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D:\2022\13.-HOSPITAL SAGARO\1.-METRADOS R1-01\3.-arq\"/>
    </mc:Choice>
  </mc:AlternateContent>
  <xr:revisionPtr revIDLastSave="0" documentId="13_ncr:1_{A4A681BC-1D9B-4C89-B55F-8F22D8F60B57}" xr6:coauthVersionLast="47" xr6:coauthVersionMax="47" xr10:uidLastSave="{00000000-0000-0000-0000-000000000000}"/>
  <bookViews>
    <workbookView xWindow="28884" yWindow="0" windowWidth="13872" windowHeight="15228" tabRatio="824" activeTab="1" xr2:uid="{00000000-000D-0000-FFFF-FFFF00000000}"/>
  </bookViews>
  <sheets>
    <sheet name="CARATULA" sheetId="116" r:id="rId1"/>
    <sheet name="RESUMEN" sheetId="1" r:id="rId2"/>
    <sheet name="03.04. PISOS Y PAVIMENTOS" sheetId="82" r:id="rId3"/>
    <sheet name="03.01. MUROS Y TABIQUES" sheetId="100" r:id="rId4"/>
    <sheet name="03.02. REVOQUES Y REVESTIMIE" sheetId="103" r:id="rId5"/>
    <sheet name="03.03.01. CIELORRASO" sheetId="81" r:id="rId6"/>
    <sheet name="03.03.02. FALSO CIELORASO" sheetId="83" r:id="rId7"/>
    <sheet name="03.05.01. ZOCALO" sheetId="101" r:id="rId8"/>
    <sheet name="03.05.02. CONTRAZOCALO" sheetId="102" r:id="rId9"/>
    <sheet name="03.06. CUBIERTAS Y COBERTURAS" sheetId="41" r:id="rId10"/>
    <sheet name="03.07.01 PUERTAS DE MADERA" sheetId="105" r:id="rId11"/>
    <sheet name="03.07.02. MUEBLES FIJOS" sheetId="92" r:id="rId12"/>
    <sheet name="03.07.03 VARIOS" sheetId="45" r:id="rId13"/>
    <sheet name="3.8.1, 3.8.2 Y 3.8.3 VENT.MA.MC" sheetId="84" r:id="rId14"/>
    <sheet name="03.09 CARP. METALICA Y HERRERIA" sheetId="54" r:id="rId15"/>
    <sheet name="3.10 CERRAJERIA " sheetId="90" r:id="rId16"/>
    <sheet name="3.11 VIDRIOS, CRISTALES Y SIMI " sheetId="113" r:id="rId17"/>
    <sheet name="03.12 PINTURA" sheetId="108" r:id="rId18"/>
    <sheet name="03.13 VARIOS, LIMP Y JARD " sheetId="109" r:id="rId19"/>
    <sheet name="03.14 CERCO PERIMÉTRICO" sheetId="115" r:id="rId20"/>
    <sheet name="03.15. SEÑALETICA" sheetId="107" r:id="rId21"/>
    <sheet name="03.16. SEGURIDAD" sheetId="114" r:id="rId22"/>
    <sheet name="3.2.8 REVESTIMIENTO" sheetId="110"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z">#REF!</definedName>
    <definedName name="____SSV4" localSheetId="3">OFFSET(Plantilla,0,0,ROWS(Plantilla)-1,1)</definedName>
    <definedName name="____SSV4" localSheetId="4">OFFSET(Plantilla,0,0,ROWS(Plantilla)-1,1)</definedName>
    <definedName name="____SSV4" localSheetId="7">OFFSET(Plantilla,0,0,ROWS(Plantilla)-1,1)</definedName>
    <definedName name="____SSV4" localSheetId="8">OFFSET(Plantilla,0,0,ROWS(Plantilla)-1,1)</definedName>
    <definedName name="____SSV4" localSheetId="10">OFFSET(Plantilla,0,0,ROWS(Plantilla)-1,1)</definedName>
    <definedName name="____SSV4" localSheetId="17">OFFSET(Plantilla,0,0,ROWS(Plantilla)-1,1)</definedName>
    <definedName name="____SSV4" localSheetId="18">OFFSET(Plantilla,0,0,ROWS(Plantilla)-1,1)</definedName>
    <definedName name="____SSV4" localSheetId="19">OFFSET(Plantilla,0,0,ROWS(Plantilla)-1,1)</definedName>
    <definedName name="____SSV4" localSheetId="20">OFFSET(Plantilla,0,0,ROWS(Plantilla)-1,1)</definedName>
    <definedName name="____SSV4" localSheetId="21">OFFSET(Plantilla,0,0,ROWS(Plantilla)-1,1)</definedName>
    <definedName name="____SSV4" localSheetId="16">OFFSET(Plantilla,0,0,ROWS(Plantilla)-1,1)</definedName>
    <definedName name="____SSV4" localSheetId="22">OFFSET(Plantilla,0,0,ROWS(Plantilla)-1,1)</definedName>
    <definedName name="____SSV4">OFFSET(Plantilla,0,0,ROWS(Plantilla)-1,1)</definedName>
    <definedName name="__SSV4" localSheetId="3">OFFSET(Plantilla,0,0,ROWS(Plantilla)-1,1)</definedName>
    <definedName name="__SSV4" localSheetId="4">OFFSET(Plantilla,0,0,ROWS(Plantilla)-1,1)</definedName>
    <definedName name="__SSV4" localSheetId="7">OFFSET(Plantilla,0,0,ROWS(Plantilla)-1,1)</definedName>
    <definedName name="__SSV4" localSheetId="8">OFFSET(Plantilla,0,0,ROWS(Plantilla)-1,1)</definedName>
    <definedName name="__SSV4" localSheetId="10">OFFSET(Plantilla,0,0,ROWS(Plantilla)-1,1)</definedName>
    <definedName name="__SSV4" localSheetId="17">OFFSET(Plantilla,0,0,ROWS(Plantilla)-1,1)</definedName>
    <definedName name="__SSV4" localSheetId="18">OFFSET(Plantilla,0,0,ROWS(Plantilla)-1,1)</definedName>
    <definedName name="__SSV4" localSheetId="19">OFFSET(Plantilla,0,0,ROWS(Plantilla)-1,1)</definedName>
    <definedName name="__SSV4" localSheetId="20">OFFSET(Plantilla,0,0,ROWS(Plantilla)-1,1)</definedName>
    <definedName name="__SSV4" localSheetId="21">OFFSET(Plantilla,0,0,ROWS(Plantilla)-1,1)</definedName>
    <definedName name="__SSV4" localSheetId="16">OFFSET(Plantilla,0,0,ROWS(Plantilla)-1,1)</definedName>
    <definedName name="__SSV4" localSheetId="22">OFFSET(Plantilla,0,0,ROWS(Plantilla)-1,1)</definedName>
    <definedName name="__SSV4">OFFSET(Plantilla,0,0,ROWS(Plantilla)-1,1)</definedName>
    <definedName name="__xlnm._FilterDatabase_1" localSheetId="3">#REF!</definedName>
    <definedName name="__xlnm._FilterDatabase_1" localSheetId="4">#REF!</definedName>
    <definedName name="__xlnm._FilterDatabase_1" localSheetId="5">#REF!</definedName>
    <definedName name="__xlnm._FilterDatabase_1" localSheetId="2">#REF!</definedName>
    <definedName name="__xlnm._FilterDatabase_1" localSheetId="10">#REF!</definedName>
    <definedName name="__xlnm._FilterDatabase_1" localSheetId="16">#REF!</definedName>
    <definedName name="__xlnm._FilterDatabase_1" localSheetId="22">#REF!</definedName>
    <definedName name="__xlnm._FilterDatabase_1">#REF!</definedName>
    <definedName name="__xlnm.Print_Area">"#REF!"</definedName>
    <definedName name="_aa" localSheetId="3">#REF!</definedName>
    <definedName name="_aa" localSheetId="4">#REF!</definedName>
    <definedName name="_aa" localSheetId="5">#REF!</definedName>
    <definedName name="_aa" localSheetId="2">#REF!</definedName>
    <definedName name="_aa" localSheetId="7">#REF!</definedName>
    <definedName name="_aa" localSheetId="8">#REF!</definedName>
    <definedName name="_aa" localSheetId="10">#REF!</definedName>
    <definedName name="_aa" localSheetId="12">#REF!</definedName>
    <definedName name="_aa" localSheetId="14">#REF!</definedName>
    <definedName name="_aa" localSheetId="15">#REF!</definedName>
    <definedName name="_aa" localSheetId="16">#REF!</definedName>
    <definedName name="_aa" localSheetId="22">#REF!</definedName>
    <definedName name="_aa">#REF!</definedName>
    <definedName name="_ACC53">"#REF!"</definedName>
    <definedName name="_ACC54">"#REF!"</definedName>
    <definedName name="_ACC56">"#REF!"</definedName>
    <definedName name="_ADHJF">'[1]5.ZOCALO'!$A$297:$J$685</definedName>
    <definedName name="_AFJHAFD">'[2]Datos Generales'!$M$3:$M$14</definedName>
    <definedName name="_AJDSHDF" localSheetId="3">#REF!</definedName>
    <definedName name="_AJDSHDF" localSheetId="4">#REF!</definedName>
    <definedName name="_AJDSHDF" localSheetId="5">#REF!</definedName>
    <definedName name="_AJDSHDF" localSheetId="2">#REF!</definedName>
    <definedName name="_AJDSHDF" localSheetId="7">#REF!</definedName>
    <definedName name="_AJDSHDF" localSheetId="8">#REF!</definedName>
    <definedName name="_AJDSHDF" localSheetId="10">#REF!</definedName>
    <definedName name="_AJDSHDF" localSheetId="12">#REF!</definedName>
    <definedName name="_AJDSHDF" localSheetId="14">#REF!</definedName>
    <definedName name="_AJDSHDF" localSheetId="15">#REF!</definedName>
    <definedName name="_AJDSHDF" localSheetId="16">#REF!</definedName>
    <definedName name="_AJDSHDF" localSheetId="22">#REF!</definedName>
    <definedName name="_AJDSHDF">#REF!</definedName>
    <definedName name="_ASDHGADSH" localSheetId="3">#REF!</definedName>
    <definedName name="_ASDHGADSH" localSheetId="4">#REF!</definedName>
    <definedName name="_ASDHGADSH" localSheetId="5">#REF!</definedName>
    <definedName name="_ASDHGADSH" localSheetId="2">#REF!</definedName>
    <definedName name="_ASDHGADSH" localSheetId="7">#REF!</definedName>
    <definedName name="_ASDHGADSH" localSheetId="8">#REF!</definedName>
    <definedName name="_ASDHGADSH" localSheetId="10">#REF!</definedName>
    <definedName name="_ASDHGADSH" localSheetId="12">#REF!</definedName>
    <definedName name="_ASDHGADSH" localSheetId="14">#REF!</definedName>
    <definedName name="_ASDHGADSH" localSheetId="15">#REF!</definedName>
    <definedName name="_ASDHGADSH" localSheetId="16">#REF!</definedName>
    <definedName name="_ASDHGADSH" localSheetId="22">#REF!</definedName>
    <definedName name="_ASDHGADSH">#REF!</definedName>
    <definedName name="_ASDHGSFDY" localSheetId="3">#REF!</definedName>
    <definedName name="_ASDHGSFDY" localSheetId="4">#REF!</definedName>
    <definedName name="_ASDHGSFDY" localSheetId="5">#REF!</definedName>
    <definedName name="_ASDHGSFDY" localSheetId="2">#REF!</definedName>
    <definedName name="_ASDHGSFDY" localSheetId="7">#REF!</definedName>
    <definedName name="_ASDHGSFDY" localSheetId="8">#REF!</definedName>
    <definedName name="_ASDHGSFDY" localSheetId="10">#REF!</definedName>
    <definedName name="_ASDHGSFDY" localSheetId="12">#REF!</definedName>
    <definedName name="_ASDHGSFDY" localSheetId="14">#REF!</definedName>
    <definedName name="_ASDHGSFDY" localSheetId="15">#REF!</definedName>
    <definedName name="_ASDHGSFDY" localSheetId="16">#REF!</definedName>
    <definedName name="_ASDHGSFDY" localSheetId="22">#REF!</definedName>
    <definedName name="_ASDHGSFDY">#REF!</definedName>
    <definedName name="_ASHGD" localSheetId="3">#REF!</definedName>
    <definedName name="_ASHGD" localSheetId="4">#REF!</definedName>
    <definedName name="_ASHGD" localSheetId="5">#REF!</definedName>
    <definedName name="_ASHGD" localSheetId="2">#REF!</definedName>
    <definedName name="_ASHGD" localSheetId="7">#REF!</definedName>
    <definedName name="_ASHGD" localSheetId="8">#REF!</definedName>
    <definedName name="_ASHGD" localSheetId="10">#REF!</definedName>
    <definedName name="_ASHGD" localSheetId="12">#REF!</definedName>
    <definedName name="_ASHGD" localSheetId="14">#REF!</definedName>
    <definedName name="_ASHGD" localSheetId="15">#REF!</definedName>
    <definedName name="_ASHGD" localSheetId="16">#REF!</definedName>
    <definedName name="_ASHGD" localSheetId="22">#REF!</definedName>
    <definedName name="_ASHGD">#REF!</definedName>
    <definedName name="_ASHGDD">#REF!</definedName>
    <definedName name="_BUT38">"#REF!"</definedName>
    <definedName name="_BUT78">"#REF!"</definedName>
    <definedName name="_DASHDSGF" localSheetId="3">'[3]9.CERRAJE (2)'!#REF!</definedName>
    <definedName name="_DASHDSGF" localSheetId="4">'[3]9.CERRAJE (2)'!#REF!</definedName>
    <definedName name="_DASHDSGF" localSheetId="5">'[3]9.CERRAJE (2)'!#REF!</definedName>
    <definedName name="_DASHDSGF" localSheetId="2">'[3]9.CERRAJE (2)'!#REF!</definedName>
    <definedName name="_DASHDSGF" localSheetId="7">'[4]9.CERRAJE (2)'!#REF!</definedName>
    <definedName name="_DASHDSGF" localSheetId="8">'[4]9.CERRAJE (2)'!#REF!</definedName>
    <definedName name="_DASHDSGF" localSheetId="9">#REF!</definedName>
    <definedName name="_DASHDSGF" localSheetId="10">'[3]9.CERRAJE (2)'!#REF!</definedName>
    <definedName name="_DASHDSGF" localSheetId="12">#REF!</definedName>
    <definedName name="_DASHDSGF" localSheetId="14">#REF!</definedName>
    <definedName name="_DASHDSGF" localSheetId="15">'3.10 CERRAJERIA '!#REF!</definedName>
    <definedName name="_DASHDSGF" localSheetId="16">'[3]9.CERRAJE (2)'!#REF!</definedName>
    <definedName name="_DASHDSGF" localSheetId="22">'[3]9.CERRAJE (2)'!#REF!</definedName>
    <definedName name="_DASHDSGF">#REF!</definedName>
    <definedName name="_dd" localSheetId="3">#REF!</definedName>
    <definedName name="_dd" localSheetId="4">#REF!</definedName>
    <definedName name="_dd" localSheetId="5">#REF!</definedName>
    <definedName name="_dd" localSheetId="2">#REF!</definedName>
    <definedName name="_dd" localSheetId="7">#REF!</definedName>
    <definedName name="_dd" localSheetId="8">#REF!</definedName>
    <definedName name="_dd" localSheetId="10">#REF!</definedName>
    <definedName name="_dd" localSheetId="12">#REF!</definedName>
    <definedName name="_dd" localSheetId="14">#REF!</definedName>
    <definedName name="_dd" localSheetId="15">#REF!</definedName>
    <definedName name="_dd" localSheetId="16">#REF!</definedName>
    <definedName name="_dd" localSheetId="22">#REF!</definedName>
    <definedName name="_dd">#REF!</definedName>
    <definedName name="_DF">[1]RESUMEN!$A$12:$E$127</definedName>
    <definedName name="_DGFH">'[2]Datos Generales'!$C$14:$C$107</definedName>
    <definedName name="_DGFS">'[2]Datos Generales'!$L$3:$L$5</definedName>
    <definedName name="_DHGDHF">'[2]Datos Generales'!$C$14:$C$107</definedName>
    <definedName name="_DKAHDF" localSheetId="3">#REF!</definedName>
    <definedName name="_DKAHDF" localSheetId="4">#REF!</definedName>
    <definedName name="_DKAHDF" localSheetId="5">#REF!</definedName>
    <definedName name="_DKAHDF" localSheetId="2">#REF!</definedName>
    <definedName name="_DKAHDF" localSheetId="7">#REF!</definedName>
    <definedName name="_DKAHDF" localSheetId="8">#REF!</definedName>
    <definedName name="_DKAHDF" localSheetId="10">#REF!</definedName>
    <definedName name="_DKAHDF" localSheetId="12">#REF!</definedName>
    <definedName name="_DKAHDF" localSheetId="14">#REF!</definedName>
    <definedName name="_DKAHDF" localSheetId="15">#REF!</definedName>
    <definedName name="_DKAHDF" localSheetId="16">#REF!</definedName>
    <definedName name="_DKAHDF" localSheetId="22">#REF!</definedName>
    <definedName name="_DKAHDF">#REF!</definedName>
    <definedName name="_DLIOIDF" localSheetId="3">#REF!</definedName>
    <definedName name="_DLIOIDF" localSheetId="4">#REF!</definedName>
    <definedName name="_DLIOIDF" localSheetId="5">#REF!</definedName>
    <definedName name="_DLIOIDF" localSheetId="2">#REF!</definedName>
    <definedName name="_DLIOIDF" localSheetId="7">#REF!</definedName>
    <definedName name="_DLIOIDF" localSheetId="8">#REF!</definedName>
    <definedName name="_DLIOIDF" localSheetId="10">#REF!</definedName>
    <definedName name="_DLIOIDF" localSheetId="12">#REF!</definedName>
    <definedName name="_DLIOIDF" localSheetId="14">#REF!</definedName>
    <definedName name="_DLIOIDF" localSheetId="15">#REF!</definedName>
    <definedName name="_DLIOIDF" localSheetId="16">#REF!</definedName>
    <definedName name="_DLIOIDF" localSheetId="22">#REF!</definedName>
    <definedName name="_DLIOIDF">#REF!</definedName>
    <definedName name="_dsSDGF" localSheetId="3">#REF!</definedName>
    <definedName name="_dsSDGF" localSheetId="5">#REF!</definedName>
    <definedName name="_dsSDGF" localSheetId="2">#REF!</definedName>
    <definedName name="_dsSDGF" localSheetId="7">#REF!</definedName>
    <definedName name="_dsSDGF" localSheetId="8">#REF!</definedName>
    <definedName name="_dsSDGF" localSheetId="10">#REF!</definedName>
    <definedName name="_dsSDGF" localSheetId="15">#REF!</definedName>
    <definedName name="_dsSDGF">#REF!</definedName>
    <definedName name="_DSTS" localSheetId="3">#REF!</definedName>
    <definedName name="_DSTS" localSheetId="4">#REF!</definedName>
    <definedName name="_DSTS" localSheetId="5">#REF!</definedName>
    <definedName name="_DSTS" localSheetId="2">#REF!</definedName>
    <definedName name="_DSTS" localSheetId="7">#REF!</definedName>
    <definedName name="_DSTS" localSheetId="8">#REF!</definedName>
    <definedName name="_DSTS" localSheetId="10">#REF!</definedName>
    <definedName name="_DSTS" localSheetId="12">#REF!</definedName>
    <definedName name="_DSTS" localSheetId="14">#REF!</definedName>
    <definedName name="_DSTS" localSheetId="15">#REF!</definedName>
    <definedName name="_DSTS" localSheetId="16">#REF!</definedName>
    <definedName name="_DSTS" localSheetId="22">#REF!</definedName>
    <definedName name="_DSTS">#REF!</definedName>
    <definedName name="_EJE01">"#REF!"</definedName>
    <definedName name="_EJE02">"#REF!"</definedName>
    <definedName name="_EJE03">"#REF!"</definedName>
    <definedName name="_EWA">'[1]Datos Generales'!$L$3:$L$5</definedName>
    <definedName name="_F">NA()</definedName>
    <definedName name="_FDJHF" localSheetId="3">#REF!</definedName>
    <definedName name="_FDJHF" localSheetId="4">#REF!</definedName>
    <definedName name="_FDJHF" localSheetId="5">#REF!</definedName>
    <definedName name="_FDJHF" localSheetId="2">#REF!</definedName>
    <definedName name="_FDJHF" localSheetId="7">#REF!</definedName>
    <definedName name="_FDJHF" localSheetId="8">#REF!</definedName>
    <definedName name="_FDJHF" localSheetId="10">#REF!</definedName>
    <definedName name="_FDJHF" localSheetId="12">#REF!</definedName>
    <definedName name="_FDJHF" localSheetId="14">#REF!</definedName>
    <definedName name="_FDJHF" localSheetId="15">#REF!</definedName>
    <definedName name="_FDJHF" localSheetId="16">#REF!</definedName>
    <definedName name="_FDJHF" localSheetId="22">#REF!</definedName>
    <definedName name="_FDJHF">#REF!</definedName>
    <definedName name="_FDJIUSD" localSheetId="3">#REF!</definedName>
    <definedName name="_FDJIUSD" localSheetId="4">#REF!</definedName>
    <definedName name="_FDJIUSD" localSheetId="5">#REF!</definedName>
    <definedName name="_FDJIUSD" localSheetId="2">#REF!</definedName>
    <definedName name="_FDJIUSD" localSheetId="7">#REF!</definedName>
    <definedName name="_FDJIUSD" localSheetId="8">#REF!</definedName>
    <definedName name="_FDJIUSD" localSheetId="10">#REF!</definedName>
    <definedName name="_FDJIUSD" localSheetId="12">#REF!</definedName>
    <definedName name="_FDJIUSD" localSheetId="14">#REF!</definedName>
    <definedName name="_FDJIUSD" localSheetId="15">#REF!</definedName>
    <definedName name="_FDJIUSD" localSheetId="16">#REF!</definedName>
    <definedName name="_FDJIUSD" localSheetId="22">#REF!</definedName>
    <definedName name="_FDJIUSD">#REF!</definedName>
    <definedName name="_fff10">#REF!</definedName>
    <definedName name="_fff11">#REF!</definedName>
    <definedName name="_fff12">#REF!</definedName>
    <definedName name="_fff17">#REF!</definedName>
    <definedName name="_fff19">#REF!</definedName>
    <definedName name="_fff21">#REF!</definedName>
    <definedName name="_fff24">#REF!</definedName>
    <definedName name="_fff26">#REF!</definedName>
    <definedName name="_fff3">#REF!</definedName>
    <definedName name="_fff30">#REF!</definedName>
    <definedName name="_fff38">#REF!</definedName>
    <definedName name="_fff39">#REF!</definedName>
    <definedName name="_fff40">#REF!</definedName>
    <definedName name="_fff43">#REF!</definedName>
    <definedName name="_fff47">#REF!</definedName>
    <definedName name="_fff48">#REF!</definedName>
    <definedName name="_fff49">#REF!</definedName>
    <definedName name="_fff5">#REF!</definedName>
    <definedName name="_FFF50">#REF!</definedName>
    <definedName name="_fff54">#REF!</definedName>
    <definedName name="_fff56">#REF!</definedName>
    <definedName name="_fff62">#REF!</definedName>
    <definedName name="_fff65">#REF!</definedName>
    <definedName name="_fff7">#REF!</definedName>
    <definedName name="_fff72">#REF!</definedName>
    <definedName name="_fff77">#REF!</definedName>
    <definedName name="_FIJKFJDS" localSheetId="3">#REF!</definedName>
    <definedName name="_FIJKFJDS" localSheetId="4">#REF!</definedName>
    <definedName name="_FIJKFJDS" localSheetId="5">#REF!</definedName>
    <definedName name="_FIJKFJDS" localSheetId="2">#REF!</definedName>
    <definedName name="_FIJKFJDS" localSheetId="7">#REF!</definedName>
    <definedName name="_FIJKFJDS" localSheetId="8">#REF!</definedName>
    <definedName name="_FIJKFJDS" localSheetId="10">#REF!</definedName>
    <definedName name="_FIJKFJDS" localSheetId="12">#REF!</definedName>
    <definedName name="_FIJKFJDS" localSheetId="14">#REF!</definedName>
    <definedName name="_FIJKFJDS" localSheetId="15">#REF!</definedName>
    <definedName name="_FIJKFJDS" localSheetId="16">#REF!</definedName>
    <definedName name="_FIJKFJDS" localSheetId="22">#REF!</definedName>
    <definedName name="_FIJKFJDS">#REF!</definedName>
    <definedName name="_Fill" localSheetId="0" hidden="1">[5]FP!#REF!</definedName>
    <definedName name="_Fill">NA()</definedName>
    <definedName name="_xlnm._FilterDatabase" localSheetId="3" hidden="1">'03.01. MUROS Y TABIQUES'!$C$12:$K$4848</definedName>
    <definedName name="_xlnm._FilterDatabase" localSheetId="4" hidden="1">'03.02. REVOQUES Y REVESTIMIE'!$C$15:$L$16</definedName>
    <definedName name="_xlnm._FilterDatabase" localSheetId="5" hidden="1">'03.03.01. CIELORRASO'!$D$1:$D$116</definedName>
    <definedName name="_xlnm._FilterDatabase" localSheetId="2" hidden="1">'03.04. PISOS Y PAVIMENTOS'!$C$3:$C$1181</definedName>
    <definedName name="_xlnm._FilterDatabase" localSheetId="7" hidden="1">'03.05.01. ZOCALO'!$E$22:$E$828</definedName>
    <definedName name="_xlnm._FilterDatabase" localSheetId="10" hidden="1">'03.07.01 PUERTAS DE MADERA'!$C$12:$K$598</definedName>
    <definedName name="_xlnm._FilterDatabase" localSheetId="11" hidden="1">'03.07.02. MUEBLES FIJOS'!$C$2:$C$681</definedName>
    <definedName name="_xlnm._FilterDatabase" localSheetId="17" hidden="1">'03.12 PINTURA'!#REF!</definedName>
    <definedName name="_xlnm._FilterDatabase" localSheetId="18" hidden="1">'03.13 VARIOS, LIMP Y JARD '!#REF!</definedName>
    <definedName name="_xlnm._FilterDatabase" localSheetId="19" hidden="1">'03.14 CERCO PERIMÉTRICO'!#REF!</definedName>
    <definedName name="_xlnm._FilterDatabase" localSheetId="20" hidden="1">'03.15. SEÑALETICA'!#REF!</definedName>
    <definedName name="_xlnm._FilterDatabase" localSheetId="21" hidden="1">'03.16. SEGURIDAD'!#REF!</definedName>
    <definedName name="_xlnm._FilterDatabase" localSheetId="16" hidden="1">'3.11 VIDRIOS, CRISTALES Y SIMI '!#REF!</definedName>
    <definedName name="_xlnm._FilterDatabase" localSheetId="22" hidden="1">'3.2.8 REVESTIMIENTO'!$C$15:$L$16</definedName>
    <definedName name="_xlnm._FilterDatabase" localSheetId="13" hidden="1">'3.8.1, 3.8.2 Y 3.8.3 VENT.MA.MC'!#REF!</definedName>
    <definedName name="_xlnm._FilterDatabase" localSheetId="1" hidden="1">RESUMEN!#REF!</definedName>
    <definedName name="_FJGESUY" localSheetId="3">#REF!</definedName>
    <definedName name="_FJGESUY" localSheetId="4">#REF!</definedName>
    <definedName name="_FJGESUY" localSheetId="5">#REF!</definedName>
    <definedName name="_FJGESUY" localSheetId="2">#REF!</definedName>
    <definedName name="_FJGESUY" localSheetId="7">#REF!</definedName>
    <definedName name="_FJGESUY" localSheetId="8">#REF!</definedName>
    <definedName name="_FJGESUY" localSheetId="10">#REF!</definedName>
    <definedName name="_FJGESUY" localSheetId="12">#REF!</definedName>
    <definedName name="_FJGESUY" localSheetId="14">#REF!</definedName>
    <definedName name="_FJGESUY" localSheetId="15">#REF!</definedName>
    <definedName name="_FJGESUY" localSheetId="16">#REF!</definedName>
    <definedName name="_FJGESUY" localSheetId="22">#REF!</definedName>
    <definedName name="_FJGESUY">#REF!</definedName>
    <definedName name="_FJHF">'[2]Datos Generales'!$M$3:$M$14</definedName>
    <definedName name="_FJHFDU" localSheetId="3">#REF!</definedName>
    <definedName name="_FJHFDU" localSheetId="4">#REF!</definedName>
    <definedName name="_FJHFDU" localSheetId="5">#REF!</definedName>
    <definedName name="_FJHFDU" localSheetId="2">#REF!</definedName>
    <definedName name="_FJHFDU" localSheetId="7">#REF!</definedName>
    <definedName name="_FJHFDU" localSheetId="8">#REF!</definedName>
    <definedName name="_FJHFDU" localSheetId="10">#REF!</definedName>
    <definedName name="_FJHFDU" localSheetId="12">#REF!</definedName>
    <definedName name="_FJHFDU" localSheetId="14">#REF!</definedName>
    <definedName name="_FJHFDU" localSheetId="15">#REF!</definedName>
    <definedName name="_FJHFDU" localSheetId="16">#REF!</definedName>
    <definedName name="_FJHFDU" localSheetId="22">#REF!</definedName>
    <definedName name="_FJHFDU">#REF!</definedName>
    <definedName name="_FKDLKGFJ" localSheetId="3">#REF!</definedName>
    <definedName name="_FKDLKGFJ" localSheetId="4">#REF!</definedName>
    <definedName name="_FKDLKGFJ" localSheetId="5">#REF!</definedName>
    <definedName name="_FKDLKGFJ" localSheetId="2">#REF!</definedName>
    <definedName name="_FKDLKGFJ" localSheetId="7">#REF!</definedName>
    <definedName name="_FKDLKGFJ" localSheetId="8">#REF!</definedName>
    <definedName name="_FKDLKGFJ" localSheetId="10">#REF!</definedName>
    <definedName name="_FKDLKGFJ" localSheetId="12">#REF!</definedName>
    <definedName name="_FKDLKGFJ" localSheetId="14">#REF!</definedName>
    <definedName name="_FKDLKGFJ" localSheetId="15">#REF!</definedName>
    <definedName name="_FKDLKGFJ" localSheetId="16">#REF!</definedName>
    <definedName name="_FKDLKGFJ" localSheetId="22">#REF!</definedName>
    <definedName name="_FKDLKGFJ">#REF!</definedName>
    <definedName name="_FKHJFD" localSheetId="3">#REF!</definedName>
    <definedName name="_FKHJFD" localSheetId="4">#REF!</definedName>
    <definedName name="_FKHJFD" localSheetId="5">#REF!</definedName>
    <definedName name="_FKHJFD" localSheetId="2">#REF!</definedName>
    <definedName name="_FKHJFD" localSheetId="7">#REF!</definedName>
    <definedName name="_FKHJFD" localSheetId="8">#REF!</definedName>
    <definedName name="_FKHJFD" localSheetId="10">#REF!</definedName>
    <definedName name="_FKHJFD" localSheetId="12">#REF!</definedName>
    <definedName name="_FKHJFD" localSheetId="14">#REF!</definedName>
    <definedName name="_FKHJFD" localSheetId="15">#REF!</definedName>
    <definedName name="_FKHJFD" localSheetId="16">#REF!</definedName>
    <definedName name="_FKHJFD" localSheetId="22">#REF!</definedName>
    <definedName name="_FKHJFD">#REF!</definedName>
    <definedName name="_gg" localSheetId="3">#REF!</definedName>
    <definedName name="_gg" localSheetId="4">#REF!</definedName>
    <definedName name="_gg" localSheetId="5">#REF!</definedName>
    <definedName name="_gg" localSheetId="2">#REF!</definedName>
    <definedName name="_gg" localSheetId="7">#REF!</definedName>
    <definedName name="_gg" localSheetId="8">#REF!</definedName>
    <definedName name="_gg" localSheetId="10">#REF!</definedName>
    <definedName name="_gg" localSheetId="12">#REF!</definedName>
    <definedName name="_gg" localSheetId="14">#REF!</definedName>
    <definedName name="_gg" localSheetId="15">#REF!</definedName>
    <definedName name="_gg" localSheetId="16">#REF!</definedName>
    <definedName name="_gg" localSheetId="22">#REF!</definedName>
    <definedName name="_gg">#REF!</definedName>
    <definedName name="_HFGD">'[1]Datos Generales'!$M$3:$M$14</definedName>
    <definedName name="_HGDHFGF" localSheetId="3">#REF!</definedName>
    <definedName name="_HGDHFGF" localSheetId="4">#REF!</definedName>
    <definedName name="_HGDHFGF" localSheetId="5">#REF!</definedName>
    <definedName name="_HGDHFGF" localSheetId="2">#REF!</definedName>
    <definedName name="_HGDHFGF" localSheetId="7">#REF!</definedName>
    <definedName name="_HGDHFGF" localSheetId="8">#REF!</definedName>
    <definedName name="_HGDHFGF" localSheetId="10">#REF!</definedName>
    <definedName name="_HGDHFGF" localSheetId="12">#REF!</definedName>
    <definedName name="_HGDHFGF" localSheetId="14">#REF!</definedName>
    <definedName name="_HGDHFGF" localSheetId="15">#REF!</definedName>
    <definedName name="_HGDHFGF" localSheetId="16">#REF!</definedName>
    <definedName name="_HGDHFGF" localSheetId="22">#REF!</definedName>
    <definedName name="_HGDHFGF">#REF!</definedName>
    <definedName name="_HGDSH" localSheetId="3">#REF!</definedName>
    <definedName name="_HGDSH" localSheetId="4">#REF!</definedName>
    <definedName name="_HGDSH" localSheetId="5">#REF!</definedName>
    <definedName name="_HGDSH" localSheetId="2">#REF!</definedName>
    <definedName name="_HGDSH" localSheetId="7">#REF!</definedName>
    <definedName name="_HGDSH" localSheetId="8">#REF!</definedName>
    <definedName name="_HGDSH" localSheetId="10">#REF!</definedName>
    <definedName name="_HGDSH" localSheetId="12">#REF!</definedName>
    <definedName name="_HGDSH" localSheetId="14">#REF!</definedName>
    <definedName name="_HGDSH" localSheetId="15">#REF!</definedName>
    <definedName name="_HGDSH" localSheetId="16">#REF!</definedName>
    <definedName name="_HGDSH" localSheetId="22">#REF!</definedName>
    <definedName name="_HGDSH">#REF!</definedName>
    <definedName name="_HGFHD" localSheetId="3">#REF!</definedName>
    <definedName name="_HGFHD" localSheetId="4">#REF!</definedName>
    <definedName name="_HGFHD" localSheetId="5">#REF!</definedName>
    <definedName name="_HGFHD" localSheetId="2">#REF!</definedName>
    <definedName name="_HGFHD" localSheetId="7">#REF!</definedName>
    <definedName name="_HGFHD" localSheetId="8">#REF!</definedName>
    <definedName name="_HGFHD" localSheetId="10">#REF!</definedName>
    <definedName name="_HGFHD" localSheetId="12">#REF!</definedName>
    <definedName name="_HGFHD" localSheetId="14">#REF!</definedName>
    <definedName name="_HGFHD" localSheetId="15">#REF!</definedName>
    <definedName name="_HGFHD" localSheetId="16">#REF!</definedName>
    <definedName name="_HGFHD" localSheetId="22">#REF!</definedName>
    <definedName name="_HGFHD">#REF!</definedName>
    <definedName name="_HSFDJF" localSheetId="3">#REF!</definedName>
    <definedName name="_HSFDJF" localSheetId="4">#REF!</definedName>
    <definedName name="_HSFDJF" localSheetId="5">#REF!</definedName>
    <definedName name="_HSFDJF" localSheetId="2">#REF!</definedName>
    <definedName name="_HSFDJF" localSheetId="7">#REF!</definedName>
    <definedName name="_HSFDJF" localSheetId="8">#REF!</definedName>
    <definedName name="_HSFDJF" localSheetId="10">#REF!</definedName>
    <definedName name="_HSFDJF" localSheetId="12">#REF!</definedName>
    <definedName name="_HSFDJF" localSheetId="14">#REF!</definedName>
    <definedName name="_HSFDJF" localSheetId="15">#REF!</definedName>
    <definedName name="_HSFDJF" localSheetId="16">#REF!</definedName>
    <definedName name="_HSFDJF" localSheetId="22">#REF!</definedName>
    <definedName name="_HSFDJF">#REF!</definedName>
    <definedName name="_ii" localSheetId="3">#REF!</definedName>
    <definedName name="_ii" localSheetId="4">#REF!</definedName>
    <definedName name="_ii" localSheetId="5">#REF!</definedName>
    <definedName name="_ii" localSheetId="2">#REF!</definedName>
    <definedName name="_ii" localSheetId="7">#REF!</definedName>
    <definedName name="_ii" localSheetId="8">#REF!</definedName>
    <definedName name="_ii" localSheetId="10">#REF!</definedName>
    <definedName name="_ii" localSheetId="12">#REF!</definedName>
    <definedName name="_ii" localSheetId="14">#REF!</definedName>
    <definedName name="_ii" localSheetId="15">#REF!</definedName>
    <definedName name="_ii" localSheetId="16">#REF!</definedName>
    <definedName name="_ii" localSheetId="22">#REF!</definedName>
    <definedName name="_ii">#REF!</definedName>
    <definedName name="_iii10">#REF!</definedName>
    <definedName name="_iii11">#REF!</definedName>
    <definedName name="_iii12">#REF!</definedName>
    <definedName name="_iii17">#REF!</definedName>
    <definedName name="_iii19">#REF!</definedName>
    <definedName name="_iii21">#REF!</definedName>
    <definedName name="_iii24">#REF!</definedName>
    <definedName name="_iii26">#REF!</definedName>
    <definedName name="_iii3">#REF!</definedName>
    <definedName name="_iii30">#REF!</definedName>
    <definedName name="_iii38">#REF!</definedName>
    <definedName name="_iii39">#REF!</definedName>
    <definedName name="_iii40">#REF!</definedName>
    <definedName name="_iii43">#REF!</definedName>
    <definedName name="_iii47">#REF!</definedName>
    <definedName name="_iii48">#REF!</definedName>
    <definedName name="_iii49">#REF!</definedName>
    <definedName name="_iii5">#REF!</definedName>
    <definedName name="_iii54">#REF!</definedName>
    <definedName name="_iii56">#REF!</definedName>
    <definedName name="_iii62">#REF!</definedName>
    <definedName name="_iii65">#REF!</definedName>
    <definedName name="_iii7">#REF!</definedName>
    <definedName name="_iii72">#REF!</definedName>
    <definedName name="_iii77">#REF!</definedName>
    <definedName name="_JFDGHF" localSheetId="3">#REF!</definedName>
    <definedName name="_JFDGHF" localSheetId="4">'03.02. REVOQUES Y REVESTIMIE'!#REF!</definedName>
    <definedName name="_JFDGHF" localSheetId="5">#REF!</definedName>
    <definedName name="_JFDGHF" localSheetId="2">#REF!</definedName>
    <definedName name="_JFDGHF" localSheetId="7">#REF!</definedName>
    <definedName name="_JFDGHF" localSheetId="8">#REF!</definedName>
    <definedName name="_JFDGHF" localSheetId="10">#REF!</definedName>
    <definedName name="_JFDGHF" localSheetId="12">#REF!</definedName>
    <definedName name="_JFDGHF" localSheetId="14">#REF!</definedName>
    <definedName name="_JFDGHF" localSheetId="15">#REF!</definedName>
    <definedName name="_JFDGHF" localSheetId="16">'3.11 VIDRIOS, CRISTALES Y SIMI '!#REF!</definedName>
    <definedName name="_JFDGHF" localSheetId="22">'3.2.8 REVESTIMIENTO'!#REF!</definedName>
    <definedName name="_JFDGHF">#REF!</definedName>
    <definedName name="_jh" localSheetId="3">#REF!</definedName>
    <definedName name="_jh" localSheetId="4">#REF!</definedName>
    <definedName name="_jh" localSheetId="5">#REF!</definedName>
    <definedName name="_jh" localSheetId="2">#REF!</definedName>
    <definedName name="_jh" localSheetId="7">#REF!</definedName>
    <definedName name="_jh" localSheetId="8">#REF!</definedName>
    <definedName name="_jh" localSheetId="10">#REF!</definedName>
    <definedName name="_jh" localSheetId="12">#REF!</definedName>
    <definedName name="_jh" localSheetId="14">#REF!</definedName>
    <definedName name="_jh" localSheetId="15">#REF!</definedName>
    <definedName name="_jh" localSheetId="16">#REF!</definedName>
    <definedName name="_jh" localSheetId="22">#REF!</definedName>
    <definedName name="_jh">#REF!</definedName>
    <definedName name="_jhf" localSheetId="3">#REF!</definedName>
    <definedName name="_jhf" localSheetId="4">#REF!</definedName>
    <definedName name="_jhf" localSheetId="5">#REF!</definedName>
    <definedName name="_jhf" localSheetId="2">#REF!</definedName>
    <definedName name="_jhf" localSheetId="7">#REF!</definedName>
    <definedName name="_jhf" localSheetId="8">#REF!</definedName>
    <definedName name="_jhf" localSheetId="10">#REF!</definedName>
    <definedName name="_jhf" localSheetId="12">#REF!</definedName>
    <definedName name="_jhf" localSheetId="14">#REF!</definedName>
    <definedName name="_jhf" localSheetId="15">#REF!</definedName>
    <definedName name="_jhf" localSheetId="16">#REF!</definedName>
    <definedName name="_jhf" localSheetId="22">#REF!</definedName>
    <definedName name="_jhf">#REF!</definedName>
    <definedName name="_Key1" localSheetId="0" hidden="1">[5]FP!#REF!</definedName>
    <definedName name="_Key1">"#REF!"</definedName>
    <definedName name="_Key2" localSheetId="0" hidden="1">[5]FP!#REF!</definedName>
    <definedName name="_Key2">"#REF!"</definedName>
    <definedName name="_kj" localSheetId="3">#REF!</definedName>
    <definedName name="_kj" localSheetId="4">#REF!</definedName>
    <definedName name="_kj" localSheetId="5">#REF!</definedName>
    <definedName name="_kj" localSheetId="2">#REF!</definedName>
    <definedName name="_kj" localSheetId="7">#REF!</definedName>
    <definedName name="_kj" localSheetId="8">#REF!</definedName>
    <definedName name="_kj" localSheetId="10">#REF!</definedName>
    <definedName name="_kj" localSheetId="12">#REF!</definedName>
    <definedName name="_kj" localSheetId="14">#REF!</definedName>
    <definedName name="_kj" localSheetId="15">#REF!</definedName>
    <definedName name="_kj" localSheetId="16">#REF!</definedName>
    <definedName name="_kj" localSheetId="22">#REF!</definedName>
    <definedName name="_kj">#REF!</definedName>
    <definedName name="_kl">[6]RESUMEN!$A$14:$E$301</definedName>
    <definedName name="_ksdkh" localSheetId="3">#REF!</definedName>
    <definedName name="_ksdkh" localSheetId="4">#REF!</definedName>
    <definedName name="_ksdkh" localSheetId="5">#REF!</definedName>
    <definedName name="_ksdkh" localSheetId="2">#REF!</definedName>
    <definedName name="_ksdkh" localSheetId="7">#REF!</definedName>
    <definedName name="_ksdkh" localSheetId="8">#REF!</definedName>
    <definedName name="_ksdkh" localSheetId="10">#REF!</definedName>
    <definedName name="_ksdkh" localSheetId="12">#REF!</definedName>
    <definedName name="_ksdkh" localSheetId="14">#REF!</definedName>
    <definedName name="_ksdkh" localSheetId="15">#REF!</definedName>
    <definedName name="_ksdkh" localSheetId="16">#REF!</definedName>
    <definedName name="_ksdkh" localSheetId="22">#REF!</definedName>
    <definedName name="_ksdkh">#REF!</definedName>
    <definedName name="_LDSLFK">'[2]Datos Generales'!$L$3:$L$5</definedName>
    <definedName name="_lñg" localSheetId="3">#REF!</definedName>
    <definedName name="_lñg" localSheetId="4">#REF!</definedName>
    <definedName name="_lñg" localSheetId="5">#REF!</definedName>
    <definedName name="_lñg" localSheetId="2">#REF!</definedName>
    <definedName name="_lñg" localSheetId="7">#REF!</definedName>
    <definedName name="_lñg" localSheetId="8">#REF!</definedName>
    <definedName name="_lñg" localSheetId="10">#REF!</definedName>
    <definedName name="_lñg" localSheetId="12">#REF!</definedName>
    <definedName name="_lñg" localSheetId="14">#REF!</definedName>
    <definedName name="_lñg" localSheetId="15">#REF!</definedName>
    <definedName name="_lñg" localSheetId="16">#REF!</definedName>
    <definedName name="_lñg" localSheetId="22">#REF!</definedName>
    <definedName name="_lñg">#REF!</definedName>
    <definedName name="_ma5">#REF!</definedName>
    <definedName name="_may03">#REF!</definedName>
    <definedName name="_may05">#REF!</definedName>
    <definedName name="_may07">#REF!</definedName>
    <definedName name="_may10">#REF!</definedName>
    <definedName name="_Order1">255</definedName>
    <definedName name="_Order2">255</definedName>
    <definedName name="_PATY" localSheetId="3">#REF!</definedName>
    <definedName name="_PATY" localSheetId="4">#REF!</definedName>
    <definedName name="_PATY" localSheetId="5">#REF!</definedName>
    <definedName name="_PATY" localSheetId="2">#REF!</definedName>
    <definedName name="_PATY" localSheetId="7">#REF!</definedName>
    <definedName name="_PATY" localSheetId="8">#REF!</definedName>
    <definedName name="_PATY" localSheetId="10">#REF!</definedName>
    <definedName name="_PATY" localSheetId="12">#REF!</definedName>
    <definedName name="_PATY" localSheetId="14">#REF!</definedName>
    <definedName name="_PATY" localSheetId="15">#REF!</definedName>
    <definedName name="_PATY" localSheetId="16">#REF!</definedName>
    <definedName name="_PATY" localSheetId="22">#REF!</definedName>
    <definedName name="_PATY">#REF!</definedName>
    <definedName name="_PFSL">'[1]Datos Generales'!$C$14:$C$107</definedName>
    <definedName name="_PSDH" localSheetId="3">#REF!</definedName>
    <definedName name="_PSDH" localSheetId="4">#REF!</definedName>
    <definedName name="_PSDH" localSheetId="5">#REF!</definedName>
    <definedName name="_PSDH" localSheetId="2">#REF!</definedName>
    <definedName name="_PSDH" localSheetId="7">#REF!</definedName>
    <definedName name="_PSDH" localSheetId="8">#REF!</definedName>
    <definedName name="_PSDH" localSheetId="10">#REF!</definedName>
    <definedName name="_PSDH" localSheetId="12">#REF!</definedName>
    <definedName name="_PSDH" localSheetId="14">#REF!</definedName>
    <definedName name="_PSDH" localSheetId="15">#REF!</definedName>
    <definedName name="_PSDH" localSheetId="16">#REF!</definedName>
    <definedName name="_PSDH" localSheetId="22">#REF!</definedName>
    <definedName name="_PSDH">#REF!</definedName>
    <definedName name="_PWRD" localSheetId="3">#REF!</definedName>
    <definedName name="_PWRD" localSheetId="4">#REF!</definedName>
    <definedName name="_PWRD" localSheetId="5">#REF!</definedName>
    <definedName name="_PWRD" localSheetId="2">#REF!</definedName>
    <definedName name="_PWRD" localSheetId="7">#REF!</definedName>
    <definedName name="_PWRD" localSheetId="8">#REF!</definedName>
    <definedName name="_PWRD" localSheetId="10">#REF!</definedName>
    <definedName name="_PWRD" localSheetId="12">#REF!</definedName>
    <definedName name="_PWRD" localSheetId="14">#REF!</definedName>
    <definedName name="_PWRD" localSheetId="15">#REF!</definedName>
    <definedName name="_PWRD" localSheetId="16">#REF!</definedName>
    <definedName name="_PWRD" localSheetId="22">#REF!</definedName>
    <definedName name="_PWRD">#REF!</definedName>
    <definedName name="_qs">'[6]Datos Generales'!$M$3:$M$14</definedName>
    <definedName name="_QWGFWE">'[2]10.VIDRIO'!$A$13:$I$44</definedName>
    <definedName name="_R">"#REF!"</definedName>
    <definedName name="_Regression_Out">"#REF!"</definedName>
    <definedName name="_Regression_X">"#REF!"</definedName>
    <definedName name="_Regression_Y">"#REF!"</definedName>
    <definedName name="_rf" localSheetId="3">#REF!</definedName>
    <definedName name="_rf" localSheetId="4">#REF!</definedName>
    <definedName name="_rf" localSheetId="5">#REF!</definedName>
    <definedName name="_rf" localSheetId="2">#REF!</definedName>
    <definedName name="_rf" localSheetId="7">#REF!</definedName>
    <definedName name="_rf" localSheetId="8">#REF!</definedName>
    <definedName name="_rf" localSheetId="10">#REF!</definedName>
    <definedName name="_rf" localSheetId="12">#REF!</definedName>
    <definedName name="_rf" localSheetId="14">#REF!</definedName>
    <definedName name="_rf" localSheetId="15">#REF!</definedName>
    <definedName name="_rf" localSheetId="16">#REF!</definedName>
    <definedName name="_rf" localSheetId="22">#REF!</definedName>
    <definedName name="_rf">#REF!</definedName>
    <definedName name="_rr" localSheetId="3">#REF!</definedName>
    <definedName name="_rr" localSheetId="4">#REF!</definedName>
    <definedName name="_rr" localSheetId="5">#REF!</definedName>
    <definedName name="_rr" localSheetId="2">#REF!</definedName>
    <definedName name="_rr" localSheetId="7">#REF!</definedName>
    <definedName name="_rr" localSheetId="8">#REF!</definedName>
    <definedName name="_rr" localSheetId="10">#REF!</definedName>
    <definedName name="_rr" localSheetId="12">#REF!</definedName>
    <definedName name="_rr" localSheetId="14">#REF!</definedName>
    <definedName name="_rr" localSheetId="15">#REF!</definedName>
    <definedName name="_rr" localSheetId="16">#REF!</definedName>
    <definedName name="_rr" localSheetId="22">#REF!</definedName>
    <definedName name="_rr">#REF!</definedName>
    <definedName name="_SA">[2]RESUMEN!$A$14:$E$310</definedName>
    <definedName name="_SDDS">[2]RESUMEN!$A$14:$E$310</definedName>
    <definedName name="_SDSD" localSheetId="3">#REF!</definedName>
    <definedName name="_SDSD" localSheetId="4">#REF!</definedName>
    <definedName name="_SDSD" localSheetId="5">#REF!</definedName>
    <definedName name="_SDSD" localSheetId="2">#REF!</definedName>
    <definedName name="_SDSD" localSheetId="7">#REF!</definedName>
    <definedName name="_SDSD" localSheetId="8">#REF!</definedName>
    <definedName name="_SDSD" localSheetId="10">#REF!</definedName>
    <definedName name="_SDSD" localSheetId="12">#REF!</definedName>
    <definedName name="_SDSD" localSheetId="14">#REF!</definedName>
    <definedName name="_SDSD" localSheetId="15">#REF!</definedName>
    <definedName name="_SDSD" localSheetId="16">#REF!</definedName>
    <definedName name="_SDSD" localSheetId="22">#REF!</definedName>
    <definedName name="_SDSD">#REF!</definedName>
    <definedName name="_SGSGS" localSheetId="3">#REF!</definedName>
    <definedName name="_SGSGS" localSheetId="4">#REF!</definedName>
    <definedName name="_SGSGS" localSheetId="5">#REF!</definedName>
    <definedName name="_SGSGS" localSheetId="2">#REF!</definedName>
    <definedName name="_SGSGS" localSheetId="7">#REF!</definedName>
    <definedName name="_SGSGS" localSheetId="8">#REF!</definedName>
    <definedName name="_SGSGS" localSheetId="10">#REF!</definedName>
    <definedName name="_SGSGS" localSheetId="12">#REF!</definedName>
    <definedName name="_SGSGS" localSheetId="14">#REF!</definedName>
    <definedName name="_SGSGS" localSheetId="15">#REF!</definedName>
    <definedName name="_SGSGS" localSheetId="16">#REF!</definedName>
    <definedName name="_SGSGS" localSheetId="22">#REF!</definedName>
    <definedName name="_SGSGS">#REF!</definedName>
    <definedName name="_SHSA" localSheetId="3">'[2]9.CERRAJE'!#REF!</definedName>
    <definedName name="_SHSA" localSheetId="4">'[2]9.CERRAJE'!#REF!</definedName>
    <definedName name="_SHSA" localSheetId="5">'[2]9.CERRAJE'!#REF!</definedName>
    <definedName name="_SHSA" localSheetId="2">'[2]9.CERRAJE'!#REF!</definedName>
    <definedName name="_SHSA" localSheetId="7">'[2]9.CERRAJE'!#REF!</definedName>
    <definedName name="_SHSA" localSheetId="8">'[2]9.CERRAJE'!#REF!</definedName>
    <definedName name="_SHSA" localSheetId="10">'[2]9.CERRAJE'!#REF!</definedName>
    <definedName name="_SHSA" localSheetId="15">'[2]9.CERRAJE'!#REF!</definedName>
    <definedName name="_SHSA" localSheetId="16">'[2]9.CERRAJE'!#REF!</definedName>
    <definedName name="_SHSA" localSheetId="22">'[2]9.CERRAJE'!#REF!</definedName>
    <definedName name="_SHSA">'[2]9.CERRAJE'!#REF!</definedName>
    <definedName name="_Sort" localSheetId="0" hidden="1">[5]FP!#REF!</definedName>
    <definedName name="_Sort">"#REF!"</definedName>
    <definedName name="_ss">'[6]Datos Generales'!$L$3:$L$5</definedName>
    <definedName name="_SSV4" localSheetId="3">OFFSET(Plantilla,0,0,ROWS(Plantilla)-1,1)</definedName>
    <definedName name="_SSV4" localSheetId="4">OFFSET(Plantilla,0,0,ROWS(Plantilla)-1,1)</definedName>
    <definedName name="_SSV4" localSheetId="7">OFFSET(Plantilla,0,0,ROWS(Plantilla)-1,1)</definedName>
    <definedName name="_SSV4" localSheetId="8">OFFSET(Plantilla,0,0,ROWS(Plantilla)-1,1)</definedName>
    <definedName name="_SSV4" localSheetId="10">OFFSET(Plantilla,0,0,ROWS(Plantilla)-1,1)</definedName>
    <definedName name="_SSV4" localSheetId="17">OFFSET(Plantilla,0,0,ROWS(Plantilla)-1,1)</definedName>
    <definedName name="_SSV4" localSheetId="18">OFFSET(Plantilla,0,0,ROWS(Plantilla)-1,1)</definedName>
    <definedName name="_SSV4" localSheetId="19">OFFSET(Plantilla,0,0,ROWS(Plantilla)-1,1)</definedName>
    <definedName name="_SSV4" localSheetId="20">OFFSET(Plantilla,0,0,ROWS(Plantilla)-1,1)</definedName>
    <definedName name="_SSV4" localSheetId="21">OFFSET(Plantilla,0,0,ROWS(Plantilla)-1,1)</definedName>
    <definedName name="_SSV4" localSheetId="16">OFFSET(Plantilla,0,0,ROWS(Plantilla)-1,1)</definedName>
    <definedName name="_SSV4" localSheetId="22">OFFSET(Plantilla,0,0,ROWS(Plantilla)-1,1)</definedName>
    <definedName name="_SSV4">OFFSET(Plantilla,0,0,ROWS(Plantilla)-1,1)</definedName>
    <definedName name="_TCA704">"#REF!"</definedName>
    <definedName name="_th">'[6]Datos Generales'!$C$14:$C$107</definedName>
    <definedName name="_TOR10">"#REF!"</definedName>
    <definedName name="_TOR14">"#REF!"</definedName>
    <definedName name="_TR4">"#REF!"</definedName>
    <definedName name="_ty" localSheetId="3">#REF!</definedName>
    <definedName name="_ty" localSheetId="4">#REF!</definedName>
    <definedName name="_ty" localSheetId="5">#REF!</definedName>
    <definedName name="_ty" localSheetId="2">#REF!</definedName>
    <definedName name="_ty" localSheetId="7">#REF!</definedName>
    <definedName name="_ty" localSheetId="8">#REF!</definedName>
    <definedName name="_ty" localSheetId="10">#REF!</definedName>
    <definedName name="_ty" localSheetId="12">#REF!</definedName>
    <definedName name="_ty" localSheetId="14">#REF!</definedName>
    <definedName name="_ty" localSheetId="15">#REF!</definedName>
    <definedName name="_ty" localSheetId="16">#REF!</definedName>
    <definedName name="_ty" localSheetId="22">#REF!</definedName>
    <definedName name="_ty">#REF!</definedName>
    <definedName name="_ws" localSheetId="3">'[1]9.CERRAJE (2)'!#REF!</definedName>
    <definedName name="_ws" localSheetId="4">'[1]9.CERRAJE (2)'!#REF!</definedName>
    <definedName name="_ws" localSheetId="5">'[1]9.CERRAJE (2)'!#REF!</definedName>
    <definedName name="_ws" localSheetId="2">'[1]9.CERRAJE (2)'!#REF!</definedName>
    <definedName name="_ws" localSheetId="7">'[1]9.CERRAJE (2)'!#REF!</definedName>
    <definedName name="_ws" localSheetId="8">'[1]9.CERRAJE (2)'!#REF!</definedName>
    <definedName name="_ws" localSheetId="10">'[1]9.CERRAJE (2)'!#REF!</definedName>
    <definedName name="_ws" localSheetId="15">'[1]9.CERRAJE (2)'!#REF!</definedName>
    <definedName name="_ws" localSheetId="16">'[1]9.CERRAJE (2)'!#REF!</definedName>
    <definedName name="_ws" localSheetId="22">'[1]9.CERRAJE (2)'!#REF!</definedName>
    <definedName name="_ws">'[1]9.CERRAJE (2)'!#REF!</definedName>
    <definedName name="_ww" localSheetId="3">#REF!</definedName>
    <definedName name="_ww" localSheetId="4">#REF!</definedName>
    <definedName name="_ww" localSheetId="5">#REF!</definedName>
    <definedName name="_ww" localSheetId="2">#REF!</definedName>
    <definedName name="_ww" localSheetId="7">#REF!</definedName>
    <definedName name="_ww" localSheetId="8">#REF!</definedName>
    <definedName name="_ww" localSheetId="10">#REF!</definedName>
    <definedName name="_ww" localSheetId="12">#REF!</definedName>
    <definedName name="_ww" localSheetId="14">#REF!</definedName>
    <definedName name="_ww" localSheetId="15">#REF!</definedName>
    <definedName name="_ww" localSheetId="16">#REF!</definedName>
    <definedName name="_ww" localSheetId="22">#REF!</definedName>
    <definedName name="_ww">#REF!</definedName>
    <definedName name="A" localSheetId="11">#REF!</definedName>
    <definedName name="a" localSheetId="0">#REF!</definedName>
    <definedName name="A">NA()</definedName>
    <definedName name="A_001">NA()</definedName>
    <definedName name="A_002">NA()</definedName>
    <definedName name="A_003">NA()</definedName>
    <definedName name="A_004">NA()</definedName>
    <definedName name="A_005">NA()</definedName>
    <definedName name="A_006">NA()</definedName>
    <definedName name="A_007">NA()</definedName>
    <definedName name="A_008">NA()</definedName>
    <definedName name="A_009">NA()</definedName>
    <definedName name="A_512">NA()</definedName>
    <definedName name="A_IMPRESI_N_IM">"#REF!"</definedName>
    <definedName name="A_IMPRESIÓN_IM">"#REF!"</definedName>
    <definedName name="AA" localSheetId="11">[7]RESUMEN!#REF!</definedName>
    <definedName name="AA">"#REF!"</definedName>
    <definedName name="AAA" localSheetId="3">OFFSET(Plantilla,0,0,ROWS(Plantilla)-1,1)</definedName>
    <definedName name="AAA" localSheetId="4">OFFSET(Plantilla,0,0,ROWS(Plantilla)-1,1)</definedName>
    <definedName name="AAA" localSheetId="7">OFFSET(Plantilla,0,0,ROWS(Plantilla)-1,1)</definedName>
    <definedName name="AAA" localSheetId="8">OFFSET(Plantilla,0,0,ROWS(Plantilla)-1,1)</definedName>
    <definedName name="AAA" localSheetId="10">OFFSET(Plantilla,0,0,ROWS(Plantilla)-1,1)</definedName>
    <definedName name="AAA" localSheetId="17">OFFSET(Plantilla,0,0,ROWS(Plantilla)-1,1)</definedName>
    <definedName name="AAA" localSheetId="18">OFFSET(Plantilla,0,0,ROWS(Plantilla)-1,1)</definedName>
    <definedName name="AAA" localSheetId="19">OFFSET(Plantilla,0,0,ROWS(Plantilla)-1,1)</definedName>
    <definedName name="AAA" localSheetId="20">OFFSET(Plantilla,0,0,ROWS(Plantilla)-1,1)</definedName>
    <definedName name="AAA" localSheetId="21">OFFSET(Plantilla,0,0,ROWS(Plantilla)-1,1)</definedName>
    <definedName name="AAA" localSheetId="16">OFFSET(Plantilla,0,0,ROWS(Plantilla)-1,1)</definedName>
    <definedName name="AAA" localSheetId="22">OFFSET(Plantilla,0,0,ROWS(Plantilla)-1,1)</definedName>
    <definedName name="AAA">OFFSET(Plantilla,0,0,ROWS(Plantilla)-1,1)</definedName>
    <definedName name="ABRASIVO">"#REF!"</definedName>
    <definedName name="ABRASIVO01">"#REF!"</definedName>
    <definedName name="ABRASIVO02">"#REF!"</definedName>
    <definedName name="ABRAZ">"#REF!"</definedName>
    <definedName name="ACABADO">"#REF!"</definedName>
    <definedName name="ACAVADO">"#REF!"</definedName>
    <definedName name="ACCESORIOS">"#REF!"</definedName>
    <definedName name="ACER.">"#REF!"</definedName>
    <definedName name="ACERO">"#REF!"</definedName>
    <definedName name="AE">"#REF!"</definedName>
    <definedName name="AFI">"#REF!"</definedName>
    <definedName name="afirmado">"#REF!"</definedName>
    <definedName name="AFN">"#REF!"</definedName>
    <definedName name="AFNIT">"#REF!"</definedName>
    <definedName name="AFP">"#REF!"</definedName>
    <definedName name="AFPYN">"#REF!"</definedName>
    <definedName name="AFWFEGRRTH">[8]DATOS!$B$12</definedName>
    <definedName name="Agreg">NA()</definedName>
    <definedName name="agreg1">NA()</definedName>
    <definedName name="agreg2">NA()</definedName>
    <definedName name="Agua">"#REF!"</definedName>
    <definedName name="alambre">"#REF!"</definedName>
    <definedName name="Alizadora">"#REF!"</definedName>
    <definedName name="Almacén_sótano">"#REF!"</definedName>
    <definedName name="AMBIENTAL" localSheetId="3">#REF!</definedName>
    <definedName name="AMBIENTAL" localSheetId="4">#REF!</definedName>
    <definedName name="AMBIENTAL" localSheetId="5">#REF!</definedName>
    <definedName name="AMBIENTAL" localSheetId="2">#REF!</definedName>
    <definedName name="AMBIENTAL" localSheetId="7">#REF!</definedName>
    <definedName name="AMBIENTAL" localSheetId="8">#REF!</definedName>
    <definedName name="AMBIENTAL" localSheetId="9">#REF!</definedName>
    <definedName name="AMBIENTAL" localSheetId="10">#REF!</definedName>
    <definedName name="AMBIENTAL" localSheetId="12">#REF!</definedName>
    <definedName name="AMBIENTAL" localSheetId="14">#REF!</definedName>
    <definedName name="AMBIENTAL" localSheetId="15">#REF!</definedName>
    <definedName name="AMBIENTAL" localSheetId="16">#REF!</definedName>
    <definedName name="AMBIENTAL" localSheetId="22">#REF!</definedName>
    <definedName name="AMBIENTAL">#REF!</definedName>
    <definedName name="AMI">"#REF!"</definedName>
    <definedName name="AN">"#REF!"</definedName>
    <definedName name="ANA_IE_17">NA()</definedName>
    <definedName name="ANA_IE_17_CORREGIDOS" localSheetId="3">#REF!</definedName>
    <definedName name="ANA_IE_17_CORREGIDOS" localSheetId="5">#REF!</definedName>
    <definedName name="ANA_IE_17_CORREGIDOS" localSheetId="2">#REF!</definedName>
    <definedName name="ANA_IE_17_CORREGIDOS" localSheetId="10">#REF!</definedName>
    <definedName name="ANA_IE_17_CORREGIDOS">#REF!</definedName>
    <definedName name="ANAC">"#REF!"</definedName>
    <definedName name="ANGULO01">"#REF!"</definedName>
    <definedName name="ANGULO02">"#REF!"</definedName>
    <definedName name="ANGULO03">"#REF!"</definedName>
    <definedName name="ANGULOS">"#REF!"</definedName>
    <definedName name="ANTICORROSIVO">"#REF!"</definedName>
    <definedName name="apisonadora">"#REF!"</definedName>
    <definedName name="ARANDELA01">"#REF!"</definedName>
    <definedName name="ARANDELA02">"#REF!"</definedName>
    <definedName name="ARANDELA03">"#REF!"</definedName>
    <definedName name="AREA">"#REF!"</definedName>
    <definedName name="AREA_COLUMNAS">"#REF!"</definedName>
    <definedName name="_xlnm.Print_Area" localSheetId="3">'03.01. MUROS Y TABIQUES'!$A$1:$L$4848</definedName>
    <definedName name="_xlnm.Print_Area" localSheetId="4">'03.02. REVOQUES Y REVESTIMIE'!$B$2:$M$6872</definedName>
    <definedName name="_xlnm.Print_Area" localSheetId="5">'03.03.01. CIELORRASO'!$C$2:$L$1052</definedName>
    <definedName name="_xlnm.Print_Area" localSheetId="6">'03.03.02. FALSO CIELORASO'!$C$1:$L$892</definedName>
    <definedName name="_xlnm.Print_Area" localSheetId="2">'03.04. PISOS Y PAVIMENTOS'!$B$2:$M$2165</definedName>
    <definedName name="_xlnm.Print_Area" localSheetId="7">'03.05.01. ZOCALO'!$B$2:$M$1660</definedName>
    <definedName name="_xlnm.Print_Area" localSheetId="8">'03.05.02. CONTRAZOCALO'!$B$2:$M$1812</definedName>
    <definedName name="_xlnm.Print_Area" localSheetId="9">'03.06. CUBIERTAS Y COBERTURAS'!$B$1:$L$268</definedName>
    <definedName name="_xlnm.Print_Area" localSheetId="11">'03.07.02. MUEBLES FIJOS'!$B$2:$K$670</definedName>
    <definedName name="_xlnm.Print_Area" localSheetId="12">'03.07.03 VARIOS'!$B$2:$M$234</definedName>
    <definedName name="_xlnm.Print_Area" localSheetId="14">'03.09 CARP. METALICA Y HERRERIA'!$B$2:$L$946</definedName>
    <definedName name="_xlnm.Print_Area" localSheetId="17">'03.12 PINTURA'!$B$1:$L$3447</definedName>
    <definedName name="_xlnm.Print_Area" localSheetId="18">'03.13 VARIOS, LIMP Y JARD '!$B$1:$L$3547</definedName>
    <definedName name="_xlnm.Print_Area" localSheetId="19">'03.14 CERCO PERIMÉTRICO'!$B$1:$L$192</definedName>
    <definedName name="_xlnm.Print_Area" localSheetId="20">'03.15. SEÑALETICA'!$B$1:$L$1093</definedName>
    <definedName name="_xlnm.Print_Area" localSheetId="21">'03.16. SEGURIDAD'!$B$1:$L$1323</definedName>
    <definedName name="_xlnm.Print_Area" localSheetId="15">'3.10 CERRAJERIA '!$B$1:$G$51,'3.10 CERRAJERIA '!$I$1:$U$76,'3.10 CERRAJERIA '!$X$1:$AB$74</definedName>
    <definedName name="_xlnm.Print_Area" localSheetId="16">'3.11 VIDRIOS, CRISTALES Y SIMI '!$B$2:$M$229</definedName>
    <definedName name="_xlnm.Print_Area" localSheetId="22">'3.2.8 REVESTIMIENTO'!$B$2:$M$266</definedName>
    <definedName name="_xlnm.Print_Area" localSheetId="13">'3.8.1, 3.8.2 Y 3.8.3 VENT.MA.MC'!$B$1:$L$1548</definedName>
    <definedName name="_xlnm.Print_Area" localSheetId="0">CARATULA!$C$1:$I$45</definedName>
    <definedName name="_xlnm.Print_Area" localSheetId="1">RESUMEN!$B$2:$F$21</definedName>
    <definedName name="_xlnm.Print_Area">#REF!</definedName>
    <definedName name="Area_mezzanine">"#REF!"</definedName>
    <definedName name="Area_piso1">"#REF!"</definedName>
    <definedName name="Area_piso2">"#REF!"</definedName>
    <definedName name="Area_piso3">"#REF!"</definedName>
    <definedName name="Área_Techada">"#REF!"</definedName>
    <definedName name="Area_terreno">"#REF!"</definedName>
    <definedName name="Arena">NA()</definedName>
    <definedName name="arena1">NA()</definedName>
    <definedName name="arena2">NA()</definedName>
    <definedName name="ARENADO">"#REF!"</definedName>
    <definedName name="arenag">"#REF!"</definedName>
    <definedName name="ARTEFACTOS">"#REF!"</definedName>
    <definedName name="asd" localSheetId="3">#REF!</definedName>
    <definedName name="asd" localSheetId="4">#REF!</definedName>
    <definedName name="asd" localSheetId="5">#REF!</definedName>
    <definedName name="asd" localSheetId="2">#REF!</definedName>
    <definedName name="asd" localSheetId="7">#REF!</definedName>
    <definedName name="asd" localSheetId="8">#REF!</definedName>
    <definedName name="asd" localSheetId="10">#REF!</definedName>
    <definedName name="asd" localSheetId="12">#REF!</definedName>
    <definedName name="asd" localSheetId="14">#REF!</definedName>
    <definedName name="asd" localSheetId="15">#REF!</definedName>
    <definedName name="asd" localSheetId="16">#REF!</definedName>
    <definedName name="asd" localSheetId="22">#REF!</definedName>
    <definedName name="asd">#REF!</definedName>
    <definedName name="Ay">"#REF!"</definedName>
    <definedName name="B" localSheetId="11">[9]RESUMEN!#REF!</definedName>
    <definedName name="B" localSheetId="0">#REF!</definedName>
    <definedName name="B">NA()</definedName>
    <definedName name="BAJADA">"#REF!"</definedName>
    <definedName name="BASE" localSheetId="6">[10]BASE!$A$2:$C$68</definedName>
    <definedName name="BASE" localSheetId="17">#REF!</definedName>
    <definedName name="BASE" localSheetId="18">#REF!</definedName>
    <definedName name="BASE" localSheetId="19">#REF!</definedName>
    <definedName name="BASE" localSheetId="20">#REF!</definedName>
    <definedName name="BASE" localSheetId="21">#REF!</definedName>
    <definedName name="BASE" localSheetId="13">#REF!</definedName>
    <definedName name="BASE">[11]BASE!$A$2:$C$68</definedName>
    <definedName name="base2" localSheetId="3">#REF!</definedName>
    <definedName name="base2" localSheetId="5">#REF!</definedName>
    <definedName name="base2" localSheetId="2">#REF!</definedName>
    <definedName name="base2" localSheetId="10">#REF!</definedName>
    <definedName name="base2">#REF!</definedName>
    <definedName name="_xlnm.Database" localSheetId="0">#REF!</definedName>
    <definedName name="_xlnm.Database">#REF!</definedName>
    <definedName name="BDMETRADOS">#REF!</definedName>
    <definedName name="BDRefuerzo">#REF!</definedName>
    <definedName name="bitumen">"#REF!"</definedName>
    <definedName name="BL" localSheetId="3">#REF!</definedName>
    <definedName name="BL" localSheetId="4">#REF!</definedName>
    <definedName name="BL" localSheetId="7">#REF!</definedName>
    <definedName name="BL" localSheetId="8">#REF!</definedName>
    <definedName name="BL" localSheetId="10">#REF!</definedName>
    <definedName name="BL" localSheetId="16">#REF!</definedName>
    <definedName name="BL" localSheetId="22">#REF!</definedName>
    <definedName name="BL">#REF!</definedName>
    <definedName name="BLO">#REF!</definedName>
    <definedName name="BLOCK">[12]DATOS!$E$7</definedName>
    <definedName name="bloqu" localSheetId="3">#REF!</definedName>
    <definedName name="bloqu" localSheetId="4">#REF!</definedName>
    <definedName name="bloqu" localSheetId="7">#REF!</definedName>
    <definedName name="bloqu" localSheetId="8">#REF!</definedName>
    <definedName name="bloqu" localSheetId="10">#REF!</definedName>
    <definedName name="bloqu" localSheetId="16">#REF!</definedName>
    <definedName name="bloqu" localSheetId="22">#REF!</definedName>
    <definedName name="bloqu">#REF!</definedName>
    <definedName name="BLOQUE" localSheetId="2">'[13]Datos Generales'!$C$14:$C$107</definedName>
    <definedName name="BLOQUE" localSheetId="9">'[2]Datos Generales'!$C$14:$C$107</definedName>
    <definedName name="BLOQUE" localSheetId="14">'[14]Datos Generales'!$C$14:$C$107</definedName>
    <definedName name="bloque3" localSheetId="3">#REF!</definedName>
    <definedName name="bloque3" localSheetId="4">#REF!</definedName>
    <definedName name="bloque3" localSheetId="7">#REF!</definedName>
    <definedName name="bloque3" localSheetId="8">#REF!</definedName>
    <definedName name="bloque3" localSheetId="10">#REF!</definedName>
    <definedName name="bloque3" localSheetId="16">#REF!</definedName>
    <definedName name="bloque3" localSheetId="22">#REF!</definedName>
    <definedName name="bloque3">#REF!</definedName>
    <definedName name="bomba">"#REF!"</definedName>
    <definedName name="bridas">"#REF!"</definedName>
    <definedName name="BuiltIn_Print_Area" localSheetId="3">#REF!</definedName>
    <definedName name="BuiltIn_Print_Area" localSheetId="4">#REF!</definedName>
    <definedName name="BuiltIn_Print_Area" localSheetId="5">#REF!</definedName>
    <definedName name="BuiltIn_Print_Area" localSheetId="2">#REF!</definedName>
    <definedName name="BuiltIn_Print_Area" localSheetId="7">#REF!</definedName>
    <definedName name="BuiltIn_Print_Area" localSheetId="8">#REF!</definedName>
    <definedName name="BuiltIn_Print_Area" localSheetId="9">#REF!</definedName>
    <definedName name="BuiltIn_Print_Area" localSheetId="10">#REF!</definedName>
    <definedName name="BuiltIn_Print_Area" localSheetId="12">#REF!</definedName>
    <definedName name="BuiltIn_Print_Area" localSheetId="14">#REF!</definedName>
    <definedName name="BuiltIn_Print_Area" localSheetId="15">#REF!</definedName>
    <definedName name="BuiltIn_Print_Area" localSheetId="16">#REF!</definedName>
    <definedName name="BuiltIn_Print_Area" localSheetId="22">#REF!</definedName>
    <definedName name="BuiltIn_Print_Area">#REF!</definedName>
    <definedName name="BUSCA">[5]FP!#REF!</definedName>
    <definedName name="C.MADERA" localSheetId="2">'[13]7.C.MADERA'!$A$17:$I$521</definedName>
    <definedName name="C.MADERA" localSheetId="14">'[14]7.C.MADERA'!$A$17:$I$1230</definedName>
    <definedName name="C.MADERA">'[15]6.MOVILIZACION'!#REF!</definedName>
    <definedName name="C.METALICA" localSheetId="2">'[13]8.C.METALICA'!$A$16:$I$381</definedName>
    <definedName name="C.METALICA" localSheetId="14">'03.09 CARP. METALICA Y HERRERIA'!$C$12:$K$808</definedName>
    <definedName name="C.METALICA">#REF!</definedName>
    <definedName name="camion">"#REF!"</definedName>
    <definedName name="CANAL01">"#REF!"</definedName>
    <definedName name="CANAL02">"#REF!"</definedName>
    <definedName name="CANAL03">"#REF!"</definedName>
    <definedName name="CANALETA">"#REF!"</definedName>
    <definedName name="CAP">'[16]PPTO-PARCHADO'!#REF!</definedName>
    <definedName name="CAPU">"#REF!"</definedName>
    <definedName name="cargaretroexcavadora">"#REF!"</definedName>
    <definedName name="CARPINT">"#REF!"</definedName>
    <definedName name="CAST.GUARDIANIA">#REF!</definedName>
    <definedName name="CAST.RECIRCULACION">#REF!</definedName>
    <definedName name="cc" localSheetId="3">#REF!</definedName>
    <definedName name="cc" localSheetId="4">#REF!</definedName>
    <definedName name="cc" localSheetId="7">#REF!</definedName>
    <definedName name="cc" localSheetId="8">#REF!</definedName>
    <definedName name="cc" localSheetId="10">#REF!</definedName>
    <definedName name="cc" localSheetId="16">#REF!</definedName>
    <definedName name="cc" localSheetId="22">#REF!</definedName>
    <definedName name="CC" localSheetId="0">#REF!</definedName>
    <definedName name="cc">#REF!</definedName>
    <definedName name="CCDXXXSP">NA()</definedName>
    <definedName name="CCX">NA()</definedName>
    <definedName name="CCXC">NA()</definedName>
    <definedName name="CDXXV">NA()</definedName>
    <definedName name="cemento1">"#REF!"</definedName>
    <definedName name="CENTROS">"#REF!"</definedName>
    <definedName name="CER.PERIMET">#REF!</definedName>
    <definedName name="cerco" localSheetId="3">#REF!</definedName>
    <definedName name="cerco" localSheetId="4">#REF!</definedName>
    <definedName name="cerco" localSheetId="7">#REF!</definedName>
    <definedName name="cerco" localSheetId="8">#REF!</definedName>
    <definedName name="cerco" localSheetId="10">#REF!</definedName>
    <definedName name="cerco" localSheetId="16">#REF!</definedName>
    <definedName name="cerco" localSheetId="22">#REF!</definedName>
    <definedName name="cerco" localSheetId="0">#REF!</definedName>
    <definedName name="cerco">#REF!</definedName>
    <definedName name="CERCOTARRAJEADO">'[17]CERCOS TARRAJEO'!$A$1:$IV$65536</definedName>
    <definedName name="CERRADURAS">"#REF!"</definedName>
    <definedName name="CERRAJE" localSheetId="2">'[13]9.CERRAJE'!$A$15:$I$296</definedName>
    <definedName name="CERRAJE" localSheetId="9">'[2]9.CERRAJE'!#REF!</definedName>
    <definedName name="CERRAJE" localSheetId="14">'[14]9.CERRAJE'!$A$14:$I$38</definedName>
    <definedName name="cfc100t1">"#REF!"</definedName>
    <definedName name="cfc2101l">"#REF!"</definedName>
    <definedName name="cfc2101p">"#REF!"</definedName>
    <definedName name="cfc210t1">"#REF!"</definedName>
    <definedName name="cfc210tv">"#REF!"</definedName>
    <definedName name="cfc245t1">"#REF!"</definedName>
    <definedName name="cfc245t1f">"#REF!"</definedName>
    <definedName name="cfc245tv">"#REF!"</definedName>
    <definedName name="CIELORRASO" localSheetId="3">#REF!</definedName>
    <definedName name="CIELORRASO" localSheetId="5">'03.03.01. CIELORRASO'!$C$11:$L$116</definedName>
    <definedName name="CIELORRASO" localSheetId="2">'[13]3.CIELORRASO'!$A$15:$J$98</definedName>
    <definedName name="CIELORRASO" localSheetId="7">#REF!</definedName>
    <definedName name="CIELORRASO" localSheetId="8">#REF!</definedName>
    <definedName name="CIELORRASO" localSheetId="9">#REF!</definedName>
    <definedName name="CIELORRASO" localSheetId="10">#REF!</definedName>
    <definedName name="CIELORRASO" localSheetId="12">#REF!</definedName>
    <definedName name="CIELORRASO" localSheetId="14">#REF!</definedName>
    <definedName name="CIELORRASO" localSheetId="15">#REF!</definedName>
    <definedName name="CIELORRASO">#REF!</definedName>
    <definedName name="CIZALLA">"#REF!"</definedName>
    <definedName name="CL">NA()</definedName>
    <definedName name="clavos">"#REF!"</definedName>
    <definedName name="CLOSETS">"#REF!"</definedName>
    <definedName name="CNI">"#REF!"</definedName>
    <definedName name="COBERTURA" localSheetId="3">#REF!</definedName>
    <definedName name="COBERTURA" localSheetId="4">#REF!</definedName>
    <definedName name="COBERTURA" localSheetId="5">#REF!</definedName>
    <definedName name="COBERTURA" localSheetId="2">'[13]6.COBERTURA'!$A$17:$I$236</definedName>
    <definedName name="COBERTURA" localSheetId="7">#REF!</definedName>
    <definedName name="COBERTURA" localSheetId="8">#REF!</definedName>
    <definedName name="COBERTURA" localSheetId="9">'03.06. CUBIERTAS Y COBERTURAS'!$C$11:$K$185</definedName>
    <definedName name="COBERTURA" localSheetId="10">#REF!</definedName>
    <definedName name="COBERTURA" localSheetId="12">#REF!</definedName>
    <definedName name="COBERTURA" localSheetId="14">'[14]6.COBERTURA'!$A$14:$I$131</definedName>
    <definedName name="COBERTURA" localSheetId="15">#REF!</definedName>
    <definedName name="COBERTURA" localSheetId="16">#REF!</definedName>
    <definedName name="COBERTURA" localSheetId="22">#REF!</definedName>
    <definedName name="COBERTURA">#REF!</definedName>
    <definedName name="COCINAS">"#REF!"</definedName>
    <definedName name="COEN" localSheetId="3">#REF!</definedName>
    <definedName name="COEN" localSheetId="4">#REF!</definedName>
    <definedName name="COEN" localSheetId="7">#REF!</definedName>
    <definedName name="COEN" localSheetId="8">#REF!</definedName>
    <definedName name="COEN" localSheetId="10">#REF!</definedName>
    <definedName name="COEN" localSheetId="16">#REF!</definedName>
    <definedName name="COEN" localSheetId="22">#REF!</definedName>
    <definedName name="COEN">#REF!</definedName>
    <definedName name="Columnas_sótano">"#REF!"</definedName>
    <definedName name="Columnas_tienda">"#REF!"</definedName>
    <definedName name="COLUMNASACERO">#REF!</definedName>
    <definedName name="COMAS">"#REF!"</definedName>
    <definedName name="COMEDOR">#REF!</definedName>
    <definedName name="COMP">NA()</definedName>
    <definedName name="COMPE">"#REF!"</definedName>
    <definedName name="COMPI">"#REF!"</definedName>
    <definedName name="Compresora">"#REF!"</definedName>
    <definedName name="confilm">"#REF!"</definedName>
    <definedName name="CONSOLIDADO.ESTRUCTURATC">[18]RESUMEN!$1:$1048576</definedName>
    <definedName name="cortadora">"#REF!"</definedName>
    <definedName name="corte">"#REF!"</definedName>
    <definedName name="Cp">"#REF!"</definedName>
    <definedName name="cretex">"#REF!"</definedName>
    <definedName name="Curador">"#REF!"</definedName>
    <definedName name="D">"#REF!"</definedName>
    <definedName name="DC">"#REF!"</definedName>
    <definedName name="DD" localSheetId="11">[19]PRECIOS!$B$5:$C$17</definedName>
    <definedName name="DD" localSheetId="0">[19]PRECIOS!$B$5:$C$17</definedName>
    <definedName name="DD">"#REF!"</definedName>
    <definedName name="defla">NA()</definedName>
    <definedName name="Desmontaje">NA()</definedName>
    <definedName name="DESPERDICIO">"#REF!"</definedName>
    <definedName name="DF">"#REF!"</definedName>
    <definedName name="DH">"#REF!"</definedName>
    <definedName name="disco">"#REF!"</definedName>
    <definedName name="disolvente">"#REF!"</definedName>
    <definedName name="DNT">"#REF!"</definedName>
    <definedName name="DNTI">"#REF!"</definedName>
    <definedName name="DOA">"#REF!"</definedName>
    <definedName name="dobladora">"#REF!"</definedName>
    <definedName name="DSFDGTJHK">[8]DATOS!$B$5</definedName>
    <definedName name="DT">"#REF!"</definedName>
    <definedName name="dta">"#REF!"</definedName>
    <definedName name="EJES">"#REF!"</definedName>
    <definedName name="ELECTRODO01">"#REF!"</definedName>
    <definedName name="ELECTRODO02">"#REF!"</definedName>
    <definedName name="EMPALMES" localSheetId="3">#REF!</definedName>
    <definedName name="EMPALMES" localSheetId="4">#REF!</definedName>
    <definedName name="EMPALMES" localSheetId="7">#REF!</definedName>
    <definedName name="EMPALMES" localSheetId="8">#REF!</definedName>
    <definedName name="EMPALMES" localSheetId="10">#REF!</definedName>
    <definedName name="EMPALMES" localSheetId="16">#REF!</definedName>
    <definedName name="EMPALMES" localSheetId="22">#REF!</definedName>
    <definedName name="EMPALMES">#REF!</definedName>
    <definedName name="EMPALMES1" localSheetId="3">#REF!</definedName>
    <definedName name="EMPALMES1" localSheetId="4">#REF!</definedName>
    <definedName name="EMPALMES1" localSheetId="7">#REF!</definedName>
    <definedName name="EMPALMES1" localSheetId="8">#REF!</definedName>
    <definedName name="EMPALMES1" localSheetId="10">#REF!</definedName>
    <definedName name="EMPALMES1" localSheetId="16">#REF!</definedName>
    <definedName name="EMPALMES1" localSheetId="22">#REF!</definedName>
    <definedName name="EMPALMES1">#REF!</definedName>
    <definedName name="entre" localSheetId="3">[7]RESUMEN!#REF!</definedName>
    <definedName name="entre" localSheetId="4">[7]RESUMEN!#REF!</definedName>
    <definedName name="entre" localSheetId="7">[7]RESUMEN!#REF!</definedName>
    <definedName name="entre" localSheetId="8">[7]RESUMEN!#REF!</definedName>
    <definedName name="entre" localSheetId="10">[7]RESUMEN!#REF!</definedName>
    <definedName name="entre" localSheetId="16">[7]RESUMEN!#REF!</definedName>
    <definedName name="entre" localSheetId="22">[7]RESUMEN!#REF!</definedName>
    <definedName name="entre">[7]RESUMEN!#REF!</definedName>
    <definedName name="eq">NA()</definedName>
    <definedName name="EQDT_Query">"#REF!"</definedName>
    <definedName name="EQLISTQUERY">"#REF!"</definedName>
    <definedName name="eqlistquery1">"#REF!"</definedName>
    <definedName name="eqlistquery2">"#REF!"</definedName>
    <definedName name="EQUIP">"#REF!"</definedName>
    <definedName name="equipocorte">"#REF!"</definedName>
    <definedName name="ESC" localSheetId="3">OFFSET([0]!BDRefuerzo,0,0,ROWS([0]!BDRefuerzo)-1,1)</definedName>
    <definedName name="ESC" localSheetId="4">OFFSET([0]!BDRefuerzo,0,0,ROWS([0]!BDRefuerzo)-1,1)</definedName>
    <definedName name="ESC" localSheetId="7">OFFSET([0]!BDRefuerzo,0,0,ROWS([0]!BDRefuerzo)-1,1)</definedName>
    <definedName name="ESC" localSheetId="8">OFFSET([0]!BDRefuerzo,0,0,ROWS([0]!BDRefuerzo)-1,1)</definedName>
    <definedName name="ESC" localSheetId="10">OFFSET([0]!BDRefuerzo,0,0,ROWS([0]!BDRefuerzo)-1,1)</definedName>
    <definedName name="ESC" localSheetId="16">OFFSET([0]!BDRefuerzo,0,0,ROWS([0]!BDRefuerzo)-1,1)</definedName>
    <definedName name="ESC" localSheetId="22">OFFSET([0]!BDRefuerzo,0,0,ROWS([0]!BDRefuerzo)-1,1)</definedName>
    <definedName name="ESC">OFFSET([0]!BDRefuerzo,0,0,ROWS([0]!BDRefuerzo)-1,1)</definedName>
    <definedName name="ESCA.A.REF.1">#REF!</definedName>
    <definedName name="ESCA.A.REF.2">#REF!</definedName>
    <definedName name="ESCA.C">#REF!</definedName>
    <definedName name="ESCA.D">#REF!</definedName>
    <definedName name="ESCA.E">#REF!</definedName>
    <definedName name="ESCA.F">#REF!</definedName>
    <definedName name="ESCA.G1">#REF!</definedName>
    <definedName name="ESPEJOS">"#REF!"</definedName>
    <definedName name="Estac_aéreo1">"#REF!"</definedName>
    <definedName name="Estac_aéreo2">"#REF!"</definedName>
    <definedName name="ESTRADO">#REF!</definedName>
    <definedName name="ewdqg">OFFSET(Plantilla,0,0,ROWS(Plantilla)-1,1)</definedName>
    <definedName name="EXTERIOR">#REF!</definedName>
    <definedName name="FA">NA()</definedName>
    <definedName name="FECHA" localSheetId="0">[20]DATOS!$B$6</definedName>
    <definedName name="FECHA">[12]DATOS!$B$6</definedName>
    <definedName name="FECHAJ">[12]DATOS!$B$7</definedName>
    <definedName name="fliso">"#REF!"</definedName>
    <definedName name="FM">"#REF!"</definedName>
    <definedName name="FN">"#REF!"</definedName>
    <definedName name="Formato">"#REF!"</definedName>
    <definedName name="FORMULA" localSheetId="0">[21]DATOS!$A$22</definedName>
    <definedName name="FORMULA">[12]DATOS!$B$9</definedName>
    <definedName name="FORMULAXXXXX">[22]DATOS!$B$8</definedName>
    <definedName name="FR">#REF!</definedName>
    <definedName name="GABINETE" localSheetId="0">[23]PRECIOS!$B$5:$C$17</definedName>
    <definedName name="GABINETE">[24]PRECIOS!$B$5:$C$17</definedName>
    <definedName name="GAS">"#REF!"</definedName>
    <definedName name="GenDetail">"#REF!"</definedName>
    <definedName name="gfhgfh">NA()</definedName>
    <definedName name="GG" localSheetId="11">[24]PRECIOS!$B$5:$C$17</definedName>
    <definedName name="GG" localSheetId="0">'[16]PPTO-PARCHADO'!#REF!</definedName>
    <definedName name="GG">"#REF!"</definedName>
    <definedName name="GI">"#REF!"</definedName>
    <definedName name="Grasa">"#REF!"</definedName>
    <definedName name="GRIFERIA">"#REF!"</definedName>
    <definedName name="GU">"#REF!"</definedName>
    <definedName name="HH">"#REF!"</definedName>
    <definedName name="HOA">"#REF!"</definedName>
    <definedName name="Hormigon">"#REF!"</definedName>
    <definedName name="HT">"#REF!"</definedName>
    <definedName name="HTA">"#REF!"</definedName>
    <definedName name="I">"#REF!"</definedName>
    <definedName name="ICNI">"#REF!"</definedName>
    <definedName name="ILNI">"#REF!"</definedName>
    <definedName name="imp">"#REF!"</definedName>
    <definedName name="Imprimir_área_IM" localSheetId="0">'[5]VAL-CE ALF'!#REF!</definedName>
    <definedName name="Imprimir_área_IM">"#REF!"</definedName>
    <definedName name="INGR.PRINC">#REF!</definedName>
    <definedName name="INGRESO.1">#REF!</definedName>
    <definedName name="INTERMEDIO">"#REF!"</definedName>
    <definedName name="INTERRUPTORES" localSheetId="0">'[23]TABLAS '!$C$3:$V$30</definedName>
    <definedName name="INTERRUPTORES">'[24]TABLAS '!$C$3:$V$30</definedName>
    <definedName name="J">"#REF!"</definedName>
    <definedName name="jkjk">"#REF!"</definedName>
    <definedName name="JMA">[25]DATOS!$B$4</definedName>
    <definedName name="JMAAAA">[26]DATOS!$B$4</definedName>
    <definedName name="jps">[27]EST_MOD!#REF!</definedName>
    <definedName name="K">"#REF!"</definedName>
    <definedName name="klj">"#REF!"</definedName>
    <definedName name="laca">"#REF!"</definedName>
    <definedName name="ladrillokk">"#REF!"</definedName>
    <definedName name="ListaPlantilla" localSheetId="3">OFFSET(Plantilla,0,0,ROWS(Plantilla)-1,1)</definedName>
    <definedName name="ListaPlantilla" localSheetId="4">OFFSET(Plantilla,0,0,ROWS(Plantilla)-1,1)</definedName>
    <definedName name="ListaPlantilla" localSheetId="7">OFFSET(Plantilla,0,0,ROWS(Plantilla)-1,1)</definedName>
    <definedName name="ListaPlantilla" localSheetId="8">OFFSET(Plantilla,0,0,ROWS(Plantilla)-1,1)</definedName>
    <definedName name="ListaPlantilla" localSheetId="10">OFFSET(Plantilla,0,0,ROWS(Plantilla)-1,1)</definedName>
    <definedName name="ListaPlantilla" localSheetId="17">OFFSET(Plantilla,0,0,ROWS(Plantilla)-1,1)</definedName>
    <definedName name="ListaPlantilla" localSheetId="18">OFFSET(Plantilla,0,0,ROWS(Plantilla)-1,1)</definedName>
    <definedName name="ListaPlantilla" localSheetId="19">OFFSET(Plantilla,0,0,ROWS(Plantilla)-1,1)</definedName>
    <definedName name="ListaPlantilla" localSheetId="20">OFFSET(Plantilla,0,0,ROWS(Plantilla)-1,1)</definedName>
    <definedName name="ListaPlantilla" localSheetId="21">OFFSET(Plantilla,0,0,ROWS(Plantilla)-1,1)</definedName>
    <definedName name="ListaPlantilla" localSheetId="16">OFFSET(Plantilla,0,0,ROWS(Plantilla)-1,1)</definedName>
    <definedName name="ListaPlantilla" localSheetId="22">OFFSET(Plantilla,0,0,ROWS(Plantilla)-1,1)</definedName>
    <definedName name="ListaPlantilla">OFFSET(Plantilla,0,0,ROWS(Plantilla)-1,1)</definedName>
    <definedName name="LISTAPLANTILLA2" localSheetId="3">OFFSET(Plantilla,0,0,ROWS(Plantilla)-1,1)</definedName>
    <definedName name="LISTAPLANTILLA2" localSheetId="4">OFFSET(Plantilla,0,0,ROWS(Plantilla)-1,1)</definedName>
    <definedName name="LISTAPLANTILLA2" localSheetId="7">OFFSET(Plantilla,0,0,ROWS(Plantilla)-1,1)</definedName>
    <definedName name="LISTAPLANTILLA2" localSheetId="8">OFFSET(Plantilla,0,0,ROWS(Plantilla)-1,1)</definedName>
    <definedName name="LISTAPLANTILLA2" localSheetId="10">OFFSET(Plantilla,0,0,ROWS(Plantilla)-1,1)</definedName>
    <definedName name="LISTAPLANTILLA2" localSheetId="17">OFFSET(Plantilla,0,0,ROWS(Plantilla)-1,1)</definedName>
    <definedName name="LISTAPLANTILLA2" localSheetId="18">OFFSET(Plantilla,0,0,ROWS(Plantilla)-1,1)</definedName>
    <definedName name="LISTAPLANTILLA2" localSheetId="19">OFFSET(Plantilla,0,0,ROWS(Plantilla)-1,1)</definedName>
    <definedName name="LISTAPLANTILLA2" localSheetId="20">OFFSET(Plantilla,0,0,ROWS(Plantilla)-1,1)</definedName>
    <definedName name="LISTAPLANTILLA2" localSheetId="21">OFFSET(Plantilla,0,0,ROWS(Plantilla)-1,1)</definedName>
    <definedName name="LISTAPLANTILLA2" localSheetId="16">OFFSET(Plantilla,0,0,ROWS(Plantilla)-1,1)</definedName>
    <definedName name="LISTAPLANTILLA2" localSheetId="22">OFFSET(Plantilla,0,0,ROWS(Plantilla)-1,1)</definedName>
    <definedName name="LISTAPLANTILLA2">OFFSET(Plantilla,0,0,ROWS(Plantilla)-1,1)</definedName>
    <definedName name="ListaRefuerzo" localSheetId="3">OFFSET(BDRefuerzo,0,0,ROWS(BDRefuerzo)-1,1)</definedName>
    <definedName name="ListaRefuerzo" localSheetId="4">OFFSET(BDRefuerzo,0,0,ROWS(BDRefuerzo)-1,1)</definedName>
    <definedName name="ListaRefuerzo" localSheetId="7">OFFSET(BDRefuerzo,0,0,ROWS(BDRefuerzo)-1,1)</definedName>
    <definedName name="ListaRefuerzo" localSheetId="8">OFFSET(BDRefuerzo,0,0,ROWS(BDRefuerzo)-1,1)</definedName>
    <definedName name="ListaRefuerzo" localSheetId="10">OFFSET([0]!BDRefuerzo,0,0,ROWS([0]!BDRefuerzo)-1,1)</definedName>
    <definedName name="ListaRefuerzo" localSheetId="16">OFFSET([0]!BDRefuerzo,0,0,ROWS([0]!BDRefuerzo)-1,1)</definedName>
    <definedName name="ListaRefuerzo" localSheetId="22">OFFSET([0]!BDRefuerzo,0,0,ROWS([0]!BDRefuerzo)-1,1)</definedName>
    <definedName name="ListaRefuerzo">OFFSET(BDRefuerzo,0,0,ROWS(BDRefuerzo)-1,1)</definedName>
    <definedName name="lk">"#REF!"</definedName>
    <definedName name="LOSADEPOR.1">#REF!</definedName>
    <definedName name="LOSADEPORT.2">#REF!</definedName>
    <definedName name="lu">NA()</definedName>
    <definedName name="LUGAR">'[16]PPTO-PARCHADO'!#REF!</definedName>
    <definedName name="M">NA()</definedName>
    <definedName name="ma">NA()</definedName>
    <definedName name="Madera">"#REF!"</definedName>
    <definedName name="MARCOSMADERA">"#REF!"</definedName>
    <definedName name="MARCOSMETALICOS">"#REF!"</definedName>
    <definedName name="martillo">"#REF!"</definedName>
    <definedName name="martillohilti">"#REF!"</definedName>
    <definedName name="MASTER">"#REF!"</definedName>
    <definedName name="MAT">"#REF!"</definedName>
    <definedName name="mater">"#REF!"</definedName>
    <definedName name="mater1">"#REF!"</definedName>
    <definedName name="MDC">"#REF!"</definedName>
    <definedName name="MDDH">"#REF!"</definedName>
    <definedName name="MDM">"#REF!"</definedName>
    <definedName name="Mes">"#REF!"</definedName>
    <definedName name="MET_3ER_PISO" localSheetId="3">#REF!</definedName>
    <definedName name="MET_3ER_PISO" localSheetId="4">#REF!</definedName>
    <definedName name="MET_3ER_PISO" localSheetId="7">#REF!</definedName>
    <definedName name="MET_3ER_PISO" localSheetId="8">#REF!</definedName>
    <definedName name="MET_3ER_PISO" localSheetId="10">#REF!</definedName>
    <definedName name="MET_3ER_PISO" localSheetId="16">#REF!</definedName>
    <definedName name="MET_3ER_PISO" localSheetId="22">#REF!</definedName>
    <definedName name="MET_3ER_PISO">#REF!</definedName>
    <definedName name="MET_AZOTEA" localSheetId="3">[9]RESUMEN!#REF!</definedName>
    <definedName name="MET_AZOTEA" localSheetId="4">[9]RESUMEN!#REF!</definedName>
    <definedName name="MET_AZOTEA" localSheetId="7">[9]RESUMEN!#REF!</definedName>
    <definedName name="MET_AZOTEA" localSheetId="8">[9]RESUMEN!#REF!</definedName>
    <definedName name="MET_AZOTEA" localSheetId="10">[9]RESUMEN!#REF!</definedName>
    <definedName name="MET_AZOTEA" localSheetId="16">[9]RESUMEN!#REF!</definedName>
    <definedName name="MET_AZOTEA" localSheetId="22">[9]RESUMEN!#REF!</definedName>
    <definedName name="MET_AZOTEA">[9]RESUMEN!#REF!</definedName>
    <definedName name="METRADO" localSheetId="0">#REF!</definedName>
    <definedName name="METRADO">[28]DATOS!$B$18</definedName>
    <definedName name="METRADOR">[12]DATOS!$B$16</definedName>
    <definedName name="METRADORR">[29]DATOS!$B$16</definedName>
    <definedName name="mezcladora">"#REF!"</definedName>
    <definedName name="MGG">"#REF!"</definedName>
    <definedName name="MIT">"#REF!"</definedName>
    <definedName name="MM" localSheetId="3">OFFSET(Plantilla,0,0,ROWS(Plantilla)-1,1)</definedName>
    <definedName name="MM" localSheetId="4">OFFSET(Plantilla,0,0,ROWS(Plantilla)-1,1)</definedName>
    <definedName name="MM" localSheetId="7">OFFSET(Plantilla,0,0,ROWS(Plantilla)-1,1)</definedName>
    <definedName name="MM" localSheetId="8">OFFSET(Plantilla,0,0,ROWS(Plantilla)-1,1)</definedName>
    <definedName name="MM" localSheetId="10">OFFSET(Plantilla,0,0,ROWS(Plantilla)-1,1)</definedName>
    <definedName name="MM" localSheetId="17">OFFSET(Plantilla,0,0,ROWS(Plantilla)-1,1)</definedName>
    <definedName name="MM" localSheetId="18">OFFSET(Plantilla,0,0,ROWS(Plantilla)-1,1)</definedName>
    <definedName name="MM" localSheetId="19">OFFSET(Plantilla,0,0,ROWS(Plantilla)-1,1)</definedName>
    <definedName name="MM" localSheetId="20">OFFSET(Plantilla,0,0,ROWS(Plantilla)-1,1)</definedName>
    <definedName name="MM" localSheetId="21">OFFSET(Plantilla,0,0,ROWS(Plantilla)-1,1)</definedName>
    <definedName name="MM" localSheetId="16">OFFSET(Plantilla,0,0,ROWS(Plantilla)-1,1)</definedName>
    <definedName name="MM" localSheetId="22">OFFSET(Plantilla,0,0,ROWS(Plantilla)-1,1)</definedName>
    <definedName name="MM" localSheetId="0">[5]FP!#REF!</definedName>
    <definedName name="MM">OFFSET(Plantilla,0,0,ROWS(Plantilla)-1,1)</definedName>
    <definedName name="MNI">"#REF!"</definedName>
    <definedName name="MOBRA">"#REF!"</definedName>
    <definedName name="Movilización">NA()</definedName>
    <definedName name="MURO" localSheetId="3">'03.01. MUROS Y TABIQUES'!$C$10:$K$4848</definedName>
    <definedName name="MURO" localSheetId="4">#REF!</definedName>
    <definedName name="MURO" localSheetId="5">#REF!</definedName>
    <definedName name="MURO" localSheetId="2">'[13]1.MURO'!$A$14:$I$725</definedName>
    <definedName name="MURO" localSheetId="7">#REF!</definedName>
    <definedName name="MURO" localSheetId="8">#REF!</definedName>
    <definedName name="MURO" localSheetId="9">#REF!</definedName>
    <definedName name="MURO" localSheetId="10">'03.07.01 PUERTAS DE MADERA'!$C$10:$K$598</definedName>
    <definedName name="MURO" localSheetId="12">#REF!</definedName>
    <definedName name="MURO" localSheetId="14">#REF!</definedName>
    <definedName name="MURO" localSheetId="15">#REF!</definedName>
    <definedName name="MURO" localSheetId="16">#REF!</definedName>
    <definedName name="MURO" localSheetId="22">#REF!</definedName>
    <definedName name="MURO">#REF!</definedName>
    <definedName name="N">"#REF!"</definedName>
    <definedName name="Nivel">"#REF!"</definedName>
    <definedName name="Nuevo" localSheetId="7">#REF!</definedName>
    <definedName name="Nuevo" localSheetId="8">#REF!</definedName>
    <definedName name="Nuevo" localSheetId="15">#REF!</definedName>
    <definedName name="Nuevo">#REF!</definedName>
    <definedName name="OBRA">'[16]PPTO-PARCHADO'!#REF!</definedName>
    <definedName name="OF" localSheetId="0">'[16]PPTO-PARCHADO'!#REF!</definedName>
    <definedName name="Of">"#REF!"</definedName>
    <definedName name="OP" localSheetId="0">'[16]PPTO-PARCHADO'!#REF!</definedName>
    <definedName name="Op">"#REF!"</definedName>
    <definedName name="OTROS" localSheetId="2">[13]SEÑALIZACION!$A$17:$I$59</definedName>
    <definedName name="OTROS" localSheetId="9">#REF!</definedName>
    <definedName name="OTROS">#REF!</definedName>
    <definedName name="OXICORTE">"#REF!"</definedName>
    <definedName name="OXIGENO">"#REF!"</definedName>
    <definedName name="P">[5]FP!#REF!</definedName>
    <definedName name="P10C1">"#N/A"</definedName>
    <definedName name="PAB.D">#REF!</definedName>
    <definedName name="PAB.D.BAÑOS">#REF!</definedName>
    <definedName name="PAB.E">#REF!</definedName>
    <definedName name="PAB.F">#REF!</definedName>
    <definedName name="PAB.G1">#REF!</definedName>
    <definedName name="PAB.G2">#REF!</definedName>
    <definedName name="Página1">"#REF!"</definedName>
    <definedName name="PÁGINA101">"#REF!"</definedName>
    <definedName name="Página2">"#REF!"</definedName>
    <definedName name="Página3">"#REF!"</definedName>
    <definedName name="Parametros">NA()</definedName>
    <definedName name="PARTIDA">#REF!</definedName>
    <definedName name="PARTIDAS" localSheetId="3">#REF!</definedName>
    <definedName name="PARTIDAS" localSheetId="4">#REF!</definedName>
    <definedName name="PARTIDAS" localSheetId="7">#REF!</definedName>
    <definedName name="PARTIDAS" localSheetId="8">#REF!</definedName>
    <definedName name="PARTIDAS" localSheetId="10">#REF!</definedName>
    <definedName name="PARTIDAS" localSheetId="16">#REF!</definedName>
    <definedName name="PARTIDAS" localSheetId="22">#REF!</definedName>
    <definedName name="PARTIDAS">#REF!</definedName>
    <definedName name="PE">'[16]PPTO-PARCHADO'!#REF!</definedName>
    <definedName name="pepe">NA()</definedName>
    <definedName name="PER">"#REF!"</definedName>
    <definedName name="PERFILES">"#REF!"</definedName>
    <definedName name="Perímetro_sótano">"#REF!"</definedName>
    <definedName name="Perímetro_tienda">"#REF!"</definedName>
    <definedName name="PERNO01">"#REF!"</definedName>
    <definedName name="PERNO02">"#REF!"</definedName>
    <definedName name="PERNO03">"#REF!"</definedName>
    <definedName name="PERNOS">"#REF!"</definedName>
    <definedName name="PESO">"#REF!"</definedName>
    <definedName name="PESO_COLUMNAS">"#REF!"</definedName>
    <definedName name="piedra1">NA()</definedName>
    <definedName name="piedra2">NA()</definedName>
    <definedName name="Piedrach">NA()</definedName>
    <definedName name="piedrag">"#REF!"</definedName>
    <definedName name="PINTURA" localSheetId="3">'[3]11.PINTURA'!#REF!</definedName>
    <definedName name="PINTURA" localSheetId="4">'[3]11.PINTURA'!#REF!</definedName>
    <definedName name="PINTURA" localSheetId="5">'[3]11.PINTURA'!#REF!</definedName>
    <definedName name="PINTURA" localSheetId="2">'[13]11.PINTURA'!$A$16:$I$50</definedName>
    <definedName name="PINTURA" localSheetId="7">'[4]11.PINTURA'!#REF!</definedName>
    <definedName name="PINTURA" localSheetId="8">'[4]11.PINTURA'!#REF!</definedName>
    <definedName name="PINTURA" localSheetId="9">#REF!</definedName>
    <definedName name="PINTURA" localSheetId="10">'[3]11.PINTURA'!#REF!</definedName>
    <definedName name="PINTURA" localSheetId="12">'[30]11.PINTURA'!#REF!</definedName>
    <definedName name="PINTURA" localSheetId="14">'[14]11.PINTURA'!#REF!</definedName>
    <definedName name="PINTURA" localSheetId="15">'[30]11.PINTURA'!#REF!</definedName>
    <definedName name="PINTURA" localSheetId="16">'[3]11.PINTURA'!#REF!</definedName>
    <definedName name="PINTURA" localSheetId="22">'[3]11.PINTURA'!#REF!</definedName>
    <definedName name="PINTURA" localSheetId="0">#REF!</definedName>
    <definedName name="PINTURA">'[30]11.PINTURA'!#REF!</definedName>
    <definedName name="PINTURA_01">"#REF!"</definedName>
    <definedName name="PINTURA_02">"#REF!"</definedName>
    <definedName name="PINTURA_03">"#REF!"</definedName>
    <definedName name="PINTURAS">"#REF!"</definedName>
    <definedName name="PISCINA">#REF!</definedName>
    <definedName name="PISO" localSheetId="3">#REF!</definedName>
    <definedName name="PISO" localSheetId="4">#REF!</definedName>
    <definedName name="PISO" localSheetId="5">#REF!</definedName>
    <definedName name="PISO" localSheetId="2">'03.04. PISOS Y PAVIMENTOS'!$C$951:$L$1181</definedName>
    <definedName name="PISO" localSheetId="7">#REF!</definedName>
    <definedName name="PISO" localSheetId="8">#REF!</definedName>
    <definedName name="PISO" localSheetId="9">#REF!</definedName>
    <definedName name="PISO" localSheetId="10">#REF!</definedName>
    <definedName name="PISO" localSheetId="12">#REF!</definedName>
    <definedName name="PISO" localSheetId="14">#REF!</definedName>
    <definedName name="PISO" localSheetId="15">#REF!</definedName>
    <definedName name="PISO" localSheetId="16">#REF!</definedName>
    <definedName name="PISO" localSheetId="22">#REF!</definedName>
    <definedName name="PISO">#REF!</definedName>
    <definedName name="PLANCHA01">"#REF!"</definedName>
    <definedName name="PLANCHA02">"#REF!"</definedName>
    <definedName name="PLANCHA03">"#REF!"</definedName>
    <definedName name="plancha3.2">"#REF!"</definedName>
    <definedName name="PLANCHAS">"#REF!"</definedName>
    <definedName name="PLATINAS">"#REF!"</definedName>
    <definedName name="PLEGADO">"#REF!"</definedName>
    <definedName name="POLIDEPORTIVO">#REF!</definedName>
    <definedName name="pomoc">[31]resoc!$I$9</definedName>
    <definedName name="por">"#REF!"</definedName>
    <definedName name="PRECIO">#REF!</definedName>
    <definedName name="PRESION01">"#REF!"</definedName>
    <definedName name="PRESION02">"#REF!"</definedName>
    <definedName name="PRESION03">"#REF!"</definedName>
    <definedName name="Print_Area_MI">"#REF!"</definedName>
    <definedName name="Print_Titles_MI">"#REF!"</definedName>
    <definedName name="PROCESOS">"#REF!"</definedName>
    <definedName name="PROPIETARIO" localSheetId="0">[20]DATOS!$B$4</definedName>
    <definedName name="PROPIETARIO">[12]DATOS!$B$5</definedName>
    <definedName name="PROPIO">#REF!</definedName>
    <definedName name="PROYECTO" localSheetId="0">[20]DATOS!$B$10</definedName>
    <definedName name="PROYECTO">[12]DATOS!$B$11</definedName>
    <definedName name="PTG">"#REF!"</definedName>
    <definedName name="PUENTE.A.B">#REF!</definedName>
    <definedName name="PUENTE.B">#REF!</definedName>
    <definedName name="PUENTE.C">#REF!</definedName>
    <definedName name="PUENTE.C.D">#REF!</definedName>
    <definedName name="PUENTE.C.G1">#REF!</definedName>
    <definedName name="PUENTE.G2.G1">#REF!</definedName>
    <definedName name="PUERTASALUMINIO">"#REF!"</definedName>
    <definedName name="punta">"#REF!"</definedName>
    <definedName name="pvc">"#REF!"</definedName>
    <definedName name="Q1_">#REF!</definedName>
    <definedName name="Q2_">#REF!</definedName>
    <definedName name="Q3_">#REF!</definedName>
    <definedName name="Q4_">#REF!</definedName>
    <definedName name="QUERYEQLIST">"#REF!"</definedName>
    <definedName name="Quimilac">"#REF!"</definedName>
    <definedName name="Quimisolven">"#REF!"</definedName>
    <definedName name="RBAH">"#REF!"</definedName>
    <definedName name="RECURSOS">"#REF!"</definedName>
    <definedName name="REF.BÑOS">#REF!</definedName>
    <definedName name="REF.PAB.A">#REF!</definedName>
    <definedName name="REF.PAB.B">#REF!</definedName>
    <definedName name="REM">"#REF!"</definedName>
    <definedName name="RENDIMIENTO" localSheetId="3">#REF!</definedName>
    <definedName name="RENDIMIENTO" localSheetId="4">#REF!</definedName>
    <definedName name="RENDIMIENTO" localSheetId="7">#REF!</definedName>
    <definedName name="RENDIMIENTO" localSheetId="8">#REF!</definedName>
    <definedName name="RENDIMIENTO" localSheetId="10">#REF!</definedName>
    <definedName name="RENDIMIENTO" localSheetId="16">#REF!</definedName>
    <definedName name="RENDIMIENTO" localSheetId="22">#REF!</definedName>
    <definedName name="RENDIMIENTO">#REF!</definedName>
    <definedName name="RENDIMIENTOS">"#REF!"</definedName>
    <definedName name="RESUMEN" localSheetId="3">[3]RESUMEN!$A$9:$D$124</definedName>
    <definedName name="RESUMEN" localSheetId="4">[3]RESUMEN!$A$9:$D$124</definedName>
    <definedName name="RESUMEN" localSheetId="5">[3]RESUMEN!$A$9:$D$124</definedName>
    <definedName name="RESUMEN" localSheetId="2">[13]RESUMEN!$A$14:$E$165</definedName>
    <definedName name="RESUMEN" localSheetId="7">'[4]RES.'!$A$9:$D$123</definedName>
    <definedName name="RESUMEN" localSheetId="8">'[4]RES.'!$A$9:$D$123</definedName>
    <definedName name="RESUMEN" localSheetId="9">[2]RESUMEN!$A$14:$E$310</definedName>
    <definedName name="RESUMEN" localSheetId="10">[3]RESUMEN!$A$9:$D$124</definedName>
    <definedName name="RESUMEN" localSheetId="12">[30]RESUMEN!$A$9:$D$114</definedName>
    <definedName name="RESUMEN" localSheetId="14">[14]RESUMEN!$A$14:$E$449</definedName>
    <definedName name="RESUMEN" localSheetId="15">[30]RESUMEN!$A$9:$D$114</definedName>
    <definedName name="RESUMEN" localSheetId="16">[3]RESUMEN!$A$9:$D$124</definedName>
    <definedName name="RESUMEN" localSheetId="22">[3]RESUMEN!$A$9:$D$124</definedName>
    <definedName name="RESUMEN" localSheetId="0">'[17]R. OBRAS NUEVAS TORIBIO C.'!$A$1:$IV$65536</definedName>
    <definedName name="RESUMEN">RESUMEN!$C$9:$F$9</definedName>
    <definedName name="REVESTIMIENTO">'[15]2.INST. PROV.'!#REF!</definedName>
    <definedName name="REVOQUE" localSheetId="3">#REF!</definedName>
    <definedName name="REVOQUE" localSheetId="4">'03.02. REVOQUES Y REVESTIMIE'!$C$12:$L$16</definedName>
    <definedName name="REVOQUE" localSheetId="5">#REF!</definedName>
    <definedName name="REVOQUE" localSheetId="2">'[13]2.REVOQUE'!$A$13:$J$458</definedName>
    <definedName name="REVOQUE" localSheetId="7">#REF!</definedName>
    <definedName name="REVOQUE" localSheetId="8">#REF!</definedName>
    <definedName name="REVOQUE" localSheetId="9">#REF!</definedName>
    <definedName name="REVOQUE" localSheetId="10">#REF!</definedName>
    <definedName name="REVOQUE" localSheetId="12">#REF!</definedName>
    <definedName name="REVOQUE" localSheetId="14">#REF!</definedName>
    <definedName name="REVOQUE" localSheetId="15">#REF!</definedName>
    <definedName name="REVOQUE" localSheetId="16">'3.11 VIDRIOS, CRISTALES Y SIMI '!$C$12:$L$228</definedName>
    <definedName name="REVOQUE" localSheetId="22">'3.2.8 REVESTIMIENTO'!$C$12:$L$16</definedName>
    <definedName name="REVOQUE">#REF!</definedName>
    <definedName name="rodillo">"#REF!"</definedName>
    <definedName name="ROLDADO">"#REF!"</definedName>
    <definedName name="RPHA">"#REF!"</definedName>
    <definedName name="SAMUEL">#REF!</definedName>
    <definedName name="SBH">"#REF!"</definedName>
    <definedName name="SC">"#REF!"</definedName>
    <definedName name="SECTOR" localSheetId="2">'[13]Datos Generales'!$M$3:$M$14</definedName>
    <definedName name="SECTOR" localSheetId="9">'[2]Datos Generales'!$M$3:$M$14</definedName>
    <definedName name="SECTOR" localSheetId="14">'[14]Datos Generales'!$M$3:$M$14</definedName>
    <definedName name="SELECCION" localSheetId="3">#REF!</definedName>
    <definedName name="SELECCION" localSheetId="4">#REF!</definedName>
    <definedName name="SELECCION" localSheetId="7">#REF!</definedName>
    <definedName name="SELECCION" localSheetId="8">#REF!</definedName>
    <definedName name="SELECCION" localSheetId="10">#REF!</definedName>
    <definedName name="SELECCION" localSheetId="16">#REF!</definedName>
    <definedName name="SELECCION" localSheetId="22">#REF!</definedName>
    <definedName name="SELECCION">#REF!</definedName>
    <definedName name="sellador">"#REF!"</definedName>
    <definedName name="SEÑAL_NORMATIVIDAD">#REF!</definedName>
    <definedName name="SEÑAL_SEGURIDAD">#REF!</definedName>
    <definedName name="SEÑALIZACION" localSheetId="9">#REF!</definedName>
    <definedName name="SERVICIOS">"#REF!"</definedName>
    <definedName name="sheet6">NA()</definedName>
    <definedName name="sheet6_1">NA()</definedName>
    <definedName name="sika1">"#REF!"</definedName>
    <definedName name="sikapiso40">"#REF!"</definedName>
    <definedName name="SISTEMA1">"#REF!"</definedName>
    <definedName name="SISTEMA2">"#REF!"</definedName>
    <definedName name="SM">"#REF!"</definedName>
    <definedName name="SOLDADURA">"#REF!"</definedName>
    <definedName name="SOLES">"#REF!"</definedName>
    <definedName name="SUB.ESTACION">#REF!</definedName>
    <definedName name="SUBCON">"#REF!"</definedName>
    <definedName name="Superestructura">"#REF!"</definedName>
    <definedName name="surflex">"#REF!"</definedName>
    <definedName name="T" localSheetId="0">[32]EST_DORMITORIO!#REF!</definedName>
    <definedName name="T">NA()</definedName>
    <definedName name="T.C">NA()</definedName>
    <definedName name="ta">NA()</definedName>
    <definedName name="TABLA">"#REF!"</definedName>
    <definedName name="TANQ.ELEV.1">#REF!</definedName>
    <definedName name="TANQ.ELV.2">#REF!</definedName>
    <definedName name="TC">"#REF!"</definedName>
    <definedName name="TD">"#REF!"</definedName>
    <definedName name="tecnopor">"#REF!"</definedName>
    <definedName name="Teodolito">"#REF!"</definedName>
    <definedName name="TGA">"#REF!"</definedName>
    <definedName name="TINTE">"#REF!"</definedName>
    <definedName name="TINTES">"#REF!"</definedName>
    <definedName name="TIPCAMB">"#REF!"</definedName>
    <definedName name="TIPO" localSheetId="2">'[13]Datos Generales'!$L$3:$L$5</definedName>
    <definedName name="TIPO" localSheetId="9">'[2]Datos Generales'!$L$3:$L$5</definedName>
    <definedName name="TIPO" localSheetId="14">'[14]Datos Generales'!$L$3:$L$5</definedName>
    <definedName name="TIPO">'[15]Datos Generales'!$L$3:$L$5</definedName>
    <definedName name="_xlnm.Print_Titles" localSheetId="3">'03.01. MUROS Y TABIQUES'!$2:$12</definedName>
    <definedName name="_xlnm.Print_Titles" localSheetId="4">'03.02. REVOQUES Y REVESTIMIE'!$3:$8</definedName>
    <definedName name="_xlnm.Print_Titles" localSheetId="5">'03.03.01. CIELORRASO'!$4:$8</definedName>
    <definedName name="_xlnm.Print_Titles" localSheetId="6">'03.03.02. FALSO CIELORASO'!$1:$11</definedName>
    <definedName name="_xlnm.Print_Titles" localSheetId="2">'03.04. PISOS Y PAVIMENTOS'!$3:$10</definedName>
    <definedName name="_xlnm.Print_Titles" localSheetId="7">'03.05.01. ZOCALO'!$2:$11</definedName>
    <definedName name="_xlnm.Print_Titles" localSheetId="8">'03.05.02. CONTRAZOCALO'!$10:$11</definedName>
    <definedName name="_xlnm.Print_Titles" localSheetId="9">'03.06. CUBIERTAS Y COBERTURAS'!$2:$10</definedName>
    <definedName name="_xlnm.Print_Titles" localSheetId="10">'03.07.01 PUERTAS DE MADERA'!$2:$12</definedName>
    <definedName name="_xlnm.Print_Titles" localSheetId="11">'03.07.02. MUEBLES FIJOS'!$2:$10</definedName>
    <definedName name="_xlnm.Print_Titles" localSheetId="12">'03.07.03 VARIOS'!$3:$10</definedName>
    <definedName name="_xlnm.Print_Titles" localSheetId="14">'03.09 CARP. METALICA Y HERRERIA'!$3:$11</definedName>
    <definedName name="_xlnm.Print_Titles" localSheetId="17">'03.12 PINTURA'!$1:$55</definedName>
    <definedName name="_xlnm.Print_Titles" localSheetId="18">'03.13 VARIOS, LIMP Y JARD '!$1:$12</definedName>
    <definedName name="_xlnm.Print_Titles" localSheetId="19">'03.14 CERCO PERIMÉTRICO'!$1:$12</definedName>
    <definedName name="_xlnm.Print_Titles" localSheetId="20">'03.15. SEÑALETICA'!$1:$12</definedName>
    <definedName name="_xlnm.Print_Titles" localSheetId="21">'03.16. SEGURIDAD'!$1:$12</definedName>
    <definedName name="_xlnm.Print_Titles" localSheetId="15">'3.10 CERRAJERIA '!$1:$8</definedName>
    <definedName name="_xlnm.Print_Titles" localSheetId="16">'3.11 VIDRIOS, CRISTALES Y SIMI '!$3:$8</definedName>
    <definedName name="_xlnm.Print_Titles" localSheetId="22">'3.2.8 REVESTIMIENTO'!$3:$8</definedName>
    <definedName name="_xlnm.Print_Titles" localSheetId="13">'3.8.1, 3.8.2 Y 3.8.3 VENT.MA.MC'!$1:$12</definedName>
    <definedName name="_xlnm.Print_Titles" localSheetId="1">RESUMEN!$3:$8</definedName>
    <definedName name="TOTAL">"#REF!"</definedName>
    <definedName name="TR4P">"#REF!"</definedName>
    <definedName name="TRAPO">"#REF!"</definedName>
    <definedName name="triplay">"#REF!"</definedName>
    <definedName name="TT">"#REF!"</definedName>
    <definedName name="TUBO01">"#REF!"</definedName>
    <definedName name="TUBO02">"#REF!"</definedName>
    <definedName name="TUBO03">"#REF!"</definedName>
    <definedName name="TUBOS">"#REF!"</definedName>
    <definedName name="TUERCA01">"#REF!"</definedName>
    <definedName name="TUERCA02">"#REF!"</definedName>
    <definedName name="TUERCA03">"#REF!"</definedName>
    <definedName name="uf">NA()</definedName>
    <definedName name="UNIDAD">#REF!</definedName>
    <definedName name="uss">"#REF!"</definedName>
    <definedName name="UT">'[33]RES F1'!$D$42</definedName>
    <definedName name="UTILI">#REF!</definedName>
    <definedName name="UU">#REF!</definedName>
    <definedName name="VANITORIOS">"#REF!"</definedName>
    <definedName name="VANOS">"#REF!"</definedName>
    <definedName name="VARIOS" localSheetId="2">'[13]12.VARIOS'!$A$13:$I$87</definedName>
    <definedName name="VARIOS">#REF!</definedName>
    <definedName name="VENTANAS">"#REF!"</definedName>
    <definedName name="VI">"#REF!"</definedName>
    <definedName name="vibradora">"#REF!"</definedName>
    <definedName name="VIDRIO" localSheetId="2">'[13]10.VIDRIO'!$A$93:$I$359</definedName>
    <definedName name="VIDRIO" localSheetId="9">'[2]10.VIDRIO'!$A$13:$I$44</definedName>
    <definedName name="VIDRIO" localSheetId="14">'[14]10.VIDRIO'!$A$13:$I$46</definedName>
    <definedName name="VIDRIO">#REF!</definedName>
    <definedName name="VIGA01">"#REF!"</definedName>
    <definedName name="VIGA02">"#REF!"</definedName>
    <definedName name="VIGA03">"#REF!"</definedName>
    <definedName name="VNI">"#REF!"</definedName>
    <definedName name="VNIM">"#REF!"</definedName>
    <definedName name="wrn.VOLCAN.">NA()</definedName>
    <definedName name="x" localSheetId="0">[34]fp!#REF!</definedName>
    <definedName name="X">"#REF!"</definedName>
    <definedName name="xxx">[34]fp!#REF!</definedName>
    <definedName name="yute">"#REF!"</definedName>
    <definedName name="Z_001BCB08_CB2C_4107_9324_0870DF83A526_.wvu.FilterData" localSheetId="4" hidden="1">'03.02. REVOQUES Y REVESTIMIE'!#REF!</definedName>
    <definedName name="Z_001BCB08_CB2C_4107_9324_0870DF83A526_.wvu.FilterData" localSheetId="16" hidden="1">'3.11 VIDRIOS, CRISTALES Y SIMI '!#REF!</definedName>
    <definedName name="Z_001BCB08_CB2C_4107_9324_0870DF83A526_.wvu.FilterData" localSheetId="22" hidden="1">'3.2.8 REVESTIMIENTO'!#REF!</definedName>
    <definedName name="Z_0218698F_CCE0_4459_958C_15BAAF29DDB7_.wvu.FilterData" localSheetId="4" hidden="1">'03.02. REVOQUES Y REVESTIMIE'!#REF!</definedName>
    <definedName name="Z_0218698F_CCE0_4459_958C_15BAAF29DDB7_.wvu.FilterData" localSheetId="16" hidden="1">'3.11 VIDRIOS, CRISTALES Y SIMI '!#REF!</definedName>
    <definedName name="Z_0218698F_CCE0_4459_958C_15BAAF29DDB7_.wvu.FilterData" localSheetId="22" hidden="1">'3.2.8 REVESTIMIENTO'!#REF!</definedName>
    <definedName name="Z_028E1128_9EC8_4AE4_B4F2_25536DBBE7B4_.wvu.FilterData" localSheetId="1" hidden="1">RESUMEN!$C$8:$F$9</definedName>
    <definedName name="Z_059BBF62_FB63_4EA7_A707_71A93C4AC3C7_.wvu.FilterData" localSheetId="1" hidden="1">RESUMEN!#REF!</definedName>
    <definedName name="Z_0783FBAF_3EE5_4820_A92E_24B0F82F9AD5_.wvu.FilterData" localSheetId="1" hidden="1">RESUMEN!$C$8:$F$9</definedName>
    <definedName name="Z_0B4B415E_3389_41D6_A722_2B03A131FED5_.wvu.FilterData" localSheetId="1" hidden="1">RESUMEN!$C$8:$F$9</definedName>
    <definedName name="Z_0B631488_6136_4768_82A3_7EA234BB4B19_.wvu.FilterData" localSheetId="3" hidden="1">'03.01. MUROS Y TABIQUES'!#REF!</definedName>
    <definedName name="Z_0B631488_6136_4768_82A3_7EA234BB4B19_.wvu.FilterData" localSheetId="10" hidden="1">'03.07.01 PUERTAS DE MADERA'!#REF!</definedName>
    <definedName name="Z_0B631488_6136_4768_82A3_7EA234BB4B19_.wvu.FilterData" localSheetId="1" hidden="1">RESUMEN!#REF!</definedName>
    <definedName name="Z_0C71F736_754D_407C_A186_245ED63C2014_.wvu.FilterData" localSheetId="3" hidden="1">'03.01. MUROS Y TABIQUES'!#REF!</definedName>
    <definedName name="Z_0C71F736_754D_407C_A186_245ED63C2014_.wvu.FilterData" localSheetId="4" hidden="1">'03.02. REVOQUES Y REVESTIMIE'!#REF!</definedName>
    <definedName name="Z_0C71F736_754D_407C_A186_245ED63C2014_.wvu.FilterData" localSheetId="10" hidden="1">'03.07.01 PUERTAS DE MADERA'!#REF!</definedName>
    <definedName name="Z_0C71F736_754D_407C_A186_245ED63C2014_.wvu.FilterData" localSheetId="16" hidden="1">'3.11 VIDRIOS, CRISTALES Y SIMI '!#REF!</definedName>
    <definedName name="Z_0C71F736_754D_407C_A186_245ED63C2014_.wvu.FilterData" localSheetId="22" hidden="1">'3.2.8 REVESTIMIENTO'!#REF!</definedName>
    <definedName name="Z_0C71F736_754D_407C_A186_245ED63C2014_.wvu.FilterData" localSheetId="1" hidden="1">RESUMEN!#REF!</definedName>
    <definedName name="Z_0F3A095D_CFB3_46D9_A31C_4EEBC99728BC_.wvu.FilterData" localSheetId="3" hidden="1">'03.01. MUROS Y TABIQUES'!#REF!</definedName>
    <definedName name="Z_0F3A095D_CFB3_46D9_A31C_4EEBC99728BC_.wvu.FilterData" localSheetId="10" hidden="1">'03.07.01 PUERTAS DE MADERA'!#REF!</definedName>
    <definedName name="Z_10A34DD7_5697_464A_9CEC_41AA1C49CDFD_.wvu.FilterData" localSheetId="4" hidden="1">'03.02. REVOQUES Y REVESTIMIE'!$D$3:$D$16</definedName>
    <definedName name="Z_10A34DD7_5697_464A_9CEC_41AA1C49CDFD_.wvu.FilterData" localSheetId="16" hidden="1">'3.11 VIDRIOS, CRISTALES Y SIMI '!$D$3:$D$228</definedName>
    <definedName name="Z_10A34DD7_5697_464A_9CEC_41AA1C49CDFD_.wvu.FilterData" localSheetId="22" hidden="1">'3.2.8 REVESTIMIENTO'!$D$3:$D$16</definedName>
    <definedName name="Z_149A5F3A_3689_4353_ACBF_93A5BF9237B0_.wvu.FilterData" localSheetId="1" hidden="1">RESUMEN!$C$8:$F$9</definedName>
    <definedName name="Z_15F046D6_0185_45B2_93D1_992526ADE0DE_.wvu.FilterData" localSheetId="1" hidden="1">RESUMEN!$C$8:$F$9</definedName>
    <definedName name="Z_1665E84A_D63D_49C1_9416_DBB30E2AF27C_.wvu.FilterData" localSheetId="3" hidden="1">'03.01. MUROS Y TABIQUES'!#REF!</definedName>
    <definedName name="Z_1665E84A_D63D_49C1_9416_DBB30E2AF27C_.wvu.FilterData" localSheetId="10" hidden="1">'03.07.01 PUERTAS DE MADERA'!#REF!</definedName>
    <definedName name="Z_16D76397_90F2_4476_89D5_C6F795A3EA3F_.wvu.FilterData" localSheetId="4" hidden="1">'03.02. REVOQUES Y REVESTIMIE'!#REF!</definedName>
    <definedName name="Z_16D76397_90F2_4476_89D5_C6F795A3EA3F_.wvu.FilterData" localSheetId="16" hidden="1">'3.11 VIDRIOS, CRISTALES Y SIMI '!#REF!</definedName>
    <definedName name="Z_16D76397_90F2_4476_89D5_C6F795A3EA3F_.wvu.FilterData" localSheetId="22" hidden="1">'3.2.8 REVESTIMIENTO'!#REF!</definedName>
    <definedName name="Z_19120E02_124E_40F9_967C_B0BAFF08E46E_.wvu.FilterData" localSheetId="3" hidden="1">'03.01. MUROS Y TABIQUES'!#REF!</definedName>
    <definedName name="Z_19120E02_124E_40F9_967C_B0BAFF08E46E_.wvu.FilterData" localSheetId="10" hidden="1">'03.07.01 PUERTAS DE MADERA'!#REF!</definedName>
    <definedName name="Z_1BA39E76_3F71_45E7_9D15_F174D67B5FB9_.wvu.FilterData" localSheetId="1" hidden="1">RESUMEN!$C$8:$F$9</definedName>
    <definedName name="Z_1D3949A5_5EE4_4349_8224_E07459F27312_.wvu.FilterData" localSheetId="4" hidden="1">'03.02. REVOQUES Y REVESTIMIE'!#REF!</definedName>
    <definedName name="Z_1D3949A5_5EE4_4349_8224_E07459F27312_.wvu.FilterData" localSheetId="16" hidden="1">'3.11 VIDRIOS, CRISTALES Y SIMI '!#REF!</definedName>
    <definedName name="Z_1D3949A5_5EE4_4349_8224_E07459F27312_.wvu.FilterData" localSheetId="22" hidden="1">'3.2.8 REVESTIMIENTO'!#REF!</definedName>
    <definedName name="Z_1D3949A5_5EE4_4349_8224_E07459F27312_.wvu.FilterData" localSheetId="1" hidden="1">RESUMEN!#REF!</definedName>
    <definedName name="Z_1F3C6559_52C7_444E_A650_D425EB1FE822_.wvu.FilterData" localSheetId="3" hidden="1">'03.01. MUROS Y TABIQUES'!#REF!</definedName>
    <definedName name="Z_1F3C6559_52C7_444E_A650_D425EB1FE822_.wvu.FilterData" localSheetId="4" hidden="1">'03.02. REVOQUES Y REVESTIMIE'!#REF!</definedName>
    <definedName name="Z_1F3C6559_52C7_444E_A650_D425EB1FE822_.wvu.FilterData" localSheetId="10" hidden="1">'03.07.01 PUERTAS DE MADERA'!#REF!</definedName>
    <definedName name="Z_1F3C6559_52C7_444E_A650_D425EB1FE822_.wvu.FilterData" localSheetId="16" hidden="1">'3.11 VIDRIOS, CRISTALES Y SIMI '!#REF!</definedName>
    <definedName name="Z_1F3C6559_52C7_444E_A650_D425EB1FE822_.wvu.FilterData" localSheetId="22" hidden="1">'3.2.8 REVESTIMIENTO'!#REF!</definedName>
    <definedName name="Z_1F3C6559_52C7_444E_A650_D425EB1FE822_.wvu.FilterData" localSheetId="1" hidden="1">RESUMEN!#REF!</definedName>
    <definedName name="Z_1F3C6559_52C7_444E_A650_D425EB1FE822_.wvu.PrintArea" localSheetId="4" hidden="1">'03.02. REVOQUES Y REVESTIMIE'!$C$3:$L$16</definedName>
    <definedName name="Z_1F3C6559_52C7_444E_A650_D425EB1FE822_.wvu.PrintArea" localSheetId="5" hidden="1">'03.03.01. CIELORRASO'!$C$4:$L$116</definedName>
    <definedName name="Z_1F3C6559_52C7_444E_A650_D425EB1FE822_.wvu.PrintArea" localSheetId="2" hidden="1">'03.04. PISOS Y PAVIMENTOS'!$C$3:$L$1181</definedName>
    <definedName name="Z_1F3C6559_52C7_444E_A650_D425EB1FE822_.wvu.PrintArea" localSheetId="7" hidden="1">'03.05.01. ZOCALO'!$C$3:$L$828</definedName>
    <definedName name="Z_1F3C6559_52C7_444E_A650_D425EB1FE822_.wvu.PrintArea" localSheetId="8" hidden="1">'03.05.02. CONTRAZOCALO'!$C$3:$L$686</definedName>
    <definedName name="Z_1F3C6559_52C7_444E_A650_D425EB1FE822_.wvu.PrintArea" localSheetId="9" hidden="1">'03.06. CUBIERTAS Y COBERTURAS'!$C$2:$K$185</definedName>
    <definedName name="Z_1F3C6559_52C7_444E_A650_D425EB1FE822_.wvu.PrintArea" localSheetId="12" hidden="1">'03.07.03 VARIOS'!$C$3:$L$16</definedName>
    <definedName name="Z_1F3C6559_52C7_444E_A650_D425EB1FE822_.wvu.PrintArea" localSheetId="14" hidden="1">'03.09 CARP. METALICA Y HERRERIA'!$C$3:$K$808</definedName>
    <definedName name="Z_1F3C6559_52C7_444E_A650_D425EB1FE822_.wvu.PrintArea" localSheetId="15" hidden="1">'3.10 CERRAJERIA '!#REF!</definedName>
    <definedName name="Z_1F3C6559_52C7_444E_A650_D425EB1FE822_.wvu.PrintArea" localSheetId="16" hidden="1">'3.11 VIDRIOS, CRISTALES Y SIMI '!$C$3:$L$228</definedName>
    <definedName name="Z_1F3C6559_52C7_444E_A650_D425EB1FE822_.wvu.PrintArea" localSheetId="22" hidden="1">'3.2.8 REVESTIMIENTO'!$C$3:$L$16</definedName>
    <definedName name="Z_1F3C6559_52C7_444E_A650_D425EB1FE822_.wvu.PrintArea" localSheetId="1" hidden="1">RESUMEN!$C$3:$F$9</definedName>
    <definedName name="Z_1F3C6559_52C7_444E_A650_D425EB1FE822_.wvu.PrintTitles" localSheetId="3" hidden="1">'03.01. MUROS Y TABIQUES'!$2:$9</definedName>
    <definedName name="Z_1F3C6559_52C7_444E_A650_D425EB1FE822_.wvu.PrintTitles" localSheetId="4" hidden="1">'03.02. REVOQUES Y REVESTIMIE'!$3:$8</definedName>
    <definedName name="Z_1F3C6559_52C7_444E_A650_D425EB1FE822_.wvu.PrintTitles" localSheetId="5" hidden="1">'03.03.01. CIELORRASO'!$4:$8</definedName>
    <definedName name="Z_1F3C6559_52C7_444E_A650_D425EB1FE822_.wvu.PrintTitles" localSheetId="2" hidden="1">'03.04. PISOS Y PAVIMENTOS'!$3:$10</definedName>
    <definedName name="Z_1F3C6559_52C7_444E_A650_D425EB1FE822_.wvu.PrintTitles" localSheetId="7" hidden="1">'03.05.01. ZOCALO'!$3:$11</definedName>
    <definedName name="Z_1F3C6559_52C7_444E_A650_D425EB1FE822_.wvu.PrintTitles" localSheetId="8" hidden="1">'03.05.02. CONTRAZOCALO'!$3:$10</definedName>
    <definedName name="Z_1F3C6559_52C7_444E_A650_D425EB1FE822_.wvu.PrintTitles" localSheetId="9" hidden="1">'03.06. CUBIERTAS Y COBERTURAS'!$2:$10</definedName>
    <definedName name="Z_1F3C6559_52C7_444E_A650_D425EB1FE822_.wvu.PrintTitles" localSheetId="10" hidden="1">'03.07.01 PUERTAS DE MADERA'!$2:$9</definedName>
    <definedName name="Z_1F3C6559_52C7_444E_A650_D425EB1FE822_.wvu.PrintTitles" localSheetId="12" hidden="1">'03.07.03 VARIOS'!$3:$10</definedName>
    <definedName name="Z_1F3C6559_52C7_444E_A650_D425EB1FE822_.wvu.PrintTitles" localSheetId="14" hidden="1">'03.09 CARP. METALICA Y HERRERIA'!$3:$11</definedName>
    <definedName name="Z_1F3C6559_52C7_444E_A650_D425EB1FE822_.wvu.PrintTitles" localSheetId="15" hidden="1">'3.10 CERRAJERIA '!#REF!</definedName>
    <definedName name="Z_1F3C6559_52C7_444E_A650_D425EB1FE822_.wvu.PrintTitles" localSheetId="16" hidden="1">'3.11 VIDRIOS, CRISTALES Y SIMI '!$3:$8</definedName>
    <definedName name="Z_1F3C6559_52C7_444E_A650_D425EB1FE822_.wvu.PrintTitles" localSheetId="22" hidden="1">'3.2.8 REVESTIMIENTO'!$3:$8</definedName>
    <definedName name="Z_1F3C6559_52C7_444E_A650_D425EB1FE822_.wvu.PrintTitles" localSheetId="1" hidden="1">RESUMEN!$3:$8</definedName>
    <definedName name="Z_1F3C6559_52C7_444E_A650_D425EB1FE822_.wvu.Rows" localSheetId="3" hidden="1">'03.01. MUROS Y TABIQUES'!#REF!</definedName>
    <definedName name="Z_1F3C6559_52C7_444E_A650_D425EB1FE822_.wvu.Rows" localSheetId="5" hidden="1">'03.03.01. CIELORRASO'!#REF!</definedName>
    <definedName name="Z_1F3C6559_52C7_444E_A650_D425EB1FE822_.wvu.Rows" localSheetId="2" hidden="1">'03.04. PISOS Y PAVIMENTOS'!#REF!</definedName>
    <definedName name="Z_1F3C6559_52C7_444E_A650_D425EB1FE822_.wvu.Rows" localSheetId="7" hidden="1">'03.05.01. ZOCALO'!#REF!,'03.05.01. ZOCALO'!#REF!,'03.05.01. ZOCALO'!#REF!</definedName>
    <definedName name="Z_1F3C6559_52C7_444E_A650_D425EB1FE822_.wvu.Rows" localSheetId="8" hidden="1">'03.05.02. CONTRAZOCALO'!#REF!,'03.05.02. CONTRAZOCALO'!#REF!,'03.05.02. CONTRAZOCALO'!#REF!</definedName>
    <definedName name="Z_1F3C6559_52C7_444E_A650_D425EB1FE822_.wvu.Rows" localSheetId="9" hidden="1">'03.06. CUBIERTAS Y COBERTURAS'!#REF!</definedName>
    <definedName name="Z_1F3C6559_52C7_444E_A650_D425EB1FE822_.wvu.Rows" localSheetId="10" hidden="1">'03.07.01 PUERTAS DE MADERA'!#REF!</definedName>
    <definedName name="Z_1F3C6559_52C7_444E_A650_D425EB1FE822_.wvu.Rows" localSheetId="12" hidden="1">'03.07.03 VARIOS'!#REF!,'03.07.03 VARIOS'!#REF!</definedName>
    <definedName name="Z_1F3C6559_52C7_444E_A650_D425EB1FE822_.wvu.Rows" localSheetId="14" hidden="1">'03.09 CARP. METALICA Y HERRERIA'!#REF!</definedName>
    <definedName name="Z_1F3C6559_52C7_444E_A650_D425EB1FE822_.wvu.Rows" localSheetId="15" hidden="1">'3.10 CERRAJERIA '!#REF!</definedName>
    <definedName name="Z_1F3C6559_52C7_444E_A650_D425EB1FE822_.wvu.Rows" localSheetId="1" hidden="1">RESUMEN!#REF!</definedName>
    <definedName name="Z_25E57FF8_4288_4433_B5AE_8C9697ED21B3_.wvu.FilterData" localSheetId="1" hidden="1">RESUMEN!$C$8:$F$9</definedName>
    <definedName name="Z_264C33B4_F279_414C_8E09_7A04C133FE02_.wvu.FilterData" localSheetId="1" hidden="1">RESUMEN!$C$8:$F$9</definedName>
    <definedName name="Z_2C18F69F_8A88_4709_BBCF_31F070386DC8_.wvu.FilterData" localSheetId="4" hidden="1">'03.02. REVOQUES Y REVESTIMIE'!#REF!</definedName>
    <definedName name="Z_2C18F69F_8A88_4709_BBCF_31F070386DC8_.wvu.FilterData" localSheetId="16" hidden="1">'3.11 VIDRIOS, CRISTALES Y SIMI '!#REF!</definedName>
    <definedName name="Z_2C18F69F_8A88_4709_BBCF_31F070386DC8_.wvu.FilterData" localSheetId="22" hidden="1">'3.2.8 REVESTIMIENTO'!#REF!</definedName>
    <definedName name="Z_2DD66B17_CA11_4C9C_A1A7_AF58AE0004B5_.wvu.FilterData" localSheetId="4" hidden="1">'03.02. REVOQUES Y REVESTIMIE'!$D$3:$D$16</definedName>
    <definedName name="Z_2DD66B17_CA11_4C9C_A1A7_AF58AE0004B5_.wvu.FilterData" localSheetId="16" hidden="1">'3.11 VIDRIOS, CRISTALES Y SIMI '!$D$3:$D$228</definedName>
    <definedName name="Z_2DD66B17_CA11_4C9C_A1A7_AF58AE0004B5_.wvu.FilterData" localSheetId="22" hidden="1">'3.2.8 REVESTIMIENTO'!$D$3:$D$16</definedName>
    <definedName name="Z_34591BD4_1924_4CAB_BCE8_769D7A15E9FB_.wvu.FilterData" localSheetId="4" hidden="1">'03.02. REVOQUES Y REVESTIMIE'!#REF!</definedName>
    <definedName name="Z_34591BD4_1924_4CAB_BCE8_769D7A15E9FB_.wvu.FilterData" localSheetId="16" hidden="1">'3.11 VIDRIOS, CRISTALES Y SIMI '!#REF!</definedName>
    <definedName name="Z_34591BD4_1924_4CAB_BCE8_769D7A15E9FB_.wvu.FilterData" localSheetId="22" hidden="1">'3.2.8 REVESTIMIENTO'!#REF!</definedName>
    <definedName name="Z_34670116_8EF9_47F9_91C1_736D30E668E0_.wvu.FilterData" localSheetId="4" hidden="1">'03.02. REVOQUES Y REVESTIMIE'!#REF!</definedName>
    <definedName name="Z_34670116_8EF9_47F9_91C1_736D30E668E0_.wvu.FilterData" localSheetId="16" hidden="1">'3.11 VIDRIOS, CRISTALES Y SIMI '!#REF!</definedName>
    <definedName name="Z_34670116_8EF9_47F9_91C1_736D30E668E0_.wvu.FilterData" localSheetId="22" hidden="1">'3.2.8 REVESTIMIENTO'!#REF!</definedName>
    <definedName name="Z_3663BD7D_A154_4BB9_B517_12C1127FE7C8_.wvu.FilterData" localSheetId="4" hidden="1">'03.02. REVOQUES Y REVESTIMIE'!#REF!</definedName>
    <definedName name="Z_3663BD7D_A154_4BB9_B517_12C1127FE7C8_.wvu.FilterData" localSheetId="16" hidden="1">'3.11 VIDRIOS, CRISTALES Y SIMI '!#REF!</definedName>
    <definedName name="Z_3663BD7D_A154_4BB9_B517_12C1127FE7C8_.wvu.FilterData" localSheetId="22" hidden="1">'3.2.8 REVESTIMIENTO'!#REF!</definedName>
    <definedName name="Z_37B40E6F_FF78_4746_A9FB_0BE889D0F0A6_.wvu.FilterData" localSheetId="1" hidden="1">RESUMEN!$C$8:$F$9</definedName>
    <definedName name="Z_38832E2B_09CF_4CF3_B542_928531C6D0CE_.wvu.FilterData" localSheetId="4" hidden="1">'03.02. REVOQUES Y REVESTIMIE'!$D$3:$D$16</definedName>
    <definedName name="Z_38832E2B_09CF_4CF3_B542_928531C6D0CE_.wvu.FilterData" localSheetId="16" hidden="1">'3.11 VIDRIOS, CRISTALES Y SIMI '!$D$3:$D$228</definedName>
    <definedName name="Z_38832E2B_09CF_4CF3_B542_928531C6D0CE_.wvu.FilterData" localSheetId="22" hidden="1">'3.2.8 REVESTIMIENTO'!$D$3:$D$16</definedName>
    <definedName name="Z_38832E2B_09CF_4CF3_B542_928531C6D0CE_.wvu.FilterData" localSheetId="1" hidden="1">RESUMEN!$C$8:$F$9</definedName>
    <definedName name="Z_3A056875_9A4D_4F22_B941_170FFFFFF320_.wvu.FilterData" localSheetId="4" hidden="1">'03.02. REVOQUES Y REVESTIMIE'!#REF!</definedName>
    <definedName name="Z_3A056875_9A4D_4F22_B941_170FFFFFF320_.wvu.FilterData" localSheetId="16" hidden="1">'3.11 VIDRIOS, CRISTALES Y SIMI '!#REF!</definedName>
    <definedName name="Z_3A056875_9A4D_4F22_B941_170FFFFFF320_.wvu.FilterData" localSheetId="22" hidden="1">'3.2.8 REVESTIMIENTO'!#REF!</definedName>
    <definedName name="Z_3EF24609_7F06_4076_9F4C_7A8BF3F7A77E_.wvu.FilterData" localSheetId="4" hidden="1">'03.02. REVOQUES Y REVESTIMIE'!#REF!</definedName>
    <definedName name="Z_3EF24609_7F06_4076_9F4C_7A8BF3F7A77E_.wvu.FilterData" localSheetId="16" hidden="1">'3.11 VIDRIOS, CRISTALES Y SIMI '!#REF!</definedName>
    <definedName name="Z_3EF24609_7F06_4076_9F4C_7A8BF3F7A77E_.wvu.FilterData" localSheetId="22" hidden="1">'3.2.8 REVESTIMIENTO'!#REF!</definedName>
    <definedName name="Z_3EF24609_7F06_4076_9F4C_7A8BF3F7A77E_.wvu.FilterData" localSheetId="1" hidden="1">RESUMEN!#REF!</definedName>
    <definedName name="Z_3F4B11E3_2323_42D8_B9F8_248D24B21E6A_.wvu.FilterData" localSheetId="4" hidden="1">'03.02. REVOQUES Y REVESTIMIE'!#REF!</definedName>
    <definedName name="Z_3F4B11E3_2323_42D8_B9F8_248D24B21E6A_.wvu.FilterData" localSheetId="16" hidden="1">'3.11 VIDRIOS, CRISTALES Y SIMI '!#REF!</definedName>
    <definedName name="Z_3F4B11E3_2323_42D8_B9F8_248D24B21E6A_.wvu.FilterData" localSheetId="22" hidden="1">'3.2.8 REVESTIMIENTO'!#REF!</definedName>
    <definedName name="Z_4035E6C9_6F9E_460B_B61E_2A0DE768799C_.wvu.FilterData" localSheetId="1" hidden="1">RESUMEN!$C$8:$F$9</definedName>
    <definedName name="Z_413424F6_5E59_4350_9909_9E763A36D95A_.wvu.FilterData" localSheetId="1" hidden="1">RESUMEN!$C$8:$F$9</definedName>
    <definedName name="Z_42B516A6_2340_4031_ABA7_4BDED5EDAC8E_.wvu.FilterData" localSheetId="1" hidden="1">RESUMEN!$C$8:$F$9</definedName>
    <definedName name="Z_435E10BA_1304_43C2_9FC2_96915A7E83C9_.wvu.FilterData" localSheetId="4" hidden="1">'03.02. REVOQUES Y REVESTIMIE'!$D$3:$D$16</definedName>
    <definedName name="Z_435E10BA_1304_43C2_9FC2_96915A7E83C9_.wvu.FilterData" localSheetId="16" hidden="1">'3.11 VIDRIOS, CRISTALES Y SIMI '!$D$3:$D$228</definedName>
    <definedName name="Z_435E10BA_1304_43C2_9FC2_96915A7E83C9_.wvu.FilterData" localSheetId="22" hidden="1">'3.2.8 REVESTIMIENTO'!$D$3:$D$16</definedName>
    <definedName name="Z_43BA1065_2272_4E5C_B612_07D11C4C9931_.wvu.FilterData" localSheetId="4" hidden="1">'03.02. REVOQUES Y REVESTIMIE'!#REF!</definedName>
    <definedName name="Z_43BA1065_2272_4E5C_B612_07D11C4C9931_.wvu.FilterData" localSheetId="16" hidden="1">'3.11 VIDRIOS, CRISTALES Y SIMI '!#REF!</definedName>
    <definedName name="Z_43BA1065_2272_4E5C_B612_07D11C4C9931_.wvu.FilterData" localSheetId="22" hidden="1">'3.2.8 REVESTIMIENTO'!#REF!</definedName>
    <definedName name="Z_456B03FB_316F_4507_85D9_04919FC1067A_.wvu.FilterData" localSheetId="4" hidden="1">'03.02. REVOQUES Y REVESTIMIE'!#REF!</definedName>
    <definedName name="Z_456B03FB_316F_4507_85D9_04919FC1067A_.wvu.FilterData" localSheetId="16" hidden="1">'3.11 VIDRIOS, CRISTALES Y SIMI '!#REF!</definedName>
    <definedName name="Z_456B03FB_316F_4507_85D9_04919FC1067A_.wvu.FilterData" localSheetId="22" hidden="1">'3.2.8 REVESTIMIENTO'!#REF!</definedName>
    <definedName name="Z_456B03FB_316F_4507_85D9_04919FC1067A_.wvu.FilterData" localSheetId="1" hidden="1">RESUMEN!#REF!</definedName>
    <definedName name="Z_456DA1EB_1C51_4517_A287_E7B8B40F1D45_.wvu.FilterData" localSheetId="4" hidden="1">'03.02. REVOQUES Y REVESTIMIE'!#REF!</definedName>
    <definedName name="Z_456DA1EB_1C51_4517_A287_E7B8B40F1D45_.wvu.FilterData" localSheetId="16" hidden="1">'3.11 VIDRIOS, CRISTALES Y SIMI '!#REF!</definedName>
    <definedName name="Z_456DA1EB_1C51_4517_A287_E7B8B40F1D45_.wvu.FilterData" localSheetId="22" hidden="1">'3.2.8 REVESTIMIENTO'!#REF!</definedName>
    <definedName name="Z_4760785C_45A4_4C60_81EE_AD8E1D38AE7E_.wvu.FilterData" localSheetId="4" hidden="1">'03.02. REVOQUES Y REVESTIMIE'!$D$3:$D$16</definedName>
    <definedName name="Z_4760785C_45A4_4C60_81EE_AD8E1D38AE7E_.wvu.FilterData" localSheetId="16" hidden="1">'3.11 VIDRIOS, CRISTALES Y SIMI '!$D$3:$D$228</definedName>
    <definedName name="Z_4760785C_45A4_4C60_81EE_AD8E1D38AE7E_.wvu.FilterData" localSheetId="22" hidden="1">'3.2.8 REVESTIMIENTO'!$D$3:$D$16</definedName>
    <definedName name="Z_47F3AF52_9CD2_4539_9F1C_D9EA3A770C83_.wvu.FilterData" localSheetId="1" hidden="1">RESUMEN!#REF!</definedName>
    <definedName name="Z_48758664_3C39_44C3_838C_2221B17E8242_.wvu.FilterData" localSheetId="1" hidden="1">RESUMEN!$C$8:$F$9</definedName>
    <definedName name="Z_4CC875BF_65DE_4804_A496_DEE5011550A6_.wvu.FilterData" localSheetId="4" hidden="1">'03.02. REVOQUES Y REVESTIMIE'!$D$3:$D$16</definedName>
    <definedName name="Z_4CC875BF_65DE_4804_A496_DEE5011550A6_.wvu.FilterData" localSheetId="16" hidden="1">'3.11 VIDRIOS, CRISTALES Y SIMI '!$D$3:$D$228</definedName>
    <definedName name="Z_4CC875BF_65DE_4804_A496_DEE5011550A6_.wvu.FilterData" localSheetId="22" hidden="1">'3.2.8 REVESTIMIENTO'!$D$3:$D$16</definedName>
    <definedName name="Z_4DA99268_A2B3_46B2_B882_F978F185768B_.wvu.FilterData" localSheetId="4" hidden="1">'03.02. REVOQUES Y REVESTIMIE'!#REF!</definedName>
    <definedName name="Z_4DA99268_A2B3_46B2_B882_F978F185768B_.wvu.FilterData" localSheetId="16" hidden="1">'3.11 VIDRIOS, CRISTALES Y SIMI '!#REF!</definedName>
    <definedName name="Z_4DA99268_A2B3_46B2_B882_F978F185768B_.wvu.FilterData" localSheetId="22" hidden="1">'3.2.8 REVESTIMIENTO'!#REF!</definedName>
    <definedName name="Z_4DBC04B1_5CE7_4BB2_B0C7_96C156205956_.wvu.Cols" localSheetId="1" hidden="1">RESUMEN!#REF!</definedName>
    <definedName name="Z_4DBC04B1_5CE7_4BB2_B0C7_96C156205956_.wvu.FilterData" localSheetId="3" hidden="1">'03.01. MUROS Y TABIQUES'!#REF!</definedName>
    <definedName name="Z_4DBC04B1_5CE7_4BB2_B0C7_96C156205956_.wvu.FilterData" localSheetId="4" hidden="1">'03.02. REVOQUES Y REVESTIMIE'!#REF!</definedName>
    <definedName name="Z_4DBC04B1_5CE7_4BB2_B0C7_96C156205956_.wvu.FilterData" localSheetId="10" hidden="1">'03.07.01 PUERTAS DE MADERA'!#REF!</definedName>
    <definedName name="Z_4DBC04B1_5CE7_4BB2_B0C7_96C156205956_.wvu.FilterData" localSheetId="16" hidden="1">'3.11 VIDRIOS, CRISTALES Y SIMI '!#REF!</definedName>
    <definedName name="Z_4DBC04B1_5CE7_4BB2_B0C7_96C156205956_.wvu.FilterData" localSheetId="22" hidden="1">'3.2.8 REVESTIMIENTO'!#REF!</definedName>
    <definedName name="Z_4DBC04B1_5CE7_4BB2_B0C7_96C156205956_.wvu.FilterData" localSheetId="1" hidden="1">RESUMEN!#REF!</definedName>
    <definedName name="Z_4DBC04B1_5CE7_4BB2_B0C7_96C156205956_.wvu.PrintArea" localSheetId="4" hidden="1">'03.02. REVOQUES Y REVESTIMIE'!$C$3:$L$16</definedName>
    <definedName name="Z_4DBC04B1_5CE7_4BB2_B0C7_96C156205956_.wvu.PrintArea" localSheetId="5" hidden="1">'03.03.01. CIELORRASO'!$C$4:$L$116</definedName>
    <definedName name="Z_4DBC04B1_5CE7_4BB2_B0C7_96C156205956_.wvu.PrintArea" localSheetId="2" hidden="1">'03.04. PISOS Y PAVIMENTOS'!$C$3:$L$1181</definedName>
    <definedName name="Z_4DBC04B1_5CE7_4BB2_B0C7_96C156205956_.wvu.PrintArea" localSheetId="7" hidden="1">'03.05.01. ZOCALO'!$C$3:$L$828</definedName>
    <definedName name="Z_4DBC04B1_5CE7_4BB2_B0C7_96C156205956_.wvu.PrintArea" localSheetId="8" hidden="1">'03.05.02. CONTRAZOCALO'!$C$3:$L$686</definedName>
    <definedName name="Z_4DBC04B1_5CE7_4BB2_B0C7_96C156205956_.wvu.PrintArea" localSheetId="9" hidden="1">'03.06. CUBIERTAS Y COBERTURAS'!$C$2:$K$185</definedName>
    <definedName name="Z_4DBC04B1_5CE7_4BB2_B0C7_96C156205956_.wvu.PrintArea" localSheetId="12" hidden="1">'03.07.03 VARIOS'!$C$3:$L$16</definedName>
    <definedName name="Z_4DBC04B1_5CE7_4BB2_B0C7_96C156205956_.wvu.PrintArea" localSheetId="14" hidden="1">'03.09 CARP. METALICA Y HERRERIA'!$C$3:$K$808</definedName>
    <definedName name="Z_4DBC04B1_5CE7_4BB2_B0C7_96C156205956_.wvu.PrintArea" localSheetId="15" hidden="1">'3.10 CERRAJERIA '!#REF!</definedName>
    <definedName name="Z_4DBC04B1_5CE7_4BB2_B0C7_96C156205956_.wvu.PrintArea" localSheetId="16" hidden="1">'3.11 VIDRIOS, CRISTALES Y SIMI '!$C$3:$L$228</definedName>
    <definedName name="Z_4DBC04B1_5CE7_4BB2_B0C7_96C156205956_.wvu.PrintArea" localSheetId="22" hidden="1">'3.2.8 REVESTIMIENTO'!$C$3:$L$16</definedName>
    <definedName name="Z_4DBC04B1_5CE7_4BB2_B0C7_96C156205956_.wvu.PrintArea" localSheetId="1" hidden="1">RESUMEN!$C$3:$F$9</definedName>
    <definedName name="Z_4DBC04B1_5CE7_4BB2_B0C7_96C156205956_.wvu.PrintTitles" localSheetId="2" hidden="1">'03.04. PISOS Y PAVIMENTOS'!$3:$10</definedName>
    <definedName name="Z_4DBC04B1_5CE7_4BB2_B0C7_96C156205956_.wvu.PrintTitles" localSheetId="7" hidden="1">'03.05.01. ZOCALO'!$3:$11</definedName>
    <definedName name="Z_4DBC04B1_5CE7_4BB2_B0C7_96C156205956_.wvu.PrintTitles" localSheetId="8" hidden="1">'03.05.02. CONTRAZOCALO'!$3:$10</definedName>
    <definedName name="Z_4DBC04B1_5CE7_4BB2_B0C7_96C156205956_.wvu.PrintTitles" localSheetId="9" hidden="1">'03.06. CUBIERTAS Y COBERTURAS'!$2:$10</definedName>
    <definedName name="Z_4DBC04B1_5CE7_4BB2_B0C7_96C156205956_.wvu.PrintTitles" localSheetId="12" hidden="1">'03.07.03 VARIOS'!$3:$10</definedName>
    <definedName name="Z_4DBC04B1_5CE7_4BB2_B0C7_96C156205956_.wvu.PrintTitles" localSheetId="14" hidden="1">'03.09 CARP. METALICA Y HERRERIA'!$3:$11</definedName>
    <definedName name="Z_4DBC04B1_5CE7_4BB2_B0C7_96C156205956_.wvu.PrintTitles" localSheetId="15" hidden="1">'3.10 CERRAJERIA '!#REF!</definedName>
    <definedName name="Z_4DBC04B1_5CE7_4BB2_B0C7_96C156205956_.wvu.Rows" localSheetId="2" hidden="1">'03.04. PISOS Y PAVIMENTOS'!#REF!</definedName>
    <definedName name="Z_4DBC04B1_5CE7_4BB2_B0C7_96C156205956_.wvu.Rows" localSheetId="7" hidden="1">'03.05.01. ZOCALO'!#REF!,'03.05.01. ZOCALO'!#REF!,'03.05.01. ZOCALO'!#REF!</definedName>
    <definedName name="Z_4DBC04B1_5CE7_4BB2_B0C7_96C156205956_.wvu.Rows" localSheetId="8" hidden="1">'03.05.02. CONTRAZOCALO'!#REF!,'03.05.02. CONTRAZOCALO'!#REF!,'03.05.02. CONTRAZOCALO'!#REF!</definedName>
    <definedName name="Z_4DBC04B1_5CE7_4BB2_B0C7_96C156205956_.wvu.Rows" localSheetId="9" hidden="1">'03.06. CUBIERTAS Y COBERTURAS'!#REF!</definedName>
    <definedName name="Z_4DBC04B1_5CE7_4BB2_B0C7_96C156205956_.wvu.Rows" localSheetId="12" hidden="1">'03.07.03 VARIOS'!#REF!,'03.07.03 VARIOS'!#REF!</definedName>
    <definedName name="Z_4DBC04B1_5CE7_4BB2_B0C7_96C156205956_.wvu.Rows" localSheetId="14" hidden="1">'03.09 CARP. METALICA Y HERRERIA'!#REF!</definedName>
    <definedName name="Z_4DBC04B1_5CE7_4BB2_B0C7_96C156205956_.wvu.Rows" localSheetId="15" hidden="1">'3.10 CERRAJERIA '!#REF!</definedName>
    <definedName name="Z_5483BE14_17CD_42C4_9D01_C7106B7D181B_.wvu.FilterData" localSheetId="1" hidden="1">RESUMEN!$C$8:$F$9</definedName>
    <definedName name="Z_5507E505_046F_49EF_A50F_304177E9773E_.wvu.FilterData" localSheetId="1" hidden="1">RESUMEN!$C$8:$F$9</definedName>
    <definedName name="Z_56741B1C_F69B_4280_AA2F_BAF6FD04CA9B_.wvu.FilterData" localSheetId="1" hidden="1">RESUMEN!$C$8:$F$9</definedName>
    <definedName name="Z_5697F478_85E9_4C13_8926_F19D90B465EF_.wvu.FilterData" localSheetId="4" hidden="1">'03.02. REVOQUES Y REVESTIMIE'!$D$3:$D$16</definedName>
    <definedName name="Z_5697F478_85E9_4C13_8926_F19D90B465EF_.wvu.FilterData" localSheetId="16" hidden="1">'3.11 VIDRIOS, CRISTALES Y SIMI '!$D$3:$D$228</definedName>
    <definedName name="Z_5697F478_85E9_4C13_8926_F19D90B465EF_.wvu.FilterData" localSheetId="22" hidden="1">'3.2.8 REVESTIMIENTO'!$D$3:$D$16</definedName>
    <definedName name="Z_57C7E149_11A5_49AB_98FA_4E6E68C5E3BE_.wvu.FilterData" localSheetId="1" hidden="1">RESUMEN!$C$8:$F$9</definedName>
    <definedName name="Z_58D062D1_2B8E_4FB0_AB46_B28C0EC34707_.wvu.FilterData" localSheetId="1" hidden="1">RESUMEN!$C$8:$F$9</definedName>
    <definedName name="Z_5A0A4BD6_2FE9_4B1E_85CD_1461863B1DB5_.wvu.FilterData" localSheetId="1" hidden="1">RESUMEN!$C$8:$F$9</definedName>
    <definedName name="Z_5E316EF6_2876_4ABD_92A1_6BAC4934DD9A_.wvu.FilterData" localSheetId="4" hidden="1">'03.02. REVOQUES Y REVESTIMIE'!$D$3:$D$16</definedName>
    <definedName name="Z_5E316EF6_2876_4ABD_92A1_6BAC4934DD9A_.wvu.FilterData" localSheetId="16" hidden="1">'3.11 VIDRIOS, CRISTALES Y SIMI '!$D$3:$D$228</definedName>
    <definedName name="Z_5E316EF6_2876_4ABD_92A1_6BAC4934DD9A_.wvu.FilterData" localSheetId="22" hidden="1">'3.2.8 REVESTIMIENTO'!$D$3:$D$16</definedName>
    <definedName name="Z_5E316EF6_2876_4ABD_92A1_6BAC4934DD9A_.wvu.FilterData" localSheetId="1" hidden="1">RESUMEN!$C$8:$F$9</definedName>
    <definedName name="Z_5F286241_BA15_4820_AB1E_1823E43DE2CD_.wvu.FilterData" localSheetId="4" hidden="1">'03.02. REVOQUES Y REVESTIMIE'!$D$3:$D$16</definedName>
    <definedName name="Z_5F286241_BA15_4820_AB1E_1823E43DE2CD_.wvu.FilterData" localSheetId="16" hidden="1">'3.11 VIDRIOS, CRISTALES Y SIMI '!$D$3:$D$228</definedName>
    <definedName name="Z_5F286241_BA15_4820_AB1E_1823E43DE2CD_.wvu.FilterData" localSheetId="22" hidden="1">'3.2.8 REVESTIMIENTO'!$D$3:$D$16</definedName>
    <definedName name="Z_5F286241_BA15_4820_AB1E_1823E43DE2CD_.wvu.FilterData" localSheetId="1" hidden="1">RESUMEN!$C$8:$F$9</definedName>
    <definedName name="Z_60027BD1_CB66_4A9C_812D_8C2C7B63F989_.wvu.FilterData" localSheetId="4" hidden="1">'03.02. REVOQUES Y REVESTIMIE'!#REF!</definedName>
    <definedName name="Z_60027BD1_CB66_4A9C_812D_8C2C7B63F989_.wvu.FilterData" localSheetId="16" hidden="1">'3.11 VIDRIOS, CRISTALES Y SIMI '!#REF!</definedName>
    <definedName name="Z_60027BD1_CB66_4A9C_812D_8C2C7B63F989_.wvu.FilterData" localSheetId="22" hidden="1">'3.2.8 REVESTIMIENTO'!#REF!</definedName>
    <definedName name="Z_609A12B6_C2B2_4B72_AC07_6374447E76BB_.wvu.FilterData" localSheetId="1" hidden="1">RESUMEN!$C$8:$F$9</definedName>
    <definedName name="Z_62381C3C_40D7_4A6B_A8BB_B721FC5C5BF6_.wvu.FilterData" localSheetId="4" hidden="1">'03.02. REVOQUES Y REVESTIMIE'!$D$3:$D$16</definedName>
    <definedName name="Z_62381C3C_40D7_4A6B_A8BB_B721FC5C5BF6_.wvu.FilterData" localSheetId="16" hidden="1">'3.11 VIDRIOS, CRISTALES Y SIMI '!$D$3:$D$228</definedName>
    <definedName name="Z_62381C3C_40D7_4A6B_A8BB_B721FC5C5BF6_.wvu.FilterData" localSheetId="22" hidden="1">'3.2.8 REVESTIMIENTO'!$D$3:$D$16</definedName>
    <definedName name="Z_6316F5C4_F24B_45D9_81DF_E56DE806B628_.wvu.FilterData" localSheetId="1" hidden="1">RESUMEN!$C$8:$F$9</definedName>
    <definedName name="Z_6AF3AFBE_3A4B_42B8_9AFD_32B4ED321DC0_.wvu.FilterData" localSheetId="1" hidden="1">RESUMEN!$C$8:$F$9</definedName>
    <definedName name="Z_6B56D0E2_E8E3_4BB8_A48E_579C4FAE2316_.wvu.FilterData" localSheetId="1" hidden="1">RESUMEN!#REF!</definedName>
    <definedName name="Z_6B92B031_1280_4AC9_8016_D6E2F2AF526A_.wvu.FilterData" localSheetId="3" hidden="1">'03.01. MUROS Y TABIQUES'!#REF!</definedName>
    <definedName name="Z_6B92B031_1280_4AC9_8016_D6E2F2AF526A_.wvu.FilterData" localSheetId="10" hidden="1">'03.07.01 PUERTAS DE MADERA'!#REF!</definedName>
    <definedName name="Z_6C74916F_2F69_408A_A56C_4D3838ABABFF_.wvu.FilterData" localSheetId="1" hidden="1">RESUMEN!$C$8:$F$9</definedName>
    <definedName name="Z_6CA7F1D5_ED7F_4569_B652_0115DCF16354_.wvu.FilterData" localSheetId="4" hidden="1">'03.02. REVOQUES Y REVESTIMIE'!#REF!</definedName>
    <definedName name="Z_6CA7F1D5_ED7F_4569_B652_0115DCF16354_.wvu.FilterData" localSheetId="16" hidden="1">'3.11 VIDRIOS, CRISTALES Y SIMI '!#REF!</definedName>
    <definedName name="Z_6CA7F1D5_ED7F_4569_B652_0115DCF16354_.wvu.FilterData" localSheetId="22" hidden="1">'3.2.8 REVESTIMIENTO'!#REF!</definedName>
    <definedName name="Z_6D423558_0B90_40C7_A228_072F2734F1F8_.wvu.FilterData" localSheetId="1" hidden="1">RESUMEN!#REF!</definedName>
    <definedName name="Z_6F30BD33_4D2A_4E13_8417_AD02CCD8952A_.wvu.FilterData" localSheetId="4" hidden="1">'03.02. REVOQUES Y REVESTIMIE'!$D$3:$D$16</definedName>
    <definedName name="Z_6F30BD33_4D2A_4E13_8417_AD02CCD8952A_.wvu.FilterData" localSheetId="16" hidden="1">'3.11 VIDRIOS, CRISTALES Y SIMI '!$D$3:$D$228</definedName>
    <definedName name="Z_6F30BD33_4D2A_4E13_8417_AD02CCD8952A_.wvu.FilterData" localSheetId="22" hidden="1">'3.2.8 REVESTIMIENTO'!$D$3:$D$16</definedName>
    <definedName name="Z_73298653_58EE_43AB_93F4_911EEAC2612E_.wvu.FilterData" localSheetId="1" hidden="1">RESUMEN!#REF!</definedName>
    <definedName name="Z_73FCA1AC_5AD9_45A4_9B60_C361CDB4F5EF_.wvu.FilterData" localSheetId="4" hidden="1">'03.02. REVOQUES Y REVESTIMIE'!#REF!</definedName>
    <definedName name="Z_73FCA1AC_5AD9_45A4_9B60_C361CDB4F5EF_.wvu.FilterData" localSheetId="16" hidden="1">'3.11 VIDRIOS, CRISTALES Y SIMI '!#REF!</definedName>
    <definedName name="Z_73FCA1AC_5AD9_45A4_9B60_C361CDB4F5EF_.wvu.FilterData" localSheetId="22" hidden="1">'3.2.8 REVESTIMIENTO'!#REF!</definedName>
    <definedName name="Z_73FCA1AC_5AD9_45A4_9B60_C361CDB4F5EF_.wvu.FilterData" localSheetId="1" hidden="1">RESUMEN!#REF!</definedName>
    <definedName name="Z_7437DD7F_C3C1_46D4_9708_246DC4C21CD4_.wvu.FilterData" localSheetId="1" hidden="1">RESUMEN!$C$8:$F$9</definedName>
    <definedName name="Z_7784288F_54E9_452A_B32B_8DB2D581FA94_.wvu.FilterData" localSheetId="4" hidden="1">'03.02. REVOQUES Y REVESTIMIE'!#REF!</definedName>
    <definedName name="Z_7784288F_54E9_452A_B32B_8DB2D581FA94_.wvu.FilterData" localSheetId="16" hidden="1">'3.11 VIDRIOS, CRISTALES Y SIMI '!#REF!</definedName>
    <definedName name="Z_7784288F_54E9_452A_B32B_8DB2D581FA94_.wvu.FilterData" localSheetId="22" hidden="1">'3.2.8 REVESTIMIENTO'!#REF!</definedName>
    <definedName name="Z_77F29238_E3EC_4D11_AFB0_DEA05B867EA0_.wvu.FilterData" localSheetId="4" hidden="1">'03.02. REVOQUES Y REVESTIMIE'!#REF!</definedName>
    <definedName name="Z_77F29238_E3EC_4D11_AFB0_DEA05B867EA0_.wvu.FilterData" localSheetId="16" hidden="1">'3.11 VIDRIOS, CRISTALES Y SIMI '!#REF!</definedName>
    <definedName name="Z_77F29238_E3EC_4D11_AFB0_DEA05B867EA0_.wvu.FilterData" localSheetId="22" hidden="1">'3.2.8 REVESTIMIENTO'!#REF!</definedName>
    <definedName name="Z_7D1396A7_90AF_478A_A570_FF09E6C7BBCF_.wvu.FilterData" localSheetId="4" hidden="1">'03.02. REVOQUES Y REVESTIMIE'!#REF!</definedName>
    <definedName name="Z_7D1396A7_90AF_478A_A570_FF09E6C7BBCF_.wvu.FilterData" localSheetId="16" hidden="1">'3.11 VIDRIOS, CRISTALES Y SIMI '!#REF!</definedName>
    <definedName name="Z_7D1396A7_90AF_478A_A570_FF09E6C7BBCF_.wvu.FilterData" localSheetId="22" hidden="1">'3.2.8 REVESTIMIENTO'!#REF!</definedName>
    <definedName name="Z_7D1396A7_90AF_478A_A570_FF09E6C7BBCF_.wvu.FilterData" localSheetId="1" hidden="1">RESUMEN!#REF!</definedName>
    <definedName name="Z_7EAE9366_9408_49D4_8316_E2D40103AC03_.wvu.Cols" localSheetId="7" hidden="1">'03.05.01. ZOCALO'!$E:$E</definedName>
    <definedName name="Z_7EAE9366_9408_49D4_8316_E2D40103AC03_.wvu.Cols" localSheetId="8" hidden="1">'03.05.02. CONTRAZOCALO'!$E:$E</definedName>
    <definedName name="Z_7EAE9366_9408_49D4_8316_E2D40103AC03_.wvu.FilterData" localSheetId="3" hidden="1">'03.01. MUROS Y TABIQUES'!#REF!</definedName>
    <definedName name="Z_7EAE9366_9408_49D4_8316_E2D40103AC03_.wvu.FilterData" localSheetId="4" hidden="1">'03.02. REVOQUES Y REVESTIMIE'!#REF!</definedName>
    <definedName name="Z_7EAE9366_9408_49D4_8316_E2D40103AC03_.wvu.FilterData" localSheetId="10" hidden="1">'03.07.01 PUERTAS DE MADERA'!#REF!</definedName>
    <definedName name="Z_7EAE9366_9408_49D4_8316_E2D40103AC03_.wvu.FilterData" localSheetId="16" hidden="1">'3.11 VIDRIOS, CRISTALES Y SIMI '!#REF!</definedName>
    <definedName name="Z_7EAE9366_9408_49D4_8316_E2D40103AC03_.wvu.FilterData" localSheetId="22" hidden="1">'3.2.8 REVESTIMIENTO'!#REF!</definedName>
    <definedName name="Z_7EAE9366_9408_49D4_8316_E2D40103AC03_.wvu.FilterData" localSheetId="1" hidden="1">RESUMEN!#REF!</definedName>
    <definedName name="Z_7EAE9366_9408_49D4_8316_E2D40103AC03_.wvu.PrintArea" localSheetId="3" hidden="1">'03.01. MUROS Y TABIQUES'!$C$2:$K$4848</definedName>
    <definedName name="Z_7EAE9366_9408_49D4_8316_E2D40103AC03_.wvu.PrintArea" localSheetId="4" hidden="1">'03.02. REVOQUES Y REVESTIMIE'!$C$3:$L$16</definedName>
    <definedName name="Z_7EAE9366_9408_49D4_8316_E2D40103AC03_.wvu.PrintArea" localSheetId="5" hidden="1">'03.03.01. CIELORRASO'!$C$4:$L$116</definedName>
    <definedName name="Z_7EAE9366_9408_49D4_8316_E2D40103AC03_.wvu.PrintArea" localSheetId="2" hidden="1">'03.04. PISOS Y PAVIMENTOS'!$C$3:$L$1181</definedName>
    <definedName name="Z_7EAE9366_9408_49D4_8316_E2D40103AC03_.wvu.PrintArea" localSheetId="7" hidden="1">'03.05.01. ZOCALO'!$C$3:$L$828</definedName>
    <definedName name="Z_7EAE9366_9408_49D4_8316_E2D40103AC03_.wvu.PrintArea" localSheetId="8" hidden="1">'03.05.02. CONTRAZOCALO'!$C$3:$L$686</definedName>
    <definedName name="Z_7EAE9366_9408_49D4_8316_E2D40103AC03_.wvu.PrintArea" localSheetId="9" hidden="1">'03.06. CUBIERTAS Y COBERTURAS'!$C$2:$K$185</definedName>
    <definedName name="Z_7EAE9366_9408_49D4_8316_E2D40103AC03_.wvu.PrintArea" localSheetId="10" hidden="1">'03.07.01 PUERTAS DE MADERA'!$C$2:$K$598</definedName>
    <definedName name="Z_7EAE9366_9408_49D4_8316_E2D40103AC03_.wvu.PrintArea" localSheetId="12" hidden="1">'03.07.03 VARIOS'!$C$3:$L$16</definedName>
    <definedName name="Z_7EAE9366_9408_49D4_8316_E2D40103AC03_.wvu.PrintArea" localSheetId="14" hidden="1">'03.09 CARP. METALICA Y HERRERIA'!$C$3:$K$808</definedName>
    <definedName name="Z_7EAE9366_9408_49D4_8316_E2D40103AC03_.wvu.PrintArea" localSheetId="15" hidden="1">'3.10 CERRAJERIA '!#REF!</definedName>
    <definedName name="Z_7EAE9366_9408_49D4_8316_E2D40103AC03_.wvu.PrintArea" localSheetId="16" hidden="1">'3.11 VIDRIOS, CRISTALES Y SIMI '!$C$3:$L$228</definedName>
    <definedName name="Z_7EAE9366_9408_49D4_8316_E2D40103AC03_.wvu.PrintArea" localSheetId="22" hidden="1">'3.2.8 REVESTIMIENTO'!$C$3:$L$16</definedName>
    <definedName name="Z_7EAE9366_9408_49D4_8316_E2D40103AC03_.wvu.PrintArea" localSheetId="1" hidden="1">RESUMEN!$C$3:$F$9</definedName>
    <definedName name="Z_7EAE9366_9408_49D4_8316_E2D40103AC03_.wvu.PrintTitles" localSheetId="3" hidden="1">'03.01. MUROS Y TABIQUES'!$2:$9</definedName>
    <definedName name="Z_7EAE9366_9408_49D4_8316_E2D40103AC03_.wvu.PrintTitles" localSheetId="4" hidden="1">'03.02. REVOQUES Y REVESTIMIE'!$3:$8</definedName>
    <definedName name="Z_7EAE9366_9408_49D4_8316_E2D40103AC03_.wvu.PrintTitles" localSheetId="5" hidden="1">'03.03.01. CIELORRASO'!$4:$8</definedName>
    <definedName name="Z_7EAE9366_9408_49D4_8316_E2D40103AC03_.wvu.PrintTitles" localSheetId="2" hidden="1">'03.04. PISOS Y PAVIMENTOS'!$3:$10</definedName>
    <definedName name="Z_7EAE9366_9408_49D4_8316_E2D40103AC03_.wvu.PrintTitles" localSheetId="7" hidden="1">'03.05.01. ZOCALO'!$3:$11</definedName>
    <definedName name="Z_7EAE9366_9408_49D4_8316_E2D40103AC03_.wvu.PrintTitles" localSheetId="8" hidden="1">'03.05.02. CONTRAZOCALO'!$3:$10</definedName>
    <definedName name="Z_7EAE9366_9408_49D4_8316_E2D40103AC03_.wvu.PrintTitles" localSheetId="9" hidden="1">'03.06. CUBIERTAS Y COBERTURAS'!$2:$10</definedName>
    <definedName name="Z_7EAE9366_9408_49D4_8316_E2D40103AC03_.wvu.PrintTitles" localSheetId="10" hidden="1">'03.07.01 PUERTAS DE MADERA'!$2:$9</definedName>
    <definedName name="Z_7EAE9366_9408_49D4_8316_E2D40103AC03_.wvu.PrintTitles" localSheetId="12" hidden="1">'03.07.03 VARIOS'!$3:$10</definedName>
    <definedName name="Z_7EAE9366_9408_49D4_8316_E2D40103AC03_.wvu.PrintTitles" localSheetId="14" hidden="1">'03.09 CARP. METALICA Y HERRERIA'!$3:$11</definedName>
    <definedName name="Z_7EAE9366_9408_49D4_8316_E2D40103AC03_.wvu.PrintTitles" localSheetId="15" hidden="1">'3.10 CERRAJERIA '!#REF!</definedName>
    <definedName name="Z_7EAE9366_9408_49D4_8316_E2D40103AC03_.wvu.PrintTitles" localSheetId="16" hidden="1">'3.11 VIDRIOS, CRISTALES Y SIMI '!$3:$8</definedName>
    <definedName name="Z_7EAE9366_9408_49D4_8316_E2D40103AC03_.wvu.PrintTitles" localSheetId="22" hidden="1">'3.2.8 REVESTIMIENTO'!$3:$8</definedName>
    <definedName name="Z_7EAE9366_9408_49D4_8316_E2D40103AC03_.wvu.PrintTitles" localSheetId="1" hidden="1">RESUMEN!$3:$8</definedName>
    <definedName name="Z_7EAE9366_9408_49D4_8316_E2D40103AC03_.wvu.Rows" localSheetId="3" hidden="1">'03.01. MUROS Y TABIQUES'!#REF!</definedName>
    <definedName name="Z_7EAE9366_9408_49D4_8316_E2D40103AC03_.wvu.Rows" localSheetId="5" hidden="1">'03.03.01. CIELORRASO'!#REF!</definedName>
    <definedName name="Z_7EAE9366_9408_49D4_8316_E2D40103AC03_.wvu.Rows" localSheetId="2" hidden="1">'03.04. PISOS Y PAVIMENTOS'!#REF!</definedName>
    <definedName name="Z_7EAE9366_9408_49D4_8316_E2D40103AC03_.wvu.Rows" localSheetId="7" hidden="1">'03.05.01. ZOCALO'!#REF!,'03.05.01. ZOCALO'!#REF!,'03.05.01. ZOCALO'!#REF!</definedName>
    <definedName name="Z_7EAE9366_9408_49D4_8316_E2D40103AC03_.wvu.Rows" localSheetId="8" hidden="1">'03.05.02. CONTRAZOCALO'!#REF!,'03.05.02. CONTRAZOCALO'!#REF!,'03.05.02. CONTRAZOCALO'!#REF!</definedName>
    <definedName name="Z_7EAE9366_9408_49D4_8316_E2D40103AC03_.wvu.Rows" localSheetId="9" hidden="1">'03.06. CUBIERTAS Y COBERTURAS'!#REF!</definedName>
    <definedName name="Z_7EAE9366_9408_49D4_8316_E2D40103AC03_.wvu.Rows" localSheetId="10" hidden="1">'03.07.01 PUERTAS DE MADERA'!#REF!</definedName>
    <definedName name="Z_7EAE9366_9408_49D4_8316_E2D40103AC03_.wvu.Rows" localSheetId="12" hidden="1">'03.07.03 VARIOS'!#REF!,'03.07.03 VARIOS'!#REF!</definedName>
    <definedName name="Z_7EAE9366_9408_49D4_8316_E2D40103AC03_.wvu.Rows" localSheetId="14" hidden="1">'03.09 CARP. METALICA Y HERRERIA'!#REF!</definedName>
    <definedName name="Z_7EAE9366_9408_49D4_8316_E2D40103AC03_.wvu.Rows" localSheetId="15" hidden="1">'3.10 CERRAJERIA '!#REF!</definedName>
    <definedName name="Z_7EAE9366_9408_49D4_8316_E2D40103AC03_.wvu.Rows" localSheetId="1" hidden="1">RESUMEN!#REF!</definedName>
    <definedName name="Z_7F91473F_38B3_4527_986A_C60F20A1652E_.wvu.FilterData" localSheetId="1" hidden="1">RESUMEN!$C$8:$F$9</definedName>
    <definedName name="Z_80925097_70C6_4AEF_80F6_191080C2CD66_.wvu.FilterData" localSheetId="1" hidden="1">RESUMEN!#REF!</definedName>
    <definedName name="Z_80A04436_9771_4A9E_854D_B9F818FD16C4_.wvu.FilterData" localSheetId="1" hidden="1">RESUMEN!$C$8:$F$9</definedName>
    <definedName name="Z_84E5FC41_1BD4_41F2_8327_D471DF2191C8_.wvu.FilterData" localSheetId="3" hidden="1">'03.01. MUROS Y TABIQUES'!#REF!</definedName>
    <definedName name="Z_84E5FC41_1BD4_41F2_8327_D471DF2191C8_.wvu.FilterData" localSheetId="10" hidden="1">'03.07.01 PUERTAS DE MADERA'!#REF!</definedName>
    <definedName name="Z_87012FDB_24EA_4A43_BA13_99F04E4D68EB_.wvu.FilterData" localSheetId="4" hidden="1">'03.02. REVOQUES Y REVESTIMIE'!#REF!</definedName>
    <definedName name="Z_87012FDB_24EA_4A43_BA13_99F04E4D68EB_.wvu.FilterData" localSheetId="16" hidden="1">'3.11 VIDRIOS, CRISTALES Y SIMI '!#REF!</definedName>
    <definedName name="Z_87012FDB_24EA_4A43_BA13_99F04E4D68EB_.wvu.FilterData" localSheetId="22" hidden="1">'3.2.8 REVESTIMIENTO'!#REF!</definedName>
    <definedName name="Z_87012FDB_24EA_4A43_BA13_99F04E4D68EB_.wvu.FilterData" localSheetId="1" hidden="1">RESUMEN!#REF!</definedName>
    <definedName name="Z_8AFB2FB4_B495_490F_ABFB_1649453D75A9_.wvu.FilterData" localSheetId="4" hidden="1">'03.02. REVOQUES Y REVESTIMIE'!#REF!</definedName>
    <definedName name="Z_8AFB2FB4_B495_490F_ABFB_1649453D75A9_.wvu.FilterData" localSheetId="16" hidden="1">'3.11 VIDRIOS, CRISTALES Y SIMI '!#REF!</definedName>
    <definedName name="Z_8AFB2FB4_B495_490F_ABFB_1649453D75A9_.wvu.FilterData" localSheetId="22" hidden="1">'3.2.8 REVESTIMIENTO'!#REF!</definedName>
    <definedName name="Z_8B3201A2_6805_488F_A1ED_4EE71A1D8137_.wvu.FilterData" localSheetId="3" hidden="1">'03.01. MUROS Y TABIQUES'!#REF!</definedName>
    <definedName name="Z_8B3201A2_6805_488F_A1ED_4EE71A1D8137_.wvu.FilterData" localSheetId="4" hidden="1">'03.02. REVOQUES Y REVESTIMIE'!#REF!</definedName>
    <definedName name="Z_8B3201A2_6805_488F_A1ED_4EE71A1D8137_.wvu.FilterData" localSheetId="10" hidden="1">'03.07.01 PUERTAS DE MADERA'!#REF!</definedName>
    <definedName name="Z_8B3201A2_6805_488F_A1ED_4EE71A1D8137_.wvu.FilterData" localSheetId="16" hidden="1">'3.11 VIDRIOS, CRISTALES Y SIMI '!#REF!</definedName>
    <definedName name="Z_8B3201A2_6805_488F_A1ED_4EE71A1D8137_.wvu.FilterData" localSheetId="22" hidden="1">'3.2.8 REVESTIMIENTO'!#REF!</definedName>
    <definedName name="Z_8B3201A2_6805_488F_A1ED_4EE71A1D8137_.wvu.FilterData" localSheetId="1" hidden="1">RESUMEN!#REF!</definedName>
    <definedName name="Z_8D81861C_E33A_4654_9EFC_656CC58499E1_.wvu.FilterData" localSheetId="1" hidden="1">RESUMEN!$C$8:$F$9</definedName>
    <definedName name="Z_90A11007_2DC8_4C8B_9C7A_60FF63DCD5A6_.wvu.FilterData" localSheetId="4" hidden="1">'03.02. REVOQUES Y REVESTIMIE'!$D$3:$D$16</definedName>
    <definedName name="Z_90A11007_2DC8_4C8B_9C7A_60FF63DCD5A6_.wvu.FilterData" localSheetId="16" hidden="1">'3.11 VIDRIOS, CRISTALES Y SIMI '!$D$3:$D$228</definedName>
    <definedName name="Z_90A11007_2DC8_4C8B_9C7A_60FF63DCD5A6_.wvu.FilterData" localSheetId="22" hidden="1">'3.2.8 REVESTIMIENTO'!$D$3:$D$16</definedName>
    <definedName name="Z_9106A6E1_6AB9_4943_BFBE_C15CAD47DF86_.wvu.FilterData" localSheetId="4" hidden="1">'03.02. REVOQUES Y REVESTIMIE'!#REF!</definedName>
    <definedName name="Z_9106A6E1_6AB9_4943_BFBE_C15CAD47DF86_.wvu.FilterData" localSheetId="16" hidden="1">'3.11 VIDRIOS, CRISTALES Y SIMI '!#REF!</definedName>
    <definedName name="Z_9106A6E1_6AB9_4943_BFBE_C15CAD47DF86_.wvu.FilterData" localSheetId="22" hidden="1">'3.2.8 REVESTIMIENTO'!#REF!</definedName>
    <definedName name="Z_9106A6E1_6AB9_4943_BFBE_C15CAD47DF86_.wvu.FilterData" localSheetId="1" hidden="1">RESUMEN!#REF!</definedName>
    <definedName name="Z_96FF741D_258A_4CCD_8C07_5338727E46F3_.wvu.FilterData" localSheetId="1" hidden="1">RESUMEN!$C$8:$F$9</definedName>
    <definedName name="Z_990758C3_83C6_4A1B_AB54_DFCC41EC35D4_.wvu.FilterData" localSheetId="1" hidden="1">RESUMEN!$C$8:$F$9</definedName>
    <definedName name="Z_99DE058B_D310_4903_8D17_C9AFFA8727B0_.wvu.FilterData" localSheetId="1" hidden="1">RESUMEN!$C$8:$F$9</definedName>
    <definedName name="Z_99E254F7_A857_4733_8F25_C9060190E824_.wvu.FilterData" localSheetId="4" hidden="1">'03.02. REVOQUES Y REVESTIMIE'!#REF!</definedName>
    <definedName name="Z_99E254F7_A857_4733_8F25_C9060190E824_.wvu.FilterData" localSheetId="16" hidden="1">'3.11 VIDRIOS, CRISTALES Y SIMI '!#REF!</definedName>
    <definedName name="Z_99E254F7_A857_4733_8F25_C9060190E824_.wvu.FilterData" localSheetId="22" hidden="1">'3.2.8 REVESTIMIENTO'!#REF!</definedName>
    <definedName name="Z_9AAB4843_C651_4E26_AC39_8C3118AA9351_.wvu.FilterData" localSheetId="1" hidden="1">RESUMEN!#REF!</definedName>
    <definedName name="Z_9B321578_0349_4C73_A663_CD8DA8DD282C_.wvu.FilterData" localSheetId="1" hidden="1">RESUMEN!$C$8:$F$9</definedName>
    <definedName name="Z_9E0E622F_6744_4E47_82B0_5EB54F8C6978_.wvu.FilterData" localSheetId="3" hidden="1">'03.01. MUROS Y TABIQUES'!#REF!</definedName>
    <definedName name="Z_9E0E622F_6744_4E47_82B0_5EB54F8C6978_.wvu.FilterData" localSheetId="10" hidden="1">'03.07.01 PUERTAS DE MADERA'!#REF!</definedName>
    <definedName name="Z_9E764881_F180_4934_A92D_F9904B95B3BA_.wvu.FilterData" localSheetId="4" hidden="1">'03.02. REVOQUES Y REVESTIMIE'!#REF!</definedName>
    <definedName name="Z_9E764881_F180_4934_A92D_F9904B95B3BA_.wvu.FilterData" localSheetId="16" hidden="1">'3.11 VIDRIOS, CRISTALES Y SIMI '!#REF!</definedName>
    <definedName name="Z_9E764881_F180_4934_A92D_F9904B95B3BA_.wvu.FilterData" localSheetId="22" hidden="1">'3.2.8 REVESTIMIENTO'!#REF!</definedName>
    <definedName name="Z_9E764881_F180_4934_A92D_F9904B95B3BA_.wvu.FilterData" localSheetId="1" hidden="1">RESUMEN!#REF!</definedName>
    <definedName name="Z_A04D0D96_59A7_4A79_9231_8FF0C1B8DC15_.wvu.FilterData" localSheetId="4" hidden="1">'03.02. REVOQUES Y REVESTIMIE'!#REF!</definedName>
    <definedName name="Z_A04D0D96_59A7_4A79_9231_8FF0C1B8DC15_.wvu.FilterData" localSheetId="16" hidden="1">'3.11 VIDRIOS, CRISTALES Y SIMI '!#REF!</definedName>
    <definedName name="Z_A04D0D96_59A7_4A79_9231_8FF0C1B8DC15_.wvu.FilterData" localSheetId="22" hidden="1">'3.2.8 REVESTIMIENTO'!#REF!</definedName>
    <definedName name="Z_A3A5EC40_7F69_4D0C_9528_8011BAD2F732_.wvu.FilterData" localSheetId="1" hidden="1">RESUMEN!$C$8:$F$9</definedName>
    <definedName name="Z_A7E0D15B_4428_44A9_B63D_7C5A68BE8155_.wvu.FilterData" localSheetId="3" hidden="1">'03.01. MUROS Y TABIQUES'!#REF!</definedName>
    <definedName name="Z_A7E0D15B_4428_44A9_B63D_7C5A68BE8155_.wvu.FilterData" localSheetId="4" hidden="1">'03.02. REVOQUES Y REVESTIMIE'!#REF!</definedName>
    <definedName name="Z_A7E0D15B_4428_44A9_B63D_7C5A68BE8155_.wvu.FilterData" localSheetId="10" hidden="1">'03.07.01 PUERTAS DE MADERA'!#REF!</definedName>
    <definedName name="Z_A7E0D15B_4428_44A9_B63D_7C5A68BE8155_.wvu.FilterData" localSheetId="16" hidden="1">'3.11 VIDRIOS, CRISTALES Y SIMI '!#REF!</definedName>
    <definedName name="Z_A7E0D15B_4428_44A9_B63D_7C5A68BE8155_.wvu.FilterData" localSheetId="22" hidden="1">'3.2.8 REVESTIMIENTO'!#REF!</definedName>
    <definedName name="Z_A7E0D15B_4428_44A9_B63D_7C5A68BE8155_.wvu.FilterData" localSheetId="1" hidden="1">RESUMEN!#REF!</definedName>
    <definedName name="Z_A7E0D15B_4428_44A9_B63D_7C5A68BE8155_.wvu.PrintArea" localSheetId="4" hidden="1">'03.02. REVOQUES Y REVESTIMIE'!$C$3:$L$16</definedName>
    <definedName name="Z_A7E0D15B_4428_44A9_B63D_7C5A68BE8155_.wvu.PrintArea" localSheetId="2" hidden="1">'03.04. PISOS Y PAVIMENTOS'!$C$3:$L$1181</definedName>
    <definedName name="Z_A7E0D15B_4428_44A9_B63D_7C5A68BE8155_.wvu.PrintArea" localSheetId="7" hidden="1">'03.05.01. ZOCALO'!$C$3:$L$828</definedName>
    <definedName name="Z_A7E0D15B_4428_44A9_B63D_7C5A68BE8155_.wvu.PrintArea" localSheetId="8" hidden="1">'03.05.02. CONTRAZOCALO'!$C$3:$L$686</definedName>
    <definedName name="Z_A7E0D15B_4428_44A9_B63D_7C5A68BE8155_.wvu.PrintArea" localSheetId="9" hidden="1">'03.06. CUBIERTAS Y COBERTURAS'!$C$2:$K$185</definedName>
    <definedName name="Z_A7E0D15B_4428_44A9_B63D_7C5A68BE8155_.wvu.PrintArea" localSheetId="12" hidden="1">'03.07.03 VARIOS'!$C$3:$L$16</definedName>
    <definedName name="Z_A7E0D15B_4428_44A9_B63D_7C5A68BE8155_.wvu.PrintArea" localSheetId="14" hidden="1">'03.09 CARP. METALICA Y HERRERIA'!$C$3:$K$808</definedName>
    <definedName name="Z_A7E0D15B_4428_44A9_B63D_7C5A68BE8155_.wvu.PrintArea" localSheetId="15" hidden="1">'3.10 CERRAJERIA '!#REF!</definedName>
    <definedName name="Z_A7E0D15B_4428_44A9_B63D_7C5A68BE8155_.wvu.PrintArea" localSheetId="16" hidden="1">'3.11 VIDRIOS, CRISTALES Y SIMI '!$C$3:$L$228</definedName>
    <definedName name="Z_A7E0D15B_4428_44A9_B63D_7C5A68BE8155_.wvu.PrintArea" localSheetId="22" hidden="1">'3.2.8 REVESTIMIENTO'!$C$3:$L$16</definedName>
    <definedName name="Z_A7E0D15B_4428_44A9_B63D_7C5A68BE8155_.wvu.PrintArea" localSheetId="1" hidden="1">RESUMEN!$C$3:$F$9</definedName>
    <definedName name="Z_A7E0D15B_4428_44A9_B63D_7C5A68BE8155_.wvu.PrintTitles" localSheetId="2" hidden="1">'03.04. PISOS Y PAVIMENTOS'!$3:$10</definedName>
    <definedName name="Z_A7E0D15B_4428_44A9_B63D_7C5A68BE8155_.wvu.PrintTitles" localSheetId="7" hidden="1">'03.05.01. ZOCALO'!$3:$11</definedName>
    <definedName name="Z_A7E0D15B_4428_44A9_B63D_7C5A68BE8155_.wvu.PrintTitles" localSheetId="8" hidden="1">'03.05.02. CONTRAZOCALO'!$3:$10</definedName>
    <definedName name="Z_A7E0D15B_4428_44A9_B63D_7C5A68BE8155_.wvu.PrintTitles" localSheetId="9" hidden="1">'03.06. CUBIERTAS Y COBERTURAS'!$2:$10</definedName>
    <definedName name="Z_A7E0D15B_4428_44A9_B63D_7C5A68BE8155_.wvu.PrintTitles" localSheetId="12" hidden="1">'03.07.03 VARIOS'!$3:$10</definedName>
    <definedName name="Z_A7E0D15B_4428_44A9_B63D_7C5A68BE8155_.wvu.PrintTitles" localSheetId="14" hidden="1">'03.09 CARP. METALICA Y HERRERIA'!$3:$11</definedName>
    <definedName name="Z_A7E0D15B_4428_44A9_B63D_7C5A68BE8155_.wvu.PrintTitles" localSheetId="15" hidden="1">'3.10 CERRAJERIA '!#REF!</definedName>
    <definedName name="Z_A7E0D15B_4428_44A9_B63D_7C5A68BE8155_.wvu.Rows" localSheetId="2" hidden="1">'03.04. PISOS Y PAVIMENTOS'!#REF!</definedName>
    <definedName name="Z_A7E0D15B_4428_44A9_B63D_7C5A68BE8155_.wvu.Rows" localSheetId="7" hidden="1">'03.05.01. ZOCALO'!#REF!,'03.05.01. ZOCALO'!#REF!,'03.05.01. ZOCALO'!#REF!</definedName>
    <definedName name="Z_A7E0D15B_4428_44A9_B63D_7C5A68BE8155_.wvu.Rows" localSheetId="8" hidden="1">'03.05.02. CONTRAZOCALO'!#REF!,'03.05.02. CONTRAZOCALO'!#REF!,'03.05.02. CONTRAZOCALO'!#REF!</definedName>
    <definedName name="Z_A7E0D15B_4428_44A9_B63D_7C5A68BE8155_.wvu.Rows" localSheetId="9" hidden="1">'03.06. CUBIERTAS Y COBERTURAS'!#REF!</definedName>
    <definedName name="Z_A7E0D15B_4428_44A9_B63D_7C5A68BE8155_.wvu.Rows" localSheetId="12" hidden="1">'03.07.03 VARIOS'!#REF!,'03.07.03 VARIOS'!#REF!</definedName>
    <definedName name="Z_A7E0D15B_4428_44A9_B63D_7C5A68BE8155_.wvu.Rows" localSheetId="14" hidden="1">'03.09 CARP. METALICA Y HERRERIA'!#REF!</definedName>
    <definedName name="Z_A7E0D15B_4428_44A9_B63D_7C5A68BE8155_.wvu.Rows" localSheetId="15" hidden="1">'3.10 CERRAJERIA '!#REF!</definedName>
    <definedName name="Z_AABBE9F0_7690_4236_9B13_D353C33CAC3D_.wvu.FilterData" localSheetId="4" hidden="1">'03.02. REVOQUES Y REVESTIMIE'!#REF!</definedName>
    <definedName name="Z_AABBE9F0_7690_4236_9B13_D353C33CAC3D_.wvu.FilterData" localSheetId="16" hidden="1">'3.11 VIDRIOS, CRISTALES Y SIMI '!#REF!</definedName>
    <definedName name="Z_AABBE9F0_7690_4236_9B13_D353C33CAC3D_.wvu.FilterData" localSheetId="22" hidden="1">'3.2.8 REVESTIMIENTO'!#REF!</definedName>
    <definedName name="Z_AE776D7B_D756_4E12_89E2_59C4164150E5_.wvu.FilterData" localSheetId="4" hidden="1">'03.02. REVOQUES Y REVESTIMIE'!#REF!</definedName>
    <definedName name="Z_AE776D7B_D756_4E12_89E2_59C4164150E5_.wvu.FilterData" localSheetId="16" hidden="1">'3.11 VIDRIOS, CRISTALES Y SIMI '!#REF!</definedName>
    <definedName name="Z_AE776D7B_D756_4E12_89E2_59C4164150E5_.wvu.FilterData" localSheetId="22" hidden="1">'3.2.8 REVESTIMIENTO'!#REF!</definedName>
    <definedName name="Z_AECD151F_102A_4D61_BB0D_9616FF17A51F_.wvu.FilterData" localSheetId="1" hidden="1">RESUMEN!#REF!</definedName>
    <definedName name="Z_AEE03C49_7243_4656_94FE_E1EB58D12C7A_.wvu.FilterData" localSheetId="1" hidden="1">RESUMEN!$C$8:$F$9</definedName>
    <definedName name="Z_AFA2AE54_9AC4_460B_B9EF_903736D41098_.wvu.FilterData" localSheetId="1" hidden="1">RESUMEN!$C$8:$F$9</definedName>
    <definedName name="Z_B581F647_7930_43BA_BDC7_028F4F52F21D_.wvu.FilterData" localSheetId="4" hidden="1">'03.02. REVOQUES Y REVESTIMIE'!$D$3:$D$16</definedName>
    <definedName name="Z_B581F647_7930_43BA_BDC7_028F4F52F21D_.wvu.FilterData" localSheetId="16" hidden="1">'3.11 VIDRIOS, CRISTALES Y SIMI '!$D$3:$D$228</definedName>
    <definedName name="Z_B581F647_7930_43BA_BDC7_028F4F52F21D_.wvu.FilterData" localSheetId="22" hidden="1">'3.2.8 REVESTIMIENTO'!$D$3:$D$16</definedName>
    <definedName name="Z_B581F647_7930_43BA_BDC7_028F4F52F21D_.wvu.FilterData" localSheetId="1" hidden="1">RESUMEN!$C$8:$F$9</definedName>
    <definedName name="Z_B5D07813_30C5_43D5_8F16_896BFFD5B879_.wvu.FilterData" localSheetId="3" hidden="1">'03.01. MUROS Y TABIQUES'!#REF!</definedName>
    <definedName name="Z_B5D07813_30C5_43D5_8F16_896BFFD5B879_.wvu.FilterData" localSheetId="4" hidden="1">'03.02. REVOQUES Y REVESTIMIE'!#REF!</definedName>
    <definedName name="Z_B5D07813_30C5_43D5_8F16_896BFFD5B879_.wvu.FilterData" localSheetId="10" hidden="1">'03.07.01 PUERTAS DE MADERA'!#REF!</definedName>
    <definedName name="Z_B5D07813_30C5_43D5_8F16_896BFFD5B879_.wvu.FilterData" localSheetId="16" hidden="1">'3.11 VIDRIOS, CRISTALES Y SIMI '!#REF!</definedName>
    <definedName name="Z_B5D07813_30C5_43D5_8F16_896BFFD5B879_.wvu.FilterData" localSheetId="22" hidden="1">'3.2.8 REVESTIMIENTO'!#REF!</definedName>
    <definedName name="Z_B5D07813_30C5_43D5_8F16_896BFFD5B879_.wvu.FilterData" localSheetId="1" hidden="1">RESUMEN!#REF!</definedName>
    <definedName name="Z_B5D07813_30C5_43D5_8F16_896BFFD5B879_.wvu.PrintArea" localSheetId="3" hidden="1">'03.01. MUROS Y TABIQUES'!$C$2:$K$4848</definedName>
    <definedName name="Z_B5D07813_30C5_43D5_8F16_896BFFD5B879_.wvu.PrintArea" localSheetId="4" hidden="1">'03.02. REVOQUES Y REVESTIMIE'!$C$3:$L$16</definedName>
    <definedName name="Z_B5D07813_30C5_43D5_8F16_896BFFD5B879_.wvu.PrintArea" localSheetId="5" hidden="1">'03.03.01. CIELORRASO'!$C$4:$L$116</definedName>
    <definedName name="Z_B5D07813_30C5_43D5_8F16_896BFFD5B879_.wvu.PrintArea" localSheetId="2" hidden="1">'03.04. PISOS Y PAVIMENTOS'!$C$3:$L$1181</definedName>
    <definedName name="Z_B5D07813_30C5_43D5_8F16_896BFFD5B879_.wvu.PrintArea" localSheetId="7" hidden="1">'03.05.01. ZOCALO'!$C$3:$L$828</definedName>
    <definedName name="Z_B5D07813_30C5_43D5_8F16_896BFFD5B879_.wvu.PrintArea" localSheetId="8" hidden="1">'03.05.02. CONTRAZOCALO'!$C$3:$L$686</definedName>
    <definedName name="Z_B5D07813_30C5_43D5_8F16_896BFFD5B879_.wvu.PrintArea" localSheetId="9" hidden="1">'03.06. CUBIERTAS Y COBERTURAS'!$C$2:$K$185</definedName>
    <definedName name="Z_B5D07813_30C5_43D5_8F16_896BFFD5B879_.wvu.PrintArea" localSheetId="10" hidden="1">'03.07.01 PUERTAS DE MADERA'!$C$2:$K$598</definedName>
    <definedName name="Z_B5D07813_30C5_43D5_8F16_896BFFD5B879_.wvu.PrintArea" localSheetId="12" hidden="1">'03.07.03 VARIOS'!$C$3:$L$16</definedName>
    <definedName name="Z_B5D07813_30C5_43D5_8F16_896BFFD5B879_.wvu.PrintArea" localSheetId="14" hidden="1">'03.09 CARP. METALICA Y HERRERIA'!$C$3:$K$808</definedName>
    <definedName name="Z_B5D07813_30C5_43D5_8F16_896BFFD5B879_.wvu.PrintArea" localSheetId="15" hidden="1">'3.10 CERRAJERIA '!#REF!</definedName>
    <definedName name="Z_B5D07813_30C5_43D5_8F16_896BFFD5B879_.wvu.PrintArea" localSheetId="16" hidden="1">'3.11 VIDRIOS, CRISTALES Y SIMI '!$C$3:$L$228</definedName>
    <definedName name="Z_B5D07813_30C5_43D5_8F16_896BFFD5B879_.wvu.PrintArea" localSheetId="22" hidden="1">'3.2.8 REVESTIMIENTO'!$C$3:$L$16</definedName>
    <definedName name="Z_B5D07813_30C5_43D5_8F16_896BFFD5B879_.wvu.PrintArea" localSheetId="1" hidden="1">RESUMEN!$C$3:$F$9</definedName>
    <definedName name="Z_B5D07813_30C5_43D5_8F16_896BFFD5B879_.wvu.PrintTitles" localSheetId="3" hidden="1">'03.01. MUROS Y TABIQUES'!$2:$9</definedName>
    <definedName name="Z_B5D07813_30C5_43D5_8F16_896BFFD5B879_.wvu.PrintTitles" localSheetId="4" hidden="1">'03.02. REVOQUES Y REVESTIMIE'!$3:$8</definedName>
    <definedName name="Z_B5D07813_30C5_43D5_8F16_896BFFD5B879_.wvu.PrintTitles" localSheetId="5" hidden="1">'03.03.01. CIELORRASO'!$4:$8</definedName>
    <definedName name="Z_B5D07813_30C5_43D5_8F16_896BFFD5B879_.wvu.PrintTitles" localSheetId="2" hidden="1">'03.04. PISOS Y PAVIMENTOS'!$3:$10</definedName>
    <definedName name="Z_B5D07813_30C5_43D5_8F16_896BFFD5B879_.wvu.PrintTitles" localSheetId="7" hidden="1">'03.05.01. ZOCALO'!$3:$11</definedName>
    <definedName name="Z_B5D07813_30C5_43D5_8F16_896BFFD5B879_.wvu.PrintTitles" localSheetId="8" hidden="1">'03.05.02. CONTRAZOCALO'!$3:$10</definedName>
    <definedName name="Z_B5D07813_30C5_43D5_8F16_896BFFD5B879_.wvu.PrintTitles" localSheetId="9" hidden="1">'03.06. CUBIERTAS Y COBERTURAS'!$2:$10</definedName>
    <definedName name="Z_B5D07813_30C5_43D5_8F16_896BFFD5B879_.wvu.PrintTitles" localSheetId="10" hidden="1">'03.07.01 PUERTAS DE MADERA'!$2:$9</definedName>
    <definedName name="Z_B5D07813_30C5_43D5_8F16_896BFFD5B879_.wvu.PrintTitles" localSheetId="12" hidden="1">'03.07.03 VARIOS'!$3:$10</definedName>
    <definedName name="Z_B5D07813_30C5_43D5_8F16_896BFFD5B879_.wvu.PrintTitles" localSheetId="14" hidden="1">'03.09 CARP. METALICA Y HERRERIA'!$3:$11</definedName>
    <definedName name="Z_B5D07813_30C5_43D5_8F16_896BFFD5B879_.wvu.PrintTitles" localSheetId="15" hidden="1">'3.10 CERRAJERIA '!#REF!</definedName>
    <definedName name="Z_B5D07813_30C5_43D5_8F16_896BFFD5B879_.wvu.PrintTitles" localSheetId="16" hidden="1">'3.11 VIDRIOS, CRISTALES Y SIMI '!$3:$8</definedName>
    <definedName name="Z_B5D07813_30C5_43D5_8F16_896BFFD5B879_.wvu.PrintTitles" localSheetId="22" hidden="1">'3.2.8 REVESTIMIENTO'!$3:$8</definedName>
    <definedName name="Z_B5D07813_30C5_43D5_8F16_896BFFD5B879_.wvu.PrintTitles" localSheetId="1" hidden="1">RESUMEN!$3:$8</definedName>
    <definedName name="Z_B5D07813_30C5_43D5_8F16_896BFFD5B879_.wvu.Rows" localSheetId="3" hidden="1">'03.01. MUROS Y TABIQUES'!#REF!</definedName>
    <definedName name="Z_B5D07813_30C5_43D5_8F16_896BFFD5B879_.wvu.Rows" localSheetId="5" hidden="1">'03.03.01. CIELORRASO'!#REF!</definedName>
    <definedName name="Z_B5D07813_30C5_43D5_8F16_896BFFD5B879_.wvu.Rows" localSheetId="2" hidden="1">'03.04. PISOS Y PAVIMENTOS'!#REF!</definedName>
    <definedName name="Z_B5D07813_30C5_43D5_8F16_896BFFD5B879_.wvu.Rows" localSheetId="7" hidden="1">'03.05.01. ZOCALO'!#REF!,'03.05.01. ZOCALO'!#REF!,'03.05.01. ZOCALO'!#REF!</definedName>
    <definedName name="Z_B5D07813_30C5_43D5_8F16_896BFFD5B879_.wvu.Rows" localSheetId="8" hidden="1">'03.05.02. CONTRAZOCALO'!#REF!,'03.05.02. CONTRAZOCALO'!#REF!,'03.05.02. CONTRAZOCALO'!#REF!</definedName>
    <definedName name="Z_B5D07813_30C5_43D5_8F16_896BFFD5B879_.wvu.Rows" localSheetId="9" hidden="1">'03.06. CUBIERTAS Y COBERTURAS'!#REF!</definedName>
    <definedName name="Z_B5D07813_30C5_43D5_8F16_896BFFD5B879_.wvu.Rows" localSheetId="10" hidden="1">'03.07.01 PUERTAS DE MADERA'!#REF!</definedName>
    <definedName name="Z_B5D07813_30C5_43D5_8F16_896BFFD5B879_.wvu.Rows" localSheetId="12" hidden="1">'03.07.03 VARIOS'!#REF!,'03.07.03 VARIOS'!#REF!</definedName>
    <definedName name="Z_B5D07813_30C5_43D5_8F16_896BFFD5B879_.wvu.Rows" localSheetId="14" hidden="1">'03.09 CARP. METALICA Y HERRERIA'!#REF!</definedName>
    <definedName name="Z_B5D07813_30C5_43D5_8F16_896BFFD5B879_.wvu.Rows" localSheetId="15" hidden="1">'3.10 CERRAJERIA '!#REF!</definedName>
    <definedName name="Z_B5D07813_30C5_43D5_8F16_896BFFD5B879_.wvu.Rows" localSheetId="1" hidden="1">RESUMEN!#REF!</definedName>
    <definedName name="Z_B672A61E_156D_43A9_A93E_821AF244BA79_.wvu.FilterData" localSheetId="1" hidden="1">RESUMEN!$C$8:$F$9</definedName>
    <definedName name="Z_B7602A3B_1BAE_4D3F_BEFC_67869187119D_.wvu.FilterData" localSheetId="3" hidden="1">'03.01. MUROS Y TABIQUES'!#REF!</definedName>
    <definedName name="Z_B7602A3B_1BAE_4D3F_BEFC_67869187119D_.wvu.FilterData" localSheetId="10" hidden="1">'03.07.01 PUERTAS DE MADERA'!#REF!</definedName>
    <definedName name="Z_B8032355_8095_4FE5_B78F_E37BC67F38EE_.wvu.FilterData" localSheetId="4" hidden="1">'03.02. REVOQUES Y REVESTIMIE'!#REF!</definedName>
    <definedName name="Z_B8032355_8095_4FE5_B78F_E37BC67F38EE_.wvu.FilterData" localSheetId="16" hidden="1">'3.11 VIDRIOS, CRISTALES Y SIMI '!#REF!</definedName>
    <definedName name="Z_B8032355_8095_4FE5_B78F_E37BC67F38EE_.wvu.FilterData" localSheetId="22" hidden="1">'3.2.8 REVESTIMIENTO'!#REF!</definedName>
    <definedName name="Z_BCF71683_2555_4AC8_BFEF_A69E5BA9A5F9_.wvu.FilterData" localSheetId="4" hidden="1">'03.02. REVOQUES Y REVESTIMIE'!#REF!</definedName>
    <definedName name="Z_BCF71683_2555_4AC8_BFEF_A69E5BA9A5F9_.wvu.FilterData" localSheetId="16" hidden="1">'3.11 VIDRIOS, CRISTALES Y SIMI '!#REF!</definedName>
    <definedName name="Z_BCF71683_2555_4AC8_BFEF_A69E5BA9A5F9_.wvu.FilterData" localSheetId="22" hidden="1">'3.2.8 REVESTIMIENTO'!#REF!</definedName>
    <definedName name="Z_BDBB5A1F_4982_4122_BD8F_F7C59E33DB7A_.wvu.FilterData" localSheetId="4" hidden="1">'03.02. REVOQUES Y REVESTIMIE'!$D$3:$D$16</definedName>
    <definedName name="Z_BDBB5A1F_4982_4122_BD8F_F7C59E33DB7A_.wvu.FilterData" localSheetId="16" hidden="1">'3.11 VIDRIOS, CRISTALES Y SIMI '!$D$3:$D$228</definedName>
    <definedName name="Z_BDBB5A1F_4982_4122_BD8F_F7C59E33DB7A_.wvu.FilterData" localSheetId="22" hidden="1">'3.2.8 REVESTIMIENTO'!$D$3:$D$16</definedName>
    <definedName name="Z_BDBB5A1F_4982_4122_BD8F_F7C59E33DB7A_.wvu.FilterData" localSheetId="1" hidden="1">RESUMEN!$C$8:$F$9</definedName>
    <definedName name="Z_C2AAF6E7_9B6A_43FF_824A_5DEE52FD97ED_.wvu.FilterData" localSheetId="1" hidden="1">RESUMEN!$C$8:$F$9</definedName>
    <definedName name="Z_C31E7DB5_7911_4BBF_864E_CE8E4EEACCCB_.wvu.FilterData" localSheetId="4" hidden="1">'03.02. REVOQUES Y REVESTIMIE'!#REF!</definedName>
    <definedName name="Z_C31E7DB5_7911_4BBF_864E_CE8E4EEACCCB_.wvu.FilterData" localSheetId="16" hidden="1">'3.11 VIDRIOS, CRISTALES Y SIMI '!#REF!</definedName>
    <definedName name="Z_C31E7DB5_7911_4BBF_864E_CE8E4EEACCCB_.wvu.FilterData" localSheetId="22" hidden="1">'3.2.8 REVESTIMIENTO'!#REF!</definedName>
    <definedName name="Z_C3BD1CF0_409F_4329_9A96_B8C2B3C458EA_.wvu.FilterData" localSheetId="4" hidden="1">'03.02. REVOQUES Y REVESTIMIE'!$D$3:$D$16</definedName>
    <definedName name="Z_C3BD1CF0_409F_4329_9A96_B8C2B3C458EA_.wvu.FilterData" localSheetId="16" hidden="1">'3.11 VIDRIOS, CRISTALES Y SIMI '!$D$3:$D$228</definedName>
    <definedName name="Z_C3BD1CF0_409F_4329_9A96_B8C2B3C458EA_.wvu.FilterData" localSheetId="22" hidden="1">'3.2.8 REVESTIMIENTO'!$D$3:$D$16</definedName>
    <definedName name="Z_C3BD1CF0_409F_4329_9A96_B8C2B3C458EA_.wvu.FilterData" localSheetId="1" hidden="1">RESUMEN!$C$8:$F$9</definedName>
    <definedName name="Z_C4691DA9_2E7A_4245_B711_3D42823076BC_.wvu.FilterData" localSheetId="4" hidden="1">'03.02. REVOQUES Y REVESTIMIE'!$D$3:$D$16</definedName>
    <definedName name="Z_C4691DA9_2E7A_4245_B711_3D42823076BC_.wvu.FilterData" localSheetId="16" hidden="1">'3.11 VIDRIOS, CRISTALES Y SIMI '!$D$3:$D$228</definedName>
    <definedName name="Z_C4691DA9_2E7A_4245_B711_3D42823076BC_.wvu.FilterData" localSheetId="22" hidden="1">'3.2.8 REVESTIMIENTO'!$D$3:$D$16</definedName>
    <definedName name="Z_C6C5C7AA_39FF_4846_AD2A_C285DD116E8D_.wvu.Cols" localSheetId="2" hidden="1">'03.04. PISOS Y PAVIMENTOS'!#REF!</definedName>
    <definedName name="Z_C6C5C7AA_39FF_4846_AD2A_C285DD116E8D_.wvu.Cols" localSheetId="7" hidden="1">'03.05.01. ZOCALO'!$E:$E</definedName>
    <definedName name="Z_C6C5C7AA_39FF_4846_AD2A_C285DD116E8D_.wvu.Cols" localSheetId="8" hidden="1">'03.05.02. CONTRAZOCALO'!$E:$E</definedName>
    <definedName name="Z_C6C5C7AA_39FF_4846_AD2A_C285DD116E8D_.wvu.FilterData" localSheetId="1" hidden="1">RESUMEN!$C$8:$F$9</definedName>
    <definedName name="Z_C6C5C7AA_39FF_4846_AD2A_C285DD116E8D_.wvu.PrintArea" localSheetId="3" hidden="1">'03.01. MUROS Y TABIQUES'!$C$2:$K$4848</definedName>
    <definedName name="Z_C6C5C7AA_39FF_4846_AD2A_C285DD116E8D_.wvu.PrintArea" localSheetId="4" hidden="1">'03.02. REVOQUES Y REVESTIMIE'!$C$3:$L$16</definedName>
    <definedName name="Z_C6C5C7AA_39FF_4846_AD2A_C285DD116E8D_.wvu.PrintArea" localSheetId="5" hidden="1">'03.03.01. CIELORRASO'!$C$4:$L$116</definedName>
    <definedName name="Z_C6C5C7AA_39FF_4846_AD2A_C285DD116E8D_.wvu.PrintArea" localSheetId="2" hidden="1">'03.04. PISOS Y PAVIMENTOS'!$C$3:$L$1181</definedName>
    <definedName name="Z_C6C5C7AA_39FF_4846_AD2A_C285DD116E8D_.wvu.PrintArea" localSheetId="7" hidden="1">'03.05.01. ZOCALO'!$C$3:$L$828</definedName>
    <definedName name="Z_C6C5C7AA_39FF_4846_AD2A_C285DD116E8D_.wvu.PrintArea" localSheetId="8" hidden="1">'03.05.02. CONTRAZOCALO'!$C$3:$L$686</definedName>
    <definedName name="Z_C6C5C7AA_39FF_4846_AD2A_C285DD116E8D_.wvu.PrintArea" localSheetId="9" hidden="1">'03.06. CUBIERTAS Y COBERTURAS'!$C$2:$K$185</definedName>
    <definedName name="Z_C6C5C7AA_39FF_4846_AD2A_C285DD116E8D_.wvu.PrintArea" localSheetId="10" hidden="1">'03.07.01 PUERTAS DE MADERA'!$C$2:$K$598</definedName>
    <definedName name="Z_C6C5C7AA_39FF_4846_AD2A_C285DD116E8D_.wvu.PrintArea" localSheetId="12" hidden="1">'03.07.03 VARIOS'!$C$3:$L$16</definedName>
    <definedName name="Z_C6C5C7AA_39FF_4846_AD2A_C285DD116E8D_.wvu.PrintArea" localSheetId="14" hidden="1">'03.09 CARP. METALICA Y HERRERIA'!$C$3:$K$808</definedName>
    <definedName name="Z_C6C5C7AA_39FF_4846_AD2A_C285DD116E8D_.wvu.PrintArea" localSheetId="15" hidden="1">'3.10 CERRAJERIA '!#REF!</definedName>
    <definedName name="Z_C6C5C7AA_39FF_4846_AD2A_C285DD116E8D_.wvu.PrintArea" localSheetId="16" hidden="1">'3.11 VIDRIOS, CRISTALES Y SIMI '!$C$3:$L$228</definedName>
    <definedName name="Z_C6C5C7AA_39FF_4846_AD2A_C285DD116E8D_.wvu.PrintArea" localSheetId="22" hidden="1">'3.2.8 REVESTIMIENTO'!$C$3:$L$16</definedName>
    <definedName name="Z_C6C5C7AA_39FF_4846_AD2A_C285DD116E8D_.wvu.PrintArea" localSheetId="1" hidden="1">RESUMEN!$C$3:$F$9</definedName>
    <definedName name="Z_C6C5C7AA_39FF_4846_AD2A_C285DD116E8D_.wvu.PrintTitles" localSheetId="3" hidden="1">'03.01. MUROS Y TABIQUES'!$2:$9</definedName>
    <definedName name="Z_C6C5C7AA_39FF_4846_AD2A_C285DD116E8D_.wvu.PrintTitles" localSheetId="4" hidden="1">'03.02. REVOQUES Y REVESTIMIE'!$3:$8</definedName>
    <definedName name="Z_C6C5C7AA_39FF_4846_AD2A_C285DD116E8D_.wvu.PrintTitles" localSheetId="5" hidden="1">'03.03.01. CIELORRASO'!$4:$8</definedName>
    <definedName name="Z_C6C5C7AA_39FF_4846_AD2A_C285DD116E8D_.wvu.PrintTitles" localSheetId="2" hidden="1">'03.04. PISOS Y PAVIMENTOS'!$3:$10</definedName>
    <definedName name="Z_C6C5C7AA_39FF_4846_AD2A_C285DD116E8D_.wvu.PrintTitles" localSheetId="7" hidden="1">'03.05.01. ZOCALO'!$3:$11</definedName>
    <definedName name="Z_C6C5C7AA_39FF_4846_AD2A_C285DD116E8D_.wvu.PrintTitles" localSheetId="8" hidden="1">'03.05.02. CONTRAZOCALO'!$3:$10</definedName>
    <definedName name="Z_C6C5C7AA_39FF_4846_AD2A_C285DD116E8D_.wvu.PrintTitles" localSheetId="9" hidden="1">'03.06. CUBIERTAS Y COBERTURAS'!$2:$10</definedName>
    <definedName name="Z_C6C5C7AA_39FF_4846_AD2A_C285DD116E8D_.wvu.PrintTitles" localSheetId="10" hidden="1">'03.07.01 PUERTAS DE MADERA'!$2:$9</definedName>
    <definedName name="Z_C6C5C7AA_39FF_4846_AD2A_C285DD116E8D_.wvu.PrintTitles" localSheetId="12" hidden="1">'03.07.03 VARIOS'!$3:$10</definedName>
    <definedName name="Z_C6C5C7AA_39FF_4846_AD2A_C285DD116E8D_.wvu.PrintTitles" localSheetId="14" hidden="1">'03.09 CARP. METALICA Y HERRERIA'!$3:$11</definedName>
    <definedName name="Z_C6C5C7AA_39FF_4846_AD2A_C285DD116E8D_.wvu.PrintTitles" localSheetId="15" hidden="1">'3.10 CERRAJERIA '!#REF!</definedName>
    <definedName name="Z_C6C5C7AA_39FF_4846_AD2A_C285DD116E8D_.wvu.PrintTitles" localSheetId="16" hidden="1">'3.11 VIDRIOS, CRISTALES Y SIMI '!$3:$8</definedName>
    <definedName name="Z_C6C5C7AA_39FF_4846_AD2A_C285DD116E8D_.wvu.PrintTitles" localSheetId="22" hidden="1">'3.2.8 REVESTIMIENTO'!$3:$8</definedName>
    <definedName name="Z_C6C5C7AA_39FF_4846_AD2A_C285DD116E8D_.wvu.PrintTitles" localSheetId="1" hidden="1">RESUMEN!$3:$8</definedName>
    <definedName name="Z_C6C5C7AA_39FF_4846_AD2A_C285DD116E8D_.wvu.Rows" localSheetId="3" hidden="1">'03.01. MUROS Y TABIQUES'!#REF!</definedName>
    <definedName name="Z_C6C5C7AA_39FF_4846_AD2A_C285DD116E8D_.wvu.Rows" localSheetId="5" hidden="1">'03.03.01. CIELORRASO'!#REF!</definedName>
    <definedName name="Z_C6C5C7AA_39FF_4846_AD2A_C285DD116E8D_.wvu.Rows" localSheetId="2" hidden="1">'03.04. PISOS Y PAVIMENTOS'!#REF!</definedName>
    <definedName name="Z_C6C5C7AA_39FF_4846_AD2A_C285DD116E8D_.wvu.Rows" localSheetId="7" hidden="1">'03.05.01. ZOCALO'!#REF!,'03.05.01. ZOCALO'!#REF!,'03.05.01. ZOCALO'!#REF!</definedName>
    <definedName name="Z_C6C5C7AA_39FF_4846_AD2A_C285DD116E8D_.wvu.Rows" localSheetId="8" hidden="1">'03.05.02. CONTRAZOCALO'!#REF!,'03.05.02. CONTRAZOCALO'!#REF!,'03.05.02. CONTRAZOCALO'!#REF!</definedName>
    <definedName name="Z_C6C5C7AA_39FF_4846_AD2A_C285DD116E8D_.wvu.Rows" localSheetId="9" hidden="1">'03.06. CUBIERTAS Y COBERTURAS'!#REF!</definedName>
    <definedName name="Z_C6C5C7AA_39FF_4846_AD2A_C285DD116E8D_.wvu.Rows" localSheetId="10" hidden="1">'03.07.01 PUERTAS DE MADERA'!#REF!</definedName>
    <definedName name="Z_C6C5C7AA_39FF_4846_AD2A_C285DD116E8D_.wvu.Rows" localSheetId="12" hidden="1">'03.07.03 VARIOS'!#REF!,'03.07.03 VARIOS'!#REF!</definedName>
    <definedName name="Z_C6C5C7AA_39FF_4846_AD2A_C285DD116E8D_.wvu.Rows" localSheetId="14" hidden="1">'03.09 CARP. METALICA Y HERRERIA'!#REF!</definedName>
    <definedName name="Z_C6C5C7AA_39FF_4846_AD2A_C285DD116E8D_.wvu.Rows" localSheetId="15" hidden="1">'3.10 CERRAJERIA '!#REF!</definedName>
    <definedName name="Z_C6C5C7AA_39FF_4846_AD2A_C285DD116E8D_.wvu.Rows" localSheetId="1" hidden="1">RESUMEN!#REF!</definedName>
    <definedName name="Z_C7D3F896_5F23_4A15_95D7_9B9A879456C0_.wvu.FilterData" localSheetId="1" hidden="1">RESUMEN!$C$8:$F$9</definedName>
    <definedName name="Z_C8476219_EB08_4252_B763_5B47BE932493_.wvu.FilterData" localSheetId="1" hidden="1">RESUMEN!$C$8:$F$9</definedName>
    <definedName name="Z_C879EE76_8F75_4EF7_94D5_328EAF427F19_.wvu.FilterData" localSheetId="3" hidden="1">'03.01. MUROS Y TABIQUES'!#REF!</definedName>
    <definedName name="Z_C879EE76_8F75_4EF7_94D5_328EAF427F19_.wvu.FilterData" localSheetId="4" hidden="1">'03.02. REVOQUES Y REVESTIMIE'!#REF!</definedName>
    <definedName name="Z_C879EE76_8F75_4EF7_94D5_328EAF427F19_.wvu.FilterData" localSheetId="10" hidden="1">'03.07.01 PUERTAS DE MADERA'!#REF!</definedName>
    <definedName name="Z_C879EE76_8F75_4EF7_94D5_328EAF427F19_.wvu.FilterData" localSheetId="16" hidden="1">'3.11 VIDRIOS, CRISTALES Y SIMI '!#REF!</definedName>
    <definedName name="Z_C879EE76_8F75_4EF7_94D5_328EAF427F19_.wvu.FilterData" localSheetId="22" hidden="1">'3.2.8 REVESTIMIENTO'!#REF!</definedName>
    <definedName name="Z_C879EE76_8F75_4EF7_94D5_328EAF427F19_.wvu.FilterData" localSheetId="1" hidden="1">RESUMEN!#REF!</definedName>
    <definedName name="Z_C879EE76_8F75_4EF7_94D5_328EAF427F19_.wvu.PrintArea" localSheetId="3" hidden="1">'03.01. MUROS Y TABIQUES'!$C$2:$K$4848</definedName>
    <definedName name="Z_C879EE76_8F75_4EF7_94D5_328EAF427F19_.wvu.PrintArea" localSheetId="4" hidden="1">'03.02. REVOQUES Y REVESTIMIE'!$C$3:$L$16</definedName>
    <definedName name="Z_C879EE76_8F75_4EF7_94D5_328EAF427F19_.wvu.PrintArea" localSheetId="5" hidden="1">'03.03.01. CIELORRASO'!$C$4:$L$116</definedName>
    <definedName name="Z_C879EE76_8F75_4EF7_94D5_328EAF427F19_.wvu.PrintArea" localSheetId="2" hidden="1">'03.04. PISOS Y PAVIMENTOS'!$C$3:$L$1181</definedName>
    <definedName name="Z_C879EE76_8F75_4EF7_94D5_328EAF427F19_.wvu.PrintArea" localSheetId="7" hidden="1">'03.05.01. ZOCALO'!$C$3:$L$828</definedName>
    <definedName name="Z_C879EE76_8F75_4EF7_94D5_328EAF427F19_.wvu.PrintArea" localSheetId="8" hidden="1">'03.05.02. CONTRAZOCALO'!$C$3:$L$686</definedName>
    <definedName name="Z_C879EE76_8F75_4EF7_94D5_328EAF427F19_.wvu.PrintArea" localSheetId="9" hidden="1">'03.06. CUBIERTAS Y COBERTURAS'!$C$2:$K$185</definedName>
    <definedName name="Z_C879EE76_8F75_4EF7_94D5_328EAF427F19_.wvu.PrintArea" localSheetId="10" hidden="1">'03.07.01 PUERTAS DE MADERA'!$C$2:$K$598</definedName>
    <definedName name="Z_C879EE76_8F75_4EF7_94D5_328EAF427F19_.wvu.PrintArea" localSheetId="12" hidden="1">'03.07.03 VARIOS'!$C$3:$L$16</definedName>
    <definedName name="Z_C879EE76_8F75_4EF7_94D5_328EAF427F19_.wvu.PrintArea" localSheetId="14" hidden="1">'03.09 CARP. METALICA Y HERRERIA'!$C$3:$K$808</definedName>
    <definedName name="Z_C879EE76_8F75_4EF7_94D5_328EAF427F19_.wvu.PrintArea" localSheetId="15" hidden="1">'3.10 CERRAJERIA '!#REF!</definedName>
    <definedName name="Z_C879EE76_8F75_4EF7_94D5_328EAF427F19_.wvu.PrintArea" localSheetId="16" hidden="1">'3.11 VIDRIOS, CRISTALES Y SIMI '!$C$3:$L$228</definedName>
    <definedName name="Z_C879EE76_8F75_4EF7_94D5_328EAF427F19_.wvu.PrintArea" localSheetId="22" hidden="1">'3.2.8 REVESTIMIENTO'!$C$3:$L$16</definedName>
    <definedName name="Z_C879EE76_8F75_4EF7_94D5_328EAF427F19_.wvu.PrintArea" localSheetId="1" hidden="1">RESUMEN!$C$3:$F$9</definedName>
    <definedName name="Z_C879EE76_8F75_4EF7_94D5_328EAF427F19_.wvu.PrintTitles" localSheetId="3" hidden="1">'03.01. MUROS Y TABIQUES'!$2:$9</definedName>
    <definedName name="Z_C879EE76_8F75_4EF7_94D5_328EAF427F19_.wvu.PrintTitles" localSheetId="4" hidden="1">'03.02. REVOQUES Y REVESTIMIE'!$3:$8</definedName>
    <definedName name="Z_C879EE76_8F75_4EF7_94D5_328EAF427F19_.wvu.PrintTitles" localSheetId="5" hidden="1">'03.03.01. CIELORRASO'!$4:$8</definedName>
    <definedName name="Z_C879EE76_8F75_4EF7_94D5_328EAF427F19_.wvu.PrintTitles" localSheetId="2" hidden="1">'03.04. PISOS Y PAVIMENTOS'!$3:$10</definedName>
    <definedName name="Z_C879EE76_8F75_4EF7_94D5_328EAF427F19_.wvu.PrintTitles" localSheetId="7" hidden="1">'03.05.01. ZOCALO'!$3:$11</definedName>
    <definedName name="Z_C879EE76_8F75_4EF7_94D5_328EAF427F19_.wvu.PrintTitles" localSheetId="8" hidden="1">'03.05.02. CONTRAZOCALO'!$3:$10</definedName>
    <definedName name="Z_C879EE76_8F75_4EF7_94D5_328EAF427F19_.wvu.PrintTitles" localSheetId="9" hidden="1">'03.06. CUBIERTAS Y COBERTURAS'!$2:$10</definedName>
    <definedName name="Z_C879EE76_8F75_4EF7_94D5_328EAF427F19_.wvu.PrintTitles" localSheetId="10" hidden="1">'03.07.01 PUERTAS DE MADERA'!$2:$9</definedName>
    <definedName name="Z_C879EE76_8F75_4EF7_94D5_328EAF427F19_.wvu.PrintTitles" localSheetId="12" hidden="1">'03.07.03 VARIOS'!$3:$10</definedName>
    <definedName name="Z_C879EE76_8F75_4EF7_94D5_328EAF427F19_.wvu.PrintTitles" localSheetId="14" hidden="1">'03.09 CARP. METALICA Y HERRERIA'!$3:$11</definedName>
    <definedName name="Z_C879EE76_8F75_4EF7_94D5_328EAF427F19_.wvu.PrintTitles" localSheetId="15" hidden="1">'3.10 CERRAJERIA '!#REF!</definedName>
    <definedName name="Z_C879EE76_8F75_4EF7_94D5_328EAF427F19_.wvu.PrintTitles" localSheetId="16" hidden="1">'3.11 VIDRIOS, CRISTALES Y SIMI '!$3:$8</definedName>
    <definedName name="Z_C879EE76_8F75_4EF7_94D5_328EAF427F19_.wvu.PrintTitles" localSheetId="22" hidden="1">'3.2.8 REVESTIMIENTO'!$3:$8</definedName>
    <definedName name="Z_C879EE76_8F75_4EF7_94D5_328EAF427F19_.wvu.PrintTitles" localSheetId="1" hidden="1">RESUMEN!$3:$8</definedName>
    <definedName name="Z_C879EE76_8F75_4EF7_94D5_328EAF427F19_.wvu.Rows" localSheetId="3" hidden="1">'03.01. MUROS Y TABIQUES'!#REF!</definedName>
    <definedName name="Z_C879EE76_8F75_4EF7_94D5_328EAF427F19_.wvu.Rows" localSheetId="5" hidden="1">'03.03.01. CIELORRASO'!#REF!</definedName>
    <definedName name="Z_C879EE76_8F75_4EF7_94D5_328EAF427F19_.wvu.Rows" localSheetId="2" hidden="1">'03.04. PISOS Y PAVIMENTOS'!#REF!</definedName>
    <definedName name="Z_C879EE76_8F75_4EF7_94D5_328EAF427F19_.wvu.Rows" localSheetId="7" hidden="1">'03.05.01. ZOCALO'!#REF!,'03.05.01. ZOCALO'!#REF!,'03.05.01. ZOCALO'!#REF!</definedName>
    <definedName name="Z_C879EE76_8F75_4EF7_94D5_328EAF427F19_.wvu.Rows" localSheetId="8" hidden="1">'03.05.02. CONTRAZOCALO'!#REF!,'03.05.02. CONTRAZOCALO'!#REF!,'03.05.02. CONTRAZOCALO'!#REF!</definedName>
    <definedName name="Z_C879EE76_8F75_4EF7_94D5_328EAF427F19_.wvu.Rows" localSheetId="9" hidden="1">'03.06. CUBIERTAS Y COBERTURAS'!#REF!</definedName>
    <definedName name="Z_C879EE76_8F75_4EF7_94D5_328EAF427F19_.wvu.Rows" localSheetId="10" hidden="1">'03.07.01 PUERTAS DE MADERA'!#REF!</definedName>
    <definedName name="Z_C879EE76_8F75_4EF7_94D5_328EAF427F19_.wvu.Rows" localSheetId="12" hidden="1">'03.07.03 VARIOS'!#REF!,'03.07.03 VARIOS'!#REF!</definedName>
    <definedName name="Z_C879EE76_8F75_4EF7_94D5_328EAF427F19_.wvu.Rows" localSheetId="14" hidden="1">'03.09 CARP. METALICA Y HERRERIA'!#REF!</definedName>
    <definedName name="Z_C879EE76_8F75_4EF7_94D5_328EAF427F19_.wvu.Rows" localSheetId="15" hidden="1">'3.10 CERRAJERIA '!#REF!</definedName>
    <definedName name="Z_C879EE76_8F75_4EF7_94D5_328EAF427F19_.wvu.Rows" localSheetId="1" hidden="1">RESUMEN!#REF!</definedName>
    <definedName name="Z_C96AE539_F007_41EF_8F27_C6D81FB18052_.wvu.FilterData" localSheetId="4" hidden="1">'03.02. REVOQUES Y REVESTIMIE'!#REF!</definedName>
    <definedName name="Z_C96AE539_F007_41EF_8F27_C6D81FB18052_.wvu.FilterData" localSheetId="16" hidden="1">'3.11 VIDRIOS, CRISTALES Y SIMI '!#REF!</definedName>
    <definedName name="Z_C96AE539_F007_41EF_8F27_C6D81FB18052_.wvu.FilterData" localSheetId="22" hidden="1">'3.2.8 REVESTIMIENTO'!#REF!</definedName>
    <definedName name="Z_CC03E9D9_CFDA_4879_A3B3_4126FFA50E7A_.wvu.FilterData" localSheetId="3" hidden="1">'03.01. MUROS Y TABIQUES'!#REF!</definedName>
    <definedName name="Z_CC03E9D9_CFDA_4879_A3B3_4126FFA50E7A_.wvu.FilterData" localSheetId="10" hidden="1">'03.07.01 PUERTAS DE MADERA'!#REF!</definedName>
    <definedName name="Z_D5925B2F_E118_45A3_9165_47C207E3D532_.wvu.FilterData" localSheetId="4" hidden="1">'03.02. REVOQUES Y REVESTIMIE'!#REF!</definedName>
    <definedName name="Z_D5925B2F_E118_45A3_9165_47C207E3D532_.wvu.FilterData" localSheetId="16" hidden="1">'3.11 VIDRIOS, CRISTALES Y SIMI '!#REF!</definedName>
    <definedName name="Z_D5925B2F_E118_45A3_9165_47C207E3D532_.wvu.FilterData" localSheetId="22" hidden="1">'3.2.8 REVESTIMIENTO'!#REF!</definedName>
    <definedName name="Z_D6B39837_2A61_4FA6_821A_5E6203D87389_.wvu.FilterData" localSheetId="4" hidden="1">'03.02. REVOQUES Y REVESTIMIE'!#REF!</definedName>
    <definedName name="Z_D6B39837_2A61_4FA6_821A_5E6203D87389_.wvu.FilterData" localSheetId="16" hidden="1">'3.11 VIDRIOS, CRISTALES Y SIMI '!#REF!</definedName>
    <definedName name="Z_D6B39837_2A61_4FA6_821A_5E6203D87389_.wvu.FilterData" localSheetId="22" hidden="1">'3.2.8 REVESTIMIENTO'!#REF!</definedName>
    <definedName name="Z_D7E7E45B_131E_4D2C_ACB0_E0D5ADAD5704_.wvu.FilterData" localSheetId="4" hidden="1">'03.02. REVOQUES Y REVESTIMIE'!$D$3:$D$16</definedName>
    <definedName name="Z_D7E7E45B_131E_4D2C_ACB0_E0D5ADAD5704_.wvu.FilterData" localSheetId="16" hidden="1">'3.11 VIDRIOS, CRISTALES Y SIMI '!$D$3:$D$228</definedName>
    <definedName name="Z_D7E7E45B_131E_4D2C_ACB0_E0D5ADAD5704_.wvu.FilterData" localSheetId="22" hidden="1">'3.2.8 REVESTIMIENTO'!$D$3:$D$16</definedName>
    <definedName name="Z_D7E7E45B_131E_4D2C_ACB0_E0D5ADAD5704_.wvu.FilterData" localSheetId="1" hidden="1">RESUMEN!$C$8:$F$9</definedName>
    <definedName name="Z_D7E7E45B_131E_4D2C_ACB0_E0D5ADAD5704_.wvu.PrintArea" localSheetId="3" hidden="1">'03.01. MUROS Y TABIQUES'!$C$2:$K$4848</definedName>
    <definedName name="Z_D7E7E45B_131E_4D2C_ACB0_E0D5ADAD5704_.wvu.PrintArea" localSheetId="4" hidden="1">'03.02. REVOQUES Y REVESTIMIE'!$C$3:$L$16</definedName>
    <definedName name="Z_D7E7E45B_131E_4D2C_ACB0_E0D5ADAD5704_.wvu.PrintArea" localSheetId="5" hidden="1">'03.03.01. CIELORRASO'!$C$4:$L$116</definedName>
    <definedName name="Z_D7E7E45B_131E_4D2C_ACB0_E0D5ADAD5704_.wvu.PrintArea" localSheetId="2" hidden="1">'03.04. PISOS Y PAVIMENTOS'!$C$3:$L$1181</definedName>
    <definedName name="Z_D7E7E45B_131E_4D2C_ACB0_E0D5ADAD5704_.wvu.PrintArea" localSheetId="7" hidden="1">'03.05.01. ZOCALO'!$C$3:$L$828</definedName>
    <definedName name="Z_D7E7E45B_131E_4D2C_ACB0_E0D5ADAD5704_.wvu.PrintArea" localSheetId="8" hidden="1">'03.05.02. CONTRAZOCALO'!$C$3:$L$686</definedName>
    <definedName name="Z_D7E7E45B_131E_4D2C_ACB0_E0D5ADAD5704_.wvu.PrintArea" localSheetId="9" hidden="1">'03.06. CUBIERTAS Y COBERTURAS'!$C$2:$K$185</definedName>
    <definedName name="Z_D7E7E45B_131E_4D2C_ACB0_E0D5ADAD5704_.wvu.PrintArea" localSheetId="10" hidden="1">'03.07.01 PUERTAS DE MADERA'!$C$2:$K$598</definedName>
    <definedName name="Z_D7E7E45B_131E_4D2C_ACB0_E0D5ADAD5704_.wvu.PrintArea" localSheetId="12" hidden="1">'03.07.03 VARIOS'!$C$3:$L$16</definedName>
    <definedName name="Z_D7E7E45B_131E_4D2C_ACB0_E0D5ADAD5704_.wvu.PrintArea" localSheetId="14" hidden="1">'03.09 CARP. METALICA Y HERRERIA'!$C$3:$K$808</definedName>
    <definedName name="Z_D7E7E45B_131E_4D2C_ACB0_E0D5ADAD5704_.wvu.PrintArea" localSheetId="15" hidden="1">'3.10 CERRAJERIA '!#REF!</definedName>
    <definedName name="Z_D7E7E45B_131E_4D2C_ACB0_E0D5ADAD5704_.wvu.PrintArea" localSheetId="16" hidden="1">'3.11 VIDRIOS, CRISTALES Y SIMI '!$C$3:$L$228</definedName>
    <definedName name="Z_D7E7E45B_131E_4D2C_ACB0_E0D5ADAD5704_.wvu.PrintArea" localSheetId="22" hidden="1">'3.2.8 REVESTIMIENTO'!$C$3:$L$16</definedName>
    <definedName name="Z_D7E7E45B_131E_4D2C_ACB0_E0D5ADAD5704_.wvu.PrintArea" localSheetId="1" hidden="1">RESUMEN!$C$3:$F$9</definedName>
    <definedName name="Z_D7E7E45B_131E_4D2C_ACB0_E0D5ADAD5704_.wvu.PrintTitles" localSheetId="3" hidden="1">'03.01. MUROS Y TABIQUES'!$2:$9</definedName>
    <definedName name="Z_D7E7E45B_131E_4D2C_ACB0_E0D5ADAD5704_.wvu.PrintTitles" localSheetId="4" hidden="1">'03.02. REVOQUES Y REVESTIMIE'!$3:$8</definedName>
    <definedName name="Z_D7E7E45B_131E_4D2C_ACB0_E0D5ADAD5704_.wvu.PrintTitles" localSheetId="5" hidden="1">'03.03.01. CIELORRASO'!$4:$8</definedName>
    <definedName name="Z_D7E7E45B_131E_4D2C_ACB0_E0D5ADAD5704_.wvu.PrintTitles" localSheetId="2" hidden="1">'03.04. PISOS Y PAVIMENTOS'!$3:$10</definedName>
    <definedName name="Z_D7E7E45B_131E_4D2C_ACB0_E0D5ADAD5704_.wvu.PrintTitles" localSheetId="7" hidden="1">'03.05.01. ZOCALO'!$3:$11</definedName>
    <definedName name="Z_D7E7E45B_131E_4D2C_ACB0_E0D5ADAD5704_.wvu.PrintTitles" localSheetId="8" hidden="1">'03.05.02. CONTRAZOCALO'!$3:$10</definedName>
    <definedName name="Z_D7E7E45B_131E_4D2C_ACB0_E0D5ADAD5704_.wvu.PrintTitles" localSheetId="9" hidden="1">'03.06. CUBIERTAS Y COBERTURAS'!$2:$10</definedName>
    <definedName name="Z_D7E7E45B_131E_4D2C_ACB0_E0D5ADAD5704_.wvu.PrintTitles" localSheetId="10" hidden="1">'03.07.01 PUERTAS DE MADERA'!$2:$9</definedName>
    <definedName name="Z_D7E7E45B_131E_4D2C_ACB0_E0D5ADAD5704_.wvu.PrintTitles" localSheetId="12" hidden="1">'03.07.03 VARIOS'!$3:$10</definedName>
    <definedName name="Z_D7E7E45B_131E_4D2C_ACB0_E0D5ADAD5704_.wvu.PrintTitles" localSheetId="14" hidden="1">'03.09 CARP. METALICA Y HERRERIA'!$3:$11</definedName>
    <definedName name="Z_D7E7E45B_131E_4D2C_ACB0_E0D5ADAD5704_.wvu.PrintTitles" localSheetId="15" hidden="1">'3.10 CERRAJERIA '!#REF!</definedName>
    <definedName name="Z_D7E7E45B_131E_4D2C_ACB0_E0D5ADAD5704_.wvu.PrintTitles" localSheetId="16" hidden="1">'3.11 VIDRIOS, CRISTALES Y SIMI '!$3:$8</definedName>
    <definedName name="Z_D7E7E45B_131E_4D2C_ACB0_E0D5ADAD5704_.wvu.PrintTitles" localSheetId="22" hidden="1">'3.2.8 REVESTIMIENTO'!$3:$8</definedName>
    <definedName name="Z_D7E7E45B_131E_4D2C_ACB0_E0D5ADAD5704_.wvu.PrintTitles" localSheetId="1" hidden="1">RESUMEN!$3:$8</definedName>
    <definedName name="Z_D7E7E45B_131E_4D2C_ACB0_E0D5ADAD5704_.wvu.Rows" localSheetId="3" hidden="1">'03.01. MUROS Y TABIQUES'!#REF!</definedName>
    <definedName name="Z_D7E7E45B_131E_4D2C_ACB0_E0D5ADAD5704_.wvu.Rows" localSheetId="5" hidden="1">'03.03.01. CIELORRASO'!#REF!</definedName>
    <definedName name="Z_D7E7E45B_131E_4D2C_ACB0_E0D5ADAD5704_.wvu.Rows" localSheetId="2" hidden="1">'03.04. PISOS Y PAVIMENTOS'!#REF!</definedName>
    <definedName name="Z_D7E7E45B_131E_4D2C_ACB0_E0D5ADAD5704_.wvu.Rows" localSheetId="7" hidden="1">'03.05.01. ZOCALO'!#REF!,'03.05.01. ZOCALO'!#REF!,'03.05.01. ZOCALO'!#REF!</definedName>
    <definedName name="Z_D7E7E45B_131E_4D2C_ACB0_E0D5ADAD5704_.wvu.Rows" localSheetId="8" hidden="1">'03.05.02. CONTRAZOCALO'!#REF!,'03.05.02. CONTRAZOCALO'!#REF!,'03.05.02. CONTRAZOCALO'!#REF!</definedName>
    <definedName name="Z_D7E7E45B_131E_4D2C_ACB0_E0D5ADAD5704_.wvu.Rows" localSheetId="9" hidden="1">'03.06. CUBIERTAS Y COBERTURAS'!#REF!</definedName>
    <definedName name="Z_D7E7E45B_131E_4D2C_ACB0_E0D5ADAD5704_.wvu.Rows" localSheetId="10" hidden="1">'03.07.01 PUERTAS DE MADERA'!#REF!</definedName>
    <definedName name="Z_D7E7E45B_131E_4D2C_ACB0_E0D5ADAD5704_.wvu.Rows" localSheetId="12" hidden="1">'03.07.03 VARIOS'!#REF!,'03.07.03 VARIOS'!#REF!</definedName>
    <definedName name="Z_D7E7E45B_131E_4D2C_ACB0_E0D5ADAD5704_.wvu.Rows" localSheetId="14" hidden="1">'03.09 CARP. METALICA Y HERRERIA'!#REF!</definedName>
    <definedName name="Z_D7E7E45B_131E_4D2C_ACB0_E0D5ADAD5704_.wvu.Rows" localSheetId="15" hidden="1">'3.10 CERRAJERIA '!#REF!</definedName>
    <definedName name="Z_D7E7E45B_131E_4D2C_ACB0_E0D5ADAD5704_.wvu.Rows" localSheetId="1" hidden="1">RESUMEN!#REF!</definedName>
    <definedName name="Z_D81C3049_787D_449E_AD21_9A03593F3E76_.wvu.FilterData" localSheetId="3" hidden="1">'03.01. MUROS Y TABIQUES'!#REF!</definedName>
    <definedName name="Z_D81C3049_787D_449E_AD21_9A03593F3E76_.wvu.FilterData" localSheetId="10" hidden="1">'03.07.01 PUERTAS DE MADERA'!#REF!</definedName>
    <definedName name="Z_D81C3049_787D_449E_AD21_9A03593F3E76_.wvu.FilterData" localSheetId="1" hidden="1">RESUMEN!#REF!</definedName>
    <definedName name="Z_D8A97350_0824_4608_8658_D75DC605E8AF_.wvu.FilterData" localSheetId="4" hidden="1">'03.02. REVOQUES Y REVESTIMIE'!$D$3:$D$16</definedName>
    <definedName name="Z_D8A97350_0824_4608_8658_D75DC605E8AF_.wvu.FilterData" localSheetId="16" hidden="1">'3.11 VIDRIOS, CRISTALES Y SIMI '!$D$3:$D$228</definedName>
    <definedName name="Z_D8A97350_0824_4608_8658_D75DC605E8AF_.wvu.FilterData" localSheetId="22" hidden="1">'3.2.8 REVESTIMIENTO'!$D$3:$D$16</definedName>
    <definedName name="Z_DAD26CBC_3276_4826_BA29_490A996FD4A9_.wvu.FilterData" localSheetId="1" hidden="1">RESUMEN!$C$8:$F$9</definedName>
    <definedName name="Z_DB970060_6918_48E4_8128_282B69AA92DF_.wvu.FilterData" localSheetId="1" hidden="1">RESUMEN!$C$8:$F$9</definedName>
    <definedName name="Z_DD393BE2_1A33_4B3B_B347_AD122BDAFCE1_.wvu.FilterData" localSheetId="4" hidden="1">'03.02. REVOQUES Y REVESTIMIE'!#REF!</definedName>
    <definedName name="Z_DD393BE2_1A33_4B3B_B347_AD122BDAFCE1_.wvu.FilterData" localSheetId="16" hidden="1">'3.11 VIDRIOS, CRISTALES Y SIMI '!#REF!</definedName>
    <definedName name="Z_DD393BE2_1A33_4B3B_B347_AD122BDAFCE1_.wvu.FilterData" localSheetId="22" hidden="1">'3.2.8 REVESTIMIENTO'!#REF!</definedName>
    <definedName name="Z_DF229958_84EE_4E7B_BAA3_ED6BC9BFFFEA_.wvu.FilterData" localSheetId="4" hidden="1">'03.02. REVOQUES Y REVESTIMIE'!$D$3:$D$16</definedName>
    <definedName name="Z_DF229958_84EE_4E7B_BAA3_ED6BC9BFFFEA_.wvu.FilterData" localSheetId="16" hidden="1">'3.11 VIDRIOS, CRISTALES Y SIMI '!$D$3:$D$228</definedName>
    <definedName name="Z_DF229958_84EE_4E7B_BAA3_ED6BC9BFFFEA_.wvu.FilterData" localSheetId="22" hidden="1">'3.2.8 REVESTIMIENTO'!$D$3:$D$16</definedName>
    <definedName name="Z_EBB9E2AC_39E8_4754_B141_2C6EA34F6EB8_.wvu.FilterData" localSheetId="4" hidden="1">'03.02. REVOQUES Y REVESTIMIE'!$D$3:$D$16</definedName>
    <definedName name="Z_EBB9E2AC_39E8_4754_B141_2C6EA34F6EB8_.wvu.FilterData" localSheetId="16" hidden="1">'3.11 VIDRIOS, CRISTALES Y SIMI '!$D$3:$D$228</definedName>
    <definedName name="Z_EBB9E2AC_39E8_4754_B141_2C6EA34F6EB8_.wvu.FilterData" localSheetId="22" hidden="1">'3.2.8 REVESTIMIENTO'!$D$3:$D$16</definedName>
    <definedName name="Z_EBB9E2AC_39E8_4754_B141_2C6EA34F6EB8_.wvu.FilterData" localSheetId="1" hidden="1">RESUMEN!$C$8:$F$9</definedName>
    <definedName name="Z_EE24D15D_2E11_4BB3_81B3_42115D64F9F0_.wvu.Cols" localSheetId="1" hidden="1">RESUMEN!#REF!</definedName>
    <definedName name="Z_EE24D15D_2E11_4BB3_81B3_42115D64F9F0_.wvu.FilterData" localSheetId="3" hidden="1">'03.01. MUROS Y TABIQUES'!#REF!</definedName>
    <definedName name="Z_EE24D15D_2E11_4BB3_81B3_42115D64F9F0_.wvu.FilterData" localSheetId="4" hidden="1">'03.02. REVOQUES Y REVESTIMIE'!#REF!</definedName>
    <definedName name="Z_EE24D15D_2E11_4BB3_81B3_42115D64F9F0_.wvu.FilterData" localSheetId="10" hidden="1">'03.07.01 PUERTAS DE MADERA'!#REF!</definedName>
    <definedName name="Z_EE24D15D_2E11_4BB3_81B3_42115D64F9F0_.wvu.FilterData" localSheetId="16" hidden="1">'3.11 VIDRIOS, CRISTALES Y SIMI '!#REF!</definedName>
    <definedName name="Z_EE24D15D_2E11_4BB3_81B3_42115D64F9F0_.wvu.FilterData" localSheetId="22" hidden="1">'3.2.8 REVESTIMIENTO'!#REF!</definedName>
    <definedName name="Z_EE24D15D_2E11_4BB3_81B3_42115D64F9F0_.wvu.FilterData" localSheetId="1" hidden="1">RESUMEN!#REF!</definedName>
    <definedName name="Z_EE24D15D_2E11_4BB3_81B3_42115D64F9F0_.wvu.PrintArea" localSheetId="3" hidden="1">'03.01. MUROS Y TABIQUES'!$C$2:$K$4848</definedName>
    <definedName name="Z_EE24D15D_2E11_4BB3_81B3_42115D64F9F0_.wvu.PrintArea" localSheetId="4" hidden="1">'03.02. REVOQUES Y REVESTIMIE'!$C$3:$L$16</definedName>
    <definedName name="Z_EE24D15D_2E11_4BB3_81B3_42115D64F9F0_.wvu.PrintArea" localSheetId="5" hidden="1">'03.03.01. CIELORRASO'!$C$4:$L$116</definedName>
    <definedName name="Z_EE24D15D_2E11_4BB3_81B3_42115D64F9F0_.wvu.PrintArea" localSheetId="2" hidden="1">'03.04. PISOS Y PAVIMENTOS'!$C$3:$L$1181</definedName>
    <definedName name="Z_EE24D15D_2E11_4BB3_81B3_42115D64F9F0_.wvu.PrintArea" localSheetId="7" hidden="1">'03.05.01. ZOCALO'!$C$3:$L$828</definedName>
    <definedName name="Z_EE24D15D_2E11_4BB3_81B3_42115D64F9F0_.wvu.PrintArea" localSheetId="8" hidden="1">'03.05.02. CONTRAZOCALO'!$C$3:$L$686</definedName>
    <definedName name="Z_EE24D15D_2E11_4BB3_81B3_42115D64F9F0_.wvu.PrintArea" localSheetId="9" hidden="1">'03.06. CUBIERTAS Y COBERTURAS'!$C$2:$K$185</definedName>
    <definedName name="Z_EE24D15D_2E11_4BB3_81B3_42115D64F9F0_.wvu.PrintArea" localSheetId="10" hidden="1">'03.07.01 PUERTAS DE MADERA'!$C$2:$K$598</definedName>
    <definedName name="Z_EE24D15D_2E11_4BB3_81B3_42115D64F9F0_.wvu.PrintArea" localSheetId="12" hidden="1">'03.07.03 VARIOS'!$C$3:$L$16</definedName>
    <definedName name="Z_EE24D15D_2E11_4BB3_81B3_42115D64F9F0_.wvu.PrintArea" localSheetId="14" hidden="1">'03.09 CARP. METALICA Y HERRERIA'!$C$3:$K$808</definedName>
    <definedName name="Z_EE24D15D_2E11_4BB3_81B3_42115D64F9F0_.wvu.PrintArea" localSheetId="15" hidden="1">'3.10 CERRAJERIA '!#REF!</definedName>
    <definedName name="Z_EE24D15D_2E11_4BB3_81B3_42115D64F9F0_.wvu.PrintArea" localSheetId="16" hidden="1">'3.11 VIDRIOS, CRISTALES Y SIMI '!$C$3:$L$228</definedName>
    <definedName name="Z_EE24D15D_2E11_4BB3_81B3_42115D64F9F0_.wvu.PrintArea" localSheetId="22" hidden="1">'3.2.8 REVESTIMIENTO'!$C$3:$L$16</definedName>
    <definedName name="Z_EE24D15D_2E11_4BB3_81B3_42115D64F9F0_.wvu.PrintArea" localSheetId="1" hidden="1">RESUMEN!$C$3:$F$9</definedName>
    <definedName name="Z_EE24D15D_2E11_4BB3_81B3_42115D64F9F0_.wvu.PrintTitles" localSheetId="3" hidden="1">'03.01. MUROS Y TABIQUES'!$2:$9</definedName>
    <definedName name="Z_EE24D15D_2E11_4BB3_81B3_42115D64F9F0_.wvu.PrintTitles" localSheetId="4" hidden="1">'03.02. REVOQUES Y REVESTIMIE'!$3:$8</definedName>
    <definedName name="Z_EE24D15D_2E11_4BB3_81B3_42115D64F9F0_.wvu.PrintTitles" localSheetId="5" hidden="1">'03.03.01. CIELORRASO'!$4:$8</definedName>
    <definedName name="Z_EE24D15D_2E11_4BB3_81B3_42115D64F9F0_.wvu.PrintTitles" localSheetId="2" hidden="1">'03.04. PISOS Y PAVIMENTOS'!$3:$10</definedName>
    <definedName name="Z_EE24D15D_2E11_4BB3_81B3_42115D64F9F0_.wvu.PrintTitles" localSheetId="7" hidden="1">'03.05.01. ZOCALO'!$3:$11</definedName>
    <definedName name="Z_EE24D15D_2E11_4BB3_81B3_42115D64F9F0_.wvu.PrintTitles" localSheetId="8" hidden="1">'03.05.02. CONTRAZOCALO'!$3:$10</definedName>
    <definedName name="Z_EE24D15D_2E11_4BB3_81B3_42115D64F9F0_.wvu.PrintTitles" localSheetId="9" hidden="1">'03.06. CUBIERTAS Y COBERTURAS'!$2:$10</definedName>
    <definedName name="Z_EE24D15D_2E11_4BB3_81B3_42115D64F9F0_.wvu.PrintTitles" localSheetId="10" hidden="1">'03.07.01 PUERTAS DE MADERA'!$2:$9</definedName>
    <definedName name="Z_EE24D15D_2E11_4BB3_81B3_42115D64F9F0_.wvu.PrintTitles" localSheetId="12" hidden="1">'03.07.03 VARIOS'!$3:$10</definedName>
    <definedName name="Z_EE24D15D_2E11_4BB3_81B3_42115D64F9F0_.wvu.PrintTitles" localSheetId="14" hidden="1">'03.09 CARP. METALICA Y HERRERIA'!$3:$11</definedName>
    <definedName name="Z_EE24D15D_2E11_4BB3_81B3_42115D64F9F0_.wvu.PrintTitles" localSheetId="15" hidden="1">'3.10 CERRAJERIA '!#REF!</definedName>
    <definedName name="Z_EE24D15D_2E11_4BB3_81B3_42115D64F9F0_.wvu.PrintTitles" localSheetId="16" hidden="1">'3.11 VIDRIOS, CRISTALES Y SIMI '!$3:$8</definedName>
    <definedName name="Z_EE24D15D_2E11_4BB3_81B3_42115D64F9F0_.wvu.PrintTitles" localSheetId="22" hidden="1">'3.2.8 REVESTIMIENTO'!$3:$8</definedName>
    <definedName name="Z_EE24D15D_2E11_4BB3_81B3_42115D64F9F0_.wvu.PrintTitles" localSheetId="1" hidden="1">RESUMEN!$3:$8</definedName>
    <definedName name="Z_EE24D15D_2E11_4BB3_81B3_42115D64F9F0_.wvu.Rows" localSheetId="3" hidden="1">'03.01. MUROS Y TABIQUES'!#REF!</definedName>
    <definedName name="Z_EE24D15D_2E11_4BB3_81B3_42115D64F9F0_.wvu.Rows" localSheetId="5" hidden="1">'03.03.01. CIELORRASO'!#REF!</definedName>
    <definedName name="Z_EE24D15D_2E11_4BB3_81B3_42115D64F9F0_.wvu.Rows" localSheetId="2" hidden="1">'03.04. PISOS Y PAVIMENTOS'!#REF!</definedName>
    <definedName name="Z_EE24D15D_2E11_4BB3_81B3_42115D64F9F0_.wvu.Rows" localSheetId="7" hidden="1">'03.05.01. ZOCALO'!#REF!,'03.05.01. ZOCALO'!#REF!,'03.05.01. ZOCALO'!#REF!</definedName>
    <definedName name="Z_EE24D15D_2E11_4BB3_81B3_42115D64F9F0_.wvu.Rows" localSheetId="8" hidden="1">'03.05.02. CONTRAZOCALO'!#REF!,'03.05.02. CONTRAZOCALO'!#REF!,'03.05.02. CONTRAZOCALO'!#REF!</definedName>
    <definedName name="Z_EE24D15D_2E11_4BB3_81B3_42115D64F9F0_.wvu.Rows" localSheetId="9" hidden="1">'03.06. CUBIERTAS Y COBERTURAS'!#REF!</definedName>
    <definedName name="Z_EE24D15D_2E11_4BB3_81B3_42115D64F9F0_.wvu.Rows" localSheetId="10" hidden="1">'03.07.01 PUERTAS DE MADERA'!#REF!</definedName>
    <definedName name="Z_EE24D15D_2E11_4BB3_81B3_42115D64F9F0_.wvu.Rows" localSheetId="12" hidden="1">'03.07.03 VARIOS'!#REF!,'03.07.03 VARIOS'!#REF!</definedName>
    <definedName name="Z_EE24D15D_2E11_4BB3_81B3_42115D64F9F0_.wvu.Rows" localSheetId="14" hidden="1">'03.09 CARP. METALICA Y HERRERIA'!#REF!</definedName>
    <definedName name="Z_EE24D15D_2E11_4BB3_81B3_42115D64F9F0_.wvu.Rows" localSheetId="15" hidden="1">'3.10 CERRAJERIA '!#REF!</definedName>
    <definedName name="Z_EE24D15D_2E11_4BB3_81B3_42115D64F9F0_.wvu.Rows" localSheetId="1" hidden="1">RESUMEN!#REF!</definedName>
    <definedName name="Z_EEDC3845_A71A_4753_A78D_CBC572B87684_.wvu.FilterData" localSheetId="1" hidden="1">RESUMEN!$C$8:$F$9</definedName>
    <definedName name="Z_F2ADA3CA_C279_4CD9_907E_A9B93E392BDB_.wvu.FilterData" localSheetId="4" hidden="1">'03.02. REVOQUES Y REVESTIMIE'!#REF!</definedName>
    <definedName name="Z_F2ADA3CA_C279_4CD9_907E_A9B93E392BDB_.wvu.FilterData" localSheetId="16" hidden="1">'3.11 VIDRIOS, CRISTALES Y SIMI '!#REF!</definedName>
    <definedName name="Z_F2ADA3CA_C279_4CD9_907E_A9B93E392BDB_.wvu.FilterData" localSheetId="22" hidden="1">'3.2.8 REVESTIMIENTO'!#REF!</definedName>
    <definedName name="Z_F2FB1DD3_D4E2_4D70_A72D_5BE9F42B4A8A_.wvu.FilterData" localSheetId="3" hidden="1">'03.01. MUROS Y TABIQUES'!#REF!</definedName>
    <definedName name="Z_F2FB1DD3_D4E2_4D70_A72D_5BE9F42B4A8A_.wvu.FilterData" localSheetId="10" hidden="1">'03.07.01 PUERTAS DE MADERA'!#REF!</definedName>
    <definedName name="Z_F32BFB41_A74E_4E86_944F_ADBCE294ED4B_.wvu.FilterData" localSheetId="1" hidden="1">RESUMEN!#REF!</definedName>
    <definedName name="Z_F8E82769_51A5_49FC_814F_76175F70368A_.wvu.FilterData" localSheetId="1" hidden="1">RESUMEN!$C$8:$F$9</definedName>
    <definedName name="ZETA">"#REF!"</definedName>
    <definedName name="ZOCALO" localSheetId="3">#REF!</definedName>
    <definedName name="ZOCALO" localSheetId="5">#REF!</definedName>
    <definedName name="ZOCALO" localSheetId="2">'[13]5.ZOCALO'!$A$16:$J$2609</definedName>
    <definedName name="ZOCALO" localSheetId="7">'03.05.01. ZOCALO'!$C$14:$L$828</definedName>
    <definedName name="ZOCALO" localSheetId="8">'03.05.02. CONTRAZOCALO'!#REF!</definedName>
    <definedName name="ZOCALO" localSheetId="9">#REF!</definedName>
    <definedName name="ZOCALO" localSheetId="10">#REF!</definedName>
    <definedName name="ZOCALO" localSheetId="12">#REF!</definedName>
    <definedName name="ZOCALO" localSheetId="14">'[14]5.ZOCALO'!$A$92:$J$673</definedName>
    <definedName name="ZOCALO" localSheetId="15">#REF!</definedName>
    <definedName name="ZOCALO">#REF!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2" i="1" l="1"/>
  <c r="K538" i="82"/>
  <c r="J669" i="82"/>
  <c r="J636" i="82"/>
  <c r="J634" i="82"/>
  <c r="J633" i="82"/>
  <c r="J632" i="82"/>
  <c r="J630" i="82"/>
  <c r="J629" i="82"/>
  <c r="J628" i="82"/>
  <c r="J627" i="82"/>
  <c r="J625" i="82"/>
  <c r="J624" i="82"/>
  <c r="J623" i="82"/>
  <c r="J622" i="82"/>
  <c r="J621" i="82"/>
  <c r="J619" i="82"/>
  <c r="J617" i="82"/>
  <c r="J616" i="82"/>
  <c r="J615" i="82"/>
  <c r="J614" i="82"/>
  <c r="J613" i="82"/>
  <c r="J611" i="82"/>
  <c r="J610" i="82"/>
  <c r="J690" i="82"/>
  <c r="J688" i="82"/>
  <c r="J687" i="82"/>
  <c r="J685" i="82"/>
  <c r="J684" i="82"/>
  <c r="J667" i="82"/>
  <c r="J665" i="82"/>
  <c r="J664" i="82"/>
  <c r="J662" i="82"/>
  <c r="J660" i="82"/>
  <c r="J658" i="82"/>
  <c r="J608" i="82"/>
  <c r="J607" i="82"/>
  <c r="J605" i="82"/>
  <c r="J603" i="82"/>
  <c r="J602" i="82"/>
  <c r="J600" i="82"/>
  <c r="J598" i="82"/>
  <c r="J597" i="82"/>
  <c r="J591" i="82"/>
  <c r="J590" i="82"/>
  <c r="J589" i="82"/>
  <c r="J588" i="82"/>
  <c r="J587" i="82"/>
  <c r="J6695" i="103" l="1"/>
  <c r="J6678" i="103"/>
  <c r="J6677" i="103"/>
  <c r="J6676" i="103"/>
  <c r="J6675" i="103"/>
  <c r="J6674" i="103"/>
  <c r="J6673" i="103"/>
  <c r="J6672" i="103"/>
  <c r="J6671" i="103"/>
  <c r="J6670" i="103"/>
  <c r="J6669" i="103"/>
  <c r="J6668" i="103"/>
  <c r="J6667" i="103"/>
  <c r="J6666" i="103"/>
  <c r="J6665" i="103"/>
  <c r="J6664" i="103"/>
  <c r="J6663" i="103"/>
  <c r="J6662" i="103"/>
  <c r="J6661" i="103"/>
  <c r="J6660" i="103"/>
  <c r="J6659" i="103"/>
  <c r="J6658" i="103"/>
  <c r="J6631" i="103"/>
  <c r="J6630" i="103"/>
  <c r="J6629" i="103"/>
  <c r="J6628" i="103"/>
  <c r="J6627" i="103"/>
  <c r="J6626" i="103"/>
  <c r="J6625" i="103"/>
  <c r="J6624" i="103"/>
  <c r="J6623" i="103"/>
  <c r="J6622" i="103"/>
  <c r="J6621" i="103"/>
  <c r="J6620" i="103"/>
  <c r="J6619" i="103"/>
  <c r="J6618" i="103"/>
  <c r="J6617" i="103"/>
  <c r="J6616" i="103"/>
  <c r="J6615" i="103"/>
  <c r="J6614" i="103"/>
  <c r="J6613" i="103"/>
  <c r="J6612" i="103"/>
  <c r="J6611" i="103"/>
  <c r="J6610" i="103"/>
  <c r="J6609" i="103"/>
  <c r="J6608" i="103"/>
  <c r="J6607" i="103"/>
  <c r="J6606" i="103"/>
  <c r="J6605" i="103"/>
  <c r="J6604" i="103"/>
  <c r="J6603" i="103"/>
  <c r="J6602" i="103"/>
  <c r="J6601" i="103"/>
  <c r="J6600" i="103"/>
  <c r="J6599" i="103"/>
  <c r="J6525" i="103"/>
  <c r="K6522" i="103" s="1"/>
  <c r="F38" i="1" s="1"/>
  <c r="J6598" i="103"/>
  <c r="J6597" i="103"/>
  <c r="J6596" i="103"/>
  <c r="J6595" i="103"/>
  <c r="J6694" i="103"/>
  <c r="J6693" i="103"/>
  <c r="J6692" i="103"/>
  <c r="J6691" i="103"/>
  <c r="J6690" i="103"/>
  <c r="J6689" i="103"/>
  <c r="J6688" i="103"/>
  <c r="J6687" i="103"/>
  <c r="J6686" i="103"/>
  <c r="J6685" i="103"/>
  <c r="J6657" i="103"/>
  <c r="J6656" i="103"/>
  <c r="J6655" i="103"/>
  <c r="J6654" i="103"/>
  <c r="J6653" i="103"/>
  <c r="J6652" i="103"/>
  <c r="J6651" i="103"/>
  <c r="J6650" i="103"/>
  <c r="J6649" i="103"/>
  <c r="J6648" i="103"/>
  <c r="J6647" i="103"/>
  <c r="J6646" i="103"/>
  <c r="J6594" i="103"/>
  <c r="J6593" i="103"/>
  <c r="J6592" i="103"/>
  <c r="J6591" i="103"/>
  <c r="J6590" i="103"/>
  <c r="J6589" i="103"/>
  <c r="J6588" i="103"/>
  <c r="J6587" i="103"/>
  <c r="J6586" i="103"/>
  <c r="J6585" i="103"/>
  <c r="J6584" i="103"/>
  <c r="J6583" i="103"/>
  <c r="J6582" i="103"/>
  <c r="J6581" i="103"/>
  <c r="J6684" i="103"/>
  <c r="J6683" i="103"/>
  <c r="J6682" i="103"/>
  <c r="J6681" i="103"/>
  <c r="J6645" i="103"/>
  <c r="J6644" i="103"/>
  <c r="J6643" i="103"/>
  <c r="J6642" i="103"/>
  <c r="J6641" i="103"/>
  <c r="J6640" i="103"/>
  <c r="J6639" i="103"/>
  <c r="J6638" i="103"/>
  <c r="J6637" i="103"/>
  <c r="J6636" i="103"/>
  <c r="J6635" i="103"/>
  <c r="J6634" i="103"/>
  <c r="J6580" i="103"/>
  <c r="J6579" i="103"/>
  <c r="J6578" i="103"/>
  <c r="J6577" i="103"/>
  <c r="J6576" i="103"/>
  <c r="J6575" i="103"/>
  <c r="J6574" i="103"/>
  <c r="J6573" i="103"/>
  <c r="J6572" i="103"/>
  <c r="J6571" i="103"/>
  <c r="J6570" i="103"/>
  <c r="J6569" i="103"/>
  <c r="J6568" i="103"/>
  <c r="J6567" i="103"/>
  <c r="J6566" i="103"/>
  <c r="J6565" i="103"/>
  <c r="J6564" i="103"/>
  <c r="J6563" i="103"/>
  <c r="J6562" i="103"/>
  <c r="J6561" i="103"/>
  <c r="J6560" i="103"/>
  <c r="J6559" i="103"/>
  <c r="J6558" i="103"/>
  <c r="J6557" i="103"/>
  <c r="J6556" i="103"/>
  <c r="J6555" i="103"/>
  <c r="J6554" i="103"/>
  <c r="J6553" i="103"/>
  <c r="J6552" i="103"/>
  <c r="J6551" i="103"/>
  <c r="J6550" i="103"/>
  <c r="J6549" i="103"/>
  <c r="J6548" i="103"/>
  <c r="J6547" i="103"/>
  <c r="J6546" i="103"/>
  <c r="J6545" i="103"/>
  <c r="J6544" i="103"/>
  <c r="J6543" i="103"/>
  <c r="J6542" i="103"/>
  <c r="J6541" i="103"/>
  <c r="J6540" i="103"/>
  <c r="J6539" i="103"/>
  <c r="J6538" i="103"/>
  <c r="J6537" i="103"/>
  <c r="J6536" i="103"/>
  <c r="J6535" i="103"/>
  <c r="J6534" i="103"/>
  <c r="J6533" i="103"/>
  <c r="J6532" i="103"/>
  <c r="J6531" i="103"/>
  <c r="J6530" i="103"/>
  <c r="J6529" i="103"/>
  <c r="C6519" i="103"/>
  <c r="D6519" i="103"/>
  <c r="C6520" i="103"/>
  <c r="D6520" i="103"/>
  <c r="J774" i="82"/>
  <c r="J759" i="82"/>
  <c r="J758" i="82"/>
  <c r="J750" i="82"/>
  <c r="J749" i="82"/>
  <c r="J748" i="82"/>
  <c r="J826" i="82"/>
  <c r="J825" i="82"/>
  <c r="J824" i="82"/>
  <c r="J823" i="82"/>
  <c r="J822" i="82"/>
  <c r="J821" i="82"/>
  <c r="J820" i="82"/>
  <c r="J819" i="82"/>
  <c r="J818" i="82"/>
  <c r="J815" i="82"/>
  <c r="J814" i="82"/>
  <c r="J813" i="82"/>
  <c r="J812" i="82"/>
  <c r="J811" i="82"/>
  <c r="J810" i="82"/>
  <c r="J809" i="82"/>
  <c r="J808" i="82"/>
  <c r="J807" i="82"/>
  <c r="J806" i="82"/>
  <c r="J803" i="82"/>
  <c r="J802" i="82"/>
  <c r="J801" i="82"/>
  <c r="J800" i="82"/>
  <c r="J799" i="82"/>
  <c r="J798" i="82"/>
  <c r="J797" i="82"/>
  <c r="J796" i="82"/>
  <c r="J793" i="82"/>
  <c r="J792" i="82"/>
  <c r="J791" i="82"/>
  <c r="J790" i="82"/>
  <c r="J789" i="82"/>
  <c r="J786" i="82"/>
  <c r="J785" i="82"/>
  <c r="J784" i="82"/>
  <c r="J783" i="82"/>
  <c r="J782" i="82"/>
  <c r="J781" i="82"/>
  <c r="J780" i="82"/>
  <c r="J779" i="82"/>
  <c r="J778" i="82"/>
  <c r="J777" i="82"/>
  <c r="J773" i="82"/>
  <c r="J772" i="82"/>
  <c r="J771" i="82"/>
  <c r="J770" i="82"/>
  <c r="J767" i="82"/>
  <c r="J766" i="82"/>
  <c r="J765" i="82"/>
  <c r="J764" i="82"/>
  <c r="J763" i="82"/>
  <c r="J762" i="82"/>
  <c r="J757" i="82"/>
  <c r="J756" i="82"/>
  <c r="J755" i="82"/>
  <c r="J754" i="82"/>
  <c r="J753" i="82"/>
  <c r="J747" i="82"/>
  <c r="J746" i="82"/>
  <c r="J745" i="82"/>
  <c r="J744" i="82"/>
  <c r="J741" i="82"/>
  <c r="J740" i="82"/>
  <c r="J739" i="82"/>
  <c r="J738" i="82"/>
  <c r="J737" i="82"/>
  <c r="J736" i="82"/>
  <c r="J735" i="82"/>
  <c r="J734" i="82"/>
  <c r="J731" i="82"/>
  <c r="J730" i="82"/>
  <c r="J729" i="82"/>
  <c r="J728" i="82"/>
  <c r="J727" i="82"/>
  <c r="J726" i="82"/>
  <c r="J725" i="82"/>
  <c r="J722" i="82"/>
  <c r="J721" i="82"/>
  <c r="J718" i="82"/>
  <c r="J717" i="82"/>
  <c r="J714" i="82"/>
  <c r="J713" i="82"/>
  <c r="J710" i="82"/>
  <c r="J707" i="82"/>
  <c r="J705" i="82"/>
  <c r="J703" i="82"/>
  <c r="J701" i="82"/>
  <c r="J698" i="82"/>
  <c r="J697" i="82"/>
  <c r="J645" i="82"/>
  <c r="J644" i="82"/>
  <c r="J586" i="82"/>
  <c r="J585" i="82"/>
  <c r="J584" i="82"/>
  <c r="J583" i="82"/>
  <c r="J682" i="82"/>
  <c r="J681" i="82"/>
  <c r="J678" i="82"/>
  <c r="J677" i="82"/>
  <c r="J674" i="82"/>
  <c r="J673" i="82"/>
  <c r="J656" i="82"/>
  <c r="J653" i="82"/>
  <c r="J652" i="82"/>
  <c r="J648" i="82"/>
  <c r="J643" i="82"/>
  <c r="J640" i="82"/>
  <c r="J595" i="82"/>
  <c r="J593" i="82"/>
  <c r="J581" i="82"/>
  <c r="J580" i="82"/>
  <c r="J579" i="82"/>
  <c r="J578" i="82"/>
  <c r="J577" i="82"/>
  <c r="J573" i="82"/>
  <c r="J572" i="82"/>
  <c r="J569" i="82"/>
  <c r="J568" i="82"/>
  <c r="J567" i="82"/>
  <c r="J564" i="82"/>
  <c r="J561" i="82"/>
  <c r="J560" i="82"/>
  <c r="J559" i="82"/>
  <c r="J558" i="82"/>
  <c r="J557" i="82"/>
  <c r="J556" i="82"/>
  <c r="J555" i="82"/>
  <c r="J554" i="82"/>
  <c r="J553" i="82"/>
  <c r="J546" i="82"/>
  <c r="J545" i="82"/>
  <c r="J552" i="82"/>
  <c r="J551" i="82"/>
  <c r="J550" i="82"/>
  <c r="J549" i="82"/>
  <c r="J651" i="82"/>
  <c r="J650" i="82"/>
  <c r="J544" i="82"/>
  <c r="J543" i="82"/>
  <c r="J542" i="82"/>
  <c r="J541" i="82"/>
  <c r="J108" i="82"/>
  <c r="J520" i="82"/>
  <c r="J519" i="82"/>
  <c r="J518" i="82"/>
  <c r="J517" i="82"/>
  <c r="J516" i="82"/>
  <c r="J515" i="82"/>
  <c r="J514" i="82"/>
  <c r="J513" i="82"/>
  <c r="J512" i="82"/>
  <c r="J511" i="82"/>
  <c r="J510" i="82"/>
  <c r="J509" i="82"/>
  <c r="J508" i="82"/>
  <c r="J507" i="82"/>
  <c r="J506" i="82"/>
  <c r="J505" i="82"/>
  <c r="J504" i="82"/>
  <c r="J503" i="82"/>
  <c r="J502" i="82"/>
  <c r="J501" i="82"/>
  <c r="J500" i="82"/>
  <c r="J497" i="82"/>
  <c r="J496" i="82"/>
  <c r="J495" i="82"/>
  <c r="J494" i="82"/>
  <c r="J493" i="82"/>
  <c r="J492" i="82"/>
  <c r="J491" i="82"/>
  <c r="J490" i="82"/>
  <c r="J489" i="82"/>
  <c r="J488" i="82"/>
  <c r="J487" i="82"/>
  <c r="J486" i="82"/>
  <c r="J485" i="82"/>
  <c r="J484" i="82"/>
  <c r="J483" i="82"/>
  <c r="J482" i="82"/>
  <c r="J481" i="82"/>
  <c r="J478" i="82"/>
  <c r="J477" i="82"/>
  <c r="J476" i="82"/>
  <c r="J475" i="82"/>
  <c r="J474" i="82"/>
  <c r="J473" i="82"/>
  <c r="J472" i="82"/>
  <c r="J471" i="82"/>
  <c r="J470" i="82"/>
  <c r="J469" i="82"/>
  <c r="J468" i="82"/>
  <c r="J467" i="82"/>
  <c r="J466" i="82"/>
  <c r="J465" i="82"/>
  <c r="J464" i="82"/>
  <c r="J463" i="82"/>
  <c r="J462" i="82"/>
  <c r="J461" i="82"/>
  <c r="J460" i="82"/>
  <c r="J459" i="82"/>
  <c r="J458" i="82"/>
  <c r="J457" i="82"/>
  <c r="J456" i="82"/>
  <c r="J453" i="82"/>
  <c r="J452" i="82"/>
  <c r="J451" i="82"/>
  <c r="J450" i="82"/>
  <c r="J449" i="82"/>
  <c r="J448" i="82"/>
  <c r="J447" i="82"/>
  <c r="J446" i="82"/>
  <c r="J445" i="82"/>
  <c r="J444" i="82"/>
  <c r="J443" i="82"/>
  <c r="J442" i="82"/>
  <c r="J441" i="82"/>
  <c r="J440" i="82"/>
  <c r="J439" i="82"/>
  <c r="J438" i="82"/>
  <c r="J437" i="82"/>
  <c r="J436" i="82"/>
  <c r="J435" i="82"/>
  <c r="J434" i="82"/>
  <c r="J433" i="82"/>
  <c r="J432" i="82"/>
  <c r="J431" i="82"/>
  <c r="J430" i="82"/>
  <c r="J429" i="82"/>
  <c r="J428" i="82"/>
  <c r="J427" i="82"/>
  <c r="J426" i="82"/>
  <c r="J425" i="82"/>
  <c r="J424" i="82"/>
  <c r="J423" i="82"/>
  <c r="J422" i="82"/>
  <c r="J421" i="82"/>
  <c r="J417" i="82"/>
  <c r="J416" i="82"/>
  <c r="J415" i="82"/>
  <c r="J414" i="82"/>
  <c r="J413" i="82"/>
  <c r="J410" i="82"/>
  <c r="J409" i="82"/>
  <c r="J408" i="82"/>
  <c r="J407" i="82"/>
  <c r="J406" i="82"/>
  <c r="J405" i="82"/>
  <c r="J404" i="82"/>
  <c r="J403" i="82"/>
  <c r="J400" i="82"/>
  <c r="J399" i="82"/>
  <c r="J398" i="82"/>
  <c r="J397" i="82"/>
  <c r="J396" i="82"/>
  <c r="J395" i="82"/>
  <c r="J394" i="82"/>
  <c r="J393" i="82"/>
  <c r="J392" i="82"/>
  <c r="J391" i="82"/>
  <c r="J390" i="82"/>
  <c r="J389" i="82"/>
  <c r="J388" i="82"/>
  <c r="J387" i="82"/>
  <c r="J386" i="82"/>
  <c r="J385" i="82"/>
  <c r="J384" i="82"/>
  <c r="J383" i="82"/>
  <c r="J380" i="82"/>
  <c r="J379" i="82"/>
  <c r="J378" i="82"/>
  <c r="J377" i="82"/>
  <c r="J376" i="82"/>
  <c r="J375" i="82"/>
  <c r="J374" i="82"/>
  <c r="J373" i="82"/>
  <c r="J372" i="82"/>
  <c r="J371" i="82"/>
  <c r="J370" i="82"/>
  <c r="J369" i="82"/>
  <c r="J368" i="82"/>
  <c r="J367" i="82"/>
  <c r="J366" i="82"/>
  <c r="J365" i="82"/>
  <c r="J364" i="82"/>
  <c r="J363" i="82"/>
  <c r="J362" i="82"/>
  <c r="J361" i="82"/>
  <c r="J360" i="82"/>
  <c r="J359" i="82"/>
  <c r="J358" i="82"/>
  <c r="J357" i="82"/>
  <c r="J356" i="82"/>
  <c r="J355" i="82"/>
  <c r="J354" i="82"/>
  <c r="J353" i="82"/>
  <c r="J352" i="82"/>
  <c r="J351" i="82"/>
  <c r="J350" i="82"/>
  <c r="J349" i="82"/>
  <c r="J348" i="82"/>
  <c r="J347" i="82"/>
  <c r="J346" i="82"/>
  <c r="J345" i="82"/>
  <c r="J342" i="82"/>
  <c r="J341" i="82"/>
  <c r="J340" i="82"/>
  <c r="J339" i="82"/>
  <c r="J338" i="82"/>
  <c r="J337" i="82"/>
  <c r="J336" i="82"/>
  <c r="J335" i="82"/>
  <c r="J334" i="82"/>
  <c r="J333" i="82"/>
  <c r="J332" i="82"/>
  <c r="J331" i="82"/>
  <c r="J330" i="82"/>
  <c r="J329" i="82"/>
  <c r="J328" i="82"/>
  <c r="J327" i="82"/>
  <c r="J326" i="82"/>
  <c r="J325" i="82"/>
  <c r="J324" i="82"/>
  <c r="J323" i="82"/>
  <c r="J322" i="82"/>
  <c r="J321" i="82"/>
  <c r="J320" i="82"/>
  <c r="J319" i="82"/>
  <c r="J318" i="82"/>
  <c r="J317" i="82"/>
  <c r="J316" i="82"/>
  <c r="J315" i="82"/>
  <c r="J314" i="82"/>
  <c r="J313" i="82"/>
  <c r="J312" i="82"/>
  <c r="J311" i="82"/>
  <c r="J310" i="82"/>
  <c r="J309" i="82"/>
  <c r="J308" i="82"/>
  <c r="J305" i="82"/>
  <c r="J304" i="82"/>
  <c r="J303" i="82"/>
  <c r="J302" i="82"/>
  <c r="J301" i="82"/>
  <c r="J300" i="82"/>
  <c r="J299" i="82"/>
  <c r="J298" i="82"/>
  <c r="J297" i="82"/>
  <c r="J296" i="82"/>
  <c r="J295" i="82"/>
  <c r="J294" i="82"/>
  <c r="J293" i="82"/>
  <c r="J292" i="82"/>
  <c r="J291" i="82"/>
  <c r="J290" i="82"/>
  <c r="J289" i="82"/>
  <c r="J288" i="82"/>
  <c r="J287" i="82"/>
  <c r="J286" i="82"/>
  <c r="J285" i="82"/>
  <c r="J284" i="82"/>
  <c r="J280" i="82"/>
  <c r="J279" i="82"/>
  <c r="J277" i="82"/>
  <c r="J276" i="82"/>
  <c r="J274" i="82"/>
  <c r="J273" i="82"/>
  <c r="J271" i="82"/>
  <c r="J270" i="82"/>
  <c r="J268" i="82"/>
  <c r="J267" i="82"/>
  <c r="J266" i="82"/>
  <c r="J265" i="82"/>
  <c r="J264" i="82"/>
  <c r="J263" i="82"/>
  <c r="J262" i="82"/>
  <c r="J261" i="82"/>
  <c r="J260" i="82"/>
  <c r="J259" i="82"/>
  <c r="J257" i="82"/>
  <c r="J256" i="82"/>
  <c r="J255" i="82"/>
  <c r="J254" i="82"/>
  <c r="J252" i="82"/>
  <c r="J251" i="82"/>
  <c r="J250" i="82"/>
  <c r="J249" i="82"/>
  <c r="J248" i="82"/>
  <c r="J247" i="82"/>
  <c r="J246" i="82"/>
  <c r="J245" i="82"/>
  <c r="J244" i="82"/>
  <c r="J243" i="82"/>
  <c r="J242" i="82"/>
  <c r="J241" i="82"/>
  <c r="J239" i="82"/>
  <c r="J238" i="82"/>
  <c r="J237" i="82"/>
  <c r="J236" i="82"/>
  <c r="J235" i="82"/>
  <c r="J234" i="82"/>
  <c r="J233" i="82"/>
  <c r="J232" i="82"/>
  <c r="J231" i="82"/>
  <c r="J230" i="82"/>
  <c r="J229" i="82"/>
  <c r="J228" i="82"/>
  <c r="J227" i="82"/>
  <c r="J223" i="82"/>
  <c r="J222" i="82"/>
  <c r="J221" i="82"/>
  <c r="J220" i="82"/>
  <c r="J219" i="82"/>
  <c r="J218" i="82"/>
  <c r="J217" i="82"/>
  <c r="J216" i="82"/>
  <c r="J215" i="82"/>
  <c r="J214" i="82"/>
  <c r="J213" i="82"/>
  <c r="J210" i="82"/>
  <c r="J209" i="82"/>
  <c r="J208" i="82"/>
  <c r="J207" i="82"/>
  <c r="J206" i="82"/>
  <c r="J205" i="82"/>
  <c r="J204" i="82"/>
  <c r="J203" i="82"/>
  <c r="J202" i="82"/>
  <c r="J201" i="82"/>
  <c r="J200" i="82"/>
  <c r="J199" i="82"/>
  <c r="J198" i="82"/>
  <c r="J197" i="82"/>
  <c r="J196" i="82"/>
  <c r="J195" i="82"/>
  <c r="J192" i="82"/>
  <c r="J191" i="82"/>
  <c r="J190" i="82"/>
  <c r="J189" i="82"/>
  <c r="J188" i="82"/>
  <c r="J187" i="82"/>
  <c r="J186" i="82"/>
  <c r="J185" i="82"/>
  <c r="J184" i="82"/>
  <c r="J183" i="82"/>
  <c r="J182" i="82"/>
  <c r="J181" i="82"/>
  <c r="J180" i="82"/>
  <c r="J179" i="82"/>
  <c r="J178" i="82"/>
  <c r="J177" i="82"/>
  <c r="J176" i="82"/>
  <c r="J175" i="82"/>
  <c r="J174" i="82"/>
  <c r="J173" i="82"/>
  <c r="J172" i="82"/>
  <c r="J171" i="82"/>
  <c r="J170" i="82"/>
  <c r="J169" i="82"/>
  <c r="J168" i="82"/>
  <c r="J167" i="82"/>
  <c r="J166" i="82"/>
  <c r="J165" i="82"/>
  <c r="J164" i="82"/>
  <c r="J163" i="82"/>
  <c r="J162" i="82"/>
  <c r="J161" i="82"/>
  <c r="J158" i="82"/>
  <c r="J157" i="82"/>
  <c r="J156" i="82"/>
  <c r="J155" i="82"/>
  <c r="J154" i="82"/>
  <c r="J153" i="82"/>
  <c r="J152" i="82"/>
  <c r="J151" i="82"/>
  <c r="J150" i="82"/>
  <c r="J149" i="82"/>
  <c r="J148" i="82"/>
  <c r="J147" i="82"/>
  <c r="J146" i="82"/>
  <c r="J145" i="82"/>
  <c r="J144" i="82"/>
  <c r="J143" i="82"/>
  <c r="J142" i="82"/>
  <c r="J141" i="82"/>
  <c r="J140" i="82"/>
  <c r="J139" i="82"/>
  <c r="J136" i="82"/>
  <c r="J135" i="82"/>
  <c r="J134" i="82"/>
  <c r="J133" i="82"/>
  <c r="J132" i="82"/>
  <c r="J131" i="82"/>
  <c r="J130" i="82"/>
  <c r="J129" i="82"/>
  <c r="J128" i="82"/>
  <c r="J127" i="82"/>
  <c r="J126" i="82"/>
  <c r="J125" i="82"/>
  <c r="J124" i="82"/>
  <c r="J123" i="82"/>
  <c r="J122" i="82"/>
  <c r="J121" i="82"/>
  <c r="J120" i="82"/>
  <c r="J119" i="82"/>
  <c r="J118" i="82"/>
  <c r="J117" i="82"/>
  <c r="J116" i="82"/>
  <c r="J115" i="82"/>
  <c r="J114" i="82"/>
  <c r="J113" i="82"/>
  <c r="J112" i="82"/>
  <c r="J111" i="82"/>
  <c r="J110" i="82"/>
  <c r="J109" i="82"/>
  <c r="J107" i="82"/>
  <c r="J106" i="82"/>
  <c r="J105" i="82"/>
  <c r="J104" i="82"/>
  <c r="J103" i="82"/>
  <c r="J102" i="82"/>
  <c r="J101" i="82"/>
  <c r="J100" i="82"/>
  <c r="J99" i="82"/>
  <c r="J98" i="82"/>
  <c r="J97" i="82"/>
  <c r="J96" i="82"/>
  <c r="J93" i="82"/>
  <c r="J92" i="82"/>
  <c r="J91" i="82"/>
  <c r="J90" i="82"/>
  <c r="J89" i="82"/>
  <c r="J88" i="82"/>
  <c r="J87" i="82"/>
  <c r="J86" i="82"/>
  <c r="J85" i="82"/>
  <c r="J84" i="82"/>
  <c r="J83" i="82"/>
  <c r="J82" i="82"/>
  <c r="J81" i="82"/>
  <c r="J80" i="82"/>
  <c r="J79" i="82"/>
  <c r="J78" i="82"/>
  <c r="J77" i="82"/>
  <c r="J76" i="82"/>
  <c r="J75" i="82"/>
  <c r="J74" i="82"/>
  <c r="J73" i="82"/>
  <c r="J72" i="82"/>
  <c r="J71" i="82"/>
  <c r="J70" i="82"/>
  <c r="J69" i="82"/>
  <c r="J68" i="82"/>
  <c r="J67" i="82"/>
  <c r="J66" i="82"/>
  <c r="J65" i="82"/>
  <c r="J64" i="82"/>
  <c r="J63" i="82"/>
  <c r="J62" i="82"/>
  <c r="J61" i="82"/>
  <c r="J60" i="82"/>
  <c r="J59" i="82"/>
  <c r="J58" i="82"/>
  <c r="J57" i="82"/>
  <c r="J56" i="82"/>
  <c r="J53" i="82"/>
  <c r="J52" i="82"/>
  <c r="J51" i="82"/>
  <c r="J50" i="82"/>
  <c r="J49" i="82"/>
  <c r="J48" i="82"/>
  <c r="J47" i="82"/>
  <c r="J46" i="82"/>
  <c r="J45" i="82"/>
  <c r="J44" i="82"/>
  <c r="J43" i="82"/>
  <c r="J42" i="82"/>
  <c r="J41" i="82"/>
  <c r="J40" i="82"/>
  <c r="J39" i="82"/>
  <c r="J38" i="82"/>
  <c r="J37" i="82"/>
  <c r="J36" i="82"/>
  <c r="J35" i="82"/>
  <c r="J34" i="82"/>
  <c r="J33" i="82"/>
  <c r="J32" i="82"/>
  <c r="J31" i="82"/>
  <c r="J30" i="82"/>
  <c r="J29" i="82"/>
  <c r="J28" i="82"/>
  <c r="J27" i="82"/>
  <c r="J26" i="82"/>
  <c r="J25" i="82"/>
  <c r="J24" i="82"/>
  <c r="J23" i="82"/>
  <c r="J22" i="82"/>
  <c r="J21" i="82"/>
  <c r="J20" i="82"/>
  <c r="J19" i="82"/>
  <c r="J18" i="82"/>
  <c r="J1283" i="82"/>
  <c r="J1284" i="82"/>
  <c r="J1285" i="82"/>
  <c r="J1286" i="82"/>
  <c r="J1287" i="82"/>
  <c r="J1288" i="82"/>
  <c r="J1289" i="82"/>
  <c r="J1290" i="82"/>
  <c r="J1291" i="82"/>
  <c r="J1292" i="82"/>
  <c r="J1293" i="82"/>
  <c r="J1294" i="82"/>
  <c r="J1295" i="82"/>
  <c r="J1296" i="82"/>
  <c r="J1297" i="82"/>
  <c r="J1298" i="82"/>
  <c r="J1299" i="82"/>
  <c r="J1300" i="82"/>
  <c r="J1301" i="82"/>
  <c r="J1302" i="82"/>
  <c r="J1303" i="82"/>
  <c r="J1304" i="82"/>
  <c r="J1308" i="82"/>
  <c r="J1309" i="82"/>
  <c r="J1310" i="82"/>
  <c r="J1311" i="82"/>
  <c r="J1312" i="82"/>
  <c r="J1313" i="82"/>
  <c r="J1314" i="82"/>
  <c r="J1315" i="82"/>
  <c r="J1316" i="82"/>
  <c r="J1317" i="82"/>
  <c r="J1318" i="82"/>
  <c r="J1319" i="82"/>
  <c r="J1320" i="82"/>
  <c r="J1321" i="82"/>
  <c r="J1322" i="82"/>
  <c r="J1323" i="82"/>
  <c r="J1327" i="82"/>
  <c r="J1328" i="82"/>
  <c r="J1329" i="82"/>
  <c r="J1330" i="82"/>
  <c r="J1331" i="82"/>
  <c r="J1332" i="82"/>
  <c r="J1333" i="82"/>
  <c r="J1334" i="82"/>
  <c r="J1335" i="82"/>
  <c r="J1336" i="82"/>
  <c r="J1337" i="82"/>
  <c r="J1338" i="82"/>
  <c r="J1339" i="82"/>
  <c r="J1340" i="82"/>
  <c r="J1341" i="82"/>
  <c r="J1342" i="82"/>
  <c r="J1343" i="82"/>
  <c r="J1344" i="82"/>
  <c r="J1345" i="82"/>
  <c r="J1346" i="82"/>
  <c r="J1172" i="82"/>
  <c r="J1173" i="82"/>
  <c r="J1174" i="82"/>
  <c r="J1175" i="82"/>
  <c r="J1176" i="82"/>
  <c r="J1177" i="82"/>
  <c r="J1178" i="82"/>
  <c r="J1179" i="82"/>
  <c r="J1180" i="82"/>
  <c r="J1181" i="82"/>
  <c r="J1182" i="82"/>
  <c r="J1183" i="82"/>
  <c r="J1184" i="82"/>
  <c r="J1185" i="82"/>
  <c r="J1186" i="82"/>
  <c r="J1187" i="82"/>
  <c r="J1188" i="82"/>
  <c r="J1189" i="82"/>
  <c r="J1190" i="82"/>
  <c r="J1191" i="82"/>
  <c r="J1192" i="82"/>
  <c r="J1193" i="82"/>
  <c r="J1194" i="82"/>
  <c r="J1195" i="82"/>
  <c r="J1196" i="82"/>
  <c r="J1197" i="82"/>
  <c r="J1198" i="82"/>
  <c r="J1199" i="82"/>
  <c r="J1200" i="82"/>
  <c r="J1201" i="82"/>
  <c r="J1202" i="82"/>
  <c r="J1203" i="82"/>
  <c r="J1204" i="82"/>
  <c r="J1205" i="82"/>
  <c r="J1206" i="82"/>
  <c r="J1163" i="82"/>
  <c r="J1164" i="82"/>
  <c r="J1165" i="82"/>
  <c r="J1166" i="82"/>
  <c r="J1167" i="82"/>
  <c r="J1168" i="82"/>
  <c r="J1135" i="82"/>
  <c r="J1136" i="82"/>
  <c r="J1137" i="82"/>
  <c r="J1138" i="82"/>
  <c r="J1139" i="82"/>
  <c r="J1140" i="82"/>
  <c r="J1141" i="82"/>
  <c r="J1142" i="82"/>
  <c r="J1143" i="82"/>
  <c r="J1144" i="82"/>
  <c r="J1145" i="82"/>
  <c r="J1146" i="82"/>
  <c r="J1147" i="82"/>
  <c r="J1148" i="82"/>
  <c r="J1149" i="82"/>
  <c r="J1150" i="82"/>
  <c r="J1151" i="82"/>
  <c r="J1152" i="82"/>
  <c r="J1153" i="82"/>
  <c r="J1154" i="82"/>
  <c r="J1155" i="82"/>
  <c r="J1156" i="82"/>
  <c r="J1157" i="82"/>
  <c r="J1158" i="82"/>
  <c r="J1159" i="82"/>
  <c r="J1160" i="82"/>
  <c r="J1161" i="82"/>
  <c r="J1162" i="82"/>
  <c r="J1111" i="82"/>
  <c r="J1112" i="82"/>
  <c r="J1113" i="82"/>
  <c r="J1114" i="82"/>
  <c r="J1115" i="82"/>
  <c r="J1116" i="82"/>
  <c r="J1117" i="82"/>
  <c r="J1118" i="82"/>
  <c r="J1119" i="82"/>
  <c r="J1120" i="82"/>
  <c r="J1121" i="82"/>
  <c r="J1122" i="82"/>
  <c r="J1123" i="82"/>
  <c r="J1124" i="82"/>
  <c r="J1125" i="82"/>
  <c r="J1126" i="82"/>
  <c r="J1127" i="82"/>
  <c r="J1128" i="82"/>
  <c r="J1129" i="82"/>
  <c r="J1130" i="82"/>
  <c r="J1131" i="82"/>
  <c r="J1107" i="82"/>
  <c r="J1104" i="82"/>
  <c r="J1101" i="82"/>
  <c r="J1098" i="82"/>
  <c r="J1087" i="82"/>
  <c r="J1088" i="82"/>
  <c r="J1089" i="82"/>
  <c r="J1090" i="82"/>
  <c r="J1091" i="82"/>
  <c r="J1092" i="82"/>
  <c r="J1093" i="82"/>
  <c r="J1094" i="82"/>
  <c r="J1095" i="82"/>
  <c r="J1082" i="82"/>
  <c r="J1083" i="82"/>
  <c r="J1084" i="82"/>
  <c r="J1069" i="82"/>
  <c r="J1070" i="82"/>
  <c r="J1071" i="82"/>
  <c r="J1072" i="82"/>
  <c r="J1073" i="82"/>
  <c r="J1074" i="82"/>
  <c r="J1075" i="82"/>
  <c r="J1076" i="82"/>
  <c r="J1077" i="82"/>
  <c r="J1078" i="82"/>
  <c r="J1079" i="82"/>
  <c r="J1081" i="82"/>
  <c r="J1055" i="82"/>
  <c r="J1056" i="82"/>
  <c r="J1057" i="82"/>
  <c r="J1058" i="82"/>
  <c r="J1059" i="82"/>
  <c r="J1060" i="82"/>
  <c r="J1061" i="82"/>
  <c r="J1062" i="82"/>
  <c r="J1063" i="82"/>
  <c r="J1064" i="82"/>
  <c r="J1065" i="82"/>
  <c r="J1066" i="82"/>
  <c r="J1041" i="82"/>
  <c r="J1042" i="82"/>
  <c r="J1043" i="82"/>
  <c r="J1044" i="82"/>
  <c r="J1045" i="82"/>
  <c r="J1046" i="82"/>
  <c r="J1047" i="82"/>
  <c r="J1048" i="82"/>
  <c r="J1049" i="82"/>
  <c r="J1050" i="82"/>
  <c r="J1034" i="82"/>
  <c r="J1035" i="82"/>
  <c r="J1036" i="82"/>
  <c r="J1037" i="82"/>
  <c r="J1023" i="82"/>
  <c r="J1024" i="82"/>
  <c r="J1025" i="82"/>
  <c r="J1026" i="82"/>
  <c r="J1027" i="82"/>
  <c r="J1028" i="82"/>
  <c r="J1029" i="82"/>
  <c r="J1030" i="82"/>
  <c r="J1031" i="82"/>
  <c r="J1032" i="82"/>
  <c r="J1033" i="82"/>
  <c r="J989" i="82"/>
  <c r="J990" i="82"/>
  <c r="J991" i="82"/>
  <c r="J992" i="82"/>
  <c r="J993" i="82"/>
  <c r="J994" i="82"/>
  <c r="J995" i="82"/>
  <c r="J996" i="82"/>
  <c r="J997" i="82"/>
  <c r="J998" i="82"/>
  <c r="J999" i="82"/>
  <c r="J1000" i="82"/>
  <c r="J1001" i="82"/>
  <c r="J1002" i="82"/>
  <c r="J1003" i="82"/>
  <c r="J1004" i="82"/>
  <c r="J1005" i="82"/>
  <c r="J1006" i="82"/>
  <c r="J1007" i="82"/>
  <c r="J1008" i="82"/>
  <c r="J1009" i="82"/>
  <c r="J1010" i="82"/>
  <c r="J1011" i="82"/>
  <c r="J1012" i="82"/>
  <c r="J1013" i="82"/>
  <c r="J1014" i="82"/>
  <c r="J1015" i="82"/>
  <c r="J1016" i="82"/>
  <c r="J1017" i="82"/>
  <c r="J1018" i="82"/>
  <c r="J1019" i="82"/>
  <c r="J965" i="82"/>
  <c r="J966" i="82"/>
  <c r="J967" i="82"/>
  <c r="J968" i="82"/>
  <c r="J969" i="82"/>
  <c r="J970" i="82"/>
  <c r="J971" i="82"/>
  <c r="J972" i="82"/>
  <c r="J973" i="82"/>
  <c r="J974" i="82"/>
  <c r="J975" i="82"/>
  <c r="J976" i="82"/>
  <c r="J977" i="82"/>
  <c r="J978" i="82"/>
  <c r="J979" i="82"/>
  <c r="J980" i="82"/>
  <c r="J981" i="82"/>
  <c r="J982" i="82"/>
  <c r="J983" i="82"/>
  <c r="J984" i="82"/>
  <c r="J985" i="82"/>
  <c r="J923" i="82"/>
  <c r="J924" i="82"/>
  <c r="J925" i="82"/>
  <c r="J926" i="82"/>
  <c r="J927" i="82"/>
  <c r="J928" i="82"/>
  <c r="J929" i="82"/>
  <c r="J930" i="82"/>
  <c r="J931" i="82"/>
  <c r="J932" i="82"/>
  <c r="J933" i="82"/>
  <c r="J934" i="82"/>
  <c r="J935" i="82"/>
  <c r="J936" i="82"/>
  <c r="J937" i="82"/>
  <c r="J938" i="82"/>
  <c r="J939" i="82"/>
  <c r="J940" i="82"/>
  <c r="J941" i="82"/>
  <c r="J942" i="82"/>
  <c r="J943" i="82"/>
  <c r="J944" i="82"/>
  <c r="J945" i="82"/>
  <c r="J946" i="82"/>
  <c r="J947" i="82"/>
  <c r="J948" i="82"/>
  <c r="J949" i="82"/>
  <c r="J950" i="82"/>
  <c r="J951" i="82"/>
  <c r="J952" i="82"/>
  <c r="J953" i="82"/>
  <c r="J954" i="82"/>
  <c r="J955" i="82"/>
  <c r="J956" i="82"/>
  <c r="J957" i="82"/>
  <c r="J958" i="82"/>
  <c r="J959" i="82"/>
  <c r="J960" i="82"/>
  <c r="J961" i="82"/>
  <c r="J883" i="82"/>
  <c r="J884" i="82"/>
  <c r="J885" i="82"/>
  <c r="J886" i="82"/>
  <c r="J887" i="82"/>
  <c r="J888" i="82"/>
  <c r="J889" i="82"/>
  <c r="J890" i="82"/>
  <c r="J891" i="82"/>
  <c r="J892" i="82"/>
  <c r="J893" i="82"/>
  <c r="J894" i="82"/>
  <c r="J895" i="82"/>
  <c r="J896" i="82"/>
  <c r="J897" i="82"/>
  <c r="J898" i="82"/>
  <c r="J899" i="82"/>
  <c r="J900" i="82"/>
  <c r="J901" i="82"/>
  <c r="J902" i="82"/>
  <c r="J903" i="82"/>
  <c r="J904" i="82"/>
  <c r="J905" i="82"/>
  <c r="J906" i="82"/>
  <c r="J907" i="82"/>
  <c r="J908" i="82"/>
  <c r="J909" i="82"/>
  <c r="J910" i="82"/>
  <c r="J911" i="82"/>
  <c r="J912" i="82"/>
  <c r="J913" i="82"/>
  <c r="J914" i="82"/>
  <c r="J915" i="82"/>
  <c r="J916" i="82"/>
  <c r="J917" i="82"/>
  <c r="J918" i="82"/>
  <c r="J919" i="82"/>
  <c r="J845" i="82"/>
  <c r="J846" i="82"/>
  <c r="J847" i="82"/>
  <c r="J848" i="82"/>
  <c r="J849" i="82"/>
  <c r="J850" i="82"/>
  <c r="J851" i="82"/>
  <c r="J852" i="82"/>
  <c r="J853" i="82"/>
  <c r="J854" i="82"/>
  <c r="J855" i="82"/>
  <c r="J856" i="82"/>
  <c r="J857" i="82"/>
  <c r="J858" i="82"/>
  <c r="J859" i="82"/>
  <c r="J860" i="82"/>
  <c r="J861" i="82"/>
  <c r="J862" i="82"/>
  <c r="J863" i="82"/>
  <c r="J864" i="82"/>
  <c r="J865" i="82"/>
  <c r="J866" i="82"/>
  <c r="J867" i="82"/>
  <c r="J868" i="82"/>
  <c r="J869" i="82"/>
  <c r="J870" i="82"/>
  <c r="J871" i="82"/>
  <c r="J872" i="82"/>
  <c r="J873" i="82"/>
  <c r="J874" i="82"/>
  <c r="J875" i="82"/>
  <c r="J876" i="82"/>
  <c r="J877" i="82"/>
  <c r="J878" i="82"/>
  <c r="J879" i="82"/>
  <c r="K694" i="82" l="1"/>
  <c r="F481" i="1"/>
  <c r="J138" i="115"/>
  <c r="J137" i="115"/>
  <c r="J136" i="115"/>
  <c r="J135" i="115"/>
  <c r="J134" i="115"/>
  <c r="J133" i="115"/>
  <c r="J132" i="115"/>
  <c r="J131" i="115"/>
  <c r="J130" i="115"/>
  <c r="J129" i="115"/>
  <c r="J128" i="115"/>
  <c r="J127" i="115"/>
  <c r="J126" i="115"/>
  <c r="J125" i="115"/>
  <c r="J124" i="115"/>
  <c r="J123" i="115"/>
  <c r="J122" i="115"/>
  <c r="J121" i="115"/>
  <c r="J120" i="115"/>
  <c r="J119" i="115"/>
  <c r="J118" i="115"/>
  <c r="J117" i="115"/>
  <c r="J116" i="115"/>
  <c r="J115" i="115"/>
  <c r="J114" i="115"/>
  <c r="J113" i="115"/>
  <c r="J112" i="115"/>
  <c r="J111" i="115"/>
  <c r="J110" i="115"/>
  <c r="J109" i="115"/>
  <c r="J108" i="115"/>
  <c r="J107" i="115"/>
  <c r="J163" i="115"/>
  <c r="J164" i="115"/>
  <c r="J165" i="115"/>
  <c r="J190" i="115"/>
  <c r="J189" i="115"/>
  <c r="J188" i="115"/>
  <c r="J187" i="115"/>
  <c r="J186" i="115"/>
  <c r="J185" i="115"/>
  <c r="J184" i="115"/>
  <c r="J183" i="115"/>
  <c r="J182" i="115"/>
  <c r="J181" i="115"/>
  <c r="J180" i="115"/>
  <c r="J179" i="115"/>
  <c r="J178" i="115"/>
  <c r="J177" i="115"/>
  <c r="J176" i="115"/>
  <c r="J175" i="115"/>
  <c r="J174" i="115"/>
  <c r="J173" i="115"/>
  <c r="J172" i="115"/>
  <c r="J171" i="115"/>
  <c r="J170" i="115"/>
  <c r="J169" i="115"/>
  <c r="J168" i="115"/>
  <c r="J167" i="115"/>
  <c r="J166" i="115"/>
  <c r="J162" i="115"/>
  <c r="J161" i="115"/>
  <c r="J160" i="115"/>
  <c r="J159" i="115"/>
  <c r="J158" i="115"/>
  <c r="J157" i="115"/>
  <c r="J156" i="115"/>
  <c r="J155" i="115"/>
  <c r="J154" i="115"/>
  <c r="J153" i="115"/>
  <c r="J152" i="115"/>
  <c r="J151" i="115"/>
  <c r="J150" i="115"/>
  <c r="J149" i="115"/>
  <c r="J148" i="115"/>
  <c r="J147" i="115"/>
  <c r="J146" i="115"/>
  <c r="J145" i="115"/>
  <c r="J144" i="115"/>
  <c r="J143" i="115"/>
  <c r="J141" i="115"/>
  <c r="J142" i="115"/>
  <c r="J106" i="115"/>
  <c r="J105" i="115"/>
  <c r="J104" i="115"/>
  <c r="J103" i="115"/>
  <c r="J99" i="115"/>
  <c r="J98" i="115"/>
  <c r="J97" i="115"/>
  <c r="J96" i="115"/>
  <c r="J95" i="115"/>
  <c r="J94" i="115"/>
  <c r="J93" i="115"/>
  <c r="J92" i="115"/>
  <c r="J91" i="115"/>
  <c r="J90" i="115"/>
  <c r="J89" i="115"/>
  <c r="J100" i="115"/>
  <c r="J88" i="115"/>
  <c r="J87" i="115"/>
  <c r="J86" i="115"/>
  <c r="J85" i="115"/>
  <c r="J84" i="115"/>
  <c r="J83" i="115"/>
  <c r="J82" i="115"/>
  <c r="J81" i="115"/>
  <c r="J80" i="115"/>
  <c r="J79" i="115"/>
  <c r="J78" i="115"/>
  <c r="J77" i="115"/>
  <c r="J101" i="115"/>
  <c r="J76" i="115"/>
  <c r="J75" i="115"/>
  <c r="J74" i="115"/>
  <c r="J73" i="115"/>
  <c r="J72" i="115"/>
  <c r="J71" i="115"/>
  <c r="J70" i="115"/>
  <c r="J69" i="115"/>
  <c r="J68" i="115"/>
  <c r="J67" i="115"/>
  <c r="J66" i="115"/>
  <c r="J65" i="115"/>
  <c r="J64" i="115"/>
  <c r="J63" i="115"/>
  <c r="J102" i="115"/>
  <c r="J62" i="115"/>
  <c r="J61" i="115"/>
  <c r="J60" i="115"/>
  <c r="J59" i="115"/>
  <c r="J58" i="115"/>
  <c r="J57" i="115"/>
  <c r="J56" i="115"/>
  <c r="J55" i="115"/>
  <c r="J54" i="115"/>
  <c r="J53" i="115"/>
  <c r="J52" i="115"/>
  <c r="J51" i="115"/>
  <c r="J50" i="115"/>
  <c r="J49" i="115"/>
  <c r="J48" i="115"/>
  <c r="J47" i="115"/>
  <c r="J46" i="115"/>
  <c r="J45" i="115"/>
  <c r="J44" i="115"/>
  <c r="J139" i="115"/>
  <c r="J43" i="115"/>
  <c r="J42" i="115"/>
  <c r="J41" i="115"/>
  <c r="J40" i="115"/>
  <c r="J39" i="115"/>
  <c r="J38" i="115"/>
  <c r="J37" i="115"/>
  <c r="J36" i="115"/>
  <c r="D33" i="115"/>
  <c r="C33" i="115"/>
  <c r="F480" i="1"/>
  <c r="J30" i="115"/>
  <c r="J29" i="115"/>
  <c r="C13" i="115"/>
  <c r="D13" i="115"/>
  <c r="D12" i="115"/>
  <c r="C12" i="115"/>
  <c r="D10" i="115"/>
  <c r="C10" i="115"/>
  <c r="J27" i="115"/>
  <c r="J26" i="115"/>
  <c r="J25" i="115"/>
  <c r="J24" i="115"/>
  <c r="J23" i="115"/>
  <c r="J22" i="115"/>
  <c r="J21" i="115"/>
  <c r="J20" i="115"/>
  <c r="J19" i="115"/>
  <c r="H7" i="115"/>
  <c r="G7" i="115"/>
  <c r="C7" i="115"/>
  <c r="H6" i="115"/>
  <c r="G6" i="115"/>
  <c r="C6" i="115"/>
  <c r="D5" i="115"/>
  <c r="C5" i="115"/>
  <c r="K33" i="115" l="1"/>
  <c r="K15" i="115"/>
  <c r="J1810" i="102" l="1"/>
  <c r="J1809" i="102"/>
  <c r="J1808" i="102"/>
  <c r="J1807" i="102"/>
  <c r="J1806" i="102"/>
  <c r="J1805" i="102"/>
  <c r="J1804" i="102"/>
  <c r="J1803" i="102"/>
  <c r="J1802" i="102"/>
  <c r="J1801" i="102"/>
  <c r="J1800" i="102"/>
  <c r="J1799" i="102"/>
  <c r="J1798" i="102"/>
  <c r="J1797" i="102"/>
  <c r="J1796" i="102"/>
  <c r="J1795" i="102"/>
  <c r="J1794" i="102"/>
  <c r="J1793" i="102"/>
  <c r="J1792" i="102"/>
  <c r="J1791" i="102"/>
  <c r="J1790" i="102"/>
  <c r="J1789" i="102"/>
  <c r="J1788" i="102"/>
  <c r="J1787" i="102"/>
  <c r="J1786" i="102"/>
  <c r="J1785" i="102"/>
  <c r="J1784" i="102"/>
  <c r="J1783" i="102"/>
  <c r="J1782" i="102"/>
  <c r="J1781" i="102"/>
  <c r="J1780" i="102"/>
  <c r="J1779" i="102"/>
  <c r="J1778" i="102"/>
  <c r="J1777" i="102"/>
  <c r="J1776" i="102"/>
  <c r="J1775" i="102"/>
  <c r="J1772" i="102"/>
  <c r="J1771" i="102"/>
  <c r="J1770" i="102"/>
  <c r="J1769" i="102"/>
  <c r="J1768" i="102"/>
  <c r="J1767" i="102"/>
  <c r="J1766" i="102"/>
  <c r="J1765" i="102"/>
  <c r="J1764" i="102"/>
  <c r="J1763" i="102"/>
  <c r="J1762" i="102"/>
  <c r="J1761" i="102"/>
  <c r="J1760" i="102"/>
  <c r="J1759" i="102"/>
  <c r="J1758" i="102"/>
  <c r="J1757" i="102"/>
  <c r="J1756" i="102"/>
  <c r="J1755" i="102"/>
  <c r="J1754" i="102"/>
  <c r="J1753" i="102"/>
  <c r="J1752" i="102"/>
  <c r="J1751" i="102"/>
  <c r="J1750" i="102"/>
  <c r="J1749" i="102"/>
  <c r="J1748" i="102"/>
  <c r="J1747" i="102"/>
  <c r="J1746" i="102"/>
  <c r="J1745" i="102"/>
  <c r="J1744" i="102"/>
  <c r="J1743" i="102"/>
  <c r="J1740" i="102"/>
  <c r="J1739" i="102"/>
  <c r="J1738" i="102"/>
  <c r="J1737" i="102"/>
  <c r="J1736" i="102"/>
  <c r="J1735" i="102"/>
  <c r="J1734" i="102"/>
  <c r="J1733" i="102"/>
  <c r="J1732" i="102"/>
  <c r="J1731" i="102"/>
  <c r="J1730" i="102"/>
  <c r="J1729" i="102"/>
  <c r="J1726" i="102"/>
  <c r="J1725" i="102"/>
  <c r="J1724" i="102"/>
  <c r="J1723" i="102"/>
  <c r="J1722" i="102"/>
  <c r="J1721" i="102"/>
  <c r="J1720" i="102"/>
  <c r="J1719" i="102"/>
  <c r="J1718" i="102"/>
  <c r="J1717" i="102"/>
  <c r="J1716" i="102"/>
  <c r="J1715" i="102"/>
  <c r="J1711" i="102"/>
  <c r="J1710" i="102"/>
  <c r="J1709" i="102"/>
  <c r="J1708" i="102"/>
  <c r="J1707" i="102"/>
  <c r="J1706" i="102"/>
  <c r="J1705" i="102"/>
  <c r="J1704" i="102"/>
  <c r="J1703" i="102"/>
  <c r="J1702" i="102"/>
  <c r="J1701" i="102"/>
  <c r="J1700" i="102"/>
  <c r="J1699" i="102"/>
  <c r="J1698" i="102"/>
  <c r="J1697" i="102"/>
  <c r="J1696" i="102"/>
  <c r="J1693" i="102"/>
  <c r="J1692" i="102"/>
  <c r="J1691" i="102"/>
  <c r="J1690" i="102"/>
  <c r="J1689" i="102"/>
  <c r="J1688" i="102"/>
  <c r="J1687" i="102"/>
  <c r="J1686" i="102"/>
  <c r="J1685" i="102"/>
  <c r="J1681" i="102"/>
  <c r="J1680" i="102"/>
  <c r="J1679" i="102"/>
  <c r="J1676" i="102"/>
  <c r="J1675" i="102"/>
  <c r="J1667" i="102"/>
  <c r="J1666" i="102"/>
  <c r="J1662" i="102"/>
  <c r="J1661" i="102"/>
  <c r="J1660" i="102"/>
  <c r="J1659" i="102"/>
  <c r="J1658" i="102"/>
  <c r="J1657" i="102"/>
  <c r="J1656" i="102"/>
  <c r="J1655" i="102"/>
  <c r="J1654" i="102"/>
  <c r="J1653" i="102"/>
  <c r="J1652" i="102"/>
  <c r="J1651" i="102"/>
  <c r="J1650" i="102"/>
  <c r="J1649" i="102"/>
  <c r="J1648" i="102"/>
  <c r="J1647" i="102"/>
  <c r="J1646" i="102"/>
  <c r="J1645" i="102"/>
  <c r="J1644" i="102"/>
  <c r="J1643" i="102"/>
  <c r="J1642" i="102"/>
  <c r="J1641" i="102"/>
  <c r="J1638" i="102"/>
  <c r="J1637" i="102"/>
  <c r="J1636" i="102"/>
  <c r="J1635" i="102"/>
  <c r="J1634" i="102"/>
  <c r="J1633" i="102"/>
  <c r="J1632" i="102"/>
  <c r="J1631" i="102"/>
  <c r="J1628" i="102"/>
  <c r="J1627" i="102"/>
  <c r="J1626" i="102"/>
  <c r="J1625" i="102"/>
  <c r="J1624" i="102"/>
  <c r="J1623" i="102"/>
  <c r="J1622" i="102"/>
  <c r="J1621" i="102"/>
  <c r="J1618" i="102"/>
  <c r="J1617" i="102"/>
  <c r="J1616" i="102"/>
  <c r="J1615" i="102"/>
  <c r="J1614" i="102"/>
  <c r="J1613" i="102"/>
  <c r="J1612" i="102"/>
  <c r="J1611" i="102"/>
  <c r="J1607" i="102"/>
  <c r="J1606" i="102"/>
  <c r="J1605" i="102"/>
  <c r="J1604" i="102"/>
  <c r="J1603" i="102"/>
  <c r="J1602" i="102"/>
  <c r="J1601" i="102"/>
  <c r="J1600" i="102"/>
  <c r="J1599" i="102"/>
  <c r="J1598" i="102"/>
  <c r="J1597" i="102"/>
  <c r="J1596" i="102"/>
  <c r="J1595" i="102"/>
  <c r="J1594" i="102"/>
  <c r="J1593" i="102"/>
  <c r="J1592" i="102"/>
  <c r="J1591" i="102"/>
  <c r="J1590" i="102"/>
  <c r="J1589" i="102"/>
  <c r="J1588" i="102"/>
  <c r="J1587" i="102"/>
  <c r="J1584" i="102"/>
  <c r="J1583" i="102"/>
  <c r="J1582" i="102"/>
  <c r="J1581" i="102"/>
  <c r="J1580" i="102"/>
  <c r="J1579" i="102"/>
  <c r="J1578" i="102"/>
  <c r="J1577" i="102"/>
  <c r="J1576" i="102"/>
  <c r="J1575" i="102"/>
  <c r="J1574" i="102"/>
  <c r="J1573" i="102"/>
  <c r="J1572" i="102"/>
  <c r="J1571" i="102"/>
  <c r="J1570" i="102"/>
  <c r="J1567" i="102"/>
  <c r="J1566" i="102"/>
  <c r="J1565" i="102"/>
  <c r="J1564" i="102"/>
  <c r="J1561" i="102"/>
  <c r="J1560" i="102"/>
  <c r="J1559" i="102"/>
  <c r="J1558" i="102"/>
  <c r="J1557" i="102"/>
  <c r="J1548" i="102"/>
  <c r="J1547" i="102"/>
  <c r="J1546" i="102"/>
  <c r="J1545" i="102"/>
  <c r="J1544" i="102"/>
  <c r="J1543" i="102"/>
  <c r="J1542" i="102"/>
  <c r="J1541" i="102"/>
  <c r="J1540" i="102"/>
  <c r="J1539" i="102"/>
  <c r="J1538" i="102"/>
  <c r="J1537" i="102"/>
  <c r="J1534" i="102"/>
  <c r="J1533" i="102"/>
  <c r="J1532" i="102"/>
  <c r="J1531" i="102"/>
  <c r="J1530" i="102"/>
  <c r="J1529" i="102"/>
  <c r="J1528" i="102"/>
  <c r="J1527" i="102"/>
  <c r="J1526" i="102"/>
  <c r="J1525" i="102"/>
  <c r="J1524" i="102"/>
  <c r="J1523" i="102"/>
  <c r="J1519" i="102"/>
  <c r="J1518" i="102"/>
  <c r="J1517" i="102"/>
  <c r="J1516" i="102"/>
  <c r="J1515" i="102"/>
  <c r="J1514" i="102"/>
  <c r="J1513" i="102"/>
  <c r="J1512" i="102"/>
  <c r="J1511" i="102"/>
  <c r="J1510" i="102"/>
  <c r="J1509" i="102"/>
  <c r="J1508" i="102"/>
  <c r="J1507" i="102"/>
  <c r="J1506" i="102"/>
  <c r="J1505" i="102"/>
  <c r="J1504" i="102"/>
  <c r="J1503" i="102"/>
  <c r="J1502" i="102"/>
  <c r="J1501" i="102"/>
  <c r="J1500" i="102"/>
  <c r="J1499" i="102"/>
  <c r="J1498" i="102"/>
  <c r="J1495" i="102"/>
  <c r="J1494" i="102"/>
  <c r="J1493" i="102"/>
  <c r="J1492" i="102"/>
  <c r="J1491" i="102"/>
  <c r="J1490" i="102"/>
  <c r="J1489" i="102"/>
  <c r="J1488" i="102"/>
  <c r="J1487" i="102"/>
  <c r="J1486" i="102"/>
  <c r="J1485" i="102"/>
  <c r="J1484" i="102"/>
  <c r="J1483" i="102"/>
  <c r="J1482" i="102"/>
  <c r="J1481" i="102"/>
  <c r="J1480" i="102"/>
  <c r="J1479" i="102"/>
  <c r="J1478" i="102"/>
  <c r="J1477" i="102"/>
  <c r="J1476" i="102"/>
  <c r="J1475" i="102"/>
  <c r="J1474" i="102"/>
  <c r="J1473" i="102"/>
  <c r="J1472" i="102"/>
  <c r="J1471" i="102"/>
  <c r="J1470" i="102"/>
  <c r="J1469" i="102"/>
  <c r="J1468" i="102"/>
  <c r="J1467" i="102"/>
  <c r="J1466" i="102"/>
  <c r="J1465" i="102"/>
  <c r="J1464" i="102"/>
  <c r="J1463" i="102"/>
  <c r="J1462" i="102"/>
  <c r="J1461" i="102"/>
  <c r="J1460" i="102"/>
  <c r="J1459" i="102"/>
  <c r="J1458" i="102"/>
  <c r="J1457" i="102"/>
  <c r="J1456" i="102"/>
  <c r="J1453" i="102"/>
  <c r="J1452" i="102"/>
  <c r="J1451" i="102"/>
  <c r="J1450" i="102"/>
  <c r="J1449" i="102"/>
  <c r="J1448" i="102"/>
  <c r="J1447" i="102"/>
  <c r="J1446" i="102"/>
  <c r="J1445" i="102"/>
  <c r="J1444" i="102"/>
  <c r="J1443" i="102"/>
  <c r="J1442" i="102"/>
  <c r="J1441" i="102"/>
  <c r="J1438" i="102"/>
  <c r="J1437" i="102"/>
  <c r="J1436" i="102"/>
  <c r="J1435" i="102"/>
  <c r="J1434" i="102"/>
  <c r="J1430" i="102"/>
  <c r="J1429" i="102"/>
  <c r="J1428" i="102"/>
  <c r="J1427" i="102"/>
  <c r="J1424" i="102"/>
  <c r="J1423" i="102"/>
  <c r="J1422" i="102"/>
  <c r="J1421" i="102"/>
  <c r="J1418" i="102"/>
  <c r="J1417" i="102"/>
  <c r="J1416" i="102"/>
  <c r="J1415" i="102"/>
  <c r="J1414" i="102"/>
  <c r="J1413" i="102"/>
  <c r="J1412" i="102"/>
  <c r="J1411" i="102"/>
  <c r="J1408" i="102"/>
  <c r="J1407" i="102"/>
  <c r="J1406" i="102"/>
  <c r="J1405" i="102"/>
  <c r="J1404" i="102"/>
  <c r="J1403" i="102"/>
  <c r="J1400" i="102"/>
  <c r="J1399" i="102"/>
  <c r="J1396" i="102"/>
  <c r="J1395" i="102"/>
  <c r="J1394" i="102"/>
  <c r="J1393" i="102"/>
  <c r="J1392" i="102"/>
  <c r="J1391" i="102"/>
  <c r="J1390" i="102"/>
  <c r="J1389" i="102"/>
  <c r="J1386" i="102"/>
  <c r="J1385" i="102"/>
  <c r="J1384" i="102"/>
  <c r="J1383" i="102"/>
  <c r="J1382" i="102"/>
  <c r="J1381" i="102"/>
  <c r="J1380" i="102"/>
  <c r="J1379" i="102"/>
  <c r="J1376" i="102"/>
  <c r="J1375" i="102"/>
  <c r="J1374" i="102"/>
  <c r="J1373" i="102"/>
  <c r="J1372" i="102"/>
  <c r="J1369" i="102"/>
  <c r="J1368" i="102"/>
  <c r="J1367" i="102"/>
  <c r="J1366" i="102"/>
  <c r="J1365" i="102"/>
  <c r="J1364" i="102"/>
  <c r="J1363" i="102"/>
  <c r="J1362" i="102"/>
  <c r="J1361" i="102"/>
  <c r="J1360" i="102"/>
  <c r="J1359" i="102"/>
  <c r="J1358" i="102"/>
  <c r="J1357" i="102"/>
  <c r="J1356" i="102"/>
  <c r="J1355" i="102"/>
  <c r="J1354" i="102"/>
  <c r="J1353" i="102"/>
  <c r="J1352" i="102"/>
  <c r="J1351" i="102"/>
  <c r="J1350" i="102"/>
  <c r="J1349" i="102"/>
  <c r="J1348" i="102"/>
  <c r="J1345" i="102"/>
  <c r="J1344" i="102"/>
  <c r="J1343" i="102"/>
  <c r="J1342" i="102"/>
  <c r="J1341" i="102"/>
  <c r="J1340" i="102"/>
  <c r="J1339" i="102"/>
  <c r="J1338" i="102"/>
  <c r="J1337" i="102"/>
  <c r="J1336" i="102"/>
  <c r="J1335" i="102"/>
  <c r="J1334" i="102"/>
  <c r="J1333" i="102"/>
  <c r="J1332" i="102"/>
  <c r="J1331" i="102"/>
  <c r="J1330" i="102"/>
  <c r="J1329" i="102"/>
  <c r="J1328" i="102"/>
  <c r="J1327" i="102"/>
  <c r="J1326" i="102"/>
  <c r="J1325" i="102"/>
  <c r="J1324" i="102"/>
  <c r="J1323" i="102"/>
  <c r="J1322" i="102"/>
  <c r="J1321" i="102"/>
  <c r="J1320" i="102"/>
  <c r="J1319" i="102"/>
  <c r="J1318" i="102"/>
  <c r="J1317" i="102"/>
  <c r="J1316" i="102"/>
  <c r="J1313" i="102"/>
  <c r="J1312" i="102"/>
  <c r="J1311" i="102"/>
  <c r="J1310" i="102"/>
  <c r="J1309" i="102"/>
  <c r="J1308" i="102"/>
  <c r="J1307" i="102"/>
  <c r="J1306" i="102"/>
  <c r="J1305" i="102"/>
  <c r="J1304" i="102"/>
  <c r="J1303" i="102"/>
  <c r="J1302" i="102"/>
  <c r="J1301" i="102"/>
  <c r="J1300" i="102"/>
  <c r="J1299" i="102"/>
  <c r="J1298" i="102"/>
  <c r="J1297" i="102"/>
  <c r="J1296" i="102"/>
  <c r="J1287" i="102"/>
  <c r="J1286" i="102"/>
  <c r="J1283" i="102"/>
  <c r="J1282" i="102"/>
  <c r="J1281" i="102"/>
  <c r="J1280" i="102"/>
  <c r="J1271" i="102"/>
  <c r="J1270" i="102"/>
  <c r="J1267" i="102"/>
  <c r="J1266" i="102"/>
  <c r="J1265" i="102"/>
  <c r="J1264" i="102"/>
  <c r="J1263" i="102"/>
  <c r="J1262" i="102"/>
  <c r="J1261" i="102"/>
  <c r="J1260" i="102"/>
  <c r="J1259" i="102"/>
  <c r="J1258" i="102"/>
  <c r="J1257" i="102"/>
  <c r="J1256" i="102"/>
  <c r="J1255" i="102"/>
  <c r="J1254" i="102"/>
  <c r="J1251" i="102"/>
  <c r="J1250" i="102"/>
  <c r="J1249" i="102"/>
  <c r="J1248" i="102"/>
  <c r="J1247" i="102"/>
  <c r="J1246" i="102"/>
  <c r="J1245" i="102"/>
  <c r="J1244" i="102"/>
  <c r="J1243" i="102"/>
  <c r="J1242" i="102"/>
  <c r="J1241" i="102"/>
  <c r="J1240" i="102"/>
  <c r="J1239" i="102"/>
  <c r="J1238" i="102"/>
  <c r="J1237" i="102"/>
  <c r="J1236" i="102"/>
  <c r="J1235" i="102"/>
  <c r="J1234" i="102"/>
  <c r="J1233" i="102"/>
  <c r="J1232" i="102"/>
  <c r="J1231" i="102"/>
  <c r="J1230" i="102"/>
  <c r="J1229" i="102"/>
  <c r="J1228" i="102"/>
  <c r="J1227" i="102"/>
  <c r="J1223" i="102"/>
  <c r="J1222" i="102"/>
  <c r="J1213" i="102"/>
  <c r="J1212" i="102"/>
  <c r="J1211" i="102"/>
  <c r="J1210" i="102"/>
  <c r="J1209" i="102"/>
  <c r="J1208" i="102"/>
  <c r="J1207" i="102"/>
  <c r="J1206" i="102"/>
  <c r="J1197" i="102"/>
  <c r="J1196" i="102"/>
  <c r="J1195" i="102"/>
  <c r="J1194" i="102"/>
  <c r="J1193" i="102"/>
  <c r="J1192" i="102"/>
  <c r="J1189" i="102"/>
  <c r="J1188" i="102"/>
  <c r="J1187" i="102"/>
  <c r="J1186" i="102"/>
  <c r="J1185" i="102"/>
  <c r="J1184" i="102"/>
  <c r="J1181" i="102"/>
  <c r="J1180" i="102"/>
  <c r="J1179" i="102"/>
  <c r="J1178" i="102"/>
  <c r="J1177" i="102"/>
  <c r="J1176" i="102"/>
  <c r="J1173" i="102"/>
  <c r="J1172" i="102"/>
  <c r="J1168" i="102"/>
  <c r="J1167" i="102"/>
  <c r="J1164" i="102"/>
  <c r="J1163" i="102"/>
  <c r="J1162" i="102"/>
  <c r="J1161" i="102"/>
  <c r="J1158" i="102"/>
  <c r="J1157" i="102"/>
  <c r="J1156" i="102"/>
  <c r="J1155" i="102"/>
  <c r="J1154" i="102"/>
  <c r="J1153" i="102"/>
  <c r="J1150" i="102"/>
  <c r="J1149" i="102"/>
  <c r="J1148" i="102"/>
  <c r="J1145" i="102"/>
  <c r="J1144" i="102"/>
  <c r="J1143" i="102"/>
  <c r="J1142" i="102"/>
  <c r="J1141" i="102"/>
  <c r="J1140" i="102"/>
  <c r="J1139" i="102"/>
  <c r="J1138" i="102"/>
  <c r="J1134" i="102"/>
  <c r="J1133" i="102"/>
  <c r="J1130" i="102"/>
  <c r="J1129" i="102"/>
  <c r="J1126" i="102"/>
  <c r="J1125" i="102"/>
  <c r="J1122" i="102"/>
  <c r="J1121" i="102"/>
  <c r="J1118" i="102"/>
  <c r="J1117" i="102"/>
  <c r="J1114" i="102"/>
  <c r="J1113" i="102"/>
  <c r="J1112" i="102"/>
  <c r="J1111" i="102"/>
  <c r="J1110" i="102"/>
  <c r="J1109" i="102"/>
  <c r="J1108" i="102"/>
  <c r="J1107" i="102"/>
  <c r="J1104" i="102"/>
  <c r="J1103" i="102"/>
  <c r="J1102" i="102"/>
  <c r="J1101" i="102"/>
  <c r="J1098" i="102"/>
  <c r="J1097" i="102"/>
  <c r="J1096" i="102"/>
  <c r="J1095" i="102"/>
  <c r="J1092" i="102"/>
  <c r="J1091" i="102"/>
  <c r="J1082" i="102"/>
  <c r="J1081" i="102"/>
  <c r="J1080" i="102"/>
  <c r="J1079" i="102"/>
  <c r="J1070" i="102"/>
  <c r="J1069" i="102"/>
  <c r="J1068" i="102"/>
  <c r="J1067" i="102"/>
  <c r="J1066" i="102"/>
  <c r="J1065" i="102"/>
  <c r="J1064" i="102"/>
  <c r="J1063" i="102"/>
  <c r="J1062" i="102"/>
  <c r="J1061" i="102"/>
  <c r="J1060" i="102"/>
  <c r="J1059" i="102"/>
  <c r="J1058" i="102"/>
  <c r="J1057" i="102"/>
  <c r="J1056" i="102"/>
  <c r="J1055" i="102"/>
  <c r="J1054" i="102"/>
  <c r="J1053" i="102"/>
  <c r="J1052" i="102"/>
  <c r="J1051" i="102"/>
  <c r="J1050" i="102"/>
  <c r="J1049" i="102"/>
  <c r="J1048" i="102"/>
  <c r="J1047" i="102"/>
  <c r="J1046" i="102"/>
  <c r="J1045" i="102"/>
  <c r="J1044" i="102"/>
  <c r="J1043" i="102"/>
  <c r="J1042" i="102"/>
  <c r="J1041" i="102"/>
  <c r="J1040" i="102"/>
  <c r="J1039" i="102"/>
  <c r="J1038" i="102"/>
  <c r="J1037" i="102"/>
  <c r="J1036" i="102"/>
  <c r="J1035" i="102"/>
  <c r="J1034" i="102"/>
  <c r="J1033" i="102"/>
  <c r="J1032" i="102"/>
  <c r="J1031" i="102"/>
  <c r="J1030" i="102"/>
  <c r="J1029" i="102"/>
  <c r="J1028" i="102"/>
  <c r="J1027" i="102"/>
  <c r="J1026" i="102"/>
  <c r="J1025" i="102"/>
  <c r="J1024" i="102"/>
  <c r="J1023" i="102"/>
  <c r="J1022" i="102"/>
  <c r="J1021" i="102"/>
  <c r="J1020" i="102"/>
  <c r="J1019" i="102"/>
  <c r="J1018" i="102"/>
  <c r="J1015" i="102"/>
  <c r="J1014" i="102"/>
  <c r="J1013" i="102"/>
  <c r="J1012" i="102"/>
  <c r="J1011" i="102"/>
  <c r="J1010" i="102"/>
  <c r="J1009" i="102"/>
  <c r="J1008" i="102"/>
  <c r="J1007" i="102"/>
  <c r="J1006" i="102"/>
  <c r="J1005" i="102"/>
  <c r="J1004" i="102"/>
  <c r="J1003" i="102"/>
  <c r="J1002" i="102"/>
  <c r="J1001" i="102"/>
  <c r="J1000" i="102"/>
  <c r="J999" i="102"/>
  <c r="J998" i="102"/>
  <c r="J997" i="102"/>
  <c r="J996" i="102"/>
  <c r="J995" i="102"/>
  <c r="J994" i="102"/>
  <c r="J993" i="102"/>
  <c r="J992" i="102"/>
  <c r="J991" i="102"/>
  <c r="J990" i="102"/>
  <c r="J989" i="102"/>
  <c r="J988" i="102"/>
  <c r="J987" i="102"/>
  <c r="J986" i="102"/>
  <c r="J985" i="102"/>
  <c r="J984" i="102"/>
  <c r="J983" i="102"/>
  <c r="J982" i="102"/>
  <c r="J981" i="102"/>
  <c r="J980" i="102"/>
  <c r="J979" i="102"/>
  <c r="J976" i="102"/>
  <c r="J975" i="102"/>
  <c r="J974" i="102"/>
  <c r="J973" i="102"/>
  <c r="J972" i="102"/>
  <c r="J971" i="102"/>
  <c r="J970" i="102"/>
  <c r="J969" i="102"/>
  <c r="J968" i="102"/>
  <c r="J967" i="102"/>
  <c r="J966" i="102"/>
  <c r="J965" i="102"/>
  <c r="J964" i="102"/>
  <c r="J963" i="102"/>
  <c r="J962" i="102"/>
  <c r="J961" i="102"/>
  <c r="J960" i="102"/>
  <c r="J959" i="102"/>
  <c r="J958" i="102"/>
  <c r="J957" i="102"/>
  <c r="J956" i="102"/>
  <c r="J955" i="102"/>
  <c r="J954" i="102"/>
  <c r="J953" i="102"/>
  <c r="J952" i="102"/>
  <c r="J951" i="102"/>
  <c r="J950" i="102"/>
  <c r="J949" i="102"/>
  <c r="J948" i="102"/>
  <c r="J947" i="102"/>
  <c r="J946" i="102"/>
  <c r="J945" i="102"/>
  <c r="J944" i="102"/>
  <c r="J943" i="102"/>
  <c r="J942" i="102"/>
  <c r="J941" i="102"/>
  <c r="J940" i="102"/>
  <c r="J939" i="102"/>
  <c r="J938" i="102"/>
  <c r="J937" i="102"/>
  <c r="J936" i="102"/>
  <c r="J935" i="102"/>
  <c r="J934" i="102"/>
  <c r="J933" i="102"/>
  <c r="J932" i="102"/>
  <c r="J931" i="102"/>
  <c r="J930" i="102"/>
  <c r="J929" i="102"/>
  <c r="J928" i="102"/>
  <c r="J927" i="102"/>
  <c r="J926" i="102"/>
  <c r="J925" i="102"/>
  <c r="J924" i="102"/>
  <c r="J923" i="102"/>
  <c r="J920" i="102"/>
  <c r="J919" i="102"/>
  <c r="J918" i="102"/>
  <c r="J917" i="102"/>
  <c r="J916" i="102"/>
  <c r="J915" i="102"/>
  <c r="J914" i="102"/>
  <c r="J913" i="102"/>
  <c r="J912" i="102"/>
  <c r="J911" i="102"/>
  <c r="J910" i="102"/>
  <c r="J909" i="102"/>
  <c r="J908" i="102"/>
  <c r="J907" i="102"/>
  <c r="J906" i="102"/>
  <c r="J905" i="102"/>
  <c r="J904" i="102"/>
  <c r="J903" i="102"/>
  <c r="J902" i="102"/>
  <c r="J901" i="102"/>
  <c r="J900" i="102"/>
  <c r="J899" i="102"/>
  <c r="J898" i="102"/>
  <c r="J897" i="102"/>
  <c r="J896" i="102"/>
  <c r="J895" i="102"/>
  <c r="J894" i="102"/>
  <c r="J893" i="102"/>
  <c r="J892" i="102"/>
  <c r="J891" i="102"/>
  <c r="J890" i="102"/>
  <c r="J889" i="102"/>
  <c r="J888" i="102"/>
  <c r="J887" i="102"/>
  <c r="J886" i="102"/>
  <c r="J885" i="102"/>
  <c r="J884" i="102"/>
  <c r="J883" i="102"/>
  <c r="J882" i="102"/>
  <c r="J881" i="102"/>
  <c r="J880" i="102"/>
  <c r="J879" i="102"/>
  <c r="J878" i="102"/>
  <c r="J877" i="102"/>
  <c r="J876" i="102"/>
  <c r="J875" i="102"/>
  <c r="J874" i="102"/>
  <c r="J873" i="102"/>
  <c r="J872" i="102"/>
  <c r="J871" i="102"/>
  <c r="J870" i="102"/>
  <c r="J869" i="102"/>
  <c r="J865" i="102"/>
  <c r="J864" i="102"/>
  <c r="J863" i="102"/>
  <c r="J862" i="102"/>
  <c r="J861" i="102"/>
  <c r="J860" i="102"/>
  <c r="J859" i="102"/>
  <c r="J858" i="102"/>
  <c r="J857" i="102"/>
  <c r="J856" i="102"/>
  <c r="J855" i="102"/>
  <c r="J854" i="102"/>
  <c r="J853" i="102"/>
  <c r="J852" i="102"/>
  <c r="J851" i="102"/>
  <c r="J850" i="102"/>
  <c r="J849" i="102"/>
  <c r="J848" i="102"/>
  <c r="J847" i="102"/>
  <c r="J846" i="102"/>
  <c r="J845" i="102"/>
  <c r="J844" i="102"/>
  <c r="J843" i="102"/>
  <c r="J842" i="102"/>
  <c r="J841" i="102"/>
  <c r="J840" i="102"/>
  <c r="J839" i="102"/>
  <c r="J836" i="102"/>
  <c r="J835" i="102"/>
  <c r="J834" i="102"/>
  <c r="J833" i="102"/>
  <c r="J832" i="102"/>
  <c r="J831" i="102"/>
  <c r="J830" i="102"/>
  <c r="J829" i="102"/>
  <c r="J828" i="102"/>
  <c r="J827" i="102"/>
  <c r="J826" i="102"/>
  <c r="J825" i="102"/>
  <c r="J824" i="102"/>
  <c r="J823" i="102"/>
  <c r="J822" i="102"/>
  <c r="J821" i="102"/>
  <c r="J820" i="102"/>
  <c r="J819" i="102"/>
  <c r="J816" i="102"/>
  <c r="J815" i="102"/>
  <c r="J814" i="102"/>
  <c r="J813" i="102"/>
  <c r="J812" i="102"/>
  <c r="J811" i="102"/>
  <c r="J810" i="102"/>
  <c r="J809" i="102"/>
  <c r="J808" i="102"/>
  <c r="J807" i="102"/>
  <c r="J806" i="102"/>
  <c r="J805" i="102"/>
  <c r="J804" i="102"/>
  <c r="J803" i="102"/>
  <c r="J802" i="102"/>
  <c r="J801" i="102"/>
  <c r="J800" i="102"/>
  <c r="J799" i="102"/>
  <c r="J798" i="102"/>
  <c r="J797" i="102"/>
  <c r="J796" i="102"/>
  <c r="J795" i="102"/>
  <c r="J794" i="102"/>
  <c r="J793" i="102"/>
  <c r="J792" i="102"/>
  <c r="J791" i="102"/>
  <c r="J790" i="102"/>
  <c r="J789" i="102"/>
  <c r="J788" i="102"/>
  <c r="J787" i="102"/>
  <c r="J786" i="102"/>
  <c r="J785" i="102"/>
  <c r="J784" i="102"/>
  <c r="J783" i="102"/>
  <c r="J782" i="102"/>
  <c r="J781" i="102"/>
  <c r="J780" i="102"/>
  <c r="J779" i="102"/>
  <c r="J778" i="102"/>
  <c r="J777" i="102"/>
  <c r="J776" i="102"/>
  <c r="J775" i="102"/>
  <c r="J774" i="102"/>
  <c r="J773" i="102"/>
  <c r="J772" i="102"/>
  <c r="J771" i="102"/>
  <c r="J770" i="102"/>
  <c r="J769" i="102"/>
  <c r="J768" i="102"/>
  <c r="J767" i="102"/>
  <c r="J766" i="102"/>
  <c r="J765" i="102"/>
  <c r="J764" i="102"/>
  <c r="J763" i="102"/>
  <c r="J762" i="102"/>
  <c r="J761" i="102"/>
  <c r="J760" i="102"/>
  <c r="J757" i="102"/>
  <c r="J756" i="102"/>
  <c r="J755" i="102"/>
  <c r="J754" i="102"/>
  <c r="J753" i="102"/>
  <c r="J752" i="102"/>
  <c r="J751" i="102"/>
  <c r="J750" i="102"/>
  <c r="J749" i="102"/>
  <c r="J748" i="102"/>
  <c r="J747" i="102"/>
  <c r="J746" i="102"/>
  <c r="J745" i="102"/>
  <c r="J744" i="102"/>
  <c r="J743" i="102"/>
  <c r="J742" i="102"/>
  <c r="J741" i="102"/>
  <c r="J740" i="102"/>
  <c r="J739" i="102"/>
  <c r="J738" i="102"/>
  <c r="J737" i="102"/>
  <c r="J736" i="102"/>
  <c r="J735" i="102"/>
  <c r="J734" i="102"/>
  <c r="J733" i="102"/>
  <c r="J732" i="102"/>
  <c r="J731" i="102"/>
  <c r="J730" i="102"/>
  <c r="J729" i="102"/>
  <c r="J728" i="102"/>
  <c r="J727" i="102"/>
  <c r="J726" i="102"/>
  <c r="J725" i="102"/>
  <c r="J724" i="102"/>
  <c r="J723" i="102"/>
  <c r="J722" i="102"/>
  <c r="J721" i="102"/>
  <c r="J720" i="102"/>
  <c r="J719" i="102"/>
  <c r="J718" i="102"/>
  <c r="J715" i="102"/>
  <c r="J713" i="102"/>
  <c r="J712" i="102"/>
  <c r="J711" i="102"/>
  <c r="J710" i="102"/>
  <c r="J709" i="102"/>
  <c r="J708" i="102"/>
  <c r="J707" i="102"/>
  <c r="J706" i="102"/>
  <c r="J705" i="102"/>
  <c r="J704" i="102"/>
  <c r="J703" i="102"/>
  <c r="J702" i="102"/>
  <c r="J701" i="102"/>
  <c r="J700" i="102"/>
  <c r="J699" i="102"/>
  <c r="J698" i="102"/>
  <c r="J697" i="102"/>
  <c r="J696" i="102"/>
  <c r="J695" i="102"/>
  <c r="J694" i="102"/>
  <c r="J693" i="102"/>
  <c r="J692" i="102"/>
  <c r="J691" i="102"/>
  <c r="J690" i="102"/>
  <c r="J689" i="102"/>
  <c r="J688" i="102"/>
  <c r="J687" i="102"/>
  <c r="J686" i="102"/>
  <c r="J685" i="102"/>
  <c r="J684" i="102"/>
  <c r="J683" i="102"/>
  <c r="J682" i="102"/>
  <c r="J681" i="102"/>
  <c r="J680" i="102"/>
  <c r="J679" i="102"/>
  <c r="J678" i="102"/>
  <c r="J677" i="102"/>
  <c r="J676" i="102"/>
  <c r="J675" i="102"/>
  <c r="J674" i="102"/>
  <c r="J673" i="102"/>
  <c r="J672" i="102"/>
  <c r="J671" i="102"/>
  <c r="J670" i="102"/>
  <c r="J669" i="102"/>
  <c r="J668" i="102"/>
  <c r="J667" i="102"/>
  <c r="J666" i="102"/>
  <c r="J665" i="102"/>
  <c r="J664" i="102"/>
  <c r="J663" i="102"/>
  <c r="J662" i="102"/>
  <c r="J661" i="102"/>
  <c r="J660" i="102"/>
  <c r="J659" i="102"/>
  <c r="J658" i="102"/>
  <c r="J657" i="102"/>
  <c r="J656" i="102"/>
  <c r="J655" i="102"/>
  <c r="J654" i="102"/>
  <c r="J653" i="102"/>
  <c r="J652" i="102"/>
  <c r="J651" i="102"/>
  <c r="J650" i="102"/>
  <c r="J649" i="102"/>
  <c r="J648" i="102"/>
  <c r="J647" i="102"/>
  <c r="J646" i="102"/>
  <c r="J645" i="102"/>
  <c r="J644" i="102"/>
  <c r="J643" i="102"/>
  <c r="J642" i="102"/>
  <c r="J641" i="102"/>
  <c r="J640" i="102"/>
  <c r="J639" i="102"/>
  <c r="J638" i="102"/>
  <c r="J635" i="102"/>
  <c r="J634" i="102"/>
  <c r="J633" i="102"/>
  <c r="J632" i="102"/>
  <c r="J631" i="102"/>
  <c r="J630" i="102"/>
  <c r="J629" i="102"/>
  <c r="J628" i="102"/>
  <c r="J627" i="102"/>
  <c r="J626" i="102"/>
  <c r="J625" i="102"/>
  <c r="J624" i="102"/>
  <c r="J623" i="102"/>
  <c r="J622" i="102"/>
  <c r="J621" i="102"/>
  <c r="J620" i="102"/>
  <c r="J619" i="102"/>
  <c r="J618" i="102"/>
  <c r="J617" i="102"/>
  <c r="J616" i="102"/>
  <c r="J615" i="102"/>
  <c r="J614" i="102"/>
  <c r="J613" i="102"/>
  <c r="J612" i="102"/>
  <c r="J611" i="102"/>
  <c r="J610" i="102"/>
  <c r="J609" i="102"/>
  <c r="J608" i="102"/>
  <c r="J607" i="102"/>
  <c r="J606" i="102"/>
  <c r="J605" i="102"/>
  <c r="J604" i="102"/>
  <c r="J603" i="102"/>
  <c r="J602" i="102"/>
  <c r="J601" i="102"/>
  <c r="J600" i="102"/>
  <c r="J599" i="102"/>
  <c r="J598" i="102"/>
  <c r="J597" i="102"/>
  <c r="J596" i="102"/>
  <c r="J595" i="102"/>
  <c r="J594" i="102"/>
  <c r="J593" i="102"/>
  <c r="J592" i="102"/>
  <c r="J591" i="102"/>
  <c r="J590" i="102"/>
  <c r="J589" i="102"/>
  <c r="J588" i="102"/>
  <c r="J587" i="102"/>
  <c r="J586" i="102"/>
  <c r="J582" i="102"/>
  <c r="J581" i="102"/>
  <c r="J580" i="102"/>
  <c r="J579" i="102"/>
  <c r="J576" i="102"/>
  <c r="J575" i="102"/>
  <c r="J574" i="102"/>
  <c r="J573" i="102"/>
  <c r="J570" i="102"/>
  <c r="J569" i="102"/>
  <c r="J568" i="102"/>
  <c r="J567" i="102"/>
  <c r="J566" i="102"/>
  <c r="J565" i="102"/>
  <c r="J564" i="102"/>
  <c r="J563" i="102"/>
  <c r="J562" i="102"/>
  <c r="J561" i="102"/>
  <c r="J560" i="102"/>
  <c r="J559" i="102"/>
  <c r="J558" i="102"/>
  <c r="J557" i="102"/>
  <c r="J556" i="102"/>
  <c r="J555" i="102"/>
  <c r="J554" i="102"/>
  <c r="J553" i="102"/>
  <c r="J552" i="102"/>
  <c r="J551" i="102"/>
  <c r="J548" i="102"/>
  <c r="J547" i="102"/>
  <c r="J546" i="102"/>
  <c r="J545" i="102"/>
  <c r="J542" i="102"/>
  <c r="J541" i="102"/>
  <c r="J540" i="102"/>
  <c r="J539" i="102"/>
  <c r="J538" i="102"/>
  <c r="J537" i="102"/>
  <c r="J536" i="102"/>
  <c r="J535" i="102"/>
  <c r="J532" i="102"/>
  <c r="J531" i="102"/>
  <c r="J530" i="102"/>
  <c r="J529" i="102"/>
  <c r="J528" i="102"/>
  <c r="J527" i="102"/>
  <c r="J526" i="102"/>
  <c r="J525" i="102"/>
  <c r="J524" i="102"/>
  <c r="J523" i="102"/>
  <c r="J522" i="102"/>
  <c r="J521" i="102"/>
  <c r="J518" i="102"/>
  <c r="J517" i="102"/>
  <c r="J516" i="102"/>
  <c r="J515" i="102"/>
  <c r="J514" i="102"/>
  <c r="J513" i="102"/>
  <c r="J512" i="102"/>
  <c r="J511" i="102"/>
  <c r="J510" i="102"/>
  <c r="J509" i="102"/>
  <c r="J508" i="102"/>
  <c r="J507" i="102"/>
  <c r="J506" i="102"/>
  <c r="J505" i="102"/>
  <c r="J504" i="102"/>
  <c r="J503" i="102"/>
  <c r="J502" i="102"/>
  <c r="J501" i="102"/>
  <c r="J500" i="102"/>
  <c r="J499" i="102"/>
  <c r="J498" i="102"/>
  <c r="J497" i="102"/>
  <c r="J496" i="102"/>
  <c r="J495" i="102"/>
  <c r="J494" i="102"/>
  <c r="J493" i="102"/>
  <c r="J492" i="102"/>
  <c r="J491" i="102"/>
  <c r="J490" i="102"/>
  <c r="J489" i="102"/>
  <c r="J488" i="102"/>
  <c r="J487" i="102"/>
  <c r="J486" i="102"/>
  <c r="J483" i="102"/>
  <c r="J482" i="102"/>
  <c r="J481" i="102"/>
  <c r="J480" i="102"/>
  <c r="J479" i="102"/>
  <c r="J478" i="102"/>
  <c r="J477" i="102"/>
  <c r="J476" i="102"/>
  <c r="J475" i="102"/>
  <c r="J474" i="102"/>
  <c r="J473" i="102"/>
  <c r="J472" i="102"/>
  <c r="J471" i="102"/>
  <c r="J470" i="102"/>
  <c r="J469" i="102"/>
  <c r="J468" i="102"/>
  <c r="J467" i="102"/>
  <c r="J466" i="102"/>
  <c r="J465" i="102"/>
  <c r="J464" i="102"/>
  <c r="J463" i="102"/>
  <c r="J462" i="102"/>
  <c r="J461" i="102"/>
  <c r="J460" i="102"/>
  <c r="J459" i="102"/>
  <c r="J458" i="102"/>
  <c r="J457" i="102"/>
  <c r="J456" i="102"/>
  <c r="J455" i="102"/>
  <c r="J454" i="102"/>
  <c r="J453" i="102"/>
  <c r="J450" i="102"/>
  <c r="J449" i="102"/>
  <c r="J448" i="102"/>
  <c r="J447" i="102"/>
  <c r="J446" i="102"/>
  <c r="J445" i="102"/>
  <c r="J444" i="102"/>
  <c r="J443" i="102"/>
  <c r="J442" i="102"/>
  <c r="J441" i="102"/>
  <c r="J440" i="102"/>
  <c r="J439" i="102"/>
  <c r="J438" i="102"/>
  <c r="J437" i="102"/>
  <c r="J436" i="102"/>
  <c r="J435" i="102"/>
  <c r="J434" i="102"/>
  <c r="J433" i="102"/>
  <c r="J432" i="102"/>
  <c r="J431" i="102"/>
  <c r="J430" i="102"/>
  <c r="J429" i="102"/>
  <c r="J428" i="102"/>
  <c r="J427" i="102"/>
  <c r="J426" i="102"/>
  <c r="J425" i="102"/>
  <c r="J424" i="102"/>
  <c r="J423" i="102"/>
  <c r="J422" i="102"/>
  <c r="J421" i="102"/>
  <c r="J420" i="102"/>
  <c r="J419" i="102"/>
  <c r="J418" i="102"/>
  <c r="J417" i="102"/>
  <c r="J416" i="102"/>
  <c r="J415" i="102"/>
  <c r="J414" i="102"/>
  <c r="J413" i="102"/>
  <c r="J412" i="102"/>
  <c r="J411" i="102"/>
  <c r="J410" i="102"/>
  <c r="J409" i="102"/>
  <c r="J408" i="102"/>
  <c r="J407" i="102"/>
  <c r="J406" i="102"/>
  <c r="J405" i="102"/>
  <c r="J404" i="102"/>
  <c r="J401" i="102"/>
  <c r="J400" i="102"/>
  <c r="J399" i="102"/>
  <c r="J398" i="102"/>
  <c r="J397" i="102"/>
  <c r="J396" i="102"/>
  <c r="J395" i="102"/>
  <c r="J394" i="102"/>
  <c r="J393" i="102"/>
  <c r="J392" i="102"/>
  <c r="J391" i="102"/>
  <c r="J390" i="102"/>
  <c r="J389" i="102"/>
  <c r="J388" i="102"/>
  <c r="J387" i="102"/>
  <c r="J386" i="102"/>
  <c r="J385" i="102"/>
  <c r="J384" i="102"/>
  <c r="J383" i="102"/>
  <c r="J382" i="102"/>
  <c r="J381" i="102"/>
  <c r="J380" i="102"/>
  <c r="J379" i="102"/>
  <c r="J378" i="102"/>
  <c r="J377" i="102"/>
  <c r="J376" i="102"/>
  <c r="J375" i="102"/>
  <c r="J374" i="102"/>
  <c r="J373" i="102"/>
  <c r="J372" i="102"/>
  <c r="J371" i="102"/>
  <c r="J370" i="102"/>
  <c r="J369" i="102"/>
  <c r="J368" i="102"/>
  <c r="J367" i="102"/>
  <c r="J366" i="102"/>
  <c r="J365" i="102"/>
  <c r="J364" i="102"/>
  <c r="J363" i="102"/>
  <c r="J362" i="102"/>
  <c r="J361" i="102"/>
  <c r="J360" i="102"/>
  <c r="J359" i="102"/>
  <c r="J358" i="102"/>
  <c r="J357" i="102"/>
  <c r="J356" i="102"/>
  <c r="J355" i="102"/>
  <c r="J354" i="102"/>
  <c r="J353" i="102"/>
  <c r="J352" i="102"/>
  <c r="J351" i="102"/>
  <c r="J350" i="102"/>
  <c r="J349" i="102"/>
  <c r="J348" i="102"/>
  <c r="J347" i="102"/>
  <c r="J346" i="102"/>
  <c r="J345" i="102"/>
  <c r="J344" i="102"/>
  <c r="J343" i="102"/>
  <c r="J342" i="102"/>
  <c r="J341" i="102"/>
  <c r="J340" i="102"/>
  <c r="J339" i="102"/>
  <c r="J338" i="102"/>
  <c r="J337" i="102"/>
  <c r="J336" i="102"/>
  <c r="J335" i="102"/>
  <c r="J334" i="102"/>
  <c r="J333" i="102"/>
  <c r="J332" i="102"/>
  <c r="J331" i="102"/>
  <c r="J330" i="102"/>
  <c r="J328" i="102"/>
  <c r="J327" i="102"/>
  <c r="J326" i="102"/>
  <c r="J325" i="102"/>
  <c r="J324" i="102"/>
  <c r="J323" i="102"/>
  <c r="J322" i="102"/>
  <c r="J321" i="102"/>
  <c r="J320" i="102"/>
  <c r="J319" i="102"/>
  <c r="J318" i="102"/>
  <c r="J317" i="102"/>
  <c r="J316" i="102"/>
  <c r="J315" i="102"/>
  <c r="J314" i="102"/>
  <c r="J313" i="102"/>
  <c r="J312" i="102"/>
  <c r="J311" i="102"/>
  <c r="J310" i="102"/>
  <c r="J309" i="102"/>
  <c r="J308" i="102"/>
  <c r="J307" i="102"/>
  <c r="J306" i="102"/>
  <c r="J305" i="102"/>
  <c r="J304" i="102"/>
  <c r="J303" i="102"/>
  <c r="J302" i="102"/>
  <c r="J301" i="102"/>
  <c r="J300" i="102"/>
  <c r="J299" i="102"/>
  <c r="J298" i="102"/>
  <c r="J297" i="102"/>
  <c r="J296" i="102"/>
  <c r="J295" i="102"/>
  <c r="J294" i="102"/>
  <c r="J293" i="102"/>
  <c r="J292" i="102"/>
  <c r="J291" i="102"/>
  <c r="J290" i="102"/>
  <c r="J289" i="102"/>
  <c r="J288" i="102"/>
  <c r="J287" i="102"/>
  <c r="J286" i="102"/>
  <c r="J285" i="102"/>
  <c r="J284" i="102"/>
  <c r="J283" i="102"/>
  <c r="J282" i="102"/>
  <c r="J281" i="102"/>
  <c r="J280" i="102"/>
  <c r="J279" i="102"/>
  <c r="J278" i="102"/>
  <c r="J277" i="102"/>
  <c r="J276" i="102"/>
  <c r="J275" i="102"/>
  <c r="J274" i="102"/>
  <c r="J273" i="102"/>
  <c r="J272" i="102"/>
  <c r="J271" i="102"/>
  <c r="J270" i="102"/>
  <c r="J269" i="102"/>
  <c r="J268" i="102"/>
  <c r="J267" i="102"/>
  <c r="J266" i="102"/>
  <c r="J265" i="102"/>
  <c r="J264" i="102"/>
  <c r="J263" i="102"/>
  <c r="J262" i="102"/>
  <c r="J261" i="102"/>
  <c r="J260" i="102"/>
  <c r="J259" i="102"/>
  <c r="J258" i="102"/>
  <c r="J257" i="102"/>
  <c r="J256" i="102"/>
  <c r="J255" i="102"/>
  <c r="J254" i="102"/>
  <c r="J253" i="102"/>
  <c r="J252" i="102"/>
  <c r="J251" i="102"/>
  <c r="J250" i="102"/>
  <c r="J249" i="102"/>
  <c r="J248" i="102"/>
  <c r="J247" i="102"/>
  <c r="J244" i="102"/>
  <c r="J243" i="102"/>
  <c r="J242" i="102"/>
  <c r="J241" i="102"/>
  <c r="J240" i="102"/>
  <c r="J239" i="102"/>
  <c r="J238" i="102"/>
  <c r="J237" i="102"/>
  <c r="J236" i="102"/>
  <c r="J235" i="102"/>
  <c r="J234" i="102"/>
  <c r="J233" i="102"/>
  <c r="J232" i="102"/>
  <c r="J231" i="102"/>
  <c r="J230" i="102"/>
  <c r="J229" i="102"/>
  <c r="J228" i="102"/>
  <c r="J227" i="102"/>
  <c r="J226" i="102"/>
  <c r="J225" i="102"/>
  <c r="J224" i="102"/>
  <c r="J223" i="102"/>
  <c r="J222" i="102"/>
  <c r="J221" i="102"/>
  <c r="J220" i="102"/>
  <c r="J219" i="102"/>
  <c r="J218" i="102"/>
  <c r="J217" i="102"/>
  <c r="J216" i="102"/>
  <c r="J215" i="102"/>
  <c r="J214" i="102"/>
  <c r="J213" i="102"/>
  <c r="J212" i="102"/>
  <c r="J211" i="102"/>
  <c r="J210" i="102"/>
  <c r="J209" i="102"/>
  <c r="J208" i="102"/>
  <c r="J207" i="102"/>
  <c r="J206" i="102"/>
  <c r="J205" i="102"/>
  <c r="J204" i="102"/>
  <c r="J203" i="102"/>
  <c r="J202" i="102"/>
  <c r="J201" i="102"/>
  <c r="J200" i="102"/>
  <c r="J199" i="102"/>
  <c r="J198" i="102"/>
  <c r="J197" i="102"/>
  <c r="J196" i="102"/>
  <c r="J195" i="102"/>
  <c r="J194" i="102"/>
  <c r="J193" i="102"/>
  <c r="J192" i="102"/>
  <c r="J191" i="102"/>
  <c r="J190" i="102"/>
  <c r="J189" i="102"/>
  <c r="J188" i="102"/>
  <c r="J187" i="102"/>
  <c r="J186" i="102"/>
  <c r="J185" i="102"/>
  <c r="J184" i="102"/>
  <c r="J183" i="102"/>
  <c r="J182" i="102"/>
  <c r="J181" i="102"/>
  <c r="J180" i="102"/>
  <c r="J179" i="102"/>
  <c r="J178" i="102"/>
  <c r="J177" i="102"/>
  <c r="J176" i="102"/>
  <c r="J175" i="102"/>
  <c r="J174" i="102"/>
  <c r="J173" i="102"/>
  <c r="J172" i="102"/>
  <c r="J171" i="102"/>
  <c r="J170" i="102"/>
  <c r="J169" i="102"/>
  <c r="J168" i="102"/>
  <c r="J167" i="102"/>
  <c r="J166" i="102"/>
  <c r="J165" i="102"/>
  <c r="J164" i="102"/>
  <c r="J161" i="102"/>
  <c r="J160" i="102"/>
  <c r="J159" i="102"/>
  <c r="J158" i="102"/>
  <c r="J157" i="102"/>
  <c r="J154" i="102"/>
  <c r="J153" i="102"/>
  <c r="J152" i="102"/>
  <c r="J151" i="102"/>
  <c r="J150" i="102"/>
  <c r="J149" i="102"/>
  <c r="J148" i="102"/>
  <c r="J147" i="102"/>
  <c r="J146" i="102"/>
  <c r="J145" i="102"/>
  <c r="J144" i="102"/>
  <c r="J143" i="102"/>
  <c r="J142" i="102"/>
  <c r="J141" i="102"/>
  <c r="J140" i="102"/>
  <c r="J139" i="102"/>
  <c r="J138" i="102"/>
  <c r="J137" i="102"/>
  <c r="J136" i="102"/>
  <c r="J135" i="102"/>
  <c r="J134" i="102"/>
  <c r="J133" i="102"/>
  <c r="J132" i="102"/>
  <c r="J131" i="102"/>
  <c r="J130" i="102"/>
  <c r="J129" i="102"/>
  <c r="J128" i="102"/>
  <c r="J127" i="102"/>
  <c r="J126" i="102"/>
  <c r="J125" i="102"/>
  <c r="J124" i="102"/>
  <c r="J123" i="102"/>
  <c r="J122" i="102"/>
  <c r="J121" i="102"/>
  <c r="J120" i="102"/>
  <c r="J119" i="102"/>
  <c r="J118" i="102"/>
  <c r="J117" i="102"/>
  <c r="J116" i="102"/>
  <c r="J115" i="102"/>
  <c r="J114" i="102"/>
  <c r="J113" i="102"/>
  <c r="J112" i="102"/>
  <c r="J111" i="102"/>
  <c r="J110" i="102"/>
  <c r="J109" i="102"/>
  <c r="J108" i="102"/>
  <c r="J107" i="102"/>
  <c r="J106" i="102"/>
  <c r="J105" i="102"/>
  <c r="J104" i="102"/>
  <c r="J103" i="102"/>
  <c r="J102" i="102"/>
  <c r="J101" i="102"/>
  <c r="J100" i="102"/>
  <c r="J99" i="102"/>
  <c r="J98" i="102"/>
  <c r="J97" i="102"/>
  <c r="J96" i="102"/>
  <c r="J95" i="102"/>
  <c r="J94" i="102"/>
  <c r="J93" i="102"/>
  <c r="J92" i="102"/>
  <c r="J91" i="102"/>
  <c r="J90" i="102"/>
  <c r="J89" i="102"/>
  <c r="J88" i="102"/>
  <c r="J87" i="102"/>
  <c r="J86" i="102"/>
  <c r="J85" i="102"/>
  <c r="J84" i="102"/>
  <c r="J83" i="102"/>
  <c r="J82" i="102"/>
  <c r="J81" i="102"/>
  <c r="J80" i="102"/>
  <c r="J77" i="102"/>
  <c r="J76" i="102"/>
  <c r="J75" i="102"/>
  <c r="J74" i="102"/>
  <c r="J73" i="102"/>
  <c r="J72" i="102"/>
  <c r="J71" i="102"/>
  <c r="J70" i="102"/>
  <c r="J69" i="102"/>
  <c r="J68" i="102"/>
  <c r="J67" i="102"/>
  <c r="J66" i="102"/>
  <c r="J65" i="102"/>
  <c r="J64" i="102"/>
  <c r="J63" i="102"/>
  <c r="J62" i="102"/>
  <c r="J61" i="102"/>
  <c r="J60" i="102"/>
  <c r="J59" i="102"/>
  <c r="J58" i="102"/>
  <c r="J57" i="102"/>
  <c r="J56" i="102"/>
  <c r="J55" i="102"/>
  <c r="J54" i="102"/>
  <c r="J53" i="102"/>
  <c r="J52" i="102"/>
  <c r="J51" i="102"/>
  <c r="J50" i="102"/>
  <c r="J49" i="102"/>
  <c r="J48" i="102"/>
  <c r="J47" i="102"/>
  <c r="J46" i="102"/>
  <c r="J45" i="102"/>
  <c r="J44" i="102"/>
  <c r="J43" i="102"/>
  <c r="J42" i="102"/>
  <c r="J41" i="102"/>
  <c r="J40" i="102"/>
  <c r="J39" i="102"/>
  <c r="J38" i="102"/>
  <c r="J37" i="102"/>
  <c r="J36" i="102"/>
  <c r="J35" i="102"/>
  <c r="J34" i="102"/>
  <c r="J33" i="102"/>
  <c r="J32" i="102"/>
  <c r="J31" i="102"/>
  <c r="J30" i="102"/>
  <c r="J29" i="102"/>
  <c r="J28" i="102"/>
  <c r="J27" i="102"/>
  <c r="J26" i="102"/>
  <c r="J25" i="102"/>
  <c r="J24" i="102"/>
  <c r="J23" i="102"/>
  <c r="J22" i="102"/>
  <c r="J21" i="102"/>
  <c r="J20" i="102"/>
  <c r="J19" i="102"/>
  <c r="J1656" i="101"/>
  <c r="J1655" i="101"/>
  <c r="J1654" i="101"/>
  <c r="J1653" i="101"/>
  <c r="J1652" i="101"/>
  <c r="J1642" i="101"/>
  <c r="J1641" i="101"/>
  <c r="J1640" i="101"/>
  <c r="J1639" i="101"/>
  <c r="J1638" i="101"/>
  <c r="J1637" i="101"/>
  <c r="J1636" i="101"/>
  <c r="J1635" i="101"/>
  <c r="J1634" i="101"/>
  <c r="J1633" i="101"/>
  <c r="J1632" i="101"/>
  <c r="J1631" i="101"/>
  <c r="J1630" i="101"/>
  <c r="J1629" i="101"/>
  <c r="J1628" i="101"/>
  <c r="J1627" i="101"/>
  <c r="J1626" i="101"/>
  <c r="J1625" i="101"/>
  <c r="J1624" i="101"/>
  <c r="J1623" i="101"/>
  <c r="J1622" i="101"/>
  <c r="J1612" i="101"/>
  <c r="J1611" i="101"/>
  <c r="J1610" i="101"/>
  <c r="J1609" i="101"/>
  <c r="J1608" i="101"/>
  <c r="J1607" i="101"/>
  <c r="J1606" i="101"/>
  <c r="J1605" i="101"/>
  <c r="J1602" i="101"/>
  <c r="J1601" i="101"/>
  <c r="J1600" i="101"/>
  <c r="J1599" i="101"/>
  <c r="J1598" i="101"/>
  <c r="J1597" i="101"/>
  <c r="J1596" i="101"/>
  <c r="J1586" i="101"/>
  <c r="J1585" i="101"/>
  <c r="J1584" i="101"/>
  <c r="J1583" i="101"/>
  <c r="J1582" i="101"/>
  <c r="J1581" i="101"/>
  <c r="J1580" i="101"/>
  <c r="J1579" i="101"/>
  <c r="J1578" i="101"/>
  <c r="J1577" i="101"/>
  <c r="J1576" i="101"/>
  <c r="J1575" i="101"/>
  <c r="J1574" i="101"/>
  <c r="J1573" i="101"/>
  <c r="J1572" i="101"/>
  <c r="J1571" i="101"/>
  <c r="J1570" i="101"/>
  <c r="J1569" i="101"/>
  <c r="J1568" i="101"/>
  <c r="J1567" i="101"/>
  <c r="J1566" i="101"/>
  <c r="J1565" i="101"/>
  <c r="J1564" i="101"/>
  <c r="J1563" i="101"/>
  <c r="J1562" i="101"/>
  <c r="J1561" i="101"/>
  <c r="J1560" i="101"/>
  <c r="J1559" i="101"/>
  <c r="J1558" i="101"/>
  <c r="J1557" i="101"/>
  <c r="J1556" i="101"/>
  <c r="J1555" i="101"/>
  <c r="J1554" i="101"/>
  <c r="J1553" i="101"/>
  <c r="J1552" i="101"/>
  <c r="J1551" i="101"/>
  <c r="J1550" i="101"/>
  <c r="J1549" i="101"/>
  <c r="J1548" i="101"/>
  <c r="J1547" i="101"/>
  <c r="J1546" i="101"/>
  <c r="J1545" i="101"/>
  <c r="J1544" i="101"/>
  <c r="J1543" i="101"/>
  <c r="J1542" i="101"/>
  <c r="J1541" i="101"/>
  <c r="J1540" i="101"/>
  <c r="J1537" i="101"/>
  <c r="J1536" i="101"/>
  <c r="J1535" i="101"/>
  <c r="J1534" i="101"/>
  <c r="J1533" i="101"/>
  <c r="J1532" i="101"/>
  <c r="J1531" i="101"/>
  <c r="J1530" i="101"/>
  <c r="J1529" i="101"/>
  <c r="J1528" i="101"/>
  <c r="J1527" i="101"/>
  <c r="J1526" i="101"/>
  <c r="J1525" i="101"/>
  <c r="J1524" i="101"/>
  <c r="J1523" i="101"/>
  <c r="J1522" i="101"/>
  <c r="J1521" i="101"/>
  <c r="J1520" i="101"/>
  <c r="J1519" i="101"/>
  <c r="J1518" i="101"/>
  <c r="J1517" i="101"/>
  <c r="J1516" i="101"/>
  <c r="J1515" i="101"/>
  <c r="J1514" i="101"/>
  <c r="J1513" i="101"/>
  <c r="J1512" i="101"/>
  <c r="J1511" i="101"/>
  <c r="J1510" i="101"/>
  <c r="J1509" i="101"/>
  <c r="J1508" i="101"/>
  <c r="J1507" i="101"/>
  <c r="J1506" i="101"/>
  <c r="J1505" i="101"/>
  <c r="J1504" i="101"/>
  <c r="J1503" i="101"/>
  <c r="J1502" i="101"/>
  <c r="J1501" i="101"/>
  <c r="J1498" i="101"/>
  <c r="J1497" i="101"/>
  <c r="J1496" i="101"/>
  <c r="J1495" i="101"/>
  <c r="J1494" i="101"/>
  <c r="J1493" i="101"/>
  <c r="J1492" i="101"/>
  <c r="J1491" i="101"/>
  <c r="J1490" i="101"/>
  <c r="J1489" i="101"/>
  <c r="J1488" i="101"/>
  <c r="J1487" i="101"/>
  <c r="J1486" i="101"/>
  <c r="J1485" i="101"/>
  <c r="J1484" i="101"/>
  <c r="J1483" i="101"/>
  <c r="J1482" i="101"/>
  <c r="J1481" i="101"/>
  <c r="J1480" i="101"/>
  <c r="J1479" i="101"/>
  <c r="J1478" i="101"/>
  <c r="J1477" i="101"/>
  <c r="J1474" i="101"/>
  <c r="J1473" i="101"/>
  <c r="J1472" i="101"/>
  <c r="J1471" i="101"/>
  <c r="J1470" i="101"/>
  <c r="J1469" i="101"/>
  <c r="J1468" i="101"/>
  <c r="J1467" i="101"/>
  <c r="J1466" i="101"/>
  <c r="J1465" i="101"/>
  <c r="J1464" i="101"/>
  <c r="J1463" i="101"/>
  <c r="J1459" i="101"/>
  <c r="J1458" i="101"/>
  <c r="J1457" i="101"/>
  <c r="J1456" i="101"/>
  <c r="J1455" i="101"/>
  <c r="J1454" i="101"/>
  <c r="J1453" i="101"/>
  <c r="J1452" i="101"/>
  <c r="J1451" i="101"/>
  <c r="J1450" i="101"/>
  <c r="J1449" i="101"/>
  <c r="J1448" i="101"/>
  <c r="J1447" i="101"/>
  <c r="J1446" i="101"/>
  <c r="J1442" i="101"/>
  <c r="J1441" i="101"/>
  <c r="J1440" i="101"/>
  <c r="J1439" i="101"/>
  <c r="J1438" i="101"/>
  <c r="J1437" i="101"/>
  <c r="J1434" i="101"/>
  <c r="J1433" i="101"/>
  <c r="J1423" i="101"/>
  <c r="J1422" i="101"/>
  <c r="J1421" i="101"/>
  <c r="J1420" i="101"/>
  <c r="J1419" i="101"/>
  <c r="J1418" i="101"/>
  <c r="J1417" i="101"/>
  <c r="J1416" i="101"/>
  <c r="J1415" i="101"/>
  <c r="J1414" i="101"/>
  <c r="J1413" i="101"/>
  <c r="J1412" i="101"/>
  <c r="J1411" i="101"/>
  <c r="J1410" i="101"/>
  <c r="J1409" i="101"/>
  <c r="J1405" i="101"/>
  <c r="J1404" i="101"/>
  <c r="J1403" i="101"/>
  <c r="J1402" i="101"/>
  <c r="J1401" i="101"/>
  <c r="J1400" i="101"/>
  <c r="J1399" i="101"/>
  <c r="J1398" i="101"/>
  <c r="J1397" i="101"/>
  <c r="J1396" i="101"/>
  <c r="J1395" i="101"/>
  <c r="J1394" i="101"/>
  <c r="J1393" i="101"/>
  <c r="J1392" i="101"/>
  <c r="J1391" i="101"/>
  <c r="J1390" i="101"/>
  <c r="J1389" i="101"/>
  <c r="J1388" i="101"/>
  <c r="J1387" i="101"/>
  <c r="J1384" i="101"/>
  <c r="J1383" i="101"/>
  <c r="J1380" i="101"/>
  <c r="J1379" i="101"/>
  <c r="J1378" i="101"/>
  <c r="J1377" i="101"/>
  <c r="J1376" i="101"/>
  <c r="J1366" i="101"/>
  <c r="J1365" i="101"/>
  <c r="J1364" i="101"/>
  <c r="J1363" i="101"/>
  <c r="J1360" i="101"/>
  <c r="J1359" i="101"/>
  <c r="J1356" i="101"/>
  <c r="J1355" i="101"/>
  <c r="J1354" i="101"/>
  <c r="J1353" i="101"/>
  <c r="J1350" i="101"/>
  <c r="J1349" i="101"/>
  <c r="J1348" i="101"/>
  <c r="J1347" i="101"/>
  <c r="J1343" i="101"/>
  <c r="J1342" i="101"/>
  <c r="J1339" i="101"/>
  <c r="J1338" i="101"/>
  <c r="J1335" i="101"/>
  <c r="J1334" i="101"/>
  <c r="J1331" i="101"/>
  <c r="J1330" i="101"/>
  <c r="J1329" i="101"/>
  <c r="J1328" i="101"/>
  <c r="J1327" i="101"/>
  <c r="J1326" i="101"/>
  <c r="J1322" i="101"/>
  <c r="J1321" i="101"/>
  <c r="J1318" i="101"/>
  <c r="J1317" i="101"/>
  <c r="J1314" i="101"/>
  <c r="J1313" i="101"/>
  <c r="J1310" i="101"/>
  <c r="J1309" i="101"/>
  <c r="J1308" i="101"/>
  <c r="J1307" i="101"/>
  <c r="J1306" i="101"/>
  <c r="J1305" i="101"/>
  <c r="J1303" i="101"/>
  <c r="J1302" i="101"/>
  <c r="J1301" i="101"/>
  <c r="J1300" i="101"/>
  <c r="J1299" i="101"/>
  <c r="J1289" i="101"/>
  <c r="J1288" i="101"/>
  <c r="J1287" i="101"/>
  <c r="J1286" i="101"/>
  <c r="J1285" i="101"/>
  <c r="J1284" i="101"/>
  <c r="J1283" i="101"/>
  <c r="J1282" i="101"/>
  <c r="J1281" i="101"/>
  <c r="J1280" i="101"/>
  <c r="J1279" i="101"/>
  <c r="J1278" i="101"/>
  <c r="J1277" i="101"/>
  <c r="J1276" i="101"/>
  <c r="J1275" i="101"/>
  <c r="J1274" i="101"/>
  <c r="J1273" i="101"/>
  <c r="J1272" i="101"/>
  <c r="J1271" i="101"/>
  <c r="J1270" i="101"/>
  <c r="J1269" i="101"/>
  <c r="J1268" i="101"/>
  <c r="J1267" i="101"/>
  <c r="J1266" i="101"/>
  <c r="J1265" i="101"/>
  <c r="J1264" i="101"/>
  <c r="J1261" i="101"/>
  <c r="J1260" i="101"/>
  <c r="J1259" i="101"/>
  <c r="J1258" i="101"/>
  <c r="J1257" i="101"/>
  <c r="J1256" i="101"/>
  <c r="J1255" i="101"/>
  <c r="J1254" i="101"/>
  <c r="J1253" i="101"/>
  <c r="J1252" i="101"/>
  <c r="J1251" i="101"/>
  <c r="J1250" i="101"/>
  <c r="J1249" i="101"/>
  <c r="J1248" i="101"/>
  <c r="J1247" i="101"/>
  <c r="J1246" i="101"/>
  <c r="J1243" i="101"/>
  <c r="J1242" i="101"/>
  <c r="J1241" i="101"/>
  <c r="J1240" i="101"/>
  <c r="J1239" i="101"/>
  <c r="J1238" i="101"/>
  <c r="J1237" i="101"/>
  <c r="J1236" i="101"/>
  <c r="J1235" i="101"/>
  <c r="J1234" i="101"/>
  <c r="J1233" i="101"/>
  <c r="J1232" i="101"/>
  <c r="J1231" i="101"/>
  <c r="J1230" i="101"/>
  <c r="J1229" i="101"/>
  <c r="J1228" i="101"/>
  <c r="J1227" i="101"/>
  <c r="J1226" i="101"/>
  <c r="J1225" i="101"/>
  <c r="J1224" i="101"/>
  <c r="J1223" i="101"/>
  <c r="J1222" i="101"/>
  <c r="J1219" i="101"/>
  <c r="J1218" i="101"/>
  <c r="J1217" i="101"/>
  <c r="J1216" i="101"/>
  <c r="J1215" i="101"/>
  <c r="J1214" i="101"/>
  <c r="J1213" i="101"/>
  <c r="J1212" i="101"/>
  <c r="J1211" i="101"/>
  <c r="J1210" i="101"/>
  <c r="J1209" i="101"/>
  <c r="J1208" i="101"/>
  <c r="J1207" i="101"/>
  <c r="J1206" i="101"/>
  <c r="J1205" i="101"/>
  <c r="J1204" i="101"/>
  <c r="J1203" i="101"/>
  <c r="J1202" i="101"/>
  <c r="J1201" i="101"/>
  <c r="J1200" i="101"/>
  <c r="J1199" i="101"/>
  <c r="J1198" i="101"/>
  <c r="J1197" i="101"/>
  <c r="J1196" i="101"/>
  <c r="J1192" i="101"/>
  <c r="J1191" i="101"/>
  <c r="J1190" i="101"/>
  <c r="J1189" i="101"/>
  <c r="J1188" i="101"/>
  <c r="J1187" i="101"/>
  <c r="J1186" i="101"/>
  <c r="J1185" i="101"/>
  <c r="J1182" i="101"/>
  <c r="J1181" i="101"/>
  <c r="J1180" i="101"/>
  <c r="J1179" i="101"/>
  <c r="J1178" i="101"/>
  <c r="J1177" i="101"/>
  <c r="J1176" i="101"/>
  <c r="J1175" i="101"/>
  <c r="J1172" i="101"/>
  <c r="J1171" i="101"/>
  <c r="J1170" i="101"/>
  <c r="J1169" i="101"/>
  <c r="J1168" i="101"/>
  <c r="J1167" i="101"/>
  <c r="J1166" i="101"/>
  <c r="J1165" i="101"/>
  <c r="J1164" i="101"/>
  <c r="J1163" i="101"/>
  <c r="J1162" i="101"/>
  <c r="J1161" i="101"/>
  <c r="J1160" i="101"/>
  <c r="J1159" i="101"/>
  <c r="J1158" i="101"/>
  <c r="J1157" i="101"/>
  <c r="J1156" i="101"/>
  <c r="J1155" i="101"/>
  <c r="J1154" i="101"/>
  <c r="J1153" i="101"/>
  <c r="J1152" i="101"/>
  <c r="J1151" i="101"/>
  <c r="J1150" i="101"/>
  <c r="J1149" i="101"/>
  <c r="J1148" i="101"/>
  <c r="J1147" i="101"/>
  <c r="J1146" i="101"/>
  <c r="J1145" i="101"/>
  <c r="J1144" i="101"/>
  <c r="J1143" i="101"/>
  <c r="J1142" i="101"/>
  <c r="J1139" i="101"/>
  <c r="J1138" i="101"/>
  <c r="J1137" i="101"/>
  <c r="J1136" i="101"/>
  <c r="J1135" i="101"/>
  <c r="J1134" i="101"/>
  <c r="J1133" i="101"/>
  <c r="J1132" i="101"/>
  <c r="J1131" i="101"/>
  <c r="J1130" i="101"/>
  <c r="J1129" i="101"/>
  <c r="J1128" i="101"/>
  <c r="J1127" i="101"/>
  <c r="J1126" i="101"/>
  <c r="J1125" i="101"/>
  <c r="J1124" i="101"/>
  <c r="J1123" i="101"/>
  <c r="J1122" i="101"/>
  <c r="J1121" i="101"/>
  <c r="J1117" i="101"/>
  <c r="J1116" i="101"/>
  <c r="J1115" i="101"/>
  <c r="J1114" i="101"/>
  <c r="J1113" i="101"/>
  <c r="J1112" i="101"/>
  <c r="J1109" i="101"/>
  <c r="J1108" i="101"/>
  <c r="J1107" i="101"/>
  <c r="J1104" i="101"/>
  <c r="J1103" i="101"/>
  <c r="J1102" i="101"/>
  <c r="J1101" i="101"/>
  <c r="J1100" i="101"/>
  <c r="J1099" i="101"/>
  <c r="J1098" i="101"/>
  <c r="J1097" i="101"/>
  <c r="J1096" i="101"/>
  <c r="J1095" i="101"/>
  <c r="J1094" i="101"/>
  <c r="J1093" i="101"/>
  <c r="J1092" i="101"/>
  <c r="J1091" i="101"/>
  <c r="J1090" i="101"/>
  <c r="J1089" i="101"/>
  <c r="J1088" i="101"/>
  <c r="J1087" i="101"/>
  <c r="J1086" i="101"/>
  <c r="J1085" i="101"/>
  <c r="J1084" i="101"/>
  <c r="J1083" i="101"/>
  <c r="J1082" i="101"/>
  <c r="J1081" i="101"/>
  <c r="J1080" i="101"/>
  <c r="J1079" i="101"/>
  <c r="J1078" i="101"/>
  <c r="J1075" i="101"/>
  <c r="J1074" i="101"/>
  <c r="J1073" i="101"/>
  <c r="J1072" i="101"/>
  <c r="J1071" i="101"/>
  <c r="J1070" i="101"/>
  <c r="J1069" i="101"/>
  <c r="J1068" i="101"/>
  <c r="J1065" i="101"/>
  <c r="J1064" i="101"/>
  <c r="J1063" i="101"/>
  <c r="J1062" i="101"/>
  <c r="J1061" i="101"/>
  <c r="J1060" i="101"/>
  <c r="J1059" i="101"/>
  <c r="J1058" i="101"/>
  <c r="J1057" i="101"/>
  <c r="J1056" i="101"/>
  <c r="J1055" i="101"/>
  <c r="J1054" i="101"/>
  <c r="J1053" i="101"/>
  <c r="J1052" i="101"/>
  <c r="J1051" i="101"/>
  <c r="J1050" i="101"/>
  <c r="J1049" i="101"/>
  <c r="J1048" i="101"/>
  <c r="J1047" i="101"/>
  <c r="J1046" i="101"/>
  <c r="J1045" i="101"/>
  <c r="J1044" i="101"/>
  <c r="J1043" i="101"/>
  <c r="J1042" i="101"/>
  <c r="J1041" i="101"/>
  <c r="J1040" i="101"/>
  <c r="J1039" i="101"/>
  <c r="J1038" i="101"/>
  <c r="J1037" i="101"/>
  <c r="J1036" i="101"/>
  <c r="J1035" i="101"/>
  <c r="J1034" i="101"/>
  <c r="J1033" i="101"/>
  <c r="J1032" i="101"/>
  <c r="J1031" i="101"/>
  <c r="J1030" i="101"/>
  <c r="J1029" i="101"/>
  <c r="J1028" i="101"/>
  <c r="J1027" i="101"/>
  <c r="J1026" i="101"/>
  <c r="J1025" i="101"/>
  <c r="J1024" i="101"/>
  <c r="J1023" i="101"/>
  <c r="J1022" i="101"/>
  <c r="J1021" i="101"/>
  <c r="J1020" i="101"/>
  <c r="J1019" i="101"/>
  <c r="J1018" i="101"/>
  <c r="J1017" i="101"/>
  <c r="J1016" i="101"/>
  <c r="J1015" i="101"/>
  <c r="J1014" i="101"/>
  <c r="J1011" i="101"/>
  <c r="J1010" i="101"/>
  <c r="J1009" i="101"/>
  <c r="J1008" i="101"/>
  <c r="J1007" i="101"/>
  <c r="J1006" i="101"/>
  <c r="J1005" i="101"/>
  <c r="J1004" i="101"/>
  <c r="J1003" i="101"/>
  <c r="J1002" i="101"/>
  <c r="J1001" i="101"/>
  <c r="J1000" i="101"/>
  <c r="J999" i="101"/>
  <c r="J998" i="101"/>
  <c r="J997" i="101"/>
  <c r="J996" i="101"/>
  <c r="J995" i="101"/>
  <c r="J994" i="101"/>
  <c r="J993" i="101"/>
  <c r="J992" i="101"/>
  <c r="J991" i="101"/>
  <c r="J990" i="101"/>
  <c r="J989" i="101"/>
  <c r="J988" i="101"/>
  <c r="J985" i="101"/>
  <c r="J984" i="101"/>
  <c r="J983" i="101"/>
  <c r="J982" i="101"/>
  <c r="J981" i="101"/>
  <c r="J980" i="101"/>
  <c r="J979" i="101"/>
  <c r="J978" i="101"/>
  <c r="J977" i="101"/>
  <c r="J976" i="101"/>
  <c r="J975" i="101"/>
  <c r="J974" i="101"/>
  <c r="J973" i="101"/>
  <c r="J972" i="101"/>
  <c r="J971" i="101"/>
  <c r="J970" i="101"/>
  <c r="J969" i="101"/>
  <c r="J968" i="101"/>
  <c r="J967" i="101"/>
  <c r="J966" i="101"/>
  <c r="J965" i="101"/>
  <c r="J964" i="101"/>
  <c r="J963" i="101"/>
  <c r="J962" i="101"/>
  <c r="J959" i="101"/>
  <c r="J958" i="101"/>
  <c r="J957" i="101"/>
  <c r="J956" i="101"/>
  <c r="J955" i="101"/>
  <c r="J954" i="101"/>
  <c r="J953" i="101"/>
  <c r="J952" i="101"/>
  <c r="J951" i="101"/>
  <c r="J950" i="101"/>
  <c r="J949" i="101"/>
  <c r="J948" i="101"/>
  <c r="J947" i="101"/>
  <c r="J946" i="101"/>
  <c r="J945" i="101"/>
  <c r="J944" i="101"/>
  <c r="J943" i="101"/>
  <c r="J942" i="101"/>
  <c r="J941" i="101"/>
  <c r="J940" i="101"/>
  <c r="J939" i="101"/>
  <c r="J938" i="101"/>
  <c r="J937" i="101"/>
  <c r="J936" i="101"/>
  <c r="J935" i="101"/>
  <c r="J934" i="101"/>
  <c r="J933" i="101"/>
  <c r="J930" i="101"/>
  <c r="J929" i="101"/>
  <c r="J928" i="101"/>
  <c r="J927" i="101"/>
  <c r="J926" i="101"/>
  <c r="J925" i="101"/>
  <c r="J924" i="101"/>
  <c r="J923" i="101"/>
  <c r="J922" i="101"/>
  <c r="J921" i="101"/>
  <c r="J920" i="101"/>
  <c r="J919" i="101"/>
  <c r="J918" i="101"/>
  <c r="J917" i="101"/>
  <c r="J908" i="101"/>
  <c r="J907" i="101"/>
  <c r="J906" i="101"/>
  <c r="J905" i="101"/>
  <c r="J904" i="101"/>
  <c r="J903" i="101"/>
  <c r="J902" i="101"/>
  <c r="J901" i="101"/>
  <c r="J900" i="101"/>
  <c r="J899" i="101"/>
  <c r="J898" i="101"/>
  <c r="J897" i="101"/>
  <c r="J896" i="101"/>
  <c r="J895" i="101"/>
  <c r="J894" i="101"/>
  <c r="J893" i="101"/>
  <c r="J892" i="101"/>
  <c r="J891" i="101"/>
  <c r="J890" i="101"/>
  <c r="J889" i="101"/>
  <c r="J888" i="101"/>
  <c r="J887" i="101"/>
  <c r="J886" i="101"/>
  <c r="J885" i="101"/>
  <c r="J884" i="101"/>
  <c r="J883" i="101"/>
  <c r="J882" i="101"/>
  <c r="J881" i="101"/>
  <c r="J880" i="101"/>
  <c r="J877" i="101"/>
  <c r="J876" i="101"/>
  <c r="J875" i="101"/>
  <c r="J874" i="101"/>
  <c r="J873" i="101"/>
  <c r="J872" i="101"/>
  <c r="J871" i="101"/>
  <c r="J870" i="101"/>
  <c r="J869" i="101"/>
  <c r="J868" i="101"/>
  <c r="J867" i="101"/>
  <c r="J866" i="101"/>
  <c r="J865" i="101"/>
  <c r="J864" i="101"/>
  <c r="J863" i="101"/>
  <c r="J862" i="101"/>
  <c r="J861" i="101"/>
  <c r="J860" i="101"/>
  <c r="J859" i="101"/>
  <c r="J858" i="101"/>
  <c r="J857" i="101"/>
  <c r="J854" i="101"/>
  <c r="J853" i="101"/>
  <c r="J852" i="101"/>
  <c r="J851" i="101"/>
  <c r="J850" i="101"/>
  <c r="J849" i="101"/>
  <c r="J848" i="101"/>
  <c r="J847" i="101"/>
  <c r="J846" i="101"/>
  <c r="J845" i="101"/>
  <c r="J844" i="101"/>
  <c r="J843" i="101"/>
  <c r="J842" i="101"/>
  <c r="J841" i="101"/>
  <c r="J840" i="101"/>
  <c r="J839" i="101"/>
  <c r="J838" i="101"/>
  <c r="J837" i="101"/>
  <c r="J836" i="101"/>
  <c r="J835" i="101"/>
  <c r="J834" i="101"/>
  <c r="J833" i="101"/>
  <c r="J832" i="101"/>
  <c r="J831" i="101"/>
  <c r="J830" i="101"/>
  <c r="J829" i="101"/>
  <c r="J828" i="101"/>
  <c r="J827" i="101"/>
  <c r="J826" i="101"/>
  <c r="J825" i="101"/>
  <c r="J824" i="101"/>
  <c r="J823" i="101"/>
  <c r="J822" i="101"/>
  <c r="J821" i="101"/>
  <c r="J820" i="101"/>
  <c r="J819" i="101"/>
  <c r="J818" i="101"/>
  <c r="J817" i="101"/>
  <c r="J816" i="101"/>
  <c r="J815" i="101"/>
  <c r="J814" i="101"/>
  <c r="J813" i="101"/>
  <c r="J812" i="101"/>
  <c r="J811" i="101"/>
  <c r="J810" i="101"/>
  <c r="J807" i="101"/>
  <c r="J806" i="101"/>
  <c r="J805" i="101"/>
  <c r="J804" i="101"/>
  <c r="J803" i="101"/>
  <c r="J802" i="101"/>
  <c r="J801" i="101"/>
  <c r="J800" i="101"/>
  <c r="J799" i="101"/>
  <c r="J798" i="101"/>
  <c r="J797" i="101"/>
  <c r="J796" i="101"/>
  <c r="J795" i="101"/>
  <c r="J794" i="101"/>
  <c r="J793" i="101"/>
  <c r="J792" i="101"/>
  <c r="J791" i="101"/>
  <c r="J790" i="101"/>
  <c r="J789" i="101"/>
  <c r="J788" i="101"/>
  <c r="J787" i="101"/>
  <c r="J786" i="101"/>
  <c r="J785" i="101"/>
  <c r="J784" i="101"/>
  <c r="J780" i="101"/>
  <c r="J779" i="101"/>
  <c r="J778" i="101"/>
  <c r="J777" i="101"/>
  <c r="J776" i="101"/>
  <c r="J775" i="101"/>
  <c r="J774" i="101"/>
  <c r="J773" i="101"/>
  <c r="J772" i="101"/>
  <c r="J771" i="101"/>
  <c r="J770" i="101"/>
  <c r="J769" i="101"/>
  <c r="J768" i="101"/>
  <c r="J767" i="101"/>
  <c r="J766" i="101"/>
  <c r="J765" i="101"/>
  <c r="J764" i="101"/>
  <c r="J763" i="101"/>
  <c r="J762" i="101"/>
  <c r="J761" i="101"/>
  <c r="J760" i="101"/>
  <c r="J759" i="101"/>
  <c r="J758" i="101"/>
  <c r="J757" i="101"/>
  <c r="J756" i="101"/>
  <c r="J755" i="101"/>
  <c r="J754" i="101"/>
  <c r="J753" i="101"/>
  <c r="J750" i="101"/>
  <c r="J749" i="101"/>
  <c r="J748" i="101"/>
  <c r="J747" i="101"/>
  <c r="J746" i="101"/>
  <c r="J745" i="101"/>
  <c r="J744" i="101"/>
  <c r="J743" i="101"/>
  <c r="J742" i="101"/>
  <c r="J741" i="101"/>
  <c r="J740" i="101"/>
  <c r="J739" i="101"/>
  <c r="J738" i="101"/>
  <c r="J737" i="101"/>
  <c r="J736" i="101"/>
  <c r="J735" i="101"/>
  <c r="J732" i="101"/>
  <c r="J731" i="101"/>
  <c r="J730" i="101"/>
  <c r="J729" i="101"/>
  <c r="J728" i="101"/>
  <c r="J727" i="101"/>
  <c r="J726" i="101"/>
  <c r="J725" i="101"/>
  <c r="J724" i="101"/>
  <c r="J723" i="101"/>
  <c r="J722" i="101"/>
  <c r="J721" i="101"/>
  <c r="J720" i="101"/>
  <c r="J719" i="101"/>
  <c r="J718" i="101"/>
  <c r="J717" i="101"/>
  <c r="J716" i="101"/>
  <c r="J715" i="101"/>
  <c r="J714" i="101"/>
  <c r="J713" i="101"/>
  <c r="J712" i="101"/>
  <c r="J711" i="101"/>
  <c r="J710" i="101"/>
  <c r="J709" i="101"/>
  <c r="J708" i="101"/>
  <c r="J707" i="101"/>
  <c r="J706" i="101"/>
  <c r="J705" i="101"/>
  <c r="J704" i="101"/>
  <c r="J703" i="101"/>
  <c r="J702" i="101"/>
  <c r="J701" i="101"/>
  <c r="J700" i="101"/>
  <c r="J699" i="101"/>
  <c r="J698" i="101"/>
  <c r="J697" i="101"/>
  <c r="J696" i="101"/>
  <c r="J695" i="101"/>
  <c r="J694" i="101"/>
  <c r="J693" i="101"/>
  <c r="J692" i="101"/>
  <c r="J691" i="101"/>
  <c r="J690" i="101"/>
  <c r="J689" i="101"/>
  <c r="J688" i="101"/>
  <c r="J687" i="101"/>
  <c r="J686" i="101"/>
  <c r="J685" i="101"/>
  <c r="J684" i="101"/>
  <c r="J683" i="101"/>
  <c r="J682" i="101"/>
  <c r="J681" i="101"/>
  <c r="J680" i="101"/>
  <c r="J679" i="101"/>
  <c r="J678" i="101"/>
  <c r="J677" i="101"/>
  <c r="J676" i="101"/>
  <c r="J675" i="101"/>
  <c r="J674" i="101"/>
  <c r="J671" i="101"/>
  <c r="J670" i="101"/>
  <c r="J669" i="101"/>
  <c r="J668" i="101"/>
  <c r="J667" i="101"/>
  <c r="J666" i="101"/>
  <c r="J665" i="101"/>
  <c r="J664" i="101"/>
  <c r="J663" i="101"/>
  <c r="J662" i="101"/>
  <c r="J661" i="101"/>
  <c r="J660" i="101"/>
  <c r="J659" i="101"/>
  <c r="J658" i="101"/>
  <c r="J657" i="101"/>
  <c r="J656" i="101"/>
  <c r="J655" i="101"/>
  <c r="J654" i="101"/>
  <c r="J653" i="101"/>
  <c r="J652" i="101"/>
  <c r="J651" i="101"/>
  <c r="J650" i="101"/>
  <c r="J649" i="101"/>
  <c r="J648" i="101"/>
  <c r="J647" i="101"/>
  <c r="J646" i="101"/>
  <c r="J645" i="101"/>
  <c r="J644" i="101"/>
  <c r="J643" i="101"/>
  <c r="J640" i="101"/>
  <c r="J639" i="101"/>
  <c r="J638" i="101"/>
  <c r="J637" i="101"/>
  <c r="J634" i="101"/>
  <c r="J633" i="101"/>
  <c r="J632" i="101"/>
  <c r="J631" i="101"/>
  <c r="J630" i="101"/>
  <c r="J629" i="101"/>
  <c r="J628" i="101"/>
  <c r="J627" i="101"/>
  <c r="J626" i="101"/>
  <c r="J625" i="101"/>
  <c r="J624" i="101"/>
  <c r="J623" i="101"/>
  <c r="J622" i="101"/>
  <c r="J621" i="101"/>
  <c r="J620" i="101"/>
  <c r="J619" i="101"/>
  <c r="J618" i="101"/>
  <c r="J617" i="101"/>
  <c r="J616" i="101"/>
  <c r="J615" i="101"/>
  <c r="J614" i="101"/>
  <c r="J613" i="101"/>
  <c r="J612" i="101"/>
  <c r="J611" i="101"/>
  <c r="J610" i="101"/>
  <c r="J609" i="101"/>
  <c r="J608" i="101"/>
  <c r="J607" i="101"/>
  <c r="J606" i="101"/>
  <c r="J605" i="101"/>
  <c r="J604" i="101"/>
  <c r="J603" i="101"/>
  <c r="J602" i="101"/>
  <c r="J601" i="101"/>
  <c r="J600" i="101"/>
  <c r="J599" i="101"/>
  <c r="J598" i="101"/>
  <c r="J597" i="101"/>
  <c r="J596" i="101"/>
  <c r="J595" i="101"/>
  <c r="J594" i="101"/>
  <c r="J593" i="101"/>
  <c r="J592" i="101"/>
  <c r="J591" i="101"/>
  <c r="J590" i="101"/>
  <c r="J589" i="101"/>
  <c r="J588" i="101"/>
  <c r="J587" i="101"/>
  <c r="J586" i="101"/>
  <c r="J583" i="101"/>
  <c r="J582" i="101"/>
  <c r="J581" i="101"/>
  <c r="J580" i="101"/>
  <c r="J579" i="101"/>
  <c r="J578" i="101"/>
  <c r="J577" i="101"/>
  <c r="J576" i="101"/>
  <c r="J575" i="101"/>
  <c r="J574" i="101"/>
  <c r="J573" i="101"/>
  <c r="J572" i="101"/>
  <c r="J571" i="101"/>
  <c r="J570" i="101"/>
  <c r="J569" i="101"/>
  <c r="J568" i="101"/>
  <c r="J567" i="101"/>
  <c r="J566" i="101"/>
  <c r="J565" i="101"/>
  <c r="J564" i="101"/>
  <c r="J563" i="101"/>
  <c r="J562" i="101"/>
  <c r="J561" i="101"/>
  <c r="J560" i="101"/>
  <c r="J559" i="101"/>
  <c r="J558" i="101"/>
  <c r="J557" i="101"/>
  <c r="J556" i="101"/>
  <c r="J555" i="101"/>
  <c r="J554" i="101"/>
  <c r="J550" i="101"/>
  <c r="J549" i="101"/>
  <c r="J548" i="101"/>
  <c r="J547" i="101"/>
  <c r="J546" i="101"/>
  <c r="J545" i="101"/>
  <c r="J544" i="101"/>
  <c r="J543" i="101"/>
  <c r="J542" i="101"/>
  <c r="J541" i="101"/>
  <c r="J540" i="101"/>
  <c r="J539" i="101"/>
  <c r="J538" i="101"/>
  <c r="J537" i="101"/>
  <c r="J536" i="101"/>
  <c r="J535" i="101"/>
  <c r="J534" i="101"/>
  <c r="J533" i="101"/>
  <c r="J532" i="101"/>
  <c r="J531" i="101"/>
  <c r="J528" i="101"/>
  <c r="J527" i="101"/>
  <c r="J524" i="101"/>
  <c r="J523" i="101"/>
  <c r="J521" i="101"/>
  <c r="J520" i="101"/>
  <c r="J519" i="101"/>
  <c r="J516" i="101"/>
  <c r="J515" i="101"/>
  <c r="J514" i="101"/>
  <c r="J513" i="101"/>
  <c r="J512" i="101"/>
  <c r="J511" i="101"/>
  <c r="J510" i="101"/>
  <c r="J507" i="101"/>
  <c r="J506" i="101"/>
  <c r="J505" i="101"/>
  <c r="J504" i="101"/>
  <c r="J503" i="101"/>
  <c r="J502" i="101"/>
  <c r="J501" i="101"/>
  <c r="J500" i="101"/>
  <c r="J499" i="101"/>
  <c r="J498" i="101"/>
  <c r="J497" i="101"/>
  <c r="J496" i="101"/>
  <c r="J495" i="101"/>
  <c r="J494" i="101"/>
  <c r="J493" i="101"/>
  <c r="J492" i="101"/>
  <c r="J491" i="101"/>
  <c r="J490" i="101"/>
  <c r="J489" i="101"/>
  <c r="J488" i="101"/>
  <c r="J487" i="101"/>
  <c r="J486" i="101"/>
  <c r="J485" i="101"/>
  <c r="J484" i="101"/>
  <c r="J483" i="101"/>
  <c r="J482" i="101"/>
  <c r="J481" i="101"/>
  <c r="J478" i="101"/>
  <c r="J477" i="101"/>
  <c r="J476" i="101"/>
  <c r="J475" i="101"/>
  <c r="J474" i="101"/>
  <c r="J473" i="101"/>
  <c r="J472" i="101"/>
  <c r="J471" i="101"/>
  <c r="J470" i="101"/>
  <c r="J469" i="101"/>
  <c r="J468" i="101"/>
  <c r="J467" i="101"/>
  <c r="J466" i="101"/>
  <c r="J465" i="101"/>
  <c r="J464" i="101"/>
  <c r="J463" i="101"/>
  <c r="J462" i="101"/>
  <c r="J461" i="101"/>
  <c r="J460" i="101"/>
  <c r="J459" i="101"/>
  <c r="J458" i="101"/>
  <c r="J457" i="101"/>
  <c r="J456" i="101"/>
  <c r="J455" i="101"/>
  <c r="J452" i="101"/>
  <c r="J451" i="101"/>
  <c r="J450" i="101"/>
  <c r="J449" i="101"/>
  <c r="J448" i="101"/>
  <c r="J447" i="101"/>
  <c r="J446" i="101"/>
  <c r="J445" i="101"/>
  <c r="J444" i="101"/>
  <c r="J443" i="101"/>
  <c r="J442" i="101"/>
  <c r="J441" i="101"/>
  <c r="J440" i="101"/>
  <c r="J439" i="101"/>
  <c r="J438" i="101"/>
  <c r="J437" i="101"/>
  <c r="J436" i="101"/>
  <c r="J435" i="101"/>
  <c r="J434" i="101"/>
  <c r="J433" i="101"/>
  <c r="J432" i="101"/>
  <c r="J431" i="101"/>
  <c r="J430" i="101"/>
  <c r="J429" i="101"/>
  <c r="J426" i="101"/>
  <c r="J425" i="101"/>
  <c r="J424" i="101"/>
  <c r="J423" i="101"/>
  <c r="J422" i="101"/>
  <c r="J421" i="101"/>
  <c r="J420" i="101"/>
  <c r="J419" i="101"/>
  <c r="J418" i="101"/>
  <c r="J417" i="101"/>
  <c r="J416" i="101"/>
  <c r="J415" i="101"/>
  <c r="J414" i="101"/>
  <c r="J413" i="101"/>
  <c r="J412" i="101"/>
  <c r="J411" i="101"/>
  <c r="J410" i="101"/>
  <c r="J409" i="101"/>
  <c r="J408" i="101"/>
  <c r="J407" i="101"/>
  <c r="J406" i="101"/>
  <c r="J405" i="101"/>
  <c r="J404" i="101"/>
  <c r="J403" i="101"/>
  <c r="J402" i="101"/>
  <c r="J401" i="101"/>
  <c r="J400" i="101"/>
  <c r="J399" i="101"/>
  <c r="J398" i="101"/>
  <c r="J397" i="101"/>
  <c r="J396" i="101"/>
  <c r="J395" i="101"/>
  <c r="J394" i="101"/>
  <c r="J393" i="101"/>
  <c r="J392" i="101"/>
  <c r="J391" i="101"/>
  <c r="J390" i="101"/>
  <c r="J389" i="101"/>
  <c r="J388" i="101"/>
  <c r="J387" i="101"/>
  <c r="J386" i="101"/>
  <c r="J385" i="101"/>
  <c r="J384" i="101"/>
  <c r="J383" i="101"/>
  <c r="J382" i="101"/>
  <c r="J381" i="101"/>
  <c r="J380" i="101"/>
  <c r="J379" i="101"/>
  <c r="J378" i="101"/>
  <c r="J377" i="101"/>
  <c r="J376" i="101"/>
  <c r="J375" i="101"/>
  <c r="J374" i="101"/>
  <c r="J373" i="101"/>
  <c r="J372" i="101"/>
  <c r="J371" i="101"/>
  <c r="J370" i="101"/>
  <c r="J369" i="101"/>
  <c r="J368" i="101"/>
  <c r="J367" i="101"/>
  <c r="J366" i="101"/>
  <c r="J363" i="101"/>
  <c r="J362" i="101"/>
  <c r="J361" i="101"/>
  <c r="J360" i="101"/>
  <c r="J359" i="101"/>
  <c r="J358" i="101"/>
  <c r="J357" i="101"/>
  <c r="J356" i="101"/>
  <c r="J355" i="101"/>
  <c r="J354" i="101"/>
  <c r="J353" i="101"/>
  <c r="J352" i="101"/>
  <c r="J351" i="101"/>
  <c r="J350" i="101"/>
  <c r="J349" i="101"/>
  <c r="J348" i="101"/>
  <c r="J347" i="101"/>
  <c r="J346" i="101"/>
  <c r="J345" i="101"/>
  <c r="J344" i="101"/>
  <c r="J343" i="101"/>
  <c r="J342" i="101"/>
  <c r="J341" i="101"/>
  <c r="J340" i="101"/>
  <c r="J339" i="101"/>
  <c r="J338" i="101"/>
  <c r="J337" i="101"/>
  <c r="J336" i="101"/>
  <c r="J335" i="101"/>
  <c r="J334" i="101"/>
  <c r="J333" i="101"/>
  <c r="J332" i="101"/>
  <c r="J331" i="101"/>
  <c r="J330" i="101"/>
  <c r="J329" i="101"/>
  <c r="J328" i="101"/>
  <c r="J327" i="101"/>
  <c r="J326" i="101"/>
  <c r="J325" i="101"/>
  <c r="J324" i="101"/>
  <c r="J323" i="101"/>
  <c r="J322" i="101"/>
  <c r="J321" i="101"/>
  <c r="J320" i="101"/>
  <c r="J319" i="101"/>
  <c r="J318" i="101"/>
  <c r="J317" i="101"/>
  <c r="J316" i="101"/>
  <c r="J315" i="101"/>
  <c r="J314" i="101"/>
  <c r="J313" i="101"/>
  <c r="J312" i="101"/>
  <c r="J309" i="101"/>
  <c r="J308" i="101"/>
  <c r="J307" i="101"/>
  <c r="J306" i="101"/>
  <c r="J305" i="101"/>
  <c r="J302" i="101"/>
  <c r="J301" i="101"/>
  <c r="J300" i="101"/>
  <c r="J299" i="101"/>
  <c r="J298" i="101"/>
  <c r="J297" i="101"/>
  <c r="J296" i="101"/>
  <c r="J295" i="101"/>
  <c r="J294" i="101"/>
  <c r="J293" i="101"/>
  <c r="J292" i="101"/>
  <c r="J291" i="101"/>
  <c r="J290" i="101"/>
  <c r="J289" i="101"/>
  <c r="J288" i="101"/>
  <c r="J287" i="101"/>
  <c r="J286" i="101"/>
  <c r="J285" i="101"/>
  <c r="J284" i="101"/>
  <c r="J283" i="101"/>
  <c r="J282" i="101"/>
  <c r="J281" i="101"/>
  <c r="J280" i="101"/>
  <c r="J279" i="101"/>
  <c r="J278" i="101"/>
  <c r="J277" i="101"/>
  <c r="J276" i="101"/>
  <c r="J275" i="101"/>
  <c r="J274" i="101"/>
  <c r="J273" i="101"/>
  <c r="J272" i="101"/>
  <c r="J271" i="101"/>
  <c r="J270" i="101"/>
  <c r="J269" i="101"/>
  <c r="J268" i="101"/>
  <c r="J267" i="101"/>
  <c r="J266" i="101"/>
  <c r="J265" i="101"/>
  <c r="J264" i="101"/>
  <c r="J263" i="101"/>
  <c r="J262" i="101"/>
  <c r="J261" i="101"/>
  <c r="J260" i="101"/>
  <c r="J259" i="101"/>
  <c r="J258" i="101"/>
  <c r="J257" i="101"/>
  <c r="J256" i="101"/>
  <c r="J255" i="101"/>
  <c r="J254" i="101"/>
  <c r="J251" i="101"/>
  <c r="J250" i="101"/>
  <c r="J249" i="101"/>
  <c r="J248" i="101"/>
  <c r="J247" i="101"/>
  <c r="J246" i="101"/>
  <c r="J245" i="101"/>
  <c r="J244" i="101"/>
  <c r="J243" i="101"/>
  <c r="J242" i="101"/>
  <c r="J241" i="101"/>
  <c r="J240" i="101"/>
  <c r="J239" i="101"/>
  <c r="J238" i="101"/>
  <c r="J237" i="101"/>
  <c r="J236" i="101"/>
  <c r="J235" i="101"/>
  <c r="J234" i="101"/>
  <c r="J233" i="101"/>
  <c r="J232" i="101"/>
  <c r="J231" i="101"/>
  <c r="J230" i="101"/>
  <c r="J229" i="101"/>
  <c r="J228" i="101"/>
  <c r="J227" i="101"/>
  <c r="J226" i="101"/>
  <c r="J225" i="101"/>
  <c r="J224" i="101"/>
  <c r="J223" i="101"/>
  <c r="J222" i="101"/>
  <c r="J221" i="101"/>
  <c r="J220" i="101"/>
  <c r="J219" i="101"/>
  <c r="J218" i="101"/>
  <c r="J217" i="101"/>
  <c r="J216" i="101"/>
  <c r="J215" i="101"/>
  <c r="J214" i="101"/>
  <c r="J213" i="101"/>
  <c r="J212" i="101"/>
  <c r="J211" i="101"/>
  <c r="J210" i="101"/>
  <c r="J209" i="101"/>
  <c r="J208" i="101"/>
  <c r="J207" i="101"/>
  <c r="J206" i="101"/>
  <c r="J205" i="101"/>
  <c r="J204" i="101"/>
  <c r="J195" i="101"/>
  <c r="J194" i="101"/>
  <c r="J191" i="101"/>
  <c r="J190" i="101"/>
  <c r="J189" i="101"/>
  <c r="J188" i="101"/>
  <c r="J185" i="101"/>
  <c r="J184" i="101"/>
  <c r="J183" i="101"/>
  <c r="J182" i="101"/>
  <c r="J181" i="101"/>
  <c r="J180" i="101"/>
  <c r="J179" i="101"/>
  <c r="J178" i="101"/>
  <c r="J174" i="101"/>
  <c r="J173" i="101"/>
  <c r="J172" i="101"/>
  <c r="J171" i="101"/>
  <c r="J170" i="101"/>
  <c r="J169" i="101"/>
  <c r="J166" i="101"/>
  <c r="J165" i="101"/>
  <c r="J162" i="101"/>
  <c r="J161" i="101"/>
  <c r="J160" i="101"/>
  <c r="J159" i="101"/>
  <c r="J158" i="101"/>
  <c r="J157" i="101"/>
  <c r="J156" i="101"/>
  <c r="J155" i="101"/>
  <c r="J152" i="101"/>
  <c r="J151" i="101"/>
  <c r="J150" i="101"/>
  <c r="J149" i="101"/>
  <c r="J148" i="101"/>
  <c r="J147" i="101"/>
  <c r="J146" i="101"/>
  <c r="J145" i="101"/>
  <c r="J144" i="101"/>
  <c r="J143" i="101"/>
  <c r="J142" i="101"/>
  <c r="J141" i="101"/>
  <c r="J140" i="101"/>
  <c r="J139" i="101"/>
  <c r="J138" i="101"/>
  <c r="J135" i="101"/>
  <c r="J134" i="101"/>
  <c r="J133" i="101"/>
  <c r="J132" i="101"/>
  <c r="J131" i="101"/>
  <c r="J130" i="101"/>
  <c r="J129" i="101"/>
  <c r="J128" i="101"/>
  <c r="J125" i="101"/>
  <c r="J124" i="101"/>
  <c r="J123" i="101"/>
  <c r="J122" i="101"/>
  <c r="J118" i="101"/>
  <c r="J117" i="101"/>
  <c r="J116" i="101"/>
  <c r="J115" i="101"/>
  <c r="J112" i="101"/>
  <c r="J111" i="101"/>
  <c r="J110" i="101"/>
  <c r="J109" i="101"/>
  <c r="J106" i="101"/>
  <c r="J105" i="101"/>
  <c r="J104" i="101"/>
  <c r="J103" i="101"/>
  <c r="J100" i="101"/>
  <c r="J99" i="101"/>
  <c r="J96" i="101"/>
  <c r="J95" i="101"/>
  <c r="J92" i="101"/>
  <c r="J91" i="101"/>
  <c r="J90" i="101"/>
  <c r="J89" i="101"/>
  <c r="J88" i="101"/>
  <c r="J87" i="101"/>
  <c r="J86" i="101"/>
  <c r="J85" i="101"/>
  <c r="J84" i="101"/>
  <c r="J83" i="101"/>
  <c r="J82" i="101"/>
  <c r="J81" i="101"/>
  <c r="J80" i="101"/>
  <c r="J79" i="101"/>
  <c r="J76" i="101"/>
  <c r="J75" i="101"/>
  <c r="J74" i="101"/>
  <c r="J73" i="101"/>
  <c r="J72" i="101"/>
  <c r="J71" i="101"/>
  <c r="J70" i="101"/>
  <c r="J69" i="101"/>
  <c r="J66" i="101"/>
  <c r="J65" i="101"/>
  <c r="J64" i="101"/>
  <c r="J63" i="101"/>
  <c r="J60" i="101"/>
  <c r="J59" i="101"/>
  <c r="J58" i="101"/>
  <c r="J57" i="101"/>
  <c r="J56" i="101"/>
  <c r="J55" i="101"/>
  <c r="J54" i="101"/>
  <c r="J53" i="101"/>
  <c r="J52" i="101"/>
  <c r="J49" i="101"/>
  <c r="J48" i="101"/>
  <c r="J47" i="101"/>
  <c r="J46" i="101"/>
  <c r="J45" i="101"/>
  <c r="J44" i="101"/>
  <c r="J43" i="101"/>
  <c r="J42" i="101"/>
  <c r="J41" i="101"/>
  <c r="J40" i="101"/>
  <c r="J39" i="101"/>
  <c r="J38" i="101"/>
  <c r="J35" i="101"/>
  <c r="J34" i="101"/>
  <c r="J31" i="101"/>
  <c r="J30" i="101"/>
  <c r="J29" i="101"/>
  <c r="J28" i="101"/>
  <c r="J27" i="101"/>
  <c r="J26" i="101"/>
  <c r="J21" i="101"/>
  <c r="J22" i="101"/>
  <c r="J23" i="101"/>
  <c r="C338" i="114"/>
  <c r="D338" i="114"/>
  <c r="K338" i="114"/>
  <c r="I341" i="114"/>
  <c r="J338" i="114" s="1"/>
  <c r="F535" i="1" s="1"/>
  <c r="C153" i="114"/>
  <c r="D153" i="114"/>
  <c r="K153" i="114"/>
  <c r="I98" i="114"/>
  <c r="I99" i="114"/>
  <c r="I100" i="114"/>
  <c r="I101" i="114"/>
  <c r="I102" i="114"/>
  <c r="I103" i="114"/>
  <c r="I104" i="114"/>
  <c r="C69" i="114"/>
  <c r="D69" i="114"/>
  <c r="C70" i="114"/>
  <c r="D70" i="114"/>
  <c r="K70" i="114"/>
  <c r="C1423" i="84" l="1"/>
  <c r="D1423" i="84"/>
  <c r="J1430" i="84"/>
  <c r="J1426" i="84" s="1"/>
  <c r="F318" i="1" s="1"/>
  <c r="I504" i="54"/>
  <c r="I583" i="54"/>
  <c r="I945" i="54" l="1"/>
  <c r="I944" i="54"/>
  <c r="I943" i="54"/>
  <c r="I942" i="54"/>
  <c r="I941" i="54"/>
  <c r="I940" i="54"/>
  <c r="I939" i="54"/>
  <c r="I938" i="54"/>
  <c r="I937" i="54"/>
  <c r="I936" i="54"/>
  <c r="I935" i="54"/>
  <c r="I934" i="54"/>
  <c r="I933" i="54"/>
  <c r="I932" i="54"/>
  <c r="I931" i="54"/>
  <c r="I930" i="54"/>
  <c r="I929" i="54"/>
  <c r="I928" i="54"/>
  <c r="I927" i="54"/>
  <c r="I926" i="54"/>
  <c r="I925" i="54"/>
  <c r="I924" i="54"/>
  <c r="I923" i="54"/>
  <c r="I922" i="54"/>
  <c r="I921" i="54"/>
  <c r="I920" i="54"/>
  <c r="I919" i="54"/>
  <c r="I918" i="54"/>
  <c r="I917" i="54"/>
  <c r="I916" i="54"/>
  <c r="I915" i="54"/>
  <c r="I914" i="54"/>
  <c r="I913" i="54"/>
  <c r="I912" i="54"/>
  <c r="C901" i="54"/>
  <c r="D901" i="54"/>
  <c r="I911" i="54"/>
  <c r="I910" i="54"/>
  <c r="I909" i="54"/>
  <c r="I908" i="54"/>
  <c r="I907" i="54"/>
  <c r="I906" i="54"/>
  <c r="I905" i="54"/>
  <c r="J903" i="54" l="1"/>
  <c r="F389" i="1" s="1"/>
  <c r="C3502" i="109" l="1"/>
  <c r="D3502" i="109"/>
  <c r="J3507" i="109"/>
  <c r="D81" i="107"/>
  <c r="K3504" i="109" l="1"/>
  <c r="F473" i="1"/>
  <c r="C1202" i="114"/>
  <c r="D1202" i="114"/>
  <c r="K1202" i="114"/>
  <c r="I1217" i="114"/>
  <c r="I1216" i="114"/>
  <c r="I1213" i="114"/>
  <c r="I1212" i="114"/>
  <c r="I1209" i="114"/>
  <c r="I1208" i="114"/>
  <c r="I1207" i="114"/>
  <c r="I1206" i="114"/>
  <c r="K1671" i="102"/>
  <c r="F127" i="1" s="1"/>
  <c r="J1202" i="114" l="1"/>
  <c r="F568" i="1" s="1"/>
  <c r="C1669" i="102"/>
  <c r="D1669" i="102"/>
  <c r="K1553" i="102"/>
  <c r="J2163" i="82"/>
  <c r="J2164" i="82"/>
  <c r="J2159" i="82"/>
  <c r="J2155" i="82"/>
  <c r="J2154" i="82"/>
  <c r="J2153" i="82"/>
  <c r="J2152" i="82"/>
  <c r="J2151" i="82"/>
  <c r="J2150" i="82"/>
  <c r="C2143" i="82"/>
  <c r="D2143" i="82"/>
  <c r="J2141" i="82"/>
  <c r="J2140" i="82"/>
  <c r="J2139" i="82"/>
  <c r="J2138" i="82"/>
  <c r="J2137" i="82"/>
  <c r="J2136" i="82"/>
  <c r="J2135" i="82"/>
  <c r="J2134" i="82"/>
  <c r="J2133" i="82"/>
  <c r="J2129" i="82"/>
  <c r="J2128" i="82"/>
  <c r="J2127" i="82"/>
  <c r="J2126" i="82"/>
  <c r="J2125" i="82"/>
  <c r="J2124" i="82"/>
  <c r="J2123" i="82"/>
  <c r="J2122" i="82"/>
  <c r="J2121" i="82"/>
  <c r="J2120" i="82"/>
  <c r="J2119" i="82"/>
  <c r="J2118" i="82"/>
  <c r="J2117" i="82"/>
  <c r="J2116" i="82"/>
  <c r="J2115" i="82"/>
  <c r="J2114" i="82"/>
  <c r="J2113" i="82"/>
  <c r="J2109" i="82"/>
  <c r="J2108" i="82"/>
  <c r="J2107" i="82"/>
  <c r="J2106" i="82"/>
  <c r="C2091" i="82"/>
  <c r="D2091" i="82"/>
  <c r="C2090" i="82"/>
  <c r="D2090" i="82"/>
  <c r="J2105" i="82"/>
  <c r="J2104" i="82"/>
  <c r="J2103" i="82"/>
  <c r="J2102" i="82"/>
  <c r="J2101" i="82"/>
  <c r="J2100" i="82"/>
  <c r="J2099" i="82"/>
  <c r="J2098" i="82"/>
  <c r="K2145" i="82" l="1"/>
  <c r="F106" i="1" s="1"/>
  <c r="K2093" i="82"/>
  <c r="F105" i="1" s="1"/>
  <c r="J1660" i="82"/>
  <c r="J1657" i="82"/>
  <c r="J1656" i="82"/>
  <c r="J1653" i="82"/>
  <c r="J1652" i="82"/>
  <c r="J1649" i="82"/>
  <c r="J1646" i="82"/>
  <c r="J1645" i="82"/>
  <c r="J1642" i="82"/>
  <c r="J1639" i="82"/>
  <c r="J1636" i="82"/>
  <c r="J1633" i="82"/>
  <c r="J1632" i="82"/>
  <c r="J1619" i="82" l="1"/>
  <c r="J1618" i="82"/>
  <c r="J1629" i="82"/>
  <c r="J1626" i="82"/>
  <c r="J1625" i="82"/>
  <c r="J1622" i="82"/>
  <c r="C1612" i="82"/>
  <c r="D1612" i="82"/>
  <c r="L1614" i="82"/>
  <c r="J1610" i="82"/>
  <c r="J1609" i="82"/>
  <c r="J1608" i="82"/>
  <c r="J1607" i="82"/>
  <c r="K1614" i="82" l="1"/>
  <c r="F88" i="1" s="1"/>
  <c r="J1602" i="82"/>
  <c r="J1601" i="82"/>
  <c r="J1600" i="82"/>
  <c r="J1595" i="82"/>
  <c r="J1594" i="82"/>
  <c r="J1593" i="82"/>
  <c r="J1592" i="82"/>
  <c r="J1583" i="82"/>
  <c r="J1587" i="82" l="1"/>
  <c r="J1586" i="82"/>
  <c r="J1585" i="82"/>
  <c r="J1584" i="82"/>
  <c r="J1563" i="82"/>
  <c r="J1564" i="82"/>
  <c r="J1578" i="82" l="1"/>
  <c r="J1577" i="82"/>
  <c r="J1576" i="82"/>
  <c r="L1570" i="82" l="1"/>
  <c r="C1568" i="82"/>
  <c r="D1568" i="82"/>
  <c r="J1575" i="82"/>
  <c r="K1570" i="82" s="1"/>
  <c r="F87" i="1" s="1"/>
  <c r="L1557" i="82"/>
  <c r="C1555" i="82" l="1"/>
  <c r="D1555" i="82"/>
  <c r="J1566" i="82"/>
  <c r="J1565" i="82"/>
  <c r="J1562" i="82"/>
  <c r="K1557" i="82" l="1"/>
  <c r="F86" i="1" s="1"/>
  <c r="I3931" i="100"/>
  <c r="I3932" i="100"/>
  <c r="I3933" i="100"/>
  <c r="I3934" i="100"/>
  <c r="I3935" i="100"/>
  <c r="I3936" i="100"/>
  <c r="I3937" i="100"/>
  <c r="I3938" i="100"/>
  <c r="I3939" i="100"/>
  <c r="I3940" i="100"/>
  <c r="I3941" i="100"/>
  <c r="I3942" i="100"/>
  <c r="I3943" i="100"/>
  <c r="C680" i="54" l="1"/>
  <c r="D680" i="54"/>
  <c r="I686" i="54"/>
  <c r="I687" i="54"/>
  <c r="I688" i="54"/>
  <c r="I689" i="54"/>
  <c r="I690" i="54"/>
  <c r="I691" i="54"/>
  <c r="I692" i="54"/>
  <c r="I693" i="54"/>
  <c r="I694" i="54"/>
  <c r="I695" i="54"/>
  <c r="I685" i="54"/>
  <c r="I671" i="54"/>
  <c r="I672" i="54"/>
  <c r="I673" i="54"/>
  <c r="I674" i="54"/>
  <c r="I675" i="54"/>
  <c r="I676" i="54"/>
  <c r="I677" i="54"/>
  <c r="I670" i="54"/>
  <c r="J682" i="54"/>
  <c r="F375" i="1" s="1"/>
  <c r="C668" i="54"/>
  <c r="D668" i="54"/>
  <c r="K1046" i="81"/>
  <c r="F58" i="1" s="1"/>
  <c r="D1044" i="81"/>
  <c r="C1044" i="81"/>
  <c r="I199" i="41"/>
  <c r="I200" i="41"/>
  <c r="I201" i="41"/>
  <c r="I202" i="41"/>
  <c r="I203" i="41"/>
  <c r="I204" i="41"/>
  <c r="I205" i="41"/>
  <c r="I206" i="41"/>
  <c r="I207" i="41"/>
  <c r="I198" i="41"/>
  <c r="C193" i="41"/>
  <c r="D193" i="41"/>
  <c r="C3403" i="109"/>
  <c r="D3403" i="109"/>
  <c r="K3405" i="109"/>
  <c r="F459" i="1" s="1"/>
  <c r="J3400" i="109"/>
  <c r="J3401" i="109"/>
  <c r="J3402" i="109"/>
  <c r="J3399" i="109"/>
  <c r="C3394" i="109"/>
  <c r="D3394" i="109"/>
  <c r="C3387" i="109"/>
  <c r="D3387" i="109"/>
  <c r="K3389" i="109"/>
  <c r="F457" i="1" s="1"/>
  <c r="C3328" i="109"/>
  <c r="D3328" i="109"/>
  <c r="J3366" i="109"/>
  <c r="J3364" i="109"/>
  <c r="J3362" i="109"/>
  <c r="J3360" i="109"/>
  <c r="J3355" i="109"/>
  <c r="J3346" i="109"/>
  <c r="J3357" i="109"/>
  <c r="J3353" i="109"/>
  <c r="J3351" i="109"/>
  <c r="J3348" i="109"/>
  <c r="J3344" i="109"/>
  <c r="J3342" i="109"/>
  <c r="J3339" i="109"/>
  <c r="J3337" i="109"/>
  <c r="J3335" i="109"/>
  <c r="J3333" i="109"/>
  <c r="C3381" i="109"/>
  <c r="D3381" i="109"/>
  <c r="K3383" i="109"/>
  <c r="F456" i="1" s="1"/>
  <c r="C3374" i="109"/>
  <c r="D3374" i="109"/>
  <c r="J3379" i="109"/>
  <c r="K3376" i="109" s="1"/>
  <c r="F455" i="1" s="1"/>
  <c r="C3368" i="109"/>
  <c r="D3368" i="109"/>
  <c r="J3373" i="109"/>
  <c r="K3370" i="109" s="1"/>
  <c r="F454" i="1" s="1"/>
  <c r="C3322" i="109"/>
  <c r="D3322" i="109"/>
  <c r="J3327" i="109"/>
  <c r="K3324" i="109" s="1"/>
  <c r="F452" i="1" s="1"/>
  <c r="C3316" i="109"/>
  <c r="D3316" i="109"/>
  <c r="J3321" i="109"/>
  <c r="K3318" i="109" s="1"/>
  <c r="F451" i="1" s="1"/>
  <c r="C3310" i="109"/>
  <c r="D3310" i="109"/>
  <c r="J3315" i="109"/>
  <c r="K3312" i="109" s="1"/>
  <c r="F450" i="1" s="1"/>
  <c r="J3309" i="109"/>
  <c r="K3306" i="109" s="1"/>
  <c r="C3304" i="109"/>
  <c r="D3304" i="109"/>
  <c r="C3296" i="109"/>
  <c r="D3296" i="109"/>
  <c r="K3298" i="109"/>
  <c r="J3295" i="109"/>
  <c r="J3294" i="109"/>
  <c r="J3292" i="109"/>
  <c r="J3291" i="109"/>
  <c r="J3289" i="109"/>
  <c r="J3288" i="109"/>
  <c r="J3286" i="109"/>
  <c r="J3285" i="109"/>
  <c r="J3283" i="109"/>
  <c r="J3282" i="109"/>
  <c r="J3280" i="109"/>
  <c r="J3279" i="109"/>
  <c r="J3277" i="109"/>
  <c r="J3275" i="109"/>
  <c r="J3274" i="109"/>
  <c r="J3273" i="109"/>
  <c r="J3271" i="109"/>
  <c r="J3270" i="109"/>
  <c r="J3268" i="109"/>
  <c r="J3267" i="109"/>
  <c r="J3265" i="109"/>
  <c r="J3264" i="109"/>
  <c r="J3262" i="109"/>
  <c r="J3261" i="109"/>
  <c r="J3257" i="109"/>
  <c r="J3256" i="109"/>
  <c r="J3254" i="109"/>
  <c r="J3253" i="109"/>
  <c r="J3251" i="109"/>
  <c r="J3249" i="109"/>
  <c r="J3248" i="109"/>
  <c r="J3247" i="109"/>
  <c r="J3245" i="109"/>
  <c r="J3244" i="109"/>
  <c r="J3242" i="109"/>
  <c r="J3241" i="109"/>
  <c r="J3239" i="109"/>
  <c r="J3237" i="109"/>
  <c r="J3236" i="109"/>
  <c r="J3234" i="109"/>
  <c r="J3233" i="109"/>
  <c r="J3231" i="109"/>
  <c r="J3230" i="109"/>
  <c r="J3226" i="109"/>
  <c r="J3224" i="109"/>
  <c r="J3222" i="109"/>
  <c r="J3220" i="109"/>
  <c r="J3219" i="109"/>
  <c r="J3217" i="109"/>
  <c r="J3216" i="109"/>
  <c r="J3214" i="109"/>
  <c r="J3213" i="109"/>
  <c r="J3209" i="109"/>
  <c r="J3208" i="109"/>
  <c r="J3206" i="109"/>
  <c r="J3205" i="109"/>
  <c r="J3203" i="109"/>
  <c r="J3202" i="109"/>
  <c r="J3195" i="109"/>
  <c r="J3194" i="109"/>
  <c r="J3193" i="109"/>
  <c r="J3191" i="109"/>
  <c r="J3190" i="109"/>
  <c r="J3189" i="109"/>
  <c r="J3187" i="109"/>
  <c r="J3186" i="109"/>
  <c r="J3185" i="109"/>
  <c r="J3184" i="109"/>
  <c r="J3183" i="109"/>
  <c r="J3178" i="109"/>
  <c r="J3176" i="109"/>
  <c r="J3175" i="109"/>
  <c r="J3173" i="109"/>
  <c r="J3172" i="109"/>
  <c r="J3168" i="109"/>
  <c r="J3167" i="109"/>
  <c r="J3165" i="109"/>
  <c r="J3164" i="109"/>
  <c r="J3163" i="109"/>
  <c r="J3161" i="109"/>
  <c r="J3159" i="109"/>
  <c r="J3157" i="109"/>
  <c r="J3156" i="109"/>
  <c r="J3154" i="109"/>
  <c r="C3136" i="109"/>
  <c r="D3136" i="109"/>
  <c r="C3131" i="109"/>
  <c r="D3131" i="109"/>
  <c r="J3135" i="109"/>
  <c r="K3133" i="109" s="1"/>
  <c r="J3130" i="109"/>
  <c r="J3129" i="109"/>
  <c r="J3127" i="109"/>
  <c r="C3116" i="109"/>
  <c r="D3116" i="109"/>
  <c r="J3126" i="109"/>
  <c r="J3125" i="109"/>
  <c r="J3124" i="109"/>
  <c r="J3123" i="109"/>
  <c r="J3114" i="109"/>
  <c r="J3115" i="109"/>
  <c r="J3113" i="109"/>
  <c r="J3112" i="109"/>
  <c r="C3105" i="109"/>
  <c r="D3105" i="109"/>
  <c r="J3531" i="109"/>
  <c r="J3543" i="109"/>
  <c r="J3541" i="109"/>
  <c r="D3535" i="109"/>
  <c r="C3535" i="109"/>
  <c r="J3532" i="109"/>
  <c r="C3526" i="109"/>
  <c r="D3526" i="109"/>
  <c r="J3534" i="109"/>
  <c r="J3524" i="109"/>
  <c r="C3517" i="109"/>
  <c r="D3517" i="109"/>
  <c r="J3522" i="109"/>
  <c r="J3516" i="109"/>
  <c r="J3514" i="109"/>
  <c r="C3508" i="109"/>
  <c r="D3508" i="109"/>
  <c r="J3513" i="109"/>
  <c r="C3496" i="109"/>
  <c r="D3496" i="109"/>
  <c r="J3501" i="109"/>
  <c r="K3498" i="109" s="1"/>
  <c r="C3490" i="109"/>
  <c r="D3490" i="109"/>
  <c r="J3495" i="109"/>
  <c r="K3492" i="109" s="1"/>
  <c r="F471" i="1" s="1"/>
  <c r="C3484" i="109"/>
  <c r="D3484" i="109"/>
  <c r="J3489" i="109"/>
  <c r="K3486" i="109" s="1"/>
  <c r="F470" i="1" s="1"/>
  <c r="C3478" i="109"/>
  <c r="D3478" i="109"/>
  <c r="J3483" i="109"/>
  <c r="K3480" i="109" s="1"/>
  <c r="F469" i="1" s="1"/>
  <c r="J3477" i="109"/>
  <c r="K3474" i="109" s="1"/>
  <c r="C3472" i="109"/>
  <c r="D3472" i="109"/>
  <c r="J3471" i="109"/>
  <c r="J3469" i="109"/>
  <c r="C3464" i="109"/>
  <c r="D3464" i="109"/>
  <c r="J3463" i="109"/>
  <c r="J2088" i="82"/>
  <c r="J2086" i="82"/>
  <c r="J2085" i="82"/>
  <c r="J1865" i="82"/>
  <c r="K1862" i="82" s="1"/>
  <c r="F99" i="1" s="1"/>
  <c r="C1860" i="82"/>
  <c r="D1860" i="82"/>
  <c r="J1858" i="82"/>
  <c r="J1857" i="82"/>
  <c r="C1851" i="82"/>
  <c r="D1851" i="82"/>
  <c r="J1856" i="82"/>
  <c r="J1849" i="82"/>
  <c r="J1848" i="82"/>
  <c r="C1841" i="82"/>
  <c r="D1841" i="82"/>
  <c r="J1847" i="82"/>
  <c r="J1846" i="82"/>
  <c r="J1840" i="82"/>
  <c r="J1837" i="82"/>
  <c r="J1838" i="82"/>
  <c r="J1839" i="82"/>
  <c r="C1831" i="82"/>
  <c r="D1831" i="82"/>
  <c r="J1836" i="82"/>
  <c r="J1826" i="82"/>
  <c r="J1825" i="82"/>
  <c r="J1829" i="82"/>
  <c r="J1824" i="82"/>
  <c r="C1818" i="82"/>
  <c r="D1818" i="82"/>
  <c r="J1827" i="82"/>
  <c r="J1823" i="82"/>
  <c r="J1816" i="82"/>
  <c r="C1809" i="82"/>
  <c r="D1809" i="82"/>
  <c r="J1815" i="82"/>
  <c r="J3104" i="109"/>
  <c r="C3095" i="109"/>
  <c r="D3095" i="109"/>
  <c r="J3102" i="109"/>
  <c r="I79" i="107"/>
  <c r="C75" i="107"/>
  <c r="D75" i="107"/>
  <c r="I78" i="107"/>
  <c r="K75" i="107"/>
  <c r="C71" i="107"/>
  <c r="D71" i="107"/>
  <c r="I74" i="107"/>
  <c r="J71" i="107" s="1"/>
  <c r="F495" i="1" s="1"/>
  <c r="K71" i="107"/>
  <c r="C3088" i="109"/>
  <c r="D3088" i="109"/>
  <c r="J3093" i="109"/>
  <c r="K3090" i="109" s="1"/>
  <c r="C3456" i="109"/>
  <c r="D3456" i="109"/>
  <c r="J3461" i="109"/>
  <c r="C3449" i="109"/>
  <c r="D3449" i="109"/>
  <c r="J3454" i="109"/>
  <c r="K3451" i="109" s="1"/>
  <c r="F465" i="1" s="1"/>
  <c r="C3442" i="109"/>
  <c r="D3442" i="109"/>
  <c r="J3447" i="109"/>
  <c r="K3444" i="109" s="1"/>
  <c r="F464" i="1" s="1"/>
  <c r="C3435" i="109"/>
  <c r="D3435" i="109"/>
  <c r="J3440" i="109"/>
  <c r="K3437" i="109" s="1"/>
  <c r="F463" i="1" s="1"/>
  <c r="J3433" i="109"/>
  <c r="K3430" i="109" s="1"/>
  <c r="F462" i="1" s="1"/>
  <c r="C3428" i="109"/>
  <c r="D3428" i="109"/>
  <c r="J3051" i="109"/>
  <c r="J3050" i="109"/>
  <c r="J3045" i="109"/>
  <c r="J3044" i="109"/>
  <c r="C3039" i="109"/>
  <c r="D3039" i="109"/>
  <c r="C71" i="92"/>
  <c r="D71" i="92"/>
  <c r="I75" i="92"/>
  <c r="J73" i="92" s="1"/>
  <c r="J71" i="92" s="1"/>
  <c r="F174" i="1" s="1"/>
  <c r="C65" i="92"/>
  <c r="D65" i="92"/>
  <c r="I69" i="92"/>
  <c r="J67" i="92" s="1"/>
  <c r="J65" i="92" s="1"/>
  <c r="F173" i="1" s="1"/>
  <c r="K3097" i="109" l="1"/>
  <c r="F472" i="1"/>
  <c r="J668" i="54"/>
  <c r="F374" i="1" s="1"/>
  <c r="J75" i="107"/>
  <c r="F496" i="1" s="1"/>
  <c r="K1820" i="82"/>
  <c r="F95" i="1" s="1"/>
  <c r="K3396" i="109"/>
  <c r="F458" i="1" s="1"/>
  <c r="K3330" i="109"/>
  <c r="F453" i="1" s="1"/>
  <c r="F449" i="1"/>
  <c r="F448" i="1"/>
  <c r="K3138" i="109"/>
  <c r="F446" i="1"/>
  <c r="K3118" i="109"/>
  <c r="F445" i="1" s="1"/>
  <c r="K3107" i="109"/>
  <c r="F444" i="1" s="1"/>
  <c r="K3466" i="109"/>
  <c r="F467" i="1" s="1"/>
  <c r="K3510" i="109"/>
  <c r="F474" i="1" s="1"/>
  <c r="K3519" i="109"/>
  <c r="F475" i="1" s="1"/>
  <c r="K3528" i="109"/>
  <c r="F476" i="1" s="1"/>
  <c r="K3537" i="109"/>
  <c r="F477" i="1" s="1"/>
  <c r="F468" i="1"/>
  <c r="K3458" i="109"/>
  <c r="F466" i="1" s="1"/>
  <c r="F443" i="1"/>
  <c r="K1853" i="82"/>
  <c r="F98" i="1" s="1"/>
  <c r="K1843" i="82"/>
  <c r="F97" i="1" s="1"/>
  <c r="K1833" i="82"/>
  <c r="F96" i="1" s="1"/>
  <c r="K1811" i="82"/>
  <c r="F94" i="1" s="1"/>
  <c r="K3039" i="109"/>
  <c r="F440" i="1" s="1"/>
  <c r="I899" i="54"/>
  <c r="I898" i="54"/>
  <c r="I897" i="54"/>
  <c r="I895" i="54"/>
  <c r="I894" i="54"/>
  <c r="I893" i="54"/>
  <c r="I892" i="54"/>
  <c r="I891" i="54"/>
  <c r="I889" i="54"/>
  <c r="I888" i="54"/>
  <c r="I887" i="54"/>
  <c r="I884" i="54"/>
  <c r="I885" i="54"/>
  <c r="I886" i="54"/>
  <c r="I883" i="54"/>
  <c r="C879" i="54"/>
  <c r="D879" i="54"/>
  <c r="I878" i="54"/>
  <c r="I876" i="54"/>
  <c r="I872" i="54"/>
  <c r="I873" i="54"/>
  <c r="I874" i="54"/>
  <c r="I871" i="54"/>
  <c r="I869" i="54"/>
  <c r="I868" i="54"/>
  <c r="I867" i="54"/>
  <c r="I866" i="54"/>
  <c r="C4747" i="100"/>
  <c r="D4747" i="100"/>
  <c r="C4653" i="100"/>
  <c r="D4653" i="100"/>
  <c r="C4654" i="100"/>
  <c r="D4654" i="100"/>
  <c r="J881" i="54" l="1"/>
  <c r="F388" i="1" s="1"/>
  <c r="F447" i="1"/>
  <c r="F442" i="1"/>
  <c r="C861" i="54"/>
  <c r="D861" i="54"/>
  <c r="C5787" i="103"/>
  <c r="D5787" i="103"/>
  <c r="J5793" i="103"/>
  <c r="J5796" i="103"/>
  <c r="J5799" i="103"/>
  <c r="J5802" i="103"/>
  <c r="J5805" i="103"/>
  <c r="J5808" i="103"/>
  <c r="J5811" i="103"/>
  <c r="J5814" i="103"/>
  <c r="J5817" i="103"/>
  <c r="J5820" i="103"/>
  <c r="J5823" i="103"/>
  <c r="C1481" i="82"/>
  <c r="D1481" i="82"/>
  <c r="J1553" i="82"/>
  <c r="J1551" i="82"/>
  <c r="J1549" i="82"/>
  <c r="J1547" i="82"/>
  <c r="J1545" i="82"/>
  <c r="J1543" i="82"/>
  <c r="J1541" i="82"/>
  <c r="J1539" i="82"/>
  <c r="J1537" i="82"/>
  <c r="J1535" i="82"/>
  <c r="J1533" i="82"/>
  <c r="J1531" i="82"/>
  <c r="J1529" i="82"/>
  <c r="J1525" i="82"/>
  <c r="J1523" i="82"/>
  <c r="J1521" i="82"/>
  <c r="J1519" i="82"/>
  <c r="J1517" i="82"/>
  <c r="J1515" i="82"/>
  <c r="J1513" i="82"/>
  <c r="J1511" i="82"/>
  <c r="J1509" i="82"/>
  <c r="J1507" i="82"/>
  <c r="J1505" i="82"/>
  <c r="J1503" i="82"/>
  <c r="J1501" i="82"/>
  <c r="J1499" i="82"/>
  <c r="J1497" i="82"/>
  <c r="J1493" i="82"/>
  <c r="J1491" i="82"/>
  <c r="J1489" i="82"/>
  <c r="J1487" i="82"/>
  <c r="I1321" i="114"/>
  <c r="I1320" i="114"/>
  <c r="I1307" i="114"/>
  <c r="I1306" i="114"/>
  <c r="I1305" i="114"/>
  <c r="I1304" i="114"/>
  <c r="I1303" i="114"/>
  <c r="I1302" i="114"/>
  <c r="I1276" i="114"/>
  <c r="I1275" i="114"/>
  <c r="I1274" i="114"/>
  <c r="I1273" i="114"/>
  <c r="I1286" i="114"/>
  <c r="I1284" i="114"/>
  <c r="I1282" i="114"/>
  <c r="I1280" i="114"/>
  <c r="I1319" i="114"/>
  <c r="I1318" i="114"/>
  <c r="I1317" i="114"/>
  <c r="I1316" i="114"/>
  <c r="I1313" i="114"/>
  <c r="I1312" i="114"/>
  <c r="I1311" i="114"/>
  <c r="I1310" i="114"/>
  <c r="I1301" i="114"/>
  <c r="I1300" i="114"/>
  <c r="I1299" i="114"/>
  <c r="I1298" i="114"/>
  <c r="I1297" i="114"/>
  <c r="I1296" i="114"/>
  <c r="I1295" i="114"/>
  <c r="I1294" i="114"/>
  <c r="I1293" i="114"/>
  <c r="I1292" i="114"/>
  <c r="I1291" i="114"/>
  <c r="I1290" i="114"/>
  <c r="I1289" i="114"/>
  <c r="I1278" i="114"/>
  <c r="I1272" i="114"/>
  <c r="I1271" i="114"/>
  <c r="I1269" i="114"/>
  <c r="I1268" i="114"/>
  <c r="I1267" i="114"/>
  <c r="I1266" i="114"/>
  <c r="I1265" i="114"/>
  <c r="I1264" i="114"/>
  <c r="I1261" i="114"/>
  <c r="I1260" i="114"/>
  <c r="I1259" i="114"/>
  <c r="I1258" i="114"/>
  <c r="I1257" i="114"/>
  <c r="I1256" i="114"/>
  <c r="I1255" i="114"/>
  <c r="I1254" i="114"/>
  <c r="I1253" i="114"/>
  <c r="I1252" i="114"/>
  <c r="I1251" i="114"/>
  <c r="I1250" i="114"/>
  <c r="I1249" i="114"/>
  <c r="I1248" i="114"/>
  <c r="C1244" i="114"/>
  <c r="D1244" i="114"/>
  <c r="K1244" i="114"/>
  <c r="C1235" i="114"/>
  <c r="D1235" i="114"/>
  <c r="I1242" i="114"/>
  <c r="I1241" i="114"/>
  <c r="I1240" i="114"/>
  <c r="I1239" i="114"/>
  <c r="K1235" i="114"/>
  <c r="I1233" i="114"/>
  <c r="I1231" i="114"/>
  <c r="I1229" i="114"/>
  <c r="I1227" i="114"/>
  <c r="I1223" i="114"/>
  <c r="C1219" i="114"/>
  <c r="D1219" i="114"/>
  <c r="K1219" i="114"/>
  <c r="I1173" i="114"/>
  <c r="I1171" i="114"/>
  <c r="I1169" i="114"/>
  <c r="I1167" i="114"/>
  <c r="I1200" i="114"/>
  <c r="I1199" i="114"/>
  <c r="I1198" i="114"/>
  <c r="I1197" i="114"/>
  <c r="I1194" i="114"/>
  <c r="I1193" i="114"/>
  <c r="I1192" i="114"/>
  <c r="I1191" i="114"/>
  <c r="I1188" i="114"/>
  <c r="I1187" i="114"/>
  <c r="I1186" i="114"/>
  <c r="I1185" i="114"/>
  <c r="I1184" i="114"/>
  <c r="I1183" i="114"/>
  <c r="I1182" i="114"/>
  <c r="I1181" i="114"/>
  <c r="I1180" i="114"/>
  <c r="I1179" i="114"/>
  <c r="I1178" i="114"/>
  <c r="I1177" i="114"/>
  <c r="I1176" i="114"/>
  <c r="I1165" i="114"/>
  <c r="I1163" i="114"/>
  <c r="I1162" i="114"/>
  <c r="I1160" i="114"/>
  <c r="I1159" i="114"/>
  <c r="I1158" i="114"/>
  <c r="I1157" i="114"/>
  <c r="I1156" i="114"/>
  <c r="I1155" i="114"/>
  <c r="I1152" i="114"/>
  <c r="I1151" i="114"/>
  <c r="I1150" i="114"/>
  <c r="I1149" i="114"/>
  <c r="I1148" i="114"/>
  <c r="I1147" i="114"/>
  <c r="I1146" i="114"/>
  <c r="I1145" i="114"/>
  <c r="I1144" i="114"/>
  <c r="I1143" i="114"/>
  <c r="I1142" i="114"/>
  <c r="I1141" i="114"/>
  <c r="I1140" i="114"/>
  <c r="I1139" i="114"/>
  <c r="C1134" i="114"/>
  <c r="D1134" i="114"/>
  <c r="C1135" i="114"/>
  <c r="D1135" i="114"/>
  <c r="K1135" i="114"/>
  <c r="I249" i="114"/>
  <c r="I247" i="114"/>
  <c r="I245" i="114"/>
  <c r="I243" i="114"/>
  <c r="C239" i="114"/>
  <c r="D239" i="114"/>
  <c r="I1130" i="114"/>
  <c r="I1129" i="114"/>
  <c r="I1128" i="114"/>
  <c r="I1127" i="114"/>
  <c r="I1126" i="114"/>
  <c r="I1133" i="114"/>
  <c r="I1132" i="114"/>
  <c r="I1125" i="114"/>
  <c r="I1124" i="114"/>
  <c r="I1123" i="114"/>
  <c r="C1118" i="114"/>
  <c r="D1118" i="114"/>
  <c r="C1119" i="114"/>
  <c r="D1119" i="114"/>
  <c r="K1119" i="114"/>
  <c r="C1112" i="114"/>
  <c r="D1112" i="114"/>
  <c r="I1117" i="114"/>
  <c r="I1116" i="114"/>
  <c r="K1112" i="114"/>
  <c r="C1107" i="114"/>
  <c r="D1107" i="114"/>
  <c r="I1111" i="114"/>
  <c r="J1107" i="114" s="1"/>
  <c r="F562" i="1" s="1"/>
  <c r="K1107" i="114"/>
  <c r="C1102" i="114"/>
  <c r="D1102" i="114"/>
  <c r="I1106" i="114"/>
  <c r="J1102" i="114" s="1"/>
  <c r="K1102" i="114"/>
  <c r="C1091" i="114"/>
  <c r="D1091" i="114"/>
  <c r="I1101" i="114"/>
  <c r="I1100" i="114"/>
  <c r="I1098" i="114"/>
  <c r="I1097" i="114"/>
  <c r="I1096" i="114"/>
  <c r="I1095" i="114"/>
  <c r="K1091" i="114"/>
  <c r="I1090" i="114"/>
  <c r="I1089" i="114"/>
  <c r="I1088" i="114"/>
  <c r="I1084" i="114"/>
  <c r="I1083" i="114"/>
  <c r="I1082" i="114"/>
  <c r="I1077" i="114"/>
  <c r="I1078" i="114"/>
  <c r="I1076" i="114"/>
  <c r="C1072" i="114"/>
  <c r="D1072" i="114"/>
  <c r="K1072" i="114"/>
  <c r="I1070" i="114"/>
  <c r="I1069" i="114"/>
  <c r="I1066" i="114"/>
  <c r="I1067" i="114"/>
  <c r="C1059" i="114"/>
  <c r="D1059" i="114"/>
  <c r="C1060" i="114"/>
  <c r="D1060" i="114"/>
  <c r="I1065" i="114"/>
  <c r="I1064" i="114"/>
  <c r="K1060" i="114"/>
  <c r="C1054" i="114"/>
  <c r="D1054" i="114"/>
  <c r="I1058" i="114"/>
  <c r="J1054" i="114" s="1"/>
  <c r="F556" i="1" s="1"/>
  <c r="K1054" i="114"/>
  <c r="I1053" i="114"/>
  <c r="I1052" i="114"/>
  <c r="C1046" i="114"/>
  <c r="D1046" i="114"/>
  <c r="I1051" i="114"/>
  <c r="I1050" i="114"/>
  <c r="K1046" i="114"/>
  <c r="I968" i="114"/>
  <c r="C964" i="114"/>
  <c r="D964" i="114"/>
  <c r="I970" i="114"/>
  <c r="K964" i="114"/>
  <c r="I1044" i="114"/>
  <c r="I1043" i="114"/>
  <c r="C1039" i="114"/>
  <c r="D1039" i="114"/>
  <c r="K1039" i="114"/>
  <c r="I1035" i="114"/>
  <c r="I1037" i="114"/>
  <c r="I1036" i="114"/>
  <c r="I1034" i="114"/>
  <c r="I1033" i="114"/>
  <c r="I1029" i="114"/>
  <c r="I1028" i="114"/>
  <c r="I1027" i="114"/>
  <c r="I1026" i="114"/>
  <c r="I1025" i="114"/>
  <c r="I1024" i="114"/>
  <c r="I1020" i="114"/>
  <c r="I1019" i="114"/>
  <c r="I1018" i="114"/>
  <c r="I1017" i="114"/>
  <c r="I1016" i="114"/>
  <c r="I1015" i="114"/>
  <c r="I1014" i="114"/>
  <c r="I1013" i="114"/>
  <c r="I1009" i="114"/>
  <c r="I1007" i="114"/>
  <c r="I999" i="114"/>
  <c r="I1005" i="114"/>
  <c r="I1003" i="114"/>
  <c r="I1001" i="114"/>
  <c r="I997" i="114"/>
  <c r="I995" i="114"/>
  <c r="I994" i="114"/>
  <c r="I992" i="114"/>
  <c r="I991" i="114"/>
  <c r="I990" i="114"/>
  <c r="I989" i="114"/>
  <c r="I988" i="114"/>
  <c r="I993" i="114"/>
  <c r="I987" i="114"/>
  <c r="I984" i="114"/>
  <c r="I983" i="114"/>
  <c r="I982" i="114"/>
  <c r="I980" i="114"/>
  <c r="I981" i="114"/>
  <c r="I979" i="114"/>
  <c r="I978" i="114"/>
  <c r="I977" i="114"/>
  <c r="I976" i="114"/>
  <c r="C971" i="114"/>
  <c r="D971" i="114"/>
  <c r="C972" i="114"/>
  <c r="D972" i="114"/>
  <c r="K972" i="114"/>
  <c r="I963" i="114"/>
  <c r="I962" i="114"/>
  <c r="I961" i="114"/>
  <c r="I960" i="114"/>
  <c r="I956" i="114"/>
  <c r="I955" i="114"/>
  <c r="I954" i="114"/>
  <c r="I953" i="114"/>
  <c r="I949" i="114"/>
  <c r="I948" i="114"/>
  <c r="I947" i="114"/>
  <c r="I946" i="114"/>
  <c r="I942" i="114"/>
  <c r="I941" i="114"/>
  <c r="I940" i="114"/>
  <c r="I939" i="114"/>
  <c r="C934" i="114"/>
  <c r="D934" i="114"/>
  <c r="I938" i="114"/>
  <c r="K934" i="114"/>
  <c r="I933" i="114"/>
  <c r="I932" i="114"/>
  <c r="I931" i="114"/>
  <c r="I928" i="114"/>
  <c r="I927" i="114"/>
  <c r="I926" i="114"/>
  <c r="I925" i="114"/>
  <c r="I921" i="114"/>
  <c r="I920" i="114"/>
  <c r="I919" i="114"/>
  <c r="I918" i="114"/>
  <c r="I914" i="114"/>
  <c r="I913" i="114"/>
  <c r="I912" i="114"/>
  <c r="C907" i="114"/>
  <c r="D907" i="114"/>
  <c r="I911" i="114"/>
  <c r="K907" i="114"/>
  <c r="I882" i="114"/>
  <c r="I883" i="114"/>
  <c r="I884" i="114"/>
  <c r="I885" i="114"/>
  <c r="I886" i="114"/>
  <c r="I887" i="114"/>
  <c r="I888" i="114"/>
  <c r="I889" i="114"/>
  <c r="I890" i="114"/>
  <c r="I891" i="114"/>
  <c r="I892" i="114"/>
  <c r="I853" i="114"/>
  <c r="I906" i="114"/>
  <c r="I905" i="114"/>
  <c r="I904" i="114"/>
  <c r="I903" i="114"/>
  <c r="I899" i="114"/>
  <c r="I898" i="114"/>
  <c r="I897" i="114"/>
  <c r="I896" i="114"/>
  <c r="I881" i="114"/>
  <c r="I858" i="114"/>
  <c r="I859" i="114"/>
  <c r="I860" i="114"/>
  <c r="I861" i="114"/>
  <c r="I862" i="114"/>
  <c r="I863" i="114"/>
  <c r="I864" i="114"/>
  <c r="I865" i="114"/>
  <c r="I866" i="114"/>
  <c r="I867" i="114"/>
  <c r="I868" i="114"/>
  <c r="I869" i="114"/>
  <c r="I870" i="114"/>
  <c r="I871" i="114"/>
  <c r="I872" i="114"/>
  <c r="I873" i="114"/>
  <c r="I877" i="114"/>
  <c r="I875" i="114"/>
  <c r="C849" i="114"/>
  <c r="D849" i="114"/>
  <c r="I857" i="114"/>
  <c r="K849" i="114"/>
  <c r="C835" i="114"/>
  <c r="D835" i="114"/>
  <c r="I848" i="114"/>
  <c r="I846" i="114"/>
  <c r="I844" i="114"/>
  <c r="I842" i="114"/>
  <c r="I839" i="114"/>
  <c r="K835" i="114"/>
  <c r="I834" i="114"/>
  <c r="I831" i="114"/>
  <c r="I828" i="114"/>
  <c r="I826" i="114"/>
  <c r="I824" i="114"/>
  <c r="I822" i="114"/>
  <c r="I815" i="114"/>
  <c r="I814" i="114"/>
  <c r="I813" i="114"/>
  <c r="C809" i="114"/>
  <c r="D809" i="114"/>
  <c r="C734" i="114"/>
  <c r="D734" i="114"/>
  <c r="I807" i="114"/>
  <c r="I806" i="114"/>
  <c r="I805" i="114"/>
  <c r="I804" i="114"/>
  <c r="I800" i="114"/>
  <c r="I799" i="114"/>
  <c r="I798" i="114"/>
  <c r="I797" i="114"/>
  <c r="I793" i="114"/>
  <c r="I792" i="114"/>
  <c r="I791" i="114"/>
  <c r="I790" i="114"/>
  <c r="I789" i="114"/>
  <c r="I788" i="114"/>
  <c r="I787" i="114"/>
  <c r="I786" i="114"/>
  <c r="I785" i="114"/>
  <c r="I784" i="114"/>
  <c r="I783" i="114"/>
  <c r="I782" i="114"/>
  <c r="I781" i="114"/>
  <c r="I777" i="114"/>
  <c r="I775" i="114"/>
  <c r="I773" i="114"/>
  <c r="I771" i="114"/>
  <c r="I769" i="114"/>
  <c r="I767" i="114"/>
  <c r="I766" i="114"/>
  <c r="I764" i="114"/>
  <c r="I763" i="114"/>
  <c r="I762" i="114"/>
  <c r="I761" i="114"/>
  <c r="I760" i="114"/>
  <c r="I759" i="114"/>
  <c r="I758" i="114"/>
  <c r="I755" i="114"/>
  <c r="I754" i="114"/>
  <c r="I753" i="114"/>
  <c r="I752" i="114"/>
  <c r="I751" i="114"/>
  <c r="I750" i="114"/>
  <c r="I749" i="114"/>
  <c r="I748" i="114"/>
  <c r="I747" i="114"/>
  <c r="I746" i="114"/>
  <c r="I745" i="114"/>
  <c r="I744" i="114"/>
  <c r="I743" i="114"/>
  <c r="I742" i="114"/>
  <c r="I738" i="114"/>
  <c r="K734" i="114"/>
  <c r="I566" i="114"/>
  <c r="I567" i="114"/>
  <c r="I568" i="114"/>
  <c r="I724" i="114"/>
  <c r="I725" i="114"/>
  <c r="I726" i="114"/>
  <c r="I582" i="114"/>
  <c r="I580" i="114"/>
  <c r="I578" i="114"/>
  <c r="I576" i="114"/>
  <c r="I703" i="114"/>
  <c r="I701" i="114"/>
  <c r="I699" i="114"/>
  <c r="I697" i="114"/>
  <c r="I690" i="114"/>
  <c r="I733" i="114"/>
  <c r="I732" i="114"/>
  <c r="I731" i="114"/>
  <c r="I730" i="114"/>
  <c r="I723" i="114"/>
  <c r="I719" i="114"/>
  <c r="I718" i="114"/>
  <c r="I717" i="114"/>
  <c r="I716" i="114"/>
  <c r="I715" i="114"/>
  <c r="I714" i="114"/>
  <c r="I713" i="114"/>
  <c r="I712" i="114"/>
  <c r="I711" i="114"/>
  <c r="I710" i="114"/>
  <c r="I709" i="114"/>
  <c r="I708" i="114"/>
  <c r="I707" i="114"/>
  <c r="I695" i="114"/>
  <c r="I693" i="114"/>
  <c r="I692" i="114"/>
  <c r="I689" i="114"/>
  <c r="I688" i="114"/>
  <c r="I687" i="114"/>
  <c r="I686" i="114"/>
  <c r="I685" i="114"/>
  <c r="I684" i="114"/>
  <c r="I681" i="114"/>
  <c r="I680" i="114"/>
  <c r="I679" i="114"/>
  <c r="I678" i="114"/>
  <c r="I677" i="114"/>
  <c r="I676" i="114"/>
  <c r="I675" i="114"/>
  <c r="I674" i="114"/>
  <c r="I673" i="114"/>
  <c r="I672" i="114"/>
  <c r="I671" i="114"/>
  <c r="I670" i="114"/>
  <c r="I669" i="114"/>
  <c r="I668" i="114"/>
  <c r="I664" i="114"/>
  <c r="C660" i="114"/>
  <c r="D660" i="114"/>
  <c r="I658" i="114"/>
  <c r="I657" i="114"/>
  <c r="I656" i="114"/>
  <c r="I639" i="114"/>
  <c r="I640" i="114"/>
  <c r="I641" i="114"/>
  <c r="I642" i="114"/>
  <c r="I643" i="114"/>
  <c r="I644" i="114"/>
  <c r="I645" i="114"/>
  <c r="I650" i="114"/>
  <c r="I651" i="114"/>
  <c r="I652" i="114"/>
  <c r="I649" i="114"/>
  <c r="I635" i="114"/>
  <c r="I634" i="114"/>
  <c r="I633" i="114"/>
  <c r="C629" i="114"/>
  <c r="D629" i="114"/>
  <c r="I627" i="114"/>
  <c r="C623" i="114"/>
  <c r="D623" i="114"/>
  <c r="I622" i="114"/>
  <c r="I613" i="114"/>
  <c r="I614" i="114"/>
  <c r="I615" i="114"/>
  <c r="I616" i="114"/>
  <c r="I617" i="114"/>
  <c r="I618" i="114"/>
  <c r="I619" i="114"/>
  <c r="I620" i="114"/>
  <c r="I621" i="114"/>
  <c r="I612" i="114"/>
  <c r="C608" i="114"/>
  <c r="D608" i="114"/>
  <c r="I605" i="114"/>
  <c r="I606" i="114"/>
  <c r="I607" i="114"/>
  <c r="I604" i="114"/>
  <c r="C600" i="114"/>
  <c r="D600" i="114"/>
  <c r="I589" i="114"/>
  <c r="I590" i="114"/>
  <c r="I591" i="114"/>
  <c r="I599" i="114"/>
  <c r="I598" i="114"/>
  <c r="I595" i="114"/>
  <c r="I594" i="114"/>
  <c r="I588" i="114"/>
  <c r="C584" i="114"/>
  <c r="D584" i="114"/>
  <c r="I479" i="114"/>
  <c r="I480" i="114"/>
  <c r="I481" i="114"/>
  <c r="I482" i="114"/>
  <c r="I483" i="114"/>
  <c r="I484" i="114"/>
  <c r="I485" i="114"/>
  <c r="I486" i="114"/>
  <c r="I487" i="114"/>
  <c r="I488" i="114"/>
  <c r="I489" i="114"/>
  <c r="I490" i="114"/>
  <c r="I491" i="114"/>
  <c r="I492" i="114"/>
  <c r="I493" i="114"/>
  <c r="I494" i="114"/>
  <c r="I495" i="114"/>
  <c r="I496" i="114"/>
  <c r="I497" i="114"/>
  <c r="I498" i="114"/>
  <c r="I499" i="114"/>
  <c r="I500" i="114"/>
  <c r="I501" i="114"/>
  <c r="I502" i="114"/>
  <c r="I503" i="114"/>
  <c r="I574" i="114"/>
  <c r="I573" i="114"/>
  <c r="I572" i="114"/>
  <c r="I571" i="114"/>
  <c r="I565" i="114"/>
  <c r="I562" i="114"/>
  <c r="I561" i="114"/>
  <c r="I560" i="114"/>
  <c r="I559" i="114"/>
  <c r="I558" i="114"/>
  <c r="I557" i="114"/>
  <c r="I556" i="114"/>
  <c r="I555" i="114"/>
  <c r="I554" i="114"/>
  <c r="I553" i="114"/>
  <c r="I552" i="114"/>
  <c r="I551" i="114"/>
  <c r="I550" i="114"/>
  <c r="I523" i="114"/>
  <c r="I524" i="114"/>
  <c r="I525" i="114"/>
  <c r="I526" i="114"/>
  <c r="I527" i="114"/>
  <c r="I528" i="114"/>
  <c r="I529" i="114"/>
  <c r="I530" i="114"/>
  <c r="I531" i="114"/>
  <c r="I532" i="114"/>
  <c r="I533" i="114"/>
  <c r="I534" i="114"/>
  <c r="I537" i="114"/>
  <c r="I538" i="114"/>
  <c r="I539" i="114"/>
  <c r="I540" i="114"/>
  <c r="I541" i="114"/>
  <c r="I542" i="114"/>
  <c r="I544" i="114"/>
  <c r="I545" i="114"/>
  <c r="I547" i="114"/>
  <c r="I522" i="114"/>
  <c r="I521" i="114"/>
  <c r="C517" i="114"/>
  <c r="D517" i="114"/>
  <c r="I515" i="114"/>
  <c r="I514" i="114"/>
  <c r="I513" i="114"/>
  <c r="I512" i="114"/>
  <c r="I511" i="114"/>
  <c r="I510" i="114"/>
  <c r="I509" i="114"/>
  <c r="I508" i="114"/>
  <c r="I507" i="114"/>
  <c r="I478" i="114"/>
  <c r="I474" i="114"/>
  <c r="I473" i="114"/>
  <c r="I472" i="114"/>
  <c r="I471" i="114"/>
  <c r="I470" i="114"/>
  <c r="I469" i="114"/>
  <c r="I468" i="114"/>
  <c r="I467" i="114"/>
  <c r="I466" i="114"/>
  <c r="I465" i="114"/>
  <c r="I464" i="114"/>
  <c r="I463" i="114"/>
  <c r="I462" i="114"/>
  <c r="I461" i="114"/>
  <c r="I460" i="114"/>
  <c r="I459" i="114"/>
  <c r="I458" i="114"/>
  <c r="I457" i="114"/>
  <c r="I456" i="114"/>
  <c r="I455" i="114"/>
  <c r="I454" i="114"/>
  <c r="I453" i="114"/>
  <c r="I452" i="114"/>
  <c r="I451" i="114"/>
  <c r="I450" i="114"/>
  <c r="I449" i="114"/>
  <c r="I448" i="114"/>
  <c r="I447" i="114"/>
  <c r="I446" i="114"/>
  <c r="I445" i="114"/>
  <c r="I444" i="114"/>
  <c r="I443" i="114"/>
  <c r="I442" i="114"/>
  <c r="I441" i="114"/>
  <c r="I440" i="114"/>
  <c r="I439" i="114"/>
  <c r="I438" i="114"/>
  <c r="I437" i="114"/>
  <c r="I436" i="114"/>
  <c r="I435" i="114"/>
  <c r="I434" i="114"/>
  <c r="I433" i="114"/>
  <c r="I432" i="114"/>
  <c r="I431" i="114"/>
  <c r="I430" i="114"/>
  <c r="I429" i="114"/>
  <c r="I428" i="114"/>
  <c r="I427" i="114"/>
  <c r="I426" i="114"/>
  <c r="I425" i="114"/>
  <c r="I424" i="114"/>
  <c r="I423" i="114"/>
  <c r="I422" i="114"/>
  <c r="I421" i="114"/>
  <c r="I418" i="114"/>
  <c r="I416" i="114"/>
  <c r="I415" i="114"/>
  <c r="I414" i="114"/>
  <c r="I412" i="114"/>
  <c r="I411" i="114"/>
  <c r="I410" i="114"/>
  <c r="I409" i="114"/>
  <c r="I408" i="114"/>
  <c r="I407" i="114"/>
  <c r="I405" i="114"/>
  <c r="I404" i="114"/>
  <c r="I403" i="114"/>
  <c r="I401" i="114"/>
  <c r="I400" i="114"/>
  <c r="I399" i="114"/>
  <c r="I397" i="114"/>
  <c r="I396" i="114"/>
  <c r="I395" i="114"/>
  <c r="I394" i="114"/>
  <c r="I393" i="114"/>
  <c r="I391" i="114"/>
  <c r="I390" i="114"/>
  <c r="I389" i="114"/>
  <c r="I388" i="114"/>
  <c r="I387" i="114"/>
  <c r="I386" i="114"/>
  <c r="I383" i="114"/>
  <c r="I382" i="114"/>
  <c r="I381" i="114"/>
  <c r="I380" i="114"/>
  <c r="I379" i="114"/>
  <c r="I378" i="114"/>
  <c r="I377" i="114"/>
  <c r="I376" i="114"/>
  <c r="I375" i="114"/>
  <c r="I374" i="114"/>
  <c r="I373" i="114"/>
  <c r="I372" i="114"/>
  <c r="I371" i="114"/>
  <c r="I370" i="114"/>
  <c r="I369" i="114"/>
  <c r="I368" i="114"/>
  <c r="I367" i="114"/>
  <c r="I366" i="114"/>
  <c r="I365" i="114"/>
  <c r="I364" i="114"/>
  <c r="I363" i="114"/>
  <c r="I362" i="114"/>
  <c r="I361" i="114"/>
  <c r="I360" i="114"/>
  <c r="I359" i="114"/>
  <c r="I358" i="114"/>
  <c r="I357" i="114"/>
  <c r="I356" i="114"/>
  <c r="I355" i="114"/>
  <c r="I354" i="114"/>
  <c r="I353" i="114"/>
  <c r="I352" i="114"/>
  <c r="I351" i="114"/>
  <c r="I350" i="114"/>
  <c r="I349" i="114"/>
  <c r="I348" i="114"/>
  <c r="C343" i="114"/>
  <c r="D343" i="114"/>
  <c r="C344" i="114"/>
  <c r="D344" i="114"/>
  <c r="C333" i="114"/>
  <c r="D333" i="114"/>
  <c r="I331" i="114"/>
  <c r="I330" i="114"/>
  <c r="I329" i="114"/>
  <c r="I328" i="114"/>
  <c r="I324" i="114"/>
  <c r="I323" i="114"/>
  <c r="I322" i="114"/>
  <c r="I321" i="114"/>
  <c r="I317" i="114"/>
  <c r="I316" i="114"/>
  <c r="I315" i="114"/>
  <c r="I314" i="114"/>
  <c r="I313" i="114"/>
  <c r="I310" i="114"/>
  <c r="I308" i="114"/>
  <c r="I306" i="114"/>
  <c r="I305" i="114"/>
  <c r="I302" i="114"/>
  <c r="I301" i="114"/>
  <c r="I300" i="114"/>
  <c r="I299" i="114"/>
  <c r="I298" i="114"/>
  <c r="I297" i="114"/>
  <c r="I296" i="114"/>
  <c r="I295" i="114"/>
  <c r="I294" i="114"/>
  <c r="I293" i="114"/>
  <c r="I292" i="114"/>
  <c r="I291" i="114"/>
  <c r="I290" i="114"/>
  <c r="I289" i="114"/>
  <c r="C285" i="114"/>
  <c r="D285" i="114"/>
  <c r="I283" i="114"/>
  <c r="I282" i="114"/>
  <c r="I278" i="114"/>
  <c r="I277" i="114"/>
  <c r="I276" i="114"/>
  <c r="I275" i="114"/>
  <c r="I271" i="114"/>
  <c r="I270" i="114"/>
  <c r="I267" i="114"/>
  <c r="I269" i="114"/>
  <c r="I268" i="114"/>
  <c r="I266" i="114"/>
  <c r="I263" i="114"/>
  <c r="I262" i="114"/>
  <c r="I261" i="114"/>
  <c r="I260" i="114"/>
  <c r="C256" i="114"/>
  <c r="D256" i="114"/>
  <c r="I255" i="114"/>
  <c r="J251" i="114" s="1"/>
  <c r="F530" i="1" s="1"/>
  <c r="C251" i="114"/>
  <c r="D251" i="114"/>
  <c r="I237" i="114"/>
  <c r="I236" i="114"/>
  <c r="I232" i="114"/>
  <c r="I231" i="114"/>
  <c r="I230" i="114"/>
  <c r="I229" i="114"/>
  <c r="I225" i="114"/>
  <c r="I224" i="114"/>
  <c r="I223" i="114"/>
  <c r="I222" i="114"/>
  <c r="I221" i="114"/>
  <c r="C217" i="114"/>
  <c r="D217" i="114"/>
  <c r="I215" i="114"/>
  <c r="I214" i="114"/>
  <c r="I210" i="114"/>
  <c r="I209" i="114"/>
  <c r="I208" i="114"/>
  <c r="I207" i="114"/>
  <c r="I206" i="114"/>
  <c r="I205" i="114"/>
  <c r="I201" i="114"/>
  <c r="I198" i="114"/>
  <c r="I197" i="114"/>
  <c r="I196" i="114"/>
  <c r="I195" i="114"/>
  <c r="I194" i="114"/>
  <c r="I193" i="114"/>
  <c r="I192" i="114"/>
  <c r="I191" i="114"/>
  <c r="I190" i="114"/>
  <c r="I189" i="114"/>
  <c r="I188" i="114"/>
  <c r="I187" i="114"/>
  <c r="I186" i="114"/>
  <c r="I185" i="114"/>
  <c r="I184" i="114"/>
  <c r="I183" i="114"/>
  <c r="I182" i="114"/>
  <c r="I181" i="114"/>
  <c r="C177" i="114"/>
  <c r="D177" i="114"/>
  <c r="I175" i="114"/>
  <c r="I174" i="114"/>
  <c r="I173" i="114"/>
  <c r="I172" i="114"/>
  <c r="I168" i="114"/>
  <c r="I167" i="114"/>
  <c r="I166" i="114"/>
  <c r="I165" i="114"/>
  <c r="I164" i="114"/>
  <c r="I160" i="114"/>
  <c r="I159" i="114"/>
  <c r="I158" i="114"/>
  <c r="I157" i="114"/>
  <c r="I152" i="114"/>
  <c r="I151" i="114"/>
  <c r="I150" i="114"/>
  <c r="I149" i="114"/>
  <c r="I148" i="114"/>
  <c r="I147" i="114"/>
  <c r="I143" i="114"/>
  <c r="I142" i="114"/>
  <c r="I141" i="114"/>
  <c r="I140" i="114"/>
  <c r="I139" i="114"/>
  <c r="I138" i="114"/>
  <c r="I137" i="114"/>
  <c r="I136" i="114"/>
  <c r="I135" i="114"/>
  <c r="I134" i="114"/>
  <c r="I133" i="114"/>
  <c r="I132" i="114"/>
  <c r="I131" i="114"/>
  <c r="I130" i="114"/>
  <c r="I129" i="114"/>
  <c r="I128" i="114"/>
  <c r="I127" i="114"/>
  <c r="I126" i="114"/>
  <c r="I125" i="114"/>
  <c r="I124" i="114"/>
  <c r="I123" i="114"/>
  <c r="I122" i="114"/>
  <c r="I121" i="114"/>
  <c r="I120" i="114"/>
  <c r="I119" i="114"/>
  <c r="I118" i="114"/>
  <c r="I117" i="114"/>
  <c r="I116" i="114"/>
  <c r="I112" i="114"/>
  <c r="I110" i="114"/>
  <c r="I108" i="114"/>
  <c r="I106" i="114"/>
  <c r="I97" i="114"/>
  <c r="I96" i="114"/>
  <c r="I90" i="114"/>
  <c r="I91" i="114"/>
  <c r="I92" i="114"/>
  <c r="I93" i="114"/>
  <c r="I87" i="114"/>
  <c r="I85" i="114"/>
  <c r="I84" i="114"/>
  <c r="I83" i="114"/>
  <c r="I89" i="114"/>
  <c r="I88" i="114"/>
  <c r="I86" i="114"/>
  <c r="I82" i="114"/>
  <c r="I81" i="114"/>
  <c r="I80" i="114"/>
  <c r="I79" i="114"/>
  <c r="I78" i="114"/>
  <c r="I77" i="114"/>
  <c r="I76" i="114"/>
  <c r="I75" i="114"/>
  <c r="I74" i="114"/>
  <c r="I68" i="114"/>
  <c r="I66" i="114"/>
  <c r="I64" i="114"/>
  <c r="I63" i="114"/>
  <c r="I59" i="114"/>
  <c r="I60" i="114"/>
  <c r="I55" i="114"/>
  <c r="I54" i="114"/>
  <c r="I53" i="114"/>
  <c r="I58" i="114"/>
  <c r="I57" i="114"/>
  <c r="I56" i="114"/>
  <c r="I52" i="114"/>
  <c r="I51" i="114"/>
  <c r="I50" i="114"/>
  <c r="I49" i="114"/>
  <c r="I48" i="114"/>
  <c r="I47" i="114"/>
  <c r="C43" i="114"/>
  <c r="D43" i="114"/>
  <c r="I42" i="114"/>
  <c r="I41" i="114"/>
  <c r="I40" i="114"/>
  <c r="I39" i="114"/>
  <c r="I38" i="114"/>
  <c r="I37" i="114"/>
  <c r="I33" i="114"/>
  <c r="I31" i="114"/>
  <c r="I30" i="114"/>
  <c r="I29" i="114"/>
  <c r="I28" i="114"/>
  <c r="I27" i="114"/>
  <c r="I26" i="114"/>
  <c r="I25" i="114"/>
  <c r="I24" i="114"/>
  <c r="I21" i="114"/>
  <c r="I20" i="114"/>
  <c r="I18" i="114"/>
  <c r="I19" i="114"/>
  <c r="I17" i="114"/>
  <c r="I16" i="114"/>
  <c r="C9" i="114"/>
  <c r="D9" i="114"/>
  <c r="C10" i="114"/>
  <c r="D10" i="114"/>
  <c r="C11" i="114"/>
  <c r="D11" i="114"/>
  <c r="K809" i="114"/>
  <c r="K660" i="114"/>
  <c r="K629" i="114"/>
  <c r="K623" i="114"/>
  <c r="K608" i="114"/>
  <c r="K600" i="114"/>
  <c r="K584" i="114"/>
  <c r="K517" i="114"/>
  <c r="K344" i="114"/>
  <c r="I336" i="114"/>
  <c r="J333" i="114" s="1"/>
  <c r="K333" i="114"/>
  <c r="K285" i="114"/>
  <c r="K256" i="114"/>
  <c r="K251" i="114"/>
  <c r="K239" i="114"/>
  <c r="K217" i="114"/>
  <c r="K177" i="114"/>
  <c r="K43" i="114"/>
  <c r="I15" i="114"/>
  <c r="K11" i="114"/>
  <c r="J5" i="114"/>
  <c r="I5" i="114"/>
  <c r="C5" i="114"/>
  <c r="J4" i="114"/>
  <c r="I4" i="114"/>
  <c r="C4" i="114"/>
  <c r="D3" i="114"/>
  <c r="C3" i="114"/>
  <c r="C1793" i="82"/>
  <c r="D1793" i="82"/>
  <c r="J1799" i="82"/>
  <c r="K1795" i="82" s="1"/>
  <c r="F92" i="1" s="1"/>
  <c r="J5092" i="103"/>
  <c r="J5091" i="103"/>
  <c r="J5090" i="103"/>
  <c r="J5087" i="103"/>
  <c r="J5086" i="103"/>
  <c r="J5085" i="103"/>
  <c r="J5080" i="103"/>
  <c r="J5079" i="103"/>
  <c r="J5078" i="103"/>
  <c r="J5077" i="103"/>
  <c r="J5076" i="103"/>
  <c r="J5075" i="103"/>
  <c r="J5074" i="103"/>
  <c r="J5071" i="103"/>
  <c r="J5070" i="103"/>
  <c r="J5069" i="103"/>
  <c r="J5068" i="103"/>
  <c r="J5067" i="103"/>
  <c r="J5066" i="103"/>
  <c r="J5065" i="103"/>
  <c r="J5060" i="103"/>
  <c r="J5059" i="103"/>
  <c r="J5058" i="103"/>
  <c r="J5057" i="103"/>
  <c r="J5056" i="103"/>
  <c r="J5053" i="103"/>
  <c r="J5052" i="103"/>
  <c r="J5051" i="103"/>
  <c r="J5050" i="103"/>
  <c r="J5049" i="103"/>
  <c r="J5046" i="103"/>
  <c r="J5045" i="103"/>
  <c r="J5044" i="103"/>
  <c r="J5043" i="103"/>
  <c r="J5042" i="103"/>
  <c r="J5039" i="103"/>
  <c r="J5034" i="103"/>
  <c r="J5033" i="103"/>
  <c r="J5032" i="103"/>
  <c r="J5031" i="103"/>
  <c r="J5030" i="103"/>
  <c r="J5029" i="103"/>
  <c r="J5026" i="103"/>
  <c r="J5021" i="103"/>
  <c r="J5020" i="103"/>
  <c r="J5019" i="103"/>
  <c r="J5018" i="103"/>
  <c r="J5017" i="103"/>
  <c r="J5015" i="103"/>
  <c r="J5014" i="103"/>
  <c r="J5013" i="103"/>
  <c r="J5012" i="103"/>
  <c r="J5011" i="103"/>
  <c r="J5009" i="103"/>
  <c r="J5008" i="103"/>
  <c r="J5007" i="103"/>
  <c r="J5006" i="103"/>
  <c r="J5005" i="103"/>
  <c r="J5000" i="103"/>
  <c r="J4999" i="103"/>
  <c r="J4998" i="103"/>
  <c r="J4997" i="103"/>
  <c r="J4996" i="103"/>
  <c r="J4993" i="103"/>
  <c r="J4992" i="103"/>
  <c r="J4991" i="103"/>
  <c r="J4990" i="103"/>
  <c r="J4989" i="103"/>
  <c r="J4987" i="103"/>
  <c r="J4986" i="103"/>
  <c r="J4985" i="103"/>
  <c r="J4984" i="103"/>
  <c r="J4983" i="103"/>
  <c r="J4981" i="103"/>
  <c r="J4980" i="103"/>
  <c r="J4979" i="103"/>
  <c r="J4974" i="103"/>
  <c r="J4973" i="103"/>
  <c r="J4972" i="103"/>
  <c r="J4970" i="103"/>
  <c r="J4969" i="103"/>
  <c r="J4968" i="103"/>
  <c r="J4967" i="103"/>
  <c r="J4965" i="103"/>
  <c r="J4964" i="103"/>
  <c r="J4963" i="103"/>
  <c r="J4962" i="103"/>
  <c r="J4961" i="103"/>
  <c r="D5095" i="103"/>
  <c r="J153" i="114" l="1"/>
  <c r="J70" i="114"/>
  <c r="J1135" i="114"/>
  <c r="F567" i="1" s="1"/>
  <c r="K1483" i="82"/>
  <c r="F85" i="1" s="1"/>
  <c r="J1244" i="114"/>
  <c r="F571" i="1" s="1"/>
  <c r="K5789" i="103"/>
  <c r="F34" i="1" s="1"/>
  <c r="K4956" i="103"/>
  <c r="F29" i="1" s="1"/>
  <c r="J1235" i="114"/>
  <c r="F570" i="1" s="1"/>
  <c r="J1039" i="114"/>
  <c r="F554" i="1" s="1"/>
  <c r="J1219" i="114"/>
  <c r="F569" i="1" s="1"/>
  <c r="J1112" i="114"/>
  <c r="F563" i="1" s="1"/>
  <c r="J239" i="114"/>
  <c r="F529" i="1" s="1"/>
  <c r="J1119" i="114"/>
  <c r="F565" i="1" s="1"/>
  <c r="J1091" i="114"/>
  <c r="F560" i="1" s="1"/>
  <c r="F561" i="1"/>
  <c r="J1060" i="114"/>
  <c r="F558" i="1" s="1"/>
  <c r="J1072" i="114"/>
  <c r="F559" i="1" s="1"/>
  <c r="J964" i="114"/>
  <c r="F549" i="1" s="1"/>
  <c r="J1046" i="114"/>
  <c r="F555" i="1" s="1"/>
  <c r="J972" i="114"/>
  <c r="F553" i="1" s="1"/>
  <c r="J934" i="114"/>
  <c r="F550" i="1" s="1"/>
  <c r="J907" i="114"/>
  <c r="F548" i="1" s="1"/>
  <c r="J835" i="114"/>
  <c r="F551" i="1" s="1"/>
  <c r="J809" i="114"/>
  <c r="F546" i="1" s="1"/>
  <c r="J849" i="114"/>
  <c r="F547" i="1" s="1"/>
  <c r="J517" i="114"/>
  <c r="F538" i="1" s="1"/>
  <c r="J734" i="114"/>
  <c r="F545" i="1" s="1"/>
  <c r="J660" i="114"/>
  <c r="F544" i="1" s="1"/>
  <c r="J600" i="114"/>
  <c r="F540" i="1" s="1"/>
  <c r="J584" i="114"/>
  <c r="F539" i="1" s="1"/>
  <c r="J344" i="114"/>
  <c r="F537" i="1" s="1"/>
  <c r="J285" i="114"/>
  <c r="F532" i="1" s="1"/>
  <c r="J256" i="114"/>
  <c r="F531" i="1" s="1"/>
  <c r="J217" i="114"/>
  <c r="F528" i="1" s="1"/>
  <c r="J177" i="114"/>
  <c r="F527" i="1" s="1"/>
  <c r="J43" i="114"/>
  <c r="F524" i="1" s="1"/>
  <c r="J11" i="114"/>
  <c r="F523" i="1" s="1"/>
  <c r="F534" i="1"/>
  <c r="J623" i="114"/>
  <c r="F542" i="1" s="1"/>
  <c r="J629" i="114"/>
  <c r="F543" i="1" s="1"/>
  <c r="J608" i="114"/>
  <c r="F541" i="1" s="1"/>
  <c r="C4954" i="103"/>
  <c r="D4954" i="103"/>
  <c r="J2732" i="109"/>
  <c r="J2733" i="109"/>
  <c r="J2734" i="109"/>
  <c r="J2735" i="109"/>
  <c r="J2736" i="109"/>
  <c r="J2668" i="109"/>
  <c r="J2669" i="109"/>
  <c r="J2670" i="109"/>
  <c r="J2671" i="109"/>
  <c r="J2672" i="109"/>
  <c r="J2673" i="109"/>
  <c r="J2674" i="109"/>
  <c r="J2675" i="109"/>
  <c r="J2676" i="109"/>
  <c r="J2677" i="109"/>
  <c r="J2678" i="109"/>
  <c r="J2679" i="109"/>
  <c r="J2680" i="109"/>
  <c r="J2681" i="109"/>
  <c r="J2682" i="109"/>
  <c r="J2683" i="109"/>
  <c r="J2684" i="109"/>
  <c r="J2685" i="109"/>
  <c r="J2686" i="109"/>
  <c r="J2687" i="109"/>
  <c r="J2688" i="109"/>
  <c r="J2689" i="109"/>
  <c r="J2690" i="109"/>
  <c r="J2691" i="109"/>
  <c r="J2692" i="109"/>
  <c r="J2693" i="109"/>
  <c r="J2694" i="109"/>
  <c r="J2695" i="109"/>
  <c r="J2696" i="109"/>
  <c r="J2697" i="109"/>
  <c r="J2698" i="109"/>
  <c r="J2699" i="109"/>
  <c r="J2700" i="109"/>
  <c r="J2701" i="109"/>
  <c r="J2702" i="109"/>
  <c r="J2703" i="109"/>
  <c r="J2704" i="109"/>
  <c r="J2705" i="109"/>
  <c r="J2706" i="109"/>
  <c r="J2707" i="109"/>
  <c r="J2708" i="109"/>
  <c r="J2709" i="109"/>
  <c r="J2710" i="109"/>
  <c r="J2711" i="109"/>
  <c r="J2712" i="109"/>
  <c r="J2713" i="109"/>
  <c r="J2714" i="109"/>
  <c r="J2715" i="109"/>
  <c r="J2716" i="109"/>
  <c r="J2717" i="109"/>
  <c r="J2718" i="109"/>
  <c r="J2719" i="109"/>
  <c r="J2720" i="109"/>
  <c r="J2721" i="109"/>
  <c r="J2722" i="109"/>
  <c r="J2723" i="109"/>
  <c r="J2724" i="109"/>
  <c r="J2725" i="109"/>
  <c r="J2726" i="109"/>
  <c r="J2727" i="109"/>
  <c r="J2728" i="109"/>
  <c r="J2731" i="109"/>
  <c r="J2667" i="109"/>
  <c r="J2628" i="109"/>
  <c r="J2629" i="109"/>
  <c r="J2630" i="109"/>
  <c r="J2631" i="109"/>
  <c r="J2632" i="109"/>
  <c r="J2633" i="109"/>
  <c r="J2634" i="109"/>
  <c r="J2635" i="109"/>
  <c r="J2636" i="109"/>
  <c r="J2637" i="109"/>
  <c r="J2638" i="109"/>
  <c r="J2639" i="109"/>
  <c r="J2640" i="109"/>
  <c r="J2641" i="109"/>
  <c r="J2642" i="109"/>
  <c r="J2643" i="109"/>
  <c r="J2644" i="109"/>
  <c r="J2645" i="109"/>
  <c r="J2646" i="109"/>
  <c r="J2647" i="109"/>
  <c r="J2648" i="109"/>
  <c r="J2649" i="109"/>
  <c r="J2650" i="109"/>
  <c r="J2651" i="109"/>
  <c r="J2652" i="109"/>
  <c r="J2653" i="109"/>
  <c r="J2654" i="109"/>
  <c r="J2655" i="109"/>
  <c r="J2656" i="109"/>
  <c r="J2657" i="109"/>
  <c r="J2658" i="109"/>
  <c r="J2659" i="109"/>
  <c r="J2660" i="109"/>
  <c r="J2661" i="109"/>
  <c r="J2662" i="109"/>
  <c r="J2663" i="109"/>
  <c r="J2664" i="109"/>
  <c r="J2627" i="109"/>
  <c r="D2623" i="109"/>
  <c r="C2623" i="109"/>
  <c r="J2536" i="109"/>
  <c r="J2537" i="109"/>
  <c r="J2538" i="109"/>
  <c r="J2539" i="109"/>
  <c r="J2540" i="109"/>
  <c r="J2541" i="109"/>
  <c r="J2542" i="109"/>
  <c r="J2543" i="109"/>
  <c r="J2544" i="109"/>
  <c r="J2545" i="109"/>
  <c r="J2546" i="109"/>
  <c r="J2547" i="109"/>
  <c r="J2548" i="109"/>
  <c r="J2549" i="109"/>
  <c r="J2550" i="109"/>
  <c r="J2551" i="109"/>
  <c r="J2552" i="109"/>
  <c r="J2553" i="109"/>
  <c r="J2554" i="109"/>
  <c r="J2555" i="109"/>
  <c r="J2556" i="109"/>
  <c r="J2557" i="109"/>
  <c r="J2558" i="109"/>
  <c r="J2559" i="109"/>
  <c r="J2560" i="109"/>
  <c r="J2561" i="109"/>
  <c r="J2562" i="109"/>
  <c r="J2563" i="109"/>
  <c r="J2564" i="109"/>
  <c r="J2565" i="109"/>
  <c r="J2566" i="109"/>
  <c r="J2567" i="109"/>
  <c r="J2568" i="109"/>
  <c r="J2569" i="109"/>
  <c r="J2570" i="109"/>
  <c r="J2571" i="109"/>
  <c r="J2572" i="109"/>
  <c r="J2573" i="109"/>
  <c r="J2574" i="109"/>
  <c r="J2575" i="109"/>
  <c r="J2576" i="109"/>
  <c r="J2577" i="109"/>
  <c r="J2578" i="109"/>
  <c r="J2579" i="109"/>
  <c r="J2580" i="109"/>
  <c r="J2581" i="109"/>
  <c r="J2582" i="109"/>
  <c r="J2583" i="109"/>
  <c r="J2584" i="109"/>
  <c r="J2585" i="109"/>
  <c r="J2586" i="109"/>
  <c r="J2587" i="109"/>
  <c r="J2588" i="109"/>
  <c r="J2589" i="109"/>
  <c r="J2590" i="109"/>
  <c r="J2591" i="109"/>
  <c r="J2592" i="109"/>
  <c r="J2593" i="109"/>
  <c r="J2594" i="109"/>
  <c r="J2595" i="109"/>
  <c r="J2596" i="109"/>
  <c r="J2597" i="109"/>
  <c r="J2598" i="109"/>
  <c r="J2599" i="109"/>
  <c r="J2600" i="109"/>
  <c r="J2601" i="109"/>
  <c r="J2602" i="109"/>
  <c r="J2603" i="109"/>
  <c r="J2604" i="109"/>
  <c r="J2605" i="109"/>
  <c r="J2606" i="109"/>
  <c r="J2607" i="109"/>
  <c r="J2608" i="109"/>
  <c r="J2609" i="109"/>
  <c r="J2610" i="109"/>
  <c r="J2611" i="109"/>
  <c r="J2612" i="109"/>
  <c r="J2613" i="109"/>
  <c r="J2614" i="109"/>
  <c r="J2615" i="109"/>
  <c r="J2616" i="109"/>
  <c r="J2617" i="109"/>
  <c r="J2618" i="109"/>
  <c r="J2619" i="109"/>
  <c r="J2620" i="109"/>
  <c r="J2535" i="109"/>
  <c r="J2534" i="109"/>
  <c r="J2533" i="109"/>
  <c r="J2532" i="109"/>
  <c r="J2531" i="109"/>
  <c r="J2530" i="109"/>
  <c r="J2529" i="109"/>
  <c r="J2511" i="109"/>
  <c r="J2512" i="109"/>
  <c r="J2513" i="109"/>
  <c r="J2514" i="109"/>
  <c r="J2515" i="109"/>
  <c r="J2516" i="109"/>
  <c r="J2517" i="109"/>
  <c r="J2518" i="109"/>
  <c r="J2519" i="109"/>
  <c r="J2520" i="109"/>
  <c r="J2521" i="109"/>
  <c r="J2522" i="109"/>
  <c r="J2523" i="109"/>
  <c r="J2524" i="109"/>
  <c r="J2525" i="109"/>
  <c r="J2526" i="109"/>
  <c r="J2510" i="109"/>
  <c r="C2506" i="109"/>
  <c r="D2506" i="109"/>
  <c r="J2503" i="109"/>
  <c r="J2501" i="109"/>
  <c r="J2499" i="109"/>
  <c r="J2497" i="109"/>
  <c r="J2494" i="109"/>
  <c r="J2493" i="109"/>
  <c r="J2491" i="109"/>
  <c r="J2490" i="109"/>
  <c r="J2489" i="109"/>
  <c r="J2485" i="109"/>
  <c r="J2484" i="109"/>
  <c r="J2482" i="109"/>
  <c r="J2481" i="109"/>
  <c r="C2477" i="109"/>
  <c r="D2477" i="109"/>
  <c r="J228" i="113"/>
  <c r="K2623" i="109" l="1"/>
  <c r="F430" i="1" s="1"/>
  <c r="K2506" i="109"/>
  <c r="F429" i="1" s="1"/>
  <c r="K2477" i="109"/>
  <c r="F428" i="1" s="1"/>
  <c r="J223" i="113" l="1"/>
  <c r="J220" i="113"/>
  <c r="J219" i="113"/>
  <c r="J218" i="113"/>
  <c r="J217" i="113"/>
  <c r="J214" i="113"/>
  <c r="J204" i="113"/>
  <c r="J203" i="113"/>
  <c r="J202" i="113"/>
  <c r="J201" i="113"/>
  <c r="J200" i="113"/>
  <c r="J199" i="113"/>
  <c r="J198" i="113"/>
  <c r="J197" i="113"/>
  <c r="J196" i="113"/>
  <c r="J195" i="113"/>
  <c r="J194" i="113"/>
  <c r="J191" i="113"/>
  <c r="J190" i="113"/>
  <c r="J189" i="113"/>
  <c r="J188" i="113"/>
  <c r="J187" i="113"/>
  <c r="J186" i="113"/>
  <c r="J185" i="113"/>
  <c r="J184" i="113"/>
  <c r="J183" i="113"/>
  <c r="J182" i="113"/>
  <c r="J179" i="113"/>
  <c r="J178" i="113"/>
  <c r="J177" i="113"/>
  <c r="J176" i="113"/>
  <c r="J175" i="113"/>
  <c r="J172" i="113"/>
  <c r="J171" i="113"/>
  <c r="J170" i="113"/>
  <c r="J169" i="113"/>
  <c r="J168" i="113"/>
  <c r="J167" i="113"/>
  <c r="J166" i="113"/>
  <c r="J165" i="113"/>
  <c r="J164" i="113"/>
  <c r="J163" i="113"/>
  <c r="J158" i="113"/>
  <c r="J157" i="113"/>
  <c r="J156" i="113"/>
  <c r="J153" i="113"/>
  <c r="J152" i="113"/>
  <c r="J151" i="113"/>
  <c r="J148" i="113"/>
  <c r="J147" i="113"/>
  <c r="J146" i="113"/>
  <c r="J143" i="113"/>
  <c r="J142" i="113"/>
  <c r="J141" i="113"/>
  <c r="J140" i="113"/>
  <c r="J139" i="113"/>
  <c r="J138" i="113"/>
  <c r="J137" i="113"/>
  <c r="J136" i="113"/>
  <c r="J133" i="113"/>
  <c r="J132" i="113"/>
  <c r="J131" i="113"/>
  <c r="J130" i="113"/>
  <c r="J129" i="113"/>
  <c r="J128" i="113"/>
  <c r="J125" i="113"/>
  <c r="J124" i="113"/>
  <c r="J123" i="113"/>
  <c r="J122" i="113"/>
  <c r="J117" i="113"/>
  <c r="J113" i="113"/>
  <c r="J109" i="113"/>
  <c r="J105" i="113"/>
  <c r="J101" i="113"/>
  <c r="J100" i="113"/>
  <c r="J96" i="113"/>
  <c r="J92" i="113"/>
  <c r="J91" i="113"/>
  <c r="J87" i="113"/>
  <c r="J83" i="113"/>
  <c r="J82" i="113"/>
  <c r="J78" i="113"/>
  <c r="J77" i="113"/>
  <c r="J76" i="113"/>
  <c r="J75" i="113"/>
  <c r="J74" i="113"/>
  <c r="J73" i="113"/>
  <c r="J70" i="113"/>
  <c r="J69" i="113"/>
  <c r="J68" i="113"/>
  <c r="J67" i="113"/>
  <c r="J66" i="113"/>
  <c r="J65" i="113"/>
  <c r="J64" i="113"/>
  <c r="J61" i="113"/>
  <c r="J60" i="113"/>
  <c r="J59" i="113"/>
  <c r="J58" i="113"/>
  <c r="J55" i="113"/>
  <c r="J54" i="113"/>
  <c r="J53" i="113"/>
  <c r="J52" i="113"/>
  <c r="J51" i="113"/>
  <c r="J48" i="113"/>
  <c r="J47" i="113"/>
  <c r="J46" i="113"/>
  <c r="J45" i="113"/>
  <c r="J44" i="113"/>
  <c r="J43" i="113"/>
  <c r="J42" i="113"/>
  <c r="J41" i="113"/>
  <c r="J38" i="113"/>
  <c r="J35" i="113"/>
  <c r="J34" i="113"/>
  <c r="J33" i="113"/>
  <c r="J32" i="113"/>
  <c r="J31" i="113"/>
  <c r="J30" i="113"/>
  <c r="J29" i="113"/>
  <c r="J28" i="113"/>
  <c r="J27" i="113"/>
  <c r="J26" i="113"/>
  <c r="J25" i="113"/>
  <c r="J22" i="113"/>
  <c r="J21" i="113"/>
  <c r="J20" i="113"/>
  <c r="J19" i="113"/>
  <c r="J18" i="113"/>
  <c r="C10" i="113"/>
  <c r="D10" i="113"/>
  <c r="C11" i="113"/>
  <c r="D11" i="113"/>
  <c r="C12" i="113"/>
  <c r="D12" i="113"/>
  <c r="E8" i="113"/>
  <c r="C8" i="113"/>
  <c r="E7" i="113"/>
  <c r="C7" i="113"/>
  <c r="D6" i="113"/>
  <c r="C6" i="113"/>
  <c r="K14" i="113" l="1"/>
  <c r="F411" i="1" s="1"/>
  <c r="K209" i="113"/>
  <c r="F412" i="1" s="1"/>
  <c r="J771" i="108" l="1"/>
  <c r="J770" i="108"/>
  <c r="J767" i="108"/>
  <c r="J766" i="108"/>
  <c r="J765" i="108"/>
  <c r="L761" i="108"/>
  <c r="J756" i="108"/>
  <c r="J752" i="108"/>
  <c r="J751" i="108"/>
  <c r="J750" i="108"/>
  <c r="J746" i="108"/>
  <c r="J745" i="108"/>
  <c r="J744" i="108"/>
  <c r="J743" i="108"/>
  <c r="J742" i="108"/>
  <c r="J741" i="108"/>
  <c r="J740" i="108"/>
  <c r="J739" i="108"/>
  <c r="J738" i="108"/>
  <c r="L734" i="108"/>
  <c r="J730" i="108"/>
  <c r="J726" i="108"/>
  <c r="J722" i="108"/>
  <c r="J718" i="108"/>
  <c r="J714" i="108"/>
  <c r="J710" i="108"/>
  <c r="L706" i="108"/>
  <c r="J701" i="108"/>
  <c r="J700" i="108"/>
  <c r="J697" i="108"/>
  <c r="J696" i="108"/>
  <c r="J693" i="108"/>
  <c r="J692" i="108"/>
  <c r="J688" i="108"/>
  <c r="J685" i="108"/>
  <c r="J684" i="108"/>
  <c r="J681" i="108"/>
  <c r="J680" i="108"/>
  <c r="J677" i="108"/>
  <c r="J676" i="108"/>
  <c r="J673" i="108"/>
  <c r="J669" i="108"/>
  <c r="J665" i="108"/>
  <c r="J664" i="108"/>
  <c r="J656" i="108"/>
  <c r="J655" i="108"/>
  <c r="J654" i="108"/>
  <c r="J653" i="108"/>
  <c r="J649" i="108"/>
  <c r="J648" i="108"/>
  <c r="J647" i="108"/>
  <c r="J646" i="108"/>
  <c r="J645" i="108"/>
  <c r="J644" i="108"/>
  <c r="J643" i="108"/>
  <c r="J639" i="108"/>
  <c r="J638" i="108"/>
  <c r="J637" i="108"/>
  <c r="J633" i="108"/>
  <c r="J632" i="108"/>
  <c r="J629" i="108"/>
  <c r="J628" i="108"/>
  <c r="J627" i="108"/>
  <c r="J626" i="108"/>
  <c r="J625" i="108"/>
  <c r="J624" i="108"/>
  <c r="J623" i="108"/>
  <c r="J622" i="108"/>
  <c r="J621" i="108"/>
  <c r="J618" i="108"/>
  <c r="J617" i="108"/>
  <c r="J616" i="108"/>
  <c r="J613" i="108"/>
  <c r="J610" i="108"/>
  <c r="J609" i="108"/>
  <c r="L605" i="108"/>
  <c r="J600" i="108"/>
  <c r="J599" i="108"/>
  <c r="J598" i="108"/>
  <c r="J597" i="108"/>
  <c r="J596" i="108"/>
  <c r="J595" i="108"/>
  <c r="J594" i="108"/>
  <c r="J593" i="108"/>
  <c r="J592" i="108"/>
  <c r="J591" i="108"/>
  <c r="J590" i="108"/>
  <c r="J589" i="108"/>
  <c r="J588" i="108"/>
  <c r="J587" i="108"/>
  <c r="J586" i="108"/>
  <c r="J585" i="108"/>
  <c r="J584" i="108"/>
  <c r="J583" i="108"/>
  <c r="J582" i="108"/>
  <c r="J581" i="108"/>
  <c r="J580" i="108"/>
  <c r="J579" i="108"/>
  <c r="J578" i="108"/>
  <c r="J577" i="108"/>
  <c r="J576" i="108"/>
  <c r="J575" i="108"/>
  <c r="J574" i="108"/>
  <c r="J573" i="108"/>
  <c r="J572" i="108"/>
  <c r="J571" i="108"/>
  <c r="J568" i="108"/>
  <c r="J567" i="108"/>
  <c r="J566" i="108"/>
  <c r="J565" i="108"/>
  <c r="J564" i="108"/>
  <c r="J563" i="108"/>
  <c r="J562" i="108"/>
  <c r="J561" i="108"/>
  <c r="J560" i="108"/>
  <c r="J559" i="108"/>
  <c r="J558" i="108"/>
  <c r="J557" i="108"/>
  <c r="J556" i="108"/>
  <c r="J555" i="108"/>
  <c r="J554" i="108"/>
  <c r="J553" i="108"/>
  <c r="J552" i="108"/>
  <c r="J551" i="108"/>
  <c r="J550" i="108"/>
  <c r="J549" i="108"/>
  <c r="J548" i="108"/>
  <c r="J547" i="108"/>
  <c r="J546" i="108"/>
  <c r="J545" i="108"/>
  <c r="J544" i="108"/>
  <c r="J543" i="108"/>
  <c r="J542" i="108"/>
  <c r="J539" i="108"/>
  <c r="J538" i="108"/>
  <c r="J537" i="108"/>
  <c r="J536" i="108"/>
  <c r="J535" i="108"/>
  <c r="J534" i="108"/>
  <c r="J533" i="108"/>
  <c r="J532" i="108"/>
  <c r="J531" i="108"/>
  <c r="J530" i="108"/>
  <c r="J529" i="108"/>
  <c r="J528" i="108"/>
  <c r="J527" i="108"/>
  <c r="J526" i="108"/>
  <c r="J525" i="108"/>
  <c r="J524" i="108"/>
  <c r="J523" i="108"/>
  <c r="J522" i="108"/>
  <c r="J521" i="108"/>
  <c r="J520" i="108"/>
  <c r="J519" i="108"/>
  <c r="J518" i="108"/>
  <c r="J517" i="108"/>
  <c r="J516" i="108"/>
  <c r="J515" i="108"/>
  <c r="J514" i="108"/>
  <c r="J513" i="108"/>
  <c r="J512" i="108"/>
  <c r="J511" i="108"/>
  <c r="J510" i="108"/>
  <c r="J509" i="108"/>
  <c r="J506" i="108"/>
  <c r="J505" i="108"/>
  <c r="J504" i="108"/>
  <c r="J503" i="108"/>
  <c r="J502" i="108"/>
  <c r="J501" i="108"/>
  <c r="J500" i="108"/>
  <c r="J499" i="108"/>
  <c r="J498" i="108"/>
  <c r="J497" i="108"/>
  <c r="J496" i="108"/>
  <c r="J495" i="108"/>
  <c r="J494" i="108"/>
  <c r="J493" i="108"/>
  <c r="J492" i="108"/>
  <c r="J491" i="108"/>
  <c r="J490" i="108"/>
  <c r="J489" i="108"/>
  <c r="J488" i="108"/>
  <c r="J487" i="108"/>
  <c r="J486" i="108"/>
  <c r="J485" i="108"/>
  <c r="J484" i="108"/>
  <c r="J483" i="108"/>
  <c r="J482" i="108"/>
  <c r="J481" i="108"/>
  <c r="J480" i="108"/>
  <c r="J479" i="108"/>
  <c r="J478" i="108"/>
  <c r="J477" i="108"/>
  <c r="J476" i="108"/>
  <c r="J475" i="108"/>
  <c r="J474" i="108"/>
  <c r="J473" i="108"/>
  <c r="J472" i="108"/>
  <c r="J471" i="108"/>
  <c r="J470" i="108"/>
  <c r="J469" i="108"/>
  <c r="J465" i="108"/>
  <c r="J464" i="108"/>
  <c r="J463" i="108"/>
  <c r="J462" i="108"/>
  <c r="J461" i="108"/>
  <c r="J460" i="108"/>
  <c r="J459" i="108"/>
  <c r="J458" i="108"/>
  <c r="J457" i="108"/>
  <c r="J456" i="108"/>
  <c r="J455" i="108"/>
  <c r="J454" i="108"/>
  <c r="J453" i="108"/>
  <c r="J452" i="108"/>
  <c r="J451" i="108"/>
  <c r="J448" i="108"/>
  <c r="J447" i="108"/>
  <c r="J446" i="108"/>
  <c r="J445" i="108"/>
  <c r="J444" i="108"/>
  <c r="J443" i="108"/>
  <c r="J442" i="108"/>
  <c r="J441" i="108"/>
  <c r="J440" i="108"/>
  <c r="J439" i="108"/>
  <c r="J438" i="108"/>
  <c r="J437" i="108"/>
  <c r="J436" i="108"/>
  <c r="J435" i="108"/>
  <c r="J434" i="108"/>
  <c r="J431" i="108"/>
  <c r="J430" i="108"/>
  <c r="J429" i="108"/>
  <c r="J428" i="108"/>
  <c r="J427" i="108"/>
  <c r="J426" i="108"/>
  <c r="J425" i="108"/>
  <c r="J424" i="108"/>
  <c r="J423" i="108"/>
  <c r="J422" i="108"/>
  <c r="J421" i="108"/>
  <c r="J420" i="108"/>
  <c r="J419" i="108"/>
  <c r="J418" i="108"/>
  <c r="J417" i="108"/>
  <c r="J416" i="108"/>
  <c r="J415" i="108"/>
  <c r="J414" i="108"/>
  <c r="J411" i="108"/>
  <c r="J410" i="108"/>
  <c r="J409" i="108"/>
  <c r="J408" i="108"/>
  <c r="J407" i="108"/>
  <c r="J406" i="108"/>
  <c r="J405" i="108"/>
  <c r="J404" i="108"/>
  <c r="J403" i="108"/>
  <c r="J402" i="108"/>
  <c r="J401" i="108"/>
  <c r="J400" i="108"/>
  <c r="J399" i="108"/>
  <c r="J398" i="108"/>
  <c r="J397" i="108"/>
  <c r="J396" i="108"/>
  <c r="J395" i="108"/>
  <c r="J394" i="108"/>
  <c r="J393" i="108"/>
  <c r="J392" i="108"/>
  <c r="J391" i="108"/>
  <c r="J390" i="108"/>
  <c r="J389" i="108"/>
  <c r="J388" i="108"/>
  <c r="J387" i="108"/>
  <c r="J386" i="108"/>
  <c r="J385" i="108"/>
  <c r="J384" i="108"/>
  <c r="J383" i="108"/>
  <c r="J382" i="108"/>
  <c r="J381" i="108"/>
  <c r="J380" i="108"/>
  <c r="J379" i="108"/>
  <c r="J378" i="108"/>
  <c r="J377" i="108"/>
  <c r="J376" i="108"/>
  <c r="J375" i="108"/>
  <c r="J374" i="108"/>
  <c r="J373" i="108"/>
  <c r="J372" i="108"/>
  <c r="J371" i="108"/>
  <c r="J368" i="108"/>
  <c r="J367" i="108"/>
  <c r="J366" i="108"/>
  <c r="J365" i="108"/>
  <c r="J364" i="108"/>
  <c r="J363" i="108"/>
  <c r="J362" i="108"/>
  <c r="J361" i="108"/>
  <c r="J360" i="108"/>
  <c r="J359" i="108"/>
  <c r="J358" i="108"/>
  <c r="J357" i="108"/>
  <c r="J356" i="108"/>
  <c r="J355" i="108"/>
  <c r="J354" i="108"/>
  <c r="J353" i="108"/>
  <c r="J352" i="108"/>
  <c r="J351" i="108"/>
  <c r="J350" i="108"/>
  <c r="J349" i="108"/>
  <c r="J348" i="108"/>
  <c r="J347" i="108"/>
  <c r="J346" i="108"/>
  <c r="J345" i="108"/>
  <c r="J344" i="108"/>
  <c r="J343" i="108"/>
  <c r="J342" i="108"/>
  <c r="J341" i="108"/>
  <c r="J340" i="108"/>
  <c r="J339" i="108"/>
  <c r="J338" i="108"/>
  <c r="J337" i="108"/>
  <c r="J336" i="108"/>
  <c r="J335" i="108"/>
  <c r="J334" i="108"/>
  <c r="J333" i="108"/>
  <c r="J332" i="108"/>
  <c r="J331" i="108"/>
  <c r="J330" i="108"/>
  <c r="J329" i="108"/>
  <c r="J326" i="108"/>
  <c r="J325" i="108"/>
  <c r="J324" i="108"/>
  <c r="J323" i="108"/>
  <c r="J322" i="108"/>
  <c r="J321" i="108"/>
  <c r="J320" i="108"/>
  <c r="J319" i="108"/>
  <c r="J318" i="108"/>
  <c r="J317" i="108"/>
  <c r="J316" i="108"/>
  <c r="J315" i="108"/>
  <c r="J314" i="108"/>
  <c r="J313" i="108"/>
  <c r="J312" i="108"/>
  <c r="J311" i="108"/>
  <c r="J310" i="108"/>
  <c r="J309" i="108"/>
  <c r="J308" i="108"/>
  <c r="J307" i="108"/>
  <c r="J306" i="108"/>
  <c r="J305" i="108"/>
  <c r="J304" i="108"/>
  <c r="J303" i="108"/>
  <c r="J302" i="108"/>
  <c r="J301" i="108"/>
  <c r="J297" i="108"/>
  <c r="J293" i="108"/>
  <c r="J289" i="108"/>
  <c r="J285" i="108"/>
  <c r="J281" i="108"/>
  <c r="J280" i="108"/>
  <c r="J279" i="108"/>
  <c r="J278" i="108"/>
  <c r="J277" i="108"/>
  <c r="J276" i="108"/>
  <c r="J275" i="108"/>
  <c r="J274" i="108"/>
  <c r="J273" i="108"/>
  <c r="J269" i="108"/>
  <c r="J268" i="108"/>
  <c r="J267" i="108"/>
  <c r="J266" i="108"/>
  <c r="J262" i="108"/>
  <c r="J261" i="108"/>
  <c r="J260" i="108"/>
  <c r="J259" i="108"/>
  <c r="J258" i="108"/>
  <c r="J257" i="108"/>
  <c r="J253" i="108"/>
  <c r="J252" i="108"/>
  <c r="J248" i="108"/>
  <c r="J247" i="108"/>
  <c r="J246" i="108"/>
  <c r="J245" i="108"/>
  <c r="J244" i="108"/>
  <c r="J243" i="108"/>
  <c r="J242" i="108"/>
  <c r="J241" i="108"/>
  <c r="J240" i="108"/>
  <c r="J239" i="108"/>
  <c r="J235" i="108"/>
  <c r="J234" i="108"/>
  <c r="J233" i="108"/>
  <c r="J232" i="108"/>
  <c r="J231" i="108"/>
  <c r="J230" i="108"/>
  <c r="J229" i="108"/>
  <c r="J228" i="108"/>
  <c r="J227" i="108"/>
  <c r="J226" i="108"/>
  <c r="J225" i="108"/>
  <c r="J224" i="108"/>
  <c r="J223" i="108"/>
  <c r="J222" i="108"/>
  <c r="J221" i="108"/>
  <c r="J220" i="108"/>
  <c r="J219" i="108"/>
  <c r="J216" i="108"/>
  <c r="J215" i="108"/>
  <c r="J214" i="108"/>
  <c r="J213" i="108"/>
  <c r="J212" i="108"/>
  <c r="J211" i="108"/>
  <c r="J210" i="108"/>
  <c r="J209" i="108"/>
  <c r="J208" i="108"/>
  <c r="J207" i="108"/>
  <c r="J206" i="108"/>
  <c r="J205" i="108"/>
  <c r="J204" i="108"/>
  <c r="J203" i="108"/>
  <c r="J202" i="108"/>
  <c r="J201" i="108"/>
  <c r="J200" i="108"/>
  <c r="J199" i="108"/>
  <c r="J198" i="108"/>
  <c r="J197" i="108"/>
  <c r="J196" i="108"/>
  <c r="J195" i="108"/>
  <c r="J194" i="108"/>
  <c r="J193" i="108"/>
  <c r="J190" i="108"/>
  <c r="J189" i="108"/>
  <c r="J188" i="108"/>
  <c r="J187" i="108"/>
  <c r="J186" i="108"/>
  <c r="J185" i="108"/>
  <c r="J184" i="108"/>
  <c r="J183" i="108"/>
  <c r="J182" i="108"/>
  <c r="J181" i="108"/>
  <c r="J180" i="108"/>
  <c r="J179" i="108"/>
  <c r="J178" i="108"/>
  <c r="J177" i="108"/>
  <c r="J176" i="108"/>
  <c r="J175" i="108"/>
  <c r="J174" i="108"/>
  <c r="J173" i="108"/>
  <c r="J172" i="108"/>
  <c r="J171" i="108"/>
  <c r="J170" i="108"/>
  <c r="J167" i="108"/>
  <c r="J166" i="108"/>
  <c r="J165" i="108"/>
  <c r="J164" i="108"/>
  <c r="J163" i="108"/>
  <c r="J162" i="108"/>
  <c r="J161" i="108"/>
  <c r="J160" i="108"/>
  <c r="J159" i="108"/>
  <c r="J158" i="108"/>
  <c r="J157" i="108"/>
  <c r="J156" i="108"/>
  <c r="J155" i="108"/>
  <c r="J154" i="108"/>
  <c r="J153" i="108"/>
  <c r="J152" i="108"/>
  <c r="J151" i="108"/>
  <c r="J150" i="108"/>
  <c r="J149" i="108"/>
  <c r="J148" i="108"/>
  <c r="J147" i="108"/>
  <c r="J146" i="108"/>
  <c r="J145" i="108"/>
  <c r="J144" i="108"/>
  <c r="J143" i="108"/>
  <c r="J142" i="108"/>
  <c r="J141" i="108"/>
  <c r="J138" i="108"/>
  <c r="J137" i="108"/>
  <c r="J136" i="108"/>
  <c r="J135" i="108"/>
  <c r="J134" i="108"/>
  <c r="J133" i="108"/>
  <c r="J132" i="108"/>
  <c r="J131" i="108"/>
  <c r="J130" i="108"/>
  <c r="J129" i="108"/>
  <c r="J128" i="108"/>
  <c r="J127" i="108"/>
  <c r="J126" i="108"/>
  <c r="J125" i="108"/>
  <c r="J124" i="108"/>
  <c r="J123" i="108"/>
  <c r="J122" i="108"/>
  <c r="J121" i="108"/>
  <c r="J120" i="108"/>
  <c r="J119" i="108"/>
  <c r="J118" i="108"/>
  <c r="J117" i="108"/>
  <c r="J116" i="108"/>
  <c r="J115" i="108"/>
  <c r="J114" i="108"/>
  <c r="J113" i="108"/>
  <c r="J112" i="108"/>
  <c r="J111" i="108"/>
  <c r="J110" i="108"/>
  <c r="J109" i="108"/>
  <c r="J108" i="108"/>
  <c r="J107" i="108"/>
  <c r="J106" i="108"/>
  <c r="J105" i="108"/>
  <c r="J104" i="108"/>
  <c r="J103" i="108"/>
  <c r="J102" i="108"/>
  <c r="J101" i="108"/>
  <c r="J100" i="108"/>
  <c r="J99" i="108"/>
  <c r="J98" i="108"/>
  <c r="J97" i="108"/>
  <c r="J94" i="108"/>
  <c r="J93" i="108"/>
  <c r="J92" i="108"/>
  <c r="J91" i="108"/>
  <c r="J90" i="108"/>
  <c r="J89" i="108"/>
  <c r="J88" i="108"/>
  <c r="J87" i="108"/>
  <c r="J86" i="108"/>
  <c r="J85" i="108"/>
  <c r="J84" i="108"/>
  <c r="J83" i="108"/>
  <c r="J82" i="108"/>
  <c r="J81" i="108"/>
  <c r="J80" i="108"/>
  <c r="J79" i="108"/>
  <c r="J78" i="108"/>
  <c r="J77" i="108"/>
  <c r="J76" i="108"/>
  <c r="J75" i="108"/>
  <c r="J74" i="108"/>
  <c r="J73" i="108"/>
  <c r="J72" i="108"/>
  <c r="J71" i="108"/>
  <c r="J70" i="108"/>
  <c r="J69" i="108"/>
  <c r="J68" i="108"/>
  <c r="J67" i="108"/>
  <c r="J66" i="108"/>
  <c r="J65" i="108"/>
  <c r="J64" i="108"/>
  <c r="J63" i="108"/>
  <c r="J62" i="108"/>
  <c r="J61" i="108"/>
  <c r="J60" i="108"/>
  <c r="J59" i="108"/>
  <c r="J58" i="108"/>
  <c r="J57" i="108"/>
  <c r="J54" i="108"/>
  <c r="J53" i="108"/>
  <c r="J52" i="108"/>
  <c r="J51" i="108"/>
  <c r="J50" i="108"/>
  <c r="J49" i="108"/>
  <c r="J48" i="108"/>
  <c r="J47" i="108"/>
  <c r="J46" i="108"/>
  <c r="J45" i="108"/>
  <c r="J44" i="108"/>
  <c r="J43" i="108"/>
  <c r="J42" i="108"/>
  <c r="J41" i="108"/>
  <c r="J40" i="108"/>
  <c r="J39" i="108"/>
  <c r="J38" i="108"/>
  <c r="J37" i="108"/>
  <c r="J36" i="108"/>
  <c r="J35" i="108"/>
  <c r="J34" i="108"/>
  <c r="J33" i="108"/>
  <c r="J32" i="108"/>
  <c r="J31" i="108"/>
  <c r="J30" i="108"/>
  <c r="J29" i="108"/>
  <c r="J28" i="108"/>
  <c r="J27" i="108"/>
  <c r="J26" i="108"/>
  <c r="J25" i="108"/>
  <c r="J24" i="108"/>
  <c r="J23" i="108"/>
  <c r="J22" i="108"/>
  <c r="J21" i="108"/>
  <c r="J20" i="108"/>
  <c r="J19" i="108"/>
  <c r="J18" i="108"/>
  <c r="L14" i="108"/>
  <c r="C774" i="108"/>
  <c r="D774" i="108"/>
  <c r="C775" i="108"/>
  <c r="D775" i="108"/>
  <c r="L777" i="108"/>
  <c r="J780" i="108"/>
  <c r="J781" i="108"/>
  <c r="J782" i="108"/>
  <c r="J783" i="108"/>
  <c r="J784" i="108"/>
  <c r="J785" i="108"/>
  <c r="J786" i="108"/>
  <c r="J788" i="108"/>
  <c r="J790" i="108"/>
  <c r="J791" i="108"/>
  <c r="C795" i="108"/>
  <c r="D795" i="108"/>
  <c r="C12" i="108"/>
  <c r="J3036" i="109"/>
  <c r="J3035" i="109"/>
  <c r="J3030" i="109"/>
  <c r="J3029" i="109"/>
  <c r="J3026" i="109"/>
  <c r="J3025" i="109"/>
  <c r="J3024" i="109"/>
  <c r="J3023" i="109"/>
  <c r="J3022" i="109"/>
  <c r="J3019" i="109"/>
  <c r="J3018" i="109"/>
  <c r="J3013" i="109"/>
  <c r="J3012" i="109"/>
  <c r="J3008" i="109"/>
  <c r="J3004" i="109"/>
  <c r="J3003" i="109"/>
  <c r="J2999" i="109"/>
  <c r="J2998" i="109"/>
  <c r="J2995" i="109"/>
  <c r="J2994" i="109"/>
  <c r="J2993" i="109"/>
  <c r="J2992" i="109"/>
  <c r="J2989" i="109"/>
  <c r="J2988" i="109"/>
  <c r="J2987" i="109"/>
  <c r="J2986" i="109"/>
  <c r="C2981" i="109"/>
  <c r="D2981" i="109"/>
  <c r="J2978" i="109"/>
  <c r="K2973" i="109" s="1"/>
  <c r="F438" i="1" s="1"/>
  <c r="C2973" i="109"/>
  <c r="D2973" i="109"/>
  <c r="J2970" i="109"/>
  <c r="J2966" i="109"/>
  <c r="J2962" i="109"/>
  <c r="J2958" i="109"/>
  <c r="J2954" i="109"/>
  <c r="J2953" i="109"/>
  <c r="C2948" i="109"/>
  <c r="D2948" i="109"/>
  <c r="J2945" i="109"/>
  <c r="J2941" i="109"/>
  <c r="J2937" i="109"/>
  <c r="J2933" i="109"/>
  <c r="J2929" i="109"/>
  <c r="J2925" i="109"/>
  <c r="J2921" i="109"/>
  <c r="J2917" i="109"/>
  <c r="J2913" i="109"/>
  <c r="J2909" i="109"/>
  <c r="J2905" i="109"/>
  <c r="J2901" i="109"/>
  <c r="J2897" i="109"/>
  <c r="J2896" i="109"/>
  <c r="C2891" i="109"/>
  <c r="D2891" i="109"/>
  <c r="J2889" i="109"/>
  <c r="J2888" i="109"/>
  <c r="J2885" i="109"/>
  <c r="J2884" i="109"/>
  <c r="J2883" i="109"/>
  <c r="J2879" i="109"/>
  <c r="J2875" i="109"/>
  <c r="J2874" i="109"/>
  <c r="J2873" i="109"/>
  <c r="J2869" i="109"/>
  <c r="J2868" i="109"/>
  <c r="J2867" i="109"/>
  <c r="J2863" i="109"/>
  <c r="J2862" i="109"/>
  <c r="J2858" i="109"/>
  <c r="J2855" i="109"/>
  <c r="J2854" i="109"/>
  <c r="J2853" i="109"/>
  <c r="J2848" i="109"/>
  <c r="J2847" i="109"/>
  <c r="J2844" i="109"/>
  <c r="J2843" i="109"/>
  <c r="J2842" i="109"/>
  <c r="J2839" i="109"/>
  <c r="J2838" i="109"/>
  <c r="J2837" i="109"/>
  <c r="C2833" i="109"/>
  <c r="D2833" i="109"/>
  <c r="C2820" i="109"/>
  <c r="D2820" i="109"/>
  <c r="J2830" i="109"/>
  <c r="J2825" i="109"/>
  <c r="C2813" i="109"/>
  <c r="D2813" i="109"/>
  <c r="J2817" i="109"/>
  <c r="K2813" i="109" s="1"/>
  <c r="F433" i="1" s="1"/>
  <c r="K761" i="108" l="1"/>
  <c r="K706" i="108"/>
  <c r="F417" i="1" s="1"/>
  <c r="K14" i="108"/>
  <c r="F415" i="1" s="1"/>
  <c r="K734" i="108"/>
  <c r="K605" i="108"/>
  <c r="K777" i="108"/>
  <c r="K2981" i="109"/>
  <c r="K2948" i="109"/>
  <c r="F437" i="1" s="1"/>
  <c r="K2891" i="109"/>
  <c r="F436" i="1" s="1"/>
  <c r="K2820" i="109"/>
  <c r="F434" i="1" s="1"/>
  <c r="K2833" i="109"/>
  <c r="F435" i="1" s="1"/>
  <c r="F439" i="1" l="1"/>
  <c r="J253" i="110"/>
  <c r="J252" i="110"/>
  <c r="C247" i="110"/>
  <c r="D247" i="110"/>
  <c r="I823" i="54"/>
  <c r="J230" i="110"/>
  <c r="J246" i="110"/>
  <c r="J243" i="110"/>
  <c r="J240" i="110"/>
  <c r="J237" i="110"/>
  <c r="J236" i="110"/>
  <c r="J234" i="110"/>
  <c r="J233" i="110"/>
  <c r="J232" i="110"/>
  <c r="J228" i="110"/>
  <c r="J227" i="110"/>
  <c r="J226" i="110"/>
  <c r="C219" i="110"/>
  <c r="D219" i="110"/>
  <c r="J216" i="110"/>
  <c r="J217" i="110"/>
  <c r="J215" i="110"/>
  <c r="J214" i="110"/>
  <c r="J213" i="110"/>
  <c r="J212" i="110"/>
  <c r="J211" i="110"/>
  <c r="J210" i="110"/>
  <c r="J209" i="110"/>
  <c r="J207" i="110"/>
  <c r="J206" i="110"/>
  <c r="J205" i="110"/>
  <c r="J204" i="110"/>
  <c r="J202" i="110"/>
  <c r="J201" i="110"/>
  <c r="J200" i="110"/>
  <c r="J199" i="110"/>
  <c r="J194" i="110"/>
  <c r="J191" i="110"/>
  <c r="J190" i="110"/>
  <c r="J189" i="110"/>
  <c r="J188" i="110"/>
  <c r="J187" i="110"/>
  <c r="J186" i="110"/>
  <c r="J185" i="110"/>
  <c r="J184" i="110"/>
  <c r="J183" i="110"/>
  <c r="J181" i="110"/>
  <c r="J180" i="110"/>
  <c r="J179" i="110"/>
  <c r="J178" i="110"/>
  <c r="J177" i="110"/>
  <c r="C170" i="110"/>
  <c r="D170" i="110"/>
  <c r="J169" i="110"/>
  <c r="J168" i="110"/>
  <c r="J165" i="110"/>
  <c r="J164" i="110"/>
  <c r="J161" i="110"/>
  <c r="J160" i="110"/>
  <c r="J157" i="110"/>
  <c r="J156" i="110"/>
  <c r="J151" i="110"/>
  <c r="J150" i="110"/>
  <c r="J147" i="110"/>
  <c r="J146" i="110"/>
  <c r="J136" i="110"/>
  <c r="J135" i="110"/>
  <c r="J143" i="110"/>
  <c r="J142" i="110"/>
  <c r="J140" i="110"/>
  <c r="J139" i="110"/>
  <c r="J133" i="110"/>
  <c r="J132" i="110"/>
  <c r="J127" i="110"/>
  <c r="J126" i="110"/>
  <c r="J122" i="110"/>
  <c r="J121" i="110"/>
  <c r="J117" i="110"/>
  <c r="J116" i="110"/>
  <c r="J112" i="110"/>
  <c r="J111" i="110"/>
  <c r="J106" i="110"/>
  <c r="J105" i="110"/>
  <c r="J102" i="110"/>
  <c r="J101" i="110"/>
  <c r="J98" i="110"/>
  <c r="J97" i="110"/>
  <c r="J95" i="110"/>
  <c r="J94" i="110"/>
  <c r="J91" i="110"/>
  <c r="J90" i="110"/>
  <c r="J87" i="110"/>
  <c r="J86" i="110"/>
  <c r="J84" i="110"/>
  <c r="J83" i="110"/>
  <c r="J81" i="110"/>
  <c r="J80" i="110"/>
  <c r="J77" i="110"/>
  <c r="J76" i="110"/>
  <c r="J74" i="110"/>
  <c r="J73" i="110"/>
  <c r="J70" i="110"/>
  <c r="J69" i="110"/>
  <c r="C61" i="110"/>
  <c r="D61" i="110"/>
  <c r="J3060" i="109"/>
  <c r="J47" i="110"/>
  <c r="J34" i="110"/>
  <c r="J35" i="110"/>
  <c r="J40" i="110"/>
  <c r="J41" i="110"/>
  <c r="J42" i="110"/>
  <c r="J46" i="110"/>
  <c r="J33" i="110"/>
  <c r="J51" i="110"/>
  <c r="C26" i="110"/>
  <c r="D26" i="110"/>
  <c r="K249" i="110" l="1"/>
  <c r="F51" i="1" s="1"/>
  <c r="K63" i="110"/>
  <c r="F48" i="1" s="1"/>
  <c r="K172" i="110"/>
  <c r="F49" i="1" s="1"/>
  <c r="K221" i="110"/>
  <c r="F50" i="1" s="1"/>
  <c r="J20" i="110" l="1"/>
  <c r="J21" i="110"/>
  <c r="J22" i="110"/>
  <c r="J23" i="110"/>
  <c r="J24" i="110"/>
  <c r="J25" i="110"/>
  <c r="J19" i="110"/>
  <c r="C11" i="110"/>
  <c r="D11" i="110"/>
  <c r="C12" i="110"/>
  <c r="D12" i="110"/>
  <c r="J59" i="110"/>
  <c r="J58" i="110"/>
  <c r="J57" i="110"/>
  <c r="J56" i="110"/>
  <c r="J55" i="110"/>
  <c r="J54" i="110"/>
  <c r="J53" i="110"/>
  <c r="J52" i="110"/>
  <c r="L14" i="110"/>
  <c r="D10" i="110"/>
  <c r="C10" i="110"/>
  <c r="E8" i="110"/>
  <c r="C8" i="110"/>
  <c r="E7" i="110"/>
  <c r="C7" i="110"/>
  <c r="D6" i="110"/>
  <c r="C6" i="110"/>
  <c r="C3946" i="100"/>
  <c r="D3946" i="100"/>
  <c r="I4467" i="100"/>
  <c r="I4466" i="100"/>
  <c r="I4465" i="100"/>
  <c r="I4464" i="100"/>
  <c r="I4463" i="100"/>
  <c r="I4462" i="100"/>
  <c r="I4461" i="100"/>
  <c r="I4459" i="100"/>
  <c r="I4458" i="100"/>
  <c r="I4457" i="100"/>
  <c r="I4456" i="100"/>
  <c r="I4455" i="100"/>
  <c r="I4454" i="100"/>
  <c r="I4453" i="100"/>
  <c r="I4452" i="100"/>
  <c r="I4451" i="100"/>
  <c r="I4448" i="100"/>
  <c r="I4447" i="100"/>
  <c r="I4446" i="100"/>
  <c r="I4445" i="100"/>
  <c r="I4444" i="100"/>
  <c r="I4443" i="100"/>
  <c r="I4442" i="100"/>
  <c r="I4440" i="100"/>
  <c r="I4439" i="100"/>
  <c r="I4438" i="100"/>
  <c r="I4437" i="100"/>
  <c r="I4436" i="100"/>
  <c r="I4435" i="100"/>
  <c r="I4434" i="100"/>
  <c r="I4433" i="100"/>
  <c r="I4432" i="100"/>
  <c r="I4428" i="100"/>
  <c r="I4427" i="100"/>
  <c r="I4426" i="100"/>
  <c r="I4425" i="100"/>
  <c r="I4423" i="100"/>
  <c r="I4422" i="100"/>
  <c r="I4421" i="100"/>
  <c r="I4420" i="100"/>
  <c r="I4419" i="100"/>
  <c r="I4416" i="100"/>
  <c r="I4415" i="100"/>
  <c r="I4414" i="100"/>
  <c r="I4413" i="100"/>
  <c r="I4412" i="100"/>
  <c r="I4411" i="100"/>
  <c r="I4409" i="100"/>
  <c r="I4408" i="100"/>
  <c r="I4407" i="100"/>
  <c r="I4406" i="100"/>
  <c r="I4405" i="100"/>
  <c r="I4404" i="100"/>
  <c r="I4403" i="100"/>
  <c r="I4402" i="100"/>
  <c r="I4401" i="100"/>
  <c r="I4398" i="100"/>
  <c r="I4397" i="100"/>
  <c r="I4396" i="100"/>
  <c r="I4395" i="100"/>
  <c r="I4394" i="100"/>
  <c r="I4393" i="100"/>
  <c r="I4392" i="100"/>
  <c r="I4390" i="100"/>
  <c r="I4389" i="100"/>
  <c r="I4388" i="100"/>
  <c r="I4387" i="100"/>
  <c r="I4386" i="100"/>
  <c r="I4385" i="100"/>
  <c r="I4384" i="100"/>
  <c r="I4383" i="100"/>
  <c r="I4379" i="100"/>
  <c r="I4378" i="100"/>
  <c r="I4377" i="100"/>
  <c r="I4376" i="100"/>
  <c r="I4375" i="100"/>
  <c r="I4373" i="100"/>
  <c r="I4372" i="100"/>
  <c r="I4371" i="100"/>
  <c r="I4370" i="100"/>
  <c r="I4369" i="100"/>
  <c r="I4368" i="100"/>
  <c r="I4367" i="100"/>
  <c r="I4365" i="100"/>
  <c r="I4364" i="100"/>
  <c r="I4363" i="100"/>
  <c r="I4362" i="100"/>
  <c r="I4361" i="100"/>
  <c r="I4360" i="100"/>
  <c r="I4359" i="100"/>
  <c r="I4357" i="100"/>
  <c r="I4356" i="100"/>
  <c r="I4355" i="100"/>
  <c r="I4354" i="100"/>
  <c r="I4353" i="100"/>
  <c r="I4352" i="100"/>
  <c r="I4351" i="100"/>
  <c r="I4350" i="100"/>
  <c r="I4349" i="100"/>
  <c r="I4347" i="100"/>
  <c r="I4346" i="100"/>
  <c r="I4345" i="100"/>
  <c r="I4344" i="100"/>
  <c r="I4343" i="100"/>
  <c r="I4341" i="100"/>
  <c r="I4340" i="100"/>
  <c r="I4339" i="100"/>
  <c r="I4338" i="100"/>
  <c r="I4337" i="100"/>
  <c r="I4336" i="100"/>
  <c r="I4335" i="100"/>
  <c r="I4334" i="100"/>
  <c r="I4333" i="100"/>
  <c r="I4332" i="100"/>
  <c r="I4330" i="100"/>
  <c r="I4329" i="100"/>
  <c r="I4328" i="100"/>
  <c r="I4327" i="100"/>
  <c r="I4326" i="100"/>
  <c r="I4324" i="100"/>
  <c r="I4323" i="100"/>
  <c r="I4322" i="100"/>
  <c r="I4321" i="100"/>
  <c r="I4320" i="100"/>
  <c r="I4319" i="100"/>
  <c r="I4318" i="100"/>
  <c r="I4317" i="100"/>
  <c r="I4315" i="100"/>
  <c r="I4314" i="100"/>
  <c r="I4313" i="100"/>
  <c r="I4312" i="100"/>
  <c r="I4311" i="100"/>
  <c r="I4310" i="100"/>
  <c r="I4309" i="100"/>
  <c r="I4307" i="100"/>
  <c r="I4306" i="100"/>
  <c r="I4305" i="100"/>
  <c r="I4304" i="100"/>
  <c r="I4303" i="100"/>
  <c r="I4302" i="100"/>
  <c r="I4301" i="100"/>
  <c r="I4300" i="100"/>
  <c r="I4296" i="100"/>
  <c r="I4295" i="100"/>
  <c r="I4294" i="100"/>
  <c r="I4293" i="100"/>
  <c r="I4292" i="100"/>
  <c r="I4291" i="100"/>
  <c r="I4290" i="100"/>
  <c r="I4288" i="100"/>
  <c r="I4287" i="100"/>
  <c r="I4286" i="100"/>
  <c r="I4285" i="100"/>
  <c r="I4284" i="100"/>
  <c r="I4283" i="100"/>
  <c r="I4281" i="100"/>
  <c r="I4280" i="100"/>
  <c r="I4279" i="100"/>
  <c r="I4278" i="100"/>
  <c r="I4277" i="100"/>
  <c r="I4276" i="100"/>
  <c r="I4275" i="100"/>
  <c r="I4274" i="100"/>
  <c r="I4273" i="100"/>
  <c r="I4272" i="100"/>
  <c r="I4270" i="100"/>
  <c r="I4269" i="100"/>
  <c r="I4268" i="100"/>
  <c r="I4267" i="100"/>
  <c r="I4266" i="100"/>
  <c r="I4265" i="100"/>
  <c r="I4264" i="100"/>
  <c r="I4263" i="100"/>
  <c r="I4261" i="100"/>
  <c r="I4260" i="100"/>
  <c r="I4259" i="100"/>
  <c r="I4258" i="100"/>
  <c r="I4257" i="100"/>
  <c r="I4256" i="100"/>
  <c r="I4254" i="100"/>
  <c r="I4253" i="100"/>
  <c r="I4252" i="100"/>
  <c r="I4251" i="100"/>
  <c r="I4250" i="100"/>
  <c r="I4249" i="100"/>
  <c r="I4247" i="100"/>
  <c r="I4246" i="100"/>
  <c r="I4245" i="100"/>
  <c r="I4244" i="100"/>
  <c r="I4243" i="100"/>
  <c r="I4242" i="100"/>
  <c r="I4241" i="100"/>
  <c r="I4240" i="100"/>
  <c r="I4239" i="100"/>
  <c r="I4237" i="100"/>
  <c r="I4236" i="100"/>
  <c r="I4235" i="100"/>
  <c r="I4234" i="100"/>
  <c r="I4233" i="100"/>
  <c r="I4232" i="100"/>
  <c r="I4231" i="100"/>
  <c r="I4230" i="100"/>
  <c r="I4226" i="100"/>
  <c r="I4225" i="100"/>
  <c r="I4224" i="100"/>
  <c r="I4223" i="100"/>
  <c r="I4222" i="100"/>
  <c r="I4221" i="100"/>
  <c r="I4220" i="100"/>
  <c r="I4219" i="100"/>
  <c r="I4217" i="100"/>
  <c r="I4216" i="100"/>
  <c r="I4215" i="100"/>
  <c r="I4214" i="100"/>
  <c r="I4213" i="100"/>
  <c r="I4212" i="100"/>
  <c r="I4211" i="100"/>
  <c r="I4210" i="100"/>
  <c r="I4209" i="100"/>
  <c r="I4207" i="100"/>
  <c r="I4206" i="100"/>
  <c r="I4205" i="100"/>
  <c r="I4204" i="100"/>
  <c r="I4203" i="100"/>
  <c r="I4202" i="100"/>
  <c r="I4200" i="100"/>
  <c r="I4199" i="100"/>
  <c r="I4198" i="100"/>
  <c r="I4197" i="100"/>
  <c r="I4196" i="100"/>
  <c r="I4195" i="100"/>
  <c r="I4193" i="100"/>
  <c r="I4192" i="100"/>
  <c r="I4191" i="100"/>
  <c r="I4190" i="100"/>
  <c r="I4189" i="100"/>
  <c r="I4188" i="100"/>
  <c r="I4187" i="100"/>
  <c r="I4186" i="100"/>
  <c r="I4185" i="100"/>
  <c r="I4182" i="100"/>
  <c r="I4181" i="100"/>
  <c r="I4179" i="100"/>
  <c r="I4178" i="100"/>
  <c r="I4177" i="100"/>
  <c r="I4176" i="100"/>
  <c r="I4175" i="100"/>
  <c r="I4174" i="100"/>
  <c r="I4173" i="100"/>
  <c r="I4170" i="100"/>
  <c r="I4169" i="100"/>
  <c r="I4167" i="100"/>
  <c r="I4166" i="100"/>
  <c r="I4165" i="100"/>
  <c r="I4164" i="100"/>
  <c r="I4163" i="100"/>
  <c r="I4162" i="100"/>
  <c r="I4161" i="100"/>
  <c r="I4160" i="100"/>
  <c r="I4159" i="100"/>
  <c r="I4157" i="100"/>
  <c r="I4156" i="100"/>
  <c r="I4155" i="100"/>
  <c r="I4154" i="100"/>
  <c r="I4153" i="100"/>
  <c r="I4152" i="100"/>
  <c r="I4151" i="100"/>
  <c r="I4150" i="100"/>
  <c r="I4149" i="100"/>
  <c r="I4148" i="100"/>
  <c r="I4147" i="100"/>
  <c r="I4146" i="100"/>
  <c r="I4144" i="100"/>
  <c r="I4143" i="100"/>
  <c r="I4142" i="100"/>
  <c r="I4141" i="100"/>
  <c r="I4140" i="100"/>
  <c r="I4139" i="100"/>
  <c r="I4137" i="100"/>
  <c r="I4136" i="100"/>
  <c r="I4135" i="100"/>
  <c r="I4134" i="100"/>
  <c r="I4133" i="100"/>
  <c r="I4132" i="100"/>
  <c r="I4131" i="100"/>
  <c r="I4130" i="100"/>
  <c r="I4129" i="100"/>
  <c r="I4128" i="100"/>
  <c r="I4124" i="100"/>
  <c r="I4123" i="100"/>
  <c r="I4122" i="100"/>
  <c r="I4121" i="100"/>
  <c r="I4120" i="100"/>
  <c r="I4119" i="100"/>
  <c r="I4118" i="100"/>
  <c r="I4116" i="100"/>
  <c r="I4115" i="100"/>
  <c r="I4113" i="100"/>
  <c r="I4112" i="100"/>
  <c r="I4111" i="100"/>
  <c r="I4110" i="100"/>
  <c r="I4109" i="100"/>
  <c r="I4108" i="100"/>
  <c r="I4107" i="100"/>
  <c r="I4105" i="100"/>
  <c r="I4104" i="100"/>
  <c r="I4103" i="100"/>
  <c r="I4101" i="100"/>
  <c r="I4100" i="100"/>
  <c r="I4099" i="100"/>
  <c r="I4098" i="100"/>
  <c r="I4096" i="100"/>
  <c r="I4095" i="100"/>
  <c r="I4094" i="100"/>
  <c r="I4093" i="100"/>
  <c r="I4090" i="100"/>
  <c r="I4089" i="100"/>
  <c r="I4088" i="100"/>
  <c r="I4087" i="100"/>
  <c r="I4085" i="100"/>
  <c r="I4084" i="100"/>
  <c r="I4082" i="100"/>
  <c r="I4081" i="100"/>
  <c r="I4080" i="100"/>
  <c r="I4078" i="100"/>
  <c r="I4077" i="100"/>
  <c r="I4076" i="100"/>
  <c r="I4075" i="100"/>
  <c r="I4074" i="100"/>
  <c r="I4073" i="100"/>
  <c r="I4072" i="100"/>
  <c r="I4071" i="100"/>
  <c r="I4070" i="100"/>
  <c r="I4069" i="100"/>
  <c r="I4068" i="100"/>
  <c r="I4066" i="100"/>
  <c r="I4065" i="100"/>
  <c r="I4064" i="100"/>
  <c r="I4063" i="100"/>
  <c r="I4062" i="100"/>
  <c r="I4061" i="100"/>
  <c r="I4057" i="100"/>
  <c r="I4055" i="100"/>
  <c r="I4054" i="100"/>
  <c r="I4053" i="100"/>
  <c r="I4051" i="100"/>
  <c r="I4049" i="100"/>
  <c r="I4045" i="100"/>
  <c r="I4044" i="100"/>
  <c r="I4042" i="100"/>
  <c r="I4041" i="100"/>
  <c r="I4040" i="100"/>
  <c r="I4039" i="100"/>
  <c r="I4038" i="100"/>
  <c r="I4037" i="100"/>
  <c r="I4036" i="100"/>
  <c r="I4035" i="100"/>
  <c r="I4033" i="100"/>
  <c r="I4032" i="100"/>
  <c r="I4031" i="100"/>
  <c r="I4030" i="100"/>
  <c r="I4029" i="100"/>
  <c r="I4028" i="100"/>
  <c r="I4026" i="100"/>
  <c r="I4025" i="100"/>
  <c r="I4024" i="100"/>
  <c r="I4023" i="100"/>
  <c r="I4022" i="100"/>
  <c r="I4021" i="100"/>
  <c r="I4019" i="100"/>
  <c r="I4018" i="100"/>
  <c r="I4017" i="100"/>
  <c r="I4016" i="100"/>
  <c r="I4015" i="100"/>
  <c r="I4014" i="100"/>
  <c r="I4013" i="100"/>
  <c r="I4011" i="100"/>
  <c r="I4010" i="100"/>
  <c r="I4009" i="100"/>
  <c r="I4008" i="100"/>
  <c r="I4007" i="100"/>
  <c r="I4006" i="100"/>
  <c r="I4005" i="100"/>
  <c r="I4004" i="100"/>
  <c r="I4003" i="100"/>
  <c r="I4002" i="100"/>
  <c r="I4001" i="100"/>
  <c r="I3999" i="100"/>
  <c r="I3998" i="100"/>
  <c r="I3997" i="100"/>
  <c r="I3996" i="100"/>
  <c r="I3994" i="100"/>
  <c r="I3993" i="100"/>
  <c r="I3992" i="100"/>
  <c r="I3990" i="100"/>
  <c r="I3989" i="100"/>
  <c r="I3988" i="100"/>
  <c r="I3987" i="100"/>
  <c r="I3986" i="100"/>
  <c r="I3985" i="100"/>
  <c r="I3983" i="100"/>
  <c r="I3982" i="100"/>
  <c r="I3981" i="100"/>
  <c r="I3980" i="100"/>
  <c r="I3979" i="100"/>
  <c r="I3978" i="100"/>
  <c r="I3977" i="100"/>
  <c r="I3976" i="100"/>
  <c r="I3975" i="100"/>
  <c r="I3974" i="100"/>
  <c r="I3973" i="100"/>
  <c r="I3972" i="100"/>
  <c r="I3971" i="100"/>
  <c r="I3970" i="100"/>
  <c r="I3968" i="100"/>
  <c r="I3967" i="100"/>
  <c r="I3966" i="100"/>
  <c r="I3965" i="100"/>
  <c r="I3963" i="100"/>
  <c r="I3962" i="100"/>
  <c r="I3961" i="100"/>
  <c r="I3960" i="100"/>
  <c r="I3959" i="100"/>
  <c r="I3957" i="100"/>
  <c r="I3956" i="100"/>
  <c r="I3955" i="100"/>
  <c r="I3954" i="100"/>
  <c r="I3953" i="100"/>
  <c r="I3952" i="100"/>
  <c r="K14" i="110" l="1"/>
  <c r="F46" i="1" s="1"/>
  <c r="K28" i="110"/>
  <c r="F47" i="1" s="1"/>
  <c r="C2062" i="82"/>
  <c r="D2062" i="82"/>
  <c r="C1948" i="82"/>
  <c r="D1948" i="82"/>
  <c r="C1866" i="82"/>
  <c r="D1866" i="82"/>
  <c r="C1867" i="82"/>
  <c r="D1867" i="82"/>
  <c r="J2083" i="82"/>
  <c r="J2082" i="82"/>
  <c r="J2081" i="82"/>
  <c r="J2077" i="82"/>
  <c r="J2076" i="82"/>
  <c r="J2072" i="82"/>
  <c r="J2071" i="82"/>
  <c r="J2070" i="82"/>
  <c r="J2069" i="82"/>
  <c r="J2068" i="82"/>
  <c r="J2059" i="82"/>
  <c r="J2056" i="82"/>
  <c r="J2055" i="82"/>
  <c r="J2054" i="82"/>
  <c r="J2053" i="82"/>
  <c r="J2048" i="82"/>
  <c r="J2045" i="82"/>
  <c r="J2044" i="82"/>
  <c r="J2043" i="82"/>
  <c r="J2042" i="82"/>
  <c r="J2041" i="82"/>
  <c r="J2040" i="82"/>
  <c r="J2039" i="82"/>
  <c r="J2038" i="82"/>
  <c r="J2037" i="82"/>
  <c r="J2036" i="82"/>
  <c r="J2033" i="82"/>
  <c r="J2032" i="82"/>
  <c r="J2031" i="82"/>
  <c r="J2030" i="82"/>
  <c r="J2029" i="82"/>
  <c r="J2028" i="82"/>
  <c r="J2027" i="82"/>
  <c r="J2026" i="82"/>
  <c r="J2025" i="82"/>
  <c r="J2024" i="82"/>
  <c r="J2023" i="82"/>
  <c r="J2020" i="82"/>
  <c r="J2019" i="82"/>
  <c r="J2018" i="82"/>
  <c r="J2017" i="82"/>
  <c r="J2016" i="82"/>
  <c r="J2015" i="82"/>
  <c r="J2010" i="82"/>
  <c r="J2009" i="82"/>
  <c r="J2005" i="82"/>
  <c r="J2001" i="82"/>
  <c r="J2000" i="82"/>
  <c r="J1997" i="82"/>
  <c r="J1996" i="82"/>
  <c r="J1995" i="82"/>
  <c r="J1994" i="82"/>
  <c r="J1993" i="82"/>
  <c r="J1992" i="82"/>
  <c r="J1991" i="82"/>
  <c r="J1988" i="82"/>
  <c r="J1987" i="82"/>
  <c r="J1986" i="82"/>
  <c r="J1985" i="82"/>
  <c r="J1982" i="82"/>
  <c r="J1981" i="82"/>
  <c r="J1980" i="82"/>
  <c r="J1979" i="82"/>
  <c r="J1978" i="82"/>
  <c r="J1975" i="82"/>
  <c r="J1974" i="82"/>
  <c r="J1973" i="82"/>
  <c r="J1972" i="82"/>
  <c r="J1971" i="82"/>
  <c r="J1968" i="82"/>
  <c r="J1967" i="82"/>
  <c r="J1964" i="82"/>
  <c r="J1963" i="82"/>
  <c r="J1962" i="82"/>
  <c r="J1961" i="82"/>
  <c r="J1960" i="82"/>
  <c r="J1959" i="82"/>
  <c r="J1958" i="82"/>
  <c r="J1957" i="82"/>
  <c r="J1956" i="82"/>
  <c r="J1955" i="82"/>
  <c r="J1945" i="82"/>
  <c r="J1944" i="82"/>
  <c r="J1941" i="82"/>
  <c r="J1940" i="82"/>
  <c r="J1935" i="82"/>
  <c r="J1934" i="82"/>
  <c r="J1931" i="82"/>
  <c r="J1930" i="82"/>
  <c r="J1929" i="82"/>
  <c r="J1928" i="82"/>
  <c r="J1927" i="82"/>
  <c r="J1926" i="82"/>
  <c r="J1923" i="82"/>
  <c r="J1922" i="82"/>
  <c r="J1921" i="82"/>
  <c r="J1920" i="82"/>
  <c r="J1915" i="82"/>
  <c r="J1911" i="82"/>
  <c r="J1910" i="82"/>
  <c r="J1906" i="82"/>
  <c r="J1902" i="82"/>
  <c r="J1901" i="82"/>
  <c r="J1897" i="82"/>
  <c r="J1896" i="82"/>
  <c r="J1893" i="82"/>
  <c r="J1892" i="82"/>
  <c r="J1891" i="82"/>
  <c r="J1890" i="82"/>
  <c r="J1887" i="82"/>
  <c r="J1886" i="82"/>
  <c r="J1885" i="82"/>
  <c r="J1884" i="82"/>
  <c r="J1881" i="82"/>
  <c r="J1880" i="82"/>
  <c r="J1879" i="82"/>
  <c r="J1878" i="82"/>
  <c r="J1877" i="82"/>
  <c r="J1876" i="82"/>
  <c r="J1875" i="82"/>
  <c r="J1874" i="82"/>
  <c r="J533" i="82"/>
  <c r="J529" i="82"/>
  <c r="J528" i="82"/>
  <c r="J160" i="82"/>
  <c r="K14" i="82" s="1"/>
  <c r="D10" i="82"/>
  <c r="C10" i="82"/>
  <c r="K2064" i="82" l="1"/>
  <c r="F103" i="1" s="1"/>
  <c r="K524" i="82"/>
  <c r="F71" i="1" s="1"/>
  <c r="F73" i="1"/>
  <c r="K1950" i="82"/>
  <c r="F102" i="1" s="1"/>
  <c r="F70" i="1"/>
  <c r="K1869" i="82"/>
  <c r="J3426" i="109"/>
  <c r="J3425" i="109"/>
  <c r="J3424" i="109"/>
  <c r="C3418" i="109"/>
  <c r="D3418" i="109"/>
  <c r="C3416" i="109"/>
  <c r="D3416" i="109"/>
  <c r="C3055" i="109"/>
  <c r="D3055" i="109"/>
  <c r="C2749" i="109"/>
  <c r="D2749" i="109"/>
  <c r="C2739" i="109"/>
  <c r="D2739" i="109"/>
  <c r="C1313" i="109"/>
  <c r="D1313" i="109"/>
  <c r="C14" i="109"/>
  <c r="D14" i="109"/>
  <c r="C12" i="109"/>
  <c r="D12" i="109"/>
  <c r="C10" i="109"/>
  <c r="D10" i="109"/>
  <c r="J3086" i="109"/>
  <c r="J3085" i="109"/>
  <c r="J3080" i="109"/>
  <c r="J3079" i="109"/>
  <c r="J3078" i="109"/>
  <c r="J3074" i="109"/>
  <c r="J3073" i="109"/>
  <c r="J3069" i="109"/>
  <c r="J3068" i="109"/>
  <c r="J3067" i="109"/>
  <c r="J3062" i="109"/>
  <c r="J3061" i="109"/>
  <c r="K2810" i="109"/>
  <c r="K2807" i="109"/>
  <c r="K2804" i="109"/>
  <c r="K2801" i="109"/>
  <c r="K2797" i="109"/>
  <c r="K2794" i="109"/>
  <c r="K2791" i="109"/>
  <c r="K2788" i="109"/>
  <c r="K2787" i="109"/>
  <c r="K2783" i="109"/>
  <c r="K2780" i="109"/>
  <c r="K2777" i="109"/>
  <c r="K2774" i="109"/>
  <c r="K2771" i="109"/>
  <c r="K2770" i="109"/>
  <c r="K2766" i="109"/>
  <c r="K2763" i="109"/>
  <c r="K2760" i="109"/>
  <c r="K2757" i="109"/>
  <c r="K2756" i="109"/>
  <c r="K2753" i="109"/>
  <c r="J2745" i="109"/>
  <c r="J2744" i="109"/>
  <c r="J2743" i="109"/>
  <c r="J2475" i="109"/>
  <c r="J2474" i="109"/>
  <c r="J2473" i="109"/>
  <c r="J2472" i="109"/>
  <c r="J2471" i="109"/>
  <c r="J2470" i="109"/>
  <c r="J2469" i="109"/>
  <c r="J2468" i="109"/>
  <c r="J2467" i="109"/>
  <c r="J2466" i="109"/>
  <c r="J2465" i="109"/>
  <c r="J2464" i="109"/>
  <c r="J2463" i="109"/>
  <c r="J2462" i="109"/>
  <c r="J2461" i="109"/>
  <c r="J2460" i="109"/>
  <c r="J2459" i="109"/>
  <c r="J2458" i="109"/>
  <c r="J2457" i="109"/>
  <c r="J2456" i="109"/>
  <c r="J2455" i="109"/>
  <c r="J2454" i="109"/>
  <c r="J2453" i="109"/>
  <c r="J2452" i="109"/>
  <c r="J2451" i="109"/>
  <c r="J2450" i="109"/>
  <c r="J2449" i="109"/>
  <c r="J2448" i="109"/>
  <c r="J2447" i="109"/>
  <c r="J2446" i="109"/>
  <c r="J2445" i="109"/>
  <c r="J2444" i="109"/>
  <c r="J2443" i="109"/>
  <c r="J2442" i="109"/>
  <c r="J2441" i="109"/>
  <c r="J2440" i="109"/>
  <c r="J2439" i="109"/>
  <c r="J2438" i="109"/>
  <c r="J2437" i="109"/>
  <c r="J2436" i="109"/>
  <c r="J2435" i="109"/>
  <c r="J2434" i="109"/>
  <c r="J2433" i="109"/>
  <c r="J2432" i="109"/>
  <c r="J2431" i="109"/>
  <c r="J2430" i="109"/>
  <c r="J2429" i="109"/>
  <c r="J2428" i="109"/>
  <c r="J2427" i="109"/>
  <c r="J2426" i="109"/>
  <c r="J2425" i="109"/>
  <c r="J2424" i="109"/>
  <c r="J2423" i="109"/>
  <c r="J2422" i="109"/>
  <c r="J2421" i="109"/>
  <c r="J2420" i="109"/>
  <c r="J2419" i="109"/>
  <c r="J2418" i="109"/>
  <c r="J2417" i="109"/>
  <c r="J2414" i="109"/>
  <c r="J2413" i="109"/>
  <c r="J2412" i="109"/>
  <c r="J2411" i="109"/>
  <c r="J2410" i="109"/>
  <c r="J2409" i="109"/>
  <c r="J2408" i="109"/>
  <c r="J2407" i="109"/>
  <c r="J2406" i="109"/>
  <c r="J2405" i="109"/>
  <c r="J2404" i="109"/>
  <c r="J2403" i="109"/>
  <c r="J2402" i="109"/>
  <c r="J2401" i="109"/>
  <c r="J2400" i="109"/>
  <c r="J2399" i="109"/>
  <c r="J2398" i="109"/>
  <c r="J2397" i="109"/>
  <c r="J2396" i="109"/>
  <c r="J2395" i="109"/>
  <c r="J2394" i="109"/>
  <c r="J2393" i="109"/>
  <c r="J2392" i="109"/>
  <c r="J2391" i="109"/>
  <c r="J2390" i="109"/>
  <c r="J2389" i="109"/>
  <c r="J2388" i="109"/>
  <c r="J2387" i="109"/>
  <c r="J2386" i="109"/>
  <c r="J2385" i="109"/>
  <c r="J2384" i="109"/>
  <c r="J2383" i="109"/>
  <c r="J2382" i="109"/>
  <c r="J2381" i="109"/>
  <c r="J2380" i="109"/>
  <c r="J2379" i="109"/>
  <c r="J2378" i="109"/>
  <c r="J2377" i="109"/>
  <c r="J2376" i="109"/>
  <c r="J2375" i="109"/>
  <c r="J2374" i="109"/>
  <c r="J2373" i="109"/>
  <c r="J2372" i="109"/>
  <c r="J2369" i="109"/>
  <c r="J2368" i="109"/>
  <c r="J2367" i="109"/>
  <c r="J2366" i="109"/>
  <c r="J2365" i="109"/>
  <c r="J2364" i="109"/>
  <c r="J2363" i="109"/>
  <c r="J2362" i="109"/>
  <c r="J2361" i="109"/>
  <c r="J2360" i="109"/>
  <c r="J2359" i="109"/>
  <c r="J2358" i="109"/>
  <c r="J2357" i="109"/>
  <c r="J2356" i="109"/>
  <c r="J2355" i="109"/>
  <c r="J2354" i="109"/>
  <c r="J2353" i="109"/>
  <c r="J2352" i="109"/>
  <c r="J2351" i="109"/>
  <c r="J2350" i="109"/>
  <c r="J2349" i="109"/>
  <c r="J2348" i="109"/>
  <c r="J2347" i="109"/>
  <c r="J2346" i="109"/>
  <c r="J2345" i="109"/>
  <c r="J2344" i="109"/>
  <c r="J2343" i="109"/>
  <c r="J2342" i="109"/>
  <c r="J2341" i="109"/>
  <c r="J2340" i="109"/>
  <c r="J2339" i="109"/>
  <c r="J2338" i="109"/>
  <c r="J2337" i="109"/>
  <c r="J2336" i="109"/>
  <c r="J2335" i="109"/>
  <c r="J2334" i="109"/>
  <c r="J2333" i="109"/>
  <c r="J2332" i="109"/>
  <c r="J2331" i="109"/>
  <c r="J2330" i="109"/>
  <c r="J2329" i="109"/>
  <c r="J2328" i="109"/>
  <c r="J2327" i="109"/>
  <c r="J2326" i="109"/>
  <c r="J2325" i="109"/>
  <c r="J2324" i="109"/>
  <c r="J2323" i="109"/>
  <c r="J2322" i="109"/>
  <c r="J2321" i="109"/>
  <c r="J2320" i="109"/>
  <c r="J2319" i="109"/>
  <c r="J2318" i="109"/>
  <c r="J2317" i="109"/>
  <c r="J2316" i="109"/>
  <c r="J2315" i="109"/>
  <c r="J2314" i="109"/>
  <c r="J2313" i="109"/>
  <c r="J2312" i="109"/>
  <c r="J2311" i="109"/>
  <c r="J2310" i="109"/>
  <c r="J2309" i="109"/>
  <c r="J2308" i="109"/>
  <c r="J2307" i="109"/>
  <c r="J2306" i="109"/>
  <c r="J2305" i="109"/>
  <c r="J2304" i="109"/>
  <c r="J2303" i="109"/>
  <c r="J2302" i="109"/>
  <c r="J2301" i="109"/>
  <c r="J2298" i="109"/>
  <c r="J2297" i="109"/>
  <c r="J2296" i="109"/>
  <c r="J2295" i="109"/>
  <c r="J2294" i="109"/>
  <c r="J2293" i="109"/>
  <c r="J2292" i="109"/>
  <c r="J2291" i="109"/>
  <c r="J2290" i="109"/>
  <c r="J2289" i="109"/>
  <c r="J2288" i="109"/>
  <c r="J2287" i="109"/>
  <c r="J2286" i="109"/>
  <c r="J2285" i="109"/>
  <c r="J2284" i="109"/>
  <c r="J2283" i="109"/>
  <c r="J2282" i="109"/>
  <c r="J2281" i="109"/>
  <c r="J2280" i="109"/>
  <c r="J2279" i="109"/>
  <c r="J2278" i="109"/>
  <c r="J2277" i="109"/>
  <c r="J2276" i="109"/>
  <c r="J2275" i="109"/>
  <c r="J2274" i="109"/>
  <c r="J2273" i="109"/>
  <c r="J2272" i="109"/>
  <c r="J2271" i="109"/>
  <c r="J2270" i="109"/>
  <c r="J2269" i="109"/>
  <c r="J2268" i="109"/>
  <c r="J2267" i="109"/>
  <c r="J2266" i="109"/>
  <c r="J2265" i="109"/>
  <c r="J2264" i="109"/>
  <c r="J2263" i="109"/>
  <c r="J2262" i="109"/>
  <c r="J2261" i="109"/>
  <c r="J2260" i="109"/>
  <c r="J2259" i="109"/>
  <c r="J2258" i="109"/>
  <c r="J2257" i="109"/>
  <c r="J2256" i="109"/>
  <c r="J2255" i="109"/>
  <c r="J2254" i="109"/>
  <c r="J2253" i="109"/>
  <c r="J2252" i="109"/>
  <c r="J2251" i="109"/>
  <c r="J2250" i="109"/>
  <c r="J2249" i="109"/>
  <c r="J2248" i="109"/>
  <c r="J2247" i="109"/>
  <c r="J2246" i="109"/>
  <c r="J2245" i="109"/>
  <c r="J2244" i="109"/>
  <c r="J2238" i="109"/>
  <c r="J2237" i="109"/>
  <c r="J2236" i="109"/>
  <c r="J2235" i="109"/>
  <c r="J2234" i="109"/>
  <c r="J2233" i="109"/>
  <c r="J2232" i="109"/>
  <c r="J2231" i="109"/>
  <c r="J2230" i="109"/>
  <c r="J2229" i="109"/>
  <c r="J2228" i="109"/>
  <c r="J2227" i="109"/>
  <c r="J2226" i="109"/>
  <c r="J2225" i="109"/>
  <c r="J2224" i="109"/>
  <c r="J2223" i="109"/>
  <c r="J2222" i="109"/>
  <c r="J2221" i="109"/>
  <c r="J2220" i="109"/>
  <c r="J2219" i="109"/>
  <c r="J2218" i="109"/>
  <c r="J2217" i="109"/>
  <c r="J2216" i="109"/>
  <c r="J2215" i="109"/>
  <c r="J2214" i="109"/>
  <c r="J2213" i="109"/>
  <c r="J2212" i="109"/>
  <c r="J2211" i="109"/>
  <c r="J2210" i="109"/>
  <c r="J2209" i="109"/>
  <c r="J2208" i="109"/>
  <c r="J2207" i="109"/>
  <c r="J2206" i="109"/>
  <c r="J2205" i="109"/>
  <c r="J2202" i="109"/>
  <c r="J2201" i="109"/>
  <c r="J2200" i="109"/>
  <c r="J2199" i="109"/>
  <c r="J2198" i="109"/>
  <c r="J2197" i="109"/>
  <c r="J2196" i="109"/>
  <c r="J2195" i="109"/>
  <c r="J2194" i="109"/>
  <c r="J2193" i="109"/>
  <c r="J2192" i="109"/>
  <c r="J2191" i="109"/>
  <c r="J2190" i="109"/>
  <c r="J2189" i="109"/>
  <c r="J2188" i="109"/>
  <c r="J2187" i="109"/>
  <c r="J2186" i="109"/>
  <c r="J2185" i="109"/>
  <c r="J2184" i="109"/>
  <c r="J2183" i="109"/>
  <c r="J2182" i="109"/>
  <c r="J2181" i="109"/>
  <c r="J2180" i="109"/>
  <c r="J2179" i="109"/>
  <c r="J2176" i="109"/>
  <c r="J2175" i="109"/>
  <c r="J2174" i="109"/>
  <c r="J2173" i="109"/>
  <c r="J2172" i="109"/>
  <c r="J2171" i="109"/>
  <c r="J2170" i="109"/>
  <c r="J2169" i="109"/>
  <c r="J2168" i="109"/>
  <c r="J2167" i="109"/>
  <c r="J2166" i="109"/>
  <c r="J2165" i="109"/>
  <c r="J2164" i="109"/>
  <c r="J2163" i="109"/>
  <c r="J2162" i="109"/>
  <c r="J2161" i="109"/>
  <c r="J2160" i="109"/>
  <c r="J2159" i="109"/>
  <c r="J2158" i="109"/>
  <c r="J2157" i="109"/>
  <c r="J2156" i="109"/>
  <c r="J2155" i="109"/>
  <c r="J2154" i="109"/>
  <c r="J2153" i="109"/>
  <c r="J2152" i="109"/>
  <c r="J2151" i="109"/>
  <c r="J2150" i="109"/>
  <c r="J2149" i="109"/>
  <c r="J2148" i="109"/>
  <c r="J2147" i="109"/>
  <c r="J2146" i="109"/>
  <c r="J2145" i="109"/>
  <c r="J2144" i="109"/>
  <c r="J2143" i="109"/>
  <c r="J2142" i="109"/>
  <c r="J2141" i="109"/>
  <c r="J2140" i="109"/>
  <c r="J2139" i="109"/>
  <c r="J2138" i="109"/>
  <c r="J2137" i="109"/>
  <c r="J2136" i="109"/>
  <c r="J2135" i="109"/>
  <c r="J2134" i="109"/>
  <c r="J2133" i="109"/>
  <c r="J2132" i="109"/>
  <c r="J2131" i="109"/>
  <c r="J2130" i="109"/>
  <c r="J2129" i="109"/>
  <c r="J2128" i="109"/>
  <c r="J2127" i="109"/>
  <c r="J2126" i="109"/>
  <c r="J2125" i="109"/>
  <c r="J2124" i="109"/>
  <c r="J2123" i="109"/>
  <c r="J2122" i="109"/>
  <c r="J2121" i="109"/>
  <c r="J2120" i="109"/>
  <c r="J2119" i="109"/>
  <c r="J2118" i="109"/>
  <c r="J2117" i="109"/>
  <c r="J2116" i="109"/>
  <c r="J2115" i="109"/>
  <c r="J2114" i="109"/>
  <c r="J2113" i="109"/>
  <c r="J2112" i="109"/>
  <c r="J2111" i="109"/>
  <c r="J2110" i="109"/>
  <c r="J2109" i="109"/>
  <c r="J2108" i="109"/>
  <c r="J2107" i="109"/>
  <c r="J2106" i="109"/>
  <c r="J2105" i="109"/>
  <c r="J2104" i="109"/>
  <c r="J2101" i="109"/>
  <c r="J2100" i="109"/>
  <c r="J2099" i="109"/>
  <c r="J2098" i="109"/>
  <c r="J2097" i="109"/>
  <c r="J2096" i="109"/>
  <c r="J2095" i="109"/>
  <c r="J2094" i="109"/>
  <c r="J2093" i="109"/>
  <c r="J2092" i="109"/>
  <c r="J2091" i="109"/>
  <c r="J2090" i="109"/>
  <c r="J2089" i="109"/>
  <c r="J2088" i="109"/>
  <c r="J2087" i="109"/>
  <c r="J2086" i="109"/>
  <c r="J2085" i="109"/>
  <c r="J2084" i="109"/>
  <c r="J2083" i="109"/>
  <c r="J2082" i="109"/>
  <c r="J2081" i="109"/>
  <c r="J2080" i="109"/>
  <c r="J2079" i="109"/>
  <c r="J2078" i="109"/>
  <c r="J2077" i="109"/>
  <c r="J2076" i="109"/>
  <c r="J2075" i="109"/>
  <c r="J2074" i="109"/>
  <c r="J2073" i="109"/>
  <c r="J2072" i="109"/>
  <c r="J2071" i="109"/>
  <c r="J2070" i="109"/>
  <c r="J2069" i="109"/>
  <c r="J2068" i="109"/>
  <c r="J2067" i="109"/>
  <c r="J2066" i="109"/>
  <c r="J2065" i="109"/>
  <c r="J2064" i="109"/>
  <c r="J2063" i="109"/>
  <c r="J2062" i="109"/>
  <c r="J2061" i="109"/>
  <c r="J2060" i="109"/>
  <c r="J2059" i="109"/>
  <c r="J2058" i="109"/>
  <c r="J2055" i="109"/>
  <c r="J2054" i="109"/>
  <c r="J2053" i="109"/>
  <c r="J2052" i="109"/>
  <c r="J2049" i="109"/>
  <c r="J2048" i="109"/>
  <c r="J2047" i="109"/>
  <c r="J2046" i="109"/>
  <c r="J2045" i="109"/>
  <c r="J2044" i="109"/>
  <c r="J2043" i="109"/>
  <c r="J2042" i="109"/>
  <c r="J2041" i="109"/>
  <c r="J2040" i="109"/>
  <c r="J2039" i="109"/>
  <c r="J2038" i="109"/>
  <c r="J2037" i="109"/>
  <c r="J2036" i="109"/>
  <c r="J2035" i="109"/>
  <c r="J2034" i="109"/>
  <c r="J2033" i="109"/>
  <c r="J2032" i="109"/>
  <c r="J2031" i="109"/>
  <c r="J2030" i="109"/>
  <c r="J2029" i="109"/>
  <c r="J2028" i="109"/>
  <c r="J2027" i="109"/>
  <c r="J2026" i="109"/>
  <c r="J2025" i="109"/>
  <c r="J2024" i="109"/>
  <c r="J2023" i="109"/>
  <c r="J2022" i="109"/>
  <c r="J2021" i="109"/>
  <c r="J2020" i="109"/>
  <c r="J2019" i="109"/>
  <c r="J2018" i="109"/>
  <c r="J2017" i="109"/>
  <c r="J2016" i="109"/>
  <c r="J2015" i="109"/>
  <c r="J2014" i="109"/>
  <c r="J2013" i="109"/>
  <c r="J2012" i="109"/>
  <c r="J2011" i="109"/>
  <c r="J2010" i="109"/>
  <c r="J2009" i="109"/>
  <c r="J2008" i="109"/>
  <c r="J2007" i="109"/>
  <c r="J2006" i="109"/>
  <c r="J2005" i="109"/>
  <c r="J2004" i="109"/>
  <c r="J2003" i="109"/>
  <c r="J2002" i="109"/>
  <c r="J2001" i="109"/>
  <c r="J2000" i="109"/>
  <c r="J1999" i="109"/>
  <c r="J1998" i="109"/>
  <c r="J1997" i="109"/>
  <c r="J1996" i="109"/>
  <c r="J1995" i="109"/>
  <c r="J1994" i="109"/>
  <c r="J1993" i="109"/>
  <c r="J1992" i="109"/>
  <c r="J1991" i="109"/>
  <c r="J1990" i="109"/>
  <c r="J1989" i="109"/>
  <c r="J1988" i="109"/>
  <c r="J1987" i="109"/>
  <c r="J1986" i="109"/>
  <c r="J1985" i="109"/>
  <c r="J1984" i="109"/>
  <c r="J1983" i="109"/>
  <c r="J1982" i="109"/>
  <c r="J1981" i="109"/>
  <c r="J1980" i="109"/>
  <c r="J1979" i="109"/>
  <c r="J1978" i="109"/>
  <c r="J1977" i="109"/>
  <c r="J1976" i="109"/>
  <c r="J1975" i="109"/>
  <c r="J1974" i="109"/>
  <c r="J1973" i="109"/>
  <c r="J1972" i="109"/>
  <c r="J1971" i="109"/>
  <c r="J1970" i="109"/>
  <c r="J1969" i="109"/>
  <c r="J1968" i="109"/>
  <c r="J1967" i="109"/>
  <c r="J1966" i="109"/>
  <c r="J1963" i="109"/>
  <c r="J1962" i="109"/>
  <c r="J1961" i="109"/>
  <c r="J1960" i="109"/>
  <c r="J1959" i="109"/>
  <c r="J1958" i="109"/>
  <c r="J1957" i="109"/>
  <c r="J1956" i="109"/>
  <c r="J1955" i="109"/>
  <c r="J1954" i="109"/>
  <c r="J1953" i="109"/>
  <c r="J1952" i="109"/>
  <c r="J1951" i="109"/>
  <c r="J1950" i="109"/>
  <c r="J1949" i="109"/>
  <c r="J1948" i="109"/>
  <c r="J1947" i="109"/>
  <c r="J1946" i="109"/>
  <c r="J1945" i="109"/>
  <c r="J1944" i="109"/>
  <c r="J1943" i="109"/>
  <c r="J1942" i="109"/>
  <c r="J1941" i="109"/>
  <c r="J1940" i="109"/>
  <c r="J1939" i="109"/>
  <c r="J1938" i="109"/>
  <c r="J1937" i="109"/>
  <c r="J1936" i="109"/>
  <c r="J1935" i="109"/>
  <c r="J1934" i="109"/>
  <c r="J1933" i="109"/>
  <c r="J1932" i="109"/>
  <c r="J1931" i="109"/>
  <c r="J1930" i="109"/>
  <c r="J1929" i="109"/>
  <c r="J1928" i="109"/>
  <c r="J1927" i="109"/>
  <c r="J1926" i="109"/>
  <c r="J1925" i="109"/>
  <c r="J1924" i="109"/>
  <c r="J1923" i="109"/>
  <c r="J1922" i="109"/>
  <c r="J1921" i="109"/>
  <c r="J1920" i="109"/>
  <c r="J1919" i="109"/>
  <c r="J1918" i="109"/>
  <c r="J1917" i="109"/>
  <c r="J1916" i="109"/>
  <c r="J1915" i="109"/>
  <c r="J1914" i="109"/>
  <c r="J1913" i="109"/>
  <c r="J1912" i="109"/>
  <c r="J1911" i="109"/>
  <c r="J1910" i="109"/>
  <c r="J1909" i="109"/>
  <c r="J1908" i="109"/>
  <c r="J1907" i="109"/>
  <c r="J1903" i="109"/>
  <c r="J1902" i="109"/>
  <c r="J1901" i="109"/>
  <c r="J1900" i="109"/>
  <c r="J1897" i="109"/>
  <c r="J1896" i="109"/>
  <c r="J1895" i="109"/>
  <c r="J1894" i="109"/>
  <c r="J1891" i="109"/>
  <c r="J1890" i="109"/>
  <c r="J1889" i="109"/>
  <c r="J1888" i="109"/>
  <c r="J1887" i="109"/>
  <c r="J1886" i="109"/>
  <c r="J1885" i="109"/>
  <c r="J1884" i="109"/>
  <c r="J1883" i="109"/>
  <c r="J1882" i="109"/>
  <c r="J1881" i="109"/>
  <c r="J1880" i="109"/>
  <c r="J1879" i="109"/>
  <c r="J1878" i="109"/>
  <c r="J1877" i="109"/>
  <c r="J1876" i="109"/>
  <c r="J1875" i="109"/>
  <c r="J1874" i="109"/>
  <c r="J1873" i="109"/>
  <c r="J1872" i="109"/>
  <c r="J1871" i="109"/>
  <c r="J1870" i="109"/>
  <c r="J1867" i="109"/>
  <c r="J1866" i="109"/>
  <c r="J1863" i="109"/>
  <c r="J1862" i="109"/>
  <c r="J1861" i="109"/>
  <c r="J1860" i="109"/>
  <c r="J1859" i="109"/>
  <c r="J1858" i="109"/>
  <c r="J1855" i="109"/>
  <c r="J1854" i="109"/>
  <c r="J1853" i="109"/>
  <c r="J1850" i="109"/>
  <c r="J1849" i="109"/>
  <c r="J1848" i="109"/>
  <c r="J1847" i="109"/>
  <c r="J1846" i="109"/>
  <c r="J1845" i="109"/>
  <c r="J1844" i="109"/>
  <c r="J1843" i="109"/>
  <c r="J1842" i="109"/>
  <c r="J1841" i="109"/>
  <c r="J1840" i="109"/>
  <c r="J1839" i="109"/>
  <c r="J1838" i="109"/>
  <c r="J1837" i="109"/>
  <c r="J1836" i="109"/>
  <c r="J1835" i="109"/>
  <c r="J1834" i="109"/>
  <c r="J1833" i="109"/>
  <c r="J1832" i="109"/>
  <c r="J1831" i="109"/>
  <c r="J1830" i="109"/>
  <c r="J1829" i="109"/>
  <c r="J1828" i="109"/>
  <c r="J1827" i="109"/>
  <c r="J1826" i="109"/>
  <c r="J1825" i="109"/>
  <c r="J1824" i="109"/>
  <c r="J1823" i="109"/>
  <c r="J1822" i="109"/>
  <c r="J1821" i="109"/>
  <c r="J1820" i="109"/>
  <c r="J1819" i="109"/>
  <c r="J1818" i="109"/>
  <c r="J1817" i="109"/>
  <c r="J1814" i="109"/>
  <c r="J1813" i="109"/>
  <c r="J1812" i="109"/>
  <c r="J1811" i="109"/>
  <c r="J1810" i="109"/>
  <c r="J1809" i="109"/>
  <c r="J1808" i="109"/>
  <c r="J1807" i="109"/>
  <c r="J1806" i="109"/>
  <c r="J1805" i="109"/>
  <c r="J1804" i="109"/>
  <c r="J1803" i="109"/>
  <c r="J1802" i="109"/>
  <c r="J1801" i="109"/>
  <c r="J1800" i="109"/>
  <c r="J1799" i="109"/>
  <c r="J1798" i="109"/>
  <c r="J1797" i="109"/>
  <c r="J1796" i="109"/>
  <c r="J1795" i="109"/>
  <c r="J1794" i="109"/>
  <c r="J1793" i="109"/>
  <c r="J1792" i="109"/>
  <c r="J1791" i="109"/>
  <c r="J1790" i="109"/>
  <c r="J1789" i="109"/>
  <c r="J1788" i="109"/>
  <c r="J1787" i="109"/>
  <c r="J1786" i="109"/>
  <c r="J1785" i="109"/>
  <c r="J1784" i="109"/>
  <c r="J1783" i="109"/>
  <c r="J1782" i="109"/>
  <c r="J1781" i="109"/>
  <c r="J1780" i="109"/>
  <c r="J1779" i="109"/>
  <c r="J1778" i="109"/>
  <c r="J1777" i="109"/>
  <c r="J1776" i="109"/>
  <c r="J1775" i="109"/>
  <c r="J1774" i="109"/>
  <c r="J1771" i="109"/>
  <c r="J1770" i="109"/>
  <c r="J1769" i="109"/>
  <c r="J1768" i="109"/>
  <c r="J1767" i="109"/>
  <c r="J1766" i="109"/>
  <c r="J1765" i="109"/>
  <c r="J1764" i="109"/>
  <c r="J1763" i="109"/>
  <c r="J1762" i="109"/>
  <c r="J1761" i="109"/>
  <c r="J1760" i="109"/>
  <c r="J1759" i="109"/>
  <c r="J1758" i="109"/>
  <c r="J1757" i="109"/>
  <c r="J1756" i="109"/>
  <c r="J1755" i="109"/>
  <c r="J1754" i="109"/>
  <c r="J1753" i="109"/>
  <c r="J1752" i="109"/>
  <c r="J1751" i="109"/>
  <c r="J1750" i="109"/>
  <c r="J1749" i="109"/>
  <c r="J1748" i="109"/>
  <c r="J1747" i="109"/>
  <c r="J1746" i="109"/>
  <c r="J1745" i="109"/>
  <c r="J1744" i="109"/>
  <c r="J1743" i="109"/>
  <c r="J1742" i="109"/>
  <c r="J1741" i="109"/>
  <c r="J1740" i="109"/>
  <c r="J1739" i="109"/>
  <c r="J1738" i="109"/>
  <c r="J1737" i="109"/>
  <c r="J1736" i="109"/>
  <c r="J1735" i="109"/>
  <c r="J1734" i="109"/>
  <c r="J1731" i="109"/>
  <c r="J1730" i="109"/>
  <c r="J1729" i="109"/>
  <c r="J1728" i="109"/>
  <c r="J1727" i="109"/>
  <c r="J1726" i="109"/>
  <c r="J1725" i="109"/>
  <c r="J1724" i="109"/>
  <c r="J1723" i="109"/>
  <c r="J1722" i="109"/>
  <c r="J1721" i="109"/>
  <c r="J1720" i="109"/>
  <c r="J1719" i="109"/>
  <c r="J1718" i="109"/>
  <c r="J1717" i="109"/>
  <c r="J1716" i="109"/>
  <c r="J1715" i="109"/>
  <c r="J1714" i="109"/>
  <c r="J1713" i="109"/>
  <c r="J1712" i="109"/>
  <c r="J1711" i="109"/>
  <c r="J1710" i="109"/>
  <c r="J1709" i="109"/>
  <c r="J1708" i="109"/>
  <c r="J1707" i="109"/>
  <c r="J1706" i="109"/>
  <c r="J1705" i="109"/>
  <c r="J1704" i="109"/>
  <c r="J1703" i="109"/>
  <c r="J1702" i="109"/>
  <c r="J1701" i="109"/>
  <c r="J1700" i="109"/>
  <c r="J1699" i="109"/>
  <c r="J1698" i="109"/>
  <c r="J1697" i="109"/>
  <c r="J1696" i="109"/>
  <c r="J1695" i="109"/>
  <c r="J1694" i="109"/>
  <c r="J1693" i="109"/>
  <c r="J1692" i="109"/>
  <c r="J1691" i="109"/>
  <c r="J1690" i="109"/>
  <c r="J1689" i="109"/>
  <c r="J1688" i="109"/>
  <c r="J1687" i="109"/>
  <c r="J1686" i="109"/>
  <c r="J1685" i="109"/>
  <c r="J1684" i="109"/>
  <c r="J1683" i="109"/>
  <c r="J1682" i="109"/>
  <c r="J1681" i="109"/>
  <c r="J1680" i="109"/>
  <c r="J1679" i="109"/>
  <c r="J1678" i="109"/>
  <c r="J1677" i="109"/>
  <c r="J1676" i="109"/>
  <c r="J1675" i="109"/>
  <c r="J1674" i="109"/>
  <c r="J1673" i="109"/>
  <c r="J1672" i="109"/>
  <c r="J1671" i="109"/>
  <c r="J1670" i="109"/>
  <c r="J1669" i="109"/>
  <c r="J1668" i="109"/>
  <c r="J1667" i="109"/>
  <c r="J1666" i="109"/>
  <c r="J1665" i="109"/>
  <c r="J1664" i="109"/>
  <c r="J1663" i="109"/>
  <c r="J1662" i="109"/>
  <c r="J1661" i="109"/>
  <c r="J1660" i="109"/>
  <c r="J1659" i="109"/>
  <c r="J1658" i="109"/>
  <c r="J1655" i="109"/>
  <c r="J1654" i="109"/>
  <c r="J1653" i="109"/>
  <c r="J1652" i="109"/>
  <c r="J1651" i="109"/>
  <c r="J1650" i="109"/>
  <c r="J1649" i="109"/>
  <c r="J1648" i="109"/>
  <c r="J1647" i="109"/>
  <c r="J1646" i="109"/>
  <c r="J1645" i="109"/>
  <c r="J1644" i="109"/>
  <c r="J1643" i="109"/>
  <c r="J1642" i="109"/>
  <c r="J1641" i="109"/>
  <c r="J1640" i="109"/>
  <c r="J1639" i="109"/>
  <c r="J1638" i="109"/>
  <c r="J1637" i="109"/>
  <c r="J1636" i="109"/>
  <c r="J1635" i="109"/>
  <c r="J1634" i="109"/>
  <c r="J1633" i="109"/>
  <c r="J1632" i="109"/>
  <c r="J1631" i="109"/>
  <c r="J1630" i="109"/>
  <c r="J1629" i="109"/>
  <c r="J1628" i="109"/>
  <c r="J1627" i="109"/>
  <c r="J1626" i="109"/>
  <c r="J1625" i="109"/>
  <c r="J1624" i="109"/>
  <c r="J1623" i="109"/>
  <c r="J1622" i="109"/>
  <c r="J1621" i="109"/>
  <c r="J1620" i="109"/>
  <c r="J1619" i="109"/>
  <c r="J1618" i="109"/>
  <c r="J1617" i="109"/>
  <c r="J1616" i="109"/>
  <c r="J1615" i="109"/>
  <c r="J1614" i="109"/>
  <c r="J1613" i="109"/>
  <c r="J1612" i="109"/>
  <c r="J1611" i="109"/>
  <c r="J1610" i="109"/>
  <c r="J1609" i="109"/>
  <c r="J1608" i="109"/>
  <c r="J1607" i="109"/>
  <c r="J1606" i="109"/>
  <c r="J1605" i="109"/>
  <c r="J1604" i="109"/>
  <c r="J1603" i="109"/>
  <c r="J1602" i="109"/>
  <c r="J1601" i="109"/>
  <c r="J1600" i="109"/>
  <c r="J1599" i="109"/>
  <c r="J1598" i="109"/>
  <c r="J1597" i="109"/>
  <c r="J1596" i="109"/>
  <c r="J1595" i="109"/>
  <c r="J1594" i="109"/>
  <c r="J1593" i="109"/>
  <c r="J1592" i="109"/>
  <c r="J1591" i="109"/>
  <c r="J1590" i="109"/>
  <c r="J1589" i="109"/>
  <c r="J1588" i="109"/>
  <c r="J1587" i="109"/>
  <c r="J1586" i="109"/>
  <c r="J1585" i="109"/>
  <c r="J1584" i="109"/>
  <c r="J1583" i="109"/>
  <c r="J1582" i="109"/>
  <c r="J1581" i="109"/>
  <c r="J1580" i="109"/>
  <c r="J1579" i="109"/>
  <c r="J1578" i="109"/>
  <c r="J1577" i="109"/>
  <c r="J1576" i="109"/>
  <c r="J1575" i="109"/>
  <c r="J1574" i="109"/>
  <c r="J1573" i="109"/>
  <c r="J1572" i="109"/>
  <c r="J1571" i="109"/>
  <c r="J1570" i="109"/>
  <c r="J1569" i="109"/>
  <c r="J1568" i="109"/>
  <c r="J1567" i="109"/>
  <c r="J1566" i="109"/>
  <c r="J1565" i="109"/>
  <c r="J1562" i="109"/>
  <c r="J1561" i="109"/>
  <c r="J1560" i="109"/>
  <c r="J1559" i="109"/>
  <c r="J1558" i="109"/>
  <c r="J1557" i="109"/>
  <c r="J1556" i="109"/>
  <c r="J1555" i="109"/>
  <c r="J1554" i="109"/>
  <c r="J1553" i="109"/>
  <c r="J1552" i="109"/>
  <c r="J1551" i="109"/>
  <c r="J1550" i="109"/>
  <c r="J1549" i="109"/>
  <c r="J1548" i="109"/>
  <c r="J1547" i="109"/>
  <c r="J1546" i="109"/>
  <c r="J1545" i="109"/>
  <c r="J1544" i="109"/>
  <c r="J1543" i="109"/>
  <c r="J1542" i="109"/>
  <c r="J1541" i="109"/>
  <c r="J1540" i="109"/>
  <c r="J1539" i="109"/>
  <c r="J1538" i="109"/>
  <c r="J1537" i="109"/>
  <c r="J1536" i="109"/>
  <c r="J1535" i="109"/>
  <c r="J1534" i="109"/>
  <c r="J1533" i="109"/>
  <c r="J1532" i="109"/>
  <c r="J1531" i="109"/>
  <c r="J1530" i="109"/>
  <c r="J1529" i="109"/>
  <c r="J1528" i="109"/>
  <c r="J1527" i="109"/>
  <c r="J1526" i="109"/>
  <c r="J1525" i="109"/>
  <c r="J1524" i="109"/>
  <c r="J1523" i="109"/>
  <c r="J1522" i="109"/>
  <c r="J1521" i="109"/>
  <c r="J1520" i="109"/>
  <c r="J1519" i="109"/>
  <c r="J1518" i="109"/>
  <c r="J1517" i="109"/>
  <c r="J1516" i="109"/>
  <c r="J1515" i="109"/>
  <c r="J1514" i="109"/>
  <c r="J1513" i="109"/>
  <c r="J1512" i="109"/>
  <c r="J1511" i="109"/>
  <c r="J1510" i="109"/>
  <c r="J1509" i="109"/>
  <c r="J1508" i="109"/>
  <c r="J1507" i="109"/>
  <c r="J1506" i="109"/>
  <c r="J1505" i="109"/>
  <c r="J1504" i="109"/>
  <c r="J1503" i="109"/>
  <c r="J1502" i="109"/>
  <c r="J1501" i="109"/>
  <c r="J1500" i="109"/>
  <c r="J1499" i="109"/>
  <c r="J1498" i="109"/>
  <c r="J1497" i="109"/>
  <c r="J1496" i="109"/>
  <c r="J1495" i="109"/>
  <c r="J1494" i="109"/>
  <c r="J1493" i="109"/>
  <c r="J1492" i="109"/>
  <c r="J1491" i="109"/>
  <c r="J1490" i="109"/>
  <c r="J1489" i="109"/>
  <c r="J1488" i="109"/>
  <c r="J1487" i="109"/>
  <c r="J1486" i="109"/>
  <c r="J1485" i="109"/>
  <c r="J1484" i="109"/>
  <c r="J1483" i="109"/>
  <c r="J1482" i="109"/>
  <c r="J1481" i="109"/>
  <c r="J1480" i="109"/>
  <c r="J1479" i="109"/>
  <c r="J1478" i="109"/>
  <c r="J1477" i="109"/>
  <c r="J1476" i="109"/>
  <c r="J1475" i="109"/>
  <c r="J1472" i="109"/>
  <c r="J1471" i="109"/>
  <c r="J1470" i="109"/>
  <c r="J1469" i="109"/>
  <c r="J1468" i="109"/>
  <c r="J1467" i="109"/>
  <c r="J1466" i="109"/>
  <c r="J1463" i="109"/>
  <c r="J1462" i="109"/>
  <c r="J1461" i="109"/>
  <c r="J1460" i="109"/>
  <c r="J1459" i="109"/>
  <c r="J1458" i="109"/>
  <c r="J1457" i="109"/>
  <c r="J1456" i="109"/>
  <c r="J1455" i="109"/>
  <c r="J1454" i="109"/>
  <c r="J1453" i="109"/>
  <c r="J1452" i="109"/>
  <c r="J1451" i="109"/>
  <c r="J1450" i="109"/>
  <c r="J1449" i="109"/>
  <c r="J1448" i="109"/>
  <c r="J1447" i="109"/>
  <c r="J1446" i="109"/>
  <c r="J1445" i="109"/>
  <c r="J1444" i="109"/>
  <c r="J1443" i="109"/>
  <c r="J1442" i="109"/>
  <c r="J1441" i="109"/>
  <c r="J1440" i="109"/>
  <c r="J1439" i="109"/>
  <c r="J1438" i="109"/>
  <c r="J1437" i="109"/>
  <c r="J1436" i="109"/>
  <c r="J1435" i="109"/>
  <c r="J1434" i="109"/>
  <c r="J1433" i="109"/>
  <c r="J1432" i="109"/>
  <c r="J1431" i="109"/>
  <c r="J1430" i="109"/>
  <c r="J1429" i="109"/>
  <c r="J1428" i="109"/>
  <c r="J1427" i="109"/>
  <c r="J1426" i="109"/>
  <c r="J1425" i="109"/>
  <c r="J1424" i="109"/>
  <c r="J1423" i="109"/>
  <c r="J1422" i="109"/>
  <c r="J1421" i="109"/>
  <c r="J1420" i="109"/>
  <c r="J1419" i="109"/>
  <c r="J1418" i="109"/>
  <c r="J1417" i="109"/>
  <c r="J1416" i="109"/>
  <c r="J1415" i="109"/>
  <c r="J1414" i="109"/>
  <c r="J1413" i="109"/>
  <c r="J1412" i="109"/>
  <c r="J1411" i="109"/>
  <c r="J1410" i="109"/>
  <c r="J1409" i="109"/>
  <c r="J1408" i="109"/>
  <c r="J1407" i="109"/>
  <c r="J1406" i="109"/>
  <c r="J1405" i="109"/>
  <c r="J1404" i="109"/>
  <c r="J1403" i="109"/>
  <c r="J1402" i="109"/>
  <c r="J1401" i="109"/>
  <c r="J1400" i="109"/>
  <c r="J1399" i="109"/>
  <c r="J1398" i="109"/>
  <c r="J1397" i="109"/>
  <c r="J1396" i="109"/>
  <c r="J1395" i="109"/>
  <c r="J1394" i="109"/>
  <c r="J1393" i="109"/>
  <c r="J1392" i="109"/>
  <c r="J1391" i="109"/>
  <c r="J1390" i="109"/>
  <c r="J1389" i="109"/>
  <c r="J1388" i="109"/>
  <c r="J1387" i="109"/>
  <c r="J1386" i="109"/>
  <c r="J1385" i="109"/>
  <c r="J1384" i="109"/>
  <c r="J1383" i="109"/>
  <c r="J1382" i="109"/>
  <c r="J1379" i="109"/>
  <c r="J1378" i="109"/>
  <c r="J1377" i="109"/>
  <c r="J1376" i="109"/>
  <c r="J1375" i="109"/>
  <c r="J1374" i="109"/>
  <c r="J1373" i="109"/>
  <c r="J1372" i="109"/>
  <c r="J1371" i="109"/>
  <c r="J1370" i="109"/>
  <c r="J1369" i="109"/>
  <c r="J1368" i="109"/>
  <c r="J1367" i="109"/>
  <c r="J1366" i="109"/>
  <c r="J1365" i="109"/>
  <c r="J1364" i="109"/>
  <c r="J1363" i="109"/>
  <c r="J1362" i="109"/>
  <c r="J1361" i="109"/>
  <c r="J1360" i="109"/>
  <c r="J1359" i="109"/>
  <c r="J1358" i="109"/>
  <c r="J1357" i="109"/>
  <c r="J1356" i="109"/>
  <c r="J1355" i="109"/>
  <c r="J1354" i="109"/>
  <c r="J1353" i="109"/>
  <c r="J1352" i="109"/>
  <c r="J1351" i="109"/>
  <c r="J1350" i="109"/>
  <c r="J1349" i="109"/>
  <c r="J1348" i="109"/>
  <c r="J1347" i="109"/>
  <c r="J1346" i="109"/>
  <c r="J1345" i="109"/>
  <c r="J1344" i="109"/>
  <c r="J1343" i="109"/>
  <c r="J1342" i="109"/>
  <c r="J1341" i="109"/>
  <c r="J1340" i="109"/>
  <c r="J1339" i="109"/>
  <c r="J1338" i="109"/>
  <c r="J1337" i="109"/>
  <c r="J1336" i="109"/>
  <c r="J1335" i="109"/>
  <c r="J1334" i="109"/>
  <c r="J1333" i="109"/>
  <c r="J1332" i="109"/>
  <c r="J1331" i="109"/>
  <c r="J1330" i="109"/>
  <c r="J1329" i="109"/>
  <c r="J1328" i="109"/>
  <c r="J1327" i="109"/>
  <c r="J1326" i="109"/>
  <c r="J1325" i="109"/>
  <c r="J1324" i="109"/>
  <c r="J1323" i="109"/>
  <c r="J1322" i="109"/>
  <c r="J1321" i="109"/>
  <c r="J1320" i="109"/>
  <c r="J1319" i="109"/>
  <c r="J1318" i="109"/>
  <c r="J1317" i="109"/>
  <c r="J1316" i="109"/>
  <c r="J1309" i="109"/>
  <c r="J1308" i="109"/>
  <c r="J1307" i="109"/>
  <c r="J1306" i="109"/>
  <c r="J1305" i="109"/>
  <c r="J1304" i="109"/>
  <c r="J1303" i="109"/>
  <c r="J1302" i="109"/>
  <c r="J1301" i="109"/>
  <c r="J1300" i="109"/>
  <c r="J1299" i="109"/>
  <c r="J1298" i="109"/>
  <c r="J1297" i="109"/>
  <c r="J1296" i="109"/>
  <c r="J1295" i="109"/>
  <c r="J1294" i="109"/>
  <c r="J1293" i="109"/>
  <c r="J1292" i="109"/>
  <c r="J1291" i="109"/>
  <c r="J1290" i="109"/>
  <c r="J1289" i="109"/>
  <c r="J1288" i="109"/>
  <c r="J1287" i="109"/>
  <c r="J1286" i="109"/>
  <c r="J1285" i="109"/>
  <c r="J1284" i="109"/>
  <c r="J1283" i="109"/>
  <c r="J1282" i="109"/>
  <c r="J1281" i="109"/>
  <c r="J1280" i="109"/>
  <c r="J1279" i="109"/>
  <c r="J1278" i="109"/>
  <c r="J1277" i="109"/>
  <c r="J1276" i="109"/>
  <c r="J1275" i="109"/>
  <c r="J1274" i="109"/>
  <c r="J1273" i="109"/>
  <c r="J1272" i="109"/>
  <c r="J1271" i="109"/>
  <c r="J1270" i="109"/>
  <c r="J1269" i="109"/>
  <c r="J1268" i="109"/>
  <c r="J1267" i="109"/>
  <c r="J1266" i="109"/>
  <c r="J1265" i="109"/>
  <c r="J1264" i="109"/>
  <c r="J1263" i="109"/>
  <c r="J1262" i="109"/>
  <c r="J1261" i="109"/>
  <c r="J1260" i="109"/>
  <c r="J1259" i="109"/>
  <c r="J1258" i="109"/>
  <c r="J1257" i="109"/>
  <c r="J1254" i="109"/>
  <c r="J1253" i="109"/>
  <c r="J1252" i="109"/>
  <c r="J1251" i="109"/>
  <c r="J1250" i="109"/>
  <c r="J1249" i="109"/>
  <c r="J1248" i="109"/>
  <c r="J1247" i="109"/>
  <c r="J1246" i="109"/>
  <c r="J1245" i="109"/>
  <c r="J1244" i="109"/>
  <c r="J1243" i="109"/>
  <c r="J1242" i="109"/>
  <c r="J1241" i="109"/>
  <c r="J1240" i="109"/>
  <c r="J1239" i="109"/>
  <c r="J1238" i="109"/>
  <c r="J1237" i="109"/>
  <c r="J1236" i="109"/>
  <c r="J1235" i="109"/>
  <c r="J1234" i="109"/>
  <c r="J1233" i="109"/>
  <c r="J1232" i="109"/>
  <c r="J1231" i="109"/>
  <c r="J1230" i="109"/>
  <c r="J1229" i="109"/>
  <c r="J1228" i="109"/>
  <c r="J1227" i="109"/>
  <c r="J1226" i="109"/>
  <c r="J1225" i="109"/>
  <c r="J1224" i="109"/>
  <c r="J1223" i="109"/>
  <c r="J1222" i="109"/>
  <c r="J1221" i="109"/>
  <c r="J1220" i="109"/>
  <c r="J1219" i="109"/>
  <c r="J1218" i="109"/>
  <c r="J1215" i="109"/>
  <c r="J1214" i="109"/>
  <c r="J1213" i="109"/>
  <c r="J1212" i="109"/>
  <c r="J1211" i="109"/>
  <c r="J1210" i="109"/>
  <c r="J1209" i="109"/>
  <c r="J1208" i="109"/>
  <c r="J1207" i="109"/>
  <c r="J1206" i="109"/>
  <c r="J1205" i="109"/>
  <c r="J1204" i="109"/>
  <c r="J1203" i="109"/>
  <c r="J1202" i="109"/>
  <c r="J1201" i="109"/>
  <c r="J1200" i="109"/>
  <c r="J1199" i="109"/>
  <c r="J1198" i="109"/>
  <c r="J1197" i="109"/>
  <c r="J1196" i="109"/>
  <c r="J1195" i="109"/>
  <c r="J1194" i="109"/>
  <c r="J1193" i="109"/>
  <c r="J1192" i="109"/>
  <c r="J1191" i="109"/>
  <c r="J1190" i="109"/>
  <c r="J1189" i="109"/>
  <c r="J1188" i="109"/>
  <c r="J1187" i="109"/>
  <c r="J1186" i="109"/>
  <c r="J1185" i="109"/>
  <c r="J1184" i="109"/>
  <c r="J1183" i="109"/>
  <c r="J1182" i="109"/>
  <c r="J1181" i="109"/>
  <c r="J1180" i="109"/>
  <c r="J1179" i="109"/>
  <c r="J1178" i="109"/>
  <c r="J1177" i="109"/>
  <c r="J1176" i="109"/>
  <c r="J1175" i="109"/>
  <c r="J1174" i="109"/>
  <c r="J1173" i="109"/>
  <c r="J1172" i="109"/>
  <c r="J1171" i="109"/>
  <c r="J1170" i="109"/>
  <c r="J1169" i="109"/>
  <c r="J1168" i="109"/>
  <c r="J1167" i="109"/>
  <c r="J1166" i="109"/>
  <c r="J1165" i="109"/>
  <c r="J1164" i="109"/>
  <c r="J1163" i="109"/>
  <c r="J1162" i="109"/>
  <c r="J1161" i="109"/>
  <c r="J1160" i="109"/>
  <c r="J1159" i="109"/>
  <c r="J1158" i="109"/>
  <c r="J1157" i="109"/>
  <c r="J1156" i="109"/>
  <c r="J1155" i="109"/>
  <c r="J1154" i="109"/>
  <c r="J1153" i="109"/>
  <c r="J1152" i="109"/>
  <c r="J1151" i="109"/>
  <c r="J1150" i="109"/>
  <c r="J1147" i="109"/>
  <c r="J1146" i="109"/>
  <c r="J1145" i="109"/>
  <c r="J1144" i="109"/>
  <c r="J1143" i="109"/>
  <c r="J1142" i="109"/>
  <c r="J1141" i="109"/>
  <c r="J1140" i="109"/>
  <c r="J1139" i="109"/>
  <c r="J1138" i="109"/>
  <c r="J1137" i="109"/>
  <c r="J1136" i="109"/>
  <c r="J1135" i="109"/>
  <c r="J1134" i="109"/>
  <c r="J1133" i="109"/>
  <c r="J1132" i="109"/>
  <c r="J1131" i="109"/>
  <c r="J1130" i="109"/>
  <c r="J1129" i="109"/>
  <c r="J1128" i="109"/>
  <c r="J1127" i="109"/>
  <c r="J1126" i="109"/>
  <c r="J1125" i="109"/>
  <c r="J1124" i="109"/>
  <c r="J1123" i="109"/>
  <c r="J1122" i="109"/>
  <c r="J1121" i="109"/>
  <c r="J1120" i="109"/>
  <c r="J1119" i="109"/>
  <c r="J1118" i="109"/>
  <c r="J1117" i="109"/>
  <c r="J1116" i="109"/>
  <c r="J1115" i="109"/>
  <c r="J1114" i="109"/>
  <c r="J1113" i="109"/>
  <c r="J1112" i="109"/>
  <c r="J1111" i="109"/>
  <c r="J1110" i="109"/>
  <c r="J1109" i="109"/>
  <c r="J1108" i="109"/>
  <c r="J1107" i="109"/>
  <c r="J1106" i="109"/>
  <c r="J1105" i="109"/>
  <c r="J1104" i="109"/>
  <c r="J1103" i="109"/>
  <c r="J1102" i="109"/>
  <c r="J1101" i="109"/>
  <c r="J1100" i="109"/>
  <c r="J1099" i="109"/>
  <c r="J1098" i="109"/>
  <c r="J1097" i="109"/>
  <c r="J1096" i="109"/>
  <c r="J1095" i="109"/>
  <c r="J1094" i="109"/>
  <c r="J1093" i="109"/>
  <c r="J1092" i="109"/>
  <c r="J1091" i="109"/>
  <c r="J1090" i="109"/>
  <c r="J1089" i="109"/>
  <c r="J1088" i="109"/>
  <c r="J1087" i="109"/>
  <c r="J1086" i="109"/>
  <c r="J1085" i="109"/>
  <c r="J1084" i="109"/>
  <c r="J1083" i="109"/>
  <c r="J1079" i="109"/>
  <c r="J1078" i="109"/>
  <c r="J1077" i="109"/>
  <c r="J1076" i="109"/>
  <c r="J1075" i="109"/>
  <c r="J1074" i="109"/>
  <c r="J1073" i="109"/>
  <c r="J1072" i="109"/>
  <c r="J1071" i="109"/>
  <c r="J1070" i="109"/>
  <c r="J1069" i="109"/>
  <c r="J1068" i="109"/>
  <c r="J1067" i="109"/>
  <c r="J1066" i="109"/>
  <c r="J1065" i="109"/>
  <c r="J1064" i="109"/>
  <c r="J1063" i="109"/>
  <c r="J1062" i="109"/>
  <c r="J1061" i="109"/>
  <c r="J1060" i="109"/>
  <c r="J1059" i="109"/>
  <c r="J1058" i="109"/>
  <c r="J1057" i="109"/>
  <c r="J1056" i="109"/>
  <c r="J1055" i="109"/>
  <c r="J1054" i="109"/>
  <c r="J1053" i="109"/>
  <c r="J1050" i="109"/>
  <c r="J1049" i="109"/>
  <c r="J1048" i="109"/>
  <c r="J1047" i="109"/>
  <c r="J1046" i="109"/>
  <c r="J1045" i="109"/>
  <c r="J1044" i="109"/>
  <c r="J1043" i="109"/>
  <c r="J1042" i="109"/>
  <c r="J1041" i="109"/>
  <c r="J1040" i="109"/>
  <c r="J1039" i="109"/>
  <c r="J1038" i="109"/>
  <c r="J1037" i="109"/>
  <c r="J1036" i="109"/>
  <c r="J1035" i="109"/>
  <c r="J1034" i="109"/>
  <c r="J1033" i="109"/>
  <c r="J1030" i="109"/>
  <c r="J1029" i="109"/>
  <c r="J1028" i="109"/>
  <c r="J1027" i="109"/>
  <c r="J1026" i="109"/>
  <c r="J1025" i="109"/>
  <c r="J1024" i="109"/>
  <c r="J1023" i="109"/>
  <c r="J1022" i="109"/>
  <c r="J1021" i="109"/>
  <c r="J1020" i="109"/>
  <c r="J1019" i="109"/>
  <c r="J1018" i="109"/>
  <c r="J1017" i="109"/>
  <c r="J1016" i="109"/>
  <c r="J1015" i="109"/>
  <c r="J1014" i="109"/>
  <c r="J1013" i="109"/>
  <c r="J1012" i="109"/>
  <c r="J1011" i="109"/>
  <c r="J1010" i="109"/>
  <c r="J1009" i="109"/>
  <c r="J1008" i="109"/>
  <c r="J1007" i="109"/>
  <c r="J1006" i="109"/>
  <c r="J1005" i="109"/>
  <c r="J1004" i="109"/>
  <c r="J1003" i="109"/>
  <c r="J1002" i="109"/>
  <c r="J1001" i="109"/>
  <c r="J1000" i="109"/>
  <c r="J999" i="109"/>
  <c r="J998" i="109"/>
  <c r="J997" i="109"/>
  <c r="J996" i="109"/>
  <c r="J995" i="109"/>
  <c r="J994" i="109"/>
  <c r="J993" i="109"/>
  <c r="J992" i="109"/>
  <c r="J991" i="109"/>
  <c r="J990" i="109"/>
  <c r="J989" i="109"/>
  <c r="J988" i="109"/>
  <c r="J987" i="109"/>
  <c r="J986" i="109"/>
  <c r="J985" i="109"/>
  <c r="J984" i="109"/>
  <c r="J983" i="109"/>
  <c r="J982" i="109"/>
  <c r="J981" i="109"/>
  <c r="J980" i="109"/>
  <c r="J979" i="109"/>
  <c r="J978" i="109"/>
  <c r="J977" i="109"/>
  <c r="J976" i="109"/>
  <c r="J975" i="109"/>
  <c r="J974" i="109"/>
  <c r="J973" i="109"/>
  <c r="J972" i="109"/>
  <c r="J971" i="109"/>
  <c r="J970" i="109"/>
  <c r="J969" i="109"/>
  <c r="J968" i="109"/>
  <c r="J967" i="109"/>
  <c r="J966" i="109"/>
  <c r="J965" i="109"/>
  <c r="J964" i="109"/>
  <c r="J963" i="109"/>
  <c r="J962" i="109"/>
  <c r="J961" i="109"/>
  <c r="J960" i="109"/>
  <c r="J959" i="109"/>
  <c r="J958" i="109"/>
  <c r="J957" i="109"/>
  <c r="J956" i="109"/>
  <c r="J955" i="109"/>
  <c r="J954" i="109"/>
  <c r="J953" i="109"/>
  <c r="J952" i="109"/>
  <c r="J949" i="109"/>
  <c r="J948" i="109"/>
  <c r="J947" i="109"/>
  <c r="J946" i="109"/>
  <c r="J945" i="109"/>
  <c r="J944" i="109"/>
  <c r="J943" i="109"/>
  <c r="J942" i="109"/>
  <c r="J941" i="109"/>
  <c r="J940" i="109"/>
  <c r="J939" i="109"/>
  <c r="J938" i="109"/>
  <c r="J937" i="109"/>
  <c r="J936" i="109"/>
  <c r="J935" i="109"/>
  <c r="J934" i="109"/>
  <c r="J933" i="109"/>
  <c r="J932" i="109"/>
  <c r="J931" i="109"/>
  <c r="J930" i="109"/>
  <c r="J929" i="109"/>
  <c r="J928" i="109"/>
  <c r="J927" i="109"/>
  <c r="J926" i="109"/>
  <c r="J925" i="109"/>
  <c r="J924" i="109"/>
  <c r="J923" i="109"/>
  <c r="J922" i="109"/>
  <c r="J921" i="109"/>
  <c r="J920" i="109"/>
  <c r="J919" i="109"/>
  <c r="J918" i="109"/>
  <c r="J917" i="109"/>
  <c r="J916" i="109"/>
  <c r="J915" i="109"/>
  <c r="J914" i="109"/>
  <c r="J913" i="109"/>
  <c r="J912" i="109"/>
  <c r="J911" i="109"/>
  <c r="J910" i="109"/>
  <c r="J909" i="109"/>
  <c r="J908" i="109"/>
  <c r="J907" i="109"/>
  <c r="J906" i="109"/>
  <c r="J905" i="109"/>
  <c r="J904" i="109"/>
  <c r="J903" i="109"/>
  <c r="J902" i="109"/>
  <c r="J901" i="109"/>
  <c r="J900" i="109"/>
  <c r="J899" i="109"/>
  <c r="J898" i="109"/>
  <c r="J897" i="109"/>
  <c r="J896" i="109"/>
  <c r="J895" i="109"/>
  <c r="J894" i="109"/>
  <c r="J893" i="109"/>
  <c r="J892" i="109"/>
  <c r="J891" i="109"/>
  <c r="J890" i="109"/>
  <c r="J889" i="109"/>
  <c r="J888" i="109"/>
  <c r="J887" i="109"/>
  <c r="J886" i="109"/>
  <c r="J885" i="109"/>
  <c r="J884" i="109"/>
  <c r="J883" i="109"/>
  <c r="J882" i="109"/>
  <c r="J881" i="109"/>
  <c r="J880" i="109"/>
  <c r="J879" i="109"/>
  <c r="J878" i="109"/>
  <c r="J877" i="109"/>
  <c r="J876" i="109"/>
  <c r="J875" i="109"/>
  <c r="J874" i="109"/>
  <c r="J873" i="109"/>
  <c r="J872" i="109"/>
  <c r="J871" i="109"/>
  <c r="J870" i="109"/>
  <c r="J867" i="109"/>
  <c r="J864" i="109"/>
  <c r="J863" i="109"/>
  <c r="J862" i="109"/>
  <c r="J861" i="109"/>
  <c r="J860" i="109"/>
  <c r="J859" i="109"/>
  <c r="J858" i="109"/>
  <c r="J857" i="109"/>
  <c r="J856" i="109"/>
  <c r="J855" i="109"/>
  <c r="J854" i="109"/>
  <c r="J853" i="109"/>
  <c r="J852" i="109"/>
  <c r="J851" i="109"/>
  <c r="J850" i="109"/>
  <c r="J849" i="109"/>
  <c r="J848" i="109"/>
  <c r="J847" i="109"/>
  <c r="J846" i="109"/>
  <c r="J845" i="109"/>
  <c r="J844" i="109"/>
  <c r="J843" i="109"/>
  <c r="J842" i="109"/>
  <c r="J841" i="109"/>
  <c r="J840" i="109"/>
  <c r="J839" i="109"/>
  <c r="J838" i="109"/>
  <c r="J837" i="109"/>
  <c r="J836" i="109"/>
  <c r="J835" i="109"/>
  <c r="J834" i="109"/>
  <c r="J833" i="109"/>
  <c r="J832" i="109"/>
  <c r="J831" i="109"/>
  <c r="J830" i="109"/>
  <c r="J829" i="109"/>
  <c r="J828" i="109"/>
  <c r="J827" i="109"/>
  <c r="J826" i="109"/>
  <c r="J825" i="109"/>
  <c r="J824" i="109"/>
  <c r="J823" i="109"/>
  <c r="J822" i="109"/>
  <c r="J821" i="109"/>
  <c r="J820" i="109"/>
  <c r="J819" i="109"/>
  <c r="J818" i="109"/>
  <c r="J817" i="109"/>
  <c r="J816" i="109"/>
  <c r="J815" i="109"/>
  <c r="J814" i="109"/>
  <c r="J813" i="109"/>
  <c r="J812" i="109"/>
  <c r="J811" i="109"/>
  <c r="J810" i="109"/>
  <c r="J809" i="109"/>
  <c r="J808" i="109"/>
  <c r="J807" i="109"/>
  <c r="J806" i="109"/>
  <c r="J805" i="109"/>
  <c r="J804" i="109"/>
  <c r="J803" i="109"/>
  <c r="J802" i="109"/>
  <c r="J801" i="109"/>
  <c r="J800" i="109"/>
  <c r="J799" i="109"/>
  <c r="J798" i="109"/>
  <c r="J797" i="109"/>
  <c r="J796" i="109"/>
  <c r="J795" i="109"/>
  <c r="J794" i="109"/>
  <c r="J793" i="109"/>
  <c r="J792" i="109"/>
  <c r="J791" i="109"/>
  <c r="J790" i="109"/>
  <c r="J789" i="109"/>
  <c r="J788" i="109"/>
  <c r="J787" i="109"/>
  <c r="J786" i="109"/>
  <c r="J785" i="109"/>
  <c r="J784" i="109"/>
  <c r="J783" i="109"/>
  <c r="J782" i="109"/>
  <c r="J781" i="109"/>
  <c r="J780" i="109"/>
  <c r="J779" i="109"/>
  <c r="J778" i="109"/>
  <c r="J777" i="109"/>
  <c r="J774" i="109"/>
  <c r="J773" i="109"/>
  <c r="J772" i="109"/>
  <c r="J771" i="109"/>
  <c r="J770" i="109"/>
  <c r="J769" i="109"/>
  <c r="J768" i="109"/>
  <c r="J767" i="109"/>
  <c r="J766" i="109"/>
  <c r="J765" i="109"/>
  <c r="J764" i="109"/>
  <c r="J763" i="109"/>
  <c r="J762" i="109"/>
  <c r="J761" i="109"/>
  <c r="J760" i="109"/>
  <c r="J759" i="109"/>
  <c r="J758" i="109"/>
  <c r="J757" i="109"/>
  <c r="J756" i="109"/>
  <c r="J755" i="109"/>
  <c r="J754" i="109"/>
  <c r="J753" i="109"/>
  <c r="J752" i="109"/>
  <c r="J751" i="109"/>
  <c r="J750" i="109"/>
  <c r="J749" i="109"/>
  <c r="J748" i="109"/>
  <c r="J747" i="109"/>
  <c r="J746" i="109"/>
  <c r="J745" i="109"/>
  <c r="J744" i="109"/>
  <c r="J743" i="109"/>
  <c r="J742" i="109"/>
  <c r="J741" i="109"/>
  <c r="J740" i="109"/>
  <c r="J739" i="109"/>
  <c r="J738" i="109"/>
  <c r="J737" i="109"/>
  <c r="J736" i="109"/>
  <c r="J735" i="109"/>
  <c r="J734" i="109"/>
  <c r="J733" i="109"/>
  <c r="J732" i="109"/>
  <c r="J731" i="109"/>
  <c r="J730" i="109"/>
  <c r="J729" i="109"/>
  <c r="J728" i="109"/>
  <c r="J727" i="109"/>
  <c r="J726" i="109"/>
  <c r="J725" i="109"/>
  <c r="J724" i="109"/>
  <c r="J723" i="109"/>
  <c r="J722" i="109"/>
  <c r="J721" i="109"/>
  <c r="J720" i="109"/>
  <c r="J716" i="109"/>
  <c r="J715" i="109"/>
  <c r="J714" i="109"/>
  <c r="J713" i="109"/>
  <c r="J712" i="109"/>
  <c r="J711" i="109"/>
  <c r="J710" i="109"/>
  <c r="J709" i="109"/>
  <c r="J706" i="109"/>
  <c r="J705" i="109"/>
  <c r="J704" i="109"/>
  <c r="J703" i="109"/>
  <c r="J702" i="109"/>
  <c r="J701" i="109"/>
  <c r="J700" i="109"/>
  <c r="J699" i="109"/>
  <c r="J696" i="109"/>
  <c r="J695" i="109"/>
  <c r="J694" i="109"/>
  <c r="J693" i="109"/>
  <c r="J692" i="109"/>
  <c r="J691" i="109"/>
  <c r="J690" i="109"/>
  <c r="J689" i="109"/>
  <c r="J688" i="109"/>
  <c r="J687" i="109"/>
  <c r="J686" i="109"/>
  <c r="J685" i="109"/>
  <c r="J684" i="109"/>
  <c r="J683" i="109"/>
  <c r="J682" i="109"/>
  <c r="J681" i="109"/>
  <c r="J680" i="109"/>
  <c r="J679" i="109"/>
  <c r="J678" i="109"/>
  <c r="J677" i="109"/>
  <c r="J674" i="109"/>
  <c r="J673" i="109"/>
  <c r="J672" i="109"/>
  <c r="J671" i="109"/>
  <c r="J670" i="109"/>
  <c r="J669" i="109"/>
  <c r="J668" i="109"/>
  <c r="J667" i="109"/>
  <c r="J666" i="109"/>
  <c r="J665" i="109"/>
  <c r="J664" i="109"/>
  <c r="J663" i="109"/>
  <c r="J660" i="109"/>
  <c r="J659" i="109"/>
  <c r="J658" i="109"/>
  <c r="J657" i="109"/>
  <c r="J656" i="109"/>
  <c r="J655" i="109"/>
  <c r="J654" i="109"/>
  <c r="J653" i="109"/>
  <c r="J652" i="109"/>
  <c r="J651" i="109"/>
  <c r="J650" i="109"/>
  <c r="J649" i="109"/>
  <c r="J648" i="109"/>
  <c r="J647" i="109"/>
  <c r="J646" i="109"/>
  <c r="J645" i="109"/>
  <c r="J644" i="109"/>
  <c r="J643" i="109"/>
  <c r="J642" i="109"/>
  <c r="J641" i="109"/>
  <c r="J638" i="109"/>
  <c r="J637" i="109"/>
  <c r="J636" i="109"/>
  <c r="J635" i="109"/>
  <c r="J634" i="109"/>
  <c r="J633" i="109"/>
  <c r="J632" i="109"/>
  <c r="J631" i="109"/>
  <c r="J630" i="109"/>
  <c r="J629" i="109"/>
  <c r="J628" i="109"/>
  <c r="J627" i="109"/>
  <c r="J624" i="109"/>
  <c r="J623" i="109"/>
  <c r="J622" i="109"/>
  <c r="J621" i="109"/>
  <c r="J620" i="109"/>
  <c r="J619" i="109"/>
  <c r="J618" i="109"/>
  <c r="J617" i="109"/>
  <c r="J616" i="109"/>
  <c r="J615" i="109"/>
  <c r="J614" i="109"/>
  <c r="J613" i="109"/>
  <c r="J612" i="109"/>
  <c r="J611" i="109"/>
  <c r="J610" i="109"/>
  <c r="J609" i="109"/>
  <c r="J608" i="109"/>
  <c r="J607" i="109"/>
  <c r="J606" i="109"/>
  <c r="J605" i="109"/>
  <c r="J604" i="109"/>
  <c r="J603" i="109"/>
  <c r="J602" i="109"/>
  <c r="J601" i="109"/>
  <c r="J600" i="109"/>
  <c r="J599" i="109"/>
  <c r="J598" i="109"/>
  <c r="J597" i="109"/>
  <c r="J596" i="109"/>
  <c r="J595" i="109"/>
  <c r="J594" i="109"/>
  <c r="J593" i="109"/>
  <c r="J592" i="109"/>
  <c r="J591" i="109"/>
  <c r="J590" i="109"/>
  <c r="J587" i="109"/>
  <c r="J586" i="109"/>
  <c r="J585" i="109"/>
  <c r="J584" i="109"/>
  <c r="J583" i="109"/>
  <c r="J582" i="109"/>
  <c r="J581" i="109"/>
  <c r="J580" i="109"/>
  <c r="J579" i="109"/>
  <c r="J578" i="109"/>
  <c r="J577" i="109"/>
  <c r="J576" i="109"/>
  <c r="J575" i="109"/>
  <c r="J574" i="109"/>
  <c r="J573" i="109"/>
  <c r="J572" i="109"/>
  <c r="J571" i="109"/>
  <c r="J570" i="109"/>
  <c r="J569" i="109"/>
  <c r="J568" i="109"/>
  <c r="J567" i="109"/>
  <c r="J566" i="109"/>
  <c r="J565" i="109"/>
  <c r="J564" i="109"/>
  <c r="J563" i="109"/>
  <c r="J562" i="109"/>
  <c r="J561" i="109"/>
  <c r="J560" i="109"/>
  <c r="J559" i="109"/>
  <c r="J558" i="109"/>
  <c r="J557" i="109"/>
  <c r="J554" i="109"/>
  <c r="J553" i="109"/>
  <c r="J552" i="109"/>
  <c r="J551" i="109"/>
  <c r="J550" i="109"/>
  <c r="J549" i="109"/>
  <c r="J548" i="109"/>
  <c r="J547" i="109"/>
  <c r="J546" i="109"/>
  <c r="J545" i="109"/>
  <c r="J544" i="109"/>
  <c r="J543" i="109"/>
  <c r="J542" i="109"/>
  <c r="J541" i="109"/>
  <c r="J540" i="109"/>
  <c r="J539" i="109"/>
  <c r="J538" i="109"/>
  <c r="J537" i="109"/>
  <c r="J536" i="109"/>
  <c r="J535" i="109"/>
  <c r="J534" i="109"/>
  <c r="J533" i="109"/>
  <c r="J532" i="109"/>
  <c r="J531" i="109"/>
  <c r="J530" i="109"/>
  <c r="J529" i="109"/>
  <c r="J528" i="109"/>
  <c r="J527" i="109"/>
  <c r="J526" i="109"/>
  <c r="J525" i="109"/>
  <c r="J524" i="109"/>
  <c r="J523" i="109"/>
  <c r="J522" i="109"/>
  <c r="J521" i="109"/>
  <c r="J520" i="109"/>
  <c r="J519" i="109"/>
  <c r="J518" i="109"/>
  <c r="J517" i="109"/>
  <c r="J516" i="109"/>
  <c r="J515" i="109"/>
  <c r="J514" i="109"/>
  <c r="J513" i="109"/>
  <c r="J512" i="109"/>
  <c r="J511" i="109"/>
  <c r="J510" i="109"/>
  <c r="J509" i="109"/>
  <c r="J508" i="109"/>
  <c r="J507" i="109"/>
  <c r="J506" i="109"/>
  <c r="J505" i="109"/>
  <c r="J504" i="109"/>
  <c r="J503" i="109"/>
  <c r="J502" i="109"/>
  <c r="J501" i="109"/>
  <c r="J500" i="109"/>
  <c r="J497" i="109"/>
  <c r="J496" i="109"/>
  <c r="J495" i="109"/>
  <c r="J494" i="109"/>
  <c r="J493" i="109"/>
  <c r="J492" i="109"/>
  <c r="J491" i="109"/>
  <c r="J490" i="109"/>
  <c r="J489" i="109"/>
  <c r="J488" i="109"/>
  <c r="J487" i="109"/>
  <c r="J486" i="109"/>
  <c r="J485" i="109"/>
  <c r="J484" i="109"/>
  <c r="J483" i="109"/>
  <c r="J482" i="109"/>
  <c r="J481" i="109"/>
  <c r="J480" i="109"/>
  <c r="J479" i="109"/>
  <c r="J478" i="109"/>
  <c r="J477" i="109"/>
  <c r="J476" i="109"/>
  <c r="J475" i="109"/>
  <c r="J474" i="109"/>
  <c r="J473" i="109"/>
  <c r="J472" i="109"/>
  <c r="J471" i="109"/>
  <c r="J470" i="109"/>
  <c r="J469" i="109"/>
  <c r="J468" i="109"/>
  <c r="J467" i="109"/>
  <c r="J466" i="109"/>
  <c r="J465" i="109"/>
  <c r="J464" i="109"/>
  <c r="J463" i="109"/>
  <c r="J462" i="109"/>
  <c r="J461" i="109"/>
  <c r="J460" i="109"/>
  <c r="J459" i="109"/>
  <c r="J458" i="109"/>
  <c r="J457" i="109"/>
  <c r="J456" i="109"/>
  <c r="J455" i="109"/>
  <c r="J454" i="109"/>
  <c r="J453" i="109"/>
  <c r="J452" i="109"/>
  <c r="J451" i="109"/>
  <c r="J450" i="109"/>
  <c r="J449" i="109"/>
  <c r="J448" i="109"/>
  <c r="J447" i="109"/>
  <c r="J446" i="109"/>
  <c r="J445" i="109"/>
  <c r="J444" i="109"/>
  <c r="J443" i="109"/>
  <c r="J442" i="109"/>
  <c r="J441" i="109"/>
  <c r="J440" i="109"/>
  <c r="J439" i="109"/>
  <c r="J438" i="109"/>
  <c r="J437" i="109"/>
  <c r="J436" i="109"/>
  <c r="J435" i="109"/>
  <c r="J434" i="109"/>
  <c r="J433" i="109"/>
  <c r="J432" i="109"/>
  <c r="J431" i="109"/>
  <c r="J430" i="109"/>
  <c r="J429" i="109"/>
  <c r="J428" i="109"/>
  <c r="J427" i="109"/>
  <c r="J426" i="109"/>
  <c r="J425" i="109"/>
  <c r="J424" i="109"/>
  <c r="J423" i="109"/>
  <c r="J422" i="109"/>
  <c r="J421" i="109"/>
  <c r="J420" i="109"/>
  <c r="J419" i="109"/>
  <c r="J418" i="109"/>
  <c r="J417" i="109"/>
  <c r="J416" i="109"/>
  <c r="J415" i="109"/>
  <c r="J414" i="109"/>
  <c r="J411" i="109"/>
  <c r="J410" i="109"/>
  <c r="J409" i="109"/>
  <c r="J408" i="109"/>
  <c r="J407" i="109"/>
  <c r="J406" i="109"/>
  <c r="J405" i="109"/>
  <c r="J404" i="109"/>
  <c r="J403" i="109"/>
  <c r="J402" i="109"/>
  <c r="J401" i="109"/>
  <c r="J400" i="109"/>
  <c r="J399" i="109"/>
  <c r="J398" i="109"/>
  <c r="J397" i="109"/>
  <c r="J396" i="109"/>
  <c r="J395" i="109"/>
  <c r="J394" i="109"/>
  <c r="J393" i="109"/>
  <c r="J392" i="109"/>
  <c r="J391" i="109"/>
  <c r="J390" i="109"/>
  <c r="J389" i="109"/>
  <c r="J388" i="109"/>
  <c r="J387" i="109"/>
  <c r="J386" i="109"/>
  <c r="J385" i="109"/>
  <c r="J384" i="109"/>
  <c r="J383" i="109"/>
  <c r="J382" i="109"/>
  <c r="J381" i="109"/>
  <c r="J380" i="109"/>
  <c r="J379" i="109"/>
  <c r="J378" i="109"/>
  <c r="J377" i="109"/>
  <c r="J376" i="109"/>
  <c r="J375" i="109"/>
  <c r="J374" i="109"/>
  <c r="J373" i="109"/>
  <c r="J372" i="109"/>
  <c r="J371" i="109"/>
  <c r="J370" i="109"/>
  <c r="J369" i="109"/>
  <c r="J368" i="109"/>
  <c r="J367" i="109"/>
  <c r="J366" i="109"/>
  <c r="J365" i="109"/>
  <c r="J364" i="109"/>
  <c r="J363" i="109"/>
  <c r="J362" i="109"/>
  <c r="J361" i="109"/>
  <c r="J360" i="109"/>
  <c r="J359" i="109"/>
  <c r="J358" i="109"/>
  <c r="J357" i="109"/>
  <c r="J356" i="109"/>
  <c r="J355" i="109"/>
  <c r="J354" i="109"/>
  <c r="J353" i="109"/>
  <c r="J352" i="109"/>
  <c r="J351" i="109"/>
  <c r="J350" i="109"/>
  <c r="J349" i="109"/>
  <c r="J348" i="109"/>
  <c r="J347" i="109"/>
  <c r="J346" i="109"/>
  <c r="J345" i="109"/>
  <c r="J344" i="109"/>
  <c r="J343" i="109"/>
  <c r="J342" i="109"/>
  <c r="J341" i="109"/>
  <c r="J340" i="109"/>
  <c r="J339" i="109"/>
  <c r="J338" i="109"/>
  <c r="J337" i="109"/>
  <c r="J336" i="109"/>
  <c r="J335" i="109"/>
  <c r="J334" i="109"/>
  <c r="J333" i="109"/>
  <c r="J332" i="109"/>
  <c r="J331" i="109"/>
  <c r="J330" i="109"/>
  <c r="J329" i="109"/>
  <c r="J328" i="109"/>
  <c r="J327" i="109"/>
  <c r="J326" i="109"/>
  <c r="J323" i="109"/>
  <c r="J322" i="109"/>
  <c r="J321" i="109"/>
  <c r="J320" i="109"/>
  <c r="J319" i="109"/>
  <c r="J318" i="109"/>
  <c r="J317" i="109"/>
  <c r="J316" i="109"/>
  <c r="J315" i="109"/>
  <c r="J314" i="109"/>
  <c r="J313" i="109"/>
  <c r="J312" i="109"/>
  <c r="J311" i="109"/>
  <c r="J310" i="109"/>
  <c r="J309" i="109"/>
  <c r="J308" i="109"/>
  <c r="J307" i="109"/>
  <c r="J306" i="109"/>
  <c r="J305" i="109"/>
  <c r="J304" i="109"/>
  <c r="J303" i="109"/>
  <c r="J302" i="109"/>
  <c r="J301" i="109"/>
  <c r="J300" i="109"/>
  <c r="J299" i="109"/>
  <c r="J298" i="109"/>
  <c r="J297" i="109"/>
  <c r="J296" i="109"/>
  <c r="J295" i="109"/>
  <c r="J294" i="109"/>
  <c r="J293" i="109"/>
  <c r="J292" i="109"/>
  <c r="J291" i="109"/>
  <c r="J290" i="109"/>
  <c r="J289" i="109"/>
  <c r="J288" i="109"/>
  <c r="J287" i="109"/>
  <c r="J286" i="109"/>
  <c r="J285" i="109"/>
  <c r="J284" i="109"/>
  <c r="J283" i="109"/>
  <c r="J282" i="109"/>
  <c r="J281" i="109"/>
  <c r="J280" i="109"/>
  <c r="J279" i="109"/>
  <c r="J278" i="109"/>
  <c r="J277" i="109"/>
  <c r="J276" i="109"/>
  <c r="J275" i="109"/>
  <c r="J274" i="109"/>
  <c r="J273" i="109"/>
  <c r="J272" i="109"/>
  <c r="J271" i="109"/>
  <c r="J270" i="109"/>
  <c r="J269" i="109"/>
  <c r="J268" i="109"/>
  <c r="J267" i="109"/>
  <c r="J266" i="109"/>
  <c r="J265" i="109"/>
  <c r="J264" i="109"/>
  <c r="J263" i="109"/>
  <c r="J262" i="109"/>
  <c r="J261" i="109"/>
  <c r="J260" i="109"/>
  <c r="J259" i="109"/>
  <c r="J258" i="109"/>
  <c r="J257" i="109"/>
  <c r="J256" i="109"/>
  <c r="J255" i="109"/>
  <c r="J254" i="109"/>
  <c r="J253" i="109"/>
  <c r="J252" i="109"/>
  <c r="J251" i="109"/>
  <c r="J250" i="109"/>
  <c r="J249" i="109"/>
  <c r="J248" i="109"/>
  <c r="J247" i="109"/>
  <c r="J246" i="109"/>
  <c r="J245" i="109"/>
  <c r="J244" i="109"/>
  <c r="J243" i="109"/>
  <c r="J242" i="109"/>
  <c r="J241" i="109"/>
  <c r="J240" i="109"/>
  <c r="J239" i="109"/>
  <c r="J238" i="109"/>
  <c r="J237" i="109"/>
  <c r="J236" i="109"/>
  <c r="J235" i="109"/>
  <c r="J234" i="109"/>
  <c r="J233" i="109"/>
  <c r="J232" i="109"/>
  <c r="J231" i="109"/>
  <c r="J230" i="109"/>
  <c r="J229" i="109"/>
  <c r="J228" i="109"/>
  <c r="J227" i="109"/>
  <c r="J226" i="109"/>
  <c r="J225" i="109"/>
  <c r="J224" i="109"/>
  <c r="J223" i="109"/>
  <c r="J222" i="109"/>
  <c r="J221" i="109"/>
  <c r="J218" i="109"/>
  <c r="J217" i="109"/>
  <c r="J216" i="109"/>
  <c r="J215" i="109"/>
  <c r="J214" i="109"/>
  <c r="J211" i="109"/>
  <c r="J210" i="109"/>
  <c r="J209" i="109"/>
  <c r="J208" i="109"/>
  <c r="J207" i="109"/>
  <c r="J206" i="109"/>
  <c r="J205" i="109"/>
  <c r="J204" i="109"/>
  <c r="J203" i="109"/>
  <c r="J202" i="109"/>
  <c r="J201" i="109"/>
  <c r="J200" i="109"/>
  <c r="J199" i="109"/>
  <c r="J198" i="109"/>
  <c r="J197" i="109"/>
  <c r="J196" i="109"/>
  <c r="J195" i="109"/>
  <c r="J194" i="109"/>
  <c r="J193" i="109"/>
  <c r="J192" i="109"/>
  <c r="J191" i="109"/>
  <c r="J190" i="109"/>
  <c r="J189" i="109"/>
  <c r="J188" i="109"/>
  <c r="J187" i="109"/>
  <c r="J186" i="109"/>
  <c r="J185" i="109"/>
  <c r="J184" i="109"/>
  <c r="J183" i="109"/>
  <c r="J182" i="109"/>
  <c r="J181" i="109"/>
  <c r="J180" i="109"/>
  <c r="J179" i="109"/>
  <c r="J178" i="109"/>
  <c r="J177" i="109"/>
  <c r="J176" i="109"/>
  <c r="J175" i="109"/>
  <c r="J174" i="109"/>
  <c r="J173" i="109"/>
  <c r="J172" i="109"/>
  <c r="J171" i="109"/>
  <c r="J170" i="109"/>
  <c r="J169" i="109"/>
  <c r="J168" i="109"/>
  <c r="J167" i="109"/>
  <c r="J166" i="109"/>
  <c r="J165" i="109"/>
  <c r="J164" i="109"/>
  <c r="J163" i="109"/>
  <c r="J162" i="109"/>
  <c r="J161" i="109"/>
  <c r="J160" i="109"/>
  <c r="J159" i="109"/>
  <c r="J158" i="109"/>
  <c r="J157" i="109"/>
  <c r="J156" i="109"/>
  <c r="J155" i="109"/>
  <c r="J154" i="109"/>
  <c r="J153" i="109"/>
  <c r="J152" i="109"/>
  <c r="J151" i="109"/>
  <c r="J150" i="109"/>
  <c r="J149" i="109"/>
  <c r="J148" i="109"/>
  <c r="J147" i="109"/>
  <c r="J146" i="109"/>
  <c r="J145" i="109"/>
  <c r="J144" i="109"/>
  <c r="J143" i="109"/>
  <c r="J142" i="109"/>
  <c r="J141" i="109"/>
  <c r="J140" i="109"/>
  <c r="J139" i="109"/>
  <c r="J138" i="109"/>
  <c r="J137" i="109"/>
  <c r="J136" i="109"/>
  <c r="J135" i="109"/>
  <c r="J134" i="109"/>
  <c r="J133" i="109"/>
  <c r="J132" i="109"/>
  <c r="J131" i="109"/>
  <c r="J130" i="109"/>
  <c r="J129" i="109"/>
  <c r="J128" i="109"/>
  <c r="J127" i="109"/>
  <c r="J126" i="109"/>
  <c r="J125" i="109"/>
  <c r="J124" i="109"/>
  <c r="J123" i="109"/>
  <c r="J122" i="109"/>
  <c r="J121" i="109"/>
  <c r="J120" i="109"/>
  <c r="J119" i="109"/>
  <c r="J118" i="109"/>
  <c r="J117" i="109"/>
  <c r="J116" i="109"/>
  <c r="J115" i="109"/>
  <c r="J114" i="109"/>
  <c r="J113" i="109"/>
  <c r="J112" i="109"/>
  <c r="J111" i="109"/>
  <c r="J110" i="109"/>
  <c r="J109" i="109"/>
  <c r="J108" i="109"/>
  <c r="J107" i="109"/>
  <c r="J106" i="109"/>
  <c r="J105" i="109"/>
  <c r="J104" i="109"/>
  <c r="J103" i="109"/>
  <c r="J102" i="109"/>
  <c r="J101" i="109"/>
  <c r="J100" i="109"/>
  <c r="J97" i="109"/>
  <c r="J96" i="109"/>
  <c r="J95" i="109"/>
  <c r="J94" i="109"/>
  <c r="J93" i="109"/>
  <c r="J92" i="109"/>
  <c r="J91" i="109"/>
  <c r="J90" i="109"/>
  <c r="J89" i="109"/>
  <c r="J88" i="109"/>
  <c r="J87" i="109"/>
  <c r="J86" i="109"/>
  <c r="J85" i="109"/>
  <c r="J84" i="109"/>
  <c r="J83" i="109"/>
  <c r="J82" i="109"/>
  <c r="J81" i="109"/>
  <c r="J80" i="109"/>
  <c r="J79" i="109"/>
  <c r="J78" i="109"/>
  <c r="J77" i="109"/>
  <c r="J76" i="109"/>
  <c r="J75" i="109"/>
  <c r="J74" i="109"/>
  <c r="J73" i="109"/>
  <c r="J72" i="109"/>
  <c r="J71" i="109"/>
  <c r="J70" i="109"/>
  <c r="J69" i="109"/>
  <c r="J68" i="109"/>
  <c r="J67" i="109"/>
  <c r="J66" i="109"/>
  <c r="J65" i="109"/>
  <c r="J64" i="109"/>
  <c r="J63" i="109"/>
  <c r="J62" i="109"/>
  <c r="J61" i="109"/>
  <c r="J60" i="109"/>
  <c r="J59" i="109"/>
  <c r="J58" i="109"/>
  <c r="J57" i="109"/>
  <c r="J56" i="109"/>
  <c r="J55" i="109"/>
  <c r="J54" i="109"/>
  <c r="J53" i="109"/>
  <c r="J52" i="109"/>
  <c r="J51" i="109"/>
  <c r="J50" i="109"/>
  <c r="J49" i="109"/>
  <c r="J48" i="109"/>
  <c r="J47" i="109"/>
  <c r="J46" i="109"/>
  <c r="J45" i="109"/>
  <c r="J44" i="109"/>
  <c r="J43" i="109"/>
  <c r="J42" i="109"/>
  <c r="J41" i="109"/>
  <c r="J40" i="109"/>
  <c r="J39" i="109"/>
  <c r="J38" i="109"/>
  <c r="J37" i="109"/>
  <c r="J36" i="109"/>
  <c r="J35" i="109"/>
  <c r="J34" i="109"/>
  <c r="J33" i="109"/>
  <c r="J32" i="109"/>
  <c r="J31" i="109"/>
  <c r="J30" i="109"/>
  <c r="J29" i="109"/>
  <c r="J28" i="109"/>
  <c r="J27" i="109"/>
  <c r="J26" i="109"/>
  <c r="J25" i="109"/>
  <c r="J24" i="109"/>
  <c r="J23" i="109"/>
  <c r="J22" i="109"/>
  <c r="J21" i="109"/>
  <c r="J20" i="109"/>
  <c r="J19" i="109"/>
  <c r="J18" i="109"/>
  <c r="H7" i="109"/>
  <c r="G7" i="109"/>
  <c r="C7" i="109"/>
  <c r="H6" i="109"/>
  <c r="G6" i="109"/>
  <c r="C6" i="109"/>
  <c r="D5" i="109"/>
  <c r="C5" i="109"/>
  <c r="G6" i="108"/>
  <c r="H6" i="108"/>
  <c r="G7" i="108"/>
  <c r="H7" i="108"/>
  <c r="C6" i="108"/>
  <c r="C7" i="108"/>
  <c r="C5" i="108"/>
  <c r="D5" i="108"/>
  <c r="J3447" i="108"/>
  <c r="J3446" i="108"/>
  <c r="J3445" i="108"/>
  <c r="J3444" i="108"/>
  <c r="J3443" i="108"/>
  <c r="J3442" i="108"/>
  <c r="J3441" i="108"/>
  <c r="J3440" i="108"/>
  <c r="J3439" i="108"/>
  <c r="J3438" i="108"/>
  <c r="J3437" i="108"/>
  <c r="J3436" i="108"/>
  <c r="J3435" i="108"/>
  <c r="J3434" i="108"/>
  <c r="J3433" i="108"/>
  <c r="J3432" i="108"/>
  <c r="J3431" i="108"/>
  <c r="J3430" i="108"/>
  <c r="J3429" i="108"/>
  <c r="J3428" i="108"/>
  <c r="J3427" i="108"/>
  <c r="J3426" i="108"/>
  <c r="J3425" i="108"/>
  <c r="J3424" i="108"/>
  <c r="J3423" i="108"/>
  <c r="J3422" i="108"/>
  <c r="J3421" i="108"/>
  <c r="J3418" i="108"/>
  <c r="J3417" i="108"/>
  <c r="J3416" i="108"/>
  <c r="J3415" i="108"/>
  <c r="J3414" i="108"/>
  <c r="J3413" i="108"/>
  <c r="J3412" i="108"/>
  <c r="J3411" i="108"/>
  <c r="J3410" i="108"/>
  <c r="J3407" i="108"/>
  <c r="J3406" i="108"/>
  <c r="J3405" i="108"/>
  <c r="J3404" i="108"/>
  <c r="J3403" i="108"/>
  <c r="J3402" i="108"/>
  <c r="J3401" i="108"/>
  <c r="J3400" i="108"/>
  <c r="J3399" i="108"/>
  <c r="J3398" i="108"/>
  <c r="J3397" i="108"/>
  <c r="J3396" i="108"/>
  <c r="J3395" i="108"/>
  <c r="J3394" i="108"/>
  <c r="J3393" i="108"/>
  <c r="J3390" i="108"/>
  <c r="J3389" i="108"/>
  <c r="J3388" i="108"/>
  <c r="J3387" i="108"/>
  <c r="J3386" i="108"/>
  <c r="J3385" i="108"/>
  <c r="J3384" i="108"/>
  <c r="J3383" i="108"/>
  <c r="J3382" i="108"/>
  <c r="J3381" i="108"/>
  <c r="J3380" i="108"/>
  <c r="J3372" i="108"/>
  <c r="J3371" i="108"/>
  <c r="J3370" i="108"/>
  <c r="J3369" i="108"/>
  <c r="J3368" i="108"/>
  <c r="J3367" i="108"/>
  <c r="J3366" i="108"/>
  <c r="J3365" i="108"/>
  <c r="J3364" i="108"/>
  <c r="J3363" i="108"/>
  <c r="J3362" i="108"/>
  <c r="J3361" i="108"/>
  <c r="J3360" i="108"/>
  <c r="J3359" i="108"/>
  <c r="J3358" i="108"/>
  <c r="J3357" i="108"/>
  <c r="J3356" i="108"/>
  <c r="J3355" i="108"/>
  <c r="J3354" i="108"/>
  <c r="J3353" i="108"/>
  <c r="J3352" i="108"/>
  <c r="J3351" i="108"/>
  <c r="J3348" i="108"/>
  <c r="J3347" i="108"/>
  <c r="J3346" i="108"/>
  <c r="J3345" i="108"/>
  <c r="J3344" i="108"/>
  <c r="J3343" i="108"/>
  <c r="J3342" i="108"/>
  <c r="J3341" i="108"/>
  <c r="J3340" i="108"/>
  <c r="J3339" i="108"/>
  <c r="J3338" i="108"/>
  <c r="J3337" i="108"/>
  <c r="J3336" i="108"/>
  <c r="J3335" i="108"/>
  <c r="J3334" i="108"/>
  <c r="J3333" i="108"/>
  <c r="J3332" i="108"/>
  <c r="J3329" i="108"/>
  <c r="J3328" i="108"/>
  <c r="J3327" i="108"/>
  <c r="J3326" i="108"/>
  <c r="J3325" i="108"/>
  <c r="J3324" i="108"/>
  <c r="J3323" i="108"/>
  <c r="J3322" i="108"/>
  <c r="J3321" i="108"/>
  <c r="J3320" i="108"/>
  <c r="J3319" i="108"/>
  <c r="J3318" i="108"/>
  <c r="J3317" i="108"/>
  <c r="J3316" i="108"/>
  <c r="J3315" i="108"/>
  <c r="J3314" i="108"/>
  <c r="J3313" i="108"/>
  <c r="J3312" i="108"/>
  <c r="J3311" i="108"/>
  <c r="J3310" i="108"/>
  <c r="J3309" i="108"/>
  <c r="J3306" i="108"/>
  <c r="J3305" i="108"/>
  <c r="J3304" i="108"/>
  <c r="J3303" i="108"/>
  <c r="J3302" i="108"/>
  <c r="J3301" i="108"/>
  <c r="J3300" i="108"/>
  <c r="J3299" i="108"/>
  <c r="J3298" i="108"/>
  <c r="J3297" i="108"/>
  <c r="J3296" i="108"/>
  <c r="J3295" i="108"/>
  <c r="J3294" i="108"/>
  <c r="J3293" i="108"/>
  <c r="J3292" i="108"/>
  <c r="J3291" i="108"/>
  <c r="J3290" i="108"/>
  <c r="J3289" i="108"/>
  <c r="J3288" i="108"/>
  <c r="J3287" i="108"/>
  <c r="J3286" i="108"/>
  <c r="J3285" i="108"/>
  <c r="J3284" i="108"/>
  <c r="J3283" i="108"/>
  <c r="J3282" i="108"/>
  <c r="J3281" i="108"/>
  <c r="J3280" i="108"/>
  <c r="J3276" i="108"/>
  <c r="J3275" i="108"/>
  <c r="J3274" i="108"/>
  <c r="J3273" i="108"/>
  <c r="J3272" i="108"/>
  <c r="J3271" i="108"/>
  <c r="J3270" i="108"/>
  <c r="J3269" i="108"/>
  <c r="J3268" i="108"/>
  <c r="J3267" i="108"/>
  <c r="J3266" i="108"/>
  <c r="J3263" i="108"/>
  <c r="J3262" i="108"/>
  <c r="J3261" i="108"/>
  <c r="J3260" i="108"/>
  <c r="J3259" i="108"/>
  <c r="J3258" i="108"/>
  <c r="J3257" i="108"/>
  <c r="J3256" i="108"/>
  <c r="J3255" i="108"/>
  <c r="J3254" i="108"/>
  <c r="J3253" i="108"/>
  <c r="J3252" i="108"/>
  <c r="J3251" i="108"/>
  <c r="J3250" i="108"/>
  <c r="J3247" i="108"/>
  <c r="J3246" i="108"/>
  <c r="J3245" i="108"/>
  <c r="J3244" i="108"/>
  <c r="J3243" i="108"/>
  <c r="J3242" i="108"/>
  <c r="J3241" i="108"/>
  <c r="J3240" i="108"/>
  <c r="J3239" i="108"/>
  <c r="J3238" i="108"/>
  <c r="J3237" i="108"/>
  <c r="J3236" i="108"/>
  <c r="J3235" i="108"/>
  <c r="J3234" i="108"/>
  <c r="J3233" i="108"/>
  <c r="J3232" i="108"/>
  <c r="J3231" i="108"/>
  <c r="J3230" i="108"/>
  <c r="J3229" i="108"/>
  <c r="J3228" i="108"/>
  <c r="J3227" i="108"/>
  <c r="J3226" i="108"/>
  <c r="J3225" i="108"/>
  <c r="J3224" i="108"/>
  <c r="J3223" i="108"/>
  <c r="J3222" i="108"/>
  <c r="J3221" i="108"/>
  <c r="J3220" i="108"/>
  <c r="J3219" i="108"/>
  <c r="J3218" i="108"/>
  <c r="J3215" i="108"/>
  <c r="J3214" i="108"/>
  <c r="J3213" i="108"/>
  <c r="J3212" i="108"/>
  <c r="J3211" i="108"/>
  <c r="J3210" i="108"/>
  <c r="J3209" i="108"/>
  <c r="J3208" i="108"/>
  <c r="J3207" i="108"/>
  <c r="J3206" i="108"/>
  <c r="J3205" i="108"/>
  <c r="J3204" i="108"/>
  <c r="J3203" i="108"/>
  <c r="J3202" i="108"/>
  <c r="J3201" i="108"/>
  <c r="J3200" i="108"/>
  <c r="J3199" i="108"/>
  <c r="J3198" i="108"/>
  <c r="J3197" i="108"/>
  <c r="J3196" i="108"/>
  <c r="J3195" i="108"/>
  <c r="J3194" i="108"/>
  <c r="J3193" i="108"/>
  <c r="J3192" i="108"/>
  <c r="J3191" i="108"/>
  <c r="J3190" i="108"/>
  <c r="J3189" i="108"/>
  <c r="J3188" i="108"/>
  <c r="J3187" i="108"/>
  <c r="J3186" i="108"/>
  <c r="J3185" i="108"/>
  <c r="J3184" i="108"/>
  <c r="J3183" i="108"/>
  <c r="J3182" i="108"/>
  <c r="J3179" i="108"/>
  <c r="J3176" i="108"/>
  <c r="J3175" i="108"/>
  <c r="J3174" i="108"/>
  <c r="J3173" i="108"/>
  <c r="J3172" i="108"/>
  <c r="J3171" i="108"/>
  <c r="J3170" i="108"/>
  <c r="J3169" i="108"/>
  <c r="J3168" i="108"/>
  <c r="J3167" i="108"/>
  <c r="J3166" i="108"/>
  <c r="J3165" i="108"/>
  <c r="J3164" i="108"/>
  <c r="J3163" i="108"/>
  <c r="J3162" i="108"/>
  <c r="J3161" i="108"/>
  <c r="J3160" i="108"/>
  <c r="J3159" i="108"/>
  <c r="J3158" i="108"/>
  <c r="J3157" i="108"/>
  <c r="J3156" i="108"/>
  <c r="J3155" i="108"/>
  <c r="J3154" i="108"/>
  <c r="J3153" i="108"/>
  <c r="J3152" i="108"/>
  <c r="J3151" i="108"/>
  <c r="J3150" i="108"/>
  <c r="J3149" i="108"/>
  <c r="J3148" i="108"/>
  <c r="J3147" i="108"/>
  <c r="J3146" i="108"/>
  <c r="J3145" i="108"/>
  <c r="J3144" i="108"/>
  <c r="J3143" i="108"/>
  <c r="J3140" i="108"/>
  <c r="J3139" i="108"/>
  <c r="J3138" i="108"/>
  <c r="J3137" i="108"/>
  <c r="J3136" i="108"/>
  <c r="J3135" i="108"/>
  <c r="J3134" i="108"/>
  <c r="J3133" i="108"/>
  <c r="J3132" i="108"/>
  <c r="J3131" i="108"/>
  <c r="J3130" i="108"/>
  <c r="J3129" i="108"/>
  <c r="J3128" i="108"/>
  <c r="J3127" i="108"/>
  <c r="J3126" i="108"/>
  <c r="J3125" i="108"/>
  <c r="J3124" i="108"/>
  <c r="J3123" i="108"/>
  <c r="J3122" i="108"/>
  <c r="J3121" i="108"/>
  <c r="J3120" i="108"/>
  <c r="J3116" i="108"/>
  <c r="J3115" i="108"/>
  <c r="J3114" i="108"/>
  <c r="J3113" i="108"/>
  <c r="J3112" i="108"/>
  <c r="J3111" i="108"/>
  <c r="J3110" i="108"/>
  <c r="J3109" i="108"/>
  <c r="J3108" i="108"/>
  <c r="J3105" i="108"/>
  <c r="J3104" i="108"/>
  <c r="J3103" i="108"/>
  <c r="J3102" i="108"/>
  <c r="J3101" i="108"/>
  <c r="J3098" i="108"/>
  <c r="J3097" i="108"/>
  <c r="J3096" i="108"/>
  <c r="J3095" i="108"/>
  <c r="J3094" i="108"/>
  <c r="J3093" i="108"/>
  <c r="J3090" i="108"/>
  <c r="J3089" i="108"/>
  <c r="J3086" i="108"/>
  <c r="J3085" i="108"/>
  <c r="J3084" i="108"/>
  <c r="J3083" i="108"/>
  <c r="J3082" i="108"/>
  <c r="J3081" i="108"/>
  <c r="J3080" i="108"/>
  <c r="J3079" i="108"/>
  <c r="J3078" i="108"/>
  <c r="J3077" i="108"/>
  <c r="J3074" i="108"/>
  <c r="J3073" i="108"/>
  <c r="J3072" i="108"/>
  <c r="J3071" i="108"/>
  <c r="J3070" i="108"/>
  <c r="J3069" i="108"/>
  <c r="J3068" i="108"/>
  <c r="J3067" i="108"/>
  <c r="J3066" i="108"/>
  <c r="J3065" i="108"/>
  <c r="J3064" i="108"/>
  <c r="J3063" i="108"/>
  <c r="J3062" i="108"/>
  <c r="J3061" i="108"/>
  <c r="J3058" i="108"/>
  <c r="J3057" i="108"/>
  <c r="J3056" i="108"/>
  <c r="J3055" i="108"/>
  <c r="J3054" i="108"/>
  <c r="J3053" i="108"/>
  <c r="J3052" i="108"/>
  <c r="J3051" i="108"/>
  <c r="J3050" i="108"/>
  <c r="J3049" i="108"/>
  <c r="J3048" i="108"/>
  <c r="J3047" i="108"/>
  <c r="J3046" i="108"/>
  <c r="J3045" i="108"/>
  <c r="J3044" i="108"/>
  <c r="J3043" i="108"/>
  <c r="J3042" i="108"/>
  <c r="J3041" i="108"/>
  <c r="J3040" i="108"/>
  <c r="J3039" i="108"/>
  <c r="J3038" i="108"/>
  <c r="J3037" i="108"/>
  <c r="J3036" i="108"/>
  <c r="J3033" i="108"/>
  <c r="J3032" i="108"/>
  <c r="J3031" i="108"/>
  <c r="J3030" i="108"/>
  <c r="J3029" i="108"/>
  <c r="J3028" i="108"/>
  <c r="J3027" i="108"/>
  <c r="J3026" i="108"/>
  <c r="J3025" i="108"/>
  <c r="J3024" i="108"/>
  <c r="J3023" i="108"/>
  <c r="J3022" i="108"/>
  <c r="J3021" i="108"/>
  <c r="J3020" i="108"/>
  <c r="J3019" i="108"/>
  <c r="J3018" i="108"/>
  <c r="J3017" i="108"/>
  <c r="J3016" i="108"/>
  <c r="J3015" i="108"/>
  <c r="J3014" i="108"/>
  <c r="J3011" i="108"/>
  <c r="J3010" i="108"/>
  <c r="J3009" i="108"/>
  <c r="J3008" i="108"/>
  <c r="J3007" i="108"/>
  <c r="J3006" i="108"/>
  <c r="J3005" i="108"/>
  <c r="J3004" i="108"/>
  <c r="J3003" i="108"/>
  <c r="J3002" i="108"/>
  <c r="J3001" i="108"/>
  <c r="J3000" i="108"/>
  <c r="J2999" i="108"/>
  <c r="J2998" i="108"/>
  <c r="J2997" i="108"/>
  <c r="J2996" i="108"/>
  <c r="J2995" i="108"/>
  <c r="J2994" i="108"/>
  <c r="J2993" i="108"/>
  <c r="J2992" i="108"/>
  <c r="J2991" i="108"/>
  <c r="J2990" i="108"/>
  <c r="J2989" i="108"/>
  <c r="J2988" i="108"/>
  <c r="J2987" i="108"/>
  <c r="J2986" i="108"/>
  <c r="J2985" i="108"/>
  <c r="J2982" i="108"/>
  <c r="J2981" i="108"/>
  <c r="J2980" i="108"/>
  <c r="J2979" i="108"/>
  <c r="J2978" i="108"/>
  <c r="J2977" i="108"/>
  <c r="J2976" i="108"/>
  <c r="J2975" i="108"/>
  <c r="J2974" i="108"/>
  <c r="J2973" i="108"/>
  <c r="J2972" i="108"/>
  <c r="J2971" i="108"/>
  <c r="J2970" i="108"/>
  <c r="J2969" i="108"/>
  <c r="J2968" i="108"/>
  <c r="J2967" i="108"/>
  <c r="J2966" i="108"/>
  <c r="J2965" i="108"/>
  <c r="J2964" i="108"/>
  <c r="J2963" i="108"/>
  <c r="J2962" i="108"/>
  <c r="J2961" i="108"/>
  <c r="J2960" i="108"/>
  <c r="J2959" i="108"/>
  <c r="J2958" i="108"/>
  <c r="J2957" i="108"/>
  <c r="J2956" i="108"/>
  <c r="J2955" i="108"/>
  <c r="J2954" i="108"/>
  <c r="J2953" i="108"/>
  <c r="J2952" i="108"/>
  <c r="J2951" i="108"/>
  <c r="J2950" i="108"/>
  <c r="J2949" i="108"/>
  <c r="J2948" i="108"/>
  <c r="J2947" i="108"/>
  <c r="J2946" i="108"/>
  <c r="J2943" i="108"/>
  <c r="J2942" i="108"/>
  <c r="J2939" i="108"/>
  <c r="J2938" i="108"/>
  <c r="J2937" i="108"/>
  <c r="J2936" i="108"/>
  <c r="J2935" i="108"/>
  <c r="J2934" i="108"/>
  <c r="J2933" i="108"/>
  <c r="J2932" i="108"/>
  <c r="J2931" i="108"/>
  <c r="J2930" i="108"/>
  <c r="J2929" i="108"/>
  <c r="J2928" i="108"/>
  <c r="J2927" i="108"/>
  <c r="J2926" i="108"/>
  <c r="J2925" i="108"/>
  <c r="J2924" i="108"/>
  <c r="J2923" i="108"/>
  <c r="J2922" i="108"/>
  <c r="J2921" i="108"/>
  <c r="J2920" i="108"/>
  <c r="J2919" i="108"/>
  <c r="J2918" i="108"/>
  <c r="J2917" i="108"/>
  <c r="J2916" i="108"/>
  <c r="J2915" i="108"/>
  <c r="J2914" i="108"/>
  <c r="J2913" i="108"/>
  <c r="J2912" i="108"/>
  <c r="J2911" i="108"/>
  <c r="J2910" i="108"/>
  <c r="J2909" i="108"/>
  <c r="J2908" i="108"/>
  <c r="J2907" i="108"/>
  <c r="J2906" i="108"/>
  <c r="J2905" i="108"/>
  <c r="J2904" i="108"/>
  <c r="J2903" i="108"/>
  <c r="J2900" i="108"/>
  <c r="J2899" i="108"/>
  <c r="J2898" i="108"/>
  <c r="J2897" i="108"/>
  <c r="J2896" i="108"/>
  <c r="J2895" i="108"/>
  <c r="J2894" i="108"/>
  <c r="J2893" i="108"/>
  <c r="J2892" i="108"/>
  <c r="J2891" i="108"/>
  <c r="J2890" i="108"/>
  <c r="J2889" i="108"/>
  <c r="J2888" i="108"/>
  <c r="J2887" i="108"/>
  <c r="J2886" i="108"/>
  <c r="J2885" i="108"/>
  <c r="J2884" i="108"/>
  <c r="J2875" i="108"/>
  <c r="J2874" i="108"/>
  <c r="J2873" i="108"/>
  <c r="J2872" i="108"/>
  <c r="J2871" i="108"/>
  <c r="J2868" i="108"/>
  <c r="J2867" i="108"/>
  <c r="J2866" i="108"/>
  <c r="J2865" i="108"/>
  <c r="J2864" i="108"/>
  <c r="J2863" i="108"/>
  <c r="J2862" i="108"/>
  <c r="J2861" i="108"/>
  <c r="J2860" i="108"/>
  <c r="J2859" i="108"/>
  <c r="J2858" i="108"/>
  <c r="D2853" i="108"/>
  <c r="C2853" i="108"/>
  <c r="J2849" i="108"/>
  <c r="J2848" i="108"/>
  <c r="J2847" i="108"/>
  <c r="J2844" i="108"/>
  <c r="J2843" i="108"/>
  <c r="J2834" i="108"/>
  <c r="J2833" i="108"/>
  <c r="J2832" i="108"/>
  <c r="J2831" i="108"/>
  <c r="D2826" i="108"/>
  <c r="C2826" i="108"/>
  <c r="J2822" i="108"/>
  <c r="J2821" i="108"/>
  <c r="D2816" i="108"/>
  <c r="C2816" i="108"/>
  <c r="J2812" i="108"/>
  <c r="J2811" i="108"/>
  <c r="J2810" i="108"/>
  <c r="J2809" i="108"/>
  <c r="J2808" i="108"/>
  <c r="J2807" i="108"/>
  <c r="J2806" i="108"/>
  <c r="J2805" i="108"/>
  <c r="J2804" i="108"/>
  <c r="J2803" i="108"/>
  <c r="J2802" i="108"/>
  <c r="J2801" i="108"/>
  <c r="J2800" i="108"/>
  <c r="J2799" i="108"/>
  <c r="J2798" i="108"/>
  <c r="J2797" i="108"/>
  <c r="J2796" i="108"/>
  <c r="J2795" i="108"/>
  <c r="J2794" i="108"/>
  <c r="J2793" i="108"/>
  <c r="J2792" i="108"/>
  <c r="J2791" i="108"/>
  <c r="J2790" i="108"/>
  <c r="J2789" i="108"/>
  <c r="J2788" i="108"/>
  <c r="J2787" i="108"/>
  <c r="J2786" i="108"/>
  <c r="J2785" i="108"/>
  <c r="J2784" i="108"/>
  <c r="J2783" i="108"/>
  <c r="J2782" i="108"/>
  <c r="J2781" i="108"/>
  <c r="J2780" i="108"/>
  <c r="J2779" i="108"/>
  <c r="J2778" i="108"/>
  <c r="J2777" i="108"/>
  <c r="J2776" i="108"/>
  <c r="J2775" i="108"/>
  <c r="J2774" i="108"/>
  <c r="J2773" i="108"/>
  <c r="J2772" i="108"/>
  <c r="J2771" i="108"/>
  <c r="J2770" i="108"/>
  <c r="J2769" i="108"/>
  <c r="J2768" i="108"/>
  <c r="J2767" i="108"/>
  <c r="J2766" i="108"/>
  <c r="J2765" i="108"/>
  <c r="J2764" i="108"/>
  <c r="J2763" i="108"/>
  <c r="J2762" i="108"/>
  <c r="J2761" i="108"/>
  <c r="J2760" i="108"/>
  <c r="J2759" i="108"/>
  <c r="J2758" i="108"/>
  <c r="J2757" i="108"/>
  <c r="J2756" i="108"/>
  <c r="J2755" i="108"/>
  <c r="J2754" i="108"/>
  <c r="J2753" i="108"/>
  <c r="J2752" i="108"/>
  <c r="J2751" i="108"/>
  <c r="J2750" i="108"/>
  <c r="J2749" i="108"/>
  <c r="J2748" i="108"/>
  <c r="J2747" i="108"/>
  <c r="J2746" i="108"/>
  <c r="J2745" i="108"/>
  <c r="J2744" i="108"/>
  <c r="J2743" i="108"/>
  <c r="J2742" i="108"/>
  <c r="J2741" i="108"/>
  <c r="J2740" i="108"/>
  <c r="J2739" i="108"/>
  <c r="J2738" i="108"/>
  <c r="J2737" i="108"/>
  <c r="J2736" i="108"/>
  <c r="J2735" i="108"/>
  <c r="J2734" i="108"/>
  <c r="J2733" i="108"/>
  <c r="J2732" i="108"/>
  <c r="J2731" i="108"/>
  <c r="J2730" i="108"/>
  <c r="J2729" i="108"/>
  <c r="J2728" i="108"/>
  <c r="J2727" i="108"/>
  <c r="J2726" i="108"/>
  <c r="J2725" i="108"/>
  <c r="J2724" i="108"/>
  <c r="J2723" i="108"/>
  <c r="J2722" i="108"/>
  <c r="J2721" i="108"/>
  <c r="J2720" i="108"/>
  <c r="J2719" i="108"/>
  <c r="J2718" i="108"/>
  <c r="J2717" i="108"/>
  <c r="J2716" i="108"/>
  <c r="J2715" i="108"/>
  <c r="J2713" i="108"/>
  <c r="J2712" i="108"/>
  <c r="J2711" i="108"/>
  <c r="J2710" i="108"/>
  <c r="J2709" i="108"/>
  <c r="J2708" i="108"/>
  <c r="J2707" i="108"/>
  <c r="J2706" i="108"/>
  <c r="J2705" i="108"/>
  <c r="J2704" i="108"/>
  <c r="J2703" i="108"/>
  <c r="J2702" i="108"/>
  <c r="J2701" i="108"/>
  <c r="J2700" i="108"/>
  <c r="J2699" i="108"/>
  <c r="J2698" i="108"/>
  <c r="J2697" i="108"/>
  <c r="J2696" i="108"/>
  <c r="J2695" i="108"/>
  <c r="J2694" i="108"/>
  <c r="J2693" i="108"/>
  <c r="J2692" i="108"/>
  <c r="J2691" i="108"/>
  <c r="J2690" i="108"/>
  <c r="J2689" i="108"/>
  <c r="J2688" i="108"/>
  <c r="J2687" i="108"/>
  <c r="J2686" i="108"/>
  <c r="J2685" i="108"/>
  <c r="J2684" i="108"/>
  <c r="J2683" i="108"/>
  <c r="J2682" i="108"/>
  <c r="J2681" i="108"/>
  <c r="J2680" i="108"/>
  <c r="J2679" i="108"/>
  <c r="J2678" i="108"/>
  <c r="J2677" i="108"/>
  <c r="J2676" i="108"/>
  <c r="J2675" i="108"/>
  <c r="J2674" i="108"/>
  <c r="J2673" i="108"/>
  <c r="J2672" i="108"/>
  <c r="J2671" i="108"/>
  <c r="J2670" i="108"/>
  <c r="J2669" i="108"/>
  <c r="J2668" i="108"/>
  <c r="J2667" i="108"/>
  <c r="J2666" i="108"/>
  <c r="J2665" i="108"/>
  <c r="J2664" i="108"/>
  <c r="J2663" i="108"/>
  <c r="J2662" i="108"/>
  <c r="J2661" i="108"/>
  <c r="J2660" i="108"/>
  <c r="J2659" i="108"/>
  <c r="J2658" i="108"/>
  <c r="J2657" i="108"/>
  <c r="J2656" i="108"/>
  <c r="J2655" i="108"/>
  <c r="J2654" i="108"/>
  <c r="J2653" i="108"/>
  <c r="J2652" i="108"/>
  <c r="J2651" i="108"/>
  <c r="J2650" i="108"/>
  <c r="J2649" i="108"/>
  <c r="J2648" i="108"/>
  <c r="J2647" i="108"/>
  <c r="J2646" i="108"/>
  <c r="J2645" i="108"/>
  <c r="J2644" i="108"/>
  <c r="J2643" i="108"/>
  <c r="J2642" i="108"/>
  <c r="J2641" i="108"/>
  <c r="J2640" i="108"/>
  <c r="J2639" i="108"/>
  <c r="J2636" i="108"/>
  <c r="J2635" i="108"/>
  <c r="J2634" i="108"/>
  <c r="J2633" i="108"/>
  <c r="J2632" i="108"/>
  <c r="J2631" i="108"/>
  <c r="J2630" i="108"/>
  <c r="J2629" i="108"/>
  <c r="J2628" i="108"/>
  <c r="J2627" i="108"/>
  <c r="J2626" i="108"/>
  <c r="J2625" i="108"/>
  <c r="J2624" i="108"/>
  <c r="J2623" i="108"/>
  <c r="J2622" i="108"/>
  <c r="J2621" i="108"/>
  <c r="J2620" i="108"/>
  <c r="J2619" i="108"/>
  <c r="J2618" i="108"/>
  <c r="J2617" i="108"/>
  <c r="J2616" i="108"/>
  <c r="J2615" i="108"/>
  <c r="J2614" i="108"/>
  <c r="J2613" i="108"/>
  <c r="J2612" i="108"/>
  <c r="J2611" i="108"/>
  <c r="J2610" i="108"/>
  <c r="J2609" i="108"/>
  <c r="J2608" i="108"/>
  <c r="J2607" i="108"/>
  <c r="J2606" i="108"/>
  <c r="J2605" i="108"/>
  <c r="J2604" i="108"/>
  <c r="J2603" i="108"/>
  <c r="J2602" i="108"/>
  <c r="J2601" i="108"/>
  <c r="J2600" i="108"/>
  <c r="J2599" i="108"/>
  <c r="J2598" i="108"/>
  <c r="J2597" i="108"/>
  <c r="J2596" i="108"/>
  <c r="J2595" i="108"/>
  <c r="J2594" i="108"/>
  <c r="J2593" i="108"/>
  <c r="J2592" i="108"/>
  <c r="J2591" i="108"/>
  <c r="J2590" i="108"/>
  <c r="J2589" i="108"/>
  <c r="J2588" i="108"/>
  <c r="J2587" i="108"/>
  <c r="J2586" i="108"/>
  <c r="J2585" i="108"/>
  <c r="J2584" i="108"/>
  <c r="J2583" i="108"/>
  <c r="J2582" i="108"/>
  <c r="J2581" i="108"/>
  <c r="J2580" i="108"/>
  <c r="J2579" i="108"/>
  <c r="J2578" i="108"/>
  <c r="J2577" i="108"/>
  <c r="J2576" i="108"/>
  <c r="J2575" i="108"/>
  <c r="J2574" i="108"/>
  <c r="J2573" i="108"/>
  <c r="J2572" i="108"/>
  <c r="J2571" i="108"/>
  <c r="J2570" i="108"/>
  <c r="J2569" i="108"/>
  <c r="J2568" i="108"/>
  <c r="J2567" i="108"/>
  <c r="J2566" i="108"/>
  <c r="J2565" i="108"/>
  <c r="J2564" i="108"/>
  <c r="J2563" i="108"/>
  <c r="J2562" i="108"/>
  <c r="J2561" i="108"/>
  <c r="J2560" i="108"/>
  <c r="J2559" i="108"/>
  <c r="J2558" i="108"/>
  <c r="J2557" i="108"/>
  <c r="J2556" i="108"/>
  <c r="J2555" i="108"/>
  <c r="J2554" i="108"/>
  <c r="J2553" i="108"/>
  <c r="J2552" i="108"/>
  <c r="J2551" i="108"/>
  <c r="J2550" i="108"/>
  <c r="J2549" i="108"/>
  <c r="J2548" i="108"/>
  <c r="J2547" i="108"/>
  <c r="J2546" i="108"/>
  <c r="J2545" i="108"/>
  <c r="J2544" i="108"/>
  <c r="J2543" i="108"/>
  <c r="J2542" i="108"/>
  <c r="J2541" i="108"/>
  <c r="J2540" i="108"/>
  <c r="J2539" i="108"/>
  <c r="J2538" i="108"/>
  <c r="J2537" i="108"/>
  <c r="J2536" i="108"/>
  <c r="J2535" i="108"/>
  <c r="J2534" i="108"/>
  <c r="J2533" i="108"/>
  <c r="J2532" i="108"/>
  <c r="J2531" i="108"/>
  <c r="J2530" i="108"/>
  <c r="J2529" i="108"/>
  <c r="J2528" i="108"/>
  <c r="J2527" i="108"/>
  <c r="J2526" i="108"/>
  <c r="J2525" i="108"/>
  <c r="J2522" i="108"/>
  <c r="J2521" i="108"/>
  <c r="J2520" i="108"/>
  <c r="J2519" i="108"/>
  <c r="J2518" i="108"/>
  <c r="J2517" i="108"/>
  <c r="J2516" i="108"/>
  <c r="J2515" i="108"/>
  <c r="J2514" i="108"/>
  <c r="J2513" i="108"/>
  <c r="J2512" i="108"/>
  <c r="J2511" i="108"/>
  <c r="J2510" i="108"/>
  <c r="J2509" i="108"/>
  <c r="J2508" i="108"/>
  <c r="J2507" i="108"/>
  <c r="J2506" i="108"/>
  <c r="J2505" i="108"/>
  <c r="J2504" i="108"/>
  <c r="J2503" i="108"/>
  <c r="J2502" i="108"/>
  <c r="J2501" i="108"/>
  <c r="J2500" i="108"/>
  <c r="J2499" i="108"/>
  <c r="J2498" i="108"/>
  <c r="J2497" i="108"/>
  <c r="J2496" i="108"/>
  <c r="J2495" i="108"/>
  <c r="J2494" i="108"/>
  <c r="J2493" i="108"/>
  <c r="J2492" i="108"/>
  <c r="J2491" i="108"/>
  <c r="J2490" i="108"/>
  <c r="J2489" i="108"/>
  <c r="J2488" i="108"/>
  <c r="J2487" i="108"/>
  <c r="J2486" i="108"/>
  <c r="J2485" i="108"/>
  <c r="J2484" i="108"/>
  <c r="J2483" i="108"/>
  <c r="J2482" i="108"/>
  <c r="J2481" i="108"/>
  <c r="J2480" i="108"/>
  <c r="J2479" i="108"/>
  <c r="J2478" i="108"/>
  <c r="J2477" i="108"/>
  <c r="J2476" i="108"/>
  <c r="J2475" i="108"/>
  <c r="J2474" i="108"/>
  <c r="J2473" i="108"/>
  <c r="J2472" i="108"/>
  <c r="J2471" i="108"/>
  <c r="J2470" i="108"/>
  <c r="J2469" i="108"/>
  <c r="J2468" i="108"/>
  <c r="J2467" i="108"/>
  <c r="J2466" i="108"/>
  <c r="J2465" i="108"/>
  <c r="J2464" i="108"/>
  <c r="J2463" i="108"/>
  <c r="J2462" i="108"/>
  <c r="J2461" i="108"/>
  <c r="J2460" i="108"/>
  <c r="J2459" i="108"/>
  <c r="J2458" i="108"/>
  <c r="J2457" i="108"/>
  <c r="J2456" i="108"/>
  <c r="J2455" i="108"/>
  <c r="J2454" i="108"/>
  <c r="J2453" i="108"/>
  <c r="J2452" i="108"/>
  <c r="J2451" i="108"/>
  <c r="J2450" i="108"/>
  <c r="J2449" i="108"/>
  <c r="J2448" i="108"/>
  <c r="J2447" i="108"/>
  <c r="J2446" i="108"/>
  <c r="J2445" i="108"/>
  <c r="J2444" i="108"/>
  <c r="J2443" i="108"/>
  <c r="J2442" i="108"/>
  <c r="J2441" i="108"/>
  <c r="J2440" i="108"/>
  <c r="J2439" i="108"/>
  <c r="J2438" i="108"/>
  <c r="J2437" i="108"/>
  <c r="J2436" i="108"/>
  <c r="J2435" i="108"/>
  <c r="J2434" i="108"/>
  <c r="J2433" i="108"/>
  <c r="J2432" i="108"/>
  <c r="J2431" i="108"/>
  <c r="J2430" i="108"/>
  <c r="J2429" i="108"/>
  <c r="J2428" i="108"/>
  <c r="J2424" i="108"/>
  <c r="J2423" i="108"/>
  <c r="J2422" i="108"/>
  <c r="J2421" i="108"/>
  <c r="J2420" i="108"/>
  <c r="J2419" i="108"/>
  <c r="J2418" i="108"/>
  <c r="J2417" i="108"/>
  <c r="J2416" i="108"/>
  <c r="J2415" i="108"/>
  <c r="J2414" i="108"/>
  <c r="J2413" i="108"/>
  <c r="J2412" i="108"/>
  <c r="J2411" i="108"/>
  <c r="J2410" i="108"/>
  <c r="J2409" i="108"/>
  <c r="J2408" i="108"/>
  <c r="J2407" i="108"/>
  <c r="J2406" i="108"/>
  <c r="J2405" i="108"/>
  <c r="J2404" i="108"/>
  <c r="J2403" i="108"/>
  <c r="J2402" i="108"/>
  <c r="J2401" i="108"/>
  <c r="J2400" i="108"/>
  <c r="J2399" i="108"/>
  <c r="J2398" i="108"/>
  <c r="J2397" i="108"/>
  <c r="J2396" i="108"/>
  <c r="J2395" i="108"/>
  <c r="J2394" i="108"/>
  <c r="J2393" i="108"/>
  <c r="J2392" i="108"/>
  <c r="J2391" i="108"/>
  <c r="J2390" i="108"/>
  <c r="J2389" i="108"/>
  <c r="J2388" i="108"/>
  <c r="J2387" i="108"/>
  <c r="J2386" i="108"/>
  <c r="J2385" i="108"/>
  <c r="J2384" i="108"/>
  <c r="J2383" i="108"/>
  <c r="J2382" i="108"/>
  <c r="J2381" i="108"/>
  <c r="J2380" i="108"/>
  <c r="J2379" i="108"/>
  <c r="J2378" i="108"/>
  <c r="J2377" i="108"/>
  <c r="J2376" i="108"/>
  <c r="J2375" i="108"/>
  <c r="J2374" i="108"/>
  <c r="J2373" i="108"/>
  <c r="J2372" i="108"/>
  <c r="J2371" i="108"/>
  <c r="J2370" i="108"/>
  <c r="J2369" i="108"/>
  <c r="J2368" i="108"/>
  <c r="J2367" i="108"/>
  <c r="J2366" i="108"/>
  <c r="J2365" i="108"/>
  <c r="J2364" i="108"/>
  <c r="J2363" i="108"/>
  <c r="J2362" i="108"/>
  <c r="J2361" i="108"/>
  <c r="J2360" i="108"/>
  <c r="J2359" i="108"/>
  <c r="J2358" i="108"/>
  <c r="J2357" i="108"/>
  <c r="J2356" i="108"/>
  <c r="J2355" i="108"/>
  <c r="J2354" i="108"/>
  <c r="J2353" i="108"/>
  <c r="J2352" i="108"/>
  <c r="J2351" i="108"/>
  <c r="J2348" i="108"/>
  <c r="J2347" i="108"/>
  <c r="J2346" i="108"/>
  <c r="J2345" i="108"/>
  <c r="J2344" i="108"/>
  <c r="J2343" i="108"/>
  <c r="J2342" i="108"/>
  <c r="J2341" i="108"/>
  <c r="J2340" i="108"/>
  <c r="J2339" i="108"/>
  <c r="J2338" i="108"/>
  <c r="J2337" i="108"/>
  <c r="J2336" i="108"/>
  <c r="J2335" i="108"/>
  <c r="J2334" i="108"/>
  <c r="J2333" i="108"/>
  <c r="J2332" i="108"/>
  <c r="J2331" i="108"/>
  <c r="J2330" i="108"/>
  <c r="J2329" i="108"/>
  <c r="J2328" i="108"/>
  <c r="J2327" i="108"/>
  <c r="J2326" i="108"/>
  <c r="J2325" i="108"/>
  <c r="J2324" i="108"/>
  <c r="J2323" i="108"/>
  <c r="J2322" i="108"/>
  <c r="J2321" i="108"/>
  <c r="J2320" i="108"/>
  <c r="J2319" i="108"/>
  <c r="J2318" i="108"/>
  <c r="J2317" i="108"/>
  <c r="J2316" i="108"/>
  <c r="J2315" i="108"/>
  <c r="J2314" i="108"/>
  <c r="J2313" i="108"/>
  <c r="J2312" i="108"/>
  <c r="J2311" i="108"/>
  <c r="J2310" i="108"/>
  <c r="J2309" i="108"/>
  <c r="J2308" i="108"/>
  <c r="J2307" i="108"/>
  <c r="J2306" i="108"/>
  <c r="J2305" i="108"/>
  <c r="J2304" i="108"/>
  <c r="J2301" i="108"/>
  <c r="J2300" i="108"/>
  <c r="J2299" i="108"/>
  <c r="J2298" i="108"/>
  <c r="J2297" i="108"/>
  <c r="J2296" i="108"/>
  <c r="J2295" i="108"/>
  <c r="J2294" i="108"/>
  <c r="J2293" i="108"/>
  <c r="J2292" i="108"/>
  <c r="J2291" i="108"/>
  <c r="J2290" i="108"/>
  <c r="J2289" i="108"/>
  <c r="J2288" i="108"/>
  <c r="J2287" i="108"/>
  <c r="J2286" i="108"/>
  <c r="J2285" i="108"/>
  <c r="J2284" i="108"/>
  <c r="J2283" i="108"/>
  <c r="J2282" i="108"/>
  <c r="J2281" i="108"/>
  <c r="J2280" i="108"/>
  <c r="J2279" i="108"/>
  <c r="J2278" i="108"/>
  <c r="J2277" i="108"/>
  <c r="J2276" i="108"/>
  <c r="J2275" i="108"/>
  <c r="J2274" i="108"/>
  <c r="J2273" i="108"/>
  <c r="J2272" i="108"/>
  <c r="J2271" i="108"/>
  <c r="J2270" i="108"/>
  <c r="J2269" i="108"/>
  <c r="J2268" i="108"/>
  <c r="J2267" i="108"/>
  <c r="J2266" i="108"/>
  <c r="J2265" i="108"/>
  <c r="J2264" i="108"/>
  <c r="J2263" i="108"/>
  <c r="J2262" i="108"/>
  <c r="J2261" i="108"/>
  <c r="J2260" i="108"/>
  <c r="J2259" i="108"/>
  <c r="J2258" i="108"/>
  <c r="J2257" i="108"/>
  <c r="J2256" i="108"/>
  <c r="J2255" i="108"/>
  <c r="J2254" i="108"/>
  <c r="J2253" i="108"/>
  <c r="J2252" i="108"/>
  <c r="J2251" i="108"/>
  <c r="J2250" i="108"/>
  <c r="J2249" i="108"/>
  <c r="J2248" i="108"/>
  <c r="J2247" i="108"/>
  <c r="J2246" i="108"/>
  <c r="J2245" i="108"/>
  <c r="J2244" i="108"/>
  <c r="J2243" i="108"/>
  <c r="J2242" i="108"/>
  <c r="J2241" i="108"/>
  <c r="J2240" i="108"/>
  <c r="J2239" i="108"/>
  <c r="J2238" i="108"/>
  <c r="J2237" i="108"/>
  <c r="J2236" i="108"/>
  <c r="J2235" i="108"/>
  <c r="J2234" i="108"/>
  <c r="J2233" i="108"/>
  <c r="J2232" i="108"/>
  <c r="J2231" i="108"/>
  <c r="J2230" i="108"/>
  <c r="J2229" i="108"/>
  <c r="J2228" i="108"/>
  <c r="J2227" i="108"/>
  <c r="J2226" i="108"/>
  <c r="J2225" i="108"/>
  <c r="J2224" i="108"/>
  <c r="J2223" i="108"/>
  <c r="J2222" i="108"/>
  <c r="J2221" i="108"/>
  <c r="J2220" i="108"/>
  <c r="J2219" i="108"/>
  <c r="J2218" i="108"/>
  <c r="J2217" i="108"/>
  <c r="J2216" i="108"/>
  <c r="J2215" i="108"/>
  <c r="J2214" i="108"/>
  <c r="J2213" i="108"/>
  <c r="J2212" i="108"/>
  <c r="J2211" i="108"/>
  <c r="J2210" i="108"/>
  <c r="J2209" i="108"/>
  <c r="J2208" i="108"/>
  <c r="J2207" i="108"/>
  <c r="J2206" i="108"/>
  <c r="J2205" i="108"/>
  <c r="J2204" i="108"/>
  <c r="J2203" i="108"/>
  <c r="J2202" i="108"/>
  <c r="J2201" i="108"/>
  <c r="J2200" i="108"/>
  <c r="J2199" i="108"/>
  <c r="J2198" i="108"/>
  <c r="J2197" i="108"/>
  <c r="J2196" i="108"/>
  <c r="J2195" i="108"/>
  <c r="J2194" i="108"/>
  <c r="J2193" i="108"/>
  <c r="J2192" i="108"/>
  <c r="J2191" i="108"/>
  <c r="J2190" i="108"/>
  <c r="J2189" i="108"/>
  <c r="J2188" i="108"/>
  <c r="J2187" i="108"/>
  <c r="J2186" i="108"/>
  <c r="J2185" i="108"/>
  <c r="J2184" i="108"/>
  <c r="J2183" i="108"/>
  <c r="J2182" i="108"/>
  <c r="J2181" i="108"/>
  <c r="J2180" i="108"/>
  <c r="J2179" i="108"/>
  <c r="J2178" i="108"/>
  <c r="J2177" i="108"/>
  <c r="J2176" i="108"/>
  <c r="J2175" i="108"/>
  <c r="J2174" i="108"/>
  <c r="J2173" i="108"/>
  <c r="J2172" i="108"/>
  <c r="J2169" i="108"/>
  <c r="J2168" i="108"/>
  <c r="J2167" i="108"/>
  <c r="J2166" i="108"/>
  <c r="J2165" i="108"/>
  <c r="J2164" i="108"/>
  <c r="J2163" i="108"/>
  <c r="J2162" i="108"/>
  <c r="J2161" i="108"/>
  <c r="J2160" i="108"/>
  <c r="J2159" i="108"/>
  <c r="J2158" i="108"/>
  <c r="J2157" i="108"/>
  <c r="J2156" i="108"/>
  <c r="J2155" i="108"/>
  <c r="J2154" i="108"/>
  <c r="J2153" i="108"/>
  <c r="J2152" i="108"/>
  <c r="J2151" i="108"/>
  <c r="J2150" i="108"/>
  <c r="J2149" i="108"/>
  <c r="J2148" i="108"/>
  <c r="J2147" i="108"/>
  <c r="J2146" i="108"/>
  <c r="J2145" i="108"/>
  <c r="J2144" i="108"/>
  <c r="J2143" i="108"/>
  <c r="J2142" i="108"/>
  <c r="J2141" i="108"/>
  <c r="J2140" i="108"/>
  <c r="J2139" i="108"/>
  <c r="J2138" i="108"/>
  <c r="J2137" i="108"/>
  <c r="J2136" i="108"/>
  <c r="J2135" i="108"/>
  <c r="J2134" i="108"/>
  <c r="J2133" i="108"/>
  <c r="J2132" i="108"/>
  <c r="J2131" i="108"/>
  <c r="J2130" i="108"/>
  <c r="J2129" i="108"/>
  <c r="J2128" i="108"/>
  <c r="J2127" i="108"/>
  <c r="J2126" i="108"/>
  <c r="J2125" i="108"/>
  <c r="J2124" i="108"/>
  <c r="J2123" i="108"/>
  <c r="J2122" i="108"/>
  <c r="J2121" i="108"/>
  <c r="J2120" i="108"/>
  <c r="J2119" i="108"/>
  <c r="J2118" i="108"/>
  <c r="J2117" i="108"/>
  <c r="J2116" i="108"/>
  <c r="J2115" i="108"/>
  <c r="J2114" i="108"/>
  <c r="J2113" i="108"/>
  <c r="J2112" i="108"/>
  <c r="J2111" i="108"/>
  <c r="J2110" i="108"/>
  <c r="J2109" i="108"/>
  <c r="J2108" i="108"/>
  <c r="J2107" i="108"/>
  <c r="J2106" i="108"/>
  <c r="J2105" i="108"/>
  <c r="J2104" i="108"/>
  <c r="J2103" i="108"/>
  <c r="J2102" i="108"/>
  <c r="J2101" i="108"/>
  <c r="J2100" i="108"/>
  <c r="J2099" i="108"/>
  <c r="J2098" i="108"/>
  <c r="J2097" i="108"/>
  <c r="J2096" i="108"/>
  <c r="J2095" i="108"/>
  <c r="J2094" i="108"/>
  <c r="J2093" i="108"/>
  <c r="J2092" i="108"/>
  <c r="J2091" i="108"/>
  <c r="J2090" i="108"/>
  <c r="J2089" i="108"/>
  <c r="J2088" i="108"/>
  <c r="J2087" i="108"/>
  <c r="J2086" i="108"/>
  <c r="J2085" i="108"/>
  <c r="J2084" i="108"/>
  <c r="J2083" i="108"/>
  <c r="J2082" i="108"/>
  <c r="J2081" i="108"/>
  <c r="J2080" i="108"/>
  <c r="J2079" i="108"/>
  <c r="J2078" i="108"/>
  <c r="J2077" i="108"/>
  <c r="J2076" i="108"/>
  <c r="J2075" i="108"/>
  <c r="J2074" i="108"/>
  <c r="J2073" i="108"/>
  <c r="J2072" i="108"/>
  <c r="J2071" i="108"/>
  <c r="J2070" i="108"/>
  <c r="J2069" i="108"/>
  <c r="J2068" i="108"/>
  <c r="J2067" i="108"/>
  <c r="J2066" i="108"/>
  <c r="J2065" i="108"/>
  <c r="J2064" i="108"/>
  <c r="J2063" i="108"/>
  <c r="J2062" i="108"/>
  <c r="J2061" i="108"/>
  <c r="J2060" i="108"/>
  <c r="J2059" i="108"/>
  <c r="J2058" i="108"/>
  <c r="J2057" i="108"/>
  <c r="J2056" i="108"/>
  <c r="J2055" i="108"/>
  <c r="J2054" i="108"/>
  <c r="J2053" i="108"/>
  <c r="J2052" i="108"/>
  <c r="J2051" i="108"/>
  <c r="J2050" i="108"/>
  <c r="J2049" i="108"/>
  <c r="J2048" i="108"/>
  <c r="J2047" i="108"/>
  <c r="J2044" i="108"/>
  <c r="J2043" i="108"/>
  <c r="J2042" i="108"/>
  <c r="J2041" i="108"/>
  <c r="J2038" i="108"/>
  <c r="J2037" i="108"/>
  <c r="J2036" i="108"/>
  <c r="J2035" i="108"/>
  <c r="J2034" i="108"/>
  <c r="J2033" i="108"/>
  <c r="J2032" i="108"/>
  <c r="J2031" i="108"/>
  <c r="J2030" i="108"/>
  <c r="J2029" i="108"/>
  <c r="J2028" i="108"/>
  <c r="J2027" i="108"/>
  <c r="J2026" i="108"/>
  <c r="J2025" i="108"/>
  <c r="J2024" i="108"/>
  <c r="J2023" i="108"/>
  <c r="J2022" i="108"/>
  <c r="J2021" i="108"/>
  <c r="J2020" i="108"/>
  <c r="J2019" i="108"/>
  <c r="J2018" i="108"/>
  <c r="J2017" i="108"/>
  <c r="J2016" i="108"/>
  <c r="J2015" i="108"/>
  <c r="J2014" i="108"/>
  <c r="J2013" i="108"/>
  <c r="J2012" i="108"/>
  <c r="J2011" i="108"/>
  <c r="J2010" i="108"/>
  <c r="J2009" i="108"/>
  <c r="J2008" i="108"/>
  <c r="J2007" i="108"/>
  <c r="J2006" i="108"/>
  <c r="J2005" i="108"/>
  <c r="J2004" i="108"/>
  <c r="J2003" i="108"/>
  <c r="J2002" i="108"/>
  <c r="J2001" i="108"/>
  <c r="J2000" i="108"/>
  <c r="J1999" i="108"/>
  <c r="J1998" i="108"/>
  <c r="J1997" i="108"/>
  <c r="J1996" i="108"/>
  <c r="J1995" i="108"/>
  <c r="J1994" i="108"/>
  <c r="J1993" i="108"/>
  <c r="J1992" i="108"/>
  <c r="J1991" i="108"/>
  <c r="J1990" i="108"/>
  <c r="J1989" i="108"/>
  <c r="J1988" i="108"/>
  <c r="J1987" i="108"/>
  <c r="J1986" i="108"/>
  <c r="J1985" i="108"/>
  <c r="J1984" i="108"/>
  <c r="J1983" i="108"/>
  <c r="J1982" i="108"/>
  <c r="J1981" i="108"/>
  <c r="J1980" i="108"/>
  <c r="J1979" i="108"/>
  <c r="J1978" i="108"/>
  <c r="J1977" i="108"/>
  <c r="J1976" i="108"/>
  <c r="J1975" i="108"/>
  <c r="J1974" i="108"/>
  <c r="J1973" i="108"/>
  <c r="J1972" i="108"/>
  <c r="J1971" i="108"/>
  <c r="J1970" i="108"/>
  <c r="J1969" i="108"/>
  <c r="J1968" i="108"/>
  <c r="J1967" i="108"/>
  <c r="J1966" i="108"/>
  <c r="J1965" i="108"/>
  <c r="J1964" i="108"/>
  <c r="J1963" i="108"/>
  <c r="J1962" i="108"/>
  <c r="J1961" i="108"/>
  <c r="J1960" i="108"/>
  <c r="J1959" i="108"/>
  <c r="J1958" i="108"/>
  <c r="J1957" i="108"/>
  <c r="J1956" i="108"/>
  <c r="J1955" i="108"/>
  <c r="J1954" i="108"/>
  <c r="J1953" i="108"/>
  <c r="J1952" i="108"/>
  <c r="J1951" i="108"/>
  <c r="J1950" i="108"/>
  <c r="J1949" i="108"/>
  <c r="J1948" i="108"/>
  <c r="J1947" i="108"/>
  <c r="J1946" i="108"/>
  <c r="J1945" i="108"/>
  <c r="J1944" i="108"/>
  <c r="J1943" i="108"/>
  <c r="J1942" i="108"/>
  <c r="J1941" i="108"/>
  <c r="J1940" i="108"/>
  <c r="J1939" i="108"/>
  <c r="J1938" i="108"/>
  <c r="J1937" i="108"/>
  <c r="J1936" i="108"/>
  <c r="J1935" i="108"/>
  <c r="J1934" i="108"/>
  <c r="J1933" i="108"/>
  <c r="J1932" i="108"/>
  <c r="J1931" i="108"/>
  <c r="J1930" i="108"/>
  <c r="J1929" i="108"/>
  <c r="J1928" i="108"/>
  <c r="J1927" i="108"/>
  <c r="J1926" i="108"/>
  <c r="J1925" i="108"/>
  <c r="J1924" i="108"/>
  <c r="J1923" i="108"/>
  <c r="J1922" i="108"/>
  <c r="J1921" i="108"/>
  <c r="J1920" i="108"/>
  <c r="J1919" i="108"/>
  <c r="J1916" i="108"/>
  <c r="J1915" i="108"/>
  <c r="J1914" i="108"/>
  <c r="J1913" i="108"/>
  <c r="J1912" i="108"/>
  <c r="J1911" i="108"/>
  <c r="J1910" i="108"/>
  <c r="J1909" i="108"/>
  <c r="J1908" i="108"/>
  <c r="J1907" i="108"/>
  <c r="J1906" i="108"/>
  <c r="J1905" i="108"/>
  <c r="J1904" i="108"/>
  <c r="J1903" i="108"/>
  <c r="J1902" i="108"/>
  <c r="J1901" i="108"/>
  <c r="J1900" i="108"/>
  <c r="J1899" i="108"/>
  <c r="J1898" i="108"/>
  <c r="J1897" i="108"/>
  <c r="J1896" i="108"/>
  <c r="J1895" i="108"/>
  <c r="J1894" i="108"/>
  <c r="J1893" i="108"/>
  <c r="J1892" i="108"/>
  <c r="J1891" i="108"/>
  <c r="J1890" i="108"/>
  <c r="J1889" i="108"/>
  <c r="J1888" i="108"/>
  <c r="J1887" i="108"/>
  <c r="J1886" i="108"/>
  <c r="J1885" i="108"/>
  <c r="J1884" i="108"/>
  <c r="J1883" i="108"/>
  <c r="J1882" i="108"/>
  <c r="J1881" i="108"/>
  <c r="J1880" i="108"/>
  <c r="J1879" i="108"/>
  <c r="J1878" i="108"/>
  <c r="J1877" i="108"/>
  <c r="J1876" i="108"/>
  <c r="J1875" i="108"/>
  <c r="J1874" i="108"/>
  <c r="J1873" i="108"/>
  <c r="J1872" i="108"/>
  <c r="J1871" i="108"/>
  <c r="J1870" i="108"/>
  <c r="J1869" i="108"/>
  <c r="J1868" i="108"/>
  <c r="J1867" i="108"/>
  <c r="J1866" i="108"/>
  <c r="J1865" i="108"/>
  <c r="J1864" i="108"/>
  <c r="J1863" i="108"/>
  <c r="J1862" i="108"/>
  <c r="J1861" i="108"/>
  <c r="J1860" i="108"/>
  <c r="J1859" i="108"/>
  <c r="J1858" i="108"/>
  <c r="J1857" i="108"/>
  <c r="J1856" i="108"/>
  <c r="J1855" i="108"/>
  <c r="J1854" i="108"/>
  <c r="J1853" i="108"/>
  <c r="J1852" i="108"/>
  <c r="J1851" i="108"/>
  <c r="J1850" i="108"/>
  <c r="J1849" i="108"/>
  <c r="J1848" i="108"/>
  <c r="J1847" i="108"/>
  <c r="J1846" i="108"/>
  <c r="J1845" i="108"/>
  <c r="J1844" i="108"/>
  <c r="J1843" i="108"/>
  <c r="J1842" i="108"/>
  <c r="J1841" i="108"/>
  <c r="J1840" i="108"/>
  <c r="J1836" i="108"/>
  <c r="J1835" i="108"/>
  <c r="J1834" i="108"/>
  <c r="J1833" i="108"/>
  <c r="J1832" i="108"/>
  <c r="J1831" i="108"/>
  <c r="J1830" i="108"/>
  <c r="J1829" i="108"/>
  <c r="J1828" i="108"/>
  <c r="J1827" i="108"/>
  <c r="J1826" i="108"/>
  <c r="J1825" i="108"/>
  <c r="J1824" i="108"/>
  <c r="J1823" i="108"/>
  <c r="J1820" i="108"/>
  <c r="J1819" i="108"/>
  <c r="J1818" i="108"/>
  <c r="J1817" i="108"/>
  <c r="J1816" i="108"/>
  <c r="J1815" i="108"/>
  <c r="J1814" i="108"/>
  <c r="J1813" i="108"/>
  <c r="J1812" i="108"/>
  <c r="J1811" i="108"/>
  <c r="J1810" i="108"/>
  <c r="J1809" i="108"/>
  <c r="J1808" i="108"/>
  <c r="J1807" i="108"/>
  <c r="J1806" i="108"/>
  <c r="J1805" i="108"/>
  <c r="J1802" i="108"/>
  <c r="J1801" i="108"/>
  <c r="J1800" i="108"/>
  <c r="J1799" i="108"/>
  <c r="J1798" i="108"/>
  <c r="J1797" i="108"/>
  <c r="J1796" i="108"/>
  <c r="J1795" i="108"/>
  <c r="J1794" i="108"/>
  <c r="J1793" i="108"/>
  <c r="J1792" i="108"/>
  <c r="J1791" i="108"/>
  <c r="J1790" i="108"/>
  <c r="J1789" i="108"/>
  <c r="J1788" i="108"/>
  <c r="J1787" i="108"/>
  <c r="J1786" i="108"/>
  <c r="J1785" i="108"/>
  <c r="J1784" i="108"/>
  <c r="J1783" i="108"/>
  <c r="J1782" i="108"/>
  <c r="J1781" i="108"/>
  <c r="J1780" i="108"/>
  <c r="J1779" i="108"/>
  <c r="J1778" i="108"/>
  <c r="J1777" i="108"/>
  <c r="J1776" i="108"/>
  <c r="J1775" i="108"/>
  <c r="J1774" i="108"/>
  <c r="J1773" i="108"/>
  <c r="J1772" i="108"/>
  <c r="J1771" i="108"/>
  <c r="J1770" i="108"/>
  <c r="J1769" i="108"/>
  <c r="J1767" i="108"/>
  <c r="J1766" i="108"/>
  <c r="J1765" i="108"/>
  <c r="J1764" i="108"/>
  <c r="J1763" i="108"/>
  <c r="J1762" i="108"/>
  <c r="J1761" i="108"/>
  <c r="J1760" i="108"/>
  <c r="J1759" i="108"/>
  <c r="J1758" i="108"/>
  <c r="J1757" i="108"/>
  <c r="J1756" i="108"/>
  <c r="J1755" i="108"/>
  <c r="J1754" i="108"/>
  <c r="J1753" i="108"/>
  <c r="J1752" i="108"/>
  <c r="J1751" i="108"/>
  <c r="J1750" i="108"/>
  <c r="J1749" i="108"/>
  <c r="J1748" i="108"/>
  <c r="J1747" i="108"/>
  <c r="J1746" i="108"/>
  <c r="J1745" i="108"/>
  <c r="J1744" i="108"/>
  <c r="J1743" i="108"/>
  <c r="J1742" i="108"/>
  <c r="J1741" i="108"/>
  <c r="J1740" i="108"/>
  <c r="J1739" i="108"/>
  <c r="J1738" i="108"/>
  <c r="J1737" i="108"/>
  <c r="J1736" i="108"/>
  <c r="J1733" i="108"/>
  <c r="J1732" i="108"/>
  <c r="J1731" i="108"/>
  <c r="J1730" i="108"/>
  <c r="J1729" i="108"/>
  <c r="J1728" i="108"/>
  <c r="J1727" i="108"/>
  <c r="J1726" i="108"/>
  <c r="J1725" i="108"/>
  <c r="J1724" i="108"/>
  <c r="J1723" i="108"/>
  <c r="J1722" i="108"/>
  <c r="J1721" i="108"/>
  <c r="J1720" i="108"/>
  <c r="J1719" i="108"/>
  <c r="J1718" i="108"/>
  <c r="J1717" i="108"/>
  <c r="J1716" i="108"/>
  <c r="J1715" i="108"/>
  <c r="J1714" i="108"/>
  <c r="J1713" i="108"/>
  <c r="J1710" i="108"/>
  <c r="J1709" i="108"/>
  <c r="J1708" i="108"/>
  <c r="J1707" i="108"/>
  <c r="J1706" i="108"/>
  <c r="J1705" i="108"/>
  <c r="J1704" i="108"/>
  <c r="J1703" i="108"/>
  <c r="J1702" i="108"/>
  <c r="J1701" i="108"/>
  <c r="J1700" i="108"/>
  <c r="J1699" i="108"/>
  <c r="J1698" i="108"/>
  <c r="J1697" i="108"/>
  <c r="J1694" i="108"/>
  <c r="J1693" i="108"/>
  <c r="J1692" i="108"/>
  <c r="J1691" i="108"/>
  <c r="J1690" i="108"/>
  <c r="J1689" i="108"/>
  <c r="J1688" i="108"/>
  <c r="J1687" i="108"/>
  <c r="J1686" i="108"/>
  <c r="J1685" i="108"/>
  <c r="J1684" i="108"/>
  <c r="J1683" i="108"/>
  <c r="J1682" i="108"/>
  <c r="J1681" i="108"/>
  <c r="J1680" i="108"/>
  <c r="J1679" i="108"/>
  <c r="J1678" i="108"/>
  <c r="J1677" i="108"/>
  <c r="J1676" i="108"/>
  <c r="J1675" i="108"/>
  <c r="J1674" i="108"/>
  <c r="J1673" i="108"/>
  <c r="J1672" i="108"/>
  <c r="J1671" i="108"/>
  <c r="J1670" i="108"/>
  <c r="J1669" i="108"/>
  <c r="J1668" i="108"/>
  <c r="J1667" i="108"/>
  <c r="J1666" i="108"/>
  <c r="J1665" i="108"/>
  <c r="J1664" i="108"/>
  <c r="J1663" i="108"/>
  <c r="J1662" i="108"/>
  <c r="J1661" i="108"/>
  <c r="J1660" i="108"/>
  <c r="J1659" i="108"/>
  <c r="J1658" i="108"/>
  <c r="J1657" i="108"/>
  <c r="J1656" i="108"/>
  <c r="J1655" i="108"/>
  <c r="J1654" i="108"/>
  <c r="J1653" i="108"/>
  <c r="J1652" i="108"/>
  <c r="J1651" i="108"/>
  <c r="J1650" i="108"/>
  <c r="J1649" i="108"/>
  <c r="J1646" i="108"/>
  <c r="J1645" i="108"/>
  <c r="J1644" i="108"/>
  <c r="J1643" i="108"/>
  <c r="J1642" i="108"/>
  <c r="J1641" i="108"/>
  <c r="J1640" i="108"/>
  <c r="J1639" i="108"/>
  <c r="J1638" i="108"/>
  <c r="J1637" i="108"/>
  <c r="J1636" i="108"/>
  <c r="J1635" i="108"/>
  <c r="J1634" i="108"/>
  <c r="J1633" i="108"/>
  <c r="J1632" i="108"/>
  <c r="J1631" i="108"/>
  <c r="J1630" i="108"/>
  <c r="J1629" i="108"/>
  <c r="J1628" i="108"/>
  <c r="J1627" i="108"/>
  <c r="J1626" i="108"/>
  <c r="J1625" i="108"/>
  <c r="J1624" i="108"/>
  <c r="J1623" i="108"/>
  <c r="J1622" i="108"/>
  <c r="J1621" i="108"/>
  <c r="J1620" i="108"/>
  <c r="J1619" i="108"/>
  <c r="J1618" i="108"/>
  <c r="J1617" i="108"/>
  <c r="J1616" i="108"/>
  <c r="J1615" i="108"/>
  <c r="J1614" i="108"/>
  <c r="J1613" i="108"/>
  <c r="J1612" i="108"/>
  <c r="J1611" i="108"/>
  <c r="J1610" i="108"/>
  <c r="J1609" i="108"/>
  <c r="J1608" i="108"/>
  <c r="J1607" i="108"/>
  <c r="J1606" i="108"/>
  <c r="J1605" i="108"/>
  <c r="J1604" i="108"/>
  <c r="J1603" i="108"/>
  <c r="J1602" i="108"/>
  <c r="J1601" i="108"/>
  <c r="J1600" i="108"/>
  <c r="J1599" i="108"/>
  <c r="J1598" i="108"/>
  <c r="J1597" i="108"/>
  <c r="J1596" i="108"/>
  <c r="J1595" i="108"/>
  <c r="J1594" i="108"/>
  <c r="J1593" i="108"/>
  <c r="J1592" i="108"/>
  <c r="J1591" i="108"/>
  <c r="J1590" i="108"/>
  <c r="J1589" i="108"/>
  <c r="J1588" i="108"/>
  <c r="J1587" i="108"/>
  <c r="J1586" i="108"/>
  <c r="J1585" i="108"/>
  <c r="J1584" i="108"/>
  <c r="J1583" i="108"/>
  <c r="J1582" i="108"/>
  <c r="J1581" i="108"/>
  <c r="J1580" i="108"/>
  <c r="J1579" i="108"/>
  <c r="J1578" i="108"/>
  <c r="J1577" i="108"/>
  <c r="J1576" i="108"/>
  <c r="J1575" i="108"/>
  <c r="J1574" i="108"/>
  <c r="J1573" i="108"/>
  <c r="J1572" i="108"/>
  <c r="J1571" i="108"/>
  <c r="J1570" i="108"/>
  <c r="J1569" i="108"/>
  <c r="J1568" i="108"/>
  <c r="J1565" i="108"/>
  <c r="J1564" i="108"/>
  <c r="J1563" i="108"/>
  <c r="J1562" i="108"/>
  <c r="J1561" i="108"/>
  <c r="J1560" i="108"/>
  <c r="J1559" i="108"/>
  <c r="J1558" i="108"/>
  <c r="J1557" i="108"/>
  <c r="J1556" i="108"/>
  <c r="J1555" i="108"/>
  <c r="J1554" i="108"/>
  <c r="J1553" i="108"/>
  <c r="J1552" i="108"/>
  <c r="J1551" i="108"/>
  <c r="J1550" i="108"/>
  <c r="J1549" i="108"/>
  <c r="J1548" i="108"/>
  <c r="J1547" i="108"/>
  <c r="J1546" i="108"/>
  <c r="J1545" i="108"/>
  <c r="J1544" i="108"/>
  <c r="J1543" i="108"/>
  <c r="J1542" i="108"/>
  <c r="J1541" i="108"/>
  <c r="J1540" i="108"/>
  <c r="J1539" i="108"/>
  <c r="J1538" i="108"/>
  <c r="J1537" i="108"/>
  <c r="J1536" i="108"/>
  <c r="J1535" i="108"/>
  <c r="J1534" i="108"/>
  <c r="J1533" i="108"/>
  <c r="J1532" i="108"/>
  <c r="J1531" i="108"/>
  <c r="J1530" i="108"/>
  <c r="J1529" i="108"/>
  <c r="J1528" i="108"/>
  <c r="J1527" i="108"/>
  <c r="J1526" i="108"/>
  <c r="J1525" i="108"/>
  <c r="J1524" i="108"/>
  <c r="J1523" i="108"/>
  <c r="J1522" i="108"/>
  <c r="J1521" i="108"/>
  <c r="J1520" i="108"/>
  <c r="J1519" i="108"/>
  <c r="J1518" i="108"/>
  <c r="J1517" i="108"/>
  <c r="J1516" i="108"/>
  <c r="J1515" i="108"/>
  <c r="J1514" i="108"/>
  <c r="J1513" i="108"/>
  <c r="J1512" i="108"/>
  <c r="J1511" i="108"/>
  <c r="J1510" i="108"/>
  <c r="J1509" i="108"/>
  <c r="J1508" i="108"/>
  <c r="J1507" i="108"/>
  <c r="J1506" i="108"/>
  <c r="J1505" i="108"/>
  <c r="J1504" i="108"/>
  <c r="J1503" i="108"/>
  <c r="J1502" i="108"/>
  <c r="J1501" i="108"/>
  <c r="J1500" i="108"/>
  <c r="J1499" i="108"/>
  <c r="J1498" i="108"/>
  <c r="J1497" i="108"/>
  <c r="J1496" i="108"/>
  <c r="J1495" i="108"/>
  <c r="J1494" i="108"/>
  <c r="J1493" i="108"/>
  <c r="J1492" i="108"/>
  <c r="J1491" i="108"/>
  <c r="J1490" i="108"/>
  <c r="J1489" i="108"/>
  <c r="J1488" i="108"/>
  <c r="J1487" i="108"/>
  <c r="J1486" i="108"/>
  <c r="J1485" i="108"/>
  <c r="J1484" i="108"/>
  <c r="J1483" i="108"/>
  <c r="J1482" i="108"/>
  <c r="J1481" i="108"/>
  <c r="J1480" i="108"/>
  <c r="J1479" i="108"/>
  <c r="J1478" i="108"/>
  <c r="J1475" i="108"/>
  <c r="J1474" i="108"/>
  <c r="J1473" i="108"/>
  <c r="J1472" i="108"/>
  <c r="J1471" i="108"/>
  <c r="J1470" i="108"/>
  <c r="J1469" i="108"/>
  <c r="J1468" i="108"/>
  <c r="J1467" i="108"/>
  <c r="J1466" i="108"/>
  <c r="J1465" i="108"/>
  <c r="J1464" i="108"/>
  <c r="J1463" i="108"/>
  <c r="J1462" i="108"/>
  <c r="J1461" i="108"/>
  <c r="J1460" i="108"/>
  <c r="J1459" i="108"/>
  <c r="J1458" i="108"/>
  <c r="J1457" i="108"/>
  <c r="J1456" i="108"/>
  <c r="J1455" i="108"/>
  <c r="J1454" i="108"/>
  <c r="J1453" i="108"/>
  <c r="J1452" i="108"/>
  <c r="J1451" i="108"/>
  <c r="J1450" i="108"/>
  <c r="J1449" i="108"/>
  <c r="J1448" i="108"/>
  <c r="J1447" i="108"/>
  <c r="J1446" i="108"/>
  <c r="J1445" i="108"/>
  <c r="J1444" i="108"/>
  <c r="J1443" i="108"/>
  <c r="J1442" i="108"/>
  <c r="J1441" i="108"/>
  <c r="J1440" i="108"/>
  <c r="J1439" i="108"/>
  <c r="J1438" i="108"/>
  <c r="J1437" i="108"/>
  <c r="J1436" i="108"/>
  <c r="J1435" i="108"/>
  <c r="J1434" i="108"/>
  <c r="J1433" i="108"/>
  <c r="J1432" i="108"/>
  <c r="J1431" i="108"/>
  <c r="J1430" i="108"/>
  <c r="J1429" i="108"/>
  <c r="J1428" i="108"/>
  <c r="J1427" i="108"/>
  <c r="J1426" i="108"/>
  <c r="J1425" i="108"/>
  <c r="J1424" i="108"/>
  <c r="J1423" i="108"/>
  <c r="J1422" i="108"/>
  <c r="J1421" i="108"/>
  <c r="J1420" i="108"/>
  <c r="J1419" i="108"/>
  <c r="J1418" i="108"/>
  <c r="J1417" i="108"/>
  <c r="J1416" i="108"/>
  <c r="J1415" i="108"/>
  <c r="J1414" i="108"/>
  <c r="J1413" i="108"/>
  <c r="J1412" i="108"/>
  <c r="J1411" i="108"/>
  <c r="J1410" i="108"/>
  <c r="J1409" i="108"/>
  <c r="J1408" i="108"/>
  <c r="J1407" i="108"/>
  <c r="J1406" i="108"/>
  <c r="J1405" i="108"/>
  <c r="J1404" i="108"/>
  <c r="J1403" i="108"/>
  <c r="J1402" i="108"/>
  <c r="J1401" i="108"/>
  <c r="J1400" i="108"/>
  <c r="J1399" i="108"/>
  <c r="J1398" i="108"/>
  <c r="J1397" i="108"/>
  <c r="J1396" i="108"/>
  <c r="J1395" i="108"/>
  <c r="J1394" i="108"/>
  <c r="J1393" i="108"/>
  <c r="J1392" i="108"/>
  <c r="J1391" i="108"/>
  <c r="J1390" i="108"/>
  <c r="J1389" i="108"/>
  <c r="J1388" i="108"/>
  <c r="J1387" i="108"/>
  <c r="J1386" i="108"/>
  <c r="J1385" i="108"/>
  <c r="J1384" i="108"/>
  <c r="J1383" i="108"/>
  <c r="J1382" i="108"/>
  <c r="J1381" i="108"/>
  <c r="J1380" i="108"/>
  <c r="J1379" i="108"/>
  <c r="J1378" i="108"/>
  <c r="J1377" i="108"/>
  <c r="J1376" i="108"/>
  <c r="J1375" i="108"/>
  <c r="J1374" i="108"/>
  <c r="J1373" i="108"/>
  <c r="J1372" i="108"/>
  <c r="J1371" i="108"/>
  <c r="J1370" i="108"/>
  <c r="J1367" i="108"/>
  <c r="J1366" i="108"/>
  <c r="J1365" i="108"/>
  <c r="J1364" i="108"/>
  <c r="J1363" i="108"/>
  <c r="J1362" i="108"/>
  <c r="J1361" i="108"/>
  <c r="J1360" i="108"/>
  <c r="J1359" i="108"/>
  <c r="J1358" i="108"/>
  <c r="J1357" i="108"/>
  <c r="J1356" i="108"/>
  <c r="J1355" i="108"/>
  <c r="J1354" i="108"/>
  <c r="J1353" i="108"/>
  <c r="J1352" i="108"/>
  <c r="J1351" i="108"/>
  <c r="J1350" i="108"/>
  <c r="J1349" i="108"/>
  <c r="J1348" i="108"/>
  <c r="J1347" i="108"/>
  <c r="J1346" i="108"/>
  <c r="J1345" i="108"/>
  <c r="J1344" i="108"/>
  <c r="J1343" i="108"/>
  <c r="J1342" i="108"/>
  <c r="J1341" i="108"/>
  <c r="J1340" i="108"/>
  <c r="J1339" i="108"/>
  <c r="J1338" i="108"/>
  <c r="J1337" i="108"/>
  <c r="J1336" i="108"/>
  <c r="J1335" i="108"/>
  <c r="J1334" i="108"/>
  <c r="J1333" i="108"/>
  <c r="J1332" i="108"/>
  <c r="J1331" i="108"/>
  <c r="J1330" i="108"/>
  <c r="J1329" i="108"/>
  <c r="J1328" i="108"/>
  <c r="J1327" i="108"/>
  <c r="J1326" i="108"/>
  <c r="J1325" i="108"/>
  <c r="J1324" i="108"/>
  <c r="J1323" i="108"/>
  <c r="J1322" i="108"/>
  <c r="J1321" i="108"/>
  <c r="J1320" i="108"/>
  <c r="J1319" i="108"/>
  <c r="J1318" i="108"/>
  <c r="J1317" i="108"/>
  <c r="J1316" i="108"/>
  <c r="J1315" i="108"/>
  <c r="J1314" i="108"/>
  <c r="J1313" i="108"/>
  <c r="J1312" i="108"/>
  <c r="J1311" i="108"/>
  <c r="J1310" i="108"/>
  <c r="J1309" i="108"/>
  <c r="J1308" i="108"/>
  <c r="J1307" i="108"/>
  <c r="J1306" i="108"/>
  <c r="J1305" i="108"/>
  <c r="J1304" i="108"/>
  <c r="J1303" i="108"/>
  <c r="J1302" i="108"/>
  <c r="J1301" i="108"/>
  <c r="J1300" i="108"/>
  <c r="J1299" i="108"/>
  <c r="J1298" i="108"/>
  <c r="J1297" i="108"/>
  <c r="J1296" i="108"/>
  <c r="J1295" i="108"/>
  <c r="J1294" i="108"/>
  <c r="J1293" i="108"/>
  <c r="J1292" i="108"/>
  <c r="J1291" i="108"/>
  <c r="J1290" i="108"/>
  <c r="J1289" i="108"/>
  <c r="J1288" i="108"/>
  <c r="J1287" i="108"/>
  <c r="J1286" i="108"/>
  <c r="J1285" i="108"/>
  <c r="J1284" i="108"/>
  <c r="J1283" i="108"/>
  <c r="J1282" i="108"/>
  <c r="J1281" i="108"/>
  <c r="J1280" i="108"/>
  <c r="J1279" i="108"/>
  <c r="J1278" i="108"/>
  <c r="J1277" i="108"/>
  <c r="J1276" i="108"/>
  <c r="J1275" i="108"/>
  <c r="J1274" i="108"/>
  <c r="J1273" i="108"/>
  <c r="J1272" i="108"/>
  <c r="J1271" i="108"/>
  <c r="J1270" i="108"/>
  <c r="J1269" i="108"/>
  <c r="J1268" i="108"/>
  <c r="J1267" i="108"/>
  <c r="J1266" i="108"/>
  <c r="J1265" i="108"/>
  <c r="J1264" i="108"/>
  <c r="J1263" i="108"/>
  <c r="J1262" i="108"/>
  <c r="J1261" i="108"/>
  <c r="J1260" i="108"/>
  <c r="J1259" i="108"/>
  <c r="J1258" i="108"/>
  <c r="J1257" i="108"/>
  <c r="J1256" i="108"/>
  <c r="J1255" i="108"/>
  <c r="J1254" i="108"/>
  <c r="J1253" i="108"/>
  <c r="J1252" i="108"/>
  <c r="J1251" i="108"/>
  <c r="J1250" i="108"/>
  <c r="J1249" i="108"/>
  <c r="J1248" i="108"/>
  <c r="J1247" i="108"/>
  <c r="J1244" i="108"/>
  <c r="J1243" i="108"/>
  <c r="J1242" i="108"/>
  <c r="J1241" i="108"/>
  <c r="J1240" i="108"/>
  <c r="J1239" i="108"/>
  <c r="J1238" i="108"/>
  <c r="J1237" i="108"/>
  <c r="J1236" i="108"/>
  <c r="J1235" i="108"/>
  <c r="J1234" i="108"/>
  <c r="J1233" i="108"/>
  <c r="J1232" i="108"/>
  <c r="J1231" i="108"/>
  <c r="J1230" i="108"/>
  <c r="J1229" i="108"/>
  <c r="J1228" i="108"/>
  <c r="J1227" i="108"/>
  <c r="J1226" i="108"/>
  <c r="J1225" i="108"/>
  <c r="J1224" i="108"/>
  <c r="J1223" i="108"/>
  <c r="J1222" i="108"/>
  <c r="J1221" i="108"/>
  <c r="J1220" i="108"/>
  <c r="J1219" i="108"/>
  <c r="J1218" i="108"/>
  <c r="J1217" i="108"/>
  <c r="J1216" i="108"/>
  <c r="J1215" i="108"/>
  <c r="J1214" i="108"/>
  <c r="J1213" i="108"/>
  <c r="J1212" i="108"/>
  <c r="J1211" i="108"/>
  <c r="J1210" i="108"/>
  <c r="J1209" i="108"/>
  <c r="J1208" i="108"/>
  <c r="J1207" i="108"/>
  <c r="J1206" i="108"/>
  <c r="J1205" i="108"/>
  <c r="J1204" i="108"/>
  <c r="J1203" i="108"/>
  <c r="J1202" i="108"/>
  <c r="J1201" i="108"/>
  <c r="J1200" i="108"/>
  <c r="J1199" i="108"/>
  <c r="J1198" i="108"/>
  <c r="J1197" i="108"/>
  <c r="J1196" i="108"/>
  <c r="J1195" i="108"/>
  <c r="J1194" i="108"/>
  <c r="J1193" i="108"/>
  <c r="J1192" i="108"/>
  <c r="J1191" i="108"/>
  <c r="J1190" i="108"/>
  <c r="J1189" i="108"/>
  <c r="J1188" i="108"/>
  <c r="J1187" i="108"/>
  <c r="J1186" i="108"/>
  <c r="J1185" i="108"/>
  <c r="J1184" i="108"/>
  <c r="J1183" i="108"/>
  <c r="J1182" i="108"/>
  <c r="J1181" i="108"/>
  <c r="J1180" i="108"/>
  <c r="J1179" i="108"/>
  <c r="J1178" i="108"/>
  <c r="J1177" i="108"/>
  <c r="J1176" i="108"/>
  <c r="J1175" i="108"/>
  <c r="J1174" i="108"/>
  <c r="J1173" i="108"/>
  <c r="J1172" i="108"/>
  <c r="J1171" i="108"/>
  <c r="J1170" i="108"/>
  <c r="J1169" i="108"/>
  <c r="J1168" i="108"/>
  <c r="J1167" i="108"/>
  <c r="J1166" i="108"/>
  <c r="J1165" i="108"/>
  <c r="J1164" i="108"/>
  <c r="J1163" i="108"/>
  <c r="J1162" i="108"/>
  <c r="J1161" i="108"/>
  <c r="J1160" i="108"/>
  <c r="J1159" i="108"/>
  <c r="J1158" i="108"/>
  <c r="J1157" i="108"/>
  <c r="J1156" i="108"/>
  <c r="J1155" i="108"/>
  <c r="J1154" i="108"/>
  <c r="J1153" i="108"/>
  <c r="J1152" i="108"/>
  <c r="J1151" i="108"/>
  <c r="J1150" i="108"/>
  <c r="J1149" i="108"/>
  <c r="J1148" i="108"/>
  <c r="J1147" i="108"/>
  <c r="J1146" i="108"/>
  <c r="J1145" i="108"/>
  <c r="J1144" i="108"/>
  <c r="J1143" i="108"/>
  <c r="J1142" i="108"/>
  <c r="J1141" i="108"/>
  <c r="J1140" i="108"/>
  <c r="J1139" i="108"/>
  <c r="J1138" i="108"/>
  <c r="J1137" i="108"/>
  <c r="J1136" i="108"/>
  <c r="J1135" i="108"/>
  <c r="J1134" i="108"/>
  <c r="J1133" i="108"/>
  <c r="J1132" i="108"/>
  <c r="J1131" i="108"/>
  <c r="J1130" i="108"/>
  <c r="J1129" i="108"/>
  <c r="J1128" i="108"/>
  <c r="J1127" i="108"/>
  <c r="J1126" i="108"/>
  <c r="J1125" i="108"/>
  <c r="J1124" i="108"/>
  <c r="J1123" i="108"/>
  <c r="J1122" i="108"/>
  <c r="J1121" i="108"/>
  <c r="J1120" i="108"/>
  <c r="J1119" i="108"/>
  <c r="J1118" i="108"/>
  <c r="J1117" i="108"/>
  <c r="J1116" i="108"/>
  <c r="J1115" i="108"/>
  <c r="J1114" i="108"/>
  <c r="J1113" i="108"/>
  <c r="J1112" i="108"/>
  <c r="J1111" i="108"/>
  <c r="J1108" i="108"/>
  <c r="J1107" i="108"/>
  <c r="J1106" i="108"/>
  <c r="J1105" i="108"/>
  <c r="J1104" i="108"/>
  <c r="J1103" i="108"/>
  <c r="J1102" i="108"/>
  <c r="J1101" i="108"/>
  <c r="J1098" i="108"/>
  <c r="J1097" i="108"/>
  <c r="J1096" i="108"/>
  <c r="J1095" i="108"/>
  <c r="J1094" i="108"/>
  <c r="J1093" i="108"/>
  <c r="J1092" i="108"/>
  <c r="J1091" i="108"/>
  <c r="J1090" i="108"/>
  <c r="J1089" i="108"/>
  <c r="J1088" i="108"/>
  <c r="J1087" i="108"/>
  <c r="J1086" i="108"/>
  <c r="J1085" i="108"/>
  <c r="J1084" i="108"/>
  <c r="J1083" i="108"/>
  <c r="J1082" i="108"/>
  <c r="J1081" i="108"/>
  <c r="J1080" i="108"/>
  <c r="J1079" i="108"/>
  <c r="J1078" i="108"/>
  <c r="J1077" i="108"/>
  <c r="J1076" i="108"/>
  <c r="J1075" i="108"/>
  <c r="J1074" i="108"/>
  <c r="J1073" i="108"/>
  <c r="J1072" i="108"/>
  <c r="J1071" i="108"/>
  <c r="J1070" i="108"/>
  <c r="J1069" i="108"/>
  <c r="J1068" i="108"/>
  <c r="J1067" i="108"/>
  <c r="J1066" i="108"/>
  <c r="J1065" i="108"/>
  <c r="J1064" i="108"/>
  <c r="J1063" i="108"/>
  <c r="J1062" i="108"/>
  <c r="J1061" i="108"/>
  <c r="J1060" i="108"/>
  <c r="J1059" i="108"/>
  <c r="J1058" i="108"/>
  <c r="J1057" i="108"/>
  <c r="J1056" i="108"/>
  <c r="J1055" i="108"/>
  <c r="J1054" i="108"/>
  <c r="J1053" i="108"/>
  <c r="J1052" i="108"/>
  <c r="J1051" i="108"/>
  <c r="J1050" i="108"/>
  <c r="J1049" i="108"/>
  <c r="J1048" i="108"/>
  <c r="J1047" i="108"/>
  <c r="J1046" i="108"/>
  <c r="J1045" i="108"/>
  <c r="J1044" i="108"/>
  <c r="J1043" i="108"/>
  <c r="J1042" i="108"/>
  <c r="J1041" i="108"/>
  <c r="J1040" i="108"/>
  <c r="J1039" i="108"/>
  <c r="J1038" i="108"/>
  <c r="J1037" i="108"/>
  <c r="J1036" i="108"/>
  <c r="J1035" i="108"/>
  <c r="J1034" i="108"/>
  <c r="J1033" i="108"/>
  <c r="J1032" i="108"/>
  <c r="J1031" i="108"/>
  <c r="J1030" i="108"/>
  <c r="J1029" i="108"/>
  <c r="J1028" i="108"/>
  <c r="J1027" i="108"/>
  <c r="J1026" i="108"/>
  <c r="J1025" i="108"/>
  <c r="J1024" i="108"/>
  <c r="J1023" i="108"/>
  <c r="J1022" i="108"/>
  <c r="J1021" i="108"/>
  <c r="J1020" i="108"/>
  <c r="J1019" i="108"/>
  <c r="J1018" i="108"/>
  <c r="J1017" i="108"/>
  <c r="J1016" i="108"/>
  <c r="J1015" i="108"/>
  <c r="J1014" i="108"/>
  <c r="J1013" i="108"/>
  <c r="J1012" i="108"/>
  <c r="J1011" i="108"/>
  <c r="J1010" i="108"/>
  <c r="J1009" i="108"/>
  <c r="J1008" i="108"/>
  <c r="J1007" i="108"/>
  <c r="J1006" i="108"/>
  <c r="J1005" i="108"/>
  <c r="J1004" i="108"/>
  <c r="J1003" i="108"/>
  <c r="J1002" i="108"/>
  <c r="J1001" i="108"/>
  <c r="J1000" i="108"/>
  <c r="J999" i="108"/>
  <c r="J998" i="108"/>
  <c r="J997" i="108"/>
  <c r="J996" i="108"/>
  <c r="J995" i="108"/>
  <c r="J994" i="108"/>
  <c r="J993" i="108"/>
  <c r="J992" i="108"/>
  <c r="J991" i="108"/>
  <c r="J990" i="108"/>
  <c r="J989" i="108"/>
  <c r="J988" i="108"/>
  <c r="J987" i="108"/>
  <c r="J986" i="108"/>
  <c r="J985" i="108"/>
  <c r="J984" i="108"/>
  <c r="J983" i="108"/>
  <c r="J982" i="108"/>
  <c r="J981" i="108"/>
  <c r="J980" i="108"/>
  <c r="J979" i="108"/>
  <c r="J978" i="108"/>
  <c r="J977" i="108"/>
  <c r="J976" i="108"/>
  <c r="J975" i="108"/>
  <c r="J974" i="108"/>
  <c r="J973" i="108"/>
  <c r="J972" i="108"/>
  <c r="J971" i="108"/>
  <c r="J970" i="108"/>
  <c r="J969" i="108"/>
  <c r="J968" i="108"/>
  <c r="J967" i="108"/>
  <c r="J966" i="108"/>
  <c r="J965" i="108"/>
  <c r="J964" i="108"/>
  <c r="J963" i="108"/>
  <c r="J960" i="108"/>
  <c r="J959" i="108"/>
  <c r="J958" i="108"/>
  <c r="J957" i="108"/>
  <c r="J956" i="108"/>
  <c r="J955" i="108"/>
  <c r="J954" i="108"/>
  <c r="J953" i="108"/>
  <c r="J952" i="108"/>
  <c r="J951" i="108"/>
  <c r="J950" i="108"/>
  <c r="J949" i="108"/>
  <c r="J948" i="108"/>
  <c r="J947" i="108"/>
  <c r="J946" i="108"/>
  <c r="J945" i="108"/>
  <c r="J944" i="108"/>
  <c r="J943" i="108"/>
  <c r="J942" i="108"/>
  <c r="J941" i="108"/>
  <c r="J940" i="108"/>
  <c r="J939" i="108"/>
  <c r="J938" i="108"/>
  <c r="J937" i="108"/>
  <c r="J936" i="108"/>
  <c r="J935" i="108"/>
  <c r="J934" i="108"/>
  <c r="J933" i="108"/>
  <c r="J932" i="108"/>
  <c r="J931" i="108"/>
  <c r="J930" i="108"/>
  <c r="J929" i="108"/>
  <c r="J928" i="108"/>
  <c r="J927" i="108"/>
  <c r="J926" i="108"/>
  <c r="J925" i="108"/>
  <c r="J924" i="108"/>
  <c r="J923" i="108"/>
  <c r="J922" i="108"/>
  <c r="J921" i="108"/>
  <c r="J920" i="108"/>
  <c r="J919" i="108"/>
  <c r="J918" i="108"/>
  <c r="J917" i="108"/>
  <c r="J916" i="108"/>
  <c r="J915" i="108"/>
  <c r="J914" i="108"/>
  <c r="J913" i="108"/>
  <c r="J912" i="108"/>
  <c r="J911" i="108"/>
  <c r="J910" i="108"/>
  <c r="J909" i="108"/>
  <c r="J908" i="108"/>
  <c r="J907" i="108"/>
  <c r="J906" i="108"/>
  <c r="J905" i="108"/>
  <c r="J904" i="108"/>
  <c r="J903" i="108"/>
  <c r="J902" i="108"/>
  <c r="J901" i="108"/>
  <c r="J900" i="108"/>
  <c r="J899" i="108"/>
  <c r="J898" i="108"/>
  <c r="J897" i="108"/>
  <c r="J896" i="108"/>
  <c r="J895" i="108"/>
  <c r="J894" i="108"/>
  <c r="J893" i="108"/>
  <c r="J892" i="108"/>
  <c r="J891" i="108"/>
  <c r="J890" i="108"/>
  <c r="J889" i="108"/>
  <c r="J888" i="108"/>
  <c r="J887" i="108"/>
  <c r="J886" i="108"/>
  <c r="J885" i="108"/>
  <c r="J884" i="108"/>
  <c r="J883" i="108"/>
  <c r="J882" i="108"/>
  <c r="J881" i="108"/>
  <c r="J880" i="108"/>
  <c r="J879" i="108"/>
  <c r="J878" i="108"/>
  <c r="J877" i="108"/>
  <c r="J876" i="108"/>
  <c r="J875" i="108"/>
  <c r="J874" i="108"/>
  <c r="J873" i="108"/>
  <c r="J872" i="108"/>
  <c r="J871" i="108"/>
  <c r="J870" i="108"/>
  <c r="J869" i="108"/>
  <c r="J868" i="108"/>
  <c r="J867" i="108"/>
  <c r="J866" i="108"/>
  <c r="J865" i="108"/>
  <c r="J864" i="108"/>
  <c r="J863" i="108"/>
  <c r="J862" i="108"/>
  <c r="J861" i="108"/>
  <c r="J860" i="108"/>
  <c r="J859" i="108"/>
  <c r="J858" i="108"/>
  <c r="J857" i="108"/>
  <c r="J849" i="108"/>
  <c r="J848" i="108"/>
  <c r="J845" i="108"/>
  <c r="J844" i="108"/>
  <c r="J843" i="108"/>
  <c r="J842" i="108"/>
  <c r="J841" i="108"/>
  <c r="J840" i="108"/>
  <c r="J839" i="108"/>
  <c r="J838" i="108"/>
  <c r="J837" i="108"/>
  <c r="J836" i="108"/>
  <c r="J835" i="108"/>
  <c r="J834" i="108"/>
  <c r="J833" i="108"/>
  <c r="J832" i="108"/>
  <c r="J829" i="108"/>
  <c r="J828" i="108"/>
  <c r="J827" i="108"/>
  <c r="J826" i="108"/>
  <c r="J825" i="108"/>
  <c r="J824" i="108"/>
  <c r="J823" i="108"/>
  <c r="J822" i="108"/>
  <c r="J821" i="108"/>
  <c r="J820" i="108"/>
  <c r="J819" i="108"/>
  <c r="J818" i="108"/>
  <c r="J817" i="108"/>
  <c r="J816" i="108"/>
  <c r="J815" i="108"/>
  <c r="J814" i="108"/>
  <c r="J813" i="108"/>
  <c r="J812" i="108"/>
  <c r="J811" i="108"/>
  <c r="J810" i="108"/>
  <c r="J809" i="108"/>
  <c r="J808" i="108"/>
  <c r="J807" i="108"/>
  <c r="J806" i="108"/>
  <c r="J805" i="108"/>
  <c r="J801" i="108"/>
  <c r="J800" i="108"/>
  <c r="D10" i="108"/>
  <c r="C10" i="108"/>
  <c r="F101" i="1" l="1"/>
  <c r="K3420" i="109"/>
  <c r="F461" i="1" s="1"/>
  <c r="K854" i="108"/>
  <c r="K2818" i="108"/>
  <c r="F420" i="1" s="1"/>
  <c r="K797" i="108"/>
  <c r="K2840" i="108"/>
  <c r="K3378" i="108"/>
  <c r="K2881" i="108"/>
  <c r="F422" i="1" s="1"/>
  <c r="K2855" i="108"/>
  <c r="F421" i="1" s="1"/>
  <c r="K2828" i="108"/>
  <c r="K2739" i="109"/>
  <c r="F431" i="1" s="1"/>
  <c r="K1313" i="109"/>
  <c r="F427" i="1" s="1"/>
  <c r="K14" i="109"/>
  <c r="F426" i="1" s="1"/>
  <c r="K3055" i="109"/>
  <c r="F441" i="1" s="1"/>
  <c r="K2749" i="109"/>
  <c r="F432" i="1" s="1"/>
  <c r="K17" i="107" l="1"/>
  <c r="F491" i="1"/>
  <c r="C1090" i="107"/>
  <c r="D1090" i="107"/>
  <c r="C1086" i="107"/>
  <c r="D1086" i="107"/>
  <c r="C1068" i="107"/>
  <c r="D1068" i="107"/>
  <c r="C1038" i="107"/>
  <c r="D1038" i="107"/>
  <c r="C1006" i="107"/>
  <c r="D1006" i="107"/>
  <c r="C972" i="107"/>
  <c r="D972" i="107"/>
  <c r="C941" i="107"/>
  <c r="D941" i="107"/>
  <c r="C934" i="107"/>
  <c r="D934" i="107"/>
  <c r="C905" i="107"/>
  <c r="D905" i="107"/>
  <c r="C872" i="107"/>
  <c r="D872" i="107"/>
  <c r="C839" i="107"/>
  <c r="D839" i="107"/>
  <c r="C719" i="107"/>
  <c r="D719" i="107"/>
  <c r="C602" i="107"/>
  <c r="D602" i="107"/>
  <c r="C598" i="107"/>
  <c r="D598" i="107"/>
  <c r="C490" i="107"/>
  <c r="D490" i="107"/>
  <c r="C223" i="107"/>
  <c r="D223" i="107"/>
  <c r="C178" i="107"/>
  <c r="D178" i="107"/>
  <c r="C119" i="107"/>
  <c r="D119" i="107"/>
  <c r="C100" i="107"/>
  <c r="D100" i="107"/>
  <c r="C96" i="107"/>
  <c r="D96" i="107"/>
  <c r="C90" i="107"/>
  <c r="D90" i="107"/>
  <c r="C85" i="107"/>
  <c r="D85" i="107"/>
  <c r="C80" i="107"/>
  <c r="D80" i="107"/>
  <c r="C81" i="107"/>
  <c r="C67" i="107"/>
  <c r="D67" i="107"/>
  <c r="C63" i="107"/>
  <c r="D63" i="107"/>
  <c r="C59" i="107"/>
  <c r="D59" i="107"/>
  <c r="C50" i="107"/>
  <c r="D50" i="107"/>
  <c r="C51" i="107"/>
  <c r="D51" i="107"/>
  <c r="C26" i="107"/>
  <c r="D26" i="107"/>
  <c r="C22" i="107"/>
  <c r="D22" i="107"/>
  <c r="C17" i="107"/>
  <c r="D17" i="107"/>
  <c r="C9" i="107"/>
  <c r="D9" i="107"/>
  <c r="C10" i="107"/>
  <c r="D10" i="107"/>
  <c r="C11" i="107"/>
  <c r="D11" i="107"/>
  <c r="I4" i="107"/>
  <c r="J4" i="107"/>
  <c r="I5" i="107"/>
  <c r="J5" i="107"/>
  <c r="C4" i="107"/>
  <c r="C5" i="107"/>
  <c r="C3" i="107"/>
  <c r="D3" i="107"/>
  <c r="I1093" i="107"/>
  <c r="J1090" i="107" s="1"/>
  <c r="F520" i="1" s="1"/>
  <c r="K1090" i="107"/>
  <c r="I1089" i="107"/>
  <c r="J1086" i="107" s="1"/>
  <c r="F519" i="1" s="1"/>
  <c r="K1086" i="107"/>
  <c r="I1085" i="107"/>
  <c r="I1084" i="107"/>
  <c r="I1083" i="107"/>
  <c r="I1080" i="107"/>
  <c r="I1079" i="107"/>
  <c r="I1078" i="107"/>
  <c r="I1075" i="107"/>
  <c r="I1073" i="107"/>
  <c r="I1071" i="107"/>
  <c r="K1068" i="107"/>
  <c r="I1067" i="107"/>
  <c r="I1065" i="107"/>
  <c r="I1062" i="107"/>
  <c r="I1061" i="107"/>
  <c r="I1060" i="107"/>
  <c r="I1058" i="107"/>
  <c r="I1057" i="107"/>
  <c r="I1056" i="107"/>
  <c r="I1055" i="107"/>
  <c r="I1054" i="107"/>
  <c r="I1051" i="107"/>
  <c r="I1050" i="107"/>
  <c r="I1049" i="107"/>
  <c r="I1048" i="107"/>
  <c r="I1046" i="107"/>
  <c r="I1045" i="107"/>
  <c r="I1044" i="107"/>
  <c r="I1042" i="107"/>
  <c r="I1041" i="107"/>
  <c r="K1038" i="107"/>
  <c r="I1037" i="107"/>
  <c r="I1036" i="107"/>
  <c r="I1035" i="107"/>
  <c r="I1033" i="107"/>
  <c r="I1032" i="107"/>
  <c r="I1031" i="107"/>
  <c r="I1028" i="107"/>
  <c r="I1027" i="107"/>
  <c r="I1025" i="107"/>
  <c r="I1024" i="107"/>
  <c r="I1023" i="107"/>
  <c r="I1022" i="107"/>
  <c r="I1020" i="107"/>
  <c r="I1019" i="107"/>
  <c r="I1018" i="107"/>
  <c r="I1015" i="107"/>
  <c r="I1013" i="107"/>
  <c r="I1012" i="107"/>
  <c r="I1011" i="107"/>
  <c r="I1009" i="107"/>
  <c r="K1006" i="107"/>
  <c r="I1005" i="107"/>
  <c r="I1004" i="107"/>
  <c r="I1003" i="107"/>
  <c r="I1001" i="107"/>
  <c r="I1000" i="107"/>
  <c r="I999" i="107"/>
  <c r="I998" i="107"/>
  <c r="I995" i="107"/>
  <c r="I994" i="107"/>
  <c r="I993" i="107"/>
  <c r="I991" i="107"/>
  <c r="I990" i="107"/>
  <c r="I988" i="107"/>
  <c r="I987" i="107"/>
  <c r="I984" i="107"/>
  <c r="I983" i="107"/>
  <c r="I981" i="107"/>
  <c r="I980" i="107"/>
  <c r="I979" i="107"/>
  <c r="I977" i="107"/>
  <c r="I976" i="107"/>
  <c r="I975" i="107"/>
  <c r="K972" i="107"/>
  <c r="I971" i="107"/>
  <c r="I970" i="107"/>
  <c r="I968" i="107"/>
  <c r="I967" i="107"/>
  <c r="I966" i="107"/>
  <c r="I965" i="107"/>
  <c r="I962" i="107"/>
  <c r="I961" i="107"/>
  <c r="I960" i="107"/>
  <c r="I959" i="107"/>
  <c r="I957" i="107"/>
  <c r="I955" i="107"/>
  <c r="I954" i="107"/>
  <c r="I951" i="107"/>
  <c r="I950" i="107"/>
  <c r="I948" i="107"/>
  <c r="I947" i="107"/>
  <c r="I945" i="107"/>
  <c r="I944" i="107"/>
  <c r="K941" i="107"/>
  <c r="I940" i="107"/>
  <c r="I937" i="107"/>
  <c r="K934" i="107"/>
  <c r="I933" i="107"/>
  <c r="I932" i="107"/>
  <c r="I931" i="107"/>
  <c r="I930" i="107"/>
  <c r="I929" i="107"/>
  <c r="I928" i="107"/>
  <c r="I927" i="107"/>
  <c r="I926" i="107"/>
  <c r="I925" i="107"/>
  <c r="I924" i="107"/>
  <c r="I923" i="107"/>
  <c r="I922" i="107"/>
  <c r="I921" i="107"/>
  <c r="I920" i="107"/>
  <c r="I919" i="107"/>
  <c r="I918" i="107"/>
  <c r="I916" i="107"/>
  <c r="I915" i="107"/>
  <c r="I914" i="107"/>
  <c r="I913" i="107"/>
  <c r="I912" i="107"/>
  <c r="I911" i="107"/>
  <c r="I910" i="107"/>
  <c r="I909" i="107"/>
  <c r="I908" i="107"/>
  <c r="K905" i="107"/>
  <c r="I904" i="107"/>
  <c r="I903" i="107"/>
  <c r="I902" i="107"/>
  <c r="I901" i="107"/>
  <c r="I900" i="107"/>
  <c r="I899" i="107"/>
  <c r="I898" i="107"/>
  <c r="I897" i="107"/>
  <c r="I896" i="107"/>
  <c r="I895" i="107"/>
  <c r="I894" i="107"/>
  <c r="I893" i="107"/>
  <c r="I892" i="107"/>
  <c r="I891" i="107"/>
  <c r="I890" i="107"/>
  <c r="I889" i="107"/>
  <c r="I888" i="107"/>
  <c r="I887" i="107"/>
  <c r="I886" i="107"/>
  <c r="I885" i="107"/>
  <c r="I884" i="107"/>
  <c r="I883" i="107"/>
  <c r="I882" i="107"/>
  <c r="I881" i="107"/>
  <c r="I880" i="107"/>
  <c r="I879" i="107"/>
  <c r="I878" i="107"/>
  <c r="I877" i="107"/>
  <c r="I876" i="107"/>
  <c r="I875" i="107"/>
  <c r="K872" i="107"/>
  <c r="I871" i="107"/>
  <c r="I870" i="107"/>
  <c r="I869" i="107"/>
  <c r="I868" i="107"/>
  <c r="I867" i="107"/>
  <c r="I866" i="107"/>
  <c r="I865" i="107"/>
  <c r="I864" i="107"/>
  <c r="I863" i="107"/>
  <c r="I862" i="107"/>
  <c r="I861" i="107"/>
  <c r="I860" i="107"/>
  <c r="I859" i="107"/>
  <c r="I858" i="107"/>
  <c r="I857" i="107"/>
  <c r="I856" i="107"/>
  <c r="I855" i="107"/>
  <c r="I854" i="107"/>
  <c r="I853" i="107"/>
  <c r="I852" i="107"/>
  <c r="I851" i="107"/>
  <c r="I850" i="107"/>
  <c r="I849" i="107"/>
  <c r="I848" i="107"/>
  <c r="I847" i="107"/>
  <c r="I846" i="107"/>
  <c r="I845" i="107"/>
  <c r="I844" i="107"/>
  <c r="I843" i="107"/>
  <c r="I842" i="107"/>
  <c r="K839" i="107"/>
  <c r="I838" i="107"/>
  <c r="I837" i="107"/>
  <c r="I836" i="107"/>
  <c r="I835" i="107"/>
  <c r="I834" i="107"/>
  <c r="I833" i="107"/>
  <c r="I832" i="107"/>
  <c r="I831" i="107"/>
  <c r="I830" i="107"/>
  <c r="I829" i="107"/>
  <c r="I828" i="107"/>
  <c r="I827" i="107"/>
  <c r="I826" i="107"/>
  <c r="I825" i="107"/>
  <c r="I824" i="107"/>
  <c r="I823" i="107"/>
  <c r="I822" i="107"/>
  <c r="I821" i="107"/>
  <c r="I820" i="107"/>
  <c r="I819" i="107"/>
  <c r="I818" i="107"/>
  <c r="I817" i="107"/>
  <c r="I816" i="107"/>
  <c r="I815" i="107"/>
  <c r="I814" i="107"/>
  <c r="I813" i="107"/>
  <c r="I812" i="107"/>
  <c r="I811" i="107"/>
  <c r="I810" i="107"/>
  <c r="I809" i="107"/>
  <c r="I808" i="107"/>
  <c r="I807" i="107"/>
  <c r="I806" i="107"/>
  <c r="I805" i="107"/>
  <c r="I804" i="107"/>
  <c r="I803" i="107"/>
  <c r="I802" i="107"/>
  <c r="I801" i="107"/>
  <c r="I800" i="107"/>
  <c r="I799" i="107"/>
  <c r="I798" i="107"/>
  <c r="I797" i="107"/>
  <c r="I796" i="107"/>
  <c r="I795" i="107"/>
  <c r="I794" i="107"/>
  <c r="I793" i="107"/>
  <c r="I792" i="107"/>
  <c r="I791" i="107"/>
  <c r="I790" i="107"/>
  <c r="I789" i="107"/>
  <c r="I788" i="107"/>
  <c r="I787" i="107"/>
  <c r="I786" i="107"/>
  <c r="I785" i="107"/>
  <c r="I784" i="107"/>
  <c r="I783" i="107"/>
  <c r="I782" i="107"/>
  <c r="I781" i="107"/>
  <c r="I780" i="107"/>
  <c r="I779" i="107"/>
  <c r="I778" i="107"/>
  <c r="I777" i="107"/>
  <c r="I776" i="107"/>
  <c r="I775" i="107"/>
  <c r="I774" i="107"/>
  <c r="I773" i="107"/>
  <c r="I772" i="107"/>
  <c r="I771" i="107"/>
  <c r="I770" i="107"/>
  <c r="I769" i="107"/>
  <c r="I768" i="107"/>
  <c r="I767" i="107"/>
  <c r="I766" i="107"/>
  <c r="I765" i="107"/>
  <c r="I764" i="107"/>
  <c r="I763" i="107"/>
  <c r="I762" i="107"/>
  <c r="I761" i="107"/>
  <c r="I760" i="107"/>
  <c r="I759" i="107"/>
  <c r="I758" i="107"/>
  <c r="I757" i="107"/>
  <c r="I756" i="107"/>
  <c r="I755" i="107"/>
  <c r="I754" i="107"/>
  <c r="I753" i="107"/>
  <c r="I752" i="107"/>
  <c r="I751" i="107"/>
  <c r="I750" i="107"/>
  <c r="I749" i="107"/>
  <c r="I748" i="107"/>
  <c r="I747" i="107"/>
  <c r="I746" i="107"/>
  <c r="I745" i="107"/>
  <c r="I744" i="107"/>
  <c r="I743" i="107"/>
  <c r="I742" i="107"/>
  <c r="I741" i="107"/>
  <c r="I740" i="107"/>
  <c r="I739" i="107"/>
  <c r="I738" i="107"/>
  <c r="I737" i="107"/>
  <c r="I736" i="107"/>
  <c r="I735" i="107"/>
  <c r="I734" i="107"/>
  <c r="I733" i="107"/>
  <c r="I732" i="107"/>
  <c r="I731" i="107"/>
  <c r="I730" i="107"/>
  <c r="I729" i="107"/>
  <c r="I728" i="107"/>
  <c r="I727" i="107"/>
  <c r="I726" i="107"/>
  <c r="I725" i="107"/>
  <c r="I724" i="107"/>
  <c r="I723" i="107"/>
  <c r="I722" i="107"/>
  <c r="K719" i="107"/>
  <c r="I718" i="107"/>
  <c r="I717" i="107"/>
  <c r="I716" i="107"/>
  <c r="I715" i="107"/>
  <c r="I714" i="107"/>
  <c r="I713" i="107"/>
  <c r="I712" i="107"/>
  <c r="I711" i="107"/>
  <c r="I710" i="107"/>
  <c r="I709" i="107"/>
  <c r="I708" i="107"/>
  <c r="I707" i="107"/>
  <c r="I706" i="107"/>
  <c r="I705" i="107"/>
  <c r="I704" i="107"/>
  <c r="I703" i="107"/>
  <c r="I702" i="107"/>
  <c r="I701" i="107"/>
  <c r="I700" i="107"/>
  <c r="I699" i="107"/>
  <c r="I698" i="107"/>
  <c r="I697" i="107"/>
  <c r="I696" i="107"/>
  <c r="I695" i="107"/>
  <c r="I694" i="107"/>
  <c r="I693" i="107"/>
  <c r="I692" i="107"/>
  <c r="I691" i="107"/>
  <c r="I690" i="107"/>
  <c r="I689" i="107"/>
  <c r="I688" i="107"/>
  <c r="I687" i="107"/>
  <c r="I686" i="107"/>
  <c r="I685" i="107"/>
  <c r="I684" i="107"/>
  <c r="I683" i="107"/>
  <c r="I682" i="107"/>
  <c r="I681" i="107"/>
  <c r="I680" i="107"/>
  <c r="I679" i="107"/>
  <c r="I678" i="107"/>
  <c r="I677" i="107"/>
  <c r="I676" i="107"/>
  <c r="I675" i="107"/>
  <c r="I674" i="107"/>
  <c r="I673" i="107"/>
  <c r="I672" i="107"/>
  <c r="I671" i="107"/>
  <c r="I670" i="107"/>
  <c r="I669" i="107"/>
  <c r="I668" i="107"/>
  <c r="I667" i="107"/>
  <c r="I666" i="107"/>
  <c r="I665" i="107"/>
  <c r="I664" i="107"/>
  <c r="I663" i="107"/>
  <c r="I662" i="107"/>
  <c r="I661" i="107"/>
  <c r="I660" i="107"/>
  <c r="I659" i="107"/>
  <c r="I658" i="107"/>
  <c r="I657" i="107"/>
  <c r="I656" i="107"/>
  <c r="I655" i="107"/>
  <c r="I654" i="107"/>
  <c r="I653" i="107"/>
  <c r="I652" i="107"/>
  <c r="I651" i="107"/>
  <c r="I650" i="107"/>
  <c r="I649" i="107"/>
  <c r="I648" i="107"/>
  <c r="I647" i="107"/>
  <c r="I646" i="107"/>
  <c r="I645" i="107"/>
  <c r="I644" i="107"/>
  <c r="I643" i="107"/>
  <c r="I642" i="107"/>
  <c r="I641" i="107"/>
  <c r="I640" i="107"/>
  <c r="I639" i="107"/>
  <c r="I638" i="107"/>
  <c r="I637" i="107"/>
  <c r="I636" i="107"/>
  <c r="I635" i="107"/>
  <c r="I634" i="107"/>
  <c r="I633" i="107"/>
  <c r="I632" i="107"/>
  <c r="I631" i="107"/>
  <c r="I630" i="107"/>
  <c r="I629" i="107"/>
  <c r="I628" i="107"/>
  <c r="I627" i="107"/>
  <c r="I626" i="107"/>
  <c r="I625" i="107"/>
  <c r="I624" i="107"/>
  <c r="I623" i="107"/>
  <c r="I622" i="107"/>
  <c r="I621" i="107"/>
  <c r="I620" i="107"/>
  <c r="I619" i="107"/>
  <c r="I618" i="107"/>
  <c r="I617" i="107"/>
  <c r="I616" i="107"/>
  <c r="I615" i="107"/>
  <c r="I614" i="107"/>
  <c r="I613" i="107"/>
  <c r="I612" i="107"/>
  <c r="I611" i="107"/>
  <c r="I610" i="107"/>
  <c r="I609" i="107"/>
  <c r="I608" i="107"/>
  <c r="I607" i="107"/>
  <c r="I606" i="107"/>
  <c r="I605" i="107"/>
  <c r="K602" i="107"/>
  <c r="I601" i="107"/>
  <c r="J598" i="107" s="1"/>
  <c r="K598" i="107"/>
  <c r="I597" i="107"/>
  <c r="I596" i="107"/>
  <c r="I595" i="107"/>
  <c r="I594" i="107"/>
  <c r="I593" i="107"/>
  <c r="I592" i="107"/>
  <c r="I591" i="107"/>
  <c r="I590" i="107"/>
  <c r="I589" i="107"/>
  <c r="I588" i="107"/>
  <c r="I587" i="107"/>
  <c r="I586" i="107"/>
  <c r="I585" i="107"/>
  <c r="I584" i="107"/>
  <c r="I583" i="107"/>
  <c r="I582" i="107"/>
  <c r="I581" i="107"/>
  <c r="I580" i="107"/>
  <c r="I579" i="107"/>
  <c r="I578" i="107"/>
  <c r="I577" i="107"/>
  <c r="I576" i="107"/>
  <c r="I575" i="107"/>
  <c r="I574" i="107"/>
  <c r="I573" i="107"/>
  <c r="I572" i="107"/>
  <c r="I571" i="107"/>
  <c r="I570" i="107"/>
  <c r="I569" i="107"/>
  <c r="I568" i="107"/>
  <c r="I567" i="107"/>
  <c r="I566" i="107"/>
  <c r="I565" i="107"/>
  <c r="I564" i="107"/>
  <c r="I563" i="107"/>
  <c r="I562" i="107"/>
  <c r="I561" i="107"/>
  <c r="I560" i="107"/>
  <c r="I559" i="107"/>
  <c r="I558" i="107"/>
  <c r="I557" i="107"/>
  <c r="I556" i="107"/>
  <c r="I555" i="107"/>
  <c r="I554" i="107"/>
  <c r="I553" i="107"/>
  <c r="I552" i="107"/>
  <c r="I551" i="107"/>
  <c r="I550" i="107"/>
  <c r="I549" i="107"/>
  <c r="I548" i="107"/>
  <c r="I547" i="107"/>
  <c r="I546" i="107"/>
  <c r="I545" i="107"/>
  <c r="I544" i="107"/>
  <c r="I543" i="107"/>
  <c r="I542" i="107"/>
  <c r="I541" i="107"/>
  <c r="I540" i="107"/>
  <c r="I539" i="107"/>
  <c r="I538" i="107"/>
  <c r="I537" i="107"/>
  <c r="I536" i="107"/>
  <c r="I535" i="107"/>
  <c r="I534" i="107"/>
  <c r="I533" i="107"/>
  <c r="I532" i="107"/>
  <c r="I531" i="107"/>
  <c r="I530" i="107"/>
  <c r="I529" i="107"/>
  <c r="I528" i="107"/>
  <c r="I527" i="107"/>
  <c r="I526" i="107"/>
  <c r="I525" i="107"/>
  <c r="I524" i="107"/>
  <c r="I523" i="107"/>
  <c r="I522" i="107"/>
  <c r="I521" i="107"/>
  <c r="I520" i="107"/>
  <c r="I519" i="107"/>
  <c r="I518" i="107"/>
  <c r="I517" i="107"/>
  <c r="I516" i="107"/>
  <c r="I515" i="107"/>
  <c r="I514" i="107"/>
  <c r="I513" i="107"/>
  <c r="I512" i="107"/>
  <c r="I511" i="107"/>
  <c r="I510" i="107"/>
  <c r="I509" i="107"/>
  <c r="I508" i="107"/>
  <c r="I507" i="107"/>
  <c r="I506" i="107"/>
  <c r="I505" i="107"/>
  <c r="I504" i="107"/>
  <c r="I503" i="107"/>
  <c r="I502" i="107"/>
  <c r="I501" i="107"/>
  <c r="I500" i="107"/>
  <c r="I499" i="107"/>
  <c r="I498" i="107"/>
  <c r="I497" i="107"/>
  <c r="I496" i="107"/>
  <c r="I495" i="107"/>
  <c r="I494" i="107"/>
  <c r="I493" i="107"/>
  <c r="K490" i="107"/>
  <c r="I489" i="107"/>
  <c r="I488" i="107"/>
  <c r="I487" i="107"/>
  <c r="I486" i="107"/>
  <c r="I485" i="107"/>
  <c r="I484" i="107"/>
  <c r="I483" i="107"/>
  <c r="I482" i="107"/>
  <c r="I481" i="107"/>
  <c r="I480" i="107"/>
  <c r="I478" i="107"/>
  <c r="I477" i="107"/>
  <c r="I476" i="107"/>
  <c r="I475" i="107"/>
  <c r="I474" i="107"/>
  <c r="I473" i="107"/>
  <c r="I472" i="107"/>
  <c r="I471" i="107"/>
  <c r="I470" i="107"/>
  <c r="I469" i="107"/>
  <c r="I468" i="107"/>
  <c r="I467" i="107"/>
  <c r="I466" i="107"/>
  <c r="I465" i="107"/>
  <c r="I464" i="107"/>
  <c r="I463" i="107"/>
  <c r="I462" i="107"/>
  <c r="I461" i="107"/>
  <c r="I460" i="107"/>
  <c r="I459" i="107"/>
  <c r="I458" i="107"/>
  <c r="I457" i="107"/>
  <c r="I456" i="107"/>
  <c r="I455" i="107"/>
  <c r="I454" i="107"/>
  <c r="I453" i="107"/>
  <c r="I452" i="107"/>
  <c r="I449" i="107"/>
  <c r="I448" i="107"/>
  <c r="I447" i="107"/>
  <c r="I446" i="107"/>
  <c r="I445" i="107"/>
  <c r="I444" i="107"/>
  <c r="I443" i="107"/>
  <c r="I442" i="107"/>
  <c r="I441" i="107"/>
  <c r="I440" i="107"/>
  <c r="I439" i="107"/>
  <c r="I438" i="107"/>
  <c r="I437" i="107"/>
  <c r="I436" i="107"/>
  <c r="I434" i="107"/>
  <c r="I433" i="107"/>
  <c r="I432" i="107"/>
  <c r="I431" i="107"/>
  <c r="I430" i="107"/>
  <c r="I429" i="107"/>
  <c r="I428" i="107"/>
  <c r="I427" i="107"/>
  <c r="I426" i="107"/>
  <c r="I425" i="107"/>
  <c r="I424" i="107"/>
  <c r="I423" i="107"/>
  <c r="I422" i="107"/>
  <c r="I421" i="107"/>
  <c r="I420" i="107"/>
  <c r="I419" i="107"/>
  <c r="I418" i="107"/>
  <c r="I417" i="107"/>
  <c r="I416" i="107"/>
  <c r="I415" i="107"/>
  <c r="I414" i="107"/>
  <c r="I413" i="107"/>
  <c r="I412" i="107"/>
  <c r="I411" i="107"/>
  <c r="I410" i="107"/>
  <c r="I409" i="107"/>
  <c r="I408" i="107"/>
  <c r="I407" i="107"/>
  <c r="I405" i="107"/>
  <c r="I404" i="107"/>
  <c r="I403" i="107"/>
  <c r="I402" i="107"/>
  <c r="I401" i="107"/>
  <c r="I400" i="107"/>
  <c r="I399" i="107"/>
  <c r="I398" i="107"/>
  <c r="I397" i="107"/>
  <c r="I396" i="107"/>
  <c r="I395" i="107"/>
  <c r="I394" i="107"/>
  <c r="I393" i="107"/>
  <c r="I392" i="107"/>
  <c r="I391" i="107"/>
  <c r="I390" i="107"/>
  <c r="I389" i="107"/>
  <c r="I388" i="107"/>
  <c r="I387" i="107"/>
  <c r="I386" i="107"/>
  <c r="I385" i="107"/>
  <c r="I384" i="107"/>
  <c r="I383" i="107"/>
  <c r="I382" i="107"/>
  <c r="I381" i="107"/>
  <c r="I380" i="107"/>
  <c r="I379" i="107"/>
  <c r="I378" i="107"/>
  <c r="I377" i="107"/>
  <c r="I376" i="107"/>
  <c r="I375" i="107"/>
  <c r="I374" i="107"/>
  <c r="I373" i="107"/>
  <c r="I372" i="107"/>
  <c r="I371" i="107"/>
  <c r="I370" i="107"/>
  <c r="I369" i="107"/>
  <c r="I368" i="107"/>
  <c r="I367" i="107"/>
  <c r="I366" i="107"/>
  <c r="I365" i="107"/>
  <c r="I364" i="107"/>
  <c r="I363" i="107"/>
  <c r="I362" i="107"/>
  <c r="I361" i="107"/>
  <c r="I360" i="107"/>
  <c r="I359" i="107"/>
  <c r="I358" i="107"/>
  <c r="I355" i="107"/>
  <c r="I354" i="107"/>
  <c r="I353" i="107"/>
  <c r="I352" i="107"/>
  <c r="I351" i="107"/>
  <c r="I350" i="107"/>
  <c r="I349" i="107"/>
  <c r="I347" i="107"/>
  <c r="I346" i="107"/>
  <c r="I345" i="107"/>
  <c r="I344" i="107"/>
  <c r="I343" i="107"/>
  <c r="I342" i="107"/>
  <c r="I341" i="107"/>
  <c r="I340" i="107"/>
  <c r="I339" i="107"/>
  <c r="I338" i="107"/>
  <c r="I337" i="107"/>
  <c r="I336" i="107"/>
  <c r="I335" i="107"/>
  <c r="I334" i="107"/>
  <c r="I333" i="107"/>
  <c r="I332" i="107"/>
  <c r="I331" i="107"/>
  <c r="I330" i="107"/>
  <c r="I329" i="107"/>
  <c r="I328" i="107"/>
  <c r="I327" i="107"/>
  <c r="I326" i="107"/>
  <c r="I325" i="107"/>
  <c r="I324" i="107"/>
  <c r="I323" i="107"/>
  <c r="I321" i="107"/>
  <c r="I320" i="107"/>
  <c r="I319" i="107"/>
  <c r="I318" i="107"/>
  <c r="I317" i="107"/>
  <c r="I316" i="107"/>
  <c r="I315" i="107"/>
  <c r="I314" i="107"/>
  <c r="I312" i="107"/>
  <c r="I311" i="107"/>
  <c r="I310" i="107"/>
  <c r="I309" i="107"/>
  <c r="I308" i="107"/>
  <c r="I307" i="107"/>
  <c r="I306" i="107"/>
  <c r="I305" i="107"/>
  <c r="I304" i="107"/>
  <c r="I303" i="107"/>
  <c r="I302" i="107"/>
  <c r="I301" i="107"/>
  <c r="I300" i="107"/>
  <c r="I299" i="107"/>
  <c r="I298" i="107"/>
  <c r="I297" i="107"/>
  <c r="I296" i="107"/>
  <c r="I295" i="107"/>
  <c r="I294" i="107"/>
  <c r="I293" i="107"/>
  <c r="I291" i="107"/>
  <c r="I290" i="107"/>
  <c r="I289" i="107"/>
  <c r="I288" i="107"/>
  <c r="I287" i="107"/>
  <c r="I286" i="107"/>
  <c r="I285" i="107"/>
  <c r="I284" i="107"/>
  <c r="I283" i="107"/>
  <c r="I282" i="107"/>
  <c r="I281" i="107"/>
  <c r="I280" i="107"/>
  <c r="I279" i="107"/>
  <c r="I278" i="107"/>
  <c r="I277" i="107"/>
  <c r="I276" i="107"/>
  <c r="I275" i="107"/>
  <c r="I274" i="107"/>
  <c r="I273" i="107"/>
  <c r="I272" i="107"/>
  <c r="I271" i="107"/>
  <c r="I270" i="107"/>
  <c r="I269" i="107"/>
  <c r="I268" i="107"/>
  <c r="I267" i="107"/>
  <c r="I266" i="107"/>
  <c r="I265" i="107"/>
  <c r="I264" i="107"/>
  <c r="I263" i="107"/>
  <c r="I262" i="107"/>
  <c r="I261" i="107"/>
  <c r="I260" i="107"/>
  <c r="I258" i="107"/>
  <c r="I257" i="107"/>
  <c r="I256" i="107"/>
  <c r="I255" i="107"/>
  <c r="I254" i="107"/>
  <c r="I253" i="107"/>
  <c r="I252" i="107"/>
  <c r="I251" i="107"/>
  <c r="I250" i="107"/>
  <c r="I249" i="107"/>
  <c r="I248" i="107"/>
  <c r="I247" i="107"/>
  <c r="I246" i="107"/>
  <c r="I245" i="107"/>
  <c r="I244" i="107"/>
  <c r="I243" i="107"/>
  <c r="I242" i="107"/>
  <c r="I241" i="107"/>
  <c r="I240" i="107"/>
  <c r="I239" i="107"/>
  <c r="I238" i="107"/>
  <c r="I237" i="107"/>
  <c r="I236" i="107"/>
  <c r="I235" i="107"/>
  <c r="I234" i="107"/>
  <c r="I233" i="107"/>
  <c r="I232" i="107"/>
  <c r="I231" i="107"/>
  <c r="I230" i="107"/>
  <c r="I229" i="107"/>
  <c r="I228" i="107"/>
  <c r="I227" i="107"/>
  <c r="I226" i="107"/>
  <c r="K223" i="107"/>
  <c r="I222" i="107"/>
  <c r="I221" i="107"/>
  <c r="I220" i="107"/>
  <c r="I219" i="107"/>
  <c r="I218" i="107"/>
  <c r="I217" i="107"/>
  <c r="I216" i="107"/>
  <c r="I215" i="107"/>
  <c r="I214" i="107"/>
  <c r="I213" i="107"/>
  <c r="I212" i="107"/>
  <c r="I211" i="107"/>
  <c r="I210" i="107"/>
  <c r="I209" i="107"/>
  <c r="I208" i="107"/>
  <c r="I207" i="107"/>
  <c r="I206" i="107"/>
  <c r="I205" i="107"/>
  <c r="I204" i="107"/>
  <c r="I203" i="107"/>
  <c r="I202" i="107"/>
  <c r="I201" i="107"/>
  <c r="I200" i="107"/>
  <c r="I199" i="107"/>
  <c r="I198" i="107"/>
  <c r="I197" i="107"/>
  <c r="I196" i="107"/>
  <c r="I195" i="107"/>
  <c r="I194" i="107"/>
  <c r="I193" i="107"/>
  <c r="I192" i="107"/>
  <c r="I191" i="107"/>
  <c r="I190" i="107"/>
  <c r="I189" i="107"/>
  <c r="I188" i="107"/>
  <c r="I187" i="107"/>
  <c r="I186" i="107"/>
  <c r="I185" i="107"/>
  <c r="I184" i="107"/>
  <c r="I183" i="107"/>
  <c r="I182" i="107"/>
  <c r="I181" i="107"/>
  <c r="K178" i="107"/>
  <c r="I177" i="107"/>
  <c r="I175" i="107"/>
  <c r="I174" i="107"/>
  <c r="I171" i="107"/>
  <c r="I169" i="107"/>
  <c r="I168" i="107"/>
  <c r="I167" i="107"/>
  <c r="I166" i="107"/>
  <c r="I164" i="107"/>
  <c r="I163" i="107"/>
  <c r="I162" i="107"/>
  <c r="I161" i="107"/>
  <c r="I160" i="107"/>
  <c r="I157" i="107"/>
  <c r="I156" i="107"/>
  <c r="I155" i="107"/>
  <c r="I154" i="107"/>
  <c r="I153" i="107"/>
  <c r="I152" i="107"/>
  <c r="I150" i="107"/>
  <c r="I149" i="107"/>
  <c r="I147" i="107"/>
  <c r="I146" i="107"/>
  <c r="I145" i="107"/>
  <c r="I144" i="107"/>
  <c r="I142" i="107"/>
  <c r="I141" i="107"/>
  <c r="I139" i="107"/>
  <c r="I138" i="107"/>
  <c r="I137" i="107"/>
  <c r="I136" i="107"/>
  <c r="I135" i="107"/>
  <c r="I134" i="107"/>
  <c r="I133" i="107"/>
  <c r="I132" i="107"/>
  <c r="I130" i="107"/>
  <c r="I129" i="107"/>
  <c r="I128" i="107"/>
  <c r="I127" i="107"/>
  <c r="I126" i="107"/>
  <c r="I125" i="107"/>
  <c r="I124" i="107"/>
  <c r="I123" i="107"/>
  <c r="I122" i="107"/>
  <c r="K119" i="107"/>
  <c r="I118" i="107"/>
  <c r="I115" i="107"/>
  <c r="I112" i="107"/>
  <c r="I111" i="107"/>
  <c r="I108" i="107"/>
  <c r="I106" i="107"/>
  <c r="I105" i="107"/>
  <c r="I104" i="107"/>
  <c r="I103" i="107"/>
  <c r="K100" i="107"/>
  <c r="I99" i="107"/>
  <c r="J96" i="107" s="1"/>
  <c r="F501" i="1" s="1"/>
  <c r="K96" i="107"/>
  <c r="I95" i="107"/>
  <c r="I93" i="107"/>
  <c r="K90" i="107"/>
  <c r="I89" i="107"/>
  <c r="I88" i="107"/>
  <c r="K85" i="107"/>
  <c r="I84" i="107"/>
  <c r="J81" i="107" s="1"/>
  <c r="F498" i="1" s="1"/>
  <c r="K81" i="107"/>
  <c r="K80" i="107"/>
  <c r="I70" i="107"/>
  <c r="J67" i="107" s="1"/>
  <c r="F494" i="1" s="1"/>
  <c r="K67" i="107"/>
  <c r="I66" i="107"/>
  <c r="J63" i="107" s="1"/>
  <c r="F493" i="1" s="1"/>
  <c r="K63" i="107"/>
  <c r="I62" i="107"/>
  <c r="J59" i="107" s="1"/>
  <c r="F492" i="1" s="1"/>
  <c r="K59" i="107"/>
  <c r="I58" i="107"/>
  <c r="I56" i="107"/>
  <c r="I54" i="107"/>
  <c r="K51" i="107"/>
  <c r="I49" i="107"/>
  <c r="I47" i="107"/>
  <c r="K44" i="107"/>
  <c r="I43" i="107"/>
  <c r="J40" i="107" s="1"/>
  <c r="F488" i="1" s="1"/>
  <c r="K40" i="107"/>
  <c r="I39" i="107"/>
  <c r="I38" i="107"/>
  <c r="I36" i="107"/>
  <c r="I34" i="107"/>
  <c r="I33" i="107"/>
  <c r="I31" i="107"/>
  <c r="I29" i="107"/>
  <c r="K26" i="107"/>
  <c r="I25" i="107"/>
  <c r="J22" i="107" s="1"/>
  <c r="F486" i="1" s="1"/>
  <c r="K22" i="107"/>
  <c r="I21" i="107"/>
  <c r="J17" i="107" s="1"/>
  <c r="F485" i="1" s="1"/>
  <c r="I15" i="107"/>
  <c r="J11" i="107" s="1"/>
  <c r="F484" i="1" s="1"/>
  <c r="K11" i="107"/>
  <c r="C4" i="84"/>
  <c r="D4" i="84"/>
  <c r="C5" i="84"/>
  <c r="I5" i="84"/>
  <c r="J5" i="84"/>
  <c r="C6" i="84"/>
  <c r="I6" i="84"/>
  <c r="J6" i="84"/>
  <c r="C8" i="84"/>
  <c r="D8" i="84"/>
  <c r="C9" i="84"/>
  <c r="D9" i="84"/>
  <c r="C10" i="84"/>
  <c r="D10" i="84"/>
  <c r="J17" i="84"/>
  <c r="J13" i="84" s="1"/>
  <c r="C19" i="84"/>
  <c r="D19" i="84"/>
  <c r="J26" i="84"/>
  <c r="J27" i="84"/>
  <c r="C29" i="84"/>
  <c r="D29" i="84"/>
  <c r="J37" i="84"/>
  <c r="J32" i="84" s="1"/>
  <c r="C39" i="84"/>
  <c r="D39" i="84"/>
  <c r="J46" i="84"/>
  <c r="J47" i="84"/>
  <c r="C49" i="84"/>
  <c r="D49" i="84"/>
  <c r="J52" i="84"/>
  <c r="J56" i="84"/>
  <c r="C58" i="84"/>
  <c r="D58" i="84"/>
  <c r="J66" i="84"/>
  <c r="J61" i="84" s="1"/>
  <c r="C68" i="84"/>
  <c r="D68" i="84"/>
  <c r="J76" i="84"/>
  <c r="J71" i="84" s="1"/>
  <c r="C78" i="84"/>
  <c r="D78" i="84"/>
  <c r="J86" i="84"/>
  <c r="J81" i="84" s="1"/>
  <c r="C88" i="84"/>
  <c r="D88" i="84"/>
  <c r="J96" i="84"/>
  <c r="J100" i="84"/>
  <c r="C102" i="84"/>
  <c r="D102" i="84"/>
  <c r="J110" i="84"/>
  <c r="J114" i="84"/>
  <c r="J115" i="84"/>
  <c r="J118" i="84"/>
  <c r="J119" i="84"/>
  <c r="J120" i="84"/>
  <c r="J121" i="84"/>
  <c r="C123" i="84"/>
  <c r="D123" i="84"/>
  <c r="J130" i="84"/>
  <c r="J131" i="84"/>
  <c r="C133" i="84"/>
  <c r="D133" i="84"/>
  <c r="J141" i="84"/>
  <c r="J136" i="84" s="1"/>
  <c r="C143" i="84"/>
  <c r="D143" i="84"/>
  <c r="J151" i="84"/>
  <c r="J146" i="84" s="1"/>
  <c r="C153" i="84"/>
  <c r="D153" i="84"/>
  <c r="J161" i="84"/>
  <c r="J165" i="84"/>
  <c r="C167" i="84"/>
  <c r="D167" i="84"/>
  <c r="J175" i="84"/>
  <c r="J176" i="84"/>
  <c r="J179" i="84"/>
  <c r="C181" i="84"/>
  <c r="D181" i="84"/>
  <c r="J189" i="84"/>
  <c r="J190" i="84"/>
  <c r="C192" i="84"/>
  <c r="D192" i="84"/>
  <c r="J200" i="84"/>
  <c r="J201" i="84"/>
  <c r="J205" i="84"/>
  <c r="C207" i="84"/>
  <c r="D207" i="84"/>
  <c r="J215" i="84"/>
  <c r="J217" i="84"/>
  <c r="J218" i="84"/>
  <c r="J219" i="84"/>
  <c r="J221" i="84"/>
  <c r="J222" i="84"/>
  <c r="J223" i="84"/>
  <c r="J224" i="84"/>
  <c r="J226" i="84"/>
  <c r="J227" i="84"/>
  <c r="J228" i="84"/>
  <c r="J229" i="84"/>
  <c r="J230" i="84"/>
  <c r="C232" i="84"/>
  <c r="D232" i="84"/>
  <c r="J240" i="84"/>
  <c r="J241" i="84"/>
  <c r="J242" i="84"/>
  <c r="J244" i="84"/>
  <c r="J245" i="84"/>
  <c r="J246" i="84"/>
  <c r="J248" i="84"/>
  <c r="J249" i="84"/>
  <c r="J250" i="84"/>
  <c r="J251" i="84"/>
  <c r="J252" i="84"/>
  <c r="J253" i="84"/>
  <c r="J254" i="84"/>
  <c r="J255" i="84"/>
  <c r="J259" i="84"/>
  <c r="C261" i="84"/>
  <c r="D261" i="84"/>
  <c r="J268" i="84"/>
  <c r="J269" i="84"/>
  <c r="J270" i="84"/>
  <c r="J271" i="84"/>
  <c r="J273" i="84"/>
  <c r="J274" i="84"/>
  <c r="J275" i="84"/>
  <c r="J276" i="84"/>
  <c r="J277" i="84"/>
  <c r="J278" i="84"/>
  <c r="J279" i="84"/>
  <c r="J280" i="84"/>
  <c r="J281" i="84"/>
  <c r="J283" i="84"/>
  <c r="C285" i="84"/>
  <c r="D285" i="84"/>
  <c r="J293" i="84"/>
  <c r="J297" i="84"/>
  <c r="J298" i="84"/>
  <c r="J302" i="84"/>
  <c r="C304" i="84"/>
  <c r="D304" i="84"/>
  <c r="J312" i="84"/>
  <c r="J307" i="84" s="1"/>
  <c r="C314" i="84"/>
  <c r="D314" i="84"/>
  <c r="J322" i="84"/>
  <c r="J323" i="84"/>
  <c r="J324" i="84"/>
  <c r="J325" i="84"/>
  <c r="C327" i="84"/>
  <c r="D327" i="84"/>
  <c r="J335" i="84"/>
  <c r="J339" i="84"/>
  <c r="J340" i="84"/>
  <c r="J342" i="84"/>
  <c r="J343" i="84"/>
  <c r="J344" i="84"/>
  <c r="J345" i="84"/>
  <c r="J346" i="84"/>
  <c r="J347" i="84"/>
  <c r="J348" i="84"/>
  <c r="J350" i="84"/>
  <c r="J351" i="84"/>
  <c r="J352" i="84"/>
  <c r="J353" i="84"/>
  <c r="J354" i="84"/>
  <c r="C356" i="84"/>
  <c r="D356" i="84"/>
  <c r="J364" i="84"/>
  <c r="J368" i="84"/>
  <c r="C370" i="84"/>
  <c r="D370" i="84"/>
  <c r="J378" i="84"/>
  <c r="J382" i="84"/>
  <c r="C383" i="84"/>
  <c r="D383" i="84"/>
  <c r="J390" i="84"/>
  <c r="J391" i="84"/>
  <c r="C392" i="84"/>
  <c r="D392" i="84"/>
  <c r="J400" i="84"/>
  <c r="J404" i="84"/>
  <c r="C406" i="84"/>
  <c r="D406" i="84"/>
  <c r="J414" i="84"/>
  <c r="J416" i="84"/>
  <c r="J418" i="84"/>
  <c r="J420" i="84"/>
  <c r="J423" i="84"/>
  <c r="C424" i="84"/>
  <c r="D424" i="84"/>
  <c r="J431" i="84"/>
  <c r="J433" i="84"/>
  <c r="J435" i="84"/>
  <c r="J438" i="84"/>
  <c r="C439" i="84"/>
  <c r="D439" i="84"/>
  <c r="J446" i="84"/>
  <c r="J450" i="84"/>
  <c r="C452" i="84"/>
  <c r="D452" i="84"/>
  <c r="J459" i="84"/>
  <c r="J460" i="84"/>
  <c r="J461" i="84"/>
  <c r="J463" i="84"/>
  <c r="J465" i="84"/>
  <c r="J466" i="84"/>
  <c r="J467" i="84"/>
  <c r="J468" i="84"/>
  <c r="J470" i="84"/>
  <c r="J471" i="84"/>
  <c r="J472" i="84"/>
  <c r="J473" i="84"/>
  <c r="J476" i="84"/>
  <c r="C478" i="84"/>
  <c r="D478" i="84"/>
  <c r="J485" i="84"/>
  <c r="J481" i="84" s="1"/>
  <c r="C487" i="84"/>
  <c r="D487" i="84"/>
  <c r="J494" i="84"/>
  <c r="J490" i="84" s="1"/>
  <c r="C496" i="84"/>
  <c r="D496" i="84"/>
  <c r="J503" i="84"/>
  <c r="J505" i="84"/>
  <c r="J506" i="84"/>
  <c r="J508" i="84"/>
  <c r="C510" i="84"/>
  <c r="D510" i="84"/>
  <c r="J517" i="84"/>
  <c r="J513" i="84" s="1"/>
  <c r="C519" i="84"/>
  <c r="D519" i="84"/>
  <c r="J526" i="84"/>
  <c r="J528" i="84"/>
  <c r="J531" i="84"/>
  <c r="J533" i="84"/>
  <c r="C534" i="84"/>
  <c r="D534" i="84"/>
  <c r="J541" i="84"/>
  <c r="J544" i="84"/>
  <c r="J537" i="84" s="1"/>
  <c r="C546" i="84"/>
  <c r="D546" i="84"/>
  <c r="J553" i="84"/>
  <c r="J556" i="84"/>
  <c r="J549" i="84" s="1"/>
  <c r="C557" i="84"/>
  <c r="D557" i="84"/>
  <c r="J564" i="84"/>
  <c r="J560" i="84" s="1"/>
  <c r="C565" i="84"/>
  <c r="D565" i="84"/>
  <c r="J572" i="84"/>
  <c r="J574" i="84"/>
  <c r="J575" i="84"/>
  <c r="J576" i="84"/>
  <c r="J578" i="84"/>
  <c r="J580" i="84"/>
  <c r="J584" i="84"/>
  <c r="J585" i="84"/>
  <c r="J586" i="84"/>
  <c r="J587" i="84"/>
  <c r="J588" i="84"/>
  <c r="J589" i="84"/>
  <c r="J590" i="84"/>
  <c r="J592" i="84"/>
  <c r="J593" i="84"/>
  <c r="J594" i="84"/>
  <c r="J595" i="84"/>
  <c r="J597" i="84"/>
  <c r="J598" i="84"/>
  <c r="J599" i="84"/>
  <c r="J600" i="84"/>
  <c r="J602" i="84"/>
  <c r="J603" i="84"/>
  <c r="J604" i="84"/>
  <c r="J605" i="84"/>
  <c r="J606" i="84"/>
  <c r="J607" i="84"/>
  <c r="C608" i="84"/>
  <c r="D608" i="84"/>
  <c r="J615" i="84"/>
  <c r="J617" i="84"/>
  <c r="C619" i="84"/>
  <c r="D619" i="84"/>
  <c r="J626" i="84"/>
  <c r="J627" i="84"/>
  <c r="J628" i="84"/>
  <c r="J630" i="84"/>
  <c r="J631" i="84"/>
  <c r="J632" i="84"/>
  <c r="J634" i="84"/>
  <c r="J636" i="84"/>
  <c r="J637" i="84"/>
  <c r="J638" i="84"/>
  <c r="J641" i="84"/>
  <c r="J642" i="84"/>
  <c r="J645" i="84"/>
  <c r="J648" i="84"/>
  <c r="J650" i="84"/>
  <c r="J653" i="84"/>
  <c r="J655" i="84"/>
  <c r="J658" i="84"/>
  <c r="J659" i="84"/>
  <c r="J660" i="84"/>
  <c r="J661" i="84"/>
  <c r="J663" i="84"/>
  <c r="J666" i="84"/>
  <c r="J667" i="84"/>
  <c r="J668" i="84"/>
  <c r="C669" i="84"/>
  <c r="D669" i="84"/>
  <c r="J676" i="84"/>
  <c r="J678" i="84"/>
  <c r="J681" i="84"/>
  <c r="J684" i="84"/>
  <c r="J686" i="84"/>
  <c r="J689" i="84"/>
  <c r="J692" i="84"/>
  <c r="J693" i="84"/>
  <c r="J694" i="84"/>
  <c r="J695" i="84"/>
  <c r="J696" i="84"/>
  <c r="J698" i="84"/>
  <c r="J699" i="84"/>
  <c r="J701" i="84"/>
  <c r="J702" i="84"/>
  <c r="J703" i="84"/>
  <c r="J704" i="84"/>
  <c r="J705" i="84"/>
  <c r="J707" i="84"/>
  <c r="J708" i="84"/>
  <c r="J709" i="84"/>
  <c r="J710" i="84"/>
  <c r="C711" i="84"/>
  <c r="D711" i="84"/>
  <c r="J718" i="84"/>
  <c r="J719" i="84"/>
  <c r="J720" i="84"/>
  <c r="J721" i="84"/>
  <c r="J722" i="84"/>
  <c r="J723" i="84"/>
  <c r="J724" i="84"/>
  <c r="J725" i="84"/>
  <c r="J726" i="84"/>
  <c r="J728" i="84"/>
  <c r="J729" i="84"/>
  <c r="J730" i="84"/>
  <c r="J731" i="84"/>
  <c r="J732" i="84"/>
  <c r="J734" i="84"/>
  <c r="J735" i="84"/>
  <c r="J738" i="84"/>
  <c r="J741" i="84"/>
  <c r="J742" i="84"/>
  <c r="J745" i="84"/>
  <c r="J746" i="84"/>
  <c r="J747" i="84"/>
  <c r="J750" i="84"/>
  <c r="J753" i="84"/>
  <c r="J754" i="84"/>
  <c r="C755" i="84"/>
  <c r="D755" i="84"/>
  <c r="J762" i="84"/>
  <c r="J765" i="84"/>
  <c r="J767" i="84"/>
  <c r="J769" i="84"/>
  <c r="J770" i="84"/>
  <c r="J771" i="84"/>
  <c r="J772" i="84"/>
  <c r="C773" i="84"/>
  <c r="D773" i="84"/>
  <c r="J780" i="84"/>
  <c r="J783" i="84"/>
  <c r="J786" i="84"/>
  <c r="C787" i="84"/>
  <c r="D787" i="84"/>
  <c r="J794" i="84"/>
  <c r="J795" i="84"/>
  <c r="J797" i="84"/>
  <c r="J800" i="84"/>
  <c r="J803" i="84"/>
  <c r="J806" i="84"/>
  <c r="J807" i="84"/>
  <c r="J808" i="84"/>
  <c r="J809" i="84"/>
  <c r="C810" i="84"/>
  <c r="D810" i="84"/>
  <c r="J817" i="84"/>
  <c r="J818" i="84"/>
  <c r="J819" i="84"/>
  <c r="J820" i="84"/>
  <c r="J823" i="84"/>
  <c r="J826" i="84"/>
  <c r="J828" i="84"/>
  <c r="J831" i="84"/>
  <c r="C832" i="84"/>
  <c r="D832" i="84"/>
  <c r="J839" i="84"/>
  <c r="J840" i="84"/>
  <c r="J841" i="84"/>
  <c r="J842" i="84"/>
  <c r="J844" i="84"/>
  <c r="J847" i="84"/>
  <c r="J850" i="84"/>
  <c r="C851" i="84"/>
  <c r="D851" i="84"/>
  <c r="J858" i="84"/>
  <c r="J854" i="84" s="1"/>
  <c r="C859" i="84"/>
  <c r="D859" i="84"/>
  <c r="J866" i="84"/>
  <c r="J869" i="84"/>
  <c r="J870" i="84"/>
  <c r="J873" i="84"/>
  <c r="J874" i="84"/>
  <c r="C875" i="84"/>
  <c r="D875" i="84"/>
  <c r="J882" i="84"/>
  <c r="J883" i="84"/>
  <c r="J886" i="84"/>
  <c r="J888" i="84"/>
  <c r="J889" i="84"/>
  <c r="J892" i="84"/>
  <c r="C893" i="84"/>
  <c r="D893" i="84"/>
  <c r="J900" i="84"/>
  <c r="J901" i="84"/>
  <c r="J896" i="84" s="1"/>
  <c r="C902" i="84"/>
  <c r="D902" i="84"/>
  <c r="J909" i="84"/>
  <c r="J912" i="84"/>
  <c r="J915" i="84"/>
  <c r="C916" i="84"/>
  <c r="D916" i="84"/>
  <c r="J923" i="84"/>
  <c r="J925" i="84"/>
  <c r="J926" i="84"/>
  <c r="J927" i="84"/>
  <c r="C928" i="84"/>
  <c r="D928" i="84"/>
  <c r="J935" i="84"/>
  <c r="J936" i="84"/>
  <c r="J939" i="84"/>
  <c r="C940" i="84"/>
  <c r="D940" i="84"/>
  <c r="J947" i="84"/>
  <c r="J943" i="84" s="1"/>
  <c r="C948" i="84"/>
  <c r="D948" i="84"/>
  <c r="J955" i="84"/>
  <c r="J956" i="84"/>
  <c r="C957" i="84"/>
  <c r="D957" i="84"/>
  <c r="J964" i="84"/>
  <c r="J960" i="84" s="1"/>
  <c r="C965" i="84"/>
  <c r="D965" i="84"/>
  <c r="J972" i="84"/>
  <c r="J974" i="84"/>
  <c r="J968" i="84" s="1"/>
  <c r="C975" i="84"/>
  <c r="D975" i="84"/>
  <c r="J982" i="84"/>
  <c r="J978" i="84" s="1"/>
  <c r="C983" i="84"/>
  <c r="D983" i="84"/>
  <c r="J990" i="84"/>
  <c r="J986" i="84" s="1"/>
  <c r="C991" i="84"/>
  <c r="D991" i="84"/>
  <c r="J998" i="84"/>
  <c r="J994" i="84" s="1"/>
  <c r="C999" i="84"/>
  <c r="D999" i="84"/>
  <c r="J1006" i="84"/>
  <c r="J1002" i="84" s="1"/>
  <c r="C1007" i="84"/>
  <c r="D1007" i="84"/>
  <c r="J1014" i="84"/>
  <c r="J1010" i="84" s="1"/>
  <c r="J1018" i="84"/>
  <c r="C1019" i="84"/>
  <c r="D1019" i="84"/>
  <c r="J1026" i="84"/>
  <c r="J1022" i="84" s="1"/>
  <c r="C1028" i="84"/>
  <c r="D1028" i="84"/>
  <c r="C1029" i="84"/>
  <c r="D1029" i="84"/>
  <c r="J1036" i="84"/>
  <c r="J1032" i="84" s="1"/>
  <c r="C1037" i="84"/>
  <c r="D1037" i="84"/>
  <c r="J1044" i="84"/>
  <c r="J1040" i="84" s="1"/>
  <c r="C1045" i="84"/>
  <c r="D1045" i="84"/>
  <c r="J1052" i="84"/>
  <c r="J1054" i="84"/>
  <c r="J1058" i="84"/>
  <c r="J1060" i="84"/>
  <c r="J1061" i="84"/>
  <c r="J1062" i="84"/>
  <c r="J1066" i="84"/>
  <c r="J1067" i="84"/>
  <c r="C1068" i="84"/>
  <c r="D1068" i="84"/>
  <c r="J1075" i="84"/>
  <c r="J1079" i="84"/>
  <c r="C1081" i="84"/>
  <c r="D1081" i="84"/>
  <c r="J1088" i="84"/>
  <c r="J1090" i="84"/>
  <c r="J1092" i="84"/>
  <c r="J1096" i="84"/>
  <c r="J1097" i="84"/>
  <c r="C1098" i="84"/>
  <c r="D1098" i="84"/>
  <c r="J1105" i="84"/>
  <c r="J1106" i="84"/>
  <c r="J1110" i="84"/>
  <c r="J1112" i="84"/>
  <c r="J1114" i="84"/>
  <c r="C1115" i="84"/>
  <c r="D1115" i="84"/>
  <c r="J1122" i="84"/>
  <c r="J1118" i="84" s="1"/>
  <c r="C1123" i="84"/>
  <c r="D1123" i="84"/>
  <c r="J1130" i="84"/>
  <c r="J1126" i="84" s="1"/>
  <c r="C1131" i="84"/>
  <c r="D1131" i="84"/>
  <c r="J1138" i="84"/>
  <c r="J1134" i="84" s="1"/>
  <c r="C1139" i="84"/>
  <c r="D1139" i="84"/>
  <c r="J1146" i="84"/>
  <c r="J1142" i="84" s="1"/>
  <c r="C1147" i="84"/>
  <c r="D1147" i="84"/>
  <c r="J1154" i="84"/>
  <c r="J1156" i="84"/>
  <c r="J1157" i="84"/>
  <c r="C1158" i="84"/>
  <c r="D1158" i="84"/>
  <c r="J1165" i="84"/>
  <c r="J1161" i="84" s="1"/>
  <c r="C1166" i="84"/>
  <c r="D1166" i="84"/>
  <c r="J1173" i="84"/>
  <c r="J1169" i="84" s="1"/>
  <c r="C1174" i="84"/>
  <c r="D1174" i="84"/>
  <c r="J1181" i="84"/>
  <c r="J1185" i="84"/>
  <c r="J1186" i="84"/>
  <c r="C1187" i="84"/>
  <c r="D1187" i="84"/>
  <c r="J1194" i="84"/>
  <c r="J1190" i="84" s="1"/>
  <c r="C1195" i="84"/>
  <c r="D1195" i="84"/>
  <c r="J1202" i="84"/>
  <c r="J1203" i="84"/>
  <c r="C1204" i="84"/>
  <c r="D1204" i="84"/>
  <c r="J1211" i="84"/>
  <c r="J1207" i="84" s="1"/>
  <c r="C1212" i="84"/>
  <c r="D1212" i="84"/>
  <c r="J1219" i="84"/>
  <c r="J1215" i="84" s="1"/>
  <c r="C1220" i="84"/>
  <c r="D1220" i="84"/>
  <c r="J1227" i="84"/>
  <c r="J1223" i="84" s="1"/>
  <c r="C1228" i="84"/>
  <c r="D1228" i="84"/>
  <c r="J1235" i="84"/>
  <c r="J1231" i="84" s="1"/>
  <c r="C1236" i="84"/>
  <c r="D1236" i="84"/>
  <c r="J1243" i="84"/>
  <c r="J1239" i="84" s="1"/>
  <c r="C1244" i="84"/>
  <c r="D1244" i="84"/>
  <c r="J1251" i="84"/>
  <c r="J1247" i="84" s="1"/>
  <c r="C1252" i="84"/>
  <c r="D1252" i="84"/>
  <c r="J1259" i="84"/>
  <c r="J1255" i="84" s="1"/>
  <c r="C1260" i="84"/>
  <c r="D1260" i="84"/>
  <c r="J1267" i="84"/>
  <c r="J1263" i="84" s="1"/>
  <c r="C1268" i="84"/>
  <c r="D1268" i="84"/>
  <c r="J1275" i="84"/>
  <c r="J1271" i="84" s="1"/>
  <c r="C1276" i="84"/>
  <c r="D1276" i="84"/>
  <c r="J1283" i="84"/>
  <c r="J1279" i="84" s="1"/>
  <c r="C1284" i="84"/>
  <c r="D1284" i="84"/>
  <c r="J1291" i="84"/>
  <c r="J1295" i="84"/>
  <c r="C1296" i="84"/>
  <c r="D1296" i="84"/>
  <c r="J1303" i="84"/>
  <c r="J1305" i="84"/>
  <c r="J1309" i="84"/>
  <c r="C1310" i="84"/>
  <c r="D1310" i="84"/>
  <c r="J1317" i="84"/>
  <c r="J1313" i="84" s="1"/>
  <c r="C1318" i="84"/>
  <c r="D1318" i="84"/>
  <c r="J1325" i="84"/>
  <c r="J1321" i="84" s="1"/>
  <c r="C1326" i="84"/>
  <c r="D1326" i="84"/>
  <c r="J1333" i="84"/>
  <c r="J1329" i="84" s="1"/>
  <c r="J1335" i="84"/>
  <c r="C1336" i="84"/>
  <c r="D1336" i="84"/>
  <c r="J1343" i="84"/>
  <c r="J1345" i="84"/>
  <c r="J1349" i="84"/>
  <c r="J1353" i="84"/>
  <c r="C1354" i="84"/>
  <c r="D1354" i="84"/>
  <c r="J1361" i="84"/>
  <c r="J1357" i="84" s="1"/>
  <c r="C1362" i="84"/>
  <c r="D1362" i="84"/>
  <c r="J1369" i="84"/>
  <c r="J1365" i="84" s="1"/>
  <c r="C1370" i="84"/>
  <c r="D1370" i="84"/>
  <c r="J1377" i="84"/>
  <c r="J1373" i="84" s="1"/>
  <c r="C1378" i="84"/>
  <c r="D1378" i="84"/>
  <c r="J1385" i="84"/>
  <c r="J1389" i="84"/>
  <c r="J1390" i="84"/>
  <c r="J1394" i="84"/>
  <c r="C1395" i="84"/>
  <c r="D1395" i="84"/>
  <c r="J1402" i="84"/>
  <c r="J1406" i="84"/>
  <c r="C1407" i="84"/>
  <c r="D1407" i="84"/>
  <c r="J1414" i="84"/>
  <c r="J1410" i="84" s="1"/>
  <c r="C1415" i="84"/>
  <c r="D1415" i="84"/>
  <c r="J1422" i="84"/>
  <c r="J1418" i="84" s="1"/>
  <c r="C1431" i="84"/>
  <c r="D1431" i="84"/>
  <c r="J1438" i="84"/>
  <c r="J1434" i="84" s="1"/>
  <c r="C1439" i="84"/>
  <c r="D1439" i="84"/>
  <c r="J1446" i="84"/>
  <c r="J1442" i="84" s="1"/>
  <c r="C1447" i="84"/>
  <c r="D1447" i="84"/>
  <c r="J1454" i="84"/>
  <c r="J1450" i="84" s="1"/>
  <c r="C1455" i="84"/>
  <c r="D1455" i="84"/>
  <c r="J1462" i="84"/>
  <c r="J1458" i="84" s="1"/>
  <c r="C1463" i="84"/>
  <c r="D1463" i="84"/>
  <c r="J1470" i="84"/>
  <c r="J1466" i="84" s="1"/>
  <c r="C1471" i="84"/>
  <c r="D1471" i="84"/>
  <c r="J1478" i="84"/>
  <c r="J1474" i="84" s="1"/>
  <c r="C1479" i="84"/>
  <c r="D1479" i="84"/>
  <c r="J1486" i="84"/>
  <c r="J1482" i="84" s="1"/>
  <c r="C1487" i="84"/>
  <c r="D1487" i="84"/>
  <c r="J1494" i="84"/>
  <c r="J1490" i="84" s="1"/>
  <c r="C1495" i="84"/>
  <c r="D1495" i="84"/>
  <c r="J1502" i="84"/>
  <c r="J1498" i="84" s="1"/>
  <c r="C1503" i="84"/>
  <c r="D1503" i="84"/>
  <c r="J1510" i="84"/>
  <c r="J1506" i="84" s="1"/>
  <c r="C1511" i="84"/>
  <c r="D1511" i="84"/>
  <c r="J1518" i="84"/>
  <c r="J1521" i="84"/>
  <c r="C1523" i="84"/>
  <c r="D1523" i="84"/>
  <c r="C1524" i="84"/>
  <c r="D1524" i="84"/>
  <c r="J1531" i="84"/>
  <c r="J1527" i="84" s="1"/>
  <c r="C1532" i="84"/>
  <c r="D1532" i="84"/>
  <c r="J1539" i="84"/>
  <c r="J1535" i="84" s="1"/>
  <c r="C1540" i="84"/>
  <c r="D1540" i="84"/>
  <c r="J1547" i="84"/>
  <c r="J1543" i="84" s="1"/>
  <c r="J934" i="107" l="1"/>
  <c r="F513" i="1" s="1"/>
  <c r="J776" i="84"/>
  <c r="J1514" i="84"/>
  <c r="J42" i="84"/>
  <c r="J1198" i="84"/>
  <c r="J91" i="84"/>
  <c r="J905" i="84"/>
  <c r="J1101" i="84"/>
  <c r="J386" i="84"/>
  <c r="J1071" i="84"/>
  <c r="J611" i="84"/>
  <c r="J395" i="84"/>
  <c r="J1150" i="84"/>
  <c r="J1048" i="84"/>
  <c r="J442" i="84"/>
  <c r="J951" i="84"/>
  <c r="J317" i="84"/>
  <c r="F507" i="1"/>
  <c r="J522" i="84"/>
  <c r="J288" i="84"/>
  <c r="J1398" i="84"/>
  <c r="J1177" i="84"/>
  <c r="J373" i="84"/>
  <c r="J184" i="84"/>
  <c r="J1339" i="84"/>
  <c r="J359" i="84"/>
  <c r="J1084" i="84"/>
  <c r="J1381" i="84"/>
  <c r="J1287" i="84"/>
  <c r="J622" i="84"/>
  <c r="J156" i="84"/>
  <c r="J1299" i="84"/>
  <c r="J499" i="84"/>
  <c r="J427" i="84"/>
  <c r="J22" i="84"/>
  <c r="J105" i="84"/>
  <c r="J758" i="84"/>
  <c r="J568" i="84"/>
  <c r="J931" i="84"/>
  <c r="J862" i="84"/>
  <c r="J790" i="84"/>
  <c r="J672" i="84"/>
  <c r="J455" i="84"/>
  <c r="J409" i="84"/>
  <c r="J330" i="84"/>
  <c r="J264" i="84"/>
  <c r="J170" i="84"/>
  <c r="J126" i="84"/>
  <c r="J919" i="84"/>
  <c r="J813" i="84"/>
  <c r="J210" i="84"/>
  <c r="J235" i="84"/>
  <c r="J878" i="84"/>
  <c r="J195" i="84"/>
  <c r="J835" i="84"/>
  <c r="J714" i="84"/>
  <c r="J90" i="107"/>
  <c r="F500" i="1" s="1"/>
  <c r="J1068" i="107"/>
  <c r="F518" i="1" s="1"/>
  <c r="J44" i="107"/>
  <c r="F489" i="1" s="1"/>
  <c r="J85" i="107"/>
  <c r="F499" i="1" s="1"/>
  <c r="J26" i="107"/>
  <c r="F487" i="1" s="1"/>
  <c r="J972" i="107"/>
  <c r="F515" i="1" s="1"/>
  <c r="J100" i="107"/>
  <c r="F502" i="1" s="1"/>
  <c r="J839" i="107"/>
  <c r="F510" i="1" s="1"/>
  <c r="J905" i="107"/>
  <c r="F512" i="1" s="1"/>
  <c r="J941" i="107"/>
  <c r="F514" i="1" s="1"/>
  <c r="J178" i="107"/>
  <c r="F504" i="1" s="1"/>
  <c r="J119" i="107"/>
  <c r="F503" i="1" s="1"/>
  <c r="J602" i="107"/>
  <c r="F508" i="1" s="1"/>
  <c r="J1006" i="107"/>
  <c r="F516" i="1" s="1"/>
  <c r="J490" i="107"/>
  <c r="F506" i="1" s="1"/>
  <c r="J1038" i="107"/>
  <c r="F517" i="1" s="1"/>
  <c r="J872" i="107"/>
  <c r="F511" i="1" s="1"/>
  <c r="J719" i="107"/>
  <c r="F509" i="1" s="1"/>
  <c r="J223" i="107"/>
  <c r="F505" i="1" s="1"/>
  <c r="I8" i="90" l="1"/>
  <c r="J8" i="90"/>
  <c r="I9" i="90"/>
  <c r="J9" i="90"/>
  <c r="AB74" i="90"/>
  <c r="F407" i="1" s="1"/>
  <c r="AA74" i="90"/>
  <c r="F406" i="1" s="1"/>
  <c r="Z74" i="90"/>
  <c r="F405" i="1" s="1"/>
  <c r="Y74" i="90"/>
  <c r="F404" i="1" s="1"/>
  <c r="T76" i="90"/>
  <c r="F402" i="1" s="1"/>
  <c r="S76" i="90"/>
  <c r="F401" i="1" s="1"/>
  <c r="R76" i="90"/>
  <c r="F400" i="1" s="1"/>
  <c r="Q76" i="90"/>
  <c r="F399" i="1" s="1"/>
  <c r="N76" i="90"/>
  <c r="F398" i="1" s="1"/>
  <c r="M76" i="90"/>
  <c r="F397" i="1" s="1"/>
  <c r="L76" i="90"/>
  <c r="F396" i="1" s="1"/>
  <c r="K76" i="90"/>
  <c r="F395" i="1" s="1"/>
  <c r="X8" i="90"/>
  <c r="Y8" i="90"/>
  <c r="X9" i="90"/>
  <c r="Y9" i="90"/>
  <c r="C44" i="90"/>
  <c r="D44" i="90"/>
  <c r="C8" i="90" l="1"/>
  <c r="D8" i="90"/>
  <c r="C9" i="90"/>
  <c r="D9" i="90"/>
  <c r="C10" i="90"/>
  <c r="D10" i="90"/>
  <c r="I621" i="54"/>
  <c r="I620" i="54"/>
  <c r="I616" i="54"/>
  <c r="C609" i="54"/>
  <c r="D609" i="54"/>
  <c r="I606" i="54"/>
  <c r="I607" i="54"/>
  <c r="I605" i="54"/>
  <c r="I604" i="54"/>
  <c r="I602" i="54"/>
  <c r="I598" i="54"/>
  <c r="I595" i="54"/>
  <c r="I592" i="54"/>
  <c r="I589" i="54"/>
  <c r="I586" i="54"/>
  <c r="I581" i="54"/>
  <c r="I580" i="54"/>
  <c r="I579" i="54"/>
  <c r="I577" i="54"/>
  <c r="I575" i="54"/>
  <c r="C568" i="54"/>
  <c r="D568" i="54"/>
  <c r="I566" i="54"/>
  <c r="I565" i="54"/>
  <c r="I561" i="54"/>
  <c r="I559" i="54"/>
  <c r="I558" i="54"/>
  <c r="I554" i="54"/>
  <c r="I552" i="54"/>
  <c r="I550" i="54"/>
  <c r="I548" i="54"/>
  <c r="I546" i="54"/>
  <c r="C539" i="54"/>
  <c r="D539" i="54"/>
  <c r="I537" i="54"/>
  <c r="I536" i="54"/>
  <c r="I535" i="54"/>
  <c r="C528" i="54"/>
  <c r="D528" i="54"/>
  <c r="I526" i="54"/>
  <c r="J521" i="54" s="1"/>
  <c r="F367" i="1" s="1"/>
  <c r="C519" i="54"/>
  <c r="D519" i="54"/>
  <c r="C510" i="54"/>
  <c r="D510" i="54"/>
  <c r="I517" i="54"/>
  <c r="J512" i="54" s="1"/>
  <c r="F366" i="1" s="1"/>
  <c r="I508" i="54"/>
  <c r="I507" i="54"/>
  <c r="I503" i="54"/>
  <c r="I502" i="54"/>
  <c r="I501" i="54"/>
  <c r="C494" i="54"/>
  <c r="D494" i="54"/>
  <c r="I492" i="54"/>
  <c r="I491" i="54"/>
  <c r="I489" i="54"/>
  <c r="I487" i="54"/>
  <c r="I486" i="54"/>
  <c r="I484" i="54"/>
  <c r="I483" i="54"/>
  <c r="I479" i="54"/>
  <c r="I477" i="54"/>
  <c r="I475" i="54"/>
  <c r="I473" i="54"/>
  <c r="I471" i="54"/>
  <c r="I470" i="54"/>
  <c r="I469" i="54"/>
  <c r="I465" i="54"/>
  <c r="I462" i="54"/>
  <c r="I459" i="54"/>
  <c r="I457" i="54"/>
  <c r="I455" i="54"/>
  <c r="I453" i="54"/>
  <c r="I452" i="54"/>
  <c r="I451" i="54"/>
  <c r="I450" i="54"/>
  <c r="I448" i="54"/>
  <c r="C440" i="54"/>
  <c r="D440" i="54"/>
  <c r="I447" i="54"/>
  <c r="I439" i="54"/>
  <c r="C428" i="54"/>
  <c r="D428" i="54"/>
  <c r="I435" i="54"/>
  <c r="I427" i="54"/>
  <c r="I425" i="54"/>
  <c r="I421" i="54"/>
  <c r="I420" i="54"/>
  <c r="C413" i="54"/>
  <c r="D413" i="54"/>
  <c r="I412" i="54"/>
  <c r="I411" i="54"/>
  <c r="I409" i="54"/>
  <c r="I405" i="54"/>
  <c r="C398" i="54"/>
  <c r="D398" i="54"/>
  <c r="I396" i="54"/>
  <c r="J392" i="54" s="1"/>
  <c r="F360" i="1" s="1"/>
  <c r="C390" i="54"/>
  <c r="D390" i="54"/>
  <c r="I388" i="54"/>
  <c r="I386" i="54"/>
  <c r="I381" i="54"/>
  <c r="I380" i="54"/>
  <c r="I377" i="54"/>
  <c r="C370" i="54"/>
  <c r="D370" i="54"/>
  <c r="I368" i="54"/>
  <c r="I367" i="54"/>
  <c r="I365" i="54"/>
  <c r="C354" i="54"/>
  <c r="D354" i="54"/>
  <c r="I360" i="54"/>
  <c r="I352" i="54"/>
  <c r="I350" i="54"/>
  <c r="I348" i="54"/>
  <c r="I346" i="54"/>
  <c r="I341" i="54"/>
  <c r="I339" i="54"/>
  <c r="I338" i="54"/>
  <c r="I336" i="54"/>
  <c r="I334" i="54"/>
  <c r="I329" i="54"/>
  <c r="I327" i="54"/>
  <c r="I325" i="54"/>
  <c r="I323" i="54"/>
  <c r="I321" i="54"/>
  <c r="I316" i="54"/>
  <c r="I313" i="54"/>
  <c r="I311" i="54"/>
  <c r="I309" i="54"/>
  <c r="I308" i="54"/>
  <c r="I306" i="54"/>
  <c r="I304" i="54"/>
  <c r="I303" i="54"/>
  <c r="I300" i="54"/>
  <c r="C294" i="54"/>
  <c r="D294" i="54"/>
  <c r="I301" i="54"/>
  <c r="I292" i="54"/>
  <c r="I291" i="54"/>
  <c r="I290" i="54"/>
  <c r="I286" i="54"/>
  <c r="I285" i="54"/>
  <c r="I283" i="54"/>
  <c r="I282" i="54"/>
  <c r="I281" i="54"/>
  <c r="I279" i="54"/>
  <c r="I278" i="54"/>
  <c r="I274" i="54"/>
  <c r="I273" i="54"/>
  <c r="I271" i="54"/>
  <c r="I270" i="54"/>
  <c r="I269" i="54"/>
  <c r="I268" i="54"/>
  <c r="I266" i="54"/>
  <c r="I265" i="54"/>
  <c r="I263" i="54"/>
  <c r="I262" i="54"/>
  <c r="I261" i="54"/>
  <c r="I260" i="54"/>
  <c r="I259" i="54"/>
  <c r="I258" i="54"/>
  <c r="I257" i="54"/>
  <c r="I256" i="54"/>
  <c r="I255" i="54"/>
  <c r="I254" i="54"/>
  <c r="I253" i="54"/>
  <c r="I249" i="54"/>
  <c r="I246" i="54"/>
  <c r="I245" i="54"/>
  <c r="I244" i="54"/>
  <c r="I243" i="54"/>
  <c r="I240" i="54"/>
  <c r="I239" i="54"/>
  <c r="I236" i="54"/>
  <c r="I234" i="54"/>
  <c r="I233" i="54"/>
  <c r="I232" i="54"/>
  <c r="I231" i="54"/>
  <c r="I229" i="54"/>
  <c r="I228" i="54"/>
  <c r="I227" i="54"/>
  <c r="I226" i="54"/>
  <c r="I224" i="54"/>
  <c r="I223" i="54"/>
  <c r="I222" i="54"/>
  <c r="I221" i="54"/>
  <c r="C214" i="54"/>
  <c r="D214" i="54"/>
  <c r="I212" i="54"/>
  <c r="I203" i="54"/>
  <c r="I204" i="54"/>
  <c r="I208" i="54"/>
  <c r="I207" i="54"/>
  <c r="I206" i="54"/>
  <c r="I201" i="54"/>
  <c r="I197" i="54"/>
  <c r="I194" i="54"/>
  <c r="I191" i="54"/>
  <c r="I189" i="54"/>
  <c r="I187" i="54"/>
  <c r="C181" i="54"/>
  <c r="D181" i="54"/>
  <c r="I179" i="54"/>
  <c r="I175" i="54"/>
  <c r="C168" i="54"/>
  <c r="D168" i="54"/>
  <c r="C169" i="54"/>
  <c r="D169" i="54"/>
  <c r="I858" i="54"/>
  <c r="I857" i="54"/>
  <c r="I856" i="54"/>
  <c r="I850" i="54"/>
  <c r="D842" i="54"/>
  <c r="C842" i="54"/>
  <c r="I865" i="54"/>
  <c r="J863" i="54" s="1"/>
  <c r="F387" i="1" s="1"/>
  <c r="I820" i="54"/>
  <c r="I821" i="54"/>
  <c r="I825" i="54"/>
  <c r="I826" i="54"/>
  <c r="I827" i="54"/>
  <c r="I829" i="54"/>
  <c r="I830" i="54"/>
  <c r="I833" i="54"/>
  <c r="I836" i="54"/>
  <c r="I839" i="54"/>
  <c r="I819" i="54"/>
  <c r="C812" i="54"/>
  <c r="D812" i="54"/>
  <c r="I808" i="54"/>
  <c r="I807" i="54"/>
  <c r="I806" i="54"/>
  <c r="I805" i="54"/>
  <c r="I804" i="54"/>
  <c r="C798" i="54"/>
  <c r="D798" i="54"/>
  <c r="I795" i="54"/>
  <c r="I792" i="54"/>
  <c r="C777" i="54"/>
  <c r="D777" i="54"/>
  <c r="I789" i="54"/>
  <c r="I786" i="54"/>
  <c r="I783" i="54"/>
  <c r="I775" i="54"/>
  <c r="I772" i="54"/>
  <c r="I770" i="54"/>
  <c r="D734" i="54"/>
  <c r="C764" i="54"/>
  <c r="D764" i="54"/>
  <c r="I762" i="54"/>
  <c r="I760" i="54"/>
  <c r="I758" i="54"/>
  <c r="I756" i="54"/>
  <c r="I754" i="54"/>
  <c r="I752" i="54"/>
  <c r="I750" i="54"/>
  <c r="C745" i="54"/>
  <c r="D745" i="54"/>
  <c r="C746" i="54"/>
  <c r="D746" i="54"/>
  <c r="I743" i="54"/>
  <c r="C733" i="54"/>
  <c r="D733" i="54"/>
  <c r="C734" i="54"/>
  <c r="I729" i="54"/>
  <c r="I728" i="54"/>
  <c r="I727" i="54"/>
  <c r="I726" i="54"/>
  <c r="I725" i="54"/>
  <c r="I723" i="54"/>
  <c r="I722" i="54"/>
  <c r="I721" i="54"/>
  <c r="I720" i="54"/>
  <c r="I718" i="54"/>
  <c r="I717" i="54"/>
  <c r="I715" i="54"/>
  <c r="I714" i="54"/>
  <c r="I713" i="54"/>
  <c r="I712" i="54"/>
  <c r="I710" i="54"/>
  <c r="I709" i="54"/>
  <c r="I708" i="54"/>
  <c r="I707" i="54"/>
  <c r="I705" i="54"/>
  <c r="I704" i="54"/>
  <c r="I703" i="54"/>
  <c r="I702" i="54"/>
  <c r="C697" i="54"/>
  <c r="D697" i="54"/>
  <c r="C698" i="54"/>
  <c r="D698" i="54"/>
  <c r="I666" i="54"/>
  <c r="I665" i="54"/>
  <c r="I664" i="54"/>
  <c r="I663" i="54"/>
  <c r="I662" i="54"/>
  <c r="I660" i="54"/>
  <c r="I657" i="54"/>
  <c r="I659" i="54"/>
  <c r="I658" i="54"/>
  <c r="I656" i="54"/>
  <c r="I655" i="54"/>
  <c r="I650" i="54"/>
  <c r="I653" i="54"/>
  <c r="I652" i="54"/>
  <c r="I651" i="54"/>
  <c r="I649" i="54"/>
  <c r="I647" i="54"/>
  <c r="I646" i="54"/>
  <c r="I645" i="54"/>
  <c r="I643" i="54"/>
  <c r="I642" i="54"/>
  <c r="I641" i="54"/>
  <c r="I640" i="54"/>
  <c r="I635" i="54"/>
  <c r="I634" i="54"/>
  <c r="I633" i="54"/>
  <c r="I638" i="54"/>
  <c r="I637" i="54"/>
  <c r="I636" i="54"/>
  <c r="I629" i="54"/>
  <c r="I630" i="54"/>
  <c r="I631" i="54"/>
  <c r="I628" i="54"/>
  <c r="C623" i="54"/>
  <c r="D623" i="54"/>
  <c r="C624" i="54"/>
  <c r="D624" i="54"/>
  <c r="C159" i="54"/>
  <c r="D159" i="54"/>
  <c r="I166" i="54"/>
  <c r="I165" i="54"/>
  <c r="I157" i="54"/>
  <c r="C151" i="54"/>
  <c r="D151" i="54"/>
  <c r="I149" i="54"/>
  <c r="I146" i="54"/>
  <c r="I143" i="54"/>
  <c r="C136" i="54"/>
  <c r="D136" i="54"/>
  <c r="I134" i="54"/>
  <c r="I131" i="54"/>
  <c r="I128" i="54"/>
  <c r="C122" i="54"/>
  <c r="D122" i="54"/>
  <c r="I120" i="54"/>
  <c r="C111" i="54"/>
  <c r="D111" i="54"/>
  <c r="I117" i="54"/>
  <c r="I109" i="54"/>
  <c r="I107" i="54"/>
  <c r="C101" i="54"/>
  <c r="D101" i="54"/>
  <c r="C93" i="54"/>
  <c r="D93" i="54"/>
  <c r="I99" i="54"/>
  <c r="J95" i="54" s="1"/>
  <c r="F346" i="1" s="1"/>
  <c r="I91" i="54"/>
  <c r="J87" i="54" s="1"/>
  <c r="F345" i="1" s="1"/>
  <c r="C85" i="54"/>
  <c r="D85" i="54"/>
  <c r="C77" i="54"/>
  <c r="D77" i="54"/>
  <c r="C69" i="54"/>
  <c r="D69" i="54"/>
  <c r="C61" i="54"/>
  <c r="D61" i="54"/>
  <c r="I83" i="54"/>
  <c r="J79" i="54" s="1"/>
  <c r="F344" i="1" s="1"/>
  <c r="I75" i="54"/>
  <c r="J71" i="54" s="1"/>
  <c r="F343" i="1" s="1"/>
  <c r="I67" i="54"/>
  <c r="J63" i="54" s="1"/>
  <c r="F342" i="1" s="1"/>
  <c r="C53" i="54"/>
  <c r="D53" i="54"/>
  <c r="C45" i="54"/>
  <c r="D45" i="54"/>
  <c r="I59" i="54"/>
  <c r="J55" i="54" s="1"/>
  <c r="F341" i="1" s="1"/>
  <c r="I51" i="54"/>
  <c r="J47" i="54" s="1"/>
  <c r="F340" i="1" s="1"/>
  <c r="C37" i="54"/>
  <c r="D37" i="54"/>
  <c r="I43" i="54"/>
  <c r="J39" i="54" s="1"/>
  <c r="F339" i="1" s="1"/>
  <c r="C29" i="54"/>
  <c r="D29" i="54"/>
  <c r="I35" i="54"/>
  <c r="J31" i="54" s="1"/>
  <c r="F338" i="1" s="1"/>
  <c r="C21" i="54"/>
  <c r="D21" i="54"/>
  <c r="I27" i="54"/>
  <c r="J23" i="54" s="1"/>
  <c r="F337" i="1" s="1"/>
  <c r="I19" i="54"/>
  <c r="J15" i="54" s="1"/>
  <c r="F336" i="1" s="1"/>
  <c r="C11" i="54"/>
  <c r="D11" i="54"/>
  <c r="C12" i="54"/>
  <c r="D12" i="54"/>
  <c r="C13" i="54"/>
  <c r="D13" i="54"/>
  <c r="F333" i="1"/>
  <c r="F332" i="1"/>
  <c r="F331" i="1"/>
  <c r="F328" i="1"/>
  <c r="F327" i="1"/>
  <c r="F326" i="1"/>
  <c r="F325" i="1"/>
  <c r="F324" i="1"/>
  <c r="F323" i="1"/>
  <c r="F322" i="1"/>
  <c r="F321" i="1"/>
  <c r="F320" i="1"/>
  <c r="F319" i="1"/>
  <c r="F317" i="1"/>
  <c r="F316" i="1"/>
  <c r="F313" i="1"/>
  <c r="F312" i="1"/>
  <c r="F311" i="1"/>
  <c r="F308" i="1"/>
  <c r="F307" i="1"/>
  <c r="F304" i="1"/>
  <c r="F303" i="1"/>
  <c r="F302" i="1"/>
  <c r="F301" i="1"/>
  <c r="F300" i="1"/>
  <c r="F299" i="1"/>
  <c r="F298" i="1"/>
  <c r="F297" i="1"/>
  <c r="F296" i="1"/>
  <c r="F295" i="1"/>
  <c r="F293" i="1"/>
  <c r="F291" i="1"/>
  <c r="F290" i="1"/>
  <c r="F288" i="1"/>
  <c r="F287" i="1"/>
  <c r="F286" i="1"/>
  <c r="F285" i="1"/>
  <c r="F280" i="1"/>
  <c r="F279" i="1"/>
  <c r="F277" i="1"/>
  <c r="F276" i="1"/>
  <c r="F275" i="1"/>
  <c r="F274" i="1"/>
  <c r="F273" i="1"/>
  <c r="F272" i="1"/>
  <c r="F270" i="1"/>
  <c r="F268" i="1"/>
  <c r="F261" i="1"/>
  <c r="F250" i="1"/>
  <c r="F246" i="1"/>
  <c r="F244" i="1"/>
  <c r="F243" i="1"/>
  <c r="F232" i="1"/>
  <c r="J222" i="45"/>
  <c r="J221" i="45"/>
  <c r="J220" i="45"/>
  <c r="J219" i="45"/>
  <c r="J218" i="45"/>
  <c r="J217" i="45"/>
  <c r="J216" i="45"/>
  <c r="J215" i="45"/>
  <c r="J213" i="45"/>
  <c r="J212" i="45"/>
  <c r="J211" i="45"/>
  <c r="J210" i="45"/>
  <c r="J209" i="45"/>
  <c r="J208" i="45"/>
  <c r="J206" i="45"/>
  <c r="J205" i="45"/>
  <c r="J203" i="45"/>
  <c r="J202" i="45"/>
  <c r="J201" i="45"/>
  <c r="J200" i="45"/>
  <c r="J199" i="45"/>
  <c r="J198" i="45"/>
  <c r="J194" i="45"/>
  <c r="J191" i="45"/>
  <c r="J189" i="45"/>
  <c r="J188" i="45"/>
  <c r="C180" i="45"/>
  <c r="D180" i="45"/>
  <c r="J187" i="45"/>
  <c r="J178" i="45"/>
  <c r="J169" i="45"/>
  <c r="J163" i="45"/>
  <c r="J162" i="45"/>
  <c r="J146" i="45"/>
  <c r="J127" i="45"/>
  <c r="J126" i="45"/>
  <c r="C119" i="45"/>
  <c r="D119" i="45"/>
  <c r="J177" i="45"/>
  <c r="J173" i="45"/>
  <c r="J172" i="45"/>
  <c r="J170" i="45"/>
  <c r="J167" i="45"/>
  <c r="J165" i="45"/>
  <c r="J164" i="45"/>
  <c r="J160" i="45"/>
  <c r="J159" i="45"/>
  <c r="J158" i="45"/>
  <c r="J153" i="45"/>
  <c r="J152" i="45"/>
  <c r="J149" i="45"/>
  <c r="J145" i="45"/>
  <c r="J142" i="45"/>
  <c r="J141" i="45"/>
  <c r="J139" i="45"/>
  <c r="J138" i="45"/>
  <c r="J136" i="45"/>
  <c r="J135" i="45"/>
  <c r="J134" i="45"/>
  <c r="J133" i="45"/>
  <c r="J131" i="45"/>
  <c r="J130" i="45"/>
  <c r="J129" i="45"/>
  <c r="J128" i="45"/>
  <c r="J117" i="45"/>
  <c r="J113" i="45"/>
  <c r="J111" i="45"/>
  <c r="J109" i="45"/>
  <c r="J108" i="45"/>
  <c r="J104" i="45"/>
  <c r="J101" i="45"/>
  <c r="J98" i="45"/>
  <c r="J96" i="45"/>
  <c r="J55" i="45"/>
  <c r="J54" i="45"/>
  <c r="J30" i="45"/>
  <c r="J28" i="45"/>
  <c r="J29" i="45"/>
  <c r="J27" i="45"/>
  <c r="C90" i="45"/>
  <c r="D90" i="45"/>
  <c r="J89" i="45"/>
  <c r="J85" i="45"/>
  <c r="J84" i="45"/>
  <c r="J83" i="45"/>
  <c r="J82" i="45"/>
  <c r="J81" i="45"/>
  <c r="J80" i="45"/>
  <c r="J79" i="45"/>
  <c r="J78" i="45"/>
  <c r="J77" i="45"/>
  <c r="J76" i="45"/>
  <c r="J74" i="45"/>
  <c r="J72" i="45"/>
  <c r="J71" i="45"/>
  <c r="J70" i="45"/>
  <c r="J69" i="45"/>
  <c r="J67" i="45"/>
  <c r="J66" i="45"/>
  <c r="J64" i="45"/>
  <c r="J63" i="45"/>
  <c r="J62" i="45"/>
  <c r="J61" i="45"/>
  <c r="J60" i="45"/>
  <c r="J59" i="45"/>
  <c r="J53" i="45"/>
  <c r="J50" i="45"/>
  <c r="J47" i="45"/>
  <c r="J44" i="45"/>
  <c r="J43" i="45"/>
  <c r="J42" i="45"/>
  <c r="J41" i="45"/>
  <c r="J39" i="45"/>
  <c r="J38" i="45"/>
  <c r="J37" i="45"/>
  <c r="J36" i="45"/>
  <c r="J40" i="45"/>
  <c r="J35" i="45"/>
  <c r="J33" i="45"/>
  <c r="J32" i="45"/>
  <c r="J26" i="45"/>
  <c r="J25" i="45"/>
  <c r="J23" i="45"/>
  <c r="J22" i="45"/>
  <c r="J21" i="45"/>
  <c r="J20" i="45"/>
  <c r="C10" i="45"/>
  <c r="D10" i="45"/>
  <c r="C11" i="45"/>
  <c r="D11" i="45"/>
  <c r="C12" i="45"/>
  <c r="D12" i="45"/>
  <c r="C648" i="92"/>
  <c r="D648" i="92"/>
  <c r="C630" i="92"/>
  <c r="D630" i="92"/>
  <c r="C601" i="92"/>
  <c r="D601" i="92"/>
  <c r="C593" i="92"/>
  <c r="D593" i="92"/>
  <c r="C581" i="92"/>
  <c r="D581" i="92"/>
  <c r="C573" i="92"/>
  <c r="D573" i="92"/>
  <c r="C565" i="92"/>
  <c r="D565" i="92"/>
  <c r="C545" i="92"/>
  <c r="D545" i="92"/>
  <c r="C526" i="92"/>
  <c r="D526" i="92"/>
  <c r="C513" i="92"/>
  <c r="D513" i="92"/>
  <c r="C500" i="92"/>
  <c r="D500" i="92"/>
  <c r="C494" i="92"/>
  <c r="D494" i="92"/>
  <c r="C475" i="92"/>
  <c r="D475" i="92"/>
  <c r="C457" i="92"/>
  <c r="D457" i="92"/>
  <c r="C443" i="92"/>
  <c r="D443" i="92"/>
  <c r="C430" i="92"/>
  <c r="D430" i="92"/>
  <c r="C424" i="92"/>
  <c r="D424" i="92"/>
  <c r="C410" i="92"/>
  <c r="D410" i="92"/>
  <c r="C404" i="92"/>
  <c r="D404" i="92"/>
  <c r="C377" i="92"/>
  <c r="D377" i="92"/>
  <c r="C347" i="92"/>
  <c r="D347" i="92"/>
  <c r="C272" i="92"/>
  <c r="D272" i="92"/>
  <c r="C252" i="92"/>
  <c r="D252" i="92"/>
  <c r="C206" i="92"/>
  <c r="D206" i="92"/>
  <c r="C153" i="92"/>
  <c r="D153" i="92"/>
  <c r="C129" i="92"/>
  <c r="D129" i="92"/>
  <c r="C117" i="92"/>
  <c r="D117" i="92"/>
  <c r="C95" i="92"/>
  <c r="D95" i="92"/>
  <c r="C77" i="92"/>
  <c r="D77" i="92"/>
  <c r="C59" i="92"/>
  <c r="D59" i="92"/>
  <c r="C41" i="92"/>
  <c r="D41" i="92"/>
  <c r="C29" i="92"/>
  <c r="D29" i="92"/>
  <c r="C11" i="92"/>
  <c r="D11" i="92"/>
  <c r="C12" i="92"/>
  <c r="D12" i="92"/>
  <c r="C593" i="105"/>
  <c r="D593" i="105"/>
  <c r="C585" i="105"/>
  <c r="D585" i="105"/>
  <c r="C578" i="105"/>
  <c r="D578" i="105"/>
  <c r="C563" i="105"/>
  <c r="D563" i="105"/>
  <c r="C552" i="105"/>
  <c r="D552" i="105"/>
  <c r="C534" i="105"/>
  <c r="D534" i="105"/>
  <c r="C528" i="105"/>
  <c r="D528" i="105"/>
  <c r="C515" i="105"/>
  <c r="D515" i="105"/>
  <c r="C475" i="105"/>
  <c r="D475" i="105"/>
  <c r="C454" i="105"/>
  <c r="D454" i="105"/>
  <c r="C435" i="105"/>
  <c r="D435" i="105"/>
  <c r="C420" i="105"/>
  <c r="D420" i="105"/>
  <c r="C402" i="105"/>
  <c r="D402" i="105"/>
  <c r="C396" i="105"/>
  <c r="D396" i="105"/>
  <c r="C389" i="105"/>
  <c r="D389" i="105"/>
  <c r="C383" i="105"/>
  <c r="D383" i="105"/>
  <c r="C377" i="105"/>
  <c r="D377" i="105"/>
  <c r="C368" i="105"/>
  <c r="D368" i="105"/>
  <c r="C355" i="105"/>
  <c r="D355" i="105"/>
  <c r="C266" i="105"/>
  <c r="D266" i="105"/>
  <c r="C220" i="105"/>
  <c r="D220" i="105"/>
  <c r="C182" i="105"/>
  <c r="D182" i="105"/>
  <c r="C171" i="105"/>
  <c r="D171" i="105"/>
  <c r="C159" i="105"/>
  <c r="D159" i="105"/>
  <c r="C152" i="105"/>
  <c r="D152" i="105"/>
  <c r="C139" i="105"/>
  <c r="D139" i="105"/>
  <c r="C116" i="105"/>
  <c r="D116" i="105"/>
  <c r="C60" i="105"/>
  <c r="D60" i="105"/>
  <c r="C20" i="105"/>
  <c r="D20" i="105"/>
  <c r="C9" i="105"/>
  <c r="D9" i="105"/>
  <c r="C10" i="105"/>
  <c r="D10" i="105"/>
  <c r="C11" i="105"/>
  <c r="D11" i="105"/>
  <c r="D5" i="105"/>
  <c r="C210" i="41"/>
  <c r="D210" i="41"/>
  <c r="C186" i="41"/>
  <c r="D186" i="41"/>
  <c r="K182" i="45" l="1"/>
  <c r="F208" i="1" s="1"/>
  <c r="J530" i="54"/>
  <c r="F368" i="1" s="1"/>
  <c r="J611" i="54"/>
  <c r="F371" i="1" s="1"/>
  <c r="J570" i="54"/>
  <c r="F370" i="1" s="1"/>
  <c r="J541" i="54"/>
  <c r="F369" i="1" s="1"/>
  <c r="J400" i="54"/>
  <c r="J442" i="54"/>
  <c r="F364" i="1" s="1"/>
  <c r="J372" i="54"/>
  <c r="F359" i="1" s="1"/>
  <c r="J415" i="54"/>
  <c r="F362" i="1" s="1"/>
  <c r="J430" i="54"/>
  <c r="F363" i="1" s="1"/>
  <c r="J496" i="54"/>
  <c r="F365" i="1" s="1"/>
  <c r="J356" i="54"/>
  <c r="F358" i="1" s="1"/>
  <c r="J171" i="54"/>
  <c r="F354" i="1" s="1"/>
  <c r="J296" i="54"/>
  <c r="F357" i="1" s="1"/>
  <c r="J216" i="54"/>
  <c r="F356" i="1" s="1"/>
  <c r="J183" i="54"/>
  <c r="F355" i="1" s="1"/>
  <c r="J814" i="54"/>
  <c r="J748" i="54"/>
  <c r="F381" i="1" s="1"/>
  <c r="J700" i="54"/>
  <c r="F377" i="1" s="1"/>
  <c r="J626" i="54"/>
  <c r="F373" i="1" s="1"/>
  <c r="J153" i="54"/>
  <c r="F351" i="1" s="1"/>
  <c r="J161" i="54"/>
  <c r="F352" i="1" s="1"/>
  <c r="J138" i="54"/>
  <c r="F350" i="1" s="1"/>
  <c r="J124" i="54"/>
  <c r="F349" i="1" s="1"/>
  <c r="J113" i="54"/>
  <c r="F348" i="1" s="1"/>
  <c r="J103" i="54"/>
  <c r="F347" i="1" s="1"/>
  <c r="F294" i="1"/>
  <c r="F309" i="1"/>
  <c r="F289" i="1"/>
  <c r="F329" i="1"/>
  <c r="F230" i="1"/>
  <c r="F240" i="1"/>
  <c r="F315" i="1"/>
  <c r="F314" i="1"/>
  <c r="F310" i="1"/>
  <c r="F306" i="1"/>
  <c r="F305" i="1"/>
  <c r="F292" i="1"/>
  <c r="F284" i="1"/>
  <c r="F283" i="1"/>
  <c r="F282" i="1"/>
  <c r="F281" i="1"/>
  <c r="F271" i="1"/>
  <c r="F269" i="1"/>
  <c r="F265" i="1"/>
  <c r="F267" i="1"/>
  <c r="F266" i="1"/>
  <c r="F264" i="1"/>
  <c r="F263" i="1"/>
  <c r="F257" i="1"/>
  <c r="F260" i="1"/>
  <c r="F259" i="1"/>
  <c r="F258" i="1"/>
  <c r="F262" i="1"/>
  <c r="F256" i="1"/>
  <c r="F255" i="1"/>
  <c r="F254" i="1"/>
  <c r="F252" i="1"/>
  <c r="F253" i="1"/>
  <c r="F251" i="1"/>
  <c r="F247" i="1"/>
  <c r="F249" i="1"/>
  <c r="F248" i="1"/>
  <c r="F245" i="1"/>
  <c r="F241" i="1"/>
  <c r="F242" i="1"/>
  <c r="F238" i="1"/>
  <c r="F239" i="1"/>
  <c r="F236" i="1"/>
  <c r="F235" i="1"/>
  <c r="F229" i="1"/>
  <c r="F226" i="1"/>
  <c r="F228" i="1"/>
  <c r="F224" i="1"/>
  <c r="F225" i="1"/>
  <c r="F221" i="1"/>
  <c r="K121" i="45"/>
  <c r="F207" i="1" s="1"/>
  <c r="K92" i="45"/>
  <c r="F206" i="1" s="1"/>
  <c r="F361" i="1" l="1"/>
  <c r="F385" i="1"/>
  <c r="C139" i="41"/>
  <c r="D139" i="41"/>
  <c r="C140" i="41"/>
  <c r="D140" i="41"/>
  <c r="C10" i="41"/>
  <c r="D10" i="41"/>
  <c r="C11" i="41"/>
  <c r="D11" i="41"/>
  <c r="C12" i="41"/>
  <c r="D12" i="41"/>
  <c r="D6" i="102"/>
  <c r="C1551" i="102"/>
  <c r="D1551" i="102"/>
  <c r="C1290" i="102"/>
  <c r="D1290" i="102"/>
  <c r="E124" i="1"/>
  <c r="C1274" i="102"/>
  <c r="D1274" i="102"/>
  <c r="E120" i="1"/>
  <c r="E123" i="1"/>
  <c r="C1216" i="102"/>
  <c r="D1216" i="102"/>
  <c r="C1200" i="102"/>
  <c r="D1200" i="102"/>
  <c r="C1085" i="102"/>
  <c r="D1085" i="102"/>
  <c r="C1073" i="102"/>
  <c r="D1073" i="102"/>
  <c r="C10" i="102"/>
  <c r="D10" i="102"/>
  <c r="C11" i="102"/>
  <c r="D11" i="102"/>
  <c r="C12" i="102"/>
  <c r="D12" i="102"/>
  <c r="F126" i="1"/>
  <c r="K1292" i="102"/>
  <c r="F125" i="1" s="1"/>
  <c r="J18" i="102"/>
  <c r="D6" i="101"/>
  <c r="C1646" i="101"/>
  <c r="D1646" i="101"/>
  <c r="C1616" i="101"/>
  <c r="D1616" i="101"/>
  <c r="C1590" i="101"/>
  <c r="D1590" i="101"/>
  <c r="C1427" i="101"/>
  <c r="D1427" i="101"/>
  <c r="C1370" i="101"/>
  <c r="D1370" i="101"/>
  <c r="C1293" i="101"/>
  <c r="D1293" i="101"/>
  <c r="C911" i="101"/>
  <c r="D911" i="101"/>
  <c r="C198" i="101"/>
  <c r="D198" i="101"/>
  <c r="C13" i="101"/>
  <c r="D13" i="101"/>
  <c r="K1648" i="101"/>
  <c r="F117" i="1" s="1"/>
  <c r="K1295" i="101"/>
  <c r="F112" i="1" s="1"/>
  <c r="J176" i="101"/>
  <c r="J20" i="101"/>
  <c r="D12" i="101"/>
  <c r="C12" i="101"/>
  <c r="D11" i="101"/>
  <c r="C11" i="101"/>
  <c r="K1372" i="101" l="1"/>
  <c r="F113" i="1" s="1"/>
  <c r="K14" i="102"/>
  <c r="F119" i="1" s="1"/>
  <c r="K1429" i="101"/>
  <c r="F114" i="1" s="1"/>
  <c r="K1276" i="102"/>
  <c r="F124" i="1" s="1"/>
  <c r="K1218" i="102"/>
  <c r="F123" i="1" s="1"/>
  <c r="K15" i="101"/>
  <c r="F109" i="1" s="1"/>
  <c r="K1592" i="101"/>
  <c r="F115" i="1" s="1"/>
  <c r="K1202" i="102"/>
  <c r="F122" i="1" s="1"/>
  <c r="K200" i="101"/>
  <c r="F110" i="1" s="1"/>
  <c r="K1087" i="102"/>
  <c r="F121" i="1" s="1"/>
  <c r="K1618" i="101"/>
  <c r="F116" i="1" s="1"/>
  <c r="K913" i="101"/>
  <c r="F111" i="1" s="1"/>
  <c r="K1075" i="102"/>
  <c r="F120" i="1" s="1"/>
  <c r="C1801" i="82" l="1"/>
  <c r="D1801" i="82"/>
  <c r="C1780" i="82"/>
  <c r="D1780" i="82"/>
  <c r="C1662" i="82"/>
  <c r="D1662" i="82"/>
  <c r="C1663" i="82"/>
  <c r="D1663" i="82"/>
  <c r="C1465" i="82"/>
  <c r="D1465" i="82"/>
  <c r="C1394" i="82"/>
  <c r="D1394" i="82"/>
  <c r="C1383" i="82"/>
  <c r="D1383" i="82"/>
  <c r="C1373" i="82"/>
  <c r="D1373" i="82"/>
  <c r="C1365" i="82"/>
  <c r="D1365" i="82"/>
  <c r="C1347" i="82"/>
  <c r="D1347" i="82"/>
  <c r="C1348" i="82"/>
  <c r="D1348" i="82"/>
  <c r="C838" i="82"/>
  <c r="D838" i="82"/>
  <c r="C831" i="82"/>
  <c r="D831" i="82"/>
  <c r="C830" i="82"/>
  <c r="D830" i="82"/>
  <c r="C828" i="82"/>
  <c r="D828" i="82"/>
  <c r="J1807" i="82"/>
  <c r="K1803" i="82" s="1"/>
  <c r="J1792" i="82"/>
  <c r="J1791" i="82"/>
  <c r="J1788" i="82"/>
  <c r="J1787" i="82"/>
  <c r="J1786" i="82"/>
  <c r="J1779" i="82"/>
  <c r="J1778" i="82"/>
  <c r="J1777" i="82"/>
  <c r="J1776" i="82"/>
  <c r="J1775" i="82"/>
  <c r="J1774" i="82"/>
  <c r="J1773" i="82"/>
  <c r="J1772" i="82"/>
  <c r="J1771" i="82"/>
  <c r="J1768" i="82"/>
  <c r="J1767" i="82"/>
  <c r="J1766" i="82"/>
  <c r="J1765" i="82"/>
  <c r="J1764" i="82"/>
  <c r="J1763" i="82"/>
  <c r="J1762" i="82"/>
  <c r="J1761" i="82"/>
  <c r="J1760" i="82"/>
  <c r="J1759" i="82"/>
  <c r="J1756" i="82"/>
  <c r="J1755" i="82"/>
  <c r="J1754" i="82"/>
  <c r="J1753" i="82"/>
  <c r="J1752" i="82"/>
  <c r="J1751" i="82"/>
  <c r="J1750" i="82"/>
  <c r="J1749" i="82"/>
  <c r="J1746" i="82"/>
  <c r="J1745" i="82"/>
  <c r="J1744" i="82"/>
  <c r="J1743" i="82"/>
  <c r="J1742" i="82"/>
  <c r="J1739" i="82"/>
  <c r="J1738" i="82"/>
  <c r="J1737" i="82"/>
  <c r="J1736" i="82"/>
  <c r="J1735" i="82"/>
  <c r="J1734" i="82"/>
  <c r="J1733" i="82"/>
  <c r="J1732" i="82"/>
  <c r="J1731" i="82"/>
  <c r="J1730" i="82"/>
  <c r="J1727" i="82"/>
  <c r="J1726" i="82"/>
  <c r="J1725" i="82"/>
  <c r="J1724" i="82"/>
  <c r="J1721" i="82"/>
  <c r="J1720" i="82"/>
  <c r="J1719" i="82"/>
  <c r="J1718" i="82"/>
  <c r="J1717" i="82"/>
  <c r="J1716" i="82"/>
  <c r="J1713" i="82"/>
  <c r="J1712" i="82"/>
  <c r="J1711" i="82"/>
  <c r="J1710" i="82"/>
  <c r="J1709" i="82"/>
  <c r="J1706" i="82"/>
  <c r="J1705" i="82"/>
  <c r="J1704" i="82"/>
  <c r="J1703" i="82"/>
  <c r="J1700" i="82"/>
  <c r="J1699" i="82"/>
  <c r="J1698" i="82"/>
  <c r="J1697" i="82"/>
  <c r="J1696" i="82"/>
  <c r="J1695" i="82"/>
  <c r="J1694" i="82"/>
  <c r="J1693" i="82"/>
  <c r="J1690" i="82"/>
  <c r="J1689" i="82"/>
  <c r="J1688" i="82"/>
  <c r="J1687" i="82"/>
  <c r="J1686" i="82"/>
  <c r="J1685" i="82"/>
  <c r="J1684" i="82"/>
  <c r="J1681" i="82"/>
  <c r="J1680" i="82"/>
  <c r="J1677" i="82"/>
  <c r="J1676" i="82"/>
  <c r="J1673" i="82"/>
  <c r="J1672" i="82"/>
  <c r="J1669" i="82"/>
  <c r="L1665" i="82"/>
  <c r="J1479" i="82"/>
  <c r="J1478" i="82"/>
  <c r="J1475" i="82"/>
  <c r="J1474" i="82"/>
  <c r="J1473" i="82"/>
  <c r="J1472" i="82"/>
  <c r="L1467" i="82"/>
  <c r="J1463" i="82"/>
  <c r="J1462" i="82"/>
  <c r="J1459" i="82"/>
  <c r="J1458" i="82"/>
  <c r="J1455" i="82"/>
  <c r="J1454" i="82"/>
  <c r="J1451" i="82"/>
  <c r="J1448" i="82"/>
  <c r="J1447" i="82"/>
  <c r="J1444" i="82"/>
  <c r="J1441" i="82"/>
  <c r="J1438" i="82"/>
  <c r="J1435" i="82"/>
  <c r="J1433" i="82"/>
  <c r="J1431" i="82"/>
  <c r="J1430" i="82"/>
  <c r="J1429" i="82"/>
  <c r="J1428" i="82"/>
  <c r="J1427" i="82"/>
  <c r="J1423" i="82"/>
  <c r="J1422" i="82"/>
  <c r="J1419" i="82"/>
  <c r="J1418" i="82"/>
  <c r="J1417" i="82"/>
  <c r="J1414" i="82"/>
  <c r="J1411" i="82"/>
  <c r="J1410" i="82"/>
  <c r="J1409" i="82"/>
  <c r="J1408" i="82"/>
  <c r="J1407" i="82"/>
  <c r="J1406" i="82"/>
  <c r="J1405" i="82"/>
  <c r="J1404" i="82"/>
  <c r="J1403" i="82"/>
  <c r="J1400" i="82"/>
  <c r="J1399" i="82"/>
  <c r="L1396" i="82"/>
  <c r="J1392" i="82"/>
  <c r="J1391" i="82"/>
  <c r="J1390" i="82"/>
  <c r="J1389" i="82"/>
  <c r="L1385" i="82"/>
  <c r="J1381" i="82"/>
  <c r="J1380" i="82"/>
  <c r="J1379" i="82"/>
  <c r="J1378" i="82"/>
  <c r="L1375" i="82"/>
  <c r="J1371" i="82"/>
  <c r="J1370" i="82"/>
  <c r="L1367" i="82"/>
  <c r="J1363" i="82"/>
  <c r="J1361" i="82"/>
  <c r="J1359" i="82"/>
  <c r="J1357" i="82"/>
  <c r="J1354" i="82"/>
  <c r="J1353" i="82"/>
  <c r="L1350" i="82"/>
  <c r="J1326" i="82"/>
  <c r="J1307" i="82"/>
  <c r="J1282" i="82"/>
  <c r="J1279" i="82"/>
  <c r="J1278" i="82"/>
  <c r="J1277" i="82"/>
  <c r="J1276" i="82"/>
  <c r="J1275" i="82"/>
  <c r="J1274" i="82"/>
  <c r="J1273" i="82"/>
  <c r="J1272" i="82"/>
  <c r="J1271" i="82"/>
  <c r="J1270" i="82"/>
  <c r="J1269" i="82"/>
  <c r="J1268" i="82"/>
  <c r="J1267" i="82"/>
  <c r="J1266" i="82"/>
  <c r="J1265" i="82"/>
  <c r="J1264" i="82"/>
  <c r="J1263" i="82"/>
  <c r="J1262" i="82"/>
  <c r="J1261" i="82"/>
  <c r="J1260" i="82"/>
  <c r="J1259" i="82"/>
  <c r="J1258" i="82"/>
  <c r="J1257" i="82"/>
  <c r="J1256" i="82"/>
  <c r="J1255" i="82"/>
  <c r="J1254" i="82"/>
  <c r="J1253" i="82"/>
  <c r="J1252" i="82"/>
  <c r="J1251" i="82"/>
  <c r="J1250" i="82"/>
  <c r="J1249" i="82"/>
  <c r="J1248" i="82"/>
  <c r="J1247" i="82"/>
  <c r="J1244" i="82"/>
  <c r="J1243" i="82"/>
  <c r="J1242" i="82"/>
  <c r="J1241" i="82"/>
  <c r="J1240" i="82"/>
  <c r="J1239" i="82"/>
  <c r="J1236" i="82"/>
  <c r="J1235" i="82"/>
  <c r="J1234" i="82"/>
  <c r="J1233" i="82"/>
  <c r="J1232" i="82"/>
  <c r="J1231" i="82"/>
  <c r="J1230" i="82"/>
  <c r="J1229" i="82"/>
  <c r="J1226" i="82"/>
  <c r="J1225" i="82"/>
  <c r="J1224" i="82"/>
  <c r="J1223" i="82"/>
  <c r="J1222" i="82"/>
  <c r="J1221" i="82"/>
  <c r="J1220" i="82"/>
  <c r="J1219" i="82"/>
  <c r="J1218" i="82"/>
  <c r="J1217" i="82"/>
  <c r="J1216" i="82"/>
  <c r="J1215" i="82"/>
  <c r="J1214" i="82"/>
  <c r="J1213" i="82"/>
  <c r="J1212" i="82"/>
  <c r="J1211" i="82"/>
  <c r="J1210" i="82"/>
  <c r="J1209" i="82"/>
  <c r="J1171" i="82"/>
  <c r="J1134" i="82"/>
  <c r="J1110" i="82"/>
  <c r="J1106" i="82"/>
  <c r="J1103" i="82"/>
  <c r="J1100" i="82"/>
  <c r="J1097" i="82"/>
  <c r="J1086" i="82"/>
  <c r="J1068" i="82"/>
  <c r="J1054" i="82"/>
  <c r="J1040" i="82"/>
  <c r="J1022" i="82"/>
  <c r="J988" i="82"/>
  <c r="J964" i="82"/>
  <c r="J922" i="82"/>
  <c r="J882" i="82"/>
  <c r="J844" i="82"/>
  <c r="J837" i="82"/>
  <c r="K833" i="82" s="1"/>
  <c r="F76" i="1" s="1"/>
  <c r="K840" i="82" l="1"/>
  <c r="F77" i="1" s="1"/>
  <c r="F93" i="1"/>
  <c r="K1385" i="82"/>
  <c r="F82" i="1" s="1"/>
  <c r="K1367" i="82"/>
  <c r="F80" i="1" s="1"/>
  <c r="K1375" i="82"/>
  <c r="F81" i="1" s="1"/>
  <c r="K1396" i="82"/>
  <c r="F83" i="1" s="1"/>
  <c r="K1467" i="82"/>
  <c r="K1782" i="82"/>
  <c r="K1665" i="82"/>
  <c r="F90" i="1" s="1"/>
  <c r="K1350" i="82"/>
  <c r="F79" i="1" s="1"/>
  <c r="F84" i="1" l="1"/>
  <c r="F91" i="1"/>
  <c r="C817" i="83"/>
  <c r="D817" i="83"/>
  <c r="C791" i="83"/>
  <c r="D791" i="83"/>
  <c r="C700" i="83"/>
  <c r="D700" i="83"/>
  <c r="C597" i="83"/>
  <c r="D597" i="83"/>
  <c r="C426" i="83"/>
  <c r="D426" i="83"/>
  <c r="C362" i="83"/>
  <c r="D362" i="83"/>
  <c r="D302" i="83"/>
  <c r="C302" i="83"/>
  <c r="C10" i="83"/>
  <c r="D10" i="83"/>
  <c r="J891" i="83"/>
  <c r="J890" i="83"/>
  <c r="J889" i="83"/>
  <c r="J888" i="83"/>
  <c r="J887" i="83"/>
  <c r="J886" i="83"/>
  <c r="J885" i="83"/>
  <c r="J884" i="83"/>
  <c r="J883" i="83"/>
  <c r="J882" i="83"/>
  <c r="J881" i="83"/>
  <c r="J880" i="83"/>
  <c r="J879" i="83"/>
  <c r="J878" i="83"/>
  <c r="J877" i="83"/>
  <c r="J876" i="83"/>
  <c r="J875" i="83"/>
  <c r="J874" i="83"/>
  <c r="J873" i="83"/>
  <c r="J872" i="83"/>
  <c r="J871" i="83"/>
  <c r="J870" i="83"/>
  <c r="J869" i="83"/>
  <c r="J868" i="83"/>
  <c r="J867" i="83"/>
  <c r="J866" i="83"/>
  <c r="J865" i="83"/>
  <c r="J864" i="83"/>
  <c r="J863" i="83"/>
  <c r="J862" i="83"/>
  <c r="J861" i="83"/>
  <c r="J860" i="83"/>
  <c r="J859" i="83"/>
  <c r="J858" i="83"/>
  <c r="J857" i="83"/>
  <c r="J856" i="83"/>
  <c r="J855" i="83"/>
  <c r="J854" i="83"/>
  <c r="J853" i="83"/>
  <c r="J852" i="83"/>
  <c r="J851" i="83"/>
  <c r="J850" i="83"/>
  <c r="J849" i="83"/>
  <c r="J848" i="83"/>
  <c r="J847" i="83"/>
  <c r="J846" i="83"/>
  <c r="J845" i="83"/>
  <c r="J844" i="83"/>
  <c r="J843" i="83"/>
  <c r="J842" i="83"/>
  <c r="J841" i="83"/>
  <c r="J840" i="83"/>
  <c r="J839" i="83"/>
  <c r="J838" i="83"/>
  <c r="J837" i="83"/>
  <c r="J836" i="83"/>
  <c r="J835" i="83"/>
  <c r="J834" i="83"/>
  <c r="J833" i="83"/>
  <c r="J832" i="83"/>
  <c r="J831" i="83"/>
  <c r="J830" i="83"/>
  <c r="J829" i="83"/>
  <c r="J828" i="83"/>
  <c r="J827" i="83"/>
  <c r="J826" i="83"/>
  <c r="J825" i="83"/>
  <c r="J824" i="83"/>
  <c r="J823" i="83"/>
  <c r="J816" i="83"/>
  <c r="J815" i="83"/>
  <c r="J814" i="83"/>
  <c r="J813" i="83"/>
  <c r="J812" i="83"/>
  <c r="J811" i="83"/>
  <c r="J810" i="83"/>
  <c r="J809" i="83"/>
  <c r="J808" i="83"/>
  <c r="J807" i="83"/>
  <c r="J806" i="83"/>
  <c r="J805" i="83"/>
  <c r="J804" i="83"/>
  <c r="J803" i="83"/>
  <c r="J802" i="83"/>
  <c r="J801" i="83"/>
  <c r="J800" i="83"/>
  <c r="J799" i="83"/>
  <c r="J798" i="83"/>
  <c r="J797" i="83"/>
  <c r="J790" i="83"/>
  <c r="J789" i="83"/>
  <c r="J788" i="83"/>
  <c r="J787" i="83"/>
  <c r="J786" i="83"/>
  <c r="J785" i="83"/>
  <c r="J784" i="83"/>
  <c r="J783" i="83"/>
  <c r="J782" i="83"/>
  <c r="J781" i="83"/>
  <c r="J780" i="83"/>
  <c r="J779" i="83"/>
  <c r="J778" i="83"/>
  <c r="J777" i="83"/>
  <c r="J776" i="83"/>
  <c r="J775" i="83"/>
  <c r="J774" i="83"/>
  <c r="J773" i="83"/>
  <c r="J772" i="83"/>
  <c r="J771" i="83"/>
  <c r="J770" i="83"/>
  <c r="J769" i="83"/>
  <c r="J768" i="83"/>
  <c r="J767" i="83"/>
  <c r="J766" i="83"/>
  <c r="J765" i="83"/>
  <c r="J764" i="83"/>
  <c r="J763" i="83"/>
  <c r="J762" i="83"/>
  <c r="J761" i="83"/>
  <c r="J760" i="83"/>
  <c r="J759" i="83"/>
  <c r="J758" i="83"/>
  <c r="J757" i="83"/>
  <c r="J756" i="83"/>
  <c r="J755" i="83"/>
  <c r="J754" i="83"/>
  <c r="J753" i="83"/>
  <c r="J752" i="83"/>
  <c r="J751" i="83"/>
  <c r="J750" i="83"/>
  <c r="J749" i="83"/>
  <c r="J748" i="83"/>
  <c r="J747" i="83"/>
  <c r="J746" i="83"/>
  <c r="J745" i="83"/>
  <c r="J744" i="83"/>
  <c r="J743" i="83"/>
  <c r="J742" i="83"/>
  <c r="J741" i="83"/>
  <c r="J740" i="83"/>
  <c r="J739" i="83"/>
  <c r="J738" i="83"/>
  <c r="J737" i="83"/>
  <c r="J736" i="83"/>
  <c r="J735" i="83"/>
  <c r="J734" i="83"/>
  <c r="J733" i="83"/>
  <c r="J732" i="83"/>
  <c r="J731" i="83"/>
  <c r="J730" i="83"/>
  <c r="J729" i="83"/>
  <c r="J728" i="83"/>
  <c r="J727" i="83"/>
  <c r="J726" i="83"/>
  <c r="J725" i="83"/>
  <c r="J724" i="83"/>
  <c r="J723" i="83"/>
  <c r="J722" i="83"/>
  <c r="J721" i="83"/>
  <c r="J720" i="83"/>
  <c r="J719" i="83"/>
  <c r="J718" i="83"/>
  <c r="J717" i="83"/>
  <c r="J716" i="83"/>
  <c r="J715" i="83"/>
  <c r="J714" i="83"/>
  <c r="J713" i="83"/>
  <c r="J712" i="83"/>
  <c r="J711" i="83"/>
  <c r="J710" i="83"/>
  <c r="J709" i="83"/>
  <c r="J708" i="83"/>
  <c r="J707" i="83"/>
  <c r="J706" i="83"/>
  <c r="J699" i="83"/>
  <c r="J698" i="83"/>
  <c r="J697" i="83"/>
  <c r="J696" i="83"/>
  <c r="J695" i="83"/>
  <c r="J694" i="83"/>
  <c r="J693" i="83"/>
  <c r="J692" i="83"/>
  <c r="J691" i="83"/>
  <c r="J690" i="83"/>
  <c r="J689" i="83"/>
  <c r="J688" i="83"/>
  <c r="J687" i="83"/>
  <c r="J686" i="83"/>
  <c r="J685" i="83"/>
  <c r="J684" i="83"/>
  <c r="J683" i="83"/>
  <c r="J682" i="83"/>
  <c r="J681" i="83"/>
  <c r="J680" i="83"/>
  <c r="J679" i="83"/>
  <c r="J678" i="83"/>
  <c r="J677" i="83"/>
  <c r="J676" i="83"/>
  <c r="J675" i="83"/>
  <c r="J674" i="83"/>
  <c r="J673" i="83"/>
  <c r="J672" i="83"/>
  <c r="J671" i="83"/>
  <c r="J670" i="83"/>
  <c r="J669" i="83"/>
  <c r="J668" i="83"/>
  <c r="J667" i="83"/>
  <c r="J666" i="83"/>
  <c r="J665" i="83"/>
  <c r="J664" i="83"/>
  <c r="J663" i="83"/>
  <c r="J662" i="83"/>
  <c r="J661" i="83"/>
  <c r="J660" i="83"/>
  <c r="J659" i="83"/>
  <c r="J658" i="83"/>
  <c r="J657" i="83"/>
  <c r="J656" i="83"/>
  <c r="J655" i="83"/>
  <c r="J654" i="83"/>
  <c r="J653" i="83"/>
  <c r="J652" i="83"/>
  <c r="J651" i="83"/>
  <c r="J650" i="83"/>
  <c r="J649" i="83"/>
  <c r="J648" i="83"/>
  <c r="J647" i="83"/>
  <c r="J644" i="83"/>
  <c r="J642" i="83"/>
  <c r="J641" i="83"/>
  <c r="J640" i="83"/>
  <c r="J639" i="83"/>
  <c r="J638" i="83"/>
  <c r="J637" i="83"/>
  <c r="J636" i="83"/>
  <c r="J635" i="83"/>
  <c r="J634" i="83"/>
  <c r="J633" i="83"/>
  <c r="J632" i="83"/>
  <c r="J631" i="83"/>
  <c r="J630" i="83"/>
  <c r="J629" i="83"/>
  <c r="J628" i="83"/>
  <c r="J627" i="83"/>
  <c r="J626" i="83"/>
  <c r="J625" i="83"/>
  <c r="J624" i="83"/>
  <c r="J623" i="83"/>
  <c r="J622" i="83"/>
  <c r="J621" i="83"/>
  <c r="J620" i="83"/>
  <c r="J619" i="83"/>
  <c r="J618" i="83"/>
  <c r="J617" i="83"/>
  <c r="J616" i="83"/>
  <c r="J615" i="83"/>
  <c r="J614" i="83"/>
  <c r="J613" i="83"/>
  <c r="J612" i="83"/>
  <c r="J611" i="83"/>
  <c r="J610" i="83"/>
  <c r="J609" i="83"/>
  <c r="J608" i="83"/>
  <c r="J607" i="83"/>
  <c r="J606" i="83"/>
  <c r="J605" i="83"/>
  <c r="J604" i="83"/>
  <c r="J603" i="83"/>
  <c r="J596" i="83"/>
  <c r="J595" i="83"/>
  <c r="J594" i="83"/>
  <c r="J593" i="83"/>
  <c r="J592" i="83"/>
  <c r="J591" i="83"/>
  <c r="J590" i="83"/>
  <c r="J589" i="83"/>
  <c r="J588" i="83"/>
  <c r="J587" i="83"/>
  <c r="J586" i="83"/>
  <c r="J585" i="83"/>
  <c r="J584" i="83"/>
  <c r="J583" i="83"/>
  <c r="J582" i="83"/>
  <c r="J581" i="83"/>
  <c r="J580" i="83"/>
  <c r="J579" i="83"/>
  <c r="J578" i="83"/>
  <c r="J577" i="83"/>
  <c r="J576" i="83"/>
  <c r="J575" i="83"/>
  <c r="J574" i="83"/>
  <c r="J573" i="83"/>
  <c r="J572" i="83"/>
  <c r="J571" i="83"/>
  <c r="J570" i="83"/>
  <c r="J569" i="83"/>
  <c r="J568" i="83"/>
  <c r="J567" i="83"/>
  <c r="J566" i="83"/>
  <c r="J565" i="83"/>
  <c r="J564" i="83"/>
  <c r="J563" i="83"/>
  <c r="J562" i="83"/>
  <c r="J561" i="83"/>
  <c r="J560" i="83"/>
  <c r="J559" i="83"/>
  <c r="J558" i="83"/>
  <c r="J557" i="83"/>
  <c r="J556" i="83"/>
  <c r="J555" i="83"/>
  <c r="J554" i="83"/>
  <c r="J553" i="83"/>
  <c r="J552" i="83"/>
  <c r="J551" i="83"/>
  <c r="J550" i="83"/>
  <c r="J549" i="83"/>
  <c r="J548" i="83"/>
  <c r="J547" i="83"/>
  <c r="J546" i="83"/>
  <c r="J545" i="83"/>
  <c r="J544" i="83"/>
  <c r="J543" i="83"/>
  <c r="J542" i="83"/>
  <c r="J541" i="83"/>
  <c r="J540" i="83"/>
  <c r="J539" i="83"/>
  <c r="J538" i="83"/>
  <c r="J537" i="83"/>
  <c r="J536" i="83"/>
  <c r="J535" i="83"/>
  <c r="J534" i="83"/>
  <c r="J533" i="83"/>
  <c r="J532" i="83"/>
  <c r="J531" i="83"/>
  <c r="J530" i="83"/>
  <c r="J529" i="83"/>
  <c r="J528" i="83"/>
  <c r="J527" i="83"/>
  <c r="J526" i="83"/>
  <c r="J525" i="83"/>
  <c r="J524" i="83"/>
  <c r="J523" i="83"/>
  <c r="J522" i="83"/>
  <c r="J521" i="83"/>
  <c r="J520" i="83"/>
  <c r="J519" i="83"/>
  <c r="J518" i="83"/>
  <c r="J517" i="83"/>
  <c r="J516" i="83"/>
  <c r="J515" i="83"/>
  <c r="J514" i="83"/>
  <c r="J513" i="83"/>
  <c r="J512" i="83"/>
  <c r="J511" i="83"/>
  <c r="J510" i="83"/>
  <c r="J509" i="83"/>
  <c r="J508" i="83"/>
  <c r="J507" i="83"/>
  <c r="J506" i="83"/>
  <c r="J505" i="83"/>
  <c r="J504" i="83"/>
  <c r="J503" i="83"/>
  <c r="J502" i="83"/>
  <c r="J501" i="83"/>
  <c r="J500" i="83"/>
  <c r="J499" i="83"/>
  <c r="J498" i="83"/>
  <c r="J497" i="83"/>
  <c r="J496" i="83"/>
  <c r="J495" i="83"/>
  <c r="J494" i="83"/>
  <c r="J493" i="83"/>
  <c r="J492" i="83"/>
  <c r="J491" i="83"/>
  <c r="J490" i="83"/>
  <c r="J489" i="83"/>
  <c r="J488" i="83"/>
  <c r="J487" i="83"/>
  <c r="J486" i="83"/>
  <c r="J485" i="83"/>
  <c r="J484" i="83"/>
  <c r="J483" i="83"/>
  <c r="J482" i="83"/>
  <c r="J481" i="83"/>
  <c r="J480" i="83"/>
  <c r="J479" i="83"/>
  <c r="J478" i="83"/>
  <c r="J477" i="83"/>
  <c r="J476" i="83"/>
  <c r="J475" i="83"/>
  <c r="J474" i="83"/>
  <c r="J473" i="83"/>
  <c r="J472" i="83"/>
  <c r="J471" i="83"/>
  <c r="J470" i="83"/>
  <c r="J469" i="83"/>
  <c r="J468" i="83"/>
  <c r="J467" i="83"/>
  <c r="J466" i="83"/>
  <c r="J465" i="83"/>
  <c r="J464" i="83"/>
  <c r="J463" i="83"/>
  <c r="J462" i="83"/>
  <c r="J461" i="83"/>
  <c r="J460" i="83"/>
  <c r="J459" i="83"/>
  <c r="J458" i="83"/>
  <c r="J457" i="83"/>
  <c r="J456" i="83"/>
  <c r="J455" i="83"/>
  <c r="J454" i="83"/>
  <c r="J453" i="83"/>
  <c r="J452" i="83"/>
  <c r="J451" i="83"/>
  <c r="J450" i="83"/>
  <c r="J449" i="83"/>
  <c r="J448" i="83"/>
  <c r="J447" i="83"/>
  <c r="J446" i="83"/>
  <c r="J445" i="83"/>
  <c r="J444" i="83"/>
  <c r="J443" i="83"/>
  <c r="J442" i="83"/>
  <c r="J441" i="83"/>
  <c r="J440" i="83"/>
  <c r="J439" i="83"/>
  <c r="J438" i="83"/>
  <c r="J437" i="83"/>
  <c r="J436" i="83"/>
  <c r="J435" i="83"/>
  <c r="J434" i="83"/>
  <c r="J433" i="83"/>
  <c r="J432" i="83"/>
  <c r="J425" i="83"/>
  <c r="J424" i="83"/>
  <c r="J423" i="83"/>
  <c r="J422" i="83"/>
  <c r="J421" i="83"/>
  <c r="J420" i="83"/>
  <c r="J419" i="83"/>
  <c r="J418" i="83"/>
  <c r="J417" i="83"/>
  <c r="J416" i="83"/>
  <c r="J415" i="83"/>
  <c r="J414" i="83"/>
  <c r="J413" i="83"/>
  <c r="J412" i="83"/>
  <c r="J411" i="83"/>
  <c r="J410" i="83"/>
  <c r="J409" i="83"/>
  <c r="J408" i="83"/>
  <c r="J407" i="83"/>
  <c r="J406" i="83"/>
  <c r="J405" i="83"/>
  <c r="J404" i="83"/>
  <c r="J403" i="83"/>
  <c r="J402" i="83"/>
  <c r="J401" i="83"/>
  <c r="J400" i="83"/>
  <c r="J399" i="83"/>
  <c r="J398" i="83"/>
  <c r="J397" i="83"/>
  <c r="J396" i="83"/>
  <c r="J395" i="83"/>
  <c r="J394" i="83"/>
  <c r="J393" i="83"/>
  <c r="J392" i="83"/>
  <c r="J391" i="83"/>
  <c r="J390" i="83"/>
  <c r="J389" i="83"/>
  <c r="J388" i="83"/>
  <c r="J387" i="83"/>
  <c r="J386" i="83"/>
  <c r="J385" i="83"/>
  <c r="J384" i="83"/>
  <c r="J383" i="83"/>
  <c r="J382" i="83"/>
  <c r="J381" i="83"/>
  <c r="J380" i="83"/>
  <c r="J379" i="83"/>
  <c r="J378" i="83"/>
  <c r="J377" i="83"/>
  <c r="J376" i="83"/>
  <c r="J375" i="83"/>
  <c r="J374" i="83"/>
  <c r="J373" i="83"/>
  <c r="J372" i="83"/>
  <c r="J371" i="83"/>
  <c r="J370" i="83"/>
  <c r="J369" i="83"/>
  <c r="J368" i="83"/>
  <c r="J361" i="83"/>
  <c r="J360" i="83"/>
  <c r="J359" i="83"/>
  <c r="J358" i="83"/>
  <c r="J357" i="83"/>
  <c r="J356" i="83"/>
  <c r="J355" i="83"/>
  <c r="J354" i="83"/>
  <c r="J353" i="83"/>
  <c r="J352" i="83"/>
  <c r="J351" i="83"/>
  <c r="J350" i="83"/>
  <c r="J349" i="83"/>
  <c r="J348" i="83"/>
  <c r="J347" i="83"/>
  <c r="J346" i="83"/>
  <c r="J345" i="83"/>
  <c r="J344" i="83"/>
  <c r="J343" i="83"/>
  <c r="J342" i="83"/>
  <c r="J341" i="83"/>
  <c r="J340" i="83"/>
  <c r="J339" i="83"/>
  <c r="J338" i="83"/>
  <c r="J337" i="83"/>
  <c r="J336" i="83"/>
  <c r="J335" i="83"/>
  <c r="J334" i="83"/>
  <c r="J333" i="83"/>
  <c r="J332" i="83"/>
  <c r="J331" i="83"/>
  <c r="J330" i="83"/>
  <c r="J329" i="83"/>
  <c r="J328" i="83"/>
  <c r="J327" i="83"/>
  <c r="J326" i="83"/>
  <c r="J325" i="83"/>
  <c r="J324" i="83"/>
  <c r="J323" i="83"/>
  <c r="J322" i="83"/>
  <c r="J321" i="83"/>
  <c r="J320" i="83"/>
  <c r="J319" i="83"/>
  <c r="J318" i="83"/>
  <c r="J317" i="83"/>
  <c r="J316" i="83"/>
  <c r="J315" i="83"/>
  <c r="J314" i="83"/>
  <c r="J313" i="83"/>
  <c r="J312" i="83"/>
  <c r="J311" i="83"/>
  <c r="J310" i="83"/>
  <c r="J309" i="83"/>
  <c r="J301" i="83"/>
  <c r="J300" i="83"/>
  <c r="J299" i="83"/>
  <c r="J298" i="83"/>
  <c r="J297" i="83"/>
  <c r="J296" i="83"/>
  <c r="J295" i="83"/>
  <c r="J294" i="83"/>
  <c r="J293" i="83"/>
  <c r="J292" i="83"/>
  <c r="J291" i="83"/>
  <c r="J290" i="83"/>
  <c r="J289" i="83"/>
  <c r="J288" i="83"/>
  <c r="J287" i="83"/>
  <c r="J286" i="83"/>
  <c r="J285" i="83"/>
  <c r="J284" i="83"/>
  <c r="J283" i="83"/>
  <c r="J282" i="83"/>
  <c r="J281" i="83"/>
  <c r="J280" i="83"/>
  <c r="J279" i="83"/>
  <c r="J278" i="83"/>
  <c r="J277" i="83"/>
  <c r="J276" i="83"/>
  <c r="J275" i="83"/>
  <c r="J274" i="83"/>
  <c r="J273" i="83"/>
  <c r="J272" i="83"/>
  <c r="J271" i="83"/>
  <c r="J270" i="83"/>
  <c r="J269" i="83"/>
  <c r="J268" i="83"/>
  <c r="J267" i="83"/>
  <c r="J266" i="83"/>
  <c r="J265" i="83"/>
  <c r="J264" i="83"/>
  <c r="J263" i="83"/>
  <c r="J262" i="83"/>
  <c r="J261" i="83"/>
  <c r="J260" i="83"/>
  <c r="J259" i="83"/>
  <c r="J258" i="83"/>
  <c r="J257" i="83"/>
  <c r="J256" i="83"/>
  <c r="J255" i="83"/>
  <c r="J254" i="83"/>
  <c r="J253" i="83"/>
  <c r="J252" i="83"/>
  <c r="J251" i="83"/>
  <c r="J250" i="83"/>
  <c r="J249" i="83"/>
  <c r="J248" i="83"/>
  <c r="J247" i="83"/>
  <c r="J246" i="83"/>
  <c r="J245" i="83"/>
  <c r="J244" i="83"/>
  <c r="J243" i="83"/>
  <c r="J242" i="83"/>
  <c r="J241" i="83"/>
  <c r="J240" i="83"/>
  <c r="J239" i="83"/>
  <c r="J238" i="83"/>
  <c r="J237" i="83"/>
  <c r="J236" i="83"/>
  <c r="J235" i="83"/>
  <c r="J234" i="83"/>
  <c r="J233" i="83"/>
  <c r="J232" i="83"/>
  <c r="J231" i="83"/>
  <c r="J230" i="83"/>
  <c r="J229" i="83"/>
  <c r="J228" i="83"/>
  <c r="J227" i="83"/>
  <c r="J226" i="83"/>
  <c r="J225" i="83"/>
  <c r="J224" i="83"/>
  <c r="J223" i="83"/>
  <c r="J222" i="83"/>
  <c r="J221" i="83"/>
  <c r="J220" i="83"/>
  <c r="J219" i="83"/>
  <c r="J218" i="83"/>
  <c r="J217" i="83"/>
  <c r="J216" i="83"/>
  <c r="J215" i="83"/>
  <c r="J214" i="83"/>
  <c r="J213" i="83"/>
  <c r="J212" i="83"/>
  <c r="J211" i="83"/>
  <c r="J210" i="83"/>
  <c r="J209" i="83"/>
  <c r="J208" i="83"/>
  <c r="J207" i="83"/>
  <c r="J206" i="83"/>
  <c r="J205" i="83"/>
  <c r="J204" i="83"/>
  <c r="J203" i="83"/>
  <c r="J202" i="83"/>
  <c r="J201" i="83"/>
  <c r="J200" i="83"/>
  <c r="J199" i="83"/>
  <c r="J198" i="83"/>
  <c r="J197" i="83"/>
  <c r="J196" i="83"/>
  <c r="J195" i="83"/>
  <c r="J194" i="83"/>
  <c r="J193" i="83"/>
  <c r="J192" i="83"/>
  <c r="J191" i="83"/>
  <c r="J190" i="83"/>
  <c r="J189" i="83"/>
  <c r="J188" i="83"/>
  <c r="J187" i="83"/>
  <c r="J186" i="83"/>
  <c r="J185" i="83"/>
  <c r="J184" i="83"/>
  <c r="J183" i="83"/>
  <c r="J182" i="83"/>
  <c r="J181" i="83"/>
  <c r="J180" i="83"/>
  <c r="J179" i="83"/>
  <c r="J178" i="83"/>
  <c r="J177" i="83"/>
  <c r="J176" i="83"/>
  <c r="J175" i="83"/>
  <c r="J174" i="83"/>
  <c r="J173" i="83"/>
  <c r="J172" i="83"/>
  <c r="J171" i="83"/>
  <c r="J170" i="83"/>
  <c r="J169" i="83"/>
  <c r="J168" i="83"/>
  <c r="J167" i="83"/>
  <c r="J166" i="83"/>
  <c r="J165" i="83"/>
  <c r="J164" i="83"/>
  <c r="J163" i="83"/>
  <c r="J162" i="83"/>
  <c r="J161" i="83"/>
  <c r="J160" i="83"/>
  <c r="J159" i="83"/>
  <c r="J158" i="83"/>
  <c r="J157" i="83"/>
  <c r="J156" i="83"/>
  <c r="J155" i="83"/>
  <c r="J154" i="83"/>
  <c r="J153" i="83"/>
  <c r="J152" i="83"/>
  <c r="J151" i="83"/>
  <c r="J150" i="83"/>
  <c r="J149" i="83"/>
  <c r="J148" i="83"/>
  <c r="J147" i="83"/>
  <c r="J146" i="83"/>
  <c r="J145" i="83"/>
  <c r="J144" i="83"/>
  <c r="J143" i="83"/>
  <c r="J142" i="83"/>
  <c r="J141" i="83"/>
  <c r="J140" i="83"/>
  <c r="J139" i="83"/>
  <c r="J138" i="83"/>
  <c r="J137" i="83"/>
  <c r="J136" i="83"/>
  <c r="J135" i="83"/>
  <c r="J134" i="83"/>
  <c r="J133" i="83"/>
  <c r="J132" i="83"/>
  <c r="J131" i="83"/>
  <c r="J130" i="83"/>
  <c r="J129" i="83"/>
  <c r="J128" i="83"/>
  <c r="J127" i="83"/>
  <c r="J126" i="83"/>
  <c r="J125" i="83"/>
  <c r="J124" i="83"/>
  <c r="J123" i="83"/>
  <c r="J122" i="83"/>
  <c r="J121" i="83"/>
  <c r="J120" i="83"/>
  <c r="J119" i="83"/>
  <c r="J118" i="83"/>
  <c r="J117" i="83"/>
  <c r="J116" i="83"/>
  <c r="J115" i="83"/>
  <c r="J114" i="83"/>
  <c r="J113" i="83"/>
  <c r="J112" i="83"/>
  <c r="J111" i="83"/>
  <c r="J110" i="83"/>
  <c r="J109" i="83"/>
  <c r="J108" i="83"/>
  <c r="J107" i="83"/>
  <c r="J106" i="83"/>
  <c r="J105" i="83"/>
  <c r="J104" i="83"/>
  <c r="J103" i="83"/>
  <c r="J102" i="83"/>
  <c r="J101" i="83"/>
  <c r="J100" i="83"/>
  <c r="J99" i="83"/>
  <c r="J98" i="83"/>
  <c r="J97" i="83"/>
  <c r="J96" i="83"/>
  <c r="J95" i="83"/>
  <c r="J94" i="83"/>
  <c r="J93" i="83"/>
  <c r="J92" i="83"/>
  <c r="J91" i="83"/>
  <c r="J90" i="83"/>
  <c r="J89" i="83"/>
  <c r="J88" i="83"/>
  <c r="J87" i="83"/>
  <c r="J86" i="83"/>
  <c r="J85" i="83"/>
  <c r="J84" i="83"/>
  <c r="J83" i="83"/>
  <c r="J82" i="83"/>
  <c r="J81" i="83"/>
  <c r="J80" i="83"/>
  <c r="J79" i="83"/>
  <c r="J78" i="83"/>
  <c r="J77" i="83"/>
  <c r="J76" i="83"/>
  <c r="J75" i="83"/>
  <c r="J74" i="83"/>
  <c r="J73" i="83"/>
  <c r="J72" i="83"/>
  <c r="J71" i="83"/>
  <c r="J70" i="83"/>
  <c r="J69" i="83"/>
  <c r="J68" i="83"/>
  <c r="J67" i="83"/>
  <c r="J66" i="83"/>
  <c r="J65" i="83"/>
  <c r="J64" i="83"/>
  <c r="J63" i="83"/>
  <c r="J62" i="83"/>
  <c r="J61" i="83"/>
  <c r="J60" i="83"/>
  <c r="J59" i="83"/>
  <c r="J58" i="83"/>
  <c r="J57" i="83"/>
  <c r="J56" i="83"/>
  <c r="J55" i="83"/>
  <c r="J54" i="83"/>
  <c r="J53" i="83"/>
  <c r="J52" i="83"/>
  <c r="J51" i="83"/>
  <c r="J50" i="83"/>
  <c r="J49" i="83"/>
  <c r="J48" i="83"/>
  <c r="J47" i="83"/>
  <c r="J46" i="83"/>
  <c r="J45" i="83"/>
  <c r="J44" i="83"/>
  <c r="J43" i="83"/>
  <c r="J42" i="83"/>
  <c r="J41" i="83"/>
  <c r="J40" i="83"/>
  <c r="J39" i="83"/>
  <c r="J38" i="83"/>
  <c r="J37" i="83"/>
  <c r="J36" i="83"/>
  <c r="J35" i="83"/>
  <c r="J34" i="83"/>
  <c r="J33" i="83"/>
  <c r="J32" i="83"/>
  <c r="J31" i="83"/>
  <c r="J30" i="83"/>
  <c r="J29" i="83"/>
  <c r="J28" i="83"/>
  <c r="J27" i="83"/>
  <c r="J26" i="83"/>
  <c r="J25" i="83"/>
  <c r="J24" i="83"/>
  <c r="J23" i="83"/>
  <c r="J22" i="83"/>
  <c r="J21" i="83"/>
  <c r="J20" i="83"/>
  <c r="J19" i="83"/>
  <c r="J18" i="83"/>
  <c r="J17" i="83"/>
  <c r="J16" i="83"/>
  <c r="J15" i="83"/>
  <c r="D9" i="83"/>
  <c r="C9" i="83"/>
  <c r="D8" i="83"/>
  <c r="C8" i="83"/>
  <c r="K599" i="83" l="1"/>
  <c r="F64" i="1" s="1"/>
  <c r="K428" i="83"/>
  <c r="F63" i="1" s="1"/>
  <c r="K12" i="83"/>
  <c r="F60" i="1" s="1"/>
  <c r="K364" i="83"/>
  <c r="F62" i="1" s="1"/>
  <c r="K304" i="83"/>
  <c r="F61" i="1" s="1"/>
  <c r="K702" i="83"/>
  <c r="F65" i="1" s="1"/>
  <c r="K793" i="83"/>
  <c r="F66" i="1" s="1"/>
  <c r="K819" i="83"/>
  <c r="F67" i="1" s="1"/>
  <c r="C684" i="81"/>
  <c r="D684" i="81"/>
  <c r="C673" i="81"/>
  <c r="D673" i="81"/>
  <c r="C655" i="81"/>
  <c r="D655" i="81"/>
  <c r="C11" i="81"/>
  <c r="D11" i="81"/>
  <c r="C12" i="81"/>
  <c r="D12" i="81"/>
  <c r="C13" i="81"/>
  <c r="D13" i="81"/>
  <c r="J1042" i="81"/>
  <c r="J1041" i="81"/>
  <c r="J1040" i="81"/>
  <c r="J1039" i="81"/>
  <c r="J1038" i="81"/>
  <c r="J1037" i="81"/>
  <c r="J1036" i="81"/>
  <c r="J1034" i="81"/>
  <c r="J1033" i="81"/>
  <c r="J1032" i="81"/>
  <c r="J1031" i="81"/>
  <c r="J1030" i="81"/>
  <c r="J1029" i="81"/>
  <c r="J1028" i="81"/>
  <c r="J1027" i="81"/>
  <c r="J1026" i="81"/>
  <c r="J1025" i="81"/>
  <c r="J1024" i="81"/>
  <c r="J1023" i="81"/>
  <c r="J1022" i="81"/>
  <c r="J1021" i="81"/>
  <c r="J1019" i="81"/>
  <c r="J1018" i="81"/>
  <c r="J1017" i="81"/>
  <c r="J1016" i="81"/>
  <c r="J1015" i="81"/>
  <c r="J1014" i="81"/>
  <c r="J1013" i="81"/>
  <c r="J1012" i="81"/>
  <c r="J1010" i="81"/>
  <c r="J1009" i="81"/>
  <c r="J1008" i="81"/>
  <c r="J1007" i="81"/>
  <c r="J1006" i="81"/>
  <c r="J1005" i="81"/>
  <c r="J1003" i="81"/>
  <c r="J1002" i="81"/>
  <c r="J1001" i="81"/>
  <c r="J1000" i="81"/>
  <c r="J999" i="81"/>
  <c r="J998" i="81"/>
  <c r="J997" i="81"/>
  <c r="J995" i="81"/>
  <c r="J994" i="81"/>
  <c r="J993" i="81"/>
  <c r="J992" i="81"/>
  <c r="J991" i="81"/>
  <c r="J990" i="81"/>
  <c r="J989" i="81"/>
  <c r="J988" i="81"/>
  <c r="J987" i="81"/>
  <c r="J986" i="81"/>
  <c r="J985" i="81"/>
  <c r="J984" i="81"/>
  <c r="J983" i="81"/>
  <c r="J981" i="81"/>
  <c r="J980" i="81"/>
  <c r="J979" i="81"/>
  <c r="J978" i="81"/>
  <c r="J977" i="81"/>
  <c r="J976" i="81"/>
  <c r="J975" i="81"/>
  <c r="J974" i="81"/>
  <c r="J973" i="81"/>
  <c r="J972" i="81"/>
  <c r="J971" i="81"/>
  <c r="J970" i="81"/>
  <c r="J969" i="81"/>
  <c r="J968" i="81"/>
  <c r="J967" i="81"/>
  <c r="J965" i="81"/>
  <c r="J964" i="81"/>
  <c r="J963" i="81"/>
  <c r="J962" i="81"/>
  <c r="J961" i="81"/>
  <c r="J960" i="81"/>
  <c r="J959" i="81"/>
  <c r="J958" i="81"/>
  <c r="J957" i="81"/>
  <c r="J956" i="81"/>
  <c r="J955" i="81"/>
  <c r="J953" i="81"/>
  <c r="J952" i="81"/>
  <c r="J951" i="81"/>
  <c r="J950" i="81"/>
  <c r="J949" i="81"/>
  <c r="J948" i="81"/>
  <c r="J947" i="81"/>
  <c r="J946" i="81"/>
  <c r="J945" i="81"/>
  <c r="J944" i="81"/>
  <c r="J943" i="81"/>
  <c r="J942" i="81"/>
  <c r="J940" i="81"/>
  <c r="J939" i="81"/>
  <c r="J938" i="81"/>
  <c r="J937" i="81"/>
  <c r="J936" i="81"/>
  <c r="J935" i="81"/>
  <c r="J934" i="81"/>
  <c r="J933" i="81"/>
  <c r="J932" i="81"/>
  <c r="J931" i="81"/>
  <c r="J930" i="81"/>
  <c r="J929" i="81"/>
  <c r="J927" i="81"/>
  <c r="J926" i="81"/>
  <c r="J925" i="81"/>
  <c r="J924" i="81"/>
  <c r="J923" i="81"/>
  <c r="J922" i="81"/>
  <c r="J921" i="81"/>
  <c r="J920" i="81"/>
  <c r="J919" i="81"/>
  <c r="J918" i="81"/>
  <c r="J917" i="81"/>
  <c r="J916" i="81"/>
  <c r="J914" i="81"/>
  <c r="J913" i="81"/>
  <c r="J912" i="81"/>
  <c r="J911" i="81"/>
  <c r="J910" i="81"/>
  <c r="J909" i="81"/>
  <c r="J908" i="81"/>
  <c r="J907" i="81"/>
  <c r="J906" i="81"/>
  <c r="J905" i="81"/>
  <c r="J904" i="81"/>
  <c r="J902" i="81"/>
  <c r="J901" i="81"/>
  <c r="J900" i="81"/>
  <c r="J899" i="81"/>
  <c r="J898" i="81"/>
  <c r="J897" i="81"/>
  <c r="J896" i="81"/>
  <c r="J895" i="81"/>
  <c r="J894" i="81"/>
  <c r="J893" i="81"/>
  <c r="J892" i="81"/>
  <c r="J891" i="81"/>
  <c r="J890" i="81"/>
  <c r="J889" i="81"/>
  <c r="J888" i="81"/>
  <c r="J886" i="81"/>
  <c r="J885" i="81"/>
  <c r="J884" i="81"/>
  <c r="J883" i="81"/>
  <c r="J882" i="81"/>
  <c r="J881" i="81"/>
  <c r="J880" i="81"/>
  <c r="J879" i="81"/>
  <c r="J877" i="81"/>
  <c r="J876" i="81"/>
  <c r="J875" i="81"/>
  <c r="J874" i="81"/>
  <c r="J873" i="81"/>
  <c r="J872" i="81"/>
  <c r="J871" i="81"/>
  <c r="J870" i="81"/>
  <c r="J868" i="81"/>
  <c r="J867" i="81"/>
  <c r="J866" i="81"/>
  <c r="J865" i="81"/>
  <c r="J864" i="81"/>
  <c r="J863" i="81"/>
  <c r="J862" i="81"/>
  <c r="J861" i="81"/>
  <c r="J860" i="81"/>
  <c r="J859" i="81"/>
  <c r="J857" i="81"/>
  <c r="J856" i="81"/>
  <c r="J855" i="81"/>
  <c r="J854" i="81"/>
  <c r="J853" i="81"/>
  <c r="J852" i="81"/>
  <c r="J851" i="81"/>
  <c r="J850" i="81"/>
  <c r="J849" i="81"/>
  <c r="J847" i="81"/>
  <c r="J846" i="81"/>
  <c r="J845" i="81"/>
  <c r="J844" i="81"/>
  <c r="J843" i="81"/>
  <c r="J842" i="81"/>
  <c r="J841" i="81"/>
  <c r="J840" i="81"/>
  <c r="J839" i="81"/>
  <c r="J837" i="81"/>
  <c r="J836" i="81"/>
  <c r="J835" i="81"/>
  <c r="J834" i="81"/>
  <c r="J833" i="81"/>
  <c r="J832" i="81"/>
  <c r="J831" i="81"/>
  <c r="J830" i="81"/>
  <c r="J829" i="81"/>
  <c r="J827" i="81"/>
  <c r="J826" i="81"/>
  <c r="J825" i="81"/>
  <c r="J824" i="81"/>
  <c r="J823" i="81"/>
  <c r="J822" i="81"/>
  <c r="J821" i="81"/>
  <c r="J820" i="81"/>
  <c r="J819" i="81"/>
  <c r="J818" i="81"/>
  <c r="J817" i="81"/>
  <c r="J816" i="81"/>
  <c r="J815" i="81"/>
  <c r="J813" i="81"/>
  <c r="J812" i="81"/>
  <c r="J811" i="81"/>
  <c r="J810" i="81"/>
  <c r="J809" i="81"/>
  <c r="J808" i="81"/>
  <c r="J807" i="81"/>
  <c r="J806" i="81"/>
  <c r="J805" i="81"/>
  <c r="J804" i="81"/>
  <c r="J803" i="81"/>
  <c r="J802" i="81"/>
  <c r="J801" i="81"/>
  <c r="J800" i="81"/>
  <c r="J799" i="81"/>
  <c r="J797" i="81"/>
  <c r="J796" i="81"/>
  <c r="J795" i="81"/>
  <c r="J794" i="81"/>
  <c r="J793" i="81"/>
  <c r="J792" i="81"/>
  <c r="J791" i="81"/>
  <c r="J790" i="81"/>
  <c r="J789" i="81"/>
  <c r="J788" i="81"/>
  <c r="J787" i="81"/>
  <c r="J786" i="81"/>
  <c r="J785" i="81"/>
  <c r="J784" i="81"/>
  <c r="J782" i="81"/>
  <c r="J781" i="81"/>
  <c r="J780" i="81"/>
  <c r="J779" i="81"/>
  <c r="J778" i="81"/>
  <c r="J777" i="81"/>
  <c r="J776" i="81"/>
  <c r="J775" i="81"/>
  <c r="J774" i="81"/>
  <c r="J773" i="81"/>
  <c r="J772" i="81"/>
  <c r="J771" i="81"/>
  <c r="J770" i="81"/>
  <c r="J769" i="81"/>
  <c r="J768" i="81"/>
  <c r="J767" i="81"/>
  <c r="J766" i="81"/>
  <c r="J765" i="81"/>
  <c r="J764" i="81"/>
  <c r="J763" i="81"/>
  <c r="J762" i="81"/>
  <c r="J761" i="81"/>
  <c r="J760" i="81"/>
  <c r="J758" i="81"/>
  <c r="J757" i="81"/>
  <c r="J756" i="81"/>
  <c r="J755" i="81"/>
  <c r="J754" i="81"/>
  <c r="J753" i="81"/>
  <c r="J752" i="81"/>
  <c r="J751" i="81"/>
  <c r="J750" i="81"/>
  <c r="J749" i="81"/>
  <c r="J748" i="81"/>
  <c r="J747" i="81"/>
  <c r="J745" i="81"/>
  <c r="J744" i="81"/>
  <c r="J743" i="81"/>
  <c r="J742" i="81"/>
  <c r="J741" i="81"/>
  <c r="J740" i="81"/>
  <c r="J739" i="81"/>
  <c r="J738" i="81"/>
  <c r="J737" i="81"/>
  <c r="J736" i="81"/>
  <c r="J735" i="81"/>
  <c r="J734" i="81"/>
  <c r="J733" i="81"/>
  <c r="J732" i="81"/>
  <c r="J731" i="81"/>
  <c r="J730" i="81"/>
  <c r="J729" i="81"/>
  <c r="J728" i="81"/>
  <c r="J727" i="81"/>
  <c r="J726" i="81"/>
  <c r="J725" i="81"/>
  <c r="J724" i="81"/>
  <c r="J723" i="81"/>
  <c r="J721" i="81"/>
  <c r="J720" i="81"/>
  <c r="J719" i="81"/>
  <c r="J718" i="81"/>
  <c r="J717" i="81"/>
  <c r="J716" i="81"/>
  <c r="J715" i="81"/>
  <c r="J714" i="81"/>
  <c r="J713" i="81"/>
  <c r="J712" i="81"/>
  <c r="J711" i="81"/>
  <c r="J710" i="81"/>
  <c r="J709" i="81"/>
  <c r="J708" i="81"/>
  <c r="J705" i="81"/>
  <c r="J703" i="81"/>
  <c r="J701" i="81"/>
  <c r="J698" i="81"/>
  <c r="J697" i="81"/>
  <c r="J696" i="81"/>
  <c r="J694" i="81"/>
  <c r="J693" i="81"/>
  <c r="J692" i="81"/>
  <c r="J690" i="81"/>
  <c r="J682" i="81"/>
  <c r="J681" i="81"/>
  <c r="J680" i="81"/>
  <c r="J679" i="81"/>
  <c r="J671" i="81"/>
  <c r="J668" i="81"/>
  <c r="J667" i="81"/>
  <c r="J666" i="81"/>
  <c r="J662" i="81"/>
  <c r="J661" i="81"/>
  <c r="J653" i="81"/>
  <c r="J652" i="81"/>
  <c r="J651" i="81"/>
  <c r="J650" i="81"/>
  <c r="J649" i="81"/>
  <c r="J648" i="81"/>
  <c r="J647" i="81"/>
  <c r="J646" i="81"/>
  <c r="J645" i="81"/>
  <c r="J644" i="81"/>
  <c r="J643" i="81"/>
  <c r="J642" i="81"/>
  <c r="J641" i="81"/>
  <c r="J640" i="81"/>
  <c r="J639" i="81"/>
  <c r="J638" i="81"/>
  <c r="J637" i="81"/>
  <c r="J636" i="81"/>
  <c r="J635" i="81"/>
  <c r="J634" i="81"/>
  <c r="J633" i="81"/>
  <c r="J632" i="81"/>
  <c r="J631" i="81"/>
  <c r="J630" i="81"/>
  <c r="J629" i="81"/>
  <c r="J628" i="81"/>
  <c r="J627" i="81"/>
  <c r="J626" i="81"/>
  <c r="J625" i="81"/>
  <c r="J624" i="81"/>
  <c r="J623" i="81"/>
  <c r="J622" i="81"/>
  <c r="J619" i="81"/>
  <c r="J618" i="81"/>
  <c r="J617" i="81"/>
  <c r="J616" i="81"/>
  <c r="J615" i="81"/>
  <c r="J614" i="81"/>
  <c r="J613" i="81"/>
  <c r="J612" i="81"/>
  <c r="J611" i="81"/>
  <c r="J610" i="81"/>
  <c r="J609" i="81"/>
  <c r="J608" i="81"/>
  <c r="J607" i="81"/>
  <c r="J606" i="81"/>
  <c r="J605" i="81"/>
  <c r="J604" i="81"/>
  <c r="J603" i="81"/>
  <c r="J602" i="81"/>
  <c r="J601" i="81"/>
  <c r="J600" i="81"/>
  <c r="J599" i="81"/>
  <c r="J598" i="81"/>
  <c r="J597" i="81"/>
  <c r="J596" i="81"/>
  <c r="J595" i="81"/>
  <c r="J594" i="81"/>
  <c r="J593" i="81"/>
  <c r="J592" i="81"/>
  <c r="J591" i="81"/>
  <c r="J588" i="81"/>
  <c r="J587" i="81"/>
  <c r="J586" i="81"/>
  <c r="J585" i="81"/>
  <c r="J584" i="81"/>
  <c r="J583" i="81"/>
  <c r="J582" i="81"/>
  <c r="J581" i="81"/>
  <c r="J580" i="81"/>
  <c r="J579" i="81"/>
  <c r="J578" i="81"/>
  <c r="J577" i="81"/>
  <c r="J576" i="81"/>
  <c r="J575" i="81"/>
  <c r="J574" i="81"/>
  <c r="J573" i="81"/>
  <c r="J572" i="81"/>
  <c r="J571" i="81"/>
  <c r="J570" i="81"/>
  <c r="J569" i="81"/>
  <c r="J568" i="81"/>
  <c r="J567" i="81"/>
  <c r="J566" i="81"/>
  <c r="J565" i="81"/>
  <c r="J564" i="81"/>
  <c r="J563" i="81"/>
  <c r="J562" i="81"/>
  <c r="J561" i="81"/>
  <c r="J560" i="81"/>
  <c r="J559" i="81"/>
  <c r="J558" i="81"/>
  <c r="J557" i="81"/>
  <c r="J556" i="81"/>
  <c r="J553" i="81"/>
  <c r="J552" i="81"/>
  <c r="J551" i="81"/>
  <c r="J550" i="81"/>
  <c r="J549" i="81"/>
  <c r="J548" i="81"/>
  <c r="J547" i="81"/>
  <c r="J546" i="81"/>
  <c r="J545" i="81"/>
  <c r="J544" i="81"/>
  <c r="J543" i="81"/>
  <c r="J542" i="81"/>
  <c r="J541" i="81"/>
  <c r="J540" i="81"/>
  <c r="J539" i="81"/>
  <c r="J538" i="81"/>
  <c r="J537" i="81"/>
  <c r="J536" i="81"/>
  <c r="J535" i="81"/>
  <c r="J534" i="81"/>
  <c r="J533" i="81"/>
  <c r="J532" i="81"/>
  <c r="J531" i="81"/>
  <c r="J530" i="81"/>
  <c r="J529" i="81"/>
  <c r="J528" i="81"/>
  <c r="J527" i="81"/>
  <c r="J526" i="81"/>
  <c r="J525" i="81"/>
  <c r="J524" i="81"/>
  <c r="J523" i="81"/>
  <c r="J522" i="81"/>
  <c r="J521" i="81"/>
  <c r="J520" i="81"/>
  <c r="J519" i="81"/>
  <c r="J518" i="81"/>
  <c r="J517" i="81"/>
  <c r="J516" i="81"/>
  <c r="J513" i="81"/>
  <c r="J512" i="81"/>
  <c r="J511" i="81"/>
  <c r="J510" i="81"/>
  <c r="J509" i="81"/>
  <c r="J508" i="81"/>
  <c r="J507" i="81"/>
  <c r="J506" i="81"/>
  <c r="J505" i="81"/>
  <c r="J504" i="81"/>
  <c r="J503" i="81"/>
  <c r="J502" i="81"/>
  <c r="J501" i="81"/>
  <c r="J500" i="81"/>
  <c r="J499" i="81"/>
  <c r="J496" i="81"/>
  <c r="J495" i="81"/>
  <c r="J494" i="81"/>
  <c r="J493" i="81"/>
  <c r="J492" i="81"/>
  <c r="J491" i="81"/>
  <c r="J490" i="81"/>
  <c r="J489" i="81"/>
  <c r="J488" i="81"/>
  <c r="J487" i="81"/>
  <c r="J486" i="81"/>
  <c r="J485" i="81"/>
  <c r="J484" i="81"/>
  <c r="J483" i="81"/>
  <c r="J482" i="81"/>
  <c r="J479" i="81"/>
  <c r="J478" i="81"/>
  <c r="J477" i="81"/>
  <c r="J476" i="81"/>
  <c r="J475" i="81"/>
  <c r="J474" i="81"/>
  <c r="J473" i="81"/>
  <c r="J472" i="81"/>
  <c r="J471" i="81"/>
  <c r="J470" i="81"/>
  <c r="J469" i="81"/>
  <c r="J468" i="81"/>
  <c r="J467" i="81"/>
  <c r="J466" i="81"/>
  <c r="J465" i="81"/>
  <c r="J464" i="81"/>
  <c r="J463" i="81"/>
  <c r="J462" i="81"/>
  <c r="J461" i="81"/>
  <c r="J460" i="81"/>
  <c r="J459" i="81"/>
  <c r="J456" i="81"/>
  <c r="J455" i="81"/>
  <c r="J454" i="81"/>
  <c r="J453" i="81"/>
  <c r="J452" i="81"/>
  <c r="J451" i="81"/>
  <c r="J450" i="81"/>
  <c r="J449" i="81"/>
  <c r="J448" i="81"/>
  <c r="J447" i="81"/>
  <c r="J446" i="81"/>
  <c r="J445" i="81"/>
  <c r="J444" i="81"/>
  <c r="J443" i="81"/>
  <c r="J442" i="81"/>
  <c r="J441" i="81"/>
  <c r="J440" i="81"/>
  <c r="J439" i="81"/>
  <c r="J438" i="81"/>
  <c r="J437" i="81"/>
  <c r="J436" i="81"/>
  <c r="J435" i="81"/>
  <c r="J434" i="81"/>
  <c r="J433" i="81"/>
  <c r="J432" i="81"/>
  <c r="J431" i="81"/>
  <c r="J430" i="81"/>
  <c r="J429" i="81"/>
  <c r="J428" i="81"/>
  <c r="J427" i="81"/>
  <c r="J426" i="81"/>
  <c r="J425" i="81"/>
  <c r="J424" i="81"/>
  <c r="J423" i="81"/>
  <c r="J422" i="81"/>
  <c r="J421" i="81"/>
  <c r="J420" i="81"/>
  <c r="J419" i="81"/>
  <c r="J418" i="81"/>
  <c r="J417" i="81"/>
  <c r="J416" i="81"/>
  <c r="J415" i="81"/>
  <c r="J414" i="81"/>
  <c r="J411" i="81"/>
  <c r="J410" i="81"/>
  <c r="J409" i="81"/>
  <c r="J408" i="81"/>
  <c r="J407" i="81"/>
  <c r="J406" i="81"/>
  <c r="J405" i="81"/>
  <c r="J404" i="81"/>
  <c r="J403" i="81"/>
  <c r="J402" i="81"/>
  <c r="J401" i="81"/>
  <c r="J400" i="81"/>
  <c r="J399" i="81"/>
  <c r="J398" i="81"/>
  <c r="J397" i="81"/>
  <c r="J396" i="81"/>
  <c r="J395" i="81"/>
  <c r="J394" i="81"/>
  <c r="J393" i="81"/>
  <c r="J392" i="81"/>
  <c r="J391" i="81"/>
  <c r="J390" i="81"/>
  <c r="J389" i="81"/>
  <c r="J388" i="81"/>
  <c r="J387" i="81"/>
  <c r="J386" i="81"/>
  <c r="J385" i="81"/>
  <c r="J384" i="81"/>
  <c r="J383" i="81"/>
  <c r="J382" i="81"/>
  <c r="J381" i="81"/>
  <c r="J380" i="81"/>
  <c r="J379" i="81"/>
  <c r="J378" i="81"/>
  <c r="J377" i="81"/>
  <c r="J376" i="81"/>
  <c r="J375" i="81"/>
  <c r="J374" i="81"/>
  <c r="J373" i="81"/>
  <c r="J372" i="81"/>
  <c r="J371" i="81"/>
  <c r="J370" i="81"/>
  <c r="J369" i="81"/>
  <c r="J368" i="81"/>
  <c r="J365" i="81"/>
  <c r="J364" i="81"/>
  <c r="J363" i="81"/>
  <c r="J362" i="81"/>
  <c r="J361" i="81"/>
  <c r="J360" i="81"/>
  <c r="J359" i="81"/>
  <c r="J358" i="81"/>
  <c r="J357" i="81"/>
  <c r="J356" i="81"/>
  <c r="J355" i="81"/>
  <c r="J354" i="81"/>
  <c r="J353" i="81"/>
  <c r="J352" i="81"/>
  <c r="J351" i="81"/>
  <c r="J350" i="81"/>
  <c r="J349" i="81"/>
  <c r="J348" i="81"/>
  <c r="J347" i="81"/>
  <c r="J346" i="81"/>
  <c r="J345" i="81"/>
  <c r="J344" i="81"/>
  <c r="J343" i="81"/>
  <c r="J342" i="81"/>
  <c r="J341" i="81"/>
  <c r="J340" i="81"/>
  <c r="J339" i="81"/>
  <c r="J338" i="81"/>
  <c r="J337" i="81"/>
  <c r="J336" i="81"/>
  <c r="J333" i="81"/>
  <c r="J332" i="81"/>
  <c r="J330" i="81"/>
  <c r="J329" i="81"/>
  <c r="J327" i="81"/>
  <c r="J326" i="81"/>
  <c r="J324" i="81"/>
  <c r="J323" i="81"/>
  <c r="J321" i="81"/>
  <c r="J320" i="81"/>
  <c r="J318" i="81"/>
  <c r="J317" i="81"/>
  <c r="J316" i="81"/>
  <c r="J315" i="81"/>
  <c r="J314" i="81"/>
  <c r="J313" i="81"/>
  <c r="J312" i="81"/>
  <c r="J311" i="81"/>
  <c r="J310" i="81"/>
  <c r="J309" i="81"/>
  <c r="J308" i="81"/>
  <c r="J305" i="81"/>
  <c r="J304" i="81"/>
  <c r="J303" i="81"/>
  <c r="J302" i="81"/>
  <c r="J301" i="81"/>
  <c r="J300" i="81"/>
  <c r="J299" i="81"/>
  <c r="J298" i="81"/>
  <c r="J295" i="81"/>
  <c r="J294" i="81"/>
  <c r="J293" i="81"/>
  <c r="J292" i="81"/>
  <c r="J291" i="81"/>
  <c r="J290" i="81"/>
  <c r="J289" i="81"/>
  <c r="J288" i="81"/>
  <c r="J287" i="81"/>
  <c r="J286" i="81"/>
  <c r="J283" i="81"/>
  <c r="J282" i="81"/>
  <c r="J279" i="81"/>
  <c r="J278" i="81"/>
  <c r="J277" i="81"/>
  <c r="J276" i="81"/>
  <c r="J275" i="81"/>
  <c r="J274" i="81"/>
  <c r="J273" i="81"/>
  <c r="J272" i="81"/>
  <c r="J271" i="81"/>
  <c r="J270" i="81"/>
  <c r="J269" i="81"/>
  <c r="J268" i="81"/>
  <c r="J267" i="81"/>
  <c r="J263" i="81"/>
  <c r="J262" i="81"/>
  <c r="J261" i="81"/>
  <c r="J260" i="81"/>
  <c r="J259" i="81"/>
  <c r="J258" i="81"/>
  <c r="J257" i="81"/>
  <c r="J256" i="81"/>
  <c r="J255" i="81"/>
  <c r="J254" i="81"/>
  <c r="J253" i="81"/>
  <c r="J252" i="81"/>
  <c r="J251" i="81"/>
  <c r="J250" i="81"/>
  <c r="J249" i="81"/>
  <c r="J248" i="81"/>
  <c r="J247" i="81"/>
  <c r="J244" i="81"/>
  <c r="J243" i="81"/>
  <c r="J242" i="81"/>
  <c r="J241" i="81"/>
  <c r="J240" i="81"/>
  <c r="J239" i="81"/>
  <c r="J238" i="81"/>
  <c r="J237" i="81"/>
  <c r="J236" i="81"/>
  <c r="J235" i="81"/>
  <c r="J234" i="81"/>
  <c r="J233" i="81"/>
  <c r="J232" i="81"/>
  <c r="J231" i="81"/>
  <c r="J230" i="81"/>
  <c r="J229" i="81"/>
  <c r="J228" i="81"/>
  <c r="J227" i="81"/>
  <c r="J226" i="81"/>
  <c r="J225" i="81"/>
  <c r="J224" i="81"/>
  <c r="J223" i="81"/>
  <c r="J222" i="81"/>
  <c r="J221" i="81"/>
  <c r="J220" i="81"/>
  <c r="J219" i="81"/>
  <c r="J216" i="81"/>
  <c r="J215" i="81"/>
  <c r="J214" i="81"/>
  <c r="J213" i="81"/>
  <c r="J212" i="81"/>
  <c r="J211" i="81"/>
  <c r="J210" i="81"/>
  <c r="J209" i="81"/>
  <c r="J208" i="81"/>
  <c r="J207" i="81"/>
  <c r="J206" i="81"/>
  <c r="J205" i="81"/>
  <c r="J204" i="81"/>
  <c r="J203" i="81"/>
  <c r="J202" i="81"/>
  <c r="J201" i="81"/>
  <c r="J200" i="81"/>
  <c r="J199" i="81"/>
  <c r="J198" i="81"/>
  <c r="J197" i="81"/>
  <c r="J196" i="81"/>
  <c r="J195" i="81"/>
  <c r="J194" i="81"/>
  <c r="J193" i="81"/>
  <c r="J192" i="81"/>
  <c r="J191" i="81"/>
  <c r="J190" i="81"/>
  <c r="J189" i="81"/>
  <c r="J188" i="81"/>
  <c r="J187" i="81"/>
  <c r="J184" i="81"/>
  <c r="J183" i="81"/>
  <c r="J182" i="81"/>
  <c r="J181" i="81"/>
  <c r="J180" i="81"/>
  <c r="J179" i="81"/>
  <c r="J178" i="81"/>
  <c r="J177" i="81"/>
  <c r="J176" i="81"/>
  <c r="J175" i="81"/>
  <c r="J174" i="81"/>
  <c r="J173" i="81"/>
  <c r="J172" i="81"/>
  <c r="J171" i="81"/>
  <c r="J170" i="81"/>
  <c r="J169" i="81"/>
  <c r="J168" i="81"/>
  <c r="J167" i="81"/>
  <c r="J166" i="81"/>
  <c r="J165" i="81"/>
  <c r="J164" i="81"/>
  <c r="J163" i="81"/>
  <c r="J162" i="81"/>
  <c r="J161" i="81"/>
  <c r="J160" i="81"/>
  <c r="J159" i="81"/>
  <c r="J158" i="81"/>
  <c r="J157" i="81"/>
  <c r="J154" i="81"/>
  <c r="J153" i="81"/>
  <c r="J152" i="81"/>
  <c r="J151" i="81"/>
  <c r="J150" i="81"/>
  <c r="J149" i="81"/>
  <c r="J148" i="81"/>
  <c r="J147" i="81"/>
  <c r="J146" i="81"/>
  <c r="J145" i="81"/>
  <c r="J144" i="81"/>
  <c r="J143" i="81"/>
  <c r="J142" i="81"/>
  <c r="J141" i="81"/>
  <c r="J140" i="81"/>
  <c r="J139" i="81"/>
  <c r="J138" i="81"/>
  <c r="J137" i="81"/>
  <c r="J136" i="81"/>
  <c r="J135" i="81"/>
  <c r="J134" i="81"/>
  <c r="J133" i="81"/>
  <c r="J132" i="81"/>
  <c r="J131" i="81"/>
  <c r="J130" i="81"/>
  <c r="J129" i="81"/>
  <c r="J128" i="81"/>
  <c r="J127" i="81"/>
  <c r="J126" i="81"/>
  <c r="J125" i="81"/>
  <c r="J124" i="81"/>
  <c r="J123" i="81"/>
  <c r="J122" i="81"/>
  <c r="J121" i="81"/>
  <c r="J120" i="81"/>
  <c r="J119" i="81"/>
  <c r="J118" i="81"/>
  <c r="J117" i="81"/>
  <c r="J116" i="81"/>
  <c r="J115" i="81"/>
  <c r="J114" i="81"/>
  <c r="J113" i="81"/>
  <c r="J112" i="81"/>
  <c r="J109" i="81"/>
  <c r="J108" i="81"/>
  <c r="J107" i="81"/>
  <c r="J106" i="81"/>
  <c r="J105" i="81"/>
  <c r="J104" i="81"/>
  <c r="J103" i="81"/>
  <c r="J102" i="81"/>
  <c r="J101" i="81"/>
  <c r="J98" i="81"/>
  <c r="J97" i="81"/>
  <c r="J96" i="81"/>
  <c r="J95" i="81"/>
  <c r="J94" i="81"/>
  <c r="J93" i="81"/>
  <c r="J92" i="81"/>
  <c r="J91" i="81"/>
  <c r="J90" i="81"/>
  <c r="J89" i="81"/>
  <c r="J88" i="81"/>
  <c r="J87" i="81"/>
  <c r="J86" i="81"/>
  <c r="J85" i="81"/>
  <c r="J84" i="81"/>
  <c r="J83" i="81"/>
  <c r="J82" i="81"/>
  <c r="J81" i="81"/>
  <c r="J80" i="81"/>
  <c r="J79" i="81"/>
  <c r="J78" i="81"/>
  <c r="J77" i="81"/>
  <c r="J76" i="81"/>
  <c r="J75" i="81"/>
  <c r="J74" i="81"/>
  <c r="J73" i="81"/>
  <c r="J72" i="81"/>
  <c r="J71" i="81"/>
  <c r="J70" i="81"/>
  <c r="J69" i="81"/>
  <c r="J68" i="81"/>
  <c r="J67" i="81"/>
  <c r="J66" i="81"/>
  <c r="J65" i="81"/>
  <c r="J64" i="81"/>
  <c r="J63" i="81"/>
  <c r="J62" i="81"/>
  <c r="J61" i="81"/>
  <c r="J60" i="81"/>
  <c r="J57" i="81"/>
  <c r="J56" i="81"/>
  <c r="J55" i="81"/>
  <c r="J54" i="81"/>
  <c r="J53" i="81"/>
  <c r="J52" i="81"/>
  <c r="J51" i="81"/>
  <c r="J50" i="81"/>
  <c r="J49" i="81"/>
  <c r="J48" i="81"/>
  <c r="J47" i="81"/>
  <c r="J46" i="81"/>
  <c r="J45" i="81"/>
  <c r="J44" i="81"/>
  <c r="J43" i="81"/>
  <c r="J42" i="81"/>
  <c r="J41" i="81"/>
  <c r="J40" i="81"/>
  <c r="J39" i="81"/>
  <c r="J38" i="81"/>
  <c r="J37" i="81"/>
  <c r="J36" i="81"/>
  <c r="J35" i="81"/>
  <c r="J34" i="81"/>
  <c r="J33" i="81"/>
  <c r="J32" i="81"/>
  <c r="J31" i="81"/>
  <c r="J30" i="81"/>
  <c r="J29" i="81"/>
  <c r="J28" i="81"/>
  <c r="J27" i="81"/>
  <c r="J26" i="81"/>
  <c r="J25" i="81"/>
  <c r="J24" i="81"/>
  <c r="J23" i="81"/>
  <c r="J22" i="81"/>
  <c r="J21" i="81"/>
  <c r="J20" i="81"/>
  <c r="J19" i="81"/>
  <c r="K657" i="81" l="1"/>
  <c r="F55" i="1" s="1"/>
  <c r="K675" i="81"/>
  <c r="F56" i="1" s="1"/>
  <c r="K686" i="81"/>
  <c r="F57" i="1" s="1"/>
  <c r="K15" i="81"/>
  <c r="F54" i="1" s="1"/>
  <c r="C6797" i="103"/>
  <c r="D6797" i="103"/>
  <c r="C6798" i="103"/>
  <c r="D6798" i="103"/>
  <c r="C6805" i="103"/>
  <c r="D6805" i="103"/>
  <c r="C6714" i="103"/>
  <c r="D6714" i="103"/>
  <c r="C6697" i="103"/>
  <c r="D6697" i="103"/>
  <c r="C6698" i="103"/>
  <c r="D6698" i="103"/>
  <c r="J6867" i="103"/>
  <c r="J6865" i="103"/>
  <c r="J6862" i="103"/>
  <c r="J6861" i="103"/>
  <c r="J6860" i="103"/>
  <c r="J6858" i="103"/>
  <c r="J6857" i="103"/>
  <c r="J6856" i="103"/>
  <c r="J6853" i="103"/>
  <c r="J6852" i="103"/>
  <c r="J6850" i="103"/>
  <c r="J6849" i="103"/>
  <c r="J6847" i="103"/>
  <c r="J6846" i="103"/>
  <c r="J6843" i="103"/>
  <c r="J6842" i="103"/>
  <c r="J6839" i="103"/>
  <c r="J6838" i="103"/>
  <c r="J6836" i="103"/>
  <c r="J6835" i="103"/>
  <c r="J6833" i="103"/>
  <c r="J6832" i="103"/>
  <c r="J6829" i="103"/>
  <c r="J6828" i="103"/>
  <c r="J6826" i="103"/>
  <c r="J6825" i="103"/>
  <c r="J6823" i="103"/>
  <c r="J6822" i="103"/>
  <c r="J6819" i="103"/>
  <c r="J6817" i="103"/>
  <c r="J6816" i="103"/>
  <c r="J6814" i="103"/>
  <c r="J6813" i="103"/>
  <c r="J6812" i="103"/>
  <c r="J6809" i="103"/>
  <c r="J6808" i="103"/>
  <c r="J6804" i="103"/>
  <c r="J6801" i="103"/>
  <c r="J6796" i="103"/>
  <c r="J6795" i="103"/>
  <c r="J6793" i="103"/>
  <c r="J6792" i="103"/>
  <c r="J6789" i="103"/>
  <c r="J6788" i="103"/>
  <c r="J6786" i="103"/>
  <c r="J6785" i="103"/>
  <c r="J6782" i="103"/>
  <c r="J6781" i="103"/>
  <c r="J6779" i="103"/>
  <c r="J6778" i="103"/>
  <c r="J6774" i="103"/>
  <c r="J6773" i="103"/>
  <c r="J6771" i="103"/>
  <c r="J6770" i="103"/>
  <c r="J6768" i="103"/>
  <c r="J6767" i="103"/>
  <c r="J6764" i="103"/>
  <c r="J6763" i="103"/>
  <c r="J6760" i="103"/>
  <c r="J6759" i="103"/>
  <c r="J6757" i="103"/>
  <c r="J6756" i="103"/>
  <c r="J6754" i="103"/>
  <c r="J6753" i="103"/>
  <c r="J6750" i="103"/>
  <c r="J6749" i="103"/>
  <c r="J6748" i="103"/>
  <c r="J6746" i="103"/>
  <c r="J6745" i="103"/>
  <c r="J6744" i="103"/>
  <c r="J6741" i="103"/>
  <c r="J6740" i="103"/>
  <c r="J6739" i="103"/>
  <c r="J6737" i="103"/>
  <c r="J6736" i="103"/>
  <c r="J6735" i="103"/>
  <c r="J6732" i="103"/>
  <c r="J6731" i="103"/>
  <c r="J6728" i="103"/>
  <c r="J6727" i="103"/>
  <c r="J6725" i="103"/>
  <c r="J6724" i="103"/>
  <c r="J6722" i="103"/>
  <c r="J6721" i="103"/>
  <c r="J6718" i="103"/>
  <c r="J6717" i="103"/>
  <c r="J6713" i="103"/>
  <c r="J6712" i="103"/>
  <c r="J6709" i="103"/>
  <c r="J6708" i="103"/>
  <c r="J6705" i="103"/>
  <c r="J6704" i="103"/>
  <c r="J6703" i="103"/>
  <c r="J6702" i="103"/>
  <c r="J6701" i="103"/>
  <c r="C5829" i="103"/>
  <c r="D5829" i="103"/>
  <c r="C5830" i="103"/>
  <c r="D5830" i="103"/>
  <c r="F6517" i="103"/>
  <c r="J6517" i="103" s="1"/>
  <c r="J6516" i="103"/>
  <c r="F6515" i="103"/>
  <c r="J6515" i="103" s="1"/>
  <c r="J6514" i="103"/>
  <c r="F6513" i="103"/>
  <c r="J6513" i="103" s="1"/>
  <c r="J6512" i="103"/>
  <c r="F6511" i="103"/>
  <c r="J6511" i="103" s="1"/>
  <c r="J6510" i="103"/>
  <c r="F6507" i="103"/>
  <c r="J6507" i="103" s="1"/>
  <c r="J6506" i="103"/>
  <c r="F6505" i="103"/>
  <c r="J6505" i="103" s="1"/>
  <c r="J6504" i="103"/>
  <c r="F6503" i="103"/>
  <c r="J6503" i="103" s="1"/>
  <c r="J6502" i="103"/>
  <c r="F6501" i="103"/>
  <c r="J6501" i="103" s="1"/>
  <c r="J6500" i="103"/>
  <c r="F6499" i="103"/>
  <c r="J6499" i="103" s="1"/>
  <c r="J6498" i="103"/>
  <c r="F6497" i="103"/>
  <c r="J6497" i="103" s="1"/>
  <c r="G6496" i="103"/>
  <c r="F6496" i="103"/>
  <c r="J6495" i="103"/>
  <c r="F6494" i="103"/>
  <c r="J6494" i="103" s="1"/>
  <c r="G6493" i="103"/>
  <c r="F6493" i="103"/>
  <c r="J6492" i="103"/>
  <c r="F6491" i="103"/>
  <c r="J6491" i="103" s="1"/>
  <c r="G6490" i="103"/>
  <c r="F6490" i="103"/>
  <c r="J6489" i="103"/>
  <c r="F6488" i="103"/>
  <c r="J6488" i="103" s="1"/>
  <c r="G6487" i="103"/>
  <c r="F6487" i="103"/>
  <c r="J6486" i="103"/>
  <c r="F6485" i="103"/>
  <c r="J6485" i="103" s="1"/>
  <c r="G6484" i="103"/>
  <c r="F6484" i="103"/>
  <c r="J6483" i="103"/>
  <c r="F6482" i="103"/>
  <c r="J6482" i="103" s="1"/>
  <c r="G6481" i="103"/>
  <c r="F6481" i="103"/>
  <c r="J6480" i="103"/>
  <c r="F6479" i="103"/>
  <c r="J6479" i="103" s="1"/>
  <c r="G6478" i="103"/>
  <c r="F6478" i="103"/>
  <c r="J6477" i="103"/>
  <c r="F6476" i="103"/>
  <c r="J6476" i="103" s="1"/>
  <c r="G6475" i="103"/>
  <c r="F6475" i="103"/>
  <c r="J6474" i="103"/>
  <c r="F6473" i="103"/>
  <c r="J6473" i="103" s="1"/>
  <c r="G6472" i="103"/>
  <c r="F6472" i="103"/>
  <c r="J6471" i="103"/>
  <c r="F6470" i="103"/>
  <c r="J6470" i="103" s="1"/>
  <c r="G6469" i="103"/>
  <c r="F6469" i="103"/>
  <c r="J6468" i="103"/>
  <c r="F6467" i="103"/>
  <c r="J6467" i="103" s="1"/>
  <c r="G6466" i="103"/>
  <c r="F6466" i="103"/>
  <c r="J6465" i="103"/>
  <c r="F6464" i="103"/>
  <c r="J6464" i="103" s="1"/>
  <c r="G6463" i="103"/>
  <c r="F6463" i="103"/>
  <c r="J6462" i="103"/>
  <c r="F6461" i="103"/>
  <c r="J6461" i="103" s="1"/>
  <c r="G6460" i="103"/>
  <c r="F6460" i="103"/>
  <c r="J6459" i="103"/>
  <c r="F6458" i="103"/>
  <c r="J6458" i="103" s="1"/>
  <c r="G6457" i="103"/>
  <c r="F6457" i="103"/>
  <c r="J6456" i="103"/>
  <c r="F6455" i="103"/>
  <c r="J6455" i="103" s="1"/>
  <c r="G6454" i="103"/>
  <c r="F6454" i="103"/>
  <c r="J6453" i="103"/>
  <c r="F6452" i="103"/>
  <c r="J6452" i="103" s="1"/>
  <c r="G6451" i="103"/>
  <c r="F6451" i="103"/>
  <c r="J6450" i="103"/>
  <c r="F6449" i="103"/>
  <c r="J6449" i="103" s="1"/>
  <c r="G6448" i="103"/>
  <c r="F6448" i="103"/>
  <c r="J6447" i="103"/>
  <c r="F6446" i="103"/>
  <c r="J6446" i="103" s="1"/>
  <c r="G6445" i="103"/>
  <c r="F6445" i="103"/>
  <c r="J6444" i="103"/>
  <c r="F6443" i="103"/>
  <c r="J6443" i="103" s="1"/>
  <c r="G6442" i="103"/>
  <c r="F6442" i="103"/>
  <c r="J6441" i="103"/>
  <c r="F6440" i="103"/>
  <c r="J6440" i="103" s="1"/>
  <c r="G6439" i="103"/>
  <c r="F6439" i="103"/>
  <c r="J6438" i="103"/>
  <c r="F6437" i="103"/>
  <c r="J6437" i="103" s="1"/>
  <c r="G6436" i="103"/>
  <c r="F6436" i="103"/>
  <c r="J6435" i="103"/>
  <c r="F6434" i="103"/>
  <c r="J6434" i="103" s="1"/>
  <c r="J6433" i="103"/>
  <c r="F6432" i="103"/>
  <c r="J6432" i="103" s="1"/>
  <c r="J6431" i="103"/>
  <c r="F6430" i="103"/>
  <c r="J6430" i="103" s="1"/>
  <c r="J6429" i="103"/>
  <c r="F6428" i="103"/>
  <c r="J6428" i="103" s="1"/>
  <c r="J6427" i="103"/>
  <c r="F6426" i="103"/>
  <c r="J6426" i="103" s="1"/>
  <c r="J6425" i="103"/>
  <c r="F6424" i="103"/>
  <c r="J6424" i="103" s="1"/>
  <c r="J6423" i="103"/>
  <c r="F6422" i="103"/>
  <c r="J6422" i="103" s="1"/>
  <c r="J6421" i="103"/>
  <c r="F6420" i="103"/>
  <c r="J6420" i="103" s="1"/>
  <c r="J6419" i="103"/>
  <c r="F6418" i="103"/>
  <c r="J6418" i="103" s="1"/>
  <c r="J6417" i="103"/>
  <c r="F6416" i="103"/>
  <c r="J6416" i="103" s="1"/>
  <c r="J6415" i="103"/>
  <c r="F6414" i="103"/>
  <c r="J6414" i="103" s="1"/>
  <c r="J6413" i="103"/>
  <c r="F6412" i="103"/>
  <c r="J6412" i="103" s="1"/>
  <c r="J6411" i="103"/>
  <c r="F6410" i="103"/>
  <c r="J6410" i="103" s="1"/>
  <c r="J6409" i="103"/>
  <c r="F6408" i="103"/>
  <c r="J6408" i="103" s="1"/>
  <c r="J6407" i="103"/>
  <c r="F6406" i="103"/>
  <c r="J6406" i="103" s="1"/>
  <c r="J6405" i="103"/>
  <c r="F6404" i="103"/>
  <c r="J6404" i="103" s="1"/>
  <c r="J6403" i="103"/>
  <c r="F6402" i="103"/>
  <c r="J6402" i="103" s="1"/>
  <c r="J6401" i="103"/>
  <c r="F6400" i="103"/>
  <c r="J6400" i="103" s="1"/>
  <c r="J6399" i="103"/>
  <c r="F6398" i="103"/>
  <c r="J6398" i="103" s="1"/>
  <c r="J6397" i="103"/>
  <c r="F6394" i="103"/>
  <c r="J6394" i="103" s="1"/>
  <c r="J6393" i="103"/>
  <c r="F6392" i="103"/>
  <c r="J6392" i="103" s="1"/>
  <c r="J6391" i="103"/>
  <c r="F6390" i="103"/>
  <c r="J6390" i="103" s="1"/>
  <c r="J6389" i="103"/>
  <c r="F6388" i="103"/>
  <c r="J6388" i="103" s="1"/>
  <c r="J6387" i="103"/>
  <c r="F6386" i="103"/>
  <c r="J6386" i="103" s="1"/>
  <c r="J6385" i="103"/>
  <c r="F6384" i="103"/>
  <c r="J6384" i="103" s="1"/>
  <c r="J6383" i="103"/>
  <c r="F6382" i="103"/>
  <c r="J6382" i="103" s="1"/>
  <c r="J6381" i="103"/>
  <c r="F6380" i="103"/>
  <c r="J6380" i="103" s="1"/>
  <c r="J6379" i="103"/>
  <c r="F6378" i="103"/>
  <c r="J6378" i="103" s="1"/>
  <c r="J6377" i="103"/>
  <c r="F6376" i="103"/>
  <c r="J6376" i="103" s="1"/>
  <c r="J6375" i="103"/>
  <c r="F6374" i="103"/>
  <c r="J6374" i="103" s="1"/>
  <c r="J6373" i="103"/>
  <c r="F6372" i="103"/>
  <c r="J6372" i="103" s="1"/>
  <c r="J6371" i="103"/>
  <c r="F6370" i="103"/>
  <c r="J6370" i="103" s="1"/>
  <c r="J6369" i="103"/>
  <c r="F6368" i="103"/>
  <c r="J6368" i="103" s="1"/>
  <c r="J6367" i="103"/>
  <c r="F6366" i="103"/>
  <c r="J6366" i="103" s="1"/>
  <c r="J6365" i="103"/>
  <c r="F6364" i="103"/>
  <c r="J6364" i="103" s="1"/>
  <c r="J6363" i="103"/>
  <c r="F6362" i="103"/>
  <c r="J6362" i="103" s="1"/>
  <c r="J6361" i="103"/>
  <c r="F6360" i="103"/>
  <c r="J6360" i="103" s="1"/>
  <c r="J6359" i="103"/>
  <c r="F6358" i="103"/>
  <c r="J6358" i="103" s="1"/>
  <c r="J6357" i="103"/>
  <c r="F6356" i="103"/>
  <c r="J6356" i="103" s="1"/>
  <c r="J6355" i="103"/>
  <c r="F6354" i="103"/>
  <c r="J6354" i="103" s="1"/>
  <c r="J6353" i="103"/>
  <c r="F6352" i="103"/>
  <c r="J6352" i="103" s="1"/>
  <c r="J6351" i="103"/>
  <c r="F6350" i="103"/>
  <c r="J6350" i="103" s="1"/>
  <c r="J6349" i="103"/>
  <c r="F6348" i="103"/>
  <c r="J6348" i="103" s="1"/>
  <c r="J6347" i="103"/>
  <c r="F6346" i="103"/>
  <c r="J6346" i="103" s="1"/>
  <c r="J6345" i="103"/>
  <c r="F6344" i="103"/>
  <c r="J6344" i="103" s="1"/>
  <c r="J6343" i="103"/>
  <c r="F6342" i="103"/>
  <c r="J6342" i="103" s="1"/>
  <c r="J6341" i="103"/>
  <c r="F6340" i="103"/>
  <c r="J6340" i="103" s="1"/>
  <c r="G6339" i="103"/>
  <c r="F6339" i="103"/>
  <c r="J6338" i="103"/>
  <c r="F6337" i="103"/>
  <c r="J6337" i="103" s="1"/>
  <c r="G6336" i="103"/>
  <c r="F6336" i="103"/>
  <c r="J6335" i="103"/>
  <c r="F6334" i="103"/>
  <c r="J6334" i="103" s="1"/>
  <c r="G6333" i="103"/>
  <c r="F6333" i="103"/>
  <c r="J6332" i="103"/>
  <c r="F6331" i="103"/>
  <c r="J6331" i="103" s="1"/>
  <c r="G6330" i="103"/>
  <c r="F6330" i="103"/>
  <c r="J6329" i="103"/>
  <c r="F6328" i="103"/>
  <c r="J6328" i="103" s="1"/>
  <c r="G6327" i="103"/>
  <c r="F6327" i="103"/>
  <c r="J6326" i="103"/>
  <c r="F6325" i="103"/>
  <c r="J6325" i="103" s="1"/>
  <c r="G6324" i="103"/>
  <c r="F6324" i="103"/>
  <c r="J6323" i="103"/>
  <c r="F6322" i="103"/>
  <c r="J6322" i="103" s="1"/>
  <c r="G6321" i="103"/>
  <c r="F6321" i="103"/>
  <c r="J6320" i="103"/>
  <c r="F6319" i="103"/>
  <c r="J6319" i="103" s="1"/>
  <c r="G6318" i="103"/>
  <c r="F6318" i="103"/>
  <c r="J6317" i="103"/>
  <c r="F6316" i="103"/>
  <c r="J6316" i="103" s="1"/>
  <c r="G6315" i="103"/>
  <c r="F6315" i="103"/>
  <c r="J6314" i="103"/>
  <c r="F6313" i="103"/>
  <c r="J6313" i="103" s="1"/>
  <c r="G6312" i="103"/>
  <c r="F6312" i="103"/>
  <c r="J6311" i="103"/>
  <c r="F6310" i="103"/>
  <c r="J6310" i="103" s="1"/>
  <c r="G6309" i="103"/>
  <c r="F6309" i="103"/>
  <c r="J6308" i="103"/>
  <c r="F6307" i="103"/>
  <c r="J6307" i="103" s="1"/>
  <c r="G6306" i="103"/>
  <c r="F6306" i="103"/>
  <c r="J6305" i="103"/>
  <c r="F6304" i="103"/>
  <c r="J6304" i="103" s="1"/>
  <c r="G6303" i="103"/>
  <c r="F6303" i="103"/>
  <c r="J6302" i="103"/>
  <c r="F6301" i="103"/>
  <c r="J6301" i="103" s="1"/>
  <c r="G6300" i="103"/>
  <c r="F6300" i="103"/>
  <c r="J6299" i="103"/>
  <c r="F6298" i="103"/>
  <c r="J6298" i="103" s="1"/>
  <c r="G6297" i="103"/>
  <c r="F6297" i="103"/>
  <c r="J6296" i="103"/>
  <c r="F6295" i="103"/>
  <c r="J6295" i="103" s="1"/>
  <c r="G6294" i="103"/>
  <c r="F6294" i="103"/>
  <c r="J6293" i="103"/>
  <c r="F6292" i="103"/>
  <c r="J6292" i="103" s="1"/>
  <c r="G6291" i="103"/>
  <c r="F6291" i="103"/>
  <c r="J6290" i="103"/>
  <c r="F6289" i="103"/>
  <c r="J6289" i="103" s="1"/>
  <c r="G6288" i="103"/>
  <c r="F6288" i="103"/>
  <c r="J6287" i="103"/>
  <c r="F6286" i="103"/>
  <c r="J6286" i="103" s="1"/>
  <c r="G6285" i="103"/>
  <c r="F6285" i="103"/>
  <c r="J6284" i="103"/>
  <c r="F6283" i="103"/>
  <c r="J6283" i="103" s="1"/>
  <c r="G6282" i="103"/>
  <c r="F6282" i="103"/>
  <c r="J6281" i="103"/>
  <c r="F6280" i="103"/>
  <c r="J6280" i="103" s="1"/>
  <c r="G6279" i="103"/>
  <c r="F6279" i="103"/>
  <c r="J6278" i="103"/>
  <c r="F6277" i="103"/>
  <c r="J6277" i="103" s="1"/>
  <c r="G6276" i="103"/>
  <c r="F6276" i="103"/>
  <c r="J6275" i="103"/>
  <c r="F6274" i="103"/>
  <c r="J6274" i="103" s="1"/>
  <c r="G6273" i="103"/>
  <c r="F6273" i="103"/>
  <c r="J6272" i="103"/>
  <c r="F6271" i="103"/>
  <c r="J6271" i="103" s="1"/>
  <c r="G6270" i="103"/>
  <c r="F6270" i="103"/>
  <c r="J6269" i="103"/>
  <c r="F6268" i="103"/>
  <c r="J6268" i="103" s="1"/>
  <c r="G6267" i="103"/>
  <c r="F6267" i="103"/>
  <c r="J6266" i="103"/>
  <c r="F6265" i="103"/>
  <c r="J6265" i="103" s="1"/>
  <c r="G6264" i="103"/>
  <c r="F6264" i="103"/>
  <c r="J6263" i="103"/>
  <c r="F6262" i="103"/>
  <c r="J6262" i="103" s="1"/>
  <c r="G6261" i="103"/>
  <c r="F6261" i="103"/>
  <c r="J6260" i="103"/>
  <c r="F6259" i="103"/>
  <c r="J6259" i="103" s="1"/>
  <c r="G6258" i="103"/>
  <c r="F6258" i="103"/>
  <c r="J6257" i="103"/>
  <c r="F6256" i="103"/>
  <c r="J6256" i="103" s="1"/>
  <c r="G6255" i="103"/>
  <c r="F6255" i="103"/>
  <c r="J6254" i="103"/>
  <c r="F6253" i="103"/>
  <c r="J6253" i="103" s="1"/>
  <c r="G6252" i="103"/>
  <c r="F6252" i="103"/>
  <c r="J6251" i="103"/>
  <c r="F6250" i="103"/>
  <c r="J6250" i="103" s="1"/>
  <c r="G6249" i="103"/>
  <c r="F6249" i="103"/>
  <c r="J6248" i="103"/>
  <c r="F6247" i="103"/>
  <c r="J6247" i="103" s="1"/>
  <c r="G6246" i="103"/>
  <c r="F6246" i="103"/>
  <c r="J6245" i="103"/>
  <c r="F6244" i="103"/>
  <c r="J6244" i="103" s="1"/>
  <c r="G6243" i="103"/>
  <c r="F6243" i="103"/>
  <c r="J6242" i="103"/>
  <c r="F6241" i="103"/>
  <c r="J6241" i="103" s="1"/>
  <c r="G6240" i="103"/>
  <c r="F6240" i="103"/>
  <c r="J6239" i="103"/>
  <c r="F6238" i="103"/>
  <c r="J6238" i="103" s="1"/>
  <c r="J6237" i="103"/>
  <c r="F6236" i="103"/>
  <c r="J6236" i="103" s="1"/>
  <c r="J6235" i="103"/>
  <c r="F6234" i="103"/>
  <c r="J6234" i="103" s="1"/>
  <c r="J6233" i="103"/>
  <c r="F6232" i="103"/>
  <c r="J6232" i="103" s="1"/>
  <c r="J6231" i="103"/>
  <c r="F6230" i="103"/>
  <c r="J6230" i="103" s="1"/>
  <c r="J6229" i="103"/>
  <c r="F6228" i="103"/>
  <c r="J6228" i="103" s="1"/>
  <c r="J6227" i="103"/>
  <c r="F6226" i="103"/>
  <c r="J6226" i="103" s="1"/>
  <c r="J6225" i="103"/>
  <c r="F6224" i="103"/>
  <c r="J6224" i="103" s="1"/>
  <c r="J6223" i="103"/>
  <c r="F6222" i="103"/>
  <c r="J6222" i="103" s="1"/>
  <c r="J6221" i="103"/>
  <c r="F6220" i="103"/>
  <c r="J6220" i="103" s="1"/>
  <c r="J6219" i="103"/>
  <c r="F6218" i="103"/>
  <c r="J6218" i="103" s="1"/>
  <c r="J6217" i="103"/>
  <c r="F6216" i="103"/>
  <c r="J6216" i="103" s="1"/>
  <c r="J6215" i="103"/>
  <c r="F6214" i="103"/>
  <c r="J6214" i="103" s="1"/>
  <c r="J6213" i="103"/>
  <c r="F6212" i="103"/>
  <c r="J6212" i="103" s="1"/>
  <c r="J6211" i="103"/>
  <c r="F6210" i="103"/>
  <c r="J6210" i="103" s="1"/>
  <c r="J6209" i="103"/>
  <c r="F6208" i="103"/>
  <c r="J6208" i="103" s="1"/>
  <c r="J6207" i="103"/>
  <c r="F6206" i="103"/>
  <c r="J6206" i="103" s="1"/>
  <c r="J6205" i="103"/>
  <c r="F6204" i="103"/>
  <c r="J6204" i="103" s="1"/>
  <c r="J6203" i="103"/>
  <c r="F6202" i="103"/>
  <c r="J6202" i="103" s="1"/>
  <c r="J6201" i="103"/>
  <c r="F6200" i="103"/>
  <c r="J6200" i="103" s="1"/>
  <c r="J6199" i="103"/>
  <c r="F6198" i="103"/>
  <c r="J6198" i="103" s="1"/>
  <c r="J6197" i="103"/>
  <c r="F6196" i="103"/>
  <c r="J6196" i="103" s="1"/>
  <c r="J6195" i="103"/>
  <c r="F6194" i="103"/>
  <c r="J6194" i="103" s="1"/>
  <c r="J6193" i="103"/>
  <c r="F6192" i="103"/>
  <c r="J6192" i="103" s="1"/>
  <c r="J6191" i="103"/>
  <c r="F6190" i="103"/>
  <c r="J6190" i="103" s="1"/>
  <c r="J6189" i="103"/>
  <c r="F6188" i="103"/>
  <c r="J6188" i="103" s="1"/>
  <c r="J6187" i="103"/>
  <c r="F6186" i="103"/>
  <c r="J6186" i="103" s="1"/>
  <c r="J6185" i="103"/>
  <c r="F6184" i="103"/>
  <c r="J6184" i="103" s="1"/>
  <c r="J6183" i="103"/>
  <c r="F6182" i="103"/>
  <c r="J6182" i="103" s="1"/>
  <c r="J6181" i="103"/>
  <c r="F6180" i="103"/>
  <c r="J6180" i="103" s="1"/>
  <c r="J6179" i="103"/>
  <c r="F6176" i="103"/>
  <c r="J6176" i="103" s="1"/>
  <c r="J6175" i="103"/>
  <c r="F6174" i="103"/>
  <c r="J6174" i="103" s="1"/>
  <c r="J6173" i="103"/>
  <c r="F6172" i="103"/>
  <c r="J6172" i="103" s="1"/>
  <c r="J6171" i="103"/>
  <c r="F6170" i="103"/>
  <c r="J6170" i="103" s="1"/>
  <c r="G6169" i="103"/>
  <c r="F6169" i="103"/>
  <c r="J6168" i="103"/>
  <c r="F6167" i="103"/>
  <c r="J6167" i="103" s="1"/>
  <c r="G6166" i="103"/>
  <c r="F6166" i="103"/>
  <c r="J6165" i="103"/>
  <c r="F6164" i="103"/>
  <c r="J6164" i="103" s="1"/>
  <c r="G6163" i="103"/>
  <c r="F6163" i="103"/>
  <c r="J6162" i="103"/>
  <c r="F6161" i="103"/>
  <c r="J6161" i="103" s="1"/>
  <c r="G6160" i="103"/>
  <c r="F6160" i="103"/>
  <c r="J6159" i="103"/>
  <c r="F6158" i="103"/>
  <c r="J6158" i="103" s="1"/>
  <c r="G6157" i="103"/>
  <c r="F6157" i="103"/>
  <c r="J6156" i="103"/>
  <c r="F6155" i="103"/>
  <c r="J6155" i="103" s="1"/>
  <c r="G6154" i="103"/>
  <c r="F6154" i="103"/>
  <c r="J6153" i="103"/>
  <c r="F6152" i="103"/>
  <c r="J6152" i="103" s="1"/>
  <c r="G6151" i="103"/>
  <c r="F6151" i="103"/>
  <c r="J6150" i="103"/>
  <c r="F6149" i="103"/>
  <c r="J6149" i="103" s="1"/>
  <c r="G6148" i="103"/>
  <c r="F6148" i="103"/>
  <c r="J6147" i="103"/>
  <c r="F6146" i="103"/>
  <c r="J6146" i="103" s="1"/>
  <c r="G6145" i="103"/>
  <c r="F6145" i="103"/>
  <c r="J6144" i="103"/>
  <c r="F6143" i="103"/>
  <c r="J6143" i="103" s="1"/>
  <c r="G6142" i="103"/>
  <c r="F6142" i="103"/>
  <c r="J6141" i="103"/>
  <c r="F6140" i="103"/>
  <c r="J6140" i="103" s="1"/>
  <c r="J6139" i="103"/>
  <c r="F6138" i="103"/>
  <c r="J6138" i="103" s="1"/>
  <c r="G6137" i="103"/>
  <c r="F6137" i="103"/>
  <c r="J6136" i="103"/>
  <c r="F6135" i="103"/>
  <c r="J6135" i="103" s="1"/>
  <c r="J6134" i="103"/>
  <c r="F6133" i="103"/>
  <c r="J6133" i="103" s="1"/>
  <c r="J6132" i="103"/>
  <c r="F6131" i="103"/>
  <c r="J6131" i="103" s="1"/>
  <c r="J6130" i="103"/>
  <c r="F6129" i="103"/>
  <c r="J6129" i="103" s="1"/>
  <c r="J6128" i="103"/>
  <c r="F6127" i="103"/>
  <c r="J6127" i="103" s="1"/>
  <c r="J6126" i="103"/>
  <c r="F6125" i="103"/>
  <c r="J6125" i="103" s="1"/>
  <c r="J6124" i="103"/>
  <c r="F6123" i="103"/>
  <c r="J6123" i="103" s="1"/>
  <c r="J6122" i="103"/>
  <c r="F6121" i="103"/>
  <c r="J6121" i="103" s="1"/>
  <c r="J6120" i="103"/>
  <c r="F6119" i="103"/>
  <c r="J6119" i="103" s="1"/>
  <c r="J6118" i="103"/>
  <c r="F6117" i="103"/>
  <c r="J6117" i="103" s="1"/>
  <c r="J6116" i="103"/>
  <c r="F6115" i="103"/>
  <c r="J6115" i="103" s="1"/>
  <c r="J6114" i="103"/>
  <c r="F6113" i="103"/>
  <c r="J6113" i="103" s="1"/>
  <c r="J6112" i="103"/>
  <c r="F6111" i="103"/>
  <c r="J6111" i="103" s="1"/>
  <c r="J6110" i="103"/>
  <c r="F6109" i="103"/>
  <c r="J6109" i="103" s="1"/>
  <c r="J6108" i="103"/>
  <c r="F6107" i="103"/>
  <c r="J6107" i="103" s="1"/>
  <c r="J6106" i="103"/>
  <c r="F6105" i="103"/>
  <c r="J6105" i="103" s="1"/>
  <c r="J6104" i="103"/>
  <c r="F6103" i="103"/>
  <c r="J6103" i="103" s="1"/>
  <c r="J6102" i="103"/>
  <c r="F6101" i="103"/>
  <c r="J6101" i="103" s="1"/>
  <c r="G6100" i="103"/>
  <c r="F6100" i="103"/>
  <c r="J6099" i="103"/>
  <c r="F6098" i="103"/>
  <c r="J6098" i="103" s="1"/>
  <c r="G6097" i="103"/>
  <c r="F6097" i="103"/>
  <c r="J6096" i="103"/>
  <c r="F6095" i="103"/>
  <c r="J6095" i="103" s="1"/>
  <c r="G6094" i="103"/>
  <c r="F6094" i="103"/>
  <c r="J6093" i="103"/>
  <c r="F6092" i="103"/>
  <c r="J6092" i="103" s="1"/>
  <c r="G6091" i="103"/>
  <c r="F6091" i="103"/>
  <c r="J6090" i="103"/>
  <c r="F6089" i="103"/>
  <c r="J6089" i="103" s="1"/>
  <c r="G6088" i="103"/>
  <c r="F6088" i="103"/>
  <c r="J6087" i="103"/>
  <c r="F6086" i="103"/>
  <c r="J6086" i="103" s="1"/>
  <c r="G6085" i="103"/>
  <c r="F6085" i="103"/>
  <c r="J6084" i="103"/>
  <c r="F6083" i="103"/>
  <c r="J6083" i="103" s="1"/>
  <c r="G6082" i="103"/>
  <c r="J6082" i="103" s="1"/>
  <c r="J6081" i="103"/>
  <c r="F6080" i="103"/>
  <c r="J6080" i="103" s="1"/>
  <c r="G6079" i="103"/>
  <c r="J6079" i="103" s="1"/>
  <c r="J6078" i="103"/>
  <c r="F6077" i="103"/>
  <c r="J6077" i="103" s="1"/>
  <c r="G6076" i="103"/>
  <c r="F6076" i="103"/>
  <c r="J6075" i="103"/>
  <c r="F6074" i="103"/>
  <c r="J6074" i="103" s="1"/>
  <c r="G6073" i="103"/>
  <c r="F6073" i="103"/>
  <c r="J6072" i="103"/>
  <c r="F6071" i="103"/>
  <c r="J6071" i="103" s="1"/>
  <c r="G6070" i="103"/>
  <c r="F6070" i="103"/>
  <c r="J6069" i="103"/>
  <c r="F6068" i="103"/>
  <c r="J6068" i="103" s="1"/>
  <c r="G6067" i="103"/>
  <c r="F6067" i="103"/>
  <c r="J6066" i="103"/>
  <c r="F6065" i="103"/>
  <c r="J6065" i="103" s="1"/>
  <c r="G6064" i="103"/>
  <c r="F6064" i="103"/>
  <c r="J6063" i="103"/>
  <c r="F6062" i="103"/>
  <c r="J6062" i="103" s="1"/>
  <c r="G6061" i="103"/>
  <c r="F6061" i="103"/>
  <c r="J6060" i="103"/>
  <c r="F6059" i="103"/>
  <c r="J6059" i="103" s="1"/>
  <c r="G6058" i="103"/>
  <c r="F6058" i="103"/>
  <c r="J6057" i="103"/>
  <c r="F6056" i="103"/>
  <c r="J6056" i="103" s="1"/>
  <c r="G6055" i="103"/>
  <c r="F6055" i="103"/>
  <c r="J6054" i="103"/>
  <c r="F6053" i="103"/>
  <c r="J6053" i="103" s="1"/>
  <c r="G6052" i="103"/>
  <c r="F6052" i="103"/>
  <c r="J6051" i="103"/>
  <c r="F6050" i="103"/>
  <c r="J6050" i="103" s="1"/>
  <c r="G6049" i="103"/>
  <c r="F6049" i="103"/>
  <c r="J6048" i="103"/>
  <c r="F6047" i="103"/>
  <c r="J6047" i="103" s="1"/>
  <c r="G6046" i="103"/>
  <c r="F6046" i="103"/>
  <c r="J6045" i="103"/>
  <c r="F6044" i="103"/>
  <c r="J6044" i="103" s="1"/>
  <c r="G6043" i="103"/>
  <c r="F6043" i="103"/>
  <c r="J6042" i="103"/>
  <c r="F6041" i="103"/>
  <c r="J6041" i="103" s="1"/>
  <c r="G6040" i="103"/>
  <c r="F6040" i="103"/>
  <c r="J6039" i="103"/>
  <c r="F6038" i="103"/>
  <c r="J6038" i="103" s="1"/>
  <c r="G6037" i="103"/>
  <c r="F6037" i="103"/>
  <c r="J6036" i="103"/>
  <c r="F6035" i="103"/>
  <c r="J6035" i="103" s="1"/>
  <c r="G6034" i="103"/>
  <c r="F6034" i="103"/>
  <c r="J6033" i="103"/>
  <c r="F6032" i="103"/>
  <c r="J6032" i="103" s="1"/>
  <c r="G6031" i="103"/>
  <c r="F6031" i="103"/>
  <c r="J6030" i="103"/>
  <c r="F6029" i="103"/>
  <c r="J6029" i="103" s="1"/>
  <c r="G6028" i="103"/>
  <c r="F6028" i="103"/>
  <c r="J6027" i="103"/>
  <c r="F6026" i="103"/>
  <c r="J6026" i="103" s="1"/>
  <c r="G6025" i="103"/>
  <c r="F6025" i="103"/>
  <c r="J6024" i="103"/>
  <c r="F6023" i="103"/>
  <c r="J6023" i="103" s="1"/>
  <c r="G6022" i="103"/>
  <c r="F6022" i="103"/>
  <c r="J6021" i="103"/>
  <c r="F6020" i="103"/>
  <c r="J6020" i="103" s="1"/>
  <c r="G6019" i="103"/>
  <c r="F6019" i="103"/>
  <c r="J6018" i="103"/>
  <c r="F6017" i="103"/>
  <c r="J6017" i="103" s="1"/>
  <c r="G6016" i="103"/>
  <c r="F6016" i="103"/>
  <c r="J6015" i="103"/>
  <c r="F6014" i="103"/>
  <c r="J6014" i="103" s="1"/>
  <c r="G6013" i="103"/>
  <c r="F6013" i="103"/>
  <c r="J6012" i="103"/>
  <c r="F6011" i="103"/>
  <c r="J6011" i="103" s="1"/>
  <c r="G6010" i="103"/>
  <c r="F6010" i="103"/>
  <c r="J6009" i="103"/>
  <c r="F6008" i="103"/>
  <c r="J6008" i="103" s="1"/>
  <c r="G6007" i="103"/>
  <c r="F6007" i="103"/>
  <c r="J6006" i="103"/>
  <c r="F6005" i="103"/>
  <c r="J6005" i="103" s="1"/>
  <c r="G6004" i="103"/>
  <c r="F6004" i="103"/>
  <c r="J6003" i="103"/>
  <c r="F6002" i="103"/>
  <c r="J6002" i="103" s="1"/>
  <c r="G6001" i="103"/>
  <c r="F6001" i="103"/>
  <c r="J6000" i="103"/>
  <c r="F5999" i="103"/>
  <c r="J5999" i="103" s="1"/>
  <c r="G5998" i="103"/>
  <c r="F5998" i="103"/>
  <c r="J5997" i="103"/>
  <c r="F5996" i="103"/>
  <c r="J5996" i="103" s="1"/>
  <c r="G5995" i="103"/>
  <c r="F5995" i="103"/>
  <c r="J5994" i="103"/>
  <c r="F5993" i="103"/>
  <c r="J5993" i="103" s="1"/>
  <c r="G5992" i="103"/>
  <c r="F5992" i="103"/>
  <c r="J5991" i="103"/>
  <c r="F5990" i="103"/>
  <c r="J5990" i="103" s="1"/>
  <c r="G5989" i="103"/>
  <c r="F5989" i="103"/>
  <c r="J5988" i="103"/>
  <c r="F5987" i="103"/>
  <c r="J5987" i="103" s="1"/>
  <c r="G5986" i="103"/>
  <c r="F5986" i="103"/>
  <c r="J5985" i="103"/>
  <c r="F5984" i="103"/>
  <c r="J5984" i="103" s="1"/>
  <c r="G5983" i="103"/>
  <c r="F5983" i="103"/>
  <c r="J5982" i="103"/>
  <c r="F5981" i="103"/>
  <c r="J5981" i="103" s="1"/>
  <c r="G5980" i="103"/>
  <c r="F5980" i="103"/>
  <c r="J5979" i="103"/>
  <c r="F5978" i="103"/>
  <c r="J5978" i="103" s="1"/>
  <c r="G5977" i="103"/>
  <c r="F5977" i="103"/>
  <c r="J5976" i="103"/>
  <c r="F5975" i="103"/>
  <c r="J5975" i="103" s="1"/>
  <c r="G5974" i="103"/>
  <c r="F5974" i="103"/>
  <c r="J5973" i="103"/>
  <c r="F5972" i="103"/>
  <c r="J5972" i="103" s="1"/>
  <c r="G5971" i="103"/>
  <c r="F5971" i="103"/>
  <c r="J5970" i="103"/>
  <c r="F5969" i="103"/>
  <c r="J5969" i="103" s="1"/>
  <c r="J5968" i="103"/>
  <c r="J5967" i="103"/>
  <c r="F5966" i="103"/>
  <c r="J5966" i="103" s="1"/>
  <c r="J5965" i="103"/>
  <c r="J5964" i="103"/>
  <c r="F5963" i="103"/>
  <c r="J5963" i="103" s="1"/>
  <c r="J5962" i="103"/>
  <c r="J5961" i="103"/>
  <c r="F5960" i="103"/>
  <c r="J5960" i="103" s="1"/>
  <c r="J5959" i="103"/>
  <c r="J5958" i="103"/>
  <c r="F5957" i="103"/>
  <c r="J5957" i="103" s="1"/>
  <c r="J5956" i="103"/>
  <c r="J5955" i="103"/>
  <c r="F5954" i="103"/>
  <c r="J5954" i="103" s="1"/>
  <c r="J5953" i="103"/>
  <c r="J5952" i="103"/>
  <c r="F5951" i="103"/>
  <c r="J5951" i="103" s="1"/>
  <c r="J5950" i="103"/>
  <c r="J5949" i="103"/>
  <c r="F5948" i="103"/>
  <c r="J5948" i="103" s="1"/>
  <c r="J5947" i="103"/>
  <c r="J5946" i="103"/>
  <c r="F5945" i="103"/>
  <c r="J5945" i="103" s="1"/>
  <c r="J5944" i="103"/>
  <c r="J5943" i="103"/>
  <c r="F5942" i="103"/>
  <c r="J5942" i="103" s="1"/>
  <c r="J5941" i="103"/>
  <c r="J5940" i="103"/>
  <c r="F5939" i="103"/>
  <c r="J5939" i="103" s="1"/>
  <c r="J5938" i="103"/>
  <c r="J5937" i="103"/>
  <c r="F5936" i="103"/>
  <c r="J5936" i="103" s="1"/>
  <c r="J5935" i="103"/>
  <c r="J5934" i="103"/>
  <c r="F5933" i="103"/>
  <c r="J5933" i="103" s="1"/>
  <c r="J5932" i="103"/>
  <c r="J5931" i="103"/>
  <c r="F5930" i="103"/>
  <c r="J5930" i="103" s="1"/>
  <c r="J5929" i="103"/>
  <c r="J5928" i="103"/>
  <c r="F5927" i="103"/>
  <c r="J5927" i="103" s="1"/>
  <c r="J5926" i="103"/>
  <c r="J5925" i="103"/>
  <c r="F5924" i="103"/>
  <c r="J5924" i="103" s="1"/>
  <c r="J5923" i="103"/>
  <c r="J5922" i="103"/>
  <c r="F5921" i="103"/>
  <c r="J5921" i="103" s="1"/>
  <c r="J5920" i="103"/>
  <c r="F5919" i="103"/>
  <c r="J5919" i="103" s="1"/>
  <c r="J5918" i="103"/>
  <c r="F5917" i="103"/>
  <c r="J5917" i="103" s="1"/>
  <c r="J5916" i="103"/>
  <c r="F5915" i="103"/>
  <c r="J5915" i="103" s="1"/>
  <c r="J5914" i="103"/>
  <c r="F5913" i="103"/>
  <c r="J5913" i="103" s="1"/>
  <c r="J5912" i="103"/>
  <c r="F5911" i="103"/>
  <c r="J5911" i="103" s="1"/>
  <c r="J5910" i="103"/>
  <c r="F5909" i="103"/>
  <c r="J5909" i="103" s="1"/>
  <c r="J5908" i="103"/>
  <c r="F5907" i="103"/>
  <c r="J5907" i="103" s="1"/>
  <c r="J5906" i="103"/>
  <c r="F5905" i="103"/>
  <c r="J5905" i="103" s="1"/>
  <c r="J5904" i="103"/>
  <c r="F5903" i="103"/>
  <c r="J5903" i="103" s="1"/>
  <c r="J5902" i="103"/>
  <c r="F5901" i="103"/>
  <c r="J5901" i="103" s="1"/>
  <c r="J5900" i="103"/>
  <c r="F5899" i="103"/>
  <c r="J5899" i="103" s="1"/>
  <c r="J5898" i="103"/>
  <c r="F5897" i="103"/>
  <c r="J5897" i="103" s="1"/>
  <c r="J5896" i="103"/>
  <c r="F5895" i="103"/>
  <c r="J5895" i="103" s="1"/>
  <c r="J5894" i="103"/>
  <c r="F5893" i="103"/>
  <c r="J5893" i="103" s="1"/>
  <c r="J5892" i="103"/>
  <c r="F5891" i="103"/>
  <c r="J5891" i="103" s="1"/>
  <c r="J5890" i="103"/>
  <c r="F5889" i="103"/>
  <c r="J5889" i="103" s="1"/>
  <c r="J5888" i="103"/>
  <c r="F5887" i="103"/>
  <c r="J5887" i="103" s="1"/>
  <c r="J5886" i="103"/>
  <c r="F5885" i="103"/>
  <c r="J5885" i="103" s="1"/>
  <c r="J5884" i="103"/>
  <c r="F5883" i="103"/>
  <c r="J5883" i="103" s="1"/>
  <c r="J5882" i="103"/>
  <c r="F5881" i="103"/>
  <c r="J5881" i="103" s="1"/>
  <c r="J5880" i="103"/>
  <c r="F5879" i="103"/>
  <c r="J5879" i="103" s="1"/>
  <c r="J5878" i="103"/>
  <c r="F5877" i="103"/>
  <c r="J5877" i="103" s="1"/>
  <c r="J5876" i="103"/>
  <c r="F5875" i="103"/>
  <c r="J5875" i="103" s="1"/>
  <c r="J5874" i="103"/>
  <c r="J5873" i="103"/>
  <c r="J5872" i="103"/>
  <c r="J5871" i="103"/>
  <c r="J5870" i="103"/>
  <c r="J5869" i="103"/>
  <c r="J5868" i="103"/>
  <c r="J5867" i="103"/>
  <c r="J5866" i="103"/>
  <c r="J5865" i="103"/>
  <c r="J5864" i="103"/>
  <c r="J5863" i="103"/>
  <c r="J5862" i="103"/>
  <c r="J5861" i="103"/>
  <c r="J5860" i="103"/>
  <c r="J5859" i="103"/>
  <c r="J5858" i="103"/>
  <c r="J5857" i="103"/>
  <c r="J5856" i="103"/>
  <c r="J5855" i="103"/>
  <c r="J5854" i="103"/>
  <c r="J5853" i="103"/>
  <c r="J5852" i="103"/>
  <c r="J5851" i="103"/>
  <c r="J5850" i="103"/>
  <c r="J5849" i="103"/>
  <c r="J5848" i="103"/>
  <c r="J5847" i="103"/>
  <c r="J5846" i="103"/>
  <c r="J5845" i="103"/>
  <c r="J5844" i="103"/>
  <c r="J5843" i="103"/>
  <c r="J5842" i="103"/>
  <c r="J5841" i="103"/>
  <c r="J5840" i="103"/>
  <c r="J5839" i="103"/>
  <c r="J5838" i="103"/>
  <c r="J5837" i="103"/>
  <c r="J5836" i="103"/>
  <c r="F5833" i="103"/>
  <c r="J5833" i="103" s="1"/>
  <c r="J5832" i="103"/>
  <c r="J5971" i="103" l="1"/>
  <c r="J6025" i="103"/>
  <c r="J6061" i="103"/>
  <c r="K6800" i="103"/>
  <c r="F43" i="1" s="1"/>
  <c r="J6258" i="103"/>
  <c r="J5974" i="103"/>
  <c r="J6001" i="103"/>
  <c r="J6246" i="103"/>
  <c r="J6013" i="103"/>
  <c r="J6049" i="103"/>
  <c r="J6454" i="103"/>
  <c r="J6490" i="103"/>
  <c r="J6270" i="103"/>
  <c r="J6243" i="103"/>
  <c r="J6324" i="103"/>
  <c r="J6279" i="103"/>
  <c r="J6291" i="103"/>
  <c r="J6318" i="103"/>
  <c r="J6028" i="103"/>
  <c r="J6040" i="103"/>
  <c r="J6052" i="103"/>
  <c r="J6064" i="103"/>
  <c r="J6076" i="103"/>
  <c r="J6339" i="103"/>
  <c r="K6700" i="103"/>
  <c r="F40" i="1" s="1"/>
  <c r="J6100" i="103"/>
  <c r="K6807" i="103"/>
  <c r="F44" i="1" s="1"/>
  <c r="J6240" i="103"/>
  <c r="J6252" i="103"/>
  <c r="K6716" i="103"/>
  <c r="F41" i="1" s="1"/>
  <c r="J6297" i="103"/>
  <c r="J6058" i="103"/>
  <c r="J6249" i="103"/>
  <c r="J6273" i="103"/>
  <c r="J6448" i="103"/>
  <c r="J6460" i="103"/>
  <c r="J6484" i="103"/>
  <c r="J6016" i="103"/>
  <c r="J6019" i="103"/>
  <c r="J6031" i="103"/>
  <c r="J6067" i="103"/>
  <c r="J6160" i="103"/>
  <c r="J6445" i="103"/>
  <c r="J6457" i="103"/>
  <c r="J6469" i="103"/>
  <c r="J6481" i="103"/>
  <c r="J6493" i="103"/>
  <c r="J6022" i="103"/>
  <c r="J6070" i="103"/>
  <c r="J6142" i="103"/>
  <c r="J6475" i="103"/>
  <c r="J6487" i="103"/>
  <c r="J5986" i="103"/>
  <c r="J6010" i="103"/>
  <c r="J6091" i="103"/>
  <c r="J6169" i="103"/>
  <c r="J6321" i="103"/>
  <c r="J5977" i="103"/>
  <c r="J6046" i="103"/>
  <c r="J6267" i="103"/>
  <c r="J6312" i="103"/>
  <c r="J6436" i="103"/>
  <c r="J6472" i="103"/>
  <c r="J5992" i="103"/>
  <c r="J6004" i="103"/>
  <c r="J6085" i="103"/>
  <c r="J6315" i="103"/>
  <c r="J6439" i="103"/>
  <c r="J6451" i="103"/>
  <c r="J6496" i="103"/>
  <c r="J6294" i="103"/>
  <c r="J6463" i="103"/>
  <c r="J6442" i="103"/>
  <c r="J6007" i="103"/>
  <c r="J6166" i="103"/>
  <c r="J6330" i="103"/>
  <c r="J6285" i="103"/>
  <c r="J6466" i="103"/>
  <c r="J6264" i="103"/>
  <c r="J6478" i="103"/>
  <c r="J6094" i="103"/>
  <c r="J6154" i="103"/>
  <c r="J6303" i="103"/>
  <c r="J6333" i="103"/>
  <c r="J5998" i="103"/>
  <c r="J6073" i="103"/>
  <c r="J6255" i="103"/>
  <c r="J5989" i="103"/>
  <c r="J6097" i="103"/>
  <c r="J6145" i="103"/>
  <c r="J6157" i="103"/>
  <c r="J6306" i="103"/>
  <c r="J6043" i="103"/>
  <c r="J6276" i="103"/>
  <c r="J6336" i="103"/>
  <c r="J5980" i="103"/>
  <c r="J6055" i="103"/>
  <c r="J6088" i="103"/>
  <c r="J6137" i="103"/>
  <c r="J6288" i="103"/>
  <c r="J6327" i="103"/>
  <c r="J6034" i="103"/>
  <c r="J6148" i="103"/>
  <c r="J6309" i="103"/>
  <c r="J5983" i="103"/>
  <c r="J6037" i="103"/>
  <c r="J6151" i="103"/>
  <c r="J6261" i="103"/>
  <c r="J6300" i="103"/>
  <c r="J5995" i="103"/>
  <c r="J6163" i="103"/>
  <c r="J6282" i="103"/>
  <c r="K5830" i="103" l="1"/>
  <c r="C5423" i="103"/>
  <c r="D5423" i="103"/>
  <c r="C5424" i="103"/>
  <c r="D5424" i="103"/>
  <c r="C5382" i="103"/>
  <c r="D5382" i="103"/>
  <c r="C5095" i="103"/>
  <c r="C4927" i="103"/>
  <c r="J5786" i="103"/>
  <c r="J5785" i="103"/>
  <c r="J5783" i="103"/>
  <c r="J5781" i="103"/>
  <c r="J5780" i="103"/>
  <c r="J5778" i="103"/>
  <c r="J5777" i="103"/>
  <c r="J5776" i="103"/>
  <c r="J5774" i="103"/>
  <c r="J5773" i="103"/>
  <c r="J5771" i="103"/>
  <c r="J5770" i="103"/>
  <c r="J5768" i="103"/>
  <c r="J5767" i="103"/>
  <c r="J5765" i="103"/>
  <c r="J5764" i="103"/>
  <c r="J5763" i="103"/>
  <c r="J5761" i="103"/>
  <c r="J5760" i="103"/>
  <c r="J5758" i="103"/>
  <c r="J5757" i="103"/>
  <c r="J5756" i="103"/>
  <c r="J5754" i="103"/>
  <c r="J5753" i="103"/>
  <c r="J5752" i="103"/>
  <c r="J5751" i="103"/>
  <c r="J5749" i="103"/>
  <c r="J5748" i="103"/>
  <c r="J5747" i="103"/>
  <c r="J5746" i="103"/>
  <c r="J5745" i="103"/>
  <c r="J5743" i="103"/>
  <c r="J5742" i="103"/>
  <c r="J5740" i="103"/>
  <c r="J5739" i="103"/>
  <c r="J5737" i="103"/>
  <c r="J5736" i="103"/>
  <c r="J5734" i="103"/>
  <c r="J5733" i="103"/>
  <c r="J5731" i="103"/>
  <c r="J5730" i="103"/>
  <c r="J5729" i="103"/>
  <c r="J5728" i="103"/>
  <c r="J5726" i="103"/>
  <c r="J5725" i="103"/>
  <c r="J5724" i="103"/>
  <c r="J5723" i="103"/>
  <c r="J5721" i="103"/>
  <c r="J5720" i="103"/>
  <c r="J5719" i="103"/>
  <c r="J5718" i="103"/>
  <c r="J5717" i="103"/>
  <c r="J5715" i="103"/>
  <c r="J5714" i="103"/>
  <c r="J5713" i="103"/>
  <c r="J5711" i="103"/>
  <c r="J5710" i="103"/>
  <c r="J5709" i="103"/>
  <c r="J5708" i="103"/>
  <c r="J5707" i="103"/>
  <c r="J5706" i="103"/>
  <c r="J5704" i="103"/>
  <c r="J5703" i="103"/>
  <c r="J5702" i="103"/>
  <c r="J5700" i="103"/>
  <c r="J5699" i="103"/>
  <c r="J5698" i="103"/>
  <c r="J5697" i="103"/>
  <c r="J5696" i="103"/>
  <c r="J5695" i="103"/>
  <c r="J5693" i="103"/>
  <c r="J5692" i="103"/>
  <c r="J5691" i="103"/>
  <c r="J5690" i="103"/>
  <c r="J5689" i="103"/>
  <c r="J5688" i="103"/>
  <c r="J5687" i="103"/>
  <c r="J5686" i="103"/>
  <c r="J5685" i="103"/>
  <c r="J5684" i="103"/>
  <c r="J5683" i="103"/>
  <c r="J5682" i="103"/>
  <c r="J5681" i="103"/>
  <c r="J5680" i="103"/>
  <c r="J5679" i="103"/>
  <c r="J5678" i="103"/>
  <c r="J5677" i="103"/>
  <c r="J5676" i="103"/>
  <c r="J5675" i="103"/>
  <c r="J5674" i="103"/>
  <c r="J5673" i="103"/>
  <c r="J5672" i="103"/>
  <c r="J5670" i="103"/>
  <c r="J5669" i="103"/>
  <c r="J5668" i="103"/>
  <c r="J5667" i="103"/>
  <c r="J5666" i="103"/>
  <c r="J5665" i="103"/>
  <c r="J5664" i="103"/>
  <c r="J5663" i="103"/>
  <c r="J5662" i="103"/>
  <c r="J5661" i="103"/>
  <c r="J5660" i="103"/>
  <c r="J5659" i="103"/>
  <c r="J5658" i="103"/>
  <c r="J5657" i="103"/>
  <c r="J5656" i="103"/>
  <c r="J5655" i="103"/>
  <c r="J5654" i="103"/>
  <c r="J5653" i="103"/>
  <c r="J5652" i="103"/>
  <c r="J5651" i="103"/>
  <c r="J5650" i="103"/>
  <c r="J5649" i="103"/>
  <c r="J5647" i="103"/>
  <c r="J5646" i="103"/>
  <c r="J5645" i="103"/>
  <c r="J5643" i="103"/>
  <c r="J5642" i="103"/>
  <c r="J5641" i="103"/>
  <c r="J5640" i="103"/>
  <c r="J5639" i="103"/>
  <c r="J5637" i="103"/>
  <c r="J5636" i="103"/>
  <c r="J5635" i="103"/>
  <c r="J5634" i="103"/>
  <c r="J5633" i="103"/>
  <c r="J5632" i="103"/>
  <c r="J5631" i="103"/>
  <c r="J5630" i="103"/>
  <c r="J5629" i="103"/>
  <c r="J5628" i="103"/>
  <c r="J5627" i="103"/>
  <c r="J5626" i="103"/>
  <c r="J5625" i="103"/>
  <c r="J5624" i="103"/>
  <c r="J5623" i="103"/>
  <c r="J5622" i="103"/>
  <c r="J5621" i="103"/>
  <c r="J5619" i="103"/>
  <c r="J5618" i="103"/>
  <c r="J5617" i="103"/>
  <c r="J5616" i="103"/>
  <c r="J5615" i="103"/>
  <c r="J5613" i="103"/>
  <c r="J5612" i="103"/>
  <c r="J5611" i="103"/>
  <c r="J5610" i="103"/>
  <c r="J5609" i="103"/>
  <c r="J5608" i="103"/>
  <c r="J5607" i="103"/>
  <c r="J5606" i="103"/>
  <c r="J5605" i="103"/>
  <c r="J5604" i="103"/>
  <c r="J5603" i="103"/>
  <c r="J5602" i="103"/>
  <c r="J5601" i="103"/>
  <c r="J5600" i="103"/>
  <c r="J5599" i="103"/>
  <c r="J5598" i="103"/>
  <c r="J5597" i="103"/>
  <c r="J5596" i="103"/>
  <c r="J5595" i="103"/>
  <c r="J5594" i="103"/>
  <c r="J5593" i="103"/>
  <c r="J5592" i="103"/>
  <c r="J5591" i="103"/>
  <c r="J5590" i="103"/>
  <c r="J5589" i="103"/>
  <c r="J5588" i="103"/>
  <c r="J5587" i="103"/>
  <c r="J5586" i="103"/>
  <c r="J5585" i="103"/>
  <c r="J5584" i="103"/>
  <c r="J5583" i="103"/>
  <c r="J5582" i="103"/>
  <c r="J5581" i="103"/>
  <c r="J5580" i="103"/>
  <c r="J5579" i="103"/>
  <c r="J5578" i="103"/>
  <c r="J5577" i="103"/>
  <c r="J5576" i="103"/>
  <c r="J5575" i="103"/>
  <c r="J5574" i="103"/>
  <c r="J5573" i="103"/>
  <c r="J5572" i="103"/>
  <c r="J5571" i="103"/>
  <c r="J5570" i="103"/>
  <c r="J5569" i="103"/>
  <c r="J5568" i="103"/>
  <c r="J5567" i="103"/>
  <c r="J5566" i="103"/>
  <c r="J5565" i="103"/>
  <c r="J5564" i="103"/>
  <c r="J5563" i="103"/>
  <c r="J5562" i="103"/>
  <c r="J5561" i="103"/>
  <c r="J5560" i="103"/>
  <c r="J5559" i="103"/>
  <c r="J5558" i="103"/>
  <c r="J5557" i="103"/>
  <c r="J5556" i="103"/>
  <c r="J5555" i="103"/>
  <c r="J5554" i="103"/>
  <c r="J5553" i="103"/>
  <c r="J5550" i="103"/>
  <c r="J5549" i="103"/>
  <c r="J5548" i="103"/>
  <c r="J5547" i="103"/>
  <c r="J5546" i="103"/>
  <c r="J5545" i="103"/>
  <c r="J5544" i="103"/>
  <c r="J5543" i="103"/>
  <c r="J5542" i="103"/>
  <c r="J5541" i="103"/>
  <c r="J5540" i="103"/>
  <c r="J5539" i="103"/>
  <c r="J5538" i="103"/>
  <c r="J5537" i="103"/>
  <c r="J5536" i="103"/>
  <c r="J5535" i="103"/>
  <c r="J5534" i="103"/>
  <c r="J5533" i="103"/>
  <c r="J5532" i="103"/>
  <c r="J5531" i="103"/>
  <c r="J5530" i="103"/>
  <c r="J5529" i="103"/>
  <c r="J5528" i="103"/>
  <c r="J5527" i="103"/>
  <c r="J5526" i="103"/>
  <c r="J5525" i="103"/>
  <c r="J5524" i="103"/>
  <c r="J5523" i="103"/>
  <c r="J5522" i="103"/>
  <c r="J5521" i="103"/>
  <c r="J5520" i="103"/>
  <c r="J5519" i="103"/>
  <c r="J5518" i="103"/>
  <c r="J5517" i="103"/>
  <c r="J5516" i="103"/>
  <c r="J5515" i="103"/>
  <c r="J5514" i="103"/>
  <c r="J5513" i="103"/>
  <c r="J5512" i="103"/>
  <c r="J5511" i="103"/>
  <c r="J5510" i="103"/>
  <c r="J5509" i="103"/>
  <c r="J5508" i="103"/>
  <c r="J5507" i="103"/>
  <c r="J5506" i="103"/>
  <c r="J5505" i="103"/>
  <c r="J5504" i="103"/>
  <c r="J5503" i="103"/>
  <c r="J5502" i="103"/>
  <c r="J5501" i="103"/>
  <c r="J5498" i="103"/>
  <c r="J5497" i="103"/>
  <c r="J5496" i="103"/>
  <c r="J5495" i="103"/>
  <c r="J5494" i="103"/>
  <c r="J5493" i="103"/>
  <c r="J5492" i="103"/>
  <c r="J5491" i="103"/>
  <c r="J5490" i="103"/>
  <c r="J5489" i="103"/>
  <c r="J5488" i="103"/>
  <c r="J5487" i="103"/>
  <c r="J5486" i="103"/>
  <c r="J5485" i="103"/>
  <c r="J5484" i="103"/>
  <c r="J5483" i="103"/>
  <c r="J5482" i="103"/>
  <c r="J5481" i="103"/>
  <c r="J5480" i="103"/>
  <c r="J5479" i="103"/>
  <c r="J5478" i="103"/>
  <c r="J5477" i="103"/>
  <c r="J5476" i="103"/>
  <c r="J5475" i="103"/>
  <c r="J5474" i="103"/>
  <c r="J5473" i="103"/>
  <c r="J5472" i="103"/>
  <c r="J5471" i="103"/>
  <c r="J5470" i="103"/>
  <c r="J5469" i="103"/>
  <c r="J5468" i="103"/>
  <c r="J5467" i="103"/>
  <c r="J5466" i="103"/>
  <c r="J5463" i="103"/>
  <c r="J5462" i="103"/>
  <c r="J5461" i="103"/>
  <c r="J5460" i="103"/>
  <c r="J5459" i="103"/>
  <c r="J5458" i="103"/>
  <c r="J5457" i="103"/>
  <c r="J5456" i="103"/>
  <c r="J5455" i="103"/>
  <c r="J5454" i="103"/>
  <c r="J5453" i="103"/>
  <c r="J5452" i="103"/>
  <c r="J5451" i="103"/>
  <c r="J5450" i="103"/>
  <c r="J5449" i="103"/>
  <c r="J5448" i="103"/>
  <c r="J5447" i="103"/>
  <c r="J5446" i="103"/>
  <c r="J5445" i="103"/>
  <c r="J5444" i="103"/>
  <c r="J5443" i="103"/>
  <c r="J5442" i="103"/>
  <c r="J5441" i="103"/>
  <c r="J5440" i="103"/>
  <c r="J5439" i="103"/>
  <c r="J5438" i="103"/>
  <c r="J5437" i="103"/>
  <c r="J5436" i="103"/>
  <c r="J5435" i="103"/>
  <c r="J5434" i="103"/>
  <c r="J5433" i="103"/>
  <c r="J5432" i="103"/>
  <c r="J5431" i="103"/>
  <c r="J5430" i="103"/>
  <c r="J5421" i="103"/>
  <c r="J5420" i="103"/>
  <c r="J5419" i="103"/>
  <c r="J5418" i="103"/>
  <c r="J5417" i="103"/>
  <c r="J5416" i="103"/>
  <c r="J5415" i="103"/>
  <c r="J5414" i="103"/>
  <c r="J5413" i="103"/>
  <c r="J5412" i="103"/>
  <c r="J5411" i="103"/>
  <c r="J5410" i="103"/>
  <c r="J5409" i="103"/>
  <c r="J5408" i="103"/>
  <c r="J5407" i="103"/>
  <c r="J5406" i="103"/>
  <c r="J5405" i="103"/>
  <c r="J5404" i="103"/>
  <c r="J5403" i="103"/>
  <c r="J5402" i="103"/>
  <c r="J5401" i="103"/>
  <c r="J5400" i="103"/>
  <c r="J5399" i="103"/>
  <c r="J5397" i="103"/>
  <c r="J5395" i="103"/>
  <c r="J5393" i="103"/>
  <c r="J5392" i="103"/>
  <c r="J5391" i="103"/>
  <c r="J5390" i="103"/>
  <c r="J5388" i="103"/>
  <c r="J5380" i="103"/>
  <c r="J5379" i="103"/>
  <c r="J5378" i="103"/>
  <c r="J5377" i="103"/>
  <c r="J5376" i="103"/>
  <c r="J5375" i="103"/>
  <c r="J5374" i="103"/>
  <c r="J5372" i="103"/>
  <c r="J5371" i="103"/>
  <c r="J5370" i="103"/>
  <c r="J5369" i="103"/>
  <c r="J5368" i="103"/>
  <c r="J5367" i="103"/>
  <c r="J5366" i="103"/>
  <c r="J5365" i="103"/>
  <c r="J5363" i="103"/>
  <c r="J5362" i="103"/>
  <c r="J5361" i="103"/>
  <c r="J5360" i="103"/>
  <c r="J5359" i="103"/>
  <c r="J5358" i="103"/>
  <c r="J5357" i="103"/>
  <c r="J5356" i="103"/>
  <c r="J5354" i="103"/>
  <c r="J5353" i="103"/>
  <c r="J5352" i="103"/>
  <c r="J5351" i="103"/>
  <c r="J5350" i="103"/>
  <c r="J5349" i="103"/>
  <c r="J5348" i="103"/>
  <c r="J5347" i="103"/>
  <c r="J5345" i="103"/>
  <c r="J5344" i="103"/>
  <c r="J5343" i="103"/>
  <c r="J5342" i="103"/>
  <c r="J5341" i="103"/>
  <c r="J5340" i="103"/>
  <c r="J5339" i="103"/>
  <c r="J5338" i="103"/>
  <c r="J5336" i="103"/>
  <c r="J5335" i="103"/>
  <c r="J5334" i="103"/>
  <c r="J5333" i="103"/>
  <c r="J5332" i="103"/>
  <c r="J5331" i="103"/>
  <c r="J5330" i="103"/>
  <c r="J5329" i="103"/>
  <c r="J5328" i="103"/>
  <c r="J5327" i="103"/>
  <c r="J5326" i="103"/>
  <c r="J5325" i="103"/>
  <c r="J5323" i="103"/>
  <c r="J5322" i="103"/>
  <c r="J5321" i="103"/>
  <c r="J5320" i="103"/>
  <c r="J5319" i="103"/>
  <c r="J5318" i="103"/>
  <c r="J5317" i="103"/>
  <c r="J5316" i="103"/>
  <c r="J5315" i="103"/>
  <c r="J5314" i="103"/>
  <c r="J5313" i="103"/>
  <c r="J5312" i="103"/>
  <c r="J5311" i="103"/>
  <c r="J5309" i="103"/>
  <c r="J5308" i="103"/>
  <c r="J5307" i="103"/>
  <c r="J5306" i="103"/>
  <c r="J5305" i="103"/>
  <c r="J5304" i="103"/>
  <c r="J5303" i="103"/>
  <c r="J5302" i="103"/>
  <c r="J5301" i="103"/>
  <c r="J5300" i="103"/>
  <c r="J5299" i="103"/>
  <c r="J5298" i="103"/>
  <c r="J5297" i="103"/>
  <c r="J5295" i="103"/>
  <c r="J5294" i="103"/>
  <c r="J5293" i="103"/>
  <c r="J5292" i="103"/>
  <c r="J5291" i="103"/>
  <c r="J5290" i="103"/>
  <c r="J5289" i="103"/>
  <c r="J5288" i="103"/>
  <c r="J5287" i="103"/>
  <c r="J5286" i="103"/>
  <c r="J5285" i="103"/>
  <c r="J5284" i="103"/>
  <c r="J5283" i="103"/>
  <c r="J5281" i="103"/>
  <c r="J5280" i="103"/>
  <c r="J5279" i="103"/>
  <c r="J5278" i="103"/>
  <c r="J5277" i="103"/>
  <c r="J5276" i="103"/>
  <c r="J5275" i="103"/>
  <c r="J5274" i="103"/>
  <c r="J5273" i="103"/>
  <c r="J5272" i="103"/>
  <c r="J5271" i="103"/>
  <c r="J5270" i="103"/>
  <c r="J5268" i="103"/>
  <c r="J5267" i="103"/>
  <c r="J5266" i="103"/>
  <c r="J5265" i="103"/>
  <c r="J5264" i="103"/>
  <c r="J5263" i="103"/>
  <c r="J5262" i="103"/>
  <c r="J5261" i="103"/>
  <c r="J5260" i="103"/>
  <c r="J5259" i="103"/>
  <c r="J5258" i="103"/>
  <c r="J5257" i="103"/>
  <c r="J5255" i="103"/>
  <c r="J5254" i="103"/>
  <c r="J5253" i="103"/>
  <c r="J5252" i="103"/>
  <c r="J5251" i="103"/>
  <c r="J5250" i="103"/>
  <c r="J5249" i="103"/>
  <c r="J5248" i="103"/>
  <c r="J5247" i="103"/>
  <c r="J5246" i="103"/>
  <c r="J5245" i="103"/>
  <c r="J5244" i="103"/>
  <c r="J5242" i="103"/>
  <c r="J5241" i="103"/>
  <c r="J5240" i="103"/>
  <c r="J5239" i="103"/>
  <c r="J5238" i="103"/>
  <c r="J5237" i="103"/>
  <c r="J5236" i="103"/>
  <c r="J5234" i="103"/>
  <c r="J5233" i="103"/>
  <c r="J5232" i="103"/>
  <c r="J5231" i="103"/>
  <c r="J5230" i="103"/>
  <c r="J5229" i="103"/>
  <c r="J5228" i="103"/>
  <c r="J5226" i="103"/>
  <c r="J5225" i="103"/>
  <c r="J5224" i="103"/>
  <c r="J5223" i="103"/>
  <c r="J5222" i="103"/>
  <c r="J5221" i="103"/>
  <c r="J5220" i="103"/>
  <c r="J5218" i="103"/>
  <c r="J5217" i="103"/>
  <c r="J5216" i="103"/>
  <c r="J5215" i="103"/>
  <c r="J5214" i="103"/>
  <c r="J5211" i="103"/>
  <c r="J5210" i="103"/>
  <c r="J5209" i="103"/>
  <c r="J5208" i="103"/>
  <c r="J5207" i="103"/>
  <c r="J5206" i="103"/>
  <c r="J5204" i="103"/>
  <c r="J5203" i="103"/>
  <c r="J5202" i="103"/>
  <c r="J5201" i="103"/>
  <c r="J5200" i="103"/>
  <c r="J5199" i="103"/>
  <c r="J5198" i="103"/>
  <c r="J5197" i="103"/>
  <c r="J5196" i="103"/>
  <c r="J5195" i="103"/>
  <c r="J5194" i="103"/>
  <c r="J5192" i="103"/>
  <c r="J5191" i="103"/>
  <c r="J5190" i="103"/>
  <c r="J5189" i="103"/>
  <c r="J5188" i="103"/>
  <c r="J5187" i="103"/>
  <c r="J5186" i="103"/>
  <c r="J5185" i="103"/>
  <c r="J5184" i="103"/>
  <c r="J5183" i="103"/>
  <c r="J5182" i="103"/>
  <c r="J5180" i="103"/>
  <c r="J5179" i="103"/>
  <c r="J5178" i="103"/>
  <c r="J5177" i="103"/>
  <c r="J5176" i="103"/>
  <c r="J5175" i="103"/>
  <c r="J5174" i="103"/>
  <c r="J5173" i="103"/>
  <c r="J5172" i="103"/>
  <c r="J5171" i="103"/>
  <c r="J5170" i="103"/>
  <c r="J5168" i="103"/>
  <c r="J5167" i="103"/>
  <c r="J5166" i="103"/>
  <c r="J5165" i="103"/>
  <c r="J5164" i="103"/>
  <c r="J5163" i="103"/>
  <c r="J5162" i="103"/>
  <c r="J5161" i="103"/>
  <c r="J5160" i="103"/>
  <c r="J5159" i="103"/>
  <c r="J5158" i="103"/>
  <c r="J5156" i="103"/>
  <c r="J5155" i="103"/>
  <c r="J5154" i="103"/>
  <c r="J5153" i="103"/>
  <c r="J5152" i="103"/>
  <c r="J5151" i="103"/>
  <c r="J5150" i="103"/>
  <c r="J5149" i="103"/>
  <c r="J5148" i="103"/>
  <c r="J5147" i="103"/>
  <c r="J5146" i="103"/>
  <c r="J5145" i="103"/>
  <c r="J5143" i="103"/>
  <c r="J5142" i="103"/>
  <c r="J5141" i="103"/>
  <c r="J5140" i="103"/>
  <c r="J5139" i="103"/>
  <c r="J5138" i="103"/>
  <c r="J5137" i="103"/>
  <c r="J5136" i="103"/>
  <c r="J5135" i="103"/>
  <c r="J5134" i="103"/>
  <c r="J5133" i="103"/>
  <c r="J5131" i="103"/>
  <c r="J5130" i="103"/>
  <c r="J5129" i="103"/>
  <c r="J5128" i="103"/>
  <c r="J5127" i="103"/>
  <c r="J5126" i="103"/>
  <c r="J5125" i="103"/>
  <c r="J5124" i="103"/>
  <c r="J5123" i="103"/>
  <c r="J5122" i="103"/>
  <c r="J5121" i="103"/>
  <c r="J5119" i="103"/>
  <c r="J5118" i="103"/>
  <c r="J5117" i="103"/>
  <c r="J5116" i="103"/>
  <c r="J5115" i="103"/>
  <c r="J5114" i="103"/>
  <c r="J5113" i="103"/>
  <c r="J5112" i="103"/>
  <c r="J5111" i="103"/>
  <c r="J5110" i="103"/>
  <c r="J5108" i="103"/>
  <c r="J5107" i="103"/>
  <c r="J5106" i="103"/>
  <c r="J5105" i="103"/>
  <c r="J5104" i="103"/>
  <c r="J5103" i="103"/>
  <c r="J5102" i="103"/>
  <c r="F36" i="1" l="1"/>
  <c r="K5097" i="103"/>
  <c r="F30" i="1" s="1"/>
  <c r="K5384" i="103"/>
  <c r="F31" i="1" s="1"/>
  <c r="K5426" i="103"/>
  <c r="F33" i="1" s="1"/>
  <c r="D4927" i="103" l="1"/>
  <c r="C4553" i="103"/>
  <c r="D4553" i="103"/>
  <c r="C4081" i="103"/>
  <c r="D4081" i="103"/>
  <c r="C4068" i="103"/>
  <c r="D4068" i="103"/>
  <c r="C1507" i="103" l="1"/>
  <c r="D1507" i="103"/>
  <c r="C10" i="103"/>
  <c r="D10" i="103"/>
  <c r="C11" i="103"/>
  <c r="D11" i="103"/>
  <c r="C12" i="103"/>
  <c r="D12" i="103"/>
  <c r="J19" i="45"/>
  <c r="K14" i="45" s="1"/>
  <c r="F205" i="1" s="1"/>
  <c r="J4952" i="103"/>
  <c r="J4951" i="103"/>
  <c r="J4950" i="103"/>
  <c r="J4949" i="103"/>
  <c r="J4948" i="103"/>
  <c r="J4946" i="103"/>
  <c r="J4944" i="103"/>
  <c r="J4943" i="103"/>
  <c r="J4942" i="103"/>
  <c r="J4941" i="103"/>
  <c r="J4940" i="103"/>
  <c r="J4939" i="103"/>
  <c r="J4938" i="103"/>
  <c r="J4937" i="103"/>
  <c r="J4936" i="103"/>
  <c r="J4935" i="103"/>
  <c r="J4934" i="103"/>
  <c r="J4932" i="103"/>
  <c r="J4931" i="103"/>
  <c r="J4921" i="103"/>
  <c r="J4920" i="103"/>
  <c r="J4903" i="103"/>
  <c r="J4895" i="103"/>
  <c r="J4894" i="103"/>
  <c r="J4892" i="103"/>
  <c r="J4889" i="103"/>
  <c r="J4888" i="103"/>
  <c r="J4887" i="103"/>
  <c r="J4886" i="103"/>
  <c r="J4885" i="103"/>
  <c r="J4884" i="103"/>
  <c r="J4883" i="103"/>
  <c r="J4882" i="103"/>
  <c r="J4881" i="103"/>
  <c r="J4880" i="103"/>
  <c r="J4879" i="103"/>
  <c r="J4878" i="103"/>
  <c r="J4877" i="103"/>
  <c r="J4876" i="103"/>
  <c r="J4875" i="103"/>
  <c r="J4874" i="103"/>
  <c r="J4873" i="103"/>
  <c r="J4872" i="103"/>
  <c r="J4871" i="103"/>
  <c r="J4870" i="103"/>
  <c r="J4869" i="103"/>
  <c r="J4868" i="103"/>
  <c r="J4867" i="103"/>
  <c r="J4866" i="103"/>
  <c r="J4865" i="103"/>
  <c r="J4864" i="103"/>
  <c r="J4863" i="103"/>
  <c r="J4862" i="103"/>
  <c r="J4861" i="103"/>
  <c r="J4860" i="103"/>
  <c r="J4859" i="103"/>
  <c r="J4858" i="103"/>
  <c r="J4857" i="103"/>
  <c r="J4856" i="103"/>
  <c r="J4849" i="103"/>
  <c r="J4848" i="103"/>
  <c r="J4847" i="103"/>
  <c r="J4837" i="103"/>
  <c r="J4827" i="103"/>
  <c r="J4815" i="103"/>
  <c r="J4814" i="103"/>
  <c r="J4803" i="103"/>
  <c r="J4802" i="103"/>
  <c r="J4801" i="103"/>
  <c r="J4800" i="103"/>
  <c r="J4799" i="103"/>
  <c r="J4798" i="103"/>
  <c r="J4797" i="103"/>
  <c r="J4796" i="103"/>
  <c r="J4795" i="103"/>
  <c r="J4794" i="103"/>
  <c r="J4793" i="103"/>
  <c r="J4792" i="103"/>
  <c r="J4791" i="103"/>
  <c r="J4790" i="103"/>
  <c r="J4789" i="103"/>
  <c r="J4788" i="103"/>
  <c r="J4787" i="103"/>
  <c r="J4786" i="103"/>
  <c r="J4785" i="103"/>
  <c r="J4784" i="103"/>
  <c r="J4783" i="103"/>
  <c r="J4782" i="103"/>
  <c r="J4781" i="103"/>
  <c r="J4780" i="103"/>
  <c r="J4779" i="103"/>
  <c r="J4778" i="103"/>
  <c r="J4777" i="103"/>
  <c r="J4776" i="103"/>
  <c r="J4775" i="103"/>
  <c r="J4774" i="103"/>
  <c r="J4773" i="103"/>
  <c r="J4772" i="103"/>
  <c r="J4771" i="103"/>
  <c r="J4770" i="103"/>
  <c r="J4769" i="103"/>
  <c r="J4768" i="103"/>
  <c r="J4767" i="103"/>
  <c r="J4766" i="103"/>
  <c r="J4765" i="103"/>
  <c r="J4764" i="103"/>
  <c r="J4763" i="103"/>
  <c r="J4762" i="103"/>
  <c r="J4757" i="103"/>
  <c r="J4756" i="103"/>
  <c r="J4754" i="103"/>
  <c r="J4753" i="103"/>
  <c r="J4751" i="103"/>
  <c r="J4750" i="103"/>
  <c r="J4748" i="103"/>
  <c r="J4747" i="103"/>
  <c r="J4743" i="103"/>
  <c r="J4742" i="103"/>
  <c r="J4740" i="103"/>
  <c r="J4739" i="103"/>
  <c r="J4737" i="103"/>
  <c r="J4736" i="103"/>
  <c r="J4734" i="103"/>
  <c r="J4733" i="103"/>
  <c r="J4729" i="103"/>
  <c r="J4728" i="103"/>
  <c r="J4727" i="103"/>
  <c r="J4725" i="103"/>
  <c r="J4724" i="103"/>
  <c r="J4723" i="103"/>
  <c r="J4719" i="103"/>
  <c r="J4718" i="103"/>
  <c r="J4717" i="103"/>
  <c r="J4715" i="103"/>
  <c r="J4714" i="103"/>
  <c r="J4713" i="103"/>
  <c r="J4712" i="103"/>
  <c r="J4708" i="103"/>
  <c r="J4707" i="103"/>
  <c r="J4705" i="103"/>
  <c r="J4704" i="103"/>
  <c r="J4703" i="103"/>
  <c r="J4702" i="103"/>
  <c r="J4701" i="103"/>
  <c r="J4700" i="103"/>
  <c r="J4696" i="103"/>
  <c r="J4695" i="103"/>
  <c r="J4694" i="103"/>
  <c r="J4692" i="103"/>
  <c r="J4691" i="103"/>
  <c r="J4690" i="103"/>
  <c r="J4686" i="103"/>
  <c r="J4685" i="103"/>
  <c r="J4684" i="103"/>
  <c r="J4682" i="103"/>
  <c r="J4681" i="103"/>
  <c r="J4680" i="103"/>
  <c r="J4676" i="103"/>
  <c r="J4675" i="103"/>
  <c r="J4674" i="103"/>
  <c r="J4673" i="103"/>
  <c r="J4672" i="103"/>
  <c r="J4671" i="103"/>
  <c r="J4670" i="103"/>
  <c r="J4669" i="103"/>
  <c r="J4668" i="103"/>
  <c r="J4667" i="103"/>
  <c r="J4666" i="103"/>
  <c r="J4665" i="103"/>
  <c r="J4664" i="103"/>
  <c r="J4663" i="103"/>
  <c r="J4662" i="103"/>
  <c r="J4661" i="103"/>
  <c r="J4660" i="103"/>
  <c r="J4659" i="103"/>
  <c r="J4658" i="103"/>
  <c r="J4657" i="103"/>
  <c r="J4656" i="103"/>
  <c r="J4655" i="103"/>
  <c r="J4654" i="103"/>
  <c r="J4653" i="103"/>
  <c r="J4652" i="103"/>
  <c r="J4651" i="103"/>
  <c r="J4650" i="103"/>
  <c r="J4649" i="103"/>
  <c r="J4648" i="103"/>
  <c r="J4647" i="103"/>
  <c r="J4646" i="103"/>
  <c r="J4645" i="103"/>
  <c r="J4644" i="103"/>
  <c r="J4643" i="103"/>
  <c r="J4642" i="103"/>
  <c r="J4641" i="103"/>
  <c r="J4640" i="103"/>
  <c r="J4639" i="103"/>
  <c r="J4638" i="103"/>
  <c r="J4637" i="103"/>
  <c r="J4636" i="103"/>
  <c r="J4635" i="103"/>
  <c r="J4634" i="103"/>
  <c r="J4633" i="103"/>
  <c r="J4632" i="103"/>
  <c r="J4631" i="103"/>
  <c r="J4630" i="103"/>
  <c r="J4629" i="103"/>
  <c r="J4628" i="103"/>
  <c r="J4627" i="103"/>
  <c r="J4626" i="103"/>
  <c r="J4625" i="103"/>
  <c r="J4624" i="103"/>
  <c r="J4623" i="103"/>
  <c r="J4622" i="103"/>
  <c r="J4621" i="103"/>
  <c r="J4620" i="103"/>
  <c r="J4619" i="103"/>
  <c r="J4618" i="103"/>
  <c r="J4616" i="103"/>
  <c r="J4615" i="103"/>
  <c r="J4614" i="103"/>
  <c r="J4613" i="103"/>
  <c r="J4612" i="103"/>
  <c r="J4611" i="103"/>
  <c r="J4610" i="103"/>
  <c r="J4609" i="103"/>
  <c r="J4608" i="103"/>
  <c r="J4607" i="103"/>
  <c r="J4606" i="103"/>
  <c r="J4605" i="103"/>
  <c r="J4604" i="103"/>
  <c r="J4603" i="103"/>
  <c r="J4602" i="103"/>
  <c r="J4601" i="103"/>
  <c r="J4600" i="103"/>
  <c r="J4599" i="103"/>
  <c r="J4598" i="103"/>
  <c r="J4597" i="103"/>
  <c r="J4596" i="103"/>
  <c r="J4595" i="103"/>
  <c r="J4594" i="103"/>
  <c r="J4593" i="103"/>
  <c r="J4592" i="103"/>
  <c r="J4591" i="103"/>
  <c r="J4590" i="103"/>
  <c r="J4589" i="103"/>
  <c r="J4588" i="103"/>
  <c r="J4587" i="103"/>
  <c r="J4586" i="103"/>
  <c r="J4585" i="103"/>
  <c r="J4584" i="103"/>
  <c r="J4583" i="103"/>
  <c r="J4582" i="103"/>
  <c r="J4581" i="103"/>
  <c r="J4580" i="103"/>
  <c r="J4579" i="103"/>
  <c r="J4578" i="103"/>
  <c r="J4577" i="103"/>
  <c r="J4576" i="103"/>
  <c r="J4575" i="103"/>
  <c r="J4574" i="103"/>
  <c r="J4573" i="103"/>
  <c r="J4572" i="103"/>
  <c r="J4571" i="103"/>
  <c r="J4570" i="103"/>
  <c r="J4569" i="103"/>
  <c r="J4568" i="103"/>
  <c r="J4567" i="103"/>
  <c r="J4566" i="103"/>
  <c r="J4565" i="103"/>
  <c r="J4564" i="103"/>
  <c r="J4563" i="103"/>
  <c r="J4562" i="103"/>
  <c r="J4561" i="103"/>
  <c r="J4560" i="103"/>
  <c r="J4417" i="103"/>
  <c r="J4416" i="103"/>
  <c r="J4415" i="103"/>
  <c r="J4402" i="103"/>
  <c r="J4392" i="103"/>
  <c r="J4380" i="103"/>
  <c r="J4379" i="103"/>
  <c r="J4368" i="103"/>
  <c r="J4365" i="103"/>
  <c r="J4364" i="103"/>
  <c r="J4362" i="103"/>
  <c r="J4361" i="103"/>
  <c r="J4357" i="103"/>
  <c r="J4325" i="103"/>
  <c r="J4324" i="103"/>
  <c r="J4323" i="103"/>
  <c r="J4322" i="103"/>
  <c r="J4321" i="103"/>
  <c r="J4320" i="103"/>
  <c r="J4319" i="103"/>
  <c r="J4316" i="103"/>
  <c r="J4315" i="103"/>
  <c r="J4314" i="103"/>
  <c r="J4313" i="103"/>
  <c r="J4312" i="103"/>
  <c r="J4311" i="103"/>
  <c r="J4310" i="103"/>
  <c r="J4307" i="103"/>
  <c r="J4306" i="103"/>
  <c r="J4305" i="103"/>
  <c r="J4304" i="103"/>
  <c r="J4303" i="103"/>
  <c r="J4302" i="103"/>
  <c r="J4301" i="103"/>
  <c r="J4300" i="103"/>
  <c r="J4299" i="103"/>
  <c r="J4296" i="103"/>
  <c r="J4295" i="103"/>
  <c r="J4294" i="103"/>
  <c r="J4293" i="103"/>
  <c r="J4292" i="103"/>
  <c r="J4291" i="103"/>
  <c r="J4290" i="103"/>
  <c r="J4289" i="103"/>
  <c r="J4288" i="103"/>
  <c r="J4287" i="103"/>
  <c r="J4286" i="103"/>
  <c r="J4285" i="103"/>
  <c r="J4282" i="103"/>
  <c r="J4281" i="103"/>
  <c r="J4280" i="103"/>
  <c r="J4279" i="103"/>
  <c r="J4278" i="103"/>
  <c r="J4277" i="103"/>
  <c r="J4276" i="103"/>
  <c r="J4275" i="103"/>
  <c r="J4274" i="103"/>
  <c r="J4273" i="103"/>
  <c r="J4272" i="103"/>
  <c r="J4271" i="103"/>
  <c r="J4268" i="103"/>
  <c r="J4267" i="103"/>
  <c r="J4266" i="103"/>
  <c r="J4265" i="103"/>
  <c r="J4264" i="103"/>
  <c r="J4263" i="103"/>
  <c r="J4262" i="103"/>
  <c r="J4261" i="103"/>
  <c r="J4260" i="103"/>
  <c r="J4257" i="103"/>
  <c r="J4256" i="103"/>
  <c r="J4255" i="103"/>
  <c r="J4254" i="103"/>
  <c r="J4253" i="103"/>
  <c r="J4252" i="103"/>
  <c r="J4251" i="103"/>
  <c r="J4250" i="103"/>
  <c r="J4249" i="103"/>
  <c r="J4246" i="103"/>
  <c r="J4245" i="103"/>
  <c r="J4244" i="103"/>
  <c r="J4243" i="103"/>
  <c r="J4242" i="103"/>
  <c r="J4241" i="103"/>
  <c r="J4240" i="103"/>
  <c r="J4239" i="103"/>
  <c r="J4238" i="103"/>
  <c r="J4237" i="103"/>
  <c r="J4236" i="103"/>
  <c r="J4235" i="103"/>
  <c r="J4234" i="103"/>
  <c r="J4233" i="103"/>
  <c r="J4232" i="103"/>
  <c r="J4231" i="103"/>
  <c r="J4230" i="103"/>
  <c r="J4229" i="103"/>
  <c r="J4228" i="103"/>
  <c r="J4227" i="103"/>
  <c r="J4226" i="103"/>
  <c r="J4225" i="103"/>
  <c r="J4224" i="103"/>
  <c r="J4223" i="103"/>
  <c r="J4222" i="103"/>
  <c r="J4221" i="103"/>
  <c r="J4220" i="103"/>
  <c r="J4219" i="103"/>
  <c r="J4218" i="103"/>
  <c r="J4217" i="103"/>
  <c r="J4216" i="103"/>
  <c r="J4215" i="103"/>
  <c r="J4214" i="103"/>
  <c r="J4213" i="103"/>
  <c r="J4212" i="103"/>
  <c r="J4211" i="103"/>
  <c r="J4210" i="103"/>
  <c r="J4209" i="103"/>
  <c r="J4208" i="103"/>
  <c r="J4207" i="103"/>
  <c r="J4206" i="103"/>
  <c r="J4205" i="103"/>
  <c r="J4204" i="103"/>
  <c r="J4203" i="103"/>
  <c r="J4202" i="103"/>
  <c r="J4201" i="103"/>
  <c r="J4200" i="103"/>
  <c r="J4199" i="103"/>
  <c r="J4198" i="103"/>
  <c r="J4197" i="103"/>
  <c r="J4196" i="103"/>
  <c r="J4195" i="103"/>
  <c r="J4194" i="103"/>
  <c r="J4193" i="103"/>
  <c r="J4192" i="103"/>
  <c r="J4191" i="103"/>
  <c r="J4190" i="103"/>
  <c r="J4189" i="103"/>
  <c r="J4188" i="103"/>
  <c r="J4187" i="103"/>
  <c r="J4186" i="103"/>
  <c r="J4185" i="103"/>
  <c r="J4184" i="103"/>
  <c r="J4183" i="103"/>
  <c r="J4182" i="103"/>
  <c r="J4181" i="103"/>
  <c r="J4180" i="103"/>
  <c r="J4179" i="103"/>
  <c r="J4178" i="103"/>
  <c r="J4177" i="103"/>
  <c r="J4176" i="103"/>
  <c r="J4175" i="103"/>
  <c r="J4174" i="103"/>
  <c r="J4173" i="103"/>
  <c r="J4172" i="103"/>
  <c r="J4171" i="103"/>
  <c r="J4170" i="103"/>
  <c r="J4169" i="103"/>
  <c r="J4168" i="103"/>
  <c r="J4167" i="103"/>
  <c r="J4166" i="103"/>
  <c r="J4165" i="103"/>
  <c r="J4164" i="103"/>
  <c r="J4163" i="103"/>
  <c r="J4162" i="103"/>
  <c r="J4161" i="103"/>
  <c r="J4160" i="103"/>
  <c r="J4159" i="103"/>
  <c r="J4158" i="103"/>
  <c r="J4157" i="103"/>
  <c r="J4156" i="103"/>
  <c r="J4155" i="103"/>
  <c r="J4154" i="103"/>
  <c r="J4153" i="103"/>
  <c r="J4152" i="103"/>
  <c r="J4151" i="103"/>
  <c r="J4150" i="103"/>
  <c r="J4149" i="103"/>
  <c r="J4148" i="103"/>
  <c r="J4147" i="103"/>
  <c r="J4146" i="103"/>
  <c r="J4145" i="103"/>
  <c r="J4144" i="103"/>
  <c r="J4143" i="103"/>
  <c r="J4142" i="103"/>
  <c r="J4141" i="103"/>
  <c r="J4140" i="103"/>
  <c r="J4139" i="103"/>
  <c r="J4138" i="103"/>
  <c r="J4137" i="103"/>
  <c r="J4136" i="103"/>
  <c r="J4135" i="103"/>
  <c r="J4134" i="103"/>
  <c r="J4133" i="103"/>
  <c r="J4132" i="103"/>
  <c r="J4131" i="103"/>
  <c r="J4130" i="103"/>
  <c r="J4129" i="103"/>
  <c r="J4128" i="103"/>
  <c r="J4127" i="103"/>
  <c r="J4126" i="103"/>
  <c r="J4125" i="103"/>
  <c r="J4124" i="103"/>
  <c r="J4123" i="103"/>
  <c r="J4122" i="103"/>
  <c r="J4121" i="103"/>
  <c r="J4120" i="103"/>
  <c r="J4119" i="103"/>
  <c r="J4118" i="103"/>
  <c r="J4117" i="103"/>
  <c r="J4116" i="103"/>
  <c r="J4115" i="103"/>
  <c r="J4114" i="103"/>
  <c r="J4113" i="103"/>
  <c r="J4112" i="103"/>
  <c r="J4111" i="103"/>
  <c r="J4110" i="103"/>
  <c r="J4109" i="103"/>
  <c r="J4108" i="103"/>
  <c r="J4107" i="103"/>
  <c r="J4106" i="103"/>
  <c r="J4105" i="103"/>
  <c r="J4104" i="103"/>
  <c r="J4103" i="103"/>
  <c r="J4102" i="103"/>
  <c r="J4101" i="103"/>
  <c r="J4100" i="103"/>
  <c r="J4099" i="103"/>
  <c r="J4098" i="103"/>
  <c r="J4097" i="103"/>
  <c r="J4096" i="103"/>
  <c r="J4095" i="103"/>
  <c r="J4094" i="103"/>
  <c r="J4093" i="103"/>
  <c r="J4092" i="103"/>
  <c r="J4091" i="103"/>
  <c r="J4090" i="103"/>
  <c r="J4089" i="103"/>
  <c r="J4088" i="103"/>
  <c r="J4087" i="103"/>
  <c r="L4083" i="103"/>
  <c r="J4079" i="103"/>
  <c r="J4078" i="103"/>
  <c r="J4077" i="103"/>
  <c r="J4076" i="103"/>
  <c r="J4075" i="103"/>
  <c r="J4074" i="103"/>
  <c r="L4070" i="103"/>
  <c r="J4064" i="103"/>
  <c r="J4063" i="103"/>
  <c r="J4062" i="103"/>
  <c r="J4061" i="103"/>
  <c r="J4060" i="103"/>
  <c r="J4059" i="103"/>
  <c r="J4058" i="103"/>
  <c r="J4057" i="103"/>
  <c r="J4056" i="103"/>
  <c r="J4055" i="103"/>
  <c r="J4054" i="103"/>
  <c r="J4053" i="103"/>
  <c r="J4052" i="103"/>
  <c r="J4051" i="103"/>
  <c r="J4050" i="103"/>
  <c r="J4049" i="103"/>
  <c r="J4048" i="103"/>
  <c r="J4047" i="103"/>
  <c r="J4046" i="103"/>
  <c r="J4045" i="103"/>
  <c r="J4044" i="103"/>
  <c r="J4043" i="103"/>
  <c r="J4042" i="103"/>
  <c r="J4041" i="103"/>
  <c r="J4040" i="103"/>
  <c r="J4039" i="103"/>
  <c r="J4038" i="103"/>
  <c r="J4037" i="103"/>
  <c r="J4036" i="103"/>
  <c r="J4035" i="103"/>
  <c r="J4034" i="103"/>
  <c r="J4033" i="103"/>
  <c r="J4032" i="103"/>
  <c r="J4031" i="103"/>
  <c r="J4030" i="103"/>
  <c r="J4029" i="103"/>
  <c r="J4028" i="103"/>
  <c r="J4027" i="103"/>
  <c r="J4026" i="103"/>
  <c r="J4025" i="103"/>
  <c r="J4024" i="103"/>
  <c r="J4023" i="103"/>
  <c r="J4022" i="103"/>
  <c r="J4021" i="103"/>
  <c r="J4020" i="103"/>
  <c r="J4019" i="103"/>
  <c r="J4018" i="103"/>
  <c r="J4017" i="103"/>
  <c r="J4016" i="103"/>
  <c r="J4015" i="103"/>
  <c r="J4014" i="103"/>
  <c r="J4013" i="103"/>
  <c r="J4012" i="103"/>
  <c r="J4011" i="103"/>
  <c r="J4010" i="103"/>
  <c r="J4009" i="103"/>
  <c r="J4008" i="103"/>
  <c r="J4007" i="103"/>
  <c r="J4006" i="103"/>
  <c r="J4005" i="103"/>
  <c r="J4004" i="103"/>
  <c r="J4003" i="103"/>
  <c r="J4002" i="103"/>
  <c r="J4001" i="103"/>
  <c r="J4000" i="103"/>
  <c r="J3999" i="103"/>
  <c r="J3998" i="103"/>
  <c r="J3997" i="103"/>
  <c r="J3996" i="103"/>
  <c r="J3995" i="103"/>
  <c r="J3994" i="103"/>
  <c r="J3993" i="103"/>
  <c r="J3992" i="103"/>
  <c r="J3991" i="103"/>
  <c r="J3990" i="103"/>
  <c r="J3989" i="103"/>
  <c r="J3988" i="103"/>
  <c r="J3987" i="103"/>
  <c r="J3986" i="103"/>
  <c r="J3985" i="103"/>
  <c r="J3984" i="103"/>
  <c r="J3983" i="103"/>
  <c r="J3982" i="103"/>
  <c r="J3981" i="103"/>
  <c r="J3980" i="103"/>
  <c r="J3979" i="103"/>
  <c r="J3978" i="103"/>
  <c r="J3977" i="103"/>
  <c r="J3976" i="103"/>
  <c r="J3975" i="103"/>
  <c r="J3974" i="103"/>
  <c r="J3973" i="103"/>
  <c r="J3972" i="103"/>
  <c r="J3971" i="103"/>
  <c r="J3970" i="103"/>
  <c r="J3969" i="103"/>
  <c r="J3968" i="103"/>
  <c r="J3967" i="103"/>
  <c r="J3966" i="103"/>
  <c r="J3965" i="103"/>
  <c r="J3964" i="103"/>
  <c r="J3963" i="103"/>
  <c r="J3962" i="103"/>
  <c r="J3961" i="103"/>
  <c r="J3960" i="103"/>
  <c r="J3959" i="103"/>
  <c r="J3958" i="103"/>
  <c r="J3957" i="103"/>
  <c r="J3956" i="103"/>
  <c r="J3955" i="103"/>
  <c r="J3954" i="103"/>
  <c r="J3953" i="103"/>
  <c r="J3952" i="103"/>
  <c r="J3951" i="103"/>
  <c r="J3950" i="103"/>
  <c r="J3949" i="103"/>
  <c r="J3948" i="103"/>
  <c r="J3947" i="103"/>
  <c r="J3946" i="103"/>
  <c r="J3945" i="103"/>
  <c r="J3944" i="103"/>
  <c r="J3943" i="103"/>
  <c r="J3942" i="103"/>
  <c r="J3941" i="103"/>
  <c r="J3940" i="103"/>
  <c r="J3939" i="103"/>
  <c r="J3938" i="103"/>
  <c r="J3937" i="103"/>
  <c r="J3936" i="103"/>
  <c r="J3935" i="103"/>
  <c r="J3934" i="103"/>
  <c r="J3933" i="103"/>
  <c r="J3932" i="103"/>
  <c r="J3931" i="103"/>
  <c r="J3930" i="103"/>
  <c r="J3929" i="103"/>
  <c r="J3928" i="103"/>
  <c r="J3927" i="103"/>
  <c r="J3926" i="103"/>
  <c r="J3925" i="103"/>
  <c r="J3924" i="103"/>
  <c r="J3923" i="103"/>
  <c r="J3922" i="103"/>
  <c r="J3921" i="103"/>
  <c r="J3918" i="103"/>
  <c r="J3917" i="103"/>
  <c r="J3916" i="103"/>
  <c r="J3915" i="103"/>
  <c r="J3914" i="103"/>
  <c r="J3913" i="103"/>
  <c r="J3912" i="103"/>
  <c r="J3911" i="103"/>
  <c r="J3910" i="103"/>
  <c r="J3909" i="103"/>
  <c r="J3908" i="103"/>
  <c r="J3907" i="103"/>
  <c r="J3906" i="103"/>
  <c r="J3905" i="103"/>
  <c r="J3904" i="103"/>
  <c r="J3903" i="103"/>
  <c r="J3902" i="103"/>
  <c r="J3901" i="103"/>
  <c r="J3900" i="103"/>
  <c r="J3899" i="103"/>
  <c r="J3898" i="103"/>
  <c r="J3897" i="103"/>
  <c r="J3896" i="103"/>
  <c r="J3895" i="103"/>
  <c r="J3894" i="103"/>
  <c r="J3893" i="103"/>
  <c r="J3892" i="103"/>
  <c r="J3891" i="103"/>
  <c r="J3890" i="103"/>
  <c r="J3889" i="103"/>
  <c r="J3888" i="103"/>
  <c r="J3886" i="103"/>
  <c r="J3885" i="103"/>
  <c r="J3881" i="103"/>
  <c r="J3880" i="103"/>
  <c r="J3879" i="103"/>
  <c r="J3878" i="103"/>
  <c r="J3877" i="103"/>
  <c r="J3876" i="103"/>
  <c r="J3875" i="103"/>
  <c r="J3874" i="103"/>
  <c r="J3873" i="103"/>
  <c r="J3872" i="103"/>
  <c r="J3871" i="103"/>
  <c r="J3870" i="103"/>
  <c r="J3869" i="103"/>
  <c r="J3868" i="103"/>
  <c r="J3867" i="103"/>
  <c r="J3866" i="103"/>
  <c r="J3865" i="103"/>
  <c r="J3864" i="103"/>
  <c r="J3863" i="103"/>
  <c r="J3862" i="103"/>
  <c r="J3861" i="103"/>
  <c r="J3860" i="103"/>
  <c r="J3859" i="103"/>
  <c r="J3858" i="103"/>
  <c r="J3857" i="103"/>
  <c r="J3856" i="103"/>
  <c r="J3855" i="103"/>
  <c r="J3854" i="103"/>
  <c r="J3853" i="103"/>
  <c r="J3852" i="103"/>
  <c r="J3851" i="103"/>
  <c r="J3850" i="103"/>
  <c r="J3849" i="103"/>
  <c r="J3848" i="103"/>
  <c r="J3847" i="103"/>
  <c r="J3846" i="103"/>
  <c r="J3845" i="103"/>
  <c r="J3844" i="103"/>
  <c r="J3843" i="103"/>
  <c r="J3842" i="103"/>
  <c r="J3841" i="103"/>
  <c r="J3840" i="103"/>
  <c r="J3839" i="103"/>
  <c r="J3838" i="103"/>
  <c r="J3837" i="103"/>
  <c r="J3836" i="103"/>
  <c r="J3835" i="103"/>
  <c r="J3834" i="103"/>
  <c r="J3833" i="103"/>
  <c r="J3832" i="103"/>
  <c r="J3831" i="103"/>
  <c r="J3830" i="103"/>
  <c r="J3829" i="103"/>
  <c r="J3828" i="103"/>
  <c r="J3827" i="103"/>
  <c r="J3826" i="103"/>
  <c r="J3825" i="103"/>
  <c r="J3824" i="103"/>
  <c r="J3823" i="103"/>
  <c r="J3822" i="103"/>
  <c r="J3821" i="103"/>
  <c r="J3820" i="103"/>
  <c r="J3819" i="103"/>
  <c r="J3818" i="103"/>
  <c r="J3817" i="103"/>
  <c r="J3816" i="103"/>
  <c r="J3815" i="103"/>
  <c r="J3814" i="103"/>
  <c r="J3813" i="103"/>
  <c r="J3812" i="103"/>
  <c r="J3811" i="103"/>
  <c r="J3810" i="103"/>
  <c r="J3809" i="103"/>
  <c r="J3808" i="103"/>
  <c r="J3807" i="103"/>
  <c r="J3806" i="103"/>
  <c r="J3803" i="103"/>
  <c r="J3802" i="103"/>
  <c r="J3801" i="103"/>
  <c r="J3800" i="103"/>
  <c r="J3799" i="103"/>
  <c r="J3798" i="103"/>
  <c r="J3797" i="103"/>
  <c r="J3796" i="103"/>
  <c r="J3795" i="103"/>
  <c r="J3794" i="103"/>
  <c r="J3793" i="103"/>
  <c r="J3792" i="103"/>
  <c r="J3791" i="103"/>
  <c r="J3790" i="103"/>
  <c r="J3789" i="103"/>
  <c r="J3788" i="103"/>
  <c r="J3787" i="103"/>
  <c r="J3786" i="103"/>
  <c r="J3785" i="103"/>
  <c r="J3784" i="103"/>
  <c r="J3783" i="103"/>
  <c r="J3782" i="103"/>
  <c r="J3781" i="103"/>
  <c r="J3780" i="103"/>
  <c r="J3779" i="103"/>
  <c r="J3778" i="103"/>
  <c r="J3777" i="103"/>
  <c r="J3776" i="103"/>
  <c r="J3775" i="103"/>
  <c r="J3774" i="103"/>
  <c r="J3773" i="103"/>
  <c r="J3772" i="103"/>
  <c r="J3771" i="103"/>
  <c r="J3770" i="103"/>
  <c r="J3769" i="103"/>
  <c r="J3768" i="103"/>
  <c r="J3767" i="103"/>
  <c r="J3766" i="103"/>
  <c r="J3765" i="103"/>
  <c r="J3764" i="103"/>
  <c r="J3763" i="103"/>
  <c r="J3762" i="103"/>
  <c r="J3761" i="103"/>
  <c r="J3760" i="103"/>
  <c r="J3759" i="103"/>
  <c r="J3758" i="103"/>
  <c r="J3757" i="103"/>
  <c r="J3756" i="103"/>
  <c r="J3755" i="103"/>
  <c r="J3754" i="103"/>
  <c r="J3753" i="103"/>
  <c r="J3752" i="103"/>
  <c r="J3751" i="103"/>
  <c r="J3750" i="103"/>
  <c r="J3749" i="103"/>
  <c r="J3748" i="103"/>
  <c r="J3747" i="103"/>
  <c r="J3746" i="103"/>
  <c r="J3745" i="103"/>
  <c r="J3744" i="103"/>
  <c r="J3743" i="103"/>
  <c r="J3742" i="103"/>
  <c r="J3741" i="103"/>
  <c r="J3740" i="103"/>
  <c r="J3739" i="103"/>
  <c r="J3738" i="103"/>
  <c r="J3737" i="103"/>
  <c r="J3736" i="103"/>
  <c r="J3735" i="103"/>
  <c r="J3734" i="103"/>
  <c r="J3733" i="103"/>
  <c r="J3732" i="103"/>
  <c r="J3731" i="103"/>
  <c r="J3730" i="103"/>
  <c r="J3729" i="103"/>
  <c r="J3728" i="103"/>
  <c r="J3727" i="103"/>
  <c r="J3726" i="103"/>
  <c r="J3725" i="103"/>
  <c r="J3724" i="103"/>
  <c r="J3723" i="103"/>
  <c r="J3722" i="103"/>
  <c r="J3721" i="103"/>
  <c r="J3720" i="103"/>
  <c r="J3719" i="103"/>
  <c r="J3718" i="103"/>
  <c r="J3717" i="103"/>
  <c r="J3716" i="103"/>
  <c r="J3715" i="103"/>
  <c r="J3714" i="103"/>
  <c r="J3713" i="103"/>
  <c r="J3712" i="103"/>
  <c r="J3711" i="103"/>
  <c r="J3710" i="103"/>
  <c r="J3709" i="103"/>
  <c r="J3708" i="103"/>
  <c r="J3707" i="103"/>
  <c r="J3706" i="103"/>
  <c r="J3705" i="103"/>
  <c r="J3704" i="103"/>
  <c r="J3703" i="103"/>
  <c r="J3702" i="103"/>
  <c r="J3701" i="103"/>
  <c r="J3700" i="103"/>
  <c r="J3699" i="103"/>
  <c r="J3698" i="103"/>
  <c r="J3697" i="103"/>
  <c r="J3696" i="103"/>
  <c r="J3695" i="103"/>
  <c r="J3694" i="103"/>
  <c r="J3693" i="103"/>
  <c r="J3692" i="103"/>
  <c r="J3691" i="103"/>
  <c r="J3690" i="103"/>
  <c r="J3689" i="103"/>
  <c r="J3688" i="103"/>
  <c r="J3687" i="103"/>
  <c r="J3686" i="103"/>
  <c r="J3685" i="103"/>
  <c r="J3684" i="103"/>
  <c r="J3683" i="103"/>
  <c r="J3682" i="103"/>
  <c r="J3681" i="103"/>
  <c r="J3680" i="103"/>
  <c r="J3679" i="103"/>
  <c r="J3678" i="103"/>
  <c r="J3677" i="103"/>
  <c r="J3676" i="103"/>
  <c r="J3675" i="103"/>
  <c r="J3674" i="103"/>
  <c r="J3673" i="103"/>
  <c r="J3672" i="103"/>
  <c r="J3671" i="103"/>
  <c r="J3670" i="103"/>
  <c r="J3669" i="103"/>
  <c r="J3668" i="103"/>
  <c r="J3667" i="103"/>
  <c r="J3666" i="103"/>
  <c r="J3665" i="103"/>
  <c r="J3664" i="103"/>
  <c r="J3663" i="103"/>
  <c r="J3662" i="103"/>
  <c r="J3661" i="103"/>
  <c r="J3660" i="103"/>
  <c r="J3657" i="103"/>
  <c r="J3656" i="103"/>
  <c r="J3655" i="103"/>
  <c r="J3654" i="103"/>
  <c r="J3653" i="103"/>
  <c r="J3652" i="103"/>
  <c r="J3651" i="103"/>
  <c r="J3650" i="103"/>
  <c r="J3649" i="103"/>
  <c r="J3648" i="103"/>
  <c r="J3647" i="103"/>
  <c r="J3646" i="103"/>
  <c r="J3645" i="103"/>
  <c r="J3644" i="103"/>
  <c r="J3643" i="103"/>
  <c r="J3642" i="103"/>
  <c r="J3641" i="103"/>
  <c r="J3640" i="103"/>
  <c r="J3639" i="103"/>
  <c r="J3638" i="103"/>
  <c r="J3637" i="103"/>
  <c r="J3636" i="103"/>
  <c r="J3635" i="103"/>
  <c r="J3634" i="103"/>
  <c r="J3633" i="103"/>
  <c r="J3632" i="103"/>
  <c r="J3631" i="103"/>
  <c r="J3630" i="103"/>
  <c r="J3629" i="103"/>
  <c r="J3628" i="103"/>
  <c r="J3627" i="103"/>
  <c r="J3626" i="103"/>
  <c r="J3625" i="103"/>
  <c r="J3624" i="103"/>
  <c r="J3623" i="103"/>
  <c r="J3622" i="103"/>
  <c r="J3621" i="103"/>
  <c r="J3620" i="103"/>
  <c r="J3619" i="103"/>
  <c r="J3618" i="103"/>
  <c r="J3617" i="103"/>
  <c r="J3616" i="103"/>
  <c r="J3615" i="103"/>
  <c r="J3614" i="103"/>
  <c r="J3613" i="103"/>
  <c r="J3612" i="103"/>
  <c r="J3611" i="103"/>
  <c r="J3610" i="103"/>
  <c r="J3609" i="103"/>
  <c r="J3608" i="103"/>
  <c r="J3607" i="103"/>
  <c r="J3606" i="103"/>
  <c r="J3605" i="103"/>
  <c r="J3604" i="103"/>
  <c r="J3603" i="103"/>
  <c r="J3602" i="103"/>
  <c r="J3601" i="103"/>
  <c r="J3600" i="103"/>
  <c r="J3599" i="103"/>
  <c r="J3598" i="103"/>
  <c r="J3597" i="103"/>
  <c r="J3596" i="103"/>
  <c r="J3595" i="103"/>
  <c r="J3594" i="103"/>
  <c r="J3593" i="103"/>
  <c r="J3592" i="103"/>
  <c r="J3591" i="103"/>
  <c r="J3590" i="103"/>
  <c r="J3589" i="103"/>
  <c r="J3588" i="103"/>
  <c r="J3587" i="103"/>
  <c r="J3586" i="103"/>
  <c r="J3585" i="103"/>
  <c r="J3584" i="103"/>
  <c r="J3583" i="103"/>
  <c r="J3582" i="103"/>
  <c r="J3581" i="103"/>
  <c r="J3580" i="103"/>
  <c r="J3579" i="103"/>
  <c r="J3578" i="103"/>
  <c r="J3577" i="103"/>
  <c r="J3576" i="103"/>
  <c r="J3575" i="103"/>
  <c r="J3574" i="103"/>
  <c r="J3573" i="103"/>
  <c r="J3572" i="103"/>
  <c r="J3571" i="103"/>
  <c r="J3570" i="103"/>
  <c r="J3569" i="103"/>
  <c r="J3568" i="103"/>
  <c r="J3567" i="103"/>
  <c r="J3566" i="103"/>
  <c r="J3565" i="103"/>
  <c r="J3564" i="103"/>
  <c r="J3563" i="103"/>
  <c r="J3562" i="103"/>
  <c r="J3561" i="103"/>
  <c r="J3560" i="103"/>
  <c r="J3559" i="103"/>
  <c r="J3558" i="103"/>
  <c r="J3557" i="103"/>
  <c r="J3556" i="103"/>
  <c r="J3555" i="103"/>
  <c r="J3554" i="103"/>
  <c r="J3553" i="103"/>
  <c r="J3552" i="103"/>
  <c r="J3551" i="103"/>
  <c r="J3550" i="103"/>
  <c r="J3549" i="103"/>
  <c r="J3548" i="103"/>
  <c r="J3547" i="103"/>
  <c r="J3546" i="103"/>
  <c r="J3545" i="103"/>
  <c r="J3544" i="103"/>
  <c r="J3543" i="103"/>
  <c r="J3542" i="103"/>
  <c r="J3541" i="103"/>
  <c r="J3540" i="103"/>
  <c r="J3539" i="103"/>
  <c r="J3537" i="103"/>
  <c r="J3535" i="103"/>
  <c r="J3534" i="103"/>
  <c r="J3533" i="103"/>
  <c r="J3532" i="103"/>
  <c r="J3531" i="103"/>
  <c r="J3530" i="103"/>
  <c r="J3529" i="103"/>
  <c r="J3528" i="103"/>
  <c r="J3527" i="103"/>
  <c r="J3526" i="103"/>
  <c r="J3525" i="103"/>
  <c r="J3524" i="103"/>
  <c r="J3523" i="103"/>
  <c r="J3522" i="103"/>
  <c r="J3521" i="103"/>
  <c r="J3520" i="103"/>
  <c r="J3519" i="103"/>
  <c r="J3518" i="103"/>
  <c r="J3517" i="103"/>
  <c r="J3516" i="103"/>
  <c r="J3515" i="103"/>
  <c r="J3514" i="103"/>
  <c r="J3513" i="103"/>
  <c r="J3512" i="103"/>
  <c r="J3511" i="103"/>
  <c r="J3510" i="103"/>
  <c r="J3509" i="103"/>
  <c r="J3508" i="103"/>
  <c r="J3507" i="103"/>
  <c r="J3506" i="103"/>
  <c r="J3505" i="103"/>
  <c r="J3504" i="103"/>
  <c r="J3503" i="103"/>
  <c r="J3502" i="103"/>
  <c r="J3501" i="103"/>
  <c r="J3500" i="103"/>
  <c r="J3499" i="103"/>
  <c r="J3498" i="103"/>
  <c r="J3497" i="103"/>
  <c r="J3496" i="103"/>
  <c r="J3495" i="103"/>
  <c r="J3494" i="103"/>
  <c r="J3493" i="103"/>
  <c r="J3492" i="103"/>
  <c r="J3491" i="103"/>
  <c r="J3490" i="103"/>
  <c r="J3489" i="103"/>
  <c r="J3488" i="103"/>
  <c r="J3487" i="103"/>
  <c r="J3486" i="103"/>
  <c r="J3485" i="103"/>
  <c r="J3484" i="103"/>
  <c r="J3483" i="103"/>
  <c r="J3482" i="103"/>
  <c r="J3481" i="103"/>
  <c r="J3480" i="103"/>
  <c r="J3479" i="103"/>
  <c r="J3478" i="103"/>
  <c r="J3477" i="103"/>
  <c r="J3476" i="103"/>
  <c r="J3475" i="103"/>
  <c r="J3474" i="103"/>
  <c r="J3473" i="103"/>
  <c r="J3472" i="103"/>
  <c r="J3471" i="103"/>
  <c r="J3470" i="103"/>
  <c r="J3469" i="103"/>
  <c r="J3468" i="103"/>
  <c r="J3467" i="103"/>
  <c r="J3466" i="103"/>
  <c r="J3465" i="103"/>
  <c r="J3464" i="103"/>
  <c r="J3463" i="103"/>
  <c r="J3462" i="103"/>
  <c r="J3461" i="103"/>
  <c r="J3460" i="103"/>
  <c r="J3459" i="103"/>
  <c r="J3458" i="103"/>
  <c r="J3457" i="103"/>
  <c r="J3456" i="103"/>
  <c r="J3455" i="103"/>
  <c r="J3454" i="103"/>
  <c r="J3450" i="103"/>
  <c r="J3447" i="103"/>
  <c r="J3446" i="103"/>
  <c r="J3445" i="103"/>
  <c r="J3444" i="103"/>
  <c r="J3443" i="103"/>
  <c r="J3442" i="103"/>
  <c r="J3441" i="103"/>
  <c r="J3440" i="103"/>
  <c r="J3439" i="103"/>
  <c r="J3438" i="103"/>
  <c r="J3437" i="103"/>
  <c r="J3436" i="103"/>
  <c r="J3435" i="103"/>
  <c r="J3434" i="103"/>
  <c r="J3433" i="103"/>
  <c r="J3432" i="103"/>
  <c r="J3431" i="103"/>
  <c r="J3430" i="103"/>
  <c r="J3429" i="103"/>
  <c r="J3428" i="103"/>
  <c r="J3427" i="103"/>
  <c r="J3426" i="103"/>
  <c r="J3425" i="103"/>
  <c r="J3424" i="103"/>
  <c r="J3423" i="103"/>
  <c r="J3422" i="103"/>
  <c r="J3421" i="103"/>
  <c r="J3420" i="103"/>
  <c r="J3419" i="103"/>
  <c r="J3418" i="103"/>
  <c r="J3417" i="103"/>
  <c r="J3416" i="103"/>
  <c r="J3415" i="103"/>
  <c r="J3414" i="103"/>
  <c r="J3413" i="103"/>
  <c r="J3412" i="103"/>
  <c r="J3411" i="103"/>
  <c r="J3409" i="103"/>
  <c r="J3408" i="103"/>
  <c r="J3407" i="103"/>
  <c r="J3405" i="103"/>
  <c r="J3404" i="103"/>
  <c r="J3403" i="103"/>
  <c r="J3401" i="103"/>
  <c r="J3400" i="103"/>
  <c r="J3399" i="103"/>
  <c r="J3397" i="103"/>
  <c r="J3396" i="103"/>
  <c r="J3395" i="103"/>
  <c r="J3394" i="103"/>
  <c r="J3393" i="103"/>
  <c r="J3392" i="103"/>
  <c r="J3389" i="103"/>
  <c r="J3388" i="103"/>
  <c r="J3387" i="103"/>
  <c r="J3386" i="103"/>
  <c r="J3385" i="103"/>
  <c r="J3382" i="103"/>
  <c r="J3381" i="103"/>
  <c r="J3380" i="103"/>
  <c r="J3379" i="103"/>
  <c r="J3378" i="103"/>
  <c r="J3377" i="103"/>
  <c r="J3376" i="103"/>
  <c r="J3375" i="103"/>
  <c r="J3374" i="103"/>
  <c r="J3373" i="103"/>
  <c r="J3372" i="103"/>
  <c r="J3369" i="103"/>
  <c r="J3368" i="103"/>
  <c r="J3367" i="103"/>
  <c r="J3366" i="103"/>
  <c r="J3365" i="103"/>
  <c r="J3364" i="103"/>
  <c r="J3363" i="103"/>
  <c r="J3362" i="103"/>
  <c r="J3361" i="103"/>
  <c r="J3360" i="103"/>
  <c r="J3359" i="103"/>
  <c r="J3358" i="103"/>
  <c r="J3357" i="103"/>
  <c r="J3356" i="103"/>
  <c r="J3355" i="103"/>
  <c r="J3354" i="103"/>
  <c r="J3353" i="103"/>
  <c r="J3352" i="103"/>
  <c r="J3351" i="103"/>
  <c r="J3350" i="103"/>
  <c r="J3349" i="103"/>
  <c r="J3348" i="103"/>
  <c r="J3347" i="103"/>
  <c r="J3346" i="103"/>
  <c r="J3345" i="103"/>
  <c r="J3344" i="103"/>
  <c r="J3343" i="103"/>
  <c r="J3342" i="103"/>
  <c r="J3341" i="103"/>
  <c r="J3340" i="103"/>
  <c r="J3339" i="103"/>
  <c r="J3338" i="103"/>
  <c r="J3337" i="103"/>
  <c r="J3336" i="103"/>
  <c r="J3335" i="103"/>
  <c r="J3334" i="103"/>
  <c r="J3333" i="103"/>
  <c r="J3332" i="103"/>
  <c r="J3331" i="103"/>
  <c r="J3330" i="103"/>
  <c r="J3329" i="103"/>
  <c r="J3328" i="103"/>
  <c r="J3327" i="103"/>
  <c r="J3326" i="103"/>
  <c r="J3325" i="103"/>
  <c r="J3324" i="103"/>
  <c r="J3323" i="103"/>
  <c r="J3322" i="103"/>
  <c r="J3321" i="103"/>
  <c r="J3320" i="103"/>
  <c r="J3319" i="103"/>
  <c r="J3318" i="103"/>
  <c r="J3317" i="103"/>
  <c r="J3316" i="103"/>
  <c r="J3315" i="103"/>
  <c r="J3314" i="103"/>
  <c r="J3313" i="103"/>
  <c r="J3312" i="103"/>
  <c r="J3311" i="103"/>
  <c r="J3310" i="103"/>
  <c r="J3309" i="103"/>
  <c r="J3308" i="103"/>
  <c r="J3307" i="103"/>
  <c r="J3306" i="103"/>
  <c r="J3305" i="103"/>
  <c r="J3304" i="103"/>
  <c r="J3303" i="103"/>
  <c r="J3302" i="103"/>
  <c r="J3301" i="103"/>
  <c r="J3300" i="103"/>
  <c r="J3299" i="103"/>
  <c r="J3298" i="103"/>
  <c r="J3297" i="103"/>
  <c r="J3296" i="103"/>
  <c r="J3295" i="103"/>
  <c r="J3294" i="103"/>
  <c r="J3293" i="103"/>
  <c r="J3292" i="103"/>
  <c r="J3291" i="103"/>
  <c r="J3290" i="103"/>
  <c r="J3289" i="103"/>
  <c r="J3288" i="103"/>
  <c r="J3287" i="103"/>
  <c r="J3286" i="103"/>
  <c r="J3285" i="103"/>
  <c r="J3284" i="103"/>
  <c r="J3283" i="103"/>
  <c r="J3282" i="103"/>
  <c r="J3281" i="103"/>
  <c r="J3280" i="103"/>
  <c r="J3279" i="103"/>
  <c r="J3278" i="103"/>
  <c r="J3277" i="103"/>
  <c r="J3276" i="103"/>
  <c r="J3275" i="103"/>
  <c r="J3274" i="103"/>
  <c r="J3273" i="103"/>
  <c r="J3272" i="103"/>
  <c r="J3271" i="103"/>
  <c r="J3270" i="103"/>
  <c r="J3269" i="103"/>
  <c r="J3268" i="103"/>
  <c r="J3267" i="103"/>
  <c r="J3266" i="103"/>
  <c r="J3265" i="103"/>
  <c r="J3263" i="103"/>
  <c r="J3262" i="103"/>
  <c r="J3261" i="103"/>
  <c r="J3260" i="103"/>
  <c r="J3259" i="103"/>
  <c r="J3258" i="103"/>
  <c r="J3257" i="103"/>
  <c r="J3256" i="103"/>
  <c r="J3255" i="103"/>
  <c r="J3254" i="103"/>
  <c r="J3253" i="103"/>
  <c r="J3252" i="103"/>
  <c r="J3251" i="103"/>
  <c r="J3250" i="103"/>
  <c r="J3249" i="103"/>
  <c r="J3248" i="103"/>
  <c r="J3247" i="103"/>
  <c r="J3246" i="103"/>
  <c r="J3245" i="103"/>
  <c r="J3244" i="103"/>
  <c r="J3243" i="103"/>
  <c r="J3242" i="103"/>
  <c r="J3241" i="103"/>
  <c r="J3240" i="103"/>
  <c r="J3239" i="103"/>
  <c r="J3238" i="103"/>
  <c r="J3237" i="103"/>
  <c r="J3236" i="103"/>
  <c r="J3235" i="103"/>
  <c r="J3234" i="103"/>
  <c r="J3233" i="103"/>
  <c r="J3232" i="103"/>
  <c r="J3231" i="103"/>
  <c r="J3230" i="103"/>
  <c r="J3229" i="103"/>
  <c r="J3228" i="103"/>
  <c r="J3227" i="103"/>
  <c r="J3226" i="103"/>
  <c r="J3225" i="103"/>
  <c r="J3224" i="103"/>
  <c r="J3221" i="103"/>
  <c r="J3220" i="103"/>
  <c r="J3219" i="103"/>
  <c r="J3218" i="103"/>
  <c r="J3217" i="103"/>
  <c r="J3216" i="103"/>
  <c r="J3215" i="103"/>
  <c r="J3214" i="103"/>
  <c r="J3209" i="103"/>
  <c r="J3208" i="103"/>
  <c r="J3207" i="103"/>
  <c r="J3206" i="103"/>
  <c r="J3205" i="103"/>
  <c r="J3204" i="103"/>
  <c r="J3203" i="103"/>
  <c r="J3202" i="103"/>
  <c r="J3201" i="103"/>
  <c r="J3200" i="103"/>
  <c r="J3199" i="103"/>
  <c r="J3198" i="103"/>
  <c r="J3197" i="103"/>
  <c r="J3196" i="103"/>
  <c r="J3195" i="103"/>
  <c r="J3194" i="103"/>
  <c r="J3193" i="103"/>
  <c r="J3192" i="103"/>
  <c r="J3191" i="103"/>
  <c r="J3190" i="103"/>
  <c r="J3189" i="103"/>
  <c r="J3188" i="103"/>
  <c r="J3187" i="103"/>
  <c r="J3186" i="103"/>
  <c r="J3185" i="103"/>
  <c r="J3184" i="103"/>
  <c r="J3183" i="103"/>
  <c r="J3182" i="103"/>
  <c r="J3181" i="103"/>
  <c r="J3180" i="103"/>
  <c r="J3179" i="103"/>
  <c r="J3178" i="103"/>
  <c r="J3177" i="103"/>
  <c r="J3176" i="103"/>
  <c r="J3175" i="103"/>
  <c r="J3174" i="103"/>
  <c r="J3173" i="103"/>
  <c r="J3172" i="103"/>
  <c r="J3171" i="103"/>
  <c r="J3170" i="103"/>
  <c r="J3169" i="103"/>
  <c r="J3168" i="103"/>
  <c r="J3167" i="103"/>
  <c r="J3166" i="103"/>
  <c r="J3165" i="103"/>
  <c r="J3164" i="103"/>
  <c r="J3163" i="103"/>
  <c r="J3162" i="103"/>
  <c r="J3161" i="103"/>
  <c r="J3160" i="103"/>
  <c r="J3159" i="103"/>
  <c r="J3158" i="103"/>
  <c r="J3157" i="103"/>
  <c r="J3156" i="103"/>
  <c r="J3155" i="103"/>
  <c r="J3154" i="103"/>
  <c r="J3153" i="103"/>
  <c r="J3152" i="103"/>
  <c r="J3151" i="103"/>
  <c r="J3150" i="103"/>
  <c r="J3149" i="103"/>
  <c r="J3148" i="103"/>
  <c r="J3147" i="103"/>
  <c r="J3146" i="103"/>
  <c r="J3145" i="103"/>
  <c r="J3144" i="103"/>
  <c r="J3143" i="103"/>
  <c r="J3142" i="103"/>
  <c r="J3141" i="103"/>
  <c r="J3140" i="103"/>
  <c r="J3139" i="103"/>
  <c r="J3138" i="103"/>
  <c r="J3137" i="103"/>
  <c r="J3136" i="103"/>
  <c r="J3135" i="103"/>
  <c r="J3134" i="103"/>
  <c r="J3133" i="103"/>
  <c r="J3132" i="103"/>
  <c r="J3131" i="103"/>
  <c r="J3130" i="103"/>
  <c r="J3129" i="103"/>
  <c r="J3128" i="103"/>
  <c r="J3127" i="103"/>
  <c r="J3126" i="103"/>
  <c r="J3125" i="103"/>
  <c r="J3124" i="103"/>
  <c r="J3123" i="103"/>
  <c r="J3122" i="103"/>
  <c r="J3121" i="103"/>
  <c r="J3120" i="103"/>
  <c r="J3119" i="103"/>
  <c r="J3118" i="103"/>
  <c r="J3117" i="103"/>
  <c r="J3116" i="103"/>
  <c r="J3115" i="103"/>
  <c r="J3114" i="103"/>
  <c r="J3113" i="103"/>
  <c r="J3112" i="103"/>
  <c r="J3111" i="103"/>
  <c r="J3110" i="103"/>
  <c r="J3109" i="103"/>
  <c r="J3108" i="103"/>
  <c r="J3107" i="103"/>
  <c r="J3106" i="103"/>
  <c r="J3105" i="103"/>
  <c r="J3104" i="103"/>
  <c r="J3103" i="103"/>
  <c r="J3102" i="103"/>
  <c r="J3101" i="103"/>
  <c r="J3100" i="103"/>
  <c r="J3099" i="103"/>
  <c r="J3098" i="103"/>
  <c r="J3097" i="103"/>
  <c r="J3096" i="103"/>
  <c r="J3095" i="103"/>
  <c r="J3094" i="103"/>
  <c r="J3093" i="103"/>
  <c r="J3092" i="103"/>
  <c r="J3091" i="103"/>
  <c r="J3090" i="103"/>
  <c r="J3089" i="103"/>
  <c r="J3088" i="103"/>
  <c r="J3087" i="103"/>
  <c r="J3086" i="103"/>
  <c r="J3085" i="103"/>
  <c r="J3084" i="103"/>
  <c r="J3083" i="103"/>
  <c r="J3082" i="103"/>
  <c r="J3081" i="103"/>
  <c r="J3080" i="103"/>
  <c r="J3079" i="103"/>
  <c r="J3078" i="103"/>
  <c r="J3077" i="103"/>
  <c r="J3076" i="103"/>
  <c r="J3075" i="103"/>
  <c r="J3074" i="103"/>
  <c r="J3073" i="103"/>
  <c r="J3072" i="103"/>
  <c r="J3071" i="103"/>
  <c r="J3068" i="103"/>
  <c r="J3067" i="103"/>
  <c r="J3066" i="103"/>
  <c r="J3065" i="103"/>
  <c r="J3064" i="103"/>
  <c r="J3061" i="103"/>
  <c r="J3060" i="103"/>
  <c r="J3059" i="103"/>
  <c r="J3058" i="103"/>
  <c r="J3057" i="103"/>
  <c r="J3056" i="103"/>
  <c r="J3055" i="103"/>
  <c r="J3054" i="103"/>
  <c r="J3053" i="103"/>
  <c r="J3052" i="103"/>
  <c r="J3051" i="103"/>
  <c r="J3050" i="103"/>
  <c r="J3049" i="103"/>
  <c r="J3048" i="103"/>
  <c r="J3047" i="103"/>
  <c r="J3046" i="103"/>
  <c r="J3045" i="103"/>
  <c r="J3044" i="103"/>
  <c r="J3043" i="103"/>
  <c r="J3042" i="103"/>
  <c r="J3041" i="103"/>
  <c r="J3040" i="103"/>
  <c r="J3039" i="103"/>
  <c r="J3038" i="103"/>
  <c r="J3037" i="103"/>
  <c r="J3036" i="103"/>
  <c r="J3035" i="103"/>
  <c r="J3034" i="103"/>
  <c r="J3033" i="103"/>
  <c r="J3032" i="103"/>
  <c r="J3031" i="103"/>
  <c r="J3030" i="103"/>
  <c r="J3029" i="103"/>
  <c r="J3028" i="103"/>
  <c r="J3027" i="103"/>
  <c r="J3026" i="103"/>
  <c r="J3025" i="103"/>
  <c r="J3024" i="103"/>
  <c r="J3023" i="103"/>
  <c r="J3022" i="103"/>
  <c r="J3021" i="103"/>
  <c r="J3020" i="103"/>
  <c r="J3019" i="103"/>
  <c r="J3018" i="103"/>
  <c r="J3017" i="103"/>
  <c r="J3016" i="103"/>
  <c r="J3015" i="103"/>
  <c r="J3014" i="103"/>
  <c r="J3013" i="103"/>
  <c r="J3012" i="103"/>
  <c r="J3011" i="103"/>
  <c r="J3010" i="103"/>
  <c r="J3009" i="103"/>
  <c r="J3008" i="103"/>
  <c r="J3007" i="103"/>
  <c r="J3006" i="103"/>
  <c r="J3005" i="103"/>
  <c r="J3004" i="103"/>
  <c r="J3003" i="103"/>
  <c r="J3002" i="103"/>
  <c r="J3001" i="103"/>
  <c r="J3000" i="103"/>
  <c r="J2999" i="103"/>
  <c r="J2998" i="103"/>
  <c r="J2997" i="103"/>
  <c r="J2996" i="103"/>
  <c r="J2995" i="103"/>
  <c r="J2994" i="103"/>
  <c r="J2993" i="103"/>
  <c r="J2992" i="103"/>
  <c r="J2991" i="103"/>
  <c r="J2990" i="103"/>
  <c r="J2989" i="103"/>
  <c r="J2988" i="103"/>
  <c r="J2987" i="103"/>
  <c r="J2986" i="103"/>
  <c r="J2985" i="103"/>
  <c r="J2984" i="103"/>
  <c r="J2983" i="103"/>
  <c r="J2982" i="103"/>
  <c r="J2981" i="103"/>
  <c r="J2980" i="103"/>
  <c r="J2979" i="103"/>
  <c r="J2978" i="103"/>
  <c r="J2977" i="103"/>
  <c r="J2976" i="103"/>
  <c r="J2975" i="103"/>
  <c r="J2974" i="103"/>
  <c r="J2973" i="103"/>
  <c r="J2972" i="103"/>
  <c r="J2971" i="103"/>
  <c r="J2970" i="103"/>
  <c r="J2969" i="103"/>
  <c r="J2968" i="103"/>
  <c r="J2967" i="103"/>
  <c r="J2966" i="103"/>
  <c r="J2965" i="103"/>
  <c r="J2964" i="103"/>
  <c r="J2963" i="103"/>
  <c r="J2962" i="103"/>
  <c r="J2961" i="103"/>
  <c r="J2960" i="103"/>
  <c r="J2959" i="103"/>
  <c r="J2958" i="103"/>
  <c r="J2957" i="103"/>
  <c r="J2956" i="103"/>
  <c r="J2955" i="103"/>
  <c r="J2954" i="103"/>
  <c r="J2953" i="103"/>
  <c r="J2952" i="103"/>
  <c r="J2951" i="103"/>
  <c r="J2950" i="103"/>
  <c r="J2949" i="103"/>
  <c r="J2948" i="103"/>
  <c r="J2947" i="103"/>
  <c r="J2946" i="103"/>
  <c r="J2945" i="103"/>
  <c r="J2944" i="103"/>
  <c r="J2943" i="103"/>
  <c r="J2942" i="103"/>
  <c r="J2941" i="103"/>
  <c r="J2940" i="103"/>
  <c r="J2939" i="103"/>
  <c r="J2938" i="103"/>
  <c r="J2937" i="103"/>
  <c r="J2936" i="103"/>
  <c r="J2935" i="103"/>
  <c r="J2934" i="103"/>
  <c r="J2933" i="103"/>
  <c r="J2932" i="103"/>
  <c r="J2931" i="103"/>
  <c r="J2930" i="103"/>
  <c r="J2929" i="103"/>
  <c r="J2928" i="103"/>
  <c r="J2927" i="103"/>
  <c r="J2926" i="103"/>
  <c r="J2925" i="103"/>
  <c r="J2924" i="103"/>
  <c r="J2923" i="103"/>
  <c r="J2922" i="103"/>
  <c r="J2921" i="103"/>
  <c r="J2920" i="103"/>
  <c r="J2919" i="103"/>
  <c r="J2918" i="103"/>
  <c r="J2917" i="103"/>
  <c r="J2916" i="103"/>
  <c r="J2915" i="103"/>
  <c r="J2914" i="103"/>
  <c r="J2913" i="103"/>
  <c r="J2912" i="103"/>
  <c r="J2911" i="103"/>
  <c r="J2910" i="103"/>
  <c r="J2909" i="103"/>
  <c r="J2908" i="103"/>
  <c r="J2907" i="103"/>
  <c r="J2906" i="103"/>
  <c r="J2905" i="103"/>
  <c r="J2904" i="103"/>
  <c r="J2903" i="103"/>
  <c r="J2902" i="103"/>
  <c r="J2901" i="103"/>
  <c r="J2900" i="103"/>
  <c r="J2899" i="103"/>
  <c r="J2898" i="103"/>
  <c r="J2897" i="103"/>
  <c r="J2896" i="103"/>
  <c r="J2895" i="103"/>
  <c r="J2894" i="103"/>
  <c r="J2893" i="103"/>
  <c r="J2892" i="103"/>
  <c r="J2891" i="103"/>
  <c r="J2890" i="103"/>
  <c r="J2889" i="103"/>
  <c r="J2888" i="103"/>
  <c r="J2887" i="103"/>
  <c r="J2886" i="103"/>
  <c r="J2885" i="103"/>
  <c r="J2884" i="103"/>
  <c r="J2883" i="103"/>
  <c r="J2882" i="103"/>
  <c r="J2881" i="103"/>
  <c r="J2878" i="103"/>
  <c r="J2877" i="103"/>
  <c r="J2876" i="103"/>
  <c r="J2875" i="103"/>
  <c r="J2874" i="103"/>
  <c r="J2873" i="103"/>
  <c r="J2872" i="103"/>
  <c r="J2871" i="103"/>
  <c r="J2870" i="103"/>
  <c r="J2869" i="103"/>
  <c r="J2868" i="103"/>
  <c r="J2867" i="103"/>
  <c r="J2866" i="103"/>
  <c r="J2865" i="103"/>
  <c r="J2864" i="103"/>
  <c r="J2863" i="103"/>
  <c r="J2862" i="103"/>
  <c r="J2861" i="103"/>
  <c r="J2860" i="103"/>
  <c r="J2859" i="103"/>
  <c r="J2858" i="103"/>
  <c r="J2857" i="103"/>
  <c r="J2856" i="103"/>
  <c r="J2855" i="103"/>
  <c r="J2854" i="103"/>
  <c r="J2853" i="103"/>
  <c r="J2852" i="103"/>
  <c r="J2851" i="103"/>
  <c r="J2850" i="103"/>
  <c r="J2849" i="103"/>
  <c r="J2848" i="103"/>
  <c r="J2847" i="103"/>
  <c r="J2846" i="103"/>
  <c r="J2845" i="103"/>
  <c r="J2844" i="103"/>
  <c r="J2843" i="103"/>
  <c r="J2842" i="103"/>
  <c r="J2841" i="103"/>
  <c r="J2840" i="103"/>
  <c r="J2839" i="103"/>
  <c r="J2838" i="103"/>
  <c r="J2837" i="103"/>
  <c r="J2836" i="103"/>
  <c r="J2835" i="103"/>
  <c r="J2834" i="103"/>
  <c r="J2833" i="103"/>
  <c r="J2832" i="103"/>
  <c r="J2831" i="103"/>
  <c r="J2830" i="103"/>
  <c r="J2829" i="103"/>
  <c r="J2828" i="103"/>
  <c r="J2827" i="103"/>
  <c r="J2826" i="103"/>
  <c r="J2825" i="103"/>
  <c r="J2824" i="103"/>
  <c r="J2823" i="103"/>
  <c r="J2822" i="103"/>
  <c r="J2821" i="103"/>
  <c r="J2820" i="103"/>
  <c r="J2819" i="103"/>
  <c r="J2818" i="103"/>
  <c r="J2817" i="103"/>
  <c r="J2816" i="103"/>
  <c r="J2815" i="103"/>
  <c r="J2814" i="103"/>
  <c r="J2813" i="103"/>
  <c r="J2812" i="103"/>
  <c r="J2811" i="103"/>
  <c r="J2810" i="103"/>
  <c r="J2809" i="103"/>
  <c r="J2808" i="103"/>
  <c r="J2807" i="103"/>
  <c r="J2806" i="103"/>
  <c r="J2805" i="103"/>
  <c r="J2804" i="103"/>
  <c r="J2803" i="103"/>
  <c r="J2802" i="103"/>
  <c r="J2801" i="103"/>
  <c r="J2800" i="103"/>
  <c r="J2799" i="103"/>
  <c r="J2798" i="103"/>
  <c r="J2797" i="103"/>
  <c r="J2796" i="103"/>
  <c r="J2795" i="103"/>
  <c r="J2794" i="103"/>
  <c r="J2793" i="103"/>
  <c r="J2792" i="103"/>
  <c r="J2791" i="103"/>
  <c r="J2790" i="103"/>
  <c r="J2789" i="103"/>
  <c r="J2788" i="103"/>
  <c r="J2787" i="103"/>
  <c r="J2786" i="103"/>
  <c r="J2785" i="103"/>
  <c r="J2784" i="103"/>
  <c r="J2783" i="103"/>
  <c r="J2782" i="103"/>
  <c r="J2778" i="103"/>
  <c r="J2777" i="103"/>
  <c r="J2776" i="103"/>
  <c r="J2775" i="103"/>
  <c r="J2774" i="103"/>
  <c r="J2773" i="103"/>
  <c r="J2772" i="103"/>
  <c r="J2771" i="103"/>
  <c r="J2770" i="103"/>
  <c r="J2769" i="103"/>
  <c r="J2768" i="103"/>
  <c r="J2767" i="103"/>
  <c r="J2766" i="103"/>
  <c r="J2765" i="103"/>
  <c r="J2764" i="103"/>
  <c r="J2763" i="103"/>
  <c r="J2762" i="103"/>
  <c r="J2761" i="103"/>
  <c r="J2758" i="103"/>
  <c r="J2757" i="103"/>
  <c r="J2756" i="103"/>
  <c r="J2755" i="103"/>
  <c r="J2754" i="103"/>
  <c r="J2753" i="103"/>
  <c r="J2752" i="103"/>
  <c r="J2751" i="103"/>
  <c r="J2750" i="103"/>
  <c r="J2749" i="103"/>
  <c r="J2748" i="103"/>
  <c r="J2747" i="103"/>
  <c r="J2746" i="103"/>
  <c r="J2745" i="103"/>
  <c r="J2744" i="103"/>
  <c r="J2743" i="103"/>
  <c r="J2742" i="103"/>
  <c r="J2741" i="103"/>
  <c r="J2740" i="103"/>
  <c r="J2739" i="103"/>
  <c r="J2738" i="103"/>
  <c r="J2737" i="103"/>
  <c r="J2734" i="103"/>
  <c r="J2733" i="103"/>
  <c r="J2732" i="103"/>
  <c r="J2731" i="103"/>
  <c r="J2730" i="103"/>
  <c r="J2729" i="103"/>
  <c r="J2728" i="103"/>
  <c r="J2727" i="103"/>
  <c r="J2726" i="103"/>
  <c r="J2725" i="103"/>
  <c r="J2724" i="103"/>
  <c r="J2723" i="103"/>
  <c r="J2722" i="103"/>
  <c r="J2721" i="103"/>
  <c r="J2720" i="103"/>
  <c r="J2719" i="103"/>
  <c r="J2718" i="103"/>
  <c r="J2717" i="103"/>
  <c r="J2716" i="103"/>
  <c r="J2715" i="103"/>
  <c r="J2714" i="103"/>
  <c r="J2713" i="103"/>
  <c r="J2712" i="103"/>
  <c r="J2711" i="103"/>
  <c r="J2710" i="103"/>
  <c r="J2709" i="103"/>
  <c r="J2708" i="103"/>
  <c r="J2707" i="103"/>
  <c r="J2706" i="103"/>
  <c r="J2705" i="103"/>
  <c r="J2704" i="103"/>
  <c r="J2703" i="103"/>
  <c r="J2702" i="103"/>
  <c r="J2701" i="103"/>
  <c r="J2700" i="103"/>
  <c r="J2699" i="103"/>
  <c r="J2698" i="103"/>
  <c r="J2697" i="103"/>
  <c r="J2696" i="103"/>
  <c r="J2695" i="103"/>
  <c r="J2694" i="103"/>
  <c r="J2693" i="103"/>
  <c r="J2690" i="103"/>
  <c r="J2689" i="103"/>
  <c r="J2688" i="103"/>
  <c r="J2687" i="103"/>
  <c r="J2686" i="103"/>
  <c r="J2685" i="103"/>
  <c r="J2684" i="103"/>
  <c r="J2683" i="103"/>
  <c r="J2682" i="103"/>
  <c r="J2681" i="103"/>
  <c r="J2680" i="103"/>
  <c r="J2679" i="103"/>
  <c r="J2678" i="103"/>
  <c r="J2677" i="103"/>
  <c r="J2676" i="103"/>
  <c r="J2675" i="103"/>
  <c r="J2674" i="103"/>
  <c r="J2673" i="103"/>
  <c r="J2672" i="103"/>
  <c r="J2671" i="103"/>
  <c r="J2670" i="103"/>
  <c r="J2669" i="103"/>
  <c r="J2668" i="103"/>
  <c r="J2667" i="103"/>
  <c r="J2666" i="103"/>
  <c r="J2665" i="103"/>
  <c r="J2664" i="103"/>
  <c r="J2663" i="103"/>
  <c r="J2662" i="103"/>
  <c r="J2661" i="103"/>
  <c r="J2660" i="103"/>
  <c r="J2659" i="103"/>
  <c r="J2658" i="103"/>
  <c r="J2657" i="103"/>
  <c r="J2656" i="103"/>
  <c r="J2655" i="103"/>
  <c r="J2654" i="103"/>
  <c r="J2653" i="103"/>
  <c r="J2652" i="103"/>
  <c r="J2651" i="103"/>
  <c r="J2648" i="103"/>
  <c r="J2647" i="103"/>
  <c r="J2646" i="103"/>
  <c r="J2645" i="103"/>
  <c r="J2644" i="103"/>
  <c r="J2643" i="103"/>
  <c r="J2642" i="103"/>
  <c r="J2641" i="103"/>
  <c r="J2640" i="103"/>
  <c r="J2639" i="103"/>
  <c r="J2638" i="103"/>
  <c r="J2637" i="103"/>
  <c r="J2636" i="103"/>
  <c r="J2635" i="103"/>
  <c r="J2634" i="103"/>
  <c r="J2633" i="103"/>
  <c r="J2632" i="103"/>
  <c r="J2631" i="103"/>
  <c r="J2630" i="103"/>
  <c r="J2629" i="103"/>
  <c r="J2628" i="103"/>
  <c r="J2627" i="103"/>
  <c r="J2626" i="103"/>
  <c r="J2625" i="103"/>
  <c r="J2624" i="103"/>
  <c r="J2623" i="103"/>
  <c r="J2622" i="103"/>
  <c r="J2621" i="103"/>
  <c r="J2620" i="103"/>
  <c r="J2619" i="103"/>
  <c r="J2618" i="103"/>
  <c r="J2617" i="103"/>
  <c r="J2616" i="103"/>
  <c r="J2615" i="103"/>
  <c r="J2614" i="103"/>
  <c r="J2613" i="103"/>
  <c r="J2612" i="103"/>
  <c r="J2611" i="103"/>
  <c r="J2610" i="103"/>
  <c r="J2609" i="103"/>
  <c r="J2608" i="103"/>
  <c r="J2607" i="103"/>
  <c r="J2606" i="103"/>
  <c r="J2603" i="103"/>
  <c r="J2602" i="103"/>
  <c r="J2601" i="103"/>
  <c r="J2600" i="103"/>
  <c r="J2599" i="103"/>
  <c r="J2598" i="103"/>
  <c r="J2597" i="103"/>
  <c r="J2596" i="103"/>
  <c r="J2595" i="103"/>
  <c r="J2594" i="103"/>
  <c r="J2593" i="103"/>
  <c r="J2592" i="103"/>
  <c r="J2591" i="103"/>
  <c r="J2590" i="103"/>
  <c r="J2589" i="103"/>
  <c r="J2588" i="103"/>
  <c r="J2587" i="103"/>
  <c r="J2586" i="103"/>
  <c r="J2585" i="103"/>
  <c r="J2584" i="103"/>
  <c r="J2583" i="103"/>
  <c r="J2580" i="103"/>
  <c r="J2579" i="103"/>
  <c r="J2578" i="103"/>
  <c r="J2577" i="103"/>
  <c r="J2576" i="103"/>
  <c r="J2575" i="103"/>
  <c r="J2574" i="103"/>
  <c r="J2573" i="103"/>
  <c r="J2572" i="103"/>
  <c r="J2571" i="103"/>
  <c r="J2570" i="103"/>
  <c r="J2569" i="103"/>
  <c r="J2568" i="103"/>
  <c r="J2567" i="103"/>
  <c r="J2566" i="103"/>
  <c r="J2565" i="103"/>
  <c r="J2564" i="103"/>
  <c r="J2563" i="103"/>
  <c r="J2562" i="103"/>
  <c r="J2561" i="103"/>
  <c r="J2560" i="103"/>
  <c r="J2559" i="103"/>
  <c r="J2558" i="103"/>
  <c r="J2557" i="103"/>
  <c r="J2556" i="103"/>
  <c r="J2555" i="103"/>
  <c r="J2554" i="103"/>
  <c r="J2553" i="103"/>
  <c r="J2552" i="103"/>
  <c r="J2551" i="103"/>
  <c r="J2550" i="103"/>
  <c r="J2549" i="103"/>
  <c r="J2548" i="103"/>
  <c r="J2547" i="103"/>
  <c r="J2546" i="103"/>
  <c r="J2545" i="103"/>
  <c r="J2544" i="103"/>
  <c r="J2543" i="103"/>
  <c r="J2542" i="103"/>
  <c r="J2541" i="103"/>
  <c r="J2540" i="103"/>
  <c r="J2539" i="103"/>
  <c r="J2538" i="103"/>
  <c r="J2537" i="103"/>
  <c r="J2536" i="103"/>
  <c r="J2535" i="103"/>
  <c r="J2534" i="103"/>
  <c r="J2533" i="103"/>
  <c r="J2532" i="103"/>
  <c r="J2531" i="103"/>
  <c r="J2530" i="103"/>
  <c r="J2529" i="103"/>
  <c r="J2528" i="103"/>
  <c r="J2527" i="103"/>
  <c r="J2526" i="103"/>
  <c r="J2525" i="103"/>
  <c r="J2524" i="103"/>
  <c r="J2521" i="103"/>
  <c r="J2520" i="103"/>
  <c r="J2519" i="103"/>
  <c r="J2518" i="103"/>
  <c r="J2517" i="103"/>
  <c r="J2516" i="103"/>
  <c r="J2515" i="103"/>
  <c r="J2514" i="103"/>
  <c r="J2513" i="103"/>
  <c r="J2512" i="103"/>
  <c r="J2511" i="103"/>
  <c r="J2510" i="103"/>
  <c r="J2509" i="103"/>
  <c r="J2508" i="103"/>
  <c r="J2507" i="103"/>
  <c r="J2506" i="103"/>
  <c r="J2505" i="103"/>
  <c r="J2504" i="103"/>
  <c r="J2503" i="103"/>
  <c r="J2502" i="103"/>
  <c r="J2501" i="103"/>
  <c r="J2500" i="103"/>
  <c r="J2499" i="103"/>
  <c r="J2498" i="103"/>
  <c r="J2497" i="103"/>
  <c r="J2496" i="103"/>
  <c r="J2495" i="103"/>
  <c r="J2494" i="103"/>
  <c r="J2493" i="103"/>
  <c r="J2492" i="103"/>
  <c r="J2491" i="103"/>
  <c r="J2490" i="103"/>
  <c r="J2489" i="103"/>
  <c r="J2488" i="103"/>
  <c r="J2487" i="103"/>
  <c r="J2486" i="103"/>
  <c r="J2485" i="103"/>
  <c r="J2484" i="103"/>
  <c r="J2483" i="103"/>
  <c r="J2482" i="103"/>
  <c r="J2481" i="103"/>
  <c r="J2480" i="103"/>
  <c r="J2479" i="103"/>
  <c r="J2478" i="103"/>
  <c r="J2477" i="103"/>
  <c r="J2476" i="103"/>
  <c r="J2475" i="103"/>
  <c r="J2474" i="103"/>
  <c r="J2473" i="103"/>
  <c r="J2472" i="103"/>
  <c r="J2471" i="103"/>
  <c r="J2470" i="103"/>
  <c r="J2469" i="103"/>
  <c r="J2468" i="103"/>
  <c r="J2467" i="103"/>
  <c r="J2466" i="103"/>
  <c r="J2465" i="103"/>
  <c r="J2464" i="103"/>
  <c r="J2463" i="103"/>
  <c r="J2462" i="103"/>
  <c r="J2461" i="103"/>
  <c r="J2460" i="103"/>
  <c r="J2459" i="103"/>
  <c r="J2458" i="103"/>
  <c r="J2457" i="103"/>
  <c r="J2456" i="103"/>
  <c r="J2455" i="103"/>
  <c r="J2454" i="103"/>
  <c r="J2453" i="103"/>
  <c r="J2452" i="103"/>
  <c r="J2451" i="103"/>
  <c r="J2450" i="103"/>
  <c r="J2449" i="103"/>
  <c r="J2448" i="103"/>
  <c r="J2447" i="103"/>
  <c r="J2446" i="103"/>
  <c r="J2445" i="103"/>
  <c r="J2444" i="103"/>
  <c r="J2443" i="103"/>
  <c r="J2442" i="103"/>
  <c r="J2441" i="103"/>
  <c r="J2440" i="103"/>
  <c r="J2439" i="103"/>
  <c r="J2438" i="103"/>
  <c r="J2437" i="103"/>
  <c r="J2436" i="103"/>
  <c r="J2435" i="103"/>
  <c r="J2434" i="103"/>
  <c r="J2433" i="103"/>
  <c r="J2432" i="103"/>
  <c r="J2431" i="103"/>
  <c r="J2430" i="103"/>
  <c r="J2429" i="103"/>
  <c r="J2426" i="103"/>
  <c r="J2425" i="103"/>
  <c r="J2424" i="103"/>
  <c r="J2423" i="103"/>
  <c r="J2422" i="103"/>
  <c r="J2421" i="103"/>
  <c r="J2420" i="103"/>
  <c r="J2419" i="103"/>
  <c r="J2418" i="103"/>
  <c r="J2417" i="103"/>
  <c r="J2416" i="103"/>
  <c r="J2415" i="103"/>
  <c r="J2414" i="103"/>
  <c r="J2413" i="103"/>
  <c r="J2412" i="103"/>
  <c r="J2411" i="103"/>
  <c r="J2410" i="103"/>
  <c r="J2409" i="103"/>
  <c r="J2408" i="103"/>
  <c r="J2407" i="103"/>
  <c r="J2406" i="103"/>
  <c r="J2405" i="103"/>
  <c r="J2404" i="103"/>
  <c r="J2403" i="103"/>
  <c r="J2402" i="103"/>
  <c r="J2401" i="103"/>
  <c r="J2400" i="103"/>
  <c r="J2399" i="103"/>
  <c r="J2398" i="103"/>
  <c r="J2397" i="103"/>
  <c r="J2396" i="103"/>
  <c r="J2395" i="103"/>
  <c r="J2394" i="103"/>
  <c r="J2393" i="103"/>
  <c r="J2392" i="103"/>
  <c r="J2391" i="103"/>
  <c r="J2390" i="103"/>
  <c r="J2389" i="103"/>
  <c r="J2388" i="103"/>
  <c r="J2387" i="103"/>
  <c r="J2386" i="103"/>
  <c r="J2385" i="103"/>
  <c r="J2384" i="103"/>
  <c r="J2383" i="103"/>
  <c r="J2382" i="103"/>
  <c r="J2381" i="103"/>
  <c r="J2380" i="103"/>
  <c r="J2379" i="103"/>
  <c r="J2378" i="103"/>
  <c r="J2377" i="103"/>
  <c r="J2376" i="103"/>
  <c r="J2375" i="103"/>
  <c r="J2374" i="103"/>
  <c r="J2373" i="103"/>
  <c r="J2372" i="103"/>
  <c r="J2371" i="103"/>
  <c r="J2370" i="103"/>
  <c r="J2369" i="103"/>
  <c r="J2368" i="103"/>
  <c r="J2367" i="103"/>
  <c r="J2366" i="103"/>
  <c r="J2365" i="103"/>
  <c r="J2364" i="103"/>
  <c r="J2363" i="103"/>
  <c r="J2362" i="103"/>
  <c r="J2361" i="103"/>
  <c r="J2360" i="103"/>
  <c r="J2359" i="103"/>
  <c r="J2358" i="103"/>
  <c r="J2357" i="103"/>
  <c r="J2356" i="103"/>
  <c r="J2355" i="103"/>
  <c r="J2354" i="103"/>
  <c r="J2353" i="103"/>
  <c r="J2352" i="103"/>
  <c r="J2351" i="103"/>
  <c r="J2350" i="103"/>
  <c r="J2349" i="103"/>
  <c r="J2348" i="103"/>
  <c r="J2347" i="103"/>
  <c r="J2346" i="103"/>
  <c r="J2345" i="103"/>
  <c r="J2344" i="103"/>
  <c r="J2343" i="103"/>
  <c r="J2342" i="103"/>
  <c r="J2341" i="103"/>
  <c r="J2340" i="103"/>
  <c r="J2339" i="103"/>
  <c r="J2338" i="103"/>
  <c r="J2337" i="103"/>
  <c r="J2336" i="103"/>
  <c r="J2335" i="103"/>
  <c r="J2334" i="103"/>
  <c r="J2333" i="103"/>
  <c r="J2332" i="103"/>
  <c r="J2331" i="103"/>
  <c r="J2330" i="103"/>
  <c r="J2329" i="103"/>
  <c r="J2328" i="103"/>
  <c r="J2327" i="103"/>
  <c r="J2326" i="103"/>
  <c r="J2325" i="103"/>
  <c r="J2324" i="103"/>
  <c r="J2323" i="103"/>
  <c r="J2322" i="103"/>
  <c r="J2321" i="103"/>
  <c r="J2320" i="103"/>
  <c r="J2319" i="103"/>
  <c r="J2318" i="103"/>
  <c r="J2317" i="103"/>
  <c r="J2314" i="103"/>
  <c r="J2313" i="103"/>
  <c r="J2312" i="103"/>
  <c r="J2311" i="103"/>
  <c r="J2310" i="103"/>
  <c r="J2309" i="103"/>
  <c r="J2308" i="103"/>
  <c r="J2307" i="103"/>
  <c r="J2306" i="103"/>
  <c r="J2305" i="103"/>
  <c r="J2304" i="103"/>
  <c r="J2303" i="103"/>
  <c r="J2302" i="103"/>
  <c r="J2301" i="103"/>
  <c r="J2300" i="103"/>
  <c r="J2299" i="103"/>
  <c r="J2298" i="103"/>
  <c r="J2297" i="103"/>
  <c r="J2296" i="103"/>
  <c r="J2295" i="103"/>
  <c r="J2294" i="103"/>
  <c r="J2293" i="103"/>
  <c r="J2292" i="103"/>
  <c r="J2291" i="103"/>
  <c r="J2290" i="103"/>
  <c r="J2289" i="103"/>
  <c r="J2288" i="103"/>
  <c r="J2287" i="103"/>
  <c r="J2286" i="103"/>
  <c r="J2285" i="103"/>
  <c r="J2284" i="103"/>
  <c r="J2283" i="103"/>
  <c r="J2282" i="103"/>
  <c r="J2281" i="103"/>
  <c r="J2280" i="103"/>
  <c r="J2279" i="103"/>
  <c r="J2278" i="103"/>
  <c r="J2277" i="103"/>
  <c r="J2276" i="103"/>
  <c r="J2275" i="103"/>
  <c r="J2274" i="103"/>
  <c r="J2273" i="103"/>
  <c r="J2272" i="103"/>
  <c r="J2271" i="103"/>
  <c r="J2270" i="103"/>
  <c r="J2269" i="103"/>
  <c r="J2268" i="103"/>
  <c r="J2267" i="103"/>
  <c r="J2266" i="103"/>
  <c r="J2265" i="103"/>
  <c r="J2264" i="103"/>
  <c r="J2263" i="103"/>
  <c r="J2262" i="103"/>
  <c r="J2261" i="103"/>
  <c r="J2260" i="103"/>
  <c r="J2258" i="103"/>
  <c r="J2257" i="103"/>
  <c r="J2256" i="103"/>
  <c r="J2255" i="103"/>
  <c r="J2254" i="103"/>
  <c r="J2253" i="103"/>
  <c r="J2252" i="103"/>
  <c r="J2251" i="103"/>
  <c r="J2250" i="103"/>
  <c r="J2249" i="103"/>
  <c r="J2248" i="103"/>
  <c r="J2247" i="103"/>
  <c r="J2246" i="103"/>
  <c r="J2245" i="103"/>
  <c r="J2244" i="103"/>
  <c r="J2243" i="103"/>
  <c r="J2242" i="103"/>
  <c r="J2241" i="103"/>
  <c r="J2240" i="103"/>
  <c r="J2239" i="103"/>
  <c r="J2238" i="103"/>
  <c r="J2237" i="103"/>
  <c r="J2236" i="103"/>
  <c r="J2235" i="103"/>
  <c r="J2234" i="103"/>
  <c r="J2233" i="103"/>
  <c r="J2232" i="103"/>
  <c r="J2231" i="103"/>
  <c r="J2230" i="103"/>
  <c r="J2229" i="103"/>
  <c r="J2228" i="103"/>
  <c r="J2227" i="103"/>
  <c r="J2226" i="103"/>
  <c r="J2225" i="103"/>
  <c r="J2224" i="103"/>
  <c r="J2223" i="103"/>
  <c r="J2222" i="103"/>
  <c r="J2221" i="103"/>
  <c r="J2220" i="103"/>
  <c r="J2219" i="103"/>
  <c r="J2218" i="103"/>
  <c r="J2217" i="103"/>
  <c r="J2216" i="103"/>
  <c r="J2215" i="103"/>
  <c r="J2214" i="103"/>
  <c r="J2213" i="103"/>
  <c r="J2212" i="103"/>
  <c r="J2211" i="103"/>
  <c r="J2210" i="103"/>
  <c r="J2209" i="103"/>
  <c r="J2208" i="103"/>
  <c r="J2207" i="103"/>
  <c r="J2206" i="103"/>
  <c r="J2205" i="103"/>
  <c r="J2204" i="103"/>
  <c r="J2203" i="103"/>
  <c r="J2202" i="103"/>
  <c r="J2201" i="103"/>
  <c r="J2200" i="103"/>
  <c r="J2199" i="103"/>
  <c r="J2198" i="103"/>
  <c r="J2197" i="103"/>
  <c r="J2196" i="103"/>
  <c r="J2195" i="103"/>
  <c r="J2194" i="103"/>
  <c r="J2193" i="103"/>
  <c r="J2192" i="103"/>
  <c r="J2189" i="103"/>
  <c r="J2188" i="103"/>
  <c r="J2187" i="103"/>
  <c r="J2186" i="103"/>
  <c r="J2185" i="103"/>
  <c r="J2184" i="103"/>
  <c r="J2183" i="103"/>
  <c r="J2182" i="103"/>
  <c r="J2181" i="103"/>
  <c r="J2180" i="103"/>
  <c r="J2179" i="103"/>
  <c r="J2178" i="103"/>
  <c r="J2177" i="103"/>
  <c r="J2176" i="103"/>
  <c r="J2175" i="103"/>
  <c r="J2174" i="103"/>
  <c r="J2173" i="103"/>
  <c r="J2172" i="103"/>
  <c r="J2171" i="103"/>
  <c r="J2170" i="103"/>
  <c r="J2169" i="103"/>
  <c r="J2168" i="103"/>
  <c r="J2167" i="103"/>
  <c r="J2166" i="103"/>
  <c r="J2165" i="103"/>
  <c r="J2164" i="103"/>
  <c r="J2163" i="103"/>
  <c r="J2162" i="103"/>
  <c r="J2161" i="103"/>
  <c r="J2160" i="103"/>
  <c r="J2159" i="103"/>
  <c r="J2158" i="103"/>
  <c r="J2157" i="103"/>
  <c r="J2156" i="103"/>
  <c r="J2155" i="103"/>
  <c r="J2154" i="103"/>
  <c r="J2153" i="103"/>
  <c r="J2152" i="103"/>
  <c r="J2151" i="103"/>
  <c r="J2150" i="103"/>
  <c r="J2149" i="103"/>
  <c r="J2148" i="103"/>
  <c r="J2147" i="103"/>
  <c r="J2146" i="103"/>
  <c r="J2145" i="103"/>
  <c r="J2144" i="103"/>
  <c r="J2143" i="103"/>
  <c r="J2142" i="103"/>
  <c r="J2141" i="103"/>
  <c r="J2140" i="103"/>
  <c r="J2139" i="103"/>
  <c r="J2138" i="103"/>
  <c r="J2137" i="103"/>
  <c r="J2136" i="103"/>
  <c r="J2135" i="103"/>
  <c r="J2134" i="103"/>
  <c r="J2133" i="103"/>
  <c r="J2132" i="103"/>
  <c r="J2131" i="103"/>
  <c r="J2130" i="103"/>
  <c r="J2129" i="103"/>
  <c r="J2128" i="103"/>
  <c r="J2127" i="103"/>
  <c r="J2126" i="103"/>
  <c r="J2125" i="103"/>
  <c r="J2124" i="103"/>
  <c r="J2123" i="103"/>
  <c r="J2122" i="103"/>
  <c r="J2121" i="103"/>
  <c r="J2120" i="103"/>
  <c r="J2119" i="103"/>
  <c r="J2118" i="103"/>
  <c r="J2117" i="103"/>
  <c r="J2116" i="103"/>
  <c r="J2115" i="103"/>
  <c r="J2114" i="103"/>
  <c r="J2113" i="103"/>
  <c r="J2112" i="103"/>
  <c r="J2111" i="103"/>
  <c r="J2110" i="103"/>
  <c r="J2109" i="103"/>
  <c r="J2108" i="103"/>
  <c r="J2107" i="103"/>
  <c r="J2106" i="103"/>
  <c r="J2105" i="103"/>
  <c r="J2104" i="103"/>
  <c r="J2103" i="103"/>
  <c r="J2102" i="103"/>
  <c r="J2101" i="103"/>
  <c r="J2100" i="103"/>
  <c r="J2099" i="103"/>
  <c r="J2098" i="103"/>
  <c r="J2097" i="103"/>
  <c r="J2096" i="103"/>
  <c r="J2095" i="103"/>
  <c r="J2094" i="103"/>
  <c r="J2093" i="103"/>
  <c r="J2092" i="103"/>
  <c r="J2091" i="103"/>
  <c r="J2090" i="103"/>
  <c r="J2089" i="103"/>
  <c r="J2088" i="103"/>
  <c r="J2087" i="103"/>
  <c r="J2086" i="103"/>
  <c r="J2085" i="103"/>
  <c r="J2084" i="103"/>
  <c r="J2083" i="103"/>
  <c r="J2082" i="103"/>
  <c r="J2081" i="103"/>
  <c r="J2080" i="103"/>
  <c r="J2079" i="103"/>
  <c r="J2078" i="103"/>
  <c r="J2077" i="103"/>
  <c r="J2076" i="103"/>
  <c r="J2075" i="103"/>
  <c r="J2074" i="103"/>
  <c r="J2073" i="103"/>
  <c r="J2072" i="103"/>
  <c r="J2071" i="103"/>
  <c r="J2070" i="103"/>
  <c r="J2069" i="103"/>
  <c r="J2068" i="103"/>
  <c r="J2067" i="103"/>
  <c r="J2066" i="103"/>
  <c r="J2065" i="103"/>
  <c r="J2064" i="103"/>
  <c r="J2063" i="103"/>
  <c r="J2062" i="103"/>
  <c r="J2061" i="103"/>
  <c r="J2060" i="103"/>
  <c r="J2059" i="103"/>
  <c r="J2058" i="103"/>
  <c r="J2057" i="103"/>
  <c r="J2056" i="103"/>
  <c r="J2055" i="103"/>
  <c r="J2054" i="103"/>
  <c r="J2053" i="103"/>
  <c r="J2052" i="103"/>
  <c r="J2051" i="103"/>
  <c r="J2050" i="103"/>
  <c r="J2049" i="103"/>
  <c r="J2048" i="103"/>
  <c r="J2047" i="103"/>
  <c r="J2046" i="103"/>
  <c r="J2043" i="103"/>
  <c r="J2042" i="103"/>
  <c r="J2041" i="103"/>
  <c r="J2040" i="103"/>
  <c r="J2039" i="103"/>
  <c r="J2038" i="103"/>
  <c r="J2037" i="103"/>
  <c r="J2036" i="103"/>
  <c r="J2035" i="103"/>
  <c r="J2034" i="103"/>
  <c r="J2033" i="103"/>
  <c r="J2032" i="103"/>
  <c r="J2031" i="103"/>
  <c r="J2030" i="103"/>
  <c r="J2029" i="103"/>
  <c r="J2028" i="103"/>
  <c r="J2027" i="103"/>
  <c r="J2026" i="103"/>
  <c r="J2025" i="103"/>
  <c r="J2024" i="103"/>
  <c r="J2023" i="103"/>
  <c r="J2022" i="103"/>
  <c r="J2021" i="103"/>
  <c r="J2020" i="103"/>
  <c r="J2019" i="103"/>
  <c r="J2018" i="103"/>
  <c r="J2017" i="103"/>
  <c r="J2016" i="103"/>
  <c r="J2015" i="103"/>
  <c r="J2014" i="103"/>
  <c r="J2013" i="103"/>
  <c r="J2012" i="103"/>
  <c r="J2011" i="103"/>
  <c r="J2010" i="103"/>
  <c r="J2009" i="103"/>
  <c r="J2008" i="103"/>
  <c r="J2007" i="103"/>
  <c r="J2006" i="103"/>
  <c r="J2005" i="103"/>
  <c r="J2004" i="103"/>
  <c r="J2003" i="103"/>
  <c r="J2002" i="103"/>
  <c r="J2001" i="103"/>
  <c r="J2000" i="103"/>
  <c r="J1999" i="103"/>
  <c r="J1998" i="103"/>
  <c r="J1997" i="103"/>
  <c r="J1996" i="103"/>
  <c r="J1995" i="103"/>
  <c r="J1994" i="103"/>
  <c r="J1993" i="103"/>
  <c r="J1992" i="103"/>
  <c r="J1991" i="103"/>
  <c r="J1990" i="103"/>
  <c r="J1989" i="103"/>
  <c r="J1988" i="103"/>
  <c r="J1987" i="103"/>
  <c r="J1986" i="103"/>
  <c r="J1985" i="103"/>
  <c r="J1984" i="103"/>
  <c r="J1983" i="103"/>
  <c r="J1982" i="103"/>
  <c r="J1981" i="103"/>
  <c r="J1980" i="103"/>
  <c r="J1979" i="103"/>
  <c r="J1978" i="103"/>
  <c r="J1977" i="103"/>
  <c r="J1976" i="103"/>
  <c r="J1975" i="103"/>
  <c r="J1974" i="103"/>
  <c r="J1973" i="103"/>
  <c r="J1972" i="103"/>
  <c r="J1971" i="103"/>
  <c r="J1970" i="103"/>
  <c r="J1969" i="103"/>
  <c r="J1968" i="103"/>
  <c r="J1967" i="103"/>
  <c r="J1966" i="103"/>
  <c r="J1965" i="103"/>
  <c r="J1964" i="103"/>
  <c r="J1963" i="103"/>
  <c r="J1962" i="103"/>
  <c r="J1961" i="103"/>
  <c r="J1960" i="103"/>
  <c r="J1959" i="103"/>
  <c r="J1958" i="103"/>
  <c r="J1957" i="103"/>
  <c r="J1956" i="103"/>
  <c r="J1955" i="103"/>
  <c r="J1954" i="103"/>
  <c r="J1953" i="103"/>
  <c r="J1952" i="103"/>
  <c r="J1951" i="103"/>
  <c r="J1950" i="103"/>
  <c r="J1949" i="103"/>
  <c r="J1948" i="103"/>
  <c r="J1947" i="103"/>
  <c r="J1946" i="103"/>
  <c r="J1945" i="103"/>
  <c r="J1944" i="103"/>
  <c r="J1943" i="103"/>
  <c r="J1942" i="103"/>
  <c r="J1941" i="103"/>
  <c r="J1940" i="103"/>
  <c r="J1939" i="103"/>
  <c r="J1938" i="103"/>
  <c r="J1937" i="103"/>
  <c r="J1936" i="103"/>
  <c r="J1935" i="103"/>
  <c r="J1934" i="103"/>
  <c r="J1933" i="103"/>
  <c r="J1932" i="103"/>
  <c r="J1931" i="103"/>
  <c r="J1930" i="103"/>
  <c r="J1929" i="103"/>
  <c r="J1928" i="103"/>
  <c r="J1927" i="103"/>
  <c r="J1926" i="103"/>
  <c r="J1925" i="103"/>
  <c r="J1924" i="103"/>
  <c r="J1923" i="103"/>
  <c r="J1922" i="103"/>
  <c r="J1921" i="103"/>
  <c r="J1920" i="103"/>
  <c r="J1919" i="103"/>
  <c r="J1918" i="103"/>
  <c r="J1917" i="103"/>
  <c r="J1916" i="103"/>
  <c r="J1915" i="103"/>
  <c r="J1914" i="103"/>
  <c r="J1913" i="103"/>
  <c r="J1912" i="103"/>
  <c r="J1911" i="103"/>
  <c r="J1910" i="103"/>
  <c r="J1909" i="103"/>
  <c r="J1908" i="103"/>
  <c r="J1907" i="103"/>
  <c r="J1906" i="103"/>
  <c r="J1905" i="103"/>
  <c r="J1904" i="103"/>
  <c r="J1903" i="103"/>
  <c r="J1902" i="103"/>
  <c r="J1901" i="103"/>
  <c r="J1900" i="103"/>
  <c r="J1899" i="103"/>
  <c r="J1898" i="103"/>
  <c r="J1897" i="103"/>
  <c r="J1896" i="103"/>
  <c r="J1895" i="103"/>
  <c r="J1894" i="103"/>
  <c r="J1893" i="103"/>
  <c r="J1892" i="103"/>
  <c r="J1891" i="103"/>
  <c r="J1890" i="103"/>
  <c r="J1889" i="103"/>
  <c r="J1888" i="103"/>
  <c r="J1887" i="103"/>
  <c r="J1886" i="103"/>
  <c r="J1885" i="103"/>
  <c r="J1884" i="103"/>
  <c r="J1883" i="103"/>
  <c r="J1882" i="103"/>
  <c r="J1881" i="103"/>
  <c r="J1880" i="103"/>
  <c r="J1879" i="103"/>
  <c r="J1878" i="103"/>
  <c r="J1877" i="103"/>
  <c r="J1874" i="103"/>
  <c r="J1873" i="103"/>
  <c r="J1872" i="103"/>
  <c r="J1871" i="103"/>
  <c r="J1870" i="103"/>
  <c r="J1869" i="103"/>
  <c r="J1868" i="103"/>
  <c r="J1867" i="103"/>
  <c r="J1866" i="103"/>
  <c r="J1865" i="103"/>
  <c r="J1864" i="103"/>
  <c r="J1863" i="103"/>
  <c r="J1862" i="103"/>
  <c r="J1861" i="103"/>
  <c r="J1860" i="103"/>
  <c r="J1859" i="103"/>
  <c r="J1858" i="103"/>
  <c r="J1857" i="103"/>
  <c r="J1856" i="103"/>
  <c r="J1855" i="103"/>
  <c r="J1854" i="103"/>
  <c r="J1853" i="103"/>
  <c r="J1852" i="103"/>
  <c r="J1851" i="103"/>
  <c r="J1850" i="103"/>
  <c r="J1849" i="103"/>
  <c r="J1848" i="103"/>
  <c r="J1847" i="103"/>
  <c r="J1846" i="103"/>
  <c r="J1845" i="103"/>
  <c r="J1844" i="103"/>
  <c r="J1843" i="103"/>
  <c r="J1842" i="103"/>
  <c r="J1841" i="103"/>
  <c r="J1840" i="103"/>
  <c r="J1839" i="103"/>
  <c r="J1838" i="103"/>
  <c r="J1837" i="103"/>
  <c r="J1836" i="103"/>
  <c r="J1835" i="103"/>
  <c r="J1834" i="103"/>
  <c r="J1833" i="103"/>
  <c r="J1830" i="103"/>
  <c r="J1829" i="103"/>
  <c r="J1828" i="103"/>
  <c r="J1827" i="103"/>
  <c r="J1826" i="103"/>
  <c r="J1825" i="103"/>
  <c r="J1824" i="103"/>
  <c r="J1823" i="103"/>
  <c r="J1822" i="103"/>
  <c r="J1821" i="103"/>
  <c r="J1820" i="103"/>
  <c r="J1819" i="103"/>
  <c r="J1818" i="103"/>
  <c r="J1817" i="103"/>
  <c r="J1816" i="103"/>
  <c r="J1815" i="103"/>
  <c r="J1814" i="103"/>
  <c r="J1813" i="103"/>
  <c r="J1812" i="103"/>
  <c r="J1811" i="103"/>
  <c r="J1810" i="103"/>
  <c r="J1809" i="103"/>
  <c r="J1808" i="103"/>
  <c r="J1807" i="103"/>
  <c r="J1806" i="103"/>
  <c r="J1805" i="103"/>
  <c r="J1804" i="103"/>
  <c r="J1803" i="103"/>
  <c r="J1802" i="103"/>
  <c r="J1801" i="103"/>
  <c r="J1800" i="103"/>
  <c r="J1799" i="103"/>
  <c r="J1798" i="103"/>
  <c r="J1797" i="103"/>
  <c r="J1796" i="103"/>
  <c r="J1795" i="103"/>
  <c r="J1794" i="103"/>
  <c r="J1793" i="103"/>
  <c r="J1792" i="103"/>
  <c r="J1791" i="103"/>
  <c r="J1790" i="103"/>
  <c r="J1789" i="103"/>
  <c r="J1788" i="103"/>
  <c r="J1787" i="103"/>
  <c r="J1786" i="103"/>
  <c r="J1785" i="103"/>
  <c r="J1784" i="103"/>
  <c r="J1783" i="103"/>
  <c r="J1782" i="103"/>
  <c r="J1781" i="103"/>
  <c r="J1780" i="103"/>
  <c r="J1779" i="103"/>
  <c r="J1778" i="103"/>
  <c r="J1777" i="103"/>
  <c r="J1776" i="103"/>
  <c r="J1775" i="103"/>
  <c r="J1774" i="103"/>
  <c r="J1773" i="103"/>
  <c r="J1772" i="103"/>
  <c r="J1771" i="103"/>
  <c r="J1770" i="103"/>
  <c r="J1769" i="103"/>
  <c r="J1768" i="103"/>
  <c r="J1767" i="103"/>
  <c r="J1766" i="103"/>
  <c r="J1765" i="103"/>
  <c r="J1764" i="103"/>
  <c r="J1763" i="103"/>
  <c r="J1762" i="103"/>
  <c r="J1761" i="103"/>
  <c r="J1760" i="103"/>
  <c r="J1759" i="103"/>
  <c r="J1758" i="103"/>
  <c r="J1757" i="103"/>
  <c r="J1756" i="103"/>
  <c r="J1755" i="103"/>
  <c r="J1754" i="103"/>
  <c r="J1753" i="103"/>
  <c r="J1752" i="103"/>
  <c r="J1751" i="103"/>
  <c r="J1750" i="103"/>
  <c r="J1749" i="103"/>
  <c r="J1748" i="103"/>
  <c r="J1747" i="103"/>
  <c r="J1746" i="103"/>
  <c r="J1745" i="103"/>
  <c r="J1744" i="103"/>
  <c r="J1743" i="103"/>
  <c r="J1742" i="103"/>
  <c r="J1741" i="103"/>
  <c r="J1740" i="103"/>
  <c r="J1739" i="103"/>
  <c r="J1738" i="103"/>
  <c r="J1737" i="103"/>
  <c r="J1736" i="103"/>
  <c r="J1735" i="103"/>
  <c r="J1734" i="103"/>
  <c r="J1733" i="103"/>
  <c r="J1732" i="103"/>
  <c r="J1731" i="103"/>
  <c r="J1730" i="103"/>
  <c r="J1729" i="103"/>
  <c r="J1728" i="103"/>
  <c r="J1727" i="103"/>
  <c r="J1726" i="103"/>
  <c r="J1725" i="103"/>
  <c r="J1724" i="103"/>
  <c r="J1723" i="103"/>
  <c r="J1722" i="103"/>
  <c r="J1721" i="103"/>
  <c r="J1720" i="103"/>
  <c r="J1719" i="103"/>
  <c r="J1718" i="103"/>
  <c r="J1717" i="103"/>
  <c r="J1716" i="103"/>
  <c r="J1715" i="103"/>
  <c r="J1714" i="103"/>
  <c r="J1713" i="103"/>
  <c r="J1712" i="103"/>
  <c r="J1711" i="103"/>
  <c r="J1710" i="103"/>
  <c r="J1709" i="103"/>
  <c r="J1708" i="103"/>
  <c r="J1707" i="103"/>
  <c r="J1706" i="103"/>
  <c r="J1705" i="103"/>
  <c r="J1704" i="103"/>
  <c r="J1703" i="103"/>
  <c r="J1702" i="103"/>
  <c r="J1701" i="103"/>
  <c r="J1700" i="103"/>
  <c r="J1699" i="103"/>
  <c r="J1698" i="103"/>
  <c r="J1697" i="103"/>
  <c r="J1696" i="103"/>
  <c r="J1695" i="103"/>
  <c r="J1694" i="103"/>
  <c r="J1693" i="103"/>
  <c r="J1692" i="103"/>
  <c r="J1691" i="103"/>
  <c r="J1690" i="103"/>
  <c r="J1689" i="103"/>
  <c r="J1688" i="103"/>
  <c r="J1687" i="103"/>
  <c r="J1686" i="103"/>
  <c r="J1685" i="103"/>
  <c r="J1684" i="103"/>
  <c r="J1683" i="103"/>
  <c r="J1682" i="103"/>
  <c r="J1681" i="103"/>
  <c r="J1680" i="103"/>
  <c r="J1679" i="103"/>
  <c r="J1678" i="103"/>
  <c r="J1677" i="103"/>
  <c r="J1676" i="103"/>
  <c r="J1675" i="103"/>
  <c r="J1674" i="103"/>
  <c r="J1673" i="103"/>
  <c r="J1672" i="103"/>
  <c r="J1671" i="103"/>
  <c r="J1670" i="103"/>
  <c r="J1669" i="103"/>
  <c r="J1668" i="103"/>
  <c r="J1667" i="103"/>
  <c r="J1666" i="103"/>
  <c r="J1665" i="103"/>
  <c r="J1664" i="103"/>
  <c r="J1663" i="103"/>
  <c r="J1662" i="103"/>
  <c r="J1661" i="103"/>
  <c r="J1660" i="103"/>
  <c r="J1659" i="103"/>
  <c r="J1656" i="103"/>
  <c r="J1655" i="103"/>
  <c r="J1654" i="103"/>
  <c r="J1653" i="103"/>
  <c r="J1652" i="103"/>
  <c r="J1651" i="103"/>
  <c r="J1650" i="103"/>
  <c r="J1649" i="103"/>
  <c r="J1648" i="103"/>
  <c r="J1647" i="103"/>
  <c r="J1646" i="103"/>
  <c r="J1645" i="103"/>
  <c r="J1644" i="103"/>
  <c r="J1643" i="103"/>
  <c r="J1642" i="103"/>
  <c r="J1641" i="103"/>
  <c r="J1640" i="103"/>
  <c r="J1639" i="103"/>
  <c r="J1638" i="103"/>
  <c r="J1637" i="103"/>
  <c r="J1636" i="103"/>
  <c r="J1635" i="103"/>
  <c r="J1634" i="103"/>
  <c r="J1633" i="103"/>
  <c r="J1632" i="103"/>
  <c r="J1631" i="103"/>
  <c r="J1630" i="103"/>
  <c r="J1629" i="103"/>
  <c r="J1628" i="103"/>
  <c r="J1627" i="103"/>
  <c r="J1626" i="103"/>
  <c r="J1625" i="103"/>
  <c r="J1624" i="103"/>
  <c r="J1623" i="103"/>
  <c r="J1622" i="103"/>
  <c r="J1621" i="103"/>
  <c r="J1620" i="103"/>
  <c r="J1619" i="103"/>
  <c r="J1618" i="103"/>
  <c r="J1617" i="103"/>
  <c r="J1616" i="103"/>
  <c r="J1615" i="103"/>
  <c r="J1614" i="103"/>
  <c r="J1613" i="103"/>
  <c r="J1612" i="103"/>
  <c r="J1611" i="103"/>
  <c r="J1610" i="103"/>
  <c r="J1609" i="103"/>
  <c r="J1608" i="103"/>
  <c r="J1607" i="103"/>
  <c r="J1606" i="103"/>
  <c r="J1605" i="103"/>
  <c r="J1604" i="103"/>
  <c r="J1603" i="103"/>
  <c r="J1602" i="103"/>
  <c r="J1601" i="103"/>
  <c r="J1600" i="103"/>
  <c r="J1599" i="103"/>
  <c r="J1598" i="103"/>
  <c r="J1597" i="103"/>
  <c r="J1596" i="103"/>
  <c r="J1595" i="103"/>
  <c r="J1594" i="103"/>
  <c r="J1593" i="103"/>
  <c r="J1592" i="103"/>
  <c r="J1591" i="103"/>
  <c r="J1590" i="103"/>
  <c r="J1589" i="103"/>
  <c r="J1588" i="103"/>
  <c r="J1587" i="103"/>
  <c r="J1586" i="103"/>
  <c r="J1585" i="103"/>
  <c r="J1584" i="103"/>
  <c r="J1583" i="103"/>
  <c r="J1582" i="103"/>
  <c r="J1581" i="103"/>
  <c r="J1580" i="103"/>
  <c r="J1579" i="103"/>
  <c r="J1578" i="103"/>
  <c r="J1577" i="103"/>
  <c r="J1576" i="103"/>
  <c r="J1575" i="103"/>
  <c r="J1574" i="103"/>
  <c r="J1573" i="103"/>
  <c r="J1572" i="103"/>
  <c r="J1571" i="103"/>
  <c r="J1570" i="103"/>
  <c r="J1569" i="103"/>
  <c r="J1568" i="103"/>
  <c r="J1567" i="103"/>
  <c r="J1566" i="103"/>
  <c r="J1565" i="103"/>
  <c r="J1564" i="103"/>
  <c r="J1563" i="103"/>
  <c r="J1562" i="103"/>
  <c r="J1561" i="103"/>
  <c r="J1560" i="103"/>
  <c r="J1559" i="103"/>
  <c r="J1558" i="103"/>
  <c r="J1557" i="103"/>
  <c r="J1556" i="103"/>
  <c r="J1555" i="103"/>
  <c r="J1554" i="103"/>
  <c r="J1553" i="103"/>
  <c r="J1552" i="103"/>
  <c r="J1551" i="103"/>
  <c r="J1550" i="103"/>
  <c r="J1549" i="103"/>
  <c r="J1548" i="103"/>
  <c r="J1547" i="103"/>
  <c r="J1546" i="103"/>
  <c r="J1545" i="103"/>
  <c r="J1544" i="103"/>
  <c r="J1543" i="103"/>
  <c r="J1542" i="103"/>
  <c r="J1541" i="103"/>
  <c r="J1540" i="103"/>
  <c r="J1539" i="103"/>
  <c r="J1538" i="103"/>
  <c r="J1537" i="103"/>
  <c r="J1536" i="103"/>
  <c r="J1535" i="103"/>
  <c r="J1534" i="103"/>
  <c r="J1533" i="103"/>
  <c r="J1532" i="103"/>
  <c r="J1531" i="103"/>
  <c r="J1530" i="103"/>
  <c r="J1529" i="103"/>
  <c r="J1528" i="103"/>
  <c r="J1527" i="103"/>
  <c r="J1526" i="103"/>
  <c r="J1525" i="103"/>
  <c r="J1524" i="103"/>
  <c r="J1523" i="103"/>
  <c r="J1522" i="103"/>
  <c r="J1521" i="103"/>
  <c r="J1520" i="103"/>
  <c r="J1519" i="103"/>
  <c r="J1518" i="103"/>
  <c r="J1514" i="103"/>
  <c r="J1513" i="103"/>
  <c r="L1509" i="103"/>
  <c r="D1506" i="103"/>
  <c r="C1506" i="103"/>
  <c r="J1502" i="103"/>
  <c r="J1501" i="103"/>
  <c r="J1500" i="103"/>
  <c r="J1499" i="103"/>
  <c r="J1498" i="103"/>
  <c r="J1497" i="103"/>
  <c r="J1495" i="103"/>
  <c r="J1494" i="103"/>
  <c r="J1493" i="103"/>
  <c r="J1492" i="103"/>
  <c r="J1491" i="103"/>
  <c r="J1490" i="103"/>
  <c r="J1489" i="103"/>
  <c r="J1488" i="103"/>
  <c r="J1487" i="103"/>
  <c r="J1486" i="103"/>
  <c r="J1485" i="103"/>
  <c r="J1484" i="103"/>
  <c r="J1483" i="103"/>
  <c r="J1482" i="103"/>
  <c r="J1481" i="103"/>
  <c r="J1480" i="103"/>
  <c r="J1479" i="103"/>
  <c r="J1478" i="103"/>
  <c r="J1477" i="103"/>
  <c r="J1476" i="103"/>
  <c r="J1475" i="103"/>
  <c r="J1474" i="103"/>
  <c r="J1473" i="103"/>
  <c r="J1472" i="103"/>
  <c r="J1471" i="103"/>
  <c r="J1470" i="103"/>
  <c r="J1469" i="103"/>
  <c r="J1468" i="103"/>
  <c r="J1467" i="103"/>
  <c r="J1466" i="103"/>
  <c r="J1465" i="103"/>
  <c r="J1464" i="103"/>
  <c r="J1463" i="103"/>
  <c r="J1462" i="103"/>
  <c r="J1461" i="103"/>
  <c r="J1460" i="103"/>
  <c r="J1459" i="103"/>
  <c r="J1458" i="103"/>
  <c r="J1457" i="103"/>
  <c r="J1456" i="103"/>
  <c r="J1455" i="103"/>
  <c r="J1454" i="103"/>
  <c r="J1453" i="103"/>
  <c r="J1452" i="103"/>
  <c r="J1451" i="103"/>
  <c r="J1450" i="103"/>
  <c r="J1449" i="103"/>
  <c r="J1448" i="103"/>
  <c r="J1447" i="103"/>
  <c r="J1446" i="103"/>
  <c r="J1445" i="103"/>
  <c r="J1444" i="103"/>
  <c r="J1443" i="103"/>
  <c r="J1442" i="103"/>
  <c r="J1439" i="103"/>
  <c r="J1438" i="103"/>
  <c r="J1437" i="103"/>
  <c r="J1436" i="103"/>
  <c r="J1435" i="103"/>
  <c r="J1434" i="103"/>
  <c r="J1433" i="103"/>
  <c r="J1432" i="103"/>
  <c r="J1431" i="103"/>
  <c r="J1430" i="103"/>
  <c r="J1429" i="103"/>
  <c r="J1428" i="103"/>
  <c r="J1427" i="103"/>
  <c r="J1426" i="103"/>
  <c r="J1425" i="103"/>
  <c r="J1424" i="103"/>
  <c r="J1423" i="103"/>
  <c r="J1422" i="103"/>
  <c r="J1421" i="103"/>
  <c r="J1420" i="103"/>
  <c r="J1419" i="103"/>
  <c r="J1418" i="103"/>
  <c r="J1417" i="103"/>
  <c r="J1416" i="103"/>
  <c r="J1415" i="103"/>
  <c r="J1414" i="103"/>
  <c r="J1413" i="103"/>
  <c r="J1412" i="103"/>
  <c r="J1411" i="103"/>
  <c r="J1410" i="103"/>
  <c r="J1409" i="103"/>
  <c r="J1408" i="103"/>
  <c r="J1407" i="103"/>
  <c r="J1406" i="103"/>
  <c r="J1405" i="103"/>
  <c r="J1404" i="103"/>
  <c r="J1403" i="103"/>
  <c r="J1402" i="103"/>
  <c r="J1401" i="103"/>
  <c r="J1400" i="103"/>
  <c r="J1399" i="103"/>
  <c r="J1398" i="103"/>
  <c r="J1397" i="103"/>
  <c r="J1394" i="103"/>
  <c r="J1393" i="103"/>
  <c r="J1392" i="103"/>
  <c r="J1391" i="103"/>
  <c r="J1390" i="103"/>
  <c r="J1389" i="103"/>
  <c r="J1388" i="103"/>
  <c r="J1387" i="103"/>
  <c r="J1386" i="103"/>
  <c r="J1385" i="103"/>
  <c r="J1384" i="103"/>
  <c r="J1383" i="103"/>
  <c r="J1382" i="103"/>
  <c r="J1381" i="103"/>
  <c r="J1380" i="103"/>
  <c r="J1379" i="103"/>
  <c r="J1378" i="103"/>
  <c r="J1377" i="103"/>
  <c r="J1376" i="103"/>
  <c r="J1375" i="103"/>
  <c r="J1374" i="103"/>
  <c r="J1373" i="103"/>
  <c r="J1372" i="103"/>
  <c r="J1371" i="103"/>
  <c r="J1370" i="103"/>
  <c r="J1369" i="103"/>
  <c r="J1368" i="103"/>
  <c r="J1367" i="103"/>
  <c r="J1366" i="103"/>
  <c r="J1365" i="103"/>
  <c r="J1364" i="103"/>
  <c r="J1363" i="103"/>
  <c r="J1362" i="103"/>
  <c r="J1361" i="103"/>
  <c r="J1360" i="103"/>
  <c r="J1359" i="103"/>
  <c r="J1358" i="103"/>
  <c r="J1357" i="103"/>
  <c r="J1356" i="103"/>
  <c r="J1355" i="103"/>
  <c r="J1354" i="103"/>
  <c r="J1353" i="103"/>
  <c r="J1352" i="103"/>
  <c r="J1351" i="103"/>
  <c r="J1350" i="103"/>
  <c r="J1349" i="103"/>
  <c r="J1348" i="103"/>
  <c r="J1347" i="103"/>
  <c r="J1346" i="103"/>
  <c r="J1345" i="103"/>
  <c r="J1344" i="103"/>
  <c r="J1343" i="103"/>
  <c r="J1342" i="103"/>
  <c r="J1341" i="103"/>
  <c r="J1340" i="103"/>
  <c r="J1339" i="103"/>
  <c r="J1338" i="103"/>
  <c r="J1337" i="103"/>
  <c r="J1336" i="103"/>
  <c r="J1335" i="103"/>
  <c r="J1334" i="103"/>
  <c r="J1333" i="103"/>
  <c r="J1332" i="103"/>
  <c r="J1331" i="103"/>
  <c r="J1330" i="103"/>
  <c r="J1329" i="103"/>
  <c r="J1328" i="103"/>
  <c r="J1327" i="103"/>
  <c r="J1326" i="103"/>
  <c r="J1325" i="103"/>
  <c r="J1324" i="103"/>
  <c r="J1323" i="103"/>
  <c r="J1322" i="103"/>
  <c r="J1321" i="103"/>
  <c r="J1320" i="103"/>
  <c r="J1319" i="103"/>
  <c r="J1318" i="103"/>
  <c r="J1317" i="103"/>
  <c r="J1316" i="103"/>
  <c r="J1315" i="103"/>
  <c r="J1314" i="103"/>
  <c r="J1313" i="103"/>
  <c r="J1312" i="103"/>
  <c r="J1311" i="103"/>
  <c r="J1308" i="103"/>
  <c r="J1307" i="103"/>
  <c r="J1306" i="103"/>
  <c r="J1305" i="103"/>
  <c r="J1304" i="103"/>
  <c r="J1303" i="103"/>
  <c r="J1302" i="103"/>
  <c r="J1301" i="103"/>
  <c r="J1300" i="103"/>
  <c r="J1299" i="103"/>
  <c r="J1298" i="103"/>
  <c r="J1297" i="103"/>
  <c r="J1296" i="103"/>
  <c r="J1295" i="103"/>
  <c r="J1294" i="103"/>
  <c r="J1293" i="103"/>
  <c r="J1292" i="103"/>
  <c r="J1291" i="103"/>
  <c r="J1290" i="103"/>
  <c r="J1289" i="103"/>
  <c r="J1288" i="103"/>
  <c r="J1287" i="103"/>
  <c r="J1286" i="103"/>
  <c r="J1285" i="103"/>
  <c r="J1284" i="103"/>
  <c r="J1283" i="103"/>
  <c r="J1282" i="103"/>
  <c r="J1281" i="103"/>
  <c r="J1280" i="103"/>
  <c r="J1279" i="103"/>
  <c r="J1278" i="103"/>
  <c r="J1277" i="103"/>
  <c r="J1276" i="103"/>
  <c r="J1275" i="103"/>
  <c r="J1274" i="103"/>
  <c r="J1273" i="103"/>
  <c r="J1272" i="103"/>
  <c r="J1271" i="103"/>
  <c r="J1270" i="103"/>
  <c r="J1269" i="103"/>
  <c r="J1268" i="103"/>
  <c r="J1267" i="103"/>
  <c r="J1266" i="103"/>
  <c r="J1265" i="103"/>
  <c r="J1264" i="103"/>
  <c r="J1263" i="103"/>
  <c r="J1262" i="103"/>
  <c r="J1261" i="103"/>
  <c r="J1260" i="103"/>
  <c r="J1259" i="103"/>
  <c r="J1258" i="103"/>
  <c r="J1257" i="103"/>
  <c r="J1256" i="103"/>
  <c r="J1255" i="103"/>
  <c r="J1254" i="103"/>
  <c r="J1253" i="103"/>
  <c r="J1252" i="103"/>
  <c r="J1251" i="103"/>
  <c r="J1250" i="103"/>
  <c r="J1249" i="103"/>
  <c r="J1248" i="103"/>
  <c r="J1247" i="103"/>
  <c r="J1246" i="103"/>
  <c r="J1245" i="103"/>
  <c r="J1244" i="103"/>
  <c r="J1243" i="103"/>
  <c r="J1242" i="103"/>
  <c r="J1241" i="103"/>
  <c r="J1240" i="103"/>
  <c r="J1238" i="103"/>
  <c r="J1236" i="103"/>
  <c r="J1235" i="103"/>
  <c r="J1234" i="103"/>
  <c r="J1233" i="103"/>
  <c r="J1232" i="103"/>
  <c r="J1231" i="103"/>
  <c r="J1230" i="103"/>
  <c r="J1229" i="103"/>
  <c r="J1228" i="103"/>
  <c r="J1227" i="103"/>
  <c r="J1226" i="103"/>
  <c r="J1225" i="103"/>
  <c r="J1224" i="103"/>
  <c r="J1223" i="103"/>
  <c r="J1222" i="103"/>
  <c r="J1221" i="103"/>
  <c r="J1220" i="103"/>
  <c r="J1219" i="103"/>
  <c r="J1218" i="103"/>
  <c r="J1217" i="103"/>
  <c r="J1216" i="103"/>
  <c r="J1215" i="103"/>
  <c r="J1214" i="103"/>
  <c r="J1213" i="103"/>
  <c r="J1212" i="103"/>
  <c r="J1211" i="103"/>
  <c r="J1210" i="103"/>
  <c r="J1209" i="103"/>
  <c r="J1208" i="103"/>
  <c r="J1207" i="103"/>
  <c r="J1206" i="103"/>
  <c r="J1205" i="103"/>
  <c r="J1204" i="103"/>
  <c r="J1203" i="103"/>
  <c r="J1199" i="103"/>
  <c r="J1196" i="103"/>
  <c r="J1195" i="103"/>
  <c r="J1194" i="103"/>
  <c r="J1193" i="103"/>
  <c r="J1192" i="103"/>
  <c r="J1191" i="103"/>
  <c r="J1190" i="103"/>
  <c r="J1189" i="103"/>
  <c r="J1188" i="103"/>
  <c r="J1187" i="103"/>
  <c r="J1185" i="103"/>
  <c r="J1183" i="103"/>
  <c r="J1181" i="103"/>
  <c r="J1179" i="103"/>
  <c r="J1178" i="103"/>
  <c r="J1175" i="103"/>
  <c r="J1174" i="103"/>
  <c r="J1173" i="103"/>
  <c r="J1172" i="103"/>
  <c r="J1171" i="103"/>
  <c r="J1168" i="103"/>
  <c r="J1167" i="103"/>
  <c r="J1166" i="103"/>
  <c r="J1165" i="103"/>
  <c r="J1164" i="103"/>
  <c r="J1161" i="103"/>
  <c r="J1160" i="103"/>
  <c r="J1159" i="103"/>
  <c r="J1158" i="103"/>
  <c r="J1157" i="103"/>
  <c r="J1156" i="103"/>
  <c r="J1155" i="103"/>
  <c r="J1154" i="103"/>
  <c r="J1153" i="103"/>
  <c r="J1152" i="103"/>
  <c r="J1151" i="103"/>
  <c r="J1150" i="103"/>
  <c r="J1149" i="103"/>
  <c r="J1148" i="103"/>
  <c r="J1147" i="103"/>
  <c r="J1146" i="103"/>
  <c r="J1145" i="103"/>
  <c r="J1144" i="103"/>
  <c r="J1143" i="103"/>
  <c r="J1142" i="103"/>
  <c r="J1141" i="103"/>
  <c r="J1140" i="103"/>
  <c r="J1139" i="103"/>
  <c r="J1138" i="103"/>
  <c r="J1137" i="103"/>
  <c r="J1136" i="103"/>
  <c r="J1135" i="103"/>
  <c r="J1134" i="103"/>
  <c r="J1133" i="103"/>
  <c r="J1132" i="103"/>
  <c r="J1131" i="103"/>
  <c r="J1130" i="103"/>
  <c r="J1129" i="103"/>
  <c r="J1128" i="103"/>
  <c r="J1127" i="103"/>
  <c r="J1126" i="103"/>
  <c r="J1125" i="103"/>
  <c r="J1124" i="103"/>
  <c r="J1123" i="103"/>
  <c r="J1122" i="103"/>
  <c r="J1121" i="103"/>
  <c r="J1120" i="103"/>
  <c r="J1119" i="103"/>
  <c r="J1118" i="103"/>
  <c r="J1117" i="103"/>
  <c r="J1116" i="103"/>
  <c r="J1115" i="103"/>
  <c r="J1114" i="103"/>
  <c r="J1113" i="103"/>
  <c r="J1112" i="103"/>
  <c r="J1111" i="103"/>
  <c r="J1110" i="103"/>
  <c r="J1109" i="103"/>
  <c r="J1108" i="103"/>
  <c r="J1107" i="103"/>
  <c r="J1106" i="103"/>
  <c r="J1105" i="103"/>
  <c r="J1104" i="103"/>
  <c r="J1103" i="103"/>
  <c r="J1102" i="103"/>
  <c r="J1101" i="103"/>
  <c r="J1100" i="103"/>
  <c r="J1099" i="103"/>
  <c r="J1098" i="103"/>
  <c r="J1097" i="103"/>
  <c r="J1096" i="103"/>
  <c r="J1094" i="103"/>
  <c r="J1093" i="103"/>
  <c r="J1092" i="103"/>
  <c r="J1091" i="103"/>
  <c r="J1090" i="103"/>
  <c r="J1089" i="103"/>
  <c r="J1088" i="103"/>
  <c r="J1087" i="103"/>
  <c r="J1086" i="103"/>
  <c r="J1085" i="103"/>
  <c r="J1084" i="103"/>
  <c r="J1083" i="103"/>
  <c r="J1082" i="103"/>
  <c r="J1081" i="103"/>
  <c r="J1080" i="103"/>
  <c r="J1079" i="103"/>
  <c r="J1078" i="103"/>
  <c r="J1077" i="103"/>
  <c r="J1076" i="103"/>
  <c r="J1075" i="103"/>
  <c r="J1074" i="103"/>
  <c r="J1073" i="103"/>
  <c r="J1072" i="103"/>
  <c r="J1071" i="103"/>
  <c r="J1070" i="103"/>
  <c r="J1069" i="103"/>
  <c r="J1068" i="103"/>
  <c r="J1065" i="103"/>
  <c r="J1064" i="103"/>
  <c r="J1063" i="103"/>
  <c r="J1062" i="103"/>
  <c r="J1061" i="103"/>
  <c r="J1060" i="103"/>
  <c r="J1055" i="103"/>
  <c r="J1054" i="103"/>
  <c r="J1053" i="103"/>
  <c r="J1052" i="103"/>
  <c r="J1051" i="103"/>
  <c r="J1050" i="103"/>
  <c r="J1049" i="103"/>
  <c r="J1048" i="103"/>
  <c r="J1047" i="103"/>
  <c r="J1046" i="103"/>
  <c r="J1045" i="103"/>
  <c r="J1044" i="103"/>
  <c r="J1043" i="103"/>
  <c r="J1042" i="103"/>
  <c r="J1041" i="103"/>
  <c r="J1040" i="103"/>
  <c r="J1039" i="103"/>
  <c r="J1038" i="103"/>
  <c r="J1037" i="103"/>
  <c r="J1036" i="103"/>
  <c r="J1035" i="103"/>
  <c r="J1034" i="103"/>
  <c r="J1033" i="103"/>
  <c r="J1032" i="103"/>
  <c r="J1031" i="103"/>
  <c r="J1030" i="103"/>
  <c r="J1029" i="103"/>
  <c r="J1028" i="103"/>
  <c r="J1027" i="103"/>
  <c r="J1026" i="103"/>
  <c r="J1025" i="103"/>
  <c r="J1024" i="103"/>
  <c r="J1023" i="103"/>
  <c r="J1022" i="103"/>
  <c r="J1021" i="103"/>
  <c r="J1020" i="103"/>
  <c r="J1019" i="103"/>
  <c r="J1018" i="103"/>
  <c r="J1017" i="103"/>
  <c r="J1016" i="103"/>
  <c r="J1015" i="103"/>
  <c r="J1014" i="103"/>
  <c r="J1013" i="103"/>
  <c r="J1012" i="103"/>
  <c r="J1011" i="103"/>
  <c r="J1010" i="103"/>
  <c r="J1009" i="103"/>
  <c r="J1008" i="103"/>
  <c r="J1007" i="103"/>
  <c r="J1006" i="103"/>
  <c r="J1005" i="103"/>
  <c r="J1004" i="103"/>
  <c r="J1003" i="103"/>
  <c r="J1002" i="103"/>
  <c r="J1001" i="103"/>
  <c r="J1000" i="103"/>
  <c r="J999" i="103"/>
  <c r="J998" i="103"/>
  <c r="J997" i="103"/>
  <c r="J996" i="103"/>
  <c r="J995" i="103"/>
  <c r="J994" i="103"/>
  <c r="J993" i="103"/>
  <c r="J992" i="103"/>
  <c r="J991" i="103"/>
  <c r="J990" i="103"/>
  <c r="J989" i="103"/>
  <c r="J988" i="103"/>
  <c r="J987" i="103"/>
  <c r="J986" i="103"/>
  <c r="J985" i="103"/>
  <c r="J984" i="103"/>
  <c r="J983" i="103"/>
  <c r="J982" i="103"/>
  <c r="J981" i="103"/>
  <c r="J980" i="103"/>
  <c r="J979" i="103"/>
  <c r="J978" i="103"/>
  <c r="J975" i="103"/>
  <c r="J974" i="103"/>
  <c r="J973" i="103"/>
  <c r="J972" i="103"/>
  <c r="J969" i="103"/>
  <c r="J968" i="103"/>
  <c r="J967" i="103"/>
  <c r="J966" i="103"/>
  <c r="J965" i="103"/>
  <c r="J964" i="103"/>
  <c r="J963" i="103"/>
  <c r="J962" i="103"/>
  <c r="J961" i="103"/>
  <c r="J960" i="103"/>
  <c r="J959" i="103"/>
  <c r="J958" i="103"/>
  <c r="J957" i="103"/>
  <c r="J956" i="103"/>
  <c r="J955" i="103"/>
  <c r="J954" i="103"/>
  <c r="J953" i="103"/>
  <c r="J952" i="103"/>
  <c r="J951" i="103"/>
  <c r="J950" i="103"/>
  <c r="J949" i="103"/>
  <c r="J948" i="103"/>
  <c r="J947" i="103"/>
  <c r="J946" i="103"/>
  <c r="J945" i="103"/>
  <c r="J944" i="103"/>
  <c r="J943" i="103"/>
  <c r="J942" i="103"/>
  <c r="J941" i="103"/>
  <c r="J940" i="103"/>
  <c r="J939" i="103"/>
  <c r="J938" i="103"/>
  <c r="J937" i="103"/>
  <c r="J936" i="103"/>
  <c r="J935" i="103"/>
  <c r="J934" i="103"/>
  <c r="J933" i="103"/>
  <c r="J932" i="103"/>
  <c r="J931" i="103"/>
  <c r="J930" i="103"/>
  <c r="J929" i="103"/>
  <c r="J928" i="103"/>
  <c r="J927" i="103"/>
  <c r="J926" i="103"/>
  <c r="J925" i="103"/>
  <c r="J924" i="103"/>
  <c r="J923" i="103"/>
  <c r="J922" i="103"/>
  <c r="J921" i="103"/>
  <c r="J920" i="103"/>
  <c r="J919" i="103"/>
  <c r="J918" i="103"/>
  <c r="J917" i="103"/>
  <c r="J916" i="103"/>
  <c r="J915" i="103"/>
  <c r="J914" i="103"/>
  <c r="J913" i="103"/>
  <c r="J912" i="103"/>
  <c r="J911" i="103"/>
  <c r="J910" i="103"/>
  <c r="J909" i="103"/>
  <c r="J908" i="103"/>
  <c r="J907" i="103"/>
  <c r="J906" i="103"/>
  <c r="J905" i="103"/>
  <c r="J904" i="103"/>
  <c r="J903" i="103"/>
  <c r="J902" i="103"/>
  <c r="J901" i="103"/>
  <c r="J900" i="103"/>
  <c r="J899" i="103"/>
  <c r="J898" i="103"/>
  <c r="J897" i="103"/>
  <c r="J896" i="103"/>
  <c r="J895" i="103"/>
  <c r="J894" i="103"/>
  <c r="J893" i="103"/>
  <c r="J892" i="103"/>
  <c r="J891" i="103"/>
  <c r="J890" i="103"/>
  <c r="J889" i="103"/>
  <c r="J888" i="103"/>
  <c r="J887" i="103"/>
  <c r="J886" i="103"/>
  <c r="J885" i="103"/>
  <c r="J884" i="103"/>
  <c r="J883" i="103"/>
  <c r="J882" i="103"/>
  <c r="J881" i="103"/>
  <c r="J880" i="103"/>
  <c r="J879" i="103"/>
  <c r="J878" i="103"/>
  <c r="J877" i="103"/>
  <c r="J876" i="103"/>
  <c r="J875" i="103"/>
  <c r="J874" i="103"/>
  <c r="J873" i="103"/>
  <c r="J872" i="103"/>
  <c r="J871" i="103"/>
  <c r="J870" i="103"/>
  <c r="J869" i="103"/>
  <c r="J868" i="103"/>
  <c r="J867" i="103"/>
  <c r="J866" i="103"/>
  <c r="J865" i="103"/>
  <c r="J864" i="103"/>
  <c r="J863" i="103"/>
  <c r="J862" i="103"/>
  <c r="J861" i="103"/>
  <c r="J860" i="103"/>
  <c r="J859" i="103"/>
  <c r="J858" i="103"/>
  <c r="J857" i="103"/>
  <c r="J856" i="103"/>
  <c r="J855" i="103"/>
  <c r="J854" i="103"/>
  <c r="J853" i="103"/>
  <c r="J850" i="103"/>
  <c r="J849" i="103"/>
  <c r="J848" i="103"/>
  <c r="J847" i="103"/>
  <c r="J846" i="103"/>
  <c r="J845" i="103"/>
  <c r="J844" i="103"/>
  <c r="J843" i="103"/>
  <c r="J842" i="103"/>
  <c r="J841" i="103"/>
  <c r="J840" i="103"/>
  <c r="J839" i="103"/>
  <c r="J838" i="103"/>
  <c r="J837" i="103"/>
  <c r="J836" i="103"/>
  <c r="J835" i="103"/>
  <c r="J834" i="103"/>
  <c r="J833" i="103"/>
  <c r="J832" i="103"/>
  <c r="J831" i="103"/>
  <c r="J830" i="103"/>
  <c r="J829" i="103"/>
  <c r="J828" i="103"/>
  <c r="J827" i="103"/>
  <c r="J826" i="103"/>
  <c r="J825" i="103"/>
  <c r="J824" i="103"/>
  <c r="J823" i="103"/>
  <c r="J822" i="103"/>
  <c r="J821" i="103"/>
  <c r="J820" i="103"/>
  <c r="J819" i="103"/>
  <c r="J818" i="103"/>
  <c r="J817" i="103"/>
  <c r="J816" i="103"/>
  <c r="J815" i="103"/>
  <c r="J814" i="103"/>
  <c r="J813" i="103"/>
  <c r="J812" i="103"/>
  <c r="J811" i="103"/>
  <c r="J810" i="103"/>
  <c r="J809" i="103"/>
  <c r="J808" i="103"/>
  <c r="J807" i="103"/>
  <c r="J806" i="103"/>
  <c r="J805" i="103"/>
  <c r="J804" i="103"/>
  <c r="J803" i="103"/>
  <c r="J802" i="103"/>
  <c r="J801" i="103"/>
  <c r="J800" i="103"/>
  <c r="J799" i="103"/>
  <c r="J798" i="103"/>
  <c r="J797" i="103"/>
  <c r="J796" i="103"/>
  <c r="J795" i="103"/>
  <c r="J794" i="103"/>
  <c r="J793" i="103"/>
  <c r="J792" i="103"/>
  <c r="J791" i="103"/>
  <c r="J790" i="103"/>
  <c r="J789" i="103"/>
  <c r="J788" i="103"/>
  <c r="J787" i="103"/>
  <c r="J783" i="103"/>
  <c r="J782" i="103"/>
  <c r="J781" i="103"/>
  <c r="J780" i="103"/>
  <c r="J779" i="103"/>
  <c r="J778" i="103"/>
  <c r="J777" i="103"/>
  <c r="J776" i="103"/>
  <c r="J773" i="103"/>
  <c r="J772" i="103"/>
  <c r="J771" i="103"/>
  <c r="J770" i="103"/>
  <c r="J769" i="103"/>
  <c r="J768" i="103"/>
  <c r="J767" i="103"/>
  <c r="J766" i="103"/>
  <c r="J763" i="103"/>
  <c r="J762" i="103"/>
  <c r="J761" i="103"/>
  <c r="J760" i="103"/>
  <c r="J759" i="103"/>
  <c r="J758" i="103"/>
  <c r="J757" i="103"/>
  <c r="J756" i="103"/>
  <c r="J755" i="103"/>
  <c r="J754" i="103"/>
  <c r="J753" i="103"/>
  <c r="J752" i="103"/>
  <c r="J751" i="103"/>
  <c r="J750" i="103"/>
  <c r="J749" i="103"/>
  <c r="J748" i="103"/>
  <c r="J747" i="103"/>
  <c r="J746" i="103"/>
  <c r="J745" i="103"/>
  <c r="J744" i="103"/>
  <c r="J743" i="103"/>
  <c r="J742" i="103"/>
  <c r="J741" i="103"/>
  <c r="J740" i="103"/>
  <c r="J739" i="103"/>
  <c r="J736" i="103"/>
  <c r="J735" i="103"/>
  <c r="J734" i="103"/>
  <c r="J733" i="103"/>
  <c r="J732" i="103"/>
  <c r="J731" i="103"/>
  <c r="J730" i="103"/>
  <c r="J729" i="103"/>
  <c r="J728" i="103"/>
  <c r="J727" i="103"/>
  <c r="J726" i="103"/>
  <c r="J725" i="103"/>
  <c r="J722" i="103"/>
  <c r="J721" i="103"/>
  <c r="J720" i="103"/>
  <c r="J719" i="103"/>
  <c r="J718" i="103"/>
  <c r="J717" i="103"/>
  <c r="J716" i="103"/>
  <c r="J715" i="103"/>
  <c r="J714" i="103"/>
  <c r="J713" i="103"/>
  <c r="J712" i="103"/>
  <c r="J711" i="103"/>
  <c r="J710" i="103"/>
  <c r="J709" i="103"/>
  <c r="J706" i="103"/>
  <c r="J705" i="103"/>
  <c r="J704" i="103"/>
  <c r="J703" i="103"/>
  <c r="J702" i="103"/>
  <c r="J701" i="103"/>
  <c r="J700" i="103"/>
  <c r="J699" i="103"/>
  <c r="J698" i="103"/>
  <c r="J697" i="103"/>
  <c r="J696" i="103"/>
  <c r="J695" i="103"/>
  <c r="J694" i="103"/>
  <c r="J693" i="103"/>
  <c r="J692" i="103"/>
  <c r="J691" i="103"/>
  <c r="J690" i="103"/>
  <c r="J689" i="103"/>
  <c r="J688" i="103"/>
  <c r="J687" i="103"/>
  <c r="J686" i="103"/>
  <c r="J685" i="103"/>
  <c r="J684" i="103"/>
  <c r="J683" i="103"/>
  <c r="J680" i="103"/>
  <c r="J679" i="103"/>
  <c r="J678" i="103"/>
  <c r="J677" i="103"/>
  <c r="J676" i="103"/>
  <c r="J675" i="103"/>
  <c r="J674" i="103"/>
  <c r="J673" i="103"/>
  <c r="J672" i="103"/>
  <c r="J671" i="103"/>
  <c r="J670" i="103"/>
  <c r="J669" i="103"/>
  <c r="J668" i="103"/>
  <c r="J667" i="103"/>
  <c r="J666" i="103"/>
  <c r="J665" i="103"/>
  <c r="J664" i="103"/>
  <c r="J663" i="103"/>
  <c r="J662" i="103"/>
  <c r="J661" i="103"/>
  <c r="J660" i="103"/>
  <c r="J659" i="103"/>
  <c r="J658" i="103"/>
  <c r="J657" i="103"/>
  <c r="J656" i="103"/>
  <c r="J655" i="103"/>
  <c r="J654" i="103"/>
  <c r="J653" i="103"/>
  <c r="J652" i="103"/>
  <c r="J651" i="103"/>
  <c r="J650" i="103"/>
  <c r="J649" i="103"/>
  <c r="J648" i="103"/>
  <c r="J647" i="103"/>
  <c r="J646" i="103"/>
  <c r="J645" i="103"/>
  <c r="J644" i="103"/>
  <c r="J643" i="103"/>
  <c r="J640" i="103"/>
  <c r="J639" i="103"/>
  <c r="J638" i="103"/>
  <c r="J637" i="103"/>
  <c r="J636" i="103"/>
  <c r="J635" i="103"/>
  <c r="J634" i="103"/>
  <c r="J633" i="103"/>
  <c r="J632" i="103"/>
  <c r="J631" i="103"/>
  <c r="J630" i="103"/>
  <c r="J629" i="103"/>
  <c r="J628" i="103"/>
  <c r="J627" i="103"/>
  <c r="J626" i="103"/>
  <c r="J625" i="103"/>
  <c r="J624" i="103"/>
  <c r="J623" i="103"/>
  <c r="J622" i="103"/>
  <c r="J621" i="103"/>
  <c r="J620" i="103"/>
  <c r="J619" i="103"/>
  <c r="J618" i="103"/>
  <c r="J617" i="103"/>
  <c r="J616" i="103"/>
  <c r="J615" i="103"/>
  <c r="J614" i="103"/>
  <c r="J613" i="103"/>
  <c r="J612" i="103"/>
  <c r="J611" i="103"/>
  <c r="J610" i="103"/>
  <c r="J609" i="103"/>
  <c r="J608" i="103"/>
  <c r="J607" i="103"/>
  <c r="J606" i="103"/>
  <c r="J605" i="103"/>
  <c r="J604" i="103"/>
  <c r="J603" i="103"/>
  <c r="J602" i="103"/>
  <c r="J601" i="103"/>
  <c r="J600" i="103"/>
  <c r="J599" i="103"/>
  <c r="J598" i="103"/>
  <c r="J595" i="103"/>
  <c r="J594" i="103"/>
  <c r="J593" i="103"/>
  <c r="J592" i="103"/>
  <c r="J591" i="103"/>
  <c r="J590" i="103"/>
  <c r="J589" i="103"/>
  <c r="J588" i="103"/>
  <c r="J587" i="103"/>
  <c r="J586" i="103"/>
  <c r="J585" i="103"/>
  <c r="J584" i="103"/>
  <c r="J583" i="103"/>
  <c r="J582" i="103"/>
  <c r="J581" i="103"/>
  <c r="J580" i="103"/>
  <c r="J579" i="103"/>
  <c r="J578" i="103"/>
  <c r="J577" i="103"/>
  <c r="J576" i="103"/>
  <c r="J575" i="103"/>
  <c r="J574" i="103"/>
  <c r="J573" i="103"/>
  <c r="J572" i="103"/>
  <c r="J571" i="103"/>
  <c r="J570" i="103"/>
  <c r="J569" i="103"/>
  <c r="J568" i="103"/>
  <c r="J567" i="103"/>
  <c r="J566" i="103"/>
  <c r="J565" i="103"/>
  <c r="J564" i="103"/>
  <c r="J563" i="103"/>
  <c r="J562" i="103"/>
  <c r="J561" i="103"/>
  <c r="J560" i="103"/>
  <c r="J559" i="103"/>
  <c r="J558" i="103"/>
  <c r="J557" i="103"/>
  <c r="J556" i="103"/>
  <c r="J555" i="103"/>
  <c r="J554" i="103"/>
  <c r="J553" i="103"/>
  <c r="J552" i="103"/>
  <c r="J551" i="103"/>
  <c r="J550" i="103"/>
  <c r="J549" i="103"/>
  <c r="J548" i="103"/>
  <c r="J545" i="103"/>
  <c r="J544" i="103"/>
  <c r="J543" i="103"/>
  <c r="J542" i="103"/>
  <c r="J541" i="103"/>
  <c r="J540" i="103"/>
  <c r="J539" i="103"/>
  <c r="J538" i="103"/>
  <c r="J537" i="103"/>
  <c r="J536" i="103"/>
  <c r="J535" i="103"/>
  <c r="J534" i="103"/>
  <c r="J533" i="103"/>
  <c r="J532" i="103"/>
  <c r="J531" i="103"/>
  <c r="J530" i="103"/>
  <c r="J529" i="103"/>
  <c r="J528" i="103"/>
  <c r="J527" i="103"/>
  <c r="J526" i="103"/>
  <c r="J525" i="103"/>
  <c r="J524" i="103"/>
  <c r="J523" i="103"/>
  <c r="J522" i="103"/>
  <c r="J521" i="103"/>
  <c r="J520" i="103"/>
  <c r="J519" i="103"/>
  <c r="J518" i="103"/>
  <c r="J517" i="103"/>
  <c r="J516" i="103"/>
  <c r="J515" i="103"/>
  <c r="J514" i="103"/>
  <c r="J513" i="103"/>
  <c r="J512" i="103"/>
  <c r="J511" i="103"/>
  <c r="J510" i="103"/>
  <c r="J509" i="103"/>
  <c r="J508" i="103"/>
  <c r="J507" i="103"/>
  <c r="J505" i="103"/>
  <c r="J504" i="103"/>
  <c r="J503" i="103"/>
  <c r="J502" i="103"/>
  <c r="J501" i="103"/>
  <c r="J500" i="103"/>
  <c r="J499" i="103"/>
  <c r="J498" i="103"/>
  <c r="J497" i="103"/>
  <c r="J496" i="103"/>
  <c r="J495" i="103"/>
  <c r="J494" i="103"/>
  <c r="J493" i="103"/>
  <c r="J492" i="103"/>
  <c r="J491" i="103"/>
  <c r="J490" i="103"/>
  <c r="J489" i="103"/>
  <c r="J488" i="103"/>
  <c r="J487" i="103"/>
  <c r="J486" i="103"/>
  <c r="J485" i="103"/>
  <c r="J484" i="103"/>
  <c r="J483" i="103"/>
  <c r="J482" i="103"/>
  <c r="J481" i="103"/>
  <c r="J480" i="103"/>
  <c r="J479" i="103"/>
  <c r="J478" i="103"/>
  <c r="J477" i="103"/>
  <c r="J476" i="103"/>
  <c r="J475" i="103"/>
  <c r="J474" i="103"/>
  <c r="J473" i="103"/>
  <c r="J472" i="103"/>
  <c r="J471" i="103"/>
  <c r="J470" i="103"/>
  <c r="J469" i="103"/>
  <c r="J468" i="103"/>
  <c r="J467" i="103"/>
  <c r="J466" i="103"/>
  <c r="J465" i="103"/>
  <c r="J464" i="103"/>
  <c r="J463" i="103"/>
  <c r="J462" i="103"/>
  <c r="J461" i="103"/>
  <c r="J460" i="103"/>
  <c r="J459" i="103"/>
  <c r="J458" i="103"/>
  <c r="J457" i="103"/>
  <c r="J456" i="103"/>
  <c r="J453" i="103"/>
  <c r="J452" i="103"/>
  <c r="J451" i="103"/>
  <c r="J450" i="103"/>
  <c r="J449" i="103"/>
  <c r="J448" i="103"/>
  <c r="J447" i="103"/>
  <c r="J446" i="103"/>
  <c r="J445" i="103"/>
  <c r="J444" i="103"/>
  <c r="J443" i="103"/>
  <c r="J442" i="103"/>
  <c r="J441" i="103"/>
  <c r="J440" i="103"/>
  <c r="J439" i="103"/>
  <c r="J438" i="103"/>
  <c r="J437" i="103"/>
  <c r="J436" i="103"/>
  <c r="J435" i="103"/>
  <c r="J434" i="103"/>
  <c r="J433" i="103"/>
  <c r="J432" i="103"/>
  <c r="J431" i="103"/>
  <c r="J430" i="103"/>
  <c r="J429" i="103"/>
  <c r="J428" i="103"/>
  <c r="J427" i="103"/>
  <c r="J426" i="103"/>
  <c r="J425" i="103"/>
  <c r="J424" i="103"/>
  <c r="J423" i="103"/>
  <c r="J422" i="103"/>
  <c r="J421" i="103"/>
  <c r="J420" i="103"/>
  <c r="J419" i="103"/>
  <c r="J418" i="103"/>
  <c r="J417" i="103"/>
  <c r="J416" i="103"/>
  <c r="J415" i="103"/>
  <c r="J414" i="103"/>
  <c r="J413" i="103"/>
  <c r="J412" i="103"/>
  <c r="J411" i="103"/>
  <c r="J410" i="103"/>
  <c r="J409" i="103"/>
  <c r="J408" i="103"/>
  <c r="J407" i="103"/>
  <c r="J406" i="103"/>
  <c r="J405" i="103"/>
  <c r="J404" i="103"/>
  <c r="J403" i="103"/>
  <c r="J402" i="103"/>
  <c r="J401" i="103"/>
  <c r="J400" i="103"/>
  <c r="J399" i="103"/>
  <c r="J398" i="103"/>
  <c r="J397" i="103"/>
  <c r="J396" i="103"/>
  <c r="J395" i="103"/>
  <c r="J394" i="103"/>
  <c r="J393" i="103"/>
  <c r="J392" i="103"/>
  <c r="J391" i="103"/>
  <c r="J390" i="103"/>
  <c r="J389" i="103"/>
  <c r="J388" i="103"/>
  <c r="J387" i="103"/>
  <c r="J386" i="103"/>
  <c r="J385" i="103"/>
  <c r="J384" i="103"/>
  <c r="J383" i="103"/>
  <c r="J382" i="103"/>
  <c r="J381" i="103"/>
  <c r="J380" i="103"/>
  <c r="J379" i="103"/>
  <c r="J378" i="103"/>
  <c r="J377" i="103"/>
  <c r="J376" i="103"/>
  <c r="J375" i="103"/>
  <c r="J374" i="103"/>
  <c r="J373" i="103"/>
  <c r="J372" i="103"/>
  <c r="J371" i="103"/>
  <c r="J370" i="103"/>
  <c r="J369" i="103"/>
  <c r="J368" i="103"/>
  <c r="J367" i="103"/>
  <c r="J366" i="103"/>
  <c r="J365" i="103"/>
  <c r="J364" i="103"/>
  <c r="J363" i="103"/>
  <c r="J362" i="103"/>
  <c r="J361" i="103"/>
  <c r="J360" i="103"/>
  <c r="J359" i="103"/>
  <c r="J358" i="103"/>
  <c r="J357" i="103"/>
  <c r="J356" i="103"/>
  <c r="J355" i="103"/>
  <c r="J352" i="103"/>
  <c r="J351" i="103"/>
  <c r="J350" i="103"/>
  <c r="J349" i="103"/>
  <c r="J348" i="103"/>
  <c r="J347" i="103"/>
  <c r="J346" i="103"/>
  <c r="J345" i="103"/>
  <c r="J344" i="103"/>
  <c r="J343" i="103"/>
  <c r="J342" i="103"/>
  <c r="J341" i="103"/>
  <c r="J340" i="103"/>
  <c r="J339" i="103"/>
  <c r="J338" i="103"/>
  <c r="J337" i="103"/>
  <c r="J336" i="103"/>
  <c r="J335" i="103"/>
  <c r="J334" i="103"/>
  <c r="J333" i="103"/>
  <c r="J332" i="103"/>
  <c r="J331" i="103"/>
  <c r="J330" i="103"/>
  <c r="J329" i="103"/>
  <c r="J328" i="103"/>
  <c r="J327" i="103"/>
  <c r="J326" i="103"/>
  <c r="J325" i="103"/>
  <c r="J324" i="103"/>
  <c r="J323" i="103"/>
  <c r="J322" i="103"/>
  <c r="J321" i="103"/>
  <c r="J320" i="103"/>
  <c r="J319" i="103"/>
  <c r="J318" i="103"/>
  <c r="J317" i="103"/>
  <c r="J316" i="103"/>
  <c r="J315" i="103"/>
  <c r="J314" i="103"/>
  <c r="J313" i="103"/>
  <c r="J312" i="103"/>
  <c r="J311" i="103"/>
  <c r="J310" i="103"/>
  <c r="J309" i="103"/>
  <c r="J308" i="103"/>
  <c r="J307" i="103"/>
  <c r="J306" i="103"/>
  <c r="J305" i="103"/>
  <c r="J304" i="103"/>
  <c r="J303" i="103"/>
  <c r="J302" i="103"/>
  <c r="J301" i="103"/>
  <c r="J300" i="103"/>
  <c r="J299" i="103"/>
  <c r="J298" i="103"/>
  <c r="J297" i="103"/>
  <c r="J296" i="103"/>
  <c r="J295" i="103"/>
  <c r="J294" i="103"/>
  <c r="J293" i="103"/>
  <c r="J292" i="103"/>
  <c r="J291" i="103"/>
  <c r="J290" i="103"/>
  <c r="J289" i="103"/>
  <c r="J288" i="103"/>
  <c r="J287" i="103"/>
  <c r="J286" i="103"/>
  <c r="J285" i="103"/>
  <c r="J284" i="103"/>
  <c r="J283" i="103"/>
  <c r="J282" i="103"/>
  <c r="J281" i="103"/>
  <c r="J280" i="103"/>
  <c r="J279" i="103"/>
  <c r="J278" i="103"/>
  <c r="J277" i="103"/>
  <c r="J276" i="103"/>
  <c r="J275" i="103"/>
  <c r="J274" i="103"/>
  <c r="J273" i="103"/>
  <c r="J272" i="103"/>
  <c r="J271" i="103"/>
  <c r="J270" i="103"/>
  <c r="J269" i="103"/>
  <c r="J268" i="103"/>
  <c r="J267" i="103"/>
  <c r="J266" i="103"/>
  <c r="J265" i="103"/>
  <c r="J264" i="103"/>
  <c r="J263" i="103"/>
  <c r="J262" i="103"/>
  <c r="J261" i="103"/>
  <c r="J260" i="103"/>
  <c r="J259" i="103"/>
  <c r="J258" i="103"/>
  <c r="J257" i="103"/>
  <c r="J256" i="103"/>
  <c r="J255" i="103"/>
  <c r="J254" i="103"/>
  <c r="J253" i="103"/>
  <c r="J252" i="103"/>
  <c r="J251" i="103"/>
  <c r="J250" i="103"/>
  <c r="J249" i="103"/>
  <c r="J248" i="103"/>
  <c r="J247" i="103"/>
  <c r="J246" i="103"/>
  <c r="J245" i="103"/>
  <c r="J244" i="103"/>
  <c r="J243" i="103"/>
  <c r="J242" i="103"/>
  <c r="J241" i="103"/>
  <c r="J240" i="103"/>
  <c r="J239" i="103"/>
  <c r="J238" i="103"/>
  <c r="J237" i="103"/>
  <c r="J234" i="103"/>
  <c r="J233" i="103"/>
  <c r="J232" i="103"/>
  <c r="J231" i="103"/>
  <c r="J230" i="103"/>
  <c r="J229" i="103"/>
  <c r="J228" i="103"/>
  <c r="J227" i="103"/>
  <c r="J226" i="103"/>
  <c r="J223" i="103"/>
  <c r="J222" i="103"/>
  <c r="J221" i="103"/>
  <c r="J220" i="103"/>
  <c r="J219" i="103"/>
  <c r="J218" i="103"/>
  <c r="J217" i="103"/>
  <c r="J216" i="103"/>
  <c r="J215" i="103"/>
  <c r="J214" i="103"/>
  <c r="J213" i="103"/>
  <c r="J212" i="103"/>
  <c r="J211" i="103"/>
  <c r="J210" i="103"/>
  <c r="J209" i="103"/>
  <c r="J208" i="103"/>
  <c r="J207" i="103"/>
  <c r="J206" i="103"/>
  <c r="J205" i="103"/>
  <c r="J204" i="103"/>
  <c r="J203" i="103"/>
  <c r="J202" i="103"/>
  <c r="J201" i="103"/>
  <c r="J200" i="103"/>
  <c r="J199" i="103"/>
  <c r="J198" i="103"/>
  <c r="J197" i="103"/>
  <c r="J196" i="103"/>
  <c r="J195" i="103"/>
  <c r="J194" i="103"/>
  <c r="J193" i="103"/>
  <c r="J192" i="103"/>
  <c r="J191" i="103"/>
  <c r="J190" i="103"/>
  <c r="J189" i="103"/>
  <c r="J188" i="103"/>
  <c r="J187" i="103"/>
  <c r="J186" i="103"/>
  <c r="J185" i="103"/>
  <c r="J184" i="103"/>
  <c r="J183" i="103"/>
  <c r="J182" i="103"/>
  <c r="J181" i="103"/>
  <c r="J180" i="103"/>
  <c r="J179" i="103"/>
  <c r="J178" i="103"/>
  <c r="J177" i="103"/>
  <c r="J176" i="103"/>
  <c r="J175" i="103"/>
  <c r="J174" i="103"/>
  <c r="J173" i="103"/>
  <c r="J172" i="103"/>
  <c r="J171" i="103"/>
  <c r="J170" i="103"/>
  <c r="J169" i="103"/>
  <c r="J168" i="103"/>
  <c r="J167" i="103"/>
  <c r="J166" i="103"/>
  <c r="J165" i="103"/>
  <c r="J164" i="103"/>
  <c r="J163" i="103"/>
  <c r="J162" i="103"/>
  <c r="J161" i="103"/>
  <c r="J160" i="103"/>
  <c r="J159" i="103"/>
  <c r="J158" i="103"/>
  <c r="J157" i="103"/>
  <c r="J156" i="103"/>
  <c r="J155" i="103"/>
  <c r="J154" i="103"/>
  <c r="J153" i="103"/>
  <c r="J152" i="103"/>
  <c r="J151" i="103"/>
  <c r="J150" i="103"/>
  <c r="J149" i="103"/>
  <c r="J148" i="103"/>
  <c r="J147" i="103"/>
  <c r="J146" i="103"/>
  <c r="J145" i="103"/>
  <c r="J144" i="103"/>
  <c r="J143" i="103"/>
  <c r="J142" i="103"/>
  <c r="J141" i="103"/>
  <c r="J140" i="103"/>
  <c r="J139" i="103"/>
  <c r="J138" i="103"/>
  <c r="J137" i="103"/>
  <c r="J136" i="103"/>
  <c r="J135" i="103"/>
  <c r="J134" i="103"/>
  <c r="J133" i="103"/>
  <c r="J132" i="103"/>
  <c r="J131" i="103"/>
  <c r="J130" i="103"/>
  <c r="J129" i="103"/>
  <c r="J128" i="103"/>
  <c r="J127" i="103"/>
  <c r="J126" i="103"/>
  <c r="J125" i="103"/>
  <c r="J124" i="103"/>
  <c r="J123" i="103"/>
  <c r="J122" i="103"/>
  <c r="J121" i="103"/>
  <c r="J120" i="103"/>
  <c r="J119" i="103"/>
  <c r="J118" i="103"/>
  <c r="J117" i="103"/>
  <c r="J116" i="103"/>
  <c r="J115" i="103"/>
  <c r="J114" i="103"/>
  <c r="J113" i="103"/>
  <c r="J112" i="103"/>
  <c r="J111" i="103"/>
  <c r="J110" i="103"/>
  <c r="J109" i="103"/>
  <c r="J108" i="103"/>
  <c r="J107" i="103"/>
  <c r="J106" i="103"/>
  <c r="J105" i="103"/>
  <c r="J102" i="103"/>
  <c r="J101" i="103"/>
  <c r="J100" i="103"/>
  <c r="J99" i="103"/>
  <c r="J98" i="103"/>
  <c r="J97" i="103"/>
  <c r="J96" i="103"/>
  <c r="J95" i="103"/>
  <c r="J94" i="103"/>
  <c r="J93" i="103"/>
  <c r="J92" i="103"/>
  <c r="J91" i="103"/>
  <c r="J90" i="103"/>
  <c r="J89" i="103"/>
  <c r="J88" i="103"/>
  <c r="J87" i="103"/>
  <c r="J86" i="103"/>
  <c r="J85" i="103"/>
  <c r="J84" i="103"/>
  <c r="J83" i="103"/>
  <c r="J82" i="103"/>
  <c r="J81" i="103"/>
  <c r="J80" i="103"/>
  <c r="J79" i="103"/>
  <c r="J78" i="103"/>
  <c r="J77" i="103"/>
  <c r="J76" i="103"/>
  <c r="J75" i="103"/>
  <c r="J74" i="103"/>
  <c r="J73" i="103"/>
  <c r="J72" i="103"/>
  <c r="J71" i="103"/>
  <c r="J70" i="103"/>
  <c r="J69" i="103"/>
  <c r="J68" i="103"/>
  <c r="J67" i="103"/>
  <c r="J66" i="103"/>
  <c r="J65" i="103"/>
  <c r="J64" i="103"/>
  <c r="J63" i="103"/>
  <c r="J62" i="103"/>
  <c r="J61" i="103"/>
  <c r="J60" i="103"/>
  <c r="J59" i="103"/>
  <c r="J58" i="103"/>
  <c r="J57" i="103"/>
  <c r="J56" i="103"/>
  <c r="J55" i="103"/>
  <c r="J54" i="103"/>
  <c r="J53" i="103"/>
  <c r="J52" i="103"/>
  <c r="J51" i="103"/>
  <c r="J50" i="103"/>
  <c r="J49" i="103"/>
  <c r="J48" i="103"/>
  <c r="J47" i="103"/>
  <c r="J46" i="103"/>
  <c r="J45" i="103"/>
  <c r="J44" i="103"/>
  <c r="J43" i="103"/>
  <c r="J42" i="103"/>
  <c r="J41" i="103"/>
  <c r="J40" i="103"/>
  <c r="J39" i="103"/>
  <c r="J38" i="103"/>
  <c r="J37" i="103"/>
  <c r="J36" i="103"/>
  <c r="J35" i="103"/>
  <c r="J34" i="103"/>
  <c r="J33" i="103"/>
  <c r="J32" i="103"/>
  <c r="J31" i="103"/>
  <c r="J30" i="103"/>
  <c r="J29" i="103"/>
  <c r="J28" i="103"/>
  <c r="J27" i="103"/>
  <c r="J26" i="103"/>
  <c r="J25" i="103"/>
  <c r="J24" i="103"/>
  <c r="J23" i="103"/>
  <c r="J22" i="103"/>
  <c r="J21" i="103"/>
  <c r="J20" i="103"/>
  <c r="J19" i="103"/>
  <c r="J18" i="103"/>
  <c r="D6" i="103"/>
  <c r="K14" i="103" l="1"/>
  <c r="F22" i="1" s="1"/>
  <c r="K4070" i="103"/>
  <c r="F25" i="1" s="1"/>
  <c r="K1509" i="103"/>
  <c r="F24" i="1" s="1"/>
  <c r="K4929" i="103"/>
  <c r="F28" i="1" s="1"/>
  <c r="K4083" i="103"/>
  <c r="F26" i="1" s="1"/>
  <c r="K4555" i="103"/>
  <c r="F27" i="1" s="1"/>
  <c r="D5" i="100" l="1"/>
  <c r="K13" i="100"/>
  <c r="I663" i="92"/>
  <c r="I662" i="92"/>
  <c r="I661" i="92"/>
  <c r="I660" i="92"/>
  <c r="I656" i="92"/>
  <c r="I655" i="92"/>
  <c r="I652" i="92"/>
  <c r="I646" i="92"/>
  <c r="I643" i="92"/>
  <c r="I639" i="92"/>
  <c r="I638" i="92"/>
  <c r="I637" i="92"/>
  <c r="I634" i="92"/>
  <c r="I628" i="92"/>
  <c r="I627" i="92"/>
  <c r="I626" i="92"/>
  <c r="I625" i="92"/>
  <c r="I624" i="92"/>
  <c r="I623" i="92"/>
  <c r="I622" i="92"/>
  <c r="I621" i="92"/>
  <c r="I617" i="92"/>
  <c r="I616" i="92"/>
  <c r="I615" i="92"/>
  <c r="I614" i="92"/>
  <c r="I611" i="92"/>
  <c r="I608" i="92"/>
  <c r="I605" i="92"/>
  <c r="I600" i="92"/>
  <c r="I599" i="92"/>
  <c r="I598" i="92"/>
  <c r="I597" i="92"/>
  <c r="I592" i="92"/>
  <c r="I591" i="92"/>
  <c r="I587" i="92"/>
  <c r="I586" i="92"/>
  <c r="I585" i="92"/>
  <c r="I580" i="92"/>
  <c r="I577" i="92"/>
  <c r="I572" i="92"/>
  <c r="I571" i="92"/>
  <c r="I570" i="92"/>
  <c r="I569" i="92"/>
  <c r="I564" i="92"/>
  <c r="I561" i="92"/>
  <c r="I560" i="92"/>
  <c r="I559" i="92"/>
  <c r="I558" i="92"/>
  <c r="I557" i="92"/>
  <c r="I553" i="92"/>
  <c r="I552" i="92"/>
  <c r="I549" i="92"/>
  <c r="I544" i="92"/>
  <c r="I543" i="92"/>
  <c r="I541" i="92"/>
  <c r="I540" i="92"/>
  <c r="I539" i="92"/>
  <c r="I538" i="92"/>
  <c r="I534" i="92"/>
  <c r="I533" i="92"/>
  <c r="I530" i="92"/>
  <c r="I524" i="92"/>
  <c r="I520" i="92"/>
  <c r="I517" i="92"/>
  <c r="I512" i="92"/>
  <c r="I511" i="92"/>
  <c r="I507" i="92"/>
  <c r="I504" i="92"/>
  <c r="I498" i="92"/>
  <c r="J494" i="92" s="1"/>
  <c r="F192" i="1" s="1"/>
  <c r="I492" i="92"/>
  <c r="I489" i="92"/>
  <c r="I488" i="92"/>
  <c r="I484" i="92"/>
  <c r="I483" i="92"/>
  <c r="I482" i="92"/>
  <c r="I479" i="92"/>
  <c r="I471" i="92"/>
  <c r="I468" i="92"/>
  <c r="I467" i="92"/>
  <c r="I463" i="92"/>
  <c r="I462" i="92"/>
  <c r="I461" i="92"/>
  <c r="I452" i="92"/>
  <c r="I455" i="92"/>
  <c r="I451" i="92"/>
  <c r="I447" i="92"/>
  <c r="I441" i="92"/>
  <c r="I438" i="92"/>
  <c r="I434" i="92"/>
  <c r="I428" i="92"/>
  <c r="J424" i="92" s="1"/>
  <c r="F187" i="1" s="1"/>
  <c r="I423" i="92"/>
  <c r="I419" i="92"/>
  <c r="I418" i="92"/>
  <c r="I417" i="92"/>
  <c r="I414" i="92"/>
  <c r="I408" i="92"/>
  <c r="J406" i="92" s="1"/>
  <c r="J404" i="92" s="1"/>
  <c r="F185" i="1" s="1"/>
  <c r="I401" i="92"/>
  <c r="I400" i="92"/>
  <c r="I398" i="92"/>
  <c r="I397" i="92"/>
  <c r="I396" i="92"/>
  <c r="I395" i="92"/>
  <c r="I392" i="92"/>
  <c r="I388" i="92"/>
  <c r="I385" i="92"/>
  <c r="I384" i="92"/>
  <c r="I381" i="92"/>
  <c r="I368" i="92"/>
  <c r="I369" i="92"/>
  <c r="I370" i="92"/>
  <c r="I372" i="92"/>
  <c r="I374" i="92"/>
  <c r="I375" i="92"/>
  <c r="I329" i="92"/>
  <c r="I330" i="92"/>
  <c r="I331" i="92"/>
  <c r="I367" i="92"/>
  <c r="I364" i="92"/>
  <c r="I363" i="92"/>
  <c r="I359" i="92"/>
  <c r="I356" i="92"/>
  <c r="I355" i="92"/>
  <c r="I354" i="92"/>
  <c r="I351" i="92"/>
  <c r="I345" i="92"/>
  <c r="I344" i="92"/>
  <c r="I337" i="92"/>
  <c r="I336" i="92"/>
  <c r="I335" i="92"/>
  <c r="I333" i="92"/>
  <c r="I325" i="92"/>
  <c r="I322" i="92"/>
  <c r="I319" i="92"/>
  <c r="I318" i="92"/>
  <c r="I315" i="92"/>
  <c r="I311" i="92"/>
  <c r="I310" i="92"/>
  <c r="I309" i="92"/>
  <c r="I288" i="92"/>
  <c r="I287" i="92"/>
  <c r="I286" i="92"/>
  <c r="I279" i="92"/>
  <c r="I278" i="92"/>
  <c r="I343" i="92"/>
  <c r="I342" i="92"/>
  <c r="I340" i="92"/>
  <c r="I339" i="92"/>
  <c r="I334" i="92"/>
  <c r="I314" i="92"/>
  <c r="I308" i="92"/>
  <c r="I307" i="92"/>
  <c r="I306" i="92"/>
  <c r="I305" i="92"/>
  <c r="I301" i="92"/>
  <c r="I298" i="92"/>
  <c r="I295" i="92"/>
  <c r="I292" i="92"/>
  <c r="I291" i="92"/>
  <c r="I285" i="92"/>
  <c r="I284" i="92"/>
  <c r="I283" i="92"/>
  <c r="I282" i="92"/>
  <c r="I277" i="92"/>
  <c r="I276" i="92"/>
  <c r="I270" i="92"/>
  <c r="I267" i="92"/>
  <c r="I264" i="92"/>
  <c r="I260" i="92"/>
  <c r="I257" i="92"/>
  <c r="I256" i="92"/>
  <c r="I250" i="92"/>
  <c r="I249" i="92"/>
  <c r="I247" i="92"/>
  <c r="I246" i="92"/>
  <c r="I245" i="92"/>
  <c r="I243" i="92"/>
  <c r="I240" i="92"/>
  <c r="I237" i="92"/>
  <c r="I236" i="92"/>
  <c r="I235" i="92"/>
  <c r="I234" i="92"/>
  <c r="I230" i="92"/>
  <c r="I227" i="92"/>
  <c r="I224" i="92"/>
  <c r="I221" i="92"/>
  <c r="I220" i="92"/>
  <c r="I217" i="92"/>
  <c r="I216" i="92"/>
  <c r="I215" i="92"/>
  <c r="I214" i="92"/>
  <c r="I211" i="92"/>
  <c r="I210" i="92"/>
  <c r="I204" i="92"/>
  <c r="I203" i="92"/>
  <c r="I202" i="92"/>
  <c r="I198" i="92"/>
  <c r="I197" i="92"/>
  <c r="I196" i="92"/>
  <c r="I195" i="92"/>
  <c r="I192" i="92"/>
  <c r="I191" i="92"/>
  <c r="I201" i="92"/>
  <c r="I200" i="92"/>
  <c r="I194" i="92"/>
  <c r="I190" i="92"/>
  <c r="I187" i="92"/>
  <c r="I184" i="92"/>
  <c r="I183" i="92"/>
  <c r="I180" i="92"/>
  <c r="I177" i="92"/>
  <c r="I176" i="92"/>
  <c r="I175" i="92"/>
  <c r="I171" i="92"/>
  <c r="I168" i="92"/>
  <c r="I165" i="92"/>
  <c r="I164" i="92"/>
  <c r="I161" i="92"/>
  <c r="I160" i="92"/>
  <c r="I159" i="92"/>
  <c r="I158" i="92"/>
  <c r="I157" i="92"/>
  <c r="I151" i="92"/>
  <c r="I150" i="92"/>
  <c r="I148" i="92"/>
  <c r="I146" i="92"/>
  <c r="I139" i="92"/>
  <c r="I143" i="92"/>
  <c r="I142" i="92"/>
  <c r="I138" i="92"/>
  <c r="I134" i="92"/>
  <c r="I133" i="92"/>
  <c r="I127" i="92"/>
  <c r="I125" i="92"/>
  <c r="I122" i="92"/>
  <c r="I121" i="92"/>
  <c r="I114" i="92"/>
  <c r="I113" i="92"/>
  <c r="I111" i="92"/>
  <c r="I109" i="92"/>
  <c r="I99" i="92"/>
  <c r="I106" i="92"/>
  <c r="I85" i="92"/>
  <c r="I90" i="92"/>
  <c r="I92" i="92"/>
  <c r="I93" i="92"/>
  <c r="I88" i="92"/>
  <c r="I82" i="92"/>
  <c r="I81" i="92"/>
  <c r="I46" i="92"/>
  <c r="I49" i="92"/>
  <c r="I50" i="92"/>
  <c r="I51" i="92"/>
  <c r="I53" i="92"/>
  <c r="I45" i="92"/>
  <c r="I39" i="92"/>
  <c r="I26" i="92"/>
  <c r="I17" i="92"/>
  <c r="I18" i="92"/>
  <c r="I19" i="92"/>
  <c r="I20" i="92"/>
  <c r="I21" i="92"/>
  <c r="J648" i="92" l="1"/>
  <c r="F203" i="1" s="1"/>
  <c r="J252" i="92"/>
  <c r="F181" i="1" s="1"/>
  <c r="J601" i="92"/>
  <c r="F201" i="1" s="1"/>
  <c r="J630" i="92"/>
  <c r="F202" i="1" s="1"/>
  <c r="J593" i="92"/>
  <c r="F200" i="1" s="1"/>
  <c r="J573" i="92"/>
  <c r="F198" i="1" s="1"/>
  <c r="J581" i="92"/>
  <c r="F199" i="1" s="1"/>
  <c r="J565" i="92"/>
  <c r="F197" i="1" s="1"/>
  <c r="J545" i="92"/>
  <c r="F196" i="1" s="1"/>
  <c r="J526" i="92"/>
  <c r="F195" i="1" s="1"/>
  <c r="J513" i="92"/>
  <c r="F194" i="1" s="1"/>
  <c r="J500" i="92"/>
  <c r="F193" i="1" s="1"/>
  <c r="J475" i="92"/>
  <c r="F191" i="1" s="1"/>
  <c r="J457" i="92"/>
  <c r="F190" i="1" s="1"/>
  <c r="J443" i="92"/>
  <c r="F189" i="1" s="1"/>
  <c r="J430" i="92"/>
  <c r="F188" i="1" s="1"/>
  <c r="J379" i="92"/>
  <c r="J377" i="92" s="1"/>
  <c r="F184" i="1" s="1"/>
  <c r="J349" i="92"/>
  <c r="J347" i="92" s="1"/>
  <c r="F183" i="1" s="1"/>
  <c r="J274" i="92"/>
  <c r="J272" i="92" s="1"/>
  <c r="F182" i="1" s="1"/>
  <c r="J208" i="92"/>
  <c r="J206" i="92" s="1"/>
  <c r="F180" i="1" s="1"/>
  <c r="J155" i="92"/>
  <c r="J153" i="92" s="1"/>
  <c r="F179" i="1" s="1"/>
  <c r="J131" i="92"/>
  <c r="J129" i="92" s="1"/>
  <c r="F178" i="1" s="1"/>
  <c r="J119" i="92"/>
  <c r="J117" i="92" s="1"/>
  <c r="F177" i="1" s="1"/>
  <c r="J79" i="92"/>
  <c r="J77" i="92" s="1"/>
  <c r="F175" i="1" s="1"/>
  <c r="I17" i="105"/>
  <c r="I18" i="105"/>
  <c r="I16" i="105"/>
  <c r="I25" i="105"/>
  <c r="I26" i="105"/>
  <c r="I27" i="105"/>
  <c r="I28" i="105"/>
  <c r="I29" i="105"/>
  <c r="I30" i="105"/>
  <c r="I31" i="105"/>
  <c r="I32" i="105"/>
  <c r="I33" i="105"/>
  <c r="I34" i="105"/>
  <c r="I35" i="105"/>
  <c r="I36" i="105"/>
  <c r="I40" i="105"/>
  <c r="I41" i="105"/>
  <c r="I42" i="105"/>
  <c r="I43" i="105"/>
  <c r="I44" i="105"/>
  <c r="I45" i="105"/>
  <c r="I46" i="105"/>
  <c r="I47" i="105"/>
  <c r="I51" i="105"/>
  <c r="I52" i="105"/>
  <c r="I53" i="105"/>
  <c r="I54" i="105"/>
  <c r="I55" i="105"/>
  <c r="I56" i="105"/>
  <c r="I57" i="105"/>
  <c r="I58" i="105"/>
  <c r="I24" i="105"/>
  <c r="I66" i="105"/>
  <c r="I67" i="105"/>
  <c r="I68" i="105"/>
  <c r="I69" i="105"/>
  <c r="I70" i="105"/>
  <c r="I71" i="105"/>
  <c r="I72" i="105"/>
  <c r="I73" i="105"/>
  <c r="I74" i="105"/>
  <c r="I75" i="105"/>
  <c r="I76" i="105"/>
  <c r="I77" i="105"/>
  <c r="I78" i="105"/>
  <c r="I79" i="105"/>
  <c r="I80" i="105"/>
  <c r="I81" i="105"/>
  <c r="I82" i="105"/>
  <c r="I83" i="105"/>
  <c r="I84" i="105"/>
  <c r="I85" i="105"/>
  <c r="I86" i="105"/>
  <c r="I90" i="105"/>
  <c r="I91" i="105"/>
  <c r="I92" i="105"/>
  <c r="I93" i="105"/>
  <c r="I94" i="105"/>
  <c r="I95" i="105"/>
  <c r="I96" i="105"/>
  <c r="I97" i="105"/>
  <c r="I98" i="105"/>
  <c r="I99" i="105"/>
  <c r="I100" i="105"/>
  <c r="I101" i="105"/>
  <c r="I102" i="105"/>
  <c r="I103" i="105"/>
  <c r="I104" i="105"/>
  <c r="I105" i="105"/>
  <c r="I106" i="105"/>
  <c r="I107" i="105"/>
  <c r="I108" i="105"/>
  <c r="I109" i="105"/>
  <c r="I110" i="105"/>
  <c r="I114" i="105"/>
  <c r="I65" i="105"/>
  <c r="I121" i="105"/>
  <c r="I122" i="105"/>
  <c r="I126" i="105"/>
  <c r="I127" i="105"/>
  <c r="I128" i="105"/>
  <c r="I129" i="105"/>
  <c r="I130" i="105"/>
  <c r="I131" i="105"/>
  <c r="I132" i="105"/>
  <c r="I133" i="105"/>
  <c r="I137" i="105"/>
  <c r="I120" i="105"/>
  <c r="I144" i="105"/>
  <c r="I148" i="105"/>
  <c r="I149" i="105"/>
  <c r="I150" i="105"/>
  <c r="I143" i="105"/>
  <c r="I157" i="105"/>
  <c r="I156" i="105"/>
  <c r="I164" i="105"/>
  <c r="I165" i="105"/>
  <c r="I169" i="105"/>
  <c r="I163" i="105"/>
  <c r="I178" i="105"/>
  <c r="I179" i="105"/>
  <c r="I180" i="105"/>
  <c r="I175"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186"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8" i="105"/>
  <c r="I249" i="105"/>
  <c r="I250" i="105"/>
  <c r="I251" i="105"/>
  <c r="I252" i="105"/>
  <c r="I253" i="105"/>
  <c r="I256" i="105"/>
  <c r="I257" i="105"/>
  <c r="I258" i="105"/>
  <c r="I259" i="105"/>
  <c r="I260" i="105"/>
  <c r="I261" i="105"/>
  <c r="I262" i="105"/>
  <c r="I263" i="105"/>
  <c r="I264" i="105"/>
  <c r="I224" i="105"/>
  <c r="I271" i="105"/>
  <c r="I272" i="105"/>
  <c r="I273" i="105"/>
  <c r="I274" i="105"/>
  <c r="I275" i="105"/>
  <c r="I276" i="105"/>
  <c r="I277" i="105"/>
  <c r="I278" i="105"/>
  <c r="I279" i="105"/>
  <c r="I280" i="105"/>
  <c r="I281" i="105"/>
  <c r="I282" i="105"/>
  <c r="I283" i="105"/>
  <c r="I284" i="105"/>
  <c r="I285" i="105"/>
  <c r="I286" i="105"/>
  <c r="I287" i="105"/>
  <c r="I288" i="105"/>
  <c r="I289" i="105"/>
  <c r="I290" i="105"/>
  <c r="I291" i="105"/>
  <c r="I292" i="105"/>
  <c r="I295" i="105"/>
  <c r="I296" i="105"/>
  <c r="I297" i="105"/>
  <c r="I298" i="105"/>
  <c r="I299" i="105"/>
  <c r="I300" i="105"/>
  <c r="I301" i="105"/>
  <c r="I302" i="105"/>
  <c r="I303" i="105"/>
  <c r="I304" i="105"/>
  <c r="I305" i="105"/>
  <c r="I306" i="105"/>
  <c r="I307" i="105"/>
  <c r="I308" i="105"/>
  <c r="I309" i="105"/>
  <c r="I310" i="105"/>
  <c r="I311" i="105"/>
  <c r="I312" i="105"/>
  <c r="I313" i="105"/>
  <c r="I314" i="105"/>
  <c r="I317" i="105"/>
  <c r="I318" i="105"/>
  <c r="I319" i="105"/>
  <c r="I320" i="105"/>
  <c r="I321" i="105"/>
  <c r="I322" i="105"/>
  <c r="I323" i="105"/>
  <c r="I324" i="105"/>
  <c r="I325" i="105"/>
  <c r="I326" i="105"/>
  <c r="I327" i="105"/>
  <c r="I328" i="105"/>
  <c r="I329" i="105"/>
  <c r="I330" i="105"/>
  <c r="I331" i="105"/>
  <c r="I332" i="105"/>
  <c r="I333" i="105"/>
  <c r="I334" i="105"/>
  <c r="I335" i="105"/>
  <c r="I336" i="105"/>
  <c r="I337" i="105"/>
  <c r="I338" i="105"/>
  <c r="I339" i="105"/>
  <c r="I340" i="105"/>
  <c r="I341" i="105"/>
  <c r="I342" i="105"/>
  <c r="I343" i="105"/>
  <c r="I344" i="105"/>
  <c r="I345" i="105"/>
  <c r="I346" i="105"/>
  <c r="I347" i="105"/>
  <c r="I348" i="105"/>
  <c r="I349" i="105"/>
  <c r="I350" i="105"/>
  <c r="I351" i="105"/>
  <c r="I352" i="105"/>
  <c r="I353" i="105"/>
  <c r="I270" i="105"/>
  <c r="I360" i="105"/>
  <c r="I361" i="105"/>
  <c r="I362" i="105"/>
  <c r="I365" i="105"/>
  <c r="I366" i="105"/>
  <c r="I359" i="105"/>
  <c r="I372" i="105"/>
  <c r="I375" i="105"/>
  <c r="I381" i="105"/>
  <c r="J379" i="105" s="1"/>
  <c r="F151" i="1" s="1"/>
  <c r="D49" i="90" s="1"/>
  <c r="F49" i="90" s="1"/>
  <c r="I387" i="105"/>
  <c r="J385" i="105" s="1"/>
  <c r="F152" i="1" s="1"/>
  <c r="D26" i="90" s="1"/>
  <c r="F26" i="90" s="1"/>
  <c r="I394" i="105"/>
  <c r="I393" i="105"/>
  <c r="I400" i="105"/>
  <c r="J398" i="105" s="1"/>
  <c r="F154" i="1" s="1"/>
  <c r="D28" i="90" s="1"/>
  <c r="F28" i="90" s="1"/>
  <c r="I433" i="105"/>
  <c r="I425" i="105"/>
  <c r="I426" i="105"/>
  <c r="I427" i="105"/>
  <c r="I428" i="105"/>
  <c r="I429" i="105"/>
  <c r="I430" i="105"/>
  <c r="I424" i="105"/>
  <c r="I407" i="105"/>
  <c r="I408" i="105"/>
  <c r="I409" i="105"/>
  <c r="I410" i="105"/>
  <c r="I411" i="105"/>
  <c r="I412" i="105"/>
  <c r="I413" i="105"/>
  <c r="I414" i="105"/>
  <c r="I417" i="105"/>
  <c r="I418" i="105"/>
  <c r="I406" i="105"/>
  <c r="I440" i="105"/>
  <c r="I441" i="105"/>
  <c r="I442" i="105"/>
  <c r="I443" i="105"/>
  <c r="I444" i="105"/>
  <c r="I447" i="105"/>
  <c r="I448" i="105"/>
  <c r="I449" i="105"/>
  <c r="I450" i="105"/>
  <c r="I451" i="105"/>
  <c r="I452" i="105"/>
  <c r="I439" i="105"/>
  <c r="I459" i="105"/>
  <c r="I460" i="105"/>
  <c r="I461" i="105"/>
  <c r="I462" i="105"/>
  <c r="I463" i="105"/>
  <c r="I464" i="105"/>
  <c r="I465" i="105"/>
  <c r="I466" i="105"/>
  <c r="I469" i="105"/>
  <c r="I470" i="105"/>
  <c r="I471" i="105"/>
  <c r="I472" i="105"/>
  <c r="I473" i="105"/>
  <c r="I458" i="105"/>
  <c r="I480" i="105"/>
  <c r="I481" i="105"/>
  <c r="I482" i="105"/>
  <c r="I483" i="105"/>
  <c r="I484" i="105"/>
  <c r="I485" i="105"/>
  <c r="I486" i="105"/>
  <c r="I487" i="105"/>
  <c r="I488" i="105"/>
  <c r="I489" i="105"/>
  <c r="I490" i="105"/>
  <c r="I491" i="105"/>
  <c r="I492" i="105"/>
  <c r="I493" i="105"/>
  <c r="I494" i="105"/>
  <c r="I495" i="105"/>
  <c r="I496" i="105"/>
  <c r="I497" i="105"/>
  <c r="I498" i="105"/>
  <c r="I499" i="105"/>
  <c r="I500" i="105"/>
  <c r="I501" i="105"/>
  <c r="I502" i="105"/>
  <c r="I503" i="105"/>
  <c r="I504" i="105"/>
  <c r="I507" i="105"/>
  <c r="I508" i="105"/>
  <c r="I509" i="105"/>
  <c r="I510" i="105"/>
  <c r="I511" i="105"/>
  <c r="I512" i="105"/>
  <c r="I513" i="105"/>
  <c r="I479" i="105"/>
  <c r="I520" i="105"/>
  <c r="I521" i="105"/>
  <c r="I522" i="105"/>
  <c r="I523" i="105"/>
  <c r="I526" i="105"/>
  <c r="I519" i="105"/>
  <c r="I532" i="105"/>
  <c r="J530" i="105" s="1"/>
  <c r="F161" i="1" s="1"/>
  <c r="D35" i="90" s="1"/>
  <c r="F35" i="90" s="1"/>
  <c r="I539" i="105"/>
  <c r="I540" i="105"/>
  <c r="I541" i="105"/>
  <c r="I542" i="105"/>
  <c r="I543" i="105"/>
  <c r="I544" i="105"/>
  <c r="I545" i="105"/>
  <c r="I548" i="105"/>
  <c r="I549" i="105"/>
  <c r="I550" i="105"/>
  <c r="I538" i="105"/>
  <c r="I561" i="105"/>
  <c r="I557" i="105"/>
  <c r="I556" i="105"/>
  <c r="I568" i="105"/>
  <c r="I569" i="105"/>
  <c r="I570" i="105"/>
  <c r="I571" i="105"/>
  <c r="I572" i="105"/>
  <c r="I573" i="105"/>
  <c r="I574" i="105"/>
  <c r="I575" i="105"/>
  <c r="I576" i="105"/>
  <c r="I567" i="105"/>
  <c r="I583" i="105"/>
  <c r="I582" i="105"/>
  <c r="I597" i="105"/>
  <c r="J595" i="105" s="1"/>
  <c r="F167" i="1" s="1"/>
  <c r="D41" i="90" s="1"/>
  <c r="F41" i="90" s="1"/>
  <c r="I590" i="105"/>
  <c r="I591" i="105"/>
  <c r="I589" i="105"/>
  <c r="J391" i="105" l="1"/>
  <c r="F153" i="1" s="1"/>
  <c r="D27" i="90" s="1"/>
  <c r="F27" i="90" s="1"/>
  <c r="J154" i="105"/>
  <c r="F143" i="1" s="1"/>
  <c r="D19" i="90" s="1"/>
  <c r="F19" i="90" s="1"/>
  <c r="J173" i="105"/>
  <c r="F145" i="1" s="1"/>
  <c r="D21" i="90" s="1"/>
  <c r="F21" i="90" s="1"/>
  <c r="J554" i="105"/>
  <c r="F163" i="1" s="1"/>
  <c r="D37" i="90" s="1"/>
  <c r="F37" i="90" s="1"/>
  <c r="J161" i="105"/>
  <c r="F144" i="1" s="1"/>
  <c r="D20" i="90" s="1"/>
  <c r="F20" i="90" s="1"/>
  <c r="J565" i="105"/>
  <c r="F164" i="1" s="1"/>
  <c r="D38" i="90" s="1"/>
  <c r="F38" i="90" s="1"/>
  <c r="J580" i="105"/>
  <c r="F165" i="1" s="1"/>
  <c r="D39" i="90" s="1"/>
  <c r="F39" i="90" s="1"/>
  <c r="J13" i="105"/>
  <c r="F138" i="1" s="1"/>
  <c r="D14" i="90" s="1"/>
  <c r="J587" i="105"/>
  <c r="F166" i="1" s="1"/>
  <c r="D40" i="90" s="1"/>
  <c r="F40" i="90" s="1"/>
  <c r="J62" i="105"/>
  <c r="F140" i="1" s="1"/>
  <c r="D16" i="90" s="1"/>
  <c r="F16" i="90" s="1"/>
  <c r="J517" i="105"/>
  <c r="F160" i="1" s="1"/>
  <c r="D34" i="90" s="1"/>
  <c r="F34" i="90" s="1"/>
  <c r="J268" i="105"/>
  <c r="F148" i="1" s="1"/>
  <c r="D24" i="90" s="1"/>
  <c r="F24" i="90" s="1"/>
  <c r="J222" i="105"/>
  <c r="F147" i="1" s="1"/>
  <c r="D23" i="90" s="1"/>
  <c r="F23" i="90" s="1"/>
  <c r="J141" i="105"/>
  <c r="F142" i="1" s="1"/>
  <c r="D18" i="90" s="1"/>
  <c r="F18" i="90" s="1"/>
  <c r="J118" i="105"/>
  <c r="F141" i="1" s="1"/>
  <c r="D17" i="90" s="1"/>
  <c r="F17" i="90" s="1"/>
  <c r="J22" i="105"/>
  <c r="F139" i="1" s="1"/>
  <c r="D15" i="90" s="1"/>
  <c r="F15" i="90" s="1"/>
  <c r="J536" i="105"/>
  <c r="F162" i="1" s="1"/>
  <c r="D36" i="90" s="1"/>
  <c r="F36" i="90" s="1"/>
  <c r="J184" i="105"/>
  <c r="F146" i="1" s="1"/>
  <c r="D22" i="90" s="1"/>
  <c r="F22" i="90" s="1"/>
  <c r="J456" i="105"/>
  <c r="F158" i="1" s="1"/>
  <c r="D32" i="90" s="1"/>
  <c r="F32" i="90" s="1"/>
  <c r="J370" i="105"/>
  <c r="F150" i="1" s="1"/>
  <c r="D48" i="90" s="1"/>
  <c r="F48" i="90" s="1"/>
  <c r="J477" i="105"/>
  <c r="F159" i="1" s="1"/>
  <c r="D33" i="90" s="1"/>
  <c r="F33" i="90" s="1"/>
  <c r="J357" i="105"/>
  <c r="F149" i="1" s="1"/>
  <c r="D25" i="90" s="1"/>
  <c r="F25" i="90" s="1"/>
  <c r="J437" i="105"/>
  <c r="F157" i="1" s="1"/>
  <c r="D31" i="90" s="1"/>
  <c r="F31" i="90" s="1"/>
  <c r="J422" i="105"/>
  <c r="F156" i="1" s="1"/>
  <c r="D30" i="90" s="1"/>
  <c r="F30" i="90" s="1"/>
  <c r="J404" i="105"/>
  <c r="F155" i="1" s="1"/>
  <c r="D29" i="90" s="1"/>
  <c r="F29" i="90" s="1"/>
  <c r="E7" i="105"/>
  <c r="C7" i="105"/>
  <c r="E6" i="105"/>
  <c r="C6" i="105"/>
  <c r="C5" i="105"/>
  <c r="I267" i="41"/>
  <c r="I266" i="41"/>
  <c r="I265" i="41"/>
  <c r="I264" i="41"/>
  <c r="I263" i="41"/>
  <c r="I262" i="41"/>
  <c r="I261" i="41"/>
  <c r="I259" i="41"/>
  <c r="I255" i="41"/>
  <c r="I254" i="41"/>
  <c r="I252" i="41"/>
  <c r="I251" i="41"/>
  <c r="I247" i="41"/>
  <c r="I245" i="41"/>
  <c r="I242" i="41"/>
  <c r="I239" i="41"/>
  <c r="I238" i="41"/>
  <c r="I235" i="41"/>
  <c r="I232" i="41"/>
  <c r="I222" i="41"/>
  <c r="I218" i="41"/>
  <c r="I217" i="41"/>
  <c r="I216" i="41"/>
  <c r="I215" i="41"/>
  <c r="H184" i="41"/>
  <c r="I184" i="41" s="1"/>
  <c r="H182" i="41"/>
  <c r="I182" i="41" s="1"/>
  <c r="H183" i="41"/>
  <c r="I183" i="41" s="1"/>
  <c r="H180" i="41"/>
  <c r="I180" i="41" s="1"/>
  <c r="H179" i="41"/>
  <c r="I179" i="41" s="1"/>
  <c r="H178" i="41"/>
  <c r="I178" i="41" s="1"/>
  <c r="H175" i="41"/>
  <c r="I175" i="41" s="1"/>
  <c r="H170" i="41"/>
  <c r="I170" i="41" s="1"/>
  <c r="H168" i="41"/>
  <c r="I168" i="41" s="1"/>
  <c r="H166" i="41"/>
  <c r="I166" i="41" s="1"/>
  <c r="H165" i="41"/>
  <c r="I165" i="41" s="1"/>
  <c r="H164" i="41"/>
  <c r="I164" i="41" s="1"/>
  <c r="H163" i="41"/>
  <c r="I163" i="41" s="1"/>
  <c r="H161" i="41"/>
  <c r="I161" i="41" s="1"/>
  <c r="H160" i="41"/>
  <c r="I160" i="41" s="1"/>
  <c r="H159" i="41"/>
  <c r="I159" i="41" s="1"/>
  <c r="H158" i="41"/>
  <c r="I158" i="41" s="1"/>
  <c r="H157" i="41"/>
  <c r="I157" i="41" s="1"/>
  <c r="H155" i="41"/>
  <c r="I155" i="41" s="1"/>
  <c r="H149" i="41"/>
  <c r="I149" i="41" s="1"/>
  <c r="I136" i="41"/>
  <c r="I135" i="41"/>
  <c r="I134" i="41"/>
  <c r="I133" i="41"/>
  <c r="I132" i="41"/>
  <c r="I131" i="41"/>
  <c r="I130" i="41"/>
  <c r="I129" i="41"/>
  <c r="I128" i="41"/>
  <c r="I123" i="41"/>
  <c r="I127" i="41"/>
  <c r="I126" i="41"/>
  <c r="I125" i="41"/>
  <c r="I124" i="41"/>
  <c r="I122" i="41"/>
  <c r="I121" i="41"/>
  <c r="I120" i="41"/>
  <c r="I119" i="41"/>
  <c r="I118" i="41"/>
  <c r="I117" i="41"/>
  <c r="I116" i="41"/>
  <c r="I115" i="41"/>
  <c r="I114" i="41"/>
  <c r="I113" i="41"/>
  <c r="I112" i="41"/>
  <c r="I111" i="41"/>
  <c r="I110" i="41"/>
  <c r="I109" i="41"/>
  <c r="I108" i="41"/>
  <c r="I107" i="41"/>
  <c r="I106" i="41"/>
  <c r="I105" i="41"/>
  <c r="I104" i="41"/>
  <c r="I103" i="41"/>
  <c r="I102" i="41"/>
  <c r="I101" i="41"/>
  <c r="I100" i="41"/>
  <c r="I99" i="41"/>
  <c r="I98" i="41"/>
  <c r="I94" i="41"/>
  <c r="I85" i="41"/>
  <c r="I92" i="41"/>
  <c r="I91" i="41"/>
  <c r="I90" i="41"/>
  <c r="I89" i="41"/>
  <c r="I88" i="41"/>
  <c r="I87" i="41"/>
  <c r="I86" i="41"/>
  <c r="I84" i="41"/>
  <c r="I81" i="41"/>
  <c r="I80" i="41"/>
  <c r="I79" i="41"/>
  <c r="I83" i="41"/>
  <c r="I82" i="41"/>
  <c r="I78" i="41"/>
  <c r="I77" i="41"/>
  <c r="I27" i="41"/>
  <c r="I29" i="41"/>
  <c r="I30" i="41"/>
  <c r="I28" i="41"/>
  <c r="I26" i="41"/>
  <c r="I22" i="41"/>
  <c r="I21" i="41"/>
  <c r="I20" i="41"/>
  <c r="I19" i="41"/>
  <c r="I72" i="41"/>
  <c r="I70" i="41"/>
  <c r="I66" i="41"/>
  <c r="I64" i="41"/>
  <c r="I58" i="41"/>
  <c r="I59" i="41"/>
  <c r="I60" i="41"/>
  <c r="I56" i="41"/>
  <c r="I57" i="41"/>
  <c r="I55" i="41"/>
  <c r="I51" i="41"/>
  <c r="I50" i="41"/>
  <c r="I46" i="41"/>
  <c r="I45" i="41"/>
  <c r="I42" i="41"/>
  <c r="I41" i="41"/>
  <c r="I40" i="41"/>
  <c r="I4847" i="100" l="1"/>
  <c r="I4843" i="100"/>
  <c r="I4838" i="100"/>
  <c r="I4839" i="100"/>
  <c r="I4837" i="100"/>
  <c r="I4835" i="100"/>
  <c r="I4833" i="100"/>
  <c r="I4834" i="100"/>
  <c r="I4832" i="100"/>
  <c r="I4831" i="100"/>
  <c r="I4828" i="100"/>
  <c r="I4829" i="100"/>
  <c r="I4827" i="100"/>
  <c r="I4825" i="100"/>
  <c r="I4824" i="100"/>
  <c r="I4820" i="100"/>
  <c r="I4822" i="100"/>
  <c r="I4821" i="100"/>
  <c r="I4819" i="100"/>
  <c r="I4817" i="100"/>
  <c r="I4816" i="100"/>
  <c r="I4814" i="100"/>
  <c r="I4813" i="100"/>
  <c r="I4812" i="100"/>
  <c r="I4811" i="100"/>
  <c r="I4809" i="100"/>
  <c r="I4808" i="100"/>
  <c r="I4807" i="100"/>
  <c r="I4806" i="100"/>
  <c r="I4802" i="100"/>
  <c r="I4804" i="100"/>
  <c r="I4803" i="100"/>
  <c r="I4801" i="100"/>
  <c r="I4800" i="100"/>
  <c r="I4797" i="100"/>
  <c r="I4795" i="100"/>
  <c r="I4798" i="100"/>
  <c r="I4796" i="100"/>
  <c r="I4794" i="100"/>
  <c r="I4793" i="100"/>
  <c r="I4791" i="100"/>
  <c r="I4790" i="100"/>
  <c r="I4789" i="100"/>
  <c r="I4788" i="100"/>
  <c r="I4785" i="100"/>
  <c r="I4783" i="100"/>
  <c r="I4786" i="100"/>
  <c r="I4784" i="100"/>
  <c r="I4782" i="100"/>
  <c r="I4781" i="100"/>
  <c r="I4779" i="100"/>
  <c r="I4778" i="100"/>
  <c r="I4777" i="100"/>
  <c r="I4776" i="100"/>
  <c r="I4772" i="100"/>
  <c r="I4770" i="100"/>
  <c r="I4764" i="100"/>
  <c r="I4765" i="100"/>
  <c r="I4763" i="100"/>
  <c r="I4682" i="100"/>
  <c r="I4759" i="100"/>
  <c r="I4758" i="100"/>
  <c r="I4754" i="100"/>
  <c r="I4744" i="100"/>
  <c r="I4740" i="100"/>
  <c r="I4739" i="100"/>
  <c r="I4738" i="100"/>
  <c r="I4733" i="100"/>
  <c r="I4731" i="100"/>
  <c r="I4729" i="100"/>
  <c r="I4725" i="100"/>
  <c r="I4723" i="100"/>
  <c r="I4722" i="100"/>
  <c r="I4721" i="100"/>
  <c r="I4719" i="100"/>
  <c r="I4715" i="100"/>
  <c r="I4711" i="100"/>
  <c r="I4705" i="100"/>
  <c r="I4702" i="100"/>
  <c r="I4701" i="100"/>
  <c r="I4700" i="100"/>
  <c r="I4697" i="100"/>
  <c r="I4691" i="100"/>
  <c r="I4688" i="100"/>
  <c r="I4687" i="100"/>
  <c r="I4685" i="100"/>
  <c r="I4680" i="100"/>
  <c r="I4678" i="100"/>
  <c r="I4675" i="100"/>
  <c r="I4674" i="100"/>
  <c r="I4670" i="100"/>
  <c r="I4668" i="100"/>
  <c r="I4666" i="100"/>
  <c r="I4665" i="100"/>
  <c r="I4661" i="100"/>
  <c r="I4651" i="100"/>
  <c r="I4623" i="100"/>
  <c r="I4650" i="100"/>
  <c r="I4646" i="100"/>
  <c r="I4644" i="100"/>
  <c r="I4643" i="100"/>
  <c r="I4642" i="100"/>
  <c r="I4640" i="100"/>
  <c r="I4637" i="100"/>
  <c r="I4636" i="100"/>
  <c r="I4633" i="100"/>
  <c r="I4631" i="100"/>
  <c r="I4626" i="100"/>
  <c r="I4620" i="100"/>
  <c r="I4618" i="100"/>
  <c r="I4616" i="100"/>
  <c r="I4609" i="100"/>
  <c r="I4607" i="100"/>
  <c r="I4605" i="100"/>
  <c r="I4612" i="100"/>
  <c r="I1210" i="100"/>
  <c r="C4598" i="100"/>
  <c r="D4598" i="100"/>
  <c r="I4591" i="100"/>
  <c r="I4590" i="100"/>
  <c r="I4588" i="100"/>
  <c r="I4587" i="100"/>
  <c r="I4582" i="100"/>
  <c r="I4585" i="100"/>
  <c r="I4584" i="100"/>
  <c r="I4583" i="100"/>
  <c r="I4580" i="100"/>
  <c r="I4579" i="100"/>
  <c r="I4570" i="100"/>
  <c r="I4576" i="100"/>
  <c r="I4575" i="100"/>
  <c r="I4573" i="100"/>
  <c r="I4572" i="100"/>
  <c r="I4569" i="100"/>
  <c r="I4568" i="100"/>
  <c r="I4567" i="100"/>
  <c r="I4566" i="100"/>
  <c r="I4565" i="100"/>
  <c r="I4562" i="100"/>
  <c r="I4559" i="100"/>
  <c r="I4558" i="100"/>
  <c r="I4557" i="100"/>
  <c r="I4556" i="100"/>
  <c r="I4555" i="100"/>
  <c r="I4554" i="100"/>
  <c r="I4552" i="100"/>
  <c r="I4551" i="100"/>
  <c r="I4550" i="100"/>
  <c r="I4549" i="100"/>
  <c r="I4545" i="100"/>
  <c r="I4544" i="100"/>
  <c r="I4542" i="100"/>
  <c r="I4541" i="100"/>
  <c r="I4539" i="100"/>
  <c r="I4538" i="100"/>
  <c r="I4537" i="100"/>
  <c r="I4535" i="100"/>
  <c r="I4534" i="100"/>
  <c r="I4533" i="100"/>
  <c r="I4531" i="100"/>
  <c r="I4530" i="100"/>
  <c r="I4529" i="100"/>
  <c r="I4527" i="100"/>
  <c r="I4526" i="100"/>
  <c r="I4524" i="100"/>
  <c r="I4523" i="100"/>
  <c r="I4522" i="100"/>
  <c r="I4521" i="100"/>
  <c r="I4519" i="100"/>
  <c r="C4512" i="100"/>
  <c r="D4512" i="100"/>
  <c r="C11" i="100"/>
  <c r="D11" i="100"/>
  <c r="I3926" i="100"/>
  <c r="I3930" i="100"/>
  <c r="I3929" i="100"/>
  <c r="I3928" i="100"/>
  <c r="I3925" i="100"/>
  <c r="I3924" i="100"/>
  <c r="I3923" i="100"/>
  <c r="I3921" i="100"/>
  <c r="I3920" i="100"/>
  <c r="I3919" i="100"/>
  <c r="I3918" i="100"/>
  <c r="I3916" i="100"/>
  <c r="I3913" i="100"/>
  <c r="I3915" i="100"/>
  <c r="I3914" i="100"/>
  <c r="I3909" i="100"/>
  <c r="I3907" i="100"/>
  <c r="I3906" i="100"/>
  <c r="I3905" i="100"/>
  <c r="I3904" i="100"/>
  <c r="I3902" i="100"/>
  <c r="I3903" i="100"/>
  <c r="I3901" i="100"/>
  <c r="I3900" i="100"/>
  <c r="I3899" i="100"/>
  <c r="I3898" i="100"/>
  <c r="I3897" i="100"/>
  <c r="I3896" i="100"/>
  <c r="I3895" i="100"/>
  <c r="I3892" i="100"/>
  <c r="I3891" i="100"/>
  <c r="I3875" i="100"/>
  <c r="I3890" i="100"/>
  <c r="I3889" i="100"/>
  <c r="I3888" i="100"/>
  <c r="I3887" i="100"/>
  <c r="I3886" i="100"/>
  <c r="I3885" i="100"/>
  <c r="I3884" i="100"/>
  <c r="I3883" i="100"/>
  <c r="I3882" i="100"/>
  <c r="I3881" i="100"/>
  <c r="I3880" i="100"/>
  <c r="I3879" i="100"/>
  <c r="I3874" i="100"/>
  <c r="I3873" i="100"/>
  <c r="I3876" i="100"/>
  <c r="I3871" i="100"/>
  <c r="I3877" i="100"/>
  <c r="I3872" i="100"/>
  <c r="I3870" i="100"/>
  <c r="I3869" i="100"/>
  <c r="I3854" i="100"/>
  <c r="I3865" i="100"/>
  <c r="I3864" i="100"/>
  <c r="I3863" i="100"/>
  <c r="I3862" i="100"/>
  <c r="I3861" i="100"/>
  <c r="I3860" i="100"/>
  <c r="I3859" i="100"/>
  <c r="I3858" i="100"/>
  <c r="I3857" i="100"/>
  <c r="I3856" i="100"/>
  <c r="I3851" i="100"/>
  <c r="I3849" i="100"/>
  <c r="I3848" i="100"/>
  <c r="I3852" i="100"/>
  <c r="I3850" i="100"/>
  <c r="I3844" i="100"/>
  <c r="I3843" i="100"/>
  <c r="I3842" i="100"/>
  <c r="I3841" i="100"/>
  <c r="I3840" i="100"/>
  <c r="I3839" i="100"/>
  <c r="I3838" i="100"/>
  <c r="I3837" i="100"/>
  <c r="I3836" i="100"/>
  <c r="I3835" i="100"/>
  <c r="I3834" i="100"/>
  <c r="I3833" i="100"/>
  <c r="I3831" i="100"/>
  <c r="I3830" i="100"/>
  <c r="I3829" i="100"/>
  <c r="I3827" i="100"/>
  <c r="I3826" i="100"/>
  <c r="I3825" i="100"/>
  <c r="I3822" i="100"/>
  <c r="I3823" i="100"/>
  <c r="I3821" i="100"/>
  <c r="I3820" i="100"/>
  <c r="I3819" i="100"/>
  <c r="I3800" i="100"/>
  <c r="I3815" i="100"/>
  <c r="I3814" i="100"/>
  <c r="I3813" i="100"/>
  <c r="I3812" i="100"/>
  <c r="I3811" i="100"/>
  <c r="I3810" i="100"/>
  <c r="I3809" i="100"/>
  <c r="I3808" i="100"/>
  <c r="I3803" i="100"/>
  <c r="I3802" i="100"/>
  <c r="I3807" i="100"/>
  <c r="I3806" i="100"/>
  <c r="I3805" i="100"/>
  <c r="I3804" i="100"/>
  <c r="I3798" i="100"/>
  <c r="I3797" i="100"/>
  <c r="I3796" i="100"/>
  <c r="I3795" i="100"/>
  <c r="I3794" i="100"/>
  <c r="I3793" i="100"/>
  <c r="I3792" i="100"/>
  <c r="I3791" i="100"/>
  <c r="I3071" i="100"/>
  <c r="I3070" i="100"/>
  <c r="I3786" i="100"/>
  <c r="I3785" i="100"/>
  <c r="I3784" i="100"/>
  <c r="I3783" i="100"/>
  <c r="I3782" i="100"/>
  <c r="I3780" i="100"/>
  <c r="I3779" i="100"/>
  <c r="I3778" i="100"/>
  <c r="I3777" i="100"/>
  <c r="I3776" i="100"/>
  <c r="I3775" i="100"/>
  <c r="I3773" i="100"/>
  <c r="I3772" i="100"/>
  <c r="I3771" i="100"/>
  <c r="I3770" i="100"/>
  <c r="I3769" i="100"/>
  <c r="I3763" i="100"/>
  <c r="I3762" i="100"/>
  <c r="I3767" i="100"/>
  <c r="I3766" i="100"/>
  <c r="I3765" i="100"/>
  <c r="I3764" i="100"/>
  <c r="I3761" i="100"/>
  <c r="I3760" i="100"/>
  <c r="I3759" i="100"/>
  <c r="I3757" i="100"/>
  <c r="I3756" i="100"/>
  <c r="I3755" i="100"/>
  <c r="I3754" i="100"/>
  <c r="I3753" i="100"/>
  <c r="I3747" i="100"/>
  <c r="I3751" i="100"/>
  <c r="I3750" i="100"/>
  <c r="I3749" i="100"/>
  <c r="I3748" i="100"/>
  <c r="I3746" i="100"/>
  <c r="I3745" i="100"/>
  <c r="I3743" i="100"/>
  <c r="I3742" i="100"/>
  <c r="I3741" i="100"/>
  <c r="I3740" i="100"/>
  <c r="I3739" i="100"/>
  <c r="I3738" i="100"/>
  <c r="I3731" i="100"/>
  <c r="I3736" i="100"/>
  <c r="I3735" i="100"/>
  <c r="I3734" i="100"/>
  <c r="I3733" i="100"/>
  <c r="I3732" i="100"/>
  <c r="I3730" i="100"/>
  <c r="I3729" i="100"/>
  <c r="I3728" i="100"/>
  <c r="I3724" i="100"/>
  <c r="I3726" i="100"/>
  <c r="I3725" i="100"/>
  <c r="I3723" i="100"/>
  <c r="I3721" i="100"/>
  <c r="I3714" i="100"/>
  <c r="I3713" i="100"/>
  <c r="I3716" i="100"/>
  <c r="I3720" i="100"/>
  <c r="I3719" i="100"/>
  <c r="I3718" i="100"/>
  <c r="I3717" i="100"/>
  <c r="I3715" i="100"/>
  <c r="I3712" i="100"/>
  <c r="I3708" i="100"/>
  <c r="I3710" i="100"/>
  <c r="I3709" i="100"/>
  <c r="I3707" i="100"/>
  <c r="I3704" i="100"/>
  <c r="I3705" i="100"/>
  <c r="I3703" i="100"/>
  <c r="I3702" i="100"/>
  <c r="I3698" i="100"/>
  <c r="I3700" i="100"/>
  <c r="I3699" i="100"/>
  <c r="I3697" i="100"/>
  <c r="I3696" i="100"/>
  <c r="I3695" i="100"/>
  <c r="I3693" i="100"/>
  <c r="I3692" i="100"/>
  <c r="I3691" i="100"/>
  <c r="I3690" i="100"/>
  <c r="I3689" i="100"/>
  <c r="I3687" i="100"/>
  <c r="I3686" i="100"/>
  <c r="I3685" i="100"/>
  <c r="I3684" i="100"/>
  <c r="I3683" i="100"/>
  <c r="I3677" i="100"/>
  <c r="I3681" i="100"/>
  <c r="I3680" i="100"/>
  <c r="I3679" i="100"/>
  <c r="I3678" i="100"/>
  <c r="I3676" i="100"/>
  <c r="I3675" i="100"/>
  <c r="I3673" i="100"/>
  <c r="I3672" i="100"/>
  <c r="I3671" i="100"/>
  <c r="I3669" i="100"/>
  <c r="I3668" i="100"/>
  <c r="I3667" i="100"/>
  <c r="I3666" i="100"/>
  <c r="I3665" i="100"/>
  <c r="I3664" i="100"/>
  <c r="I3658" i="100"/>
  <c r="I3662" i="100"/>
  <c r="I3661" i="100"/>
  <c r="I3660" i="100"/>
  <c r="I3659" i="100"/>
  <c r="I3657" i="100"/>
  <c r="I3656" i="100"/>
  <c r="I3654" i="100"/>
  <c r="I3652" i="100"/>
  <c r="I3651" i="100"/>
  <c r="I3650" i="100"/>
  <c r="I3649" i="100"/>
  <c r="I3653" i="100"/>
  <c r="I3647" i="100"/>
  <c r="I3646" i="100"/>
  <c r="I3645" i="100"/>
  <c r="I3644" i="100"/>
  <c r="I3642" i="100"/>
  <c r="I3641" i="100"/>
  <c r="I3640" i="100"/>
  <c r="I3639" i="100"/>
  <c r="I3635" i="100"/>
  <c r="I3633" i="100"/>
  <c r="I3637" i="100"/>
  <c r="I3636" i="100"/>
  <c r="I3634" i="100"/>
  <c r="I3632" i="100"/>
  <c r="I3626" i="100"/>
  <c r="I3630" i="100"/>
  <c r="I3629" i="100"/>
  <c r="I3628" i="100"/>
  <c r="I3627" i="100"/>
  <c r="I3625" i="100"/>
  <c r="I3623" i="100"/>
  <c r="I3622" i="100"/>
  <c r="I3621" i="100"/>
  <c r="I3620" i="100"/>
  <c r="I3619" i="100"/>
  <c r="I3617" i="100"/>
  <c r="I3616" i="100"/>
  <c r="I3615" i="100"/>
  <c r="I3614" i="100"/>
  <c r="I3607" i="100"/>
  <c r="I3605" i="100"/>
  <c r="I3606" i="100"/>
  <c r="I3611" i="100"/>
  <c r="I3610" i="100"/>
  <c r="I3609" i="100"/>
  <c r="I3608" i="100"/>
  <c r="I3604" i="100"/>
  <c r="I3603" i="100"/>
  <c r="I3597" i="100"/>
  <c r="I3601" i="100"/>
  <c r="I3600" i="100"/>
  <c r="I3599" i="100"/>
  <c r="I3598" i="100"/>
  <c r="I3596" i="100"/>
  <c r="I3595" i="100"/>
  <c r="I3594" i="100"/>
  <c r="I3591" i="100"/>
  <c r="I3592" i="100"/>
  <c r="I3590" i="100"/>
  <c r="I3589" i="100"/>
  <c r="I3587" i="100"/>
  <c r="I3586" i="100"/>
  <c r="I3585" i="100"/>
  <c r="I3584" i="100"/>
  <c r="I3578" i="100"/>
  <c r="I3582" i="100"/>
  <c r="I3581" i="100"/>
  <c r="I3580" i="100"/>
  <c r="I3579" i="100"/>
  <c r="I3577" i="100"/>
  <c r="I3576" i="100"/>
  <c r="I3570" i="100"/>
  <c r="I3574" i="100"/>
  <c r="I3573" i="100"/>
  <c r="I3572" i="100"/>
  <c r="I3571" i="100"/>
  <c r="I3569" i="100"/>
  <c r="I3568" i="100"/>
  <c r="I3534" i="100"/>
  <c r="I3533" i="100"/>
  <c r="I3532" i="100"/>
  <c r="I3531" i="100"/>
  <c r="I3530" i="100"/>
  <c r="I3528" i="100"/>
  <c r="I3524" i="100"/>
  <c r="I3526" i="100"/>
  <c r="I3523" i="100"/>
  <c r="I3527" i="100"/>
  <c r="I3525" i="100"/>
  <c r="I3522" i="100"/>
  <c r="I3520" i="100"/>
  <c r="I3519" i="100"/>
  <c r="I3518" i="100"/>
  <c r="I3516" i="100"/>
  <c r="I3515" i="100"/>
  <c r="I3514" i="100"/>
  <c r="I3510" i="100"/>
  <c r="I3512" i="100"/>
  <c r="I3511" i="100"/>
  <c r="I3509" i="100"/>
  <c r="I3508" i="100"/>
  <c r="I3507" i="100"/>
  <c r="I3505" i="100"/>
  <c r="I3504" i="100"/>
  <c r="I3503" i="100"/>
  <c r="I3502" i="100"/>
  <c r="I3501" i="100"/>
  <c r="I3499" i="100"/>
  <c r="I3498" i="100"/>
  <c r="I3497" i="100"/>
  <c r="I3496" i="100"/>
  <c r="I3494" i="100"/>
  <c r="I3493" i="100"/>
  <c r="I3492" i="100"/>
  <c r="I3491" i="100"/>
  <c r="I3490" i="100"/>
  <c r="I3487" i="100"/>
  <c r="I3486" i="100"/>
  <c r="I3483" i="100"/>
  <c r="I3482" i="100"/>
  <c r="I3481" i="100"/>
  <c r="I3480" i="100"/>
  <c r="I3479" i="100"/>
  <c r="I3474" i="100"/>
  <c r="I3475" i="100"/>
  <c r="I3477" i="100"/>
  <c r="I3476" i="100"/>
  <c r="I3470" i="100"/>
  <c r="I3472" i="100"/>
  <c r="I3471" i="100"/>
  <c r="I3566" i="100"/>
  <c r="I3565" i="100"/>
  <c r="I3564" i="100"/>
  <c r="I3563" i="100"/>
  <c r="I3558" i="100"/>
  <c r="I3555" i="100"/>
  <c r="I3556" i="100"/>
  <c r="I3554" i="100"/>
  <c r="I3560" i="100"/>
  <c r="I3559" i="100"/>
  <c r="I3557" i="100"/>
  <c r="I3553" i="100"/>
  <c r="I3562" i="100"/>
  <c r="I3551" i="100"/>
  <c r="I3550" i="100"/>
  <c r="I3549" i="100"/>
  <c r="I3548" i="100"/>
  <c r="I3547" i="100"/>
  <c r="I3541" i="100"/>
  <c r="I3540" i="100"/>
  <c r="I3545" i="100"/>
  <c r="I3544" i="100"/>
  <c r="I3543" i="100"/>
  <c r="I3542" i="100"/>
  <c r="I3539" i="100"/>
  <c r="I3538" i="100"/>
  <c r="I3468" i="100"/>
  <c r="I3467" i="100"/>
  <c r="I3466" i="100"/>
  <c r="I3465" i="100"/>
  <c r="I3458" i="100"/>
  <c r="I3463" i="100"/>
  <c r="I3462" i="100"/>
  <c r="I3461" i="100"/>
  <c r="I3460" i="100"/>
  <c r="I3459" i="100"/>
  <c r="I3457" i="100"/>
  <c r="I3456" i="100"/>
  <c r="I3451" i="100"/>
  <c r="I3448" i="100"/>
  <c r="I3454" i="100"/>
  <c r="I3453" i="100"/>
  <c r="I3452" i="100"/>
  <c r="I3450" i="100"/>
  <c r="I3449" i="100"/>
  <c r="I3447" i="100"/>
  <c r="I3446" i="100"/>
  <c r="I3440" i="100"/>
  <c r="I3439" i="100"/>
  <c r="I3432" i="100"/>
  <c r="I3444" i="100"/>
  <c r="I3443" i="100"/>
  <c r="I3442" i="100"/>
  <c r="I3441" i="100"/>
  <c r="I3438" i="100"/>
  <c r="I3437" i="100"/>
  <c r="I3433" i="100"/>
  <c r="I3435" i="100"/>
  <c r="I3434" i="100"/>
  <c r="I3431" i="100"/>
  <c r="I3430" i="100"/>
  <c r="I3428" i="100"/>
  <c r="I3427" i="100"/>
  <c r="I3426" i="100"/>
  <c r="I3425" i="100"/>
  <c r="I3424" i="100"/>
  <c r="I3422" i="100"/>
  <c r="I3421" i="100"/>
  <c r="I3420" i="100"/>
  <c r="I3419" i="100"/>
  <c r="I3417" i="100"/>
  <c r="I3416" i="100"/>
  <c r="I3415" i="100"/>
  <c r="I3414" i="100"/>
  <c r="I3413" i="100"/>
  <c r="I3411" i="100"/>
  <c r="I3410" i="100"/>
  <c r="I3409" i="100"/>
  <c r="I3408" i="100"/>
  <c r="I3404" i="100"/>
  <c r="I3406" i="100"/>
  <c r="I3405" i="100"/>
  <c r="I3403" i="100"/>
  <c r="I3402" i="100"/>
  <c r="I3399" i="100"/>
  <c r="I3398" i="100"/>
  <c r="I3394" i="100"/>
  <c r="I3395" i="100"/>
  <c r="I3393" i="100"/>
  <c r="I3392" i="100"/>
  <c r="I3391" i="100"/>
  <c r="I3389" i="100"/>
  <c r="I3388" i="100"/>
  <c r="I3387" i="100"/>
  <c r="I3386" i="100"/>
  <c r="I3385" i="100"/>
  <c r="I3383" i="100"/>
  <c r="I3382" i="100"/>
  <c r="I3381" i="100"/>
  <c r="I3380" i="100"/>
  <c r="I3379" i="100"/>
  <c r="I3378" i="100"/>
  <c r="I3374" i="100"/>
  <c r="I3376" i="100"/>
  <c r="I3375" i="100"/>
  <c r="I3373" i="100"/>
  <c r="I3372" i="100"/>
  <c r="I3371" i="100"/>
  <c r="I3370" i="100"/>
  <c r="I3368" i="100"/>
  <c r="I3367" i="100"/>
  <c r="I3366" i="100"/>
  <c r="I3364" i="100"/>
  <c r="I3363" i="100"/>
  <c r="I3362" i="100"/>
  <c r="I3361" i="100"/>
  <c r="I3360" i="100"/>
  <c r="I3359" i="100"/>
  <c r="I3358" i="100"/>
  <c r="I3356" i="100"/>
  <c r="I3355" i="100"/>
  <c r="I3354" i="100"/>
  <c r="I3353" i="100"/>
  <c r="I3352" i="100"/>
  <c r="I3351" i="100"/>
  <c r="I3349" i="100"/>
  <c r="I3346" i="100"/>
  <c r="I3345" i="100"/>
  <c r="I3344" i="100"/>
  <c r="I3348" i="100"/>
  <c r="I3347" i="100"/>
  <c r="I3343" i="100"/>
  <c r="I3333" i="100"/>
  <c r="I3335" i="100"/>
  <c r="I3339" i="100"/>
  <c r="I3338" i="100"/>
  <c r="I3337" i="100"/>
  <c r="I3336" i="100"/>
  <c r="I3334" i="100"/>
  <c r="I3332" i="100"/>
  <c r="I3330" i="100"/>
  <c r="I3323" i="100"/>
  <c r="I3324" i="100"/>
  <c r="I3322" i="100"/>
  <c r="I3329" i="100"/>
  <c r="I3328" i="100"/>
  <c r="I3327" i="100"/>
  <c r="I3326" i="100"/>
  <c r="I3325" i="100"/>
  <c r="I3321" i="100"/>
  <c r="I3319" i="100"/>
  <c r="I3318" i="100"/>
  <c r="I3317" i="100"/>
  <c r="I3315" i="100"/>
  <c r="I3313" i="100"/>
  <c r="I3314" i="100"/>
  <c r="I3312" i="100"/>
  <c r="I3311" i="100"/>
  <c r="I3310" i="100"/>
  <c r="I3309" i="100"/>
  <c r="I3305" i="100"/>
  <c r="I3304" i="100"/>
  <c r="I3307" i="100"/>
  <c r="I3306" i="100"/>
  <c r="I3303" i="100"/>
  <c r="I3301" i="100"/>
  <c r="I3300" i="100"/>
  <c r="I3299" i="100"/>
  <c r="I3297" i="100"/>
  <c r="I3296" i="100"/>
  <c r="I3295" i="100"/>
  <c r="I3293" i="100"/>
  <c r="I3292" i="100"/>
  <c r="I3291" i="100"/>
  <c r="I3290" i="100"/>
  <c r="I3287" i="100"/>
  <c r="I3286" i="100"/>
  <c r="I3283" i="100"/>
  <c r="I3282" i="100"/>
  <c r="I3281" i="100"/>
  <c r="I3278" i="100"/>
  <c r="I3277" i="100"/>
  <c r="I3276" i="100"/>
  <c r="I3273" i="100"/>
  <c r="I3272" i="100"/>
  <c r="I3271" i="100"/>
  <c r="I3270" i="100"/>
  <c r="I3268" i="100"/>
  <c r="I3267" i="100"/>
  <c r="I3266" i="100"/>
  <c r="I3265" i="100"/>
  <c r="I3264" i="100"/>
  <c r="I3262" i="100"/>
  <c r="I3261" i="100"/>
  <c r="I3255" i="100"/>
  <c r="I3258" i="100"/>
  <c r="I3257" i="100"/>
  <c r="I3256" i="100"/>
  <c r="I3254" i="100"/>
  <c r="I3253" i="100"/>
  <c r="I3251" i="100"/>
  <c r="I3248" i="100"/>
  <c r="I3246" i="100"/>
  <c r="I3244" i="100"/>
  <c r="I3243" i="100"/>
  <c r="I3245" i="100"/>
  <c r="I3250" i="100"/>
  <c r="I3249" i="100"/>
  <c r="I3247" i="100"/>
  <c r="I3242" i="100"/>
  <c r="I3241" i="100"/>
  <c r="I3239" i="100"/>
  <c r="I3238" i="100"/>
  <c r="I3237" i="100"/>
  <c r="I3236" i="100"/>
  <c r="I3235" i="100"/>
  <c r="I3228" i="100"/>
  <c r="I3229" i="100"/>
  <c r="I3233" i="100"/>
  <c r="I3232" i="100"/>
  <c r="I3231" i="100"/>
  <c r="I3230" i="100"/>
  <c r="I3227" i="100"/>
  <c r="I3226" i="100"/>
  <c r="I3224" i="100"/>
  <c r="I3223" i="100"/>
  <c r="I3222" i="100"/>
  <c r="I3221" i="100"/>
  <c r="I3217" i="100"/>
  <c r="I3216" i="100"/>
  <c r="I3218" i="100"/>
  <c r="I3215" i="100"/>
  <c r="I3213" i="100"/>
  <c r="I3210" i="100"/>
  <c r="I3212" i="100"/>
  <c r="I3211" i="100"/>
  <c r="I3207" i="100"/>
  <c r="I3206" i="100"/>
  <c r="I3204" i="100"/>
  <c r="I3203" i="100"/>
  <c r="I3202" i="100"/>
  <c r="I3201" i="100"/>
  <c r="I3200" i="100"/>
  <c r="I3199" i="100"/>
  <c r="I3198" i="100"/>
  <c r="I3196" i="100"/>
  <c r="I3195" i="100"/>
  <c r="I3194" i="100"/>
  <c r="I3193" i="100"/>
  <c r="I3192" i="100"/>
  <c r="I3185" i="100"/>
  <c r="I3179" i="100"/>
  <c r="I3181" i="100"/>
  <c r="I3190" i="100"/>
  <c r="I3189" i="100"/>
  <c r="I3188" i="100"/>
  <c r="I3187" i="100"/>
  <c r="I3186" i="100"/>
  <c r="I3184" i="100"/>
  <c r="I3183" i="100"/>
  <c r="I3182" i="100"/>
  <c r="I3180" i="100"/>
  <c r="I3178" i="100"/>
  <c r="I3177" i="100"/>
  <c r="I3175" i="100"/>
  <c r="I3170" i="100"/>
  <c r="I3169" i="100"/>
  <c r="I3168" i="100"/>
  <c r="I3166" i="100"/>
  <c r="I3174" i="100"/>
  <c r="I3173" i="100"/>
  <c r="I3172" i="100"/>
  <c r="I3171" i="100"/>
  <c r="I3167" i="100"/>
  <c r="I3165" i="100"/>
  <c r="I2834" i="100"/>
  <c r="I2833" i="100"/>
  <c r="I2840" i="100"/>
  <c r="I2839" i="100"/>
  <c r="I2832" i="100"/>
  <c r="I2831" i="100"/>
  <c r="I3161" i="100"/>
  <c r="I3163" i="100"/>
  <c r="I3162" i="100"/>
  <c r="I3160" i="100"/>
  <c r="I3159" i="100"/>
  <c r="I3158" i="100"/>
  <c r="I3156" i="100"/>
  <c r="I3155" i="100"/>
  <c r="I3154" i="100"/>
  <c r="I3152" i="100"/>
  <c r="I3151" i="100"/>
  <c r="I3150" i="100"/>
  <c r="I3149" i="100"/>
  <c r="I3148" i="100"/>
  <c r="I3142" i="100"/>
  <c r="I3146" i="100"/>
  <c r="I3145" i="100"/>
  <c r="I3144" i="100"/>
  <c r="I3143" i="100"/>
  <c r="I3141" i="100"/>
  <c r="I3140" i="100"/>
  <c r="I3139" i="100"/>
  <c r="I3137" i="100"/>
  <c r="I3136" i="100"/>
  <c r="I3135" i="100"/>
  <c r="I3134" i="100"/>
  <c r="I3133" i="100"/>
  <c r="I3132" i="100"/>
  <c r="I3131" i="100"/>
  <c r="I3130" i="100"/>
  <c r="I3128" i="100"/>
  <c r="I3122" i="100"/>
  <c r="I3127" i="100"/>
  <c r="I3126" i="100"/>
  <c r="I3125" i="100"/>
  <c r="I3124" i="100"/>
  <c r="I3123" i="100"/>
  <c r="I3121" i="100"/>
  <c r="I3115" i="100"/>
  <c r="I3119" i="100"/>
  <c r="I3118" i="100"/>
  <c r="I3117" i="100"/>
  <c r="I3116" i="100"/>
  <c r="I3114" i="100"/>
  <c r="I3113" i="100"/>
  <c r="I3111" i="100"/>
  <c r="I3110" i="100"/>
  <c r="I3109" i="100"/>
  <c r="I3108" i="100"/>
  <c r="I3107" i="100"/>
  <c r="I3106" i="100"/>
  <c r="I3098" i="100"/>
  <c r="I3097" i="100"/>
  <c r="I3100" i="100"/>
  <c r="I3104" i="100"/>
  <c r="I3103" i="100"/>
  <c r="I3102" i="100"/>
  <c r="I3101" i="100"/>
  <c r="I3099" i="100"/>
  <c r="I3096" i="100"/>
  <c r="I3094" i="100"/>
  <c r="I3093" i="100"/>
  <c r="I3092" i="100"/>
  <c r="I3091" i="100"/>
  <c r="I3090" i="100"/>
  <c r="I3089" i="100"/>
  <c r="I3087" i="100"/>
  <c r="I3086" i="100"/>
  <c r="I3085" i="100"/>
  <c r="I3084" i="100"/>
  <c r="I3083" i="100"/>
  <c r="I3082" i="100"/>
  <c r="I3081" i="100"/>
  <c r="I3080" i="100"/>
  <c r="I3078" i="100"/>
  <c r="I3077" i="100"/>
  <c r="I3076" i="100"/>
  <c r="I3064" i="100"/>
  <c r="I3067" i="100"/>
  <c r="I3066" i="100"/>
  <c r="I3065" i="100"/>
  <c r="I3063" i="100"/>
  <c r="I3062" i="100"/>
  <c r="I3060" i="100"/>
  <c r="I3059" i="100"/>
  <c r="I3058" i="100"/>
  <c r="I3057" i="100"/>
  <c r="I3056" i="100"/>
  <c r="I3055" i="100"/>
  <c r="I3053" i="100"/>
  <c r="I3050" i="100"/>
  <c r="I3048" i="100"/>
  <c r="I3052" i="100"/>
  <c r="I3051" i="100"/>
  <c r="I3049" i="100"/>
  <c r="I3047" i="100"/>
  <c r="I3046" i="100"/>
  <c r="I3045" i="100"/>
  <c r="I3044" i="100"/>
  <c r="I3042" i="100"/>
  <c r="I3038" i="100"/>
  <c r="I3037" i="100"/>
  <c r="I3041" i="100"/>
  <c r="I3040" i="100"/>
  <c r="I3039" i="100"/>
  <c r="I3036" i="100"/>
  <c r="I3033" i="100"/>
  <c r="I3034" i="100"/>
  <c r="I3032" i="100"/>
  <c r="I3031" i="100"/>
  <c r="I3029" i="100"/>
  <c r="I3028" i="100"/>
  <c r="I3027" i="100"/>
  <c r="I3026" i="100"/>
  <c r="I3024" i="100"/>
  <c r="I3022" i="100"/>
  <c r="I3023" i="100"/>
  <c r="I3021" i="100"/>
  <c r="I3020" i="100"/>
  <c r="I3019" i="100"/>
  <c r="I3017" i="100"/>
  <c r="I3016" i="100"/>
  <c r="I3015" i="100"/>
  <c r="I3014" i="100"/>
  <c r="I3012" i="100"/>
  <c r="I3011" i="100"/>
  <c r="I3010" i="100"/>
  <c r="I3009" i="100"/>
  <c r="I3008" i="100"/>
  <c r="I3007" i="100"/>
  <c r="I3006" i="100"/>
  <c r="I3004" i="100"/>
  <c r="I3003" i="100"/>
  <c r="I3002" i="100"/>
  <c r="I3001" i="100"/>
  <c r="I2999" i="100"/>
  <c r="I2997" i="100"/>
  <c r="I2995" i="100"/>
  <c r="I2994" i="100"/>
  <c r="I2998" i="100"/>
  <c r="I2996" i="100"/>
  <c r="I2993" i="100"/>
  <c r="I2992" i="100"/>
  <c r="I2990" i="100"/>
  <c r="I2989" i="100"/>
  <c r="I2988" i="100"/>
  <c r="I2987" i="100"/>
  <c r="I2985" i="100"/>
  <c r="I2984" i="100"/>
  <c r="I2983" i="100"/>
  <c r="I2982" i="100"/>
  <c r="I2981" i="100"/>
  <c r="I2980" i="100"/>
  <c r="I2978" i="100"/>
  <c r="I2977" i="100"/>
  <c r="I2975" i="100"/>
  <c r="I2972" i="100"/>
  <c r="I2971" i="100"/>
  <c r="I2976" i="100"/>
  <c r="I2974" i="100"/>
  <c r="I2973" i="100"/>
  <c r="I2841" i="100"/>
  <c r="I2838" i="100"/>
  <c r="I2837" i="100"/>
  <c r="I2835" i="100"/>
  <c r="I2830" i="100"/>
  <c r="I2829" i="100"/>
  <c r="I2969" i="100"/>
  <c r="I2968" i="100"/>
  <c r="I2967" i="100"/>
  <c r="I2965" i="100"/>
  <c r="I2964" i="100"/>
  <c r="I2963" i="100"/>
  <c r="I2962" i="100"/>
  <c r="I2957" i="100"/>
  <c r="I2956" i="100"/>
  <c r="I2960" i="100"/>
  <c r="I2959" i="100"/>
  <c r="I2958" i="100"/>
  <c r="I2955" i="100"/>
  <c r="I2953" i="100"/>
  <c r="I2948" i="100"/>
  <c r="I2952" i="100"/>
  <c r="I2951" i="100"/>
  <c r="I2950" i="100"/>
  <c r="I2949" i="100"/>
  <c r="I2947" i="100"/>
  <c r="I2945" i="100"/>
  <c r="I2944" i="100"/>
  <c r="I2943" i="100"/>
  <c r="I2942" i="100"/>
  <c r="I2941" i="100"/>
  <c r="I2939" i="100"/>
  <c r="I2938" i="100"/>
  <c r="I2935" i="100"/>
  <c r="I2934" i="100"/>
  <c r="I2933" i="100"/>
  <c r="I2932" i="100"/>
  <c r="I2931" i="100"/>
  <c r="I2929" i="100"/>
  <c r="I2937" i="100"/>
  <c r="I2936" i="100"/>
  <c r="I2930" i="100"/>
  <c r="I2927" i="100"/>
  <c r="I2926" i="100"/>
  <c r="I2925" i="100"/>
  <c r="I2923" i="100"/>
  <c r="I2922" i="100"/>
  <c r="I2921" i="100"/>
  <c r="I2913" i="100"/>
  <c r="I2919" i="100"/>
  <c r="I2918" i="100"/>
  <c r="I2917" i="100"/>
  <c r="I2916" i="100"/>
  <c r="I2915" i="100"/>
  <c r="I2914" i="100"/>
  <c r="I2907" i="100"/>
  <c r="I2911" i="100"/>
  <c r="I2910" i="100"/>
  <c r="I2909" i="100"/>
  <c r="I2908" i="100"/>
  <c r="I2906" i="100"/>
  <c r="I2905" i="100"/>
  <c r="I2900" i="100"/>
  <c r="I2898" i="100"/>
  <c r="I2897" i="100"/>
  <c r="I2896" i="100"/>
  <c r="I2903" i="100"/>
  <c r="I2902" i="100"/>
  <c r="I2901" i="100"/>
  <c r="I2899" i="100"/>
  <c r="I2895" i="100"/>
  <c r="I2894" i="100"/>
  <c r="I2890" i="100"/>
  <c r="I2892" i="100"/>
  <c r="I2891" i="100"/>
  <c r="I2889" i="100"/>
  <c r="I2888" i="100"/>
  <c r="I2887" i="100"/>
  <c r="I2885" i="100"/>
  <c r="I2884" i="100"/>
  <c r="I2883" i="100"/>
  <c r="I2882" i="100"/>
  <c r="I2881" i="100"/>
  <c r="I2879" i="100"/>
  <c r="I2876" i="100"/>
  <c r="I2878" i="100"/>
  <c r="I2877" i="100"/>
  <c r="I2875" i="100"/>
  <c r="I2874" i="100"/>
  <c r="I2873" i="100"/>
  <c r="I2869" i="100"/>
  <c r="I2867" i="100"/>
  <c r="I2871" i="100"/>
  <c r="I2870" i="100"/>
  <c r="I2868" i="100"/>
  <c r="I2865" i="100"/>
  <c r="I2864" i="100"/>
  <c r="I2863" i="100"/>
  <c r="I2861" i="100"/>
  <c r="I2860" i="100"/>
  <c r="I2859" i="100"/>
  <c r="I2857" i="100"/>
  <c r="I2855" i="100"/>
  <c r="I2848" i="100"/>
  <c r="I2856" i="100"/>
  <c r="I2854" i="100"/>
  <c r="I2853" i="100"/>
  <c r="I2852" i="100"/>
  <c r="I2827" i="100"/>
  <c r="I2850" i="100"/>
  <c r="I2849" i="100"/>
  <c r="I2847" i="100"/>
  <c r="I2846" i="100"/>
  <c r="I2828" i="100"/>
  <c r="I2826" i="100"/>
  <c r="J4749" i="100" l="1"/>
  <c r="F19" i="1" s="1"/>
  <c r="J4600" i="100"/>
  <c r="F16" i="1" s="1"/>
  <c r="J4656" i="100"/>
  <c r="F18" i="1" s="1"/>
  <c r="I4509" i="100"/>
  <c r="I4506" i="100"/>
  <c r="I4502" i="100"/>
  <c r="I4501" i="100"/>
  <c r="I4498" i="100"/>
  <c r="I4494" i="100"/>
  <c r="I4493" i="100"/>
  <c r="I4492" i="100"/>
  <c r="I4488" i="100"/>
  <c r="I4484" i="100"/>
  <c r="I4480" i="100"/>
  <c r="I4476" i="100"/>
  <c r="I4472" i="100"/>
  <c r="I2818" i="100"/>
  <c r="I2820" i="100"/>
  <c r="I2819" i="100"/>
  <c r="I2817" i="100"/>
  <c r="I2816" i="100"/>
  <c r="I2812" i="100"/>
  <c r="I2814" i="100"/>
  <c r="I2813" i="100"/>
  <c r="I2811" i="100"/>
  <c r="I2809" i="100"/>
  <c r="I2808" i="100"/>
  <c r="I2807" i="100"/>
  <c r="I2806" i="100"/>
  <c r="I2805" i="100"/>
  <c r="I2800" i="100"/>
  <c r="I2803" i="100"/>
  <c r="I2802" i="100"/>
  <c r="I2801" i="100"/>
  <c r="I2799" i="100"/>
  <c r="I2798" i="100"/>
  <c r="I2796" i="100"/>
  <c r="I2792" i="100"/>
  <c r="I2793" i="100"/>
  <c r="I2795" i="100"/>
  <c r="I2794" i="100"/>
  <c r="I2785" i="100"/>
  <c r="I2783" i="100"/>
  <c r="I2781" i="100"/>
  <c r="I2784" i="100"/>
  <c r="I2786" i="100"/>
  <c r="I2782" i="100"/>
  <c r="I2789" i="100"/>
  <c r="I2788" i="100"/>
  <c r="I2787" i="100"/>
  <c r="I2780" i="100"/>
  <c r="I2778" i="100"/>
  <c r="I2777" i="100"/>
  <c r="I2776" i="100"/>
  <c r="I2773" i="100"/>
  <c r="I2772" i="100"/>
  <c r="I2771" i="100"/>
  <c r="I2769" i="100"/>
  <c r="I2768" i="100"/>
  <c r="I2767" i="100"/>
  <c r="I2766" i="100"/>
  <c r="I2765" i="100"/>
  <c r="I2760" i="100"/>
  <c r="I2763" i="100"/>
  <c r="I2762" i="100"/>
  <c r="I2761" i="100"/>
  <c r="I2759" i="100"/>
  <c r="I2757" i="100"/>
  <c r="I2756" i="100"/>
  <c r="I2755" i="100"/>
  <c r="I2754" i="100"/>
  <c r="I2748" i="100"/>
  <c r="I2752" i="100"/>
  <c r="I2751" i="100"/>
  <c r="I2750" i="100"/>
  <c r="I2749" i="100"/>
  <c r="I2747" i="100"/>
  <c r="I2745" i="100"/>
  <c r="I2744" i="100"/>
  <c r="I2743" i="100"/>
  <c r="I2742" i="100"/>
  <c r="I2740" i="100"/>
  <c r="I2739" i="100"/>
  <c r="I2738" i="100"/>
  <c r="I2737" i="100"/>
  <c r="I2736" i="100"/>
  <c r="I2734" i="100"/>
  <c r="I2733" i="100"/>
  <c r="I2732" i="100"/>
  <c r="I2731" i="100"/>
  <c r="I2729" i="100"/>
  <c r="I2728" i="100"/>
  <c r="I2727" i="100"/>
  <c r="I2726" i="100"/>
  <c r="I2725" i="100"/>
  <c r="I2723" i="100"/>
  <c r="I2717" i="100"/>
  <c r="I2722" i="100"/>
  <c r="I2721" i="100"/>
  <c r="I2720" i="100"/>
  <c r="I2719" i="100"/>
  <c r="I2718" i="100"/>
  <c r="I2716" i="100"/>
  <c r="I2714" i="100"/>
  <c r="I2713" i="100"/>
  <c r="I2712" i="100"/>
  <c r="I2711" i="100"/>
  <c r="I2710" i="100"/>
  <c r="I2709" i="100"/>
  <c r="I2702" i="100"/>
  <c r="I2701" i="100"/>
  <c r="I2707" i="100"/>
  <c r="I2706" i="100"/>
  <c r="I2705" i="100"/>
  <c r="I2704" i="100"/>
  <c r="I2703" i="100"/>
  <c r="I2700" i="100"/>
  <c r="I2698" i="100"/>
  <c r="I2697" i="100"/>
  <c r="I2696" i="100"/>
  <c r="I2695" i="100"/>
  <c r="I2694" i="100"/>
  <c r="I2693" i="100"/>
  <c r="I2689" i="100"/>
  <c r="I2687" i="100"/>
  <c r="I2691" i="100"/>
  <c r="I2690" i="100"/>
  <c r="I2688" i="100"/>
  <c r="I2686" i="100"/>
  <c r="I2685" i="100"/>
  <c r="I2683" i="100"/>
  <c r="I2682" i="100"/>
  <c r="I2681" i="100"/>
  <c r="I2680" i="100"/>
  <c r="I2679" i="100"/>
  <c r="I2677" i="100"/>
  <c r="I2676" i="100"/>
  <c r="I2675" i="100"/>
  <c r="I2674" i="100"/>
  <c r="I2673" i="100"/>
  <c r="I2672" i="100"/>
  <c r="I2664" i="100"/>
  <c r="I2668" i="100"/>
  <c r="I2667" i="100"/>
  <c r="I2666" i="100"/>
  <c r="I2665" i="100"/>
  <c r="I2663" i="100"/>
  <c r="I2662" i="100"/>
  <c r="I2660" i="100"/>
  <c r="I2659" i="100"/>
  <c r="I2658" i="100"/>
  <c r="I2657" i="100"/>
  <c r="I2656" i="100"/>
  <c r="I2655" i="100"/>
  <c r="I2647" i="100"/>
  <c r="I2653" i="100"/>
  <c r="I2652" i="100"/>
  <c r="I2651" i="100"/>
  <c r="I2650" i="100"/>
  <c r="I2649" i="100"/>
  <c r="I2648" i="100"/>
  <c r="I2646" i="100"/>
  <c r="I2644" i="100"/>
  <c r="I2643" i="100"/>
  <c r="I2642" i="100"/>
  <c r="I2641" i="100"/>
  <c r="I2640" i="100"/>
  <c r="I2633" i="100"/>
  <c r="I2637" i="100"/>
  <c r="I2636" i="100"/>
  <c r="I2635" i="100"/>
  <c r="I2634" i="100"/>
  <c r="I2632" i="100"/>
  <c r="I2631" i="100"/>
  <c r="I2629" i="100"/>
  <c r="I2628" i="100"/>
  <c r="I2627" i="100"/>
  <c r="I2626" i="100"/>
  <c r="I2625" i="100"/>
  <c r="I2624" i="100"/>
  <c r="I2619" i="100"/>
  <c r="I2622" i="100"/>
  <c r="I2621" i="100"/>
  <c r="I2620" i="100"/>
  <c r="I2618" i="100"/>
  <c r="I2617" i="100"/>
  <c r="I2610" i="100"/>
  <c r="I2615" i="100"/>
  <c r="I2614" i="100"/>
  <c r="I2613" i="100"/>
  <c r="I2612" i="100"/>
  <c r="I2611" i="100"/>
  <c r="I2609" i="100"/>
  <c r="I2607" i="100"/>
  <c r="I2606" i="100"/>
  <c r="I2605" i="100"/>
  <c r="I2604" i="100"/>
  <c r="I2603" i="100"/>
  <c r="I2602" i="100"/>
  <c r="I2601" i="100"/>
  <c r="I2600" i="100"/>
  <c r="I2599" i="100"/>
  <c r="I2594" i="100"/>
  <c r="I2597" i="100"/>
  <c r="I2596" i="100"/>
  <c r="I2595" i="100"/>
  <c r="I2593" i="100"/>
  <c r="I2592" i="100"/>
  <c r="I2591" i="100"/>
  <c r="I2590" i="100"/>
  <c r="I2589" i="100"/>
  <c r="I2588" i="100"/>
  <c r="I2587" i="100"/>
  <c r="I2586" i="100"/>
  <c r="I2584" i="100"/>
  <c r="I2580" i="100"/>
  <c r="I2579" i="100"/>
  <c r="I2578" i="100"/>
  <c r="I2577" i="100"/>
  <c r="I2583" i="100"/>
  <c r="I2582" i="100"/>
  <c r="I2581" i="100"/>
  <c r="I2576" i="100"/>
  <c r="I2575" i="100"/>
  <c r="I2574" i="100"/>
  <c r="I2573" i="100"/>
  <c r="I2562" i="100"/>
  <c r="I2560" i="100"/>
  <c r="I2571" i="100"/>
  <c r="I2570" i="100"/>
  <c r="I2569" i="100"/>
  <c r="I2568" i="100"/>
  <c r="I2567" i="100"/>
  <c r="I2561" i="100"/>
  <c r="I2565" i="100"/>
  <c r="I2564" i="100"/>
  <c r="I2563" i="100"/>
  <c r="I2559" i="100"/>
  <c r="I2557" i="100"/>
  <c r="I2556" i="100"/>
  <c r="I2555" i="100"/>
  <c r="I2554" i="100"/>
  <c r="I2553" i="100"/>
  <c r="I2549" i="100"/>
  <c r="I2548" i="100"/>
  <c r="I2547" i="100"/>
  <c r="I2546" i="100"/>
  <c r="I2545" i="100"/>
  <c r="I2543" i="100"/>
  <c r="I2541" i="100"/>
  <c r="I2544" i="100"/>
  <c r="I2542" i="100"/>
  <c r="I2540" i="100"/>
  <c r="I2133" i="100"/>
  <c r="I2132" i="100"/>
  <c r="I2131" i="100"/>
  <c r="I2124" i="100"/>
  <c r="I2123" i="100"/>
  <c r="I2536" i="100"/>
  <c r="I2535" i="100"/>
  <c r="I2532" i="100"/>
  <c r="I2531" i="100"/>
  <c r="I2534" i="100"/>
  <c r="I2533" i="100"/>
  <c r="I2530" i="100"/>
  <c r="I2528" i="100"/>
  <c r="I2527" i="100"/>
  <c r="I2524" i="100"/>
  <c r="I2523" i="100"/>
  <c r="I2522" i="100"/>
  <c r="I2519" i="100"/>
  <c r="I2518" i="100"/>
  <c r="I2517" i="100"/>
  <c r="I2514" i="100"/>
  <c r="I2513" i="100"/>
  <c r="I2512" i="100"/>
  <c r="I2510" i="100"/>
  <c r="I2509" i="100"/>
  <c r="I2508" i="100"/>
  <c r="I2507" i="100"/>
  <c r="I2506" i="100"/>
  <c r="I2504" i="100"/>
  <c r="I2503" i="100"/>
  <c r="I2500" i="100"/>
  <c r="I2499" i="100"/>
  <c r="I2498" i="100"/>
  <c r="I2497" i="100"/>
  <c r="I2496" i="100"/>
  <c r="I2494" i="100"/>
  <c r="I2491" i="100"/>
  <c r="I2492" i="100"/>
  <c r="I2493" i="100"/>
  <c r="I2488" i="100"/>
  <c r="I2490" i="100"/>
  <c r="I2489" i="100"/>
  <c r="I2486" i="100"/>
  <c r="I2485" i="100"/>
  <c r="I2484" i="100"/>
  <c r="I2482" i="100"/>
  <c r="I2481" i="100"/>
  <c r="I2480" i="100"/>
  <c r="I2478" i="100"/>
  <c r="I2477" i="100"/>
  <c r="I2476" i="100"/>
  <c r="I2475" i="100"/>
  <c r="I2474" i="100"/>
  <c r="I2472" i="100"/>
  <c r="I2471" i="100"/>
  <c r="I2470" i="100"/>
  <c r="I2469" i="100"/>
  <c r="I2468" i="100"/>
  <c r="I2467" i="100"/>
  <c r="I2466" i="100"/>
  <c r="I2461" i="100"/>
  <c r="I2464" i="100"/>
  <c r="I2463" i="100"/>
  <c r="I2462" i="100"/>
  <c r="I2460" i="100"/>
  <c r="I2459" i="100"/>
  <c r="I2457" i="100"/>
  <c r="I2454" i="100"/>
  <c r="I2456" i="100"/>
  <c r="I2455" i="100"/>
  <c r="I2453" i="100"/>
  <c r="I2451" i="100"/>
  <c r="I2450" i="100"/>
  <c r="I2449" i="100"/>
  <c r="I2447" i="100"/>
  <c r="I2445" i="100"/>
  <c r="I2446" i="100"/>
  <c r="I2444" i="100"/>
  <c r="I2443" i="100"/>
  <c r="I2442" i="100"/>
  <c r="I2441" i="100"/>
  <c r="I2439" i="100"/>
  <c r="I2438" i="100"/>
  <c r="I2437" i="100"/>
  <c r="I2434" i="100"/>
  <c r="I2433" i="100"/>
  <c r="I2432" i="100"/>
  <c r="I2431" i="100"/>
  <c r="I2430" i="100"/>
  <c r="I2429" i="100"/>
  <c r="I2428" i="100"/>
  <c r="I2427" i="100"/>
  <c r="I2423" i="100"/>
  <c r="I2419" i="100"/>
  <c r="I2425" i="100"/>
  <c r="I2424" i="100"/>
  <c r="I2422" i="100"/>
  <c r="I2421" i="100"/>
  <c r="I2420" i="100"/>
  <c r="I2418" i="100"/>
  <c r="I2416" i="100"/>
  <c r="I2415" i="100"/>
  <c r="I2414" i="100"/>
  <c r="I2413" i="100"/>
  <c r="I2412" i="100"/>
  <c r="I2411" i="100"/>
  <c r="I2410" i="100"/>
  <c r="I2409" i="100"/>
  <c r="I2408" i="100"/>
  <c r="I2402" i="100"/>
  <c r="I2403" i="100"/>
  <c r="I2401" i="100"/>
  <c r="I2400" i="100"/>
  <c r="I2399" i="100"/>
  <c r="I2398" i="100"/>
  <c r="I2396" i="100"/>
  <c r="I2395" i="100"/>
  <c r="I2406" i="100"/>
  <c r="I2405" i="100"/>
  <c r="I2404" i="100"/>
  <c r="I2397" i="100"/>
  <c r="I2393" i="100"/>
  <c r="I2392" i="100"/>
  <c r="I2391" i="100"/>
  <c r="I2389" i="100"/>
  <c r="I2388" i="100"/>
  <c r="I2387" i="100"/>
  <c r="I2385" i="100"/>
  <c r="I2384" i="100"/>
  <c r="I2383" i="100"/>
  <c r="I2382" i="100"/>
  <c r="I2380" i="100"/>
  <c r="I2379" i="100"/>
  <c r="I2378" i="100"/>
  <c r="I2377" i="100"/>
  <c r="I2375" i="100"/>
  <c r="I2374" i="100"/>
  <c r="I2373" i="100"/>
  <c r="I2372" i="100"/>
  <c r="I2371" i="100"/>
  <c r="I2365" i="100"/>
  <c r="I2369" i="100"/>
  <c r="I2368" i="100"/>
  <c r="I2367" i="100"/>
  <c r="I2366" i="100"/>
  <c r="I2364" i="100"/>
  <c r="I2363" i="100"/>
  <c r="I2353" i="100"/>
  <c r="I2352" i="100"/>
  <c r="I2351" i="100"/>
  <c r="I2349" i="100"/>
  <c r="I2348" i="100"/>
  <c r="I2347" i="100"/>
  <c r="I2346" i="100"/>
  <c r="I2345" i="100"/>
  <c r="I2344" i="100"/>
  <c r="I2342" i="100"/>
  <c r="I2338" i="100"/>
  <c r="I2337" i="100"/>
  <c r="I2341" i="100"/>
  <c r="I2340" i="100"/>
  <c r="I2339" i="100"/>
  <c r="I2335" i="100"/>
  <c r="I2334" i="100"/>
  <c r="I2333" i="100"/>
  <c r="I2329" i="100"/>
  <c r="I2328" i="100"/>
  <c r="I2327" i="100"/>
  <c r="I2325" i="100"/>
  <c r="I2324" i="100"/>
  <c r="I2323" i="100"/>
  <c r="I2322" i="100"/>
  <c r="I2321" i="100"/>
  <c r="I2318" i="100"/>
  <c r="I2317" i="100"/>
  <c r="I2316" i="100"/>
  <c r="I2315" i="100"/>
  <c r="I2314" i="100"/>
  <c r="I2361" i="100"/>
  <c r="I2360" i="100"/>
  <c r="I2359" i="100"/>
  <c r="I2358" i="100"/>
  <c r="I2357" i="100"/>
  <c r="I2356" i="100"/>
  <c r="I2355" i="100"/>
  <c r="I2312" i="100"/>
  <c r="I2307" i="100"/>
  <c r="I2306" i="100"/>
  <c r="I2311" i="100"/>
  <c r="I2310" i="100"/>
  <c r="I2309" i="100"/>
  <c r="I2308" i="100"/>
  <c r="I2301" i="100"/>
  <c r="I2304" i="100"/>
  <c r="I2303" i="100"/>
  <c r="I2302" i="100"/>
  <c r="I2300" i="100"/>
  <c r="I2294" i="100"/>
  <c r="I2298" i="100"/>
  <c r="I2297" i="100"/>
  <c r="I2296" i="100"/>
  <c r="I2295" i="100"/>
  <c r="I2293" i="100"/>
  <c r="I2291" i="100"/>
  <c r="I2290" i="100"/>
  <c r="I2289" i="100"/>
  <c r="I2288" i="100"/>
  <c r="I2286" i="100"/>
  <c r="I2282" i="100"/>
  <c r="I2285" i="100"/>
  <c r="I2284" i="100"/>
  <c r="I2283" i="100"/>
  <c r="I2281" i="100"/>
  <c r="I2280" i="100"/>
  <c r="I2278" i="100"/>
  <c r="I2275" i="100"/>
  <c r="I2273" i="100"/>
  <c r="I2271" i="100"/>
  <c r="I2277" i="100"/>
  <c r="I2276" i="100"/>
  <c r="I2274" i="100"/>
  <c r="I2272" i="100"/>
  <c r="I2270" i="100"/>
  <c r="I2268" i="100"/>
  <c r="I2267" i="100"/>
  <c r="I2266" i="100"/>
  <c r="I2264" i="100"/>
  <c r="I2263" i="100"/>
  <c r="I2262" i="100"/>
  <c r="I2261" i="100"/>
  <c r="I2260" i="100"/>
  <c r="I2258" i="100"/>
  <c r="I2257" i="100"/>
  <c r="I2256" i="100"/>
  <c r="I2255" i="100"/>
  <c r="I2254" i="100"/>
  <c r="I2252" i="100"/>
  <c r="I2251" i="100"/>
  <c r="I2250" i="100"/>
  <c r="I2249" i="100"/>
  <c r="I2248" i="100"/>
  <c r="I2247" i="100"/>
  <c r="I2240" i="100"/>
  <c r="I2245" i="100"/>
  <c r="I2244" i="100"/>
  <c r="I2243" i="100"/>
  <c r="I2242" i="100"/>
  <c r="I2241" i="100"/>
  <c r="I2239" i="100"/>
  <c r="I2237" i="100"/>
  <c r="I2236" i="100"/>
  <c r="I2235" i="100"/>
  <c r="I2233" i="100"/>
  <c r="I2232" i="100"/>
  <c r="I2227" i="100"/>
  <c r="I2230" i="100"/>
  <c r="I2229" i="100"/>
  <c r="I2228" i="100"/>
  <c r="I2226" i="100"/>
  <c r="I2225" i="100"/>
  <c r="I2223" i="100"/>
  <c r="I2222" i="100"/>
  <c r="I2221" i="100"/>
  <c r="I2216" i="100"/>
  <c r="I2219" i="100"/>
  <c r="I2218" i="100"/>
  <c r="I2217" i="100"/>
  <c r="I2215" i="100"/>
  <c r="I2212" i="100"/>
  <c r="I2213" i="100"/>
  <c r="I2211" i="100"/>
  <c r="I2210" i="100"/>
  <c r="I2207" i="100"/>
  <c r="I2159" i="100"/>
  <c r="I2158" i="100"/>
  <c r="I2206" i="100"/>
  <c r="I2208" i="100"/>
  <c r="I2204" i="100"/>
  <c r="I2203" i="100"/>
  <c r="I2202" i="100"/>
  <c r="I2198" i="100"/>
  <c r="I2200" i="100"/>
  <c r="I2199" i="100"/>
  <c r="I2197" i="100"/>
  <c r="I2195" i="100"/>
  <c r="I2194" i="100"/>
  <c r="I2193" i="100"/>
  <c r="I2186" i="100"/>
  <c r="I2185" i="100"/>
  <c r="I2184" i="100"/>
  <c r="I2191" i="100"/>
  <c r="I2190" i="100"/>
  <c r="I2189" i="100"/>
  <c r="I2188" i="100"/>
  <c r="I2187" i="100"/>
  <c r="I2182" i="100"/>
  <c r="I2181" i="100"/>
  <c r="I2180" i="100"/>
  <c r="I2179" i="100"/>
  <c r="I2178" i="100"/>
  <c r="I2177" i="100"/>
  <c r="I2165" i="100"/>
  <c r="I2173" i="100"/>
  <c r="I2171" i="100"/>
  <c r="I2175" i="100"/>
  <c r="I2174" i="100"/>
  <c r="I2172" i="100"/>
  <c r="I2170" i="100"/>
  <c r="I2169" i="100"/>
  <c r="I2167" i="100"/>
  <c r="I2166" i="100"/>
  <c r="I2164" i="100"/>
  <c r="I2163" i="100"/>
  <c r="I2162" i="100"/>
  <c r="I2161" i="100"/>
  <c r="I2157" i="100"/>
  <c r="I2156" i="100"/>
  <c r="I2155" i="100"/>
  <c r="I2152" i="100"/>
  <c r="I2154" i="100"/>
  <c r="I2153" i="100"/>
  <c r="I2151" i="100"/>
  <c r="I2150" i="100"/>
  <c r="I2148" i="100"/>
  <c r="I2147" i="100"/>
  <c r="I2146" i="100"/>
  <c r="I2145" i="100"/>
  <c r="I2144" i="100"/>
  <c r="I2142" i="100"/>
  <c r="I2141" i="100"/>
  <c r="I2138" i="100"/>
  <c r="I2139" i="100"/>
  <c r="I2137" i="100"/>
  <c r="I1843" i="100"/>
  <c r="I1842" i="100"/>
  <c r="I1838" i="100"/>
  <c r="I1841" i="100"/>
  <c r="I1837" i="100"/>
  <c r="I1840" i="100"/>
  <c r="I1836" i="100"/>
  <c r="I1845" i="100"/>
  <c r="I1844" i="100"/>
  <c r="I1839" i="100"/>
  <c r="I1835" i="100"/>
  <c r="I2128" i="100"/>
  <c r="I2121" i="100"/>
  <c r="I2120" i="100"/>
  <c r="I2119" i="100"/>
  <c r="I2118" i="100"/>
  <c r="I2117" i="100"/>
  <c r="I2115" i="100"/>
  <c r="I2114" i="100"/>
  <c r="I2113" i="100"/>
  <c r="I2112" i="100"/>
  <c r="I2111" i="100"/>
  <c r="I2110" i="100"/>
  <c r="I2109" i="100"/>
  <c r="I2103" i="100"/>
  <c r="I2102" i="100"/>
  <c r="I2101" i="100"/>
  <c r="I2105" i="100"/>
  <c r="I2106" i="100"/>
  <c r="I2098" i="100"/>
  <c r="I2107" i="100"/>
  <c r="I2104" i="100"/>
  <c r="I2100" i="100"/>
  <c r="I2099" i="100"/>
  <c r="I2097" i="100"/>
  <c r="I2095" i="100"/>
  <c r="I2094" i="100"/>
  <c r="I2093" i="100"/>
  <c r="I2092" i="100"/>
  <c r="I2091" i="100"/>
  <c r="I2090" i="100"/>
  <c r="I2088" i="100"/>
  <c r="I2084" i="100"/>
  <c r="I2083" i="100"/>
  <c r="I2087" i="100"/>
  <c r="I2086" i="100"/>
  <c r="I2085" i="100"/>
  <c r="I2081" i="100"/>
  <c r="I2079" i="100"/>
  <c r="I2080" i="100"/>
  <c r="I2078" i="100"/>
  <c r="I2077" i="100"/>
  <c r="I2076" i="100"/>
  <c r="I2074" i="100"/>
  <c r="I2073" i="100"/>
  <c r="I2072" i="100"/>
  <c r="I2071" i="100"/>
  <c r="I2069" i="100"/>
  <c r="I2068" i="100"/>
  <c r="I2067" i="100"/>
  <c r="I2066" i="100"/>
  <c r="I2064" i="100"/>
  <c r="I2061" i="100"/>
  <c r="I2063" i="100"/>
  <c r="I2062" i="100"/>
  <c r="I2060" i="100"/>
  <c r="I2056" i="100"/>
  <c r="I2054" i="100"/>
  <c r="I2058" i="100"/>
  <c r="I2057" i="100"/>
  <c r="I2055" i="100"/>
  <c r="I2053" i="100"/>
  <c r="I2051" i="100"/>
  <c r="I2050" i="100"/>
  <c r="I2049" i="100"/>
  <c r="I2048" i="100"/>
  <c r="I2046" i="100"/>
  <c r="I2045" i="100"/>
  <c r="I2044" i="100"/>
  <c r="I2039" i="100"/>
  <c r="I2042" i="100"/>
  <c r="I2041" i="100"/>
  <c r="I2040" i="100"/>
  <c r="I2038" i="100"/>
  <c r="I2036" i="100"/>
  <c r="I2035" i="100"/>
  <c r="I2034" i="100"/>
  <c r="I2033" i="100"/>
  <c r="I2031" i="100"/>
  <c r="I2027" i="100"/>
  <c r="I2030" i="100"/>
  <c r="I2029" i="100"/>
  <c r="I2028" i="100"/>
  <c r="I2025" i="100"/>
  <c r="I2024" i="100"/>
  <c r="I2022" i="100"/>
  <c r="I2023" i="100"/>
  <c r="I2021" i="100"/>
  <c r="I2019" i="100"/>
  <c r="I2018" i="100"/>
  <c r="I2016" i="100"/>
  <c r="I2015" i="100"/>
  <c r="I2007" i="100"/>
  <c r="I2011" i="100"/>
  <c r="I2010" i="100"/>
  <c r="I2009" i="100"/>
  <c r="I2008" i="100"/>
  <c r="I2013" i="100"/>
  <c r="I2012" i="100"/>
  <c r="I2006" i="100"/>
  <c r="I2000" i="100"/>
  <c r="I2004" i="100"/>
  <c r="I2003" i="100"/>
  <c r="I2002" i="100"/>
  <c r="I2001" i="100"/>
  <c r="I1996" i="100"/>
  <c r="I1995" i="100"/>
  <c r="I1994" i="100"/>
  <c r="I1993" i="100"/>
  <c r="I1998" i="100"/>
  <c r="I1997" i="100"/>
  <c r="I1992" i="100"/>
  <c r="I1990" i="100"/>
  <c r="I1989" i="100"/>
  <c r="I1988" i="100"/>
  <c r="I1987" i="100"/>
  <c r="I1986" i="100"/>
  <c r="I1985" i="100"/>
  <c r="I1981" i="100"/>
  <c r="I1980" i="100"/>
  <c r="I1983" i="100"/>
  <c r="I1982" i="100"/>
  <c r="I1979" i="100"/>
  <c r="I1976" i="100"/>
  <c r="I1977" i="100"/>
  <c r="I1975" i="100"/>
  <c r="I1972" i="100"/>
  <c r="I1973" i="100"/>
  <c r="I1971" i="100"/>
  <c r="I1970" i="100"/>
  <c r="I1969" i="100"/>
  <c r="I1967" i="100"/>
  <c r="I1966" i="100"/>
  <c r="I1965" i="100"/>
  <c r="I1964" i="100"/>
  <c r="I1963" i="100"/>
  <c r="I1961" i="100"/>
  <c r="I1956" i="100"/>
  <c r="I1955" i="100"/>
  <c r="I1960" i="100"/>
  <c r="I1959" i="100"/>
  <c r="I1958" i="100"/>
  <c r="I1957" i="100"/>
  <c r="I1954" i="100"/>
  <c r="I1953" i="100"/>
  <c r="I1951" i="100"/>
  <c r="I1950" i="100"/>
  <c r="I1949" i="100"/>
  <c r="I1948" i="100"/>
  <c r="I1947" i="100"/>
  <c r="I1946" i="100"/>
  <c r="I1942" i="100"/>
  <c r="I1944" i="100"/>
  <c r="I1943" i="100"/>
  <c r="I1941" i="100"/>
  <c r="I1940" i="100"/>
  <c r="I1938" i="100"/>
  <c r="I1937" i="100"/>
  <c r="I1936" i="100"/>
  <c r="I1935" i="100"/>
  <c r="I1933" i="100"/>
  <c r="I1932" i="100"/>
  <c r="I1931" i="100"/>
  <c r="I1930" i="100"/>
  <c r="I1929" i="100"/>
  <c r="I1925" i="100"/>
  <c r="I1927" i="100"/>
  <c r="I1926" i="100"/>
  <c r="I1924" i="100"/>
  <c r="I1919" i="100"/>
  <c r="I1922" i="100"/>
  <c r="I1921" i="100"/>
  <c r="I1920" i="100"/>
  <c r="I1918" i="100"/>
  <c r="I1917" i="100"/>
  <c r="I1915" i="100"/>
  <c r="I1914" i="100"/>
  <c r="I1913" i="100"/>
  <c r="I1912" i="100"/>
  <c r="I1911" i="100"/>
  <c r="I1909" i="100"/>
  <c r="I1908" i="100"/>
  <c r="I1907" i="100"/>
  <c r="I1906" i="100"/>
  <c r="I1905" i="100"/>
  <c r="I1903" i="100"/>
  <c r="I1902" i="100"/>
  <c r="I1901" i="100"/>
  <c r="I1900" i="100"/>
  <c r="I1899" i="100"/>
  <c r="I1897" i="100"/>
  <c r="I1896" i="100"/>
  <c r="I1895" i="100"/>
  <c r="I1894" i="100"/>
  <c r="I1893" i="100"/>
  <c r="I1892" i="100"/>
  <c r="I1886" i="100"/>
  <c r="I1890" i="100"/>
  <c r="I1889" i="100"/>
  <c r="I1888" i="100"/>
  <c r="I1887" i="100"/>
  <c r="I1885" i="100"/>
  <c r="I1883" i="100"/>
  <c r="I1880" i="100"/>
  <c r="I1882" i="100"/>
  <c r="I1881" i="100"/>
  <c r="I1879" i="100"/>
  <c r="I1876" i="100"/>
  <c r="I1877" i="100"/>
  <c r="I1875" i="100"/>
  <c r="I1873" i="100"/>
  <c r="I1872" i="100"/>
  <c r="I1868" i="100"/>
  <c r="I1867" i="100"/>
  <c r="I1870" i="100"/>
  <c r="I1869" i="100"/>
  <c r="I1866" i="100"/>
  <c r="I1865" i="100"/>
  <c r="I1863" i="100"/>
  <c r="I1862" i="100"/>
  <c r="I1861" i="100"/>
  <c r="I1850" i="100"/>
  <c r="I1851" i="100"/>
  <c r="I1852" i="100"/>
  <c r="I1854" i="100"/>
  <c r="I1855" i="100"/>
  <c r="I1856" i="100"/>
  <c r="I1859" i="100"/>
  <c r="I1858" i="100"/>
  <c r="I1857" i="100"/>
  <c r="I1853" i="100"/>
  <c r="I1831" i="100"/>
  <c r="I1830" i="100"/>
  <c r="I1822" i="100"/>
  <c r="I1824" i="100"/>
  <c r="I1823" i="100"/>
  <c r="I1821" i="100"/>
  <c r="I1833" i="100"/>
  <c r="I1832" i="100"/>
  <c r="I1829" i="100"/>
  <c r="I1828" i="100"/>
  <c r="I1827" i="100"/>
  <c r="I1826" i="100"/>
  <c r="I1816" i="100"/>
  <c r="I1819" i="100"/>
  <c r="I1818" i="100"/>
  <c r="I1817" i="100"/>
  <c r="I1815" i="100"/>
  <c r="I1814" i="100"/>
  <c r="I1813" i="100"/>
  <c r="I1811" i="100"/>
  <c r="I1808" i="100"/>
  <c r="I1806" i="100"/>
  <c r="I1810" i="100"/>
  <c r="I1809" i="100"/>
  <c r="I1807" i="100"/>
  <c r="I1804" i="100"/>
  <c r="I1803" i="100"/>
  <c r="I1802" i="100"/>
  <c r="I1800" i="100"/>
  <c r="I1795" i="100"/>
  <c r="I1799" i="100"/>
  <c r="I1798" i="100"/>
  <c r="I1797" i="100"/>
  <c r="I1796" i="100"/>
  <c r="I1794" i="100"/>
  <c r="I1792" i="100"/>
  <c r="I1791" i="100"/>
  <c r="I1790" i="100"/>
  <c r="I1788" i="100"/>
  <c r="I1787" i="100"/>
  <c r="I1786" i="100"/>
  <c r="I1785" i="100"/>
  <c r="I1784" i="100"/>
  <c r="I1781" i="100"/>
  <c r="I1779" i="100"/>
  <c r="I1777" i="100"/>
  <c r="I1782" i="100"/>
  <c r="I1780" i="100"/>
  <c r="I1778" i="100"/>
  <c r="I1775" i="100"/>
  <c r="I1774" i="100"/>
  <c r="I1773" i="100"/>
  <c r="I1771" i="100"/>
  <c r="I1770" i="100"/>
  <c r="I1769" i="100"/>
  <c r="I1767" i="100"/>
  <c r="I1764" i="100"/>
  <c r="I1766" i="100"/>
  <c r="I1765" i="100"/>
  <c r="I1763" i="100"/>
  <c r="I1761" i="100"/>
  <c r="I1760" i="100"/>
  <c r="I1759" i="100"/>
  <c r="I1758" i="100"/>
  <c r="I1757" i="100"/>
  <c r="I1756" i="100"/>
  <c r="I1754" i="100"/>
  <c r="I1753" i="100"/>
  <c r="I1752" i="100"/>
  <c r="I1751" i="100"/>
  <c r="I1750" i="100"/>
  <c r="I1749" i="100"/>
  <c r="I1748" i="100"/>
  <c r="I1744" i="100"/>
  <c r="I1742" i="100"/>
  <c r="I1746" i="100"/>
  <c r="I1745" i="100"/>
  <c r="I1743" i="100"/>
  <c r="I1741" i="100"/>
  <c r="I1740" i="100"/>
  <c r="I1738" i="100"/>
  <c r="I1734" i="100"/>
  <c r="I1733" i="100"/>
  <c r="I1732" i="100"/>
  <c r="I1737" i="100"/>
  <c r="I1736" i="100"/>
  <c r="I1735" i="100"/>
  <c r="I1731" i="100"/>
  <c r="I1730" i="100"/>
  <c r="I1724" i="100"/>
  <c r="I1723" i="100"/>
  <c r="I1728" i="100"/>
  <c r="I1727" i="100"/>
  <c r="I1726" i="100"/>
  <c r="I1725" i="100"/>
  <c r="I1721" i="100"/>
  <c r="I1720" i="100"/>
  <c r="I1717" i="100"/>
  <c r="I1718" i="100"/>
  <c r="I1716" i="100"/>
  <c r="I1715" i="100"/>
  <c r="I1713" i="100"/>
  <c r="I1712" i="100"/>
  <c r="I1711" i="100"/>
  <c r="I1710" i="100"/>
  <c r="I1709" i="100"/>
  <c r="I1705" i="100"/>
  <c r="I1703" i="100"/>
  <c r="I1707" i="100"/>
  <c r="I1706" i="100"/>
  <c r="I1704" i="100"/>
  <c r="I1701" i="100"/>
  <c r="I1700" i="100"/>
  <c r="I1699" i="100"/>
  <c r="I1697" i="100"/>
  <c r="I1696" i="100"/>
  <c r="I1695" i="100"/>
  <c r="I1693" i="100"/>
  <c r="I1692" i="100"/>
  <c r="I1691" i="100"/>
  <c r="I1689" i="100"/>
  <c r="I1688" i="100"/>
  <c r="I1687" i="100"/>
  <c r="I1686" i="100"/>
  <c r="I1685" i="100"/>
  <c r="I1684" i="100"/>
  <c r="I1682" i="100"/>
  <c r="I1677" i="100"/>
  <c r="I1676" i="100"/>
  <c r="I1681" i="100"/>
  <c r="I1680" i="100"/>
  <c r="I1679" i="100"/>
  <c r="I1678" i="100"/>
  <c r="I1674" i="100"/>
  <c r="I1673" i="100"/>
  <c r="I1672" i="100"/>
  <c r="I1671" i="100"/>
  <c r="I1665" i="100"/>
  <c r="I1664" i="100"/>
  <c r="I1663" i="100"/>
  <c r="I1662" i="100"/>
  <c r="I1661" i="100"/>
  <c r="I1658" i="100"/>
  <c r="I1669" i="100"/>
  <c r="I1668" i="100"/>
  <c r="I1667" i="100"/>
  <c r="I1666" i="100"/>
  <c r="I1660" i="100"/>
  <c r="I1659" i="100"/>
  <c r="I1657" i="100"/>
  <c r="I1651" i="100"/>
  <c r="I1652" i="100"/>
  <c r="I1650" i="100"/>
  <c r="I1649" i="100"/>
  <c r="I1644" i="100"/>
  <c r="I1645" i="100"/>
  <c r="I1646" i="100"/>
  <c r="I1642" i="100"/>
  <c r="I1640" i="100"/>
  <c r="I1647" i="100"/>
  <c r="I1643" i="100"/>
  <c r="I1641" i="100"/>
  <c r="I1637" i="100"/>
  <c r="I1636" i="100"/>
  <c r="I1638" i="100"/>
  <c r="I1625" i="100"/>
  <c r="I1621" i="100"/>
  <c r="I1617" i="100"/>
  <c r="I1616" i="100"/>
  <c r="I1611" i="100"/>
  <c r="I1610" i="100"/>
  <c r="I1605" i="100"/>
  <c r="I1604" i="100"/>
  <c r="I1603" i="100"/>
  <c r="I1594" i="100"/>
  <c r="I1593" i="100"/>
  <c r="I1588" i="100"/>
  <c r="I1587" i="100"/>
  <c r="I1580" i="100"/>
  <c r="I1579" i="100"/>
  <c r="I1574" i="100"/>
  <c r="I1573" i="100"/>
  <c r="I1566" i="100"/>
  <c r="I1565" i="100"/>
  <c r="I1557" i="100"/>
  <c r="I1556" i="100"/>
  <c r="I1550" i="100"/>
  <c r="I1549" i="100"/>
  <c r="I1542" i="100"/>
  <c r="I1533" i="100"/>
  <c r="I1535" i="100"/>
  <c r="I1534" i="100"/>
  <c r="I1526" i="100"/>
  <c r="I1525" i="100"/>
  <c r="I1518" i="100"/>
  <c r="I1517" i="100"/>
  <c r="I1495" i="100"/>
  <c r="I1492" i="100"/>
  <c r="I1491" i="100"/>
  <c r="I1490" i="100"/>
  <c r="I1489" i="100"/>
  <c r="I1481" i="100"/>
  <c r="I1480" i="100"/>
  <c r="I1479" i="100"/>
  <c r="I1468" i="100"/>
  <c r="I1467" i="100"/>
  <c r="I1466" i="100"/>
  <c r="I1458" i="100"/>
  <c r="I1457" i="100"/>
  <c r="I1456" i="100"/>
  <c r="I1455" i="100"/>
  <c r="I1444" i="100"/>
  <c r="I1443" i="100"/>
  <c r="I1442" i="100"/>
  <c r="I1437" i="100"/>
  <c r="I1436" i="100"/>
  <c r="I1427" i="100"/>
  <c r="I1429" i="100"/>
  <c r="I1428" i="100"/>
  <c r="I1420" i="100"/>
  <c r="I1419" i="100"/>
  <c r="I1412" i="100"/>
  <c r="I1407" i="100"/>
  <c r="I1406" i="100"/>
  <c r="I1405" i="100"/>
  <c r="I1394" i="100"/>
  <c r="I1393" i="100"/>
  <c r="I1392" i="100"/>
  <c r="I1383" i="100"/>
  <c r="I1385" i="100"/>
  <c r="I1384" i="100"/>
  <c r="I1377" i="100"/>
  <c r="I1372" i="100"/>
  <c r="I1371" i="100"/>
  <c r="I1366" i="100"/>
  <c r="I1365" i="100"/>
  <c r="I1360" i="100"/>
  <c r="I1359" i="100"/>
  <c r="I1354" i="100"/>
  <c r="I1349" i="100"/>
  <c r="I1348" i="100"/>
  <c r="I1343" i="100"/>
  <c r="I1338" i="100"/>
  <c r="I1337" i="100"/>
  <c r="I1336" i="100"/>
  <c r="I1331" i="100"/>
  <c r="I1330" i="100"/>
  <c r="I1324" i="100"/>
  <c r="I1317" i="100"/>
  <c r="I1316" i="100"/>
  <c r="I1311" i="100"/>
  <c r="I1310" i="100"/>
  <c r="I1300" i="100"/>
  <c r="I1299" i="100"/>
  <c r="I1295" i="100"/>
  <c r="I1294" i="100"/>
  <c r="I1288" i="100"/>
  <c r="I1287" i="100"/>
  <c r="I1286" i="100"/>
  <c r="I1285" i="100"/>
  <c r="I1280" i="100"/>
  <c r="I1274" i="100"/>
  <c r="I1273" i="100"/>
  <c r="I1266" i="100"/>
  <c r="I1265" i="100"/>
  <c r="I1258" i="100"/>
  <c r="I1257" i="100"/>
  <c r="I1256" i="100"/>
  <c r="I1251" i="100"/>
  <c r="I1250" i="100"/>
  <c r="I1239" i="100"/>
  <c r="I1241" i="100"/>
  <c r="I1240" i="100"/>
  <c r="I1233" i="100"/>
  <c r="I1232" i="100"/>
  <c r="I1231" i="100"/>
  <c r="I1224" i="100"/>
  <c r="I1221" i="100"/>
  <c r="I1220" i="100"/>
  <c r="I1214" i="100"/>
  <c r="I1213" i="100"/>
  <c r="I1204" i="100"/>
  <c r="I1203" i="100"/>
  <c r="I1202" i="100"/>
  <c r="I1201" i="100"/>
  <c r="I1194" i="100"/>
  <c r="I1190" i="100"/>
  <c r="I1189" i="100"/>
  <c r="I1184" i="100"/>
  <c r="I1180" i="100"/>
  <c r="I1179" i="100"/>
  <c r="I1178" i="100"/>
  <c r="I1172" i="100"/>
  <c r="I1171" i="100"/>
  <c r="I1166" i="100"/>
  <c r="I1165" i="100"/>
  <c r="I1164" i="100"/>
  <c r="I1149" i="100"/>
  <c r="I1151" i="100"/>
  <c r="I1150" i="100"/>
  <c r="I1141" i="100"/>
  <c r="I1140" i="100"/>
  <c r="I1135" i="100"/>
  <c r="I1134" i="100"/>
  <c r="I1127" i="100"/>
  <c r="I1126" i="100"/>
  <c r="I1118" i="100"/>
  <c r="I1117" i="100"/>
  <c r="I1111" i="100"/>
  <c r="I1106" i="100"/>
  <c r="I1105" i="100"/>
  <c r="I1100" i="100"/>
  <c r="I1097" i="100"/>
  <c r="I1096" i="100"/>
  <c r="I1104" i="100"/>
  <c r="I1091" i="100"/>
  <c r="I1092" i="100"/>
  <c r="I1090" i="100"/>
  <c r="I1084" i="100"/>
  <c r="I1083" i="100"/>
  <c r="I1076" i="100"/>
  <c r="I1066" i="100"/>
  <c r="I1059" i="100"/>
  <c r="I1058" i="100"/>
  <c r="I1050" i="100"/>
  <c r="I1045" i="100"/>
  <c r="I1041" i="100"/>
  <c r="I1040" i="100"/>
  <c r="I1039" i="100"/>
  <c r="I1034" i="100"/>
  <c r="I1033" i="100"/>
  <c r="I1032" i="100"/>
  <c r="I1031" i="100"/>
  <c r="I1027" i="100"/>
  <c r="I1021" i="100"/>
  <c r="I1020" i="100"/>
  <c r="I1015" i="100"/>
  <c r="I1014" i="100"/>
  <c r="I1013" i="100"/>
  <c r="I1007" i="100"/>
  <c r="I1006" i="100"/>
  <c r="I1005" i="100"/>
  <c r="I996" i="100"/>
  <c r="I992" i="100"/>
  <c r="I991" i="100"/>
  <c r="I984" i="100"/>
  <c r="I983" i="100"/>
  <c r="I982" i="100"/>
  <c r="I974" i="100"/>
  <c r="I973" i="100"/>
  <c r="I972" i="100"/>
  <c r="I966" i="100"/>
  <c r="I965" i="100"/>
  <c r="I964" i="100"/>
  <c r="I955" i="100"/>
  <c r="I949" i="100"/>
  <c r="I948" i="100"/>
  <c r="I947" i="100"/>
  <c r="I944" i="100"/>
  <c r="I945" i="100"/>
  <c r="I943" i="100"/>
  <c r="I941" i="100"/>
  <c r="I940" i="100"/>
  <c r="I937" i="100"/>
  <c r="I930" i="100"/>
  <c r="I926" i="100"/>
  <c r="I925" i="100"/>
  <c r="I924" i="100"/>
  <c r="I923" i="100"/>
  <c r="I916" i="100"/>
  <c r="I915" i="100"/>
  <c r="I906" i="100"/>
  <c r="I905" i="100"/>
  <c r="I896" i="100"/>
  <c r="I895" i="100"/>
  <c r="I888" i="100"/>
  <c r="I883" i="100"/>
  <c r="I878" i="100"/>
  <c r="I874" i="100"/>
  <c r="I873" i="100"/>
  <c r="I872" i="100"/>
  <c r="I871" i="100"/>
  <c r="I870" i="100"/>
  <c r="I862" i="100"/>
  <c r="I861" i="100"/>
  <c r="I860" i="100"/>
  <c r="I854" i="100"/>
  <c r="I847" i="100"/>
  <c r="I846" i="100"/>
  <c r="I845" i="100"/>
  <c r="I844" i="100"/>
  <c r="I833" i="100"/>
  <c r="I832" i="100"/>
  <c r="I831" i="100"/>
  <c r="I830" i="100"/>
  <c r="I819" i="100"/>
  <c r="I816" i="100"/>
  <c r="I818" i="100"/>
  <c r="I817" i="100"/>
  <c r="I807" i="100"/>
  <c r="I806" i="100"/>
  <c r="I801" i="100"/>
  <c r="I800" i="100"/>
  <c r="I796" i="100"/>
  <c r="I795" i="100"/>
  <c r="I790" i="100"/>
  <c r="I789" i="100"/>
  <c r="I781" i="100"/>
  <c r="I780" i="100"/>
  <c r="I773" i="100"/>
  <c r="I772" i="100"/>
  <c r="I766" i="100"/>
  <c r="I765" i="100"/>
  <c r="I764" i="100"/>
  <c r="I759" i="100"/>
  <c r="I758" i="100"/>
  <c r="I754" i="100"/>
  <c r="I753" i="100"/>
  <c r="I747" i="100"/>
  <c r="I746" i="100"/>
  <c r="I741" i="100"/>
  <c r="I740" i="100"/>
  <c r="I730" i="100"/>
  <c r="I729" i="100"/>
  <c r="I724" i="100"/>
  <c r="I723" i="100"/>
  <c r="I713" i="100"/>
  <c r="I712" i="100"/>
  <c r="I707" i="100"/>
  <c r="I706" i="100"/>
  <c r="I700" i="100"/>
  <c r="I699" i="100"/>
  <c r="I693" i="100"/>
  <c r="I692" i="100"/>
  <c r="I691" i="100"/>
  <c r="I682" i="100"/>
  <c r="I681" i="100"/>
  <c r="I665" i="100"/>
  <c r="I659" i="100"/>
  <c r="I648" i="100"/>
  <c r="I647" i="100"/>
  <c r="I636" i="100"/>
  <c r="I635" i="100"/>
  <c r="I634" i="100"/>
  <c r="I629" i="100"/>
  <c r="I622" i="100"/>
  <c r="I621" i="100"/>
  <c r="I616" i="100"/>
  <c r="I615" i="100"/>
  <c r="I590" i="100"/>
  <c r="I609" i="100"/>
  <c r="I605" i="100"/>
  <c r="I601" i="100"/>
  <c r="I600" i="100"/>
  <c r="I595" i="100"/>
  <c r="I587" i="100"/>
  <c r="I589" i="100"/>
  <c r="I588" i="100"/>
  <c r="I573" i="100"/>
  <c r="I580" i="100"/>
  <c r="I579" i="100"/>
  <c r="I578" i="100"/>
  <c r="I577" i="100"/>
  <c r="I576" i="100"/>
  <c r="I575" i="100"/>
  <c r="I574" i="100"/>
  <c r="I568" i="100"/>
  <c r="I566" i="100"/>
  <c r="I571" i="100"/>
  <c r="I570" i="100"/>
  <c r="I569" i="100"/>
  <c r="I567" i="100"/>
  <c r="I565" i="100"/>
  <c r="I563" i="100"/>
  <c r="I562" i="100"/>
  <c r="I561" i="100"/>
  <c r="I560" i="100"/>
  <c r="I559" i="100"/>
  <c r="I556" i="100"/>
  <c r="I557" i="100"/>
  <c r="I555" i="100"/>
  <c r="I549" i="100"/>
  <c r="I548" i="100"/>
  <c r="I535" i="100"/>
  <c r="I534" i="100"/>
  <c r="I525" i="100"/>
  <c r="I524" i="100"/>
  <c r="I517" i="100"/>
  <c r="I518" i="100"/>
  <c r="I508" i="100"/>
  <c r="I507" i="100"/>
  <c r="I506" i="100"/>
  <c r="I499" i="100"/>
  <c r="I498" i="100"/>
  <c r="I497" i="100"/>
  <c r="I490" i="100"/>
  <c r="I484" i="100"/>
  <c r="I483" i="100"/>
  <c r="I482" i="100"/>
  <c r="I474" i="100"/>
  <c r="I469" i="100"/>
  <c r="I468" i="100"/>
  <c r="I463" i="100"/>
  <c r="I462" i="100"/>
  <c r="I461" i="100"/>
  <c r="I456" i="100"/>
  <c r="I451" i="100"/>
  <c r="I447" i="100"/>
  <c r="I444" i="100"/>
  <c r="I443" i="100"/>
  <c r="I442" i="100"/>
  <c r="I430" i="100"/>
  <c r="I423" i="100"/>
  <c r="I416" i="100"/>
  <c r="I417" i="100"/>
  <c r="I415" i="100"/>
  <c r="I409" i="100"/>
  <c r="I408" i="100"/>
  <c r="I403" i="100"/>
  <c r="I404" i="100"/>
  <c r="I399" i="100"/>
  <c r="I395" i="100"/>
  <c r="I394" i="100"/>
  <c r="I388" i="100"/>
  <c r="I387" i="100"/>
  <c r="I386" i="100"/>
  <c r="I381" i="100"/>
  <c r="I380" i="100"/>
  <c r="I371" i="100"/>
  <c r="I370" i="100"/>
  <c r="I365" i="100"/>
  <c r="I360" i="100"/>
  <c r="I359" i="100"/>
  <c r="I358" i="100"/>
  <c r="I353" i="100"/>
  <c r="I352" i="100"/>
  <c r="I351" i="100"/>
  <c r="I344" i="100"/>
  <c r="I340" i="100"/>
  <c r="I336" i="100"/>
  <c r="I332" i="100"/>
  <c r="I331" i="100"/>
  <c r="I326" i="100"/>
  <c r="I325" i="100"/>
  <c r="I321" i="100"/>
  <c r="I320" i="100"/>
  <c r="I316" i="100"/>
  <c r="I315" i="100"/>
  <c r="I307" i="100"/>
  <c r="I309" i="100"/>
  <c r="I308" i="100"/>
  <c r="I306" i="100"/>
  <c r="I305" i="100"/>
  <c r="I298" i="100"/>
  <c r="I297" i="100"/>
  <c r="I296" i="100"/>
  <c r="I290" i="100"/>
  <c r="I289" i="100"/>
  <c r="I288" i="100"/>
  <c r="I283" i="100"/>
  <c r="I279" i="100"/>
  <c r="I270" i="100"/>
  <c r="I265" i="100"/>
  <c r="I260" i="100"/>
  <c r="I259" i="100"/>
  <c r="I258" i="100"/>
  <c r="I257" i="100"/>
  <c r="I249" i="100"/>
  <c r="I248" i="100"/>
  <c r="I247" i="100"/>
  <c r="I246" i="100"/>
  <c r="I239" i="100"/>
  <c r="I238" i="100"/>
  <c r="I237" i="100"/>
  <c r="I232" i="100"/>
  <c r="I231" i="100"/>
  <c r="I230" i="100"/>
  <c r="I223" i="100"/>
  <c r="I218" i="100"/>
  <c r="I214" i="100"/>
  <c r="I203" i="100"/>
  <c r="I208" i="100"/>
  <c r="I202" i="100"/>
  <c r="I195" i="100"/>
  <c r="I194" i="100"/>
  <c r="I193" i="100"/>
  <c r="I187" i="100"/>
  <c r="I182" i="100"/>
  <c r="I181" i="100"/>
  <c r="I168" i="100"/>
  <c r="I162" i="100"/>
  <c r="I161" i="100"/>
  <c r="I160" i="100"/>
  <c r="I159" i="100"/>
  <c r="I152" i="100"/>
  <c r="I151" i="100"/>
  <c r="I144" i="100"/>
  <c r="I143" i="100"/>
  <c r="I136" i="100"/>
  <c r="I132" i="100"/>
  <c r="I126" i="100"/>
  <c r="I125" i="100"/>
  <c r="I117" i="100"/>
  <c r="I116" i="100"/>
  <c r="I110" i="100"/>
  <c r="I109" i="100"/>
  <c r="I103" i="100"/>
  <c r="I98" i="100"/>
  <c r="I91" i="100"/>
  <c r="I84" i="100"/>
  <c r="I71" i="100"/>
  <c r="I78" i="100"/>
  <c r="I67" i="100"/>
  <c r="I66" i="100"/>
  <c r="I60" i="100"/>
  <c r="I59" i="100"/>
  <c r="I58" i="100"/>
  <c r="I52" i="100"/>
  <c r="I51" i="100"/>
  <c r="I47" i="100"/>
  <c r="I46" i="100"/>
  <c r="I38" i="100"/>
  <c r="I37" i="100"/>
  <c r="I29" i="100"/>
  <c r="I28" i="100"/>
  <c r="I1635" i="100"/>
  <c r="I1634" i="100"/>
  <c r="I1633" i="100"/>
  <c r="I1632" i="100"/>
  <c r="I1631" i="100"/>
  <c r="I1630" i="100"/>
  <c r="I1629" i="100"/>
  <c r="I1627" i="100"/>
  <c r="I1624" i="100"/>
  <c r="I1623" i="100"/>
  <c r="I1620" i="100"/>
  <c r="I1619" i="100"/>
  <c r="I1613" i="100"/>
  <c r="I1615" i="100"/>
  <c r="I1614" i="100"/>
  <c r="I1609" i="100"/>
  <c r="I1608" i="100"/>
  <c r="I1607" i="100"/>
  <c r="I1602" i="100"/>
  <c r="I1601" i="100"/>
  <c r="I1600" i="100"/>
  <c r="I1599" i="100"/>
  <c r="I1596" i="100"/>
  <c r="I1592" i="100"/>
  <c r="I1591" i="100"/>
  <c r="I1590" i="100"/>
  <c r="I1586" i="100"/>
  <c r="I1585" i="100"/>
  <c r="I1584" i="100"/>
  <c r="I1583" i="100"/>
  <c r="I1582" i="100"/>
  <c r="I1568" i="100"/>
  <c r="I1569" i="100"/>
  <c r="I1570" i="100"/>
  <c r="I1578" i="100"/>
  <c r="I1577" i="100"/>
  <c r="I1576" i="100"/>
  <c r="I1572" i="100"/>
  <c r="I1571" i="100"/>
  <c r="I1561" i="100"/>
  <c r="I1560" i="100"/>
  <c r="I1564" i="100"/>
  <c r="I1563" i="100"/>
  <c r="I1562" i="100"/>
  <c r="I1559" i="100"/>
  <c r="I1555" i="100"/>
  <c r="I1554" i="100"/>
  <c r="I1553" i="100"/>
  <c r="I1552" i="100"/>
  <c r="I1510" i="100"/>
  <c r="I1509" i="100"/>
  <c r="I1508" i="100"/>
  <c r="I1507" i="100"/>
  <c r="I1506" i="100"/>
  <c r="I1505" i="100"/>
  <c r="I1504" i="100"/>
  <c r="I1503" i="100"/>
  <c r="I1502" i="100"/>
  <c r="I1501" i="100"/>
  <c r="I1500" i="100"/>
  <c r="I1499" i="100"/>
  <c r="I1494" i="100"/>
  <c r="I1488" i="100"/>
  <c r="I1487" i="100"/>
  <c r="I1486" i="100"/>
  <c r="I1485" i="100"/>
  <c r="I1484" i="100"/>
  <c r="I1483" i="100"/>
  <c r="I1478" i="100"/>
  <c r="I1476" i="100"/>
  <c r="I1475" i="100"/>
  <c r="I1471" i="100"/>
  <c r="I1477" i="100"/>
  <c r="I1474" i="100"/>
  <c r="I1473" i="100"/>
  <c r="I1472" i="100"/>
  <c r="I1470" i="100"/>
  <c r="I1465" i="100"/>
  <c r="I1464" i="100"/>
  <c r="I1463" i="100"/>
  <c r="I1462" i="100"/>
  <c r="I1461" i="100"/>
  <c r="I1460" i="100"/>
  <c r="I1448" i="100"/>
  <c r="I1447" i="100"/>
  <c r="I1453" i="100"/>
  <c r="I1451" i="100"/>
  <c r="I1452" i="100"/>
  <c r="I1450" i="100"/>
  <c r="I1454" i="100"/>
  <c r="I1449" i="100"/>
  <c r="I1446" i="100"/>
  <c r="I1441" i="100"/>
  <c r="I1440" i="100"/>
  <c r="I1439" i="100"/>
  <c r="I1548" i="100"/>
  <c r="I1547" i="100"/>
  <c r="I1546" i="100"/>
  <c r="I1545" i="100"/>
  <c r="I1544" i="100"/>
  <c r="I1541" i="100"/>
  <c r="I1540" i="100"/>
  <c r="I1539" i="100"/>
  <c r="I1538" i="100"/>
  <c r="I1537" i="100"/>
  <c r="I1532" i="100"/>
  <c r="I1531" i="100"/>
  <c r="I1530" i="100"/>
  <c r="I1529" i="100"/>
  <c r="I1528" i="100"/>
  <c r="I1524" i="100"/>
  <c r="I1523" i="100"/>
  <c r="I1522" i="100"/>
  <c r="I1521" i="100"/>
  <c r="I1520" i="100"/>
  <c r="I1516" i="100"/>
  <c r="I1515" i="100"/>
  <c r="I1514" i="100"/>
  <c r="I1513" i="100"/>
  <c r="I1512" i="100"/>
  <c r="I1435" i="100"/>
  <c r="I1434" i="100"/>
  <c r="I1433" i="100"/>
  <c r="I1432" i="100"/>
  <c r="I1431" i="100"/>
  <c r="I1424" i="100"/>
  <c r="I1426" i="100"/>
  <c r="I1425" i="100"/>
  <c r="I1423" i="100"/>
  <c r="I1422" i="100"/>
  <c r="I1418" i="100"/>
  <c r="I1415" i="100"/>
  <c r="I1417" i="100"/>
  <c r="I1416" i="100"/>
  <c r="I1414" i="100"/>
  <c r="I1411" i="100"/>
  <c r="I1410" i="100"/>
  <c r="I1409" i="100"/>
  <c r="I1404" i="100"/>
  <c r="I1403" i="100"/>
  <c r="I1398" i="100"/>
  <c r="I1400" i="100"/>
  <c r="I1402" i="100"/>
  <c r="I1401" i="100"/>
  <c r="I1399" i="100"/>
  <c r="I1397" i="100"/>
  <c r="I1396" i="100"/>
  <c r="I1388" i="100"/>
  <c r="I1391" i="100"/>
  <c r="I1390" i="100"/>
  <c r="I1389" i="100"/>
  <c r="I1387" i="100"/>
  <c r="I1382" i="100"/>
  <c r="I1381" i="100"/>
  <c r="I1380" i="100"/>
  <c r="I1379" i="100"/>
  <c r="I1376" i="100"/>
  <c r="I1375" i="100"/>
  <c r="I1374" i="100"/>
  <c r="I1370" i="100"/>
  <c r="I1369" i="100"/>
  <c r="I1368" i="100"/>
  <c r="I1364" i="100"/>
  <c r="I1363" i="100"/>
  <c r="I1362" i="100"/>
  <c r="I1357" i="100"/>
  <c r="I1358" i="100"/>
  <c r="I1356" i="100"/>
  <c r="I1353" i="100"/>
  <c r="I1352" i="100"/>
  <c r="I1351" i="100"/>
  <c r="I1347" i="100"/>
  <c r="I1346" i="100"/>
  <c r="I1345" i="100"/>
  <c r="I1342" i="100"/>
  <c r="I1341" i="100"/>
  <c r="I1340" i="100"/>
  <c r="I1335" i="100"/>
  <c r="I1334" i="100"/>
  <c r="I1333" i="100"/>
  <c r="I1328" i="100"/>
  <c r="I1329" i="100"/>
  <c r="I1327" i="100"/>
  <c r="I1326" i="100"/>
  <c r="I1323" i="100"/>
  <c r="I1320" i="100"/>
  <c r="I1322" i="100"/>
  <c r="I1321" i="100"/>
  <c r="I1319" i="100"/>
  <c r="I1315" i="100"/>
  <c r="I1314" i="100"/>
  <c r="I1313" i="100"/>
  <c r="I1309" i="100"/>
  <c r="I1308" i="100"/>
  <c r="I1307" i="100"/>
  <c r="I1306" i="100"/>
  <c r="I1305" i="100"/>
  <c r="I1298" i="100"/>
  <c r="I1297" i="100"/>
  <c r="I1293" i="100"/>
  <c r="I1292" i="100"/>
  <c r="I1291" i="100"/>
  <c r="I1290" i="100"/>
  <c r="I1284" i="100"/>
  <c r="I1283" i="100"/>
  <c r="I1282" i="100"/>
  <c r="I1279" i="100"/>
  <c r="I1278" i="100"/>
  <c r="I1277" i="100"/>
  <c r="I1276" i="100"/>
  <c r="I1268" i="100"/>
  <c r="I1272" i="100"/>
  <c r="I1271" i="100"/>
  <c r="I1270" i="100"/>
  <c r="I1269" i="100"/>
  <c r="I1264" i="100"/>
  <c r="I1263" i="100"/>
  <c r="I1262" i="100"/>
  <c r="I1261" i="100"/>
  <c r="I1260" i="100"/>
  <c r="I1255" i="100"/>
  <c r="I1254" i="100"/>
  <c r="I1253" i="100"/>
  <c r="I1249" i="100"/>
  <c r="I1219" i="100"/>
  <c r="I1248" i="100"/>
  <c r="I1247" i="100"/>
  <c r="I1246" i="100"/>
  <c r="I1245" i="100"/>
  <c r="I1244" i="100"/>
  <c r="I1243" i="100"/>
  <c r="I1238" i="100"/>
  <c r="I1237" i="100"/>
  <c r="I1236" i="100"/>
  <c r="I1235" i="100"/>
  <c r="I1230" i="100"/>
  <c r="I1229" i="100"/>
  <c r="I1226" i="100"/>
  <c r="I1227" i="100"/>
  <c r="I1228" i="100"/>
  <c r="I1223" i="100"/>
  <c r="I1212" i="100"/>
  <c r="I1211" i="100"/>
  <c r="I1218" i="100"/>
  <c r="I1217" i="100"/>
  <c r="I1216" i="100"/>
  <c r="I1209" i="100"/>
  <c r="I1208" i="100"/>
  <c r="I1207" i="100"/>
  <c r="I1206" i="100"/>
  <c r="I1200" i="100"/>
  <c r="I1199" i="100"/>
  <c r="I1198" i="100"/>
  <c r="I1197" i="100"/>
  <c r="I1196" i="100"/>
  <c r="I1193" i="100"/>
  <c r="I1192" i="100"/>
  <c r="I1188" i="100"/>
  <c r="I1187" i="100"/>
  <c r="I1186" i="100"/>
  <c r="I1183" i="100"/>
  <c r="I1182" i="100"/>
  <c r="I1177" i="100"/>
  <c r="I1176" i="100"/>
  <c r="I1175" i="100"/>
  <c r="I1174" i="100"/>
  <c r="I1170" i="100"/>
  <c r="I1163" i="100"/>
  <c r="I1162" i="100"/>
  <c r="I1161" i="100"/>
  <c r="I1169" i="100"/>
  <c r="I1168" i="100"/>
  <c r="I1158" i="100"/>
  <c r="I1157" i="100"/>
  <c r="I1159" i="100"/>
  <c r="I1160" i="100"/>
  <c r="I1156" i="100"/>
  <c r="I1155" i="100"/>
  <c r="I1154" i="100"/>
  <c r="I1153" i="100"/>
  <c r="I1148" i="100"/>
  <c r="I1147" i="100"/>
  <c r="I1146" i="100"/>
  <c r="I1144" i="100"/>
  <c r="I1145" i="100"/>
  <c r="I1143" i="100"/>
  <c r="I1139" i="100"/>
  <c r="I1138" i="100"/>
  <c r="I1137" i="100"/>
  <c r="I1133" i="100"/>
  <c r="I1132" i="100"/>
  <c r="I1131" i="100"/>
  <c r="I1130" i="100"/>
  <c r="I1129" i="100"/>
  <c r="I1125" i="100"/>
  <c r="I1124" i="100"/>
  <c r="I1123" i="100"/>
  <c r="I1122" i="100"/>
  <c r="I1116" i="100"/>
  <c r="I1115" i="100"/>
  <c r="I1114" i="100"/>
  <c r="I1113" i="100"/>
  <c r="I1110" i="100"/>
  <c r="I1109" i="100"/>
  <c r="I1108" i="100"/>
  <c r="I1103" i="100"/>
  <c r="I1102" i="100"/>
  <c r="I1099" i="100"/>
  <c r="I1095" i="100"/>
  <c r="I1094" i="100"/>
  <c r="I1089" i="100"/>
  <c r="I1088" i="100"/>
  <c r="I1087" i="100"/>
  <c r="I1086" i="100"/>
  <c r="I1082" i="100"/>
  <c r="I1081" i="100"/>
  <c r="I1080" i="100"/>
  <c r="I1079" i="100"/>
  <c r="I1078" i="100"/>
  <c r="I1075" i="100"/>
  <c r="I1074" i="100"/>
  <c r="I1073" i="100"/>
  <c r="I1072" i="100"/>
  <c r="I1071" i="100"/>
  <c r="I1069" i="100"/>
  <c r="I1068" i="100"/>
  <c r="I1065" i="100"/>
  <c r="I1064" i="100"/>
  <c r="I1063" i="100"/>
  <c r="I1062" i="100"/>
  <c r="I1061" i="100"/>
  <c r="I1057" i="100"/>
  <c r="I1056" i="100"/>
  <c r="I1055" i="100"/>
  <c r="I1054" i="100"/>
  <c r="I1053" i="100"/>
  <c r="I1052" i="100"/>
  <c r="I1047" i="100"/>
  <c r="I1049" i="100"/>
  <c r="I1048" i="100"/>
  <c r="I1044" i="100"/>
  <c r="I1043" i="100"/>
  <c r="I1038" i="100"/>
  <c r="I1037" i="100"/>
  <c r="I1036" i="100"/>
  <c r="I1030" i="100"/>
  <c r="I1029" i="100"/>
  <c r="I1026" i="100"/>
  <c r="I1025" i="100"/>
  <c r="I1024" i="100"/>
  <c r="I1023" i="100"/>
  <c r="I1019" i="100"/>
  <c r="I1018" i="100"/>
  <c r="I1017" i="100"/>
  <c r="I1012" i="100"/>
  <c r="I1011" i="100"/>
  <c r="I1010" i="100"/>
  <c r="I1009" i="100"/>
  <c r="I1004" i="100"/>
  <c r="I1003" i="100"/>
  <c r="I1002" i="100"/>
  <c r="I1001" i="100"/>
  <c r="I1000" i="100"/>
  <c r="I999" i="100"/>
  <c r="I998" i="100"/>
  <c r="I995" i="100"/>
  <c r="I994" i="100"/>
  <c r="I990" i="100"/>
  <c r="I989" i="100"/>
  <c r="I988" i="100"/>
  <c r="I987" i="100"/>
  <c r="I986" i="100"/>
  <c r="I981" i="100"/>
  <c r="I980" i="100"/>
  <c r="I979" i="100"/>
  <c r="I978" i="100"/>
  <c r="I977" i="100"/>
  <c r="I976" i="100"/>
  <c r="I971" i="100"/>
  <c r="I970" i="100"/>
  <c r="I969" i="100"/>
  <c r="I968" i="100"/>
  <c r="I963" i="100"/>
  <c r="I962" i="100"/>
  <c r="I961" i="100"/>
  <c r="I960" i="100"/>
  <c r="I959" i="100"/>
  <c r="I958" i="100"/>
  <c r="I957" i="100"/>
  <c r="I954" i="100"/>
  <c r="I953" i="100"/>
  <c r="I952" i="100"/>
  <c r="I951" i="100"/>
  <c r="I939" i="100"/>
  <c r="I936" i="100"/>
  <c r="I935" i="100"/>
  <c r="I933" i="100"/>
  <c r="I932" i="100"/>
  <c r="I929" i="100"/>
  <c r="I928" i="100"/>
  <c r="I922" i="100"/>
  <c r="I919" i="100"/>
  <c r="I921" i="100"/>
  <c r="I918" i="100"/>
  <c r="I914" i="100"/>
  <c r="I913" i="100"/>
  <c r="I912" i="100"/>
  <c r="I911" i="100"/>
  <c r="I910" i="100"/>
  <c r="I909" i="100"/>
  <c r="I908" i="100"/>
  <c r="I904" i="100"/>
  <c r="I903" i="100"/>
  <c r="I902" i="100"/>
  <c r="I901" i="100"/>
  <c r="I900" i="100"/>
  <c r="I899" i="100"/>
  <c r="I898" i="100"/>
  <c r="I894" i="100"/>
  <c r="I893" i="100"/>
  <c r="I892" i="100"/>
  <c r="I887" i="100"/>
  <c r="I886" i="100"/>
  <c r="I882" i="100"/>
  <c r="I881" i="100"/>
  <c r="I877" i="100"/>
  <c r="I876" i="100"/>
  <c r="I869" i="100"/>
  <c r="I868" i="100"/>
  <c r="I867" i="100"/>
  <c r="I866" i="100"/>
  <c r="I865" i="100"/>
  <c r="I864" i="100"/>
  <c r="I859" i="100"/>
  <c r="I858" i="100"/>
  <c r="I857" i="100"/>
  <c r="I856" i="100"/>
  <c r="I853" i="100"/>
  <c r="I852" i="100"/>
  <c r="I851" i="100"/>
  <c r="I849" i="100"/>
  <c r="I843" i="100"/>
  <c r="I842" i="100"/>
  <c r="I841" i="100"/>
  <c r="I839" i="100"/>
  <c r="I838" i="100"/>
  <c r="I837" i="100"/>
  <c r="I836" i="100"/>
  <c r="I835" i="100"/>
  <c r="I829" i="100"/>
  <c r="I828" i="100"/>
  <c r="I826" i="100"/>
  <c r="I825" i="100"/>
  <c r="I823" i="100"/>
  <c r="I824" i="100"/>
  <c r="I822" i="100"/>
  <c r="I821" i="100"/>
  <c r="I815" i="100"/>
  <c r="I814" i="100"/>
  <c r="I813" i="100"/>
  <c r="I812" i="100"/>
  <c r="I811" i="100"/>
  <c r="I810" i="100"/>
  <c r="I809" i="100"/>
  <c r="I805" i="100"/>
  <c r="I804" i="100"/>
  <c r="I803" i="100"/>
  <c r="I799" i="100"/>
  <c r="I798" i="100"/>
  <c r="I794" i="100"/>
  <c r="I793" i="100"/>
  <c r="I792" i="100"/>
  <c r="I788" i="100"/>
  <c r="I787" i="100"/>
  <c r="I786" i="100"/>
  <c r="I785" i="100"/>
  <c r="I784" i="100"/>
  <c r="I783" i="100"/>
  <c r="I779" i="100"/>
  <c r="I778" i="100"/>
  <c r="I777" i="100"/>
  <c r="I776" i="100"/>
  <c r="I775" i="100"/>
  <c r="I771" i="100"/>
  <c r="I770" i="100"/>
  <c r="I769" i="100"/>
  <c r="I768" i="100"/>
  <c r="I763" i="100"/>
  <c r="I762" i="100"/>
  <c r="I761" i="100"/>
  <c r="I735" i="100"/>
  <c r="I757" i="100"/>
  <c r="I756" i="100"/>
  <c r="I752" i="100"/>
  <c r="I751" i="100"/>
  <c r="I750" i="100"/>
  <c r="I749" i="100"/>
  <c r="I745" i="100"/>
  <c r="I744" i="100"/>
  <c r="I743" i="100"/>
  <c r="I739" i="100"/>
  <c r="I738" i="100"/>
  <c r="I737" i="100"/>
  <c r="I736" i="100"/>
  <c r="I734" i="100"/>
  <c r="I733" i="100"/>
  <c r="I732" i="100"/>
  <c r="I728" i="100"/>
  <c r="I727" i="100"/>
  <c r="I726" i="100"/>
  <c r="I722" i="100"/>
  <c r="I721" i="100"/>
  <c r="I720" i="100"/>
  <c r="I719" i="100"/>
  <c r="I718" i="100"/>
  <c r="I717" i="100"/>
  <c r="I716" i="100"/>
  <c r="I715" i="100"/>
  <c r="I711" i="100"/>
  <c r="I710" i="100"/>
  <c r="I709" i="100"/>
  <c r="I705" i="100"/>
  <c r="I704" i="100"/>
  <c r="I703" i="100"/>
  <c r="I702" i="100"/>
  <c r="I698" i="100"/>
  <c r="I697" i="100"/>
  <c r="I696" i="100"/>
  <c r="I695" i="100"/>
  <c r="I690" i="100"/>
  <c r="I689" i="100"/>
  <c r="I688" i="100"/>
  <c r="I687" i="100"/>
  <c r="I686" i="100"/>
  <c r="I685" i="100"/>
  <c r="I684" i="100"/>
  <c r="I680" i="100"/>
  <c r="I679" i="100"/>
  <c r="I678" i="100"/>
  <c r="I677" i="100"/>
  <c r="I676" i="100"/>
  <c r="I675" i="100"/>
  <c r="I668" i="100"/>
  <c r="I673" i="100"/>
  <c r="I672" i="100"/>
  <c r="I671" i="100"/>
  <c r="I669" i="100"/>
  <c r="I667" i="100"/>
  <c r="I664" i="100"/>
  <c r="I663" i="100"/>
  <c r="I662" i="100"/>
  <c r="I661" i="100"/>
  <c r="I658" i="100"/>
  <c r="I657" i="100"/>
  <c r="I656" i="100"/>
  <c r="I655" i="100"/>
  <c r="I654" i="100"/>
  <c r="I653" i="100"/>
  <c r="I652" i="100"/>
  <c r="I651" i="100"/>
  <c r="I650" i="100"/>
  <c r="I644" i="100"/>
  <c r="I646" i="100"/>
  <c r="I645" i="100"/>
  <c r="I643" i="100"/>
  <c r="I642" i="100"/>
  <c r="I641" i="100"/>
  <c r="I640" i="100"/>
  <c r="I639" i="100"/>
  <c r="I638" i="100"/>
  <c r="I633" i="100"/>
  <c r="I632" i="100"/>
  <c r="I631" i="100"/>
  <c r="I628" i="100"/>
  <c r="I627" i="100"/>
  <c r="I626" i="100"/>
  <c r="I624" i="100"/>
  <c r="I620" i="100"/>
  <c r="I619" i="100"/>
  <c r="I618" i="100"/>
  <c r="I612" i="100"/>
  <c r="I614" i="100"/>
  <c r="I613" i="100"/>
  <c r="I611" i="100"/>
  <c r="I608" i="100"/>
  <c r="I607" i="100"/>
  <c r="I604" i="100"/>
  <c r="I603" i="100"/>
  <c r="I599" i="100"/>
  <c r="I598" i="100"/>
  <c r="I597" i="100"/>
  <c r="I594" i="100"/>
  <c r="I593" i="100"/>
  <c r="I592" i="100"/>
  <c r="I625" i="100"/>
  <c r="I586" i="100"/>
  <c r="I585" i="100"/>
  <c r="I584" i="100"/>
  <c r="I554" i="100"/>
  <c r="I553" i="100"/>
  <c r="I552" i="100"/>
  <c r="I551" i="100"/>
  <c r="I547" i="100"/>
  <c r="I546" i="100"/>
  <c r="I545" i="100"/>
  <c r="I544" i="100"/>
  <c r="I543" i="100"/>
  <c r="I542" i="100"/>
  <c r="I541" i="100"/>
  <c r="I539" i="100"/>
  <c r="I538" i="100"/>
  <c r="I537" i="100"/>
  <c r="I533" i="100"/>
  <c r="I532" i="100"/>
  <c r="I531" i="100"/>
  <c r="I530" i="100"/>
  <c r="I529" i="100"/>
  <c r="I528" i="100"/>
  <c r="I527" i="100"/>
  <c r="I522" i="100"/>
  <c r="I521" i="100"/>
  <c r="I520" i="100"/>
  <c r="I516" i="100"/>
  <c r="I515" i="100"/>
  <c r="I514" i="100"/>
  <c r="I513" i="100"/>
  <c r="I512" i="100"/>
  <c r="I511" i="100"/>
  <c r="I505" i="100"/>
  <c r="I504" i="100"/>
  <c r="I503" i="100"/>
  <c r="I502" i="100"/>
  <c r="I501" i="100"/>
  <c r="I496" i="100"/>
  <c r="I495" i="100"/>
  <c r="I494" i="100"/>
  <c r="I493" i="100"/>
  <c r="I492" i="100"/>
  <c r="I489" i="100"/>
  <c r="I488" i="100"/>
  <c r="I487" i="100"/>
  <c r="I486" i="100"/>
  <c r="I481" i="100"/>
  <c r="I480" i="100"/>
  <c r="I479" i="100"/>
  <c r="I478" i="100"/>
  <c r="I476" i="100"/>
  <c r="I472" i="100"/>
  <c r="I473" i="100"/>
  <c r="I471" i="100"/>
  <c r="I467" i="100"/>
  <c r="I466" i="100"/>
  <c r="I465" i="100"/>
  <c r="I454" i="100"/>
  <c r="I455" i="100"/>
  <c r="I460" i="100"/>
  <c r="I438" i="100"/>
  <c r="I437" i="100"/>
  <c r="I436" i="100"/>
  <c r="I434" i="100"/>
  <c r="I435" i="100"/>
  <c r="I433" i="100"/>
  <c r="I432" i="100"/>
  <c r="I429" i="100"/>
  <c r="I428" i="100"/>
  <c r="I427" i="100"/>
  <c r="I426" i="100"/>
  <c r="I459" i="100"/>
  <c r="I458" i="100"/>
  <c r="I453" i="100"/>
  <c r="I450" i="100"/>
  <c r="I449" i="100"/>
  <c r="I446" i="100"/>
  <c r="I441" i="100"/>
  <c r="I440" i="100"/>
  <c r="I422" i="100"/>
  <c r="I421" i="100"/>
  <c r="I414" i="100"/>
  <c r="I420" i="100"/>
  <c r="I419" i="100"/>
  <c r="I413" i="100"/>
  <c r="I412" i="100"/>
  <c r="I411" i="100"/>
  <c r="I407" i="100"/>
  <c r="I406" i="100"/>
  <c r="I402" i="100"/>
  <c r="I401" i="100"/>
  <c r="I398" i="100"/>
  <c r="I397" i="100"/>
  <c r="I393" i="100"/>
  <c r="I391" i="100"/>
  <c r="I392" i="100"/>
  <c r="I390" i="100"/>
  <c r="I385" i="100"/>
  <c r="I384" i="100"/>
  <c r="I383" i="100"/>
  <c r="I379" i="100"/>
  <c r="I378" i="100"/>
  <c r="I375" i="100"/>
  <c r="I376" i="100"/>
  <c r="I374" i="100"/>
  <c r="I373" i="100"/>
  <c r="I369" i="100"/>
  <c r="I368" i="100"/>
  <c r="I367" i="100"/>
  <c r="I364" i="100"/>
  <c r="I363" i="100"/>
  <c r="I362" i="100"/>
  <c r="I357" i="100"/>
  <c r="I356" i="100"/>
  <c r="I355" i="100"/>
  <c r="I348" i="100"/>
  <c r="I347" i="100"/>
  <c r="I350" i="100"/>
  <c r="I349" i="100"/>
  <c r="I346" i="100"/>
  <c r="I343" i="100"/>
  <c r="I342" i="100"/>
  <c r="I339" i="100"/>
  <c r="I338" i="100"/>
  <c r="I335" i="100"/>
  <c r="I334" i="100"/>
  <c r="I330" i="100"/>
  <c r="I329" i="100"/>
  <c r="I328" i="100"/>
  <c r="I324" i="100"/>
  <c r="I323" i="100"/>
  <c r="I319" i="100"/>
  <c r="I318" i="100"/>
  <c r="I314" i="100"/>
  <c r="I313" i="100"/>
  <c r="I312" i="100"/>
  <c r="I311" i="100"/>
  <c r="I304" i="100"/>
  <c r="I303" i="100"/>
  <c r="I302" i="100"/>
  <c r="I301" i="100"/>
  <c r="I300" i="100"/>
  <c r="I295" i="100"/>
  <c r="I294" i="100"/>
  <c r="I293" i="100"/>
  <c r="I292" i="100"/>
  <c r="I287" i="100"/>
  <c r="I286" i="100"/>
  <c r="I285" i="100"/>
  <c r="I282" i="100"/>
  <c r="I281" i="100"/>
  <c r="I278" i="100"/>
  <c r="I277" i="100"/>
  <c r="I275" i="100"/>
  <c r="I273" i="100"/>
  <c r="I272" i="100"/>
  <c r="I269" i="100"/>
  <c r="I268" i="100"/>
  <c r="I267" i="100"/>
  <c r="I264" i="100"/>
  <c r="I263" i="100"/>
  <c r="I262" i="100"/>
  <c r="I256" i="100"/>
  <c r="I255" i="100"/>
  <c r="I254" i="100"/>
  <c r="I253" i="100"/>
  <c r="I252" i="100"/>
  <c r="I251" i="100"/>
  <c r="I245" i="100"/>
  <c r="I244" i="100"/>
  <c r="I243" i="100"/>
  <c r="I242" i="100"/>
  <c r="I241" i="100"/>
  <c r="I236" i="100"/>
  <c r="I235" i="100"/>
  <c r="I234" i="100"/>
  <c r="I229" i="100"/>
  <c r="I228" i="100"/>
  <c r="I227" i="100"/>
  <c r="I222" i="100"/>
  <c r="I221" i="100"/>
  <c r="I220" i="100"/>
  <c r="I217" i="100"/>
  <c r="I216" i="100"/>
  <c r="I213" i="100"/>
  <c r="I212" i="100"/>
  <c r="I211" i="100"/>
  <c r="I210" i="100"/>
  <c r="I207" i="100"/>
  <c r="I206" i="100"/>
  <c r="I205" i="100"/>
  <c r="I201" i="100"/>
  <c r="I200" i="100"/>
  <c r="I199" i="100"/>
  <c r="I198" i="100"/>
  <c r="I197" i="100"/>
  <c r="I192" i="100"/>
  <c r="I191" i="100"/>
  <c r="I190" i="100"/>
  <c r="I189" i="100"/>
  <c r="I186" i="100"/>
  <c r="I185" i="100"/>
  <c r="I184" i="100"/>
  <c r="I180" i="100"/>
  <c r="I179" i="100"/>
  <c r="I178" i="100"/>
  <c r="I177" i="100"/>
  <c r="I175" i="100"/>
  <c r="I174" i="100"/>
  <c r="I173" i="100"/>
  <c r="I172" i="100"/>
  <c r="I171" i="100"/>
  <c r="I170" i="100"/>
  <c r="I167" i="100"/>
  <c r="I166" i="100"/>
  <c r="I165" i="100"/>
  <c r="I158" i="100"/>
  <c r="I164" i="100"/>
  <c r="I157" i="100"/>
  <c r="I156" i="100"/>
  <c r="I155" i="100"/>
  <c r="I154" i="100"/>
  <c r="I150" i="100"/>
  <c r="I149" i="100"/>
  <c r="I148" i="100"/>
  <c r="I147" i="100"/>
  <c r="I146" i="100"/>
  <c r="I142" i="100"/>
  <c r="I141" i="100"/>
  <c r="I140" i="100"/>
  <c r="I139" i="100"/>
  <c r="I138" i="100"/>
  <c r="I135" i="100"/>
  <c r="I134" i="100"/>
  <c r="I131" i="100"/>
  <c r="I130" i="100"/>
  <c r="I129" i="100"/>
  <c r="I128" i="100"/>
  <c r="I124" i="100"/>
  <c r="I123" i="100"/>
  <c r="I122" i="100"/>
  <c r="I121" i="100"/>
  <c r="I120" i="100"/>
  <c r="I119" i="100"/>
  <c r="I115" i="100"/>
  <c r="I114" i="100"/>
  <c r="I113" i="100"/>
  <c r="I112" i="100"/>
  <c r="I108" i="100"/>
  <c r="I107" i="100"/>
  <c r="I106" i="100"/>
  <c r="I105" i="100"/>
  <c r="I102" i="100"/>
  <c r="I101" i="100"/>
  <c r="I97" i="100"/>
  <c r="I96" i="100"/>
  <c r="I100" i="100"/>
  <c r="I95" i="100"/>
  <c r="I94" i="100"/>
  <c r="I93" i="100"/>
  <c r="I90" i="100"/>
  <c r="I89" i="100"/>
  <c r="I88" i="100"/>
  <c r="I77" i="100"/>
  <c r="I80" i="100"/>
  <c r="I81" i="100"/>
  <c r="I82" i="100"/>
  <c r="I83" i="100"/>
  <c r="I76" i="100"/>
  <c r="I75" i="100"/>
  <c r="I74" i="100"/>
  <c r="I73" i="100"/>
  <c r="I70" i="100"/>
  <c r="I65" i="100"/>
  <c r="I64" i="100"/>
  <c r="I62" i="100"/>
  <c r="I45" i="100"/>
  <c r="I48" i="100"/>
  <c r="I49" i="100"/>
  <c r="I50" i="100"/>
  <c r="I53" i="100"/>
  <c r="I54" i="100"/>
  <c r="I55" i="100"/>
  <c r="I56" i="100"/>
  <c r="I34" i="100"/>
  <c r="I35" i="100"/>
  <c r="I36" i="100"/>
  <c r="I57" i="100"/>
  <c r="I61" i="100"/>
  <c r="I63" i="100"/>
  <c r="I68" i="100"/>
  <c r="I69" i="100"/>
  <c r="I32" i="100"/>
  <c r="I33" i="100"/>
  <c r="I39" i="100"/>
  <c r="I41" i="100"/>
  <c r="I42" i="100"/>
  <c r="I43" i="100"/>
  <c r="I44" i="100"/>
  <c r="I31" i="100"/>
  <c r="I20" i="100"/>
  <c r="I22" i="100"/>
  <c r="I23" i="100"/>
  <c r="I24" i="100"/>
  <c r="I25" i="100"/>
  <c r="I26" i="100"/>
  <c r="I27" i="100"/>
  <c r="I18" i="100"/>
  <c r="Y4" i="90"/>
  <c r="X6" i="90"/>
  <c r="X5" i="90"/>
  <c r="X4" i="90"/>
  <c r="J4" i="90"/>
  <c r="I6" i="90"/>
  <c r="I5" i="90"/>
  <c r="I4" i="90"/>
  <c r="J3948" i="100" l="1"/>
  <c r="F14" i="1" s="1"/>
  <c r="I740" i="54"/>
  <c r="L14" i="103"/>
  <c r="E8" i="103"/>
  <c r="C8" i="103"/>
  <c r="E7" i="103"/>
  <c r="C7" i="103"/>
  <c r="C6" i="103"/>
  <c r="J8" i="102" l="1"/>
  <c r="C8" i="102"/>
  <c r="J7" i="102"/>
  <c r="C7" i="102"/>
  <c r="C6" i="102"/>
  <c r="F8" i="101"/>
  <c r="C8" i="101"/>
  <c r="F7" i="101"/>
  <c r="C7" i="101"/>
  <c r="C6" i="101"/>
  <c r="K4600" i="100" l="1"/>
  <c r="I4595" i="100"/>
  <c r="I4594" i="100"/>
  <c r="I4593" i="100"/>
  <c r="I4592" i="100"/>
  <c r="I4518" i="100"/>
  <c r="I4515" i="100"/>
  <c r="I4517" i="100"/>
  <c r="J4514" i="100" s="1"/>
  <c r="F15" i="1" s="1"/>
  <c r="K4514" i="100"/>
  <c r="I17" i="100"/>
  <c r="I16" i="100"/>
  <c r="I15" i="100"/>
  <c r="D10" i="100"/>
  <c r="C10" i="100"/>
  <c r="D9" i="100"/>
  <c r="C9" i="100"/>
  <c r="E7" i="100"/>
  <c r="C7" i="100"/>
  <c r="E6" i="100"/>
  <c r="C6" i="100"/>
  <c r="C5" i="100"/>
  <c r="J13" i="100" l="1"/>
  <c r="F12" i="1" s="1"/>
  <c r="I38" i="41"/>
  <c r="I39" i="41"/>
  <c r="I34" i="41"/>
  <c r="H151" i="41"/>
  <c r="I151" i="41" l="1"/>
  <c r="I191" i="41" l="1"/>
  <c r="H191" i="41"/>
  <c r="H153" i="41"/>
  <c r="I153" i="41" s="1"/>
  <c r="H148" i="41"/>
  <c r="I148" i="41" s="1"/>
  <c r="H146" i="41"/>
  <c r="I146" i="41" s="1"/>
  <c r="H145" i="41"/>
  <c r="I145" i="41" s="1"/>
  <c r="J142" i="41" l="1"/>
  <c r="F132" i="1" s="1"/>
  <c r="I499" i="92" l="1"/>
  <c r="I55" i="92" l="1"/>
  <c r="I56" i="92"/>
  <c r="I57" i="92"/>
  <c r="I58" i="92"/>
  <c r="I35" i="92"/>
  <c r="I34" i="92"/>
  <c r="I16" i="92"/>
  <c r="J12" i="92" s="1"/>
  <c r="F169" i="1" s="1"/>
  <c r="J43" i="92" l="1"/>
  <c r="J41" i="92" s="1"/>
  <c r="F171" i="1" s="1"/>
  <c r="F237" i="1"/>
  <c r="F227" i="1"/>
  <c r="F211" i="1"/>
  <c r="F222" i="1"/>
  <c r="F234" i="1"/>
  <c r="F233" i="1"/>
  <c r="F231" i="1" l="1"/>
  <c r="AB10" i="90" l="1"/>
  <c r="AA10" i="90"/>
  <c r="Z10" i="90"/>
  <c r="Y10" i="90"/>
  <c r="U10" i="90"/>
  <c r="T10" i="90"/>
  <c r="S10" i="90"/>
  <c r="R10" i="90"/>
  <c r="Q10" i="90"/>
  <c r="P10" i="90"/>
  <c r="O10" i="90"/>
  <c r="N10" i="90"/>
  <c r="M10" i="90"/>
  <c r="L10" i="90"/>
  <c r="K10" i="90"/>
  <c r="J10" i="90"/>
  <c r="I208" i="41" l="1"/>
  <c r="J195" i="41" s="1"/>
  <c r="F134" i="1" s="1"/>
  <c r="I209" i="41"/>
  <c r="F214" i="1" l="1"/>
  <c r="F217" i="1" l="1"/>
  <c r="J844" i="54" l="1"/>
  <c r="F386" i="1" s="1"/>
  <c r="I15" i="41" l="1"/>
  <c r="I137" i="41"/>
  <c r="J14" i="41" l="1"/>
  <c r="F130" i="1" s="1"/>
  <c r="J188" i="41"/>
  <c r="F133" i="1" s="1"/>
  <c r="J7" i="92" l="1"/>
  <c r="I7" i="92"/>
  <c r="C7" i="92"/>
  <c r="J6" i="92"/>
  <c r="I6" i="92"/>
  <c r="C6" i="92"/>
  <c r="D5" i="92"/>
  <c r="C5" i="92"/>
  <c r="J412" i="92"/>
  <c r="J410" i="92" s="1"/>
  <c r="F186" i="1" s="1"/>
  <c r="I103" i="92"/>
  <c r="J97" i="92" s="1"/>
  <c r="J95" i="92" s="1"/>
  <c r="F176" i="1" s="1"/>
  <c r="I63" i="92"/>
  <c r="I33" i="92"/>
  <c r="J31" i="92" s="1"/>
  <c r="J29" i="92" s="1"/>
  <c r="F170" i="1" s="1"/>
  <c r="J61" i="92" l="1"/>
  <c r="I737" i="54"/>
  <c r="J59" i="92" l="1"/>
  <c r="F172" i="1" l="1"/>
  <c r="C6" i="90"/>
  <c r="C5" i="90"/>
  <c r="D4" i="90"/>
  <c r="C4" i="90"/>
  <c r="F14" i="90" l="1"/>
  <c r="G47" i="90" l="1"/>
  <c r="F393" i="1" s="1"/>
  <c r="G13" i="90"/>
  <c r="F392" i="1" s="1"/>
  <c r="F219" i="1" l="1"/>
  <c r="F218" i="1"/>
  <c r="F216" i="1"/>
  <c r="F215" i="1"/>
  <c r="F213" i="1"/>
  <c r="I226" i="41"/>
  <c r="I229" i="41"/>
  <c r="J212" i="41" l="1"/>
  <c r="F135" i="1" s="1"/>
  <c r="F223" i="1"/>
  <c r="F212" i="1"/>
  <c r="F220" i="1"/>
  <c r="J736" i="54"/>
  <c r="F379" i="1" s="1"/>
  <c r="J766" i="54"/>
  <c r="F382" i="1" s="1"/>
  <c r="J6" i="83" l="1"/>
  <c r="J5" i="83"/>
  <c r="I6" i="83"/>
  <c r="I5" i="83"/>
  <c r="J8" i="82"/>
  <c r="F8" i="82"/>
  <c r="J7" i="82"/>
  <c r="F7" i="82"/>
  <c r="C8" i="82"/>
  <c r="C7" i="82"/>
  <c r="D6" i="82"/>
  <c r="C6" i="82"/>
  <c r="C6" i="83"/>
  <c r="D4" i="83"/>
  <c r="C4" i="83"/>
  <c r="C5" i="83"/>
  <c r="M25" i="83"/>
  <c r="M14" i="83" l="1"/>
  <c r="J800" i="54" l="1"/>
  <c r="F384" i="1" s="1"/>
  <c r="J779" i="54"/>
  <c r="F383" i="1" s="1"/>
  <c r="D6" i="81"/>
  <c r="C6" i="81"/>
  <c r="I8" i="81" l="1"/>
  <c r="I7" i="81"/>
  <c r="E8" i="81"/>
  <c r="E7" i="81"/>
  <c r="C8" i="81"/>
  <c r="C7" i="81"/>
  <c r="J7" i="45" l="1"/>
  <c r="I8" i="54" l="1"/>
  <c r="I7" i="54"/>
  <c r="E8" i="54"/>
  <c r="E7" i="54"/>
  <c r="D6" i="54"/>
  <c r="C6" i="54"/>
  <c r="C8" i="54"/>
  <c r="C7" i="54"/>
  <c r="J8" i="45" l="1"/>
  <c r="I8" i="45"/>
  <c r="I7" i="45"/>
  <c r="D6" i="45"/>
  <c r="C7" i="45" l="1"/>
  <c r="D5" i="41" l="1"/>
  <c r="I7" i="41"/>
  <c r="I6" i="41"/>
  <c r="E7" i="41"/>
  <c r="E6" i="41"/>
  <c r="C6" i="41"/>
  <c r="C405" i="41"/>
  <c r="C6" i="45" l="1"/>
  <c r="C5" i="41"/>
  <c r="C8" i="45"/>
  <c r="C7" i="41" l="1"/>
</calcChain>
</file>

<file path=xl/sharedStrings.xml><?xml version="1.0" encoding="utf-8"?>
<sst xmlns="http://schemas.openxmlformats.org/spreadsheetml/2006/main" count="53861" uniqueCount="5073">
  <si>
    <t>FECHA:</t>
  </si>
  <si>
    <t>ITEM</t>
  </si>
  <si>
    <t>DESCRIPCION</t>
  </si>
  <si>
    <t>UND</t>
  </si>
  <si>
    <t>03</t>
  </si>
  <si>
    <t>ARQUITECTURA</t>
  </si>
  <si>
    <t>m2</t>
  </si>
  <si>
    <t>m</t>
  </si>
  <si>
    <t>03.06</t>
  </si>
  <si>
    <t>03.06.01</t>
  </si>
  <si>
    <t>03.06.01.01</t>
  </si>
  <si>
    <t>03.06.02</t>
  </si>
  <si>
    <t>03.07</t>
  </si>
  <si>
    <t>03.07.01</t>
  </si>
  <si>
    <t>03.07.01.01</t>
  </si>
  <si>
    <t>und</t>
  </si>
  <si>
    <t>03.07.01.02</t>
  </si>
  <si>
    <t>03.07.01.03</t>
  </si>
  <si>
    <t>03.07.01.04</t>
  </si>
  <si>
    <t>03.07.01.05</t>
  </si>
  <si>
    <t>03.07.01.06</t>
  </si>
  <si>
    <t>03.07.01.08</t>
  </si>
  <si>
    <t>03.07.03</t>
  </si>
  <si>
    <t>03.07.03.01</t>
  </si>
  <si>
    <t>03.07.03.02</t>
  </si>
  <si>
    <t>03.07.03.03</t>
  </si>
  <si>
    <t>03.07.03.04</t>
  </si>
  <si>
    <t>03.08</t>
  </si>
  <si>
    <t>03.08.01</t>
  </si>
  <si>
    <t>03.08.01.01</t>
  </si>
  <si>
    <t>03.08.01.02</t>
  </si>
  <si>
    <t>03.08.01.03</t>
  </si>
  <si>
    <t>03.08.01.04</t>
  </si>
  <si>
    <t>03.08.01.05</t>
  </si>
  <si>
    <t>03.08.01.06</t>
  </si>
  <si>
    <t>03.08.01.07</t>
  </si>
  <si>
    <t>03.08.03</t>
  </si>
  <si>
    <t>ml</t>
  </si>
  <si>
    <t>03.09</t>
  </si>
  <si>
    <t>03.09.01</t>
  </si>
  <si>
    <t>03.09.01.01</t>
  </si>
  <si>
    <t>03.12.01</t>
  </si>
  <si>
    <t>03.12.02</t>
  </si>
  <si>
    <t>03.12.02.01</t>
  </si>
  <si>
    <t>PLANILLA DE SUSTENTO DE METRADOS DE ARQUITECTURA</t>
  </si>
  <si>
    <t>Cantid.</t>
  </si>
  <si>
    <t>AREA</t>
  </si>
  <si>
    <t>ALTO</t>
  </si>
  <si>
    <t>ANCHO</t>
  </si>
  <si>
    <t>PARCIAL</t>
  </si>
  <si>
    <t>TOTAL</t>
  </si>
  <si>
    <t>LARGO</t>
  </si>
  <si>
    <t xml:space="preserve">LARGO </t>
  </si>
  <si>
    <t>CERRADURAS PARA PUERTA DE MADERA</t>
  </si>
  <si>
    <t>CERRADURA TIPO C</t>
  </si>
  <si>
    <t>2.44*1.22</t>
  </si>
  <si>
    <t>+F[-1]C*2</t>
  </si>
  <si>
    <t>MB-10</t>
  </si>
  <si>
    <t>CANTIDAD</t>
  </si>
  <si>
    <t>BISAG / PUERT</t>
  </si>
  <si>
    <t>B</t>
  </si>
  <si>
    <t>D</t>
  </si>
  <si>
    <t>E</t>
  </si>
  <si>
    <t>O</t>
  </si>
  <si>
    <t>Ñ</t>
  </si>
  <si>
    <t>T</t>
  </si>
  <si>
    <t>03.08.03.01</t>
  </si>
  <si>
    <t>BLOQUE D</t>
  </si>
  <si>
    <t>BLOQUE I</t>
  </si>
  <si>
    <t>BLOQUE E</t>
  </si>
  <si>
    <t>BLOQUE H</t>
  </si>
  <si>
    <t>S</t>
  </si>
  <si>
    <t>G</t>
  </si>
  <si>
    <t>BLOQUE C</t>
  </si>
  <si>
    <t>03.04.02</t>
  </si>
  <si>
    <t>03.13.01</t>
  </si>
  <si>
    <t>03.13.01.01</t>
  </si>
  <si>
    <t>03.13.01.02</t>
  </si>
  <si>
    <t>03.13.01.03</t>
  </si>
  <si>
    <t>03.13.01.04</t>
  </si>
  <si>
    <t>03.13.01.05</t>
  </si>
  <si>
    <t>03.13.01.06</t>
  </si>
  <si>
    <t>03.13.02</t>
  </si>
  <si>
    <t>03.13.02.01</t>
  </si>
  <si>
    <t>03.01</t>
  </si>
  <si>
    <t>03.01.01</t>
  </si>
  <si>
    <t>03.01.01.01</t>
  </si>
  <si>
    <t>03.02.02.02</t>
  </si>
  <si>
    <t>03.02.02.03</t>
  </si>
  <si>
    <t>03.02.02</t>
  </si>
  <si>
    <t>03.02.02.01</t>
  </si>
  <si>
    <t>03.02.03</t>
  </si>
  <si>
    <t>03.02.03.01</t>
  </si>
  <si>
    <t>03.03</t>
  </si>
  <si>
    <t>03.03.01</t>
  </si>
  <si>
    <t>03.03.01.01</t>
  </si>
  <si>
    <t>03.03.01.02</t>
  </si>
  <si>
    <t>03.03.02</t>
  </si>
  <si>
    <t>03.03.02.01</t>
  </si>
  <si>
    <t>03.03.02.02</t>
  </si>
  <si>
    <t>03.03.02.03</t>
  </si>
  <si>
    <t>03.03.02.04</t>
  </si>
  <si>
    <t>03.04</t>
  </si>
  <si>
    <t>03.04.01</t>
  </si>
  <si>
    <t>03.04.01.01</t>
  </si>
  <si>
    <t>03.04.02.01</t>
  </si>
  <si>
    <t>03.05</t>
  </si>
  <si>
    <t>03.05.01</t>
  </si>
  <si>
    <t>03.05.01.02</t>
  </si>
  <si>
    <t>03.05.02</t>
  </si>
  <si>
    <t>03.05.02.01</t>
  </si>
  <si>
    <t>03.05.02.02</t>
  </si>
  <si>
    <t>03.05.02.03</t>
  </si>
  <si>
    <t>03.05.02.04</t>
  </si>
  <si>
    <t>03.05.02.05</t>
  </si>
  <si>
    <t>03.05.02.06</t>
  </si>
  <si>
    <t>03.05.02.07</t>
  </si>
  <si>
    <t>03.05.02.08</t>
  </si>
  <si>
    <t>BLOQUE B</t>
  </si>
  <si>
    <t>BLOQUE G</t>
  </si>
  <si>
    <t>AP-04</t>
  </si>
  <si>
    <t>AP-02</t>
  </si>
  <si>
    <t>SH</t>
  </si>
  <si>
    <t>AP-03</t>
  </si>
  <si>
    <t>AP-07</t>
  </si>
  <si>
    <t>AP-08</t>
  </si>
  <si>
    <t>SALA DE ESTIMULACION TEMPRANA</t>
  </si>
  <si>
    <t>AP-13</t>
  </si>
  <si>
    <t>AP-06</t>
  </si>
  <si>
    <t>ACSP-02</t>
  </si>
  <si>
    <t>ROPA LIMPIA</t>
  </si>
  <si>
    <t>AP-15</t>
  </si>
  <si>
    <t>PREPARACION Y COCCION DE ALIMENTOS</t>
  </si>
  <si>
    <t>TOMA DE MUESTRAS</t>
  </si>
  <si>
    <t>ACP-01</t>
  </si>
  <si>
    <t>03.07.01.09</t>
  </si>
  <si>
    <t>03.07.01.10</t>
  </si>
  <si>
    <t>03.08.01.10</t>
  </si>
  <si>
    <t>CORREDOR</t>
  </si>
  <si>
    <t>SH. PERSONAL MUJERES</t>
  </si>
  <si>
    <t>CUARTO SEPTICO</t>
  </si>
  <si>
    <t>TRABAJO SUCIO</t>
  </si>
  <si>
    <t>ROPA SUCIA</t>
  </si>
  <si>
    <t>AVFC-01</t>
  </si>
  <si>
    <t>SALA DE ESPERA</t>
  </si>
  <si>
    <t>SALA DE INMUNIZACIONES</t>
  </si>
  <si>
    <t>TOPICO DE PEDIATRIA</t>
  </si>
  <si>
    <t>03.11.01</t>
  </si>
  <si>
    <t>03.11.01.01</t>
  </si>
  <si>
    <t>CENTRAL DE COMUNICACIONES II</t>
  </si>
  <si>
    <t>CENTRAL DE VIGILANCIA Y SEGURIDAD II</t>
  </si>
  <si>
    <t>RECEPCION Y CONTROL</t>
  </si>
  <si>
    <t>SALA DE USOS MULTIPLES</t>
  </si>
  <si>
    <t>TRAMITE DOCUMENTARIO</t>
  </si>
  <si>
    <t>M-03d</t>
  </si>
  <si>
    <t>JEFATURA</t>
  </si>
  <si>
    <t>ESCLUSA</t>
  </si>
  <si>
    <t>AP-01</t>
  </si>
  <si>
    <t>ADMISION Y CITAS</t>
  </si>
  <si>
    <t>SECRETARIA</t>
  </si>
  <si>
    <t>ESTAR CHOFERES</t>
  </si>
  <si>
    <t>ESPERA DE DEUDOS</t>
  </si>
  <si>
    <t>RECEPCION Y DESPACHO</t>
  </si>
  <si>
    <t>ALMACEN DE MEDICAMENTOS</t>
  </si>
  <si>
    <t>ACSP-01</t>
  </si>
  <si>
    <t>SALA DE MONITOREO FETAL</t>
  </si>
  <si>
    <t>AVRNC-01</t>
  </si>
  <si>
    <t>DIRECCION GENERAL</t>
  </si>
  <si>
    <t>03.08.01.09</t>
  </si>
  <si>
    <t>PRIMER PISO</t>
  </si>
  <si>
    <t>BLOQUE A</t>
  </si>
  <si>
    <t>LAVADO Y DESINFECCION</t>
  </si>
  <si>
    <t>VESTIBULO</t>
  </si>
  <si>
    <t>SALA DE ECOGRAFIA GENERAL</t>
  </si>
  <si>
    <t>ALMACEN DE EQUIPOS</t>
  </si>
  <si>
    <t>COMANDO</t>
  </si>
  <si>
    <t>SALA DE REUNIONES</t>
  </si>
  <si>
    <t>CUARTO DE LIMPIEZA</t>
  </si>
  <si>
    <t>CONTROL DE CALIDAD</t>
  </si>
  <si>
    <t>RECEPCION</t>
  </si>
  <si>
    <t>SALA DE IMPRESIÓN</t>
  </si>
  <si>
    <t>SALA DE LECTURA E INFORMES</t>
  </si>
  <si>
    <t>CONSULTORIO DE PEDIATRIA</t>
  </si>
  <si>
    <t>CONSULTORIO DE MEDICINA INTERNA</t>
  </si>
  <si>
    <t>JEFATURA Y SECRETARIA</t>
  </si>
  <si>
    <t>TRIAJE</t>
  </si>
  <si>
    <t>ADMISION</t>
  </si>
  <si>
    <t>CAJA</t>
  </si>
  <si>
    <t>BLOQUE F</t>
  </si>
  <si>
    <t>COMEDOR</t>
  </si>
  <si>
    <t>LAVADO Y ESTACION DE COCHES TERMICOS</t>
  </si>
  <si>
    <t>ESTERILIZACION Y DISTRIBUCION</t>
  </si>
  <si>
    <t>ALMACEN GENERAL</t>
  </si>
  <si>
    <t>OFICINA TECNICA DE EQUIPOS BIOMEDICOS</t>
  </si>
  <si>
    <t>SOPORTE INFORMATICO</t>
  </si>
  <si>
    <t>OFICINA TECNICA DE EQUIPOS ELECTROMECANICOS</t>
  </si>
  <si>
    <t>AREA DE BOMBAS</t>
  </si>
  <si>
    <t>BLOQUE K</t>
  </si>
  <si>
    <t>UNIDAD DE SALUD AMBIENTAL</t>
  </si>
  <si>
    <t>BLOQUE L</t>
  </si>
  <si>
    <t>SEGUNDO PISO</t>
  </si>
  <si>
    <t>SALA DE PARTOS</t>
  </si>
  <si>
    <t>ATENCION AL RECIEN NACIDO</t>
  </si>
  <si>
    <t>TERCER PISO</t>
  </si>
  <si>
    <t>REPOSTERO</t>
  </si>
  <si>
    <t>LACTARIO</t>
  </si>
  <si>
    <t>AZOTEA</t>
  </si>
  <si>
    <t>SUBESTACION ELECTRICA</t>
  </si>
  <si>
    <t>Cod.</t>
  </si>
  <si>
    <t>CUARTO TECNICO</t>
  </si>
  <si>
    <t>ALMACEN DE ROPA LIMPIA</t>
  </si>
  <si>
    <t>GRUPO ELECTROGENO</t>
  </si>
  <si>
    <t>CENTRAL DE VACIO</t>
  </si>
  <si>
    <t>S.H.</t>
  </si>
  <si>
    <t>SEGUROS</t>
  </si>
  <si>
    <t>SALA DE FISIOTERAPIA</t>
  </si>
  <si>
    <t>ALMACEN DE MATERIAL ESTERIL</t>
  </si>
  <si>
    <t>CENTRO DE DATOS I</t>
  </si>
  <si>
    <t>ALMACEN DE EQUIPOS Y MATERIALES</t>
  </si>
  <si>
    <t>03.03.02.05</t>
  </si>
  <si>
    <t>03.03.02.06</t>
  </si>
  <si>
    <t xml:space="preserve">CANTONERA DE ALUMINIO </t>
  </si>
  <si>
    <t>POLICIA NACIONAL</t>
  </si>
  <si>
    <t>ALMACEN DE EQUIPOS Y MOBILIARIO DE BAJA</t>
  </si>
  <si>
    <t>03.07.01.07</t>
  </si>
  <si>
    <t>03.08.02</t>
  </si>
  <si>
    <t>03.08.02.01</t>
  </si>
  <si>
    <t>03.08.02.02</t>
  </si>
  <si>
    <t>03.08.02.03</t>
  </si>
  <si>
    <t>03.08.02.04</t>
  </si>
  <si>
    <t>03.08.02.05</t>
  </si>
  <si>
    <t>03.08.02.06</t>
  </si>
  <si>
    <t>03.08.02.07</t>
  </si>
  <si>
    <t>03.08.02.08</t>
  </si>
  <si>
    <t>03.08.02.09</t>
  </si>
  <si>
    <t>03.08.02.10</t>
  </si>
  <si>
    <t>03.02.06</t>
  </si>
  <si>
    <t>03.02.06.01</t>
  </si>
  <si>
    <t>03.05.01.01</t>
  </si>
  <si>
    <t>CODIGO</t>
  </si>
  <si>
    <t>03.02</t>
  </si>
  <si>
    <t>03.02.01</t>
  </si>
  <si>
    <t>03.06.02.01</t>
  </si>
  <si>
    <t>03.10</t>
  </si>
  <si>
    <t>03.10.01</t>
  </si>
  <si>
    <t>03.11</t>
  </si>
  <si>
    <t>03.12</t>
  </si>
  <si>
    <t>PROVISION Y SEMBRIO DE GRASS</t>
  </si>
  <si>
    <t>03.13</t>
  </si>
  <si>
    <t>03.14</t>
  </si>
  <si>
    <t>03.14.01</t>
  </si>
  <si>
    <t>AAT-01</t>
  </si>
  <si>
    <t>CAMBIO DE BOTAS</t>
  </si>
  <si>
    <t>03.08.01.08</t>
  </si>
  <si>
    <t>TABLERO GENERAL</t>
  </si>
  <si>
    <t>MUROS Y TABIQUES</t>
  </si>
  <si>
    <t>REVOQUES Y REVESTIMIENTOS</t>
  </si>
  <si>
    <t>03.02.01.01</t>
  </si>
  <si>
    <t>PISOS Y PAVIMENTOS</t>
  </si>
  <si>
    <t>ZOCALOS Y CONTRAZOCALOS</t>
  </si>
  <si>
    <t>03.05.01.03</t>
  </si>
  <si>
    <t>CARPINTERIA DE MADERA</t>
  </si>
  <si>
    <t>CARPINTERÍA METÁLICA Y HERRERÍA</t>
  </si>
  <si>
    <t>TABLERO DE CONCRETO EN BAÑOS</t>
  </si>
  <si>
    <t>ACSP-05</t>
  </si>
  <si>
    <t>ALMACEN INTERMEDIO DE RESIDUOS SOLIDOS</t>
  </si>
  <si>
    <t>SALA DE OPERACIONES DE GINECOLOGIA Y OBSTETRICIA</t>
  </si>
  <si>
    <t>SALA DE REHIDRATACION</t>
  </si>
  <si>
    <t>ALMACEN DE EQUIPOS E INSTRUMENTAL</t>
  </si>
  <si>
    <t>CONSULTORIO DE NUTRICION</t>
  </si>
  <si>
    <t>DISPENSACION Y EXPENDIO</t>
  </si>
  <si>
    <t>ALMACEN ESPECIALIZADO</t>
  </si>
  <si>
    <t>ALMACEN DE INSUMOS</t>
  </si>
  <si>
    <t>JEFATURA / SECRETARIA</t>
  </si>
  <si>
    <t>CENTRAL DE COMUNICACIÓN II</t>
  </si>
  <si>
    <t>ARCHIVO DOCUMENTARIO</t>
  </si>
  <si>
    <t>ALMACEN REACTIVOS</t>
  </si>
  <si>
    <t>TOPICO DE PROCEDIMIENTOS PEDIATRIA</t>
  </si>
  <si>
    <t>SALA DE JUEGOS</t>
  </si>
  <si>
    <t>ESTAR DE PERSONAL</t>
  </si>
  <si>
    <t>RECEPCION Y CLASIFICACION DE MATERIAL SUCIO</t>
  </si>
  <si>
    <t>S.H. PUBLICO HOMBRES</t>
  </si>
  <si>
    <t>REGISTRO DE LABORATORIO</t>
  </si>
  <si>
    <t>SALA DE PUERPERIO INMEDIATO</t>
  </si>
  <si>
    <t>03.06.02.02</t>
  </si>
  <si>
    <t>03.06.02.03</t>
  </si>
  <si>
    <t>PISOS DE PORCELANATO</t>
  </si>
  <si>
    <t>DUCTO</t>
  </si>
  <si>
    <t>TECHO</t>
  </si>
  <si>
    <t>CUBIERTAS Y COBERTURAS</t>
  </si>
  <si>
    <t>SH. PRE ESCOLAR</t>
  </si>
  <si>
    <t>ESTERILIZACION DE PRODUCTOS BIOLOGICOS</t>
  </si>
  <si>
    <t>LABORATORIO INMUNOHEMATOLOGIA</t>
  </si>
  <si>
    <t>RECEPCION Y SELECCIÓN DE ROPA SUCIA</t>
  </si>
  <si>
    <t>INFORMES</t>
  </si>
  <si>
    <t>CONTROL 4</t>
  </si>
  <si>
    <t>HALL PUBLICO</t>
  </si>
  <si>
    <t>LABORATORIO DE BIOQUIMICA</t>
  </si>
  <si>
    <t>CENTRO COMPUTO II</t>
  </si>
  <si>
    <t>ALMACEN MATERIALES</t>
  </si>
  <si>
    <t>SALA DE CALDEROS</t>
  </si>
  <si>
    <t>TABLERO ELECTRICO</t>
  </si>
  <si>
    <t>J</t>
  </si>
  <si>
    <t>SE- 04 LETRERO LUMINOSO PARA INDENTIFICAR PUERTAS DE ACCESO EXTERIOR</t>
  </si>
  <si>
    <t>SI-11 IDENTIFICATIVO ADOSADO DE 0.30x0.30m.</t>
  </si>
  <si>
    <t>SI-12 IDENTIFICATIVO ADOSADO DE 0.20x0.20m.</t>
  </si>
  <si>
    <t>SI-13 IDENTIFICATIVO ADOSADO DE 0.30x0.10m.</t>
  </si>
  <si>
    <t>03.14.01.01</t>
  </si>
  <si>
    <t>03.14.01.02</t>
  </si>
  <si>
    <t>03.14.01.05</t>
  </si>
  <si>
    <t>03.14.01.06</t>
  </si>
  <si>
    <t>03.04.02.02</t>
  </si>
  <si>
    <t>03.04.02.02.01</t>
  </si>
  <si>
    <t>03.12.02.03</t>
  </si>
  <si>
    <t>CIELOS RASOS</t>
  </si>
  <si>
    <t>CERRAJERÍA</t>
  </si>
  <si>
    <t>VIDRIOS,  CRISTALES Y SIMILARES</t>
  </si>
  <si>
    <t>PINTURA</t>
  </si>
  <si>
    <t>VARIOS</t>
  </si>
  <si>
    <t>03.12.01.01</t>
  </si>
  <si>
    <t>03.12.01.02</t>
  </si>
  <si>
    <t>03.11.01.02</t>
  </si>
  <si>
    <t>SALA DE TARGA</t>
  </si>
  <si>
    <t>PUERTA</t>
  </si>
  <si>
    <t>EXTERIOR</t>
  </si>
  <si>
    <t>PLANIFICACION FAMILIAR</t>
  </si>
  <si>
    <t>I.S.</t>
  </si>
  <si>
    <t>UNIDAD DE SEGUROS</t>
  </si>
  <si>
    <t>SH. PERSONAL HOMBRES</t>
  </si>
  <si>
    <t>DUCTO II.SS.</t>
  </si>
  <si>
    <t>LAVADO DE MANOS</t>
  </si>
  <si>
    <t>LAVANDERIA</t>
  </si>
  <si>
    <t>SALA DE MONITOREO DE GESTANTES CON COMPLICACIONES (3CAMAS)</t>
  </si>
  <si>
    <t>DEPART:</t>
  </si>
  <si>
    <t>SH.+VESTIDOR PERSONAL HOMBRES</t>
  </si>
  <si>
    <t>SH.+VESTIDOR PERSONAL MUJERES</t>
  </si>
  <si>
    <t>VESTIDOR PERSONAL MUJERES</t>
  </si>
  <si>
    <t>VESTIDOR PERSONAL HOMBRES</t>
  </si>
  <si>
    <t>DISTRIT:</t>
  </si>
  <si>
    <t>PROV:</t>
  </si>
  <si>
    <t>ENTIDAD:</t>
  </si>
  <si>
    <t>ESPECIALIDAD:</t>
  </si>
  <si>
    <t>Unidad</t>
  </si>
  <si>
    <t>Descripcion</t>
  </si>
  <si>
    <t>Item</t>
  </si>
  <si>
    <t>Metrado</t>
  </si>
  <si>
    <t>VENTANA</t>
  </si>
  <si>
    <t>DUCTO DE PRESURIZACION</t>
  </si>
  <si>
    <t>PLANTA GENERADORA DE OXIGENO</t>
  </si>
  <si>
    <t>SALA DE TELECOMUNICACIONES</t>
  </si>
  <si>
    <t>CUARTO LIMPIEZA</t>
  </si>
  <si>
    <t>SALA DE TELECOMUNICACIONES III</t>
  </si>
  <si>
    <t>ESTAR DE CHOFERES</t>
  </si>
  <si>
    <t>ARCHIVO PARA ALMACENAMIENTO DE INFORMACIÓN</t>
  </si>
  <si>
    <t>SERVICIO SOCIAL</t>
  </si>
  <si>
    <t>TERAPIA MEDIOS FISICOS</t>
  </si>
  <si>
    <t xml:space="preserve">TRABAJO SUCIO </t>
  </si>
  <si>
    <t>CONSULTORIO DE MEDICINA FAMILIAR</t>
  </si>
  <si>
    <t>OFICINA DE INFORMATICA</t>
  </si>
  <si>
    <t>TRABAJO LIMPIO</t>
  </si>
  <si>
    <t>CORREDOR TECNICO</t>
  </si>
  <si>
    <t>RENIEC</t>
  </si>
  <si>
    <t>PSICOPROFILAXIS</t>
  </si>
  <si>
    <t>CONTROL DE SUMINISTROS</t>
  </si>
  <si>
    <t>ENTREGA DE ROPA LIMPIA</t>
  </si>
  <si>
    <t>PLANIFICACIÓN FAMILIAR</t>
  </si>
  <si>
    <t>OFICINA DE INFORMÁTICA</t>
  </si>
  <si>
    <t>OFICINA DE ESTADÍSTICA</t>
  </si>
  <si>
    <t>UNIDAD DE ECONOMÍA</t>
  </si>
  <si>
    <t>UNIDAD DE LOGÍSTICA</t>
  </si>
  <si>
    <t>UNIDAD DE PERSONAL</t>
  </si>
  <si>
    <t>SALA DE USOS MÚLTIPLES</t>
  </si>
  <si>
    <t>CENTRAL DE AIRE COMPRIMIDO MEDICINAL</t>
  </si>
  <si>
    <t>SALA DE ESTIMULACIÓN TEMPRANA</t>
  </si>
  <si>
    <t>ESTERILIZACIÓN DE PRODUCTOS BIOLÓGICOS</t>
  </si>
  <si>
    <t>03.04.02.01.01</t>
  </si>
  <si>
    <t>PISO</t>
  </si>
  <si>
    <t>N° VECES</t>
  </si>
  <si>
    <t xml:space="preserve">LONGITUD </t>
  </si>
  <si>
    <t>AREA (CAD)</t>
  </si>
  <si>
    <t>M2</t>
  </si>
  <si>
    <t>ALMACEN DE VIVERES</t>
  </si>
  <si>
    <t>UNIDAD DE ASESORIA JURIDICA</t>
  </si>
  <si>
    <t>INGRESO</t>
  </si>
  <si>
    <t>OFICINA DE PLANEAMIENTO ESTRATEGICO</t>
  </si>
  <si>
    <t>UNIDAD DE LOGISTICA</t>
  </si>
  <si>
    <t>UNIDAD DE ECONOMIA</t>
  </si>
  <si>
    <t>SALA DE ESTAR</t>
  </si>
  <si>
    <t>SH. PUBLICO HOMBRES</t>
  </si>
  <si>
    <t>TECHOS</t>
  </si>
  <si>
    <t>AREA PLANTA</t>
  </si>
  <si>
    <t xml:space="preserve">VANOS </t>
  </si>
  <si>
    <t xml:space="preserve">TOTAL </t>
  </si>
  <si>
    <t>UNIDAD</t>
  </si>
  <si>
    <t xml:space="preserve">SALA DE ESPERA </t>
  </si>
  <si>
    <t>03.08.01.11</t>
  </si>
  <si>
    <t>03.08.01.12</t>
  </si>
  <si>
    <t>03.08.01.13</t>
  </si>
  <si>
    <t>03.08.01.14</t>
  </si>
  <si>
    <t>03.08.02.11</t>
  </si>
  <si>
    <t>03.08.02.12</t>
  </si>
  <si>
    <t>03.08.02.13</t>
  </si>
  <si>
    <t>03.08.02.14</t>
  </si>
  <si>
    <t>03.08.02.15</t>
  </si>
  <si>
    <t>03.08.02.16</t>
  </si>
  <si>
    <t>03.08.02.17</t>
  </si>
  <si>
    <t>03.08.02.18</t>
  </si>
  <si>
    <t>03.08.02.19</t>
  </si>
  <si>
    <t>03.08.02.20</t>
  </si>
  <si>
    <t>03.08.02.21</t>
  </si>
  <si>
    <t>03.08.02.22</t>
  </si>
  <si>
    <t>03.08.02.23</t>
  </si>
  <si>
    <t>03.08.02.24</t>
  </si>
  <si>
    <t>03.08.02.25</t>
  </si>
  <si>
    <t>03.08.02.26</t>
  </si>
  <si>
    <t>03.08.02.27</t>
  </si>
  <si>
    <t>03.08.02.28</t>
  </si>
  <si>
    <t>03.08.02.29</t>
  </si>
  <si>
    <t>03.08.02.30</t>
  </si>
  <si>
    <t>03.08.02.31</t>
  </si>
  <si>
    <t>03.08.02.32</t>
  </si>
  <si>
    <t>03.08.02.33</t>
  </si>
  <si>
    <t>03.08.02.34</t>
  </si>
  <si>
    <t>03.08.02.35</t>
  </si>
  <si>
    <t>03.08.02.36</t>
  </si>
  <si>
    <t>03.08.02.37</t>
  </si>
  <si>
    <t>03.08.02.38</t>
  </si>
  <si>
    <t>03.08.02.39</t>
  </si>
  <si>
    <t>03.08.02.40</t>
  </si>
  <si>
    <t>03.08.02.41</t>
  </si>
  <si>
    <t>03.08.02.42</t>
  </si>
  <si>
    <t>03.08.02.43</t>
  </si>
  <si>
    <t>03.08.02.44</t>
  </si>
  <si>
    <t>03.08.02.45</t>
  </si>
  <si>
    <t>03.08.02.46</t>
  </si>
  <si>
    <t>03.08.02.47</t>
  </si>
  <si>
    <t>03.08.02.48</t>
  </si>
  <si>
    <t>03.08.02.49</t>
  </si>
  <si>
    <t>03.08.02.50</t>
  </si>
  <si>
    <t xml:space="preserve">SE- 01 LETRERO EXTERIOR - NOMBRE DE HOSPITAL EN FACHADA, SEGÚN DETALLE ADOSADO </t>
  </si>
  <si>
    <t xml:space="preserve">SE- 03 LETRERO EXTERIOR - LETRERO CORPOREO DE EMERGENCIA,SEGÚN DETALLE  ADOSADO </t>
  </si>
  <si>
    <t>03.13.01.07</t>
  </si>
  <si>
    <t>SE- 05 LETRERO EXTERIOR - DIRECTORIO PRINCIPAL PARA UBICAR LAS AREAS PRINCIPALES</t>
  </si>
  <si>
    <t>SI-05 INDENTIFICATIVO ADOSADO 1.20x0.30m.</t>
  </si>
  <si>
    <t>SI-06 INDENTIFICATIVO COLGANTE 1.20x0.30m.</t>
  </si>
  <si>
    <t>SI-07 INDENTIFICATIVO ADOSADO A PUERTA 0.30x0.40m.</t>
  </si>
  <si>
    <t>SI-08 INDENTIFICATIVO EN BANDERA 0.30x0.40m.</t>
  </si>
  <si>
    <t>SI-09 INDENTIFICATIVO ADOSADO 0.60x0.20m.</t>
  </si>
  <si>
    <t>03.07.01.11</t>
  </si>
  <si>
    <t>03.07.01.12</t>
  </si>
  <si>
    <t>03.07.01.13</t>
  </si>
  <si>
    <t>03.07.01.14</t>
  </si>
  <si>
    <t>03.07.01.15</t>
  </si>
  <si>
    <t>03.07.01.16</t>
  </si>
  <si>
    <t>03.07.01.17</t>
  </si>
  <si>
    <t>03.07.01.18</t>
  </si>
  <si>
    <t>SI-15 IDENTIFICATIVO DE CAMA ADOSADO 0.10x0.10m.</t>
  </si>
  <si>
    <t>SI-14 PORTANOMBRES DE PACIENTES Y CONSULTORIOS 0.20x0.10m.</t>
  </si>
  <si>
    <t>SI-02 INDICATIVO COLGANTE DE SERVICIOS 1.20x0.3m.</t>
  </si>
  <si>
    <t>SI-19 SEÑAL REGULADORA DE OBLIGACION 0.80x0.30m</t>
  </si>
  <si>
    <t>SI-03 INDICATIVO DE PASADIZOS 0.6x0.2m.</t>
  </si>
  <si>
    <t xml:space="preserve"> </t>
  </si>
  <si>
    <t>03.02.02.04</t>
  </si>
  <si>
    <t>03.02.02.05</t>
  </si>
  <si>
    <t>TARRAJEO EN MUROS CON CEMENTO PULIDO C/ ENDURECEDOR E IMPERMEABILIZANTE</t>
  </si>
  <si>
    <t>DIVISIONES DE PANEL LAMINADO ALTA PRESION HPL e= 12mm EN URINARIOS; INC. ACCESORIOS</t>
  </si>
  <si>
    <t>DIVISIONES DE PANEL LAMINADO ALTA PRESION HPL e= 12 mm EN SS.HH.; INCL. ACCESORIOS</t>
  </si>
  <si>
    <t>MUEBLE TIPO MB-1a</t>
  </si>
  <si>
    <t>MUEBLE TIPO MB-2a</t>
  </si>
  <si>
    <t>MUEBLE TIPO MB-2b</t>
  </si>
  <si>
    <t>MUEBLE TIPO MB-10</t>
  </si>
  <si>
    <t>MUEBLE TIPO MB-9a</t>
  </si>
  <si>
    <t xml:space="preserve">MUEBLE TIPO MB-8b </t>
  </si>
  <si>
    <t>MUEBLE TIPO MB-8a</t>
  </si>
  <si>
    <t>MUEBLE TIPO MB-7c</t>
  </si>
  <si>
    <t>MUEBLE TIPO MB-7b</t>
  </si>
  <si>
    <t>MUEBLE TIPO MB-7a</t>
  </si>
  <si>
    <t>MUEBLE TIPO MB-5d</t>
  </si>
  <si>
    <t>MUEBLE TIPO MB-5b</t>
  </si>
  <si>
    <t>MUEBLE TIPO MB-5a</t>
  </si>
  <si>
    <t>MUEBLE TIPO MB-4c</t>
  </si>
  <si>
    <t>MUEBLE TIPO MB-4b</t>
  </si>
  <si>
    <t>MUEBLE TIPO MB-3c</t>
  </si>
  <si>
    <t>MUEBLE TIPO MB-3a</t>
  </si>
  <si>
    <t>MUEBLE TIPO MB-2d</t>
  </si>
  <si>
    <t>PARTIDA</t>
  </si>
  <si>
    <t>DESCRIPCIÓN</t>
  </si>
  <si>
    <t>CANT.</t>
  </si>
  <si>
    <t>MEDIDAS</t>
  </si>
  <si>
    <t>SANITIZADO DE ENVASES</t>
  </si>
  <si>
    <t>Codigo</t>
  </si>
  <si>
    <t>VARIOS, LIMPIEZA Y JARDINERIA</t>
  </si>
  <si>
    <t>03.02.02.06</t>
  </si>
  <si>
    <t>Jardin 1</t>
  </si>
  <si>
    <t>Jardin 2</t>
  </si>
  <si>
    <t>CONSULTORIO DE PSICOLOGIA</t>
  </si>
  <si>
    <t>MURO CORTINA</t>
  </si>
  <si>
    <t>SEÑALETICA DE TRANSITO</t>
  </si>
  <si>
    <t>LETREROS EXTERIORES</t>
  </si>
  <si>
    <t>SEÑALETICA INTERIOR</t>
  </si>
  <si>
    <t>COBERTURA DE ALUZINC TIPO TR4 O SIMILAR SOBRE ESTRUCTURA METALICA</t>
  </si>
  <si>
    <t xml:space="preserve">        TARRAJEO DE MUROS EXTERIORES C/MORT C:A 1:5, e=1.5cm</t>
  </si>
  <si>
    <t xml:space="preserve">        TARRAJEO RAYADO PRIMARIO P/ RECIBIR ENCHAPE C:A 1:5, e=1.5cm</t>
  </si>
  <si>
    <t>03.02.04</t>
  </si>
  <si>
    <t>03.02.04.01</t>
  </si>
  <si>
    <t>03.02.05</t>
  </si>
  <si>
    <t>03.02.05.01</t>
  </si>
  <si>
    <t>A</t>
  </si>
  <si>
    <t>BLOQUE J</t>
  </si>
  <si>
    <t>TIPO B; LLAVE EXTERIOR Y SEGURO INTERIOR CON BOTON, GIRANDO CUALQUIERA DE LAS DOS PERILLAS RETRAE EL PESTILLO.</t>
  </si>
  <si>
    <t>TIPO D; BOTON CON RANURA DE EMERGENCIA EXTERIOR Y SEGURO INTERIOR DE BOTON.</t>
  </si>
  <si>
    <t>TIPO E; CERRADURA DE PASO, CIEGA A AMBOS LADOS, SIEMPRE LIBRES.</t>
  </si>
  <si>
    <t>TIPO F; CERRADURA DE MANIJA LLAVE EXTERIOR Y SEGURO INTERIOR CON BOTON, GIRANDO CUALQUIERA DE LAS DOS MANIJAS RETRAE EL PESTILLO.</t>
  </si>
  <si>
    <t>TIPO G; CIERRAPUERTAS  HIDRAULICO DE PISO  PARA  PUERTAS DE HOJAS BATIENTES.</t>
  </si>
  <si>
    <t>TIPO J;PICAPORTE DE EMBUTIR PARA PUERTAS DE MADERA O ALUMINIO.</t>
  </si>
  <si>
    <t>TIPO K; CERRADURA DE MANIJA A AMBOS LADOS, CON BOTON DE EMERGENCIA EXTERIOR Y SEGURO INTERIOR DE BOTON.</t>
  </si>
  <si>
    <t>TIPO L1; LLAVE EXTERIOR Y SEGURO INTERIOR CON BOTON, RELLENA DE PLOMO.</t>
  </si>
  <si>
    <t>ACCESORIOS</t>
  </si>
  <si>
    <t>TIPO Ñ; CIERRAPUERTAS CON BRAZO  PARA FIJARSE EN MARCO SUPERIOR DE PUERTA.</t>
  </si>
  <si>
    <t>TIPO S; PLANCHA DE EMPUJE 12x40cms x 1/20" DE ACERO ACABADO SATINADO.</t>
  </si>
  <si>
    <t>TIPO T; TOPE DE PUERTA AL PISO TIPO SEMIESFERA ACABADO ACERO MATE.</t>
  </si>
  <si>
    <t>03.03.02.07</t>
  </si>
  <si>
    <t>VESTÍBULO</t>
  </si>
  <si>
    <t>CARPINTERIA METALICA Y HERRERIA</t>
  </si>
  <si>
    <t>03.09.01.02</t>
  </si>
  <si>
    <t>03.09.01.03</t>
  </si>
  <si>
    <t>03.09.01.04</t>
  </si>
  <si>
    <t>03.09.01.05</t>
  </si>
  <si>
    <t>03.09.01.06</t>
  </si>
  <si>
    <t>03.09.01.07</t>
  </si>
  <si>
    <t>03.09.01.08</t>
  </si>
  <si>
    <t>03.09.01.09</t>
  </si>
  <si>
    <t>03.09.01.10</t>
  </si>
  <si>
    <t>03.09.01.11</t>
  </si>
  <si>
    <t>03.09.04</t>
  </si>
  <si>
    <t>03.09.04.01</t>
  </si>
  <si>
    <t>03.09.06</t>
  </si>
  <si>
    <t>03.09.06.01</t>
  </si>
  <si>
    <t>03.10.01.01</t>
  </si>
  <si>
    <t>03.10.02</t>
  </si>
  <si>
    <t>03.10.02.02</t>
  </si>
  <si>
    <t>03.10.02.03</t>
  </si>
  <si>
    <t>03.10.02.04</t>
  </si>
  <si>
    <t>03.10.02.05</t>
  </si>
  <si>
    <t>03.10.02.08</t>
  </si>
  <si>
    <t>03.10.03</t>
  </si>
  <si>
    <t>03.10.03.01</t>
  </si>
  <si>
    <t>03.10.03.02</t>
  </si>
  <si>
    <t>03.10.03.03</t>
  </si>
  <si>
    <t>03.10.03.04</t>
  </si>
  <si>
    <t>03.13.01.08</t>
  </si>
  <si>
    <t>03.13.01.09</t>
  </si>
  <si>
    <t>03.13.01.10</t>
  </si>
  <si>
    <t>03.13.01.11</t>
  </si>
  <si>
    <t>03.13.01.12</t>
  </si>
  <si>
    <t>03.13.01.13</t>
  </si>
  <si>
    <t>03.13.01.14</t>
  </si>
  <si>
    <t>03.13.01.15</t>
  </si>
  <si>
    <t>03.04.02.03</t>
  </si>
  <si>
    <t>03.04.02.03.01</t>
  </si>
  <si>
    <t>03.04.02.03.02</t>
  </si>
  <si>
    <t>03.04.02.03.03</t>
  </si>
  <si>
    <t>03.04.02.04</t>
  </si>
  <si>
    <t>03.07.01.19</t>
  </si>
  <si>
    <t>SALA DE ESPERA DE DEUDOS</t>
  </si>
  <si>
    <t>DOSIS UNITARIA</t>
  </si>
  <si>
    <t>HALL</t>
  </si>
  <si>
    <t>ESTERILIZACIÓN Y DISTRIBUCIÓN</t>
  </si>
  <si>
    <t>CONSULTORIO DE NUTRICIÓN</t>
  </si>
  <si>
    <t>GIMNASIO PARA ADULTOS Y NIÑOS</t>
  </si>
  <si>
    <t>TOMA DE MEDICAMENTOS</t>
  </si>
  <si>
    <t>CORREDOR TÉCNICO</t>
  </si>
  <si>
    <t>UNIDAD DE VIGILANCIA INTENSIVA</t>
  </si>
  <si>
    <t>ESTACIÓN DE ENFERMERAS Y TRABAJO LIMPIO</t>
  </si>
  <si>
    <t>CONTROL 2</t>
  </si>
  <si>
    <t>CONTROL 1</t>
  </si>
  <si>
    <t>CONTROL 3</t>
  </si>
  <si>
    <t>TELECONSULTORIO</t>
  </si>
  <si>
    <t>CONSULTORIO DE GINECO-OBSTETRICIA</t>
  </si>
  <si>
    <t>CUARTO DE  LIMPIEZA</t>
  </si>
  <si>
    <t>LAVADO Y DESINFECCIÓN</t>
  </si>
  <si>
    <t>FILTRO</t>
  </si>
  <si>
    <t>CUARTO PISO</t>
  </si>
  <si>
    <t>HABITACIÓN HOMBRES</t>
  </si>
  <si>
    <t>TRÁMITE DOCUMENTARIO</t>
  </si>
  <si>
    <t>UNIDAD DE ASESORIA JURÍDICA</t>
  </si>
  <si>
    <t>03.07.01.20</t>
  </si>
  <si>
    <t>03.07.01.21</t>
  </si>
  <si>
    <t>03.07.01.22</t>
  </si>
  <si>
    <t>03.07.01.23</t>
  </si>
  <si>
    <t>03.07.01.24</t>
  </si>
  <si>
    <t>03.07.01.25</t>
  </si>
  <si>
    <t>03.07.01.26</t>
  </si>
  <si>
    <t>03.07.01.27</t>
  </si>
  <si>
    <t>03.07.01.28</t>
  </si>
  <si>
    <t>03.07.01.29</t>
  </si>
  <si>
    <t>03.07.01.30</t>
  </si>
  <si>
    <t>P01a</t>
  </si>
  <si>
    <t>P01b</t>
  </si>
  <si>
    <t>P01c</t>
  </si>
  <si>
    <t>P01d</t>
  </si>
  <si>
    <t>P02a</t>
  </si>
  <si>
    <t>P03a</t>
  </si>
  <si>
    <t>P03b</t>
  </si>
  <si>
    <t>P05a</t>
  </si>
  <si>
    <t>P05b</t>
  </si>
  <si>
    <t>P06a</t>
  </si>
  <si>
    <t>P07a</t>
  </si>
  <si>
    <t>P08a</t>
  </si>
  <si>
    <t>P09a</t>
  </si>
  <si>
    <t>P09b</t>
  </si>
  <si>
    <t>P09c</t>
  </si>
  <si>
    <t>P09d</t>
  </si>
  <si>
    <t>P10a</t>
  </si>
  <si>
    <t>P10b</t>
  </si>
  <si>
    <t>P10c</t>
  </si>
  <si>
    <t>P11a</t>
  </si>
  <si>
    <t>P12a</t>
  </si>
  <si>
    <t>P12b</t>
  </si>
  <si>
    <t>P12c</t>
  </si>
  <si>
    <t>P04a</t>
  </si>
  <si>
    <t>P04b</t>
  </si>
  <si>
    <t>PATIO</t>
  </si>
  <si>
    <t>03.10.01.02</t>
  </si>
  <si>
    <t>BISAGRA CAPUCHINA 4"</t>
  </si>
  <si>
    <t>BISAGRA EMPLOMADA CAPUCHINA 4"</t>
  </si>
  <si>
    <t>H</t>
  </si>
  <si>
    <t>K</t>
  </si>
  <si>
    <t>L1</t>
  </si>
  <si>
    <t>L2</t>
  </si>
  <si>
    <t>F</t>
  </si>
  <si>
    <t>TIPO L2; CERRADURA CON BOTON DE EMERGENCIA EXTERIOR Y SEGURO INTERIOR DE BOTON.</t>
  </si>
  <si>
    <t>R01a</t>
  </si>
  <si>
    <t>R01b</t>
  </si>
  <si>
    <t>R04a</t>
  </si>
  <si>
    <t>R03b</t>
  </si>
  <si>
    <t>03.09.01.12</t>
  </si>
  <si>
    <t>03.09.01.13</t>
  </si>
  <si>
    <t>03.09.01.14</t>
  </si>
  <si>
    <t>03.09.01.15</t>
  </si>
  <si>
    <t>03.09.01.16</t>
  </si>
  <si>
    <t>03.09.01.17</t>
  </si>
  <si>
    <t>03.08.01.15</t>
  </si>
  <si>
    <t>03.08.01.16</t>
  </si>
  <si>
    <t>03.08.01.17</t>
  </si>
  <si>
    <t>03.08.01.18</t>
  </si>
  <si>
    <t>03.08.01.19</t>
  </si>
  <si>
    <t>03.08.01.20</t>
  </si>
  <si>
    <t>03.08.01.21</t>
  </si>
  <si>
    <t>03.08.01.22</t>
  </si>
  <si>
    <t>03.08.01.23</t>
  </si>
  <si>
    <t>03.08.01.24</t>
  </si>
  <si>
    <t>03.08.01.25</t>
  </si>
  <si>
    <t>03.08.01.26</t>
  </si>
  <si>
    <t>03.08.01.27</t>
  </si>
  <si>
    <t>03.08.01.28</t>
  </si>
  <si>
    <t>03.08.01.29</t>
  </si>
  <si>
    <t>03.08.01.30</t>
  </si>
  <si>
    <t>REFERENCIA Y CONTRAREFERENCIA</t>
  </si>
  <si>
    <t>V01a</t>
  </si>
  <si>
    <t>V01b</t>
  </si>
  <si>
    <t>V02a</t>
  </si>
  <si>
    <t>V02b</t>
  </si>
  <si>
    <t>V02c</t>
  </si>
  <si>
    <t>V02d</t>
  </si>
  <si>
    <t>V03a</t>
  </si>
  <si>
    <t>V03b</t>
  </si>
  <si>
    <t>V03c</t>
  </si>
  <si>
    <t>V03d</t>
  </si>
  <si>
    <t>V03e</t>
  </si>
  <si>
    <t>V04b</t>
  </si>
  <si>
    <t>V04c</t>
  </si>
  <si>
    <t>V04d</t>
  </si>
  <si>
    <t>V04e</t>
  </si>
  <si>
    <t>V05a</t>
  </si>
  <si>
    <t>V06a</t>
  </si>
  <si>
    <t>V06b</t>
  </si>
  <si>
    <t>V06c</t>
  </si>
  <si>
    <t>V07a</t>
  </si>
  <si>
    <t>V08a</t>
  </si>
  <si>
    <t>V08b</t>
  </si>
  <si>
    <t>V08c</t>
  </si>
  <si>
    <t>V08d</t>
  </si>
  <si>
    <t>MUEBLE TIPO MB-1d</t>
  </si>
  <si>
    <t>ESTACION DE ENFERMERAS + TRABAJO LIMPIO</t>
  </si>
  <si>
    <t>ESTAR DE PERSONAL DE GUARDIA</t>
  </si>
  <si>
    <t>TOPICO DE PROCEDIMIENTOS</t>
  </si>
  <si>
    <t>TRABAJO DE ENFERMERIA</t>
  </si>
  <si>
    <t>PREPARACION DE FORMULAS</t>
  </si>
  <si>
    <t>MUEBLE TIPO MB-4</t>
  </si>
  <si>
    <t>MUEBLE TIPO MB-7</t>
  </si>
  <si>
    <t>ALMACEN DE UNIDADES DE SANGRE Y HEMO-COMPONENTES</t>
  </si>
  <si>
    <t>TELE CONSULTORIO</t>
  </si>
  <si>
    <t>CENTRAL DE COMUNIC. II</t>
  </si>
  <si>
    <t>ENTREGA DE MATERIAL ESTERIL</t>
  </si>
  <si>
    <t>LAVADO Y ALMACEN DE VAJILLAS Y MENAJE</t>
  </si>
  <si>
    <t>03.08.03.02</t>
  </si>
  <si>
    <t>AREA PENDIENTE %</t>
  </si>
  <si>
    <t>MARQUESINA N°5</t>
  </si>
  <si>
    <t>MARQUESINA N°4</t>
  </si>
  <si>
    <t>MARQUESINA N°3</t>
  </si>
  <si>
    <t>MARQUESINA N°1</t>
  </si>
  <si>
    <t>V01a VENTANA DE ALUMINIO C/ CRISTAL TEMPLADO DE 8mm, 2 HOJAS CORREDIZAS Y SUPERIOR FIJA, 1.20m x 1.40m.</t>
  </si>
  <si>
    <t>MAMPARA</t>
  </si>
  <si>
    <t>03.03.02.08</t>
  </si>
  <si>
    <t>03.03.01.03</t>
  </si>
  <si>
    <t>03.03.01.04</t>
  </si>
  <si>
    <t xml:space="preserve">        CIELORASO ACABADO SOLAQUEADO</t>
  </si>
  <si>
    <t xml:space="preserve">        CIELORASO TARRAJEADO C/ CEMENTO PULIDO C/ ENDURECEDOR E IMPERMEABILIZANTE</t>
  </si>
  <si>
    <t xml:space="preserve">TARRAJEO DE MUROS CON BARITINA </t>
  </si>
  <si>
    <t>BRUÑA 0.01 x 0.01 m</t>
  </si>
  <si>
    <t>TARRAJEO EN MUROS INTERIORES C:A 1:5 e=1.5cm</t>
  </si>
  <si>
    <t>REVESTIMIENTO DE LAVADERO DE CONCRETO C/ PORCELANATO 0.60 x 0.60m</t>
  </si>
  <si>
    <t>MANDIL DE PORCELANATO 0.60 x 0.60m.</t>
  </si>
  <si>
    <t>REVESTIMIENTO EN CANALETA DE CEMENTO FROTACHADO E IMPERMEABILIZADO</t>
  </si>
  <si>
    <t>REVESTIMIENTO DE TABLERO DE CONCRETO CON GRANITO e=2cm</t>
  </si>
  <si>
    <t>REVESTIMIENTO DE ALUCOBOND EN COLUMNA</t>
  </si>
  <si>
    <t>03.04.02.02.02</t>
  </si>
  <si>
    <t>PISO DE PORCELANATO 0.60 x 0.60m  ANTIDESLIZANTE</t>
  </si>
  <si>
    <t xml:space="preserve">        PISO CEMENTO FROTACHADO</t>
  </si>
  <si>
    <t xml:space="preserve">        PISO CEMENTO PULIDO + ENDURECEDOR + IMPERMEABILIZANTE</t>
  </si>
  <si>
    <t xml:space="preserve">        PISO CEMENTO SEMIPULIDO + ENDURECEDOR Y BRUÑADO CADA 0.90m</t>
  </si>
  <si>
    <t>PISO VINILICO FLEXIBLE EN ROLLO 2 mm</t>
  </si>
  <si>
    <t>PISO VINILICO FLEXIBLE EN ROLLO 2 mm ANTIDESLIZ., ANTIBACT. Y CONDUCTIVO PUR.</t>
  </si>
  <si>
    <t>03.05.01.04</t>
  </si>
  <si>
    <t>03.05.01.05</t>
  </si>
  <si>
    <t>03.05.01.06</t>
  </si>
  <si>
    <t>03.05.01.07</t>
  </si>
  <si>
    <t>03.05.01.08</t>
  </si>
  <si>
    <t>03.05.01.09</t>
  </si>
  <si>
    <t>SI-01c DIRECTORIO HALL DE ASCENSORES - DIRECTORIOS DE 3ER NIVEL 1.20x0.80m.</t>
  </si>
  <si>
    <t>SI-17a INDICATIVO DE CIRCULACION VERTICAL ADOSADO 0.30x0.30m.</t>
  </si>
  <si>
    <t>SI-17b INDICATIVO DE CIRCULACION VERTICAL EN BANDERA 0.30x0.60m.</t>
  </si>
  <si>
    <t>SI-18 SEÑAL REGULADORA DE PROHIBICIÓN 0.60x0.30m</t>
  </si>
  <si>
    <t>SI-20 SEÑAL INFORMATIVA 0.60x0.40m</t>
  </si>
  <si>
    <t>SI-20a SEÑAL INFORMATIVA 0.30x0.20m</t>
  </si>
  <si>
    <t>TARRAJEO EN FONDO DE ESCALERAS</t>
  </si>
  <si>
    <t>TARRAJEO DE VIGAS C/MORT C:A 1:5, e=1.5 CM</t>
  </si>
  <si>
    <t>SOLAQUEADO DE VIGAS</t>
  </si>
  <si>
    <t>SOLAQUEADO DE MUROS</t>
  </si>
  <si>
    <t>03.02.02.07</t>
  </si>
  <si>
    <t>03.02.02.09</t>
  </si>
  <si>
    <t>VESTIDURA DE DERRAMES</t>
  </si>
  <si>
    <t>03.02.07</t>
  </si>
  <si>
    <t>03.02.07.01</t>
  </si>
  <si>
    <t>03.02.08</t>
  </si>
  <si>
    <t>03.02.08.01</t>
  </si>
  <si>
    <t>03.02.08.02</t>
  </si>
  <si>
    <t>03.02.08.03</t>
  </si>
  <si>
    <t>03.02.08.04</t>
  </si>
  <si>
    <t>03.02.08.05</t>
  </si>
  <si>
    <t>03.02.08.06</t>
  </si>
  <si>
    <t xml:space="preserve">        CIELORASOS CON MEZCLA DE C:A 1:5,  E= 1.5 CM</t>
  </si>
  <si>
    <t xml:space="preserve">        CIELORASO TARRAJEADO FROTACHADO CON BARITINA</t>
  </si>
  <si>
    <t>03.04.01.02</t>
  </si>
  <si>
    <t>03.04.01.03</t>
  </si>
  <si>
    <t>03.04.01.04</t>
  </si>
  <si>
    <t xml:space="preserve">H-1; ESPEJO AOSADO DE MARCO METALICO </t>
  </si>
  <si>
    <t xml:space="preserve">H-1b; ESPEJO ADOSADO DE MARCO METALICO, MEDIDA VARIABLE INCLINADO PARA DISCAPACITADO </t>
  </si>
  <si>
    <t xml:space="preserve">PUERTA </t>
  </si>
  <si>
    <t>ALMACEN DE PRODUCTOS NO PERECIBLES</t>
  </si>
  <si>
    <t>1ER PISO</t>
  </si>
  <si>
    <t>VESTIDOR</t>
  </si>
  <si>
    <t xml:space="preserve">CORREDOR </t>
  </si>
  <si>
    <t>LABORATORIO DE MICROBIOLOGIA</t>
  </si>
  <si>
    <t>3ER PISO</t>
  </si>
  <si>
    <t xml:space="preserve">ESTAR DE PERSONAL </t>
  </si>
  <si>
    <t>CORREDOR NO RIGIDO</t>
  </si>
  <si>
    <t>PARAPETO</t>
  </si>
  <si>
    <t>SUM</t>
  </si>
  <si>
    <t>2DO PISO</t>
  </si>
  <si>
    <t>JEFATURA +SECRETARIS</t>
  </si>
  <si>
    <t>RECEPCIÓN</t>
  </si>
  <si>
    <t>PREPARACIÓN Y EMPAQUE</t>
  </si>
  <si>
    <t>ENTREGA DE MATERIAL ESTÉRIL</t>
  </si>
  <si>
    <t>BRUÑAS</t>
  </si>
  <si>
    <t>PISO DE PORCELANATO 0.60 x 0.60m ANTIDESLIZANTE LISO MATE</t>
  </si>
  <si>
    <t xml:space="preserve">        PISO CEMENTO FROTACHADO ACABADO C/ PINTURA EPOXICO COLOR BLANCO</t>
  </si>
  <si>
    <t>C.Z.SANITARIO DE CEMENTO PULIDO C/ ENDURECEDOR E IMPERMEABILIAZANTE h=0.050m</t>
  </si>
  <si>
    <t>C.Z.DE CEMENTO PULIDO h=0.10m</t>
  </si>
  <si>
    <t>C.Z.DE CEMENTO PULIDO h=0.20m</t>
  </si>
  <si>
    <t xml:space="preserve">C.Z. PORCELANATO 0.10 X 0.60 h=0.10m </t>
  </si>
  <si>
    <t>AP-05</t>
  </si>
  <si>
    <t xml:space="preserve">TOMA DE MUESTRAS </t>
  </si>
  <si>
    <t xml:space="preserve">CUARTO DE LIMPIEZA </t>
  </si>
  <si>
    <t xml:space="preserve">CORREDOR TECNICO </t>
  </si>
  <si>
    <t>AP-09</t>
  </si>
  <si>
    <t>AP-17</t>
  </si>
  <si>
    <t>AP-16</t>
  </si>
  <si>
    <t>AP-21</t>
  </si>
  <si>
    <t xml:space="preserve">ALMACEN INTERMEDIO DE RESIDUOS SOLIDOS </t>
  </si>
  <si>
    <t>AVF-03</t>
  </si>
  <si>
    <t>AP-12</t>
  </si>
  <si>
    <t>AVF-02</t>
  </si>
  <si>
    <t xml:space="preserve">SALA DE PARTOS </t>
  </si>
  <si>
    <t>CONTROL</t>
  </si>
  <si>
    <t>AP-10</t>
  </si>
  <si>
    <t>AVF-01</t>
  </si>
  <si>
    <t>ACP-03</t>
  </si>
  <si>
    <t>ALMACEN PRODUCTOS NO PERECIBLES</t>
  </si>
  <si>
    <t xml:space="preserve">TOPICO DE CIRUGIA </t>
  </si>
  <si>
    <t>TOMA DE ESPUTO</t>
  </si>
  <si>
    <t>ESTERILIZACION</t>
  </si>
  <si>
    <t>JEFATURA/SECRETARIA</t>
  </si>
  <si>
    <t>ALMACEN DE MEDICAMENTOS MATERIALES E INSUMOS</t>
  </si>
  <si>
    <t>CISTERNA DE AGUA DURA</t>
  </si>
  <si>
    <t>CISTERNA DE AGUA BLANDA</t>
  </si>
  <si>
    <t>CISTERNA ACI</t>
  </si>
  <si>
    <t>03.12.02.04</t>
  </si>
  <si>
    <t>VACIO</t>
  </si>
  <si>
    <t>P01C</t>
  </si>
  <si>
    <t>EXTERIORES</t>
  </si>
  <si>
    <t>PISO TECNICO</t>
  </si>
  <si>
    <t>ASTA DE BANDERA,TUBO F.N. Ø VARIABLE (4"-2"), H=8.45m</t>
  </si>
  <si>
    <t>II.MM</t>
  </si>
  <si>
    <t xml:space="preserve">EXTERIORES </t>
  </si>
  <si>
    <t>SH PUBLICO</t>
  </si>
  <si>
    <t>SH HOMBRES</t>
  </si>
  <si>
    <t>SH MUJERES</t>
  </si>
  <si>
    <t>SH VESTIDOR HOMBRES</t>
  </si>
  <si>
    <t>SH VESTIDOR MUJERES</t>
  </si>
  <si>
    <t>SH VESTIDOR PERSONAL HOMBRES</t>
  </si>
  <si>
    <t>SH VESTIDOR PERSONAL MUJERES</t>
  </si>
  <si>
    <t>CLASIFICACION DE ROPA SUCIA</t>
  </si>
  <si>
    <t>PASAMANOS DE TUBO DE Fe Ø  2" e=3mm EN ESCALERAS</t>
  </si>
  <si>
    <t>SH PUBLICO MUJERES</t>
  </si>
  <si>
    <t>SH PERSONAL HOMBRES</t>
  </si>
  <si>
    <t>SH PERSONAL MUJERES</t>
  </si>
  <si>
    <t>SH PUBLICO HOMBRES</t>
  </si>
  <si>
    <t>CONTROL PRENATAL</t>
  </si>
  <si>
    <t>CONSULTORIO DE OFTALMOLOGIA</t>
  </si>
  <si>
    <t>SH PRE ESCOLAR</t>
  </si>
  <si>
    <t>SH PACIENTES HOMBRES</t>
  </si>
  <si>
    <t>SH PACIENTES MUJERES</t>
  </si>
  <si>
    <t>SH PERSONAL</t>
  </si>
  <si>
    <t xml:space="preserve">SH </t>
  </si>
  <si>
    <t>ALMACEN MEDICAMENTOS</t>
  </si>
  <si>
    <t xml:space="preserve">        SARDINEL REVESTIDO DE PORCELANATO, H=0.10m EN DUCHA</t>
  </si>
  <si>
    <t xml:space="preserve">        SARDINEL REVESTIDO CON CONTRAZOCALO DE ALUMINIO, H=0.10m EN MAMPARAS</t>
  </si>
  <si>
    <t xml:space="preserve">        SARDINEL ACABADO CEMENTO PULIDO, H=0.15m</t>
  </si>
  <si>
    <t>SH VESTIDOR</t>
  </si>
  <si>
    <t xml:space="preserve">        PASO Y CONTRAPASO CON CEMENTO FROTACHADO</t>
  </si>
  <si>
    <t xml:space="preserve">        PASO Y CONTRAPASO CON CEMENTO SEMIPULIDO</t>
  </si>
  <si>
    <t xml:space="preserve">        DESCANSO CON CEMENTO FROTACHADO</t>
  </si>
  <si>
    <t xml:space="preserve">        DESCANSO CON CEMENTO SEMIPULIDO</t>
  </si>
  <si>
    <t>03.02.06.02</t>
  </si>
  <si>
    <t>03.02.07.02</t>
  </si>
  <si>
    <t>PASO</t>
  </si>
  <si>
    <t>CONTRAPASO</t>
  </si>
  <si>
    <t>Ejes Horizontales</t>
  </si>
  <si>
    <t>Ejes Verticales</t>
  </si>
  <si>
    <t>SALA DE RADIOLOGIA CONVENCIONAL</t>
  </si>
  <si>
    <t xml:space="preserve">CUARTO ACELEROGRAFO </t>
  </si>
  <si>
    <t>CFU-100</t>
  </si>
  <si>
    <t>ENTREVISTA FAMILIAR</t>
  </si>
  <si>
    <t>EMG-110</t>
  </si>
  <si>
    <t>EJE aB</t>
  </si>
  <si>
    <t>ENTRE EJES EJE aB - EJE aC</t>
  </si>
  <si>
    <t>EJE a1</t>
  </si>
  <si>
    <t>M02C</t>
  </si>
  <si>
    <t>EMG-111</t>
  </si>
  <si>
    <t>SH DISCAPACITADOS</t>
  </si>
  <si>
    <t>EMG-112</t>
  </si>
  <si>
    <t>EMG-113</t>
  </si>
  <si>
    <t>TRA-100</t>
  </si>
  <si>
    <t>ENTRE EJES EJE a1 - EJE a2</t>
  </si>
  <si>
    <t>M05a</t>
  </si>
  <si>
    <t>TRA-100a</t>
  </si>
  <si>
    <t>ENTRE EJES EJE aC - EJE aD</t>
  </si>
  <si>
    <t>M02a</t>
  </si>
  <si>
    <t>EMG-115</t>
  </si>
  <si>
    <t>VANO</t>
  </si>
  <si>
    <t>ENTRE EJES EJE aD - EJE aE</t>
  </si>
  <si>
    <t>TOPICO MEDICINA</t>
  </si>
  <si>
    <t>EMG-117</t>
  </si>
  <si>
    <t>EMG-118</t>
  </si>
  <si>
    <t>SALA DE ESPERA PARA REEVALUACION DE PACIENTES</t>
  </si>
  <si>
    <t>M03a</t>
  </si>
  <si>
    <t>EMG-121</t>
  </si>
  <si>
    <t>EMG-130A</t>
  </si>
  <si>
    <t>ENTRE EJES EJE aF - EJE aG</t>
  </si>
  <si>
    <t>EMG-130</t>
  </si>
  <si>
    <t>SALA DE OBSERVACION PEDIATRIA</t>
  </si>
  <si>
    <t>EMG-133</t>
  </si>
  <si>
    <t>SALA DE OBSERVACION MUJERES</t>
  </si>
  <si>
    <t>EJE aG</t>
  </si>
  <si>
    <t>ENTRE EJES EJE aG - EJE aH</t>
  </si>
  <si>
    <t>EMG-135</t>
  </si>
  <si>
    <t>ENTRE EJES EJE aH - EJE aI</t>
  </si>
  <si>
    <t>EMG-136</t>
  </si>
  <si>
    <t>SALA DE OBSERVACION AISLADO</t>
  </si>
  <si>
    <t>EMG-133a</t>
  </si>
  <si>
    <t>ENTRE EJES EJE a2 - EJE a3</t>
  </si>
  <si>
    <t>EMG-136a</t>
  </si>
  <si>
    <t>EMG-136b</t>
  </si>
  <si>
    <t>CONSERVACION DE CADAVERES</t>
  </si>
  <si>
    <t>ANA-102</t>
  </si>
  <si>
    <t>EJE aI</t>
  </si>
  <si>
    <t>ANA-100A</t>
  </si>
  <si>
    <t>EJE aJ</t>
  </si>
  <si>
    <t>OFICINA COE</t>
  </si>
  <si>
    <t>ANA-160</t>
  </si>
  <si>
    <t>EJE a2</t>
  </si>
  <si>
    <t>ANA-101</t>
  </si>
  <si>
    <t>EJE a3</t>
  </si>
  <si>
    <t>EMG-103</t>
  </si>
  <si>
    <t>EMG-104</t>
  </si>
  <si>
    <t>REFERENCIA / CONTRARREFERENCIA</t>
  </si>
  <si>
    <t>M02g</t>
  </si>
  <si>
    <t>M02f</t>
  </si>
  <si>
    <t>EMG-105</t>
  </si>
  <si>
    <t>EMG-106</t>
  </si>
  <si>
    <t>ENTRE EJES EJE aC- EJE aD</t>
  </si>
  <si>
    <t>EMG-107</t>
  </si>
  <si>
    <t>DINPENSACION Y EXPENDIO DE MEDICAMENTOS DE EMERGENCIA</t>
  </si>
  <si>
    <t>ENTRE EJES EJE a2- EJE a3</t>
  </si>
  <si>
    <t>EJE Ad</t>
  </si>
  <si>
    <t>MB-1C</t>
  </si>
  <si>
    <t>EMG-109</t>
  </si>
  <si>
    <t>MB-1A</t>
  </si>
  <si>
    <t>EMG-108</t>
  </si>
  <si>
    <t>EMG-119</t>
  </si>
  <si>
    <t>TOPICO DE INYECTABLES Y NEBULIZACIONES</t>
  </si>
  <si>
    <t>EMG-120</t>
  </si>
  <si>
    <t>VER PLANO A-02</t>
  </si>
  <si>
    <t>VER PLANO A-09</t>
  </si>
  <si>
    <t>EMG-122</t>
  </si>
  <si>
    <t>TOPICO DE CIRUGIA</t>
  </si>
  <si>
    <t>EJE Ae</t>
  </si>
  <si>
    <t>EMG-125</t>
  </si>
  <si>
    <t>EMG-126</t>
  </si>
  <si>
    <t>EMG-100</t>
  </si>
  <si>
    <t>M01a</t>
  </si>
  <si>
    <t>M03d</t>
  </si>
  <si>
    <t>EMG-158</t>
  </si>
  <si>
    <t>M05b</t>
  </si>
  <si>
    <t>EMG-157</t>
  </si>
  <si>
    <t>DUCHA DE PACIENTES</t>
  </si>
  <si>
    <t>ENTRE EJES EJE aB- EJE Ac</t>
  </si>
  <si>
    <t>EJE aC</t>
  </si>
  <si>
    <t>EMG-156</t>
  </si>
  <si>
    <t>EJE a4</t>
  </si>
  <si>
    <t>EMG-155</t>
  </si>
  <si>
    <t>ENTRE EJES EJE a3- EJE a4</t>
  </si>
  <si>
    <t>EMG-154</t>
  </si>
  <si>
    <t>ENTRE EJES EJE aD- EJE Ae</t>
  </si>
  <si>
    <t>EMG-153</t>
  </si>
  <si>
    <t>LABORATORIO DESCENTRALIZADO DE PATOLOGIA CLINICA</t>
  </si>
  <si>
    <t>EMG-152</t>
  </si>
  <si>
    <t>ENTRE EJES EJE aE- EJE aF</t>
  </si>
  <si>
    <t>EMG-151</t>
  </si>
  <si>
    <t>RAYOS X PORTATIL</t>
  </si>
  <si>
    <t>VER PLANO A-10</t>
  </si>
  <si>
    <t>ENTRE EJES EJE aE - EJE Af</t>
  </si>
  <si>
    <t>EMG-123A</t>
  </si>
  <si>
    <t>TOPICO GINECO OBSTETRICIA</t>
  </si>
  <si>
    <t>EMG-123</t>
  </si>
  <si>
    <t>EJE Af</t>
  </si>
  <si>
    <t>EMG-162</t>
  </si>
  <si>
    <t>DUCTO II SS</t>
  </si>
  <si>
    <t>EMG-129A</t>
  </si>
  <si>
    <t>EMG-128</t>
  </si>
  <si>
    <t>SALA DE OBSERVACION HOMBRES</t>
  </si>
  <si>
    <t>EMG-129</t>
  </si>
  <si>
    <t xml:space="preserve"> EJE a3</t>
  </si>
  <si>
    <t>EMG-150</t>
  </si>
  <si>
    <t>EMG-149</t>
  </si>
  <si>
    <t>EMG-148</t>
  </si>
  <si>
    <t xml:space="preserve"> EJE a4</t>
  </si>
  <si>
    <t>EMG-132</t>
  </si>
  <si>
    <t>GUARDA ROPA PACIENTES</t>
  </si>
  <si>
    <t>II SS</t>
  </si>
  <si>
    <t>EMG-146</t>
  </si>
  <si>
    <t>ENTRE EJES EJE a3 - EJE a4</t>
  </si>
  <si>
    <t>.4.17</t>
  </si>
  <si>
    <t>EMG-144</t>
  </si>
  <si>
    <t>EMG-143</t>
  </si>
  <si>
    <t>ALMAC. INTERM, RESIDUOS SOL.</t>
  </si>
  <si>
    <t>EMG-142</t>
  </si>
  <si>
    <t>EMG-141</t>
  </si>
  <si>
    <t>EMG-140</t>
  </si>
  <si>
    <t>M02t</t>
  </si>
  <si>
    <t>M02c</t>
  </si>
  <si>
    <t>EMG-159</t>
  </si>
  <si>
    <t>ALMACEN DE EQUIPOS PARA DESASTRES</t>
  </si>
  <si>
    <t>COCINA COMEDOR</t>
  </si>
  <si>
    <t xml:space="preserve"> EJE aI</t>
  </si>
  <si>
    <t xml:space="preserve"> EJE Aj</t>
  </si>
  <si>
    <t>MAT-101</t>
  </si>
  <si>
    <t>MAT-100</t>
  </si>
  <si>
    <t>MAT-107</t>
  </si>
  <si>
    <t>SH VISITA</t>
  </si>
  <si>
    <t>MAT-102</t>
  </si>
  <si>
    <t>HABITACION GESTANTE SOLA</t>
  </si>
  <si>
    <t xml:space="preserve"> EJE aJ</t>
  </si>
  <si>
    <t>EMG-139</t>
  </si>
  <si>
    <t>EMG-138</t>
  </si>
  <si>
    <t>INGRESO SALA DE OBSERVACIONES HOMBRES</t>
  </si>
  <si>
    <t>INGRESO CORREDOR TECNICO CT 105</t>
  </si>
  <si>
    <t>INGRESO HALL ASCENSORES</t>
  </si>
  <si>
    <t>MAT-106</t>
  </si>
  <si>
    <t>ENTRE EJES EJE aI- EJE Aj</t>
  </si>
  <si>
    <t>MAT-105A</t>
  </si>
  <si>
    <t>MAT-102A</t>
  </si>
  <si>
    <t>MAT-103A</t>
  </si>
  <si>
    <t>HABITACION GESTANTE ADOLESCENTE</t>
  </si>
  <si>
    <t>MAT-103</t>
  </si>
  <si>
    <t>HABITACION GESTANTE CON PAREJA</t>
  </si>
  <si>
    <t>CG-100</t>
  </si>
  <si>
    <t>EJE aK</t>
  </si>
  <si>
    <t>R01h</t>
  </si>
  <si>
    <t>CG-101</t>
  </si>
  <si>
    <t>CG-102</t>
  </si>
  <si>
    <t>CENTRAL DE AIRE COMPRIMIDO INDUSTRIAL</t>
  </si>
  <si>
    <t>ENTRE EJES EJE aK - EJE aL</t>
  </si>
  <si>
    <t>R03a</t>
  </si>
  <si>
    <t>R01c</t>
  </si>
  <si>
    <t>CG-103</t>
  </si>
  <si>
    <t>VER PLANO A-11</t>
  </si>
  <si>
    <t>CAMARAS FRIAS</t>
  </si>
  <si>
    <t>EJE Al</t>
  </si>
  <si>
    <t>VER PLANO A-12</t>
  </si>
  <si>
    <t>REH-111</t>
  </si>
  <si>
    <t>EJE Aa</t>
  </si>
  <si>
    <t>ENTRE EJES EJE a4 - EJE a5</t>
  </si>
  <si>
    <t>EJE a5</t>
  </si>
  <si>
    <t>EV-103</t>
  </si>
  <si>
    <t>ESCALERA PROTEGIDA 1</t>
  </si>
  <si>
    <t>REH-112</t>
  </si>
  <si>
    <t>REH-113</t>
  </si>
  <si>
    <t>REH-114</t>
  </si>
  <si>
    <t>INF-100</t>
  </si>
  <si>
    <t>EJE aD</t>
  </si>
  <si>
    <t>INF-101</t>
  </si>
  <si>
    <t>SALA DE TELECOMUNICACIONES II</t>
  </si>
  <si>
    <t>REH-110</t>
  </si>
  <si>
    <t>ENTRE EJES EJE a5 - EJE a6</t>
  </si>
  <si>
    <t>REH-109</t>
  </si>
  <si>
    <t>REH-108</t>
  </si>
  <si>
    <t>S.H VESTIDOR</t>
  </si>
  <si>
    <t>EJE a6</t>
  </si>
  <si>
    <t>MURO INTERIOR</t>
  </si>
  <si>
    <t>REH-107</t>
  </si>
  <si>
    <t>ENTRE EJES EJE a6 - EJE a7</t>
  </si>
  <si>
    <t>REH-104</t>
  </si>
  <si>
    <t>JEFATURA SECRETARIA</t>
  </si>
  <si>
    <t>M02i</t>
  </si>
  <si>
    <t>REH-101</t>
  </si>
  <si>
    <t>ENTRE EJES EJE aA - EJE Ab</t>
  </si>
  <si>
    <t>REH-102</t>
  </si>
  <si>
    <t>REH-100</t>
  </si>
  <si>
    <t>EJE aA</t>
  </si>
  <si>
    <t>EJE a8</t>
  </si>
  <si>
    <t>M01b</t>
  </si>
  <si>
    <t>REH-117</t>
  </si>
  <si>
    <t>PATIO INTERIOR</t>
  </si>
  <si>
    <t>ENTRE EJES EJE a5 - EJE A6</t>
  </si>
  <si>
    <t>REH-115</t>
  </si>
  <si>
    <t>REH-116</t>
  </si>
  <si>
    <t>ALMAC. INTERM. RESIDUOS SOL.</t>
  </si>
  <si>
    <t>CE-109</t>
  </si>
  <si>
    <t>REH-106</t>
  </si>
  <si>
    <t>ENTRE EJES EJE a6 - EJE A7</t>
  </si>
  <si>
    <t>REH-105</t>
  </si>
  <si>
    <t>HIDROTERAPIA MEDIOS SUPERIORES E INFERIORES</t>
  </si>
  <si>
    <t>HISTORIAS CLINICAS</t>
  </si>
  <si>
    <t>ENTRE EJES EJE a7 - EJE A8</t>
  </si>
  <si>
    <t>CE-108</t>
  </si>
  <si>
    <t>ALMAC.  INTERM. RESIDUOS SOL.</t>
  </si>
  <si>
    <t>CE-107</t>
  </si>
  <si>
    <t>CE-106</t>
  </si>
  <si>
    <t>CE-103</t>
  </si>
  <si>
    <t>ENTRE EJES EJE aB - EJE AC</t>
  </si>
  <si>
    <t>MB-1C MB-1A</t>
  </si>
  <si>
    <t>CE-104</t>
  </si>
  <si>
    <t>EJE Ac</t>
  </si>
  <si>
    <t>MB-1C MB-1A MB-1B</t>
  </si>
  <si>
    <t>FAR-103</t>
  </si>
  <si>
    <t>ENTRE EJES EJE aC - EJE AD</t>
  </si>
  <si>
    <t>ENTRE EJES EJE aD - EJE AE</t>
  </si>
  <si>
    <t>M03g</t>
  </si>
  <si>
    <t>M02d</t>
  </si>
  <si>
    <t>FAR-104</t>
  </si>
  <si>
    <t>GESTION DE LA INFORMACION</t>
  </si>
  <si>
    <t>FAR-109</t>
  </si>
  <si>
    <t>FAR-107</t>
  </si>
  <si>
    <t>FAR-102</t>
  </si>
  <si>
    <t>EJE a7</t>
  </si>
  <si>
    <t>FAR-105</t>
  </si>
  <si>
    <t>FARMACOVIGILANCIA Y TECNOVIGILANCIA</t>
  </si>
  <si>
    <t>M02k</t>
  </si>
  <si>
    <t>IISS</t>
  </si>
  <si>
    <t>FAR-111</t>
  </si>
  <si>
    <t>SH+VESTIDOR HOMBRES</t>
  </si>
  <si>
    <t>ENTRE EJES EJE aE - EJE AF</t>
  </si>
  <si>
    <t>MUROS INTERIORES</t>
  </si>
  <si>
    <t>FAR-112</t>
  </si>
  <si>
    <t>SH+VESTIDOR MUJERES</t>
  </si>
  <si>
    <t>FAR-106</t>
  </si>
  <si>
    <t>IMA-112</t>
  </si>
  <si>
    <t>EJE A7</t>
  </si>
  <si>
    <t>IMA-113</t>
  </si>
  <si>
    <t>VER PLANO A-13</t>
  </si>
  <si>
    <t>CT-100</t>
  </si>
  <si>
    <t>INGRESO A SALA DE ESPERA FAR 100</t>
  </si>
  <si>
    <t>FAR-108</t>
  </si>
  <si>
    <t>CT-102</t>
  </si>
  <si>
    <t>ESCALERA INTEGRADA TECNICA</t>
  </si>
  <si>
    <t>DUCTO DE INS. MECA.</t>
  </si>
  <si>
    <t>ENTRE EJES EJE aF - EJE AG</t>
  </si>
  <si>
    <t>IMA-105</t>
  </si>
  <si>
    <t>JEFATURA + SECRETARIA RADIOLOGIA</t>
  </si>
  <si>
    <t>EJE A5</t>
  </si>
  <si>
    <t>IMA-103</t>
  </si>
  <si>
    <t>EJE A6</t>
  </si>
  <si>
    <t>EJE AF</t>
  </si>
  <si>
    <t>SALA DE IMPRESIÓN / SALA DE LECTURA E INFORMES IMA 102</t>
  </si>
  <si>
    <t>IMA-107</t>
  </si>
  <si>
    <t>IMA-106</t>
  </si>
  <si>
    <t>IMA-107a</t>
  </si>
  <si>
    <t>IMA-107b</t>
  </si>
  <si>
    <t>IMA-101</t>
  </si>
  <si>
    <t>MB 1A MB 1B MB-1D</t>
  </si>
  <si>
    <t>IMA-111</t>
  </si>
  <si>
    <t>SH  VESTIDOR</t>
  </si>
  <si>
    <t>PAT-110</t>
  </si>
  <si>
    <t>LABORATORIO DE HEMATOLOGIA / INMUNOLOGIA</t>
  </si>
  <si>
    <t>PAT-111</t>
  </si>
  <si>
    <t>PAT-113</t>
  </si>
  <si>
    <t>PAT-114</t>
  </si>
  <si>
    <t>IMA-110</t>
  </si>
  <si>
    <t>ENTRE EJES EJE aG - EJE AH</t>
  </si>
  <si>
    <t>ARCHIVO PARA ALMACENAMIENTO DE INFORMACION</t>
  </si>
  <si>
    <t>IMA-109</t>
  </si>
  <si>
    <t>PAT-105A</t>
  </si>
  <si>
    <t>PAT-105</t>
  </si>
  <si>
    <t>PAT-107</t>
  </si>
  <si>
    <t>INSUMOS</t>
  </si>
  <si>
    <t>PAT-104</t>
  </si>
  <si>
    <t>PAT-103</t>
  </si>
  <si>
    <t>PAT-115</t>
  </si>
  <si>
    <t>PAT-116</t>
  </si>
  <si>
    <t>CFU-112</t>
  </si>
  <si>
    <t>PAT-101</t>
  </si>
  <si>
    <t>RECEPCION DE MUESTRAS Y ENTREGA DE RESULTADOS</t>
  </si>
  <si>
    <t>EJE Ah</t>
  </si>
  <si>
    <t>MB-1A MB-1B MB-1C</t>
  </si>
  <si>
    <t>PAT-102</t>
  </si>
  <si>
    <t>INF-102</t>
  </si>
  <si>
    <t>ENTRE EJES EJE aI - EJE Aj</t>
  </si>
  <si>
    <t>EJE Ai</t>
  </si>
  <si>
    <t>CFU-113</t>
  </si>
  <si>
    <t>EV-102</t>
  </si>
  <si>
    <t>ESCALERA PROTEGIDA 5</t>
  </si>
  <si>
    <t>CT-108</t>
  </si>
  <si>
    <t>CT-109</t>
  </si>
  <si>
    <t>EJE Aj</t>
  </si>
  <si>
    <t>IMA-108</t>
  </si>
  <si>
    <t>NUT-113</t>
  </si>
  <si>
    <t>ENTRE EJES EJE aJ - EJE AK</t>
  </si>
  <si>
    <t>NUT-112</t>
  </si>
  <si>
    <t>EJE Ak</t>
  </si>
  <si>
    <t>NUT-111</t>
  </si>
  <si>
    <t>COMEDOR PERSONAL</t>
  </si>
  <si>
    <t>NUT-110</t>
  </si>
  <si>
    <t>NUT-115</t>
  </si>
  <si>
    <t>NUT-109</t>
  </si>
  <si>
    <t>M02m</t>
  </si>
  <si>
    <t>M03b</t>
  </si>
  <si>
    <t>NUT-116</t>
  </si>
  <si>
    <t>NUT-117</t>
  </si>
  <si>
    <t>SH COMENSALES HOMBRES</t>
  </si>
  <si>
    <t>NUT-118</t>
  </si>
  <si>
    <t>SH COMENSALES MUJERES</t>
  </si>
  <si>
    <t>NUT-108</t>
  </si>
  <si>
    <t>NUT-107</t>
  </si>
  <si>
    <t>NUT-119</t>
  </si>
  <si>
    <t>NUT-120</t>
  </si>
  <si>
    <t>ENVASADO Y REFRIGERACION</t>
  </si>
  <si>
    <t>NUT-121</t>
  </si>
  <si>
    <t>NUT-119A</t>
  </si>
  <si>
    <t>NUT-106</t>
  </si>
  <si>
    <t>CAMARAS FRIGORIFICAS</t>
  </si>
  <si>
    <t>NUT-122</t>
  </si>
  <si>
    <t>ALM-109</t>
  </si>
  <si>
    <t>EJE An</t>
  </si>
  <si>
    <t>NUT-123</t>
  </si>
  <si>
    <t>NUT-101</t>
  </si>
  <si>
    <t>NUT-102</t>
  </si>
  <si>
    <t>NUT-103</t>
  </si>
  <si>
    <t>ALMACEN DE PRODUCTOS PERECIBLES</t>
  </si>
  <si>
    <t>NUT-104</t>
  </si>
  <si>
    <t>NUT-105</t>
  </si>
  <si>
    <t>ALMACEN TUBERCULOSIS</t>
  </si>
  <si>
    <t>VIH-101</t>
  </si>
  <si>
    <t>CONSEJERIA Y PREVENCION DE ITS VIH Y SIDA</t>
  </si>
  <si>
    <t>EJE a10</t>
  </si>
  <si>
    <t>ENTRE EJES EJE a10 - EJE A11</t>
  </si>
  <si>
    <t>CE-111</t>
  </si>
  <si>
    <t>CE-112</t>
  </si>
  <si>
    <t>M02r</t>
  </si>
  <si>
    <t>CE-113</t>
  </si>
  <si>
    <t>CE-114</t>
  </si>
  <si>
    <t>REFERENCIA/CONTRARREFERENCIA</t>
  </si>
  <si>
    <t>ENTRE EJES EJE a9 - EJE A10</t>
  </si>
  <si>
    <t>VIH-108</t>
  </si>
  <si>
    <t>VIH-100</t>
  </si>
  <si>
    <t>EJE a11</t>
  </si>
  <si>
    <t>M05c</t>
  </si>
  <si>
    <t>VIH-103</t>
  </si>
  <si>
    <t>SH DE PACIENTE</t>
  </si>
  <si>
    <t>ENTRE EJES EJE aA - EJE AB</t>
  </si>
  <si>
    <t>VIH-104</t>
  </si>
  <si>
    <t>VIH-105</t>
  </si>
  <si>
    <t>VIH-106</t>
  </si>
  <si>
    <t>SH DE PERSONAL MUJERES</t>
  </si>
  <si>
    <t>VIH-107</t>
  </si>
  <si>
    <t>SH DE PERSONAL VARONES</t>
  </si>
  <si>
    <t>CE-122</t>
  </si>
  <si>
    <t>ENTRE EJES EJE a11 - EJE A12</t>
  </si>
  <si>
    <t>CE-123</t>
  </si>
  <si>
    <t>CONSEJERIA Y PREVENCION DE ENFERMEDADES NO TRANSMISIBLES</t>
  </si>
  <si>
    <t>EJE a12</t>
  </si>
  <si>
    <t>CE-124</t>
  </si>
  <si>
    <t>CONSEJERIA Y PREVENCION DE ENFERMEDADES METAXENICAS Y ZOONOTICAS</t>
  </si>
  <si>
    <t>CFU-114</t>
  </si>
  <si>
    <t>CUARTO DE TABLEROS</t>
  </si>
  <si>
    <t>CE-125A</t>
  </si>
  <si>
    <t>CE-126</t>
  </si>
  <si>
    <t>ATENCION INTEGRAL DEL ADULTO MAYOR</t>
  </si>
  <si>
    <t>EJE AE</t>
  </si>
  <si>
    <t>CE-127</t>
  </si>
  <si>
    <t>CONSULTORIO DE CRECIMIENTO Y DESARROLLO</t>
  </si>
  <si>
    <t>EJE aF</t>
  </si>
  <si>
    <t>CE-128</t>
  </si>
  <si>
    <t>CONSULTORIO DE PEDIATRA</t>
  </si>
  <si>
    <t>CE-129</t>
  </si>
  <si>
    <t>CE-130A</t>
  </si>
  <si>
    <t>SH / CAMBIO DE PAÑAL</t>
  </si>
  <si>
    <t>CFU-111</t>
  </si>
  <si>
    <t>EJE a9</t>
  </si>
  <si>
    <t>ENTRE EJES EJE a09 - EJE A10</t>
  </si>
  <si>
    <t>CE-120</t>
  </si>
  <si>
    <t>EJE a09</t>
  </si>
  <si>
    <t>EJE aE</t>
  </si>
  <si>
    <t>CE-121</t>
  </si>
  <si>
    <t>CE-118</t>
  </si>
  <si>
    <t>HALL BAÑOS</t>
  </si>
  <si>
    <t>CP-101</t>
  </si>
  <si>
    <t>ESCALERA INTEGRADA PUBLICA</t>
  </si>
  <si>
    <t>M02w</t>
  </si>
  <si>
    <t>M03f</t>
  </si>
  <si>
    <t>EJE Ag</t>
  </si>
  <si>
    <t>VER PLANO A-14</t>
  </si>
  <si>
    <t>CE-130</t>
  </si>
  <si>
    <t>CE-131</t>
  </si>
  <si>
    <t>CE-140</t>
  </si>
  <si>
    <t>EJE AI</t>
  </si>
  <si>
    <t>ENTRE EJES EJE a8 - EJE A9</t>
  </si>
  <si>
    <t>CE-139</t>
  </si>
  <si>
    <t>CE-139a</t>
  </si>
  <si>
    <t>CE-138</t>
  </si>
  <si>
    <t>CE-138a</t>
  </si>
  <si>
    <t>CE-137</t>
  </si>
  <si>
    <t>ENTRE EJES EJE aH - EJE AI</t>
  </si>
  <si>
    <t>CE-137a</t>
  </si>
  <si>
    <t>CE-136</t>
  </si>
  <si>
    <t>CE-135</t>
  </si>
  <si>
    <t>CE-134</t>
  </si>
  <si>
    <t>CUARTO DE PRE LAVADO</t>
  </si>
  <si>
    <t>EV-101</t>
  </si>
  <si>
    <t>ESCALERA PROTEGIDA 3</t>
  </si>
  <si>
    <t>ENTRE EJES EJE a11- EJE A12</t>
  </si>
  <si>
    <t>VER PLANO A-67</t>
  </si>
  <si>
    <t>VER PLANO A-65</t>
  </si>
  <si>
    <t>LAV-100</t>
  </si>
  <si>
    <t>EJE b1</t>
  </si>
  <si>
    <t>ENTRE EJES EJE bA - EJE bB</t>
  </si>
  <si>
    <t>LAV-101</t>
  </si>
  <si>
    <t>LAV-103</t>
  </si>
  <si>
    <t>LAVADO DE ROPA CON BARRERA SANITARIA</t>
  </si>
  <si>
    <t>EJE Bc</t>
  </si>
  <si>
    <t>LAV-104</t>
  </si>
  <si>
    <t>SECADO Y PLANCHADO</t>
  </si>
  <si>
    <t>EJE b3</t>
  </si>
  <si>
    <t>ENTRE EJES EJE bB - EJE Bc</t>
  </si>
  <si>
    <t>LAV-105</t>
  </si>
  <si>
    <t>COSTURA + REPARACION DE ROPA LIMPIA</t>
  </si>
  <si>
    <t>ENTRE EJES EJE b2- EJE B3</t>
  </si>
  <si>
    <t>LAV-110</t>
  </si>
  <si>
    <t>LAV-109</t>
  </si>
  <si>
    <t>LAV-106</t>
  </si>
  <si>
    <t>EJE Ba</t>
  </si>
  <si>
    <t>LAV-107</t>
  </si>
  <si>
    <t>EJE bA</t>
  </si>
  <si>
    <t>ENTRE EJES EJE bA- EJE bB</t>
  </si>
  <si>
    <t>LAV-108</t>
  </si>
  <si>
    <t>LAVADO Y ESTACION DE CARROS</t>
  </si>
  <si>
    <t>ENTRE EJES EJE b1- EJE b2</t>
  </si>
  <si>
    <t>LAV-111</t>
  </si>
  <si>
    <t>LAV-112</t>
  </si>
  <si>
    <t>EJE Bb</t>
  </si>
  <si>
    <t>INGRESO RECEPCION Y SELECCIÓN DE ROPA SUCIA</t>
  </si>
  <si>
    <t>VER PLANO A-66</t>
  </si>
  <si>
    <t>EJE c1</t>
  </si>
  <si>
    <t>ZOCALO</t>
  </si>
  <si>
    <t>EJE Cb</t>
  </si>
  <si>
    <t>EJE c2</t>
  </si>
  <si>
    <t>EJE Ca</t>
  </si>
  <si>
    <t>AMB-109</t>
  </si>
  <si>
    <t>ALMACENAMIENTO Y POST-TRATAMIENTO DE RESIDUOS SOLIDOS</t>
  </si>
  <si>
    <t>EJE dA</t>
  </si>
  <si>
    <t>EJE d1</t>
  </si>
  <si>
    <t>AMB-108</t>
  </si>
  <si>
    <t xml:space="preserve">ZONA DE TRATAMIENTO </t>
  </si>
  <si>
    <t>EJE dC</t>
  </si>
  <si>
    <t>ENTRE EJES EJE dC- EJE Dd</t>
  </si>
  <si>
    <t>AMB-105</t>
  </si>
  <si>
    <t>ALMACENAMIENTO Y PRE-TRATAMIENTO POR TIPO DE RESIDUO</t>
  </si>
  <si>
    <t>AMB-103</t>
  </si>
  <si>
    <t>ALMACEN DE RESIDUOS ESPECIALES</t>
  </si>
  <si>
    <t>AMB-102</t>
  </si>
  <si>
    <t>ALMACEN DE RESIDUOS BIOCONTAMINADOS</t>
  </si>
  <si>
    <t>EJE d3</t>
  </si>
  <si>
    <t>EJE Db</t>
  </si>
  <si>
    <t>AMB-101</t>
  </si>
  <si>
    <t>ESTACION Y LAVADO DE COCHES</t>
  </si>
  <si>
    <t>ENTRE EJES EJE dA- EJE dB</t>
  </si>
  <si>
    <t>AMB-106</t>
  </si>
  <si>
    <t>AMB-104</t>
  </si>
  <si>
    <t>RECEPCION, PESADO Y REGISTRO</t>
  </si>
  <si>
    <t>AMB-107</t>
  </si>
  <si>
    <t>SH / VESTIDOR PERSONAL</t>
  </si>
  <si>
    <t>VER PLANO A-68</t>
  </si>
  <si>
    <t>AMB-100</t>
  </si>
  <si>
    <t>UNIDAD DE SALUD MENTAL</t>
  </si>
  <si>
    <t>EJE e1</t>
  </si>
  <si>
    <t>EJE eA</t>
  </si>
  <si>
    <t>ENTRE EJES EJE eA- EJE eB</t>
  </si>
  <si>
    <t>INF-104</t>
  </si>
  <si>
    <t>EJE Eb</t>
  </si>
  <si>
    <t>INF-105</t>
  </si>
  <si>
    <t>SOPORTE INFORMATIVO</t>
  </si>
  <si>
    <t>TAL-106</t>
  </si>
  <si>
    <t>OFICINA TECNICA DE INFRAESTRUCTURA</t>
  </si>
  <si>
    <t>EJE e3</t>
  </si>
  <si>
    <t>R01g</t>
  </si>
  <si>
    <t>R01f</t>
  </si>
  <si>
    <t>R01d</t>
  </si>
  <si>
    <t>TAL-100</t>
  </si>
  <si>
    <t>M02u</t>
  </si>
  <si>
    <t>TAL-101</t>
  </si>
  <si>
    <t>EJE e6</t>
  </si>
  <si>
    <t>TAL-102</t>
  </si>
  <si>
    <t>MUROS INTERNOS</t>
  </si>
  <si>
    <t>TAL-103</t>
  </si>
  <si>
    <t>SH VESTIDOR PERSONAL VARONES</t>
  </si>
  <si>
    <t>EJE eB</t>
  </si>
  <si>
    <t>VER PLANO A-69</t>
  </si>
  <si>
    <t>ALM-100</t>
  </si>
  <si>
    <t>EJE f1</t>
  </si>
  <si>
    <t>EJE fA</t>
  </si>
  <si>
    <t>EJE Fb</t>
  </si>
  <si>
    <t>ALM-103</t>
  </si>
  <si>
    <t>EJE Fc</t>
  </si>
  <si>
    <t>ALM-104</t>
  </si>
  <si>
    <t>ALMACEN DE MATERIAL DE ESCRITORIO</t>
  </si>
  <si>
    <t>COLUMNETA</t>
  </si>
  <si>
    <t>EMG-114</t>
  </si>
  <si>
    <t>PREPARACION Y ENTREGA DE CADAVERES / ANTECAMARA</t>
  </si>
  <si>
    <t>MAT-105</t>
  </si>
  <si>
    <t>CAD-103</t>
  </si>
  <si>
    <t>CAD-102</t>
  </si>
  <si>
    <t>CFU-102</t>
  </si>
  <si>
    <t>EJE aL</t>
  </si>
  <si>
    <t>ENTRE EJES EJE aL - EJE Am</t>
  </si>
  <si>
    <t>CFU-101</t>
  </si>
  <si>
    <t>TABLERO  GENERAL</t>
  </si>
  <si>
    <t>EJE aM</t>
  </si>
  <si>
    <t>ENTRE EJES EJE aM - EJE AN</t>
  </si>
  <si>
    <t>FAR-110</t>
  </si>
  <si>
    <t>IMA-104a</t>
  </si>
  <si>
    <t>IMA-104b</t>
  </si>
  <si>
    <t>IMA-104</t>
  </si>
  <si>
    <t>CT-107</t>
  </si>
  <si>
    <t>VER PLANO A-15</t>
  </si>
  <si>
    <t>CE-119</t>
  </si>
  <si>
    <t>VER PLANO A-16</t>
  </si>
  <si>
    <t>TERRAZA INTERIOR N°1</t>
  </si>
  <si>
    <t>CE-132</t>
  </si>
  <si>
    <t>EJE A11</t>
  </si>
  <si>
    <t>CE-133</t>
  </si>
  <si>
    <t>EJE f2</t>
  </si>
  <si>
    <t>EJE f3</t>
  </si>
  <si>
    <t>ALM-105</t>
  </si>
  <si>
    <t>ALM-108</t>
  </si>
  <si>
    <t>EJE f4</t>
  </si>
  <si>
    <t>EJE FA</t>
  </si>
  <si>
    <t>EJE FC</t>
  </si>
  <si>
    <t>ALM-107</t>
  </si>
  <si>
    <t>ALMACEN DE MATERIAL DE LIMPIEZA</t>
  </si>
  <si>
    <t>ENTRE EJES EJE fA- EJE fB</t>
  </si>
  <si>
    <t>ALM-106</t>
  </si>
  <si>
    <t>ALM-102</t>
  </si>
  <si>
    <t>VER PLANO A-70</t>
  </si>
  <si>
    <t>INF-103</t>
  </si>
  <si>
    <t>EJE gA</t>
  </si>
  <si>
    <t>EJE g1</t>
  </si>
  <si>
    <t>TBC-105</t>
  </si>
  <si>
    <t>TBC-102</t>
  </si>
  <si>
    <t>PREVENCION Y CONTROL DE TUBERCULOSIS</t>
  </si>
  <si>
    <t>TBC-100</t>
  </si>
  <si>
    <t>EJE g3</t>
  </si>
  <si>
    <t>TBC-101</t>
  </si>
  <si>
    <t>EJE Gb</t>
  </si>
  <si>
    <t>EJE Gc</t>
  </si>
  <si>
    <t>EJE G3</t>
  </si>
  <si>
    <t>ENTRE EJES EJE gB- EJEgC</t>
  </si>
  <si>
    <t>ENTRE EJES EJE gA- EJEgB</t>
  </si>
  <si>
    <t>TBC-108</t>
  </si>
  <si>
    <t>TBC-103</t>
  </si>
  <si>
    <t>EJE G2</t>
  </si>
  <si>
    <t>TBC-106</t>
  </si>
  <si>
    <t>TBC-107</t>
  </si>
  <si>
    <t>EJE G1</t>
  </si>
  <si>
    <t>TBC-109</t>
  </si>
  <si>
    <t>VER PLANO A-71</t>
  </si>
  <si>
    <t>GRD-100A</t>
  </si>
  <si>
    <t>EJE ha</t>
  </si>
  <si>
    <t>ENTRE EJES EJE h1- EJEh2</t>
  </si>
  <si>
    <t>EJE h1</t>
  </si>
  <si>
    <t>EJE h2</t>
  </si>
  <si>
    <t>GRD-100</t>
  </si>
  <si>
    <t>EJE Hb</t>
  </si>
  <si>
    <t>GRD-101</t>
  </si>
  <si>
    <t>EJE ia</t>
  </si>
  <si>
    <t>EJE i1</t>
  </si>
  <si>
    <t>EJE i2</t>
  </si>
  <si>
    <t>ENTRE EJES EJE i1- EJE i2</t>
  </si>
  <si>
    <t>GRD-101A</t>
  </si>
  <si>
    <t>EJE ib</t>
  </si>
  <si>
    <t>EJE j1</t>
  </si>
  <si>
    <t>EJE j2</t>
  </si>
  <si>
    <t>EJE ja</t>
  </si>
  <si>
    <t>EJE jb</t>
  </si>
  <si>
    <t>ENTRE EJES EJE j1- EJE j2</t>
  </si>
  <si>
    <t>INF-106</t>
  </si>
  <si>
    <t>CUARTO INGRESO SERVICIO TELEC. II</t>
  </si>
  <si>
    <t>CFU-115</t>
  </si>
  <si>
    <t>CUERTO ACELEROGRAFO</t>
  </si>
  <si>
    <t>VER PLANO A-72</t>
  </si>
  <si>
    <t>GRD-102</t>
  </si>
  <si>
    <t>EJE ka</t>
  </si>
  <si>
    <t>EJE k1</t>
  </si>
  <si>
    <t>EJE k2</t>
  </si>
  <si>
    <t>ENTRE EJES EJE k1- EJE k2</t>
  </si>
  <si>
    <t>GRD-102a</t>
  </si>
  <si>
    <t>EJE lb</t>
  </si>
  <si>
    <t>EJE l1</t>
  </si>
  <si>
    <t>EJE l2</t>
  </si>
  <si>
    <t>ENTRE EJES EJE ia- EJE ib</t>
  </si>
  <si>
    <t>CO-211</t>
  </si>
  <si>
    <t>SALA MULTIFUNCIONAL PARA GESTANTE AISLADA</t>
  </si>
  <si>
    <t>EJE aa</t>
  </si>
  <si>
    <t>ENTRE EJES EJE a1- EJE a2</t>
  </si>
  <si>
    <t>CO-211A</t>
  </si>
  <si>
    <t>CO-217</t>
  </si>
  <si>
    <t>SALA DE DILATACION</t>
  </si>
  <si>
    <t>CO-222</t>
  </si>
  <si>
    <t>ALMACEN INTERNO RESIDUOS SOLIDOS</t>
  </si>
  <si>
    <t>CO-221</t>
  </si>
  <si>
    <t>CO-220</t>
  </si>
  <si>
    <t>CO-219</t>
  </si>
  <si>
    <t>CO-218</t>
  </si>
  <si>
    <t>CUARTO DE SEPTICO</t>
  </si>
  <si>
    <t>CO-217A</t>
  </si>
  <si>
    <t>CO-206</t>
  </si>
  <si>
    <t>ESTACION DE OBSTETRAS</t>
  </si>
  <si>
    <t>ENTRE EJES EJE ab- EJE ac</t>
  </si>
  <si>
    <t>CO-203</t>
  </si>
  <si>
    <t>LAVADOS PARA PERSONAL ASISTENCIAL</t>
  </si>
  <si>
    <t>CO-210</t>
  </si>
  <si>
    <t>CO-209</t>
  </si>
  <si>
    <t>SALA DE PARTOR</t>
  </si>
  <si>
    <t>MURO INTERNO</t>
  </si>
  <si>
    <t>ADM-215</t>
  </si>
  <si>
    <t>ARCHIVO DOCUMENTADO</t>
  </si>
  <si>
    <t>EJE ab</t>
  </si>
  <si>
    <t>ENTRE EJES EJE ad- EJE ae</t>
  </si>
  <si>
    <t>ENTRE EJES EJE a4- EJE a5</t>
  </si>
  <si>
    <t>ADM-214</t>
  </si>
  <si>
    <t>CUARTO DE LIMPIZA</t>
  </si>
  <si>
    <t>CO-207</t>
  </si>
  <si>
    <t>SH / VESTIDOR</t>
  </si>
  <si>
    <t>ESTAR DEL PERSONAL</t>
  </si>
  <si>
    <t>CO-213</t>
  </si>
  <si>
    <t>CO-212</t>
  </si>
  <si>
    <t>CO-214</t>
  </si>
  <si>
    <t>CO-215</t>
  </si>
  <si>
    <t>VEST. GESTANTE</t>
  </si>
  <si>
    <t>EJE ad</t>
  </si>
  <si>
    <t>CO-227</t>
  </si>
  <si>
    <t>CO-204</t>
  </si>
  <si>
    <t>CQ-228</t>
  </si>
  <si>
    <t>CQ-229</t>
  </si>
  <si>
    <t>EJE ae</t>
  </si>
  <si>
    <t>ADM-220</t>
  </si>
  <si>
    <t>CT-202</t>
  </si>
  <si>
    <t>CO-205</t>
  </si>
  <si>
    <t>MB-2E</t>
  </si>
  <si>
    <t>VER PLANO A-17</t>
  </si>
  <si>
    <t>VER PLANO A-18</t>
  </si>
  <si>
    <t>CQ-225</t>
  </si>
  <si>
    <t>ENTRE EJES EJE ae- EJE af</t>
  </si>
  <si>
    <t>CQ-226</t>
  </si>
  <si>
    <t>ALMACEN DE MEDICAMENTOS E INSUMOS</t>
  </si>
  <si>
    <t>CQ-210</t>
  </si>
  <si>
    <t>SALA DE RECUPERACION POST-ANESTESICA</t>
  </si>
  <si>
    <t>CQ-206</t>
  </si>
  <si>
    <t>ENTRE EJES EJE af- EJE ag</t>
  </si>
  <si>
    <t>CFU-202</t>
  </si>
  <si>
    <t>CUARTO DE TECNICO</t>
  </si>
  <si>
    <t>CFU-207</t>
  </si>
  <si>
    <t>ALMACEN DE EQUIPOS PARA SALA DE RECUPERACION</t>
  </si>
  <si>
    <t>CQ-225A</t>
  </si>
  <si>
    <t>a1</t>
  </si>
  <si>
    <t>CQ-224</t>
  </si>
  <si>
    <t>a2</t>
  </si>
  <si>
    <t>CFU-203</t>
  </si>
  <si>
    <t>ALMACEN DE EQUIPOS PARA SALA DE OPERACIONES</t>
  </si>
  <si>
    <t>CQ-223</t>
  </si>
  <si>
    <t>CQ-222</t>
  </si>
  <si>
    <t>CQ-220A</t>
  </si>
  <si>
    <t>CQ-221</t>
  </si>
  <si>
    <t>SALA DE INDUCCION</t>
  </si>
  <si>
    <t>EV-204</t>
  </si>
  <si>
    <t>ESACALERA EVACUACION N°04</t>
  </si>
  <si>
    <t>EV-204A</t>
  </si>
  <si>
    <t>CEYE-209</t>
  </si>
  <si>
    <t>PREPARACION Y EMPAQUE</t>
  </si>
  <si>
    <t>CEYE-212</t>
  </si>
  <si>
    <t>DESCONTAMINACION Y DESINFECCION</t>
  </si>
  <si>
    <t>CEYE-211</t>
  </si>
  <si>
    <t>aj</t>
  </si>
  <si>
    <t>ENTRE EJES EJE ai- EJE aj</t>
  </si>
  <si>
    <t>CEYE-210</t>
  </si>
  <si>
    <t>ESTERILIZACION DE BAJA TEMPERATURA</t>
  </si>
  <si>
    <t>CEYE-208A</t>
  </si>
  <si>
    <t>CEYE-207</t>
  </si>
  <si>
    <t>CQ-219</t>
  </si>
  <si>
    <t>ALMACEN DE INSUMOS DE MATERIAL ESTERIL</t>
  </si>
  <si>
    <t>CQ-207</t>
  </si>
  <si>
    <t>CQ-208</t>
  </si>
  <si>
    <t>ah</t>
  </si>
  <si>
    <t>CQ-209</t>
  </si>
  <si>
    <t>ENTRE EJES EJE ag- EJE ah</t>
  </si>
  <si>
    <t>CQ-215</t>
  </si>
  <si>
    <t>ALMACEN DE EQUIPOS RAYOS X RODABLE</t>
  </si>
  <si>
    <t>CQ-216</t>
  </si>
  <si>
    <t>RECEPCION DE CAMILLAS</t>
  </si>
  <si>
    <t>CQ-217</t>
  </si>
  <si>
    <t>CQ-201</t>
  </si>
  <si>
    <t>ESTACION DE CAMILLAS</t>
  </si>
  <si>
    <t xml:space="preserve"> EJE ag</t>
  </si>
  <si>
    <t>CQ-214</t>
  </si>
  <si>
    <t>CQ-213</t>
  </si>
  <si>
    <t>CQ-212</t>
  </si>
  <si>
    <t>CQ-211</t>
  </si>
  <si>
    <t>ESTAR DEL PERSONAL ASISTENCIAL</t>
  </si>
  <si>
    <t>ENTRE EJES EJE ah- EJE ai</t>
  </si>
  <si>
    <t>CQ-205</t>
  </si>
  <si>
    <t>CQ-204</t>
  </si>
  <si>
    <t>COORDINACION DE ENFERMERIA</t>
  </si>
  <si>
    <t>CQ-203</t>
  </si>
  <si>
    <t>MB-2B</t>
  </si>
  <si>
    <t>CEYE-206</t>
  </si>
  <si>
    <t>ALMACEN Y LAVADO DE CARRITOS</t>
  </si>
  <si>
    <t>EJE aj</t>
  </si>
  <si>
    <t>CEYE-205</t>
  </si>
  <si>
    <t>CEYE-203</t>
  </si>
  <si>
    <t>CEYE-202</t>
  </si>
  <si>
    <t>CEYE-200</t>
  </si>
  <si>
    <t>EJE ai</t>
  </si>
  <si>
    <t>TECHO CISTERNA</t>
  </si>
  <si>
    <t>PERIMETRO TOTAL</t>
  </si>
  <si>
    <t>VER PLANO A-19</t>
  </si>
  <si>
    <t>EJE ac</t>
  </si>
  <si>
    <t>M03h</t>
  </si>
  <si>
    <t>M03m</t>
  </si>
  <si>
    <t>M04e</t>
  </si>
  <si>
    <t>M04d</t>
  </si>
  <si>
    <t>ADM-213</t>
  </si>
  <si>
    <t>ADM-207</t>
  </si>
  <si>
    <t>ADM-207A</t>
  </si>
  <si>
    <t>ENTRE EJES EJE aa- EJE ab</t>
  </si>
  <si>
    <t>EV-203</t>
  </si>
  <si>
    <t>ESCALERA PROTEGIDA N°01</t>
  </si>
  <si>
    <t>ADM-221</t>
  </si>
  <si>
    <t>ALMACEN INTERNO DE RESIDUOS SOLIDOS</t>
  </si>
  <si>
    <t>CQ-210A</t>
  </si>
  <si>
    <t>CQ-210B</t>
  </si>
  <si>
    <t>ADM-216</t>
  </si>
  <si>
    <t>EPIDEMIOLOGIA</t>
  </si>
  <si>
    <t>M02s</t>
  </si>
  <si>
    <t>ADM-203</t>
  </si>
  <si>
    <t>ENTRE EJES EJE ac- EJE ad</t>
  </si>
  <si>
    <t>MB-1B</t>
  </si>
  <si>
    <t>ADM-206</t>
  </si>
  <si>
    <t xml:space="preserve"> EJE a8</t>
  </si>
  <si>
    <t>ADM-205</t>
  </si>
  <si>
    <t>OFICINA DE PLANEAMIENTO ESTRAT.</t>
  </si>
  <si>
    <t>ADM-202</t>
  </si>
  <si>
    <t>ADM-218</t>
  </si>
  <si>
    <t>CO-200</t>
  </si>
  <si>
    <t>SALA DE ESPERA CENTRO OBSTETRICO</t>
  </si>
  <si>
    <t>SALA DE ESPERA CENTRO QUIRURGICO</t>
  </si>
  <si>
    <t>INF-210</t>
  </si>
  <si>
    <t>ADM-201</t>
  </si>
  <si>
    <t>CT-201</t>
  </si>
  <si>
    <t>CE-234</t>
  </si>
  <si>
    <t>AREA DE PRELAVADO</t>
  </si>
  <si>
    <t>CE-233</t>
  </si>
  <si>
    <t>SALA DE REFRACCION</t>
  </si>
  <si>
    <t>CE-232</t>
  </si>
  <si>
    <t>SALA DE ECOGRAFIA OBSTETRICIA</t>
  </si>
  <si>
    <t>CE-232A</t>
  </si>
  <si>
    <t>CE-232B</t>
  </si>
  <si>
    <t>CE-229</t>
  </si>
  <si>
    <t>RECEOCION Y CONTROL</t>
  </si>
  <si>
    <t>CE-236</t>
  </si>
  <si>
    <t>CE-237</t>
  </si>
  <si>
    <t>CE-235</t>
  </si>
  <si>
    <t>SALA DE ELECTROCARDIOGRAFIA</t>
  </si>
  <si>
    <t>CE-231</t>
  </si>
  <si>
    <t>SALA DE HOLTER Y MAPA</t>
  </si>
  <si>
    <t>CE-230</t>
  </si>
  <si>
    <t>SALA DE ESPIROMETRIA</t>
  </si>
  <si>
    <t>HEM-203</t>
  </si>
  <si>
    <t>LABORATORIO INMUNOHEMATOL</t>
  </si>
  <si>
    <t>VER PLANO A-20</t>
  </si>
  <si>
    <t>CT-205</t>
  </si>
  <si>
    <t>HEM-210</t>
  </si>
  <si>
    <t>CFU-204</t>
  </si>
  <si>
    <t>HEM-209</t>
  </si>
  <si>
    <t>ALMACEN INTERMEDIO RESIDUOS SOLIDOS</t>
  </si>
  <si>
    <t>EJE af</t>
  </si>
  <si>
    <t>HEM-206</t>
  </si>
  <si>
    <t>HEM-205</t>
  </si>
  <si>
    <t>HEM-208</t>
  </si>
  <si>
    <t>RECEP. UUSS Y HEMOC./REC. DE SOLIC. TRANSF. Y DESP. DE USS Y HEMOC.</t>
  </si>
  <si>
    <t>HEM-207</t>
  </si>
  <si>
    <t>HEM-202</t>
  </si>
  <si>
    <t>ESTERELIZACION DE PRODUCTOS BIOLOGICOS</t>
  </si>
  <si>
    <t>HEM-201</t>
  </si>
  <si>
    <t>HEM-204</t>
  </si>
  <si>
    <t>ESCALERA INTEGRADA TECNICA N°06</t>
  </si>
  <si>
    <t>EJE ag</t>
  </si>
  <si>
    <t>HEM-212</t>
  </si>
  <si>
    <t>HEM-211</t>
  </si>
  <si>
    <t>HEM-213</t>
  </si>
  <si>
    <t>HEM-214</t>
  </si>
  <si>
    <t>PROMOCION DE DONACION DE SANGRE</t>
  </si>
  <si>
    <t>II MM</t>
  </si>
  <si>
    <t>INF-201</t>
  </si>
  <si>
    <t>EJE ah</t>
  </si>
  <si>
    <t>INF-208</t>
  </si>
  <si>
    <t>SALA DE CONTROL ELECT. I</t>
  </si>
  <si>
    <t>INF-207</t>
  </si>
  <si>
    <t>SALA DE ADMINISTRACION</t>
  </si>
  <si>
    <t>INF-206</t>
  </si>
  <si>
    <t>INF-209</t>
  </si>
  <si>
    <t>CENTRO DE COMPUTO</t>
  </si>
  <si>
    <t>INF-204</t>
  </si>
  <si>
    <t>M02q</t>
  </si>
  <si>
    <t>INF-203</t>
  </si>
  <si>
    <t>INF-202</t>
  </si>
  <si>
    <t>INF-205</t>
  </si>
  <si>
    <t>OFICINA DE ESTADISTICA</t>
  </si>
  <si>
    <t>INF-211</t>
  </si>
  <si>
    <t>CFU-201</t>
  </si>
  <si>
    <t>EV-202</t>
  </si>
  <si>
    <t>ESCALERA DE EVACUACION</t>
  </si>
  <si>
    <t>ENTRE EJES EJE a6- EJE a7</t>
  </si>
  <si>
    <t xml:space="preserve">II.SS </t>
  </si>
  <si>
    <t>CT-208</t>
  </si>
  <si>
    <t>VER PLANO A-21</t>
  </si>
  <si>
    <t>CT-210</t>
  </si>
  <si>
    <t>CT-209</t>
  </si>
  <si>
    <t>VER PLANO A-22</t>
  </si>
  <si>
    <t>PERIMETRO</t>
  </si>
  <si>
    <t>DUCTO EN GRUPO ELECTROGENO PARAPETO</t>
  </si>
  <si>
    <t>PARAPETO TEATINA N°1</t>
  </si>
  <si>
    <t>VER PLANO A-23</t>
  </si>
  <si>
    <t>SUM-200</t>
  </si>
  <si>
    <t>DEPOSITO + KITCHEN</t>
  </si>
  <si>
    <t>SUM-201</t>
  </si>
  <si>
    <t>S.U.M</t>
  </si>
  <si>
    <t>ENTRE EJES EJE a9- EJE a10</t>
  </si>
  <si>
    <t>CTO. TECNICO</t>
  </si>
  <si>
    <t>CFU-200</t>
  </si>
  <si>
    <t>SUM-202</t>
  </si>
  <si>
    <t>CE-201</t>
  </si>
  <si>
    <t>CE-203</t>
  </si>
  <si>
    <t>CE-204</t>
  </si>
  <si>
    <t>EV-200</t>
  </si>
  <si>
    <t>ESCALERA DE PROTEGIDA N°2</t>
  </si>
  <si>
    <t>CE-205</t>
  </si>
  <si>
    <t>ENTRE EJES EJE a11- EJE a12</t>
  </si>
  <si>
    <t>CE-206</t>
  </si>
  <si>
    <t>II.SS.</t>
  </si>
  <si>
    <t>CE-207</t>
  </si>
  <si>
    <t>CONSEJERIA Y PREVENCION DEL CANCER</t>
  </si>
  <si>
    <t>CE-208</t>
  </si>
  <si>
    <t>ATENCION INTERNA Y CONSEJERIA DEL ADOLESCENTE</t>
  </si>
  <si>
    <t>CE-209</t>
  </si>
  <si>
    <t>VER PLANO A-24</t>
  </si>
  <si>
    <t>CE-210</t>
  </si>
  <si>
    <t>CONSULTORIO DE ODONTOLOGIA</t>
  </si>
  <si>
    <t>CE-210A</t>
  </si>
  <si>
    <t>RAYOS X ORAL</t>
  </si>
  <si>
    <t>CE-211</t>
  </si>
  <si>
    <t>CE-212</t>
  </si>
  <si>
    <t>CE-213</t>
  </si>
  <si>
    <t>CONSULTORIO DE PSIQUIATRIA</t>
  </si>
  <si>
    <t>CE-214</t>
  </si>
  <si>
    <t>CE-215</t>
  </si>
  <si>
    <t>CONSULTORIO DE NEUMOLOGIA</t>
  </si>
  <si>
    <t>CE-226</t>
  </si>
  <si>
    <t>CONSULTORIO DE CARDIOLOGIA</t>
  </si>
  <si>
    <t>CE-225</t>
  </si>
  <si>
    <t>CE-224</t>
  </si>
  <si>
    <t>CE-223</t>
  </si>
  <si>
    <t>CE-222</t>
  </si>
  <si>
    <t>TOPICO DE PROCEDIMIENTO</t>
  </si>
  <si>
    <t>CE-222A</t>
  </si>
  <si>
    <t>CE-221</t>
  </si>
  <si>
    <t>CONSULTORIO DE CIRUGIA</t>
  </si>
  <si>
    <t>CE-220</t>
  </si>
  <si>
    <t>CE-219</t>
  </si>
  <si>
    <t>CLOSED</t>
  </si>
  <si>
    <t>EV-201</t>
  </si>
  <si>
    <t>I. S.</t>
  </si>
  <si>
    <t>CE-217</t>
  </si>
  <si>
    <t>CE-218</t>
  </si>
  <si>
    <t>CP-205</t>
  </si>
  <si>
    <t>CORREDOR PUBLICO</t>
  </si>
  <si>
    <t>CP-204</t>
  </si>
  <si>
    <t>BLOQUE I Y J</t>
  </si>
  <si>
    <t>VER PLANO A-25 AL A-26</t>
  </si>
  <si>
    <t>PARAPETO EN DUCTO ENTRE EJES AD AE</t>
  </si>
  <si>
    <t>VER PLANO A-27</t>
  </si>
  <si>
    <t>EV-302</t>
  </si>
  <si>
    <t>CT-303</t>
  </si>
  <si>
    <t>HALL TECNICO</t>
  </si>
  <si>
    <t>HOS-321</t>
  </si>
  <si>
    <t>ENTRE EJES EJE a5- EJE a6</t>
  </si>
  <si>
    <t>HOS-322</t>
  </si>
  <si>
    <t>HOS-306</t>
  </si>
  <si>
    <t>ESTACION PARA CAMILLAS Y SILLA DE RUEDAS</t>
  </si>
  <si>
    <t>HOS-312</t>
  </si>
  <si>
    <t>HOS-304B</t>
  </si>
  <si>
    <t>HOS-305</t>
  </si>
  <si>
    <t>HOS-307</t>
  </si>
  <si>
    <t>SALA HOSPITALIZACION ADULTOS VARONES (2 CAMAS)</t>
  </si>
  <si>
    <t>ENTRE EJES EJE a7- EJE a8</t>
  </si>
  <si>
    <t>HOS-307A</t>
  </si>
  <si>
    <t>HOS-308A</t>
  </si>
  <si>
    <t>HOS-320</t>
  </si>
  <si>
    <t>HOS-379</t>
  </si>
  <si>
    <t>CORREDOR HOSPITALIZACION Nª03</t>
  </si>
  <si>
    <t>RES-304</t>
  </si>
  <si>
    <t>HABITACION</t>
  </si>
  <si>
    <t>HOS-305A</t>
  </si>
  <si>
    <t>HOS-304A</t>
  </si>
  <si>
    <t>HOS-303</t>
  </si>
  <si>
    <t>SH. VISITA</t>
  </si>
  <si>
    <t>RES-301</t>
  </si>
  <si>
    <t>ESTAR</t>
  </si>
  <si>
    <t>T.E.</t>
  </si>
  <si>
    <t>HOS-313</t>
  </si>
  <si>
    <t>SALA HOSPITALIZACION ADULTOS MUJERES (2 CAMAS)</t>
  </si>
  <si>
    <t>HOS-313A</t>
  </si>
  <si>
    <t>HOS-364</t>
  </si>
  <si>
    <t>HOS-314</t>
  </si>
  <si>
    <t>HOS-314A</t>
  </si>
  <si>
    <t>HOS-315</t>
  </si>
  <si>
    <t>HOS-315A</t>
  </si>
  <si>
    <t>HOS-302</t>
  </si>
  <si>
    <t>S.H. PUBLICO MUJERES</t>
  </si>
  <si>
    <t>HOS-323</t>
  </si>
  <si>
    <t>HOS-324</t>
  </si>
  <si>
    <t>INST. SANIT.</t>
  </si>
  <si>
    <t>HOS-301</t>
  </si>
  <si>
    <t>SALA DE ESPERA FAMILIARES HOSPITALIZACION ADULTOS</t>
  </si>
  <si>
    <t>HOS-363</t>
  </si>
  <si>
    <t>ESTAR DE PERSONAL ASISTENCIAL VARONES</t>
  </si>
  <si>
    <t>CP-304</t>
  </si>
  <si>
    <t>CORREDOR PUBLICO Nª1</t>
  </si>
  <si>
    <t>VER PLANO A-28</t>
  </si>
  <si>
    <t>EV-303</t>
  </si>
  <si>
    <t>ESCALERA INTEGRADA 6</t>
  </si>
  <si>
    <t>HOS-319</t>
  </si>
  <si>
    <t>M02l</t>
  </si>
  <si>
    <t>HOS-317</t>
  </si>
  <si>
    <t>HOS-316</t>
  </si>
  <si>
    <t>HOS-318</t>
  </si>
  <si>
    <t>NUT-301</t>
  </si>
  <si>
    <t>OFICINA DE CONTROL NUTRICIONAL</t>
  </si>
  <si>
    <t>HOS-362</t>
  </si>
  <si>
    <t>ESTAR DE PERSONAL ASISTENCIAL MUJERES</t>
  </si>
  <si>
    <t>NUT-361</t>
  </si>
  <si>
    <t>HOS-360</t>
  </si>
  <si>
    <t>HOS-359</t>
  </si>
  <si>
    <t>HOS-358</t>
  </si>
  <si>
    <t>HOS-356</t>
  </si>
  <si>
    <t>SALA HOSPITALIZACION LACTANTE (1CAMA+1CUNA)</t>
  </si>
  <si>
    <t>HOS-376</t>
  </si>
  <si>
    <t>S.H. + VESTIDORES PERSONAL MUJERES</t>
  </si>
  <si>
    <t>S.H. + VESTIDORES PERSONAL HOMBRES</t>
  </si>
  <si>
    <t>HOS-367A</t>
  </si>
  <si>
    <t>HOS-366</t>
  </si>
  <si>
    <t>HOS-365</t>
  </si>
  <si>
    <t>DUCTO INST. MECANICAS</t>
  </si>
  <si>
    <t>CT-302</t>
  </si>
  <si>
    <t>HALL PROTEGIDA</t>
  </si>
  <si>
    <t>TECHO BLOQUE A</t>
  </si>
  <si>
    <t>HOS-367</t>
  </si>
  <si>
    <t>SALA HOSPITALIZACION ESCOLAR (2 CAMAS)</t>
  </si>
  <si>
    <t>HOS-368a</t>
  </si>
  <si>
    <t>INF-301</t>
  </si>
  <si>
    <t>SALA DE TELEC.</t>
  </si>
  <si>
    <t>CFU-301</t>
  </si>
  <si>
    <t>CTO TECNICO</t>
  </si>
  <si>
    <t>EV-304</t>
  </si>
  <si>
    <t>DUCTO PRESURIZACION</t>
  </si>
  <si>
    <t>CT-301</t>
  </si>
  <si>
    <t>HOS-369B</t>
  </si>
  <si>
    <t>HOS-372</t>
  </si>
  <si>
    <t>HOS-373</t>
  </si>
  <si>
    <t>ATENCION AL RECIEN NACIDO SANO</t>
  </si>
  <si>
    <t>HOS-370</t>
  </si>
  <si>
    <t>HOS-374</t>
  </si>
  <si>
    <t>ATENCION AL RECIEN NACIDO PATOLOGICO</t>
  </si>
  <si>
    <t>HOS-342a</t>
  </si>
  <si>
    <t>VER PLANO A-29</t>
  </si>
  <si>
    <t>SALA HOSPITALIZACION ADULTOS VARONES (2CAMAS)</t>
  </si>
  <si>
    <t>ENTRE EJES EJE a8- EJE a9</t>
  </si>
  <si>
    <t>HOS-308</t>
  </si>
  <si>
    <t>HOS-309</t>
  </si>
  <si>
    <t>HOS-309a</t>
  </si>
  <si>
    <t>HOS-310A</t>
  </si>
  <si>
    <t>SALA HOSPITALIZACION ADULTOS VARONES (1CAMA)</t>
  </si>
  <si>
    <t>HOS-310</t>
  </si>
  <si>
    <t>HOS-311a</t>
  </si>
  <si>
    <t>HOS-311b</t>
  </si>
  <si>
    <t>HOS-311</t>
  </si>
  <si>
    <t>SALA HOSPITALIZACION ADULTOS AISLADOS</t>
  </si>
  <si>
    <t>DUCTO MECANICAS</t>
  </si>
  <si>
    <t>ENTRE EJES EJE a10- EJE a11</t>
  </si>
  <si>
    <t>EV-301</t>
  </si>
  <si>
    <t>ESCALERA PROTEGIDA 2</t>
  </si>
  <si>
    <t>HOS-349</t>
  </si>
  <si>
    <t>HOS-328</t>
  </si>
  <si>
    <t>SALA HOSPITALIZACION OBSTETRICA AISLADOS</t>
  </si>
  <si>
    <t>HOS-328A</t>
  </si>
  <si>
    <t>HOS-328B</t>
  </si>
  <si>
    <t>HOS-329A</t>
  </si>
  <si>
    <t>SALA HOSPITALIZACION GINECOLOGIA (2CAMAS)</t>
  </si>
  <si>
    <t>HOS-330</t>
  </si>
  <si>
    <t>SALA HOSPITALIZACION OBSTETRICIA CESAREAS (2CAMAS)</t>
  </si>
  <si>
    <t>HOS-330a</t>
  </si>
  <si>
    <t>HOS-331a</t>
  </si>
  <si>
    <t>HOS-331</t>
  </si>
  <si>
    <t>HOS-332</t>
  </si>
  <si>
    <t>HOS-332a</t>
  </si>
  <si>
    <t>EI-301</t>
  </si>
  <si>
    <t>ESCALERA INTEGRADA 7</t>
  </si>
  <si>
    <t>DUCTO INST, MECANICAS</t>
  </si>
  <si>
    <t>CFU-304</t>
  </si>
  <si>
    <t>INF-302</t>
  </si>
  <si>
    <t>SALA DE TELECOMUICACIONES</t>
  </si>
  <si>
    <t>HOS-326</t>
  </si>
  <si>
    <t>S.H PUBLICO HOMBRES</t>
  </si>
  <si>
    <t>HOS-350</t>
  </si>
  <si>
    <t>HOS-327a</t>
  </si>
  <si>
    <t>SALA HOSPITALIZACION GINECOLOGIA (1CAMA)</t>
  </si>
  <si>
    <t>HOS-325a</t>
  </si>
  <si>
    <t>SALA DE ESPERA FAMILIARES GINECO-OBST/PEDIATRIA</t>
  </si>
  <si>
    <t>CORREDOR PUBLICO N°01</t>
  </si>
  <si>
    <t>HOS-382</t>
  </si>
  <si>
    <t>CORREDOR HOSPITALIZACION N°7</t>
  </si>
  <si>
    <t>HOS-333</t>
  </si>
  <si>
    <t>HOS-333a</t>
  </si>
  <si>
    <t>HOS-335</t>
  </si>
  <si>
    <t>RESPOSTERO</t>
  </si>
  <si>
    <t>HOS-334a</t>
  </si>
  <si>
    <t>HOS-334</t>
  </si>
  <si>
    <t>SALA HOSPITALIZACION OBSTETRICIA A.C. (2CAMAS)</t>
  </si>
  <si>
    <t>EV-305</t>
  </si>
  <si>
    <t>HOS-336</t>
  </si>
  <si>
    <t>HOS-337</t>
  </si>
  <si>
    <t>HOS-347</t>
  </si>
  <si>
    <t>HOS-348</t>
  </si>
  <si>
    <t>HOS-345</t>
  </si>
  <si>
    <t>ALMACEN DE EQUIPOS INSTR.</t>
  </si>
  <si>
    <t>HOS-344</t>
  </si>
  <si>
    <t>HOS-355</t>
  </si>
  <si>
    <t>SALA HOSPITALIZACION ADOLESCENTES (1CAMA)</t>
  </si>
  <si>
    <t>HOS-355a</t>
  </si>
  <si>
    <t>CFU-302</t>
  </si>
  <si>
    <t>HOS-354B</t>
  </si>
  <si>
    <t>HOS-354a</t>
  </si>
  <si>
    <t>HOS-351</t>
  </si>
  <si>
    <t>HOS-353</t>
  </si>
  <si>
    <t>HOS-352</t>
  </si>
  <si>
    <t>HOS-343B</t>
  </si>
  <si>
    <t>HOS-342</t>
  </si>
  <si>
    <t>SALA HOSPITALIZACION PRE-ESCOLAR (2CAMAS)</t>
  </si>
  <si>
    <t>HOS-341A</t>
  </si>
  <si>
    <t>SALA HOSPITALIZACION ADOLESCENTE (2CAMAS)</t>
  </si>
  <si>
    <t>HOS-340A</t>
  </si>
  <si>
    <t>HOS-340</t>
  </si>
  <si>
    <t>SALA HOSPITALIZACION OBSTETRICIA-ALOJAMIENTO CONJUNTO (2CAMAS)</t>
  </si>
  <si>
    <t>HOS-339A</t>
  </si>
  <si>
    <t>HOS-341</t>
  </si>
  <si>
    <t>HOS-339</t>
  </si>
  <si>
    <t>SALA HOSPITALIZACION OBSTETRICIA-ALOJAMIENTO  CONJUNTO (2CAMAS)</t>
  </si>
  <si>
    <t>HOS-338A</t>
  </si>
  <si>
    <t>HOS-338</t>
  </si>
  <si>
    <t>VER PLANO A-30</t>
  </si>
  <si>
    <t>AZOTEA BLOQUE A</t>
  </si>
  <si>
    <t>PARAPETO ENTRE EJES EJE aa- EJE ab</t>
  </si>
  <si>
    <t>PARAPETO ENTRE EJES EJE ab- EJE ac</t>
  </si>
  <si>
    <t>VER PLANO A-31</t>
  </si>
  <si>
    <t>EV-402</t>
  </si>
  <si>
    <t>DTO. PRES.</t>
  </si>
  <si>
    <t>PARAPETO TEATINA N°5</t>
  </si>
  <si>
    <t>VER PLANO A-32</t>
  </si>
  <si>
    <t>EV-403</t>
  </si>
  <si>
    <t>PROY. DE VACIO</t>
  </si>
  <si>
    <t>CFU-402</t>
  </si>
  <si>
    <t>CUARTO ACELEROGRAFO 02</t>
  </si>
  <si>
    <t>VER PLANO A-33</t>
  </si>
  <si>
    <t>EV-401</t>
  </si>
  <si>
    <t>PARAPETO TEATINA N°9</t>
  </si>
  <si>
    <t>VER PLANO A-34</t>
  </si>
  <si>
    <t>EV-404</t>
  </si>
  <si>
    <t>VER PLANO A-31 AL A-34</t>
  </si>
  <si>
    <t xml:space="preserve"> EJE a5</t>
  </si>
  <si>
    <t xml:space="preserve"> EJE aj</t>
  </si>
  <si>
    <t xml:space="preserve"> EJE ai</t>
  </si>
  <si>
    <t xml:space="preserve"> EJE a12</t>
  </si>
  <si>
    <t>PARAPETO TEATINA N°10</t>
  </si>
  <si>
    <t>VER PLANO A-35</t>
  </si>
  <si>
    <t>TECHO ESCALERA</t>
  </si>
  <si>
    <t>DUCTO I.M.</t>
  </si>
  <si>
    <t>TECHO CUARTO DE MAQUINAS</t>
  </si>
  <si>
    <t>TECHO DE ESCALERAS</t>
  </si>
  <si>
    <t>VER PLANO A-36</t>
  </si>
  <si>
    <t>VER PLANO A-37</t>
  </si>
  <si>
    <t>VER PLANO A-38</t>
  </si>
  <si>
    <t>MURO DE SOGA LADRILLO SILICO CALCAREO P-12</t>
  </si>
  <si>
    <t>EJE a1 ENTRE EJES EJE ae- EJE af</t>
  </si>
  <si>
    <t>EJE a4 ENTRE EJES EJE ab- EJE ac</t>
  </si>
  <si>
    <t>EJE a4 ENTRE EJES EJE ag- EJE ah</t>
  </si>
  <si>
    <t>ENTRE EJE a3-EJES a4 ENTRE EJES EJE ab- EJE ac</t>
  </si>
  <si>
    <t>ENTRE EJE a1-EJES a2 ENTRE EJES EJE ah- EJE ai</t>
  </si>
  <si>
    <t>EJE an ENTRE EJES EJE a4- EJE a5</t>
  </si>
  <si>
    <t>EJE a7 - EJE ab</t>
  </si>
  <si>
    <t>ENTRE EJE a4-EJES a5 ENTRE EJES EJE ab- EJE Ac</t>
  </si>
  <si>
    <t>EJE a7 - EJE af</t>
  </si>
  <si>
    <t>EJE a6 - EJE ai</t>
  </si>
  <si>
    <t>EJE a12 ENTRE EJES EJE ab- EJE ac</t>
  </si>
  <si>
    <t>EJE ac ENTRE EJES EJE a10- EJE a11</t>
  </si>
  <si>
    <t>EJE a11 ENTRE EJES EJE ag- EJE ah</t>
  </si>
  <si>
    <t>EJE da ENTRE EJES EJE d1- EJE d2</t>
  </si>
  <si>
    <t>ENTRE EJE a2-EJES a3 ENTRE EJES EJE ab- EJE Ac</t>
  </si>
  <si>
    <t>ENTRE EJE a3-EJES a4 ENTRE EJES EJE ab- EJE Ac</t>
  </si>
  <si>
    <t>ENTRE EJE a3-EJES a4 ENTRE EJES EJE ac- EJE Ad</t>
  </si>
  <si>
    <t>EJE ae ENTRE EJES EJE a2- EJE a3</t>
  </si>
  <si>
    <t>EJE ah ENTRE EJES EJE a2- EJE a3</t>
  </si>
  <si>
    <t>EJE a1 ENTRE EJES EJE ah- EJE ai</t>
  </si>
  <si>
    <t>ENTRE EJE ai-EJES aj ENTRE EJES EJE a2- EJE A3</t>
  </si>
  <si>
    <t>EJE aj ENTRE EJES EJE a2- EJE a3</t>
  </si>
  <si>
    <t>ENTRE EJE a4-EJES a5 ENTRE EJES EJE ag- EJE Af</t>
  </si>
  <si>
    <t>EJES a7 ENTRE EJES EJE ag- EJE Af</t>
  </si>
  <si>
    <t>EJES ah ENTRE EJES EJE a7- EJE A8</t>
  </si>
  <si>
    <t>EJES a7 ENTRE EJES EJE af- EJE Ag</t>
  </si>
  <si>
    <t>EJES a5 ENTRE EJES EJE ai- EJE aj</t>
  </si>
  <si>
    <t>ENTRE EJE a5-EJES a6 ENTRE EJES EJE ab- EJE Ac</t>
  </si>
  <si>
    <t>ENTRE EJE a4-EJES a5 ENTRE EJES EJE af- EJE Ag</t>
  </si>
  <si>
    <t>ENTRE EJE a5-EJES a6 ENTRE EJES EJE ai- EJE Aj</t>
  </si>
  <si>
    <t>EJE aj ENTRE EJES EJE a6- EJE A7</t>
  </si>
  <si>
    <t>ENTRE EJE a10-EJES a11 ENTRE EJES EJE ac- EJE Ad</t>
  </si>
  <si>
    <t>EJES EJE a3- EJE A4</t>
  </si>
  <si>
    <t>CLOSED ENTRE EJES EJE a2- EJE A3</t>
  </si>
  <si>
    <t>ENTRE EJES EJE a3- EJE A4</t>
  </si>
  <si>
    <t>ENTRE EJES EJE a2- EJE A3</t>
  </si>
  <si>
    <t>EJE ad ENTRE EJES EJE a9- EJE A10</t>
  </si>
  <si>
    <t>ENTRE EJES EJE a9- EJE A10</t>
  </si>
  <si>
    <t>EJE gc ENTRE EJES EJE g1- EJE g2</t>
  </si>
  <si>
    <t>SALA DE LEGRADOS</t>
  </si>
  <si>
    <t>EJES EJE g9- EJE g10</t>
  </si>
  <si>
    <t>EJE e6 - EJE ea</t>
  </si>
  <si>
    <t>EJE a3 ENTRE EJES EJE ae- EJE af</t>
  </si>
  <si>
    <t>EJE a3 ENTRE EJES EJE af- EJE ag</t>
  </si>
  <si>
    <t>HALL-131</t>
  </si>
  <si>
    <t>EV-104</t>
  </si>
  <si>
    <t>ESCALERA PROTEGIDA 4</t>
  </si>
  <si>
    <t>EJE a2 ENTRE EJES EJE ah- EJE ai</t>
  </si>
  <si>
    <t>ELEVACION 1</t>
  </si>
  <si>
    <t>FALSA COLUMNA EJE a4</t>
  </si>
  <si>
    <t>FALSA COLUMNA EJE a11</t>
  </si>
  <si>
    <t>EV-100</t>
  </si>
  <si>
    <t>ESCALERA EVACUACION N°4</t>
  </si>
  <si>
    <t>ESCALERA PROTEGIDA N°2</t>
  </si>
  <si>
    <t>I.M.</t>
  </si>
  <si>
    <t>ESCALERA EVACUACION</t>
  </si>
  <si>
    <t>SALA HOSPITALIZACION ADULTOS MUJERES (2CAMAS)</t>
  </si>
  <si>
    <t>SALA HOSPITALIZACION ESCOLAR (2CAMAS)</t>
  </si>
  <si>
    <t>SALA HOSPITALIZACION OBSTETRICIA AISLADOS</t>
  </si>
  <si>
    <t>ENTRE EJES EJE aI- EJE aJ</t>
  </si>
  <si>
    <t>ENTRE EJES EJE bb- EJE bc</t>
  </si>
  <si>
    <t>ENTRE EJE a2-EJES a3 ENTRE EJES EJE aD- EJE Ae</t>
  </si>
  <si>
    <t>EJE a3 ENTRE EJES EJE aD- EJE Ae</t>
  </si>
  <si>
    <t>VANO FACHADA</t>
  </si>
  <si>
    <t>M02A</t>
  </si>
  <si>
    <t>ADM-212</t>
  </si>
  <si>
    <t>M02o</t>
  </si>
  <si>
    <t>ADM-211</t>
  </si>
  <si>
    <t>ADM-210</t>
  </si>
  <si>
    <t>SECRETARIA ADMINISTRACION</t>
  </si>
  <si>
    <t>ADM-209</t>
  </si>
  <si>
    <t>UNIDAD DE LA GESTION DE CALIDAD</t>
  </si>
  <si>
    <t>M02n</t>
  </si>
  <si>
    <t>M02p</t>
  </si>
  <si>
    <t>ADM-208</t>
  </si>
  <si>
    <t>M02e</t>
  </si>
  <si>
    <t>OFICINA DE PLANIAMIENTO ESTRAT.</t>
  </si>
  <si>
    <t>ADM-204</t>
  </si>
  <si>
    <t>EPIDEMIOLOGIA Y SALUD OCUPACIONAL</t>
  </si>
  <si>
    <t>M03k</t>
  </si>
  <si>
    <t>ENTRE EJES EJE ag- EJE A10</t>
  </si>
  <si>
    <t>EJE a4ENTRE EJES EJE ah- EJE Ai</t>
  </si>
  <si>
    <t>TECHO LAVANDERIA</t>
  </si>
  <si>
    <t>POYO</t>
  </si>
  <si>
    <t xml:space="preserve"> TECHO SALUD AMBIENTAL</t>
  </si>
  <si>
    <t>TECHO BLOQUE E</t>
  </si>
  <si>
    <t>TECHO TBC</t>
  </si>
  <si>
    <t>TECHO CONTROL 4</t>
  </si>
  <si>
    <t>BLOQUE I - J</t>
  </si>
  <si>
    <t>TECHO CONTROL 1 - CUARTO INGRESO SERVICIO TELEC. II</t>
  </si>
  <si>
    <t>TECHO CONTROL 2</t>
  </si>
  <si>
    <t>TECHO CONTROL 3</t>
  </si>
  <si>
    <t>TECHO CASA DE FUERZA</t>
  </si>
  <si>
    <t>DUCTO  GRUPO ELECTROGENO</t>
  </si>
  <si>
    <t>TECHO COCINA</t>
  </si>
  <si>
    <t>TEATINA</t>
  </si>
  <si>
    <t>VER PLANO A-25 HASTA A-26</t>
  </si>
  <si>
    <t>DUCTO  DE ILUMINACION</t>
  </si>
  <si>
    <t>VER PLANO A-27 y A-26</t>
  </si>
  <si>
    <t>VER PLANO A-31 HASTA A-34</t>
  </si>
  <si>
    <t>VACIO TEANITA N°8</t>
  </si>
  <si>
    <t>VACIO TEANITA N°9</t>
  </si>
  <si>
    <t>VACIO TEANITA N°10</t>
  </si>
  <si>
    <t>CUARTO DE MAQUINAS CFU 403</t>
  </si>
  <si>
    <t>VACIO TEANITA N°7</t>
  </si>
  <si>
    <t>COBERTURA N°1</t>
  </si>
  <si>
    <t>COBERTURA N°2</t>
  </si>
  <si>
    <t>VER PLANO D-114</t>
  </si>
  <si>
    <t>COBERTURA N°3</t>
  </si>
  <si>
    <t>COBERTURA N°4</t>
  </si>
  <si>
    <t>VER PLANO D-115</t>
  </si>
  <si>
    <t>VER PLANO D-116</t>
  </si>
  <si>
    <t>COBERTURA N°5</t>
  </si>
  <si>
    <t>VER PLANO D-117</t>
  </si>
  <si>
    <t>COBERTURA N°6</t>
  </si>
  <si>
    <t>VER PLANO D-118</t>
  </si>
  <si>
    <t>TEATINA N°1</t>
  </si>
  <si>
    <t>VER PLANO D-119</t>
  </si>
  <si>
    <t>TEATINA N°2</t>
  </si>
  <si>
    <t>TEATINA N°3</t>
  </si>
  <si>
    <t>TEATINA N°4</t>
  </si>
  <si>
    <t>TEATINA N°5</t>
  </si>
  <si>
    <t>VER PLANO D-120</t>
  </si>
  <si>
    <t>TEATINA N°6</t>
  </si>
  <si>
    <t>TEATINA N°7</t>
  </si>
  <si>
    <t>TEATINA N°8</t>
  </si>
  <si>
    <t>TEATINA N°9</t>
  </si>
  <si>
    <t>TEATINA N°10</t>
  </si>
  <si>
    <t>VER PLANO D-121</t>
  </si>
  <si>
    <t>VER PLANO D-122</t>
  </si>
  <si>
    <t>VER PLANO D-123</t>
  </si>
  <si>
    <t>MARQUESINA N°6</t>
  </si>
  <si>
    <t>MARQUESINA N°7</t>
  </si>
  <si>
    <t>VER PLANO D-124</t>
  </si>
  <si>
    <t>MARQUESINA N°8</t>
  </si>
  <si>
    <t>MARQUESINA N°11</t>
  </si>
  <si>
    <t>MARQUESINA N°12</t>
  </si>
  <si>
    <t>MARQUESINA N°13</t>
  </si>
  <si>
    <t>MARQUESINA N°14</t>
  </si>
  <si>
    <t>MARQUESINA N°15</t>
  </si>
  <si>
    <t>MARQUESINA N°16</t>
  </si>
  <si>
    <t>COBERTURA BLOQUE C</t>
  </si>
  <si>
    <t>TECHO COMEDOR</t>
  </si>
  <si>
    <t>VER PLANO A-27 Y A-29</t>
  </si>
  <si>
    <t>ENTRE EJESab y EJEac</t>
  </si>
  <si>
    <t>EJEa4</t>
  </si>
  <si>
    <t>ENTRE EJESa4 y EJEa5</t>
  </si>
  <si>
    <t>EJEaj</t>
  </si>
  <si>
    <t>EJEal</t>
  </si>
  <si>
    <t>EJEa12</t>
  </si>
  <si>
    <t>PUERTA CONTRAPLACADA DE MDF MELAMINICO 6mm C/ ACABADO MATE, DE 1 HOJA BATIENTE; P01d (1.20 x 2.10)</t>
  </si>
  <si>
    <t>PUERTA CONTRAPLACADA DE MDF MELAMINICO 6mm C/ ACABADO MATE, DE 1 HOJA BATIENTE; P01c (1.00 x 2.10)</t>
  </si>
  <si>
    <t>PUERTA CONTRAPLACADA DE MDF MELAMINICO 6mm C/ ACABADO MATE, DE 1 HOJA BATIENTE; P01b (0.90 x 2.10)</t>
  </si>
  <si>
    <t>PUERTA CONTRAPLACADA DE MDF MELAMINICO 6mm C/ ACABADO MATE; DE 1 HOJA BATIENTE; P01a (0.80 x 2.10)</t>
  </si>
  <si>
    <t>PUERTA CONTRAPLACADA DE MDF MELAMINICO 6mm C/ ACABADO MATE, PLANCHA DE ACERO INOX. SATINADO DE 1 HOJA BATIENTE; P02a (1.20 x 2.10)</t>
  </si>
  <si>
    <t>PUERTA CONTRAPLACADA DE MDF MELAMINICO 6mm C/ ACABADO MATE, C/ VISOR DE CRISTAL TEMPLADO INCOLORO e=6mm, DE 1 HOJA BATIENTE; P03a (0.90 x 2.10)</t>
  </si>
  <si>
    <t>PUERTA CONTRAPLACADA DE MDF MELAMINICO 6mm C/ ACABADO MATE, C/ VISOR DE CRISTAL TEMPLADO INCOLORO e=6mm, DE 1 HOJA BATIENTE; P03b (1.00 x 2.10)</t>
  </si>
  <si>
    <t>PUERTA CONTRAPLACADA DE MDF MELAMINICO 6mm C/ ACABADO MATE, C/ VISOR DE CRISTAL TEMPLADO INCOLORO e=6mm Y PLANCHA DE ACERO INOX. SATINADO DE 1 HOJA BATIENTE; P04a (1.00 x 2.10)</t>
  </si>
  <si>
    <t>PUERTA CONTRAPLACADA DE MDF MELAMINICO 6mm C/ ACABADO MATE, C/ VISOR DE CRISTAL TEMPLADO INCOLORO e=6mm Y PLANCHA DE ACERO INOX. SATINADO DE 1 HOJA BATIENTE; P04b (1.20 x 2.10)</t>
  </si>
  <si>
    <t>PUERTA CONTRAPLACADA DE MDF MELAMINICO 6mm C/ ACABADO MATE, C/ REJILLA DE MADERA, DE 1 HOJA BATIENTE; P05a (0.80 x 2.10)</t>
  </si>
  <si>
    <t>PUERTA CONTRAPLACADA DE MDF MELAMINICO 6mm C/ ACABADO MATE, C/ REJILLA DE MADERA, DE 1 HOJA BATIENTE; P05c (1.00 x 2.10)</t>
  </si>
  <si>
    <t>PUERTA CONTRAPLACADA DE MDF MELAMINICO 6mm C/ ACABADO MATE, C/ REJILLA DE MADERA, DE 1 HOJA BATIENTE; P05b (0.90 x 2.10)</t>
  </si>
  <si>
    <t>PUERTA CONTRAPLACADA DE MDF MELAMINICO 6mm C/ ACABADO MATE, C/ PLANCHA INT. DE PLOMO, DE 1 HOJA BATIENTE; P06a (0.90 x 2.10)</t>
  </si>
  <si>
    <t>PUERTA CONTRAPLACADA DE MDF MELAMINICO 6mm C/ ACABADO MATE, C/ PLANCHA INT. DE PLOMO, DE 1 HOJA BATIENTE; P06b (1.20 x 2.10)</t>
  </si>
  <si>
    <t>PUERTA CONTRAPLACADA DE MDF MELAMINICO 6mm C/ ACABADO MATE, C/ 2 VISORES e=6mm, C/ PLANCHA DE ACERO INOX. SATINADO, DE 2 HOJAS BATIENTES; P07a (1.80 x 2.10)</t>
  </si>
  <si>
    <t>PUERTA CONTRAPLACADA DE MDF MELAMINICO 6mm C/ ACABADO MATE, C/ SOBRELUZ DE CRISTAL TEMPLADO INCOL. e=6mm, DE 1 HOJA BATIENTE; P09a (0.80 x 2.60)</t>
  </si>
  <si>
    <t>PUERTA CONTRAPLACADA DE MDF MELAMINICO 6mm C/ ACABADO MATE, C/ SOBRELUZ DE CRISTAL TEMPLADO INCOL. e=6mm, DE 1 HOJA BATIENTE; P09b (0.90 x 2.60)</t>
  </si>
  <si>
    <t>PUERTA CONTRAPLACADA DE MDF MELAMINICO 6mm C/ ACABADO MATE, C/ SOBRELUZ DE CRISTAL TEMPLADO INCOL. e=6mm, DE 1 HOJA BATIENTE; P09c (1.00 x 2.60)</t>
  </si>
  <si>
    <t>PUERTA CONTRAPLACADA DE MDF MELAMINICO 6mm C/ ACABADO MATE, C/ SOBRELUZ DE CRISTAL TEMPLADO INCOL. e=6mm, DE 1 HOJA BATIENTE; P09d (1.20 x 2.60)</t>
  </si>
  <si>
    <t>PUERTA CONTRAPLACADA DE MDF MELAMINICO 6mm C/ ACABADO MATE, C/ REJILLA DE MADERA, C/ SOBRELUZ DE CRISTAL TEMPLADO INCOL. e=6mm, DE 1 HOJA BATIENTE; P10c (1.00 x 2.60)</t>
  </si>
  <si>
    <t>PUERTA CONTRAPLACADA DE MDF MELAMINICO 6mm C/ ACABADO MATE, C/ REJILLA DE MADERA, C/ SOBRELUZ DE CRISTAL TEMPLADO INCOL. e=6mm, DE 1 HOJA BATIENTE; P10b (0.90 x 2.60)</t>
  </si>
  <si>
    <t>PUERTA CONTRAPLACADA DE MDF MELAMINICO 6mm C/ ACABADO MATE, C/ REJILLA DE MADERA, C/ SOBRELUZ DE CRISTAL TEMPLADO INCOL. e=6mm, DE 1 HOJA BATIENTE; P10a (0.80 x 2.60)</t>
  </si>
  <si>
    <t>PUERTA CONTRAPLACADA DE MDF MELAMINICO 6mm C/ ACABADO MATE,  C/ VISOR DE CRISTAL TEMPLADO INCOLORO e=6mm, C/ SOBRELUZ DE CRISTAL TEMPLADO INCOL. e=6mm, Y PLANCHA DE ACERO INOX. SATINADO DE 1 HOJA BATIENTE; P11a (1.00 x 2.60)</t>
  </si>
  <si>
    <t>PUERTA CONTRAPLACADA DE MDF MELAMINICO 6mm C/ ACABADO MATE,  C/ VISOR DE CRISTAL TEMPLADO INCOLORO e=6mm, C/ SOBRELUZ DE CRISTAL TEMPLADO INCOL. e=6mm, Y PLANCHA DE ACERO INOX. SATINADO DE 1 HOJA BATIENTE; P11b (1.20 x 2.60)</t>
  </si>
  <si>
    <t>PUERTA CONTRAPLACADA DE MDF MELAMINICO 6mm C/ ACABADO MATE,  C/ 2 VISORES DE CRISTAL TEMPLADO INCOLORO e=6mm, C/ SOBRELUZ DE CRISTAL TEMPLADO INCOL. e=6mm, Y PLANCHA DE ACERO INOX. SATINADO DE 2 HOJAS BATIENTES; P11c (1.60 x 2.60)</t>
  </si>
  <si>
    <t>PUERTA CONTRAPLACADA DE MDF MELAMINICO 6mm C/ ACABADO MATE,  C/ 2 VISORES DE CRISTAL TEMPLADO INCOLORO e=6mm, C/ SOBRELUZ DE CRISTAL TEMPLADO INCOL. e=6mm, Y PLANCHA DE ACERO INOX. SATINADO DE 2 HOJAS BATIENTES; P11d (1.80 x 2.60)</t>
  </si>
  <si>
    <t>PUERTA CONTRAPLACADA DE MDF MELAMINICO 6mm C/ ACABADO MATE,  C/ 2 VISORES DE CRISTAL TEMPLADO INCOLORO e=6mm, C/ SOBRELUZ DE CRISTAL TEMPLADO INCOL. e=6mm, DE 2 HOJAS BATIENTES; P12c (1.80 x 2.60)</t>
  </si>
  <si>
    <t>PUERTA CONTRAPLACADA DE MDF MELAMINICO 6mm C/ ACABADO MATE,  C/ VISOR DE CRISTAL TEMPLADO INCOLORO e=6mm, C/ SOBRELUZ DE CRISTAL TEMPLADO INCOL. e=6mm, DE 1 HOJA BATIENTE; P12b (1.20 x 2.60)</t>
  </si>
  <si>
    <t>PUERTA CONTRAPLACADA DE MDF MELAMINICO 6mm C/ ACABADO MATE,  C/ VISOR DE CRISTAL TEMPLADO INCOLORO e=6mm, C/ SOBRELUZ DE CRISTAL TEMPLADO INCOL. e=6mm, DE 1 HOJA BATIENTE; P12a (1.00 x 2.60)</t>
  </si>
  <si>
    <t>GUARDA ROPA DE PACIENTES</t>
  </si>
  <si>
    <t>VER PLANO A-09 al A-16</t>
  </si>
  <si>
    <t>EMG-161</t>
  </si>
  <si>
    <t>CAD-101</t>
  </si>
  <si>
    <t>JEFATURA/SOPORTE TECNICO</t>
  </si>
  <si>
    <t>IMA-102</t>
  </si>
  <si>
    <t>VER PLANO A-17 al A-24</t>
  </si>
  <si>
    <t>VER PLANO A-15 al A-30</t>
  </si>
  <si>
    <t>RES-305</t>
  </si>
  <si>
    <t>VIH-102</t>
  </si>
  <si>
    <t>CONSEJERIA Y  PREVENCION DE ENFERMEDADES NO TRANSMISIBLES</t>
  </si>
  <si>
    <t>CE-125</t>
  </si>
  <si>
    <t xml:space="preserve">CONSULTORIO DE CRECIMIENTO Y DESARROLLO </t>
  </si>
  <si>
    <t>CONSEJERIA Y PREVENCION DE ITS Y SIDA</t>
  </si>
  <si>
    <t>VER PLANO A-17 AL A-24</t>
  </si>
  <si>
    <t>CT-211</t>
  </si>
  <si>
    <t>CE-227</t>
  </si>
  <si>
    <t>CE-228</t>
  </si>
  <si>
    <t>INF-200</t>
  </si>
  <si>
    <t>CT-207</t>
  </si>
  <si>
    <t>ANA-100</t>
  </si>
  <si>
    <t>VER PLANO A-23 al A-30</t>
  </si>
  <si>
    <t>CO-201</t>
  </si>
  <si>
    <t>CO-202</t>
  </si>
  <si>
    <t>HOS-354A</t>
  </si>
  <si>
    <t>HOS-311B</t>
  </si>
  <si>
    <t>PREPARACION Y ENTREGA DE CADAVERES/ANTECAMARA</t>
  </si>
  <si>
    <t>HOS-329</t>
  </si>
  <si>
    <t>SALA HOSPITALIZACIÓN GINECOLOGIA (2CAMAS)</t>
  </si>
  <si>
    <t>SALA HOSPITALIZACIÓN OBSTETRICIA CESAREAS (2CAMAS)</t>
  </si>
  <si>
    <t>SALA HOSPITALIZACIÓN OBSTETRICIA A.C. (2CAMAS)</t>
  </si>
  <si>
    <t>SALA DE MONITORIO DE GESTANTES CON COMPLICACIONES (3CAMAS)</t>
  </si>
  <si>
    <t>SALA HOSPITALIZACIÓN OBSTETRICA-ALOJAMIENTO CONJUNTO (2CAMAS)</t>
  </si>
  <si>
    <t>SALA HOSPITALIZACIÓN ADOLESCENTES (2CAMAS)</t>
  </si>
  <si>
    <t>SALA HOSPITALIZACIÓN PRE-ESCOLAR (2CAMAS)</t>
  </si>
  <si>
    <t>HOS-354</t>
  </si>
  <si>
    <t>SALA HOSPITALIZACION PEDIATRIA AISLADO</t>
  </si>
  <si>
    <t>HOS-368</t>
  </si>
  <si>
    <t>SALA HOSPITALIZACION ADULTO MUJERES (2CAMAS)</t>
  </si>
  <si>
    <t>SALA HOSPITALIZACION ADULTO VARONES (2CAMAS)</t>
  </si>
  <si>
    <t>SALA HOSPITALIZACION ADULTOS ASILADOS (2CAMAS)</t>
  </si>
  <si>
    <t>SALA HOSPITALIZACIÓN OBSTETRICIA AISLADOS (2CAMAS)</t>
  </si>
  <si>
    <t>SALA HOSPITALIZACIÓN GINECOLOGIA (1CAMA)</t>
  </si>
  <si>
    <t>HOS-327</t>
  </si>
  <si>
    <t>EMG-145</t>
  </si>
  <si>
    <t>GRD-102A</t>
  </si>
  <si>
    <t>GRD-103A</t>
  </si>
  <si>
    <t xml:space="preserve">MAT-103A </t>
  </si>
  <si>
    <t xml:space="preserve">MAT-102A </t>
  </si>
  <si>
    <t xml:space="preserve">MAT-105A </t>
  </si>
  <si>
    <t>RES-303</t>
  </si>
  <si>
    <t>RES-304A</t>
  </si>
  <si>
    <t>RES-305A</t>
  </si>
  <si>
    <t>RES-326</t>
  </si>
  <si>
    <t>RES-325A</t>
  </si>
  <si>
    <t>IMA-107A</t>
  </si>
  <si>
    <t>CE-138A</t>
  </si>
  <si>
    <t>CE-137A</t>
  </si>
  <si>
    <t>CE-139A</t>
  </si>
  <si>
    <t>SH/CAMBIO DE PAÑAL</t>
  </si>
  <si>
    <t>SH/VESTIDOR PERSONAL</t>
  </si>
  <si>
    <t>CE-202</t>
  </si>
  <si>
    <t>CO-208</t>
  </si>
  <si>
    <t>SH/VESTIDOR</t>
  </si>
  <si>
    <t>ADM-219</t>
  </si>
  <si>
    <t>CQ-227</t>
  </si>
  <si>
    <t>HOS-331A</t>
  </si>
  <si>
    <t>HOS-332A</t>
  </si>
  <si>
    <t>HOS-334A</t>
  </si>
  <si>
    <t>HOS-333A</t>
  </si>
  <si>
    <t>HOS-330A</t>
  </si>
  <si>
    <t>HOS-342A</t>
  </si>
  <si>
    <t>HOS-355A</t>
  </si>
  <si>
    <t>HOS-368A</t>
  </si>
  <si>
    <t>HOS-309A</t>
  </si>
  <si>
    <t>HOS-311A</t>
  </si>
  <si>
    <t>HOS-346</t>
  </si>
  <si>
    <t>HOS-361</t>
  </si>
  <si>
    <t>HOS-343</t>
  </si>
  <si>
    <t>HOS-327A</t>
  </si>
  <si>
    <t>SH+VESTIDOR PERSONAL MUJERES</t>
  </si>
  <si>
    <t>HOS-375</t>
  </si>
  <si>
    <t>SH+VESTIDOR PERSONAL HOMBRES</t>
  </si>
  <si>
    <t>IMA-104A</t>
  </si>
  <si>
    <t>EMG-116</t>
  </si>
  <si>
    <t>EMG-137</t>
  </si>
  <si>
    <t xml:space="preserve">CAMILLAS </t>
  </si>
  <si>
    <t>GRD-103</t>
  </si>
  <si>
    <t>RECP. UUSS Y HEMOC./REC. DE SOLIC. TRANSF. Y DESP. DE USS Y HEMOC</t>
  </si>
  <si>
    <t>EMG-160</t>
  </si>
  <si>
    <t>MAT-104</t>
  </si>
  <si>
    <t>PAT-100</t>
  </si>
  <si>
    <t>FAR-100</t>
  </si>
  <si>
    <t>ADM-200</t>
  </si>
  <si>
    <t>HEM-200</t>
  </si>
  <si>
    <t>TRA-100A</t>
  </si>
  <si>
    <t>EMG-133A</t>
  </si>
  <si>
    <t>EMG-136B</t>
  </si>
  <si>
    <t>EMG-134</t>
  </si>
  <si>
    <t>ESTACION DE ENFERMERAS(INCLUYE TRABAJO LIMPIO)</t>
  </si>
  <si>
    <t>SH VESTIDOR VARONESL MUJERES</t>
  </si>
  <si>
    <t>S.H. VESTIDOR</t>
  </si>
  <si>
    <t>PAT-109</t>
  </si>
  <si>
    <t>SH DISCAPACITADO</t>
  </si>
  <si>
    <t>PAT-106</t>
  </si>
  <si>
    <t>DOSIS URINARIA</t>
  </si>
  <si>
    <t>EMG-136A</t>
  </si>
  <si>
    <t>NUT-114</t>
  </si>
  <si>
    <t>CENTRAL DE DISTRIBUCION</t>
  </si>
  <si>
    <t>SALA DE MONITEREO FETAL</t>
  </si>
  <si>
    <t>CT-104</t>
  </si>
  <si>
    <t>CT-101</t>
  </si>
  <si>
    <t>IMA-100</t>
  </si>
  <si>
    <t>EMG-131</t>
  </si>
  <si>
    <t>CT-106</t>
  </si>
  <si>
    <t>EMG-147</t>
  </si>
  <si>
    <t>LABORATORIO DE HEMATOLOGIA/INMUNOLOGIA</t>
  </si>
  <si>
    <t>CT-105</t>
  </si>
  <si>
    <t>MUEBLE TIPO MB-1b</t>
  </si>
  <si>
    <t>MUEBLE TIPO MB-1c</t>
  </si>
  <si>
    <t>MUEBLE TIPO MB-4a</t>
  </si>
  <si>
    <t>MUEBLE TIPO MB-11</t>
  </si>
  <si>
    <t>MUEBLE TIPO MA-1</t>
  </si>
  <si>
    <t>MUEBLE TIPO MA-2</t>
  </si>
  <si>
    <t>MUEBLE TIPO MA-3</t>
  </si>
  <si>
    <t>MUEBLE TIPO MB-R</t>
  </si>
  <si>
    <t>MUEBLE TIPO MB-RT</t>
  </si>
  <si>
    <t>MUEBLE TIPO MB-RT1</t>
  </si>
  <si>
    <t>EC-104</t>
  </si>
  <si>
    <t>ESTACION DE ENFERMERAS (INCLUYE TRABAJO LIMPIO)</t>
  </si>
  <si>
    <t>EMG-127</t>
  </si>
  <si>
    <t>ESTACION DE ENFERMERAS</t>
  </si>
  <si>
    <t>CO-216</t>
  </si>
  <si>
    <t>HOS-369</t>
  </si>
  <si>
    <t>HOS-343A</t>
  </si>
  <si>
    <t>TRABAJO DE ENFERMERAS</t>
  </si>
  <si>
    <t>MUEBLE TIPO MB-2E</t>
  </si>
  <si>
    <t>TOPIDO DE PEDIATRIA</t>
  </si>
  <si>
    <t>HOS-369A</t>
  </si>
  <si>
    <t>MUEBLE TIPO MB-3B</t>
  </si>
  <si>
    <t>SALA DE MONITOTEO FETAL</t>
  </si>
  <si>
    <t>CQ-202</t>
  </si>
  <si>
    <t>CUARTO DE PRELAVADO</t>
  </si>
  <si>
    <t>HS-304B</t>
  </si>
  <si>
    <t>HOS358</t>
  </si>
  <si>
    <t>LABORATORIO INMUNOHEMATOL.</t>
  </si>
  <si>
    <t>RECEP. UUSS Y HEMOC./REC. DE SOLIC. TRANSF. Y DESP. DE USS Y HEMOC</t>
  </si>
  <si>
    <t>COCINA/COMEDOR</t>
  </si>
  <si>
    <t>RES-302</t>
  </si>
  <si>
    <t>CEYE-208</t>
  </si>
  <si>
    <t>CEYE-201</t>
  </si>
  <si>
    <t>REC. UUSS Y HEMOC.</t>
  </si>
  <si>
    <t>VER PLANO SÑ-12</t>
  </si>
  <si>
    <t>EXTERIOR DE ESCALERA PROTEGIDA N°1</t>
  </si>
  <si>
    <t>"RECONSTRUCCION DEL HOSPITAL SAUL GARRIDO ROSILLO  II-1, DISTRITO DE TUMBES, PROVINCIA DE TUMBES, DEPARTAMENTO DE TUMBES"</t>
  </si>
  <si>
    <t>TUMBES</t>
  </si>
  <si>
    <t>Puerta</t>
  </si>
  <si>
    <t>Vano</t>
  </si>
  <si>
    <t>M03e</t>
  </si>
  <si>
    <t>EMG-124</t>
  </si>
  <si>
    <t>V05f</t>
  </si>
  <si>
    <t>DET.43</t>
  </si>
  <si>
    <t>Mobiliario</t>
  </si>
  <si>
    <t>EMG-101/EMG-102</t>
  </si>
  <si>
    <t>INFORMES + SALA DE ESPERA</t>
  </si>
  <si>
    <t>M02h</t>
  </si>
  <si>
    <t>Tabique</t>
  </si>
  <si>
    <t>EMG-133/EMG-134</t>
  </si>
  <si>
    <t>SALA DE OBSERVACION MUJERES + ESTACION DE ENFERMERAS (INCLUYE TRABAJO LIMPIO)</t>
  </si>
  <si>
    <t>V02b1</t>
  </si>
  <si>
    <t>DET.42</t>
  </si>
  <si>
    <t>AP-17A</t>
  </si>
  <si>
    <t>CT-111</t>
  </si>
  <si>
    <t>JEFATURA SECREATRIA</t>
  </si>
  <si>
    <t>Muro interior</t>
  </si>
  <si>
    <t>EV-103A</t>
  </si>
  <si>
    <t>HALL DE INGRESO ADMINISTRATIVO</t>
  </si>
  <si>
    <t>CE-105</t>
  </si>
  <si>
    <t>REH-103</t>
  </si>
  <si>
    <t>V04g</t>
  </si>
  <si>
    <t>CP-106</t>
  </si>
  <si>
    <t>IMA-102/IMA-103</t>
  </si>
  <si>
    <t>SALA DE LECTURA E INFORMES + SALA DE IMPRESIÓN</t>
  </si>
  <si>
    <t>JEFATURA+SECRETARIA RADIOLOGIA</t>
  </si>
  <si>
    <t>PAT-112</t>
  </si>
  <si>
    <t>M03j</t>
  </si>
  <si>
    <t>M03i</t>
  </si>
  <si>
    <t>Block de vidrio</t>
  </si>
  <si>
    <t>V05e</t>
  </si>
  <si>
    <t>CT-102/CT-103</t>
  </si>
  <si>
    <t>ESCALERA INTEGRADA TECNICA + HALL ASCENSORES</t>
  </si>
  <si>
    <t>MAT-104a</t>
  </si>
  <si>
    <t>PATIO/LAVANDERIA</t>
  </si>
  <si>
    <t>CAD-100</t>
  </si>
  <si>
    <t>P11d</t>
  </si>
  <si>
    <t>M02j</t>
  </si>
  <si>
    <t>NUT-100</t>
  </si>
  <si>
    <t>CONTRO DE SUMINISTROS</t>
  </si>
  <si>
    <t>CT-110</t>
  </si>
  <si>
    <t>M03c</t>
  </si>
  <si>
    <t>CP-102/CP-103</t>
  </si>
  <si>
    <t>CE-102</t>
  </si>
  <si>
    <t>CP-100</t>
  </si>
  <si>
    <t>HALL DE ASCENSORES PUBLICOS</t>
  </si>
  <si>
    <t>Mampara</t>
  </si>
  <si>
    <t>VIH-100/VIH-102</t>
  </si>
  <si>
    <t>SALA DE ESPERA + CORREDOR</t>
  </si>
  <si>
    <t xml:space="preserve">SH DE PACIENTE </t>
  </si>
  <si>
    <t>SH  DE PERSONAL VARONES</t>
  </si>
  <si>
    <t>HALL DE BAÑOS</t>
  </si>
  <si>
    <t xml:space="preserve">SH PRE ESCOLAR </t>
  </si>
  <si>
    <t>CP-105</t>
  </si>
  <si>
    <t>CE-116</t>
  </si>
  <si>
    <t>CP-104/CE-115</t>
  </si>
  <si>
    <t>CORREDOR  PUBLICO + SALA DE ESPERA</t>
  </si>
  <si>
    <t>V05d</t>
  </si>
  <si>
    <t>V11a</t>
  </si>
  <si>
    <t>V11d</t>
  </si>
  <si>
    <t>V11b</t>
  </si>
  <si>
    <t>LAV-102</t>
  </si>
  <si>
    <t>V05g</t>
  </si>
  <si>
    <t>V08d1</t>
  </si>
  <si>
    <t>ZONA DE TRATAMIENTO</t>
  </si>
  <si>
    <t>V08f1</t>
  </si>
  <si>
    <t>V08g1</t>
  </si>
  <si>
    <t>V08e</t>
  </si>
  <si>
    <t>ALM-101</t>
  </si>
  <si>
    <t>TCB-106</t>
  </si>
  <si>
    <t>TBC-104</t>
  </si>
  <si>
    <t>TOMA DE MEDICAMENTSO</t>
  </si>
  <si>
    <t>Ventana</t>
  </si>
  <si>
    <t>V05c</t>
  </si>
  <si>
    <t>AP-16A</t>
  </si>
  <si>
    <t>ALMACÉN INTERNO RESIDUOS SÓLIDOS</t>
  </si>
  <si>
    <t>CUARTO DE PRE-LAVADO</t>
  </si>
  <si>
    <t>CUARTO DE SÉPTICO</t>
  </si>
  <si>
    <t>CT-212</t>
  </si>
  <si>
    <t>V04f</t>
  </si>
  <si>
    <t>ALMACÉN DE EQUIPOS PARA SALA DE OPERACIONES</t>
  </si>
  <si>
    <t>ALMACÉN DE INSUMOS DE MATERIAL ESTÉRIL</t>
  </si>
  <si>
    <t>ALMACÉN DE EQUIPOS PARA SALA DE RECUPERACIÓN</t>
  </si>
  <si>
    <t>ESTACIÓN DE CAMILLAS</t>
  </si>
  <si>
    <t>M02ñ</t>
  </si>
  <si>
    <t>COORDINACIÓN DE ENFERMERÍA</t>
  </si>
  <si>
    <t>V10d1</t>
  </si>
  <si>
    <t>V10e</t>
  </si>
  <si>
    <t>ESTERILIZACIÓN</t>
  </si>
  <si>
    <t>ESTERILIZACIÓN DE BAJA TEMPERATURA</t>
  </si>
  <si>
    <t>ALMACÉN DE MATERIAL ESTÉRIL</t>
  </si>
  <si>
    <t>Columna</t>
  </si>
  <si>
    <t>DESCONTAMINACIÓN Y DESINFECCIÓN</t>
  </si>
  <si>
    <t>RECEPCIÓN Y CLASIFICACIÓN DE MATERIAL SUCIO</t>
  </si>
  <si>
    <t>ALMACÉN Y LAVADO DE CARRITOS</t>
  </si>
  <si>
    <t>CEYE-204</t>
  </si>
  <si>
    <t>ALMACÉN DE MATERIAL DIARIO</t>
  </si>
  <si>
    <t>V05e1</t>
  </si>
  <si>
    <t>V12a</t>
  </si>
  <si>
    <t>SECREATRIA ADMINISTRACIÓN</t>
  </si>
  <si>
    <t>UNIDAD DE LA GESTIÓN DE CALIDAD</t>
  </si>
  <si>
    <t>DIRECCIÓN GENRAL</t>
  </si>
  <si>
    <t>ALMACÉN INTERNO DE RESIDUOS SÓLIDOS</t>
  </si>
  <si>
    <t>SALA DE ESPERA CENTRO OBSTÉTRICO</t>
  </si>
  <si>
    <t>M04b</t>
  </si>
  <si>
    <t>EPIDEMIOLOGÍA Y SALUD OCUPACIONAL</t>
  </si>
  <si>
    <t>M04c</t>
  </si>
  <si>
    <t>ADM-217</t>
  </si>
  <si>
    <t>CT-200</t>
  </si>
  <si>
    <t>ÁREA DE PRELAVADO</t>
  </si>
  <si>
    <t>RECEPCIÓN Y CONTROL</t>
  </si>
  <si>
    <t>CP-206</t>
  </si>
  <si>
    <t>CORREDOR PÚBLICO</t>
  </si>
  <si>
    <t>Baranda</t>
  </si>
  <si>
    <t>CT-204</t>
  </si>
  <si>
    <t>HALL ASCENSORES</t>
  </si>
  <si>
    <t>CT-203</t>
  </si>
  <si>
    <t>ESCALERA INTEGRADA TÉNICA N°06</t>
  </si>
  <si>
    <t>TABLERO ELÉCTRICO</t>
  </si>
  <si>
    <t>ALMACEN INTERMEDIO RESIDUOS SÓLIDOS</t>
  </si>
  <si>
    <t>ALMACÉN DE UNIDADES DE SANGRE Y HEMO-COMPONENTES</t>
  </si>
  <si>
    <t>PROMOCIÓN DE DONACIÓN DE SANGRE</t>
  </si>
  <si>
    <t>SALA DE ADMINISTRACIÓN</t>
  </si>
  <si>
    <t>CENTRO DE CÓMPUTO</t>
  </si>
  <si>
    <t>CT-206</t>
  </si>
  <si>
    <t>M04f</t>
  </si>
  <si>
    <t>CP-200</t>
  </si>
  <si>
    <t>HALL DE ASCESORES PUBLICOS</t>
  </si>
  <si>
    <t>CP-201</t>
  </si>
  <si>
    <t>ESCALERA INTEGRADA PUBLICA N°07</t>
  </si>
  <si>
    <t>CP-202</t>
  </si>
  <si>
    <t>SH PÚBLICO HOMBRES</t>
  </si>
  <si>
    <t>SH PÚBLICO MUJERES</t>
  </si>
  <si>
    <t>DEPÓSITO + KITCHEN</t>
  </si>
  <si>
    <t>CE-210/CE-211</t>
  </si>
  <si>
    <t>CONSULTORIO DE ODONTOLOGÍA</t>
  </si>
  <si>
    <t>CE-200</t>
  </si>
  <si>
    <t>CP-203</t>
  </si>
  <si>
    <t>CP-204/CE-216</t>
  </si>
  <si>
    <t>CORREDOR PÚBLICO + SALA DE ESPERA</t>
  </si>
  <si>
    <t>Closet</t>
  </si>
  <si>
    <t>V11e</t>
  </si>
  <si>
    <t>S.H. VISITA</t>
  </si>
  <si>
    <t>HOS-304</t>
  </si>
  <si>
    <t>HOS-378</t>
  </si>
  <si>
    <t>CORREDOR HOSPITALIZACIÓN N°02</t>
  </si>
  <si>
    <t>S.H. PÚBLICO HOMBRES</t>
  </si>
  <si>
    <t>S.H. PÚBLICO MUJERES</t>
  </si>
  <si>
    <t>SALA DE ESPERA FAMILIARES HOSPITALIZACIÓN ADULTOS</t>
  </si>
  <si>
    <t>V04i</t>
  </si>
  <si>
    <t>CORREDOR PÚBLICO N°01</t>
  </si>
  <si>
    <t>S.H. + VESTIDOR PERSONAL HOMBRES</t>
  </si>
  <si>
    <t>S.H. + VESTIDOR PERSONAL MUJERES</t>
  </si>
  <si>
    <t>CORREDOR HOSPITALIZACIÓN N°03</t>
  </si>
  <si>
    <t>DET.40</t>
  </si>
  <si>
    <t>HOS-357</t>
  </si>
  <si>
    <t>M-02v</t>
  </si>
  <si>
    <t>V04d1</t>
  </si>
  <si>
    <t>HOS-380</t>
  </si>
  <si>
    <t>CORREDOR HOSPITALIZACIÓN N°05</t>
  </si>
  <si>
    <t>M02v</t>
  </si>
  <si>
    <t>HOS-371</t>
  </si>
  <si>
    <t>ALMACEN INT RESIDUOS SOLIDOS</t>
  </si>
  <si>
    <t>HOS-377</t>
  </si>
  <si>
    <t>CORREDOR HOSPITALIZACIÓN N°01</t>
  </si>
  <si>
    <t>CP-301</t>
  </si>
  <si>
    <t>HALL PÚBLICO</t>
  </si>
  <si>
    <t>CP-302</t>
  </si>
  <si>
    <t>V04i1</t>
  </si>
  <si>
    <t>HOS-325A</t>
  </si>
  <si>
    <t>HOS-325</t>
  </si>
  <si>
    <t>V04g1</t>
  </si>
  <si>
    <t>CP-303</t>
  </si>
  <si>
    <t>TÓPICO DE PROCEDIMIENTOS</t>
  </si>
  <si>
    <t>ALMACÉN DE EQUIPOS INSTR.</t>
  </si>
  <si>
    <t>ESTACIÓN DE OBSTETRAS</t>
  </si>
  <si>
    <t>V04a1</t>
  </si>
  <si>
    <t>HOS-343/HOS-343A</t>
  </si>
  <si>
    <t>HOS-381</t>
  </si>
  <si>
    <t>CORREDOR HOSPITALIZACIÓN N°06</t>
  </si>
  <si>
    <t>CORREDOR HOSPITALIZACIÓN N°07</t>
  </si>
  <si>
    <t>PISO TÉCNICO</t>
  </si>
  <si>
    <t>CUARTO ACELEROGRAFO</t>
  </si>
  <si>
    <t>CAMILLAS</t>
  </si>
  <si>
    <t>UNIDAD DE VIGILANCIA INTENSIA</t>
  </si>
  <si>
    <t>ACSP-06</t>
  </si>
  <si>
    <t>CFU-108</t>
  </si>
  <si>
    <t>CFU-103</t>
  </si>
  <si>
    <t>DISPENSACION Y EXPENDSIO</t>
  </si>
  <si>
    <t>IMA-107B</t>
  </si>
  <si>
    <t>CE-100</t>
  </si>
  <si>
    <t>CE-101</t>
  </si>
  <si>
    <t>CE-110</t>
  </si>
  <si>
    <t>PSICOFROFILAXIS</t>
  </si>
  <si>
    <t>R06b</t>
  </si>
  <si>
    <t>TAL-105</t>
  </si>
  <si>
    <t>TAL-104</t>
  </si>
  <si>
    <t>R06a</t>
  </si>
  <si>
    <t>ATENCIÓN AL RECIEN NACIDO</t>
  </si>
  <si>
    <t>SALA DE DILATACIÓN</t>
  </si>
  <si>
    <t>Placa</t>
  </si>
  <si>
    <t>SALA DE OPERACIONES DE GINECOLOGÍA Y OBSTETRICIA</t>
  </si>
  <si>
    <t>SALA DE INDUCCIÓN</t>
  </si>
  <si>
    <t>CQ-220</t>
  </si>
  <si>
    <t>SALA DE OPERACIONES DE CIRUGÍA</t>
  </si>
  <si>
    <t>ESCALERA EVACUACIÓN N°04</t>
  </si>
  <si>
    <t>ALMACÉN DE MEDICAMENTOS E INSUMOS</t>
  </si>
  <si>
    <t>CQ-218</t>
  </si>
  <si>
    <t>CORREDOR + LAVADOS DE MANOS</t>
  </si>
  <si>
    <t>CQ-210/CQ-206</t>
  </si>
  <si>
    <t>SALA DE RECUPERACIÓN POST-ANESTÉSICA + TRABAJO DE ENERMERÍA</t>
  </si>
  <si>
    <t>CUARTO DE TÉCNICO</t>
  </si>
  <si>
    <t>RECEPCIÓN DE CAMILLAS</t>
  </si>
  <si>
    <t>ALMACÉN DE EQUIPOS RAYOS X RODABLE</t>
  </si>
  <si>
    <t>DET.33</t>
  </si>
  <si>
    <t>SALA DE REFRACCIÓN</t>
  </si>
  <si>
    <t>SALA DE ESCOGRAFÍA OBSTETRICIA</t>
  </si>
  <si>
    <t>SALA DE ESPIROMETRÍA</t>
  </si>
  <si>
    <t>ESCALERA EVACUACIÓN</t>
  </si>
  <si>
    <t xml:space="preserve">Ventana </t>
  </si>
  <si>
    <t>ESCALERA DE PROTEGIDA N°02</t>
  </si>
  <si>
    <t>CONSEJERÍA Y PREVENCIÓN DEL CÁNCER</t>
  </si>
  <si>
    <t>ATENCIÓN INTERNA Y CONSEJERÍA DEL ADOLESCENTE</t>
  </si>
  <si>
    <t>CONSULTORIO DE CARDIOLOGÍA</t>
  </si>
  <si>
    <t>CONSULTORIO DE OFTAMOLOGÍA</t>
  </si>
  <si>
    <t>CONSULTORIO DE CIRUGÍA</t>
  </si>
  <si>
    <t>V11c</t>
  </si>
  <si>
    <t>CONSULTORIO DE PSIQUIATRÍA</t>
  </si>
  <si>
    <t>CONSULTORIO DE PSICOLOGÍA</t>
  </si>
  <si>
    <t>CONSULTORIO DE NEUMOLOGÍA</t>
  </si>
  <si>
    <t>ESCALERA DE EVACUACIÓN</t>
  </si>
  <si>
    <t>SALA HOSPITALIZACIÓN ADULTOS MUJERES (2 CAMAS)</t>
  </si>
  <si>
    <t>SALA HOSPITALIZACIÓN ADULTOS VARONES (2 CAMAS)</t>
  </si>
  <si>
    <t>SALA HOSPITALIZACIÓN ESCOLAR (2 CAMAS)</t>
  </si>
  <si>
    <t>SALA HOSPITALIZACIÓN LACTANTE (1 CAMA + 1 CUNA)</t>
  </si>
  <si>
    <t>SALA HOSPITALIZACION ADULTOS VARONES (1 CAMA)</t>
  </si>
  <si>
    <t>SALA HOSPITALIZACIÓN ADULTOS AISLADOS</t>
  </si>
  <si>
    <t>SALA HOSPITALIZACIÓN GINECOLOGIA (1 CAMA)</t>
  </si>
  <si>
    <t>SALA HOSPITALIZACIÓN OBSTETRICIA AISLADOS</t>
  </si>
  <si>
    <t>SALA HOSPITALIZACIÓN GINECOLOGIA (2 CAMAS)</t>
  </si>
  <si>
    <t>SALA HOSPITALIZACIÓN GINECOLOGIA CESÁREAS (2 CAMAS)</t>
  </si>
  <si>
    <t>SALA HOSPITALIZACIÓN OBSTETRICIA CESÁREAS (2 CAMAS)</t>
  </si>
  <si>
    <t>CFU-303</t>
  </si>
  <si>
    <t>SALA HOSPITALIZACIÓN OBSTETRICIA A.C. (2 CAMAS)</t>
  </si>
  <si>
    <t>SALA HOSPITALIZACIÓN PEDIATRIA AISLADO</t>
  </si>
  <si>
    <t>SALA HOSPITALIZACIÓN ADOLESCENTES (1 CAMA)</t>
  </si>
  <si>
    <t>SALA HOSPITALIZACIÓN PRE-ESCOLAR (2 CAMAS)</t>
  </si>
  <si>
    <t>SALA HOSPITALIZACIÓN ADOLESCENTES (2 CAMAS)</t>
  </si>
  <si>
    <t>SALA HOSPITALIZACIÓN OBSTETRICIA-ALOJAMIENTO CONJUNTO (2 CAMAS)</t>
  </si>
  <si>
    <t>SALA DE MONITOREO DE GESTANTES CON COMPLICACIONES (3 CAMAS)</t>
  </si>
  <si>
    <t>CFU-107</t>
  </si>
  <si>
    <t>CFU-106</t>
  </si>
  <si>
    <t>CFU-105</t>
  </si>
  <si>
    <t>CFU-104</t>
  </si>
  <si>
    <t>CT-103</t>
  </si>
  <si>
    <t>CFU-403</t>
  </si>
  <si>
    <t>CFU-401</t>
  </si>
  <si>
    <t>IMA-104B</t>
  </si>
  <si>
    <t>VER PLANO DE PLANO A-11</t>
  </si>
  <si>
    <t>TARRAJEO DE COLUMNAS Y/O PLACAS C/MORT C:A 1:5, e=1.5 CM</t>
  </si>
  <si>
    <t>VER PLANO DE PLANO A-09 A A-16</t>
  </si>
  <si>
    <t>Eje a1 y aB</t>
  </si>
  <si>
    <t>Eje a1 y aC</t>
  </si>
  <si>
    <t>Eje a1 y aD</t>
  </si>
  <si>
    <t>Eje a1 y aE</t>
  </si>
  <si>
    <t>Eje a1 y aF</t>
  </si>
  <si>
    <t>Eje a1 y aG</t>
  </si>
  <si>
    <t>Eje a1 y aH</t>
  </si>
  <si>
    <t>Eje a1 y aI</t>
  </si>
  <si>
    <t>Eje a1 y aJ</t>
  </si>
  <si>
    <t>Eje a2 y aB</t>
  </si>
  <si>
    <t>Eje a2 y aC</t>
  </si>
  <si>
    <t>Eje a2 y aD</t>
  </si>
  <si>
    <t>Eje a2 y aE</t>
  </si>
  <si>
    <t>Eje a2 y aF</t>
  </si>
  <si>
    <t>Eje a2 y aG</t>
  </si>
  <si>
    <t>Eje a2 y aH</t>
  </si>
  <si>
    <t>Eje a2 y aI</t>
  </si>
  <si>
    <t>Eje a2 y aJ</t>
  </si>
  <si>
    <t>Eje a3 y aB</t>
  </si>
  <si>
    <t>Eje a3 y aC</t>
  </si>
  <si>
    <t>Eje a3 y aD</t>
  </si>
  <si>
    <t>Eje a3 y aE</t>
  </si>
  <si>
    <t>Eje a3 y aF</t>
  </si>
  <si>
    <t>Eje a3 y aG</t>
  </si>
  <si>
    <t>Eje a3 y aH</t>
  </si>
  <si>
    <t>Eje a3 y aI</t>
  </si>
  <si>
    <t>Eje a3 y aJ</t>
  </si>
  <si>
    <t>Eje a3 y aK</t>
  </si>
  <si>
    <t>Eje a4 y aA</t>
  </si>
  <si>
    <t>Eje a4 y aB</t>
  </si>
  <si>
    <t>Eje a4 y aC</t>
  </si>
  <si>
    <t>Eje a4 y aD</t>
  </si>
  <si>
    <t>Eje a4 y aE</t>
  </si>
  <si>
    <t>Eje a4 y aF</t>
  </si>
  <si>
    <t>Eje a4 y aG</t>
  </si>
  <si>
    <t>Eje a4 y aH</t>
  </si>
  <si>
    <t>Eje a4 y aI</t>
  </si>
  <si>
    <t>Eje a4 y aJ</t>
  </si>
  <si>
    <t>Eje a4 y aK</t>
  </si>
  <si>
    <t>Eje a4 y aL</t>
  </si>
  <si>
    <t>Eje a4 y aM</t>
  </si>
  <si>
    <t>Eje a4 y aN</t>
  </si>
  <si>
    <t>Eje a5 y aA</t>
  </si>
  <si>
    <t>Eje a5 y aB</t>
  </si>
  <si>
    <t>Eje a5 y aC</t>
  </si>
  <si>
    <t>Eje a5 y aD</t>
  </si>
  <si>
    <t>Eje a5 y aE</t>
  </si>
  <si>
    <t>Eje a5 y aF</t>
  </si>
  <si>
    <t>Eje a5 y aG</t>
  </si>
  <si>
    <t>Eje a5 y aH</t>
  </si>
  <si>
    <t>Eje a5 y aI</t>
  </si>
  <si>
    <t>Eje a5 y aJ</t>
  </si>
  <si>
    <t>Eje a5 y aK</t>
  </si>
  <si>
    <t>Eje a5 y aL</t>
  </si>
  <si>
    <t>Eje a5 y aM</t>
  </si>
  <si>
    <t>Eje a5 y aN</t>
  </si>
  <si>
    <t>Eje a6 y aA</t>
  </si>
  <si>
    <t>Eje a6 y aB</t>
  </si>
  <si>
    <t>Eje a6 y aC</t>
  </si>
  <si>
    <t>Eje a6 y aD</t>
  </si>
  <si>
    <t>Eje a6 y aE</t>
  </si>
  <si>
    <t>Eje a6 y aF</t>
  </si>
  <si>
    <t>Eje a6 y aG</t>
  </si>
  <si>
    <t>Eje a6 y aH</t>
  </si>
  <si>
    <t>Eje a6 y aI</t>
  </si>
  <si>
    <t>Eje a6 y aJ</t>
  </si>
  <si>
    <t>Eje a6 y aK</t>
  </si>
  <si>
    <t>Eje a6 y aL</t>
  </si>
  <si>
    <t>Eje a6 y aM</t>
  </si>
  <si>
    <t>Eje a6 y aN</t>
  </si>
  <si>
    <t>Eje a7 y aA</t>
  </si>
  <si>
    <t>Eje a7 y aB</t>
  </si>
  <si>
    <t>Eje a7 y aC</t>
  </si>
  <si>
    <t>Eje a7 y aD</t>
  </si>
  <si>
    <t>Eje a7 y aE</t>
  </si>
  <si>
    <t>Eje a7 y aF</t>
  </si>
  <si>
    <t>Eje a7 y aG</t>
  </si>
  <si>
    <t>Eje a7 y aH</t>
  </si>
  <si>
    <t>Eje a7 y aI</t>
  </si>
  <si>
    <t>Eje a7 y aJ</t>
  </si>
  <si>
    <t>Eje a7 y aK</t>
  </si>
  <si>
    <t>Eje a7 y aL</t>
  </si>
  <si>
    <t>Eje a7 y aM</t>
  </si>
  <si>
    <t>Eje a7 y aN</t>
  </si>
  <si>
    <t>Eje a8 y aA</t>
  </si>
  <si>
    <t>Eje a8 y aB</t>
  </si>
  <si>
    <t>Eje a8 y aC</t>
  </si>
  <si>
    <t>Eje a8 y aD</t>
  </si>
  <si>
    <t>Eje a8 y aE</t>
  </si>
  <si>
    <t>Eje a8 y aF</t>
  </si>
  <si>
    <t>Eje a8 y aG</t>
  </si>
  <si>
    <t>Eje a8 y aH</t>
  </si>
  <si>
    <t>Eje a8 y aI</t>
  </si>
  <si>
    <t>Eje a9 y aB</t>
  </si>
  <si>
    <t>Eje a9 y aC</t>
  </si>
  <si>
    <t>Eje a9 y aD</t>
  </si>
  <si>
    <t>Eje a9 y aE</t>
  </si>
  <si>
    <t>Eje a9 y aG</t>
  </si>
  <si>
    <t>Eje a9 y aH</t>
  </si>
  <si>
    <t>Eje a9 y aI</t>
  </si>
  <si>
    <t>Eje a10 y aA</t>
  </si>
  <si>
    <t>Eje a10 y aB</t>
  </si>
  <si>
    <t>Eje a10 y aC</t>
  </si>
  <si>
    <t>Eje a10 y aD</t>
  </si>
  <si>
    <t>Eje a10 y aE</t>
  </si>
  <si>
    <t>Eje a10 y aF</t>
  </si>
  <si>
    <t>Eje a10 y aG</t>
  </si>
  <si>
    <t>Eje a10 y aH</t>
  </si>
  <si>
    <t>Eje a10 y aI</t>
  </si>
  <si>
    <t>Eje a11 y aA</t>
  </si>
  <si>
    <t>Eje a11 y aB</t>
  </si>
  <si>
    <t>Eje a11 y aC</t>
  </si>
  <si>
    <t>Eje a11 y aD</t>
  </si>
  <si>
    <t>Eje a11 y aE</t>
  </si>
  <si>
    <t>Eje a11 y aF</t>
  </si>
  <si>
    <t>Eje a11 y aG</t>
  </si>
  <si>
    <t>Eje a11 y aH</t>
  </si>
  <si>
    <t>Eje a11 y aI</t>
  </si>
  <si>
    <t>Eje a12 y aD</t>
  </si>
  <si>
    <t>Eje a12 y aE</t>
  </si>
  <si>
    <t>Eje a12 y aF</t>
  </si>
  <si>
    <t>Eje a12 y aG</t>
  </si>
  <si>
    <t>Eje a12 y aH</t>
  </si>
  <si>
    <t>Eje b1 y bA</t>
  </si>
  <si>
    <t>Eje b1 y bB</t>
  </si>
  <si>
    <t>Eje b1 y bC</t>
  </si>
  <si>
    <t>Eje b2 y bA</t>
  </si>
  <si>
    <t>Eje b2 y bB</t>
  </si>
  <si>
    <t>Eje b2 y bC</t>
  </si>
  <si>
    <t>Eje b3 y bA</t>
  </si>
  <si>
    <t>Eje b3 y bB</t>
  </si>
  <si>
    <t>Eje b3 y bC</t>
  </si>
  <si>
    <t>Eje d1 y dA</t>
  </si>
  <si>
    <t>Eje d1 y dB</t>
  </si>
  <si>
    <t>Eje d1 y dC</t>
  </si>
  <si>
    <t>Eje d2 y dA</t>
  </si>
  <si>
    <t>Eje d2 y dB</t>
  </si>
  <si>
    <t>Eje d2 y dC</t>
  </si>
  <si>
    <t>Eje d3 y dA</t>
  </si>
  <si>
    <t>Eje d3 y dB</t>
  </si>
  <si>
    <t>Eje d3 y dC</t>
  </si>
  <si>
    <t>Eje e1 y eA</t>
  </si>
  <si>
    <t>Eje e1 y eB</t>
  </si>
  <si>
    <t>Eje e2 y eA</t>
  </si>
  <si>
    <t>Eje e2 y eB</t>
  </si>
  <si>
    <t>Eje e3 y eA</t>
  </si>
  <si>
    <t>Eje e3 y eB</t>
  </si>
  <si>
    <t>Eje e4 y eA</t>
  </si>
  <si>
    <t>Eje e4 y eB</t>
  </si>
  <si>
    <t>Eje e5 y eA</t>
  </si>
  <si>
    <t>Eje e5 y eB</t>
  </si>
  <si>
    <t>Eje e6 y eA</t>
  </si>
  <si>
    <t>Eje e6 y eB</t>
  </si>
  <si>
    <t>Eje f1 y fA</t>
  </si>
  <si>
    <t>Eje f1 y fB</t>
  </si>
  <si>
    <t>Eje f1 y fC</t>
  </si>
  <si>
    <t>Eje f2 y fA</t>
  </si>
  <si>
    <t>Eje f2 y fB</t>
  </si>
  <si>
    <t>Eje f2 y fC</t>
  </si>
  <si>
    <t>Eje f3 y fA</t>
  </si>
  <si>
    <t>Eje f3 y fB</t>
  </si>
  <si>
    <t>Eje f3 y fC</t>
  </si>
  <si>
    <t>Eje f4 y fA</t>
  </si>
  <si>
    <t>Eje f4 y fB</t>
  </si>
  <si>
    <t>Eje f4 y fC</t>
  </si>
  <si>
    <t>Eje g1 y gA</t>
  </si>
  <si>
    <t>Eje g1 y gB</t>
  </si>
  <si>
    <t>Eje g1 y gC</t>
  </si>
  <si>
    <t>Eje g2 y gA</t>
  </si>
  <si>
    <t>Eje g2 y gB</t>
  </si>
  <si>
    <t>Eje g2 y gC</t>
  </si>
  <si>
    <t>Eje g3 y gA</t>
  </si>
  <si>
    <t>Eje g3 y gB</t>
  </si>
  <si>
    <t>Eje g3 y gC</t>
  </si>
  <si>
    <t>Eje h1 y hA</t>
  </si>
  <si>
    <t>Eje h1 y hB</t>
  </si>
  <si>
    <t>Eje h2 y hA</t>
  </si>
  <si>
    <t>Eje h2 y hB</t>
  </si>
  <si>
    <t>Eje j1 y jA</t>
  </si>
  <si>
    <t>Eje j1 y jB</t>
  </si>
  <si>
    <t>Eje j2 y jA</t>
  </si>
  <si>
    <t>Eje k1 y kA</t>
  </si>
  <si>
    <t>Eje k2 y kA</t>
  </si>
  <si>
    <t>Eje k2 y kB</t>
  </si>
  <si>
    <t>Eje l1 y lA</t>
  </si>
  <si>
    <t>Eje l1 y lB</t>
  </si>
  <si>
    <t>Eje l2 y lA</t>
  </si>
  <si>
    <t>Eje l2 y lB</t>
  </si>
  <si>
    <t>VER PLANO DE PLANO A-17 A A-24</t>
  </si>
  <si>
    <t>Eje a5 y Aa</t>
  </si>
  <si>
    <t>Eje a6 y Aa</t>
  </si>
  <si>
    <t>Eje a7 y Aa</t>
  </si>
  <si>
    <t>Eje a8 y Aa</t>
  </si>
  <si>
    <t>Eje a10 y Aa</t>
  </si>
  <si>
    <t>Eje a11 y Aa</t>
  </si>
  <si>
    <t>VER PLANO DE PLANO A-25 A A-30</t>
  </si>
  <si>
    <t>Eje a12 y aC</t>
  </si>
  <si>
    <t>VER PLANO DE PLANO A-31 A A-34</t>
  </si>
  <si>
    <t>CUARTO DE MAQUINAS</t>
  </si>
  <si>
    <t>Eje a1 y aB - aJ</t>
  </si>
  <si>
    <t>Eje a1 y aK</t>
  </si>
  <si>
    <t>Eje a1 y entre eje aK y aL</t>
  </si>
  <si>
    <t>Eje a1 y aL</t>
  </si>
  <si>
    <t>Eje a1 y entre eje aL y aM</t>
  </si>
  <si>
    <t>Eje a1 y aM</t>
  </si>
  <si>
    <t>Eje a1 y entre eje aM y aN</t>
  </si>
  <si>
    <t>Eje a1 y aN</t>
  </si>
  <si>
    <t>Eje a2 y aB - aJ</t>
  </si>
  <si>
    <t>Eje a2 y aK - aN</t>
  </si>
  <si>
    <t>Eje a3 y aB - entre eje aB y aC</t>
  </si>
  <si>
    <t>Eje a3 y entre eje aB y aC - aD</t>
  </si>
  <si>
    <t>Eje a3 y entre eje aD y aE</t>
  </si>
  <si>
    <t>Eje a3 y entre eje aD y aE - aJ</t>
  </si>
  <si>
    <t>Eje a3 y aK - aL</t>
  </si>
  <si>
    <t>Eje a3 y entre eje aL y aM</t>
  </si>
  <si>
    <t>Eje a3 y aM</t>
  </si>
  <si>
    <t>Eje a3 y entre eje aM y aN</t>
  </si>
  <si>
    <t>Eje a3 y aN</t>
  </si>
  <si>
    <t>Eje a4 y aA - entre eje aB y aC</t>
  </si>
  <si>
    <t>Eje a4 y entre eje aB y aC</t>
  </si>
  <si>
    <t>Eje a4 y aC - aF</t>
  </si>
  <si>
    <t>Eje a4 y entre eje aF y aG</t>
  </si>
  <si>
    <t>Eje a4 y entre eje aF y aG - entre eje aG y aH</t>
  </si>
  <si>
    <t>Eje a4 y entre eje aG y aH - aH</t>
  </si>
  <si>
    <t>Eje a4 y aH - entre eje aH y aI</t>
  </si>
  <si>
    <t>Eje a4 y entre eje aH y aI</t>
  </si>
  <si>
    <t>Eje a4 y aI - entre eje aI y aJ</t>
  </si>
  <si>
    <t>Eje a4 y entre eje aI y aJ</t>
  </si>
  <si>
    <t>Eje a4 y aK - aN</t>
  </si>
  <si>
    <t>Eje a5 y aA - aN</t>
  </si>
  <si>
    <t>Eje a6 y aA - aN</t>
  </si>
  <si>
    <t>Eje a7 y aA - aI</t>
  </si>
  <si>
    <t>Eje a7 y entre eje aI y aJ</t>
  </si>
  <si>
    <t>Eje a7 y aJ - aN</t>
  </si>
  <si>
    <t>Eje a8 y aA - aE</t>
  </si>
  <si>
    <t>Eje a8 y aE - aG</t>
  </si>
  <si>
    <t>Eje a8 y aG - aI</t>
  </si>
  <si>
    <t>Eje a9 y aC - entre eje aD y aE</t>
  </si>
  <si>
    <t>Eje a9 y entre eje aD y aE</t>
  </si>
  <si>
    <t>Eje a9 y aG - aI</t>
  </si>
  <si>
    <t>Eje a10 y aA - aE</t>
  </si>
  <si>
    <t>Eje a10 y aE - aG</t>
  </si>
  <si>
    <t>Eje a10 y aG - aI</t>
  </si>
  <si>
    <t>Eje a11 y aA - aI</t>
  </si>
  <si>
    <t>Eje a12 y aB</t>
  </si>
  <si>
    <t>Eje a12 y entre eje aB y aC</t>
  </si>
  <si>
    <t>Eje a12 y aC - aH</t>
  </si>
  <si>
    <t>Eje a12 y aH - entre eje aH y aI</t>
  </si>
  <si>
    <t>Eje a12 y entre eje aH y aI</t>
  </si>
  <si>
    <t>Eje a12 y aI</t>
  </si>
  <si>
    <t>Eje aA y a4 - a5</t>
  </si>
  <si>
    <t>Eje aA y a5 - entre eje a6 y a7</t>
  </si>
  <si>
    <t>Eje aA y entre eje a6 y a7 - a8</t>
  </si>
  <si>
    <t>Eje aA y a10 - entre eje a10 y a11</t>
  </si>
  <si>
    <t>Eje aA y entre eje a10 y a11</t>
  </si>
  <si>
    <t>Eje aA y a11</t>
  </si>
  <si>
    <t>Eje aB y a1</t>
  </si>
  <si>
    <t>Eje aB y entre eje a1 y a2</t>
  </si>
  <si>
    <t>Eje aB y entre eje a1 y a2 - a4</t>
  </si>
  <si>
    <t>Eje aB y a4 - a5</t>
  </si>
  <si>
    <t>Eje aB y entre eje a5 y a6</t>
  </si>
  <si>
    <t>Eje aB y entre eje a5 y a6 - a8</t>
  </si>
  <si>
    <t>Eje aB y a10 - a11</t>
  </si>
  <si>
    <t>Eje aB y entre eje a11 y a12</t>
  </si>
  <si>
    <t>Eje aB y a12</t>
  </si>
  <si>
    <t>Eje aC y a1 - a12</t>
  </si>
  <si>
    <t>Eje aD y a1 - a4</t>
  </si>
  <si>
    <t>Eje aD y a4 - entre eje a4 y a5</t>
  </si>
  <si>
    <t>Eje aD y entre eje a4 y a5 - a12</t>
  </si>
  <si>
    <t>Eje aE y a1 - a8</t>
  </si>
  <si>
    <t>Eje aE y a8 - a9</t>
  </si>
  <si>
    <t>Eje aE y entre eje a9 y a10 - a10</t>
  </si>
  <si>
    <t>Eje aE y a10 - a12</t>
  </si>
  <si>
    <t>Eje aF y a1 - a4</t>
  </si>
  <si>
    <t>Eje aF y entre eje a4 y a5</t>
  </si>
  <si>
    <t>Eje aF y entre eje a4 y a5 - a8</t>
  </si>
  <si>
    <t>Eje aF y a10 - a12</t>
  </si>
  <si>
    <t>Eje aG y a1 - a8</t>
  </si>
  <si>
    <t>Eje aG y a8 - a10</t>
  </si>
  <si>
    <t>Eje aG y a10 - a12</t>
  </si>
  <si>
    <t>Eje aH y a1 - a4</t>
  </si>
  <si>
    <t>Eje aH y entre eje a4 y a5 - a12</t>
  </si>
  <si>
    <t>Eje aI y a1 - a4</t>
  </si>
  <si>
    <t>Eje aI y a4 - entre eje a4 y a5</t>
  </si>
  <si>
    <t>Eje aI y entre eje a4 y a5 - a7</t>
  </si>
  <si>
    <t>Eje aI y entre eje a7 y a8</t>
  </si>
  <si>
    <t>Eje aI y entre eje a7 y a8 - a11</t>
  </si>
  <si>
    <t>Eje aI y a11 - a12</t>
  </si>
  <si>
    <t>Eje aJ y a1</t>
  </si>
  <si>
    <t>Eje aJ y entre eje a1 y a2</t>
  </si>
  <si>
    <t>Eje aJ y entre eje a1 y a2 - a4</t>
  </si>
  <si>
    <t>Eje aJ y entre eje a4 y a5 - a5</t>
  </si>
  <si>
    <t>Eje aJ y entre eje a5 y a6</t>
  </si>
  <si>
    <t>Eje aJ y entre eje a5 y a6 - entre eje a6 y a7</t>
  </si>
  <si>
    <t>Eje aJ y entre eje a6 y a7</t>
  </si>
  <si>
    <t>Eje aJ y a7</t>
  </si>
  <si>
    <t>Eje aK y a1 - entre eje a4 y a5</t>
  </si>
  <si>
    <t>Eje aK y entre eje a4 y a5 - a7</t>
  </si>
  <si>
    <t>Eje aL y a1</t>
  </si>
  <si>
    <t>Eje aL y entre eje a1 y a2</t>
  </si>
  <si>
    <t>Eje aL y a2</t>
  </si>
  <si>
    <t>Eje aL y entre eje a2 y a3</t>
  </si>
  <si>
    <t>Eje aM y a1 - a7</t>
  </si>
  <si>
    <t>Eje aN y a1</t>
  </si>
  <si>
    <t>Eje aN y entre a1 y a2</t>
  </si>
  <si>
    <t>Eje aN y a2</t>
  </si>
  <si>
    <t>Eje aN y entre a2 y a3</t>
  </si>
  <si>
    <t>Eje aN y a3 - a7</t>
  </si>
  <si>
    <t>Eje b1 y bA - bC</t>
  </si>
  <si>
    <t>Eje b2 y bA - bC</t>
  </si>
  <si>
    <t>Eje b3 y bA - bC</t>
  </si>
  <si>
    <t>Eje bA y b1 - b3</t>
  </si>
  <si>
    <t>Eje bB y b1 - b3</t>
  </si>
  <si>
    <t>Eje bC y b1 - b3</t>
  </si>
  <si>
    <t>Eje d1 y bA - bC</t>
  </si>
  <si>
    <t>Eje d2 y bA - bC</t>
  </si>
  <si>
    <t>Eje d3 y bA - bC</t>
  </si>
  <si>
    <t>Eje dA y d1 - d3</t>
  </si>
  <si>
    <t>Eje dB y d1 - d3</t>
  </si>
  <si>
    <t>Eje dC y d1 - d3</t>
  </si>
  <si>
    <t>Eje e1 y eA - eB</t>
  </si>
  <si>
    <t>Eje e2 y eA - eB</t>
  </si>
  <si>
    <t>Eje e3 y eA - eB</t>
  </si>
  <si>
    <t>Eje e4 y eA - eB</t>
  </si>
  <si>
    <t>Eje e5 y eA - eB</t>
  </si>
  <si>
    <t>Eje e6 y eA - eB</t>
  </si>
  <si>
    <t>Eje eA y e1 - e6</t>
  </si>
  <si>
    <t>Eje eB y e1 - e6</t>
  </si>
  <si>
    <t>Eje f1 y fA - fC</t>
  </si>
  <si>
    <t>Eje f2 y fA - fC</t>
  </si>
  <si>
    <t>Eje f3 y fA - fC</t>
  </si>
  <si>
    <t>Eje f4 y fA - fC</t>
  </si>
  <si>
    <t>Eje fA y f1 - f4</t>
  </si>
  <si>
    <t>Eje fB y f1 - f4</t>
  </si>
  <si>
    <t>Eje fC y f1 - f4</t>
  </si>
  <si>
    <t>Eje g1 y gA - gC</t>
  </si>
  <si>
    <t>Eje g2 y gA - gC</t>
  </si>
  <si>
    <t>Eje g3 y gA - gC</t>
  </si>
  <si>
    <t>Eje gA y g1 - g3</t>
  </si>
  <si>
    <t>Eje gB y g1 - g3</t>
  </si>
  <si>
    <t>Eje gC y g1 - g3</t>
  </si>
  <si>
    <t>Eje h1 y hA - hB</t>
  </si>
  <si>
    <t>Eje h2 y hA - hB</t>
  </si>
  <si>
    <t>Eje hA y h1 - h2</t>
  </si>
  <si>
    <t>Eje hB y h1 - h2</t>
  </si>
  <si>
    <t>Eje j1 y jA - jB</t>
  </si>
  <si>
    <t>Eje j2 y jA - jB</t>
  </si>
  <si>
    <t>Eje jA y j1 - j2</t>
  </si>
  <si>
    <t>Eje jB y j1 - j2</t>
  </si>
  <si>
    <t>Eje k1 y kA - kB</t>
  </si>
  <si>
    <t>Eje k2 y kA - kB</t>
  </si>
  <si>
    <t>Eje kA y k1 - k2</t>
  </si>
  <si>
    <t>Eje kB y k1 - k2</t>
  </si>
  <si>
    <t>Eje l1 y lA - lB</t>
  </si>
  <si>
    <t>Eje l2 y lA - lB</t>
  </si>
  <si>
    <t>Eje lA y l1 - l2</t>
  </si>
  <si>
    <t>Eje lB y l1 - l2</t>
  </si>
  <si>
    <t xml:space="preserve">Eje a1 y aB - entre eje aD y aE </t>
  </si>
  <si>
    <t xml:space="preserve">Eje a1 y entre eje aD y aE - aJ </t>
  </si>
  <si>
    <t>Eje a3 y aB - aD</t>
  </si>
  <si>
    <t>Eje a3 y aD - entre eje aD y aE</t>
  </si>
  <si>
    <t>Eje a4 y aA - aB</t>
  </si>
  <si>
    <t>Eje a4 y aB - entre eje aB y aC</t>
  </si>
  <si>
    <t>Eje a4 y aC - aD</t>
  </si>
  <si>
    <t>Eje a4 y aD - aF</t>
  </si>
  <si>
    <t>Eje a4 y entre eje aG y aH</t>
  </si>
  <si>
    <t xml:space="preserve">Eje a4 y entre eje aH y aI </t>
  </si>
  <si>
    <t>Eje a5 y aA - entre eje aB y aC</t>
  </si>
  <si>
    <t>Eje a5 y entre eje aB y aC</t>
  </si>
  <si>
    <t>Eje a5 y entre eje aB y aC - aI</t>
  </si>
  <si>
    <t>Eje a5 y aI- aJ</t>
  </si>
  <si>
    <t>Eje a6 y aA - aJ</t>
  </si>
  <si>
    <t>Eje a8 y aE - entre eje aG y aH</t>
  </si>
  <si>
    <t>Eje a8 y entre eje aG y aH - aI</t>
  </si>
  <si>
    <t>Eje a9 y aA - entre eje aD y aE</t>
  </si>
  <si>
    <t xml:space="preserve">Eje a12 y aB </t>
  </si>
  <si>
    <t xml:space="preserve">Eje a12 y entre eje aB y aC </t>
  </si>
  <si>
    <t xml:space="preserve">Eje a12 y aC - entre eje aH y aI </t>
  </si>
  <si>
    <t xml:space="preserve">Eje a12 y entre eje aH y aI </t>
  </si>
  <si>
    <t>Eje aA y a4 - a8</t>
  </si>
  <si>
    <t>Eje aA y a8 - a10</t>
  </si>
  <si>
    <t>Eje aA y eje a11</t>
  </si>
  <si>
    <t>Eje aB y a1 - a4</t>
  </si>
  <si>
    <t>Eje aB y a4 - a11</t>
  </si>
  <si>
    <t xml:space="preserve">Eje aC y a1 - a12 </t>
  </si>
  <si>
    <t>Eje aD y a1 y entre eje a2 y a3</t>
  </si>
  <si>
    <t>Eje aD y entre eje a2 y a3</t>
  </si>
  <si>
    <t>Eje aD y a3 - a4</t>
  </si>
  <si>
    <t>Eje aD y entre eje a4 y a5</t>
  </si>
  <si>
    <t>Eje aE y a1 - entre eje a7 y a8</t>
  </si>
  <si>
    <t>Eje aE y entre eje a7 y a8</t>
  </si>
  <si>
    <t>Eje aE y entre eje a9 y a10</t>
  </si>
  <si>
    <t>Eje aE y entre eje a9 y a10 - a12</t>
  </si>
  <si>
    <t xml:space="preserve">Eje aF y a10 - a12 </t>
  </si>
  <si>
    <t>Eje aH y entre eje a4 y a5</t>
  </si>
  <si>
    <t>Eje aI y entre eje a4 y a5</t>
  </si>
  <si>
    <t>Eje aJ y entre eje a4 y a5</t>
  </si>
  <si>
    <t>Eje aJ y entre eje a5 y a6 - a6</t>
  </si>
  <si>
    <t>Eje aJ y a6 - entre eje a6 y a7</t>
  </si>
  <si>
    <t>Eje a4 y aH - aJ</t>
  </si>
  <si>
    <t>Eje a5 y aC - aD</t>
  </si>
  <si>
    <t>Eje a5 y aD - aF</t>
  </si>
  <si>
    <t>Eje a5 y aF - aH</t>
  </si>
  <si>
    <t>Eje a5 y aH -  aJ</t>
  </si>
  <si>
    <t>Eje a6 y aC - aJ</t>
  </si>
  <si>
    <t>Eje a7 y aC - Ad</t>
  </si>
  <si>
    <t>Eje a7 y entre eje aD y aE</t>
  </si>
  <si>
    <t>Eje a7 y aE - entre eje aE y aF</t>
  </si>
  <si>
    <t>Eje a7 y entre eje aE y aF - aG</t>
  </si>
  <si>
    <t>Eje a7 y aG - aI</t>
  </si>
  <si>
    <t>Eje a8 y aC - aD</t>
  </si>
  <si>
    <t>Eje a8 y entre eje aD y aE</t>
  </si>
  <si>
    <t>Eje a8 y aE - entre eje aE y aF</t>
  </si>
  <si>
    <t>Eje a8 y entre eje aE y aF - aG</t>
  </si>
  <si>
    <t>Eje a9 y aE - entre eje aE y aF</t>
  </si>
  <si>
    <t>Eje a10 y aC - aI</t>
  </si>
  <si>
    <t>Eje a11 y aB - entre eje aB y aC</t>
  </si>
  <si>
    <t>Eje a11 y entre eje aB y aC - aI</t>
  </si>
  <si>
    <t>Eje aB y a11</t>
  </si>
  <si>
    <t>Eje aD y a4 - a12</t>
  </si>
  <si>
    <t>Eje aE y a4 - a7</t>
  </si>
  <si>
    <t>Eje aF y a4</t>
  </si>
  <si>
    <t>Eje aF y a5 - a7</t>
  </si>
  <si>
    <t>Eje aG y a4 - a8</t>
  </si>
  <si>
    <t>Eje aI y a4 - a5</t>
  </si>
  <si>
    <t>Eje aI y a8 - entre eje a10 y a11</t>
  </si>
  <si>
    <t>Eje aI y entre eje a10 y a11</t>
  </si>
  <si>
    <t>Eje aJ y a4 - a5</t>
  </si>
  <si>
    <t>VER LAMINA  A-01 AL  A-08</t>
  </si>
  <si>
    <t>EN EJE aA</t>
  </si>
  <si>
    <t>ENTRE EJE A4 Y A5</t>
  </si>
  <si>
    <t>-</t>
  </si>
  <si>
    <t>ENTRE EJE A5 Y A6</t>
  </si>
  <si>
    <t>ENTRE EJE A6 Y A7</t>
  </si>
  <si>
    <t>ENTRE EJE A7 Y A8</t>
  </si>
  <si>
    <t>ENTRE EJE A8 Y A9</t>
  </si>
  <si>
    <t>ENTRE EJE A9 Y A10</t>
  </si>
  <si>
    <t>ENTRE EJE A10 Y A11</t>
  </si>
  <si>
    <t>EN EJE aB</t>
  </si>
  <si>
    <t>ENTRE EJE A1 Y A2</t>
  </si>
  <si>
    <t>ENTRE EJE A2 Y A3</t>
  </si>
  <si>
    <t>ENTRE EJE A3 Y A4</t>
  </si>
  <si>
    <t>EN EJE aC</t>
  </si>
  <si>
    <t>ENTRE EJE A11 Y A12</t>
  </si>
  <si>
    <t>EN EJE aD</t>
  </si>
  <si>
    <t>EN EJE aE</t>
  </si>
  <si>
    <t>EN EJE aF</t>
  </si>
  <si>
    <t>EN EJE aG</t>
  </si>
  <si>
    <t>EN EJE aH</t>
  </si>
  <si>
    <t>EN EJE aI</t>
  </si>
  <si>
    <t>EN EJE aJ</t>
  </si>
  <si>
    <t>EN EJE aK</t>
  </si>
  <si>
    <t>EN EJE aL</t>
  </si>
  <si>
    <t>EN EJE aM</t>
  </si>
  <si>
    <t>EN EJE aN</t>
  </si>
  <si>
    <t>EN EJE a1</t>
  </si>
  <si>
    <t>ENTRE EJE aB Y aC</t>
  </si>
  <si>
    <t>ENTRE EJE aC Y aD</t>
  </si>
  <si>
    <t>ENTRE EJE aD Y aE</t>
  </si>
  <si>
    <t>ENTRE EJE aE Y aF</t>
  </si>
  <si>
    <t>ENTRE EJE aF Y aG</t>
  </si>
  <si>
    <t>ENTRE EJE aG Y aH</t>
  </si>
  <si>
    <t>ENTRE EJE aH Y aI</t>
  </si>
  <si>
    <t>ENTRE EJE aI Y aJ</t>
  </si>
  <si>
    <t>ENTRE EJE aK Y aL</t>
  </si>
  <si>
    <t>ENTRE EJE aL Y aM</t>
  </si>
  <si>
    <t>ENTRE EJE aM Y aN</t>
  </si>
  <si>
    <t>EN EJE a2</t>
  </si>
  <si>
    <t>EN EJE a3</t>
  </si>
  <si>
    <t>ENTRE EJE aJ Y aK</t>
  </si>
  <si>
    <t>EN EJE a4</t>
  </si>
  <si>
    <t>ENTRE EJE aA Y aB</t>
  </si>
  <si>
    <t>EN EJE a5</t>
  </si>
  <si>
    <t>EN EJE a6</t>
  </si>
  <si>
    <t>EN EJE a7</t>
  </si>
  <si>
    <t>EN EJE a8</t>
  </si>
  <si>
    <t>EN EJE a9</t>
  </si>
  <si>
    <t>EN EJE a10</t>
  </si>
  <si>
    <t>EN EJE a11</t>
  </si>
  <si>
    <t>EN EJE a12</t>
  </si>
  <si>
    <t>PERIMETRO PISO TECNICO</t>
  </si>
  <si>
    <t>ENTRE EJE aG- aH/a1-a2</t>
  </si>
  <si>
    <t>ENTRE EJE aD- aE/a9-a10</t>
  </si>
  <si>
    <t>PIT ASCENSOR PUBLICO N°1</t>
  </si>
  <si>
    <t>ENTRE EJE aI- aJ/a5-a6</t>
  </si>
  <si>
    <t>PIT ASCENSOR MONTACARGAS SUCIO N°1</t>
  </si>
  <si>
    <t>ENTRE EJE aG- aH/a4-a5</t>
  </si>
  <si>
    <t>PIT ASCENSOR MONTACAMILLAS Y MONTACARGAS N°1</t>
  </si>
  <si>
    <t>ENTRE EJE aB-aC/a4</t>
  </si>
  <si>
    <t>PLACA</t>
  </si>
  <si>
    <t>ENTRE EJE aF-aG/a4</t>
  </si>
  <si>
    <t>ENTRE EJE aI-aJ/a4</t>
  </si>
  <si>
    <t>ENTRE EJE aI-aJ/a7</t>
  </si>
  <si>
    <t>ENTRE EJE aB-aC/a12</t>
  </si>
  <si>
    <t>ENTRE EJE aH-aI/a12</t>
  </si>
  <si>
    <t>ENTRE EJE a10-a11/aA</t>
  </si>
  <si>
    <t>ENTRE EJE a11-a12/aB</t>
  </si>
  <si>
    <t>ENTRE EJE a1-a2/aB</t>
  </si>
  <si>
    <t>ENTRE EJE a6-a7/aI</t>
  </si>
  <si>
    <t>ENTRE EJE a6-a7/aJ</t>
  </si>
  <si>
    <t>ENTRE EJE a1-a2/aJ</t>
  </si>
  <si>
    <t>BLOQUE  A - ELEVACIÓN 1</t>
  </si>
  <si>
    <t>VER LAMINA  A-57 AL  A-58</t>
  </si>
  <si>
    <t>ENTRE EJE a1 - a4</t>
  </si>
  <si>
    <t xml:space="preserve">VENTANA </t>
  </si>
  <si>
    <t>ENTRE EJE a4 - a11</t>
  </si>
  <si>
    <t>CRISTAL TEMPLADO</t>
  </si>
  <si>
    <t>ENTRE EJE a11 - a12</t>
  </si>
  <si>
    <t>MURO FUERA DE EJE a12</t>
  </si>
  <si>
    <t>MURO FUERA DE EJE a1</t>
  </si>
  <si>
    <t>BLOQUE  A - ELEVACIÓN 2</t>
  </si>
  <si>
    <t>VER LAMINA  A-59 AL  A-60</t>
  </si>
  <si>
    <t>ENTRE EJE aA - aB</t>
  </si>
  <si>
    <t>ENTRE EJE aB- aJ</t>
  </si>
  <si>
    <t>ENTRE EJE aJ- aN</t>
  </si>
  <si>
    <t>BLOQUE  A - ELEVACIÓN 3</t>
  </si>
  <si>
    <t>VER LAMINA  A-61 AL  A-62</t>
  </si>
  <si>
    <t>ENTRE EJE a1- a7</t>
  </si>
  <si>
    <t>ENTRE EJE a7- a11</t>
  </si>
  <si>
    <t>ENTRE EJE a11- a12</t>
  </si>
  <si>
    <t>BLOQUE  A - ELEVACIÓN 4</t>
  </si>
  <si>
    <t>VER LAMINA  A-63 AL  A-64</t>
  </si>
  <si>
    <t>ENTRE EJE aA- aB</t>
  </si>
  <si>
    <t>ENTRE EJE aB- aC</t>
  </si>
  <si>
    <t>ENTRE EJE aC- aH</t>
  </si>
  <si>
    <t>ENTRE EJE aH- aI</t>
  </si>
  <si>
    <t>ENTRE EJE aI- aN</t>
  </si>
  <si>
    <t>MURO FUERA DE EJE aJ</t>
  </si>
  <si>
    <t>BLOQUE  B - ELEVACIÓN 1</t>
  </si>
  <si>
    <t>ENTRE EJE b1- b3</t>
  </si>
  <si>
    <t>BLOQUE  B - ELEVACIÓN 2</t>
  </si>
  <si>
    <t>ENTRE EJE bC- bA</t>
  </si>
  <si>
    <t>BLOQUE  B - ELEVACIÓN 3</t>
  </si>
  <si>
    <t>ENTRE EJE bA- bC</t>
  </si>
  <si>
    <t>BLOQUE  B - ELEVACIÓN 4</t>
  </si>
  <si>
    <t>ENTRE EJE b3- b1</t>
  </si>
  <si>
    <t>BLOQUE  D- ELEVACIÓN 1</t>
  </si>
  <si>
    <t>ENTRE EJE d3- d1</t>
  </si>
  <si>
    <t>BLOQUE  D- ELEVACIÓN 2</t>
  </si>
  <si>
    <t>ENTRE EJE dA- dC</t>
  </si>
  <si>
    <t>BLOQUE  D- ELEVACIÓN 3</t>
  </si>
  <si>
    <t>ENTRE EJE dC- dA</t>
  </si>
  <si>
    <t>BLOQUE  D- ELEVACIÓN 4</t>
  </si>
  <si>
    <t>ENTRE EJE d1- d3</t>
  </si>
  <si>
    <t>BLOQUE  E- ELEVACIÓN 1</t>
  </si>
  <si>
    <t>ENTRE EJE e6- e1</t>
  </si>
  <si>
    <t>BLOQUE  E- ELEVACIÓN 2</t>
  </si>
  <si>
    <t>ENTRE EJE eA- eB</t>
  </si>
  <si>
    <t>BLOQUE  E- ELEVACIÓN 3</t>
  </si>
  <si>
    <t>ENTRE EJE e1- e6</t>
  </si>
  <si>
    <t>BLOQUE  E- ELEVACIÓN 4</t>
  </si>
  <si>
    <t>ENTRE EJE eB- eA</t>
  </si>
  <si>
    <t>BLOQUE  F- ELEVACIÓN 1</t>
  </si>
  <si>
    <t>ENTRE EJE fA- fC</t>
  </si>
  <si>
    <t>BLOQUE  F- ELEVACIÓN 2</t>
  </si>
  <si>
    <t>ENTRE EJE f4- f1</t>
  </si>
  <si>
    <t>BLOQUE  F- ELEVACIÓN 3</t>
  </si>
  <si>
    <t>ENTRE EJE fC- fA</t>
  </si>
  <si>
    <t>BLOQUE  F- ELEVACIÓN 4</t>
  </si>
  <si>
    <t>ENTRE EJE f1- f4</t>
  </si>
  <si>
    <t>BLOQUE  G- ELEVACIÓN 1</t>
  </si>
  <si>
    <t>ENTRE EJE gA- gB</t>
  </si>
  <si>
    <t>BLOQUE  G- ELEVACIÓN 2</t>
  </si>
  <si>
    <t>ENTRE EJE g3- g1</t>
  </si>
  <si>
    <t>BLOQUE  G- ELEVACIÓN 3</t>
  </si>
  <si>
    <t>ENTRE EJE g1- g3</t>
  </si>
  <si>
    <t>BLOQUE  G- ELEVACIÓN 4</t>
  </si>
  <si>
    <t>ENTRE EJE gB- gA</t>
  </si>
  <si>
    <t>BLOQUE  H- ELEVACIÓN 1</t>
  </si>
  <si>
    <t>ENTRE EJE hB-hA</t>
  </si>
  <si>
    <t>BLOQUE  H- ELEVACIÓN 2</t>
  </si>
  <si>
    <t>ENTRE EJE h2-h1</t>
  </si>
  <si>
    <t>BLOQUE  H- ELEVACIÓN 3</t>
  </si>
  <si>
    <t>BLOQUE  H- ELEVACIÓN 4</t>
  </si>
  <si>
    <t>ENTRE EJE hA-hB</t>
  </si>
  <si>
    <t>BLOQUE  I/J - ELEVACIÓN 1</t>
  </si>
  <si>
    <t>ENTRE EJE iB-iA</t>
  </si>
  <si>
    <t>ENTRE EJE jA-jB</t>
  </si>
  <si>
    <t>BLOQUE  I/J - ELEVACIÓN 2</t>
  </si>
  <si>
    <t>ENTRE EJE iA-iB</t>
  </si>
  <si>
    <t>ENTRE EJE jB-jA</t>
  </si>
  <si>
    <t>BLOQUE  I/J - ELEVACIÓN 3</t>
  </si>
  <si>
    <t>ENTRE EJE i2-i1</t>
  </si>
  <si>
    <t>ENTRE EJE j2-j1</t>
  </si>
  <si>
    <t>BLOQUE  I/J - ELEVACIÓN 4</t>
  </si>
  <si>
    <t>ENTRE EJE i1-i2</t>
  </si>
  <si>
    <t>ENTRE EJE j1-j2</t>
  </si>
  <si>
    <t>BLOQUE  K- ELEVACIÓN 1</t>
  </si>
  <si>
    <t>ENTRE EJE kB-kA</t>
  </si>
  <si>
    <t>BLOQUE  K- ELEVACIÓN 2</t>
  </si>
  <si>
    <t>ENTRE EJE kA-kB</t>
  </si>
  <si>
    <t>BLOQUE  K- ELEVACIÓN 3</t>
  </si>
  <si>
    <t>ENTRE EJE k1-k2</t>
  </si>
  <si>
    <t>BLOQUE  K- ELEVACIÓN 4</t>
  </si>
  <si>
    <t>ENTRE EJE k2-k1</t>
  </si>
  <si>
    <t>BLOQUE  L- ELEVACIÓN 1</t>
  </si>
  <si>
    <t>ENTRE EJE l1-l2</t>
  </si>
  <si>
    <t>BLOQUE  L- ELEVACIÓN 2</t>
  </si>
  <si>
    <t>ENTRE EJE lA-lB</t>
  </si>
  <si>
    <t>BLOQUE  L- ELEVACIÓN 3</t>
  </si>
  <si>
    <t>ENTRE EJE l2-l1</t>
  </si>
  <si>
    <t>BLOQUE  L- ELEVACIÓN 4</t>
  </si>
  <si>
    <t>ENTRE EJE lB-lA</t>
  </si>
  <si>
    <t>Pcf1a</t>
  </si>
  <si>
    <t>dintel</t>
  </si>
  <si>
    <t>lados</t>
  </si>
  <si>
    <t>P06b</t>
  </si>
  <si>
    <t>P11b</t>
  </si>
  <si>
    <t>P11c</t>
  </si>
  <si>
    <t>Pcf1b</t>
  </si>
  <si>
    <t>Pcf1c</t>
  </si>
  <si>
    <t>Pcf1d</t>
  </si>
  <si>
    <t>Pcf1e</t>
  </si>
  <si>
    <t>Pcf1f</t>
  </si>
  <si>
    <t>Pcf1h</t>
  </si>
  <si>
    <t>Pcf1j</t>
  </si>
  <si>
    <t>Pcf1k</t>
  </si>
  <si>
    <t>Pcf1l</t>
  </si>
  <si>
    <t>Pcf1m</t>
  </si>
  <si>
    <t>Pcf1n</t>
  </si>
  <si>
    <t>Pcf2m</t>
  </si>
  <si>
    <t>Pcf4a</t>
  </si>
  <si>
    <t>Pcf4b</t>
  </si>
  <si>
    <t>parapeto</t>
  </si>
  <si>
    <t>R01e</t>
  </si>
  <si>
    <t>R03c</t>
  </si>
  <si>
    <t>R03d</t>
  </si>
  <si>
    <t>R05a</t>
  </si>
  <si>
    <t>base</t>
  </si>
  <si>
    <t>V04j</t>
  </si>
  <si>
    <t>V05b</t>
  </si>
  <si>
    <t>V08b1</t>
  </si>
  <si>
    <t>V08c1</t>
  </si>
  <si>
    <t>V08f</t>
  </si>
  <si>
    <t>V09a</t>
  </si>
  <si>
    <t>V09b</t>
  </si>
  <si>
    <t>V10a</t>
  </si>
  <si>
    <t>V10b</t>
  </si>
  <si>
    <t>V10c</t>
  </si>
  <si>
    <t>M02b</t>
  </si>
  <si>
    <t>M04a</t>
  </si>
  <si>
    <t>Pcf1g</t>
  </si>
  <si>
    <t>Pcf3</t>
  </si>
  <si>
    <t>Pcf4c</t>
  </si>
  <si>
    <t>V04c1</t>
  </si>
  <si>
    <t>V04f1</t>
  </si>
  <si>
    <t>V04h</t>
  </si>
  <si>
    <t>V08e1</t>
  </si>
  <si>
    <t>V10b1</t>
  </si>
  <si>
    <t>V10d</t>
  </si>
  <si>
    <t>M03l</t>
  </si>
  <si>
    <t>M03o</t>
  </si>
  <si>
    <t>M04g</t>
  </si>
  <si>
    <t>V04e1</t>
  </si>
  <si>
    <t>V08a1</t>
  </si>
  <si>
    <t>Pcf4d</t>
  </si>
  <si>
    <t>ESCALERA INETGRADA S-1</t>
  </si>
  <si>
    <t>ESCALERA INETGRADA S-2</t>
  </si>
  <si>
    <t>ESCALERA INETGRADA S-3</t>
  </si>
  <si>
    <t>ESCALERA PROTEGIDA N°1</t>
  </si>
  <si>
    <t>PASO 27 A 37</t>
  </si>
  <si>
    <t>PASO 38 A 41</t>
  </si>
  <si>
    <t>PASO 42 A 52</t>
  </si>
  <si>
    <t>CONTRAPASO 27 A 37</t>
  </si>
  <si>
    <t>CONTRAPASO 38 A 41</t>
  </si>
  <si>
    <t>CONTRAPASO 42 A 52</t>
  </si>
  <si>
    <t>PASO 53 A 63</t>
  </si>
  <si>
    <t>PASO 64 A 67</t>
  </si>
  <si>
    <t xml:space="preserve">PASO 68 A 78 </t>
  </si>
  <si>
    <t>CONTRAPASO 53 A 63</t>
  </si>
  <si>
    <t>CONTRAPASO 64 A 67</t>
  </si>
  <si>
    <t xml:space="preserve">CONTRAPASO 68 A 78 </t>
  </si>
  <si>
    <t>ESCALERA PROTEGIDA N°3</t>
  </si>
  <si>
    <t>ESCALERA PROTEGIDA N°4</t>
  </si>
  <si>
    <t>ESCALERA PROTEGIDA N°5</t>
  </si>
  <si>
    <t xml:space="preserve">ESCALERA INTEGRADA N°6 </t>
  </si>
  <si>
    <t>PASO 1 A 5</t>
  </si>
  <si>
    <t>PASO 6 A 26</t>
  </si>
  <si>
    <t>CONTRAPASO 1 A 5</t>
  </si>
  <si>
    <t>CONTRAPASO 6 A 26</t>
  </si>
  <si>
    <t>PASO 27 A 31</t>
  </si>
  <si>
    <t>PASO 32 A 52</t>
  </si>
  <si>
    <t>CONTRAPASO 27 A 31</t>
  </si>
  <si>
    <t>CONTRAPASO 32 A 52</t>
  </si>
  <si>
    <t>ESCALERA INTEGRADA N°7</t>
  </si>
  <si>
    <t>DESCANSO 1</t>
  </si>
  <si>
    <t>DESCANSO 2</t>
  </si>
  <si>
    <t>DESCANSO 3</t>
  </si>
  <si>
    <t>VER PLANO D-77</t>
  </si>
  <si>
    <t>SALA DE REHIDRATACIÓN</t>
  </si>
  <si>
    <t>TOPICO CIRUGIA</t>
  </si>
  <si>
    <t>ADMSION</t>
  </si>
  <si>
    <t>DISPENSACION  Y EXPENDIO DE MEDICAMENTOS DE EMERGENCIA</t>
  </si>
  <si>
    <t>ALMACEN DE MEDICAMENTOS  MATERIALES E INSUMOS</t>
  </si>
  <si>
    <t>LABORATORIO DECENTRALIZADO DE PATOLOGIA CLINICA</t>
  </si>
  <si>
    <t xml:space="preserve">RAYOS X PORTATIL </t>
  </si>
  <si>
    <t>EMG-100/EMG-101/EMG-102</t>
  </si>
  <si>
    <t xml:space="preserve">HALL + INFORMES + SALA DE ESPERA </t>
  </si>
  <si>
    <t>EMG-116/EMG-118/EMG-124/EMG-138/EMG139/EMG-147</t>
  </si>
  <si>
    <t xml:space="preserve">CORREDORES +  SALA DE ESPERA PARA EVALUACIÓN DE PACIENTES  + HALL + ESTACIÓN DE CAMILLAS </t>
  </si>
  <si>
    <t>HALL DE INGRESO ADMINITRATIVO</t>
  </si>
  <si>
    <t>DUCTO I.S</t>
  </si>
  <si>
    <t>VER PLANO D-78</t>
  </si>
  <si>
    <t>SALA DE OBSERVACIÓN PEDIATRIA</t>
  </si>
  <si>
    <t>SALA DE OBSERVACIÓN MUJERES</t>
  </si>
  <si>
    <t>ESTACIÓN DE ENFERMERAS (INCLUYE TRABAJO LIMPIO)</t>
  </si>
  <si>
    <t>GUARDA ROPA PACIENTE</t>
  </si>
  <si>
    <t>MAT-100/101</t>
  </si>
  <si>
    <t>SALA ESTAR + COCINA COMEDOR</t>
  </si>
  <si>
    <t>AP-06/AP-17</t>
  </si>
  <si>
    <t>HABITACIÓN GESTANTE SOLA</t>
  </si>
  <si>
    <t>HABITACIÓN GESTANTE ADOLECENTE</t>
  </si>
  <si>
    <t>PREPARACIÓN Y ENTREGA DE CADAVERES/ANTECAMARA</t>
  </si>
  <si>
    <t>SALA DE OBSERVACIÓN AISLADO</t>
  </si>
  <si>
    <t>CONSERVACIÓN DE CADAVERES</t>
  </si>
  <si>
    <t>VER PLANO D-79</t>
  </si>
  <si>
    <t>SUBESTACIÓN ELECTRICA</t>
  </si>
  <si>
    <t>VER PLANO D-80</t>
  </si>
  <si>
    <t>GESTIÓN DE LA INFORMACIÓN</t>
  </si>
  <si>
    <t>FAR-101/FAR-102</t>
  </si>
  <si>
    <t>DISPENSACIÓN Y EXPENDIO + CAJA</t>
  </si>
  <si>
    <t>FARMACO VIGILANCIA Y TECNOVIGILANCIA</t>
  </si>
  <si>
    <t xml:space="preserve">JEFATURA + SECRETARIA RADIOLOGIA </t>
  </si>
  <si>
    <t>IMA-102 /103</t>
  </si>
  <si>
    <t xml:space="preserve">RECEPCIÓN </t>
  </si>
  <si>
    <t>SH + VESTIDOR HOMBRES</t>
  </si>
  <si>
    <t>SH + VESTIDOR MUJERES</t>
  </si>
  <si>
    <t>VER PLANO D-81</t>
  </si>
  <si>
    <t>PAT-106/108</t>
  </si>
  <si>
    <t>CORREDOR + DUCHA</t>
  </si>
  <si>
    <t>TOMA DE MUESTRAS SANGUINEAS</t>
  </si>
  <si>
    <t>RECEPCIÓN DE MUESTRAS Y ENTREGA DE RESULTADOS</t>
  </si>
  <si>
    <t>LABORATORIO DE HEMATOLOGIA/ INMUNOLOGIA</t>
  </si>
  <si>
    <t>CT-100 /CT-101/CT-103/CT-104/CT-107/CT-108/CT-109</t>
  </si>
  <si>
    <t>CORREDORES TECNICOS + HALL DE ASCENSORES + HALL</t>
  </si>
  <si>
    <t>VER PLANO D-82</t>
  </si>
  <si>
    <t>JEFATURA / SOPORTO TECNICO</t>
  </si>
  <si>
    <t>PREPARACIÓN DE FORMULAS</t>
  </si>
  <si>
    <t xml:space="preserve">ENVASADO Y REFRIGERACIÓN </t>
  </si>
  <si>
    <t>CORREDOR HACIA BAÑO DE COMENSALES</t>
  </si>
  <si>
    <t>NUT-111/NUT-109</t>
  </si>
  <si>
    <t>COMEDOR DEL PERSONAL + PREPARACIÓN Y COCCIÓN DE ALIMENTOS</t>
  </si>
  <si>
    <t>LAVADO Y ESTACIÓN DE COCHES TERMICOS</t>
  </si>
  <si>
    <t>ALMACEN DE PRODUCTOS PERECICLES</t>
  </si>
  <si>
    <t>ALMACEN DE PRODUCTOS NO PERECICLES</t>
  </si>
  <si>
    <t>CENTRAL DE DISTRIBUCIÓN</t>
  </si>
  <si>
    <t>VER PLANO D-83</t>
  </si>
  <si>
    <t>CONSEJERIA Y PREVENCIÓN ITS VIH Y SIDA</t>
  </si>
  <si>
    <t>CONSEJERIA Y PREVENCIÓN DE ENFERMEDADES NO TRANSMITIBLES</t>
  </si>
  <si>
    <t>CONSEJERIA Y PREVENCIÓN DE ENFERMEDADES METAXENICAS ZOONOTICAS</t>
  </si>
  <si>
    <t>ATENCIÓN INTEGRAL DEL ADULTO MAYOR</t>
  </si>
  <si>
    <t>FAR-100/CP-102/CP-100/CP-103/CP-104 /CE-115/CE-116/PAT-100/IMA-100</t>
  </si>
  <si>
    <t xml:space="preserve">SALAS DE ESPERA + CORREDORES PUBLICOS + HALL DE ASCENSORES  </t>
  </si>
  <si>
    <t>VER PLANO D-84</t>
  </si>
  <si>
    <t>PSCIPROFILAXIS</t>
  </si>
  <si>
    <t>SH CAMBIO DE PAÑAL</t>
  </si>
  <si>
    <t>VER PLANO D-93</t>
  </si>
  <si>
    <t>LAVADO Y ESTACIÓN DE CARROS</t>
  </si>
  <si>
    <t>COSTURA + REPARACIÓN DE ROPA LIMPIA</t>
  </si>
  <si>
    <t xml:space="preserve">RECEPCIÓN Y SELECCIÓN DE ROPA SUCIA </t>
  </si>
  <si>
    <t>LAV-102/LAV-103</t>
  </si>
  <si>
    <t>CLASIFICACIÓN DE ROPA SUCIA + LAVADO DE ROPA CON BARRERA SANITARIA</t>
  </si>
  <si>
    <t>SOPORTO INFORMATICO</t>
  </si>
  <si>
    <t>AML-100/101</t>
  </si>
  <si>
    <t>RECEPCIÓN Y DESPACHO + CORREDOR</t>
  </si>
  <si>
    <t>AML-102</t>
  </si>
  <si>
    <t>PREVENCIÓN Y CONTROL DE TUBERCULOSIS</t>
  </si>
  <si>
    <t>ROPA  SUCIA</t>
  </si>
  <si>
    <t>CO-203/CO-202/CO-201</t>
  </si>
  <si>
    <t>LAVADOS PARA PERSONAL ASISTENCIAL + CORREDORES</t>
  </si>
  <si>
    <t>VESTIBULO GESTANTE</t>
  </si>
  <si>
    <t>RECEPECIÓN Y CLASIFICACIÓN DE MATERIAL SUCIO</t>
  </si>
  <si>
    <t>ALMACEN DE MATERIAL DIARIO</t>
  </si>
  <si>
    <t>COORDINACIÓN DE ENFERMERIA</t>
  </si>
  <si>
    <t>SALA DE RECUPERACIÓN POST-ANASTESIA</t>
  </si>
  <si>
    <t>ALMACEN DE EQUIPOS PARA SALA DE RECUPERACIÓN</t>
  </si>
  <si>
    <t>ESTERILIZACIÓN EN BAJA TEMPERATURA</t>
  </si>
  <si>
    <t xml:space="preserve">CQ-215  CQ-216 CQ-218/A/B/C </t>
  </si>
  <si>
    <t>LAVADO DE MANOS + CORREDOR + RECEPCIÓN DE CAMILLAS + ALMACEN DE EQUIPOS RAYOS  X  RODABLE</t>
  </si>
  <si>
    <t>ALMACEN DE INSUMOS Y MATERIAL ESTERIL</t>
  </si>
  <si>
    <t>CEYE-205/208</t>
  </si>
  <si>
    <t>ESTERILIZACIÓN + ALMACEN DE MATERIAL ESTERIL</t>
  </si>
  <si>
    <t>SALA DE OPERACIONES DE CIRUGIA</t>
  </si>
  <si>
    <t>CQ-201/CQ-202</t>
  </si>
  <si>
    <t>ESTACIÓN DE CAMILLAS + CORREDOR</t>
  </si>
  <si>
    <t>CT-211/CT-210/CT-209/CT-208</t>
  </si>
  <si>
    <t>CORREDORES TECNICOS + HALL</t>
  </si>
  <si>
    <t>SECRETARIA ADMINISTRACIÓN</t>
  </si>
  <si>
    <t>SALA DE ECOGRAFIA OBSTETRICA</t>
  </si>
  <si>
    <t>LABORATORIO  INMUNOHEMATOL</t>
  </si>
  <si>
    <t>ESTERILIZACIÓN DE PRODUCTOS BIOLOGICOS</t>
  </si>
  <si>
    <t>CENTRO DE COMPUTO II</t>
  </si>
  <si>
    <t>AREA DE PRE LAVADO</t>
  </si>
  <si>
    <t>RECPECIÓN Y CONTROL</t>
  </si>
  <si>
    <t>DIRECCIÓN GENERAL</t>
  </si>
  <si>
    <t>CORREDOR HACIA ESCALERA  PROTEGIDA N°1</t>
  </si>
  <si>
    <t>ADM-218/ADM-217/ADM-201</t>
  </si>
  <si>
    <t xml:space="preserve">CORREDORES </t>
  </si>
  <si>
    <t>RECEP UUSS Y HEMOC./
REC DE SOLIC.TRANSF. Y DESP.DE USS Y HEMOC.</t>
  </si>
  <si>
    <t>SALA DE ADMINITRACIÓN</t>
  </si>
  <si>
    <t>ALMACEN  INTERMEDIO RESIDUOS SOLIDOS</t>
  </si>
  <si>
    <t>CENTRO  DE DATOS I</t>
  </si>
  <si>
    <t>CT-201/CT-202/CT-206/CT-205/CT-204</t>
  </si>
  <si>
    <t>CORREDORES TECNICOS + HALL ASCENSORES</t>
  </si>
  <si>
    <t>SALA DE CONTROL ELECTRICO I</t>
  </si>
  <si>
    <t>CUARTO DE TABLERO ELECTRICO</t>
  </si>
  <si>
    <t>ATENCIÓN INTERNA Y CONSEJERIA DEL ADOLECENTE</t>
  </si>
  <si>
    <t>CE-210/211</t>
  </si>
  <si>
    <t xml:space="preserve">CONSULTORIO DE ODONTOLOGIA </t>
  </si>
  <si>
    <t>TECHO DE HALL PUBLICO(CE-100) /DOBLE ALTURA</t>
  </si>
  <si>
    <t>CO-200/CQ-200/CT-200/ADM-200/CP-206/CP-200/CP-202/CP-203/CE-200/CE-216/CP-204/CP-205/CT-207</t>
  </si>
  <si>
    <t>SALA DE ESPERA CENTRO OBSTETRICIO / QUIRURGICO+ CORREDORES TECNICOS + SALAS DE ESPERA + CORREDORES PUBLICOS  + HALL DE ASCENSORES PUBLICOS + HALL</t>
  </si>
  <si>
    <t>TELE-CONSULTORIO</t>
  </si>
  <si>
    <t xml:space="preserve">HABITACIÓN MUJERES </t>
  </si>
  <si>
    <t>COCINA / COMEDOR</t>
  </si>
  <si>
    <t>ESTACIÓN PARA CAMILLAS Y SILLAS DE RUEDAS</t>
  </si>
  <si>
    <t>CORREDOR HOSPITALIZACION N°2</t>
  </si>
  <si>
    <t>ALAMCEN DE EQUIPOS E INSTRUMENTAL</t>
  </si>
  <si>
    <t>ESTAR DE PERSONAL ASITENCIAL VARONES</t>
  </si>
  <si>
    <t>SALA DE ESPERA FAMILIARES  HOSPITALIZACIÓN ADULTOS</t>
  </si>
  <si>
    <t>HOS-378/HOS-379/HOS-380/CT-301</t>
  </si>
  <si>
    <t xml:space="preserve">CORREDOR HOSPITALIZACIÓN N°2 - N°3 -N°5 + HALL TECNICO </t>
  </si>
  <si>
    <t>CORREDOR PUBLICO N°1</t>
  </si>
  <si>
    <t>SALA HOSPITALIZACIÓN PEDIATRIA ESCOLAR (2 CAMAS)</t>
  </si>
  <si>
    <t>SALA HOSPITALIZACIÓN ESCOLAR ( 2 CAMAS)</t>
  </si>
  <si>
    <t>ESTAR DE PERSONAL ASITENCIAL MUJERES</t>
  </si>
  <si>
    <t>ALMACEN DE EQUIPOS INSTRUMENTAL</t>
  </si>
  <si>
    <t>SALA HOSPTALIZACIÓN ADOLECENTES(1 CAMA)</t>
  </si>
  <si>
    <t>CORREDOR HOSPITALIZACION N°5</t>
  </si>
  <si>
    <t>HOS-369/369A</t>
  </si>
  <si>
    <t>ATENCIÓN AL RECIEN NACIDO SANO</t>
  </si>
  <si>
    <t xml:space="preserve">SALA HOSPITALIZACIÓN PRE-ESCOLAR(2 CAMAS) </t>
  </si>
  <si>
    <t>SH + VESTIDOR PERSONAL MUJERES</t>
  </si>
  <si>
    <t>SALA HOSPITALIZACIÓN ADULTOS VARONES (1 CAMAS)</t>
  </si>
  <si>
    <t>SALA HOSPITALIZACIÓN GINECOLOGIA(1CAMA)</t>
  </si>
  <si>
    <t>SALA HOSPITALIZACION GINECOLOGIA (2 CAMAS)</t>
  </si>
  <si>
    <t>SALA HOSPITALIZACIÓN OBSTETRICIA CESARIAS(2 CAMAS)</t>
  </si>
  <si>
    <t>SALA DE ESPERA  FAMILIARES GINECO- OBST/PEDIATRIA</t>
  </si>
  <si>
    <t>EI-301/CP-301/CP-302</t>
  </si>
  <si>
    <t xml:space="preserve">ESCALERA PROTEGIDA 7 + HALL PUBLICO + CORREDOR PUBLICO N°1 </t>
  </si>
  <si>
    <t>HOS-377/HOS-382/HOS-381</t>
  </si>
  <si>
    <t>CORREDOR HOSPITALIZACIÓN N°1-N°7-N°6</t>
  </si>
  <si>
    <t>SALA HOSPITALIZACIÓN ADOLECENTES (2 CAMAS)</t>
  </si>
  <si>
    <t>SALA HOPITALIZACIÓN OBSTETRICIA - ALOJAMIENTO CONJUNTO(2 CAMAS)</t>
  </si>
  <si>
    <t>SALA DE MONITOREO DE GESTANTES CON COMPLICACIONES     (3 CAMAS)</t>
  </si>
  <si>
    <t>HOS-343/343A</t>
  </si>
  <si>
    <t>ESTATICIÓN DE OBSTETRAS</t>
  </si>
  <si>
    <t>SALA HOSPITALIZACIÓN OBTETRICIA A.C (2 CAMAS)</t>
  </si>
  <si>
    <t>AMB-109/AMB-108/AMB-105/AMB-104/AMB-103/AMB-102</t>
  </si>
  <si>
    <t>ALMACENAMIENTO Y POST TRATAMIENTO DE RESIDUOS SOLIDOS + ZONA DE TRATAMIENTO + RECEPCIÓN , PESADO Y REGISTRO + ALAMCENAMIENTO Y PRETRATAMIENTO POR TIPO DE RESIDUO + ALMACEN DE RESIDUOS BIOCONTAMINADOS + ALMACEN DE RESIDUOS ESPECIALES</t>
  </si>
  <si>
    <t>ESTACIÓN Y LAVADO DE COCHES</t>
  </si>
  <si>
    <t>CE 210 A</t>
  </si>
  <si>
    <t>VER PLANO A-01 AL A-08</t>
  </si>
  <si>
    <t>ASCENSORES</t>
  </si>
  <si>
    <t>PIT ASCENSOR N°1</t>
  </si>
  <si>
    <t>ESCALERAS</t>
  </si>
  <si>
    <t>ESCALERA INTEGRADA S-1</t>
  </si>
  <si>
    <t>ESCALERA INTEGRADA S-2</t>
  </si>
  <si>
    <t>ESCALERA INTEGRADA S-3</t>
  </si>
  <si>
    <t>VACIOS</t>
  </si>
  <si>
    <t>VER PLANO A-01</t>
  </si>
  <si>
    <t>ENTRE EJE aA -aF y EJE a1-a5</t>
  </si>
  <si>
    <t>ENTRE EJE aA -aI y EJE a1-a5</t>
  </si>
  <si>
    <t>PEDESTAL</t>
  </si>
  <si>
    <t>NUMERO DE PESTALES</t>
  </si>
  <si>
    <t>ENTRE EJE a1 y a2</t>
  </si>
  <si>
    <t>ENTRE EJE a2 Y a3</t>
  </si>
  <si>
    <t>ENTRE EJE a4 Y a5</t>
  </si>
  <si>
    <t>ENTRE EJE a5 y a6</t>
  </si>
  <si>
    <t>ENTRE EJE a6 y a7</t>
  </si>
  <si>
    <t>ENTRE EJE a8 y a9</t>
  </si>
  <si>
    <t>ENTRE EJE a9 y a10</t>
  </si>
  <si>
    <t>ENTRE EJE a10 y a11</t>
  </si>
  <si>
    <t>ENTRE EJE a11 y a12</t>
  </si>
  <si>
    <t>ENTRE  EJE aB y aC</t>
  </si>
  <si>
    <t>ENTRE EJE aD y aE</t>
  </si>
  <si>
    <t>ENTRE EJE aF y aG</t>
  </si>
  <si>
    <t>ENTRE EJE aH y aI</t>
  </si>
  <si>
    <t>ENTRE EJE aI y aJ</t>
  </si>
  <si>
    <t>ENTRE EJE aL y aM</t>
  </si>
  <si>
    <t>ENTRE EJE aM y aN</t>
  </si>
  <si>
    <t>SALA DE ESPERA PARA REEVALUACIÓN PACIENTES</t>
  </si>
  <si>
    <t>DISPENSACIÓN Y EXPENDIO</t>
  </si>
  <si>
    <t>CORREDOR HOSPITALIZACION N°3</t>
  </si>
  <si>
    <t>CORREDOR HOSPITALIZACION N°1</t>
  </si>
  <si>
    <t>CORREDOR HOSPITALIZACIÓN N°6</t>
  </si>
  <si>
    <t xml:space="preserve">VER PLANO A-17 </t>
  </si>
  <si>
    <t>CO-221A</t>
  </si>
  <si>
    <t>EMG-102</t>
  </si>
  <si>
    <t>IMA-100 / PAT-100</t>
  </si>
  <si>
    <t>CP-102</t>
  </si>
  <si>
    <t>CO-103</t>
  </si>
  <si>
    <t>CE-115 /116</t>
  </si>
  <si>
    <t>CO-200/ CQ200</t>
  </si>
  <si>
    <t>SALA DE ESPERA CENTRO OBSTETRICIO + QUIRURGICO</t>
  </si>
  <si>
    <t>CE-216</t>
  </si>
  <si>
    <t>CT-101/CT-103/CT-104/CT-107/CT-108/CT-109</t>
  </si>
  <si>
    <t>FAR-100/CP-102/CP-100/CP-103/CE-115/CE-116/PAT-100/IMA-100</t>
  </si>
  <si>
    <t>ESCALERA  PROTEGIDA N°1</t>
  </si>
  <si>
    <t>VER PLANO A-23 Y A-24</t>
  </si>
  <si>
    <t>CO-200/CQ-200/CT-200/ADM-200/CP-206/CP-200/CP-202/CE-200/CE-216/CP-204/CP-205/CT-207</t>
  </si>
  <si>
    <t>VER PLANO A-27 Y A-28</t>
  </si>
  <si>
    <t>VER PLANO A-29 Y A-30</t>
  </si>
  <si>
    <t>E-301/CP-301/CP-302</t>
  </si>
  <si>
    <t>03.04.02.01.02</t>
  </si>
  <si>
    <t>03.04.02.02.03</t>
  </si>
  <si>
    <t xml:space="preserve">        PISO CEMENTO FROTACHADO Y BRUÑADO CADA 1.00m</t>
  </si>
  <si>
    <t>03.04.02.02.04</t>
  </si>
  <si>
    <t>03.04.02.02.05</t>
  </si>
  <si>
    <t xml:space="preserve">        PISO CEMENTO PULIDO + ENDURECEDOR  Y BRUÑADO CADA 0.90m</t>
  </si>
  <si>
    <t>03.04.02.02.06</t>
  </si>
  <si>
    <t>CE-101/CE-102/CE-100/CE-110</t>
  </si>
  <si>
    <t>INFORMES + HALL PUBLICO + SALA DE ESPERA</t>
  </si>
  <si>
    <t>PATIO /LAVANDERIA</t>
  </si>
  <si>
    <t>CP-105/CP-106</t>
  </si>
  <si>
    <t>CE-117</t>
  </si>
  <si>
    <t xml:space="preserve">PERIMETRO PISO TECNICO </t>
  </si>
  <si>
    <t>Puera</t>
  </si>
  <si>
    <t>Z. PORCELANATO 60X60 Cm (2 HILERAS) h=1.20m</t>
  </si>
  <si>
    <t>Z. PORCELANATO 60X60 Cm (2.5 HILERAS) h=1.50m</t>
  </si>
  <si>
    <t>Z. PORCELANATO 60X60 Cm (3 HILERAS )h=1.80m</t>
  </si>
  <si>
    <t>Z. PORCELANATO 60X60 Cm (3 HILERAS + 1 ADICIONAL DE .20m) h=2.00m</t>
  </si>
  <si>
    <t xml:space="preserve">Z. PORCELANATO 60X60 Cm (5 HILERAS) h=3.00m </t>
  </si>
  <si>
    <t>Z. VINILICO FLEXIBLE HOMOGÉNEO ANTIBACTERIANO EN ROLLO e= 1.25mm (h=2.10)</t>
  </si>
  <si>
    <t>Z. VINILICO FLEXIBLE HOMOGÉNEO ANTIBACTERIANO EN ROLLO e= 1.25mm (h=3.00)</t>
  </si>
  <si>
    <t>Z. VINILICO FLEXIBLE ANTIBACTERIANO EN ROLLO e= 2mm (h=3.10)</t>
  </si>
  <si>
    <t>C.Z.SANITARIO DE TERRAZO PULIDO h=0.10m.</t>
  </si>
  <si>
    <t>C.Z.DE CEMENTO PULIDO h=0.30m</t>
  </si>
  <si>
    <t>C.Z. VINILICO SANITARIO SEMI-RIGIDO h=0.10m.</t>
  </si>
  <si>
    <t>VER PLANO DE PLANO A-09</t>
  </si>
  <si>
    <t>VER PLANO DE PLANO A-10</t>
  </si>
  <si>
    <t>VER PLANO DE PLANO A-12</t>
  </si>
  <si>
    <t>VER PLANO DE PLANO A-13</t>
  </si>
  <si>
    <t>VER PLANO DE PLANO A-15</t>
  </si>
  <si>
    <t>VER PLANO DE PLANO A-16</t>
  </si>
  <si>
    <t>VER PLANO DE PLANO A-68</t>
  </si>
  <si>
    <t>VER PLANO DE PLANO A-70</t>
  </si>
  <si>
    <t>VER PLANO DE PLANO A-71</t>
  </si>
  <si>
    <t>VER PLANO DE PLANO A-18</t>
  </si>
  <si>
    <t>VER PLANO DE PLANO A-20</t>
  </si>
  <si>
    <t>VER PLANO DE PLANO A-21</t>
  </si>
  <si>
    <t>VER PLANO DE PLANO A-23</t>
  </si>
  <si>
    <t>VER PLANO DE PLANO A-24</t>
  </si>
  <si>
    <t>VER PLANO DE PLANO A-27</t>
  </si>
  <si>
    <t>VER PLANO DE PLANO A-28</t>
  </si>
  <si>
    <t>VER PLANO DE PLANO A-29</t>
  </si>
  <si>
    <t>VER PLANO DE PLANO A-30</t>
  </si>
  <si>
    <t>SH.PUBLICO HOMBRES</t>
  </si>
  <si>
    <t>SH.PUBLICO MUJERES</t>
  </si>
  <si>
    <t>SH.+VESTIDOR PERSONAL</t>
  </si>
  <si>
    <t>SH.+VESTIDOR HOMBRES</t>
  </si>
  <si>
    <t>SH.+VESTIDOR PACIENTES HOMBRES</t>
  </si>
  <si>
    <t>SH.+VESTIDOR PACIENTES MUJERES</t>
  </si>
  <si>
    <t>SH.+VESTIDOR MUJERES</t>
  </si>
  <si>
    <t>RES-367</t>
  </si>
  <si>
    <t>RES-368</t>
  </si>
  <si>
    <t>V01b VENTANA DE ALUMINIO C/ CRISTAL TEMPLADO DE 8mm, 2 HOJAS CORREDIZAS Y SUPERIOR FIJA, 2.40m x 1.40m.</t>
  </si>
  <si>
    <t>V02a VENTANA DE ALUMINIO C/ CRISTAL TEMPLADO DE 8mm, SUPERIOR E INFERIOR FIJA, 1.50m x 1.40m.</t>
  </si>
  <si>
    <t>V02b VENTANA DE ALUMINIO C/ CRISTAL TEMPLADO DE 8mm, SUPERIOR E INFERIOR FIJA, 2.10m x 1.40m.</t>
  </si>
  <si>
    <t>V02b1 VENTANA DE ALUMINIO C/ CRISTAL TEMPLADO DE 8mm, SUPERIOR E INFERIOR FIJA, 2.10m x 1.40m.</t>
  </si>
  <si>
    <t>V02c VENTANA DE ALUMINIO C/ CRISTAL TEMPLADO DE 8mm, SUPERIOR E INFERIOR FIJA, 2.70m x 1.40m.</t>
  </si>
  <si>
    <t>V02d VENTANA DE ALUMINIO C/ CRISTAL TEMPLADO DE 8mm, 1 HOJA FIJA, 1.50m x 0.9m.</t>
  </si>
  <si>
    <t>V03a VENTANA DE ALUMINIO C/ CRISTAL TEMPLADO DE 8mm, 2 HOJAS CORREDIZAS E INFERIOR FIJA 1.20m x 1.40m.</t>
  </si>
  <si>
    <t>V03b VENTANA DE ALUMINIO C/ CRISTAL TEMPLADO DE 8mm, 2 HOJAS CORREDIZAS E INFERIOR FIJA 1.50m x 1.40m.</t>
  </si>
  <si>
    <t>V03c VENTANA DE ALUMINIO C/ CRISTAL TEMPLADO DE 8mm, 2 HOJAS CORREDIZAS E INFERIOR FIJA 1.60m x 1.40m.</t>
  </si>
  <si>
    <t>V03d VENTANA DE ALUMINIO C/ CRISTAL TEMPLADO DE 8mm, 2 HOJAS CORREDIZAS E INFERIOR FIJA 1.80m x 1.40m.</t>
  </si>
  <si>
    <t>V03e VENTANA DE ALUMINIO C/ CRISTAL TEMPLADO DE 8mm, 3 HOJAS CORREDIZAS E INFERIOR FIJA 2.40m x 1.40m.</t>
  </si>
  <si>
    <t>V04b VENTANA DE ALUMINIO C/ CRISTAL TEMPLADO DE 8mm, 2 HOJAS PROYECTANTES Y SUPERIOR FIJA 1.20m x 1.40m.</t>
  </si>
  <si>
    <t>V04a1 VENTANA DE ALUMINIO C/ CRISTAL TEMPLADO DE 8mm, 1 HOJA PROYECTANTE Y SUPERIOR FIJA 0.80m x 1.40m.</t>
  </si>
  <si>
    <t>V04c VENTANA DE ALUMINIO C/ CRISTAL TEMPLADO DE 8mm, 2 HOJAS PROYECTANTES Y SUPERIOR FIJA 1.50m x 1.40m.</t>
  </si>
  <si>
    <t>V04c1 VENTANA DE ALUMINIO C/ CRISTAL TEMPLADO DE 8mm, 2 HOJAS PROYECTANTES Y SUPERIOR FIJA 1.25m x 1.40m.</t>
  </si>
  <si>
    <t>V04d VENTANA DE ALUMINIO C/ CRISTAL TEMPLADO DE 8mm, 2 HOJAS PROYECTANTES Y SUPERIOR FIJA 1.60m x 1.40m.</t>
  </si>
  <si>
    <t>V04d1 VENTANA DE ALUMINIO C/ CRISTAL TEMPLADO DE 8mm, 2 HOJAS PROYECTANTES Y SUPERIOR FIJA 1.60m x 1.40m.</t>
  </si>
  <si>
    <t>V04e VENTANA DE ALUMINIO C/ CRISTAL TEMPLADO DE 8mm, 2 HOJAS PROYECTANTES Y SUPERIOR FIJA 1.80m x 1.40m.</t>
  </si>
  <si>
    <t>V04e1 VENTANA DE ALUMINIO C/ CRISTAL TEMPLADO DE 8mm, 2 HOJAS PROYECTANTES Y SUPERIOR FIJA 1.80m x 1.40m.</t>
  </si>
  <si>
    <t>V04f VENTANA DE ALUMINIO C/ CRISTAL TEMPLADO DE 8mm, 3 HOJAS PROYECTANTES Y SUPERIOR FIJA 2.10 x 1.40m.</t>
  </si>
  <si>
    <t>V04f1 VENTANA DE ALUMINIO C/ CRISTAL TEMPLADO DE 8mm, 3 HOJAS PROYECTANTES Y SUPERIOR FIJA 2.10 x 1.40m.</t>
  </si>
  <si>
    <t>V04g VENTANA DE ALUMINIO C/ CRISTAL TEMPLADO DE 8mm, 3 HOJAS PROYECTANTES Y SUPERIOR FIJA 2.40 x 1.40m.</t>
  </si>
  <si>
    <t>V04g1 VENTANA DE ALUMINIO C/ CRISTAL TEMPLADO DE 8mm, 3 HOJAS PROYECTANTES Y SUPERIOR FIJA 2.40 x 1.40m.</t>
  </si>
  <si>
    <t>V04h VENTANA DE ALUMINIO C/ CRISTAL TEMPLADO DE 8mm, 4 HOJAS PROYECTANTES Y SUPERIOR FIJA 3.00 x 1.40m.</t>
  </si>
  <si>
    <t>V04i VENTANA DE ALUMINIO C/ CRISTAL TEMPLADO DE 8mm, 4 HOJAS PROYECTANTES Y SUPERIOR FIJA 3.15 x 1.40m.</t>
  </si>
  <si>
    <t>V04i1 VENTANA DE ALUMINIO C/ CRISTAL TEMPLADO DE 8mm, 4 HOJAS PROYECTANTES Y SUPERIOR FIJA 3.15 x 1.40m.</t>
  </si>
  <si>
    <t>V04j VENTANA DE ALUMINIO C/ CRISTAL TEMPLADO DE 8mm, 1 HOJA PROYECTANTE Y SUPERIOR FIJA 0.90m x 1.40m.</t>
  </si>
  <si>
    <t>V05a VENTANA DE ALUMINIO C/ CRISTAL TEMPLADO DE 8mm, 2 HOJAS PROYECTANTES E INFERIOR FIJA 1.20m x 1.40m.</t>
  </si>
  <si>
    <t>V05b VENTANA DE ALUMINIO C/ CRISTAL TEMPLADO DE 8mm, 2 HOJAS PROYECTANTES E INFERIOR FIJA 1.50m x 1.40m.</t>
  </si>
  <si>
    <t>V05c VENTANA DE ALUMINIO C/ CRISTAL TEMPLADO DE 8mm, 2 HOJAS PROYECTANTES E INFERIOR FIJA 1.60m x 1.40m.</t>
  </si>
  <si>
    <t>V05d VENTANA DE ALUMINIO C/ CRISTAL TEMPLADO DE 8mm, 2 HOJAS PROYECTANTES E INFERIOR FIJA 1.80m x 1.40m.</t>
  </si>
  <si>
    <t>V05g VENTANA DE ALUMINIO C/ CRISTAL TEMPLADO DE 8mm, 2 HOJAS PROYECTANTES, 2 HOJAS SUPERIOR E INFERIOR FIJA 3.00m x 1.40m.</t>
  </si>
  <si>
    <t>V05f VENTANA DE ALUMINIO C/ CRISTAL TEMPLADO DE 8mm, 2 HOJAS PROYECTANTES, 1 HOJA SUPERIOR E INFERIOR FIJA 2.40m x 1.40m.</t>
  </si>
  <si>
    <t>V05e1 VENTANA DE ALUMINIO C/ CRISTAL TEMPLADO DE 8mm, 2 HOJAS PROYECTANTES, 1 HOJA SUPERIOR E INFERIOR FIJA 2.10m x 1.40m.</t>
  </si>
  <si>
    <t>V05e VENTANA DE ALUMINIO C/ CRISTAL TEMPLADO DE 8mm, 2 HOJAS PROYECTANTES, 1 HOJA SUPERIOR E INFERIOR FIJA 2.10m x 1.40m.</t>
  </si>
  <si>
    <t>V06a VENTANA DE ALUMINIO C/ CRISTAL BLINDADO FIJO 8mm, INCLUYE COMUNICADOR 1.60m x 1.60m.</t>
  </si>
  <si>
    <t>V06b VENTANA DE ALUMINIO C/ CRISTAL BLINDADO FIJO 8mm 0.80m x 1.60m.</t>
  </si>
  <si>
    <t>V06c VENTANA DE ALUMINIO C/ CRISTAL BLINDADO FIJO 8mm 1.20m x 1.60m.</t>
  </si>
  <si>
    <t>V08a VENTANA DE ALUMINIO C/ CRISTAL TEMPLADO DE 8mm, 1 HOJA PROYECTANTE 0.60m x 0.50m.</t>
  </si>
  <si>
    <t>V08a1 VENTANA DE ALUMINIO C/ CRISTAL TEMPLADO DE 8mm, 1 HOJA PROYECTANTE 0.60m x 0.50m.</t>
  </si>
  <si>
    <t>V08b VENTANA DE ALUMINIO C/ CRISTAL TEMPLADO DE 8mm, 2 HOJAS PROYECTANTES 0.90 x 0.50m.</t>
  </si>
  <si>
    <t>V08b1 VENTANA DE ALUMINIO C/ CRISTAL TEMPLADO DE 8mm, 2 HOJAS PROYECTANTES 0.90 x 0.50m.</t>
  </si>
  <si>
    <t>V08c VENTANA DE ALUMINIO C/ CRISTAL TEMPLADO DE 8mm, 2 HOJAS PROYECTANTES 1.20 x 0.50m.</t>
  </si>
  <si>
    <t>V08c1 VENTANA DE ALUMINIO C/ CRISTAL TEMPLADO DE 8mm, 2 HOJAS PROYECTANTES 1.20 x 0.50m.</t>
  </si>
  <si>
    <t>V08d VENTANA DE ALUMINIO C/ CRISTAL TEMPLADO DE 8mm, 2 HOJAS PROYECTANTES 1.50 x 0.50m.</t>
  </si>
  <si>
    <t>V08d1 VENTANA DE ALUMINIO C/ CRISTAL TEMPLADO DE 8mm, 2 HOJAS PROYECTANTES 1.50 x 0.50m.</t>
  </si>
  <si>
    <t>V08e VENTANA DE ALUMINIO C/ CRISTAL TEMPLADO DE 8mm, 3 HOJAS PROYECTANTES 1.80 x 0.50m.</t>
  </si>
  <si>
    <t>V08e1 VENTANA DE ALUMINIO C/ CRISTAL TEMPLADO DE 8mm, 3 HOJAS PROYECTANTES 1.80 x 0.50m.</t>
  </si>
  <si>
    <t>V08f VENTANA DE ALUMINIO C/ CRISTAL TEMPLADO DE 8mm, 3 HOJAS PROYECTANTES 2.10 x 0.50m.</t>
  </si>
  <si>
    <t>V08f1 VENTANA DE ALUMINIO C/ CRISTAL TEMPLADO DE 8mm, 3 HOJAS PROYECTANTES 2.10 x 0.50m.</t>
  </si>
  <si>
    <t>V08g1 VENTANA DE ALUMINIO C/ CRISTAL TEMPLADO DE 8mm, 4 HOJAS PROYECTANTES 2.40 x 0.50m.</t>
  </si>
  <si>
    <t>V09a VENTANA DE ALUMINIO C/ CRISTAL TEMPLADO DE 8mm, 2 HOJAS CORREDIZAS 0.90m x 0.50m.</t>
  </si>
  <si>
    <t>V09b VENTANA DE ALUMINIO C/ CRISTAL TEMPLADO DE 8mm, 2 HOJAS CORREDIZAS 1.20m x 0.50m.</t>
  </si>
  <si>
    <t>V10a VENTANA DE ALUMINIO C/ CRISTAL TEMPLADO DE 8mm, 1 HOJA FIJA 0.90m x 0.50m.</t>
  </si>
  <si>
    <t>V10c VENTANA DE ALUMINIO C/ CRISTAL TEMPLADO DE 8mm, 2 HOJAS FIJA 1.50m x 0.50m.</t>
  </si>
  <si>
    <t>V10d VENTANA DE ALUMINIO C/ CRISTAL TEMPLADO DE 8mm, 3 HOJAS FIJA 1.80m x 0.50m.</t>
  </si>
  <si>
    <t>V10d1 VENTANA DE ALUMINIO C/ CRISTAL TEMPLADO DE 8mm, 3 HOJAS FIJA 1.80m x 0.50m.</t>
  </si>
  <si>
    <t>V10b1 VENTANA DE ALUMINIO C/ CRISTAL TEMPLADO DE 8mm, 2 HOJAS FIJA 1.20m x 0.50m.</t>
  </si>
  <si>
    <t>V10b VENTANA DE ALUMINIO C/ CRISTAL TEMPLADO DE 8mm, 2 HOJAS FIJA 1.20m x 0.50m.</t>
  </si>
  <si>
    <t>V10e VENTANA DE ALUMINIO C/ CRISTAL TEMPLADO DE 8mm, 3 HOJAS FIJA 2.10m x 0.50m.</t>
  </si>
  <si>
    <t>V11a VENTANA DE ALUMINIO C/ CRISTAL TEMPLADO DE 8mm, 1 HOJA PROYECTANTE SUPERIOR, MEDIANERA E INFERIOR FIJA 0.90m x 2.00m.</t>
  </si>
  <si>
    <t>V11b VENTANA DE ALUMINIO C/ CRISTAL TEMPLADO DE 8mm, 1 HOJA PROYECTANTE SUPERIOR, MEDIANERA E INFERIOR FIJA 1.60m x 2.00m.</t>
  </si>
  <si>
    <t>V11c VENTANA DE ALUMINIO C/ CRISTAL TEMPLADO DE 8mm, 2 HOJAS PROYECTANTES SUPERIOR, MEDIANERA E INFERIOR FIJA 2.40m x 2.00m.</t>
  </si>
  <si>
    <t>V11d VENTANA DE ALUMINIO C/ CRISTAL TEMPLADO DE 8mm, 2 HOJAS PROYECTANTES SUPERIOR, MEDIANERA E INFERIOR FIJA 3.15m x 2.00m.</t>
  </si>
  <si>
    <t>V12a VENTANA DE ALUMINIO C/ CRISTAL TEMPLADO DE 8mm, 3 HOJAS PROYECTANTES SUPERIOR E INFERIOR FIJA 6.50m x 2.30m.</t>
  </si>
  <si>
    <t>03.08.01.31</t>
  </si>
  <si>
    <t>03.08.01.32</t>
  </si>
  <si>
    <t>03.08.01.33</t>
  </si>
  <si>
    <t>03.08.01.34</t>
  </si>
  <si>
    <t>03.08.01.35</t>
  </si>
  <si>
    <t>03.08.01.36</t>
  </si>
  <si>
    <t>03.08.01.37</t>
  </si>
  <si>
    <t>03.08.01.38</t>
  </si>
  <si>
    <t>03.08.01.39</t>
  </si>
  <si>
    <t>03.08.01.40</t>
  </si>
  <si>
    <t>03.08.01.41</t>
  </si>
  <si>
    <t>03.08.01.42</t>
  </si>
  <si>
    <t>03.08.01.43</t>
  </si>
  <si>
    <t>03.08.01.44</t>
  </si>
  <si>
    <t>03.08.01.45</t>
  </si>
  <si>
    <t>03.08.01.46</t>
  </si>
  <si>
    <t>03.08.01.47</t>
  </si>
  <si>
    <t>03.08.01.48</t>
  </si>
  <si>
    <t>03.08.01.49</t>
  </si>
  <si>
    <t>03.08.01.50</t>
  </si>
  <si>
    <t>03.08.01.51</t>
  </si>
  <si>
    <t>03.08.01.52</t>
  </si>
  <si>
    <t>03.08.01.53</t>
  </si>
  <si>
    <t>03.08.01.54</t>
  </si>
  <si>
    <t>03.08.01.55</t>
  </si>
  <si>
    <t>03.08.01.56</t>
  </si>
  <si>
    <t>03.08.01.57</t>
  </si>
  <si>
    <t>03.08.01.58</t>
  </si>
  <si>
    <t>03.08.01.59</t>
  </si>
  <si>
    <t>03.08.01.60</t>
  </si>
  <si>
    <t>03.08.01.61</t>
  </si>
  <si>
    <t>03.08.01.62</t>
  </si>
  <si>
    <t>03.08.01.63</t>
  </si>
  <si>
    <t>03.08.01.64</t>
  </si>
  <si>
    <t>03.08.01.65</t>
  </si>
  <si>
    <t>03.08.01.66</t>
  </si>
  <si>
    <t>03.08.01.67</t>
  </si>
  <si>
    <t>VER PLANO A-118</t>
  </si>
  <si>
    <t>CE-302</t>
  </si>
  <si>
    <t>SALA HOSPITALIZACION PEDIATRA AISLADO</t>
  </si>
  <si>
    <t>SALA HOSPITALIZACION ADOLESCENTES (2CAMAS)</t>
  </si>
  <si>
    <t>OFICINA DE ESTADISTICAS</t>
  </si>
  <si>
    <t>CONSULTORIO DE PSIQUIATRA</t>
  </si>
  <si>
    <t>JEFATURA / SOPORTE TECNICO</t>
  </si>
  <si>
    <t>VER PLANO A-25</t>
  </si>
  <si>
    <t>MAAT-103</t>
  </si>
  <si>
    <t>SH DE PACIENTES</t>
  </si>
  <si>
    <t>RES-321</t>
  </si>
  <si>
    <t>RES-375</t>
  </si>
  <si>
    <t>S.H.+VESTIDOR PERSONAL HOMBRES</t>
  </si>
  <si>
    <t>S.H.+VESTIDOR PERSONAL MUJERES</t>
  </si>
  <si>
    <t>RES-376</t>
  </si>
  <si>
    <t>ALMACEN INT. RESIDUOS SOLIDOS</t>
  </si>
  <si>
    <t>SH. VESTIDOR</t>
  </si>
  <si>
    <t>PATIO LIMPIO</t>
  </si>
  <si>
    <t>SH + VESTIDORES PERSONAL MUJERES</t>
  </si>
  <si>
    <t>COSTURA+REPRACION DE ROPA LIMPIA</t>
  </si>
  <si>
    <t>ALMACEN DE EQUIPO Y MOBILIARIO DE BAJA</t>
  </si>
  <si>
    <t>DISPENSACION Y EXPENDIO DE MEDICAMENTOS DE EMERGENCIA</t>
  </si>
  <si>
    <t>TOPICO DE INYECTABLES Y NEBUIZACIONES</t>
  </si>
  <si>
    <t>SALA DE OBSERVACIONE MUJERES</t>
  </si>
  <si>
    <t>ALMACENAMIENTO Y PRE TRATAMIENTO POR TIPO DE RESIDUO</t>
  </si>
  <si>
    <t>LABORATORIO INMUHEMATOL</t>
  </si>
  <si>
    <t>M01a MAMPARA EXTERIOR CON INGRESO DE CRISTAL TEMPLADO INCOLORO 10mm DE 2 HOJAS, CON LAMINA PAVONADA h=0.10m, (3.25m x 2.60m)</t>
  </si>
  <si>
    <t>M01b MAMPARA EXTERIOR CON INGRESO DE CRISTAL TEMPLADO INCOLORO 10mm DE 2 HOJAS, CON LAMINA PAVONADA h=0.10m, (1.80m x 2.60m)</t>
  </si>
  <si>
    <t>M02a MAMPARA INTERIOR CON INGRESO DE CRISTAL TEMPLADO INCOLORO 10mm DE 1 HOJA, CON LAMINA PAVONADA h=0.10m, (1.00m x 2.60m)</t>
  </si>
  <si>
    <t>M02b MAMPARA INTERIOR CON INGRESO DE CRISTAL TEMPLADO INCOLORO 10mm DE 1 HOJA, CON LAMINA PAVONADA h=0.10m, (1.70m x 2.60m)</t>
  </si>
  <si>
    <t>M02c MAMPARA INTERIOR CON INGRESO DE CRISTAL TEMPLADO INCOLORO 10mm DE 1 HOJA, CON LAMINA PAVONADA h=0.10m, (2.00m x 2.60m)</t>
  </si>
  <si>
    <t>M02d MAMPARA INTERIOR CON INGRESO DE CRISTAL TEMPLADO INCOLORO 10mm DE 1 HOJA, CON LAMINA PAVONADA h=0.10m, (2.50m x 2.60m)</t>
  </si>
  <si>
    <t>M02e MAMPARA INTERIOR CON INGRESO DE CRISTAL TEMPLADO INCOLORO 10mm DE 1 HOJA, CON LAMINA PAVONADA h=0.10m, (2.60m x 2.60m)</t>
  </si>
  <si>
    <t>M02f MAMPARA INTERIOR CON INGRESO DE CRISTAL TEMPLADO INCOLORO 10mm DE 1 HOJA, CON LAMINA PAVONADA h=0.10m, (2.65m x 2.60m)</t>
  </si>
  <si>
    <t>M02g MAMPARA INTERIOR CON INGRESO DE CRISTAL TEMPLADO INCOLORO 10mm DE 1 HOJA, CON LAMINA PAVONADA h=0.10m, (2.75m x 2.60m)</t>
  </si>
  <si>
    <t>M02h MAMPARA INTERIOR CON INGRESO DE CRISTAL TEMPLADO INCOLORO 10mm DE 1 HOJA, CON LAMINA PAVONADA h=0.10m, (2.95m x 2.60m)</t>
  </si>
  <si>
    <t>M02i MAMPARA INTERIOR CON INGRESO DE CRISTAL TEMPLADO INCOLORO 10mm DE 1 HOJA, CON LAMINA PAVONADA h=0.10m, (3.00m x 2.60m)</t>
  </si>
  <si>
    <t>M02j MAMPARA INTERIOR CON INGRESO DE CRISTAL TEMPLADO INCOLORO 10mm DE 1 HOJA, CON LAMINA PAVONADA h=0.10m, (3.05m x 2.60m)</t>
  </si>
  <si>
    <t>M02k MAMPARA INTERIOR CON INGRESO DE CRISTAL TEMPLADO INCOLORO 10mm DE 1 HOJA, CON LAMINA PAVONADA h=0.10m, (3.20m x 2.60m)</t>
  </si>
  <si>
    <t>M02l MAMPARA INTERIOR CON INGRESO DE CRISTAL TEMPLADO INCOLORO 10mm DE 1 HOJA, CON LAMINA PAVONADA h=0.10m, (3.50m x 2.60m)</t>
  </si>
  <si>
    <t>M02m MAMPARA INTERIOR CON INGRESO DE CRISTAL TEMPLADO INCOLORO 10mm DE 1 HOJA, CON LAMINA PAVONADA h=0.10m, (3.60m x 2.60m)</t>
  </si>
  <si>
    <t>M02w MAMPARA INTERIOR CON INGRESO DE CRISTAL TEMPLADO INCOLORO 10mm DE 1 HOJA, CON LAMINA PAVONADA h=0.10m, (6.85m x 2.60m)</t>
  </si>
  <si>
    <t>M02v MAMPARA INTERIOR CON INGRESO DE CRISTAL TEMPLADO INCOLORO 10mm DE 1 HOJA, CON LAMINA PAVONADA h=0.10m, (2.85m x 2.60m)</t>
  </si>
  <si>
    <t>M02u MAMPARA INTERIOR CON INGRESO DE CRISTAL TEMPLADO INCOLORO 10mm DE 1 HOJA, CON LAMINA PAVONADA h=0.10m, (3.80m x 2.60m)</t>
  </si>
  <si>
    <t>M02t MAMPARA INTERIOR CON INGRESO DE CRISTAL TEMPLADO INCOLORO 10mm DE 1 HOJA, CON LAMINA PAVONADA h=0.10m, (2.30m x 2.60m)</t>
  </si>
  <si>
    <t>M02s MAMPARA INTERIOR CON INGRESO DE CRISTAL TEMPLADO INCOLORO 10mm DE 1 HOJA, CON LAMINA PAVONADA h=0.10m, (2.90m x 2.60m)</t>
  </si>
  <si>
    <t>M02r MAMPARA INTERIOR CON INGRESO DE CRISTAL TEMPLADO INCOLORO 10mm DE 1 HOJA, CON LAMINA PAVONADA h=0.10m, (1.55m x 2.60m)</t>
  </si>
  <si>
    <t>M02q MAMPARA INTERIOR CON INGRESO DE CRISTAL TEMPLADO INCOLORO 10mm DE 1 HOJA, CON LAMINA PAVONADA h=0.10m, (5.50m x 2.60m)</t>
  </si>
  <si>
    <t>M02p MAMPARA INTERIOR CON INGRESO DE CRISTAL TEMPLADO INCOLORO 10mm DE 1 HOJA, CON LAMINA PAVONADA h=0.10m, (5.15m x 2.60m)</t>
  </si>
  <si>
    <t>M02o MAMPARA INTERIOR CON INGRESO DE CRISTAL TEMPLADO INCOLORO 10mm DE 1 HOJA, CON LAMINA PAVONADA h=0.10m, (5.10m x 2.60m)</t>
  </si>
  <si>
    <t>M02ñ MAMPARA INTERIOR CON INGRESO DE CRISTAL TEMPLADO INCOLORO 10mm DE 1 HOJA, CON LAMINA PAVONADA h=0.10m, (4.35m x 2.60m)</t>
  </si>
  <si>
    <t>M02n MAMPARA INTERIOR CON INGRESO DE CRISTAL TEMPLADO INCOLORO 10mm DE 1 HOJA, CON LAMINA PAVONADA h=0.10m, (4.20m x 2.60m)</t>
  </si>
  <si>
    <t>M05a MAMPARA FIJA INTERIOR CON INGRESO DE CRISTAL TEMPLADO 10mm, CON MARCO METALICO Y LAMINA PAVONADA h=0.10m, SOBRE SARDINEL h=0.10m (1.75m x 2.60m)</t>
  </si>
  <si>
    <t>M05b MAMPARA FIJA INTERIOR CON INGRESO DE CRISTAL TEMPLADO 10mm, CON MARCO METALICO Y LAMINA PAVONADA h=0.10m, SOBRE SARDINEL h=0.10m (3.50m x 2.60m)</t>
  </si>
  <si>
    <t>M05c MAMPARA FIJA INTERIOR CON INGRESO DE CRISTAL TEMPLADO 10mm, CON MARCO METALICO Y LAMINA PAVONADA h=0.10m, SOBRE SARDINEL h=0.10m (3.30m x 2.60m)</t>
  </si>
  <si>
    <t>OAT-104</t>
  </si>
  <si>
    <t>REGSITRO DE LABORATORIO</t>
  </si>
  <si>
    <t>JEFATURA SECREATARIA</t>
  </si>
  <si>
    <t>COORDINACION DE ENFERMARIA</t>
  </si>
  <si>
    <t>EMG-101</t>
  </si>
  <si>
    <t>TERRAZA INTERIOR</t>
  </si>
  <si>
    <t>SALA DE ESPEAR</t>
  </si>
  <si>
    <t>MC-02 MURO DE CORTINA C/ VIDRIO TEMPLADO E=8mm TIPO FIJO INC ACCESORIOS, (31.15m x8.09m)</t>
  </si>
  <si>
    <t>03.08.03.03</t>
  </si>
  <si>
    <t>REJA FIJA DE MALLA METALICA COCADA 1''x1'' N°8 GALVANIZADA, C/ MARCO DE PERFIL TUBULAR FE 2''x1''x1/8'', Y TRAVESAÑO DE PERFIL TUBULAR FE Ø2''x3mm; R03a (2.90 x 2.60)</t>
  </si>
  <si>
    <t>REJA FIJA DE MALLA METALICA COCADA 1''x1'' N°8 GALVANIZADA, C/ MARCO DE PERFIL TUBULAR FE 2''x1''x1/8'', Y TRAVESAÑO DE PERFIL TUBULAR FE Ø2''x3mm; R03b (3.25x 2.60)</t>
  </si>
  <si>
    <t>REJA METALICA DE PUERTA SIMPLE C/ TUBO DE FE 1''x1''x1/8", INCLUYE MARCO METALICO DE 2''x2''x1/8'' Y 2''x4'', C/ TUBO DE FE 2''x3''x1/8'' EN EXTREMOS SOLDADA A PLATINA EMBUTIDA EN MURO, C/ PLANCHA METALICA e=1/8; R04a (1.20x 2.50)</t>
  </si>
  <si>
    <t>VENTANA METALICA DE MALLA METALICA COCADA 1''x1'' N°8 GALVANIZADA, R06a (1.50 x 1.00)</t>
  </si>
  <si>
    <t>VENTANA METALICA DE MALLA METALICA COCADA 1''x1'' N°8 GALVANIZADA, R06b (1.80 x 1.00)</t>
  </si>
  <si>
    <t>TANQUE DE PETROLEO</t>
  </si>
  <si>
    <t>CFU-109</t>
  </si>
  <si>
    <t>CFU-110</t>
  </si>
  <si>
    <t>CENTRAL DE GLP</t>
  </si>
  <si>
    <t>CQ-100</t>
  </si>
  <si>
    <t xml:space="preserve">CONTROL </t>
  </si>
  <si>
    <t>CRD-100</t>
  </si>
  <si>
    <t>CRD-102</t>
  </si>
  <si>
    <t>VER PLANO A-73</t>
  </si>
  <si>
    <t>REJA METALICA DE PUERTA DOBLE C/ TUBO DE FE 1''x1''x1/8", INCLUYE MARCO METALICO DE 2''x2''x1/8'' Y 2''x4'', C/ TUBO DE FE 2''x3''x1/8'' EN EXTREMOS SOLDADA A PLATINA EMBUTIDA EN MURO, C/ PLANCHA METALICA e=1/8; R05a (2.50 x 2.45)</t>
  </si>
  <si>
    <t>REJA METALICA DE PUERTA DOBLE C/ TUBO DE FE 1''x1''x1/8", INCLUYE MARCO METALICO DE 2''x2''x1/8'' Y 2''x4'', C/ TUBO DE FE 2''x3''x1/8'' EN EXTREMOS SOLDADA A PLATINA EMBUTIDA EN MURO, C/ PLANCHA METALICA e=1/8; R05b (3.60 x 2.45)</t>
  </si>
  <si>
    <t>CRD-101</t>
  </si>
  <si>
    <t>CRD-103</t>
  </si>
  <si>
    <t>VER PLANO A-74</t>
  </si>
  <si>
    <t>ESCALERA DE SERVICIO S-1 / PISO TECNICO</t>
  </si>
  <si>
    <t>ESCALERA DE SERVICIO S-3 / PISO TECNICO</t>
  </si>
  <si>
    <t>ESCALERA DE SERVICIO S-2 / PISO TECNICO</t>
  </si>
  <si>
    <t>ESCALERA INTEGRADA TECNICA N°6</t>
  </si>
  <si>
    <t>ESCALERA INTEGRADA PUBLICA N°7</t>
  </si>
  <si>
    <t>VER PLANO GA-13</t>
  </si>
  <si>
    <t>ELEVACION CERCO PERIMETRICO 04 CALLE VICTOR RAÚL HAYA DE LA TORRE</t>
  </si>
  <si>
    <t>ELEVACION CERCO PERIMETRICO 01 VIA PRINCIPAL 03</t>
  </si>
  <si>
    <t>VER PLANO GA-14</t>
  </si>
  <si>
    <t>VER PLANO D-04 AL D-08</t>
  </si>
  <si>
    <t>VER PLANO D-09 AL D-14</t>
  </si>
  <si>
    <t>VER PLANO D-15 AL D-21</t>
  </si>
  <si>
    <t>VER PLANO D-22 AL D-25</t>
  </si>
  <si>
    <t>VER PLANO D-26 AL D-32</t>
  </si>
  <si>
    <t>VER PLANO D-33 AL D-36</t>
  </si>
  <si>
    <t>VER PLANO D-37 AL D-40</t>
  </si>
  <si>
    <t>EXTERIOR CAMARAS FRIAS</t>
  </si>
  <si>
    <t>EXTERIOR ZONA DE TRABAMIENTO</t>
  </si>
  <si>
    <t>EXTERIOR SALA DE TELECOMUNICACIONES III</t>
  </si>
  <si>
    <t>EXTERIOR ALMACEN DE EQUIPOS Y MOBILIARIO DE BAJA</t>
  </si>
  <si>
    <t>BLOQUEG</t>
  </si>
  <si>
    <t>EXTERIOR ALMACEN DE MEDICAMENTOS</t>
  </si>
  <si>
    <t>VER PLANO A-09 AL A-11</t>
  </si>
  <si>
    <t>VER PLANO A-14 AL A-16</t>
  </si>
  <si>
    <t>INGRESO EMERGENCIA</t>
  </si>
  <si>
    <t>ESTACIONAMIENTO PUBLICO</t>
  </si>
  <si>
    <t>BLOQUE C, D Y E</t>
  </si>
  <si>
    <t>VER PLANO A-66 AL A-68</t>
  </si>
  <si>
    <t>VER PLANO D-131</t>
  </si>
  <si>
    <t>VER PLANO D-132</t>
  </si>
  <si>
    <t>TRAVESAÑO LAVADORAS</t>
  </si>
  <si>
    <t>TRAVESAÑO ESTERILIZACION</t>
  </si>
  <si>
    <t>PARANTE HORIZONTAL</t>
  </si>
  <si>
    <t>03.09.02</t>
  </si>
  <si>
    <t>03.09.02.01</t>
  </si>
  <si>
    <t>PCF-01a PUERTA LISTADA DE UNA SOLA HOJA 0.80x2.10m BATIENTE CORTAFUEGO RF-90. MARCO DE ACERO INOXIDABLE</t>
  </si>
  <si>
    <t>PCF-01b PUERTA LISTADA DE UNA SOLA HOJA 0.90x2.10m BATIENTE CORTAFUEGO RF-90. MARCO DE ACERO INOXIDABLE</t>
  </si>
  <si>
    <t>PCF-01d PUERTA LISTADA DE UNA SOLA HOJA 1.20x2.10m BATIENTE CORTAFUEGO RF-90. MARCO DE ACERO INOXIDABLE Y BARRA ANTIPANICO</t>
  </si>
  <si>
    <t>PCF-01e PUERTA LISTADA DE UNA SOLA HOJA 1.00x2.10m BATIENTE CORTAFUEGO RF-90. MARCO DE ACERO INOXIDABLE  Y MIRILLA DE CRISTAL CORTAFUEGO</t>
  </si>
  <si>
    <t>PCF-01f PUERTA LISTADA DE UNA SOLA HOJA 1.20x2.10m BATIENTE CORTAFUEGO RF-90. MARCO DE ACERO INOXIDABLE  Y MIRILLA DE CRISTAL CORTAFUEGO</t>
  </si>
  <si>
    <t>PCF-01g PUERTA LISTADA DE 2  HOJAS 1.40x2.10m BATIENTE CORTAFUEGO RF-90. MARCO DE ACERO INOXIDABLE  Y MIRILLAS DE CRISTAL CORTAFUEGO</t>
  </si>
  <si>
    <t>PCF-01h PUERTA LISTADA DE 2  HOJAS 1.80x2.10m BATIENTE CORTAFUEGO RF-90. MARCO DE ACERO INOXIDABLE  Y MIRILLAS DE CRISTAL CORTAFUEGO</t>
  </si>
  <si>
    <t>PCF-01j PUERTA LISTADA DE 2  HOJAS 2.60x2.10m BATIENTE CORTAFUEGO RF-90. MARCO DE ACERO INOXIDABLE  Y MIRILLAS DE CRISTAL CORTAFUEGO</t>
  </si>
  <si>
    <t>PCF-01k PUERTA LISTADA DE 2  HOJAS 1.80x2.10m BATIENTE CORTAFUEGO RF-90. MARCO DE ACERO INOXIDABLE</t>
  </si>
  <si>
    <t>PCF-01l PUERTA LISTADA DE UNA SOLA HOJA 0.90x2.10m BATIENTE CORTAFUEGO RF-90. MARCO DE ACERO INOXIDABLE</t>
  </si>
  <si>
    <t>PCF-01m PUERTA LISTADA DE 2 HOJAS 1.80x2.10m BATIENTE CORTAFUEGO RF-90. MARCO DE ACERO INOXIDABLE  Y REJILLAS CORTAFUEGO</t>
  </si>
  <si>
    <t>PCF-01n PUERTA LISTADA DE 2 HOJAS 2.500x2.10m BATIENTE CORTAFUEGO RF-90. MARCO DE ACERO INOXIDABLE  Y REJILLAS CORTAFUEGO</t>
  </si>
  <si>
    <t>PCF-04a PUERTA LISTADA DE UNA SOLA HOJA 0.60x2.00m BATIENTE CORTAFUEGO RF-90. MARCO DE ACERO INOXIDABLE</t>
  </si>
  <si>
    <t>PCF-04b PUERTA LISTADA DE 2 HOJAS 0.90x2.00m BATIENTE CORTAFUEGO RF-90. MARCO DE ACERO INOXIDABLE</t>
  </si>
  <si>
    <t>PCF-04c PUERTA LISTADA DE 2 HOJAS 1.20x2.00m BATIENTE CORTAFUEGO RF-90. MARCO DE ACERO INOXIDABLE</t>
  </si>
  <si>
    <t>03.09.03</t>
  </si>
  <si>
    <t>03.09.03.01</t>
  </si>
  <si>
    <t>03.09.05</t>
  </si>
  <si>
    <t>03.09.05.01</t>
  </si>
  <si>
    <t>03.09.06.02</t>
  </si>
  <si>
    <t>03.09.06.03</t>
  </si>
  <si>
    <t>03.09.06.04</t>
  </si>
  <si>
    <t>03.09.06.05</t>
  </si>
  <si>
    <t>03.09.06.06</t>
  </si>
  <si>
    <t>03.09.02.02</t>
  </si>
  <si>
    <t>03.09.02.03</t>
  </si>
  <si>
    <t>03.09.02.04</t>
  </si>
  <si>
    <t>03.09.02.05</t>
  </si>
  <si>
    <t>03.09.02.06</t>
  </si>
  <si>
    <t>03.09.02.07</t>
  </si>
  <si>
    <t>03.09.02.08</t>
  </si>
  <si>
    <t>03.09.02.09</t>
  </si>
  <si>
    <t>03.09.02.10</t>
  </si>
  <si>
    <t>03.09.02.11</t>
  </si>
  <si>
    <t>03.09.02.12</t>
  </si>
  <si>
    <t>03.09.02.13</t>
  </si>
  <si>
    <t>03.09.02.14</t>
  </si>
  <si>
    <t>03.09.02.15</t>
  </si>
  <si>
    <t>03.09.02.16</t>
  </si>
  <si>
    <t>03.09.02.17</t>
  </si>
  <si>
    <t>03.09.02.18</t>
  </si>
  <si>
    <t>ARCHIVO PARA ALMACENAMITO DE INFORMACION</t>
  </si>
  <si>
    <t>LABORATORIO  DESCENTRALIZADO DE PATOLOGIA CLINICA</t>
  </si>
  <si>
    <t>CO-225</t>
  </si>
  <si>
    <t>ESCALERA EVACUACION N°1</t>
  </si>
  <si>
    <t>COSTURA+REPARACION DE ROPA LIMPIA</t>
  </si>
  <si>
    <t>CORREDOR HOSPITALIZACION N°6</t>
  </si>
  <si>
    <t>SIBESTACION ELECTRICA</t>
  </si>
  <si>
    <t>ALMACENAMIENTO Y POST TRATAMIENTO DE RESIDUOS SOLIDOS</t>
  </si>
  <si>
    <t>DUCTO IISS</t>
  </si>
  <si>
    <t>DUCTO DE INST. MECA.</t>
  </si>
  <si>
    <t>TE.</t>
  </si>
  <si>
    <t>DUCTO IIMM</t>
  </si>
  <si>
    <t>IIMM</t>
  </si>
  <si>
    <t>P05c</t>
  </si>
  <si>
    <t>VER PLANO SÑ-01</t>
  </si>
  <si>
    <t>INGRESO VEHICULAR EMERGENCIA</t>
  </si>
  <si>
    <t>VER PLANO SÑ-03</t>
  </si>
  <si>
    <t>ENTREVISTA FAMILIAR /ESTAR CHOFERES</t>
  </si>
  <si>
    <t>INGRESO PATONAL EMERGENICA</t>
  </si>
  <si>
    <t>VER PLANO SÑ-02</t>
  </si>
  <si>
    <t>INGRESO PRINCIPAL PEATONAL PACIENTES AMBULATORIOS</t>
  </si>
  <si>
    <t>INGRESO VEHICULAR PACIENTES AMBULATORIOS</t>
  </si>
  <si>
    <t>VER PLANO SÑ-05</t>
  </si>
  <si>
    <t xml:space="preserve">ACCESO 04 CALLE S/N  - EXTERIOR CONTROL 4 </t>
  </si>
  <si>
    <t>VER PLANO SÑ-06</t>
  </si>
  <si>
    <t xml:space="preserve">INGRESO VEHICULAR SERVICIOS GENERALES </t>
  </si>
  <si>
    <t xml:space="preserve">INGRESO PEATONAL SERVICOS GENERALES </t>
  </si>
  <si>
    <t>CORREDOR COBERTURA METALICA /EXTERIOR CONTROL 1</t>
  </si>
  <si>
    <t>SE- 06  TOTEM INDICATIVO</t>
  </si>
  <si>
    <t xml:space="preserve">CORREDOR /EXTERIOR GIMNASIO PARA ADULTOS Y NIÑOS </t>
  </si>
  <si>
    <t xml:space="preserve">EXTERIOR DE CONTROL 3 </t>
  </si>
  <si>
    <t>4.00</t>
  </si>
  <si>
    <t>ESTACIONAMIENTOS /EXTERIOR GIMANSIO PARA ADULTOS Y NIÑOS</t>
  </si>
  <si>
    <t>VER PLANO SÑ-07</t>
  </si>
  <si>
    <t>EXTERIOR DE JEFATURA BLOQUE E</t>
  </si>
  <si>
    <t>EXTERIOR DE CUARTO DE LIMPIEZA BLOQUE D</t>
  </si>
  <si>
    <t xml:space="preserve">EXTERIOR DE SALA DE ESPERA, ESTACIONAMIENTO 1-2 </t>
  </si>
  <si>
    <t>VER PLANO SÑ-04</t>
  </si>
  <si>
    <t>VER PLANO SÑ-10</t>
  </si>
  <si>
    <t>ASCENSOR PUBLICO N°1</t>
  </si>
  <si>
    <t xml:space="preserve">CUARTO TECNICO / ASCENSOR MONTACARGAS SUCIO N°1 </t>
  </si>
  <si>
    <t>VER PLANO SÑ-13</t>
  </si>
  <si>
    <t xml:space="preserve">RECEPCIÓN DE MUESTRAS Y ENTREGA DE RESULTADOS </t>
  </si>
  <si>
    <t xml:space="preserve"> PATIO/LAVANDERIA/JEFATURA/SOPORTE TECNICO</t>
  </si>
  <si>
    <t>CORREDOR TECNICO / SH CONSULTORIO DE GINECO-OBSTETRICIA</t>
  </si>
  <si>
    <t>CORREDOR HACIA SALA DE ESPERA CENTRO QUIRURGICO</t>
  </si>
  <si>
    <t>SH SALA DE HOSPITALIZACIÓN ADULTOS MUJERES(2 CAMAS)</t>
  </si>
  <si>
    <t>SH SALA DE HOSPITALIZACIÓN OBSTETRICIA CESARIAS</t>
  </si>
  <si>
    <t>DISPENSIÓN Y EXPENDIO DE MEDICAMENTOS DE EMERGENCIA</t>
  </si>
  <si>
    <t xml:space="preserve"> TRIAJE - ADMISIÓN</t>
  </si>
  <si>
    <t xml:space="preserve"> SERVICIO SOCIAL Y POLICIA NACIONAL </t>
  </si>
  <si>
    <t>ESCALERA INSTEGRADA TECNICA 6</t>
  </si>
  <si>
    <t xml:space="preserve"> JEFATURA - SALA DE OBSERVACIÓN AISLADO</t>
  </si>
  <si>
    <t>GUARDA ROPA DE PACIENTES-DUCTO I.S.</t>
  </si>
  <si>
    <t xml:space="preserve"> SALA DE OBSERVACIÓN HOMBRES-GUARDA ROPA DE PACIENTES </t>
  </si>
  <si>
    <t xml:space="preserve"> SALA DE ESTAR-ALMACEN DE EQUIPOS PARA DESATRES</t>
  </si>
  <si>
    <t xml:space="preserve"> RECEPCIÓN - ARCHIVO DE ALMACEN INFORMATICA</t>
  </si>
  <si>
    <t xml:space="preserve"> TOMA DE MUESTRAS - RECEPCIÓN DE MUESTRAS Y ENTREGA DE RESULTADOS </t>
  </si>
  <si>
    <t>SALA DE ECOGRAFIA GENERAL-SH VESTIDOR</t>
  </si>
  <si>
    <t xml:space="preserve"> JEFATURA/SECRETARIA-SH VESTIDOR</t>
  </si>
  <si>
    <t>ESCALERA PROTEGIDA N°1 -ALMACEN INTERMEDIO RESIDUOS SOLIDOS</t>
  </si>
  <si>
    <t xml:space="preserve"> INSUMOS - REGISTRO DE LABORATORIO</t>
  </si>
  <si>
    <t>LABORATORIO DE BIOQUIMA-CUARTO DE LIMPIEZA</t>
  </si>
  <si>
    <t>ESPERA A PREVENCIÓN Y CONTROL TBC</t>
  </si>
  <si>
    <t>ESPERA A CONSEJERIA Y PREVENCIÓN DE ITS</t>
  </si>
  <si>
    <t>ALMACENAMIENTO POST-TRATAMIENTO RESIDUOS SOLIDOS</t>
  </si>
  <si>
    <t>RECEPCIÓN PESADO Y REGISTRO</t>
  </si>
  <si>
    <t>VER PLANO SÑ-08</t>
  </si>
  <si>
    <t>CONTROL DE SUMINITROS</t>
  </si>
  <si>
    <t xml:space="preserve">CENTRAL DE DISTRIBUCIÓN /COMEDOR </t>
  </si>
  <si>
    <t xml:space="preserve"> RECEPCIÓN Y DESPACHO -ALMACEN DE EQUIPOS Y MOVILIARIO DE BAJA</t>
  </si>
  <si>
    <t>RECEPCIÓN/SUBESTACIÓN ELECTRICA</t>
  </si>
  <si>
    <t xml:space="preserve"> LAVADO Y ESTACIÓN DE CARROS-ENTREGA ROPA LIMPIA</t>
  </si>
  <si>
    <t>RECEPCIÓN Y SELECCIÓN DE ROPA SUCIA</t>
  </si>
  <si>
    <t>VER PLANO SÑ-09</t>
  </si>
  <si>
    <t>CENTRO DE COMPUTO II - JEFATURA</t>
  </si>
  <si>
    <t>CONTROL - SALA DE MONITOREO FETAL</t>
  </si>
  <si>
    <t xml:space="preserve">ESTACIÓN DE CAMILLAS </t>
  </si>
  <si>
    <t>TRAMITE DOCUMENTARIO- UNIDAD DE SEGUROS</t>
  </si>
  <si>
    <t>VER PLANO SÑ-11</t>
  </si>
  <si>
    <t>SALA DE ESPERA HOSPITALIZACIÓN ADULTOS</t>
  </si>
  <si>
    <t>ADMISIÓN</t>
  </si>
  <si>
    <t>HALL/ESPERA</t>
  </si>
  <si>
    <t>ESTACIÓN DE ENFERMERAS(INCLUIDO TRABAJO LIMPIO)</t>
  </si>
  <si>
    <t>SALA DE OBSERVACIÓN HOMBRES- ESTACIÓN DE ENFERMERA</t>
  </si>
  <si>
    <t>SALA DE LECTURA/INFORMES- RECEPCIÓN</t>
  </si>
  <si>
    <t>CAJA-DISPENSACIÓN Y EXPENDIO</t>
  </si>
  <si>
    <t>SALA DE ESPERA -RECEPCIÓN DE MUESTRAS Y ENTREGA DE RESULTADOS</t>
  </si>
  <si>
    <t>SALA DE ESPERA-DISPENSACIÓN Y EXPENDIO</t>
  </si>
  <si>
    <t>CAJA-ADMISIÓN Y CITAS</t>
  </si>
  <si>
    <t>SALA DE ESPERA- REFERENCIA Y CONTRAREFERENCIA</t>
  </si>
  <si>
    <t>SALA DE ESPERA-SH PREESCOLAR</t>
  </si>
  <si>
    <t>SALA DE ESPERA-CONTROL PRE NATAL</t>
  </si>
  <si>
    <t>RECEPCIÓN Y DESPACHO</t>
  </si>
  <si>
    <t>ESTAR DE PERSONAL -CONTROL</t>
  </si>
  <si>
    <t>CONTROL-COORDINACIÓN DE ENFERMERIA</t>
  </si>
  <si>
    <t>SALA DE RECUPERACIÓN POST-ANASTESICA</t>
  </si>
  <si>
    <t xml:space="preserve">RECEPCIÓN Y CONTROL </t>
  </si>
  <si>
    <t>UNIDAD DE SEGUROS-SALA DE ESPERA</t>
  </si>
  <si>
    <t>SALA DE ESPERA TOPICO DE PROCEDIMIENTOS</t>
  </si>
  <si>
    <t>SALA DE ESPERA -OFICINA DE ESTADISTICA</t>
  </si>
  <si>
    <t>ESTACIÓN DE ENFERMERAS Y TRABAJO LIMPIO-ESTACIÓN DE OBSTETRAS</t>
  </si>
  <si>
    <t>SALA DE ESPERA HOSPITALIZACIÓN GINECO-OBST/PEDIATRIA</t>
  </si>
  <si>
    <t>DISPENSACIÓN Y EXPENDIO DE MEDICAMENTOS DE EMERGENCIA</t>
  </si>
  <si>
    <t xml:space="preserve">ESTAR CHOFERES </t>
  </si>
  <si>
    <t>TERAPIA MEDIO FISICOS</t>
  </si>
  <si>
    <t>TOPICO GINECO-OBSTETRICIA</t>
  </si>
  <si>
    <t>HABITACIÓN GESTANTE CON PAREJA</t>
  </si>
  <si>
    <t>PREPARACIÓN Y ENTREGA DE CADAVERES/ANTICAMARA</t>
  </si>
  <si>
    <t>ALMACEN EQUIPOS</t>
  </si>
  <si>
    <t xml:space="preserve">LABORATORIO DE MICROBIOLOGIA </t>
  </si>
  <si>
    <t xml:space="preserve">LAVADO Y DESINFECCIÓN </t>
  </si>
  <si>
    <t>RECPECIÓN DE MUESTRAS Y ENTREGA DE RESULTADOS</t>
  </si>
  <si>
    <t xml:space="preserve">JEFATURA /SECRETARIA </t>
  </si>
  <si>
    <t>GESTIÓN Y PROGRAMACIÓN</t>
  </si>
  <si>
    <t xml:space="preserve">ALMACEN INTERMEDIO RESIDUOS SOLIDOS </t>
  </si>
  <si>
    <t>ADIMISIÓN Y CITAS</t>
  </si>
  <si>
    <t>CONSEJERIA Y PREVENCIÓN DE ITS,VIH,SIDA</t>
  </si>
  <si>
    <t>CONSEJERIA Y PREVENCIÓN DE ENFERMEDADES METAXENICAS Y ZOONOTICIAS</t>
  </si>
  <si>
    <t>ATENCIÓN INTEGRAL ADULTO MAYOR</t>
  </si>
  <si>
    <t>CUARTO PRE LAVADO</t>
  </si>
  <si>
    <t>BLOQUE G / SALA DE ESPERA</t>
  </si>
  <si>
    <t>ALMACENAMIENTO POST TRATAMIENTO RESIDUOS SOLIDOS</t>
  </si>
  <si>
    <t>JEFATURA SOPORTE TECNICO</t>
  </si>
  <si>
    <t>LAVADO Y ALMACEN DE  VAJILLAS Y MENAJE</t>
  </si>
  <si>
    <t>ENVASADO REFRIERACIÓN</t>
  </si>
  <si>
    <t>ALMACEN PRODUCTOS PERECIBLES</t>
  </si>
  <si>
    <t>ALMACEN TUBERCULOS</t>
  </si>
  <si>
    <t>BLOQUE F / JEFATURA</t>
  </si>
  <si>
    <t>ALMACEN MATERIAL DE LIMPIEZA</t>
  </si>
  <si>
    <t>BLOQUE E/UNIDAD DE SALUD AMBIENTAL</t>
  </si>
  <si>
    <t>BLOQUE E/SOPORTE INFORMATICO</t>
  </si>
  <si>
    <t>BLOQUE E/OFICINA TECNICA DE INFRAESTRUCTURA</t>
  </si>
  <si>
    <t>BLOQUE E/OFICINA TECNICA DE EQUIPOS BIOMEDICOS</t>
  </si>
  <si>
    <t>BLOQUE E/OFICINA TECNICA DE EUIPOS ELECTROMECANICOS</t>
  </si>
  <si>
    <t>BLOQUE E/JEFATURA</t>
  </si>
  <si>
    <t>BLOQUE B/LAVADO DE ROPA CON BARRERA SANITARIA</t>
  </si>
  <si>
    <t>BLOQUE B/LAVADO Y ESTACIÓN DE CARROS</t>
  </si>
  <si>
    <t>BLOQUE  B/ ENTREGA ROPA LIMPIA</t>
  </si>
  <si>
    <t>BLOQUE B / ALMACEN DE ROPA LIMPIA</t>
  </si>
  <si>
    <t>BLOQUE B /ALMACEN  INSUMOS</t>
  </si>
  <si>
    <t xml:space="preserve">BLOQUE B / SECADO Y PLANCHADO </t>
  </si>
  <si>
    <t>BLOQUE B /COSTURA Y REPARACIÓN DE ROPA LIMPIA</t>
  </si>
  <si>
    <t>SEGUNDO  PISO</t>
  </si>
  <si>
    <t>SALA MULTIFUNCIONAL CON ACOMPAÑAMIENTO</t>
  </si>
  <si>
    <t>VESTIDOR DE GESTANTE</t>
  </si>
  <si>
    <t>ALMACEN DE EQUIPOS DE SALA DE RECUPERACION</t>
  </si>
  <si>
    <t xml:space="preserve">ALMACEN DE MEDICAMENTOS  E INSUMOS </t>
  </si>
  <si>
    <t>SALA DE OPERACIONES DE GINECOLOGIA Y OBSTERICIA</t>
  </si>
  <si>
    <t xml:space="preserve">SALA DE LEGRADOS </t>
  </si>
  <si>
    <t>ALMACEN DE EQUIPOS DE SALA DE OPERACIONES</t>
  </si>
  <si>
    <t>SALA DE INDUCIÓN</t>
  </si>
  <si>
    <t>SECRETARIA/ADMINISTRACIÓN</t>
  </si>
  <si>
    <t>UNIDAD DE GESTION CALIDAD</t>
  </si>
  <si>
    <t>ALMACEN UNIDADES DE SANGRE Y HEMOCOMPONENTES</t>
  </si>
  <si>
    <t>CENTROL DE CALIDAD</t>
  </si>
  <si>
    <t>PROMOCIÓN DE DONACION DE SANGRE</t>
  </si>
  <si>
    <t>DEPOSITO SUM</t>
  </si>
  <si>
    <t>CONSEJERIA Y PREVENCIÓN DEL CANCER</t>
  </si>
  <si>
    <t>ATENCIÓN INTEGRAL Y CONSEJERIA DEL ADOLECENTE</t>
  </si>
  <si>
    <t>TOPICO DE PROCEDIMEINTOS</t>
  </si>
  <si>
    <t>TERCER  PISO</t>
  </si>
  <si>
    <t>HABITACIÓN MUJERES</t>
  </si>
  <si>
    <t>ALMACEN DE EQUIPOS INSTRUMENTALES</t>
  </si>
  <si>
    <t>OFICINA DE COODINACIÓN NUTRICIONAL</t>
  </si>
  <si>
    <t>ESTAR DE PERSONAL MUJERES</t>
  </si>
  <si>
    <t>ESTAR DE PERSONAL HOMBRES</t>
  </si>
  <si>
    <t>SALA DE OBSERVACIÓN  HOMBRES</t>
  </si>
  <si>
    <t>ESTAR DE EPRSONAL DE GUARDIA</t>
  </si>
  <si>
    <t>ALMACEN MEDICAMENTOS MATERIALES E INSUMOS</t>
  </si>
  <si>
    <t>ESTACIÓN DE CAMILLAS Y SILLAS</t>
  </si>
  <si>
    <t>ARCHIVO ALMACENAMIENTO DE INFORMATICA</t>
  </si>
  <si>
    <t>DUCHA DE EMERGENICA</t>
  </si>
  <si>
    <t>BLOQUE G / ALMACEN DE VIVERES</t>
  </si>
  <si>
    <t>ALAMCEN DE MEDICAMENTOS</t>
  </si>
  <si>
    <t>PREVENCIÓN Y CONTROL TBC</t>
  </si>
  <si>
    <t>BLOQUE D / LAVADO Y ESTACIÓN DE COCHES</t>
  </si>
  <si>
    <t>BLOQUE D/ALMACENTAMIENTO Y PRE-TRATAMIENTO POR TIPO DE RESIDUO</t>
  </si>
  <si>
    <t>BLOQUE D/RECEPCIÓN PESADO Y REGISTRO</t>
  </si>
  <si>
    <t>BLOQUE C/TANQUE DE PETROLEO</t>
  </si>
  <si>
    <t>BLOQUE C/CENTRAL DE GLP</t>
  </si>
  <si>
    <t>VESIBULO</t>
  </si>
  <si>
    <t>CONTROL DE SUMINTROS</t>
  </si>
  <si>
    <t>SATINIZADO ENVASES</t>
  </si>
  <si>
    <t>PREPARACIÓN Y COCCIÓN DE ALIMENTOS</t>
  </si>
  <si>
    <t>BLOQUE F/ALMACEN DE MEDICAMENTOS</t>
  </si>
  <si>
    <t>BLOQUE F /ALMACEN GENERAL</t>
  </si>
  <si>
    <t>BLOQUE F/ALMACEN MATERIAL DE ESCRITORIO</t>
  </si>
  <si>
    <t>ALMACEN DE EQUIPOS Y MOBILIARIO DE CAJA</t>
  </si>
  <si>
    <t>BLOQUE B / CLASIFICACIÓN DE ROPA SUCIA</t>
  </si>
  <si>
    <t xml:space="preserve">RECEPCIÓN DE CAMILLAS </t>
  </si>
  <si>
    <t>RAYOS X RODABLE</t>
  </si>
  <si>
    <t xml:space="preserve">ESTERILIZACIÓN </t>
  </si>
  <si>
    <t>DESCONTAMINACIÓN YDESINFECCIÓN</t>
  </si>
  <si>
    <t>ESTACIÓN Y LAVADO DE CARRITOS</t>
  </si>
  <si>
    <t xml:space="preserve">SALA DE REFRACCIÓN </t>
  </si>
  <si>
    <t>SALA DE ELECTRO-CARDIOGRAFIA</t>
  </si>
  <si>
    <t>SALA HOSPITALIZACIÓN ADULTOS MUJERES(2 CAMAS)</t>
  </si>
  <si>
    <t>SALA HOSPITALIZACIÓN PEDIATRIA-ESCOLAR</t>
  </si>
  <si>
    <t>ATENCIÓN AL RECIEN NACIDO PATOLOGICO</t>
  </si>
  <si>
    <t>SALA HOSPITALIZACIÓN PEDIATRIA-PRE ESCOLAR</t>
  </si>
  <si>
    <t>SALA HOSPITALIZACIÓN PEDIATRIA LACTANTE</t>
  </si>
  <si>
    <t>SALA HOSPITALIZACIÓN PEDIATRIA-ADOLECENTE</t>
  </si>
  <si>
    <t>SALA HOSPITALIZACIÓN ADULTOS VARONES(2 CAMAS)</t>
  </si>
  <si>
    <t>SALA HOSPITALIZACIÓN ADULTOS VARONES(1 CAMAS)</t>
  </si>
  <si>
    <t>SALA HOSPITALIZACIÓN ADULTO AISLADO</t>
  </si>
  <si>
    <t>SALA DE HOSPITALIZACIÓN OBSTETRICIA CESARIAS(2 CAMAS)</t>
  </si>
  <si>
    <t>SALA DE HOSPITALIZACIÓN OBSTETRICIA A.C (2 CAMAS)</t>
  </si>
  <si>
    <t>SALA HOSPITALIZACIÓN PEDIATRIA ADOLECENTE (2 CAMAS)</t>
  </si>
  <si>
    <t>SH PUBLICO DISCAPACITADOS</t>
  </si>
  <si>
    <t>SH PERSONAL PACIENTES MUJERES</t>
  </si>
  <si>
    <t>SH PERSONAL PACIENTES HOMBRES</t>
  </si>
  <si>
    <t>SERVICIOS HIGIENICOS</t>
  </si>
  <si>
    <t>SH VARONES</t>
  </si>
  <si>
    <t>SH PRE-ESCOLAR</t>
  </si>
  <si>
    <t>SH PACINETES</t>
  </si>
  <si>
    <t>BLOQUE G /CUARTO DE LIMPIEZA</t>
  </si>
  <si>
    <t>BLOQUE G/SH PERSONAL</t>
  </si>
  <si>
    <t>BLOQUE G /SH</t>
  </si>
  <si>
    <t>BLOQUE D/HERRAMIENTAS</t>
  </si>
  <si>
    <t>BLOQUE D /VESTIDORES PERSONAL</t>
  </si>
  <si>
    <t>SH. COMENSALES HOMBRES</t>
  </si>
  <si>
    <t>SH. COMENSALES MUJERES</t>
  </si>
  <si>
    <t>SH.VESTIDORES HOMBRES</t>
  </si>
  <si>
    <t>SH.VESTIDORES MUJERES</t>
  </si>
  <si>
    <t>BLOQUE F / SH PERSONAL</t>
  </si>
  <si>
    <t>SH.VESTIDORES PERSONAL MUJERES</t>
  </si>
  <si>
    <t>SH.VESTIDORES PERSONAL VARONES</t>
  </si>
  <si>
    <t>BLOQUE B / VESTIDORES MUJERES</t>
  </si>
  <si>
    <t>BLOQUE B / VESTIDORES HOMBRES</t>
  </si>
  <si>
    <t>RECPECIÓN DE CAMILLAS</t>
  </si>
  <si>
    <t>SH PERSONAL HOMBRE</t>
  </si>
  <si>
    <t>SH PERSONAL MUJER</t>
  </si>
  <si>
    <t>BLOQUE K / CONTROL 2</t>
  </si>
  <si>
    <t>BLOQUE K /SH</t>
  </si>
  <si>
    <t>BLOQUE J / CONTROL 1</t>
  </si>
  <si>
    <t>BLOQUE J / SH</t>
  </si>
  <si>
    <t>BLOQUE I/CUARTO DE INGRESO SERVICIO TELECOMUNICACIONES II</t>
  </si>
  <si>
    <t>BLOQUE I / ACELEROGRAFO</t>
  </si>
  <si>
    <t>IS-SEGUROS</t>
  </si>
  <si>
    <t>DUCTO DE INSTALACIÓN MECANICA</t>
  </si>
  <si>
    <t>SH HABITACIÓN GESTANTE CON PAREJA</t>
  </si>
  <si>
    <t>SH HABITACIÓN GESTANTE ADOLECENTE</t>
  </si>
  <si>
    <t>SH HABITACIÓN GESTANTE SOLA</t>
  </si>
  <si>
    <t>SH VISITA CASA MATERNA</t>
  </si>
  <si>
    <t>SH SALA DE OBSERVACIÓN AISLADO</t>
  </si>
  <si>
    <t>SH ESTACIÓN DE ENFERMERAS</t>
  </si>
  <si>
    <t>DUCTO IS - TOPICO GINECO-OBSTETRICIA</t>
  </si>
  <si>
    <t>SH-TOPICO GINECO-OBSTETRICIA</t>
  </si>
  <si>
    <t>SH-SALA DE OBSERVACIÓN HOMBRES</t>
  </si>
  <si>
    <t>DUCTO I.S ESCLUSA7EMERGENCIA</t>
  </si>
  <si>
    <t xml:space="preserve">IS-SH VESTIDOR FARMACIA </t>
  </si>
  <si>
    <t>SH SALA DE ECOGRAFIA GENERAL</t>
  </si>
  <si>
    <t>IS-ESCALERA PROTEGIDA N°5</t>
  </si>
  <si>
    <t>DUCTO DE INSTALACIONES MECANICAS-PATOLOGIA CLINICA</t>
  </si>
  <si>
    <t>SH CONSULTORIO DE GINECO-OBSTETRICIA</t>
  </si>
  <si>
    <t>IS-DISPENSACIÓN Y EXPENDIO</t>
  </si>
  <si>
    <t>SH CONTROL PRENATAL</t>
  </si>
  <si>
    <t>IS -CONSEJERIA Y PREVENCIÓN DE ENFERMEDADES METAXENICAS Y ZOONOTICIAS.</t>
  </si>
  <si>
    <t>CUARTO TABLEROS</t>
  </si>
  <si>
    <t>SH ATENCIÓN INTEGRAL ADULTO MAYOR</t>
  </si>
  <si>
    <t>SH SALA DE ESTIMULACIÓN TEMPRANA</t>
  </si>
  <si>
    <t>IS-ESCALERA PROTEGIDA N°3</t>
  </si>
  <si>
    <t>BLOQUE G / T.E - SALA DE TELECOMUNICACIÓN III</t>
  </si>
  <si>
    <t>BLOQUE G /SALA DE TELECOMUNICACIONES III</t>
  </si>
  <si>
    <t>BLOQUE H / CONTROL 4</t>
  </si>
  <si>
    <t>BLOQUE H / SH</t>
  </si>
  <si>
    <t>BLOQUE L/ CONTROL 3</t>
  </si>
  <si>
    <t xml:space="preserve">BLOQUE L / SH </t>
  </si>
  <si>
    <t xml:space="preserve">BLOQUE E / T.E ZONA DE TRATAMIENTO </t>
  </si>
  <si>
    <t xml:space="preserve">SH RECEPCIÓN </t>
  </si>
  <si>
    <t>T.E ALMACEN DE EQUIPOS Y MOBILIARIO DE BAJA</t>
  </si>
  <si>
    <t>BLOQUE E/T.E-OFICINA TECNICA DE EQUIPOS BIOMEDICOS</t>
  </si>
  <si>
    <t>BLOQUE E /SALA DE TELECOMUNICACIONES III</t>
  </si>
  <si>
    <t>BLOQUE B / T.E- INGRESO</t>
  </si>
  <si>
    <t>SH-SALA MULTIFUNCIONAL Y ACOMPAÑAMIENTO</t>
  </si>
  <si>
    <t>IS-SALA DE PUERPERIO INMEDIATO</t>
  </si>
  <si>
    <t>SH VESTIDOR-ESCLUSA</t>
  </si>
  <si>
    <t>DUCTO DE INSTALACIONES MECANICAS</t>
  </si>
  <si>
    <t>IS-TABLERO ELECTRICO</t>
  </si>
  <si>
    <t>SH-SALA DE DILATACIÓN</t>
  </si>
  <si>
    <t>SH- SALA DE ECOGRAFIA OBSTETRICA</t>
  </si>
  <si>
    <t>DUCTO DE INSTALACIÓN MECANICA-ESCALERA INTEGRADA TECNICA 6</t>
  </si>
  <si>
    <t>DUCTO DE INSTALACIÓN MECANICA-ESCALERA PROTEGIDA N°5</t>
  </si>
  <si>
    <t>IS-RECEPCIÓN Y CONTROL</t>
  </si>
  <si>
    <t>SH-DIRECIÓN GENERAL</t>
  </si>
  <si>
    <t>IS-CONSEJERIA Y PREVENCIÓN DEL CANCER</t>
  </si>
  <si>
    <t>SH-TOPICO DE PROCEDIMIENTOS</t>
  </si>
  <si>
    <t>SH-HABITACIÓN HOMBRES</t>
  </si>
  <si>
    <t>SH-HABITACIÓN MUJERES</t>
  </si>
  <si>
    <t>SH-ESTAR</t>
  </si>
  <si>
    <t>SH-SALA DE HOSPITALIZACIÓN ADULTOS MUJERES</t>
  </si>
  <si>
    <t>DUCTO DE INSTALACIÓN MECANICA -ESCALERA INETGRADA N°6</t>
  </si>
  <si>
    <t>T.E ESCALERA INTEGRADA TECNICA N°6</t>
  </si>
  <si>
    <t>SH-SALA HOSPITALIZACIÓN PEDIATRIA ESCOLAR</t>
  </si>
  <si>
    <t>I.S-ESCALERA PROTEGIDA N°5</t>
  </si>
  <si>
    <t>DUCTO DE INSTALACIÓN MECANICA-ESCALERA N°5</t>
  </si>
  <si>
    <t>SH-SALA HOSPITALIZACIÓN PEDIATRIA ADOLECENTE</t>
  </si>
  <si>
    <t>I.S SALA DE HOSPITALIZACIÓN ADULTOS</t>
  </si>
  <si>
    <t>SH-SALA DE HOSPITALIZACIÓN ADULTOS VARONES</t>
  </si>
  <si>
    <t>SH-SALA HOSPITALIZACIÓN PEDIATRIA PRE ESCOLAR</t>
  </si>
  <si>
    <t>SH-SALA HOSPITALIZACIÓN ADULTOS AISLADOS</t>
  </si>
  <si>
    <t>SH-SALA DE HOSPITALIZACIÓN GINECOLOGIA</t>
  </si>
  <si>
    <t>SH- SALA HOSPITALIZACIÓN OBSTETRICIA AISLADOS</t>
  </si>
  <si>
    <t>IS.-ESCLUSA</t>
  </si>
  <si>
    <t>SH- SALA HOSPITALIZACIÓN GINECOLOGIA</t>
  </si>
  <si>
    <t>SH - SALA HOSPITALIZACIÓN OBSTETRICIA CESARIAS</t>
  </si>
  <si>
    <t>SH- SALA HOSPITALIZACIÓN OBSTETRICIA CESARIAS</t>
  </si>
  <si>
    <t>SH - SALA HOSPITALIZACIÓN OBSTETRICIA A.C</t>
  </si>
  <si>
    <t>I.S - ECALERA PROTEGIDA N°3</t>
  </si>
  <si>
    <t>SH - SALA DE MONITOREO DE GESTANTES CON COMPLICACIONES</t>
  </si>
  <si>
    <t>SH-SALA HOSPITALIZACIÓN PEDIATRIA ADOLECENTES</t>
  </si>
  <si>
    <t>SH-SALA HOSPITALIZACIÓN PEDIATRIA AISLADO</t>
  </si>
  <si>
    <t>TABLEROS ELECTRICOS</t>
  </si>
  <si>
    <t>SALA HOSPITALIZACIÓN ADULTOS MUJERES ( 2 CAMAS )</t>
  </si>
  <si>
    <t>SALA HOSPITALIZACIÓN PEDIATRIA ECOLAR (2 CAMAS)</t>
  </si>
  <si>
    <t>SALA HOSPITALIZACIÓN PEDIATRIA PRE-ESCOLAR (2 CAMAS)</t>
  </si>
  <si>
    <t>SALA HOSPITALIZACIÓN PEDIATRIA ADOLECENTE (1 CAMAS)</t>
  </si>
  <si>
    <t>SALA HOSPITALIZACIÓN PEDIATRIA LACTANTE ( 1 CAMA + 1 CUNA)</t>
  </si>
  <si>
    <t>SALA HOSPITALIZACIÓN ADULTOS VARONES ( 2 CAMAS )</t>
  </si>
  <si>
    <t>SALA HOSPITALIZACIÓN ADULTOS VARONES ( 1 CAMAS )</t>
  </si>
  <si>
    <t>ESCLUSA-SALA DE HOSPITALIZACIÓN ADULTOS AISLADOS</t>
  </si>
  <si>
    <t>SALA DE HOSPITALIZACIÓN ADULTOS AISLADOS</t>
  </si>
  <si>
    <t>ESCLUSA-SALA HOSPITALIZACIÓN OBSTETRICIA AISLADOS</t>
  </si>
  <si>
    <t>SALA HOSPITALIZACIÓN GINECOLOGIA ( 2 CAMAS)</t>
  </si>
  <si>
    <t>SALA HOSPITALIZACIÓN GINECOLOGIA ( 1 CAMA)</t>
  </si>
  <si>
    <t>ESCLUSA-SALA HOSPITALIZACIÓN PEDIATRIA AISLADOS</t>
  </si>
  <si>
    <t>SALA HOSPITALIZACIÓN PEDIATRIA AISLADOS</t>
  </si>
  <si>
    <t>CORREDOR PUBLICO -SH PRE ESCOLAR</t>
  </si>
  <si>
    <t>ESCALERA INTEGRADA TECNICA 6</t>
  </si>
  <si>
    <t>ESCALERA INTEGRADA PUBLICA 7</t>
  </si>
  <si>
    <t>ESCALERA PROTEGIDA N°5 - CUARTO TECNICO</t>
  </si>
  <si>
    <t>ESCALERA INTEGRADA 6-CORREDOR</t>
  </si>
  <si>
    <t>ESCALERA INTEGRADA 7 -SH PUBLICO HOMBRES</t>
  </si>
  <si>
    <t>ESCALERA PROTEGIDA N°5 -CUARTO TECNICO</t>
  </si>
  <si>
    <t>ESCALERA PROTEGIDA N°2 - TRIAJE</t>
  </si>
  <si>
    <t>ESCALERA PROTEGIDA N°2 -TRIAJE</t>
  </si>
  <si>
    <t>ESCALERA PROTEGIDA N°5-CUARTO TECNICO</t>
  </si>
  <si>
    <t>ASCENSOR MONTACAMILLAS N°1</t>
  </si>
  <si>
    <t>ASCENSOR MONTACARGAS SUCIO N°1</t>
  </si>
  <si>
    <t>HACIA ESCALERA PROTEGIDA N°1</t>
  </si>
  <si>
    <t>CORREDOR TECNICO-ESCALERA INTEGRADA N°6</t>
  </si>
  <si>
    <t>REFERENCIA Y CONTRAREFERENCIA -CORREDOR PUBLICO</t>
  </si>
  <si>
    <t>CORREDOR PUBLICO-ESCALERA INTEGRADA N°7</t>
  </si>
  <si>
    <t>CORREDOR PATOLOGIA CLINICA-ESCALERA PROTEGIDA N°5</t>
  </si>
  <si>
    <t>PLANIFICACIÓN FAMILIAR -ESCALERA PROTEGIDA N°3</t>
  </si>
  <si>
    <t>CORREDOR - CONTROL - SH PERSONAL HOMBRES</t>
  </si>
  <si>
    <t>CORREDOR HACIA ASCENSOR MONTACAMILLAS N°1</t>
  </si>
  <si>
    <t>UNIDAD DE SEGUROS-ESCALERA INTEGRADA N°7</t>
  </si>
  <si>
    <t>CUARTO TECNICO-ESCALERA PROTEGIDA N°5</t>
  </si>
  <si>
    <t>EPIDEMIOLOGIA Y SALUD OCUPACIONAL-ESCALERA PROTEGIDA N°1</t>
  </si>
  <si>
    <t>CORREDOR - OFICINA DE ESTADISTICA</t>
  </si>
  <si>
    <t>TRIAJE - ESCALERA PROTEGIDA N°2</t>
  </si>
  <si>
    <t>ALMACEN INTERMEDIO RESIDUO SOLIDOS-ESCALERA PROTEGIDA N°3</t>
  </si>
  <si>
    <t xml:space="preserve">CORREDOR-ESCALERA -PROTEGIDA N°5 </t>
  </si>
  <si>
    <t>CORREDOR - ESTACIÓN DE CAMILLAS</t>
  </si>
  <si>
    <t>CORREDOR-ESCALERA INTEGRADA N° 6</t>
  </si>
  <si>
    <t>CUARTO DE LIMPIEZA-ESCALERA PROTEGIDA N°2</t>
  </si>
  <si>
    <t>CORREDOR-ESCALERA INTEGRADA N° 7</t>
  </si>
  <si>
    <t xml:space="preserve">CORREDOR-ESCALERA -PROTEGIDA N°3 </t>
  </si>
  <si>
    <t>SALA DE SPERA - JEFATURA /SECRETARIA</t>
  </si>
  <si>
    <t>CONSEJERIA Y PREVENCION DE ITS, VIH/SIDA - ESPERA</t>
  </si>
  <si>
    <t>SALA DE ESPERA - SH PRE ESCOLAR</t>
  </si>
  <si>
    <t>SALA DE ESPERA - CORREDOR PUBLICO</t>
  </si>
  <si>
    <t>PREVENCIÓN Y CONTROLTBC- ESPERA</t>
  </si>
  <si>
    <t>SALA DE ESPERA- RECEPCIÓN Y CONTROL</t>
  </si>
  <si>
    <t>SALA DE ESPERA - TRAMITE DOCUMENTARIO</t>
  </si>
  <si>
    <t xml:space="preserve">SALA DE ESPERA - TELECONSULTORIO </t>
  </si>
  <si>
    <t>SALA DE ESPERA- CENTRO OBSTETRICO</t>
  </si>
  <si>
    <t>SALA DE ESPERA- CONSULTORIO DE MEDICINA INTERNA</t>
  </si>
  <si>
    <t>SALA DE ESPERA- SH PRE ESCOLAR</t>
  </si>
  <si>
    <t>SALA DE ESPERA - HOSPITALIZACIÓN ADULTOS</t>
  </si>
  <si>
    <t>ESCLUSA - SALA DE OBSERVACIÓN AISLADO</t>
  </si>
  <si>
    <t>LAVADO Y DESINFECCIÓN - LABORATORIO DE MICROBIOLOGIA</t>
  </si>
  <si>
    <t>ATENCIÓN AL RECIEN NACIDO - CORREDOR</t>
  </si>
  <si>
    <t>ESCLUSA-SALA HOSPITALIZACIÓN OBSTETRICIA ADULTOS</t>
  </si>
  <si>
    <t>ESCLUSA-SALA HOSPITALIZACIÓN PEDIATRIA AISLADO</t>
  </si>
  <si>
    <t>ESCLUSA-SALA HOSPITALIZACIÓN ADULTOS AISLADOS</t>
  </si>
  <si>
    <t>HALL PUBLICO- INFORMES</t>
  </si>
  <si>
    <t xml:space="preserve">SE- 02 LETRERO EXTERIOR - LETRERO DE INGRESO EXTERIOR DE EMERGENCIA, SEGÚN DETALLE  ADOSADO </t>
  </si>
  <si>
    <t>PINTURA DE MUROS INTERIORES, EMPASTADO, C/ IMPRIMANTE Y PINTADO AL OLEO MATE</t>
  </si>
  <si>
    <t>DET. 43</t>
  </si>
  <si>
    <t>DET. 40</t>
  </si>
  <si>
    <t>DET. 42</t>
  </si>
  <si>
    <t>03.12.02.06</t>
  </si>
  <si>
    <t>PINTURA DE MUROS INTERIORES, ACABADO LATEX LAVABLE</t>
  </si>
  <si>
    <t>03.12.02.08</t>
  </si>
  <si>
    <t>PINTURA DE MUROS INTERIORES, C/ IMPRIMANTE</t>
  </si>
  <si>
    <t>03.12.02.09</t>
  </si>
  <si>
    <t>PINTURA DE MUROS EXTERIORES, EMPASTADO C/ IMPRIMANTE Y PINTADO AL LATEX COLOR BLANCO</t>
  </si>
  <si>
    <t>ELEVACIÓN 1</t>
  </si>
  <si>
    <t>Entre eje a1 - a4</t>
  </si>
  <si>
    <t>Letrero de emergencia</t>
  </si>
  <si>
    <t>Entre eje a4 - a11</t>
  </si>
  <si>
    <t>Entre eje a11 - a12</t>
  </si>
  <si>
    <t>ELEVACIÓN 2</t>
  </si>
  <si>
    <t>Entre eje aJ - aÑ</t>
  </si>
  <si>
    <t>Entre eje aB - aJ</t>
  </si>
  <si>
    <t>Entre eje aA - aB</t>
  </si>
  <si>
    <t>ELEVACIÓN 3</t>
  </si>
  <si>
    <t>Entre eje a1 - a7</t>
  </si>
  <si>
    <t>ELEVACIÓN 4</t>
  </si>
  <si>
    <t>Entre eje aC - aH</t>
  </si>
  <si>
    <t>Entre eje aC - aD</t>
  </si>
  <si>
    <t>Entre eje aD - aE</t>
  </si>
  <si>
    <t>Entre eje aE - aF</t>
  </si>
  <si>
    <t>Entre eje aF - aG</t>
  </si>
  <si>
    <t>Entre eje aG - aH</t>
  </si>
  <si>
    <t>Entre eje aI - aN</t>
  </si>
  <si>
    <t>PLATINA DE ALUMINIO DE 1/2" X 3/16", ENCUENTRO PISO - CONTRAZÓCALO</t>
  </si>
  <si>
    <t>PLATINA DE ALUMINIO DE 1/2" X 3/16" - ZÓCALO</t>
  </si>
  <si>
    <t>LAMINA EXTERIORES</t>
  </si>
  <si>
    <t>ESTACIONAMIENTO AMBULANCIA</t>
  </si>
  <si>
    <t>ESTACIONAMIENTO SERVICIO</t>
  </si>
  <si>
    <t>PLANO: A-10</t>
  </si>
  <si>
    <t>PLANO: A-12</t>
  </si>
  <si>
    <t>PLANO: A-13</t>
  </si>
  <si>
    <t>PLANO: A-15</t>
  </si>
  <si>
    <t>PLANO: A-16</t>
  </si>
  <si>
    <t>PLANO: A-18</t>
  </si>
  <si>
    <t>PLANO: A-20</t>
  </si>
  <si>
    <t>PLANO: A-21</t>
  </si>
  <si>
    <t>PLANO: A-23</t>
  </si>
  <si>
    <t>PLANO: A-24</t>
  </si>
  <si>
    <t>PLANO: A-27</t>
  </si>
  <si>
    <t>PLANO: A-28</t>
  </si>
  <si>
    <t>PLANO: A-29</t>
  </si>
  <si>
    <t>PLANO: A-30</t>
  </si>
  <si>
    <t>PLANO: A-31</t>
  </si>
  <si>
    <t>PLANO: A-32</t>
  </si>
  <si>
    <t>PLANO: A-33</t>
  </si>
  <si>
    <t>PLANO: A-34</t>
  </si>
  <si>
    <t>BOQUE A</t>
  </si>
  <si>
    <t>SH PUBLICO VARONES</t>
  </si>
  <si>
    <t>PLANO: A-17</t>
  </si>
  <si>
    <t>SH VESTIDORES PERSONAL HOMBRES</t>
  </si>
  <si>
    <t>SH VESTIDORES PERSONAL MUJERES</t>
  </si>
  <si>
    <t>SH. VESTIDOR MUJERES</t>
  </si>
  <si>
    <t>SH. VESTIDOR HOMBRES</t>
  </si>
  <si>
    <t>Jardin 3</t>
  </si>
  <si>
    <t>CONTRAPISOS</t>
  </si>
  <si>
    <t>ÁREA</t>
  </si>
  <si>
    <t>CONTRAPISO E=40 mm</t>
  </si>
  <si>
    <t>03.04.02.04.01</t>
  </si>
  <si>
    <t>SH. - PACIENTE MUJERES</t>
  </si>
  <si>
    <t>SH. - PERSONAL MUJERES</t>
  </si>
  <si>
    <t>SH. - PERSONAL HOMBRES</t>
  </si>
  <si>
    <t xml:space="preserve">SH. - PACIENTE </t>
  </si>
  <si>
    <t>SH. + VESTIDOR PERSONAL HOMBRES</t>
  </si>
  <si>
    <t>SH. + VESTIDOR PERSONAL MUJERES</t>
  </si>
  <si>
    <t>SH. - VESTIDORES PERSONAL HOMBRES</t>
  </si>
  <si>
    <t>SH. - VESTIDORES PERSONAL MUJERES</t>
  </si>
  <si>
    <t>SH. - VEST PERSONAL MUJERES</t>
  </si>
  <si>
    <t>SH. - VEST PERSONAL HOMBRES</t>
  </si>
  <si>
    <t>SH. VESTIDOR PERSONAL HOMBRES</t>
  </si>
  <si>
    <t>SH. VESTIDOR PERSONAL MUJERES</t>
  </si>
  <si>
    <t>SH. VESTIDOR PERSONAL</t>
  </si>
  <si>
    <t>SH. PERSONAL</t>
  </si>
  <si>
    <t>VESTIDOR PARA PERSONAL HOMBRES</t>
  </si>
  <si>
    <t>VESTIDOR PARA PERSONAL MUJERES</t>
  </si>
  <si>
    <t>SH. + VEST. PERSONAL</t>
  </si>
  <si>
    <t>SH. + VEST. PERSONAL MUJERES</t>
  </si>
  <si>
    <t>SH. + VEST. PERSONAL HOMBRES</t>
  </si>
  <si>
    <t>SH. HOMBRES</t>
  </si>
  <si>
    <t>SH. MUJERES</t>
  </si>
  <si>
    <t>03.04.02.04.02</t>
  </si>
  <si>
    <t>03.04.02.04.03</t>
  </si>
  <si>
    <t>PATIO DE MANIOBRAS EMERGENCIA</t>
  </si>
  <si>
    <t>VER PLANO GA-18</t>
  </si>
  <si>
    <t>BLOQUE D - E - F</t>
  </si>
  <si>
    <t>VER PLANO GA-19</t>
  </si>
  <si>
    <t>VER PLANO GA-20</t>
  </si>
  <si>
    <t>MURO DE CABEZA LADRILLO K.K. – DE ARCILLA TIPO V, MEZCLA C:A 1:4</t>
  </si>
  <si>
    <t>MURO DE CANTO LADRILLO K.K. – DE ARCILLA TIPO V, MEZCLA C:A 1:4</t>
  </si>
  <si>
    <t>MURO DE SOGA LADRILLO K.K. – DE ARCILLA TIPO V, MEZCLA C:A 1:4</t>
  </si>
  <si>
    <t>BLOQUE H, I</t>
  </si>
  <si>
    <t>BLOQUE J y K</t>
  </si>
  <si>
    <t>EJE a9 y EJE AC</t>
  </si>
  <si>
    <t>EJE a9 y EJE AB</t>
  </si>
  <si>
    <t>EJE a8 y EJE AB</t>
  </si>
  <si>
    <t>POZA ALTA</t>
  </si>
  <si>
    <t>POZA BAJA</t>
  </si>
  <si>
    <t>PERIM.</t>
  </si>
  <si>
    <t>TERCERPISO</t>
  </si>
  <si>
    <t>PREVENCION Y CONTROL DE TRUBERCULOSIS</t>
  </si>
  <si>
    <t>PREVENCION Y COCCION DE ALIMENTOS</t>
  </si>
  <si>
    <t>GRUPO ELETROGENO</t>
  </si>
  <si>
    <t>PLANO: A-65</t>
  </si>
  <si>
    <t>FACHADA</t>
  </si>
  <si>
    <t>ÁREA EXTERIOR</t>
  </si>
  <si>
    <t>ÁREA INTERIOR</t>
  </si>
  <si>
    <t>Entre eje a5 - entre eje a6 y a7</t>
  </si>
  <si>
    <t>Entre eje a10 - a11</t>
  </si>
  <si>
    <t>VOLUMEN EN EL SEGUNDO PISO</t>
  </si>
  <si>
    <t>Entre eje aL - aF</t>
  </si>
  <si>
    <t>Entre eje aC - aB</t>
  </si>
  <si>
    <t>Entre eje a12 - A11</t>
  </si>
  <si>
    <t>VOLUMEN EN EL TERCER PISO</t>
  </si>
  <si>
    <t>Entre eje a11 - a8</t>
  </si>
  <si>
    <t>Entre eje a6 - a1</t>
  </si>
  <si>
    <t>Entre eje aB - aC</t>
  </si>
  <si>
    <t>Entre eje aH - aI</t>
  </si>
  <si>
    <t>BALDOSA PODOTACTIL DE PREVENCIÓN 30x30</t>
  </si>
  <si>
    <t>BALDOSA PODOTACTIL GUIA 30x30</t>
  </si>
  <si>
    <t>PLANO: GA-18</t>
  </si>
  <si>
    <t>INGRESO PUBLICO</t>
  </si>
  <si>
    <t>ESCALERA N°1</t>
  </si>
  <si>
    <t>RAMPA PEATONAL N°2</t>
  </si>
  <si>
    <t>ESCALERA N°2</t>
  </si>
  <si>
    <t>PLANO: GA-20</t>
  </si>
  <si>
    <t>RAMPA PEATONAL N°4</t>
  </si>
  <si>
    <t>RAMPA PEATONAL N°5</t>
  </si>
  <si>
    <t>ESCALERA N°4</t>
  </si>
  <si>
    <t>ESCALERA N°5</t>
  </si>
  <si>
    <t>ESCALERA N°6</t>
  </si>
  <si>
    <t>SH. + VESTIDORES PERSONAL HOMBRES</t>
  </si>
  <si>
    <t>SH. + VESTIDORES PERSONAL MUJERES</t>
  </si>
  <si>
    <t>PLANO: A-14</t>
  </si>
  <si>
    <t>PLANO: A-67</t>
  </si>
  <si>
    <t>PLANO: A-68</t>
  </si>
  <si>
    <t>PINTURA DE CIELORRASO Y FALSO CIELO RASO</t>
  </si>
  <si>
    <t>PINTURA CIELORASOS, ACABADO C/ IMPRIMANTE</t>
  </si>
  <si>
    <t>PINTURA CIELORASOS, EMPASTADO C/ IMPRIMANTE Y PINTADO AL LATEX</t>
  </si>
  <si>
    <t>03.12.01.03</t>
  </si>
  <si>
    <t>PINTURA CIELORASOS, EMPASTADO C/ IMPRIMANTE Y PINTADO AL OLEO MATE</t>
  </si>
  <si>
    <t>03.12.01.04</t>
  </si>
  <si>
    <t>PINTURA CIELORASOS, C/ IMPRIMANTE Y PINTADO AL ALTEX</t>
  </si>
  <si>
    <t>03.12.01.05</t>
  </si>
  <si>
    <t>PINTURA CIELORASOS, PINTADO AL ALTEX LAVABLE</t>
  </si>
  <si>
    <t>SH. PUBLICO MUJERES</t>
  </si>
  <si>
    <t>SH. ESTAR CHOFERES</t>
  </si>
  <si>
    <t>SH. PACIENTE HOMBRES</t>
  </si>
  <si>
    <t>SH. PACIENTE MUJERES</t>
  </si>
  <si>
    <t>SH. - TOPICO GIN-OBST.</t>
  </si>
  <si>
    <t>SH. - VISITANTE</t>
  </si>
  <si>
    <t>SH. - PACIENTE</t>
  </si>
  <si>
    <t>SH. - PUBLICO</t>
  </si>
  <si>
    <t>IMA-117</t>
  </si>
  <si>
    <t>IMA-116</t>
  </si>
  <si>
    <t>SH. DE COMENSALES HOMBRES</t>
  </si>
  <si>
    <t>SH. DE COMENSALES MUJERES</t>
  </si>
  <si>
    <t>SH. PACIENTES</t>
  </si>
  <si>
    <t>SH. PUBLICO VARONES</t>
  </si>
  <si>
    <t>SH.</t>
  </si>
  <si>
    <t>SH. Y CAMBIO DE PAÑALES</t>
  </si>
  <si>
    <t>SH. PERSONAL VESTIDOR MUJERES</t>
  </si>
  <si>
    <t>SH. PÉRSONAL</t>
  </si>
  <si>
    <t>SS.HH.</t>
  </si>
  <si>
    <t>SH. PERS.</t>
  </si>
  <si>
    <t>SH. PUBL. HOMBRES</t>
  </si>
  <si>
    <t>SH. PUBL. MUJERES</t>
  </si>
  <si>
    <t xml:space="preserve">SH. </t>
  </si>
  <si>
    <t>HOS-37</t>
  </si>
  <si>
    <t>H-1b; ESPEJO ADOSADO DE MARCO METALICO, MEDIDA VARIABLE INCLINADO PARA DISCAPACITADO</t>
  </si>
  <si>
    <t>SH. DISCAPAC.</t>
  </si>
  <si>
    <t>SH. + VESTIDOR PACIENTE HOMBRES</t>
  </si>
  <si>
    <t>SH. + VESTIDOR PACIENTE MUJERES</t>
  </si>
  <si>
    <t>SH. DISC Y/O GESTANTE</t>
  </si>
  <si>
    <t>SH. DISCAPACITADOS</t>
  </si>
  <si>
    <t>TRAMO 1</t>
  </si>
  <si>
    <t>DESCANSO</t>
  </si>
  <si>
    <t>AREA:</t>
  </si>
  <si>
    <t>TRAMO 2</t>
  </si>
  <si>
    <t>PLANO: A-07</t>
  </si>
  <si>
    <t>PLANO: A-08</t>
  </si>
  <si>
    <t>PLANO: A-27 AL A-30</t>
  </si>
  <si>
    <t>CORREDOR HOSPITALIZACION N°03</t>
  </si>
  <si>
    <t>CORREDOR HOSPITALIZACION N°02</t>
  </si>
  <si>
    <t>CORREDOR HOSPITALIZACION N°01</t>
  </si>
  <si>
    <t>CORREDOR HOSPITALIZACION N°07</t>
  </si>
  <si>
    <t>CORREDOR HOSPITALIZACION N°06</t>
  </si>
  <si>
    <t>CORREDOR HOSPITALIZACION N°05</t>
  </si>
  <si>
    <t>PLANO: A-07 y A-08</t>
  </si>
  <si>
    <t>CQ-218B</t>
  </si>
  <si>
    <t>ALMACEN DE EQUIPOS RAYOS RODABLES</t>
  </si>
  <si>
    <t>PLANO: A-17 y A-18</t>
  </si>
  <si>
    <t>ESCALERA 1</t>
  </si>
  <si>
    <t>VER PLANO D04 - 08</t>
  </si>
  <si>
    <t>TRAMO 3</t>
  </si>
  <si>
    <t>ESCALERA 2</t>
  </si>
  <si>
    <t>VER PLANO D09 - 14</t>
  </si>
  <si>
    <t xml:space="preserve">TRAMO 3 </t>
  </si>
  <si>
    <t>ESCALERA 3</t>
  </si>
  <si>
    <t>VER PLANO D15 - 21</t>
  </si>
  <si>
    <t>ESCALERA 4</t>
  </si>
  <si>
    <t>VER PLANO D22 - 25</t>
  </si>
  <si>
    <t>ESCALERA 5</t>
  </si>
  <si>
    <t>VER PLANO D26 - 32</t>
  </si>
  <si>
    <t>ESCALERA 6</t>
  </si>
  <si>
    <t>VER PLANO D33 - 36</t>
  </si>
  <si>
    <t>TRAMO 4</t>
  </si>
  <si>
    <t>ESCALERA 7</t>
  </si>
  <si>
    <t>VER PLANO D37 - 40</t>
  </si>
  <si>
    <t>03.04.02.03.04</t>
  </si>
  <si>
    <t>CENTRO DE DATOS</t>
  </si>
  <si>
    <t>03.15</t>
  </si>
  <si>
    <t>03.15.01</t>
  </si>
  <si>
    <t>SEÑALIZACION DE EVACUACIONES</t>
  </si>
  <si>
    <t>03.15.01.01</t>
  </si>
  <si>
    <t>03.15.01.02</t>
  </si>
  <si>
    <t>03.15.02</t>
  </si>
  <si>
    <t>SEÑALIZACION CONTRA INCENDIOS Y EMERGENCIAS</t>
  </si>
  <si>
    <t>03.15.02.01</t>
  </si>
  <si>
    <t>03.15.02.02</t>
  </si>
  <si>
    <t>03.15.02.03</t>
  </si>
  <si>
    <t>03.15.02.04</t>
  </si>
  <si>
    <t>03.15.02.05</t>
  </si>
  <si>
    <t>03.15.02.06</t>
  </si>
  <si>
    <t>SEÑAL TELEFONO DE EMERGENCIA(VINIL FOTOLUMISCENTE, ADOSADA A PARED, MEDIDAS DE 0.20X0.30)</t>
  </si>
  <si>
    <t>03.15.03</t>
  </si>
  <si>
    <t xml:space="preserve">      SEÑALES DE ADVERTENCIA</t>
  </si>
  <si>
    <t>03.15.03.01</t>
  </si>
  <si>
    <t>03.15.03.02</t>
  </si>
  <si>
    <t>03.15.03.03</t>
  </si>
  <si>
    <t>03.15.03.04</t>
  </si>
  <si>
    <t>SEÑALES DE PROHIBICIÓN</t>
  </si>
  <si>
    <t>ROMBO DE SEGURIDAD NFPA GLP (NFPA 704 SUSTANCIA QUIMICA, VINIL FOTOLUMINISCENTE, ADOSADA A PARED, 0.25X0.25M.)</t>
  </si>
  <si>
    <t>ROMBO DE SEGUIRDAD NFPA PETROLEO (NFPA 704 SUSTANCIA QUIMICA, VINIL FOTOLUMINISCENTE, ADOSADA A PARED, 0.25X0.25M.)</t>
  </si>
  <si>
    <t>SEÑALIZACION DE OBLIGACION</t>
  </si>
  <si>
    <t>EQUIPAMIENTO ANEXO DE SEGURIDAD</t>
  </si>
  <si>
    <t>EXTINTOR PQS RODANTE RATING 20A: 160B:C,23 kg (50 LB) CAPACIDAD.</t>
  </si>
  <si>
    <t>GABINETE PORTA EXTINTOR AL EXTERIOR 20x30x70cm</t>
  </si>
  <si>
    <t>VER PLANO SE-2</t>
  </si>
  <si>
    <t>VER PLANO SE-3</t>
  </si>
  <si>
    <t>CENTRAL AIRE COMPRIMIDO INDUSTRIAL</t>
  </si>
  <si>
    <t>CENTRAL DEL VACIO</t>
  </si>
  <si>
    <t>VER PLANO SE-4</t>
  </si>
  <si>
    <t>CORREDPR TECNICO</t>
  </si>
  <si>
    <t>DIRECCIONAL DERECHA/ IZQUIERDA (VINILO DE PVC FOTOLUMINISCENTE, LMAINADO A PRESION SOBRE PLACA RIGIDA DE CELTEX 3mm. ADOSADA DE 0.20x0.30m)</t>
  </si>
  <si>
    <t>ANATOMIA PATOGOGIA</t>
  </si>
  <si>
    <t>CASA MATERNA</t>
  </si>
  <si>
    <t>CE-115</t>
  </si>
  <si>
    <t>CISTERNAS / CALDEROS</t>
  </si>
  <si>
    <t>CASA DE FUERZA</t>
  </si>
  <si>
    <t>NUTRICION</t>
  </si>
  <si>
    <t>SALUD AMBIENTAL</t>
  </si>
  <si>
    <t>TALLERES</t>
  </si>
  <si>
    <t>CQ-218C</t>
  </si>
  <si>
    <t xml:space="preserve">CORREDOR PUBLICO </t>
  </si>
  <si>
    <t>VER PLANO SE-5</t>
  </si>
  <si>
    <t>CORREDOR HOSPITALIZACION Nª02</t>
  </si>
  <si>
    <t>CORREDOR HOSPITALIZACION Nª07</t>
  </si>
  <si>
    <t>CORREDOR HOSPITALIZACION Nª06</t>
  </si>
  <si>
    <t>HOS-38</t>
  </si>
  <si>
    <t>CORREDOR HOSPITALIZACION Nª05</t>
  </si>
  <si>
    <t>CP-104</t>
  </si>
  <si>
    <t>CARTEL DE AFORO (VINILO DE PVC FOTOLUMINISCENTE, LAMINADO A PRESION SOBRE PLACA RIGIDA DE CELTEX 3mm. ADOSADA DE 0.20mx0.30m)</t>
  </si>
  <si>
    <t>CQ-200</t>
  </si>
  <si>
    <t>SALA DE ESPERA CENTRO QUIRURJICO</t>
  </si>
  <si>
    <t>SALIDA ARRIBA/ABAJO (VINILO DE PVC FOTOLUMINISCENTE, LAMINADO A PRESION SOBRE PLACA RIGIDA DE CELTEX 3mm. ADOSADA DE 0.20x0.30m)</t>
  </si>
  <si>
    <t>ESCALERA PROTEGIDA N 2</t>
  </si>
  <si>
    <t xml:space="preserve">ESCALERA DE EVACUACION </t>
  </si>
  <si>
    <t>ESCALERA PROTEGIDA N 1</t>
  </si>
  <si>
    <t>ESCALERA PROTEGIDA N 3</t>
  </si>
  <si>
    <t>ESCALERA PROTEGIDA N 5</t>
  </si>
  <si>
    <t>VER PLANO SE-6</t>
  </si>
  <si>
    <t>ZONA SEGURA DE SISMO (VINILO DE PVC FOTOLUMINISCENTE, LAMINADO A PRESION SOBRE PLACA RIGIDA DE CELTEX 3mm. ADOSADA DE 0.20x0.30m)</t>
  </si>
  <si>
    <t>INDICADOR NUMERO DE PISO (VINILO DE PVC FOTOLUMINISCENTE, LAMINADO A PRESION SOBRE PLACA RIGIDA DE CELTEX 3mm. ADOSADA DE 0.20x0.30m)</t>
  </si>
  <si>
    <t>SEÑAL BARRA ANTIPANICA (VINILO DE PVC FOTOLUMINISCENTE, LAMINADO A PRESION SOBRE PLACA RIGIDA DE CELTEX 3mm. ADOSADA DE 0.20x0.30m)</t>
  </si>
  <si>
    <t xml:space="preserve">HALL PUBLICO </t>
  </si>
  <si>
    <t>EV-105</t>
  </si>
  <si>
    <t>ESCALERA EVACUACION 4</t>
  </si>
  <si>
    <t>VER PLANO SE-2 Y SE-3</t>
  </si>
  <si>
    <t>SH/VESTIDOS PERSONAL</t>
  </si>
  <si>
    <t>ALMACENAMIENTO Y PRE-TRATAMIENTO POR TIPO DE RESIDUOS</t>
  </si>
  <si>
    <t>TE.TA.</t>
  </si>
  <si>
    <t>CUARTOP INGRESO SERVICIO TELEC. II</t>
  </si>
  <si>
    <t>SALA DE OPERACIONES DE GINECOLOGIA Y OBGSTETRICIA</t>
  </si>
  <si>
    <t>DESCONTAINACION Y DESINFECCION</t>
  </si>
  <si>
    <t>ALMACEN DE UNIDADES DE SANGRE Y HEMO-COMPONENETES</t>
  </si>
  <si>
    <t>SALA DE CONTROL ELECTR. I</t>
  </si>
  <si>
    <t>CENTRAL DE COMUNICA. II</t>
  </si>
  <si>
    <t>DEPOSITO +KITCHEN</t>
  </si>
  <si>
    <t>TN.AA.1 EN TECHO</t>
  </si>
  <si>
    <t>HALL PROTECHIDA</t>
  </si>
  <si>
    <t>CORREDOR HOSPITALIZACION 2</t>
  </si>
  <si>
    <t>CORREDOR HOSPITALIZACION 6</t>
  </si>
  <si>
    <t>TNA.AA.N.1</t>
  </si>
  <si>
    <t>SEÑAL EXTINTORES MANUAL TIPO PQS / RATING:(10A:120B:C,20lbs).(VINILO DE PVC FOTOLUMINISCENTE, LAMINADO A PRESION SOBRE PLACA RIGIDA DE CELTEX 3mm. ADOSADA DE 0.20x0.30m)</t>
  </si>
  <si>
    <t>EXTERIOR SALA DE ESPERA PARA REEVALUACION DE PACIENTES</t>
  </si>
  <si>
    <t>EXTERIOR HALL DE INGRESO ADMINISTRATIVO</t>
  </si>
  <si>
    <t>EXTERIOR ALMACEN DE MEDICAMENTOS MATERIALES E INSUMOS</t>
  </si>
  <si>
    <t>EXTERIOR CUARTO SEPTICO</t>
  </si>
  <si>
    <t>EXTERIOR ESCALERA PROTEGIDA 4</t>
  </si>
  <si>
    <t>EXTERIOR PLANTA GENERACION DE OXIGENO</t>
  </si>
  <si>
    <t>EXTERIOR GRUPO ELECTROGENO</t>
  </si>
  <si>
    <t>EXTERIOR SALA DE ESPERA</t>
  </si>
  <si>
    <t>HALL DE ASCENSORES</t>
  </si>
  <si>
    <t>EXTERIOR ESCALERA PROTEGIDA 2</t>
  </si>
  <si>
    <t>EXTERIOR PLANIFICACION FAMILIAR</t>
  </si>
  <si>
    <t>EXTERIOR PREPARACION Y COCCION DE ALIMENTOS</t>
  </si>
  <si>
    <t>EXTERIOR ALMACENAMIENTO Y POST-TRATAMIENTO DE RESIDUOS SOLIDOS</t>
  </si>
  <si>
    <t>COMEDOR TECNICO</t>
  </si>
  <si>
    <t>CORREDOR HOSPITALIZACION 7</t>
  </si>
  <si>
    <t>CORREDOR HOSPITALIZACION 3</t>
  </si>
  <si>
    <t>SEÑAL EXTINTORES MANUAL TIPO CO2 / RATING:(10B:C,15lbs).(VINILO DE PVC FOTOLUMINISCENTE, LAMINADO A PRESION SOBRE PLACA RIGIDA DE CELTEX 3mm. ADOSADA DE 0.20x0.30m)</t>
  </si>
  <si>
    <t>ARA DE BOMBAS</t>
  </si>
  <si>
    <t>EXTERIOR CUARTO DE MAQUINAS</t>
  </si>
  <si>
    <t>SEÑAL EXTINTORES MANUAL TIPO H2O DESIONIZADO.(VINILO DE PVC FOTOLUMINISCENTE, LAMINADO A PRESION SOBRE PLACA RIGIDA DE CELTEX 3mm. ADOSADA DE 0.20x0.30m)</t>
  </si>
  <si>
    <t>CQ-218A</t>
  </si>
  <si>
    <t>SEÑAL EXTINTORES RODANTE PQS.(VINILO DE PVC FOTOLUMINISCENTE, LAMINADO A PRESION SOBRE PLACA RIGIDA DE CELTEX 3mm. ADOSADA DE 0.20x0.30m)</t>
  </si>
  <si>
    <t>VER PLANO SE-1</t>
  </si>
  <si>
    <t>SEÑAL EN ESTACIONAMIENTO VEHICULAR PARA USO DE DISCAPACITADOS (PINTURA EN PISO CON ESMALTE TIPO TRAFICO)</t>
  </si>
  <si>
    <t>ESTACIONAMIENTO</t>
  </si>
  <si>
    <t>SEÑAL EN SALA DE ESPERA PARA USO DE DISCAPACITADOS (PINTURA EN PISO CON ESMALTE TIPO TRAFICO)</t>
  </si>
  <si>
    <t>EXTERIOR INGRESO PRINCIPAL</t>
  </si>
  <si>
    <t>ING-100</t>
  </si>
  <si>
    <t>SEÑAL DE GABINETE DE MANGUERA CONTRAINCENDIOS (VINILO DE PVC FOTOLUMINISCENTE, LAMINADO A PRESION SOBRE PLACA RIGIDA DE CELTEX 3mm. ADOSADA DE 0.20x0.30m)</t>
  </si>
  <si>
    <t>EXTERIOR PLANTA GENERADORA DE OXIGENO</t>
  </si>
  <si>
    <t>SEÑAL DE VALVULA ANGULAR DE 2.5-PARA USO BOMBEROS (VINILO DE PVC FOTOLUMINISCENTE, LAMINADO A PRESION SOBRE PLACA RIGIDA DE CELTEX 3mm. ADOSADA DE 0.20x0.30m)</t>
  </si>
  <si>
    <t>PASE DE MANGUERAS PARA BOMBEROS (DUCTO HORIZONTAL DE 0.20x0.20m h:0.30 s.n.pp.t. CON TAPA REMOVIBLE)</t>
  </si>
  <si>
    <t>EXTERIOR ESCALERA PROTEGIDA 3</t>
  </si>
  <si>
    <t>EXTERIOR ESCALERA PROTEGIDA 5</t>
  </si>
  <si>
    <t>ATENCIÓN RIESGO ELÉCTRICO (VINILO DE PVC FOTOLUMINISCENTE, LAMINADO A PRESION SOBRE PLACA RIGIDA DE CELTEX 3mm. ADOSADA DE 0.20x0.30m)</t>
  </si>
  <si>
    <t>LABORATORIO DEHEMATOLOGIA / INMUNOLOGIA</t>
  </si>
  <si>
    <t>LAVADO DESINFECCION</t>
  </si>
  <si>
    <t>SALA DE CALDERAS</t>
  </si>
  <si>
    <t>TN.AA.1 TECHO</t>
  </si>
  <si>
    <t>CUARTO DE TABLERO</t>
  </si>
  <si>
    <t>ATENCIÓN RIESGO BIOLÓGICO (VINILO DE PVC FOTOLUMINISCENTE, LAMINADO A PRESION SOBRE PLACA RIGIDA DE CELTEX 3mm. ADOSADA DE 0.20x0.30m)</t>
  </si>
  <si>
    <t>VALVULA SIAMESA (PARA CONEXIÓN DE BOMBEROS). (DUCTO HORIZONTAL DE 0.20x0.20m h:0.30 s.n.pp.t. CON TAPA REMOVIBLE)</t>
  </si>
  <si>
    <t>INGRESO SERVICIOS</t>
  </si>
  <si>
    <t>ATENCIÓN GAS INFLAMABLE GASES MEDICINALES (BASE CELTEX DE 3MM. Y VINIL FOTOLUMINISCENTE, ADOSADA A PARED, 0.20X0.30M.)</t>
  </si>
  <si>
    <t>EXTERIOR AREA LIBRE</t>
  </si>
  <si>
    <t>PROHIBIDO EL INGRESO (VINIL FOTOLUMINISCENTE, ADOSADA A PARED, 0.20X0.30M.)</t>
  </si>
  <si>
    <t>NO USAR EL ASCENSOR EN CASO DE SISMO O INCENDIO (VINIL FOTOLUMINISCENTE, ADOSADA A PARED, 0.20X0.30M.)</t>
  </si>
  <si>
    <t>PROHIBIDO HACER FUEGO (VINIL FOTOLUMINISCENTE, ADOSADA A PARED, 0.20X0.30M.)</t>
  </si>
  <si>
    <t>SEÑAL DE GAS INFLAMABLE (VINILO DE PVC FOTOLUMINISCENTE, LAMINADO A PRESION SOBRE PLACA RIGIDA DE CELTEX 3mm. ADOSADA DE 0.20x0.30m)</t>
  </si>
  <si>
    <t>LETRETO OBLIGATORIO DE USO DE EPP (BASE DE CELTEX DE 3mm. VINIL FOTOLUMINOCENTE, ADOSADA A PARED O PUERTA MEDIDAS DE 0.60x0.60m) h=1.50mts.</t>
  </si>
  <si>
    <t>SEÑAL DE BOTIQUIN (VINILO DE PVC FOTOLUMINISCENTE, LAMINADO A PRESION SOBRE PLACA RIGIDA DE CELTEX 3mm. ADOSADA DE 0.20x0.30m)</t>
  </si>
  <si>
    <t>EXTINTOR PQS MANUAL TIPO PQS / RATING:(10A:120B:C,20lbs)</t>
  </si>
  <si>
    <t>EXTINTOR MANUAL TIPO CO2 / RATING:(10B:C,15lbs)</t>
  </si>
  <si>
    <t>PROTECTOR DE ESQUINAS DE ACROVINILO CON RETENEDOR DE ALUMINIO 0.10X0.10m</t>
  </si>
  <si>
    <t>PROTECTOR PARA CAMILLAS TIPO 1 PROTECTOR DE ACROVINILO A 8cm DE MURO</t>
  </si>
  <si>
    <t>PROTECTOR PARA CAMILLAS TIPO 2  PROTECTOR DE ACROVINILO PEGADO DE MURO</t>
  </si>
  <si>
    <t>BANQUETA DE CAMBIO DE BOTAS TABLERO DE MADERA COPAIBA DE 2´´ ACABADO BARNIZ 0.40x1.80m FIJADO SOBRE PARAPETO DE 35CM</t>
  </si>
  <si>
    <t>03.04.02.02.07</t>
  </si>
  <si>
    <t xml:space="preserve">        PISO CEMENTO FROTACHADO, BRUÑADO CON IMPERMEABILIZANTE Y ENDURECEDOR EN EXTERIORES</t>
  </si>
  <si>
    <t>PLANO E-93, PLANO E-94, PLANO E-95, PLANO E-96, PLANO E-97</t>
  </si>
  <si>
    <t>PAVIMENTO</t>
  </si>
  <si>
    <t>pavimento entre area del edificio principal, almacen, talleres y salud ambiental</t>
  </si>
  <si>
    <t>area</t>
  </si>
  <si>
    <t>lado izquierdo superior de area del edificio principal, cerca a control N° 2</t>
  </si>
  <si>
    <t>lado izquierdo de area del edificio principal</t>
  </si>
  <si>
    <t>lado izquierdo de area del edificio principal, cerca a cerco perimetrico</t>
  </si>
  <si>
    <t>VEREDAS</t>
  </si>
  <si>
    <t>vereda cerca a tanques de petroleo, GLP, salud mental, talleres, almacen</t>
  </si>
  <si>
    <t>vereda alrededor de lavanderia</t>
  </si>
  <si>
    <t>vereda alrededor de modulo diferenciado TBC</t>
  </si>
  <si>
    <t>vereda alrededor de caseta de control N°4</t>
  </si>
  <si>
    <t>vereda lado superior izquierda de bloque principal</t>
  </si>
  <si>
    <t>vereda a lado de rampa N°7</t>
  </si>
  <si>
    <t>vereda alrededor de control N° 2</t>
  </si>
  <si>
    <t>vereda a lado de rampa N° 6</t>
  </si>
  <si>
    <t>vereda cerca a cerco perimetrico CORTE 5M-8M</t>
  </si>
  <si>
    <t>vereda a lado de rampa N°5 y rampa N°3</t>
  </si>
  <si>
    <t>vereda a lado de escalera EXT. 3 y rampa N°3</t>
  </si>
  <si>
    <t>vereda a lado de control N° 1 y control TELEC.</t>
  </si>
  <si>
    <t xml:space="preserve">vereda a lado de rampa N°1 y rampa N°2 </t>
  </si>
  <si>
    <t>vereda a lado de rampa N° 2 y escalera ext. 2</t>
  </si>
  <si>
    <t>vereda esquina izquierda inferior de bloque principal</t>
  </si>
  <si>
    <t>RAMPAS PEATONALES</t>
  </si>
  <si>
    <t>RAMPA N° 1</t>
  </si>
  <si>
    <t>RAMPA N°2</t>
  </si>
  <si>
    <t>RAMPA N°3</t>
  </si>
  <si>
    <t>RAMPA N°4</t>
  </si>
  <si>
    <t>RAMPA N°5</t>
  </si>
  <si>
    <t>RAMPA N°6</t>
  </si>
  <si>
    <t>RAMPA N°7</t>
  </si>
  <si>
    <t>RAMPA N°8</t>
  </si>
  <si>
    <t>RAMPA N°9</t>
  </si>
  <si>
    <t>RAMPA N°10</t>
  </si>
  <si>
    <t>RAMPA N°11</t>
  </si>
  <si>
    <t>RAMPA N°12</t>
  </si>
  <si>
    <t>RAMPA VEHICULAR  N°1</t>
  </si>
  <si>
    <t>PLANO GA-18 AL GA-20</t>
  </si>
  <si>
    <t>CORTE C4</t>
  </si>
  <si>
    <t>CORTE C4-C9</t>
  </si>
  <si>
    <t>CORTE C9</t>
  </si>
  <si>
    <t>03.02.03.02</t>
  </si>
  <si>
    <t>TARRAJEADO E IMPERMEABILIZADO (CON SIKA)</t>
  </si>
  <si>
    <t>CANALETA METALICA DE ACERO INOXIDALE e=0.3mm</t>
  </si>
  <si>
    <t>03.09.06.07</t>
  </si>
  <si>
    <t>03.01.02.02</t>
  </si>
  <si>
    <t>03.01.02</t>
  </si>
  <si>
    <t>TABIQUERIA SECA</t>
  </si>
  <si>
    <t>03.09.06.08</t>
  </si>
  <si>
    <t>CANALETA DE ALUZINC e=0.8mm CON SOPORTE DE FE NEGRO e=4.5mm @1.20m</t>
  </si>
  <si>
    <t>MARQUISINA N°1</t>
  </si>
  <si>
    <t>MARQUISINA N°3</t>
  </si>
  <si>
    <t>MARQUISINA N°4</t>
  </si>
  <si>
    <t>MARQUISINA N°5</t>
  </si>
  <si>
    <t>MARQUISINA N°6</t>
  </si>
  <si>
    <t>MARQUISINA N°7</t>
  </si>
  <si>
    <t>MARQUISINA N°9</t>
  </si>
  <si>
    <t>MARQUISINA N°10</t>
  </si>
  <si>
    <t>MARQUISINA N°8</t>
  </si>
  <si>
    <t>SEÑALIZACION DE SEGURIDAD</t>
  </si>
  <si>
    <t>SEÑALIZACION HOSPITALARIA</t>
  </si>
  <si>
    <t>PISO VINILICO RIGIDO (BALDOSAS 0.60X0.60) NO CONDUCTIVO SOBRE ESTRUCTURA METALICA (PISO TECNICO)</t>
  </si>
  <si>
    <t xml:space="preserve">PISO ALFOMBRA DE ALTO TRANSITO, RESISTENTE AL FUEGO </t>
  </si>
  <si>
    <t>VESTIDURAS DE DERRAMES e=0.01m</t>
  </si>
  <si>
    <t>03.01.03</t>
  </si>
  <si>
    <t>03.01.02.03</t>
  </si>
  <si>
    <t>03.01.03.01</t>
  </si>
  <si>
    <t>03.01.03.02</t>
  </si>
  <si>
    <t>03.10.02.01</t>
  </si>
  <si>
    <t>03.10.02.06</t>
  </si>
  <si>
    <t>03.10.02.07</t>
  </si>
  <si>
    <t>MUEBLE TIPO MB-1e</t>
  </si>
  <si>
    <t>MUEBLE TIPO MB-1f</t>
  </si>
  <si>
    <t>03.13.01.16</t>
  </si>
  <si>
    <t>BANCA DE CONCRETO, ACABADO SOLAQUEADO EN DUCHAS M-16</t>
  </si>
  <si>
    <t>BANCA DE LISTONES DE MADERA, SOBRE PLATINAS DE FE EN VESTIDORES M-16A</t>
  </si>
  <si>
    <t>PROVISION Y SEMBRIO DE PALMERA</t>
  </si>
  <si>
    <t>PROVISION Y SEMBRIO DE CAPTUS DE PIURA</t>
  </si>
  <si>
    <t>PROVISION Y SEMBRIO DE RETAMA</t>
  </si>
  <si>
    <t>PROVISION Y SEMBRIO DE ALGARROBO</t>
  </si>
  <si>
    <t>PROVISION Y SEMBRIO DE CINTAS</t>
  </si>
  <si>
    <t>03.13.02.02</t>
  </si>
  <si>
    <t>03.13.02.03</t>
  </si>
  <si>
    <t>03.13.02.04</t>
  </si>
  <si>
    <t>03.13.02.05</t>
  </si>
  <si>
    <t>03.13.02.06</t>
  </si>
  <si>
    <t>03.13.01.17</t>
  </si>
  <si>
    <t>BANCA DE CONCRETO, EN EXTERIOR</t>
  </si>
  <si>
    <t xml:space="preserve">EXTERIOR </t>
  </si>
  <si>
    <t>PINTURA COLOR BLANCO PARA PASOS DE CEBRA EN EXTERIOR DE 1.50mx0.20m</t>
  </si>
  <si>
    <t xml:space="preserve">AREA </t>
  </si>
  <si>
    <t>EXTERIOR ZONA DISCAPACITADOS</t>
  </si>
  <si>
    <t>EXTERIOR ZONA AMBULANCIA</t>
  </si>
  <si>
    <t>PINTURA COLOR BLANCO PARA CAJON DE ESTACIONAMIENTO / EST. DISCAPACITADOS Y AMBULANCIA</t>
  </si>
  <si>
    <t>03.13.01.18</t>
  </si>
  <si>
    <t>TAPA METALICA DE FE 1.10X1.10m, e=1/8´´ PARA ACCESO A AZOTEAS</t>
  </si>
  <si>
    <t>PLANO: A-19</t>
  </si>
  <si>
    <t>TECHO  CISTERNA</t>
  </si>
  <si>
    <t>PLANO: A-22</t>
  </si>
  <si>
    <t xml:space="preserve">TECHO </t>
  </si>
  <si>
    <t>03.04.02.03.05</t>
  </si>
  <si>
    <t>03.04.02.03.06</t>
  </si>
  <si>
    <t>03.04.02.03.07</t>
  </si>
  <si>
    <t>03.04.02.03.08</t>
  </si>
  <si>
    <t>03.04.02.03.09</t>
  </si>
  <si>
    <t>PISO PORCELANATO TEXTURA PIEDRA 0.60X0.60M EN TERRAZA</t>
  </si>
  <si>
    <t>PISO CONCRETO CANTO RODADO GRIS EN TERRAZA</t>
  </si>
  <si>
    <t>PISO CONCRETO CANTO RODADO BLANCO EN TERRAZA</t>
  </si>
  <si>
    <t>PISO DE TERRAZO COLOR BEIGE EN TERRAZA</t>
  </si>
  <si>
    <t>PISO CONCRETO CANTO RODADO OXIDO EN TERRAZA</t>
  </si>
  <si>
    <t>VER PLANO D-109</t>
  </si>
  <si>
    <t>TERRAZA N°1</t>
  </si>
  <si>
    <t>TERRAZA N°3</t>
  </si>
  <si>
    <t>03.04.02.03.10</t>
  </si>
  <si>
    <t>PISO PORCELANATO COLOR GRIS 0.60X0.60M EN TERRAZA</t>
  </si>
  <si>
    <t>TERRAZA N°2</t>
  </si>
  <si>
    <t>VER PLANO D-111</t>
  </si>
  <si>
    <t>PLANO: D-109</t>
  </si>
  <si>
    <t>PLANO: D-111</t>
  </si>
  <si>
    <t>03.13.02.07</t>
  </si>
  <si>
    <t>03.13.02.08</t>
  </si>
  <si>
    <t>03.13.02.09</t>
  </si>
  <si>
    <t>03.13.02.10</t>
  </si>
  <si>
    <t>03.13.02.11</t>
  </si>
  <si>
    <t>03.13.02.12</t>
  </si>
  <si>
    <t>JARDINERA A-01 1.00X1.00M CON SEMBRIO DE ESPADA DE SAN JORGE</t>
  </si>
  <si>
    <t>MACETA RECTANGULAR 01 1.00X0.30M CON SEMBRIO 2 NOPAL Y 1 SAN PEDRO</t>
  </si>
  <si>
    <t>MACETA RECTANGULAR 02 1.00X0.30M CON SEMBRIO 3 DRACAENA</t>
  </si>
  <si>
    <t>03.13.02.13</t>
  </si>
  <si>
    <t>03.13.02.14</t>
  </si>
  <si>
    <t>03.13.02.15</t>
  </si>
  <si>
    <t>03.13.02.16</t>
  </si>
  <si>
    <t>MACETA REDONDA 01 DIAMETRO 0.30M Y ALTO 0.25M CON SEMBRIO DE 1 ASIENTO DE SUEGRA</t>
  </si>
  <si>
    <t>MACETA REDONDA 02 DIAMETRO 0.40M Y ALTO 0.25M CON SEMBRIO DE 1 ASIENTO DE SUEGRA Y 3 AYLOSTERA</t>
  </si>
  <si>
    <t>MACETA REDONDA 04 DIAMETRO 0.40M Y ALTO 0.40M CON SEMBRIO DE 1 AGAVE</t>
  </si>
  <si>
    <t>MACETA REDONDA 05 DIAMETRO 0.60M Y ALTO 0.50M CON SEMBRIO DE 1 PALMA DE SAGÚ</t>
  </si>
  <si>
    <t>JARDINERA A-01A 0.70X0.70X0.75X0.75X1.00M CON SEMBRIO DE ESPADA DE SAN JORGE</t>
  </si>
  <si>
    <t>JARDINERA VERTICAL SOBRE MALLA 10X10cm DE NYLON 1mm COPN ESTRENTURA DE FIERRO</t>
  </si>
  <si>
    <t>MACETA BASE PARA JARDINERA VERTICAL 1.20X.25M EN TERRAZA</t>
  </si>
  <si>
    <t>03.13.01.19</t>
  </si>
  <si>
    <t>03.13.01.20</t>
  </si>
  <si>
    <t>MAMPARA CORTAVIENTO PERFIL DE ALUMINIO COLOR NATURAL Y CELOSIA DE ALUZINC E=0.6MM EN TERRAZAS</t>
  </si>
  <si>
    <t>BANCAS DE MADERA APOYADA EN TABIQUE DE CONCRETO EN TERRAZAS</t>
  </si>
  <si>
    <t>03.13.01.21</t>
  </si>
  <si>
    <t>GRASS SINTÉTICO EN TERRAZA</t>
  </si>
  <si>
    <t>ACCESORIO COVEFORMER INDEPENDIENTE 38mm</t>
  </si>
  <si>
    <t>03.13.01.22</t>
  </si>
  <si>
    <t>Z. MDF 15mm CON ENCHAPE DE MADERA SHIHUAHUACO SELLADO Y LAQUEADA H=1.80M</t>
  </si>
  <si>
    <t>03.13.01.23</t>
  </si>
  <si>
    <t>RODON DE MADERA COPAIBA</t>
  </si>
  <si>
    <t>03.13.01.24</t>
  </si>
  <si>
    <t>PUENTE DE SEGURIDAD METALICO</t>
  </si>
  <si>
    <t>03.13.01.25</t>
  </si>
  <si>
    <t>REJILLA DE VENTILACION TIPO DAMPER 0.60X0.50M EN DUCTOS - AZOTEA</t>
  </si>
  <si>
    <t>REJILLA DE VENTILACION TIPO DAMPER 1.00X0.50M EN DUCTOS - AZOTEA</t>
  </si>
  <si>
    <t>03.13.01.26</t>
  </si>
  <si>
    <t>03.13.01.27</t>
  </si>
  <si>
    <t>REJILLA DE VENTILACION TIPO DAMPER 1.50X0.50M EN DUCTOS - AZOTEA</t>
  </si>
  <si>
    <t>03.13.01.28</t>
  </si>
  <si>
    <t>03.13.01.29</t>
  </si>
  <si>
    <t>TRANSFER DE BASE DE MADERA 2 1/4´´ 2.10X0.85M Y VENTANA TIPO GUILLOTINA CON PLANCHA DE ACERO INOXIDABLE SANITADA E=1/16´´</t>
  </si>
  <si>
    <t>03.13.01.30</t>
  </si>
  <si>
    <t>IMPERMEABILIZACION EN MURO DE CONTENCION - PISO TECNICO</t>
  </si>
  <si>
    <t>VER PLANO A-01 al A-08</t>
  </si>
  <si>
    <t>03.13.01.31</t>
  </si>
  <si>
    <t>ATRAPAPOLVO DE ALFOMBRA DE ALTO TRANSITO  SOBRE RIELES DE ALUMINIO EXTRUIDO 4.50X2.50M</t>
  </si>
  <si>
    <t xml:space="preserve">REJILLA DE PRESURIZACION CON CELOSIA METALICA </t>
  </si>
  <si>
    <t>03.13.01.32</t>
  </si>
  <si>
    <t>SOPORTE DE CORTINA DE TUBO DE ALUMINIO ∅1 1/2"</t>
  </si>
  <si>
    <t>ENCUENTRO PARED-TECHO SANITARIO DE CEMENTO PULIDO C/ENDURECEDOR E IMPERMEABILIZANTE</t>
  </si>
  <si>
    <t>03.13.01.33</t>
  </si>
  <si>
    <t>03.13.01.34</t>
  </si>
  <si>
    <t>ENCUENTRO PARED-FCR ACCESORIO COVEFORMER INDEPENDIENTE 38mm</t>
  </si>
  <si>
    <t>03.06.02.04</t>
  </si>
  <si>
    <t>TAPAJUNTA PLANCHA DE LATON EN MARQUISINA CON PARED</t>
  </si>
  <si>
    <t xml:space="preserve">COBERTURA DE POLICARBONATO SOLIDO TRANSPARENTE e=10 mm Y ACCESORIOS SOBRE ESTRUCTURA METALICA </t>
  </si>
  <si>
    <t xml:space="preserve">        CERCO METALICOS DE FE, CON TUBOS 3"x3"x1/8" CON PINTURA ANTICORROSIVA Y ACABADO EPOXICO</t>
  </si>
  <si>
    <t xml:space="preserve">REVESTIMIENTO ACUSTICO DE LANA DE VIDRIO DE 2'' PROTEGIDO CON PLANCHA PERFORADA </t>
  </si>
  <si>
    <t xml:space="preserve">        CIELORASO REVESTIMIENTO ACUSTICO DE LANA DE VIDRIO DE 2'' PROTEGIDO CON PLANCHA PERFORADA </t>
  </si>
  <si>
    <t>03.03.01.05</t>
  </si>
  <si>
    <t>LOSA CON MANTA BICAPA IMPERMEABILIZADA Y TRATAMIENTO SUPERFICIAL</t>
  </si>
  <si>
    <t>PICTIOGRAMA POZO A TIERRA (PINTADO EN EL PISO)</t>
  </si>
  <si>
    <t>LETRERO CENTRAL DE ALARMAS CONTRAINCENDIOS (VINILO DE PVC FOTOLUMINISCENTE, LAMINADO A PRESION SOBRE PLACA RIGIDA DE CELTEX 3mm. ADOSADA DE 0.20x0.30m)</t>
  </si>
  <si>
    <t>LETRERO DE SALIDA ILUMINADO COLGADA EN TECHO--LEDS AUTOMATICA (12LED-5W, 60 X 28CM GABINETE ACERO -DIFUSOR DE VIDRIO LAMINADO)</t>
  </si>
  <si>
    <t>LETRERO DE SALIDA DE EMERGENCIA ILUMINADO COLGADA EN TECHO--LEDS AUTOMATICA (10LED-5W, 60 X 28CM GABINETE ACERO -DIFUSOR DE VIDRIO LAMINADO)</t>
  </si>
  <si>
    <t>LETREROS DE SALIDA</t>
  </si>
  <si>
    <t>ZONA SEGURA (PINTURA EN PISO CON ESMALTE ALTO TRAFICO)</t>
  </si>
  <si>
    <t>03.09.03.02</t>
  </si>
  <si>
    <t>03.09.03.03</t>
  </si>
  <si>
    <t>BARANDAS INTERIORES C/ TUBO DE FIERRO NEGRO Ø  2" H= 0,75M SOBRE SARDINEL Y VIDRIO TEMPLADO INCOLORO e=6mm</t>
  </si>
  <si>
    <t>CORREDOR PUBLICO 1</t>
  </si>
  <si>
    <t>TERRAZA INTERIOR 2</t>
  </si>
  <si>
    <t>PUERTA PANEL LAMINADO ALTA PRESION HPL e= 12mm EN SS.HH., INCL. ACCESORIOS</t>
  </si>
  <si>
    <t>PANELES LAMINADOS DE ALTA PRESION TIPO FUNDERMAX O SIMILAR e=10mm</t>
  </si>
  <si>
    <t>PINTURA CIELORASOS, ACABADO C/ IMPRIMANTE Y PINTADO AL LATEX</t>
  </si>
  <si>
    <t>PINTURA CIELORASOS, ACABADO C/ IMPRIMANTE Y PINTADO AL OLEO MATE</t>
  </si>
  <si>
    <t>PINTURA DE MUROS INTERIORES, ACABADO C/ IMPRIMANTE Y PINTADO AL OLEO MATE</t>
  </si>
  <si>
    <t>PINTURA DE MUROS INTERIORES,ACABADO C/ IMPRIMANTE Y PINTURA IGNIFUGA</t>
  </si>
  <si>
    <t>PINTURA DE MUROS INTERIORES, ACABADO C/ IMPRIMANTE</t>
  </si>
  <si>
    <t>PINTURA DE MUROS INTERIORES, ACABADO ACRILICO SATINADO</t>
  </si>
  <si>
    <t>CERCO PERIMETRICO</t>
  </si>
  <si>
    <t>ELEVACION 01 INGRESO PRINCIPAL PORTICO</t>
  </si>
  <si>
    <t>ELEVACION 02</t>
  </si>
  <si>
    <t>ELEVACION 03</t>
  </si>
  <si>
    <t>VER PLANO A-13 al A-15</t>
  </si>
  <si>
    <t>03.01.02.01</t>
  </si>
  <si>
    <t>03.04.02.02.08</t>
  </si>
  <si>
    <t>03.04.02.02.09</t>
  </si>
  <si>
    <t>03.04.02.02.10</t>
  </si>
  <si>
    <t>TABIQUE PARA ZONA SECA DE 2 CARAS CON PLACA DE FRIBROCEMENTO DE 10mm</t>
  </si>
  <si>
    <t>TABIQUE PARA ZONA SECA DE 1 CARA CON PLACA DE FIBROCEMENTOD DE 10mm</t>
  </si>
  <si>
    <t>TANQUE DE PETRÓLEO</t>
  </si>
  <si>
    <t>ACSP-04</t>
  </si>
  <si>
    <t>rejilla</t>
  </si>
  <si>
    <t xml:space="preserve">tapa </t>
  </si>
  <si>
    <t>CFU-010</t>
  </si>
  <si>
    <t xml:space="preserve">        PISO CEMENTO SEMIPULIDO Y BRUÑADO CADA 0.40M</t>
  </si>
  <si>
    <t>VER PLANO D-04, D-04a, D-05, D-06, D-07, D-08</t>
  </si>
  <si>
    <t>VER PLANO D-09, D-10, D-11, D-12, D-13, D-14, D-14a</t>
  </si>
  <si>
    <t>VER PLANO D-15, D-16, D-17, D-18, D-19, D-20, D-21</t>
  </si>
  <si>
    <t>VER PLANO D-22, D-23, D-24, D-25</t>
  </si>
  <si>
    <t>VER PLANO D-26, D-27, D-28, D-29, D-30, D-31, D-32</t>
  </si>
  <si>
    <t xml:space="preserve">        PISO CEMENTO SEMIPULIDO Y BRUÑADO CADA 1M + ENDURECEDOR</t>
  </si>
  <si>
    <t xml:space="preserve">        PISO DE CEMENTO SEMIPULIDO Y BRUÑADO CADA 0.90M</t>
  </si>
  <si>
    <t>CUARTO TÉCNICO</t>
  </si>
  <si>
    <t>03.04.02.05</t>
  </si>
  <si>
    <t>03.04.02.05.01</t>
  </si>
  <si>
    <t>03.04.02.05.02</t>
  </si>
  <si>
    <t xml:space="preserve">        VEREDAS - ACABADO DE CEMENTO SEMIPULIDO Y BRUÑADO @  0.10 m</t>
  </si>
  <si>
    <t xml:space="preserve">        RAMPA - ACABADO CON CEMENTO SEMI PULIDO Y BRUÑADO @ 0.10m</t>
  </si>
  <si>
    <t>INGRESO PEATONAL EMERGENCIA</t>
  </si>
  <si>
    <t>lateral derecho emergencia</t>
  </si>
  <si>
    <t>vereda de acceso edificación emergencia público</t>
  </si>
  <si>
    <t>alrededor rehabilitación</t>
  </si>
  <si>
    <t>vereda de acceso edificación emergencia pacientes</t>
  </si>
  <si>
    <t>vereda de acceso hall público principal</t>
  </si>
  <si>
    <t>ingreso peatonal pacientes ambulatorios</t>
  </si>
  <si>
    <t>INGRESO PEATONAL PRINCIPAL</t>
  </si>
  <si>
    <t>ingreso modulo TBC</t>
  </si>
  <si>
    <t>alrededor módulo TBC</t>
  </si>
  <si>
    <t>lateral izquierdo consulta externa</t>
  </si>
  <si>
    <t>parte posterior consulta externa</t>
  </si>
  <si>
    <t>Vereda alrededor Lavanderia</t>
  </si>
  <si>
    <t>lateral nutrición</t>
  </si>
  <si>
    <t>frente nutricion, casa fuerza y cisterna</t>
  </si>
  <si>
    <t>lateral aH-aN</t>
  </si>
  <si>
    <t>alrededor almacén</t>
  </si>
  <si>
    <t>alrededor talleres y salud ambiental</t>
  </si>
  <si>
    <t>alrededor petroleo/GLP</t>
  </si>
  <si>
    <t>ingreso servicios generales</t>
  </si>
  <si>
    <t>vereda interior</t>
  </si>
  <si>
    <t>ingreso peatonal emergencia</t>
  </si>
  <si>
    <t>rampa peatonal n°2</t>
  </si>
  <si>
    <t>rampa peatonal n°3</t>
  </si>
  <si>
    <t>rampas estacionamiento</t>
  </si>
  <si>
    <t>rampa peatonal n°4</t>
  </si>
  <si>
    <t>rampa peatonal n°5</t>
  </si>
  <si>
    <t>rampa peatonal n°7</t>
  </si>
  <si>
    <t>rampa peatonal n°6</t>
  </si>
  <si>
    <t>C.Z.DE CEMENTO PULIDO IMPERMEABILIZADO h=0.60m</t>
  </si>
  <si>
    <t>03.05.02.09</t>
  </si>
  <si>
    <t>C.Z. VINILICO SAITARIO TIPO COVE FORMER</t>
  </si>
  <si>
    <t>ATENCIÓN AL RECIÉN NACIDO</t>
  </si>
  <si>
    <t>SALA DE RECUPERACIÓN POST-ANESTÉSICA / TRABAJO DE ENFERMERÍA</t>
  </si>
  <si>
    <t>CQ-210 / CQ-206</t>
  </si>
  <si>
    <t>CQ-218 / CQ-215 / CQ-216</t>
  </si>
  <si>
    <t>CORREDOR / ALMACÉN DE EQUIPOS RAYOS X RODABLE / RECEPCIÓN DE CAMILLAS</t>
  </si>
  <si>
    <t>ATENCIÓN AL RECIÉN NACIDO SANO</t>
  </si>
  <si>
    <t>ATENCIÓN AL RECIÉN NACIDO PATOLÓGICO</t>
  </si>
  <si>
    <t>SALA HOSPITALIZACIÓN ADULTOS AISLADO</t>
  </si>
  <si>
    <t>SALA HOSPITALIZACIÓN GINECOLOGÍA (1 CAMA)</t>
  </si>
  <si>
    <t>SALA HOSPITALIZACIÓN GINECOLOGÍA (2 CAMAS)</t>
  </si>
  <si>
    <t>SALA HOSPITALIZACIÓN OBSTETRICIA - ALOJAMIENTO CONJUNTO (2 CAMAS)</t>
  </si>
  <si>
    <t>SALA HOSPITALIZACIÓN PEDIATRÍA AISLADO</t>
  </si>
  <si>
    <t>SALA HOSPITALIZACIÓN ADLSCENTES (1 CAMA)</t>
  </si>
  <si>
    <t>REJA FIJA DE MALLA METALICA COCADA 1''x1'' N°8 GALVANIZADA, C/ MARCO DE PERFIL TUBULAR FE 2''x1''x1/8'', Y TRAVESAÑO DE PERFIL TUBULAR FE Ø2''x3mm; R03c (4.55 x 3.20)</t>
  </si>
  <si>
    <t>SALA DE HOSPITALIZACIÓN OBSTETRICIA CESARIAS (2 CAMAS)</t>
  </si>
  <si>
    <t>SALA DE HOSPITALIZACIÓN OBSTETRICIA CESARIAS( 2 CAMAS)</t>
  </si>
  <si>
    <t>SI-01a DIRECTORIO HALL DE ASCENSORES - DIRECTORIOS DE 1ER NIVEL 1.20x0.80m.</t>
  </si>
  <si>
    <t>SI-01b DIRECTORIO HALL DE ASCENSORES - DIRECTORIOS DE 2DO NIVEL 1.20x0.80m.</t>
  </si>
  <si>
    <t>E3; ESTACIONAMIENTO EXCLUSIVO AMBULANCIAS (0.40 x 0.60 m), POSTE</t>
  </si>
  <si>
    <t>E2; ESTACIONAMIENTO PUBLICO (0.40 x 0.60 m), POSTE</t>
  </si>
  <si>
    <t>E1; ESTACIONAMIENTO SOLO PERSONAL AUTORIZADO (0.40 x 0.60 m), POSTE</t>
  </si>
  <si>
    <t>E4; ESTACIONAMIENTO EXCLUSIVO DISCAPACITADOS (0.40 x 0.60 m), POSTE</t>
  </si>
  <si>
    <t>ESTACIONAMIENTO INGRESO VEHICULAR 2</t>
  </si>
  <si>
    <t>ESTACIONAMIENTO AMBULANCIAS INGRESO VEHICULAR 1</t>
  </si>
  <si>
    <t>03.13.02.17</t>
  </si>
  <si>
    <t>MACETA REDONDA 03 DIAMETRO 0.50M Y ALTO 0.60M CON SEMBRIO DE ASIENTO DE SUEGRA, AYLOSTERA, PEYOTE</t>
  </si>
  <si>
    <t>TOPE DE LLANTAS DE CONCRETO PREFABRICADO REFORZADO ACABADO PULIDO DE 1.80M DE LARGO (BOTALLANTAS)</t>
  </si>
  <si>
    <t>PASE PARA MANGUERA CON PLACA DE FIBROSILICATO CALCICO E= 10 MM, EMPASTADO Y PINTADO</t>
  </si>
  <si>
    <t>CANALETA DE REJILLA PLUVIAL DE A= 70 CM</t>
  </si>
  <si>
    <t>03.09.06.09</t>
  </si>
  <si>
    <t>VER PLANO  G-18  / G-19 / G-20</t>
  </si>
  <si>
    <t>VEREDA INGRESO VEHICULAR EMERGENCIA</t>
  </si>
  <si>
    <t>VEREDA INGRESO PEATONAL</t>
  </si>
  <si>
    <t>INGRESO HALL ADMINISTRATIVO</t>
  </si>
  <si>
    <t>ESTACIONAMIENTO PÚBLICO</t>
  </si>
  <si>
    <t>RAMPA INGRESO VEHICULAR PACIENTES AMBULATORIOS</t>
  </si>
  <si>
    <t>INGRESO PEATONAL PACIENTES AMBULATORIOS</t>
  </si>
  <si>
    <t>INGRESO MÓDULO TBC</t>
  </si>
  <si>
    <t>INGRESO VEHICULAR SERVICIOS GENERALES</t>
  </si>
  <si>
    <t>ESTACIONAMIENTO SERVICIOS GENERALES</t>
  </si>
  <si>
    <t>CONTORNO ALMACÉN</t>
  </si>
  <si>
    <t>CONTORNO EDIFICIO PRINCIPAL</t>
  </si>
  <si>
    <t>ESCALERA DE GATO TIPO 1 C/TUBOS Fe Ø 2", SEGÚN DETALLE (EN ÁTICOS)</t>
  </si>
  <si>
    <t>ESCALERA DE GATO TIPO 2 C/TUBOS Fe Ø 2" ,SEGÚN DETALLE (EN EXTERIOR)</t>
  </si>
  <si>
    <t>ESCALERA DE GATO TIPO 3 C/TUBOS Fe Ø 2",SEGÚN DETALLE (EN CISTERNAS)</t>
  </si>
  <si>
    <t>REJILLA METALICA REMOVIBLE A=0.30m-CANALETA (REJILLA DE COCINA)</t>
  </si>
  <si>
    <t>BARANDAS DE ESCALERAS C/ TUBO DE FIERRO NEGRO Ø  2" H= 0,925M</t>
  </si>
  <si>
    <t>BARANDAS INTERIORES C/ TUBO DE 1 /12", 1", PL DE 1 1/4", H= 0.90M</t>
  </si>
  <si>
    <t>PCF-03 PUERTA LISTADA DE 1  HOJA 1.60x2.10m CORREDIZA CORTAFUEGO RF-90. MARCO DE ACERO INOXIDABLE  Y MIRILLAS DE CRISTAL CORTAFUEGO Y MIRILLA DE CRISTAL CORTAFUEGO</t>
  </si>
  <si>
    <t>PCF-01ñ PUERTA LISTADA DE 2  HOJAS 1.60x2.10m BATIENTE CORTAFUEGO RF-90. MARCO DE ACERO INOXIDABLE  Y MIRILLAS DE CRISTAL CORTAFUEGO</t>
  </si>
  <si>
    <t>SALA DE RECUPERACIÓN POST-ANESTÉSICA</t>
  </si>
  <si>
    <t>PCF-01c PUERTA LISTADA DE UNA SOLA HOJA 1.00x2.10m BATIENTE CORTAFUEGO RF-90. MARCO DE ACERO INOXIDABLE Y BARRA ANTIPANICO</t>
  </si>
  <si>
    <t>MC-03 MURO DE CORTINA C/ VIDRIO TEMPLADO E=8mm TIPO FIJO INC ACCESORIOS, (2.45m x8.00m)</t>
  </si>
  <si>
    <t>M03n MAMPARA FIJA INTERIOR DE CRISTAL TEMPLADO 10mm, CON LAMINA PAVONADA h=0.10m, SOBRE SARDINEL h=0.10m (1.18m x 2.60m)</t>
  </si>
  <si>
    <t>03.08.02.51</t>
  </si>
  <si>
    <t>AD-216</t>
  </si>
  <si>
    <t>M03o MAMPARA FIJA INTERIOR DE CRISTAL TEMPLADO 10mm, CON LAMINA PAVONADA h=0.10m, (3.55m x 2.00m)</t>
  </si>
  <si>
    <t>V07a VENTANA EMPLOMADO FIJO DE 9mm, 1 HOJA 0.80m x 0.40m.</t>
  </si>
  <si>
    <t>PUERTA CONTRAPLACADA DE MDF MELAMINICO 6mm C/ ACABADO MATE, C/ SOBRELUZ DE CRISTAL TEMPLADO INCOL. e=6mm, C/ 2 VISORES e=6mm, C/ PLANCHA DE ACERO INOX. SATINADO, DE 2 HOJAS BATIENTES; P08a (1.80 x 2.60)</t>
  </si>
  <si>
    <t>MC-01 MURO DE CORTINA C/ VIDRIO TEMPLADO E=8mm TIPO FIJO INC ACCESORIOS, CON 2 PUERTAS DOBLE HOJA (14.35m x 7.62m)</t>
  </si>
  <si>
    <t>TAPAJUNTA EN BARRERA SANITARIA A=0.07m PLANCHA DE ACERO INOXIDABLE e=1/32'' PARA JUNTAS SISMICA DE 4 cm (TAPAJUNTAS DE AISLAMIENTO SISMICO SSRW 2448)</t>
  </si>
  <si>
    <t>SEÑAL DE DIRECCION DE SALIDA FOTOLUMINISCENSENTE - DOBLE CARA COLGADA 0.20x0.30m</t>
  </si>
  <si>
    <t>03.15.03.05</t>
  </si>
  <si>
    <t>03.15.03.06</t>
  </si>
  <si>
    <t>03.15.03.07</t>
  </si>
  <si>
    <t>03.15.03.08</t>
  </si>
  <si>
    <t>03.15.03.09</t>
  </si>
  <si>
    <t>03.15.03.10</t>
  </si>
  <si>
    <t>03.15.03.11</t>
  </si>
  <si>
    <t>03.15.03.12</t>
  </si>
  <si>
    <t>03.15.03.13</t>
  </si>
  <si>
    <t>03.15.03.14</t>
  </si>
  <si>
    <t>03.15.03.15</t>
  </si>
  <si>
    <t>PUNTO DE REUNION DE EMERGENCIA (LETRERO)</t>
  </si>
  <si>
    <t>SEÑAL PUERTA CORTAFUEGO (VINILO DE PVC FOTOLUMINISCENTE, LAMIADO A PRESION SOBRE PLACA RIGIDA DE CELTEX 3mm. ADOSADA DE 0.20x0.30m)</t>
  </si>
  <si>
    <t>SEÑAL PULSADOR DE ALARMA-ESTACION MANUAL (VINILO DE PVC FOTOLUMINISCENTE, LAMINADO A PRESION SOBRE PLACA RIGIDA DE CELTEX 3mm. ADOSADA DE 0.20x0.30m)</t>
  </si>
  <si>
    <t>SEÑAL DE BOCINA ESTROBOSTOPICA DE VOZ Y SONIDO (VINILO DE PVC FOTOLUMINISCENTE, LAMINADO A PRESION SOBRE PLACA RIGIDA DE CELTEX 3mm. ADOSADA DE 0.20x0.30m)</t>
  </si>
  <si>
    <t>03.07.02</t>
  </si>
  <si>
    <t>03.07.02.01</t>
  </si>
  <si>
    <t>03.07.02.02</t>
  </si>
  <si>
    <t>03.07.02.03</t>
  </si>
  <si>
    <t>03.07.02.04</t>
  </si>
  <si>
    <t>03.07.02.05</t>
  </si>
  <si>
    <t>03.07.02.06</t>
  </si>
  <si>
    <t>03.07.02.07</t>
  </si>
  <si>
    <t>03.07.02.08</t>
  </si>
  <si>
    <t>03.07.02.09</t>
  </si>
  <si>
    <t>03.07.02.10</t>
  </si>
  <si>
    <t>03.07.02.11</t>
  </si>
  <si>
    <t>03.07.02.12</t>
  </si>
  <si>
    <t>03.07.02.13</t>
  </si>
  <si>
    <t>03.07.02.14</t>
  </si>
  <si>
    <t>03.07.02.15</t>
  </si>
  <si>
    <t>03.07.02.16</t>
  </si>
  <si>
    <t>03.07.02.17</t>
  </si>
  <si>
    <t>03.07.02.18</t>
  </si>
  <si>
    <t>03.07.02.19</t>
  </si>
  <si>
    <t>03.07.02.20</t>
  </si>
  <si>
    <t>03.07.02.21</t>
  </si>
  <si>
    <t>03.07.02.22</t>
  </si>
  <si>
    <t>03.07.02.23</t>
  </si>
  <si>
    <t>03.07.02.24</t>
  </si>
  <si>
    <t>03.07.02.25</t>
  </si>
  <si>
    <t>03.07.02.26</t>
  </si>
  <si>
    <t>03.07.02.27</t>
  </si>
  <si>
    <t>03.07.02.28</t>
  </si>
  <si>
    <t>03.07.02.29</t>
  </si>
  <si>
    <t>03.07.02.30</t>
  </si>
  <si>
    <t>03.07.02.31</t>
  </si>
  <si>
    <t>03.07.02.32</t>
  </si>
  <si>
    <t>03.07.02.33</t>
  </si>
  <si>
    <t>03.07.02.34</t>
  </si>
  <si>
    <t>03.07.02.35</t>
  </si>
  <si>
    <t>CERCO PERIMÉTRICO</t>
  </si>
  <si>
    <t>03.15.01.03</t>
  </si>
  <si>
    <t>03.15.01.04</t>
  </si>
  <si>
    <t>03.15.01.05</t>
  </si>
  <si>
    <t>03.15.01.06</t>
  </si>
  <si>
    <t>03.15.03.16</t>
  </si>
  <si>
    <t>03.15.03.17</t>
  </si>
  <si>
    <t>03.15.03.18</t>
  </si>
  <si>
    <t>03.15.03.19</t>
  </si>
  <si>
    <t>03.15.03.20</t>
  </si>
  <si>
    <t>03.15.03.21</t>
  </si>
  <si>
    <t>03.15.03.22</t>
  </si>
  <si>
    <t>03.15.03.23</t>
  </si>
  <si>
    <t>03.16</t>
  </si>
  <si>
    <t>03.16.01</t>
  </si>
  <si>
    <t>03.16.01.01</t>
  </si>
  <si>
    <t>03.16.01.02</t>
  </si>
  <si>
    <t>03.16.02</t>
  </si>
  <si>
    <t>03.16.02.01</t>
  </si>
  <si>
    <t>03.16.02.02</t>
  </si>
  <si>
    <t>03.16.02.03</t>
  </si>
  <si>
    <t>03.16.02.04</t>
  </si>
  <si>
    <t>03.16.02.05</t>
  </si>
  <si>
    <t>03.16.02.06</t>
  </si>
  <si>
    <t>03.16.02.07</t>
  </si>
  <si>
    <t>03.16.02.08</t>
  </si>
  <si>
    <t>03.16.02.09</t>
  </si>
  <si>
    <t>03.16.02.10</t>
  </si>
  <si>
    <t>03.16.03</t>
  </si>
  <si>
    <t>03.16.03.01</t>
  </si>
  <si>
    <t>03.16.03.02</t>
  </si>
  <si>
    <t>03.16.03.03</t>
  </si>
  <si>
    <t>03.16.03.04</t>
  </si>
  <si>
    <t>03.16.03.05</t>
  </si>
  <si>
    <t>03.16.03.06</t>
  </si>
  <si>
    <t>03.16.03.07</t>
  </si>
  <si>
    <t>03.16.03.08</t>
  </si>
  <si>
    <t>03.16.03.09</t>
  </si>
  <si>
    <t>03.16.03.10</t>
  </si>
  <si>
    <t>03.16.03.11</t>
  </si>
  <si>
    <t>03.16.03.12</t>
  </si>
  <si>
    <t>03.16.03.13</t>
  </si>
  <si>
    <t>03.16.03.14</t>
  </si>
  <si>
    <t>03.16.03.15</t>
  </si>
  <si>
    <t>03.16.04</t>
  </si>
  <si>
    <t>03.16.04.01</t>
  </si>
  <si>
    <t>03.16.04.02</t>
  </si>
  <si>
    <t>03.16.04.03</t>
  </si>
  <si>
    <t>03.16.04.04</t>
  </si>
  <si>
    <t>03.16.05</t>
  </si>
  <si>
    <t>03.16.05.01</t>
  </si>
  <si>
    <t>03.16.05.02</t>
  </si>
  <si>
    <t>03.16.05.03</t>
  </si>
  <si>
    <t>03.16.05.04</t>
  </si>
  <si>
    <t>03.16.05.05</t>
  </si>
  <si>
    <t>03.16.05.06</t>
  </si>
  <si>
    <t>03.16.06</t>
  </si>
  <si>
    <t>03.16.06.01</t>
  </si>
  <si>
    <t>03.16.07</t>
  </si>
  <si>
    <t>03.16.07.01</t>
  </si>
  <si>
    <t>03.16.07.02</t>
  </si>
  <si>
    <t>03.16.07.03</t>
  </si>
  <si>
    <t>03.16.07.04</t>
  </si>
  <si>
    <t>03.16.07.05</t>
  </si>
  <si>
    <t>MURO DE SOGA LADRILLO KING KONG ACABADO CARAVISTA</t>
  </si>
  <si>
    <t>CERCO CALLE VICTORA RAUL HAYA DE LA TORRE</t>
  </si>
  <si>
    <t>CERCO CALLE S/N</t>
  </si>
  <si>
    <t>CERCO PROLONGACIÓN SAN PEDRO</t>
  </si>
  <si>
    <t>MUROS, TARRAJEO, PINTURA Y OTROS</t>
  </si>
  <si>
    <t>ÁREA=</t>
  </si>
  <si>
    <t>CERCO VIA PRINCIPAL 3</t>
  </si>
  <si>
    <t>BARRERA SANITARIA TABIQUERIA SECA DE FIBROCEMENTO CON ACERO INOX E= 1/32" ACAB. SATINADO</t>
  </si>
  <si>
    <t>FALSO CIELO TIPO A; BALDOSA  DE  FIBRA MINERAL MICROPERFORADA CON  ACABADO DE PINTURA LÁTEX.  BORDE RECTO, DE 0.61M X 0.61M X 5/8", TIPO GEORGIAN 764  O DE 0.61M X 1.22M X 5/8" TIPO GEORGIAN 763 O TÉCNICAMENTE IGUAL O SUPERIOR.</t>
  </si>
  <si>
    <t>FALSO CIELO RASO TIPO B; BALDOSA DE FIBRA MINERAL  CLASE 5, CON RECUBRIMIENTO VINÍLICO LAVABLE. BORDE RECTO DE 0.61M X 0.61M X 5/8", TIPO CLEAN ROOM 868 O TÉCNICAMENTE IGUAL O SUPERIOR.             * PARA ÁREAS MAYOR A 13M2 CONSIDERAR SISTEMA DE SUSPENSIÓN ANTISÍSMICO RX  HEAVY DUTY PRELUDE XL 15/16", CON CERTIFICADO DECLARE, COLOR BLANCO O SISTEMA TÉCNICAMENTE IGUAL O SUPERIOR. GARANTÍA DEL SISTEMA DE 30 AÑOS.</t>
  </si>
  <si>
    <t>FALSO CIELO RASO TIPO C; BALDOSA DE FIBRA MINERAL  CLASE 5, CON RECUBRIMIENTO VINÍLICO LAVABLE. BORDE RECTO DE 0.61M X 0.61M X 5/8", TIPO CLEAN ROOM 868 O TÉCNICAMENTE IGUAL O SUPERIOR.             * PARA ÁREAS MAYOR A 13M2 CONSIDERAR SISTEMA DE SUSPENSIÓN ANTISÍSMICO DE ALUMINIO CO-EXTRUÍDO CLEAN ROOM HEAVY DUTY DE 1-1/2", COLOR BLANCO O SISTEMA TÉCNICAMENTE IGUAL O SUPERIOR. GARANTÍA DEL SISTEMA DE 30 AÑOS.</t>
  </si>
  <si>
    <t xml:space="preserve">FASLOS CIELO RASO TIPO D; BALDOSA  DE  FIBRA MINERAL SIN PERFORACIONES CON  ACABADO DE PINTURA LÁTEX. BORDE RECTO, DE 0.61M X 0.61M X 5/8", TIPO GEORGIAN HIGH WASHABILITY 794 O TÉCNICAMENTE IGUAL O SUPERIOR. </t>
  </si>
  <si>
    <t xml:space="preserve">FALSO CIELO RASO TIPO E; BALDOSA DE FIBRA MINERAL Y CERÁMICO CON PERFORACIONES, CON ACABADO DE PINTURA PLÁSTICA CEPILLABLE. BORDE RECTO, DE 0.61M X 0.61M X 5/8", TIPO CERAMAGUARD FINE FISSURED 607 O TÉCNICAMENTE IGUAL O SUPERIOR.  </t>
  </si>
  <si>
    <t xml:space="preserve">FALSO CIELO RASO TIPO F; BALDOSA  DE  FIBRA MINERAL SIN PERFORAR CON MEMBRANA ACÚSTICA TRANSPARENTE DURABRITE Y PINTURA LÁTEX. BORDE REBAJADO DE 0.61M X 0.61M X 3/4" TIPO ULTIMA 1912 O DE 0.61M X 1.22M X 3/4" TIPO ULTIMA 1915 O TÉCNICAMENTE IGUAL O SUPERIOR. </t>
  </si>
  <si>
    <t>FALSO CIELO RASO TIPO H; CIELO RASO CON SISTEMA PLYROCK, CON PLANCHA DE FIBROCEMENTO SIN SÍLICE DE 8MM, CON BORDE REBAJADO, JUNTA RÍGIDA INVISIBLE, ACABADO CON PINTURA EPÓXICA ANTIBACTERIAL BASE AGUA.</t>
  </si>
  <si>
    <t>FALSO CIELO RASO TIPO I; CIELO RASO EN SISTEMA DRYWALL CON PLANCHA DE YESO REGULAR  DE 1/2" DE ESPESOR, ACABADO CON PINTURA  LÁTEX VINÍLICA BASE AGUA.</t>
  </si>
  <si>
    <t>PUERTAS CORTAFUEGO</t>
  </si>
  <si>
    <t>PINTURA MUROS EXTERIORES, ACABADO C/ IMPRIMANTE Y PINTADO AL LATEX</t>
  </si>
  <si>
    <t>TARRAJEO DE MURO EXTERIORES</t>
  </si>
  <si>
    <t>SI-16 INDICATIVO DE CIRCULACION HORIZONTAL 0.50x50Variable</t>
  </si>
  <si>
    <t>SI-17 INDICATIVO DE CIRCULACION VERTICAL- DIRECTORIO INDICATIVO DE NIVEL SUPERIOR 0.40x0.50 VARIABLE</t>
  </si>
  <si>
    <t>EXTINTORES PORTATIL DE DESIONIZADA H2O 2.5 GLS</t>
  </si>
  <si>
    <t>CLOSET C/PUERTAS DE 2 HOJAS BATIENTES DE TABLERO MELAMINE 19mm, COLOR NOGAL TERRACOTA CON CANTO GRUESO, H=2.00m</t>
  </si>
  <si>
    <t>M04g MAMPARA FIJA INTERIOR DE CRISTAL TEMPLADO 10mm, CON MARCO METALICO Y LAMINA PAVONADA h=0.10m, SOBRE SARDINEL h=0.10m (7.35m x 2.60m)</t>
  </si>
  <si>
    <t>M04f MAMPARA FIJA INTERIOR DE CRISTAL TEMPLADO 10mm, CON MARCO METALICO Y LAMINA PAVONADA h=0.10m, SOBRE SARDINEL h=0.10m (5.95m x 2.60m)</t>
  </si>
  <si>
    <t>M04e MAMPARA FIJA INTERIOR DE CRISTAL TEMPLADO 10mm, CON MARCO METALICO Y LAMINA PAVONADA h=0.10m, SOBRE SARDINEL h=0.10m (3.95m x 2.60m)</t>
  </si>
  <si>
    <t>M04d MAMPARA FIJA INTERIOR DE CRISTAL TEMPLADO 10mm, CON MARCO METALICO Y LAMINA PAVONADA h=0.10m, SOBRE SARDINEL h=0.10m (5.15m x 2.60m)</t>
  </si>
  <si>
    <t>M04c MAMPARA FIJA INTERIOR DE CRISTAL TEMPLADO 10mm, CON MARCO METALICO Y LAMINA PAVONADA h=0.10m, SOBRE SARDINEL h=0.10m (6.20m x 2.60m)</t>
  </si>
  <si>
    <t>M04b MAMPARA FIJA INTERIOR DE CRISTAL TEMPLADO 10mm, CON MARCO METALICO Y LAMINA PAVONADA h=0.10m, SOBRE SARDINEL h=0.10m (2.15m x 2.60m)</t>
  </si>
  <si>
    <t>M04a MAMPARA FIJA INTERIOR DE CRISTAL TEMPLADO 10mm, CON MARCO METALICO Y LAMINA PAVONADA h=0.10m, SOBRE SARDINEL h=0.10m (1.95m x 2.60m)</t>
  </si>
  <si>
    <t>M03m MAMPARA FIJA INTERIOR DE CRISTAL TEMPLADO 10mm, CON LAMINA PAVONADA h=0.10m, SOBRE SARDINEL h=0.10m (3.85m x 2.60m)</t>
  </si>
  <si>
    <t>M03l MAMPARA FIJA INTERIOR DE CRISTAL TEMPLADO 10mm, CON LAMINA PAVONADA h=0.10m, SOBRE SARDINEL h=0.10m (14.85m x 2.60m)</t>
  </si>
  <si>
    <t>M03k MAMPARA FIJA INTERIOR DE CRISTAL TEMPLADO 10mm, CON LAMINA PAVONADA h=0.10m, SOBRE SARDINEL h=0.10m (14.70m x 2.60m)</t>
  </si>
  <si>
    <t>M03j MAMPARA FIJA INTERIOR DE CRISTAL TEMPLADO 10mm, CON LAMINA PAVONADA h=0.10m, SOBRE SARDINEL h=0.10m (5.80m x 2.60m)</t>
  </si>
  <si>
    <t>M03i MAMPARA FIJA INTERIOR DE CRISTAL TEMPLADO 10mm, CON LAMINA PAVONADA h=0.10m, SOBRE SARDINEL h=0.10m (5.05m x 2.60m)</t>
  </si>
  <si>
    <t>M03h MAMPARA FIJA INTERIOR DE CRISTAL TEMPLADO 10mm, CON LAMINA PAVONADA h=0.10m, SOBRE SARDINEL h=0.10m (3.05m x 2.60m)</t>
  </si>
  <si>
    <t>M03g MAMPARA FIJA INTERIOR DE CRISTAL TEMPLADO 10mm, CON LAMINA PAVONADA h=0.10m, SOBRE SARDINEL h=0.10m (4.00m x 2.60m)</t>
  </si>
  <si>
    <t>M03f MAMPARA FIJA INTERIOR DE CRISTAL TEMPLADO 10mm, CON LAMINA PAVONADA h=0.10m, SOBRE SARDINEL h=0.10m (6.85m x 2.60m)</t>
  </si>
  <si>
    <t>M03e MAMPARA FIJA INTERIOR DE CRISTAL TEMPLADO 10mm, CON LAMINA PAVONADA h=0.10m, SOBRE SARDINEL h=0.10m (1.75m x 2.60m)</t>
  </si>
  <si>
    <t>M03d MAMPARA FIJA INTERIOR DE CRISTAL TEMPLADO 10mm, CON LAMINA PAVONADA h=0.10m, SOBRE SARDINEL h=0.10m (4.15m x 2.60m)</t>
  </si>
  <si>
    <t>M03c MAMPARA FIJA INTERIOR DE CRISTAL TEMPLADO 10mm, CON LAMINA PAVONADA h=0.10m, SOBRE SARDINEL h=0.10m (3.00m x 2.60m)</t>
  </si>
  <si>
    <t>M03b MAMPARA FIJA INTERIOR DE CRISTAL TEMPLADO 10mm, CON LAMINA PAVONADA h=0.10m, SOBRE SARDINEL h=0.10m (2.60m x 2.60m)</t>
  </si>
  <si>
    <t>M03a MAMPARA FIJA INTERIOR DE CRISTAL TEMPLADO 10mm, CON LAMINA PAVONADA h=0.10m, SOBRE SARDINEL h=0.10m (0.9m x 2.60m)</t>
  </si>
  <si>
    <t>03.12.02.02</t>
  </si>
  <si>
    <t>03.12.02.05</t>
  </si>
  <si>
    <t xml:space="preserve">    AMAESTRAMIENTO DE LLAVES</t>
  </si>
  <si>
    <t>03.10.03.05</t>
  </si>
  <si>
    <t xml:space="preserve">        ALBARDILLA DE HORMIGÓN POLÍMERO MODULAR, ANCHO=24CM Y CAÍDA TIPO 2 AGUAS (PREFABRICADO)</t>
  </si>
  <si>
    <t>“RECONSTRUCCIÓN DEL HOSPITAL DE APOYO SAUL GARRIDO ROSILLO II-1, DISTRITO DE TUMBES - PROVINCIA DE TUMBES - DEPARTAMENTO DE TUMBES” - HOSPITAL PRINCIPAL</t>
  </si>
  <si>
    <t>Código Único de IPRESS – 1908</t>
  </si>
  <si>
    <t>PLANILLA DE METRADO</t>
  </si>
  <si>
    <t>HOSPITAL PRINCIPAL</t>
  </si>
  <si>
    <t>Rev. 1</t>
  </si>
  <si>
    <t xml:space="preserve">APROBADO POR </t>
  </si>
  <si>
    <t>Jefe de Proyecto:</t>
  </si>
  <si>
    <t>Ing. Edward Ceron Torres</t>
  </si>
  <si>
    <t>CIP: 61778</t>
  </si>
  <si>
    <t>Especialista :</t>
  </si>
  <si>
    <t>Cliente:</t>
  </si>
  <si>
    <t>GOBIERNO REGIONAL DE TUMBES</t>
  </si>
  <si>
    <t>Rev.</t>
  </si>
  <si>
    <t xml:space="preserve">Hecho Por </t>
  </si>
  <si>
    <t>Entregable</t>
  </si>
  <si>
    <t>Fecha</t>
  </si>
  <si>
    <t>Revisado</t>
  </si>
  <si>
    <t>Aprobado</t>
  </si>
  <si>
    <t>CONSORCIO CONSULTOR SUL GARRIDO</t>
  </si>
  <si>
    <t>TERCER ENTREGABLE</t>
  </si>
  <si>
    <t>30.04.2022</t>
  </si>
  <si>
    <t>Comentarios del cliente:</t>
  </si>
  <si>
    <t>PUERTA METALICA MAS REJA FIJA DE MALLA METALICA COCADA 1''x1'' N°8 GALVANIZADA, DE PUERTA DOBLE, C/ MARCO DE PERFIL TUBULAR FE 2''x1''x1/8'',  DE TUBO FE Ø 2x1/2''x3mm Y TRAVESAÑO DE PERFIL TUBULAR FE Ø2''x3mm; R01a (2.85 x 2.60) INC. BISAGRA Y ACCESORIOS</t>
  </si>
  <si>
    <t>PUERTA METALICA MAS REJA FIJA DE MALLA METALICA COCADA 1''x1'' N°8 GALVANIZADA, DE PUERTA DOBLE, C/ MARCO DE PERFIL TUBULAR FE 2''x1''x1/8'',  DE TUBO FE Ø 2x1/2''x3mm Y TRAVESAÑO DE PERFIL TUBULAR FE Ø2''x3mm; R01b (2.90 x 2.60) INC. BISAGRA Y ACCESORIOS</t>
  </si>
  <si>
    <t>PUERTA METALICA MAS REJA FIJA DE MALLA METALICA COCADA 1''x1'' N°8 GALVANIZADA, DE PUERTA DOBLE, C/ MARCO DE PERFIL TUBULAR FE 2''x1''x1/8'',  DE TUBO FE Ø 2x1/2''x3mm Y TRAVESAÑO DE PERFIL TUBULAR FE Ø2''x3mm; R01c (3.45 x 2.60) INC. BISAGRA Y ACESORIOS</t>
  </si>
  <si>
    <t>PUERTA METALICA MAS REJA FIJA DE MALLA METALICA COCADA 1''x1'' N°8 GALVANIZADA, DE PUERTA DOBLE, C/ MARCO DE PERFIL TUBULAR FE 2''x1''x1/8'',  DE TUBO FE Ø 2x1/2''x3mm Y TRAVESAÑO DE PERFIL TUBULAR FE Ø2''x3mm; R01d (3.98 x 2.60) INC. BISAGRA Y ACCESORIOS</t>
  </si>
  <si>
    <t>PUERTA METALICA MAS REJA FIJA DE MALLA METALICA COCADA 1''x1'' N°8 GALVANIZADA, DE PUERTA DOBLE, C/ MARCO DE PERFIL TUBULAR FE 2''x1''x1/8'',  DE TUBO FE Ø 2x1/2''x3mm Y TRAVESAÑO DE PERFIL TUBULAR FE Ø2''x3mm; R01e1 (4.55 x 3.20) INC. BISAGRA Y ACCESORIOS</t>
  </si>
  <si>
    <t>PUERTA METALICA MAS REJA FIJA DE MALLA METALICA COCADA 1''x1'' N°8 GALVANIZADA, DE PUERTA DOBLE, C/ MARCO DE PERFIL TUBULAR FE 2''x1''x1/8'', DE TUBO FE Ø 2x1/2''x3mm Y TRAVESAÑO DE PERFIL TUBULAR FE Ø2''x3mm; R01e2 (4.55 x 3.20) INC. BISAGRA Y ACCESORIOS</t>
  </si>
  <si>
    <t>PUERTA METALICA MAS REJA FIJA DE MALLA METALICA COCADA 1''x1'' N°8 GALVANIZADA, DE PUERTA DOBLE, C/ MARCO DE PERFIL TUBULAR FE 2''x1''x1/8'',  DE TUBO FE Ø 2x1/2''x3mm Y TRAVESAÑO DE PERFIL TUBULAR FE Ø2''x3mm; R01f (4.65 x 2.60) INC. BISAGRA Y ACCESORIOS</t>
  </si>
  <si>
    <t>PUERTA METALICA MAS REJA FIJA DE MALLA METALICA COCADA 1''x1'' N°8 GALVANIZADA, DE PUERTA DOBLE, C/ MARCO DE PERFIL TUBULAR FE 2''x1''x1/8'', DE TUBO FE Ø 2x1/2''x3mm Y TRAVESAÑO DE PERFIL TUBULAR FE Ø2''x3mm; R01g (4.80 x 2.60)  INC. BISAGRA Y ACCESORIOS</t>
  </si>
  <si>
    <t>PUERTA METALICA MAS REJA FIJA DE MALLA METALICA COCADA 1''x1'' N°8 GALVANIZADA, DE PUERTA DOBLE, C/ MARCO DE PERFIL TUBULAR FE 2''x1''x1/8'',  DE TUBO FE Ø 2x1/2''x3mm Y TRAVESAÑO DE PERFIL TUBULAR FE Ø2''x3mm; R01h (6.80 x 2.60) INC. BISAGRA Y ACCESORIOS</t>
  </si>
  <si>
    <t>JARDINERIA</t>
  </si>
  <si>
    <t>PINTURA DE MUROS INTERIORES Y EXTERIORES</t>
  </si>
  <si>
    <t>ESPEJOS</t>
  </si>
  <si>
    <t>CERRADURAS</t>
  </si>
  <si>
    <t>BISAGRAS</t>
  </si>
  <si>
    <t>ELEMENTOS METALICOS ESPECIALES</t>
  </si>
  <si>
    <t>CERCOS METÁLICOS</t>
  </si>
  <si>
    <t>PASAMANOS AISLADOS</t>
  </si>
  <si>
    <t>BARANDAS METALICAS</t>
  </si>
  <si>
    <t>REJAS METALICAS</t>
  </si>
  <si>
    <t>MAMPARAS</t>
  </si>
  <si>
    <t>VENTANAS DE ALUMINIO</t>
  </si>
  <si>
    <t>MUEBLES FIJOS</t>
  </si>
  <si>
    <t>PUERTAS DE MADERA</t>
  </si>
  <si>
    <t>COBERTURAS</t>
  </si>
  <si>
    <t>CUBIERTAS</t>
  </si>
  <si>
    <t>CONTRAZOCALOS</t>
  </si>
  <si>
    <t>ZOCALOS</t>
  </si>
  <si>
    <t>VEREDAS Y RAMPAS</t>
  </si>
  <si>
    <t>SARDINELES</t>
  </si>
  <si>
    <t>OTROS</t>
  </si>
  <si>
    <t>ACABADO DE CONCRETO EN PISOS</t>
  </si>
  <si>
    <t>PISOS</t>
  </si>
  <si>
    <t>FALSO CIELO RASO</t>
  </si>
  <si>
    <t>CIELORRASO CON MEZCLA</t>
  </si>
  <si>
    <t>REVESTIMIENTOS</t>
  </si>
  <si>
    <t>DESCANSOS</t>
  </si>
  <si>
    <t>GRADAS</t>
  </si>
  <si>
    <t>TARRAJEO EXTERIOR</t>
  </si>
  <si>
    <t>TARRAJEO INTERIOR</t>
  </si>
  <si>
    <t>TARRAJEO PRIMARIO</t>
  </si>
  <si>
    <t>MUROS DE ALBAÑILERIA CONFINADA</t>
  </si>
  <si>
    <t>MUROS DE ALBAÑILERIA ARMADA</t>
  </si>
  <si>
    <t xml:space="preserve">        CONTRAPISO E=35 mm (piso porcelanato antideslizante liso mate 0.60 x 0.60 y piso porcelanato alto tránsito antideslizante 0.60 x 0.60)</t>
  </si>
  <si>
    <t>CONTRAPISO CON BARITINA E=35 mm (piso porcelanato antideslizante liso mate 0.60 x 0.60)</t>
  </si>
  <si>
    <t xml:space="preserve"> CONTRAPISO E=35 mm (piso porcelanato antideslizante liso mate 0.60 x 0.60 y piso porcelanato alto tránsito antideslizante 0.60 x 0.60)</t>
  </si>
  <si>
    <t xml:space="preserve">        CONTRAPISO E=50 mm (piso de cemento frotachado, piso vinílico homogéneo flexible en rollo e=2mm, piso vinílicoflexible en rollo e=2mm antideslizante, antibacterial y conductivo PUR, piso vinílico multicapa en rollo c/absorsión de ruido de 19dB, piso alfombra de alto tránsito e=7.5mm.)</t>
  </si>
  <si>
    <t>CONTRAPISO E=50 mm (piso de cemento frotachado, piso vinílico homogéneo flexible en rollo e=2mm, piso vinílicoflexible en rollo e=2mm antideslizante, antibacterial y conductivo PUR, piso vinílico multicapa en rollo c/absorsión de ruido de 19dB, piso alfombra de alto tránsito e=7.5mm.)</t>
  </si>
  <si>
    <t>NUMERO DE PEDESTALES</t>
  </si>
  <si>
    <t xml:space="preserve">        CONTRAPISO E=40 mm (piso de cemento pulido c/endurecedor y bruñado cada 0.90m, piso de cemento pulido c/endurecedor e impermeabilizante, piso de cemento frotachado acabado c/pintura epóxica color blanco, piso de cemento pulido con endurecedor, piso de cemento semipulido y bruñado cada 0.90m c/endurecedor, piso de cemento frotachado y bruñado cada 1.00m, piso de cemento semipulido y bruñado cada 0.40m, piso de cemento semipulido y bruñado 0.90m, piso de cemento semipulido y burñado cada 1m + endurecedor, piso alfombra de alto tránsito, resistente al fuego, piso porcelanato canto rodadogris en terraza, piso de terrazo color beige en terraza, piso concreto canto rodado blanco en terraza, piso concreto canto rodado oxido en terraza, piso porcelanato color gris 0.60x0.60m en terraza)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</si>
</sst>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 #,##0.00_-;_-* &quot;-&quot;??_-;_-@_-"/>
    <numFmt numFmtId="165" formatCode="_-* #,##0.00\ &quot;€&quot;_-;\-* #,##0.00\ &quot;€&quot;_-;_-* &quot;-&quot;??\ &quot;€&quot;_-;_-@_-"/>
    <numFmt numFmtId="166" formatCode="[$-F800]dddd\,\ mmmm\ dd\,\ yyyy"/>
    <numFmt numFmtId="167" formatCode="_(* #,##0.00_);_(* \(#,##0.00\);_(* &quot;-&quot;??_);_(@_)"/>
    <numFmt numFmtId="168" formatCode="_-* #,##0.00\ _€_-;\-* #,##0.00\ _€_-;_-* &quot;-&quot;??\ _€_-;_-@_-"/>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1"/>
      <name val="Arial Narrow"/>
      <family val="2"/>
    </font>
    <font>
      <sz val="9"/>
      <name val="Arial Narrow"/>
      <family val="2"/>
    </font>
    <font>
      <sz val="10"/>
      <color theme="1"/>
      <name val="Arial Narrow"/>
      <family val="2"/>
    </font>
    <font>
      <b/>
      <sz val="9"/>
      <color theme="1"/>
      <name val="Arial Narrow"/>
      <family val="2"/>
    </font>
    <font>
      <b/>
      <sz val="10"/>
      <color theme="1"/>
      <name val="Arial Narrow"/>
      <family val="2"/>
    </font>
    <font>
      <sz val="8"/>
      <color indexed="72"/>
      <name val="Arial"/>
      <family val="2"/>
    </font>
    <font>
      <sz val="8"/>
      <name val="Arial"/>
      <family val="2"/>
    </font>
    <font>
      <b/>
      <u/>
      <sz val="12"/>
      <name val="Arial Narrow"/>
      <family val="2"/>
    </font>
    <font>
      <b/>
      <sz val="10"/>
      <color indexed="8"/>
      <name val="Arial Narrow"/>
      <family val="2"/>
    </font>
    <font>
      <b/>
      <sz val="9"/>
      <name val="Arial Narrow"/>
      <family val="2"/>
    </font>
    <font>
      <b/>
      <sz val="9"/>
      <name val="Arial"/>
      <family val="2"/>
    </font>
    <font>
      <sz val="10"/>
      <color indexed="8"/>
      <name val="MS Sans Serif"/>
      <family val="2"/>
    </font>
    <font>
      <sz val="10"/>
      <color indexed="8"/>
      <name val="Arial Narrow"/>
      <family val="2"/>
    </font>
    <font>
      <b/>
      <sz val="10"/>
      <name val="Arial"/>
      <family val="2"/>
    </font>
    <font>
      <sz val="9"/>
      <name val="Arial"/>
      <family val="2"/>
    </font>
    <font>
      <u/>
      <sz val="10"/>
      <name val="Arial Narrow"/>
      <family val="2"/>
    </font>
    <font>
      <b/>
      <sz val="10"/>
      <color rgb="FFFF0000"/>
      <name val="Arial Narrow"/>
      <family val="2"/>
    </font>
    <font>
      <sz val="10"/>
      <color rgb="FFFF0000"/>
      <name val="Arial Narrow"/>
      <family val="2"/>
    </font>
    <font>
      <sz val="8"/>
      <color rgb="FF080000"/>
      <name val="Arial"/>
      <family val="2"/>
    </font>
    <font>
      <sz val="11"/>
      <name val="Arial"/>
      <family val="2"/>
    </font>
    <font>
      <b/>
      <sz val="11"/>
      <name val="Arial"/>
      <family val="2"/>
    </font>
    <font>
      <b/>
      <u/>
      <sz val="12"/>
      <name val="Arial"/>
      <family val="2"/>
    </font>
    <font>
      <b/>
      <sz val="8"/>
      <name val="Arial"/>
      <family val="2"/>
    </font>
    <font>
      <sz val="10"/>
      <name val="Arial"/>
      <family val="2"/>
    </font>
    <font>
      <b/>
      <sz val="10"/>
      <color theme="8"/>
      <name val="Arial Narrow"/>
      <family val="2"/>
    </font>
    <font>
      <b/>
      <sz val="8"/>
      <color rgb="FFFF0000"/>
      <name val="Arial"/>
      <family val="2"/>
    </font>
    <font>
      <b/>
      <sz val="8"/>
      <color theme="8"/>
      <name val="Arial"/>
      <family val="2"/>
    </font>
    <font>
      <b/>
      <sz val="10"/>
      <color rgb="FF0070C0"/>
      <name val="Arial Narrow"/>
      <family val="2"/>
    </font>
    <font>
      <b/>
      <sz val="8"/>
      <color theme="9" tint="-0.499984740745262"/>
      <name val="Arial"/>
      <family val="2"/>
    </font>
    <font>
      <i/>
      <sz val="10"/>
      <color rgb="FF7030A0"/>
      <name val="Arial Narrow"/>
      <family val="2"/>
    </font>
    <font>
      <b/>
      <sz val="12"/>
      <name val="Arial Narrow"/>
      <family val="2"/>
    </font>
    <font>
      <b/>
      <sz val="10"/>
      <color rgb="FF000000"/>
      <name val="Arial Narrow"/>
      <family val="2"/>
    </font>
    <font>
      <sz val="10"/>
      <color rgb="FF000000"/>
      <name val="Arial Narrow"/>
      <family val="2"/>
    </font>
    <font>
      <sz val="9"/>
      <color theme="1"/>
      <name val="Arial Narrow"/>
      <family val="2"/>
    </font>
    <font>
      <sz val="9"/>
      <color theme="1"/>
      <name val="Arial"/>
      <family val="2"/>
    </font>
    <font>
      <b/>
      <sz val="9"/>
      <color theme="1"/>
      <name val="Arial"/>
      <family val="2"/>
    </font>
    <font>
      <b/>
      <sz val="12"/>
      <name val="Arial"/>
      <family val="2"/>
    </font>
    <font>
      <sz val="12"/>
      <name val="Arial"/>
      <family val="2"/>
    </font>
    <font>
      <u/>
      <sz val="9"/>
      <name val="Arial Narrow"/>
      <family val="2"/>
    </font>
    <font>
      <b/>
      <sz val="11"/>
      <color rgb="FFFF0000"/>
      <name val="Arial"/>
      <family val="2"/>
    </font>
    <font>
      <u/>
      <sz val="11"/>
      <name val="Arial"/>
      <family val="2"/>
    </font>
    <font>
      <sz val="10"/>
      <color theme="1"/>
      <name val="Arial"/>
      <family val="2"/>
    </font>
    <font>
      <sz val="9"/>
      <color rgb="FFFF0000"/>
      <name val="Arial Narrow"/>
      <family val="2"/>
    </font>
    <font>
      <b/>
      <sz val="10"/>
      <color rgb="FFFF0000"/>
      <name val="Arial"/>
      <family val="2"/>
    </font>
    <font>
      <b/>
      <sz val="10"/>
      <color rgb="FF00B0F0"/>
      <name val="Arial"/>
      <family val="2"/>
    </font>
    <font>
      <sz val="10"/>
      <color rgb="FFFF0000"/>
      <name val="Arial"/>
      <family val="2"/>
    </font>
    <font>
      <sz val="8"/>
      <color theme="1"/>
      <name val="Arial"/>
      <family val="2"/>
    </font>
    <font>
      <b/>
      <sz val="10"/>
      <color theme="8"/>
      <name val="Arial"/>
      <family val="2"/>
    </font>
    <font>
      <b/>
      <u/>
      <sz val="10"/>
      <name val="Arial Narrow"/>
      <family val="2"/>
    </font>
    <font>
      <i/>
      <sz val="10"/>
      <color theme="9" tint="-0.499984740745262"/>
      <name val="Arial Narrow"/>
      <family val="2"/>
    </font>
    <font>
      <sz val="10"/>
      <color indexed="8"/>
      <name val="MS Sans Serif"/>
    </font>
    <font>
      <b/>
      <sz val="8"/>
      <color indexed="72"/>
      <name val="Arial"/>
      <family val="2"/>
    </font>
    <font>
      <sz val="8"/>
      <name val="Arial"/>
      <family val="2"/>
    </font>
    <font>
      <b/>
      <sz val="11"/>
      <color rgb="FFFF0000"/>
      <name val="Arial Narrow"/>
      <family val="2"/>
    </font>
    <font>
      <i/>
      <sz val="9"/>
      <name val="Arial"/>
      <family val="2"/>
    </font>
    <font>
      <b/>
      <sz val="10"/>
      <color rgb="FF4472C4"/>
      <name val="Arial Narrow"/>
      <family val="2"/>
    </font>
    <font>
      <b/>
      <sz val="8"/>
      <color rgb="FF4472C4"/>
      <name val="Arial"/>
      <family val="2"/>
    </font>
    <font>
      <b/>
      <sz val="9"/>
      <color rgb="FF4472C4"/>
      <name val="Arial"/>
      <family val="2"/>
    </font>
    <font>
      <i/>
      <sz val="10"/>
      <name val="Arial Narrow"/>
      <family val="2"/>
    </font>
    <font>
      <b/>
      <sz val="10"/>
      <color rgb="FF375623"/>
      <name val="Arial Narrow"/>
      <family val="2"/>
    </font>
    <font>
      <b/>
      <sz val="8"/>
      <color rgb="FF008000"/>
      <name val="Arial"/>
      <family val="2"/>
    </font>
    <font>
      <b/>
      <sz val="10"/>
      <color rgb="FF5B9BD5"/>
      <name val="Arial"/>
      <family val="2"/>
    </font>
    <font>
      <b/>
      <sz val="10"/>
      <color rgb="FF000000"/>
      <name val="Arial"/>
      <family val="2"/>
    </font>
    <font>
      <sz val="10"/>
      <color rgb="FF000000"/>
      <name val="Arial"/>
      <family val="2"/>
    </font>
    <font>
      <b/>
      <sz val="10"/>
      <color rgb="FF4472C4"/>
      <name val="Arial"/>
      <family val="2"/>
    </font>
    <font>
      <i/>
      <sz val="10"/>
      <name val="Arial"/>
      <family val="2"/>
    </font>
    <font>
      <b/>
      <sz val="11"/>
      <color rgb="FF000000"/>
      <name val="Arial"/>
      <family val="2"/>
    </font>
    <font>
      <sz val="11"/>
      <color rgb="FF000000"/>
      <name val="Arial"/>
      <family val="2"/>
    </font>
    <font>
      <b/>
      <sz val="10"/>
      <color theme="4" tint="-0.249977111117893"/>
      <name val="Arial Narrow"/>
      <family val="2"/>
    </font>
    <font>
      <i/>
      <sz val="10"/>
      <color rgb="FF375623"/>
      <name val="Arial Narrow"/>
      <family val="2"/>
    </font>
    <font>
      <sz val="8"/>
      <color rgb="FF000000"/>
      <name val="Arial"/>
      <family val="2"/>
    </font>
    <font>
      <sz val="10"/>
      <color rgb="FF0070C0"/>
      <name val="Arial Narrow"/>
      <family val="2"/>
    </font>
    <font>
      <b/>
      <sz val="11"/>
      <color theme="1"/>
      <name val="Calibri"/>
      <family val="2"/>
      <scheme val="minor"/>
    </font>
    <font>
      <b/>
      <sz val="14"/>
      <color theme="1"/>
      <name val="Calibri"/>
      <family val="2"/>
      <scheme val="minor"/>
    </font>
    <font>
      <b/>
      <sz val="10"/>
      <color indexed="8"/>
      <name val="MS Sans Serif"/>
    </font>
    <font>
      <b/>
      <sz val="12"/>
      <color theme="1"/>
      <name val="Calibri"/>
      <family val="2"/>
      <scheme val="minor"/>
    </font>
    <font>
      <u/>
      <sz val="11"/>
      <color theme="1"/>
      <name val="Calibri"/>
      <family val="2"/>
      <scheme val="minor"/>
    </font>
    <font>
      <sz val="8"/>
      <color indexed="8"/>
      <name val="MS Sans Serif"/>
    </font>
  </fonts>
  <fills count="7">
    <fill>
      <patternFill patternType="none"/>
    </fill>
    <fill>
      <patternFill patternType="gray125"/>
    </fill>
    <fill>
      <patternFill patternType="solid">
        <fgColor rgb="FFFFFFFF"/>
        <bgColor rgb="FF000000"/>
      </patternFill>
    </fill>
    <fill>
      <patternFill patternType="solid">
        <fgColor rgb="FFE9B9F1"/>
        <bgColor rgb="FF000000"/>
      </patternFill>
    </fill>
    <fill>
      <patternFill patternType="solid">
        <fgColor theme="0"/>
        <bgColor indexed="64"/>
      </patternFill>
    </fill>
    <fill>
      <patternFill patternType="solid">
        <fgColor theme="7" tint="0.79998168889431442"/>
        <bgColor indexed="64"/>
      </patternFill>
    </fill>
    <fill>
      <patternFill patternType="solid">
        <fgColor theme="0"/>
        <bgColor rgb="FF000000"/>
      </patternFill>
    </fill>
  </fills>
  <borders count="158">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medium">
        <color indexed="64"/>
      </top>
      <bottom style="medium">
        <color indexed="6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right style="hair">
        <color indexed="64"/>
      </right>
      <top style="thin">
        <color indexed="64"/>
      </top>
      <bottom style="hair">
        <color indexed="64"/>
      </bottom>
      <diagonal/>
    </border>
    <border>
      <left style="medium">
        <color indexed="64"/>
      </left>
      <right style="thin">
        <color auto="1"/>
      </right>
      <top/>
      <bottom style="hair">
        <color auto="1"/>
      </bottom>
      <diagonal/>
    </border>
    <border>
      <left style="thin">
        <color auto="1"/>
      </left>
      <right style="thin">
        <color auto="1"/>
      </right>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indexed="64"/>
      </left>
      <right style="thin">
        <color auto="1"/>
      </right>
      <top style="hair">
        <color auto="1"/>
      </top>
      <bottom/>
      <diagonal/>
    </border>
    <border>
      <left style="thin">
        <color auto="1"/>
      </left>
      <right style="thin">
        <color auto="1"/>
      </right>
      <top style="hair">
        <color auto="1"/>
      </top>
      <bottom/>
      <diagonal/>
    </border>
    <border>
      <left style="thin">
        <color auto="1"/>
      </left>
      <right style="medium">
        <color indexed="64"/>
      </right>
      <top style="hair">
        <color auto="1"/>
      </top>
      <bottom/>
      <diagonal/>
    </border>
    <border>
      <left style="medium">
        <color auto="1"/>
      </left>
      <right style="thin">
        <color auto="1"/>
      </right>
      <top style="hair">
        <color auto="1"/>
      </top>
      <bottom style="medium">
        <color auto="1"/>
      </bottom>
      <diagonal/>
    </border>
    <border>
      <left style="thin">
        <color indexed="64"/>
      </left>
      <right style="thin">
        <color indexed="64"/>
      </right>
      <top style="hair">
        <color indexed="64"/>
      </top>
      <bottom style="medium">
        <color indexed="64"/>
      </bottom>
      <diagonal/>
    </border>
    <border>
      <left style="thin">
        <color auto="1"/>
      </left>
      <right style="medium">
        <color auto="1"/>
      </right>
      <top style="hair">
        <color auto="1"/>
      </top>
      <bottom style="medium">
        <color auto="1"/>
      </bottom>
      <diagonal/>
    </border>
    <border>
      <left style="thin">
        <color indexed="64"/>
      </left>
      <right/>
      <top style="hair">
        <color indexed="64"/>
      </top>
      <bottom style="thin">
        <color indexed="64"/>
      </bottom>
      <diagonal/>
    </border>
    <border>
      <left style="thin">
        <color indexed="64"/>
      </left>
      <right/>
      <top style="thin">
        <color indexed="64"/>
      </top>
      <bottom style="hair">
        <color auto="1"/>
      </bottom>
      <diagonal/>
    </border>
    <border>
      <left style="thin">
        <color indexed="64"/>
      </left>
      <right style="thin">
        <color indexed="64"/>
      </right>
      <top/>
      <bottom/>
      <diagonal/>
    </border>
    <border>
      <left style="thin">
        <color auto="1"/>
      </left>
      <right style="medium">
        <color auto="1"/>
      </right>
      <top/>
      <bottom/>
      <diagonal/>
    </border>
    <border>
      <left style="medium">
        <color auto="1"/>
      </left>
      <right style="thin">
        <color auto="1"/>
      </right>
      <top style="thin">
        <color indexed="64"/>
      </top>
      <bottom style="hair">
        <color auto="1"/>
      </bottom>
      <diagonal/>
    </border>
    <border>
      <left style="thin">
        <color indexed="64"/>
      </left>
      <right style="thin">
        <color indexed="64"/>
      </right>
      <top style="thin">
        <color indexed="64"/>
      </top>
      <bottom style="hair">
        <color indexed="64"/>
      </bottom>
      <diagonal/>
    </border>
    <border>
      <left style="thin">
        <color auto="1"/>
      </left>
      <right style="medium">
        <color auto="1"/>
      </right>
      <top style="thin">
        <color indexed="64"/>
      </top>
      <bottom style="hair">
        <color auto="1"/>
      </bottom>
      <diagonal/>
    </border>
    <border>
      <left/>
      <right/>
      <top style="hair">
        <color indexed="64"/>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auto="1"/>
      </bottom>
      <diagonal/>
    </border>
    <border>
      <left style="thin">
        <color indexed="64"/>
      </left>
      <right style="medium">
        <color indexed="64"/>
      </right>
      <top style="medium">
        <color indexed="64"/>
      </top>
      <bottom/>
      <diagonal/>
    </border>
    <border>
      <left/>
      <right style="thin">
        <color auto="1"/>
      </right>
      <top style="hair">
        <color indexed="64"/>
      </top>
      <bottom style="hair">
        <color auto="1"/>
      </bottom>
      <diagonal/>
    </border>
    <border>
      <left style="thin">
        <color auto="1"/>
      </left>
      <right/>
      <top/>
      <bottom style="hair">
        <color auto="1"/>
      </bottom>
      <diagonal/>
    </border>
    <border>
      <left style="thin">
        <color auto="1"/>
      </left>
      <right/>
      <top style="hair">
        <color auto="1"/>
      </top>
      <bottom/>
      <diagonal/>
    </border>
    <border>
      <left/>
      <right style="thin">
        <color auto="1"/>
      </right>
      <top/>
      <bottom style="hair">
        <color auto="1"/>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thin">
        <color indexed="64"/>
      </right>
      <top/>
      <bottom style="thin">
        <color auto="1"/>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style="thin">
        <color indexed="64"/>
      </top>
      <bottom/>
      <diagonal/>
    </border>
    <border>
      <left style="medium">
        <color indexed="64"/>
      </left>
      <right style="thin">
        <color auto="1"/>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505050"/>
      </left>
      <right style="thin">
        <color rgb="FF505050"/>
      </right>
      <top style="thin">
        <color rgb="FF505050"/>
      </top>
      <bottom style="thin">
        <color rgb="FF505050"/>
      </bottom>
      <diagonal/>
    </border>
    <border>
      <left style="thin">
        <color rgb="FF505050"/>
      </left>
      <right/>
      <top style="thin">
        <color rgb="FF505050"/>
      </top>
      <bottom style="thin">
        <color rgb="FF505050"/>
      </bottom>
      <diagonal/>
    </border>
    <border>
      <left/>
      <right style="thin">
        <color rgb="FF505050"/>
      </right>
      <top style="thin">
        <color rgb="FF505050"/>
      </top>
      <bottom style="thin">
        <color rgb="FF505050"/>
      </bottom>
      <diagonal/>
    </border>
    <border>
      <left style="thin">
        <color rgb="FF505050"/>
      </left>
      <right/>
      <top style="thin">
        <color rgb="FF505050"/>
      </top>
      <bottom/>
      <diagonal/>
    </border>
    <border>
      <left/>
      <right/>
      <top style="thin">
        <color rgb="FF505050"/>
      </top>
      <bottom/>
      <diagonal/>
    </border>
    <border>
      <left/>
      <right style="thin">
        <color rgb="FF505050"/>
      </right>
      <top style="thin">
        <color rgb="FF505050"/>
      </top>
      <bottom/>
      <diagonal/>
    </border>
    <border>
      <left style="thin">
        <color rgb="FF505050"/>
      </left>
      <right/>
      <top/>
      <bottom/>
      <diagonal/>
    </border>
    <border>
      <left/>
      <right style="thin">
        <color rgb="FF505050"/>
      </right>
      <top/>
      <bottom/>
      <diagonal/>
    </border>
    <border>
      <left style="thin">
        <color rgb="FF505050"/>
      </left>
      <right/>
      <top/>
      <bottom style="thin">
        <color rgb="FF505050"/>
      </bottom>
      <diagonal/>
    </border>
    <border>
      <left/>
      <right/>
      <top/>
      <bottom style="thin">
        <color rgb="FF505050"/>
      </bottom>
      <diagonal/>
    </border>
    <border>
      <left/>
      <right style="thin">
        <color rgb="FF505050"/>
      </right>
      <top/>
      <bottom style="thin">
        <color rgb="FF505050"/>
      </bottom>
      <diagonal/>
    </border>
  </borders>
  <cellStyleXfs count="54">
    <xf numFmtId="0" fontId="0"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1" fillId="0" borderId="0" applyNumberFormat="0" applyFont="0" applyFill="0" applyBorder="0" applyProtection="0">
      <alignment vertical="center"/>
    </xf>
    <xf numFmtId="43" fontId="17" fillId="0" borderId="0" applyFont="0" applyFill="0" applyBorder="0" applyAlignment="0" applyProtection="0"/>
    <xf numFmtId="0" fontId="16" fillId="0" borderId="0"/>
    <xf numFmtId="0" fontId="17" fillId="0" borderId="0"/>
    <xf numFmtId="0" fontId="15" fillId="0" borderId="0"/>
    <xf numFmtId="0" fontId="14" fillId="0" borderId="0"/>
    <xf numFmtId="0" fontId="13" fillId="0" borderId="0"/>
    <xf numFmtId="167" fontId="17" fillId="0" borderId="0" applyFont="0" applyFill="0" applyBorder="0" applyAlignment="0" applyProtection="0"/>
    <xf numFmtId="9" fontId="17" fillId="0" borderId="0" applyFont="0" applyFill="0" applyBorder="0" applyAlignment="0" applyProtection="0"/>
    <xf numFmtId="0" fontId="12" fillId="0" borderId="0"/>
    <xf numFmtId="0" fontId="12" fillId="0" borderId="0"/>
    <xf numFmtId="0" fontId="17" fillId="0" borderId="0"/>
    <xf numFmtId="167" fontId="17" fillId="0" borderId="0" applyFill="0" applyBorder="0" applyAlignment="0" applyProtection="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164" fontId="43" fillId="0" borderId="0" applyFont="0" applyFill="0" applyBorder="0" applyAlignment="0" applyProtection="0"/>
    <xf numFmtId="165" fontId="17" fillId="0" borderId="0" applyFont="0" applyFill="0" applyBorder="0" applyAlignment="0" applyProtection="0"/>
    <xf numFmtId="164" fontId="17" fillId="0" borderId="0" applyFont="0" applyFill="0" applyBorder="0" applyAlignment="0" applyProtection="0"/>
    <xf numFmtId="0" fontId="10" fillId="0" borderId="0"/>
    <xf numFmtId="164" fontId="17" fillId="0" borderId="0" applyFont="0" applyFill="0" applyBorder="0" applyAlignment="0" applyProtection="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26" fillId="0" borderId="0">
      <alignment vertical="center"/>
    </xf>
    <xf numFmtId="0" fontId="31" fillId="0" borderId="0" applyNumberFormat="0" applyFont="0" applyFill="0" applyBorder="0" applyProtection="0">
      <alignment vertical="center"/>
    </xf>
    <xf numFmtId="0" fontId="10" fillId="0" borderId="0"/>
    <xf numFmtId="164" fontId="17" fillId="0" borderId="0" applyFont="0" applyFill="0" applyBorder="0" applyAlignment="0" applyProtection="0"/>
    <xf numFmtId="0" fontId="10" fillId="0" borderId="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167" fontId="17" fillId="0" borderId="0" applyFont="0" applyFill="0" applyBorder="0" applyAlignment="0" applyProtection="0"/>
    <xf numFmtId="0" fontId="4" fillId="0" borderId="0"/>
    <xf numFmtId="0" fontId="70" fillId="0" borderId="0"/>
    <xf numFmtId="0" fontId="3" fillId="0" borderId="0"/>
    <xf numFmtId="0" fontId="2" fillId="0" borderId="0"/>
    <xf numFmtId="0" fontId="1" fillId="0" borderId="0"/>
    <xf numFmtId="0" fontId="70" fillId="0" borderId="0"/>
  </cellStyleXfs>
  <cellXfs count="2336">
    <xf numFmtId="0" fontId="0" fillId="0" borderId="0" xfId="0"/>
    <xf numFmtId="0" fontId="18" fillId="0" borderId="5" xfId="1" applyFont="1" applyFill="1" applyBorder="1" applyAlignment="1">
      <alignment vertical="center"/>
    </xf>
    <xf numFmtId="4" fontId="18" fillId="0" borderId="27" xfId="1" applyNumberFormat="1" applyFont="1" applyFill="1" applyBorder="1" applyAlignment="1">
      <alignment horizontal="center" vertical="center"/>
    </xf>
    <xf numFmtId="0" fontId="18" fillId="0" borderId="14" xfId="1" applyFont="1" applyFill="1" applyBorder="1" applyAlignment="1">
      <alignment horizontal="left" vertical="center"/>
    </xf>
    <xf numFmtId="0" fontId="18" fillId="0" borderId="27" xfId="1" applyFont="1" applyFill="1" applyBorder="1" applyAlignment="1">
      <alignment horizontal="center" vertical="center"/>
    </xf>
    <xf numFmtId="43" fontId="18" fillId="0" borderId="0" xfId="2" applyFont="1" applyFill="1" applyAlignment="1">
      <alignment horizontal="center" vertical="center"/>
    </xf>
    <xf numFmtId="0" fontId="18" fillId="0" borderId="6" xfId="1" applyFont="1" applyFill="1" applyBorder="1" applyAlignment="1">
      <alignment horizontal="center" vertical="center" wrapText="1"/>
    </xf>
    <xf numFmtId="0" fontId="29" fillId="0" borderId="50" xfId="1" applyFont="1" applyFill="1" applyBorder="1" applyAlignment="1">
      <alignment horizontal="center" vertical="center"/>
    </xf>
    <xf numFmtId="0" fontId="18" fillId="0" borderId="55" xfId="1" applyFont="1" applyFill="1" applyBorder="1" applyAlignment="1">
      <alignment horizontal="center" vertical="center"/>
    </xf>
    <xf numFmtId="4" fontId="19" fillId="0" borderId="54" xfId="1" applyNumberFormat="1" applyFont="1" applyFill="1" applyBorder="1" applyAlignment="1">
      <alignment horizontal="center" vertical="center"/>
    </xf>
    <xf numFmtId="0" fontId="18" fillId="0" borderId="53" xfId="1" applyFont="1" applyFill="1" applyBorder="1" applyAlignment="1">
      <alignment horizontal="center" vertical="center"/>
    </xf>
    <xf numFmtId="43" fontId="19" fillId="0" borderId="56" xfId="2" applyFont="1" applyFill="1" applyBorder="1" applyAlignment="1">
      <alignment horizontal="right" vertical="center"/>
    </xf>
    <xf numFmtId="43" fontId="18" fillId="0" borderId="63" xfId="5" applyFont="1" applyFill="1" applyBorder="1" applyAlignment="1">
      <alignment horizontal="right" vertical="center"/>
    </xf>
    <xf numFmtId="43" fontId="19" fillId="0" borderId="63" xfId="2" applyFont="1" applyFill="1" applyBorder="1" applyAlignment="1">
      <alignment horizontal="right" vertical="center"/>
    </xf>
    <xf numFmtId="43" fontId="19" fillId="0" borderId="54" xfId="2" applyFont="1" applyFill="1" applyBorder="1" applyAlignment="1">
      <alignment horizontal="right" vertical="center"/>
    </xf>
    <xf numFmtId="0" fontId="29" fillId="0" borderId="49" xfId="1" applyFont="1" applyFill="1" applyBorder="1" applyAlignment="1">
      <alignment horizontal="center" vertical="center"/>
    </xf>
    <xf numFmtId="0" fontId="30" fillId="0" borderId="17" xfId="2" applyNumberFormat="1" applyFont="1" applyFill="1" applyBorder="1" applyAlignment="1">
      <alignment horizontal="center" vertical="center"/>
    </xf>
    <xf numFmtId="2" fontId="18" fillId="0" borderId="6" xfId="1" applyNumberFormat="1" applyFont="1" applyFill="1" applyBorder="1" applyAlignment="1">
      <alignment horizontal="center" vertical="center"/>
    </xf>
    <xf numFmtId="0" fontId="19" fillId="0" borderId="41" xfId="1" applyFont="1" applyFill="1" applyBorder="1" applyAlignment="1">
      <alignment horizontal="right" vertical="top" wrapText="1"/>
    </xf>
    <xf numFmtId="0" fontId="19" fillId="0" borderId="41" xfId="1" applyFont="1" applyFill="1" applyBorder="1" applyAlignment="1">
      <alignment horizontal="right" vertical="top"/>
    </xf>
    <xf numFmtId="0" fontId="19" fillId="0" borderId="43" xfId="1" applyFont="1" applyFill="1" applyBorder="1" applyAlignment="1">
      <alignment horizontal="right" vertical="top"/>
    </xf>
    <xf numFmtId="43" fontId="19" fillId="0" borderId="6" xfId="2" applyFont="1" applyFill="1" applyBorder="1" applyAlignment="1">
      <alignment horizontal="center" vertical="center"/>
    </xf>
    <xf numFmtId="49" fontId="28" fillId="0" borderId="6" xfId="1" applyNumberFormat="1" applyFont="1" applyFill="1" applyBorder="1" applyAlignment="1">
      <alignment horizontal="left" vertical="center" wrapText="1"/>
    </xf>
    <xf numFmtId="49" fontId="28" fillId="0" borderId="49" xfId="1" applyNumberFormat="1" applyFont="1" applyFill="1" applyBorder="1" applyAlignment="1">
      <alignment vertical="center"/>
    </xf>
    <xf numFmtId="4" fontId="18" fillId="0" borderId="58" xfId="1" applyNumberFormat="1" applyFont="1" applyFill="1" applyBorder="1" applyAlignment="1">
      <alignment horizontal="right" vertical="center"/>
    </xf>
    <xf numFmtId="4" fontId="19" fillId="0" borderId="49" xfId="1" applyNumberFormat="1" applyFont="1" applyFill="1" applyBorder="1" applyAlignment="1">
      <alignment horizontal="left" vertical="center"/>
    </xf>
    <xf numFmtId="4" fontId="18" fillId="0" borderId="6" xfId="2" applyNumberFormat="1" applyFont="1" applyFill="1" applyBorder="1" applyAlignment="1">
      <alignment vertical="center"/>
    </xf>
    <xf numFmtId="49" fontId="28" fillId="0" borderId="49" xfId="1" applyNumberFormat="1" applyFont="1" applyFill="1" applyBorder="1" applyAlignment="1">
      <alignment horizontal="center" vertical="center"/>
    </xf>
    <xf numFmtId="0" fontId="18" fillId="0" borderId="42" xfId="1" applyFont="1" applyFill="1" applyBorder="1" applyAlignment="1">
      <alignment vertical="center"/>
    </xf>
    <xf numFmtId="0" fontId="18" fillId="0" borderId="58" xfId="1" applyFont="1" applyFill="1" applyBorder="1" applyAlignment="1">
      <alignment horizontal="center" vertical="center"/>
    </xf>
    <xf numFmtId="4" fontId="18" fillId="0" borderId="63" xfId="1" applyNumberFormat="1" applyFont="1" applyFill="1" applyBorder="1" applyAlignment="1">
      <alignment horizontal="center" vertical="center"/>
    </xf>
    <xf numFmtId="3" fontId="18" fillId="0" borderId="63" xfId="5" applyNumberFormat="1" applyFont="1" applyFill="1" applyBorder="1" applyAlignment="1">
      <alignment horizontal="center"/>
    </xf>
    <xf numFmtId="3" fontId="18" fillId="0" borderId="52" xfId="5" applyNumberFormat="1" applyFont="1" applyFill="1" applyBorder="1" applyAlignment="1">
      <alignment horizontal="center"/>
    </xf>
    <xf numFmtId="0" fontId="18" fillId="0" borderId="36" xfId="1" applyFont="1" applyFill="1" applyBorder="1" applyAlignment="1">
      <alignment horizontal="center" vertical="center"/>
    </xf>
    <xf numFmtId="4" fontId="18" fillId="0" borderId="20" xfId="1" applyNumberFormat="1" applyFont="1" applyFill="1" applyBorder="1" applyAlignment="1">
      <alignment horizontal="left" vertical="center"/>
    </xf>
    <xf numFmtId="0" fontId="24" fillId="0" borderId="17" xfId="2" applyNumberFormat="1" applyFont="1" applyFill="1" applyBorder="1" applyAlignment="1">
      <alignment horizontal="left"/>
    </xf>
    <xf numFmtId="4" fontId="22" fillId="0" borderId="17" xfId="1" applyNumberFormat="1" applyFont="1" applyFill="1" applyBorder="1" applyAlignment="1">
      <alignment horizontal="right" vertical="center"/>
    </xf>
    <xf numFmtId="0" fontId="18" fillId="0" borderId="0" xfId="1" applyFont="1" applyFill="1"/>
    <xf numFmtId="0" fontId="19" fillId="0" borderId="41" xfId="1" applyFont="1" applyFill="1" applyBorder="1" applyAlignment="1">
      <alignment horizontal="right" vertical="center"/>
    </xf>
    <xf numFmtId="4" fontId="18" fillId="0" borderId="55" xfId="1" applyNumberFormat="1" applyFont="1" applyFill="1" applyBorder="1" applyAlignment="1">
      <alignment horizontal="left" vertical="center"/>
    </xf>
    <xf numFmtId="2" fontId="22" fillId="0" borderId="18" xfId="1" applyNumberFormat="1" applyFont="1" applyFill="1" applyBorder="1" applyAlignment="1">
      <alignment horizontal="center" vertical="center"/>
    </xf>
    <xf numFmtId="4" fontId="22" fillId="0" borderId="19" xfId="1" applyNumberFormat="1" applyFont="1" applyFill="1" applyBorder="1" applyAlignment="1">
      <alignment horizontal="right" vertical="center"/>
    </xf>
    <xf numFmtId="43" fontId="18" fillId="0" borderId="14" xfId="2" applyFont="1" applyFill="1" applyBorder="1" applyAlignment="1">
      <alignment horizontal="center" vertical="center"/>
    </xf>
    <xf numFmtId="0" fontId="19" fillId="0" borderId="14" xfId="1" applyFont="1" applyFill="1" applyBorder="1" applyAlignment="1">
      <alignment horizontal="left" vertical="center"/>
    </xf>
    <xf numFmtId="0" fontId="22" fillId="0" borderId="18" xfId="1" applyFont="1" applyFill="1" applyBorder="1" applyAlignment="1">
      <alignment horizontal="center" vertical="center"/>
    </xf>
    <xf numFmtId="0" fontId="19" fillId="0" borderId="17" xfId="1" applyFont="1" applyFill="1" applyBorder="1" applyAlignment="1">
      <alignment horizontal="left" vertical="center"/>
    </xf>
    <xf numFmtId="4" fontId="22" fillId="0" borderId="24" xfId="1" applyNumberFormat="1" applyFont="1" applyFill="1" applyBorder="1" applyAlignment="1">
      <alignment horizontal="right" vertical="center"/>
    </xf>
    <xf numFmtId="4" fontId="18" fillId="0" borderId="55" xfId="1" applyNumberFormat="1" applyFont="1" applyFill="1" applyBorder="1" applyAlignment="1">
      <alignment horizontal="right" vertical="center"/>
    </xf>
    <xf numFmtId="4" fontId="29" fillId="0" borderId="6" xfId="1" applyNumberFormat="1" applyFont="1" applyFill="1" applyBorder="1" applyAlignment="1">
      <alignment horizontal="center"/>
    </xf>
    <xf numFmtId="4" fontId="18" fillId="0" borderId="6" xfId="1" applyNumberFormat="1" applyFont="1" applyFill="1" applyBorder="1" applyAlignment="1">
      <alignment horizontal="center"/>
    </xf>
    <xf numFmtId="4" fontId="18" fillId="0" borderId="0" xfId="1" applyNumberFormat="1" applyFont="1" applyFill="1" applyAlignment="1">
      <alignment horizontal="center"/>
    </xf>
    <xf numFmtId="2" fontId="19" fillId="0" borderId="0" xfId="1" applyNumberFormat="1" applyFont="1" applyFill="1" applyBorder="1" applyAlignment="1">
      <alignment vertical="center"/>
    </xf>
    <xf numFmtId="4" fontId="22" fillId="0" borderId="27" xfId="1" applyNumberFormat="1" applyFont="1" applyFill="1" applyBorder="1" applyAlignment="1">
      <alignment horizontal="right" vertical="center"/>
    </xf>
    <xf numFmtId="4" fontId="22" fillId="0" borderId="27" xfId="1" applyNumberFormat="1" applyFont="1" applyFill="1" applyBorder="1" applyAlignment="1">
      <alignment horizontal="center" vertical="center"/>
    </xf>
    <xf numFmtId="0" fontId="29" fillId="0" borderId="0" xfId="1" applyFont="1" applyFill="1" applyBorder="1" applyAlignment="1">
      <alignment horizontal="center" vertical="center" wrapText="1"/>
    </xf>
    <xf numFmtId="4" fontId="29" fillId="0" borderId="0" xfId="1" applyNumberFormat="1" applyFont="1" applyFill="1" applyBorder="1" applyAlignment="1">
      <alignment horizontal="center" vertical="center"/>
    </xf>
    <xf numFmtId="0" fontId="29" fillId="0" borderId="0" xfId="1" applyFont="1" applyFill="1" applyBorder="1" applyAlignment="1">
      <alignment vertical="center" wrapText="1"/>
    </xf>
    <xf numFmtId="0" fontId="26" fillId="0" borderId="37" xfId="0" applyFont="1" applyFill="1" applyBorder="1" applyAlignment="1" applyProtection="1">
      <alignment horizontal="center" vertical="center"/>
      <protection locked="0"/>
    </xf>
    <xf numFmtId="43" fontId="19" fillId="0" borderId="66" xfId="2" applyFont="1" applyFill="1" applyBorder="1" applyAlignment="1">
      <alignment horizontal="right" vertical="center"/>
    </xf>
    <xf numFmtId="4" fontId="18" fillId="0" borderId="71" xfId="1" applyNumberFormat="1" applyFont="1" applyFill="1" applyBorder="1" applyAlignment="1">
      <alignment horizontal="right" vertical="center"/>
    </xf>
    <xf numFmtId="0" fontId="19" fillId="0" borderId="44" xfId="1" applyFont="1" applyFill="1" applyBorder="1" applyAlignment="1">
      <alignment vertical="center"/>
    </xf>
    <xf numFmtId="4" fontId="18" fillId="0" borderId="14" xfId="1" applyNumberFormat="1" applyFont="1" applyFill="1" applyBorder="1" applyAlignment="1">
      <alignment horizontal="center"/>
    </xf>
    <xf numFmtId="4" fontId="18" fillId="0" borderId="27" xfId="1" applyNumberFormat="1" applyFont="1" applyFill="1" applyBorder="1" applyAlignment="1">
      <alignment horizontal="center"/>
    </xf>
    <xf numFmtId="4" fontId="18" fillId="0" borderId="17" xfId="1" applyNumberFormat="1" applyFont="1" applyFill="1" applyBorder="1" applyAlignment="1">
      <alignment horizontal="center"/>
    </xf>
    <xf numFmtId="0" fontId="34" fillId="0" borderId="17" xfId="2" applyNumberFormat="1" applyFont="1" applyFill="1" applyBorder="1" applyAlignment="1">
      <alignment horizontal="center" vertical="center"/>
    </xf>
    <xf numFmtId="3" fontId="18" fillId="0" borderId="17" xfId="5" applyNumberFormat="1" applyFont="1" applyFill="1" applyBorder="1" applyAlignment="1">
      <alignment horizontal="center" vertical="center"/>
    </xf>
    <xf numFmtId="0" fontId="18" fillId="0" borderId="14" xfId="2" applyNumberFormat="1" applyFont="1" applyFill="1" applyBorder="1" applyAlignment="1">
      <alignment horizontal="center" vertical="center"/>
    </xf>
    <xf numFmtId="0" fontId="34" fillId="0" borderId="17" xfId="2" applyNumberFormat="1" applyFont="1" applyFill="1" applyBorder="1" applyAlignment="1">
      <alignment horizontal="center" vertical="center" wrapText="1"/>
    </xf>
    <xf numFmtId="0" fontId="19" fillId="0" borderId="0" xfId="1" applyFont="1" applyFill="1" applyAlignment="1">
      <alignment horizontal="center" vertical="center"/>
    </xf>
    <xf numFmtId="2" fontId="22" fillId="0" borderId="14" xfId="1" applyNumberFormat="1" applyFont="1" applyFill="1" applyBorder="1" applyAlignment="1">
      <alignment horizontal="center" vertical="center"/>
    </xf>
    <xf numFmtId="4" fontId="22" fillId="0" borderId="34" xfId="1" applyNumberFormat="1" applyFont="1" applyFill="1" applyBorder="1" applyAlignment="1">
      <alignment horizontal="center" vertical="center"/>
    </xf>
    <xf numFmtId="4" fontId="22" fillId="0" borderId="34" xfId="1" applyNumberFormat="1" applyFont="1" applyFill="1" applyBorder="1" applyAlignment="1">
      <alignment horizontal="right" vertical="center"/>
    </xf>
    <xf numFmtId="0" fontId="18" fillId="0" borderId="44" xfId="1" applyFont="1" applyFill="1" applyBorder="1" applyAlignment="1">
      <alignment vertical="center"/>
    </xf>
    <xf numFmtId="4" fontId="33" fillId="0" borderId="6" xfId="1" applyNumberFormat="1" applyFont="1" applyFill="1" applyBorder="1" applyAlignment="1">
      <alignment horizontal="center" vertical="center"/>
    </xf>
    <xf numFmtId="164" fontId="18" fillId="0" borderId="0" xfId="1" applyNumberFormat="1" applyFont="1" applyFill="1" applyAlignment="1">
      <alignment vertical="center"/>
    </xf>
    <xf numFmtId="2" fontId="22" fillId="0" borderId="23" xfId="1" applyNumberFormat="1" applyFont="1" applyFill="1" applyBorder="1" applyAlignment="1">
      <alignment horizontal="center" vertical="center"/>
    </xf>
    <xf numFmtId="0" fontId="17" fillId="0" borderId="0" xfId="1" applyFill="1"/>
    <xf numFmtId="2" fontId="18" fillId="0" borderId="0" xfId="1" applyNumberFormat="1" applyFont="1" applyFill="1" applyBorder="1" applyAlignment="1">
      <alignment horizontal="center" vertical="center"/>
    </xf>
    <xf numFmtId="4" fontId="19" fillId="0" borderId="14" xfId="1" applyNumberFormat="1" applyFont="1" applyFill="1" applyBorder="1" applyAlignment="1">
      <alignment horizontal="right" vertical="center"/>
    </xf>
    <xf numFmtId="0" fontId="19" fillId="0" borderId="27" xfId="2" applyNumberFormat="1" applyFont="1" applyFill="1" applyBorder="1" applyAlignment="1">
      <alignment horizontal="left"/>
    </xf>
    <xf numFmtId="4" fontId="18" fillId="0" borderId="27" xfId="1" applyNumberFormat="1" applyFont="1" applyFill="1" applyBorder="1" applyAlignment="1">
      <alignment horizontal="right" vertical="center"/>
    </xf>
    <xf numFmtId="2" fontId="18" fillId="0" borderId="27" xfId="1" applyNumberFormat="1" applyFont="1" applyFill="1" applyBorder="1" applyAlignment="1">
      <alignment horizontal="center" vertical="center"/>
    </xf>
    <xf numFmtId="4" fontId="19" fillId="0" borderId="50" xfId="1" applyNumberFormat="1" applyFont="1" applyFill="1" applyBorder="1" applyAlignment="1">
      <alignment horizontal="center" vertical="center"/>
    </xf>
    <xf numFmtId="49" fontId="28" fillId="0" borderId="6" xfId="1" applyNumberFormat="1" applyFont="1" applyFill="1" applyBorder="1" applyAlignment="1">
      <alignment vertical="center" wrapText="1"/>
    </xf>
    <xf numFmtId="0" fontId="18" fillId="0" borderId="0" xfId="1" applyFont="1" applyFill="1" applyAlignment="1">
      <alignment vertical="center"/>
    </xf>
    <xf numFmtId="0" fontId="18" fillId="0" borderId="0" xfId="1" applyFont="1" applyFill="1" applyAlignment="1">
      <alignment horizontal="center" vertical="center"/>
    </xf>
    <xf numFmtId="4" fontId="18" fillId="0" borderId="14" xfId="1" applyNumberFormat="1" applyFont="1" applyFill="1" applyBorder="1" applyAlignment="1">
      <alignment horizontal="right" vertical="center"/>
    </xf>
    <xf numFmtId="4" fontId="18" fillId="0" borderId="0" xfId="1" applyNumberFormat="1" applyFont="1" applyFill="1" applyAlignment="1">
      <alignment horizontal="right" vertical="center"/>
    </xf>
    <xf numFmtId="0" fontId="18" fillId="0" borderId="0" xfId="1" applyFont="1" applyFill="1" applyBorder="1" applyAlignment="1">
      <alignment vertical="center"/>
    </xf>
    <xf numFmtId="4" fontId="29" fillId="0" borderId="6" xfId="1" applyNumberFormat="1" applyFont="1" applyFill="1" applyBorder="1" applyAlignment="1">
      <alignment horizontal="center" vertical="center"/>
    </xf>
    <xf numFmtId="0" fontId="18" fillId="0" borderId="14" xfId="1" applyFont="1" applyFill="1" applyBorder="1" applyAlignment="1">
      <alignment vertical="center"/>
    </xf>
    <xf numFmtId="43" fontId="19" fillId="0" borderId="12" xfId="2" applyFont="1" applyFill="1" applyBorder="1" applyAlignment="1">
      <alignment horizontal="right" vertical="center"/>
    </xf>
    <xf numFmtId="2" fontId="29" fillId="0" borderId="6" xfId="1" applyNumberFormat="1" applyFont="1" applyFill="1" applyBorder="1" applyAlignment="1">
      <alignment horizontal="center" vertical="center" wrapText="1"/>
    </xf>
    <xf numFmtId="43" fontId="29" fillId="0" borderId="6" xfId="2" applyFont="1" applyFill="1" applyBorder="1" applyAlignment="1">
      <alignment horizontal="center" vertical="center"/>
    </xf>
    <xf numFmtId="4" fontId="18" fillId="0" borderId="14" xfId="1" applyNumberFormat="1" applyFont="1" applyFill="1" applyBorder="1" applyAlignment="1">
      <alignment horizontal="left" vertical="center" wrapText="1"/>
    </xf>
    <xf numFmtId="2" fontId="18" fillId="0" borderId="14" xfId="1" applyNumberFormat="1" applyFont="1" applyFill="1" applyBorder="1" applyAlignment="1">
      <alignment horizontal="center" vertical="center"/>
    </xf>
    <xf numFmtId="0" fontId="18" fillId="0" borderId="16" xfId="1" applyFont="1" applyFill="1" applyBorder="1" applyAlignment="1">
      <alignment vertical="center"/>
    </xf>
    <xf numFmtId="4" fontId="22" fillId="0" borderId="17" xfId="1" applyNumberFormat="1" applyFont="1" applyFill="1" applyBorder="1" applyAlignment="1">
      <alignment horizontal="center" vertical="center"/>
    </xf>
    <xf numFmtId="4" fontId="18" fillId="0" borderId="17" xfId="1" applyNumberFormat="1" applyFont="1" applyFill="1" applyBorder="1" applyAlignment="1">
      <alignment horizontal="right" vertical="center"/>
    </xf>
    <xf numFmtId="4" fontId="18" fillId="0" borderId="14" xfId="1" applyNumberFormat="1" applyFont="1" applyFill="1" applyBorder="1" applyAlignment="1">
      <alignment horizontal="left" vertical="center"/>
    </xf>
    <xf numFmtId="43" fontId="18" fillId="0" borderId="17" xfId="2" applyFont="1" applyFill="1" applyBorder="1" applyAlignment="1">
      <alignment horizontal="right" vertical="center"/>
    </xf>
    <xf numFmtId="0" fontId="19" fillId="0" borderId="0" xfId="1" applyFont="1" applyFill="1" applyBorder="1" applyAlignment="1">
      <alignment vertical="center"/>
    </xf>
    <xf numFmtId="4" fontId="22" fillId="0" borderId="14" xfId="1" applyNumberFormat="1" applyFont="1" applyFill="1" applyBorder="1" applyAlignment="1">
      <alignment horizontal="right" vertical="center"/>
    </xf>
    <xf numFmtId="4" fontId="18" fillId="0" borderId="0" xfId="1" applyNumberFormat="1" applyFont="1" applyFill="1" applyBorder="1" applyAlignment="1">
      <alignment horizontal="right" vertical="center"/>
    </xf>
    <xf numFmtId="2" fontId="18" fillId="0" borderId="0" xfId="1" applyNumberFormat="1" applyFont="1" applyFill="1" applyAlignment="1">
      <alignment horizontal="center" vertical="center"/>
    </xf>
    <xf numFmtId="4" fontId="18" fillId="0" borderId="0" xfId="1" applyNumberFormat="1" applyFont="1" applyFill="1" applyAlignment="1">
      <alignment horizontal="center" vertical="center"/>
    </xf>
    <xf numFmtId="0" fontId="30" fillId="0" borderId="17" xfId="2" applyNumberFormat="1" applyFont="1" applyFill="1" applyBorder="1" applyAlignment="1">
      <alignment horizontal="center"/>
    </xf>
    <xf numFmtId="43" fontId="19" fillId="0" borderId="14" xfId="2" applyFont="1" applyFill="1" applyBorder="1" applyAlignment="1">
      <alignment horizontal="right" vertical="center"/>
    </xf>
    <xf numFmtId="43" fontId="19" fillId="0" borderId="20" xfId="2" applyFont="1" applyFill="1" applyBorder="1" applyAlignment="1">
      <alignment horizontal="right" vertical="center"/>
    </xf>
    <xf numFmtId="2" fontId="18" fillId="0" borderId="14" xfId="1" applyNumberFormat="1" applyFont="1" applyFill="1" applyBorder="1" applyAlignment="1">
      <alignment vertical="center"/>
    </xf>
    <xf numFmtId="4" fontId="18" fillId="0" borderId="17" xfId="1" applyNumberFormat="1" applyFont="1" applyFill="1" applyBorder="1" applyAlignment="1">
      <alignment horizontal="center" vertical="center"/>
    </xf>
    <xf numFmtId="43" fontId="18" fillId="0" borderId="27" xfId="2" applyFont="1" applyFill="1" applyBorder="1" applyAlignment="1">
      <alignment horizontal="right" vertical="center"/>
    </xf>
    <xf numFmtId="4" fontId="18" fillId="0" borderId="14" xfId="2" applyNumberFormat="1" applyFont="1" applyFill="1" applyBorder="1" applyAlignment="1">
      <alignment horizontal="right" vertical="center"/>
    </xf>
    <xf numFmtId="3" fontId="18" fillId="0" borderId="17" xfId="5" applyNumberFormat="1" applyFont="1" applyFill="1" applyBorder="1" applyAlignment="1">
      <alignment horizontal="center"/>
    </xf>
    <xf numFmtId="3" fontId="18" fillId="0" borderId="17" xfId="5" applyNumberFormat="1" applyFont="1" applyFill="1" applyBorder="1" applyAlignment="1">
      <alignment horizontal="right"/>
    </xf>
    <xf numFmtId="43" fontId="18" fillId="0" borderId="14" xfId="2" applyFont="1" applyFill="1" applyBorder="1" applyAlignment="1">
      <alignment horizontal="right" vertical="center"/>
    </xf>
    <xf numFmtId="4" fontId="18" fillId="0" borderId="20" xfId="1" applyNumberFormat="1" applyFont="1" applyFill="1" applyBorder="1" applyAlignment="1">
      <alignment horizontal="right" vertical="center"/>
    </xf>
    <xf numFmtId="3" fontId="18" fillId="0" borderId="23" xfId="5" applyNumberFormat="1" applyFont="1" applyFill="1" applyBorder="1" applyAlignment="1">
      <alignment horizontal="right"/>
    </xf>
    <xf numFmtId="3" fontId="19" fillId="0" borderId="23" xfId="5" applyNumberFormat="1" applyFont="1" applyFill="1" applyBorder="1" applyAlignment="1">
      <alignment horizontal="right"/>
    </xf>
    <xf numFmtId="0" fontId="18" fillId="0" borderId="22" xfId="2" applyNumberFormat="1" applyFont="1" applyFill="1" applyBorder="1" applyAlignment="1">
      <alignment horizontal="right"/>
    </xf>
    <xf numFmtId="2" fontId="22" fillId="0" borderId="20" xfId="1" applyNumberFormat="1" applyFont="1" applyFill="1" applyBorder="1" applyAlignment="1">
      <alignment horizontal="center" vertical="center"/>
    </xf>
    <xf numFmtId="43" fontId="18" fillId="0" borderId="34" xfId="2" applyFont="1" applyFill="1" applyBorder="1" applyAlignment="1">
      <alignment horizontal="right" vertical="center"/>
    </xf>
    <xf numFmtId="43" fontId="18" fillId="0" borderId="20" xfId="2" applyFont="1" applyFill="1" applyBorder="1" applyAlignment="1">
      <alignment horizontal="right" vertical="center"/>
    </xf>
    <xf numFmtId="0" fontId="19" fillId="0" borderId="14" xfId="2" applyNumberFormat="1" applyFont="1" applyFill="1" applyBorder="1" applyAlignment="1">
      <alignment horizontal="right"/>
    </xf>
    <xf numFmtId="0" fontId="19" fillId="0" borderId="17" xfId="2" applyNumberFormat="1" applyFont="1" applyFill="1" applyBorder="1" applyAlignment="1">
      <alignment horizontal="left"/>
    </xf>
    <xf numFmtId="43" fontId="18" fillId="0" borderId="0" xfId="2" applyFont="1" applyFill="1" applyBorder="1" applyAlignment="1">
      <alignment horizontal="right" vertical="center"/>
    </xf>
    <xf numFmtId="43" fontId="18" fillId="0" borderId="0" xfId="2" applyFont="1" applyFill="1" applyAlignment="1">
      <alignment horizontal="right" vertical="center"/>
    </xf>
    <xf numFmtId="43" fontId="19" fillId="0" borderId="17" xfId="2" applyFont="1" applyFill="1" applyBorder="1" applyAlignment="1">
      <alignment horizontal="right" vertical="center"/>
    </xf>
    <xf numFmtId="43" fontId="19" fillId="0" borderId="35" xfId="2" applyFont="1" applyFill="1" applyBorder="1" applyAlignment="1">
      <alignment horizontal="right" vertical="center"/>
    </xf>
    <xf numFmtId="43" fontId="19" fillId="0" borderId="27" xfId="2" applyFont="1" applyFill="1" applyBorder="1" applyAlignment="1">
      <alignment horizontal="right" vertical="center"/>
    </xf>
    <xf numFmtId="0" fontId="18" fillId="0" borderId="6" xfId="1" applyFont="1" applyFill="1" applyBorder="1" applyAlignment="1">
      <alignment horizontal="center" vertical="center"/>
    </xf>
    <xf numFmtId="4" fontId="18" fillId="0" borderId="34" xfId="1" applyNumberFormat="1" applyFont="1" applyFill="1" applyBorder="1" applyAlignment="1">
      <alignment horizontal="right" vertical="center"/>
    </xf>
    <xf numFmtId="4" fontId="18" fillId="0" borderId="34" xfId="1" applyNumberFormat="1" applyFont="1" applyFill="1" applyBorder="1" applyAlignment="1">
      <alignment horizontal="center" vertical="center"/>
    </xf>
    <xf numFmtId="0" fontId="22" fillId="0" borderId="14" xfId="1" applyFont="1" applyFill="1" applyBorder="1" applyAlignment="1">
      <alignment horizontal="center" vertical="center"/>
    </xf>
    <xf numFmtId="2" fontId="18" fillId="0" borderId="17" xfId="1" applyNumberFormat="1" applyFont="1" applyFill="1" applyBorder="1" applyAlignment="1">
      <alignment horizontal="center" vertical="center"/>
    </xf>
    <xf numFmtId="17" fontId="18" fillId="0" borderId="0" xfId="1" applyNumberFormat="1" applyFont="1" applyFill="1" applyBorder="1" applyAlignment="1">
      <alignment horizontal="left" vertical="center"/>
    </xf>
    <xf numFmtId="0" fontId="29" fillId="0" borderId="6" xfId="1" applyFont="1" applyFill="1" applyBorder="1" applyAlignment="1">
      <alignment horizontal="left" vertical="center" wrapText="1"/>
    </xf>
    <xf numFmtId="0" fontId="19" fillId="0" borderId="14" xfId="2" applyNumberFormat="1" applyFont="1" applyFill="1" applyBorder="1" applyAlignment="1">
      <alignment horizontal="left"/>
    </xf>
    <xf numFmtId="4" fontId="19" fillId="0" borderId="14" xfId="1" applyNumberFormat="1" applyFont="1" applyFill="1" applyBorder="1" applyAlignment="1">
      <alignment horizontal="left" vertical="center"/>
    </xf>
    <xf numFmtId="43" fontId="19" fillId="0" borderId="34" xfId="2" applyFont="1" applyFill="1" applyBorder="1" applyAlignment="1">
      <alignment horizontal="right" vertical="center"/>
    </xf>
    <xf numFmtId="4" fontId="18" fillId="0" borderId="0" xfId="1" applyNumberFormat="1" applyFont="1" applyFill="1" applyBorder="1" applyAlignment="1">
      <alignment horizontal="center" vertical="center"/>
    </xf>
    <xf numFmtId="4" fontId="18" fillId="0" borderId="14" xfId="1" applyNumberFormat="1" applyFont="1" applyFill="1" applyBorder="1" applyAlignment="1">
      <alignment horizontal="right" vertical="center" wrapText="1"/>
    </xf>
    <xf numFmtId="0" fontId="30" fillId="0" borderId="14" xfId="2" applyNumberFormat="1" applyFont="1" applyFill="1" applyBorder="1" applyAlignment="1">
      <alignment horizontal="left"/>
    </xf>
    <xf numFmtId="0" fontId="34" fillId="0" borderId="14" xfId="2" applyNumberFormat="1" applyFont="1" applyFill="1" applyBorder="1" applyAlignment="1">
      <alignment horizontal="right" wrapText="1"/>
    </xf>
    <xf numFmtId="4" fontId="18" fillId="0" borderId="6" xfId="1" applyNumberFormat="1" applyFont="1" applyFill="1" applyBorder="1" applyAlignment="1">
      <alignment horizontal="right" vertical="center"/>
    </xf>
    <xf numFmtId="43" fontId="19" fillId="0" borderId="6" xfId="2" applyFont="1" applyFill="1" applyBorder="1" applyAlignment="1">
      <alignment horizontal="right" vertical="center"/>
    </xf>
    <xf numFmtId="4" fontId="19" fillId="0" borderId="6" xfId="1" applyNumberFormat="1" applyFont="1" applyFill="1" applyBorder="1" applyAlignment="1">
      <alignment horizontal="left" vertical="center" wrapText="1"/>
    </xf>
    <xf numFmtId="0" fontId="18" fillId="0" borderId="14" xfId="1" applyFont="1" applyFill="1" applyBorder="1" applyAlignment="1">
      <alignment horizontal="right" vertical="center"/>
    </xf>
    <xf numFmtId="0" fontId="19" fillId="0" borderId="14" xfId="1" applyFont="1" applyFill="1" applyBorder="1" applyAlignment="1">
      <alignment vertical="center"/>
    </xf>
    <xf numFmtId="4" fontId="19" fillId="0" borderId="18" xfId="1" applyNumberFormat="1" applyFont="1" applyFill="1" applyBorder="1" applyAlignment="1">
      <alignment horizontal="left" vertical="center" wrapText="1"/>
    </xf>
    <xf numFmtId="43" fontId="29" fillId="0" borderId="25" xfId="2" applyFont="1" applyFill="1" applyBorder="1" applyAlignment="1">
      <alignment horizontal="center" vertical="center"/>
    </xf>
    <xf numFmtId="0" fontId="29" fillId="0" borderId="6" xfId="1" applyFont="1" applyFill="1" applyBorder="1" applyAlignment="1">
      <alignment vertical="center" wrapText="1"/>
    </xf>
    <xf numFmtId="43" fontId="18" fillId="0" borderId="56" xfId="5" applyFont="1" applyFill="1" applyBorder="1" applyAlignment="1">
      <alignment horizontal="right" vertical="center"/>
    </xf>
    <xf numFmtId="43" fontId="19" fillId="0" borderId="65" xfId="2" applyFont="1" applyFill="1" applyBorder="1" applyAlignment="1">
      <alignment horizontal="right" vertical="center"/>
    </xf>
    <xf numFmtId="0" fontId="29" fillId="0" borderId="6" xfId="1" applyFont="1" applyFill="1" applyBorder="1" applyAlignment="1">
      <alignment horizontal="center" vertical="center" wrapText="1"/>
    </xf>
    <xf numFmtId="0" fontId="28" fillId="0" borderId="6" xfId="1" applyFont="1" applyFill="1" applyBorder="1" applyAlignment="1">
      <alignment vertical="center" wrapText="1"/>
    </xf>
    <xf numFmtId="0" fontId="18" fillId="0" borderId="69" xfId="1" applyFont="1" applyFill="1" applyBorder="1" applyAlignment="1">
      <alignment horizontal="center" vertical="center"/>
    </xf>
    <xf numFmtId="4" fontId="18" fillId="0" borderId="82" xfId="1" applyNumberFormat="1" applyFont="1" applyFill="1" applyBorder="1" applyAlignment="1">
      <alignment horizontal="center" vertical="center"/>
    </xf>
    <xf numFmtId="4" fontId="18" fillId="0" borderId="82" xfId="1" applyNumberFormat="1" applyFont="1" applyFill="1" applyBorder="1" applyAlignment="1">
      <alignment horizontal="right" vertical="center"/>
    </xf>
    <xf numFmtId="43" fontId="19" fillId="0" borderId="82" xfId="2" applyFont="1" applyFill="1" applyBorder="1" applyAlignment="1">
      <alignment horizontal="right" vertical="center"/>
    </xf>
    <xf numFmtId="0" fontId="18" fillId="0" borderId="33" xfId="1" applyFont="1" applyFill="1" applyBorder="1" applyAlignment="1">
      <alignment vertical="center"/>
    </xf>
    <xf numFmtId="0" fontId="18" fillId="0" borderId="51" xfId="1" applyFont="1" applyFill="1" applyBorder="1" applyAlignment="1">
      <alignment horizontal="center" vertical="center"/>
    </xf>
    <xf numFmtId="17" fontId="21" fillId="0" borderId="0" xfId="1" quotePrefix="1" applyNumberFormat="1" applyFont="1" applyFill="1" applyAlignment="1">
      <alignment vertical="center"/>
    </xf>
    <xf numFmtId="0" fontId="29" fillId="0" borderId="25" xfId="1" applyFont="1" applyFill="1" applyBorder="1" applyAlignment="1">
      <alignment horizontal="center" vertical="center" wrapText="1"/>
    </xf>
    <xf numFmtId="4" fontId="29" fillId="0" borderId="25" xfId="1" applyNumberFormat="1" applyFont="1" applyFill="1" applyBorder="1" applyAlignment="1">
      <alignment horizontal="center" vertical="center"/>
    </xf>
    <xf numFmtId="0" fontId="29" fillId="0" borderId="85" xfId="1" applyFont="1" applyFill="1" applyBorder="1" applyAlignment="1">
      <alignment horizontal="center" vertical="center"/>
    </xf>
    <xf numFmtId="17" fontId="18" fillId="0" borderId="0" xfId="1" applyNumberFormat="1" applyFont="1" applyFill="1" applyAlignment="1">
      <alignment vertical="center"/>
    </xf>
    <xf numFmtId="0" fontId="18" fillId="0" borderId="0" xfId="1" applyFont="1" applyFill="1" applyAlignment="1">
      <alignment horizontal="center" vertical="center" wrapText="1"/>
    </xf>
    <xf numFmtId="0" fontId="19" fillId="0" borderId="41" xfId="1" applyFont="1" applyFill="1" applyBorder="1" applyAlignment="1">
      <alignment vertical="center"/>
    </xf>
    <xf numFmtId="0" fontId="18" fillId="0" borderId="81" xfId="1" applyFont="1" applyFill="1" applyBorder="1" applyAlignment="1">
      <alignment horizontal="center" vertical="center"/>
    </xf>
    <xf numFmtId="2" fontId="22" fillId="0" borderId="82" xfId="1" applyNumberFormat="1" applyFont="1" applyFill="1" applyBorder="1" applyAlignment="1">
      <alignment horizontal="center" vertical="center"/>
    </xf>
    <xf numFmtId="164" fontId="29" fillId="0" borderId="6" xfId="24" applyFont="1" applyFill="1" applyBorder="1" applyAlignment="1">
      <alignment horizontal="center" vertical="center"/>
    </xf>
    <xf numFmtId="164" fontId="18" fillId="0" borderId="17" xfId="24" applyFont="1" applyFill="1" applyBorder="1" applyAlignment="1">
      <alignment horizontal="right" vertical="center"/>
    </xf>
    <xf numFmtId="164" fontId="18" fillId="0" borderId="14" xfId="24" applyFont="1" applyFill="1" applyBorder="1" applyAlignment="1">
      <alignment horizontal="right" vertical="center"/>
    </xf>
    <xf numFmtId="164" fontId="18" fillId="0" borderId="20" xfId="24" applyFont="1" applyFill="1" applyBorder="1" applyAlignment="1">
      <alignment horizontal="right" vertical="center"/>
    </xf>
    <xf numFmtId="164" fontId="18" fillId="0" borderId="0" xfId="24" applyFont="1" applyFill="1" applyAlignment="1">
      <alignment horizontal="right" vertical="center"/>
    </xf>
    <xf numFmtId="4" fontId="36" fillId="0" borderId="18" xfId="1" applyNumberFormat="1" applyFont="1" applyFill="1" applyBorder="1" applyAlignment="1">
      <alignment horizontal="left" vertical="center" wrapText="1"/>
    </xf>
    <xf numFmtId="4" fontId="44" fillId="0" borderId="18" xfId="1" applyNumberFormat="1" applyFont="1" applyFill="1" applyBorder="1" applyAlignment="1">
      <alignment horizontal="left" vertical="center" wrapText="1"/>
    </xf>
    <xf numFmtId="4" fontId="18" fillId="0" borderId="49" xfId="1" applyNumberFormat="1" applyFont="1" applyFill="1" applyBorder="1" applyAlignment="1">
      <alignment horizontal="left" vertical="center"/>
    </xf>
    <xf numFmtId="4" fontId="36" fillId="0" borderId="23" xfId="1" applyNumberFormat="1" applyFont="1" applyFill="1" applyBorder="1" applyAlignment="1">
      <alignment horizontal="left" vertical="center" wrapText="1"/>
    </xf>
    <xf numFmtId="3" fontId="18" fillId="0" borderId="56" xfId="5" applyNumberFormat="1" applyFont="1" applyFill="1" applyBorder="1" applyAlignment="1">
      <alignment horizontal="center"/>
    </xf>
    <xf numFmtId="3" fontId="18" fillId="0" borderId="33" xfId="5" applyNumberFormat="1" applyFont="1" applyFill="1" applyBorder="1" applyAlignment="1">
      <alignment horizontal="right"/>
    </xf>
    <xf numFmtId="2" fontId="29" fillId="0" borderId="25" xfId="1" applyNumberFormat="1" applyFont="1" applyFill="1" applyBorder="1" applyAlignment="1">
      <alignment horizontal="center" vertical="center" wrapText="1"/>
    </xf>
    <xf numFmtId="4" fontId="26" fillId="0" borderId="37" xfId="0" applyNumberFormat="1" applyFont="1" applyFill="1" applyBorder="1" applyAlignment="1" applyProtection="1">
      <alignment horizontal="center" vertical="center"/>
      <protection locked="0"/>
    </xf>
    <xf numFmtId="164" fontId="18" fillId="0" borderId="27" xfId="24" applyFont="1" applyFill="1" applyBorder="1" applyAlignment="1">
      <alignment horizontal="right" vertical="center"/>
    </xf>
    <xf numFmtId="4" fontId="18" fillId="0" borderId="66" xfId="1" applyNumberFormat="1" applyFont="1" applyFill="1" applyBorder="1" applyAlignment="1">
      <alignment horizontal="center" vertical="center"/>
    </xf>
    <xf numFmtId="3" fontId="18" fillId="0" borderId="14" xfId="5" applyNumberFormat="1" applyFont="1" applyFill="1" applyBorder="1" applyAlignment="1">
      <alignment horizontal="right" wrapText="1"/>
    </xf>
    <xf numFmtId="4" fontId="18" fillId="0" borderId="82" xfId="1" applyNumberFormat="1" applyFont="1" applyFill="1" applyBorder="1" applyAlignment="1">
      <alignment horizontal="right" vertical="center" wrapText="1"/>
    </xf>
    <xf numFmtId="43" fontId="18" fillId="0" borderId="82" xfId="2" applyFont="1" applyFill="1" applyBorder="1" applyAlignment="1">
      <alignment horizontal="right" vertical="center"/>
    </xf>
    <xf numFmtId="3" fontId="18" fillId="0" borderId="83" xfId="5" applyNumberFormat="1" applyFont="1" applyFill="1" applyBorder="1" applyAlignment="1">
      <alignment horizontal="center"/>
    </xf>
    <xf numFmtId="4" fontId="47" fillId="0" borderId="62" xfId="1" applyNumberFormat="1" applyFont="1" applyFill="1" applyBorder="1" applyAlignment="1">
      <alignment horizontal="left" vertical="center"/>
    </xf>
    <xf numFmtId="4" fontId="18" fillId="0" borderId="11" xfId="1" applyNumberFormat="1" applyFont="1" applyFill="1" applyBorder="1" applyAlignment="1">
      <alignment horizontal="left" vertical="center"/>
    </xf>
    <xf numFmtId="3" fontId="18" fillId="0" borderId="20" xfId="5" applyNumberFormat="1" applyFont="1" applyFill="1" applyBorder="1" applyAlignment="1">
      <alignment horizontal="right" wrapText="1"/>
    </xf>
    <xf numFmtId="3" fontId="18" fillId="0" borderId="54" xfId="5" applyNumberFormat="1" applyFont="1" applyFill="1" applyBorder="1" applyAlignment="1">
      <alignment horizontal="center"/>
    </xf>
    <xf numFmtId="49" fontId="47" fillId="0" borderId="62" xfId="1" applyNumberFormat="1" applyFont="1" applyFill="1" applyBorder="1" applyAlignment="1">
      <alignment horizontal="left" vertical="center"/>
    </xf>
    <xf numFmtId="0" fontId="34" fillId="0" borderId="6" xfId="2" applyNumberFormat="1" applyFont="1" applyFill="1" applyBorder="1" applyAlignment="1">
      <alignment horizontal="center" vertical="center"/>
    </xf>
    <xf numFmtId="43" fontId="18" fillId="0" borderId="6" xfId="2" applyFont="1" applyFill="1" applyBorder="1" applyAlignment="1">
      <alignment horizontal="right" vertical="center"/>
    </xf>
    <xf numFmtId="49" fontId="18" fillId="0" borderId="49" xfId="1" applyNumberFormat="1" applyFont="1" applyFill="1" applyBorder="1" applyAlignment="1">
      <alignment horizontal="left" vertical="center"/>
    </xf>
    <xf numFmtId="43" fontId="18" fillId="0" borderId="66" xfId="5" applyFont="1" applyFill="1" applyBorder="1" applyAlignment="1">
      <alignment horizontal="right" vertical="center"/>
    </xf>
    <xf numFmtId="0" fontId="18" fillId="0" borderId="82" xfId="2" applyNumberFormat="1" applyFont="1" applyFill="1" applyBorder="1" applyAlignment="1">
      <alignment horizontal="center" vertical="center" wrapText="1"/>
    </xf>
    <xf numFmtId="0" fontId="18" fillId="0" borderId="82" xfId="2" applyNumberFormat="1" applyFont="1" applyFill="1" applyBorder="1" applyAlignment="1">
      <alignment horizontal="right" vertical="center" wrapText="1"/>
    </xf>
    <xf numFmtId="43" fontId="18" fillId="0" borderId="83" xfId="5" applyFont="1" applyFill="1" applyBorder="1" applyAlignment="1">
      <alignment horizontal="right" vertical="center"/>
    </xf>
    <xf numFmtId="3" fontId="18" fillId="0" borderId="6" xfId="5" applyNumberFormat="1" applyFont="1" applyFill="1" applyBorder="1" applyAlignment="1">
      <alignment horizontal="center" vertical="center" wrapText="1"/>
    </xf>
    <xf numFmtId="0" fontId="18" fillId="0" borderId="0" xfId="1" applyFont="1" applyFill="1" applyAlignment="1">
      <alignment horizontal="center" vertical="center"/>
    </xf>
    <xf numFmtId="49" fontId="32" fillId="0" borderId="49" xfId="1" applyNumberFormat="1" applyFont="1" applyFill="1" applyBorder="1" applyAlignment="1">
      <alignment horizontal="left" vertical="center"/>
    </xf>
    <xf numFmtId="3" fontId="18" fillId="0" borderId="14" xfId="5" applyNumberFormat="1" applyFont="1" applyFill="1" applyBorder="1" applyAlignment="1">
      <alignment horizontal="center"/>
    </xf>
    <xf numFmtId="0" fontId="30" fillId="0" borderId="14" xfId="2" applyNumberFormat="1" applyFont="1" applyFill="1" applyBorder="1" applyAlignment="1">
      <alignment horizontal="center"/>
    </xf>
    <xf numFmtId="164" fontId="18" fillId="0" borderId="14" xfId="24" applyFont="1" applyFill="1" applyBorder="1" applyAlignment="1">
      <alignment horizontal="center" vertical="center"/>
    </xf>
    <xf numFmtId="4" fontId="19" fillId="0" borderId="79" xfId="1" applyNumberFormat="1" applyFont="1" applyFill="1" applyBorder="1" applyAlignment="1">
      <alignment horizontal="left" vertical="center"/>
    </xf>
    <xf numFmtId="164" fontId="18" fillId="0" borderId="6" xfId="24" applyFont="1" applyFill="1" applyBorder="1" applyAlignment="1">
      <alignment horizontal="right" vertical="center"/>
    </xf>
    <xf numFmtId="164" fontId="18" fillId="0" borderId="0" xfId="24" applyFont="1" applyFill="1" applyBorder="1" applyAlignment="1">
      <alignment horizontal="center" vertical="center"/>
    </xf>
    <xf numFmtId="49" fontId="28" fillId="0" borderId="49" xfId="1" applyNumberFormat="1" applyFont="1" applyFill="1" applyBorder="1" applyAlignment="1">
      <alignment horizontal="left" vertical="center"/>
    </xf>
    <xf numFmtId="0" fontId="18" fillId="0" borderId="21" xfId="1" applyFont="1" applyFill="1" applyBorder="1" applyAlignment="1">
      <alignment vertical="center"/>
    </xf>
    <xf numFmtId="0" fontId="18" fillId="0" borderId="19" xfId="1" applyFont="1" applyFill="1" applyBorder="1" applyAlignment="1">
      <alignment vertical="center"/>
    </xf>
    <xf numFmtId="2" fontId="22" fillId="0" borderId="27" xfId="1" applyNumberFormat="1" applyFont="1" applyFill="1" applyBorder="1" applyAlignment="1">
      <alignment horizontal="center" vertical="center"/>
    </xf>
    <xf numFmtId="4" fontId="44" fillId="0" borderId="84" xfId="1" applyNumberFormat="1" applyFont="1" applyFill="1" applyBorder="1" applyAlignment="1">
      <alignment horizontal="left" vertical="center"/>
    </xf>
    <xf numFmtId="4" fontId="18" fillId="0" borderId="20" xfId="1" applyNumberFormat="1" applyFont="1" applyFill="1" applyBorder="1" applyAlignment="1">
      <alignment horizontal="center"/>
    </xf>
    <xf numFmtId="164" fontId="18" fillId="0" borderId="0" xfId="24" applyFont="1" applyFill="1" applyBorder="1" applyAlignment="1">
      <alignment horizontal="left" vertical="center"/>
    </xf>
    <xf numFmtId="0" fontId="49" fillId="0" borderId="17" xfId="2" applyNumberFormat="1" applyFont="1" applyFill="1" applyBorder="1" applyAlignment="1">
      <alignment horizontal="right"/>
    </xf>
    <xf numFmtId="0" fontId="22" fillId="0" borderId="0" xfId="42" applyFont="1" applyFill="1"/>
    <xf numFmtId="0" fontId="22" fillId="0" borderId="0" xfId="42" applyFont="1" applyFill="1" applyAlignment="1">
      <alignment horizontal="center" vertical="center"/>
    </xf>
    <xf numFmtId="168" fontId="22" fillId="0" borderId="0" xfId="42" applyNumberFormat="1" applyFont="1" applyFill="1"/>
    <xf numFmtId="168" fontId="22" fillId="0" borderId="0" xfId="42" applyNumberFormat="1" applyFont="1" applyFill="1" applyBorder="1"/>
    <xf numFmtId="0" fontId="22" fillId="0" borderId="42" xfId="42" applyFont="1" applyFill="1" applyBorder="1" applyAlignment="1">
      <alignment horizontal="center" vertical="center"/>
    </xf>
    <xf numFmtId="0" fontId="24" fillId="0" borderId="41" xfId="42" applyFont="1" applyFill="1" applyBorder="1"/>
    <xf numFmtId="0" fontId="51" fillId="0" borderId="0" xfId="42" applyFont="1" applyFill="1" applyBorder="1" applyAlignment="1">
      <alignment horizontal="center" vertical="center"/>
    </xf>
    <xf numFmtId="0" fontId="52" fillId="0" borderId="0" xfId="42" applyFont="1" applyFill="1" applyBorder="1" applyAlignment="1">
      <alignment horizontal="center" vertical="center"/>
    </xf>
    <xf numFmtId="0" fontId="22" fillId="0" borderId="0" xfId="42" applyFont="1" applyFill="1" applyAlignment="1">
      <alignment vertical="top"/>
    </xf>
    <xf numFmtId="0" fontId="9" fillId="0" borderId="0" xfId="42" applyFill="1"/>
    <xf numFmtId="17" fontId="22" fillId="0" borderId="0" xfId="42" applyNumberFormat="1" applyFont="1" applyFill="1" applyBorder="1"/>
    <xf numFmtId="0" fontId="22" fillId="0" borderId="39" xfId="42" applyFont="1" applyFill="1" applyBorder="1"/>
    <xf numFmtId="0" fontId="22" fillId="0" borderId="38" xfId="42" applyFont="1" applyFill="1" applyBorder="1" applyAlignment="1">
      <alignment horizontal="center" vertical="center"/>
    </xf>
    <xf numFmtId="0" fontId="22" fillId="0" borderId="38" xfId="42" applyFont="1" applyFill="1" applyBorder="1"/>
    <xf numFmtId="168" fontId="22" fillId="0" borderId="38" xfId="42" applyNumberFormat="1" applyFont="1" applyFill="1" applyBorder="1"/>
    <xf numFmtId="0" fontId="22" fillId="0" borderId="40" xfId="42" applyFont="1" applyFill="1" applyBorder="1" applyAlignment="1">
      <alignment horizontal="center" vertical="center"/>
    </xf>
    <xf numFmtId="0" fontId="22" fillId="0" borderId="43" xfId="42" applyFont="1" applyFill="1" applyBorder="1"/>
    <xf numFmtId="0" fontId="22" fillId="0" borderId="44" xfId="42" applyFont="1" applyFill="1" applyBorder="1"/>
    <xf numFmtId="0" fontId="52" fillId="0" borderId="44" xfId="42" applyFont="1" applyFill="1" applyBorder="1" applyAlignment="1">
      <alignment horizontal="center" vertical="center"/>
    </xf>
    <xf numFmtId="168" fontId="22" fillId="0" borderId="44" xfId="42" applyNumberFormat="1" applyFont="1" applyFill="1" applyBorder="1"/>
    <xf numFmtId="0" fontId="22" fillId="0" borderId="45" xfId="42" applyFont="1" applyFill="1" applyBorder="1" applyAlignment="1">
      <alignment horizontal="center" vertical="center"/>
    </xf>
    <xf numFmtId="168" fontId="24" fillId="0" borderId="0" xfId="42" applyNumberFormat="1" applyFont="1" applyFill="1" applyBorder="1"/>
    <xf numFmtId="164" fontId="18" fillId="0" borderId="44" xfId="24" applyFont="1" applyFill="1" applyBorder="1" applyAlignment="1">
      <alignment horizontal="left" vertical="center"/>
    </xf>
    <xf numFmtId="49" fontId="32" fillId="0" borderId="49" xfId="1" applyNumberFormat="1" applyFont="1" applyFill="1" applyBorder="1" applyAlignment="1">
      <alignment vertical="center"/>
    </xf>
    <xf numFmtId="4" fontId="18" fillId="0" borderId="78" xfId="1" applyNumberFormat="1" applyFont="1" applyFill="1" applyBorder="1" applyAlignment="1">
      <alignment horizontal="left" vertical="center"/>
    </xf>
    <xf numFmtId="0" fontId="34" fillId="0" borderId="14" xfId="2" applyNumberFormat="1" applyFont="1" applyFill="1" applyBorder="1" applyAlignment="1">
      <alignment horizontal="right"/>
    </xf>
    <xf numFmtId="0" fontId="18" fillId="0" borderId="35" xfId="1" applyFont="1" applyFill="1" applyBorder="1" applyAlignment="1">
      <alignment horizontal="left" vertical="center"/>
    </xf>
    <xf numFmtId="49" fontId="18" fillId="0" borderId="57" xfId="1" applyNumberFormat="1" applyFont="1" applyFill="1" applyBorder="1" applyAlignment="1">
      <alignment vertical="center"/>
    </xf>
    <xf numFmtId="4" fontId="29" fillId="0" borderId="6" xfId="1" applyNumberFormat="1" applyFont="1" applyFill="1" applyBorder="1" applyAlignment="1">
      <alignment horizontal="center" vertical="center" wrapText="1"/>
    </xf>
    <xf numFmtId="0" fontId="18" fillId="0" borderId="0" xfId="42" applyFont="1" applyFill="1"/>
    <xf numFmtId="1" fontId="18" fillId="0" borderId="0" xfId="42" applyNumberFormat="1" applyFont="1" applyFill="1"/>
    <xf numFmtId="0" fontId="18" fillId="0" borderId="41" xfId="42" applyFont="1" applyFill="1" applyBorder="1"/>
    <xf numFmtId="0" fontId="18" fillId="0" borderId="0" xfId="42" applyFont="1" applyFill="1" applyBorder="1"/>
    <xf numFmtId="1" fontId="18" fillId="0" borderId="0" xfId="42" applyNumberFormat="1" applyFont="1" applyFill="1" applyBorder="1"/>
    <xf numFmtId="0" fontId="18" fillId="0" borderId="42" xfId="42" applyFont="1" applyFill="1" applyBorder="1"/>
    <xf numFmtId="0" fontId="19" fillId="0" borderId="41" xfId="42" applyFont="1" applyFill="1" applyBorder="1"/>
    <xf numFmtId="0" fontId="19" fillId="0" borderId="41" xfId="42" applyFont="1" applyFill="1" applyBorder="1" applyAlignment="1">
      <alignment vertical="center"/>
    </xf>
    <xf numFmtId="0" fontId="53" fillId="0" borderId="41" xfId="42" applyFont="1" applyFill="1" applyBorder="1" applyAlignment="1">
      <alignment horizontal="center" vertical="center" wrapText="1"/>
    </xf>
    <xf numFmtId="1" fontId="19" fillId="0" borderId="0" xfId="42" applyNumberFormat="1" applyFont="1" applyFill="1" applyBorder="1"/>
    <xf numFmtId="17" fontId="18" fillId="0" borderId="0" xfId="42" applyNumberFormat="1" applyFont="1" applyFill="1" applyBorder="1" applyAlignment="1">
      <alignment horizontal="left" vertical="center" wrapText="1"/>
    </xf>
    <xf numFmtId="0" fontId="18" fillId="0" borderId="14" xfId="42" applyFont="1" applyFill="1" applyBorder="1" applyAlignment="1">
      <alignment horizontal="center"/>
    </xf>
    <xf numFmtId="2" fontId="18" fillId="0" borderId="14" xfId="42" applyNumberFormat="1" applyFont="1" applyFill="1" applyBorder="1" applyAlignment="1">
      <alignment horizontal="center"/>
    </xf>
    <xf numFmtId="1" fontId="18" fillId="0" borderId="14" xfId="42" applyNumberFormat="1" applyFont="1" applyFill="1" applyBorder="1" applyAlignment="1">
      <alignment horizontal="center"/>
    </xf>
    <xf numFmtId="0" fontId="19" fillId="0" borderId="14" xfId="42" applyFont="1" applyFill="1" applyBorder="1" applyAlignment="1">
      <alignment horizontal="center"/>
    </xf>
    <xf numFmtId="0" fontId="54" fillId="0" borderId="14" xfId="42" applyFont="1" applyFill="1" applyBorder="1" applyAlignment="1">
      <alignment horizontal="left" vertical="center" wrapText="1"/>
    </xf>
    <xf numFmtId="0" fontId="55" fillId="0" borderId="14" xfId="42" applyFont="1" applyFill="1" applyBorder="1" applyAlignment="1">
      <alignment horizontal="center" vertical="center" wrapText="1"/>
    </xf>
    <xf numFmtId="0" fontId="54" fillId="0" borderId="20" xfId="42" applyFont="1" applyFill="1" applyBorder="1" applyAlignment="1">
      <alignment horizontal="left" vertical="center" wrapText="1"/>
    </xf>
    <xf numFmtId="0" fontId="18" fillId="0" borderId="20" xfId="42" applyFont="1" applyFill="1" applyBorder="1" applyAlignment="1">
      <alignment horizontal="center"/>
    </xf>
    <xf numFmtId="2" fontId="18" fillId="0" borderId="20" xfId="42" applyNumberFormat="1" applyFont="1" applyFill="1" applyBorder="1" applyAlignment="1">
      <alignment horizontal="center"/>
    </xf>
    <xf numFmtId="1" fontId="18" fillId="0" borderId="20" xfId="42" applyNumberFormat="1" applyFont="1" applyFill="1" applyBorder="1" applyAlignment="1">
      <alignment horizontal="center"/>
    </xf>
    <xf numFmtId="0" fontId="53" fillId="0" borderId="55" xfId="42" applyFont="1" applyFill="1" applyBorder="1" applyAlignment="1">
      <alignment horizontal="center" vertical="center" wrapText="1"/>
    </xf>
    <xf numFmtId="0" fontId="53" fillId="0" borderId="56" xfId="42" applyFont="1" applyFill="1" applyBorder="1" applyAlignment="1">
      <alignment horizontal="center" vertical="center" wrapText="1"/>
    </xf>
    <xf numFmtId="0" fontId="19" fillId="0" borderId="56" xfId="42" applyFont="1" applyFill="1" applyBorder="1" applyAlignment="1">
      <alignment horizontal="center"/>
    </xf>
    <xf numFmtId="49" fontId="44" fillId="0" borderId="114" xfId="42" applyNumberFormat="1" applyFont="1" applyFill="1" applyBorder="1"/>
    <xf numFmtId="49" fontId="53" fillId="0" borderId="67" xfId="42" applyNumberFormat="1" applyFont="1" applyFill="1" applyBorder="1" applyAlignment="1">
      <alignment horizontal="left" vertical="center" wrapText="1"/>
    </xf>
    <xf numFmtId="49" fontId="19" fillId="0" borderId="49" xfId="42" applyNumberFormat="1" applyFont="1" applyFill="1" applyBorder="1"/>
    <xf numFmtId="2" fontId="19" fillId="0" borderId="26" xfId="42" applyNumberFormat="1" applyFont="1" applyFill="1" applyBorder="1" applyAlignment="1">
      <alignment horizontal="center" vertical="center"/>
    </xf>
    <xf numFmtId="0" fontId="19" fillId="0" borderId="26" xfId="42" applyFont="1" applyFill="1" applyBorder="1" applyAlignment="1">
      <alignment horizontal="center" vertical="center"/>
    </xf>
    <xf numFmtId="1" fontId="19" fillId="0" borderId="26" xfId="42" applyNumberFormat="1" applyFont="1" applyFill="1" applyBorder="1" applyAlignment="1">
      <alignment horizontal="center" vertical="center"/>
    </xf>
    <xf numFmtId="0" fontId="53" fillId="0" borderId="58" xfId="42" applyFont="1" applyFill="1" applyBorder="1" applyAlignment="1">
      <alignment horizontal="center" vertical="center" wrapText="1"/>
    </xf>
    <xf numFmtId="0" fontId="18" fillId="0" borderId="17" xfId="42" applyFont="1" applyFill="1" applyBorder="1" applyAlignment="1">
      <alignment horizontal="center"/>
    </xf>
    <xf numFmtId="2" fontId="18" fillId="0" borderId="17" xfId="42" applyNumberFormat="1" applyFont="1" applyFill="1" applyBorder="1" applyAlignment="1">
      <alignment horizontal="center"/>
    </xf>
    <xf numFmtId="1" fontId="18" fillId="0" borderId="17" xfId="42" applyNumberFormat="1" applyFont="1" applyFill="1" applyBorder="1" applyAlignment="1">
      <alignment horizontal="center"/>
    </xf>
    <xf numFmtId="0" fontId="54" fillId="0" borderId="6" xfId="42" applyFont="1" applyFill="1" applyBorder="1" applyAlignment="1">
      <alignment vertical="center" wrapText="1"/>
    </xf>
    <xf numFmtId="0" fontId="53" fillId="0" borderId="49" xfId="42" applyFont="1" applyFill="1" applyBorder="1" applyAlignment="1">
      <alignment horizontal="center" vertical="center" wrapText="1"/>
    </xf>
    <xf numFmtId="0" fontId="53" fillId="0" borderId="50" xfId="42" applyFont="1" applyFill="1" applyBorder="1" applyAlignment="1">
      <alignment horizontal="center" vertical="center" wrapText="1"/>
    </xf>
    <xf numFmtId="0" fontId="53" fillId="0" borderId="122" xfId="42" applyFont="1" applyFill="1" applyBorder="1" applyAlignment="1">
      <alignment horizontal="center" vertical="center" wrapText="1"/>
    </xf>
    <xf numFmtId="0" fontId="54" fillId="0" borderId="123" xfId="42" applyFont="1" applyFill="1" applyBorder="1" applyAlignment="1">
      <alignment vertical="center" wrapText="1"/>
    </xf>
    <xf numFmtId="0" fontId="53" fillId="0" borderId="124" xfId="42" applyFont="1" applyFill="1" applyBorder="1" applyAlignment="1">
      <alignment horizontal="center" vertical="center" wrapText="1"/>
    </xf>
    <xf numFmtId="164" fontId="18" fillId="0" borderId="0" xfId="24" applyFont="1" applyFill="1"/>
    <xf numFmtId="164" fontId="18" fillId="0" borderId="0" xfId="24" applyFont="1" applyFill="1" applyBorder="1"/>
    <xf numFmtId="164" fontId="18" fillId="0" borderId="0" xfId="24" applyFont="1" applyFill="1" applyBorder="1" applyAlignment="1">
      <alignment horizontal="left" wrapText="1"/>
    </xf>
    <xf numFmtId="164" fontId="23" fillId="0" borderId="6" xfId="24" applyFont="1" applyFill="1" applyBorder="1" applyAlignment="1">
      <alignment horizontal="center" vertical="center" wrapText="1"/>
    </xf>
    <xf numFmtId="164" fontId="19" fillId="0" borderId="14" xfId="24" applyFont="1" applyFill="1" applyBorder="1" applyAlignment="1">
      <alignment horizontal="center"/>
    </xf>
    <xf numFmtId="164" fontId="53" fillId="0" borderId="14" xfId="24" applyFont="1" applyFill="1" applyBorder="1" applyAlignment="1">
      <alignment horizontal="center" vertical="center" wrapText="1"/>
    </xf>
    <xf numFmtId="0" fontId="53" fillId="0" borderId="53" xfId="42" applyFont="1" applyFill="1" applyBorder="1" applyAlignment="1">
      <alignment horizontal="center" vertical="center" wrapText="1"/>
    </xf>
    <xf numFmtId="164" fontId="19" fillId="0" borderId="20" xfId="24" applyFont="1" applyFill="1" applyBorder="1" applyAlignment="1">
      <alignment horizontal="center"/>
    </xf>
    <xf numFmtId="2" fontId="19" fillId="0" borderId="6" xfId="42" applyNumberFormat="1" applyFont="1" applyFill="1" applyBorder="1" applyAlignment="1">
      <alignment horizontal="center" vertical="center"/>
    </xf>
    <xf numFmtId="0" fontId="19" fillId="0" borderId="6" xfId="42" applyFont="1" applyFill="1" applyBorder="1" applyAlignment="1">
      <alignment horizontal="center" vertical="center"/>
    </xf>
    <xf numFmtId="1" fontId="19" fillId="0" borderId="6" xfId="42" applyNumberFormat="1" applyFont="1" applyFill="1" applyBorder="1" applyAlignment="1">
      <alignment horizontal="center" vertical="center"/>
    </xf>
    <xf numFmtId="0" fontId="54" fillId="0" borderId="17" xfId="42" applyFont="1" applyFill="1" applyBorder="1" applyAlignment="1">
      <alignment horizontal="left" vertical="center" wrapText="1"/>
    </xf>
    <xf numFmtId="0" fontId="53" fillId="0" borderId="63" xfId="42" applyFont="1" applyFill="1" applyBorder="1" applyAlignment="1">
      <alignment horizontal="center" vertical="center" wrapText="1"/>
    </xf>
    <xf numFmtId="49" fontId="53" fillId="0" borderId="72" xfId="42" applyNumberFormat="1" applyFont="1" applyFill="1" applyBorder="1" applyAlignment="1">
      <alignment horizontal="center" vertical="center" wrapText="1"/>
    </xf>
    <xf numFmtId="0" fontId="18" fillId="0" borderId="0" xfId="42" applyFont="1" applyFill="1" applyAlignment="1">
      <alignment horizontal="center" vertical="center"/>
    </xf>
    <xf numFmtId="0" fontId="19" fillId="0" borderId="0" xfId="42" applyFont="1" applyFill="1" applyAlignment="1">
      <alignment horizontal="center" vertical="center"/>
    </xf>
    <xf numFmtId="0" fontId="53" fillId="0" borderId="57" xfId="42" applyFont="1" applyFill="1" applyBorder="1" applyAlignment="1">
      <alignment horizontal="center" vertical="center" wrapText="1"/>
    </xf>
    <xf numFmtId="164" fontId="53" fillId="0" borderId="17" xfId="24" applyFont="1" applyFill="1" applyBorder="1" applyAlignment="1">
      <alignment horizontal="center" vertical="center" wrapText="1"/>
    </xf>
    <xf numFmtId="0" fontId="53" fillId="0" borderId="54" xfId="42" applyFont="1" applyFill="1" applyBorder="1" applyAlignment="1">
      <alignment horizontal="center" vertical="center" wrapText="1"/>
    </xf>
    <xf numFmtId="49" fontId="53" fillId="0" borderId="47" xfId="42" applyNumberFormat="1" applyFont="1" applyFill="1" applyBorder="1" applyAlignment="1">
      <alignment horizontal="center" vertical="center" wrapText="1"/>
    </xf>
    <xf numFmtId="49" fontId="53" fillId="0" borderId="49" xfId="42" applyNumberFormat="1" applyFont="1" applyFill="1" applyBorder="1" applyAlignment="1">
      <alignment horizontal="center" vertical="center" wrapText="1"/>
    </xf>
    <xf numFmtId="0" fontId="39" fillId="0" borderId="89" xfId="1" applyFont="1" applyFill="1" applyBorder="1" applyAlignment="1">
      <alignment horizontal="center" vertical="center"/>
    </xf>
    <xf numFmtId="0" fontId="39" fillId="0" borderId="1" xfId="1" applyFont="1" applyFill="1" applyBorder="1" applyAlignment="1">
      <alignment horizontal="left" vertical="center"/>
    </xf>
    <xf numFmtId="0" fontId="39" fillId="0" borderId="1" xfId="1" applyFont="1" applyFill="1" applyBorder="1" applyAlignment="1">
      <alignment horizontal="center" vertical="center"/>
    </xf>
    <xf numFmtId="3" fontId="39" fillId="0" borderId="1" xfId="1" applyNumberFormat="1" applyFont="1" applyFill="1" applyBorder="1" applyAlignment="1">
      <alignment horizontal="center" vertical="center"/>
    </xf>
    <xf numFmtId="4" fontId="39" fillId="0" borderId="1" xfId="1" applyNumberFormat="1" applyFont="1" applyFill="1" applyBorder="1" applyAlignment="1">
      <alignment horizontal="right" vertical="center"/>
    </xf>
    <xf numFmtId="43" fontId="39" fillId="0" borderId="1" xfId="2" applyFont="1" applyFill="1" applyBorder="1" applyAlignment="1">
      <alignment horizontal="right" vertical="center"/>
    </xf>
    <xf numFmtId="0" fontId="39" fillId="0" borderId="90" xfId="1" applyFont="1" applyFill="1" applyBorder="1" applyAlignment="1">
      <alignment horizontal="center" vertical="center"/>
    </xf>
    <xf numFmtId="0" fontId="39" fillId="0" borderId="0" xfId="1" applyFont="1" applyFill="1" applyAlignment="1">
      <alignment vertical="center"/>
    </xf>
    <xf numFmtId="0" fontId="56" fillId="0" borderId="0" xfId="1" applyFont="1" applyFill="1" applyBorder="1" applyAlignment="1">
      <alignment horizontal="center" vertical="center"/>
    </xf>
    <xf numFmtId="0" fontId="56" fillId="0" borderId="4" xfId="1" applyFont="1" applyFill="1" applyBorder="1" applyAlignment="1">
      <alignment horizontal="right" vertical="center"/>
    </xf>
    <xf numFmtId="17" fontId="57" fillId="0" borderId="5" xfId="1" applyNumberFormat="1" applyFont="1" applyFill="1" applyBorder="1" applyAlignment="1">
      <alignment horizontal="left" vertical="center"/>
    </xf>
    <xf numFmtId="0" fontId="56" fillId="0" borderId="5" xfId="1" applyFont="1" applyFill="1" applyBorder="1" applyAlignment="1">
      <alignment horizontal="center" vertical="center"/>
    </xf>
    <xf numFmtId="4" fontId="40" fillId="0" borderId="6" xfId="1" applyNumberFormat="1" applyFont="1" applyFill="1" applyBorder="1" applyAlignment="1">
      <alignment horizontal="center" vertical="center"/>
    </xf>
    <xf numFmtId="0" fontId="39" fillId="0" borderId="0" xfId="1" applyFont="1" applyFill="1" applyAlignment="1">
      <alignment horizontal="center" vertical="center"/>
    </xf>
    <xf numFmtId="0" fontId="39" fillId="0" borderId="0" xfId="1" applyFont="1" applyFill="1" applyAlignment="1">
      <alignment horizontal="left" vertical="center"/>
    </xf>
    <xf numFmtId="3" fontId="39" fillId="0" borderId="0" xfId="1" applyNumberFormat="1" applyFont="1" applyFill="1" applyAlignment="1">
      <alignment horizontal="center" vertical="center"/>
    </xf>
    <xf numFmtId="4" fontId="39" fillId="0" borderId="0" xfId="1" applyNumberFormat="1" applyFont="1" applyFill="1" applyAlignment="1">
      <alignment horizontal="right" vertical="center"/>
    </xf>
    <xf numFmtId="43" fontId="39" fillId="0" borderId="0" xfId="2" applyFont="1" applyFill="1" applyAlignment="1">
      <alignment horizontal="right" vertical="center"/>
    </xf>
    <xf numFmtId="0" fontId="33" fillId="0" borderId="6" xfId="1" applyFont="1" applyFill="1" applyBorder="1" applyAlignment="1">
      <alignment horizontal="center" vertical="center"/>
    </xf>
    <xf numFmtId="43" fontId="33" fillId="0" borderId="6" xfId="2" applyFont="1" applyFill="1" applyBorder="1" applyAlignment="1">
      <alignment horizontal="center" vertical="center"/>
    </xf>
    <xf numFmtId="4" fontId="17" fillId="0" borderId="6" xfId="1" applyNumberFormat="1" applyFont="1" applyFill="1" applyBorder="1" applyAlignment="1">
      <alignment horizontal="left" vertical="center"/>
    </xf>
    <xf numFmtId="0" fontId="56" fillId="0" borderId="5" xfId="1" applyFont="1" applyFill="1" applyBorder="1" applyAlignment="1">
      <alignment horizontal="right" vertical="center"/>
    </xf>
    <xf numFmtId="0" fontId="57" fillId="0" borderId="5" xfId="1" applyFont="1" applyFill="1" applyBorder="1" applyAlignment="1">
      <alignment horizontal="center" vertical="center"/>
    </xf>
    <xf numFmtId="0" fontId="57" fillId="0" borderId="125" xfId="1" applyFont="1" applyFill="1" applyBorder="1" applyAlignment="1">
      <alignment horizontal="center" vertical="center"/>
    </xf>
    <xf numFmtId="0" fontId="33" fillId="0" borderId="2" xfId="1" applyFont="1" applyFill="1" applyBorder="1" applyAlignment="1">
      <alignment horizontal="left" vertical="top"/>
    </xf>
    <xf numFmtId="0" fontId="33" fillId="0" borderId="2" xfId="1" applyFont="1" applyFill="1" applyBorder="1" applyAlignment="1">
      <alignment horizontal="left" vertical="center"/>
    </xf>
    <xf numFmtId="0" fontId="33" fillId="0" borderId="0" xfId="1" applyFont="1" applyFill="1" applyBorder="1" applyAlignment="1">
      <alignment vertical="center"/>
    </xf>
    <xf numFmtId="17" fontId="21" fillId="0" borderId="0" xfId="1" quotePrefix="1" applyNumberFormat="1" applyFont="1" applyFill="1" applyBorder="1" applyAlignment="1">
      <alignment vertical="center"/>
    </xf>
    <xf numFmtId="43" fontId="19" fillId="0" borderId="1" xfId="2" applyFont="1" applyFill="1" applyBorder="1" applyAlignment="1">
      <alignment horizontal="right" vertical="center"/>
    </xf>
    <xf numFmtId="4" fontId="44" fillId="0" borderId="57" xfId="1" applyNumberFormat="1" applyFont="1" applyFill="1" applyBorder="1" applyAlignment="1">
      <alignment horizontal="left" vertical="center"/>
    </xf>
    <xf numFmtId="0" fontId="19" fillId="0" borderId="43" xfId="1" applyFont="1" applyFill="1" applyBorder="1" applyAlignment="1">
      <alignment vertical="center"/>
    </xf>
    <xf numFmtId="0" fontId="19" fillId="0" borderId="45" xfId="1" applyFont="1" applyFill="1" applyBorder="1" applyAlignment="1">
      <alignment vertical="center"/>
    </xf>
    <xf numFmtId="4" fontId="19" fillId="0" borderId="74" xfId="1" applyNumberFormat="1" applyFont="1" applyFill="1" applyBorder="1" applyAlignment="1">
      <alignment horizontal="left" vertical="center"/>
    </xf>
    <xf numFmtId="0" fontId="29" fillId="0" borderId="84" xfId="1" applyFont="1" applyFill="1" applyBorder="1" applyAlignment="1">
      <alignment horizontal="left" vertical="center"/>
    </xf>
    <xf numFmtId="3" fontId="18" fillId="0" borderId="27" xfId="5" applyNumberFormat="1" applyFont="1" applyFill="1" applyBorder="1" applyAlignment="1">
      <alignment horizontal="center"/>
    </xf>
    <xf numFmtId="0" fontId="40" fillId="0" borderId="6" xfId="1" applyFont="1" applyFill="1" applyBorder="1" applyAlignment="1">
      <alignment horizontal="center" vertical="center"/>
    </xf>
    <xf numFmtId="0" fontId="17" fillId="0" borderId="0" xfId="1" applyFont="1" applyFill="1" applyAlignment="1">
      <alignment vertical="center"/>
    </xf>
    <xf numFmtId="43" fontId="33" fillId="0" borderId="12" xfId="2" applyFont="1" applyFill="1" applyBorder="1" applyAlignment="1">
      <alignment horizontal="right" vertical="center"/>
    </xf>
    <xf numFmtId="4" fontId="39" fillId="0" borderId="37" xfId="1" applyNumberFormat="1" applyFont="1" applyFill="1" applyBorder="1" applyAlignment="1">
      <alignment horizontal="center" vertical="center"/>
    </xf>
    <xf numFmtId="2" fontId="40" fillId="0" borderId="6" xfId="1" applyNumberFormat="1" applyFont="1" applyFill="1" applyBorder="1" applyAlignment="1">
      <alignment horizontal="center" vertical="center"/>
    </xf>
    <xf numFmtId="4" fontId="42" fillId="0" borderId="11" xfId="1" applyNumberFormat="1" applyFont="1" applyFill="1" applyBorder="1" applyAlignment="1">
      <alignment horizontal="center" vertical="center" textRotation="90"/>
    </xf>
    <xf numFmtId="4" fontId="42" fillId="0" borderId="6" xfId="1" applyNumberFormat="1" applyFont="1" applyFill="1" applyBorder="1" applyAlignment="1">
      <alignment horizontal="center" vertical="center" textRotation="90"/>
    </xf>
    <xf numFmtId="0" fontId="33" fillId="0" borderId="11" xfId="1" applyFont="1" applyFill="1" applyBorder="1" applyAlignment="1">
      <alignment vertical="top" wrapText="1"/>
    </xf>
    <xf numFmtId="0" fontId="33" fillId="0" borderId="6" xfId="1" applyFont="1" applyFill="1" applyBorder="1" applyAlignment="1">
      <alignment vertical="top"/>
    </xf>
    <xf numFmtId="0" fontId="33" fillId="0" borderId="6" xfId="1" applyFont="1" applyFill="1" applyBorder="1" applyAlignment="1">
      <alignment vertical="center"/>
    </xf>
    <xf numFmtId="4" fontId="40" fillId="0" borderId="111" xfId="1" applyNumberFormat="1" applyFont="1" applyFill="1" applyBorder="1" applyAlignment="1">
      <alignment horizontal="left" vertical="center"/>
    </xf>
    <xf numFmtId="2" fontId="40" fillId="0" borderId="111" xfId="1" applyNumberFormat="1" applyFont="1" applyFill="1" applyBorder="1" applyAlignment="1">
      <alignment horizontal="center" vertical="center"/>
    </xf>
    <xf numFmtId="4" fontId="40" fillId="0" borderId="37" xfId="1" applyNumberFormat="1" applyFont="1" applyFill="1" applyBorder="1" applyAlignment="1">
      <alignment horizontal="center" vertical="center"/>
    </xf>
    <xf numFmtId="2" fontId="40" fillId="0" borderId="37" xfId="1" applyNumberFormat="1" applyFont="1" applyFill="1" applyBorder="1" applyAlignment="1">
      <alignment horizontal="center" vertical="center"/>
    </xf>
    <xf numFmtId="0" fontId="39" fillId="0" borderId="37" xfId="2" applyNumberFormat="1" applyFont="1" applyFill="1" applyBorder="1" applyAlignment="1">
      <alignment horizontal="center"/>
    </xf>
    <xf numFmtId="4" fontId="39" fillId="0" borderId="92" xfId="1" applyNumberFormat="1" applyFont="1" applyFill="1" applyBorder="1" applyAlignment="1">
      <alignment horizontal="center" vertical="center"/>
    </xf>
    <xf numFmtId="4" fontId="67" fillId="0" borderId="6" xfId="1" applyNumberFormat="1" applyFont="1" applyFill="1" applyBorder="1" applyAlignment="1">
      <alignment horizontal="left" vertical="center"/>
    </xf>
    <xf numFmtId="0" fontId="18" fillId="0" borderId="0" xfId="1" applyFont="1" applyFill="1" applyAlignment="1">
      <alignment horizontal="center" vertical="center"/>
    </xf>
    <xf numFmtId="43" fontId="18" fillId="0" borderId="20" xfId="2" applyFont="1" applyFill="1" applyBorder="1" applyAlignment="1">
      <alignment horizontal="center" vertical="center"/>
    </xf>
    <xf numFmtId="0" fontId="18" fillId="0" borderId="0" xfId="1" applyFont="1" applyFill="1" applyAlignment="1">
      <alignment horizontal="center" vertical="center"/>
    </xf>
    <xf numFmtId="0" fontId="18" fillId="0" borderId="0" xfId="1" applyFont="1" applyFill="1" applyBorder="1" applyAlignment="1">
      <alignment horizontal="center" vertical="center"/>
    </xf>
    <xf numFmtId="0" fontId="29" fillId="0" borderId="6" xfId="1" applyFont="1" applyFill="1" applyBorder="1" applyAlignment="1">
      <alignment horizontal="center" vertical="center" wrapText="1"/>
    </xf>
    <xf numFmtId="0" fontId="18" fillId="0" borderId="71" xfId="1" applyFont="1" applyFill="1" applyBorder="1" applyAlignment="1">
      <alignment horizontal="center" vertical="center"/>
    </xf>
    <xf numFmtId="0" fontId="29" fillId="0" borderId="27" xfId="2" applyNumberFormat="1" applyFont="1" applyFill="1" applyBorder="1" applyAlignment="1">
      <alignment horizontal="left"/>
    </xf>
    <xf numFmtId="4" fontId="18" fillId="0" borderId="41" xfId="1" applyNumberFormat="1" applyFont="1" applyFill="1" applyBorder="1" applyAlignment="1">
      <alignment horizontal="right" vertical="center"/>
    </xf>
    <xf numFmtId="2" fontId="22" fillId="0" borderId="33" xfId="1" applyNumberFormat="1" applyFont="1" applyFill="1" applyBorder="1" applyAlignment="1">
      <alignment horizontal="center" vertical="center"/>
    </xf>
    <xf numFmtId="4" fontId="22" fillId="0" borderId="16" xfId="1" applyNumberFormat="1" applyFont="1" applyFill="1" applyBorder="1" applyAlignment="1">
      <alignment horizontal="right" vertical="center"/>
    </xf>
    <xf numFmtId="43" fontId="19" fillId="0" borderId="52" xfId="2" applyFont="1" applyFill="1" applyBorder="1" applyAlignment="1">
      <alignment horizontal="right" vertical="center"/>
    </xf>
    <xf numFmtId="2" fontId="18" fillId="0" borderId="34" xfId="1" applyNumberFormat="1" applyFont="1" applyFill="1" applyBorder="1" applyAlignment="1">
      <alignment horizontal="center" vertical="center"/>
    </xf>
    <xf numFmtId="4" fontId="18" fillId="0" borderId="34" xfId="1" applyNumberFormat="1" applyFont="1" applyFill="1" applyBorder="1" applyAlignment="1">
      <alignment horizontal="center"/>
    </xf>
    <xf numFmtId="0" fontId="19" fillId="0" borderId="0" xfId="1" applyFont="1" applyFill="1" applyAlignment="1">
      <alignment horizontal="center"/>
    </xf>
    <xf numFmtId="0" fontId="19" fillId="0" borderId="0" xfId="1" applyFont="1" applyFill="1" applyAlignment="1"/>
    <xf numFmtId="0" fontId="18" fillId="0" borderId="0" xfId="1" applyFont="1" applyFill="1" applyAlignment="1">
      <alignment horizontal="center"/>
    </xf>
    <xf numFmtId="0" fontId="33" fillId="0" borderId="0" xfId="1" applyFont="1" applyFill="1"/>
    <xf numFmtId="0" fontId="17" fillId="0" borderId="0" xfId="1" applyFont="1" applyFill="1"/>
    <xf numFmtId="0" fontId="33" fillId="0" borderId="0" xfId="1" applyFont="1" applyFill="1" applyAlignment="1">
      <alignment vertical="center"/>
    </xf>
    <xf numFmtId="4" fontId="19" fillId="0" borderId="133" xfId="1" applyNumberFormat="1" applyFont="1" applyFill="1" applyBorder="1" applyAlignment="1">
      <alignment horizontal="right" vertical="center" indent="1"/>
    </xf>
    <xf numFmtId="4" fontId="19" fillId="0" borderId="133" xfId="1" applyNumberFormat="1" applyFont="1" applyFill="1" applyBorder="1" applyAlignment="1">
      <alignment horizontal="center"/>
    </xf>
    <xf numFmtId="0" fontId="18" fillId="0" borderId="97" xfId="1" applyFont="1" applyFill="1" applyBorder="1" applyAlignment="1">
      <alignment horizontal="center" vertical="center"/>
    </xf>
    <xf numFmtId="4" fontId="18" fillId="0" borderId="97" xfId="1" applyNumberFormat="1" applyFont="1" applyFill="1" applyBorder="1" applyAlignment="1">
      <alignment horizontal="center" vertical="center"/>
    </xf>
    <xf numFmtId="4" fontId="18" fillId="0" borderId="97" xfId="1" applyNumberFormat="1" applyFont="1" applyFill="1" applyBorder="1" applyAlignment="1">
      <alignment horizontal="right" vertical="center" indent="1"/>
    </xf>
    <xf numFmtId="4" fontId="18" fillId="0" borderId="97" xfId="1" applyNumberFormat="1" applyFont="1" applyFill="1" applyBorder="1" applyAlignment="1">
      <alignment horizontal="center"/>
    </xf>
    <xf numFmtId="4" fontId="19" fillId="0" borderId="97" xfId="1" applyNumberFormat="1" applyFont="1" applyFill="1" applyBorder="1" applyAlignment="1">
      <alignment horizontal="right" vertical="center" indent="1"/>
    </xf>
    <xf numFmtId="0" fontId="65" fillId="0" borderId="0" xfId="1" applyFont="1" applyFill="1" applyAlignment="1">
      <alignment vertical="center"/>
    </xf>
    <xf numFmtId="49" fontId="18" fillId="0" borderId="69" xfId="1" applyNumberFormat="1" applyFont="1" applyFill="1" applyBorder="1" applyAlignment="1">
      <alignment horizontal="right" vertical="center"/>
    </xf>
    <xf numFmtId="0" fontId="18" fillId="0" borderId="119" xfId="1" applyFont="1" applyFill="1" applyBorder="1" applyAlignment="1">
      <alignment vertical="center"/>
    </xf>
    <xf numFmtId="4" fontId="18" fillId="0" borderId="119" xfId="1" applyNumberFormat="1" applyFont="1" applyFill="1" applyBorder="1" applyAlignment="1">
      <alignment horizontal="center"/>
    </xf>
    <xf numFmtId="4" fontId="18" fillId="0" borderId="37" xfId="1" applyNumberFormat="1" applyFont="1" applyFill="1" applyBorder="1" applyAlignment="1">
      <alignment horizontal="center" vertical="center"/>
    </xf>
    <xf numFmtId="4" fontId="36" fillId="0" borderId="134" xfId="1" applyNumberFormat="1" applyFont="1" applyFill="1" applyBorder="1" applyAlignment="1">
      <alignment horizontal="right" vertical="center" indent="1"/>
    </xf>
    <xf numFmtId="49" fontId="37" fillId="0" borderId="102" xfId="1" applyNumberFormat="1" applyFont="1" applyFill="1" applyBorder="1" applyAlignment="1">
      <alignment horizontal="center" vertical="center"/>
    </xf>
    <xf numFmtId="0" fontId="68" fillId="0" borderId="119" xfId="1" applyFont="1" applyFill="1" applyBorder="1" applyAlignment="1">
      <alignment vertical="center"/>
    </xf>
    <xf numFmtId="4" fontId="18" fillId="0" borderId="121" xfId="1" applyNumberFormat="1" applyFont="1" applyFill="1" applyBorder="1" applyAlignment="1">
      <alignment horizontal="center" vertical="center"/>
    </xf>
    <xf numFmtId="4" fontId="18" fillId="0" borderId="31" xfId="1" applyNumberFormat="1" applyFont="1" applyFill="1" applyBorder="1" applyAlignment="1">
      <alignment horizontal="right" vertical="center" indent="1"/>
    </xf>
    <xf numFmtId="4" fontId="36" fillId="0" borderId="3" xfId="1" applyNumberFormat="1" applyFont="1" applyFill="1" applyBorder="1" applyAlignment="1">
      <alignment horizontal="right" vertical="center" indent="1"/>
    </xf>
    <xf numFmtId="0" fontId="19" fillId="0" borderId="119" xfId="1" applyFont="1" applyFill="1" applyBorder="1" applyAlignment="1">
      <alignment vertical="center"/>
    </xf>
    <xf numFmtId="4" fontId="18" fillId="0" borderId="101" xfId="1" applyNumberFormat="1" applyFont="1" applyFill="1" applyBorder="1" applyAlignment="1">
      <alignment horizontal="center" vertical="center"/>
    </xf>
    <xf numFmtId="4" fontId="19" fillId="0" borderId="3" xfId="1" applyNumberFormat="1" applyFont="1" applyFill="1" applyBorder="1" applyAlignment="1">
      <alignment horizontal="right" vertical="center" indent="1"/>
    </xf>
    <xf numFmtId="4" fontId="19" fillId="0" borderId="134" xfId="1" applyNumberFormat="1" applyFont="1" applyFill="1" applyBorder="1" applyAlignment="1">
      <alignment horizontal="right" vertical="center" indent="1"/>
    </xf>
    <xf numFmtId="0" fontId="35" fillId="0" borderId="119" xfId="1" applyFont="1" applyFill="1" applyBorder="1" applyAlignment="1">
      <alignment vertical="center"/>
    </xf>
    <xf numFmtId="4" fontId="18" fillId="0" borderId="101" xfId="1" applyNumberFormat="1" applyFont="1" applyFill="1" applyBorder="1" applyAlignment="1">
      <alignment horizontal="center"/>
    </xf>
    <xf numFmtId="49" fontId="18" fillId="0" borderId="41" xfId="1" applyNumberFormat="1" applyFont="1" applyFill="1" applyBorder="1" applyAlignment="1">
      <alignment horizontal="right" vertical="center"/>
    </xf>
    <xf numFmtId="0" fontId="18" fillId="0" borderId="2" xfId="1" applyFont="1" applyFill="1" applyBorder="1" applyAlignment="1">
      <alignment vertical="center"/>
    </xf>
    <xf numFmtId="49" fontId="37" fillId="0" borderId="109" xfId="1" applyNumberFormat="1" applyFont="1" applyFill="1" applyBorder="1" applyAlignment="1">
      <alignment horizontal="center" vertical="center"/>
    </xf>
    <xf numFmtId="0" fontId="35" fillId="0" borderId="2" xfId="1" applyFont="1" applyFill="1" applyBorder="1" applyAlignment="1">
      <alignment vertical="center"/>
    </xf>
    <xf numFmtId="0" fontId="18" fillId="0" borderId="108" xfId="1" applyFont="1" applyFill="1" applyBorder="1" applyAlignment="1">
      <alignment horizontal="center" vertical="center"/>
    </xf>
    <xf numFmtId="4" fontId="18" fillId="0" borderId="108" xfId="1" applyNumberFormat="1" applyFont="1" applyFill="1" applyBorder="1" applyAlignment="1">
      <alignment horizontal="center" vertical="center"/>
    </xf>
    <xf numFmtId="4" fontId="18" fillId="0" borderId="108" xfId="1" applyNumberFormat="1" applyFont="1" applyFill="1" applyBorder="1" applyAlignment="1">
      <alignment horizontal="right" vertical="center" indent="1"/>
    </xf>
    <xf numFmtId="4" fontId="18" fillId="0" borderId="108" xfId="1" applyNumberFormat="1" applyFont="1" applyFill="1" applyBorder="1" applyAlignment="1">
      <alignment horizontal="center"/>
    </xf>
    <xf numFmtId="0" fontId="63" fillId="0" borderId="0" xfId="1" applyFont="1" applyFill="1" applyAlignment="1">
      <alignment vertical="center"/>
    </xf>
    <xf numFmtId="0" fontId="19" fillId="0" borderId="109" xfId="1" applyFont="1" applyFill="1" applyBorder="1" applyAlignment="1">
      <alignment horizontal="center" vertical="center"/>
    </xf>
    <xf numFmtId="4" fontId="18" fillId="0" borderId="2" xfId="1" applyNumberFormat="1" applyFont="1" applyFill="1" applyBorder="1" applyAlignment="1">
      <alignment horizontal="center"/>
    </xf>
    <xf numFmtId="0" fontId="37" fillId="0" borderId="0" xfId="1" applyFont="1" applyFill="1" applyAlignment="1">
      <alignment horizontal="center" vertical="center"/>
    </xf>
    <xf numFmtId="4" fontId="37" fillId="0" borderId="0" xfId="1" applyNumberFormat="1" applyFont="1" applyFill="1" applyAlignment="1">
      <alignment horizontal="center" vertical="center"/>
    </xf>
    <xf numFmtId="4" fontId="18" fillId="0" borderId="0" xfId="1" applyNumberFormat="1" applyFont="1" applyFill="1" applyAlignment="1">
      <alignment horizontal="right" vertical="center" indent="1"/>
    </xf>
    <xf numFmtId="4" fontId="37" fillId="0" borderId="0" xfId="1" applyNumberFormat="1" applyFont="1" applyFill="1" applyAlignment="1">
      <alignment horizontal="right" vertical="center" indent="1"/>
    </xf>
    <xf numFmtId="0" fontId="36" fillId="0" borderId="0" xfId="1" applyFont="1" applyFill="1" applyAlignment="1">
      <alignment horizontal="center" vertical="center"/>
    </xf>
    <xf numFmtId="0" fontId="19" fillId="0" borderId="41" xfId="1" applyFont="1" applyFill="1" applyBorder="1" applyAlignment="1">
      <alignment horizontal="left" vertical="top"/>
    </xf>
    <xf numFmtId="0" fontId="19" fillId="0" borderId="41" xfId="1" applyFont="1" applyFill="1" applyBorder="1" applyAlignment="1">
      <alignment horizontal="left" vertical="center"/>
    </xf>
    <xf numFmtId="2" fontId="19" fillId="0" borderId="0" xfId="1" applyNumberFormat="1" applyFont="1" applyFill="1" applyAlignment="1">
      <alignment vertical="center"/>
    </xf>
    <xf numFmtId="4" fontId="36" fillId="0" borderId="121" xfId="1" applyNumberFormat="1" applyFont="1" applyFill="1" applyBorder="1" applyAlignment="1">
      <alignment horizontal="right" vertical="center" indent="1"/>
    </xf>
    <xf numFmtId="4" fontId="19" fillId="0" borderId="108" xfId="1" applyNumberFormat="1" applyFont="1" applyFill="1" applyBorder="1" applyAlignment="1">
      <alignment horizontal="right" vertical="center" indent="1"/>
    </xf>
    <xf numFmtId="17" fontId="18" fillId="0" borderId="0" xfId="1" applyNumberFormat="1" applyFont="1" applyFill="1" applyBorder="1" applyAlignment="1">
      <alignment vertical="center"/>
    </xf>
    <xf numFmtId="0" fontId="18" fillId="0" borderId="42" xfId="1" applyFont="1" applyFill="1" applyBorder="1" applyAlignment="1">
      <alignment horizontal="left" vertical="center"/>
    </xf>
    <xf numFmtId="0" fontId="18" fillId="0" borderId="0" xfId="1" applyFont="1" applyFill="1" applyBorder="1" applyAlignment="1">
      <alignment horizontal="left" vertical="center"/>
    </xf>
    <xf numFmtId="2" fontId="19" fillId="0" borderId="0" xfId="1" applyNumberFormat="1" applyFont="1" applyFill="1" applyBorder="1" applyAlignment="1">
      <alignment horizontal="right" vertical="center"/>
    </xf>
    <xf numFmtId="4" fontId="19" fillId="0" borderId="50" xfId="1" applyNumberFormat="1" applyFont="1" applyFill="1" applyBorder="1" applyAlignment="1">
      <alignment horizontal="center" vertical="center"/>
    </xf>
    <xf numFmtId="0" fontId="29" fillId="0" borderId="6" xfId="1" applyFont="1" applyFill="1" applyBorder="1" applyAlignment="1">
      <alignment horizontal="center" vertical="center" wrapText="1"/>
    </xf>
    <xf numFmtId="0" fontId="18" fillId="0" borderId="17" xfId="1" applyFont="1" applyFill="1" applyBorder="1" applyAlignment="1">
      <alignment horizontal="center" vertical="center"/>
    </xf>
    <xf numFmtId="0" fontId="19" fillId="0" borderId="42" xfId="1" applyFont="1" applyFill="1" applyBorder="1" applyAlignment="1">
      <alignment vertical="center"/>
    </xf>
    <xf numFmtId="4" fontId="44" fillId="0" borderId="49" xfId="1" applyNumberFormat="1" applyFont="1" applyFill="1" applyBorder="1" applyAlignment="1">
      <alignment horizontal="left" vertical="center"/>
    </xf>
    <xf numFmtId="0" fontId="69" fillId="0" borderId="23" xfId="2" applyNumberFormat="1" applyFont="1" applyFill="1" applyBorder="1" applyAlignment="1">
      <alignment horizontal="left"/>
    </xf>
    <xf numFmtId="0" fontId="40" fillId="0" borderId="9" xfId="1" applyFont="1" applyFill="1" applyBorder="1" applyAlignment="1">
      <alignment vertical="center"/>
    </xf>
    <xf numFmtId="0" fontId="40" fillId="0" borderId="11" xfId="1" applyFont="1" applyFill="1" applyBorder="1" applyAlignment="1">
      <alignment vertical="center"/>
    </xf>
    <xf numFmtId="0" fontId="40" fillId="0" borderId="10" xfId="1" applyFont="1" applyFill="1" applyBorder="1" applyAlignment="1">
      <alignment vertical="center"/>
    </xf>
    <xf numFmtId="43" fontId="19" fillId="0" borderId="26" xfId="2" applyFont="1" applyFill="1" applyBorder="1" applyAlignment="1">
      <alignment horizontal="right" vertical="center"/>
    </xf>
    <xf numFmtId="0" fontId="29" fillId="0" borderId="6" xfId="1" applyFont="1" applyFill="1" applyBorder="1" applyAlignment="1">
      <alignment horizontal="center" vertical="center" wrapText="1"/>
    </xf>
    <xf numFmtId="4" fontId="19" fillId="0" borderId="50" xfId="1" applyNumberFormat="1" applyFont="1" applyFill="1" applyBorder="1" applyAlignment="1">
      <alignment horizontal="center" vertical="center"/>
    </xf>
    <xf numFmtId="4" fontId="22" fillId="0" borderId="14" xfId="1" applyNumberFormat="1" applyFont="1" applyFill="1" applyBorder="1" applyAlignment="1">
      <alignment horizontal="center" vertical="center"/>
    </xf>
    <xf numFmtId="4" fontId="29" fillId="0" borderId="6" xfId="1" applyNumberFormat="1" applyFont="1" applyFill="1" applyBorder="1" applyAlignment="1">
      <alignment horizontal="center" vertical="center"/>
    </xf>
    <xf numFmtId="4" fontId="18" fillId="0" borderId="14" xfId="1" applyNumberFormat="1" applyFont="1" applyFill="1" applyBorder="1" applyAlignment="1">
      <alignment horizontal="center" vertical="center"/>
    </xf>
    <xf numFmtId="4" fontId="18" fillId="0" borderId="20" xfId="1" applyNumberFormat="1" applyFont="1" applyFill="1" applyBorder="1" applyAlignment="1">
      <alignment horizontal="center" vertical="center"/>
    </xf>
    <xf numFmtId="4" fontId="33" fillId="0" borderId="6" xfId="1" applyNumberFormat="1" applyFont="1" applyFill="1" applyBorder="1" applyAlignment="1">
      <alignment horizontal="center" vertical="center" textRotation="90"/>
    </xf>
    <xf numFmtId="0" fontId="33" fillId="0" borderId="6" xfId="1" applyFont="1" applyFill="1" applyBorder="1" applyAlignment="1">
      <alignment horizontal="center" vertical="center" textRotation="90"/>
    </xf>
    <xf numFmtId="4" fontId="61" fillId="0" borderId="37" xfId="1" applyNumberFormat="1" applyFont="1" applyFill="1" applyBorder="1" applyAlignment="1">
      <alignment horizontal="center" vertical="center"/>
    </xf>
    <xf numFmtId="3" fontId="17" fillId="0" borderId="111" xfId="1" applyNumberFormat="1" applyFont="1" applyFill="1" applyBorder="1" applyAlignment="1">
      <alignment horizontal="center" vertical="center"/>
    </xf>
    <xf numFmtId="4" fontId="61" fillId="0" borderId="111" xfId="1" applyNumberFormat="1" applyFont="1" applyFill="1" applyBorder="1" applyAlignment="1">
      <alignment horizontal="center" vertical="center"/>
    </xf>
    <xf numFmtId="2" fontId="18" fillId="0" borderId="24" xfId="1" applyNumberFormat="1" applyFont="1" applyFill="1" applyBorder="1" applyAlignment="1">
      <alignment horizontal="center" vertical="center"/>
    </xf>
    <xf numFmtId="43" fontId="19" fillId="0" borderId="0" xfId="2" applyFont="1" applyFill="1" applyBorder="1" applyAlignment="1">
      <alignment horizontal="right" vertical="center"/>
    </xf>
    <xf numFmtId="0" fontId="18" fillId="0" borderId="44" xfId="1" applyFont="1" applyFill="1" applyBorder="1" applyAlignment="1">
      <alignment horizontal="left" vertical="center"/>
    </xf>
    <xf numFmtId="0" fontId="18" fillId="0" borderId="45" xfId="1" applyFont="1" applyFill="1" applyBorder="1" applyAlignment="1">
      <alignment horizontal="left" vertical="center"/>
    </xf>
    <xf numFmtId="0" fontId="18" fillId="0" borderId="0" xfId="1" applyFont="1" applyFill="1" applyBorder="1" applyAlignment="1">
      <alignment horizontal="left" vertical="center"/>
    </xf>
    <xf numFmtId="2" fontId="19" fillId="0" borderId="44" xfId="1" applyNumberFormat="1" applyFont="1" applyFill="1" applyBorder="1" applyAlignment="1">
      <alignment horizontal="right" vertical="center"/>
    </xf>
    <xf numFmtId="0" fontId="18" fillId="0" borderId="0" xfId="1" applyFont="1" applyFill="1" applyBorder="1" applyAlignment="1">
      <alignment horizontal="center" vertical="center"/>
    </xf>
    <xf numFmtId="43" fontId="22" fillId="0" borderId="0" xfId="42" applyNumberFormat="1" applyFont="1" applyFill="1"/>
    <xf numFmtId="164" fontId="18" fillId="0" borderId="14" xfId="39" applyFont="1" applyFill="1" applyBorder="1" applyAlignment="1">
      <alignment horizontal="right" vertical="center"/>
    </xf>
    <xf numFmtId="43" fontId="33" fillId="0" borderId="9" xfId="2" applyFont="1" applyFill="1" applyBorder="1" applyAlignment="1">
      <alignment horizontal="right" vertical="center"/>
    </xf>
    <xf numFmtId="164" fontId="29" fillId="0" borderId="6" xfId="39" applyFont="1" applyFill="1" applyBorder="1" applyAlignment="1">
      <alignment horizontal="center" vertical="center"/>
    </xf>
    <xf numFmtId="0" fontId="18" fillId="0" borderId="0" xfId="1" applyFont="1" applyFill="1" applyAlignment="1">
      <alignment horizontal="center" vertical="center"/>
    </xf>
    <xf numFmtId="0" fontId="18" fillId="0" borderId="0" xfId="1" applyFont="1" applyFill="1" applyBorder="1" applyAlignment="1">
      <alignment horizontal="center" vertical="center"/>
    </xf>
    <xf numFmtId="0" fontId="19" fillId="0" borderId="41" xfId="1" applyFont="1" applyFill="1" applyBorder="1" applyAlignment="1">
      <alignment horizontal="center" vertical="center"/>
    </xf>
    <xf numFmtId="0" fontId="19" fillId="0" borderId="0" xfId="1" applyFont="1" applyFill="1" applyBorder="1" applyAlignment="1">
      <alignment horizontal="center" vertical="center"/>
    </xf>
    <xf numFmtId="17" fontId="19" fillId="0" borderId="0" xfId="1" applyNumberFormat="1" applyFont="1" applyFill="1" applyBorder="1" applyAlignment="1">
      <alignment vertical="center"/>
    </xf>
    <xf numFmtId="0" fontId="24" fillId="0" borderId="41" xfId="42" applyFont="1" applyFill="1" applyBorder="1" applyAlignment="1">
      <alignment vertical="center"/>
    </xf>
    <xf numFmtId="4" fontId="39" fillId="0" borderId="101" xfId="1" applyNumberFormat="1" applyFont="1" applyFill="1" applyBorder="1" applyAlignment="1">
      <alignment horizontal="center" vertical="center"/>
    </xf>
    <xf numFmtId="0" fontId="40" fillId="0" borderId="107" xfId="1" applyFont="1" applyFill="1" applyBorder="1" applyAlignment="1">
      <alignment vertical="center"/>
    </xf>
    <xf numFmtId="0" fontId="39" fillId="0" borderId="91" xfId="1" applyFont="1" applyFill="1" applyBorder="1" applyAlignment="1">
      <alignment vertical="center"/>
    </xf>
    <xf numFmtId="4" fontId="39" fillId="0" borderId="91" xfId="1" applyNumberFormat="1" applyFont="1" applyFill="1" applyBorder="1" applyAlignment="1">
      <alignment vertical="center"/>
    </xf>
    <xf numFmtId="4" fontId="39" fillId="0" borderId="106" xfId="1" applyNumberFormat="1" applyFont="1" applyFill="1" applyBorder="1" applyAlignment="1">
      <alignment vertical="center"/>
    </xf>
    <xf numFmtId="2" fontId="39" fillId="0" borderId="91" xfId="1" applyNumberFormat="1" applyFont="1" applyFill="1" applyBorder="1" applyAlignment="1">
      <alignment vertical="center"/>
    </xf>
    <xf numFmtId="0" fontId="39" fillId="0" borderId="106" xfId="1" applyFont="1" applyFill="1" applyBorder="1" applyAlignment="1">
      <alignment vertical="center"/>
    </xf>
    <xf numFmtId="2" fontId="39" fillId="0" borderId="106" xfId="1" applyNumberFormat="1" applyFont="1" applyFill="1" applyBorder="1" applyAlignment="1">
      <alignment vertical="center"/>
    </xf>
    <xf numFmtId="3" fontId="17" fillId="0" borderId="97" xfId="1" applyNumberFormat="1" applyFont="1" applyFill="1" applyBorder="1" applyAlignment="1">
      <alignment horizontal="center" vertical="center"/>
    </xf>
    <xf numFmtId="4" fontId="61" fillId="0" borderId="97" xfId="1" applyNumberFormat="1" applyFont="1" applyFill="1" applyBorder="1" applyAlignment="1">
      <alignment horizontal="center" vertical="center"/>
    </xf>
    <xf numFmtId="17" fontId="17" fillId="0" borderId="0" xfId="1" applyNumberFormat="1" applyFont="1" applyFill="1" applyBorder="1" applyAlignment="1">
      <alignment horizontal="left" vertical="top"/>
    </xf>
    <xf numFmtId="0" fontId="39" fillId="0" borderId="0" xfId="1" applyFont="1" applyFill="1" applyBorder="1" applyAlignment="1">
      <alignment horizontal="center" vertical="center"/>
    </xf>
    <xf numFmtId="4" fontId="67" fillId="0" borderId="0" xfId="1" applyNumberFormat="1" applyFont="1" applyFill="1" applyBorder="1" applyAlignment="1">
      <alignment horizontal="left" vertical="center"/>
    </xf>
    <xf numFmtId="4" fontId="33" fillId="0" borderId="0" xfId="1" applyNumberFormat="1" applyFont="1" applyFill="1" applyBorder="1" applyAlignment="1">
      <alignment horizontal="left" vertical="center"/>
    </xf>
    <xf numFmtId="4" fontId="33" fillId="0" borderId="0" xfId="1" applyNumberFormat="1" applyFont="1" applyFill="1" applyBorder="1" applyAlignment="1">
      <alignment horizontal="center" vertical="center"/>
    </xf>
    <xf numFmtId="2" fontId="40" fillId="0" borderId="0" xfId="1" applyNumberFormat="1" applyFont="1" applyFill="1" applyBorder="1" applyAlignment="1">
      <alignment horizontal="center" vertical="center"/>
    </xf>
    <xf numFmtId="4" fontId="39" fillId="0" borderId="0" xfId="1" applyNumberFormat="1" applyFont="1" applyFill="1" applyBorder="1" applyAlignment="1">
      <alignment horizontal="center" vertical="center"/>
    </xf>
    <xf numFmtId="0" fontId="39" fillId="0" borderId="0" xfId="2" applyNumberFormat="1" applyFont="1" applyFill="1" applyBorder="1" applyAlignment="1">
      <alignment horizontal="center"/>
    </xf>
    <xf numFmtId="4" fontId="40" fillId="0" borderId="0" xfId="1" applyNumberFormat="1" applyFont="1" applyFill="1" applyBorder="1" applyAlignment="1">
      <alignment horizontal="center" vertical="center"/>
    </xf>
    <xf numFmtId="0" fontId="33" fillId="0" borderId="0" xfId="1" applyFont="1" applyFill="1" applyBorder="1" applyAlignment="1">
      <alignment horizontal="center" vertical="center" textRotation="90"/>
    </xf>
    <xf numFmtId="0" fontId="33" fillId="0" borderId="0" xfId="1" applyFont="1" applyFill="1" applyBorder="1" applyAlignment="1">
      <alignment horizontal="center" vertical="center"/>
    </xf>
    <xf numFmtId="4" fontId="61" fillId="0" borderId="0" xfId="1" applyNumberFormat="1" applyFont="1" applyFill="1" applyBorder="1" applyAlignment="1">
      <alignment horizontal="center" vertical="center"/>
    </xf>
    <xf numFmtId="49" fontId="19" fillId="0" borderId="2" xfId="1" applyNumberFormat="1" applyFont="1" applyFill="1" applyBorder="1" applyAlignment="1">
      <alignment horizontal="left" vertical="center"/>
    </xf>
    <xf numFmtId="164" fontId="23" fillId="0" borderId="9" xfId="24" applyFont="1" applyFill="1" applyBorder="1" applyAlignment="1">
      <alignment horizontal="center" vertical="center" wrapText="1"/>
    </xf>
    <xf numFmtId="0" fontId="18" fillId="0" borderId="14" xfId="42" applyFont="1" applyFill="1" applyBorder="1" applyAlignment="1">
      <alignment horizontal="center" vertical="center"/>
    </xf>
    <xf numFmtId="2" fontId="18" fillId="0" borderId="14" xfId="42" applyNumberFormat="1" applyFont="1" applyFill="1" applyBorder="1" applyAlignment="1">
      <alignment horizontal="center" vertical="center" wrapText="1"/>
    </xf>
    <xf numFmtId="2" fontId="18" fillId="0" borderId="14" xfId="42" applyNumberFormat="1" applyFont="1" applyFill="1" applyBorder="1" applyAlignment="1">
      <alignment horizontal="center" vertical="center"/>
    </xf>
    <xf numFmtId="0" fontId="18" fillId="0" borderId="14" xfId="42" applyFont="1" applyFill="1" applyBorder="1" applyAlignment="1">
      <alignment horizontal="left" vertical="center"/>
    </xf>
    <xf numFmtId="0" fontId="53" fillId="0" borderId="36" xfId="42" applyFont="1" applyFill="1" applyBorder="1" applyAlignment="1">
      <alignment horizontal="center" vertical="center" wrapText="1"/>
    </xf>
    <xf numFmtId="0" fontId="53" fillId="0" borderId="66" xfId="42" applyFont="1" applyFill="1" applyBorder="1" applyAlignment="1">
      <alignment horizontal="center" vertical="center" wrapText="1"/>
    </xf>
    <xf numFmtId="0" fontId="53" fillId="0" borderId="64" xfId="42" applyFont="1" applyFill="1" applyBorder="1" applyAlignment="1">
      <alignment horizontal="center" vertical="center" wrapText="1"/>
    </xf>
    <xf numFmtId="0" fontId="54" fillId="0" borderId="35" xfId="42" applyFont="1" applyFill="1" applyBorder="1" applyAlignment="1">
      <alignment horizontal="left" vertical="center" wrapText="1"/>
    </xf>
    <xf numFmtId="0" fontId="18" fillId="0" borderId="35" xfId="42" applyFont="1" applyFill="1" applyBorder="1" applyAlignment="1">
      <alignment horizontal="center"/>
    </xf>
    <xf numFmtId="2" fontId="18" fillId="0" borderId="35" xfId="42" applyNumberFormat="1" applyFont="1" applyFill="1" applyBorder="1" applyAlignment="1">
      <alignment horizontal="center"/>
    </xf>
    <xf numFmtId="164" fontId="53" fillId="0" borderId="35" xfId="24" applyFont="1" applyFill="1" applyBorder="1" applyAlignment="1">
      <alignment horizontal="center" vertical="center" wrapText="1"/>
    </xf>
    <xf numFmtId="0" fontId="53" fillId="0" borderId="65" xfId="42" applyFont="1" applyFill="1" applyBorder="1" applyAlignment="1">
      <alignment horizontal="center" vertical="center" wrapText="1"/>
    </xf>
    <xf numFmtId="0" fontId="54" fillId="0" borderId="27" xfId="42" applyFont="1" applyFill="1" applyBorder="1" applyAlignment="1">
      <alignment horizontal="left" vertical="center" wrapText="1"/>
    </xf>
    <xf numFmtId="0" fontId="18" fillId="0" borderId="27" xfId="42" applyFont="1" applyFill="1" applyBorder="1" applyAlignment="1">
      <alignment horizontal="center"/>
    </xf>
    <xf numFmtId="2" fontId="18" fillId="0" borderId="27" xfId="42" applyNumberFormat="1" applyFont="1" applyFill="1" applyBorder="1" applyAlignment="1">
      <alignment horizontal="center"/>
    </xf>
    <xf numFmtId="1" fontId="18" fillId="0" borderId="27" xfId="42" applyNumberFormat="1" applyFont="1" applyFill="1" applyBorder="1" applyAlignment="1">
      <alignment horizontal="center"/>
    </xf>
    <xf numFmtId="164" fontId="53" fillId="0" borderId="27" xfId="24" applyFont="1" applyFill="1" applyBorder="1" applyAlignment="1">
      <alignment horizontal="center" vertical="center" wrapText="1"/>
    </xf>
    <xf numFmtId="43" fontId="18" fillId="0" borderId="37" xfId="1" applyNumberFormat="1" applyFont="1" applyFill="1" applyBorder="1" applyAlignment="1">
      <alignment horizontal="center" vertical="center"/>
    </xf>
    <xf numFmtId="0" fontId="18" fillId="0" borderId="119" xfId="1" applyFont="1" applyFill="1" applyBorder="1" applyAlignment="1">
      <alignment vertical="center" wrapText="1"/>
    </xf>
    <xf numFmtId="43" fontId="18" fillId="0" borderId="101" xfId="1" applyNumberFormat="1" applyFont="1" applyFill="1" applyBorder="1" applyAlignment="1">
      <alignment horizontal="center" vertical="center"/>
    </xf>
    <xf numFmtId="0" fontId="18" fillId="0" borderId="17" xfId="1" applyFont="1" applyFill="1" applyBorder="1" applyAlignment="1">
      <alignment horizontal="left" vertical="center"/>
    </xf>
    <xf numFmtId="0" fontId="18" fillId="0" borderId="0" xfId="1" applyFont="1" applyFill="1" applyAlignment="1">
      <alignment horizontal="center" vertical="center"/>
    </xf>
    <xf numFmtId="4" fontId="19" fillId="0" borderId="11" xfId="1" applyNumberFormat="1" applyFont="1" applyFill="1" applyBorder="1" applyAlignment="1">
      <alignment horizontal="left" vertical="center"/>
    </xf>
    <xf numFmtId="0" fontId="29" fillId="0" borderId="6" xfId="1" applyFont="1" applyFill="1" applyBorder="1" applyAlignment="1">
      <alignment horizontal="center" vertical="center" wrapText="1"/>
    </xf>
    <xf numFmtId="164" fontId="18" fillId="0" borderId="0" xfId="39" applyFont="1" applyFill="1" applyAlignment="1">
      <alignment horizontal="right" vertical="center"/>
    </xf>
    <xf numFmtId="164" fontId="29" fillId="0" borderId="25" xfId="39" applyFont="1" applyFill="1" applyBorder="1" applyAlignment="1">
      <alignment horizontal="center" vertical="center"/>
    </xf>
    <xf numFmtId="164" fontId="18" fillId="0" borderId="17" xfId="39" applyFont="1" applyFill="1" applyBorder="1" applyAlignment="1">
      <alignment horizontal="right" vertical="center"/>
    </xf>
    <xf numFmtId="4" fontId="36" fillId="0" borderId="18" xfId="1" applyNumberFormat="1" applyFont="1" applyFill="1" applyBorder="1" applyAlignment="1">
      <alignment horizontal="center" vertical="center" wrapText="1"/>
    </xf>
    <xf numFmtId="4" fontId="47" fillId="0" borderId="23" xfId="1" applyNumberFormat="1" applyFont="1" applyFill="1" applyBorder="1" applyAlignment="1">
      <alignment horizontal="left" vertical="center" wrapText="1"/>
    </xf>
    <xf numFmtId="0" fontId="36" fillId="0" borderId="53" xfId="1" applyFont="1" applyFill="1" applyBorder="1" applyAlignment="1">
      <alignment horizontal="center" vertical="center"/>
    </xf>
    <xf numFmtId="4" fontId="36" fillId="0" borderId="17" xfId="1" applyNumberFormat="1" applyFont="1" applyFill="1" applyBorder="1" applyAlignment="1">
      <alignment horizontal="right" vertical="center"/>
    </xf>
    <xf numFmtId="43" fontId="36" fillId="0" borderId="17" xfId="2" applyFont="1" applyFill="1" applyBorder="1" applyAlignment="1">
      <alignment horizontal="right" vertical="center"/>
    </xf>
    <xf numFmtId="3" fontId="36" fillId="0" borderId="63" xfId="5" applyNumberFormat="1" applyFont="1" applyFill="1" applyBorder="1" applyAlignment="1">
      <alignment horizontal="center"/>
    </xf>
    <xf numFmtId="0" fontId="36" fillId="0" borderId="42" xfId="1" applyFont="1" applyFill="1" applyBorder="1" applyAlignment="1">
      <alignment vertical="center"/>
    </xf>
    <xf numFmtId="0" fontId="36" fillId="0" borderId="0" xfId="1" applyFont="1" applyFill="1" applyAlignment="1">
      <alignment vertical="center"/>
    </xf>
    <xf numFmtId="164" fontId="18" fillId="0" borderId="27" xfId="39" applyFont="1" applyFill="1" applyBorder="1" applyAlignment="1">
      <alignment horizontal="right" vertical="center"/>
    </xf>
    <xf numFmtId="164" fontId="18" fillId="0" borderId="20" xfId="39" applyFont="1" applyFill="1" applyBorder="1" applyAlignment="1">
      <alignment horizontal="right" vertical="center"/>
    </xf>
    <xf numFmtId="164" fontId="18" fillId="0" borderId="82" xfId="39" applyFont="1" applyFill="1" applyBorder="1" applyAlignment="1">
      <alignment horizontal="right" vertical="center"/>
    </xf>
    <xf numFmtId="49" fontId="33" fillId="0" borderId="6" xfId="0" applyNumberFormat="1" applyFont="1" applyBorder="1" applyAlignment="1">
      <alignment vertical="center"/>
    </xf>
    <xf numFmtId="0" fontId="18" fillId="0" borderId="41" xfId="1" applyFont="1" applyFill="1" applyBorder="1" applyAlignment="1">
      <alignment horizontal="center" vertical="center"/>
    </xf>
    <xf numFmtId="0" fontId="41" fillId="0" borderId="2"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3" xfId="1" applyFont="1" applyFill="1" applyBorder="1" applyAlignment="1">
      <alignment horizontal="center" vertical="center"/>
    </xf>
    <xf numFmtId="0" fontId="30" fillId="0" borderId="111" xfId="2" applyNumberFormat="1" applyFont="1" applyFill="1" applyBorder="1" applyAlignment="1">
      <alignment horizontal="left"/>
    </xf>
    <xf numFmtId="0" fontId="30" fillId="0" borderId="111" xfId="2" applyNumberFormat="1" applyFont="1" applyFill="1" applyBorder="1" applyAlignment="1">
      <alignment horizontal="center" vertical="center"/>
    </xf>
    <xf numFmtId="43" fontId="19" fillId="0" borderId="101" xfId="2" applyFont="1" applyFill="1" applyBorder="1" applyAlignment="1">
      <alignment horizontal="right" vertical="center"/>
    </xf>
    <xf numFmtId="0" fontId="30" fillId="0" borderId="97" xfId="2" applyNumberFormat="1" applyFont="1" applyFill="1" applyBorder="1" applyAlignment="1">
      <alignment horizontal="center" vertical="center"/>
    </xf>
    <xf numFmtId="0" fontId="18" fillId="0" borderId="44" xfId="1" applyFont="1" applyFill="1" applyBorder="1" applyAlignment="1">
      <alignment horizontal="left" vertical="center"/>
    </xf>
    <xf numFmtId="0" fontId="18" fillId="0" borderId="45" xfId="1" applyFont="1" applyFill="1" applyBorder="1" applyAlignment="1">
      <alignment horizontal="left" vertical="center"/>
    </xf>
    <xf numFmtId="0" fontId="18" fillId="0" borderId="0" xfId="1" applyFont="1" applyFill="1" applyAlignment="1">
      <alignment horizontal="center" vertical="center"/>
    </xf>
    <xf numFmtId="0" fontId="18" fillId="0" borderId="0" xfId="1" applyFont="1" applyFill="1" applyAlignment="1">
      <alignment horizontal="left" vertical="center"/>
    </xf>
    <xf numFmtId="0" fontId="18" fillId="0" borderId="42" xfId="1" applyFont="1" applyFill="1" applyBorder="1" applyAlignment="1">
      <alignment horizontal="left" vertical="center"/>
    </xf>
    <xf numFmtId="0" fontId="19" fillId="0" borderId="0" xfId="1" applyFont="1" applyFill="1" applyBorder="1" applyAlignment="1">
      <alignment horizontal="right" vertical="center"/>
    </xf>
    <xf numFmtId="0" fontId="18" fillId="0" borderId="0" xfId="1" applyFont="1" applyFill="1" applyBorder="1" applyAlignment="1">
      <alignment horizontal="left" vertical="center"/>
    </xf>
    <xf numFmtId="2" fontId="19" fillId="0" borderId="44" xfId="1" applyNumberFormat="1" applyFont="1" applyFill="1" applyBorder="1" applyAlignment="1">
      <alignment horizontal="right" vertical="center"/>
    </xf>
    <xf numFmtId="4" fontId="18" fillId="0" borderId="6" xfId="1" applyNumberFormat="1" applyFont="1" applyFill="1" applyBorder="1" applyAlignment="1">
      <alignment horizontal="center" vertical="center"/>
    </xf>
    <xf numFmtId="0" fontId="18" fillId="0" borderId="0" xfId="1" applyFont="1" applyFill="1" applyBorder="1" applyAlignment="1">
      <alignment horizontal="center" vertical="center"/>
    </xf>
    <xf numFmtId="17" fontId="17" fillId="0" borderId="0" xfId="1" applyNumberFormat="1" applyFont="1" applyFill="1" applyBorder="1" applyAlignment="1">
      <alignment horizontal="left" vertical="center"/>
    </xf>
    <xf numFmtId="4" fontId="33" fillId="0" borderId="6" xfId="1" applyNumberFormat="1" applyFont="1" applyFill="1" applyBorder="1" applyAlignment="1">
      <alignment horizontal="left" vertical="center"/>
    </xf>
    <xf numFmtId="0" fontId="41" fillId="0" borderId="2"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3" xfId="1" applyFont="1" applyFill="1" applyBorder="1" applyAlignment="1">
      <alignment horizontal="center" vertical="center"/>
    </xf>
    <xf numFmtId="0" fontId="17" fillId="0" borderId="0" xfId="1" applyFont="1" applyFill="1" applyBorder="1" applyAlignment="1">
      <alignment horizontal="left" vertical="top" wrapText="1"/>
    </xf>
    <xf numFmtId="0" fontId="18" fillId="0" borderId="6" xfId="1" applyFont="1" applyFill="1" applyBorder="1" applyAlignment="1">
      <alignment horizontal="center" vertical="center"/>
    </xf>
    <xf numFmtId="0" fontId="19" fillId="0" borderId="0" xfId="42" applyFont="1" applyFill="1" applyBorder="1" applyAlignment="1">
      <alignment horizontal="left" wrapText="1"/>
    </xf>
    <xf numFmtId="0" fontId="40" fillId="0" borderId="11" xfId="1" applyFont="1" applyFill="1" applyBorder="1" applyAlignment="1">
      <alignment horizontal="center" vertical="center"/>
    </xf>
    <xf numFmtId="4" fontId="67" fillId="0" borderId="11" xfId="1" applyNumberFormat="1" applyFont="1" applyFill="1" applyBorder="1" applyAlignment="1">
      <alignment horizontal="left" vertical="center"/>
    </xf>
    <xf numFmtId="4" fontId="19" fillId="0" borderId="68" xfId="1" applyNumberFormat="1" applyFont="1" applyFill="1" applyBorder="1" applyAlignment="1">
      <alignment horizontal="center" vertical="center"/>
    </xf>
    <xf numFmtId="0" fontId="29" fillId="0" borderId="6" xfId="1" applyFont="1" applyFill="1" applyBorder="1" applyAlignment="1">
      <alignment horizontal="center" vertical="center" wrapText="1"/>
    </xf>
    <xf numFmtId="4" fontId="58" fillId="0" borderId="0" xfId="52" applyNumberFormat="1" applyFont="1" applyFill="1" applyBorder="1" applyAlignment="1">
      <alignment horizontal="center" vertical="center" wrapText="1"/>
    </xf>
    <xf numFmtId="4" fontId="21" fillId="0" borderId="0" xfId="52" applyNumberFormat="1" applyFont="1" applyFill="1" applyBorder="1" applyAlignment="1">
      <alignment horizontal="center" vertical="center" wrapText="1"/>
    </xf>
    <xf numFmtId="4" fontId="62" fillId="0" borderId="0" xfId="52" applyNumberFormat="1" applyFont="1" applyFill="1" applyBorder="1" applyAlignment="1">
      <alignment horizontal="center" vertical="center" wrapText="1"/>
    </xf>
    <xf numFmtId="43" fontId="39" fillId="0" borderId="97" xfId="2" applyFont="1" applyFill="1" applyBorder="1" applyAlignment="1">
      <alignment horizontal="right" vertical="center"/>
    </xf>
    <xf numFmtId="0" fontId="34" fillId="0" borderId="23" xfId="2" applyNumberFormat="1" applyFont="1" applyFill="1" applyBorder="1" applyAlignment="1">
      <alignment horizontal="right" wrapText="1"/>
    </xf>
    <xf numFmtId="0" fontId="18" fillId="0" borderId="22" xfId="2" applyNumberFormat="1" applyFont="1" applyFill="1" applyBorder="1" applyAlignment="1">
      <alignment horizontal="center" vertical="center"/>
    </xf>
    <xf numFmtId="0" fontId="18" fillId="0" borderId="17" xfId="2" applyNumberFormat="1" applyFont="1" applyFill="1" applyBorder="1" applyAlignment="1">
      <alignment horizontal="center" vertical="center"/>
    </xf>
    <xf numFmtId="164" fontId="18" fillId="0" borderId="12" xfId="39" applyFont="1" applyFill="1" applyBorder="1" applyAlignment="1">
      <alignment horizontal="right" vertical="center"/>
    </xf>
    <xf numFmtId="0" fontId="34" fillId="0" borderId="0" xfId="2" applyNumberFormat="1" applyFont="1" applyFill="1" applyBorder="1" applyAlignment="1">
      <alignment horizontal="right" wrapText="1"/>
    </xf>
    <xf numFmtId="164" fontId="18" fillId="0" borderId="0" xfId="39" applyFont="1" applyFill="1" applyBorder="1" applyAlignment="1">
      <alignment horizontal="right" vertical="center"/>
    </xf>
    <xf numFmtId="43" fontId="19" fillId="0" borderId="42" xfId="2" applyFont="1" applyFill="1" applyBorder="1" applyAlignment="1">
      <alignment horizontal="right" vertical="center"/>
    </xf>
    <xf numFmtId="43" fontId="18" fillId="0" borderId="128" xfId="5" applyFont="1" applyFill="1" applyBorder="1" applyAlignment="1">
      <alignment horizontal="right" vertical="center"/>
    </xf>
    <xf numFmtId="43" fontId="19" fillId="0" borderId="5" xfId="2" applyFont="1" applyFill="1" applyBorder="1" applyAlignment="1">
      <alignment vertical="center"/>
    </xf>
    <xf numFmtId="0" fontId="18" fillId="0" borderId="9" xfId="1" applyFont="1" applyFill="1" applyBorder="1" applyAlignment="1">
      <alignment vertical="center"/>
    </xf>
    <xf numFmtId="43" fontId="19" fillId="0" borderId="9" xfId="2" applyFont="1" applyFill="1" applyBorder="1" applyAlignment="1">
      <alignment vertical="center"/>
    </xf>
    <xf numFmtId="0" fontId="18" fillId="0" borderId="10" xfId="1" applyFont="1" applyFill="1" applyBorder="1" applyAlignment="1">
      <alignment vertical="center"/>
    </xf>
    <xf numFmtId="43" fontId="19" fillId="0" borderId="9" xfId="2" applyFont="1" applyFill="1" applyBorder="1" applyAlignment="1">
      <alignment horizontal="right" vertical="center"/>
    </xf>
    <xf numFmtId="43" fontId="19" fillId="0" borderId="18" xfId="2" applyFont="1" applyFill="1" applyBorder="1" applyAlignment="1">
      <alignment horizontal="right" vertical="center"/>
    </xf>
    <xf numFmtId="4" fontId="18" fillId="0" borderId="34" xfId="1" applyNumberFormat="1" applyFont="1" applyFill="1" applyBorder="1" applyAlignment="1">
      <alignment horizontal="left" vertical="center"/>
    </xf>
    <xf numFmtId="4" fontId="19" fillId="0" borderId="17" xfId="1" applyNumberFormat="1" applyFont="1" applyFill="1" applyBorder="1" applyAlignment="1">
      <alignment horizontal="right" vertical="center"/>
    </xf>
    <xf numFmtId="4" fontId="18" fillId="0" borderId="14" xfId="0" applyNumberFormat="1" applyFont="1" applyFill="1" applyBorder="1" applyAlignment="1">
      <alignment horizontal="left" vertical="center"/>
    </xf>
    <xf numFmtId="4" fontId="19" fillId="0" borderId="14" xfId="0" applyNumberFormat="1" applyFont="1" applyFill="1" applyBorder="1" applyAlignment="1">
      <alignment horizontal="left" vertical="center"/>
    </xf>
    <xf numFmtId="4" fontId="18" fillId="0" borderId="17" xfId="0" applyNumberFormat="1" applyFont="1" applyFill="1" applyBorder="1" applyAlignment="1">
      <alignment horizontal="right" vertical="center"/>
    </xf>
    <xf numFmtId="4" fontId="19" fillId="0" borderId="14" xfId="1" applyNumberFormat="1" applyFont="1" applyFill="1" applyBorder="1" applyAlignment="1">
      <alignment horizontal="left" vertical="center" wrapText="1"/>
    </xf>
    <xf numFmtId="4" fontId="18" fillId="0" borderId="16" xfId="1" applyNumberFormat="1" applyFont="1" applyFill="1" applyBorder="1" applyAlignment="1">
      <alignment horizontal="center"/>
    </xf>
    <xf numFmtId="2" fontId="22" fillId="0" borderId="24" xfId="1" applyNumberFormat="1" applyFont="1" applyFill="1" applyBorder="1" applyAlignment="1">
      <alignment horizontal="right" vertical="center"/>
    </xf>
    <xf numFmtId="49" fontId="19" fillId="0" borderId="57" xfId="1" applyNumberFormat="1" applyFont="1" applyFill="1" applyBorder="1" applyAlignment="1">
      <alignment vertical="center"/>
    </xf>
    <xf numFmtId="0" fontId="18" fillId="0" borderId="34" xfId="2" applyNumberFormat="1" applyFont="1" applyFill="1" applyBorder="1" applyAlignment="1">
      <alignment horizontal="center" vertical="center"/>
    </xf>
    <xf numFmtId="2" fontId="34" fillId="0" borderId="17" xfId="2" applyNumberFormat="1" applyFont="1" applyFill="1" applyBorder="1" applyAlignment="1">
      <alignment horizontal="center" vertical="center"/>
    </xf>
    <xf numFmtId="2" fontId="34" fillId="0" borderId="34" xfId="2" applyNumberFormat="1" applyFont="1" applyFill="1" applyBorder="1" applyAlignment="1">
      <alignment horizontal="center" vertical="center"/>
    </xf>
    <xf numFmtId="49" fontId="19" fillId="0" borderId="11" xfId="1" applyNumberFormat="1" applyFont="1" applyFill="1" applyBorder="1" applyAlignment="1">
      <alignment horizontal="left" vertical="center" indent="2"/>
    </xf>
    <xf numFmtId="4" fontId="19" fillId="0" borderId="6" xfId="1" applyNumberFormat="1" applyFont="1" applyFill="1" applyBorder="1" applyAlignment="1">
      <alignment horizontal="right" vertical="center" indent="1"/>
    </xf>
    <xf numFmtId="1" fontId="19" fillId="0" borderId="50" xfId="1" applyNumberFormat="1" applyFont="1" applyFill="1" applyBorder="1" applyAlignment="1">
      <alignment horizontal="center" vertical="center"/>
    </xf>
    <xf numFmtId="49" fontId="19" fillId="0" borderId="11" xfId="1" applyNumberFormat="1" applyFont="1" applyFill="1" applyBorder="1" applyAlignment="1">
      <alignment vertical="center"/>
    </xf>
    <xf numFmtId="49" fontId="21" fillId="0" borderId="49" xfId="0" applyNumberFormat="1" applyFont="1" applyFill="1" applyBorder="1"/>
    <xf numFmtId="0" fontId="53" fillId="0" borderId="42" xfId="42" applyFont="1" applyFill="1" applyBorder="1" applyAlignment="1">
      <alignment horizontal="center" vertical="center" wrapText="1"/>
    </xf>
    <xf numFmtId="0" fontId="18" fillId="0" borderId="38" xfId="1" applyFont="1" applyFill="1" applyBorder="1" applyAlignment="1">
      <alignment vertical="center"/>
    </xf>
    <xf numFmtId="0" fontId="18" fillId="0" borderId="40" xfId="1" applyFont="1" applyFill="1" applyBorder="1" applyAlignment="1">
      <alignment vertical="center"/>
    </xf>
    <xf numFmtId="4" fontId="40" fillId="0" borderId="49" xfId="1" applyNumberFormat="1" applyFont="1" applyFill="1" applyBorder="1" applyAlignment="1">
      <alignment horizontal="left" vertical="center"/>
    </xf>
    <xf numFmtId="4" fontId="42" fillId="0" borderId="50" xfId="1" applyNumberFormat="1" applyFont="1" applyFill="1" applyBorder="1" applyAlignment="1">
      <alignment horizontal="center" vertical="center" textRotation="90"/>
    </xf>
    <xf numFmtId="4" fontId="40" fillId="0" borderId="49" xfId="1" applyNumberFormat="1" applyFont="1" applyFill="1" applyBorder="1" applyAlignment="1">
      <alignment horizontal="center" vertical="center"/>
    </xf>
    <xf numFmtId="0" fontId="40" fillId="0" borderId="50" xfId="1" applyFont="1" applyFill="1" applyBorder="1" applyAlignment="1">
      <alignment horizontal="center" vertical="center"/>
    </xf>
    <xf numFmtId="0" fontId="39" fillId="0" borderId="110" xfId="2" applyNumberFormat="1" applyFont="1" applyFill="1" applyBorder="1" applyAlignment="1">
      <alignment horizontal="center"/>
    </xf>
    <xf numFmtId="4" fontId="61" fillId="0" borderId="112" xfId="1" applyNumberFormat="1" applyFont="1" applyFill="1" applyBorder="1" applyAlignment="1">
      <alignment horizontal="center" vertical="center"/>
    </xf>
    <xf numFmtId="0" fontId="40" fillId="0" borderId="96" xfId="2" applyNumberFormat="1" applyFont="1" applyFill="1" applyBorder="1" applyAlignment="1">
      <alignment horizontal="center"/>
    </xf>
    <xf numFmtId="4" fontId="61" fillId="0" borderId="76" xfId="1" applyNumberFormat="1" applyFont="1" applyFill="1" applyBorder="1" applyAlignment="1">
      <alignment horizontal="center" vertical="center"/>
    </xf>
    <xf numFmtId="4" fontId="61" fillId="0" borderId="99" xfId="1" applyNumberFormat="1" applyFont="1" applyFill="1" applyBorder="1" applyAlignment="1">
      <alignment horizontal="center" vertical="center"/>
    </xf>
    <xf numFmtId="0" fontId="40" fillId="0" borderId="67" xfId="2" applyNumberFormat="1" applyFont="1" applyFill="1" applyBorder="1" applyAlignment="1">
      <alignment horizontal="center"/>
    </xf>
    <xf numFmtId="4" fontId="33" fillId="0" borderId="68" xfId="1" applyNumberFormat="1" applyFont="1" applyFill="1" applyBorder="1" applyAlignment="1">
      <alignment horizontal="center" vertical="center"/>
    </xf>
    <xf numFmtId="0" fontId="19" fillId="0" borderId="39" xfId="1" applyFont="1" applyFill="1" applyBorder="1" applyAlignment="1">
      <alignment horizontal="left" vertical="center"/>
    </xf>
    <xf numFmtId="0" fontId="19" fillId="0" borderId="49" xfId="1" applyFont="1" applyFill="1" applyBorder="1" applyAlignment="1">
      <alignment horizontal="center" vertical="center"/>
    </xf>
    <xf numFmtId="0" fontId="33" fillId="0" borderId="50" xfId="1" applyFont="1" applyFill="1" applyBorder="1" applyAlignment="1">
      <alignment horizontal="center" vertical="center" textRotation="90"/>
    </xf>
    <xf numFmtId="0" fontId="33" fillId="0" borderId="50" xfId="1" applyFont="1" applyFill="1" applyBorder="1" applyAlignment="1">
      <alignment horizontal="center" vertical="center"/>
    </xf>
    <xf numFmtId="0" fontId="19" fillId="0" borderId="110" xfId="1" applyFont="1" applyFill="1" applyBorder="1" applyAlignment="1">
      <alignment horizontal="center" vertical="center"/>
    </xf>
    <xf numFmtId="4" fontId="40" fillId="0" borderId="84" xfId="1" applyNumberFormat="1" applyFont="1" applyFill="1" applyBorder="1" applyAlignment="1">
      <alignment horizontal="left" vertical="center"/>
    </xf>
    <xf numFmtId="0" fontId="33" fillId="0" borderId="11" xfId="1" applyFont="1" applyFill="1" applyBorder="1" applyAlignment="1">
      <alignment vertical="top"/>
    </xf>
    <xf numFmtId="0" fontId="33" fillId="0" borderId="11" xfId="1" applyFont="1" applyFill="1" applyBorder="1" applyAlignment="1">
      <alignment vertical="center"/>
    </xf>
    <xf numFmtId="0" fontId="18" fillId="0" borderId="58" xfId="1" applyFont="1" applyBorder="1" applyAlignment="1">
      <alignment horizontal="center" vertical="center"/>
    </xf>
    <xf numFmtId="4" fontId="18" fillId="0" borderId="20" xfId="1" applyNumberFormat="1" applyFont="1" applyBorder="1" applyAlignment="1">
      <alignment horizontal="center" vertical="center"/>
    </xf>
    <xf numFmtId="4" fontId="18" fillId="0" borderId="14" xfId="1" applyNumberFormat="1" applyFont="1" applyBorder="1" applyAlignment="1">
      <alignment horizontal="center" vertical="center"/>
    </xf>
    <xf numFmtId="4" fontId="18" fillId="0" borderId="17" xfId="1" applyNumberFormat="1" applyFont="1" applyBorder="1" applyAlignment="1">
      <alignment horizontal="right" vertical="center"/>
    </xf>
    <xf numFmtId="0" fontId="18" fillId="0" borderId="0" xfId="1" applyFont="1" applyFill="1" applyBorder="1" applyAlignment="1">
      <alignment horizontal="center" vertical="center"/>
    </xf>
    <xf numFmtId="0" fontId="18" fillId="0" borderId="51" xfId="1" applyFont="1" applyBorder="1" applyAlignment="1">
      <alignment horizontal="center" vertical="center"/>
    </xf>
    <xf numFmtId="0" fontId="47" fillId="0" borderId="37" xfId="42" applyFont="1" applyBorder="1" applyAlignment="1">
      <alignment horizontal="left" vertical="center"/>
    </xf>
    <xf numFmtId="0" fontId="18" fillId="0" borderId="37" xfId="42" applyFont="1" applyBorder="1" applyAlignment="1">
      <alignment horizontal="center"/>
    </xf>
    <xf numFmtId="2" fontId="18" fillId="0" borderId="37" xfId="42" applyNumberFormat="1" applyFont="1" applyBorder="1" applyAlignment="1">
      <alignment horizontal="center"/>
    </xf>
    <xf numFmtId="168" fontId="18" fillId="0" borderId="37" xfId="42" applyNumberFormat="1" applyFont="1" applyBorder="1" applyAlignment="1">
      <alignment vertical="top"/>
    </xf>
    <xf numFmtId="0" fontId="18" fillId="0" borderId="37" xfId="42" applyFont="1" applyBorder="1" applyAlignment="1">
      <alignment horizontal="right" vertical="center"/>
    </xf>
    <xf numFmtId="0" fontId="18" fillId="0" borderId="41" xfId="1" applyFont="1" applyFill="1" applyBorder="1" applyAlignment="1">
      <alignment horizontal="center" vertical="center"/>
    </xf>
    <xf numFmtId="0" fontId="18" fillId="0" borderId="41" xfId="1" applyFont="1" applyFill="1" applyBorder="1" applyAlignment="1">
      <alignment horizontal="center" vertical="center"/>
    </xf>
    <xf numFmtId="3" fontId="18" fillId="0" borderId="0" xfId="5" applyNumberFormat="1" applyFont="1" applyFill="1" applyBorder="1" applyAlignment="1">
      <alignment horizontal="right"/>
    </xf>
    <xf numFmtId="3" fontId="18" fillId="0" borderId="42" xfId="5" applyNumberFormat="1" applyFont="1" applyFill="1" applyBorder="1" applyAlignment="1">
      <alignment horizontal="center"/>
    </xf>
    <xf numFmtId="0" fontId="18" fillId="0" borderId="41" xfId="1" applyFont="1" applyBorder="1" applyAlignment="1">
      <alignment horizontal="center" vertical="center"/>
    </xf>
    <xf numFmtId="0" fontId="18" fillId="0" borderId="41" xfId="1" applyFont="1" applyFill="1" applyBorder="1" applyAlignment="1">
      <alignment horizontal="center" vertical="center"/>
    </xf>
    <xf numFmtId="0" fontId="18" fillId="0" borderId="41" xfId="1" applyFont="1" applyFill="1" applyBorder="1" applyAlignment="1">
      <alignment horizontal="center" vertical="center"/>
    </xf>
    <xf numFmtId="0" fontId="18" fillId="0" borderId="0" xfId="1" applyFont="1" applyFill="1" applyAlignment="1">
      <alignment horizontal="center" vertical="center"/>
    </xf>
    <xf numFmtId="4" fontId="19" fillId="0" borderId="89" xfId="1" applyNumberFormat="1" applyFont="1" applyFill="1" applyBorder="1" applyAlignment="1">
      <alignment horizontal="left" vertical="center"/>
    </xf>
    <xf numFmtId="4" fontId="19" fillId="0" borderId="11" xfId="1" applyNumberFormat="1" applyFont="1" applyFill="1" applyBorder="1" applyAlignment="1">
      <alignment horizontal="left" vertical="center"/>
    </xf>
    <xf numFmtId="0" fontId="18" fillId="0" borderId="0" xfId="1" applyFont="1" applyFill="1" applyBorder="1" applyAlignment="1">
      <alignment horizontal="center" vertical="center"/>
    </xf>
    <xf numFmtId="0" fontId="29" fillId="0" borderId="6" xfId="1" applyFont="1" applyFill="1" applyBorder="1" applyAlignment="1">
      <alignment horizontal="center" vertical="center" wrapText="1"/>
    </xf>
    <xf numFmtId="4" fontId="18" fillId="0" borderId="0" xfId="1" applyNumberFormat="1" applyFont="1" applyBorder="1" applyAlignment="1">
      <alignment horizontal="center" vertical="center"/>
    </xf>
    <xf numFmtId="4" fontId="18" fillId="0" borderId="0" xfId="1" applyNumberFormat="1" applyFont="1" applyBorder="1" applyAlignment="1">
      <alignment horizontal="right" vertical="center"/>
    </xf>
    <xf numFmtId="43" fontId="19" fillId="0" borderId="1" xfId="2" applyFont="1" applyFill="1" applyBorder="1" applyAlignment="1">
      <alignment horizontal="center" vertical="center"/>
    </xf>
    <xf numFmtId="4" fontId="19" fillId="0" borderId="73" xfId="1" applyNumberFormat="1" applyFont="1" applyFill="1" applyBorder="1" applyAlignment="1">
      <alignment horizontal="center" vertical="center"/>
    </xf>
    <xf numFmtId="4" fontId="19" fillId="0" borderId="0" xfId="1" applyNumberFormat="1" applyFont="1" applyFill="1" applyBorder="1" applyAlignment="1">
      <alignment horizontal="left" vertical="center"/>
    </xf>
    <xf numFmtId="164" fontId="29" fillId="0" borderId="0" xfId="39" applyFont="1" applyFill="1" applyBorder="1" applyAlignment="1">
      <alignment horizontal="center" vertical="center"/>
    </xf>
    <xf numFmtId="4" fontId="19" fillId="0" borderId="41" xfId="1" applyNumberFormat="1" applyFont="1" applyFill="1" applyBorder="1" applyAlignment="1">
      <alignment horizontal="left" vertical="center"/>
    </xf>
    <xf numFmtId="4" fontId="19" fillId="0" borderId="42" xfId="1" applyNumberFormat="1" applyFont="1" applyFill="1" applyBorder="1" applyAlignment="1">
      <alignment horizontal="center" vertical="center"/>
    </xf>
    <xf numFmtId="4" fontId="36" fillId="0" borderId="0" xfId="1" applyNumberFormat="1" applyFont="1" applyFill="1" applyBorder="1" applyAlignment="1">
      <alignment horizontal="left" vertical="center" wrapText="1"/>
    </xf>
    <xf numFmtId="0" fontId="36" fillId="0" borderId="14" xfId="1" applyFont="1" applyFill="1" applyBorder="1" applyAlignment="1">
      <alignment horizontal="left" vertical="center"/>
    </xf>
    <xf numFmtId="164" fontId="18" fillId="0" borderId="0" xfId="24" applyFont="1" applyFill="1" applyBorder="1" applyAlignment="1">
      <alignment horizontal="right" vertical="center"/>
    </xf>
    <xf numFmtId="2" fontId="22" fillId="0" borderId="17" xfId="1" applyNumberFormat="1" applyFont="1" applyFill="1" applyBorder="1" applyAlignment="1">
      <alignment horizontal="center" vertical="center"/>
    </xf>
    <xf numFmtId="4" fontId="36" fillId="0" borderId="23" xfId="1" applyNumberFormat="1" applyFont="1" applyFill="1" applyBorder="1" applyAlignment="1">
      <alignment horizontal="center" vertical="center" wrapText="1"/>
    </xf>
    <xf numFmtId="0" fontId="18" fillId="0" borderId="23" xfId="1" applyFont="1" applyFill="1" applyBorder="1" applyAlignment="1">
      <alignment horizontal="right" vertical="center"/>
    </xf>
    <xf numFmtId="4" fontId="22" fillId="0" borderId="0" xfId="1" applyNumberFormat="1" applyFont="1" applyFill="1" applyBorder="1" applyAlignment="1">
      <alignment horizontal="center" vertical="center"/>
    </xf>
    <xf numFmtId="4" fontId="22" fillId="0" borderId="0" xfId="1" applyNumberFormat="1" applyFont="1" applyFill="1" applyBorder="1" applyAlignment="1">
      <alignment horizontal="right" vertical="center"/>
    </xf>
    <xf numFmtId="0" fontId="18" fillId="0" borderId="0" xfId="1" applyFont="1" applyFill="1" applyBorder="1" applyAlignment="1">
      <alignment horizontal="right" vertical="center"/>
    </xf>
    <xf numFmtId="0" fontId="29" fillId="0" borderId="41" xfId="1" applyFont="1" applyFill="1" applyBorder="1" applyAlignment="1">
      <alignment horizontal="left" vertical="center"/>
    </xf>
    <xf numFmtId="0" fontId="29" fillId="0" borderId="42" xfId="1" applyFont="1" applyFill="1" applyBorder="1" applyAlignment="1">
      <alignment horizontal="center" vertical="center"/>
    </xf>
    <xf numFmtId="0" fontId="18" fillId="0" borderId="0" xfId="1" applyFont="1" applyFill="1" applyBorder="1" applyAlignment="1">
      <alignment horizontal="center" vertical="center"/>
    </xf>
    <xf numFmtId="4" fontId="18" fillId="0" borderId="6" xfId="1" applyNumberFormat="1" applyFont="1" applyFill="1" applyBorder="1" applyAlignment="1">
      <alignment horizontal="center" vertical="center"/>
    </xf>
    <xf numFmtId="0" fontId="18" fillId="0" borderId="6" xfId="1" applyFont="1" applyFill="1" applyBorder="1" applyAlignment="1">
      <alignment horizontal="center" vertical="center"/>
    </xf>
    <xf numFmtId="0" fontId="29" fillId="0" borderId="6" xfId="1" applyFont="1" applyFill="1" applyBorder="1" applyAlignment="1">
      <alignment horizontal="center" vertical="center" wrapText="1"/>
    </xf>
    <xf numFmtId="0" fontId="29" fillId="0" borderId="6" xfId="1" applyFont="1" applyFill="1" applyBorder="1" applyAlignment="1">
      <alignment horizontal="center" vertical="center" wrapText="1"/>
    </xf>
    <xf numFmtId="0" fontId="18" fillId="0" borderId="91" xfId="1" applyFont="1" applyFill="1" applyBorder="1" applyAlignment="1">
      <alignment horizontal="right" vertical="center" wrapText="1"/>
    </xf>
    <xf numFmtId="0" fontId="18" fillId="0" borderId="119" xfId="1" applyFont="1" applyFill="1" applyBorder="1" applyAlignment="1">
      <alignment horizontal="right" vertical="center" wrapText="1"/>
    </xf>
    <xf numFmtId="0" fontId="73" fillId="0" borderId="119" xfId="1" applyFont="1" applyFill="1" applyBorder="1" applyAlignment="1">
      <alignment vertical="center"/>
    </xf>
    <xf numFmtId="0" fontId="18" fillId="0" borderId="119" xfId="1" applyFont="1" applyFill="1" applyBorder="1" applyAlignment="1">
      <alignment horizontal="right" vertical="center"/>
    </xf>
    <xf numFmtId="43" fontId="18" fillId="0" borderId="108" xfId="1" applyNumberFormat="1" applyFont="1" applyFill="1" applyBorder="1" applyAlignment="1">
      <alignment horizontal="center" vertical="center"/>
    </xf>
    <xf numFmtId="49" fontId="19" fillId="0" borderId="93" xfId="1" applyNumberFormat="1" applyFont="1" applyFill="1" applyBorder="1" applyAlignment="1">
      <alignment horizontal="left" vertical="center"/>
    </xf>
    <xf numFmtId="49" fontId="28" fillId="0" borderId="41" xfId="1" applyNumberFormat="1" applyFont="1" applyFill="1" applyBorder="1" applyAlignment="1">
      <alignment horizontal="left" vertical="center"/>
    </xf>
    <xf numFmtId="4" fontId="18" fillId="0" borderId="0" xfId="2" applyNumberFormat="1" applyFont="1" applyFill="1" applyBorder="1" applyAlignment="1">
      <alignment vertical="center"/>
    </xf>
    <xf numFmtId="0" fontId="36" fillId="0" borderId="18" xfId="1" applyFont="1" applyFill="1" applyBorder="1" applyAlignment="1">
      <alignment horizontal="left"/>
    </xf>
    <xf numFmtId="17" fontId="18" fillId="0" borderId="44" xfId="1" applyNumberFormat="1" applyFont="1" applyFill="1" applyBorder="1" applyAlignment="1">
      <alignment vertical="center"/>
    </xf>
    <xf numFmtId="0" fontId="34" fillId="0" borderId="0" xfId="2" applyNumberFormat="1" applyFont="1" applyFill="1" applyBorder="1" applyAlignment="1">
      <alignment horizontal="center" vertical="center"/>
    </xf>
    <xf numFmtId="4" fontId="18" fillId="0" borderId="22" xfId="1" applyNumberFormat="1" applyFont="1" applyBorder="1" applyAlignment="1">
      <alignment horizontal="center" vertical="center" wrapText="1"/>
    </xf>
    <xf numFmtId="0" fontId="18" fillId="0" borderId="0" xfId="1" applyFont="1" applyAlignment="1">
      <alignment vertical="center"/>
    </xf>
    <xf numFmtId="4" fontId="18" fillId="0" borderId="55" xfId="1" applyNumberFormat="1" applyFont="1" applyBorder="1" applyAlignment="1">
      <alignment horizontal="center" vertical="center"/>
    </xf>
    <xf numFmtId="2" fontId="34" fillId="0" borderId="14" xfId="1" applyNumberFormat="1" applyFont="1" applyBorder="1" applyAlignment="1">
      <alignment horizontal="center" vertical="center"/>
    </xf>
    <xf numFmtId="4" fontId="18" fillId="0" borderId="14" xfId="1" applyNumberFormat="1" applyFont="1" applyBorder="1" applyAlignment="1">
      <alignment horizontal="right" vertical="center"/>
    </xf>
    <xf numFmtId="4" fontId="18" fillId="0" borderId="53" xfId="1" applyNumberFormat="1" applyFont="1" applyBorder="1" applyAlignment="1">
      <alignment horizontal="center" vertical="center"/>
    </xf>
    <xf numFmtId="0" fontId="18" fillId="0" borderId="53" xfId="1" applyFont="1" applyBorder="1" applyAlignment="1">
      <alignment horizontal="center" vertical="center"/>
    </xf>
    <xf numFmtId="49" fontId="19" fillId="0" borderId="77" xfId="1" applyNumberFormat="1" applyFont="1" applyBorder="1" applyAlignment="1">
      <alignment vertical="center"/>
    </xf>
    <xf numFmtId="49" fontId="18" fillId="0" borderId="93" xfId="1" applyNumberFormat="1" applyFont="1" applyBorder="1" applyAlignment="1">
      <alignment horizontal="left" vertical="center"/>
    </xf>
    <xf numFmtId="0" fontId="29" fillId="0" borderId="49" xfId="1" applyFont="1" applyBorder="1" applyAlignment="1">
      <alignment horizontal="center" vertical="center"/>
    </xf>
    <xf numFmtId="0" fontId="18" fillId="0" borderId="49" xfId="1" applyFont="1" applyBorder="1" applyAlignment="1">
      <alignment horizontal="center" vertical="center"/>
    </xf>
    <xf numFmtId="4" fontId="18" fillId="0" borderId="0" xfId="1" applyNumberFormat="1" applyFont="1" applyAlignment="1">
      <alignment horizontal="center" vertical="center"/>
    </xf>
    <xf numFmtId="0" fontId="18" fillId="0" borderId="81" xfId="1" applyFont="1" applyBorder="1" applyAlignment="1">
      <alignment horizontal="center" vertical="center"/>
    </xf>
    <xf numFmtId="0" fontId="18" fillId="0" borderId="49" xfId="1" applyFont="1" applyBorder="1" applyAlignment="1">
      <alignment vertical="center"/>
    </xf>
    <xf numFmtId="4" fontId="18" fillId="0" borderId="58" xfId="1" applyNumberFormat="1" applyFont="1" applyBorder="1" applyAlignment="1">
      <alignment horizontal="center" vertical="center"/>
    </xf>
    <xf numFmtId="0" fontId="74" fillId="0" borderId="14" xfId="2" applyNumberFormat="1" applyFont="1" applyFill="1" applyBorder="1" applyAlignment="1">
      <alignment horizontal="left" wrapText="1"/>
    </xf>
    <xf numFmtId="0" fontId="29" fillId="0" borderId="6" xfId="1" applyFont="1" applyBorder="1" applyAlignment="1">
      <alignment horizontal="center" vertical="center" wrapText="1"/>
    </xf>
    <xf numFmtId="4" fontId="18" fillId="0" borderId="6" xfId="1" applyNumberFormat="1" applyFont="1" applyBorder="1" applyAlignment="1">
      <alignment horizontal="right" vertical="center" wrapText="1"/>
    </xf>
    <xf numFmtId="4" fontId="18" fillId="0" borderId="0" xfId="1" applyNumberFormat="1" applyFont="1" applyAlignment="1">
      <alignment horizontal="right" vertical="center" wrapText="1"/>
    </xf>
    <xf numFmtId="4" fontId="18" fillId="0" borderId="82" xfId="1" applyNumberFormat="1" applyFont="1" applyBorder="1" applyAlignment="1">
      <alignment horizontal="right" vertical="center" wrapText="1"/>
    </xf>
    <xf numFmtId="4" fontId="18" fillId="0" borderId="14" xfId="1" applyNumberFormat="1" applyFont="1" applyBorder="1" applyAlignment="1">
      <alignment horizontal="left" vertical="center" wrapText="1"/>
    </xf>
    <xf numFmtId="4" fontId="18" fillId="0" borderId="28" xfId="1" applyNumberFormat="1" applyFont="1" applyBorder="1" applyAlignment="1">
      <alignment horizontal="right" vertical="center" wrapText="1"/>
    </xf>
    <xf numFmtId="0" fontId="18" fillId="0" borderId="6" xfId="1" applyFont="1" applyBorder="1" applyAlignment="1">
      <alignment vertical="center"/>
    </xf>
    <xf numFmtId="4" fontId="30" fillId="0" borderId="17" xfId="1" applyNumberFormat="1" applyFont="1" applyBorder="1" applyAlignment="1">
      <alignment horizontal="left" vertical="center"/>
    </xf>
    <xf numFmtId="4" fontId="18" fillId="0" borderId="33" xfId="1" applyNumberFormat="1" applyFont="1" applyBorder="1" applyAlignment="1">
      <alignment horizontal="center" vertical="center" wrapText="1"/>
    </xf>
    <xf numFmtId="0" fontId="30" fillId="0" borderId="33" xfId="2" applyNumberFormat="1" applyFont="1" applyFill="1" applyBorder="1" applyAlignment="1">
      <alignment horizontal="center" vertical="center"/>
    </xf>
    <xf numFmtId="0" fontId="18" fillId="0" borderId="33" xfId="2" applyNumberFormat="1" applyFont="1" applyFill="1" applyBorder="1" applyAlignment="1">
      <alignment horizontal="center" vertical="center"/>
    </xf>
    <xf numFmtId="0" fontId="18" fillId="0" borderId="0" xfId="1" applyFont="1" applyAlignment="1">
      <alignment horizontal="center" vertical="center" wrapText="1"/>
    </xf>
    <xf numFmtId="0" fontId="18" fillId="0" borderId="0" xfId="2" applyNumberFormat="1" applyFont="1" applyFill="1" applyBorder="1" applyAlignment="1">
      <alignment horizontal="center" vertical="center"/>
    </xf>
    <xf numFmtId="0" fontId="18" fillId="0" borderId="6" xfId="1" applyFont="1" applyBorder="1" applyAlignment="1">
      <alignment horizontal="center" vertical="center" wrapText="1"/>
    </xf>
    <xf numFmtId="2" fontId="18" fillId="0" borderId="14" xfId="1" applyNumberFormat="1" applyFont="1" applyBorder="1" applyAlignment="1">
      <alignment horizontal="center" vertical="center"/>
    </xf>
    <xf numFmtId="2" fontId="29" fillId="0" borderId="6" xfId="1" applyNumberFormat="1" applyFont="1" applyBorder="1" applyAlignment="1">
      <alignment horizontal="center" vertical="center" wrapText="1"/>
    </xf>
    <xf numFmtId="4" fontId="18" fillId="0" borderId="6" xfId="1" applyNumberFormat="1" applyFont="1" applyBorder="1" applyAlignment="1">
      <alignment horizontal="center" vertical="center"/>
    </xf>
    <xf numFmtId="2" fontId="18" fillId="0" borderId="0" xfId="1" applyNumberFormat="1" applyFont="1" applyAlignment="1">
      <alignment horizontal="center" vertical="center"/>
    </xf>
    <xf numFmtId="2" fontId="18" fillId="0" borderId="6" xfId="1" applyNumberFormat="1" applyFont="1" applyBorder="1" applyAlignment="1">
      <alignment horizontal="center" vertical="center"/>
    </xf>
    <xf numFmtId="4" fontId="18" fillId="0" borderId="17" xfId="1" applyNumberFormat="1" applyFont="1" applyBorder="1" applyAlignment="1">
      <alignment horizontal="center" vertical="center"/>
    </xf>
    <xf numFmtId="2" fontId="34" fillId="0" borderId="17" xfId="1" applyNumberFormat="1" applyFont="1" applyBorder="1" applyAlignment="1">
      <alignment horizontal="center" vertical="center"/>
    </xf>
    <xf numFmtId="2" fontId="18" fillId="0" borderId="20" xfId="1" applyNumberFormat="1" applyFont="1" applyBorder="1" applyAlignment="1">
      <alignment horizontal="center" vertical="center"/>
    </xf>
    <xf numFmtId="4" fontId="29" fillId="0" borderId="6" xfId="1" applyNumberFormat="1" applyFont="1" applyBorder="1" applyAlignment="1">
      <alignment horizontal="center" vertical="center"/>
    </xf>
    <xf numFmtId="4" fontId="34" fillId="0" borderId="17" xfId="1" applyNumberFormat="1" applyFont="1" applyBorder="1" applyAlignment="1">
      <alignment horizontal="center" vertical="center"/>
    </xf>
    <xf numFmtId="4" fontId="18" fillId="0" borderId="20" xfId="1" applyNumberFormat="1" applyFont="1" applyBorder="1" applyAlignment="1">
      <alignment horizontal="right" vertical="center"/>
    </xf>
    <xf numFmtId="4" fontId="29" fillId="0" borderId="6" xfId="1" applyNumberFormat="1" applyFont="1" applyBorder="1" applyAlignment="1">
      <alignment horizontal="right" vertical="center"/>
    </xf>
    <xf numFmtId="4" fontId="18" fillId="0" borderId="6" xfId="1" applyNumberFormat="1" applyFont="1" applyBorder="1" applyAlignment="1">
      <alignment horizontal="right" vertical="center"/>
    </xf>
    <xf numFmtId="4" fontId="18" fillId="0" borderId="0" xfId="1" applyNumberFormat="1" applyFont="1" applyAlignment="1">
      <alignment horizontal="right" vertical="center"/>
    </xf>
    <xf numFmtId="4" fontId="18" fillId="0" borderId="34" xfId="1" applyNumberFormat="1" applyFont="1" applyBorder="1" applyAlignment="1">
      <alignment horizontal="right" vertical="center"/>
    </xf>
    <xf numFmtId="43" fontId="18" fillId="0" borderId="56" xfId="2" applyFont="1" applyFill="1" applyBorder="1" applyAlignment="1">
      <alignment horizontal="right" vertical="center"/>
    </xf>
    <xf numFmtId="0" fontId="29" fillId="0" borderId="50" xfId="1" applyFont="1" applyBorder="1" applyAlignment="1">
      <alignment horizontal="center" vertical="center"/>
    </xf>
    <xf numFmtId="4" fontId="19" fillId="0" borderId="50" xfId="1" applyNumberFormat="1" applyFont="1" applyBorder="1" applyAlignment="1">
      <alignment horizontal="center" vertical="center"/>
    </xf>
    <xf numFmtId="4" fontId="19" fillId="0" borderId="42" xfId="1" applyNumberFormat="1" applyFont="1" applyBorder="1" applyAlignment="1">
      <alignment horizontal="center" vertical="center"/>
    </xf>
    <xf numFmtId="4" fontId="75" fillId="0" borderId="14" xfId="1" applyNumberFormat="1" applyFont="1" applyBorder="1" applyAlignment="1">
      <alignment horizontal="left" vertical="center" wrapText="1"/>
    </xf>
    <xf numFmtId="0" fontId="52" fillId="0" borderId="53" xfId="1" applyFont="1" applyBorder="1" applyAlignment="1">
      <alignment horizontal="center" vertical="center"/>
    </xf>
    <xf numFmtId="49" fontId="51" fillId="0" borderId="41" xfId="1" applyNumberFormat="1" applyFont="1" applyBorder="1" applyAlignment="1">
      <alignment horizontal="center" vertical="center"/>
    </xf>
    <xf numFmtId="0" fontId="51" fillId="0" borderId="0" xfId="1" applyFont="1" applyAlignment="1">
      <alignment vertical="center" wrapText="1"/>
    </xf>
    <xf numFmtId="0" fontId="17" fillId="0" borderId="0" xfId="0" applyFont="1"/>
    <xf numFmtId="49" fontId="51" fillId="0" borderId="49" xfId="1" applyNumberFormat="1" applyFont="1" applyBorder="1" applyAlignment="1">
      <alignment horizontal="center" vertical="center"/>
    </xf>
    <xf numFmtId="49" fontId="51" fillId="0" borderId="6" xfId="1" applyNumberFormat="1" applyFont="1" applyBorder="1" applyAlignment="1">
      <alignment horizontal="left" vertical="center" wrapText="1"/>
    </xf>
    <xf numFmtId="49" fontId="17" fillId="0" borderId="0" xfId="0" applyNumberFormat="1" applyFont="1"/>
    <xf numFmtId="49" fontId="26" fillId="0" borderId="37" xfId="9" applyNumberFormat="1" applyFont="1" applyBorder="1" applyAlignment="1">
      <alignment horizontal="left" indent="2"/>
    </xf>
    <xf numFmtId="4" fontId="18" fillId="0" borderId="51" xfId="1" applyNumberFormat="1" applyFont="1" applyBorder="1" applyAlignment="1">
      <alignment horizontal="center" vertical="center"/>
    </xf>
    <xf numFmtId="0" fontId="77" fillId="2" borderId="37" xfId="2" applyNumberFormat="1" applyFont="1" applyFill="1" applyBorder="1" applyAlignment="1">
      <alignment horizontal="left"/>
    </xf>
    <xf numFmtId="0" fontId="78" fillId="2" borderId="37" xfId="42" applyFont="1" applyFill="1" applyBorder="1" applyAlignment="1">
      <alignment horizontal="left" vertical="center"/>
    </xf>
    <xf numFmtId="0" fontId="52" fillId="0" borderId="20" xfId="1" applyFont="1" applyBorder="1" applyAlignment="1">
      <alignment horizontal="center" vertical="center"/>
    </xf>
    <xf numFmtId="2" fontId="18" fillId="2" borderId="37" xfId="42" applyNumberFormat="1" applyFont="1" applyFill="1" applyBorder="1" applyAlignment="1">
      <alignment horizontal="center"/>
    </xf>
    <xf numFmtId="0" fontId="52" fillId="0" borderId="17" xfId="1" applyFont="1" applyBorder="1" applyAlignment="1">
      <alignment horizontal="center" vertical="center"/>
    </xf>
    <xf numFmtId="4" fontId="52" fillId="0" borderId="20" xfId="1" applyNumberFormat="1" applyFont="1" applyBorder="1" applyAlignment="1">
      <alignment horizontal="right" vertical="center"/>
    </xf>
    <xf numFmtId="2" fontId="18" fillId="2" borderId="28" xfId="42" applyNumberFormat="1" applyFont="1" applyFill="1" applyBorder="1" applyAlignment="1">
      <alignment horizontal="center"/>
    </xf>
    <xf numFmtId="0" fontId="34" fillId="0" borderId="34" xfId="2" applyNumberFormat="1" applyFont="1" applyFill="1" applyBorder="1" applyAlignment="1">
      <alignment horizontal="center" vertical="center"/>
    </xf>
    <xf numFmtId="4" fontId="19" fillId="0" borderId="20" xfId="1" applyNumberFormat="1" applyFont="1" applyBorder="1" applyAlignment="1">
      <alignment horizontal="right" vertical="center"/>
    </xf>
    <xf numFmtId="0" fontId="18" fillId="2" borderId="37" xfId="42" applyFont="1" applyFill="1" applyBorder="1" applyAlignment="1">
      <alignment horizontal="right" vertical="center"/>
    </xf>
    <xf numFmtId="0" fontId="52" fillId="0" borderId="33" xfId="1" applyFont="1" applyBorder="1" applyAlignment="1">
      <alignment horizontal="center" vertical="center"/>
    </xf>
    <xf numFmtId="0" fontId="18" fillId="2" borderId="37" xfId="42" applyFont="1" applyFill="1" applyBorder="1" applyAlignment="1">
      <alignment horizontal="right" vertical="center" wrapText="1"/>
    </xf>
    <xf numFmtId="49" fontId="52" fillId="0" borderId="49" xfId="1" applyNumberFormat="1" applyFont="1" applyBorder="1" applyAlignment="1">
      <alignment horizontal="left" vertical="center"/>
    </xf>
    <xf numFmtId="0" fontId="21" fillId="0" borderId="6" xfId="1" applyFont="1" applyBorder="1" applyAlignment="1">
      <alignment horizontal="center" vertical="center" wrapText="1"/>
    </xf>
    <xf numFmtId="4" fontId="18" fillId="0" borderId="22" xfId="1" applyNumberFormat="1" applyFont="1" applyBorder="1" applyAlignment="1">
      <alignment horizontal="right" vertical="center" wrapText="1"/>
    </xf>
    <xf numFmtId="4" fontId="18" fillId="0" borderId="56" xfId="1" applyNumberFormat="1" applyFont="1" applyBorder="1" applyAlignment="1">
      <alignment horizontal="center" vertical="center"/>
    </xf>
    <xf numFmtId="2" fontId="52" fillId="0" borderId="20" xfId="1" applyNumberFormat="1" applyFont="1" applyBorder="1" applyAlignment="1">
      <alignment horizontal="center" vertical="center"/>
    </xf>
    <xf numFmtId="4" fontId="19" fillId="0" borderId="14" xfId="1" applyNumberFormat="1" applyFont="1" applyBorder="1" applyAlignment="1">
      <alignment horizontal="center" vertical="center"/>
    </xf>
    <xf numFmtId="4" fontId="18" fillId="0" borderId="63" xfId="1" applyNumberFormat="1" applyFont="1" applyBorder="1" applyAlignment="1">
      <alignment horizontal="center" vertical="center"/>
    </xf>
    <xf numFmtId="4" fontId="18" fillId="0" borderId="18" xfId="1" applyNumberFormat="1" applyFont="1" applyBorder="1" applyAlignment="1">
      <alignment horizontal="right" vertical="center" wrapText="1"/>
    </xf>
    <xf numFmtId="2" fontId="52" fillId="0" borderId="28" xfId="1" applyNumberFormat="1" applyFont="1" applyBorder="1" applyAlignment="1">
      <alignment horizontal="center" vertical="center"/>
    </xf>
    <xf numFmtId="0" fontId="18" fillId="2" borderId="113" xfId="42" applyFont="1" applyFill="1" applyBorder="1" applyAlignment="1">
      <alignment horizontal="right" vertical="center" wrapText="1"/>
    </xf>
    <xf numFmtId="4" fontId="18" fillId="0" borderId="129" xfId="1" applyNumberFormat="1" applyFont="1" applyBorder="1" applyAlignment="1">
      <alignment horizontal="center" vertical="center" wrapText="1"/>
    </xf>
    <xf numFmtId="4" fontId="18" fillId="0" borderId="19" xfId="1" applyNumberFormat="1" applyFont="1" applyBorder="1" applyAlignment="1">
      <alignment horizontal="center" vertical="center"/>
    </xf>
    <xf numFmtId="4" fontId="18" fillId="0" borderId="15" xfId="1" applyNumberFormat="1" applyFont="1" applyBorder="1" applyAlignment="1">
      <alignment horizontal="center" vertical="center" wrapText="1"/>
    </xf>
    <xf numFmtId="4" fontId="18" fillId="0" borderId="13" xfId="1" applyNumberFormat="1" applyFont="1" applyBorder="1" applyAlignment="1">
      <alignment horizontal="center" vertical="center"/>
    </xf>
    <xf numFmtId="4" fontId="18" fillId="0" borderId="19" xfId="1" applyNumberFormat="1" applyFont="1" applyBorder="1" applyAlignment="1">
      <alignment horizontal="right" vertical="center"/>
    </xf>
    <xf numFmtId="0" fontId="18" fillId="2" borderId="14" xfId="42" applyFont="1" applyFill="1" applyBorder="1" applyAlignment="1">
      <alignment horizontal="right" vertical="center" wrapText="1"/>
    </xf>
    <xf numFmtId="4" fontId="18" fillId="0" borderId="0" xfId="1" applyNumberFormat="1" applyFont="1" applyAlignment="1">
      <alignment horizontal="center" vertical="center" wrapText="1"/>
    </xf>
    <xf numFmtId="4" fontId="18" fillId="0" borderId="18" xfId="2" applyNumberFormat="1" applyFont="1" applyFill="1" applyBorder="1" applyAlignment="1">
      <alignment horizontal="right" vertical="center"/>
    </xf>
    <xf numFmtId="0" fontId="18" fillId="0" borderId="31" xfId="1" applyFont="1" applyBorder="1" applyAlignment="1">
      <alignment vertical="center"/>
    </xf>
    <xf numFmtId="4" fontId="18" fillId="0" borderId="135" xfId="1" applyNumberFormat="1" applyFont="1" applyBorder="1" applyAlignment="1">
      <alignment horizontal="center" vertical="center"/>
    </xf>
    <xf numFmtId="4" fontId="18" fillId="0" borderId="24" xfId="1" applyNumberFormat="1" applyFont="1" applyBorder="1" applyAlignment="1">
      <alignment horizontal="right" vertical="center"/>
    </xf>
    <xf numFmtId="4" fontId="18" fillId="0" borderId="23" xfId="2" applyNumberFormat="1" applyFont="1" applyFill="1" applyBorder="1" applyAlignment="1">
      <alignment horizontal="right" vertical="center"/>
    </xf>
    <xf numFmtId="0" fontId="18" fillId="0" borderId="24" xfId="1" applyFont="1" applyBorder="1" applyAlignment="1">
      <alignment vertical="center"/>
    </xf>
    <xf numFmtId="0" fontId="18" fillId="0" borderId="56" xfId="1" applyFont="1" applyBorder="1" applyAlignment="1">
      <alignment vertical="center"/>
    </xf>
    <xf numFmtId="4" fontId="18" fillId="0" borderId="28" xfId="1" applyNumberFormat="1" applyFont="1" applyBorder="1" applyAlignment="1">
      <alignment horizontal="center" vertical="center" wrapText="1"/>
    </xf>
    <xf numFmtId="4" fontId="18" fillId="0" borderId="21" xfId="1" applyNumberFormat="1" applyFont="1" applyBorder="1" applyAlignment="1">
      <alignment horizontal="right" vertical="center"/>
    </xf>
    <xf numFmtId="4" fontId="18" fillId="0" borderId="17" xfId="2" applyNumberFormat="1" applyFont="1" applyFill="1" applyBorder="1" applyAlignment="1">
      <alignment horizontal="right" vertical="center"/>
    </xf>
    <xf numFmtId="4" fontId="18" fillId="0" borderId="14" xfId="1" applyNumberFormat="1" applyFont="1" applyBorder="1" applyAlignment="1">
      <alignment horizontal="center" vertical="center" wrapText="1"/>
    </xf>
    <xf numFmtId="4" fontId="18" fillId="0" borderId="0" xfId="2" applyNumberFormat="1" applyFont="1" applyFill="1" applyBorder="1" applyAlignment="1">
      <alignment horizontal="right" vertical="center"/>
    </xf>
    <xf numFmtId="0" fontId="18" fillId="0" borderId="37" xfId="42" applyFont="1" applyBorder="1" applyAlignment="1">
      <alignment horizontal="right" vertical="center" wrapText="1"/>
    </xf>
    <xf numFmtId="4" fontId="18" fillId="0" borderId="14" xfId="1" applyNumberFormat="1" applyFont="1" applyBorder="1" applyAlignment="1">
      <alignment horizontal="right" vertical="center" wrapText="1"/>
    </xf>
    <xf numFmtId="4" fontId="18" fillId="0" borderId="23" xfId="1" applyNumberFormat="1" applyFont="1" applyBorder="1" applyAlignment="1">
      <alignment horizontal="right" vertical="center"/>
    </xf>
    <xf numFmtId="2" fontId="18" fillId="0" borderId="17" xfId="1" applyNumberFormat="1" applyFont="1" applyBorder="1" applyAlignment="1">
      <alignment horizontal="center" vertical="center"/>
    </xf>
    <xf numFmtId="49" fontId="17" fillId="0" borderId="11" xfId="0" applyNumberFormat="1" applyFont="1" applyBorder="1"/>
    <xf numFmtId="49" fontId="17" fillId="0" borderId="9" xfId="0" applyNumberFormat="1" applyFont="1" applyBorder="1"/>
    <xf numFmtId="0" fontId="17" fillId="0" borderId="9" xfId="0" applyFont="1" applyBorder="1"/>
    <xf numFmtId="0" fontId="17" fillId="0" borderId="10" xfId="0" applyFont="1" applyBorder="1"/>
    <xf numFmtId="49" fontId="17" fillId="0" borderId="0" xfId="0" applyNumberFormat="1" applyFont="1" applyFill="1"/>
    <xf numFmtId="0" fontId="17" fillId="0" borderId="0" xfId="0" applyFont="1" applyFill="1"/>
    <xf numFmtId="0" fontId="17" fillId="0" borderId="48" xfId="0" applyFont="1" applyFill="1" applyBorder="1"/>
    <xf numFmtId="49" fontId="51" fillId="0" borderId="49" xfId="1" applyNumberFormat="1" applyFont="1" applyFill="1" applyBorder="1" applyAlignment="1">
      <alignment horizontal="left" vertical="center"/>
    </xf>
    <xf numFmtId="4" fontId="19" fillId="0" borderId="25" xfId="0" applyNumberFormat="1" applyFont="1" applyBorder="1" applyAlignment="1">
      <alignment horizontal="center" vertical="center"/>
    </xf>
    <xf numFmtId="4" fontId="19" fillId="0" borderId="25" xfId="0" applyNumberFormat="1" applyFont="1" applyBorder="1" applyAlignment="1">
      <alignment horizontal="right" vertical="center" indent="1"/>
    </xf>
    <xf numFmtId="0" fontId="17" fillId="0" borderId="6" xfId="0" applyFont="1" applyBorder="1" applyAlignment="1">
      <alignment horizontal="center" vertical="center"/>
    </xf>
    <xf numFmtId="4" fontId="17" fillId="0" borderId="6" xfId="0" applyNumberFormat="1" applyFont="1" applyBorder="1" applyAlignment="1">
      <alignment horizontal="right" vertical="center" indent="1"/>
    </xf>
    <xf numFmtId="4" fontId="33" fillId="0" borderId="6" xfId="0" applyNumberFormat="1" applyFont="1" applyBorder="1" applyAlignment="1">
      <alignment vertical="center"/>
    </xf>
    <xf numFmtId="0" fontId="33" fillId="0" borderId="6" xfId="0" applyFont="1" applyBorder="1" applyAlignment="1">
      <alignment horizontal="center" vertical="center"/>
    </xf>
    <xf numFmtId="49" fontId="33" fillId="0" borderId="2" xfId="0" applyNumberFormat="1" applyFont="1" applyBorder="1" applyAlignment="1">
      <alignment vertical="center"/>
    </xf>
    <xf numFmtId="4" fontId="63" fillId="0" borderId="119" xfId="52" applyNumberFormat="1" applyFont="1" applyBorder="1" applyAlignment="1">
      <alignment horizontal="left" vertical="center" wrapText="1"/>
    </xf>
    <xf numFmtId="0" fontId="33" fillId="0" borderId="3" xfId="0" applyFont="1" applyBorder="1" applyAlignment="1">
      <alignment horizontal="left" vertical="center" wrapText="1"/>
    </xf>
    <xf numFmtId="0" fontId="17" fillId="0" borderId="108" xfId="0" applyFont="1" applyBorder="1" applyAlignment="1">
      <alignment horizontal="center" vertical="center"/>
    </xf>
    <xf numFmtId="4" fontId="17" fillId="0" borderId="108" xfId="0" applyNumberFormat="1" applyFont="1" applyBorder="1" applyAlignment="1">
      <alignment horizontal="right" vertical="center" indent="1"/>
    </xf>
    <xf numFmtId="4" fontId="33" fillId="0" borderId="108" xfId="0" applyNumberFormat="1" applyFont="1" applyBorder="1" applyAlignment="1">
      <alignment vertical="center"/>
    </xf>
    <xf numFmtId="0" fontId="33" fillId="0" borderId="108" xfId="0" applyFont="1" applyBorder="1" applyAlignment="1">
      <alignment horizontal="center" vertical="center"/>
    </xf>
    <xf numFmtId="0" fontId="18" fillId="0" borderId="119" xfId="0" applyFont="1" applyBorder="1" applyAlignment="1">
      <alignment horizontal="right" vertical="center" indent="1"/>
    </xf>
    <xf numFmtId="0" fontId="26" fillId="0" borderId="121" xfId="0" quotePrefix="1" applyFont="1" applyBorder="1" applyAlignment="1">
      <alignment horizontal="right" vertical="center"/>
    </xf>
    <xf numFmtId="0" fontId="17" fillId="0" borderId="97" xfId="0" applyFont="1" applyBorder="1" applyAlignment="1">
      <alignment horizontal="center" vertical="center"/>
    </xf>
    <xf numFmtId="4" fontId="17" fillId="0" borderId="97" xfId="0" applyNumberFormat="1" applyFont="1" applyBorder="1" applyAlignment="1">
      <alignment horizontal="right" vertical="center" indent="1"/>
    </xf>
    <xf numFmtId="0" fontId="33" fillId="0" borderId="2" xfId="0" applyFont="1" applyBorder="1" applyAlignment="1">
      <alignment horizontal="left" vertical="center" wrapText="1"/>
    </xf>
    <xf numFmtId="49" fontId="33" fillId="0" borderId="119" xfId="0" applyNumberFormat="1" applyFont="1" applyBorder="1" applyAlignment="1">
      <alignment vertical="center"/>
    </xf>
    <xf numFmtId="4" fontId="33" fillId="0" borderId="97" xfId="0" applyNumberFormat="1" applyFont="1" applyBorder="1" applyAlignment="1">
      <alignment vertical="center"/>
    </xf>
    <xf numFmtId="0" fontId="33" fillId="0" borderId="97" xfId="0" applyFont="1" applyBorder="1" applyAlignment="1">
      <alignment horizontal="center" vertical="center"/>
    </xf>
    <xf numFmtId="0" fontId="18" fillId="0" borderId="119" xfId="0" applyFont="1" applyBorder="1" applyAlignment="1">
      <alignment horizontal="left" vertical="center" indent="1"/>
    </xf>
    <xf numFmtId="4" fontId="63" fillId="0" borderId="37" xfId="52" applyNumberFormat="1" applyFont="1" applyBorder="1" applyAlignment="1">
      <alignment horizontal="left" vertical="center" wrapText="1"/>
    </xf>
    <xf numFmtId="0" fontId="18" fillId="0" borderId="25" xfId="0" applyFont="1" applyBorder="1" applyAlignment="1">
      <alignment horizontal="center" vertical="center"/>
    </xf>
    <xf numFmtId="4" fontId="18" fillId="0" borderId="25" xfId="0" applyNumberFormat="1" applyFont="1" applyBorder="1" applyAlignment="1">
      <alignment horizontal="center" vertical="center"/>
    </xf>
    <xf numFmtId="0" fontId="19" fillId="0" borderId="25" xfId="0" applyFont="1" applyBorder="1" applyAlignment="1">
      <alignment horizontal="center" vertical="center"/>
    </xf>
    <xf numFmtId="49" fontId="18" fillId="0" borderId="4" xfId="0" applyNumberFormat="1" applyFont="1" applyBorder="1" applyAlignment="1">
      <alignment horizontal="left" vertical="center"/>
    </xf>
    <xf numFmtId="49" fontId="19" fillId="0" borderId="4" xfId="0" applyNumberFormat="1" applyFont="1" applyBorder="1" applyAlignment="1">
      <alignment horizontal="left" vertical="center"/>
    </xf>
    <xf numFmtId="0" fontId="19" fillId="0" borderId="125" xfId="0" applyFont="1" applyBorder="1" applyAlignment="1">
      <alignment horizontal="left" vertical="center"/>
    </xf>
    <xf numFmtId="49" fontId="33" fillId="0" borderId="11" xfId="0" applyNumberFormat="1" applyFont="1" applyBorder="1" applyAlignment="1">
      <alignment horizontal="left" vertical="center"/>
    </xf>
    <xf numFmtId="49" fontId="51" fillId="0" borderId="11" xfId="1" applyNumberFormat="1" applyFont="1" applyBorder="1" applyAlignment="1">
      <alignment horizontal="left" vertical="center" wrapText="1"/>
    </xf>
    <xf numFmtId="0" fontId="18" fillId="0" borderId="36" xfId="1" applyFont="1" applyBorder="1" applyAlignment="1">
      <alignment horizontal="center" vertical="center"/>
    </xf>
    <xf numFmtId="4" fontId="18" fillId="0" borderId="27" xfId="1" applyNumberFormat="1" applyFont="1" applyBorder="1" applyAlignment="1">
      <alignment horizontal="right" vertical="center"/>
    </xf>
    <xf numFmtId="4" fontId="18" fillId="0" borderId="27" xfId="1" applyNumberFormat="1" applyFont="1" applyBorder="1" applyAlignment="1">
      <alignment horizontal="center" vertical="center" wrapText="1"/>
    </xf>
    <xf numFmtId="2" fontId="18" fillId="0" borderId="27" xfId="1" applyNumberFormat="1" applyFont="1" applyBorder="1" applyAlignment="1">
      <alignment horizontal="center" vertical="center"/>
    </xf>
    <xf numFmtId="4" fontId="18" fillId="0" borderId="27" xfId="1" applyNumberFormat="1" applyFont="1" applyBorder="1" applyAlignment="1">
      <alignment horizontal="center" vertical="center"/>
    </xf>
    <xf numFmtId="4" fontId="34" fillId="0" borderId="14" xfId="1" applyNumberFormat="1" applyFont="1" applyBorder="1" applyAlignment="1">
      <alignment horizontal="center" vertical="center"/>
    </xf>
    <xf numFmtId="0" fontId="18" fillId="0" borderId="14" xfId="1" applyFont="1" applyBorder="1" applyAlignment="1">
      <alignment horizontal="center" vertical="center"/>
    </xf>
    <xf numFmtId="4" fontId="18" fillId="0" borderId="28" xfId="1" applyNumberFormat="1" applyFont="1" applyBorder="1" applyAlignment="1">
      <alignment horizontal="left" vertical="center" wrapText="1"/>
    </xf>
    <xf numFmtId="0" fontId="18" fillId="0" borderId="20" xfId="1" applyFont="1" applyBorder="1" applyAlignment="1">
      <alignment horizontal="center" vertical="center"/>
    </xf>
    <xf numFmtId="4" fontId="18" fillId="0" borderId="35" xfId="1" applyNumberFormat="1" applyFont="1" applyBorder="1" applyAlignment="1">
      <alignment horizontal="left" vertical="center" wrapText="1"/>
    </xf>
    <xf numFmtId="4" fontId="34" fillId="0" borderId="34" xfId="1" applyNumberFormat="1" applyFont="1" applyBorder="1" applyAlignment="1">
      <alignment horizontal="center" vertical="center"/>
    </xf>
    <xf numFmtId="0" fontId="18" fillId="0" borderId="35" xfId="1" applyFont="1" applyBorder="1" applyAlignment="1">
      <alignment horizontal="center" vertical="center"/>
    </xf>
    <xf numFmtId="4" fontId="34" fillId="0" borderId="20" xfId="1" applyNumberFormat="1" applyFont="1" applyBorder="1" applyAlignment="1">
      <alignment horizontal="center" vertical="center"/>
    </xf>
    <xf numFmtId="0" fontId="18" fillId="0" borderId="55" xfId="1" applyFont="1" applyBorder="1" applyAlignment="1">
      <alignment horizontal="center" vertical="center"/>
    </xf>
    <xf numFmtId="4" fontId="75" fillId="0" borderId="14" xfId="1" applyNumberFormat="1" applyFont="1" applyBorder="1" applyAlignment="1">
      <alignment horizontal="left" vertical="center"/>
    </xf>
    <xf numFmtId="0" fontId="30" fillId="2" borderId="37" xfId="2" applyNumberFormat="1" applyFont="1" applyFill="1" applyBorder="1" applyAlignment="1">
      <alignment horizontal="left"/>
    </xf>
    <xf numFmtId="0" fontId="78" fillId="0" borderId="37" xfId="42" applyFont="1" applyBorder="1" applyAlignment="1">
      <alignment horizontal="left" vertical="center"/>
    </xf>
    <xf numFmtId="0" fontId="18" fillId="0" borderId="22" xfId="1" applyFont="1" applyBorder="1" applyAlignment="1">
      <alignment horizontal="center" vertical="center"/>
    </xf>
    <xf numFmtId="4" fontId="34" fillId="0" borderId="22" xfId="1" applyNumberFormat="1" applyFont="1" applyBorder="1" applyAlignment="1">
      <alignment horizontal="center" vertical="center"/>
    </xf>
    <xf numFmtId="0" fontId="18" fillId="0" borderId="28" xfId="42" applyFont="1" applyBorder="1" applyAlignment="1">
      <alignment horizontal="right" vertical="center"/>
    </xf>
    <xf numFmtId="0" fontId="17" fillId="0" borderId="94" xfId="0" applyFont="1" applyBorder="1"/>
    <xf numFmtId="4" fontId="34" fillId="0" borderId="35" xfId="1" applyNumberFormat="1" applyFont="1" applyBorder="1" applyAlignment="1">
      <alignment horizontal="center" vertical="center"/>
    </xf>
    <xf numFmtId="2" fontId="18" fillId="2" borderId="92" xfId="42" applyNumberFormat="1" applyFont="1" applyFill="1" applyBorder="1" applyAlignment="1">
      <alignment horizontal="center"/>
    </xf>
    <xf numFmtId="4" fontId="18" fillId="0" borderId="35" xfId="1" applyNumberFormat="1" applyFont="1" applyBorder="1" applyAlignment="1">
      <alignment horizontal="right" vertical="center"/>
    </xf>
    <xf numFmtId="49" fontId="17" fillId="0" borderId="49" xfId="0" applyNumberFormat="1" applyFont="1" applyBorder="1"/>
    <xf numFmtId="0" fontId="17" fillId="0" borderId="42" xfId="0" applyFont="1" applyBorder="1"/>
    <xf numFmtId="4" fontId="19" fillId="0" borderId="14" xfId="1" applyNumberFormat="1" applyFont="1" applyBorder="1" applyAlignment="1">
      <alignment horizontal="right" vertical="center"/>
    </xf>
    <xf numFmtId="4" fontId="34" fillId="0" borderId="14" xfId="1" applyNumberFormat="1" applyFont="1" applyBorder="1" applyAlignment="1">
      <alignment horizontal="right" vertical="center"/>
    </xf>
    <xf numFmtId="4" fontId="63" fillId="0" borderId="2" xfId="52" applyNumberFormat="1" applyFont="1" applyBorder="1" applyAlignment="1">
      <alignment horizontal="left" vertical="center" wrapText="1"/>
    </xf>
    <xf numFmtId="0" fontId="26" fillId="0" borderId="3" xfId="0" quotePrefix="1" applyFont="1" applyBorder="1" applyAlignment="1">
      <alignment horizontal="right" vertical="center"/>
    </xf>
    <xf numFmtId="49" fontId="17" fillId="0" borderId="11" xfId="0" applyNumberFormat="1" applyFont="1" applyFill="1" applyBorder="1"/>
    <xf numFmtId="49" fontId="17" fillId="0" borderId="9" xfId="0" applyNumberFormat="1" applyFont="1" applyFill="1" applyBorder="1"/>
    <xf numFmtId="0" fontId="17" fillId="0" borderId="9" xfId="0" applyFont="1" applyFill="1" applyBorder="1"/>
    <xf numFmtId="0" fontId="17" fillId="0" borderId="10" xfId="0" applyFont="1" applyFill="1" applyBorder="1"/>
    <xf numFmtId="49" fontId="17" fillId="0" borderId="6" xfId="0" applyNumberFormat="1" applyFont="1" applyFill="1" applyBorder="1"/>
    <xf numFmtId="49" fontId="17" fillId="0" borderId="25" xfId="0" applyNumberFormat="1" applyFont="1" applyBorder="1"/>
    <xf numFmtId="49" fontId="17" fillId="0" borderId="49" xfId="0" applyNumberFormat="1" applyFont="1" applyFill="1" applyBorder="1"/>
    <xf numFmtId="49" fontId="17" fillId="0" borderId="5" xfId="0" applyNumberFormat="1" applyFont="1" applyFill="1" applyBorder="1"/>
    <xf numFmtId="0" fontId="17" fillId="0" borderId="86" xfId="0" applyFont="1" applyFill="1" applyBorder="1"/>
    <xf numFmtId="0" fontId="17" fillId="0" borderId="136" xfId="0" applyFont="1" applyFill="1" applyBorder="1"/>
    <xf numFmtId="0" fontId="17" fillId="0" borderId="12" xfId="0" applyFont="1" applyFill="1" applyBorder="1"/>
    <xf numFmtId="0" fontId="17" fillId="0" borderId="137" xfId="0" applyFont="1" applyFill="1" applyBorder="1"/>
    <xf numFmtId="49" fontId="47" fillId="0" borderId="62" xfId="1" applyNumberFormat="1" applyFont="1" applyBorder="1" applyAlignment="1">
      <alignment horizontal="left" vertical="center"/>
    </xf>
    <xf numFmtId="4" fontId="19" fillId="0" borderId="49" xfId="1" applyNumberFormat="1" applyFont="1" applyBorder="1" applyAlignment="1">
      <alignment horizontal="left" vertical="center"/>
    </xf>
    <xf numFmtId="49" fontId="17" fillId="0" borderId="6" xfId="0" applyNumberFormat="1" applyFont="1" applyBorder="1"/>
    <xf numFmtId="4" fontId="19" fillId="0" borderId="49" xfId="1" applyNumberFormat="1" applyFont="1" applyBorder="1" applyAlignment="1">
      <alignment horizontal="center" vertical="center"/>
    </xf>
    <xf numFmtId="4" fontId="19" fillId="0" borderId="6" xfId="1" applyNumberFormat="1" applyFont="1" applyBorder="1" applyAlignment="1">
      <alignment horizontal="left" vertical="center" wrapText="1"/>
    </xf>
    <xf numFmtId="0" fontId="18" fillId="0" borderId="6" xfId="1" applyFont="1" applyBorder="1" applyAlignment="1">
      <alignment horizontal="center" vertical="center"/>
    </xf>
    <xf numFmtId="164" fontId="18" fillId="0" borderId="6" xfId="39" applyFont="1" applyFill="1" applyBorder="1" applyAlignment="1">
      <alignment horizontal="center" vertical="center"/>
    </xf>
    <xf numFmtId="4" fontId="18" fillId="0" borderId="110" xfId="1" applyNumberFormat="1" applyFont="1" applyBorder="1" applyAlignment="1">
      <alignment horizontal="center" vertical="center"/>
    </xf>
    <xf numFmtId="2" fontId="34" fillId="0" borderId="111" xfId="1" applyNumberFormat="1" applyFont="1" applyBorder="1" applyAlignment="1">
      <alignment horizontal="center" vertical="center"/>
    </xf>
    <xf numFmtId="4" fontId="34" fillId="0" borderId="111" xfId="1" applyNumberFormat="1" applyFont="1" applyBorder="1" applyAlignment="1">
      <alignment horizontal="center" vertical="center"/>
    </xf>
    <xf numFmtId="4" fontId="18" fillId="0" borderId="26" xfId="1" applyNumberFormat="1" applyFont="1" applyBorder="1" applyAlignment="1">
      <alignment horizontal="right" vertical="center"/>
    </xf>
    <xf numFmtId="164" fontId="18" fillId="0" borderId="111" xfId="39" applyFont="1" applyFill="1" applyBorder="1" applyAlignment="1">
      <alignment horizontal="center" vertical="center"/>
    </xf>
    <xf numFmtId="4" fontId="19" fillId="0" borderId="75" xfId="1" applyNumberFormat="1" applyFont="1" applyBorder="1" applyAlignment="1">
      <alignment horizontal="center" vertical="center"/>
    </xf>
    <xf numFmtId="4" fontId="18" fillId="0" borderId="98" xfId="1" applyNumberFormat="1" applyFont="1" applyBorder="1" applyAlignment="1">
      <alignment horizontal="center" vertical="center"/>
    </xf>
    <xf numFmtId="0" fontId="77" fillId="0" borderId="37" xfId="2" applyNumberFormat="1" applyFont="1" applyFill="1" applyBorder="1" applyAlignment="1">
      <alignment horizontal="left"/>
    </xf>
    <xf numFmtId="2" fontId="34" fillId="0" borderId="37" xfId="1" applyNumberFormat="1" applyFont="1" applyBorder="1" applyAlignment="1">
      <alignment horizontal="center" vertical="center"/>
    </xf>
    <xf numFmtId="4" fontId="34" fillId="0" borderId="37" xfId="1" applyNumberFormat="1" applyFont="1" applyBorder="1" applyAlignment="1">
      <alignment horizontal="center" vertical="center"/>
    </xf>
    <xf numFmtId="4" fontId="18" fillId="0" borderId="101" xfId="1" applyNumberFormat="1" applyFont="1" applyBorder="1" applyAlignment="1">
      <alignment horizontal="right" vertical="center"/>
    </xf>
    <xf numFmtId="164" fontId="52" fillId="0" borderId="37" xfId="39" applyFont="1" applyFill="1" applyBorder="1" applyAlignment="1">
      <alignment horizontal="center" vertical="center"/>
    </xf>
    <xf numFmtId="4" fontId="19" fillId="0" borderId="102" xfId="1" applyNumberFormat="1" applyFont="1" applyBorder="1" applyAlignment="1">
      <alignment horizontal="center" vertical="center"/>
    </xf>
    <xf numFmtId="0" fontId="52" fillId="2" borderId="100" xfId="1" applyFont="1" applyFill="1" applyBorder="1" applyAlignment="1">
      <alignment horizontal="center" vertical="center"/>
    </xf>
    <xf numFmtId="0" fontId="52" fillId="2" borderId="37" xfId="1" applyFont="1" applyFill="1" applyBorder="1" applyAlignment="1">
      <alignment horizontal="center" vertical="center"/>
    </xf>
    <xf numFmtId="4" fontId="18" fillId="2" borderId="37" xfId="1" applyNumberFormat="1" applyFont="1" applyFill="1" applyBorder="1" applyAlignment="1">
      <alignment horizontal="center" vertical="center"/>
    </xf>
    <xf numFmtId="4" fontId="18" fillId="2" borderId="37" xfId="1" applyNumberFormat="1" applyFont="1" applyFill="1" applyBorder="1" applyAlignment="1">
      <alignment horizontal="right" vertical="center"/>
    </xf>
    <xf numFmtId="164" fontId="52" fillId="2" borderId="37" xfId="39" applyFont="1" applyFill="1" applyBorder="1" applyAlignment="1">
      <alignment horizontal="center" vertical="center"/>
    </xf>
    <xf numFmtId="43" fontId="19" fillId="2" borderId="37" xfId="2" applyFont="1" applyFill="1" applyBorder="1" applyAlignment="1">
      <alignment horizontal="right" vertical="center"/>
    </xf>
    <xf numFmtId="4" fontId="19" fillId="2" borderId="102" xfId="1" applyNumberFormat="1" applyFont="1" applyFill="1" applyBorder="1" applyAlignment="1">
      <alignment horizontal="center" vertical="center"/>
    </xf>
    <xf numFmtId="0" fontId="52" fillId="2" borderId="98" xfId="42" applyFont="1" applyFill="1" applyBorder="1" applyAlignment="1">
      <alignment horizontal="center" vertical="center" wrapText="1"/>
    </xf>
    <xf numFmtId="168" fontId="18" fillId="2" borderId="37" xfId="42" applyNumberFormat="1" applyFont="1" applyFill="1" applyBorder="1" applyAlignment="1">
      <alignment vertical="top"/>
    </xf>
    <xf numFmtId="168" fontId="18" fillId="2" borderId="37" xfId="42" applyNumberFormat="1" applyFont="1" applyFill="1" applyBorder="1" applyAlignment="1">
      <alignment horizontal="center" vertical="center"/>
    </xf>
    <xf numFmtId="2" fontId="18" fillId="2" borderId="101" xfId="42" applyNumberFormat="1" applyFont="1" applyFill="1" applyBorder="1" applyAlignment="1">
      <alignment horizontal="center"/>
    </xf>
    <xf numFmtId="168" fontId="18" fillId="2" borderId="101" xfId="42" applyNumberFormat="1" applyFont="1" applyFill="1" applyBorder="1" applyAlignment="1">
      <alignment vertical="top"/>
    </xf>
    <xf numFmtId="2" fontId="18" fillId="2" borderId="37" xfId="42" applyNumberFormat="1" applyFont="1" applyFill="1" applyBorder="1" applyAlignment="1">
      <alignment horizontal="center" vertical="center"/>
    </xf>
    <xf numFmtId="168" fontId="18" fillId="2" borderId="37" xfId="42" applyNumberFormat="1" applyFont="1" applyFill="1" applyBorder="1" applyAlignment="1">
      <alignment vertical="center"/>
    </xf>
    <xf numFmtId="0" fontId="52" fillId="2" borderId="69" xfId="42" applyFont="1" applyFill="1" applyBorder="1" applyAlignment="1">
      <alignment horizontal="center" vertical="center" wrapText="1"/>
    </xf>
    <xf numFmtId="4" fontId="18" fillId="2" borderId="113" xfId="1" applyNumberFormat="1" applyFont="1" applyFill="1" applyBorder="1" applyAlignment="1">
      <alignment horizontal="center" vertical="center"/>
    </xf>
    <xf numFmtId="0" fontId="52" fillId="2" borderId="37" xfId="1" applyFont="1" applyFill="1" applyBorder="1" applyAlignment="1">
      <alignment horizontal="center" vertical="center" wrapText="1"/>
    </xf>
    <xf numFmtId="0" fontId="52" fillId="2" borderId="100" xfId="42" applyFont="1" applyFill="1" applyBorder="1" applyAlignment="1">
      <alignment horizontal="center" vertical="center" wrapText="1"/>
    </xf>
    <xf numFmtId="0" fontId="52" fillId="2" borderId="100" xfId="42" applyFont="1" applyFill="1" applyBorder="1" applyAlignment="1">
      <alignment horizontal="center" vertical="center"/>
    </xf>
    <xf numFmtId="168" fontId="18" fillId="2" borderId="37" xfId="42" applyNumberFormat="1" applyFont="1" applyFill="1" applyBorder="1" applyAlignment="1">
      <alignment horizontal="center"/>
    </xf>
    <xf numFmtId="2" fontId="18" fillId="2" borderId="118" xfId="42" applyNumberFormat="1" applyFont="1" applyFill="1" applyBorder="1" applyAlignment="1">
      <alignment horizontal="center"/>
    </xf>
    <xf numFmtId="2" fontId="18" fillId="2" borderId="101" xfId="42" applyNumberFormat="1" applyFont="1" applyFill="1" applyBorder="1" applyAlignment="1">
      <alignment horizontal="center" vertical="center"/>
    </xf>
    <xf numFmtId="168" fontId="18" fillId="2" borderId="101" xfId="42" applyNumberFormat="1" applyFont="1" applyFill="1" applyBorder="1" applyAlignment="1">
      <alignment vertical="center"/>
    </xf>
    <xf numFmtId="2" fontId="18" fillId="2" borderId="118" xfId="42" applyNumberFormat="1" applyFont="1" applyFill="1" applyBorder="1" applyAlignment="1">
      <alignment horizontal="center" vertical="center"/>
    </xf>
    <xf numFmtId="49" fontId="17" fillId="2" borderId="6" xfId="0" applyNumberFormat="1" applyFont="1" applyFill="1" applyBorder="1"/>
    <xf numFmtId="0" fontId="29" fillId="2" borderId="49" xfId="1" applyFont="1" applyFill="1" applyBorder="1" applyAlignment="1">
      <alignment horizontal="center" vertical="center"/>
    </xf>
    <xf numFmtId="0" fontId="29" fillId="2" borderId="6" xfId="1" applyFont="1" applyFill="1" applyBorder="1" applyAlignment="1">
      <alignment horizontal="center" vertical="center" wrapText="1"/>
    </xf>
    <xf numFmtId="4" fontId="29" fillId="2" borderId="6" xfId="1" applyNumberFormat="1" applyFont="1" applyFill="1" applyBorder="1" applyAlignment="1">
      <alignment horizontal="center" vertical="center"/>
    </xf>
    <xf numFmtId="164" fontId="29" fillId="2" borderId="6" xfId="39" applyFont="1" applyFill="1" applyBorder="1" applyAlignment="1">
      <alignment horizontal="center" vertical="center"/>
    </xf>
    <xf numFmtId="43" fontId="29" fillId="2" borderId="6" xfId="2" applyFont="1" applyFill="1" applyBorder="1" applyAlignment="1">
      <alignment horizontal="center" vertical="center"/>
    </xf>
    <xf numFmtId="0" fontId="29" fillId="2" borderId="50" xfId="1" applyFont="1" applyFill="1" applyBorder="1" applyAlignment="1">
      <alignment horizontal="center" vertical="center"/>
    </xf>
    <xf numFmtId="4" fontId="19" fillId="2" borderId="49" xfId="1" applyNumberFormat="1" applyFont="1" applyFill="1" applyBorder="1" applyAlignment="1">
      <alignment horizontal="center" vertical="center"/>
    </xf>
    <xf numFmtId="4" fontId="19" fillId="2" borderId="6" xfId="1" applyNumberFormat="1" applyFont="1" applyFill="1" applyBorder="1" applyAlignment="1">
      <alignment horizontal="left" vertical="center"/>
    </xf>
    <xf numFmtId="0" fontId="18" fillId="2" borderId="6" xfId="1" applyFont="1" applyFill="1" applyBorder="1" applyAlignment="1">
      <alignment horizontal="center" vertical="center"/>
    </xf>
    <xf numFmtId="4" fontId="18" fillId="2" borderId="6" xfId="1" applyNumberFormat="1" applyFont="1" applyFill="1" applyBorder="1" applyAlignment="1">
      <alignment horizontal="center" vertical="center"/>
    </xf>
    <xf numFmtId="4" fontId="18" fillId="2" borderId="6" xfId="1" applyNumberFormat="1" applyFont="1" applyFill="1" applyBorder="1" applyAlignment="1">
      <alignment horizontal="right" vertical="center"/>
    </xf>
    <xf numFmtId="164" fontId="18" fillId="2" borderId="6" xfId="39" applyFont="1" applyFill="1" applyBorder="1" applyAlignment="1">
      <alignment horizontal="center" vertical="center"/>
    </xf>
    <xf numFmtId="43" fontId="19" fillId="2" borderId="6" xfId="2" applyFont="1" applyFill="1" applyBorder="1" applyAlignment="1">
      <alignment horizontal="right" vertical="center"/>
    </xf>
    <xf numFmtId="4" fontId="19" fillId="2" borderId="50" xfId="1" applyNumberFormat="1" applyFont="1" applyFill="1" applyBorder="1" applyAlignment="1">
      <alignment horizontal="center" vertical="center"/>
    </xf>
    <xf numFmtId="4" fontId="18" fillId="2" borderId="110" xfId="1" applyNumberFormat="1" applyFont="1" applyFill="1" applyBorder="1" applyAlignment="1">
      <alignment horizontal="center" vertical="center"/>
    </xf>
    <xf numFmtId="0" fontId="30" fillId="2" borderId="111" xfId="2" applyNumberFormat="1" applyFont="1" applyFill="1" applyBorder="1" applyAlignment="1">
      <alignment horizontal="left"/>
    </xf>
    <xf numFmtId="0" fontId="30" fillId="2" borderId="111" xfId="2" applyNumberFormat="1" applyFont="1" applyFill="1" applyBorder="1" applyAlignment="1">
      <alignment horizontal="center" vertical="center"/>
    </xf>
    <xf numFmtId="2" fontId="34" fillId="2" borderId="111" xfId="1" applyNumberFormat="1" applyFont="1" applyFill="1" applyBorder="1" applyAlignment="1">
      <alignment horizontal="center" vertical="center"/>
    </xf>
    <xf numFmtId="4" fontId="34" fillId="2" borderId="111" xfId="1" applyNumberFormat="1" applyFont="1" applyFill="1" applyBorder="1" applyAlignment="1">
      <alignment horizontal="center" vertical="center"/>
    </xf>
    <xf numFmtId="4" fontId="18" fillId="2" borderId="111" xfId="1" applyNumberFormat="1" applyFont="1" applyFill="1" applyBorder="1" applyAlignment="1">
      <alignment horizontal="right" vertical="center"/>
    </xf>
    <xf numFmtId="164" fontId="18" fillId="2" borderId="111" xfId="39" applyFont="1" applyFill="1" applyBorder="1" applyAlignment="1">
      <alignment horizontal="center" vertical="center"/>
    </xf>
    <xf numFmtId="43" fontId="19" fillId="2" borderId="111" xfId="2" applyFont="1" applyFill="1" applyBorder="1" applyAlignment="1">
      <alignment horizontal="right" vertical="center"/>
    </xf>
    <xf numFmtId="4" fontId="19" fillId="2" borderId="112" xfId="1" applyNumberFormat="1" applyFont="1" applyFill="1" applyBorder="1" applyAlignment="1">
      <alignment horizontal="center" vertical="center"/>
    </xf>
    <xf numFmtId="4" fontId="18" fillId="2" borderId="98" xfId="1" applyNumberFormat="1" applyFont="1" applyFill="1" applyBorder="1" applyAlignment="1">
      <alignment horizontal="center" vertical="center"/>
    </xf>
    <xf numFmtId="0" fontId="30" fillId="2" borderId="37" xfId="2" applyNumberFormat="1" applyFont="1" applyFill="1" applyBorder="1" applyAlignment="1">
      <alignment horizontal="center" vertical="center"/>
    </xf>
    <xf numFmtId="2" fontId="34" fillId="2" borderId="37" xfId="1" applyNumberFormat="1" applyFont="1" applyFill="1" applyBorder="1" applyAlignment="1">
      <alignment horizontal="center" vertical="center"/>
    </xf>
    <xf numFmtId="4" fontId="34" fillId="2" borderId="37" xfId="1" applyNumberFormat="1" applyFont="1" applyFill="1" applyBorder="1" applyAlignment="1">
      <alignment horizontal="center" vertical="center"/>
    </xf>
    <xf numFmtId="4" fontId="19" fillId="2" borderId="99" xfId="1" applyNumberFormat="1" applyFont="1" applyFill="1" applyBorder="1" applyAlignment="1">
      <alignment horizontal="center" vertical="center"/>
    </xf>
    <xf numFmtId="0" fontId="52" fillId="2" borderId="98" xfId="1" applyFont="1" applyFill="1" applyBorder="1" applyAlignment="1">
      <alignment horizontal="center" vertical="center"/>
    </xf>
    <xf numFmtId="4" fontId="18" fillId="2" borderId="37" xfId="1" applyNumberFormat="1" applyFont="1" applyFill="1" applyBorder="1" applyAlignment="1">
      <alignment horizontal="right" vertical="center" wrapText="1"/>
    </xf>
    <xf numFmtId="0" fontId="52" fillId="2" borderId="98" xfId="1" applyFont="1" applyFill="1" applyBorder="1" applyAlignment="1">
      <alignment horizontal="center" vertical="center" wrapText="1"/>
    </xf>
    <xf numFmtId="0" fontId="18" fillId="2" borderId="37" xfId="42" applyFont="1" applyFill="1" applyBorder="1" applyAlignment="1">
      <alignment horizontal="center"/>
    </xf>
    <xf numFmtId="0" fontId="52" fillId="2" borderId="101" xfId="1" applyFont="1" applyFill="1" applyBorder="1" applyAlignment="1">
      <alignment horizontal="center" vertical="center" wrapText="1"/>
    </xf>
    <xf numFmtId="4" fontId="18" fillId="2" borderId="101" xfId="1" applyNumberFormat="1" applyFont="1" applyFill="1" applyBorder="1" applyAlignment="1">
      <alignment horizontal="center" vertical="center"/>
    </xf>
    <xf numFmtId="4" fontId="18" fillId="2" borderId="101" xfId="1" applyNumberFormat="1" applyFont="1" applyFill="1" applyBorder="1" applyAlignment="1">
      <alignment horizontal="right" vertical="center"/>
    </xf>
    <xf numFmtId="43" fontId="19" fillId="2" borderId="101" xfId="2" applyFont="1" applyFill="1" applyBorder="1" applyAlignment="1">
      <alignment horizontal="right" vertical="center"/>
    </xf>
    <xf numFmtId="0" fontId="18" fillId="2" borderId="101" xfId="42" applyFont="1" applyFill="1" applyBorder="1" applyAlignment="1">
      <alignment horizontal="right" vertical="center"/>
    </xf>
    <xf numFmtId="0" fontId="78" fillId="2" borderId="101" xfId="42" applyFont="1" applyFill="1" applyBorder="1" applyAlignment="1">
      <alignment horizontal="left" vertical="center"/>
    </xf>
    <xf numFmtId="0" fontId="52" fillId="0" borderId="100" xfId="1" applyFont="1" applyBorder="1" applyAlignment="1">
      <alignment horizontal="center" vertical="center"/>
    </xf>
    <xf numFmtId="0" fontId="52" fillId="0" borderId="101" xfId="1" applyFont="1" applyBorder="1" applyAlignment="1">
      <alignment horizontal="center" vertical="center" wrapText="1"/>
    </xf>
    <xf numFmtId="4" fontId="18" fillId="0" borderId="101" xfId="1" applyNumberFormat="1" applyFont="1" applyBorder="1" applyAlignment="1">
      <alignment horizontal="center" vertical="center"/>
    </xf>
    <xf numFmtId="4" fontId="18" fillId="0" borderId="101" xfId="1" applyNumberFormat="1" applyFont="1" applyBorder="1" applyAlignment="1">
      <alignment horizontal="left" vertical="center" wrapText="1"/>
    </xf>
    <xf numFmtId="2" fontId="18" fillId="0" borderId="101" xfId="42" applyNumberFormat="1" applyFont="1" applyBorder="1" applyAlignment="1">
      <alignment horizontal="center"/>
    </xf>
    <xf numFmtId="164" fontId="52" fillId="0" borderId="101" xfId="39" applyFont="1" applyFill="1" applyBorder="1" applyAlignment="1">
      <alignment horizontal="center" vertical="center"/>
    </xf>
    <xf numFmtId="0" fontId="78" fillId="0" borderId="101" xfId="42" applyFont="1" applyBorder="1" applyAlignment="1">
      <alignment horizontal="left" vertical="center"/>
    </xf>
    <xf numFmtId="49" fontId="75" fillId="0" borderId="62" xfId="42" applyNumberFormat="1" applyFont="1" applyBorder="1"/>
    <xf numFmtId="49" fontId="51" fillId="0" borderId="100" xfId="42" applyNumberFormat="1" applyFont="1" applyBorder="1"/>
    <xf numFmtId="0" fontId="51" fillId="0" borderId="49" xfId="42" applyFont="1" applyBorder="1" applyAlignment="1">
      <alignment horizontal="center" vertical="center"/>
    </xf>
    <xf numFmtId="0" fontId="51" fillId="0" borderId="6" xfId="42" applyFont="1" applyBorder="1" applyAlignment="1">
      <alignment horizontal="center" vertical="center"/>
    </xf>
    <xf numFmtId="0" fontId="51" fillId="0" borderId="6" xfId="42" applyFont="1" applyBorder="1" applyAlignment="1">
      <alignment horizontal="center" vertical="center" wrapText="1"/>
    </xf>
    <xf numFmtId="168" fontId="51" fillId="0" borderId="6" xfId="42" applyNumberFormat="1" applyFont="1" applyBorder="1" applyAlignment="1">
      <alignment horizontal="center" vertical="center" wrapText="1"/>
    </xf>
    <xf numFmtId="0" fontId="51" fillId="0" borderId="50" xfId="42" applyFont="1" applyBorder="1" applyAlignment="1">
      <alignment horizontal="center" vertical="center" wrapText="1"/>
    </xf>
    <xf numFmtId="0" fontId="51" fillId="0" borderId="49" xfId="42" applyFont="1" applyBorder="1" applyAlignment="1">
      <alignment vertical="center"/>
    </xf>
    <xf numFmtId="0" fontId="51" fillId="0" borderId="6" xfId="42" applyFont="1" applyBorder="1" applyAlignment="1">
      <alignment horizontal="left" vertical="top" wrapText="1"/>
    </xf>
    <xf numFmtId="0" fontId="52" fillId="0" borderId="6" xfId="42" applyFont="1" applyBorder="1" applyAlignment="1">
      <alignment horizontal="center"/>
    </xf>
    <xf numFmtId="2" fontId="52" fillId="0" borderId="6" xfId="42" applyNumberFormat="1" applyFont="1" applyBorder="1" applyAlignment="1">
      <alignment horizontal="center"/>
    </xf>
    <xf numFmtId="168" fontId="52" fillId="0" borderId="6" xfId="42" applyNumberFormat="1" applyFont="1" applyBorder="1" applyAlignment="1">
      <alignment vertical="top"/>
    </xf>
    <xf numFmtId="168" fontId="51" fillId="0" borderId="6" xfId="42" applyNumberFormat="1" applyFont="1" applyBorder="1" applyAlignment="1">
      <alignment vertical="center"/>
    </xf>
    <xf numFmtId="0" fontId="51" fillId="0" borderId="50" xfId="42" applyFont="1" applyBorder="1" applyAlignment="1">
      <alignment horizontal="center" vertical="center"/>
    </xf>
    <xf numFmtId="0" fontId="51" fillId="0" borderId="110" xfId="42" applyFont="1" applyBorder="1"/>
    <xf numFmtId="2" fontId="51" fillId="0" borderId="111" xfId="42" applyNumberFormat="1" applyFont="1" applyBorder="1"/>
    <xf numFmtId="0" fontId="51" fillId="0" borderId="111" xfId="42" applyFont="1" applyBorder="1"/>
    <xf numFmtId="168" fontId="51" fillId="0" borderId="111" xfId="42" applyNumberFormat="1" applyFont="1" applyBorder="1" applyAlignment="1">
      <alignment horizontal="center"/>
    </xf>
    <xf numFmtId="168" fontId="51" fillId="0" borderId="111" xfId="42" applyNumberFormat="1" applyFont="1" applyBorder="1"/>
    <xf numFmtId="0" fontId="51" fillId="0" borderId="112" xfId="42" applyFont="1" applyBorder="1" applyAlignment="1">
      <alignment horizontal="center" vertical="center"/>
    </xf>
    <xf numFmtId="0" fontId="51" fillId="0" borderId="98" xfId="42" applyFont="1" applyBorder="1"/>
    <xf numFmtId="168" fontId="51" fillId="0" borderId="37" xfId="42" applyNumberFormat="1" applyFont="1" applyBorder="1"/>
    <xf numFmtId="0" fontId="51" fillId="0" borderId="99" xfId="42" applyFont="1" applyBorder="1" applyAlignment="1">
      <alignment horizontal="center" vertical="center"/>
    </xf>
    <xf numFmtId="0" fontId="52" fillId="0" borderId="98" xfId="42" applyFont="1" applyBorder="1" applyAlignment="1">
      <alignment horizontal="center" vertical="center"/>
    </xf>
    <xf numFmtId="0" fontId="52" fillId="0" borderId="0" xfId="42" applyFont="1" applyAlignment="1">
      <alignment horizontal="center" vertical="center"/>
    </xf>
    <xf numFmtId="2" fontId="18" fillId="0" borderId="118" xfId="42" applyNumberFormat="1" applyFont="1" applyBorder="1" applyAlignment="1">
      <alignment horizontal="center"/>
    </xf>
    <xf numFmtId="2" fontId="18" fillId="0" borderId="118" xfId="42" applyNumberFormat="1" applyFont="1" applyBorder="1" applyAlignment="1">
      <alignment horizontal="center" vertical="center"/>
    </xf>
    <xf numFmtId="168" fontId="18" fillId="0" borderId="37" xfId="42" applyNumberFormat="1" applyFont="1" applyBorder="1" applyAlignment="1">
      <alignment vertical="center"/>
    </xf>
    <xf numFmtId="0" fontId="52" fillId="0" borderId="0" xfId="42" applyFont="1"/>
    <xf numFmtId="2" fontId="18" fillId="0" borderId="37" xfId="42" applyNumberFormat="1" applyFont="1" applyBorder="1" applyAlignment="1">
      <alignment horizontal="center" vertical="center"/>
    </xf>
    <xf numFmtId="0" fontId="51" fillId="0" borderId="96" xfId="42" applyFont="1" applyBorder="1"/>
    <xf numFmtId="0" fontId="51" fillId="0" borderId="6" xfId="42" applyFont="1" applyBorder="1" applyAlignment="1">
      <alignment horizontal="left" vertical="center" wrapText="1"/>
    </xf>
    <xf numFmtId="0" fontId="51" fillId="0" borderId="6" xfId="42" applyFont="1" applyBorder="1"/>
    <xf numFmtId="2" fontId="51" fillId="0" borderId="6" xfId="42" applyNumberFormat="1" applyFont="1" applyBorder="1"/>
    <xf numFmtId="168" fontId="51" fillId="0" borderId="6" xfId="42" applyNumberFormat="1" applyFont="1" applyBorder="1" applyAlignment="1">
      <alignment horizontal="center"/>
    </xf>
    <xf numFmtId="168" fontId="51" fillId="0" borderId="6" xfId="42" applyNumberFormat="1" applyFont="1" applyBorder="1"/>
    <xf numFmtId="0" fontId="51" fillId="0" borderId="97" xfId="42" applyFont="1" applyBorder="1" applyAlignment="1">
      <alignment vertical="center"/>
    </xf>
    <xf numFmtId="0" fontId="51" fillId="0" borderId="97" xfId="42" applyFont="1" applyBorder="1"/>
    <xf numFmtId="2" fontId="51" fillId="0" borderId="97" xfId="42" applyNumberFormat="1" applyFont="1" applyBorder="1"/>
    <xf numFmtId="168" fontId="51" fillId="0" borderId="97" xfId="42" applyNumberFormat="1" applyFont="1" applyBorder="1" applyAlignment="1">
      <alignment horizontal="center"/>
    </xf>
    <xf numFmtId="168" fontId="51" fillId="0" borderId="97" xfId="42" applyNumberFormat="1" applyFont="1" applyBorder="1"/>
    <xf numFmtId="0" fontId="51" fillId="0" borderId="76" xfId="42" applyFont="1" applyBorder="1" applyAlignment="1">
      <alignment horizontal="center" vertical="center"/>
    </xf>
    <xf numFmtId="0" fontId="47" fillId="0" borderId="37" xfId="42" applyFont="1" applyBorder="1" applyAlignment="1">
      <alignment vertical="center"/>
    </xf>
    <xf numFmtId="0" fontId="18" fillId="0" borderId="37" xfId="42" applyFont="1" applyBorder="1"/>
    <xf numFmtId="168" fontId="18" fillId="0" borderId="37" xfId="42" applyNumberFormat="1" applyFont="1" applyBorder="1" applyAlignment="1">
      <alignment horizontal="center"/>
    </xf>
    <xf numFmtId="0" fontId="51" fillId="0" borderId="6" xfId="42" applyFont="1" applyBorder="1" applyAlignment="1">
      <alignment vertical="center" wrapText="1"/>
    </xf>
    <xf numFmtId="0" fontId="18" fillId="0" borderId="101" xfId="42" applyFont="1" applyBorder="1" applyAlignment="1">
      <alignment horizontal="center"/>
    </xf>
    <xf numFmtId="168" fontId="18" fillId="0" borderId="101" xfId="42" applyNumberFormat="1" applyFont="1" applyBorder="1" applyAlignment="1">
      <alignment vertical="top"/>
    </xf>
    <xf numFmtId="168" fontId="51" fillId="0" borderId="101" xfId="42" applyNumberFormat="1" applyFont="1" applyBorder="1"/>
    <xf numFmtId="0" fontId="51" fillId="0" borderId="102" xfId="42" applyFont="1" applyBorder="1" applyAlignment="1">
      <alignment horizontal="center" vertical="center"/>
    </xf>
    <xf numFmtId="0" fontId="52" fillId="0" borderId="98" xfId="42" applyFont="1" applyBorder="1" applyAlignment="1">
      <alignment horizontal="center" vertical="center" wrapText="1"/>
    </xf>
    <xf numFmtId="2" fontId="18" fillId="0" borderId="101" xfId="42" applyNumberFormat="1" applyFont="1" applyBorder="1" applyAlignment="1">
      <alignment horizontal="center" vertical="center"/>
    </xf>
    <xf numFmtId="168" fontId="18" fillId="0" borderId="101" xfId="42" applyNumberFormat="1" applyFont="1" applyBorder="1" applyAlignment="1">
      <alignment vertical="center"/>
    </xf>
    <xf numFmtId="49" fontId="51" fillId="0" borderId="49" xfId="42" applyNumberFormat="1" applyFont="1" applyBorder="1" applyAlignment="1">
      <alignment horizontal="center" vertical="center"/>
    </xf>
    <xf numFmtId="0" fontId="18" fillId="0" borderId="37" xfId="42" applyFont="1" applyBorder="1" applyAlignment="1">
      <alignment horizontal="center" vertical="center" wrapText="1"/>
    </xf>
    <xf numFmtId="168" fontId="18" fillId="0" borderId="37" xfId="42" applyNumberFormat="1" applyFont="1" applyBorder="1" applyAlignment="1">
      <alignment horizontal="center" vertical="center"/>
    </xf>
    <xf numFmtId="4" fontId="75" fillId="0" borderId="62" xfId="1" applyNumberFormat="1" applyFont="1" applyBorder="1" applyAlignment="1">
      <alignment horizontal="left" vertical="center"/>
    </xf>
    <xf numFmtId="4" fontId="19" fillId="0" borderId="47" xfId="1" applyNumberFormat="1" applyFont="1" applyBorder="1" applyAlignment="1">
      <alignment horizontal="left" vertical="center"/>
    </xf>
    <xf numFmtId="0" fontId="29" fillId="0" borderId="6" xfId="1" applyFont="1" applyBorder="1" applyAlignment="1">
      <alignment horizontal="left" vertical="center" wrapText="1"/>
    </xf>
    <xf numFmtId="0" fontId="51" fillId="0" borderId="6" xfId="1" applyFont="1" applyBorder="1" applyAlignment="1">
      <alignment horizontal="center" vertical="center" wrapText="1"/>
    </xf>
    <xf numFmtId="164" fontId="18" fillId="0" borderId="6" xfId="39" applyFont="1" applyFill="1" applyBorder="1" applyAlignment="1">
      <alignment horizontal="right" vertical="center"/>
    </xf>
    <xf numFmtId="4" fontId="19" fillId="0" borderId="27" xfId="1" applyNumberFormat="1" applyFont="1" applyBorder="1" applyAlignment="1">
      <alignment horizontal="left" vertical="center"/>
    </xf>
    <xf numFmtId="4" fontId="19" fillId="0" borderId="27" xfId="1" applyNumberFormat="1" applyFont="1" applyBorder="1" applyAlignment="1">
      <alignment horizontal="center" vertical="center"/>
    </xf>
    <xf numFmtId="4" fontId="19" fillId="0" borderId="66" xfId="1" applyNumberFormat="1" applyFont="1" applyBorder="1" applyAlignment="1">
      <alignment horizontal="center" vertical="center"/>
    </xf>
    <xf numFmtId="4" fontId="19" fillId="0" borderId="55" xfId="1" applyNumberFormat="1" applyFont="1" applyBorder="1" applyAlignment="1">
      <alignment horizontal="center" vertical="center"/>
    </xf>
    <xf numFmtId="164" fontId="18" fillId="0" borderId="14" xfId="39" applyFont="1" applyFill="1" applyBorder="1" applyAlignment="1">
      <alignment horizontal="center" vertical="center"/>
    </xf>
    <xf numFmtId="4" fontId="19" fillId="0" borderId="56" xfId="1" applyNumberFormat="1" applyFont="1" applyBorder="1" applyAlignment="1">
      <alignment horizontal="center" vertical="center"/>
    </xf>
    <xf numFmtId="0" fontId="18" fillId="0" borderId="14" xfId="1" applyFont="1" applyBorder="1" applyAlignment="1">
      <alignment horizontal="center" vertical="center" wrapText="1"/>
    </xf>
    <xf numFmtId="0" fontId="18" fillId="2" borderId="0" xfId="1" applyFont="1" applyFill="1" applyAlignment="1">
      <alignment vertical="center"/>
    </xf>
    <xf numFmtId="4" fontId="18" fillId="2" borderId="14" xfId="1" applyNumberFormat="1" applyFont="1" applyFill="1" applyBorder="1" applyAlignment="1">
      <alignment horizontal="center" vertical="center"/>
    </xf>
    <xf numFmtId="4" fontId="18" fillId="2" borderId="14" xfId="1" applyNumberFormat="1" applyFont="1" applyFill="1" applyBorder="1" applyAlignment="1">
      <alignment horizontal="right" vertical="center"/>
    </xf>
    <xf numFmtId="164" fontId="18" fillId="2" borderId="14" xfId="39" applyFont="1" applyFill="1" applyBorder="1" applyAlignment="1">
      <alignment horizontal="center" vertical="center"/>
    </xf>
    <xf numFmtId="43" fontId="19" fillId="2" borderId="14" xfId="2" applyFont="1" applyFill="1" applyBorder="1" applyAlignment="1">
      <alignment horizontal="right" vertical="center"/>
    </xf>
    <xf numFmtId="4" fontId="19" fillId="2" borderId="56" xfId="1" applyNumberFormat="1" applyFont="1" applyFill="1" applyBorder="1" applyAlignment="1">
      <alignment horizontal="center" vertical="center"/>
    </xf>
    <xf numFmtId="4" fontId="18" fillId="2" borderId="20" xfId="1" applyNumberFormat="1" applyFont="1" applyFill="1" applyBorder="1" applyAlignment="1">
      <alignment horizontal="center" vertical="center"/>
    </xf>
    <xf numFmtId="4" fontId="18" fillId="2" borderId="20" xfId="1" applyNumberFormat="1" applyFont="1" applyFill="1" applyBorder="1" applyAlignment="1">
      <alignment horizontal="right" vertical="center"/>
    </xf>
    <xf numFmtId="43" fontId="19" fillId="2" borderId="20" xfId="2" applyFont="1" applyFill="1" applyBorder="1" applyAlignment="1">
      <alignment horizontal="right" vertical="center"/>
    </xf>
    <xf numFmtId="4" fontId="19" fillId="2" borderId="54" xfId="1" applyNumberFormat="1" applyFont="1" applyFill="1" applyBorder="1" applyAlignment="1">
      <alignment horizontal="center" vertical="center"/>
    </xf>
    <xf numFmtId="0" fontId="52" fillId="2" borderId="28" xfId="1" applyFont="1" applyFill="1" applyBorder="1" applyAlignment="1">
      <alignment horizontal="center" vertical="center"/>
    </xf>
    <xf numFmtId="2" fontId="18" fillId="2" borderId="28" xfId="42" applyNumberFormat="1" applyFont="1" applyFill="1" applyBorder="1" applyAlignment="1">
      <alignment horizontal="center" vertical="center"/>
    </xf>
    <xf numFmtId="0" fontId="18" fillId="2" borderId="28" xfId="42" applyFont="1" applyFill="1" applyBorder="1" applyAlignment="1">
      <alignment horizontal="right" vertical="center" wrapText="1"/>
    </xf>
    <xf numFmtId="49" fontId="33" fillId="2" borderId="49" xfId="0" applyNumberFormat="1" applyFont="1" applyFill="1" applyBorder="1"/>
    <xf numFmtId="49" fontId="17" fillId="2" borderId="84" xfId="0" applyNumberFormat="1" applyFont="1" applyFill="1" applyBorder="1"/>
    <xf numFmtId="0" fontId="29" fillId="2" borderId="6" xfId="1" applyFont="1" applyFill="1" applyBorder="1" applyAlignment="1">
      <alignment horizontal="left" vertical="center" wrapText="1"/>
    </xf>
    <xf numFmtId="49" fontId="51" fillId="2" borderId="6" xfId="1" applyNumberFormat="1" applyFont="1" applyFill="1" applyBorder="1" applyAlignment="1">
      <alignment horizontal="left" vertical="center" wrapText="1"/>
    </xf>
    <xf numFmtId="0" fontId="51" fillId="2" borderId="6" xfId="1" applyFont="1" applyFill="1" applyBorder="1" applyAlignment="1">
      <alignment horizontal="center" vertical="center" wrapText="1"/>
    </xf>
    <xf numFmtId="164" fontId="18" fillId="2" borderId="6" xfId="39" applyFont="1" applyFill="1" applyBorder="1" applyAlignment="1">
      <alignment horizontal="right" vertical="center"/>
    </xf>
    <xf numFmtId="4" fontId="18" fillId="2" borderId="58" xfId="1" applyNumberFormat="1" applyFont="1" applyFill="1" applyBorder="1" applyAlignment="1">
      <alignment horizontal="center" vertical="center"/>
    </xf>
    <xf numFmtId="0" fontId="30" fillId="2" borderId="17" xfId="2" applyNumberFormat="1" applyFont="1" applyFill="1" applyBorder="1" applyAlignment="1">
      <alignment horizontal="center" vertical="center"/>
    </xf>
    <xf numFmtId="2" fontId="34" fillId="2" borderId="17" xfId="1" applyNumberFormat="1" applyFont="1" applyFill="1" applyBorder="1" applyAlignment="1">
      <alignment horizontal="center" vertical="center"/>
    </xf>
    <xf numFmtId="4" fontId="34" fillId="2" borderId="17" xfId="1" applyNumberFormat="1" applyFont="1" applyFill="1" applyBorder="1" applyAlignment="1">
      <alignment horizontal="center" vertical="center"/>
    </xf>
    <xf numFmtId="4" fontId="18" fillId="2" borderId="17" xfId="1" applyNumberFormat="1" applyFont="1" applyFill="1" applyBorder="1" applyAlignment="1">
      <alignment horizontal="center" vertical="center"/>
    </xf>
    <xf numFmtId="4" fontId="18" fillId="2" borderId="17" xfId="1" applyNumberFormat="1" applyFont="1" applyFill="1" applyBorder="1" applyAlignment="1">
      <alignment horizontal="right" vertical="center"/>
    </xf>
    <xf numFmtId="164" fontId="18" fillId="2" borderId="34" xfId="39" applyFont="1" applyFill="1" applyBorder="1" applyAlignment="1">
      <alignment horizontal="right" vertical="center"/>
    </xf>
    <xf numFmtId="43" fontId="19" fillId="2" borderId="17" xfId="2" applyFont="1" applyFill="1" applyBorder="1" applyAlignment="1">
      <alignment horizontal="right" vertical="center"/>
    </xf>
    <xf numFmtId="43" fontId="19" fillId="2" borderId="63" xfId="2" applyFont="1" applyFill="1" applyBorder="1" applyAlignment="1">
      <alignment horizontal="right" vertical="center"/>
    </xf>
    <xf numFmtId="4" fontId="18" fillId="2" borderId="55" xfId="1" applyNumberFormat="1" applyFont="1" applyFill="1" applyBorder="1" applyAlignment="1">
      <alignment horizontal="center" vertical="center"/>
    </xf>
    <xf numFmtId="0" fontId="52" fillId="2" borderId="14" xfId="1" applyFont="1" applyFill="1" applyBorder="1" applyAlignment="1">
      <alignment horizontal="center" vertical="center"/>
    </xf>
    <xf numFmtId="4" fontId="30" fillId="2" borderId="14" xfId="1" applyNumberFormat="1" applyFont="1" applyFill="1" applyBorder="1" applyAlignment="1">
      <alignment horizontal="center" vertical="center"/>
    </xf>
    <xf numFmtId="164" fontId="52" fillId="2" borderId="14" xfId="39" applyFont="1" applyFill="1" applyBorder="1" applyAlignment="1">
      <alignment horizontal="center" vertical="center"/>
    </xf>
    <xf numFmtId="164" fontId="18" fillId="2" borderId="20" xfId="39" applyFont="1" applyFill="1" applyBorder="1" applyAlignment="1">
      <alignment horizontal="center" vertical="center"/>
    </xf>
    <xf numFmtId="0" fontId="34" fillId="2" borderId="55" xfId="2" applyNumberFormat="1" applyFont="1" applyFill="1" applyBorder="1" applyAlignment="1">
      <alignment horizontal="center" vertical="center"/>
    </xf>
    <xf numFmtId="0" fontId="52" fillId="2" borderId="17" xfId="1" applyFont="1" applyFill="1" applyBorder="1" applyAlignment="1">
      <alignment horizontal="center" vertical="center"/>
    </xf>
    <xf numFmtId="2" fontId="18" fillId="2" borderId="113" xfId="42" applyNumberFormat="1" applyFont="1" applyFill="1" applyBorder="1" applyAlignment="1">
      <alignment horizontal="center"/>
    </xf>
    <xf numFmtId="4" fontId="18" fillId="2" borderId="28" xfId="1" applyNumberFormat="1" applyFont="1" applyFill="1" applyBorder="1" applyAlignment="1">
      <alignment horizontal="center" vertical="center"/>
    </xf>
    <xf numFmtId="4" fontId="18" fillId="2" borderId="51" xfId="1" applyNumberFormat="1" applyFont="1" applyFill="1" applyBorder="1" applyAlignment="1">
      <alignment horizontal="center" vertical="center"/>
    </xf>
    <xf numFmtId="4" fontId="18" fillId="2" borderId="17" xfId="1" applyNumberFormat="1" applyFont="1" applyFill="1" applyBorder="1" applyAlignment="1">
      <alignment horizontal="right" vertical="center" wrapText="1"/>
    </xf>
    <xf numFmtId="4" fontId="18" fillId="2" borderId="0" xfId="1" applyNumberFormat="1" applyFont="1" applyFill="1" applyAlignment="1">
      <alignment horizontal="center" vertical="center" wrapText="1"/>
    </xf>
    <xf numFmtId="0" fontId="18" fillId="2" borderId="17" xfId="1" applyFont="1" applyFill="1" applyBorder="1" applyAlignment="1">
      <alignment horizontal="center" vertical="center"/>
    </xf>
    <xf numFmtId="4" fontId="18" fillId="2" borderId="34" xfId="1" applyNumberFormat="1" applyFont="1" applyFill="1" applyBorder="1" applyAlignment="1">
      <alignment horizontal="center" vertical="center"/>
    </xf>
    <xf numFmtId="0" fontId="30" fillId="2" borderId="55" xfId="2" applyNumberFormat="1" applyFont="1" applyFill="1" applyBorder="1" applyAlignment="1">
      <alignment horizontal="center" vertical="center"/>
    </xf>
    <xf numFmtId="0" fontId="18" fillId="2" borderId="14" xfId="1" applyFont="1" applyFill="1" applyBorder="1" applyAlignment="1">
      <alignment horizontal="center" vertical="center"/>
    </xf>
    <xf numFmtId="4" fontId="19" fillId="2" borderId="20" xfId="1" applyNumberFormat="1" applyFont="1" applyFill="1" applyBorder="1" applyAlignment="1">
      <alignment horizontal="center" vertical="center"/>
    </xf>
    <xf numFmtId="4" fontId="18" fillId="2" borderId="53" xfId="1" applyNumberFormat="1" applyFont="1" applyFill="1" applyBorder="1" applyAlignment="1">
      <alignment horizontal="center" vertical="center"/>
    </xf>
    <xf numFmtId="2" fontId="34" fillId="2" borderId="14" xfId="1" applyNumberFormat="1" applyFont="1" applyFill="1" applyBorder="1" applyAlignment="1">
      <alignment horizontal="center" vertical="center"/>
    </xf>
    <xf numFmtId="4" fontId="34" fillId="2" borderId="14" xfId="1" applyNumberFormat="1" applyFont="1" applyFill="1" applyBorder="1" applyAlignment="1">
      <alignment horizontal="center" vertical="center"/>
    </xf>
    <xf numFmtId="0" fontId="34" fillId="2" borderId="17" xfId="2" applyNumberFormat="1" applyFont="1" applyFill="1" applyBorder="1" applyAlignment="1">
      <alignment horizontal="center" vertical="center"/>
    </xf>
    <xf numFmtId="4" fontId="18" fillId="2" borderId="74" xfId="1" applyNumberFormat="1" applyFont="1" applyFill="1" applyBorder="1" applyAlignment="1">
      <alignment horizontal="center" vertical="center"/>
    </xf>
    <xf numFmtId="4" fontId="18" fillId="2" borderId="1" xfId="1" applyNumberFormat="1" applyFont="1" applyFill="1" applyBorder="1" applyAlignment="1">
      <alignment horizontal="center" vertical="center"/>
    </xf>
    <xf numFmtId="4" fontId="18" fillId="2" borderId="73" xfId="1" applyNumberFormat="1" applyFont="1" applyFill="1" applyBorder="1" applyAlignment="1">
      <alignment horizontal="center" vertical="center"/>
    </xf>
    <xf numFmtId="49" fontId="17" fillId="2" borderId="49" xfId="0" applyNumberFormat="1" applyFont="1" applyFill="1" applyBorder="1"/>
    <xf numFmtId="0" fontId="52" fillId="2" borderId="31" xfId="1" applyFont="1" applyFill="1" applyBorder="1" applyAlignment="1">
      <alignment horizontal="center" vertical="center"/>
    </xf>
    <xf numFmtId="2" fontId="18" fillId="2" borderId="113" xfId="42" applyNumberFormat="1" applyFont="1" applyFill="1" applyBorder="1" applyAlignment="1">
      <alignment horizontal="center" vertical="center"/>
    </xf>
    <xf numFmtId="2" fontId="34" fillId="2" borderId="20" xfId="1" applyNumberFormat="1" applyFont="1" applyFill="1" applyBorder="1" applyAlignment="1">
      <alignment horizontal="center" vertical="center"/>
    </xf>
    <xf numFmtId="0" fontId="52" fillId="2" borderId="20" xfId="1" applyFont="1" applyFill="1" applyBorder="1" applyAlignment="1">
      <alignment horizontal="center" vertical="center"/>
    </xf>
    <xf numFmtId="0" fontId="52" fillId="2" borderId="55" xfId="42" applyFont="1" applyFill="1" applyBorder="1" applyAlignment="1">
      <alignment horizontal="center" vertical="center" wrapText="1"/>
    </xf>
    <xf numFmtId="0" fontId="52" fillId="2" borderId="53" xfId="42" applyFont="1" applyFill="1" applyBorder="1" applyAlignment="1">
      <alignment horizontal="center" vertical="center" wrapText="1"/>
    </xf>
    <xf numFmtId="4" fontId="18" fillId="2" borderId="14" xfId="1" applyNumberFormat="1" applyFont="1" applyFill="1" applyBorder="1" applyAlignment="1">
      <alignment horizontal="right" vertical="center" wrapText="1"/>
    </xf>
    <xf numFmtId="0" fontId="52" fillId="2" borderId="14" xfId="1" applyFont="1" applyFill="1" applyBorder="1" applyAlignment="1">
      <alignment horizontal="center" vertical="center" wrapText="1"/>
    </xf>
    <xf numFmtId="0" fontId="30" fillId="2" borderId="14" xfId="2" applyNumberFormat="1" applyFont="1" applyFill="1" applyBorder="1" applyAlignment="1">
      <alignment horizontal="center" vertical="center"/>
    </xf>
    <xf numFmtId="0" fontId="52" fillId="2" borderId="55" xfId="1" applyFont="1" applyFill="1" applyBorder="1" applyAlignment="1">
      <alignment horizontal="center" vertical="center"/>
    </xf>
    <xf numFmtId="0" fontId="34" fillId="2" borderId="53" xfId="2" applyNumberFormat="1" applyFont="1" applyFill="1" applyBorder="1" applyAlignment="1">
      <alignment horizontal="center" vertical="center"/>
    </xf>
    <xf numFmtId="0" fontId="34" fillId="2" borderId="14" xfId="2" applyNumberFormat="1" applyFont="1" applyFill="1" applyBorder="1" applyAlignment="1">
      <alignment horizontal="center" vertical="center" wrapText="1"/>
    </xf>
    <xf numFmtId="0" fontId="18" fillId="2" borderId="20" xfId="1" applyFont="1" applyFill="1" applyBorder="1" applyAlignment="1">
      <alignment horizontal="center" vertical="center"/>
    </xf>
    <xf numFmtId="0" fontId="18" fillId="2" borderId="113" xfId="1" applyFont="1" applyFill="1" applyBorder="1" applyAlignment="1">
      <alignment vertical="center"/>
    </xf>
    <xf numFmtId="49" fontId="79" fillId="0" borderId="47" xfId="1" applyNumberFormat="1" applyFont="1" applyBorder="1" applyAlignment="1">
      <alignment horizontal="left" vertical="center"/>
    </xf>
    <xf numFmtId="49" fontId="18" fillId="0" borderId="74" xfId="1" applyNumberFormat="1" applyFont="1" applyBorder="1" applyAlignment="1">
      <alignment horizontal="left" vertical="center"/>
    </xf>
    <xf numFmtId="0" fontId="39" fillId="0" borderId="0" xfId="1" applyFont="1" applyAlignment="1">
      <alignment vertical="center"/>
    </xf>
    <xf numFmtId="4" fontId="81" fillId="0" borderId="7" xfId="1" applyNumberFormat="1" applyFont="1" applyBorder="1" applyAlignment="1">
      <alignment horizontal="left" vertical="center"/>
    </xf>
    <xf numFmtId="4" fontId="33" fillId="0" borderId="7" xfId="1" applyNumberFormat="1" applyFont="1" applyBorder="1" applyAlignment="1">
      <alignment horizontal="left" vertical="center"/>
    </xf>
    <xf numFmtId="4" fontId="17" fillId="0" borderId="11" xfId="1" applyNumberFormat="1" applyBorder="1" applyAlignment="1">
      <alignment horizontal="left" vertical="center"/>
    </xf>
    <xf numFmtId="4" fontId="21" fillId="0" borderId="0" xfId="52" applyNumberFormat="1" applyFont="1" applyAlignment="1">
      <alignment horizontal="center" vertical="center" wrapText="1"/>
    </xf>
    <xf numFmtId="0" fontId="33" fillId="0" borderId="6" xfId="1" applyFont="1" applyBorder="1" applyAlignment="1">
      <alignment horizontal="center" vertical="center"/>
    </xf>
    <xf numFmtId="0" fontId="33" fillId="0" borderId="6" xfId="1" applyFont="1" applyBorder="1" applyAlignment="1">
      <alignment horizontal="left" vertical="center" wrapText="1"/>
    </xf>
    <xf numFmtId="0" fontId="33" fillId="0" borderId="6" xfId="1" applyFont="1" applyBorder="1" applyAlignment="1">
      <alignment horizontal="center" vertical="center" wrapText="1"/>
    </xf>
    <xf numFmtId="3" fontId="33" fillId="0" borderId="6" xfId="1" applyNumberFormat="1" applyFont="1" applyBorder="1" applyAlignment="1">
      <alignment horizontal="center" vertical="center" wrapText="1"/>
    </xf>
    <xf numFmtId="4" fontId="33" fillId="0" borderId="6" xfId="1" applyNumberFormat="1" applyFont="1" applyBorder="1" applyAlignment="1">
      <alignment horizontal="center" vertical="center"/>
    </xf>
    <xf numFmtId="4" fontId="33" fillId="0" borderId="11" xfId="1" applyNumberFormat="1" applyFont="1" applyBorder="1" applyAlignment="1">
      <alignment horizontal="left" vertical="center"/>
    </xf>
    <xf numFmtId="3" fontId="17" fillId="0" borderId="7" xfId="1" applyNumberFormat="1" applyBorder="1" applyAlignment="1">
      <alignment horizontal="center" vertical="center"/>
    </xf>
    <xf numFmtId="4" fontId="17" fillId="0" borderId="123" xfId="1" applyNumberFormat="1" applyBorder="1" applyAlignment="1">
      <alignment horizontal="right" vertical="center"/>
    </xf>
    <xf numFmtId="4" fontId="17" fillId="0" borderId="12" xfId="1" applyNumberFormat="1" applyBorder="1" applyAlignment="1">
      <alignment horizontal="right" vertical="center"/>
    </xf>
    <xf numFmtId="4" fontId="33" fillId="0" borderId="126" xfId="1" applyNumberFormat="1" applyFont="1" applyBorder="1" applyAlignment="1">
      <alignment horizontal="center" vertical="center"/>
    </xf>
    <xf numFmtId="4" fontId="17" fillId="0" borderId="89" xfId="1" applyNumberFormat="1" applyBorder="1" applyAlignment="1">
      <alignment horizontal="left" vertical="center"/>
    </xf>
    <xf numFmtId="0" fontId="82" fillId="0" borderId="26" xfId="1" applyFont="1" applyBorder="1" applyAlignment="1">
      <alignment horizontal="left"/>
    </xf>
    <xf numFmtId="0" fontId="83" fillId="0" borderId="26" xfId="1" applyFont="1" applyBorder="1" applyAlignment="1">
      <alignment horizontal="center" vertical="center"/>
    </xf>
    <xf numFmtId="3" fontId="83" fillId="0" borderId="26" xfId="1" applyNumberFormat="1" applyFont="1" applyBorder="1" applyAlignment="1">
      <alignment horizontal="center" vertical="center"/>
    </xf>
    <xf numFmtId="4" fontId="17" fillId="0" borderId="26" xfId="1" applyNumberFormat="1" applyBorder="1" applyAlignment="1">
      <alignment horizontal="right" vertical="center"/>
    </xf>
    <xf numFmtId="43" fontId="17" fillId="0" borderId="26" xfId="2" applyFont="1" applyFill="1" applyBorder="1" applyAlignment="1">
      <alignment horizontal="right" vertical="center"/>
    </xf>
    <xf numFmtId="4" fontId="17" fillId="0" borderId="90" xfId="1" applyNumberFormat="1" applyBorder="1" applyAlignment="1">
      <alignment horizontal="center" vertical="center"/>
    </xf>
    <xf numFmtId="0" fontId="33" fillId="0" borderId="2" xfId="2" applyNumberFormat="1" applyFont="1" applyFill="1" applyBorder="1" applyAlignment="1">
      <alignment horizontal="center" vertical="center"/>
    </xf>
    <xf numFmtId="4" fontId="17" fillId="0" borderId="108" xfId="1" applyNumberFormat="1" applyBorder="1" applyAlignment="1">
      <alignment horizontal="center" vertical="center"/>
    </xf>
    <xf numFmtId="4" fontId="84" fillId="0" borderId="108" xfId="1" applyNumberFormat="1" applyFont="1" applyBorder="1" applyAlignment="1">
      <alignment horizontal="left" vertical="center" wrapText="1"/>
    </xf>
    <xf numFmtId="2" fontId="17" fillId="0" borderId="108" xfId="1" applyNumberFormat="1" applyBorder="1" applyAlignment="1">
      <alignment horizontal="center" vertical="center"/>
    </xf>
    <xf numFmtId="4" fontId="17" fillId="0" borderId="108" xfId="1" applyNumberFormat="1" applyBorder="1" applyAlignment="1">
      <alignment horizontal="right" vertical="center"/>
    </xf>
    <xf numFmtId="164" fontId="17" fillId="0" borderId="108" xfId="39" applyFont="1" applyFill="1" applyBorder="1" applyAlignment="1">
      <alignment horizontal="right" vertical="center"/>
    </xf>
    <xf numFmtId="3" fontId="17" fillId="0" borderId="108" xfId="5" applyNumberFormat="1" applyFont="1" applyFill="1" applyBorder="1" applyAlignment="1">
      <alignment horizontal="center"/>
    </xf>
    <xf numFmtId="43" fontId="17" fillId="0" borderId="3" xfId="5" applyFont="1" applyFill="1" applyBorder="1" applyAlignment="1">
      <alignment horizontal="right" vertical="center"/>
    </xf>
    <xf numFmtId="0" fontId="17" fillId="0" borderId="2" xfId="2" applyNumberFormat="1" applyFont="1" applyFill="1" applyBorder="1" applyAlignment="1">
      <alignment horizontal="center" vertical="center"/>
    </xf>
    <xf numFmtId="0" fontId="85" fillId="0" borderId="108" xfId="2" applyNumberFormat="1" applyFont="1" applyFill="1" applyBorder="1" applyAlignment="1">
      <alignment horizontal="left" wrapText="1"/>
    </xf>
    <xf numFmtId="43" fontId="33" fillId="0" borderId="108" xfId="2" applyFont="1" applyFill="1" applyBorder="1" applyAlignment="1">
      <alignment horizontal="right" vertical="center"/>
    </xf>
    <xf numFmtId="43" fontId="33" fillId="0" borderId="3" xfId="2" applyFont="1" applyFill="1" applyBorder="1" applyAlignment="1">
      <alignment horizontal="right" vertical="center"/>
    </xf>
    <xf numFmtId="0" fontId="17" fillId="0" borderId="108" xfId="2" applyNumberFormat="1" applyFont="1" applyFill="1" applyBorder="1" applyAlignment="1">
      <alignment horizontal="right" wrapText="1"/>
    </xf>
    <xf numFmtId="0" fontId="17" fillId="0" borderId="2" xfId="0" applyFont="1" applyBorder="1"/>
    <xf numFmtId="0" fontId="17" fillId="0" borderId="108" xfId="0" applyFont="1" applyBorder="1"/>
    <xf numFmtId="0" fontId="17" fillId="0" borderId="3" xfId="0" applyFont="1" applyBorder="1"/>
    <xf numFmtId="4" fontId="17" fillId="0" borderId="2" xfId="1" applyNumberFormat="1" applyBorder="1" applyAlignment="1">
      <alignment horizontal="center" vertical="center" wrapText="1"/>
    </xf>
    <xf numFmtId="0" fontId="83" fillId="0" borderId="108" xfId="1" applyFont="1" applyBorder="1" applyAlignment="1">
      <alignment horizontal="center" vertical="center"/>
    </xf>
    <xf numFmtId="3" fontId="17" fillId="0" borderId="108" xfId="5" applyNumberFormat="1" applyFont="1" applyFill="1" applyBorder="1" applyAlignment="1">
      <alignment horizontal="right"/>
    </xf>
    <xf numFmtId="4" fontId="17" fillId="0" borderId="2" xfId="1" applyNumberFormat="1" applyBorder="1" applyAlignment="1">
      <alignment horizontal="left" vertical="center"/>
    </xf>
    <xf numFmtId="0" fontId="82" fillId="0" borderId="108" xfId="1" applyFont="1" applyBorder="1" applyAlignment="1">
      <alignment horizontal="left"/>
    </xf>
    <xf numFmtId="3" fontId="83" fillId="0" borderId="108" xfId="1" applyNumberFormat="1" applyFont="1" applyBorder="1" applyAlignment="1">
      <alignment horizontal="center" vertical="center"/>
    </xf>
    <xf numFmtId="43" fontId="17" fillId="0" borderId="108" xfId="2" applyFont="1" applyFill="1" applyBorder="1" applyAlignment="1">
      <alignment horizontal="right" vertical="center"/>
    </xf>
    <xf numFmtId="4" fontId="17" fillId="0" borderId="3" xfId="1" applyNumberFormat="1" applyBorder="1" applyAlignment="1">
      <alignment horizontal="center" vertical="center"/>
    </xf>
    <xf numFmtId="4" fontId="17" fillId="0" borderId="4" xfId="52" applyNumberFormat="1" applyFont="1" applyBorder="1" applyAlignment="1">
      <alignment horizontal="center" vertical="center" wrapText="1"/>
    </xf>
    <xf numFmtId="4" fontId="17" fillId="0" borderId="25" xfId="52" applyNumberFormat="1" applyFont="1" applyBorder="1" applyAlignment="1">
      <alignment horizontal="center" vertical="center" wrapText="1"/>
    </xf>
    <xf numFmtId="4" fontId="17" fillId="0" borderId="25" xfId="1" applyNumberFormat="1" applyBorder="1" applyAlignment="1">
      <alignment horizontal="left" vertical="center"/>
    </xf>
    <xf numFmtId="3" fontId="17" fillId="0" borderId="25" xfId="52" applyNumberFormat="1" applyFont="1" applyBorder="1" applyAlignment="1">
      <alignment horizontal="center" vertical="center" wrapText="1"/>
    </xf>
    <xf numFmtId="164" fontId="17" fillId="0" borderId="25" xfId="52" applyNumberFormat="1" applyFont="1" applyBorder="1" applyAlignment="1">
      <alignment horizontal="center" vertical="center" wrapText="1"/>
    </xf>
    <xf numFmtId="4" fontId="17" fillId="0" borderId="125" xfId="52" applyNumberFormat="1" applyFont="1" applyBorder="1" applyAlignment="1">
      <alignment horizontal="center" vertical="center" wrapText="1"/>
    </xf>
    <xf numFmtId="3" fontId="33" fillId="0" borderId="6" xfId="1" applyNumberFormat="1" applyFont="1" applyBorder="1" applyAlignment="1">
      <alignment horizontal="center" vertical="top" wrapText="1"/>
    </xf>
    <xf numFmtId="0" fontId="17" fillId="0" borderId="0" xfId="1" applyAlignment="1">
      <alignment vertical="center"/>
    </xf>
    <xf numFmtId="0" fontId="33" fillId="0" borderId="26" xfId="2" applyNumberFormat="1" applyFont="1" applyFill="1" applyBorder="1" applyAlignment="1">
      <alignment horizontal="center" vertical="center"/>
    </xf>
    <xf numFmtId="4" fontId="17" fillId="0" borderId="26" xfId="1" applyNumberFormat="1" applyBorder="1" applyAlignment="1">
      <alignment horizontal="center" vertical="center"/>
    </xf>
    <xf numFmtId="4" fontId="84" fillId="0" borderId="26" xfId="1" applyNumberFormat="1" applyFont="1" applyBorder="1" applyAlignment="1">
      <alignment horizontal="left" vertical="center" wrapText="1"/>
    </xf>
    <xf numFmtId="2" fontId="17" fillId="0" borderId="26" xfId="1" applyNumberFormat="1" applyBorder="1" applyAlignment="1">
      <alignment horizontal="center" vertical="center"/>
    </xf>
    <xf numFmtId="164" fontId="17" fillId="0" borderId="90" xfId="39" applyFont="1" applyFill="1" applyBorder="1" applyAlignment="1">
      <alignment horizontal="right" vertical="center"/>
    </xf>
    <xf numFmtId="3" fontId="17" fillId="0" borderId="26" xfId="5" applyNumberFormat="1" applyFont="1" applyFill="1" applyBorder="1" applyAlignment="1">
      <alignment horizontal="center"/>
    </xf>
    <xf numFmtId="43" fontId="17" fillId="0" borderId="26" xfId="5" applyFont="1" applyFill="1" applyBorder="1" applyAlignment="1">
      <alignment horizontal="right" vertical="center"/>
    </xf>
    <xf numFmtId="0" fontId="17" fillId="0" borderId="108" xfId="2" applyNumberFormat="1" applyFont="1" applyFill="1" applyBorder="1" applyAlignment="1">
      <alignment horizontal="center" vertical="center"/>
    </xf>
    <xf numFmtId="164" fontId="17" fillId="0" borderId="3" xfId="39" applyFont="1" applyFill="1" applyBorder="1" applyAlignment="1">
      <alignment horizontal="right" vertical="center"/>
    </xf>
    <xf numFmtId="0" fontId="17" fillId="0" borderId="108" xfId="2" applyNumberFormat="1" applyFont="1" applyFill="1" applyBorder="1" applyAlignment="1">
      <alignment horizontal="right" vertical="center"/>
    </xf>
    <xf numFmtId="4" fontId="17" fillId="0" borderId="108" xfId="1" applyNumberFormat="1" applyBorder="1" applyAlignment="1">
      <alignment horizontal="center" vertical="center" wrapText="1"/>
    </xf>
    <xf numFmtId="0" fontId="33" fillId="0" borderId="108" xfId="2" applyNumberFormat="1" applyFont="1" applyFill="1" applyBorder="1" applyAlignment="1">
      <alignment horizontal="center" vertical="center"/>
    </xf>
    <xf numFmtId="43" fontId="17" fillId="0" borderId="108" xfId="5" applyFont="1" applyFill="1" applyBorder="1" applyAlignment="1">
      <alignment horizontal="right" vertical="center"/>
    </xf>
    <xf numFmtId="4" fontId="17" fillId="0" borderId="108" xfId="1" applyNumberFormat="1" applyBorder="1" applyAlignment="1">
      <alignment horizontal="right" vertical="center" wrapText="1"/>
    </xf>
    <xf numFmtId="4" fontId="39" fillId="0" borderId="119" xfId="1" applyNumberFormat="1" applyFont="1" applyBorder="1" applyAlignment="1">
      <alignment horizontal="left" vertical="center"/>
    </xf>
    <xf numFmtId="0" fontId="86" fillId="0" borderId="108" xfId="1" applyFont="1" applyBorder="1" applyAlignment="1">
      <alignment horizontal="left"/>
    </xf>
    <xf numFmtId="0" fontId="87" fillId="0" borderId="108" xfId="1" applyFont="1" applyBorder="1" applyAlignment="1">
      <alignment horizontal="center" vertical="center"/>
    </xf>
    <xf numFmtId="3" fontId="87" fillId="0" borderId="108" xfId="1" applyNumberFormat="1" applyFont="1" applyBorder="1" applyAlignment="1">
      <alignment horizontal="center" vertical="center"/>
    </xf>
    <xf numFmtId="4" fontId="39" fillId="0" borderId="108" xfId="1" applyNumberFormat="1" applyFont="1" applyBorder="1" applyAlignment="1">
      <alignment horizontal="right" vertical="center"/>
    </xf>
    <xf numFmtId="4" fontId="39" fillId="0" borderId="97" xfId="1" applyNumberFormat="1" applyFont="1" applyBorder="1" applyAlignment="1">
      <alignment horizontal="right" vertical="center"/>
    </xf>
    <xf numFmtId="4" fontId="39" fillId="0" borderId="97" xfId="1" applyNumberFormat="1" applyFont="1" applyBorder="1" applyAlignment="1">
      <alignment horizontal="center" vertical="center"/>
    </xf>
    <xf numFmtId="4" fontId="21" fillId="0" borderId="91" xfId="52" applyNumberFormat="1" applyFont="1" applyBorder="1" applyAlignment="1">
      <alignment horizontal="center" vertical="center" wrapText="1"/>
    </xf>
    <xf numFmtId="4" fontId="17" fillId="0" borderId="37" xfId="52" applyNumberFormat="1" applyFont="1" applyBorder="1" applyAlignment="1">
      <alignment horizontal="center" vertical="center" wrapText="1"/>
    </xf>
    <xf numFmtId="4" fontId="17" fillId="0" borderId="118" xfId="1" applyNumberFormat="1" applyBorder="1" applyAlignment="1">
      <alignment horizontal="left" vertical="center"/>
    </xf>
    <xf numFmtId="3" fontId="17" fillId="0" borderId="37" xfId="52" applyNumberFormat="1" applyFont="1" applyBorder="1" applyAlignment="1">
      <alignment horizontal="center" vertical="center" wrapText="1"/>
    </xf>
    <xf numFmtId="164" fontId="17" fillId="0" borderId="37" xfId="52" applyNumberFormat="1" applyFont="1" applyBorder="1" applyAlignment="1">
      <alignment horizontal="center" vertical="center" wrapText="1"/>
    </xf>
    <xf numFmtId="4" fontId="39" fillId="0" borderId="37" xfId="52" applyNumberFormat="1" applyFont="1" applyBorder="1" applyAlignment="1">
      <alignment horizontal="center" vertical="center" wrapText="1"/>
    </xf>
    <xf numFmtId="164" fontId="17" fillId="0" borderId="26" xfId="39" applyFont="1" applyFill="1" applyBorder="1" applyAlignment="1">
      <alignment horizontal="right" vertical="center"/>
    </xf>
    <xf numFmtId="4" fontId="17" fillId="0" borderId="97" xfId="1" applyNumberFormat="1" applyBorder="1" applyAlignment="1">
      <alignment horizontal="center" vertical="center" wrapText="1"/>
    </xf>
    <xf numFmtId="0" fontId="83" fillId="0" borderId="97" xfId="1" applyFont="1" applyBorder="1" applyAlignment="1">
      <alignment horizontal="center" vertical="center"/>
    </xf>
    <xf numFmtId="3" fontId="17" fillId="0" borderId="97" xfId="5" applyNumberFormat="1" applyFont="1" applyFill="1" applyBorder="1" applyAlignment="1">
      <alignment horizontal="right"/>
    </xf>
    <xf numFmtId="2" fontId="17" fillId="0" borderId="97" xfId="1" applyNumberFormat="1" applyBorder="1" applyAlignment="1">
      <alignment horizontal="center" vertical="center"/>
    </xf>
    <xf numFmtId="4" fontId="17" fillId="0" borderId="97" xfId="1" applyNumberFormat="1" applyBorder="1" applyAlignment="1">
      <alignment horizontal="center" vertical="center"/>
    </xf>
    <xf numFmtId="4" fontId="17" fillId="0" borderId="97" xfId="1" applyNumberFormat="1" applyBorder="1" applyAlignment="1">
      <alignment horizontal="right" vertical="center"/>
    </xf>
    <xf numFmtId="43" fontId="33" fillId="0" borderId="97" xfId="2" applyFont="1" applyFill="1" applyBorder="1" applyAlignment="1">
      <alignment horizontal="right" vertical="center"/>
    </xf>
    <xf numFmtId="4" fontId="21" fillId="0" borderId="120" xfId="52" applyNumberFormat="1" applyFont="1" applyBorder="1" applyAlignment="1">
      <alignment horizontal="center" vertical="center" wrapText="1"/>
    </xf>
    <xf numFmtId="4" fontId="17" fillId="0" borderId="37" xfId="52" applyNumberFormat="1" applyFont="1" applyBorder="1" applyAlignment="1">
      <alignment horizontal="left" vertical="center" wrapText="1"/>
    </xf>
    <xf numFmtId="4" fontId="17" fillId="0" borderId="101" xfId="52" applyNumberFormat="1" applyFont="1" applyBorder="1" applyAlignment="1">
      <alignment horizontal="center" vertical="center" wrapText="1"/>
    </xf>
    <xf numFmtId="4" fontId="39" fillId="0" borderId="101" xfId="52" applyNumberFormat="1" applyFont="1" applyBorder="1" applyAlignment="1">
      <alignment horizontal="center" vertical="center" wrapText="1"/>
    </xf>
    <xf numFmtId="4" fontId="21" fillId="0" borderId="92" xfId="52" applyNumberFormat="1" applyFont="1" applyBorder="1" applyAlignment="1">
      <alignment horizontal="center" vertical="center" wrapText="1"/>
    </xf>
    <xf numFmtId="4" fontId="17" fillId="0" borderId="92" xfId="52" applyNumberFormat="1" applyFont="1" applyBorder="1" applyAlignment="1">
      <alignment horizontal="center" vertical="center" wrapText="1"/>
    </xf>
    <xf numFmtId="4" fontId="64" fillId="0" borderId="92" xfId="1" applyNumberFormat="1" applyFont="1" applyBorder="1" applyAlignment="1">
      <alignment horizontal="center" vertical="center"/>
    </xf>
    <xf numFmtId="3" fontId="17" fillId="0" borderId="92" xfId="52" applyNumberFormat="1" applyFont="1" applyBorder="1" applyAlignment="1">
      <alignment horizontal="center" vertical="center" wrapText="1"/>
    </xf>
    <xf numFmtId="4" fontId="39" fillId="0" borderId="92" xfId="52" applyNumberFormat="1" applyFont="1" applyBorder="1" applyAlignment="1">
      <alignment horizontal="center" vertical="center" wrapText="1"/>
    </xf>
    <xf numFmtId="0" fontId="17" fillId="0" borderId="7" xfId="1" applyBorder="1" applyAlignment="1">
      <alignment horizontal="center" vertical="center"/>
    </xf>
    <xf numFmtId="0" fontId="83" fillId="0" borderId="2" xfId="1" applyFont="1" applyBorder="1" applyAlignment="1">
      <alignment horizontal="center" vertical="center"/>
    </xf>
    <xf numFmtId="3" fontId="17" fillId="0" borderId="2" xfId="5" applyNumberFormat="1" applyFont="1" applyFill="1" applyBorder="1" applyAlignment="1">
      <alignment horizontal="right"/>
    </xf>
    <xf numFmtId="2" fontId="17" fillId="0" borderId="2" xfId="1" applyNumberFormat="1" applyBorder="1" applyAlignment="1">
      <alignment horizontal="center" vertical="center"/>
    </xf>
    <xf numFmtId="4" fontId="17" fillId="0" borderId="2" xfId="1" applyNumberFormat="1" applyBorder="1" applyAlignment="1">
      <alignment horizontal="center" vertical="center"/>
    </xf>
    <xf numFmtId="4" fontId="17" fillId="0" borderId="2" xfId="1" applyNumberFormat="1" applyBorder="1" applyAlignment="1">
      <alignment horizontal="right" vertical="center"/>
    </xf>
    <xf numFmtId="43" fontId="33" fillId="0" borderId="2" xfId="2" applyFont="1" applyFill="1" applyBorder="1" applyAlignment="1">
      <alignment horizontal="right" vertical="center"/>
    </xf>
    <xf numFmtId="4" fontId="39" fillId="0" borderId="2" xfId="1" applyNumberFormat="1" applyFont="1" applyBorder="1" applyAlignment="1">
      <alignment horizontal="left" vertical="center"/>
    </xf>
    <xf numFmtId="0" fontId="82" fillId="0" borderId="97" xfId="1" applyFont="1" applyBorder="1" applyAlignment="1">
      <alignment horizontal="left"/>
    </xf>
    <xf numFmtId="4" fontId="59" fillId="0" borderId="121" xfId="52" applyNumberFormat="1" applyFont="1" applyBorder="1" applyAlignment="1">
      <alignment horizontal="center" vertical="center" wrapText="1"/>
    </xf>
    <xf numFmtId="3" fontId="83" fillId="0" borderId="97" xfId="1" applyNumberFormat="1" applyFont="1" applyBorder="1" applyAlignment="1">
      <alignment horizontal="center" vertical="center"/>
    </xf>
    <xf numFmtId="43" fontId="39" fillId="0" borderId="108" xfId="2" applyFont="1" applyFill="1" applyBorder="1" applyAlignment="1">
      <alignment horizontal="right" vertical="center"/>
    </xf>
    <xf numFmtId="4" fontId="39" fillId="0" borderId="108" xfId="1" applyNumberFormat="1" applyFont="1" applyBorder="1" applyAlignment="1">
      <alignment horizontal="center" vertical="center"/>
    </xf>
    <xf numFmtId="4" fontId="21" fillId="0" borderId="119" xfId="52" applyNumberFormat="1" applyFont="1" applyBorder="1" applyAlignment="1">
      <alignment horizontal="center" vertical="center" wrapText="1"/>
    </xf>
    <xf numFmtId="4" fontId="18" fillId="0" borderId="97" xfId="52" applyNumberFormat="1" applyFont="1" applyBorder="1" applyAlignment="1">
      <alignment horizontal="center" vertical="center" wrapText="1"/>
    </xf>
    <xf numFmtId="4" fontId="18" fillId="0" borderId="97" xfId="1" applyNumberFormat="1" applyFont="1" applyBorder="1" applyAlignment="1">
      <alignment horizontal="left" vertical="center"/>
    </xf>
    <xf numFmtId="3" fontId="17" fillId="0" borderId="97" xfId="52" applyNumberFormat="1" applyFont="1" applyBorder="1" applyAlignment="1">
      <alignment horizontal="center" vertical="center" wrapText="1"/>
    </xf>
    <xf numFmtId="4" fontId="17" fillId="0" borderId="97" xfId="52" applyNumberFormat="1" applyFont="1" applyBorder="1" applyAlignment="1">
      <alignment horizontal="center" vertical="center" wrapText="1"/>
    </xf>
    <xf numFmtId="164" fontId="17" fillId="0" borderId="97" xfId="52" applyNumberFormat="1" applyFont="1" applyBorder="1" applyAlignment="1">
      <alignment horizontal="center" vertical="center" wrapText="1"/>
    </xf>
    <xf numFmtId="4" fontId="39" fillId="0" borderId="97" xfId="52" applyNumberFormat="1" applyFont="1" applyBorder="1" applyAlignment="1">
      <alignment horizontal="center" vertical="center" wrapText="1"/>
    </xf>
    <xf numFmtId="4" fontId="18" fillId="0" borderId="37" xfId="52" applyNumberFormat="1" applyFont="1" applyBorder="1" applyAlignment="1">
      <alignment horizontal="center" vertical="center" wrapText="1"/>
    </xf>
    <xf numFmtId="4" fontId="59" fillId="0" borderId="97" xfId="52" applyNumberFormat="1" applyFont="1" applyBorder="1" applyAlignment="1">
      <alignment horizontal="center" vertical="center" wrapText="1"/>
    </xf>
    <xf numFmtId="4" fontId="58" fillId="0" borderId="0" xfId="52" applyNumberFormat="1" applyFont="1" applyAlignment="1">
      <alignment horizontal="center" vertical="center" wrapText="1"/>
    </xf>
    <xf numFmtId="0" fontId="83" fillId="0" borderId="101" xfId="1" applyFont="1" applyBorder="1" applyAlignment="1">
      <alignment horizontal="center" vertical="center"/>
    </xf>
    <xf numFmtId="2" fontId="17" fillId="0" borderId="37" xfId="1" applyNumberFormat="1" applyBorder="1" applyAlignment="1">
      <alignment horizontal="center" vertical="center"/>
    </xf>
    <xf numFmtId="4" fontId="17" fillId="0" borderId="37" xfId="1" applyNumberFormat="1" applyBorder="1" applyAlignment="1">
      <alignment horizontal="center" vertical="center"/>
    </xf>
    <xf numFmtId="4" fontId="17" fillId="0" borderId="37" xfId="1" applyNumberFormat="1" applyBorder="1" applyAlignment="1">
      <alignment horizontal="right" vertical="center"/>
    </xf>
    <xf numFmtId="164" fontId="17" fillId="0" borderId="37" xfId="39" applyFont="1" applyFill="1" applyBorder="1" applyAlignment="1">
      <alignment horizontal="right" vertical="center"/>
    </xf>
    <xf numFmtId="43" fontId="33" fillId="0" borderId="37" xfId="2" applyFont="1" applyFill="1" applyBorder="1" applyAlignment="1">
      <alignment horizontal="right" vertical="center"/>
    </xf>
    <xf numFmtId="0" fontId="17" fillId="0" borderId="37" xfId="2" applyNumberFormat="1" applyFont="1" applyFill="1" applyBorder="1" applyAlignment="1">
      <alignment horizontal="right" wrapText="1"/>
    </xf>
    <xf numFmtId="4" fontId="17" fillId="0" borderId="101" xfId="1" applyNumberFormat="1" applyBorder="1" applyAlignment="1">
      <alignment horizontal="right" vertical="center"/>
    </xf>
    <xf numFmtId="4" fontId="17" fillId="0" borderId="101" xfId="1" applyNumberFormat="1" applyBorder="1" applyAlignment="1">
      <alignment horizontal="center" vertical="center"/>
    </xf>
    <xf numFmtId="0" fontId="17" fillId="0" borderId="37" xfId="2" applyNumberFormat="1" applyFont="1" applyFill="1" applyBorder="1" applyAlignment="1">
      <alignment horizontal="center" vertical="center"/>
    </xf>
    <xf numFmtId="0" fontId="17" fillId="0" borderId="97" xfId="2" applyNumberFormat="1" applyFont="1" applyFill="1" applyBorder="1" applyAlignment="1">
      <alignment horizontal="right" wrapText="1"/>
    </xf>
    <xf numFmtId="4" fontId="17" fillId="0" borderId="101" xfId="1" applyNumberFormat="1" applyBorder="1" applyAlignment="1">
      <alignment horizontal="center" vertical="center" wrapText="1"/>
    </xf>
    <xf numFmtId="164" fontId="17" fillId="0" borderId="101" xfId="39" applyFont="1" applyFill="1" applyBorder="1" applyAlignment="1">
      <alignment horizontal="right" vertical="center"/>
    </xf>
    <xf numFmtId="4" fontId="58" fillId="0" borderId="108" xfId="52" applyNumberFormat="1" applyFont="1" applyBorder="1" applyAlignment="1">
      <alignment horizontal="center" vertical="center" wrapText="1"/>
    </xf>
    <xf numFmtId="4" fontId="18" fillId="0" borderId="108" xfId="52" applyNumberFormat="1" applyFont="1" applyBorder="1" applyAlignment="1">
      <alignment horizontal="center" vertical="center" wrapText="1"/>
    </xf>
    <xf numFmtId="4" fontId="59" fillId="0" borderId="108" xfId="52" applyNumberFormat="1" applyFont="1" applyBorder="1" applyAlignment="1">
      <alignment horizontal="center" vertical="center" wrapText="1"/>
    </xf>
    <xf numFmtId="3" fontId="18" fillId="0" borderId="108" xfId="52" applyNumberFormat="1" applyFont="1" applyBorder="1" applyAlignment="1">
      <alignment horizontal="center" vertical="center" wrapText="1"/>
    </xf>
    <xf numFmtId="4" fontId="35" fillId="0" borderId="108" xfId="52" applyNumberFormat="1" applyFont="1" applyBorder="1" applyAlignment="1">
      <alignment horizontal="center" vertical="center" wrapText="1"/>
    </xf>
    <xf numFmtId="164" fontId="18" fillId="0" borderId="108" xfId="52" applyNumberFormat="1" applyFont="1" applyBorder="1" applyAlignment="1">
      <alignment horizontal="center" vertical="center" wrapText="1"/>
    </xf>
    <xf numFmtId="4" fontId="60" fillId="0" borderId="108" xfId="52" applyNumberFormat="1" applyFont="1" applyBorder="1" applyAlignment="1">
      <alignment horizontal="center"/>
    </xf>
    <xf numFmtId="4" fontId="60" fillId="0" borderId="108" xfId="52" applyNumberFormat="1" applyFont="1" applyBorder="1" applyAlignment="1">
      <alignment horizontal="center" vertical="center" wrapText="1"/>
    </xf>
    <xf numFmtId="4" fontId="58" fillId="0" borderId="119" xfId="52" applyNumberFormat="1" applyFont="1" applyBorder="1" applyAlignment="1">
      <alignment horizontal="center" vertical="center" wrapText="1"/>
    </xf>
    <xf numFmtId="3" fontId="18" fillId="0" borderId="97" xfId="52" applyNumberFormat="1" applyFont="1" applyBorder="1" applyAlignment="1">
      <alignment horizontal="center" vertical="center" wrapText="1"/>
    </xf>
    <xf numFmtId="4" fontId="35" fillId="0" borderId="97" xfId="52" applyNumberFormat="1" applyFont="1" applyBorder="1" applyAlignment="1">
      <alignment horizontal="center" vertical="center" wrapText="1"/>
    </xf>
    <xf numFmtId="164" fontId="18" fillId="0" borderId="97" xfId="52" applyNumberFormat="1" applyFont="1" applyBorder="1" applyAlignment="1">
      <alignment horizontal="center" vertical="center" wrapText="1"/>
    </xf>
    <xf numFmtId="4" fontId="60" fillId="0" borderId="97" xfId="52" applyNumberFormat="1" applyFont="1" applyBorder="1" applyAlignment="1">
      <alignment horizontal="center"/>
    </xf>
    <xf numFmtId="4" fontId="60" fillId="0" borderId="97" xfId="52" applyNumberFormat="1" applyFont="1" applyBorder="1" applyAlignment="1">
      <alignment horizontal="center" vertical="center" wrapText="1"/>
    </xf>
    <xf numFmtId="3" fontId="17" fillId="0" borderId="108" xfId="52" applyNumberFormat="1" applyFont="1" applyBorder="1" applyAlignment="1">
      <alignment horizontal="center" vertical="center" wrapText="1"/>
    </xf>
    <xf numFmtId="4" fontId="17" fillId="0" borderId="108" xfId="52" applyNumberFormat="1" applyFont="1" applyBorder="1" applyAlignment="1">
      <alignment horizontal="center" vertical="center" wrapText="1"/>
    </xf>
    <xf numFmtId="164" fontId="17" fillId="0" borderId="108" xfId="52" applyNumberFormat="1" applyFont="1" applyBorder="1" applyAlignment="1">
      <alignment horizontal="center" vertical="center" wrapText="1"/>
    </xf>
    <xf numFmtId="4" fontId="21" fillId="0" borderId="25" xfId="52" applyNumberFormat="1" applyFont="1" applyBorder="1" applyAlignment="1">
      <alignment horizontal="center" vertical="center" wrapText="1"/>
    </xf>
    <xf numFmtId="4" fontId="64" fillId="0" borderId="25" xfId="1" applyNumberFormat="1" applyFont="1" applyBorder="1" applyAlignment="1">
      <alignment horizontal="center" vertical="center"/>
    </xf>
    <xf numFmtId="4" fontId="39" fillId="0" borderId="25" xfId="52" applyNumberFormat="1" applyFont="1" applyBorder="1" applyAlignment="1">
      <alignment horizontal="center" vertical="center" wrapText="1"/>
    </xf>
    <xf numFmtId="0" fontId="17" fillId="0" borderId="37" xfId="2" applyNumberFormat="1" applyFont="1" applyFill="1" applyBorder="1" applyAlignment="1">
      <alignment horizontal="right" vertical="center"/>
    </xf>
    <xf numFmtId="4" fontId="18" fillId="0" borderId="92" xfId="52" applyNumberFormat="1" applyFont="1" applyBorder="1" applyAlignment="1">
      <alignment horizontal="center" vertical="center" wrapText="1"/>
    </xf>
    <xf numFmtId="4" fontId="18" fillId="0" borderId="92" xfId="1" applyNumberFormat="1" applyFont="1" applyBorder="1" applyAlignment="1">
      <alignment horizontal="left" vertical="center"/>
    </xf>
    <xf numFmtId="3" fontId="18" fillId="0" borderId="92" xfId="52" applyNumberFormat="1" applyFont="1" applyBorder="1" applyAlignment="1">
      <alignment horizontal="center" vertical="center" wrapText="1"/>
    </xf>
    <xf numFmtId="164" fontId="18" fillId="0" borderId="92" xfId="52" applyNumberFormat="1" applyFont="1" applyBorder="1" applyAlignment="1">
      <alignment horizontal="center" vertical="center" wrapText="1"/>
    </xf>
    <xf numFmtId="4" fontId="17" fillId="0" borderId="25" xfId="52" applyNumberFormat="1" applyFont="1" applyBorder="1" applyAlignment="1">
      <alignment horizontal="left" vertical="center" wrapText="1"/>
    </xf>
    <xf numFmtId="0" fontId="39" fillId="0" borderId="0" xfId="1" applyFont="1" applyAlignment="1">
      <alignment horizontal="center" vertical="center"/>
    </xf>
    <xf numFmtId="0" fontId="39" fillId="0" borderId="0" xfId="1" applyFont="1" applyAlignment="1">
      <alignment horizontal="left" vertical="center"/>
    </xf>
    <xf numFmtId="3" fontId="39" fillId="0" borderId="0" xfId="1" applyNumberFormat="1" applyFont="1" applyAlignment="1">
      <alignment horizontal="center" vertical="center"/>
    </xf>
    <xf numFmtId="4" fontId="39" fillId="0" borderId="0" xfId="1" applyNumberFormat="1" applyFont="1" applyAlignment="1">
      <alignment horizontal="right" vertical="center"/>
    </xf>
    <xf numFmtId="43" fontId="39" fillId="0" borderId="0" xfId="2" applyFont="1" applyFill="1" applyBorder="1" applyAlignment="1">
      <alignment horizontal="right" vertical="center"/>
    </xf>
    <xf numFmtId="4" fontId="81" fillId="0" borderId="6" xfId="1" applyNumberFormat="1" applyFont="1" applyBorder="1" applyAlignment="1">
      <alignment horizontal="left" vertical="center"/>
    </xf>
    <xf numFmtId="4" fontId="33" fillId="0" borderId="6" xfId="1" applyNumberFormat="1" applyFont="1" applyBorder="1" applyAlignment="1">
      <alignment horizontal="left" vertical="center"/>
    </xf>
    <xf numFmtId="4" fontId="40" fillId="0" borderId="89" xfId="1" applyNumberFormat="1" applyFont="1" applyBorder="1" applyAlignment="1">
      <alignment horizontal="left" vertical="center"/>
    </xf>
    <xf numFmtId="0" fontId="39" fillId="0" borderId="138" xfId="1" applyFont="1" applyBorder="1" applyAlignment="1">
      <alignment horizontal="center" vertical="center"/>
    </xf>
    <xf numFmtId="3" fontId="39" fillId="0" borderId="138" xfId="1" applyNumberFormat="1" applyFont="1" applyBorder="1" applyAlignment="1">
      <alignment horizontal="center" vertical="center"/>
    </xf>
    <xf numFmtId="4" fontId="39" fillId="0" borderId="123" xfId="1" applyNumberFormat="1" applyFont="1" applyBorder="1" applyAlignment="1">
      <alignment horizontal="right" vertical="center"/>
    </xf>
    <xf numFmtId="2" fontId="40" fillId="0" borderId="123" xfId="2" applyNumberFormat="1" applyFont="1" applyFill="1" applyBorder="1" applyAlignment="1">
      <alignment horizontal="right" vertical="center"/>
    </xf>
    <xf numFmtId="4" fontId="40" fillId="0" borderId="26" xfId="1" applyNumberFormat="1" applyFont="1" applyBorder="1" applyAlignment="1">
      <alignment horizontal="center" vertical="center"/>
    </xf>
    <xf numFmtId="4" fontId="40" fillId="0" borderId="11" xfId="1" applyNumberFormat="1" applyFont="1" applyBorder="1" applyAlignment="1">
      <alignment horizontal="left" vertical="center"/>
    </xf>
    <xf numFmtId="4" fontId="40" fillId="0" borderId="9" xfId="1" applyNumberFormat="1" applyFont="1" applyBorder="1" applyAlignment="1">
      <alignment horizontal="left" vertical="center"/>
    </xf>
    <xf numFmtId="0" fontId="39" fillId="0" borderId="9" xfId="1" applyFont="1" applyBorder="1" applyAlignment="1">
      <alignment horizontal="center" vertical="center"/>
    </xf>
    <xf numFmtId="3" fontId="39" fillId="0" borderId="9" xfId="1" applyNumberFormat="1" applyFont="1" applyBorder="1" applyAlignment="1">
      <alignment horizontal="center" vertical="center"/>
    </xf>
    <xf numFmtId="4" fontId="39" fillId="0" borderId="9" xfId="1" applyNumberFormat="1" applyFont="1" applyBorder="1" applyAlignment="1">
      <alignment horizontal="right" vertical="center"/>
    </xf>
    <xf numFmtId="2" fontId="40" fillId="0" borderId="9" xfId="2" applyNumberFormat="1" applyFont="1" applyFill="1" applyBorder="1" applyAlignment="1">
      <alignment horizontal="right" vertical="center"/>
    </xf>
    <xf numFmtId="4" fontId="40" fillId="0" borderId="10" xfId="1" applyNumberFormat="1" applyFont="1" applyBorder="1" applyAlignment="1">
      <alignment horizontal="center" vertical="center"/>
    </xf>
    <xf numFmtId="0" fontId="17" fillId="0" borderId="108" xfId="1" applyBorder="1" applyAlignment="1">
      <alignment horizontal="center" vertical="center"/>
    </xf>
    <xf numFmtId="4" fontId="18" fillId="0" borderId="119" xfId="52" applyNumberFormat="1" applyFont="1" applyBorder="1" applyAlignment="1">
      <alignment horizontal="center" vertical="center" wrapText="1"/>
    </xf>
    <xf numFmtId="4" fontId="17" fillId="0" borderId="97" xfId="52" applyNumberFormat="1" applyFont="1" applyBorder="1" applyAlignment="1">
      <alignment horizontal="left" vertical="center" wrapText="1"/>
    </xf>
    <xf numFmtId="4" fontId="18" fillId="0" borderId="91" xfId="52" applyNumberFormat="1" applyFont="1" applyBorder="1" applyAlignment="1">
      <alignment horizontal="center" vertical="center" wrapText="1"/>
    </xf>
    <xf numFmtId="4" fontId="18" fillId="0" borderId="11" xfId="52" applyNumberFormat="1" applyFont="1" applyBorder="1" applyAlignment="1">
      <alignment horizontal="center" vertical="center" wrapText="1"/>
    </xf>
    <xf numFmtId="4" fontId="40" fillId="0" borderId="6" xfId="1" applyNumberFormat="1" applyFont="1" applyBorder="1" applyAlignment="1">
      <alignment horizontal="center" vertical="center"/>
    </xf>
    <xf numFmtId="0" fontId="86" fillId="0" borderId="9" xfId="1" applyFont="1" applyBorder="1" applyAlignment="1">
      <alignment horizontal="left"/>
    </xf>
    <xf numFmtId="0" fontId="87" fillId="0" borderId="9" xfId="1" applyFont="1" applyBorder="1" applyAlignment="1">
      <alignment horizontal="center" vertical="center"/>
    </xf>
    <xf numFmtId="3" fontId="87" fillId="0" borderId="9" xfId="1" applyNumberFormat="1" applyFont="1" applyBorder="1" applyAlignment="1">
      <alignment horizontal="center" vertical="center"/>
    </xf>
    <xf numFmtId="43" fontId="39" fillId="0" borderId="9" xfId="2" applyFont="1" applyFill="1" applyBorder="1" applyAlignment="1">
      <alignment horizontal="right" vertical="center"/>
    </xf>
    <xf numFmtId="4" fontId="39" fillId="0" borderId="10" xfId="1" applyNumberFormat="1" applyFont="1" applyBorder="1" applyAlignment="1">
      <alignment horizontal="center" vertical="center"/>
    </xf>
    <xf numFmtId="4" fontId="17" fillId="0" borderId="119" xfId="52" applyNumberFormat="1" applyFont="1" applyBorder="1" applyAlignment="1">
      <alignment horizontal="center" vertical="center" wrapText="1"/>
    </xf>
    <xf numFmtId="4" fontId="84" fillId="0" borderId="14" xfId="1" applyNumberFormat="1" applyFont="1" applyBorder="1" applyAlignment="1">
      <alignment horizontal="left" vertical="center" wrapText="1"/>
    </xf>
    <xf numFmtId="4" fontId="17" fillId="0" borderId="120" xfId="52" applyNumberFormat="1" applyFont="1" applyBorder="1" applyAlignment="1">
      <alignment horizontal="center" vertical="center" wrapText="1"/>
    </xf>
    <xf numFmtId="0" fontId="85" fillId="0" borderId="14" xfId="2" applyNumberFormat="1" applyFont="1" applyFill="1" applyBorder="1" applyAlignment="1">
      <alignment horizontal="left" wrapText="1"/>
    </xf>
    <xf numFmtId="3" fontId="17" fillId="0" borderId="101" xfId="52" applyNumberFormat="1" applyFont="1" applyBorder="1" applyAlignment="1">
      <alignment horizontal="center" vertical="center" wrapText="1"/>
    </xf>
    <xf numFmtId="164" fontId="17" fillId="0" borderId="101" xfId="52" applyNumberFormat="1" applyFont="1" applyBorder="1" applyAlignment="1">
      <alignment horizontal="center" vertical="center" wrapText="1"/>
    </xf>
    <xf numFmtId="0" fontId="34" fillId="0" borderId="108" xfId="2" applyNumberFormat="1" applyFont="1" applyFill="1" applyBorder="1" applyAlignment="1">
      <alignment horizontal="center" vertical="center"/>
    </xf>
    <xf numFmtId="4" fontId="17" fillId="0" borderId="108" xfId="1" applyNumberFormat="1" applyBorder="1" applyAlignment="1">
      <alignment horizontal="left" vertical="center" wrapText="1"/>
    </xf>
    <xf numFmtId="0" fontId="17" fillId="0" borderId="26" xfId="0" applyFont="1" applyBorder="1"/>
    <xf numFmtId="4" fontId="17" fillId="0" borderId="4" xfId="1" applyNumberFormat="1" applyBorder="1" applyAlignment="1">
      <alignment horizontal="left" vertical="center"/>
    </xf>
    <xf numFmtId="3" fontId="17" fillId="0" borderId="25" xfId="1" applyNumberFormat="1" applyBorder="1" applyAlignment="1">
      <alignment horizontal="center" vertical="center"/>
    </xf>
    <xf numFmtId="4" fontId="17" fillId="0" borderId="25" xfId="1" applyNumberFormat="1" applyBorder="1" applyAlignment="1">
      <alignment horizontal="right" vertical="center"/>
    </xf>
    <xf numFmtId="43" fontId="33" fillId="0" borderId="25" xfId="2" applyFont="1" applyFill="1" applyBorder="1" applyAlignment="1">
      <alignment horizontal="right" vertical="center"/>
    </xf>
    <xf numFmtId="4" fontId="33" fillId="0" borderId="25" xfId="1" applyNumberFormat="1" applyFont="1" applyBorder="1" applyAlignment="1">
      <alignment horizontal="center" vertical="center"/>
    </xf>
    <xf numFmtId="4" fontId="33" fillId="0" borderId="9" xfId="1" applyNumberFormat="1" applyFont="1" applyBorder="1" applyAlignment="1">
      <alignment horizontal="left" vertical="center"/>
    </xf>
    <xf numFmtId="0" fontId="17" fillId="0" borderId="9" xfId="1" applyBorder="1" applyAlignment="1">
      <alignment horizontal="center" vertical="center"/>
    </xf>
    <xf numFmtId="3" fontId="17" fillId="0" borderId="9" xfId="1" applyNumberFormat="1" applyBorder="1" applyAlignment="1">
      <alignment horizontal="center" vertical="center"/>
    </xf>
    <xf numFmtId="4" fontId="17" fillId="0" borderId="9" xfId="1" applyNumberFormat="1" applyBorder="1" applyAlignment="1">
      <alignment horizontal="right" vertical="center"/>
    </xf>
    <xf numFmtId="43" fontId="33" fillId="0" borderId="10" xfId="2" applyFont="1" applyFill="1" applyBorder="1" applyAlignment="1">
      <alignment horizontal="right" vertical="center"/>
    </xf>
    <xf numFmtId="43" fontId="33" fillId="0" borderId="126" xfId="2" applyFont="1" applyFill="1" applyBorder="1" applyAlignment="1">
      <alignment horizontal="right" vertical="center"/>
    </xf>
    <xf numFmtId="4" fontId="17" fillId="0" borderId="9" xfId="52" applyNumberFormat="1" applyFont="1" applyBorder="1" applyAlignment="1">
      <alignment horizontal="center" vertical="center" wrapText="1"/>
    </xf>
    <xf numFmtId="0" fontId="87" fillId="0" borderId="97" xfId="1" applyFont="1" applyBorder="1" applyAlignment="1">
      <alignment horizontal="center" vertical="center"/>
    </xf>
    <xf numFmtId="3" fontId="87" fillId="0" borderId="97" xfId="1" applyNumberFormat="1" applyFont="1" applyBorder="1" applyAlignment="1">
      <alignment horizontal="center" vertical="center"/>
    </xf>
    <xf numFmtId="4" fontId="64" fillId="0" borderId="108" xfId="52" applyNumberFormat="1" applyFont="1" applyBorder="1" applyAlignment="1">
      <alignment horizontal="center" vertical="center" wrapText="1"/>
    </xf>
    <xf numFmtId="4" fontId="19" fillId="0" borderId="14" xfId="1" applyNumberFormat="1" applyFont="1" applyBorder="1" applyAlignment="1">
      <alignment horizontal="left" vertical="center" wrapText="1"/>
    </xf>
    <xf numFmtId="0" fontId="53" fillId="0" borderId="51" xfId="42" applyFont="1" applyFill="1" applyBorder="1" applyAlignment="1">
      <alignment horizontal="center" vertical="center" wrapText="1"/>
    </xf>
    <xf numFmtId="0" fontId="18" fillId="0" borderId="33" xfId="42" applyFont="1" applyFill="1" applyBorder="1" applyAlignment="1">
      <alignment horizontal="left" vertical="center"/>
    </xf>
    <xf numFmtId="0" fontId="18" fillId="0" borderId="0" xfId="42" applyFont="1" applyFill="1" applyBorder="1" applyAlignment="1">
      <alignment horizontal="center" vertical="center"/>
    </xf>
    <xf numFmtId="2" fontId="18" fillId="0" borderId="0" xfId="42" applyNumberFormat="1" applyFont="1" applyFill="1" applyBorder="1" applyAlignment="1">
      <alignment horizontal="center" vertical="center"/>
    </xf>
    <xf numFmtId="2" fontId="18" fillId="0" borderId="0" xfId="42" applyNumberFormat="1" applyFont="1" applyFill="1" applyBorder="1" applyAlignment="1">
      <alignment horizontal="center"/>
    </xf>
    <xf numFmtId="1" fontId="18" fillId="0" borderId="0" xfId="42" applyNumberFormat="1" applyFont="1" applyFill="1" applyBorder="1" applyAlignment="1">
      <alignment horizontal="center"/>
    </xf>
    <xf numFmtId="164" fontId="53" fillId="0" borderId="0" xfId="24" applyFont="1" applyFill="1" applyBorder="1" applyAlignment="1">
      <alignment horizontal="center" vertical="center" wrapText="1"/>
    </xf>
    <xf numFmtId="0" fontId="18" fillId="0" borderId="0" xfId="42" applyFont="1" applyFill="1" applyBorder="1" applyAlignment="1">
      <alignment horizontal="left" vertical="center"/>
    </xf>
    <xf numFmtId="0" fontId="18" fillId="0" borderId="0" xfId="42" applyFont="1" applyFill="1" applyBorder="1" applyAlignment="1">
      <alignment horizontal="center"/>
    </xf>
    <xf numFmtId="0" fontId="53" fillId="0" borderId="94" xfId="42" applyFont="1" applyFill="1" applyBorder="1" applyAlignment="1">
      <alignment horizontal="center" vertical="center" wrapText="1"/>
    </xf>
    <xf numFmtId="0" fontId="18" fillId="0" borderId="18" xfId="42" applyFont="1" applyFill="1" applyBorder="1" applyAlignment="1">
      <alignment horizontal="left" vertical="center"/>
    </xf>
    <xf numFmtId="17" fontId="18" fillId="0" borderId="0" xfId="42" applyNumberFormat="1" applyFont="1" applyFill="1" applyBorder="1"/>
    <xf numFmtId="0" fontId="29" fillId="0" borderId="6" xfId="1" applyFont="1" applyFill="1" applyBorder="1" applyAlignment="1">
      <alignment horizontal="center" vertical="center" wrapText="1"/>
    </xf>
    <xf numFmtId="49" fontId="29" fillId="0" borderId="49" xfId="0" applyNumberFormat="1" applyFont="1" applyFill="1" applyBorder="1" applyAlignment="1">
      <alignment vertical="center"/>
    </xf>
    <xf numFmtId="0" fontId="88" fillId="0" borderId="27" xfId="2" applyNumberFormat="1" applyFont="1" applyFill="1" applyBorder="1" applyAlignment="1">
      <alignment horizontal="left"/>
    </xf>
    <xf numFmtId="0" fontId="18" fillId="0" borderId="41" xfId="1" applyFont="1" applyFill="1" applyBorder="1" applyAlignment="1">
      <alignment horizontal="center" vertical="center"/>
    </xf>
    <xf numFmtId="4" fontId="18" fillId="0" borderId="9" xfId="1" applyNumberFormat="1" applyFont="1" applyBorder="1" applyAlignment="1">
      <alignment horizontal="left" vertical="center" wrapText="1"/>
    </xf>
    <xf numFmtId="0" fontId="18" fillId="0" borderId="9" xfId="1" applyFont="1" applyBorder="1" applyAlignment="1">
      <alignment horizontal="center" vertical="center"/>
    </xf>
    <xf numFmtId="0" fontId="18" fillId="0" borderId="0" xfId="1" applyFont="1" applyFill="1" applyBorder="1" applyAlignment="1">
      <alignment horizontal="center" vertical="center"/>
    </xf>
    <xf numFmtId="4" fontId="19" fillId="0" borderId="48" xfId="1" applyNumberFormat="1" applyFont="1" applyBorder="1" applyAlignment="1">
      <alignment horizontal="center" vertical="center"/>
    </xf>
    <xf numFmtId="0" fontId="19" fillId="0" borderId="0" xfId="1" applyFont="1" applyFill="1" applyBorder="1" applyAlignment="1">
      <alignment horizontal="center" vertical="center"/>
    </xf>
    <xf numFmtId="4" fontId="19" fillId="0" borderId="6" xfId="1" applyNumberFormat="1" applyFont="1" applyFill="1" applyBorder="1" applyAlignment="1">
      <alignment horizontal="left" vertical="center"/>
    </xf>
    <xf numFmtId="0" fontId="29" fillId="0" borderId="6" xfId="1" applyFont="1" applyFill="1" applyBorder="1" applyAlignment="1">
      <alignment horizontal="center" vertical="center" wrapText="1"/>
    </xf>
    <xf numFmtId="0" fontId="18" fillId="0" borderId="41" xfId="1" applyFont="1" applyFill="1" applyBorder="1" applyAlignment="1">
      <alignment horizontal="center" vertical="center"/>
    </xf>
    <xf numFmtId="0" fontId="18" fillId="0" borderId="0" xfId="1" applyFont="1" applyFill="1" applyAlignment="1">
      <alignment horizontal="center" vertical="center"/>
    </xf>
    <xf numFmtId="4" fontId="18" fillId="0" borderId="6" xfId="1" applyNumberFormat="1" applyFont="1" applyFill="1" applyBorder="1" applyAlignment="1">
      <alignment horizontal="center" vertical="center"/>
    </xf>
    <xf numFmtId="4" fontId="18" fillId="0" borderId="17" xfId="1" applyNumberFormat="1" applyFont="1" applyFill="1" applyBorder="1" applyAlignment="1">
      <alignment horizontal="left" vertical="center"/>
    </xf>
    <xf numFmtId="4" fontId="18" fillId="0" borderId="0" xfId="1" applyNumberFormat="1" applyFont="1" applyFill="1" applyBorder="1" applyAlignment="1">
      <alignment horizontal="center"/>
    </xf>
    <xf numFmtId="2" fontId="22" fillId="0" borderId="0" xfId="1" applyNumberFormat="1" applyFont="1" applyFill="1" applyBorder="1" applyAlignment="1">
      <alignment horizontal="right" vertical="center"/>
    </xf>
    <xf numFmtId="4" fontId="18" fillId="0" borderId="0" xfId="0" applyNumberFormat="1" applyFont="1" applyFill="1" applyBorder="1" applyAlignment="1">
      <alignment horizontal="right" vertical="center"/>
    </xf>
    <xf numFmtId="4" fontId="18" fillId="0" borderId="0" xfId="1" applyNumberFormat="1" applyFont="1" applyFill="1" applyBorder="1" applyAlignment="1">
      <alignment horizontal="left" vertical="center"/>
    </xf>
    <xf numFmtId="164" fontId="18" fillId="0" borderId="34" xfId="24" applyFont="1" applyFill="1" applyBorder="1" applyAlignment="1">
      <alignment horizontal="right" vertical="center"/>
    </xf>
    <xf numFmtId="2" fontId="18" fillId="0" borderId="19" xfId="1" applyNumberFormat="1" applyFont="1" applyFill="1" applyBorder="1" applyAlignment="1">
      <alignment horizontal="center" vertical="center"/>
    </xf>
    <xf numFmtId="0" fontId="69" fillId="0" borderId="33" xfId="2" applyNumberFormat="1" applyFont="1" applyFill="1" applyBorder="1" applyAlignment="1">
      <alignment horizontal="left"/>
    </xf>
    <xf numFmtId="0" fontId="88" fillId="0" borderId="17" xfId="2" applyNumberFormat="1" applyFont="1" applyFill="1" applyBorder="1" applyAlignment="1">
      <alignment horizontal="left"/>
    </xf>
    <xf numFmtId="0" fontId="19" fillId="0" borderId="41" xfId="1" applyFont="1" applyBorder="1" applyAlignment="1">
      <alignment horizontal="left" vertical="center"/>
    </xf>
    <xf numFmtId="0" fontId="19" fillId="0" borderId="41" xfId="1" applyFont="1" applyBorder="1" applyAlignment="1">
      <alignment horizontal="left" vertical="top"/>
    </xf>
    <xf numFmtId="17" fontId="18" fillId="0" borderId="0" xfId="1" applyNumberFormat="1" applyFont="1" applyAlignment="1">
      <alignment vertical="center"/>
    </xf>
    <xf numFmtId="2" fontId="19" fillId="0" borderId="0" xfId="1" applyNumberFormat="1" applyFont="1" applyAlignment="1">
      <alignment vertical="center"/>
    </xf>
    <xf numFmtId="0" fontId="18" fillId="0" borderId="42" xfId="1" applyFont="1" applyBorder="1" applyAlignment="1">
      <alignment vertical="center"/>
    </xf>
    <xf numFmtId="0" fontId="19" fillId="0" borderId="43" xfId="1" applyFont="1" applyBorder="1" applyAlignment="1">
      <alignment horizontal="right" vertical="top"/>
    </xf>
    <xf numFmtId="0" fontId="18" fillId="0" borderId="44" xfId="1" applyFont="1" applyBorder="1" applyAlignment="1">
      <alignment vertical="center"/>
    </xf>
    <xf numFmtId="2" fontId="19" fillId="0" borderId="44" xfId="1" applyNumberFormat="1" applyFont="1" applyBorder="1" applyAlignment="1">
      <alignment horizontal="right" vertical="center"/>
    </xf>
    <xf numFmtId="0" fontId="18" fillId="0" borderId="44" xfId="1" applyFont="1" applyBorder="1" applyAlignment="1">
      <alignment horizontal="left" vertical="center"/>
    </xf>
    <xf numFmtId="0" fontId="18" fillId="0" borderId="45" xfId="1" applyFont="1" applyBorder="1" applyAlignment="1">
      <alignment horizontal="left" vertical="center"/>
    </xf>
    <xf numFmtId="4" fontId="19" fillId="0" borderId="68" xfId="1" applyNumberFormat="1" applyFont="1" applyBorder="1" applyAlignment="1">
      <alignment horizontal="center" vertical="center"/>
    </xf>
    <xf numFmtId="4" fontId="19" fillId="0" borderId="133" xfId="1" applyNumberFormat="1" applyFont="1" applyBorder="1" applyAlignment="1">
      <alignment horizontal="right" vertical="center" indent="1"/>
    </xf>
    <xf numFmtId="4" fontId="19" fillId="0" borderId="133" xfId="1" applyNumberFormat="1" applyFont="1" applyBorder="1" applyAlignment="1">
      <alignment horizontal="center"/>
    </xf>
    <xf numFmtId="49" fontId="19" fillId="0" borderId="93" xfId="1" applyNumberFormat="1" applyFont="1" applyBorder="1" applyAlignment="1">
      <alignment horizontal="left" vertical="center"/>
    </xf>
    <xf numFmtId="49" fontId="19" fillId="0" borderId="2" xfId="1" applyNumberFormat="1" applyFont="1" applyBorder="1" applyAlignment="1">
      <alignment horizontal="left" vertical="center"/>
    </xf>
    <xf numFmtId="0" fontId="18" fillId="0" borderId="108" xfId="1" applyFont="1" applyBorder="1" applyAlignment="1">
      <alignment horizontal="center" vertical="center"/>
    </xf>
    <xf numFmtId="4" fontId="18" fillId="0" borderId="108" xfId="1" applyNumberFormat="1" applyFont="1" applyBorder="1" applyAlignment="1">
      <alignment horizontal="center" vertical="center"/>
    </xf>
    <xf numFmtId="4" fontId="18" fillId="0" borderId="108" xfId="1" applyNumberFormat="1" applyFont="1" applyBorder="1" applyAlignment="1">
      <alignment horizontal="right" vertical="center" indent="1"/>
    </xf>
    <xf numFmtId="4" fontId="18" fillId="0" borderId="108" xfId="1" applyNumberFormat="1" applyFont="1" applyBorder="1" applyAlignment="1">
      <alignment horizontal="center"/>
    </xf>
    <xf numFmtId="4" fontId="19" fillId="0" borderId="108" xfId="1" applyNumberFormat="1" applyFont="1" applyBorder="1" applyAlignment="1">
      <alignment horizontal="right" vertical="center" indent="1"/>
    </xf>
    <xf numFmtId="0" fontId="19" fillId="0" borderId="109" xfId="1" applyFont="1" applyBorder="1" applyAlignment="1">
      <alignment horizontal="center" vertical="center"/>
    </xf>
    <xf numFmtId="49" fontId="19" fillId="3" borderId="57" xfId="1" applyNumberFormat="1" applyFont="1" applyFill="1" applyBorder="1" applyAlignment="1">
      <alignment vertical="center"/>
    </xf>
    <xf numFmtId="49" fontId="19" fillId="3" borderId="11" xfId="1" applyNumberFormat="1" applyFont="1" applyFill="1" applyBorder="1" applyAlignment="1">
      <alignment horizontal="left" vertical="center" indent="2"/>
    </xf>
    <xf numFmtId="0" fontId="18" fillId="3" borderId="6" xfId="1" applyFont="1" applyFill="1" applyBorder="1" applyAlignment="1">
      <alignment horizontal="center" vertical="center"/>
    </xf>
    <xf numFmtId="4" fontId="18" fillId="3" borderId="6" xfId="1" applyNumberFormat="1" applyFont="1" applyFill="1" applyBorder="1" applyAlignment="1">
      <alignment horizontal="center" vertical="center"/>
    </xf>
    <xf numFmtId="4" fontId="19" fillId="3" borderId="6" xfId="1" applyNumberFormat="1" applyFont="1" applyFill="1" applyBorder="1" applyAlignment="1">
      <alignment horizontal="right" vertical="center" indent="1"/>
    </xf>
    <xf numFmtId="4" fontId="18" fillId="3" borderId="6" xfId="1" applyNumberFormat="1" applyFont="1" applyFill="1" applyBorder="1" applyAlignment="1">
      <alignment horizontal="center"/>
    </xf>
    <xf numFmtId="1" fontId="19" fillId="3" borderId="50" xfId="1" applyNumberFormat="1" applyFont="1" applyFill="1" applyBorder="1" applyAlignment="1">
      <alignment horizontal="center" vertical="center"/>
    </xf>
    <xf numFmtId="49" fontId="19" fillId="0" borderId="57" xfId="1" applyNumberFormat="1" applyFont="1" applyBorder="1" applyAlignment="1">
      <alignment vertical="center"/>
    </xf>
    <xf numFmtId="49" fontId="19" fillId="0" borderId="11" xfId="1" applyNumberFormat="1" applyFont="1" applyBorder="1" applyAlignment="1">
      <alignment horizontal="left" vertical="center" indent="2"/>
    </xf>
    <xf numFmtId="4" fontId="19" fillId="0" borderId="6" xfId="1" applyNumberFormat="1" applyFont="1" applyBorder="1" applyAlignment="1">
      <alignment horizontal="right" vertical="center" indent="1"/>
    </xf>
    <xf numFmtId="4" fontId="18" fillId="0" borderId="6" xfId="1" applyNumberFormat="1" applyFont="1" applyBorder="1" applyAlignment="1">
      <alignment horizontal="center"/>
    </xf>
    <xf numFmtId="1" fontId="19" fillId="0" borderId="50" xfId="1" applyNumberFormat="1" applyFont="1" applyBorder="1" applyAlignment="1">
      <alignment horizontal="center" vertical="center"/>
    </xf>
    <xf numFmtId="49" fontId="18" fillId="0" borderId="69" xfId="1" applyNumberFormat="1" applyFont="1" applyBorder="1" applyAlignment="1">
      <alignment horizontal="right" vertical="center"/>
    </xf>
    <xf numFmtId="0" fontId="89" fillId="0" borderId="23" xfId="2" applyNumberFormat="1" applyFont="1" applyFill="1" applyBorder="1" applyAlignment="1">
      <alignment horizontal="left"/>
    </xf>
    <xf numFmtId="0" fontId="18" fillId="0" borderId="97" xfId="1" applyFont="1" applyBorder="1" applyAlignment="1">
      <alignment horizontal="center" vertical="center"/>
    </xf>
    <xf numFmtId="4" fontId="18" fillId="0" borderId="97" xfId="1" applyNumberFormat="1" applyFont="1" applyBorder="1" applyAlignment="1">
      <alignment horizontal="center" vertical="center"/>
    </xf>
    <xf numFmtId="4" fontId="18" fillId="0" borderId="97" xfId="1" applyNumberFormat="1" applyFont="1" applyBorder="1" applyAlignment="1">
      <alignment horizontal="right" vertical="center" indent="1"/>
    </xf>
    <xf numFmtId="4" fontId="18" fillId="0" borderId="119" xfId="1" applyNumberFormat="1" applyFont="1" applyBorder="1" applyAlignment="1">
      <alignment horizontal="center"/>
    </xf>
    <xf numFmtId="43" fontId="18" fillId="0" borderId="37" xfId="1" applyNumberFormat="1" applyFont="1" applyBorder="1" applyAlignment="1">
      <alignment horizontal="center" vertical="center"/>
    </xf>
    <xf numFmtId="4" fontId="36" fillId="0" borderId="134" xfId="1" applyNumberFormat="1" applyFont="1" applyBorder="1" applyAlignment="1">
      <alignment horizontal="right" vertical="center" indent="1"/>
    </xf>
    <xf numFmtId="49" fontId="37" fillId="0" borderId="102" xfId="1" applyNumberFormat="1" applyFont="1" applyBorder="1" applyAlignment="1">
      <alignment horizontal="center" vertical="center"/>
    </xf>
    <xf numFmtId="0" fontId="73" fillId="0" borderId="119" xfId="1" applyFont="1" applyBorder="1" applyAlignment="1">
      <alignment vertical="center"/>
    </xf>
    <xf numFmtId="0" fontId="19" fillId="0" borderId="119" xfId="1" applyFont="1" applyBorder="1" applyAlignment="1">
      <alignment vertical="center"/>
    </xf>
    <xf numFmtId="0" fontId="18" fillId="0" borderId="91" xfId="1" applyFont="1" applyBorder="1" applyAlignment="1">
      <alignment horizontal="right" vertical="center" wrapText="1"/>
    </xf>
    <xf numFmtId="0" fontId="18" fillId="0" borderId="2" xfId="1" applyFont="1" applyBorder="1" applyAlignment="1">
      <alignment vertical="center"/>
    </xf>
    <xf numFmtId="4" fontId="18" fillId="0" borderId="2" xfId="1" applyNumberFormat="1" applyFont="1" applyBorder="1" applyAlignment="1">
      <alignment horizontal="center"/>
    </xf>
    <xf numFmtId="49" fontId="18" fillId="0" borderId="41" xfId="1" applyNumberFormat="1" applyFont="1" applyBorder="1" applyAlignment="1">
      <alignment horizontal="right" vertical="center"/>
    </xf>
    <xf numFmtId="4" fontId="36" fillId="0" borderId="3" xfId="1" applyNumberFormat="1" applyFont="1" applyBorder="1" applyAlignment="1">
      <alignment horizontal="right" vertical="center" indent="1"/>
    </xf>
    <xf numFmtId="49" fontId="37" fillId="0" borderId="109" xfId="1" applyNumberFormat="1" applyFont="1" applyBorder="1" applyAlignment="1">
      <alignment horizontal="center" vertical="center"/>
    </xf>
    <xf numFmtId="4" fontId="18" fillId="0" borderId="37" xfId="1" applyNumberFormat="1" applyFont="1" applyBorder="1" applyAlignment="1">
      <alignment horizontal="center" vertical="center"/>
    </xf>
    <xf numFmtId="4" fontId="19" fillId="0" borderId="134" xfId="1" applyNumberFormat="1" applyFont="1" applyBorder="1" applyAlignment="1">
      <alignment horizontal="right" vertical="center" indent="1"/>
    </xf>
    <xf numFmtId="4" fontId="19" fillId="0" borderId="3" xfId="1" applyNumberFormat="1" applyFont="1" applyBorder="1" applyAlignment="1">
      <alignment horizontal="right" vertical="center" indent="1"/>
    </xf>
    <xf numFmtId="0" fontId="18" fillId="0" borderId="119" xfId="1" applyFont="1" applyBorder="1" applyAlignment="1">
      <alignment horizontal="right" vertical="center" wrapText="1"/>
    </xf>
    <xf numFmtId="43" fontId="18" fillId="0" borderId="101" xfId="1" applyNumberFormat="1" applyFont="1" applyBorder="1" applyAlignment="1">
      <alignment horizontal="center" vertical="center"/>
    </xf>
    <xf numFmtId="0" fontId="18" fillId="0" borderId="2" xfId="1" applyFont="1" applyBorder="1" applyAlignment="1">
      <alignment horizontal="right" vertical="center" wrapText="1"/>
    </xf>
    <xf numFmtId="49" fontId="19" fillId="3" borderId="11" xfId="1" applyNumberFormat="1" applyFont="1" applyFill="1" applyBorder="1" applyAlignment="1">
      <alignment vertical="center"/>
    </xf>
    <xf numFmtId="4" fontId="19" fillId="0" borderId="97" xfId="1" applyNumberFormat="1" applyFont="1" applyBorder="1" applyAlignment="1">
      <alignment horizontal="right" vertical="center" indent="1"/>
    </xf>
    <xf numFmtId="49" fontId="19" fillId="0" borderId="11" xfId="1" applyNumberFormat="1" applyFont="1" applyBorder="1" applyAlignment="1">
      <alignment vertical="center"/>
    </xf>
    <xf numFmtId="49" fontId="19" fillId="0" borderId="9" xfId="1" applyNumberFormat="1" applyFont="1" applyBorder="1" applyAlignment="1">
      <alignment vertical="center"/>
    </xf>
    <xf numFmtId="4" fontId="18" fillId="0" borderId="11" xfId="1" applyNumberFormat="1" applyFont="1" applyBorder="1" applyAlignment="1">
      <alignment horizontal="center"/>
    </xf>
    <xf numFmtId="4" fontId="19" fillId="0" borderId="10" xfId="1" applyNumberFormat="1" applyFont="1" applyBorder="1" applyAlignment="1">
      <alignment horizontal="right" vertical="center" indent="1"/>
    </xf>
    <xf numFmtId="4" fontId="19" fillId="0" borderId="118" xfId="1" applyNumberFormat="1" applyFont="1" applyBorder="1" applyAlignment="1">
      <alignment horizontal="right" vertical="center" indent="1"/>
    </xf>
    <xf numFmtId="43" fontId="18" fillId="0" borderId="108" xfId="1" applyNumberFormat="1" applyFont="1" applyBorder="1" applyAlignment="1">
      <alignment horizontal="center" vertical="center"/>
    </xf>
    <xf numFmtId="0" fontId="18" fillId="0" borderId="31" xfId="1" applyFont="1" applyBorder="1" applyAlignment="1">
      <alignment horizontal="right" vertical="center" wrapText="1"/>
    </xf>
    <xf numFmtId="4" fontId="18" fillId="0" borderId="97" xfId="1" applyNumberFormat="1" applyFont="1" applyBorder="1" applyAlignment="1">
      <alignment horizontal="center"/>
    </xf>
    <xf numFmtId="4" fontId="18" fillId="0" borderId="121" xfId="1" applyNumberFormat="1" applyFont="1" applyBorder="1" applyAlignment="1">
      <alignment horizontal="center" vertical="center"/>
    </xf>
    <xf numFmtId="4" fontId="18" fillId="0" borderId="31" xfId="1" applyNumberFormat="1" applyFont="1" applyBorder="1" applyAlignment="1">
      <alignment horizontal="right" vertical="center" indent="1"/>
    </xf>
    <xf numFmtId="0" fontId="65" fillId="0" borderId="0" xfId="1" applyFont="1" applyAlignment="1">
      <alignment vertical="center"/>
    </xf>
    <xf numFmtId="49" fontId="19" fillId="0" borderId="41" xfId="1" applyNumberFormat="1" applyFont="1" applyBorder="1" applyAlignment="1">
      <alignment vertical="center"/>
    </xf>
    <xf numFmtId="1" fontId="19" fillId="0" borderId="109" xfId="1" applyNumberFormat="1" applyFont="1" applyBorder="1" applyAlignment="1">
      <alignment horizontal="center" vertical="center"/>
    </xf>
    <xf numFmtId="0" fontId="18" fillId="0" borderId="119" xfId="1" applyFont="1" applyBorder="1" applyAlignment="1">
      <alignment horizontal="right" vertical="center"/>
    </xf>
    <xf numFmtId="0" fontId="18" fillId="0" borderId="41" xfId="1" applyFont="1" applyBorder="1" applyAlignment="1">
      <alignment horizontal="center" vertical="center"/>
    </xf>
    <xf numFmtId="0" fontId="18" fillId="0" borderId="42" xfId="1" applyFont="1" applyBorder="1" applyAlignment="1">
      <alignment horizontal="center" vertical="center"/>
    </xf>
    <xf numFmtId="0" fontId="19" fillId="0" borderId="41" xfId="1" applyFont="1" applyBorder="1" applyAlignment="1">
      <alignment horizontal="right" vertical="center"/>
    </xf>
    <xf numFmtId="0" fontId="18" fillId="0" borderId="0" xfId="1" applyFont="1" applyAlignment="1">
      <alignment horizontal="left" vertical="center"/>
    </xf>
    <xf numFmtId="0" fontId="19" fillId="0" borderId="43" xfId="1" applyFont="1" applyBorder="1" applyAlignment="1">
      <alignment horizontal="right" vertical="center"/>
    </xf>
    <xf numFmtId="0" fontId="19" fillId="0" borderId="44" xfId="1" applyFont="1" applyBorder="1" applyAlignment="1">
      <alignment horizontal="right" vertical="center"/>
    </xf>
    <xf numFmtId="4" fontId="75" fillId="0" borderId="77" xfId="1" applyNumberFormat="1" applyFont="1" applyBorder="1" applyAlignment="1">
      <alignment horizontal="left" vertical="center"/>
    </xf>
    <xf numFmtId="4" fontId="19" fillId="0" borderId="84" xfId="1" applyNumberFormat="1" applyFont="1" applyBorder="1" applyAlignment="1">
      <alignment horizontal="left" vertical="center"/>
    </xf>
    <xf numFmtId="4" fontId="18" fillId="0" borderId="49" xfId="1" applyNumberFormat="1" applyFont="1" applyBorder="1" applyAlignment="1">
      <alignment horizontal="left" vertical="center"/>
    </xf>
    <xf numFmtId="4" fontId="19" fillId="0" borderId="6" xfId="1" applyNumberFormat="1" applyFont="1" applyBorder="1" applyAlignment="1">
      <alignment horizontal="center" vertical="center"/>
    </xf>
    <xf numFmtId="0" fontId="51" fillId="0" borderId="6" xfId="1" applyFont="1" applyBorder="1" applyAlignment="1">
      <alignment horizontal="left" vertical="center" wrapText="1"/>
    </xf>
    <xf numFmtId="0" fontId="51" fillId="0" borderId="6" xfId="1" applyFont="1" applyBorder="1" applyAlignment="1">
      <alignment vertical="center" wrapText="1"/>
    </xf>
    <xf numFmtId="4" fontId="18" fillId="0" borderId="69" xfId="1" applyNumberFormat="1" applyFont="1" applyBorder="1" applyAlignment="1">
      <alignment horizontal="center" vertical="center" wrapText="1"/>
    </xf>
    <xf numFmtId="4" fontId="18" fillId="0" borderId="54" xfId="1" applyNumberFormat="1" applyFont="1" applyBorder="1" applyAlignment="1">
      <alignment horizontal="center" vertical="center"/>
    </xf>
    <xf numFmtId="0" fontId="17" fillId="0" borderId="49" xfId="0" applyFont="1" applyBorder="1"/>
    <xf numFmtId="0" fontId="52" fillId="0" borderId="11" xfId="1" applyFont="1" applyBorder="1" applyAlignment="1">
      <alignment horizontal="left" vertical="center" wrapText="1" indent="2"/>
    </xf>
    <xf numFmtId="0" fontId="51" fillId="0" borderId="86" xfId="1" applyFont="1" applyBorder="1" applyAlignment="1">
      <alignment vertical="center" wrapText="1"/>
    </xf>
    <xf numFmtId="0" fontId="18" fillId="0" borderId="12" xfId="1" applyFont="1" applyBorder="1" applyAlignment="1">
      <alignment horizontal="center" vertical="center"/>
    </xf>
    <xf numFmtId="4" fontId="18" fillId="0" borderId="12" xfId="1" applyNumberFormat="1" applyFont="1" applyBorder="1" applyAlignment="1">
      <alignment horizontal="center" vertical="center"/>
    </xf>
    <xf numFmtId="4" fontId="18" fillId="0" borderId="12" xfId="1" applyNumberFormat="1" applyFont="1" applyBorder="1" applyAlignment="1">
      <alignment horizontal="right" vertical="center"/>
    </xf>
    <xf numFmtId="4" fontId="19" fillId="0" borderId="59" xfId="1" applyNumberFormat="1" applyFont="1" applyBorder="1" applyAlignment="1">
      <alignment horizontal="center" vertical="center"/>
    </xf>
    <xf numFmtId="0" fontId="18" fillId="0" borderId="14" xfId="2" applyNumberFormat="1" applyFont="1" applyFill="1" applyBorder="1" applyAlignment="1">
      <alignment horizontal="right" vertical="center"/>
    </xf>
    <xf numFmtId="4" fontId="18" fillId="0" borderId="57" xfId="1" applyNumberFormat="1" applyFont="1" applyBorder="1" applyAlignment="1">
      <alignment vertical="center"/>
    </xf>
    <xf numFmtId="4" fontId="18" fillId="0" borderId="9" xfId="1" applyNumberFormat="1" applyFont="1" applyBorder="1" applyAlignment="1">
      <alignment vertical="center"/>
    </xf>
    <xf numFmtId="4" fontId="18" fillId="0" borderId="48" xfId="1" applyNumberFormat="1" applyFont="1" applyBorder="1" applyAlignment="1">
      <alignment vertical="center"/>
    </xf>
    <xf numFmtId="0" fontId="29" fillId="0" borderId="74" xfId="1" applyFont="1" applyBorder="1" applyAlignment="1">
      <alignment horizontal="center" vertical="center"/>
    </xf>
    <xf numFmtId="0" fontId="29" fillId="0" borderId="26" xfId="1" applyFont="1" applyBorder="1" applyAlignment="1">
      <alignment horizontal="center" vertical="center" wrapText="1"/>
    </xf>
    <xf numFmtId="4" fontId="19" fillId="0" borderId="26" xfId="1" applyNumberFormat="1" applyFont="1" applyBorder="1" applyAlignment="1">
      <alignment horizontal="center" vertical="center"/>
    </xf>
    <xf numFmtId="4" fontId="29" fillId="0" borderId="26" xfId="1" applyNumberFormat="1" applyFont="1" applyBorder="1" applyAlignment="1">
      <alignment horizontal="center" vertical="center"/>
    </xf>
    <xf numFmtId="164" fontId="29" fillId="0" borderId="26" xfId="39" applyFont="1" applyFill="1" applyBorder="1" applyAlignment="1">
      <alignment horizontal="center" vertical="center"/>
    </xf>
    <xf numFmtId="43" fontId="29" fillId="0" borderId="26" xfId="2" applyFont="1" applyFill="1" applyBorder="1" applyAlignment="1">
      <alignment horizontal="center" vertical="center"/>
    </xf>
    <xf numFmtId="0" fontId="29" fillId="0" borderId="75" xfId="1" applyFont="1" applyBorder="1" applyAlignment="1">
      <alignment horizontal="center" vertical="center"/>
    </xf>
    <xf numFmtId="0" fontId="17" fillId="0" borderId="57" xfId="0" applyFont="1" applyBorder="1"/>
    <xf numFmtId="0" fontId="51" fillId="0" borderId="9" xfId="1" applyFont="1" applyBorder="1" applyAlignment="1">
      <alignment vertical="center" wrapText="1"/>
    </xf>
    <xf numFmtId="43" fontId="19" fillId="0" borderId="8" xfId="2" applyFont="1" applyFill="1" applyBorder="1" applyAlignment="1">
      <alignment horizontal="right" vertical="center"/>
    </xf>
    <xf numFmtId="2" fontId="18" fillId="0" borderId="34" xfId="1" applyNumberFormat="1" applyFont="1" applyBorder="1" applyAlignment="1">
      <alignment horizontal="center" vertical="center"/>
    </xf>
    <xf numFmtId="164" fontId="18" fillId="0" borderId="34" xfId="39" applyFont="1" applyFill="1" applyBorder="1" applyAlignment="1">
      <alignment horizontal="right" vertical="center"/>
    </xf>
    <xf numFmtId="4" fontId="18" fillId="0" borderId="41" xfId="1" applyNumberFormat="1" applyFont="1" applyBorder="1" applyAlignment="1">
      <alignment horizontal="center" vertical="center"/>
    </xf>
    <xf numFmtId="4" fontId="18" fillId="0" borderId="69" xfId="1" applyNumberFormat="1" applyFont="1" applyBorder="1" applyAlignment="1">
      <alignment horizontal="center" vertical="center"/>
    </xf>
    <xf numFmtId="0" fontId="34" fillId="0" borderId="18" xfId="2" applyNumberFormat="1" applyFont="1" applyFill="1" applyBorder="1" applyAlignment="1">
      <alignment horizontal="right" wrapText="1"/>
    </xf>
    <xf numFmtId="4" fontId="35" fillId="0" borderId="18" xfId="1" applyNumberFormat="1" applyFont="1" applyBorder="1" applyAlignment="1">
      <alignment horizontal="right" vertical="center"/>
    </xf>
    <xf numFmtId="3" fontId="18" fillId="0" borderId="23" xfId="5" applyNumberFormat="1" applyFont="1" applyFill="1" applyBorder="1" applyAlignment="1">
      <alignment horizontal="left"/>
    </xf>
    <xf numFmtId="4" fontId="18" fillId="0" borderId="18" xfId="1" applyNumberFormat="1" applyFont="1" applyBorder="1" applyAlignment="1">
      <alignment horizontal="left" vertical="center"/>
    </xf>
    <xf numFmtId="4" fontId="18" fillId="0" borderId="18" xfId="1" applyNumberFormat="1" applyFont="1" applyBorder="1" applyAlignment="1">
      <alignment horizontal="left" vertical="center" wrapText="1"/>
    </xf>
    <xf numFmtId="0" fontId="18" fillId="0" borderId="17" xfId="2" applyNumberFormat="1" applyFont="1" applyFill="1" applyBorder="1" applyAlignment="1">
      <alignment horizontal="right"/>
    </xf>
    <xf numFmtId="4" fontId="18" fillId="0" borderId="18" xfId="1" applyNumberFormat="1" applyFont="1" applyBorder="1" applyAlignment="1">
      <alignment horizontal="right" vertical="center"/>
    </xf>
    <xf numFmtId="0" fontId="19" fillId="0" borderId="0" xfId="1" applyFont="1" applyAlignment="1">
      <alignment vertical="center"/>
    </xf>
    <xf numFmtId="4" fontId="19" fillId="0" borderId="7" xfId="1" applyNumberFormat="1" applyFont="1" applyBorder="1" applyAlignment="1">
      <alignment horizontal="left" vertical="center"/>
    </xf>
    <xf numFmtId="4" fontId="19" fillId="0" borderId="11" xfId="1" applyNumberFormat="1" applyFont="1" applyBorder="1" applyAlignment="1">
      <alignment horizontal="left" vertical="center"/>
    </xf>
    <xf numFmtId="0" fontId="51" fillId="0" borderId="9" xfId="1" applyFont="1" applyBorder="1" applyAlignment="1">
      <alignment vertical="top" wrapText="1"/>
    </xf>
    <xf numFmtId="0" fontId="18" fillId="0" borderId="9" xfId="1" applyFont="1" applyBorder="1" applyAlignment="1">
      <alignment vertical="center"/>
    </xf>
    <xf numFmtId="0" fontId="18" fillId="0" borderId="10" xfId="1" applyFont="1" applyBorder="1" applyAlignment="1">
      <alignment vertical="center"/>
    </xf>
    <xf numFmtId="4" fontId="19" fillId="0" borderId="2" xfId="1" applyNumberFormat="1" applyFont="1" applyBorder="1" applyAlignment="1">
      <alignment horizontal="left" vertical="center"/>
    </xf>
    <xf numFmtId="4" fontId="19" fillId="0" borderId="0" xfId="1" applyNumberFormat="1" applyFont="1" applyAlignment="1">
      <alignment horizontal="left" vertical="center"/>
    </xf>
    <xf numFmtId="0" fontId="18" fillId="0" borderId="5" xfId="1" applyFont="1" applyBorder="1" applyAlignment="1">
      <alignment vertical="center"/>
    </xf>
    <xf numFmtId="0" fontId="18" fillId="0" borderId="125" xfId="1" applyFont="1" applyBorder="1" applyAlignment="1">
      <alignment vertical="center"/>
    </xf>
    <xf numFmtId="4" fontId="19" fillId="0" borderId="9" xfId="1" applyNumberFormat="1" applyFont="1" applyBorder="1" applyAlignment="1">
      <alignment horizontal="left" vertical="center"/>
    </xf>
    <xf numFmtId="4" fontId="19" fillId="0" borderId="10" xfId="1" applyNumberFormat="1" applyFont="1" applyBorder="1" applyAlignment="1">
      <alignment horizontal="left" vertical="center"/>
    </xf>
    <xf numFmtId="0" fontId="29" fillId="0" borderId="6" xfId="1" applyFont="1" applyBorder="1" applyAlignment="1">
      <alignment horizontal="center" vertical="center"/>
    </xf>
    <xf numFmtId="0" fontId="51" fillId="0" borderId="6" xfId="1" applyFont="1" applyBorder="1" applyAlignment="1">
      <alignment vertical="center"/>
    </xf>
    <xf numFmtId="4" fontId="19" fillId="0" borderId="126" xfId="1" applyNumberFormat="1" applyFont="1" applyBorder="1" applyAlignment="1">
      <alignment horizontal="center" vertical="center"/>
    </xf>
    <xf numFmtId="4" fontId="18" fillId="0" borderId="11" xfId="1" applyNumberFormat="1" applyFont="1" applyBorder="1" applyAlignment="1">
      <alignment horizontal="left" vertical="center"/>
    </xf>
    <xf numFmtId="4" fontId="18" fillId="0" borderId="9" xfId="1" applyNumberFormat="1" applyFont="1" applyBorder="1" applyAlignment="1">
      <alignment horizontal="left" vertical="center"/>
    </xf>
    <xf numFmtId="4" fontId="18" fillId="0" borderId="9" xfId="1" applyNumberFormat="1" applyFont="1" applyBorder="1" applyAlignment="1">
      <alignment horizontal="right" vertical="center"/>
    </xf>
    <xf numFmtId="4" fontId="19" fillId="0" borderId="10" xfId="1" applyNumberFormat="1" applyFont="1" applyBorder="1" applyAlignment="1">
      <alignment horizontal="center" vertical="center"/>
    </xf>
    <xf numFmtId="0" fontId="18" fillId="0" borderId="92" xfId="1" applyFont="1" applyBorder="1" applyAlignment="1">
      <alignment horizontal="right"/>
    </xf>
    <xf numFmtId="0" fontId="18" fillId="0" borderId="92" xfId="1" applyFont="1" applyBorder="1" applyAlignment="1">
      <alignment horizontal="center"/>
    </xf>
    <xf numFmtId="4" fontId="52" fillId="0" borderId="25" xfId="2" applyNumberFormat="1" applyFont="1" applyFill="1" applyBorder="1" applyAlignment="1">
      <alignment horizontal="center" vertical="center"/>
    </xf>
    <xf numFmtId="4" fontId="18" fillId="0" borderId="92" xfId="5" applyNumberFormat="1" applyFont="1" applyFill="1" applyBorder="1" applyAlignment="1">
      <alignment vertical="center"/>
    </xf>
    <xf numFmtId="4" fontId="18" fillId="0" borderId="92" xfId="1" applyNumberFormat="1" applyFont="1" applyBorder="1" applyAlignment="1">
      <alignment horizontal="right" vertical="center"/>
    </xf>
    <xf numFmtId="4" fontId="19" fillId="0" borderId="92" xfId="1" applyNumberFormat="1" applyFont="1" applyBorder="1" applyAlignment="1">
      <alignment horizontal="right" vertical="center"/>
    </xf>
    <xf numFmtId="43" fontId="18" fillId="0" borderId="92" xfId="5" applyFont="1" applyFill="1" applyBorder="1" applyAlignment="1">
      <alignment horizontal="right" vertical="center"/>
    </xf>
    <xf numFmtId="4" fontId="18" fillId="0" borderId="127" xfId="1" applyNumberFormat="1" applyFont="1" applyBorder="1" applyAlignment="1">
      <alignment horizontal="left" vertical="center"/>
    </xf>
    <xf numFmtId="4" fontId="18" fillId="0" borderId="21" xfId="1" applyNumberFormat="1" applyFont="1" applyBorder="1" applyAlignment="1">
      <alignment horizontal="left" vertical="center"/>
    </xf>
    <xf numFmtId="4" fontId="52" fillId="0" borderId="20" xfId="1" applyNumberFormat="1" applyFont="1" applyBorder="1" applyAlignment="1">
      <alignment horizontal="left" vertical="center"/>
    </xf>
    <xf numFmtId="4" fontId="51" fillId="0" borderId="20" xfId="1" applyNumberFormat="1" applyFont="1" applyBorder="1" applyAlignment="1">
      <alignment horizontal="right" vertical="center"/>
    </xf>
    <xf numFmtId="4" fontId="19" fillId="0" borderId="129" xfId="1" applyNumberFormat="1" applyFont="1" applyBorder="1" applyAlignment="1">
      <alignment horizontal="center" vertical="center"/>
    </xf>
    <xf numFmtId="4" fontId="18" fillId="0" borderId="13" xfId="1" applyNumberFormat="1" applyFont="1" applyBorder="1" applyAlignment="1">
      <alignment vertical="center"/>
    </xf>
    <xf numFmtId="4" fontId="18" fillId="0" borderId="113" xfId="1" applyNumberFormat="1" applyFont="1" applyBorder="1" applyAlignment="1">
      <alignment vertical="center"/>
    </xf>
    <xf numFmtId="4" fontId="18" fillId="0" borderId="20" xfId="1" applyNumberFormat="1" applyFont="1" applyBorder="1" applyAlignment="1">
      <alignment horizontal="left" vertical="center"/>
    </xf>
    <xf numFmtId="2" fontId="18" fillId="0" borderId="17" xfId="1" applyNumberFormat="1" applyFont="1" applyBorder="1" applyAlignment="1">
      <alignment horizontal="right" vertical="center"/>
    </xf>
    <xf numFmtId="0" fontId="19" fillId="0" borderId="18" xfId="1" applyFont="1" applyBorder="1" applyAlignment="1">
      <alignment horizontal="left"/>
    </xf>
    <xf numFmtId="2" fontId="18" fillId="0" borderId="14" xfId="1" applyNumberFormat="1" applyFont="1" applyBorder="1" applyAlignment="1">
      <alignment horizontal="right" vertical="center"/>
    </xf>
    <xf numFmtId="0" fontId="18" fillId="0" borderId="18" xfId="1" applyFont="1" applyBorder="1" applyAlignment="1">
      <alignment horizontal="left"/>
    </xf>
    <xf numFmtId="0" fontId="51" fillId="0" borderId="2" xfId="1" applyFont="1" applyBorder="1" applyAlignment="1">
      <alignment vertical="center"/>
    </xf>
    <xf numFmtId="0" fontId="51" fillId="0" borderId="0" xfId="1" applyFont="1" applyAlignment="1">
      <alignment vertical="center"/>
    </xf>
    <xf numFmtId="0" fontId="18" fillId="0" borderId="34" xfId="1" applyFont="1" applyBorder="1" applyAlignment="1">
      <alignment horizontal="center" vertical="center"/>
    </xf>
    <xf numFmtId="4" fontId="19" fillId="0" borderId="33" xfId="1" applyNumberFormat="1" applyFont="1" applyBorder="1" applyAlignment="1">
      <alignment horizontal="center" vertical="center"/>
    </xf>
    <xf numFmtId="4" fontId="18" fillId="0" borderId="19" xfId="1" applyNumberFormat="1" applyFont="1" applyBorder="1" applyAlignment="1">
      <alignment vertical="center"/>
    </xf>
    <xf numFmtId="4" fontId="18" fillId="0" borderId="6" xfId="1" applyNumberFormat="1" applyFont="1" applyBorder="1" applyAlignment="1">
      <alignment horizontal="center" vertical="center"/>
    </xf>
    <xf numFmtId="4" fontId="18" fillId="0" borderId="127" xfId="1" applyNumberFormat="1" applyFont="1" applyBorder="1" applyAlignment="1">
      <alignment vertical="center"/>
    </xf>
    <xf numFmtId="4" fontId="18" fillId="0" borderId="28" xfId="1" applyNumberFormat="1" applyFont="1" applyBorder="1" applyAlignment="1">
      <alignment vertical="center"/>
    </xf>
    <xf numFmtId="0" fontId="18" fillId="0" borderId="127" xfId="1" applyFont="1" applyBorder="1" applyAlignment="1">
      <alignment vertical="center"/>
    </xf>
    <xf numFmtId="0" fontId="18" fillId="0" borderId="21" xfId="1" applyFont="1" applyBorder="1" applyAlignment="1">
      <alignment vertical="center"/>
    </xf>
    <xf numFmtId="0" fontId="19" fillId="0" borderId="11" xfId="1" applyFont="1" applyBorder="1" applyAlignment="1">
      <alignment vertical="center"/>
    </xf>
    <xf numFmtId="0" fontId="19" fillId="0" borderId="86" xfId="1" applyFont="1" applyBorder="1" applyAlignment="1">
      <alignment vertical="center"/>
    </xf>
    <xf numFmtId="0" fontId="17" fillId="0" borderId="2" xfId="2" applyNumberFormat="1" applyFont="1" applyFill="1" applyBorder="1" applyAlignment="1">
      <alignment horizontal="center" vertical="center" wrapText="1"/>
    </xf>
    <xf numFmtId="2" fontId="17" fillId="0" borderId="108" xfId="1" applyNumberFormat="1" applyBorder="1" applyAlignment="1">
      <alignment horizontal="center" vertical="center" wrapText="1"/>
    </xf>
    <xf numFmtId="164" fontId="17" fillId="0" borderId="108" xfId="39" applyFont="1" applyFill="1" applyBorder="1" applyAlignment="1">
      <alignment horizontal="right" vertical="center" wrapText="1"/>
    </xf>
    <xf numFmtId="43" fontId="33" fillId="0" borderId="108" xfId="2" applyFont="1" applyFill="1" applyBorder="1" applyAlignment="1">
      <alignment horizontal="right" vertical="center" wrapText="1"/>
    </xf>
    <xf numFmtId="43" fontId="33" fillId="0" borderId="3" xfId="2" applyFont="1" applyFill="1" applyBorder="1" applyAlignment="1">
      <alignment horizontal="right" vertical="center" wrapText="1"/>
    </xf>
    <xf numFmtId="0" fontId="18" fillId="0" borderId="0" xfId="42" applyFont="1" applyFill="1" applyAlignment="1">
      <alignment horizontal="center" vertical="center" wrapText="1"/>
    </xf>
    <xf numFmtId="0" fontId="17" fillId="0" borderId="108" xfId="2" applyNumberFormat="1" applyFont="1" applyFill="1" applyBorder="1" applyAlignment="1">
      <alignment horizontal="center" vertical="center" wrapText="1"/>
    </xf>
    <xf numFmtId="43" fontId="17" fillId="0" borderId="108" xfId="2" applyFont="1" applyFill="1" applyBorder="1" applyAlignment="1">
      <alignment horizontal="right" vertical="center" wrapText="1"/>
    </xf>
    <xf numFmtId="0" fontId="17" fillId="0" borderId="108" xfId="2" applyNumberFormat="1" applyFont="1" applyFill="1" applyBorder="1" applyAlignment="1">
      <alignment horizontal="right" vertical="center" wrapText="1"/>
    </xf>
    <xf numFmtId="0" fontId="83" fillId="0" borderId="108" xfId="1" applyFont="1" applyBorder="1" applyAlignment="1">
      <alignment horizontal="center" vertical="center" wrapText="1"/>
    </xf>
    <xf numFmtId="3" fontId="17" fillId="0" borderId="108" xfId="5" applyNumberFormat="1" applyFont="1" applyFill="1" applyBorder="1" applyAlignment="1">
      <alignment horizontal="right" wrapText="1"/>
    </xf>
    <xf numFmtId="0" fontId="17" fillId="0" borderId="2" xfId="0" applyFont="1" applyBorder="1" applyAlignment="1">
      <alignment wrapText="1"/>
    </xf>
    <xf numFmtId="0" fontId="17" fillId="0" borderId="108" xfId="0" applyFont="1" applyBorder="1" applyAlignment="1">
      <alignment wrapText="1"/>
    </xf>
    <xf numFmtId="0" fontId="17" fillId="0" borderId="3" xfId="0" applyFont="1" applyBorder="1" applyAlignment="1">
      <alignment wrapText="1"/>
    </xf>
    <xf numFmtId="0" fontId="33" fillId="0" borderId="2" xfId="2" applyNumberFormat="1" applyFont="1" applyFill="1" applyBorder="1" applyAlignment="1">
      <alignment horizontal="center" vertical="center" wrapText="1"/>
    </xf>
    <xf numFmtId="3" fontId="17" fillId="0" borderId="108" xfId="5" applyNumberFormat="1" applyFont="1" applyFill="1" applyBorder="1" applyAlignment="1">
      <alignment horizontal="center" wrapText="1"/>
    </xf>
    <xf numFmtId="43" fontId="17" fillId="0" borderId="3" xfId="5" applyFont="1" applyFill="1" applyBorder="1" applyAlignment="1">
      <alignment horizontal="right" vertical="center" wrapText="1"/>
    </xf>
    <xf numFmtId="0" fontId="83" fillId="0" borderId="97" xfId="1" applyFont="1" applyBorder="1" applyAlignment="1">
      <alignment horizontal="center" vertical="center" wrapText="1"/>
    </xf>
    <xf numFmtId="3" fontId="17" fillId="0" borderId="97" xfId="5" applyNumberFormat="1" applyFont="1" applyFill="1" applyBorder="1" applyAlignment="1">
      <alignment horizontal="right" wrapText="1"/>
    </xf>
    <xf numFmtId="2" fontId="17" fillId="0" borderId="97" xfId="1" applyNumberFormat="1" applyBorder="1" applyAlignment="1">
      <alignment horizontal="center" vertical="center" wrapText="1"/>
    </xf>
    <xf numFmtId="4" fontId="17" fillId="0" borderId="97" xfId="1" applyNumberFormat="1" applyBorder="1" applyAlignment="1">
      <alignment horizontal="right" vertical="center" wrapText="1"/>
    </xf>
    <xf numFmtId="43" fontId="33" fillId="0" borderId="97" xfId="2" applyFont="1" applyFill="1" applyBorder="1" applyAlignment="1">
      <alignment horizontal="right" vertical="center" wrapText="1"/>
    </xf>
    <xf numFmtId="0" fontId="83" fillId="0" borderId="2" xfId="1" applyFont="1" applyBorder="1" applyAlignment="1">
      <alignment horizontal="center" vertical="center" wrapText="1"/>
    </xf>
    <xf numFmtId="3" fontId="17" fillId="0" borderId="2" xfId="5" applyNumberFormat="1" applyFont="1" applyFill="1" applyBorder="1" applyAlignment="1">
      <alignment horizontal="right" wrapText="1"/>
    </xf>
    <xf numFmtId="2" fontId="17" fillId="0" borderId="2" xfId="1" applyNumberFormat="1" applyBorder="1" applyAlignment="1">
      <alignment horizontal="center" vertical="center" wrapText="1"/>
    </xf>
    <xf numFmtId="4" fontId="17" fillId="0" borderId="2" xfId="1" applyNumberFormat="1" applyBorder="1" applyAlignment="1">
      <alignment horizontal="right" vertical="center" wrapText="1"/>
    </xf>
    <xf numFmtId="43" fontId="33" fillId="0" borderId="2" xfId="2" applyFont="1" applyFill="1" applyBorder="1" applyAlignment="1">
      <alignment horizontal="right" vertical="center" wrapText="1"/>
    </xf>
    <xf numFmtId="4" fontId="18" fillId="0" borderId="127" xfId="1" applyNumberFormat="1" applyFont="1" applyBorder="1" applyAlignment="1">
      <alignment horizontal="left" vertical="center" wrapText="1"/>
    </xf>
    <xf numFmtId="4" fontId="18" fillId="0" borderId="21" xfId="1" applyNumberFormat="1" applyFont="1" applyBorder="1" applyAlignment="1">
      <alignment horizontal="left" vertical="center" wrapText="1"/>
    </xf>
    <xf numFmtId="4" fontId="52" fillId="0" borderId="20" xfId="1" applyNumberFormat="1" applyFont="1" applyBorder="1" applyAlignment="1">
      <alignment horizontal="left" vertical="center" wrapText="1"/>
    </xf>
    <xf numFmtId="4" fontId="52" fillId="0" borderId="20" xfId="1" applyNumberFormat="1" applyFont="1" applyBorder="1" applyAlignment="1">
      <alignment horizontal="right" vertical="center" wrapText="1"/>
    </xf>
    <xf numFmtId="4" fontId="51" fillId="0" borderId="20" xfId="1" applyNumberFormat="1" applyFont="1" applyBorder="1" applyAlignment="1">
      <alignment horizontal="right" vertical="center" wrapText="1"/>
    </xf>
    <xf numFmtId="4" fontId="19" fillId="0" borderId="129" xfId="1" applyNumberFormat="1" applyFont="1" applyBorder="1" applyAlignment="1">
      <alignment horizontal="center" vertical="center" wrapText="1"/>
    </xf>
    <xf numFmtId="4" fontId="18" fillId="0" borderId="17" xfId="1" applyNumberFormat="1" applyFont="1" applyBorder="1" applyAlignment="1">
      <alignment horizontal="center"/>
    </xf>
    <xf numFmtId="4" fontId="18" fillId="0" borderId="14" xfId="1" applyNumberFormat="1" applyFont="1" applyBorder="1" applyAlignment="1">
      <alignment horizontal="center"/>
    </xf>
    <xf numFmtId="0" fontId="79" fillId="0" borderId="47" xfId="1" applyFont="1" applyBorder="1" applyAlignment="1">
      <alignment horizontal="left" vertical="center"/>
    </xf>
    <xf numFmtId="168" fontId="18" fillId="2" borderId="37" xfId="42" applyNumberFormat="1" applyFont="1" applyFill="1" applyBorder="1" applyAlignment="1">
      <alignment horizontal="center" vertical="center" wrapText="1"/>
    </xf>
    <xf numFmtId="4" fontId="18" fillId="2" borderId="13" xfId="1" applyNumberFormat="1" applyFont="1" applyFill="1" applyBorder="1" applyAlignment="1">
      <alignment horizontal="center" vertical="center"/>
    </xf>
    <xf numFmtId="0" fontId="17" fillId="0" borderId="97" xfId="0" applyFont="1" applyBorder="1"/>
    <xf numFmtId="0" fontId="17" fillId="0" borderId="17" xfId="0" applyFont="1" applyBorder="1"/>
    <xf numFmtId="0" fontId="52" fillId="2" borderId="41" xfId="42" applyFont="1" applyFill="1" applyBorder="1" applyAlignment="1">
      <alignment horizontal="center" vertical="center" wrapText="1"/>
    </xf>
    <xf numFmtId="0" fontId="52" fillId="2" borderId="0" xfId="1" applyFont="1" applyFill="1" applyAlignment="1">
      <alignment horizontal="center" vertical="center"/>
    </xf>
    <xf numFmtId="4" fontId="18" fillId="2" borderId="34" xfId="1" applyNumberFormat="1" applyFont="1" applyFill="1" applyBorder="1" applyAlignment="1">
      <alignment horizontal="right" vertical="center"/>
    </xf>
    <xf numFmtId="164" fontId="18" fillId="2" borderId="17" xfId="39" applyFont="1" applyFill="1" applyBorder="1" applyAlignment="1">
      <alignment horizontal="center" vertical="center"/>
    </xf>
    <xf numFmtId="43" fontId="19" fillId="2" borderId="34" xfId="2" applyFont="1" applyFill="1" applyBorder="1" applyAlignment="1">
      <alignment horizontal="right" vertical="center"/>
    </xf>
    <xf numFmtId="4" fontId="19" fillId="2" borderId="52" xfId="1" applyNumberFormat="1" applyFont="1" applyFill="1" applyBorder="1" applyAlignment="1">
      <alignment horizontal="center" vertical="center"/>
    </xf>
    <xf numFmtId="0" fontId="17" fillId="0" borderId="31" xfId="0" applyFont="1" applyBorder="1"/>
    <xf numFmtId="0" fontId="52" fillId="2" borderId="28" xfId="1" applyFont="1" applyFill="1" applyBorder="1" applyAlignment="1">
      <alignment horizontal="center" vertical="center" wrapText="1"/>
    </xf>
    <xf numFmtId="0" fontId="52" fillId="0" borderId="69" xfId="42" applyFont="1" applyBorder="1" applyAlignment="1">
      <alignment horizontal="center" vertical="center" wrapText="1"/>
    </xf>
    <xf numFmtId="0" fontId="18" fillId="0" borderId="28" xfId="1" applyFont="1" applyBorder="1" applyAlignment="1">
      <alignment horizontal="center" vertical="center" wrapText="1"/>
    </xf>
    <xf numFmtId="2" fontId="18" fillId="0" borderId="28" xfId="42" applyNumberFormat="1" applyFont="1" applyBorder="1" applyAlignment="1">
      <alignment horizontal="center" vertical="center"/>
    </xf>
    <xf numFmtId="4" fontId="18" fillId="0" borderId="113" xfId="1" applyNumberFormat="1" applyFont="1" applyBorder="1" applyAlignment="1">
      <alignment horizontal="center" vertical="center"/>
    </xf>
    <xf numFmtId="4" fontId="19" fillId="0" borderId="54" xfId="1" applyNumberFormat="1" applyFont="1" applyBorder="1" applyAlignment="1">
      <alignment horizontal="center" vertical="center"/>
    </xf>
    <xf numFmtId="4" fontId="18" fillId="2" borderId="19" xfId="1" applyNumberFormat="1" applyFont="1" applyFill="1" applyBorder="1" applyAlignment="1">
      <alignment horizontal="center" vertical="center"/>
    </xf>
    <xf numFmtId="0" fontId="52" fillId="2" borderId="139" xfId="42" applyFont="1" applyFill="1" applyBorder="1" applyAlignment="1">
      <alignment horizontal="center" vertical="center" wrapText="1"/>
    </xf>
    <xf numFmtId="0" fontId="52" fillId="2" borderId="140" xfId="1" applyFont="1" applyFill="1" applyBorder="1" applyAlignment="1">
      <alignment horizontal="center" vertical="center"/>
    </xf>
    <xf numFmtId="2" fontId="18" fillId="2" borderId="140" xfId="42" applyNumberFormat="1" applyFont="1" applyFill="1" applyBorder="1" applyAlignment="1">
      <alignment horizontal="center"/>
    </xf>
    <xf numFmtId="4" fontId="18" fillId="2" borderId="140" xfId="1" applyNumberFormat="1" applyFont="1" applyFill="1" applyBorder="1" applyAlignment="1">
      <alignment horizontal="center" vertical="center"/>
    </xf>
    <xf numFmtId="4" fontId="18" fillId="2" borderId="140" xfId="1" applyNumberFormat="1" applyFont="1" applyFill="1" applyBorder="1" applyAlignment="1">
      <alignment horizontal="right" vertical="center"/>
    </xf>
    <xf numFmtId="164" fontId="18" fillId="2" borderId="140" xfId="39" applyFont="1" applyFill="1" applyBorder="1" applyAlignment="1">
      <alignment horizontal="center" vertical="center"/>
    </xf>
    <xf numFmtId="43" fontId="19" fillId="2" borderId="140" xfId="2" applyFont="1" applyFill="1" applyBorder="1" applyAlignment="1">
      <alignment horizontal="right" vertical="center"/>
    </xf>
    <xf numFmtId="4" fontId="19" fillId="2" borderId="141" xfId="1" applyNumberFormat="1" applyFont="1" applyFill="1" applyBorder="1" applyAlignment="1">
      <alignment horizontal="center" vertical="center"/>
    </xf>
    <xf numFmtId="49" fontId="51" fillId="0" borderId="108" xfId="1" applyNumberFormat="1" applyFont="1" applyBorder="1" applyAlignment="1">
      <alignment horizontal="left" vertical="center" wrapText="1"/>
    </xf>
    <xf numFmtId="0" fontId="51" fillId="0" borderId="0" xfId="1" applyFont="1" applyAlignment="1">
      <alignment horizontal="center" vertical="center" wrapText="1"/>
    </xf>
    <xf numFmtId="0" fontId="18" fillId="0" borderId="0" xfId="1" applyFont="1" applyAlignment="1">
      <alignment horizontal="center" vertical="center"/>
    </xf>
    <xf numFmtId="168" fontId="19" fillId="2" borderId="37" xfId="42" applyNumberFormat="1" applyFont="1" applyFill="1" applyBorder="1" applyAlignment="1">
      <alignment horizontal="center" vertical="center" wrapText="1"/>
    </xf>
    <xf numFmtId="0" fontId="52" fillId="0" borderId="37" xfId="1" applyFont="1" applyBorder="1" applyAlignment="1">
      <alignment horizontal="center" vertical="center" wrapText="1"/>
    </xf>
    <xf numFmtId="0" fontId="52" fillId="0" borderId="98" xfId="1" applyFont="1" applyBorder="1" applyAlignment="1">
      <alignment horizontal="center" vertical="center"/>
    </xf>
    <xf numFmtId="0" fontId="52" fillId="0" borderId="69" xfId="1" applyFont="1" applyBorder="1" applyAlignment="1">
      <alignment horizontal="center" vertical="center"/>
    </xf>
    <xf numFmtId="0" fontId="52" fillId="0" borderId="28" xfId="1" applyFont="1" applyBorder="1" applyAlignment="1">
      <alignment horizontal="center" vertical="center" wrapText="1"/>
    </xf>
    <xf numFmtId="2" fontId="18" fillId="0" borderId="28" xfId="42" applyNumberFormat="1" applyFont="1" applyBorder="1" applyAlignment="1">
      <alignment horizontal="center"/>
    </xf>
    <xf numFmtId="0" fontId="52" fillId="0" borderId="98" xfId="1" applyFont="1" applyBorder="1" applyAlignment="1">
      <alignment horizontal="center" vertical="center" wrapText="1"/>
    </xf>
    <xf numFmtId="0" fontId="52" fillId="2" borderId="113" xfId="1" applyFont="1" applyFill="1" applyBorder="1" applyAlignment="1">
      <alignment horizontal="center" vertical="center"/>
    </xf>
    <xf numFmtId="0" fontId="52" fillId="2" borderId="113" xfId="1" applyFont="1" applyFill="1" applyBorder="1" applyAlignment="1">
      <alignment horizontal="center" vertical="center" wrapText="1"/>
    </xf>
    <xf numFmtId="0" fontId="52" fillId="2" borderId="96" xfId="42" applyFont="1" applyFill="1" applyBorder="1" applyAlignment="1">
      <alignment horizontal="center" vertical="center" wrapText="1"/>
    </xf>
    <xf numFmtId="0" fontId="18" fillId="2" borderId="97" xfId="42" applyFont="1" applyFill="1" applyBorder="1" applyAlignment="1">
      <alignment horizontal="right" vertical="center" wrapText="1"/>
    </xf>
    <xf numFmtId="0" fontId="52" fillId="2" borderId="97" xfId="1" applyFont="1" applyFill="1" applyBorder="1" applyAlignment="1">
      <alignment horizontal="center" vertical="center"/>
    </xf>
    <xf numFmtId="0" fontId="18" fillId="0" borderId="142" xfId="1" applyFont="1" applyBorder="1" applyAlignment="1">
      <alignment horizontal="center" vertical="center"/>
    </xf>
    <xf numFmtId="4" fontId="18" fillId="0" borderId="111" xfId="1" applyNumberFormat="1" applyFont="1" applyBorder="1" applyAlignment="1">
      <alignment horizontal="center" vertical="center"/>
    </xf>
    <xf numFmtId="4" fontId="19" fillId="0" borderId="111" xfId="1" applyNumberFormat="1" applyFont="1" applyBorder="1" applyAlignment="1">
      <alignment horizontal="center" vertical="center"/>
    </xf>
    <xf numFmtId="4" fontId="18" fillId="0" borderId="95" xfId="1" applyNumberFormat="1" applyFont="1" applyBorder="1" applyAlignment="1">
      <alignment horizontal="center" vertical="center"/>
    </xf>
    <xf numFmtId="0" fontId="18" fillId="0" borderId="71" xfId="1" applyFont="1" applyBorder="1" applyAlignment="1">
      <alignment horizontal="center" vertical="center"/>
    </xf>
    <xf numFmtId="4" fontId="19" fillId="0" borderId="97" xfId="1" applyNumberFormat="1" applyFont="1" applyBorder="1" applyAlignment="1">
      <alignment horizontal="center" vertical="center"/>
    </xf>
    <xf numFmtId="4" fontId="18" fillId="0" borderId="24" xfId="1" applyNumberFormat="1" applyFont="1" applyBorder="1" applyAlignment="1">
      <alignment horizontal="center" vertical="center"/>
    </xf>
    <xf numFmtId="4" fontId="19" fillId="0" borderId="63" xfId="1" applyNumberFormat="1" applyFont="1" applyBorder="1" applyAlignment="1">
      <alignment horizontal="center" vertical="center"/>
    </xf>
    <xf numFmtId="4" fontId="19" fillId="0" borderId="78" xfId="1" applyNumberFormat="1" applyFont="1" applyBorder="1" applyAlignment="1">
      <alignment horizontal="center" vertical="center"/>
    </xf>
    <xf numFmtId="0" fontId="18" fillId="0" borderId="37" xfId="1" applyFont="1" applyBorder="1" applyAlignment="1">
      <alignment horizontal="center" vertical="center"/>
    </xf>
    <xf numFmtId="0" fontId="36" fillId="0" borderId="0" xfId="1" applyFont="1" applyAlignment="1">
      <alignment vertical="center"/>
    </xf>
    <xf numFmtId="0" fontId="36" fillId="0" borderId="53" xfId="1" applyFont="1" applyBorder="1" applyAlignment="1">
      <alignment horizontal="center" vertical="center"/>
    </xf>
    <xf numFmtId="0" fontId="36" fillId="0" borderId="42" xfId="1" applyFont="1" applyBorder="1" applyAlignment="1">
      <alignment vertical="center"/>
    </xf>
    <xf numFmtId="3" fontId="36" fillId="0" borderId="0" xfId="5" applyNumberFormat="1" applyFont="1" applyFill="1" applyBorder="1" applyAlignment="1">
      <alignment horizontal="left"/>
    </xf>
    <xf numFmtId="3" fontId="19" fillId="0" borderId="0" xfId="5" applyNumberFormat="1" applyFont="1" applyFill="1" applyBorder="1" applyAlignment="1">
      <alignment horizontal="left"/>
    </xf>
    <xf numFmtId="4" fontId="18" fillId="0" borderId="14" xfId="1" applyNumberFormat="1" applyFont="1" applyBorder="1" applyAlignment="1">
      <alignment horizontal="left" vertical="center"/>
    </xf>
    <xf numFmtId="0" fontId="28" fillId="0" borderId="0" xfId="1" applyFont="1" applyAlignment="1">
      <alignment vertical="center"/>
    </xf>
    <xf numFmtId="4" fontId="19" fillId="0" borderId="14" xfId="1" applyNumberFormat="1" applyFont="1" applyBorder="1" applyAlignment="1">
      <alignment horizontal="left" vertical="center"/>
    </xf>
    <xf numFmtId="4" fontId="19" fillId="0" borderId="0" xfId="1" applyNumberFormat="1" applyFont="1" applyAlignment="1">
      <alignment horizontal="right" vertical="center"/>
    </xf>
    <xf numFmtId="0" fontId="18" fillId="0" borderId="14" xfId="2" applyNumberFormat="1" applyFont="1" applyFill="1" applyBorder="1" applyAlignment="1">
      <alignment horizontal="left"/>
    </xf>
    <xf numFmtId="0" fontId="18" fillId="0" borderId="0" xfId="1" applyFont="1" applyAlignment="1">
      <alignment horizontal="right" vertical="center"/>
    </xf>
    <xf numFmtId="0" fontId="18" fillId="0" borderId="14" xfId="2" applyNumberFormat="1" applyFont="1" applyFill="1" applyBorder="1" applyAlignment="1">
      <alignment horizontal="right"/>
    </xf>
    <xf numFmtId="4" fontId="18" fillId="0" borderId="0" xfId="1" applyNumberFormat="1" applyFont="1" applyAlignment="1">
      <alignment horizontal="left" vertical="center"/>
    </xf>
    <xf numFmtId="4" fontId="19" fillId="0" borderId="93" xfId="1" applyNumberFormat="1" applyFont="1" applyBorder="1" applyAlignment="1">
      <alignment horizontal="center" vertical="center"/>
    </xf>
    <xf numFmtId="4" fontId="18" fillId="0" borderId="108" xfId="1" applyNumberFormat="1" applyFont="1" applyBorder="1" applyAlignment="1">
      <alignment horizontal="right" vertical="center"/>
    </xf>
    <xf numFmtId="164" fontId="18" fillId="0" borderId="108" xfId="39" applyFont="1" applyFill="1" applyBorder="1" applyAlignment="1">
      <alignment horizontal="right" vertical="center"/>
    </xf>
    <xf numFmtId="43" fontId="19" fillId="0" borderId="108" xfId="2" applyFont="1" applyFill="1" applyBorder="1" applyAlignment="1">
      <alignment horizontal="right" vertical="center"/>
    </xf>
    <xf numFmtId="4" fontId="19" fillId="0" borderId="109" xfId="1" applyNumberFormat="1" applyFont="1" applyBorder="1" applyAlignment="1">
      <alignment horizontal="center" vertical="center"/>
    </xf>
    <xf numFmtId="0" fontId="28" fillId="0" borderId="6" xfId="1" applyFont="1" applyBorder="1" applyAlignment="1">
      <alignment horizontal="left" vertical="center" wrapText="1"/>
    </xf>
    <xf numFmtId="0" fontId="28" fillId="0" borderId="6" xfId="1" applyFont="1" applyBorder="1" applyAlignment="1">
      <alignment vertical="center" wrapText="1"/>
    </xf>
    <xf numFmtId="0" fontId="28" fillId="0" borderId="108" xfId="1" applyFont="1" applyBorder="1" applyAlignment="1">
      <alignment horizontal="left" vertical="center" wrapText="1"/>
    </xf>
    <xf numFmtId="0" fontId="28" fillId="0" borderId="108" xfId="1" applyFont="1" applyBorder="1" applyAlignment="1">
      <alignment vertical="center" wrapText="1"/>
    </xf>
    <xf numFmtId="0" fontId="52" fillId="2" borderId="100" xfId="1" applyFont="1" applyFill="1" applyBorder="1" applyAlignment="1">
      <alignment horizontal="center" vertical="center" wrapText="1"/>
    </xf>
    <xf numFmtId="0" fontId="18" fillId="0" borderId="79" xfId="1" applyFont="1" applyBorder="1" applyAlignment="1">
      <alignment horizontal="center" vertical="center"/>
    </xf>
    <xf numFmtId="0" fontId="18" fillId="0" borderId="5" xfId="1" applyFont="1" applyBorder="1" applyAlignment="1">
      <alignment horizontal="center" vertical="center"/>
    </xf>
    <xf numFmtId="4" fontId="18" fillId="0" borderId="5" xfId="1" applyNumberFormat="1" applyFont="1" applyBorder="1" applyAlignment="1">
      <alignment horizontal="center" vertical="center"/>
    </xf>
    <xf numFmtId="4" fontId="18" fillId="0" borderId="5" xfId="1" applyNumberFormat="1" applyFont="1" applyBorder="1" applyAlignment="1">
      <alignment horizontal="right" vertical="center"/>
    </xf>
    <xf numFmtId="164" fontId="18" fillId="0" borderId="5" xfId="39" applyFont="1" applyFill="1" applyBorder="1" applyAlignment="1">
      <alignment horizontal="right" vertical="center"/>
    </xf>
    <xf numFmtId="43" fontId="18" fillId="0" borderId="5" xfId="2" applyFont="1" applyFill="1" applyBorder="1" applyAlignment="1">
      <alignment horizontal="right" vertical="center"/>
    </xf>
    <xf numFmtId="0" fontId="18" fillId="0" borderId="94" xfId="1" applyFont="1" applyBorder="1" applyAlignment="1">
      <alignment horizontal="center" vertical="center"/>
    </xf>
    <xf numFmtId="0" fontId="52" fillId="0" borderId="37" xfId="1" applyFont="1" applyBorder="1" applyAlignment="1">
      <alignment horizontal="center" vertical="center"/>
    </xf>
    <xf numFmtId="4" fontId="18" fillId="0" borderId="37" xfId="1" applyNumberFormat="1" applyFont="1" applyBorder="1" applyAlignment="1">
      <alignment horizontal="right" vertical="center"/>
    </xf>
    <xf numFmtId="43" fontId="19" fillId="0" borderId="37" xfId="2" applyFont="1" applyFill="1" applyBorder="1" applyAlignment="1">
      <alignment horizontal="right" vertical="center"/>
    </xf>
    <xf numFmtId="0" fontId="52" fillId="0" borderId="100" xfId="42" applyFont="1" applyBorder="1" applyAlignment="1">
      <alignment horizontal="center" vertical="center" wrapText="1"/>
    </xf>
    <xf numFmtId="4" fontId="19" fillId="0" borderId="99" xfId="1" applyNumberFormat="1" applyFont="1" applyBorder="1" applyAlignment="1">
      <alignment horizontal="center" vertical="center"/>
    </xf>
    <xf numFmtId="0" fontId="52" fillId="0" borderId="100" xfId="42" applyFont="1" applyBorder="1" applyAlignment="1">
      <alignment horizontal="center" vertical="center"/>
    </xf>
    <xf numFmtId="0" fontId="18" fillId="0" borderId="93" xfId="1" applyFont="1" applyBorder="1" applyAlignment="1">
      <alignment horizontal="center" vertical="center"/>
    </xf>
    <xf numFmtId="0" fontId="18" fillId="0" borderId="108" xfId="1" applyFont="1" applyBorder="1" applyAlignment="1">
      <alignment vertical="center"/>
    </xf>
    <xf numFmtId="43" fontId="18" fillId="0" borderId="108" xfId="2" applyFont="1" applyFill="1" applyBorder="1" applyAlignment="1">
      <alignment horizontal="right" vertical="center"/>
    </xf>
    <xf numFmtId="0" fontId="18" fillId="0" borderId="109" xfId="1" applyFont="1" applyBorder="1" applyAlignment="1">
      <alignment horizontal="center" vertical="center"/>
    </xf>
    <xf numFmtId="0" fontId="18" fillId="0" borderId="84" xfId="1" applyFont="1" applyBorder="1" applyAlignment="1">
      <alignment horizontal="center" vertical="center"/>
    </xf>
    <xf numFmtId="0" fontId="18" fillId="0" borderId="25" xfId="1" applyFont="1" applyBorder="1" applyAlignment="1">
      <alignment vertical="center"/>
    </xf>
    <xf numFmtId="0" fontId="18" fillId="0" borderId="25" xfId="1" applyFont="1" applyBorder="1" applyAlignment="1">
      <alignment horizontal="center" vertical="center"/>
    </xf>
    <xf numFmtId="4" fontId="18" fillId="0" borderId="25" xfId="1" applyNumberFormat="1" applyFont="1" applyBorder="1" applyAlignment="1">
      <alignment horizontal="center" vertical="center"/>
    </xf>
    <xf numFmtId="4" fontId="18" fillId="0" borderId="25" xfId="1" applyNumberFormat="1" applyFont="1" applyBorder="1" applyAlignment="1">
      <alignment horizontal="right" vertical="center"/>
    </xf>
    <xf numFmtId="164" fontId="18" fillId="0" borderId="25" xfId="39" applyFont="1" applyFill="1" applyBorder="1" applyAlignment="1">
      <alignment horizontal="right" vertical="center"/>
    </xf>
    <xf numFmtId="43" fontId="18" fillId="0" borderId="25" xfId="2" applyFont="1" applyFill="1" applyBorder="1" applyAlignment="1">
      <alignment horizontal="right" vertical="center"/>
    </xf>
    <xf numFmtId="0" fontId="18" fillId="0" borderId="85" xfId="1" applyFont="1" applyBorder="1" applyAlignment="1">
      <alignment horizontal="center" vertical="center"/>
    </xf>
    <xf numFmtId="0" fontId="24" fillId="0" borderId="37" xfId="42" applyFont="1" applyBorder="1" applyAlignment="1">
      <alignment horizontal="left" vertical="center"/>
    </xf>
    <xf numFmtId="0" fontId="18" fillId="0" borderId="113" xfId="1" applyFont="1" applyBorder="1" applyAlignment="1">
      <alignment horizontal="center" vertical="center"/>
    </xf>
    <xf numFmtId="0" fontId="22" fillId="4" borderId="98" xfId="42" applyFont="1" applyFill="1" applyBorder="1" applyAlignment="1">
      <alignment horizontal="center" vertical="center" wrapText="1"/>
    </xf>
    <xf numFmtId="0" fontId="18" fillId="4" borderId="37" xfId="42" applyFont="1" applyFill="1" applyBorder="1" applyAlignment="1">
      <alignment horizontal="right" vertical="center"/>
    </xf>
    <xf numFmtId="0" fontId="22" fillId="4" borderId="37" xfId="1" applyFont="1" applyFill="1" applyBorder="1" applyAlignment="1">
      <alignment horizontal="center" vertical="center"/>
    </xf>
    <xf numFmtId="2" fontId="18" fillId="4" borderId="37" xfId="42" applyNumberFormat="1" applyFont="1" applyFill="1" applyBorder="1" applyAlignment="1">
      <alignment horizontal="center"/>
    </xf>
    <xf numFmtId="168" fontId="18" fillId="4" borderId="37" xfId="42" applyNumberFormat="1" applyFont="1" applyFill="1" applyBorder="1" applyAlignment="1">
      <alignment horizontal="left" vertical="top" wrapText="1"/>
    </xf>
    <xf numFmtId="4" fontId="18" fillId="4" borderId="14" xfId="1" applyNumberFormat="1" applyFont="1" applyFill="1" applyBorder="1" applyAlignment="1">
      <alignment horizontal="center" vertical="center"/>
    </xf>
    <xf numFmtId="4" fontId="18" fillId="4" borderId="14" xfId="1" applyNumberFormat="1" applyFont="1" applyFill="1" applyBorder="1" applyAlignment="1">
      <alignment horizontal="right" vertical="center"/>
    </xf>
    <xf numFmtId="164" fontId="18" fillId="4" borderId="14" xfId="39" applyFont="1" applyFill="1" applyBorder="1" applyAlignment="1">
      <alignment horizontal="center" vertical="center"/>
    </xf>
    <xf numFmtId="43" fontId="19" fillId="4" borderId="14" xfId="2" applyFont="1" applyFill="1" applyBorder="1" applyAlignment="1">
      <alignment horizontal="right" vertical="center"/>
    </xf>
    <xf numFmtId="4" fontId="19" fillId="4" borderId="56" xfId="1" applyNumberFormat="1" applyFont="1" applyFill="1" applyBorder="1" applyAlignment="1">
      <alignment horizontal="center" vertical="center"/>
    </xf>
    <xf numFmtId="0" fontId="18" fillId="4" borderId="37" xfId="42" applyFont="1" applyFill="1" applyBorder="1" applyAlignment="1">
      <alignment horizontal="right" vertical="center" wrapText="1"/>
    </xf>
    <xf numFmtId="2" fontId="18" fillId="4" borderId="37" xfId="42" applyNumberFormat="1" applyFont="1" applyFill="1" applyBorder="1" applyAlignment="1">
      <alignment horizontal="center" vertical="center"/>
    </xf>
    <xf numFmtId="4" fontId="18" fillId="4" borderId="20" xfId="1" applyNumberFormat="1" applyFont="1" applyFill="1" applyBorder="1" applyAlignment="1">
      <alignment horizontal="center" vertical="center"/>
    </xf>
    <xf numFmtId="4" fontId="18" fillId="4" borderId="20" xfId="1" applyNumberFormat="1" applyFont="1" applyFill="1" applyBorder="1" applyAlignment="1">
      <alignment horizontal="right" vertical="center"/>
    </xf>
    <xf numFmtId="43" fontId="19" fillId="4" borderId="20" xfId="2" applyFont="1" applyFill="1" applyBorder="1" applyAlignment="1">
      <alignment horizontal="right" vertical="center"/>
    </xf>
    <xf numFmtId="4" fontId="19" fillId="4" borderId="54" xfId="1" applyNumberFormat="1" applyFont="1" applyFill="1" applyBorder="1" applyAlignment="1">
      <alignment horizontal="center" vertical="center"/>
    </xf>
    <xf numFmtId="49" fontId="32" fillId="0" borderId="49" xfId="1" applyNumberFormat="1" applyFont="1" applyBorder="1" applyAlignment="1">
      <alignment horizontal="left" vertical="center"/>
    </xf>
    <xf numFmtId="49" fontId="28" fillId="0" borderId="49" xfId="1" applyNumberFormat="1" applyFont="1" applyBorder="1" applyAlignment="1">
      <alignment horizontal="center" vertical="center"/>
    </xf>
    <xf numFmtId="49" fontId="28" fillId="0" borderId="6" xfId="1" applyNumberFormat="1" applyFont="1" applyBorder="1" applyAlignment="1">
      <alignment horizontal="left" vertical="center" wrapText="1"/>
    </xf>
    <xf numFmtId="0" fontId="28" fillId="0" borderId="6" xfId="1" applyFont="1" applyBorder="1" applyAlignment="1">
      <alignment horizontal="center" vertical="center" wrapText="1"/>
    </xf>
    <xf numFmtId="0" fontId="83" fillId="0" borderId="0" xfId="1" applyFont="1" applyBorder="1" applyAlignment="1">
      <alignment horizontal="center" vertical="center" wrapText="1"/>
    </xf>
    <xf numFmtId="3" fontId="17" fillId="0" borderId="0" xfId="5" applyNumberFormat="1" applyFont="1" applyFill="1" applyBorder="1" applyAlignment="1">
      <alignment horizontal="right" wrapText="1"/>
    </xf>
    <xf numFmtId="2" fontId="17" fillId="0" borderId="0" xfId="1" applyNumberFormat="1" applyBorder="1" applyAlignment="1">
      <alignment horizontal="center" vertical="center" wrapText="1"/>
    </xf>
    <xf numFmtId="4" fontId="17" fillId="0" borderId="0" xfId="1" applyNumberFormat="1" applyBorder="1" applyAlignment="1">
      <alignment horizontal="center" vertical="center" wrapText="1"/>
    </xf>
    <xf numFmtId="4" fontId="17" fillId="0" borderId="0" xfId="1" applyNumberFormat="1" applyBorder="1" applyAlignment="1">
      <alignment horizontal="right" vertical="center" wrapText="1"/>
    </xf>
    <xf numFmtId="164" fontId="17" fillId="0" borderId="0" xfId="39" applyFont="1" applyFill="1" applyBorder="1" applyAlignment="1">
      <alignment horizontal="right" vertical="center" wrapText="1"/>
    </xf>
    <xf numFmtId="43" fontId="33" fillId="0" borderId="0" xfId="2" applyFont="1" applyFill="1" applyBorder="1" applyAlignment="1">
      <alignment horizontal="right" vertical="center" wrapText="1"/>
    </xf>
    <xf numFmtId="0" fontId="78" fillId="0" borderId="14" xfId="2" applyNumberFormat="1" applyFont="1" applyFill="1" applyBorder="1" applyAlignment="1">
      <alignment horizontal="left"/>
    </xf>
    <xf numFmtId="4" fontId="18" fillId="0" borderId="2" xfId="1" applyNumberFormat="1" applyFont="1" applyBorder="1" applyAlignment="1">
      <alignment horizontal="left" vertical="center"/>
    </xf>
    <xf numFmtId="4" fontId="18" fillId="0" borderId="0" xfId="1" applyNumberFormat="1" applyFont="1" applyBorder="1" applyAlignment="1">
      <alignment horizontal="left" vertical="center"/>
    </xf>
    <xf numFmtId="4" fontId="52" fillId="0" borderId="0" xfId="1" applyNumberFormat="1" applyFont="1" applyBorder="1" applyAlignment="1">
      <alignment horizontal="left" vertical="center"/>
    </xf>
    <xf numFmtId="2" fontId="52" fillId="0" borderId="0" xfId="1" applyNumberFormat="1" applyFont="1" applyBorder="1" applyAlignment="1">
      <alignment horizontal="left" vertical="top" indent="2"/>
    </xf>
    <xf numFmtId="4" fontId="52" fillId="0" borderId="0" xfId="2" applyNumberFormat="1" applyFont="1" applyFill="1" applyBorder="1" applyAlignment="1">
      <alignment horizontal="center" vertical="center"/>
    </xf>
    <xf numFmtId="4" fontId="52" fillId="0" borderId="0" xfId="1" applyNumberFormat="1" applyFont="1" applyBorder="1" applyAlignment="1">
      <alignment horizontal="right" vertical="center"/>
    </xf>
    <xf numFmtId="4" fontId="51" fillId="0" borderId="0" xfId="1" applyNumberFormat="1" applyFont="1" applyBorder="1" applyAlignment="1">
      <alignment horizontal="right" vertical="center"/>
    </xf>
    <xf numFmtId="4" fontId="19" fillId="0" borderId="3" xfId="1" applyNumberFormat="1" applyFont="1" applyBorder="1" applyAlignment="1">
      <alignment horizontal="center" vertical="center"/>
    </xf>
    <xf numFmtId="4" fontId="24" fillId="0" borderId="14" xfId="1" applyNumberFormat="1" applyFont="1" applyBorder="1" applyAlignment="1">
      <alignment horizontal="left" vertical="center" wrapText="1"/>
    </xf>
    <xf numFmtId="0" fontId="34" fillId="0" borderId="14" xfId="2" applyNumberFormat="1" applyFont="1" applyFill="1" applyBorder="1" applyAlignment="1">
      <alignment horizontal="left" wrapText="1"/>
    </xf>
    <xf numFmtId="4" fontId="18" fillId="2" borderId="6" xfId="1" applyNumberFormat="1" applyFont="1" applyFill="1" applyBorder="1" applyAlignment="1">
      <alignment horizontal="center" vertical="center"/>
    </xf>
    <xf numFmtId="49" fontId="19" fillId="0" borderId="2" xfId="1" applyNumberFormat="1" applyFont="1" applyBorder="1" applyAlignment="1">
      <alignment vertical="center"/>
    </xf>
    <xf numFmtId="4" fontId="18" fillId="0" borderId="3" xfId="1" applyNumberFormat="1" applyFont="1" applyBorder="1" applyAlignment="1">
      <alignment horizontal="center" vertical="center"/>
    </xf>
    <xf numFmtId="4" fontId="18" fillId="0" borderId="0" xfId="1" applyNumberFormat="1" applyFont="1" applyBorder="1" applyAlignment="1">
      <alignment horizontal="right" vertical="center" indent="1"/>
    </xf>
    <xf numFmtId="43" fontId="18" fillId="0" borderId="97" xfId="1" applyNumberFormat="1" applyFont="1" applyBorder="1" applyAlignment="1">
      <alignment horizontal="center" vertical="center"/>
    </xf>
    <xf numFmtId="49" fontId="19" fillId="0" borderId="87" xfId="1" applyNumberFormat="1" applyFont="1" applyBorder="1" applyAlignment="1">
      <alignment vertical="center"/>
    </xf>
    <xf numFmtId="49" fontId="19" fillId="0" borderId="143" xfId="1" applyNumberFormat="1" applyFont="1" applyBorder="1" applyAlignment="1">
      <alignment vertical="center"/>
    </xf>
    <xf numFmtId="0" fontId="18" fillId="0" borderId="144" xfId="1" applyFont="1" applyBorder="1" applyAlignment="1">
      <alignment horizontal="center" vertical="center"/>
    </xf>
    <xf numFmtId="4" fontId="18" fillId="0" borderId="144" xfId="1" applyNumberFormat="1" applyFont="1" applyBorder="1" applyAlignment="1">
      <alignment horizontal="center" vertical="center"/>
    </xf>
    <xf numFmtId="4" fontId="19" fillId="0" borderId="144" xfId="1" applyNumberFormat="1" applyFont="1" applyBorder="1" applyAlignment="1">
      <alignment horizontal="right" vertical="center" indent="1"/>
    </xf>
    <xf numFmtId="4" fontId="18" fillId="0" borderId="144" xfId="1" applyNumberFormat="1" applyFont="1" applyBorder="1" applyAlignment="1">
      <alignment horizontal="center"/>
    </xf>
    <xf numFmtId="1" fontId="19" fillId="0" borderId="145" xfId="1" applyNumberFormat="1" applyFont="1" applyBorder="1" applyAlignment="1">
      <alignment horizontal="center" vertical="center"/>
    </xf>
    <xf numFmtId="49" fontId="19" fillId="0" borderId="11" xfId="1" applyNumberFormat="1" applyFont="1" applyBorder="1" applyAlignment="1">
      <alignment vertical="center" wrapText="1"/>
    </xf>
    <xf numFmtId="0" fontId="18" fillId="0" borderId="120" xfId="1" applyFont="1" applyBorder="1" applyAlignment="1">
      <alignment horizontal="right" vertical="center" wrapText="1"/>
    </xf>
    <xf numFmtId="49" fontId="19" fillId="0" borderId="143" xfId="1" applyNumberFormat="1" applyFont="1" applyBorder="1" applyAlignment="1">
      <alignment vertical="center" wrapText="1"/>
    </xf>
    <xf numFmtId="4" fontId="18" fillId="2" borderId="6" xfId="1" applyNumberFormat="1" applyFont="1" applyFill="1" applyBorder="1" applyAlignment="1">
      <alignment horizontal="center" vertical="center"/>
    </xf>
    <xf numFmtId="0" fontId="52" fillId="2" borderId="93" xfId="42" applyFont="1" applyFill="1" applyBorder="1" applyAlignment="1">
      <alignment horizontal="center" vertical="center" wrapText="1"/>
    </xf>
    <xf numFmtId="0" fontId="52" fillId="2" borderId="108" xfId="1" applyFont="1" applyFill="1" applyBorder="1" applyAlignment="1">
      <alignment horizontal="center" vertical="center" wrapText="1"/>
    </xf>
    <xf numFmtId="2" fontId="18" fillId="2" borderId="108" xfId="42" applyNumberFormat="1" applyFont="1" applyFill="1" applyBorder="1" applyAlignment="1">
      <alignment horizontal="center" vertical="center"/>
    </xf>
    <xf numFmtId="4" fontId="18" fillId="2" borderId="0" xfId="1" applyNumberFormat="1" applyFont="1" applyFill="1" applyBorder="1" applyAlignment="1">
      <alignment horizontal="center" vertical="center"/>
    </xf>
    <xf numFmtId="4" fontId="18" fillId="2" borderId="0" xfId="1" applyNumberFormat="1" applyFont="1" applyFill="1" applyBorder="1" applyAlignment="1">
      <alignment horizontal="right" vertical="center"/>
    </xf>
    <xf numFmtId="164" fontId="18" fillId="2" borderId="0" xfId="39" applyFont="1" applyFill="1" applyBorder="1" applyAlignment="1">
      <alignment horizontal="center" vertical="center"/>
    </xf>
    <xf numFmtId="43" fontId="19" fillId="2" borderId="0" xfId="2" applyFont="1" applyFill="1" applyBorder="1" applyAlignment="1">
      <alignment horizontal="right" vertical="center"/>
    </xf>
    <xf numFmtId="4" fontId="19" fillId="2" borderId="42" xfId="1" applyNumberFormat="1" applyFont="1" applyFill="1" applyBorder="1" applyAlignment="1">
      <alignment horizontal="center" vertical="center"/>
    </xf>
    <xf numFmtId="0" fontId="18" fillId="0" borderId="0" xfId="1" applyFont="1" applyFill="1" applyAlignment="1">
      <alignment horizontal="left" vertical="center" wrapText="1"/>
    </xf>
    <xf numFmtId="17" fontId="18" fillId="0" borderId="0" xfId="1" applyNumberFormat="1" applyFont="1" applyFill="1" applyBorder="1" applyAlignment="1">
      <alignment horizontal="left" vertical="center" wrapText="1"/>
    </xf>
    <xf numFmtId="4" fontId="19" fillId="0" borderId="27" xfId="1" applyNumberFormat="1" applyFont="1" applyBorder="1" applyAlignment="1">
      <alignment horizontal="left" vertical="center" wrapText="1"/>
    </xf>
    <xf numFmtId="0" fontId="47" fillId="0" borderId="37" xfId="42" applyFont="1" applyBorder="1" applyAlignment="1">
      <alignment horizontal="left" vertical="center" wrapText="1"/>
    </xf>
    <xf numFmtId="0" fontId="78" fillId="0" borderId="37" xfId="42" applyFont="1" applyBorder="1" applyAlignment="1">
      <alignment horizontal="left" vertical="center" wrapText="1"/>
    </xf>
    <xf numFmtId="0" fontId="17" fillId="0" borderId="97" xfId="0" applyFont="1" applyBorder="1" applyAlignment="1">
      <alignment wrapText="1"/>
    </xf>
    <xf numFmtId="0" fontId="78" fillId="2" borderId="97" xfId="42" applyFont="1" applyFill="1" applyBorder="1" applyAlignment="1">
      <alignment horizontal="left" vertical="center" wrapText="1"/>
    </xf>
    <xf numFmtId="0" fontId="78" fillId="2" borderId="37" xfId="42" applyFont="1" applyFill="1" applyBorder="1" applyAlignment="1">
      <alignment horizontal="left" vertical="center" wrapText="1"/>
    </xf>
    <xf numFmtId="0" fontId="17" fillId="0" borderId="31" xfId="0" applyFont="1" applyBorder="1" applyAlignment="1">
      <alignment wrapText="1"/>
    </xf>
    <xf numFmtId="0" fontId="77" fillId="2" borderId="37" xfId="2" applyNumberFormat="1" applyFont="1" applyFill="1" applyBorder="1" applyAlignment="1">
      <alignment horizontal="left" wrapText="1"/>
    </xf>
    <xf numFmtId="0" fontId="18" fillId="2" borderId="106" xfId="42" applyFont="1" applyFill="1" applyBorder="1" applyAlignment="1">
      <alignment horizontal="right" vertical="center" wrapText="1"/>
    </xf>
    <xf numFmtId="0" fontId="47" fillId="2" borderId="37" xfId="42" applyFont="1" applyFill="1" applyBorder="1" applyAlignment="1">
      <alignment horizontal="left" vertical="center" wrapText="1"/>
    </xf>
    <xf numFmtId="0" fontId="30" fillId="2" borderId="17" xfId="2" applyNumberFormat="1" applyFont="1" applyFill="1" applyBorder="1" applyAlignment="1">
      <alignment horizontal="left" wrapText="1"/>
    </xf>
    <xf numFmtId="0" fontId="18" fillId="2" borderId="101" xfId="42" applyFont="1" applyFill="1" applyBorder="1" applyAlignment="1">
      <alignment horizontal="right" vertical="center" wrapText="1"/>
    </xf>
    <xf numFmtId="0" fontId="18" fillId="2" borderId="118" xfId="42" applyFont="1" applyFill="1" applyBorder="1" applyAlignment="1">
      <alignment horizontal="right" vertical="center" wrapText="1"/>
    </xf>
    <xf numFmtId="4" fontId="18" fillId="2" borderId="89" xfId="1" applyNumberFormat="1" applyFont="1" applyFill="1" applyBorder="1" applyAlignment="1">
      <alignment horizontal="center" vertical="center" wrapText="1"/>
    </xf>
    <xf numFmtId="4" fontId="19" fillId="0" borderId="111" xfId="1" applyNumberFormat="1" applyFont="1" applyBorder="1" applyAlignment="1">
      <alignment horizontal="left" vertical="center" wrapText="1"/>
    </xf>
    <xf numFmtId="0" fontId="18" fillId="2" borderId="37" xfId="42" applyFont="1" applyFill="1" applyBorder="1" applyAlignment="1">
      <alignment horizontal="left" vertical="center" wrapText="1"/>
    </xf>
    <xf numFmtId="4" fontId="18" fillId="0" borderId="97" xfId="1" applyNumberFormat="1" applyFont="1" applyBorder="1" applyAlignment="1">
      <alignment horizontal="left" vertical="center" wrapText="1"/>
    </xf>
    <xf numFmtId="4" fontId="19" fillId="0" borderId="97" xfId="1" applyNumberFormat="1" applyFont="1" applyBorder="1" applyAlignment="1">
      <alignment horizontal="left" vertical="center" wrapText="1"/>
    </xf>
    <xf numFmtId="0" fontId="18" fillId="2" borderId="97" xfId="42" applyFont="1" applyFill="1" applyBorder="1" applyAlignment="1">
      <alignment horizontal="left" vertical="center" wrapText="1"/>
    </xf>
    <xf numFmtId="4" fontId="18" fillId="0" borderId="97" xfId="1" applyNumberFormat="1" applyFont="1" applyBorder="1" applyAlignment="1">
      <alignment horizontal="right" vertical="center" wrapText="1"/>
    </xf>
    <xf numFmtId="0" fontId="91" fillId="0" borderId="37" xfId="42" applyFont="1" applyBorder="1" applyAlignment="1">
      <alignment horizontal="left" vertical="center" wrapText="1"/>
    </xf>
    <xf numFmtId="0" fontId="18" fillId="0" borderId="37" xfId="42" applyFont="1" applyBorder="1" applyAlignment="1">
      <alignment horizontal="left" vertical="center" wrapText="1"/>
    </xf>
    <xf numFmtId="168" fontId="18" fillId="2" borderId="37" xfId="42" applyNumberFormat="1" applyFont="1" applyFill="1" applyBorder="1" applyAlignment="1">
      <alignment horizontal="center" vertical="top" wrapText="1"/>
    </xf>
    <xf numFmtId="0" fontId="17" fillId="0" borderId="97" xfId="0" applyFont="1" applyBorder="1" applyAlignment="1">
      <alignment horizontal="center"/>
    </xf>
    <xf numFmtId="168" fontId="18" fillId="2" borderId="97" xfId="42" applyNumberFormat="1" applyFont="1" applyFill="1" applyBorder="1" applyAlignment="1">
      <alignment horizontal="center" vertical="top" wrapText="1"/>
    </xf>
    <xf numFmtId="0" fontId="17" fillId="0" borderId="31" xfId="0" applyFont="1" applyBorder="1" applyAlignment="1">
      <alignment horizontal="center"/>
    </xf>
    <xf numFmtId="168" fontId="18" fillId="2" borderId="140" xfId="42" applyNumberFormat="1" applyFont="1" applyFill="1" applyBorder="1" applyAlignment="1">
      <alignment horizontal="center" vertical="top" wrapText="1"/>
    </xf>
    <xf numFmtId="168" fontId="18" fillId="0" borderId="37" xfId="42" applyNumberFormat="1" applyFont="1" applyBorder="1" applyAlignment="1">
      <alignment horizontal="center" vertical="top" wrapText="1"/>
    </xf>
    <xf numFmtId="168" fontId="18" fillId="2" borderId="37" xfId="42" applyNumberFormat="1" applyFont="1" applyFill="1" applyBorder="1" applyAlignment="1">
      <alignment horizontal="center" vertical="top"/>
    </xf>
    <xf numFmtId="168" fontId="18" fillId="2" borderId="101" xfId="42" applyNumberFormat="1" applyFont="1" applyFill="1" applyBorder="1" applyAlignment="1">
      <alignment horizontal="center" vertical="top"/>
    </xf>
    <xf numFmtId="168" fontId="18" fillId="2" borderId="113" xfId="42" applyNumberFormat="1" applyFont="1" applyFill="1" applyBorder="1" applyAlignment="1">
      <alignment horizontal="center" vertical="center"/>
    </xf>
    <xf numFmtId="168" fontId="18" fillId="2" borderId="101" xfId="42" applyNumberFormat="1" applyFont="1" applyFill="1" applyBorder="1" applyAlignment="1">
      <alignment horizontal="center" vertical="center"/>
    </xf>
    <xf numFmtId="0" fontId="18" fillId="2" borderId="108" xfId="42" applyFont="1" applyFill="1" applyBorder="1" applyAlignment="1">
      <alignment horizontal="right" vertical="center" wrapText="1"/>
    </xf>
    <xf numFmtId="168" fontId="18" fillId="2" borderId="108" xfId="42" applyNumberFormat="1" applyFont="1" applyFill="1" applyBorder="1" applyAlignment="1">
      <alignment horizontal="center" vertical="center"/>
    </xf>
    <xf numFmtId="0" fontId="19" fillId="2" borderId="37" xfId="42" applyFont="1" applyFill="1" applyBorder="1" applyAlignment="1">
      <alignment horizontal="right" vertical="center" wrapText="1"/>
    </xf>
    <xf numFmtId="0" fontId="18" fillId="2" borderId="0" xfId="1" applyFont="1" applyFill="1" applyBorder="1" applyAlignment="1">
      <alignment vertical="center"/>
    </xf>
    <xf numFmtId="2" fontId="18" fillId="2" borderId="108" xfId="42" applyNumberFormat="1" applyFont="1" applyFill="1" applyBorder="1" applyAlignment="1">
      <alignment horizontal="center"/>
    </xf>
    <xf numFmtId="168" fontId="18" fillId="2" borderId="108" xfId="42" applyNumberFormat="1" applyFont="1" applyFill="1" applyBorder="1" applyAlignment="1">
      <alignment horizontal="center" vertical="top"/>
    </xf>
    <xf numFmtId="4" fontId="18" fillId="0" borderId="6" xfId="1" applyNumberFormat="1" applyFont="1" applyFill="1" applyBorder="1" applyAlignment="1">
      <alignment horizontal="center" vertical="center"/>
    </xf>
    <xf numFmtId="0" fontId="18" fillId="0" borderId="0" xfId="1" applyFont="1" applyAlignment="1">
      <alignment horizontal="center" vertical="center"/>
    </xf>
    <xf numFmtId="4" fontId="19" fillId="0" borderId="11" xfId="1" applyNumberFormat="1" applyFont="1" applyBorder="1" applyAlignment="1">
      <alignment horizontal="left" vertical="center"/>
    </xf>
    <xf numFmtId="4" fontId="19" fillId="0" borderId="9" xfId="1" applyNumberFormat="1" applyFont="1" applyBorder="1" applyAlignment="1">
      <alignment horizontal="left" vertical="center"/>
    </xf>
    <xf numFmtId="4" fontId="18" fillId="2" borderId="6" xfId="1" applyNumberFormat="1" applyFont="1" applyFill="1" applyBorder="1" applyAlignment="1">
      <alignment horizontal="center" vertical="center"/>
    </xf>
    <xf numFmtId="4" fontId="19" fillId="0" borderId="11" xfId="1" applyNumberFormat="1" applyFont="1" applyBorder="1" applyAlignment="1">
      <alignment horizontal="left" vertical="center"/>
    </xf>
    <xf numFmtId="4" fontId="19" fillId="0" borderId="9" xfId="1" applyNumberFormat="1" applyFont="1" applyBorder="1" applyAlignment="1">
      <alignment horizontal="left" vertical="center"/>
    </xf>
    <xf numFmtId="2" fontId="18" fillId="0" borderId="0" xfId="1" applyNumberFormat="1" applyFont="1" applyBorder="1" applyAlignment="1">
      <alignment horizontal="center" vertical="center"/>
    </xf>
    <xf numFmtId="0" fontId="24" fillId="0" borderId="0" xfId="2" applyNumberFormat="1" applyFont="1" applyFill="1" applyBorder="1" applyAlignment="1">
      <alignment horizontal="left"/>
    </xf>
    <xf numFmtId="4" fontId="18" fillId="0" borderId="0" xfId="1" applyNumberFormat="1" applyFont="1" applyBorder="1" applyAlignment="1">
      <alignment horizontal="center"/>
    </xf>
    <xf numFmtId="4" fontId="18" fillId="0" borderId="6" xfId="1" applyNumberFormat="1" applyFont="1" applyFill="1" applyBorder="1" applyAlignment="1">
      <alignment horizontal="center" vertical="center"/>
    </xf>
    <xf numFmtId="4" fontId="19" fillId="0" borderId="11" xfId="1" applyNumberFormat="1" applyFont="1" applyBorder="1" applyAlignment="1">
      <alignment horizontal="left" vertical="center"/>
    </xf>
    <xf numFmtId="0" fontId="52" fillId="2" borderId="97" xfId="1" applyFont="1" applyFill="1" applyBorder="1" applyAlignment="1">
      <alignment horizontal="center" vertical="center" wrapText="1"/>
    </xf>
    <xf numFmtId="4" fontId="19" fillId="0" borderId="11" xfId="1" applyNumberFormat="1" applyFont="1" applyBorder="1" applyAlignment="1">
      <alignment vertical="center"/>
    </xf>
    <xf numFmtId="4" fontId="19" fillId="0" borderId="9" xfId="1" applyNumberFormat="1" applyFont="1" applyBorder="1" applyAlignment="1">
      <alignment vertical="center"/>
    </xf>
    <xf numFmtId="4" fontId="19" fillId="0" borderId="10" xfId="1" applyNumberFormat="1" applyFont="1" applyBorder="1" applyAlignment="1">
      <alignment vertical="center"/>
    </xf>
    <xf numFmtId="2" fontId="17" fillId="0" borderId="0" xfId="1" applyNumberFormat="1" applyBorder="1" applyAlignment="1">
      <alignment horizontal="center" vertical="center"/>
    </xf>
    <xf numFmtId="4" fontId="17" fillId="0" borderId="0" xfId="1" applyNumberFormat="1" applyBorder="1" applyAlignment="1">
      <alignment horizontal="center" vertical="center"/>
    </xf>
    <xf numFmtId="4" fontId="17" fillId="0" borderId="0" xfId="1" applyNumberFormat="1" applyBorder="1" applyAlignment="1">
      <alignment horizontal="right" vertical="center"/>
    </xf>
    <xf numFmtId="164" fontId="17" fillId="0" borderId="0" xfId="39" applyFont="1" applyFill="1" applyBorder="1" applyAlignment="1">
      <alignment horizontal="right" vertical="center"/>
    </xf>
    <xf numFmtId="0" fontId="17" fillId="0" borderId="0" xfId="2" applyNumberFormat="1" applyFont="1" applyFill="1" applyBorder="1" applyAlignment="1">
      <alignment horizontal="right" wrapText="1"/>
    </xf>
    <xf numFmtId="43" fontId="33" fillId="0" borderId="0" xfId="2" applyFont="1" applyFill="1" applyBorder="1" applyAlignment="1">
      <alignment horizontal="right" vertical="center"/>
    </xf>
    <xf numFmtId="0" fontId="18" fillId="0" borderId="41" xfId="1" applyFont="1" applyBorder="1" applyAlignment="1">
      <alignment horizontal="center" vertical="center"/>
    </xf>
    <xf numFmtId="4" fontId="18" fillId="2" borderId="6" xfId="1" applyNumberFormat="1" applyFont="1" applyFill="1" applyBorder="1" applyAlignment="1">
      <alignment horizontal="center" vertical="center"/>
    </xf>
    <xf numFmtId="4" fontId="18" fillId="2" borderId="6" xfId="1" applyNumberFormat="1" applyFont="1" applyFill="1" applyBorder="1" applyAlignment="1">
      <alignment horizontal="center" vertical="center"/>
    </xf>
    <xf numFmtId="0" fontId="52" fillId="2" borderId="108" xfId="1" applyFont="1" applyFill="1" applyBorder="1" applyAlignment="1">
      <alignment horizontal="center" vertical="center"/>
    </xf>
    <xf numFmtId="168" fontId="18" fillId="2" borderId="108" xfId="42" applyNumberFormat="1" applyFont="1" applyFill="1" applyBorder="1" applyAlignment="1">
      <alignment horizontal="center"/>
    </xf>
    <xf numFmtId="168" fontId="19" fillId="2" borderId="37" xfId="42" applyNumberFormat="1" applyFont="1" applyFill="1" applyBorder="1" applyAlignment="1">
      <alignment horizontal="center" vertical="center"/>
    </xf>
    <xf numFmtId="0" fontId="52" fillId="2" borderId="78" xfId="42" applyFont="1" applyFill="1" applyBorder="1" applyAlignment="1">
      <alignment horizontal="center" vertical="center" wrapText="1"/>
    </xf>
    <xf numFmtId="4" fontId="18" fillId="2" borderId="6" xfId="1" applyNumberFormat="1" applyFont="1" applyFill="1" applyBorder="1" applyAlignment="1">
      <alignment horizontal="center" vertical="center"/>
    </xf>
    <xf numFmtId="4" fontId="18" fillId="2" borderId="69" xfId="1" applyNumberFormat="1" applyFont="1" applyFill="1" applyBorder="1" applyAlignment="1">
      <alignment horizontal="center" vertical="center"/>
    </xf>
    <xf numFmtId="4" fontId="39" fillId="0" borderId="10" xfId="1" applyNumberFormat="1" applyFont="1" applyBorder="1" applyAlignment="1">
      <alignment horizontal="center" vertical="center"/>
    </xf>
    <xf numFmtId="4" fontId="33" fillId="0" borderId="9" xfId="1" applyNumberFormat="1" applyFont="1" applyBorder="1" applyAlignment="1">
      <alignment horizontal="left" vertical="center"/>
    </xf>
    <xf numFmtId="4" fontId="17" fillId="0" borderId="11" xfId="1" applyNumberFormat="1" applyBorder="1" applyAlignment="1">
      <alignment horizontal="left" vertical="center"/>
    </xf>
    <xf numFmtId="4" fontId="19" fillId="0" borderId="11" xfId="1" applyNumberFormat="1" applyFont="1" applyBorder="1" applyAlignment="1">
      <alignment horizontal="left" vertical="center"/>
    </xf>
    <xf numFmtId="4" fontId="17" fillId="0" borderId="25" xfId="1" applyNumberFormat="1" applyBorder="1" applyAlignment="1">
      <alignment horizontal="center" vertical="center" wrapText="1"/>
    </xf>
    <xf numFmtId="4" fontId="17" fillId="0" borderId="25" xfId="1" applyNumberFormat="1" applyBorder="1" applyAlignment="1">
      <alignment horizontal="center" vertical="center"/>
    </xf>
    <xf numFmtId="0" fontId="18" fillId="0" borderId="5" xfId="42" applyFont="1" applyFill="1" applyBorder="1"/>
    <xf numFmtId="2" fontId="18" fillId="0" borderId="35" xfId="1" applyNumberFormat="1" applyFont="1" applyBorder="1" applyAlignment="1">
      <alignment horizontal="center" vertical="center"/>
    </xf>
    <xf numFmtId="4" fontId="18" fillId="0" borderId="136" xfId="1" applyNumberFormat="1" applyFont="1" applyBorder="1" applyAlignment="1">
      <alignment horizontal="center"/>
    </xf>
    <xf numFmtId="164" fontId="18" fillId="0" borderId="35" xfId="39" applyFont="1" applyFill="1" applyBorder="1" applyAlignment="1">
      <alignment horizontal="right" vertical="center"/>
    </xf>
    <xf numFmtId="4" fontId="19" fillId="0" borderId="11" xfId="1" applyNumberFormat="1" applyFont="1" applyBorder="1" applyAlignment="1">
      <alignment horizontal="left" vertical="center"/>
    </xf>
    <xf numFmtId="4" fontId="19" fillId="0" borderId="9" xfId="1" applyNumberFormat="1" applyFont="1" applyBorder="1" applyAlignment="1">
      <alignment horizontal="left" vertical="center"/>
    </xf>
    <xf numFmtId="4" fontId="19" fillId="0" borderId="10" xfId="1" applyNumberFormat="1" applyFont="1" applyBorder="1" applyAlignment="1">
      <alignment horizontal="left" vertical="center"/>
    </xf>
    <xf numFmtId="4" fontId="18" fillId="0" borderId="9" xfId="1" applyNumberFormat="1" applyFont="1" applyBorder="1" applyAlignment="1">
      <alignment horizontal="left" vertical="center" wrapText="1"/>
    </xf>
    <xf numFmtId="0" fontId="18" fillId="0" borderId="9" xfId="1" applyFont="1" applyBorder="1" applyAlignment="1">
      <alignment horizontal="center" vertical="center"/>
    </xf>
    <xf numFmtId="4" fontId="18" fillId="0" borderId="6" xfId="1" applyNumberFormat="1" applyFont="1" applyBorder="1" applyAlignment="1">
      <alignment horizontal="right" vertical="center" indent="1"/>
    </xf>
    <xf numFmtId="43" fontId="18" fillId="0" borderId="6" xfId="1" applyNumberFormat="1" applyFont="1" applyBorder="1" applyAlignment="1">
      <alignment horizontal="center" vertical="center"/>
    </xf>
    <xf numFmtId="17" fontId="18" fillId="0" borderId="0" xfId="1" applyNumberFormat="1" applyFont="1" applyFill="1" applyBorder="1" applyAlignment="1">
      <alignment horizontal="right" vertical="center" wrapText="1"/>
    </xf>
    <xf numFmtId="0" fontId="26" fillId="0" borderId="97" xfId="1" applyFont="1" applyFill="1" applyBorder="1" applyAlignment="1">
      <alignment horizontal="center" vertical="center" wrapText="1"/>
    </xf>
    <xf numFmtId="0" fontId="26" fillId="0" borderId="0" xfId="1" applyFont="1" applyFill="1" applyAlignment="1">
      <alignment horizontal="center" vertical="center"/>
    </xf>
    <xf numFmtId="43" fontId="66" fillId="0" borderId="0" xfId="2" applyFont="1" applyFill="1" applyAlignment="1">
      <alignment horizontal="center" vertical="center"/>
    </xf>
    <xf numFmtId="0" fontId="26" fillId="0" borderId="37" xfId="0" applyFont="1" applyFill="1" applyBorder="1" applyAlignment="1" applyProtection="1">
      <alignment horizontal="center" vertical="center" wrapText="1"/>
      <protection locked="0"/>
    </xf>
    <xf numFmtId="0" fontId="66" fillId="0" borderId="37" xfId="0" applyFont="1" applyFill="1" applyBorder="1" applyAlignment="1" applyProtection="1">
      <alignment horizontal="center" vertical="center"/>
      <protection locked="0"/>
    </xf>
    <xf numFmtId="0" fontId="25" fillId="0" borderId="37" xfId="0" applyFont="1" applyFill="1" applyBorder="1" applyAlignment="1" applyProtection="1">
      <alignment horizontal="center" vertical="center"/>
      <protection locked="0"/>
    </xf>
    <xf numFmtId="0" fontId="71" fillId="0" borderId="37" xfId="0" applyFont="1" applyFill="1" applyBorder="1" applyAlignment="1" applyProtection="1">
      <alignment horizontal="center" vertical="center"/>
      <protection locked="0"/>
    </xf>
    <xf numFmtId="0" fontId="90" fillId="0" borderId="37" xfId="0" applyFont="1" applyFill="1" applyBorder="1" applyAlignment="1" applyProtection="1">
      <alignment horizontal="center" vertical="center"/>
      <protection locked="0"/>
    </xf>
    <xf numFmtId="0" fontId="26" fillId="0" borderId="92" xfId="0" applyFont="1" applyFill="1" applyBorder="1" applyAlignment="1" applyProtection="1">
      <alignment horizontal="center" vertical="center"/>
      <protection locked="0"/>
    </xf>
    <xf numFmtId="0" fontId="92" fillId="0" borderId="0" xfId="53" applyFont="1" applyAlignment="1">
      <alignment vertical="center"/>
    </xf>
    <xf numFmtId="0" fontId="70" fillId="0" borderId="0" xfId="53"/>
    <xf numFmtId="0" fontId="70" fillId="0" borderId="0" xfId="53" applyAlignment="1">
      <alignment horizontal="center"/>
    </xf>
    <xf numFmtId="0" fontId="95" fillId="0" borderId="0" xfId="53" applyFont="1" applyAlignment="1">
      <alignment horizontal="center" vertical="center"/>
    </xf>
    <xf numFmtId="0" fontId="70" fillId="0" borderId="5" xfId="53" applyBorder="1"/>
    <xf numFmtId="0" fontId="70" fillId="0" borderId="147" xfId="53" applyBorder="1" applyAlignment="1">
      <alignment horizontal="center"/>
    </xf>
    <xf numFmtId="0" fontId="70" fillId="0" borderId="147" xfId="53" applyBorder="1"/>
    <xf numFmtId="0" fontId="97" fillId="0" borderId="147" xfId="53" applyFont="1" applyBorder="1" applyAlignment="1">
      <alignment wrapText="1"/>
    </xf>
    <xf numFmtId="0" fontId="97" fillId="0" borderId="147" xfId="53" applyFont="1" applyBorder="1"/>
    <xf numFmtId="49" fontId="26" fillId="0" borderId="37" xfId="9" applyNumberFormat="1" applyFont="1" applyFill="1" applyBorder="1" applyAlignment="1">
      <alignment horizontal="left" vertical="center"/>
    </xf>
    <xf numFmtId="0" fontId="25" fillId="0" borderId="37" xfId="0" applyFont="1" applyFill="1" applyBorder="1" applyAlignment="1" applyProtection="1">
      <alignment horizontal="center" vertical="center" wrapText="1"/>
      <protection locked="0"/>
    </xf>
    <xf numFmtId="0" fontId="18" fillId="0" borderId="0" xfId="1" applyFont="1" applyAlignment="1">
      <alignment horizontal="center" vertical="center"/>
    </xf>
    <xf numFmtId="0" fontId="18" fillId="0" borderId="0" xfId="1" applyFont="1" applyFill="1" applyAlignment="1">
      <alignment horizontal="center" vertical="center"/>
    </xf>
    <xf numFmtId="166" fontId="26" fillId="5" borderId="6" xfId="0" quotePrefix="1" applyNumberFormat="1" applyFont="1" applyFill="1" applyBorder="1" applyAlignment="1">
      <alignment horizontal="left" vertical="center"/>
    </xf>
    <xf numFmtId="166" fontId="26" fillId="5" borderId="26" xfId="0" quotePrefix="1" applyNumberFormat="1" applyFont="1" applyFill="1" applyBorder="1" applyAlignment="1">
      <alignment horizontal="left" vertical="center"/>
    </xf>
    <xf numFmtId="0" fontId="42" fillId="5" borderId="6" xfId="1" applyFont="1" applyFill="1" applyBorder="1" applyAlignment="1">
      <alignment horizontal="center" vertical="center"/>
    </xf>
    <xf numFmtId="0" fontId="42" fillId="5" borderId="26" xfId="1" applyFont="1" applyFill="1" applyBorder="1" applyAlignment="1">
      <alignment horizontal="center" vertical="center"/>
    </xf>
    <xf numFmtId="0" fontId="42" fillId="5" borderId="146" xfId="1" applyFont="1" applyFill="1" applyBorder="1" applyAlignment="1">
      <alignment horizontal="center" vertical="center"/>
    </xf>
    <xf numFmtId="0" fontId="42" fillId="5" borderId="144" xfId="1" applyFont="1" applyFill="1" applyBorder="1" applyAlignment="1">
      <alignment horizontal="center" vertical="center" wrapText="1"/>
    </xf>
    <xf numFmtId="0" fontId="18" fillId="4" borderId="0" xfId="1" applyFont="1" applyFill="1" applyAlignment="1">
      <alignment horizontal="center" vertical="center"/>
    </xf>
    <xf numFmtId="49" fontId="26" fillId="0" borderId="37" xfId="9" applyNumberFormat="1" applyFont="1" applyFill="1" applyBorder="1" applyAlignment="1">
      <alignment horizontal="center" vertical="center"/>
    </xf>
    <xf numFmtId="0" fontId="42" fillId="0" borderId="37" xfId="0" applyFont="1" applyFill="1" applyBorder="1" applyAlignment="1" applyProtection="1">
      <alignment horizontal="center" vertical="center"/>
      <protection locked="0"/>
    </xf>
    <xf numFmtId="49" fontId="42" fillId="0" borderId="97" xfId="9" applyNumberFormat="1" applyFont="1" applyFill="1" applyBorder="1" applyAlignment="1">
      <alignment horizontal="center" vertical="center"/>
    </xf>
    <xf numFmtId="49" fontId="42" fillId="0" borderId="37" xfId="9" applyNumberFormat="1" applyFont="1" applyFill="1" applyBorder="1" applyAlignment="1">
      <alignment horizontal="center" vertical="center"/>
    </xf>
    <xf numFmtId="49" fontId="26" fillId="0" borderId="37" xfId="9" applyNumberFormat="1" applyFont="1" applyFill="1" applyBorder="1" applyAlignment="1">
      <alignment horizontal="left" vertical="center" wrapText="1"/>
    </xf>
    <xf numFmtId="49" fontId="26" fillId="0" borderId="37" xfId="9" applyNumberFormat="1" applyFont="1" applyFill="1" applyBorder="1" applyAlignment="1">
      <alignment horizontal="left" vertical="center" wrapText="1" indent="1"/>
    </xf>
    <xf numFmtId="0" fontId="18" fillId="0" borderId="0" xfId="1" applyNumberFormat="1" applyFont="1" applyFill="1" applyAlignment="1">
      <alignment horizontal="center" vertical="center"/>
    </xf>
    <xf numFmtId="0" fontId="18" fillId="4" borderId="0" xfId="1" applyNumberFormat="1" applyFont="1" applyFill="1" applyAlignment="1">
      <alignment horizontal="center" vertical="center"/>
    </xf>
    <xf numFmtId="0" fontId="19" fillId="0" borderId="0" xfId="1" applyNumberFormat="1" applyFont="1" applyFill="1" applyBorder="1" applyAlignment="1">
      <alignment horizontal="center" vertical="center"/>
    </xf>
    <xf numFmtId="17" fontId="26" fillId="5" borderId="6" xfId="0" quotePrefix="1" applyNumberFormat="1" applyFont="1" applyFill="1" applyBorder="1" applyAlignment="1">
      <alignment horizontal="left" vertical="center"/>
    </xf>
    <xf numFmtId="0" fontId="42" fillId="5" borderId="144" xfId="1" applyFont="1" applyFill="1" applyBorder="1" applyAlignment="1">
      <alignment horizontal="left" vertical="center" wrapText="1"/>
    </xf>
    <xf numFmtId="49" fontId="45" fillId="0" borderId="97" xfId="9" applyNumberFormat="1" applyFont="1" applyFill="1" applyBorder="1" applyAlignment="1">
      <alignment horizontal="left" vertical="center"/>
    </xf>
    <xf numFmtId="49" fontId="46" fillId="0" borderId="37" xfId="9" applyNumberFormat="1" applyFont="1" applyFill="1" applyBorder="1" applyAlignment="1">
      <alignment horizontal="left" vertical="center"/>
    </xf>
    <xf numFmtId="49" fontId="42" fillId="0" borderId="37" xfId="9" applyNumberFormat="1" applyFont="1" applyFill="1" applyBorder="1" applyAlignment="1">
      <alignment horizontal="left" vertical="center"/>
    </xf>
    <xf numFmtId="49" fontId="38" fillId="0" borderId="37" xfId="9" applyNumberFormat="1" applyFont="1" applyFill="1" applyBorder="1" applyAlignment="1">
      <alignment horizontal="left" vertical="center" wrapText="1"/>
    </xf>
    <xf numFmtId="49" fontId="90" fillId="0" borderId="37" xfId="9" applyNumberFormat="1" applyFont="1" applyFill="1" applyBorder="1" applyAlignment="1">
      <alignment horizontal="left" vertical="center" wrapText="1"/>
    </xf>
    <xf numFmtId="49" fontId="76" fillId="0" borderId="37" xfId="9" applyNumberFormat="1" applyFont="1" applyFill="1" applyBorder="1" applyAlignment="1">
      <alignment horizontal="left" vertical="center"/>
    </xf>
    <xf numFmtId="49" fontId="38" fillId="0" borderId="37" xfId="9" applyNumberFormat="1" applyFont="1" applyFill="1" applyBorder="1" applyAlignment="1">
      <alignment horizontal="left" vertical="center"/>
    </xf>
    <xf numFmtId="49" fontId="48" fillId="0" borderId="37" xfId="9" applyNumberFormat="1" applyFont="1" applyFill="1" applyBorder="1" applyAlignment="1">
      <alignment horizontal="left" vertical="center"/>
    </xf>
    <xf numFmtId="49" fontId="66" fillId="0" borderId="37" xfId="9" applyNumberFormat="1" applyFont="1" applyFill="1" applyBorder="1" applyAlignment="1">
      <alignment horizontal="left" vertical="center"/>
    </xf>
    <xf numFmtId="49" fontId="42" fillId="0" borderId="37" xfId="9" applyNumberFormat="1" applyFont="1" applyFill="1" applyBorder="1" applyAlignment="1">
      <alignment horizontal="left" vertical="center" wrapText="1"/>
    </xf>
    <xf numFmtId="0" fontId="25" fillId="0" borderId="37" xfId="0" applyFont="1" applyFill="1" applyBorder="1" applyAlignment="1" applyProtection="1">
      <alignment horizontal="left" vertical="center" wrapText="1"/>
      <protection locked="0"/>
    </xf>
    <xf numFmtId="0" fontId="42" fillId="0" borderId="37" xfId="0" applyFont="1" applyFill="1" applyBorder="1" applyAlignment="1" applyProtection="1">
      <alignment horizontal="left" vertical="center"/>
      <protection locked="0"/>
    </xf>
    <xf numFmtId="0" fontId="26" fillId="0" borderId="37" xfId="0" applyFont="1" applyFill="1" applyBorder="1" applyAlignment="1" applyProtection="1">
      <alignment horizontal="left" vertical="center"/>
      <protection locked="0"/>
    </xf>
    <xf numFmtId="0" fontId="26" fillId="0" borderId="37" xfId="0" applyFont="1" applyFill="1" applyBorder="1" applyAlignment="1" applyProtection="1">
      <alignment horizontal="left" vertical="center" wrapText="1"/>
      <protection locked="0"/>
    </xf>
    <xf numFmtId="0" fontId="26" fillId="0" borderId="97" xfId="0" applyFont="1" applyFill="1" applyBorder="1" applyAlignment="1">
      <alignment horizontal="left" vertical="center" wrapText="1"/>
    </xf>
    <xf numFmtId="0" fontId="26" fillId="0" borderId="37" xfId="0" applyFont="1" applyFill="1" applyBorder="1" applyAlignment="1">
      <alignment horizontal="left" vertical="center" wrapText="1"/>
    </xf>
    <xf numFmtId="0" fontId="26" fillId="0" borderId="101" xfId="0" applyFont="1" applyFill="1" applyBorder="1" applyAlignment="1" applyProtection="1">
      <alignment horizontal="left" vertical="center" wrapText="1"/>
      <protection locked="0"/>
    </xf>
    <xf numFmtId="0" fontId="26" fillId="0" borderId="101" xfId="0" applyFont="1" applyFill="1" applyBorder="1" applyAlignment="1">
      <alignment horizontal="left" vertical="center" wrapText="1"/>
    </xf>
    <xf numFmtId="0" fontId="26" fillId="0" borderId="92" xfId="0" applyFont="1" applyFill="1" applyBorder="1" applyAlignment="1">
      <alignment horizontal="left" vertical="center" wrapText="1"/>
    </xf>
    <xf numFmtId="0" fontId="26" fillId="0" borderId="0" xfId="1" applyFont="1" applyFill="1" applyAlignment="1">
      <alignment horizontal="left" vertical="center"/>
    </xf>
    <xf numFmtId="49" fontId="80" fillId="0" borderId="37" xfId="9" applyNumberFormat="1" applyFont="1" applyFill="1" applyBorder="1" applyAlignment="1">
      <alignment horizontal="left" vertical="center" indent="1"/>
    </xf>
    <xf numFmtId="0" fontId="42" fillId="5" borderId="26" xfId="1" applyFont="1" applyFill="1" applyBorder="1" applyAlignment="1">
      <alignment horizontal="center" vertical="center" wrapText="1"/>
    </xf>
    <xf numFmtId="0" fontId="17" fillId="0" borderId="41" xfId="0" applyFont="1" applyBorder="1"/>
    <xf numFmtId="0" fontId="17" fillId="0" borderId="0" xfId="0" applyFont="1" applyBorder="1"/>
    <xf numFmtId="0" fontId="17" fillId="0" borderId="16" xfId="0" applyFont="1" applyBorder="1"/>
    <xf numFmtId="0" fontId="17" fillId="0" borderId="34" xfId="0" applyFont="1" applyBorder="1"/>
    <xf numFmtId="0" fontId="17" fillId="0" borderId="52" xfId="0" applyFont="1" applyBorder="1"/>
    <xf numFmtId="49" fontId="26" fillId="4" borderId="37" xfId="9" applyNumberFormat="1" applyFont="1" applyFill="1" applyBorder="1" applyAlignment="1">
      <alignment horizontal="center" vertical="center"/>
    </xf>
    <xf numFmtId="49" fontId="26" fillId="4" borderId="37" xfId="9" applyNumberFormat="1" applyFont="1" applyFill="1" applyBorder="1" applyAlignment="1">
      <alignment horizontal="left" vertical="center"/>
    </xf>
    <xf numFmtId="0" fontId="26" fillId="4" borderId="37" xfId="0" applyFont="1" applyFill="1" applyBorder="1" applyAlignment="1" applyProtection="1">
      <alignment horizontal="center" vertical="center"/>
      <protection locked="0"/>
    </xf>
    <xf numFmtId="49" fontId="26" fillId="4" borderId="37" xfId="9" applyNumberFormat="1" applyFont="1" applyFill="1" applyBorder="1" applyAlignment="1">
      <alignment horizontal="left" vertical="center" wrapText="1"/>
    </xf>
    <xf numFmtId="0" fontId="52" fillId="2" borderId="78" xfId="1" applyFont="1" applyFill="1" applyBorder="1" applyAlignment="1">
      <alignment horizontal="center" vertical="center"/>
    </xf>
    <xf numFmtId="164" fontId="52" fillId="2" borderId="20" xfId="39" applyFont="1" applyFill="1" applyBorder="1" applyAlignment="1">
      <alignment horizontal="center" vertical="center"/>
    </xf>
    <xf numFmtId="0" fontId="52" fillId="2" borderId="69" xfId="1" applyFont="1" applyFill="1" applyBorder="1" applyAlignment="1">
      <alignment horizontal="center" vertical="center"/>
    </xf>
    <xf numFmtId="0" fontId="30" fillId="6" borderId="55" xfId="2" applyNumberFormat="1" applyFont="1" applyFill="1" applyBorder="1" applyAlignment="1">
      <alignment horizontal="center" vertical="center"/>
    </xf>
    <xf numFmtId="0" fontId="77" fillId="6" borderId="37" xfId="2" applyNumberFormat="1" applyFont="1" applyFill="1" applyBorder="1" applyAlignment="1">
      <alignment horizontal="left" wrapText="1"/>
    </xf>
    <xf numFmtId="0" fontId="52" fillId="6" borderId="55" xfId="1" applyFont="1" applyFill="1" applyBorder="1" applyAlignment="1">
      <alignment horizontal="center" vertical="center"/>
    </xf>
    <xf numFmtId="0" fontId="78" fillId="6" borderId="37" xfId="42" applyFont="1" applyFill="1" applyBorder="1" applyAlignment="1">
      <alignment horizontal="left" vertical="center" wrapText="1"/>
    </xf>
    <xf numFmtId="0" fontId="52" fillId="6" borderId="98" xfId="42" applyFont="1" applyFill="1" applyBorder="1" applyAlignment="1">
      <alignment horizontal="center" vertical="center" wrapText="1"/>
    </xf>
    <xf numFmtId="0" fontId="18" fillId="6" borderId="37" xfId="42" applyFont="1" applyFill="1" applyBorder="1" applyAlignment="1">
      <alignment horizontal="right" vertical="center" wrapText="1"/>
    </xf>
    <xf numFmtId="0" fontId="34" fillId="6" borderId="53" xfId="2" applyNumberFormat="1" applyFont="1" applyFill="1" applyBorder="1" applyAlignment="1">
      <alignment horizontal="center" vertical="center"/>
    </xf>
    <xf numFmtId="4" fontId="63" fillId="0" borderId="0" xfId="52" applyNumberFormat="1" applyFont="1" applyBorder="1" applyAlignment="1">
      <alignment horizontal="left" vertical="center" wrapText="1"/>
    </xf>
    <xf numFmtId="0" fontId="26" fillId="0" borderId="0" xfId="0" quotePrefix="1" applyFont="1" applyBorder="1" applyAlignment="1">
      <alignment horizontal="right" vertical="center"/>
    </xf>
    <xf numFmtId="0" fontId="17" fillId="0" borderId="0" xfId="0" applyFont="1" applyBorder="1" applyAlignment="1">
      <alignment horizontal="center" vertical="center"/>
    </xf>
    <xf numFmtId="4" fontId="17" fillId="0" borderId="0" xfId="0" applyNumberFormat="1" applyFont="1" applyBorder="1" applyAlignment="1">
      <alignment horizontal="right" vertical="center" indent="1"/>
    </xf>
    <xf numFmtId="0" fontId="18" fillId="0" borderId="0" xfId="1" applyFont="1" applyBorder="1" applyAlignment="1">
      <alignment horizontal="center" vertical="center"/>
    </xf>
    <xf numFmtId="49" fontId="42" fillId="4" borderId="37" xfId="9" applyNumberFormat="1" applyFont="1" applyFill="1" applyBorder="1" applyAlignment="1">
      <alignment horizontal="center" vertical="center"/>
    </xf>
    <xf numFmtId="0" fontId="25" fillId="4" borderId="37" xfId="0" applyFont="1" applyFill="1" applyBorder="1" applyAlignment="1" applyProtection="1">
      <alignment horizontal="center" vertical="center"/>
      <protection locked="0"/>
    </xf>
    <xf numFmtId="49" fontId="42" fillId="4" borderId="37" xfId="9" applyNumberFormat="1" applyFont="1" applyFill="1" applyBorder="1" applyAlignment="1">
      <alignment horizontal="left" vertical="center" wrapText="1"/>
    </xf>
    <xf numFmtId="0" fontId="25" fillId="4" borderId="37" xfId="0" applyFont="1" applyFill="1" applyBorder="1" applyAlignment="1" applyProtection="1">
      <alignment horizontal="left" vertical="center" wrapText="1"/>
      <protection locked="0"/>
    </xf>
    <xf numFmtId="2" fontId="34" fillId="2" borderId="28" xfId="1" applyNumberFormat="1" applyFont="1" applyFill="1" applyBorder="1" applyAlignment="1">
      <alignment horizontal="center" vertical="center"/>
    </xf>
    <xf numFmtId="0" fontId="18" fillId="0" borderId="0" xfId="1" applyFont="1" applyFill="1" applyAlignment="1">
      <alignment horizontal="center" vertical="center"/>
    </xf>
    <xf numFmtId="0" fontId="18" fillId="0" borderId="0" xfId="1" applyFont="1" applyFill="1" applyAlignment="1">
      <alignment horizontal="center" vertical="center"/>
    </xf>
    <xf numFmtId="0" fontId="96" fillId="0" borderId="0" xfId="53" applyFont="1" applyAlignment="1">
      <alignment horizontal="center"/>
    </xf>
    <xf numFmtId="0" fontId="92" fillId="0" borderId="6" xfId="53" applyFont="1" applyBorder="1" applyAlignment="1">
      <alignment horizontal="center" vertical="center" wrapText="1"/>
    </xf>
    <xf numFmtId="0" fontId="93" fillId="0" borderId="0" xfId="53" applyFont="1" applyAlignment="1">
      <alignment horizontal="center" vertical="center"/>
    </xf>
    <xf numFmtId="0" fontId="93" fillId="0" borderId="0" xfId="53" applyFont="1" applyAlignment="1">
      <alignment horizontal="center"/>
    </xf>
    <xf numFmtId="0" fontId="94" fillId="0" borderId="0" xfId="53" applyFont="1" applyAlignment="1">
      <alignment horizontal="center"/>
    </xf>
    <xf numFmtId="0" fontId="70" fillId="0" borderId="148" xfId="53" applyBorder="1" applyAlignment="1">
      <alignment horizontal="center"/>
    </xf>
    <xf numFmtId="0" fontId="70" fillId="0" borderId="149" xfId="53" applyBorder="1" applyAlignment="1">
      <alignment horizontal="center"/>
    </xf>
    <xf numFmtId="0" fontId="70" fillId="0" borderId="150" xfId="53" applyBorder="1" applyAlignment="1">
      <alignment horizontal="left" vertical="top"/>
    </xf>
    <xf numFmtId="0" fontId="70" fillId="0" borderId="151" xfId="53" applyBorder="1" applyAlignment="1">
      <alignment horizontal="left" vertical="top"/>
    </xf>
    <xf numFmtId="0" fontId="70" fillId="0" borderId="152" xfId="53" applyBorder="1" applyAlignment="1">
      <alignment horizontal="left" vertical="top"/>
    </xf>
    <xf numFmtId="0" fontId="70" fillId="0" borderId="153" xfId="53" applyBorder="1" applyAlignment="1">
      <alignment horizontal="left" vertical="top"/>
    </xf>
    <xf numFmtId="0" fontId="70" fillId="0" borderId="0" xfId="53" applyAlignment="1">
      <alignment horizontal="left" vertical="top"/>
    </xf>
    <xf numFmtId="0" fontId="70" fillId="0" borderId="154" xfId="53" applyBorder="1" applyAlignment="1">
      <alignment horizontal="left" vertical="top"/>
    </xf>
    <xf numFmtId="0" fontId="70" fillId="0" borderId="155" xfId="53" applyBorder="1" applyAlignment="1">
      <alignment horizontal="left" vertical="top"/>
    </xf>
    <xf numFmtId="0" fontId="70" fillId="0" borderId="156" xfId="53" applyBorder="1" applyAlignment="1">
      <alignment horizontal="left" vertical="top"/>
    </xf>
    <xf numFmtId="0" fontId="70" fillId="0" borderId="157" xfId="53" applyBorder="1" applyAlignment="1">
      <alignment horizontal="left" vertical="top"/>
    </xf>
    <xf numFmtId="0" fontId="70" fillId="0" borderId="5" xfId="53" applyBorder="1" applyAlignment="1">
      <alignment horizontal="center"/>
    </xf>
    <xf numFmtId="0" fontId="97" fillId="0" borderId="148" xfId="53" applyFont="1" applyBorder="1" applyAlignment="1">
      <alignment horizontal="center"/>
    </xf>
    <xf numFmtId="0" fontId="97" fillId="0" borderId="149" xfId="53" applyFont="1" applyBorder="1" applyAlignment="1">
      <alignment horizontal="center"/>
    </xf>
    <xf numFmtId="0" fontId="42" fillId="0" borderId="6" xfId="1" applyFont="1" applyFill="1" applyBorder="1" applyAlignment="1">
      <alignment horizontal="left" vertical="center" wrapText="1"/>
    </xf>
    <xf numFmtId="0" fontId="42" fillId="0" borderId="26" xfId="1" applyFont="1" applyFill="1" applyBorder="1" applyAlignment="1">
      <alignment horizontal="center" vertical="center"/>
    </xf>
    <xf numFmtId="0" fontId="42" fillId="0" borderId="25" xfId="1" applyFont="1" applyFill="1" applyBorder="1" applyAlignment="1">
      <alignment horizontal="center" vertical="center"/>
    </xf>
    <xf numFmtId="0" fontId="42" fillId="0" borderId="89" xfId="1" applyFont="1" applyFill="1" applyBorder="1" applyAlignment="1">
      <alignment horizontal="center" vertical="center"/>
    </xf>
    <xf numFmtId="0" fontId="42" fillId="0" borderId="4" xfId="1" applyFont="1" applyFill="1" applyBorder="1" applyAlignment="1">
      <alignment horizontal="center" vertical="center"/>
    </xf>
    <xf numFmtId="49" fontId="52" fillId="0" borderId="11" xfId="1" applyNumberFormat="1" applyFont="1" applyBorder="1" applyAlignment="1">
      <alignment horizontal="left" vertical="center" wrapText="1" indent="3"/>
    </xf>
    <xf numFmtId="0" fontId="52" fillId="0" borderId="9" xfId="1" applyFont="1" applyBorder="1" applyAlignment="1">
      <alignment horizontal="left" vertical="center" wrapText="1" indent="3"/>
    </xf>
    <xf numFmtId="0" fontId="52" fillId="0" borderId="48" xfId="1" applyFont="1" applyBorder="1" applyAlignment="1">
      <alignment horizontal="left" vertical="center" wrapText="1" indent="3"/>
    </xf>
    <xf numFmtId="49" fontId="17" fillId="2" borderId="6" xfId="0" applyNumberFormat="1" applyFont="1" applyFill="1" applyBorder="1" applyAlignment="1">
      <alignment horizontal="left"/>
    </xf>
    <xf numFmtId="49" fontId="17" fillId="2" borderId="50" xfId="0" applyNumberFormat="1" applyFont="1" applyFill="1" applyBorder="1" applyAlignment="1">
      <alignment horizontal="left"/>
    </xf>
    <xf numFmtId="49" fontId="79" fillId="0" borderId="8" xfId="1" applyNumberFormat="1" applyFont="1" applyBorder="1" applyAlignment="1">
      <alignment horizontal="left" vertical="center" indent="2"/>
    </xf>
    <xf numFmtId="0" fontId="79" fillId="0" borderId="9" xfId="1" applyFont="1" applyBorder="1" applyAlignment="1">
      <alignment horizontal="left" vertical="center" indent="2"/>
    </xf>
    <xf numFmtId="0" fontId="79" fillId="0" borderId="48" xfId="1" applyFont="1" applyBorder="1" applyAlignment="1">
      <alignment horizontal="left" vertical="center" indent="2"/>
    </xf>
    <xf numFmtId="0" fontId="19" fillId="0" borderId="57" xfId="1" applyFont="1" applyBorder="1" applyAlignment="1">
      <alignment horizontal="center" vertical="center"/>
    </xf>
    <xf numFmtId="0" fontId="19" fillId="0" borderId="9" xfId="1" applyFont="1" applyBorder="1" applyAlignment="1">
      <alignment horizontal="center" vertical="center"/>
    </xf>
    <xf numFmtId="0" fontId="19" fillId="0" borderId="48" xfId="1" applyFont="1" applyBorder="1" applyAlignment="1">
      <alignment horizontal="center" vertical="center"/>
    </xf>
    <xf numFmtId="0" fontId="18" fillId="0" borderId="39" xfId="1" applyFont="1" applyFill="1" applyBorder="1" applyAlignment="1">
      <alignment horizontal="center" vertical="center"/>
    </xf>
    <xf numFmtId="0" fontId="18" fillId="0" borderId="38" xfId="1" applyFont="1" applyFill="1" applyBorder="1" applyAlignment="1">
      <alignment horizontal="center" vertical="center"/>
    </xf>
    <xf numFmtId="0" fontId="18" fillId="0" borderId="40" xfId="1" applyFont="1" applyFill="1" applyBorder="1" applyAlignment="1">
      <alignment horizontal="center" vertical="center"/>
    </xf>
    <xf numFmtId="0" fontId="27" fillId="0" borderId="41" xfId="1" applyFont="1" applyFill="1" applyBorder="1" applyAlignment="1">
      <alignment horizontal="center" vertical="center"/>
    </xf>
    <xf numFmtId="0" fontId="27" fillId="0" borderId="0" xfId="1" applyFont="1" applyFill="1" applyBorder="1" applyAlignment="1">
      <alignment horizontal="center" vertical="center"/>
    </xf>
    <xf numFmtId="0" fontId="27" fillId="0" borderId="42" xfId="1" applyFont="1" applyFill="1" applyBorder="1" applyAlignment="1">
      <alignment horizontal="center" vertical="center"/>
    </xf>
    <xf numFmtId="0" fontId="18" fillId="0" borderId="41" xfId="1" applyFont="1" applyFill="1" applyBorder="1" applyAlignment="1">
      <alignment horizontal="center" vertical="center"/>
    </xf>
    <xf numFmtId="0" fontId="18" fillId="0" borderId="0" xfId="1" applyFont="1" applyFill="1" applyBorder="1" applyAlignment="1">
      <alignment horizontal="center" vertical="center"/>
    </xf>
    <xf numFmtId="0" fontId="18" fillId="0" borderId="42" xfId="1" applyFont="1" applyFill="1" applyBorder="1" applyAlignment="1">
      <alignment horizontal="center" vertical="center"/>
    </xf>
    <xf numFmtId="0" fontId="19" fillId="0" borderId="0" xfId="1" applyFont="1" applyFill="1" applyBorder="1" applyAlignment="1">
      <alignment horizontal="left" vertical="top" wrapText="1"/>
    </xf>
    <xf numFmtId="0" fontId="19" fillId="0" borderId="42" xfId="1" applyFont="1" applyFill="1" applyBorder="1" applyAlignment="1">
      <alignment horizontal="left" vertical="top" wrapText="1"/>
    </xf>
    <xf numFmtId="0" fontId="19" fillId="0" borderId="0" xfId="1" applyFont="1" applyFill="1" applyBorder="1" applyAlignment="1">
      <alignment horizontal="right" vertical="center"/>
    </xf>
    <xf numFmtId="0" fontId="18" fillId="0" borderId="0" xfId="1" applyFont="1" applyFill="1" applyBorder="1" applyAlignment="1">
      <alignment horizontal="left" vertical="center"/>
    </xf>
    <xf numFmtId="0" fontId="18" fillId="0" borderId="42" xfId="1" applyFont="1" applyFill="1" applyBorder="1" applyAlignment="1">
      <alignment horizontal="left" vertical="center"/>
    </xf>
    <xf numFmtId="0" fontId="18" fillId="0" borderId="43" xfId="1" applyFont="1" applyFill="1" applyBorder="1" applyAlignment="1">
      <alignment horizontal="center" vertical="center"/>
    </xf>
    <xf numFmtId="0" fontId="18" fillId="0" borderId="44" xfId="1" applyFont="1" applyFill="1" applyBorder="1" applyAlignment="1">
      <alignment horizontal="center" vertical="center"/>
    </xf>
    <xf numFmtId="0" fontId="18" fillId="0" borderId="45" xfId="1" applyFont="1" applyFill="1" applyBorder="1" applyAlignment="1">
      <alignment horizontal="center" vertical="center"/>
    </xf>
    <xf numFmtId="4" fontId="75" fillId="0" borderId="29" xfId="1" applyNumberFormat="1" applyFont="1" applyBorder="1" applyAlignment="1">
      <alignment horizontal="left" vertical="center"/>
    </xf>
    <xf numFmtId="4" fontId="75" fillId="0" borderId="30" xfId="1" applyNumberFormat="1" applyFont="1" applyBorder="1" applyAlignment="1">
      <alignment horizontal="left" vertical="center"/>
    </xf>
    <xf numFmtId="4" fontId="75" fillId="0" borderId="46" xfId="1" applyNumberFormat="1" applyFont="1" applyBorder="1" applyAlignment="1">
      <alignment horizontal="left" vertical="center"/>
    </xf>
    <xf numFmtId="0" fontId="79" fillId="0" borderId="8" xfId="1" applyFont="1" applyBorder="1" applyAlignment="1">
      <alignment horizontal="left" vertical="center" indent="2"/>
    </xf>
    <xf numFmtId="49" fontId="33" fillId="2" borderId="6" xfId="0" applyNumberFormat="1" applyFont="1" applyFill="1" applyBorder="1" applyAlignment="1">
      <alignment horizontal="left"/>
    </xf>
    <xf numFmtId="49" fontId="33" fillId="2" borderId="50" xfId="0" applyNumberFormat="1" applyFont="1" applyFill="1" applyBorder="1" applyAlignment="1">
      <alignment horizontal="left"/>
    </xf>
    <xf numFmtId="49" fontId="17" fillId="2" borderId="25" xfId="0" applyNumberFormat="1" applyFont="1" applyFill="1" applyBorder="1" applyAlignment="1">
      <alignment horizontal="left"/>
    </xf>
    <xf numFmtId="49" fontId="17" fillId="2" borderId="85" xfId="0" applyNumberFormat="1" applyFont="1" applyFill="1" applyBorder="1" applyAlignment="1">
      <alignment horizontal="left"/>
    </xf>
    <xf numFmtId="4" fontId="19" fillId="0" borderId="8" xfId="1" applyNumberFormat="1" applyFont="1" applyFill="1" applyBorder="1" applyAlignment="1">
      <alignment horizontal="left" vertical="center"/>
    </xf>
    <xf numFmtId="4" fontId="19" fillId="0" borderId="9" xfId="1" applyNumberFormat="1" applyFont="1" applyFill="1" applyBorder="1" applyAlignment="1">
      <alignment horizontal="left" vertical="center"/>
    </xf>
    <xf numFmtId="4" fontId="19" fillId="0" borderId="48" xfId="1" applyNumberFormat="1" applyFont="1" applyFill="1" applyBorder="1" applyAlignment="1">
      <alignment horizontal="left" vertical="center"/>
    </xf>
    <xf numFmtId="49" fontId="52" fillId="0" borderId="89" xfId="1" applyNumberFormat="1" applyFont="1" applyBorder="1" applyAlignment="1">
      <alignment horizontal="left" vertical="center" wrapText="1"/>
    </xf>
    <xf numFmtId="49" fontId="52" fillId="0" borderId="1" xfId="1" applyNumberFormat="1" applyFont="1" applyBorder="1" applyAlignment="1">
      <alignment horizontal="left" vertical="center" wrapText="1"/>
    </xf>
    <xf numFmtId="49" fontId="52" fillId="0" borderId="73" xfId="1" applyNumberFormat="1" applyFont="1" applyBorder="1" applyAlignment="1">
      <alignment horizontal="left" vertical="center" wrapText="1"/>
    </xf>
    <xf numFmtId="4" fontId="18" fillId="2" borderId="49" xfId="1" applyNumberFormat="1" applyFont="1" applyFill="1" applyBorder="1" applyAlignment="1">
      <alignment horizontal="center" vertical="center"/>
    </xf>
    <xf numFmtId="4" fontId="18" fillId="2" borderId="6" xfId="1" applyNumberFormat="1" applyFont="1" applyFill="1" applyBorder="1" applyAlignment="1">
      <alignment horizontal="center" vertical="center"/>
    </xf>
    <xf numFmtId="4" fontId="18" fillId="2" borderId="50" xfId="1" applyNumberFormat="1" applyFont="1" applyFill="1" applyBorder="1" applyAlignment="1">
      <alignment horizontal="center" vertical="center"/>
    </xf>
    <xf numFmtId="164" fontId="18" fillId="0" borderId="57" xfId="39" applyFont="1" applyFill="1" applyBorder="1" applyAlignment="1">
      <alignment horizontal="center" vertical="center"/>
    </xf>
    <xf numFmtId="164" fontId="18" fillId="0" borderId="9" xfId="39" applyFont="1" applyFill="1" applyBorder="1" applyAlignment="1">
      <alignment horizontal="center" vertical="center"/>
    </xf>
    <xf numFmtId="164" fontId="18" fillId="0" borderId="48" xfId="39" applyFont="1" applyFill="1" applyBorder="1" applyAlignment="1">
      <alignment horizontal="center" vertical="center"/>
    </xf>
    <xf numFmtId="0" fontId="27" fillId="0" borderId="0" xfId="1" applyFont="1" applyFill="1" applyAlignment="1">
      <alignment horizontal="center" vertical="center"/>
    </xf>
    <xf numFmtId="0" fontId="18" fillId="0" borderId="0" xfId="1" applyFont="1" applyFill="1" applyAlignment="1">
      <alignment horizontal="center" vertical="center"/>
    </xf>
    <xf numFmtId="0" fontId="19" fillId="0" borderId="0" xfId="1" applyFont="1" applyFill="1" applyAlignment="1">
      <alignment horizontal="center" vertical="top" wrapText="1"/>
    </xf>
    <xf numFmtId="0" fontId="19" fillId="0" borderId="42" xfId="1" applyFont="1" applyFill="1" applyBorder="1" applyAlignment="1">
      <alignment horizontal="center" vertical="top" wrapText="1"/>
    </xf>
    <xf numFmtId="0" fontId="19" fillId="0" borderId="0" xfId="1" applyFont="1" applyFill="1" applyAlignment="1">
      <alignment horizontal="right" vertical="center"/>
    </xf>
    <xf numFmtId="0" fontId="18" fillId="0" borderId="0" xfId="1" applyFont="1" applyFill="1" applyAlignment="1">
      <alignment horizontal="left" vertical="center"/>
    </xf>
    <xf numFmtId="4" fontId="47" fillId="0" borderId="29" xfId="1" applyNumberFormat="1" applyFont="1" applyFill="1" applyBorder="1" applyAlignment="1">
      <alignment horizontal="left" vertical="center"/>
    </xf>
    <xf numFmtId="4" fontId="47" fillId="0" borderId="30" xfId="1" applyNumberFormat="1" applyFont="1" applyFill="1" applyBorder="1" applyAlignment="1">
      <alignment horizontal="left" vertical="center"/>
    </xf>
    <xf numFmtId="4" fontId="47" fillId="0" borderId="46" xfId="1" applyNumberFormat="1" applyFont="1" applyFill="1" applyBorder="1" applyAlignment="1">
      <alignment horizontal="left" vertical="center"/>
    </xf>
    <xf numFmtId="4" fontId="19" fillId="0" borderId="89" xfId="1" applyNumberFormat="1" applyFont="1" applyFill="1" applyBorder="1" applyAlignment="1">
      <alignment horizontal="left" vertical="center"/>
    </xf>
    <xf numFmtId="4" fontId="19" fillId="0" borderId="1" xfId="1" applyNumberFormat="1" applyFont="1" applyFill="1" applyBorder="1" applyAlignment="1">
      <alignment horizontal="left" vertical="center"/>
    </xf>
    <xf numFmtId="4" fontId="19" fillId="0" borderId="73" xfId="1" applyNumberFormat="1" applyFont="1" applyFill="1" applyBorder="1" applyAlignment="1">
      <alignment horizontal="left" vertical="center"/>
    </xf>
    <xf numFmtId="4" fontId="18" fillId="0" borderId="11" xfId="1" applyNumberFormat="1" applyFont="1" applyFill="1" applyBorder="1" applyAlignment="1">
      <alignment horizontal="left" vertical="center" indent="2"/>
    </xf>
    <xf numFmtId="4" fontId="18" fillId="0" borderId="9" xfId="1" applyNumberFormat="1" applyFont="1" applyFill="1" applyBorder="1" applyAlignment="1">
      <alignment horizontal="left" vertical="center" indent="2"/>
    </xf>
    <xf numFmtId="4" fontId="18" fillId="0" borderId="48" xfId="1" applyNumberFormat="1" applyFont="1" applyFill="1" applyBorder="1" applyAlignment="1">
      <alignment horizontal="left" vertical="center" indent="2"/>
    </xf>
    <xf numFmtId="4" fontId="18" fillId="0" borderId="11" xfId="1" applyNumberFormat="1" applyFont="1" applyFill="1" applyBorder="1" applyAlignment="1">
      <alignment horizontal="left" vertical="center" indent="3"/>
    </xf>
    <xf numFmtId="4" fontId="18" fillId="0" borderId="9" xfId="1" applyNumberFormat="1" applyFont="1" applyFill="1" applyBorder="1" applyAlignment="1">
      <alignment horizontal="left" vertical="center" indent="3"/>
    </xf>
    <xf numFmtId="4" fontId="18" fillId="0" borderId="48" xfId="1" applyNumberFormat="1" applyFont="1" applyFill="1" applyBorder="1" applyAlignment="1">
      <alignment horizontal="left" vertical="center" indent="3"/>
    </xf>
    <xf numFmtId="49" fontId="32" fillId="0" borderId="6" xfId="1" applyNumberFormat="1" applyFont="1" applyFill="1" applyBorder="1" applyAlignment="1">
      <alignment horizontal="left" vertical="center" wrapText="1"/>
    </xf>
    <xf numFmtId="0" fontId="32" fillId="0" borderId="6" xfId="1" applyFont="1" applyFill="1" applyBorder="1" applyAlignment="1">
      <alignment horizontal="left" vertical="center" wrapText="1"/>
    </xf>
    <xf numFmtId="0" fontId="32" fillId="0" borderId="50" xfId="1" applyFont="1" applyFill="1" applyBorder="1" applyAlignment="1">
      <alignment horizontal="left" vertical="center" wrapText="1"/>
    </xf>
    <xf numFmtId="0" fontId="18" fillId="0" borderId="87" xfId="1" applyFont="1" applyBorder="1" applyAlignment="1">
      <alignment horizontal="center" vertical="center"/>
    </xf>
    <xf numFmtId="0" fontId="18" fillId="0" borderId="32" xfId="1" applyFont="1" applyBorder="1" applyAlignment="1">
      <alignment horizontal="center" vertical="center"/>
    </xf>
    <xf numFmtId="0" fontId="18" fillId="0" borderId="88" xfId="1" applyFont="1" applyBorder="1" applyAlignment="1">
      <alignment horizontal="center" vertical="center"/>
    </xf>
    <xf numFmtId="49" fontId="19" fillId="0" borderId="29" xfId="1" applyNumberFormat="1" applyFont="1" applyBorder="1" applyAlignment="1">
      <alignment vertical="center"/>
    </xf>
    <xf numFmtId="49" fontId="19" fillId="0" borderId="30" xfId="1" applyNumberFormat="1" applyFont="1" applyBorder="1" applyAlignment="1">
      <alignment vertical="center"/>
    </xf>
    <xf numFmtId="49" fontId="19" fillId="0" borderId="46" xfId="1" applyNumberFormat="1" applyFont="1" applyBorder="1" applyAlignment="1">
      <alignment vertical="center"/>
    </xf>
    <xf numFmtId="4" fontId="18" fillId="0" borderId="11" xfId="1" applyNumberFormat="1" applyFont="1" applyBorder="1" applyAlignment="1">
      <alignment horizontal="left" vertical="center" wrapText="1"/>
    </xf>
    <xf numFmtId="4" fontId="18" fillId="0" borderId="9" xfId="1" applyNumberFormat="1" applyFont="1" applyBorder="1" applyAlignment="1">
      <alignment horizontal="left" vertical="center" wrapText="1"/>
    </xf>
    <xf numFmtId="4" fontId="18" fillId="0" borderId="48" xfId="1" applyNumberFormat="1" applyFont="1" applyBorder="1" applyAlignment="1">
      <alignment horizontal="left" vertical="center" wrapText="1"/>
    </xf>
    <xf numFmtId="0" fontId="18" fillId="0" borderId="39" xfId="1" applyFont="1" applyBorder="1" applyAlignment="1">
      <alignment horizontal="center" vertical="center"/>
    </xf>
    <xf numFmtId="0" fontId="18" fillId="0" borderId="38" xfId="1" applyFont="1" applyBorder="1" applyAlignment="1">
      <alignment horizontal="center" vertical="center"/>
    </xf>
    <xf numFmtId="0" fontId="18" fillId="0" borderId="40" xfId="1" applyFont="1" applyBorder="1" applyAlignment="1">
      <alignment horizontal="center" vertical="center"/>
    </xf>
    <xf numFmtId="2" fontId="19" fillId="0" borderId="44" xfId="1" applyNumberFormat="1" applyFont="1" applyFill="1" applyBorder="1" applyAlignment="1">
      <alignment horizontal="right" vertical="center"/>
    </xf>
    <xf numFmtId="0" fontId="18" fillId="0" borderId="44" xfId="1" applyFont="1" applyFill="1" applyBorder="1" applyAlignment="1">
      <alignment horizontal="left" vertical="center"/>
    </xf>
    <xf numFmtId="0" fontId="18" fillId="0" borderId="45" xfId="1" applyFont="1" applyFill="1" applyBorder="1" applyAlignment="1">
      <alignment horizontal="left" vertical="center"/>
    </xf>
    <xf numFmtId="0" fontId="19" fillId="0" borderId="87" xfId="1" applyFont="1" applyFill="1" applyBorder="1" applyAlignment="1">
      <alignment horizontal="center" vertical="center"/>
    </xf>
    <xf numFmtId="0" fontId="19" fillId="0" borderId="32" xfId="1" applyFont="1" applyFill="1" applyBorder="1" applyAlignment="1">
      <alignment horizontal="center" vertical="center"/>
    </xf>
    <xf numFmtId="0" fontId="19" fillId="0" borderId="88" xfId="1" applyFont="1" applyFill="1" applyBorder="1" applyAlignment="1">
      <alignment horizontal="center" vertical="center"/>
    </xf>
    <xf numFmtId="49" fontId="47" fillId="0" borderId="80" xfId="1" applyNumberFormat="1" applyFont="1" applyFill="1" applyBorder="1" applyAlignment="1">
      <alignment horizontal="left" vertical="center" wrapText="1"/>
    </xf>
    <xf numFmtId="0" fontId="47" fillId="0" borderId="38" xfId="1" applyFont="1" applyFill="1" applyBorder="1" applyAlignment="1">
      <alignment horizontal="left" vertical="center" wrapText="1"/>
    </xf>
    <xf numFmtId="0" fontId="47" fillId="0" borderId="40" xfId="1" applyFont="1" applyFill="1" applyBorder="1" applyAlignment="1">
      <alignment horizontal="left" vertical="center" wrapText="1"/>
    </xf>
    <xf numFmtId="4" fontId="19" fillId="0" borderId="11" xfId="1" applyNumberFormat="1" applyFont="1" applyFill="1" applyBorder="1" applyAlignment="1">
      <alignment horizontal="left" vertical="center" wrapText="1"/>
    </xf>
    <xf numFmtId="4" fontId="19" fillId="0" borderId="9" xfId="1" applyNumberFormat="1" applyFont="1" applyFill="1" applyBorder="1" applyAlignment="1">
      <alignment horizontal="left" vertical="center" wrapText="1"/>
    </xf>
    <xf numFmtId="4" fontId="19" fillId="0" borderId="48" xfId="1" applyNumberFormat="1" applyFont="1" applyFill="1" applyBorder="1" applyAlignment="1">
      <alignment horizontal="left" vertical="center" wrapText="1"/>
    </xf>
    <xf numFmtId="2" fontId="19" fillId="0" borderId="0" xfId="1" applyNumberFormat="1" applyFont="1" applyFill="1" applyAlignment="1">
      <alignment horizontal="right" vertical="center"/>
    </xf>
    <xf numFmtId="49" fontId="18" fillId="0" borderId="29" xfId="1" applyNumberFormat="1" applyFont="1" applyBorder="1" applyAlignment="1">
      <alignment horizontal="left" vertical="center"/>
    </xf>
    <xf numFmtId="49" fontId="18" fillId="0" borderId="30" xfId="1" applyNumberFormat="1" applyFont="1" applyBorder="1" applyAlignment="1">
      <alignment horizontal="left" vertical="center"/>
    </xf>
    <xf numFmtId="49" fontId="18" fillId="0" borderId="46" xfId="1" applyNumberFormat="1" applyFont="1" applyBorder="1" applyAlignment="1">
      <alignment horizontal="left" vertical="center"/>
    </xf>
    <xf numFmtId="0" fontId="18" fillId="0" borderId="57" xfId="1" applyFont="1" applyBorder="1" applyAlignment="1">
      <alignment horizontal="center" vertical="center"/>
    </xf>
    <xf numFmtId="0" fontId="18" fillId="0" borderId="9" xfId="1" applyFont="1" applyBorder="1" applyAlignment="1">
      <alignment horizontal="center" vertical="center"/>
    </xf>
    <xf numFmtId="0" fontId="18" fillId="0" borderId="48" xfId="1" applyFont="1" applyBorder="1" applyAlignment="1">
      <alignment horizontal="center" vertical="center"/>
    </xf>
    <xf numFmtId="3" fontId="18" fillId="0" borderId="11" xfId="5" applyNumberFormat="1" applyFont="1" applyFill="1" applyBorder="1" applyAlignment="1">
      <alignment horizontal="left"/>
    </xf>
    <xf numFmtId="3" fontId="18" fillId="0" borderId="9" xfId="5" applyNumberFormat="1" applyFont="1" applyFill="1" applyBorder="1" applyAlignment="1">
      <alignment horizontal="left"/>
    </xf>
    <xf numFmtId="3" fontId="18" fillId="0" borderId="48" xfId="5" applyNumberFormat="1" applyFont="1" applyFill="1" applyBorder="1" applyAlignment="1">
      <alignment horizontal="left"/>
    </xf>
    <xf numFmtId="0" fontId="19" fillId="0" borderId="26" xfId="0" applyFont="1" applyBorder="1" applyAlignment="1">
      <alignment horizontal="center" vertical="center"/>
    </xf>
    <xf numFmtId="0" fontId="19" fillId="0" borderId="25" xfId="0" applyFont="1" applyBorder="1" applyAlignment="1">
      <alignment horizontal="center" vertical="center"/>
    </xf>
    <xf numFmtId="49" fontId="33" fillId="0" borderId="11" xfId="0" applyNumberFormat="1" applyFont="1" applyBorder="1" applyAlignment="1">
      <alignment horizontal="left" vertical="center" wrapText="1"/>
    </xf>
    <xf numFmtId="0" fontId="33" fillId="0" borderId="10" xfId="0" applyFont="1" applyBorder="1" applyAlignment="1">
      <alignment horizontal="left" vertical="center" wrapText="1"/>
    </xf>
    <xf numFmtId="4" fontId="18" fillId="0" borderId="57" xfId="1" applyNumberFormat="1" applyFont="1" applyBorder="1" applyAlignment="1">
      <alignment horizontal="center" vertical="center"/>
    </xf>
    <xf numFmtId="4" fontId="18" fillId="0" borderId="9" xfId="1" applyNumberFormat="1" applyFont="1" applyBorder="1" applyAlignment="1">
      <alignment horizontal="center" vertical="center"/>
    </xf>
    <xf numFmtId="4" fontId="18" fillId="0" borderId="48" xfId="1" applyNumberFormat="1" applyFont="1" applyBorder="1" applyAlignment="1">
      <alignment horizontal="center" vertical="center"/>
    </xf>
    <xf numFmtId="49" fontId="51" fillId="0" borderId="11" xfId="1" applyNumberFormat="1" applyFont="1" applyFill="1" applyBorder="1" applyAlignment="1">
      <alignment horizontal="left" vertical="center" wrapText="1"/>
    </xf>
    <xf numFmtId="49" fontId="51" fillId="0" borderId="9" xfId="1" applyNumberFormat="1" applyFont="1" applyFill="1" applyBorder="1" applyAlignment="1">
      <alignment horizontal="left" vertical="center" wrapText="1"/>
    </xf>
    <xf numFmtId="49" fontId="51" fillId="0" borderId="48" xfId="1" applyNumberFormat="1" applyFont="1" applyFill="1" applyBorder="1" applyAlignment="1">
      <alignment horizontal="left" vertical="center" wrapText="1"/>
    </xf>
    <xf numFmtId="49" fontId="52" fillId="0" borderId="11" xfId="1" applyNumberFormat="1" applyFont="1" applyBorder="1" applyAlignment="1">
      <alignment horizontal="left" vertical="center" wrapText="1"/>
    </xf>
    <xf numFmtId="49" fontId="52" fillId="0" borderId="9" xfId="1" applyNumberFormat="1" applyFont="1" applyBorder="1" applyAlignment="1">
      <alignment horizontal="left" vertical="center" wrapText="1"/>
    </xf>
    <xf numFmtId="49" fontId="52" fillId="0" borderId="48" xfId="1" applyNumberFormat="1" applyFont="1" applyBorder="1" applyAlignment="1">
      <alignment horizontal="left" vertical="center" wrapText="1"/>
    </xf>
    <xf numFmtId="0" fontId="18" fillId="0" borderId="25" xfId="0" applyFont="1" applyBorder="1" applyAlignment="1">
      <alignment horizontal="center" vertical="center"/>
    </xf>
    <xf numFmtId="0" fontId="19" fillId="0" borderId="89" xfId="0" applyFont="1" applyBorder="1" applyAlignment="1">
      <alignment horizontal="center" vertical="center"/>
    </xf>
    <xf numFmtId="0" fontId="19" fillId="0" borderId="90" xfId="0" applyFont="1" applyBorder="1" applyAlignment="1">
      <alignment horizontal="center" vertical="center"/>
    </xf>
    <xf numFmtId="0" fontId="19" fillId="0" borderId="4" xfId="0" applyFont="1" applyBorder="1" applyAlignment="1">
      <alignment horizontal="center" vertical="center"/>
    </xf>
    <xf numFmtId="0" fontId="19" fillId="0" borderId="125" xfId="0" applyFont="1" applyBorder="1" applyAlignment="1">
      <alignment horizontal="center" vertical="center"/>
    </xf>
    <xf numFmtId="4" fontId="19" fillId="0" borderId="11" xfId="0" applyNumberFormat="1" applyFont="1" applyBorder="1" applyAlignment="1">
      <alignment horizontal="center" vertical="center"/>
    </xf>
    <xf numFmtId="4" fontId="19" fillId="0" borderId="9" xfId="0" applyNumberFormat="1" applyFont="1" applyBorder="1" applyAlignment="1">
      <alignment horizontal="center" vertical="center"/>
    </xf>
    <xf numFmtId="4" fontId="19" fillId="0" borderId="10" xfId="0" applyNumberFormat="1" applyFont="1" applyBorder="1" applyAlignment="1">
      <alignment horizontal="center" vertical="center"/>
    </xf>
    <xf numFmtId="4" fontId="19" fillId="0" borderId="26" xfId="0" applyNumberFormat="1" applyFont="1" applyBorder="1" applyAlignment="1">
      <alignment horizontal="center" vertical="center"/>
    </xf>
    <xf numFmtId="4" fontId="18" fillId="0" borderId="25" xfId="0" applyNumberFormat="1" applyFont="1" applyBorder="1" applyAlignment="1">
      <alignment horizontal="center" vertical="center"/>
    </xf>
    <xf numFmtId="4" fontId="18" fillId="2" borderId="87" xfId="1" applyNumberFormat="1" applyFont="1" applyFill="1" applyBorder="1" applyAlignment="1">
      <alignment horizontal="center" vertical="center"/>
    </xf>
    <xf numFmtId="4" fontId="18" fillId="2" borderId="32" xfId="1" applyNumberFormat="1" applyFont="1" applyFill="1" applyBorder="1" applyAlignment="1">
      <alignment horizontal="center" vertical="center"/>
    </xf>
    <xf numFmtId="4" fontId="18" fillId="2" borderId="88" xfId="1" applyNumberFormat="1" applyFont="1" applyFill="1" applyBorder="1" applyAlignment="1">
      <alignment horizontal="center" vertical="center"/>
    </xf>
    <xf numFmtId="49" fontId="17" fillId="0" borderId="11" xfId="0" applyNumberFormat="1" applyFont="1" applyBorder="1" applyAlignment="1">
      <alignment horizontal="left"/>
    </xf>
    <xf numFmtId="49" fontId="17" fillId="0" borderId="9" xfId="0" applyNumberFormat="1" applyFont="1" applyBorder="1" applyAlignment="1">
      <alignment horizontal="left"/>
    </xf>
    <xf numFmtId="49" fontId="17" fillId="0" borderId="10" xfId="0" applyNumberFormat="1" applyFont="1" applyBorder="1" applyAlignment="1">
      <alignment horizontal="left"/>
    </xf>
    <xf numFmtId="0" fontId="50" fillId="0" borderId="41" xfId="1" applyFont="1" applyFill="1" applyBorder="1" applyAlignment="1">
      <alignment horizontal="center" vertical="center"/>
    </xf>
    <xf numFmtId="0" fontId="50" fillId="0" borderId="0" xfId="1" applyFont="1" applyFill="1" applyBorder="1" applyAlignment="1">
      <alignment horizontal="center" vertical="center"/>
    </xf>
    <xf numFmtId="0" fontId="50" fillId="0" borderId="42" xfId="1" applyFont="1" applyFill="1" applyBorder="1" applyAlignment="1">
      <alignment horizontal="center" vertical="center"/>
    </xf>
    <xf numFmtId="2" fontId="19" fillId="0" borderId="0" xfId="1" applyNumberFormat="1" applyFont="1" applyFill="1" applyBorder="1" applyAlignment="1">
      <alignment horizontal="right" vertical="center"/>
    </xf>
    <xf numFmtId="0" fontId="19" fillId="0" borderId="39" xfId="1" applyFont="1" applyFill="1" applyBorder="1" applyAlignment="1">
      <alignment horizontal="center" vertical="center"/>
    </xf>
    <xf numFmtId="0" fontId="19" fillId="0" borderId="38" xfId="1" applyFont="1" applyFill="1" applyBorder="1" applyAlignment="1">
      <alignment horizontal="center" vertical="center"/>
    </xf>
    <xf numFmtId="0" fontId="19" fillId="0" borderId="40" xfId="1" applyFont="1" applyFill="1" applyBorder="1" applyAlignment="1">
      <alignment horizontal="center" vertical="center"/>
    </xf>
    <xf numFmtId="49" fontId="47" fillId="0" borderId="80" xfId="1" applyNumberFormat="1" applyFont="1" applyBorder="1" applyAlignment="1">
      <alignment horizontal="left" vertical="center" wrapText="1"/>
    </xf>
    <xf numFmtId="0" fontId="47" fillId="0" borderId="38" xfId="1" applyFont="1" applyBorder="1" applyAlignment="1">
      <alignment horizontal="left" vertical="center" wrapText="1"/>
    </xf>
    <xf numFmtId="0" fontId="47" fillId="0" borderId="40" xfId="1" applyFont="1" applyBorder="1" applyAlignment="1">
      <alignment horizontal="left" vertical="center" wrapText="1"/>
    </xf>
    <xf numFmtId="4" fontId="19" fillId="0" borderId="6" xfId="1" applyNumberFormat="1" applyFont="1" applyBorder="1" applyAlignment="1">
      <alignment vertical="center"/>
    </xf>
    <xf numFmtId="4" fontId="19" fillId="0" borderId="50" xfId="1" applyNumberFormat="1" applyFont="1" applyBorder="1" applyAlignment="1">
      <alignment vertical="center"/>
    </xf>
    <xf numFmtId="49" fontId="17" fillId="2" borderId="11" xfId="0" applyNumberFormat="1" applyFont="1" applyFill="1" applyBorder="1" applyAlignment="1">
      <alignment horizontal="left"/>
    </xf>
    <xf numFmtId="49" fontId="17" fillId="2" borderId="9" xfId="0" applyNumberFormat="1" applyFont="1" applyFill="1" applyBorder="1" applyAlignment="1">
      <alignment horizontal="left"/>
    </xf>
    <xf numFmtId="49" fontId="17" fillId="2" borderId="10" xfId="0" applyNumberFormat="1" applyFont="1" applyFill="1" applyBorder="1" applyAlignment="1">
      <alignment horizontal="left"/>
    </xf>
    <xf numFmtId="4" fontId="18" fillId="0" borderId="87" xfId="1" applyNumberFormat="1" applyFont="1" applyBorder="1" applyAlignment="1">
      <alignment horizontal="center" vertical="center"/>
    </xf>
    <xf numFmtId="4" fontId="18" fillId="0" borderId="32" xfId="1" applyNumberFormat="1" applyFont="1" applyBorder="1" applyAlignment="1">
      <alignment horizontal="center" vertical="center"/>
    </xf>
    <xf numFmtId="4" fontId="18" fillId="0" borderId="88" xfId="1" applyNumberFormat="1" applyFont="1" applyBorder="1" applyAlignment="1">
      <alignment horizontal="center" vertical="center"/>
    </xf>
    <xf numFmtId="0" fontId="50" fillId="0" borderId="87" xfId="42" applyFont="1" applyFill="1" applyBorder="1" applyAlignment="1">
      <alignment horizontal="center" vertical="center"/>
    </xf>
    <xf numFmtId="0" fontId="50" fillId="0" borderId="32" xfId="42" applyFont="1" applyFill="1" applyBorder="1" applyAlignment="1">
      <alignment horizontal="center" vertical="center"/>
    </xf>
    <xf numFmtId="0" fontId="50" fillId="0" borderId="88" xfId="42" applyFont="1" applyFill="1" applyBorder="1" applyAlignment="1">
      <alignment horizontal="center" vertical="center"/>
    </xf>
    <xf numFmtId="49" fontId="33" fillId="0" borderId="6" xfId="0" applyNumberFormat="1" applyFont="1" applyBorder="1" applyAlignment="1">
      <alignment horizontal="left" vertical="center" wrapText="1"/>
    </xf>
    <xf numFmtId="49" fontId="51" fillId="0" borderId="89" xfId="42" applyNumberFormat="1" applyFont="1" applyBorder="1" applyAlignment="1">
      <alignment horizontal="left" vertical="center"/>
    </xf>
    <xf numFmtId="49" fontId="51" fillId="0" borderId="1" xfId="42" applyNumberFormat="1" applyFont="1" applyBorder="1" applyAlignment="1">
      <alignment horizontal="left" vertical="center"/>
    </xf>
    <xf numFmtId="49" fontId="51" fillId="0" borderId="73" xfId="42" applyNumberFormat="1" applyFont="1" applyBorder="1" applyAlignment="1">
      <alignment horizontal="left" vertical="center"/>
    </xf>
    <xf numFmtId="49" fontId="75" fillId="0" borderId="29" xfId="42" applyNumberFormat="1" applyFont="1" applyBorder="1" applyAlignment="1">
      <alignment horizontal="left"/>
    </xf>
    <xf numFmtId="49" fontId="75" fillId="0" borderId="30" xfId="42" applyNumberFormat="1" applyFont="1" applyBorder="1" applyAlignment="1">
      <alignment horizontal="left"/>
    </xf>
    <xf numFmtId="49" fontId="75" fillId="0" borderId="46" xfId="42" applyNumberFormat="1" applyFont="1" applyBorder="1" applyAlignment="1">
      <alignment horizontal="left"/>
    </xf>
    <xf numFmtId="0" fontId="24" fillId="0" borderId="0" xfId="42" applyFont="1" applyFill="1" applyBorder="1" applyAlignment="1">
      <alignment horizontal="left" wrapText="1"/>
    </xf>
    <xf numFmtId="49" fontId="33" fillId="0" borderId="9" xfId="0" applyNumberFormat="1" applyFont="1" applyBorder="1" applyAlignment="1">
      <alignment horizontal="left" vertical="center" wrapText="1"/>
    </xf>
    <xf numFmtId="49" fontId="33" fillId="0" borderId="10" xfId="0" applyNumberFormat="1" applyFont="1" applyBorder="1" applyAlignment="1">
      <alignment horizontal="left" vertical="center" wrapText="1"/>
    </xf>
    <xf numFmtId="49" fontId="33" fillId="0" borderId="6" xfId="0" applyNumberFormat="1" applyFont="1" applyBorder="1" applyAlignment="1">
      <alignment horizontal="left" vertical="top" wrapText="1"/>
    </xf>
    <xf numFmtId="4" fontId="39" fillId="0" borderId="89" xfId="1" applyNumberFormat="1" applyFont="1" applyBorder="1" applyAlignment="1">
      <alignment horizontal="center" vertical="center"/>
    </xf>
    <xf numFmtId="4" fontId="39" fillId="0" borderId="1" xfId="1" applyNumberFormat="1" applyFont="1" applyBorder="1" applyAlignment="1">
      <alignment horizontal="center" vertical="center"/>
    </xf>
    <xf numFmtId="4" fontId="39" fillId="0" borderId="9" xfId="1" applyNumberFormat="1" applyFont="1" applyBorder="1" applyAlignment="1">
      <alignment horizontal="center" vertical="center"/>
    </xf>
    <xf numFmtId="4" fontId="39" fillId="0" borderId="10" xfId="1" applyNumberFormat="1" applyFont="1" applyBorder="1" applyAlignment="1">
      <alignment horizontal="center" vertical="center"/>
    </xf>
    <xf numFmtId="4" fontId="17" fillId="0" borderId="11" xfId="1" applyNumberFormat="1" applyBorder="1" applyAlignment="1">
      <alignment horizontal="left" vertical="center" wrapText="1" indent="1"/>
    </xf>
    <xf numFmtId="4" fontId="17" fillId="0" borderId="9" xfId="1" applyNumberFormat="1" applyBorder="1" applyAlignment="1">
      <alignment horizontal="left" vertical="center" wrapText="1" indent="1"/>
    </xf>
    <xf numFmtId="4" fontId="17" fillId="0" borderId="10" xfId="1" applyNumberFormat="1" applyBorder="1" applyAlignment="1">
      <alignment horizontal="left" vertical="center" wrapText="1" indent="1"/>
    </xf>
    <xf numFmtId="4" fontId="33" fillId="0" borderId="11" xfId="1" applyNumberFormat="1" applyFont="1" applyBorder="1" applyAlignment="1">
      <alignment horizontal="left" vertical="center" wrapText="1"/>
    </xf>
    <xf numFmtId="4" fontId="33" fillId="0" borderId="10" xfId="1" applyNumberFormat="1" applyFont="1" applyBorder="1" applyAlignment="1">
      <alignment horizontal="left" vertical="center" wrapText="1"/>
    </xf>
    <xf numFmtId="4" fontId="39" fillId="0" borderId="26" xfId="1" applyNumberFormat="1" applyFont="1" applyBorder="1" applyAlignment="1">
      <alignment horizontal="center" vertical="center"/>
    </xf>
    <xf numFmtId="17" fontId="17" fillId="0" borderId="0" xfId="1" applyNumberFormat="1" applyFont="1" applyFill="1" applyBorder="1" applyAlignment="1">
      <alignment horizontal="left" vertical="center"/>
    </xf>
    <xf numFmtId="0" fontId="33" fillId="0" borderId="0" xfId="1" applyFont="1" applyFill="1" applyBorder="1" applyAlignment="1">
      <alignment horizontal="right" vertical="center"/>
    </xf>
    <xf numFmtId="0" fontId="17" fillId="0" borderId="0" xfId="1" applyFont="1" applyFill="1" applyBorder="1" applyAlignment="1">
      <alignment horizontal="center" vertical="center"/>
    </xf>
    <xf numFmtId="0" fontId="17" fillId="0" borderId="3" xfId="1" applyFont="1" applyFill="1" applyBorder="1" applyAlignment="1">
      <alignment horizontal="center" vertical="center"/>
    </xf>
    <xf numFmtId="4" fontId="81" fillId="0" borderId="8" xfId="1" applyNumberFormat="1" applyFont="1" applyBorder="1" applyAlignment="1">
      <alignment horizontal="left" vertical="center"/>
    </xf>
    <xf numFmtId="4" fontId="81" fillId="0" borderId="9" xfId="1" applyNumberFormat="1" applyFont="1" applyBorder="1" applyAlignment="1">
      <alignment horizontal="left" vertical="center"/>
    </xf>
    <xf numFmtId="4" fontId="81" fillId="0" borderId="10" xfId="1" applyNumberFormat="1" applyFont="1" applyBorder="1" applyAlignment="1">
      <alignment horizontal="left" vertical="center"/>
    </xf>
    <xf numFmtId="4" fontId="33" fillId="0" borderId="8" xfId="1" applyNumberFormat="1" applyFont="1" applyBorder="1" applyAlignment="1">
      <alignment horizontal="left" vertical="center"/>
    </xf>
    <xf numFmtId="4" fontId="33" fillId="0" borderId="9" xfId="1" applyNumberFormat="1" applyFont="1" applyBorder="1" applyAlignment="1">
      <alignment horizontal="left" vertical="center"/>
    </xf>
    <xf numFmtId="4" fontId="33" fillId="0" borderId="10" xfId="1" applyNumberFormat="1" applyFont="1" applyBorder="1" applyAlignment="1">
      <alignment horizontal="left" vertical="center"/>
    </xf>
    <xf numFmtId="0" fontId="41" fillId="0" borderId="4" xfId="1" applyFont="1" applyFill="1" applyBorder="1" applyAlignment="1">
      <alignment horizontal="center" vertical="center"/>
    </xf>
    <xf numFmtId="0" fontId="41" fillId="0" borderId="5" xfId="1" applyFont="1" applyFill="1" applyBorder="1" applyAlignment="1">
      <alignment horizontal="center" vertical="center"/>
    </xf>
    <xf numFmtId="0" fontId="41" fillId="0" borderId="125" xfId="1" applyFont="1" applyFill="1" applyBorder="1" applyAlignment="1">
      <alignment horizontal="center" vertical="center"/>
    </xf>
    <xf numFmtId="0" fontId="17" fillId="0" borderId="0" xfId="1" applyFont="1" applyFill="1" applyBorder="1" applyAlignment="1">
      <alignment horizontal="center" vertical="top" wrapText="1"/>
    </xf>
    <xf numFmtId="0" fontId="17" fillId="0" borderId="3" xfId="1" applyFont="1" applyFill="1" applyBorder="1" applyAlignment="1">
      <alignment horizontal="center" vertical="top" wrapText="1"/>
    </xf>
    <xf numFmtId="4" fontId="39" fillId="0" borderId="6" xfId="1" applyNumberFormat="1" applyFont="1" applyBorder="1" applyAlignment="1">
      <alignment horizontal="center" vertical="center"/>
    </xf>
    <xf numFmtId="0" fontId="39" fillId="0" borderId="11" xfId="1" applyFont="1" applyBorder="1" applyAlignment="1">
      <alignment horizontal="center" vertical="center"/>
    </xf>
    <xf numFmtId="0" fontId="39" fillId="0" borderId="9" xfId="1" applyFont="1" applyBorder="1" applyAlignment="1">
      <alignment horizontal="center" vertical="center"/>
    </xf>
    <xf numFmtId="0" fontId="39" fillId="0" borderId="10" xfId="1" applyFont="1" applyBorder="1" applyAlignment="1">
      <alignment horizontal="center" vertical="center"/>
    </xf>
    <xf numFmtId="4" fontId="39" fillId="0" borderId="11" xfId="1" applyNumberFormat="1" applyFont="1" applyBorder="1" applyAlignment="1">
      <alignment horizontal="center" vertical="center"/>
    </xf>
    <xf numFmtId="4" fontId="39" fillId="0" borderId="90" xfId="1" applyNumberFormat="1" applyFont="1" applyBorder="1" applyAlignment="1">
      <alignment horizontal="center" vertical="center"/>
    </xf>
    <xf numFmtId="0" fontId="39" fillId="0" borderId="4" xfId="1" applyFont="1" applyBorder="1" applyAlignment="1">
      <alignment horizontal="center" vertical="center"/>
    </xf>
    <xf numFmtId="0" fontId="39" fillId="0" borderId="5" xfId="1" applyFont="1" applyBorder="1" applyAlignment="1">
      <alignment horizontal="center" vertical="center"/>
    </xf>
    <xf numFmtId="0" fontId="39" fillId="0" borderId="125" xfId="1" applyFont="1" applyBorder="1" applyAlignment="1">
      <alignment horizontal="center" vertical="center"/>
    </xf>
    <xf numFmtId="4" fontId="17" fillId="0" borderId="11" xfId="1" applyNumberFormat="1" applyBorder="1" applyAlignment="1">
      <alignment horizontal="left" vertical="center"/>
    </xf>
    <xf numFmtId="4" fontId="17" fillId="0" borderId="9" xfId="1" applyNumberFormat="1" applyBorder="1" applyAlignment="1">
      <alignment horizontal="left" vertical="center"/>
    </xf>
    <xf numFmtId="4" fontId="17" fillId="0" borderId="10" xfId="1" applyNumberFormat="1" applyBorder="1" applyAlignment="1">
      <alignment horizontal="left" vertical="center"/>
    </xf>
    <xf numFmtId="4" fontId="33" fillId="0" borderId="6" xfId="1" applyNumberFormat="1" applyFont="1" applyBorder="1" applyAlignment="1">
      <alignment horizontal="left" vertical="center"/>
    </xf>
    <xf numFmtId="0" fontId="41" fillId="0" borderId="2"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3" xfId="1" applyFont="1" applyFill="1" applyBorder="1" applyAlignment="1">
      <alignment horizontal="center" vertical="center"/>
    </xf>
    <xf numFmtId="0" fontId="17" fillId="0" borderId="0" xfId="1" applyFont="1" applyFill="1" applyBorder="1" applyAlignment="1">
      <alignment horizontal="left" vertical="top" wrapText="1"/>
    </xf>
    <xf numFmtId="0" fontId="17" fillId="0" borderId="3" xfId="1" applyFont="1" applyFill="1" applyBorder="1" applyAlignment="1">
      <alignment horizontal="left" vertical="top" wrapText="1"/>
    </xf>
    <xf numFmtId="0" fontId="17" fillId="0" borderId="0" xfId="1" applyFont="1" applyFill="1" applyBorder="1" applyAlignment="1">
      <alignment horizontal="left" vertical="center"/>
    </xf>
    <xf numFmtId="0" fontId="17" fillId="0" borderId="3" xfId="1" applyFont="1" applyFill="1" applyBorder="1" applyAlignment="1">
      <alignment horizontal="left" vertical="center"/>
    </xf>
    <xf numFmtId="4" fontId="81" fillId="0" borderId="6" xfId="1" applyNumberFormat="1" applyFont="1" applyBorder="1" applyAlignment="1">
      <alignment horizontal="left" vertical="center"/>
    </xf>
    <xf numFmtId="49" fontId="32" fillId="0" borderId="11" xfId="1" applyNumberFormat="1" applyFont="1" applyFill="1" applyBorder="1" applyAlignment="1">
      <alignment horizontal="left" vertical="center" wrapText="1" indent="2"/>
    </xf>
    <xf numFmtId="0" fontId="32" fillId="0" borderId="9" xfId="1" applyNumberFormat="1" applyFont="1" applyFill="1" applyBorder="1" applyAlignment="1">
      <alignment horizontal="left" vertical="center" wrapText="1" indent="2"/>
    </xf>
    <xf numFmtId="0" fontId="32" fillId="0" borderId="48" xfId="1" applyNumberFormat="1" applyFont="1" applyFill="1" applyBorder="1" applyAlignment="1">
      <alignment horizontal="left" vertical="center" wrapText="1" indent="2"/>
    </xf>
    <xf numFmtId="49" fontId="18" fillId="0" borderId="9" xfId="1" applyNumberFormat="1" applyFont="1" applyFill="1" applyBorder="1" applyAlignment="1">
      <alignment horizontal="left" vertical="center" indent="2"/>
    </xf>
    <xf numFmtId="0" fontId="18" fillId="0" borderId="9" xfId="1" applyFont="1" applyFill="1" applyBorder="1" applyAlignment="1">
      <alignment horizontal="left" vertical="center" indent="2"/>
    </xf>
    <xf numFmtId="0" fontId="18" fillId="0" borderId="48" xfId="1" applyFont="1" applyFill="1" applyBorder="1" applyAlignment="1">
      <alignment horizontal="left" vertical="center" indent="2"/>
    </xf>
    <xf numFmtId="49" fontId="28" fillId="0" borderId="11" xfId="1" applyNumberFormat="1" applyFont="1" applyFill="1" applyBorder="1" applyAlignment="1">
      <alignment horizontal="left" vertical="center" wrapText="1"/>
    </xf>
    <xf numFmtId="49" fontId="28" fillId="0" borderId="9" xfId="1" applyNumberFormat="1" applyFont="1" applyFill="1" applyBorder="1" applyAlignment="1">
      <alignment horizontal="left" vertical="center" wrapText="1"/>
    </xf>
    <xf numFmtId="49" fontId="28" fillId="0" borderId="48" xfId="1" applyNumberFormat="1" applyFont="1" applyFill="1" applyBorder="1" applyAlignment="1">
      <alignment horizontal="left" vertical="center" wrapText="1"/>
    </xf>
    <xf numFmtId="49" fontId="32" fillId="0" borderId="9" xfId="1" applyNumberFormat="1" applyFont="1" applyFill="1" applyBorder="1" applyAlignment="1">
      <alignment horizontal="left" vertical="center" wrapText="1" indent="2"/>
    </xf>
    <xf numFmtId="49" fontId="32" fillId="0" borderId="48" xfId="1" applyNumberFormat="1" applyFont="1" applyFill="1" applyBorder="1" applyAlignment="1">
      <alignment horizontal="left" vertical="center" wrapText="1" indent="2"/>
    </xf>
    <xf numFmtId="0" fontId="18" fillId="0" borderId="9" xfId="1" applyNumberFormat="1" applyFont="1" applyFill="1" applyBorder="1" applyAlignment="1">
      <alignment horizontal="left" vertical="center" indent="2"/>
    </xf>
    <xf numFmtId="0" fontId="18" fillId="0" borderId="48" xfId="1" applyNumberFormat="1" applyFont="1" applyFill="1" applyBorder="1" applyAlignment="1">
      <alignment horizontal="left" vertical="center" indent="2"/>
    </xf>
    <xf numFmtId="4" fontId="18" fillId="0" borderId="49" xfId="1" applyNumberFormat="1" applyFont="1" applyFill="1" applyBorder="1" applyAlignment="1">
      <alignment horizontal="center" vertical="center"/>
    </xf>
    <xf numFmtId="4" fontId="18" fillId="0" borderId="6" xfId="1" applyNumberFormat="1" applyFont="1" applyFill="1" applyBorder="1" applyAlignment="1">
      <alignment horizontal="center" vertical="center"/>
    </xf>
    <xf numFmtId="4" fontId="18" fillId="0" borderId="50" xfId="1" applyNumberFormat="1" applyFont="1" applyFill="1" applyBorder="1" applyAlignment="1">
      <alignment horizontal="center" vertical="center"/>
    </xf>
    <xf numFmtId="0" fontId="19" fillId="0" borderId="72" xfId="1" applyFont="1" applyFill="1" applyBorder="1" applyAlignment="1">
      <alignment horizontal="center" vertical="center"/>
    </xf>
    <xf numFmtId="0" fontId="19" fillId="0" borderId="1" xfId="1" applyFont="1" applyFill="1" applyBorder="1" applyAlignment="1">
      <alignment horizontal="center" vertical="center"/>
    </xf>
    <xf numFmtId="0" fontId="19" fillId="0" borderId="73" xfId="1" applyFont="1" applyFill="1" applyBorder="1" applyAlignment="1">
      <alignment horizontal="center" vertical="center"/>
    </xf>
    <xf numFmtId="4" fontId="44" fillId="0" borderId="11" xfId="1" applyNumberFormat="1" applyFont="1" applyFill="1" applyBorder="1" applyAlignment="1">
      <alignment horizontal="left" vertical="center"/>
    </xf>
    <xf numFmtId="4" fontId="44" fillId="0" borderId="9" xfId="1" applyNumberFormat="1" applyFont="1" applyFill="1" applyBorder="1" applyAlignment="1">
      <alignment horizontal="left" vertical="center"/>
    </xf>
    <xf numFmtId="4" fontId="44" fillId="0" borderId="48" xfId="1" applyNumberFormat="1" applyFont="1" applyFill="1" applyBorder="1" applyAlignment="1">
      <alignment horizontal="left" vertical="center"/>
    </xf>
    <xf numFmtId="4" fontId="19" fillId="0" borderId="11" xfId="1" applyNumberFormat="1" applyFont="1" applyFill="1" applyBorder="1" applyAlignment="1">
      <alignment horizontal="left" vertical="center"/>
    </xf>
    <xf numFmtId="0" fontId="20" fillId="0" borderId="0" xfId="1" applyFont="1" applyFill="1" applyBorder="1" applyAlignment="1">
      <alignment horizontal="left" vertical="top" wrapText="1"/>
    </xf>
    <xf numFmtId="0" fontId="20" fillId="0" borderId="42" xfId="1" applyFont="1" applyFill="1" applyBorder="1" applyAlignment="1">
      <alignment horizontal="left" vertical="top" wrapText="1"/>
    </xf>
    <xf numFmtId="4" fontId="18" fillId="0" borderId="11" xfId="1" applyNumberFormat="1" applyFont="1" applyFill="1" applyBorder="1" applyAlignment="1">
      <alignment horizontal="left" vertical="center" wrapText="1" indent="2"/>
    </xf>
    <xf numFmtId="4" fontId="18" fillId="0" borderId="9" xfId="1" applyNumberFormat="1" applyFont="1" applyFill="1" applyBorder="1" applyAlignment="1">
      <alignment horizontal="left" vertical="center" wrapText="1" indent="2"/>
    </xf>
    <xf numFmtId="4" fontId="18" fillId="0" borderId="48" xfId="1" applyNumberFormat="1" applyFont="1" applyFill="1" applyBorder="1" applyAlignment="1">
      <alignment horizontal="left" vertical="center" wrapText="1" indent="2"/>
    </xf>
    <xf numFmtId="0" fontId="19" fillId="0" borderId="0" xfId="1" applyFont="1" applyFill="1" applyAlignment="1">
      <alignment horizontal="left" vertical="top" wrapText="1"/>
    </xf>
    <xf numFmtId="0" fontId="19" fillId="0" borderId="130" xfId="1" applyFont="1" applyFill="1" applyBorder="1" applyAlignment="1">
      <alignment horizontal="center" vertical="center"/>
    </xf>
    <xf numFmtId="0" fontId="18" fillId="0" borderId="103" xfId="1" applyFont="1" applyFill="1" applyBorder="1" applyAlignment="1">
      <alignment horizontal="center" vertical="center"/>
    </xf>
    <xf numFmtId="0" fontId="19" fillId="0" borderId="131" xfId="1" applyFont="1" applyFill="1" applyBorder="1" applyAlignment="1">
      <alignment horizontal="center" vertical="center"/>
    </xf>
    <xf numFmtId="0" fontId="19" fillId="0" borderId="104" xfId="1" applyFont="1" applyFill="1" applyBorder="1" applyAlignment="1">
      <alignment horizontal="center" vertical="center"/>
    </xf>
    <xf numFmtId="0" fontId="18" fillId="0" borderId="104" xfId="1" applyFont="1" applyFill="1" applyBorder="1" applyAlignment="1">
      <alignment horizontal="center" vertical="center"/>
    </xf>
    <xf numFmtId="4" fontId="19" fillId="0" borderId="70" xfId="1" applyNumberFormat="1" applyFont="1" applyFill="1" applyBorder="1" applyAlignment="1">
      <alignment horizontal="center" vertical="center"/>
    </xf>
    <xf numFmtId="4" fontId="19" fillId="0" borderId="131" xfId="1" applyNumberFormat="1" applyFont="1" applyFill="1" applyBorder="1" applyAlignment="1">
      <alignment horizontal="center" vertical="center"/>
    </xf>
    <xf numFmtId="4" fontId="18" fillId="0" borderId="104" xfId="1" applyNumberFormat="1" applyFont="1" applyFill="1" applyBorder="1" applyAlignment="1">
      <alignment horizontal="center" vertical="center"/>
    </xf>
    <xf numFmtId="4" fontId="19" fillId="0" borderId="131" xfId="1" applyNumberFormat="1" applyFont="1" applyFill="1" applyBorder="1" applyAlignment="1">
      <alignment horizontal="right" vertical="center" indent="1"/>
    </xf>
    <xf numFmtId="4" fontId="18" fillId="0" borderId="104" xfId="1" applyNumberFormat="1" applyFont="1" applyFill="1" applyBorder="1" applyAlignment="1">
      <alignment horizontal="right" vertical="center" indent="1"/>
    </xf>
    <xf numFmtId="0" fontId="19" fillId="0" borderId="132" xfId="1" applyFont="1" applyFill="1" applyBorder="1" applyAlignment="1">
      <alignment horizontal="center" vertical="center"/>
    </xf>
    <xf numFmtId="0" fontId="19" fillId="0" borderId="105" xfId="1" applyFont="1" applyFill="1" applyBorder="1" applyAlignment="1">
      <alignment horizontal="center" vertical="center"/>
    </xf>
    <xf numFmtId="4" fontId="19" fillId="0" borderId="11" xfId="1" applyNumberFormat="1" applyFont="1" applyFill="1" applyBorder="1" applyAlignment="1">
      <alignment horizontal="left" vertical="center" indent="1"/>
    </xf>
    <xf numFmtId="4" fontId="19" fillId="0" borderId="9" xfId="1" applyNumberFormat="1" applyFont="1" applyFill="1" applyBorder="1" applyAlignment="1">
      <alignment horizontal="left" vertical="center" indent="1"/>
    </xf>
    <xf numFmtId="4" fontId="19" fillId="0" borderId="48" xfId="1" applyNumberFormat="1" applyFont="1" applyFill="1" applyBorder="1" applyAlignment="1">
      <alignment horizontal="left" vertical="center" indent="1"/>
    </xf>
    <xf numFmtId="0" fontId="18" fillId="0" borderId="0" xfId="1" applyFont="1" applyFill="1" applyBorder="1" applyAlignment="1">
      <alignment horizontal="left" vertical="top" wrapText="1"/>
    </xf>
    <xf numFmtId="0" fontId="18" fillId="0" borderId="42" xfId="1" applyFont="1" applyFill="1" applyBorder="1" applyAlignment="1">
      <alignment horizontal="left" vertical="top" wrapText="1"/>
    </xf>
    <xf numFmtId="0" fontId="19" fillId="0" borderId="41" xfId="1" applyFont="1" applyFill="1" applyBorder="1" applyAlignment="1">
      <alignment horizontal="center" vertical="center"/>
    </xf>
    <xf numFmtId="0" fontId="19" fillId="0" borderId="0" xfId="1" applyFont="1" applyFill="1" applyBorder="1" applyAlignment="1">
      <alignment horizontal="center" vertical="center"/>
    </xf>
    <xf numFmtId="0" fontId="19" fillId="0" borderId="42" xfId="1" applyFont="1" applyFill="1" applyBorder="1" applyAlignment="1">
      <alignment horizontal="center" vertical="center"/>
    </xf>
    <xf numFmtId="0" fontId="19" fillId="0" borderId="93" xfId="42" applyFont="1" applyFill="1" applyBorder="1" applyAlignment="1">
      <alignment horizontal="center" vertical="center" wrapText="1"/>
    </xf>
    <xf numFmtId="0" fontId="19" fillId="0" borderId="84" xfId="42" applyFont="1" applyFill="1" applyBorder="1" applyAlignment="1">
      <alignment horizontal="center" vertical="center" wrapText="1"/>
    </xf>
    <xf numFmtId="0" fontId="19" fillId="0" borderId="108" xfId="42" applyFont="1" applyFill="1" applyBorder="1" applyAlignment="1">
      <alignment horizontal="center" vertical="center" wrapText="1"/>
    </xf>
    <xf numFmtId="0" fontId="19" fillId="0" borderId="25" xfId="42" applyFont="1" applyFill="1" applyBorder="1" applyAlignment="1">
      <alignment horizontal="center" vertical="center" wrapText="1"/>
    </xf>
    <xf numFmtId="0" fontId="19" fillId="0" borderId="4" xfId="42" applyFont="1" applyFill="1" applyBorder="1" applyAlignment="1">
      <alignment horizontal="center" vertical="center" wrapText="1"/>
    </xf>
    <xf numFmtId="0" fontId="19" fillId="0" borderId="5" xfId="42" applyFont="1" applyFill="1" applyBorder="1" applyAlignment="1">
      <alignment horizontal="center" vertical="center" wrapText="1"/>
    </xf>
    <xf numFmtId="0" fontId="19" fillId="0" borderId="125" xfId="42" applyFont="1" applyFill="1" applyBorder="1" applyAlignment="1">
      <alignment horizontal="center" vertical="center" wrapText="1"/>
    </xf>
    <xf numFmtId="164" fontId="19" fillId="0" borderId="108" xfId="24" applyFont="1" applyFill="1" applyBorder="1" applyAlignment="1">
      <alignment horizontal="center" vertical="center" wrapText="1"/>
    </xf>
    <xf numFmtId="164" fontId="19" fillId="0" borderId="25" xfId="24" applyFont="1" applyFill="1" applyBorder="1" applyAlignment="1">
      <alignment horizontal="center" vertical="center" wrapText="1"/>
    </xf>
    <xf numFmtId="0" fontId="19" fillId="0" borderId="109" xfId="42" applyFont="1" applyFill="1" applyBorder="1" applyAlignment="1">
      <alignment horizontal="center" vertical="center" wrapText="1"/>
    </xf>
    <xf numFmtId="0" fontId="19" fillId="0" borderId="85" xfId="42" applyFont="1" applyFill="1" applyBorder="1" applyAlignment="1">
      <alignment horizontal="center" vertical="center" wrapText="1"/>
    </xf>
    <xf numFmtId="49" fontId="34" fillId="0" borderId="6" xfId="0" applyNumberFormat="1" applyFont="1" applyFill="1" applyBorder="1" applyAlignment="1">
      <alignment horizontal="left"/>
    </xf>
    <xf numFmtId="49" fontId="34" fillId="0" borderId="50" xfId="0" applyNumberFormat="1" applyFont="1" applyFill="1" applyBorder="1" applyAlignment="1">
      <alignment horizontal="left"/>
    </xf>
    <xf numFmtId="49" fontId="30" fillId="0" borderId="6" xfId="0" applyNumberFormat="1" applyFont="1" applyFill="1" applyBorder="1" applyAlignment="1">
      <alignment horizontal="left" vertical="center"/>
    </xf>
    <xf numFmtId="49" fontId="30" fillId="0" borderId="50" xfId="0" applyNumberFormat="1" applyFont="1" applyFill="1" applyBorder="1" applyAlignment="1">
      <alignment horizontal="left" vertical="center"/>
    </xf>
    <xf numFmtId="49" fontId="54" fillId="0" borderId="11" xfId="42" applyNumberFormat="1" applyFont="1" applyFill="1" applyBorder="1" applyAlignment="1">
      <alignment horizontal="left" vertical="center" wrapText="1"/>
    </xf>
    <xf numFmtId="49" fontId="54" fillId="0" borderId="9" xfId="42" applyNumberFormat="1" applyFont="1" applyFill="1" applyBorder="1" applyAlignment="1">
      <alignment horizontal="left" vertical="center" wrapText="1"/>
    </xf>
    <xf numFmtId="49" fontId="54" fillId="0" borderId="48" xfId="42" applyNumberFormat="1" applyFont="1" applyFill="1" applyBorder="1" applyAlignment="1">
      <alignment horizontal="left" vertical="center" wrapText="1"/>
    </xf>
    <xf numFmtId="0" fontId="19" fillId="0" borderId="74" xfId="42" applyFont="1" applyFill="1" applyBorder="1" applyAlignment="1">
      <alignment horizontal="center" vertical="center" wrapText="1"/>
    </xf>
    <xf numFmtId="0" fontId="19" fillId="0" borderId="26" xfId="42" applyFont="1" applyFill="1" applyBorder="1" applyAlignment="1">
      <alignment horizontal="center" vertical="center" wrapText="1"/>
    </xf>
    <xf numFmtId="0" fontId="19" fillId="0" borderId="11" xfId="42" applyFont="1" applyFill="1" applyBorder="1" applyAlignment="1">
      <alignment horizontal="center" vertical="center" wrapText="1"/>
    </xf>
    <xf numFmtId="0" fontId="19" fillId="0" borderId="9" xfId="42" applyFont="1" applyFill="1" applyBorder="1" applyAlignment="1">
      <alignment horizontal="center" vertical="center" wrapText="1"/>
    </xf>
    <xf numFmtId="0" fontId="19" fillId="0" borderId="10" xfId="42" applyFont="1" applyFill="1" applyBorder="1" applyAlignment="1">
      <alignment horizontal="center" vertical="center" wrapText="1"/>
    </xf>
    <xf numFmtId="164" fontId="19" fillId="0" borderId="26" xfId="24" applyFont="1" applyFill="1" applyBorder="1" applyAlignment="1">
      <alignment horizontal="center" vertical="center" wrapText="1"/>
    </xf>
    <xf numFmtId="0" fontId="19" fillId="0" borderId="75" xfId="42" applyFont="1" applyFill="1" applyBorder="1" applyAlignment="1">
      <alignment horizontal="center" vertical="center" wrapText="1"/>
    </xf>
    <xf numFmtId="49" fontId="54" fillId="0" borderId="8" xfId="42" applyNumberFormat="1" applyFont="1" applyFill="1" applyBorder="1" applyAlignment="1">
      <alignment horizontal="left" vertical="center" wrapText="1"/>
    </xf>
    <xf numFmtId="0" fontId="54" fillId="0" borderId="9" xfId="42" applyFont="1" applyFill="1" applyBorder="1" applyAlignment="1">
      <alignment horizontal="left" vertical="center" wrapText="1"/>
    </xf>
    <xf numFmtId="0" fontId="54" fillId="0" borderId="48" xfId="42" applyFont="1" applyFill="1" applyBorder="1" applyAlignment="1">
      <alignment horizontal="left" vertical="center" wrapText="1"/>
    </xf>
    <xf numFmtId="0" fontId="19" fillId="0" borderId="114" xfId="42" applyFont="1" applyFill="1" applyBorder="1" applyAlignment="1">
      <alignment horizontal="center" vertical="center" wrapText="1"/>
    </xf>
    <xf numFmtId="0" fontId="19" fillId="0" borderId="115" xfId="42" applyFont="1" applyFill="1" applyBorder="1" applyAlignment="1">
      <alignment horizontal="center" vertical="center" wrapText="1"/>
    </xf>
    <xf numFmtId="0" fontId="19" fillId="0" borderId="29" xfId="42" applyFont="1" applyFill="1" applyBorder="1" applyAlignment="1">
      <alignment horizontal="center" vertical="center" wrapText="1"/>
    </xf>
    <xf numFmtId="0" fontId="19" fillId="0" borderId="30" xfId="42" applyFont="1" applyFill="1" applyBorder="1" applyAlignment="1">
      <alignment horizontal="center" vertical="center" wrapText="1"/>
    </xf>
    <xf numFmtId="0" fontId="19" fillId="0" borderId="116" xfId="42" applyFont="1" applyFill="1" applyBorder="1" applyAlignment="1">
      <alignment horizontal="center" vertical="center" wrapText="1"/>
    </xf>
    <xf numFmtId="164" fontId="19" fillId="0" borderId="115" xfId="24" applyFont="1" applyFill="1" applyBorder="1" applyAlignment="1">
      <alignment horizontal="center" vertical="center" wrapText="1"/>
    </xf>
    <xf numFmtId="0" fontId="19" fillId="0" borderId="117" xfId="42" applyFont="1" applyFill="1" applyBorder="1" applyAlignment="1">
      <alignment horizontal="center" vertical="center" wrapText="1"/>
    </xf>
    <xf numFmtId="0" fontId="19" fillId="0" borderId="0" xfId="42" applyFont="1" applyFill="1" applyBorder="1" applyAlignment="1">
      <alignment horizontal="left" wrapText="1"/>
    </xf>
    <xf numFmtId="0" fontId="19" fillId="0" borderId="42" xfId="42" applyFont="1" applyFill="1" applyBorder="1" applyAlignment="1">
      <alignment horizontal="left" wrapText="1"/>
    </xf>
    <xf numFmtId="49" fontId="54" fillId="0" borderId="60" xfId="42" applyNumberFormat="1" applyFont="1" applyFill="1" applyBorder="1" applyAlignment="1">
      <alignment horizontal="left" vertical="center" wrapText="1" indent="2"/>
    </xf>
    <xf numFmtId="49" fontId="54" fillId="0" borderId="61" xfId="42" applyNumberFormat="1" applyFont="1" applyFill="1" applyBorder="1" applyAlignment="1">
      <alignment horizontal="left" vertical="center" wrapText="1" indent="2"/>
    </xf>
    <xf numFmtId="49" fontId="19" fillId="0" borderId="9" xfId="42" applyNumberFormat="1" applyFont="1" applyFill="1" applyBorder="1" applyAlignment="1">
      <alignment horizontal="left"/>
    </xf>
    <xf numFmtId="49" fontId="19" fillId="0" borderId="48" xfId="42" applyNumberFormat="1" applyFont="1" applyFill="1" applyBorder="1" applyAlignment="1">
      <alignment horizontal="left"/>
    </xf>
    <xf numFmtId="49" fontId="44" fillId="0" borderId="29" xfId="42" applyNumberFormat="1" applyFont="1" applyFill="1" applyBorder="1" applyAlignment="1">
      <alignment horizontal="left"/>
    </xf>
    <xf numFmtId="49" fontId="44" fillId="0" borderId="30" xfId="42" applyNumberFormat="1" applyFont="1" applyFill="1" applyBorder="1" applyAlignment="1">
      <alignment horizontal="left"/>
    </xf>
    <xf numFmtId="49" fontId="44" fillId="0" borderId="46" xfId="42" applyNumberFormat="1" applyFont="1" applyFill="1" applyBorder="1" applyAlignment="1">
      <alignment horizontal="left"/>
    </xf>
    <xf numFmtId="49" fontId="54" fillId="0" borderId="89" xfId="42" applyNumberFormat="1" applyFont="1" applyFill="1" applyBorder="1" applyAlignment="1">
      <alignment vertical="center" wrapText="1"/>
    </xf>
    <xf numFmtId="49" fontId="54" fillId="0" borderId="1" xfId="42" applyNumberFormat="1" applyFont="1" applyFill="1" applyBorder="1" applyAlignment="1">
      <alignment vertical="center" wrapText="1"/>
    </xf>
    <xf numFmtId="49" fontId="54" fillId="0" borderId="73" xfId="42" applyNumberFormat="1" applyFont="1" applyFill="1" applyBorder="1" applyAlignment="1">
      <alignment vertical="center" wrapText="1"/>
    </xf>
    <xf numFmtId="4" fontId="19" fillId="0" borderId="10" xfId="1" applyNumberFormat="1" applyFont="1" applyFill="1" applyBorder="1" applyAlignment="1">
      <alignment horizontal="left" vertical="center"/>
    </xf>
    <xf numFmtId="0" fontId="19" fillId="0" borderId="57" xfId="1" applyFont="1" applyFill="1" applyBorder="1" applyAlignment="1">
      <alignment horizontal="center" vertical="center"/>
    </xf>
    <xf numFmtId="0" fontId="19" fillId="0" borderId="9" xfId="1" applyFont="1" applyFill="1" applyBorder="1" applyAlignment="1">
      <alignment horizontal="center" vertical="center"/>
    </xf>
    <xf numFmtId="0" fontId="19" fillId="0" borderId="48" xfId="1" applyFont="1" applyFill="1" applyBorder="1" applyAlignment="1">
      <alignment horizontal="center" vertical="center"/>
    </xf>
    <xf numFmtId="0" fontId="19" fillId="0" borderId="0" xfId="1" applyFont="1" applyFill="1" applyBorder="1" applyAlignment="1">
      <alignment horizontal="center" vertical="top" wrapText="1"/>
    </xf>
    <xf numFmtId="4" fontId="44" fillId="0" borderId="4" xfId="1" applyNumberFormat="1" applyFont="1" applyFill="1" applyBorder="1" applyAlignment="1">
      <alignment horizontal="left" vertical="center"/>
    </xf>
    <xf numFmtId="4" fontId="44" fillId="0" borderId="5" xfId="1" applyNumberFormat="1" applyFont="1" applyFill="1" applyBorder="1" applyAlignment="1">
      <alignment horizontal="left" vertical="center"/>
    </xf>
    <xf numFmtId="4" fontId="44" fillId="0" borderId="94" xfId="1" applyNumberFormat="1" applyFont="1" applyFill="1" applyBorder="1" applyAlignment="1">
      <alignment horizontal="left" vertical="center"/>
    </xf>
    <xf numFmtId="4" fontId="19" fillId="0" borderId="57" xfId="1" applyNumberFormat="1" applyFont="1" applyFill="1" applyBorder="1" applyAlignment="1">
      <alignment horizontal="center" vertical="center"/>
    </xf>
    <xf numFmtId="4" fontId="19" fillId="0" borderId="9" xfId="1" applyNumberFormat="1" applyFont="1" applyFill="1" applyBorder="1" applyAlignment="1">
      <alignment horizontal="center" vertical="center"/>
    </xf>
    <xf numFmtId="4" fontId="19" fillId="0" borderId="48" xfId="1" applyNumberFormat="1" applyFont="1" applyFill="1" applyBorder="1" applyAlignment="1">
      <alignment horizontal="center" vertical="center"/>
    </xf>
    <xf numFmtId="0" fontId="41" fillId="0" borderId="89" xfId="1" applyFont="1" applyFill="1" applyBorder="1" applyAlignment="1">
      <alignment horizontal="center" vertical="center"/>
    </xf>
    <xf numFmtId="0" fontId="41" fillId="0" borderId="1" xfId="1" applyFont="1" applyFill="1" applyBorder="1" applyAlignment="1">
      <alignment horizontal="center" vertical="center"/>
    </xf>
    <xf numFmtId="0" fontId="41" fillId="0" borderId="90" xfId="1" applyFont="1" applyFill="1" applyBorder="1" applyAlignment="1">
      <alignment horizontal="center" vertical="center"/>
    </xf>
    <xf numFmtId="0" fontId="39" fillId="0" borderId="11" xfId="1" applyFont="1" applyFill="1" applyBorder="1" applyAlignment="1">
      <alignment horizontal="center" vertical="center"/>
    </xf>
    <xf numFmtId="0" fontId="39" fillId="0" borderId="9" xfId="1" applyFont="1" applyFill="1" applyBorder="1" applyAlignment="1">
      <alignment horizontal="center" vertical="center"/>
    </xf>
    <xf numFmtId="0" fontId="39" fillId="0" borderId="10" xfId="1" applyFont="1" applyFill="1" applyBorder="1" applyAlignment="1">
      <alignment horizontal="center" vertical="center"/>
    </xf>
    <xf numFmtId="17" fontId="17" fillId="0" borderId="11" xfId="1" applyNumberFormat="1" applyFont="1" applyFill="1" applyBorder="1" applyAlignment="1">
      <alignment horizontal="left" vertical="top"/>
    </xf>
    <xf numFmtId="17" fontId="17" fillId="0" borderId="9" xfId="1" applyNumberFormat="1" applyFont="1" applyFill="1" applyBorder="1" applyAlignment="1">
      <alignment horizontal="left" vertical="top"/>
    </xf>
    <xf numFmtId="17" fontId="17" fillId="0" borderId="10" xfId="1" applyNumberFormat="1" applyFont="1" applyFill="1" applyBorder="1" applyAlignment="1">
      <alignment horizontal="left" vertical="top"/>
    </xf>
    <xf numFmtId="4" fontId="67" fillId="0" borderId="11" xfId="1" applyNumberFormat="1" applyFont="1" applyFill="1" applyBorder="1" applyAlignment="1">
      <alignment horizontal="left" vertical="center"/>
    </xf>
    <xf numFmtId="4" fontId="67" fillId="0" borderId="9" xfId="1" applyNumberFormat="1" applyFont="1" applyFill="1" applyBorder="1" applyAlignment="1">
      <alignment horizontal="left" vertical="center"/>
    </xf>
    <xf numFmtId="4" fontId="67" fillId="0" borderId="10" xfId="1" applyNumberFormat="1" applyFont="1" applyFill="1" applyBorder="1" applyAlignment="1">
      <alignment horizontal="left" vertical="center"/>
    </xf>
    <xf numFmtId="4" fontId="33" fillId="0" borderId="11" xfId="1" applyNumberFormat="1" applyFont="1" applyFill="1" applyBorder="1" applyAlignment="1">
      <alignment horizontal="left" vertical="center"/>
    </xf>
    <xf numFmtId="4" fontId="33" fillId="0" borderId="9" xfId="1" applyNumberFormat="1" applyFont="1" applyFill="1" applyBorder="1" applyAlignment="1">
      <alignment horizontal="left" vertical="center"/>
    </xf>
    <xf numFmtId="4" fontId="33" fillId="0" borderId="10" xfId="1" applyNumberFormat="1" applyFont="1" applyFill="1" applyBorder="1" applyAlignment="1">
      <alignment horizontal="left" vertical="center"/>
    </xf>
    <xf numFmtId="0" fontId="17" fillId="0" borderId="9" xfId="1" applyFont="1" applyFill="1" applyBorder="1" applyAlignment="1">
      <alignment horizontal="left" vertical="top" wrapText="1"/>
    </xf>
    <xf numFmtId="0" fontId="17" fillId="0" borderId="10" xfId="1" applyFont="1" applyFill="1" applyBorder="1" applyAlignment="1">
      <alignment horizontal="left" vertical="top" wrapText="1"/>
    </xf>
    <xf numFmtId="4" fontId="17" fillId="0" borderId="11" xfId="1" applyNumberFormat="1" applyFont="1" applyFill="1" applyBorder="1" applyAlignment="1">
      <alignment horizontal="left" vertical="center" wrapText="1" indent="3"/>
    </xf>
    <xf numFmtId="4" fontId="17" fillId="0" borderId="9" xfId="1" applyNumberFormat="1" applyFont="1" applyFill="1" applyBorder="1" applyAlignment="1">
      <alignment horizontal="left" vertical="center" wrapText="1" indent="3"/>
    </xf>
    <xf numFmtId="4" fontId="19" fillId="0" borderId="30" xfId="1" applyNumberFormat="1" applyFont="1" applyFill="1" applyBorder="1" applyAlignment="1">
      <alignment horizontal="left" vertical="center"/>
    </xf>
    <xf numFmtId="4" fontId="40" fillId="0" borderId="4" xfId="1" applyNumberFormat="1" applyFont="1" applyFill="1" applyBorder="1" applyAlignment="1">
      <alignment horizontal="center" vertical="center"/>
    </xf>
    <xf numFmtId="4" fontId="40" fillId="0" borderId="5" xfId="1" applyNumberFormat="1" applyFont="1" applyFill="1" applyBorder="1" applyAlignment="1">
      <alignment horizontal="center" vertical="center"/>
    </xf>
    <xf numFmtId="4" fontId="40" fillId="0" borderId="57" xfId="1" applyNumberFormat="1" applyFont="1" applyFill="1" applyBorder="1" applyAlignment="1">
      <alignment horizontal="center" vertical="center"/>
    </xf>
    <xf numFmtId="4" fontId="40" fillId="0" borderId="9" xfId="1" applyNumberFormat="1" applyFont="1" applyFill="1" applyBorder="1" applyAlignment="1">
      <alignment horizontal="center" vertical="center"/>
    </xf>
    <xf numFmtId="17" fontId="17" fillId="0" borderId="11" xfId="1" applyNumberFormat="1" applyFont="1" applyFill="1" applyBorder="1" applyAlignment="1">
      <alignment horizontal="left" vertical="center"/>
    </xf>
    <xf numFmtId="17" fontId="17" fillId="0" borderId="9" xfId="1" applyNumberFormat="1" applyFont="1" applyFill="1" applyBorder="1" applyAlignment="1">
      <alignment horizontal="left" vertical="center"/>
    </xf>
    <xf numFmtId="17" fontId="17" fillId="0" borderId="10" xfId="1" applyNumberFormat="1" applyFont="1" applyFill="1" applyBorder="1" applyAlignment="1">
      <alignment horizontal="left" vertical="center"/>
    </xf>
    <xf numFmtId="0" fontId="39" fillId="0" borderId="11" xfId="2" applyNumberFormat="1" applyFont="1" applyFill="1" applyBorder="1" applyAlignment="1">
      <alignment horizontal="center"/>
    </xf>
    <xf numFmtId="0" fontId="39" fillId="0" borderId="9" xfId="2" applyNumberFormat="1" applyFont="1" applyFill="1" applyBorder="1" applyAlignment="1">
      <alignment horizontal="center"/>
    </xf>
    <xf numFmtId="0" fontId="41" fillId="0" borderId="11" xfId="1" applyFont="1" applyFill="1" applyBorder="1" applyAlignment="1">
      <alignment horizontal="center" vertical="center"/>
    </xf>
    <xf numFmtId="0" fontId="41" fillId="0" borderId="9" xfId="1" applyFont="1" applyFill="1" applyBorder="1" applyAlignment="1">
      <alignment horizontal="center" vertical="center"/>
    </xf>
    <xf numFmtId="0" fontId="41" fillId="0" borderId="10" xfId="1" applyFont="1" applyFill="1" applyBorder="1" applyAlignment="1">
      <alignment horizontal="center" vertical="center"/>
    </xf>
    <xf numFmtId="0" fontId="17" fillId="0" borderId="9" xfId="1" applyFont="1" applyFill="1" applyBorder="1" applyAlignment="1">
      <alignment horizontal="center" vertical="top" wrapText="1"/>
    </xf>
    <xf numFmtId="0" fontId="17" fillId="0" borderId="10" xfId="1" applyFont="1" applyFill="1" applyBorder="1" applyAlignment="1">
      <alignment horizontal="center" vertical="top" wrapText="1"/>
    </xf>
    <xf numFmtId="49" fontId="32" fillId="0" borderId="11" xfId="1" applyNumberFormat="1" applyFont="1" applyBorder="1" applyAlignment="1">
      <alignment horizontal="left" vertical="center" wrapText="1" indent="3"/>
    </xf>
    <xf numFmtId="0" fontId="32" fillId="0" borderId="9" xfId="1" applyFont="1" applyBorder="1" applyAlignment="1">
      <alignment horizontal="left" vertical="center" wrapText="1" indent="3"/>
    </xf>
    <xf numFmtId="0" fontId="32" fillId="0" borderId="48" xfId="1" applyFont="1" applyBorder="1" applyAlignment="1">
      <alignment horizontal="left" vertical="center" wrapText="1" indent="3"/>
    </xf>
    <xf numFmtId="0" fontId="52" fillId="0" borderId="11" xfId="1" applyFont="1" applyBorder="1" applyAlignment="1">
      <alignment horizontal="left" vertical="center" wrapText="1" indent="2"/>
    </xf>
    <xf numFmtId="0" fontId="52" fillId="0" borderId="9" xfId="1" applyFont="1" applyBorder="1" applyAlignment="1">
      <alignment horizontal="left" vertical="center" wrapText="1" indent="2"/>
    </xf>
    <xf numFmtId="0" fontId="52" fillId="0" borderId="48" xfId="1" applyFont="1" applyBorder="1" applyAlignment="1">
      <alignment horizontal="left" vertical="center" wrapText="1" indent="2"/>
    </xf>
    <xf numFmtId="0" fontId="17" fillId="0" borderId="11" xfId="0" applyFont="1" applyBorder="1" applyAlignment="1">
      <alignment horizontal="left"/>
    </xf>
    <xf numFmtId="0" fontId="17" fillId="0" borderId="9" xfId="0" applyFont="1" applyBorder="1" applyAlignment="1">
      <alignment horizontal="left"/>
    </xf>
    <xf numFmtId="0" fontId="17" fillId="0" borderId="48" xfId="0" applyFont="1" applyBorder="1" applyAlignment="1">
      <alignment horizontal="left"/>
    </xf>
    <xf numFmtId="0" fontId="51" fillId="0" borderId="11" xfId="1" applyFont="1" applyBorder="1" applyAlignment="1">
      <alignment horizontal="left" vertical="center" wrapText="1"/>
    </xf>
    <xf numFmtId="0" fontId="51" fillId="0" borderId="9" xfId="1" applyFont="1" applyBorder="1" applyAlignment="1">
      <alignment horizontal="left" vertical="center" wrapText="1"/>
    </xf>
    <xf numFmtId="0" fontId="51" fillId="0" borderId="48" xfId="1" applyFont="1" applyBorder="1" applyAlignment="1">
      <alignment horizontal="left" vertical="center" wrapText="1"/>
    </xf>
    <xf numFmtId="0" fontId="27" fillId="0" borderId="41" xfId="1" applyFont="1" applyBorder="1" applyAlignment="1">
      <alignment horizontal="center" vertical="center"/>
    </xf>
    <xf numFmtId="0" fontId="27" fillId="0" borderId="0" xfId="1" applyFont="1" applyAlignment="1">
      <alignment horizontal="center" vertical="center"/>
    </xf>
    <xf numFmtId="0" fontId="27" fillId="0" borderId="42" xfId="1" applyFont="1" applyBorder="1" applyAlignment="1">
      <alignment horizontal="center" vertical="center"/>
    </xf>
    <xf numFmtId="0" fontId="18" fillId="0" borderId="41" xfId="1" applyFont="1" applyBorder="1" applyAlignment="1">
      <alignment horizontal="center" vertical="center"/>
    </xf>
    <xf numFmtId="0" fontId="18" fillId="0" borderId="0" xfId="1" applyFont="1" applyAlignment="1">
      <alignment horizontal="center" vertical="center"/>
    </xf>
    <xf numFmtId="0" fontId="18" fillId="0" borderId="42" xfId="1" applyFont="1" applyBorder="1" applyAlignment="1">
      <alignment horizontal="center" vertical="center"/>
    </xf>
    <xf numFmtId="0" fontId="19" fillId="0" borderId="0" xfId="1" applyFont="1" applyAlignment="1">
      <alignment horizontal="left" vertical="top" wrapText="1"/>
    </xf>
    <xf numFmtId="0" fontId="19" fillId="0" borderId="42" xfId="1" applyFont="1" applyBorder="1" applyAlignment="1">
      <alignment horizontal="left" vertical="top" wrapText="1"/>
    </xf>
    <xf numFmtId="0" fontId="18" fillId="0" borderId="0" xfId="1" applyFont="1" applyAlignment="1">
      <alignment horizontal="left" vertical="center"/>
    </xf>
    <xf numFmtId="0" fontId="32" fillId="0" borderId="11" xfId="1" applyFont="1" applyBorder="1" applyAlignment="1">
      <alignment horizontal="left" vertical="center" wrapText="1" indent="2"/>
    </xf>
    <xf numFmtId="0" fontId="32" fillId="0" borderId="9" xfId="1" applyFont="1" applyBorder="1" applyAlignment="1">
      <alignment horizontal="left" vertical="center" wrapText="1" indent="2"/>
    </xf>
    <xf numFmtId="0" fontId="32" fillId="0" borderId="48" xfId="1" applyFont="1" applyBorder="1" applyAlignment="1">
      <alignment horizontal="left" vertical="center" wrapText="1" indent="2"/>
    </xf>
    <xf numFmtId="0" fontId="51" fillId="0" borderId="25" xfId="1" applyFont="1" applyBorder="1" applyAlignment="1">
      <alignment horizontal="left" vertical="center" wrapText="1"/>
    </xf>
    <xf numFmtId="0" fontId="51" fillId="0" borderId="85" xfId="1" applyFont="1" applyBorder="1" applyAlignment="1">
      <alignment horizontal="left" vertical="center" wrapText="1"/>
    </xf>
    <xf numFmtId="17" fontId="18" fillId="0" borderId="0" xfId="1" applyNumberFormat="1" applyFont="1" applyAlignment="1">
      <alignment horizontal="left" vertical="center"/>
    </xf>
    <xf numFmtId="0" fontId="19" fillId="0" borderId="87" xfId="1" applyFont="1" applyBorder="1" applyAlignment="1">
      <alignment horizontal="center" vertical="top"/>
    </xf>
    <xf numFmtId="0" fontId="19" fillId="0" borderId="32" xfId="1" applyFont="1" applyBorder="1" applyAlignment="1">
      <alignment horizontal="center" vertical="top"/>
    </xf>
    <xf numFmtId="0" fontId="19" fillId="0" borderId="88" xfId="1" applyFont="1" applyBorder="1" applyAlignment="1">
      <alignment horizontal="center" vertical="top"/>
    </xf>
    <xf numFmtId="0" fontId="75" fillId="0" borderId="29" xfId="1" applyFont="1" applyBorder="1" applyAlignment="1">
      <alignment horizontal="left" vertical="center" wrapText="1"/>
    </xf>
    <xf numFmtId="0" fontId="75" fillId="0" borderId="30" xfId="1" applyFont="1" applyBorder="1" applyAlignment="1">
      <alignment horizontal="left" vertical="center" wrapText="1"/>
    </xf>
    <xf numFmtId="0" fontId="75" fillId="0" borderId="46" xfId="1" applyFont="1" applyBorder="1" applyAlignment="1">
      <alignment horizontal="left" vertical="center" wrapText="1"/>
    </xf>
    <xf numFmtId="4" fontId="19" fillId="0" borderId="11" xfId="1" applyNumberFormat="1" applyFont="1" applyBorder="1" applyAlignment="1">
      <alignment horizontal="left" vertical="center"/>
    </xf>
    <xf numFmtId="4" fontId="19" fillId="0" borderId="9" xfId="1" applyNumberFormat="1" applyFont="1" applyBorder="1" applyAlignment="1">
      <alignment horizontal="left" vertical="center"/>
    </xf>
    <xf numFmtId="4" fontId="19" fillId="0" borderId="10" xfId="1" applyNumberFormat="1" applyFont="1" applyBorder="1" applyAlignment="1">
      <alignment horizontal="left" vertical="center"/>
    </xf>
    <xf numFmtId="0" fontId="51" fillId="0" borderId="11" xfId="1" applyFont="1" applyBorder="1" applyAlignment="1">
      <alignment horizontal="left" vertical="center"/>
    </xf>
    <xf numFmtId="0" fontId="51" fillId="0" borderId="10" xfId="1" applyFont="1" applyBorder="1" applyAlignment="1">
      <alignment horizontal="left" vertical="center"/>
    </xf>
    <xf numFmtId="4" fontId="18" fillId="0" borderId="11" xfId="1" applyNumberFormat="1" applyFont="1" applyBorder="1" applyAlignment="1">
      <alignment horizontal="center" vertical="center"/>
    </xf>
    <xf numFmtId="4" fontId="18" fillId="0" borderId="10" xfId="1" applyNumberFormat="1" applyFont="1" applyBorder="1" applyAlignment="1">
      <alignment horizontal="center" vertical="center"/>
    </xf>
    <xf numFmtId="0" fontId="19" fillId="0" borderId="11" xfId="1" applyFont="1" applyBorder="1" applyAlignment="1">
      <alignment horizontal="left" vertical="center"/>
    </xf>
    <xf numFmtId="0" fontId="19" fillId="0" borderId="86" xfId="1" applyFont="1" applyBorder="1" applyAlignment="1">
      <alignment horizontal="left" vertical="center"/>
    </xf>
    <xf numFmtId="0" fontId="51" fillId="0" borderId="10" xfId="1" applyFont="1" applyBorder="1" applyAlignment="1">
      <alignment horizontal="left" vertical="center" wrapText="1"/>
    </xf>
    <xf numFmtId="0" fontId="19" fillId="0" borderId="130" xfId="1" applyFont="1" applyBorder="1" applyAlignment="1">
      <alignment horizontal="center" vertical="center"/>
    </xf>
    <xf numFmtId="0" fontId="18" fillId="0" borderId="103" xfId="1" applyFont="1" applyBorder="1" applyAlignment="1">
      <alignment horizontal="center" vertical="center"/>
    </xf>
    <xf numFmtId="0" fontId="19" fillId="0" borderId="131" xfId="1" applyFont="1" applyBorder="1" applyAlignment="1">
      <alignment horizontal="center" vertical="center"/>
    </xf>
    <xf numFmtId="0" fontId="19" fillId="0" borderId="104" xfId="1" applyFont="1" applyBorder="1" applyAlignment="1">
      <alignment horizontal="center" vertical="center"/>
    </xf>
    <xf numFmtId="0" fontId="18" fillId="0" borderId="104" xfId="1" applyFont="1" applyBorder="1" applyAlignment="1">
      <alignment horizontal="center" vertical="center"/>
    </xf>
    <xf numFmtId="4" fontId="19" fillId="0" borderId="70" xfId="1" applyNumberFormat="1" applyFont="1" applyBorder="1" applyAlignment="1">
      <alignment horizontal="center" vertical="center"/>
    </xf>
    <xf numFmtId="4" fontId="19" fillId="0" borderId="131" xfId="1" applyNumberFormat="1" applyFont="1" applyBorder="1" applyAlignment="1">
      <alignment horizontal="center" vertical="center"/>
    </xf>
    <xf numFmtId="4" fontId="18" fillId="0" borderId="104" xfId="1" applyNumberFormat="1" applyFont="1" applyBorder="1" applyAlignment="1">
      <alignment horizontal="center" vertical="center"/>
    </xf>
    <xf numFmtId="4" fontId="19" fillId="0" borderId="131" xfId="1" applyNumberFormat="1" applyFont="1" applyBorder="1" applyAlignment="1">
      <alignment horizontal="right" vertical="center" indent="1"/>
    </xf>
    <xf numFmtId="4" fontId="18" fillId="0" borderId="104" xfId="1" applyNumberFormat="1" applyFont="1" applyBorder="1" applyAlignment="1">
      <alignment horizontal="right" vertical="center" indent="1"/>
    </xf>
    <xf numFmtId="0" fontId="19" fillId="0" borderId="132" xfId="1" applyFont="1" applyBorder="1" applyAlignment="1">
      <alignment horizontal="center" vertical="center"/>
    </xf>
    <xf numFmtId="0" fontId="19" fillId="0" borderId="105" xfId="1" applyFont="1" applyBorder="1" applyAlignment="1">
      <alignment horizontal="center" vertical="center"/>
    </xf>
    <xf numFmtId="49" fontId="19" fillId="0" borderId="57" xfId="1" applyNumberFormat="1" applyFont="1" applyBorder="1" applyAlignment="1">
      <alignment horizontal="left" vertical="center" wrapText="1"/>
    </xf>
    <xf numFmtId="49" fontId="19" fillId="0" borderId="9" xfId="1" applyNumberFormat="1" applyFont="1" applyBorder="1" applyAlignment="1">
      <alignment horizontal="left" vertical="center" wrapText="1"/>
    </xf>
    <xf numFmtId="49" fontId="19" fillId="0" borderId="10" xfId="1" applyNumberFormat="1" applyFont="1" applyBorder="1" applyAlignment="1">
      <alignment horizontal="left" vertical="center" wrapText="1"/>
    </xf>
    <xf numFmtId="0" fontId="42" fillId="0" borderId="90" xfId="1" applyFont="1" applyFill="1" applyBorder="1" applyAlignment="1">
      <alignment horizontal="center" vertical="center"/>
    </xf>
    <xf numFmtId="0" fontId="42" fillId="0" borderId="125" xfId="1" applyFont="1" applyFill="1" applyBorder="1" applyAlignment="1">
      <alignment horizontal="center" vertical="center"/>
    </xf>
    <xf numFmtId="43" fontId="26" fillId="5" borderId="6" xfId="2" applyFont="1" applyFill="1" applyBorder="1" applyAlignment="1">
      <alignment horizontal="center" vertical="center"/>
    </xf>
    <xf numFmtId="43" fontId="26" fillId="5" borderId="26" xfId="2" applyFont="1" applyFill="1" applyBorder="1" applyAlignment="1">
      <alignment horizontal="center" vertical="center"/>
    </xf>
    <xf numFmtId="43" fontId="26" fillId="0" borderId="97" xfId="2" applyFont="1" applyFill="1" applyBorder="1" applyAlignment="1">
      <alignment horizontal="center" vertical="center" wrapText="1"/>
    </xf>
    <xf numFmtId="4" fontId="26" fillId="0" borderId="37" xfId="0" applyNumberFormat="1" applyFont="1" applyFill="1" applyBorder="1" applyAlignment="1" applyProtection="1">
      <alignment horizontal="center" vertical="center"/>
    </xf>
    <xf numFmtId="4" fontId="26" fillId="0" borderId="37" xfId="0" applyNumberFormat="1" applyFont="1" applyFill="1" applyBorder="1" applyAlignment="1">
      <alignment horizontal="center" vertical="center"/>
    </xf>
    <xf numFmtId="2" fontId="26" fillId="0" borderId="15" xfId="1" applyNumberFormat="1" applyFont="1" applyFill="1" applyBorder="1" applyAlignment="1">
      <alignment horizontal="center" vertical="center"/>
    </xf>
    <xf numFmtId="4" fontId="26" fillId="4" borderId="37" xfId="0" applyNumberFormat="1" applyFont="1" applyFill="1" applyBorder="1" applyAlignment="1" applyProtection="1">
      <alignment horizontal="center" vertical="center"/>
      <protection locked="0"/>
    </xf>
    <xf numFmtId="4" fontId="25" fillId="0" borderId="37" xfId="0" applyNumberFormat="1" applyFont="1" applyFill="1" applyBorder="1" applyAlignment="1" applyProtection="1">
      <alignment horizontal="center" vertical="center"/>
      <protection locked="0"/>
    </xf>
    <xf numFmtId="4" fontId="66" fillId="0" borderId="37" xfId="0" applyNumberFormat="1" applyFont="1" applyFill="1" applyBorder="1" applyAlignment="1" applyProtection="1">
      <alignment horizontal="center" vertical="center"/>
      <protection locked="0"/>
    </xf>
    <xf numFmtId="4" fontId="71" fillId="0" borderId="37" xfId="0" applyNumberFormat="1" applyFont="1" applyFill="1" applyBorder="1" applyAlignment="1" applyProtection="1">
      <alignment horizontal="center" vertical="center"/>
      <protection locked="0"/>
    </xf>
    <xf numFmtId="4" fontId="25" fillId="4" borderId="37" xfId="0" applyNumberFormat="1" applyFont="1" applyFill="1" applyBorder="1" applyAlignment="1" applyProtection="1">
      <alignment horizontal="center" vertical="center"/>
      <protection locked="0"/>
    </xf>
    <xf numFmtId="4" fontId="26" fillId="0" borderId="37" xfId="0" applyNumberFormat="1" applyFont="1" applyFill="1" applyBorder="1" applyAlignment="1" applyProtection="1">
      <alignment horizontal="center" vertical="center" wrapText="1"/>
      <protection locked="0"/>
    </xf>
    <xf numFmtId="4" fontId="26" fillId="0" borderId="92" xfId="0" applyNumberFormat="1" applyFont="1" applyFill="1" applyBorder="1" applyAlignment="1" applyProtection="1">
      <alignment horizontal="center" vertical="center"/>
      <protection locked="0"/>
    </xf>
    <xf numFmtId="4" fontId="26" fillId="0" borderId="97" xfId="0" applyNumberFormat="1" applyFont="1" applyFill="1" applyBorder="1" applyAlignment="1" applyProtection="1">
      <alignment horizontal="center" vertical="center"/>
      <protection locked="0"/>
    </xf>
  </cellXfs>
  <cellStyles count="54">
    <cellStyle name="Euro" xfId="25" xr:uid="{00000000-0005-0000-0000-000000000000}"/>
    <cellStyle name="Millares" xfId="24" builtinId="3"/>
    <cellStyle name="Millares 2" xfId="4" xr:uid="{00000000-0005-0000-0000-000002000000}"/>
    <cellStyle name="Millares 2 2" xfId="2" xr:uid="{00000000-0005-0000-0000-000003000000}"/>
    <cellStyle name="Millares 2 2 2" xfId="3" xr:uid="{00000000-0005-0000-0000-000004000000}"/>
    <cellStyle name="Millares 2 2 2 2" xfId="39" xr:uid="{00000000-0005-0000-0000-000005000000}"/>
    <cellStyle name="Millares 2 2 3" xfId="11" xr:uid="{00000000-0005-0000-0000-000006000000}"/>
    <cellStyle name="Millares 2 2 4" xfId="31" xr:uid="{00000000-0005-0000-0000-000007000000}"/>
    <cellStyle name="Millares 2 3" xfId="34" xr:uid="{00000000-0005-0000-0000-000008000000}"/>
    <cellStyle name="Millares 2 4" xfId="38" xr:uid="{00000000-0005-0000-0000-000009000000}"/>
    <cellStyle name="Millares 2 5" xfId="28" xr:uid="{00000000-0005-0000-0000-00000A000000}"/>
    <cellStyle name="Millares 3" xfId="5" xr:uid="{00000000-0005-0000-0000-00000B000000}"/>
    <cellStyle name="Millares 3 2" xfId="40" xr:uid="{00000000-0005-0000-0000-00000C000000}"/>
    <cellStyle name="Millares 3 3" xfId="32" xr:uid="{00000000-0005-0000-0000-00000D000000}"/>
    <cellStyle name="Millares 3 3 2" xfId="47" xr:uid="{00000000-0005-0000-0000-00000E000000}"/>
    <cellStyle name="Millares 4" xfId="16" xr:uid="{00000000-0005-0000-0000-00000F000000}"/>
    <cellStyle name="Millares 4 2" xfId="36" xr:uid="{00000000-0005-0000-0000-000010000000}"/>
    <cellStyle name="Millares 5" xfId="26" xr:uid="{00000000-0005-0000-0000-000011000000}"/>
    <cellStyle name="Normal" xfId="0" builtinId="0"/>
    <cellStyle name="Normal 11 3" xfId="45" xr:uid="{00000000-0005-0000-0000-000014000000}"/>
    <cellStyle name="Normal 2" xfId="1" xr:uid="{00000000-0005-0000-0000-000015000000}"/>
    <cellStyle name="Normal 2 10" xfId="7" xr:uid="{00000000-0005-0000-0000-000016000000}"/>
    <cellStyle name="Normal 2 10 3" xfId="15" xr:uid="{00000000-0005-0000-0000-000017000000}"/>
    <cellStyle name="Normal 2 2" xfId="30" xr:uid="{00000000-0005-0000-0000-000018000000}"/>
    <cellStyle name="Normal 2 3" xfId="35" xr:uid="{00000000-0005-0000-0000-000019000000}"/>
    <cellStyle name="Normal 2 3 2" xfId="41" xr:uid="{00000000-0005-0000-0000-00001A000000}"/>
    <cellStyle name="Normal 2 4" xfId="37" xr:uid="{00000000-0005-0000-0000-00001B000000}"/>
    <cellStyle name="Normal 2 5" xfId="27" xr:uid="{00000000-0005-0000-0000-00001C000000}"/>
    <cellStyle name="Normal 3" xfId="9" xr:uid="{00000000-0005-0000-0000-00001D000000}"/>
    <cellStyle name="Normal 3 2" xfId="19" xr:uid="{00000000-0005-0000-0000-00001E000000}"/>
    <cellStyle name="Normal 3 2 2" xfId="33" xr:uid="{00000000-0005-0000-0000-00001F000000}"/>
    <cellStyle name="Normal 3 3" xfId="22" xr:uid="{00000000-0005-0000-0000-000020000000}"/>
    <cellStyle name="Normal 3 4" xfId="23" xr:uid="{00000000-0005-0000-0000-000021000000}"/>
    <cellStyle name="Normal 3 5" xfId="29" xr:uid="{00000000-0005-0000-0000-000022000000}"/>
    <cellStyle name="Normal 4" xfId="42" xr:uid="{00000000-0005-0000-0000-000023000000}"/>
    <cellStyle name="Normal 5" xfId="10" xr:uid="{00000000-0005-0000-0000-000024000000}"/>
    <cellStyle name="Normal 6" xfId="50" xr:uid="{00000000-0005-0000-0000-000025000000}"/>
    <cellStyle name="Normal 7" xfId="6" xr:uid="{00000000-0005-0000-0000-000026000000}"/>
    <cellStyle name="Normal 7 2" xfId="8" xr:uid="{00000000-0005-0000-0000-000027000000}"/>
    <cellStyle name="Normal 7 2 2" xfId="18" xr:uid="{00000000-0005-0000-0000-000028000000}"/>
    <cellStyle name="Normal 7 2 3" xfId="21" xr:uid="{00000000-0005-0000-0000-000029000000}"/>
    <cellStyle name="Normal 7 3" xfId="13" xr:uid="{00000000-0005-0000-0000-00002A000000}"/>
    <cellStyle name="Normal 7 3 2" xfId="53" xr:uid="{241A0B82-5001-4CF8-8FB7-67AC747817D7}"/>
    <cellStyle name="Normal 7 4" xfId="20" xr:uid="{00000000-0005-0000-0000-00002B000000}"/>
    <cellStyle name="Normal 7 5 2" xfId="17" xr:uid="{00000000-0005-0000-0000-00002C000000}"/>
    <cellStyle name="Normal 7 6" xfId="14" xr:uid="{00000000-0005-0000-0000-00002D000000}"/>
    <cellStyle name="Normal 8 2 2" xfId="43" xr:uid="{00000000-0005-0000-0000-00002E000000}"/>
    <cellStyle name="Normal 8 2 2 2" xfId="44" xr:uid="{00000000-0005-0000-0000-00002F000000}"/>
    <cellStyle name="Normal 8 2 2 2 2" xfId="52" xr:uid="{00000000-0005-0000-0000-000030000000}"/>
    <cellStyle name="Normal 8 2 2 3" xfId="46" xr:uid="{00000000-0005-0000-0000-000031000000}"/>
    <cellStyle name="Normal 8 2 2 3 2" xfId="51" xr:uid="{00000000-0005-0000-0000-000032000000}"/>
    <cellStyle name="Normal 8 2 2 4" xfId="48" xr:uid="{00000000-0005-0000-0000-000033000000}"/>
    <cellStyle name="Normal 9" xfId="49" xr:uid="{00000000-0005-0000-0000-000034000000}"/>
    <cellStyle name="Porcentaje 2" xfId="12" xr:uid="{00000000-0005-0000-0000-000037000000}"/>
  </cellStyles>
  <dxfs count="3304">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Light16"/>
  <colors>
    <mruColors>
      <color rgb="FF99FFCC"/>
      <color rgb="FFE9B9F1"/>
      <color rgb="FFCCCCFF"/>
      <color rgb="FF00FF00"/>
      <color rgb="FF73E7C0"/>
      <color rgb="FFC6EC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5" Type="http://schemas.openxmlformats.org/officeDocument/2006/relationships/worksheet" Target="worksheets/sheet5.xml"/><Relationship Id="rId61" Type="http://schemas.openxmlformats.org/officeDocument/2006/relationships/externalLink" Target="externalLinks/externalLink3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8</xdr:col>
      <xdr:colOff>462287</xdr:colOff>
      <xdr:row>5</xdr:row>
      <xdr:rowOff>43403</xdr:rowOff>
    </xdr:to>
    <xdr:pic>
      <xdr:nvPicPr>
        <xdr:cNvPr id="2" name="Imagen 1">
          <a:extLst>
            <a:ext uri="{FF2B5EF4-FFF2-40B4-BE49-F238E27FC236}">
              <a16:creationId xmlns:a16="http://schemas.microsoft.com/office/drawing/2014/main" id="{ABAAD02E-001F-4B90-AAB9-2E20159432C4}"/>
            </a:ext>
          </a:extLst>
        </xdr:cNvPr>
        <xdr:cNvPicPr>
          <a:picLocks noChangeAspect="1"/>
        </xdr:cNvPicPr>
      </xdr:nvPicPr>
      <xdr:blipFill>
        <a:blip xmlns:r="http://schemas.openxmlformats.org/officeDocument/2006/relationships" r:embed="rId1"/>
        <a:stretch>
          <a:fillRect/>
        </a:stretch>
      </xdr:blipFill>
      <xdr:spPr>
        <a:xfrm>
          <a:off x="1127760" y="160020"/>
          <a:ext cx="4462787" cy="752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47625</xdr:colOff>
      <xdr:row>2</xdr:row>
      <xdr:rowOff>152400</xdr:rowOff>
    </xdr:from>
    <xdr:to>
      <xdr:col>2</xdr:col>
      <xdr:colOff>683712</xdr:colOff>
      <xdr:row>3</xdr:row>
      <xdr:rowOff>76200</xdr:rowOff>
    </xdr:to>
    <xdr:pic>
      <xdr:nvPicPr>
        <xdr:cNvPr id="4" name="Imagen 3">
          <a:extLst>
            <a:ext uri="{FF2B5EF4-FFF2-40B4-BE49-F238E27FC236}">
              <a16:creationId xmlns:a16="http://schemas.microsoft.com/office/drawing/2014/main" id="{A7E16EE8-B60A-E6DD-34F1-C4370ABA146C}"/>
            </a:ext>
          </a:extLst>
        </xdr:cNvPr>
        <xdr:cNvPicPr>
          <a:picLocks noChangeAspect="1"/>
        </xdr:cNvPicPr>
      </xdr:nvPicPr>
      <xdr:blipFill>
        <a:blip xmlns:r="http://schemas.openxmlformats.org/officeDocument/2006/relationships" r:embed="rId1"/>
        <a:stretch>
          <a:fillRect/>
        </a:stretch>
      </xdr:blipFill>
      <xdr:spPr>
        <a:xfrm>
          <a:off x="238125" y="476250"/>
          <a:ext cx="636087" cy="571500"/>
        </a:xfrm>
        <a:prstGeom prst="rect">
          <a:avLst/>
        </a:prstGeom>
      </xdr:spPr>
    </xdr:pic>
    <xdr:clientData/>
  </xdr:twoCellAnchor>
  <xdr:twoCellAnchor editAs="oneCell">
    <xdr:from>
      <xdr:col>4</xdr:col>
      <xdr:colOff>82550</xdr:colOff>
      <xdr:row>2</xdr:row>
      <xdr:rowOff>229658</xdr:rowOff>
    </xdr:from>
    <xdr:to>
      <xdr:col>5</xdr:col>
      <xdr:colOff>635000</xdr:colOff>
      <xdr:row>2</xdr:row>
      <xdr:rowOff>576325</xdr:rowOff>
    </xdr:to>
    <xdr:pic>
      <xdr:nvPicPr>
        <xdr:cNvPr id="5" name="Imagen 4">
          <a:extLst>
            <a:ext uri="{FF2B5EF4-FFF2-40B4-BE49-F238E27FC236}">
              <a16:creationId xmlns:a16="http://schemas.microsoft.com/office/drawing/2014/main" id="{DCE7C678-EB02-17BD-241D-0358A48CBFB1}"/>
            </a:ext>
          </a:extLst>
        </xdr:cNvPr>
        <xdr:cNvPicPr>
          <a:picLocks noChangeAspect="1"/>
        </xdr:cNvPicPr>
      </xdr:nvPicPr>
      <xdr:blipFill>
        <a:blip xmlns:r="http://schemas.openxmlformats.org/officeDocument/2006/relationships" r:embed="rId2"/>
        <a:stretch>
          <a:fillRect/>
        </a:stretch>
      </xdr:blipFill>
      <xdr:spPr>
        <a:xfrm>
          <a:off x="5763683" y="585258"/>
          <a:ext cx="1035050" cy="34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gunas\fs_ued\ZPECHA\PATRICIA\00+02%20MOTUPE\00+01%20METRADOS\ENTREGA%20PEDRO%20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00.100.100.252\m\Users\usuariopracticante\Desktop\PLANILLA%20DE%20ARQUITECTURA-PICHANAQUI%20-%20OB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0.100.100.252\m\JUAN%20RUIZ\pichanaki\METRADO%20FCR-PECH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250\m\Users\mgonzales\Desktop\GABRIELA%20ELIAS\OTUZCO\METRADO%20ESTRUCTURA%20-%20DIEG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dm_arq\metrados\3.0AREA%20METRADOS%20Y%20PRESUPUESTOS\1.0PROYECTOS\2.02017\008-341.D+M.%20ARAKAKI\1.0%20ENTREGAS\1.0ENTREGA%2001\2.0CONTINGENCIA\1.0PLANILLAS%20DE%20METRADOS\2.0ARQUITECTURA\CONTINGENCIA%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3.0AREA%20METRADOS%20Y%20PRESUPUESTOS\7.0COLABORADORES\2.0DAECY%20GUIZADO\14%20Wendy%20Valderrama\METRADOS%20IBERIA%20PRINCIPAL,CARPINTE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0.100.100.252\l\Users\mgonzales\Desktop\MET-O.P-RE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arina1\d\Documents%20and%20Settings\LC\Escritorio\sjl\PROY.%20JAVIER%20PRADO%20-%20REGION%20LIMA\CARRETERA%20CENTRAL\REHABILITACION%20%20Y%20PARCHADO%20DE%20PISTAS%20EN%20JAVIER%20PRAD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OME\Escritorio\01.-%20METRADOS%20ARQUITECTURA%20TORIB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1-1/30.-PALPA/1.-ENTEGA%20CUARTO%20ENTEGABLE%20COSTOS/2.-ENTREGA%20C.S%20PALPA%20PRINCIAL/1.-IMPRIMIR%20H.PRINCIPAL/1.-OP/METRADOS/1.-METRADO%20OP%20PRINCIPAL%20PALPA%2005.08.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Mis%20documentos\JAIME\NAYLAMP\TABLER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agunas\fs_ued\ZPECHA\PATRICIA\00+02%20MOTUPE\00+01%20METRADOS\MET.ARQ.%20PROGRESO%20LIZETH%2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CAD\COLEGIOS%20CAJAMARCA\FINAL%20COLEGIOS%20280612\METRADO%20DE%20ACERO%20ASUNC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YNALDO%20PARRA/PROYECTOS/2019/355.CASTROVIRREYNA/15.07.2019/METRADOS/1.%20COM-CASTROVIRREYN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ise&#241;o55\d\REYNALDO\PROYECTOS%202014\HOSP%20YURIMAGUAS%2004-06-14\METRADOS\2&#176;%20-%2001-10-2014\ESTRUCTURAS%20YURIMAGUAS%201%20%20(Autoguardad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WALTHER/Downloads/Mis%20documentos/JAIME/NAYLAMP/TABLER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agunas\FS_UED\Users\clopezm\AppData\Local\Microsoft\Windows\INetCache\Content.Outlook\PZ1498QL\10.Hospital%20Pacasmayo\Mis%20documentos\JAIME\NAYLAMP\TABLER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ise&#241;o14\data1%20(d)\1&#186;%20PROYECTOS%20DESARROLLADOS\A&#209;O%202010\12&#186;%20DICIEMBRE%202010\SUNAT%20-%20TARAPOTO\METRADOS\1.-%20ENTREGA\01%20%20ESTRUCTURAS\ESTRUCTURAS%20-%20SUNAT%20-%20TARAPO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ise&#241;o14\DATA1%20(D)\1&#186;%20PROYECTOS%20DESARROLLADOS\A&#209;O%202010\SUNAT%20-%20PUCALLPA\METRADOS\01%20%20ESTRUCTURAS\ESTRUCTURAS%20-%20SUNAT%20-%20PUCALLP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arina1\d\varpsalv\ALMASA\3H\valoriz%201%20Adicio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ise&#241;o55\d\METRADO%20Y%20PRESUPUESTO\METRADO\ESTRUCTURAS\ESTRUCTURAS%20sobrescimiento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_dm_arq\metrados\PROYECTOS-2016\JULIO\HOSPITAL%20CHALA\METRADOS%20_CHAL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0.100.100.252\m\Users\ISRAEL\Downloads\PLANILLA%20METRADO%20ARQUITECTURA%20HOSPITAL%20FERRE&#209;AFE%2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COMPUTADORA\ALLISON\INDECONSULT\POMABAMBA%20PRINCIPAL\3.8.-%20PLANILLA%20METRADO%20ARQUITECTURA%20OKCOPI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_chunga\d\WINDOWS\TEMP\RESOC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arina1\d\Mis%20documentos\Mis%20documentos\varpslv\ARQ%20IRIS\TRUJILLO\VAL%2001\VAL%20001%20EL%20MILAGRRO%20TRUJILL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arina1\d\Mis%20documentos\sedapal%20obras%20Licit\2003%20SEDAPAL\L.P.N.%200020-2003-SEDAPAL\LP_020_SEDAPAL\Presupuesto%20LP%2020%20al%209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arina1\d\Documents%20and%20Settings\LC\Escritorio\sjl\PROY.%20JAVIER%20PRADO%20-%20REGION%20LIMA\CARRETERA%20CENTRAL\reajuste%20val%2004.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03.14%20CERCO%20PERIM&#201;TRICO%20"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Jos&#233;\Documents\TREN\02.09%20Planilla%20de%20Metrado%20SAGARO-CONTRAPISO%20Y%20SARDINE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Jos&#233;\Downloads\02.09%20Planilla%20de%20Metrado%20SAGARO-PISOS%20Y%20PAVIMENTOS%20(PIS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1.252\m\LIDIA\TT\Hospital%20Monsef&#250;\Monsefu%20metrado%20terceros\23.12.21Planilla%20de%20Metrados%20CASTRO%20PARIONA%20EVELY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92.168.1.252\m\LIDIA\TT\Hospital%20Monsef&#250;\Monsefu%20metrado%20terceros\23.12.21Planilla%20de%20Metrados.CASTRO%20PARIO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250\l\Users\mgonzales\Desktop\ULTIMO%20ENTREGABLE\METRADO%20ARQ%20%20PASCO%20-%20DIEGO%20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Jos&#233;\Downloads\02.09%20Planilla%20de%20Metrado%20SAGARO%20-%20FALSO%20CIELORASO.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92.168.1.252\m\LIDIA\04.01.8.Planilla%20de%20Metrados,%20annay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Jos&#233;\Documents\TREN\02.09%20Planilla%20de%20Metrado%20SAGAR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Jos&#233;\Documents\TREN\02.09%20Planilla%20de%20Metrado%20SAGARO-PINTURA%20CIELO%20RASO%20Y%20VARIO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Jos&#233;\Documents\TREN\02.09%20Planilla%20de%20Metrado%20SAGARO%20SE&#209;ALET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rina1\d\Mis%20documentos\Mis%20documentos\varpslv\ARQ%20IRIS\TRUJILLO\VAL%2001\My%20Pictures\Mis%20documentos\INPE\INPE\Valoriz01-AD-03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00.100.100.252\m\Users\consultored136\AppData\Local\Microsoft\Windows\INetCache\Content.Outlook\HYW3FQAJ\MET.ARQ.%20PROGRESO%20LIZETH%20(0000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gunas\fs_ued\Users\clopezm\AppData\Local\Microsoft\Windows\INetCache\Content.Outlook\PZ1498QL\MUROS_CAR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_dm_arq\metrados\2.0DAECY%20GUIZADO\1.0PROYECTOS\2016\003-MAYO-ETE-FAP%20PUCALLPA\4.0ENTEGA%20FINAL%2026.07.16\2.0HANGAR\2.0ESPECIALIDADES\2.5METRADOS\2.0ESTRUCTURAS\METRADOS%20HANGAR_FAP%20(Complet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agunas\FS_UED\Users\consultored53\AppData\Local\Microsoft\Windows\INetCache\Content.Outlook\RPIOONNU\MetradosChallhuahuachoValeria%20(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RESUMEN"/>
      <sheetName val="Hoja4"/>
      <sheetName val="Hoja2"/>
      <sheetName val="1.MURO"/>
      <sheetName val="2.REVOQUE"/>
      <sheetName val="4.PISO"/>
      <sheetName val="3.CIELORRASO"/>
      <sheetName val="5.ZOCALO"/>
      <sheetName val="6.COBERTURA (2)"/>
      <sheetName val="VENTANAS"/>
      <sheetName val="MAMPARAS"/>
      <sheetName val="PUERTAS METALICAS"/>
      <sheetName val="MUEBLES "/>
      <sheetName val="PUERTAS MADERA"/>
      <sheetName val="VENTANAS METALICAS"/>
      <sheetName val="9.CERRAJE (2)"/>
      <sheetName val="7.C.MADERA (2)"/>
      <sheetName val="8.C.METALICA  (2)"/>
      <sheetName val="10.VIDRIO (2)"/>
      <sheetName val="11.PINTURA (2)"/>
      <sheetName val="12.VARIOS (2)"/>
      <sheetName val="Hoja1"/>
      <sheetName val="METRADO"/>
      <sheetName val="6.COBERTURA"/>
      <sheetName val="7.C.MADERA"/>
      <sheetName val="8.C.METALICA"/>
      <sheetName val="8.C.METALICA "/>
      <sheetName val="Hoja3"/>
      <sheetName val="9.CERRAJE"/>
      <sheetName val="10.VIDRIO"/>
      <sheetName val="12.VARIOS"/>
      <sheetName val="13.SEÑALIZACION"/>
      <sheetName val="Datos Generales"/>
    </sheetNames>
    <sheetDataSet>
      <sheetData sheetId="0"/>
      <sheetData sheetId="1"/>
      <sheetData sheetId="2">
        <row r="12">
          <cell r="A12" t="str">
            <v>03</v>
          </cell>
          <cell r="B12" t="str">
            <v>ARQUITECTURA</v>
          </cell>
          <cell r="C12">
            <v>0</v>
          </cell>
          <cell r="D12">
            <v>0</v>
          </cell>
          <cell r="E12">
            <v>0</v>
          </cell>
        </row>
        <row r="13">
          <cell r="A13" t="str">
            <v>03.01</v>
          </cell>
          <cell r="B13" t="str">
            <v>MUROS Y TABIQUES DE ALBAÑILERIA</v>
          </cell>
          <cell r="C13">
            <v>0</v>
          </cell>
          <cell r="D13">
            <v>0</v>
          </cell>
          <cell r="E13">
            <v>0</v>
          </cell>
        </row>
        <row r="14">
          <cell r="A14" t="str">
            <v>03.01.01</v>
          </cell>
          <cell r="B14" t="str">
            <v xml:space="preserve"> MUROS DE LADRILLO KING KONG DE ARCILLA ( A MAQUINA O ARTESANALMENTE )</v>
          </cell>
          <cell r="C14">
            <v>0</v>
          </cell>
          <cell r="D14">
            <v>0</v>
          </cell>
          <cell r="E14">
            <v>0</v>
          </cell>
        </row>
        <row r="15">
          <cell r="A15" t="str">
            <v>03.01.01.01</v>
          </cell>
          <cell r="B15" t="str">
            <v>MUROS DE LADRILLO KING KONG DE ARCILLA ( A MAQUINA ) DE SOGA MEZCLA C:A 1:4; TIPO IV PARA TARRAJEO</v>
          </cell>
          <cell r="C15" t="str">
            <v>m2</v>
          </cell>
          <cell r="D15">
            <v>8939.1178499999896</v>
          </cell>
          <cell r="E15">
            <v>8939.1178499999896</v>
          </cell>
        </row>
        <row r="16">
          <cell r="A16" t="str">
            <v>03.01.01.02</v>
          </cell>
          <cell r="B16" t="str">
            <v>MUROS DE LADRILLO KING KONG DE ARCILLA ( A MAQUINA ) DE CABEZA MEZCLA C:A 1:4; TIPO IV PARA TARRAJEO</v>
          </cell>
          <cell r="C16" t="str">
            <v>m2</v>
          </cell>
          <cell r="D16">
            <v>875.09699999999998</v>
          </cell>
          <cell r="E16">
            <v>875.09699999999998</v>
          </cell>
        </row>
        <row r="17">
          <cell r="A17" t="str">
            <v>03.01.01.03</v>
          </cell>
          <cell r="B17" t="str">
            <v>MUROS DE LADRILLO KING KONG DE ARCILLA ( A MAQUINA ) DE CANTO MEZCLA C:A 1:4; TIPO IV PARA TARRAJEO</v>
          </cell>
          <cell r="C17" t="str">
            <v>m2</v>
          </cell>
          <cell r="D17">
            <v>56.991</v>
          </cell>
          <cell r="E17">
            <v>56.991</v>
          </cell>
        </row>
        <row r="18">
          <cell r="A18" t="str">
            <v>03.01.01.04</v>
          </cell>
          <cell r="B18" t="str">
            <v>TABIQUERIA I : SISTEMA DRYWALL PLACA DE FIBROCEMENTO DE 10MM, H=3.10m EN INTERIORES</v>
          </cell>
          <cell r="C18" t="str">
            <v>m2</v>
          </cell>
          <cell r="D18">
            <v>964.62700000000018</v>
          </cell>
          <cell r="E18">
            <v>964.62700000000018</v>
          </cell>
        </row>
        <row r="19">
          <cell r="A19" t="str">
            <v>03.01.01.05</v>
          </cell>
          <cell r="B19" t="str">
            <v>TABIQUERIA II: SISTEMA DRYWALL PLACA DE FIBROCEMENTO DE 10MM, H=3.10m, MEDIO TABIQUE,  ( USO GENERAL)</v>
          </cell>
          <cell r="C19" t="str">
            <v>m2</v>
          </cell>
          <cell r="D19">
            <v>488.92200000000003</v>
          </cell>
          <cell r="E19">
            <v>488.92200000000003</v>
          </cell>
        </row>
        <row r="20">
          <cell r="A20" t="str">
            <v>03.01.01.06</v>
          </cell>
          <cell r="B20" t="str">
            <v>TABIQUERIA III: SISTEMA DRYWALL PLACA DE FIBROSILICATO DE 12MM, RESISTENTE AL FUEGO R.F POR 120 min.</v>
          </cell>
          <cell r="C20" t="str">
            <v>m2</v>
          </cell>
          <cell r="D20">
            <v>64.891999999999996</v>
          </cell>
          <cell r="E20">
            <v>64.891999999999996</v>
          </cell>
        </row>
        <row r="21">
          <cell r="A21" t="str">
            <v>03.01.01.07</v>
          </cell>
          <cell r="B21" t="str">
            <v>TABIQUERIA IV: SISTEMA DRYWALL PLACA DE FIBROSILICATO DE 12MM, RESISTENTE AL FUEGO R.F POR 130 min.</v>
          </cell>
          <cell r="C21" t="str">
            <v>m2</v>
          </cell>
          <cell r="D21">
            <v>6.7567800000000009</v>
          </cell>
          <cell r="E21">
            <v>6.7567800000000009</v>
          </cell>
        </row>
        <row r="22">
          <cell r="A22" t="str">
            <v>03.01.01.08</v>
          </cell>
          <cell r="B22" t="str">
            <v>TABIQUERIA V: SISTEMA DRYWALL PLACA DE FIBROCEMENTO DE 10MM, EN AMBIENTES C/ TRATAMIENTO ACUSTICO</v>
          </cell>
          <cell r="C22" t="str">
            <v>m2</v>
          </cell>
          <cell r="D22">
            <v>75.701999999999998</v>
          </cell>
          <cell r="E22">
            <v>75.701999999999998</v>
          </cell>
        </row>
        <row r="23">
          <cell r="A23" t="str">
            <v>03.02</v>
          </cell>
          <cell r="B23" t="str">
            <v>REVOQUES Y REVESTIMIENTOS</v>
          </cell>
          <cell r="C23">
            <v>0</v>
          </cell>
          <cell r="D23">
            <v>0</v>
          </cell>
          <cell r="E23">
            <v>0</v>
          </cell>
        </row>
        <row r="24">
          <cell r="A24" t="str">
            <v>03.02.01</v>
          </cell>
          <cell r="B24" t="str">
            <v>TARRAJEO RAYADO PRIMARIO</v>
          </cell>
          <cell r="C24">
            <v>0</v>
          </cell>
          <cell r="D24">
            <v>0</v>
          </cell>
          <cell r="E24">
            <v>0</v>
          </cell>
        </row>
        <row r="25">
          <cell r="A25" t="str">
            <v>03.02.01.01</v>
          </cell>
          <cell r="B25" t="str">
            <v xml:space="preserve">   TARRAJEO RAYADO PRIMARIO P/RECIBIR ENCHAPE C:A 1:5, e=1.5 CM</v>
          </cell>
          <cell r="C25" t="str">
            <v>m2</v>
          </cell>
          <cell r="D25">
            <v>3753.004742000001</v>
          </cell>
          <cell r="E25">
            <v>3753.004742000001</v>
          </cell>
        </row>
        <row r="26">
          <cell r="A26" t="str">
            <v>03.02.02</v>
          </cell>
          <cell r="B26" t="str">
            <v>TARRAJEO EN INTERIORES</v>
          </cell>
          <cell r="C26">
            <v>0</v>
          </cell>
          <cell r="D26">
            <v>0</v>
          </cell>
          <cell r="E26">
            <v>0</v>
          </cell>
        </row>
        <row r="27">
          <cell r="A27" t="str">
            <v>03.02.02.01</v>
          </cell>
          <cell r="B27" t="str">
            <v xml:space="preserve">   TARRAJEO DE MUROS INTERIORES C/MORT C:A 1:5, e=1.5 CM</v>
          </cell>
          <cell r="C27" t="str">
            <v>m2</v>
          </cell>
          <cell r="D27">
            <v>11357.124749999997</v>
          </cell>
          <cell r="E27">
            <v>11357.124749999997</v>
          </cell>
        </row>
        <row r="28">
          <cell r="A28" t="str">
            <v>03.02.02.02</v>
          </cell>
          <cell r="B28" t="str">
            <v xml:space="preserve">   TARRAJEO DE COLUMNAS C/MORT C:A 1:5, e=1.5 CM</v>
          </cell>
          <cell r="C28" t="str">
            <v>m2</v>
          </cell>
          <cell r="D28">
            <v>824.34599999999978</v>
          </cell>
          <cell r="E28">
            <v>824.34599999999978</v>
          </cell>
        </row>
        <row r="29">
          <cell r="A29" t="str">
            <v>03.02.02.03</v>
          </cell>
          <cell r="B29" t="str">
            <v xml:space="preserve">   TARRAJEO DE VIGAS C/MORT C:A 1:5, e=1.5 CM</v>
          </cell>
          <cell r="C29" t="str">
            <v>m2</v>
          </cell>
          <cell r="D29">
            <v>1673.1855000000003</v>
          </cell>
          <cell r="E29">
            <v>1673.1855000000003</v>
          </cell>
        </row>
        <row r="30">
          <cell r="A30" t="str">
            <v>03.02.02.04</v>
          </cell>
          <cell r="B30" t="str">
            <v xml:space="preserve">   TARRAJEO DE MUROS CON CEMENTO PULIDO E IMPERMEABILIZADO ( HIDROFUGO)</v>
          </cell>
          <cell r="C30" t="str">
            <v>m2</v>
          </cell>
          <cell r="D30">
            <v>224.08</v>
          </cell>
          <cell r="E30">
            <v>224.08</v>
          </cell>
        </row>
        <row r="31">
          <cell r="A31" t="str">
            <v>03.02.02.05</v>
          </cell>
          <cell r="B31" t="str">
            <v xml:space="preserve">   TARRAJEO DE MUROS CON BARITINA </v>
          </cell>
          <cell r="C31" t="str">
            <v>m2</v>
          </cell>
          <cell r="D31">
            <v>69.538905</v>
          </cell>
          <cell r="E31">
            <v>69.538905</v>
          </cell>
        </row>
        <row r="32">
          <cell r="A32" t="str">
            <v>03.02.02.06</v>
          </cell>
          <cell r="B32" t="str">
            <v xml:space="preserve">   TARRAJEO DE FRANJA SEÑALETICA</v>
          </cell>
          <cell r="C32" t="str">
            <v>ml</v>
          </cell>
          <cell r="D32">
            <v>568.01999999999987</v>
          </cell>
          <cell r="E32">
            <v>568.01999999999987</v>
          </cell>
        </row>
        <row r="33">
          <cell r="A33" t="str">
            <v>03.02.02.07</v>
          </cell>
          <cell r="B33" t="str">
            <v xml:space="preserve">   SOLAQUEADO DE MUROS</v>
          </cell>
          <cell r="C33" t="str">
            <v>m2</v>
          </cell>
          <cell r="D33">
            <v>642.96</v>
          </cell>
          <cell r="E33">
            <v>642.96</v>
          </cell>
        </row>
        <row r="34">
          <cell r="A34" t="str">
            <v>03.02.02.08</v>
          </cell>
          <cell r="B34" t="str">
            <v xml:space="preserve">   SOLAQUEADO DE BOTALLANTA DE CONCRETO </v>
          </cell>
          <cell r="C34" t="str">
            <v>m2</v>
          </cell>
          <cell r="D34">
            <v>14.65</v>
          </cell>
          <cell r="E34">
            <v>14.65</v>
          </cell>
        </row>
        <row r="35">
          <cell r="A35" t="str">
            <v>03.02.02.09</v>
          </cell>
          <cell r="B35" t="str">
            <v xml:space="preserve">TARRAJEO PANEL DE NORDEX PERFORADO </v>
          </cell>
          <cell r="C35" t="str">
            <v>m2</v>
          </cell>
          <cell r="D35">
            <v>296</v>
          </cell>
          <cell r="E35">
            <v>296</v>
          </cell>
        </row>
        <row r="36">
          <cell r="A36" t="str">
            <v>03.02.03</v>
          </cell>
          <cell r="B36" t="str">
            <v>TARRAJEO EN EXTERIORES</v>
          </cell>
          <cell r="C36">
            <v>0</v>
          </cell>
          <cell r="D36">
            <v>0</v>
          </cell>
          <cell r="E36">
            <v>0</v>
          </cell>
        </row>
        <row r="37">
          <cell r="A37" t="str">
            <v>03.02.03.01</v>
          </cell>
          <cell r="B37" t="str">
            <v xml:space="preserve">   TARRAJEO DE MUROS EXTERIORES C/MORT C:A 1:5, e=1.5 CM</v>
          </cell>
          <cell r="C37" t="str">
            <v>m2</v>
          </cell>
          <cell r="D37">
            <v>1658.8780000000006</v>
          </cell>
          <cell r="E37">
            <v>1658.8780000000006</v>
          </cell>
        </row>
        <row r="38">
          <cell r="A38" t="str">
            <v>03.02.04</v>
          </cell>
          <cell r="B38" t="str">
            <v>VESTIDURAS DE DERRAMES</v>
          </cell>
          <cell r="C38">
            <v>0</v>
          </cell>
          <cell r="D38">
            <v>0</v>
          </cell>
          <cell r="E38">
            <v>0</v>
          </cell>
        </row>
        <row r="39">
          <cell r="A39" t="str">
            <v>03.02.04.01</v>
          </cell>
          <cell r="B39" t="str">
            <v xml:space="preserve">   VESTIDURA DE DERRAMES E = 0.15 m</v>
          </cell>
          <cell r="C39" t="str">
            <v>m</v>
          </cell>
          <cell r="D39">
            <v>1779.2700000000009</v>
          </cell>
          <cell r="E39">
            <v>1779.2700000000009</v>
          </cell>
        </row>
        <row r="40">
          <cell r="A40" t="str">
            <v>03.02.04.02</v>
          </cell>
          <cell r="B40" t="str">
            <v xml:space="preserve">   VESTIDURA DE DERRAMES E = 0.25 m</v>
          </cell>
          <cell r="C40" t="str">
            <v>m</v>
          </cell>
          <cell r="D40">
            <v>179.00000000000003</v>
          </cell>
          <cell r="E40">
            <v>0</v>
          </cell>
        </row>
        <row r="41">
          <cell r="A41" t="str">
            <v>03.02.05</v>
          </cell>
          <cell r="B41" t="str">
            <v>BRUÑAS</v>
          </cell>
          <cell r="C41">
            <v>0</v>
          </cell>
          <cell r="D41">
            <v>0</v>
          </cell>
          <cell r="E41">
            <v>0</v>
          </cell>
        </row>
        <row r="42">
          <cell r="A42" t="str">
            <v>03.02.05.01</v>
          </cell>
          <cell r="B42" t="str">
            <v xml:space="preserve">   BRUÑAS DE 1cm x 1 cm</v>
          </cell>
          <cell r="C42" t="str">
            <v>m</v>
          </cell>
          <cell r="D42">
            <v>3793.2244000000028</v>
          </cell>
          <cell r="E42">
            <v>3793.2244000000028</v>
          </cell>
        </row>
        <row r="43">
          <cell r="A43" t="str">
            <v>03.02.05.02</v>
          </cell>
          <cell r="B43" t="str">
            <v xml:space="preserve">   ACCESORIO DE ALUMINIO 28mm TIPO CAP 3</v>
          </cell>
          <cell r="C43" t="str">
            <v>m</v>
          </cell>
          <cell r="D43">
            <v>645.33429999999998</v>
          </cell>
          <cell r="E43">
            <v>645.33429999999998</v>
          </cell>
        </row>
        <row r="44">
          <cell r="A44" t="str">
            <v>03.02.06</v>
          </cell>
          <cell r="B44" t="str">
            <v>REVESTIMIENTOS</v>
          </cell>
          <cell r="C44">
            <v>0</v>
          </cell>
          <cell r="D44">
            <v>0</v>
          </cell>
          <cell r="E44">
            <v>0</v>
          </cell>
        </row>
        <row r="45">
          <cell r="A45" t="str">
            <v>03.02.06.01</v>
          </cell>
          <cell r="B45" t="str">
            <v xml:space="preserve">   REVESTIMIENTO DE SARDINEL,ACAB. CEMENTO PULIDO E IMPERMEABILIZADO</v>
          </cell>
          <cell r="C45" t="str">
            <v>m2</v>
          </cell>
          <cell r="D45">
            <v>4.78</v>
          </cell>
          <cell r="E45">
            <v>4.78</v>
          </cell>
        </row>
        <row r="46">
          <cell r="A46" t="str">
            <v>03.02.06.02</v>
          </cell>
          <cell r="B46" t="str">
            <v xml:space="preserve">   REVESTIMIENTO DE LAVADERO DE CONCRETO CON CERAMICO 45 cm x 45 cm</v>
          </cell>
          <cell r="C46" t="str">
            <v>m2</v>
          </cell>
          <cell r="D46">
            <v>41.96</v>
          </cell>
          <cell r="E46">
            <v>41.96</v>
          </cell>
        </row>
        <row r="47">
          <cell r="A47" t="str">
            <v>03.02.06.03</v>
          </cell>
          <cell r="B47" t="str">
            <v xml:space="preserve">   REVESTIMIENTO DE BANCA DE CONCRETO C/ CEMENTO PULIDO </v>
          </cell>
          <cell r="C47" t="str">
            <v>m2</v>
          </cell>
          <cell r="D47">
            <v>3.0199999999999996</v>
          </cell>
          <cell r="E47">
            <v>3.0199999999999996</v>
          </cell>
        </row>
        <row r="48">
          <cell r="A48" t="str">
            <v>03.02.06.04</v>
          </cell>
          <cell r="B48" t="str">
            <v xml:space="preserve">   REVESTIMIENTO DE SARDINEL CON CERAMICO 45 cm x 45 cm</v>
          </cell>
          <cell r="C48" t="str">
            <v>m2</v>
          </cell>
          <cell r="D48">
            <v>3.9400000000000004</v>
          </cell>
          <cell r="E48">
            <v>3.9400000000000004</v>
          </cell>
        </row>
        <row r="49">
          <cell r="A49" t="str">
            <v>03.02.06.05</v>
          </cell>
          <cell r="B49" t="str">
            <v xml:space="preserve">   REVESTIMIENTO DE CANALETA DE CONCRETO CON CEMENTO PULIDO + IMPERMEABILIZANTE</v>
          </cell>
          <cell r="C49" t="str">
            <v>m2</v>
          </cell>
          <cell r="D49">
            <v>129.51</v>
          </cell>
          <cell r="E49">
            <v>129.51</v>
          </cell>
        </row>
        <row r="50">
          <cell r="A50" t="str">
            <v>03.02.06.07</v>
          </cell>
          <cell r="B50" t="str">
            <v xml:space="preserve">   REVESTIMIENTO DE TABLERO DE CONCRETO CON TERRAZO PULIDO, E=2cm</v>
          </cell>
          <cell r="C50" t="str">
            <v>m2</v>
          </cell>
          <cell r="D50">
            <v>19.793999999999997</v>
          </cell>
          <cell r="E50">
            <v>19.793999999999997</v>
          </cell>
        </row>
        <row r="51">
          <cell r="A51" t="str">
            <v>03.02.06.08</v>
          </cell>
          <cell r="B51" t="str">
            <v xml:space="preserve">   REVESTIMIENTO EN PARAPETO ,ACAB. CEMENTO PULIDO E IMPERMEABILIZADO</v>
          </cell>
          <cell r="C51" t="str">
            <v>m2</v>
          </cell>
          <cell r="D51">
            <v>56.697029999999998</v>
          </cell>
          <cell r="E51">
            <v>56.697029999999998</v>
          </cell>
        </row>
        <row r="52">
          <cell r="A52" t="str">
            <v>03.02.06.09</v>
          </cell>
          <cell r="B52" t="str">
            <v xml:space="preserve">   REVESTIMIENTO DE VINILICO FLEXIBLE EN ROLLO MURAL CLUB E=1.25mm</v>
          </cell>
          <cell r="C52" t="str">
            <v>m2</v>
          </cell>
          <cell r="D52">
            <v>127.232</v>
          </cell>
          <cell r="E52">
            <v>127.232</v>
          </cell>
        </row>
        <row r="53">
          <cell r="A53" t="str">
            <v>03.02.06.10</v>
          </cell>
          <cell r="B53" t="str">
            <v xml:space="preserve">   REVESTIMIENTO DE MANDIL CERAMICO</v>
          </cell>
          <cell r="C53">
            <v>0</v>
          </cell>
          <cell r="D53">
            <v>30.240000000000009</v>
          </cell>
          <cell r="E53">
            <v>0</v>
          </cell>
        </row>
        <row r="54">
          <cell r="A54" t="str">
            <v>03.03</v>
          </cell>
          <cell r="B54" t="str">
            <v>CIELORRASOS</v>
          </cell>
          <cell r="C54">
            <v>0</v>
          </cell>
          <cell r="D54">
            <v>0</v>
          </cell>
          <cell r="E54">
            <v>0</v>
          </cell>
        </row>
        <row r="55">
          <cell r="A55" t="str">
            <v>03.03.01</v>
          </cell>
          <cell r="B55" t="str">
            <v xml:space="preserve"> CIELORRASO CON MEZCLA</v>
          </cell>
          <cell r="C55">
            <v>0</v>
          </cell>
          <cell r="D55">
            <v>0</v>
          </cell>
          <cell r="E55">
            <v>0</v>
          </cell>
        </row>
        <row r="56">
          <cell r="A56" t="str">
            <v>03.03.01.01</v>
          </cell>
          <cell r="B56" t="str">
            <v xml:space="preserve">   CIELORRASO C/ MORT C:A 1:5, E = 1.5 cm</v>
          </cell>
          <cell r="C56" t="str">
            <v>m2</v>
          </cell>
          <cell r="D56">
            <v>1611.8121000000001</v>
          </cell>
          <cell r="E56">
            <v>1611.8121000000001</v>
          </cell>
        </row>
        <row r="57">
          <cell r="A57" t="str">
            <v>03.03.01.02</v>
          </cell>
          <cell r="B57" t="str">
            <v xml:space="preserve">   SOLAQUEO DE CIELORRASO </v>
          </cell>
          <cell r="C57" t="str">
            <v>m2</v>
          </cell>
          <cell r="D57">
            <v>4755.6365000000014</v>
          </cell>
          <cell r="E57">
            <v>4755.6365000000014</v>
          </cell>
        </row>
        <row r="58">
          <cell r="A58" t="str">
            <v>03.03.01.03</v>
          </cell>
          <cell r="B58" t="str">
            <v xml:space="preserve">   CIELORRASO C/ CEMENTO PULIDO IMPERMEABILIZADO HIDROFUGO</v>
          </cell>
          <cell r="C58" t="str">
            <v>m2</v>
          </cell>
          <cell r="D58">
            <v>54.9</v>
          </cell>
          <cell r="E58">
            <v>54.9</v>
          </cell>
        </row>
        <row r="59">
          <cell r="A59" t="str">
            <v>03.03.01.04</v>
          </cell>
          <cell r="B59" t="str">
            <v xml:space="preserve">   CIELORRASO CON BARITINA </v>
          </cell>
          <cell r="C59" t="str">
            <v>m2</v>
          </cell>
          <cell r="D59">
            <v>24.183</v>
          </cell>
          <cell r="E59">
            <v>24.183</v>
          </cell>
        </row>
        <row r="60">
          <cell r="A60" t="str">
            <v>03.03.02</v>
          </cell>
          <cell r="B60" t="str">
            <v>FALSO CIELORRASO</v>
          </cell>
          <cell r="C60">
            <v>0</v>
          </cell>
          <cell r="D60">
            <v>0</v>
          </cell>
          <cell r="E60">
            <v>0</v>
          </cell>
        </row>
        <row r="61">
          <cell r="A61" t="str">
            <v>03.03.02.01</v>
          </cell>
          <cell r="B61" t="str">
            <v>FALSO CIELORASO TIPO A - BALDOSA DE FIBRA MINERAL MICROPERFORADA SIMILAR A GEORGIAN 764  DE 0.61x0.61m x 5/8", BORDE RECTO, R.H. MIN DE 99%. SIST. SUSP. ANTISISMICA RX HD PRELUDE XL 15/16" , CON ACABADO DE PINTURA LATEX O SIMILAR</v>
          </cell>
          <cell r="C61" t="str">
            <v>m2</v>
          </cell>
          <cell r="D61">
            <v>923.39850000000024</v>
          </cell>
          <cell r="E61">
            <v>923.39850000000024</v>
          </cell>
        </row>
        <row r="62">
          <cell r="A62" t="str">
            <v>03.03.02.02</v>
          </cell>
          <cell r="B62" t="str">
            <v>FALSO CIELORASO TIPO B - BALDOSA DE FIBRA MINERAL  CLASE 5 , SIMILAR A CLEAN ROOM 868 DE 0.61x0.61m x 5/8", BORDE RECTO, R.H. MIN DE 99%. SIST. SUSP. ANTISISMICA Rx  HD PRELUDE XL  15/16" CON RECUBRIMIENTO VINILICO LAVABLE O SIMILAR</v>
          </cell>
          <cell r="C62" t="str">
            <v>m2</v>
          </cell>
          <cell r="D62">
            <v>14.866600000000002</v>
          </cell>
          <cell r="E62">
            <v>14.866600000000002</v>
          </cell>
        </row>
        <row r="63">
          <cell r="A63" t="str">
            <v>03.03.02.03</v>
          </cell>
          <cell r="B63" t="str">
            <v>FALSO CIELORASO TIPO C - BALDOSA DE FIBRA MINERAL CLASE 5 , SIMILAR A CLEAN ROOM 868 DE 0.61x0.61m x 5/8", BORDE RECTO, R.H. MIN DE 99%. SIST. SUSP. ANTISISMICA DE ALUMINIO CO-EXTRUIDO HD 1 1/2" CON RECUBRIMIENTO VINILICO LAVABLE O SIMILAR</v>
          </cell>
          <cell r="C63" t="str">
            <v>m2</v>
          </cell>
          <cell r="D63">
            <v>98.9923</v>
          </cell>
          <cell r="E63">
            <v>98.9923</v>
          </cell>
        </row>
        <row r="64">
          <cell r="A64" t="str">
            <v>03.03.02.04</v>
          </cell>
          <cell r="B64" t="str">
            <v>FALSO CIELORASO TIPO D - BALDOSA DE FIBRA MINERAL SIN PERFORACIONES SIMILAR A GEORGIAN 794 DE 0.61mx0.61mx 5/8", BORDE RECTO, R.H. MIN DE 99%. SIST. SUSP. ANTISISMICA RX HD PRELUDE XL 15/16" CON ACABADO DE PINTURA LATEX O SIMILAR.</v>
          </cell>
          <cell r="C64" t="str">
            <v>m2</v>
          </cell>
          <cell r="D64">
            <v>1358.5905</v>
          </cell>
          <cell r="E64">
            <v>1358.5905</v>
          </cell>
        </row>
        <row r="65">
          <cell r="A65" t="str">
            <v>03.03.02.05</v>
          </cell>
          <cell r="B65" t="str">
            <v>FALSO CIELORASO TIPO E - BALDOSA DE FIBRA MINERAL SIN PERFORAR CON MEMBRANA ACUSTICA  SIMILAR A ULTIMA 1982  DE 0.61mx1.83mx3/4" , BORDE REBAJADO, R.H. MIN DE 99% . SIST. SUSP.ANTISISMICA  RX HD SUPRAFINE XL 9/16", CON PINTURA LATEX O SIMILAR</v>
          </cell>
          <cell r="C65" t="str">
            <v>m2</v>
          </cell>
          <cell r="D65">
            <v>1510.6512000000002</v>
          </cell>
          <cell r="E65">
            <v>1510.6512000000002</v>
          </cell>
        </row>
        <row r="66">
          <cell r="A66" t="str">
            <v>03.03.02.06</v>
          </cell>
          <cell r="B66" t="str">
            <v>FALSO CIELORASO TIPO F - CIELO RASO CON PLANCHA DE FIBROCEMENTO SIN SILICE DE 8mm, BORDE REBAJADO , JUNTA RIGIDA INVISIBLE SIMILAR</v>
          </cell>
          <cell r="C66" t="str">
            <v>m2</v>
          </cell>
          <cell r="D66">
            <v>215.93820000000002</v>
          </cell>
          <cell r="E66">
            <v>215.93820000000002</v>
          </cell>
        </row>
        <row r="67">
          <cell r="A67" t="str">
            <v>03.03.02.07</v>
          </cell>
          <cell r="B67" t="str">
            <v>FALSO CIELORASO TIPO G - CIELO RASO CON PLANCHA DE FIBROCEMENTO SIN SILICE DE 8mm, BORDE REBAJADO , JUNTA RIGIDA INVISIBLE O SIMILAR</v>
          </cell>
          <cell r="C67" t="str">
            <v>m2</v>
          </cell>
          <cell r="D67">
            <v>55.480000000000004</v>
          </cell>
          <cell r="E67">
            <v>55.480000000000004</v>
          </cell>
        </row>
        <row r="68">
          <cell r="A68" t="str">
            <v>03.04</v>
          </cell>
          <cell r="B68" t="str">
            <v>PISOS Y PAVIMENTOS</v>
          </cell>
          <cell r="C68">
            <v>0</v>
          </cell>
          <cell r="D68">
            <v>0</v>
          </cell>
          <cell r="E68">
            <v>0</v>
          </cell>
        </row>
        <row r="69">
          <cell r="A69" t="str">
            <v>03.04.01</v>
          </cell>
          <cell r="B69" t="str">
            <v xml:space="preserve">  CONTRAPISOS</v>
          </cell>
          <cell r="C69">
            <v>0</v>
          </cell>
          <cell r="D69">
            <v>0</v>
          </cell>
          <cell r="E69">
            <v>0</v>
          </cell>
        </row>
        <row r="70">
          <cell r="A70" t="str">
            <v>03.04.01.01</v>
          </cell>
          <cell r="B70" t="str">
            <v>CONTRAPISO, E= 4 cm.</v>
          </cell>
          <cell r="C70" t="str">
            <v>m2</v>
          </cell>
          <cell r="D70">
            <v>2168.4568000000008</v>
          </cell>
          <cell r="E70">
            <v>2168.4568000000008</v>
          </cell>
        </row>
        <row r="71">
          <cell r="A71" t="str">
            <v>03.04.01.02</v>
          </cell>
          <cell r="B71" t="str">
            <v>CONTRAPISO, E = 42.5 cm.</v>
          </cell>
          <cell r="C71" t="str">
            <v>m2</v>
          </cell>
          <cell r="D71">
            <v>1596.5572999999997</v>
          </cell>
          <cell r="E71">
            <v>1596.5572999999997</v>
          </cell>
        </row>
        <row r="72">
          <cell r="A72" t="str">
            <v>03.04.01.03</v>
          </cell>
          <cell r="B72" t="str">
            <v>CONTRAPISO, E = 48 cm.</v>
          </cell>
          <cell r="C72" t="str">
            <v>m2</v>
          </cell>
          <cell r="D72">
            <v>933.77269999999987</v>
          </cell>
          <cell r="E72">
            <v>933.77269999999987</v>
          </cell>
        </row>
        <row r="73">
          <cell r="A73" t="str">
            <v>03.04.01.04</v>
          </cell>
          <cell r="B73" t="str">
            <v>CONTRAPISO, E = 42.5 MM. CON BARITINA</v>
          </cell>
          <cell r="C73" t="str">
            <v>m2</v>
          </cell>
          <cell r="D73">
            <v>118.9427</v>
          </cell>
          <cell r="E73">
            <v>118.9427</v>
          </cell>
        </row>
        <row r="74">
          <cell r="A74" t="str">
            <v>03.04.01.05</v>
          </cell>
          <cell r="B74" t="str">
            <v>CONTRAPISO, E = 4.8 cm. CON BARITINA</v>
          </cell>
          <cell r="C74" t="str">
            <v>m2</v>
          </cell>
          <cell r="D74">
            <v>6.6321000000000003</v>
          </cell>
          <cell r="E74">
            <v>6.6321000000000003</v>
          </cell>
        </row>
        <row r="75">
          <cell r="A75" t="str">
            <v>03.04.02</v>
          </cell>
          <cell r="B75" t="str">
            <v>PISOS</v>
          </cell>
          <cell r="C75">
            <v>0</v>
          </cell>
          <cell r="D75">
            <v>0</v>
          </cell>
          <cell r="E75">
            <v>0</v>
          </cell>
        </row>
        <row r="76">
          <cell r="A76" t="str">
            <v>03.04.02.01</v>
          </cell>
          <cell r="B76" t="str">
            <v xml:space="preserve">   PISO DE PORCELANATO</v>
          </cell>
          <cell r="C76">
            <v>0</v>
          </cell>
          <cell r="D76">
            <v>0</v>
          </cell>
          <cell r="E76">
            <v>0</v>
          </cell>
        </row>
        <row r="77">
          <cell r="A77" t="str">
            <v>03.04.02.01.01</v>
          </cell>
          <cell r="B77" t="str">
            <v xml:space="preserve">    PISO DE PORCELANATO ANTIDESLIZANTE, 0.60 M X 0.60 M</v>
          </cell>
          <cell r="C77" t="str">
            <v>m2</v>
          </cell>
          <cell r="D77">
            <v>2613.5365999999985</v>
          </cell>
          <cell r="E77">
            <v>2613.5365999999985</v>
          </cell>
        </row>
        <row r="78">
          <cell r="A78" t="str">
            <v>03.04.02.01.02</v>
          </cell>
          <cell r="B78" t="str">
            <v xml:space="preserve">    PISO DE PORCELANATO ANTIDESLIZANTE, ALTO TRANSITO 0.60 M X 0.60 M</v>
          </cell>
          <cell r="C78" t="str">
            <v>m2</v>
          </cell>
          <cell r="D78">
            <v>922.63059999999962</v>
          </cell>
          <cell r="E78">
            <v>922.63059999999962</v>
          </cell>
        </row>
        <row r="79">
          <cell r="A79" t="str">
            <v>03.04.02.02</v>
          </cell>
          <cell r="B79" t="str">
            <v xml:space="preserve">  PISOS DE CONCRETO</v>
          </cell>
          <cell r="C79">
            <v>0</v>
          </cell>
          <cell r="D79">
            <v>0</v>
          </cell>
          <cell r="E79">
            <v>0</v>
          </cell>
        </row>
        <row r="80">
          <cell r="A80" t="str">
            <v>03.04.02.02.01</v>
          </cell>
          <cell r="B80" t="str">
            <v xml:space="preserve">    PISO CEMENTO SEMIPULIDO, e=5cm</v>
          </cell>
          <cell r="C80" t="str">
            <v>m2</v>
          </cell>
          <cell r="D80">
            <v>3.23</v>
          </cell>
          <cell r="E80">
            <v>3.23</v>
          </cell>
        </row>
        <row r="81">
          <cell r="A81" t="str">
            <v>03.04.02.02.02</v>
          </cell>
          <cell r="B81" t="str">
            <v xml:space="preserve">    PISO CEMENTO SEMIPULIDO + ENDURECEDOR, BRUÑADO @1.00CM </v>
          </cell>
          <cell r="C81" t="str">
            <v>m2</v>
          </cell>
          <cell r="D81">
            <v>635.12679999999989</v>
          </cell>
          <cell r="E81">
            <v>635.12679999999989</v>
          </cell>
        </row>
        <row r="82">
          <cell r="A82" t="str">
            <v>03.04.02.02.03</v>
          </cell>
          <cell r="B82" t="str">
            <v xml:space="preserve">    PISO CEMENTO SEMIPULIDO + ENDURECEDOR+ IMPERMEABILIZANTE HIDROFUGO, BRUÑADO @1.00CM</v>
          </cell>
          <cell r="C82" t="str">
            <v>m2</v>
          </cell>
          <cell r="D82">
            <v>36.42</v>
          </cell>
          <cell r="E82">
            <v>36.42</v>
          </cell>
        </row>
        <row r="83">
          <cell r="A83" t="str">
            <v>03.04.02.02.04</v>
          </cell>
          <cell r="B83" t="str">
            <v xml:space="preserve">    PISO CEMENTO PULIDO, E=5CM</v>
          </cell>
          <cell r="C83" t="str">
            <v>m2</v>
          </cell>
          <cell r="D83">
            <v>32.81</v>
          </cell>
          <cell r="E83">
            <v>32.81</v>
          </cell>
        </row>
        <row r="84">
          <cell r="A84" t="str">
            <v>03.04.02.02.05</v>
          </cell>
          <cell r="B84" t="str">
            <v xml:space="preserve">    PISO CEMENTO PULIDO C/ IMPERMEABILIZANTE (HIDROFUEGO)</v>
          </cell>
          <cell r="C84" t="str">
            <v>m2</v>
          </cell>
          <cell r="D84">
            <v>54.9</v>
          </cell>
          <cell r="E84">
            <v>54.9</v>
          </cell>
        </row>
        <row r="85">
          <cell r="A85" t="str">
            <v>03.04.02.02.06</v>
          </cell>
          <cell r="B85" t="str">
            <v xml:space="preserve">    PISO SISTEMA ASFALTICO MONOCAPA + LADRILLO PASTELERO</v>
          </cell>
          <cell r="C85" t="str">
            <v>m2</v>
          </cell>
          <cell r="D85">
            <v>985.41999999999985</v>
          </cell>
          <cell r="E85">
            <v>985.41999999999985</v>
          </cell>
        </row>
        <row r="86">
          <cell r="A86" t="str">
            <v>03.04.02.03</v>
          </cell>
          <cell r="B86" t="str">
            <v xml:space="preserve">  PISOS DE VINILICO</v>
          </cell>
          <cell r="C86">
            <v>0</v>
          </cell>
          <cell r="D86">
            <v>0</v>
          </cell>
          <cell r="E86">
            <v>0</v>
          </cell>
        </row>
        <row r="87">
          <cell r="A87" t="str">
            <v>03.04.02.03.01</v>
          </cell>
          <cell r="B87" t="str">
            <v xml:space="preserve">PISO  VINILICO FLEXIBLE EN ROLLO DE ALTO TRANSITO e=3.0mmx1.83 ANCHO, FLEXIBLE, HOMOGENEO, RESISTENTE A LA ABRASION
</v>
          </cell>
          <cell r="C87" t="str">
            <v>m2</v>
          </cell>
          <cell r="D87">
            <v>61.781799999999997</v>
          </cell>
          <cell r="E87">
            <v>61.781799999999997</v>
          </cell>
        </row>
        <row r="88">
          <cell r="A88" t="str">
            <v>03.04.02.03.02</v>
          </cell>
          <cell r="B88" t="str">
            <v xml:space="preserve">PISO  VINILICO FLEXIBLE EN ROLLO DE ALTO TRANSITO e=2.0mmx1.83 ANCHO, CONDUCTOR DE LA ELECTRICIDAD ESTATICA
</v>
          </cell>
          <cell r="C88" t="str">
            <v>m2</v>
          </cell>
          <cell r="D88">
            <v>507.29140000000012</v>
          </cell>
          <cell r="E88">
            <v>507.29140000000012</v>
          </cell>
        </row>
        <row r="89">
          <cell r="A89" t="str">
            <v>03.04.02.03.03</v>
          </cell>
          <cell r="B89" t="str">
            <v xml:space="preserve">PISO PISO: VINILICO FLEXIBLE EN ROLLO CONDUCTIVO E=2MM
</v>
          </cell>
          <cell r="C89" t="str">
            <v>m2</v>
          </cell>
          <cell r="D89">
            <v>46.05</v>
          </cell>
          <cell r="E89">
            <v>46.05</v>
          </cell>
        </row>
        <row r="90">
          <cell r="A90" t="str">
            <v>03.04.02.03.04</v>
          </cell>
          <cell r="B90" t="str">
            <v xml:space="preserve">PISO DE VINILICO MULTICAPA DE e=5mm FORMATO DE 0.50x0.50m, CON PROPIEDADES DE ABSORCION DEL RUIDO (19dB)
</v>
          </cell>
          <cell r="C90" t="str">
            <v>m2</v>
          </cell>
          <cell r="D90">
            <v>76.64</v>
          </cell>
          <cell r="E90">
            <v>76.64</v>
          </cell>
        </row>
        <row r="91">
          <cell r="A91" t="str">
            <v>03.04.02.03.05</v>
          </cell>
          <cell r="B91" t="str">
            <v xml:space="preserve">PISO VINILICO FLEXIBLE EN ROLLO DE ALTO TRANSITO FLEXIBLE, HOMOGENEO E=2MM.
</v>
          </cell>
          <cell r="C91" t="str">
            <v>m2</v>
          </cell>
          <cell r="D91">
            <v>223.16089999999997</v>
          </cell>
          <cell r="E91">
            <v>223.16089999999997</v>
          </cell>
        </row>
        <row r="92">
          <cell r="A92" t="str">
            <v>03.04.02.03.06</v>
          </cell>
          <cell r="B92" t="str">
            <v xml:space="preserve">PISO VINILICO FLEXIBLE EN ROLLO DE ALTO TRANSITO e=2.0mmx1.83 ANCHO FLEXIBLE, HOMOGENEO.
</v>
          </cell>
          <cell r="C92" t="str">
            <v>m2</v>
          </cell>
          <cell r="D92">
            <v>50.26</v>
          </cell>
          <cell r="E92">
            <v>50.26</v>
          </cell>
        </row>
        <row r="93">
          <cell r="A93" t="str">
            <v>03.04.02.03.07</v>
          </cell>
          <cell r="B93" t="str">
            <v>PISO BALDOSAS CON ACABADO EN VINÍLICO DE ALTA PRESIÓN 0.60x0.60m</v>
          </cell>
          <cell r="C93" t="str">
            <v>m2</v>
          </cell>
          <cell r="D93">
            <v>32.81</v>
          </cell>
          <cell r="E93">
            <v>32.81</v>
          </cell>
        </row>
        <row r="94">
          <cell r="A94" t="str">
            <v>03.04.02.04</v>
          </cell>
          <cell r="B94" t="str">
            <v xml:space="preserve">  OTROS PISOS</v>
          </cell>
          <cell r="C94">
            <v>0</v>
          </cell>
          <cell r="D94">
            <v>0</v>
          </cell>
          <cell r="E94">
            <v>0</v>
          </cell>
        </row>
        <row r="95">
          <cell r="A95" t="str">
            <v>03.04.02.04.01</v>
          </cell>
          <cell r="B95" t="str">
            <v xml:space="preserve">    PISO TERRAZO PULIDO CON PERFILES DE ALUMINIO @1.00 M</v>
          </cell>
          <cell r="C95" t="str">
            <v>m2</v>
          </cell>
          <cell r="D95">
            <v>40.71</v>
          </cell>
          <cell r="E95">
            <v>40.71</v>
          </cell>
        </row>
        <row r="96">
          <cell r="A96" t="str">
            <v>03.04.02.04.02</v>
          </cell>
          <cell r="B96" t="str">
            <v xml:space="preserve">    PISO TERRAZO PULIDO </v>
          </cell>
          <cell r="C96" t="str">
            <v>m2</v>
          </cell>
          <cell r="D96">
            <v>288.19009999999997</v>
          </cell>
          <cell r="E96">
            <v>288.19009999999997</v>
          </cell>
        </row>
        <row r="97">
          <cell r="A97" t="str">
            <v>03.04.03</v>
          </cell>
          <cell r="B97" t="str">
            <v>VEREDAS Y RAMPAS</v>
          </cell>
          <cell r="C97">
            <v>0</v>
          </cell>
          <cell r="D97">
            <v>0</v>
          </cell>
          <cell r="E97">
            <v>0</v>
          </cell>
        </row>
        <row r="98">
          <cell r="A98" t="str">
            <v>03.04.03.01</v>
          </cell>
          <cell r="B98" t="str">
            <v>VEREDA DE CONCRETO f'c= 175 kg/cm2,ACABADO EN CEMENTO SEMIPULIDO C/ IMPERMEABILIZANTE , BRUÑADO @ 1.00m</v>
          </cell>
          <cell r="C98" t="str">
            <v>m2</v>
          </cell>
          <cell r="D98">
            <v>248.57</v>
          </cell>
          <cell r="E98">
            <v>248.57</v>
          </cell>
        </row>
        <row r="99">
          <cell r="A99" t="str">
            <v>03.04.03.02</v>
          </cell>
          <cell r="B99" t="str">
            <v xml:space="preserve">   RAMPA DE CONCRETO f'c=175kg/cm2 , ACABADO EN FROTACHADO Y BRUÑADO @ 0.10m</v>
          </cell>
          <cell r="C99" t="str">
            <v>m2</v>
          </cell>
          <cell r="D99">
            <v>193.28999999999996</v>
          </cell>
          <cell r="E99">
            <v>193.28999999999996</v>
          </cell>
        </row>
        <row r="100">
          <cell r="A100" t="str">
            <v>03.04.03.03</v>
          </cell>
          <cell r="B100" t="str">
            <v xml:space="preserve">   PAVIMENTO DE CONCRETO f'c = 210 kg/cm2 ,CON ACABADO EN CEMENTO FROTACHADO</v>
          </cell>
          <cell r="C100" t="str">
            <v>m2</v>
          </cell>
          <cell r="D100">
            <v>858.64</v>
          </cell>
          <cell r="E100">
            <v>858.64</v>
          </cell>
        </row>
        <row r="101">
          <cell r="A101" t="str">
            <v>03.05</v>
          </cell>
          <cell r="B101" t="str">
            <v xml:space="preserve"> ZOCALOS Y CONTRAZOCALOS</v>
          </cell>
          <cell r="C101">
            <v>0</v>
          </cell>
          <cell r="D101">
            <v>0</v>
          </cell>
          <cell r="E101">
            <v>0</v>
          </cell>
        </row>
        <row r="102">
          <cell r="A102" t="str">
            <v>03.05.01</v>
          </cell>
          <cell r="B102" t="str">
            <v xml:space="preserve">   ZOCALO</v>
          </cell>
          <cell r="C102">
            <v>0</v>
          </cell>
          <cell r="D102">
            <v>0</v>
          </cell>
          <cell r="E102">
            <v>0</v>
          </cell>
        </row>
        <row r="103">
          <cell r="A103" t="str">
            <v>03.05.01.01</v>
          </cell>
          <cell r="B103" t="str">
            <v xml:space="preserve">      ZOCALO DE PORCELANATO</v>
          </cell>
          <cell r="C103">
            <v>0</v>
          </cell>
          <cell r="D103">
            <v>0</v>
          </cell>
          <cell r="E103">
            <v>0</v>
          </cell>
        </row>
        <row r="104">
          <cell r="A104" t="str">
            <v>03.05.01.01.01</v>
          </cell>
          <cell r="B104" t="str">
            <v xml:space="preserve">         ZOCALO DE PORCELANATO 60 cm x 60 cm</v>
          </cell>
          <cell r="C104" t="str">
            <v>m2</v>
          </cell>
          <cell r="D104">
            <v>3671.995206000001</v>
          </cell>
          <cell r="E104">
            <v>3671.995206000001</v>
          </cell>
        </row>
        <row r="105">
          <cell r="A105" t="str">
            <v>03.05.01.02</v>
          </cell>
          <cell r="B105" t="str">
            <v xml:space="preserve">      ZOCALO DE VINILICO</v>
          </cell>
          <cell r="C105">
            <v>0</v>
          </cell>
          <cell r="D105">
            <v>0</v>
          </cell>
          <cell r="E105">
            <v>0</v>
          </cell>
        </row>
        <row r="106">
          <cell r="A106" t="str">
            <v>03.05.01.02.01</v>
          </cell>
          <cell r="B106" t="str">
            <v xml:space="preserve">         ZOCALO VINILICO FLEXIBLE  E = 1.25mm, H=2.00m</v>
          </cell>
          <cell r="C106" t="str">
            <v>m2</v>
          </cell>
          <cell r="D106">
            <v>1139.6880000000001</v>
          </cell>
          <cell r="E106">
            <v>1139.6880000000001</v>
          </cell>
        </row>
        <row r="107">
          <cell r="A107" t="str">
            <v>03.05.01.04</v>
          </cell>
          <cell r="B107" t="str">
            <v xml:space="preserve">      ZOCALO DE CEMENTO</v>
          </cell>
          <cell r="C107">
            <v>0</v>
          </cell>
          <cell r="D107">
            <v>0</v>
          </cell>
          <cell r="E107">
            <v>0</v>
          </cell>
        </row>
        <row r="108">
          <cell r="A108" t="str">
            <v>03.05.01.04.01</v>
          </cell>
          <cell r="B108" t="str">
            <v xml:space="preserve">         ZOCALO DE CEMENTO PULIDO, H=0.30</v>
          </cell>
          <cell r="C108" t="str">
            <v>m2</v>
          </cell>
          <cell r="D108">
            <v>648.58000000000004</v>
          </cell>
          <cell r="E108">
            <v>648.58000000000004</v>
          </cell>
        </row>
        <row r="109">
          <cell r="A109" t="str">
            <v>03.05.02</v>
          </cell>
          <cell r="B109" t="str">
            <v>CONTRAZOCALOS</v>
          </cell>
          <cell r="C109">
            <v>0</v>
          </cell>
          <cell r="D109">
            <v>0</v>
          </cell>
          <cell r="E109">
            <v>0</v>
          </cell>
        </row>
        <row r="110">
          <cell r="A110" t="str">
            <v>03.05.02.01</v>
          </cell>
          <cell r="B110" t="str">
            <v xml:space="preserve">   CONTRAZOCALO DE PORCELANATO</v>
          </cell>
          <cell r="C110">
            <v>0</v>
          </cell>
          <cell r="D110">
            <v>0</v>
          </cell>
          <cell r="E110">
            <v>0</v>
          </cell>
        </row>
        <row r="111">
          <cell r="A111" t="str">
            <v>03.05.02.01.01</v>
          </cell>
          <cell r="B111" t="str">
            <v xml:space="preserve">      CONTRAZOCALO PORCELANATO 0.60m x 0.60m; H=0.10m</v>
          </cell>
          <cell r="C111" t="str">
            <v>m</v>
          </cell>
          <cell r="D111">
            <v>1351.8459000000003</v>
          </cell>
          <cell r="E111">
            <v>1351.8459000000003</v>
          </cell>
        </row>
        <row r="112">
          <cell r="A112" t="str">
            <v>03.05.02.03</v>
          </cell>
          <cell r="B112" t="str">
            <v xml:space="preserve">   CONTRAZOCALO DE CEMENTO</v>
          </cell>
          <cell r="C112">
            <v>0</v>
          </cell>
          <cell r="D112">
            <v>0</v>
          </cell>
          <cell r="E112">
            <v>0</v>
          </cell>
        </row>
        <row r="113">
          <cell r="A113" t="str">
            <v>03.05.02.03.02</v>
          </cell>
          <cell r="B113" t="str">
            <v xml:space="preserve">      CONTRAZOCALO DE CEMENTO PULIDO H = 0.10 m</v>
          </cell>
          <cell r="C113" t="str">
            <v>m</v>
          </cell>
          <cell r="D113">
            <v>632.56870000000004</v>
          </cell>
          <cell r="E113">
            <v>632.56870000000004</v>
          </cell>
        </row>
        <row r="114">
          <cell r="A114" t="str">
            <v>03.05.02.03.03</v>
          </cell>
          <cell r="B114" t="str">
            <v xml:space="preserve">      CONTRAZOCALO DE CEMENTO PULIDO H = 0.20 m</v>
          </cell>
          <cell r="C114" t="str">
            <v>m</v>
          </cell>
          <cell r="D114">
            <v>153.58000000000001</v>
          </cell>
          <cell r="E114">
            <v>153.58000000000001</v>
          </cell>
        </row>
        <row r="115">
          <cell r="A115" t="str">
            <v>03.05.02.03.04</v>
          </cell>
          <cell r="B115" t="str">
            <v xml:space="preserve">      CONTRAZOCALO DE CEMENTO PULIDO H = 0.30 m</v>
          </cell>
          <cell r="C115" t="str">
            <v>m</v>
          </cell>
          <cell r="D115">
            <v>456.71999999999986</v>
          </cell>
          <cell r="E115">
            <v>456.71999999999986</v>
          </cell>
        </row>
        <row r="116">
          <cell r="A116" t="str">
            <v>03.05.02.03.05</v>
          </cell>
          <cell r="B116" t="str">
            <v xml:space="preserve">      CONTRAZOCALO DE CEMENTO PULIDO + IMPERMEABILIZANTE, HIDROFUGO, H=0.20 M</v>
          </cell>
          <cell r="C116" t="str">
            <v xml:space="preserve">  </v>
          </cell>
          <cell r="D116">
            <v>33.4</v>
          </cell>
          <cell r="E116">
            <v>33.4</v>
          </cell>
        </row>
        <row r="117">
          <cell r="A117" t="str">
            <v>03.05.02.03.09</v>
          </cell>
          <cell r="B117" t="str">
            <v xml:space="preserve">      BOLEADO DE CEMENTO PULIDO r=5cm</v>
          </cell>
          <cell r="C117" t="str">
            <v>m</v>
          </cell>
          <cell r="D117">
            <v>448.09999999999985</v>
          </cell>
          <cell r="E117">
            <v>448.09999999999985</v>
          </cell>
        </row>
        <row r="118">
          <cell r="A118" t="str">
            <v>03.05.02.04</v>
          </cell>
          <cell r="B118" t="str">
            <v xml:space="preserve">   CONTRAZOCALO DE TERRAZO</v>
          </cell>
          <cell r="C118">
            <v>0</v>
          </cell>
          <cell r="D118">
            <v>0</v>
          </cell>
          <cell r="E118">
            <v>0</v>
          </cell>
        </row>
        <row r="119">
          <cell r="A119" t="str">
            <v>03.05.02.04.01</v>
          </cell>
          <cell r="B119" t="str">
            <v xml:space="preserve">      CONTRAZOCALO SANITARIO DE TERRAZO PULIDO H = 0.10 m</v>
          </cell>
          <cell r="C119" t="str">
            <v>m</v>
          </cell>
          <cell r="D119">
            <v>2139.8763999999987</v>
          </cell>
          <cell r="E119">
            <v>2139.8763999999987</v>
          </cell>
        </row>
        <row r="120">
          <cell r="A120" t="str">
            <v>03.05.02.04.02</v>
          </cell>
          <cell r="B120" t="str">
            <v xml:space="preserve">      CONTRAZOCALO  DE TERRAZO PULIDO H = 0.10 m</v>
          </cell>
          <cell r="C120" t="str">
            <v>M</v>
          </cell>
          <cell r="D120">
            <v>277.02750000000003</v>
          </cell>
          <cell r="E120">
            <v>277.02750000000003</v>
          </cell>
        </row>
        <row r="121">
          <cell r="A121" t="str">
            <v>03.05.02.05</v>
          </cell>
          <cell r="B121" t="str">
            <v xml:space="preserve">   CONTRAZOCALO SANITARIO COVE-FORMER</v>
          </cell>
          <cell r="C121">
            <v>0</v>
          </cell>
          <cell r="D121">
            <v>0</v>
          </cell>
          <cell r="E121">
            <v>0</v>
          </cell>
        </row>
        <row r="122">
          <cell r="A122" t="str">
            <v>03.05.02.05.01</v>
          </cell>
          <cell r="B122" t="str">
            <v>CONTRAZOCALO COVE FORMER +  VINILICO ALTO TRANSITO;  H=0.10m, e=2mm</v>
          </cell>
          <cell r="C122" t="str">
            <v>m</v>
          </cell>
          <cell r="D122">
            <v>704.88900000000012</v>
          </cell>
          <cell r="E122">
            <v>704.88900000000012</v>
          </cell>
        </row>
        <row r="123">
          <cell r="A123" t="str">
            <v>03.05.02.05.02</v>
          </cell>
          <cell r="B123" t="str">
            <v xml:space="preserve">CONTRAZOCALO VINILICO FLEXIBLE EN ROLLO DE ALTO TRANSITO e=2.0mmx1.83 ANCHO, CONDUCTOR DE LA ELECTRICIDAD ESTATICA + COVER FORMER TIPO RODAPIE E=26MM ; H=010m </v>
          </cell>
          <cell r="C123" t="str">
            <v>m</v>
          </cell>
          <cell r="D123">
            <v>34.621700000000004</v>
          </cell>
          <cell r="E123">
            <v>34.621700000000004</v>
          </cell>
        </row>
        <row r="124">
          <cell r="A124" t="str">
            <v>03.05.02.05.03</v>
          </cell>
          <cell r="B124" t="str">
            <v xml:space="preserve">CONTRAZOCALO VINILICO SEMIRIGIDO H=0.10M
</v>
          </cell>
          <cell r="C124" t="str">
            <v>m</v>
          </cell>
          <cell r="D124">
            <v>34.650000000000006</v>
          </cell>
          <cell r="E124">
            <v>34.650000000000006</v>
          </cell>
        </row>
        <row r="125">
          <cell r="A125" t="str">
            <v>03.05.02.05.04</v>
          </cell>
          <cell r="B125" t="str">
            <v>CONTRAZOCALO COVE FORMER +REVESTIMIENTO DE VINILICO EN ROLLO CONDUCTOR DE LA ELECTRICIDAD ESTÁTICA 2mm h=0.10m</v>
          </cell>
          <cell r="C125" t="str">
            <v>m</v>
          </cell>
          <cell r="D125">
            <v>35.840000000000003</v>
          </cell>
          <cell r="E125">
            <v>35.840000000000003</v>
          </cell>
        </row>
        <row r="126">
          <cell r="A126" t="str">
            <v>03.05.02.06</v>
          </cell>
          <cell r="B126" t="str">
            <v xml:space="preserve">   CONTRAZOCALO DE ALUMINIO</v>
          </cell>
          <cell r="C126">
            <v>0</v>
          </cell>
          <cell r="D126">
            <v>0</v>
          </cell>
          <cell r="E126">
            <v>0</v>
          </cell>
        </row>
        <row r="127">
          <cell r="A127" t="str">
            <v>03.05.02.06.01</v>
          </cell>
          <cell r="B127" t="str">
            <v xml:space="preserve">       CONTRAZOCALO DE ALUMINIO; H =0.10m</v>
          </cell>
          <cell r="C127" t="str">
            <v>m</v>
          </cell>
          <cell r="D127">
            <v>27.38</v>
          </cell>
          <cell r="E127">
            <v>27.38</v>
          </cell>
        </row>
      </sheetData>
      <sheetData sheetId="3"/>
      <sheetData sheetId="4"/>
      <sheetData sheetId="5"/>
      <sheetData sheetId="6"/>
      <sheetData sheetId="7"/>
      <sheetData sheetId="8"/>
      <sheetData sheetId="9">
        <row r="297">
          <cell r="A297" t="e">
            <v>#REF!</v>
          </cell>
          <cell r="B297" t="e">
            <v>#REF!</v>
          </cell>
          <cell r="C297">
            <v>0</v>
          </cell>
          <cell r="D297">
            <v>0</v>
          </cell>
          <cell r="E297">
            <v>0</v>
          </cell>
          <cell r="F297">
            <v>0</v>
          </cell>
          <cell r="G297">
            <v>0</v>
          </cell>
          <cell r="H297">
            <v>0</v>
          </cell>
          <cell r="I297">
            <v>0</v>
          </cell>
          <cell r="J297">
            <v>0</v>
          </cell>
        </row>
        <row r="298">
          <cell r="A298">
            <v>0</v>
          </cell>
          <cell r="B298">
            <v>0</v>
          </cell>
          <cell r="C298">
            <v>0</v>
          </cell>
          <cell r="D298">
            <v>0</v>
          </cell>
          <cell r="E298">
            <v>0</v>
          </cell>
          <cell r="F298">
            <v>0</v>
          </cell>
          <cell r="G298">
            <v>0</v>
          </cell>
          <cell r="H298">
            <v>0</v>
          </cell>
          <cell r="I298">
            <v>0</v>
          </cell>
          <cell r="J298">
            <v>0</v>
          </cell>
        </row>
        <row r="299">
          <cell r="A299" t="str">
            <v>ITEM</v>
          </cell>
          <cell r="B299" t="str">
            <v>DESCRIPCION</v>
          </cell>
          <cell r="C299" t="str">
            <v>Cod.</v>
          </cell>
          <cell r="D299" t="str">
            <v>Cantid.</v>
          </cell>
          <cell r="E299" t="str">
            <v xml:space="preserve">LARGO </v>
          </cell>
          <cell r="F299" t="str">
            <v>ALTO</v>
          </cell>
          <cell r="G299" t="str">
            <v>ANCHO</v>
          </cell>
          <cell r="H299" t="str">
            <v>PARCIAL</v>
          </cell>
          <cell r="I299" t="str">
            <v>TOTAL</v>
          </cell>
          <cell r="J299" t="str">
            <v>UND</v>
          </cell>
        </row>
        <row r="300">
          <cell r="A300" t="str">
            <v>03.05.01.02.01</v>
          </cell>
          <cell r="B300" t="str">
            <v xml:space="preserve">         ZOCALO VINILICO FLEXIBLE  E = 1.25mm, H=2.00m</v>
          </cell>
          <cell r="C300">
            <v>0</v>
          </cell>
          <cell r="D300">
            <v>0</v>
          </cell>
          <cell r="E300">
            <v>0</v>
          </cell>
          <cell r="F300">
            <v>0</v>
          </cell>
          <cell r="G300">
            <v>0</v>
          </cell>
          <cell r="H300">
            <v>0</v>
          </cell>
          <cell r="I300">
            <v>1139.6880000000001</v>
          </cell>
          <cell r="J300" t="str">
            <v>m2</v>
          </cell>
        </row>
        <row r="301">
          <cell r="A301">
            <v>0</v>
          </cell>
          <cell r="B301">
            <v>0</v>
          </cell>
          <cell r="C301">
            <v>0</v>
          </cell>
          <cell r="D301">
            <v>0</v>
          </cell>
          <cell r="E301">
            <v>0</v>
          </cell>
          <cell r="F301">
            <v>0</v>
          </cell>
          <cell r="G301">
            <v>0</v>
          </cell>
          <cell r="H301">
            <v>0</v>
          </cell>
          <cell r="I301">
            <v>0</v>
          </cell>
          <cell r="J301">
            <v>0</v>
          </cell>
        </row>
        <row r="302">
          <cell r="A302">
            <v>0</v>
          </cell>
          <cell r="B302">
            <v>0</v>
          </cell>
          <cell r="C302">
            <v>0</v>
          </cell>
          <cell r="D302">
            <v>0</v>
          </cell>
          <cell r="E302">
            <v>0</v>
          </cell>
          <cell r="F302">
            <v>0</v>
          </cell>
          <cell r="G302">
            <v>0</v>
          </cell>
          <cell r="H302">
            <v>0</v>
          </cell>
          <cell r="I302">
            <v>0</v>
          </cell>
          <cell r="J302">
            <v>0</v>
          </cell>
        </row>
        <row r="303">
          <cell r="A303">
            <v>0</v>
          </cell>
          <cell r="B303" t="str">
            <v>PRIMER PISO</v>
          </cell>
          <cell r="C303">
            <v>0</v>
          </cell>
          <cell r="D303">
            <v>0</v>
          </cell>
          <cell r="E303">
            <v>0</v>
          </cell>
          <cell r="F303">
            <v>0</v>
          </cell>
          <cell r="G303">
            <v>0</v>
          </cell>
          <cell r="H303">
            <v>0</v>
          </cell>
          <cell r="I303">
            <v>0</v>
          </cell>
          <cell r="J303">
            <v>0</v>
          </cell>
        </row>
        <row r="304">
          <cell r="A304" t="str">
            <v>T-4</v>
          </cell>
          <cell r="B304" t="str">
            <v>SALA DE OBSERVACION</v>
          </cell>
          <cell r="C304">
            <v>0</v>
          </cell>
          <cell r="D304">
            <v>1</v>
          </cell>
          <cell r="E304">
            <v>19.420000000000002</v>
          </cell>
          <cell r="F304">
            <v>2</v>
          </cell>
          <cell r="G304">
            <v>0</v>
          </cell>
          <cell r="H304">
            <v>38.840000000000003</v>
          </cell>
          <cell r="I304">
            <v>0</v>
          </cell>
          <cell r="J304">
            <v>0</v>
          </cell>
        </row>
        <row r="305">
          <cell r="A305">
            <v>0</v>
          </cell>
          <cell r="B305" t="str">
            <v>SALA DE REHIDRATACION Y NEBULIZACION</v>
          </cell>
          <cell r="C305">
            <v>0</v>
          </cell>
          <cell r="D305">
            <v>1</v>
          </cell>
          <cell r="E305">
            <v>19.3</v>
          </cell>
          <cell r="F305">
            <v>2</v>
          </cell>
          <cell r="G305">
            <v>0</v>
          </cell>
          <cell r="H305">
            <v>38.6</v>
          </cell>
          <cell r="I305">
            <v>0</v>
          </cell>
          <cell r="J305">
            <v>0</v>
          </cell>
        </row>
        <row r="306">
          <cell r="A306">
            <v>0</v>
          </cell>
          <cell r="B306">
            <v>0</v>
          </cell>
          <cell r="C306">
            <v>0</v>
          </cell>
          <cell r="D306">
            <v>0</v>
          </cell>
          <cell r="E306">
            <v>0</v>
          </cell>
          <cell r="F306">
            <v>0</v>
          </cell>
          <cell r="G306">
            <v>0</v>
          </cell>
          <cell r="H306">
            <v>0</v>
          </cell>
          <cell r="I306">
            <v>0</v>
          </cell>
          <cell r="J306">
            <v>0</v>
          </cell>
        </row>
        <row r="307">
          <cell r="A307">
            <v>0</v>
          </cell>
          <cell r="B307" t="str">
            <v>TRIAJE</v>
          </cell>
          <cell r="C307">
            <v>0</v>
          </cell>
          <cell r="D307">
            <v>1</v>
          </cell>
          <cell r="E307">
            <v>11.75</v>
          </cell>
          <cell r="F307">
            <v>2</v>
          </cell>
          <cell r="G307">
            <v>0</v>
          </cell>
          <cell r="H307">
            <v>23.5</v>
          </cell>
          <cell r="I307">
            <v>0</v>
          </cell>
          <cell r="J307">
            <v>0</v>
          </cell>
        </row>
        <row r="308">
          <cell r="A308">
            <v>0</v>
          </cell>
          <cell r="B308" t="str">
            <v>CORREDOR</v>
          </cell>
          <cell r="C308">
            <v>0</v>
          </cell>
          <cell r="D308">
            <v>1</v>
          </cell>
          <cell r="E308">
            <v>57.149999999999963</v>
          </cell>
          <cell r="F308">
            <v>2</v>
          </cell>
          <cell r="G308">
            <v>0</v>
          </cell>
          <cell r="H308">
            <v>114.29999999999993</v>
          </cell>
          <cell r="I308">
            <v>0</v>
          </cell>
          <cell r="J308">
            <v>0</v>
          </cell>
        </row>
        <row r="309">
          <cell r="A309">
            <v>0</v>
          </cell>
          <cell r="B309">
            <v>0</v>
          </cell>
          <cell r="C309">
            <v>0</v>
          </cell>
          <cell r="D309">
            <v>0</v>
          </cell>
          <cell r="E309">
            <v>0</v>
          </cell>
          <cell r="F309">
            <v>0</v>
          </cell>
          <cell r="G309">
            <v>0</v>
          </cell>
          <cell r="H309">
            <v>0</v>
          </cell>
          <cell r="I309">
            <v>0</v>
          </cell>
          <cell r="J309">
            <v>0</v>
          </cell>
        </row>
        <row r="310">
          <cell r="A310">
            <v>0</v>
          </cell>
          <cell r="B310" t="str">
            <v>TOPICO MEDICINA</v>
          </cell>
          <cell r="C310">
            <v>0</v>
          </cell>
          <cell r="D310">
            <v>1</v>
          </cell>
          <cell r="E310">
            <v>16.05</v>
          </cell>
          <cell r="F310">
            <v>2</v>
          </cell>
          <cell r="G310">
            <v>0</v>
          </cell>
          <cell r="H310">
            <v>32.1</v>
          </cell>
          <cell r="I310">
            <v>0</v>
          </cell>
          <cell r="J310">
            <v>0</v>
          </cell>
        </row>
        <row r="311">
          <cell r="A311">
            <v>0</v>
          </cell>
          <cell r="B311" t="str">
            <v>TOPICO GINECO-OBST.</v>
          </cell>
          <cell r="C311">
            <v>0</v>
          </cell>
          <cell r="D311">
            <v>1</v>
          </cell>
          <cell r="E311">
            <v>15.000000000000002</v>
          </cell>
          <cell r="F311">
            <v>2</v>
          </cell>
          <cell r="G311">
            <v>0</v>
          </cell>
          <cell r="H311">
            <v>30.000000000000004</v>
          </cell>
          <cell r="I311">
            <v>0</v>
          </cell>
          <cell r="J311">
            <v>0</v>
          </cell>
        </row>
        <row r="312">
          <cell r="A312">
            <v>0</v>
          </cell>
          <cell r="B312">
            <v>0</v>
          </cell>
          <cell r="C312">
            <v>0</v>
          </cell>
          <cell r="D312">
            <v>0</v>
          </cell>
          <cell r="E312">
            <v>0</v>
          </cell>
          <cell r="F312">
            <v>0</v>
          </cell>
          <cell r="G312">
            <v>0</v>
          </cell>
          <cell r="H312">
            <v>0</v>
          </cell>
          <cell r="I312">
            <v>0</v>
          </cell>
          <cell r="J312">
            <v>0</v>
          </cell>
        </row>
        <row r="313">
          <cell r="A313">
            <v>0</v>
          </cell>
          <cell r="B313" t="str">
            <v>ESTACION ENFERMERAS / TRABAJO LIMPIO</v>
          </cell>
          <cell r="C313">
            <v>0</v>
          </cell>
          <cell r="D313">
            <v>1</v>
          </cell>
          <cell r="E313">
            <v>11.82</v>
          </cell>
          <cell r="F313">
            <v>2</v>
          </cell>
          <cell r="G313">
            <v>0</v>
          </cell>
          <cell r="H313">
            <v>23.64</v>
          </cell>
          <cell r="I313">
            <v>0</v>
          </cell>
          <cell r="J313">
            <v>0</v>
          </cell>
        </row>
        <row r="314">
          <cell r="A314">
            <v>0</v>
          </cell>
          <cell r="B314">
            <v>0</v>
          </cell>
          <cell r="C314">
            <v>0</v>
          </cell>
          <cell r="D314">
            <v>0</v>
          </cell>
          <cell r="E314">
            <v>0</v>
          </cell>
          <cell r="F314">
            <v>0</v>
          </cell>
          <cell r="G314">
            <v>0</v>
          </cell>
          <cell r="H314">
            <v>0</v>
          </cell>
          <cell r="I314">
            <v>0</v>
          </cell>
          <cell r="J314">
            <v>0</v>
          </cell>
        </row>
        <row r="315">
          <cell r="A315">
            <v>0</v>
          </cell>
          <cell r="B315">
            <v>0</v>
          </cell>
          <cell r="C315">
            <v>0</v>
          </cell>
          <cell r="D315">
            <v>0</v>
          </cell>
          <cell r="E315">
            <v>0</v>
          </cell>
          <cell r="F315">
            <v>0</v>
          </cell>
          <cell r="G315">
            <v>0</v>
          </cell>
          <cell r="H315">
            <v>0</v>
          </cell>
          <cell r="I315">
            <v>0</v>
          </cell>
          <cell r="J315">
            <v>0</v>
          </cell>
        </row>
        <row r="316">
          <cell r="A316">
            <v>0</v>
          </cell>
          <cell r="B316" t="str">
            <v>TERCER PISO</v>
          </cell>
          <cell r="C316">
            <v>0</v>
          </cell>
          <cell r="D316">
            <v>0</v>
          </cell>
          <cell r="E316">
            <v>0</v>
          </cell>
          <cell r="F316">
            <v>0</v>
          </cell>
          <cell r="G316">
            <v>0</v>
          </cell>
          <cell r="H316">
            <v>0</v>
          </cell>
          <cell r="I316">
            <v>0</v>
          </cell>
          <cell r="J316">
            <v>0</v>
          </cell>
        </row>
        <row r="317">
          <cell r="A317">
            <v>0</v>
          </cell>
          <cell r="B317" t="str">
            <v>TOPICO PROCEDIMIENTO DE CONSULTA EXTERNA</v>
          </cell>
          <cell r="C317" t="str">
            <v>CEx</v>
          </cell>
          <cell r="D317">
            <v>1</v>
          </cell>
          <cell r="E317">
            <v>15.4925</v>
          </cell>
          <cell r="F317">
            <v>2</v>
          </cell>
          <cell r="G317">
            <v>0</v>
          </cell>
          <cell r="H317">
            <v>30.984999999999999</v>
          </cell>
          <cell r="I317">
            <v>0</v>
          </cell>
          <cell r="J317">
            <v>0</v>
          </cell>
        </row>
        <row r="318">
          <cell r="A318">
            <v>0</v>
          </cell>
          <cell r="B318" t="str">
            <v>LABORATORIO DE MICROBIOLOGIA</v>
          </cell>
          <cell r="C318" t="str">
            <v>PA</v>
          </cell>
          <cell r="D318">
            <v>1</v>
          </cell>
          <cell r="E318">
            <v>19.248799999999999</v>
          </cell>
          <cell r="F318">
            <v>2</v>
          </cell>
          <cell r="G318">
            <v>0</v>
          </cell>
          <cell r="H318">
            <v>38.497599999999998</v>
          </cell>
          <cell r="I318">
            <v>0</v>
          </cell>
          <cell r="J318">
            <v>0</v>
          </cell>
        </row>
        <row r="319">
          <cell r="A319">
            <v>0</v>
          </cell>
          <cell r="B319" t="str">
            <v>ESCLUSAS</v>
          </cell>
          <cell r="C319" t="str">
            <v>PA</v>
          </cell>
          <cell r="D319">
            <v>1</v>
          </cell>
          <cell r="E319">
            <v>8.1984999999999992</v>
          </cell>
          <cell r="F319">
            <v>2</v>
          </cell>
          <cell r="G319">
            <v>0</v>
          </cell>
          <cell r="H319">
            <v>16.396999999999998</v>
          </cell>
          <cell r="I319">
            <v>0</v>
          </cell>
          <cell r="J319">
            <v>0</v>
          </cell>
        </row>
        <row r="320">
          <cell r="A320">
            <v>0</v>
          </cell>
          <cell r="B320" t="str">
            <v>LAVADO Y DESINFECCION</v>
          </cell>
          <cell r="C320" t="str">
            <v>PA</v>
          </cell>
          <cell r="D320">
            <v>1</v>
          </cell>
          <cell r="E320">
            <v>12.8024</v>
          </cell>
          <cell r="F320">
            <v>2</v>
          </cell>
          <cell r="G320">
            <v>0</v>
          </cell>
          <cell r="H320">
            <v>25.604800000000001</v>
          </cell>
          <cell r="I320">
            <v>0</v>
          </cell>
          <cell r="J320">
            <v>0</v>
          </cell>
        </row>
        <row r="321">
          <cell r="A321">
            <v>0</v>
          </cell>
          <cell r="B321" t="str">
            <v>LABORATORIO DE BIOQUIMICA</v>
          </cell>
          <cell r="C321" t="str">
            <v>PA</v>
          </cell>
          <cell r="D321">
            <v>1</v>
          </cell>
          <cell r="E321">
            <v>13.9009</v>
          </cell>
          <cell r="F321">
            <v>2</v>
          </cell>
          <cell r="G321">
            <v>0</v>
          </cell>
          <cell r="H321">
            <v>27.8018</v>
          </cell>
          <cell r="I321">
            <v>0</v>
          </cell>
          <cell r="J321">
            <v>0</v>
          </cell>
        </row>
        <row r="322">
          <cell r="A322">
            <v>0</v>
          </cell>
          <cell r="B322" t="str">
            <v>LABORATORIO DE HEMATOLOGIA/INMUNOLOGIA</v>
          </cell>
          <cell r="C322" t="str">
            <v>PA</v>
          </cell>
          <cell r="D322">
            <v>1</v>
          </cell>
          <cell r="E322">
            <v>17.351199999999999</v>
          </cell>
          <cell r="F322">
            <v>2</v>
          </cell>
          <cell r="G322">
            <v>0</v>
          </cell>
          <cell r="H322">
            <v>34.702399999999997</v>
          </cell>
          <cell r="I322">
            <v>0</v>
          </cell>
          <cell r="J322">
            <v>0</v>
          </cell>
        </row>
        <row r="323">
          <cell r="A323">
            <v>0</v>
          </cell>
          <cell r="B323">
            <v>0</v>
          </cell>
          <cell r="C323">
            <v>0</v>
          </cell>
          <cell r="D323">
            <v>0</v>
          </cell>
          <cell r="E323">
            <v>0</v>
          </cell>
          <cell r="F323">
            <v>0</v>
          </cell>
          <cell r="G323">
            <v>0</v>
          </cell>
          <cell r="H323">
            <v>0</v>
          </cell>
          <cell r="I323">
            <v>0</v>
          </cell>
          <cell r="J323">
            <v>0</v>
          </cell>
        </row>
        <row r="324">
          <cell r="A324">
            <v>0</v>
          </cell>
          <cell r="B324" t="str">
            <v>CORREDOR</v>
          </cell>
          <cell r="C324" t="str">
            <v>PA</v>
          </cell>
          <cell r="D324">
            <v>1</v>
          </cell>
          <cell r="E324">
            <v>25.174700000000009</v>
          </cell>
          <cell r="F324">
            <v>2</v>
          </cell>
          <cell r="G324">
            <v>0</v>
          </cell>
          <cell r="H324">
            <v>50.349400000000017</v>
          </cell>
          <cell r="I324">
            <v>0</v>
          </cell>
          <cell r="J324">
            <v>0</v>
          </cell>
        </row>
        <row r="325">
          <cell r="A325">
            <v>0</v>
          </cell>
          <cell r="B325">
            <v>0</v>
          </cell>
          <cell r="C325">
            <v>0</v>
          </cell>
          <cell r="D325">
            <v>0</v>
          </cell>
          <cell r="E325">
            <v>0</v>
          </cell>
          <cell r="F325">
            <v>0</v>
          </cell>
          <cell r="G325">
            <v>0</v>
          </cell>
          <cell r="H325">
            <v>0</v>
          </cell>
          <cell r="I325">
            <v>0</v>
          </cell>
          <cell r="J325">
            <v>0</v>
          </cell>
        </row>
        <row r="326">
          <cell r="A326">
            <v>0</v>
          </cell>
          <cell r="B326">
            <v>0</v>
          </cell>
          <cell r="C326">
            <v>0</v>
          </cell>
          <cell r="D326">
            <v>0</v>
          </cell>
          <cell r="E326">
            <v>0</v>
          </cell>
          <cell r="F326">
            <v>0</v>
          </cell>
          <cell r="G326">
            <v>0</v>
          </cell>
          <cell r="H326">
            <v>0</v>
          </cell>
          <cell r="I326">
            <v>0</v>
          </cell>
          <cell r="J326">
            <v>0</v>
          </cell>
        </row>
        <row r="327">
          <cell r="A327">
            <v>0</v>
          </cell>
          <cell r="B327" t="str">
            <v>CUARTO PISO</v>
          </cell>
          <cell r="C327">
            <v>0</v>
          </cell>
          <cell r="D327">
            <v>0</v>
          </cell>
          <cell r="E327">
            <v>0</v>
          </cell>
          <cell r="F327">
            <v>0</v>
          </cell>
          <cell r="G327">
            <v>0</v>
          </cell>
          <cell r="H327">
            <v>0</v>
          </cell>
          <cell r="I327">
            <v>0</v>
          </cell>
          <cell r="J327">
            <v>0</v>
          </cell>
        </row>
        <row r="328">
          <cell r="A328" t="str">
            <v>T-4</v>
          </cell>
          <cell r="B328" t="str">
            <v>HOSPITALIZACION ADULTOS VARONES</v>
          </cell>
          <cell r="C328">
            <v>0</v>
          </cell>
          <cell r="D328">
            <v>1</v>
          </cell>
          <cell r="E328">
            <v>18.900000000000002</v>
          </cell>
          <cell r="F328">
            <v>2</v>
          </cell>
          <cell r="G328">
            <v>0</v>
          </cell>
          <cell r="H328">
            <v>37.800000000000004</v>
          </cell>
          <cell r="I328">
            <v>0</v>
          </cell>
          <cell r="J328">
            <v>0</v>
          </cell>
        </row>
        <row r="329">
          <cell r="A329">
            <v>0</v>
          </cell>
          <cell r="B329" t="str">
            <v>HOSPITALIZACION ADULTOS MUJERES</v>
          </cell>
          <cell r="C329">
            <v>0</v>
          </cell>
          <cell r="D329">
            <v>1</v>
          </cell>
          <cell r="E329">
            <v>20.220000000000002</v>
          </cell>
          <cell r="F329">
            <v>2</v>
          </cell>
          <cell r="G329">
            <v>0</v>
          </cell>
          <cell r="H329">
            <v>40.440000000000005</v>
          </cell>
          <cell r="I329">
            <v>0</v>
          </cell>
          <cell r="J329">
            <v>0</v>
          </cell>
        </row>
        <row r="330">
          <cell r="A330">
            <v>0</v>
          </cell>
          <cell r="B330">
            <v>0</v>
          </cell>
          <cell r="C330">
            <v>0</v>
          </cell>
          <cell r="D330">
            <v>0</v>
          </cell>
          <cell r="E330">
            <v>0</v>
          </cell>
          <cell r="F330">
            <v>0</v>
          </cell>
          <cell r="G330">
            <v>0</v>
          </cell>
          <cell r="H330">
            <v>0</v>
          </cell>
          <cell r="I330">
            <v>0</v>
          </cell>
          <cell r="J330">
            <v>0</v>
          </cell>
        </row>
        <row r="331">
          <cell r="A331">
            <v>0</v>
          </cell>
          <cell r="B331" t="str">
            <v>HOSPITALIZACON OBSTETRICIA 01</v>
          </cell>
          <cell r="C331">
            <v>0</v>
          </cell>
          <cell r="D331">
            <v>1</v>
          </cell>
          <cell r="E331">
            <v>20.020000000000003</v>
          </cell>
          <cell r="F331">
            <v>2</v>
          </cell>
          <cell r="G331">
            <v>0</v>
          </cell>
          <cell r="H331">
            <v>40.040000000000006</v>
          </cell>
          <cell r="I331">
            <v>0</v>
          </cell>
          <cell r="J331">
            <v>0</v>
          </cell>
        </row>
        <row r="332">
          <cell r="A332">
            <v>0</v>
          </cell>
          <cell r="B332" t="str">
            <v>HOSPITALIZACON OBSTETRICIA 02</v>
          </cell>
          <cell r="C332">
            <v>0</v>
          </cell>
          <cell r="D332">
            <v>1</v>
          </cell>
          <cell r="E332">
            <v>20.330000000000002</v>
          </cell>
          <cell r="F332">
            <v>2</v>
          </cell>
          <cell r="G332">
            <v>0</v>
          </cell>
          <cell r="H332">
            <v>40.660000000000004</v>
          </cell>
          <cell r="I332">
            <v>0</v>
          </cell>
          <cell r="J332">
            <v>0</v>
          </cell>
        </row>
        <row r="333">
          <cell r="A333">
            <v>0</v>
          </cell>
          <cell r="B333" t="str">
            <v>HOSPITALIZACON OBSTETRICIA 03</v>
          </cell>
          <cell r="C333">
            <v>0</v>
          </cell>
          <cell r="D333">
            <v>1</v>
          </cell>
          <cell r="E333">
            <v>20.120000000000005</v>
          </cell>
          <cell r="F333">
            <v>2</v>
          </cell>
          <cell r="G333">
            <v>0</v>
          </cell>
          <cell r="H333">
            <v>40.240000000000009</v>
          </cell>
          <cell r="I333">
            <v>0</v>
          </cell>
          <cell r="J333">
            <v>0</v>
          </cell>
        </row>
        <row r="334">
          <cell r="A334">
            <v>0</v>
          </cell>
          <cell r="B334">
            <v>0</v>
          </cell>
          <cell r="C334">
            <v>0</v>
          </cell>
          <cell r="D334">
            <v>0</v>
          </cell>
          <cell r="E334">
            <v>0</v>
          </cell>
          <cell r="F334">
            <v>0</v>
          </cell>
          <cell r="G334">
            <v>0</v>
          </cell>
          <cell r="H334">
            <v>0</v>
          </cell>
          <cell r="I334">
            <v>0</v>
          </cell>
          <cell r="J334">
            <v>0</v>
          </cell>
        </row>
        <row r="335">
          <cell r="A335">
            <v>0</v>
          </cell>
          <cell r="B335" t="str">
            <v>HOSPITALIZACION GINECOLOGIA</v>
          </cell>
          <cell r="C335">
            <v>0</v>
          </cell>
          <cell r="D335">
            <v>1</v>
          </cell>
          <cell r="E335">
            <v>20.160000000000004</v>
          </cell>
          <cell r="F335">
            <v>2</v>
          </cell>
          <cell r="G335">
            <v>0</v>
          </cell>
          <cell r="H335">
            <v>40.320000000000007</v>
          </cell>
          <cell r="I335">
            <v>0</v>
          </cell>
          <cell r="J335">
            <v>0</v>
          </cell>
        </row>
        <row r="336">
          <cell r="A336">
            <v>0</v>
          </cell>
          <cell r="B336" t="str">
            <v>SALA DE MOPNITOREO DE GESTANTES CON COMPLICACIONES</v>
          </cell>
          <cell r="C336">
            <v>0</v>
          </cell>
          <cell r="D336">
            <v>1</v>
          </cell>
          <cell r="E336">
            <v>23.48</v>
          </cell>
          <cell r="F336">
            <v>2</v>
          </cell>
          <cell r="G336">
            <v>0</v>
          </cell>
          <cell r="H336">
            <v>46.96</v>
          </cell>
          <cell r="I336">
            <v>0</v>
          </cell>
          <cell r="J336">
            <v>0</v>
          </cell>
        </row>
        <row r="337">
          <cell r="A337">
            <v>0</v>
          </cell>
          <cell r="B337">
            <v>0</v>
          </cell>
          <cell r="C337">
            <v>0</v>
          </cell>
          <cell r="D337">
            <v>0</v>
          </cell>
          <cell r="E337">
            <v>0</v>
          </cell>
          <cell r="F337">
            <v>0</v>
          </cell>
          <cell r="G337">
            <v>0</v>
          </cell>
          <cell r="H337">
            <v>0</v>
          </cell>
          <cell r="I337">
            <v>0</v>
          </cell>
          <cell r="J337">
            <v>0</v>
          </cell>
        </row>
        <row r="338">
          <cell r="A338">
            <v>0</v>
          </cell>
          <cell r="B338" t="str">
            <v xml:space="preserve">HOSPITALIZACION PRE-ESCOLAR Y LACTANTE </v>
          </cell>
          <cell r="C338">
            <v>0</v>
          </cell>
          <cell r="D338">
            <v>1</v>
          </cell>
          <cell r="E338">
            <v>20.900000000000002</v>
          </cell>
          <cell r="F338">
            <v>2</v>
          </cell>
          <cell r="G338">
            <v>0</v>
          </cell>
          <cell r="H338">
            <v>41.800000000000004</v>
          </cell>
          <cell r="I338">
            <v>0</v>
          </cell>
          <cell r="J338">
            <v>0</v>
          </cell>
        </row>
        <row r="339">
          <cell r="A339">
            <v>0</v>
          </cell>
          <cell r="B339" t="str">
            <v>HOSPITALIZACION ESCOLARES</v>
          </cell>
          <cell r="C339">
            <v>0</v>
          </cell>
          <cell r="D339">
            <v>1</v>
          </cell>
          <cell r="E339">
            <v>23.000000000000004</v>
          </cell>
          <cell r="F339">
            <v>2</v>
          </cell>
          <cell r="G339">
            <v>0</v>
          </cell>
          <cell r="H339">
            <v>46.000000000000007</v>
          </cell>
          <cell r="I339">
            <v>0</v>
          </cell>
          <cell r="J339">
            <v>0</v>
          </cell>
        </row>
        <row r="340">
          <cell r="A340">
            <v>0</v>
          </cell>
          <cell r="B340">
            <v>0</v>
          </cell>
          <cell r="C340">
            <v>0</v>
          </cell>
          <cell r="D340">
            <v>0</v>
          </cell>
          <cell r="E340">
            <v>0</v>
          </cell>
          <cell r="F340">
            <v>0</v>
          </cell>
          <cell r="G340">
            <v>0</v>
          </cell>
          <cell r="H340">
            <v>0</v>
          </cell>
          <cell r="I340">
            <v>0</v>
          </cell>
          <cell r="J340">
            <v>0</v>
          </cell>
        </row>
        <row r="341">
          <cell r="A341">
            <v>0</v>
          </cell>
          <cell r="B341" t="str">
            <v>TOPICO DE PROCEDIMIENTOS GINECOLOGIA Y OBSTETRICIA</v>
          </cell>
          <cell r="C341">
            <v>0</v>
          </cell>
          <cell r="D341">
            <v>1</v>
          </cell>
          <cell r="E341">
            <v>15.7</v>
          </cell>
          <cell r="F341">
            <v>2</v>
          </cell>
          <cell r="G341">
            <v>0</v>
          </cell>
          <cell r="H341">
            <v>31.4</v>
          </cell>
          <cell r="I341">
            <v>0</v>
          </cell>
          <cell r="J341">
            <v>0</v>
          </cell>
        </row>
        <row r="342">
          <cell r="A342">
            <v>0</v>
          </cell>
          <cell r="B342" t="str">
            <v>HOSPITALIZACION ADOLESCENTE</v>
          </cell>
          <cell r="C342">
            <v>0</v>
          </cell>
          <cell r="D342">
            <v>1</v>
          </cell>
          <cell r="E342">
            <v>14.13</v>
          </cell>
          <cell r="F342">
            <v>2</v>
          </cell>
          <cell r="G342">
            <v>0</v>
          </cell>
          <cell r="H342">
            <v>28.26</v>
          </cell>
          <cell r="I342">
            <v>0</v>
          </cell>
          <cell r="J342">
            <v>0</v>
          </cell>
        </row>
        <row r="343">
          <cell r="A343">
            <v>0</v>
          </cell>
          <cell r="B343">
            <v>0</v>
          </cell>
          <cell r="C343">
            <v>0</v>
          </cell>
          <cell r="D343">
            <v>0</v>
          </cell>
          <cell r="E343">
            <v>0</v>
          </cell>
          <cell r="F343">
            <v>0</v>
          </cell>
          <cell r="G343">
            <v>0</v>
          </cell>
          <cell r="H343">
            <v>0</v>
          </cell>
          <cell r="I343">
            <v>0</v>
          </cell>
          <cell r="J343">
            <v>0</v>
          </cell>
        </row>
        <row r="344">
          <cell r="A344">
            <v>0</v>
          </cell>
          <cell r="B344">
            <v>0</v>
          </cell>
          <cell r="C344">
            <v>0</v>
          </cell>
          <cell r="D344">
            <v>0</v>
          </cell>
          <cell r="E344">
            <v>0</v>
          </cell>
          <cell r="F344">
            <v>0</v>
          </cell>
          <cell r="G344">
            <v>0</v>
          </cell>
          <cell r="H344">
            <v>0</v>
          </cell>
          <cell r="I344">
            <v>0</v>
          </cell>
          <cell r="J344">
            <v>0</v>
          </cell>
        </row>
        <row r="345">
          <cell r="A345">
            <v>0</v>
          </cell>
          <cell r="B345" t="str">
            <v>ATENCION AL R.N. SANO</v>
          </cell>
          <cell r="C345">
            <v>0</v>
          </cell>
          <cell r="D345">
            <v>1</v>
          </cell>
          <cell r="E345">
            <v>12.7</v>
          </cell>
          <cell r="F345">
            <v>2</v>
          </cell>
          <cell r="G345">
            <v>0</v>
          </cell>
          <cell r="H345">
            <v>25.4</v>
          </cell>
          <cell r="I345">
            <v>0</v>
          </cell>
          <cell r="J345">
            <v>0</v>
          </cell>
        </row>
        <row r="346">
          <cell r="A346">
            <v>0</v>
          </cell>
          <cell r="B346" t="str">
            <v>TRABAJO DE ENFERMERIA</v>
          </cell>
          <cell r="C346">
            <v>0</v>
          </cell>
          <cell r="D346">
            <v>1</v>
          </cell>
          <cell r="E346">
            <v>8.1000000000000014</v>
          </cell>
          <cell r="F346">
            <v>2</v>
          </cell>
          <cell r="G346">
            <v>0</v>
          </cell>
          <cell r="H346">
            <v>16.200000000000003</v>
          </cell>
          <cell r="I346">
            <v>0</v>
          </cell>
          <cell r="J346">
            <v>0</v>
          </cell>
        </row>
        <row r="347">
          <cell r="A347">
            <v>0</v>
          </cell>
          <cell r="B347" t="str">
            <v>ATENCION AL R.N PATOLOGIA</v>
          </cell>
          <cell r="C347">
            <v>0</v>
          </cell>
          <cell r="D347">
            <v>1</v>
          </cell>
          <cell r="E347">
            <v>12.7</v>
          </cell>
          <cell r="F347">
            <v>2</v>
          </cell>
          <cell r="G347">
            <v>0</v>
          </cell>
          <cell r="H347">
            <v>25.4</v>
          </cell>
          <cell r="I347">
            <v>0</v>
          </cell>
          <cell r="J347">
            <v>0</v>
          </cell>
        </row>
        <row r="348">
          <cell r="A348">
            <v>0</v>
          </cell>
          <cell r="B348">
            <v>0</v>
          </cell>
          <cell r="C348">
            <v>0</v>
          </cell>
          <cell r="D348">
            <v>0</v>
          </cell>
          <cell r="E348">
            <v>0</v>
          </cell>
          <cell r="F348">
            <v>0</v>
          </cell>
          <cell r="G348">
            <v>0</v>
          </cell>
          <cell r="H348">
            <v>0</v>
          </cell>
          <cell r="I348">
            <v>0</v>
          </cell>
          <cell r="J348">
            <v>0</v>
          </cell>
        </row>
        <row r="349">
          <cell r="A349" t="str">
            <v>T-12</v>
          </cell>
          <cell r="B349" t="str">
            <v>ESTACION ENFERMERAS</v>
          </cell>
          <cell r="C349">
            <v>0</v>
          </cell>
          <cell r="D349">
            <v>1</v>
          </cell>
          <cell r="E349">
            <v>11.379999999999999</v>
          </cell>
          <cell r="F349">
            <v>1.5</v>
          </cell>
          <cell r="G349">
            <v>0</v>
          </cell>
          <cell r="H349">
            <v>17.07</v>
          </cell>
          <cell r="I349">
            <v>0</v>
          </cell>
          <cell r="J349">
            <v>0</v>
          </cell>
        </row>
        <row r="350">
          <cell r="A350">
            <v>0</v>
          </cell>
          <cell r="B350" t="str">
            <v>ESTACION OBSTETRAS</v>
          </cell>
          <cell r="C350">
            <v>0</v>
          </cell>
          <cell r="D350">
            <v>1</v>
          </cell>
          <cell r="E350">
            <v>7.1999999999999993</v>
          </cell>
          <cell r="F350">
            <v>1.5</v>
          </cell>
          <cell r="G350">
            <v>0</v>
          </cell>
          <cell r="H350">
            <v>10.799999999999999</v>
          </cell>
          <cell r="I350">
            <v>0</v>
          </cell>
          <cell r="J350">
            <v>0</v>
          </cell>
        </row>
        <row r="351">
          <cell r="A351">
            <v>0</v>
          </cell>
          <cell r="B351">
            <v>0</v>
          </cell>
          <cell r="C351">
            <v>0</v>
          </cell>
          <cell r="D351">
            <v>0</v>
          </cell>
          <cell r="E351">
            <v>0</v>
          </cell>
          <cell r="F351">
            <v>0</v>
          </cell>
          <cell r="G351">
            <v>0</v>
          </cell>
          <cell r="H351">
            <v>0</v>
          </cell>
          <cell r="I351">
            <v>0</v>
          </cell>
          <cell r="J351">
            <v>0</v>
          </cell>
        </row>
        <row r="352">
          <cell r="A352">
            <v>0</v>
          </cell>
          <cell r="B352">
            <v>0</v>
          </cell>
          <cell r="C352">
            <v>0</v>
          </cell>
          <cell r="D352">
            <v>0</v>
          </cell>
          <cell r="E352">
            <v>0</v>
          </cell>
          <cell r="F352">
            <v>0</v>
          </cell>
          <cell r="G352">
            <v>0</v>
          </cell>
          <cell r="H352">
            <v>0</v>
          </cell>
          <cell r="I352">
            <v>0</v>
          </cell>
          <cell r="J352">
            <v>0</v>
          </cell>
        </row>
        <row r="353">
          <cell r="A353">
            <v>0</v>
          </cell>
          <cell r="B353" t="str">
            <v>QUINTO PISO</v>
          </cell>
          <cell r="C353">
            <v>0</v>
          </cell>
          <cell r="D353">
            <v>0</v>
          </cell>
          <cell r="E353">
            <v>0</v>
          </cell>
          <cell r="F353">
            <v>0</v>
          </cell>
          <cell r="G353">
            <v>0</v>
          </cell>
          <cell r="H353">
            <v>0</v>
          </cell>
          <cell r="I353">
            <v>0</v>
          </cell>
          <cell r="J353">
            <v>0</v>
          </cell>
        </row>
        <row r="354">
          <cell r="A354" t="str">
            <v>T-4</v>
          </cell>
          <cell r="B354" t="str">
            <v>SALA DE DILATACION</v>
          </cell>
          <cell r="C354">
            <v>0</v>
          </cell>
          <cell r="D354">
            <v>1</v>
          </cell>
          <cell r="E354">
            <v>19.700000000000003</v>
          </cell>
          <cell r="F354">
            <v>2</v>
          </cell>
          <cell r="G354">
            <v>0</v>
          </cell>
          <cell r="H354">
            <v>39.400000000000006</v>
          </cell>
          <cell r="I354">
            <v>0</v>
          </cell>
          <cell r="J354">
            <v>0</v>
          </cell>
        </row>
        <row r="355">
          <cell r="A355">
            <v>0</v>
          </cell>
          <cell r="B355" t="str">
            <v>VESTIDOR DE GESTANTE</v>
          </cell>
          <cell r="C355">
            <v>0</v>
          </cell>
          <cell r="D355">
            <v>1</v>
          </cell>
          <cell r="E355">
            <v>5.65</v>
          </cell>
          <cell r="F355">
            <v>2</v>
          </cell>
          <cell r="G355">
            <v>0</v>
          </cell>
          <cell r="H355">
            <v>11.3</v>
          </cell>
          <cell r="I355">
            <v>0</v>
          </cell>
          <cell r="J355">
            <v>0</v>
          </cell>
        </row>
        <row r="356">
          <cell r="A356">
            <v>0</v>
          </cell>
          <cell r="B356" t="str">
            <v>SALA DE PUERPERIO INMEDIATO</v>
          </cell>
          <cell r="C356">
            <v>0</v>
          </cell>
          <cell r="D356">
            <v>1</v>
          </cell>
          <cell r="E356">
            <v>17.440000000000001</v>
          </cell>
          <cell r="F356">
            <v>2</v>
          </cell>
          <cell r="G356">
            <v>0</v>
          </cell>
          <cell r="H356">
            <v>34.880000000000003</v>
          </cell>
          <cell r="I356">
            <v>0</v>
          </cell>
          <cell r="J356">
            <v>0</v>
          </cell>
        </row>
        <row r="357">
          <cell r="A357">
            <v>0</v>
          </cell>
          <cell r="B357">
            <v>0</v>
          </cell>
          <cell r="C357">
            <v>0</v>
          </cell>
          <cell r="D357">
            <v>0</v>
          </cell>
          <cell r="E357">
            <v>0</v>
          </cell>
          <cell r="F357">
            <v>0</v>
          </cell>
          <cell r="G357">
            <v>0</v>
          </cell>
          <cell r="H357">
            <v>0</v>
          </cell>
          <cell r="I357">
            <v>0</v>
          </cell>
          <cell r="J357">
            <v>0</v>
          </cell>
        </row>
        <row r="358">
          <cell r="A358">
            <v>0</v>
          </cell>
          <cell r="B358">
            <v>0</v>
          </cell>
          <cell r="C358">
            <v>0</v>
          </cell>
          <cell r="D358">
            <v>0</v>
          </cell>
          <cell r="E358">
            <v>0</v>
          </cell>
          <cell r="F358">
            <v>0</v>
          </cell>
          <cell r="G358">
            <v>0</v>
          </cell>
          <cell r="H358">
            <v>0</v>
          </cell>
          <cell r="I358">
            <v>0</v>
          </cell>
          <cell r="J358">
            <v>0</v>
          </cell>
        </row>
        <row r="359">
          <cell r="A359">
            <v>0</v>
          </cell>
          <cell r="B359">
            <v>0</v>
          </cell>
          <cell r="C359">
            <v>0</v>
          </cell>
          <cell r="D359">
            <v>0</v>
          </cell>
          <cell r="E359">
            <v>0</v>
          </cell>
          <cell r="F359">
            <v>0</v>
          </cell>
          <cell r="G359">
            <v>0</v>
          </cell>
          <cell r="H359">
            <v>0</v>
          </cell>
          <cell r="I359">
            <v>0</v>
          </cell>
          <cell r="J359">
            <v>0</v>
          </cell>
        </row>
        <row r="360">
          <cell r="A360">
            <v>0</v>
          </cell>
          <cell r="B360">
            <v>0</v>
          </cell>
          <cell r="C360">
            <v>0</v>
          </cell>
          <cell r="D360">
            <v>0</v>
          </cell>
          <cell r="E360">
            <v>0</v>
          </cell>
          <cell r="F360">
            <v>0</v>
          </cell>
          <cell r="G360">
            <v>0</v>
          </cell>
          <cell r="H360">
            <v>0</v>
          </cell>
          <cell r="I360">
            <v>0</v>
          </cell>
          <cell r="J360">
            <v>0</v>
          </cell>
        </row>
        <row r="361">
          <cell r="A361">
            <v>0</v>
          </cell>
          <cell r="B361">
            <v>0</v>
          </cell>
          <cell r="C361">
            <v>0</v>
          </cell>
          <cell r="D361">
            <v>0</v>
          </cell>
          <cell r="E361">
            <v>0</v>
          </cell>
          <cell r="F361">
            <v>0</v>
          </cell>
          <cell r="G361">
            <v>0</v>
          </cell>
          <cell r="H361">
            <v>0</v>
          </cell>
          <cell r="I361">
            <v>0</v>
          </cell>
          <cell r="J361">
            <v>0</v>
          </cell>
        </row>
        <row r="362">
          <cell r="A362" t="str">
            <v>ITEM</v>
          </cell>
          <cell r="B362" t="str">
            <v>DESCRIPCION</v>
          </cell>
          <cell r="C362" t="str">
            <v>Cod.</v>
          </cell>
          <cell r="D362" t="str">
            <v>Cantid.</v>
          </cell>
          <cell r="E362" t="str">
            <v xml:space="preserve">LARGO </v>
          </cell>
          <cell r="F362" t="str">
            <v>ALTO</v>
          </cell>
          <cell r="G362" t="str">
            <v>ANCHO</v>
          </cell>
          <cell r="H362" t="str">
            <v>PARCIAL</v>
          </cell>
          <cell r="I362" t="str">
            <v>TOTAL</v>
          </cell>
          <cell r="J362" t="str">
            <v>UND</v>
          </cell>
        </row>
        <row r="363">
          <cell r="A363" t="str">
            <v>03.05.01.04.01</v>
          </cell>
          <cell r="B363" t="str">
            <v xml:space="preserve">         ZOCALO DE CEMENTO PULIDO, H=0.30</v>
          </cell>
          <cell r="C363">
            <v>0</v>
          </cell>
          <cell r="D363">
            <v>0</v>
          </cell>
          <cell r="E363">
            <v>0</v>
          </cell>
          <cell r="F363">
            <v>0</v>
          </cell>
          <cell r="G363">
            <v>0</v>
          </cell>
          <cell r="H363">
            <v>0</v>
          </cell>
          <cell r="I363">
            <v>648.58000000000004</v>
          </cell>
          <cell r="J363" t="str">
            <v>m2</v>
          </cell>
        </row>
        <row r="364">
          <cell r="A364">
            <v>0</v>
          </cell>
          <cell r="B364">
            <v>0</v>
          </cell>
          <cell r="C364">
            <v>0</v>
          </cell>
          <cell r="D364">
            <v>0</v>
          </cell>
          <cell r="E364" t="str">
            <v>AREA</v>
          </cell>
          <cell r="F364">
            <v>0</v>
          </cell>
          <cell r="G364">
            <v>0</v>
          </cell>
          <cell r="H364">
            <v>0</v>
          </cell>
          <cell r="I364">
            <v>0</v>
          </cell>
          <cell r="J364">
            <v>0</v>
          </cell>
        </row>
        <row r="365">
          <cell r="A365">
            <v>0</v>
          </cell>
          <cell r="B365" t="str">
            <v>ELEVACION CERCO PERIMETRICO ( AV.MOCOPATA)</v>
          </cell>
          <cell r="C365" t="str">
            <v>-</v>
          </cell>
          <cell r="D365">
            <v>1</v>
          </cell>
          <cell r="E365">
            <v>162.65</v>
          </cell>
          <cell r="F365">
            <v>0</v>
          </cell>
          <cell r="G365">
            <v>0</v>
          </cell>
          <cell r="H365">
            <v>162.65</v>
          </cell>
          <cell r="I365">
            <v>0</v>
          </cell>
          <cell r="J365">
            <v>0</v>
          </cell>
        </row>
        <row r="366">
          <cell r="A366">
            <v>0</v>
          </cell>
          <cell r="B366" t="str">
            <v>ELEVACION CERCO PERIMETRICO ( CALLE JULIO JERI DEL CAMPO)</v>
          </cell>
          <cell r="C366" t="str">
            <v>-</v>
          </cell>
          <cell r="D366">
            <v>1</v>
          </cell>
          <cell r="E366">
            <v>128.31</v>
          </cell>
          <cell r="F366">
            <v>0</v>
          </cell>
          <cell r="G366">
            <v>0</v>
          </cell>
          <cell r="H366">
            <v>128.31</v>
          </cell>
          <cell r="I366">
            <v>0</v>
          </cell>
          <cell r="J366">
            <v>0</v>
          </cell>
        </row>
        <row r="367">
          <cell r="A367">
            <v>0</v>
          </cell>
          <cell r="B367" t="str">
            <v>ELEVACION CERCO PERIMETRICO</v>
          </cell>
          <cell r="C367" t="str">
            <v>-</v>
          </cell>
          <cell r="D367">
            <v>1</v>
          </cell>
          <cell r="E367">
            <v>212.64</v>
          </cell>
          <cell r="F367">
            <v>0</v>
          </cell>
          <cell r="G367">
            <v>0</v>
          </cell>
          <cell r="H367">
            <v>212.64</v>
          </cell>
          <cell r="I367">
            <v>0</v>
          </cell>
          <cell r="J367">
            <v>0</v>
          </cell>
        </row>
        <row r="368">
          <cell r="A368">
            <v>0</v>
          </cell>
          <cell r="B368">
            <v>0</v>
          </cell>
          <cell r="C368" t="str">
            <v>-</v>
          </cell>
          <cell r="D368">
            <v>1</v>
          </cell>
          <cell r="E368">
            <v>144.97999999999999</v>
          </cell>
          <cell r="F368">
            <v>0</v>
          </cell>
          <cell r="G368">
            <v>0</v>
          </cell>
          <cell r="H368">
            <v>144.97999999999999</v>
          </cell>
          <cell r="I368">
            <v>0</v>
          </cell>
          <cell r="J368">
            <v>0</v>
          </cell>
        </row>
        <row r="369">
          <cell r="A369">
            <v>0</v>
          </cell>
          <cell r="B369">
            <v>0</v>
          </cell>
          <cell r="C369">
            <v>0</v>
          </cell>
          <cell r="D369">
            <v>0</v>
          </cell>
          <cell r="E369">
            <v>0</v>
          </cell>
          <cell r="F369">
            <v>0</v>
          </cell>
          <cell r="G369">
            <v>0</v>
          </cell>
          <cell r="H369">
            <v>0</v>
          </cell>
          <cell r="I369">
            <v>0</v>
          </cell>
          <cell r="J369">
            <v>0</v>
          </cell>
        </row>
        <row r="370">
          <cell r="A370">
            <v>0</v>
          </cell>
          <cell r="B370">
            <v>0</v>
          </cell>
          <cell r="C370">
            <v>0</v>
          </cell>
          <cell r="D370">
            <v>0</v>
          </cell>
          <cell r="E370">
            <v>0</v>
          </cell>
          <cell r="F370">
            <v>0</v>
          </cell>
          <cell r="G370">
            <v>0</v>
          </cell>
          <cell r="H370">
            <v>0</v>
          </cell>
          <cell r="I370">
            <v>0</v>
          </cell>
          <cell r="J370">
            <v>0</v>
          </cell>
        </row>
        <row r="371">
          <cell r="A371" t="str">
            <v>03.05.02</v>
          </cell>
          <cell r="B371" t="str">
            <v>CONTRAZOCALOS</v>
          </cell>
          <cell r="C371">
            <v>0</v>
          </cell>
          <cell r="D371">
            <v>0</v>
          </cell>
          <cell r="E371">
            <v>0</v>
          </cell>
          <cell r="F371">
            <v>0</v>
          </cell>
          <cell r="G371">
            <v>0</v>
          </cell>
          <cell r="H371">
            <v>0</v>
          </cell>
          <cell r="I371">
            <v>0</v>
          </cell>
          <cell r="J371">
            <v>0</v>
          </cell>
        </row>
        <row r="372">
          <cell r="A372">
            <v>0</v>
          </cell>
          <cell r="B372">
            <v>0</v>
          </cell>
          <cell r="C372">
            <v>0</v>
          </cell>
          <cell r="D372">
            <v>0</v>
          </cell>
          <cell r="E372">
            <v>0</v>
          </cell>
          <cell r="F372">
            <v>0</v>
          </cell>
          <cell r="G372">
            <v>0</v>
          </cell>
          <cell r="H372">
            <v>0</v>
          </cell>
          <cell r="I372">
            <v>0</v>
          </cell>
          <cell r="J372">
            <v>0</v>
          </cell>
        </row>
        <row r="373">
          <cell r="A373" t="str">
            <v>03.05.02.01</v>
          </cell>
          <cell r="B373" t="str">
            <v xml:space="preserve">   CONTRAZOCALO DE PORCELANATO</v>
          </cell>
          <cell r="C373">
            <v>0</v>
          </cell>
          <cell r="D373">
            <v>0</v>
          </cell>
          <cell r="E373">
            <v>0</v>
          </cell>
          <cell r="F373">
            <v>0</v>
          </cell>
          <cell r="G373">
            <v>0</v>
          </cell>
          <cell r="H373">
            <v>0</v>
          </cell>
          <cell r="I373">
            <v>0</v>
          </cell>
          <cell r="J373">
            <v>0</v>
          </cell>
        </row>
        <row r="374">
          <cell r="A374">
            <v>0</v>
          </cell>
          <cell r="B374">
            <v>0</v>
          </cell>
          <cell r="C374">
            <v>0</v>
          </cell>
          <cell r="D374">
            <v>0</v>
          </cell>
          <cell r="E374">
            <v>0</v>
          </cell>
          <cell r="F374">
            <v>0</v>
          </cell>
          <cell r="G374">
            <v>0</v>
          </cell>
          <cell r="H374">
            <v>0</v>
          </cell>
          <cell r="I374">
            <v>0</v>
          </cell>
          <cell r="J374">
            <v>0</v>
          </cell>
        </row>
        <row r="375">
          <cell r="A375" t="str">
            <v>ITEM</v>
          </cell>
          <cell r="B375" t="str">
            <v>DESCRIPCION</v>
          </cell>
          <cell r="C375" t="str">
            <v>Cod.</v>
          </cell>
          <cell r="D375" t="str">
            <v>Cantid.</v>
          </cell>
          <cell r="E375" t="str">
            <v xml:space="preserve">LARGO </v>
          </cell>
          <cell r="F375" t="str">
            <v>ALTO</v>
          </cell>
          <cell r="G375" t="str">
            <v>ANCHO</v>
          </cell>
          <cell r="H375" t="str">
            <v>PARCIAL</v>
          </cell>
          <cell r="I375" t="str">
            <v>TOTAL</v>
          </cell>
          <cell r="J375" t="str">
            <v>UND</v>
          </cell>
        </row>
        <row r="376">
          <cell r="A376" t="str">
            <v>03.05.02.01.01</v>
          </cell>
          <cell r="B376" t="str">
            <v xml:space="preserve">      CONTRAZOCALO PORCELANATO 0.60m x 0.60m; H=0.10m</v>
          </cell>
          <cell r="C376">
            <v>0</v>
          </cell>
          <cell r="D376">
            <v>0</v>
          </cell>
          <cell r="E376">
            <v>0</v>
          </cell>
          <cell r="F376">
            <v>0</v>
          </cell>
          <cell r="G376">
            <v>0</v>
          </cell>
          <cell r="H376">
            <v>0</v>
          </cell>
          <cell r="I376">
            <v>1351.8459000000003</v>
          </cell>
          <cell r="J376" t="str">
            <v>m</v>
          </cell>
        </row>
        <row r="377">
          <cell r="A377">
            <v>0</v>
          </cell>
          <cell r="B377">
            <v>0</v>
          </cell>
          <cell r="C377">
            <v>0</v>
          </cell>
          <cell r="D377">
            <v>0</v>
          </cell>
          <cell r="E377">
            <v>0</v>
          </cell>
          <cell r="F377">
            <v>0</v>
          </cell>
          <cell r="G377">
            <v>0</v>
          </cell>
          <cell r="H377">
            <v>0</v>
          </cell>
          <cell r="I377">
            <v>0</v>
          </cell>
          <cell r="J377">
            <v>0</v>
          </cell>
        </row>
        <row r="378">
          <cell r="A378">
            <v>0</v>
          </cell>
          <cell r="B378">
            <v>0</v>
          </cell>
          <cell r="C378">
            <v>0</v>
          </cell>
          <cell r="D378">
            <v>0</v>
          </cell>
          <cell r="E378">
            <v>0</v>
          </cell>
          <cell r="F378">
            <v>0</v>
          </cell>
          <cell r="G378">
            <v>0</v>
          </cell>
          <cell r="H378">
            <v>0</v>
          </cell>
          <cell r="I378">
            <v>0</v>
          </cell>
          <cell r="J378">
            <v>0</v>
          </cell>
        </row>
        <row r="379">
          <cell r="A379">
            <v>0</v>
          </cell>
          <cell r="B379" t="str">
            <v>SOTANO</v>
          </cell>
          <cell r="C379">
            <v>0</v>
          </cell>
          <cell r="D379">
            <v>0</v>
          </cell>
          <cell r="E379">
            <v>0</v>
          </cell>
          <cell r="F379">
            <v>0</v>
          </cell>
          <cell r="G379">
            <v>0</v>
          </cell>
          <cell r="H379">
            <v>0</v>
          </cell>
          <cell r="I379">
            <v>0</v>
          </cell>
          <cell r="J379">
            <v>0</v>
          </cell>
        </row>
        <row r="380">
          <cell r="A380" t="str">
            <v>T-2</v>
          </cell>
          <cell r="B380" t="str">
            <v xml:space="preserve">JEFATURA </v>
          </cell>
          <cell r="C380">
            <v>0</v>
          </cell>
          <cell r="D380">
            <v>1</v>
          </cell>
          <cell r="E380">
            <v>10.45</v>
          </cell>
          <cell r="F380">
            <v>0</v>
          </cell>
          <cell r="G380">
            <v>0</v>
          </cell>
          <cell r="H380">
            <v>10.45</v>
          </cell>
          <cell r="I380">
            <v>0</v>
          </cell>
          <cell r="J380">
            <v>0</v>
          </cell>
        </row>
        <row r="381">
          <cell r="A381">
            <v>0</v>
          </cell>
          <cell r="B381" t="str">
            <v>COMEDOR</v>
          </cell>
          <cell r="C381">
            <v>0</v>
          </cell>
          <cell r="D381">
            <v>1</v>
          </cell>
          <cell r="E381">
            <v>10.55</v>
          </cell>
          <cell r="F381">
            <v>0</v>
          </cell>
          <cell r="G381">
            <v>0</v>
          </cell>
          <cell r="H381">
            <v>10.55</v>
          </cell>
          <cell r="I381">
            <v>0</v>
          </cell>
          <cell r="J381">
            <v>0</v>
          </cell>
        </row>
        <row r="382">
          <cell r="A382">
            <v>0</v>
          </cell>
          <cell r="B382">
            <v>0</v>
          </cell>
          <cell r="C382">
            <v>0</v>
          </cell>
          <cell r="D382">
            <v>0</v>
          </cell>
          <cell r="E382">
            <v>0</v>
          </cell>
          <cell r="F382">
            <v>0</v>
          </cell>
          <cell r="G382">
            <v>0</v>
          </cell>
          <cell r="H382">
            <v>0</v>
          </cell>
          <cell r="I382">
            <v>0</v>
          </cell>
          <cell r="J382">
            <v>0</v>
          </cell>
        </row>
        <row r="383">
          <cell r="A383">
            <v>0</v>
          </cell>
          <cell r="B383" t="str">
            <v>AREA DE RECEPCION Y DESPACHO</v>
          </cell>
          <cell r="C383">
            <v>0</v>
          </cell>
          <cell r="D383">
            <v>1</v>
          </cell>
          <cell r="E383">
            <v>9.6</v>
          </cell>
          <cell r="F383">
            <v>0</v>
          </cell>
          <cell r="G383">
            <v>0</v>
          </cell>
          <cell r="H383">
            <v>9.6</v>
          </cell>
          <cell r="I383">
            <v>0</v>
          </cell>
          <cell r="J383">
            <v>0</v>
          </cell>
        </row>
        <row r="384">
          <cell r="A384" t="str">
            <v>|</v>
          </cell>
          <cell r="B384" t="str">
            <v>ALMACEN DE MEDICAMENTOPS</v>
          </cell>
          <cell r="C384">
            <v>0</v>
          </cell>
          <cell r="D384">
            <v>1</v>
          </cell>
          <cell r="E384">
            <v>14</v>
          </cell>
          <cell r="F384">
            <v>0</v>
          </cell>
          <cell r="G384">
            <v>0</v>
          </cell>
          <cell r="H384">
            <v>14</v>
          </cell>
          <cell r="I384">
            <v>0</v>
          </cell>
          <cell r="J384">
            <v>0</v>
          </cell>
        </row>
        <row r="385">
          <cell r="A385">
            <v>0</v>
          </cell>
          <cell r="B385">
            <v>0</v>
          </cell>
          <cell r="C385">
            <v>0</v>
          </cell>
          <cell r="D385">
            <v>0</v>
          </cell>
          <cell r="E385">
            <v>0</v>
          </cell>
          <cell r="F385">
            <v>0</v>
          </cell>
          <cell r="G385">
            <v>0</v>
          </cell>
          <cell r="H385">
            <v>0</v>
          </cell>
          <cell r="I385">
            <v>0</v>
          </cell>
          <cell r="J385">
            <v>0</v>
          </cell>
        </row>
        <row r="386">
          <cell r="A386">
            <v>0</v>
          </cell>
          <cell r="B386" t="str">
            <v>JEFATURA</v>
          </cell>
          <cell r="C386">
            <v>0</v>
          </cell>
          <cell r="D386">
            <v>1</v>
          </cell>
          <cell r="E386">
            <v>10.23</v>
          </cell>
          <cell r="F386">
            <v>0</v>
          </cell>
          <cell r="G386">
            <v>0</v>
          </cell>
          <cell r="H386">
            <v>10.23</v>
          </cell>
          <cell r="I386">
            <v>0</v>
          </cell>
          <cell r="J386">
            <v>0</v>
          </cell>
        </row>
        <row r="387">
          <cell r="A387">
            <v>0</v>
          </cell>
          <cell r="B387" t="str">
            <v>AREAS CLIMATIZADA</v>
          </cell>
          <cell r="C387">
            <v>0</v>
          </cell>
          <cell r="D387">
            <v>1</v>
          </cell>
          <cell r="E387">
            <v>13.14</v>
          </cell>
          <cell r="F387">
            <v>0</v>
          </cell>
          <cell r="G387">
            <v>0</v>
          </cell>
          <cell r="H387">
            <v>13.14</v>
          </cell>
          <cell r="I387">
            <v>0</v>
          </cell>
          <cell r="J387">
            <v>0</v>
          </cell>
        </row>
        <row r="388">
          <cell r="A388">
            <v>0</v>
          </cell>
          <cell r="B388">
            <v>0</v>
          </cell>
          <cell r="C388">
            <v>0</v>
          </cell>
          <cell r="D388">
            <v>0</v>
          </cell>
          <cell r="E388">
            <v>0</v>
          </cell>
          <cell r="F388">
            <v>0</v>
          </cell>
          <cell r="G388">
            <v>0</v>
          </cell>
          <cell r="H388">
            <v>0</v>
          </cell>
          <cell r="I388">
            <v>0</v>
          </cell>
          <cell r="J388">
            <v>0</v>
          </cell>
        </row>
        <row r="389">
          <cell r="A389">
            <v>0</v>
          </cell>
          <cell r="B389" t="str">
            <v>HALL Y RECEPCION</v>
          </cell>
          <cell r="C389">
            <v>0</v>
          </cell>
          <cell r="D389">
            <v>1</v>
          </cell>
          <cell r="E389">
            <v>7.9999999999999982</v>
          </cell>
          <cell r="F389">
            <v>0</v>
          </cell>
          <cell r="G389">
            <v>0</v>
          </cell>
          <cell r="H389">
            <v>7.9999999999999982</v>
          </cell>
          <cell r="I389">
            <v>0</v>
          </cell>
          <cell r="J389">
            <v>0</v>
          </cell>
        </row>
        <row r="390">
          <cell r="A390">
            <v>0</v>
          </cell>
          <cell r="B390" t="str">
            <v>AREA DE CAMARAS FRIAS</v>
          </cell>
          <cell r="C390">
            <v>0</v>
          </cell>
          <cell r="D390">
            <v>1</v>
          </cell>
          <cell r="E390">
            <v>25.6</v>
          </cell>
          <cell r="F390">
            <v>0</v>
          </cell>
          <cell r="G390">
            <v>0</v>
          </cell>
          <cell r="H390">
            <v>25.6</v>
          </cell>
          <cell r="I390">
            <v>0</v>
          </cell>
          <cell r="J390">
            <v>0</v>
          </cell>
        </row>
        <row r="391">
          <cell r="A391">
            <v>0</v>
          </cell>
          <cell r="B391">
            <v>0</v>
          </cell>
          <cell r="C391">
            <v>0</v>
          </cell>
          <cell r="D391">
            <v>0</v>
          </cell>
          <cell r="E391">
            <v>0</v>
          </cell>
          <cell r="F391">
            <v>0</v>
          </cell>
          <cell r="G391">
            <v>0</v>
          </cell>
          <cell r="H391">
            <v>0</v>
          </cell>
          <cell r="I391">
            <v>0</v>
          </cell>
          <cell r="J391">
            <v>0</v>
          </cell>
        </row>
        <row r="392">
          <cell r="A392">
            <v>0</v>
          </cell>
          <cell r="B392" t="str">
            <v>OFICINA ADMINISTRATIVA</v>
          </cell>
          <cell r="C392">
            <v>0</v>
          </cell>
          <cell r="D392">
            <v>1</v>
          </cell>
          <cell r="E392">
            <v>7.66</v>
          </cell>
          <cell r="F392">
            <v>0</v>
          </cell>
          <cell r="G392">
            <v>0</v>
          </cell>
          <cell r="H392">
            <v>7.66</v>
          </cell>
          <cell r="I392">
            <v>0</v>
          </cell>
          <cell r="J392">
            <v>0</v>
          </cell>
        </row>
        <row r="393">
          <cell r="A393">
            <v>0</v>
          </cell>
          <cell r="B393" t="str">
            <v>ALMACEN DE INSUMOS</v>
          </cell>
          <cell r="C393">
            <v>0</v>
          </cell>
          <cell r="D393">
            <v>1</v>
          </cell>
          <cell r="E393">
            <v>7.81</v>
          </cell>
          <cell r="F393">
            <v>0</v>
          </cell>
          <cell r="G393">
            <v>0</v>
          </cell>
          <cell r="H393">
            <v>7.81</v>
          </cell>
          <cell r="I393">
            <v>0</v>
          </cell>
          <cell r="J393">
            <v>0</v>
          </cell>
        </row>
        <row r="394">
          <cell r="A394">
            <v>0</v>
          </cell>
          <cell r="B394">
            <v>0</v>
          </cell>
          <cell r="C394">
            <v>0</v>
          </cell>
          <cell r="D394">
            <v>0</v>
          </cell>
          <cell r="E394">
            <v>0</v>
          </cell>
          <cell r="F394">
            <v>0</v>
          </cell>
          <cell r="G394">
            <v>0</v>
          </cell>
          <cell r="H394">
            <v>0</v>
          </cell>
          <cell r="I394">
            <v>0</v>
          </cell>
          <cell r="J394">
            <v>0</v>
          </cell>
        </row>
        <row r="395">
          <cell r="A395">
            <v>0</v>
          </cell>
          <cell r="B395" t="str">
            <v>COSTURA Y REPARACION DE ROPA LIMPIA</v>
          </cell>
          <cell r="C395">
            <v>0</v>
          </cell>
          <cell r="D395">
            <v>1</v>
          </cell>
          <cell r="E395">
            <v>14.2</v>
          </cell>
          <cell r="F395">
            <v>0</v>
          </cell>
          <cell r="G395">
            <v>0</v>
          </cell>
          <cell r="H395">
            <v>14.2</v>
          </cell>
          <cell r="I395">
            <v>0</v>
          </cell>
          <cell r="J395">
            <v>0</v>
          </cell>
        </row>
        <row r="396">
          <cell r="A396">
            <v>0</v>
          </cell>
          <cell r="B396" t="str">
            <v>ESTAR DE CHOFERES</v>
          </cell>
          <cell r="C396">
            <v>0</v>
          </cell>
          <cell r="D396">
            <v>1</v>
          </cell>
          <cell r="E396">
            <v>11.299999999999999</v>
          </cell>
          <cell r="F396">
            <v>0</v>
          </cell>
          <cell r="G396">
            <v>0</v>
          </cell>
          <cell r="H396">
            <v>11.299999999999999</v>
          </cell>
          <cell r="I396">
            <v>0</v>
          </cell>
          <cell r="J396">
            <v>0</v>
          </cell>
        </row>
        <row r="397">
          <cell r="A397">
            <v>0</v>
          </cell>
          <cell r="B397" t="str">
            <v>UNIDAD SALUD AMBIENTAL</v>
          </cell>
          <cell r="C397">
            <v>0</v>
          </cell>
          <cell r="D397">
            <v>1</v>
          </cell>
          <cell r="E397">
            <v>16.8</v>
          </cell>
          <cell r="F397">
            <v>0</v>
          </cell>
          <cell r="G397">
            <v>0</v>
          </cell>
          <cell r="H397">
            <v>16.8</v>
          </cell>
          <cell r="I397">
            <v>0</v>
          </cell>
          <cell r="J397">
            <v>0</v>
          </cell>
        </row>
        <row r="398">
          <cell r="A398">
            <v>0</v>
          </cell>
          <cell r="B398">
            <v>0</v>
          </cell>
          <cell r="C398">
            <v>0</v>
          </cell>
          <cell r="D398">
            <v>0</v>
          </cell>
          <cell r="E398">
            <v>0</v>
          </cell>
          <cell r="F398">
            <v>0</v>
          </cell>
          <cell r="G398">
            <v>0</v>
          </cell>
          <cell r="H398">
            <v>0</v>
          </cell>
          <cell r="I398">
            <v>0</v>
          </cell>
          <cell r="J398">
            <v>0</v>
          </cell>
        </row>
        <row r="399">
          <cell r="A399">
            <v>0</v>
          </cell>
          <cell r="B399" t="str">
            <v>PRIMER PISO</v>
          </cell>
          <cell r="C399">
            <v>0</v>
          </cell>
          <cell r="D399">
            <v>0</v>
          </cell>
          <cell r="E399">
            <v>0</v>
          </cell>
          <cell r="F399">
            <v>0</v>
          </cell>
          <cell r="G399">
            <v>0</v>
          </cell>
          <cell r="H399">
            <v>0</v>
          </cell>
          <cell r="I399">
            <v>0</v>
          </cell>
          <cell r="J399">
            <v>0</v>
          </cell>
        </row>
        <row r="400">
          <cell r="A400" t="str">
            <v>T-7</v>
          </cell>
          <cell r="B400" t="str">
            <v>SECTOR C</v>
          </cell>
          <cell r="C400">
            <v>0</v>
          </cell>
          <cell r="D400">
            <v>0</v>
          </cell>
          <cell r="E400">
            <v>0</v>
          </cell>
          <cell r="F400">
            <v>0</v>
          </cell>
          <cell r="G400">
            <v>0</v>
          </cell>
          <cell r="H400">
            <v>0</v>
          </cell>
          <cell r="I400">
            <v>0</v>
          </cell>
          <cell r="J400">
            <v>0</v>
          </cell>
        </row>
        <row r="401">
          <cell r="A401">
            <v>0</v>
          </cell>
          <cell r="B401" t="str">
            <v>CONTROL</v>
          </cell>
          <cell r="C401">
            <v>0</v>
          </cell>
          <cell r="D401">
            <v>1</v>
          </cell>
          <cell r="E401">
            <v>11.1</v>
          </cell>
          <cell r="F401">
            <v>0</v>
          </cell>
          <cell r="G401">
            <v>0</v>
          </cell>
          <cell r="H401">
            <v>11.1</v>
          </cell>
          <cell r="I401">
            <v>0</v>
          </cell>
          <cell r="J401">
            <v>0</v>
          </cell>
        </row>
        <row r="402">
          <cell r="A402">
            <v>0</v>
          </cell>
          <cell r="B402" t="str">
            <v xml:space="preserve">PNP </v>
          </cell>
          <cell r="C402">
            <v>0</v>
          </cell>
          <cell r="D402">
            <v>1</v>
          </cell>
          <cell r="E402">
            <v>12</v>
          </cell>
          <cell r="F402">
            <v>0</v>
          </cell>
          <cell r="G402">
            <v>0</v>
          </cell>
          <cell r="H402">
            <v>12</v>
          </cell>
          <cell r="I402">
            <v>0</v>
          </cell>
          <cell r="J402">
            <v>0</v>
          </cell>
        </row>
        <row r="403">
          <cell r="A403">
            <v>0</v>
          </cell>
          <cell r="B403">
            <v>0</v>
          </cell>
          <cell r="C403">
            <v>0</v>
          </cell>
          <cell r="D403">
            <v>0</v>
          </cell>
          <cell r="E403">
            <v>0</v>
          </cell>
          <cell r="F403">
            <v>0</v>
          </cell>
          <cell r="G403">
            <v>0</v>
          </cell>
          <cell r="H403">
            <v>0</v>
          </cell>
          <cell r="I403">
            <v>0</v>
          </cell>
          <cell r="J403">
            <v>0</v>
          </cell>
        </row>
        <row r="404">
          <cell r="A404">
            <v>0</v>
          </cell>
          <cell r="B404" t="str">
            <v>SECTOR A</v>
          </cell>
          <cell r="C404">
            <v>0</v>
          </cell>
          <cell r="D404">
            <v>0</v>
          </cell>
          <cell r="E404">
            <v>0</v>
          </cell>
          <cell r="F404">
            <v>0</v>
          </cell>
          <cell r="G404">
            <v>0</v>
          </cell>
          <cell r="H404">
            <v>0</v>
          </cell>
          <cell r="I404">
            <v>0</v>
          </cell>
          <cell r="J404">
            <v>0</v>
          </cell>
        </row>
        <row r="405">
          <cell r="A405" t="str">
            <v>T-2</v>
          </cell>
          <cell r="B405" t="str">
            <v xml:space="preserve">ALMACEN DE EQUIPOS Y MATERIAL DE DESASTRES </v>
          </cell>
          <cell r="C405">
            <v>0</v>
          </cell>
          <cell r="D405">
            <v>1</v>
          </cell>
          <cell r="E405">
            <v>16</v>
          </cell>
          <cell r="F405">
            <v>0</v>
          </cell>
          <cell r="G405">
            <v>0</v>
          </cell>
          <cell r="H405">
            <v>16</v>
          </cell>
          <cell r="I405">
            <v>0</v>
          </cell>
          <cell r="J405">
            <v>0</v>
          </cell>
        </row>
        <row r="406">
          <cell r="A406">
            <v>0</v>
          </cell>
          <cell r="B406" t="str">
            <v>ALNMACEN DE EQUIPOS E INSTRUMENTOS</v>
          </cell>
          <cell r="C406">
            <v>0</v>
          </cell>
          <cell r="D406">
            <v>1</v>
          </cell>
          <cell r="E406">
            <v>14.34</v>
          </cell>
          <cell r="F406">
            <v>0</v>
          </cell>
          <cell r="G406">
            <v>0</v>
          </cell>
          <cell r="H406">
            <v>14.34</v>
          </cell>
          <cell r="I406">
            <v>0</v>
          </cell>
          <cell r="J406">
            <v>0</v>
          </cell>
        </row>
        <row r="407">
          <cell r="A407">
            <v>0</v>
          </cell>
          <cell r="B407">
            <v>0</v>
          </cell>
          <cell r="C407">
            <v>0</v>
          </cell>
          <cell r="D407">
            <v>0</v>
          </cell>
          <cell r="E407">
            <v>0</v>
          </cell>
          <cell r="F407">
            <v>0</v>
          </cell>
          <cell r="G407">
            <v>0</v>
          </cell>
          <cell r="H407">
            <v>0</v>
          </cell>
          <cell r="I407">
            <v>0</v>
          </cell>
          <cell r="J407">
            <v>0</v>
          </cell>
        </row>
        <row r="408">
          <cell r="A408">
            <v>0</v>
          </cell>
          <cell r="B408" t="str">
            <v>ROPA LIMPIA</v>
          </cell>
          <cell r="C408">
            <v>0</v>
          </cell>
          <cell r="D408">
            <v>1</v>
          </cell>
          <cell r="E408">
            <v>7.5499999999999989</v>
          </cell>
          <cell r="F408">
            <v>0</v>
          </cell>
          <cell r="G408">
            <v>0</v>
          </cell>
          <cell r="H408">
            <v>7.5499999999999989</v>
          </cell>
          <cell r="I408">
            <v>0</v>
          </cell>
          <cell r="J408">
            <v>0</v>
          </cell>
        </row>
        <row r="409">
          <cell r="A409">
            <v>0</v>
          </cell>
          <cell r="B409" t="str">
            <v>ESTAR DE PERS. GUARDIA</v>
          </cell>
          <cell r="C409">
            <v>0</v>
          </cell>
          <cell r="D409">
            <v>1</v>
          </cell>
          <cell r="E409">
            <v>13.16</v>
          </cell>
          <cell r="F409">
            <v>0</v>
          </cell>
          <cell r="G409">
            <v>0</v>
          </cell>
          <cell r="H409">
            <v>13.16</v>
          </cell>
          <cell r="I409">
            <v>0</v>
          </cell>
          <cell r="J409">
            <v>0</v>
          </cell>
        </row>
        <row r="410">
          <cell r="A410">
            <v>0</v>
          </cell>
          <cell r="B410">
            <v>0</v>
          </cell>
          <cell r="C410">
            <v>0</v>
          </cell>
          <cell r="D410">
            <v>0</v>
          </cell>
          <cell r="E410">
            <v>0</v>
          </cell>
          <cell r="F410">
            <v>0</v>
          </cell>
          <cell r="G410">
            <v>0</v>
          </cell>
          <cell r="H410">
            <v>0</v>
          </cell>
          <cell r="I410">
            <v>0</v>
          </cell>
          <cell r="J410">
            <v>0</v>
          </cell>
        </row>
        <row r="411">
          <cell r="A411">
            <v>0</v>
          </cell>
          <cell r="B411" t="str">
            <v xml:space="preserve">JEFATURA </v>
          </cell>
          <cell r="C411">
            <v>0</v>
          </cell>
          <cell r="D411">
            <v>1</v>
          </cell>
          <cell r="E411">
            <v>14.5</v>
          </cell>
          <cell r="F411">
            <v>0</v>
          </cell>
          <cell r="G411">
            <v>0</v>
          </cell>
          <cell r="H411">
            <v>14.5</v>
          </cell>
          <cell r="I411">
            <v>0</v>
          </cell>
          <cell r="J411">
            <v>0</v>
          </cell>
        </row>
        <row r="412">
          <cell r="A412">
            <v>0</v>
          </cell>
          <cell r="B412" t="str">
            <v>SEGUROS</v>
          </cell>
          <cell r="C412">
            <v>0</v>
          </cell>
          <cell r="D412">
            <v>1</v>
          </cell>
          <cell r="E412">
            <v>1.97</v>
          </cell>
          <cell r="F412">
            <v>0</v>
          </cell>
          <cell r="G412">
            <v>0</v>
          </cell>
          <cell r="H412">
            <v>1.97</v>
          </cell>
          <cell r="I412">
            <v>0</v>
          </cell>
          <cell r="J412">
            <v>0</v>
          </cell>
        </row>
        <row r="413">
          <cell r="A413">
            <v>0</v>
          </cell>
          <cell r="B413">
            <v>0</v>
          </cell>
          <cell r="C413">
            <v>0</v>
          </cell>
          <cell r="D413">
            <v>0</v>
          </cell>
          <cell r="E413">
            <v>0</v>
          </cell>
          <cell r="F413">
            <v>0</v>
          </cell>
          <cell r="G413">
            <v>0</v>
          </cell>
          <cell r="H413">
            <v>0</v>
          </cell>
          <cell r="I413">
            <v>0</v>
          </cell>
          <cell r="J413">
            <v>0</v>
          </cell>
        </row>
        <row r="414">
          <cell r="A414">
            <v>0</v>
          </cell>
          <cell r="B414" t="str">
            <v>REFERENCIA Y CONTRAREF.</v>
          </cell>
          <cell r="C414">
            <v>0</v>
          </cell>
          <cell r="D414">
            <v>1</v>
          </cell>
          <cell r="E414">
            <v>7.25</v>
          </cell>
          <cell r="F414">
            <v>0</v>
          </cell>
          <cell r="G414">
            <v>0</v>
          </cell>
          <cell r="H414">
            <v>7.25</v>
          </cell>
          <cell r="I414">
            <v>0</v>
          </cell>
          <cell r="J414">
            <v>0</v>
          </cell>
        </row>
        <row r="415">
          <cell r="A415">
            <v>0</v>
          </cell>
          <cell r="B415" t="str">
            <v>ALMACEN PARA EQUIPO DE RAYOS X RODABLE</v>
          </cell>
          <cell r="C415">
            <v>0</v>
          </cell>
          <cell r="D415">
            <v>1</v>
          </cell>
          <cell r="E415">
            <v>7.6999999999999993</v>
          </cell>
          <cell r="F415">
            <v>0</v>
          </cell>
          <cell r="G415">
            <v>0</v>
          </cell>
          <cell r="H415">
            <v>7.6999999999999993</v>
          </cell>
          <cell r="I415">
            <v>0</v>
          </cell>
          <cell r="J415">
            <v>0</v>
          </cell>
        </row>
        <row r="416">
          <cell r="A416">
            <v>0</v>
          </cell>
          <cell r="B416">
            <v>0</v>
          </cell>
          <cell r="C416">
            <v>0</v>
          </cell>
          <cell r="D416">
            <v>0</v>
          </cell>
          <cell r="E416">
            <v>0</v>
          </cell>
          <cell r="F416">
            <v>0</v>
          </cell>
          <cell r="G416">
            <v>0</v>
          </cell>
          <cell r="H416">
            <v>0</v>
          </cell>
          <cell r="I416">
            <v>0</v>
          </cell>
          <cell r="J416">
            <v>0</v>
          </cell>
        </row>
        <row r="417">
          <cell r="A417">
            <v>0</v>
          </cell>
          <cell r="B417" t="str">
            <v>JEFATURA / SECRETARIA</v>
          </cell>
          <cell r="C417">
            <v>0</v>
          </cell>
          <cell r="D417">
            <v>1</v>
          </cell>
          <cell r="E417">
            <v>14.68</v>
          </cell>
          <cell r="F417">
            <v>0</v>
          </cell>
          <cell r="G417">
            <v>0</v>
          </cell>
          <cell r="H417">
            <v>14.68</v>
          </cell>
          <cell r="I417">
            <v>0</v>
          </cell>
          <cell r="J417">
            <v>0</v>
          </cell>
        </row>
        <row r="418">
          <cell r="A418">
            <v>0</v>
          </cell>
          <cell r="B418" t="str">
            <v>CAJA</v>
          </cell>
          <cell r="C418">
            <v>0</v>
          </cell>
          <cell r="D418">
            <v>1</v>
          </cell>
          <cell r="E418">
            <v>4.62</v>
          </cell>
          <cell r="F418">
            <v>0</v>
          </cell>
          <cell r="G418">
            <v>0</v>
          </cell>
          <cell r="H418">
            <v>4.62</v>
          </cell>
          <cell r="I418">
            <v>0</v>
          </cell>
          <cell r="J418">
            <v>0</v>
          </cell>
        </row>
        <row r="419">
          <cell r="A419">
            <v>0</v>
          </cell>
          <cell r="B419">
            <v>0</v>
          </cell>
          <cell r="C419">
            <v>0</v>
          </cell>
          <cell r="D419">
            <v>0</v>
          </cell>
          <cell r="E419">
            <v>0</v>
          </cell>
          <cell r="F419">
            <v>0</v>
          </cell>
          <cell r="G419">
            <v>0</v>
          </cell>
          <cell r="H419">
            <v>0</v>
          </cell>
          <cell r="I419">
            <v>0</v>
          </cell>
          <cell r="J419">
            <v>0</v>
          </cell>
        </row>
        <row r="420">
          <cell r="A420">
            <v>0</v>
          </cell>
          <cell r="B420" t="str">
            <v>DISP. / DISPENSACION DE MEDICAMENTOS</v>
          </cell>
          <cell r="C420">
            <v>0</v>
          </cell>
          <cell r="D420">
            <v>1</v>
          </cell>
          <cell r="E420">
            <v>20.170000000000002</v>
          </cell>
          <cell r="F420">
            <v>0</v>
          </cell>
          <cell r="G420">
            <v>0</v>
          </cell>
          <cell r="H420">
            <v>20.170000000000002</v>
          </cell>
          <cell r="I420">
            <v>0</v>
          </cell>
          <cell r="J420">
            <v>0</v>
          </cell>
        </row>
        <row r="421">
          <cell r="A421">
            <v>0</v>
          </cell>
          <cell r="B421" t="str">
            <v>ALMACEN ESPECIALIZADO</v>
          </cell>
          <cell r="C421">
            <v>0</v>
          </cell>
          <cell r="D421">
            <v>1</v>
          </cell>
          <cell r="E421">
            <v>23.3</v>
          </cell>
          <cell r="F421">
            <v>0</v>
          </cell>
          <cell r="G421">
            <v>0</v>
          </cell>
          <cell r="H421">
            <v>23.3</v>
          </cell>
          <cell r="I421">
            <v>0</v>
          </cell>
          <cell r="J421">
            <v>0</v>
          </cell>
        </row>
        <row r="422">
          <cell r="A422">
            <v>0</v>
          </cell>
          <cell r="B422">
            <v>0</v>
          </cell>
          <cell r="C422">
            <v>0</v>
          </cell>
          <cell r="D422">
            <v>0</v>
          </cell>
          <cell r="E422">
            <v>0</v>
          </cell>
          <cell r="F422">
            <v>0</v>
          </cell>
          <cell r="G422">
            <v>0</v>
          </cell>
          <cell r="H422">
            <v>0</v>
          </cell>
          <cell r="I422">
            <v>0</v>
          </cell>
          <cell r="J422">
            <v>0</v>
          </cell>
        </row>
        <row r="423">
          <cell r="A423">
            <v>0</v>
          </cell>
          <cell r="B423" t="str">
            <v>DOSIS UNITARIA</v>
          </cell>
          <cell r="C423">
            <v>0</v>
          </cell>
          <cell r="D423">
            <v>1</v>
          </cell>
          <cell r="E423">
            <v>20.7</v>
          </cell>
          <cell r="F423">
            <v>0</v>
          </cell>
          <cell r="G423">
            <v>0</v>
          </cell>
          <cell r="H423">
            <v>20.7</v>
          </cell>
          <cell r="I423">
            <v>0</v>
          </cell>
          <cell r="J423">
            <v>0</v>
          </cell>
        </row>
        <row r="424">
          <cell r="A424">
            <v>0</v>
          </cell>
          <cell r="B424" t="str">
            <v>ALMACEN DE MEDICAMENTOS</v>
          </cell>
          <cell r="C424">
            <v>0</v>
          </cell>
          <cell r="D424">
            <v>1</v>
          </cell>
          <cell r="E424">
            <v>13.01</v>
          </cell>
          <cell r="F424">
            <v>0</v>
          </cell>
          <cell r="G424">
            <v>0</v>
          </cell>
          <cell r="H424">
            <v>13.01</v>
          </cell>
          <cell r="I424">
            <v>0</v>
          </cell>
          <cell r="J424">
            <v>0</v>
          </cell>
        </row>
        <row r="425">
          <cell r="A425">
            <v>0</v>
          </cell>
          <cell r="B425">
            <v>0</v>
          </cell>
          <cell r="C425">
            <v>0</v>
          </cell>
          <cell r="D425">
            <v>0</v>
          </cell>
          <cell r="E425">
            <v>0</v>
          </cell>
          <cell r="F425">
            <v>0</v>
          </cell>
          <cell r="G425">
            <v>0</v>
          </cell>
          <cell r="H425">
            <v>0</v>
          </cell>
          <cell r="I425">
            <v>0</v>
          </cell>
          <cell r="J425">
            <v>0</v>
          </cell>
        </row>
        <row r="426">
          <cell r="A426">
            <v>0</v>
          </cell>
          <cell r="B426">
            <v>0</v>
          </cell>
          <cell r="C426">
            <v>0</v>
          </cell>
          <cell r="D426">
            <v>0</v>
          </cell>
          <cell r="E426">
            <v>0</v>
          </cell>
          <cell r="F426">
            <v>0</v>
          </cell>
          <cell r="G426">
            <v>0</v>
          </cell>
          <cell r="H426">
            <v>0</v>
          </cell>
          <cell r="I426">
            <v>0</v>
          </cell>
          <cell r="J426">
            <v>0</v>
          </cell>
        </row>
        <row r="427">
          <cell r="A427">
            <v>0</v>
          </cell>
          <cell r="B427" t="str">
            <v>SECTOR B</v>
          </cell>
          <cell r="C427">
            <v>0</v>
          </cell>
          <cell r="D427">
            <v>0</v>
          </cell>
          <cell r="E427">
            <v>0</v>
          </cell>
          <cell r="F427">
            <v>0</v>
          </cell>
          <cell r="G427">
            <v>0</v>
          </cell>
          <cell r="H427">
            <v>0</v>
          </cell>
          <cell r="I427">
            <v>0</v>
          </cell>
          <cell r="J427">
            <v>0</v>
          </cell>
        </row>
        <row r="428">
          <cell r="A428">
            <v>0</v>
          </cell>
          <cell r="B428" t="str">
            <v>ALMACEN DE MEDICAMNETOS</v>
          </cell>
          <cell r="C428">
            <v>0</v>
          </cell>
          <cell r="D428">
            <v>1</v>
          </cell>
          <cell r="E428">
            <v>9.08</v>
          </cell>
          <cell r="F428">
            <v>0</v>
          </cell>
          <cell r="G428">
            <v>0</v>
          </cell>
          <cell r="H428">
            <v>9.08</v>
          </cell>
          <cell r="I428">
            <v>0</v>
          </cell>
          <cell r="J428">
            <v>0</v>
          </cell>
        </row>
        <row r="429">
          <cell r="A429">
            <v>0</v>
          </cell>
          <cell r="B429" t="str">
            <v>ALMACEN DE VIVERES</v>
          </cell>
          <cell r="C429">
            <v>0</v>
          </cell>
          <cell r="D429">
            <v>1</v>
          </cell>
          <cell r="E429">
            <v>9.58</v>
          </cell>
          <cell r="F429">
            <v>0</v>
          </cell>
          <cell r="G429">
            <v>0</v>
          </cell>
          <cell r="H429">
            <v>9.58</v>
          </cell>
          <cell r="I429">
            <v>0</v>
          </cell>
          <cell r="J429">
            <v>0</v>
          </cell>
        </row>
        <row r="430">
          <cell r="A430">
            <v>0</v>
          </cell>
          <cell r="B430">
            <v>0</v>
          </cell>
          <cell r="C430">
            <v>0</v>
          </cell>
          <cell r="D430">
            <v>0</v>
          </cell>
          <cell r="E430">
            <v>0</v>
          </cell>
          <cell r="F430">
            <v>0</v>
          </cell>
          <cell r="G430">
            <v>0</v>
          </cell>
          <cell r="H430">
            <v>0</v>
          </cell>
          <cell r="I430">
            <v>0</v>
          </cell>
          <cell r="J430">
            <v>0</v>
          </cell>
        </row>
        <row r="431">
          <cell r="A431">
            <v>0</v>
          </cell>
          <cell r="B431">
            <v>0</v>
          </cell>
          <cell r="C431">
            <v>0</v>
          </cell>
          <cell r="D431">
            <v>0</v>
          </cell>
          <cell r="E431">
            <v>0</v>
          </cell>
          <cell r="F431">
            <v>0</v>
          </cell>
          <cell r="G431">
            <v>0</v>
          </cell>
          <cell r="H431">
            <v>0</v>
          </cell>
          <cell r="I431">
            <v>0</v>
          </cell>
          <cell r="J431">
            <v>0</v>
          </cell>
        </row>
        <row r="432">
          <cell r="A432">
            <v>0</v>
          </cell>
          <cell r="B432" t="str">
            <v xml:space="preserve">SEGUNDO NIVEL </v>
          </cell>
          <cell r="C432">
            <v>0</v>
          </cell>
          <cell r="D432">
            <v>0</v>
          </cell>
          <cell r="E432">
            <v>0</v>
          </cell>
          <cell r="F432">
            <v>0</v>
          </cell>
          <cell r="G432">
            <v>0</v>
          </cell>
          <cell r="H432">
            <v>0</v>
          </cell>
          <cell r="I432">
            <v>0</v>
          </cell>
          <cell r="J432">
            <v>0</v>
          </cell>
        </row>
        <row r="433">
          <cell r="A433">
            <v>0</v>
          </cell>
          <cell r="B433" t="str">
            <v>CONSULTORIO ODONTOLOGICO</v>
          </cell>
          <cell r="C433" t="str">
            <v>CEx</v>
          </cell>
          <cell r="D433">
            <v>1</v>
          </cell>
          <cell r="E433">
            <v>16.948</v>
          </cell>
          <cell r="F433">
            <v>0</v>
          </cell>
          <cell r="G433">
            <v>0</v>
          </cell>
          <cell r="H433">
            <v>16.948</v>
          </cell>
          <cell r="I433">
            <v>0</v>
          </cell>
          <cell r="J433">
            <v>0</v>
          </cell>
        </row>
        <row r="434">
          <cell r="A434">
            <v>0</v>
          </cell>
          <cell r="B434" t="str">
            <v>RAYOS X</v>
          </cell>
          <cell r="C434" t="str">
            <v>CEx</v>
          </cell>
          <cell r="D434">
            <v>1</v>
          </cell>
          <cell r="E434">
            <v>8.5</v>
          </cell>
          <cell r="F434">
            <v>0</v>
          </cell>
          <cell r="G434">
            <v>0</v>
          </cell>
          <cell r="H434">
            <v>8.5</v>
          </cell>
          <cell r="I434">
            <v>0</v>
          </cell>
          <cell r="J434">
            <v>0</v>
          </cell>
        </row>
        <row r="435">
          <cell r="A435">
            <v>0</v>
          </cell>
          <cell r="B435" t="str">
            <v>CONSULTORIO ODONTOLOGIA</v>
          </cell>
          <cell r="C435" t="str">
            <v>CEx</v>
          </cell>
          <cell r="D435">
            <v>1</v>
          </cell>
          <cell r="E435">
            <v>17.600000000000001</v>
          </cell>
          <cell r="F435">
            <v>0</v>
          </cell>
          <cell r="G435">
            <v>0</v>
          </cell>
          <cell r="H435">
            <v>17.600000000000001</v>
          </cell>
          <cell r="I435">
            <v>0</v>
          </cell>
          <cell r="J435">
            <v>0</v>
          </cell>
        </row>
        <row r="436">
          <cell r="A436">
            <v>0</v>
          </cell>
          <cell r="B436" t="str">
            <v>TRIAJE</v>
          </cell>
          <cell r="C436" t="str">
            <v>CEx</v>
          </cell>
          <cell r="D436">
            <v>1</v>
          </cell>
          <cell r="E436">
            <v>13.7033</v>
          </cell>
          <cell r="F436">
            <v>0</v>
          </cell>
          <cell r="G436">
            <v>0</v>
          </cell>
          <cell r="H436">
            <v>13.7033</v>
          </cell>
          <cell r="I436">
            <v>0</v>
          </cell>
          <cell r="J436">
            <v>0</v>
          </cell>
        </row>
        <row r="437">
          <cell r="A437">
            <v>0</v>
          </cell>
          <cell r="B437" t="str">
            <v>CONSULTORIO MEDICINA FAMILIAR</v>
          </cell>
          <cell r="C437" t="str">
            <v>CEx</v>
          </cell>
          <cell r="D437">
            <v>1</v>
          </cell>
          <cell r="E437">
            <v>15.287699999999999</v>
          </cell>
          <cell r="F437">
            <v>0</v>
          </cell>
          <cell r="G437">
            <v>0</v>
          </cell>
          <cell r="H437">
            <v>15.287699999999999</v>
          </cell>
          <cell r="I437">
            <v>0</v>
          </cell>
          <cell r="J437">
            <v>0</v>
          </cell>
        </row>
        <row r="438">
          <cell r="A438">
            <v>0</v>
          </cell>
          <cell r="B438" t="str">
            <v>CONSULTORIO GINECO OBSTETRICIA</v>
          </cell>
          <cell r="C438" t="str">
            <v>CEx</v>
          </cell>
          <cell r="D438">
            <v>1</v>
          </cell>
          <cell r="E438">
            <v>16.0259</v>
          </cell>
          <cell r="F438">
            <v>0</v>
          </cell>
          <cell r="G438">
            <v>0</v>
          </cell>
          <cell r="H438">
            <v>16.0259</v>
          </cell>
          <cell r="I438">
            <v>0</v>
          </cell>
          <cell r="J438">
            <v>0</v>
          </cell>
        </row>
        <row r="439">
          <cell r="A439">
            <v>0</v>
          </cell>
          <cell r="B439" t="str">
            <v>CONSULTORIO PEDIATRICO</v>
          </cell>
          <cell r="C439" t="str">
            <v>CEx</v>
          </cell>
          <cell r="D439">
            <v>1</v>
          </cell>
          <cell r="E439">
            <v>15.044</v>
          </cell>
          <cell r="F439">
            <v>0</v>
          </cell>
          <cell r="G439">
            <v>0</v>
          </cell>
          <cell r="H439">
            <v>15.044</v>
          </cell>
          <cell r="I439">
            <v>0</v>
          </cell>
          <cell r="J439">
            <v>0</v>
          </cell>
        </row>
        <row r="440">
          <cell r="A440">
            <v>0</v>
          </cell>
          <cell r="B440" t="str">
            <v>SALA DE ATENCION EXTRAMURAL</v>
          </cell>
          <cell r="C440" t="str">
            <v>CEx</v>
          </cell>
          <cell r="D440">
            <v>1</v>
          </cell>
          <cell r="E440">
            <v>20.649100000000001</v>
          </cell>
          <cell r="F440">
            <v>0</v>
          </cell>
          <cell r="G440">
            <v>0</v>
          </cell>
          <cell r="H440">
            <v>20.649100000000001</v>
          </cell>
          <cell r="I440">
            <v>0</v>
          </cell>
          <cell r="J440">
            <v>0</v>
          </cell>
        </row>
        <row r="441">
          <cell r="A441">
            <v>0</v>
          </cell>
          <cell r="B441" t="str">
            <v>TELECONSULTA</v>
          </cell>
          <cell r="C441" t="str">
            <v>CEx</v>
          </cell>
          <cell r="D441">
            <v>1</v>
          </cell>
          <cell r="E441">
            <v>19.891500000000001</v>
          </cell>
          <cell r="F441">
            <v>0</v>
          </cell>
          <cell r="G441">
            <v>0</v>
          </cell>
          <cell r="H441">
            <v>19.891500000000001</v>
          </cell>
          <cell r="I441">
            <v>0</v>
          </cell>
          <cell r="J441">
            <v>0</v>
          </cell>
        </row>
        <row r="442">
          <cell r="A442">
            <v>0</v>
          </cell>
          <cell r="B442" t="str">
            <v>SALUD OCUPACIONAL</v>
          </cell>
          <cell r="C442" t="str">
            <v>SG</v>
          </cell>
          <cell r="D442">
            <v>1</v>
          </cell>
          <cell r="E442">
            <v>23.7013</v>
          </cell>
          <cell r="F442">
            <v>0</v>
          </cell>
          <cell r="G442">
            <v>0</v>
          </cell>
          <cell r="H442">
            <v>23.7013</v>
          </cell>
          <cell r="I442">
            <v>0</v>
          </cell>
          <cell r="J442">
            <v>0</v>
          </cell>
        </row>
        <row r="443">
          <cell r="A443">
            <v>0</v>
          </cell>
          <cell r="B443" t="str">
            <v>ALMACEN DE EQUIPOS</v>
          </cell>
          <cell r="C443" t="str">
            <v>Adiag</v>
          </cell>
          <cell r="D443">
            <v>1</v>
          </cell>
          <cell r="E443">
            <v>9.4469999999999992</v>
          </cell>
          <cell r="F443">
            <v>0</v>
          </cell>
          <cell r="G443">
            <v>0</v>
          </cell>
          <cell r="H443">
            <v>9.4469999999999992</v>
          </cell>
          <cell r="I443">
            <v>0</v>
          </cell>
          <cell r="J443">
            <v>0</v>
          </cell>
        </row>
        <row r="444">
          <cell r="A444">
            <v>0</v>
          </cell>
          <cell r="B444" t="str">
            <v>RECEPCION</v>
          </cell>
          <cell r="C444" t="str">
            <v>Ap Diag</v>
          </cell>
          <cell r="D444">
            <v>1</v>
          </cell>
          <cell r="E444">
            <v>8.8539999999999992</v>
          </cell>
          <cell r="F444">
            <v>0</v>
          </cell>
          <cell r="G444">
            <v>0</v>
          </cell>
          <cell r="H444">
            <v>8.8539999999999992</v>
          </cell>
          <cell r="I444">
            <v>0</v>
          </cell>
          <cell r="J444">
            <v>0</v>
          </cell>
        </row>
        <row r="445">
          <cell r="A445">
            <v>0</v>
          </cell>
          <cell r="B445" t="str">
            <v>ARCHIVO PARA ALMACENAMIENTO DE INFORMACION</v>
          </cell>
          <cell r="C445" t="str">
            <v>Ap Diag</v>
          </cell>
          <cell r="D445">
            <v>1</v>
          </cell>
          <cell r="E445">
            <v>13.024100000000001</v>
          </cell>
          <cell r="F445">
            <v>0</v>
          </cell>
          <cell r="G445">
            <v>0</v>
          </cell>
          <cell r="H445">
            <v>13.024100000000001</v>
          </cell>
          <cell r="I445">
            <v>0</v>
          </cell>
          <cell r="J445">
            <v>0</v>
          </cell>
        </row>
        <row r="446">
          <cell r="A446">
            <v>0</v>
          </cell>
          <cell r="B446" t="str">
            <v>SALA DE LECTURAS E INFORMES/ SALA DE IMPRESIÓN</v>
          </cell>
          <cell r="C446" t="str">
            <v>Ap Diag</v>
          </cell>
          <cell r="D446">
            <v>1</v>
          </cell>
          <cell r="E446">
            <v>18.2088</v>
          </cell>
          <cell r="F446">
            <v>0</v>
          </cell>
          <cell r="G446">
            <v>0</v>
          </cell>
          <cell r="H446">
            <v>18.2088</v>
          </cell>
          <cell r="I446">
            <v>0</v>
          </cell>
          <cell r="J446">
            <v>0</v>
          </cell>
        </row>
        <row r="447">
          <cell r="A447">
            <v>0</v>
          </cell>
          <cell r="B447" t="str">
            <v>VEST.</v>
          </cell>
          <cell r="C447" t="str">
            <v>Ap Diag</v>
          </cell>
          <cell r="D447">
            <v>1</v>
          </cell>
          <cell r="E447">
            <v>7.0834999999999999</v>
          </cell>
          <cell r="F447">
            <v>0</v>
          </cell>
          <cell r="G447">
            <v>0</v>
          </cell>
          <cell r="H447">
            <v>7.0834999999999999</v>
          </cell>
          <cell r="I447">
            <v>0</v>
          </cell>
          <cell r="J447">
            <v>0</v>
          </cell>
        </row>
        <row r="448">
          <cell r="A448">
            <v>0</v>
          </cell>
          <cell r="B448" t="str">
            <v>ECOGRAFIA GENERAL</v>
          </cell>
          <cell r="C448" t="str">
            <v>Ap Diag</v>
          </cell>
          <cell r="D448">
            <v>1</v>
          </cell>
          <cell r="E448">
            <v>15.883800000000001</v>
          </cell>
          <cell r="F448">
            <v>0</v>
          </cell>
          <cell r="G448">
            <v>0</v>
          </cell>
          <cell r="H448">
            <v>15.883800000000001</v>
          </cell>
          <cell r="I448">
            <v>0</v>
          </cell>
          <cell r="J448">
            <v>0</v>
          </cell>
        </row>
        <row r="449">
          <cell r="A449">
            <v>0</v>
          </cell>
          <cell r="B449" t="str">
            <v>SERVICIO SOCIAL</v>
          </cell>
          <cell r="C449" t="str">
            <v>CEx</v>
          </cell>
          <cell r="D449">
            <v>1</v>
          </cell>
          <cell r="E449">
            <v>12.847</v>
          </cell>
          <cell r="F449">
            <v>0</v>
          </cell>
          <cell r="G449">
            <v>0</v>
          </cell>
          <cell r="H449">
            <v>12.847</v>
          </cell>
          <cell r="I449">
            <v>0</v>
          </cell>
          <cell r="J449">
            <v>0</v>
          </cell>
        </row>
        <row r="450">
          <cell r="A450">
            <v>0</v>
          </cell>
          <cell r="B450" t="str">
            <v>REFERENCIA C/ REFERENCIA</v>
          </cell>
          <cell r="C450" t="str">
            <v>CEx</v>
          </cell>
          <cell r="D450">
            <v>1</v>
          </cell>
          <cell r="E450">
            <v>13.7188</v>
          </cell>
          <cell r="F450">
            <v>0</v>
          </cell>
          <cell r="G450">
            <v>0</v>
          </cell>
          <cell r="H450">
            <v>13.7188</v>
          </cell>
          <cell r="I450">
            <v>0</v>
          </cell>
          <cell r="J450">
            <v>0</v>
          </cell>
        </row>
        <row r="451">
          <cell r="A451">
            <v>0</v>
          </cell>
          <cell r="B451" t="str">
            <v>RENIEC</v>
          </cell>
          <cell r="C451" t="str">
            <v>CEx</v>
          </cell>
          <cell r="D451">
            <v>1</v>
          </cell>
          <cell r="E451">
            <v>13.7158</v>
          </cell>
          <cell r="F451">
            <v>0</v>
          </cell>
          <cell r="G451">
            <v>0</v>
          </cell>
          <cell r="H451">
            <v>13.7158</v>
          </cell>
          <cell r="I451">
            <v>0</v>
          </cell>
          <cell r="J451">
            <v>0</v>
          </cell>
        </row>
        <row r="452">
          <cell r="A452">
            <v>0</v>
          </cell>
          <cell r="B452" t="str">
            <v>ADMISION Y CITAS</v>
          </cell>
          <cell r="C452" t="str">
            <v>CEx</v>
          </cell>
          <cell r="D452">
            <v>1</v>
          </cell>
          <cell r="E452">
            <v>19.603999999999999</v>
          </cell>
          <cell r="F452">
            <v>0</v>
          </cell>
          <cell r="G452">
            <v>0</v>
          </cell>
          <cell r="H452">
            <v>19.603999999999999</v>
          </cell>
          <cell r="I452">
            <v>0</v>
          </cell>
          <cell r="J452">
            <v>0</v>
          </cell>
        </row>
        <row r="453">
          <cell r="A453">
            <v>0</v>
          </cell>
          <cell r="B453" t="str">
            <v>CAJA</v>
          </cell>
          <cell r="C453" t="str">
            <v>CEx</v>
          </cell>
          <cell r="D453">
            <v>1</v>
          </cell>
          <cell r="E453">
            <v>10.3697</v>
          </cell>
          <cell r="F453">
            <v>0</v>
          </cell>
          <cell r="G453">
            <v>0</v>
          </cell>
          <cell r="H453">
            <v>10.3697</v>
          </cell>
          <cell r="I453">
            <v>0</v>
          </cell>
          <cell r="J453">
            <v>0</v>
          </cell>
        </row>
        <row r="454">
          <cell r="A454">
            <v>0</v>
          </cell>
          <cell r="B454" t="str">
            <v>ARCHIVO HISTORIAS CLINICAS</v>
          </cell>
          <cell r="C454" t="str">
            <v>CEx</v>
          </cell>
          <cell r="D454">
            <v>1</v>
          </cell>
          <cell r="E454">
            <v>21.401499999999999</v>
          </cell>
          <cell r="F454">
            <v>0</v>
          </cell>
          <cell r="G454">
            <v>0</v>
          </cell>
          <cell r="H454">
            <v>21.401499999999999</v>
          </cell>
          <cell r="I454">
            <v>0</v>
          </cell>
          <cell r="J454">
            <v>0</v>
          </cell>
        </row>
        <row r="455">
          <cell r="A455">
            <v>0</v>
          </cell>
          <cell r="B455" t="str">
            <v>SEGUROS</v>
          </cell>
          <cell r="C455" t="str">
            <v>CEx</v>
          </cell>
          <cell r="D455">
            <v>1</v>
          </cell>
          <cell r="E455">
            <v>17.854500000000002</v>
          </cell>
          <cell r="F455">
            <v>0</v>
          </cell>
          <cell r="G455">
            <v>0</v>
          </cell>
          <cell r="H455">
            <v>17.854500000000002</v>
          </cell>
          <cell r="I455">
            <v>0</v>
          </cell>
          <cell r="J455">
            <v>0</v>
          </cell>
        </row>
        <row r="456">
          <cell r="A456">
            <v>0</v>
          </cell>
          <cell r="B456" t="str">
            <v>JEFATURA</v>
          </cell>
          <cell r="C456" t="str">
            <v>CEx</v>
          </cell>
          <cell r="D456">
            <v>1</v>
          </cell>
          <cell r="E456">
            <v>15.601599999999999</v>
          </cell>
          <cell r="F456">
            <v>0</v>
          </cell>
          <cell r="G456">
            <v>0</v>
          </cell>
          <cell r="H456">
            <v>15.601599999999999</v>
          </cell>
          <cell r="I456">
            <v>0</v>
          </cell>
          <cell r="J456">
            <v>0</v>
          </cell>
        </row>
        <row r="457">
          <cell r="A457">
            <v>0</v>
          </cell>
          <cell r="B457">
            <v>0</v>
          </cell>
          <cell r="C457">
            <v>0</v>
          </cell>
          <cell r="D457">
            <v>0</v>
          </cell>
          <cell r="E457">
            <v>0</v>
          </cell>
          <cell r="F457">
            <v>0</v>
          </cell>
          <cell r="G457">
            <v>0</v>
          </cell>
          <cell r="H457">
            <v>0</v>
          </cell>
          <cell r="I457">
            <v>0</v>
          </cell>
          <cell r="J457">
            <v>0</v>
          </cell>
        </row>
        <row r="458">
          <cell r="A458">
            <v>0</v>
          </cell>
          <cell r="B458" t="str">
            <v>P-1d</v>
          </cell>
          <cell r="C458">
            <v>0</v>
          </cell>
          <cell r="D458">
            <v>-17</v>
          </cell>
          <cell r="E458">
            <v>1</v>
          </cell>
          <cell r="F458">
            <v>0</v>
          </cell>
          <cell r="G458">
            <v>0</v>
          </cell>
          <cell r="H458">
            <v>-17</v>
          </cell>
          <cell r="I458">
            <v>0</v>
          </cell>
          <cell r="J458">
            <v>0</v>
          </cell>
        </row>
        <row r="459">
          <cell r="A459">
            <v>0</v>
          </cell>
          <cell r="B459" t="str">
            <v>P-1c</v>
          </cell>
          <cell r="C459">
            <v>0</v>
          </cell>
          <cell r="D459">
            <v>-2</v>
          </cell>
          <cell r="E459">
            <v>0.8</v>
          </cell>
          <cell r="F459">
            <v>0</v>
          </cell>
          <cell r="G459">
            <v>0</v>
          </cell>
          <cell r="H459">
            <v>-1.6</v>
          </cell>
          <cell r="I459">
            <v>0</v>
          </cell>
          <cell r="J459">
            <v>0</v>
          </cell>
        </row>
        <row r="460">
          <cell r="A460">
            <v>0</v>
          </cell>
          <cell r="B460" t="str">
            <v>P-1c</v>
          </cell>
          <cell r="C460">
            <v>0</v>
          </cell>
          <cell r="D460">
            <v>-2</v>
          </cell>
          <cell r="E460">
            <v>0.9</v>
          </cell>
          <cell r="F460">
            <v>0</v>
          </cell>
          <cell r="G460">
            <v>0</v>
          </cell>
          <cell r="H460">
            <v>-1.8</v>
          </cell>
          <cell r="I460">
            <v>0</v>
          </cell>
          <cell r="J460">
            <v>0</v>
          </cell>
        </row>
        <row r="461">
          <cell r="A461">
            <v>0</v>
          </cell>
          <cell r="B461" t="str">
            <v>P-4e</v>
          </cell>
          <cell r="C461">
            <v>0</v>
          </cell>
          <cell r="D461">
            <v>-1</v>
          </cell>
          <cell r="E461">
            <v>1.2</v>
          </cell>
          <cell r="F461">
            <v>0</v>
          </cell>
          <cell r="G461">
            <v>0</v>
          </cell>
          <cell r="H461">
            <v>-1.2</v>
          </cell>
          <cell r="I461">
            <v>0</v>
          </cell>
          <cell r="J461">
            <v>0</v>
          </cell>
        </row>
        <row r="462">
          <cell r="A462">
            <v>0</v>
          </cell>
          <cell r="B462" t="str">
            <v xml:space="preserve">puerta 1 </v>
          </cell>
          <cell r="C462">
            <v>0</v>
          </cell>
          <cell r="D462">
            <v>-2</v>
          </cell>
          <cell r="E462">
            <v>0.9</v>
          </cell>
          <cell r="F462">
            <v>0</v>
          </cell>
          <cell r="G462">
            <v>0</v>
          </cell>
          <cell r="H462">
            <v>-1.8</v>
          </cell>
          <cell r="I462">
            <v>0</v>
          </cell>
          <cell r="J462">
            <v>0</v>
          </cell>
        </row>
        <row r="463">
          <cell r="A463">
            <v>0</v>
          </cell>
          <cell r="B463" t="str">
            <v>puerta 2</v>
          </cell>
          <cell r="C463">
            <v>0</v>
          </cell>
          <cell r="D463">
            <v>-1</v>
          </cell>
          <cell r="E463">
            <v>1</v>
          </cell>
          <cell r="F463">
            <v>0</v>
          </cell>
          <cell r="G463">
            <v>0</v>
          </cell>
          <cell r="H463">
            <v>-1</v>
          </cell>
          <cell r="I463">
            <v>0</v>
          </cell>
          <cell r="J463">
            <v>0</v>
          </cell>
        </row>
        <row r="464">
          <cell r="A464">
            <v>0</v>
          </cell>
          <cell r="B464" t="str">
            <v>puerta 3</v>
          </cell>
          <cell r="C464">
            <v>0</v>
          </cell>
          <cell r="D464">
            <v>-1</v>
          </cell>
          <cell r="E464">
            <v>1</v>
          </cell>
          <cell r="F464">
            <v>0</v>
          </cell>
          <cell r="G464">
            <v>0</v>
          </cell>
          <cell r="H464">
            <v>-1</v>
          </cell>
          <cell r="I464">
            <v>0</v>
          </cell>
          <cell r="J464">
            <v>0</v>
          </cell>
        </row>
        <row r="465">
          <cell r="A465">
            <v>0</v>
          </cell>
          <cell r="B465" t="str">
            <v>corrediza</v>
          </cell>
          <cell r="C465">
            <v>0</v>
          </cell>
          <cell r="D465">
            <v>-1</v>
          </cell>
          <cell r="E465">
            <v>-1</v>
          </cell>
          <cell r="F465">
            <v>0</v>
          </cell>
          <cell r="G465">
            <v>0</v>
          </cell>
          <cell r="H465">
            <v>1</v>
          </cell>
          <cell r="I465">
            <v>0</v>
          </cell>
          <cell r="J465">
            <v>0</v>
          </cell>
        </row>
        <row r="466">
          <cell r="A466">
            <v>0</v>
          </cell>
          <cell r="B466">
            <v>0</v>
          </cell>
          <cell r="C466">
            <v>0</v>
          </cell>
          <cell r="D466">
            <v>0</v>
          </cell>
          <cell r="E466">
            <v>0</v>
          </cell>
          <cell r="F466">
            <v>0</v>
          </cell>
          <cell r="G466">
            <v>0</v>
          </cell>
          <cell r="H466">
            <v>0</v>
          </cell>
          <cell r="I466">
            <v>0</v>
          </cell>
          <cell r="J466">
            <v>0</v>
          </cell>
        </row>
        <row r="467">
          <cell r="A467">
            <v>0</v>
          </cell>
          <cell r="B467" t="str">
            <v>TERCER PISO</v>
          </cell>
          <cell r="C467">
            <v>0</v>
          </cell>
          <cell r="D467">
            <v>0</v>
          </cell>
          <cell r="E467">
            <v>0</v>
          </cell>
          <cell r="F467">
            <v>0</v>
          </cell>
          <cell r="G467">
            <v>0</v>
          </cell>
          <cell r="H467">
            <v>0</v>
          </cell>
          <cell r="I467">
            <v>0</v>
          </cell>
          <cell r="J467">
            <v>0</v>
          </cell>
        </row>
        <row r="468">
          <cell r="A468">
            <v>0</v>
          </cell>
          <cell r="B468" t="str">
            <v>CONSULTORIO CRED 01</v>
          </cell>
          <cell r="C468" t="str">
            <v>CE</v>
          </cell>
          <cell r="D468">
            <v>1</v>
          </cell>
          <cell r="E468">
            <v>16.995999999999999</v>
          </cell>
          <cell r="F468">
            <v>0</v>
          </cell>
          <cell r="G468">
            <v>0</v>
          </cell>
          <cell r="H468">
            <v>16.995999999999999</v>
          </cell>
          <cell r="I468">
            <v>0</v>
          </cell>
          <cell r="J468">
            <v>0</v>
          </cell>
        </row>
        <row r="469">
          <cell r="A469">
            <v>0</v>
          </cell>
          <cell r="B469" t="str">
            <v>CONSULTORIO CRED 02</v>
          </cell>
          <cell r="C469" t="str">
            <v>CE</v>
          </cell>
          <cell r="D469">
            <v>1</v>
          </cell>
          <cell r="E469">
            <v>17.030200000000001</v>
          </cell>
          <cell r="F469">
            <v>0</v>
          </cell>
          <cell r="G469">
            <v>0</v>
          </cell>
          <cell r="H469">
            <v>17.030200000000001</v>
          </cell>
          <cell r="I469">
            <v>0</v>
          </cell>
          <cell r="J469">
            <v>0</v>
          </cell>
        </row>
        <row r="470">
          <cell r="A470">
            <v>0</v>
          </cell>
          <cell r="B470" t="str">
            <v>INMUNIZACION</v>
          </cell>
          <cell r="C470" t="str">
            <v>CE</v>
          </cell>
          <cell r="D470">
            <v>1</v>
          </cell>
          <cell r="E470">
            <v>16.6524</v>
          </cell>
          <cell r="F470">
            <v>0</v>
          </cell>
          <cell r="G470">
            <v>0</v>
          </cell>
          <cell r="H470">
            <v>16.6524</v>
          </cell>
          <cell r="I470">
            <v>0</v>
          </cell>
          <cell r="J470">
            <v>0</v>
          </cell>
        </row>
        <row r="471">
          <cell r="A471">
            <v>0</v>
          </cell>
          <cell r="B471" t="str">
            <v>ATENCION INTEGRAL DEL ADULTO MAYOR</v>
          </cell>
          <cell r="C471" t="str">
            <v>CE</v>
          </cell>
          <cell r="D471">
            <v>1</v>
          </cell>
          <cell r="E471">
            <v>17.2332</v>
          </cell>
          <cell r="F471">
            <v>0</v>
          </cell>
          <cell r="G471">
            <v>0</v>
          </cell>
          <cell r="H471">
            <v>17.2332</v>
          </cell>
          <cell r="I471">
            <v>0</v>
          </cell>
          <cell r="J471">
            <v>0</v>
          </cell>
        </row>
        <row r="472">
          <cell r="A472">
            <v>0</v>
          </cell>
          <cell r="B472" t="str">
            <v>CONSULTORIO DE OBSTETRICIA Y CONTROL PRE-NATAL</v>
          </cell>
          <cell r="C472" t="str">
            <v>CE</v>
          </cell>
          <cell r="D472">
            <v>1</v>
          </cell>
          <cell r="E472">
            <v>14.71</v>
          </cell>
          <cell r="F472">
            <v>0</v>
          </cell>
          <cell r="G472">
            <v>0</v>
          </cell>
          <cell r="H472">
            <v>14.71</v>
          </cell>
          <cell r="I472">
            <v>0</v>
          </cell>
          <cell r="J472">
            <v>0</v>
          </cell>
        </row>
        <row r="473">
          <cell r="A473">
            <v>0</v>
          </cell>
          <cell r="B473" t="str">
            <v>SALA DE ECOGRAFIA OBSTETRICA</v>
          </cell>
          <cell r="C473" t="str">
            <v>CE</v>
          </cell>
          <cell r="D473">
            <v>1</v>
          </cell>
          <cell r="E473">
            <v>15.5648</v>
          </cell>
          <cell r="F473">
            <v>0</v>
          </cell>
          <cell r="G473">
            <v>0</v>
          </cell>
          <cell r="H473">
            <v>15.5648</v>
          </cell>
          <cell r="I473">
            <v>0</v>
          </cell>
          <cell r="J473">
            <v>0</v>
          </cell>
        </row>
        <row r="474">
          <cell r="A474">
            <v>0</v>
          </cell>
          <cell r="B474" t="str">
            <v>PSICOPROFILAXIS</v>
          </cell>
          <cell r="C474" t="str">
            <v>CE</v>
          </cell>
          <cell r="D474">
            <v>1</v>
          </cell>
          <cell r="E474">
            <v>25.090599999999998</v>
          </cell>
          <cell r="F474">
            <v>0</v>
          </cell>
          <cell r="G474">
            <v>0</v>
          </cell>
          <cell r="H474">
            <v>25.090599999999998</v>
          </cell>
          <cell r="I474">
            <v>0</v>
          </cell>
          <cell r="J474">
            <v>0</v>
          </cell>
        </row>
        <row r="475">
          <cell r="A475">
            <v>0</v>
          </cell>
          <cell r="B475" t="str">
            <v>ALMACEN INSUMOS</v>
          </cell>
          <cell r="C475" t="str">
            <v>CE</v>
          </cell>
          <cell r="D475">
            <v>1</v>
          </cell>
          <cell r="E475">
            <v>8.4476999999999993</v>
          </cell>
          <cell r="F475">
            <v>0</v>
          </cell>
          <cell r="G475">
            <v>0</v>
          </cell>
          <cell r="H475">
            <v>8.4476999999999993</v>
          </cell>
          <cell r="I475">
            <v>0</v>
          </cell>
          <cell r="J475">
            <v>0</v>
          </cell>
        </row>
        <row r="476">
          <cell r="A476">
            <v>0</v>
          </cell>
          <cell r="B476" t="str">
            <v>RECEPCION DE MUESTRAS Y ENTREGA DE RESULTADOS</v>
          </cell>
          <cell r="C476" t="str">
            <v>CE</v>
          </cell>
          <cell r="D476">
            <v>1</v>
          </cell>
          <cell r="E476">
            <v>14.05</v>
          </cell>
          <cell r="F476">
            <v>0</v>
          </cell>
          <cell r="G476">
            <v>0</v>
          </cell>
          <cell r="H476">
            <v>14.05</v>
          </cell>
          <cell r="I476">
            <v>0</v>
          </cell>
          <cell r="J476">
            <v>0</v>
          </cell>
        </row>
        <row r="477">
          <cell r="A477">
            <v>0</v>
          </cell>
          <cell r="B477" t="str">
            <v>REGISTRO LABORATORIO CLINICO</v>
          </cell>
          <cell r="C477" t="str">
            <v>CE</v>
          </cell>
          <cell r="D477">
            <v>1</v>
          </cell>
          <cell r="E477">
            <v>8.4003999999999994</v>
          </cell>
          <cell r="F477">
            <v>0</v>
          </cell>
          <cell r="G477">
            <v>0</v>
          </cell>
          <cell r="H477">
            <v>8.4003999999999994</v>
          </cell>
          <cell r="I477">
            <v>0</v>
          </cell>
          <cell r="J477">
            <v>0</v>
          </cell>
        </row>
        <row r="478">
          <cell r="A478">
            <v>0</v>
          </cell>
          <cell r="B478" t="str">
            <v>JEFATURA+SECRETARIA</v>
          </cell>
          <cell r="C478" t="str">
            <v>CE</v>
          </cell>
          <cell r="D478">
            <v>1</v>
          </cell>
          <cell r="E478">
            <v>16.574000000000002</v>
          </cell>
          <cell r="F478">
            <v>0</v>
          </cell>
          <cell r="G478">
            <v>0</v>
          </cell>
          <cell r="H478">
            <v>16.574000000000002</v>
          </cell>
          <cell r="I478">
            <v>0</v>
          </cell>
          <cell r="J478">
            <v>0</v>
          </cell>
        </row>
        <row r="479">
          <cell r="A479">
            <v>0</v>
          </cell>
          <cell r="B479" t="str">
            <v>CONSULTORIO NUTRICION</v>
          </cell>
          <cell r="C479" t="str">
            <v>CE</v>
          </cell>
          <cell r="D479">
            <v>1</v>
          </cell>
          <cell r="E479">
            <v>19.631599999999999</v>
          </cell>
          <cell r="F479">
            <v>0</v>
          </cell>
          <cell r="G479">
            <v>0</v>
          </cell>
          <cell r="H479">
            <v>19.631599999999999</v>
          </cell>
          <cell r="I479">
            <v>0</v>
          </cell>
          <cell r="J479">
            <v>0</v>
          </cell>
        </row>
        <row r="480">
          <cell r="A480">
            <v>0</v>
          </cell>
          <cell r="B480" t="str">
            <v>CONSULTORIO OBSTETRICA-PLANIFICACION FAMILIAR</v>
          </cell>
          <cell r="C480" t="str">
            <v>CE</v>
          </cell>
          <cell r="D480">
            <v>1</v>
          </cell>
          <cell r="E480">
            <v>20.287700000000001</v>
          </cell>
          <cell r="F480">
            <v>0</v>
          </cell>
          <cell r="G480">
            <v>0</v>
          </cell>
          <cell r="H480">
            <v>20.287700000000001</v>
          </cell>
          <cell r="I480">
            <v>0</v>
          </cell>
          <cell r="J480">
            <v>0</v>
          </cell>
        </row>
        <row r="481">
          <cell r="A481">
            <v>0</v>
          </cell>
          <cell r="B481" t="str">
            <v>CONSULTORIO ESTIMULACION TEMPRANA</v>
          </cell>
          <cell r="C481" t="str">
            <v>CE</v>
          </cell>
          <cell r="D481">
            <v>1</v>
          </cell>
          <cell r="E481">
            <v>27.279900000000001</v>
          </cell>
          <cell r="F481">
            <v>0</v>
          </cell>
          <cell r="G481">
            <v>0</v>
          </cell>
          <cell r="H481">
            <v>27.279900000000001</v>
          </cell>
          <cell r="I481">
            <v>0</v>
          </cell>
          <cell r="J481">
            <v>0</v>
          </cell>
        </row>
        <row r="482">
          <cell r="A482">
            <v>0</v>
          </cell>
          <cell r="B482" t="str">
            <v>ATENCION INTEGRAL Y CONSEJERIA DEL ADOLESCENTE</v>
          </cell>
          <cell r="C482" t="str">
            <v>CE</v>
          </cell>
          <cell r="D482">
            <v>1</v>
          </cell>
          <cell r="E482">
            <v>18.453700000000001</v>
          </cell>
          <cell r="F482">
            <v>0</v>
          </cell>
          <cell r="G482">
            <v>0</v>
          </cell>
          <cell r="H482">
            <v>18.453700000000001</v>
          </cell>
          <cell r="I482">
            <v>0</v>
          </cell>
          <cell r="J482">
            <v>0</v>
          </cell>
        </row>
        <row r="483">
          <cell r="A483">
            <v>0</v>
          </cell>
          <cell r="B483" t="str">
            <v>CONSULTORIO PSICOLOGICA</v>
          </cell>
          <cell r="C483" t="str">
            <v>CE</v>
          </cell>
          <cell r="D483">
            <v>1</v>
          </cell>
          <cell r="E483">
            <v>18.088799999999999</v>
          </cell>
          <cell r="F483">
            <v>0</v>
          </cell>
          <cell r="G483">
            <v>0</v>
          </cell>
          <cell r="H483">
            <v>18.088799999999999</v>
          </cell>
          <cell r="I483">
            <v>0</v>
          </cell>
          <cell r="J483">
            <v>0</v>
          </cell>
        </row>
        <row r="484">
          <cell r="A484">
            <v>0</v>
          </cell>
          <cell r="B484">
            <v>0</v>
          </cell>
          <cell r="C484">
            <v>0</v>
          </cell>
          <cell r="D484">
            <v>0</v>
          </cell>
          <cell r="E484">
            <v>0</v>
          </cell>
          <cell r="F484">
            <v>0</v>
          </cell>
          <cell r="G484">
            <v>0</v>
          </cell>
          <cell r="H484">
            <v>0</v>
          </cell>
          <cell r="I484">
            <v>0</v>
          </cell>
          <cell r="J484">
            <v>0</v>
          </cell>
        </row>
        <row r="485">
          <cell r="A485">
            <v>0</v>
          </cell>
          <cell r="B485" t="str">
            <v>P-1d</v>
          </cell>
          <cell r="C485">
            <v>0</v>
          </cell>
          <cell r="D485">
            <v>-12</v>
          </cell>
          <cell r="E485">
            <v>1</v>
          </cell>
          <cell r="F485">
            <v>0</v>
          </cell>
          <cell r="G485">
            <v>0</v>
          </cell>
          <cell r="H485">
            <v>-12</v>
          </cell>
          <cell r="I485">
            <v>0</v>
          </cell>
          <cell r="J485">
            <v>0</v>
          </cell>
        </row>
        <row r="486">
          <cell r="A486">
            <v>0</v>
          </cell>
          <cell r="B486" t="str">
            <v>P-5´c</v>
          </cell>
          <cell r="C486">
            <v>0</v>
          </cell>
          <cell r="D486">
            <v>-1</v>
          </cell>
          <cell r="E486">
            <v>0.9</v>
          </cell>
          <cell r="F486">
            <v>0</v>
          </cell>
          <cell r="G486">
            <v>0</v>
          </cell>
          <cell r="H486">
            <v>-0.9</v>
          </cell>
          <cell r="I486">
            <v>0</v>
          </cell>
          <cell r="J486">
            <v>0</v>
          </cell>
        </row>
        <row r="487">
          <cell r="A487">
            <v>0</v>
          </cell>
          <cell r="B487" t="str">
            <v>PCF-5C</v>
          </cell>
          <cell r="C487">
            <v>0</v>
          </cell>
          <cell r="D487">
            <v>-1</v>
          </cell>
          <cell r="E487">
            <v>0.9</v>
          </cell>
          <cell r="F487">
            <v>0</v>
          </cell>
          <cell r="G487">
            <v>0</v>
          </cell>
          <cell r="H487">
            <v>-0.9</v>
          </cell>
          <cell r="I487">
            <v>0</v>
          </cell>
          <cell r="J487">
            <v>0</v>
          </cell>
        </row>
        <row r="488">
          <cell r="A488">
            <v>0</v>
          </cell>
          <cell r="B488" t="str">
            <v>PUERTA 1</v>
          </cell>
          <cell r="C488">
            <v>0</v>
          </cell>
          <cell r="D488">
            <v>-1</v>
          </cell>
          <cell r="E488">
            <v>1</v>
          </cell>
          <cell r="F488">
            <v>0</v>
          </cell>
          <cell r="G488">
            <v>0</v>
          </cell>
          <cell r="H488">
            <v>-1</v>
          </cell>
          <cell r="I488">
            <v>0</v>
          </cell>
          <cell r="J488">
            <v>0</v>
          </cell>
        </row>
        <row r="489">
          <cell r="A489">
            <v>0</v>
          </cell>
          <cell r="B489" t="str">
            <v xml:space="preserve">PUERTA 2 </v>
          </cell>
          <cell r="C489">
            <v>0</v>
          </cell>
          <cell r="D489">
            <v>-1</v>
          </cell>
          <cell r="E489">
            <v>1</v>
          </cell>
          <cell r="F489">
            <v>0</v>
          </cell>
          <cell r="G489">
            <v>0</v>
          </cell>
          <cell r="H489">
            <v>-1</v>
          </cell>
          <cell r="I489">
            <v>0</v>
          </cell>
          <cell r="J489">
            <v>0</v>
          </cell>
        </row>
        <row r="490">
          <cell r="A490">
            <v>0</v>
          </cell>
          <cell r="B490">
            <v>0</v>
          </cell>
          <cell r="C490">
            <v>0</v>
          </cell>
          <cell r="D490">
            <v>0</v>
          </cell>
          <cell r="E490">
            <v>0</v>
          </cell>
          <cell r="F490">
            <v>0</v>
          </cell>
          <cell r="G490">
            <v>0</v>
          </cell>
          <cell r="H490">
            <v>0</v>
          </cell>
          <cell r="I490">
            <v>0</v>
          </cell>
          <cell r="J490">
            <v>0</v>
          </cell>
        </row>
        <row r="491">
          <cell r="A491">
            <v>0</v>
          </cell>
          <cell r="B491">
            <v>0</v>
          </cell>
          <cell r="C491">
            <v>0</v>
          </cell>
          <cell r="D491">
            <v>0</v>
          </cell>
          <cell r="E491">
            <v>0</v>
          </cell>
          <cell r="F491">
            <v>0</v>
          </cell>
          <cell r="G491">
            <v>0</v>
          </cell>
          <cell r="H491">
            <v>0</v>
          </cell>
          <cell r="I491">
            <v>0</v>
          </cell>
          <cell r="J491">
            <v>0</v>
          </cell>
        </row>
        <row r="492">
          <cell r="A492">
            <v>0</v>
          </cell>
          <cell r="B492">
            <v>0</v>
          </cell>
          <cell r="C492">
            <v>0</v>
          </cell>
          <cell r="D492">
            <v>0</v>
          </cell>
          <cell r="E492">
            <v>0</v>
          </cell>
          <cell r="F492">
            <v>0</v>
          </cell>
          <cell r="G492">
            <v>0</v>
          </cell>
          <cell r="H492">
            <v>0</v>
          </cell>
          <cell r="I492">
            <v>0</v>
          </cell>
          <cell r="J492">
            <v>0</v>
          </cell>
        </row>
        <row r="493">
          <cell r="A493">
            <v>0</v>
          </cell>
          <cell r="B493" t="str">
            <v>CUARTO PISO</v>
          </cell>
          <cell r="C493">
            <v>0</v>
          </cell>
          <cell r="D493">
            <v>0</v>
          </cell>
          <cell r="E493">
            <v>0</v>
          </cell>
          <cell r="F493">
            <v>0</v>
          </cell>
          <cell r="G493">
            <v>0</v>
          </cell>
          <cell r="H493">
            <v>0</v>
          </cell>
          <cell r="I493">
            <v>0</v>
          </cell>
          <cell r="J493">
            <v>0</v>
          </cell>
        </row>
        <row r="494">
          <cell r="A494" t="str">
            <v>T-2</v>
          </cell>
          <cell r="B494" t="str">
            <v>ALMACEN DE EQUIPO E INSTRUMENTO</v>
          </cell>
          <cell r="C494">
            <v>0</v>
          </cell>
          <cell r="D494">
            <v>1</v>
          </cell>
          <cell r="E494">
            <v>9.6999999999999993</v>
          </cell>
          <cell r="F494">
            <v>0</v>
          </cell>
          <cell r="G494">
            <v>0</v>
          </cell>
          <cell r="H494">
            <v>9.6999999999999993</v>
          </cell>
          <cell r="I494">
            <v>0</v>
          </cell>
          <cell r="J494">
            <v>0</v>
          </cell>
        </row>
        <row r="495">
          <cell r="A495">
            <v>0</v>
          </cell>
          <cell r="B495" t="str">
            <v>LACTARIO</v>
          </cell>
          <cell r="C495">
            <v>0</v>
          </cell>
          <cell r="D495">
            <v>1</v>
          </cell>
          <cell r="E495">
            <v>9.25</v>
          </cell>
          <cell r="F495">
            <v>0</v>
          </cell>
          <cell r="G495">
            <v>0</v>
          </cell>
          <cell r="H495">
            <v>9.25</v>
          </cell>
          <cell r="I495">
            <v>0</v>
          </cell>
          <cell r="J495">
            <v>0</v>
          </cell>
        </row>
        <row r="496">
          <cell r="A496">
            <v>0</v>
          </cell>
          <cell r="B496" t="str">
            <v>DEP. ROPA LIMPIA</v>
          </cell>
          <cell r="C496">
            <v>0</v>
          </cell>
          <cell r="D496">
            <v>1</v>
          </cell>
          <cell r="E496">
            <v>7.2999999999999989</v>
          </cell>
          <cell r="F496">
            <v>0</v>
          </cell>
          <cell r="G496">
            <v>0</v>
          </cell>
          <cell r="H496">
            <v>7.2999999999999989</v>
          </cell>
          <cell r="I496">
            <v>0</v>
          </cell>
          <cell r="J496">
            <v>0</v>
          </cell>
        </row>
        <row r="497">
          <cell r="A497">
            <v>0</v>
          </cell>
          <cell r="B497" t="str">
            <v>JEFATURA</v>
          </cell>
          <cell r="C497">
            <v>0</v>
          </cell>
          <cell r="D497">
            <v>1</v>
          </cell>
          <cell r="E497">
            <v>16.87</v>
          </cell>
          <cell r="F497">
            <v>0</v>
          </cell>
          <cell r="G497">
            <v>0</v>
          </cell>
          <cell r="H497">
            <v>16.87</v>
          </cell>
          <cell r="I497">
            <v>0</v>
          </cell>
          <cell r="J497">
            <v>0</v>
          </cell>
        </row>
        <row r="498">
          <cell r="A498">
            <v>0</v>
          </cell>
          <cell r="B498">
            <v>0</v>
          </cell>
          <cell r="C498">
            <v>0</v>
          </cell>
          <cell r="D498">
            <v>0</v>
          </cell>
          <cell r="E498">
            <v>0</v>
          </cell>
          <cell r="F498">
            <v>0</v>
          </cell>
          <cell r="G498">
            <v>0</v>
          </cell>
          <cell r="H498">
            <v>0</v>
          </cell>
          <cell r="I498">
            <v>0</v>
          </cell>
          <cell r="J498">
            <v>0</v>
          </cell>
        </row>
        <row r="499">
          <cell r="A499">
            <v>0</v>
          </cell>
          <cell r="B499" t="str">
            <v>SALA DE REUNIONES</v>
          </cell>
          <cell r="C499">
            <v>0</v>
          </cell>
          <cell r="D499">
            <v>1</v>
          </cell>
          <cell r="E499">
            <v>15.280000000000001</v>
          </cell>
          <cell r="F499">
            <v>0</v>
          </cell>
          <cell r="G499">
            <v>0</v>
          </cell>
          <cell r="H499">
            <v>15.280000000000001</v>
          </cell>
          <cell r="I499">
            <v>0</v>
          </cell>
          <cell r="J499">
            <v>0</v>
          </cell>
        </row>
        <row r="500">
          <cell r="A500">
            <v>0</v>
          </cell>
          <cell r="B500" t="str">
            <v>COORDINACION NUTRICIONAL</v>
          </cell>
          <cell r="C500">
            <v>0</v>
          </cell>
          <cell r="D500">
            <v>1</v>
          </cell>
          <cell r="E500">
            <v>10.58</v>
          </cell>
          <cell r="F500">
            <v>0</v>
          </cell>
          <cell r="G500">
            <v>0</v>
          </cell>
          <cell r="H500">
            <v>10.58</v>
          </cell>
          <cell r="I500">
            <v>0</v>
          </cell>
          <cell r="J500">
            <v>0</v>
          </cell>
        </row>
        <row r="501">
          <cell r="A501">
            <v>0</v>
          </cell>
          <cell r="B501" t="str">
            <v>ESTAR PERSONAL</v>
          </cell>
          <cell r="C501">
            <v>0</v>
          </cell>
          <cell r="D501">
            <v>1</v>
          </cell>
          <cell r="E501">
            <v>14.8</v>
          </cell>
          <cell r="F501">
            <v>0</v>
          </cell>
          <cell r="G501">
            <v>0</v>
          </cell>
          <cell r="H501">
            <v>14.8</v>
          </cell>
          <cell r="I501">
            <v>0</v>
          </cell>
          <cell r="J501">
            <v>0</v>
          </cell>
        </row>
        <row r="502">
          <cell r="A502">
            <v>0</v>
          </cell>
          <cell r="B502" t="str">
            <v>SALA DE ESPERA</v>
          </cell>
          <cell r="C502">
            <v>0</v>
          </cell>
          <cell r="D502">
            <v>1</v>
          </cell>
          <cell r="E502">
            <v>9.2500000000000018</v>
          </cell>
          <cell r="F502">
            <v>0</v>
          </cell>
          <cell r="G502">
            <v>0</v>
          </cell>
          <cell r="H502">
            <v>9.2500000000000018</v>
          </cell>
          <cell r="I502">
            <v>0</v>
          </cell>
          <cell r="J502">
            <v>0</v>
          </cell>
        </row>
        <row r="503">
          <cell r="A503">
            <v>0</v>
          </cell>
          <cell r="B503">
            <v>0</v>
          </cell>
          <cell r="C503">
            <v>0</v>
          </cell>
          <cell r="D503">
            <v>0</v>
          </cell>
          <cell r="E503">
            <v>0</v>
          </cell>
          <cell r="F503">
            <v>0</v>
          </cell>
          <cell r="G503">
            <v>0</v>
          </cell>
          <cell r="H503">
            <v>0</v>
          </cell>
          <cell r="I503">
            <v>0</v>
          </cell>
          <cell r="J503">
            <v>0</v>
          </cell>
        </row>
        <row r="504">
          <cell r="A504">
            <v>0</v>
          </cell>
          <cell r="B504" t="str">
            <v>DIRECCION DE JEFATURA</v>
          </cell>
          <cell r="C504">
            <v>0</v>
          </cell>
          <cell r="D504">
            <v>1</v>
          </cell>
          <cell r="E504">
            <v>16.649999999999999</v>
          </cell>
          <cell r="F504">
            <v>0</v>
          </cell>
          <cell r="G504">
            <v>0</v>
          </cell>
          <cell r="H504">
            <v>16.649999999999999</v>
          </cell>
          <cell r="I504">
            <v>0</v>
          </cell>
          <cell r="J504">
            <v>0</v>
          </cell>
        </row>
        <row r="505">
          <cell r="A505">
            <v>0</v>
          </cell>
          <cell r="B505" t="str">
            <v>SECREATRIA</v>
          </cell>
          <cell r="C505">
            <v>0</v>
          </cell>
          <cell r="D505">
            <v>1</v>
          </cell>
          <cell r="E505">
            <v>13.7</v>
          </cell>
          <cell r="F505">
            <v>0</v>
          </cell>
          <cell r="G505">
            <v>0</v>
          </cell>
          <cell r="H505">
            <v>13.7</v>
          </cell>
          <cell r="I505">
            <v>0</v>
          </cell>
          <cell r="J505">
            <v>0</v>
          </cell>
        </row>
        <row r="506">
          <cell r="A506">
            <v>0</v>
          </cell>
          <cell r="B506" t="str">
            <v>SALA DE REUNIONES</v>
          </cell>
          <cell r="C506">
            <v>0</v>
          </cell>
          <cell r="D506">
            <v>1</v>
          </cell>
          <cell r="E506">
            <v>13.219999999999999</v>
          </cell>
          <cell r="F506">
            <v>0</v>
          </cell>
          <cell r="G506">
            <v>0</v>
          </cell>
          <cell r="H506">
            <v>13.219999999999999</v>
          </cell>
          <cell r="I506">
            <v>0</v>
          </cell>
          <cell r="J506">
            <v>0</v>
          </cell>
        </row>
        <row r="507">
          <cell r="A507">
            <v>0</v>
          </cell>
          <cell r="B507">
            <v>0</v>
          </cell>
          <cell r="C507">
            <v>0</v>
          </cell>
          <cell r="D507">
            <v>0</v>
          </cell>
          <cell r="E507">
            <v>0</v>
          </cell>
          <cell r="F507">
            <v>0</v>
          </cell>
          <cell r="G507">
            <v>0</v>
          </cell>
          <cell r="H507">
            <v>0</v>
          </cell>
          <cell r="I507">
            <v>0</v>
          </cell>
          <cell r="J507">
            <v>0</v>
          </cell>
        </row>
        <row r="508">
          <cell r="A508">
            <v>0</v>
          </cell>
          <cell r="B508" t="str">
            <v>POOL ADMINISTRATIVO</v>
          </cell>
          <cell r="C508">
            <v>0</v>
          </cell>
          <cell r="D508">
            <v>1</v>
          </cell>
          <cell r="E508">
            <v>18.36</v>
          </cell>
          <cell r="F508">
            <v>0</v>
          </cell>
          <cell r="G508">
            <v>0</v>
          </cell>
          <cell r="H508">
            <v>18.36</v>
          </cell>
          <cell r="I508">
            <v>0</v>
          </cell>
          <cell r="J508">
            <v>0</v>
          </cell>
        </row>
        <row r="509">
          <cell r="A509">
            <v>0</v>
          </cell>
          <cell r="B509" t="str">
            <v>APOYO TECNICO ADMINISTRATIVO / OFICINA DE SEGUROS</v>
          </cell>
          <cell r="C509">
            <v>0</v>
          </cell>
          <cell r="D509">
            <v>1</v>
          </cell>
          <cell r="E509">
            <v>18.75</v>
          </cell>
          <cell r="F509">
            <v>0</v>
          </cell>
          <cell r="G509">
            <v>0</v>
          </cell>
          <cell r="H509">
            <v>18.75</v>
          </cell>
          <cell r="I509">
            <v>0</v>
          </cell>
          <cell r="J509">
            <v>0</v>
          </cell>
        </row>
        <row r="510">
          <cell r="A510">
            <v>0</v>
          </cell>
          <cell r="B510" t="str">
            <v>UNIDAD DE EPIDIMIOLOGIA</v>
          </cell>
          <cell r="C510">
            <v>0</v>
          </cell>
          <cell r="D510">
            <v>1</v>
          </cell>
          <cell r="E510">
            <v>16.899999999999999</v>
          </cell>
          <cell r="F510">
            <v>0</v>
          </cell>
          <cell r="G510">
            <v>0</v>
          </cell>
          <cell r="H510">
            <v>16.899999999999999</v>
          </cell>
          <cell r="I510">
            <v>0</v>
          </cell>
          <cell r="J510">
            <v>0</v>
          </cell>
        </row>
        <row r="511">
          <cell r="A511">
            <v>0</v>
          </cell>
          <cell r="B511">
            <v>0</v>
          </cell>
          <cell r="C511">
            <v>0</v>
          </cell>
          <cell r="D511">
            <v>0</v>
          </cell>
          <cell r="E511">
            <v>0</v>
          </cell>
          <cell r="F511">
            <v>0</v>
          </cell>
          <cell r="G511">
            <v>0</v>
          </cell>
          <cell r="H511">
            <v>0</v>
          </cell>
          <cell r="I511">
            <v>0</v>
          </cell>
          <cell r="J511">
            <v>0</v>
          </cell>
        </row>
        <row r="512">
          <cell r="A512">
            <v>0</v>
          </cell>
          <cell r="B512">
            <v>0</v>
          </cell>
          <cell r="C512">
            <v>0</v>
          </cell>
          <cell r="D512">
            <v>0</v>
          </cell>
          <cell r="E512">
            <v>0</v>
          </cell>
          <cell r="F512">
            <v>0</v>
          </cell>
          <cell r="G512">
            <v>0</v>
          </cell>
          <cell r="H512">
            <v>0</v>
          </cell>
          <cell r="I512">
            <v>0</v>
          </cell>
          <cell r="J512">
            <v>0</v>
          </cell>
        </row>
        <row r="513">
          <cell r="A513">
            <v>0</v>
          </cell>
          <cell r="B513" t="str">
            <v>QUINTO PISO</v>
          </cell>
          <cell r="C513">
            <v>0</v>
          </cell>
          <cell r="D513">
            <v>0</v>
          </cell>
          <cell r="E513">
            <v>0</v>
          </cell>
          <cell r="F513">
            <v>0</v>
          </cell>
          <cell r="G513">
            <v>0</v>
          </cell>
          <cell r="H513">
            <v>0</v>
          </cell>
          <cell r="I513">
            <v>0</v>
          </cell>
          <cell r="J513">
            <v>0</v>
          </cell>
        </row>
        <row r="514">
          <cell r="A514" t="str">
            <v>T-2</v>
          </cell>
          <cell r="B514" t="str">
            <v>ALMACEN EQUIP. Y MATERIALES PARA DESASTRES</v>
          </cell>
          <cell r="C514">
            <v>0</v>
          </cell>
          <cell r="D514">
            <v>1</v>
          </cell>
          <cell r="E514">
            <v>11</v>
          </cell>
          <cell r="F514">
            <v>0</v>
          </cell>
          <cell r="G514">
            <v>0</v>
          </cell>
          <cell r="H514">
            <v>11</v>
          </cell>
          <cell r="I514">
            <v>0</v>
          </cell>
          <cell r="J514">
            <v>0</v>
          </cell>
        </row>
        <row r="515">
          <cell r="A515">
            <v>0</v>
          </cell>
          <cell r="B515" t="str">
            <v>ESCLUSA</v>
          </cell>
          <cell r="C515">
            <v>0</v>
          </cell>
          <cell r="D515">
            <v>1</v>
          </cell>
          <cell r="E515">
            <v>6.0500000000000007</v>
          </cell>
          <cell r="F515">
            <v>0</v>
          </cell>
          <cell r="G515">
            <v>0</v>
          </cell>
          <cell r="H515">
            <v>6.0500000000000007</v>
          </cell>
          <cell r="I515">
            <v>0</v>
          </cell>
          <cell r="J515">
            <v>0</v>
          </cell>
        </row>
        <row r="516">
          <cell r="A516">
            <v>0</v>
          </cell>
          <cell r="B516" t="str">
            <v>ROPA LIMPIA</v>
          </cell>
          <cell r="C516">
            <v>0</v>
          </cell>
          <cell r="D516">
            <v>1</v>
          </cell>
          <cell r="E516">
            <v>8.35</v>
          </cell>
          <cell r="F516">
            <v>0</v>
          </cell>
          <cell r="G516">
            <v>0</v>
          </cell>
          <cell r="H516">
            <v>8.35</v>
          </cell>
          <cell r="I516">
            <v>0</v>
          </cell>
          <cell r="J516">
            <v>0</v>
          </cell>
        </row>
        <row r="517">
          <cell r="A517">
            <v>0</v>
          </cell>
          <cell r="B517">
            <v>0</v>
          </cell>
          <cell r="C517">
            <v>0</v>
          </cell>
          <cell r="D517">
            <v>0</v>
          </cell>
          <cell r="E517">
            <v>0</v>
          </cell>
          <cell r="F517">
            <v>0</v>
          </cell>
          <cell r="G517">
            <v>0</v>
          </cell>
          <cell r="H517">
            <v>0</v>
          </cell>
          <cell r="I517">
            <v>0</v>
          </cell>
          <cell r="J517">
            <v>0</v>
          </cell>
        </row>
        <row r="518">
          <cell r="A518">
            <v>0</v>
          </cell>
          <cell r="B518" t="str">
            <v>PATIO</v>
          </cell>
          <cell r="C518">
            <v>0</v>
          </cell>
          <cell r="D518">
            <v>1</v>
          </cell>
          <cell r="E518">
            <v>15.200000000000003</v>
          </cell>
          <cell r="F518">
            <v>0</v>
          </cell>
          <cell r="G518">
            <v>0</v>
          </cell>
          <cell r="H518">
            <v>15.200000000000003</v>
          </cell>
          <cell r="I518">
            <v>0</v>
          </cell>
          <cell r="J518">
            <v>0</v>
          </cell>
        </row>
        <row r="519">
          <cell r="A519">
            <v>0</v>
          </cell>
          <cell r="B519" t="str">
            <v>ESTAR DE PERSONAL</v>
          </cell>
          <cell r="C519">
            <v>0</v>
          </cell>
          <cell r="D519">
            <v>1</v>
          </cell>
          <cell r="E519">
            <v>13.75</v>
          </cell>
          <cell r="F519">
            <v>0</v>
          </cell>
          <cell r="G519">
            <v>0</v>
          </cell>
          <cell r="H519">
            <v>13.75</v>
          </cell>
          <cell r="I519">
            <v>0</v>
          </cell>
          <cell r="J519">
            <v>0</v>
          </cell>
        </row>
        <row r="520">
          <cell r="A520">
            <v>0</v>
          </cell>
          <cell r="B520" t="str">
            <v>DEPOSITO</v>
          </cell>
          <cell r="C520">
            <v>0</v>
          </cell>
          <cell r="D520">
            <v>1</v>
          </cell>
          <cell r="E520">
            <v>12.9</v>
          </cell>
          <cell r="F520">
            <v>0</v>
          </cell>
          <cell r="G520">
            <v>0</v>
          </cell>
          <cell r="H520">
            <v>12.9</v>
          </cell>
          <cell r="I520">
            <v>0</v>
          </cell>
          <cell r="J520">
            <v>0</v>
          </cell>
        </row>
        <row r="521">
          <cell r="A521">
            <v>0</v>
          </cell>
          <cell r="B521">
            <v>0</v>
          </cell>
          <cell r="C521">
            <v>0</v>
          </cell>
          <cell r="D521">
            <v>0</v>
          </cell>
          <cell r="E521">
            <v>0</v>
          </cell>
          <cell r="F521">
            <v>0</v>
          </cell>
          <cell r="G521">
            <v>0</v>
          </cell>
          <cell r="H521">
            <v>0</v>
          </cell>
          <cell r="I521">
            <v>0</v>
          </cell>
          <cell r="J521">
            <v>0</v>
          </cell>
        </row>
        <row r="522">
          <cell r="A522">
            <v>0</v>
          </cell>
          <cell r="B522" t="str">
            <v>CONTROL DE ACCESO</v>
          </cell>
          <cell r="C522">
            <v>0</v>
          </cell>
          <cell r="D522">
            <v>1</v>
          </cell>
          <cell r="E522">
            <v>5.5200000000000005</v>
          </cell>
          <cell r="F522">
            <v>0</v>
          </cell>
          <cell r="G522">
            <v>0</v>
          </cell>
          <cell r="H522">
            <v>5.5200000000000005</v>
          </cell>
          <cell r="I522">
            <v>0</v>
          </cell>
          <cell r="J522">
            <v>0</v>
          </cell>
        </row>
        <row r="523">
          <cell r="A523">
            <v>0</v>
          </cell>
          <cell r="B523" t="str">
            <v>CENTRO DE COMPUTO</v>
          </cell>
          <cell r="C523">
            <v>0</v>
          </cell>
          <cell r="D523">
            <v>1</v>
          </cell>
          <cell r="E523">
            <v>11.4</v>
          </cell>
          <cell r="F523">
            <v>0</v>
          </cell>
          <cell r="G523">
            <v>0</v>
          </cell>
          <cell r="H523">
            <v>11.4</v>
          </cell>
          <cell r="I523">
            <v>0</v>
          </cell>
          <cell r="J523">
            <v>0</v>
          </cell>
        </row>
        <row r="524">
          <cell r="A524">
            <v>0</v>
          </cell>
          <cell r="B524" t="str">
            <v>CENTRAL DE COMUNICIONES</v>
          </cell>
          <cell r="C524">
            <v>0</v>
          </cell>
          <cell r="D524">
            <v>1</v>
          </cell>
          <cell r="E524">
            <v>12.05</v>
          </cell>
          <cell r="F524">
            <v>0</v>
          </cell>
          <cell r="G524">
            <v>0</v>
          </cell>
          <cell r="H524">
            <v>12.05</v>
          </cell>
          <cell r="I524">
            <v>0</v>
          </cell>
          <cell r="J524">
            <v>0</v>
          </cell>
        </row>
        <row r="525">
          <cell r="A525">
            <v>0</v>
          </cell>
          <cell r="B525">
            <v>0</v>
          </cell>
          <cell r="C525">
            <v>0</v>
          </cell>
          <cell r="D525">
            <v>0</v>
          </cell>
          <cell r="E525">
            <v>0</v>
          </cell>
          <cell r="F525">
            <v>0</v>
          </cell>
          <cell r="G525">
            <v>0</v>
          </cell>
          <cell r="H525">
            <v>0</v>
          </cell>
          <cell r="I525">
            <v>0</v>
          </cell>
          <cell r="J525">
            <v>0</v>
          </cell>
        </row>
        <row r="526">
          <cell r="A526">
            <v>0</v>
          </cell>
          <cell r="B526" t="str">
            <v>CORREDOR</v>
          </cell>
          <cell r="C526">
            <v>0</v>
          </cell>
          <cell r="D526">
            <v>1</v>
          </cell>
          <cell r="E526">
            <v>22.450000000000014</v>
          </cell>
          <cell r="F526">
            <v>0</v>
          </cell>
          <cell r="G526">
            <v>0</v>
          </cell>
          <cell r="H526">
            <v>22.450000000000014</v>
          </cell>
          <cell r="I526">
            <v>0</v>
          </cell>
          <cell r="J526">
            <v>0</v>
          </cell>
        </row>
        <row r="527">
          <cell r="A527">
            <v>0</v>
          </cell>
          <cell r="B527" t="str">
            <v>ESTADISTICA</v>
          </cell>
          <cell r="C527">
            <v>0</v>
          </cell>
          <cell r="D527">
            <v>1</v>
          </cell>
          <cell r="E527">
            <v>15.96</v>
          </cell>
          <cell r="F527">
            <v>0</v>
          </cell>
          <cell r="G527">
            <v>0</v>
          </cell>
          <cell r="H527">
            <v>15.96</v>
          </cell>
          <cell r="I527">
            <v>0</v>
          </cell>
          <cell r="J527">
            <v>0</v>
          </cell>
        </row>
        <row r="528">
          <cell r="A528">
            <v>0</v>
          </cell>
          <cell r="B528" t="str">
            <v>SOPORTE INFORMATICO</v>
          </cell>
          <cell r="C528">
            <v>0</v>
          </cell>
          <cell r="D528">
            <v>1</v>
          </cell>
          <cell r="E528">
            <v>11.9</v>
          </cell>
          <cell r="F528">
            <v>0</v>
          </cell>
          <cell r="G528">
            <v>0</v>
          </cell>
          <cell r="H528">
            <v>11.9</v>
          </cell>
          <cell r="I528">
            <v>0</v>
          </cell>
          <cell r="J528">
            <v>0</v>
          </cell>
        </row>
        <row r="529">
          <cell r="A529">
            <v>0</v>
          </cell>
          <cell r="B529">
            <v>0</v>
          </cell>
          <cell r="C529">
            <v>0</v>
          </cell>
          <cell r="D529">
            <v>0</v>
          </cell>
          <cell r="E529">
            <v>0</v>
          </cell>
          <cell r="F529">
            <v>0</v>
          </cell>
          <cell r="G529">
            <v>0</v>
          </cell>
          <cell r="H529">
            <v>0</v>
          </cell>
          <cell r="I529">
            <v>0</v>
          </cell>
          <cell r="J529">
            <v>0</v>
          </cell>
        </row>
        <row r="530">
          <cell r="A530">
            <v>0</v>
          </cell>
          <cell r="B530" t="str">
            <v>CENTRAL DE VIGILANCIA Y SEGURIDAD</v>
          </cell>
          <cell r="C530">
            <v>0</v>
          </cell>
          <cell r="D530">
            <v>1</v>
          </cell>
          <cell r="E530">
            <v>17.5</v>
          </cell>
          <cell r="F530">
            <v>0</v>
          </cell>
          <cell r="G530">
            <v>0</v>
          </cell>
          <cell r="H530">
            <v>17.5</v>
          </cell>
          <cell r="I530">
            <v>0</v>
          </cell>
          <cell r="J530">
            <v>0</v>
          </cell>
        </row>
        <row r="531">
          <cell r="A531">
            <v>0</v>
          </cell>
          <cell r="B531" t="str">
            <v>ADMINISTRACION</v>
          </cell>
          <cell r="C531">
            <v>0</v>
          </cell>
          <cell r="D531">
            <v>1</v>
          </cell>
          <cell r="E531">
            <v>17.899999999999999</v>
          </cell>
          <cell r="F531">
            <v>0</v>
          </cell>
          <cell r="G531">
            <v>0</v>
          </cell>
          <cell r="H531">
            <v>17.899999999999999</v>
          </cell>
          <cell r="I531">
            <v>0</v>
          </cell>
          <cell r="J531">
            <v>0</v>
          </cell>
        </row>
        <row r="532">
          <cell r="A532">
            <v>0</v>
          </cell>
          <cell r="B532">
            <v>0</v>
          </cell>
          <cell r="C532">
            <v>0</v>
          </cell>
          <cell r="D532">
            <v>0</v>
          </cell>
          <cell r="E532">
            <v>0</v>
          </cell>
          <cell r="F532">
            <v>0</v>
          </cell>
          <cell r="G532">
            <v>0</v>
          </cell>
          <cell r="H532">
            <v>0</v>
          </cell>
          <cell r="I532">
            <v>0</v>
          </cell>
          <cell r="J532">
            <v>0</v>
          </cell>
        </row>
        <row r="533">
          <cell r="A533">
            <v>0</v>
          </cell>
          <cell r="B533">
            <v>0</v>
          </cell>
          <cell r="C533">
            <v>0</v>
          </cell>
          <cell r="D533">
            <v>0</v>
          </cell>
          <cell r="E533">
            <v>0</v>
          </cell>
          <cell r="F533">
            <v>0</v>
          </cell>
          <cell r="G533">
            <v>0</v>
          </cell>
          <cell r="H533">
            <v>0</v>
          </cell>
          <cell r="I533">
            <v>0</v>
          </cell>
          <cell r="J533">
            <v>0</v>
          </cell>
        </row>
        <row r="534">
          <cell r="A534">
            <v>0</v>
          </cell>
          <cell r="B534">
            <v>0</v>
          </cell>
          <cell r="C534">
            <v>0</v>
          </cell>
          <cell r="D534">
            <v>0</v>
          </cell>
          <cell r="E534">
            <v>0</v>
          </cell>
          <cell r="F534">
            <v>0</v>
          </cell>
          <cell r="G534">
            <v>0</v>
          </cell>
          <cell r="H534">
            <v>0</v>
          </cell>
          <cell r="I534">
            <v>0</v>
          </cell>
          <cell r="J534">
            <v>0</v>
          </cell>
        </row>
        <row r="535">
          <cell r="A535">
            <v>0</v>
          </cell>
          <cell r="B535">
            <v>0</v>
          </cell>
          <cell r="C535">
            <v>0</v>
          </cell>
          <cell r="D535">
            <v>0</v>
          </cell>
          <cell r="E535">
            <v>0</v>
          </cell>
          <cell r="F535">
            <v>0</v>
          </cell>
          <cell r="G535">
            <v>0</v>
          </cell>
          <cell r="H535">
            <v>0</v>
          </cell>
          <cell r="I535">
            <v>0</v>
          </cell>
          <cell r="J535">
            <v>0</v>
          </cell>
        </row>
        <row r="536">
          <cell r="A536">
            <v>0</v>
          </cell>
          <cell r="B536">
            <v>0</v>
          </cell>
          <cell r="C536">
            <v>0</v>
          </cell>
          <cell r="D536">
            <v>0</v>
          </cell>
          <cell r="E536">
            <v>0</v>
          </cell>
          <cell r="F536">
            <v>0</v>
          </cell>
          <cell r="G536">
            <v>0</v>
          </cell>
          <cell r="H536">
            <v>0</v>
          </cell>
          <cell r="I536">
            <v>0</v>
          </cell>
          <cell r="J536">
            <v>0</v>
          </cell>
        </row>
        <row r="537">
          <cell r="A537" t="str">
            <v>03.05.02.03</v>
          </cell>
          <cell r="B537" t="str">
            <v xml:space="preserve">   CONTRAZOCALO DE CEMENTO</v>
          </cell>
          <cell r="C537">
            <v>0</v>
          </cell>
          <cell r="D537">
            <v>0</v>
          </cell>
          <cell r="E537">
            <v>0</v>
          </cell>
          <cell r="F537">
            <v>0</v>
          </cell>
          <cell r="G537">
            <v>0</v>
          </cell>
          <cell r="H537">
            <v>0</v>
          </cell>
          <cell r="I537">
            <v>0</v>
          </cell>
          <cell r="J537">
            <v>0</v>
          </cell>
        </row>
        <row r="538">
          <cell r="A538">
            <v>0</v>
          </cell>
          <cell r="B538">
            <v>0</v>
          </cell>
          <cell r="C538">
            <v>0</v>
          </cell>
          <cell r="D538">
            <v>0</v>
          </cell>
          <cell r="E538">
            <v>0</v>
          </cell>
          <cell r="F538">
            <v>0</v>
          </cell>
          <cell r="G538">
            <v>0</v>
          </cell>
          <cell r="H538">
            <v>0</v>
          </cell>
          <cell r="I538">
            <v>0</v>
          </cell>
          <cell r="J538">
            <v>0</v>
          </cell>
        </row>
        <row r="539">
          <cell r="A539" t="str">
            <v>ITEM</v>
          </cell>
          <cell r="B539" t="str">
            <v>DESCRIPCION</v>
          </cell>
          <cell r="C539" t="str">
            <v>Cod.</v>
          </cell>
          <cell r="D539" t="str">
            <v>Cantid.</v>
          </cell>
          <cell r="E539" t="str">
            <v xml:space="preserve">LARGO </v>
          </cell>
          <cell r="F539" t="str">
            <v>ALTO</v>
          </cell>
          <cell r="G539" t="str">
            <v>ANCHO</v>
          </cell>
          <cell r="H539" t="str">
            <v>PARCIAL</v>
          </cell>
          <cell r="I539" t="str">
            <v>TOTAL</v>
          </cell>
          <cell r="J539" t="str">
            <v>UND</v>
          </cell>
        </row>
        <row r="540">
          <cell r="A540" t="str">
            <v>03.05.02.03.02</v>
          </cell>
          <cell r="B540" t="str">
            <v xml:space="preserve">      CONTRAZOCALO DE CEMENTO PULIDO H = 0.10 m</v>
          </cell>
          <cell r="C540">
            <v>0</v>
          </cell>
          <cell r="D540">
            <v>0</v>
          </cell>
          <cell r="E540">
            <v>0</v>
          </cell>
          <cell r="F540">
            <v>0</v>
          </cell>
          <cell r="G540">
            <v>0</v>
          </cell>
          <cell r="H540">
            <v>0</v>
          </cell>
          <cell r="I540">
            <v>632.56870000000004</v>
          </cell>
          <cell r="J540" t="str">
            <v>m</v>
          </cell>
        </row>
        <row r="541">
          <cell r="A541">
            <v>0</v>
          </cell>
          <cell r="B541">
            <v>0</v>
          </cell>
          <cell r="C541">
            <v>0</v>
          </cell>
          <cell r="D541">
            <v>0</v>
          </cell>
          <cell r="E541">
            <v>0</v>
          </cell>
          <cell r="F541">
            <v>0</v>
          </cell>
          <cell r="G541">
            <v>0</v>
          </cell>
          <cell r="H541">
            <v>0</v>
          </cell>
          <cell r="I541">
            <v>0</v>
          </cell>
          <cell r="J541">
            <v>0</v>
          </cell>
        </row>
        <row r="542">
          <cell r="A542">
            <v>0</v>
          </cell>
          <cell r="B542" t="str">
            <v>ENTRE PISO SOTANO</v>
          </cell>
          <cell r="C542">
            <v>0</v>
          </cell>
          <cell r="D542">
            <v>0</v>
          </cell>
          <cell r="E542">
            <v>0</v>
          </cell>
          <cell r="F542">
            <v>0</v>
          </cell>
          <cell r="G542">
            <v>0</v>
          </cell>
          <cell r="H542">
            <v>0</v>
          </cell>
          <cell r="I542">
            <v>0</v>
          </cell>
          <cell r="J542">
            <v>0</v>
          </cell>
        </row>
        <row r="543">
          <cell r="A543" t="str">
            <v>T-14</v>
          </cell>
          <cell r="B543" t="str">
            <v>CONTROL ACELEROMETRICO</v>
          </cell>
          <cell r="C543">
            <v>0</v>
          </cell>
          <cell r="D543">
            <v>1</v>
          </cell>
          <cell r="E543">
            <v>7.5000000000000009</v>
          </cell>
          <cell r="F543">
            <v>0</v>
          </cell>
          <cell r="G543">
            <v>0</v>
          </cell>
          <cell r="H543">
            <v>7.5000000000000009</v>
          </cell>
          <cell r="I543">
            <v>0</v>
          </cell>
          <cell r="J543">
            <v>0</v>
          </cell>
        </row>
        <row r="544">
          <cell r="A544">
            <v>0</v>
          </cell>
          <cell r="B544" t="str">
            <v>CUARTO DE BOMBAS</v>
          </cell>
          <cell r="C544">
            <v>0</v>
          </cell>
          <cell r="D544">
            <v>1</v>
          </cell>
          <cell r="E544">
            <v>13.100000000000001</v>
          </cell>
          <cell r="F544">
            <v>0</v>
          </cell>
          <cell r="G544">
            <v>0</v>
          </cell>
          <cell r="H544">
            <v>13.100000000000001</v>
          </cell>
          <cell r="I544">
            <v>0</v>
          </cell>
          <cell r="J544">
            <v>0</v>
          </cell>
        </row>
        <row r="545">
          <cell r="A545">
            <v>0</v>
          </cell>
          <cell r="B545">
            <v>0</v>
          </cell>
          <cell r="C545">
            <v>0</v>
          </cell>
          <cell r="D545">
            <v>0</v>
          </cell>
          <cell r="E545">
            <v>0</v>
          </cell>
          <cell r="F545">
            <v>0</v>
          </cell>
          <cell r="G545">
            <v>0</v>
          </cell>
          <cell r="H545">
            <v>0</v>
          </cell>
          <cell r="I545">
            <v>0</v>
          </cell>
          <cell r="J545">
            <v>0</v>
          </cell>
        </row>
        <row r="546">
          <cell r="A546">
            <v>0</v>
          </cell>
          <cell r="B546" t="str">
            <v>SOTANO</v>
          </cell>
          <cell r="C546">
            <v>0</v>
          </cell>
          <cell r="D546">
            <v>0</v>
          </cell>
          <cell r="E546">
            <v>0</v>
          </cell>
          <cell r="F546">
            <v>0</v>
          </cell>
          <cell r="G546">
            <v>0</v>
          </cell>
          <cell r="H546">
            <v>0</v>
          </cell>
          <cell r="I546">
            <v>0</v>
          </cell>
          <cell r="J546">
            <v>0</v>
          </cell>
        </row>
        <row r="547">
          <cell r="A547" t="str">
            <v>T-14</v>
          </cell>
          <cell r="B547" t="str">
            <v>ALMACEN GENERAL</v>
          </cell>
          <cell r="C547">
            <v>0</v>
          </cell>
          <cell r="D547">
            <v>1</v>
          </cell>
          <cell r="E547">
            <v>18.400000000000002</v>
          </cell>
          <cell r="F547">
            <v>0</v>
          </cell>
          <cell r="G547">
            <v>0</v>
          </cell>
          <cell r="H547">
            <v>18.400000000000002</v>
          </cell>
          <cell r="I547">
            <v>0</v>
          </cell>
          <cell r="J547">
            <v>0</v>
          </cell>
        </row>
        <row r="548">
          <cell r="A548">
            <v>0</v>
          </cell>
          <cell r="B548" t="str">
            <v>DEPOSITO PARA EQUIPO Y MOBILIARIO DE BAJA</v>
          </cell>
          <cell r="C548">
            <v>0</v>
          </cell>
          <cell r="D548">
            <v>1</v>
          </cell>
          <cell r="E548">
            <v>17.8</v>
          </cell>
          <cell r="F548">
            <v>0</v>
          </cell>
          <cell r="G548">
            <v>0</v>
          </cell>
          <cell r="H548">
            <v>17.8</v>
          </cell>
          <cell r="I548">
            <v>0</v>
          </cell>
          <cell r="J548">
            <v>0</v>
          </cell>
        </row>
        <row r="549">
          <cell r="A549">
            <v>0</v>
          </cell>
          <cell r="B549">
            <v>0</v>
          </cell>
          <cell r="C549">
            <v>0</v>
          </cell>
          <cell r="D549">
            <v>0</v>
          </cell>
          <cell r="E549">
            <v>0</v>
          </cell>
          <cell r="F549">
            <v>0</v>
          </cell>
          <cell r="G549">
            <v>0</v>
          </cell>
          <cell r="H549">
            <v>0</v>
          </cell>
          <cell r="I549">
            <v>0</v>
          </cell>
          <cell r="J549">
            <v>0</v>
          </cell>
        </row>
        <row r="550">
          <cell r="A550">
            <v>0</v>
          </cell>
          <cell r="B550" t="str">
            <v>ALMACEN MAT. ESCRITORIO</v>
          </cell>
          <cell r="C550">
            <v>0</v>
          </cell>
          <cell r="D550">
            <v>1</v>
          </cell>
          <cell r="E550">
            <v>18.100000000000001</v>
          </cell>
          <cell r="F550">
            <v>0</v>
          </cell>
          <cell r="G550">
            <v>0</v>
          </cell>
          <cell r="H550">
            <v>18.100000000000001</v>
          </cell>
          <cell r="I550">
            <v>0</v>
          </cell>
          <cell r="J550">
            <v>0</v>
          </cell>
        </row>
        <row r="551">
          <cell r="A551">
            <v>0</v>
          </cell>
          <cell r="B551" t="str">
            <v>ALM. MAT. LIMP.</v>
          </cell>
          <cell r="C551">
            <v>0</v>
          </cell>
          <cell r="D551">
            <v>1</v>
          </cell>
          <cell r="E551">
            <v>10.6</v>
          </cell>
          <cell r="F551">
            <v>0</v>
          </cell>
          <cell r="G551">
            <v>0</v>
          </cell>
          <cell r="H551">
            <v>10.6</v>
          </cell>
          <cell r="I551">
            <v>0</v>
          </cell>
          <cell r="J551">
            <v>0</v>
          </cell>
        </row>
        <row r="552">
          <cell r="A552">
            <v>0</v>
          </cell>
          <cell r="B552">
            <v>0</v>
          </cell>
          <cell r="C552">
            <v>0</v>
          </cell>
          <cell r="D552">
            <v>0</v>
          </cell>
          <cell r="E552">
            <v>0</v>
          </cell>
          <cell r="F552">
            <v>0</v>
          </cell>
          <cell r="G552">
            <v>0</v>
          </cell>
          <cell r="H552">
            <v>0</v>
          </cell>
          <cell r="I552">
            <v>0</v>
          </cell>
          <cell r="J552">
            <v>0</v>
          </cell>
        </row>
        <row r="553">
          <cell r="A553">
            <v>0</v>
          </cell>
          <cell r="B553" t="str">
            <v>CORREDOR</v>
          </cell>
          <cell r="C553">
            <v>0</v>
          </cell>
          <cell r="D553">
            <v>1</v>
          </cell>
          <cell r="E553">
            <v>36.979999999999997</v>
          </cell>
          <cell r="F553">
            <v>0</v>
          </cell>
          <cell r="G553">
            <v>0</v>
          </cell>
          <cell r="H553">
            <v>36.979999999999997</v>
          </cell>
          <cell r="I553">
            <v>0</v>
          </cell>
          <cell r="J553">
            <v>0</v>
          </cell>
        </row>
        <row r="554">
          <cell r="A554">
            <v>0</v>
          </cell>
          <cell r="B554" t="str">
            <v>SALA DE TELECOMUNICACIONES</v>
          </cell>
          <cell r="C554">
            <v>0</v>
          </cell>
          <cell r="D554">
            <v>1</v>
          </cell>
          <cell r="E554">
            <v>13.9</v>
          </cell>
          <cell r="F554">
            <v>0</v>
          </cell>
          <cell r="G554">
            <v>0</v>
          </cell>
          <cell r="H554">
            <v>13.9</v>
          </cell>
          <cell r="I554">
            <v>0</v>
          </cell>
          <cell r="J554">
            <v>0</v>
          </cell>
        </row>
        <row r="555">
          <cell r="A555">
            <v>0</v>
          </cell>
          <cell r="B555">
            <v>0</v>
          </cell>
          <cell r="C555">
            <v>0</v>
          </cell>
          <cell r="D555">
            <v>0</v>
          </cell>
          <cell r="E555">
            <v>0</v>
          </cell>
          <cell r="F555">
            <v>0</v>
          </cell>
          <cell r="G555">
            <v>0</v>
          </cell>
          <cell r="H555">
            <v>0</v>
          </cell>
          <cell r="I555">
            <v>0</v>
          </cell>
          <cell r="J555">
            <v>0</v>
          </cell>
        </row>
        <row r="556">
          <cell r="A556">
            <v>0</v>
          </cell>
          <cell r="B556" t="str">
            <v>CL. PARA I.E</v>
          </cell>
          <cell r="C556">
            <v>0</v>
          </cell>
          <cell r="D556">
            <v>1</v>
          </cell>
          <cell r="E556">
            <v>7.12</v>
          </cell>
          <cell r="F556">
            <v>0</v>
          </cell>
          <cell r="G556">
            <v>0</v>
          </cell>
          <cell r="H556">
            <v>7.12</v>
          </cell>
          <cell r="I556">
            <v>0</v>
          </cell>
          <cell r="J556">
            <v>0</v>
          </cell>
        </row>
        <row r="557">
          <cell r="A557">
            <v>0</v>
          </cell>
          <cell r="B557" t="str">
            <v>DEPOSITO MATERIALES</v>
          </cell>
          <cell r="C557">
            <v>0</v>
          </cell>
          <cell r="D557">
            <v>1</v>
          </cell>
          <cell r="E557">
            <v>10.36</v>
          </cell>
          <cell r="F557">
            <v>0</v>
          </cell>
          <cell r="G557">
            <v>0</v>
          </cell>
          <cell r="H557">
            <v>10.36</v>
          </cell>
          <cell r="I557">
            <v>0</v>
          </cell>
          <cell r="J557">
            <v>0</v>
          </cell>
        </row>
        <row r="558">
          <cell r="A558">
            <v>0</v>
          </cell>
          <cell r="B558">
            <v>0</v>
          </cell>
          <cell r="C558">
            <v>0</v>
          </cell>
          <cell r="D558">
            <v>0</v>
          </cell>
          <cell r="E558">
            <v>0</v>
          </cell>
          <cell r="F558">
            <v>0</v>
          </cell>
          <cell r="G558">
            <v>0</v>
          </cell>
          <cell r="H558">
            <v>0</v>
          </cell>
          <cell r="I558">
            <v>0</v>
          </cell>
          <cell r="J558">
            <v>0</v>
          </cell>
        </row>
        <row r="559">
          <cell r="A559">
            <v>0</v>
          </cell>
          <cell r="B559" t="str">
            <v>CUARTO DE HERRAMIENTAS</v>
          </cell>
          <cell r="C559">
            <v>0</v>
          </cell>
          <cell r="D559">
            <v>1</v>
          </cell>
          <cell r="E559">
            <v>5.4399999999999995</v>
          </cell>
          <cell r="F559">
            <v>0</v>
          </cell>
          <cell r="G559">
            <v>0</v>
          </cell>
          <cell r="H559">
            <v>5.4399999999999995</v>
          </cell>
          <cell r="I559">
            <v>0</v>
          </cell>
          <cell r="J559">
            <v>0</v>
          </cell>
        </row>
        <row r="560">
          <cell r="A560">
            <v>0</v>
          </cell>
          <cell r="B560" t="str">
            <v>CORREDOR / PATIO</v>
          </cell>
          <cell r="C560">
            <v>0</v>
          </cell>
          <cell r="D560">
            <v>1</v>
          </cell>
          <cell r="E560">
            <v>33.6</v>
          </cell>
          <cell r="F560">
            <v>0</v>
          </cell>
          <cell r="G560">
            <v>0</v>
          </cell>
          <cell r="H560">
            <v>33.6</v>
          </cell>
          <cell r="I560">
            <v>0</v>
          </cell>
          <cell r="J560">
            <v>0</v>
          </cell>
        </row>
        <row r="561">
          <cell r="A561">
            <v>0</v>
          </cell>
          <cell r="B561">
            <v>0</v>
          </cell>
          <cell r="C561">
            <v>0</v>
          </cell>
          <cell r="D561">
            <v>0</v>
          </cell>
          <cell r="E561">
            <v>0</v>
          </cell>
          <cell r="F561">
            <v>0</v>
          </cell>
          <cell r="G561">
            <v>0</v>
          </cell>
          <cell r="H561">
            <v>0</v>
          </cell>
          <cell r="I561">
            <v>0</v>
          </cell>
          <cell r="J561">
            <v>0</v>
          </cell>
        </row>
        <row r="562">
          <cell r="A562">
            <v>0</v>
          </cell>
          <cell r="B562" t="str">
            <v>DEPOSITO JARDINERIA</v>
          </cell>
          <cell r="C562">
            <v>0</v>
          </cell>
          <cell r="D562">
            <v>1</v>
          </cell>
          <cell r="E562">
            <v>7</v>
          </cell>
          <cell r="F562">
            <v>0</v>
          </cell>
          <cell r="G562">
            <v>0</v>
          </cell>
          <cell r="H562">
            <v>7</v>
          </cell>
          <cell r="I562">
            <v>0</v>
          </cell>
          <cell r="J562">
            <v>0</v>
          </cell>
        </row>
        <row r="563">
          <cell r="A563">
            <v>0</v>
          </cell>
          <cell r="B563" t="str">
            <v>ENCARGATURA DE ,MANTENIMIENTO</v>
          </cell>
          <cell r="C563">
            <v>0</v>
          </cell>
          <cell r="D563">
            <v>1</v>
          </cell>
          <cell r="E563">
            <v>11.9</v>
          </cell>
          <cell r="F563">
            <v>0</v>
          </cell>
          <cell r="G563">
            <v>0</v>
          </cell>
          <cell r="H563">
            <v>11.9</v>
          </cell>
          <cell r="I563">
            <v>0</v>
          </cell>
          <cell r="J563">
            <v>0</v>
          </cell>
        </row>
        <row r="564">
          <cell r="A564">
            <v>0</v>
          </cell>
          <cell r="B564">
            <v>0</v>
          </cell>
          <cell r="C564">
            <v>0</v>
          </cell>
          <cell r="D564">
            <v>0</v>
          </cell>
          <cell r="E564">
            <v>0</v>
          </cell>
          <cell r="F564">
            <v>0</v>
          </cell>
          <cell r="G564">
            <v>0</v>
          </cell>
          <cell r="H564">
            <v>0</v>
          </cell>
          <cell r="I564">
            <v>0</v>
          </cell>
          <cell r="J564">
            <v>0</v>
          </cell>
        </row>
        <row r="565">
          <cell r="A565">
            <v>0</v>
          </cell>
          <cell r="B565" t="str">
            <v>TALLER DE MANTENIMIENTO Y PINTURA</v>
          </cell>
          <cell r="C565">
            <v>0</v>
          </cell>
          <cell r="D565">
            <v>1</v>
          </cell>
          <cell r="E565">
            <v>13.260000000000002</v>
          </cell>
          <cell r="F565">
            <v>0</v>
          </cell>
          <cell r="G565">
            <v>0</v>
          </cell>
          <cell r="H565">
            <v>13.260000000000002</v>
          </cell>
          <cell r="I565">
            <v>0</v>
          </cell>
          <cell r="J565">
            <v>0</v>
          </cell>
        </row>
        <row r="566">
          <cell r="A566">
            <v>0</v>
          </cell>
          <cell r="B566" t="str">
            <v>TALLER DE EQUIPOS BIOMEDICOS Y ELECTROMECANICOS</v>
          </cell>
          <cell r="C566">
            <v>0</v>
          </cell>
          <cell r="D566">
            <v>1</v>
          </cell>
          <cell r="E566">
            <v>13.200000000000001</v>
          </cell>
          <cell r="F566">
            <v>0</v>
          </cell>
          <cell r="G566">
            <v>0</v>
          </cell>
          <cell r="H566">
            <v>13.200000000000001</v>
          </cell>
          <cell r="I566">
            <v>0</v>
          </cell>
          <cell r="J566">
            <v>0</v>
          </cell>
        </row>
        <row r="567">
          <cell r="A567">
            <v>0</v>
          </cell>
          <cell r="B567">
            <v>0</v>
          </cell>
          <cell r="C567">
            <v>0</v>
          </cell>
          <cell r="D567">
            <v>0</v>
          </cell>
          <cell r="E567">
            <v>0</v>
          </cell>
          <cell r="F567">
            <v>0</v>
          </cell>
          <cell r="G567">
            <v>0</v>
          </cell>
          <cell r="H567">
            <v>0</v>
          </cell>
          <cell r="I567">
            <v>0</v>
          </cell>
          <cell r="J567">
            <v>0</v>
          </cell>
        </row>
        <row r="568">
          <cell r="A568">
            <v>0</v>
          </cell>
          <cell r="B568">
            <v>0</v>
          </cell>
          <cell r="C568">
            <v>0</v>
          </cell>
          <cell r="D568">
            <v>0</v>
          </cell>
          <cell r="E568">
            <v>0</v>
          </cell>
          <cell r="F568">
            <v>0</v>
          </cell>
          <cell r="G568">
            <v>0</v>
          </cell>
          <cell r="H568">
            <v>0</v>
          </cell>
          <cell r="I568">
            <v>0</v>
          </cell>
          <cell r="J568">
            <v>0</v>
          </cell>
        </row>
        <row r="569">
          <cell r="A569">
            <v>0</v>
          </cell>
          <cell r="B569" t="str">
            <v>PRIMER PISO</v>
          </cell>
          <cell r="C569">
            <v>0</v>
          </cell>
          <cell r="D569">
            <v>0</v>
          </cell>
          <cell r="E569">
            <v>0</v>
          </cell>
          <cell r="F569">
            <v>0</v>
          </cell>
          <cell r="G569">
            <v>0</v>
          </cell>
          <cell r="H569">
            <v>0</v>
          </cell>
          <cell r="I569">
            <v>0</v>
          </cell>
          <cell r="J569">
            <v>0</v>
          </cell>
        </row>
        <row r="570">
          <cell r="A570">
            <v>0</v>
          </cell>
          <cell r="B570" t="str">
            <v>SECTOR A</v>
          </cell>
          <cell r="C570">
            <v>0</v>
          </cell>
          <cell r="D570">
            <v>0</v>
          </cell>
          <cell r="E570">
            <v>0</v>
          </cell>
          <cell r="F570">
            <v>0</v>
          </cell>
          <cell r="G570">
            <v>0</v>
          </cell>
          <cell r="H570">
            <v>0</v>
          </cell>
          <cell r="I570">
            <v>0</v>
          </cell>
          <cell r="J570">
            <v>0</v>
          </cell>
        </row>
        <row r="571">
          <cell r="A571" t="str">
            <v>T-14</v>
          </cell>
          <cell r="B571" t="str">
            <v>DUCTOS</v>
          </cell>
          <cell r="C571">
            <v>0</v>
          </cell>
          <cell r="D571">
            <v>1</v>
          </cell>
          <cell r="E571">
            <v>30.860000000000003</v>
          </cell>
          <cell r="F571">
            <v>0</v>
          </cell>
          <cell r="G571">
            <v>0</v>
          </cell>
          <cell r="H571">
            <v>30.860000000000003</v>
          </cell>
          <cell r="I571">
            <v>0</v>
          </cell>
          <cell r="J571">
            <v>0</v>
          </cell>
        </row>
        <row r="572">
          <cell r="A572">
            <v>0</v>
          </cell>
          <cell r="B572" t="str">
            <v>SALA DE TELECOMUNICACIONES</v>
          </cell>
          <cell r="C572">
            <v>0</v>
          </cell>
          <cell r="D572">
            <v>1</v>
          </cell>
          <cell r="E572">
            <v>15</v>
          </cell>
          <cell r="F572">
            <v>0</v>
          </cell>
          <cell r="G572">
            <v>0</v>
          </cell>
          <cell r="H572">
            <v>15</v>
          </cell>
          <cell r="I572">
            <v>0</v>
          </cell>
          <cell r="J572">
            <v>0</v>
          </cell>
        </row>
        <row r="573">
          <cell r="A573">
            <v>0</v>
          </cell>
          <cell r="B573">
            <v>0</v>
          </cell>
          <cell r="C573">
            <v>0</v>
          </cell>
          <cell r="D573">
            <v>0</v>
          </cell>
          <cell r="E573">
            <v>0</v>
          </cell>
          <cell r="F573">
            <v>0</v>
          </cell>
          <cell r="G573">
            <v>0</v>
          </cell>
          <cell r="H573">
            <v>0</v>
          </cell>
          <cell r="I573">
            <v>0</v>
          </cell>
          <cell r="J573">
            <v>0</v>
          </cell>
        </row>
        <row r="574">
          <cell r="A574">
            <v>0</v>
          </cell>
          <cell r="B574" t="str">
            <v>CENTRAL DE AIRE COMPR.</v>
          </cell>
          <cell r="C574">
            <v>0</v>
          </cell>
          <cell r="D574">
            <v>1</v>
          </cell>
          <cell r="E574">
            <v>13.399999999999999</v>
          </cell>
          <cell r="F574">
            <v>0</v>
          </cell>
          <cell r="G574">
            <v>0</v>
          </cell>
          <cell r="H574">
            <v>13.399999999999999</v>
          </cell>
          <cell r="I574">
            <v>0</v>
          </cell>
          <cell r="J574">
            <v>0</v>
          </cell>
        </row>
        <row r="575">
          <cell r="A575">
            <v>0</v>
          </cell>
          <cell r="B575" t="str">
            <v>CENTRAL DE VACIO</v>
          </cell>
          <cell r="C575">
            <v>0</v>
          </cell>
          <cell r="D575">
            <v>1</v>
          </cell>
          <cell r="E575">
            <v>12.399999999999999</v>
          </cell>
          <cell r="F575">
            <v>0</v>
          </cell>
          <cell r="G575">
            <v>0</v>
          </cell>
          <cell r="H575">
            <v>12.399999999999999</v>
          </cell>
          <cell r="I575">
            <v>0</v>
          </cell>
          <cell r="J575">
            <v>0</v>
          </cell>
        </row>
        <row r="576">
          <cell r="A576">
            <v>0</v>
          </cell>
          <cell r="B576" t="str">
            <v>CENTRAL DE OXIGENO</v>
          </cell>
          <cell r="C576">
            <v>0</v>
          </cell>
          <cell r="D576">
            <v>1</v>
          </cell>
          <cell r="E576">
            <v>15.899999999999999</v>
          </cell>
          <cell r="F576">
            <v>0</v>
          </cell>
          <cell r="G576">
            <v>0</v>
          </cell>
          <cell r="H576">
            <v>15.899999999999999</v>
          </cell>
          <cell r="I576">
            <v>0</v>
          </cell>
          <cell r="J576">
            <v>0</v>
          </cell>
        </row>
        <row r="577">
          <cell r="A577">
            <v>0</v>
          </cell>
          <cell r="B577">
            <v>0</v>
          </cell>
          <cell r="C577">
            <v>0</v>
          </cell>
          <cell r="D577">
            <v>0</v>
          </cell>
          <cell r="E577">
            <v>0</v>
          </cell>
          <cell r="F577">
            <v>0</v>
          </cell>
          <cell r="G577">
            <v>0</v>
          </cell>
          <cell r="H577">
            <v>0</v>
          </cell>
          <cell r="I577">
            <v>0</v>
          </cell>
          <cell r="J577">
            <v>0</v>
          </cell>
        </row>
        <row r="578">
          <cell r="A578">
            <v>0</v>
          </cell>
          <cell r="B578" t="str">
            <v>CTO. INGRESO SERV.</v>
          </cell>
          <cell r="C578">
            <v>0</v>
          </cell>
          <cell r="D578">
            <v>1</v>
          </cell>
          <cell r="E578">
            <v>6.3</v>
          </cell>
          <cell r="F578">
            <v>0</v>
          </cell>
          <cell r="G578">
            <v>0</v>
          </cell>
          <cell r="H578">
            <v>6.3</v>
          </cell>
          <cell r="I578">
            <v>0</v>
          </cell>
          <cell r="J578">
            <v>0</v>
          </cell>
        </row>
        <row r="579">
          <cell r="A579">
            <v>0</v>
          </cell>
          <cell r="B579">
            <v>0</v>
          </cell>
          <cell r="C579">
            <v>0</v>
          </cell>
          <cell r="D579">
            <v>0</v>
          </cell>
          <cell r="E579">
            <v>0</v>
          </cell>
          <cell r="F579">
            <v>0</v>
          </cell>
          <cell r="G579">
            <v>0</v>
          </cell>
          <cell r="H579">
            <v>0</v>
          </cell>
          <cell r="I579">
            <v>0</v>
          </cell>
          <cell r="J579">
            <v>0</v>
          </cell>
        </row>
        <row r="580">
          <cell r="A580">
            <v>0</v>
          </cell>
          <cell r="B580" t="str">
            <v>SALA GRUPO ELECTROGENO</v>
          </cell>
          <cell r="C580">
            <v>0</v>
          </cell>
          <cell r="D580">
            <v>1</v>
          </cell>
          <cell r="E580">
            <v>51.44</v>
          </cell>
          <cell r="F580">
            <v>0</v>
          </cell>
          <cell r="G580">
            <v>0</v>
          </cell>
          <cell r="H580">
            <v>51.44</v>
          </cell>
          <cell r="I580">
            <v>0</v>
          </cell>
          <cell r="J580">
            <v>0</v>
          </cell>
        </row>
        <row r="581">
          <cell r="A581">
            <v>0</v>
          </cell>
          <cell r="B581" t="str">
            <v xml:space="preserve">TAVLERO GENERAL DE BAJA TENSION </v>
          </cell>
          <cell r="C581">
            <v>0</v>
          </cell>
          <cell r="D581">
            <v>1</v>
          </cell>
          <cell r="E581">
            <v>19</v>
          </cell>
          <cell r="F581">
            <v>0</v>
          </cell>
          <cell r="G581">
            <v>0</v>
          </cell>
          <cell r="H581">
            <v>19</v>
          </cell>
          <cell r="I581">
            <v>0</v>
          </cell>
          <cell r="J581">
            <v>0</v>
          </cell>
        </row>
        <row r="582">
          <cell r="A582">
            <v>0</v>
          </cell>
          <cell r="B582" t="str">
            <v>SUB ESTACION ELECTRICA</v>
          </cell>
          <cell r="C582">
            <v>0</v>
          </cell>
          <cell r="D582">
            <v>1</v>
          </cell>
          <cell r="E582">
            <v>19.41</v>
          </cell>
          <cell r="F582">
            <v>0</v>
          </cell>
          <cell r="G582">
            <v>0</v>
          </cell>
          <cell r="H582">
            <v>19.41</v>
          </cell>
          <cell r="I582">
            <v>0</v>
          </cell>
          <cell r="J582">
            <v>0</v>
          </cell>
        </row>
        <row r="583">
          <cell r="A583">
            <v>0</v>
          </cell>
          <cell r="B583">
            <v>0</v>
          </cell>
          <cell r="C583">
            <v>0</v>
          </cell>
          <cell r="D583">
            <v>0</v>
          </cell>
          <cell r="E583">
            <v>0</v>
          </cell>
          <cell r="F583">
            <v>0</v>
          </cell>
          <cell r="G583">
            <v>0</v>
          </cell>
          <cell r="H583">
            <v>0</v>
          </cell>
          <cell r="I583">
            <v>0</v>
          </cell>
          <cell r="J583">
            <v>0</v>
          </cell>
        </row>
        <row r="584">
          <cell r="A584">
            <v>0</v>
          </cell>
          <cell r="B584">
            <v>0</v>
          </cell>
          <cell r="C584">
            <v>0</v>
          </cell>
          <cell r="D584">
            <v>0</v>
          </cell>
          <cell r="E584">
            <v>0</v>
          </cell>
          <cell r="F584">
            <v>0</v>
          </cell>
          <cell r="G584">
            <v>0</v>
          </cell>
          <cell r="H584">
            <v>0</v>
          </cell>
          <cell r="I584">
            <v>0</v>
          </cell>
          <cell r="J584">
            <v>0</v>
          </cell>
        </row>
        <row r="585">
          <cell r="A585">
            <v>0</v>
          </cell>
          <cell r="B585" t="str">
            <v>SEGUNDO NIVEL</v>
          </cell>
          <cell r="C585">
            <v>0</v>
          </cell>
          <cell r="D585">
            <v>0</v>
          </cell>
          <cell r="E585">
            <v>0</v>
          </cell>
          <cell r="F585">
            <v>0</v>
          </cell>
          <cell r="G585">
            <v>0</v>
          </cell>
          <cell r="H585">
            <v>0</v>
          </cell>
          <cell r="I585">
            <v>0</v>
          </cell>
          <cell r="J585">
            <v>0</v>
          </cell>
        </row>
        <row r="586">
          <cell r="A586">
            <v>0</v>
          </cell>
          <cell r="B586" t="str">
            <v>CTO TECNICO I.E</v>
          </cell>
          <cell r="C586" t="str">
            <v>CEx</v>
          </cell>
          <cell r="D586">
            <v>1</v>
          </cell>
          <cell r="E586">
            <v>10.1561</v>
          </cell>
          <cell r="F586">
            <v>0</v>
          </cell>
          <cell r="G586">
            <v>0</v>
          </cell>
          <cell r="H586">
            <v>10.1561</v>
          </cell>
          <cell r="I586">
            <v>0</v>
          </cell>
          <cell r="J586">
            <v>0</v>
          </cell>
        </row>
        <row r="587">
          <cell r="A587">
            <v>0</v>
          </cell>
          <cell r="B587" t="str">
            <v>SALA DE TELECOMUNICACIONES</v>
          </cell>
          <cell r="C587" t="str">
            <v>A Diag</v>
          </cell>
          <cell r="D587">
            <v>1</v>
          </cell>
          <cell r="E587">
            <v>16.0839</v>
          </cell>
          <cell r="F587">
            <v>0</v>
          </cell>
          <cell r="G587">
            <v>0</v>
          </cell>
          <cell r="H587">
            <v>16.0839</v>
          </cell>
          <cell r="I587">
            <v>0</v>
          </cell>
          <cell r="J587">
            <v>0</v>
          </cell>
        </row>
        <row r="588">
          <cell r="A588">
            <v>0</v>
          </cell>
          <cell r="B588" t="str">
            <v>DUCTOS</v>
          </cell>
          <cell r="C588" t="str">
            <v>A Diag</v>
          </cell>
          <cell r="D588">
            <v>1</v>
          </cell>
          <cell r="E588">
            <v>16.193999999999999</v>
          </cell>
          <cell r="F588">
            <v>0</v>
          </cell>
          <cell r="G588">
            <v>0</v>
          </cell>
          <cell r="H588">
            <v>16.193999999999999</v>
          </cell>
          <cell r="I588">
            <v>0</v>
          </cell>
          <cell r="J588">
            <v>0</v>
          </cell>
        </row>
        <row r="589">
          <cell r="A589">
            <v>0</v>
          </cell>
          <cell r="B589" t="str">
            <v>T.E</v>
          </cell>
          <cell r="C589" t="str">
            <v>CEx</v>
          </cell>
          <cell r="D589">
            <v>1</v>
          </cell>
          <cell r="E589">
            <v>5.1867999999999999</v>
          </cell>
          <cell r="F589">
            <v>0</v>
          </cell>
          <cell r="G589">
            <v>0</v>
          </cell>
          <cell r="H589">
            <v>5.1867999999999999</v>
          </cell>
          <cell r="I589">
            <v>0</v>
          </cell>
          <cell r="J589">
            <v>0</v>
          </cell>
        </row>
        <row r="590">
          <cell r="A590">
            <v>0</v>
          </cell>
          <cell r="B590">
            <v>0</v>
          </cell>
          <cell r="C590">
            <v>0</v>
          </cell>
          <cell r="D590">
            <v>0</v>
          </cell>
          <cell r="E590">
            <v>0</v>
          </cell>
          <cell r="F590">
            <v>0</v>
          </cell>
          <cell r="G590">
            <v>0</v>
          </cell>
          <cell r="H590">
            <v>0</v>
          </cell>
          <cell r="I590">
            <v>0</v>
          </cell>
          <cell r="J590">
            <v>0</v>
          </cell>
        </row>
        <row r="591">
          <cell r="A591">
            <v>0</v>
          </cell>
          <cell r="B591" t="str">
            <v>PCF-1´D</v>
          </cell>
          <cell r="C591">
            <v>0</v>
          </cell>
          <cell r="D591">
            <v>-1</v>
          </cell>
          <cell r="E591">
            <v>1</v>
          </cell>
          <cell r="F591">
            <v>0</v>
          </cell>
          <cell r="G591">
            <v>0</v>
          </cell>
          <cell r="H591">
            <v>-1</v>
          </cell>
          <cell r="I591">
            <v>0</v>
          </cell>
          <cell r="J591">
            <v>0</v>
          </cell>
        </row>
        <row r="592">
          <cell r="A592">
            <v>0</v>
          </cell>
          <cell r="B592" t="str">
            <v>PDF-1´D</v>
          </cell>
          <cell r="C592">
            <v>0</v>
          </cell>
          <cell r="D592">
            <v>-1</v>
          </cell>
          <cell r="E592">
            <v>1</v>
          </cell>
          <cell r="F592">
            <v>0</v>
          </cell>
          <cell r="G592">
            <v>0</v>
          </cell>
          <cell r="H592">
            <v>-1</v>
          </cell>
          <cell r="I592">
            <v>0</v>
          </cell>
          <cell r="J592">
            <v>0</v>
          </cell>
        </row>
        <row r="593">
          <cell r="A593">
            <v>0</v>
          </cell>
          <cell r="B593" t="str">
            <v>PCF-1´É</v>
          </cell>
          <cell r="C593">
            <v>0</v>
          </cell>
          <cell r="D593">
            <v>-1</v>
          </cell>
          <cell r="E593">
            <v>1.2</v>
          </cell>
          <cell r="F593">
            <v>0</v>
          </cell>
          <cell r="G593">
            <v>0</v>
          </cell>
          <cell r="H593">
            <v>-1.2</v>
          </cell>
          <cell r="I593">
            <v>0</v>
          </cell>
          <cell r="J593">
            <v>0</v>
          </cell>
        </row>
        <row r="594">
          <cell r="A594">
            <v>0</v>
          </cell>
          <cell r="B594" t="str">
            <v>PCL-4</v>
          </cell>
          <cell r="C594">
            <v>0</v>
          </cell>
          <cell r="D594">
            <v>-2</v>
          </cell>
          <cell r="E594">
            <v>0.8</v>
          </cell>
          <cell r="F594">
            <v>0</v>
          </cell>
          <cell r="G594">
            <v>0</v>
          </cell>
          <cell r="H594">
            <v>-1.6</v>
          </cell>
          <cell r="I594">
            <v>0</v>
          </cell>
          <cell r="J594">
            <v>0</v>
          </cell>
        </row>
        <row r="595">
          <cell r="A595">
            <v>0</v>
          </cell>
          <cell r="B595" t="str">
            <v>PCL-5</v>
          </cell>
          <cell r="C595">
            <v>0</v>
          </cell>
          <cell r="D595">
            <v>-2</v>
          </cell>
          <cell r="E595">
            <v>1.2</v>
          </cell>
          <cell r="F595">
            <v>0</v>
          </cell>
          <cell r="G595">
            <v>0</v>
          </cell>
          <cell r="H595">
            <v>-2.4</v>
          </cell>
          <cell r="I595">
            <v>0</v>
          </cell>
          <cell r="J595">
            <v>0</v>
          </cell>
        </row>
        <row r="596">
          <cell r="A596">
            <v>0</v>
          </cell>
          <cell r="B596">
            <v>0</v>
          </cell>
          <cell r="C596">
            <v>0</v>
          </cell>
          <cell r="D596">
            <v>0</v>
          </cell>
          <cell r="E596">
            <v>0</v>
          </cell>
          <cell r="F596">
            <v>0</v>
          </cell>
          <cell r="G596">
            <v>0</v>
          </cell>
          <cell r="H596">
            <v>0</v>
          </cell>
          <cell r="I596">
            <v>0</v>
          </cell>
          <cell r="J596">
            <v>0</v>
          </cell>
        </row>
        <row r="597">
          <cell r="A597">
            <v>0</v>
          </cell>
          <cell r="B597" t="str">
            <v>TERCER NIVEL</v>
          </cell>
          <cell r="C597">
            <v>0</v>
          </cell>
          <cell r="D597">
            <v>0</v>
          </cell>
          <cell r="E597">
            <v>0</v>
          </cell>
          <cell r="F597">
            <v>0</v>
          </cell>
          <cell r="G597">
            <v>0</v>
          </cell>
          <cell r="H597">
            <v>0</v>
          </cell>
          <cell r="I597">
            <v>0</v>
          </cell>
          <cell r="J597">
            <v>0</v>
          </cell>
        </row>
        <row r="598">
          <cell r="A598">
            <v>0</v>
          </cell>
          <cell r="B598" t="str">
            <v>SALA DE TELECOMUNICACIONES</v>
          </cell>
          <cell r="C598" t="str">
            <v>A Diag</v>
          </cell>
          <cell r="D598">
            <v>1</v>
          </cell>
          <cell r="E598">
            <v>15.033099999999999</v>
          </cell>
          <cell r="F598">
            <v>0</v>
          </cell>
          <cell r="G598">
            <v>0</v>
          </cell>
          <cell r="H598">
            <v>15.033099999999999</v>
          </cell>
          <cell r="I598">
            <v>0</v>
          </cell>
          <cell r="J598">
            <v>0</v>
          </cell>
        </row>
        <row r="599">
          <cell r="A599">
            <v>0</v>
          </cell>
          <cell r="B599" t="str">
            <v>DUCTOS</v>
          </cell>
          <cell r="C599" t="str">
            <v>A Diag</v>
          </cell>
          <cell r="D599">
            <v>1</v>
          </cell>
          <cell r="E599">
            <v>14.8005</v>
          </cell>
          <cell r="F599">
            <v>0</v>
          </cell>
          <cell r="G599">
            <v>0</v>
          </cell>
          <cell r="H599">
            <v>14.8005</v>
          </cell>
          <cell r="I599">
            <v>0</v>
          </cell>
          <cell r="J599">
            <v>0</v>
          </cell>
        </row>
        <row r="600">
          <cell r="A600">
            <v>0</v>
          </cell>
          <cell r="B600" t="str">
            <v>CTO. TECNICO I.E</v>
          </cell>
          <cell r="C600" t="str">
            <v>CE</v>
          </cell>
          <cell r="D600">
            <v>1</v>
          </cell>
          <cell r="E600">
            <v>11.2</v>
          </cell>
          <cell r="F600">
            <v>0</v>
          </cell>
          <cell r="G600">
            <v>0</v>
          </cell>
          <cell r="H600">
            <v>11.2</v>
          </cell>
          <cell r="I600">
            <v>0</v>
          </cell>
          <cell r="J600">
            <v>0</v>
          </cell>
        </row>
        <row r="601">
          <cell r="A601">
            <v>0</v>
          </cell>
          <cell r="B601" t="str">
            <v>T.E</v>
          </cell>
          <cell r="C601">
            <v>0</v>
          </cell>
          <cell r="D601">
            <v>1</v>
          </cell>
          <cell r="E601">
            <v>4.9242999999999997</v>
          </cell>
          <cell r="F601">
            <v>0</v>
          </cell>
          <cell r="G601">
            <v>0</v>
          </cell>
          <cell r="H601">
            <v>4.9242999999999997</v>
          </cell>
          <cell r="I601">
            <v>0</v>
          </cell>
          <cell r="J601">
            <v>0</v>
          </cell>
        </row>
        <row r="602">
          <cell r="A602">
            <v>0</v>
          </cell>
          <cell r="B602">
            <v>0</v>
          </cell>
          <cell r="C602">
            <v>0</v>
          </cell>
          <cell r="D602">
            <v>0</v>
          </cell>
          <cell r="E602">
            <v>0</v>
          </cell>
          <cell r="F602">
            <v>0</v>
          </cell>
          <cell r="G602">
            <v>0</v>
          </cell>
          <cell r="H602">
            <v>0</v>
          </cell>
          <cell r="I602">
            <v>0</v>
          </cell>
          <cell r="J602">
            <v>0</v>
          </cell>
        </row>
        <row r="603">
          <cell r="A603">
            <v>0</v>
          </cell>
          <cell r="B603" t="str">
            <v>PCF-1´D</v>
          </cell>
          <cell r="C603">
            <v>0</v>
          </cell>
          <cell r="D603">
            <v>-2</v>
          </cell>
          <cell r="E603">
            <v>1</v>
          </cell>
          <cell r="F603">
            <v>0</v>
          </cell>
          <cell r="G603">
            <v>0</v>
          </cell>
          <cell r="H603">
            <v>-2</v>
          </cell>
          <cell r="I603">
            <v>0</v>
          </cell>
          <cell r="J603">
            <v>0</v>
          </cell>
        </row>
        <row r="604">
          <cell r="A604">
            <v>0</v>
          </cell>
          <cell r="B604" t="str">
            <v>PCF-1´C</v>
          </cell>
          <cell r="C604">
            <v>0</v>
          </cell>
          <cell r="D604">
            <v>-1</v>
          </cell>
          <cell r="E604">
            <v>0.9</v>
          </cell>
          <cell r="F604">
            <v>0</v>
          </cell>
          <cell r="G604">
            <v>0</v>
          </cell>
          <cell r="H604">
            <v>-0.9</v>
          </cell>
          <cell r="I604">
            <v>0</v>
          </cell>
          <cell r="J604">
            <v>0</v>
          </cell>
        </row>
        <row r="605">
          <cell r="A605">
            <v>0</v>
          </cell>
          <cell r="B605" t="str">
            <v>PCL-5</v>
          </cell>
          <cell r="C605">
            <v>0</v>
          </cell>
          <cell r="D605">
            <v>-3</v>
          </cell>
          <cell r="E605">
            <v>1.2</v>
          </cell>
          <cell r="F605">
            <v>0</v>
          </cell>
          <cell r="G605">
            <v>0</v>
          </cell>
          <cell r="H605">
            <v>-3.5999999999999996</v>
          </cell>
          <cell r="I605">
            <v>0</v>
          </cell>
          <cell r="J605">
            <v>0</v>
          </cell>
        </row>
        <row r="606">
          <cell r="A606">
            <v>0</v>
          </cell>
          <cell r="B606">
            <v>0</v>
          </cell>
          <cell r="C606">
            <v>0</v>
          </cell>
          <cell r="D606">
            <v>0</v>
          </cell>
          <cell r="E606">
            <v>0</v>
          </cell>
          <cell r="F606">
            <v>0</v>
          </cell>
          <cell r="G606">
            <v>0</v>
          </cell>
          <cell r="H606">
            <v>0</v>
          </cell>
          <cell r="I606">
            <v>0</v>
          </cell>
          <cell r="J606">
            <v>0</v>
          </cell>
        </row>
        <row r="607">
          <cell r="A607">
            <v>0</v>
          </cell>
          <cell r="B607">
            <v>0</v>
          </cell>
          <cell r="C607">
            <v>0</v>
          </cell>
          <cell r="D607">
            <v>0</v>
          </cell>
          <cell r="E607">
            <v>0</v>
          </cell>
          <cell r="F607">
            <v>0</v>
          </cell>
          <cell r="G607">
            <v>0</v>
          </cell>
          <cell r="H607">
            <v>0</v>
          </cell>
          <cell r="I607">
            <v>0</v>
          </cell>
          <cell r="J607">
            <v>0</v>
          </cell>
        </row>
        <row r="608">
          <cell r="A608">
            <v>0</v>
          </cell>
          <cell r="B608" t="str">
            <v>CUARTO PISO</v>
          </cell>
          <cell r="C608">
            <v>0</v>
          </cell>
          <cell r="D608">
            <v>0</v>
          </cell>
          <cell r="E608">
            <v>0</v>
          </cell>
          <cell r="F608">
            <v>0</v>
          </cell>
          <cell r="G608">
            <v>0</v>
          </cell>
          <cell r="H608">
            <v>0</v>
          </cell>
          <cell r="I608">
            <v>0</v>
          </cell>
          <cell r="J608">
            <v>0</v>
          </cell>
        </row>
        <row r="609">
          <cell r="A609">
            <v>0</v>
          </cell>
          <cell r="B609" t="str">
            <v>SECTOR A</v>
          </cell>
          <cell r="C609">
            <v>0</v>
          </cell>
          <cell r="D609">
            <v>0</v>
          </cell>
          <cell r="E609">
            <v>0</v>
          </cell>
          <cell r="F609">
            <v>0</v>
          </cell>
          <cell r="G609">
            <v>0</v>
          </cell>
          <cell r="H609">
            <v>0</v>
          </cell>
          <cell r="I609">
            <v>0</v>
          </cell>
          <cell r="J609">
            <v>0</v>
          </cell>
        </row>
        <row r="610">
          <cell r="A610" t="str">
            <v>T-14</v>
          </cell>
          <cell r="B610" t="str">
            <v>CTO. TECNICO</v>
          </cell>
          <cell r="C610">
            <v>0</v>
          </cell>
          <cell r="D610">
            <v>1</v>
          </cell>
          <cell r="E610">
            <v>10.210000000000001</v>
          </cell>
          <cell r="F610">
            <v>0</v>
          </cell>
          <cell r="G610">
            <v>0</v>
          </cell>
          <cell r="H610">
            <v>10.210000000000001</v>
          </cell>
          <cell r="I610">
            <v>0</v>
          </cell>
          <cell r="J610">
            <v>0</v>
          </cell>
        </row>
        <row r="611">
          <cell r="A611">
            <v>0</v>
          </cell>
          <cell r="B611" t="str">
            <v>TABLEROS</v>
          </cell>
          <cell r="C611">
            <v>0</v>
          </cell>
          <cell r="D611">
            <v>1</v>
          </cell>
          <cell r="E611">
            <v>3.5700000000000003</v>
          </cell>
          <cell r="F611">
            <v>0</v>
          </cell>
          <cell r="G611">
            <v>0</v>
          </cell>
          <cell r="H611">
            <v>3.5700000000000003</v>
          </cell>
          <cell r="I611">
            <v>0</v>
          </cell>
          <cell r="J611">
            <v>0</v>
          </cell>
        </row>
        <row r="612">
          <cell r="A612">
            <v>0</v>
          </cell>
          <cell r="B612" t="str">
            <v>DUCTOS</v>
          </cell>
          <cell r="C612">
            <v>0</v>
          </cell>
          <cell r="D612">
            <v>1</v>
          </cell>
          <cell r="E612">
            <v>32.97</v>
          </cell>
          <cell r="F612">
            <v>0</v>
          </cell>
          <cell r="G612">
            <v>0</v>
          </cell>
          <cell r="H612">
            <v>32.97</v>
          </cell>
          <cell r="I612">
            <v>0</v>
          </cell>
          <cell r="J612">
            <v>0</v>
          </cell>
        </row>
        <row r="613">
          <cell r="A613">
            <v>0</v>
          </cell>
          <cell r="B613" t="str">
            <v>CTO. COMUNICACIONES</v>
          </cell>
          <cell r="C613">
            <v>0</v>
          </cell>
          <cell r="D613">
            <v>1</v>
          </cell>
          <cell r="E613">
            <v>12.25</v>
          </cell>
          <cell r="F613">
            <v>0</v>
          </cell>
          <cell r="G613">
            <v>0</v>
          </cell>
          <cell r="H613">
            <v>12.25</v>
          </cell>
          <cell r="I613">
            <v>0</v>
          </cell>
          <cell r="J613">
            <v>0</v>
          </cell>
        </row>
        <row r="614">
          <cell r="A614">
            <v>0</v>
          </cell>
          <cell r="B614">
            <v>0</v>
          </cell>
          <cell r="C614">
            <v>0</v>
          </cell>
          <cell r="D614">
            <v>0</v>
          </cell>
          <cell r="E614">
            <v>0</v>
          </cell>
          <cell r="F614">
            <v>0</v>
          </cell>
          <cell r="G614">
            <v>0</v>
          </cell>
          <cell r="H614">
            <v>0</v>
          </cell>
          <cell r="I614">
            <v>0</v>
          </cell>
          <cell r="J614">
            <v>0</v>
          </cell>
        </row>
        <row r="615">
          <cell r="A615">
            <v>0</v>
          </cell>
          <cell r="B615" t="str">
            <v>QUINTO PISO</v>
          </cell>
          <cell r="C615">
            <v>0</v>
          </cell>
          <cell r="D615">
            <v>0</v>
          </cell>
          <cell r="E615">
            <v>0</v>
          </cell>
          <cell r="F615">
            <v>0</v>
          </cell>
          <cell r="G615">
            <v>0</v>
          </cell>
          <cell r="H615">
            <v>0</v>
          </cell>
          <cell r="I615">
            <v>0</v>
          </cell>
          <cell r="J615">
            <v>0</v>
          </cell>
        </row>
        <row r="616">
          <cell r="A616" t="str">
            <v>T-14</v>
          </cell>
          <cell r="B616" t="str">
            <v>CTO. TECNICO</v>
          </cell>
          <cell r="C616">
            <v>0</v>
          </cell>
          <cell r="D616">
            <v>1</v>
          </cell>
          <cell r="E616">
            <v>4.8</v>
          </cell>
          <cell r="F616">
            <v>0</v>
          </cell>
          <cell r="G616">
            <v>0</v>
          </cell>
          <cell r="H616">
            <v>4.8</v>
          </cell>
          <cell r="I616">
            <v>0</v>
          </cell>
          <cell r="J616">
            <v>0</v>
          </cell>
        </row>
        <row r="617">
          <cell r="A617">
            <v>0</v>
          </cell>
          <cell r="B617" t="str">
            <v>CTO. TECNICO</v>
          </cell>
          <cell r="C617">
            <v>0</v>
          </cell>
          <cell r="D617">
            <v>1</v>
          </cell>
          <cell r="E617">
            <v>7.6</v>
          </cell>
          <cell r="F617">
            <v>0</v>
          </cell>
          <cell r="G617">
            <v>0</v>
          </cell>
          <cell r="H617">
            <v>7.6</v>
          </cell>
          <cell r="I617">
            <v>0</v>
          </cell>
          <cell r="J617">
            <v>0</v>
          </cell>
        </row>
        <row r="618">
          <cell r="A618">
            <v>0</v>
          </cell>
          <cell r="B618" t="str">
            <v>SALA DE COMUNICACIONES</v>
          </cell>
          <cell r="C618">
            <v>0</v>
          </cell>
          <cell r="D618">
            <v>1</v>
          </cell>
          <cell r="E618">
            <v>13.85</v>
          </cell>
          <cell r="F618">
            <v>0</v>
          </cell>
          <cell r="G618">
            <v>0</v>
          </cell>
          <cell r="H618">
            <v>13.85</v>
          </cell>
          <cell r="I618">
            <v>0</v>
          </cell>
          <cell r="J618">
            <v>0</v>
          </cell>
        </row>
        <row r="619">
          <cell r="A619">
            <v>0</v>
          </cell>
          <cell r="B619" t="str">
            <v>DUCTOS</v>
          </cell>
          <cell r="C619">
            <v>0</v>
          </cell>
          <cell r="D619">
            <v>1</v>
          </cell>
          <cell r="E619">
            <v>14.490000000000002</v>
          </cell>
          <cell r="F619">
            <v>0</v>
          </cell>
          <cell r="G619">
            <v>0</v>
          </cell>
          <cell r="H619">
            <v>14.490000000000002</v>
          </cell>
          <cell r="I619">
            <v>0</v>
          </cell>
          <cell r="J619">
            <v>0</v>
          </cell>
        </row>
        <row r="620">
          <cell r="A620">
            <v>0</v>
          </cell>
          <cell r="B620" t="str">
            <v>CTO. TECNICO</v>
          </cell>
          <cell r="C620">
            <v>0</v>
          </cell>
          <cell r="D620">
            <v>1</v>
          </cell>
          <cell r="E620">
            <v>9.7200000000000006</v>
          </cell>
          <cell r="F620">
            <v>0</v>
          </cell>
          <cell r="G620">
            <v>0</v>
          </cell>
          <cell r="H620">
            <v>9.7200000000000006</v>
          </cell>
          <cell r="I620">
            <v>0</v>
          </cell>
          <cell r="J620">
            <v>0</v>
          </cell>
        </row>
        <row r="621">
          <cell r="A621">
            <v>0</v>
          </cell>
          <cell r="B621">
            <v>0</v>
          </cell>
          <cell r="C621">
            <v>0</v>
          </cell>
          <cell r="D621">
            <v>0</v>
          </cell>
          <cell r="E621">
            <v>0</v>
          </cell>
          <cell r="F621">
            <v>0</v>
          </cell>
          <cell r="G621">
            <v>0</v>
          </cell>
          <cell r="H621">
            <v>0</v>
          </cell>
          <cell r="I621">
            <v>0</v>
          </cell>
          <cell r="J621">
            <v>0</v>
          </cell>
        </row>
        <row r="622">
          <cell r="A622">
            <v>0</v>
          </cell>
          <cell r="B622" t="str">
            <v>TECHO</v>
          </cell>
          <cell r="C622">
            <v>0</v>
          </cell>
          <cell r="D622">
            <v>0</v>
          </cell>
          <cell r="E622">
            <v>0</v>
          </cell>
          <cell r="F622">
            <v>0</v>
          </cell>
          <cell r="G622">
            <v>0</v>
          </cell>
          <cell r="H622">
            <v>0</v>
          </cell>
          <cell r="I622">
            <v>0</v>
          </cell>
          <cell r="J622">
            <v>0</v>
          </cell>
        </row>
        <row r="623">
          <cell r="A623" t="str">
            <v>T-14</v>
          </cell>
          <cell r="B623" t="str">
            <v>CONTROL ACELEROMETRICO</v>
          </cell>
          <cell r="C623">
            <v>0</v>
          </cell>
          <cell r="D623">
            <v>1</v>
          </cell>
          <cell r="E623">
            <v>7.3000000000000007</v>
          </cell>
          <cell r="F623">
            <v>0</v>
          </cell>
          <cell r="G623">
            <v>0</v>
          </cell>
          <cell r="H623">
            <v>7.3000000000000007</v>
          </cell>
          <cell r="I623">
            <v>0</v>
          </cell>
          <cell r="J623">
            <v>0</v>
          </cell>
        </row>
        <row r="624">
          <cell r="A624">
            <v>0</v>
          </cell>
          <cell r="B624" t="str">
            <v>CONTROL ACELEROMETRICO</v>
          </cell>
          <cell r="C624">
            <v>0</v>
          </cell>
          <cell r="D624">
            <v>1</v>
          </cell>
          <cell r="E624">
            <v>13.96</v>
          </cell>
          <cell r="F624">
            <v>0</v>
          </cell>
          <cell r="G624">
            <v>0</v>
          </cell>
          <cell r="H624">
            <v>13.96</v>
          </cell>
          <cell r="I624">
            <v>0</v>
          </cell>
          <cell r="J624">
            <v>0</v>
          </cell>
        </row>
        <row r="625">
          <cell r="A625">
            <v>0</v>
          </cell>
          <cell r="B625">
            <v>0</v>
          </cell>
          <cell r="C625">
            <v>0</v>
          </cell>
          <cell r="D625">
            <v>0</v>
          </cell>
          <cell r="E625">
            <v>0</v>
          </cell>
          <cell r="F625">
            <v>0</v>
          </cell>
          <cell r="G625">
            <v>0</v>
          </cell>
          <cell r="H625">
            <v>0</v>
          </cell>
          <cell r="I625">
            <v>0</v>
          </cell>
          <cell r="J625">
            <v>0</v>
          </cell>
        </row>
        <row r="626">
          <cell r="A626">
            <v>0</v>
          </cell>
          <cell r="B626">
            <v>0</v>
          </cell>
          <cell r="C626">
            <v>0</v>
          </cell>
          <cell r="D626">
            <v>0</v>
          </cell>
          <cell r="E626">
            <v>0</v>
          </cell>
          <cell r="F626">
            <v>0</v>
          </cell>
          <cell r="G626">
            <v>0</v>
          </cell>
          <cell r="H626">
            <v>0</v>
          </cell>
          <cell r="I626">
            <v>0</v>
          </cell>
          <cell r="J626">
            <v>0</v>
          </cell>
        </row>
        <row r="627">
          <cell r="A627">
            <v>0</v>
          </cell>
          <cell r="B627">
            <v>0</v>
          </cell>
          <cell r="C627">
            <v>0</v>
          </cell>
          <cell r="D627">
            <v>0</v>
          </cell>
          <cell r="E627">
            <v>0</v>
          </cell>
          <cell r="F627">
            <v>0</v>
          </cell>
          <cell r="G627">
            <v>0</v>
          </cell>
          <cell r="H627">
            <v>0</v>
          </cell>
          <cell r="I627">
            <v>0</v>
          </cell>
          <cell r="J627">
            <v>0</v>
          </cell>
        </row>
        <row r="628">
          <cell r="A628" t="str">
            <v>ITEM</v>
          </cell>
          <cell r="B628" t="str">
            <v>DESCRIPCION</v>
          </cell>
          <cell r="C628" t="str">
            <v>Cod.</v>
          </cell>
          <cell r="D628" t="str">
            <v>Cantid.</v>
          </cell>
          <cell r="E628" t="str">
            <v xml:space="preserve">LARGO </v>
          </cell>
          <cell r="F628" t="str">
            <v>ALTO</v>
          </cell>
          <cell r="G628" t="str">
            <v>ANCHO</v>
          </cell>
          <cell r="H628" t="str">
            <v>PARCIAL</v>
          </cell>
          <cell r="I628" t="str">
            <v>TOTAL</v>
          </cell>
          <cell r="J628" t="str">
            <v>UND</v>
          </cell>
        </row>
        <row r="629">
          <cell r="A629" t="str">
            <v>03.05.02.03.03</v>
          </cell>
          <cell r="B629" t="str">
            <v xml:space="preserve">      CONTRAZOCALO DE CEMENTO PULIDO H = 0.20 m</v>
          </cell>
          <cell r="C629">
            <v>0</v>
          </cell>
          <cell r="D629">
            <v>0</v>
          </cell>
          <cell r="E629">
            <v>0</v>
          </cell>
          <cell r="F629">
            <v>0</v>
          </cell>
          <cell r="G629">
            <v>0</v>
          </cell>
          <cell r="H629">
            <v>0</v>
          </cell>
          <cell r="I629">
            <v>153.58000000000001</v>
          </cell>
          <cell r="J629" t="str">
            <v>m</v>
          </cell>
        </row>
        <row r="630">
          <cell r="A630">
            <v>0</v>
          </cell>
          <cell r="B630">
            <v>0</v>
          </cell>
          <cell r="C630">
            <v>0</v>
          </cell>
          <cell r="D630">
            <v>0</v>
          </cell>
          <cell r="E630">
            <v>0</v>
          </cell>
          <cell r="F630">
            <v>0</v>
          </cell>
          <cell r="G630">
            <v>0</v>
          </cell>
          <cell r="H630">
            <v>0</v>
          </cell>
          <cell r="I630">
            <v>0</v>
          </cell>
          <cell r="J630">
            <v>0</v>
          </cell>
        </row>
        <row r="631">
          <cell r="A631">
            <v>0</v>
          </cell>
          <cell r="B631">
            <v>0</v>
          </cell>
          <cell r="C631">
            <v>0</v>
          </cell>
          <cell r="D631">
            <v>0</v>
          </cell>
          <cell r="E631">
            <v>0</v>
          </cell>
          <cell r="F631">
            <v>0</v>
          </cell>
          <cell r="G631">
            <v>0</v>
          </cell>
          <cell r="H631">
            <v>0</v>
          </cell>
          <cell r="I631">
            <v>0</v>
          </cell>
          <cell r="J631">
            <v>0</v>
          </cell>
        </row>
        <row r="632">
          <cell r="A632">
            <v>0</v>
          </cell>
          <cell r="B632" t="str">
            <v>TECHO</v>
          </cell>
          <cell r="C632">
            <v>0</v>
          </cell>
          <cell r="D632">
            <v>0</v>
          </cell>
          <cell r="E632">
            <v>0</v>
          </cell>
          <cell r="F632">
            <v>0</v>
          </cell>
          <cell r="G632">
            <v>0</v>
          </cell>
          <cell r="H632">
            <v>0</v>
          </cell>
          <cell r="I632">
            <v>0</v>
          </cell>
          <cell r="J632">
            <v>0</v>
          </cell>
        </row>
        <row r="633">
          <cell r="A633">
            <v>0</v>
          </cell>
          <cell r="B633" t="str">
            <v>AZOTEA</v>
          </cell>
          <cell r="C633">
            <v>0</v>
          </cell>
          <cell r="D633">
            <v>1</v>
          </cell>
          <cell r="E633">
            <v>153.58000000000001</v>
          </cell>
          <cell r="F633">
            <v>0</v>
          </cell>
          <cell r="G633">
            <v>0</v>
          </cell>
          <cell r="H633">
            <v>153.58000000000001</v>
          </cell>
          <cell r="I633">
            <v>0</v>
          </cell>
          <cell r="J633">
            <v>0</v>
          </cell>
        </row>
        <row r="634">
          <cell r="A634">
            <v>0</v>
          </cell>
          <cell r="B634">
            <v>0</v>
          </cell>
          <cell r="C634">
            <v>0</v>
          </cell>
          <cell r="D634">
            <v>0</v>
          </cell>
          <cell r="E634">
            <v>0</v>
          </cell>
          <cell r="F634">
            <v>0</v>
          </cell>
          <cell r="G634">
            <v>0</v>
          </cell>
          <cell r="H634">
            <v>0</v>
          </cell>
          <cell r="I634">
            <v>0</v>
          </cell>
          <cell r="J634">
            <v>0</v>
          </cell>
        </row>
        <row r="635">
          <cell r="A635">
            <v>0</v>
          </cell>
          <cell r="B635">
            <v>0</v>
          </cell>
          <cell r="C635">
            <v>0</v>
          </cell>
          <cell r="D635">
            <v>0</v>
          </cell>
          <cell r="E635">
            <v>0</v>
          </cell>
          <cell r="F635">
            <v>0</v>
          </cell>
          <cell r="G635">
            <v>0</v>
          </cell>
          <cell r="H635">
            <v>0</v>
          </cell>
          <cell r="I635">
            <v>0</v>
          </cell>
          <cell r="J635">
            <v>0</v>
          </cell>
        </row>
        <row r="636">
          <cell r="A636">
            <v>0</v>
          </cell>
          <cell r="B636">
            <v>0</v>
          </cell>
          <cell r="C636">
            <v>0</v>
          </cell>
          <cell r="D636">
            <v>0</v>
          </cell>
          <cell r="E636">
            <v>0</v>
          </cell>
          <cell r="F636">
            <v>0</v>
          </cell>
          <cell r="G636">
            <v>0</v>
          </cell>
          <cell r="H636">
            <v>0</v>
          </cell>
          <cell r="I636">
            <v>0</v>
          </cell>
          <cell r="J636">
            <v>0</v>
          </cell>
        </row>
        <row r="637">
          <cell r="A637" t="str">
            <v>ITEM</v>
          </cell>
          <cell r="B637" t="str">
            <v>DESCRIPCION</v>
          </cell>
          <cell r="C637" t="str">
            <v>Cod.</v>
          </cell>
          <cell r="D637" t="str">
            <v>Cantid.</v>
          </cell>
          <cell r="E637" t="str">
            <v xml:space="preserve">LARGO </v>
          </cell>
          <cell r="F637" t="str">
            <v>ALTO</v>
          </cell>
          <cell r="G637" t="str">
            <v>ANCHO</v>
          </cell>
          <cell r="H637" t="str">
            <v>PARCIAL</v>
          </cell>
          <cell r="I637" t="str">
            <v>TOTAL</v>
          </cell>
          <cell r="J637" t="str">
            <v>UND</v>
          </cell>
        </row>
        <row r="638">
          <cell r="A638" t="str">
            <v>03.05.02.03.04</v>
          </cell>
          <cell r="B638" t="str">
            <v xml:space="preserve">      CONTRAZOCALO DE CEMENTO PULIDO H = 0.30 m</v>
          </cell>
          <cell r="C638">
            <v>0</v>
          </cell>
          <cell r="D638">
            <v>0</v>
          </cell>
          <cell r="E638">
            <v>0</v>
          </cell>
          <cell r="F638">
            <v>0</v>
          </cell>
          <cell r="G638">
            <v>0</v>
          </cell>
          <cell r="H638">
            <v>0</v>
          </cell>
          <cell r="I638">
            <v>456.71999999999986</v>
          </cell>
          <cell r="J638" t="str">
            <v>m</v>
          </cell>
        </row>
        <row r="639">
          <cell r="A639">
            <v>0</v>
          </cell>
          <cell r="B639">
            <v>0</v>
          </cell>
          <cell r="C639">
            <v>0</v>
          </cell>
          <cell r="D639">
            <v>0</v>
          </cell>
          <cell r="E639">
            <v>0</v>
          </cell>
          <cell r="F639">
            <v>0</v>
          </cell>
          <cell r="G639">
            <v>0</v>
          </cell>
          <cell r="H639">
            <v>0</v>
          </cell>
          <cell r="I639">
            <v>0</v>
          </cell>
          <cell r="J639">
            <v>0</v>
          </cell>
        </row>
        <row r="640">
          <cell r="A640">
            <v>0</v>
          </cell>
          <cell r="B640">
            <v>0</v>
          </cell>
          <cell r="C640">
            <v>0</v>
          </cell>
          <cell r="D640">
            <v>0</v>
          </cell>
          <cell r="E640">
            <v>0</v>
          </cell>
          <cell r="F640">
            <v>0</v>
          </cell>
          <cell r="G640">
            <v>0</v>
          </cell>
          <cell r="H640">
            <v>0</v>
          </cell>
          <cell r="I640">
            <v>0</v>
          </cell>
          <cell r="J640">
            <v>0</v>
          </cell>
        </row>
        <row r="641">
          <cell r="A641">
            <v>0</v>
          </cell>
          <cell r="B641" t="str">
            <v>ENTRE PISO SOTANO</v>
          </cell>
          <cell r="C641">
            <v>0</v>
          </cell>
          <cell r="D641">
            <v>0</v>
          </cell>
          <cell r="E641">
            <v>0</v>
          </cell>
          <cell r="F641">
            <v>0</v>
          </cell>
          <cell r="G641">
            <v>0</v>
          </cell>
          <cell r="H641">
            <v>0</v>
          </cell>
          <cell r="I641">
            <v>0</v>
          </cell>
          <cell r="J641">
            <v>0</v>
          </cell>
        </row>
        <row r="642">
          <cell r="A642" t="str">
            <v>T-20</v>
          </cell>
          <cell r="B642" t="str">
            <v>PISO TECNICO</v>
          </cell>
          <cell r="C642">
            <v>0</v>
          </cell>
          <cell r="D642">
            <v>1</v>
          </cell>
          <cell r="E642">
            <v>341.59999999999991</v>
          </cell>
          <cell r="F642">
            <v>0</v>
          </cell>
          <cell r="G642">
            <v>0</v>
          </cell>
          <cell r="H642">
            <v>341.59999999999991</v>
          </cell>
          <cell r="I642">
            <v>0</v>
          </cell>
          <cell r="J642">
            <v>0</v>
          </cell>
        </row>
        <row r="643">
          <cell r="A643">
            <v>0</v>
          </cell>
          <cell r="B643">
            <v>0</v>
          </cell>
          <cell r="C643">
            <v>0</v>
          </cell>
          <cell r="D643">
            <v>0</v>
          </cell>
          <cell r="E643">
            <v>0</v>
          </cell>
          <cell r="F643">
            <v>0</v>
          </cell>
          <cell r="G643">
            <v>0</v>
          </cell>
          <cell r="H643">
            <v>0</v>
          </cell>
          <cell r="I643">
            <v>0</v>
          </cell>
          <cell r="J643">
            <v>0</v>
          </cell>
        </row>
        <row r="644">
          <cell r="A644">
            <v>0</v>
          </cell>
          <cell r="B644" t="str">
            <v>SOTANO</v>
          </cell>
          <cell r="C644">
            <v>0</v>
          </cell>
          <cell r="D644">
            <v>0</v>
          </cell>
          <cell r="E644">
            <v>0</v>
          </cell>
          <cell r="F644">
            <v>0</v>
          </cell>
          <cell r="G644">
            <v>0</v>
          </cell>
          <cell r="H644">
            <v>0</v>
          </cell>
          <cell r="I644">
            <v>0</v>
          </cell>
          <cell r="J644">
            <v>0</v>
          </cell>
        </row>
        <row r="645">
          <cell r="A645" t="str">
            <v>T-19</v>
          </cell>
          <cell r="B645" t="str">
            <v>AREA DE ESTACIONAMIENTO</v>
          </cell>
          <cell r="C645">
            <v>0</v>
          </cell>
          <cell r="D645">
            <v>1</v>
          </cell>
          <cell r="E645">
            <v>37.009999999999991</v>
          </cell>
          <cell r="F645">
            <v>0</v>
          </cell>
          <cell r="G645">
            <v>0</v>
          </cell>
          <cell r="H645">
            <v>37.009999999999991</v>
          </cell>
          <cell r="I645">
            <v>0</v>
          </cell>
          <cell r="J645">
            <v>0</v>
          </cell>
        </row>
        <row r="646">
          <cell r="A646">
            <v>0</v>
          </cell>
          <cell r="B646">
            <v>0</v>
          </cell>
          <cell r="C646">
            <v>0</v>
          </cell>
          <cell r="D646">
            <v>0</v>
          </cell>
          <cell r="E646">
            <v>0</v>
          </cell>
          <cell r="F646">
            <v>0</v>
          </cell>
          <cell r="G646">
            <v>0</v>
          </cell>
          <cell r="H646">
            <v>0</v>
          </cell>
          <cell r="I646">
            <v>0</v>
          </cell>
          <cell r="J646">
            <v>0</v>
          </cell>
        </row>
        <row r="647">
          <cell r="A647" t="str">
            <v>T-20</v>
          </cell>
          <cell r="B647" t="str">
            <v>ZONA DE AISLAMIENTO N°1</v>
          </cell>
          <cell r="C647">
            <v>0</v>
          </cell>
          <cell r="D647">
            <v>1</v>
          </cell>
          <cell r="E647">
            <v>17.09</v>
          </cell>
          <cell r="F647">
            <v>0</v>
          </cell>
          <cell r="G647">
            <v>0</v>
          </cell>
          <cell r="H647">
            <v>17.09</v>
          </cell>
          <cell r="I647">
            <v>0</v>
          </cell>
          <cell r="J647">
            <v>0</v>
          </cell>
        </row>
        <row r="648">
          <cell r="A648">
            <v>0</v>
          </cell>
          <cell r="B648">
            <v>0</v>
          </cell>
          <cell r="C648">
            <v>0</v>
          </cell>
          <cell r="D648">
            <v>0</v>
          </cell>
          <cell r="E648">
            <v>0</v>
          </cell>
          <cell r="F648">
            <v>0</v>
          </cell>
          <cell r="G648">
            <v>0</v>
          </cell>
          <cell r="H648">
            <v>0</v>
          </cell>
          <cell r="I648">
            <v>0</v>
          </cell>
          <cell r="J648">
            <v>0</v>
          </cell>
        </row>
        <row r="649">
          <cell r="A649">
            <v>0</v>
          </cell>
          <cell r="B649" t="str">
            <v>PRIMER PISO</v>
          </cell>
          <cell r="C649">
            <v>0</v>
          </cell>
          <cell r="D649">
            <v>0</v>
          </cell>
          <cell r="E649">
            <v>0</v>
          </cell>
          <cell r="F649">
            <v>0</v>
          </cell>
          <cell r="G649">
            <v>0</v>
          </cell>
          <cell r="H649">
            <v>0</v>
          </cell>
          <cell r="I649">
            <v>0</v>
          </cell>
          <cell r="J649">
            <v>0</v>
          </cell>
        </row>
        <row r="650">
          <cell r="A650" t="str">
            <v>T-19</v>
          </cell>
          <cell r="B650" t="str">
            <v>ESTACIONAMIENTO</v>
          </cell>
          <cell r="C650">
            <v>0</v>
          </cell>
          <cell r="D650">
            <v>1</v>
          </cell>
          <cell r="E650">
            <v>32.450000000000003</v>
          </cell>
          <cell r="F650">
            <v>0</v>
          </cell>
          <cell r="G650">
            <v>0</v>
          </cell>
          <cell r="H650">
            <v>32.450000000000003</v>
          </cell>
          <cell r="I650">
            <v>0</v>
          </cell>
          <cell r="J650">
            <v>0</v>
          </cell>
        </row>
        <row r="651">
          <cell r="A651">
            <v>0</v>
          </cell>
          <cell r="B651" t="str">
            <v>ESTACIONAMIENTO AMBULANCIAS</v>
          </cell>
          <cell r="C651">
            <v>0</v>
          </cell>
          <cell r="D651">
            <v>1</v>
          </cell>
          <cell r="E651">
            <v>22.750000000000004</v>
          </cell>
          <cell r="F651">
            <v>0</v>
          </cell>
          <cell r="G651">
            <v>0</v>
          </cell>
          <cell r="H651">
            <v>22.750000000000004</v>
          </cell>
          <cell r="I651">
            <v>0</v>
          </cell>
          <cell r="J651">
            <v>0</v>
          </cell>
        </row>
        <row r="652">
          <cell r="A652">
            <v>0</v>
          </cell>
          <cell r="B652">
            <v>0</v>
          </cell>
          <cell r="C652">
            <v>0</v>
          </cell>
          <cell r="D652">
            <v>0</v>
          </cell>
          <cell r="E652">
            <v>0</v>
          </cell>
          <cell r="F652">
            <v>0</v>
          </cell>
          <cell r="G652">
            <v>0</v>
          </cell>
          <cell r="H652">
            <v>0</v>
          </cell>
          <cell r="I652">
            <v>0</v>
          </cell>
          <cell r="J652">
            <v>0</v>
          </cell>
        </row>
        <row r="653">
          <cell r="A653" t="str">
            <v>T-21</v>
          </cell>
          <cell r="B653" t="str">
            <v>AREA DE CAMILLA Y SILLA DE RUEDAS</v>
          </cell>
          <cell r="C653">
            <v>0</v>
          </cell>
          <cell r="D653">
            <v>1</v>
          </cell>
          <cell r="E653">
            <v>5.82</v>
          </cell>
          <cell r="F653">
            <v>0</v>
          </cell>
          <cell r="G653">
            <v>0</v>
          </cell>
          <cell r="H653">
            <v>5.82</v>
          </cell>
          <cell r="I653">
            <v>0</v>
          </cell>
          <cell r="J653">
            <v>0</v>
          </cell>
        </row>
        <row r="654">
          <cell r="A654">
            <v>0</v>
          </cell>
          <cell r="B654">
            <v>0</v>
          </cell>
          <cell r="C654">
            <v>0</v>
          </cell>
          <cell r="D654">
            <v>0</v>
          </cell>
          <cell r="E654">
            <v>0</v>
          </cell>
          <cell r="F654">
            <v>0</v>
          </cell>
          <cell r="G654">
            <v>0</v>
          </cell>
          <cell r="H654">
            <v>0</v>
          </cell>
          <cell r="I654">
            <v>0</v>
          </cell>
          <cell r="J654">
            <v>0</v>
          </cell>
        </row>
        <row r="655">
          <cell r="A655">
            <v>0</v>
          </cell>
          <cell r="B655">
            <v>0</v>
          </cell>
          <cell r="C655">
            <v>0</v>
          </cell>
          <cell r="D655">
            <v>0</v>
          </cell>
          <cell r="E655">
            <v>0</v>
          </cell>
          <cell r="F655">
            <v>0</v>
          </cell>
          <cell r="G655">
            <v>0</v>
          </cell>
          <cell r="H655">
            <v>0</v>
          </cell>
          <cell r="I655">
            <v>0</v>
          </cell>
          <cell r="J655">
            <v>0</v>
          </cell>
        </row>
        <row r="656">
          <cell r="A656">
            <v>0</v>
          </cell>
          <cell r="B656">
            <v>0</v>
          </cell>
          <cell r="C656">
            <v>0</v>
          </cell>
          <cell r="D656">
            <v>0</v>
          </cell>
          <cell r="E656">
            <v>0</v>
          </cell>
          <cell r="F656">
            <v>0</v>
          </cell>
          <cell r="G656">
            <v>0</v>
          </cell>
          <cell r="H656">
            <v>0</v>
          </cell>
          <cell r="I656">
            <v>0</v>
          </cell>
          <cell r="J656">
            <v>0</v>
          </cell>
        </row>
        <row r="657">
          <cell r="A657">
            <v>0</v>
          </cell>
          <cell r="B657">
            <v>0</v>
          </cell>
          <cell r="C657">
            <v>0</v>
          </cell>
          <cell r="D657">
            <v>0</v>
          </cell>
          <cell r="E657">
            <v>0</v>
          </cell>
          <cell r="F657">
            <v>0</v>
          </cell>
          <cell r="G657">
            <v>0</v>
          </cell>
          <cell r="H657">
            <v>0</v>
          </cell>
          <cell r="I657">
            <v>0</v>
          </cell>
          <cell r="J657">
            <v>0</v>
          </cell>
        </row>
        <row r="658">
          <cell r="A658" t="str">
            <v>ITEM</v>
          </cell>
          <cell r="B658" t="str">
            <v>DESCRIPCION</v>
          </cell>
          <cell r="C658" t="str">
            <v>Cod.</v>
          </cell>
          <cell r="D658" t="str">
            <v>Cantid.</v>
          </cell>
          <cell r="E658" t="str">
            <v xml:space="preserve">LARGO </v>
          </cell>
          <cell r="F658" t="str">
            <v>ALTO</v>
          </cell>
          <cell r="G658" t="str">
            <v>ANCHO</v>
          </cell>
          <cell r="H658" t="str">
            <v>PARCIAL</v>
          </cell>
          <cell r="I658" t="str">
            <v>TOTAL</v>
          </cell>
          <cell r="J658" t="str">
            <v>UND</v>
          </cell>
        </row>
        <row r="659">
          <cell r="A659" t="str">
            <v>03.05.02.03.05</v>
          </cell>
          <cell r="B659" t="str">
            <v xml:space="preserve">      CONTRAZOCALO DE CEMENTO PULIDO + IMPERMEABILIZANTE, HIDROFUGO, H=0.20 M</v>
          </cell>
          <cell r="C659">
            <v>0</v>
          </cell>
          <cell r="D659">
            <v>0</v>
          </cell>
          <cell r="E659">
            <v>0</v>
          </cell>
          <cell r="F659">
            <v>0</v>
          </cell>
          <cell r="G659">
            <v>0</v>
          </cell>
          <cell r="H659">
            <v>0</v>
          </cell>
          <cell r="I659">
            <v>33.4</v>
          </cell>
          <cell r="J659" t="str">
            <v xml:space="preserve">  </v>
          </cell>
        </row>
        <row r="660">
          <cell r="A660">
            <v>0</v>
          </cell>
          <cell r="B660">
            <v>0</v>
          </cell>
          <cell r="C660">
            <v>0</v>
          </cell>
          <cell r="D660">
            <v>0</v>
          </cell>
          <cell r="E660">
            <v>0</v>
          </cell>
          <cell r="F660">
            <v>0</v>
          </cell>
          <cell r="G660">
            <v>0</v>
          </cell>
          <cell r="H660">
            <v>0</v>
          </cell>
          <cell r="I660">
            <v>0</v>
          </cell>
          <cell r="J660">
            <v>0</v>
          </cell>
        </row>
        <row r="661">
          <cell r="A661">
            <v>0</v>
          </cell>
          <cell r="B661" t="str">
            <v>PRIMER PISO</v>
          </cell>
          <cell r="C661">
            <v>0</v>
          </cell>
          <cell r="D661">
            <v>0</v>
          </cell>
          <cell r="E661">
            <v>0</v>
          </cell>
          <cell r="F661">
            <v>0</v>
          </cell>
          <cell r="G661">
            <v>0</v>
          </cell>
          <cell r="H661">
            <v>0</v>
          </cell>
          <cell r="I661">
            <v>0</v>
          </cell>
          <cell r="J661">
            <v>0</v>
          </cell>
        </row>
        <row r="662">
          <cell r="A662" t="str">
            <v>T-14A</v>
          </cell>
          <cell r="B662" t="str">
            <v>SALA DE MAQUINAS</v>
          </cell>
          <cell r="C662">
            <v>0</v>
          </cell>
          <cell r="D662">
            <v>1</v>
          </cell>
          <cell r="E662">
            <v>33.4</v>
          </cell>
          <cell r="F662">
            <v>0</v>
          </cell>
          <cell r="G662">
            <v>0</v>
          </cell>
          <cell r="H662">
            <v>33.4</v>
          </cell>
          <cell r="I662">
            <v>0</v>
          </cell>
          <cell r="J662">
            <v>0</v>
          </cell>
        </row>
        <row r="663">
          <cell r="A663">
            <v>0</v>
          </cell>
          <cell r="B663">
            <v>0</v>
          </cell>
          <cell r="C663">
            <v>0</v>
          </cell>
          <cell r="D663">
            <v>0</v>
          </cell>
          <cell r="E663">
            <v>0</v>
          </cell>
          <cell r="F663">
            <v>0</v>
          </cell>
          <cell r="G663">
            <v>0</v>
          </cell>
          <cell r="H663">
            <v>0</v>
          </cell>
          <cell r="I663">
            <v>0</v>
          </cell>
          <cell r="J663">
            <v>0</v>
          </cell>
        </row>
        <row r="664">
          <cell r="A664">
            <v>0</v>
          </cell>
          <cell r="B664">
            <v>0</v>
          </cell>
          <cell r="C664">
            <v>0</v>
          </cell>
          <cell r="D664">
            <v>0</v>
          </cell>
          <cell r="E664">
            <v>0</v>
          </cell>
          <cell r="F664">
            <v>0</v>
          </cell>
          <cell r="G664">
            <v>0</v>
          </cell>
          <cell r="H664">
            <v>0</v>
          </cell>
          <cell r="I664">
            <v>0</v>
          </cell>
          <cell r="J664">
            <v>0</v>
          </cell>
        </row>
        <row r="665">
          <cell r="A665">
            <v>0</v>
          </cell>
          <cell r="B665">
            <v>0</v>
          </cell>
          <cell r="C665">
            <v>0</v>
          </cell>
          <cell r="D665">
            <v>0</v>
          </cell>
          <cell r="E665">
            <v>0</v>
          </cell>
          <cell r="F665">
            <v>0</v>
          </cell>
          <cell r="G665">
            <v>0</v>
          </cell>
          <cell r="H665">
            <v>0</v>
          </cell>
          <cell r="I665">
            <v>0</v>
          </cell>
          <cell r="J665">
            <v>0</v>
          </cell>
        </row>
        <row r="666">
          <cell r="A666" t="str">
            <v>ITEM</v>
          </cell>
          <cell r="B666" t="str">
            <v>DESCRIPCION</v>
          </cell>
          <cell r="C666" t="str">
            <v>Cod.</v>
          </cell>
          <cell r="D666" t="str">
            <v>Cantid.</v>
          </cell>
          <cell r="E666" t="str">
            <v xml:space="preserve">LARGO </v>
          </cell>
          <cell r="F666" t="str">
            <v>ALTO</v>
          </cell>
          <cell r="G666" t="str">
            <v>ANCHO</v>
          </cell>
          <cell r="H666" t="str">
            <v>PARCIAL</v>
          </cell>
          <cell r="I666" t="str">
            <v>TOTAL</v>
          </cell>
          <cell r="J666" t="str">
            <v>UND</v>
          </cell>
        </row>
        <row r="667">
          <cell r="A667" t="str">
            <v>03.05.02.03.09</v>
          </cell>
          <cell r="B667" t="str">
            <v xml:space="preserve">      BOLEADO DE CEMENTO PULIDO r=5cm</v>
          </cell>
          <cell r="C667">
            <v>0</v>
          </cell>
          <cell r="D667">
            <v>0</v>
          </cell>
          <cell r="E667">
            <v>0</v>
          </cell>
          <cell r="F667">
            <v>0</v>
          </cell>
          <cell r="G667">
            <v>0</v>
          </cell>
          <cell r="H667">
            <v>0</v>
          </cell>
          <cell r="I667">
            <v>448.09999999999985</v>
          </cell>
          <cell r="J667" t="str">
            <v>m</v>
          </cell>
        </row>
        <row r="668">
          <cell r="A668">
            <v>0</v>
          </cell>
          <cell r="B668">
            <v>0</v>
          </cell>
          <cell r="C668">
            <v>0</v>
          </cell>
          <cell r="D668">
            <v>0</v>
          </cell>
          <cell r="E668">
            <v>0</v>
          </cell>
          <cell r="F668">
            <v>0</v>
          </cell>
          <cell r="G668">
            <v>0</v>
          </cell>
          <cell r="H668">
            <v>0</v>
          </cell>
          <cell r="I668">
            <v>0</v>
          </cell>
          <cell r="J668">
            <v>0</v>
          </cell>
        </row>
        <row r="669">
          <cell r="A669">
            <v>0</v>
          </cell>
          <cell r="B669" t="str">
            <v>BOLEADO SEGÚN ACABADO</v>
          </cell>
          <cell r="C669">
            <v>0</v>
          </cell>
          <cell r="D669">
            <v>0</v>
          </cell>
          <cell r="E669">
            <v>0</v>
          </cell>
          <cell r="F669">
            <v>0</v>
          </cell>
          <cell r="G669">
            <v>0</v>
          </cell>
          <cell r="H669">
            <v>0</v>
          </cell>
          <cell r="I669">
            <v>0</v>
          </cell>
          <cell r="J669">
            <v>0</v>
          </cell>
        </row>
        <row r="670">
          <cell r="A670">
            <v>0</v>
          </cell>
          <cell r="B670" t="str">
            <v>PRIMER PISO</v>
          </cell>
          <cell r="C670">
            <v>0</v>
          </cell>
          <cell r="D670">
            <v>0</v>
          </cell>
          <cell r="E670">
            <v>0</v>
          </cell>
          <cell r="F670">
            <v>0</v>
          </cell>
          <cell r="G670">
            <v>0</v>
          </cell>
          <cell r="H670">
            <v>0</v>
          </cell>
          <cell r="I670">
            <v>0</v>
          </cell>
          <cell r="J670">
            <v>0</v>
          </cell>
        </row>
        <row r="671">
          <cell r="A671" t="str">
            <v>T-14A</v>
          </cell>
          <cell r="B671" t="str">
            <v>SALA DE MAQUINAS</v>
          </cell>
          <cell r="C671">
            <v>0</v>
          </cell>
          <cell r="D671">
            <v>1</v>
          </cell>
          <cell r="E671">
            <v>33.4</v>
          </cell>
          <cell r="F671">
            <v>0</v>
          </cell>
          <cell r="G671">
            <v>0</v>
          </cell>
          <cell r="H671">
            <v>33.4</v>
          </cell>
          <cell r="I671">
            <v>0</v>
          </cell>
          <cell r="J671">
            <v>0</v>
          </cell>
        </row>
        <row r="672">
          <cell r="A672">
            <v>0</v>
          </cell>
          <cell r="B672">
            <v>0</v>
          </cell>
          <cell r="C672">
            <v>0</v>
          </cell>
          <cell r="D672">
            <v>0</v>
          </cell>
          <cell r="E672">
            <v>0</v>
          </cell>
          <cell r="F672">
            <v>0</v>
          </cell>
          <cell r="G672">
            <v>0</v>
          </cell>
          <cell r="H672">
            <v>0</v>
          </cell>
          <cell r="I672">
            <v>0</v>
          </cell>
          <cell r="J672">
            <v>0</v>
          </cell>
        </row>
        <row r="673">
          <cell r="A673" t="str">
            <v>T-15</v>
          </cell>
          <cell r="B673" t="str">
            <v xml:space="preserve">AGUA BLANDA </v>
          </cell>
          <cell r="C673">
            <v>0</v>
          </cell>
          <cell r="D673">
            <v>1</v>
          </cell>
          <cell r="E673">
            <v>9.06</v>
          </cell>
          <cell r="F673">
            <v>0</v>
          </cell>
          <cell r="G673">
            <v>0</v>
          </cell>
          <cell r="H673">
            <v>9.06</v>
          </cell>
          <cell r="I673">
            <v>0</v>
          </cell>
          <cell r="J673">
            <v>0</v>
          </cell>
        </row>
        <row r="674">
          <cell r="A674">
            <v>0</v>
          </cell>
          <cell r="B674" t="str">
            <v>AGUA DURA 2</v>
          </cell>
          <cell r="C674">
            <v>0</v>
          </cell>
          <cell r="D674">
            <v>1</v>
          </cell>
          <cell r="E674">
            <v>10.62</v>
          </cell>
          <cell r="F674">
            <v>0</v>
          </cell>
          <cell r="G674">
            <v>0</v>
          </cell>
          <cell r="H674">
            <v>10.62</v>
          </cell>
          <cell r="I674">
            <v>0</v>
          </cell>
          <cell r="J674">
            <v>0</v>
          </cell>
        </row>
        <row r="675">
          <cell r="A675">
            <v>0</v>
          </cell>
          <cell r="B675" t="str">
            <v>AGUA DURA 1</v>
          </cell>
          <cell r="C675">
            <v>0</v>
          </cell>
          <cell r="D675">
            <v>1</v>
          </cell>
          <cell r="E675">
            <v>10.63</v>
          </cell>
          <cell r="F675">
            <v>0</v>
          </cell>
          <cell r="G675">
            <v>0</v>
          </cell>
          <cell r="H675">
            <v>10.63</v>
          </cell>
          <cell r="I675">
            <v>0</v>
          </cell>
          <cell r="J675">
            <v>0</v>
          </cell>
        </row>
        <row r="676">
          <cell r="A676">
            <v>0</v>
          </cell>
          <cell r="B676" t="str">
            <v>ACI 108M3</v>
          </cell>
          <cell r="C676">
            <v>0</v>
          </cell>
          <cell r="D676">
            <v>1</v>
          </cell>
          <cell r="E676">
            <v>25.7</v>
          </cell>
          <cell r="F676">
            <v>0</v>
          </cell>
          <cell r="G676">
            <v>0</v>
          </cell>
          <cell r="H676">
            <v>25.7</v>
          </cell>
          <cell r="I676">
            <v>0</v>
          </cell>
          <cell r="J676">
            <v>0</v>
          </cell>
        </row>
        <row r="677">
          <cell r="A677">
            <v>0</v>
          </cell>
          <cell r="B677">
            <v>0</v>
          </cell>
          <cell r="C677">
            <v>0</v>
          </cell>
          <cell r="D677">
            <v>0</v>
          </cell>
          <cell r="E677">
            <v>0</v>
          </cell>
          <cell r="F677">
            <v>0</v>
          </cell>
          <cell r="G677">
            <v>0</v>
          </cell>
          <cell r="H677">
            <v>0</v>
          </cell>
          <cell r="I677">
            <v>0</v>
          </cell>
          <cell r="J677">
            <v>0</v>
          </cell>
        </row>
        <row r="678">
          <cell r="A678">
            <v>0</v>
          </cell>
          <cell r="B678" t="str">
            <v>ENTRE PISO SOTANO</v>
          </cell>
          <cell r="C678">
            <v>0</v>
          </cell>
          <cell r="D678">
            <v>0</v>
          </cell>
          <cell r="E678">
            <v>0</v>
          </cell>
          <cell r="F678">
            <v>0</v>
          </cell>
          <cell r="G678">
            <v>0</v>
          </cell>
          <cell r="H678">
            <v>0</v>
          </cell>
          <cell r="I678">
            <v>0</v>
          </cell>
          <cell r="J678">
            <v>0</v>
          </cell>
        </row>
        <row r="679">
          <cell r="A679" t="str">
            <v>T-20</v>
          </cell>
          <cell r="B679" t="str">
            <v>PISO TECNICO</v>
          </cell>
          <cell r="C679">
            <v>0</v>
          </cell>
          <cell r="D679">
            <v>1</v>
          </cell>
          <cell r="E679">
            <v>341.59999999999991</v>
          </cell>
          <cell r="F679">
            <v>0</v>
          </cell>
          <cell r="G679">
            <v>0</v>
          </cell>
          <cell r="H679">
            <v>341.59999999999991</v>
          </cell>
          <cell r="I679">
            <v>0</v>
          </cell>
          <cell r="J679">
            <v>0</v>
          </cell>
        </row>
        <row r="680">
          <cell r="A680">
            <v>0</v>
          </cell>
          <cell r="B680">
            <v>0</v>
          </cell>
          <cell r="C680">
            <v>0</v>
          </cell>
          <cell r="D680">
            <v>0</v>
          </cell>
          <cell r="E680">
            <v>0</v>
          </cell>
          <cell r="F680">
            <v>0</v>
          </cell>
          <cell r="G680">
            <v>0</v>
          </cell>
          <cell r="H680">
            <v>0</v>
          </cell>
          <cell r="I680">
            <v>0</v>
          </cell>
          <cell r="J680">
            <v>0</v>
          </cell>
        </row>
        <row r="681">
          <cell r="A681">
            <v>0</v>
          </cell>
          <cell r="B681" t="str">
            <v>SOTANO</v>
          </cell>
          <cell r="C681">
            <v>0</v>
          </cell>
          <cell r="D681">
            <v>0</v>
          </cell>
          <cell r="E681">
            <v>0</v>
          </cell>
          <cell r="F681">
            <v>0</v>
          </cell>
          <cell r="G681">
            <v>0</v>
          </cell>
          <cell r="H681">
            <v>0</v>
          </cell>
          <cell r="I681">
            <v>0</v>
          </cell>
          <cell r="J681">
            <v>0</v>
          </cell>
        </row>
        <row r="682">
          <cell r="A682" t="str">
            <v>T-20</v>
          </cell>
          <cell r="B682" t="str">
            <v>ZONA DE AISLAMIENTO N°1</v>
          </cell>
          <cell r="C682">
            <v>0</v>
          </cell>
          <cell r="D682">
            <v>1</v>
          </cell>
          <cell r="E682">
            <v>17.09</v>
          </cell>
          <cell r="F682">
            <v>0</v>
          </cell>
          <cell r="G682">
            <v>0</v>
          </cell>
          <cell r="H682">
            <v>17.09</v>
          </cell>
          <cell r="I682">
            <v>0</v>
          </cell>
          <cell r="J682">
            <v>0</v>
          </cell>
        </row>
        <row r="683">
          <cell r="A683">
            <v>0</v>
          </cell>
          <cell r="B683">
            <v>0</v>
          </cell>
          <cell r="C683">
            <v>0</v>
          </cell>
          <cell r="D683">
            <v>0</v>
          </cell>
          <cell r="E683">
            <v>0</v>
          </cell>
          <cell r="F683">
            <v>0</v>
          </cell>
          <cell r="G683">
            <v>0</v>
          </cell>
          <cell r="H683">
            <v>0</v>
          </cell>
          <cell r="I683">
            <v>0</v>
          </cell>
          <cell r="J683">
            <v>0</v>
          </cell>
        </row>
        <row r="684">
          <cell r="A684">
            <v>0</v>
          </cell>
          <cell r="B684" t="str">
            <v xml:space="preserve"> </v>
          </cell>
          <cell r="C684">
            <v>0</v>
          </cell>
          <cell r="D684">
            <v>0</v>
          </cell>
          <cell r="E684">
            <v>0</v>
          </cell>
          <cell r="F684">
            <v>0</v>
          </cell>
          <cell r="G684">
            <v>0</v>
          </cell>
          <cell r="H684" t="str">
            <v xml:space="preserve"> </v>
          </cell>
          <cell r="I684">
            <v>0</v>
          </cell>
          <cell r="J684">
            <v>0</v>
          </cell>
        </row>
        <row r="685">
          <cell r="A685">
            <v>0</v>
          </cell>
          <cell r="B685">
            <v>0</v>
          </cell>
          <cell r="C685">
            <v>0</v>
          </cell>
          <cell r="D685">
            <v>0</v>
          </cell>
          <cell r="E685">
            <v>0</v>
          </cell>
          <cell r="F685">
            <v>0</v>
          </cell>
          <cell r="G685">
            <v>0</v>
          </cell>
          <cell r="H685">
            <v>0</v>
          </cell>
          <cell r="I685">
            <v>0</v>
          </cell>
          <cell r="J685">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L3" t="str">
            <v>EDIFICACIONES</v>
          </cell>
          <cell r="M3" t="str">
            <v xml:space="preserve"> EDIFICIOS EXTERNOS</v>
          </cell>
        </row>
        <row r="4">
          <cell r="L4" t="str">
            <v>OBRAS EXTERIORES</v>
          </cell>
          <cell r="M4" t="str">
            <v>EDIFICIOS INTERMEDIOS</v>
          </cell>
        </row>
        <row r="5">
          <cell r="L5">
            <v>0</v>
          </cell>
          <cell r="M5" t="str">
            <v>ZONA INDEPENDIENTE</v>
          </cell>
        </row>
        <row r="6">
          <cell r="M6" t="str">
            <v>UNIDAD DE INTERNAMIENTO 1</v>
          </cell>
        </row>
        <row r="7">
          <cell r="M7" t="str">
            <v>UNIDAD DE INTERNAMIENTO 2</v>
          </cell>
        </row>
        <row r="8">
          <cell r="M8" t="str">
            <v>UNIDAD DE INTERNAMIENTO 3</v>
          </cell>
        </row>
        <row r="9">
          <cell r="M9" t="str">
            <v>UNIDAD DE INTERNAMIENTO 4</v>
          </cell>
        </row>
        <row r="10">
          <cell r="M10" t="str">
            <v>UNIDAD DE INTERNAMIENTO 5</v>
          </cell>
        </row>
        <row r="11">
          <cell r="M11" t="str">
            <v>UNIDAD DE INTERNAMIENTO 6</v>
          </cell>
        </row>
        <row r="12">
          <cell r="M12" t="str">
            <v>UNIDAD DE INTERNAMIENTO CREO</v>
          </cell>
        </row>
        <row r="13">
          <cell r="M13" t="str">
            <v>UNIDAD DE INTERNAMIENTO DEVIDA</v>
          </cell>
        </row>
        <row r="14">
          <cell r="C14" t="str">
            <v>ADM - Administración y Seguridad Externa</v>
          </cell>
          <cell r="M14" t="str">
            <v>UNIDAD DE INTERNAMIENTO DEVIDA</v>
          </cell>
        </row>
        <row r="15">
          <cell r="C15" t="str">
            <v>SEC - Sectores</v>
          </cell>
        </row>
        <row r="16">
          <cell r="C16" t="str">
            <v>EDU - Dirección de Educación</v>
          </cell>
        </row>
        <row r="17">
          <cell r="C17" t="str">
            <v>COC - Cocina</v>
          </cell>
        </row>
        <row r="18">
          <cell r="C18" t="str">
            <v>SIN - Seguridad Interna</v>
          </cell>
        </row>
        <row r="19">
          <cell r="C19" t="str">
            <v>MAR - Maestranza y Residuos Solidos</v>
          </cell>
        </row>
        <row r="20">
          <cell r="C20" t="str">
            <v>OTT - OTT</v>
          </cell>
        </row>
        <row r="21">
          <cell r="C21" t="str">
            <v>REC - Registro y Clasificación</v>
          </cell>
        </row>
        <row r="22">
          <cell r="C22" t="str">
            <v>CTR - Controles (Esclusas) 1,2,3,4,5</v>
          </cell>
        </row>
        <row r="23">
          <cell r="C23" t="str">
            <v>TSI - Taller Semi-Industrial</v>
          </cell>
        </row>
        <row r="24">
          <cell r="C24" t="str">
            <v>CEM - Centro Médico</v>
          </cell>
        </row>
        <row r="25">
          <cell r="C25" t="str">
            <v>UI-1 - Pabellón de Internos C</v>
          </cell>
        </row>
        <row r="26">
          <cell r="C26" t="str">
            <v>UI-1 - Pabellón de Internos D</v>
          </cell>
        </row>
        <row r="27">
          <cell r="C27" t="str">
            <v>UI-1 - Taller (Ex Auditorio)</v>
          </cell>
        </row>
        <row r="28">
          <cell r="C28" t="str">
            <v>UI-1 - ATT+Aulas+Meditación (Ex Taller)</v>
          </cell>
        </row>
        <row r="29">
          <cell r="C29" t="str">
            <v>UI-1 - Venusterio</v>
          </cell>
        </row>
        <row r="30">
          <cell r="C30" t="str">
            <v>UI-1 - Vestuario</v>
          </cell>
        </row>
        <row r="31">
          <cell r="C31" t="str">
            <v>UI-1 - Losa Deportiva + Juego de Niños + Visitas</v>
          </cell>
        </row>
        <row r="32">
          <cell r="C32" t="str">
            <v>UI-2 - Pabellón de Internos A</v>
          </cell>
        </row>
        <row r="33">
          <cell r="C33" t="str">
            <v>UI-2 - Pabellón de Internos B</v>
          </cell>
        </row>
        <row r="34">
          <cell r="C34" t="str">
            <v xml:space="preserve">UI-2 - Taller </v>
          </cell>
        </row>
        <row r="35">
          <cell r="C35" t="str">
            <v>UI-2 - Aulas</v>
          </cell>
        </row>
        <row r="36">
          <cell r="C36" t="str">
            <v>UI-2 - Meditación</v>
          </cell>
        </row>
        <row r="37">
          <cell r="C37" t="str">
            <v>UI-2 - Venusterio</v>
          </cell>
        </row>
        <row r="38">
          <cell r="C38" t="str">
            <v>UI-2 - Vestuario</v>
          </cell>
        </row>
        <row r="39">
          <cell r="C39" t="str">
            <v>UI-2 - ATT</v>
          </cell>
        </row>
        <row r="40">
          <cell r="C40" t="str">
            <v>UI-2 - Losa Deportiva + Juego de Niños + Visitas</v>
          </cell>
        </row>
        <row r="41">
          <cell r="C41" t="str">
            <v>UI-3 - Pabellón de Internos F</v>
          </cell>
        </row>
        <row r="42">
          <cell r="C42" t="str">
            <v>UI-3 - Pabellón de Internos G</v>
          </cell>
        </row>
        <row r="43">
          <cell r="C43" t="str">
            <v xml:space="preserve">UI-3 - Taller </v>
          </cell>
        </row>
        <row r="44">
          <cell r="C44" t="str">
            <v>UI-3 - Aulas</v>
          </cell>
        </row>
        <row r="45">
          <cell r="C45" t="str">
            <v>UI-3 - Meditación</v>
          </cell>
        </row>
        <row r="46">
          <cell r="C46" t="str">
            <v>UI-3 - Venusterio</v>
          </cell>
        </row>
        <row r="47">
          <cell r="C47" t="str">
            <v>UI-3 - Vestuario</v>
          </cell>
        </row>
        <row r="48">
          <cell r="C48" t="str">
            <v>UI-3 - ATT</v>
          </cell>
        </row>
        <row r="49">
          <cell r="C49" t="str">
            <v>UI-3 - Losa Deportiva + Juego de Niños + Visitas</v>
          </cell>
        </row>
        <row r="50">
          <cell r="C50" t="str">
            <v>UI-4 - Pabellón de Internos F</v>
          </cell>
        </row>
        <row r="51">
          <cell r="C51" t="str">
            <v>UI-4 - Pabellón de Internos G</v>
          </cell>
        </row>
        <row r="52">
          <cell r="C52" t="str">
            <v xml:space="preserve">UI-4 - Taller </v>
          </cell>
        </row>
        <row r="53">
          <cell r="C53" t="str">
            <v>UI-4 - Aulas</v>
          </cell>
        </row>
        <row r="54">
          <cell r="C54" t="str">
            <v>UI-4 - Meditación</v>
          </cell>
        </row>
        <row r="55">
          <cell r="C55" t="str">
            <v>UI-4 - Venusterio</v>
          </cell>
        </row>
        <row r="56">
          <cell r="C56" t="str">
            <v>UI-4 - Vestuario</v>
          </cell>
        </row>
        <row r="57">
          <cell r="C57" t="str">
            <v>UI-4 - ATT</v>
          </cell>
        </row>
        <row r="58">
          <cell r="C58" t="str">
            <v>UI-4 - Losa Deportiva + Juego de Niños + Visitas</v>
          </cell>
        </row>
        <row r="59">
          <cell r="C59" t="str">
            <v>UI-5 - Pabellón de Internos F</v>
          </cell>
        </row>
        <row r="60">
          <cell r="C60" t="str">
            <v>UI-5 - Pabellón de Internos G</v>
          </cell>
        </row>
        <row r="61">
          <cell r="C61" t="str">
            <v xml:space="preserve">UI-5 - Taller </v>
          </cell>
        </row>
        <row r="62">
          <cell r="C62" t="str">
            <v>UI-5 - Aulas</v>
          </cell>
        </row>
        <row r="63">
          <cell r="C63" t="str">
            <v>UI-5 - Meditación</v>
          </cell>
        </row>
        <row r="64">
          <cell r="C64" t="str">
            <v>UI-5 - Venusterio</v>
          </cell>
        </row>
        <row r="65">
          <cell r="C65" t="str">
            <v>UI-5 - Vestuario</v>
          </cell>
        </row>
        <row r="66">
          <cell r="C66" t="str">
            <v>UI-5 - ATT</v>
          </cell>
        </row>
        <row r="67">
          <cell r="C67" t="str">
            <v>UI-5 - Losa Deportiva + Juego de Niños + Visitas</v>
          </cell>
        </row>
        <row r="68">
          <cell r="C68" t="str">
            <v>UI-6 - Pabellón de Internos F</v>
          </cell>
        </row>
        <row r="69">
          <cell r="C69" t="str">
            <v>UI-6 - Pabellón de Internos G</v>
          </cell>
        </row>
        <row r="70">
          <cell r="C70" t="str">
            <v xml:space="preserve">UI-6 - Taller </v>
          </cell>
        </row>
        <row r="71">
          <cell r="C71" t="str">
            <v>UI-6 - Aulas</v>
          </cell>
        </row>
        <row r="72">
          <cell r="C72" t="str">
            <v>UI-6 - Meditación</v>
          </cell>
        </row>
        <row r="73">
          <cell r="C73" t="str">
            <v>UI-6 - Venusterio</v>
          </cell>
        </row>
        <row r="74">
          <cell r="C74" t="str">
            <v>UI-6 - Vestuario</v>
          </cell>
        </row>
        <row r="75">
          <cell r="C75" t="str">
            <v>UI-6 - ATT</v>
          </cell>
        </row>
        <row r="76">
          <cell r="C76" t="str">
            <v>UI-6 - Losa Deportiva + Juego de Niños + Visitas</v>
          </cell>
        </row>
        <row r="77">
          <cell r="C77" t="str">
            <v xml:space="preserve">CREO - Pabellón de Internamiento </v>
          </cell>
        </row>
        <row r="78">
          <cell r="C78" t="str">
            <v xml:space="preserve">CREO - Taller </v>
          </cell>
        </row>
        <row r="79">
          <cell r="C79" t="str">
            <v>CREO - Aulas</v>
          </cell>
        </row>
        <row r="80">
          <cell r="C80" t="str">
            <v>CREO - Meditación</v>
          </cell>
        </row>
        <row r="81">
          <cell r="C81" t="str">
            <v>CREO - Venusterio</v>
          </cell>
        </row>
        <row r="82">
          <cell r="C82" t="str">
            <v>CREO - Vestuario</v>
          </cell>
        </row>
        <row r="83">
          <cell r="C83" t="str">
            <v>CREO - Biblioteca - SUM</v>
          </cell>
        </row>
        <row r="84">
          <cell r="C84" t="str">
            <v>CREO - Losa Deportiva + Juego de Niños + Visitas</v>
          </cell>
        </row>
        <row r="85">
          <cell r="C85" t="str">
            <v>CREO - Bio Huerto + Animales</v>
          </cell>
        </row>
        <row r="86">
          <cell r="C86" t="str">
            <v>DEVIDA - Pabellón de Internamiento</v>
          </cell>
        </row>
        <row r="87">
          <cell r="C87" t="str">
            <v xml:space="preserve">DEVIDA - Taller </v>
          </cell>
        </row>
        <row r="88">
          <cell r="C88" t="str">
            <v>DEVIDA - Aulas</v>
          </cell>
        </row>
        <row r="89">
          <cell r="C89" t="str">
            <v>DEVIDA - Meditación</v>
          </cell>
        </row>
        <row r="90">
          <cell r="C90" t="str">
            <v>DEVIDA - Venusterio</v>
          </cell>
        </row>
        <row r="91">
          <cell r="C91" t="str">
            <v>DEVIDA - Vestuario</v>
          </cell>
        </row>
        <row r="92">
          <cell r="C92" t="str">
            <v>DEVIDA - Biblioteca - SUM</v>
          </cell>
        </row>
        <row r="93">
          <cell r="C93" t="str">
            <v>DEVIDA - Asistencia</v>
          </cell>
        </row>
        <row r="94">
          <cell r="C94" t="str">
            <v>DEVIDA - Terapia</v>
          </cell>
        </row>
        <row r="95">
          <cell r="C95" t="str">
            <v>DEVIDA - Losa Deportiva + Juego de Niños + Visitas</v>
          </cell>
        </row>
        <row r="96">
          <cell r="C96" t="str">
            <v>DEVIDA - Bio Huerto + Animales</v>
          </cell>
        </row>
        <row r="97">
          <cell r="C97" t="str">
            <v>SER - Casa de Fuerza</v>
          </cell>
        </row>
        <row r="98">
          <cell r="C98" t="str">
            <v>SER - Tanque de Gas Cocina</v>
          </cell>
        </row>
        <row r="99">
          <cell r="C99" t="str">
            <v>SER - Cisterna Proyectada</v>
          </cell>
        </row>
        <row r="100">
          <cell r="C100" t="str">
            <v>SER - Subestación</v>
          </cell>
        </row>
        <row r="101">
          <cell r="C101" t="str">
            <v>SER - Pozo Proyectado</v>
          </cell>
        </row>
        <row r="102">
          <cell r="C102" t="str">
            <v>SER - Tanque Elevado Existente</v>
          </cell>
        </row>
        <row r="103">
          <cell r="C103" t="str">
            <v>SER - Tanque Elevado Proyectado</v>
          </cell>
        </row>
        <row r="104">
          <cell r="C104" t="str">
            <v>SER - PTAR</v>
          </cell>
        </row>
        <row r="105">
          <cell r="C105" t="str">
            <v>SER - Estación de Bombeo Desagüe</v>
          </cell>
        </row>
        <row r="106">
          <cell r="C106" t="str">
            <v>SER - Estación de Bombeo Pluvial</v>
          </cell>
        </row>
        <row r="107">
          <cell r="C107" t="str">
            <v>SER - Cisterna Existente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RSOS"/>
      <sheetName val="RESUMEN"/>
      <sheetName val="M°CANT"/>
      <sheetName val="M°SOG"/>
      <sheetName val="M°CAB"/>
      <sheetName val="Dryw."/>
      <sheetName val="DRYWALL"/>
      <sheetName val="T. RAY"/>
      <sheetName val="T.INT."/>
      <sheetName val="T.EXT."/>
      <sheetName val="T.COL."/>
      <sheetName val="T.VIG."/>
      <sheetName val="T.P."/>
      <sheetName val="DRRM"/>
      <sheetName val="Tarrej.Escale."/>
      <sheetName val="SOL."/>
      <sheetName val="T.IMP."/>
      <sheetName val="Brñ"/>
      <sheetName val="T.B."/>
      <sheetName val="BASE"/>
      <sheetName val="Rev. Fach"/>
      <sheetName val="Rev."/>
      <sheetName val="FC.R."/>
      <sheetName val="Cnt-Pis"/>
      <sheetName val="Z°"/>
      <sheetName val="C°Z° "/>
      <sheetName val="Mueb."/>
      <sheetName val="SEÑ"/>
      <sheetName val="VAN_CERRAD."/>
      <sheetName val="V-"/>
      <sheetName val="Cerco"/>
      <sheetName val="COB."/>
      <sheetName val="Sop.Mad."/>
      <sheetName val="Vrd"/>
      <sheetName val="PINT."/>
      <sheetName val="Esc."/>
      <sheetName val="P.Trf"/>
      <sheetName val="Tapajuntas"/>
      <sheetName val="ESPEJO"/>
      <sheetName val="Varios"/>
      <sheetName val="T-Fib.2Ld"/>
      <sheetName val="T-Fib.2Ld-Snt"/>
      <sheetName val="T-Pl Ys-Fib-Snt"/>
      <sheetName val="T-Pl Ys-Fib"/>
      <sheetName val="T-Fib-Ys-2Ld-Snt"/>
      <sheetName val="T-Pl Ys-RH 2Ld"/>
      <sheetName val="T-Fib F.Col"/>
      <sheetName val="T-Fib-Pl Ys-Snt"/>
    </sheetNames>
    <sheetDataSet>
      <sheetData sheetId="0"/>
      <sheetData sheetId="1">
        <row r="3">
          <cell r="B3" t="str">
            <v>ENTIDAD: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PRT-1</v>
          </cell>
          <cell r="B2">
            <v>5.55</v>
          </cell>
          <cell r="C2">
            <v>3</v>
          </cell>
        </row>
        <row r="3">
          <cell r="A3" t="str">
            <v>PRT-1a</v>
          </cell>
          <cell r="B3">
            <v>5.7</v>
          </cell>
          <cell r="C3">
            <v>3</v>
          </cell>
        </row>
        <row r="4">
          <cell r="A4" t="str">
            <v>PRT-2</v>
          </cell>
          <cell r="B4">
            <v>1.2</v>
          </cell>
          <cell r="C4">
            <v>2.7</v>
          </cell>
        </row>
        <row r="5">
          <cell r="A5" t="str">
            <v>PRT-3</v>
          </cell>
          <cell r="B5">
            <v>2.1</v>
          </cell>
          <cell r="C5">
            <v>2.7</v>
          </cell>
        </row>
        <row r="6">
          <cell r="A6" t="str">
            <v>PRT-4</v>
          </cell>
          <cell r="B6">
            <v>6</v>
          </cell>
          <cell r="C6">
            <v>3</v>
          </cell>
        </row>
        <row r="7">
          <cell r="A7" t="str">
            <v>PRT-5</v>
          </cell>
          <cell r="B7">
            <v>5</v>
          </cell>
          <cell r="C7">
            <v>3</v>
          </cell>
        </row>
        <row r="8">
          <cell r="A8" t="str">
            <v>PP-01</v>
          </cell>
          <cell r="B8">
            <v>9.1999999999999993</v>
          </cell>
          <cell r="C8">
            <v>11.4</v>
          </cell>
        </row>
        <row r="9">
          <cell r="A9" t="str">
            <v>PI-1</v>
          </cell>
          <cell r="B9">
            <v>0.6</v>
          </cell>
          <cell r="C9">
            <v>2</v>
          </cell>
        </row>
        <row r="10">
          <cell r="A10" t="str">
            <v>PI-2</v>
          </cell>
          <cell r="B10">
            <v>0.8</v>
          </cell>
          <cell r="C10">
            <v>2</v>
          </cell>
        </row>
        <row r="11">
          <cell r="A11" t="str">
            <v>P-1</v>
          </cell>
          <cell r="B11">
            <v>0.8</v>
          </cell>
          <cell r="C11">
            <v>2.1</v>
          </cell>
        </row>
        <row r="12">
          <cell r="A12" t="str">
            <v>P-2</v>
          </cell>
          <cell r="B12">
            <v>0.9</v>
          </cell>
          <cell r="C12">
            <v>2.1</v>
          </cell>
        </row>
        <row r="13">
          <cell r="A13" t="str">
            <v>P-3</v>
          </cell>
          <cell r="B13">
            <v>0.9</v>
          </cell>
          <cell r="C13">
            <v>2.1</v>
          </cell>
        </row>
        <row r="14">
          <cell r="A14" t="str">
            <v>P-4</v>
          </cell>
          <cell r="B14">
            <v>1</v>
          </cell>
          <cell r="C14">
            <v>2.1</v>
          </cell>
        </row>
        <row r="15">
          <cell r="A15" t="str">
            <v>P-5</v>
          </cell>
          <cell r="B15">
            <v>1.2</v>
          </cell>
          <cell r="C15">
            <v>2.1</v>
          </cell>
        </row>
        <row r="16">
          <cell r="A16" t="str">
            <v>P-6</v>
          </cell>
          <cell r="B16">
            <v>1</v>
          </cell>
          <cell r="C16">
            <v>2.1</v>
          </cell>
        </row>
        <row r="17">
          <cell r="A17" t="str">
            <v>P-7</v>
          </cell>
          <cell r="B17">
            <v>1.8</v>
          </cell>
          <cell r="C17">
            <v>2.1</v>
          </cell>
        </row>
        <row r="18">
          <cell r="A18" t="str">
            <v>P-8</v>
          </cell>
          <cell r="B18">
            <v>1</v>
          </cell>
          <cell r="C18">
            <v>2.1</v>
          </cell>
        </row>
        <row r="19">
          <cell r="A19" t="str">
            <v>P-9</v>
          </cell>
          <cell r="B19">
            <v>1.2</v>
          </cell>
          <cell r="C19">
            <v>2.1</v>
          </cell>
        </row>
        <row r="20">
          <cell r="A20" t="str">
            <v>P-10</v>
          </cell>
          <cell r="B20">
            <v>1.8</v>
          </cell>
          <cell r="C20">
            <v>2.1</v>
          </cell>
        </row>
        <row r="21">
          <cell r="A21" t="str">
            <v>P-11</v>
          </cell>
          <cell r="B21">
            <v>1</v>
          </cell>
          <cell r="C21">
            <v>2.1</v>
          </cell>
        </row>
        <row r="22">
          <cell r="A22" t="str">
            <v>P-12</v>
          </cell>
          <cell r="B22">
            <v>1</v>
          </cell>
          <cell r="C22">
            <v>2.1</v>
          </cell>
        </row>
        <row r="23">
          <cell r="A23" t="str">
            <v>P-13</v>
          </cell>
          <cell r="B23">
            <v>1.2</v>
          </cell>
          <cell r="C23">
            <v>2.1</v>
          </cell>
        </row>
        <row r="24">
          <cell r="A24" t="str">
            <v>P-14</v>
          </cell>
          <cell r="B24">
            <v>1.8</v>
          </cell>
          <cell r="C24">
            <v>2.1</v>
          </cell>
        </row>
        <row r="25">
          <cell r="A25" t="str">
            <v>P-15</v>
          </cell>
          <cell r="B25">
            <v>1.8</v>
          </cell>
          <cell r="C25">
            <v>2.1</v>
          </cell>
        </row>
        <row r="26">
          <cell r="A26" t="str">
            <v>PX-1</v>
          </cell>
          <cell r="B26">
            <v>1</v>
          </cell>
          <cell r="C26">
            <v>2.1</v>
          </cell>
        </row>
        <row r="27">
          <cell r="A27" t="str">
            <v>PX-2</v>
          </cell>
          <cell r="B27">
            <v>0.9</v>
          </cell>
          <cell r="C27">
            <v>2.1</v>
          </cell>
        </row>
        <row r="28">
          <cell r="A28" t="str">
            <v>PX-3</v>
          </cell>
          <cell r="B28">
            <v>1.2</v>
          </cell>
          <cell r="C28">
            <v>2.1</v>
          </cell>
        </row>
        <row r="29">
          <cell r="A29" t="str">
            <v>PCF-1</v>
          </cell>
          <cell r="B29">
            <v>1.8</v>
          </cell>
          <cell r="C29">
            <v>2.1</v>
          </cell>
        </row>
        <row r="30">
          <cell r="A30" t="str">
            <v>PCF-2</v>
          </cell>
          <cell r="B30">
            <v>1.2</v>
          </cell>
          <cell r="C30">
            <v>2.1</v>
          </cell>
        </row>
        <row r="31">
          <cell r="A31" t="str">
            <v>PCF-3</v>
          </cell>
          <cell r="B31">
            <v>1.2</v>
          </cell>
          <cell r="C31">
            <v>2.1</v>
          </cell>
        </row>
        <row r="32">
          <cell r="A32" t="str">
            <v>PCF-4</v>
          </cell>
          <cell r="B32">
            <v>1</v>
          </cell>
          <cell r="C32">
            <v>2.1</v>
          </cell>
        </row>
        <row r="33">
          <cell r="A33" t="str">
            <v>PCF-5</v>
          </cell>
          <cell r="B33">
            <v>0.9</v>
          </cell>
          <cell r="C33">
            <v>2.1</v>
          </cell>
        </row>
        <row r="34">
          <cell r="A34" t="str">
            <v>PCF-6</v>
          </cell>
          <cell r="B34">
            <v>1.8</v>
          </cell>
          <cell r="C34">
            <v>2.1</v>
          </cell>
        </row>
        <row r="35">
          <cell r="A35" t="str">
            <v>PCF-7</v>
          </cell>
          <cell r="B35">
            <v>2.4</v>
          </cell>
          <cell r="C35">
            <v>2.1</v>
          </cell>
        </row>
        <row r="36">
          <cell r="A36" t="str">
            <v>P-16</v>
          </cell>
          <cell r="B36">
            <v>1.2</v>
          </cell>
          <cell r="C36">
            <v>2.1</v>
          </cell>
        </row>
        <row r="37">
          <cell r="A37" t="str">
            <v>PF-1</v>
          </cell>
          <cell r="B37">
            <v>1</v>
          </cell>
          <cell r="C37">
            <v>2.1</v>
          </cell>
        </row>
        <row r="38">
          <cell r="A38" t="str">
            <v>PG-1</v>
          </cell>
          <cell r="B38">
            <v>1.8</v>
          </cell>
          <cell r="C38">
            <v>2.2999999999999998</v>
          </cell>
        </row>
        <row r="39">
          <cell r="A39" t="str">
            <v>PR-1</v>
          </cell>
          <cell r="B39" t="str">
            <v>VARIABLE</v>
          </cell>
          <cell r="C39">
            <v>2.1</v>
          </cell>
        </row>
        <row r="40">
          <cell r="A40" t="str">
            <v>PQ-1</v>
          </cell>
          <cell r="B40">
            <v>1.6</v>
          </cell>
          <cell r="C40">
            <v>2.15</v>
          </cell>
        </row>
        <row r="41">
          <cell r="A41" t="str">
            <v>V-1</v>
          </cell>
          <cell r="B41">
            <v>1.5</v>
          </cell>
          <cell r="C41">
            <v>1.5</v>
          </cell>
        </row>
        <row r="42">
          <cell r="A42" t="str">
            <v>V-2</v>
          </cell>
          <cell r="B42">
            <v>0.6</v>
          </cell>
          <cell r="C42">
            <v>0.6</v>
          </cell>
        </row>
        <row r="43">
          <cell r="A43" t="str">
            <v>V-3</v>
          </cell>
          <cell r="B43">
            <v>2.5</v>
          </cell>
          <cell r="C43">
            <v>1.5</v>
          </cell>
        </row>
        <row r="44">
          <cell r="A44" t="str">
            <v>V-4</v>
          </cell>
          <cell r="B44">
            <v>1</v>
          </cell>
          <cell r="C44">
            <v>0.5</v>
          </cell>
        </row>
        <row r="45">
          <cell r="A45" t="str">
            <v>V-5</v>
          </cell>
          <cell r="B45">
            <v>1.4</v>
          </cell>
          <cell r="C45">
            <v>1.5</v>
          </cell>
        </row>
        <row r="46">
          <cell r="A46" t="str">
            <v>V-6</v>
          </cell>
          <cell r="B46">
            <v>1.2</v>
          </cell>
          <cell r="C46">
            <v>0.9</v>
          </cell>
        </row>
        <row r="47">
          <cell r="A47" t="str">
            <v>V-7</v>
          </cell>
          <cell r="B47">
            <v>1.3</v>
          </cell>
          <cell r="C47">
            <v>1.5</v>
          </cell>
        </row>
        <row r="48">
          <cell r="A48" t="str">
            <v>V-8</v>
          </cell>
          <cell r="B48">
            <v>0.9</v>
          </cell>
          <cell r="C48">
            <v>1.5</v>
          </cell>
        </row>
        <row r="49">
          <cell r="A49" t="str">
            <v>V-9</v>
          </cell>
          <cell r="B49">
            <v>0.85</v>
          </cell>
          <cell r="C49">
            <v>0.9</v>
          </cell>
        </row>
        <row r="50">
          <cell r="A50" t="str">
            <v>V-10</v>
          </cell>
          <cell r="B50">
            <v>0.7</v>
          </cell>
          <cell r="C50">
            <v>1</v>
          </cell>
        </row>
        <row r="51">
          <cell r="A51" t="str">
            <v>V-11</v>
          </cell>
          <cell r="B51">
            <v>1</v>
          </cell>
          <cell r="C51">
            <v>1</v>
          </cell>
        </row>
        <row r="52">
          <cell r="A52" t="str">
            <v>V-12</v>
          </cell>
          <cell r="B52">
            <v>1</v>
          </cell>
          <cell r="C52">
            <v>1</v>
          </cell>
        </row>
        <row r="53">
          <cell r="A53" t="str">
            <v>V-13</v>
          </cell>
          <cell r="B53">
            <v>0.6</v>
          </cell>
          <cell r="C53">
            <v>0.6</v>
          </cell>
        </row>
        <row r="54">
          <cell r="A54" t="str">
            <v>VR-1</v>
          </cell>
          <cell r="B54">
            <v>0.6</v>
          </cell>
          <cell r="C54">
            <v>0.6</v>
          </cell>
        </row>
        <row r="55">
          <cell r="A55" t="str">
            <v>PM-1</v>
          </cell>
          <cell r="B55">
            <v>1.8</v>
          </cell>
          <cell r="C55">
            <v>2.7</v>
          </cell>
        </row>
        <row r="56">
          <cell r="A56" t="str">
            <v>PM-1a</v>
          </cell>
          <cell r="B56">
            <v>2</v>
          </cell>
          <cell r="C56">
            <v>2.7</v>
          </cell>
        </row>
        <row r="57">
          <cell r="A57" t="str">
            <v>PM-2</v>
          </cell>
          <cell r="B57" t="str">
            <v>VARIABLE</v>
          </cell>
          <cell r="C57">
            <v>2.7</v>
          </cell>
        </row>
        <row r="58">
          <cell r="A58" t="str">
            <v>PM-3</v>
          </cell>
          <cell r="B58" t="str">
            <v>VARIABLE</v>
          </cell>
          <cell r="C58">
            <v>2.7</v>
          </cell>
        </row>
        <row r="59">
          <cell r="A59" t="str">
            <v>PM-4</v>
          </cell>
          <cell r="B59" t="str">
            <v>VARIABLE</v>
          </cell>
          <cell r="C59">
            <v>2.7</v>
          </cell>
        </row>
        <row r="60">
          <cell r="A60" t="str">
            <v>PM-5</v>
          </cell>
          <cell r="B60" t="str">
            <v>VARIABLE</v>
          </cell>
          <cell r="C60">
            <v>2.7</v>
          </cell>
        </row>
        <row r="61">
          <cell r="A61" t="str">
            <v>PM-6</v>
          </cell>
          <cell r="B61" t="str">
            <v>VARIABLE</v>
          </cell>
          <cell r="C61">
            <v>2.7</v>
          </cell>
        </row>
        <row r="62">
          <cell r="A62" t="str">
            <v>PM-7</v>
          </cell>
          <cell r="B62">
            <v>2.8</v>
          </cell>
          <cell r="C62">
            <v>2.7</v>
          </cell>
        </row>
        <row r="63">
          <cell r="A63" t="str">
            <v>PM-8</v>
          </cell>
          <cell r="B63" t="str">
            <v>VARIABLE</v>
          </cell>
          <cell r="C63">
            <v>2.7</v>
          </cell>
        </row>
        <row r="64">
          <cell r="A64" t="str">
            <v>PM-9</v>
          </cell>
          <cell r="B64" t="str">
            <v>VARIABLE</v>
          </cell>
          <cell r="C64">
            <v>2.1</v>
          </cell>
        </row>
        <row r="65">
          <cell r="A65" t="str">
            <v>PM-10</v>
          </cell>
          <cell r="B65" t="str">
            <v>VARIABLE</v>
          </cell>
          <cell r="C65">
            <v>2.7</v>
          </cell>
        </row>
        <row r="66">
          <cell r="A66" t="str">
            <v>ME-1</v>
          </cell>
          <cell r="B66" t="str">
            <v>VARIABLE</v>
          </cell>
          <cell r="C66">
            <v>2.7</v>
          </cell>
        </row>
        <row r="67">
          <cell r="A67" t="str">
            <v>ME-2</v>
          </cell>
          <cell r="B67" t="str">
            <v>VARIABLE</v>
          </cell>
          <cell r="C67">
            <v>1.5</v>
          </cell>
        </row>
        <row r="68">
          <cell r="A68" t="str">
            <v>ME-3</v>
          </cell>
          <cell r="B68" t="str">
            <v>VARIABLE</v>
          </cell>
          <cell r="C68">
            <v>2.7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RSOS"/>
      <sheetName val="RESUMEN"/>
      <sheetName val="M°CANT"/>
      <sheetName val="M°SOG"/>
      <sheetName val="M°CAB"/>
      <sheetName val="DRYWALL"/>
      <sheetName val="Dryw."/>
      <sheetName val="T. RAY"/>
      <sheetName val="T.INT."/>
      <sheetName val="T.EXT."/>
      <sheetName val="T.COL."/>
      <sheetName val="T.VIG."/>
      <sheetName val="T.P."/>
      <sheetName val="DRRM"/>
      <sheetName val="Tarrej.Escale."/>
      <sheetName val="SOL."/>
      <sheetName val="SOL. COL"/>
      <sheetName val="SOL. VIGAS"/>
      <sheetName val="T.IMP."/>
      <sheetName val="Brñ"/>
      <sheetName val="T.B."/>
      <sheetName val="BASE"/>
      <sheetName val="Rev. Fach"/>
      <sheetName val="Rev."/>
      <sheetName val="FC.R."/>
      <sheetName val="Cnt-Pis"/>
      <sheetName val="Z°"/>
      <sheetName val="C°Z° "/>
      <sheetName val="Mueb."/>
      <sheetName val="SEÑ"/>
      <sheetName val="VAN_CERRAD."/>
      <sheetName val="V-"/>
      <sheetName val="VAN_CERRAD. (2)"/>
      <sheetName val="Cerco"/>
      <sheetName val="COB."/>
      <sheetName val="Sop.Mad."/>
      <sheetName val="Vrd"/>
      <sheetName val="RES. PINT."/>
      <sheetName val="P M EXT"/>
      <sheetName val="P EXT COL."/>
      <sheetName val="P IGNI"/>
      <sheetName val="Esc."/>
      <sheetName val="P.Trf"/>
      <sheetName val="Tapajuntas"/>
      <sheetName val="ESPEJO"/>
      <sheetName val="Paisaj"/>
      <sheetName val="Varios"/>
      <sheetName val="Hoja3"/>
      <sheetName val="T-Fib.2Ld"/>
      <sheetName val="T-Fib.2Ld-Snt"/>
      <sheetName val="T-Pl Ys-Fib-Snt"/>
      <sheetName val="T-Pl Ys-Fib"/>
      <sheetName val="T-Fib-Ys-2Ld-Snt"/>
      <sheetName val="T-Pl Ys-RH 2Ld"/>
      <sheetName val="T-Fib F.Col"/>
      <sheetName val="T-Fib-Pl Ys-S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PRT-1</v>
          </cell>
          <cell r="B2">
            <v>5.55</v>
          </cell>
          <cell r="C2">
            <v>3</v>
          </cell>
        </row>
        <row r="3">
          <cell r="A3" t="str">
            <v>PRT-1a</v>
          </cell>
          <cell r="B3">
            <v>5.7</v>
          </cell>
          <cell r="C3">
            <v>3</v>
          </cell>
        </row>
        <row r="4">
          <cell r="A4" t="str">
            <v>PRT-2</v>
          </cell>
          <cell r="B4">
            <v>1.2</v>
          </cell>
          <cell r="C4">
            <v>2.7</v>
          </cell>
        </row>
        <row r="5">
          <cell r="A5" t="str">
            <v>PRT-3</v>
          </cell>
          <cell r="B5">
            <v>2.1</v>
          </cell>
          <cell r="C5">
            <v>2.7</v>
          </cell>
        </row>
        <row r="6">
          <cell r="A6" t="str">
            <v>PRT-4</v>
          </cell>
          <cell r="B6">
            <v>6</v>
          </cell>
          <cell r="C6">
            <v>3</v>
          </cell>
        </row>
        <row r="7">
          <cell r="A7" t="str">
            <v>PRT-5</v>
          </cell>
          <cell r="B7">
            <v>5</v>
          </cell>
          <cell r="C7">
            <v>3</v>
          </cell>
        </row>
        <row r="8">
          <cell r="A8" t="str">
            <v>PP-01</v>
          </cell>
          <cell r="B8">
            <v>9.1999999999999993</v>
          </cell>
          <cell r="C8">
            <v>11.4</v>
          </cell>
        </row>
        <row r="9">
          <cell r="A9" t="str">
            <v>PI-1</v>
          </cell>
          <cell r="B9">
            <v>0.6</v>
          </cell>
          <cell r="C9">
            <v>2</v>
          </cell>
        </row>
        <row r="10">
          <cell r="A10" t="str">
            <v>PI-2</v>
          </cell>
          <cell r="B10">
            <v>0.8</v>
          </cell>
          <cell r="C10">
            <v>2</v>
          </cell>
        </row>
        <row r="11">
          <cell r="A11" t="str">
            <v>P-1</v>
          </cell>
          <cell r="B11">
            <v>0.8</v>
          </cell>
          <cell r="C11">
            <v>2.1</v>
          </cell>
        </row>
        <row r="12">
          <cell r="A12" t="str">
            <v>P-2</v>
          </cell>
          <cell r="B12">
            <v>0.9</v>
          </cell>
          <cell r="C12">
            <v>2.1</v>
          </cell>
        </row>
        <row r="13">
          <cell r="A13" t="str">
            <v>P-3</v>
          </cell>
          <cell r="B13">
            <v>0.9</v>
          </cell>
          <cell r="C13">
            <v>2.1</v>
          </cell>
        </row>
        <row r="14">
          <cell r="A14" t="str">
            <v>P-4</v>
          </cell>
          <cell r="B14">
            <v>1</v>
          </cell>
          <cell r="C14">
            <v>2.1</v>
          </cell>
        </row>
        <row r="15">
          <cell r="A15" t="str">
            <v>P-5</v>
          </cell>
          <cell r="B15">
            <v>1.2</v>
          </cell>
          <cell r="C15">
            <v>2.1</v>
          </cell>
        </row>
        <row r="16">
          <cell r="A16" t="str">
            <v>P-6</v>
          </cell>
          <cell r="B16">
            <v>1</v>
          </cell>
          <cell r="C16">
            <v>2.1</v>
          </cell>
        </row>
        <row r="17">
          <cell r="A17" t="str">
            <v>P-7</v>
          </cell>
          <cell r="B17">
            <v>1.8</v>
          </cell>
          <cell r="C17">
            <v>2.1</v>
          </cell>
        </row>
        <row r="18">
          <cell r="A18" t="str">
            <v>P-8</v>
          </cell>
          <cell r="B18">
            <v>1</v>
          </cell>
          <cell r="C18">
            <v>2.1</v>
          </cell>
        </row>
        <row r="19">
          <cell r="A19" t="str">
            <v>P-9</v>
          </cell>
          <cell r="B19">
            <v>1.2</v>
          </cell>
          <cell r="C19">
            <v>2.1</v>
          </cell>
        </row>
        <row r="20">
          <cell r="A20" t="str">
            <v>P-10</v>
          </cell>
          <cell r="B20">
            <v>1.8</v>
          </cell>
          <cell r="C20">
            <v>2.1</v>
          </cell>
        </row>
        <row r="21">
          <cell r="A21" t="str">
            <v>P-11</v>
          </cell>
          <cell r="B21">
            <v>1</v>
          </cell>
          <cell r="C21">
            <v>2.1</v>
          </cell>
        </row>
        <row r="22">
          <cell r="A22" t="str">
            <v>P-12</v>
          </cell>
          <cell r="B22">
            <v>1</v>
          </cell>
          <cell r="C22">
            <v>2.1</v>
          </cell>
        </row>
        <row r="23">
          <cell r="A23" t="str">
            <v>P-13</v>
          </cell>
          <cell r="B23">
            <v>1.2</v>
          </cell>
          <cell r="C23">
            <v>2.1</v>
          </cell>
        </row>
        <row r="24">
          <cell r="A24" t="str">
            <v>P-14</v>
          </cell>
          <cell r="B24">
            <v>1.8</v>
          </cell>
          <cell r="C24">
            <v>2.1</v>
          </cell>
        </row>
        <row r="25">
          <cell r="A25" t="str">
            <v>P-15</v>
          </cell>
          <cell r="B25">
            <v>1.8</v>
          </cell>
          <cell r="C25">
            <v>2.1</v>
          </cell>
        </row>
        <row r="26">
          <cell r="A26" t="str">
            <v>PX-1</v>
          </cell>
          <cell r="B26">
            <v>1</v>
          </cell>
          <cell r="C26">
            <v>2.1</v>
          </cell>
        </row>
        <row r="27">
          <cell r="A27" t="str">
            <v>PX-2</v>
          </cell>
          <cell r="B27">
            <v>0.9</v>
          </cell>
          <cell r="C27">
            <v>2.1</v>
          </cell>
        </row>
        <row r="28">
          <cell r="A28" t="str">
            <v>PX-3</v>
          </cell>
          <cell r="B28">
            <v>1.2</v>
          </cell>
          <cell r="C28">
            <v>2.1</v>
          </cell>
        </row>
        <row r="29">
          <cell r="A29" t="str">
            <v>PCF-1</v>
          </cell>
          <cell r="B29">
            <v>1.8</v>
          </cell>
          <cell r="C29">
            <v>2.1</v>
          </cell>
        </row>
        <row r="30">
          <cell r="A30" t="str">
            <v>PCF-2</v>
          </cell>
          <cell r="B30">
            <v>1.2</v>
          </cell>
          <cell r="C30">
            <v>2.1</v>
          </cell>
        </row>
        <row r="31">
          <cell r="A31" t="str">
            <v>PCF-3</v>
          </cell>
          <cell r="B31">
            <v>1.2</v>
          </cell>
          <cell r="C31">
            <v>2.1</v>
          </cell>
        </row>
        <row r="32">
          <cell r="A32" t="str">
            <v>PCF-4</v>
          </cell>
          <cell r="B32">
            <v>1</v>
          </cell>
          <cell r="C32">
            <v>2.1</v>
          </cell>
        </row>
        <row r="33">
          <cell r="A33" t="str">
            <v>PCF-5</v>
          </cell>
          <cell r="B33">
            <v>0.9</v>
          </cell>
          <cell r="C33">
            <v>2.1</v>
          </cell>
        </row>
        <row r="34">
          <cell r="A34" t="str">
            <v>PCF-6</v>
          </cell>
          <cell r="B34">
            <v>1.8</v>
          </cell>
          <cell r="C34">
            <v>2.1</v>
          </cell>
        </row>
        <row r="35">
          <cell r="A35" t="str">
            <v>PCF-7</v>
          </cell>
          <cell r="B35">
            <v>2.4</v>
          </cell>
          <cell r="C35">
            <v>2.1</v>
          </cell>
        </row>
        <row r="36">
          <cell r="A36" t="str">
            <v>P-16</v>
          </cell>
          <cell r="B36">
            <v>1.2</v>
          </cell>
          <cell r="C36">
            <v>2.1</v>
          </cell>
        </row>
        <row r="37">
          <cell r="A37" t="str">
            <v>PF-1</v>
          </cell>
          <cell r="B37">
            <v>1</v>
          </cell>
          <cell r="C37">
            <v>2.1</v>
          </cell>
        </row>
        <row r="38">
          <cell r="A38" t="str">
            <v>PG-1</v>
          </cell>
          <cell r="B38">
            <v>1.8</v>
          </cell>
          <cell r="C38">
            <v>2.2999999999999998</v>
          </cell>
        </row>
        <row r="39">
          <cell r="A39" t="str">
            <v>PR-1</v>
          </cell>
          <cell r="B39" t="str">
            <v>VARIABLE</v>
          </cell>
          <cell r="C39">
            <v>2.1</v>
          </cell>
        </row>
        <row r="40">
          <cell r="A40" t="str">
            <v>PQ-1</v>
          </cell>
          <cell r="B40">
            <v>1.6</v>
          </cell>
          <cell r="C40">
            <v>2.15</v>
          </cell>
        </row>
        <row r="41">
          <cell r="A41" t="str">
            <v>V-1</v>
          </cell>
          <cell r="B41">
            <v>1.5</v>
          </cell>
          <cell r="C41">
            <v>1.5</v>
          </cell>
        </row>
        <row r="42">
          <cell r="A42" t="str">
            <v>V-2</v>
          </cell>
          <cell r="B42">
            <v>0.6</v>
          </cell>
          <cell r="C42">
            <v>0.6</v>
          </cell>
        </row>
        <row r="43">
          <cell r="A43" t="str">
            <v>V-3</v>
          </cell>
          <cell r="B43">
            <v>2.5</v>
          </cell>
          <cell r="C43">
            <v>1.5</v>
          </cell>
        </row>
        <row r="44">
          <cell r="A44" t="str">
            <v>V-4</v>
          </cell>
          <cell r="B44">
            <v>1</v>
          </cell>
          <cell r="C44">
            <v>0.5</v>
          </cell>
        </row>
        <row r="45">
          <cell r="A45" t="str">
            <v>V-5</v>
          </cell>
          <cell r="B45">
            <v>1.4</v>
          </cell>
          <cell r="C45">
            <v>1.5</v>
          </cell>
        </row>
        <row r="46">
          <cell r="A46" t="str">
            <v>V-6</v>
          </cell>
          <cell r="B46">
            <v>1.2</v>
          </cell>
          <cell r="C46">
            <v>0.9</v>
          </cell>
        </row>
        <row r="47">
          <cell r="A47" t="str">
            <v>V-7</v>
          </cell>
          <cell r="B47">
            <v>1.3</v>
          </cell>
          <cell r="C47">
            <v>1.5</v>
          </cell>
        </row>
        <row r="48">
          <cell r="A48" t="str">
            <v>V-8</v>
          </cell>
          <cell r="B48">
            <v>0.9</v>
          </cell>
          <cell r="C48">
            <v>1.5</v>
          </cell>
        </row>
        <row r="49">
          <cell r="A49" t="str">
            <v>V-9</v>
          </cell>
          <cell r="B49">
            <v>0.85</v>
          </cell>
          <cell r="C49">
            <v>0.9</v>
          </cell>
        </row>
        <row r="50">
          <cell r="A50" t="str">
            <v>V-10</v>
          </cell>
          <cell r="B50">
            <v>0.7</v>
          </cell>
          <cell r="C50">
            <v>1</v>
          </cell>
        </row>
        <row r="51">
          <cell r="A51" t="str">
            <v>V-11</v>
          </cell>
          <cell r="B51">
            <v>1</v>
          </cell>
          <cell r="C51">
            <v>1</v>
          </cell>
        </row>
        <row r="52">
          <cell r="A52" t="str">
            <v>V-12</v>
          </cell>
          <cell r="B52">
            <v>1</v>
          </cell>
          <cell r="C52">
            <v>1</v>
          </cell>
        </row>
        <row r="53">
          <cell r="A53" t="str">
            <v>V-13</v>
          </cell>
          <cell r="B53">
            <v>0.6</v>
          </cell>
          <cell r="C53">
            <v>0.6</v>
          </cell>
        </row>
        <row r="54">
          <cell r="A54" t="str">
            <v>VR-1</v>
          </cell>
          <cell r="B54">
            <v>0.6</v>
          </cell>
          <cell r="C54">
            <v>0.6</v>
          </cell>
        </row>
        <row r="55">
          <cell r="A55" t="str">
            <v>PM-1</v>
          </cell>
          <cell r="B55">
            <v>1.8</v>
          </cell>
          <cell r="C55">
            <v>2.7</v>
          </cell>
        </row>
        <row r="56">
          <cell r="A56" t="str">
            <v>PM-1a</v>
          </cell>
          <cell r="B56">
            <v>2</v>
          </cell>
          <cell r="C56">
            <v>2.7</v>
          </cell>
        </row>
        <row r="57">
          <cell r="A57" t="str">
            <v>PM-2</v>
          </cell>
          <cell r="B57" t="str">
            <v>VARIABLE</v>
          </cell>
          <cell r="C57">
            <v>2.7</v>
          </cell>
        </row>
        <row r="58">
          <cell r="A58" t="str">
            <v>PM-3</v>
          </cell>
          <cell r="B58" t="str">
            <v>VARIABLE</v>
          </cell>
          <cell r="C58">
            <v>2.7</v>
          </cell>
        </row>
        <row r="59">
          <cell r="A59" t="str">
            <v>PM-4</v>
          </cell>
          <cell r="B59" t="str">
            <v>VARIABLE</v>
          </cell>
          <cell r="C59">
            <v>2.7</v>
          </cell>
        </row>
        <row r="60">
          <cell r="A60" t="str">
            <v>PM-5</v>
          </cell>
          <cell r="B60" t="str">
            <v>VARIABLE</v>
          </cell>
          <cell r="C60">
            <v>2.7</v>
          </cell>
        </row>
        <row r="61">
          <cell r="A61" t="str">
            <v>PM-6</v>
          </cell>
          <cell r="B61" t="str">
            <v>VARIABLE</v>
          </cell>
          <cell r="C61">
            <v>2.7</v>
          </cell>
        </row>
        <row r="62">
          <cell r="A62" t="str">
            <v>PM-7</v>
          </cell>
          <cell r="B62">
            <v>2.8</v>
          </cell>
          <cell r="C62">
            <v>2.7</v>
          </cell>
        </row>
        <row r="63">
          <cell r="A63" t="str">
            <v>PM-8</v>
          </cell>
          <cell r="B63" t="str">
            <v>VARIABLE</v>
          </cell>
          <cell r="C63">
            <v>2.7</v>
          </cell>
        </row>
        <row r="64">
          <cell r="A64" t="str">
            <v>PM-9</v>
          </cell>
          <cell r="B64" t="str">
            <v>VARIABLE</v>
          </cell>
          <cell r="C64">
            <v>2.1</v>
          </cell>
        </row>
        <row r="65">
          <cell r="A65" t="str">
            <v>PM-10</v>
          </cell>
          <cell r="B65" t="str">
            <v>VARIABLE</v>
          </cell>
          <cell r="C65">
            <v>2.7</v>
          </cell>
        </row>
        <row r="66">
          <cell r="A66" t="str">
            <v>ME-1</v>
          </cell>
          <cell r="B66" t="str">
            <v>VARIABLE</v>
          </cell>
          <cell r="C66">
            <v>2.7</v>
          </cell>
        </row>
        <row r="67">
          <cell r="A67" t="str">
            <v>ME-2</v>
          </cell>
          <cell r="B67" t="str">
            <v>VARIABLE</v>
          </cell>
          <cell r="C67">
            <v>1.5</v>
          </cell>
        </row>
        <row r="68">
          <cell r="A68" t="str">
            <v>ME-3</v>
          </cell>
          <cell r="B68" t="str">
            <v>VARIABLE</v>
          </cell>
          <cell r="C68">
            <v>2.7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OLICION"/>
      <sheetName val="DESMONTAJE"/>
      <sheetName val="NIVELACION INTERIOR"/>
      <sheetName val="TRAZO"/>
      <sheetName val="DATOS"/>
      <sheetName val="REPORTE"/>
      <sheetName val="EXCAVACIONES"/>
      <sheetName val="RELLENOS"/>
      <sheetName val="NIVELACION"/>
      <sheetName val="ELIMINACION"/>
      <sheetName val="SOLADOS 4"/>
      <sheetName val="FALSA ZAPATA"/>
      <sheetName val="CIMIENTO CORRIDO"/>
      <sheetName val="FALSO PISO"/>
      <sheetName val="LOSA DE CIMENTACION 280"/>
      <sheetName val="BANDA DE CONTRACCION"/>
      <sheetName val="ZAPATAS"/>
      <sheetName val="VIGAS CIMENTACION"/>
      <sheetName val="SOBRECIMIENTO ARMA"/>
      <sheetName val="PEDESTAL"/>
      <sheetName val="CAPITEL"/>
      <sheetName val="COLUMNA 350"/>
      <sheetName val="COLUMNA 280"/>
      <sheetName val="RESUMEN T."/>
      <sheetName val="ESCALERAS"/>
      <sheetName val="ASCENSOR"/>
      <sheetName val="PLACAS"/>
      <sheetName val="VIGAS 280 "/>
      <sheetName val="MOVIMIENTO DE TIERRAS CERCO"/>
      <sheetName val="CIMIENTO CORRIDO CERCO"/>
      <sheetName val="SOBRECIMIENTO ARMA CERCO"/>
      <sheetName val="COLUMNA CERCO PERIMETRICO"/>
      <sheetName val="VIGAS CERCO PERIMETRICO"/>
      <sheetName val="MUROS DE CONCRETO CERCO"/>
      <sheetName val="COLUMNA DE AMARRE"/>
      <sheetName val="VIGAS DE AMARRE"/>
      <sheetName val="VIGAS  350"/>
      <sheetName val="CISTERNA 280"/>
      <sheetName val="LOSA MACIZA 280 "/>
      <sheetName val="LOSA MACIZA 350"/>
      <sheetName val="LOSA ALIGERADO 1D"/>
      <sheetName val="LOSA MACIZA h=0.20"/>
      <sheetName val="LOSA MACIZA h=0.15"/>
      <sheetName val="POZO SUMIDERO"/>
      <sheetName val="POYO DE CONCRET"/>
      <sheetName val="SOLADOS 2"/>
      <sheetName val="TANQUE DE PETROLEO Y GLP"/>
      <sheetName val="BASE PARA EST MET"/>
      <sheetName val="CALZADURA"/>
      <sheetName val="RELLENO CONCRETO"/>
      <sheetName val="BASE DE CONCRETO"/>
      <sheetName val="MOV. TIER. OBRAS EXTERIORES"/>
      <sheetName val="BASE PARA GRUPOS"/>
      <sheetName val="CANAL DE CONCRETO"/>
      <sheetName val="ESTRUCTURAS METALICAS  "/>
      <sheetName val="B.DATOS"/>
      <sheetName val="Hoja1"/>
      <sheetName val="MURO DE CONCRETO"/>
      <sheetName val="EXCAVACIONES EXT"/>
      <sheetName val="RELLENOS EXT"/>
      <sheetName val="NIVELACION EXT"/>
      <sheetName val="ELIMINACION EXT"/>
      <sheetName val="RAMPAS PEATONAL"/>
      <sheetName val="PAVIMENTO"/>
      <sheetName val="RAMPAS VEHICULAR"/>
      <sheetName val="VEREDA DE CONCRETO"/>
      <sheetName val="JUNTAS"/>
      <sheetName val="CANALETA 210"/>
      <sheetName val="CUNETA 210"/>
      <sheetName val="SARDINEL 175"/>
      <sheetName val="BOTALLANTA"/>
      <sheetName val="ASIENTOS"/>
      <sheetName val="PORTICO DE INGRESO"/>
      <sheetName val="GRADAS 210"/>
      <sheetName val="ESTRUCTURAS METALICAS"/>
      <sheetName val="OBRAS PROV."/>
      <sheetName val="ASTA DE BANDERA"/>
      <sheetName val="PILAS"/>
      <sheetName val="VARIOS"/>
      <sheetName val="CERCO METALICO"/>
      <sheetName val="VARIOS PAVIMENTO"/>
      <sheetName val="Hoja2"/>
      <sheetName val="MTE"/>
      <sheetName val="B Y SB"/>
      <sheetName val="CIM"/>
      <sheetName val="GRADAS"/>
      <sheetName val="LC"/>
      <sheetName val="LCIM "/>
      <sheetName val="VEREDA"/>
      <sheetName val="CR"/>
      <sheetName val="FALSA COLUMNA"/>
      <sheetName val="GRAD"/>
      <sheetName val="JARD."/>
      <sheetName val="PARAP"/>
      <sheetName val="CANALET"/>
      <sheetName val="SARD."/>
      <sheetName val="COLUNMAS DE CONFINAMIENTO"/>
      <sheetName val="CANALETAS"/>
      <sheetName val="POYO DE CONCRETO"/>
      <sheetName val="CONSOLIDADO"/>
      <sheetName val="SCR "/>
      <sheetName val="LM"/>
      <sheetName val="EST. MET"/>
    </sheetNames>
    <sheetDataSet>
      <sheetData sheetId="0"/>
      <sheetData sheetId="1"/>
      <sheetData sheetId="2"/>
      <sheetData sheetId="3"/>
      <sheetData sheetId="4">
        <row r="5">
          <cell r="B5">
            <v>0</v>
          </cell>
        </row>
        <row r="6">
          <cell r="B6">
            <v>0</v>
          </cell>
        </row>
        <row r="7">
          <cell r="B7">
            <v>0</v>
          </cell>
          <cell r="E7">
            <v>0</v>
          </cell>
        </row>
        <row r="9">
          <cell r="B9" t="str">
            <v xml:space="preserve">FORMULA : 001  ESTRUCTURAS </v>
          </cell>
        </row>
        <row r="11">
          <cell r="B11" t="str">
            <v>"CONSTRUCCIÓN DEL CITE DE ARTESANÍA Y TURISMO CORRESPONDIENTE AL PROYECTO DE INVERSION PÚBLICA (PIP): " CREACIÓN DEL CENTRO DE INNOVACIÓN TECNOLÓGICA DE ARTESANÍA Y TURISMO EN EL  DISTRITO DE SAN JUAN BAUTISTA, PROVINCIA DE MAYNAS - REGIÓN LORETO"</v>
          </cell>
        </row>
        <row r="16">
          <cell r="B16">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RESUMEN"/>
      <sheetName val="1.MURO"/>
      <sheetName val="2.REVOQUE"/>
      <sheetName val="Hoja1"/>
      <sheetName val="3.CIELORRASO"/>
      <sheetName val="4.PISO"/>
      <sheetName val="5.ZOCALO"/>
      <sheetName val="6.COBERTURA"/>
      <sheetName val="7.C.MADERA"/>
      <sheetName val="8.C.METALICA"/>
      <sheetName val="9.CERRAJE"/>
      <sheetName val="10.VIDRIO"/>
      <sheetName val="11.PINTURA"/>
      <sheetName val="12.VARIOS"/>
      <sheetName val="SEÑALIZACION"/>
      <sheetName val="AMBIENTAL"/>
      <sheetName val="Datos Generales"/>
    </sheetNames>
    <sheetDataSet>
      <sheetData sheetId="0" refreshError="1"/>
      <sheetData sheetId="1" refreshError="1"/>
      <sheetData sheetId="2" refreshError="1">
        <row r="8">
          <cell r="A8" t="str">
            <v>TIPO:</v>
          </cell>
        </row>
        <row r="14">
          <cell r="A14" t="str">
            <v>01</v>
          </cell>
          <cell r="B14" t="str">
            <v>ARQUITECTURA</v>
          </cell>
          <cell r="C14">
            <v>0</v>
          </cell>
          <cell r="D14">
            <v>0</v>
          </cell>
          <cell r="E14">
            <v>0</v>
          </cell>
        </row>
        <row r="15">
          <cell r="A15" t="str">
            <v>01.01</v>
          </cell>
          <cell r="B15" t="str">
            <v>MUROS Y TABIQUES DE ALBAÑILERIA</v>
          </cell>
          <cell r="C15">
            <v>0</v>
          </cell>
          <cell r="D15">
            <v>0</v>
          </cell>
          <cell r="E15">
            <v>0</v>
          </cell>
        </row>
        <row r="16">
          <cell r="A16" t="str">
            <v>01.01.01</v>
          </cell>
          <cell r="B16" t="str">
            <v xml:space="preserve"> MUROS DE LADRILLO KING KONG DE ARCILLA ( A MAQUINA O ARTESANALMENTE )</v>
          </cell>
          <cell r="C16">
            <v>0</v>
          </cell>
          <cell r="D16">
            <v>0</v>
          </cell>
          <cell r="E16">
            <v>0</v>
          </cell>
        </row>
        <row r="17">
          <cell r="A17" t="str">
            <v>01.01.01.01</v>
          </cell>
          <cell r="B17" t="str">
            <v xml:space="preserve"> MUROS DE LADRILLO KING KONG DE ARCILLA ( A MAQUINA ) DE SOGA MEZCLA C:A 1:4; TIPO IV PARA TARRAJEO</v>
          </cell>
          <cell r="C17" t="str">
            <v>m2</v>
          </cell>
          <cell r="D17">
            <v>979.42560000000003</v>
          </cell>
          <cell r="E17">
            <v>979.42560000000003</v>
          </cell>
        </row>
        <row r="18">
          <cell r="A18" t="str">
            <v>01.01.02</v>
          </cell>
          <cell r="B18" t="str">
            <v>MUROS CON EL SISTEMA DE CONSTRUCCION EN SECO ( SISTEMA DRYWALL O SIMILAR )</v>
          </cell>
          <cell r="C18">
            <v>0</v>
          </cell>
          <cell r="D18">
            <v>0</v>
          </cell>
          <cell r="E18">
            <v>0</v>
          </cell>
        </row>
        <row r="19">
          <cell r="A19" t="str">
            <v>01.01.02.01</v>
          </cell>
          <cell r="B19" t="str">
            <v>TABIQUERIA DE DRYWALL ; E=12CM,  EMPASTADO Y PINTADO .</v>
          </cell>
          <cell r="C19" t="str">
            <v>m2</v>
          </cell>
          <cell r="D19">
            <v>4959.4350000000022</v>
          </cell>
          <cell r="E19">
            <v>4959.4350000000022</v>
          </cell>
        </row>
        <row r="20">
          <cell r="A20" t="str">
            <v>01.01.02.02</v>
          </cell>
          <cell r="B20" t="str">
            <v xml:space="preserve">TABIQUERIA DE DRYWALL, PANEL ACUSTICO CON AISLAMIENTO DE POLIESTIRENO E=50mm. EMPASTADO Y PINTADO </v>
          </cell>
          <cell r="C20" t="str">
            <v>m2</v>
          </cell>
          <cell r="D20">
            <v>3860.7710999999995</v>
          </cell>
          <cell r="E20">
            <v>3860.7710999999995</v>
          </cell>
        </row>
        <row r="21">
          <cell r="A21" t="str">
            <v>01.02</v>
          </cell>
          <cell r="B21" t="str">
            <v>REVOQUES Y REVESTIMIENTOS</v>
          </cell>
          <cell r="C21">
            <v>0</v>
          </cell>
          <cell r="D21">
            <v>0</v>
          </cell>
          <cell r="E21">
            <v>0</v>
          </cell>
        </row>
        <row r="22">
          <cell r="A22" t="str">
            <v>01.02.01.03</v>
          </cell>
          <cell r="B22" t="str">
            <v>TARRAJEO EN EXTERIORES</v>
          </cell>
          <cell r="C22">
            <v>0</v>
          </cell>
          <cell r="D22">
            <v>0</v>
          </cell>
          <cell r="E22">
            <v>0</v>
          </cell>
        </row>
        <row r="23">
          <cell r="A23" t="str">
            <v>01.02.01.03.01</v>
          </cell>
          <cell r="B23" t="str">
            <v>TARRAJEO FROTACHADO DE MUROS EXTERIORES C/MORT C:A 1:5, e=1.5 CM</v>
          </cell>
          <cell r="C23" t="str">
            <v>m2</v>
          </cell>
          <cell r="D23">
            <v>4065.03</v>
          </cell>
          <cell r="E23">
            <v>4065.03</v>
          </cell>
        </row>
        <row r="24">
          <cell r="A24" t="str">
            <v>01.02.02</v>
          </cell>
          <cell r="B24" t="str">
            <v>REVESTIMIENTOS</v>
          </cell>
          <cell r="C24">
            <v>0</v>
          </cell>
          <cell r="D24">
            <v>0</v>
          </cell>
          <cell r="E24">
            <v>0</v>
          </cell>
        </row>
        <row r="25">
          <cell r="A25" t="str">
            <v>01.02.02.01</v>
          </cell>
          <cell r="B25" t="str">
            <v>REVESTIMIENTO DE BANCA DE CONCRETO ACABADO, CON CEMENTO PULIDO</v>
          </cell>
          <cell r="C25" t="str">
            <v>m2</v>
          </cell>
          <cell r="D25" t="e">
            <v>#N/A</v>
          </cell>
          <cell r="E25" t="e">
            <v>#N/A</v>
          </cell>
        </row>
        <row r="26">
          <cell r="A26" t="str">
            <v>01.02.02.01</v>
          </cell>
          <cell r="B26" t="str">
            <v>REVESTIMIENTO DE SARDINEL CON CERAMICO ANTIDESLIZANTE 45 cm x 45 cm</v>
          </cell>
          <cell r="C26" t="str">
            <v>m2</v>
          </cell>
          <cell r="D26" t="e">
            <v>#N/A</v>
          </cell>
          <cell r="E26" t="e">
            <v>#N/A</v>
          </cell>
        </row>
        <row r="27">
          <cell r="A27" t="str">
            <v>01.02.02.02</v>
          </cell>
          <cell r="B27" t="str">
            <v>REVESTIMIENTO DE SARDINEL CON C:A 1:5, E = 1.5 cm</v>
          </cell>
          <cell r="C27" t="str">
            <v>m2</v>
          </cell>
          <cell r="D27">
            <v>5006.7750000000005</v>
          </cell>
          <cell r="E27">
            <v>5006.7750000000005</v>
          </cell>
        </row>
        <row r="28">
          <cell r="A28" t="str">
            <v>01.03</v>
          </cell>
          <cell r="B28" t="str">
            <v>CIELORRASOS</v>
          </cell>
          <cell r="C28">
            <v>0</v>
          </cell>
          <cell r="D28">
            <v>0</v>
          </cell>
          <cell r="E28">
            <v>0</v>
          </cell>
        </row>
        <row r="29">
          <cell r="A29" t="str">
            <v>01.03.02</v>
          </cell>
          <cell r="B29" t="str">
            <v>FALSO CIELORRASO</v>
          </cell>
          <cell r="C29">
            <v>0</v>
          </cell>
          <cell r="D29">
            <v>0</v>
          </cell>
          <cell r="E29">
            <v>0</v>
          </cell>
        </row>
        <row r="30">
          <cell r="A30" t="str">
            <v>01.03.02.01</v>
          </cell>
          <cell r="B30" t="str">
            <v>FALSO CIELORRASO TIPO A</v>
          </cell>
          <cell r="C30" t="str">
            <v>m2</v>
          </cell>
          <cell r="D30">
            <v>3212.2400000000002</v>
          </cell>
          <cell r="E30">
            <v>3212.2400000000002</v>
          </cell>
        </row>
        <row r="31">
          <cell r="A31" t="str">
            <v>01.03.02.02</v>
          </cell>
          <cell r="B31" t="str">
            <v>FALSO CIELORRASO TIPO B</v>
          </cell>
          <cell r="C31" t="str">
            <v>m2</v>
          </cell>
          <cell r="D31">
            <v>436.17</v>
          </cell>
          <cell r="E31">
            <v>436.17</v>
          </cell>
        </row>
        <row r="32">
          <cell r="A32" t="str">
            <v>01.03.02.03</v>
          </cell>
          <cell r="B32" t="str">
            <v>FALSO CIELORRASO TIPO C</v>
          </cell>
          <cell r="C32" t="str">
            <v>m2</v>
          </cell>
          <cell r="D32">
            <v>277.95999999999998</v>
          </cell>
          <cell r="E32">
            <v>277.95999999999998</v>
          </cell>
        </row>
        <row r="33">
          <cell r="A33" t="str">
            <v>01.04</v>
          </cell>
          <cell r="B33" t="str">
            <v xml:space="preserve">   PISOS Y PAVIMENTOS</v>
          </cell>
          <cell r="C33">
            <v>0</v>
          </cell>
          <cell r="D33">
            <v>0</v>
          </cell>
          <cell r="E33">
            <v>0</v>
          </cell>
        </row>
        <row r="34">
          <cell r="A34" t="str">
            <v>01.04.01</v>
          </cell>
          <cell r="B34" t="str">
            <v xml:space="preserve">      CONTRAPISOS</v>
          </cell>
          <cell r="C34">
            <v>0</v>
          </cell>
          <cell r="D34">
            <v>0</v>
          </cell>
          <cell r="E34">
            <v>0</v>
          </cell>
        </row>
        <row r="35">
          <cell r="A35" t="str">
            <v>01.04.01.01</v>
          </cell>
          <cell r="B35" t="str">
            <v>CONTRAPISO MEZCLA 1:5, ACABADO 1:2, E= 5 cm.</v>
          </cell>
          <cell r="C35" t="str">
            <v>m2</v>
          </cell>
          <cell r="D35">
            <v>4220.0800000000017</v>
          </cell>
          <cell r="E35">
            <v>4220.0800000000017</v>
          </cell>
        </row>
        <row r="36">
          <cell r="A36" t="str">
            <v>01.04.02</v>
          </cell>
          <cell r="B36" t="str">
            <v xml:space="preserve">      PISOS</v>
          </cell>
          <cell r="C36">
            <v>0</v>
          </cell>
          <cell r="D36">
            <v>0</v>
          </cell>
          <cell r="E36">
            <v>0</v>
          </cell>
        </row>
        <row r="37">
          <cell r="A37" t="str">
            <v>01.04.02.01</v>
          </cell>
          <cell r="B37" t="str">
            <v>PISO DE CERAMICO ANTIDESLIZANTE, 45 cm x 45 cm, ALTO TRANSITO</v>
          </cell>
          <cell r="C37" t="str">
            <v>m2</v>
          </cell>
          <cell r="D37">
            <v>4220.0800000000017</v>
          </cell>
          <cell r="E37">
            <v>4220.0800000000017</v>
          </cell>
        </row>
        <row r="38">
          <cell r="A38" t="str">
            <v>01.04.02.02</v>
          </cell>
          <cell r="B38" t="str">
            <v>PISO DE PORCELANATO ANTIDESLIZANTE PEI - 4, 60 cm x 60 cm, ALTO TRANSITO</v>
          </cell>
          <cell r="C38" t="str">
            <v>m2</v>
          </cell>
          <cell r="D38">
            <v>4185.6600000000008</v>
          </cell>
          <cell r="E38">
            <v>4185.6600000000008</v>
          </cell>
        </row>
        <row r="39">
          <cell r="A39" t="str">
            <v>01.04.02.03</v>
          </cell>
          <cell r="B39" t="str">
            <v>PISO VINILICO FLEXIBLE EN ROLLO, ALTO TRANSITO, E = 2 mm</v>
          </cell>
          <cell r="C39" t="str">
            <v>m2</v>
          </cell>
          <cell r="D39">
            <v>4185.6600000000008</v>
          </cell>
          <cell r="E39">
            <v>4185.6600000000008</v>
          </cell>
        </row>
        <row r="40">
          <cell r="A40" t="str">
            <v>01.04.02.04</v>
          </cell>
          <cell r="B40" t="str">
            <v xml:space="preserve">PISO EN ROLLO VINÍLICO PASTELL CONDUCTIVO LG2 DE 2,2mm </v>
          </cell>
          <cell r="C40" t="str">
            <v>m2</v>
          </cell>
          <cell r="D40">
            <v>4185.6600000000008</v>
          </cell>
          <cell r="E40">
            <v>4185.6600000000008</v>
          </cell>
        </row>
        <row r="41">
          <cell r="A41" t="str">
            <v>01.04.02.05</v>
          </cell>
          <cell r="B41" t="str">
            <v xml:space="preserve">PISO EN ROLLO VINÍLICO ELECTRO-DISIPATIVO ROYAL ESD DE 2.2mm </v>
          </cell>
          <cell r="C41" t="str">
            <v>m2</v>
          </cell>
          <cell r="D41">
            <v>4185.6600000000008</v>
          </cell>
          <cell r="E41">
            <v>4185.6600000000008</v>
          </cell>
        </row>
        <row r="42">
          <cell r="A42" t="str">
            <v>01.04.03</v>
          </cell>
          <cell r="B42" t="str">
            <v xml:space="preserve">      PISOS DE CONCRETO</v>
          </cell>
          <cell r="C42">
            <v>0</v>
          </cell>
          <cell r="D42">
            <v>0</v>
          </cell>
          <cell r="E42">
            <v>0</v>
          </cell>
        </row>
        <row r="43">
          <cell r="A43" t="str">
            <v>01.04.03.01</v>
          </cell>
          <cell r="B43" t="str">
            <v>PISO DE CEMENTO PULIDO + IMPERMEABILIZANTE HIDROFUGO, E = 2"</v>
          </cell>
          <cell r="C43" t="str">
            <v>m2</v>
          </cell>
          <cell r="D43">
            <v>4185.6600000000008</v>
          </cell>
          <cell r="E43">
            <v>4185.6600000000008</v>
          </cell>
        </row>
        <row r="44">
          <cell r="A44" t="str">
            <v>01.04.03.02</v>
          </cell>
          <cell r="B44" t="str">
            <v>PISO: CEMENTO SEMIPULIDO Y BRUÑADO, E = 2"</v>
          </cell>
          <cell r="C44" t="str">
            <v>m2</v>
          </cell>
          <cell r="D44">
            <v>4185.6600000000008</v>
          </cell>
          <cell r="E44">
            <v>4185.6600000000008</v>
          </cell>
        </row>
        <row r="45">
          <cell r="A45" t="str">
            <v>01.04.04</v>
          </cell>
          <cell r="B45" t="str">
            <v xml:space="preserve">      SARDINELES</v>
          </cell>
          <cell r="C45">
            <v>0</v>
          </cell>
          <cell r="D45">
            <v>0</v>
          </cell>
          <cell r="E45">
            <v>0</v>
          </cell>
        </row>
        <row r="46">
          <cell r="A46" t="str">
            <v>01.04.04.01</v>
          </cell>
          <cell r="B46" t="str">
            <v>SARDINEL PERALTADO DE CONCRETO F'C = 140 Kg/cm2, H = 0.25 M, ANCHO = 0.10 M</v>
          </cell>
          <cell r="C46" t="str">
            <v>m</v>
          </cell>
          <cell r="D46">
            <v>1.35</v>
          </cell>
          <cell r="E46">
            <v>1.35</v>
          </cell>
        </row>
        <row r="47">
          <cell r="A47" t="str">
            <v>01.04.04.02</v>
          </cell>
          <cell r="B47" t="str">
            <v>SARDINEL PERALTADO DE CONCRETO F'C = 140 Kg/cm2, H = 0.15 M, ANCHO = 0.15 M</v>
          </cell>
          <cell r="C47" t="str">
            <v>m</v>
          </cell>
          <cell r="D47">
            <v>23.438099999999999</v>
          </cell>
          <cell r="E47">
            <v>23.438099999999999</v>
          </cell>
        </row>
        <row r="48">
          <cell r="A48" t="str">
            <v>01.04.05</v>
          </cell>
          <cell r="B48" t="str">
            <v xml:space="preserve">    VEREDAS Y RAMPAS</v>
          </cell>
          <cell r="C48">
            <v>0</v>
          </cell>
          <cell r="D48">
            <v>0</v>
          </cell>
          <cell r="E48">
            <v>0</v>
          </cell>
        </row>
        <row r="49">
          <cell r="A49" t="str">
            <v>01.04.05.01</v>
          </cell>
          <cell r="B49" t="str">
            <v>VEREDA ACABADO EN CEMENTO PULIDO Y BRUÑADO</v>
          </cell>
          <cell r="C49" t="str">
            <v>m2</v>
          </cell>
          <cell r="D49" t="e">
            <v>#N/A</v>
          </cell>
          <cell r="E49" t="e">
            <v>#N/A</v>
          </cell>
        </row>
        <row r="50">
          <cell r="A50" t="str">
            <v>01.04.05.02</v>
          </cell>
          <cell r="B50" t="str">
            <v>VEREDA ACABADO EN CEMENTO FROTACHADO Y BRUÑADO @ 100cm</v>
          </cell>
          <cell r="C50" t="str">
            <v>m2</v>
          </cell>
          <cell r="D50">
            <v>130.22379999999998</v>
          </cell>
          <cell r="E50">
            <v>130.22379999999998</v>
          </cell>
        </row>
        <row r="51">
          <cell r="A51" t="str">
            <v>01.04.05.03</v>
          </cell>
          <cell r="B51" t="str">
            <v xml:space="preserve">VEREDA ACABADO EN CEMENTO FROTACHADO </v>
          </cell>
          <cell r="C51" t="str">
            <v>m2</v>
          </cell>
          <cell r="D51" t="e">
            <v>#N/A</v>
          </cell>
          <cell r="E51" t="e">
            <v>#N/A</v>
          </cell>
        </row>
        <row r="52">
          <cell r="A52" t="str">
            <v>01.04.05.04</v>
          </cell>
          <cell r="B52" t="str">
            <v>RAMPA PEATONAL ACABADO EN CEMENTO SEMIPULIDO Y BRUÑADO @ 20cm</v>
          </cell>
          <cell r="C52" t="str">
            <v>m2</v>
          </cell>
          <cell r="D52">
            <v>125.58</v>
          </cell>
          <cell r="E52">
            <v>125.58</v>
          </cell>
        </row>
        <row r="53">
          <cell r="A53" t="str">
            <v>01.05</v>
          </cell>
          <cell r="B53" t="str">
            <v xml:space="preserve">   ZOCALOS Y CONTRAZOCALOS</v>
          </cell>
          <cell r="C53">
            <v>0</v>
          </cell>
          <cell r="D53">
            <v>0</v>
          </cell>
          <cell r="E53">
            <v>0</v>
          </cell>
        </row>
        <row r="54">
          <cell r="A54" t="str">
            <v>01.05.01</v>
          </cell>
          <cell r="B54" t="str">
            <v xml:space="preserve">      ZOCALOS</v>
          </cell>
          <cell r="C54">
            <v>0</v>
          </cell>
          <cell r="D54">
            <v>0</v>
          </cell>
          <cell r="E54">
            <v>0</v>
          </cell>
        </row>
        <row r="55">
          <cell r="A55" t="str">
            <v>01.05.01.01</v>
          </cell>
          <cell r="B55" t="str">
            <v>ZOCALO DE CERAMICO VITRIFICADO 45 cm x 45 cm</v>
          </cell>
          <cell r="C55" t="str">
            <v>m2</v>
          </cell>
          <cell r="D55">
            <v>15.078999999999999</v>
          </cell>
          <cell r="E55">
            <v>15.078999999999999</v>
          </cell>
        </row>
        <row r="56">
          <cell r="A56" t="str">
            <v>01.05.02</v>
          </cell>
          <cell r="B56" t="str">
            <v xml:space="preserve">      CONTRAZOCALOS</v>
          </cell>
          <cell r="C56">
            <v>0</v>
          </cell>
          <cell r="D56">
            <v>0</v>
          </cell>
          <cell r="E56">
            <v>0</v>
          </cell>
        </row>
        <row r="57">
          <cell r="A57" t="str">
            <v>01.05.02.01</v>
          </cell>
          <cell r="B57" t="str">
            <v>CONTRAZOCALO DE CERAMICO, 45 cm x 10cm</v>
          </cell>
          <cell r="C57" t="str">
            <v>m</v>
          </cell>
          <cell r="D57">
            <v>581.15499999999997</v>
          </cell>
          <cell r="E57">
            <v>581.15499999999997</v>
          </cell>
        </row>
        <row r="58">
          <cell r="A58" t="str">
            <v>01.05.02.02</v>
          </cell>
          <cell r="B58" t="str">
            <v>CONTRAZOCALO DE PORCELANATO 60cm X 10cm</v>
          </cell>
          <cell r="C58" t="str">
            <v>m</v>
          </cell>
          <cell r="D58">
            <v>852.88000000000034</v>
          </cell>
          <cell r="E58">
            <v>852.88000000000034</v>
          </cell>
        </row>
        <row r="59">
          <cell r="A59" t="str">
            <v>01.05.02.03</v>
          </cell>
          <cell r="B59" t="str">
            <v>CONTRAZOCALO VINILICO FLEXIBLE, H=10cm</v>
          </cell>
          <cell r="C59" t="str">
            <v>m</v>
          </cell>
          <cell r="D59">
            <v>1144.1850000000009</v>
          </cell>
          <cell r="E59">
            <v>1144.1850000000009</v>
          </cell>
        </row>
        <row r="60">
          <cell r="A60" t="str">
            <v>01.05.02.04</v>
          </cell>
          <cell r="B60" t="str">
            <v>CONTRAZOCALO SANITARIO, H=20cm</v>
          </cell>
          <cell r="C60" t="str">
            <v>m</v>
          </cell>
          <cell r="D60">
            <v>319.16000000000014</v>
          </cell>
          <cell r="E60">
            <v>319.16000000000014</v>
          </cell>
        </row>
        <row r="61">
          <cell r="A61" t="str">
            <v>01.05.02.05</v>
          </cell>
          <cell r="B61" t="str">
            <v>CONTRAZOCALO SANITARIO COVER FORMER H = 0.10 M</v>
          </cell>
          <cell r="C61" t="str">
            <v>m</v>
          </cell>
          <cell r="D61">
            <v>327.21999999999997</v>
          </cell>
          <cell r="E61">
            <v>327.21999999999997</v>
          </cell>
        </row>
        <row r="62">
          <cell r="A62" t="str">
            <v>01.05.02.06</v>
          </cell>
          <cell r="B62" t="str">
            <v xml:space="preserve">CONTRAZOCALO CEMENTO PULIDO CON ENDURECEDOR H = 0.10 m </v>
          </cell>
          <cell r="C62" t="str">
            <v>m</v>
          </cell>
          <cell r="D62">
            <v>2658.3059999999996</v>
          </cell>
          <cell r="E62">
            <v>2658.3059999999996</v>
          </cell>
        </row>
        <row r="63">
          <cell r="A63" t="str">
            <v>01.05.02.06</v>
          </cell>
          <cell r="B63" t="str">
            <v xml:space="preserve">CONTRAZOCALO CEMENTO PULIDO CON H = 0.50 m </v>
          </cell>
          <cell r="C63" t="str">
            <v>m</v>
          </cell>
          <cell r="D63">
            <v>2658.3059999999996</v>
          </cell>
          <cell r="E63">
            <v>2658.3059999999996</v>
          </cell>
        </row>
        <row r="64">
          <cell r="A64" t="str">
            <v>01.05.02.07</v>
          </cell>
          <cell r="B64" t="str">
            <v xml:space="preserve">CONTRAZOCALO CEMENTO PULIDO CON IMPERMEABILIZANTE HIDROFUGO H=10Cm </v>
          </cell>
          <cell r="C64" t="str">
            <v>m</v>
          </cell>
          <cell r="D64">
            <v>121.62</v>
          </cell>
          <cell r="E64">
            <v>121.62</v>
          </cell>
        </row>
        <row r="65">
          <cell r="A65" t="str">
            <v>01.06</v>
          </cell>
          <cell r="B65" t="str">
            <v xml:space="preserve">   CUBIERTAS Y COBERTURAS</v>
          </cell>
          <cell r="C65">
            <v>0</v>
          </cell>
          <cell r="D65">
            <v>0</v>
          </cell>
          <cell r="E65">
            <v>0</v>
          </cell>
        </row>
        <row r="66">
          <cell r="A66" t="str">
            <v>01.06.02</v>
          </cell>
          <cell r="B66" t="str">
            <v xml:space="preserve">      COBERTURAS</v>
          </cell>
          <cell r="C66">
            <v>0</v>
          </cell>
          <cell r="D66">
            <v>0</v>
          </cell>
          <cell r="E66">
            <v>0</v>
          </cell>
        </row>
        <row r="67">
          <cell r="A67" t="str">
            <v>01.06.02.01</v>
          </cell>
          <cell r="B67" t="str">
            <v xml:space="preserve"> LAMINA TERMOACUSTICA DE
PERFIL ONDULANDO (ACEROLIT)
</v>
          </cell>
          <cell r="C67" t="str">
            <v>m2</v>
          </cell>
          <cell r="D67">
            <v>5468.14</v>
          </cell>
          <cell r="E67">
            <v>5468.14</v>
          </cell>
        </row>
        <row r="68">
          <cell r="A68" t="str">
            <v>01.06.02.02</v>
          </cell>
          <cell r="B68" t="str">
            <v>CUMBRERA METALICA ALUMINIZADO</v>
          </cell>
          <cell r="C68" t="str">
            <v>m2</v>
          </cell>
          <cell r="D68" t="e">
            <v>#N/A</v>
          </cell>
          <cell r="E68" t="e">
            <v>#N/A</v>
          </cell>
        </row>
        <row r="69">
          <cell r="A69">
            <v>1.07</v>
          </cell>
          <cell r="B69" t="str">
            <v>CARPINTERIA DE MADERA</v>
          </cell>
          <cell r="C69">
            <v>0</v>
          </cell>
          <cell r="D69">
            <v>0</v>
          </cell>
          <cell r="E69">
            <v>0</v>
          </cell>
        </row>
        <row r="70">
          <cell r="A70" t="str">
            <v>01.07.01</v>
          </cell>
          <cell r="B70" t="str">
            <v>PUERTAS DE MADERA</v>
          </cell>
          <cell r="C70">
            <v>0</v>
          </cell>
          <cell r="D70">
            <v>0</v>
          </cell>
          <cell r="E70">
            <v>0</v>
          </cell>
        </row>
        <row r="71">
          <cell r="A71" t="str">
            <v>01.07.01.01</v>
          </cell>
          <cell r="B71" t="str">
            <v>PUERTA CONTRAPLACADA CON PANEL MDF 4 MM , UNA HOJA BATIENTE, P-01</v>
          </cell>
          <cell r="C71" t="str">
            <v>pza</v>
          </cell>
          <cell r="D71">
            <v>1</v>
          </cell>
          <cell r="E71">
            <v>1</v>
          </cell>
        </row>
        <row r="72">
          <cell r="A72" t="str">
            <v>01.07.01.02</v>
          </cell>
          <cell r="B72" t="str">
            <v>PUERTA CONTRAPLACADA CON PANEL MDF 4 MM , UNA HOJA BATIENTE, P-02</v>
          </cell>
          <cell r="C72" t="str">
            <v>pza</v>
          </cell>
          <cell r="D72">
            <v>1</v>
          </cell>
          <cell r="E72">
            <v>1</v>
          </cell>
        </row>
        <row r="73">
          <cell r="A73" t="str">
            <v>01.07.01.03</v>
          </cell>
          <cell r="B73" t="str">
            <v>PUERTA CONTRAPLACADA CON PANEL MDF 4 MM , UNA HOJA BATIENTE, P-03</v>
          </cell>
          <cell r="C73" t="str">
            <v>pza</v>
          </cell>
          <cell r="D73">
            <v>1</v>
          </cell>
          <cell r="E73">
            <v>1</v>
          </cell>
        </row>
        <row r="74">
          <cell r="A74" t="str">
            <v>01.07.01.04</v>
          </cell>
          <cell r="B74" t="str">
            <v>PUERTA CONTRAPLACADA CON PANEL MDF 4 MM , UNA HOJA BATIENTE, P-04</v>
          </cell>
          <cell r="C74" t="str">
            <v>pza</v>
          </cell>
          <cell r="D74">
            <v>1</v>
          </cell>
          <cell r="E74">
            <v>1</v>
          </cell>
        </row>
        <row r="75">
          <cell r="A75" t="str">
            <v>01.07.01.05</v>
          </cell>
          <cell r="B75" t="str">
            <v>PUERTA CONTRAPLACADA CON PANEL MDF 4 MM , DOS HOJA BATIENTE, P-05</v>
          </cell>
          <cell r="C75" t="str">
            <v>pza</v>
          </cell>
          <cell r="D75">
            <v>1</v>
          </cell>
          <cell r="E75">
            <v>1</v>
          </cell>
        </row>
        <row r="76">
          <cell r="A76" t="str">
            <v>01.07.01.06</v>
          </cell>
          <cell r="B76" t="str">
            <v>PUERTA CONTRAPLACADA CON PANEL MDF 4 MM , DOS HOJA BATIENTE, P-06</v>
          </cell>
          <cell r="C76" t="str">
            <v>pza</v>
          </cell>
          <cell r="D76">
            <v>5</v>
          </cell>
          <cell r="E76">
            <v>5</v>
          </cell>
        </row>
        <row r="77">
          <cell r="A77" t="str">
            <v>01.07.01.07</v>
          </cell>
          <cell r="B77" t="str">
            <v>PUERTA CONTRAPLACADA CON PANEL MDF 4 MM , DOS HOJA BATIENTE, P-07</v>
          </cell>
          <cell r="C77" t="str">
            <v>pza</v>
          </cell>
          <cell r="D77">
            <v>1</v>
          </cell>
          <cell r="E77">
            <v>1</v>
          </cell>
        </row>
        <row r="78">
          <cell r="A78" t="str">
            <v>01.07.01.08</v>
          </cell>
          <cell r="B78" t="str">
            <v>PUERTA CONTRAPLACADA CON PANEL MDF 4 MM , DOS HOJA BATIENTE, P-08</v>
          </cell>
          <cell r="C78" t="str">
            <v>pza</v>
          </cell>
          <cell r="D78">
            <v>15</v>
          </cell>
          <cell r="E78">
            <v>15</v>
          </cell>
        </row>
        <row r="79">
          <cell r="A79" t="str">
            <v>01.07.01.09</v>
          </cell>
          <cell r="B79" t="str">
            <v>PUERTA CONTRAPLACADA CON PANEL MDF 4 MM , UNA HOJA BATIENTE, P-09</v>
          </cell>
          <cell r="C79" t="str">
            <v>pza</v>
          </cell>
          <cell r="D79">
            <v>1</v>
          </cell>
          <cell r="E79">
            <v>1</v>
          </cell>
        </row>
        <row r="80">
          <cell r="A80" t="str">
            <v>01.07.01.10</v>
          </cell>
          <cell r="B80" t="str">
            <v>PUERTA CONTRAPLACADA CON PANEL MDF 6 MM ENCHAPE LAMINADO DE ALTA PRESION, UNA HOJA BATIENTE, PX-1</v>
          </cell>
          <cell r="C80" t="str">
            <v>pza</v>
          </cell>
          <cell r="D80">
            <v>16</v>
          </cell>
          <cell r="E80">
            <v>16</v>
          </cell>
        </row>
        <row r="81">
          <cell r="A81" t="str">
            <v>01.07.01.11</v>
          </cell>
          <cell r="B81" t="str">
            <v>PUERTA CONTRAPLACADA CON PANEL MDF 6 MM ENCHAPE LAMINADO DE ALTA PRESION, UNA HOJA BATIENTE, PX-2</v>
          </cell>
          <cell r="C81" t="str">
            <v>pza</v>
          </cell>
          <cell r="D81">
            <v>28</v>
          </cell>
          <cell r="E81">
            <v>28</v>
          </cell>
        </row>
        <row r="82">
          <cell r="A82" t="str">
            <v>01.07.01.12</v>
          </cell>
          <cell r="B82" t="str">
            <v>PUERTA CONTRAPLACADA CON PANEL MDF 6 MM ENCHAPE LAMINADO DE ALTA PRESION, UNA HOJA BATIENTE, PX-3</v>
          </cell>
          <cell r="C82" t="str">
            <v>pza</v>
          </cell>
          <cell r="D82">
            <v>1</v>
          </cell>
          <cell r="E82">
            <v>1</v>
          </cell>
        </row>
        <row r="83">
          <cell r="A83" t="str">
            <v>01.07.02</v>
          </cell>
          <cell r="B83" t="str">
            <v xml:space="preserve">      MUEBLES DE MELAMINA Y ANGULOS RANURADOS</v>
          </cell>
          <cell r="C83">
            <v>0</v>
          </cell>
          <cell r="D83">
            <v>0</v>
          </cell>
          <cell r="E83">
            <v>0</v>
          </cell>
        </row>
        <row r="84">
          <cell r="A84" t="str">
            <v>01.07.02.01</v>
          </cell>
          <cell r="B84" t="str">
            <v xml:space="preserve">SUMINISTRO E INSTALACION DE MUEBLES </v>
          </cell>
          <cell r="C84" t="str">
            <v>und</v>
          </cell>
          <cell r="D84">
            <v>1</v>
          </cell>
          <cell r="E84">
            <v>1</v>
          </cell>
        </row>
        <row r="85">
          <cell r="A85" t="str">
            <v>01.07.03</v>
          </cell>
          <cell r="B85" t="str">
            <v xml:space="preserve">      VARIOS</v>
          </cell>
          <cell r="C85">
            <v>0</v>
          </cell>
          <cell r="D85">
            <v>0</v>
          </cell>
          <cell r="E85">
            <v>0</v>
          </cell>
        </row>
        <row r="86">
          <cell r="A86" t="str">
            <v>01.07.03.01</v>
          </cell>
          <cell r="B86" t="str">
            <v>CUBICULO EN SS.HH CON PANEL LAMINADO DE ALTA PRESION HPL 12mm</v>
          </cell>
          <cell r="C86" t="str">
            <v>m2</v>
          </cell>
          <cell r="D86">
            <v>79.860000000000014</v>
          </cell>
          <cell r="E86">
            <v>79.860000000000014</v>
          </cell>
        </row>
        <row r="87">
          <cell r="A87" t="str">
            <v>01.07.03.02</v>
          </cell>
          <cell r="B87" t="str">
            <v xml:space="preserve">DIVISIONES EN URINARIOS CON PANEL LAMINADO DE ALTA PRESION HPL 12mm </v>
          </cell>
          <cell r="C87" t="str">
            <v>m2</v>
          </cell>
          <cell r="D87">
            <v>12.6</v>
          </cell>
          <cell r="E87">
            <v>12.6</v>
          </cell>
        </row>
        <row r="88">
          <cell r="A88" t="str">
            <v>01.08</v>
          </cell>
          <cell r="B88" t="str">
            <v xml:space="preserve">   CARPINTERIA METALICA Y HERRERIA</v>
          </cell>
          <cell r="C88">
            <v>0</v>
          </cell>
          <cell r="D88">
            <v>0</v>
          </cell>
          <cell r="E88">
            <v>0</v>
          </cell>
        </row>
        <row r="89">
          <cell r="A89" t="str">
            <v>01.08.01</v>
          </cell>
          <cell r="B89" t="str">
            <v xml:space="preserve">      PUERTAS</v>
          </cell>
          <cell r="C89">
            <v>0</v>
          </cell>
          <cell r="D89">
            <v>0</v>
          </cell>
          <cell r="E89">
            <v>0</v>
          </cell>
        </row>
        <row r="90">
          <cell r="A90" t="str">
            <v>01.08.01.01</v>
          </cell>
          <cell r="B90" t="str">
            <v>PR-1 PUERTA METALICA ( 2.00 x 2.85 )</v>
          </cell>
          <cell r="C90" t="str">
            <v>pza</v>
          </cell>
          <cell r="D90">
            <v>1</v>
          </cell>
          <cell r="E90">
            <v>1</v>
          </cell>
        </row>
        <row r="91">
          <cell r="A91" t="str">
            <v>01.08.01.02</v>
          </cell>
          <cell r="B91" t="str">
            <v>PR-2 PUERTA METALICA ( 4.50 x 3.00 )</v>
          </cell>
          <cell r="C91" t="str">
            <v>pza</v>
          </cell>
          <cell r="D91">
            <v>1</v>
          </cell>
          <cell r="E91">
            <v>1</v>
          </cell>
        </row>
        <row r="92">
          <cell r="A92" t="str">
            <v>01.08.01.03</v>
          </cell>
          <cell r="B92" t="str">
            <v>PR-3 PUERTA METALICA ( 1.80 x 2.85 )</v>
          </cell>
          <cell r="C92" t="str">
            <v>pza</v>
          </cell>
          <cell r="D92">
            <v>1</v>
          </cell>
          <cell r="E92">
            <v>1</v>
          </cell>
        </row>
        <row r="93">
          <cell r="A93" t="str">
            <v>01.08.01.04</v>
          </cell>
          <cell r="B93" t="str">
            <v>PR-4 PUERTA METALICA ( 4.00 x 3.00 )</v>
          </cell>
          <cell r="C93" t="str">
            <v>pza</v>
          </cell>
          <cell r="D93">
            <v>1</v>
          </cell>
          <cell r="E93">
            <v>1</v>
          </cell>
        </row>
        <row r="94">
          <cell r="A94" t="str">
            <v>01.08.01.05</v>
          </cell>
          <cell r="B94" t="str">
            <v>PR-5 PUERTA METALICA ( 1.20 x 3.00 )</v>
          </cell>
          <cell r="C94" t="str">
            <v>pza</v>
          </cell>
          <cell r="D94">
            <v>1</v>
          </cell>
          <cell r="E94">
            <v>1</v>
          </cell>
        </row>
        <row r="95">
          <cell r="A95" t="str">
            <v>01.08.01.08</v>
          </cell>
          <cell r="B95" t="str">
            <v>PUERTA CORTAFUEGO PCF - 1 ( 1.00 m x 2.10 m )</v>
          </cell>
          <cell r="C95" t="str">
            <v>pza</v>
          </cell>
          <cell r="D95">
            <v>1</v>
          </cell>
          <cell r="E95">
            <v>1</v>
          </cell>
        </row>
        <row r="96">
          <cell r="A96" t="str">
            <v>01.08.01.09</v>
          </cell>
          <cell r="B96" t="str">
            <v>PUERTA CORTAFUEGO PCF - 2 ( 1.20 m x 2.10 m )</v>
          </cell>
          <cell r="C96" t="str">
            <v>pza</v>
          </cell>
          <cell r="D96">
            <v>0.6</v>
          </cell>
          <cell r="E96">
            <v>0.6</v>
          </cell>
        </row>
        <row r="97">
          <cell r="A97" t="str">
            <v>01.08.01.10</v>
          </cell>
          <cell r="B97" t="str">
            <v>PUERTA CORTAFUEGO PCF - 3 ( 1.40 m x 2.10 m )</v>
          </cell>
          <cell r="C97" t="str">
            <v>und</v>
          </cell>
          <cell r="D97">
            <v>1.7999999999999998</v>
          </cell>
          <cell r="E97">
            <v>1.7999999999999998</v>
          </cell>
        </row>
        <row r="98">
          <cell r="A98" t="str">
            <v>01.08.01.10</v>
          </cell>
          <cell r="B98" t="str">
            <v>PUERTA CORTAFUEGO PCF - 4 ( 1.50 m x 2.10 m )</v>
          </cell>
          <cell r="C98" t="str">
            <v>und</v>
          </cell>
          <cell r="D98">
            <v>1.7999999999999998</v>
          </cell>
          <cell r="E98">
            <v>1.7999999999999998</v>
          </cell>
        </row>
        <row r="99">
          <cell r="A99" t="str">
            <v>01.08.03</v>
          </cell>
          <cell r="B99" t="str">
            <v xml:space="preserve">      BARANDAS METALICAS</v>
          </cell>
          <cell r="C99">
            <v>0</v>
          </cell>
          <cell r="D99">
            <v>0</v>
          </cell>
          <cell r="E99" t="str">
            <v xml:space="preserve"> </v>
          </cell>
        </row>
        <row r="100">
          <cell r="A100" t="str">
            <v>01.08.03.06</v>
          </cell>
          <cell r="B100" t="str">
            <v>AGARRADERA PARA DISCAPACITADOS EN SS.HH. ; Ø = 2"</v>
          </cell>
          <cell r="C100" t="str">
            <v>und</v>
          </cell>
          <cell r="D100">
            <v>214.3</v>
          </cell>
          <cell r="E100">
            <v>214.3</v>
          </cell>
        </row>
        <row r="101">
          <cell r="A101" t="str">
            <v>01.08.04</v>
          </cell>
          <cell r="B101" t="str">
            <v>CERCOS DE FIERRO</v>
          </cell>
          <cell r="C101">
            <v>0</v>
          </cell>
          <cell r="D101">
            <v>0</v>
          </cell>
          <cell r="E101">
            <v>0</v>
          </cell>
        </row>
        <row r="102">
          <cell r="A102" t="str">
            <v>01.08.04.01</v>
          </cell>
          <cell r="B102" t="str">
            <v>CERCO METALICO CON TUBO DE FIERRO DE 1 1/ 2"x 4" E=2.4mm Y TUBO DE FIERRO 4" x 4" E=2.4mm</v>
          </cell>
          <cell r="C102" t="str">
            <v>ml</v>
          </cell>
          <cell r="D102">
            <v>180</v>
          </cell>
          <cell r="E102">
            <v>180</v>
          </cell>
        </row>
        <row r="103">
          <cell r="A103" t="str">
            <v>01.08.06</v>
          </cell>
          <cell r="B103" t="str">
            <v xml:space="preserve">      ESTRUCTURAS ESPECIALES</v>
          </cell>
          <cell r="C103">
            <v>0</v>
          </cell>
          <cell r="D103">
            <v>0</v>
          </cell>
          <cell r="E103">
            <v>0</v>
          </cell>
        </row>
        <row r="104">
          <cell r="A104" t="str">
            <v>01.08.06.01</v>
          </cell>
          <cell r="B104" t="str">
            <v>REJILLA METALICA PARA CANALETA PLUVIAL</v>
          </cell>
          <cell r="C104" t="str">
            <v>m</v>
          </cell>
          <cell r="D104">
            <v>285.06</v>
          </cell>
          <cell r="E104">
            <v>285.06</v>
          </cell>
        </row>
        <row r="105">
          <cell r="A105" t="str">
            <v>01.08.06.02</v>
          </cell>
          <cell r="B105" t="str">
            <v xml:space="preserve">CANALETA METALICA ALUMINIZADO </v>
          </cell>
          <cell r="C105" t="str">
            <v>m</v>
          </cell>
          <cell r="D105" t="e">
            <v>#N/A</v>
          </cell>
          <cell r="E105" t="e">
            <v>#N/A</v>
          </cell>
        </row>
        <row r="106">
          <cell r="A106">
            <v>1.0900000000000001</v>
          </cell>
          <cell r="B106" t="str">
            <v>CERRAJERIA</v>
          </cell>
          <cell r="C106">
            <v>0</v>
          </cell>
          <cell r="D106">
            <v>0</v>
          </cell>
          <cell r="E106">
            <v>0</v>
          </cell>
        </row>
        <row r="107">
          <cell r="A107" t="str">
            <v>01.09.01</v>
          </cell>
          <cell r="B107" t="str">
            <v>BISAGRAS</v>
          </cell>
          <cell r="C107">
            <v>0</v>
          </cell>
          <cell r="D107">
            <v>0</v>
          </cell>
          <cell r="E107">
            <v>0</v>
          </cell>
        </row>
        <row r="108">
          <cell r="A108" t="str">
            <v>01.09.01.01</v>
          </cell>
          <cell r="B108" t="str">
            <v>BISAGRA METALICAS 3 1/2" x 3 1/2"</v>
          </cell>
          <cell r="C108" t="str">
            <v>pza</v>
          </cell>
          <cell r="D108">
            <v>12</v>
          </cell>
          <cell r="E108">
            <v>12</v>
          </cell>
        </row>
        <row r="109">
          <cell r="A109" t="str">
            <v>01.09.01.02</v>
          </cell>
          <cell r="B109" t="str">
            <v>BISAGRA DE 4"</v>
          </cell>
          <cell r="C109" t="str">
            <v>pza</v>
          </cell>
          <cell r="D109">
            <v>2</v>
          </cell>
          <cell r="E109">
            <v>2</v>
          </cell>
        </row>
        <row r="110">
          <cell r="A110" t="str">
            <v>01.09.02</v>
          </cell>
          <cell r="B110" t="str">
            <v>CERRADURAS</v>
          </cell>
          <cell r="C110">
            <v>0</v>
          </cell>
          <cell r="D110">
            <v>0</v>
          </cell>
          <cell r="E110">
            <v>0</v>
          </cell>
        </row>
        <row r="111">
          <cell r="A111" t="str">
            <v>01.09.02.01</v>
          </cell>
          <cell r="B111" t="str">
            <v>CERRADURAS PARA PUERTA DE MADERA</v>
          </cell>
          <cell r="C111">
            <v>0</v>
          </cell>
          <cell r="D111">
            <v>0</v>
          </cell>
          <cell r="E111">
            <v>0</v>
          </cell>
        </row>
        <row r="112">
          <cell r="A112" t="str">
            <v>01.09.02.01.01</v>
          </cell>
          <cell r="B112" t="str">
            <v>CERRADURAS TIPO - 2</v>
          </cell>
          <cell r="C112" t="str">
            <v>pza</v>
          </cell>
          <cell r="D112">
            <v>13</v>
          </cell>
          <cell r="E112">
            <v>13</v>
          </cell>
        </row>
        <row r="113">
          <cell r="A113" t="str">
            <v>01.09.02.02</v>
          </cell>
          <cell r="B113" t="str">
            <v>CERRADURAS PARA PUERTA METALICA</v>
          </cell>
          <cell r="C113">
            <v>0</v>
          </cell>
          <cell r="D113">
            <v>0</v>
          </cell>
          <cell r="E113">
            <v>0</v>
          </cell>
        </row>
        <row r="114">
          <cell r="A114" t="str">
            <v>01.09.02.02.01</v>
          </cell>
          <cell r="B114" t="str">
            <v>CERRADURAS TIPO - 4A</v>
          </cell>
          <cell r="C114" t="str">
            <v>pza</v>
          </cell>
          <cell r="D114">
            <v>2</v>
          </cell>
          <cell r="E114">
            <v>2</v>
          </cell>
        </row>
        <row r="115">
          <cell r="A115" t="str">
            <v>01.10</v>
          </cell>
          <cell r="B115" t="str">
            <v xml:space="preserve">   VIDRIOS, CRISTALES Y SIMILARES</v>
          </cell>
          <cell r="C115">
            <v>0</v>
          </cell>
          <cell r="D115" t="str">
            <v xml:space="preserve">  </v>
          </cell>
          <cell r="E115" t="str">
            <v xml:space="preserve"> </v>
          </cell>
        </row>
        <row r="116">
          <cell r="A116" t="str">
            <v>01.10.01</v>
          </cell>
          <cell r="B116" t="str">
            <v xml:space="preserve">      VENTANAS</v>
          </cell>
          <cell r="C116">
            <v>0</v>
          </cell>
          <cell r="D116">
            <v>0</v>
          </cell>
          <cell r="E116">
            <v>0</v>
          </cell>
        </row>
        <row r="117">
          <cell r="A117" t="str">
            <v>01.10.01.01</v>
          </cell>
          <cell r="B117" t="str">
            <v xml:space="preserve">V-01 VENTANA CON CRISTAL LAMINADO FIJO DE 4.5mm Y CRISTAL LAMINADO </v>
          </cell>
          <cell r="C117" t="str">
            <v>m2</v>
          </cell>
          <cell r="D117">
            <v>2.4</v>
          </cell>
          <cell r="E117">
            <v>2.4</v>
          </cell>
        </row>
        <row r="118">
          <cell r="A118" t="str">
            <v>01.10.01.02</v>
          </cell>
          <cell r="B118" t="str">
            <v xml:space="preserve">V-01 VENTANA CON CRISTAL LAMINADO FIJO DE 4.5mm Y CRISTAL LAMINADO </v>
          </cell>
          <cell r="C118" t="str">
            <v>m2</v>
          </cell>
          <cell r="D118">
            <v>0.96</v>
          </cell>
          <cell r="E118">
            <v>0.96</v>
          </cell>
        </row>
        <row r="119">
          <cell r="A119" t="str">
            <v>01.10.01.03</v>
          </cell>
          <cell r="B119" t="str">
            <v xml:space="preserve">V-01 VENTANA CON CRISTAL LAMINADO FIJO DE 4.5mm Y CRISTAL LAMINADO </v>
          </cell>
          <cell r="C119" t="str">
            <v>m2</v>
          </cell>
          <cell r="D119">
            <v>1.7</v>
          </cell>
          <cell r="E119">
            <v>1.7</v>
          </cell>
        </row>
        <row r="120">
          <cell r="A120" t="str">
            <v>01.10.01.04</v>
          </cell>
          <cell r="B120" t="str">
            <v xml:space="preserve">V-04 VENTANA VIDRIO LAMINADO CON LAMINA DE SEGURIDAD, FIJO DE 8mm </v>
          </cell>
          <cell r="C120" t="str">
            <v>m2</v>
          </cell>
          <cell r="D120">
            <v>1.44</v>
          </cell>
          <cell r="E120">
            <v>1.44</v>
          </cell>
        </row>
        <row r="121">
          <cell r="A121" t="str">
            <v>01.10.04</v>
          </cell>
          <cell r="B121" t="str">
            <v xml:space="preserve">      VARIOS</v>
          </cell>
          <cell r="C121">
            <v>0</v>
          </cell>
          <cell r="D121">
            <v>0</v>
          </cell>
          <cell r="E121">
            <v>0</v>
          </cell>
        </row>
        <row r="122">
          <cell r="A122" t="str">
            <v>01.10.04.01</v>
          </cell>
          <cell r="B122" t="str">
            <v>ESPEJO 6mm ADOSADO CON MARCO EN PERFIL DE ALUMINIO, BISEL 1 1/4" GROSOR MINIMO EN BORDE BISELADO NO MENOR A 3.5mm.</v>
          </cell>
          <cell r="C122" t="str">
            <v>u</v>
          </cell>
          <cell r="D122">
            <v>45.35999999999995</v>
          </cell>
          <cell r="E122">
            <v>45.35999999999995</v>
          </cell>
        </row>
        <row r="123">
          <cell r="A123" t="str">
            <v>01.11</v>
          </cell>
          <cell r="B123" t="str">
            <v xml:space="preserve">   PINTURA</v>
          </cell>
          <cell r="C123">
            <v>0</v>
          </cell>
          <cell r="D123">
            <v>0</v>
          </cell>
          <cell r="E123">
            <v>0</v>
          </cell>
        </row>
        <row r="124">
          <cell r="A124" t="str">
            <v>01.11.01</v>
          </cell>
          <cell r="B124" t="str">
            <v>PINTURA MUROS INTERIORES C/ LATEX (2 MANOS), C/ IMPRIMANTE</v>
          </cell>
          <cell r="C124" t="str">
            <v>m2</v>
          </cell>
          <cell r="D124">
            <v>19896.2</v>
          </cell>
          <cell r="E124">
            <v>19896.2</v>
          </cell>
        </row>
        <row r="125">
          <cell r="A125" t="str">
            <v>01.11.05</v>
          </cell>
          <cell r="B125" t="str">
            <v>PINTURA MUROS EXTERIORES C/LATEX (2 MANOS), C/ IMPRIMANTE</v>
          </cell>
          <cell r="C125" t="str">
            <v>m2</v>
          </cell>
          <cell r="D125">
            <v>4065.03</v>
          </cell>
          <cell r="E125">
            <v>4065.03</v>
          </cell>
        </row>
        <row r="126">
          <cell r="A126" t="str">
            <v>01.11.05</v>
          </cell>
          <cell r="B126" t="str">
            <v>PINTURA MUROS EXTERIORES C/OLEO MATE  (2 MANOS), C/ IMPRIMANTE</v>
          </cell>
          <cell r="C126" t="str">
            <v>m2</v>
          </cell>
          <cell r="D126">
            <v>4065.03</v>
          </cell>
          <cell r="E126">
            <v>4065.03</v>
          </cell>
        </row>
        <row r="127">
          <cell r="A127" t="str">
            <v>01.12</v>
          </cell>
          <cell r="B127" t="str">
            <v xml:space="preserve">   VARIOS</v>
          </cell>
          <cell r="C127">
            <v>0</v>
          </cell>
          <cell r="D127">
            <v>0</v>
          </cell>
          <cell r="E127">
            <v>0</v>
          </cell>
        </row>
        <row r="128">
          <cell r="A128" t="str">
            <v>01.12.01</v>
          </cell>
          <cell r="B128" t="str">
            <v>ESQUINERO METALICO ALUMINIZADO</v>
          </cell>
          <cell r="C128" t="str">
            <v>und</v>
          </cell>
          <cell r="D128">
            <v>27</v>
          </cell>
          <cell r="E128">
            <v>27</v>
          </cell>
        </row>
        <row r="129">
          <cell r="A129" t="str">
            <v>01.12.02</v>
          </cell>
          <cell r="B129" t="str">
            <v>PROTECTOR PARA CAMILLA DE ACROVINILICO, H=0.75M.</v>
          </cell>
          <cell r="C129" t="str">
            <v>m</v>
          </cell>
          <cell r="D129">
            <v>241.07</v>
          </cell>
          <cell r="E129">
            <v>241.07</v>
          </cell>
        </row>
        <row r="130">
          <cell r="A130" t="str">
            <v>01.12.04</v>
          </cell>
          <cell r="B130" t="str">
            <v>PROVISION Y SEMBRIO DE GRASS</v>
          </cell>
          <cell r="C130" t="str">
            <v>m2</v>
          </cell>
          <cell r="D130">
            <v>540.16</v>
          </cell>
          <cell r="E130">
            <v>540.16</v>
          </cell>
        </row>
        <row r="131">
          <cell r="A131" t="str">
            <v>01.12.05</v>
          </cell>
          <cell r="B131" t="str">
            <v>LIMPIEZA DE PISOS</v>
          </cell>
          <cell r="C131" t="str">
            <v>m2</v>
          </cell>
          <cell r="D131">
            <v>4401.42</v>
          </cell>
          <cell r="E131">
            <v>4401.42</v>
          </cell>
        </row>
        <row r="132">
          <cell r="A132" t="str">
            <v>01.12.06</v>
          </cell>
          <cell r="B132" t="str">
            <v>LIMPIEZA DE VIDRIOS</v>
          </cell>
          <cell r="C132" t="str">
            <v>m2</v>
          </cell>
          <cell r="D132">
            <v>443.91</v>
          </cell>
          <cell r="E132">
            <v>443.91</v>
          </cell>
        </row>
        <row r="133">
          <cell r="A133" t="str">
            <v>01.12.07</v>
          </cell>
          <cell r="B133" t="str">
            <v>LIMPIEZA PERMANENTE DE OBRA</v>
          </cell>
          <cell r="C133" t="str">
            <v>mes</v>
          </cell>
          <cell r="D133">
            <v>18</v>
          </cell>
          <cell r="E133">
            <v>18</v>
          </cell>
        </row>
        <row r="134">
          <cell r="A134" t="str">
            <v>01.12.08</v>
          </cell>
          <cell r="B134" t="str">
            <v>LIMPIEZA FINAL DE OBRA</v>
          </cell>
          <cell r="C134" t="str">
            <v>mes</v>
          </cell>
          <cell r="D134">
            <v>1</v>
          </cell>
          <cell r="E134">
            <v>1</v>
          </cell>
        </row>
        <row r="135">
          <cell r="A135" t="str">
            <v>01.13</v>
          </cell>
          <cell r="B135" t="str">
            <v xml:space="preserve">   SEÑALIZACION DE NORMATIVIDAD CLINICA</v>
          </cell>
          <cell r="C135">
            <v>0</v>
          </cell>
          <cell r="D135">
            <v>0</v>
          </cell>
          <cell r="E135">
            <v>0</v>
          </cell>
        </row>
        <row r="136">
          <cell r="A136" t="str">
            <v>01.13.01</v>
          </cell>
          <cell r="B136" t="str">
            <v xml:space="preserve">      LETREROS</v>
          </cell>
          <cell r="C136">
            <v>0</v>
          </cell>
          <cell r="D136">
            <v>0</v>
          </cell>
          <cell r="E136">
            <v>0</v>
          </cell>
        </row>
        <row r="137">
          <cell r="A137" t="str">
            <v>01.13.01.01</v>
          </cell>
          <cell r="B137" t="str">
            <v>SE - 01 LETRERO CORPOREO EN NOMBRE DE HOSPITAL</v>
          </cell>
          <cell r="C137" t="str">
            <v>und</v>
          </cell>
          <cell r="D137">
            <v>1</v>
          </cell>
          <cell r="E137">
            <v>1</v>
          </cell>
        </row>
        <row r="138">
          <cell r="A138" t="str">
            <v>01.13.01.02</v>
          </cell>
          <cell r="B138" t="str">
            <v>SE - 02 LETRERO DE INGRESO EXTERIOR DE EMERGENCIA</v>
          </cell>
          <cell r="C138" t="str">
            <v>und</v>
          </cell>
          <cell r="D138">
            <v>1</v>
          </cell>
          <cell r="E138">
            <v>1</v>
          </cell>
        </row>
        <row r="139">
          <cell r="A139" t="str">
            <v>01.13.01.03</v>
          </cell>
          <cell r="B139" t="str">
            <v>SE - 03 LETRERO CORPOREO DE EMERGENCIA</v>
          </cell>
          <cell r="C139" t="str">
            <v>und</v>
          </cell>
          <cell r="D139">
            <v>1</v>
          </cell>
          <cell r="E139">
            <v>1</v>
          </cell>
        </row>
        <row r="140">
          <cell r="A140" t="str">
            <v>01.13.01.04</v>
          </cell>
          <cell r="B140" t="str">
            <v>SE - 04 LETRERO LUMINOSO PARA IDENTIFICAR PUERTAS DE ACCESO EXTERIOR</v>
          </cell>
          <cell r="C140" t="str">
            <v>und</v>
          </cell>
          <cell r="D140">
            <v>2</v>
          </cell>
          <cell r="E140">
            <v>2</v>
          </cell>
        </row>
        <row r="141">
          <cell r="A141" t="str">
            <v>01.13.01.05</v>
          </cell>
          <cell r="B141" t="str">
            <v>SE - 05 DIRECTORIO PRINCIPAL</v>
          </cell>
          <cell r="C141" t="str">
            <v>und</v>
          </cell>
          <cell r="D141">
            <v>1</v>
          </cell>
          <cell r="E141">
            <v>1</v>
          </cell>
        </row>
        <row r="142">
          <cell r="A142" t="str">
            <v>01.13.01.06</v>
          </cell>
          <cell r="B142" t="str">
            <v>SE - 06 TOTEM INDICATIVO</v>
          </cell>
          <cell r="C142" t="str">
            <v>und</v>
          </cell>
          <cell r="D142">
            <v>1</v>
          </cell>
          <cell r="E142">
            <v>1</v>
          </cell>
        </row>
        <row r="143">
          <cell r="A143" t="str">
            <v>01.13.02</v>
          </cell>
          <cell r="B143" t="str">
            <v xml:space="preserve">      SEÑAL ORIENTATIVA - INDICATIVA</v>
          </cell>
          <cell r="C143">
            <v>0</v>
          </cell>
          <cell r="D143">
            <v>0</v>
          </cell>
          <cell r="E143">
            <v>0</v>
          </cell>
        </row>
        <row r="144">
          <cell r="A144" t="str">
            <v>01.13.02.01</v>
          </cell>
          <cell r="B144" t="str">
            <v>SI - 01 DIRECTORIO HALL PRINCIPAL (1.20X0.80) ADOSADO</v>
          </cell>
          <cell r="C144" t="str">
            <v>und</v>
          </cell>
          <cell r="D144">
            <v>5</v>
          </cell>
          <cell r="E144">
            <v>5</v>
          </cell>
        </row>
        <row r="145">
          <cell r="A145" t="str">
            <v>01.13.02.02</v>
          </cell>
          <cell r="B145" t="str">
            <v xml:space="preserve">SI - 02 INDICATIVO DE SERVICIOS (1.20X0.30) COLGANTE </v>
          </cell>
          <cell r="C145" t="str">
            <v>und</v>
          </cell>
          <cell r="D145">
            <v>1</v>
          </cell>
          <cell r="E145">
            <v>1</v>
          </cell>
        </row>
        <row r="146">
          <cell r="A146" t="str">
            <v>01.13.02.03</v>
          </cell>
          <cell r="B146" t="str">
            <v>SI - 03 INDICATIVO DE PASADIZOS (0.60X0.20) ADOSADO</v>
          </cell>
          <cell r="C146" t="str">
            <v>und</v>
          </cell>
          <cell r="D146">
            <v>8</v>
          </cell>
          <cell r="E146">
            <v>8</v>
          </cell>
        </row>
        <row r="147">
          <cell r="A147" t="str">
            <v>01.13.02.04</v>
          </cell>
          <cell r="B147" t="str">
            <v>SI - 04 INDICATIVO DE UNIDAD FUNCIONAL (1.20X0.30) COLGANTE</v>
          </cell>
          <cell r="C147" t="str">
            <v>und</v>
          </cell>
          <cell r="D147">
            <v>8</v>
          </cell>
          <cell r="E147">
            <v>8</v>
          </cell>
        </row>
        <row r="148">
          <cell r="A148" t="str">
            <v>01.13.02.05</v>
          </cell>
          <cell r="B148" t="str">
            <v>SI - 05 INDENTIFICATIVO (1.20 x 0.30) ADOSADO</v>
          </cell>
          <cell r="C148" t="str">
            <v>und</v>
          </cell>
          <cell r="D148">
            <v>35</v>
          </cell>
          <cell r="E148">
            <v>35</v>
          </cell>
        </row>
        <row r="149">
          <cell r="A149" t="str">
            <v>01.13.02.06</v>
          </cell>
          <cell r="B149" t="str">
            <v>SI - 06 INDENTIFICATIVO (1.20 x 0.30) COLGANTE</v>
          </cell>
          <cell r="C149" t="str">
            <v>und</v>
          </cell>
          <cell r="D149">
            <v>15</v>
          </cell>
          <cell r="E149">
            <v>15</v>
          </cell>
        </row>
        <row r="150">
          <cell r="A150" t="str">
            <v>01.13.03</v>
          </cell>
          <cell r="B150" t="str">
            <v xml:space="preserve">      SEÑAL NORMATIVAS</v>
          </cell>
          <cell r="C150">
            <v>0</v>
          </cell>
          <cell r="D150">
            <v>0</v>
          </cell>
          <cell r="E150">
            <v>0</v>
          </cell>
        </row>
        <row r="151">
          <cell r="A151" t="str">
            <v>01.13.03.01</v>
          </cell>
          <cell r="B151" t="str">
            <v>SI - 07 IDENTIFICATIVO ADOSADO A PUERTA DE 30 x 40 cm</v>
          </cell>
          <cell r="C151" t="str">
            <v>und</v>
          </cell>
          <cell r="D151">
            <v>84</v>
          </cell>
          <cell r="E151">
            <v>84</v>
          </cell>
        </row>
        <row r="152">
          <cell r="A152" t="str">
            <v>01.13.03.02</v>
          </cell>
          <cell r="B152" t="str">
            <v>SI - 08 IDENTIFICATIVO DE BANDERA DE 30 x 40 cm</v>
          </cell>
          <cell r="C152" t="str">
            <v>und</v>
          </cell>
          <cell r="D152">
            <v>159</v>
          </cell>
          <cell r="E152">
            <v>159</v>
          </cell>
        </row>
        <row r="153">
          <cell r="A153" t="str">
            <v>01.13.03.03</v>
          </cell>
          <cell r="B153" t="str">
            <v>SI - 09 IDENTIFICATIVO ADOSADO DE 60 x 20 cm</v>
          </cell>
          <cell r="C153" t="str">
            <v>und</v>
          </cell>
          <cell r="D153">
            <v>5</v>
          </cell>
          <cell r="E153">
            <v>5</v>
          </cell>
        </row>
        <row r="154">
          <cell r="A154" t="str">
            <v>01.13.03.04</v>
          </cell>
          <cell r="B154" t="str">
            <v>SI - 10 INDENTIFICATIVO DE SS.HH. EN BANDERA</v>
          </cell>
          <cell r="C154" t="str">
            <v>und</v>
          </cell>
          <cell r="D154">
            <v>2</v>
          </cell>
          <cell r="E154">
            <v>2</v>
          </cell>
        </row>
        <row r="155">
          <cell r="A155" t="str">
            <v>01.13.03.05</v>
          </cell>
          <cell r="B155" t="str">
            <v>SI - 11 IDENTIFICATIVO ADOSADO 30 x 30 cm</v>
          </cell>
          <cell r="C155" t="str">
            <v>und</v>
          </cell>
          <cell r="D155">
            <v>79</v>
          </cell>
          <cell r="E155">
            <v>79</v>
          </cell>
        </row>
        <row r="156">
          <cell r="A156" t="str">
            <v>01.13.03.06</v>
          </cell>
          <cell r="B156" t="str">
            <v>SI - 12 IDENTIFICATIVO ADOSADO 20 x 20 cm</v>
          </cell>
          <cell r="C156" t="str">
            <v>und</v>
          </cell>
          <cell r="D156">
            <v>182</v>
          </cell>
          <cell r="E156">
            <v>182</v>
          </cell>
        </row>
        <row r="157">
          <cell r="A157" t="str">
            <v>01.13.03.07</v>
          </cell>
          <cell r="B157" t="str">
            <v>SI - 13 IDENTIFICATIVO ADOSADO 30 x 10 cm</v>
          </cell>
          <cell r="C157" t="str">
            <v>und</v>
          </cell>
          <cell r="D157">
            <v>12</v>
          </cell>
          <cell r="E157">
            <v>12</v>
          </cell>
        </row>
        <row r="158">
          <cell r="A158" t="str">
            <v>01.13.03.08</v>
          </cell>
          <cell r="B158" t="str">
            <v>SI - 14 PORTANOMBRES DE PACIENTES Y CONSULTORIOS</v>
          </cell>
          <cell r="C158" t="str">
            <v>und</v>
          </cell>
          <cell r="D158">
            <v>12</v>
          </cell>
          <cell r="E158">
            <v>12</v>
          </cell>
        </row>
        <row r="159">
          <cell r="A159" t="str">
            <v>01.13.03.09</v>
          </cell>
          <cell r="B159" t="str">
            <v>SI - 15 INDENTIFICATIVO DE CAMA ADOSADO</v>
          </cell>
          <cell r="C159" t="str">
            <v>und</v>
          </cell>
          <cell r="D159">
            <v>13</v>
          </cell>
          <cell r="E159">
            <v>13</v>
          </cell>
        </row>
        <row r="160">
          <cell r="A160" t="str">
            <v>01.13.03.10</v>
          </cell>
          <cell r="B160" t="str">
            <v>SI - 16 SEÑAL REGULADORA PARA EL PUBLICO 60 x 30 cm</v>
          </cell>
          <cell r="C160" t="str">
            <v>und</v>
          </cell>
          <cell r="D160">
            <v>2</v>
          </cell>
          <cell r="E160">
            <v>2</v>
          </cell>
        </row>
        <row r="161">
          <cell r="A161" t="str">
            <v>01.13.04</v>
          </cell>
          <cell r="B161" t="str">
            <v xml:space="preserve">      SEÑAL DE TRANSITO</v>
          </cell>
          <cell r="C161">
            <v>0</v>
          </cell>
          <cell r="D161">
            <v>0</v>
          </cell>
          <cell r="E161">
            <v>0</v>
          </cell>
        </row>
        <row r="162">
          <cell r="A162" t="str">
            <v>01.13.04.01</v>
          </cell>
          <cell r="B162" t="str">
            <v>PINTURA DE SEÑAL DE NUMERO DE ESTACIONAMIENTO C/ TRAFICO - 2 MANOS</v>
          </cell>
          <cell r="C162" t="str">
            <v>und</v>
          </cell>
          <cell r="D162">
            <v>15</v>
          </cell>
          <cell r="E162">
            <v>15</v>
          </cell>
        </row>
        <row r="163">
          <cell r="A163" t="str">
            <v>01.13.04.02</v>
          </cell>
          <cell r="B163" t="str">
            <v>PINTURA DE SEÑAL DE ESTACIONAMIENTO DE DISCAPACITADOS C/ TRAFICO - 2 MANOS</v>
          </cell>
          <cell r="C163" t="str">
            <v>und</v>
          </cell>
          <cell r="D163">
            <v>1</v>
          </cell>
          <cell r="E163">
            <v>1</v>
          </cell>
        </row>
        <row r="164">
          <cell r="A164" t="str">
            <v>03.13.05</v>
          </cell>
          <cell r="B164" t="str">
            <v>SEÑAL DE SEGURIDAD</v>
          </cell>
          <cell r="C164">
            <v>0</v>
          </cell>
          <cell r="D164">
            <v>0</v>
          </cell>
          <cell r="E164">
            <v>0</v>
          </cell>
        </row>
        <row r="165">
          <cell r="A165" t="str">
            <v>03.13.05.01</v>
          </cell>
          <cell r="B165" t="str">
            <v>SEÑALES ADHESIVAS</v>
          </cell>
          <cell r="C165" t="str">
            <v>und</v>
          </cell>
          <cell r="D165">
            <v>325</v>
          </cell>
          <cell r="E165">
            <v>325</v>
          </cell>
        </row>
      </sheetData>
      <sheetData sheetId="3" refreshError="1">
        <row r="15">
          <cell r="A15" t="str">
            <v>01.01.01</v>
          </cell>
          <cell r="B15" t="str">
            <v xml:space="preserve"> MUROS DE LADRILLO KING KONG DE ARCILLA ( A MAQUINA O ARTESANALMENTE )</v>
          </cell>
        </row>
        <row r="17">
          <cell r="A17" t="str">
            <v>ITEM</v>
          </cell>
          <cell r="B17" t="str">
            <v>DESCRIPCION</v>
          </cell>
          <cell r="C17" t="str">
            <v>Cantid.</v>
          </cell>
          <cell r="D17" t="str">
            <v xml:space="preserve">LARGO </v>
          </cell>
          <cell r="E17" t="str">
            <v>ALTO</v>
          </cell>
          <cell r="F17" t="str">
            <v>ANCHO</v>
          </cell>
          <cell r="G17" t="str">
            <v>PARCIAL</v>
          </cell>
          <cell r="H17" t="str">
            <v>TOTAL</v>
          </cell>
          <cell r="I17" t="str">
            <v>UND</v>
          </cell>
        </row>
        <row r="18">
          <cell r="A18" t="str">
            <v>01.01.01.01</v>
          </cell>
          <cell r="B18" t="str">
            <v xml:space="preserve"> MUROS DE LADRILLO KING KONG DE ARCILLA ( A MAQUINA ) DE SOGA MEZCLA C:A 1:4; TIPO IV PARA TARRAJEO</v>
          </cell>
          <cell r="H18">
            <v>979.42560000000003</v>
          </cell>
          <cell r="I18" t="str">
            <v>m2</v>
          </cell>
        </row>
        <row r="19">
          <cell r="B19" t="str">
            <v>VER PLANO A-01 - A-05 / EXTERIOR - 1P</v>
          </cell>
        </row>
        <row r="20">
          <cell r="B20" t="str">
            <v>CERCO PERIMETRICO</v>
          </cell>
        </row>
        <row r="21">
          <cell r="B21" t="str">
            <v>HORIZONTAL</v>
          </cell>
          <cell r="C21">
            <v>1</v>
          </cell>
          <cell r="D21">
            <v>224.6</v>
          </cell>
          <cell r="E21">
            <v>3</v>
          </cell>
          <cell r="G21">
            <v>673.8</v>
          </cell>
        </row>
        <row r="22">
          <cell r="B22" t="str">
            <v>RESTAR PR-1</v>
          </cell>
          <cell r="C22">
            <v>-1</v>
          </cell>
          <cell r="D22">
            <v>3</v>
          </cell>
          <cell r="E22">
            <v>2</v>
          </cell>
          <cell r="G22">
            <v>-6</v>
          </cell>
        </row>
        <row r="24">
          <cell r="B24" t="str">
            <v>VERTICAL</v>
          </cell>
          <cell r="C24">
            <v>1</v>
          </cell>
          <cell r="D24">
            <v>88.53</v>
          </cell>
          <cell r="E24">
            <v>3.52</v>
          </cell>
          <cell r="G24">
            <v>311.62560000000002</v>
          </cell>
        </row>
        <row r="25">
          <cell r="B25" t="str">
            <v xml:space="preserve"> </v>
          </cell>
          <cell r="C25" t="str">
            <v xml:space="preserve"> </v>
          </cell>
          <cell r="D25" t="str">
            <v xml:space="preserve"> </v>
          </cell>
          <cell r="E25" t="str">
            <v xml:space="preserve"> </v>
          </cell>
          <cell r="G25" t="str">
            <v xml:space="preserve"> </v>
          </cell>
        </row>
        <row r="28">
          <cell r="A28" t="str">
            <v>01.01.02</v>
          </cell>
          <cell r="B28" t="str">
            <v>MUROS CON EL SISTEMA DE CONSTRUCCION EN SECO ( SISTEMA DRYWALL O SIMILAR )</v>
          </cell>
        </row>
        <row r="30">
          <cell r="A30" t="str">
            <v>ITEM</v>
          </cell>
          <cell r="B30" t="str">
            <v>DESCRIPCION</v>
          </cell>
          <cell r="C30" t="str">
            <v>Cantid.</v>
          </cell>
          <cell r="D30" t="str">
            <v xml:space="preserve">LARGO </v>
          </cell>
          <cell r="E30" t="str">
            <v>ALTO</v>
          </cell>
          <cell r="F30" t="str">
            <v>ANCHO</v>
          </cell>
          <cell r="G30" t="str">
            <v>PARCIAL</v>
          </cell>
          <cell r="H30" t="str">
            <v>TOTAL</v>
          </cell>
          <cell r="I30" t="str">
            <v>UND</v>
          </cell>
        </row>
        <row r="31">
          <cell r="A31" t="str">
            <v>01.01.02.01</v>
          </cell>
          <cell r="B31" t="str">
            <v>TABIQUERIA DE DRYWALL ; E=12CM,  EMPASTADO Y PINTADO .</v>
          </cell>
          <cell r="H31">
            <v>4959.4350000000022</v>
          </cell>
          <cell r="I31" t="str">
            <v>m2</v>
          </cell>
        </row>
        <row r="32">
          <cell r="B32" t="str">
            <v>VER PLANO A-01 - A-05 / SECTOR S1-1P</v>
          </cell>
        </row>
        <row r="33">
          <cell r="B33" t="str">
            <v xml:space="preserve">PRIMER NIVEL </v>
          </cell>
        </row>
        <row r="34">
          <cell r="B34" t="str">
            <v>HORIZONTAL</v>
          </cell>
        </row>
        <row r="35">
          <cell r="B35" t="str">
            <v>EJE A-F ENTRE EJE 1-3</v>
          </cell>
          <cell r="C35">
            <v>1</v>
          </cell>
          <cell r="D35">
            <v>5.53</v>
          </cell>
          <cell r="E35">
            <v>3.87</v>
          </cell>
          <cell r="G35">
            <v>21.401100000000003</v>
          </cell>
        </row>
        <row r="36">
          <cell r="B36" t="str">
            <v xml:space="preserve"> </v>
          </cell>
          <cell r="C36">
            <v>1</v>
          </cell>
          <cell r="D36">
            <v>5.26</v>
          </cell>
          <cell r="E36">
            <v>3.72</v>
          </cell>
          <cell r="G36">
            <v>19.5672</v>
          </cell>
        </row>
        <row r="37">
          <cell r="B37" t="str">
            <v>RESTAR P-3</v>
          </cell>
          <cell r="C37">
            <v>-1</v>
          </cell>
          <cell r="D37">
            <v>0.9</v>
          </cell>
          <cell r="E37">
            <v>2.1</v>
          </cell>
          <cell r="G37">
            <v>-1.8900000000000001</v>
          </cell>
        </row>
        <row r="38">
          <cell r="B38" t="str">
            <v xml:space="preserve"> </v>
          </cell>
          <cell r="C38">
            <v>1</v>
          </cell>
          <cell r="D38">
            <v>2.71</v>
          </cell>
          <cell r="E38">
            <v>3.87</v>
          </cell>
          <cell r="G38">
            <v>10.4877</v>
          </cell>
        </row>
        <row r="39">
          <cell r="B39" t="str">
            <v>RESTAR P-3</v>
          </cell>
          <cell r="C39">
            <v>-1</v>
          </cell>
          <cell r="D39">
            <v>0.9</v>
          </cell>
          <cell r="E39">
            <v>2.1</v>
          </cell>
          <cell r="G39">
            <v>-1.8900000000000001</v>
          </cell>
        </row>
        <row r="40">
          <cell r="B40" t="str">
            <v xml:space="preserve"> </v>
          </cell>
          <cell r="C40">
            <v>2</v>
          </cell>
          <cell r="D40">
            <v>4.63</v>
          </cell>
          <cell r="E40">
            <v>3.87</v>
          </cell>
          <cell r="G40">
            <v>35.836199999999998</v>
          </cell>
        </row>
        <row r="41">
          <cell r="B41" t="str">
            <v>RESTAR P-3</v>
          </cell>
          <cell r="C41">
            <v>-1</v>
          </cell>
          <cell r="D41">
            <v>0.9</v>
          </cell>
          <cell r="E41">
            <v>2.1</v>
          </cell>
          <cell r="G41">
            <v>-1.8900000000000001</v>
          </cell>
        </row>
        <row r="43">
          <cell r="B43" t="str">
            <v>EJE A-F ENTRE EJE 4-7</v>
          </cell>
          <cell r="C43">
            <v>1</v>
          </cell>
          <cell r="D43">
            <v>11.8</v>
          </cell>
          <cell r="E43">
            <v>3.87</v>
          </cell>
          <cell r="G43">
            <v>45.666000000000004</v>
          </cell>
        </row>
        <row r="44">
          <cell r="B44" t="str">
            <v>RESTAR P-9</v>
          </cell>
          <cell r="C44">
            <v>-2</v>
          </cell>
          <cell r="D44">
            <v>1.6</v>
          </cell>
          <cell r="E44">
            <v>2.1</v>
          </cell>
          <cell r="G44">
            <v>-6.7200000000000006</v>
          </cell>
        </row>
        <row r="45">
          <cell r="B45" t="str">
            <v xml:space="preserve"> </v>
          </cell>
          <cell r="C45">
            <v>1</v>
          </cell>
          <cell r="D45">
            <v>13.12</v>
          </cell>
          <cell r="E45">
            <v>3.87</v>
          </cell>
          <cell r="G45">
            <v>50.7744</v>
          </cell>
        </row>
        <row r="46">
          <cell r="B46" t="str">
            <v>RESTAR P-9</v>
          </cell>
          <cell r="C46">
            <v>-2</v>
          </cell>
          <cell r="D46">
            <v>1.6</v>
          </cell>
          <cell r="E46">
            <v>2.1</v>
          </cell>
          <cell r="G46">
            <v>-6.7200000000000006</v>
          </cell>
        </row>
        <row r="47">
          <cell r="B47" t="str">
            <v xml:space="preserve"> </v>
          </cell>
          <cell r="C47">
            <v>1</v>
          </cell>
          <cell r="D47">
            <v>1.93</v>
          </cell>
          <cell r="E47">
            <v>3.87</v>
          </cell>
          <cell r="G47">
            <v>7.4691000000000001</v>
          </cell>
        </row>
        <row r="48">
          <cell r="B48" t="str">
            <v>RESTAR Puerta</v>
          </cell>
          <cell r="C48">
            <v>-1</v>
          </cell>
          <cell r="D48">
            <v>0.7</v>
          </cell>
          <cell r="E48">
            <v>2.1</v>
          </cell>
          <cell r="G48">
            <v>-1.47</v>
          </cell>
        </row>
        <row r="49">
          <cell r="B49" t="str">
            <v xml:space="preserve"> </v>
          </cell>
          <cell r="C49">
            <v>1</v>
          </cell>
          <cell r="D49">
            <v>2.12</v>
          </cell>
          <cell r="E49">
            <v>3.87</v>
          </cell>
          <cell r="G49">
            <v>8.2044000000000015</v>
          </cell>
        </row>
        <row r="50">
          <cell r="B50" t="str">
            <v xml:space="preserve"> </v>
          </cell>
          <cell r="C50">
            <v>1</v>
          </cell>
          <cell r="D50">
            <v>9.4</v>
          </cell>
          <cell r="E50">
            <v>3.87</v>
          </cell>
          <cell r="G50">
            <v>36.378</v>
          </cell>
        </row>
        <row r="51">
          <cell r="B51" t="str">
            <v>RESTAR Puerta</v>
          </cell>
          <cell r="C51">
            <v>-1</v>
          </cell>
          <cell r="D51">
            <v>0.7</v>
          </cell>
          <cell r="E51">
            <v>2.1</v>
          </cell>
          <cell r="G51">
            <v>-1.47</v>
          </cell>
        </row>
        <row r="52">
          <cell r="B52" t="str">
            <v>RESTAR P-3</v>
          </cell>
          <cell r="C52">
            <v>-1</v>
          </cell>
          <cell r="D52">
            <v>0.9</v>
          </cell>
          <cell r="E52">
            <v>2.1</v>
          </cell>
          <cell r="G52">
            <v>-1.8900000000000001</v>
          </cell>
        </row>
        <row r="53">
          <cell r="B53" t="str">
            <v xml:space="preserve"> </v>
          </cell>
          <cell r="C53">
            <v>1</v>
          </cell>
          <cell r="D53">
            <v>3.35</v>
          </cell>
          <cell r="E53">
            <v>3.87</v>
          </cell>
          <cell r="G53">
            <v>12.964500000000001</v>
          </cell>
        </row>
        <row r="54">
          <cell r="B54" t="str">
            <v xml:space="preserve"> </v>
          </cell>
          <cell r="C54">
            <v>1</v>
          </cell>
          <cell r="D54">
            <v>1.58</v>
          </cell>
          <cell r="E54">
            <v>3.87</v>
          </cell>
          <cell r="G54">
            <v>6.1146000000000003</v>
          </cell>
        </row>
        <row r="56">
          <cell r="B56" t="str">
            <v>EJE A-F ENTRE EJE 7-10</v>
          </cell>
          <cell r="C56">
            <v>1</v>
          </cell>
          <cell r="D56">
            <v>5.91</v>
          </cell>
          <cell r="E56">
            <v>3.87</v>
          </cell>
          <cell r="G56">
            <v>22.871700000000001</v>
          </cell>
        </row>
        <row r="57">
          <cell r="B57" t="str">
            <v>RESTAR Puerta</v>
          </cell>
          <cell r="C57">
            <v>-1</v>
          </cell>
          <cell r="D57">
            <v>0.7</v>
          </cell>
          <cell r="E57">
            <v>2.1</v>
          </cell>
          <cell r="G57">
            <v>-1.47</v>
          </cell>
        </row>
        <row r="58">
          <cell r="B58" t="str">
            <v xml:space="preserve"> </v>
          </cell>
          <cell r="C58">
            <v>1</v>
          </cell>
          <cell r="D58">
            <v>9.1999999999999993</v>
          </cell>
          <cell r="E58">
            <v>3.87</v>
          </cell>
          <cell r="G58">
            <v>35.603999999999999</v>
          </cell>
        </row>
        <row r="59">
          <cell r="B59" t="str">
            <v>EJE A-F ENTRE EJE 10-13</v>
          </cell>
          <cell r="C59">
            <v>1</v>
          </cell>
          <cell r="D59">
            <v>12.57</v>
          </cell>
          <cell r="E59">
            <v>3.87</v>
          </cell>
          <cell r="G59">
            <v>48.645900000000005</v>
          </cell>
        </row>
        <row r="60">
          <cell r="B60" t="str">
            <v xml:space="preserve"> </v>
          </cell>
          <cell r="C60">
            <v>1</v>
          </cell>
          <cell r="D60">
            <v>4.29</v>
          </cell>
          <cell r="E60">
            <v>3.87</v>
          </cell>
          <cell r="G60">
            <v>16.6023</v>
          </cell>
        </row>
        <row r="61">
          <cell r="B61" t="str">
            <v xml:space="preserve"> </v>
          </cell>
          <cell r="C61">
            <v>1</v>
          </cell>
          <cell r="D61">
            <v>9.61</v>
          </cell>
          <cell r="E61">
            <v>3.87</v>
          </cell>
          <cell r="G61">
            <v>37.1907</v>
          </cell>
        </row>
        <row r="62">
          <cell r="B62" t="str">
            <v>RESTAR P-6</v>
          </cell>
          <cell r="C62">
            <v>-1</v>
          </cell>
          <cell r="D62">
            <v>1.8</v>
          </cell>
          <cell r="E62">
            <v>2.1</v>
          </cell>
          <cell r="G62">
            <v>-3.7800000000000002</v>
          </cell>
        </row>
        <row r="63">
          <cell r="B63" t="str">
            <v xml:space="preserve"> </v>
          </cell>
          <cell r="C63">
            <v>1</v>
          </cell>
          <cell r="D63">
            <v>6.5</v>
          </cell>
          <cell r="E63">
            <v>3.87</v>
          </cell>
          <cell r="G63">
            <v>25.155000000000001</v>
          </cell>
        </row>
        <row r="64">
          <cell r="B64" t="str">
            <v>RESTAR P-3</v>
          </cell>
          <cell r="C64">
            <v>-1</v>
          </cell>
          <cell r="D64">
            <v>0.9</v>
          </cell>
          <cell r="E64">
            <v>2.1</v>
          </cell>
          <cell r="G64">
            <v>-1.8900000000000001</v>
          </cell>
        </row>
        <row r="65">
          <cell r="B65" t="str">
            <v xml:space="preserve"> </v>
          </cell>
          <cell r="C65">
            <v>1</v>
          </cell>
          <cell r="D65">
            <v>9.51</v>
          </cell>
          <cell r="E65">
            <v>3.87</v>
          </cell>
          <cell r="G65">
            <v>36.803699999999999</v>
          </cell>
        </row>
        <row r="66">
          <cell r="B66" t="str">
            <v>RESTAR V-03</v>
          </cell>
          <cell r="C66">
            <v>-1</v>
          </cell>
          <cell r="D66">
            <v>0.6</v>
          </cell>
          <cell r="E66">
            <v>0.6</v>
          </cell>
          <cell r="G66">
            <v>-0.36</v>
          </cell>
        </row>
        <row r="67">
          <cell r="B67" t="str">
            <v>RESTAR V-01</v>
          </cell>
          <cell r="C67">
            <v>-1</v>
          </cell>
          <cell r="D67">
            <v>1.5</v>
          </cell>
          <cell r="E67">
            <v>1.18</v>
          </cell>
          <cell r="G67">
            <v>-1.77</v>
          </cell>
        </row>
        <row r="69">
          <cell r="B69" t="str">
            <v>VERTICAL</v>
          </cell>
        </row>
        <row r="70">
          <cell r="B70" t="str">
            <v>EJE 1-3 EJE  ENTRE EJE A-F</v>
          </cell>
          <cell r="C70">
            <v>1</v>
          </cell>
          <cell r="D70">
            <v>8.23</v>
          </cell>
          <cell r="E70">
            <v>3.87</v>
          </cell>
          <cell r="G70">
            <v>21.401100000000003</v>
          </cell>
        </row>
        <row r="71">
          <cell r="B71" t="str">
            <v>RESTAR P-3</v>
          </cell>
          <cell r="C71">
            <v>-1</v>
          </cell>
          <cell r="D71">
            <v>0.9</v>
          </cell>
          <cell r="E71">
            <v>2.1</v>
          </cell>
          <cell r="G71">
            <v>-1.8900000000000001</v>
          </cell>
        </row>
        <row r="72">
          <cell r="B72" t="str">
            <v>RESTAR V-02</v>
          </cell>
          <cell r="C72">
            <v>-1</v>
          </cell>
          <cell r="D72">
            <v>0.6</v>
          </cell>
          <cell r="E72">
            <v>0.8</v>
          </cell>
          <cell r="G72">
            <v>-0.48</v>
          </cell>
        </row>
        <row r="73">
          <cell r="B73" t="str">
            <v xml:space="preserve"> </v>
          </cell>
          <cell r="C73">
            <v>1</v>
          </cell>
          <cell r="D73">
            <v>1.6</v>
          </cell>
          <cell r="E73">
            <v>3.87</v>
          </cell>
          <cell r="G73">
            <v>6.1920000000000002</v>
          </cell>
        </row>
        <row r="74">
          <cell r="B74" t="str">
            <v>EJE 4-7 EJE  ENTRE EJE A-F</v>
          </cell>
          <cell r="C74">
            <v>1</v>
          </cell>
          <cell r="D74">
            <v>11.4</v>
          </cell>
          <cell r="E74">
            <v>3.87</v>
          </cell>
          <cell r="G74">
            <v>21.401100000000003</v>
          </cell>
        </row>
        <row r="75">
          <cell r="B75" t="str">
            <v>RESTAR P-3</v>
          </cell>
          <cell r="C75">
            <v>-2</v>
          </cell>
          <cell r="D75">
            <v>0.9</v>
          </cell>
          <cell r="E75">
            <v>2.1</v>
          </cell>
          <cell r="G75">
            <v>-1.8900000000000001</v>
          </cell>
        </row>
        <row r="76">
          <cell r="B76" t="str">
            <v xml:space="preserve"> </v>
          </cell>
          <cell r="C76">
            <v>1</v>
          </cell>
          <cell r="D76">
            <v>0.7</v>
          </cell>
          <cell r="E76">
            <v>3.87</v>
          </cell>
          <cell r="G76">
            <v>2.7090000000000001</v>
          </cell>
        </row>
        <row r="77">
          <cell r="B77" t="str">
            <v xml:space="preserve"> </v>
          </cell>
          <cell r="C77">
            <v>3</v>
          </cell>
          <cell r="D77">
            <v>6</v>
          </cell>
          <cell r="E77">
            <v>3.87</v>
          </cell>
          <cell r="G77">
            <v>69.66</v>
          </cell>
        </row>
        <row r="78">
          <cell r="B78" t="str">
            <v xml:space="preserve"> </v>
          </cell>
          <cell r="C78">
            <v>1</v>
          </cell>
          <cell r="D78">
            <v>1.1100000000000001</v>
          </cell>
          <cell r="E78">
            <v>3.87</v>
          </cell>
          <cell r="G78">
            <v>4.2957000000000001</v>
          </cell>
        </row>
        <row r="79">
          <cell r="B79" t="str">
            <v xml:space="preserve"> </v>
          </cell>
          <cell r="C79">
            <v>1</v>
          </cell>
          <cell r="D79">
            <v>2.4300000000000002</v>
          </cell>
          <cell r="E79">
            <v>3.87</v>
          </cell>
          <cell r="G79">
            <v>9.4041000000000015</v>
          </cell>
        </row>
        <row r="80">
          <cell r="B80" t="str">
            <v>RESTAR P-3</v>
          </cell>
          <cell r="C80">
            <v>-1</v>
          </cell>
          <cell r="D80">
            <v>0.9</v>
          </cell>
          <cell r="E80">
            <v>2.1</v>
          </cell>
          <cell r="G80">
            <v>-1.8900000000000001</v>
          </cell>
        </row>
        <row r="81">
          <cell r="B81" t="str">
            <v xml:space="preserve"> </v>
          </cell>
          <cell r="C81">
            <v>1</v>
          </cell>
          <cell r="D81">
            <v>2.85</v>
          </cell>
          <cell r="E81">
            <v>3.87</v>
          </cell>
          <cell r="G81">
            <v>11.029500000000001</v>
          </cell>
        </row>
        <row r="82">
          <cell r="B82" t="str">
            <v xml:space="preserve"> </v>
          </cell>
          <cell r="C82">
            <v>1</v>
          </cell>
          <cell r="D82">
            <v>3.44</v>
          </cell>
          <cell r="E82">
            <v>3.87</v>
          </cell>
          <cell r="G82">
            <v>13.312799999999999</v>
          </cell>
        </row>
        <row r="83">
          <cell r="B83" t="str">
            <v xml:space="preserve"> </v>
          </cell>
          <cell r="C83">
            <v>3</v>
          </cell>
          <cell r="D83">
            <v>0.8</v>
          </cell>
          <cell r="E83">
            <v>3.87</v>
          </cell>
          <cell r="G83">
            <v>9.288000000000002</v>
          </cell>
        </row>
        <row r="84">
          <cell r="B84" t="str">
            <v xml:space="preserve"> </v>
          </cell>
          <cell r="C84">
            <v>1</v>
          </cell>
          <cell r="D84">
            <v>8.82</v>
          </cell>
          <cell r="E84">
            <v>3.87</v>
          </cell>
          <cell r="G84">
            <v>34.133400000000002</v>
          </cell>
        </row>
        <row r="85">
          <cell r="B85" t="str">
            <v>EJE 7-10 EJE  ENTRE EJE A-F</v>
          </cell>
          <cell r="C85">
            <v>2</v>
          </cell>
          <cell r="D85">
            <v>1.85</v>
          </cell>
          <cell r="E85">
            <v>3.87</v>
          </cell>
          <cell r="G85">
            <v>21.401100000000003</v>
          </cell>
        </row>
        <row r="86">
          <cell r="B86" t="str">
            <v>RESTAR P-3</v>
          </cell>
          <cell r="C86">
            <v>-1</v>
          </cell>
          <cell r="D86">
            <v>0.9</v>
          </cell>
          <cell r="E86">
            <v>2.1</v>
          </cell>
          <cell r="G86">
            <v>-1.8900000000000001</v>
          </cell>
        </row>
        <row r="87">
          <cell r="B87" t="str">
            <v xml:space="preserve"> </v>
          </cell>
          <cell r="C87">
            <v>1</v>
          </cell>
          <cell r="D87">
            <v>1.48</v>
          </cell>
          <cell r="E87">
            <v>3.87</v>
          </cell>
          <cell r="G87">
            <v>21.401100000000003</v>
          </cell>
        </row>
        <row r="88">
          <cell r="B88" t="str">
            <v>RESTAR Puerta</v>
          </cell>
          <cell r="C88">
            <v>-1</v>
          </cell>
          <cell r="D88">
            <v>0.7</v>
          </cell>
          <cell r="E88">
            <v>2.1</v>
          </cell>
          <cell r="G88">
            <v>-1.8900000000000001</v>
          </cell>
        </row>
        <row r="89">
          <cell r="B89" t="str">
            <v xml:space="preserve"> </v>
          </cell>
          <cell r="C89">
            <v>1</v>
          </cell>
          <cell r="D89">
            <v>2.78</v>
          </cell>
          <cell r="E89">
            <v>3.87</v>
          </cell>
          <cell r="G89">
            <v>21.401100000000003</v>
          </cell>
        </row>
        <row r="90">
          <cell r="B90" t="str">
            <v xml:space="preserve"> </v>
          </cell>
          <cell r="C90">
            <v>1</v>
          </cell>
          <cell r="D90">
            <v>1.92</v>
          </cell>
          <cell r="E90">
            <v>3.87</v>
          </cell>
          <cell r="G90">
            <v>21.401100000000003</v>
          </cell>
        </row>
        <row r="91">
          <cell r="B91" t="str">
            <v>RESTAR Puerta</v>
          </cell>
          <cell r="C91">
            <v>-1</v>
          </cell>
          <cell r="D91">
            <v>0.7</v>
          </cell>
          <cell r="E91">
            <v>2.1</v>
          </cell>
          <cell r="G91">
            <v>-1.8900000000000001</v>
          </cell>
        </row>
        <row r="92">
          <cell r="B92" t="str">
            <v>EJE 10-13 EJE  ENTRE EJE A-F</v>
          </cell>
          <cell r="C92">
            <v>1</v>
          </cell>
          <cell r="D92">
            <v>7.24</v>
          </cell>
          <cell r="E92">
            <v>3.87</v>
          </cell>
          <cell r="G92">
            <v>21.401100000000003</v>
          </cell>
        </row>
        <row r="93">
          <cell r="B93" t="str">
            <v xml:space="preserve"> </v>
          </cell>
          <cell r="C93">
            <v>1</v>
          </cell>
          <cell r="D93">
            <v>2.4</v>
          </cell>
          <cell r="E93">
            <v>3.87</v>
          </cell>
          <cell r="G93">
            <v>21.401100000000003</v>
          </cell>
        </row>
        <row r="94">
          <cell r="B94" t="str">
            <v xml:space="preserve"> </v>
          </cell>
          <cell r="C94">
            <v>1</v>
          </cell>
          <cell r="D94">
            <v>0.5</v>
          </cell>
          <cell r="E94">
            <v>3.87</v>
          </cell>
          <cell r="G94">
            <v>21.401100000000003</v>
          </cell>
        </row>
        <row r="95">
          <cell r="B95" t="str">
            <v xml:space="preserve"> </v>
          </cell>
          <cell r="C95">
            <v>1</v>
          </cell>
          <cell r="D95">
            <v>2.62</v>
          </cell>
          <cell r="E95">
            <v>3.87</v>
          </cell>
          <cell r="G95">
            <v>21.401100000000003</v>
          </cell>
        </row>
        <row r="96">
          <cell r="B96" t="str">
            <v xml:space="preserve"> </v>
          </cell>
          <cell r="C96">
            <v>1</v>
          </cell>
          <cell r="D96">
            <v>3.73</v>
          </cell>
          <cell r="E96">
            <v>3.87</v>
          </cell>
          <cell r="G96">
            <v>21.401100000000003</v>
          </cell>
        </row>
        <row r="97">
          <cell r="B97" t="str">
            <v xml:space="preserve"> </v>
          </cell>
          <cell r="C97">
            <v>1</v>
          </cell>
          <cell r="D97">
            <v>2.5</v>
          </cell>
          <cell r="E97">
            <v>3.87</v>
          </cell>
          <cell r="G97">
            <v>21.401100000000003</v>
          </cell>
        </row>
        <row r="98">
          <cell r="B98" t="str">
            <v>RESTAR P-4</v>
          </cell>
          <cell r="C98">
            <v>-1</v>
          </cell>
          <cell r="D98">
            <v>0.8</v>
          </cell>
          <cell r="E98">
            <v>2.1</v>
          </cell>
          <cell r="G98">
            <v>-1.8900000000000001</v>
          </cell>
        </row>
        <row r="99">
          <cell r="B99" t="str">
            <v xml:space="preserve"> </v>
          </cell>
          <cell r="C99">
            <v>1</v>
          </cell>
          <cell r="D99">
            <v>4.2699999999999996</v>
          </cell>
          <cell r="E99">
            <v>3.87</v>
          </cell>
          <cell r="G99">
            <v>21.401100000000003</v>
          </cell>
        </row>
        <row r="100">
          <cell r="B100" t="str">
            <v>RESTAR P-5</v>
          </cell>
          <cell r="C100">
            <v>-1</v>
          </cell>
          <cell r="D100">
            <v>1.4</v>
          </cell>
          <cell r="E100">
            <v>2.1</v>
          </cell>
          <cell r="G100">
            <v>-1.8900000000000001</v>
          </cell>
        </row>
        <row r="101">
          <cell r="B101" t="str">
            <v xml:space="preserve"> </v>
          </cell>
          <cell r="C101">
            <v>1</v>
          </cell>
          <cell r="D101">
            <v>6.24</v>
          </cell>
          <cell r="E101">
            <v>3.87</v>
          </cell>
          <cell r="G101">
            <v>21.401100000000003</v>
          </cell>
        </row>
        <row r="103">
          <cell r="B103" t="str">
            <v>MUROS BAJOS</v>
          </cell>
        </row>
        <row r="104">
          <cell r="B104" t="str">
            <v>HORIZONTAL</v>
          </cell>
        </row>
        <row r="105">
          <cell r="B105" t="str">
            <v>EJE A-F ENTRE EJE 1-2</v>
          </cell>
          <cell r="C105">
            <v>1</v>
          </cell>
          <cell r="D105">
            <v>0.91</v>
          </cell>
          <cell r="E105">
            <v>2.1</v>
          </cell>
          <cell r="G105">
            <v>1.9110000000000003</v>
          </cell>
        </row>
        <row r="106">
          <cell r="B106" t="str">
            <v>EJE A-F ENTRE EJE 4-5</v>
          </cell>
          <cell r="C106">
            <v>1</v>
          </cell>
          <cell r="D106">
            <v>0.43</v>
          </cell>
          <cell r="E106">
            <v>2.1</v>
          </cell>
          <cell r="G106">
            <v>0.90300000000000002</v>
          </cell>
        </row>
        <row r="108">
          <cell r="B108" t="str">
            <v>VERTICAL</v>
          </cell>
        </row>
        <row r="109">
          <cell r="B109" t="str">
            <v>EJE 1-2 ENTRE EJE A-F</v>
          </cell>
          <cell r="C109">
            <v>1</v>
          </cell>
          <cell r="D109">
            <v>1.48</v>
          </cell>
          <cell r="E109">
            <v>2.1</v>
          </cell>
          <cell r="G109">
            <v>3.1080000000000001</v>
          </cell>
        </row>
        <row r="110">
          <cell r="B110" t="str">
            <v>EJE 4-5 ENTRE EJE A-F</v>
          </cell>
          <cell r="C110">
            <v>1</v>
          </cell>
          <cell r="D110">
            <v>0.6</v>
          </cell>
          <cell r="E110">
            <v>2.1</v>
          </cell>
          <cell r="G110">
            <v>1.26</v>
          </cell>
        </row>
        <row r="111">
          <cell r="B111" t="str">
            <v>EJE 8-10 ENTRE EJE A-F</v>
          </cell>
          <cell r="C111">
            <v>1</v>
          </cell>
          <cell r="D111">
            <v>0.98</v>
          </cell>
          <cell r="E111">
            <v>2.1</v>
          </cell>
          <cell r="G111">
            <v>2.0579999999999998</v>
          </cell>
        </row>
        <row r="113">
          <cell r="B113" t="str">
            <v>VER PLANO A-01 - A-05 / SECTOR S2-1P</v>
          </cell>
        </row>
        <row r="114">
          <cell r="B114" t="str">
            <v xml:space="preserve">PRIMER NIVEL </v>
          </cell>
        </row>
        <row r="115">
          <cell r="B115" t="str">
            <v>HORIZONTAL</v>
          </cell>
        </row>
        <row r="116">
          <cell r="B116" t="str">
            <v>EJE A-E ENTRE EJE 1-6</v>
          </cell>
          <cell r="C116">
            <v>1</v>
          </cell>
          <cell r="D116">
            <v>8.27</v>
          </cell>
          <cell r="E116">
            <v>3.87</v>
          </cell>
          <cell r="G116">
            <v>32.004899999999999</v>
          </cell>
        </row>
        <row r="117">
          <cell r="B117" t="str">
            <v xml:space="preserve"> </v>
          </cell>
          <cell r="C117">
            <v>1</v>
          </cell>
          <cell r="D117">
            <v>19.29</v>
          </cell>
          <cell r="E117">
            <v>3.72</v>
          </cell>
          <cell r="G117">
            <v>71.758799999999994</v>
          </cell>
        </row>
        <row r="118">
          <cell r="B118" t="str">
            <v>RESTAR P-2</v>
          </cell>
          <cell r="C118">
            <v>-5</v>
          </cell>
          <cell r="D118">
            <v>1.2</v>
          </cell>
          <cell r="E118">
            <v>2.1</v>
          </cell>
          <cell r="G118">
            <v>-12.600000000000001</v>
          </cell>
        </row>
        <row r="119">
          <cell r="B119" t="str">
            <v xml:space="preserve"> </v>
          </cell>
          <cell r="C119">
            <v>1</v>
          </cell>
          <cell r="D119">
            <v>11.69</v>
          </cell>
          <cell r="E119">
            <v>3.87</v>
          </cell>
          <cell r="G119">
            <v>45.240299999999998</v>
          </cell>
        </row>
        <row r="120">
          <cell r="B120" t="str">
            <v>RESTAR P-1</v>
          </cell>
          <cell r="C120">
            <v>-1</v>
          </cell>
          <cell r="D120">
            <v>1</v>
          </cell>
          <cell r="E120">
            <v>2.1</v>
          </cell>
          <cell r="G120">
            <v>-2.1</v>
          </cell>
        </row>
        <row r="121">
          <cell r="B121" t="str">
            <v>RESTAR P-2</v>
          </cell>
          <cell r="C121">
            <v>-1</v>
          </cell>
          <cell r="D121">
            <v>1.2</v>
          </cell>
          <cell r="E121">
            <v>2.1</v>
          </cell>
          <cell r="G121">
            <v>-2.52</v>
          </cell>
        </row>
        <row r="122">
          <cell r="B122" t="str">
            <v xml:space="preserve"> </v>
          </cell>
          <cell r="C122">
            <v>1</v>
          </cell>
          <cell r="D122">
            <v>3.58</v>
          </cell>
          <cell r="E122">
            <v>3.87</v>
          </cell>
          <cell r="G122">
            <v>13.854600000000001</v>
          </cell>
        </row>
        <row r="123">
          <cell r="B123" t="str">
            <v>RESTAR P-4</v>
          </cell>
          <cell r="C123">
            <v>-1</v>
          </cell>
          <cell r="D123">
            <v>0.8</v>
          </cell>
          <cell r="E123">
            <v>2.1</v>
          </cell>
          <cell r="G123">
            <v>-1.6800000000000002</v>
          </cell>
        </row>
        <row r="125">
          <cell r="B125" t="str">
            <v>EJE A-F ENTRE EJE 6-12</v>
          </cell>
          <cell r="C125">
            <v>2</v>
          </cell>
          <cell r="D125">
            <v>2.68</v>
          </cell>
          <cell r="E125">
            <v>3.87</v>
          </cell>
          <cell r="G125">
            <v>20.743200000000002</v>
          </cell>
        </row>
        <row r="126">
          <cell r="B126" t="str">
            <v xml:space="preserve"> </v>
          </cell>
          <cell r="C126">
            <v>1</v>
          </cell>
          <cell r="D126">
            <v>1.1299999999999999</v>
          </cell>
          <cell r="E126">
            <v>3.87</v>
          </cell>
          <cell r="G126">
            <v>4.3731</v>
          </cell>
        </row>
        <row r="127">
          <cell r="B127" t="str">
            <v xml:space="preserve"> </v>
          </cell>
          <cell r="C127">
            <v>2</v>
          </cell>
          <cell r="D127">
            <v>1.43</v>
          </cell>
          <cell r="E127">
            <v>3.87</v>
          </cell>
          <cell r="G127">
            <v>11.068199999999999</v>
          </cell>
        </row>
        <row r="128">
          <cell r="B128" t="str">
            <v>RESTAR P-3</v>
          </cell>
          <cell r="C128">
            <v>-2</v>
          </cell>
          <cell r="D128">
            <v>0.9</v>
          </cell>
          <cell r="E128">
            <v>2.1</v>
          </cell>
          <cell r="G128">
            <v>-3.7800000000000002</v>
          </cell>
        </row>
        <row r="129">
          <cell r="B129" t="str">
            <v xml:space="preserve"> </v>
          </cell>
          <cell r="C129">
            <v>1</v>
          </cell>
          <cell r="D129">
            <v>2.33</v>
          </cell>
          <cell r="E129">
            <v>3.87</v>
          </cell>
          <cell r="G129">
            <v>9.017100000000001</v>
          </cell>
        </row>
        <row r="130">
          <cell r="B130" t="str">
            <v>RESTAR P-1</v>
          </cell>
          <cell r="C130">
            <v>-1</v>
          </cell>
          <cell r="D130">
            <v>1</v>
          </cell>
          <cell r="E130">
            <v>2.1</v>
          </cell>
          <cell r="G130">
            <v>-2.1</v>
          </cell>
        </row>
        <row r="131">
          <cell r="B131" t="str">
            <v xml:space="preserve"> </v>
          </cell>
          <cell r="C131">
            <v>1</v>
          </cell>
          <cell r="D131">
            <v>2.5099999999999998</v>
          </cell>
          <cell r="E131">
            <v>3.87</v>
          </cell>
          <cell r="G131">
            <v>9.7136999999999993</v>
          </cell>
        </row>
        <row r="132">
          <cell r="B132" t="str">
            <v xml:space="preserve"> </v>
          </cell>
          <cell r="C132">
            <v>1</v>
          </cell>
          <cell r="D132">
            <v>10.29</v>
          </cell>
          <cell r="E132">
            <v>3.87</v>
          </cell>
          <cell r="G132">
            <v>39.822299999999998</v>
          </cell>
        </row>
        <row r="133">
          <cell r="B133" t="str">
            <v>RESTAR P-3</v>
          </cell>
          <cell r="C133">
            <v>-1</v>
          </cell>
          <cell r="D133">
            <v>0.9</v>
          </cell>
          <cell r="E133">
            <v>2.1</v>
          </cell>
          <cell r="G133">
            <v>-1.8900000000000001</v>
          </cell>
        </row>
        <row r="134">
          <cell r="B134" t="str">
            <v>RESTAR P-4</v>
          </cell>
          <cell r="C134">
            <v>-1</v>
          </cell>
          <cell r="D134">
            <v>0.8</v>
          </cell>
          <cell r="E134">
            <v>2.1</v>
          </cell>
          <cell r="G134">
            <v>-1.6800000000000002</v>
          </cell>
        </row>
        <row r="135">
          <cell r="B135" t="str">
            <v xml:space="preserve"> </v>
          </cell>
          <cell r="C135">
            <v>1</v>
          </cell>
          <cell r="D135">
            <v>10.37</v>
          </cell>
          <cell r="E135">
            <v>3.87</v>
          </cell>
          <cell r="G135">
            <v>40.131899999999995</v>
          </cell>
        </row>
        <row r="136">
          <cell r="B136" t="str">
            <v>RESTAR P-2</v>
          </cell>
          <cell r="C136">
            <v>-3</v>
          </cell>
          <cell r="D136">
            <v>1.2</v>
          </cell>
          <cell r="E136">
            <v>2.1</v>
          </cell>
          <cell r="G136">
            <v>-7.56</v>
          </cell>
        </row>
        <row r="137">
          <cell r="B137" t="str">
            <v xml:space="preserve"> </v>
          </cell>
          <cell r="C137">
            <v>2</v>
          </cell>
          <cell r="D137">
            <v>1.47</v>
          </cell>
          <cell r="E137">
            <v>3.87</v>
          </cell>
          <cell r="G137">
            <v>11.377800000000001</v>
          </cell>
        </row>
        <row r="138">
          <cell r="B138" t="str">
            <v xml:space="preserve"> </v>
          </cell>
          <cell r="C138">
            <v>1</v>
          </cell>
          <cell r="D138">
            <v>2.4900000000000002</v>
          </cell>
          <cell r="E138">
            <v>3.87</v>
          </cell>
          <cell r="G138">
            <v>9.6363000000000003</v>
          </cell>
        </row>
        <row r="139">
          <cell r="B139" t="str">
            <v>RESTAR V-02</v>
          </cell>
          <cell r="C139">
            <v>-1</v>
          </cell>
          <cell r="D139">
            <v>0.6</v>
          </cell>
          <cell r="E139">
            <v>0.8</v>
          </cell>
          <cell r="G139">
            <v>-0.48</v>
          </cell>
        </row>
        <row r="141">
          <cell r="B141" t="str">
            <v>VERTICAL</v>
          </cell>
        </row>
        <row r="142">
          <cell r="B142" t="str">
            <v>EJE 1-6 ENTRE EJE A-E</v>
          </cell>
          <cell r="C142">
            <v>1</v>
          </cell>
          <cell r="D142">
            <v>6.93</v>
          </cell>
          <cell r="E142">
            <v>3.87</v>
          </cell>
          <cell r="G142">
            <v>21.401100000000003</v>
          </cell>
        </row>
        <row r="143">
          <cell r="B143" t="str">
            <v>RESTAR P-4</v>
          </cell>
          <cell r="C143">
            <v>-1</v>
          </cell>
          <cell r="D143">
            <v>0.8</v>
          </cell>
          <cell r="E143">
            <v>2.1</v>
          </cell>
          <cell r="G143">
            <v>-1.8900000000000001</v>
          </cell>
        </row>
        <row r="144">
          <cell r="B144" t="str">
            <v xml:space="preserve"> </v>
          </cell>
          <cell r="C144">
            <v>3</v>
          </cell>
          <cell r="D144">
            <v>7.92</v>
          </cell>
          <cell r="E144">
            <v>3.87</v>
          </cell>
          <cell r="G144">
            <v>91.9512</v>
          </cell>
        </row>
        <row r="145">
          <cell r="B145" t="str">
            <v xml:space="preserve"> </v>
          </cell>
          <cell r="C145">
            <v>1</v>
          </cell>
          <cell r="D145">
            <v>5.23</v>
          </cell>
          <cell r="E145">
            <v>3.87</v>
          </cell>
          <cell r="G145">
            <v>20.240100000000002</v>
          </cell>
        </row>
        <row r="146">
          <cell r="B146" t="str">
            <v>RESTAR P-4</v>
          </cell>
          <cell r="C146">
            <v>-1</v>
          </cell>
          <cell r="D146">
            <v>0.8</v>
          </cell>
          <cell r="E146">
            <v>2.1</v>
          </cell>
          <cell r="G146">
            <v>-1.8900000000000001</v>
          </cell>
        </row>
        <row r="147">
          <cell r="B147" t="str">
            <v xml:space="preserve"> </v>
          </cell>
          <cell r="C147">
            <v>1</v>
          </cell>
          <cell r="D147">
            <v>6.63</v>
          </cell>
          <cell r="E147">
            <v>3.87</v>
          </cell>
          <cell r="G147">
            <v>25.658100000000001</v>
          </cell>
        </row>
        <row r="148">
          <cell r="B148" t="str">
            <v>RESTAR P-4</v>
          </cell>
          <cell r="C148">
            <v>-1</v>
          </cell>
          <cell r="D148">
            <v>0.8</v>
          </cell>
          <cell r="E148">
            <v>2.1</v>
          </cell>
          <cell r="G148">
            <v>-1.8900000000000001</v>
          </cell>
        </row>
        <row r="149">
          <cell r="B149" t="str">
            <v xml:space="preserve"> </v>
          </cell>
          <cell r="C149">
            <v>2</v>
          </cell>
          <cell r="D149">
            <v>2.52</v>
          </cell>
          <cell r="E149">
            <v>3.87</v>
          </cell>
          <cell r="G149">
            <v>19.504799999999999</v>
          </cell>
        </row>
        <row r="150">
          <cell r="B150" t="str">
            <v>RESTAR P-4</v>
          </cell>
          <cell r="C150">
            <v>-2</v>
          </cell>
          <cell r="D150">
            <v>0.8</v>
          </cell>
          <cell r="E150">
            <v>2.1</v>
          </cell>
          <cell r="G150">
            <v>-1.8900000000000001</v>
          </cell>
        </row>
        <row r="151">
          <cell r="B151" t="str">
            <v xml:space="preserve"> </v>
          </cell>
          <cell r="C151">
            <v>1</v>
          </cell>
          <cell r="D151">
            <v>5.35</v>
          </cell>
          <cell r="E151">
            <v>3.87</v>
          </cell>
          <cell r="G151">
            <v>20.704499999999999</v>
          </cell>
        </row>
        <row r="152">
          <cell r="B152" t="str">
            <v>RESTAR P-4</v>
          </cell>
          <cell r="C152">
            <v>-1</v>
          </cell>
          <cell r="D152">
            <v>0.8</v>
          </cell>
          <cell r="E152">
            <v>2.1</v>
          </cell>
          <cell r="G152">
            <v>-1.8900000000000001</v>
          </cell>
        </row>
        <row r="153">
          <cell r="B153" t="str">
            <v xml:space="preserve"> </v>
          </cell>
          <cell r="C153">
            <v>1</v>
          </cell>
          <cell r="D153">
            <v>12.16</v>
          </cell>
          <cell r="E153">
            <v>3.87</v>
          </cell>
          <cell r="G153">
            <v>47.059200000000004</v>
          </cell>
        </row>
        <row r="154">
          <cell r="B154" t="str">
            <v>RESTAR P-4</v>
          </cell>
          <cell r="C154">
            <v>-1</v>
          </cell>
          <cell r="D154">
            <v>0.8</v>
          </cell>
          <cell r="E154">
            <v>2.1</v>
          </cell>
          <cell r="G154">
            <v>-1.8900000000000001</v>
          </cell>
        </row>
        <row r="155">
          <cell r="B155" t="str">
            <v>EJE 6-12 ENTRE EJE A-F</v>
          </cell>
          <cell r="C155">
            <v>1</v>
          </cell>
          <cell r="D155">
            <v>2.12</v>
          </cell>
          <cell r="E155">
            <v>3.87</v>
          </cell>
          <cell r="G155">
            <v>21.401100000000003</v>
          </cell>
        </row>
        <row r="156">
          <cell r="B156" t="str">
            <v xml:space="preserve"> </v>
          </cell>
          <cell r="C156">
            <v>1</v>
          </cell>
          <cell r="D156">
            <v>9.08</v>
          </cell>
          <cell r="E156">
            <v>3.87</v>
          </cell>
          <cell r="G156">
            <v>21.401100000000003</v>
          </cell>
        </row>
        <row r="157">
          <cell r="B157" t="str">
            <v xml:space="preserve"> </v>
          </cell>
          <cell r="C157">
            <v>1</v>
          </cell>
          <cell r="D157">
            <v>4.6500000000000004</v>
          </cell>
          <cell r="E157">
            <v>3.87</v>
          </cell>
          <cell r="G157">
            <v>21.401100000000003</v>
          </cell>
        </row>
        <row r="158">
          <cell r="B158" t="str">
            <v>RESTAR P-3</v>
          </cell>
          <cell r="C158">
            <v>-2</v>
          </cell>
          <cell r="D158">
            <v>0.9</v>
          </cell>
          <cell r="E158">
            <v>2.1</v>
          </cell>
          <cell r="G158">
            <v>-1.8900000000000001</v>
          </cell>
        </row>
        <row r="159">
          <cell r="B159" t="str">
            <v xml:space="preserve"> </v>
          </cell>
          <cell r="C159">
            <v>1</v>
          </cell>
          <cell r="D159">
            <v>2.2599999999999998</v>
          </cell>
          <cell r="E159">
            <v>3.87</v>
          </cell>
          <cell r="G159">
            <v>21.401100000000003</v>
          </cell>
        </row>
        <row r="160">
          <cell r="B160" t="str">
            <v xml:space="preserve"> </v>
          </cell>
          <cell r="C160">
            <v>1</v>
          </cell>
          <cell r="D160">
            <v>12.1</v>
          </cell>
          <cell r="E160">
            <v>3.87</v>
          </cell>
          <cell r="G160">
            <v>21.401100000000003</v>
          </cell>
        </row>
        <row r="161">
          <cell r="B161" t="str">
            <v xml:space="preserve"> </v>
          </cell>
          <cell r="C161">
            <v>2</v>
          </cell>
          <cell r="D161">
            <v>2.4</v>
          </cell>
          <cell r="E161">
            <v>3.87</v>
          </cell>
          <cell r="G161">
            <v>21.401100000000003</v>
          </cell>
        </row>
        <row r="162">
          <cell r="B162" t="str">
            <v>RESTAR P-4</v>
          </cell>
          <cell r="C162">
            <v>-2</v>
          </cell>
          <cell r="D162">
            <v>0.8</v>
          </cell>
          <cell r="E162">
            <v>2.1</v>
          </cell>
          <cell r="G162">
            <v>-1.8900000000000001</v>
          </cell>
        </row>
        <row r="163">
          <cell r="B163" t="str">
            <v xml:space="preserve"> </v>
          </cell>
          <cell r="C163">
            <v>1</v>
          </cell>
          <cell r="D163">
            <v>10.25</v>
          </cell>
          <cell r="E163">
            <v>3.87</v>
          </cell>
          <cell r="G163">
            <v>21.401100000000003</v>
          </cell>
        </row>
        <row r="164">
          <cell r="B164" t="str">
            <v xml:space="preserve"> </v>
          </cell>
          <cell r="C164">
            <v>1</v>
          </cell>
          <cell r="D164">
            <v>7.87</v>
          </cell>
          <cell r="E164">
            <v>3.87</v>
          </cell>
          <cell r="G164">
            <v>21.401100000000003</v>
          </cell>
        </row>
        <row r="165">
          <cell r="B165" t="str">
            <v>RESTAR P-4</v>
          </cell>
          <cell r="C165">
            <v>-1</v>
          </cell>
          <cell r="D165">
            <v>0.8</v>
          </cell>
          <cell r="E165">
            <v>2.1</v>
          </cell>
          <cell r="G165">
            <v>-1.8900000000000001</v>
          </cell>
        </row>
        <row r="166">
          <cell r="B166" t="str">
            <v>RESTAR P-3</v>
          </cell>
          <cell r="C166">
            <v>-2</v>
          </cell>
          <cell r="D166">
            <v>0.9</v>
          </cell>
          <cell r="E166">
            <v>2.1</v>
          </cell>
          <cell r="G166">
            <v>-1.8900000000000001</v>
          </cell>
        </row>
        <row r="167">
          <cell r="B167" t="str">
            <v xml:space="preserve"> </v>
          </cell>
          <cell r="C167">
            <v>1</v>
          </cell>
          <cell r="D167">
            <v>15.08</v>
          </cell>
          <cell r="E167">
            <v>3.87</v>
          </cell>
          <cell r="G167">
            <v>21.401100000000003</v>
          </cell>
        </row>
        <row r="168">
          <cell r="B168" t="str">
            <v>RESTAR V-02</v>
          </cell>
          <cell r="C168">
            <v>-1</v>
          </cell>
          <cell r="D168">
            <v>0.8</v>
          </cell>
          <cell r="E168">
            <v>0.6</v>
          </cell>
          <cell r="G168">
            <v>-1.8900000000000001</v>
          </cell>
        </row>
        <row r="170">
          <cell r="B170" t="str">
            <v>MUROS BAJOS</v>
          </cell>
        </row>
        <row r="171">
          <cell r="B171" t="str">
            <v>HORIZONTAL</v>
          </cell>
        </row>
        <row r="172">
          <cell r="B172" t="str">
            <v>EJE C-E ENTRE EJE 6-7</v>
          </cell>
          <cell r="C172">
            <v>2</v>
          </cell>
          <cell r="D172">
            <v>1.25</v>
          </cell>
          <cell r="E172">
            <v>2.1</v>
          </cell>
          <cell r="G172">
            <v>5.25</v>
          </cell>
        </row>
        <row r="174">
          <cell r="B174" t="str">
            <v>VER PLANO A-01 - A-05 / SECTOR S3-1P</v>
          </cell>
        </row>
        <row r="175">
          <cell r="B175" t="str">
            <v xml:space="preserve">PRIMER NIVEL </v>
          </cell>
        </row>
        <row r="176">
          <cell r="B176" t="str">
            <v>HORIZONTAL</v>
          </cell>
        </row>
        <row r="177">
          <cell r="B177" t="str">
            <v>EJE A-D ENTRE EJE 1-5</v>
          </cell>
          <cell r="C177">
            <v>1</v>
          </cell>
          <cell r="D177">
            <v>11.33</v>
          </cell>
          <cell r="E177">
            <v>3.87</v>
          </cell>
          <cell r="G177">
            <v>43.847100000000005</v>
          </cell>
        </row>
        <row r="178">
          <cell r="B178" t="str">
            <v>RESTAR PCF-1</v>
          </cell>
          <cell r="C178">
            <v>-1</v>
          </cell>
          <cell r="D178">
            <v>1</v>
          </cell>
          <cell r="E178">
            <v>2.1</v>
          </cell>
          <cell r="G178">
            <v>-2.1</v>
          </cell>
        </row>
        <row r="179">
          <cell r="B179" t="str">
            <v>RESTAR V-01</v>
          </cell>
          <cell r="C179">
            <v>-1</v>
          </cell>
          <cell r="D179">
            <v>1.5</v>
          </cell>
          <cell r="E179">
            <v>1.18</v>
          </cell>
          <cell r="G179">
            <v>-1.8900000000000001</v>
          </cell>
        </row>
        <row r="180">
          <cell r="B180" t="str">
            <v xml:space="preserve"> </v>
          </cell>
          <cell r="C180">
            <v>1</v>
          </cell>
          <cell r="D180">
            <v>3.44</v>
          </cell>
          <cell r="E180">
            <v>3.87</v>
          </cell>
          <cell r="G180">
            <v>21.401100000000003</v>
          </cell>
        </row>
        <row r="181">
          <cell r="B181" t="str">
            <v xml:space="preserve"> </v>
          </cell>
          <cell r="C181">
            <v>1</v>
          </cell>
          <cell r="D181">
            <v>10.33</v>
          </cell>
          <cell r="E181">
            <v>3.87</v>
          </cell>
          <cell r="G181">
            <v>21.401100000000003</v>
          </cell>
        </row>
        <row r="182">
          <cell r="B182" t="str">
            <v xml:space="preserve"> </v>
          </cell>
          <cell r="C182">
            <v>7</v>
          </cell>
          <cell r="D182">
            <v>2.2799999999999998</v>
          </cell>
          <cell r="E182">
            <v>3.87</v>
          </cell>
          <cell r="G182">
            <v>21.401100000000003</v>
          </cell>
        </row>
        <row r="183">
          <cell r="B183" t="str">
            <v>RESTAR Puerta</v>
          </cell>
          <cell r="C183">
            <v>-3</v>
          </cell>
          <cell r="D183">
            <v>0.7</v>
          </cell>
          <cell r="E183">
            <v>2.1</v>
          </cell>
          <cell r="G183">
            <v>-1.8900000000000001</v>
          </cell>
        </row>
        <row r="184">
          <cell r="B184" t="str">
            <v xml:space="preserve"> </v>
          </cell>
          <cell r="C184">
            <v>1</v>
          </cell>
          <cell r="D184">
            <v>3.28</v>
          </cell>
          <cell r="E184">
            <v>3.87</v>
          </cell>
          <cell r="G184">
            <v>21.401100000000003</v>
          </cell>
        </row>
        <row r="185">
          <cell r="B185" t="str">
            <v>RESTAR P-3</v>
          </cell>
          <cell r="C185">
            <v>-2</v>
          </cell>
          <cell r="D185">
            <v>0.9</v>
          </cell>
          <cell r="E185">
            <v>2.1</v>
          </cell>
          <cell r="G185">
            <v>-1.8900000000000001</v>
          </cell>
        </row>
        <row r="186">
          <cell r="B186" t="str">
            <v xml:space="preserve"> </v>
          </cell>
          <cell r="C186">
            <v>1</v>
          </cell>
          <cell r="D186">
            <v>5.68</v>
          </cell>
          <cell r="E186">
            <v>3.87</v>
          </cell>
          <cell r="G186">
            <v>21.401100000000003</v>
          </cell>
        </row>
        <row r="187">
          <cell r="B187" t="str">
            <v>RESTAR V-02</v>
          </cell>
          <cell r="C187">
            <v>-1</v>
          </cell>
          <cell r="D187">
            <v>0.8</v>
          </cell>
          <cell r="E187">
            <v>0.6</v>
          </cell>
          <cell r="G187">
            <v>-1.8900000000000001</v>
          </cell>
        </row>
        <row r="188">
          <cell r="B188" t="str">
            <v>RESTAR V-03</v>
          </cell>
          <cell r="C188">
            <v>-1</v>
          </cell>
          <cell r="D188">
            <v>0.6</v>
          </cell>
          <cell r="E188">
            <v>0.6</v>
          </cell>
          <cell r="G188">
            <v>-1.8900000000000001</v>
          </cell>
        </row>
        <row r="189">
          <cell r="B189" t="str">
            <v>EJE A-D ENTRE EJE 5-9</v>
          </cell>
          <cell r="C189">
            <v>3</v>
          </cell>
          <cell r="D189">
            <v>1.7</v>
          </cell>
          <cell r="E189">
            <v>3.87</v>
          </cell>
          <cell r="G189">
            <v>19.736999999999998</v>
          </cell>
        </row>
        <row r="190">
          <cell r="B190" t="str">
            <v>RESTAR V-02</v>
          </cell>
          <cell r="C190">
            <v>-1</v>
          </cell>
          <cell r="D190">
            <v>0.8</v>
          </cell>
          <cell r="E190">
            <v>0.6</v>
          </cell>
          <cell r="G190">
            <v>-1.8900000000000001</v>
          </cell>
        </row>
        <row r="191">
          <cell r="B191" t="str">
            <v xml:space="preserve"> </v>
          </cell>
          <cell r="C191">
            <v>3</v>
          </cell>
          <cell r="D191">
            <v>2.15</v>
          </cell>
          <cell r="E191">
            <v>3.87</v>
          </cell>
          <cell r="G191">
            <v>21.401100000000003</v>
          </cell>
        </row>
        <row r="192">
          <cell r="B192" t="str">
            <v xml:space="preserve"> </v>
          </cell>
          <cell r="C192">
            <v>1</v>
          </cell>
          <cell r="D192">
            <v>3.94</v>
          </cell>
          <cell r="E192">
            <v>3.87</v>
          </cell>
          <cell r="G192">
            <v>21.401100000000003</v>
          </cell>
        </row>
        <row r="194">
          <cell r="B194" t="str">
            <v>VERTICAL</v>
          </cell>
        </row>
        <row r="195">
          <cell r="B195" t="str">
            <v>EJE 1-5 ENTRE EJE A-D</v>
          </cell>
          <cell r="C195">
            <v>1</v>
          </cell>
          <cell r="D195">
            <v>10.02</v>
          </cell>
          <cell r="E195">
            <v>3.87</v>
          </cell>
          <cell r="G195">
            <v>21.401100000000003</v>
          </cell>
        </row>
        <row r="196">
          <cell r="B196" t="str">
            <v xml:space="preserve"> </v>
          </cell>
          <cell r="C196">
            <v>1</v>
          </cell>
          <cell r="D196">
            <v>15.08</v>
          </cell>
          <cell r="E196">
            <v>3.87</v>
          </cell>
          <cell r="G196">
            <v>58.3596</v>
          </cell>
        </row>
        <row r="197">
          <cell r="B197" t="str">
            <v>RESTAR P-3</v>
          </cell>
          <cell r="C197">
            <v>-3</v>
          </cell>
          <cell r="D197">
            <v>0.9</v>
          </cell>
          <cell r="E197">
            <v>2.1</v>
          </cell>
          <cell r="G197">
            <v>-1.8900000000000001</v>
          </cell>
        </row>
        <row r="198">
          <cell r="B198" t="str">
            <v xml:space="preserve"> </v>
          </cell>
          <cell r="C198">
            <v>1</v>
          </cell>
          <cell r="D198">
            <v>14.96</v>
          </cell>
          <cell r="E198">
            <v>3.87</v>
          </cell>
          <cell r="G198">
            <v>57.895200000000003</v>
          </cell>
        </row>
        <row r="199">
          <cell r="B199" t="str">
            <v>RESTAR P-3</v>
          </cell>
          <cell r="C199">
            <v>-2</v>
          </cell>
          <cell r="D199">
            <v>0.9</v>
          </cell>
          <cell r="E199">
            <v>2.1</v>
          </cell>
          <cell r="G199">
            <v>-1.8900000000000001</v>
          </cell>
        </row>
        <row r="200">
          <cell r="B200" t="str">
            <v xml:space="preserve"> </v>
          </cell>
          <cell r="C200">
            <v>1</v>
          </cell>
          <cell r="D200">
            <v>2.9</v>
          </cell>
          <cell r="E200">
            <v>3.87</v>
          </cell>
          <cell r="G200">
            <v>11.223000000000001</v>
          </cell>
        </row>
        <row r="201">
          <cell r="B201" t="str">
            <v xml:space="preserve"> </v>
          </cell>
          <cell r="C201">
            <v>1</v>
          </cell>
          <cell r="D201">
            <v>3.14</v>
          </cell>
          <cell r="E201">
            <v>3.87</v>
          </cell>
          <cell r="G201">
            <v>12.151800000000001</v>
          </cell>
        </row>
        <row r="202">
          <cell r="B202" t="str">
            <v>EJE 5-9 ENTRE EJE A-D</v>
          </cell>
          <cell r="C202">
            <v>2</v>
          </cell>
          <cell r="D202">
            <v>3.59</v>
          </cell>
          <cell r="E202">
            <v>3.87</v>
          </cell>
          <cell r="G202">
            <v>21.401100000000003</v>
          </cell>
        </row>
        <row r="203">
          <cell r="B203" t="str">
            <v>RESTAR P-4</v>
          </cell>
          <cell r="C203">
            <v>-2</v>
          </cell>
          <cell r="D203">
            <v>0.8</v>
          </cell>
          <cell r="E203">
            <v>2.1</v>
          </cell>
          <cell r="G203">
            <v>-1.8900000000000001</v>
          </cell>
        </row>
        <row r="204">
          <cell r="B204" t="str">
            <v xml:space="preserve"> </v>
          </cell>
          <cell r="C204">
            <v>1</v>
          </cell>
          <cell r="D204">
            <v>2</v>
          </cell>
          <cell r="E204">
            <v>3.87</v>
          </cell>
          <cell r="G204">
            <v>7.74</v>
          </cell>
        </row>
        <row r="205">
          <cell r="B205" t="str">
            <v xml:space="preserve"> </v>
          </cell>
          <cell r="C205">
            <v>2</v>
          </cell>
          <cell r="D205">
            <v>6.33</v>
          </cell>
          <cell r="E205">
            <v>3.87</v>
          </cell>
          <cell r="G205">
            <v>48.994199999999999</v>
          </cell>
        </row>
        <row r="206">
          <cell r="B206" t="str">
            <v>RESTAR P-1</v>
          </cell>
          <cell r="C206">
            <v>-3</v>
          </cell>
          <cell r="D206">
            <v>1</v>
          </cell>
          <cell r="E206">
            <v>2.1</v>
          </cell>
          <cell r="G206">
            <v>-1.8900000000000001</v>
          </cell>
        </row>
        <row r="208">
          <cell r="B208" t="str">
            <v>VER PLANO A-01 - A-05 / SECTOR S4-1P</v>
          </cell>
        </row>
        <row r="209">
          <cell r="B209" t="str">
            <v xml:space="preserve">PRIMER NIVEL </v>
          </cell>
        </row>
        <row r="210">
          <cell r="B210" t="str">
            <v>HORIZONTAL</v>
          </cell>
        </row>
        <row r="211">
          <cell r="B211" t="str">
            <v>EJE A-D ENTRE EJE 1-5</v>
          </cell>
          <cell r="C211">
            <v>2</v>
          </cell>
          <cell r="D211">
            <v>12.57</v>
          </cell>
          <cell r="E211">
            <v>3.87</v>
          </cell>
          <cell r="G211">
            <v>97.291800000000009</v>
          </cell>
        </row>
        <row r="212">
          <cell r="B212" t="str">
            <v>RESTAR P-5</v>
          </cell>
          <cell r="C212">
            <v>-1</v>
          </cell>
          <cell r="D212">
            <v>1.4</v>
          </cell>
          <cell r="E212">
            <v>2.1</v>
          </cell>
          <cell r="G212">
            <v>-2.94</v>
          </cell>
        </row>
        <row r="213">
          <cell r="B213" t="str">
            <v>RESTAR V-02</v>
          </cell>
          <cell r="C213">
            <v>-2</v>
          </cell>
          <cell r="D213">
            <v>0.8</v>
          </cell>
          <cell r="E213">
            <v>0.6</v>
          </cell>
          <cell r="G213">
            <v>-1.8900000000000001</v>
          </cell>
        </row>
        <row r="214">
          <cell r="B214" t="str">
            <v xml:space="preserve"> </v>
          </cell>
          <cell r="C214">
            <v>2</v>
          </cell>
          <cell r="D214">
            <v>1.48</v>
          </cell>
          <cell r="E214">
            <v>3.87</v>
          </cell>
          <cell r="G214">
            <v>21.401100000000003</v>
          </cell>
        </row>
        <row r="215">
          <cell r="B215" t="str">
            <v xml:space="preserve"> </v>
          </cell>
          <cell r="C215">
            <v>1</v>
          </cell>
          <cell r="D215">
            <v>8.86</v>
          </cell>
          <cell r="E215">
            <v>3.87</v>
          </cell>
          <cell r="G215">
            <v>21.401100000000003</v>
          </cell>
        </row>
        <row r="216">
          <cell r="B216" t="str">
            <v xml:space="preserve"> </v>
          </cell>
          <cell r="C216">
            <v>1</v>
          </cell>
          <cell r="D216">
            <v>12.26</v>
          </cell>
          <cell r="E216">
            <v>3.87</v>
          </cell>
          <cell r="G216">
            <v>21.401100000000003</v>
          </cell>
        </row>
        <row r="217">
          <cell r="B217" t="str">
            <v>RESTAR P-3</v>
          </cell>
          <cell r="C217">
            <v>-2</v>
          </cell>
          <cell r="D217">
            <v>0.9</v>
          </cell>
          <cell r="E217">
            <v>2.1</v>
          </cell>
          <cell r="G217">
            <v>-1.8900000000000001</v>
          </cell>
        </row>
        <row r="218">
          <cell r="B218" t="str">
            <v xml:space="preserve"> </v>
          </cell>
          <cell r="C218">
            <v>2</v>
          </cell>
          <cell r="D218">
            <v>4.18</v>
          </cell>
          <cell r="E218">
            <v>3.87</v>
          </cell>
          <cell r="G218">
            <v>21.401100000000003</v>
          </cell>
        </row>
        <row r="219">
          <cell r="B219" t="str">
            <v>RESTAR P-3</v>
          </cell>
          <cell r="C219">
            <v>-2</v>
          </cell>
          <cell r="D219">
            <v>0.9</v>
          </cell>
          <cell r="E219">
            <v>2.1</v>
          </cell>
          <cell r="G219">
            <v>-1.8900000000000001</v>
          </cell>
        </row>
        <row r="220">
          <cell r="B220" t="str">
            <v>EJE A-D ENTRE EJE 5-8</v>
          </cell>
          <cell r="C220">
            <v>2</v>
          </cell>
          <cell r="D220">
            <v>8.31</v>
          </cell>
          <cell r="E220">
            <v>3.87</v>
          </cell>
          <cell r="G220">
            <v>64.319400000000002</v>
          </cell>
        </row>
        <row r="221">
          <cell r="B221" t="str">
            <v>RESTAR V-02</v>
          </cell>
          <cell r="C221">
            <v>-3</v>
          </cell>
          <cell r="D221">
            <v>0.8</v>
          </cell>
          <cell r="E221">
            <v>0.6</v>
          </cell>
          <cell r="G221">
            <v>-1.8900000000000001</v>
          </cell>
        </row>
        <row r="222">
          <cell r="B222" t="str">
            <v xml:space="preserve"> </v>
          </cell>
          <cell r="C222">
            <v>1</v>
          </cell>
          <cell r="D222">
            <v>8.26</v>
          </cell>
          <cell r="E222">
            <v>3.87</v>
          </cell>
          <cell r="G222">
            <v>21.401100000000003</v>
          </cell>
        </row>
        <row r="223">
          <cell r="B223" t="str">
            <v>RESTAR PCF-1</v>
          </cell>
          <cell r="C223">
            <v>-1</v>
          </cell>
          <cell r="D223">
            <v>1.2</v>
          </cell>
          <cell r="E223">
            <v>2.1</v>
          </cell>
          <cell r="G223">
            <v>-1.8900000000000001</v>
          </cell>
        </row>
        <row r="224">
          <cell r="B224" t="str">
            <v xml:space="preserve"> </v>
          </cell>
          <cell r="C224">
            <v>1</v>
          </cell>
          <cell r="D224">
            <v>3.12</v>
          </cell>
          <cell r="E224">
            <v>3.87</v>
          </cell>
          <cell r="G224">
            <v>21.401100000000003</v>
          </cell>
        </row>
        <row r="225">
          <cell r="B225" t="str">
            <v xml:space="preserve"> </v>
          </cell>
          <cell r="C225">
            <v>2</v>
          </cell>
          <cell r="D225">
            <v>2.99</v>
          </cell>
          <cell r="E225">
            <v>3.87</v>
          </cell>
          <cell r="G225">
            <v>21.401100000000003</v>
          </cell>
        </row>
        <row r="226">
          <cell r="B226" t="str">
            <v xml:space="preserve"> </v>
          </cell>
          <cell r="C226">
            <v>1</v>
          </cell>
          <cell r="D226">
            <v>5.0199999999999996</v>
          </cell>
          <cell r="E226">
            <v>3.87</v>
          </cell>
          <cell r="G226">
            <v>21.401100000000003</v>
          </cell>
        </row>
        <row r="227">
          <cell r="B227" t="str">
            <v>RESTAR PCF-1</v>
          </cell>
          <cell r="C227">
            <v>-1</v>
          </cell>
          <cell r="D227">
            <v>1.2</v>
          </cell>
          <cell r="E227">
            <v>2.1</v>
          </cell>
          <cell r="G227">
            <v>-1.8900000000000001</v>
          </cell>
        </row>
        <row r="229">
          <cell r="B229" t="str">
            <v>VERTICAL</v>
          </cell>
        </row>
        <row r="230">
          <cell r="B230" t="str">
            <v>EJE 1-5 ENTRE EJE A-D</v>
          </cell>
          <cell r="C230">
            <v>1</v>
          </cell>
          <cell r="D230">
            <v>18.93</v>
          </cell>
          <cell r="E230">
            <v>3.87</v>
          </cell>
          <cell r="G230">
            <v>21.401100000000003</v>
          </cell>
        </row>
        <row r="231">
          <cell r="B231" t="str">
            <v>RESTAR V-02</v>
          </cell>
          <cell r="C231">
            <v>-6</v>
          </cell>
          <cell r="D231">
            <v>0.8</v>
          </cell>
          <cell r="E231">
            <v>0.6</v>
          </cell>
          <cell r="G231">
            <v>-2.8800000000000003</v>
          </cell>
        </row>
        <row r="232">
          <cell r="B232" t="str">
            <v xml:space="preserve"> </v>
          </cell>
          <cell r="C232">
            <v>1</v>
          </cell>
          <cell r="D232">
            <v>13.45</v>
          </cell>
          <cell r="E232">
            <v>3.87</v>
          </cell>
          <cell r="G232">
            <v>21.401100000000003</v>
          </cell>
        </row>
        <row r="233">
          <cell r="B233" t="str">
            <v>RESTAR P-3</v>
          </cell>
          <cell r="C233">
            <v>-3</v>
          </cell>
          <cell r="D233">
            <v>0.9</v>
          </cell>
          <cell r="E233">
            <v>2.1</v>
          </cell>
          <cell r="G233">
            <v>-5.6700000000000008</v>
          </cell>
        </row>
        <row r="234">
          <cell r="B234" t="str">
            <v xml:space="preserve"> </v>
          </cell>
          <cell r="C234">
            <v>1</v>
          </cell>
          <cell r="D234">
            <v>3</v>
          </cell>
          <cell r="E234">
            <v>3.87</v>
          </cell>
          <cell r="G234">
            <v>21.401100000000003</v>
          </cell>
        </row>
        <row r="235">
          <cell r="B235" t="str">
            <v xml:space="preserve"> </v>
          </cell>
          <cell r="C235">
            <v>2</v>
          </cell>
          <cell r="D235">
            <v>10.83</v>
          </cell>
          <cell r="E235">
            <v>3.87</v>
          </cell>
          <cell r="G235">
            <v>21.401100000000003</v>
          </cell>
        </row>
        <row r="236">
          <cell r="B236" t="str">
            <v>RESTAR P-3</v>
          </cell>
          <cell r="C236">
            <v>-4</v>
          </cell>
          <cell r="D236">
            <v>0.9</v>
          </cell>
          <cell r="E236">
            <v>2.1</v>
          </cell>
          <cell r="G236">
            <v>-7.5600000000000005</v>
          </cell>
        </row>
        <row r="237">
          <cell r="B237" t="str">
            <v xml:space="preserve"> </v>
          </cell>
          <cell r="C237">
            <v>1</v>
          </cell>
          <cell r="D237">
            <v>3.02</v>
          </cell>
          <cell r="E237">
            <v>3.87</v>
          </cell>
          <cell r="G237">
            <v>21.401100000000003</v>
          </cell>
        </row>
        <row r="238">
          <cell r="B238" t="str">
            <v>EJE 5-8 ENTRE EJE A-D</v>
          </cell>
          <cell r="C238">
            <v>1</v>
          </cell>
          <cell r="D238">
            <v>8.5</v>
          </cell>
          <cell r="E238">
            <v>3.87</v>
          </cell>
          <cell r="G238">
            <v>21.401100000000003</v>
          </cell>
        </row>
        <row r="239">
          <cell r="B239" t="str">
            <v>RESTAR PCF-1</v>
          </cell>
          <cell r="C239">
            <v>-2</v>
          </cell>
          <cell r="D239">
            <v>1.2</v>
          </cell>
          <cell r="E239">
            <v>2.1</v>
          </cell>
          <cell r="G239">
            <v>-1.8900000000000001</v>
          </cell>
        </row>
        <row r="240">
          <cell r="B240" t="str">
            <v xml:space="preserve"> </v>
          </cell>
          <cell r="C240">
            <v>1</v>
          </cell>
          <cell r="D240">
            <v>4.6500000000000004</v>
          </cell>
          <cell r="E240">
            <v>3.87</v>
          </cell>
          <cell r="G240">
            <v>17.995500000000003</v>
          </cell>
        </row>
        <row r="241">
          <cell r="B241" t="str">
            <v>RESTAR P-3</v>
          </cell>
          <cell r="C241">
            <v>-2</v>
          </cell>
          <cell r="D241">
            <v>0.9</v>
          </cell>
          <cell r="E241">
            <v>2.1</v>
          </cell>
          <cell r="G241">
            <v>-3.7800000000000002</v>
          </cell>
        </row>
        <row r="242">
          <cell r="B242" t="str">
            <v xml:space="preserve"> </v>
          </cell>
          <cell r="C242">
            <v>1</v>
          </cell>
          <cell r="D242">
            <v>9.06</v>
          </cell>
          <cell r="E242">
            <v>3.87</v>
          </cell>
          <cell r="G242">
            <v>35.062200000000004</v>
          </cell>
        </row>
        <row r="243">
          <cell r="B243" t="str">
            <v>RESTAR PCF-3</v>
          </cell>
          <cell r="C243">
            <v>-1</v>
          </cell>
          <cell r="D243">
            <v>1.4</v>
          </cell>
          <cell r="E243">
            <v>2.1</v>
          </cell>
          <cell r="G243">
            <v>-2.94</v>
          </cell>
        </row>
        <row r="244">
          <cell r="B244" t="str">
            <v>RESTAR V-02</v>
          </cell>
          <cell r="C244">
            <v>-2</v>
          </cell>
          <cell r="D244">
            <v>0.8</v>
          </cell>
          <cell r="E244">
            <v>0.6</v>
          </cell>
          <cell r="G244">
            <v>-0.96</v>
          </cell>
        </row>
        <row r="246">
          <cell r="B246" t="str">
            <v>MUROS BAJOS</v>
          </cell>
        </row>
        <row r="247">
          <cell r="B247" t="str">
            <v>HORIZONTAL</v>
          </cell>
        </row>
        <row r="248">
          <cell r="B248" t="str">
            <v>EJE A-D ENTRE EJE 1-3</v>
          </cell>
          <cell r="C248">
            <v>1</v>
          </cell>
          <cell r="D248">
            <v>7.36</v>
          </cell>
          <cell r="E248">
            <v>2.1</v>
          </cell>
          <cell r="G248">
            <v>15.456000000000001</v>
          </cell>
        </row>
        <row r="249">
          <cell r="B249" t="str">
            <v>EJE A-D ENTRE EJE 4-5</v>
          </cell>
          <cell r="C249">
            <v>1</v>
          </cell>
          <cell r="D249">
            <v>3.38</v>
          </cell>
          <cell r="E249">
            <v>2.1</v>
          </cell>
          <cell r="G249">
            <v>7.0979999999999999</v>
          </cell>
        </row>
        <row r="250">
          <cell r="B250" t="str">
            <v>EJE A-D ENTRE EJE 7-8</v>
          </cell>
          <cell r="C250">
            <v>1</v>
          </cell>
          <cell r="D250">
            <v>2.99</v>
          </cell>
          <cell r="E250">
            <v>2.1</v>
          </cell>
          <cell r="G250">
            <v>6.2790000000000008</v>
          </cell>
        </row>
        <row r="252">
          <cell r="B252" t="str">
            <v>VERTICAL</v>
          </cell>
        </row>
        <row r="253">
          <cell r="B253" t="str">
            <v>EJE 1-3 ENTRE EJE A-D</v>
          </cell>
          <cell r="C253">
            <v>1</v>
          </cell>
          <cell r="D253">
            <v>16.010000000000002</v>
          </cell>
          <cell r="E253">
            <v>2.1</v>
          </cell>
          <cell r="G253">
            <v>33.621000000000002</v>
          </cell>
        </row>
        <row r="254">
          <cell r="B254" t="str">
            <v>EJE 4-5 ENTRE EJE A-D</v>
          </cell>
          <cell r="C254">
            <v>1</v>
          </cell>
          <cell r="D254">
            <v>9.25</v>
          </cell>
          <cell r="E254">
            <v>2.1</v>
          </cell>
          <cell r="G254">
            <v>19.425000000000001</v>
          </cell>
        </row>
        <row r="255">
          <cell r="B255" t="str">
            <v>EJE 7-8 ENTRE EJE A-D</v>
          </cell>
          <cell r="C255">
            <v>1</v>
          </cell>
          <cell r="D255">
            <v>0.3</v>
          </cell>
          <cell r="E255">
            <v>2.1</v>
          </cell>
          <cell r="G255">
            <v>0.63</v>
          </cell>
        </row>
        <row r="257">
          <cell r="B257" t="str">
            <v>VER PLANO A-01 - A-05 / SECTOR S5-1P</v>
          </cell>
        </row>
        <row r="258">
          <cell r="B258" t="str">
            <v xml:space="preserve">PRIMER NIVEL </v>
          </cell>
        </row>
        <row r="259">
          <cell r="B259" t="str">
            <v>HORIZONTAL</v>
          </cell>
        </row>
        <row r="260">
          <cell r="B260" t="str">
            <v>EJE A-D ENTRE EJE 9-12</v>
          </cell>
          <cell r="C260">
            <v>2</v>
          </cell>
          <cell r="D260">
            <v>4.54</v>
          </cell>
          <cell r="E260">
            <v>3.87</v>
          </cell>
          <cell r="G260">
            <v>35.139600000000002</v>
          </cell>
        </row>
        <row r="261">
          <cell r="B261" t="str">
            <v>RESTAR PM-1</v>
          </cell>
          <cell r="C261">
            <v>-1</v>
          </cell>
          <cell r="D261">
            <v>1.5</v>
          </cell>
          <cell r="E261">
            <v>2.6</v>
          </cell>
          <cell r="G261">
            <v>-3.9000000000000004</v>
          </cell>
        </row>
        <row r="262">
          <cell r="B262" t="str">
            <v xml:space="preserve"> </v>
          </cell>
          <cell r="C262">
            <v>1</v>
          </cell>
          <cell r="D262">
            <v>8.07</v>
          </cell>
          <cell r="E262">
            <v>3.87</v>
          </cell>
          <cell r="G262">
            <v>31.230900000000002</v>
          </cell>
        </row>
        <row r="263">
          <cell r="B263" t="str">
            <v xml:space="preserve"> </v>
          </cell>
          <cell r="C263">
            <v>1</v>
          </cell>
          <cell r="D263">
            <v>11.03</v>
          </cell>
          <cell r="E263">
            <v>3.87</v>
          </cell>
          <cell r="G263">
            <v>42.686099999999996</v>
          </cell>
        </row>
        <row r="264">
          <cell r="B264" t="str">
            <v>RESTAR PM-1</v>
          </cell>
          <cell r="C264">
            <v>-2</v>
          </cell>
          <cell r="D264">
            <v>1.5</v>
          </cell>
          <cell r="E264">
            <v>2.6</v>
          </cell>
          <cell r="G264">
            <v>-7.8000000000000007</v>
          </cell>
        </row>
        <row r="266">
          <cell r="B266" t="str">
            <v>VERTICAL</v>
          </cell>
        </row>
        <row r="267">
          <cell r="B267" t="str">
            <v>EJE 9-12 ENTRE EJE A-D</v>
          </cell>
          <cell r="C267">
            <v>1</v>
          </cell>
          <cell r="D267">
            <v>11.08</v>
          </cell>
          <cell r="E267">
            <v>3.87</v>
          </cell>
          <cell r="G267">
            <v>21.401100000000003</v>
          </cell>
        </row>
        <row r="268">
          <cell r="B268" t="str">
            <v xml:space="preserve"> </v>
          </cell>
          <cell r="C268">
            <v>1</v>
          </cell>
          <cell r="D268">
            <v>4.9000000000000004</v>
          </cell>
          <cell r="E268">
            <v>3.87</v>
          </cell>
          <cell r="G268">
            <v>18.963000000000001</v>
          </cell>
        </row>
        <row r="269">
          <cell r="B269" t="str">
            <v>RESTAR PCF-4</v>
          </cell>
          <cell r="C269">
            <v>-1</v>
          </cell>
          <cell r="D269">
            <v>1.5</v>
          </cell>
          <cell r="E269">
            <v>2.1</v>
          </cell>
          <cell r="G269">
            <v>-3.1500000000000004</v>
          </cell>
        </row>
        <row r="270">
          <cell r="B270" t="str">
            <v xml:space="preserve"> </v>
          </cell>
          <cell r="C270">
            <v>1</v>
          </cell>
          <cell r="D270">
            <v>10.9</v>
          </cell>
          <cell r="E270">
            <v>3.87</v>
          </cell>
          <cell r="G270">
            <v>42.183</v>
          </cell>
        </row>
        <row r="271">
          <cell r="B271" t="str">
            <v xml:space="preserve"> </v>
          </cell>
          <cell r="C271">
            <v>1</v>
          </cell>
          <cell r="D271">
            <v>6.29</v>
          </cell>
          <cell r="E271">
            <v>3.87</v>
          </cell>
          <cell r="G271">
            <v>24.342300000000002</v>
          </cell>
        </row>
        <row r="273">
          <cell r="B273" t="str">
            <v>VER PLANO A-01 - A-05 / SECTOR S7-1P</v>
          </cell>
        </row>
        <row r="274">
          <cell r="B274" t="str">
            <v xml:space="preserve">PRIMER NIVEL </v>
          </cell>
        </row>
        <row r="275">
          <cell r="B275" t="str">
            <v>HORIZONTAL</v>
          </cell>
        </row>
        <row r="276">
          <cell r="B276" t="str">
            <v>EJE A-D ENTRE EJE 1-2</v>
          </cell>
          <cell r="C276">
            <v>2</v>
          </cell>
          <cell r="D276">
            <v>2</v>
          </cell>
          <cell r="E276">
            <v>3.87</v>
          </cell>
          <cell r="G276">
            <v>15.48</v>
          </cell>
        </row>
        <row r="278">
          <cell r="B278" t="str">
            <v>VERTICAL</v>
          </cell>
        </row>
        <row r="279">
          <cell r="B279" t="str">
            <v>EJE 1-2 ENTRE EJE A-E</v>
          </cell>
          <cell r="C279">
            <v>1</v>
          </cell>
          <cell r="D279">
            <v>1.5</v>
          </cell>
          <cell r="E279">
            <v>3.87</v>
          </cell>
          <cell r="G279">
            <v>21.401100000000003</v>
          </cell>
        </row>
        <row r="280">
          <cell r="B280" t="str">
            <v xml:space="preserve"> </v>
          </cell>
          <cell r="C280">
            <v>2</v>
          </cell>
          <cell r="D280">
            <v>4.3899999999999997</v>
          </cell>
          <cell r="E280">
            <v>3.87</v>
          </cell>
          <cell r="G280">
            <v>33.9786</v>
          </cell>
        </row>
        <row r="281">
          <cell r="B281" t="str">
            <v>RESTAR P-3</v>
          </cell>
          <cell r="C281">
            <v>-1</v>
          </cell>
          <cell r="D281">
            <v>0.9</v>
          </cell>
          <cell r="E281">
            <v>2.1</v>
          </cell>
          <cell r="G281">
            <v>-1.8900000000000001</v>
          </cell>
        </row>
        <row r="282">
          <cell r="B282" t="str">
            <v>RESTAR V-02</v>
          </cell>
          <cell r="C282">
            <v>-1</v>
          </cell>
          <cell r="D282">
            <v>0.8</v>
          </cell>
          <cell r="E282">
            <v>0.6</v>
          </cell>
          <cell r="G282">
            <v>-0.48</v>
          </cell>
        </row>
        <row r="283">
          <cell r="B283" t="str">
            <v xml:space="preserve"> </v>
          </cell>
          <cell r="C283">
            <v>1</v>
          </cell>
          <cell r="D283">
            <v>2.5499999999999998</v>
          </cell>
          <cell r="E283">
            <v>3.87</v>
          </cell>
          <cell r="G283">
            <v>9.8684999999999992</v>
          </cell>
        </row>
        <row r="284">
          <cell r="B284" t="str">
            <v>RESTAR V-02</v>
          </cell>
          <cell r="C284">
            <v>-1</v>
          </cell>
          <cell r="D284">
            <v>0.8</v>
          </cell>
          <cell r="E284">
            <v>0.6</v>
          </cell>
          <cell r="G284">
            <v>-0.48</v>
          </cell>
        </row>
        <row r="286">
          <cell r="B286" t="str">
            <v>VER PLANO A-01 - A-05 / SECTOR S8-1P</v>
          </cell>
        </row>
        <row r="287">
          <cell r="B287" t="str">
            <v xml:space="preserve">PRIMER NIVEL </v>
          </cell>
        </row>
        <row r="288">
          <cell r="B288" t="str">
            <v>HORIZONTAL</v>
          </cell>
        </row>
        <row r="289">
          <cell r="B289" t="str">
            <v>EJE A-D ENTRE EJE 1-5</v>
          </cell>
          <cell r="C289">
            <v>2</v>
          </cell>
          <cell r="D289">
            <v>2.62</v>
          </cell>
          <cell r="E289">
            <v>3.87</v>
          </cell>
          <cell r="G289">
            <v>20.2788</v>
          </cell>
        </row>
        <row r="290">
          <cell r="C290">
            <v>1</v>
          </cell>
          <cell r="D290">
            <v>4.7</v>
          </cell>
          <cell r="E290">
            <v>3.87</v>
          </cell>
        </row>
        <row r="291">
          <cell r="B291" t="str">
            <v xml:space="preserve"> </v>
          </cell>
          <cell r="C291">
            <v>1</v>
          </cell>
          <cell r="D291">
            <v>2.5299999999999998</v>
          </cell>
          <cell r="E291">
            <v>3.87</v>
          </cell>
          <cell r="G291">
            <v>9.7911000000000001</v>
          </cell>
        </row>
        <row r="292">
          <cell r="B292" t="str">
            <v>RESTAR V-02</v>
          </cell>
          <cell r="C292">
            <v>-1</v>
          </cell>
          <cell r="D292">
            <v>0.8</v>
          </cell>
          <cell r="E292">
            <v>0.6</v>
          </cell>
          <cell r="G292">
            <v>-0.48</v>
          </cell>
        </row>
        <row r="293">
          <cell r="B293" t="str">
            <v xml:space="preserve"> </v>
          </cell>
          <cell r="C293">
            <v>1</v>
          </cell>
          <cell r="D293">
            <v>5.97</v>
          </cell>
          <cell r="E293">
            <v>3.87</v>
          </cell>
          <cell r="G293">
            <v>23.103899999999999</v>
          </cell>
        </row>
        <row r="294">
          <cell r="B294" t="str">
            <v>RESTAR P-3</v>
          </cell>
          <cell r="C294">
            <v>-1</v>
          </cell>
          <cell r="D294">
            <v>0.9</v>
          </cell>
          <cell r="E294">
            <v>2.1</v>
          </cell>
          <cell r="G294">
            <v>-1.8900000000000001</v>
          </cell>
        </row>
        <row r="296">
          <cell r="B296" t="str">
            <v>VERTICAL</v>
          </cell>
        </row>
        <row r="297">
          <cell r="B297" t="str">
            <v>EJE 1-5 ENTRE EJE A-D</v>
          </cell>
          <cell r="C297">
            <v>1</v>
          </cell>
          <cell r="D297">
            <v>4.99</v>
          </cell>
          <cell r="E297">
            <v>3.87</v>
          </cell>
          <cell r="G297">
            <v>21.401100000000003</v>
          </cell>
        </row>
        <row r="298">
          <cell r="B298" t="str">
            <v xml:space="preserve"> </v>
          </cell>
          <cell r="C298">
            <v>1</v>
          </cell>
          <cell r="D298">
            <v>1.35</v>
          </cell>
          <cell r="E298">
            <v>3.87</v>
          </cell>
          <cell r="G298">
            <v>5.2245000000000008</v>
          </cell>
        </row>
        <row r="299">
          <cell r="B299" t="str">
            <v>RESTAR P-3</v>
          </cell>
          <cell r="C299">
            <v>-1</v>
          </cell>
          <cell r="D299">
            <v>0.9</v>
          </cell>
          <cell r="E299">
            <v>2.1</v>
          </cell>
          <cell r="G299">
            <v>-1.8900000000000001</v>
          </cell>
        </row>
        <row r="300">
          <cell r="B300" t="str">
            <v>RESTAR V-02</v>
          </cell>
          <cell r="C300">
            <v>-1</v>
          </cell>
          <cell r="D300">
            <v>0.8</v>
          </cell>
          <cell r="E300">
            <v>0.6</v>
          </cell>
          <cell r="G300">
            <v>-0.48</v>
          </cell>
        </row>
        <row r="301">
          <cell r="B301" t="str">
            <v xml:space="preserve"> </v>
          </cell>
          <cell r="C301">
            <v>1</v>
          </cell>
          <cell r="D301">
            <v>4.87</v>
          </cell>
          <cell r="E301">
            <v>3.87</v>
          </cell>
          <cell r="G301">
            <v>21.401100000000003</v>
          </cell>
        </row>
        <row r="302">
          <cell r="B302" t="str">
            <v xml:space="preserve"> </v>
          </cell>
          <cell r="C302">
            <v>1</v>
          </cell>
          <cell r="D302">
            <v>2.98</v>
          </cell>
          <cell r="E302">
            <v>3.87</v>
          </cell>
          <cell r="G302">
            <v>21.401100000000003</v>
          </cell>
        </row>
        <row r="303">
          <cell r="B303" t="str">
            <v>MUROS BAJOS</v>
          </cell>
        </row>
        <row r="304">
          <cell r="B304" t="str">
            <v>VERTICAL</v>
          </cell>
        </row>
        <row r="305">
          <cell r="B305" t="str">
            <v>EJE 1-2 ENTRE EJE A-B</v>
          </cell>
          <cell r="C305">
            <v>1</v>
          </cell>
          <cell r="D305">
            <v>3.36</v>
          </cell>
          <cell r="E305">
            <v>2.1</v>
          </cell>
          <cell r="G305">
            <v>7.056</v>
          </cell>
        </row>
        <row r="307">
          <cell r="B307" t="str">
            <v>VER PLANO A-01 - A-05 / SECTOR S9-1P</v>
          </cell>
        </row>
        <row r="308">
          <cell r="B308" t="str">
            <v xml:space="preserve">PRIMER NIVEL </v>
          </cell>
        </row>
        <row r="309">
          <cell r="B309" t="str">
            <v>HORIZONTAL</v>
          </cell>
        </row>
        <row r="310">
          <cell r="B310" t="str">
            <v>EJE A-D ENTRE EJE 1-7</v>
          </cell>
          <cell r="C310">
            <v>1</v>
          </cell>
          <cell r="D310">
            <v>5.38</v>
          </cell>
          <cell r="E310">
            <v>3.87</v>
          </cell>
          <cell r="G310">
            <v>20.820599999999999</v>
          </cell>
        </row>
        <row r="311">
          <cell r="B311" t="str">
            <v>RESTAR P-3</v>
          </cell>
          <cell r="C311">
            <v>-1</v>
          </cell>
          <cell r="D311">
            <v>0.9</v>
          </cell>
          <cell r="E311">
            <v>2.1</v>
          </cell>
          <cell r="G311">
            <v>-1.8900000000000001</v>
          </cell>
        </row>
        <row r="312">
          <cell r="B312" t="str">
            <v>RESTAR V-02</v>
          </cell>
          <cell r="C312">
            <v>-1</v>
          </cell>
          <cell r="D312">
            <v>0.8</v>
          </cell>
          <cell r="E312">
            <v>0.6</v>
          </cell>
          <cell r="G312">
            <v>-0.48</v>
          </cell>
        </row>
        <row r="313">
          <cell r="B313" t="str">
            <v>RESTAR V-03</v>
          </cell>
          <cell r="C313">
            <v>-1</v>
          </cell>
          <cell r="D313">
            <v>0.6</v>
          </cell>
          <cell r="E313">
            <v>0.6</v>
          </cell>
          <cell r="G313">
            <v>-0.36</v>
          </cell>
        </row>
        <row r="314">
          <cell r="B314" t="str">
            <v xml:space="preserve"> </v>
          </cell>
          <cell r="C314">
            <v>2</v>
          </cell>
          <cell r="D314">
            <v>1.36</v>
          </cell>
          <cell r="E314">
            <v>3.87</v>
          </cell>
          <cell r="G314">
            <v>10.526400000000001</v>
          </cell>
        </row>
        <row r="315">
          <cell r="B315" t="str">
            <v>RESTAR P-3</v>
          </cell>
          <cell r="C315">
            <v>-1</v>
          </cell>
          <cell r="D315">
            <v>0.9</v>
          </cell>
          <cell r="E315">
            <v>2.1</v>
          </cell>
          <cell r="G315">
            <v>-1.8900000000000001</v>
          </cell>
        </row>
        <row r="316">
          <cell r="B316" t="str">
            <v xml:space="preserve"> </v>
          </cell>
          <cell r="C316">
            <v>2</v>
          </cell>
          <cell r="D316">
            <v>2</v>
          </cell>
          <cell r="E316">
            <v>3.87</v>
          </cell>
          <cell r="G316">
            <v>15.48</v>
          </cell>
        </row>
        <row r="317">
          <cell r="B317" t="str">
            <v xml:space="preserve"> </v>
          </cell>
          <cell r="C317">
            <v>1</v>
          </cell>
          <cell r="D317">
            <v>2.4500000000000002</v>
          </cell>
          <cell r="E317">
            <v>3.87</v>
          </cell>
          <cell r="G317">
            <v>9.4815000000000005</v>
          </cell>
        </row>
        <row r="318">
          <cell r="B318" t="str">
            <v xml:space="preserve"> </v>
          </cell>
          <cell r="C318">
            <v>1</v>
          </cell>
          <cell r="D318">
            <v>1.38</v>
          </cell>
          <cell r="E318">
            <v>3.87</v>
          </cell>
          <cell r="G318">
            <v>5.3405999999999993</v>
          </cell>
        </row>
        <row r="319">
          <cell r="B319" t="str">
            <v xml:space="preserve"> </v>
          </cell>
          <cell r="C319">
            <v>2</v>
          </cell>
          <cell r="D319">
            <v>2.12</v>
          </cell>
          <cell r="E319">
            <v>3.87</v>
          </cell>
          <cell r="G319">
            <v>16.408800000000003</v>
          </cell>
        </row>
        <row r="320">
          <cell r="B320" t="str">
            <v>RESTAR P-3</v>
          </cell>
          <cell r="C320">
            <v>-1</v>
          </cell>
          <cell r="D320">
            <v>0.9</v>
          </cell>
          <cell r="E320">
            <v>2.1</v>
          </cell>
          <cell r="G320">
            <v>-1.8900000000000001</v>
          </cell>
        </row>
        <row r="321">
          <cell r="B321" t="str">
            <v>RESTAR V-02</v>
          </cell>
          <cell r="C321">
            <v>-1</v>
          </cell>
          <cell r="D321">
            <v>0.8</v>
          </cell>
          <cell r="E321">
            <v>0.6</v>
          </cell>
          <cell r="G321">
            <v>-0.48</v>
          </cell>
        </row>
        <row r="322">
          <cell r="B322" t="str">
            <v xml:space="preserve"> </v>
          </cell>
          <cell r="C322">
            <v>1</v>
          </cell>
          <cell r="D322">
            <v>3.2</v>
          </cell>
          <cell r="E322">
            <v>3.87</v>
          </cell>
          <cell r="G322">
            <v>12.384</v>
          </cell>
        </row>
        <row r="323">
          <cell r="B323" t="str">
            <v>RESTAR PX-2</v>
          </cell>
          <cell r="C323">
            <v>-1</v>
          </cell>
          <cell r="D323">
            <v>1</v>
          </cell>
          <cell r="E323">
            <v>2.1</v>
          </cell>
          <cell r="G323">
            <v>-2.1</v>
          </cell>
        </row>
        <row r="324">
          <cell r="B324" t="str">
            <v xml:space="preserve"> </v>
          </cell>
          <cell r="C324">
            <v>3</v>
          </cell>
          <cell r="D324">
            <v>1.3</v>
          </cell>
          <cell r="E324">
            <v>3.87</v>
          </cell>
          <cell r="G324">
            <v>15.093000000000002</v>
          </cell>
        </row>
        <row r="325">
          <cell r="B325" t="str">
            <v>EJE A-D ENTRE EJE 7-14</v>
          </cell>
          <cell r="C325">
            <v>1</v>
          </cell>
          <cell r="D325">
            <v>3.36</v>
          </cell>
          <cell r="E325">
            <v>3.87</v>
          </cell>
          <cell r="G325">
            <v>13.0032</v>
          </cell>
        </row>
        <row r="326">
          <cell r="B326" t="str">
            <v xml:space="preserve"> </v>
          </cell>
          <cell r="C326">
            <v>2</v>
          </cell>
          <cell r="D326">
            <v>0.4</v>
          </cell>
          <cell r="E326">
            <v>3.87</v>
          </cell>
          <cell r="G326">
            <v>3.0960000000000001</v>
          </cell>
        </row>
        <row r="327">
          <cell r="B327" t="str">
            <v xml:space="preserve"> </v>
          </cell>
          <cell r="C327">
            <v>2</v>
          </cell>
          <cell r="D327">
            <v>2.14</v>
          </cell>
          <cell r="E327">
            <v>3.87</v>
          </cell>
          <cell r="G327">
            <v>16.563600000000001</v>
          </cell>
        </row>
        <row r="328">
          <cell r="B328" t="str">
            <v xml:space="preserve"> </v>
          </cell>
          <cell r="C328">
            <v>2</v>
          </cell>
          <cell r="D328">
            <v>4.6500000000000004</v>
          </cell>
          <cell r="E328">
            <v>3.87</v>
          </cell>
          <cell r="G328">
            <v>35.991000000000007</v>
          </cell>
        </row>
        <row r="329">
          <cell r="B329" t="str">
            <v>RESTAR P-3</v>
          </cell>
          <cell r="C329">
            <v>-1</v>
          </cell>
          <cell r="D329">
            <v>0.9</v>
          </cell>
          <cell r="E329">
            <v>2.1</v>
          </cell>
          <cell r="G329">
            <v>-1.8900000000000001</v>
          </cell>
        </row>
        <row r="330">
          <cell r="B330" t="str">
            <v xml:space="preserve"> </v>
          </cell>
          <cell r="C330">
            <v>1</v>
          </cell>
          <cell r="D330">
            <v>3.25</v>
          </cell>
          <cell r="E330">
            <v>3.87</v>
          </cell>
          <cell r="G330">
            <v>12.577500000000001</v>
          </cell>
        </row>
        <row r="332">
          <cell r="B332" t="str">
            <v>VERTICAL</v>
          </cell>
        </row>
        <row r="333">
          <cell r="B333" t="str">
            <v>EJE 1-7 ENTRE EJE A-D</v>
          </cell>
          <cell r="C333">
            <v>2</v>
          </cell>
          <cell r="D333">
            <v>3.1</v>
          </cell>
          <cell r="E333">
            <v>3.87</v>
          </cell>
          <cell r="G333">
            <v>21.401100000000003</v>
          </cell>
        </row>
        <row r="334">
          <cell r="B334" t="str">
            <v>RESTAR V-01</v>
          </cell>
          <cell r="C334">
            <v>-1</v>
          </cell>
          <cell r="D334">
            <v>1.5</v>
          </cell>
          <cell r="E334">
            <v>1.18</v>
          </cell>
          <cell r="G334">
            <v>-1.77</v>
          </cell>
        </row>
        <row r="335">
          <cell r="B335" t="str">
            <v xml:space="preserve"> </v>
          </cell>
          <cell r="C335">
            <v>1</v>
          </cell>
          <cell r="D335">
            <v>4.43</v>
          </cell>
          <cell r="E335">
            <v>3.87</v>
          </cell>
          <cell r="G335">
            <v>17.144099999999998</v>
          </cell>
        </row>
        <row r="336">
          <cell r="B336" t="str">
            <v>RESTAR P-3</v>
          </cell>
          <cell r="C336">
            <v>-2</v>
          </cell>
          <cell r="D336">
            <v>0.9</v>
          </cell>
          <cell r="E336">
            <v>2.1</v>
          </cell>
          <cell r="G336">
            <v>-3.7800000000000002</v>
          </cell>
        </row>
        <row r="337">
          <cell r="B337" t="str">
            <v xml:space="preserve"> </v>
          </cell>
          <cell r="C337">
            <v>1</v>
          </cell>
          <cell r="D337">
            <v>8.57</v>
          </cell>
          <cell r="E337">
            <v>3.87</v>
          </cell>
          <cell r="G337">
            <v>33.165900000000001</v>
          </cell>
        </row>
        <row r="338">
          <cell r="B338" t="str">
            <v>RESTAR P-3</v>
          </cell>
          <cell r="C338">
            <v>-2</v>
          </cell>
          <cell r="D338">
            <v>0.9</v>
          </cell>
          <cell r="E338">
            <v>2.1</v>
          </cell>
          <cell r="G338">
            <v>-3.7800000000000002</v>
          </cell>
        </row>
        <row r="339">
          <cell r="B339" t="str">
            <v xml:space="preserve"> </v>
          </cell>
          <cell r="C339">
            <v>1</v>
          </cell>
          <cell r="D339">
            <v>11.88</v>
          </cell>
          <cell r="E339">
            <v>3.87</v>
          </cell>
          <cell r="G339">
            <v>45.975600000000007</v>
          </cell>
        </row>
        <row r="340">
          <cell r="B340" t="str">
            <v xml:space="preserve"> </v>
          </cell>
          <cell r="C340">
            <v>1</v>
          </cell>
          <cell r="D340">
            <v>7.38</v>
          </cell>
          <cell r="E340">
            <v>3.87</v>
          </cell>
          <cell r="G340">
            <v>28.560600000000001</v>
          </cell>
        </row>
        <row r="341">
          <cell r="B341" t="str">
            <v>RESTAR P-1</v>
          </cell>
          <cell r="C341">
            <v>-1</v>
          </cell>
          <cell r="D341">
            <v>1</v>
          </cell>
          <cell r="E341">
            <v>2.1</v>
          </cell>
          <cell r="G341">
            <v>-2.1</v>
          </cell>
        </row>
        <row r="342">
          <cell r="B342" t="str">
            <v xml:space="preserve"> </v>
          </cell>
          <cell r="C342">
            <v>1</v>
          </cell>
          <cell r="D342">
            <v>4.9800000000000004</v>
          </cell>
          <cell r="E342">
            <v>3.87</v>
          </cell>
          <cell r="G342">
            <v>19.272600000000001</v>
          </cell>
        </row>
        <row r="343">
          <cell r="B343" t="str">
            <v xml:space="preserve"> </v>
          </cell>
          <cell r="C343">
            <v>1</v>
          </cell>
          <cell r="D343">
            <v>5.04</v>
          </cell>
          <cell r="E343">
            <v>3.87</v>
          </cell>
          <cell r="G343">
            <v>19.504799999999999</v>
          </cell>
        </row>
        <row r="344">
          <cell r="B344" t="str">
            <v>RESTAR P-3</v>
          </cell>
          <cell r="C344">
            <v>-2</v>
          </cell>
          <cell r="D344">
            <v>0.9</v>
          </cell>
          <cell r="E344">
            <v>2.1</v>
          </cell>
          <cell r="G344">
            <v>-3.7800000000000002</v>
          </cell>
        </row>
        <row r="345">
          <cell r="B345" t="str">
            <v xml:space="preserve"> </v>
          </cell>
          <cell r="C345">
            <v>2</v>
          </cell>
          <cell r="D345">
            <v>4.38</v>
          </cell>
          <cell r="E345">
            <v>3.87</v>
          </cell>
          <cell r="G345">
            <v>33.901200000000003</v>
          </cell>
        </row>
        <row r="346">
          <cell r="B346" t="str">
            <v>EJE 7-14 ENTRE EJE A-D</v>
          </cell>
          <cell r="C346">
            <v>3</v>
          </cell>
          <cell r="D346">
            <v>4.9800000000000004</v>
          </cell>
          <cell r="E346">
            <v>3.87</v>
          </cell>
          <cell r="G346">
            <v>21.401100000000003</v>
          </cell>
        </row>
        <row r="347">
          <cell r="B347" t="str">
            <v xml:space="preserve"> </v>
          </cell>
          <cell r="C347">
            <v>2</v>
          </cell>
          <cell r="D347">
            <v>4.38</v>
          </cell>
          <cell r="E347">
            <v>3.87</v>
          </cell>
          <cell r="G347">
            <v>21.401100000000003</v>
          </cell>
        </row>
        <row r="348">
          <cell r="B348" t="str">
            <v xml:space="preserve"> </v>
          </cell>
          <cell r="C348">
            <v>1</v>
          </cell>
          <cell r="D348">
            <v>1.77</v>
          </cell>
          <cell r="E348">
            <v>3.87</v>
          </cell>
          <cell r="G348">
            <v>21.401100000000003</v>
          </cell>
        </row>
        <row r="349">
          <cell r="B349" t="str">
            <v xml:space="preserve"> </v>
          </cell>
          <cell r="C349">
            <v>1</v>
          </cell>
          <cell r="D349">
            <v>1.69</v>
          </cell>
          <cell r="E349">
            <v>3.87</v>
          </cell>
          <cell r="G349">
            <v>21.401100000000003</v>
          </cell>
        </row>
        <row r="350">
          <cell r="B350" t="str">
            <v xml:space="preserve"> </v>
          </cell>
          <cell r="C350">
            <v>2</v>
          </cell>
          <cell r="D350">
            <v>2.6</v>
          </cell>
          <cell r="E350">
            <v>3.87</v>
          </cell>
          <cell r="G350">
            <v>20.124000000000002</v>
          </cell>
        </row>
        <row r="351">
          <cell r="B351" t="str">
            <v>RESTAR P-1</v>
          </cell>
          <cell r="C351">
            <v>-1</v>
          </cell>
          <cell r="D351">
            <v>1</v>
          </cell>
          <cell r="E351">
            <v>2.1</v>
          </cell>
          <cell r="G351">
            <v>-2.1</v>
          </cell>
        </row>
        <row r="352">
          <cell r="B352" t="str">
            <v xml:space="preserve"> </v>
          </cell>
          <cell r="C352">
            <v>1</v>
          </cell>
          <cell r="D352">
            <v>5.66</v>
          </cell>
          <cell r="E352">
            <v>3.87</v>
          </cell>
          <cell r="G352">
            <v>21.904199999999999</v>
          </cell>
        </row>
        <row r="353">
          <cell r="B353" t="str">
            <v>RESTAR P-3</v>
          </cell>
          <cell r="C353">
            <v>-1</v>
          </cell>
          <cell r="D353">
            <v>0.9</v>
          </cell>
          <cell r="E353">
            <v>2.1</v>
          </cell>
          <cell r="G353">
            <v>-1.8900000000000001</v>
          </cell>
        </row>
        <row r="354">
          <cell r="B354" t="str">
            <v xml:space="preserve"> </v>
          </cell>
          <cell r="C354">
            <v>1</v>
          </cell>
          <cell r="D354">
            <v>5.04</v>
          </cell>
          <cell r="E354">
            <v>3.87</v>
          </cell>
          <cell r="G354">
            <v>19.504799999999999</v>
          </cell>
        </row>
        <row r="355">
          <cell r="B355" t="str">
            <v>RESTAR V-2</v>
          </cell>
          <cell r="C355">
            <v>-1</v>
          </cell>
          <cell r="D355">
            <v>0.8</v>
          </cell>
          <cell r="E355">
            <v>0.6</v>
          </cell>
          <cell r="G355">
            <v>-0.48</v>
          </cell>
        </row>
        <row r="357">
          <cell r="B357" t="str">
            <v>VER PLANO A-01 - A-05 / SECTOR S10-1P</v>
          </cell>
        </row>
        <row r="358">
          <cell r="B358" t="str">
            <v xml:space="preserve">PRIMER NIVEL </v>
          </cell>
        </row>
        <row r="359">
          <cell r="B359" t="str">
            <v>HORIZONTAL</v>
          </cell>
        </row>
        <row r="360">
          <cell r="B360" t="str">
            <v>EJE A-D ENTRE EJE 1-7</v>
          </cell>
          <cell r="C360">
            <v>1</v>
          </cell>
          <cell r="D360">
            <v>15.18</v>
          </cell>
          <cell r="E360">
            <v>3.87</v>
          </cell>
          <cell r="G360">
            <v>58.746600000000001</v>
          </cell>
        </row>
        <row r="361">
          <cell r="B361" t="str">
            <v>RESTAR P-1</v>
          </cell>
          <cell r="C361">
            <v>-2</v>
          </cell>
          <cell r="D361">
            <v>1</v>
          </cell>
          <cell r="E361">
            <v>2.1</v>
          </cell>
          <cell r="G361">
            <v>-4.2</v>
          </cell>
        </row>
        <row r="362">
          <cell r="B362" t="str">
            <v>RESTAR V-02</v>
          </cell>
          <cell r="C362">
            <v>-4</v>
          </cell>
          <cell r="D362">
            <v>0.8</v>
          </cell>
          <cell r="E362">
            <v>0.6</v>
          </cell>
          <cell r="G362">
            <v>-1.92</v>
          </cell>
        </row>
        <row r="363">
          <cell r="B363" t="str">
            <v xml:space="preserve"> </v>
          </cell>
          <cell r="C363">
            <v>1</v>
          </cell>
          <cell r="D363">
            <v>5.04</v>
          </cell>
          <cell r="E363">
            <v>3.87</v>
          </cell>
          <cell r="G363">
            <v>19.504799999999999</v>
          </cell>
        </row>
        <row r="364">
          <cell r="B364" t="str">
            <v xml:space="preserve"> </v>
          </cell>
          <cell r="C364">
            <v>1</v>
          </cell>
          <cell r="D364">
            <v>4.66</v>
          </cell>
          <cell r="E364">
            <v>3.87</v>
          </cell>
          <cell r="G364">
            <v>18.034200000000002</v>
          </cell>
        </row>
        <row r="365">
          <cell r="B365" t="str">
            <v xml:space="preserve"> </v>
          </cell>
          <cell r="C365">
            <v>1</v>
          </cell>
          <cell r="D365">
            <v>8.8800000000000008</v>
          </cell>
          <cell r="E365">
            <v>3.87</v>
          </cell>
          <cell r="G365">
            <v>34.365600000000001</v>
          </cell>
        </row>
        <row r="366">
          <cell r="B366" t="str">
            <v>RESTAR P-2</v>
          </cell>
          <cell r="C366">
            <v>-1</v>
          </cell>
          <cell r="D366">
            <v>1.2</v>
          </cell>
          <cell r="E366">
            <v>2.1</v>
          </cell>
          <cell r="G366">
            <v>-2.52</v>
          </cell>
        </row>
        <row r="367">
          <cell r="B367" t="str">
            <v>RESTAR V-02</v>
          </cell>
          <cell r="C367">
            <v>-1</v>
          </cell>
          <cell r="D367">
            <v>0.8</v>
          </cell>
          <cell r="E367">
            <v>0.6</v>
          </cell>
          <cell r="G367">
            <v>-0.48</v>
          </cell>
        </row>
        <row r="368">
          <cell r="B368" t="str">
            <v xml:space="preserve"> </v>
          </cell>
          <cell r="C368">
            <v>2</v>
          </cell>
          <cell r="D368">
            <v>6.42</v>
          </cell>
          <cell r="E368">
            <v>3.87</v>
          </cell>
          <cell r="G368">
            <v>49.690800000000003</v>
          </cell>
        </row>
        <row r="369">
          <cell r="B369" t="str">
            <v>RESTAR P-1</v>
          </cell>
          <cell r="C369">
            <v>-1</v>
          </cell>
          <cell r="D369">
            <v>1</v>
          </cell>
          <cell r="E369">
            <v>2.1</v>
          </cell>
          <cell r="G369">
            <v>-2.1</v>
          </cell>
        </row>
        <row r="370">
          <cell r="B370" t="str">
            <v>RESTAR P-2</v>
          </cell>
          <cell r="C370">
            <v>-1</v>
          </cell>
          <cell r="D370">
            <v>1.2</v>
          </cell>
          <cell r="E370">
            <v>2.1</v>
          </cell>
          <cell r="G370">
            <v>-2.52</v>
          </cell>
        </row>
        <row r="371">
          <cell r="B371" t="str">
            <v>RESTAR V-01</v>
          </cell>
          <cell r="C371">
            <v>-2</v>
          </cell>
          <cell r="D371">
            <v>1.5</v>
          </cell>
          <cell r="E371">
            <v>1.18</v>
          </cell>
          <cell r="G371">
            <v>-3.54</v>
          </cell>
        </row>
        <row r="372">
          <cell r="B372" t="str">
            <v xml:space="preserve"> </v>
          </cell>
          <cell r="C372">
            <v>2</v>
          </cell>
          <cell r="D372">
            <v>3.72</v>
          </cell>
          <cell r="E372">
            <v>3.87</v>
          </cell>
          <cell r="G372">
            <v>28.792800000000003</v>
          </cell>
        </row>
        <row r="373">
          <cell r="B373" t="str">
            <v>RESTAR V-02</v>
          </cell>
          <cell r="C373">
            <v>-1</v>
          </cell>
          <cell r="D373">
            <v>0.8</v>
          </cell>
          <cell r="E373">
            <v>0.6</v>
          </cell>
          <cell r="G373">
            <v>-0.48</v>
          </cell>
        </row>
        <row r="374">
          <cell r="B374" t="str">
            <v xml:space="preserve"> </v>
          </cell>
          <cell r="C374">
            <v>1</v>
          </cell>
          <cell r="D374">
            <v>1.39</v>
          </cell>
          <cell r="E374">
            <v>3.87</v>
          </cell>
          <cell r="G374">
            <v>5.3792999999999997</v>
          </cell>
        </row>
        <row r="375">
          <cell r="B375" t="str">
            <v>EJE A-D ENTRE EJE 7-12</v>
          </cell>
          <cell r="C375">
            <v>1</v>
          </cell>
          <cell r="D375">
            <v>17.75</v>
          </cell>
          <cell r="E375">
            <v>3.87</v>
          </cell>
          <cell r="G375">
            <v>68.692499999999995</v>
          </cell>
        </row>
        <row r="376">
          <cell r="B376" t="str">
            <v>RESTAR V-02</v>
          </cell>
          <cell r="C376">
            <v>-3</v>
          </cell>
          <cell r="D376">
            <v>0.8</v>
          </cell>
          <cell r="E376">
            <v>0.6</v>
          </cell>
          <cell r="G376">
            <v>-1.4400000000000002</v>
          </cell>
        </row>
        <row r="377">
          <cell r="B377" t="str">
            <v>RESTAR V-03</v>
          </cell>
          <cell r="C377">
            <v>-2</v>
          </cell>
          <cell r="D377">
            <v>0.6</v>
          </cell>
          <cell r="E377">
            <v>0.6</v>
          </cell>
          <cell r="G377">
            <v>-0.72</v>
          </cell>
        </row>
        <row r="378">
          <cell r="B378" t="str">
            <v xml:space="preserve"> </v>
          </cell>
          <cell r="C378">
            <v>1</v>
          </cell>
          <cell r="D378">
            <v>2.9</v>
          </cell>
          <cell r="E378">
            <v>3.87</v>
          </cell>
          <cell r="G378">
            <v>11.223000000000001</v>
          </cell>
        </row>
        <row r="379">
          <cell r="B379" t="str">
            <v xml:space="preserve"> </v>
          </cell>
          <cell r="C379">
            <v>1</v>
          </cell>
          <cell r="D379">
            <v>1.59</v>
          </cell>
          <cell r="E379">
            <v>3.87</v>
          </cell>
          <cell r="G379">
            <v>6.1533000000000007</v>
          </cell>
        </row>
        <row r="380">
          <cell r="B380" t="str">
            <v xml:space="preserve"> </v>
          </cell>
          <cell r="C380">
            <v>2</v>
          </cell>
          <cell r="D380">
            <v>1.98</v>
          </cell>
          <cell r="E380">
            <v>3.87</v>
          </cell>
          <cell r="G380">
            <v>15.325200000000001</v>
          </cell>
        </row>
        <row r="381">
          <cell r="B381" t="str">
            <v xml:space="preserve"> </v>
          </cell>
          <cell r="C381">
            <v>1</v>
          </cell>
          <cell r="D381">
            <v>3.86</v>
          </cell>
          <cell r="E381">
            <v>3.87</v>
          </cell>
          <cell r="G381">
            <v>14.9382</v>
          </cell>
        </row>
        <row r="382">
          <cell r="B382" t="str">
            <v xml:space="preserve"> </v>
          </cell>
          <cell r="C382">
            <v>1</v>
          </cell>
          <cell r="D382">
            <v>10.52</v>
          </cell>
          <cell r="E382">
            <v>3.87</v>
          </cell>
          <cell r="G382">
            <v>40.712400000000002</v>
          </cell>
        </row>
        <row r="383">
          <cell r="B383" t="str">
            <v xml:space="preserve"> </v>
          </cell>
          <cell r="C383">
            <v>1</v>
          </cell>
          <cell r="D383">
            <v>1.45</v>
          </cell>
          <cell r="E383">
            <v>3.87</v>
          </cell>
          <cell r="G383">
            <v>5.6115000000000004</v>
          </cell>
        </row>
        <row r="384">
          <cell r="B384" t="str">
            <v xml:space="preserve"> </v>
          </cell>
          <cell r="C384">
            <v>1</v>
          </cell>
          <cell r="D384">
            <v>6.22</v>
          </cell>
          <cell r="E384">
            <v>3.87</v>
          </cell>
          <cell r="G384">
            <v>24.071400000000001</v>
          </cell>
        </row>
        <row r="385">
          <cell r="B385" t="str">
            <v xml:space="preserve"> </v>
          </cell>
          <cell r="C385">
            <v>2</v>
          </cell>
          <cell r="D385">
            <v>1.6</v>
          </cell>
          <cell r="E385">
            <v>3.87</v>
          </cell>
          <cell r="G385">
            <v>12.384</v>
          </cell>
        </row>
        <row r="386">
          <cell r="B386" t="str">
            <v xml:space="preserve"> </v>
          </cell>
          <cell r="C386">
            <v>1</v>
          </cell>
          <cell r="D386">
            <v>2.2999999999999998</v>
          </cell>
          <cell r="E386">
            <v>3.87</v>
          </cell>
          <cell r="G386">
            <v>8.9009999999999998</v>
          </cell>
        </row>
        <row r="387">
          <cell r="B387" t="str">
            <v xml:space="preserve"> </v>
          </cell>
          <cell r="C387">
            <v>1</v>
          </cell>
          <cell r="D387">
            <v>4.9000000000000004</v>
          </cell>
          <cell r="E387">
            <v>3.87</v>
          </cell>
          <cell r="G387">
            <v>18.963000000000001</v>
          </cell>
        </row>
        <row r="389">
          <cell r="B389" t="str">
            <v>VERTICAL</v>
          </cell>
        </row>
        <row r="390">
          <cell r="B390" t="str">
            <v>EJE 1-7 ENTRE EJE A-D</v>
          </cell>
          <cell r="C390">
            <v>2</v>
          </cell>
          <cell r="D390">
            <v>11.88</v>
          </cell>
          <cell r="E390">
            <v>3.87</v>
          </cell>
          <cell r="G390">
            <v>21.401100000000003</v>
          </cell>
        </row>
        <row r="391">
          <cell r="B391" t="str">
            <v>RESTAR P-5</v>
          </cell>
          <cell r="C391">
            <v>-1</v>
          </cell>
          <cell r="D391">
            <v>1.4</v>
          </cell>
          <cell r="E391">
            <v>2.1</v>
          </cell>
          <cell r="G391">
            <v>-2.94</v>
          </cell>
        </row>
        <row r="392">
          <cell r="B392" t="str">
            <v xml:space="preserve"> </v>
          </cell>
          <cell r="C392">
            <v>1</v>
          </cell>
          <cell r="D392">
            <v>5.56</v>
          </cell>
          <cell r="E392">
            <v>3.87</v>
          </cell>
          <cell r="G392">
            <v>21.401100000000003</v>
          </cell>
        </row>
        <row r="393">
          <cell r="B393" t="str">
            <v>RESTAR P-3</v>
          </cell>
          <cell r="C393">
            <v>-1</v>
          </cell>
          <cell r="D393">
            <v>0.9</v>
          </cell>
          <cell r="E393">
            <v>2.1</v>
          </cell>
          <cell r="G393">
            <v>-1.8900000000000001</v>
          </cell>
        </row>
        <row r="394">
          <cell r="B394" t="str">
            <v xml:space="preserve"> </v>
          </cell>
          <cell r="C394">
            <v>1</v>
          </cell>
          <cell r="D394">
            <v>2.96</v>
          </cell>
          <cell r="E394">
            <v>3.87</v>
          </cell>
          <cell r="G394">
            <v>21.401100000000003</v>
          </cell>
        </row>
        <row r="395">
          <cell r="B395" t="str">
            <v xml:space="preserve"> </v>
          </cell>
          <cell r="C395">
            <v>1</v>
          </cell>
          <cell r="D395">
            <v>9.42</v>
          </cell>
          <cell r="E395">
            <v>3.87</v>
          </cell>
          <cell r="G395">
            <v>21.401100000000003</v>
          </cell>
        </row>
        <row r="396">
          <cell r="B396" t="str">
            <v xml:space="preserve"> </v>
          </cell>
          <cell r="C396">
            <v>1</v>
          </cell>
          <cell r="D396">
            <v>2.17</v>
          </cell>
          <cell r="E396">
            <v>3.87</v>
          </cell>
          <cell r="G396">
            <v>21.401100000000003</v>
          </cell>
        </row>
        <row r="397">
          <cell r="B397" t="str">
            <v xml:space="preserve"> </v>
          </cell>
          <cell r="C397">
            <v>1</v>
          </cell>
          <cell r="D397">
            <v>4.95</v>
          </cell>
          <cell r="E397">
            <v>3.87</v>
          </cell>
          <cell r="G397">
            <v>21.401100000000003</v>
          </cell>
        </row>
        <row r="398">
          <cell r="B398" t="str">
            <v>RESTAR P-3</v>
          </cell>
          <cell r="C398">
            <v>-1</v>
          </cell>
          <cell r="D398">
            <v>0.9</v>
          </cell>
          <cell r="E398">
            <v>2.1</v>
          </cell>
          <cell r="G398">
            <v>-1.8900000000000001</v>
          </cell>
        </row>
        <row r="399">
          <cell r="B399" t="str">
            <v xml:space="preserve"> </v>
          </cell>
          <cell r="C399">
            <v>3</v>
          </cell>
          <cell r="D399">
            <v>2.2400000000000002</v>
          </cell>
          <cell r="E399">
            <v>3.87</v>
          </cell>
          <cell r="G399">
            <v>21.401100000000003</v>
          </cell>
        </row>
        <row r="400">
          <cell r="B400" t="str">
            <v>RESTAR P-1</v>
          </cell>
          <cell r="C400">
            <v>-2</v>
          </cell>
          <cell r="D400">
            <v>1</v>
          </cell>
          <cell r="E400">
            <v>2.1</v>
          </cell>
          <cell r="G400">
            <v>-4.2</v>
          </cell>
        </row>
        <row r="401">
          <cell r="B401" t="str">
            <v xml:space="preserve"> </v>
          </cell>
          <cell r="C401">
            <v>1</v>
          </cell>
          <cell r="D401">
            <v>4.47</v>
          </cell>
          <cell r="E401">
            <v>3.87</v>
          </cell>
          <cell r="G401">
            <v>21.401100000000003</v>
          </cell>
        </row>
        <row r="402">
          <cell r="B402" t="str">
            <v xml:space="preserve"> </v>
          </cell>
          <cell r="C402">
            <v>1</v>
          </cell>
          <cell r="D402">
            <v>1.32</v>
          </cell>
          <cell r="E402">
            <v>3.87</v>
          </cell>
          <cell r="G402">
            <v>21.401100000000003</v>
          </cell>
        </row>
        <row r="403">
          <cell r="B403" t="str">
            <v>EJE 7-14 ENTRE EJE A-D</v>
          </cell>
          <cell r="C403">
            <v>2</v>
          </cell>
          <cell r="D403">
            <v>5.01</v>
          </cell>
          <cell r="E403">
            <v>3.87</v>
          </cell>
          <cell r="G403">
            <v>21.401100000000003</v>
          </cell>
        </row>
        <row r="404">
          <cell r="B404" t="str">
            <v>RESTAR P-3</v>
          </cell>
          <cell r="C404">
            <v>-4</v>
          </cell>
          <cell r="D404">
            <v>0.9</v>
          </cell>
          <cell r="E404">
            <v>2.1</v>
          </cell>
          <cell r="G404">
            <v>-7.5600000000000005</v>
          </cell>
        </row>
        <row r="405">
          <cell r="B405" t="str">
            <v xml:space="preserve"> </v>
          </cell>
          <cell r="C405">
            <v>1</v>
          </cell>
          <cell r="D405">
            <v>1.1200000000000001</v>
          </cell>
          <cell r="E405">
            <v>3.87</v>
          </cell>
          <cell r="G405">
            <v>21.401100000000003</v>
          </cell>
        </row>
        <row r="406">
          <cell r="B406" t="str">
            <v xml:space="preserve"> </v>
          </cell>
          <cell r="C406">
            <v>2</v>
          </cell>
          <cell r="D406">
            <v>4.7699999999999996</v>
          </cell>
          <cell r="E406">
            <v>3.87</v>
          </cell>
          <cell r="G406">
            <v>21.401100000000003</v>
          </cell>
        </row>
        <row r="407">
          <cell r="B407" t="str">
            <v xml:space="preserve"> </v>
          </cell>
          <cell r="C407">
            <v>1</v>
          </cell>
          <cell r="D407">
            <v>3.75</v>
          </cell>
          <cell r="E407">
            <v>3.87</v>
          </cell>
          <cell r="G407">
            <v>21.401100000000003</v>
          </cell>
        </row>
        <row r="408">
          <cell r="B408" t="str">
            <v xml:space="preserve"> </v>
          </cell>
          <cell r="C408">
            <v>2</v>
          </cell>
          <cell r="D408">
            <v>0.52</v>
          </cell>
          <cell r="E408">
            <v>3.87</v>
          </cell>
          <cell r="G408">
            <v>21.401100000000003</v>
          </cell>
        </row>
        <row r="409">
          <cell r="B409" t="str">
            <v xml:space="preserve"> </v>
          </cell>
          <cell r="C409">
            <v>1</v>
          </cell>
          <cell r="D409">
            <v>7.53</v>
          </cell>
          <cell r="E409">
            <v>3.87</v>
          </cell>
          <cell r="G409">
            <v>21.401100000000003</v>
          </cell>
        </row>
        <row r="410">
          <cell r="B410" t="str">
            <v>RESTAR P-2</v>
          </cell>
          <cell r="C410">
            <v>-1</v>
          </cell>
          <cell r="D410">
            <v>1.2</v>
          </cell>
          <cell r="E410">
            <v>2.1</v>
          </cell>
          <cell r="G410">
            <v>-2.52</v>
          </cell>
        </row>
        <row r="411">
          <cell r="B411" t="str">
            <v xml:space="preserve"> </v>
          </cell>
          <cell r="C411">
            <v>1</v>
          </cell>
          <cell r="D411">
            <v>3.57</v>
          </cell>
          <cell r="E411">
            <v>3.87</v>
          </cell>
          <cell r="G411">
            <v>21.401100000000003</v>
          </cell>
        </row>
        <row r="412">
          <cell r="B412" t="str">
            <v>RESTAR P-4</v>
          </cell>
          <cell r="C412">
            <v>-1</v>
          </cell>
          <cell r="D412">
            <v>0.8</v>
          </cell>
          <cell r="E412">
            <v>2.1</v>
          </cell>
          <cell r="G412">
            <v>-1.6800000000000002</v>
          </cell>
        </row>
        <row r="413">
          <cell r="B413" t="str">
            <v xml:space="preserve"> </v>
          </cell>
          <cell r="C413">
            <v>2</v>
          </cell>
          <cell r="D413">
            <v>1.72</v>
          </cell>
          <cell r="E413">
            <v>3.87</v>
          </cell>
          <cell r="G413">
            <v>21.401100000000003</v>
          </cell>
        </row>
        <row r="414">
          <cell r="B414" t="str">
            <v>RESTAR PX-1</v>
          </cell>
          <cell r="C414">
            <v>-1</v>
          </cell>
          <cell r="D414">
            <v>0.8</v>
          </cell>
          <cell r="E414">
            <v>2.1</v>
          </cell>
          <cell r="G414">
            <v>-1.6800000000000002</v>
          </cell>
        </row>
        <row r="415">
          <cell r="B415" t="str">
            <v xml:space="preserve"> </v>
          </cell>
          <cell r="C415">
            <v>1</v>
          </cell>
          <cell r="D415">
            <v>9.3000000000000007</v>
          </cell>
          <cell r="E415">
            <v>3.87</v>
          </cell>
          <cell r="G415">
            <v>21.401100000000003</v>
          </cell>
        </row>
        <row r="416">
          <cell r="B416" t="str">
            <v>RESTAR V-01</v>
          </cell>
          <cell r="C416">
            <v>-1</v>
          </cell>
          <cell r="D416">
            <v>1.5</v>
          </cell>
          <cell r="E416">
            <v>1.18</v>
          </cell>
          <cell r="G416">
            <v>-1.77</v>
          </cell>
        </row>
        <row r="417">
          <cell r="B417" t="str">
            <v>MUROS BAJOS</v>
          </cell>
        </row>
        <row r="418">
          <cell r="B418" t="str">
            <v>HORIZONTAL</v>
          </cell>
        </row>
        <row r="419">
          <cell r="B419" t="str">
            <v>EJE A-D ENTRE EJE 7-10</v>
          </cell>
          <cell r="C419">
            <v>1</v>
          </cell>
          <cell r="D419">
            <v>1.28</v>
          </cell>
          <cell r="E419">
            <v>3.87</v>
          </cell>
          <cell r="G419">
            <v>4.9536000000000007</v>
          </cell>
        </row>
        <row r="421">
          <cell r="B421" t="str">
            <v>VERTICAL</v>
          </cell>
        </row>
        <row r="422">
          <cell r="B422" t="str">
            <v>EJE 7-10 ENTRE EJE A-D</v>
          </cell>
          <cell r="C422">
            <v>1</v>
          </cell>
          <cell r="D422">
            <v>2.97</v>
          </cell>
          <cell r="E422">
            <v>3.87</v>
          </cell>
          <cell r="G422">
            <v>21.401100000000003</v>
          </cell>
        </row>
        <row r="424">
          <cell r="B424" t="str">
            <v>VER PLANO A-01 - A-05 / SECTOR S11-1P</v>
          </cell>
        </row>
        <row r="425">
          <cell r="B425" t="str">
            <v xml:space="preserve">PRIMER NIVEL </v>
          </cell>
        </row>
        <row r="426">
          <cell r="B426" t="str">
            <v>HORIZONTAL</v>
          </cell>
        </row>
        <row r="427">
          <cell r="B427" t="str">
            <v>EJE A-F ENTRE EJE 1-6</v>
          </cell>
          <cell r="C427">
            <v>1</v>
          </cell>
          <cell r="D427">
            <v>2.95</v>
          </cell>
          <cell r="E427">
            <v>3.87</v>
          </cell>
          <cell r="G427">
            <v>11.416500000000001</v>
          </cell>
        </row>
        <row r="428">
          <cell r="B428" t="str">
            <v xml:space="preserve"> </v>
          </cell>
          <cell r="C428">
            <v>1</v>
          </cell>
          <cell r="D428">
            <v>4.0999999999999996</v>
          </cell>
          <cell r="E428">
            <v>3.87</v>
          </cell>
          <cell r="G428">
            <v>15.866999999999999</v>
          </cell>
        </row>
        <row r="429">
          <cell r="B429" t="str">
            <v xml:space="preserve"> </v>
          </cell>
          <cell r="C429">
            <v>2</v>
          </cell>
          <cell r="D429">
            <v>4.13</v>
          </cell>
          <cell r="E429">
            <v>3.87</v>
          </cell>
          <cell r="G429">
            <v>31.966200000000001</v>
          </cell>
        </row>
        <row r="430">
          <cell r="B430" t="str">
            <v>RESTAR P-4</v>
          </cell>
          <cell r="C430">
            <v>-1</v>
          </cell>
          <cell r="D430">
            <v>0.8</v>
          </cell>
          <cell r="E430">
            <v>2.1</v>
          </cell>
          <cell r="G430">
            <v>-1.6800000000000002</v>
          </cell>
        </row>
        <row r="431">
          <cell r="B431" t="str">
            <v xml:space="preserve"> </v>
          </cell>
          <cell r="C431">
            <v>1</v>
          </cell>
          <cell r="D431">
            <v>4.22</v>
          </cell>
          <cell r="E431">
            <v>3.87</v>
          </cell>
          <cell r="G431">
            <v>16.331399999999999</v>
          </cell>
        </row>
        <row r="432">
          <cell r="B432" t="str">
            <v xml:space="preserve"> </v>
          </cell>
          <cell r="C432">
            <v>2</v>
          </cell>
          <cell r="D432">
            <v>5.16</v>
          </cell>
          <cell r="E432">
            <v>3.87</v>
          </cell>
          <cell r="G432">
            <v>39.938400000000001</v>
          </cell>
        </row>
        <row r="433">
          <cell r="B433" t="str">
            <v>RESTAR P-1</v>
          </cell>
          <cell r="C433">
            <v>-1</v>
          </cell>
          <cell r="D433">
            <v>1</v>
          </cell>
          <cell r="E433">
            <v>2.1</v>
          </cell>
          <cell r="G433">
            <v>-2.1</v>
          </cell>
        </row>
        <row r="434">
          <cell r="B434" t="str">
            <v>RESTAR P-4</v>
          </cell>
          <cell r="C434">
            <v>-1</v>
          </cell>
          <cell r="D434">
            <v>0.8</v>
          </cell>
          <cell r="E434">
            <v>2.1</v>
          </cell>
          <cell r="G434">
            <v>-1.6800000000000002</v>
          </cell>
        </row>
        <row r="435">
          <cell r="B435" t="str">
            <v>RESTAR V-01</v>
          </cell>
          <cell r="C435">
            <v>-1</v>
          </cell>
          <cell r="D435">
            <v>1.5</v>
          </cell>
          <cell r="E435">
            <v>1.18</v>
          </cell>
          <cell r="G435">
            <v>-1.77</v>
          </cell>
        </row>
        <row r="436">
          <cell r="B436" t="str">
            <v>RESTAR V-03</v>
          </cell>
          <cell r="C436">
            <v>-1</v>
          </cell>
          <cell r="D436">
            <v>0.6</v>
          </cell>
          <cell r="E436">
            <v>0.6</v>
          </cell>
          <cell r="G436">
            <v>-0.36</v>
          </cell>
        </row>
        <row r="437">
          <cell r="B437" t="str">
            <v xml:space="preserve"> </v>
          </cell>
          <cell r="C437">
            <v>1</v>
          </cell>
          <cell r="D437">
            <v>2.96</v>
          </cell>
          <cell r="E437">
            <v>3.87</v>
          </cell>
          <cell r="G437">
            <v>11.4552</v>
          </cell>
        </row>
        <row r="438">
          <cell r="B438" t="str">
            <v>RESTAR P-1</v>
          </cell>
          <cell r="C438">
            <v>-1</v>
          </cell>
          <cell r="D438">
            <v>1</v>
          </cell>
          <cell r="E438">
            <v>2.1</v>
          </cell>
          <cell r="G438">
            <v>-2.1</v>
          </cell>
        </row>
        <row r="439">
          <cell r="B439" t="str">
            <v xml:space="preserve"> </v>
          </cell>
          <cell r="C439">
            <v>3</v>
          </cell>
          <cell r="D439">
            <v>2.1800000000000002</v>
          </cell>
          <cell r="E439">
            <v>3.87</v>
          </cell>
          <cell r="G439">
            <v>25.309800000000003</v>
          </cell>
        </row>
        <row r="440">
          <cell r="B440" t="str">
            <v>RESTAR P-3</v>
          </cell>
          <cell r="C440">
            <v>-1</v>
          </cell>
          <cell r="D440">
            <v>0.9</v>
          </cell>
          <cell r="E440">
            <v>2.1</v>
          </cell>
          <cell r="G440">
            <v>-1.8900000000000001</v>
          </cell>
        </row>
        <row r="441">
          <cell r="B441" t="str">
            <v xml:space="preserve"> </v>
          </cell>
          <cell r="C441">
            <v>1</v>
          </cell>
          <cell r="D441">
            <v>4.43</v>
          </cell>
          <cell r="E441">
            <v>3.87</v>
          </cell>
          <cell r="G441">
            <v>17.144099999999998</v>
          </cell>
        </row>
        <row r="442">
          <cell r="B442" t="str">
            <v xml:space="preserve"> </v>
          </cell>
          <cell r="C442">
            <v>3</v>
          </cell>
          <cell r="D442">
            <v>2.17</v>
          </cell>
          <cell r="E442">
            <v>3.87</v>
          </cell>
          <cell r="G442">
            <v>25.1937</v>
          </cell>
        </row>
        <row r="443">
          <cell r="B443" t="str">
            <v xml:space="preserve"> </v>
          </cell>
          <cell r="C443">
            <v>1</v>
          </cell>
          <cell r="D443">
            <v>4.82</v>
          </cell>
          <cell r="E443">
            <v>3.87</v>
          </cell>
          <cell r="G443">
            <v>18.653400000000001</v>
          </cell>
        </row>
        <row r="445">
          <cell r="B445" t="str">
            <v>VERTICAL</v>
          </cell>
        </row>
        <row r="446">
          <cell r="B446" t="str">
            <v>EJE 1-6 ENTRE EJE A-F</v>
          </cell>
          <cell r="C446">
            <v>1</v>
          </cell>
          <cell r="D446">
            <v>4.4400000000000004</v>
          </cell>
          <cell r="E446">
            <v>3.87</v>
          </cell>
          <cell r="G446">
            <v>21.401100000000003</v>
          </cell>
        </row>
        <row r="447">
          <cell r="B447" t="str">
            <v>RESTAR P-1</v>
          </cell>
          <cell r="C447">
            <v>-1</v>
          </cell>
          <cell r="D447">
            <v>1</v>
          </cell>
          <cell r="E447">
            <v>2.1</v>
          </cell>
          <cell r="G447">
            <v>-2.1</v>
          </cell>
        </row>
        <row r="448">
          <cell r="B448" t="str">
            <v xml:space="preserve"> </v>
          </cell>
          <cell r="C448">
            <v>1</v>
          </cell>
          <cell r="D448">
            <v>3.27</v>
          </cell>
          <cell r="E448">
            <v>3.87</v>
          </cell>
          <cell r="G448">
            <v>21.401100000000003</v>
          </cell>
        </row>
        <row r="449">
          <cell r="B449" t="str">
            <v>RESTAR P-1</v>
          </cell>
          <cell r="C449">
            <v>-1</v>
          </cell>
          <cell r="D449">
            <v>1</v>
          </cell>
          <cell r="E449">
            <v>2.1</v>
          </cell>
          <cell r="G449">
            <v>-2.1</v>
          </cell>
        </row>
        <row r="450">
          <cell r="B450" t="str">
            <v xml:space="preserve"> </v>
          </cell>
          <cell r="C450">
            <v>2</v>
          </cell>
          <cell r="D450">
            <v>1.18</v>
          </cell>
          <cell r="E450">
            <v>3.87</v>
          </cell>
          <cell r="G450">
            <v>21.401100000000003</v>
          </cell>
        </row>
        <row r="451">
          <cell r="B451" t="str">
            <v xml:space="preserve"> </v>
          </cell>
          <cell r="C451">
            <v>1</v>
          </cell>
          <cell r="D451">
            <v>7.79</v>
          </cell>
          <cell r="E451">
            <v>3.87</v>
          </cell>
          <cell r="G451">
            <v>21.401100000000003</v>
          </cell>
        </row>
        <row r="452">
          <cell r="B452" t="str">
            <v>RESTAR P-4</v>
          </cell>
          <cell r="C452">
            <v>-2</v>
          </cell>
          <cell r="D452">
            <v>0.8</v>
          </cell>
          <cell r="E452">
            <v>2.1</v>
          </cell>
          <cell r="G452">
            <v>-3.3600000000000003</v>
          </cell>
        </row>
        <row r="453">
          <cell r="B453" t="str">
            <v xml:space="preserve"> </v>
          </cell>
          <cell r="C453">
            <v>2</v>
          </cell>
          <cell r="D453">
            <v>2.88</v>
          </cell>
          <cell r="E453">
            <v>3.87</v>
          </cell>
          <cell r="G453">
            <v>21.401100000000003</v>
          </cell>
        </row>
        <row r="454">
          <cell r="B454" t="str">
            <v xml:space="preserve"> </v>
          </cell>
          <cell r="C454">
            <v>2</v>
          </cell>
          <cell r="D454">
            <v>0.66</v>
          </cell>
          <cell r="E454">
            <v>3.87</v>
          </cell>
          <cell r="G454">
            <v>21.401100000000003</v>
          </cell>
        </row>
        <row r="455">
          <cell r="B455" t="str">
            <v xml:space="preserve"> </v>
          </cell>
          <cell r="C455">
            <v>1</v>
          </cell>
          <cell r="D455">
            <v>4.5199999999999996</v>
          </cell>
          <cell r="E455">
            <v>3.87</v>
          </cell>
          <cell r="G455">
            <v>21.401100000000003</v>
          </cell>
        </row>
        <row r="456">
          <cell r="B456" t="str">
            <v xml:space="preserve"> </v>
          </cell>
          <cell r="C456">
            <v>1</v>
          </cell>
          <cell r="D456">
            <v>11.97</v>
          </cell>
          <cell r="E456">
            <v>3.87</v>
          </cell>
          <cell r="G456">
            <v>21.401100000000003</v>
          </cell>
        </row>
        <row r="457">
          <cell r="B457" t="str">
            <v>RESTAR V-01</v>
          </cell>
          <cell r="C457">
            <v>-1</v>
          </cell>
          <cell r="D457">
            <v>1.5</v>
          </cell>
          <cell r="E457">
            <v>1.18</v>
          </cell>
          <cell r="G457">
            <v>-1.77</v>
          </cell>
        </row>
        <row r="458">
          <cell r="B458" t="str">
            <v>RESTAR V-02</v>
          </cell>
          <cell r="C458">
            <v>-3</v>
          </cell>
          <cell r="D458">
            <v>0.8</v>
          </cell>
          <cell r="E458">
            <v>0.6</v>
          </cell>
          <cell r="G458">
            <v>-1.4400000000000002</v>
          </cell>
        </row>
        <row r="459">
          <cell r="B459" t="str">
            <v>RESTAR V-03</v>
          </cell>
          <cell r="C459">
            <v>-1</v>
          </cell>
          <cell r="D459">
            <v>0.6</v>
          </cell>
          <cell r="E459">
            <v>0.6</v>
          </cell>
          <cell r="G459">
            <v>-0.36</v>
          </cell>
        </row>
        <row r="461">
          <cell r="B461" t="str">
            <v>MUROS BAJOS</v>
          </cell>
        </row>
        <row r="462">
          <cell r="B462" t="str">
            <v>VERTICAL</v>
          </cell>
        </row>
        <row r="463">
          <cell r="B463" t="str">
            <v>EJE 5-6 ENTRE EJE B-D</v>
          </cell>
          <cell r="C463">
            <v>1</v>
          </cell>
          <cell r="D463">
            <v>0.6</v>
          </cell>
          <cell r="E463">
            <v>3.87</v>
          </cell>
          <cell r="G463">
            <v>21.401100000000003</v>
          </cell>
        </row>
        <row r="465">
          <cell r="B465" t="str">
            <v>VER PLANO A-01 - A-05 / GARITA DE VIGILANCIA 1-1P</v>
          </cell>
        </row>
        <row r="466">
          <cell r="B466" t="str">
            <v xml:space="preserve">PRIMER NIVEL </v>
          </cell>
        </row>
        <row r="467">
          <cell r="B467" t="str">
            <v>HORIZONTAL</v>
          </cell>
          <cell r="C467">
            <v>2</v>
          </cell>
          <cell r="D467">
            <v>4.7</v>
          </cell>
          <cell r="E467">
            <v>3.87</v>
          </cell>
          <cell r="G467">
            <v>36.378</v>
          </cell>
        </row>
        <row r="468">
          <cell r="B468" t="str">
            <v>RESTAR V-02</v>
          </cell>
          <cell r="C468">
            <v>-1</v>
          </cell>
          <cell r="D468">
            <v>0.8</v>
          </cell>
          <cell r="E468">
            <v>0.6</v>
          </cell>
          <cell r="G468">
            <v>-0.48</v>
          </cell>
        </row>
        <row r="469">
          <cell r="B469" t="str">
            <v>RESTAR V-04</v>
          </cell>
          <cell r="C469">
            <v>-1</v>
          </cell>
          <cell r="D469">
            <v>1</v>
          </cell>
          <cell r="E469">
            <v>0.7</v>
          </cell>
          <cell r="G469">
            <v>-0.7</v>
          </cell>
        </row>
        <row r="470">
          <cell r="B470" t="str">
            <v xml:space="preserve"> </v>
          </cell>
        </row>
        <row r="471">
          <cell r="B471" t="str">
            <v>VERTICAL</v>
          </cell>
          <cell r="C471">
            <v>2</v>
          </cell>
          <cell r="D471">
            <v>2</v>
          </cell>
          <cell r="E471">
            <v>3.87</v>
          </cell>
          <cell r="G471">
            <v>21.401100000000003</v>
          </cell>
        </row>
        <row r="472">
          <cell r="B472" t="str">
            <v>RESTAR V-04</v>
          </cell>
          <cell r="C472">
            <v>-1</v>
          </cell>
          <cell r="D472">
            <v>1</v>
          </cell>
          <cell r="E472">
            <v>0.7</v>
          </cell>
          <cell r="G472">
            <v>-0.7</v>
          </cell>
        </row>
        <row r="473">
          <cell r="B473" t="str">
            <v xml:space="preserve"> </v>
          </cell>
          <cell r="C473">
            <v>1</v>
          </cell>
          <cell r="D473">
            <v>1.7</v>
          </cell>
          <cell r="E473">
            <v>3.87</v>
          </cell>
          <cell r="G473">
            <v>21.401100000000003</v>
          </cell>
        </row>
        <row r="474">
          <cell r="B474" t="str">
            <v>RESTAR P-4</v>
          </cell>
          <cell r="C474">
            <v>-2</v>
          </cell>
          <cell r="D474">
            <v>0.8</v>
          </cell>
          <cell r="E474">
            <v>2.1</v>
          </cell>
          <cell r="G474">
            <v>-3.3600000000000003</v>
          </cell>
        </row>
        <row r="476">
          <cell r="B476" t="str">
            <v>VER PLANO A-01 - A-05 / GARITA DE VIGILANCIA 2-1P</v>
          </cell>
        </row>
        <row r="477">
          <cell r="B477" t="str">
            <v xml:space="preserve">PRIMER NIVEL </v>
          </cell>
        </row>
        <row r="478">
          <cell r="B478" t="str">
            <v>HORIZONTAL</v>
          </cell>
          <cell r="C478">
            <v>1</v>
          </cell>
          <cell r="D478">
            <v>3.7</v>
          </cell>
          <cell r="E478">
            <v>3.87</v>
          </cell>
          <cell r="G478">
            <v>14.319000000000001</v>
          </cell>
        </row>
        <row r="479">
          <cell r="B479" t="str">
            <v>RESTAR V-02</v>
          </cell>
          <cell r="C479">
            <v>-1</v>
          </cell>
          <cell r="D479">
            <v>0.8</v>
          </cell>
          <cell r="E479">
            <v>0.6</v>
          </cell>
          <cell r="G479">
            <v>-0.48</v>
          </cell>
        </row>
        <row r="480">
          <cell r="B480" t="str">
            <v>RESTAR P-3</v>
          </cell>
          <cell r="C480">
            <v>-1</v>
          </cell>
          <cell r="D480">
            <v>0.9</v>
          </cell>
          <cell r="E480">
            <v>2.1</v>
          </cell>
          <cell r="G480">
            <v>-1.8900000000000001</v>
          </cell>
        </row>
        <row r="481">
          <cell r="B481" t="str">
            <v xml:space="preserve"> </v>
          </cell>
          <cell r="C481">
            <v>1</v>
          </cell>
          <cell r="D481">
            <v>3.55</v>
          </cell>
          <cell r="E481">
            <v>3.87</v>
          </cell>
          <cell r="G481">
            <v>13.7385</v>
          </cell>
        </row>
        <row r="482">
          <cell r="B482" t="str">
            <v>RESTAR P-4</v>
          </cell>
          <cell r="C482">
            <v>-1</v>
          </cell>
          <cell r="D482">
            <v>0.8</v>
          </cell>
          <cell r="E482">
            <v>2.1</v>
          </cell>
          <cell r="G482">
            <v>-1.6800000000000002</v>
          </cell>
        </row>
        <row r="483">
          <cell r="B483" t="str">
            <v xml:space="preserve"> </v>
          </cell>
          <cell r="C483">
            <v>1</v>
          </cell>
          <cell r="D483">
            <v>4.66</v>
          </cell>
          <cell r="E483">
            <v>3.87</v>
          </cell>
          <cell r="G483">
            <v>18.034200000000002</v>
          </cell>
        </row>
        <row r="484">
          <cell r="B484" t="str">
            <v>RESTAR V-04</v>
          </cell>
          <cell r="C484">
            <v>-1</v>
          </cell>
          <cell r="D484">
            <v>1</v>
          </cell>
          <cell r="E484">
            <v>0.7</v>
          </cell>
          <cell r="G484">
            <v>-0.7</v>
          </cell>
        </row>
        <row r="485">
          <cell r="B485" t="str">
            <v xml:space="preserve"> </v>
          </cell>
        </row>
        <row r="486">
          <cell r="B486" t="str">
            <v>VERTICAL</v>
          </cell>
          <cell r="C486">
            <v>1</v>
          </cell>
          <cell r="D486">
            <v>3.42</v>
          </cell>
          <cell r="E486">
            <v>3.87</v>
          </cell>
          <cell r="G486">
            <v>21.401100000000003</v>
          </cell>
        </row>
        <row r="487">
          <cell r="B487" t="str">
            <v xml:space="preserve"> </v>
          </cell>
          <cell r="C487">
            <v>1</v>
          </cell>
          <cell r="D487">
            <v>2.92</v>
          </cell>
          <cell r="E487">
            <v>3.87</v>
          </cell>
          <cell r="G487">
            <v>21.401100000000003</v>
          </cell>
        </row>
        <row r="488">
          <cell r="B488" t="str">
            <v xml:space="preserve"> </v>
          </cell>
          <cell r="C488">
            <v>1</v>
          </cell>
          <cell r="D488">
            <v>5.4</v>
          </cell>
          <cell r="E488">
            <v>3.87</v>
          </cell>
          <cell r="G488">
            <v>21.401100000000003</v>
          </cell>
        </row>
        <row r="489">
          <cell r="B489" t="str">
            <v>RESTAR P-4</v>
          </cell>
          <cell r="C489">
            <v>-1</v>
          </cell>
          <cell r="D489">
            <v>0.8</v>
          </cell>
          <cell r="E489">
            <v>2.1</v>
          </cell>
          <cell r="G489">
            <v>-1.6800000000000002</v>
          </cell>
        </row>
        <row r="490">
          <cell r="B490" t="str">
            <v>RESTAR V-04</v>
          </cell>
          <cell r="C490">
            <v>-1</v>
          </cell>
          <cell r="D490">
            <v>1</v>
          </cell>
          <cell r="E490">
            <v>0.7</v>
          </cell>
          <cell r="G490">
            <v>-0.7</v>
          </cell>
        </row>
        <row r="492">
          <cell r="B492" t="str">
            <v>VER PLANO A-01 - A-05 / GARITA DE VIGILANCIA 3-1P</v>
          </cell>
        </row>
        <row r="493">
          <cell r="B493" t="str">
            <v xml:space="preserve">PRIMER NIVEL </v>
          </cell>
        </row>
        <row r="494">
          <cell r="B494" t="str">
            <v>HORIZONTAL</v>
          </cell>
          <cell r="C494">
            <v>2</v>
          </cell>
          <cell r="D494">
            <v>4.7</v>
          </cell>
          <cell r="E494">
            <v>3.87</v>
          </cell>
          <cell r="G494">
            <v>36.378</v>
          </cell>
        </row>
        <row r="495">
          <cell r="B495" t="str">
            <v>RESTAR V-02</v>
          </cell>
          <cell r="C495">
            <v>-1</v>
          </cell>
          <cell r="D495">
            <v>0.8</v>
          </cell>
          <cell r="E495">
            <v>0.6</v>
          </cell>
          <cell r="G495">
            <v>-0.48</v>
          </cell>
        </row>
        <row r="496">
          <cell r="B496" t="str">
            <v>RESTAR V-04</v>
          </cell>
          <cell r="C496">
            <v>-1</v>
          </cell>
          <cell r="D496">
            <v>1</v>
          </cell>
          <cell r="E496">
            <v>0.7</v>
          </cell>
          <cell r="G496">
            <v>-0.7</v>
          </cell>
        </row>
        <row r="497">
          <cell r="B497" t="str">
            <v xml:space="preserve"> </v>
          </cell>
        </row>
        <row r="498">
          <cell r="B498" t="str">
            <v>VERTICAL</v>
          </cell>
          <cell r="C498">
            <v>2</v>
          </cell>
          <cell r="D498">
            <v>2</v>
          </cell>
          <cell r="E498">
            <v>3.87</v>
          </cell>
          <cell r="G498">
            <v>21.401100000000003</v>
          </cell>
        </row>
        <row r="499">
          <cell r="B499" t="str">
            <v>RESTAR V-04</v>
          </cell>
          <cell r="C499">
            <v>-1</v>
          </cell>
          <cell r="D499">
            <v>1</v>
          </cell>
          <cell r="E499">
            <v>0.7</v>
          </cell>
          <cell r="G499">
            <v>-0.7</v>
          </cell>
        </row>
        <row r="500">
          <cell r="B500" t="str">
            <v xml:space="preserve"> </v>
          </cell>
          <cell r="C500">
            <v>1</v>
          </cell>
          <cell r="D500">
            <v>1.7</v>
          </cell>
          <cell r="E500">
            <v>3.87</v>
          </cell>
          <cell r="G500">
            <v>21.401100000000003</v>
          </cell>
        </row>
        <row r="501">
          <cell r="B501" t="str">
            <v>RESTAR P-4</v>
          </cell>
          <cell r="C501">
            <v>-2</v>
          </cell>
          <cell r="D501">
            <v>0.8</v>
          </cell>
          <cell r="E501">
            <v>2.1</v>
          </cell>
          <cell r="G501">
            <v>-3.3600000000000003</v>
          </cell>
        </row>
        <row r="504">
          <cell r="A504" t="str">
            <v>ITEM</v>
          </cell>
          <cell r="B504" t="str">
            <v>DESCRIPCION</v>
          </cell>
          <cell r="C504" t="str">
            <v>Cantid.</v>
          </cell>
          <cell r="D504" t="str">
            <v xml:space="preserve">LARGO </v>
          </cell>
          <cell r="E504" t="str">
            <v>ALTO</v>
          </cell>
          <cell r="F504" t="str">
            <v>ANCHO</v>
          </cell>
          <cell r="G504" t="str">
            <v>PARCIAL</v>
          </cell>
          <cell r="H504" t="str">
            <v>TOTAL</v>
          </cell>
          <cell r="I504" t="str">
            <v>UND</v>
          </cell>
        </row>
        <row r="505">
          <cell r="A505" t="str">
            <v>01.01.02.02</v>
          </cell>
          <cell r="B505" t="str">
            <v xml:space="preserve">TABIQUERIA DE DRYWALL, PANEL ACUSTICO CON AISLAMIENTO DE POLIESTIRENO E=50mm. EMPASTADO Y PINTADO </v>
          </cell>
          <cell r="H505">
            <v>3860.7710999999995</v>
          </cell>
          <cell r="I505" t="str">
            <v>m2</v>
          </cell>
        </row>
        <row r="506">
          <cell r="B506" t="str">
            <v>VER PLANO A-01 - A-05 / SECTOR S1-1P</v>
          </cell>
        </row>
        <row r="507">
          <cell r="B507" t="str">
            <v>PRIMER NIVEL</v>
          </cell>
        </row>
        <row r="508">
          <cell r="B508" t="str">
            <v>HORIZONTAL</v>
          </cell>
        </row>
        <row r="509">
          <cell r="B509" t="str">
            <v>EJE F ENTRE EJE 1-13</v>
          </cell>
          <cell r="C509">
            <v>2</v>
          </cell>
          <cell r="D509">
            <v>54.88</v>
          </cell>
          <cell r="E509">
            <v>3.87</v>
          </cell>
          <cell r="G509">
            <v>424.77120000000002</v>
          </cell>
        </row>
        <row r="510">
          <cell r="B510" t="str">
            <v>RESTAR P-1</v>
          </cell>
          <cell r="C510">
            <v>-1</v>
          </cell>
          <cell r="D510">
            <v>1</v>
          </cell>
          <cell r="E510">
            <v>2.1</v>
          </cell>
          <cell r="G510">
            <v>-2.1</v>
          </cell>
        </row>
        <row r="511">
          <cell r="B511" t="str">
            <v>RESTAR P-6</v>
          </cell>
          <cell r="C511">
            <v>-2</v>
          </cell>
          <cell r="D511">
            <v>1.8</v>
          </cell>
          <cell r="E511">
            <v>2.1</v>
          </cell>
          <cell r="G511">
            <v>-7.5600000000000005</v>
          </cell>
        </row>
        <row r="512">
          <cell r="B512" t="str">
            <v>RESTAR V-01</v>
          </cell>
          <cell r="C512">
            <v>-17</v>
          </cell>
          <cell r="D512">
            <v>1.5</v>
          </cell>
          <cell r="E512">
            <v>1.18</v>
          </cell>
          <cell r="G512">
            <v>-30.09</v>
          </cell>
        </row>
        <row r="513">
          <cell r="B513" t="str">
            <v>RESTAR V-02</v>
          </cell>
          <cell r="C513">
            <v>-3</v>
          </cell>
          <cell r="D513">
            <v>0.8</v>
          </cell>
          <cell r="E513">
            <v>0.6</v>
          </cell>
          <cell r="G513">
            <v>-1.4400000000000002</v>
          </cell>
        </row>
        <row r="514">
          <cell r="B514" t="str">
            <v>RESTAR V-03</v>
          </cell>
          <cell r="C514">
            <v>-1</v>
          </cell>
          <cell r="D514">
            <v>0.8</v>
          </cell>
          <cell r="E514">
            <v>0.6</v>
          </cell>
          <cell r="G514">
            <v>-0.48</v>
          </cell>
        </row>
        <row r="515">
          <cell r="B515" t="str">
            <v>EJE D-F ENTRE EJE 6-11</v>
          </cell>
          <cell r="C515">
            <v>1</v>
          </cell>
          <cell r="D515">
            <v>23.729999999999997</v>
          </cell>
          <cell r="E515">
            <v>3.87</v>
          </cell>
          <cell r="G515">
            <v>91.835099999999997</v>
          </cell>
        </row>
        <row r="516">
          <cell r="B516" t="str">
            <v>RESTAR P-5</v>
          </cell>
          <cell r="C516">
            <v>-1</v>
          </cell>
          <cell r="D516">
            <v>1.4</v>
          </cell>
          <cell r="E516">
            <v>2.1</v>
          </cell>
          <cell r="G516">
            <v>-2.94</v>
          </cell>
        </row>
        <row r="517">
          <cell r="B517" t="str">
            <v>RESTAR P-3</v>
          </cell>
          <cell r="C517">
            <v>-1</v>
          </cell>
          <cell r="D517">
            <v>0.9</v>
          </cell>
          <cell r="E517">
            <v>2.1</v>
          </cell>
          <cell r="G517">
            <v>-1.8900000000000001</v>
          </cell>
        </row>
        <row r="518">
          <cell r="B518" t="str">
            <v>EJE A-D ENTRE EJE 2-13</v>
          </cell>
          <cell r="C518">
            <v>1</v>
          </cell>
          <cell r="D518">
            <v>45.71</v>
          </cell>
          <cell r="E518">
            <v>3.87</v>
          </cell>
          <cell r="G518">
            <v>176.89770000000001</v>
          </cell>
        </row>
        <row r="519">
          <cell r="B519" t="str">
            <v>RESTAR P-2</v>
          </cell>
          <cell r="C519">
            <v>-2</v>
          </cell>
          <cell r="D519">
            <v>1.2</v>
          </cell>
          <cell r="E519">
            <v>2.1</v>
          </cell>
          <cell r="G519">
            <v>-5.04</v>
          </cell>
        </row>
        <row r="520">
          <cell r="B520" t="str">
            <v>RESTAR P-6</v>
          </cell>
          <cell r="C520">
            <v>-2</v>
          </cell>
          <cell r="D520">
            <v>1.8</v>
          </cell>
          <cell r="E520">
            <v>2.1</v>
          </cell>
          <cell r="G520">
            <v>-7.5600000000000005</v>
          </cell>
        </row>
        <row r="521">
          <cell r="B521" t="str">
            <v>RESTAR P-3</v>
          </cell>
          <cell r="C521">
            <v>-6</v>
          </cell>
          <cell r="D521">
            <v>0.9</v>
          </cell>
          <cell r="E521">
            <v>2.1</v>
          </cell>
          <cell r="G521">
            <v>-1.8900000000000001</v>
          </cell>
        </row>
        <row r="523">
          <cell r="B523" t="str">
            <v>VERTICAL</v>
          </cell>
        </row>
        <row r="524">
          <cell r="B524" t="str">
            <v>EJE 1 EJE  ENTRE EJE A-F</v>
          </cell>
          <cell r="C524">
            <v>2</v>
          </cell>
          <cell r="D524">
            <v>15.2</v>
          </cell>
          <cell r="E524">
            <v>3.87</v>
          </cell>
          <cell r="G524">
            <v>21.401100000000003</v>
          </cell>
        </row>
        <row r="525">
          <cell r="B525" t="str">
            <v>RESTAR V-01</v>
          </cell>
          <cell r="C525">
            <v>-3</v>
          </cell>
          <cell r="D525">
            <v>1.5</v>
          </cell>
          <cell r="E525">
            <v>1.18</v>
          </cell>
          <cell r="G525">
            <v>-5.31</v>
          </cell>
        </row>
        <row r="526">
          <cell r="B526" t="str">
            <v>RESTAR P-6</v>
          </cell>
          <cell r="C526">
            <v>-2</v>
          </cell>
          <cell r="D526">
            <v>1.8</v>
          </cell>
          <cell r="E526">
            <v>2.1</v>
          </cell>
          <cell r="G526">
            <v>-1.8900000000000001</v>
          </cell>
        </row>
        <row r="527">
          <cell r="B527" t="str">
            <v>EJE 7-10 ENTRE EJE D-F</v>
          </cell>
          <cell r="C527">
            <v>1</v>
          </cell>
          <cell r="D527">
            <v>20.67</v>
          </cell>
          <cell r="E527">
            <v>3.87</v>
          </cell>
          <cell r="G527">
            <v>79.992900000000006</v>
          </cell>
        </row>
        <row r="528">
          <cell r="B528" t="str">
            <v>RESTAR P-3</v>
          </cell>
          <cell r="C528">
            <v>-4</v>
          </cell>
          <cell r="D528">
            <v>0.9</v>
          </cell>
          <cell r="E528">
            <v>2.1</v>
          </cell>
          <cell r="G528">
            <v>-1.8900000000000001</v>
          </cell>
        </row>
        <row r="529">
          <cell r="B529" t="str">
            <v>EJE 2-11 ENTRE EJE D-F</v>
          </cell>
          <cell r="C529">
            <v>1</v>
          </cell>
          <cell r="D529">
            <v>45.58</v>
          </cell>
          <cell r="E529">
            <v>3.87</v>
          </cell>
          <cell r="G529">
            <v>176.3946</v>
          </cell>
        </row>
        <row r="530">
          <cell r="B530" t="str">
            <v>RESTAR P-2</v>
          </cell>
          <cell r="C530">
            <v>-2</v>
          </cell>
          <cell r="D530">
            <v>1.2</v>
          </cell>
          <cell r="E530">
            <v>2.1</v>
          </cell>
          <cell r="G530">
            <v>-5.04</v>
          </cell>
        </row>
        <row r="531">
          <cell r="B531" t="str">
            <v>RESTAR P-3</v>
          </cell>
          <cell r="C531">
            <v>-6</v>
          </cell>
          <cell r="D531">
            <v>0.9</v>
          </cell>
          <cell r="E531">
            <v>2.1</v>
          </cell>
          <cell r="G531">
            <v>-1.8900000000000001</v>
          </cell>
        </row>
        <row r="532">
          <cell r="B532" t="str">
            <v>RESTAR P-4</v>
          </cell>
          <cell r="C532">
            <v>-2</v>
          </cell>
          <cell r="D532">
            <v>0.8</v>
          </cell>
          <cell r="E532">
            <v>2.1</v>
          </cell>
          <cell r="G532">
            <v>-1.8900000000000001</v>
          </cell>
        </row>
        <row r="533">
          <cell r="B533" t="str">
            <v>RESTAR P-6</v>
          </cell>
          <cell r="C533">
            <v>-2</v>
          </cell>
          <cell r="D533">
            <v>1.8</v>
          </cell>
          <cell r="E533">
            <v>2.1</v>
          </cell>
          <cell r="G533">
            <v>-1.8900000000000001</v>
          </cell>
        </row>
        <row r="535">
          <cell r="B535" t="str">
            <v>VER PLANO A-01 - A-05 / SECTOR S2-1P</v>
          </cell>
        </row>
        <row r="536">
          <cell r="B536" t="str">
            <v>PRIMER NIVEL</v>
          </cell>
        </row>
        <row r="537">
          <cell r="B537" t="str">
            <v>HORIZONTAL</v>
          </cell>
        </row>
        <row r="538">
          <cell r="B538" t="str">
            <v>EJE E ENTRE EJE 1-12</v>
          </cell>
          <cell r="C538">
            <v>2</v>
          </cell>
          <cell r="D538">
            <v>40.119999999999997</v>
          </cell>
          <cell r="E538">
            <v>3.87</v>
          </cell>
          <cell r="G538">
            <v>310.52879999999999</v>
          </cell>
        </row>
        <row r="539">
          <cell r="B539" t="str">
            <v>RESTAR P-1</v>
          </cell>
          <cell r="C539">
            <v>-1</v>
          </cell>
          <cell r="D539">
            <v>1</v>
          </cell>
          <cell r="E539">
            <v>2.1</v>
          </cell>
          <cell r="G539">
            <v>-2.1</v>
          </cell>
        </row>
        <row r="540">
          <cell r="B540" t="str">
            <v>RESTAR P-6</v>
          </cell>
          <cell r="C540">
            <v>-1</v>
          </cell>
          <cell r="D540">
            <v>1.8</v>
          </cell>
          <cell r="E540">
            <v>2.1</v>
          </cell>
          <cell r="G540">
            <v>-1.8900000000000001</v>
          </cell>
        </row>
        <row r="541">
          <cell r="B541" t="str">
            <v>RESTAR V-01</v>
          </cell>
          <cell r="C541">
            <v>-18</v>
          </cell>
          <cell r="D541">
            <v>1.5</v>
          </cell>
          <cell r="E541">
            <v>1.18</v>
          </cell>
          <cell r="G541">
            <v>-31.86</v>
          </cell>
        </row>
        <row r="542">
          <cell r="B542" t="str">
            <v>RESTAR V-02</v>
          </cell>
          <cell r="C542">
            <v>-4</v>
          </cell>
          <cell r="D542">
            <v>0.8</v>
          </cell>
          <cell r="E542">
            <v>0.6</v>
          </cell>
          <cell r="G542">
            <v>-1.92</v>
          </cell>
        </row>
        <row r="543">
          <cell r="B543" t="str">
            <v>RESTAR V-03</v>
          </cell>
          <cell r="C543">
            <v>-1</v>
          </cell>
          <cell r="D543">
            <v>0.6</v>
          </cell>
          <cell r="E543">
            <v>0.6</v>
          </cell>
          <cell r="G543">
            <v>-0.36</v>
          </cell>
        </row>
        <row r="544">
          <cell r="B544" t="str">
            <v>EJE D-E ENTRE EJE 8-9</v>
          </cell>
          <cell r="C544">
            <v>1</v>
          </cell>
          <cell r="D544">
            <v>2.13</v>
          </cell>
          <cell r="E544">
            <v>3.87</v>
          </cell>
          <cell r="G544">
            <v>8.2431000000000001</v>
          </cell>
        </row>
        <row r="545">
          <cell r="B545" t="str">
            <v>EJE C ENTRE EJE 6-7</v>
          </cell>
          <cell r="C545">
            <v>1</v>
          </cell>
          <cell r="D545">
            <v>2.13</v>
          </cell>
          <cell r="E545">
            <v>3.87</v>
          </cell>
          <cell r="G545">
            <v>8.2431000000000001</v>
          </cell>
        </row>
        <row r="546">
          <cell r="B546" t="str">
            <v>EJE A-D ENTRE EJE 2-13</v>
          </cell>
          <cell r="C546">
            <v>1</v>
          </cell>
          <cell r="D546">
            <v>2.87</v>
          </cell>
          <cell r="E546">
            <v>3.87</v>
          </cell>
          <cell r="G546">
            <v>11.106900000000001</v>
          </cell>
        </row>
        <row r="547">
          <cell r="B547" t="str">
            <v>EJE B ENTRE EJE 1-12</v>
          </cell>
          <cell r="C547">
            <v>1</v>
          </cell>
          <cell r="D547">
            <v>24.06</v>
          </cell>
          <cell r="E547">
            <v>3.87</v>
          </cell>
          <cell r="G547">
            <v>93.112200000000001</v>
          </cell>
        </row>
        <row r="548">
          <cell r="B548" t="str">
            <v>RESTAR P-2</v>
          </cell>
          <cell r="C548">
            <v>-4</v>
          </cell>
          <cell r="D548">
            <v>1.2</v>
          </cell>
          <cell r="E548">
            <v>2.1</v>
          </cell>
          <cell r="G548">
            <v>-10.08</v>
          </cell>
        </row>
        <row r="549">
          <cell r="B549" t="str">
            <v>RESTAR P-6</v>
          </cell>
          <cell r="C549">
            <v>-1</v>
          </cell>
          <cell r="D549">
            <v>1.8</v>
          </cell>
          <cell r="E549">
            <v>2.1</v>
          </cell>
          <cell r="G549">
            <v>-3.7800000000000002</v>
          </cell>
        </row>
        <row r="551">
          <cell r="B551" t="str">
            <v>VERTICAL</v>
          </cell>
        </row>
        <row r="552">
          <cell r="B552" t="str">
            <v>EJE 1 EJE  ENTRE EJE A-E</v>
          </cell>
          <cell r="C552">
            <v>2</v>
          </cell>
          <cell r="D552">
            <v>15.2</v>
          </cell>
          <cell r="E552">
            <v>3.87</v>
          </cell>
          <cell r="G552">
            <v>21.401100000000003</v>
          </cell>
        </row>
        <row r="553">
          <cell r="B553" t="str">
            <v>RESTAR V-02</v>
          </cell>
          <cell r="C553">
            <v>-3</v>
          </cell>
          <cell r="D553">
            <v>0.8</v>
          </cell>
          <cell r="E553">
            <v>0.6</v>
          </cell>
          <cell r="G553">
            <v>-1.4400000000000002</v>
          </cell>
        </row>
        <row r="554">
          <cell r="B554" t="str">
            <v>RESTAR P-6</v>
          </cell>
          <cell r="C554">
            <v>-1</v>
          </cell>
          <cell r="D554">
            <v>1.8</v>
          </cell>
          <cell r="E554">
            <v>2.1</v>
          </cell>
          <cell r="G554">
            <v>-1.8900000000000001</v>
          </cell>
        </row>
        <row r="555">
          <cell r="B555" t="str">
            <v>EJE 4 ENTRE EJE C-E</v>
          </cell>
          <cell r="C555">
            <v>1</v>
          </cell>
          <cell r="D555">
            <v>8</v>
          </cell>
          <cell r="E555">
            <v>3.87</v>
          </cell>
          <cell r="G555">
            <v>30.96</v>
          </cell>
        </row>
        <row r="556">
          <cell r="B556" t="str">
            <v>EJE 7-10 ENTRE EJE A-E</v>
          </cell>
          <cell r="C556">
            <v>1</v>
          </cell>
          <cell r="D556">
            <v>19.55</v>
          </cell>
          <cell r="E556">
            <v>3.87</v>
          </cell>
          <cell r="G556">
            <v>75.658500000000004</v>
          </cell>
        </row>
        <row r="557">
          <cell r="B557" t="str">
            <v>RESTAR P-1</v>
          </cell>
          <cell r="C557">
            <v>-1</v>
          </cell>
          <cell r="D557">
            <v>1</v>
          </cell>
          <cell r="E557">
            <v>2.1</v>
          </cell>
          <cell r="G557">
            <v>-2.1</v>
          </cell>
        </row>
        <row r="558">
          <cell r="B558" t="str">
            <v>RESTAR P-3</v>
          </cell>
          <cell r="C558">
            <v>-1</v>
          </cell>
          <cell r="D558">
            <v>0.9</v>
          </cell>
          <cell r="E558">
            <v>2.1</v>
          </cell>
          <cell r="G558">
            <v>-1.8900000000000001</v>
          </cell>
        </row>
        <row r="560">
          <cell r="B560" t="str">
            <v>VER PLANO A-01 - A-05 / SECTOR S3-1P</v>
          </cell>
        </row>
        <row r="561">
          <cell r="B561" t="str">
            <v>PRIMER NIVEL</v>
          </cell>
        </row>
        <row r="562">
          <cell r="B562" t="str">
            <v>HORIZONTAL</v>
          </cell>
        </row>
        <row r="563">
          <cell r="B563" t="str">
            <v>EJE A-D ENTRE EJE 1-5</v>
          </cell>
          <cell r="C563">
            <v>2</v>
          </cell>
          <cell r="D563">
            <v>14.95</v>
          </cell>
          <cell r="E563">
            <v>3.87</v>
          </cell>
          <cell r="G563">
            <v>115.71299999999999</v>
          </cell>
        </row>
        <row r="564">
          <cell r="B564" t="str">
            <v>RESTAR P-1</v>
          </cell>
          <cell r="C564">
            <v>-1</v>
          </cell>
          <cell r="D564">
            <v>1</v>
          </cell>
          <cell r="E564">
            <v>2.1</v>
          </cell>
          <cell r="G564">
            <v>-2.1</v>
          </cell>
        </row>
        <row r="565">
          <cell r="B565" t="str">
            <v>RESTAR PCF-1</v>
          </cell>
          <cell r="C565">
            <v>-1</v>
          </cell>
          <cell r="D565">
            <v>1</v>
          </cell>
          <cell r="E565">
            <v>2.1</v>
          </cell>
          <cell r="G565">
            <v>-1.8900000000000001</v>
          </cell>
        </row>
        <row r="566">
          <cell r="B566" t="str">
            <v>RESTAR V-01</v>
          </cell>
          <cell r="C566">
            <v>-3</v>
          </cell>
          <cell r="D566">
            <v>1.5</v>
          </cell>
          <cell r="E566">
            <v>1.18</v>
          </cell>
          <cell r="G566">
            <v>-5.31</v>
          </cell>
        </row>
        <row r="567">
          <cell r="B567" t="str">
            <v xml:space="preserve"> </v>
          </cell>
          <cell r="C567">
            <v>1</v>
          </cell>
          <cell r="D567">
            <v>26.31</v>
          </cell>
          <cell r="E567">
            <v>3.87</v>
          </cell>
          <cell r="G567">
            <v>101.8197</v>
          </cell>
        </row>
        <row r="568">
          <cell r="B568" t="str">
            <v>RESTAR P-1</v>
          </cell>
          <cell r="C568">
            <v>-2</v>
          </cell>
          <cell r="D568">
            <v>1</v>
          </cell>
          <cell r="E568">
            <v>2.1</v>
          </cell>
          <cell r="G568">
            <v>-4.2</v>
          </cell>
        </row>
        <row r="569">
          <cell r="B569" t="str">
            <v>EJE A-D ENTRE EJE 5-9</v>
          </cell>
          <cell r="C569">
            <v>2</v>
          </cell>
          <cell r="D569">
            <v>14.32</v>
          </cell>
          <cell r="E569">
            <v>3.87</v>
          </cell>
          <cell r="G569">
            <v>110.83680000000001</v>
          </cell>
        </row>
        <row r="570">
          <cell r="B570" t="str">
            <v>RESTAR P-5</v>
          </cell>
          <cell r="C570">
            <v>-1</v>
          </cell>
          <cell r="D570">
            <v>1.4</v>
          </cell>
          <cell r="E570">
            <v>2.1</v>
          </cell>
          <cell r="G570">
            <v>-2.94</v>
          </cell>
        </row>
        <row r="571">
          <cell r="B571" t="str">
            <v>RESTAR V-01</v>
          </cell>
          <cell r="C571">
            <v>-5</v>
          </cell>
          <cell r="D571">
            <v>1.5</v>
          </cell>
          <cell r="E571">
            <v>1.18</v>
          </cell>
          <cell r="G571">
            <v>-8.85</v>
          </cell>
        </row>
        <row r="572">
          <cell r="B572" t="str">
            <v xml:space="preserve"> </v>
          </cell>
          <cell r="C572">
            <v>1</v>
          </cell>
          <cell r="D572">
            <v>32.82</v>
          </cell>
          <cell r="E572">
            <v>3.87</v>
          </cell>
          <cell r="G572">
            <v>127.0134</v>
          </cell>
        </row>
        <row r="573">
          <cell r="B573" t="str">
            <v>RESTAR PF-1</v>
          </cell>
          <cell r="C573">
            <v>-4</v>
          </cell>
          <cell r="D573">
            <v>1</v>
          </cell>
          <cell r="E573">
            <v>2.1</v>
          </cell>
          <cell r="G573">
            <v>-8.4</v>
          </cell>
        </row>
        <row r="574">
          <cell r="B574" t="str">
            <v>RESTAR V-01</v>
          </cell>
          <cell r="C574">
            <v>-2</v>
          </cell>
          <cell r="D574">
            <v>1.5</v>
          </cell>
          <cell r="E574">
            <v>1.18</v>
          </cell>
          <cell r="G574">
            <v>-3.54</v>
          </cell>
        </row>
        <row r="575">
          <cell r="B575" t="str">
            <v>RESTAR P-7</v>
          </cell>
          <cell r="C575">
            <v>-1</v>
          </cell>
          <cell r="D575">
            <v>1.2</v>
          </cell>
          <cell r="E575">
            <v>2.1</v>
          </cell>
          <cell r="G575">
            <v>-2.52</v>
          </cell>
        </row>
        <row r="576">
          <cell r="B576" t="str">
            <v>RESTAR P-1</v>
          </cell>
          <cell r="C576">
            <v>-2</v>
          </cell>
          <cell r="D576">
            <v>1</v>
          </cell>
          <cell r="E576">
            <v>2.1</v>
          </cell>
          <cell r="G576">
            <v>-4.2</v>
          </cell>
        </row>
        <row r="577">
          <cell r="B577" t="str">
            <v>RESTAR P-3</v>
          </cell>
          <cell r="C577">
            <v>-1</v>
          </cell>
          <cell r="D577">
            <v>0.9</v>
          </cell>
          <cell r="E577">
            <v>2.1</v>
          </cell>
          <cell r="G577">
            <v>-1.8900000000000001</v>
          </cell>
        </row>
        <row r="578">
          <cell r="B578" t="str">
            <v>RESTAR P-5</v>
          </cell>
          <cell r="C578">
            <v>-1</v>
          </cell>
          <cell r="D578">
            <v>1.4</v>
          </cell>
          <cell r="E578">
            <v>2.1</v>
          </cell>
          <cell r="G578">
            <v>-2.94</v>
          </cell>
        </row>
        <row r="580">
          <cell r="B580" t="str">
            <v>VERTICAL</v>
          </cell>
        </row>
        <row r="581">
          <cell r="B581" t="str">
            <v>EJE 1 EJE  ENTRE EJE A-D</v>
          </cell>
          <cell r="C581">
            <v>2</v>
          </cell>
          <cell r="D581">
            <v>15.2</v>
          </cell>
          <cell r="E581">
            <v>3.87</v>
          </cell>
          <cell r="G581">
            <v>21.401100000000003</v>
          </cell>
        </row>
        <row r="582">
          <cell r="B582" t="str">
            <v>RESTAR P-1</v>
          </cell>
          <cell r="C582">
            <v>-5</v>
          </cell>
          <cell r="D582">
            <v>1</v>
          </cell>
          <cell r="E582">
            <v>2.1</v>
          </cell>
          <cell r="G582">
            <v>-10.5</v>
          </cell>
        </row>
        <row r="583">
          <cell r="B583" t="str">
            <v>EJE 5-9 EJE  ENTRE EJE A-D</v>
          </cell>
          <cell r="C583">
            <v>1</v>
          </cell>
          <cell r="D583">
            <v>42.12</v>
          </cell>
          <cell r="E583">
            <v>3.87</v>
          </cell>
          <cell r="G583">
            <v>21.401100000000003</v>
          </cell>
        </row>
        <row r="584">
          <cell r="B584" t="str">
            <v>RESTAR P-1</v>
          </cell>
          <cell r="C584">
            <v>-3</v>
          </cell>
          <cell r="D584">
            <v>1</v>
          </cell>
          <cell r="E584">
            <v>2.1</v>
          </cell>
          <cell r="G584">
            <v>-6.3000000000000007</v>
          </cell>
        </row>
        <row r="585">
          <cell r="B585" t="str">
            <v>RESTAR P-2</v>
          </cell>
          <cell r="C585">
            <v>-1</v>
          </cell>
          <cell r="D585">
            <v>1.2</v>
          </cell>
          <cell r="E585">
            <v>2.1</v>
          </cell>
          <cell r="G585">
            <v>-2.52</v>
          </cell>
        </row>
        <row r="586">
          <cell r="B586" t="str">
            <v>RESTAR PF-1</v>
          </cell>
          <cell r="C586">
            <v>-1</v>
          </cell>
          <cell r="D586">
            <v>1</v>
          </cell>
          <cell r="E586">
            <v>2.1</v>
          </cell>
          <cell r="G586">
            <v>-2.1</v>
          </cell>
        </row>
        <row r="587">
          <cell r="B587" t="str">
            <v>RESTAR V-01</v>
          </cell>
          <cell r="C587">
            <v>-1</v>
          </cell>
          <cell r="D587">
            <v>1.5</v>
          </cell>
          <cell r="E587">
            <v>1.18</v>
          </cell>
          <cell r="G587">
            <v>-1.77</v>
          </cell>
        </row>
        <row r="589">
          <cell r="B589" t="str">
            <v>VER PLANO A-01 - A-05 / SECTOR S4-1P</v>
          </cell>
        </row>
        <row r="590">
          <cell r="B590" t="str">
            <v>PRIMER NIVEL</v>
          </cell>
        </row>
        <row r="591">
          <cell r="B591" t="str">
            <v>HORIZONTAL</v>
          </cell>
        </row>
        <row r="592">
          <cell r="B592" t="str">
            <v>EJE G ENTRE EJE 1-8</v>
          </cell>
          <cell r="C592">
            <v>1</v>
          </cell>
          <cell r="D592">
            <v>21.24</v>
          </cell>
          <cell r="E592">
            <v>3.87</v>
          </cell>
          <cell r="G592">
            <v>82.198799999999991</v>
          </cell>
        </row>
        <row r="593">
          <cell r="B593" t="str">
            <v>RESTAR P-5</v>
          </cell>
          <cell r="C593">
            <v>-1</v>
          </cell>
          <cell r="D593">
            <v>1.4</v>
          </cell>
          <cell r="E593">
            <v>2.1</v>
          </cell>
          <cell r="G593">
            <v>-2.94</v>
          </cell>
        </row>
        <row r="594">
          <cell r="B594" t="str">
            <v>RESTAR V-02</v>
          </cell>
          <cell r="C594">
            <v>-5</v>
          </cell>
          <cell r="D594">
            <v>0.8</v>
          </cell>
          <cell r="E594">
            <v>0.6</v>
          </cell>
          <cell r="G594">
            <v>-2.4</v>
          </cell>
        </row>
        <row r="595">
          <cell r="B595" t="str">
            <v>EJE C ENTRE EJE 7-8</v>
          </cell>
          <cell r="C595">
            <v>1</v>
          </cell>
          <cell r="D595">
            <v>5.15</v>
          </cell>
          <cell r="E595">
            <v>3.87</v>
          </cell>
          <cell r="G595">
            <v>19.930500000000002</v>
          </cell>
        </row>
        <row r="596">
          <cell r="B596" t="str">
            <v>EJE A-B ENTRE EJE 1-7</v>
          </cell>
          <cell r="C596">
            <v>1</v>
          </cell>
          <cell r="D596">
            <v>15.95</v>
          </cell>
          <cell r="E596">
            <v>3.87</v>
          </cell>
          <cell r="G596">
            <v>61.726500000000001</v>
          </cell>
        </row>
        <row r="597">
          <cell r="B597" t="str">
            <v xml:space="preserve"> </v>
          </cell>
          <cell r="C597">
            <v>1</v>
          </cell>
          <cell r="D597">
            <v>5.4</v>
          </cell>
          <cell r="E597">
            <v>3.87</v>
          </cell>
          <cell r="G597">
            <v>20.898000000000003</v>
          </cell>
        </row>
        <row r="598">
          <cell r="B598" t="str">
            <v>RESTAR V-02</v>
          </cell>
          <cell r="C598">
            <v>-2</v>
          </cell>
          <cell r="D598">
            <v>0.8</v>
          </cell>
          <cell r="E598">
            <v>0.6</v>
          </cell>
          <cell r="G598">
            <v>-0.96</v>
          </cell>
        </row>
        <row r="599">
          <cell r="B599" t="str">
            <v>RESTAR P-3</v>
          </cell>
          <cell r="C599">
            <v>-1</v>
          </cell>
          <cell r="D599">
            <v>0.9</v>
          </cell>
          <cell r="E599">
            <v>2.1</v>
          </cell>
          <cell r="G599">
            <v>-1.8900000000000001</v>
          </cell>
        </row>
        <row r="601">
          <cell r="B601" t="str">
            <v>VERTICAL</v>
          </cell>
        </row>
        <row r="602">
          <cell r="B602" t="str">
            <v>EJE 1-8 EJE  ENTRE EJE A-G</v>
          </cell>
          <cell r="C602">
            <v>2</v>
          </cell>
          <cell r="D602">
            <v>20.58</v>
          </cell>
          <cell r="E602">
            <v>3.87</v>
          </cell>
          <cell r="G602">
            <v>21.401100000000003</v>
          </cell>
        </row>
        <row r="603">
          <cell r="B603" t="str">
            <v>RESTAR V-02</v>
          </cell>
          <cell r="C603">
            <v>-6</v>
          </cell>
          <cell r="D603">
            <v>0.8</v>
          </cell>
          <cell r="E603">
            <v>0.6</v>
          </cell>
          <cell r="G603">
            <v>-2.8800000000000003</v>
          </cell>
        </row>
        <row r="604">
          <cell r="B604" t="str">
            <v>RESTAR PCF-3</v>
          </cell>
          <cell r="C604">
            <v>-1</v>
          </cell>
          <cell r="D604">
            <v>1.4</v>
          </cell>
          <cell r="E604">
            <v>2.1</v>
          </cell>
          <cell r="G604">
            <v>-2.94</v>
          </cell>
        </row>
        <row r="605">
          <cell r="B605" t="str">
            <v>RESTAR P-6</v>
          </cell>
          <cell r="C605">
            <v>-1</v>
          </cell>
          <cell r="D605">
            <v>1.8</v>
          </cell>
          <cell r="E605">
            <v>2.1</v>
          </cell>
          <cell r="G605">
            <v>-3.7800000000000002</v>
          </cell>
        </row>
        <row r="606">
          <cell r="B606" t="str">
            <v>EJE 1-3 EJE  ENTRE EJE A-B</v>
          </cell>
          <cell r="C606">
            <v>1</v>
          </cell>
          <cell r="D606">
            <v>5.4</v>
          </cell>
          <cell r="E606">
            <v>3.87</v>
          </cell>
          <cell r="G606">
            <v>21.401100000000003</v>
          </cell>
        </row>
        <row r="607">
          <cell r="B607" t="str">
            <v>RESTAR P-3</v>
          </cell>
          <cell r="C607">
            <v>-2</v>
          </cell>
          <cell r="D607">
            <v>0.9</v>
          </cell>
          <cell r="E607">
            <v>2.1</v>
          </cell>
          <cell r="G607">
            <v>-3.7800000000000002</v>
          </cell>
        </row>
        <row r="609">
          <cell r="B609" t="str">
            <v>VER PLANO A-01 - A-05 / SECTOR S5-1P</v>
          </cell>
        </row>
        <row r="610">
          <cell r="B610" t="str">
            <v>PRIMER NIVEL</v>
          </cell>
        </row>
        <row r="611">
          <cell r="B611" t="str">
            <v>HORIZONTAL</v>
          </cell>
        </row>
        <row r="612">
          <cell r="B612" t="str">
            <v>EJE C-G ENTRE EJE 9-12</v>
          </cell>
          <cell r="C612">
            <v>1</v>
          </cell>
          <cell r="D612">
            <v>24.03</v>
          </cell>
          <cell r="E612">
            <v>3.87</v>
          </cell>
          <cell r="G612">
            <v>92.996100000000013</v>
          </cell>
        </row>
        <row r="613">
          <cell r="B613" t="str">
            <v>RESTAR PM-1</v>
          </cell>
          <cell r="C613">
            <v>-3</v>
          </cell>
          <cell r="D613">
            <v>1.5</v>
          </cell>
          <cell r="E613">
            <v>2.1</v>
          </cell>
          <cell r="G613">
            <v>-9.4500000000000011</v>
          </cell>
        </row>
        <row r="615">
          <cell r="B615" t="str">
            <v>VERTICAL</v>
          </cell>
        </row>
        <row r="616">
          <cell r="B616" t="str">
            <v>EJE 9-12 EJE  ENTRE EJE C-G</v>
          </cell>
          <cell r="C616">
            <v>1</v>
          </cell>
          <cell r="D616">
            <v>26.71</v>
          </cell>
          <cell r="E616">
            <v>3.87</v>
          </cell>
          <cell r="G616">
            <v>21.401100000000003</v>
          </cell>
        </row>
        <row r="617">
          <cell r="B617" t="str">
            <v>RESTAR PM-1</v>
          </cell>
          <cell r="C617">
            <v>-1</v>
          </cell>
          <cell r="D617">
            <v>1.5</v>
          </cell>
          <cell r="E617">
            <v>2.1</v>
          </cell>
          <cell r="G617">
            <v>-3.1500000000000004</v>
          </cell>
        </row>
        <row r="619">
          <cell r="B619" t="str">
            <v>VER PLANO A-01 - A-05 / SECTOR S7-1P</v>
          </cell>
        </row>
        <row r="620">
          <cell r="B620" t="str">
            <v>PRIMER NIVEL</v>
          </cell>
        </row>
        <row r="621">
          <cell r="B621" t="str">
            <v>HORIZONTAL</v>
          </cell>
        </row>
        <row r="622">
          <cell r="B622" t="str">
            <v>EJE A-E ENTRE EJE 1-2</v>
          </cell>
          <cell r="C622">
            <v>1</v>
          </cell>
          <cell r="D622">
            <v>26.1</v>
          </cell>
          <cell r="E622">
            <v>3.87</v>
          </cell>
          <cell r="G622">
            <v>101.00700000000001</v>
          </cell>
        </row>
        <row r="623">
          <cell r="B623" t="str">
            <v>RESTAR P-8</v>
          </cell>
          <cell r="C623">
            <v>-3</v>
          </cell>
          <cell r="D623">
            <v>1.5</v>
          </cell>
          <cell r="E623">
            <v>2.1</v>
          </cell>
          <cell r="G623">
            <v>-9.4500000000000011</v>
          </cell>
        </row>
        <row r="625">
          <cell r="B625" t="str">
            <v>VERTICAL</v>
          </cell>
        </row>
        <row r="626">
          <cell r="B626" t="str">
            <v>EJE 1-2 EJE  ENTRE EJE A-E</v>
          </cell>
          <cell r="C626">
            <v>1</v>
          </cell>
          <cell r="D626">
            <v>32.94</v>
          </cell>
          <cell r="E626">
            <v>3.87</v>
          </cell>
          <cell r="G626">
            <v>21.401100000000003</v>
          </cell>
        </row>
        <row r="627">
          <cell r="B627" t="str">
            <v>RESTAR P-8</v>
          </cell>
          <cell r="C627">
            <v>-1</v>
          </cell>
          <cell r="D627">
            <v>1.5</v>
          </cell>
          <cell r="E627">
            <v>2.1</v>
          </cell>
          <cell r="G627">
            <v>-3.1500000000000004</v>
          </cell>
        </row>
        <row r="628">
          <cell r="B628" t="str">
            <v>RESTAR P-5</v>
          </cell>
          <cell r="C628">
            <v>-1</v>
          </cell>
          <cell r="D628">
            <v>1.4</v>
          </cell>
          <cell r="E628">
            <v>2.1</v>
          </cell>
          <cell r="G628">
            <v>-2.94</v>
          </cell>
        </row>
        <row r="629">
          <cell r="B629" t="str">
            <v>RESTAR P-3</v>
          </cell>
          <cell r="C629">
            <v>-3</v>
          </cell>
          <cell r="D629">
            <v>0.9</v>
          </cell>
          <cell r="E629">
            <v>2.1</v>
          </cell>
          <cell r="G629">
            <v>-5.6700000000000008</v>
          </cell>
        </row>
        <row r="631">
          <cell r="B631" t="str">
            <v>VER PLANO A-01 - A-05 / SECTOR S8-1P</v>
          </cell>
        </row>
        <row r="632">
          <cell r="B632" t="str">
            <v>PRIMER NIVEL</v>
          </cell>
        </row>
        <row r="633">
          <cell r="B633" t="str">
            <v>HORIZONTAL</v>
          </cell>
        </row>
        <row r="634">
          <cell r="B634" t="str">
            <v>EJE A-D ENTRE EJE 1-5</v>
          </cell>
          <cell r="C634">
            <v>1</v>
          </cell>
          <cell r="D634">
            <v>76.66</v>
          </cell>
          <cell r="E634">
            <v>3.87</v>
          </cell>
          <cell r="G634">
            <v>296.67419999999998</v>
          </cell>
        </row>
        <row r="635">
          <cell r="B635" t="str">
            <v>RESTAR V-01</v>
          </cell>
          <cell r="C635">
            <v>-9</v>
          </cell>
          <cell r="D635">
            <v>1.5</v>
          </cell>
          <cell r="E635">
            <v>1.18</v>
          </cell>
          <cell r="G635">
            <v>-15.93</v>
          </cell>
        </row>
        <row r="636">
          <cell r="B636" t="str">
            <v>RESTAR V-02</v>
          </cell>
          <cell r="C636">
            <v>-2</v>
          </cell>
          <cell r="D636">
            <v>0.6</v>
          </cell>
          <cell r="E636">
            <v>0.6</v>
          </cell>
          <cell r="G636">
            <v>-0.72</v>
          </cell>
        </row>
        <row r="637">
          <cell r="B637" t="str">
            <v>RESTAR P-1</v>
          </cell>
          <cell r="C637">
            <v>-4</v>
          </cell>
          <cell r="D637">
            <v>1</v>
          </cell>
          <cell r="E637">
            <v>2.1</v>
          </cell>
          <cell r="G637">
            <v>-8.4</v>
          </cell>
        </row>
        <row r="638">
          <cell r="B638" t="str">
            <v>RESTAR P-2</v>
          </cell>
          <cell r="C638">
            <v>-1</v>
          </cell>
          <cell r="D638">
            <v>1.2</v>
          </cell>
          <cell r="E638">
            <v>2.1</v>
          </cell>
          <cell r="G638">
            <v>-2.52</v>
          </cell>
        </row>
        <row r="639">
          <cell r="B639" t="str">
            <v>RESTAR P-3</v>
          </cell>
          <cell r="C639">
            <v>-2</v>
          </cell>
          <cell r="D639">
            <v>0.9</v>
          </cell>
          <cell r="E639">
            <v>2.1</v>
          </cell>
          <cell r="G639">
            <v>-3.7800000000000002</v>
          </cell>
        </row>
        <row r="641">
          <cell r="B641" t="str">
            <v>VERTICAL</v>
          </cell>
        </row>
        <row r="642">
          <cell r="B642" t="str">
            <v>EJE 1-5 EJE  ENTRE EJE A-D</v>
          </cell>
          <cell r="C642">
            <v>1</v>
          </cell>
          <cell r="D642">
            <v>71.069999999999993</v>
          </cell>
          <cell r="E642">
            <v>3.87</v>
          </cell>
          <cell r="G642">
            <v>21.401100000000003</v>
          </cell>
        </row>
        <row r="643">
          <cell r="B643" t="str">
            <v>RESTAR V-01</v>
          </cell>
          <cell r="C643">
            <v>-1</v>
          </cell>
          <cell r="D643">
            <v>1.5</v>
          </cell>
          <cell r="E643">
            <v>1.18</v>
          </cell>
          <cell r="G643">
            <v>-1.77</v>
          </cell>
        </row>
        <row r="644">
          <cell r="B644" t="str">
            <v>RESTAR V-02</v>
          </cell>
          <cell r="C644">
            <v>-4</v>
          </cell>
          <cell r="D644">
            <v>0.6</v>
          </cell>
          <cell r="E644">
            <v>0.6</v>
          </cell>
          <cell r="G644">
            <v>-1.44</v>
          </cell>
        </row>
        <row r="645">
          <cell r="B645" t="str">
            <v>RESTAR P-5</v>
          </cell>
          <cell r="C645">
            <v>-2</v>
          </cell>
          <cell r="D645">
            <v>1.4</v>
          </cell>
          <cell r="E645">
            <v>2.1</v>
          </cell>
          <cell r="G645">
            <v>-5.88</v>
          </cell>
        </row>
        <row r="646">
          <cell r="B646" t="str">
            <v>RESTAR P-3</v>
          </cell>
          <cell r="C646">
            <v>-5</v>
          </cell>
          <cell r="D646">
            <v>0.9</v>
          </cell>
          <cell r="E646">
            <v>2.1</v>
          </cell>
          <cell r="G646">
            <v>-9.4500000000000011</v>
          </cell>
        </row>
        <row r="648">
          <cell r="B648" t="str">
            <v>VER PLANO A-01 - A-05 / SECTOR S9-1P</v>
          </cell>
        </row>
        <row r="649">
          <cell r="B649" t="str">
            <v>PRIMER NIVEL</v>
          </cell>
        </row>
        <row r="650">
          <cell r="B650" t="str">
            <v>HORIZONTAL</v>
          </cell>
        </row>
        <row r="651">
          <cell r="B651" t="str">
            <v>EJE A-D ENTRE EJE 1-14</v>
          </cell>
          <cell r="C651">
            <v>2</v>
          </cell>
          <cell r="D651">
            <v>48.5</v>
          </cell>
          <cell r="E651">
            <v>3.87</v>
          </cell>
          <cell r="G651">
            <v>375.39</v>
          </cell>
        </row>
        <row r="652">
          <cell r="B652" t="str">
            <v>RESTAR V-01</v>
          </cell>
          <cell r="C652">
            <v>-17</v>
          </cell>
          <cell r="D652">
            <v>1.5</v>
          </cell>
          <cell r="E652">
            <v>1.18</v>
          </cell>
          <cell r="G652">
            <v>-30.09</v>
          </cell>
        </row>
        <row r="653">
          <cell r="B653" t="str">
            <v>RESTAR V-02</v>
          </cell>
          <cell r="C653">
            <v>-4</v>
          </cell>
          <cell r="D653">
            <v>0.8</v>
          </cell>
          <cell r="E653">
            <v>0.6</v>
          </cell>
          <cell r="G653">
            <v>-1.92</v>
          </cell>
        </row>
        <row r="654">
          <cell r="B654" t="str">
            <v>RESTAR V-03</v>
          </cell>
          <cell r="C654">
            <v>-1</v>
          </cell>
          <cell r="D654">
            <v>0.8</v>
          </cell>
          <cell r="E654">
            <v>0.6</v>
          </cell>
          <cell r="G654">
            <v>-0.48</v>
          </cell>
        </row>
        <row r="655">
          <cell r="B655" t="str">
            <v>RESTAR P-1</v>
          </cell>
          <cell r="C655">
            <v>-1</v>
          </cell>
          <cell r="D655">
            <v>1</v>
          </cell>
          <cell r="E655">
            <v>2.1</v>
          </cell>
          <cell r="G655">
            <v>-2.1</v>
          </cell>
        </row>
        <row r="656">
          <cell r="B656" t="str">
            <v>RESTAR P-3</v>
          </cell>
          <cell r="C656">
            <v>-1</v>
          </cell>
          <cell r="D656">
            <v>0.9</v>
          </cell>
          <cell r="E656">
            <v>2.1</v>
          </cell>
          <cell r="G656">
            <v>-1.8900000000000001</v>
          </cell>
        </row>
        <row r="657">
          <cell r="B657" t="str">
            <v>RESTAR P-6</v>
          </cell>
          <cell r="C657">
            <v>-2</v>
          </cell>
          <cell r="D657">
            <v>1.8</v>
          </cell>
          <cell r="E657">
            <v>2.1</v>
          </cell>
          <cell r="G657">
            <v>-7.5600000000000005</v>
          </cell>
        </row>
        <row r="658">
          <cell r="B658" t="str">
            <v>EJE C-D ENTRE EJE 1-14</v>
          </cell>
          <cell r="C658">
            <v>1</v>
          </cell>
          <cell r="D658">
            <v>10.45</v>
          </cell>
          <cell r="E658">
            <v>3.87</v>
          </cell>
          <cell r="G658">
            <v>40.441499999999998</v>
          </cell>
        </row>
        <row r="659">
          <cell r="B659" t="str">
            <v>RESTAR P-1</v>
          </cell>
          <cell r="C659">
            <v>-2</v>
          </cell>
          <cell r="D659">
            <v>1</v>
          </cell>
          <cell r="E659">
            <v>2.1</v>
          </cell>
          <cell r="G659">
            <v>-4.2</v>
          </cell>
        </row>
        <row r="660">
          <cell r="B660" t="str">
            <v>RESTAR P-6</v>
          </cell>
          <cell r="C660">
            <v>-1</v>
          </cell>
          <cell r="D660">
            <v>1.8</v>
          </cell>
          <cell r="E660">
            <v>2.1</v>
          </cell>
          <cell r="G660">
            <v>-3.7800000000000002</v>
          </cell>
        </row>
        <row r="661">
          <cell r="B661" t="str">
            <v>EJE A-C ENTRE EJE 1-14</v>
          </cell>
          <cell r="C661">
            <v>1</v>
          </cell>
          <cell r="D661">
            <v>72.180000000000007</v>
          </cell>
          <cell r="E661">
            <v>3.87</v>
          </cell>
          <cell r="G661">
            <v>279.33660000000003</v>
          </cell>
        </row>
        <row r="662">
          <cell r="B662" t="str">
            <v>RESTAR P-1</v>
          </cell>
          <cell r="C662">
            <v>-14</v>
          </cell>
          <cell r="D662">
            <v>1</v>
          </cell>
          <cell r="E662">
            <v>2.1</v>
          </cell>
          <cell r="G662">
            <v>-29.400000000000002</v>
          </cell>
        </row>
        <row r="663">
          <cell r="B663" t="str">
            <v>RESTAR P-3</v>
          </cell>
          <cell r="C663">
            <v>-1</v>
          </cell>
          <cell r="D663">
            <v>0.9</v>
          </cell>
          <cell r="E663">
            <v>2.1</v>
          </cell>
          <cell r="G663">
            <v>-1.8900000000000001</v>
          </cell>
        </row>
        <row r="665">
          <cell r="B665" t="str">
            <v>VERTICAL</v>
          </cell>
        </row>
        <row r="666">
          <cell r="B666" t="str">
            <v>EJE 1-2 EJE  ENTRE EJE A-D</v>
          </cell>
          <cell r="C666">
            <v>1</v>
          </cell>
          <cell r="D666">
            <v>14.95</v>
          </cell>
          <cell r="E666">
            <v>3.87</v>
          </cell>
          <cell r="G666">
            <v>21.401100000000003</v>
          </cell>
        </row>
        <row r="667">
          <cell r="B667" t="str">
            <v>RESTAR P-1</v>
          </cell>
          <cell r="C667">
            <v>-3</v>
          </cell>
          <cell r="D667">
            <v>1</v>
          </cell>
          <cell r="E667">
            <v>2.1</v>
          </cell>
          <cell r="G667">
            <v>-6.3000000000000007</v>
          </cell>
        </row>
        <row r="668">
          <cell r="B668" t="str">
            <v>RESTAR V-01</v>
          </cell>
          <cell r="C668">
            <v>-2</v>
          </cell>
          <cell r="D668">
            <v>1.5</v>
          </cell>
          <cell r="E668">
            <v>1.18</v>
          </cell>
          <cell r="G668">
            <v>-3.54</v>
          </cell>
        </row>
        <row r="669">
          <cell r="B669" t="str">
            <v>EJE 9-13 EJE  ENTRE EJE A-D</v>
          </cell>
          <cell r="C669">
            <v>1</v>
          </cell>
          <cell r="D669">
            <v>14.95</v>
          </cell>
          <cell r="E669">
            <v>3.87</v>
          </cell>
          <cell r="G669">
            <v>21.401100000000003</v>
          </cell>
        </row>
        <row r="670">
          <cell r="B670" t="str">
            <v>RESTAR P-3</v>
          </cell>
          <cell r="C670">
            <v>-2</v>
          </cell>
          <cell r="D670">
            <v>0.9</v>
          </cell>
          <cell r="E670">
            <v>2.1</v>
          </cell>
          <cell r="G670">
            <v>-3.7800000000000002</v>
          </cell>
        </row>
        <row r="672">
          <cell r="B672" t="str">
            <v>VER PLANO A-01 - A-05 / SECTOR S10-1P</v>
          </cell>
        </row>
        <row r="673">
          <cell r="B673" t="str">
            <v>PRIMER NIVEL</v>
          </cell>
        </row>
        <row r="674">
          <cell r="B674" t="str">
            <v>HORIZONTAL</v>
          </cell>
        </row>
        <row r="675">
          <cell r="B675" t="str">
            <v>EJE A-E ENTRE EJE 1-12</v>
          </cell>
          <cell r="C675">
            <v>2</v>
          </cell>
          <cell r="D675">
            <v>48</v>
          </cell>
          <cell r="E675">
            <v>3.87</v>
          </cell>
          <cell r="G675">
            <v>371.52</v>
          </cell>
        </row>
        <row r="676">
          <cell r="B676" t="str">
            <v>RESTAR V-01</v>
          </cell>
          <cell r="C676">
            <v>-13</v>
          </cell>
          <cell r="D676">
            <v>1.5</v>
          </cell>
          <cell r="E676">
            <v>1.18</v>
          </cell>
          <cell r="G676">
            <v>-23.009999999999998</v>
          </cell>
        </row>
        <row r="677">
          <cell r="B677" t="str">
            <v>RESTAR V-02</v>
          </cell>
          <cell r="C677">
            <v>-9</v>
          </cell>
          <cell r="D677">
            <v>0.8</v>
          </cell>
          <cell r="E677">
            <v>0.6</v>
          </cell>
          <cell r="G677">
            <v>-4.32</v>
          </cell>
        </row>
        <row r="678">
          <cell r="B678" t="str">
            <v>RESTAR V-03</v>
          </cell>
          <cell r="C678">
            <v>-2</v>
          </cell>
          <cell r="D678">
            <v>0.8</v>
          </cell>
          <cell r="E678">
            <v>0.6</v>
          </cell>
          <cell r="G678">
            <v>-0.96</v>
          </cell>
        </row>
        <row r="679">
          <cell r="B679" t="str">
            <v>RESTAR P-1</v>
          </cell>
          <cell r="C679">
            <v>-5</v>
          </cell>
          <cell r="D679">
            <v>1</v>
          </cell>
          <cell r="E679">
            <v>2.1</v>
          </cell>
          <cell r="G679">
            <v>-10.5</v>
          </cell>
        </row>
        <row r="680">
          <cell r="B680" t="str">
            <v>RESTAR P-6</v>
          </cell>
          <cell r="C680">
            <v>-2</v>
          </cell>
          <cell r="D680">
            <v>1.8</v>
          </cell>
          <cell r="E680">
            <v>2.1</v>
          </cell>
          <cell r="G680">
            <v>-7.5600000000000005</v>
          </cell>
        </row>
        <row r="681">
          <cell r="B681" t="str">
            <v>EJE A-D ENTRE EJE 1-12</v>
          </cell>
          <cell r="C681">
            <v>1</v>
          </cell>
          <cell r="D681">
            <v>31.88</v>
          </cell>
          <cell r="E681">
            <v>3.87</v>
          </cell>
          <cell r="G681">
            <v>123.37560000000001</v>
          </cell>
        </row>
        <row r="682">
          <cell r="B682" t="str">
            <v>RESTAR P-1</v>
          </cell>
          <cell r="C682">
            <v>-7</v>
          </cell>
          <cell r="D682">
            <v>1</v>
          </cell>
          <cell r="E682">
            <v>2.1</v>
          </cell>
          <cell r="G682">
            <v>-14.700000000000001</v>
          </cell>
        </row>
        <row r="683">
          <cell r="B683" t="str">
            <v>RESTAR P-3</v>
          </cell>
          <cell r="C683">
            <v>-2</v>
          </cell>
          <cell r="D683">
            <v>0.9</v>
          </cell>
          <cell r="E683">
            <v>2.1</v>
          </cell>
          <cell r="G683">
            <v>-3.7800000000000002</v>
          </cell>
        </row>
        <row r="684">
          <cell r="B684" t="str">
            <v>RESTAR V-01</v>
          </cell>
          <cell r="C684">
            <v>-2</v>
          </cell>
          <cell r="D684">
            <v>1.5</v>
          </cell>
          <cell r="E684">
            <v>1.18</v>
          </cell>
          <cell r="G684">
            <v>-3.54</v>
          </cell>
        </row>
        <row r="686">
          <cell r="B686" t="str">
            <v>VERTICAL</v>
          </cell>
        </row>
        <row r="687">
          <cell r="B687" t="str">
            <v>EJE 1-12 EJE  ENTRE EJE A-D</v>
          </cell>
          <cell r="C687">
            <v>2</v>
          </cell>
          <cell r="D687">
            <v>12</v>
          </cell>
          <cell r="E687">
            <v>3.87</v>
          </cell>
          <cell r="G687">
            <v>21.401100000000003</v>
          </cell>
        </row>
        <row r="688">
          <cell r="B688" t="str">
            <v>RESTAR V-01</v>
          </cell>
          <cell r="C688">
            <v>-2</v>
          </cell>
          <cell r="D688">
            <v>1.5</v>
          </cell>
          <cell r="E688">
            <v>1.18</v>
          </cell>
          <cell r="G688">
            <v>-3.54</v>
          </cell>
        </row>
        <row r="689">
          <cell r="B689" t="str">
            <v>EJE 1-12 EJE  ENTRE EJE A-D</v>
          </cell>
          <cell r="C689">
            <v>1</v>
          </cell>
          <cell r="D689">
            <v>59.54</v>
          </cell>
          <cell r="E689">
            <v>3.87</v>
          </cell>
          <cell r="G689">
            <v>21.401100000000003</v>
          </cell>
        </row>
        <row r="690">
          <cell r="B690" t="str">
            <v>RESTAR P-1</v>
          </cell>
          <cell r="C690">
            <v>-2</v>
          </cell>
          <cell r="D690">
            <v>1</v>
          </cell>
          <cell r="E690">
            <v>2.1</v>
          </cell>
          <cell r="G690">
            <v>-4.2</v>
          </cell>
        </row>
        <row r="691">
          <cell r="B691" t="str">
            <v>RESTAR P-3</v>
          </cell>
          <cell r="C691">
            <v>-1</v>
          </cell>
          <cell r="D691">
            <v>0.9</v>
          </cell>
          <cell r="E691">
            <v>2.1</v>
          </cell>
          <cell r="G691">
            <v>-1.8900000000000001</v>
          </cell>
        </row>
        <row r="692">
          <cell r="B692" t="str">
            <v>RESTAR P-5</v>
          </cell>
          <cell r="C692">
            <v>-2</v>
          </cell>
          <cell r="D692">
            <v>1.4</v>
          </cell>
          <cell r="E692">
            <v>2.1</v>
          </cell>
          <cell r="G692">
            <v>-5.88</v>
          </cell>
        </row>
        <row r="693">
          <cell r="B693" t="str">
            <v>RESTAR P-6</v>
          </cell>
          <cell r="C693">
            <v>-2</v>
          </cell>
          <cell r="D693">
            <v>1.8</v>
          </cell>
          <cell r="E693">
            <v>2.1</v>
          </cell>
          <cell r="G693">
            <v>-7.5600000000000005</v>
          </cell>
        </row>
        <row r="694">
          <cell r="B694" t="str">
            <v>RESTAR V-01</v>
          </cell>
          <cell r="C694">
            <v>-3</v>
          </cell>
          <cell r="D694">
            <v>1.5</v>
          </cell>
          <cell r="E694">
            <v>1.18</v>
          </cell>
          <cell r="G694">
            <v>-5.31</v>
          </cell>
        </row>
        <row r="696">
          <cell r="B696" t="str">
            <v>VER PLANO A-01 - A-05 / SECTOR S11-1P</v>
          </cell>
        </row>
        <row r="697">
          <cell r="B697" t="str">
            <v>PRIMER NIVEL</v>
          </cell>
        </row>
        <row r="698">
          <cell r="B698" t="str">
            <v>HORIZONTAL</v>
          </cell>
        </row>
        <row r="699">
          <cell r="B699" t="str">
            <v>EJE A-F ENTRE EJE 1-6</v>
          </cell>
          <cell r="C699">
            <v>1</v>
          </cell>
          <cell r="D699">
            <v>36.159999999999997</v>
          </cell>
          <cell r="E699">
            <v>3.87</v>
          </cell>
          <cell r="G699">
            <v>139.9392</v>
          </cell>
        </row>
        <row r="700">
          <cell r="B700" t="str">
            <v>RESTAR P-1</v>
          </cell>
          <cell r="C700">
            <v>-1</v>
          </cell>
          <cell r="D700">
            <v>1</v>
          </cell>
          <cell r="E700">
            <v>2.1</v>
          </cell>
          <cell r="G700">
            <v>-2.1</v>
          </cell>
        </row>
        <row r="701">
          <cell r="B701" t="str">
            <v>RESTAR P-6</v>
          </cell>
          <cell r="C701">
            <v>-3</v>
          </cell>
          <cell r="D701">
            <v>1.8</v>
          </cell>
          <cell r="E701">
            <v>2.1</v>
          </cell>
          <cell r="G701">
            <v>-11.340000000000002</v>
          </cell>
        </row>
        <row r="702">
          <cell r="B702" t="str">
            <v>RESTAR V-01</v>
          </cell>
          <cell r="C702">
            <v>-3</v>
          </cell>
          <cell r="D702">
            <v>1.5</v>
          </cell>
          <cell r="E702">
            <v>1.18</v>
          </cell>
          <cell r="G702">
            <v>-5.31</v>
          </cell>
        </row>
        <row r="703">
          <cell r="B703" t="str">
            <v>RESTAR V-03</v>
          </cell>
          <cell r="C703">
            <v>-1</v>
          </cell>
          <cell r="D703">
            <v>0.8</v>
          </cell>
          <cell r="E703">
            <v>0.6</v>
          </cell>
          <cell r="G703">
            <v>-0.48</v>
          </cell>
        </row>
        <row r="705">
          <cell r="B705" t="str">
            <v>VERTICAL</v>
          </cell>
        </row>
        <row r="706">
          <cell r="B706" t="str">
            <v>EJE 1-6 EJE  ENTRE EJE A-F</v>
          </cell>
          <cell r="C706">
            <v>1</v>
          </cell>
          <cell r="D706">
            <v>74.3</v>
          </cell>
          <cell r="E706">
            <v>3.87</v>
          </cell>
          <cell r="G706">
            <v>21.401100000000003</v>
          </cell>
        </row>
        <row r="707">
          <cell r="B707" t="str">
            <v>RESTAR P-1</v>
          </cell>
          <cell r="C707">
            <v>-2</v>
          </cell>
          <cell r="D707">
            <v>1</v>
          </cell>
          <cell r="E707">
            <v>2.1</v>
          </cell>
          <cell r="G707">
            <v>-4.2</v>
          </cell>
        </row>
        <row r="708">
          <cell r="B708" t="str">
            <v>RESTAR P-2</v>
          </cell>
          <cell r="C708">
            <v>-2</v>
          </cell>
          <cell r="D708">
            <v>0.9</v>
          </cell>
          <cell r="E708">
            <v>2.1</v>
          </cell>
          <cell r="G708">
            <v>-3.7800000000000002</v>
          </cell>
        </row>
        <row r="709">
          <cell r="B709" t="str">
            <v>RESTAR P-3</v>
          </cell>
          <cell r="C709">
            <v>-5</v>
          </cell>
          <cell r="D709">
            <v>0.9</v>
          </cell>
          <cell r="E709">
            <v>2.1</v>
          </cell>
          <cell r="G709">
            <v>-9.4500000000000011</v>
          </cell>
        </row>
        <row r="710">
          <cell r="B710" t="str">
            <v>RESTAR P-4</v>
          </cell>
          <cell r="C710">
            <v>-2</v>
          </cell>
          <cell r="D710">
            <v>0.8</v>
          </cell>
          <cell r="E710">
            <v>2.1</v>
          </cell>
          <cell r="G710">
            <v>-3.3600000000000003</v>
          </cell>
        </row>
        <row r="711">
          <cell r="B711" t="str">
            <v>RESTAR P-6</v>
          </cell>
          <cell r="C711">
            <v>-2</v>
          </cell>
          <cell r="D711">
            <v>1.8</v>
          </cell>
          <cell r="E711">
            <v>2.1</v>
          </cell>
          <cell r="G711">
            <v>-7.5600000000000005</v>
          </cell>
        </row>
        <row r="712">
          <cell r="B712" t="str">
            <v>RESTAR V-01</v>
          </cell>
          <cell r="C712">
            <v>-4</v>
          </cell>
          <cell r="D712">
            <v>1.5</v>
          </cell>
          <cell r="E712">
            <v>1.18</v>
          </cell>
          <cell r="G712">
            <v>-7.08</v>
          </cell>
        </row>
        <row r="713">
          <cell r="B713" t="str">
            <v>RESTAR V-02</v>
          </cell>
          <cell r="C713">
            <v>-5</v>
          </cell>
          <cell r="D713">
            <v>0.8</v>
          </cell>
          <cell r="E713">
            <v>0.6</v>
          </cell>
          <cell r="G713">
            <v>-2.4</v>
          </cell>
        </row>
        <row r="714">
          <cell r="B714" t="str">
            <v>RESTAR V-03</v>
          </cell>
          <cell r="C714">
            <v>-1</v>
          </cell>
          <cell r="D714">
            <v>0.8</v>
          </cell>
          <cell r="E714">
            <v>0.6</v>
          </cell>
          <cell r="G714">
            <v>-0.48</v>
          </cell>
        </row>
        <row r="716">
          <cell r="B716" t="str">
            <v>VER PLANO A-01 - A-05 / EXTERIOR-1P</v>
          </cell>
        </row>
        <row r="717">
          <cell r="B717" t="str">
            <v>PRIMER NIVEL</v>
          </cell>
        </row>
        <row r="718">
          <cell r="B718" t="str">
            <v xml:space="preserve"> </v>
          </cell>
        </row>
        <row r="719">
          <cell r="B719" t="str">
            <v>HORIZONTAL</v>
          </cell>
          <cell r="C719">
            <v>1</v>
          </cell>
          <cell r="D719">
            <v>41.28</v>
          </cell>
          <cell r="E719">
            <v>3.87</v>
          </cell>
          <cell r="G719">
            <v>159.75360000000001</v>
          </cell>
        </row>
        <row r="721">
          <cell r="B721" t="str">
            <v xml:space="preserve"> </v>
          </cell>
        </row>
        <row r="722">
          <cell r="B722" t="str">
            <v>VERTICAL</v>
          </cell>
          <cell r="C722">
            <v>1</v>
          </cell>
          <cell r="D722">
            <v>13.55</v>
          </cell>
          <cell r="E722">
            <v>3.87</v>
          </cell>
          <cell r="G722">
            <v>21.401100000000003</v>
          </cell>
        </row>
      </sheetData>
      <sheetData sheetId="4" refreshError="1">
        <row r="13">
          <cell r="A13" t="str">
            <v>01.02.01.03</v>
          </cell>
          <cell r="B13" t="str">
            <v>TARRAJEO EN EXTERIORES</v>
          </cell>
        </row>
        <row r="15">
          <cell r="A15" t="str">
            <v>ITEM</v>
          </cell>
          <cell r="B15" t="str">
            <v>DESCRIPCION</v>
          </cell>
          <cell r="C15" t="str">
            <v>TIPO</v>
          </cell>
          <cell r="D15" t="str">
            <v>Cantid.</v>
          </cell>
          <cell r="E15" t="str">
            <v xml:space="preserve">LARGO </v>
          </cell>
          <cell r="F15" t="str">
            <v>ALTO</v>
          </cell>
          <cell r="G15" t="str">
            <v>ANCHO</v>
          </cell>
          <cell r="H15" t="str">
            <v>PARCIAL</v>
          </cell>
          <cell r="I15" t="str">
            <v>TOTAL</v>
          </cell>
          <cell r="J15" t="str">
            <v>UND</v>
          </cell>
        </row>
        <row r="16">
          <cell r="A16" t="str">
            <v>01.02.01.03.01</v>
          </cell>
          <cell r="B16" t="str">
            <v>TARRAJEO FROTACHADO DE MUROS EXTERIORES C/MORT C:A 1:5, e=1.5 CM</v>
          </cell>
          <cell r="I16">
            <v>979.42560000000003</v>
          </cell>
          <cell r="J16" t="str">
            <v>m2</v>
          </cell>
        </row>
        <row r="17">
          <cell r="A17" t="str">
            <v>VER PLANO A-01 - A-05 / EXTERIOR - 1P</v>
          </cell>
        </row>
        <row r="18">
          <cell r="B18" t="str">
            <v>CERCO PERIMETRICO</v>
          </cell>
        </row>
        <row r="19">
          <cell r="B19" t="str">
            <v>HORIZONTAL</v>
          </cell>
          <cell r="C19" t="str">
            <v>-</v>
          </cell>
          <cell r="D19">
            <v>1</v>
          </cell>
          <cell r="E19">
            <v>224.6</v>
          </cell>
          <cell r="F19">
            <v>3</v>
          </cell>
          <cell r="H19">
            <v>673.8</v>
          </cell>
        </row>
        <row r="20">
          <cell r="B20" t="str">
            <v>RESTAR PR-1</v>
          </cell>
          <cell r="C20" t="str">
            <v>-</v>
          </cell>
          <cell r="D20">
            <v>-1</v>
          </cell>
          <cell r="E20">
            <v>3</v>
          </cell>
          <cell r="F20">
            <v>2</v>
          </cell>
          <cell r="H20">
            <v>-6</v>
          </cell>
        </row>
        <row r="22">
          <cell r="B22" t="str">
            <v>VERTICAL</v>
          </cell>
          <cell r="C22" t="str">
            <v>-</v>
          </cell>
          <cell r="D22">
            <v>1</v>
          </cell>
          <cell r="E22">
            <v>88.53</v>
          </cell>
          <cell r="F22">
            <v>3.52</v>
          </cell>
          <cell r="H22">
            <v>311.62560000000002</v>
          </cell>
        </row>
        <row r="23">
          <cell r="B23" t="str">
            <v xml:space="preserve"> </v>
          </cell>
          <cell r="D23" t="str">
            <v xml:space="preserve"> </v>
          </cell>
          <cell r="E23" t="str">
            <v xml:space="preserve"> </v>
          </cell>
          <cell r="G23" t="str">
            <v xml:space="preserve"> </v>
          </cell>
        </row>
        <row r="26">
          <cell r="A26" t="str">
            <v>01.02.02</v>
          </cell>
          <cell r="B26" t="str">
            <v>REVESTIMIENTOS</v>
          </cell>
        </row>
        <row r="28">
          <cell r="A28" t="str">
            <v>ITEM</v>
          </cell>
          <cell r="B28" t="str">
            <v>DESCRIPCION</v>
          </cell>
          <cell r="C28" t="str">
            <v>TIPO</v>
          </cell>
          <cell r="D28" t="str">
            <v>Cantid.</v>
          </cell>
          <cell r="E28" t="str">
            <v xml:space="preserve">LARGO </v>
          </cell>
          <cell r="F28" t="str">
            <v>ALTO</v>
          </cell>
          <cell r="G28" t="str">
            <v>ANCHO</v>
          </cell>
          <cell r="H28" t="str">
            <v>PARCIAL</v>
          </cell>
          <cell r="I28" t="str">
            <v>TOTAL</v>
          </cell>
          <cell r="J28" t="str">
            <v>UND</v>
          </cell>
        </row>
        <row r="29">
          <cell r="A29" t="str">
            <v>01.02.02.02</v>
          </cell>
          <cell r="B29" t="str">
            <v>REVESTIMIENTO DE SARDINEL CON C:A 1:5, E = 1.5 cm</v>
          </cell>
          <cell r="I29">
            <v>5006.7750000000005</v>
          </cell>
          <cell r="J29" t="str">
            <v>m2</v>
          </cell>
        </row>
        <row r="30">
          <cell r="B30" t="str">
            <v>VER PLANO A-01 - A-05 / SECTOR S1-1P</v>
          </cell>
        </row>
        <row r="31">
          <cell r="B31" t="str">
            <v xml:space="preserve">PRIMER NIVEL </v>
          </cell>
        </row>
        <row r="32">
          <cell r="B32" t="str">
            <v>HORIZONTAL</v>
          </cell>
        </row>
        <row r="33">
          <cell r="B33" t="str">
            <v>EJE A-F ENTRE EJE 1-3</v>
          </cell>
          <cell r="C33" t="str">
            <v>-</v>
          </cell>
          <cell r="D33">
            <v>1</v>
          </cell>
          <cell r="E33">
            <v>5.53</v>
          </cell>
          <cell r="F33">
            <v>0.2</v>
          </cell>
          <cell r="H33">
            <v>21.401100000000003</v>
          </cell>
        </row>
        <row r="34">
          <cell r="B34" t="str">
            <v xml:space="preserve"> </v>
          </cell>
          <cell r="C34" t="str">
            <v>-</v>
          </cell>
          <cell r="D34">
            <v>1</v>
          </cell>
          <cell r="E34">
            <v>5.26</v>
          </cell>
          <cell r="F34">
            <v>0.2</v>
          </cell>
          <cell r="H34">
            <v>19.5672</v>
          </cell>
        </row>
        <row r="35">
          <cell r="B35" t="str">
            <v>RESTAR P-3</v>
          </cell>
          <cell r="C35" t="str">
            <v>-</v>
          </cell>
          <cell r="D35">
            <v>-1</v>
          </cell>
          <cell r="E35">
            <v>0.9</v>
          </cell>
          <cell r="H35">
            <v>-1.8900000000000001</v>
          </cell>
        </row>
        <row r="36">
          <cell r="B36" t="str">
            <v xml:space="preserve"> </v>
          </cell>
          <cell r="C36" t="str">
            <v>-</v>
          </cell>
          <cell r="D36">
            <v>1</v>
          </cell>
          <cell r="E36">
            <v>2.71</v>
          </cell>
          <cell r="F36">
            <v>0.2</v>
          </cell>
          <cell r="H36">
            <v>10.4877</v>
          </cell>
        </row>
        <row r="37">
          <cell r="B37" t="str">
            <v>RESTAR P-3</v>
          </cell>
          <cell r="C37" t="str">
            <v>-</v>
          </cell>
          <cell r="D37">
            <v>-1</v>
          </cell>
          <cell r="E37">
            <v>0.9</v>
          </cell>
          <cell r="H37">
            <v>-1.8900000000000001</v>
          </cell>
        </row>
        <row r="38">
          <cell r="B38" t="str">
            <v xml:space="preserve"> </v>
          </cell>
          <cell r="C38" t="str">
            <v>-</v>
          </cell>
          <cell r="D38">
            <v>2</v>
          </cell>
          <cell r="E38">
            <v>4.63</v>
          </cell>
          <cell r="F38">
            <v>0.2</v>
          </cell>
          <cell r="H38">
            <v>35.836199999999998</v>
          </cell>
        </row>
        <row r="39">
          <cell r="B39" t="str">
            <v>RESTAR P-3</v>
          </cell>
          <cell r="C39" t="str">
            <v>-</v>
          </cell>
          <cell r="D39">
            <v>-1</v>
          </cell>
          <cell r="E39">
            <v>0.9</v>
          </cell>
          <cell r="H39">
            <v>-1.8900000000000001</v>
          </cell>
        </row>
        <row r="40">
          <cell r="C40" t="str">
            <v>-</v>
          </cell>
        </row>
        <row r="41">
          <cell r="B41" t="str">
            <v>EJE A-F ENTRE EJE 4-7</v>
          </cell>
          <cell r="C41" t="str">
            <v>-</v>
          </cell>
          <cell r="D41">
            <v>1</v>
          </cell>
          <cell r="E41">
            <v>11.8</v>
          </cell>
          <cell r="F41">
            <v>0.2</v>
          </cell>
          <cell r="H41">
            <v>45.666000000000004</v>
          </cell>
        </row>
        <row r="42">
          <cell r="B42" t="str">
            <v>RESTAR P-9</v>
          </cell>
          <cell r="C42" t="str">
            <v>-</v>
          </cell>
          <cell r="D42">
            <v>-2</v>
          </cell>
          <cell r="E42">
            <v>1.6</v>
          </cell>
          <cell r="H42">
            <v>-6.7200000000000006</v>
          </cell>
        </row>
        <row r="43">
          <cell r="B43" t="str">
            <v xml:space="preserve"> </v>
          </cell>
          <cell r="C43" t="str">
            <v>-</v>
          </cell>
          <cell r="D43">
            <v>1</v>
          </cell>
          <cell r="E43">
            <v>13.12</v>
          </cell>
          <cell r="F43">
            <v>0.2</v>
          </cell>
          <cell r="H43">
            <v>50.7744</v>
          </cell>
        </row>
        <row r="44">
          <cell r="B44" t="str">
            <v>RESTAR P-9</v>
          </cell>
          <cell r="C44" t="str">
            <v>-</v>
          </cell>
          <cell r="D44">
            <v>-2</v>
          </cell>
          <cell r="E44">
            <v>1.6</v>
          </cell>
          <cell r="H44">
            <v>-6.7200000000000006</v>
          </cell>
        </row>
        <row r="45">
          <cell r="B45" t="str">
            <v xml:space="preserve"> </v>
          </cell>
          <cell r="C45" t="str">
            <v>-</v>
          </cell>
          <cell r="D45">
            <v>1</v>
          </cell>
          <cell r="E45">
            <v>1.93</v>
          </cell>
          <cell r="F45">
            <v>0.2</v>
          </cell>
          <cell r="H45">
            <v>7.4691000000000001</v>
          </cell>
        </row>
        <row r="46">
          <cell r="B46" t="str">
            <v>RESTAR Puerta</v>
          </cell>
          <cell r="C46" t="str">
            <v>-</v>
          </cell>
          <cell r="D46">
            <v>-1</v>
          </cell>
          <cell r="E46">
            <v>0.7</v>
          </cell>
          <cell r="H46">
            <v>-1.47</v>
          </cell>
        </row>
        <row r="47">
          <cell r="B47" t="str">
            <v xml:space="preserve"> </v>
          </cell>
          <cell r="C47" t="str">
            <v>-</v>
          </cell>
          <cell r="D47">
            <v>1</v>
          </cell>
          <cell r="E47">
            <v>2.12</v>
          </cell>
          <cell r="F47">
            <v>0.2</v>
          </cell>
          <cell r="H47">
            <v>8.2044000000000015</v>
          </cell>
        </row>
        <row r="48">
          <cell r="B48" t="str">
            <v xml:space="preserve"> </v>
          </cell>
          <cell r="C48" t="str">
            <v>-</v>
          </cell>
          <cell r="D48">
            <v>1</v>
          </cell>
          <cell r="E48">
            <v>9.4</v>
          </cell>
          <cell r="F48">
            <v>0.2</v>
          </cell>
          <cell r="H48">
            <v>36.378</v>
          </cell>
        </row>
        <row r="49">
          <cell r="B49" t="str">
            <v>RESTAR Puerta</v>
          </cell>
          <cell r="C49" t="str">
            <v>-</v>
          </cell>
          <cell r="D49">
            <v>-1</v>
          </cell>
          <cell r="E49">
            <v>0.7</v>
          </cell>
          <cell r="H49">
            <v>-1.47</v>
          </cell>
        </row>
        <row r="50">
          <cell r="B50" t="str">
            <v>RESTAR P-3</v>
          </cell>
          <cell r="C50" t="str">
            <v>-</v>
          </cell>
          <cell r="D50">
            <v>-1</v>
          </cell>
          <cell r="E50">
            <v>0.9</v>
          </cell>
          <cell r="H50">
            <v>-1.8900000000000001</v>
          </cell>
        </row>
        <row r="51">
          <cell r="B51" t="str">
            <v xml:space="preserve"> </v>
          </cell>
          <cell r="C51" t="str">
            <v>-</v>
          </cell>
          <cell r="D51">
            <v>1</v>
          </cell>
          <cell r="E51">
            <v>3.35</v>
          </cell>
          <cell r="F51">
            <v>0.2</v>
          </cell>
          <cell r="H51">
            <v>12.964500000000001</v>
          </cell>
        </row>
        <row r="52">
          <cell r="B52" t="str">
            <v xml:space="preserve"> </v>
          </cell>
          <cell r="C52" t="str">
            <v>-</v>
          </cell>
          <cell r="D52">
            <v>1</v>
          </cell>
          <cell r="E52">
            <v>1.58</v>
          </cell>
          <cell r="F52">
            <v>0.2</v>
          </cell>
          <cell r="H52">
            <v>6.1146000000000003</v>
          </cell>
        </row>
        <row r="53">
          <cell r="C53" t="str">
            <v>-</v>
          </cell>
        </row>
        <row r="54">
          <cell r="B54" t="str">
            <v>EJE A-F ENTRE EJE 7-10</v>
          </cell>
          <cell r="C54" t="str">
            <v>-</v>
          </cell>
          <cell r="D54">
            <v>1</v>
          </cell>
          <cell r="E54">
            <v>5.91</v>
          </cell>
          <cell r="F54">
            <v>0.2</v>
          </cell>
          <cell r="H54">
            <v>22.871700000000001</v>
          </cell>
        </row>
        <row r="55">
          <cell r="B55" t="str">
            <v>RESTAR Puerta</v>
          </cell>
          <cell r="C55" t="str">
            <v>-</v>
          </cell>
          <cell r="D55">
            <v>-1</v>
          </cell>
          <cell r="E55">
            <v>0.7</v>
          </cell>
          <cell r="H55">
            <v>-1.47</v>
          </cell>
        </row>
        <row r="56">
          <cell r="B56" t="str">
            <v xml:space="preserve"> </v>
          </cell>
          <cell r="C56" t="str">
            <v>-</v>
          </cell>
          <cell r="D56">
            <v>1</v>
          </cell>
          <cell r="E56">
            <v>9.1999999999999993</v>
          </cell>
          <cell r="F56">
            <v>0.2</v>
          </cell>
          <cell r="H56">
            <v>35.603999999999999</v>
          </cell>
        </row>
        <row r="57">
          <cell r="B57" t="str">
            <v>EJE A-F ENTRE EJE 10-13</v>
          </cell>
          <cell r="C57" t="str">
            <v>-</v>
          </cell>
          <cell r="D57">
            <v>1</v>
          </cell>
          <cell r="E57">
            <v>12.57</v>
          </cell>
          <cell r="F57">
            <v>0.2</v>
          </cell>
          <cell r="H57">
            <v>48.645900000000005</v>
          </cell>
        </row>
        <row r="58">
          <cell r="B58" t="str">
            <v xml:space="preserve"> </v>
          </cell>
          <cell r="C58" t="str">
            <v>-</v>
          </cell>
          <cell r="D58">
            <v>1</v>
          </cell>
          <cell r="E58">
            <v>4.29</v>
          </cell>
          <cell r="F58">
            <v>0.2</v>
          </cell>
          <cell r="H58">
            <v>16.6023</v>
          </cell>
        </row>
        <row r="59">
          <cell r="B59" t="str">
            <v xml:space="preserve"> </v>
          </cell>
          <cell r="C59" t="str">
            <v>-</v>
          </cell>
          <cell r="D59">
            <v>1</v>
          </cell>
          <cell r="E59">
            <v>9.61</v>
          </cell>
          <cell r="F59">
            <v>0.2</v>
          </cell>
          <cell r="H59">
            <v>37.1907</v>
          </cell>
        </row>
        <row r="60">
          <cell r="B60" t="str">
            <v>RESTAR P-6</v>
          </cell>
          <cell r="C60" t="str">
            <v>-</v>
          </cell>
          <cell r="D60">
            <v>-1</v>
          </cell>
          <cell r="E60">
            <v>1.8</v>
          </cell>
          <cell r="H60">
            <v>-3.7800000000000002</v>
          </cell>
        </row>
        <row r="61">
          <cell r="B61" t="str">
            <v xml:space="preserve"> </v>
          </cell>
          <cell r="C61" t="str">
            <v>-</v>
          </cell>
          <cell r="D61">
            <v>1</v>
          </cell>
          <cell r="E61">
            <v>6.5</v>
          </cell>
          <cell r="F61">
            <v>0.2</v>
          </cell>
          <cell r="H61">
            <v>25.155000000000001</v>
          </cell>
        </row>
        <row r="62">
          <cell r="B62" t="str">
            <v>RESTAR P-3</v>
          </cell>
          <cell r="C62" t="str">
            <v>-</v>
          </cell>
          <cell r="D62">
            <v>-1</v>
          </cell>
          <cell r="E62">
            <v>0.9</v>
          </cell>
          <cell r="H62">
            <v>-1.8900000000000001</v>
          </cell>
        </row>
        <row r="63">
          <cell r="B63" t="str">
            <v xml:space="preserve"> </v>
          </cell>
          <cell r="C63" t="str">
            <v>-</v>
          </cell>
          <cell r="D63">
            <v>1</v>
          </cell>
          <cell r="E63">
            <v>9.51</v>
          </cell>
          <cell r="F63">
            <v>0.2</v>
          </cell>
          <cell r="H63">
            <v>36.803699999999999</v>
          </cell>
        </row>
        <row r="64">
          <cell r="C64" t="str">
            <v>-</v>
          </cell>
        </row>
        <row r="65">
          <cell r="B65" t="str">
            <v>VERTICAL</v>
          </cell>
          <cell r="C65" t="str">
            <v>-</v>
          </cell>
        </row>
        <row r="66">
          <cell r="B66" t="str">
            <v>EJE 1-3 EJE  ENTRE EJE A-F</v>
          </cell>
          <cell r="C66" t="str">
            <v>-</v>
          </cell>
          <cell r="D66">
            <v>1</v>
          </cell>
          <cell r="E66">
            <v>8.23</v>
          </cell>
          <cell r="F66">
            <v>0.2</v>
          </cell>
          <cell r="H66">
            <v>21.401100000000003</v>
          </cell>
        </row>
        <row r="67">
          <cell r="B67" t="str">
            <v>RESTAR P-3</v>
          </cell>
          <cell r="C67" t="str">
            <v>-</v>
          </cell>
          <cell r="D67">
            <v>-1</v>
          </cell>
          <cell r="E67">
            <v>0.9</v>
          </cell>
          <cell r="H67">
            <v>-1.8900000000000001</v>
          </cell>
        </row>
        <row r="68">
          <cell r="B68" t="str">
            <v xml:space="preserve"> </v>
          </cell>
          <cell r="C68" t="str">
            <v>-</v>
          </cell>
          <cell r="D68">
            <v>1</v>
          </cell>
          <cell r="E68">
            <v>1.6</v>
          </cell>
          <cell r="F68">
            <v>0.2</v>
          </cell>
          <cell r="H68">
            <v>6.1920000000000002</v>
          </cell>
        </row>
        <row r="69">
          <cell r="B69" t="str">
            <v>EJE 4-7 EJE  ENTRE EJE A-F</v>
          </cell>
          <cell r="C69" t="str">
            <v>-</v>
          </cell>
          <cell r="D69">
            <v>1</v>
          </cell>
          <cell r="E69">
            <v>11.4</v>
          </cell>
          <cell r="F69">
            <v>0.2</v>
          </cell>
          <cell r="H69">
            <v>21.401100000000003</v>
          </cell>
        </row>
        <row r="70">
          <cell r="B70" t="str">
            <v>RESTAR P-3</v>
          </cell>
          <cell r="C70" t="str">
            <v>-</v>
          </cell>
          <cell r="D70">
            <v>-2</v>
          </cell>
          <cell r="E70">
            <v>0.9</v>
          </cell>
          <cell r="H70">
            <v>-1.8900000000000001</v>
          </cell>
        </row>
        <row r="71">
          <cell r="B71" t="str">
            <v xml:space="preserve"> </v>
          </cell>
          <cell r="C71" t="str">
            <v>-</v>
          </cell>
          <cell r="D71">
            <v>1</v>
          </cell>
          <cell r="E71">
            <v>0.7</v>
          </cell>
          <cell r="F71">
            <v>0.2</v>
          </cell>
          <cell r="H71">
            <v>2.7090000000000001</v>
          </cell>
        </row>
        <row r="72">
          <cell r="B72" t="str">
            <v xml:space="preserve"> </v>
          </cell>
          <cell r="C72" t="str">
            <v>-</v>
          </cell>
          <cell r="D72">
            <v>3</v>
          </cell>
          <cell r="E72">
            <v>6</v>
          </cell>
          <cell r="F72">
            <v>0.2</v>
          </cell>
          <cell r="H72">
            <v>69.66</v>
          </cell>
        </row>
        <row r="73">
          <cell r="B73" t="str">
            <v xml:space="preserve"> </v>
          </cell>
          <cell r="C73" t="str">
            <v>-</v>
          </cell>
          <cell r="D73">
            <v>1</v>
          </cell>
          <cell r="E73">
            <v>1.1100000000000001</v>
          </cell>
          <cell r="F73">
            <v>0.2</v>
          </cell>
          <cell r="H73">
            <v>4.2957000000000001</v>
          </cell>
        </row>
        <row r="74">
          <cell r="B74" t="str">
            <v xml:space="preserve"> </v>
          </cell>
          <cell r="C74" t="str">
            <v>-</v>
          </cell>
          <cell r="D74">
            <v>1</v>
          </cell>
          <cell r="E74">
            <v>2.4300000000000002</v>
          </cell>
          <cell r="F74">
            <v>0.2</v>
          </cell>
          <cell r="H74">
            <v>9.4041000000000015</v>
          </cell>
        </row>
        <row r="75">
          <cell r="B75" t="str">
            <v>RESTAR P-3</v>
          </cell>
          <cell r="C75" t="str">
            <v>-</v>
          </cell>
          <cell r="D75">
            <v>-1</v>
          </cell>
          <cell r="E75">
            <v>0.9</v>
          </cell>
          <cell r="H75">
            <v>-1.8900000000000001</v>
          </cell>
        </row>
        <row r="76">
          <cell r="B76" t="str">
            <v xml:space="preserve"> </v>
          </cell>
          <cell r="C76" t="str">
            <v>-</v>
          </cell>
          <cell r="D76">
            <v>1</v>
          </cell>
          <cell r="E76">
            <v>2.85</v>
          </cell>
          <cell r="F76">
            <v>0.2</v>
          </cell>
          <cell r="H76">
            <v>11.029500000000001</v>
          </cell>
        </row>
        <row r="77">
          <cell r="B77" t="str">
            <v xml:space="preserve"> </v>
          </cell>
          <cell r="C77" t="str">
            <v>-</v>
          </cell>
          <cell r="D77">
            <v>1</v>
          </cell>
          <cell r="E77">
            <v>3.44</v>
          </cell>
          <cell r="F77">
            <v>0.2</v>
          </cell>
          <cell r="H77">
            <v>13.312799999999999</v>
          </cell>
        </row>
        <row r="78">
          <cell r="B78" t="str">
            <v xml:space="preserve"> </v>
          </cell>
          <cell r="C78" t="str">
            <v>-</v>
          </cell>
          <cell r="D78">
            <v>3</v>
          </cell>
          <cell r="E78">
            <v>0.8</v>
          </cell>
          <cell r="F78">
            <v>0.2</v>
          </cell>
          <cell r="H78">
            <v>9.288000000000002</v>
          </cell>
        </row>
        <row r="79">
          <cell r="B79" t="str">
            <v xml:space="preserve"> </v>
          </cell>
          <cell r="C79" t="str">
            <v>-</v>
          </cell>
          <cell r="D79">
            <v>1</v>
          </cell>
          <cell r="E79">
            <v>8.82</v>
          </cell>
          <cell r="F79">
            <v>0.2</v>
          </cell>
          <cell r="H79">
            <v>34.133400000000002</v>
          </cell>
        </row>
        <row r="80">
          <cell r="B80" t="str">
            <v>EJE 7-10 EJE  ENTRE EJE A-F</v>
          </cell>
          <cell r="C80" t="str">
            <v>-</v>
          </cell>
          <cell r="D80">
            <v>2</v>
          </cell>
          <cell r="E80">
            <v>1.85</v>
          </cell>
          <cell r="F80">
            <v>0.2</v>
          </cell>
          <cell r="H80">
            <v>21.401100000000003</v>
          </cell>
        </row>
        <row r="81">
          <cell r="B81" t="str">
            <v>RESTAR P-3</v>
          </cell>
          <cell r="C81" t="str">
            <v>-</v>
          </cell>
          <cell r="D81">
            <v>-1</v>
          </cell>
          <cell r="E81">
            <v>0.9</v>
          </cell>
          <cell r="H81">
            <v>-1.8900000000000001</v>
          </cell>
        </row>
        <row r="82">
          <cell r="B82" t="str">
            <v xml:space="preserve"> </v>
          </cell>
          <cell r="C82" t="str">
            <v>-</v>
          </cell>
          <cell r="D82">
            <v>1</v>
          </cell>
          <cell r="E82">
            <v>1.48</v>
          </cell>
          <cell r="F82">
            <v>0.2</v>
          </cell>
          <cell r="H82">
            <v>21.401100000000003</v>
          </cell>
        </row>
        <row r="83">
          <cell r="B83" t="str">
            <v>RESTAR Puerta</v>
          </cell>
          <cell r="C83" t="str">
            <v>-</v>
          </cell>
          <cell r="D83">
            <v>-1</v>
          </cell>
          <cell r="E83">
            <v>0.7</v>
          </cell>
          <cell r="H83">
            <v>-1.8900000000000001</v>
          </cell>
        </row>
        <row r="84">
          <cell r="B84" t="str">
            <v xml:space="preserve"> </v>
          </cell>
          <cell r="C84" t="str">
            <v>-</v>
          </cell>
          <cell r="D84">
            <v>1</v>
          </cell>
          <cell r="E84">
            <v>2.78</v>
          </cell>
          <cell r="F84">
            <v>0.2</v>
          </cell>
          <cell r="H84">
            <v>21.401100000000003</v>
          </cell>
        </row>
        <row r="85">
          <cell r="B85" t="str">
            <v xml:space="preserve"> </v>
          </cell>
          <cell r="C85" t="str">
            <v>-</v>
          </cell>
          <cell r="D85">
            <v>1</v>
          </cell>
          <cell r="E85">
            <v>1.92</v>
          </cell>
          <cell r="F85">
            <v>0.2</v>
          </cell>
          <cell r="H85">
            <v>21.401100000000003</v>
          </cell>
        </row>
        <row r="86">
          <cell r="B86" t="str">
            <v>RESTAR Puerta</v>
          </cell>
          <cell r="C86" t="str">
            <v>-</v>
          </cell>
          <cell r="D86">
            <v>-1</v>
          </cell>
          <cell r="E86">
            <v>0.7</v>
          </cell>
          <cell r="H86">
            <v>-1.8900000000000001</v>
          </cell>
        </row>
        <row r="87">
          <cell r="B87" t="str">
            <v>EJE 10-13 EJE  ENTRE EJE A-F</v>
          </cell>
          <cell r="C87" t="str">
            <v>-</v>
          </cell>
          <cell r="D87">
            <v>1</v>
          </cell>
          <cell r="E87">
            <v>7.24</v>
          </cell>
          <cell r="F87">
            <v>0.2</v>
          </cell>
          <cell r="H87">
            <v>21.401100000000003</v>
          </cell>
        </row>
        <row r="88">
          <cell r="B88" t="str">
            <v xml:space="preserve"> </v>
          </cell>
          <cell r="C88" t="str">
            <v>-</v>
          </cell>
          <cell r="D88">
            <v>1</v>
          </cell>
          <cell r="E88">
            <v>2.4</v>
          </cell>
          <cell r="F88">
            <v>0.2</v>
          </cell>
          <cell r="H88">
            <v>21.401100000000003</v>
          </cell>
        </row>
        <row r="89">
          <cell r="B89" t="str">
            <v xml:space="preserve"> </v>
          </cell>
          <cell r="C89" t="str">
            <v>-</v>
          </cell>
          <cell r="D89">
            <v>1</v>
          </cell>
          <cell r="E89">
            <v>0.5</v>
          </cell>
          <cell r="F89">
            <v>0.2</v>
          </cell>
          <cell r="H89">
            <v>21.401100000000003</v>
          </cell>
        </row>
        <row r="90">
          <cell r="B90" t="str">
            <v xml:space="preserve"> </v>
          </cell>
          <cell r="C90" t="str">
            <v>-</v>
          </cell>
          <cell r="D90">
            <v>1</v>
          </cell>
          <cell r="E90">
            <v>2.62</v>
          </cell>
          <cell r="F90">
            <v>0.2</v>
          </cell>
          <cell r="H90">
            <v>21.401100000000003</v>
          </cell>
        </row>
        <row r="91">
          <cell r="B91" t="str">
            <v xml:space="preserve"> </v>
          </cell>
          <cell r="C91" t="str">
            <v>-</v>
          </cell>
          <cell r="D91">
            <v>1</v>
          </cell>
          <cell r="E91">
            <v>3.73</v>
          </cell>
          <cell r="F91">
            <v>0.2</v>
          </cell>
          <cell r="H91">
            <v>21.401100000000003</v>
          </cell>
        </row>
        <row r="92">
          <cell r="B92" t="str">
            <v xml:space="preserve"> </v>
          </cell>
          <cell r="C92" t="str">
            <v>-</v>
          </cell>
          <cell r="D92">
            <v>1</v>
          </cell>
          <cell r="E92">
            <v>2.5</v>
          </cell>
          <cell r="F92">
            <v>0.2</v>
          </cell>
          <cell r="H92">
            <v>21.401100000000003</v>
          </cell>
        </row>
        <row r="93">
          <cell r="B93" t="str">
            <v>RESTAR P-4</v>
          </cell>
          <cell r="C93" t="str">
            <v>-</v>
          </cell>
          <cell r="D93">
            <v>-1</v>
          </cell>
          <cell r="E93">
            <v>0.8</v>
          </cell>
          <cell r="H93">
            <v>-1.8900000000000001</v>
          </cell>
        </row>
        <row r="94">
          <cell r="B94" t="str">
            <v xml:space="preserve"> </v>
          </cell>
          <cell r="C94" t="str">
            <v>-</v>
          </cell>
          <cell r="D94">
            <v>1</v>
          </cell>
          <cell r="E94">
            <v>4.2699999999999996</v>
          </cell>
          <cell r="F94">
            <v>0.2</v>
          </cell>
          <cell r="H94">
            <v>21.401100000000003</v>
          </cell>
        </row>
        <row r="95">
          <cell r="B95" t="str">
            <v>RESTAR P-5</v>
          </cell>
          <cell r="C95" t="str">
            <v>-</v>
          </cell>
          <cell r="D95">
            <v>-1</v>
          </cell>
          <cell r="E95">
            <v>1.4</v>
          </cell>
          <cell r="H95">
            <v>-1.8900000000000001</v>
          </cell>
        </row>
        <row r="96">
          <cell r="B96" t="str">
            <v xml:space="preserve"> </v>
          </cell>
          <cell r="C96" t="str">
            <v>-</v>
          </cell>
          <cell r="D96">
            <v>1</v>
          </cell>
          <cell r="E96">
            <v>6.24</v>
          </cell>
          <cell r="F96">
            <v>0.2</v>
          </cell>
          <cell r="H96">
            <v>21.401100000000003</v>
          </cell>
        </row>
        <row r="97">
          <cell r="C97" t="str">
            <v>-</v>
          </cell>
        </row>
        <row r="98">
          <cell r="B98" t="str">
            <v>MUROS BAJOS</v>
          </cell>
          <cell r="C98" t="str">
            <v>-</v>
          </cell>
        </row>
        <row r="99">
          <cell r="B99" t="str">
            <v>HORIZONTAL</v>
          </cell>
          <cell r="C99" t="str">
            <v>-</v>
          </cell>
        </row>
        <row r="100">
          <cell r="B100" t="str">
            <v>EJE A-F ENTRE EJE 1-2</v>
          </cell>
          <cell r="C100" t="str">
            <v>-</v>
          </cell>
          <cell r="D100">
            <v>1</v>
          </cell>
          <cell r="E100">
            <v>0.91</v>
          </cell>
          <cell r="F100">
            <v>0.2</v>
          </cell>
          <cell r="H100">
            <v>1.9110000000000003</v>
          </cell>
        </row>
        <row r="101">
          <cell r="B101" t="str">
            <v>EJE A-F ENTRE EJE 4-5</v>
          </cell>
          <cell r="C101" t="str">
            <v>-</v>
          </cell>
          <cell r="D101">
            <v>1</v>
          </cell>
          <cell r="E101">
            <v>0.43</v>
          </cell>
          <cell r="F101">
            <v>0.2</v>
          </cell>
          <cell r="H101">
            <v>0.90300000000000002</v>
          </cell>
        </row>
        <row r="102">
          <cell r="C102" t="str">
            <v>-</v>
          </cell>
        </row>
        <row r="103">
          <cell r="B103" t="str">
            <v>VERTICAL</v>
          </cell>
          <cell r="C103" t="str">
            <v>-</v>
          </cell>
          <cell r="F103">
            <v>0.2</v>
          </cell>
        </row>
        <row r="104">
          <cell r="B104" t="str">
            <v>EJE 1-2 ENTRE EJE A-F</v>
          </cell>
          <cell r="C104" t="str">
            <v>-</v>
          </cell>
          <cell r="D104">
            <v>1</v>
          </cell>
          <cell r="E104">
            <v>1.48</v>
          </cell>
          <cell r="F104">
            <v>0.2</v>
          </cell>
          <cell r="H104">
            <v>3.1080000000000001</v>
          </cell>
        </row>
        <row r="105">
          <cell r="B105" t="str">
            <v>EJE 4-5 ENTRE EJE A-F</v>
          </cell>
          <cell r="C105" t="str">
            <v>-</v>
          </cell>
          <cell r="D105">
            <v>1</v>
          </cell>
          <cell r="E105">
            <v>0.6</v>
          </cell>
          <cell r="F105">
            <v>0.2</v>
          </cell>
          <cell r="H105">
            <v>1.26</v>
          </cell>
        </row>
        <row r="106">
          <cell r="B106" t="str">
            <v>EJE 8-10 ENTRE EJE A-F</v>
          </cell>
          <cell r="C106" t="str">
            <v>-</v>
          </cell>
          <cell r="D106">
            <v>1</v>
          </cell>
          <cell r="E106">
            <v>0.98</v>
          </cell>
          <cell r="F106">
            <v>0.2</v>
          </cell>
          <cell r="H106">
            <v>2.0579999999999998</v>
          </cell>
        </row>
        <row r="108">
          <cell r="B108" t="str">
            <v>VER PLANO A-01 - A-05 / SECTOR S2-1P</v>
          </cell>
        </row>
        <row r="109">
          <cell r="B109" t="str">
            <v xml:space="preserve">PRIMER NIVEL </v>
          </cell>
        </row>
        <row r="110">
          <cell r="B110" t="str">
            <v>HORIZONTAL</v>
          </cell>
        </row>
        <row r="111">
          <cell r="B111" t="str">
            <v>EJE A-E ENTRE EJE 1-6</v>
          </cell>
          <cell r="C111" t="str">
            <v>-</v>
          </cell>
          <cell r="D111">
            <v>1</v>
          </cell>
          <cell r="E111">
            <v>8.27</v>
          </cell>
          <cell r="F111">
            <v>0.2</v>
          </cell>
          <cell r="H111">
            <v>32.004899999999999</v>
          </cell>
        </row>
        <row r="112">
          <cell r="B112" t="str">
            <v xml:space="preserve"> </v>
          </cell>
          <cell r="C112" t="str">
            <v>-</v>
          </cell>
          <cell r="D112">
            <v>1</v>
          </cell>
          <cell r="E112">
            <v>19.29</v>
          </cell>
          <cell r="F112">
            <v>0.2</v>
          </cell>
          <cell r="H112">
            <v>71.758799999999994</v>
          </cell>
        </row>
        <row r="113">
          <cell r="B113" t="str">
            <v>RESTAR P-2</v>
          </cell>
          <cell r="C113" t="str">
            <v>-</v>
          </cell>
          <cell r="D113">
            <v>-5</v>
          </cell>
          <cell r="E113">
            <v>1.2</v>
          </cell>
          <cell r="H113">
            <v>-12.600000000000001</v>
          </cell>
        </row>
        <row r="114">
          <cell r="B114" t="str">
            <v xml:space="preserve"> </v>
          </cell>
          <cell r="C114" t="str">
            <v>-</v>
          </cell>
          <cell r="D114">
            <v>1</v>
          </cell>
          <cell r="E114">
            <v>11.69</v>
          </cell>
          <cell r="F114">
            <v>0.2</v>
          </cell>
          <cell r="H114">
            <v>45.240299999999998</v>
          </cell>
        </row>
        <row r="115">
          <cell r="B115" t="str">
            <v>RESTAR P-1</v>
          </cell>
          <cell r="C115" t="str">
            <v>-</v>
          </cell>
          <cell r="D115">
            <v>-1</v>
          </cell>
          <cell r="E115">
            <v>1</v>
          </cell>
          <cell r="H115">
            <v>-2.1</v>
          </cell>
        </row>
        <row r="116">
          <cell r="B116" t="str">
            <v>RESTAR P-2</v>
          </cell>
          <cell r="C116" t="str">
            <v>-</v>
          </cell>
          <cell r="D116">
            <v>-1</v>
          </cell>
          <cell r="E116">
            <v>1.2</v>
          </cell>
          <cell r="H116">
            <v>-2.52</v>
          </cell>
        </row>
        <row r="117">
          <cell r="B117" t="str">
            <v xml:space="preserve"> </v>
          </cell>
          <cell r="C117" t="str">
            <v>-</v>
          </cell>
          <cell r="D117">
            <v>1</v>
          </cell>
          <cell r="E117">
            <v>3.58</v>
          </cell>
          <cell r="F117">
            <v>0.2</v>
          </cell>
          <cell r="H117">
            <v>13.854600000000001</v>
          </cell>
        </row>
        <row r="118">
          <cell r="B118" t="str">
            <v>RESTAR P-4</v>
          </cell>
          <cell r="C118" t="str">
            <v>-</v>
          </cell>
          <cell r="D118">
            <v>-1</v>
          </cell>
          <cell r="E118">
            <v>0.8</v>
          </cell>
          <cell r="H118">
            <v>-1.6800000000000002</v>
          </cell>
        </row>
        <row r="119">
          <cell r="C119" t="str">
            <v>-</v>
          </cell>
        </row>
        <row r="120">
          <cell r="B120" t="str">
            <v>EJE A-F ENTRE EJE 6-12</v>
          </cell>
          <cell r="C120" t="str">
            <v>-</v>
          </cell>
          <cell r="D120">
            <v>2</v>
          </cell>
          <cell r="E120">
            <v>2.68</v>
          </cell>
          <cell r="F120">
            <v>0.2</v>
          </cell>
          <cell r="H120">
            <v>20.743200000000002</v>
          </cell>
        </row>
        <row r="121">
          <cell r="B121" t="str">
            <v xml:space="preserve"> </v>
          </cell>
          <cell r="C121" t="str">
            <v>-</v>
          </cell>
          <cell r="D121">
            <v>1</v>
          </cell>
          <cell r="E121">
            <v>1.1299999999999999</v>
          </cell>
          <cell r="F121">
            <v>0.2</v>
          </cell>
          <cell r="H121">
            <v>4.3731</v>
          </cell>
        </row>
        <row r="122">
          <cell r="B122" t="str">
            <v xml:space="preserve"> </v>
          </cell>
          <cell r="C122" t="str">
            <v>-</v>
          </cell>
          <cell r="D122">
            <v>2</v>
          </cell>
          <cell r="E122">
            <v>1.43</v>
          </cell>
          <cell r="F122">
            <v>0.2</v>
          </cell>
          <cell r="H122">
            <v>11.068199999999999</v>
          </cell>
        </row>
        <row r="123">
          <cell r="B123" t="str">
            <v>RESTAR P-3</v>
          </cell>
          <cell r="C123" t="str">
            <v>-</v>
          </cell>
          <cell r="D123">
            <v>-2</v>
          </cell>
          <cell r="E123">
            <v>0.9</v>
          </cell>
          <cell r="H123">
            <v>-3.7800000000000002</v>
          </cell>
        </row>
        <row r="124">
          <cell r="B124" t="str">
            <v xml:space="preserve"> </v>
          </cell>
          <cell r="C124" t="str">
            <v>-</v>
          </cell>
          <cell r="D124">
            <v>1</v>
          </cell>
          <cell r="E124">
            <v>2.33</v>
          </cell>
          <cell r="F124">
            <v>0.2</v>
          </cell>
          <cell r="H124">
            <v>9.017100000000001</v>
          </cell>
        </row>
        <row r="125">
          <cell r="B125" t="str">
            <v>RESTAR P-1</v>
          </cell>
          <cell r="C125" t="str">
            <v>-</v>
          </cell>
          <cell r="D125">
            <v>-1</v>
          </cell>
          <cell r="E125">
            <v>1</v>
          </cell>
          <cell r="H125">
            <v>-2.1</v>
          </cell>
        </row>
        <row r="126">
          <cell r="B126" t="str">
            <v xml:space="preserve"> </v>
          </cell>
          <cell r="C126" t="str">
            <v>-</v>
          </cell>
          <cell r="D126">
            <v>1</v>
          </cell>
          <cell r="E126">
            <v>2.5099999999999998</v>
          </cell>
          <cell r="F126">
            <v>0.2</v>
          </cell>
          <cell r="H126">
            <v>9.7136999999999993</v>
          </cell>
        </row>
        <row r="127">
          <cell r="B127" t="str">
            <v xml:space="preserve"> </v>
          </cell>
          <cell r="C127" t="str">
            <v>-</v>
          </cell>
          <cell r="D127">
            <v>1</v>
          </cell>
          <cell r="E127">
            <v>10.29</v>
          </cell>
          <cell r="F127">
            <v>0.2</v>
          </cell>
          <cell r="H127">
            <v>39.822299999999998</v>
          </cell>
        </row>
        <row r="128">
          <cell r="B128" t="str">
            <v>RESTAR P-3</v>
          </cell>
          <cell r="C128" t="str">
            <v>-</v>
          </cell>
          <cell r="D128">
            <v>-1</v>
          </cell>
          <cell r="E128">
            <v>0.9</v>
          </cell>
          <cell r="H128">
            <v>-1.8900000000000001</v>
          </cell>
        </row>
        <row r="129">
          <cell r="B129" t="str">
            <v>RESTAR P-4</v>
          </cell>
          <cell r="C129" t="str">
            <v>-</v>
          </cell>
          <cell r="D129">
            <v>-1</v>
          </cell>
          <cell r="E129">
            <v>0.8</v>
          </cell>
          <cell r="H129">
            <v>-1.6800000000000002</v>
          </cell>
        </row>
        <row r="130">
          <cell r="B130" t="str">
            <v xml:space="preserve"> </v>
          </cell>
          <cell r="C130" t="str">
            <v>-</v>
          </cell>
          <cell r="D130">
            <v>1</v>
          </cell>
          <cell r="E130">
            <v>10.37</v>
          </cell>
          <cell r="F130">
            <v>0.2</v>
          </cell>
          <cell r="H130">
            <v>40.131899999999995</v>
          </cell>
        </row>
        <row r="131">
          <cell r="B131" t="str">
            <v>RESTAR P-2</v>
          </cell>
          <cell r="C131" t="str">
            <v>-</v>
          </cell>
          <cell r="D131">
            <v>-3</v>
          </cell>
          <cell r="E131">
            <v>1.2</v>
          </cell>
          <cell r="H131">
            <v>-7.56</v>
          </cell>
        </row>
        <row r="132">
          <cell r="B132" t="str">
            <v xml:space="preserve"> </v>
          </cell>
          <cell r="C132" t="str">
            <v>-</v>
          </cell>
          <cell r="D132">
            <v>2</v>
          </cell>
          <cell r="E132">
            <v>1.47</v>
          </cell>
          <cell r="F132">
            <v>0.2</v>
          </cell>
          <cell r="H132">
            <v>11.377800000000001</v>
          </cell>
        </row>
        <row r="133">
          <cell r="B133" t="str">
            <v xml:space="preserve"> </v>
          </cell>
          <cell r="C133" t="str">
            <v>-</v>
          </cell>
          <cell r="D133">
            <v>1</v>
          </cell>
          <cell r="E133">
            <v>2.4900000000000002</v>
          </cell>
          <cell r="F133">
            <v>0.2</v>
          </cell>
          <cell r="H133">
            <v>9.6363000000000003</v>
          </cell>
        </row>
        <row r="134">
          <cell r="C134" t="str">
            <v>-</v>
          </cell>
        </row>
        <row r="135">
          <cell r="B135" t="str">
            <v>VERTICAL</v>
          </cell>
          <cell r="C135" t="str">
            <v>-</v>
          </cell>
        </row>
        <row r="136">
          <cell r="B136" t="str">
            <v>EJE 1-6 ENTRE EJE A-E</v>
          </cell>
          <cell r="C136" t="str">
            <v>-</v>
          </cell>
          <cell r="D136">
            <v>1</v>
          </cell>
          <cell r="E136">
            <v>6.93</v>
          </cell>
          <cell r="F136">
            <v>0.2</v>
          </cell>
          <cell r="H136">
            <v>21.401100000000003</v>
          </cell>
        </row>
        <row r="137">
          <cell r="B137" t="str">
            <v>RESTAR P-4</v>
          </cell>
          <cell r="C137" t="str">
            <v>-</v>
          </cell>
          <cell r="D137">
            <v>-1</v>
          </cell>
          <cell r="E137">
            <v>0.8</v>
          </cell>
          <cell r="H137">
            <v>-1.8900000000000001</v>
          </cell>
        </row>
        <row r="138">
          <cell r="B138" t="str">
            <v xml:space="preserve"> </v>
          </cell>
          <cell r="C138" t="str">
            <v>-</v>
          </cell>
          <cell r="D138">
            <v>3</v>
          </cell>
          <cell r="E138">
            <v>7.92</v>
          </cell>
          <cell r="F138">
            <v>0.2</v>
          </cell>
          <cell r="H138">
            <v>91.9512</v>
          </cell>
        </row>
        <row r="139">
          <cell r="B139" t="str">
            <v xml:space="preserve"> </v>
          </cell>
          <cell r="C139" t="str">
            <v>-</v>
          </cell>
          <cell r="D139">
            <v>1</v>
          </cell>
          <cell r="E139">
            <v>5.23</v>
          </cell>
          <cell r="F139">
            <v>0.2</v>
          </cell>
          <cell r="H139">
            <v>20.240100000000002</v>
          </cell>
        </row>
        <row r="140">
          <cell r="B140" t="str">
            <v>RESTAR P-4</v>
          </cell>
          <cell r="C140" t="str">
            <v>-</v>
          </cell>
          <cell r="D140">
            <v>-1</v>
          </cell>
          <cell r="E140">
            <v>0.8</v>
          </cell>
          <cell r="H140">
            <v>-1.8900000000000001</v>
          </cell>
        </row>
        <row r="141">
          <cell r="B141" t="str">
            <v xml:space="preserve"> </v>
          </cell>
          <cell r="C141" t="str">
            <v>-</v>
          </cell>
          <cell r="D141">
            <v>1</v>
          </cell>
          <cell r="E141">
            <v>6.63</v>
          </cell>
          <cell r="F141">
            <v>0.2</v>
          </cell>
          <cell r="H141">
            <v>25.658100000000001</v>
          </cell>
        </row>
        <row r="142">
          <cell r="B142" t="str">
            <v>RESTAR P-4</v>
          </cell>
          <cell r="C142" t="str">
            <v>-</v>
          </cell>
          <cell r="D142">
            <v>-1</v>
          </cell>
          <cell r="E142">
            <v>0.8</v>
          </cell>
          <cell r="H142">
            <v>-1.8900000000000001</v>
          </cell>
        </row>
        <row r="143">
          <cell r="B143" t="str">
            <v xml:space="preserve"> </v>
          </cell>
          <cell r="C143" t="str">
            <v>-</v>
          </cell>
          <cell r="D143">
            <v>2</v>
          </cell>
          <cell r="E143">
            <v>2.52</v>
          </cell>
          <cell r="F143">
            <v>0.2</v>
          </cell>
          <cell r="H143">
            <v>19.504799999999999</v>
          </cell>
        </row>
        <row r="144">
          <cell r="B144" t="str">
            <v>RESTAR P-4</v>
          </cell>
          <cell r="C144" t="str">
            <v>-</v>
          </cell>
          <cell r="D144">
            <v>-2</v>
          </cell>
          <cell r="E144">
            <v>0.8</v>
          </cell>
          <cell r="H144">
            <v>-1.8900000000000001</v>
          </cell>
        </row>
        <row r="145">
          <cell r="B145" t="str">
            <v xml:space="preserve"> </v>
          </cell>
          <cell r="C145" t="str">
            <v>-</v>
          </cell>
          <cell r="D145">
            <v>1</v>
          </cell>
          <cell r="E145">
            <v>5.35</v>
          </cell>
          <cell r="F145">
            <v>0.2</v>
          </cell>
          <cell r="H145">
            <v>20.704499999999999</v>
          </cell>
        </row>
        <row r="146">
          <cell r="B146" t="str">
            <v>RESTAR P-4</v>
          </cell>
          <cell r="C146" t="str">
            <v>-</v>
          </cell>
          <cell r="D146">
            <v>-1</v>
          </cell>
          <cell r="E146">
            <v>0.8</v>
          </cell>
          <cell r="H146">
            <v>-1.8900000000000001</v>
          </cell>
        </row>
        <row r="147">
          <cell r="B147" t="str">
            <v xml:space="preserve"> </v>
          </cell>
          <cell r="C147" t="str">
            <v>-</v>
          </cell>
          <cell r="D147">
            <v>1</v>
          </cell>
          <cell r="E147">
            <v>12.16</v>
          </cell>
          <cell r="F147">
            <v>0.2</v>
          </cell>
          <cell r="H147">
            <v>47.059200000000004</v>
          </cell>
        </row>
        <row r="148">
          <cell r="B148" t="str">
            <v>RESTAR P-4</v>
          </cell>
          <cell r="C148" t="str">
            <v>-</v>
          </cell>
          <cell r="D148">
            <v>-1</v>
          </cell>
          <cell r="E148">
            <v>0.8</v>
          </cell>
          <cell r="H148">
            <v>-1.8900000000000001</v>
          </cell>
        </row>
        <row r="149">
          <cell r="B149" t="str">
            <v>EJE 6-12 ENTRE EJE A-F</v>
          </cell>
          <cell r="C149" t="str">
            <v>-</v>
          </cell>
          <cell r="D149">
            <v>1</v>
          </cell>
          <cell r="E149">
            <v>2.12</v>
          </cell>
          <cell r="F149">
            <v>0.2</v>
          </cell>
          <cell r="H149">
            <v>21.401100000000003</v>
          </cell>
        </row>
        <row r="150">
          <cell r="B150" t="str">
            <v xml:space="preserve"> </v>
          </cell>
          <cell r="C150" t="str">
            <v>-</v>
          </cell>
          <cell r="D150">
            <v>1</v>
          </cell>
          <cell r="E150">
            <v>9.08</v>
          </cell>
          <cell r="F150">
            <v>0.2</v>
          </cell>
          <cell r="H150">
            <v>21.401100000000003</v>
          </cell>
        </row>
        <row r="151">
          <cell r="B151" t="str">
            <v xml:space="preserve"> </v>
          </cell>
          <cell r="C151" t="str">
            <v>-</v>
          </cell>
          <cell r="D151">
            <v>1</v>
          </cell>
          <cell r="E151">
            <v>4.6500000000000004</v>
          </cell>
          <cell r="F151">
            <v>0.2</v>
          </cell>
          <cell r="H151">
            <v>21.401100000000003</v>
          </cell>
        </row>
        <row r="152">
          <cell r="B152" t="str">
            <v>RESTAR P-3</v>
          </cell>
          <cell r="C152" t="str">
            <v>-</v>
          </cell>
          <cell r="D152">
            <v>-2</v>
          </cell>
          <cell r="E152">
            <v>0.9</v>
          </cell>
          <cell r="H152">
            <v>-1.8900000000000001</v>
          </cell>
        </row>
        <row r="153">
          <cell r="B153" t="str">
            <v xml:space="preserve"> </v>
          </cell>
          <cell r="C153" t="str">
            <v>-</v>
          </cell>
          <cell r="D153">
            <v>1</v>
          </cell>
          <cell r="E153">
            <v>2.2599999999999998</v>
          </cell>
          <cell r="F153">
            <v>0.2</v>
          </cell>
          <cell r="H153">
            <v>21.401100000000003</v>
          </cell>
        </row>
        <row r="154">
          <cell r="B154" t="str">
            <v xml:space="preserve"> </v>
          </cell>
          <cell r="C154" t="str">
            <v>-</v>
          </cell>
          <cell r="D154">
            <v>1</v>
          </cell>
          <cell r="E154">
            <v>12.1</v>
          </cell>
          <cell r="F154">
            <v>0.2</v>
          </cell>
          <cell r="H154">
            <v>21.401100000000003</v>
          </cell>
        </row>
        <row r="155">
          <cell r="B155" t="str">
            <v xml:space="preserve"> </v>
          </cell>
          <cell r="C155" t="str">
            <v>-</v>
          </cell>
          <cell r="D155">
            <v>2</v>
          </cell>
          <cell r="E155">
            <v>2.4</v>
          </cell>
          <cell r="F155">
            <v>0.2</v>
          </cell>
          <cell r="H155">
            <v>21.401100000000003</v>
          </cell>
        </row>
        <row r="156">
          <cell r="B156" t="str">
            <v>RESTAR P-4</v>
          </cell>
          <cell r="C156" t="str">
            <v>-</v>
          </cell>
          <cell r="D156">
            <v>-2</v>
          </cell>
          <cell r="E156">
            <v>0.8</v>
          </cell>
          <cell r="H156">
            <v>-1.8900000000000001</v>
          </cell>
        </row>
        <row r="157">
          <cell r="B157" t="str">
            <v xml:space="preserve"> </v>
          </cell>
          <cell r="C157" t="str">
            <v>-</v>
          </cell>
          <cell r="D157">
            <v>1</v>
          </cell>
          <cell r="E157">
            <v>10.25</v>
          </cell>
          <cell r="F157">
            <v>0.2</v>
          </cell>
          <cell r="H157">
            <v>21.401100000000003</v>
          </cell>
        </row>
        <row r="158">
          <cell r="B158" t="str">
            <v xml:space="preserve"> </v>
          </cell>
          <cell r="C158" t="str">
            <v>-</v>
          </cell>
          <cell r="D158">
            <v>1</v>
          </cell>
          <cell r="E158">
            <v>7.87</v>
          </cell>
          <cell r="F158">
            <v>0.2</v>
          </cell>
          <cell r="H158">
            <v>21.401100000000003</v>
          </cell>
        </row>
        <row r="159">
          <cell r="B159" t="str">
            <v>RESTAR P-4</v>
          </cell>
          <cell r="C159" t="str">
            <v>-</v>
          </cell>
          <cell r="D159">
            <v>-1</v>
          </cell>
          <cell r="E159">
            <v>0.8</v>
          </cell>
          <cell r="H159">
            <v>-1.8900000000000001</v>
          </cell>
        </row>
        <row r="160">
          <cell r="B160" t="str">
            <v>RESTAR P-3</v>
          </cell>
          <cell r="C160" t="str">
            <v>-</v>
          </cell>
          <cell r="D160">
            <v>-2</v>
          </cell>
          <cell r="E160">
            <v>0.9</v>
          </cell>
          <cell r="H160">
            <v>-1.8900000000000001</v>
          </cell>
        </row>
        <row r="161">
          <cell r="B161" t="str">
            <v xml:space="preserve"> </v>
          </cell>
          <cell r="C161" t="str">
            <v>-</v>
          </cell>
          <cell r="D161">
            <v>1</v>
          </cell>
          <cell r="E161">
            <v>15.08</v>
          </cell>
          <cell r="F161">
            <v>0.2</v>
          </cell>
          <cell r="H161">
            <v>21.401100000000003</v>
          </cell>
        </row>
        <row r="162">
          <cell r="C162" t="str">
            <v>-</v>
          </cell>
        </row>
        <row r="163">
          <cell r="B163" t="str">
            <v>MUROS BAJOS</v>
          </cell>
          <cell r="C163" t="str">
            <v>-</v>
          </cell>
        </row>
        <row r="164">
          <cell r="B164" t="str">
            <v>HORIZONTAL</v>
          </cell>
          <cell r="C164" t="str">
            <v>-</v>
          </cell>
        </row>
        <row r="165">
          <cell r="B165" t="str">
            <v>EJE C-E ENTRE EJE 6-7</v>
          </cell>
          <cell r="C165" t="str">
            <v>-</v>
          </cell>
          <cell r="D165">
            <v>2</v>
          </cell>
          <cell r="E165">
            <v>1.25</v>
          </cell>
          <cell r="F165">
            <v>0.2</v>
          </cell>
          <cell r="H165">
            <v>5.25</v>
          </cell>
        </row>
        <row r="167">
          <cell r="B167" t="str">
            <v>VER PLANO A-01 - A-05 / SECTOR S3-1P</v>
          </cell>
        </row>
        <row r="168">
          <cell r="B168" t="str">
            <v xml:space="preserve">PRIMER NIVEL </v>
          </cell>
        </row>
        <row r="169">
          <cell r="B169" t="str">
            <v>HORIZONTAL</v>
          </cell>
        </row>
        <row r="170">
          <cell r="B170" t="str">
            <v>EJE A-D ENTRE EJE 1-5</v>
          </cell>
          <cell r="C170" t="str">
            <v>-</v>
          </cell>
          <cell r="D170">
            <v>1</v>
          </cell>
          <cell r="E170">
            <v>11.33</v>
          </cell>
          <cell r="F170">
            <v>0.2</v>
          </cell>
          <cell r="H170">
            <v>43.847100000000005</v>
          </cell>
        </row>
        <row r="171">
          <cell r="B171" t="str">
            <v>RESTAR PCF-1</v>
          </cell>
          <cell r="C171" t="str">
            <v>-</v>
          </cell>
          <cell r="D171">
            <v>-1</v>
          </cell>
          <cell r="E171">
            <v>1</v>
          </cell>
          <cell r="H171">
            <v>-2.1</v>
          </cell>
        </row>
        <row r="172">
          <cell r="B172" t="str">
            <v xml:space="preserve"> </v>
          </cell>
          <cell r="C172" t="str">
            <v>-</v>
          </cell>
          <cell r="D172">
            <v>1</v>
          </cell>
          <cell r="E172">
            <v>3.44</v>
          </cell>
          <cell r="F172">
            <v>0.2</v>
          </cell>
          <cell r="H172">
            <v>21.401100000000003</v>
          </cell>
        </row>
        <row r="173">
          <cell r="B173" t="str">
            <v xml:space="preserve"> </v>
          </cell>
          <cell r="C173" t="str">
            <v>-</v>
          </cell>
          <cell r="D173">
            <v>1</v>
          </cell>
          <cell r="E173">
            <v>10.33</v>
          </cell>
          <cell r="F173">
            <v>0.2</v>
          </cell>
          <cell r="H173">
            <v>21.401100000000003</v>
          </cell>
        </row>
        <row r="174">
          <cell r="B174" t="str">
            <v xml:space="preserve"> </v>
          </cell>
          <cell r="C174" t="str">
            <v>-</v>
          </cell>
          <cell r="D174">
            <v>7</v>
          </cell>
          <cell r="E174">
            <v>2.2799999999999998</v>
          </cell>
          <cell r="F174">
            <v>0.2</v>
          </cell>
          <cell r="H174">
            <v>21.401100000000003</v>
          </cell>
        </row>
        <row r="175">
          <cell r="B175" t="str">
            <v>RESTAR Puerta</v>
          </cell>
          <cell r="C175" t="str">
            <v>-</v>
          </cell>
          <cell r="D175">
            <v>-3</v>
          </cell>
          <cell r="E175">
            <v>0.7</v>
          </cell>
          <cell r="H175">
            <v>-1.8900000000000001</v>
          </cell>
        </row>
        <row r="176">
          <cell r="B176" t="str">
            <v xml:space="preserve"> </v>
          </cell>
          <cell r="C176" t="str">
            <v>-</v>
          </cell>
          <cell r="D176">
            <v>1</v>
          </cell>
          <cell r="E176">
            <v>3.28</v>
          </cell>
          <cell r="F176">
            <v>0.2</v>
          </cell>
          <cell r="H176">
            <v>21.401100000000003</v>
          </cell>
        </row>
        <row r="177">
          <cell r="B177" t="str">
            <v>RESTAR P-3</v>
          </cell>
          <cell r="C177" t="str">
            <v>-</v>
          </cell>
          <cell r="D177">
            <v>-2</v>
          </cell>
          <cell r="E177">
            <v>0.9</v>
          </cell>
          <cell r="H177">
            <v>-1.8900000000000001</v>
          </cell>
        </row>
        <row r="178">
          <cell r="B178" t="str">
            <v xml:space="preserve"> </v>
          </cell>
          <cell r="C178" t="str">
            <v>-</v>
          </cell>
          <cell r="D178">
            <v>1</v>
          </cell>
          <cell r="E178">
            <v>5.68</v>
          </cell>
          <cell r="F178">
            <v>0.2</v>
          </cell>
          <cell r="H178">
            <v>21.401100000000003</v>
          </cell>
        </row>
        <row r="179">
          <cell r="B179" t="str">
            <v>EJE A-D ENTRE EJE 5-9</v>
          </cell>
          <cell r="C179" t="str">
            <v>-</v>
          </cell>
          <cell r="D179">
            <v>3</v>
          </cell>
          <cell r="E179">
            <v>1.7</v>
          </cell>
          <cell r="F179">
            <v>0.2</v>
          </cell>
          <cell r="H179">
            <v>19.736999999999998</v>
          </cell>
        </row>
        <row r="180">
          <cell r="B180" t="str">
            <v xml:space="preserve"> </v>
          </cell>
          <cell r="C180" t="str">
            <v>-</v>
          </cell>
          <cell r="D180">
            <v>3</v>
          </cell>
          <cell r="E180">
            <v>2.15</v>
          </cell>
          <cell r="F180">
            <v>0.2</v>
          </cell>
          <cell r="H180">
            <v>21.401100000000003</v>
          </cell>
        </row>
        <row r="181">
          <cell r="B181" t="str">
            <v xml:space="preserve"> </v>
          </cell>
          <cell r="C181" t="str">
            <v>-</v>
          </cell>
          <cell r="D181">
            <v>1</v>
          </cell>
          <cell r="E181">
            <v>3.94</v>
          </cell>
          <cell r="F181">
            <v>0.2</v>
          </cell>
          <cell r="H181">
            <v>21.401100000000003</v>
          </cell>
        </row>
        <row r="182">
          <cell r="C182" t="str">
            <v>-</v>
          </cell>
        </row>
        <row r="183">
          <cell r="B183" t="str">
            <v>VERTICAL</v>
          </cell>
          <cell r="C183" t="str">
            <v>-</v>
          </cell>
        </row>
        <row r="184">
          <cell r="B184" t="str">
            <v>EJE 1-5 ENTRE EJE A-D</v>
          </cell>
          <cell r="C184" t="str">
            <v>-</v>
          </cell>
          <cell r="D184">
            <v>1</v>
          </cell>
          <cell r="E184">
            <v>10.02</v>
          </cell>
          <cell r="F184">
            <v>0.2</v>
          </cell>
          <cell r="H184">
            <v>21.401100000000003</v>
          </cell>
        </row>
        <row r="185">
          <cell r="B185" t="str">
            <v xml:space="preserve"> </v>
          </cell>
          <cell r="C185" t="str">
            <v>-</v>
          </cell>
          <cell r="D185">
            <v>1</v>
          </cell>
          <cell r="E185">
            <v>15.08</v>
          </cell>
          <cell r="F185">
            <v>0.2</v>
          </cell>
          <cell r="H185">
            <v>58.3596</v>
          </cell>
        </row>
        <row r="186">
          <cell r="B186" t="str">
            <v>RESTAR P-3</v>
          </cell>
          <cell r="C186" t="str">
            <v>-</v>
          </cell>
          <cell r="D186">
            <v>-3</v>
          </cell>
          <cell r="E186">
            <v>0.9</v>
          </cell>
          <cell r="H186">
            <v>-1.8900000000000001</v>
          </cell>
        </row>
        <row r="187">
          <cell r="B187" t="str">
            <v xml:space="preserve"> </v>
          </cell>
          <cell r="C187" t="str">
            <v>-</v>
          </cell>
          <cell r="D187">
            <v>1</v>
          </cell>
          <cell r="E187">
            <v>14.96</v>
          </cell>
          <cell r="F187">
            <v>0.2</v>
          </cell>
          <cell r="H187">
            <v>57.895200000000003</v>
          </cell>
        </row>
        <row r="188">
          <cell r="B188" t="str">
            <v>RESTAR P-3</v>
          </cell>
          <cell r="C188" t="str">
            <v>-</v>
          </cell>
          <cell r="D188">
            <v>-2</v>
          </cell>
          <cell r="E188">
            <v>0.9</v>
          </cell>
          <cell r="H188">
            <v>-1.8900000000000001</v>
          </cell>
        </row>
        <row r="189">
          <cell r="B189" t="str">
            <v xml:space="preserve"> </v>
          </cell>
          <cell r="C189" t="str">
            <v>-</v>
          </cell>
          <cell r="D189">
            <v>1</v>
          </cell>
          <cell r="E189">
            <v>2.9</v>
          </cell>
          <cell r="F189">
            <v>0.2</v>
          </cell>
          <cell r="H189">
            <v>11.223000000000001</v>
          </cell>
        </row>
        <row r="190">
          <cell r="B190" t="str">
            <v xml:space="preserve"> </v>
          </cell>
          <cell r="C190" t="str">
            <v>-</v>
          </cell>
          <cell r="D190">
            <v>1</v>
          </cell>
          <cell r="E190">
            <v>3.14</v>
          </cell>
          <cell r="F190">
            <v>0.2</v>
          </cell>
          <cell r="H190">
            <v>12.151800000000001</v>
          </cell>
        </row>
        <row r="191">
          <cell r="B191" t="str">
            <v>EJE 5-9 ENTRE EJE A-D</v>
          </cell>
          <cell r="C191" t="str">
            <v>-</v>
          </cell>
          <cell r="D191">
            <v>2</v>
          </cell>
          <cell r="E191">
            <v>3.59</v>
          </cell>
          <cell r="F191">
            <v>0.2</v>
          </cell>
          <cell r="H191">
            <v>21.401100000000003</v>
          </cell>
        </row>
        <row r="192">
          <cell r="B192" t="str">
            <v>RESTAR P-4</v>
          </cell>
          <cell r="C192" t="str">
            <v>-</v>
          </cell>
          <cell r="D192">
            <v>-2</v>
          </cell>
          <cell r="E192">
            <v>0.8</v>
          </cell>
          <cell r="H192">
            <v>-1.8900000000000001</v>
          </cell>
        </row>
        <row r="193">
          <cell r="B193" t="str">
            <v xml:space="preserve"> </v>
          </cell>
          <cell r="C193" t="str">
            <v>-</v>
          </cell>
          <cell r="D193">
            <v>1</v>
          </cell>
          <cell r="E193">
            <v>2</v>
          </cell>
          <cell r="F193">
            <v>0.2</v>
          </cell>
          <cell r="H193">
            <v>7.74</v>
          </cell>
        </row>
        <row r="194">
          <cell r="B194" t="str">
            <v xml:space="preserve"> </v>
          </cell>
          <cell r="C194" t="str">
            <v>-</v>
          </cell>
          <cell r="D194">
            <v>2</v>
          </cell>
          <cell r="E194">
            <v>6.33</v>
          </cell>
          <cell r="F194">
            <v>0.2</v>
          </cell>
          <cell r="H194">
            <v>48.994199999999999</v>
          </cell>
        </row>
        <row r="195">
          <cell r="B195" t="str">
            <v>RESTAR P-1</v>
          </cell>
          <cell r="C195" t="str">
            <v>-</v>
          </cell>
          <cell r="D195">
            <v>-3</v>
          </cell>
          <cell r="E195">
            <v>1</v>
          </cell>
          <cell r="H195">
            <v>-1.8900000000000001</v>
          </cell>
        </row>
        <row r="197">
          <cell r="B197" t="str">
            <v>VER PLANO A-01 - A-05 / SECTOR S4-1P</v>
          </cell>
        </row>
        <row r="198">
          <cell r="B198" t="str">
            <v xml:space="preserve">PRIMER NIVEL </v>
          </cell>
        </row>
        <row r="199">
          <cell r="B199" t="str">
            <v>HORIZONTAL</v>
          </cell>
        </row>
        <row r="200">
          <cell r="B200" t="str">
            <v>EJE A-D ENTRE EJE 1-5</v>
          </cell>
          <cell r="C200" t="str">
            <v>-</v>
          </cell>
          <cell r="D200">
            <v>2</v>
          </cell>
          <cell r="E200">
            <v>12.57</v>
          </cell>
          <cell r="F200">
            <v>0.2</v>
          </cell>
          <cell r="H200">
            <v>97.291800000000009</v>
          </cell>
        </row>
        <row r="201">
          <cell r="B201" t="str">
            <v>RESTAR P-5</v>
          </cell>
          <cell r="C201" t="str">
            <v>-</v>
          </cell>
          <cell r="D201">
            <v>-1</v>
          </cell>
          <cell r="E201">
            <v>1.4</v>
          </cell>
          <cell r="H201">
            <v>-2.94</v>
          </cell>
        </row>
        <row r="202">
          <cell r="B202" t="str">
            <v xml:space="preserve"> </v>
          </cell>
          <cell r="C202" t="str">
            <v>-</v>
          </cell>
          <cell r="D202">
            <v>2</v>
          </cell>
          <cell r="E202">
            <v>1.48</v>
          </cell>
          <cell r="F202">
            <v>0.2</v>
          </cell>
          <cell r="H202">
            <v>21.401100000000003</v>
          </cell>
        </row>
        <row r="203">
          <cell r="B203" t="str">
            <v xml:space="preserve"> </v>
          </cell>
          <cell r="C203" t="str">
            <v>-</v>
          </cell>
          <cell r="D203">
            <v>1</v>
          </cell>
          <cell r="E203">
            <v>8.86</v>
          </cell>
          <cell r="F203">
            <v>0.2</v>
          </cell>
          <cell r="H203">
            <v>21.401100000000003</v>
          </cell>
        </row>
        <row r="204">
          <cell r="B204" t="str">
            <v xml:space="preserve"> </v>
          </cell>
          <cell r="C204" t="str">
            <v>-</v>
          </cell>
          <cell r="D204">
            <v>1</v>
          </cell>
          <cell r="E204">
            <v>12.26</v>
          </cell>
          <cell r="F204">
            <v>0.2</v>
          </cell>
          <cell r="H204">
            <v>21.401100000000003</v>
          </cell>
        </row>
        <row r="205">
          <cell r="B205" t="str">
            <v>RESTAR P-3</v>
          </cell>
          <cell r="C205" t="str">
            <v>-</v>
          </cell>
          <cell r="D205">
            <v>-2</v>
          </cell>
          <cell r="E205">
            <v>0.9</v>
          </cell>
          <cell r="H205">
            <v>-1.8900000000000001</v>
          </cell>
        </row>
        <row r="206">
          <cell r="B206" t="str">
            <v xml:space="preserve"> </v>
          </cell>
          <cell r="C206" t="str">
            <v>-</v>
          </cell>
          <cell r="D206">
            <v>2</v>
          </cell>
          <cell r="E206">
            <v>4.18</v>
          </cell>
          <cell r="F206">
            <v>0.2</v>
          </cell>
          <cell r="H206">
            <v>21.401100000000003</v>
          </cell>
        </row>
        <row r="207">
          <cell r="B207" t="str">
            <v>RESTAR P-3</v>
          </cell>
          <cell r="C207" t="str">
            <v>-</v>
          </cell>
          <cell r="D207">
            <v>-2</v>
          </cell>
          <cell r="E207">
            <v>0.9</v>
          </cell>
          <cell r="H207">
            <v>-1.8900000000000001</v>
          </cell>
        </row>
        <row r="208">
          <cell r="B208" t="str">
            <v>EJE A-D ENTRE EJE 5-8</v>
          </cell>
          <cell r="C208" t="str">
            <v>-</v>
          </cell>
          <cell r="D208">
            <v>2</v>
          </cell>
          <cell r="E208">
            <v>8.31</v>
          </cell>
          <cell r="F208">
            <v>0.2</v>
          </cell>
          <cell r="H208">
            <v>64.319400000000002</v>
          </cell>
        </row>
        <row r="209">
          <cell r="B209" t="str">
            <v xml:space="preserve"> </v>
          </cell>
          <cell r="C209" t="str">
            <v>-</v>
          </cell>
          <cell r="D209">
            <v>1</v>
          </cell>
          <cell r="E209">
            <v>8.26</v>
          </cell>
          <cell r="F209">
            <v>0.2</v>
          </cell>
          <cell r="H209">
            <v>21.401100000000003</v>
          </cell>
        </row>
        <row r="210">
          <cell r="B210" t="str">
            <v>RESTAR PCF-1</v>
          </cell>
          <cell r="C210" t="str">
            <v>-</v>
          </cell>
          <cell r="D210">
            <v>-1</v>
          </cell>
          <cell r="E210">
            <v>1.2</v>
          </cell>
          <cell r="H210">
            <v>-1.8900000000000001</v>
          </cell>
        </row>
        <row r="211">
          <cell r="B211" t="str">
            <v xml:space="preserve"> </v>
          </cell>
          <cell r="C211" t="str">
            <v>-</v>
          </cell>
          <cell r="D211">
            <v>1</v>
          </cell>
          <cell r="E211">
            <v>3.12</v>
          </cell>
          <cell r="F211">
            <v>0.2</v>
          </cell>
          <cell r="H211">
            <v>21.401100000000003</v>
          </cell>
        </row>
        <row r="212">
          <cell r="B212" t="str">
            <v xml:space="preserve"> </v>
          </cell>
          <cell r="C212" t="str">
            <v>-</v>
          </cell>
          <cell r="D212">
            <v>2</v>
          </cell>
          <cell r="E212">
            <v>2.99</v>
          </cell>
          <cell r="F212">
            <v>0.2</v>
          </cell>
          <cell r="H212">
            <v>21.401100000000003</v>
          </cell>
        </row>
        <row r="213">
          <cell r="B213" t="str">
            <v xml:space="preserve"> </v>
          </cell>
          <cell r="C213" t="str">
            <v>-</v>
          </cell>
          <cell r="D213">
            <v>1</v>
          </cell>
          <cell r="E213">
            <v>5.0199999999999996</v>
          </cell>
          <cell r="F213">
            <v>0.2</v>
          </cell>
          <cell r="H213">
            <v>21.401100000000003</v>
          </cell>
        </row>
        <row r="214">
          <cell r="B214" t="str">
            <v>RESTAR PCF-1</v>
          </cell>
          <cell r="C214" t="str">
            <v>-</v>
          </cell>
          <cell r="D214">
            <v>-1</v>
          </cell>
          <cell r="E214">
            <v>1.2</v>
          </cell>
          <cell r="H214">
            <v>-1.8900000000000001</v>
          </cell>
        </row>
        <row r="215">
          <cell r="C215" t="str">
            <v>-</v>
          </cell>
        </row>
        <row r="216">
          <cell r="B216" t="str">
            <v>VERTICAL</v>
          </cell>
          <cell r="C216" t="str">
            <v>-</v>
          </cell>
        </row>
        <row r="217">
          <cell r="B217" t="str">
            <v>EJE 1-5 ENTRE EJE A-D</v>
          </cell>
          <cell r="C217" t="str">
            <v>-</v>
          </cell>
          <cell r="D217">
            <v>1</v>
          </cell>
          <cell r="E217">
            <v>18.93</v>
          </cell>
          <cell r="F217">
            <v>0.2</v>
          </cell>
          <cell r="H217">
            <v>21.401100000000003</v>
          </cell>
        </row>
        <row r="218">
          <cell r="B218" t="str">
            <v xml:space="preserve"> </v>
          </cell>
          <cell r="C218" t="str">
            <v>-</v>
          </cell>
          <cell r="D218">
            <v>1</v>
          </cell>
          <cell r="E218">
            <v>13.45</v>
          </cell>
          <cell r="F218">
            <v>0.2</v>
          </cell>
          <cell r="H218">
            <v>21.401100000000003</v>
          </cell>
        </row>
        <row r="219">
          <cell r="B219" t="str">
            <v>RESTAR P-3</v>
          </cell>
          <cell r="C219" t="str">
            <v>-</v>
          </cell>
          <cell r="D219">
            <v>-3</v>
          </cell>
          <cell r="E219">
            <v>0.9</v>
          </cell>
          <cell r="H219">
            <v>-5.6700000000000008</v>
          </cell>
        </row>
        <row r="220">
          <cell r="B220" t="str">
            <v xml:space="preserve"> </v>
          </cell>
          <cell r="C220" t="str">
            <v>-</v>
          </cell>
          <cell r="D220">
            <v>1</v>
          </cell>
          <cell r="E220">
            <v>3</v>
          </cell>
          <cell r="F220">
            <v>0.2</v>
          </cell>
          <cell r="H220">
            <v>21.401100000000003</v>
          </cell>
        </row>
        <row r="221">
          <cell r="B221" t="str">
            <v xml:space="preserve"> </v>
          </cell>
          <cell r="C221" t="str">
            <v>-</v>
          </cell>
          <cell r="D221">
            <v>2</v>
          </cell>
          <cell r="E221">
            <v>10.83</v>
          </cell>
          <cell r="F221">
            <v>0.2</v>
          </cell>
          <cell r="H221">
            <v>21.401100000000003</v>
          </cell>
        </row>
        <row r="222">
          <cell r="B222" t="str">
            <v>RESTAR P-3</v>
          </cell>
          <cell r="C222" t="str">
            <v>-</v>
          </cell>
          <cell r="D222">
            <v>-4</v>
          </cell>
          <cell r="E222">
            <v>0.9</v>
          </cell>
          <cell r="H222">
            <v>-7.5600000000000005</v>
          </cell>
        </row>
        <row r="223">
          <cell r="B223" t="str">
            <v xml:space="preserve"> </v>
          </cell>
          <cell r="C223" t="str">
            <v>-</v>
          </cell>
          <cell r="D223">
            <v>1</v>
          </cell>
          <cell r="E223">
            <v>3.02</v>
          </cell>
          <cell r="F223">
            <v>0.2</v>
          </cell>
          <cell r="H223">
            <v>21.401100000000003</v>
          </cell>
        </row>
        <row r="224">
          <cell r="B224" t="str">
            <v>EJE 5-8 ENTRE EJE A-D</v>
          </cell>
          <cell r="C224" t="str">
            <v>-</v>
          </cell>
          <cell r="D224">
            <v>1</v>
          </cell>
          <cell r="E224">
            <v>8.5</v>
          </cell>
          <cell r="F224">
            <v>0.2</v>
          </cell>
          <cell r="H224">
            <v>21.401100000000003</v>
          </cell>
        </row>
        <row r="225">
          <cell r="B225" t="str">
            <v>RESTAR PCF-1</v>
          </cell>
          <cell r="C225" t="str">
            <v>-</v>
          </cell>
          <cell r="D225">
            <v>-2</v>
          </cell>
          <cell r="E225">
            <v>1.2</v>
          </cell>
          <cell r="H225">
            <v>-1.8900000000000001</v>
          </cell>
        </row>
        <row r="226">
          <cell r="B226" t="str">
            <v xml:space="preserve"> </v>
          </cell>
          <cell r="C226" t="str">
            <v>-</v>
          </cell>
          <cell r="D226">
            <v>1</v>
          </cell>
          <cell r="E226">
            <v>4.6500000000000004</v>
          </cell>
          <cell r="F226">
            <v>0.2</v>
          </cell>
          <cell r="H226">
            <v>17.995500000000003</v>
          </cell>
        </row>
        <row r="227">
          <cell r="B227" t="str">
            <v>RESTAR P-3</v>
          </cell>
          <cell r="C227" t="str">
            <v>-</v>
          </cell>
          <cell r="D227">
            <v>-2</v>
          </cell>
          <cell r="E227">
            <v>0.9</v>
          </cell>
          <cell r="H227">
            <v>-3.7800000000000002</v>
          </cell>
        </row>
        <row r="228">
          <cell r="B228" t="str">
            <v xml:space="preserve"> </v>
          </cell>
          <cell r="C228" t="str">
            <v>-</v>
          </cell>
          <cell r="D228">
            <v>1</v>
          </cell>
          <cell r="E228">
            <v>9.06</v>
          </cell>
          <cell r="F228">
            <v>0.2</v>
          </cell>
          <cell r="H228">
            <v>35.062200000000004</v>
          </cell>
        </row>
        <row r="229">
          <cell r="B229" t="str">
            <v>RESTAR PCF-3</v>
          </cell>
          <cell r="C229" t="str">
            <v>-</v>
          </cell>
          <cell r="D229">
            <v>-1</v>
          </cell>
          <cell r="E229">
            <v>1.4</v>
          </cell>
          <cell r="H229">
            <v>-2.94</v>
          </cell>
        </row>
        <row r="230">
          <cell r="C230" t="str">
            <v>-</v>
          </cell>
        </row>
        <row r="231">
          <cell r="B231" t="str">
            <v>MUROS BAJOS</v>
          </cell>
          <cell r="C231" t="str">
            <v>-</v>
          </cell>
        </row>
        <row r="232">
          <cell r="B232" t="str">
            <v>HORIZONTAL</v>
          </cell>
          <cell r="C232" t="str">
            <v>-</v>
          </cell>
        </row>
        <row r="233">
          <cell r="B233" t="str">
            <v>EJE A-D ENTRE EJE 1-3</v>
          </cell>
          <cell r="C233" t="str">
            <v>-</v>
          </cell>
          <cell r="D233">
            <v>1</v>
          </cell>
          <cell r="E233">
            <v>7.36</v>
          </cell>
          <cell r="F233">
            <v>0.2</v>
          </cell>
          <cell r="H233">
            <v>15.456000000000001</v>
          </cell>
        </row>
        <row r="234">
          <cell r="B234" t="str">
            <v>EJE A-D ENTRE EJE 4-5</v>
          </cell>
          <cell r="C234" t="str">
            <v>-</v>
          </cell>
          <cell r="D234">
            <v>1</v>
          </cell>
          <cell r="E234">
            <v>3.38</v>
          </cell>
          <cell r="F234">
            <v>0.2</v>
          </cell>
          <cell r="H234">
            <v>7.0979999999999999</v>
          </cell>
        </row>
        <row r="235">
          <cell r="B235" t="str">
            <v>EJE A-D ENTRE EJE 7-8</v>
          </cell>
          <cell r="C235" t="str">
            <v>-</v>
          </cell>
          <cell r="D235">
            <v>1</v>
          </cell>
          <cell r="E235">
            <v>2.99</v>
          </cell>
          <cell r="F235">
            <v>0.2</v>
          </cell>
          <cell r="H235">
            <v>6.2790000000000008</v>
          </cell>
        </row>
        <row r="236">
          <cell r="C236" t="str">
            <v>-</v>
          </cell>
        </row>
        <row r="237">
          <cell r="B237" t="str">
            <v>VERTICAL</v>
          </cell>
          <cell r="C237" t="str">
            <v>-</v>
          </cell>
        </row>
        <row r="238">
          <cell r="B238" t="str">
            <v>EJE 1-3 ENTRE EJE A-D</v>
          </cell>
          <cell r="C238" t="str">
            <v>-</v>
          </cell>
          <cell r="D238">
            <v>1</v>
          </cell>
          <cell r="E238">
            <v>16.010000000000002</v>
          </cell>
          <cell r="F238">
            <v>0.2</v>
          </cell>
          <cell r="H238">
            <v>33.621000000000002</v>
          </cell>
        </row>
        <row r="239">
          <cell r="B239" t="str">
            <v>EJE 4-5 ENTRE EJE A-D</v>
          </cell>
          <cell r="C239" t="str">
            <v>-</v>
          </cell>
          <cell r="D239">
            <v>1</v>
          </cell>
          <cell r="E239">
            <v>9.25</v>
          </cell>
          <cell r="F239">
            <v>0.2</v>
          </cell>
          <cell r="H239">
            <v>19.425000000000001</v>
          </cell>
        </row>
        <row r="240">
          <cell r="B240" t="str">
            <v>EJE 7-8 ENTRE EJE A-D</v>
          </cell>
          <cell r="C240" t="str">
            <v>-</v>
          </cell>
          <cell r="D240">
            <v>1</v>
          </cell>
          <cell r="E240">
            <v>0.3</v>
          </cell>
          <cell r="F240">
            <v>0.2</v>
          </cell>
          <cell r="H240">
            <v>0.63</v>
          </cell>
        </row>
        <row r="241">
          <cell r="C241" t="str">
            <v>-</v>
          </cell>
        </row>
        <row r="242">
          <cell r="B242" t="str">
            <v>VER PLANO A-01 - A-05 / SECTOR S5-1P</v>
          </cell>
          <cell r="C242" t="str">
            <v xml:space="preserve"> </v>
          </cell>
        </row>
        <row r="243">
          <cell r="B243" t="str">
            <v xml:space="preserve">PRIMER NIVEL </v>
          </cell>
          <cell r="C243" t="str">
            <v>-</v>
          </cell>
        </row>
        <row r="244">
          <cell r="B244" t="str">
            <v>HORIZONTAL</v>
          </cell>
          <cell r="C244" t="str">
            <v>-</v>
          </cell>
        </row>
        <row r="245">
          <cell r="B245" t="str">
            <v>EJE A-D ENTRE EJE 9-12</v>
          </cell>
          <cell r="C245" t="str">
            <v>-</v>
          </cell>
          <cell r="D245">
            <v>2</v>
          </cell>
          <cell r="E245">
            <v>4.54</v>
          </cell>
          <cell r="F245">
            <v>0.2</v>
          </cell>
          <cell r="H245">
            <v>35.139600000000002</v>
          </cell>
        </row>
        <row r="246">
          <cell r="B246" t="str">
            <v>RESTAR PM-1</v>
          </cell>
          <cell r="C246" t="str">
            <v>-</v>
          </cell>
          <cell r="D246">
            <v>-1</v>
          </cell>
          <cell r="E246">
            <v>1.5</v>
          </cell>
          <cell r="H246">
            <v>-3.9000000000000004</v>
          </cell>
        </row>
        <row r="247">
          <cell r="B247" t="str">
            <v xml:space="preserve"> </v>
          </cell>
          <cell r="C247" t="str">
            <v>-</v>
          </cell>
          <cell r="D247">
            <v>1</v>
          </cell>
          <cell r="E247">
            <v>8.07</v>
          </cell>
          <cell r="F247">
            <v>0.2</v>
          </cell>
          <cell r="H247">
            <v>31.230900000000002</v>
          </cell>
        </row>
        <row r="248">
          <cell r="B248" t="str">
            <v xml:space="preserve"> </v>
          </cell>
          <cell r="C248" t="str">
            <v>-</v>
          </cell>
          <cell r="D248">
            <v>1</v>
          </cell>
          <cell r="E248">
            <v>11.03</v>
          </cell>
          <cell r="F248">
            <v>0.2</v>
          </cell>
          <cell r="H248">
            <v>42.686099999999996</v>
          </cell>
        </row>
        <row r="249">
          <cell r="B249" t="str">
            <v>RESTAR PM-1</v>
          </cell>
          <cell r="C249" t="str">
            <v>-</v>
          </cell>
          <cell r="D249">
            <v>-2</v>
          </cell>
          <cell r="E249">
            <v>1.5</v>
          </cell>
          <cell r="H249">
            <v>-7.8000000000000007</v>
          </cell>
        </row>
        <row r="250">
          <cell r="C250" t="str">
            <v>-</v>
          </cell>
        </row>
        <row r="251">
          <cell r="B251" t="str">
            <v>VERTICAL</v>
          </cell>
          <cell r="C251" t="str">
            <v>-</v>
          </cell>
        </row>
        <row r="252">
          <cell r="B252" t="str">
            <v>EJE 9-12 ENTRE EJE A-D</v>
          </cell>
          <cell r="C252" t="str">
            <v>-</v>
          </cell>
          <cell r="D252">
            <v>1</v>
          </cell>
          <cell r="E252">
            <v>11.08</v>
          </cell>
          <cell r="F252">
            <v>0.2</v>
          </cell>
          <cell r="H252">
            <v>21.401100000000003</v>
          </cell>
        </row>
        <row r="253">
          <cell r="B253" t="str">
            <v xml:space="preserve"> </v>
          </cell>
          <cell r="C253" t="str">
            <v>-</v>
          </cell>
          <cell r="D253">
            <v>1</v>
          </cell>
          <cell r="E253">
            <v>4.9000000000000004</v>
          </cell>
          <cell r="F253">
            <v>0.2</v>
          </cell>
          <cell r="H253">
            <v>18.963000000000001</v>
          </cell>
        </row>
        <row r="254">
          <cell r="B254" t="str">
            <v>RESTAR PCF-4</v>
          </cell>
          <cell r="C254" t="str">
            <v>-</v>
          </cell>
          <cell r="D254">
            <v>-1</v>
          </cell>
          <cell r="E254">
            <v>1.5</v>
          </cell>
          <cell r="H254">
            <v>-3.1500000000000004</v>
          </cell>
        </row>
        <row r="255">
          <cell r="B255" t="str">
            <v xml:space="preserve"> </v>
          </cell>
          <cell r="C255" t="str">
            <v>-</v>
          </cell>
          <cell r="D255">
            <v>1</v>
          </cell>
          <cell r="E255">
            <v>10.9</v>
          </cell>
          <cell r="F255">
            <v>0.2</v>
          </cell>
          <cell r="H255">
            <v>42.183</v>
          </cell>
        </row>
        <row r="256">
          <cell r="B256" t="str">
            <v xml:space="preserve"> </v>
          </cell>
          <cell r="C256" t="str">
            <v>-</v>
          </cell>
          <cell r="D256">
            <v>1</v>
          </cell>
          <cell r="E256">
            <v>6.29</v>
          </cell>
          <cell r="F256">
            <v>0.2</v>
          </cell>
          <cell r="H256">
            <v>24.342300000000002</v>
          </cell>
        </row>
        <row r="258">
          <cell r="B258" t="str">
            <v>VER PLANO A-01 - A-05 / SECTOR S7-1P</v>
          </cell>
        </row>
        <row r="259">
          <cell r="B259" t="str">
            <v xml:space="preserve">PRIMER NIVEL </v>
          </cell>
        </row>
        <row r="260">
          <cell r="B260" t="str">
            <v>HORIZONTAL</v>
          </cell>
        </row>
        <row r="261">
          <cell r="B261" t="str">
            <v>EJE A-D ENTRE EJE 1-2</v>
          </cell>
          <cell r="C261" t="str">
            <v>-</v>
          </cell>
          <cell r="D261">
            <v>2</v>
          </cell>
          <cell r="E261">
            <v>2</v>
          </cell>
          <cell r="F261">
            <v>0.2</v>
          </cell>
          <cell r="H261">
            <v>15.48</v>
          </cell>
        </row>
        <row r="262">
          <cell r="C262" t="str">
            <v>-</v>
          </cell>
        </row>
        <row r="263">
          <cell r="B263" t="str">
            <v>VERTICAL</v>
          </cell>
          <cell r="C263" t="str">
            <v>-</v>
          </cell>
        </row>
        <row r="264">
          <cell r="B264" t="str">
            <v>EJE 1-2 ENTRE EJE A-E</v>
          </cell>
          <cell r="C264" t="str">
            <v>-</v>
          </cell>
          <cell r="D264">
            <v>1</v>
          </cell>
          <cell r="E264">
            <v>1.5</v>
          </cell>
          <cell r="F264">
            <v>0.2</v>
          </cell>
          <cell r="H264">
            <v>21.401100000000003</v>
          </cell>
        </row>
        <row r="265">
          <cell r="B265" t="str">
            <v xml:space="preserve"> </v>
          </cell>
          <cell r="C265" t="str">
            <v>-</v>
          </cell>
          <cell r="D265">
            <v>2</v>
          </cell>
          <cell r="E265">
            <v>4.3899999999999997</v>
          </cell>
          <cell r="F265">
            <v>0.2</v>
          </cell>
          <cell r="H265">
            <v>33.9786</v>
          </cell>
        </row>
        <row r="266">
          <cell r="B266" t="str">
            <v>RESTAR P-3</v>
          </cell>
          <cell r="C266" t="str">
            <v>-</v>
          </cell>
          <cell r="D266">
            <v>-1</v>
          </cell>
          <cell r="E266">
            <v>0.9</v>
          </cell>
          <cell r="H266">
            <v>-1.8900000000000001</v>
          </cell>
        </row>
        <row r="267">
          <cell r="B267" t="str">
            <v xml:space="preserve"> </v>
          </cell>
          <cell r="C267" t="str">
            <v>-</v>
          </cell>
          <cell r="D267">
            <v>1</v>
          </cell>
          <cell r="E267">
            <v>2.5499999999999998</v>
          </cell>
          <cell r="F267">
            <v>0.2</v>
          </cell>
          <cell r="H267">
            <v>9.8684999999999992</v>
          </cell>
        </row>
        <row r="269">
          <cell r="B269" t="str">
            <v>VER PLANO A-01 - A-05 / SECTOR S8-1P</v>
          </cell>
        </row>
        <row r="270">
          <cell r="B270" t="str">
            <v xml:space="preserve">PRIMER NIVEL </v>
          </cell>
        </row>
        <row r="271">
          <cell r="B271" t="str">
            <v>HORIZONTAL</v>
          </cell>
        </row>
        <row r="272">
          <cell r="B272" t="str">
            <v>EJE A-D ENTRE EJE 1-5</v>
          </cell>
          <cell r="C272" t="str">
            <v>-</v>
          </cell>
          <cell r="D272">
            <v>2</v>
          </cell>
          <cell r="E272">
            <v>2.62</v>
          </cell>
          <cell r="F272">
            <v>0.2</v>
          </cell>
          <cell r="H272">
            <v>20.2788</v>
          </cell>
        </row>
        <row r="273">
          <cell r="C273" t="str">
            <v>-</v>
          </cell>
          <cell r="D273">
            <v>1</v>
          </cell>
          <cell r="E273">
            <v>4.7</v>
          </cell>
          <cell r="F273">
            <v>0.2</v>
          </cell>
        </row>
        <row r="274">
          <cell r="B274" t="str">
            <v xml:space="preserve"> </v>
          </cell>
          <cell r="C274" t="str">
            <v>-</v>
          </cell>
          <cell r="D274">
            <v>1</v>
          </cell>
          <cell r="E274">
            <v>2.5299999999999998</v>
          </cell>
          <cell r="F274">
            <v>0.2</v>
          </cell>
          <cell r="H274">
            <v>9.7911000000000001</v>
          </cell>
        </row>
        <row r="275">
          <cell r="B275" t="str">
            <v xml:space="preserve"> </v>
          </cell>
          <cell r="C275" t="str">
            <v>-</v>
          </cell>
          <cell r="D275">
            <v>1</v>
          </cell>
          <cell r="E275">
            <v>5.97</v>
          </cell>
          <cell r="F275">
            <v>0.2</v>
          </cell>
          <cell r="H275">
            <v>23.103899999999999</v>
          </cell>
        </row>
        <row r="276">
          <cell r="B276" t="str">
            <v>RESTAR P-3</v>
          </cell>
          <cell r="C276" t="str">
            <v>-</v>
          </cell>
          <cell r="D276">
            <v>-1</v>
          </cell>
          <cell r="E276">
            <v>0.9</v>
          </cell>
          <cell r="H276">
            <v>-1.8900000000000001</v>
          </cell>
        </row>
        <row r="277">
          <cell r="C277" t="str">
            <v>-</v>
          </cell>
        </row>
        <row r="278">
          <cell r="B278" t="str">
            <v>VERTICAL</v>
          </cell>
          <cell r="C278" t="str">
            <v>-</v>
          </cell>
        </row>
        <row r="279">
          <cell r="B279" t="str">
            <v>EJE 1-5 ENTRE EJE A-D</v>
          </cell>
          <cell r="C279" t="str">
            <v>-</v>
          </cell>
          <cell r="D279">
            <v>1</v>
          </cell>
          <cell r="E279">
            <v>4.99</v>
          </cell>
          <cell r="F279">
            <v>0.2</v>
          </cell>
          <cell r="H279">
            <v>21.401100000000003</v>
          </cell>
        </row>
        <row r="280">
          <cell r="B280" t="str">
            <v xml:space="preserve"> </v>
          </cell>
          <cell r="C280" t="str">
            <v>-</v>
          </cell>
          <cell r="D280">
            <v>1</v>
          </cell>
          <cell r="E280">
            <v>1.35</v>
          </cell>
          <cell r="F280">
            <v>0.2</v>
          </cell>
          <cell r="H280">
            <v>5.2245000000000008</v>
          </cell>
        </row>
        <row r="281">
          <cell r="B281" t="str">
            <v>RESTAR P-3</v>
          </cell>
          <cell r="C281" t="str">
            <v>-</v>
          </cell>
          <cell r="D281">
            <v>-1</v>
          </cell>
          <cell r="E281">
            <v>0.9</v>
          </cell>
          <cell r="H281">
            <v>-1.8900000000000001</v>
          </cell>
        </row>
        <row r="282">
          <cell r="B282" t="str">
            <v xml:space="preserve"> </v>
          </cell>
          <cell r="C282" t="str">
            <v>-</v>
          </cell>
          <cell r="D282">
            <v>1</v>
          </cell>
          <cell r="E282">
            <v>4.87</v>
          </cell>
          <cell r="F282">
            <v>0.2</v>
          </cell>
          <cell r="H282">
            <v>21.401100000000003</v>
          </cell>
        </row>
        <row r="283">
          <cell r="B283" t="str">
            <v xml:space="preserve"> </v>
          </cell>
          <cell r="C283" t="str">
            <v>-</v>
          </cell>
          <cell r="D283">
            <v>1</v>
          </cell>
          <cell r="E283">
            <v>2.98</v>
          </cell>
          <cell r="F283">
            <v>0.2</v>
          </cell>
          <cell r="H283">
            <v>21.401100000000003</v>
          </cell>
        </row>
        <row r="284">
          <cell r="B284" t="str">
            <v>MUROS BAJOS</v>
          </cell>
          <cell r="C284" t="str">
            <v>-</v>
          </cell>
        </row>
        <row r="285">
          <cell r="B285" t="str">
            <v>VERTICAL</v>
          </cell>
          <cell r="C285" t="str">
            <v>-</v>
          </cell>
        </row>
        <row r="286">
          <cell r="B286" t="str">
            <v>EJE 1-2 ENTRE EJE A-B</v>
          </cell>
          <cell r="C286" t="str">
            <v>-</v>
          </cell>
          <cell r="D286">
            <v>1</v>
          </cell>
          <cell r="E286">
            <v>3.36</v>
          </cell>
          <cell r="F286">
            <v>0.2</v>
          </cell>
          <cell r="H286">
            <v>7.056</v>
          </cell>
        </row>
        <row r="288">
          <cell r="B288" t="str">
            <v>VER PLANO A-01 - A-05 / SECTOR S9-1P</v>
          </cell>
        </row>
        <row r="289">
          <cell r="B289" t="str">
            <v xml:space="preserve">PRIMER NIVEL </v>
          </cell>
        </row>
        <row r="290">
          <cell r="B290" t="str">
            <v>HORIZONTAL</v>
          </cell>
        </row>
        <row r="291">
          <cell r="B291" t="str">
            <v>EJE A-D ENTRE EJE 1-7</v>
          </cell>
          <cell r="C291" t="str">
            <v>-</v>
          </cell>
          <cell r="D291">
            <v>1</v>
          </cell>
          <cell r="E291">
            <v>5.38</v>
          </cell>
          <cell r="F291">
            <v>0.2</v>
          </cell>
          <cell r="H291">
            <v>20.820599999999999</v>
          </cell>
        </row>
        <row r="292">
          <cell r="B292" t="str">
            <v>RESTAR P-3</v>
          </cell>
          <cell r="C292" t="str">
            <v>-</v>
          </cell>
          <cell r="D292">
            <v>-1</v>
          </cell>
          <cell r="E292">
            <v>0.9</v>
          </cell>
          <cell r="H292">
            <v>-1.8900000000000001</v>
          </cell>
        </row>
        <row r="293">
          <cell r="B293" t="str">
            <v xml:space="preserve"> </v>
          </cell>
          <cell r="C293" t="str">
            <v>-</v>
          </cell>
          <cell r="D293">
            <v>2</v>
          </cell>
          <cell r="E293">
            <v>1.36</v>
          </cell>
          <cell r="F293">
            <v>0.2</v>
          </cell>
          <cell r="H293">
            <v>10.526400000000001</v>
          </cell>
        </row>
        <row r="294">
          <cell r="B294" t="str">
            <v>RESTAR P-3</v>
          </cell>
          <cell r="C294" t="str">
            <v>-</v>
          </cell>
          <cell r="D294">
            <v>-1</v>
          </cell>
          <cell r="E294">
            <v>0.9</v>
          </cell>
          <cell r="H294">
            <v>-1.8900000000000001</v>
          </cell>
        </row>
        <row r="295">
          <cell r="B295" t="str">
            <v xml:space="preserve"> </v>
          </cell>
          <cell r="C295" t="str">
            <v>-</v>
          </cell>
          <cell r="D295">
            <v>2</v>
          </cell>
          <cell r="E295">
            <v>2</v>
          </cell>
          <cell r="F295">
            <v>0.2</v>
          </cell>
          <cell r="H295">
            <v>15.48</v>
          </cell>
        </row>
        <row r="296">
          <cell r="B296" t="str">
            <v xml:space="preserve"> </v>
          </cell>
          <cell r="C296" t="str">
            <v>-</v>
          </cell>
          <cell r="D296">
            <v>1</v>
          </cell>
          <cell r="E296">
            <v>2.4500000000000002</v>
          </cell>
          <cell r="F296">
            <v>0.2</v>
          </cell>
          <cell r="H296">
            <v>9.4815000000000005</v>
          </cell>
        </row>
        <row r="297">
          <cell r="B297" t="str">
            <v xml:space="preserve"> </v>
          </cell>
          <cell r="C297" t="str">
            <v>-</v>
          </cell>
          <cell r="D297">
            <v>1</v>
          </cell>
          <cell r="E297">
            <v>1.38</v>
          </cell>
          <cell r="F297">
            <v>0.2</v>
          </cell>
          <cell r="H297">
            <v>5.3405999999999993</v>
          </cell>
        </row>
        <row r="298">
          <cell r="B298" t="str">
            <v xml:space="preserve"> </v>
          </cell>
          <cell r="C298" t="str">
            <v>-</v>
          </cell>
          <cell r="D298">
            <v>2</v>
          </cell>
          <cell r="E298">
            <v>2.12</v>
          </cell>
          <cell r="F298">
            <v>0.2</v>
          </cell>
          <cell r="H298">
            <v>16.408800000000003</v>
          </cell>
        </row>
        <row r="299">
          <cell r="B299" t="str">
            <v>RESTAR P-3</v>
          </cell>
          <cell r="C299" t="str">
            <v>-</v>
          </cell>
          <cell r="D299">
            <v>-1</v>
          </cell>
          <cell r="E299">
            <v>0.9</v>
          </cell>
          <cell r="H299">
            <v>-1.8900000000000001</v>
          </cell>
        </row>
        <row r="300">
          <cell r="B300" t="str">
            <v xml:space="preserve"> </v>
          </cell>
          <cell r="C300" t="str">
            <v>-</v>
          </cell>
          <cell r="D300">
            <v>1</v>
          </cell>
          <cell r="E300">
            <v>3.2</v>
          </cell>
          <cell r="F300">
            <v>0.2</v>
          </cell>
          <cell r="H300">
            <v>12.384</v>
          </cell>
        </row>
        <row r="301">
          <cell r="B301" t="str">
            <v>RESTAR PX-2</v>
          </cell>
          <cell r="C301" t="str">
            <v>-</v>
          </cell>
          <cell r="D301">
            <v>-1</v>
          </cell>
          <cell r="E301">
            <v>1</v>
          </cell>
          <cell r="H301">
            <v>-2.1</v>
          </cell>
        </row>
        <row r="302">
          <cell r="B302" t="str">
            <v xml:space="preserve"> </v>
          </cell>
          <cell r="C302" t="str">
            <v>-</v>
          </cell>
          <cell r="D302">
            <v>3</v>
          </cell>
          <cell r="E302">
            <v>1.3</v>
          </cell>
          <cell r="F302">
            <v>0.2</v>
          </cell>
          <cell r="H302">
            <v>15.093000000000002</v>
          </cell>
        </row>
        <row r="303">
          <cell r="B303" t="str">
            <v>EJE A-D ENTRE EJE 7-14</v>
          </cell>
          <cell r="C303" t="str">
            <v>-</v>
          </cell>
          <cell r="D303">
            <v>1</v>
          </cell>
          <cell r="E303">
            <v>3.36</v>
          </cell>
          <cell r="F303">
            <v>0.2</v>
          </cell>
          <cell r="H303">
            <v>13.0032</v>
          </cell>
        </row>
        <row r="304">
          <cell r="B304" t="str">
            <v xml:space="preserve"> </v>
          </cell>
          <cell r="C304" t="str">
            <v>-</v>
          </cell>
          <cell r="D304">
            <v>2</v>
          </cell>
          <cell r="E304">
            <v>0.4</v>
          </cell>
          <cell r="F304">
            <v>0.2</v>
          </cell>
          <cell r="H304">
            <v>3.0960000000000001</v>
          </cell>
        </row>
        <row r="305">
          <cell r="B305" t="str">
            <v xml:space="preserve"> </v>
          </cell>
          <cell r="C305" t="str">
            <v>-</v>
          </cell>
          <cell r="D305">
            <v>2</v>
          </cell>
          <cell r="E305">
            <v>2.14</v>
          </cell>
          <cell r="F305">
            <v>0.2</v>
          </cell>
          <cell r="H305">
            <v>16.563600000000001</v>
          </cell>
        </row>
        <row r="306">
          <cell r="B306" t="str">
            <v xml:space="preserve"> </v>
          </cell>
          <cell r="C306" t="str">
            <v>-</v>
          </cell>
          <cell r="D306">
            <v>2</v>
          </cell>
          <cell r="E306">
            <v>4.6500000000000004</v>
          </cell>
          <cell r="F306">
            <v>0.2</v>
          </cell>
          <cell r="H306">
            <v>35.991000000000007</v>
          </cell>
        </row>
        <row r="307">
          <cell r="B307" t="str">
            <v>RESTAR P-3</v>
          </cell>
          <cell r="C307" t="str">
            <v>-</v>
          </cell>
          <cell r="D307">
            <v>-1</v>
          </cell>
          <cell r="E307">
            <v>0.9</v>
          </cell>
          <cell r="H307">
            <v>-1.8900000000000001</v>
          </cell>
        </row>
        <row r="308">
          <cell r="B308" t="str">
            <v xml:space="preserve"> </v>
          </cell>
          <cell r="C308" t="str">
            <v>-</v>
          </cell>
          <cell r="D308">
            <v>1</v>
          </cell>
          <cell r="E308">
            <v>3.25</v>
          </cell>
          <cell r="F308">
            <v>0.2</v>
          </cell>
          <cell r="H308">
            <v>12.577500000000001</v>
          </cell>
        </row>
        <row r="309">
          <cell r="C309" t="str">
            <v>-</v>
          </cell>
        </row>
        <row r="310">
          <cell r="B310" t="str">
            <v>VERTICAL</v>
          </cell>
          <cell r="C310" t="str">
            <v>-</v>
          </cell>
        </row>
        <row r="311">
          <cell r="B311" t="str">
            <v>EJE 1-7 ENTRE EJE A-D</v>
          </cell>
          <cell r="C311" t="str">
            <v>-</v>
          </cell>
          <cell r="D311">
            <v>2</v>
          </cell>
          <cell r="E311">
            <v>3.1</v>
          </cell>
          <cell r="F311">
            <v>0.2</v>
          </cell>
          <cell r="H311">
            <v>21.401100000000003</v>
          </cell>
        </row>
        <row r="312">
          <cell r="B312" t="str">
            <v xml:space="preserve"> </v>
          </cell>
          <cell r="C312" t="str">
            <v>-</v>
          </cell>
          <cell r="D312">
            <v>1</v>
          </cell>
          <cell r="E312">
            <v>4.43</v>
          </cell>
          <cell r="F312">
            <v>0.2</v>
          </cell>
          <cell r="H312">
            <v>17.144099999999998</v>
          </cell>
        </row>
        <row r="313">
          <cell r="B313" t="str">
            <v>RESTAR P-3</v>
          </cell>
          <cell r="C313" t="str">
            <v>-</v>
          </cell>
          <cell r="D313">
            <v>-2</v>
          </cell>
          <cell r="E313">
            <v>0.9</v>
          </cell>
          <cell r="H313">
            <v>-3.7800000000000002</v>
          </cell>
        </row>
        <row r="314">
          <cell r="B314" t="str">
            <v xml:space="preserve"> </v>
          </cell>
          <cell r="C314" t="str">
            <v>-</v>
          </cell>
          <cell r="D314">
            <v>1</v>
          </cell>
          <cell r="E314">
            <v>8.57</v>
          </cell>
          <cell r="F314">
            <v>0.2</v>
          </cell>
          <cell r="H314">
            <v>33.165900000000001</v>
          </cell>
        </row>
        <row r="315">
          <cell r="B315" t="str">
            <v>RESTAR P-3</v>
          </cell>
          <cell r="C315" t="str">
            <v>-</v>
          </cell>
          <cell r="D315">
            <v>-2</v>
          </cell>
          <cell r="E315">
            <v>0.9</v>
          </cell>
          <cell r="H315">
            <v>-3.7800000000000002</v>
          </cell>
        </row>
        <row r="316">
          <cell r="B316" t="str">
            <v xml:space="preserve"> </v>
          </cell>
          <cell r="C316" t="str">
            <v>-</v>
          </cell>
          <cell r="D316">
            <v>1</v>
          </cell>
          <cell r="E316">
            <v>11.88</v>
          </cell>
          <cell r="F316">
            <v>0.2</v>
          </cell>
          <cell r="H316">
            <v>45.975600000000007</v>
          </cell>
        </row>
        <row r="317">
          <cell r="B317" t="str">
            <v xml:space="preserve"> </v>
          </cell>
          <cell r="C317" t="str">
            <v>-</v>
          </cell>
          <cell r="D317">
            <v>1</v>
          </cell>
          <cell r="E317">
            <v>7.38</v>
          </cell>
          <cell r="F317">
            <v>0.2</v>
          </cell>
          <cell r="H317">
            <v>28.560600000000001</v>
          </cell>
        </row>
        <row r="318">
          <cell r="B318" t="str">
            <v>RESTAR P-1</v>
          </cell>
          <cell r="C318" t="str">
            <v>-</v>
          </cell>
          <cell r="D318">
            <v>-1</v>
          </cell>
          <cell r="E318">
            <v>1</v>
          </cell>
          <cell r="H318">
            <v>-2.1</v>
          </cell>
        </row>
        <row r="319">
          <cell r="B319" t="str">
            <v xml:space="preserve"> </v>
          </cell>
          <cell r="C319" t="str">
            <v>-</v>
          </cell>
          <cell r="D319">
            <v>1</v>
          </cell>
          <cell r="E319">
            <v>4.9800000000000004</v>
          </cell>
          <cell r="F319">
            <v>0.2</v>
          </cell>
          <cell r="H319">
            <v>19.272600000000001</v>
          </cell>
        </row>
        <row r="320">
          <cell r="B320" t="str">
            <v xml:space="preserve"> </v>
          </cell>
          <cell r="C320" t="str">
            <v>-</v>
          </cell>
          <cell r="D320">
            <v>1</v>
          </cell>
          <cell r="E320">
            <v>5.04</v>
          </cell>
          <cell r="F320">
            <v>0.2</v>
          </cell>
          <cell r="H320">
            <v>19.504799999999999</v>
          </cell>
        </row>
        <row r="321">
          <cell r="B321" t="str">
            <v>RESTAR P-3</v>
          </cell>
          <cell r="C321" t="str">
            <v>-</v>
          </cell>
          <cell r="D321">
            <v>-2</v>
          </cell>
          <cell r="E321">
            <v>0.9</v>
          </cell>
          <cell r="H321">
            <v>-3.7800000000000002</v>
          </cell>
        </row>
        <row r="322">
          <cell r="B322" t="str">
            <v xml:space="preserve"> </v>
          </cell>
          <cell r="C322" t="str">
            <v>-</v>
          </cell>
          <cell r="D322">
            <v>2</v>
          </cell>
          <cell r="E322">
            <v>4.38</v>
          </cell>
          <cell r="F322">
            <v>0.2</v>
          </cell>
          <cell r="H322">
            <v>33.901200000000003</v>
          </cell>
        </row>
        <row r="323">
          <cell r="B323" t="str">
            <v>EJE 7-14 ENTRE EJE A-D</v>
          </cell>
          <cell r="C323" t="str">
            <v>-</v>
          </cell>
          <cell r="D323">
            <v>3</v>
          </cell>
          <cell r="E323">
            <v>4.9800000000000004</v>
          </cell>
          <cell r="F323">
            <v>0.2</v>
          </cell>
          <cell r="H323">
            <v>21.401100000000003</v>
          </cell>
        </row>
        <row r="324">
          <cell r="B324" t="str">
            <v xml:space="preserve"> </v>
          </cell>
          <cell r="C324" t="str">
            <v>-</v>
          </cell>
          <cell r="D324">
            <v>2</v>
          </cell>
          <cell r="E324">
            <v>4.38</v>
          </cell>
          <cell r="F324">
            <v>0.2</v>
          </cell>
          <cell r="H324">
            <v>21.401100000000003</v>
          </cell>
        </row>
        <row r="325">
          <cell r="B325" t="str">
            <v xml:space="preserve"> </v>
          </cell>
          <cell r="C325" t="str">
            <v>-</v>
          </cell>
          <cell r="D325">
            <v>1</v>
          </cell>
          <cell r="E325">
            <v>1.77</v>
          </cell>
          <cell r="F325">
            <v>0.2</v>
          </cell>
          <cell r="H325">
            <v>21.401100000000003</v>
          </cell>
        </row>
        <row r="326">
          <cell r="B326" t="str">
            <v xml:space="preserve"> </v>
          </cell>
          <cell r="C326" t="str">
            <v>-</v>
          </cell>
          <cell r="D326">
            <v>1</v>
          </cell>
          <cell r="E326">
            <v>1.69</v>
          </cell>
          <cell r="F326">
            <v>0.2</v>
          </cell>
          <cell r="H326">
            <v>21.401100000000003</v>
          </cell>
        </row>
        <row r="327">
          <cell r="B327" t="str">
            <v xml:space="preserve"> </v>
          </cell>
          <cell r="C327" t="str">
            <v>-</v>
          </cell>
          <cell r="D327">
            <v>2</v>
          </cell>
          <cell r="E327">
            <v>2.6</v>
          </cell>
          <cell r="F327">
            <v>0.2</v>
          </cell>
          <cell r="H327">
            <v>20.124000000000002</v>
          </cell>
        </row>
        <row r="328">
          <cell r="B328" t="str">
            <v>RESTAR P-1</v>
          </cell>
          <cell r="C328" t="str">
            <v>-</v>
          </cell>
          <cell r="D328">
            <v>-1</v>
          </cell>
          <cell r="E328">
            <v>1</v>
          </cell>
          <cell r="H328">
            <v>-2.1</v>
          </cell>
        </row>
        <row r="329">
          <cell r="B329" t="str">
            <v xml:space="preserve"> </v>
          </cell>
          <cell r="C329" t="str">
            <v>-</v>
          </cell>
          <cell r="D329">
            <v>1</v>
          </cell>
          <cell r="E329">
            <v>5.66</v>
          </cell>
          <cell r="F329">
            <v>0.2</v>
          </cell>
          <cell r="H329">
            <v>21.904199999999999</v>
          </cell>
        </row>
        <row r="330">
          <cell r="B330" t="str">
            <v>RESTAR P-3</v>
          </cell>
          <cell r="C330" t="str">
            <v>-</v>
          </cell>
          <cell r="D330">
            <v>-1</v>
          </cell>
          <cell r="E330">
            <v>0.9</v>
          </cell>
          <cell r="H330">
            <v>-1.8900000000000001</v>
          </cell>
        </row>
        <row r="331">
          <cell r="B331" t="str">
            <v xml:space="preserve"> </v>
          </cell>
          <cell r="C331" t="str">
            <v>-</v>
          </cell>
          <cell r="D331">
            <v>1</v>
          </cell>
          <cell r="E331">
            <v>5.04</v>
          </cell>
          <cell r="F331">
            <v>0.2</v>
          </cell>
          <cell r="H331">
            <v>19.504799999999999</v>
          </cell>
        </row>
        <row r="333">
          <cell r="B333" t="str">
            <v>VER PLANO A-01 - A-05 / SECTOR S10-1P</v>
          </cell>
        </row>
        <row r="334">
          <cell r="B334" t="str">
            <v xml:space="preserve">PRIMER NIVEL </v>
          </cell>
        </row>
        <row r="335">
          <cell r="B335" t="str">
            <v>HORIZONTAL</v>
          </cell>
        </row>
        <row r="336">
          <cell r="B336" t="str">
            <v>EJE A-D ENTRE EJE 1-7</v>
          </cell>
          <cell r="C336" t="str">
            <v>-</v>
          </cell>
          <cell r="D336">
            <v>1</v>
          </cell>
          <cell r="E336">
            <v>15.18</v>
          </cell>
          <cell r="F336">
            <v>0.2</v>
          </cell>
          <cell r="H336">
            <v>58.746600000000001</v>
          </cell>
        </row>
        <row r="337">
          <cell r="B337" t="str">
            <v>RESTAR P-1</v>
          </cell>
          <cell r="C337" t="str">
            <v>-</v>
          </cell>
          <cell r="D337">
            <v>-2</v>
          </cell>
          <cell r="E337">
            <v>1</v>
          </cell>
          <cell r="H337">
            <v>-4.2</v>
          </cell>
        </row>
        <row r="338">
          <cell r="B338" t="str">
            <v xml:space="preserve"> </v>
          </cell>
          <cell r="C338" t="str">
            <v>-</v>
          </cell>
          <cell r="D338">
            <v>1</v>
          </cell>
          <cell r="E338">
            <v>5.04</v>
          </cell>
          <cell r="F338">
            <v>0.2</v>
          </cell>
          <cell r="H338">
            <v>19.504799999999999</v>
          </cell>
        </row>
        <row r="339">
          <cell r="B339" t="str">
            <v xml:space="preserve"> </v>
          </cell>
          <cell r="C339" t="str">
            <v>-</v>
          </cell>
          <cell r="D339">
            <v>1</v>
          </cell>
          <cell r="E339">
            <v>4.66</v>
          </cell>
          <cell r="F339">
            <v>0.2</v>
          </cell>
          <cell r="H339">
            <v>18.034200000000002</v>
          </cell>
        </row>
        <row r="340">
          <cell r="B340" t="str">
            <v xml:space="preserve"> </v>
          </cell>
          <cell r="C340" t="str">
            <v>-</v>
          </cell>
          <cell r="D340">
            <v>1</v>
          </cell>
          <cell r="E340">
            <v>8.8800000000000008</v>
          </cell>
          <cell r="F340">
            <v>0.2</v>
          </cell>
          <cell r="H340">
            <v>34.365600000000001</v>
          </cell>
        </row>
        <row r="341">
          <cell r="B341" t="str">
            <v>RESTAR P-2</v>
          </cell>
          <cell r="C341" t="str">
            <v>-</v>
          </cell>
          <cell r="D341">
            <v>-1</v>
          </cell>
          <cell r="E341">
            <v>1.2</v>
          </cell>
          <cell r="H341">
            <v>-2.52</v>
          </cell>
        </row>
        <row r="342">
          <cell r="B342" t="str">
            <v xml:space="preserve"> </v>
          </cell>
          <cell r="C342" t="str">
            <v>-</v>
          </cell>
          <cell r="D342">
            <v>2</v>
          </cell>
          <cell r="E342">
            <v>6.42</v>
          </cell>
          <cell r="F342">
            <v>0.2</v>
          </cell>
          <cell r="H342">
            <v>49.690800000000003</v>
          </cell>
        </row>
        <row r="343">
          <cell r="B343" t="str">
            <v>RESTAR P-1</v>
          </cell>
          <cell r="C343" t="str">
            <v>-</v>
          </cell>
          <cell r="D343">
            <v>-1</v>
          </cell>
          <cell r="E343">
            <v>1</v>
          </cell>
          <cell r="H343">
            <v>-2.1</v>
          </cell>
        </row>
        <row r="344">
          <cell r="B344" t="str">
            <v>RESTAR P-2</v>
          </cell>
          <cell r="C344" t="str">
            <v>-</v>
          </cell>
          <cell r="D344">
            <v>-1</v>
          </cell>
          <cell r="E344">
            <v>1.2</v>
          </cell>
          <cell r="H344">
            <v>-2.52</v>
          </cell>
        </row>
        <row r="345">
          <cell r="B345" t="str">
            <v xml:space="preserve"> </v>
          </cell>
          <cell r="C345" t="str">
            <v>-</v>
          </cell>
          <cell r="D345">
            <v>2</v>
          </cell>
          <cell r="E345">
            <v>3.72</v>
          </cell>
          <cell r="F345">
            <v>0.2</v>
          </cell>
          <cell r="H345">
            <v>28.792800000000003</v>
          </cell>
        </row>
        <row r="346">
          <cell r="B346" t="str">
            <v xml:space="preserve"> </v>
          </cell>
          <cell r="C346" t="str">
            <v>-</v>
          </cell>
          <cell r="D346">
            <v>1</v>
          </cell>
          <cell r="E346">
            <v>1.39</v>
          </cell>
          <cell r="F346">
            <v>0.2</v>
          </cell>
          <cell r="H346">
            <v>5.3792999999999997</v>
          </cell>
        </row>
        <row r="347">
          <cell r="B347" t="str">
            <v>EJE A-D ENTRE EJE 7-12</v>
          </cell>
          <cell r="C347" t="str">
            <v>-</v>
          </cell>
          <cell r="D347">
            <v>1</v>
          </cell>
          <cell r="E347">
            <v>17.75</v>
          </cell>
          <cell r="F347">
            <v>0.2</v>
          </cell>
          <cell r="H347">
            <v>68.692499999999995</v>
          </cell>
        </row>
        <row r="348">
          <cell r="B348" t="str">
            <v xml:space="preserve"> </v>
          </cell>
          <cell r="C348" t="str">
            <v>-</v>
          </cell>
          <cell r="D348">
            <v>1</v>
          </cell>
          <cell r="E348">
            <v>2.9</v>
          </cell>
          <cell r="F348">
            <v>0.2</v>
          </cell>
          <cell r="H348">
            <v>11.223000000000001</v>
          </cell>
        </row>
        <row r="349">
          <cell r="B349" t="str">
            <v xml:space="preserve"> </v>
          </cell>
          <cell r="C349" t="str">
            <v>-</v>
          </cell>
          <cell r="D349">
            <v>1</v>
          </cell>
          <cell r="E349">
            <v>1.59</v>
          </cell>
          <cell r="F349">
            <v>0.2</v>
          </cell>
          <cell r="H349">
            <v>6.1533000000000007</v>
          </cell>
        </row>
        <row r="350">
          <cell r="B350" t="str">
            <v xml:space="preserve"> </v>
          </cell>
          <cell r="C350" t="str">
            <v>-</v>
          </cell>
          <cell r="D350">
            <v>2</v>
          </cell>
          <cell r="E350">
            <v>1.98</v>
          </cell>
          <cell r="F350">
            <v>0.2</v>
          </cell>
          <cell r="H350">
            <v>15.325200000000001</v>
          </cell>
        </row>
        <row r="351">
          <cell r="B351" t="str">
            <v xml:space="preserve"> </v>
          </cell>
          <cell r="C351" t="str">
            <v>-</v>
          </cell>
          <cell r="D351">
            <v>1</v>
          </cell>
          <cell r="E351">
            <v>3.86</v>
          </cell>
          <cell r="F351">
            <v>0.2</v>
          </cell>
          <cell r="H351">
            <v>14.9382</v>
          </cell>
        </row>
        <row r="352">
          <cell r="B352" t="str">
            <v xml:space="preserve"> </v>
          </cell>
          <cell r="C352" t="str">
            <v>-</v>
          </cell>
          <cell r="D352">
            <v>1</v>
          </cell>
          <cell r="E352">
            <v>10.52</v>
          </cell>
          <cell r="F352">
            <v>0.2</v>
          </cell>
          <cell r="H352">
            <v>40.712400000000002</v>
          </cell>
        </row>
        <row r="353">
          <cell r="B353" t="str">
            <v xml:space="preserve"> </v>
          </cell>
          <cell r="C353" t="str">
            <v>-</v>
          </cell>
          <cell r="D353">
            <v>1</v>
          </cell>
          <cell r="E353">
            <v>1.45</v>
          </cell>
          <cell r="F353">
            <v>0.2</v>
          </cell>
          <cell r="H353">
            <v>5.6115000000000004</v>
          </cell>
        </row>
        <row r="354">
          <cell r="B354" t="str">
            <v xml:space="preserve"> </v>
          </cell>
          <cell r="C354" t="str">
            <v>-</v>
          </cell>
          <cell r="D354">
            <v>1</v>
          </cell>
          <cell r="E354">
            <v>6.22</v>
          </cell>
          <cell r="F354">
            <v>0.2</v>
          </cell>
          <cell r="H354">
            <v>24.071400000000001</v>
          </cell>
        </row>
        <row r="355">
          <cell r="B355" t="str">
            <v xml:space="preserve"> </v>
          </cell>
          <cell r="C355" t="str">
            <v>-</v>
          </cell>
          <cell r="D355">
            <v>2</v>
          </cell>
          <cell r="E355">
            <v>1.6</v>
          </cell>
          <cell r="F355">
            <v>0.2</v>
          </cell>
          <cell r="H355">
            <v>12.384</v>
          </cell>
        </row>
        <row r="356">
          <cell r="B356" t="str">
            <v xml:space="preserve"> </v>
          </cell>
          <cell r="C356" t="str">
            <v>-</v>
          </cell>
          <cell r="D356">
            <v>1</v>
          </cell>
          <cell r="E356">
            <v>2.2999999999999998</v>
          </cell>
          <cell r="F356">
            <v>0.2</v>
          </cell>
          <cell r="H356">
            <v>8.9009999999999998</v>
          </cell>
        </row>
        <row r="357">
          <cell r="B357" t="str">
            <v xml:space="preserve"> </v>
          </cell>
          <cell r="C357" t="str">
            <v>-</v>
          </cell>
          <cell r="D357">
            <v>1</v>
          </cell>
          <cell r="E357">
            <v>4.9000000000000004</v>
          </cell>
          <cell r="F357">
            <v>0.2</v>
          </cell>
          <cell r="H357">
            <v>18.963000000000001</v>
          </cell>
        </row>
        <row r="359">
          <cell r="B359" t="str">
            <v>VERTICAL</v>
          </cell>
        </row>
        <row r="360">
          <cell r="B360" t="str">
            <v>EJE 1-7 ENTRE EJE A-D</v>
          </cell>
          <cell r="C360" t="str">
            <v>-</v>
          </cell>
          <cell r="D360">
            <v>2</v>
          </cell>
          <cell r="E360">
            <v>11.88</v>
          </cell>
          <cell r="F360">
            <v>0.2</v>
          </cell>
          <cell r="H360">
            <v>21.401100000000003</v>
          </cell>
        </row>
        <row r="361">
          <cell r="B361" t="str">
            <v>RESTAR P-5</v>
          </cell>
          <cell r="C361" t="str">
            <v>-</v>
          </cell>
          <cell r="D361">
            <v>-1</v>
          </cell>
          <cell r="E361">
            <v>1.4</v>
          </cell>
          <cell r="H361">
            <v>-2.94</v>
          </cell>
        </row>
        <row r="362">
          <cell r="B362" t="str">
            <v xml:space="preserve"> </v>
          </cell>
          <cell r="C362" t="str">
            <v>-</v>
          </cell>
          <cell r="D362">
            <v>1</v>
          </cell>
          <cell r="E362">
            <v>5.56</v>
          </cell>
          <cell r="F362">
            <v>0.2</v>
          </cell>
          <cell r="H362">
            <v>21.401100000000003</v>
          </cell>
        </row>
        <row r="363">
          <cell r="B363" t="str">
            <v>RESTAR P-3</v>
          </cell>
          <cell r="C363" t="str">
            <v>-</v>
          </cell>
          <cell r="D363">
            <v>-1</v>
          </cell>
          <cell r="E363">
            <v>0.9</v>
          </cell>
          <cell r="H363">
            <v>-1.8900000000000001</v>
          </cell>
        </row>
        <row r="364">
          <cell r="B364" t="str">
            <v xml:space="preserve"> </v>
          </cell>
          <cell r="C364" t="str">
            <v>-</v>
          </cell>
          <cell r="D364">
            <v>1</v>
          </cell>
          <cell r="E364">
            <v>2.96</v>
          </cell>
          <cell r="F364">
            <v>0.2</v>
          </cell>
          <cell r="H364">
            <v>21.401100000000003</v>
          </cell>
        </row>
        <row r="365">
          <cell r="B365" t="str">
            <v xml:space="preserve"> </v>
          </cell>
          <cell r="C365" t="str">
            <v>-</v>
          </cell>
          <cell r="D365">
            <v>1</v>
          </cell>
          <cell r="E365">
            <v>9.42</v>
          </cell>
          <cell r="F365">
            <v>0.2</v>
          </cell>
          <cell r="H365">
            <v>21.401100000000003</v>
          </cell>
        </row>
        <row r="366">
          <cell r="B366" t="str">
            <v xml:space="preserve"> </v>
          </cell>
          <cell r="C366" t="str">
            <v>-</v>
          </cell>
          <cell r="D366">
            <v>1</v>
          </cell>
          <cell r="E366">
            <v>2.17</v>
          </cell>
          <cell r="F366">
            <v>0.2</v>
          </cell>
          <cell r="H366">
            <v>21.401100000000003</v>
          </cell>
        </row>
        <row r="367">
          <cell r="B367" t="str">
            <v xml:space="preserve"> </v>
          </cell>
          <cell r="C367" t="str">
            <v>-</v>
          </cell>
          <cell r="D367">
            <v>1</v>
          </cell>
          <cell r="E367">
            <v>4.95</v>
          </cell>
          <cell r="F367">
            <v>0.2</v>
          </cell>
          <cell r="H367">
            <v>21.401100000000003</v>
          </cell>
        </row>
        <row r="368">
          <cell r="B368" t="str">
            <v>RESTAR P-3</v>
          </cell>
          <cell r="C368" t="str">
            <v>-</v>
          </cell>
          <cell r="D368">
            <v>-1</v>
          </cell>
          <cell r="E368">
            <v>0.9</v>
          </cell>
          <cell r="H368">
            <v>-1.8900000000000001</v>
          </cell>
        </row>
        <row r="369">
          <cell r="B369" t="str">
            <v xml:space="preserve"> </v>
          </cell>
          <cell r="C369" t="str">
            <v>-</v>
          </cell>
          <cell r="D369">
            <v>3</v>
          </cell>
          <cell r="E369">
            <v>2.2400000000000002</v>
          </cell>
          <cell r="F369">
            <v>0.2</v>
          </cell>
          <cell r="H369">
            <v>21.401100000000003</v>
          </cell>
        </row>
        <row r="370">
          <cell r="B370" t="str">
            <v>RESTAR P-1</v>
          </cell>
          <cell r="C370" t="str">
            <v>-</v>
          </cell>
          <cell r="D370">
            <v>-2</v>
          </cell>
          <cell r="E370">
            <v>1</v>
          </cell>
          <cell r="H370">
            <v>-4.2</v>
          </cell>
        </row>
        <row r="371">
          <cell r="B371" t="str">
            <v xml:space="preserve"> </v>
          </cell>
          <cell r="C371" t="str">
            <v>-</v>
          </cell>
          <cell r="D371">
            <v>1</v>
          </cell>
          <cell r="E371">
            <v>4.47</v>
          </cell>
          <cell r="F371">
            <v>0.2</v>
          </cell>
          <cell r="H371">
            <v>21.401100000000003</v>
          </cell>
        </row>
        <row r="372">
          <cell r="B372" t="str">
            <v xml:space="preserve"> </v>
          </cell>
          <cell r="C372" t="str">
            <v>-</v>
          </cell>
          <cell r="D372">
            <v>1</v>
          </cell>
          <cell r="E372">
            <v>1.32</v>
          </cell>
          <cell r="F372">
            <v>0.2</v>
          </cell>
          <cell r="H372">
            <v>21.401100000000003</v>
          </cell>
        </row>
        <row r="373">
          <cell r="B373" t="str">
            <v>EJE 7-14 ENTRE EJE A-D</v>
          </cell>
          <cell r="C373" t="str">
            <v>-</v>
          </cell>
          <cell r="D373">
            <v>2</v>
          </cell>
          <cell r="E373">
            <v>5.01</v>
          </cell>
          <cell r="F373">
            <v>0.2</v>
          </cell>
          <cell r="H373">
            <v>21.401100000000003</v>
          </cell>
        </row>
        <row r="374">
          <cell r="B374" t="str">
            <v>RESTAR P-3</v>
          </cell>
          <cell r="C374" t="str">
            <v>-</v>
          </cell>
          <cell r="D374">
            <v>-4</v>
          </cell>
          <cell r="E374">
            <v>0.9</v>
          </cell>
          <cell r="H374">
            <v>-7.5600000000000005</v>
          </cell>
        </row>
        <row r="375">
          <cell r="B375" t="str">
            <v xml:space="preserve"> </v>
          </cell>
          <cell r="C375" t="str">
            <v>-</v>
          </cell>
          <cell r="D375">
            <v>1</v>
          </cell>
          <cell r="E375">
            <v>1.1200000000000001</v>
          </cell>
          <cell r="F375">
            <v>0.2</v>
          </cell>
          <cell r="H375">
            <v>21.401100000000003</v>
          </cell>
        </row>
        <row r="376">
          <cell r="B376" t="str">
            <v xml:space="preserve"> </v>
          </cell>
          <cell r="C376" t="str">
            <v>-</v>
          </cell>
          <cell r="D376">
            <v>2</v>
          </cell>
          <cell r="E376">
            <v>4.7699999999999996</v>
          </cell>
          <cell r="F376">
            <v>0.2</v>
          </cell>
          <cell r="H376">
            <v>21.401100000000003</v>
          </cell>
        </row>
        <row r="377">
          <cell r="B377" t="str">
            <v xml:space="preserve"> </v>
          </cell>
          <cell r="C377" t="str">
            <v>-</v>
          </cell>
          <cell r="D377">
            <v>1</v>
          </cell>
          <cell r="E377">
            <v>3.75</v>
          </cell>
          <cell r="F377">
            <v>0.2</v>
          </cell>
          <cell r="H377">
            <v>21.401100000000003</v>
          </cell>
        </row>
        <row r="378">
          <cell r="B378" t="str">
            <v xml:space="preserve"> </v>
          </cell>
          <cell r="C378" t="str">
            <v>-</v>
          </cell>
          <cell r="D378">
            <v>2</v>
          </cell>
          <cell r="E378">
            <v>0.52</v>
          </cell>
          <cell r="F378">
            <v>0.2</v>
          </cell>
          <cell r="H378">
            <v>21.401100000000003</v>
          </cell>
        </row>
        <row r="379">
          <cell r="B379" t="str">
            <v xml:space="preserve"> </v>
          </cell>
          <cell r="C379" t="str">
            <v>-</v>
          </cell>
          <cell r="D379">
            <v>1</v>
          </cell>
          <cell r="E379">
            <v>7.53</v>
          </cell>
          <cell r="F379">
            <v>0.2</v>
          </cell>
          <cell r="H379">
            <v>21.401100000000003</v>
          </cell>
        </row>
        <row r="380">
          <cell r="B380" t="str">
            <v>RESTAR P-2</v>
          </cell>
          <cell r="C380" t="str">
            <v>-</v>
          </cell>
          <cell r="D380">
            <v>-1</v>
          </cell>
          <cell r="E380">
            <v>1.2</v>
          </cell>
          <cell r="H380">
            <v>-2.52</v>
          </cell>
        </row>
        <row r="381">
          <cell r="B381" t="str">
            <v xml:space="preserve"> </v>
          </cell>
          <cell r="C381" t="str">
            <v>-</v>
          </cell>
          <cell r="D381">
            <v>1</v>
          </cell>
          <cell r="E381">
            <v>3.57</v>
          </cell>
          <cell r="F381">
            <v>0.2</v>
          </cell>
          <cell r="H381">
            <v>21.401100000000003</v>
          </cell>
        </row>
        <row r="382">
          <cell r="B382" t="str">
            <v>RESTAR P-4</v>
          </cell>
          <cell r="C382" t="str">
            <v>-</v>
          </cell>
          <cell r="D382">
            <v>-1</v>
          </cell>
          <cell r="E382">
            <v>0.8</v>
          </cell>
          <cell r="H382">
            <v>-1.6800000000000002</v>
          </cell>
        </row>
        <row r="383">
          <cell r="B383" t="str">
            <v xml:space="preserve"> </v>
          </cell>
          <cell r="C383" t="str">
            <v>-</v>
          </cell>
          <cell r="D383">
            <v>2</v>
          </cell>
          <cell r="E383">
            <v>1.72</v>
          </cell>
          <cell r="F383">
            <v>0.2</v>
          </cell>
          <cell r="H383">
            <v>21.401100000000003</v>
          </cell>
        </row>
        <row r="384">
          <cell r="B384" t="str">
            <v>RESTAR PX-1</v>
          </cell>
          <cell r="C384" t="str">
            <v>-</v>
          </cell>
          <cell r="D384">
            <v>-1</v>
          </cell>
          <cell r="E384">
            <v>0.8</v>
          </cell>
          <cell r="H384">
            <v>-1.6800000000000002</v>
          </cell>
        </row>
        <row r="385">
          <cell r="B385" t="str">
            <v xml:space="preserve"> </v>
          </cell>
          <cell r="C385" t="str">
            <v>-</v>
          </cell>
          <cell r="D385">
            <v>1</v>
          </cell>
          <cell r="E385">
            <v>9.3000000000000007</v>
          </cell>
          <cell r="F385">
            <v>0.2</v>
          </cell>
          <cell r="H385">
            <v>21.401100000000003</v>
          </cell>
        </row>
        <row r="386">
          <cell r="B386" t="str">
            <v>MUROS BAJOS</v>
          </cell>
          <cell r="C386" t="str">
            <v>-</v>
          </cell>
        </row>
        <row r="387">
          <cell r="B387" t="str">
            <v>HORIZONTAL</v>
          </cell>
          <cell r="C387" t="str">
            <v>-</v>
          </cell>
        </row>
        <row r="388">
          <cell r="B388" t="str">
            <v>EJE A-D ENTRE EJE 7-10</v>
          </cell>
          <cell r="C388" t="str">
            <v>-</v>
          </cell>
          <cell r="D388">
            <v>1</v>
          </cell>
          <cell r="E388">
            <v>1.28</v>
          </cell>
          <cell r="F388">
            <v>0.2</v>
          </cell>
          <cell r="H388">
            <v>4.9536000000000007</v>
          </cell>
        </row>
        <row r="389">
          <cell r="C389" t="str">
            <v>-</v>
          </cell>
        </row>
        <row r="390">
          <cell r="B390" t="str">
            <v>VERTICAL</v>
          </cell>
          <cell r="C390" t="str">
            <v>-</v>
          </cell>
        </row>
        <row r="391">
          <cell r="B391" t="str">
            <v>EJE 7-10 ENTRE EJE A-D</v>
          </cell>
          <cell r="C391" t="str">
            <v>-</v>
          </cell>
          <cell r="D391">
            <v>1</v>
          </cell>
          <cell r="E391">
            <v>2.97</v>
          </cell>
          <cell r="F391">
            <v>0.2</v>
          </cell>
          <cell r="H391">
            <v>21.401100000000003</v>
          </cell>
        </row>
        <row r="393">
          <cell r="B393" t="str">
            <v>VER PLANO A-01 - A-05 / SECTOR S11-1P</v>
          </cell>
        </row>
        <row r="394">
          <cell r="B394" t="str">
            <v xml:space="preserve">PRIMER NIVEL </v>
          </cell>
        </row>
        <row r="395">
          <cell r="B395" t="str">
            <v>HORIZONTAL</v>
          </cell>
        </row>
        <row r="396">
          <cell r="B396" t="str">
            <v>EJE A-F ENTRE EJE 1-6</v>
          </cell>
          <cell r="C396" t="str">
            <v>-</v>
          </cell>
          <cell r="D396">
            <v>1</v>
          </cell>
          <cell r="E396">
            <v>2.95</v>
          </cell>
          <cell r="F396">
            <v>0.2</v>
          </cell>
          <cell r="H396">
            <v>11.416500000000001</v>
          </cell>
        </row>
        <row r="397">
          <cell r="B397" t="str">
            <v xml:space="preserve"> </v>
          </cell>
          <cell r="C397" t="str">
            <v>-</v>
          </cell>
          <cell r="D397">
            <v>1</v>
          </cell>
          <cell r="E397">
            <v>4.0999999999999996</v>
          </cell>
          <cell r="F397">
            <v>0.2</v>
          </cell>
          <cell r="H397">
            <v>15.866999999999999</v>
          </cell>
        </row>
        <row r="398">
          <cell r="B398" t="str">
            <v xml:space="preserve"> </v>
          </cell>
          <cell r="C398" t="str">
            <v>-</v>
          </cell>
          <cell r="D398">
            <v>2</v>
          </cell>
          <cell r="E398">
            <v>4.13</v>
          </cell>
          <cell r="F398">
            <v>0.2</v>
          </cell>
          <cell r="H398">
            <v>31.966200000000001</v>
          </cell>
        </row>
        <row r="399">
          <cell r="B399" t="str">
            <v>RESTAR P-4</v>
          </cell>
          <cell r="C399" t="str">
            <v>-</v>
          </cell>
          <cell r="D399">
            <v>-1</v>
          </cell>
          <cell r="E399">
            <v>0.8</v>
          </cell>
          <cell r="H399">
            <v>-1.6800000000000002</v>
          </cell>
        </row>
        <row r="400">
          <cell r="B400" t="str">
            <v xml:space="preserve"> </v>
          </cell>
          <cell r="C400" t="str">
            <v>-</v>
          </cell>
          <cell r="D400">
            <v>1</v>
          </cell>
          <cell r="E400">
            <v>4.22</v>
          </cell>
          <cell r="F400">
            <v>0.2</v>
          </cell>
          <cell r="H400">
            <v>16.331399999999999</v>
          </cell>
        </row>
        <row r="401">
          <cell r="B401" t="str">
            <v xml:space="preserve"> </v>
          </cell>
          <cell r="C401" t="str">
            <v>-</v>
          </cell>
          <cell r="D401">
            <v>2</v>
          </cell>
          <cell r="E401">
            <v>5.16</v>
          </cell>
          <cell r="F401">
            <v>0.2</v>
          </cell>
          <cell r="H401">
            <v>39.938400000000001</v>
          </cell>
        </row>
        <row r="402">
          <cell r="B402" t="str">
            <v>RESTAR P-1</v>
          </cell>
          <cell r="C402" t="str">
            <v>-</v>
          </cell>
          <cell r="D402">
            <v>-1</v>
          </cell>
          <cell r="E402">
            <v>1</v>
          </cell>
          <cell r="H402">
            <v>-2.1</v>
          </cell>
        </row>
        <row r="403">
          <cell r="B403" t="str">
            <v>RESTAR P-4</v>
          </cell>
          <cell r="C403" t="str">
            <v>-</v>
          </cell>
          <cell r="D403">
            <v>-1</v>
          </cell>
          <cell r="E403">
            <v>0.8</v>
          </cell>
          <cell r="H403">
            <v>-1.6800000000000002</v>
          </cell>
        </row>
        <row r="404">
          <cell r="B404" t="str">
            <v xml:space="preserve"> </v>
          </cell>
          <cell r="C404" t="str">
            <v>-</v>
          </cell>
          <cell r="D404">
            <v>1</v>
          </cell>
          <cell r="E404">
            <v>2.96</v>
          </cell>
          <cell r="F404">
            <v>0.2</v>
          </cell>
          <cell r="H404">
            <v>11.4552</v>
          </cell>
        </row>
        <row r="405">
          <cell r="B405" t="str">
            <v>RESTAR P-1</v>
          </cell>
          <cell r="C405" t="str">
            <v>-</v>
          </cell>
          <cell r="D405">
            <v>-1</v>
          </cell>
          <cell r="E405">
            <v>1</v>
          </cell>
          <cell r="H405">
            <v>-2.1</v>
          </cell>
        </row>
        <row r="406">
          <cell r="B406" t="str">
            <v xml:space="preserve"> </v>
          </cell>
          <cell r="C406" t="str">
            <v>-</v>
          </cell>
          <cell r="D406">
            <v>3</v>
          </cell>
          <cell r="E406">
            <v>2.1800000000000002</v>
          </cell>
          <cell r="F406">
            <v>0.2</v>
          </cell>
          <cell r="H406">
            <v>25.309800000000003</v>
          </cell>
        </row>
        <row r="407">
          <cell r="B407" t="str">
            <v>RESTAR P-3</v>
          </cell>
          <cell r="C407" t="str">
            <v>-</v>
          </cell>
          <cell r="D407">
            <v>-1</v>
          </cell>
          <cell r="E407">
            <v>0.9</v>
          </cell>
          <cell r="H407">
            <v>-1.8900000000000001</v>
          </cell>
        </row>
        <row r="408">
          <cell r="B408" t="str">
            <v xml:space="preserve"> </v>
          </cell>
          <cell r="C408" t="str">
            <v>-</v>
          </cell>
          <cell r="D408">
            <v>1</v>
          </cell>
          <cell r="E408">
            <v>4.43</v>
          </cell>
          <cell r="F408">
            <v>0.2</v>
          </cell>
          <cell r="H408">
            <v>17.144099999999998</v>
          </cell>
        </row>
        <row r="409">
          <cell r="B409" t="str">
            <v xml:space="preserve"> </v>
          </cell>
          <cell r="C409" t="str">
            <v>-</v>
          </cell>
          <cell r="D409">
            <v>3</v>
          </cell>
          <cell r="E409">
            <v>2.17</v>
          </cell>
          <cell r="F409">
            <v>0.2</v>
          </cell>
          <cell r="H409">
            <v>25.1937</v>
          </cell>
        </row>
        <row r="410">
          <cell r="B410" t="str">
            <v xml:space="preserve"> </v>
          </cell>
          <cell r="C410" t="str">
            <v>-</v>
          </cell>
          <cell r="D410">
            <v>1</v>
          </cell>
          <cell r="E410">
            <v>4.82</v>
          </cell>
          <cell r="F410">
            <v>0.2</v>
          </cell>
          <cell r="H410">
            <v>18.653400000000001</v>
          </cell>
        </row>
        <row r="411">
          <cell r="C411" t="str">
            <v>-</v>
          </cell>
        </row>
        <row r="412">
          <cell r="B412" t="str">
            <v>VERTICAL</v>
          </cell>
          <cell r="C412" t="str">
            <v>-</v>
          </cell>
        </row>
        <row r="413">
          <cell r="B413" t="str">
            <v>EJE 1-6 ENTRE EJE A-F</v>
          </cell>
          <cell r="C413" t="str">
            <v>-</v>
          </cell>
          <cell r="D413">
            <v>1</v>
          </cell>
          <cell r="E413">
            <v>4.4400000000000004</v>
          </cell>
          <cell r="F413">
            <v>0.2</v>
          </cell>
          <cell r="H413">
            <v>21.401100000000003</v>
          </cell>
        </row>
        <row r="414">
          <cell r="B414" t="str">
            <v>RESTAR P-1</v>
          </cell>
          <cell r="C414" t="str">
            <v>-</v>
          </cell>
          <cell r="D414">
            <v>-1</v>
          </cell>
          <cell r="E414">
            <v>1</v>
          </cell>
          <cell r="H414">
            <v>-2.1</v>
          </cell>
        </row>
        <row r="415">
          <cell r="B415" t="str">
            <v xml:space="preserve"> </v>
          </cell>
          <cell r="C415" t="str">
            <v>-</v>
          </cell>
          <cell r="D415">
            <v>1</v>
          </cell>
          <cell r="E415">
            <v>3.27</v>
          </cell>
          <cell r="F415">
            <v>0.2</v>
          </cell>
          <cell r="H415">
            <v>21.401100000000003</v>
          </cell>
        </row>
        <row r="416">
          <cell r="B416" t="str">
            <v>RESTAR P-1</v>
          </cell>
          <cell r="C416" t="str">
            <v>-</v>
          </cell>
          <cell r="D416">
            <v>-1</v>
          </cell>
          <cell r="E416">
            <v>1</v>
          </cell>
          <cell r="H416">
            <v>-2.1</v>
          </cell>
        </row>
        <row r="417">
          <cell r="B417" t="str">
            <v xml:space="preserve"> </v>
          </cell>
          <cell r="C417" t="str">
            <v>-</v>
          </cell>
          <cell r="D417">
            <v>2</v>
          </cell>
          <cell r="E417">
            <v>1.18</v>
          </cell>
          <cell r="F417">
            <v>0.2</v>
          </cell>
          <cell r="H417">
            <v>21.401100000000003</v>
          </cell>
        </row>
        <row r="418">
          <cell r="B418" t="str">
            <v xml:space="preserve"> </v>
          </cell>
          <cell r="C418" t="str">
            <v>-</v>
          </cell>
          <cell r="D418">
            <v>1</v>
          </cell>
          <cell r="E418">
            <v>7.79</v>
          </cell>
          <cell r="F418">
            <v>0.2</v>
          </cell>
          <cell r="H418">
            <v>21.401100000000003</v>
          </cell>
        </row>
        <row r="419">
          <cell r="B419" t="str">
            <v>RESTAR P-4</v>
          </cell>
          <cell r="C419" t="str">
            <v>-</v>
          </cell>
          <cell r="D419">
            <v>-2</v>
          </cell>
          <cell r="E419">
            <v>0.8</v>
          </cell>
          <cell r="H419">
            <v>-3.3600000000000003</v>
          </cell>
        </row>
        <row r="420">
          <cell r="B420" t="str">
            <v xml:space="preserve"> </v>
          </cell>
          <cell r="C420" t="str">
            <v>-</v>
          </cell>
          <cell r="D420">
            <v>2</v>
          </cell>
          <cell r="E420">
            <v>2.88</v>
          </cell>
          <cell r="F420">
            <v>0.2</v>
          </cell>
          <cell r="H420">
            <v>21.401100000000003</v>
          </cell>
        </row>
        <row r="421">
          <cell r="B421" t="str">
            <v xml:space="preserve"> </v>
          </cell>
          <cell r="C421" t="str">
            <v>-</v>
          </cell>
          <cell r="D421">
            <v>2</v>
          </cell>
          <cell r="E421">
            <v>0.66</v>
          </cell>
          <cell r="F421">
            <v>0.2</v>
          </cell>
          <cell r="H421">
            <v>21.401100000000003</v>
          </cell>
        </row>
        <row r="422">
          <cell r="B422" t="str">
            <v xml:space="preserve"> </v>
          </cell>
          <cell r="C422" t="str">
            <v>-</v>
          </cell>
          <cell r="D422">
            <v>1</v>
          </cell>
          <cell r="E422">
            <v>4.5199999999999996</v>
          </cell>
          <cell r="F422">
            <v>0.2</v>
          </cell>
          <cell r="H422">
            <v>21.401100000000003</v>
          </cell>
        </row>
        <row r="423">
          <cell r="B423" t="str">
            <v xml:space="preserve"> </v>
          </cell>
          <cell r="C423" t="str">
            <v>-</v>
          </cell>
          <cell r="D423">
            <v>1</v>
          </cell>
          <cell r="E423">
            <v>11.97</v>
          </cell>
          <cell r="F423">
            <v>0.2</v>
          </cell>
          <cell r="H423">
            <v>21.401100000000003</v>
          </cell>
        </row>
        <row r="425">
          <cell r="B425" t="str">
            <v>MUROS BAJOS</v>
          </cell>
        </row>
        <row r="426">
          <cell r="B426" t="str">
            <v>VERTICAL</v>
          </cell>
        </row>
        <row r="427">
          <cell r="B427" t="str">
            <v>EJE 5-6 ENTRE EJE B-D</v>
          </cell>
          <cell r="C427" t="str">
            <v>-</v>
          </cell>
          <cell r="D427">
            <v>1</v>
          </cell>
          <cell r="E427">
            <v>0.6</v>
          </cell>
          <cell r="F427">
            <v>0.2</v>
          </cell>
          <cell r="H427">
            <v>21.401100000000003</v>
          </cell>
        </row>
        <row r="429">
          <cell r="B429" t="str">
            <v>VER PLANO A-01 - A-05 / GARITA DE VIGILANCIA 1-1P</v>
          </cell>
        </row>
        <row r="430">
          <cell r="B430" t="str">
            <v xml:space="preserve">PRIMER NIVEL </v>
          </cell>
        </row>
        <row r="431">
          <cell r="B431" t="str">
            <v>HORIZONTAL</v>
          </cell>
          <cell r="C431" t="str">
            <v>-</v>
          </cell>
          <cell r="D431">
            <v>2</v>
          </cell>
          <cell r="E431">
            <v>4.7</v>
          </cell>
          <cell r="F431">
            <v>0.2</v>
          </cell>
          <cell r="H431">
            <v>36.378</v>
          </cell>
        </row>
        <row r="432">
          <cell r="B432" t="str">
            <v xml:space="preserve"> </v>
          </cell>
          <cell r="C432" t="str">
            <v>-</v>
          </cell>
        </row>
        <row r="433">
          <cell r="B433" t="str">
            <v>VERTICAL</v>
          </cell>
          <cell r="C433" t="str">
            <v>-</v>
          </cell>
          <cell r="D433">
            <v>2</v>
          </cell>
          <cell r="E433">
            <v>2</v>
          </cell>
          <cell r="F433">
            <v>0.2</v>
          </cell>
          <cell r="H433">
            <v>21.401100000000003</v>
          </cell>
        </row>
        <row r="434">
          <cell r="B434" t="str">
            <v xml:space="preserve"> </v>
          </cell>
          <cell r="C434" t="str">
            <v>-</v>
          </cell>
          <cell r="D434">
            <v>1</v>
          </cell>
          <cell r="E434">
            <v>1.7</v>
          </cell>
          <cell r="F434">
            <v>0.2</v>
          </cell>
          <cell r="H434">
            <v>21.401100000000003</v>
          </cell>
        </row>
        <row r="435">
          <cell r="B435" t="str">
            <v>RESTAR P-4</v>
          </cell>
          <cell r="C435" t="str">
            <v>-</v>
          </cell>
          <cell r="D435">
            <v>-2</v>
          </cell>
          <cell r="E435">
            <v>0.8</v>
          </cell>
          <cell r="H435">
            <v>-3.3600000000000003</v>
          </cell>
        </row>
        <row r="437">
          <cell r="B437" t="str">
            <v>VER PLANO A-01 - A-05 / GARITA DE VIGILANCIA 2-1P</v>
          </cell>
        </row>
        <row r="438">
          <cell r="B438" t="str">
            <v xml:space="preserve">PRIMER NIVEL </v>
          </cell>
        </row>
        <row r="439">
          <cell r="B439" t="str">
            <v>HORIZONTAL</v>
          </cell>
          <cell r="C439" t="str">
            <v>-</v>
          </cell>
          <cell r="D439">
            <v>1</v>
          </cell>
          <cell r="E439">
            <v>3.7</v>
          </cell>
          <cell r="F439">
            <v>0.2</v>
          </cell>
          <cell r="H439">
            <v>14.319000000000001</v>
          </cell>
        </row>
        <row r="440">
          <cell r="B440" t="str">
            <v>RESTAR P-3</v>
          </cell>
          <cell r="C440" t="str">
            <v>-</v>
          </cell>
          <cell r="D440">
            <v>-1</v>
          </cell>
          <cell r="E440">
            <v>0.9</v>
          </cell>
          <cell r="H440">
            <v>-1.8900000000000001</v>
          </cell>
        </row>
        <row r="441">
          <cell r="B441" t="str">
            <v xml:space="preserve"> </v>
          </cell>
          <cell r="C441" t="str">
            <v>-</v>
          </cell>
          <cell r="D441">
            <v>1</v>
          </cell>
          <cell r="E441">
            <v>3.55</v>
          </cell>
          <cell r="F441">
            <v>0.2</v>
          </cell>
          <cell r="H441">
            <v>13.7385</v>
          </cell>
        </row>
        <row r="442">
          <cell r="B442" t="str">
            <v>RESTAR P-4</v>
          </cell>
          <cell r="C442" t="str">
            <v>-</v>
          </cell>
          <cell r="D442">
            <v>-1</v>
          </cell>
          <cell r="E442">
            <v>0.8</v>
          </cell>
          <cell r="H442">
            <v>-1.6800000000000002</v>
          </cell>
        </row>
        <row r="443">
          <cell r="B443" t="str">
            <v xml:space="preserve"> </v>
          </cell>
          <cell r="C443" t="str">
            <v>-</v>
          </cell>
          <cell r="D443">
            <v>1</v>
          </cell>
          <cell r="E443">
            <v>4.66</v>
          </cell>
          <cell r="F443">
            <v>0.2</v>
          </cell>
          <cell r="H443">
            <v>18.034200000000002</v>
          </cell>
        </row>
        <row r="444">
          <cell r="B444" t="str">
            <v xml:space="preserve"> </v>
          </cell>
          <cell r="C444" t="str">
            <v>-</v>
          </cell>
        </row>
        <row r="445">
          <cell r="B445" t="str">
            <v>VERTICAL</v>
          </cell>
          <cell r="C445" t="str">
            <v>-</v>
          </cell>
          <cell r="D445">
            <v>1</v>
          </cell>
          <cell r="E445">
            <v>3.42</v>
          </cell>
          <cell r="F445">
            <v>0.2</v>
          </cell>
          <cell r="H445">
            <v>21.401100000000003</v>
          </cell>
        </row>
        <row r="446">
          <cell r="B446" t="str">
            <v xml:space="preserve"> </v>
          </cell>
          <cell r="C446" t="str">
            <v>-</v>
          </cell>
          <cell r="D446">
            <v>1</v>
          </cell>
          <cell r="E446">
            <v>2.92</v>
          </cell>
          <cell r="F446">
            <v>0.2</v>
          </cell>
          <cell r="H446">
            <v>21.401100000000003</v>
          </cell>
        </row>
        <row r="447">
          <cell r="B447" t="str">
            <v xml:space="preserve"> </v>
          </cell>
          <cell r="C447" t="str">
            <v>-</v>
          </cell>
          <cell r="D447">
            <v>1</v>
          </cell>
          <cell r="E447">
            <v>5.4</v>
          </cell>
          <cell r="F447">
            <v>0.2</v>
          </cell>
          <cell r="H447">
            <v>21.401100000000003</v>
          </cell>
        </row>
        <row r="448">
          <cell r="B448" t="str">
            <v>RESTAR P-4</v>
          </cell>
          <cell r="C448" t="str">
            <v>-</v>
          </cell>
          <cell r="D448">
            <v>-1</v>
          </cell>
          <cell r="E448">
            <v>0.8</v>
          </cell>
          <cell r="H448">
            <v>-1.6800000000000002</v>
          </cell>
        </row>
        <row r="450">
          <cell r="B450" t="str">
            <v>VER PLANO A-01 - A-05 / GARITA DE VIGILANCIA 3-1P</v>
          </cell>
        </row>
        <row r="451">
          <cell r="B451" t="str">
            <v xml:space="preserve">PRIMER NIVEL </v>
          </cell>
        </row>
        <row r="452">
          <cell r="B452" t="str">
            <v>HORIZONTAL</v>
          </cell>
          <cell r="C452" t="str">
            <v>-</v>
          </cell>
          <cell r="D452">
            <v>2</v>
          </cell>
          <cell r="E452">
            <v>4.7</v>
          </cell>
          <cell r="F452">
            <v>0.2</v>
          </cell>
          <cell r="H452">
            <v>36.378</v>
          </cell>
        </row>
        <row r="453">
          <cell r="B453" t="str">
            <v xml:space="preserve"> </v>
          </cell>
          <cell r="C453" t="str">
            <v>-</v>
          </cell>
        </row>
        <row r="454">
          <cell r="B454" t="str">
            <v>VERTICAL</v>
          </cell>
          <cell r="C454" t="str">
            <v>-</v>
          </cell>
          <cell r="D454">
            <v>2</v>
          </cell>
          <cell r="E454">
            <v>2</v>
          </cell>
          <cell r="F454">
            <v>0.2</v>
          </cell>
          <cell r="H454">
            <v>21.401100000000003</v>
          </cell>
        </row>
        <row r="455">
          <cell r="B455" t="str">
            <v xml:space="preserve"> </v>
          </cell>
          <cell r="C455" t="str">
            <v>-</v>
          </cell>
          <cell r="D455">
            <v>1</v>
          </cell>
          <cell r="E455">
            <v>1.7</v>
          </cell>
          <cell r="F455">
            <v>0.2</v>
          </cell>
          <cell r="H455">
            <v>21.401100000000003</v>
          </cell>
        </row>
        <row r="456">
          <cell r="B456" t="str">
            <v>RESTAR P-4</v>
          </cell>
          <cell r="C456" t="str">
            <v>-</v>
          </cell>
          <cell r="D456">
            <v>-2</v>
          </cell>
          <cell r="E456">
            <v>0.8</v>
          </cell>
          <cell r="H456">
            <v>-3.3600000000000003</v>
          </cell>
        </row>
      </sheetData>
      <sheetData sheetId="5" refreshError="1"/>
      <sheetData sheetId="6" refreshError="1">
        <row r="15">
          <cell r="A15" t="str">
            <v>01.03.02</v>
          </cell>
          <cell r="B15" t="str">
            <v>FALSO CIELORRASO</v>
          </cell>
        </row>
        <row r="17">
          <cell r="A17" t="str">
            <v>ITEM</v>
          </cell>
          <cell r="B17" t="str">
            <v>DESCRIPCION</v>
          </cell>
          <cell r="C17" t="str">
            <v>Tipo</v>
          </cell>
          <cell r="D17" t="str">
            <v>Cantid.</v>
          </cell>
          <cell r="E17" t="str">
            <v xml:space="preserve">LARGO </v>
          </cell>
          <cell r="F17" t="str">
            <v>ALTO</v>
          </cell>
          <cell r="G17" t="str">
            <v>ANCHO</v>
          </cell>
          <cell r="H17" t="str">
            <v>PARCIAL</v>
          </cell>
          <cell r="I17" t="str">
            <v>TOTAL</v>
          </cell>
          <cell r="J17" t="str">
            <v>UND</v>
          </cell>
        </row>
        <row r="18">
          <cell r="A18" t="str">
            <v>01.03.02.01</v>
          </cell>
          <cell r="B18" t="str">
            <v>FALSO CIELORRASO TIPO A</v>
          </cell>
          <cell r="I18">
            <v>3212.2400000000002</v>
          </cell>
          <cell r="J18" t="str">
            <v>m2</v>
          </cell>
        </row>
        <row r="19">
          <cell r="B19" t="str">
            <v>VER PLANO D-08 - D-12 / SECTOR S1-1P</v>
          </cell>
        </row>
        <row r="20">
          <cell r="B20" t="str">
            <v xml:space="preserve">PRIMER NIVEL </v>
          </cell>
          <cell r="E20" t="str">
            <v>AREA</v>
          </cell>
        </row>
        <row r="21">
          <cell r="B21" t="str">
            <v>GENERAL</v>
          </cell>
          <cell r="C21" t="str">
            <v>-</v>
          </cell>
          <cell r="E21">
            <v>518.65</v>
          </cell>
          <cell r="H21">
            <v>518.65</v>
          </cell>
        </row>
        <row r="22">
          <cell r="B22" t="str">
            <v xml:space="preserve"> </v>
          </cell>
          <cell r="C22" t="str">
            <v xml:space="preserve"> </v>
          </cell>
          <cell r="H22" t="str">
            <v xml:space="preserve"> </v>
          </cell>
        </row>
        <row r="23">
          <cell r="B23" t="str">
            <v>VER PLANO D-08 - D-12 / SECTOR S2-1P</v>
          </cell>
        </row>
        <row r="24">
          <cell r="B24" t="str">
            <v xml:space="preserve">PRIMER NIVEL </v>
          </cell>
          <cell r="E24" t="str">
            <v>AREA</v>
          </cell>
        </row>
        <row r="25">
          <cell r="B25" t="str">
            <v>GENERAL</v>
          </cell>
          <cell r="C25" t="str">
            <v>-</v>
          </cell>
          <cell r="E25">
            <v>493.67</v>
          </cell>
          <cell r="H25">
            <v>493.67</v>
          </cell>
        </row>
        <row r="26">
          <cell r="B26" t="str">
            <v xml:space="preserve"> </v>
          </cell>
          <cell r="C26" t="str">
            <v xml:space="preserve"> </v>
          </cell>
          <cell r="H26" t="str">
            <v xml:space="preserve"> </v>
          </cell>
        </row>
        <row r="27">
          <cell r="B27" t="str">
            <v>VER PLANO D-08 - D-12 / SECTOR S3-1P</v>
          </cell>
        </row>
        <row r="28">
          <cell r="B28" t="str">
            <v xml:space="preserve">PRIMER NIVEL </v>
          </cell>
          <cell r="E28" t="str">
            <v>AREA</v>
          </cell>
        </row>
        <row r="29">
          <cell r="B29" t="str">
            <v>GENERAL</v>
          </cell>
          <cell r="C29" t="str">
            <v>-</v>
          </cell>
          <cell r="E29">
            <v>117.26</v>
          </cell>
          <cell r="H29">
            <v>117.26</v>
          </cell>
        </row>
        <row r="30">
          <cell r="B30" t="str">
            <v xml:space="preserve"> </v>
          </cell>
          <cell r="C30" t="str">
            <v xml:space="preserve"> </v>
          </cell>
          <cell r="H30" t="str">
            <v xml:space="preserve"> </v>
          </cell>
        </row>
        <row r="31">
          <cell r="B31" t="str">
            <v>VER PLANO D-08 - D-12 / SECTOR S8-1P</v>
          </cell>
        </row>
        <row r="32">
          <cell r="B32" t="str">
            <v xml:space="preserve">PRIMER NIVEL </v>
          </cell>
          <cell r="E32" t="str">
            <v>AREA</v>
          </cell>
        </row>
        <row r="33">
          <cell r="B33" t="str">
            <v>GENERAL</v>
          </cell>
          <cell r="C33" t="str">
            <v>-</v>
          </cell>
          <cell r="E33">
            <v>223.8</v>
          </cell>
          <cell r="H33">
            <v>223.8</v>
          </cell>
        </row>
        <row r="34">
          <cell r="B34" t="str">
            <v xml:space="preserve"> </v>
          </cell>
          <cell r="C34" t="str">
            <v xml:space="preserve"> </v>
          </cell>
          <cell r="H34" t="str">
            <v xml:space="preserve"> </v>
          </cell>
        </row>
        <row r="35">
          <cell r="B35" t="str">
            <v xml:space="preserve"> </v>
          </cell>
          <cell r="C35" t="str">
            <v xml:space="preserve"> </v>
          </cell>
          <cell r="H35" t="str">
            <v xml:space="preserve"> </v>
          </cell>
        </row>
        <row r="36">
          <cell r="B36" t="str">
            <v>VER PLANO D-08 - D-12 / SECTOR S9-1P</v>
          </cell>
        </row>
        <row r="37">
          <cell r="B37" t="str">
            <v xml:space="preserve">PRIMER NIVEL </v>
          </cell>
          <cell r="E37" t="str">
            <v>AREA</v>
          </cell>
        </row>
        <row r="38">
          <cell r="B38" t="str">
            <v>GENERAL</v>
          </cell>
          <cell r="C38" t="str">
            <v>-</v>
          </cell>
          <cell r="E38">
            <v>696.96</v>
          </cell>
          <cell r="H38">
            <v>696.96</v>
          </cell>
        </row>
        <row r="39">
          <cell r="B39" t="str">
            <v xml:space="preserve"> </v>
          </cell>
          <cell r="C39" t="str">
            <v xml:space="preserve"> </v>
          </cell>
          <cell r="H39" t="str">
            <v xml:space="preserve"> </v>
          </cell>
        </row>
        <row r="40">
          <cell r="B40" t="str">
            <v xml:space="preserve"> </v>
          </cell>
          <cell r="C40" t="str">
            <v xml:space="preserve"> </v>
          </cell>
          <cell r="H40" t="str">
            <v xml:space="preserve"> </v>
          </cell>
        </row>
        <row r="41">
          <cell r="B41" t="str">
            <v>VER PLANO D-08 - D-12 / SECTOR S10-1P</v>
          </cell>
        </row>
        <row r="42">
          <cell r="B42" t="str">
            <v xml:space="preserve">PRIMER NIVEL </v>
          </cell>
          <cell r="E42" t="str">
            <v>AREA</v>
          </cell>
        </row>
        <row r="43">
          <cell r="B43" t="str">
            <v>GENERAL</v>
          </cell>
          <cell r="C43" t="str">
            <v>-</v>
          </cell>
          <cell r="E43">
            <v>471.35</v>
          </cell>
          <cell r="H43">
            <v>471.35</v>
          </cell>
        </row>
        <row r="44">
          <cell r="B44" t="str">
            <v xml:space="preserve"> </v>
          </cell>
          <cell r="C44" t="str">
            <v xml:space="preserve"> </v>
          </cell>
          <cell r="H44" t="str">
            <v xml:space="preserve"> </v>
          </cell>
        </row>
        <row r="45">
          <cell r="B45" t="str">
            <v>VER PLANO D-08 - D-12 / SECTOR S11-1P</v>
          </cell>
        </row>
        <row r="46">
          <cell r="B46" t="str">
            <v xml:space="preserve">PRIMER NIVEL </v>
          </cell>
          <cell r="E46" t="str">
            <v>AREA</v>
          </cell>
        </row>
        <row r="47">
          <cell r="B47" t="str">
            <v>GENERAL</v>
          </cell>
          <cell r="C47" t="str">
            <v>-</v>
          </cell>
          <cell r="E47">
            <v>453.86</v>
          </cell>
          <cell r="H47">
            <v>453.86</v>
          </cell>
        </row>
        <row r="48">
          <cell r="B48" t="str">
            <v xml:space="preserve"> </v>
          </cell>
          <cell r="C48" t="str">
            <v xml:space="preserve"> </v>
          </cell>
          <cell r="H48" t="str">
            <v xml:space="preserve"> </v>
          </cell>
        </row>
        <row r="49">
          <cell r="B49" t="str">
            <v>VER PLANO D-08 - D-12 / EXTERIOR -1P</v>
          </cell>
        </row>
        <row r="50">
          <cell r="B50" t="str">
            <v xml:space="preserve">PRIMER NIVEL </v>
          </cell>
          <cell r="E50" t="str">
            <v>AREA</v>
          </cell>
        </row>
        <row r="51">
          <cell r="B51" t="str">
            <v>GENERAL</v>
          </cell>
          <cell r="C51" t="str">
            <v>-</v>
          </cell>
          <cell r="E51">
            <v>236.69</v>
          </cell>
          <cell r="H51">
            <v>236.69</v>
          </cell>
        </row>
        <row r="52">
          <cell r="B52" t="str">
            <v xml:space="preserve"> </v>
          </cell>
          <cell r="C52" t="str">
            <v xml:space="preserve"> </v>
          </cell>
          <cell r="H52" t="str">
            <v xml:space="preserve"> </v>
          </cell>
        </row>
        <row r="55">
          <cell r="A55" t="str">
            <v>ITEM</v>
          </cell>
          <cell r="B55" t="str">
            <v>DESCRIPCION</v>
          </cell>
          <cell r="C55" t="str">
            <v>TIPO</v>
          </cell>
          <cell r="D55" t="str">
            <v>Cantid.</v>
          </cell>
          <cell r="E55" t="str">
            <v xml:space="preserve">LARGO </v>
          </cell>
          <cell r="F55" t="str">
            <v>ALTO</v>
          </cell>
          <cell r="G55" t="str">
            <v>ANCHO</v>
          </cell>
          <cell r="H55" t="str">
            <v>PARCIAL</v>
          </cell>
          <cell r="I55" t="str">
            <v>TOTAL</v>
          </cell>
          <cell r="J55" t="str">
            <v>UND</v>
          </cell>
        </row>
        <row r="56">
          <cell r="A56" t="str">
            <v>01.03.02.02</v>
          </cell>
          <cell r="B56" t="str">
            <v>FALSO CIELORRASO TIPO B</v>
          </cell>
          <cell r="I56">
            <v>436.17</v>
          </cell>
          <cell r="J56" t="str">
            <v>m2</v>
          </cell>
        </row>
        <row r="57">
          <cell r="B57" t="str">
            <v>VER PLANO D-08 - D-12 / SECTOR S1-1P</v>
          </cell>
        </row>
        <row r="58">
          <cell r="B58" t="str">
            <v xml:space="preserve">PRIMER NIVEL </v>
          </cell>
          <cell r="E58" t="str">
            <v>AREA</v>
          </cell>
        </row>
        <row r="59">
          <cell r="B59" t="str">
            <v>GENERAL</v>
          </cell>
          <cell r="C59" t="str">
            <v>-</v>
          </cell>
          <cell r="E59">
            <v>97.19</v>
          </cell>
          <cell r="H59">
            <v>97.19</v>
          </cell>
        </row>
        <row r="60">
          <cell r="B60" t="str">
            <v xml:space="preserve"> </v>
          </cell>
          <cell r="C60" t="str">
            <v xml:space="preserve"> </v>
          </cell>
          <cell r="H60" t="str">
            <v xml:space="preserve"> </v>
          </cell>
        </row>
        <row r="61">
          <cell r="B61" t="str">
            <v>VER PLANO D-08 - D-12 / SECTOR S2-1P</v>
          </cell>
        </row>
        <row r="62">
          <cell r="B62" t="str">
            <v xml:space="preserve">PRIMER NIVEL </v>
          </cell>
          <cell r="E62" t="str">
            <v>AREA</v>
          </cell>
        </row>
        <row r="63">
          <cell r="B63" t="str">
            <v>GENERAL</v>
          </cell>
          <cell r="C63" t="str">
            <v>-</v>
          </cell>
          <cell r="E63">
            <v>73.349999999999994</v>
          </cell>
          <cell r="H63">
            <v>73.349999999999994</v>
          </cell>
        </row>
        <row r="64">
          <cell r="B64" t="str">
            <v xml:space="preserve"> </v>
          </cell>
          <cell r="C64" t="str">
            <v xml:space="preserve"> </v>
          </cell>
          <cell r="H64" t="str">
            <v xml:space="preserve"> </v>
          </cell>
        </row>
        <row r="65">
          <cell r="B65" t="str">
            <v>VER PLANO D-08 - D-12 / SECTOR S4-1P</v>
          </cell>
        </row>
        <row r="66">
          <cell r="B66" t="str">
            <v xml:space="preserve">PRIMER NIVEL </v>
          </cell>
          <cell r="E66" t="str">
            <v>AREA</v>
          </cell>
        </row>
        <row r="67">
          <cell r="B67" t="str">
            <v>GENERAL</v>
          </cell>
          <cell r="C67" t="str">
            <v>-</v>
          </cell>
          <cell r="E67">
            <v>106.11</v>
          </cell>
          <cell r="H67">
            <v>106.11</v>
          </cell>
        </row>
        <row r="68">
          <cell r="B68" t="str">
            <v xml:space="preserve"> </v>
          </cell>
          <cell r="C68" t="str">
            <v xml:space="preserve"> </v>
          </cell>
          <cell r="H68" t="str">
            <v xml:space="preserve"> </v>
          </cell>
        </row>
        <row r="69">
          <cell r="B69" t="str">
            <v>VER PLANO D-08 - D-12 / SECTOR S8-1P</v>
          </cell>
        </row>
        <row r="70">
          <cell r="B70" t="str">
            <v xml:space="preserve">PRIMER NIVEL </v>
          </cell>
          <cell r="E70" t="str">
            <v>AREA</v>
          </cell>
        </row>
        <row r="71">
          <cell r="B71" t="str">
            <v>GENERAL</v>
          </cell>
          <cell r="C71" t="str">
            <v>-</v>
          </cell>
          <cell r="E71">
            <v>19.22</v>
          </cell>
          <cell r="H71">
            <v>19.22</v>
          </cell>
        </row>
        <row r="72">
          <cell r="B72" t="str">
            <v xml:space="preserve"> </v>
          </cell>
          <cell r="C72" t="str">
            <v xml:space="preserve"> </v>
          </cell>
          <cell r="H72" t="str">
            <v xml:space="preserve"> </v>
          </cell>
        </row>
        <row r="73">
          <cell r="B73" t="str">
            <v xml:space="preserve"> </v>
          </cell>
          <cell r="C73" t="str">
            <v xml:space="preserve"> </v>
          </cell>
          <cell r="H73" t="str">
            <v xml:space="preserve"> </v>
          </cell>
        </row>
        <row r="74">
          <cell r="B74" t="str">
            <v>VER PLANO D-08 - D-12 / SECTOR S9-1P</v>
          </cell>
        </row>
        <row r="75">
          <cell r="B75" t="str">
            <v xml:space="preserve">PRIMER NIVEL </v>
          </cell>
          <cell r="E75" t="str">
            <v>AREA</v>
          </cell>
        </row>
        <row r="76">
          <cell r="B76" t="str">
            <v>GENERAL</v>
          </cell>
          <cell r="C76" t="str">
            <v>-</v>
          </cell>
          <cell r="E76">
            <v>46.67</v>
          </cell>
          <cell r="H76">
            <v>46.67</v>
          </cell>
        </row>
        <row r="77">
          <cell r="B77" t="str">
            <v xml:space="preserve"> </v>
          </cell>
          <cell r="C77" t="str">
            <v xml:space="preserve"> </v>
          </cell>
          <cell r="H77" t="str">
            <v xml:space="preserve"> </v>
          </cell>
        </row>
        <row r="78">
          <cell r="B78" t="str">
            <v xml:space="preserve"> </v>
          </cell>
          <cell r="C78" t="str">
            <v xml:space="preserve"> </v>
          </cell>
          <cell r="H78" t="str">
            <v xml:space="preserve"> </v>
          </cell>
        </row>
        <row r="79">
          <cell r="B79" t="str">
            <v>VER PLANO D-08 - D-12 / SECTOR S10-1P</v>
          </cell>
        </row>
        <row r="80">
          <cell r="B80" t="str">
            <v xml:space="preserve">PRIMER NIVEL </v>
          </cell>
          <cell r="E80" t="str">
            <v>AREA</v>
          </cell>
        </row>
        <row r="81">
          <cell r="B81" t="str">
            <v>GENERAL</v>
          </cell>
          <cell r="C81" t="str">
            <v>-</v>
          </cell>
          <cell r="E81">
            <v>61.58</v>
          </cell>
          <cell r="H81">
            <v>61.58</v>
          </cell>
        </row>
        <row r="82">
          <cell r="B82" t="str">
            <v xml:space="preserve"> </v>
          </cell>
          <cell r="C82" t="str">
            <v xml:space="preserve"> </v>
          </cell>
          <cell r="H82" t="str">
            <v xml:space="preserve"> </v>
          </cell>
        </row>
        <row r="83">
          <cell r="B83" t="str">
            <v>VER PLANO D-08 - D-12 / SECTOR S11-1P</v>
          </cell>
        </row>
        <row r="84">
          <cell r="B84" t="str">
            <v xml:space="preserve">PRIMER NIVEL </v>
          </cell>
          <cell r="E84" t="str">
            <v>AREA</v>
          </cell>
        </row>
        <row r="85">
          <cell r="B85" t="str">
            <v>GENERAL</v>
          </cell>
          <cell r="C85" t="str">
            <v>-</v>
          </cell>
          <cell r="E85">
            <v>32.049999999999997</v>
          </cell>
          <cell r="H85">
            <v>32.049999999999997</v>
          </cell>
        </row>
        <row r="86">
          <cell r="B86" t="str">
            <v xml:space="preserve"> </v>
          </cell>
          <cell r="C86" t="str">
            <v xml:space="preserve"> </v>
          </cell>
          <cell r="H86" t="str">
            <v xml:space="preserve"> </v>
          </cell>
        </row>
        <row r="88">
          <cell r="A88" t="str">
            <v>ITEM</v>
          </cell>
          <cell r="B88" t="str">
            <v>DESCRIPCION</v>
          </cell>
          <cell r="C88" t="str">
            <v>TIPO</v>
          </cell>
          <cell r="D88" t="str">
            <v>Cantid.</v>
          </cell>
          <cell r="E88" t="str">
            <v xml:space="preserve">LARGO </v>
          </cell>
          <cell r="F88" t="str">
            <v>ALTO</v>
          </cell>
          <cell r="G88" t="str">
            <v>ANCHO</v>
          </cell>
          <cell r="H88" t="str">
            <v>PARCIAL</v>
          </cell>
          <cell r="I88" t="str">
            <v>TOTAL</v>
          </cell>
          <cell r="J88" t="str">
            <v>UND</v>
          </cell>
        </row>
        <row r="89">
          <cell r="A89" t="str">
            <v>01.03.02.03</v>
          </cell>
          <cell r="B89" t="str">
            <v>FALSO CIELORRASO TIPO C</v>
          </cell>
          <cell r="I89">
            <v>277.95999999999998</v>
          </cell>
          <cell r="J89" t="str">
            <v>m2</v>
          </cell>
        </row>
        <row r="90">
          <cell r="B90" t="str">
            <v>VER PLANO D-08 - D-12 / SECTOR S1-1P</v>
          </cell>
        </row>
        <row r="91">
          <cell r="B91" t="str">
            <v xml:space="preserve">PRIMER NIVEL </v>
          </cell>
          <cell r="E91" t="str">
            <v>AREA</v>
          </cell>
        </row>
        <row r="92">
          <cell r="B92" t="str">
            <v>GENERAL</v>
          </cell>
          <cell r="C92" t="str">
            <v>-</v>
          </cell>
          <cell r="E92">
            <v>181.14</v>
          </cell>
          <cell r="H92">
            <v>181.14</v>
          </cell>
        </row>
        <row r="93">
          <cell r="B93" t="str">
            <v xml:space="preserve"> </v>
          </cell>
          <cell r="C93" t="str">
            <v xml:space="preserve"> </v>
          </cell>
          <cell r="H93" t="str">
            <v xml:space="preserve"> </v>
          </cell>
        </row>
        <row r="94">
          <cell r="B94" t="str">
            <v>VER PLANO D-08 - D-12 / SECTOR S10-1P</v>
          </cell>
        </row>
        <row r="95">
          <cell r="B95" t="str">
            <v xml:space="preserve">PRIMER NIVEL </v>
          </cell>
          <cell r="E95" t="str">
            <v>AREA</v>
          </cell>
        </row>
        <row r="96">
          <cell r="B96" t="str">
            <v>GENERAL</v>
          </cell>
          <cell r="C96" t="str">
            <v>-</v>
          </cell>
          <cell r="E96">
            <v>96.82</v>
          </cell>
          <cell r="H96">
            <v>96.82</v>
          </cell>
        </row>
        <row r="97">
          <cell r="B97" t="str">
            <v xml:space="preserve"> </v>
          </cell>
          <cell r="C97" t="str">
            <v xml:space="preserve"> </v>
          </cell>
          <cell r="H97" t="str">
            <v xml:space="preserve"> </v>
          </cell>
        </row>
      </sheetData>
      <sheetData sheetId="7" refreshError="1"/>
      <sheetData sheetId="8" refreshError="1">
        <row r="16">
          <cell r="A16" t="e">
            <v>#REF!</v>
          </cell>
          <cell r="B16" t="e">
            <v>#REF!</v>
          </cell>
        </row>
        <row r="18">
          <cell r="A18" t="str">
            <v>ITEM</v>
          </cell>
          <cell r="B18" t="str">
            <v>DESCRIPCION</v>
          </cell>
          <cell r="C18" t="str">
            <v>TIPO</v>
          </cell>
          <cell r="D18" t="str">
            <v>Cantid.</v>
          </cell>
          <cell r="E18" t="str">
            <v xml:space="preserve">LARGO </v>
          </cell>
          <cell r="F18" t="str">
            <v>ALTO</v>
          </cell>
          <cell r="G18" t="str">
            <v>ANCHO</v>
          </cell>
          <cell r="H18" t="str">
            <v>PARCIAL</v>
          </cell>
          <cell r="I18" t="str">
            <v>TOTAL</v>
          </cell>
          <cell r="J18" t="str">
            <v>UND</v>
          </cell>
        </row>
        <row r="19">
          <cell r="A19" t="str">
            <v>01.05.01.01</v>
          </cell>
          <cell r="B19" t="str">
            <v>ZOCALO DE CERAMICO VITRIFICADO 45 cm x 45 cm</v>
          </cell>
          <cell r="I19">
            <v>15.078999999999999</v>
          </cell>
          <cell r="J19" t="str">
            <v>m2</v>
          </cell>
        </row>
        <row r="20">
          <cell r="A20" t="str">
            <v>VER PLANOS - (A-01 PLANTA 1P / A-02 PLANTA 2P / A-03 PLANTA 3P /  A-04 PLANTA 4P)</v>
          </cell>
        </row>
        <row r="21">
          <cell r="B21" t="str">
            <v>SECTOR  S-1A</v>
          </cell>
        </row>
        <row r="22">
          <cell r="B22" t="str">
            <v>ASCENSORES PUBLICOS</v>
          </cell>
        </row>
        <row r="23">
          <cell r="B23" t="str">
            <v>ASCENSORES TECNICOS Y MONTACARGAS</v>
          </cell>
          <cell r="D23">
            <v>1</v>
          </cell>
          <cell r="E23">
            <v>8.8699999999999992</v>
          </cell>
          <cell r="F23">
            <v>1.7</v>
          </cell>
          <cell r="H23">
            <v>15.078999999999999</v>
          </cell>
        </row>
        <row r="27">
          <cell r="A27" t="e">
            <v>#REF!</v>
          </cell>
          <cell r="B27" t="e">
            <v>#REF!</v>
          </cell>
        </row>
        <row r="29">
          <cell r="A29" t="str">
            <v>ITEM</v>
          </cell>
          <cell r="B29" t="str">
            <v>DESCRIPCION</v>
          </cell>
          <cell r="C29" t="str">
            <v>TIPO</v>
          </cell>
          <cell r="D29" t="str">
            <v>Cantid.</v>
          </cell>
          <cell r="E29" t="str">
            <v xml:space="preserve">LARGO </v>
          </cell>
          <cell r="F29" t="str">
            <v>ALTO</v>
          </cell>
          <cell r="G29" t="str">
            <v>ANCHO</v>
          </cell>
          <cell r="H29" t="str">
            <v>PARCIAL</v>
          </cell>
          <cell r="I29" t="str">
            <v>TOTAL</v>
          </cell>
          <cell r="J29" t="str">
            <v>UND</v>
          </cell>
        </row>
        <row r="30">
          <cell r="A30" t="e">
            <v>#REF!</v>
          </cell>
          <cell r="B30" t="e">
            <v>#REF!</v>
          </cell>
          <cell r="I30">
            <v>3811.6890000000003</v>
          </cell>
          <cell r="J30" t="e">
            <v>#REF!</v>
          </cell>
        </row>
        <row r="31">
          <cell r="A31" t="str">
            <v>VER PLANOS - (A-01 PLANTA 1P / A-02 PLANTA 2P / A-03 PLANTA 3P /  A-04 PLANTA 4P)</v>
          </cell>
        </row>
        <row r="32">
          <cell r="B32" t="str">
            <v>SECTOR  S-1A</v>
          </cell>
        </row>
        <row r="33">
          <cell r="B33" t="str">
            <v>PRIMER PISO</v>
          </cell>
        </row>
        <row r="34">
          <cell r="B34" t="str">
            <v>SS.HH. PUB.M. 15    CHEM - 105</v>
          </cell>
          <cell r="C34" t="str">
            <v>T10</v>
          </cell>
          <cell r="D34">
            <v>1</v>
          </cell>
          <cell r="E34">
            <v>7</v>
          </cell>
          <cell r="F34">
            <v>2</v>
          </cell>
          <cell r="H34">
            <v>14</v>
          </cell>
        </row>
        <row r="35">
          <cell r="B35" t="str">
            <v>(-) PUERTA</v>
          </cell>
          <cell r="C35" t="str">
            <v xml:space="preserve"> </v>
          </cell>
          <cell r="D35">
            <v>-1</v>
          </cell>
          <cell r="E35">
            <v>0.8</v>
          </cell>
          <cell r="F35">
            <v>2</v>
          </cell>
          <cell r="H35">
            <v>-1.6</v>
          </cell>
        </row>
        <row r="36">
          <cell r="B36" t="str">
            <v>SS.HH.+ VESTUARIOS \PPERSONAL HOMBRES 7    CHEM - 115</v>
          </cell>
          <cell r="C36" t="str">
            <v>T10a</v>
          </cell>
          <cell r="D36">
            <v>1</v>
          </cell>
          <cell r="E36">
            <v>19</v>
          </cell>
          <cell r="F36">
            <v>2</v>
          </cell>
          <cell r="H36">
            <v>38</v>
          </cell>
        </row>
        <row r="37">
          <cell r="B37" t="str">
            <v>(-) PUERTA</v>
          </cell>
          <cell r="C37" t="str">
            <v xml:space="preserve"> </v>
          </cell>
          <cell r="D37">
            <v>-1</v>
          </cell>
          <cell r="E37">
            <v>0.9</v>
          </cell>
          <cell r="F37">
            <v>2</v>
          </cell>
          <cell r="H37">
            <v>-1.8</v>
          </cell>
        </row>
        <row r="38">
          <cell r="B38" t="str">
            <v>SS.HH.+ VESTUARIOS PERSONAL MUJERES 6    CHEM - 116</v>
          </cell>
          <cell r="C38" t="str">
            <v>T10a</v>
          </cell>
          <cell r="D38">
            <v>1</v>
          </cell>
          <cell r="E38">
            <v>18.8</v>
          </cell>
          <cell r="F38">
            <v>2</v>
          </cell>
          <cell r="H38">
            <v>37.6</v>
          </cell>
        </row>
        <row r="39">
          <cell r="B39" t="str">
            <v>(-) PUERTA</v>
          </cell>
          <cell r="C39" t="str">
            <v xml:space="preserve"> </v>
          </cell>
          <cell r="D39">
            <v>-1</v>
          </cell>
          <cell r="E39">
            <v>0.9</v>
          </cell>
          <cell r="F39">
            <v>2</v>
          </cell>
          <cell r="H39">
            <v>-1.8</v>
          </cell>
        </row>
        <row r="40">
          <cell r="B40" t="str">
            <v>ALMACEN INTERMEDIO RESIDUOS SOLIDOS 2    CHEM - 119</v>
          </cell>
          <cell r="C40" t="str">
            <v>T09</v>
          </cell>
          <cell r="D40">
            <v>1</v>
          </cell>
          <cell r="E40">
            <v>9.15</v>
          </cell>
          <cell r="F40">
            <v>2</v>
          </cell>
          <cell r="H40">
            <v>18.3</v>
          </cell>
        </row>
        <row r="41">
          <cell r="B41" t="str">
            <v>(-) PUERTA</v>
          </cell>
          <cell r="C41" t="str">
            <v xml:space="preserve"> </v>
          </cell>
          <cell r="D41">
            <v>-1</v>
          </cell>
          <cell r="E41">
            <v>1</v>
          </cell>
          <cell r="F41">
            <v>2</v>
          </cell>
          <cell r="H41">
            <v>-2</v>
          </cell>
        </row>
        <row r="42">
          <cell r="B42" t="str">
            <v>SS.HH. 10     EME - 131A</v>
          </cell>
          <cell r="C42" t="str">
            <v>T09a</v>
          </cell>
          <cell r="D42">
            <v>1</v>
          </cell>
          <cell r="E42">
            <v>10.6</v>
          </cell>
          <cell r="F42">
            <v>2</v>
          </cell>
          <cell r="H42">
            <v>21.2</v>
          </cell>
        </row>
        <row r="43">
          <cell r="B43" t="str">
            <v>(-) PUERTA</v>
          </cell>
          <cell r="C43" t="str">
            <v xml:space="preserve"> </v>
          </cell>
          <cell r="D43">
            <v>-1</v>
          </cell>
          <cell r="E43">
            <v>1</v>
          </cell>
          <cell r="F43">
            <v>2</v>
          </cell>
          <cell r="H43">
            <v>-2</v>
          </cell>
        </row>
        <row r="44">
          <cell r="B44" t="str">
            <v>DISPENZACION Y EXPENDIDO DE CONSULTA EXTERNA    FAR - 104</v>
          </cell>
          <cell r="C44" t="str">
            <v>T11a</v>
          </cell>
          <cell r="D44">
            <v>1</v>
          </cell>
          <cell r="E44">
            <v>13.61</v>
          </cell>
          <cell r="F44">
            <v>2</v>
          </cell>
          <cell r="H44">
            <v>27.22</v>
          </cell>
        </row>
        <row r="45">
          <cell r="B45" t="str">
            <v>DUCHA \PARA \PPACIENTE.    EME - 130B</v>
          </cell>
          <cell r="C45" t="str">
            <v>T09a</v>
          </cell>
          <cell r="D45">
            <v>1</v>
          </cell>
          <cell r="E45">
            <v>8.5</v>
          </cell>
          <cell r="F45">
            <v>2</v>
          </cell>
          <cell r="H45">
            <v>17</v>
          </cell>
        </row>
        <row r="46">
          <cell r="B46" t="str">
            <v>(-) PUERTA</v>
          </cell>
          <cell r="C46" t="str">
            <v xml:space="preserve"> </v>
          </cell>
          <cell r="D46">
            <v>-1</v>
          </cell>
          <cell r="E46">
            <v>1</v>
          </cell>
          <cell r="F46">
            <v>2</v>
          </cell>
          <cell r="H46">
            <v>-2</v>
          </cell>
        </row>
        <row r="47">
          <cell r="B47" t="str">
            <v>SS.HH. \PACIENTES MUJERES 17    EME - 130A</v>
          </cell>
          <cell r="C47" t="str">
            <v>T09a</v>
          </cell>
          <cell r="D47">
            <v>1</v>
          </cell>
          <cell r="E47">
            <v>8.1</v>
          </cell>
          <cell r="F47">
            <v>2</v>
          </cell>
          <cell r="H47">
            <v>16.2</v>
          </cell>
        </row>
        <row r="48">
          <cell r="B48" t="str">
            <v>(-) PUERTA</v>
          </cell>
          <cell r="C48" t="str">
            <v xml:space="preserve"> </v>
          </cell>
          <cell r="D48">
            <v>-1</v>
          </cell>
          <cell r="E48">
            <v>1</v>
          </cell>
          <cell r="F48">
            <v>2</v>
          </cell>
          <cell r="H48">
            <v>-2</v>
          </cell>
        </row>
        <row r="49">
          <cell r="B49" t="str">
            <v>S.H.	9    EME - 133B</v>
          </cell>
          <cell r="C49" t="str">
            <v>T09a</v>
          </cell>
          <cell r="D49">
            <v>1</v>
          </cell>
          <cell r="E49">
            <v>9.15</v>
          </cell>
          <cell r="F49">
            <v>2</v>
          </cell>
          <cell r="H49">
            <v>18.3</v>
          </cell>
        </row>
        <row r="50">
          <cell r="B50" t="str">
            <v>(-) PUERTA</v>
          </cell>
          <cell r="C50" t="str">
            <v xml:space="preserve"> </v>
          </cell>
          <cell r="D50">
            <v>-1</v>
          </cell>
          <cell r="E50">
            <v>0.8</v>
          </cell>
          <cell r="F50">
            <v>2</v>
          </cell>
          <cell r="H50">
            <v>-1.6</v>
          </cell>
        </row>
        <row r="51">
          <cell r="B51" t="str">
            <v>SS.HH. PUB.H. 16    CHEM - 104</v>
          </cell>
          <cell r="C51" t="str">
            <v>T10</v>
          </cell>
          <cell r="D51">
            <v>1</v>
          </cell>
          <cell r="E51">
            <v>7.8</v>
          </cell>
          <cell r="F51">
            <v>2</v>
          </cell>
          <cell r="H51">
            <v>15.6</v>
          </cell>
        </row>
        <row r="52">
          <cell r="B52" t="str">
            <v>(-) PUERTA</v>
          </cell>
          <cell r="C52" t="str">
            <v xml:space="preserve"> </v>
          </cell>
          <cell r="D52">
            <v>-1</v>
          </cell>
          <cell r="E52">
            <v>0.8</v>
          </cell>
          <cell r="F52">
            <v>2</v>
          </cell>
          <cell r="H52">
            <v>-1.6</v>
          </cell>
        </row>
        <row r="53">
          <cell r="B53" t="str">
            <v>CTO DE LIMPIEZA 2    CHEM - 118</v>
          </cell>
          <cell r="C53" t="str">
            <v>T12</v>
          </cell>
          <cell r="D53">
            <v>1</v>
          </cell>
          <cell r="E53">
            <v>10.26</v>
          </cell>
          <cell r="F53">
            <v>1.7</v>
          </cell>
          <cell r="H53">
            <v>17.442</v>
          </cell>
        </row>
        <row r="54">
          <cell r="B54" t="str">
            <v>(-) PUERTA</v>
          </cell>
          <cell r="C54" t="str">
            <v xml:space="preserve"> </v>
          </cell>
          <cell r="D54">
            <v>-1</v>
          </cell>
          <cell r="E54">
            <v>1</v>
          </cell>
          <cell r="F54">
            <v>1.7</v>
          </cell>
          <cell r="H54">
            <v>-1.7</v>
          </cell>
        </row>
        <row r="55">
          <cell r="B55" t="str">
            <v>ALMACEN INTERMEDIO DE RESIDUOS SOLIDOS 1    EME - 145</v>
          </cell>
          <cell r="C55" t="str">
            <v>T09</v>
          </cell>
          <cell r="D55">
            <v>1</v>
          </cell>
          <cell r="E55">
            <v>8</v>
          </cell>
          <cell r="F55">
            <v>2</v>
          </cell>
          <cell r="H55">
            <v>16</v>
          </cell>
        </row>
        <row r="56">
          <cell r="B56" t="str">
            <v>(-) PUERTA</v>
          </cell>
          <cell r="C56" t="str">
            <v xml:space="preserve"> </v>
          </cell>
          <cell r="D56">
            <v>-1</v>
          </cell>
          <cell r="E56">
            <v>1</v>
          </cell>
          <cell r="F56">
            <v>2</v>
          </cell>
          <cell r="H56">
            <v>-2</v>
          </cell>
        </row>
        <row r="57">
          <cell r="B57" t="str">
            <v>SH.HH. 21    DIMA - 116A</v>
          </cell>
          <cell r="C57" t="str">
            <v>T10</v>
          </cell>
          <cell r="D57">
            <v>1</v>
          </cell>
          <cell r="E57">
            <v>7.5</v>
          </cell>
          <cell r="F57">
            <v>2</v>
          </cell>
          <cell r="H57">
            <v>15</v>
          </cell>
        </row>
        <row r="58">
          <cell r="B58" t="str">
            <v>(-) PUERTA</v>
          </cell>
          <cell r="C58" t="str">
            <v xml:space="preserve"> </v>
          </cell>
          <cell r="D58">
            <v>-1</v>
          </cell>
          <cell r="E58">
            <v>0.8</v>
          </cell>
          <cell r="F58">
            <v>2</v>
          </cell>
          <cell r="H58">
            <v>-1.6</v>
          </cell>
        </row>
        <row r="59">
          <cell r="B59" t="str">
            <v>CUARTO SEPTICO 1    EME - 144</v>
          </cell>
          <cell r="C59" t="str">
            <v>T09b</v>
          </cell>
          <cell r="D59">
            <v>1</v>
          </cell>
          <cell r="E59">
            <v>9.9</v>
          </cell>
          <cell r="F59">
            <v>2</v>
          </cell>
          <cell r="H59">
            <v>19.8</v>
          </cell>
        </row>
        <row r="60">
          <cell r="B60" t="str">
            <v>(-) PUERTA</v>
          </cell>
          <cell r="C60" t="str">
            <v xml:space="preserve"> </v>
          </cell>
          <cell r="D60">
            <v>-1</v>
          </cell>
          <cell r="E60">
            <v>1</v>
          </cell>
          <cell r="F60">
            <v>2</v>
          </cell>
          <cell r="H60">
            <v>-2</v>
          </cell>
        </row>
        <row r="61">
          <cell r="B61" t="str">
            <v>CUARTO DE SERVIDORES - 406</v>
          </cell>
          <cell r="C61" t="str">
            <v>T-11</v>
          </cell>
          <cell r="D61">
            <v>1</v>
          </cell>
          <cell r="E61">
            <v>3.47</v>
          </cell>
          <cell r="F61">
            <v>2</v>
          </cell>
          <cell r="H61">
            <v>6.94</v>
          </cell>
        </row>
        <row r="64">
          <cell r="B64" t="str">
            <v>SECTOR  S-2B</v>
          </cell>
        </row>
        <row r="65">
          <cell r="B65" t="str">
            <v>SEGUNDO PISO</v>
          </cell>
        </row>
        <row r="66">
          <cell r="B66" t="str">
            <v>ESTAR DE PERSONAL ASISTENCIAL + REPOSTERO    CQUI - 212</v>
          </cell>
          <cell r="C66" t="str">
            <v>T13</v>
          </cell>
          <cell r="D66">
            <v>1</v>
          </cell>
          <cell r="E66">
            <v>12.9</v>
          </cell>
          <cell r="F66">
            <v>1.5</v>
          </cell>
          <cell r="H66">
            <v>19.350000000000001</v>
          </cell>
        </row>
        <row r="67">
          <cell r="B67" t="str">
            <v>(-) PUERTA</v>
          </cell>
          <cell r="C67" t="str">
            <v xml:space="preserve"> </v>
          </cell>
          <cell r="D67">
            <v>-1</v>
          </cell>
          <cell r="E67">
            <v>1</v>
          </cell>
          <cell r="F67">
            <v>1.5</v>
          </cell>
          <cell r="H67">
            <v>-1.5</v>
          </cell>
        </row>
        <row r="68">
          <cell r="B68" t="str">
            <v>CUARTO DE LIMPIEZA-14    SUM - 227</v>
          </cell>
          <cell r="C68" t="str">
            <v>T12</v>
          </cell>
          <cell r="D68">
            <v>1</v>
          </cell>
          <cell r="E68">
            <v>8.4499999999999993</v>
          </cell>
          <cell r="F68">
            <v>1.6</v>
          </cell>
          <cell r="H68">
            <v>13.52</v>
          </cell>
        </row>
        <row r="69">
          <cell r="B69" t="str">
            <v>(-) PUERTA</v>
          </cell>
          <cell r="C69" t="str">
            <v xml:space="preserve"> </v>
          </cell>
          <cell r="D69">
            <v>-1</v>
          </cell>
          <cell r="E69">
            <v>0.9</v>
          </cell>
          <cell r="F69">
            <v>1.6</v>
          </cell>
          <cell r="H69">
            <v>-1.4400000000000002</v>
          </cell>
        </row>
        <row r="70">
          <cell r="B70" t="str">
            <v>VEST. PERS.M. 65    CQUI - 217</v>
          </cell>
          <cell r="C70" t="str">
            <v>T09a</v>
          </cell>
          <cell r="D70">
            <v>1</v>
          </cell>
          <cell r="E70">
            <v>26.9</v>
          </cell>
          <cell r="F70">
            <v>2</v>
          </cell>
          <cell r="H70">
            <v>53.8</v>
          </cell>
        </row>
        <row r="71">
          <cell r="B71" t="str">
            <v>(-) PUERTA</v>
          </cell>
          <cell r="C71" t="str">
            <v xml:space="preserve"> </v>
          </cell>
          <cell r="D71">
            <v>-2</v>
          </cell>
          <cell r="E71">
            <v>0.9</v>
          </cell>
          <cell r="F71">
            <v>2</v>
          </cell>
          <cell r="H71">
            <v>-3.6</v>
          </cell>
        </row>
        <row r="72">
          <cell r="B72" t="str">
            <v>VEST. PERS.V.-64    CQUI - 216</v>
          </cell>
          <cell r="C72" t="str">
            <v>T09a</v>
          </cell>
          <cell r="D72">
            <v>1</v>
          </cell>
          <cell r="E72">
            <v>26.15</v>
          </cell>
          <cell r="F72">
            <v>2</v>
          </cell>
          <cell r="H72">
            <v>52.3</v>
          </cell>
        </row>
        <row r="73">
          <cell r="B73" t="str">
            <v>(-) PUERTA</v>
          </cell>
          <cell r="C73" t="str">
            <v xml:space="preserve"> </v>
          </cell>
          <cell r="D73">
            <v>-2</v>
          </cell>
          <cell r="E73">
            <v>0.9</v>
          </cell>
          <cell r="F73">
            <v>2</v>
          </cell>
          <cell r="H73">
            <v>-3.6</v>
          </cell>
        </row>
        <row r="74">
          <cell r="B74" t="str">
            <v>CUARTO DE LIMPIEZA\P12    CQUI - 213</v>
          </cell>
          <cell r="C74" t="str">
            <v>T12</v>
          </cell>
          <cell r="D74">
            <v>1</v>
          </cell>
          <cell r="E74">
            <v>9.4499999999999993</v>
          </cell>
          <cell r="F74">
            <v>1.6</v>
          </cell>
          <cell r="H74">
            <v>15.12</v>
          </cell>
        </row>
        <row r="75">
          <cell r="B75" t="str">
            <v>(-) PUERTA</v>
          </cell>
          <cell r="C75" t="str">
            <v xml:space="preserve"> </v>
          </cell>
          <cell r="D75">
            <v>-1</v>
          </cell>
          <cell r="E75">
            <v>1</v>
          </cell>
          <cell r="F75">
            <v>1.6</v>
          </cell>
          <cell r="H75">
            <v>-1.6</v>
          </cell>
        </row>
        <row r="76">
          <cell r="B76" t="str">
            <v>S.H.PUB.H.-72    SUM - 204</v>
          </cell>
          <cell r="C76" t="str">
            <v>T10</v>
          </cell>
          <cell r="D76">
            <v>1</v>
          </cell>
          <cell r="E76">
            <v>13.26</v>
          </cell>
          <cell r="F76">
            <v>2</v>
          </cell>
          <cell r="H76">
            <v>26.52</v>
          </cell>
        </row>
        <row r="77">
          <cell r="B77" t="str">
            <v>(-) PUERTA</v>
          </cell>
          <cell r="C77" t="str">
            <v xml:space="preserve"> </v>
          </cell>
          <cell r="D77">
            <v>-1</v>
          </cell>
          <cell r="E77">
            <v>1</v>
          </cell>
          <cell r="F77">
            <v>2</v>
          </cell>
          <cell r="H77">
            <v>-2</v>
          </cell>
        </row>
        <row r="78">
          <cell r="B78" t="str">
            <v>S.H.PUB.M.-73    SUM - 205</v>
          </cell>
          <cell r="C78" t="str">
            <v>T10</v>
          </cell>
          <cell r="D78">
            <v>1</v>
          </cell>
          <cell r="E78">
            <v>14.34</v>
          </cell>
          <cell r="F78">
            <v>2</v>
          </cell>
          <cell r="H78">
            <v>28.68</v>
          </cell>
        </row>
        <row r="79">
          <cell r="B79" t="str">
            <v>(-) PUERTA</v>
          </cell>
          <cell r="C79" t="str">
            <v xml:space="preserve"> </v>
          </cell>
          <cell r="D79">
            <v>-1</v>
          </cell>
          <cell r="E79">
            <v>1</v>
          </cell>
          <cell r="F79">
            <v>2</v>
          </cell>
          <cell r="H79">
            <v>-2</v>
          </cell>
        </row>
        <row r="80">
          <cell r="B80" t="str">
            <v>S.H.DISC.    SUM - 206</v>
          </cell>
          <cell r="C80" t="str">
            <v>T10</v>
          </cell>
          <cell r="D80">
            <v>1</v>
          </cell>
          <cell r="E80">
            <v>9.11</v>
          </cell>
          <cell r="F80">
            <v>2</v>
          </cell>
          <cell r="H80">
            <v>18.22</v>
          </cell>
        </row>
        <row r="81">
          <cell r="B81" t="str">
            <v>(-) PUERTA</v>
          </cell>
          <cell r="C81" t="str">
            <v xml:space="preserve"> </v>
          </cell>
          <cell r="D81">
            <v>-1</v>
          </cell>
          <cell r="E81">
            <v>1</v>
          </cell>
          <cell r="F81">
            <v>2</v>
          </cell>
          <cell r="H81">
            <v>-2</v>
          </cell>
        </row>
        <row r="82">
          <cell r="B82" t="str">
            <v>SS.HH.	\PPUB. H.\P76    SUM - 203</v>
          </cell>
          <cell r="C82" t="str">
            <v>T10</v>
          </cell>
          <cell r="D82">
            <v>1</v>
          </cell>
          <cell r="E82">
            <v>8.6</v>
          </cell>
          <cell r="F82">
            <v>2</v>
          </cell>
          <cell r="H82">
            <v>17.2</v>
          </cell>
        </row>
        <row r="83">
          <cell r="B83" t="str">
            <v>(-) PUERTA</v>
          </cell>
          <cell r="C83" t="str">
            <v xml:space="preserve"> </v>
          </cell>
          <cell r="D83">
            <v>-1</v>
          </cell>
          <cell r="E83">
            <v>0.8</v>
          </cell>
          <cell r="F83">
            <v>2</v>
          </cell>
          <cell r="H83">
            <v>-1.6</v>
          </cell>
        </row>
        <row r="84">
          <cell r="B84" t="str">
            <v>SS.HH.	\PPUB. H.\P76    SUM - 203</v>
          </cell>
          <cell r="C84" t="str">
            <v>T10</v>
          </cell>
          <cell r="D84">
            <v>1</v>
          </cell>
          <cell r="E84">
            <v>8.6</v>
          </cell>
          <cell r="F84">
            <v>2</v>
          </cell>
          <cell r="H84">
            <v>17.2</v>
          </cell>
        </row>
        <row r="85">
          <cell r="B85" t="str">
            <v>(-) PUERTA</v>
          </cell>
          <cell r="C85" t="str">
            <v xml:space="preserve"> </v>
          </cell>
          <cell r="D85">
            <v>-1</v>
          </cell>
          <cell r="E85">
            <v>0.8</v>
          </cell>
          <cell r="F85">
            <v>2</v>
          </cell>
          <cell r="H85">
            <v>-1.6</v>
          </cell>
        </row>
        <row r="86">
          <cell r="B86" t="str">
            <v>S.H.PERS .H.68    CQUI - 214</v>
          </cell>
          <cell r="C86" t="str">
            <v>T10</v>
          </cell>
          <cell r="D86">
            <v>1</v>
          </cell>
          <cell r="E86">
            <v>7.92</v>
          </cell>
          <cell r="F86">
            <v>2</v>
          </cell>
          <cell r="H86">
            <v>15.84</v>
          </cell>
        </row>
        <row r="87">
          <cell r="B87" t="str">
            <v>(-) PUERTA</v>
          </cell>
          <cell r="C87" t="str">
            <v xml:space="preserve"> </v>
          </cell>
          <cell r="D87">
            <v>-1</v>
          </cell>
          <cell r="E87">
            <v>0.8</v>
          </cell>
          <cell r="F87">
            <v>2</v>
          </cell>
          <cell r="H87">
            <v>-1.6</v>
          </cell>
        </row>
        <row r="88">
          <cell r="B88" t="str">
            <v>SS.HH.	PUB. M.\P75    SUM - 202</v>
          </cell>
          <cell r="C88" t="str">
            <v>T10</v>
          </cell>
          <cell r="D88">
            <v>1</v>
          </cell>
          <cell r="E88">
            <v>8.5</v>
          </cell>
          <cell r="F88">
            <v>2</v>
          </cell>
          <cell r="H88">
            <v>17</v>
          </cell>
        </row>
        <row r="89">
          <cell r="B89" t="str">
            <v>(-) PUERTA</v>
          </cell>
          <cell r="C89" t="str">
            <v xml:space="preserve"> </v>
          </cell>
          <cell r="D89">
            <v>-1</v>
          </cell>
          <cell r="E89">
            <v>0.8</v>
          </cell>
          <cell r="F89">
            <v>2</v>
          </cell>
          <cell r="H89">
            <v>-1.6</v>
          </cell>
        </row>
        <row r="90">
          <cell r="B90" t="str">
            <v>S.H.	PUB.\PM.-71    CQUI - 205A</v>
          </cell>
          <cell r="C90" t="str">
            <v>T10</v>
          </cell>
          <cell r="D90">
            <v>1</v>
          </cell>
          <cell r="E90">
            <v>7</v>
          </cell>
          <cell r="F90">
            <v>2</v>
          </cell>
          <cell r="H90">
            <v>14</v>
          </cell>
        </row>
        <row r="91">
          <cell r="B91" t="str">
            <v>(-) PUERTA</v>
          </cell>
          <cell r="C91" t="str">
            <v xml:space="preserve"> </v>
          </cell>
          <cell r="D91">
            <v>-1</v>
          </cell>
          <cell r="E91">
            <v>0.8</v>
          </cell>
          <cell r="F91">
            <v>2</v>
          </cell>
          <cell r="H91">
            <v>-1.6</v>
          </cell>
        </row>
        <row r="92">
          <cell r="B92" t="str">
            <v>S.H.	 PUB.\;H.-70    CQUI - 205B</v>
          </cell>
          <cell r="C92" t="str">
            <v>T10</v>
          </cell>
          <cell r="D92">
            <v>1</v>
          </cell>
          <cell r="E92">
            <v>7</v>
          </cell>
          <cell r="F92">
            <v>2</v>
          </cell>
          <cell r="H92">
            <v>14</v>
          </cell>
        </row>
        <row r="93">
          <cell r="B93" t="str">
            <v>(-) PUERTA</v>
          </cell>
          <cell r="C93" t="str">
            <v xml:space="preserve"> </v>
          </cell>
          <cell r="D93">
            <v>-1</v>
          </cell>
          <cell r="E93">
            <v>0.8</v>
          </cell>
          <cell r="F93">
            <v>2</v>
          </cell>
          <cell r="H93">
            <v>-1.6</v>
          </cell>
        </row>
        <row r="95">
          <cell r="B95" t="str">
            <v>SECTOR  S-1C</v>
          </cell>
        </row>
        <row r="96">
          <cell r="B96" t="str">
            <v>PRIMER PISO</v>
          </cell>
        </row>
        <row r="97">
          <cell r="B97" t="str">
            <v>ALMACEN INTERMEDIO \PDE RESIDUOS SOLIDOS 5    CEX - 134</v>
          </cell>
          <cell r="C97" t="str">
            <v>T09</v>
          </cell>
          <cell r="D97">
            <v>1</v>
          </cell>
          <cell r="E97">
            <v>10.6</v>
          </cell>
          <cell r="F97">
            <v>2</v>
          </cell>
          <cell r="H97">
            <v>21.2</v>
          </cell>
        </row>
        <row r="98">
          <cell r="B98" t="str">
            <v>(-) PUERTA</v>
          </cell>
          <cell r="C98" t="str">
            <v xml:space="preserve"> </v>
          </cell>
          <cell r="D98">
            <v>-1</v>
          </cell>
          <cell r="E98">
            <v>1</v>
          </cell>
          <cell r="F98">
            <v>2</v>
          </cell>
          <cell r="H98">
            <v>-2</v>
          </cell>
        </row>
        <row r="99">
          <cell r="B99" t="str">
            <v>SS.HH. 28    PCLI - 119A</v>
          </cell>
          <cell r="C99" t="str">
            <v>T09</v>
          </cell>
          <cell r="D99">
            <v>1</v>
          </cell>
          <cell r="E99">
            <v>6.6</v>
          </cell>
          <cell r="F99">
            <v>2</v>
          </cell>
          <cell r="H99">
            <v>13.2</v>
          </cell>
        </row>
        <row r="100">
          <cell r="B100" t="str">
            <v>(-) PUERTA</v>
          </cell>
          <cell r="C100" t="str">
            <v xml:space="preserve"> </v>
          </cell>
          <cell r="D100">
            <v>-1</v>
          </cell>
          <cell r="E100">
            <v>8</v>
          </cell>
          <cell r="F100">
            <v>2</v>
          </cell>
          <cell r="H100">
            <v>-16</v>
          </cell>
        </row>
        <row r="101">
          <cell r="B101" t="str">
            <v>CERRADURAS PARA PUERTA DE MADERA</v>
          </cell>
          <cell r="C101" t="str">
            <v>T12</v>
          </cell>
          <cell r="D101">
            <v>1</v>
          </cell>
          <cell r="E101">
            <v>8.6999999999999993</v>
          </cell>
          <cell r="F101">
            <v>1.6</v>
          </cell>
          <cell r="H101">
            <v>13.92</v>
          </cell>
        </row>
        <row r="102">
          <cell r="B102" t="str">
            <v>SS.HH\PPERSONAL MUJERES 37    CEX - 114</v>
          </cell>
          <cell r="C102" t="str">
            <v>T10</v>
          </cell>
          <cell r="D102">
            <v>1</v>
          </cell>
          <cell r="E102">
            <v>9.06</v>
          </cell>
          <cell r="F102">
            <v>2</v>
          </cell>
          <cell r="H102">
            <v>18.12</v>
          </cell>
        </row>
        <row r="103">
          <cell r="B103" t="str">
            <v>(-) PUERTA</v>
          </cell>
          <cell r="C103" t="str">
            <v xml:space="preserve"> </v>
          </cell>
          <cell r="D103">
            <v>-1</v>
          </cell>
          <cell r="E103">
            <v>0.8</v>
          </cell>
          <cell r="F103">
            <v>2</v>
          </cell>
          <cell r="H103">
            <v>-1.6</v>
          </cell>
        </row>
        <row r="104">
          <cell r="B104" t="str">
            <v>SS.HH\PPERSONAL HOMBRES 36    CEX - 113</v>
          </cell>
          <cell r="C104" t="str">
            <v>T10</v>
          </cell>
          <cell r="D104">
            <v>1</v>
          </cell>
          <cell r="E104">
            <v>9.83</v>
          </cell>
          <cell r="F104">
            <v>2</v>
          </cell>
          <cell r="H104">
            <v>19.66</v>
          </cell>
        </row>
        <row r="105">
          <cell r="B105" t="str">
            <v>(-) PUERTA</v>
          </cell>
          <cell r="C105" t="str">
            <v xml:space="preserve"> </v>
          </cell>
          <cell r="D105">
            <v>-1</v>
          </cell>
          <cell r="E105">
            <v>0.8</v>
          </cell>
          <cell r="F105">
            <v>2</v>
          </cell>
          <cell r="H105">
            <v>-1.6</v>
          </cell>
        </row>
        <row r="106">
          <cell r="B106" t="str">
            <v>SS.HH. 32    CEX - 119A</v>
          </cell>
          <cell r="C106" t="str">
            <v>T10</v>
          </cell>
          <cell r="D106">
            <v>1</v>
          </cell>
          <cell r="E106">
            <v>7.3</v>
          </cell>
          <cell r="F106">
            <v>2</v>
          </cell>
          <cell r="H106">
            <v>14.6</v>
          </cell>
        </row>
        <row r="107">
          <cell r="B107" t="str">
            <v>(-) PUERTA</v>
          </cell>
          <cell r="C107" t="str">
            <v xml:space="preserve"> </v>
          </cell>
          <cell r="D107">
            <v>-1</v>
          </cell>
          <cell r="E107">
            <v>0.8</v>
          </cell>
          <cell r="F107">
            <v>2</v>
          </cell>
          <cell r="H107">
            <v>-1.6</v>
          </cell>
        </row>
        <row r="108">
          <cell r="B108" t="str">
            <v>SS.HH\PPERSONAL MUJERES 37    CEX - 114</v>
          </cell>
          <cell r="C108" t="str">
            <v>T10</v>
          </cell>
          <cell r="D108">
            <v>1</v>
          </cell>
          <cell r="E108">
            <v>9.06</v>
          </cell>
          <cell r="F108">
            <v>2</v>
          </cell>
          <cell r="H108">
            <v>18.12</v>
          </cell>
        </row>
        <row r="109">
          <cell r="B109" t="str">
            <v>(-) PUERTA</v>
          </cell>
          <cell r="C109" t="str">
            <v xml:space="preserve"> </v>
          </cell>
          <cell r="D109">
            <v>-1</v>
          </cell>
          <cell r="E109">
            <v>0.8</v>
          </cell>
          <cell r="F109">
            <v>2</v>
          </cell>
          <cell r="H109">
            <v>-1.6</v>
          </cell>
        </row>
        <row r="110">
          <cell r="B110" t="str">
            <v>SS.HH\PPERSONAL HOMBRES 36    CEX - 113</v>
          </cell>
          <cell r="C110" t="str">
            <v>T10</v>
          </cell>
          <cell r="D110">
            <v>1</v>
          </cell>
          <cell r="E110">
            <v>9.83</v>
          </cell>
          <cell r="F110">
            <v>2</v>
          </cell>
          <cell r="H110">
            <v>19.66</v>
          </cell>
        </row>
        <row r="111">
          <cell r="B111" t="str">
            <v>CERRADURA TIPO C</v>
          </cell>
          <cell r="C111" t="str">
            <v xml:space="preserve"> </v>
          </cell>
          <cell r="D111">
            <v>-1</v>
          </cell>
          <cell r="E111">
            <v>0.8</v>
          </cell>
          <cell r="F111">
            <v>2</v>
          </cell>
          <cell r="H111">
            <v>-1.6</v>
          </cell>
        </row>
        <row r="112">
          <cell r="B112" t="str">
            <v>SS.HH. 32    CEX - 119A</v>
          </cell>
          <cell r="C112" t="str">
            <v>T10</v>
          </cell>
          <cell r="D112">
            <v>1</v>
          </cell>
          <cell r="E112">
            <v>7.3</v>
          </cell>
          <cell r="F112">
            <v>2</v>
          </cell>
          <cell r="H112">
            <v>14.6</v>
          </cell>
        </row>
        <row r="113">
          <cell r="B113" t="str">
            <v>(-) PUERTA</v>
          </cell>
          <cell r="C113" t="str">
            <v xml:space="preserve"> </v>
          </cell>
          <cell r="D113">
            <v>-1</v>
          </cell>
          <cell r="E113">
            <v>0.8</v>
          </cell>
          <cell r="F113">
            <v>2</v>
          </cell>
          <cell r="H113">
            <v>-1.6</v>
          </cell>
        </row>
        <row r="114">
          <cell r="B114" t="str">
            <v>SS.HH. 31    CEX - 118A</v>
          </cell>
          <cell r="C114" t="str">
            <v>T10</v>
          </cell>
          <cell r="D114">
            <v>1</v>
          </cell>
          <cell r="E114">
            <v>5.52</v>
          </cell>
          <cell r="F114">
            <v>2</v>
          </cell>
          <cell r="H114">
            <v>11.04</v>
          </cell>
        </row>
        <row r="115">
          <cell r="B115" t="str">
            <v>SS.HH. PRE ESCOLARES 35    CEX - 132</v>
          </cell>
          <cell r="C115" t="str">
            <v>T10</v>
          </cell>
          <cell r="D115">
            <v>1</v>
          </cell>
          <cell r="E115">
            <v>11.15</v>
          </cell>
          <cell r="F115">
            <v>2</v>
          </cell>
          <cell r="H115">
            <v>22.3</v>
          </cell>
        </row>
        <row r="116">
          <cell r="B116" t="str">
            <v>(-) PUERTA</v>
          </cell>
          <cell r="C116" t="str">
            <v xml:space="preserve"> </v>
          </cell>
          <cell r="D116">
            <v>-1</v>
          </cell>
          <cell r="E116">
            <v>1</v>
          </cell>
          <cell r="F116">
            <v>2</v>
          </cell>
          <cell r="H116">
            <v>-2</v>
          </cell>
        </row>
        <row r="117">
          <cell r="B117" t="str">
            <v>CUARTO DE PRELAVADO DE  INSTRUMENTAL    CEX - 133</v>
          </cell>
          <cell r="C117" t="str">
            <v>T12</v>
          </cell>
          <cell r="D117">
            <v>1</v>
          </cell>
          <cell r="E117">
            <v>13</v>
          </cell>
          <cell r="F117">
            <v>1.6</v>
          </cell>
          <cell r="H117">
            <v>20.8</v>
          </cell>
        </row>
        <row r="118">
          <cell r="B118" t="str">
            <v>(-) PUERTA</v>
          </cell>
          <cell r="C118" t="str">
            <v xml:space="preserve"> </v>
          </cell>
          <cell r="D118">
            <v>-1</v>
          </cell>
          <cell r="E118">
            <v>0.9</v>
          </cell>
          <cell r="F118">
            <v>2</v>
          </cell>
          <cell r="H118">
            <v>-1.8</v>
          </cell>
        </row>
        <row r="120">
          <cell r="B120" t="str">
            <v>SECTOR  S-2C</v>
          </cell>
        </row>
        <row r="121">
          <cell r="B121" t="str">
            <v>SEGUNDO PISO</v>
          </cell>
        </row>
        <row r="122">
          <cell r="B122" t="str">
            <v>SS.HH. PUBLICO VARONES\P92    CEX - 206</v>
          </cell>
          <cell r="C122" t="str">
            <v>T10</v>
          </cell>
          <cell r="D122">
            <v>1</v>
          </cell>
          <cell r="E122">
            <v>18.79</v>
          </cell>
          <cell r="F122">
            <v>2</v>
          </cell>
          <cell r="H122">
            <v>37.58</v>
          </cell>
        </row>
        <row r="123">
          <cell r="B123" t="str">
            <v>(-) PUERTA</v>
          </cell>
          <cell r="C123" t="str">
            <v xml:space="preserve"> </v>
          </cell>
          <cell r="D123">
            <v>-1</v>
          </cell>
          <cell r="E123">
            <v>1</v>
          </cell>
          <cell r="F123">
            <v>2</v>
          </cell>
          <cell r="H123">
            <v>-2</v>
          </cell>
        </row>
        <row r="124">
          <cell r="B124" t="str">
            <v>SS.HH. PUBLICO MUJERES\P91    CEX - 207</v>
          </cell>
          <cell r="C124" t="str">
            <v>T10</v>
          </cell>
          <cell r="D124">
            <v>1</v>
          </cell>
          <cell r="E124">
            <v>1.82</v>
          </cell>
          <cell r="F124">
            <v>2</v>
          </cell>
          <cell r="H124">
            <v>3.64</v>
          </cell>
        </row>
        <row r="125">
          <cell r="B125" t="str">
            <v>(-) PUERTA</v>
          </cell>
          <cell r="C125" t="str">
            <v xml:space="preserve"> </v>
          </cell>
          <cell r="D125">
            <v>-1</v>
          </cell>
          <cell r="E125">
            <v>1</v>
          </cell>
          <cell r="F125">
            <v>2</v>
          </cell>
          <cell r="H125">
            <v>-2</v>
          </cell>
        </row>
        <row r="126">
          <cell r="B126" t="str">
            <v>SS.HH. PUBLICO DISCAPAC.\P90    CEX - 208</v>
          </cell>
          <cell r="C126" t="str">
            <v>T10</v>
          </cell>
          <cell r="D126">
            <v>1</v>
          </cell>
          <cell r="E126">
            <v>11.3</v>
          </cell>
          <cell r="F126">
            <v>2</v>
          </cell>
          <cell r="H126">
            <v>22.6</v>
          </cell>
        </row>
        <row r="127">
          <cell r="B127" t="str">
            <v>(-) PUERTA</v>
          </cell>
          <cell r="C127" t="str">
            <v xml:space="preserve"> </v>
          </cell>
          <cell r="D127">
            <v>-1</v>
          </cell>
          <cell r="E127">
            <v>1</v>
          </cell>
          <cell r="F127">
            <v>2</v>
          </cell>
          <cell r="H127">
            <v>-2</v>
          </cell>
        </row>
        <row r="128">
          <cell r="B128" t="str">
            <v>SS.HH. \PPRE \PESCOLAR\P93    CEX - 209</v>
          </cell>
          <cell r="C128" t="str">
            <v>T10</v>
          </cell>
          <cell r="D128">
            <v>1</v>
          </cell>
          <cell r="E128">
            <v>9.94</v>
          </cell>
          <cell r="F128">
            <v>2</v>
          </cell>
          <cell r="H128">
            <v>19.88</v>
          </cell>
        </row>
        <row r="129">
          <cell r="B129" t="str">
            <v>(-) PUERTA</v>
          </cell>
          <cell r="C129" t="str">
            <v xml:space="preserve"> </v>
          </cell>
          <cell r="D129">
            <v>-1</v>
          </cell>
          <cell r="E129">
            <v>1</v>
          </cell>
          <cell r="F129">
            <v>2</v>
          </cell>
          <cell r="H129">
            <v>-2</v>
          </cell>
        </row>
        <row r="130">
          <cell r="B130" t="str">
            <v>S.H PERS .M-95    CEX - 205</v>
          </cell>
          <cell r="C130" t="str">
            <v>T10</v>
          </cell>
          <cell r="D130">
            <v>1</v>
          </cell>
          <cell r="E130">
            <v>7.7</v>
          </cell>
          <cell r="F130">
            <v>2</v>
          </cell>
          <cell r="H130">
            <v>15.4</v>
          </cell>
        </row>
        <row r="131">
          <cell r="B131" t="str">
            <v>(-) PUERTA</v>
          </cell>
          <cell r="C131" t="str">
            <v xml:space="preserve"> </v>
          </cell>
          <cell r="D131">
            <v>-1</v>
          </cell>
          <cell r="E131">
            <v>1</v>
          </cell>
          <cell r="F131">
            <v>2</v>
          </cell>
          <cell r="H131">
            <v>-2</v>
          </cell>
        </row>
        <row r="132">
          <cell r="B132" t="str">
            <v>S.H PERS .H-94    CEX - 204</v>
          </cell>
          <cell r="C132" t="str">
            <v>T10</v>
          </cell>
          <cell r="D132">
            <v>1</v>
          </cell>
          <cell r="E132">
            <v>12.899999999999999</v>
          </cell>
          <cell r="F132">
            <v>2</v>
          </cell>
          <cell r="H132">
            <v>25.799999999999997</v>
          </cell>
        </row>
        <row r="133">
          <cell r="B133" t="str">
            <v>(-) PUERTA</v>
          </cell>
          <cell r="C133" t="str">
            <v xml:space="preserve"> </v>
          </cell>
          <cell r="D133">
            <v>-1</v>
          </cell>
          <cell r="E133">
            <v>1</v>
          </cell>
          <cell r="F133">
            <v>2</v>
          </cell>
          <cell r="H133">
            <v>-2</v>
          </cell>
        </row>
        <row r="134">
          <cell r="B134" t="str">
            <v>CUARTO DE PRELAVADO DE INSTRUMENTAL    CEX - 211</v>
          </cell>
          <cell r="C134" t="str">
            <v>T12</v>
          </cell>
          <cell r="D134">
            <v>1</v>
          </cell>
          <cell r="E134">
            <v>3.53</v>
          </cell>
          <cell r="F134">
            <v>1.6</v>
          </cell>
          <cell r="H134">
            <v>5.6479999999999997</v>
          </cell>
        </row>
        <row r="135">
          <cell r="B135" t="str">
            <v>CTO DE LIMP.\P17    CEX - 227</v>
          </cell>
          <cell r="C135" t="str">
            <v>T12</v>
          </cell>
          <cell r="D135">
            <v>1</v>
          </cell>
          <cell r="E135">
            <v>9.1999999999999993</v>
          </cell>
          <cell r="F135">
            <v>1.6</v>
          </cell>
          <cell r="H135">
            <v>14.719999999999999</v>
          </cell>
        </row>
        <row r="136">
          <cell r="B136" t="str">
            <v>(-) PUERTA</v>
          </cell>
          <cell r="C136" t="str">
            <v xml:space="preserve"> </v>
          </cell>
          <cell r="D136">
            <v>-1</v>
          </cell>
          <cell r="E136">
            <v>1</v>
          </cell>
          <cell r="F136">
            <v>1.6</v>
          </cell>
          <cell r="H136">
            <v>-1.6</v>
          </cell>
        </row>
        <row r="137">
          <cell r="B137" t="str">
            <v>ALMACEN INTERMEDIO DE RESIDUOS SOLIDOS-12    CEX - 226</v>
          </cell>
          <cell r="C137" t="str">
            <v>T09</v>
          </cell>
          <cell r="D137">
            <v>1</v>
          </cell>
          <cell r="E137">
            <v>7.95</v>
          </cell>
          <cell r="F137">
            <v>2</v>
          </cell>
          <cell r="H137">
            <v>15.9</v>
          </cell>
        </row>
        <row r="138">
          <cell r="B138" t="str">
            <v>(-) PUERTA</v>
          </cell>
          <cell r="C138" t="str">
            <v xml:space="preserve"> </v>
          </cell>
          <cell r="D138">
            <v>-1</v>
          </cell>
          <cell r="E138">
            <v>0.8</v>
          </cell>
          <cell r="F138">
            <v>2</v>
          </cell>
          <cell r="H138">
            <v>-1.6</v>
          </cell>
        </row>
        <row r="140">
          <cell r="B140" t="str">
            <v>SECTOR  S-1D</v>
          </cell>
        </row>
        <row r="141">
          <cell r="B141" t="str">
            <v>PRIMER PISO</v>
          </cell>
        </row>
        <row r="142">
          <cell r="B142" t="str">
            <v>DUCHA \PEMEG.    PCLI - 113</v>
          </cell>
          <cell r="C142" t="str">
            <v>T09a</v>
          </cell>
          <cell r="D142">
            <v>1</v>
          </cell>
          <cell r="E142">
            <v>4.07</v>
          </cell>
          <cell r="F142">
            <v>2</v>
          </cell>
          <cell r="H142">
            <v>8.14</v>
          </cell>
        </row>
        <row r="143">
          <cell r="B143" t="str">
            <v>LAVADO Y \PDESINFECCION    PCLI - 114</v>
          </cell>
          <cell r="C143" t="str">
            <v>T24</v>
          </cell>
          <cell r="D143">
            <v>1</v>
          </cell>
          <cell r="E143">
            <v>9</v>
          </cell>
          <cell r="F143">
            <v>2</v>
          </cell>
          <cell r="H143">
            <v>18</v>
          </cell>
        </row>
        <row r="144">
          <cell r="B144" t="str">
            <v>ALM.INTERM. DE RES. SOLIDOS  6    FAR - 112</v>
          </cell>
          <cell r="C144" t="str">
            <v>T09</v>
          </cell>
          <cell r="D144">
            <v>1</v>
          </cell>
          <cell r="E144">
            <v>10.3</v>
          </cell>
          <cell r="F144">
            <v>2</v>
          </cell>
          <cell r="H144">
            <v>20.6</v>
          </cell>
        </row>
        <row r="145">
          <cell r="B145" t="str">
            <v>(-) PUERTA</v>
          </cell>
          <cell r="C145" t="str">
            <v xml:space="preserve"> </v>
          </cell>
          <cell r="D145">
            <v>-1</v>
          </cell>
          <cell r="E145">
            <v>1</v>
          </cell>
          <cell r="F145">
            <v>2</v>
          </cell>
          <cell r="H145">
            <v>-2</v>
          </cell>
        </row>
        <row r="146">
          <cell r="B146" t="str">
            <v>ALMACEN DE INSUMOS    PCLI - 112</v>
          </cell>
          <cell r="C146" t="str">
            <v>T12</v>
          </cell>
          <cell r="D146">
            <v>1</v>
          </cell>
          <cell r="E146">
            <v>1.8</v>
          </cell>
          <cell r="F146">
            <v>1.6</v>
          </cell>
          <cell r="H146">
            <v>2.8800000000000003</v>
          </cell>
        </row>
        <row r="147">
          <cell r="B147" t="str">
            <v>ALMACEN INTERMEDIO DE RESIDUOS SOLIDOS 3    DIMA - 113</v>
          </cell>
          <cell r="C147" t="str">
            <v>T09</v>
          </cell>
          <cell r="D147">
            <v>1</v>
          </cell>
          <cell r="E147">
            <v>9.3800000000000008</v>
          </cell>
          <cell r="F147">
            <v>2</v>
          </cell>
          <cell r="H147">
            <v>18.760000000000002</v>
          </cell>
        </row>
        <row r="148">
          <cell r="B148" t="str">
            <v>(-) PUERTA</v>
          </cell>
          <cell r="C148" t="str">
            <v xml:space="preserve"> </v>
          </cell>
          <cell r="D148">
            <v>-1</v>
          </cell>
          <cell r="E148">
            <v>1</v>
          </cell>
          <cell r="F148">
            <v>2</v>
          </cell>
          <cell r="H148">
            <v>-2</v>
          </cell>
        </row>
        <row r="149">
          <cell r="B149" t="str">
            <v>ALMACEN INTERMEDIO DE RESIDUOS SOLIDOS 4    PCLI - 121</v>
          </cell>
          <cell r="C149" t="str">
            <v>T09</v>
          </cell>
          <cell r="D149">
            <v>1</v>
          </cell>
          <cell r="E149">
            <v>7.4</v>
          </cell>
          <cell r="F149">
            <v>2</v>
          </cell>
          <cell r="H149">
            <v>14.8</v>
          </cell>
        </row>
        <row r="150">
          <cell r="B150" t="str">
            <v>(-) PUERTA</v>
          </cell>
          <cell r="C150" t="str">
            <v xml:space="preserve"> </v>
          </cell>
          <cell r="D150">
            <v>-1</v>
          </cell>
          <cell r="E150">
            <v>1</v>
          </cell>
          <cell r="F150">
            <v>2</v>
          </cell>
          <cell r="H150">
            <v>-2</v>
          </cell>
        </row>
        <row r="151">
          <cell r="B151" t="str">
            <v>CUARTO \PLIMPIEZA 3    DIMA - 114</v>
          </cell>
          <cell r="C151" t="str">
            <v>T12</v>
          </cell>
          <cell r="D151">
            <v>1</v>
          </cell>
          <cell r="E151">
            <v>8.6</v>
          </cell>
          <cell r="F151">
            <v>1.6</v>
          </cell>
          <cell r="H151">
            <v>13.76</v>
          </cell>
        </row>
        <row r="152">
          <cell r="B152" t="str">
            <v>(-) PUERTA</v>
          </cell>
          <cell r="C152" t="str">
            <v xml:space="preserve"> </v>
          </cell>
          <cell r="D152">
            <v>-1</v>
          </cell>
          <cell r="E152">
            <v>1</v>
          </cell>
          <cell r="F152">
            <v>1.6</v>
          </cell>
          <cell r="H152">
            <v>-1.6</v>
          </cell>
        </row>
        <row r="153">
          <cell r="B153" t="str">
            <v>CUARTO DE LIMPIEZA 5    PCLI - 122</v>
          </cell>
          <cell r="C153" t="str">
            <v>T12</v>
          </cell>
          <cell r="D153">
            <v>1</v>
          </cell>
          <cell r="E153">
            <v>8.1999999999999993</v>
          </cell>
          <cell r="F153">
            <v>1.6</v>
          </cell>
          <cell r="H153">
            <v>13.12</v>
          </cell>
        </row>
        <row r="154">
          <cell r="B154" t="str">
            <v>(-) PUERTA</v>
          </cell>
          <cell r="C154" t="str">
            <v xml:space="preserve"> </v>
          </cell>
          <cell r="D154">
            <v>-1</v>
          </cell>
          <cell r="E154">
            <v>0.8</v>
          </cell>
          <cell r="F154">
            <v>1.6</v>
          </cell>
          <cell r="H154">
            <v>-1.2800000000000002</v>
          </cell>
        </row>
        <row r="155">
          <cell r="B155" t="str">
            <v>CUARTO DE LIMPIEZA 7    FAR - 113</v>
          </cell>
          <cell r="C155" t="str">
            <v>T12</v>
          </cell>
          <cell r="D155">
            <v>1</v>
          </cell>
          <cell r="E155">
            <v>9.3000000000000007</v>
          </cell>
          <cell r="F155">
            <v>1.6</v>
          </cell>
          <cell r="H155">
            <v>14.880000000000003</v>
          </cell>
        </row>
        <row r="156">
          <cell r="B156" t="str">
            <v>(-) PUERTA</v>
          </cell>
          <cell r="C156" t="str">
            <v xml:space="preserve"> </v>
          </cell>
          <cell r="D156">
            <v>-1</v>
          </cell>
          <cell r="E156">
            <v>1</v>
          </cell>
          <cell r="F156">
            <v>1.6</v>
          </cell>
          <cell r="H156">
            <v>-1.6</v>
          </cell>
        </row>
        <row r="157">
          <cell r="B157" t="str">
            <v>S.H.    FAR - 115A</v>
          </cell>
          <cell r="C157" t="str">
            <v>T10</v>
          </cell>
          <cell r="D157">
            <v>1</v>
          </cell>
          <cell r="E157">
            <v>6.09</v>
          </cell>
          <cell r="F157">
            <v>2</v>
          </cell>
          <cell r="H157">
            <v>12.18</v>
          </cell>
        </row>
        <row r="158">
          <cell r="B158" t="str">
            <v>(-) PUERTA</v>
          </cell>
          <cell r="C158" t="str">
            <v xml:space="preserve"> </v>
          </cell>
          <cell r="D158">
            <v>-1</v>
          </cell>
          <cell r="E158">
            <v>0.8</v>
          </cell>
          <cell r="F158">
            <v>2</v>
          </cell>
          <cell r="H158">
            <v>-1.6</v>
          </cell>
        </row>
        <row r="159">
          <cell r="B159" t="str">
            <v>S.H. PERS.H.41    FAR - 116</v>
          </cell>
          <cell r="C159" t="str">
            <v>T10</v>
          </cell>
          <cell r="D159">
            <v>1</v>
          </cell>
          <cell r="E159">
            <v>6.4</v>
          </cell>
          <cell r="F159">
            <v>2</v>
          </cell>
          <cell r="H159">
            <v>12.8</v>
          </cell>
        </row>
        <row r="160">
          <cell r="B160" t="str">
            <v>(-) PUERTA</v>
          </cell>
          <cell r="C160" t="str">
            <v xml:space="preserve"> </v>
          </cell>
          <cell r="D160">
            <v>-1</v>
          </cell>
          <cell r="E160">
            <v>0.8</v>
          </cell>
          <cell r="F160">
            <v>2</v>
          </cell>
          <cell r="H160">
            <v>-1.6</v>
          </cell>
        </row>
        <row r="161">
          <cell r="B161" t="str">
            <v>SS.HH. \PPUBLICO HOMBRES 25    PCLI - 105</v>
          </cell>
          <cell r="C161" t="str">
            <v>T10</v>
          </cell>
          <cell r="D161">
            <v>1</v>
          </cell>
          <cell r="E161">
            <v>8</v>
          </cell>
          <cell r="F161">
            <v>2</v>
          </cell>
          <cell r="H161">
            <v>16</v>
          </cell>
        </row>
        <row r="162">
          <cell r="B162" t="str">
            <v>(-) PUERTA</v>
          </cell>
          <cell r="C162" t="str">
            <v xml:space="preserve"> </v>
          </cell>
          <cell r="D162">
            <v>-1</v>
          </cell>
          <cell r="E162">
            <v>0.8</v>
          </cell>
          <cell r="F162">
            <v>2</v>
          </cell>
          <cell r="H162">
            <v>-1.6</v>
          </cell>
        </row>
        <row r="163">
          <cell r="B163" t="str">
            <v>SS.HH. \PPUBLICO\PHOMBRES 23    DIMA - 103</v>
          </cell>
          <cell r="C163" t="str">
            <v>T10</v>
          </cell>
          <cell r="D163">
            <v>1</v>
          </cell>
          <cell r="E163">
            <v>7.35</v>
          </cell>
          <cell r="F163">
            <v>2</v>
          </cell>
          <cell r="H163">
            <v>14.7</v>
          </cell>
        </row>
        <row r="164">
          <cell r="B164" t="str">
            <v>(-) PUERTA</v>
          </cell>
          <cell r="C164" t="str">
            <v xml:space="preserve"> </v>
          </cell>
          <cell r="D164">
            <v>-1</v>
          </cell>
          <cell r="E164">
            <v>0.8</v>
          </cell>
          <cell r="F164">
            <v>2</v>
          </cell>
          <cell r="H164">
            <v>-1.6</v>
          </cell>
        </row>
        <row r="165">
          <cell r="B165" t="str">
            <v>SS.HH. PERS.\PM.-42    FAR - 117</v>
          </cell>
          <cell r="C165" t="str">
            <v>T10</v>
          </cell>
          <cell r="D165">
            <v>1</v>
          </cell>
          <cell r="E165">
            <v>6.42</v>
          </cell>
          <cell r="F165">
            <v>2</v>
          </cell>
          <cell r="H165">
            <v>12.84</v>
          </cell>
        </row>
        <row r="166">
          <cell r="B166" t="str">
            <v>(-) PUERTA</v>
          </cell>
          <cell r="C166" t="str">
            <v xml:space="preserve"> </v>
          </cell>
          <cell r="D166">
            <v>-1</v>
          </cell>
          <cell r="E166">
            <v>0.8</v>
          </cell>
          <cell r="F166">
            <v>2</v>
          </cell>
          <cell r="H166">
            <v>-1.6</v>
          </cell>
        </row>
        <row r="167">
          <cell r="B167" t="str">
            <v>SS.HH. PUBLICO MUJERES 22    DIMA - 104</v>
          </cell>
          <cell r="C167" t="str">
            <v>T10</v>
          </cell>
          <cell r="D167">
            <v>1</v>
          </cell>
          <cell r="E167">
            <v>6.6</v>
          </cell>
          <cell r="F167">
            <v>2</v>
          </cell>
          <cell r="H167">
            <v>13.2</v>
          </cell>
        </row>
        <row r="168">
          <cell r="B168" t="str">
            <v>(-) PUERTA</v>
          </cell>
          <cell r="C168" t="str">
            <v xml:space="preserve"> </v>
          </cell>
          <cell r="D168">
            <v>-1</v>
          </cell>
          <cell r="E168">
            <v>0.8</v>
          </cell>
          <cell r="F168">
            <v>2</v>
          </cell>
          <cell r="H168">
            <v>-1.6</v>
          </cell>
        </row>
        <row r="169">
          <cell r="B169" t="str">
            <v>SS.HH. PUBLICO MUJERES 24    PCLI - 104</v>
          </cell>
          <cell r="C169" t="str">
            <v>T10</v>
          </cell>
          <cell r="D169">
            <v>1</v>
          </cell>
          <cell r="E169">
            <v>7</v>
          </cell>
          <cell r="F169">
            <v>2</v>
          </cell>
          <cell r="H169">
            <v>14</v>
          </cell>
        </row>
        <row r="170">
          <cell r="B170" t="str">
            <v>(-) PUERTA</v>
          </cell>
          <cell r="C170" t="str">
            <v xml:space="preserve"> </v>
          </cell>
          <cell r="D170">
            <v>-1</v>
          </cell>
          <cell r="E170">
            <v>0.8</v>
          </cell>
          <cell r="F170">
            <v>2</v>
          </cell>
          <cell r="H170">
            <v>-1.6</v>
          </cell>
        </row>
        <row r="171">
          <cell r="B171" t="str">
            <v>SS.HH.+ VESTUARIOS PERSONAL HOMBRES 27    DIMA - 110</v>
          </cell>
          <cell r="C171" t="str">
            <v>T10a</v>
          </cell>
          <cell r="D171">
            <v>1</v>
          </cell>
          <cell r="E171">
            <v>18.2</v>
          </cell>
          <cell r="F171">
            <v>2</v>
          </cell>
          <cell r="H171">
            <v>36.4</v>
          </cell>
        </row>
        <row r="172">
          <cell r="B172" t="str">
            <v>(-) PUERTA</v>
          </cell>
          <cell r="C172" t="str">
            <v xml:space="preserve"> </v>
          </cell>
          <cell r="D172">
            <v>-1</v>
          </cell>
          <cell r="E172">
            <v>0.9</v>
          </cell>
          <cell r="F172">
            <v>2</v>
          </cell>
          <cell r="H172">
            <v>-1.8</v>
          </cell>
        </row>
        <row r="173">
          <cell r="B173" t="str">
            <v>SS.HH.+ VESTUARIOS PERSONAL HOMBRES 30    PCLI - 116</v>
          </cell>
          <cell r="C173" t="str">
            <v>T10a</v>
          </cell>
          <cell r="D173">
            <v>1</v>
          </cell>
          <cell r="E173">
            <v>17.3</v>
          </cell>
          <cell r="F173">
            <v>2</v>
          </cell>
          <cell r="H173">
            <v>34.6</v>
          </cell>
        </row>
        <row r="174">
          <cell r="B174" t="str">
            <v>(-) PUERTA</v>
          </cell>
          <cell r="C174" t="str">
            <v xml:space="preserve"> </v>
          </cell>
          <cell r="D174">
            <v>-1</v>
          </cell>
          <cell r="E174">
            <v>0.9</v>
          </cell>
          <cell r="F174">
            <v>2</v>
          </cell>
          <cell r="H174">
            <v>-1.8</v>
          </cell>
        </row>
        <row r="175">
          <cell r="B175" t="str">
            <v>SS.HH.+ VESTUARIOS PERSONAL MUJERES 26    DIMA - 111</v>
          </cell>
          <cell r="C175" t="str">
            <v>T10a</v>
          </cell>
          <cell r="D175">
            <v>1</v>
          </cell>
          <cell r="E175">
            <v>14.7</v>
          </cell>
          <cell r="F175">
            <v>2</v>
          </cell>
          <cell r="H175">
            <v>29.4</v>
          </cell>
        </row>
        <row r="176">
          <cell r="B176" t="str">
            <v>(-) PUERTA</v>
          </cell>
          <cell r="C176" t="str">
            <v xml:space="preserve"> </v>
          </cell>
          <cell r="D176">
            <v>-1</v>
          </cell>
          <cell r="E176">
            <v>0.9</v>
          </cell>
          <cell r="F176">
            <v>2.1</v>
          </cell>
          <cell r="H176">
            <v>-1.8900000000000001</v>
          </cell>
        </row>
        <row r="177">
          <cell r="B177" t="str">
            <v>SS.HH.+ VESTUARIOS PERSONAL MUJERES 29    PCLI - 115</v>
          </cell>
          <cell r="C177" t="str">
            <v>T10a</v>
          </cell>
          <cell r="D177">
            <v>1</v>
          </cell>
          <cell r="E177">
            <v>14.9</v>
          </cell>
          <cell r="F177">
            <v>2</v>
          </cell>
          <cell r="H177">
            <v>29.8</v>
          </cell>
        </row>
        <row r="178">
          <cell r="B178" t="str">
            <v>(-) PUERTA</v>
          </cell>
          <cell r="C178" t="str">
            <v xml:space="preserve"> </v>
          </cell>
          <cell r="D178">
            <v>-1</v>
          </cell>
          <cell r="E178">
            <v>0.9</v>
          </cell>
          <cell r="F178">
            <v>2</v>
          </cell>
          <cell r="H178">
            <v>-1.8</v>
          </cell>
        </row>
        <row r="179">
          <cell r="B179" t="str">
            <v>VESTIDOR PERS.\P H.-33    FAR - 118</v>
          </cell>
          <cell r="C179" t="str">
            <v>T10a</v>
          </cell>
          <cell r="D179">
            <v>1</v>
          </cell>
          <cell r="E179">
            <v>9.9</v>
          </cell>
          <cell r="F179">
            <v>2</v>
          </cell>
          <cell r="H179">
            <v>19.8</v>
          </cell>
        </row>
        <row r="180">
          <cell r="B180" t="str">
            <v>(-) PUERTA</v>
          </cell>
          <cell r="C180" t="str">
            <v xml:space="preserve"> </v>
          </cell>
          <cell r="D180">
            <v>-1</v>
          </cell>
          <cell r="E180">
            <v>0.8</v>
          </cell>
          <cell r="F180">
            <v>2</v>
          </cell>
          <cell r="H180">
            <v>-1.6</v>
          </cell>
        </row>
        <row r="181">
          <cell r="B181" t="str">
            <v>VESTIDOR PERS.\P M.-34    FAR - 119</v>
          </cell>
          <cell r="C181" t="str">
            <v>T10a</v>
          </cell>
          <cell r="D181">
            <v>1</v>
          </cell>
          <cell r="E181">
            <v>10.8</v>
          </cell>
          <cell r="F181">
            <v>2</v>
          </cell>
          <cell r="H181">
            <v>21.6</v>
          </cell>
        </row>
        <row r="182">
          <cell r="B182" t="str">
            <v>(-) PUERTA</v>
          </cell>
          <cell r="C182" t="str">
            <v xml:space="preserve"> </v>
          </cell>
          <cell r="D182">
            <v>-1</v>
          </cell>
          <cell r="E182">
            <v>0.8</v>
          </cell>
          <cell r="F182">
            <v>2</v>
          </cell>
          <cell r="H182">
            <v>-1.6</v>
          </cell>
        </row>
        <row r="184">
          <cell r="B184" t="str">
            <v>SECTOR  S-2D</v>
          </cell>
        </row>
        <row r="185">
          <cell r="B185" t="str">
            <v>SEGUNDO PISO</v>
          </cell>
        </row>
        <row r="186">
          <cell r="B186" t="str">
            <v>SS.HH-88    ADMI - 220A</v>
          </cell>
          <cell r="C186" t="str">
            <v>T10</v>
          </cell>
          <cell r="D186">
            <v>1</v>
          </cell>
          <cell r="E186">
            <v>6.65</v>
          </cell>
          <cell r="F186">
            <v>2</v>
          </cell>
          <cell r="H186">
            <v>13.3</v>
          </cell>
        </row>
        <row r="187">
          <cell r="B187" t="str">
            <v>(-) PUERTA</v>
          </cell>
          <cell r="C187" t="str">
            <v xml:space="preserve"> </v>
          </cell>
          <cell r="D187">
            <v>-1</v>
          </cell>
          <cell r="E187">
            <v>0.8</v>
          </cell>
          <cell r="F187">
            <v>2</v>
          </cell>
          <cell r="H187">
            <v>-1.6</v>
          </cell>
        </row>
        <row r="188">
          <cell r="B188" t="str">
            <v>SS.HH-89    ADMI - 221A</v>
          </cell>
          <cell r="C188" t="str">
            <v>T10</v>
          </cell>
          <cell r="D188">
            <v>1</v>
          </cell>
          <cell r="E188">
            <v>6.65</v>
          </cell>
          <cell r="F188">
            <v>2</v>
          </cell>
          <cell r="H188">
            <v>13.3</v>
          </cell>
        </row>
        <row r="189">
          <cell r="B189" t="str">
            <v>(-) PUERTA</v>
          </cell>
          <cell r="C189" t="str">
            <v xml:space="preserve"> </v>
          </cell>
          <cell r="D189">
            <v>-1</v>
          </cell>
          <cell r="E189">
            <v>0.8</v>
          </cell>
          <cell r="F189">
            <v>2</v>
          </cell>
          <cell r="H189">
            <v>-1.6</v>
          </cell>
        </row>
        <row r="190">
          <cell r="B190" t="str">
            <v>SS.HH-87    RPER - 203A</v>
          </cell>
          <cell r="C190" t="str">
            <v>T10a</v>
          </cell>
          <cell r="D190">
            <v>1</v>
          </cell>
          <cell r="E190">
            <v>8.1300000000000008</v>
          </cell>
          <cell r="F190">
            <v>2</v>
          </cell>
          <cell r="H190">
            <v>16.260000000000002</v>
          </cell>
        </row>
        <row r="191">
          <cell r="B191" t="str">
            <v>(-) PUERTA</v>
          </cell>
          <cell r="C191" t="str">
            <v xml:space="preserve"> </v>
          </cell>
          <cell r="D191">
            <v>-1</v>
          </cell>
          <cell r="E191">
            <v>0.8</v>
          </cell>
          <cell r="F191">
            <v>2</v>
          </cell>
          <cell r="H191">
            <v>-1.6</v>
          </cell>
        </row>
        <row r="192">
          <cell r="B192" t="str">
            <v>SS.HH.+ VEST. PERS.M.\P79    COBS - 213</v>
          </cell>
          <cell r="C192" t="str">
            <v>T10a</v>
          </cell>
          <cell r="D192">
            <v>1</v>
          </cell>
          <cell r="E192">
            <v>18.8</v>
          </cell>
          <cell r="F192">
            <v>2</v>
          </cell>
          <cell r="H192">
            <v>37.6</v>
          </cell>
        </row>
        <row r="193">
          <cell r="B193" t="str">
            <v>(-) PUERTA</v>
          </cell>
          <cell r="C193" t="str">
            <v xml:space="preserve"> </v>
          </cell>
          <cell r="D193">
            <v>-1</v>
          </cell>
          <cell r="E193">
            <v>0.9</v>
          </cell>
          <cell r="F193">
            <v>2</v>
          </cell>
          <cell r="H193">
            <v>-1.8</v>
          </cell>
        </row>
        <row r="194">
          <cell r="B194" t="str">
            <v>SS.HH.\PVISITANTE\P86    RPER - 205</v>
          </cell>
          <cell r="C194" t="str">
            <v>T10</v>
          </cell>
          <cell r="D194">
            <v>1</v>
          </cell>
          <cell r="E194">
            <v>7.2</v>
          </cell>
          <cell r="F194">
            <v>2</v>
          </cell>
          <cell r="H194">
            <v>14.4</v>
          </cell>
        </row>
        <row r="195">
          <cell r="B195" t="str">
            <v>(-) PUERTA</v>
          </cell>
          <cell r="C195" t="str">
            <v xml:space="preserve"> </v>
          </cell>
          <cell r="D195">
            <v>-1</v>
          </cell>
          <cell r="E195">
            <v>0.8</v>
          </cell>
          <cell r="F195">
            <v>2</v>
          </cell>
          <cell r="H195">
            <v>-1.6</v>
          </cell>
        </row>
        <row r="196">
          <cell r="B196" t="str">
            <v>SS.HH.\P85    RPER - 204A</v>
          </cell>
          <cell r="C196" t="str">
            <v>T10a</v>
          </cell>
          <cell r="D196">
            <v>1</v>
          </cell>
          <cell r="E196">
            <v>10.8</v>
          </cell>
          <cell r="F196">
            <v>2</v>
          </cell>
          <cell r="H196">
            <v>21.6</v>
          </cell>
        </row>
        <row r="197">
          <cell r="B197" t="str">
            <v>(-) PUERTA</v>
          </cell>
          <cell r="C197" t="str">
            <v xml:space="preserve"> </v>
          </cell>
          <cell r="D197">
            <v>-1</v>
          </cell>
          <cell r="E197">
            <v>0.8</v>
          </cell>
          <cell r="F197">
            <v>2</v>
          </cell>
          <cell r="H197">
            <v>-1.6</v>
          </cell>
        </row>
        <row r="198">
          <cell r="B198" t="str">
            <v>SS.HH. PERSONAL MUJERES 83    ADMI - 205</v>
          </cell>
          <cell r="C198" t="str">
            <v>T10</v>
          </cell>
          <cell r="D198">
            <v>1</v>
          </cell>
          <cell r="E198">
            <v>109</v>
          </cell>
          <cell r="F198">
            <v>2</v>
          </cell>
          <cell r="H198">
            <v>218</v>
          </cell>
        </row>
        <row r="199">
          <cell r="B199" t="str">
            <v>(-) PUERTA</v>
          </cell>
          <cell r="C199" t="str">
            <v xml:space="preserve"> </v>
          </cell>
          <cell r="D199">
            <v>-1</v>
          </cell>
          <cell r="E199">
            <v>0.9</v>
          </cell>
          <cell r="F199">
            <v>2</v>
          </cell>
          <cell r="H199">
            <v>-1.8</v>
          </cell>
        </row>
        <row r="200">
          <cell r="B200" t="str">
            <v>SS.HH. PERSONAL HOMBRES\P84    ADMI - 206</v>
          </cell>
          <cell r="C200" t="str">
            <v>T10</v>
          </cell>
          <cell r="D200">
            <v>1</v>
          </cell>
          <cell r="E200">
            <v>11.77</v>
          </cell>
          <cell r="F200">
            <v>2</v>
          </cell>
          <cell r="H200">
            <v>23.54</v>
          </cell>
        </row>
        <row r="201">
          <cell r="B201" t="str">
            <v>(-) PUERTA</v>
          </cell>
          <cell r="C201" t="str">
            <v xml:space="preserve"> </v>
          </cell>
          <cell r="D201">
            <v>-1</v>
          </cell>
          <cell r="E201">
            <v>0.9</v>
          </cell>
          <cell r="F201">
            <v>2</v>
          </cell>
          <cell r="H201">
            <v>-1.8</v>
          </cell>
        </row>
        <row r="202">
          <cell r="B202" t="str">
            <v>S.H.\P80     INFO - 202A</v>
          </cell>
          <cell r="C202" t="str">
            <v>T10</v>
          </cell>
          <cell r="D202">
            <v>1</v>
          </cell>
          <cell r="E202">
            <v>6.6</v>
          </cell>
          <cell r="F202">
            <v>2</v>
          </cell>
          <cell r="H202">
            <v>13.2</v>
          </cell>
        </row>
        <row r="203">
          <cell r="B203" t="str">
            <v>(-) PUERTA</v>
          </cell>
          <cell r="C203" t="str">
            <v xml:space="preserve"> </v>
          </cell>
          <cell r="D203">
            <v>-1</v>
          </cell>
          <cell r="E203">
            <v>0.8</v>
          </cell>
          <cell r="F203">
            <v>2</v>
          </cell>
          <cell r="H203">
            <v>-1.6</v>
          </cell>
        </row>
        <row r="204">
          <cell r="B204" t="str">
            <v>ROPA SUCIA-3    COBS - 211</v>
          </cell>
          <cell r="C204" t="str">
            <v>T09</v>
          </cell>
          <cell r="D204">
            <v>1</v>
          </cell>
          <cell r="E204">
            <v>9.8000000000000007</v>
          </cell>
          <cell r="F204">
            <v>2</v>
          </cell>
          <cell r="H204">
            <v>19.600000000000001</v>
          </cell>
        </row>
        <row r="205">
          <cell r="B205" t="str">
            <v>(-) PUERTA</v>
          </cell>
          <cell r="C205" t="str">
            <v xml:space="preserve"> </v>
          </cell>
          <cell r="D205">
            <v>-1</v>
          </cell>
          <cell r="E205">
            <v>1</v>
          </cell>
          <cell r="F205">
            <v>2</v>
          </cell>
          <cell r="H205">
            <v>-2</v>
          </cell>
        </row>
        <row r="206">
          <cell r="B206" t="str">
            <v>CUARTO DE LIMP.\P16    ADMI - 207</v>
          </cell>
          <cell r="C206" t="str">
            <v>T12</v>
          </cell>
          <cell r="D206">
            <v>1</v>
          </cell>
          <cell r="E206">
            <v>8.36</v>
          </cell>
          <cell r="F206">
            <v>1.6</v>
          </cell>
          <cell r="H206">
            <v>13.375999999999999</v>
          </cell>
        </row>
        <row r="207">
          <cell r="B207" t="str">
            <v>(-) PUERTA</v>
          </cell>
          <cell r="C207" t="str">
            <v xml:space="preserve"> </v>
          </cell>
          <cell r="D207">
            <v>-1</v>
          </cell>
          <cell r="E207">
            <v>1</v>
          </cell>
          <cell r="F207">
            <v>1.6</v>
          </cell>
          <cell r="H207">
            <v>-1.6</v>
          </cell>
        </row>
        <row r="208">
          <cell r="B208" t="str">
            <v>COCINA \PCOMEDOR    RPER - 202</v>
          </cell>
          <cell r="C208" t="str">
            <v>T12</v>
          </cell>
          <cell r="D208">
            <v>1</v>
          </cell>
          <cell r="E208">
            <v>5.21</v>
          </cell>
          <cell r="F208">
            <v>1.6</v>
          </cell>
          <cell r="H208">
            <v>8.3360000000000003</v>
          </cell>
        </row>
        <row r="209">
          <cell r="B209" t="str">
            <v>ALM. INTERM. DE RES. SOL.-11    ADMI - 208</v>
          </cell>
          <cell r="C209" t="str">
            <v>T09</v>
          </cell>
          <cell r="D209">
            <v>1</v>
          </cell>
          <cell r="E209">
            <v>7.26</v>
          </cell>
          <cell r="F209">
            <v>2</v>
          </cell>
          <cell r="H209">
            <v>14.52</v>
          </cell>
        </row>
        <row r="210">
          <cell r="B210" t="str">
            <v>(-) PUERTA</v>
          </cell>
          <cell r="C210" t="str">
            <v xml:space="preserve"> </v>
          </cell>
          <cell r="D210">
            <v>-1</v>
          </cell>
          <cell r="E210">
            <v>1</v>
          </cell>
          <cell r="F210">
            <v>2</v>
          </cell>
          <cell r="H210">
            <v>-2</v>
          </cell>
        </row>
        <row r="211">
          <cell r="B211" t="str">
            <v>S.H.	-82    ADMI - 210A</v>
          </cell>
          <cell r="C211" t="str">
            <v>T10</v>
          </cell>
          <cell r="D211">
            <v>1</v>
          </cell>
          <cell r="E211">
            <v>6.8</v>
          </cell>
          <cell r="F211">
            <v>2</v>
          </cell>
          <cell r="H211">
            <v>13.6</v>
          </cell>
        </row>
        <row r="212">
          <cell r="B212" t="str">
            <v>(-) PUERTA</v>
          </cell>
          <cell r="C212" t="str">
            <v xml:space="preserve"> </v>
          </cell>
          <cell r="D212">
            <v>-1</v>
          </cell>
          <cell r="E212">
            <v>0.8</v>
          </cell>
          <cell r="F212">
            <v>2</v>
          </cell>
          <cell r="H212">
            <v>-1.6</v>
          </cell>
        </row>
        <row r="213">
          <cell r="B213" t="str">
            <v>S.H.	\PPERS.\P81    INFO - 203</v>
          </cell>
          <cell r="C213" t="str">
            <v>T10</v>
          </cell>
          <cell r="D213">
            <v>1</v>
          </cell>
          <cell r="E213">
            <v>8.5</v>
          </cell>
          <cell r="F213">
            <v>2</v>
          </cell>
          <cell r="H213">
            <v>17</v>
          </cell>
        </row>
        <row r="214">
          <cell r="B214" t="str">
            <v>(-) PUERTA</v>
          </cell>
          <cell r="C214" t="str">
            <v xml:space="preserve"> </v>
          </cell>
          <cell r="D214">
            <v>-1</v>
          </cell>
          <cell r="E214">
            <v>0.8</v>
          </cell>
          <cell r="F214">
            <v>2</v>
          </cell>
          <cell r="H214">
            <v>-1.6</v>
          </cell>
        </row>
        <row r="216">
          <cell r="B216" t="str">
            <v>SECTOR  S-1E</v>
          </cell>
        </row>
        <row r="217">
          <cell r="B217" t="str">
            <v>PRIMER PISO</v>
          </cell>
        </row>
        <row r="218">
          <cell r="B218" t="str">
            <v>S.H. 8  TRAN - 101A</v>
          </cell>
          <cell r="C218" t="str">
            <v>T14</v>
          </cell>
          <cell r="D218">
            <v>1</v>
          </cell>
          <cell r="E218">
            <v>9.3699999999999992</v>
          </cell>
          <cell r="F218">
            <v>2</v>
          </cell>
          <cell r="H218">
            <v>18.739999999999998</v>
          </cell>
        </row>
        <row r="219">
          <cell r="B219" t="str">
            <v>(-) PUERTA</v>
          </cell>
          <cell r="C219" t="str">
            <v xml:space="preserve"> </v>
          </cell>
          <cell r="D219">
            <v>-1</v>
          </cell>
          <cell r="E219">
            <v>0.8</v>
          </cell>
          <cell r="F219">
            <v>2</v>
          </cell>
          <cell r="H219">
            <v>-1.6</v>
          </cell>
        </row>
        <row r="220">
          <cell r="B220" t="str">
            <v>S.H. 60  CSEG - 101A</v>
          </cell>
          <cell r="C220" t="str">
            <v>T14</v>
          </cell>
          <cell r="D220">
            <v>1</v>
          </cell>
          <cell r="E220">
            <v>10.31</v>
          </cell>
          <cell r="F220">
            <v>2</v>
          </cell>
          <cell r="H220">
            <v>20.62</v>
          </cell>
        </row>
        <row r="221">
          <cell r="B221" t="str">
            <v>(-) PUERTA</v>
          </cell>
          <cell r="C221" t="str">
            <v xml:space="preserve"> </v>
          </cell>
          <cell r="D221">
            <v>-1</v>
          </cell>
          <cell r="E221">
            <v>0.8</v>
          </cell>
          <cell r="F221">
            <v>2</v>
          </cell>
          <cell r="H221">
            <v>-1.6</v>
          </cell>
        </row>
        <row r="222">
          <cell r="B222" t="str">
            <v>S.H. 59  CSEG - 102A</v>
          </cell>
          <cell r="C222" t="str">
            <v>T14</v>
          </cell>
          <cell r="D222">
            <v>1</v>
          </cell>
          <cell r="E222">
            <v>6.5</v>
          </cell>
          <cell r="F222">
            <v>2</v>
          </cell>
          <cell r="H222">
            <v>13</v>
          </cell>
        </row>
        <row r="223">
          <cell r="B223" t="str">
            <v>(-) PUERTA</v>
          </cell>
          <cell r="C223" t="str">
            <v xml:space="preserve"> </v>
          </cell>
          <cell r="D223">
            <v>-1</v>
          </cell>
          <cell r="E223">
            <v>0.8</v>
          </cell>
          <cell r="F223">
            <v>2</v>
          </cell>
          <cell r="H223">
            <v>-1.6</v>
          </cell>
        </row>
        <row r="224">
          <cell r="B224" t="str">
            <v>TERRAZA  2 - 434</v>
          </cell>
          <cell r="C224" t="str">
            <v>T-14</v>
          </cell>
          <cell r="D224">
            <v>1</v>
          </cell>
          <cell r="E224">
            <v>4.55</v>
          </cell>
          <cell r="F224">
            <v>2</v>
          </cell>
          <cell r="H224">
            <v>9.1</v>
          </cell>
        </row>
        <row r="225">
          <cell r="B225" t="str">
            <v>SECTOR  S-1F</v>
          </cell>
        </row>
        <row r="226">
          <cell r="B226" t="str">
            <v>PRIMER PISO</v>
          </cell>
        </row>
        <row r="227">
          <cell r="B227" t="str">
            <v>S.H. 61  CSEG - 103A</v>
          </cell>
          <cell r="C227" t="str">
            <v>T14</v>
          </cell>
          <cell r="D227">
            <v>1</v>
          </cell>
          <cell r="E227">
            <v>6.8</v>
          </cell>
          <cell r="F227">
            <v>2</v>
          </cell>
          <cell r="H227">
            <v>13.6</v>
          </cell>
        </row>
        <row r="228">
          <cell r="B228" t="str">
            <v>(-) PUERTA</v>
          </cell>
          <cell r="C228" t="str">
            <v xml:space="preserve"> </v>
          </cell>
          <cell r="D228">
            <v>-1</v>
          </cell>
          <cell r="E228">
            <v>0.8</v>
          </cell>
          <cell r="F228">
            <v>2</v>
          </cell>
          <cell r="H228">
            <v>-1.6</v>
          </cell>
        </row>
        <row r="230">
          <cell r="B230" t="str">
            <v>SECTOR  S-1G</v>
          </cell>
        </row>
        <row r="231">
          <cell r="B231" t="str">
            <v>PRIMER PISO</v>
          </cell>
        </row>
        <row r="232">
          <cell r="B232" t="str">
            <v>S.H. \PPERS. + \PVEST. M.-45    APAT - 107</v>
          </cell>
          <cell r="C232" t="str">
            <v>T09a</v>
          </cell>
          <cell r="D232">
            <v>1</v>
          </cell>
          <cell r="E232">
            <v>20.85</v>
          </cell>
          <cell r="F232">
            <v>2</v>
          </cell>
          <cell r="H232">
            <v>41.7</v>
          </cell>
        </row>
        <row r="233">
          <cell r="B233" t="str">
            <v>(-) PUERTA</v>
          </cell>
          <cell r="C233" t="str">
            <v xml:space="preserve"> </v>
          </cell>
          <cell r="D233">
            <v>-1</v>
          </cell>
          <cell r="E233">
            <v>0.9</v>
          </cell>
          <cell r="F233">
            <v>2</v>
          </cell>
          <cell r="H233">
            <v>-1.8</v>
          </cell>
        </row>
        <row r="234">
          <cell r="B234" t="str">
            <v>ALMACEN DE INTER. DE RESIDUOS SOLIDOS - 7    APAT - 112</v>
          </cell>
          <cell r="C234" t="str">
            <v>T09</v>
          </cell>
          <cell r="D234">
            <v>1</v>
          </cell>
          <cell r="E234">
            <v>6.35</v>
          </cell>
          <cell r="F234">
            <v>2</v>
          </cell>
          <cell r="H234">
            <v>12.7</v>
          </cell>
        </row>
        <row r="235">
          <cell r="B235" t="str">
            <v>(-) PUERTA</v>
          </cell>
          <cell r="C235" t="str">
            <v xml:space="preserve"> </v>
          </cell>
          <cell r="D235">
            <v>-1</v>
          </cell>
          <cell r="E235">
            <v>1</v>
          </cell>
          <cell r="F235">
            <v>2</v>
          </cell>
          <cell r="H235">
            <v>-2</v>
          </cell>
        </row>
        <row r="236">
          <cell r="B236" t="str">
            <v>CTO.\PLIMPIEZA-8    APAT - 111</v>
          </cell>
          <cell r="C236" t="str">
            <v>T12</v>
          </cell>
          <cell r="D236">
            <v>1</v>
          </cell>
          <cell r="E236">
            <v>8.1</v>
          </cell>
          <cell r="F236">
            <v>1.6</v>
          </cell>
          <cell r="H236">
            <v>12.96</v>
          </cell>
        </row>
        <row r="237">
          <cell r="B237" t="str">
            <v>(-) PUERTA</v>
          </cell>
          <cell r="C237" t="str">
            <v xml:space="preserve"> </v>
          </cell>
          <cell r="D237">
            <v>-1</v>
          </cell>
          <cell r="E237">
            <v>1</v>
          </cell>
          <cell r="F237">
            <v>1.6</v>
          </cell>
          <cell r="H237">
            <v>-1.6</v>
          </cell>
        </row>
        <row r="238">
          <cell r="B238" t="str">
            <v>S.H. \PPERS. + \PVEST. H.-44    APAT - 108</v>
          </cell>
          <cell r="C238" t="str">
            <v>T09a</v>
          </cell>
          <cell r="D238">
            <v>1</v>
          </cell>
          <cell r="E238">
            <v>16.02</v>
          </cell>
          <cell r="F238">
            <v>2</v>
          </cell>
          <cell r="H238">
            <v>32.04</v>
          </cell>
        </row>
        <row r="239">
          <cell r="B239" t="str">
            <v>(-) PUERTA</v>
          </cell>
          <cell r="C239" t="str">
            <v xml:space="preserve"> </v>
          </cell>
          <cell r="D239">
            <v>-1</v>
          </cell>
          <cell r="E239">
            <v>0.9</v>
          </cell>
          <cell r="F239">
            <v>2</v>
          </cell>
          <cell r="H239">
            <v>-1.8</v>
          </cell>
        </row>
        <row r="240">
          <cell r="B240" t="str">
            <v>S.H.-46    APAT - 102A</v>
          </cell>
          <cell r="C240" t="str">
            <v>T10</v>
          </cell>
          <cell r="D240">
            <v>1</v>
          </cell>
          <cell r="E240">
            <v>6.4</v>
          </cell>
          <cell r="F240">
            <v>2</v>
          </cell>
          <cell r="H240">
            <v>12.8</v>
          </cell>
        </row>
        <row r="241">
          <cell r="B241" t="str">
            <v>(-) PUERTA</v>
          </cell>
          <cell r="C241" t="str">
            <v xml:space="preserve"> </v>
          </cell>
          <cell r="D241">
            <v>-1</v>
          </cell>
          <cell r="E241">
            <v>0.8</v>
          </cell>
          <cell r="F241">
            <v>2</v>
          </cell>
          <cell r="H241">
            <v>-1.6</v>
          </cell>
        </row>
        <row r="243">
          <cell r="B243" t="str">
            <v>SECTOR  S-1H</v>
          </cell>
        </row>
        <row r="244">
          <cell r="B244" t="str">
            <v>PRIMER PISO</v>
          </cell>
        </row>
        <row r="245">
          <cell r="B245" t="str">
            <v>SS.HH. +  VESTUARIOS PERSONAL 48   SAMB - 107</v>
          </cell>
          <cell r="C245" t="str">
            <v>T10a</v>
          </cell>
          <cell r="D245">
            <v>1</v>
          </cell>
          <cell r="E245">
            <v>15.11</v>
          </cell>
          <cell r="F245">
            <v>2</v>
          </cell>
          <cell r="H245">
            <v>30.22</v>
          </cell>
        </row>
        <row r="246">
          <cell r="B246" t="str">
            <v>(-) PUERTA</v>
          </cell>
          <cell r="C246" t="str">
            <v xml:space="preserve"> </v>
          </cell>
          <cell r="D246">
            <v>-1</v>
          </cell>
          <cell r="E246">
            <v>0.9</v>
          </cell>
          <cell r="F246">
            <v>2</v>
          </cell>
          <cell r="H246">
            <v>-1.8</v>
          </cell>
        </row>
        <row r="247">
          <cell r="B247" t="str">
            <v>SS.HH. PERSONAL 47   SAMB - 103</v>
          </cell>
          <cell r="C247" t="str">
            <v>T10a</v>
          </cell>
          <cell r="D247">
            <v>1</v>
          </cell>
          <cell r="E247">
            <v>5.65</v>
          </cell>
          <cell r="F247">
            <v>2</v>
          </cell>
          <cell r="H247">
            <v>11.3</v>
          </cell>
        </row>
        <row r="248">
          <cell r="B248" t="str">
            <v>(-) PUERTA</v>
          </cell>
          <cell r="C248" t="str">
            <v xml:space="preserve"> </v>
          </cell>
          <cell r="D248">
            <v>-1</v>
          </cell>
          <cell r="E248">
            <v>0.8</v>
          </cell>
          <cell r="F248">
            <v>2</v>
          </cell>
          <cell r="H248">
            <v>-1.6</v>
          </cell>
        </row>
        <row r="250">
          <cell r="B250" t="str">
            <v>SECTOR  S-1I</v>
          </cell>
        </row>
        <row r="251">
          <cell r="B251" t="str">
            <v>PRIMER PISO</v>
          </cell>
        </row>
        <row r="252">
          <cell r="B252" t="str">
            <v>ALM.	DE \PINTERM. DE \PRESIDUOS \PSOLIDOS-    NDIET - 115</v>
          </cell>
          <cell r="C252" t="str">
            <v>T09</v>
          </cell>
          <cell r="D252">
            <v>1</v>
          </cell>
          <cell r="E252">
            <v>9.75</v>
          </cell>
          <cell r="F252">
            <v>2</v>
          </cell>
          <cell r="H252">
            <v>19.5</v>
          </cell>
        </row>
        <row r="253">
          <cell r="B253" t="str">
            <v>(-) PUERTA</v>
          </cell>
          <cell r="C253" t="str">
            <v xml:space="preserve"> </v>
          </cell>
          <cell r="D253">
            <v>-1</v>
          </cell>
          <cell r="E253">
            <v>1</v>
          </cell>
          <cell r="F253">
            <v>2</v>
          </cell>
          <cell r="H253">
            <v>-2</v>
          </cell>
        </row>
        <row r="254">
          <cell r="B254" t="str">
            <v>CENTRAL DE \PDISTRIBUCION DE \PALIMENTOS \PPREPARADOS    NDIET - 125</v>
          </cell>
          <cell r="C254" t="str">
            <v>T12</v>
          </cell>
          <cell r="D254">
            <v>1</v>
          </cell>
          <cell r="E254">
            <v>10.199999999999999</v>
          </cell>
          <cell r="F254">
            <v>1.6</v>
          </cell>
          <cell r="H254">
            <v>16.32</v>
          </cell>
        </row>
        <row r="255">
          <cell r="B255" t="str">
            <v>S.H.	\PPERS.49    CFRIO - 107</v>
          </cell>
          <cell r="C255" t="str">
            <v>T10</v>
          </cell>
          <cell r="D255">
            <v>1</v>
          </cell>
          <cell r="E255">
            <v>6.2</v>
          </cell>
          <cell r="F255">
            <v>2</v>
          </cell>
          <cell r="H255">
            <v>12.4</v>
          </cell>
        </row>
        <row r="256">
          <cell r="B256" t="str">
            <v>(-) PUERTA</v>
          </cell>
          <cell r="C256" t="str">
            <v xml:space="preserve"> </v>
          </cell>
          <cell r="D256">
            <v>-1</v>
          </cell>
          <cell r="E256">
            <v>0.8</v>
          </cell>
          <cell r="F256">
            <v>2</v>
          </cell>
          <cell r="H256">
            <v>-1.6</v>
          </cell>
        </row>
        <row r="257">
          <cell r="B257" t="str">
            <v>S.H.	\PCOMENSALES. \PM.-52    NDIET - 117</v>
          </cell>
          <cell r="C257" t="str">
            <v>T10</v>
          </cell>
          <cell r="D257">
            <v>1</v>
          </cell>
          <cell r="E257">
            <v>7.48</v>
          </cell>
          <cell r="F257">
            <v>2</v>
          </cell>
          <cell r="H257">
            <v>14.96</v>
          </cell>
        </row>
        <row r="258">
          <cell r="B258" t="str">
            <v>(-) PUERTA</v>
          </cell>
          <cell r="C258" t="str">
            <v xml:space="preserve"> </v>
          </cell>
          <cell r="D258">
            <v>-1</v>
          </cell>
          <cell r="E258">
            <v>0.8</v>
          </cell>
          <cell r="F258">
            <v>2</v>
          </cell>
          <cell r="H258">
            <v>-1.6</v>
          </cell>
        </row>
        <row r="259">
          <cell r="B259" t="str">
            <v>S.H. COMENSALES H.-53    NDIET - 116</v>
          </cell>
          <cell r="C259" t="str">
            <v>T10</v>
          </cell>
          <cell r="D259">
            <v>1</v>
          </cell>
          <cell r="E259">
            <v>8.08</v>
          </cell>
          <cell r="F259">
            <v>2</v>
          </cell>
          <cell r="H259">
            <v>16.16</v>
          </cell>
        </row>
        <row r="260">
          <cell r="B260" t="str">
            <v>(-) PUERTA</v>
          </cell>
          <cell r="C260" t="str">
            <v xml:space="preserve"> </v>
          </cell>
          <cell r="D260">
            <v>-1</v>
          </cell>
          <cell r="E260">
            <v>0.8</v>
          </cell>
          <cell r="F260">
            <v>2</v>
          </cell>
          <cell r="H260">
            <v>-1.6</v>
          </cell>
        </row>
        <row r="261">
          <cell r="B261" t="str">
            <v>EMVASADO Y REFRIGERACION    NDIET - 122 / SANITIZADO \PDE ENVASES    NDIET - 124</v>
          </cell>
          <cell r="C261" t="str">
            <v>T26</v>
          </cell>
          <cell r="D261">
            <v>1</v>
          </cell>
          <cell r="E261">
            <v>13.02</v>
          </cell>
          <cell r="F261">
            <v>2</v>
          </cell>
          <cell r="H261">
            <v>26.04</v>
          </cell>
        </row>
        <row r="262">
          <cell r="B262" t="str">
            <v>CORREDOR TECNICO 13    NDIET - 103</v>
          </cell>
          <cell r="C262" t="str">
            <v>T12</v>
          </cell>
          <cell r="D262">
            <v>1</v>
          </cell>
          <cell r="E262">
            <v>26.8</v>
          </cell>
          <cell r="F262">
            <v>1.6</v>
          </cell>
          <cell r="H262">
            <v>42.88</v>
          </cell>
        </row>
        <row r="263">
          <cell r="B263" t="str">
            <v>CORREDOR TECNICO 14    NDIET - 110</v>
          </cell>
          <cell r="C263" t="str">
            <v>T12</v>
          </cell>
          <cell r="D263">
            <v>1</v>
          </cell>
          <cell r="E263">
            <v>24.54</v>
          </cell>
          <cell r="F263">
            <v>1.6</v>
          </cell>
          <cell r="H263">
            <v>39.264000000000003</v>
          </cell>
        </row>
        <row r="264">
          <cell r="B264" t="str">
            <v>ANTECAMARA    NDIET - 121A</v>
          </cell>
          <cell r="C264" t="str">
            <v>T26</v>
          </cell>
          <cell r="D264">
            <v>1</v>
          </cell>
          <cell r="E264">
            <v>7.75</v>
          </cell>
          <cell r="F264">
            <v>2</v>
          </cell>
          <cell r="H264">
            <v>15.5</v>
          </cell>
        </row>
        <row r="265">
          <cell r="B265" t="str">
            <v>(-) PUERTA</v>
          </cell>
          <cell r="C265" t="str">
            <v xml:space="preserve"> </v>
          </cell>
          <cell r="D265">
            <v>-1</v>
          </cell>
          <cell r="E265">
            <v>1</v>
          </cell>
          <cell r="F265">
            <v>2</v>
          </cell>
          <cell r="H265">
            <v>-2</v>
          </cell>
        </row>
        <row r="266">
          <cell r="B266" t="str">
            <v>CTO. DE LIMPIEZA\P10    NDIET - 113</v>
          </cell>
          <cell r="C266" t="str">
            <v>T12</v>
          </cell>
          <cell r="D266">
            <v>1</v>
          </cell>
          <cell r="E266">
            <v>7.58</v>
          </cell>
          <cell r="F266">
            <v>1.6</v>
          </cell>
          <cell r="H266">
            <v>12.128</v>
          </cell>
        </row>
        <row r="267">
          <cell r="B267" t="str">
            <v>(-) PUERTA</v>
          </cell>
          <cell r="C267" t="str">
            <v xml:space="preserve"> </v>
          </cell>
          <cell r="D267">
            <v>-1</v>
          </cell>
          <cell r="E267">
            <v>1</v>
          </cell>
          <cell r="F267">
            <v>1.6</v>
          </cell>
          <cell r="H267">
            <v>-1.6</v>
          </cell>
        </row>
        <row r="268">
          <cell r="B268" t="str">
            <v>ESTACION DE COCHES TERMICOS    NDIET - 133</v>
          </cell>
          <cell r="C268" t="str">
            <v>T12</v>
          </cell>
          <cell r="D268">
            <v>1</v>
          </cell>
          <cell r="E268">
            <v>8.1999999999999993</v>
          </cell>
          <cell r="F268">
            <v>1.6</v>
          </cell>
          <cell r="H268">
            <v>13.12</v>
          </cell>
        </row>
        <row r="269">
          <cell r="B269" t="str">
            <v>ESTERILIZACION \PY \PDISTRIBUCION     NDIET - 123</v>
          </cell>
          <cell r="C269" t="str">
            <v>T26</v>
          </cell>
          <cell r="D269">
            <v>1</v>
          </cell>
          <cell r="E269">
            <v>4.32</v>
          </cell>
          <cell r="F269">
            <v>2</v>
          </cell>
          <cell r="H269">
            <v>8.64</v>
          </cell>
        </row>
        <row r="270">
          <cell r="B270" t="str">
            <v>LAVADO DE COCHES TERMICOS     NDIET - 131</v>
          </cell>
          <cell r="C270" t="str">
            <v>T09</v>
          </cell>
          <cell r="D270">
            <v>1</v>
          </cell>
          <cell r="E270">
            <v>9.99</v>
          </cell>
          <cell r="F270">
            <v>2</v>
          </cell>
          <cell r="H270">
            <v>19.98</v>
          </cell>
        </row>
        <row r="271">
          <cell r="B271" t="str">
            <v>LAVADO Y ALMACEN \PDE VAJILLAS \PY MENAJE    NDIET - 132</v>
          </cell>
          <cell r="C271" t="str">
            <v>T26</v>
          </cell>
          <cell r="D271">
            <v>1</v>
          </cell>
          <cell r="E271">
            <v>10.1</v>
          </cell>
          <cell r="F271">
            <v>2</v>
          </cell>
          <cell r="H271">
            <v>20.2</v>
          </cell>
        </row>
        <row r="272">
          <cell r="B272" t="str">
            <v>PREPARACIÓN \PY COCCION DE ALIMENTOS    NDIET - 126</v>
          </cell>
          <cell r="C272" t="str">
            <v>T26</v>
          </cell>
          <cell r="D272">
            <v>1</v>
          </cell>
          <cell r="E272">
            <v>25.15</v>
          </cell>
          <cell r="F272">
            <v>2</v>
          </cell>
          <cell r="H272">
            <v>50.3</v>
          </cell>
        </row>
        <row r="273">
          <cell r="B273" t="str">
            <v>PREPARACION DE FORMULAS    NDIET - 121</v>
          </cell>
          <cell r="C273" t="str">
            <v>T26</v>
          </cell>
          <cell r="D273">
            <v>1</v>
          </cell>
          <cell r="E273">
            <v>14.15</v>
          </cell>
          <cell r="F273">
            <v>2</v>
          </cell>
          <cell r="H273">
            <v>28.3</v>
          </cell>
        </row>
        <row r="274">
          <cell r="B274" t="str">
            <v>(-) PUERTA</v>
          </cell>
          <cell r="C274" t="str">
            <v xml:space="preserve"> </v>
          </cell>
          <cell r="D274">
            <v>-1</v>
          </cell>
          <cell r="E274">
            <v>1</v>
          </cell>
          <cell r="F274">
            <v>2</v>
          </cell>
          <cell r="H274">
            <v>-2</v>
          </cell>
        </row>
        <row r="275">
          <cell r="B275" t="str">
            <v>S.H. PERS. + \PVEST. H. 50    NDIET - 111</v>
          </cell>
          <cell r="C275" t="str">
            <v>T10a</v>
          </cell>
          <cell r="D275">
            <v>1</v>
          </cell>
          <cell r="E275">
            <v>18.170000000000002</v>
          </cell>
          <cell r="F275">
            <v>2</v>
          </cell>
          <cell r="H275">
            <v>36.340000000000003</v>
          </cell>
        </row>
        <row r="276">
          <cell r="B276" t="str">
            <v>(-) PUERTA</v>
          </cell>
          <cell r="C276" t="str">
            <v xml:space="preserve"> </v>
          </cell>
          <cell r="D276">
            <v>-1</v>
          </cell>
          <cell r="E276">
            <v>0.9</v>
          </cell>
          <cell r="F276">
            <v>2</v>
          </cell>
          <cell r="H276">
            <v>-1.8</v>
          </cell>
        </row>
        <row r="277">
          <cell r="B277" t="str">
            <v>S.H. PERS. + \PVEST. M. 51    NDIET - 112</v>
          </cell>
          <cell r="C277" t="str">
            <v>T10a</v>
          </cell>
          <cell r="D277">
            <v>1</v>
          </cell>
          <cell r="E277">
            <v>15.81</v>
          </cell>
          <cell r="F277">
            <v>2</v>
          </cell>
          <cell r="H277">
            <v>31.62</v>
          </cell>
        </row>
        <row r="278">
          <cell r="B278" t="str">
            <v>(-) PUERTA</v>
          </cell>
          <cell r="C278" t="str">
            <v xml:space="preserve"> </v>
          </cell>
          <cell r="D278">
            <v>-1</v>
          </cell>
          <cell r="E278">
            <v>0.9</v>
          </cell>
          <cell r="F278">
            <v>2</v>
          </cell>
          <cell r="H278">
            <v>-1.8</v>
          </cell>
        </row>
        <row r="280">
          <cell r="B280" t="str">
            <v>SECTOR  S-2J</v>
          </cell>
        </row>
        <row r="281">
          <cell r="B281" t="str">
            <v>SEGUNDO PISO</v>
          </cell>
        </row>
        <row r="282">
          <cell r="B282" t="str">
            <v>SS.HH.GENERAL+ \PVEST. PERS.V.-57    TMAN - 209</v>
          </cell>
          <cell r="C282" t="str">
            <v>T10a</v>
          </cell>
          <cell r="D282">
            <v>1</v>
          </cell>
          <cell r="E282">
            <v>24.63</v>
          </cell>
          <cell r="F282">
            <v>2</v>
          </cell>
          <cell r="H282">
            <v>49.26</v>
          </cell>
        </row>
        <row r="283">
          <cell r="B283" t="str">
            <v>(-) PUERTA</v>
          </cell>
          <cell r="C283" t="str">
            <v xml:space="preserve"> </v>
          </cell>
          <cell r="D283">
            <v>-1</v>
          </cell>
          <cell r="E283">
            <v>0.9</v>
          </cell>
          <cell r="F283">
            <v>2</v>
          </cell>
          <cell r="H283">
            <v>-1.8</v>
          </cell>
        </row>
        <row r="284">
          <cell r="B284" t="str">
            <v>SS.HH.GENERAL+ \PVEST. PERS.M.-58    TMAN - 210</v>
          </cell>
          <cell r="C284" t="str">
            <v>T10a</v>
          </cell>
          <cell r="D284">
            <v>1</v>
          </cell>
          <cell r="E284">
            <v>25.5</v>
          </cell>
          <cell r="F284">
            <v>2</v>
          </cell>
          <cell r="H284">
            <v>51</v>
          </cell>
        </row>
        <row r="285">
          <cell r="B285" t="str">
            <v>(-) PUERTA</v>
          </cell>
          <cell r="C285" t="str">
            <v xml:space="preserve"> </v>
          </cell>
          <cell r="D285">
            <v>-1</v>
          </cell>
          <cell r="E285">
            <v>0.9</v>
          </cell>
          <cell r="F285">
            <v>2</v>
          </cell>
          <cell r="H285">
            <v>-1.8</v>
          </cell>
        </row>
        <row r="286">
          <cell r="B286" t="str">
            <v>SS.HH.+ VEST. PERS.M.-56    TMAN - 208</v>
          </cell>
          <cell r="C286" t="str">
            <v>T10a</v>
          </cell>
          <cell r="D286">
            <v>1</v>
          </cell>
          <cell r="E286">
            <v>24.4</v>
          </cell>
          <cell r="F286">
            <v>2</v>
          </cell>
          <cell r="H286">
            <v>48.8</v>
          </cell>
        </row>
        <row r="287">
          <cell r="B287" t="str">
            <v>(-) PUERTA</v>
          </cell>
          <cell r="C287" t="str">
            <v xml:space="preserve"> </v>
          </cell>
          <cell r="D287">
            <v>-1</v>
          </cell>
          <cell r="E287">
            <v>0.9</v>
          </cell>
          <cell r="F287">
            <v>2</v>
          </cell>
          <cell r="H287">
            <v>-1.8</v>
          </cell>
        </row>
        <row r="288">
          <cell r="B288" t="str">
            <v>SS.HH.+ VEST. \PERS.	V.-55    TMAN - 207</v>
          </cell>
          <cell r="C288" t="str">
            <v>T10a</v>
          </cell>
          <cell r="D288">
            <v>1</v>
          </cell>
          <cell r="E288">
            <v>26.2</v>
          </cell>
          <cell r="F288">
            <v>2</v>
          </cell>
          <cell r="H288">
            <v>52.4</v>
          </cell>
        </row>
        <row r="289">
          <cell r="B289" t="str">
            <v>(-) PUERTA</v>
          </cell>
          <cell r="C289" t="str">
            <v xml:space="preserve"> </v>
          </cell>
          <cell r="D289">
            <v>-1</v>
          </cell>
          <cell r="E289">
            <v>0.9</v>
          </cell>
          <cell r="F289">
            <v>2</v>
          </cell>
          <cell r="H289">
            <v>-1.8</v>
          </cell>
        </row>
        <row r="290">
          <cell r="B290" t="str">
            <v>S.H. \PPERS. + \PVEST. M.-54    LAV - 109</v>
          </cell>
          <cell r="C290" t="str">
            <v>T10a</v>
          </cell>
          <cell r="D290">
            <v>1</v>
          </cell>
          <cell r="E290">
            <v>17.13</v>
          </cell>
          <cell r="F290">
            <v>2</v>
          </cell>
          <cell r="H290">
            <v>34.26</v>
          </cell>
        </row>
        <row r="291">
          <cell r="B291" t="str">
            <v>(-) PUERTA</v>
          </cell>
          <cell r="C291" t="str">
            <v xml:space="preserve"> </v>
          </cell>
          <cell r="D291">
            <v>-1</v>
          </cell>
          <cell r="E291">
            <v>0.9</v>
          </cell>
          <cell r="F291">
            <v>2</v>
          </cell>
          <cell r="H291">
            <v>-1.8</v>
          </cell>
        </row>
        <row r="292">
          <cell r="B292" t="str">
            <v>RECEP. Y SELEC. DE ROPA SUCIA    LAV - 102</v>
          </cell>
          <cell r="C292" t="str">
            <v>T11</v>
          </cell>
          <cell r="D292">
            <v>1</v>
          </cell>
          <cell r="E292">
            <v>7</v>
          </cell>
          <cell r="F292">
            <v>2</v>
          </cell>
          <cell r="H292">
            <v>14</v>
          </cell>
        </row>
        <row r="293">
          <cell r="B293" t="str">
            <v>(-) PUERTA</v>
          </cell>
          <cell r="C293" t="str">
            <v xml:space="preserve"> </v>
          </cell>
          <cell r="D293">
            <v>-1</v>
          </cell>
          <cell r="E293">
            <v>1</v>
          </cell>
          <cell r="F293">
            <v>2</v>
          </cell>
          <cell r="H293">
            <v>-2</v>
          </cell>
        </row>
        <row r="294">
          <cell r="B294" t="str">
            <v>LAVADO DE COCHES DE TRANSPORTE    LAV - 105</v>
          </cell>
          <cell r="C294" t="str">
            <v>T09c</v>
          </cell>
          <cell r="D294">
            <v>1</v>
          </cell>
          <cell r="E294">
            <v>7.22</v>
          </cell>
          <cell r="F294">
            <v>2</v>
          </cell>
          <cell r="H294">
            <v>14.44</v>
          </cell>
        </row>
        <row r="295">
          <cell r="B295" t="str">
            <v>(-) PUERTA</v>
          </cell>
          <cell r="C295" t="str">
            <v xml:space="preserve"> </v>
          </cell>
          <cell r="D295">
            <v>-1</v>
          </cell>
          <cell r="E295">
            <v>0.6</v>
          </cell>
          <cell r="F295">
            <v>2</v>
          </cell>
          <cell r="H295">
            <v>-1.2</v>
          </cell>
        </row>
        <row r="296">
          <cell r="B296" t="str">
            <v>ESTACION PARA COCHES DE TRANSPORTE    LAV - 104</v>
          </cell>
          <cell r="C296" t="str">
            <v>T11</v>
          </cell>
          <cell r="D296">
            <v>1</v>
          </cell>
          <cell r="E296">
            <v>7.57</v>
          </cell>
          <cell r="F296">
            <v>2</v>
          </cell>
          <cell r="H296">
            <v>15.14</v>
          </cell>
        </row>
        <row r="297">
          <cell r="B297" t="str">
            <v>CORREDOR    LAV - 111A</v>
          </cell>
          <cell r="C297" t="str">
            <v>T11</v>
          </cell>
          <cell r="D297">
            <v>1</v>
          </cell>
          <cell r="E297">
            <v>15.45</v>
          </cell>
          <cell r="F297">
            <v>2</v>
          </cell>
          <cell r="H297">
            <v>30.9</v>
          </cell>
        </row>
        <row r="298">
          <cell r="B298" t="str">
            <v>CLASIFICACION DE ROPA SUCIA    LAV - 106</v>
          </cell>
          <cell r="C298" t="str">
            <v>T11</v>
          </cell>
          <cell r="D298">
            <v>1</v>
          </cell>
          <cell r="E298">
            <v>8.5399999999999991</v>
          </cell>
          <cell r="F298">
            <v>2</v>
          </cell>
          <cell r="H298">
            <v>17.079999999999998</v>
          </cell>
        </row>
        <row r="299">
          <cell r="B299" t="str">
            <v>(-) PUERTA</v>
          </cell>
          <cell r="C299" t="str">
            <v xml:space="preserve"> </v>
          </cell>
          <cell r="D299">
            <v>-2</v>
          </cell>
          <cell r="E299">
            <v>1.2</v>
          </cell>
          <cell r="F299">
            <v>2</v>
          </cell>
          <cell r="H299">
            <v>-4.8</v>
          </cell>
        </row>
        <row r="300">
          <cell r="B300" t="str">
            <v>LAVADO DE ROPA    LAV - 107 / ALMACEN DE INSUMOS    LAV - 108</v>
          </cell>
          <cell r="C300" t="str">
            <v>T11</v>
          </cell>
          <cell r="D300">
            <v>1</v>
          </cell>
          <cell r="E300">
            <v>24.33</v>
          </cell>
          <cell r="F300">
            <v>2</v>
          </cell>
          <cell r="H300">
            <v>48.66</v>
          </cell>
        </row>
        <row r="301">
          <cell r="B301" t="str">
            <v>(-) PUERTA</v>
          </cell>
          <cell r="C301" t="str">
            <v xml:space="preserve"> </v>
          </cell>
          <cell r="D301">
            <v>-1</v>
          </cell>
          <cell r="E301">
            <v>1.2</v>
          </cell>
          <cell r="F301">
            <v>2</v>
          </cell>
          <cell r="H301">
            <v>-2.4</v>
          </cell>
        </row>
        <row r="302">
          <cell r="B302" t="str">
            <v>HALL    LAV - 101</v>
          </cell>
          <cell r="C302" t="str">
            <v>T11</v>
          </cell>
          <cell r="D302">
            <v>1</v>
          </cell>
          <cell r="E302">
            <v>3.95</v>
          </cell>
          <cell r="F302">
            <v>2</v>
          </cell>
          <cell r="H302">
            <v>7.9</v>
          </cell>
        </row>
        <row r="303">
          <cell r="B303" t="str">
            <v>SECADO Y PLANCHADO    LAV - 107</v>
          </cell>
          <cell r="C303" t="str">
            <v>T11</v>
          </cell>
          <cell r="D303">
            <v>1</v>
          </cell>
          <cell r="E303">
            <v>14.27</v>
          </cell>
          <cell r="F303">
            <v>2</v>
          </cell>
          <cell r="H303">
            <v>28.54</v>
          </cell>
        </row>
        <row r="304">
          <cell r="B304" t="str">
            <v>(-) PUERTA</v>
          </cell>
          <cell r="C304" t="str">
            <v xml:space="preserve"> </v>
          </cell>
          <cell r="D304">
            <v>-1</v>
          </cell>
          <cell r="E304">
            <v>1.2</v>
          </cell>
          <cell r="F304">
            <v>2</v>
          </cell>
          <cell r="H304">
            <v>-2.4</v>
          </cell>
        </row>
        <row r="305">
          <cell r="B305" t="str">
            <v>CTO. \PLIMP.\P11    TMAN - 206</v>
          </cell>
          <cell r="C305" t="str">
            <v>T12</v>
          </cell>
          <cell r="D305">
            <v>1</v>
          </cell>
          <cell r="E305">
            <v>10.95</v>
          </cell>
          <cell r="F305">
            <v>1.6</v>
          </cell>
          <cell r="H305">
            <v>17.52</v>
          </cell>
        </row>
        <row r="306">
          <cell r="B306" t="str">
            <v>(-) PUERTA</v>
          </cell>
          <cell r="C306" t="str">
            <v xml:space="preserve"> </v>
          </cell>
          <cell r="D306">
            <v>-1</v>
          </cell>
          <cell r="E306">
            <v>1</v>
          </cell>
          <cell r="F306">
            <v>1.6</v>
          </cell>
          <cell r="H306">
            <v>-1.6</v>
          </cell>
        </row>
        <row r="308">
          <cell r="B308" t="str">
            <v>SECTOR  S-2K</v>
          </cell>
        </row>
        <row r="309">
          <cell r="B309" t="str">
            <v>SEGUNDO PISO</v>
          </cell>
        </row>
        <row r="310">
          <cell r="B310" t="str">
            <v>S.H.	97    CMAT - 204A</v>
          </cell>
          <cell r="C310" t="str">
            <v>T10a</v>
          </cell>
          <cell r="D310">
            <v>1</v>
          </cell>
          <cell r="E310">
            <v>6.85</v>
          </cell>
          <cell r="F310">
            <v>2</v>
          </cell>
          <cell r="H310">
            <v>13.7</v>
          </cell>
        </row>
        <row r="311">
          <cell r="B311" t="str">
            <v>(-) PUERTA</v>
          </cell>
          <cell r="C311" t="str">
            <v xml:space="preserve"> </v>
          </cell>
          <cell r="D311">
            <v>-1</v>
          </cell>
          <cell r="E311">
            <v>0.8</v>
          </cell>
          <cell r="F311">
            <v>2</v>
          </cell>
          <cell r="H311">
            <v>-1.6</v>
          </cell>
        </row>
        <row r="312">
          <cell r="B312" t="str">
            <v>ALMACEN INTER.	DE\PRESID.	SOL.13    MFR - 214</v>
          </cell>
          <cell r="C312" t="str">
            <v>T09</v>
          </cell>
          <cell r="D312">
            <v>1</v>
          </cell>
          <cell r="E312">
            <v>7.7</v>
          </cell>
          <cell r="F312">
            <v>2</v>
          </cell>
          <cell r="H312">
            <v>15.4</v>
          </cell>
        </row>
        <row r="313">
          <cell r="B313" t="str">
            <v>(-) PUERTA</v>
          </cell>
          <cell r="C313" t="str">
            <v xml:space="preserve"> </v>
          </cell>
          <cell r="D313">
            <v>-1</v>
          </cell>
          <cell r="E313">
            <v>1</v>
          </cell>
          <cell r="F313">
            <v>2</v>
          </cell>
          <cell r="H313">
            <v>-2</v>
          </cell>
        </row>
        <row r="314">
          <cell r="B314" t="str">
            <v>CTO DE\PLIMPIEZA\P18    MFR - 215</v>
          </cell>
          <cell r="C314" t="str">
            <v>T12</v>
          </cell>
          <cell r="D314">
            <v>1</v>
          </cell>
          <cell r="E314">
            <v>10.199999999999999</v>
          </cell>
          <cell r="F314">
            <v>1.6</v>
          </cell>
          <cell r="H314">
            <v>16.32</v>
          </cell>
        </row>
        <row r="315">
          <cell r="B315" t="str">
            <v>(-) PUERTA</v>
          </cell>
          <cell r="C315" t="str">
            <v xml:space="preserve"> </v>
          </cell>
          <cell r="D315">
            <v>-1</v>
          </cell>
          <cell r="E315">
            <v>1</v>
          </cell>
          <cell r="F315">
            <v>1.6</v>
          </cell>
          <cell r="H315">
            <v>-1.6</v>
          </cell>
        </row>
        <row r="316">
          <cell r="B316" t="str">
            <v>S.H.	98    CMAT - 203A</v>
          </cell>
          <cell r="C316" t="str">
            <v>T10a</v>
          </cell>
          <cell r="D316">
            <v>1</v>
          </cell>
          <cell r="E316">
            <v>7.15</v>
          </cell>
          <cell r="F316">
            <v>2</v>
          </cell>
          <cell r="H316">
            <v>14.3</v>
          </cell>
        </row>
        <row r="317">
          <cell r="B317" t="str">
            <v>(-) PUERTA</v>
          </cell>
          <cell r="C317" t="str">
            <v xml:space="preserve"> </v>
          </cell>
          <cell r="D317">
            <v>-1</v>
          </cell>
          <cell r="E317">
            <v>0.8</v>
          </cell>
          <cell r="F317">
            <v>2</v>
          </cell>
          <cell r="H317">
            <v>-1.6</v>
          </cell>
        </row>
        <row r="318">
          <cell r="B318" t="str">
            <v>S.H.-96    CMAT - 205A</v>
          </cell>
          <cell r="C318" t="str">
            <v>T10a</v>
          </cell>
          <cell r="D318">
            <v>1</v>
          </cell>
          <cell r="E318">
            <v>6.75</v>
          </cell>
          <cell r="F318">
            <v>2</v>
          </cell>
          <cell r="H318">
            <v>13.5</v>
          </cell>
        </row>
        <row r="319">
          <cell r="B319" t="str">
            <v>(-) PUERTA</v>
          </cell>
          <cell r="C319" t="str">
            <v xml:space="preserve"> </v>
          </cell>
          <cell r="D319">
            <v>-1</v>
          </cell>
          <cell r="E319">
            <v>0.8</v>
          </cell>
          <cell r="F319">
            <v>2</v>
          </cell>
          <cell r="H319">
            <v>-1.6</v>
          </cell>
        </row>
        <row r="320">
          <cell r="B320" t="str">
            <v>CTO LIMPIEZA - 19    CMAT - 208</v>
          </cell>
          <cell r="C320" t="str">
            <v>T12</v>
          </cell>
          <cell r="D320">
            <v>1</v>
          </cell>
          <cell r="E320">
            <v>5.4</v>
          </cell>
          <cell r="F320">
            <v>1.6</v>
          </cell>
          <cell r="H320">
            <v>8.64</v>
          </cell>
        </row>
        <row r="321">
          <cell r="B321" t="str">
            <v>(-) PUERTA</v>
          </cell>
          <cell r="C321" t="str">
            <v xml:space="preserve"> </v>
          </cell>
          <cell r="D321">
            <v>-1</v>
          </cell>
          <cell r="E321">
            <v>1</v>
          </cell>
          <cell r="F321">
            <v>1.6</v>
          </cell>
          <cell r="H321">
            <v>-1.6</v>
          </cell>
        </row>
        <row r="322">
          <cell r="B322" t="str">
            <v>LAVANDERIA    CMAT - 207</v>
          </cell>
          <cell r="C322" t="str">
            <v>T12a</v>
          </cell>
          <cell r="D322">
            <v>1</v>
          </cell>
          <cell r="E322">
            <v>9.1999999999999993</v>
          </cell>
          <cell r="F322">
            <v>1.5</v>
          </cell>
          <cell r="H322">
            <v>13.799999999999999</v>
          </cell>
        </row>
        <row r="323">
          <cell r="B323" t="str">
            <v>(-) PUERTA</v>
          </cell>
          <cell r="C323" t="str">
            <v xml:space="preserve"> </v>
          </cell>
          <cell r="D323">
            <v>-1</v>
          </cell>
          <cell r="E323">
            <v>1</v>
          </cell>
          <cell r="F323">
            <v>1.5</v>
          </cell>
          <cell r="H323">
            <v>-1.5</v>
          </cell>
        </row>
        <row r="324">
          <cell r="B324" t="str">
            <v>S.H.	VISITANTE 99    CMAT - 202</v>
          </cell>
          <cell r="C324" t="str">
            <v>T10</v>
          </cell>
          <cell r="D324">
            <v>1</v>
          </cell>
          <cell r="E324">
            <v>5.8</v>
          </cell>
          <cell r="F324">
            <v>2</v>
          </cell>
          <cell r="H324">
            <v>11.6</v>
          </cell>
        </row>
        <row r="325">
          <cell r="B325" t="str">
            <v>(-) PUERTA</v>
          </cell>
          <cell r="C325" t="str">
            <v xml:space="preserve"> </v>
          </cell>
          <cell r="D325">
            <v>-1</v>
          </cell>
          <cell r="E325">
            <v>0.8</v>
          </cell>
          <cell r="F325">
            <v>2</v>
          </cell>
          <cell r="H325">
            <v>-1.6</v>
          </cell>
        </row>
        <row r="326">
          <cell r="B326" t="str">
            <v>COCINA COMEDOR    CMAT - 206</v>
          </cell>
          <cell r="C326" t="str">
            <v>T12</v>
          </cell>
          <cell r="D326">
            <v>1</v>
          </cell>
          <cell r="E326">
            <v>10.48</v>
          </cell>
          <cell r="F326">
            <v>1.6</v>
          </cell>
          <cell r="H326">
            <v>16.768000000000001</v>
          </cell>
        </row>
        <row r="327">
          <cell r="B327" t="str">
            <v>SS.HH. PERS. M.-103    MFR - 211</v>
          </cell>
          <cell r="C327" t="str">
            <v>T10</v>
          </cell>
          <cell r="D327">
            <v>1</v>
          </cell>
          <cell r="E327">
            <v>6.25</v>
          </cell>
          <cell r="F327">
            <v>2</v>
          </cell>
          <cell r="H327">
            <v>12.5</v>
          </cell>
        </row>
        <row r="328">
          <cell r="B328" t="str">
            <v>(-) PUERTA</v>
          </cell>
          <cell r="C328" t="str">
            <v xml:space="preserve"> </v>
          </cell>
          <cell r="D328">
            <v>-1</v>
          </cell>
          <cell r="E328">
            <v>0.8</v>
          </cell>
          <cell r="F328">
            <v>2</v>
          </cell>
          <cell r="H328">
            <v>-1.6</v>
          </cell>
        </row>
        <row r="329">
          <cell r="B329" t="str">
            <v>S.H.PAC.H-106    CEX - 231</v>
          </cell>
          <cell r="C329" t="str">
            <v>T09</v>
          </cell>
          <cell r="D329">
            <v>1</v>
          </cell>
          <cell r="E329">
            <v>8.1999999999999993</v>
          </cell>
          <cell r="F329">
            <v>2</v>
          </cell>
          <cell r="H329">
            <v>16.399999999999999</v>
          </cell>
        </row>
        <row r="330">
          <cell r="B330" t="str">
            <v>(-) PUERTA</v>
          </cell>
          <cell r="C330" t="str">
            <v xml:space="preserve"> </v>
          </cell>
          <cell r="D330">
            <v>-1</v>
          </cell>
          <cell r="E330">
            <v>0.8</v>
          </cell>
          <cell r="F330">
            <v>2</v>
          </cell>
          <cell r="H330">
            <v>-1.6</v>
          </cell>
        </row>
        <row r="331">
          <cell r="B331" t="str">
            <v>SALA DE TARGA    CEX - 229</v>
          </cell>
          <cell r="C331" t="str">
            <v>T24</v>
          </cell>
          <cell r="D331">
            <v>1</v>
          </cell>
          <cell r="E331">
            <v>1.05</v>
          </cell>
          <cell r="F331">
            <v>2</v>
          </cell>
          <cell r="H331">
            <v>2.1</v>
          </cell>
        </row>
        <row r="332">
          <cell r="B332" t="str">
            <v>(-) PUERTA</v>
          </cell>
          <cell r="C332" t="str">
            <v xml:space="preserve"> </v>
          </cell>
          <cell r="D332">
            <v>-1</v>
          </cell>
          <cell r="E332">
            <v>1</v>
          </cell>
          <cell r="F332">
            <v>2</v>
          </cell>
          <cell r="H332">
            <v>-2</v>
          </cell>
        </row>
        <row r="333">
          <cell r="B333" t="str">
            <v>S.H.\PPERS.-108    CEX - 230</v>
          </cell>
          <cell r="C333" t="str">
            <v>T09</v>
          </cell>
          <cell r="D333">
            <v>1</v>
          </cell>
          <cell r="E333">
            <v>6.4</v>
          </cell>
          <cell r="F333">
            <v>2</v>
          </cell>
          <cell r="H333">
            <v>12.8</v>
          </cell>
        </row>
        <row r="334">
          <cell r="B334" t="str">
            <v>(-) PUERTA</v>
          </cell>
          <cell r="C334" t="str">
            <v xml:space="preserve"> </v>
          </cell>
          <cell r="D334">
            <v>-1</v>
          </cell>
          <cell r="E334">
            <v>0.8</v>
          </cell>
          <cell r="F334">
            <v>2</v>
          </cell>
          <cell r="H334">
            <v>-1.6</v>
          </cell>
        </row>
        <row r="335">
          <cell r="B335" t="str">
            <v>SALA DE ESPERA DE TBC    CEX - 241</v>
          </cell>
          <cell r="C335" t="str">
            <v>T25</v>
          </cell>
          <cell r="D335">
            <v>1</v>
          </cell>
          <cell r="E335">
            <v>13.25</v>
          </cell>
          <cell r="F335">
            <v>1.8</v>
          </cell>
          <cell r="H335">
            <v>23.85</v>
          </cell>
        </row>
        <row r="336">
          <cell r="B336" t="str">
            <v>TOMA DE MEDICAMENTOS      CEX - 242</v>
          </cell>
          <cell r="C336" t="str">
            <v>T24</v>
          </cell>
          <cell r="D336">
            <v>1</v>
          </cell>
          <cell r="E336">
            <v>11.4</v>
          </cell>
          <cell r="F336">
            <v>2</v>
          </cell>
          <cell r="H336">
            <v>22.8</v>
          </cell>
        </row>
        <row r="337">
          <cell r="B337" t="str">
            <v>(-) PUERTA</v>
          </cell>
          <cell r="C337" t="str">
            <v xml:space="preserve"> </v>
          </cell>
          <cell r="D337">
            <v>-1</v>
          </cell>
          <cell r="E337">
            <v>1</v>
          </cell>
          <cell r="F337">
            <v>2</v>
          </cell>
          <cell r="H337">
            <v>-2</v>
          </cell>
        </row>
        <row r="338">
          <cell r="B338" t="str">
            <v>TOMA DE MUESTRAS     CEX - 240</v>
          </cell>
          <cell r="C338" t="str">
            <v>T24</v>
          </cell>
          <cell r="D338">
            <v>1</v>
          </cell>
          <cell r="E338">
            <v>7.25</v>
          </cell>
          <cell r="F338">
            <v>2</v>
          </cell>
          <cell r="H338">
            <v>14.5</v>
          </cell>
        </row>
        <row r="339">
          <cell r="B339" t="str">
            <v>(-) PUERTA</v>
          </cell>
          <cell r="C339" t="str">
            <v xml:space="preserve"> </v>
          </cell>
          <cell r="D339">
            <v>-1</v>
          </cell>
          <cell r="E339">
            <v>0.8</v>
          </cell>
          <cell r="F339">
            <v>2</v>
          </cell>
          <cell r="H339">
            <v>-1.6</v>
          </cell>
        </row>
        <row r="341">
          <cell r="B341" t="str">
            <v>SECTOR  S-3B</v>
          </cell>
        </row>
        <row r="342">
          <cell r="B342" t="str">
            <v>TERCER PISO</v>
          </cell>
        </row>
        <row r="343">
          <cell r="B343" t="str">
            <v>ALM. INTERM. DE RES. SOLIDOS 14    HOSP - 371</v>
          </cell>
          <cell r="C343" t="str">
            <v>T09</v>
          </cell>
          <cell r="D343">
            <v>1</v>
          </cell>
          <cell r="E343">
            <v>9.25</v>
          </cell>
          <cell r="F343">
            <v>2</v>
          </cell>
          <cell r="H343">
            <v>18.5</v>
          </cell>
        </row>
        <row r="344">
          <cell r="B344" t="str">
            <v>CTO. LIMP. 21    HOSP - 376</v>
          </cell>
          <cell r="C344" t="str">
            <v>T12</v>
          </cell>
          <cell r="D344">
            <v>1</v>
          </cell>
          <cell r="E344">
            <v>9.3000000000000007</v>
          </cell>
          <cell r="F344">
            <v>1.6</v>
          </cell>
          <cell r="H344">
            <v>14.880000000000003</v>
          </cell>
        </row>
        <row r="345">
          <cell r="B345" t="str">
            <v>(-) PUERTA</v>
          </cell>
          <cell r="C345" t="str">
            <v xml:space="preserve"> </v>
          </cell>
          <cell r="D345">
            <v>-1</v>
          </cell>
          <cell r="E345">
            <v>0.9</v>
          </cell>
          <cell r="F345">
            <v>1.6</v>
          </cell>
          <cell r="H345">
            <v>-1.4400000000000002</v>
          </cell>
        </row>
        <row r="346">
          <cell r="B346" t="str">
            <v>CTO. LIMP. 22    HOSP - 369</v>
          </cell>
          <cell r="C346" t="str">
            <v>T12</v>
          </cell>
          <cell r="D346">
            <v>1</v>
          </cell>
          <cell r="E346">
            <v>7.95</v>
          </cell>
          <cell r="F346">
            <v>1.6</v>
          </cell>
          <cell r="H346">
            <v>12.72</v>
          </cell>
        </row>
        <row r="347">
          <cell r="B347" t="str">
            <v>(-) PUERTA</v>
          </cell>
          <cell r="C347" t="str">
            <v xml:space="preserve"> </v>
          </cell>
          <cell r="D347">
            <v>-1</v>
          </cell>
          <cell r="E347">
            <v>1</v>
          </cell>
          <cell r="F347">
            <v>1.6</v>
          </cell>
          <cell r="H347">
            <v>-1.6</v>
          </cell>
        </row>
        <row r="348">
          <cell r="B348" t="str">
            <v>CTO. SEPTICO 4    HOSP - 373</v>
          </cell>
          <cell r="C348" t="str">
            <v>T09b</v>
          </cell>
          <cell r="D348">
            <v>1</v>
          </cell>
          <cell r="E348">
            <v>8.82</v>
          </cell>
          <cell r="F348">
            <v>2</v>
          </cell>
          <cell r="H348">
            <v>17.64</v>
          </cell>
        </row>
        <row r="349">
          <cell r="B349" t="str">
            <v>CTO. SEPTICO 5    HOSP - 370</v>
          </cell>
          <cell r="C349" t="str">
            <v>T09b</v>
          </cell>
          <cell r="D349">
            <v>1</v>
          </cell>
          <cell r="E349">
            <v>10.35</v>
          </cell>
          <cell r="F349">
            <v>2</v>
          </cell>
          <cell r="H349">
            <v>20.7</v>
          </cell>
        </row>
        <row r="350">
          <cell r="B350" t="str">
            <v>(-) PUERTA</v>
          </cell>
          <cell r="C350" t="str">
            <v xml:space="preserve"> </v>
          </cell>
          <cell r="D350">
            <v>-1</v>
          </cell>
          <cell r="E350">
            <v>1</v>
          </cell>
          <cell r="F350">
            <v>2</v>
          </cell>
          <cell r="H350">
            <v>-2</v>
          </cell>
        </row>
        <row r="351">
          <cell r="B351" t="str">
            <v>REPOSTERO    HOSP - 347</v>
          </cell>
          <cell r="C351" t="str">
            <v>T13</v>
          </cell>
          <cell r="D351">
            <v>1</v>
          </cell>
          <cell r="E351">
            <v>11.75</v>
          </cell>
          <cell r="F351">
            <v>1.5</v>
          </cell>
          <cell r="H351">
            <v>17.625</v>
          </cell>
        </row>
        <row r="352">
          <cell r="B352" t="str">
            <v>ROPA SUCIA 6    HOSP - 372</v>
          </cell>
          <cell r="C352" t="str">
            <v>T09</v>
          </cell>
          <cell r="D352">
            <v>1</v>
          </cell>
          <cell r="E352">
            <v>9.9499999999999993</v>
          </cell>
          <cell r="F352">
            <v>2</v>
          </cell>
          <cell r="H352">
            <v>19.899999999999999</v>
          </cell>
        </row>
        <row r="353">
          <cell r="B353" t="str">
            <v>(-) PUERTA</v>
          </cell>
          <cell r="C353" t="str">
            <v xml:space="preserve"> </v>
          </cell>
          <cell r="D353">
            <v>-1</v>
          </cell>
          <cell r="E353">
            <v>1</v>
          </cell>
          <cell r="F353">
            <v>2</v>
          </cell>
          <cell r="H353">
            <v>-2</v>
          </cell>
        </row>
        <row r="354">
          <cell r="B354" t="str">
            <v>S.H.\P114    HOSP - 334A</v>
          </cell>
          <cell r="C354" t="str">
            <v>T09</v>
          </cell>
          <cell r="D354">
            <v>1</v>
          </cell>
          <cell r="E354">
            <v>7.8</v>
          </cell>
          <cell r="F354">
            <v>2</v>
          </cell>
          <cell r="H354">
            <v>15.6</v>
          </cell>
        </row>
        <row r="355">
          <cell r="B355" t="str">
            <v>(-) PUERTA</v>
          </cell>
          <cell r="C355" t="str">
            <v xml:space="preserve"> </v>
          </cell>
          <cell r="D355">
            <v>-1</v>
          </cell>
          <cell r="E355">
            <v>0.8</v>
          </cell>
          <cell r="F355">
            <v>2</v>
          </cell>
          <cell r="H355">
            <v>-1.6</v>
          </cell>
        </row>
        <row r="356">
          <cell r="B356" t="str">
            <v>SS.HH.+ VEST. PERS.H.-133    HOSP - 345</v>
          </cell>
          <cell r="C356" t="str">
            <v>T10a</v>
          </cell>
          <cell r="D356">
            <v>1</v>
          </cell>
          <cell r="E356">
            <v>17.55</v>
          </cell>
          <cell r="F356">
            <v>2</v>
          </cell>
          <cell r="H356">
            <v>35.1</v>
          </cell>
        </row>
        <row r="357">
          <cell r="B357" t="str">
            <v>(-) PUERTA</v>
          </cell>
          <cell r="C357" t="str">
            <v xml:space="preserve"> </v>
          </cell>
          <cell r="D357">
            <v>-1</v>
          </cell>
          <cell r="E357">
            <v>0.9</v>
          </cell>
          <cell r="F357">
            <v>2</v>
          </cell>
          <cell r="H357">
            <v>-1.8</v>
          </cell>
        </row>
        <row r="358">
          <cell r="B358" t="str">
            <v>SS.HH.+ VEST. PERS.M.-134    HOSP - 346</v>
          </cell>
          <cell r="C358" t="str">
            <v>T10a</v>
          </cell>
          <cell r="D358">
            <v>1</v>
          </cell>
          <cell r="E358">
            <v>16.25</v>
          </cell>
          <cell r="F358">
            <v>2</v>
          </cell>
          <cell r="H358">
            <v>32.5</v>
          </cell>
        </row>
        <row r="359">
          <cell r="B359" t="str">
            <v>(-) PUERTA</v>
          </cell>
          <cell r="C359" t="str">
            <v xml:space="preserve"> </v>
          </cell>
          <cell r="D359">
            <v>-1</v>
          </cell>
          <cell r="E359">
            <v>0.9</v>
          </cell>
          <cell r="F359">
            <v>2</v>
          </cell>
          <cell r="H359">
            <v>-1.8</v>
          </cell>
        </row>
        <row r="360">
          <cell r="B360" t="str">
            <v>S.H.\P112    HOSP - 336A</v>
          </cell>
          <cell r="C360" t="str">
            <v>T09a</v>
          </cell>
          <cell r="D360">
            <v>1</v>
          </cell>
          <cell r="E360">
            <v>9.5</v>
          </cell>
          <cell r="F360">
            <v>2</v>
          </cell>
          <cell r="H360">
            <v>19</v>
          </cell>
        </row>
        <row r="361">
          <cell r="B361" t="str">
            <v>(-) PUERTA</v>
          </cell>
          <cell r="C361" t="str">
            <v xml:space="preserve"> </v>
          </cell>
          <cell r="D361">
            <v>-1</v>
          </cell>
          <cell r="E361">
            <v>0.8</v>
          </cell>
          <cell r="F361">
            <v>2</v>
          </cell>
          <cell r="H361">
            <v>-1.6</v>
          </cell>
        </row>
        <row r="362">
          <cell r="B362" t="str">
            <v>S.H.\P116    HOSP - 332A</v>
          </cell>
          <cell r="C362" t="str">
            <v>T09a</v>
          </cell>
          <cell r="D362">
            <v>1</v>
          </cell>
          <cell r="E362">
            <v>8.25</v>
          </cell>
          <cell r="F362">
            <v>2</v>
          </cell>
          <cell r="H362">
            <v>16.5</v>
          </cell>
        </row>
        <row r="363">
          <cell r="B363" t="str">
            <v>(-) PUERTA</v>
          </cell>
          <cell r="C363" t="str">
            <v xml:space="preserve"> </v>
          </cell>
          <cell r="D363">
            <v>-1</v>
          </cell>
          <cell r="E363">
            <v>1</v>
          </cell>
          <cell r="F363">
            <v>2</v>
          </cell>
          <cell r="H363">
            <v>-2</v>
          </cell>
        </row>
        <row r="364">
          <cell r="B364" t="str">
            <v>S.H.\P117    HOSP - 331A</v>
          </cell>
          <cell r="C364" t="str">
            <v>T09a</v>
          </cell>
          <cell r="D364">
            <v>1</v>
          </cell>
          <cell r="E364">
            <v>7.85</v>
          </cell>
          <cell r="F364">
            <v>2</v>
          </cell>
          <cell r="H364">
            <v>15.7</v>
          </cell>
        </row>
        <row r="365">
          <cell r="B365" t="str">
            <v>(-) PUERTA</v>
          </cell>
          <cell r="C365" t="str">
            <v xml:space="preserve"> </v>
          </cell>
          <cell r="D365">
            <v>-1</v>
          </cell>
          <cell r="E365">
            <v>0.8</v>
          </cell>
          <cell r="F365">
            <v>2</v>
          </cell>
          <cell r="H365">
            <v>-1.6</v>
          </cell>
        </row>
        <row r="366">
          <cell r="B366" t="str">
            <v>S.H.\P118    HOSP - 330A</v>
          </cell>
          <cell r="C366" t="str">
            <v>T09a</v>
          </cell>
          <cell r="D366">
            <v>1</v>
          </cell>
          <cell r="E366">
            <v>7.85</v>
          </cell>
          <cell r="F366">
            <v>2</v>
          </cell>
          <cell r="H366">
            <v>15.7</v>
          </cell>
        </row>
        <row r="367">
          <cell r="B367" t="str">
            <v>(-) PUERTA</v>
          </cell>
          <cell r="C367" t="str">
            <v xml:space="preserve"> </v>
          </cell>
          <cell r="D367">
            <v>-1</v>
          </cell>
          <cell r="E367">
            <v>0.8</v>
          </cell>
          <cell r="F367">
            <v>2</v>
          </cell>
          <cell r="H367">
            <v>-1.6</v>
          </cell>
        </row>
        <row r="368">
          <cell r="B368" t="str">
            <v>S.H.\P119    HOSP - 329A</v>
          </cell>
          <cell r="C368" t="str">
            <v>T09a</v>
          </cell>
          <cell r="D368">
            <v>1</v>
          </cell>
          <cell r="E368">
            <v>7.85</v>
          </cell>
          <cell r="F368">
            <v>2</v>
          </cell>
          <cell r="H368">
            <v>15.7</v>
          </cell>
        </row>
        <row r="369">
          <cell r="B369" t="str">
            <v>(-) PUERTA</v>
          </cell>
          <cell r="C369" t="str">
            <v xml:space="preserve"> </v>
          </cell>
          <cell r="D369">
            <v>-1</v>
          </cell>
          <cell r="E369">
            <v>0.8</v>
          </cell>
          <cell r="F369">
            <v>2</v>
          </cell>
          <cell r="H369">
            <v>-1.6</v>
          </cell>
        </row>
        <row r="370">
          <cell r="B370" t="str">
            <v>S.H.\P120    HOSP - 328A</v>
          </cell>
          <cell r="C370" t="str">
            <v>T09a</v>
          </cell>
          <cell r="D370">
            <v>1</v>
          </cell>
          <cell r="E370">
            <v>7.85</v>
          </cell>
          <cell r="F370">
            <v>2</v>
          </cell>
          <cell r="H370">
            <v>15.7</v>
          </cell>
        </row>
        <row r="371">
          <cell r="B371" t="str">
            <v>(-) PUERTA</v>
          </cell>
          <cell r="C371" t="str">
            <v xml:space="preserve"> </v>
          </cell>
          <cell r="D371">
            <v>-1</v>
          </cell>
          <cell r="E371">
            <v>0.8</v>
          </cell>
          <cell r="F371">
            <v>2</v>
          </cell>
          <cell r="H371">
            <v>-1.6</v>
          </cell>
        </row>
        <row r="372">
          <cell r="B372" t="str">
            <v>S.H.\P121    HOSP - 327A</v>
          </cell>
          <cell r="C372" t="str">
            <v>T09a</v>
          </cell>
          <cell r="D372">
            <v>1</v>
          </cell>
          <cell r="E372">
            <v>7.85</v>
          </cell>
          <cell r="F372">
            <v>2</v>
          </cell>
          <cell r="H372">
            <v>15.7</v>
          </cell>
        </row>
        <row r="373">
          <cell r="B373" t="str">
            <v>(-) PUERTA</v>
          </cell>
          <cell r="C373" t="str">
            <v xml:space="preserve"> </v>
          </cell>
          <cell r="D373">
            <v>-1</v>
          </cell>
          <cell r="E373">
            <v>0.8</v>
          </cell>
          <cell r="F373">
            <v>2</v>
          </cell>
          <cell r="H373">
            <v>-1.6</v>
          </cell>
        </row>
        <row r="374">
          <cell r="B374" t="str">
            <v>S.H.\P122    HOSP - 325A</v>
          </cell>
          <cell r="C374" t="str">
            <v>T09a</v>
          </cell>
          <cell r="D374">
            <v>1</v>
          </cell>
          <cell r="E374">
            <v>7.85</v>
          </cell>
          <cell r="F374">
            <v>2</v>
          </cell>
          <cell r="H374">
            <v>15.7</v>
          </cell>
        </row>
        <row r="375">
          <cell r="B375" t="str">
            <v>(-) PUERTA</v>
          </cell>
          <cell r="C375" t="str">
            <v xml:space="preserve"> </v>
          </cell>
          <cell r="D375">
            <v>-1</v>
          </cell>
          <cell r="E375">
            <v>0.8</v>
          </cell>
          <cell r="F375">
            <v>2</v>
          </cell>
          <cell r="H375">
            <v>-1.6</v>
          </cell>
        </row>
        <row r="376">
          <cell r="B376" t="str">
            <v>S.H.\P123    HOSP - 324A</v>
          </cell>
          <cell r="C376" t="str">
            <v>T09a</v>
          </cell>
          <cell r="D376">
            <v>1</v>
          </cell>
          <cell r="E376">
            <v>7.85</v>
          </cell>
          <cell r="F376">
            <v>2</v>
          </cell>
          <cell r="H376">
            <v>15.7</v>
          </cell>
        </row>
        <row r="377">
          <cell r="B377" t="str">
            <v>(-) PUERTA</v>
          </cell>
          <cell r="C377" t="str">
            <v xml:space="preserve"> </v>
          </cell>
          <cell r="D377">
            <v>-1</v>
          </cell>
          <cell r="E377">
            <v>0.8</v>
          </cell>
          <cell r="F377">
            <v>2</v>
          </cell>
          <cell r="H377">
            <v>-1.6</v>
          </cell>
        </row>
        <row r="378">
          <cell r="B378" t="str">
            <v>S.H.\P124    HOSP - 323A</v>
          </cell>
          <cell r="C378" t="str">
            <v>T09a</v>
          </cell>
          <cell r="D378">
            <v>1</v>
          </cell>
          <cell r="E378">
            <v>7.85</v>
          </cell>
          <cell r="F378">
            <v>2</v>
          </cell>
          <cell r="H378">
            <v>15.7</v>
          </cell>
        </row>
        <row r="379">
          <cell r="B379" t="str">
            <v>(-) PUERTA</v>
          </cell>
          <cell r="C379" t="str">
            <v xml:space="preserve"> </v>
          </cell>
          <cell r="D379">
            <v>-1</v>
          </cell>
          <cell r="E379">
            <v>0.8</v>
          </cell>
          <cell r="F379">
            <v>2</v>
          </cell>
          <cell r="H379">
            <v>-1.6</v>
          </cell>
        </row>
        <row r="380">
          <cell r="B380" t="str">
            <v>S.H.113    HOSP - 335A</v>
          </cell>
          <cell r="C380" t="str">
            <v>T09a</v>
          </cell>
          <cell r="D380">
            <v>1</v>
          </cell>
          <cell r="E380">
            <v>7.8</v>
          </cell>
          <cell r="F380">
            <v>2</v>
          </cell>
          <cell r="H380">
            <v>15.6</v>
          </cell>
        </row>
        <row r="381">
          <cell r="B381" t="str">
            <v>(-) PUERTA</v>
          </cell>
          <cell r="C381" t="str">
            <v xml:space="preserve"> </v>
          </cell>
          <cell r="D381">
            <v>-1</v>
          </cell>
          <cell r="E381">
            <v>0.8</v>
          </cell>
          <cell r="F381">
            <v>2</v>
          </cell>
          <cell r="H381">
            <v>-1.6</v>
          </cell>
        </row>
        <row r="382">
          <cell r="B382" t="str">
            <v>S.H.115    HOSP - 337A</v>
          </cell>
          <cell r="C382" t="str">
            <v>T09a</v>
          </cell>
          <cell r="D382">
            <v>1</v>
          </cell>
          <cell r="E382">
            <v>9.9</v>
          </cell>
          <cell r="F382">
            <v>2</v>
          </cell>
          <cell r="H382">
            <v>19.8</v>
          </cell>
        </row>
        <row r="383">
          <cell r="B383" t="str">
            <v>(-) PUERTA</v>
          </cell>
          <cell r="C383" t="str">
            <v xml:space="preserve"> </v>
          </cell>
          <cell r="D383">
            <v>-1</v>
          </cell>
          <cell r="E383">
            <v>0.8</v>
          </cell>
          <cell r="F383">
            <v>2</v>
          </cell>
          <cell r="H383">
            <v>-1.6</v>
          </cell>
        </row>
        <row r="384">
          <cell r="B384" t="str">
            <v>CORREDOR 4 - 337</v>
          </cell>
          <cell r="C384" t="str">
            <v>T-9</v>
          </cell>
          <cell r="D384">
            <v>1</v>
          </cell>
          <cell r="E384">
            <v>3.87</v>
          </cell>
          <cell r="F384">
            <v>2</v>
          </cell>
          <cell r="H384">
            <v>7.74</v>
          </cell>
        </row>
        <row r="387">
          <cell r="B387" t="str">
            <v>SECTOR  S-3C</v>
          </cell>
        </row>
        <row r="388">
          <cell r="B388" t="str">
            <v>TERCER PISO</v>
          </cell>
        </row>
        <row r="389">
          <cell r="B389" t="str">
            <v>ALM. INTERM. DE RES. SOLIDOS \P15    HOSP - 363</v>
          </cell>
          <cell r="C389" t="str">
            <v>T09</v>
          </cell>
          <cell r="D389">
            <v>1</v>
          </cell>
          <cell r="E389">
            <v>10.1</v>
          </cell>
          <cell r="F389">
            <v>2</v>
          </cell>
          <cell r="H389">
            <v>20.2</v>
          </cell>
        </row>
        <row r="390">
          <cell r="B390" t="str">
            <v>(-) PUERTA</v>
          </cell>
          <cell r="C390" t="str">
            <v xml:space="preserve"> </v>
          </cell>
          <cell r="D390">
            <v>-1</v>
          </cell>
          <cell r="E390">
            <v>1</v>
          </cell>
          <cell r="F390">
            <v>2</v>
          </cell>
          <cell r="H390">
            <v>-2</v>
          </cell>
        </row>
        <row r="391">
          <cell r="B391" t="str">
            <v>CTO DE LIMPIEZA 23    HOSP - 367</v>
          </cell>
          <cell r="C391" t="str">
            <v>T12</v>
          </cell>
          <cell r="D391">
            <v>1</v>
          </cell>
          <cell r="E391">
            <v>9.5</v>
          </cell>
          <cell r="F391">
            <v>1.6</v>
          </cell>
          <cell r="H391">
            <v>15.200000000000001</v>
          </cell>
        </row>
        <row r="392">
          <cell r="B392" t="str">
            <v>(-) PUERTA</v>
          </cell>
          <cell r="C392" t="str">
            <v xml:space="preserve"> </v>
          </cell>
          <cell r="D392">
            <v>-1</v>
          </cell>
          <cell r="E392">
            <v>1</v>
          </cell>
          <cell r="F392">
            <v>1.6</v>
          </cell>
          <cell r="H392">
            <v>-1.6</v>
          </cell>
        </row>
        <row r="393">
          <cell r="B393" t="str">
            <v>CTO. SEPTICO 6    HOSP - 365</v>
          </cell>
          <cell r="C393" t="str">
            <v>T09b</v>
          </cell>
          <cell r="D393">
            <v>1</v>
          </cell>
          <cell r="E393">
            <v>11</v>
          </cell>
          <cell r="F393">
            <v>2</v>
          </cell>
          <cell r="H393">
            <v>22</v>
          </cell>
        </row>
        <row r="394">
          <cell r="B394" t="str">
            <v>(-) PUERTA</v>
          </cell>
          <cell r="C394" t="str">
            <v xml:space="preserve"> </v>
          </cell>
          <cell r="D394">
            <v>-1</v>
          </cell>
          <cell r="E394">
            <v>1</v>
          </cell>
          <cell r="F394">
            <v>2</v>
          </cell>
          <cell r="H394">
            <v>-2</v>
          </cell>
        </row>
        <row r="395">
          <cell r="B395" t="str">
            <v>ROPA \PSUCIA 7    HOSP - 366</v>
          </cell>
          <cell r="C395" t="str">
            <v>T09</v>
          </cell>
          <cell r="D395">
            <v>1</v>
          </cell>
          <cell r="E395">
            <v>9.8000000000000007</v>
          </cell>
          <cell r="F395">
            <v>2</v>
          </cell>
          <cell r="H395">
            <v>19.600000000000001</v>
          </cell>
        </row>
        <row r="396">
          <cell r="B396" t="str">
            <v>(-) PUERTA</v>
          </cell>
          <cell r="C396" t="str">
            <v xml:space="preserve"> </v>
          </cell>
          <cell r="D396">
            <v>-1</v>
          </cell>
          <cell r="E396">
            <v>1</v>
          </cell>
          <cell r="F396">
            <v>2</v>
          </cell>
          <cell r="H396">
            <v>-2</v>
          </cell>
        </row>
        <row r="397">
          <cell r="B397" t="str">
            <v>S.H.\P125    HOSP - 322A</v>
          </cell>
          <cell r="C397" t="str">
            <v>T09a</v>
          </cell>
          <cell r="D397">
            <v>1</v>
          </cell>
          <cell r="E397">
            <v>7.85</v>
          </cell>
          <cell r="F397">
            <v>2</v>
          </cell>
          <cell r="H397">
            <v>15.7</v>
          </cell>
        </row>
        <row r="398">
          <cell r="B398" t="str">
            <v>(-) PUERTA</v>
          </cell>
          <cell r="C398" t="str">
            <v xml:space="preserve"> </v>
          </cell>
          <cell r="D398">
            <v>-1</v>
          </cell>
          <cell r="E398">
            <v>0.8</v>
          </cell>
          <cell r="F398">
            <v>2</v>
          </cell>
          <cell r="H398">
            <v>-1.6</v>
          </cell>
        </row>
        <row r="399">
          <cell r="B399" t="str">
            <v>S.H.\P126    HOSP - 321A</v>
          </cell>
          <cell r="C399" t="str">
            <v>T09a</v>
          </cell>
          <cell r="D399">
            <v>1</v>
          </cell>
          <cell r="E399">
            <v>7.85</v>
          </cell>
          <cell r="F399">
            <v>2</v>
          </cell>
          <cell r="H399">
            <v>15.7</v>
          </cell>
        </row>
        <row r="400">
          <cell r="B400" t="str">
            <v>(-) PUERTA</v>
          </cell>
          <cell r="C400" t="str">
            <v xml:space="preserve"> </v>
          </cell>
          <cell r="D400">
            <v>-1</v>
          </cell>
          <cell r="E400">
            <v>0.8</v>
          </cell>
          <cell r="F400">
            <v>2</v>
          </cell>
          <cell r="H400">
            <v>-1.6</v>
          </cell>
        </row>
        <row r="401">
          <cell r="B401" t="str">
            <v>S.H.\P127    HOSP - 320A</v>
          </cell>
          <cell r="C401" t="str">
            <v>T09a</v>
          </cell>
          <cell r="D401">
            <v>1</v>
          </cell>
          <cell r="E401">
            <v>7.85</v>
          </cell>
          <cell r="F401">
            <v>2</v>
          </cell>
          <cell r="H401">
            <v>15.7</v>
          </cell>
        </row>
        <row r="402">
          <cell r="B402" t="str">
            <v>(-) PUERTA</v>
          </cell>
          <cell r="C402" t="str">
            <v xml:space="preserve"> </v>
          </cell>
          <cell r="D402">
            <v>-1</v>
          </cell>
          <cell r="E402">
            <v>0.8</v>
          </cell>
          <cell r="F402">
            <v>2</v>
          </cell>
          <cell r="H402">
            <v>-1.6</v>
          </cell>
        </row>
        <row r="403">
          <cell r="B403" t="str">
            <v>S.H.\P128    HOSP - 319A</v>
          </cell>
          <cell r="C403" t="str">
            <v>T09a</v>
          </cell>
          <cell r="D403">
            <v>1</v>
          </cell>
          <cell r="E403">
            <v>7.85</v>
          </cell>
          <cell r="F403">
            <v>2</v>
          </cell>
          <cell r="H403">
            <v>15.7</v>
          </cell>
        </row>
        <row r="404">
          <cell r="B404" t="str">
            <v>(-) PUERTA</v>
          </cell>
          <cell r="C404" t="str">
            <v xml:space="preserve"> </v>
          </cell>
          <cell r="D404">
            <v>-1</v>
          </cell>
          <cell r="E404">
            <v>0.8</v>
          </cell>
          <cell r="F404">
            <v>2</v>
          </cell>
          <cell r="H404">
            <v>-1.6</v>
          </cell>
        </row>
        <row r="405">
          <cell r="B405" t="str">
            <v>S.H.\P129    HOSP - 318A</v>
          </cell>
          <cell r="C405" t="str">
            <v>T09a</v>
          </cell>
          <cell r="D405">
            <v>1</v>
          </cell>
          <cell r="E405">
            <v>7.85</v>
          </cell>
          <cell r="F405">
            <v>2</v>
          </cell>
          <cell r="H405">
            <v>15.7</v>
          </cell>
        </row>
        <row r="406">
          <cell r="B406" t="str">
            <v>(-) PUERTA</v>
          </cell>
          <cell r="C406" t="str">
            <v xml:space="preserve"> </v>
          </cell>
          <cell r="D406">
            <v>-1</v>
          </cell>
          <cell r="E406">
            <v>0.8</v>
          </cell>
          <cell r="F406">
            <v>2</v>
          </cell>
          <cell r="H406">
            <v>-1.6</v>
          </cell>
        </row>
        <row r="407">
          <cell r="B407" t="str">
            <v>S.H.\P130    HOSP - 317A</v>
          </cell>
          <cell r="C407" t="str">
            <v>T09a</v>
          </cell>
          <cell r="D407">
            <v>1</v>
          </cell>
          <cell r="E407">
            <v>7.85</v>
          </cell>
          <cell r="F407">
            <v>2</v>
          </cell>
          <cell r="H407">
            <v>15.7</v>
          </cell>
        </row>
        <row r="408">
          <cell r="B408" t="str">
            <v>(-) PUERTA</v>
          </cell>
          <cell r="C408" t="str">
            <v xml:space="preserve"> </v>
          </cell>
          <cell r="D408">
            <v>-1</v>
          </cell>
          <cell r="E408">
            <v>0.8</v>
          </cell>
          <cell r="F408">
            <v>2</v>
          </cell>
          <cell r="H408">
            <v>-1.6</v>
          </cell>
        </row>
        <row r="409">
          <cell r="B409" t="str">
            <v>S.H.\P131    HOSP - 316A</v>
          </cell>
          <cell r="C409" t="str">
            <v>T09a</v>
          </cell>
          <cell r="D409">
            <v>1</v>
          </cell>
          <cell r="E409">
            <v>8.3000000000000007</v>
          </cell>
          <cell r="F409">
            <v>2</v>
          </cell>
          <cell r="H409">
            <v>16.600000000000001</v>
          </cell>
        </row>
        <row r="410">
          <cell r="B410" t="str">
            <v>(-) PUERTA</v>
          </cell>
          <cell r="C410" t="str">
            <v xml:space="preserve"> </v>
          </cell>
          <cell r="D410">
            <v>-1</v>
          </cell>
          <cell r="E410">
            <v>0.8</v>
          </cell>
          <cell r="F410">
            <v>2</v>
          </cell>
          <cell r="H410">
            <v>-1.6</v>
          </cell>
        </row>
        <row r="411">
          <cell r="B411" t="str">
            <v>S.H.\P132    HOSP - 315A</v>
          </cell>
          <cell r="C411" t="str">
            <v>T09a</v>
          </cell>
          <cell r="D411">
            <v>1</v>
          </cell>
          <cell r="E411">
            <v>7.9</v>
          </cell>
          <cell r="F411">
            <v>2</v>
          </cell>
          <cell r="H411">
            <v>15.8</v>
          </cell>
        </row>
        <row r="412">
          <cell r="B412" t="str">
            <v>(-) PUERTA</v>
          </cell>
          <cell r="C412" t="str">
            <v xml:space="preserve"> </v>
          </cell>
          <cell r="D412">
            <v>-1</v>
          </cell>
          <cell r="E412">
            <v>0.8</v>
          </cell>
          <cell r="F412">
            <v>2</v>
          </cell>
          <cell r="H412">
            <v>-1.6</v>
          </cell>
        </row>
        <row r="413">
          <cell r="B413" t="str">
            <v>S.H.-139    HOSP - 306A</v>
          </cell>
          <cell r="C413" t="str">
            <v>T10</v>
          </cell>
          <cell r="D413">
            <v>1</v>
          </cell>
          <cell r="E413">
            <v>7.8</v>
          </cell>
          <cell r="F413">
            <v>2</v>
          </cell>
          <cell r="H413">
            <v>15.6</v>
          </cell>
        </row>
        <row r="414">
          <cell r="B414" t="str">
            <v>(-) PUERTA</v>
          </cell>
          <cell r="C414" t="str">
            <v xml:space="preserve"> </v>
          </cell>
          <cell r="D414">
            <v>-1</v>
          </cell>
          <cell r="E414">
            <v>0.8</v>
          </cell>
          <cell r="F414">
            <v>2</v>
          </cell>
          <cell r="H414">
            <v>-1.6</v>
          </cell>
        </row>
        <row r="415">
          <cell r="B415" t="str">
            <v>SS.HH. PUBLICO MUJERES-136    HOSP - 303</v>
          </cell>
          <cell r="C415" t="str">
            <v>T10</v>
          </cell>
          <cell r="D415">
            <v>1</v>
          </cell>
          <cell r="E415">
            <v>14.05</v>
          </cell>
          <cell r="F415">
            <v>2</v>
          </cell>
          <cell r="H415">
            <v>28.1</v>
          </cell>
        </row>
        <row r="416">
          <cell r="B416" t="str">
            <v>(-) PUERTA</v>
          </cell>
          <cell r="C416" t="str">
            <v xml:space="preserve"> </v>
          </cell>
          <cell r="D416">
            <v>-1</v>
          </cell>
          <cell r="E416">
            <v>1</v>
          </cell>
          <cell r="F416">
            <v>2</v>
          </cell>
          <cell r="H416">
            <v>-2</v>
          </cell>
        </row>
        <row r="417">
          <cell r="B417" t="str">
            <v>SS.HH. PUBLICO VARONES-135    HOSP - 304</v>
          </cell>
          <cell r="C417" t="str">
            <v>T10</v>
          </cell>
          <cell r="D417">
            <v>1</v>
          </cell>
          <cell r="E417">
            <v>10.83</v>
          </cell>
          <cell r="F417">
            <v>2</v>
          </cell>
          <cell r="H417">
            <v>21.66</v>
          </cell>
        </row>
        <row r="418">
          <cell r="B418" t="str">
            <v>(-) PUERTA</v>
          </cell>
          <cell r="C418" t="str">
            <v xml:space="preserve"> </v>
          </cell>
          <cell r="D418">
            <v>-1</v>
          </cell>
          <cell r="E418">
            <v>1</v>
          </cell>
          <cell r="F418">
            <v>2</v>
          </cell>
          <cell r="H418">
            <v>-2</v>
          </cell>
        </row>
        <row r="419">
          <cell r="B419" t="str">
            <v>SS.HH.+ VEST. PERS.H. 137    HOSP - 355</v>
          </cell>
          <cell r="C419" t="str">
            <v>T10a</v>
          </cell>
          <cell r="D419">
            <v>1</v>
          </cell>
          <cell r="E419">
            <v>6.8</v>
          </cell>
          <cell r="F419">
            <v>2</v>
          </cell>
          <cell r="H419">
            <v>13.6</v>
          </cell>
        </row>
        <row r="420">
          <cell r="B420" t="str">
            <v>(-) PUERTA</v>
          </cell>
          <cell r="C420" t="str">
            <v xml:space="preserve"> </v>
          </cell>
          <cell r="D420">
            <v>-1</v>
          </cell>
          <cell r="E420">
            <v>0.9</v>
          </cell>
          <cell r="F420">
            <v>2</v>
          </cell>
          <cell r="H420">
            <v>-1.8</v>
          </cell>
        </row>
        <row r="421">
          <cell r="B421" t="str">
            <v>SS.HH.+ VEST. PERS.M. 138    HOSP - 354</v>
          </cell>
          <cell r="C421" t="str">
            <v>T10a</v>
          </cell>
          <cell r="D421">
            <v>1</v>
          </cell>
          <cell r="E421">
            <v>14.27</v>
          </cell>
          <cell r="F421">
            <v>2</v>
          </cell>
          <cell r="H421">
            <v>28.54</v>
          </cell>
        </row>
        <row r="422">
          <cell r="B422" t="str">
            <v>(-) PUERTA</v>
          </cell>
          <cell r="C422" t="str">
            <v xml:space="preserve"> </v>
          </cell>
          <cell r="D422">
            <v>-1</v>
          </cell>
          <cell r="E422">
            <v>0.9</v>
          </cell>
          <cell r="F422">
            <v>2</v>
          </cell>
          <cell r="H422">
            <v>-1.8</v>
          </cell>
        </row>
        <row r="424">
          <cell r="B424" t="str">
            <v>SECTOR  S-3D</v>
          </cell>
        </row>
        <row r="425">
          <cell r="B425" t="str">
            <v>TERCER PISO</v>
          </cell>
        </row>
        <row r="426">
          <cell r="B426" t="str">
            <v>S.H.\P140    HOSP - 307A</v>
          </cell>
          <cell r="C426" t="str">
            <v>T09a</v>
          </cell>
          <cell r="D426">
            <v>1</v>
          </cell>
          <cell r="E426">
            <v>7.85</v>
          </cell>
          <cell r="F426">
            <v>2</v>
          </cell>
          <cell r="H426">
            <v>15.7</v>
          </cell>
        </row>
        <row r="427">
          <cell r="B427" t="str">
            <v>(-) PUERTA</v>
          </cell>
          <cell r="C427" t="str">
            <v xml:space="preserve"> </v>
          </cell>
          <cell r="D427">
            <v>-1</v>
          </cell>
          <cell r="E427">
            <v>0.8</v>
          </cell>
          <cell r="F427">
            <v>2</v>
          </cell>
          <cell r="H427">
            <v>-1.6</v>
          </cell>
        </row>
        <row r="428">
          <cell r="B428" t="str">
            <v>S.H.\P141    HOSP - 308A</v>
          </cell>
          <cell r="C428" t="str">
            <v>T09a</v>
          </cell>
          <cell r="D428">
            <v>1</v>
          </cell>
          <cell r="E428">
            <v>8.15</v>
          </cell>
          <cell r="F428">
            <v>2</v>
          </cell>
          <cell r="H428">
            <v>16.3</v>
          </cell>
        </row>
        <row r="429">
          <cell r="B429" t="str">
            <v>(-) PUERTA</v>
          </cell>
          <cell r="C429" t="str">
            <v xml:space="preserve"> </v>
          </cell>
          <cell r="D429">
            <v>-1</v>
          </cell>
          <cell r="E429">
            <v>0.8</v>
          </cell>
          <cell r="F429">
            <v>2</v>
          </cell>
          <cell r="H429">
            <v>-1.6</v>
          </cell>
        </row>
        <row r="430">
          <cell r="B430" t="str">
            <v>S.H.\P143    HOSP - 310A</v>
          </cell>
          <cell r="C430" t="str">
            <v>T09a</v>
          </cell>
          <cell r="D430">
            <v>1</v>
          </cell>
          <cell r="E430">
            <v>7.85</v>
          </cell>
          <cell r="F430">
            <v>2</v>
          </cell>
          <cell r="H430">
            <v>15.7</v>
          </cell>
        </row>
        <row r="431">
          <cell r="B431" t="str">
            <v>(-) PUERTA</v>
          </cell>
          <cell r="C431" t="str">
            <v xml:space="preserve"> </v>
          </cell>
          <cell r="D431">
            <v>-1</v>
          </cell>
          <cell r="E431">
            <v>0.8</v>
          </cell>
          <cell r="F431">
            <v>2.1</v>
          </cell>
          <cell r="H431">
            <v>-1.6800000000000002</v>
          </cell>
        </row>
        <row r="432">
          <cell r="B432" t="str">
            <v>S.H.\P142    HOSP - 309A</v>
          </cell>
          <cell r="C432" t="str">
            <v>T09a</v>
          </cell>
          <cell r="D432">
            <v>1</v>
          </cell>
          <cell r="E432">
            <v>7.85</v>
          </cell>
          <cell r="F432">
            <v>2</v>
          </cell>
          <cell r="H432">
            <v>15.7</v>
          </cell>
        </row>
        <row r="433">
          <cell r="B433" t="str">
            <v>(-) PUERTA</v>
          </cell>
          <cell r="C433" t="str">
            <v xml:space="preserve"> </v>
          </cell>
          <cell r="D433">
            <v>-1</v>
          </cell>
          <cell r="E433">
            <v>0.8</v>
          </cell>
          <cell r="F433">
            <v>2</v>
          </cell>
          <cell r="H433">
            <v>-1.6</v>
          </cell>
        </row>
        <row r="435">
          <cell r="B435" t="str">
            <v>SECTOR  S-2M</v>
          </cell>
        </row>
        <row r="436">
          <cell r="B436" t="str">
            <v>SEGUNDO PISO</v>
          </cell>
        </row>
        <row r="437">
          <cell r="B437" t="str">
            <v>S.H.62   CSEG - 201A</v>
          </cell>
          <cell r="C437" t="str">
            <v>T14</v>
          </cell>
        </row>
        <row r="438">
          <cell r="B438" t="str">
            <v>LLEGA A TECHO</v>
          </cell>
          <cell r="D438">
            <v>1</v>
          </cell>
          <cell r="E438">
            <v>6.8</v>
          </cell>
          <cell r="F438">
            <v>1.8</v>
          </cell>
          <cell r="H438">
            <v>12.24</v>
          </cell>
        </row>
        <row r="439">
          <cell r="B439" t="str">
            <v>(-) PUERTA</v>
          </cell>
          <cell r="D439">
            <v>-1</v>
          </cell>
          <cell r="E439">
            <v>0.8</v>
          </cell>
          <cell r="F439">
            <v>1.8</v>
          </cell>
          <cell r="H439">
            <v>-1.4400000000000002</v>
          </cell>
        </row>
        <row r="440">
          <cell r="B440" t="str">
            <v>PREVENCION Y CONTROL DE TUBERCULOSIS    CEX - 244</v>
          </cell>
          <cell r="C440" t="str">
            <v>T24</v>
          </cell>
        </row>
        <row r="441">
          <cell r="B441" t="str">
            <v>LLEGA A TECHO</v>
          </cell>
          <cell r="D441">
            <v>1</v>
          </cell>
          <cell r="E441">
            <v>10.92</v>
          </cell>
          <cell r="F441">
            <v>2</v>
          </cell>
          <cell r="H441">
            <v>21.84</v>
          </cell>
        </row>
        <row r="442">
          <cell r="A442" t="str">
            <v xml:space="preserve"> </v>
          </cell>
          <cell r="B442" t="str">
            <v>LLEGA A VIGA</v>
          </cell>
          <cell r="D442">
            <v>1</v>
          </cell>
          <cell r="E442">
            <v>3.17</v>
          </cell>
          <cell r="F442">
            <v>2</v>
          </cell>
          <cell r="H442">
            <v>6.34</v>
          </cell>
        </row>
        <row r="443">
          <cell r="B443" t="str">
            <v>(-) PUERTA</v>
          </cell>
          <cell r="D443">
            <v>-2</v>
          </cell>
          <cell r="E443">
            <v>1</v>
          </cell>
          <cell r="F443">
            <v>2</v>
          </cell>
          <cell r="H443">
            <v>-4</v>
          </cell>
        </row>
        <row r="444">
          <cell r="B444" t="str">
            <v>ALMACEN DE MEDICAMENTOS    CEX - 236</v>
          </cell>
          <cell r="C444" t="str">
            <v>T24</v>
          </cell>
          <cell r="D444" t="str">
            <v xml:space="preserve"> </v>
          </cell>
        </row>
        <row r="445">
          <cell r="B445" t="str">
            <v>LLEGA A TECHO</v>
          </cell>
          <cell r="D445">
            <v>1</v>
          </cell>
          <cell r="E445">
            <v>5.15</v>
          </cell>
          <cell r="F445">
            <v>2</v>
          </cell>
          <cell r="H445">
            <v>10.3</v>
          </cell>
        </row>
        <row r="446">
          <cell r="A446" t="str">
            <v xml:space="preserve"> </v>
          </cell>
          <cell r="B446" t="str">
            <v>LLEGA A VIGA</v>
          </cell>
          <cell r="D446">
            <v>1</v>
          </cell>
          <cell r="E446">
            <v>3.63</v>
          </cell>
          <cell r="F446">
            <v>2</v>
          </cell>
          <cell r="H446">
            <v>7.26</v>
          </cell>
        </row>
        <row r="447">
          <cell r="B447" t="str">
            <v>(-) PUERTA</v>
          </cell>
          <cell r="D447">
            <v>-1</v>
          </cell>
          <cell r="E447">
            <v>1</v>
          </cell>
          <cell r="F447">
            <v>2</v>
          </cell>
          <cell r="H447">
            <v>-2</v>
          </cell>
        </row>
        <row r="448">
          <cell r="B448" t="str">
            <v>CTO DE LIMPIEZA -20    CEX - 239</v>
          </cell>
          <cell r="C448" t="str">
            <v>T12</v>
          </cell>
        </row>
        <row r="449">
          <cell r="B449" t="str">
            <v>LLEGA A TECHO</v>
          </cell>
          <cell r="D449">
            <v>1</v>
          </cell>
          <cell r="E449">
            <v>2.5299999999999998</v>
          </cell>
          <cell r="F449">
            <v>1.7</v>
          </cell>
          <cell r="H449">
            <v>4.3009999999999993</v>
          </cell>
        </row>
        <row r="450">
          <cell r="A450" t="str">
            <v xml:space="preserve"> </v>
          </cell>
          <cell r="B450" t="str">
            <v>LLEGA A VIGA</v>
          </cell>
          <cell r="D450">
            <v>1</v>
          </cell>
          <cell r="E450">
            <v>5.73</v>
          </cell>
          <cell r="F450">
            <v>1.7</v>
          </cell>
          <cell r="H450">
            <v>9.7409999999999997</v>
          </cell>
        </row>
        <row r="451">
          <cell r="B451" t="str">
            <v>(-) PUERTA</v>
          </cell>
          <cell r="D451">
            <v>-1</v>
          </cell>
          <cell r="E451">
            <v>1</v>
          </cell>
          <cell r="F451">
            <v>1.7</v>
          </cell>
          <cell r="H451">
            <v>-1.7</v>
          </cell>
        </row>
        <row r="452">
          <cell r="B452" t="str">
            <v>HALL    CEX - 235</v>
          </cell>
          <cell r="C452" t="str">
            <v>T24</v>
          </cell>
        </row>
        <row r="453">
          <cell r="B453" t="str">
            <v>LLEGA A TECHO</v>
          </cell>
          <cell r="D453">
            <v>1</v>
          </cell>
          <cell r="E453">
            <v>7.11</v>
          </cell>
          <cell r="F453">
            <v>2</v>
          </cell>
          <cell r="H453">
            <v>14.22</v>
          </cell>
        </row>
        <row r="454">
          <cell r="A454" t="str">
            <v xml:space="preserve"> </v>
          </cell>
          <cell r="B454" t="str">
            <v>LLEGA A VIGA</v>
          </cell>
          <cell r="D454">
            <v>1</v>
          </cell>
          <cell r="E454">
            <v>2.2799999999999998</v>
          </cell>
          <cell r="F454">
            <v>2</v>
          </cell>
          <cell r="H454">
            <v>4.5599999999999996</v>
          </cell>
        </row>
        <row r="455">
          <cell r="B455" t="str">
            <v>(-) PUERTA</v>
          </cell>
          <cell r="D455">
            <v>-3</v>
          </cell>
          <cell r="E455">
            <v>1</v>
          </cell>
          <cell r="F455">
            <v>2</v>
          </cell>
          <cell r="H455">
            <v>-6</v>
          </cell>
        </row>
        <row r="456">
          <cell r="B456" t="str">
            <v>(-) PUERTA</v>
          </cell>
          <cell r="D456">
            <v>-1</v>
          </cell>
          <cell r="E456">
            <v>0.9</v>
          </cell>
          <cell r="F456">
            <v>2</v>
          </cell>
          <cell r="H456">
            <v>-1.8</v>
          </cell>
        </row>
        <row r="457">
          <cell r="B457" t="str">
            <v>S.H. \PPACIENTE \PH.-110    CEX - 237</v>
          </cell>
          <cell r="C457" t="str">
            <v>T09</v>
          </cell>
        </row>
        <row r="458">
          <cell r="B458" t="str">
            <v>LLEGA A TECHO</v>
          </cell>
          <cell r="D458">
            <v>1</v>
          </cell>
          <cell r="E458">
            <v>2.5299999999999998</v>
          </cell>
          <cell r="F458">
            <v>2</v>
          </cell>
          <cell r="H458">
            <v>5.0599999999999996</v>
          </cell>
        </row>
        <row r="459">
          <cell r="A459" t="str">
            <v xml:space="preserve"> </v>
          </cell>
          <cell r="B459" t="str">
            <v>LLEGA A VIGA</v>
          </cell>
          <cell r="D459">
            <v>1</v>
          </cell>
          <cell r="E459">
            <v>4.38</v>
          </cell>
          <cell r="F459">
            <v>2</v>
          </cell>
          <cell r="H459">
            <v>8.76</v>
          </cell>
        </row>
        <row r="460">
          <cell r="B460" t="str">
            <v>(-) PUERTA</v>
          </cell>
          <cell r="D460">
            <v>-1</v>
          </cell>
          <cell r="E460">
            <v>0.8</v>
          </cell>
          <cell r="F460">
            <v>2</v>
          </cell>
          <cell r="H460">
            <v>-1.6</v>
          </cell>
        </row>
        <row r="461">
          <cell r="B461" t="str">
            <v>S.H. \PPACIENTE M--111    CEX - 238</v>
          </cell>
          <cell r="C461" t="str">
            <v>T09</v>
          </cell>
        </row>
        <row r="462">
          <cell r="B462" t="str">
            <v>LLEGA A TECHO</v>
          </cell>
          <cell r="D462">
            <v>1</v>
          </cell>
          <cell r="E462">
            <v>2.52</v>
          </cell>
          <cell r="F462">
            <v>2</v>
          </cell>
          <cell r="H462">
            <v>5.04</v>
          </cell>
        </row>
        <row r="463">
          <cell r="A463" t="str">
            <v xml:space="preserve"> </v>
          </cell>
          <cell r="B463" t="str">
            <v>LLEGA A VIGA</v>
          </cell>
          <cell r="D463">
            <v>1</v>
          </cell>
          <cell r="E463">
            <v>5.72</v>
          </cell>
          <cell r="F463">
            <v>2</v>
          </cell>
          <cell r="H463">
            <v>11.44</v>
          </cell>
        </row>
        <row r="464">
          <cell r="B464" t="str">
            <v>(-) PUERTA</v>
          </cell>
          <cell r="D464">
            <v>-1</v>
          </cell>
          <cell r="E464">
            <v>1</v>
          </cell>
          <cell r="F464">
            <v>2</v>
          </cell>
          <cell r="H464">
            <v>-2</v>
          </cell>
        </row>
        <row r="465">
          <cell r="B465" t="str">
            <v>S.H. \PPERS.109    CEX - 243</v>
          </cell>
          <cell r="C465" t="str">
            <v>T09</v>
          </cell>
        </row>
        <row r="466">
          <cell r="B466" t="str">
            <v>LLEGA A TECHO</v>
          </cell>
          <cell r="D466">
            <v>1</v>
          </cell>
          <cell r="E466">
            <v>4.33</v>
          </cell>
          <cell r="F466">
            <v>2</v>
          </cell>
          <cell r="H466">
            <v>8.66</v>
          </cell>
        </row>
        <row r="467">
          <cell r="A467" t="str">
            <v xml:space="preserve"> </v>
          </cell>
          <cell r="B467" t="str">
            <v>LLEGA A VIGA</v>
          </cell>
          <cell r="D467">
            <v>1</v>
          </cell>
          <cell r="E467">
            <v>1.0249999999999999</v>
          </cell>
          <cell r="F467">
            <v>2</v>
          </cell>
          <cell r="H467">
            <v>2.0499999999999998</v>
          </cell>
        </row>
        <row r="468">
          <cell r="B468" t="str">
            <v>(-) PUERTA</v>
          </cell>
          <cell r="D468">
            <v>-1</v>
          </cell>
          <cell r="E468">
            <v>0.9</v>
          </cell>
          <cell r="F468">
            <v>2</v>
          </cell>
          <cell r="H468">
            <v>-1.8</v>
          </cell>
        </row>
        <row r="469">
          <cell r="B469" t="str">
            <v>SALA DE ESPERA DE TBC    CEX - 241</v>
          </cell>
          <cell r="C469" t="str">
            <v>T25</v>
          </cell>
        </row>
        <row r="470">
          <cell r="B470" t="str">
            <v>LLEGA A TECHO</v>
          </cell>
          <cell r="D470">
            <v>1</v>
          </cell>
          <cell r="E470">
            <v>6.35</v>
          </cell>
          <cell r="F470">
            <v>2</v>
          </cell>
          <cell r="H470">
            <v>12.7</v>
          </cell>
        </row>
        <row r="471">
          <cell r="A471" t="str">
            <v xml:space="preserve"> </v>
          </cell>
          <cell r="B471" t="str">
            <v>LLEGA A VIGA</v>
          </cell>
          <cell r="D471">
            <v>1</v>
          </cell>
          <cell r="E471">
            <v>11.97</v>
          </cell>
          <cell r="F471">
            <v>2</v>
          </cell>
          <cell r="H471">
            <v>23.94</v>
          </cell>
        </row>
        <row r="472">
          <cell r="B472" t="str">
            <v>(-) PUERTA</v>
          </cell>
          <cell r="D472">
            <v>-1</v>
          </cell>
          <cell r="E472">
            <v>1.8</v>
          </cell>
          <cell r="F472">
            <v>2</v>
          </cell>
          <cell r="H472">
            <v>-3.6</v>
          </cell>
        </row>
        <row r="473">
          <cell r="B473" t="str">
            <v>(-) PUERTA</v>
          </cell>
          <cell r="D473">
            <v>-2</v>
          </cell>
          <cell r="E473">
            <v>1</v>
          </cell>
          <cell r="F473">
            <v>2</v>
          </cell>
          <cell r="H473">
            <v>-4</v>
          </cell>
        </row>
        <row r="474">
          <cell r="B474" t="str">
            <v>(-) PUERTA</v>
          </cell>
          <cell r="D474">
            <v>-2</v>
          </cell>
          <cell r="E474">
            <v>0.8</v>
          </cell>
          <cell r="F474">
            <v>2</v>
          </cell>
          <cell r="H474">
            <v>-3.2</v>
          </cell>
        </row>
        <row r="475">
          <cell r="B475" t="str">
            <v>TOMA DE MEDICAMENTOS      CEX - 242</v>
          </cell>
          <cell r="C475" t="str">
            <v>T24</v>
          </cell>
        </row>
        <row r="476">
          <cell r="B476" t="str">
            <v>LLEGA A TECHO</v>
          </cell>
          <cell r="D476">
            <v>1</v>
          </cell>
          <cell r="E476">
            <v>8.2200000000000006</v>
          </cell>
          <cell r="F476">
            <v>2</v>
          </cell>
          <cell r="H476">
            <v>16.440000000000001</v>
          </cell>
        </row>
        <row r="477">
          <cell r="A477" t="str">
            <v xml:space="preserve"> </v>
          </cell>
          <cell r="B477" t="str">
            <v>LLEGA A VIGA</v>
          </cell>
          <cell r="D477">
            <v>1</v>
          </cell>
          <cell r="E477">
            <v>3.2</v>
          </cell>
          <cell r="F477">
            <v>2</v>
          </cell>
          <cell r="H477">
            <v>6.4</v>
          </cell>
        </row>
        <row r="478">
          <cell r="B478" t="str">
            <v>(-) PUERTA</v>
          </cell>
          <cell r="D478">
            <v>-1</v>
          </cell>
          <cell r="E478">
            <v>1</v>
          </cell>
          <cell r="F478">
            <v>2</v>
          </cell>
          <cell r="H478">
            <v>-2</v>
          </cell>
        </row>
        <row r="479">
          <cell r="B479" t="str">
            <v>TOMA DE MUESTRAS     CEX - 240</v>
          </cell>
          <cell r="C479" t="str">
            <v>T24</v>
          </cell>
        </row>
        <row r="480">
          <cell r="B480" t="str">
            <v>LLEGA A TECHO</v>
          </cell>
          <cell r="D480">
            <v>1</v>
          </cell>
          <cell r="E480">
            <v>2.5299999999999998</v>
          </cell>
          <cell r="F480">
            <v>2</v>
          </cell>
          <cell r="H480">
            <v>5.0599999999999996</v>
          </cell>
        </row>
        <row r="481">
          <cell r="A481" t="str">
            <v xml:space="preserve"> </v>
          </cell>
          <cell r="B481" t="str">
            <v>LLEGA A VIGA</v>
          </cell>
          <cell r="D481">
            <v>1</v>
          </cell>
          <cell r="E481">
            <v>4.7300000000000004</v>
          </cell>
          <cell r="F481">
            <v>2</v>
          </cell>
          <cell r="H481">
            <v>9.4600000000000009</v>
          </cell>
        </row>
        <row r="482">
          <cell r="B482" t="str">
            <v>(-) PUERTA</v>
          </cell>
          <cell r="D482">
            <v>-1</v>
          </cell>
          <cell r="E482">
            <v>0.8</v>
          </cell>
          <cell r="F482">
            <v>2</v>
          </cell>
          <cell r="H482">
            <v>-1.6</v>
          </cell>
        </row>
        <row r="484">
          <cell r="B484" t="str">
            <v>SECTOR  S-1F</v>
          </cell>
        </row>
        <row r="485">
          <cell r="B485" t="str">
            <v>PRIMER PISO</v>
          </cell>
        </row>
        <row r="486">
          <cell r="B486" t="str">
            <v>S.H. 61  CSEG - 103A</v>
          </cell>
          <cell r="C486" t="str">
            <v>T14</v>
          </cell>
        </row>
        <row r="487">
          <cell r="B487" t="str">
            <v>LLEGA A TECHO</v>
          </cell>
          <cell r="D487">
            <v>1</v>
          </cell>
          <cell r="E487">
            <v>6.8</v>
          </cell>
          <cell r="F487">
            <v>1.8</v>
          </cell>
          <cell r="H487">
            <v>12.24</v>
          </cell>
        </row>
        <row r="488">
          <cell r="B488" t="str">
            <v>(-) PUERTA</v>
          </cell>
          <cell r="D488">
            <v>-1</v>
          </cell>
          <cell r="E488">
            <v>0.8</v>
          </cell>
          <cell r="F488">
            <v>1.8</v>
          </cell>
          <cell r="H488">
            <v>-1.4400000000000002</v>
          </cell>
        </row>
        <row r="491">
          <cell r="A491" t="str">
            <v>ITEM</v>
          </cell>
          <cell r="B491" t="str">
            <v>DESCRIPCION</v>
          </cell>
          <cell r="C491" t="str">
            <v>TIPO</v>
          </cell>
          <cell r="D491" t="str">
            <v>Cantid.</v>
          </cell>
          <cell r="E491" t="str">
            <v xml:space="preserve">LARGO </v>
          </cell>
          <cell r="F491" t="str">
            <v>ALTO</v>
          </cell>
          <cell r="G491" t="str">
            <v>ANCHO</v>
          </cell>
          <cell r="H491" t="str">
            <v>PARCIAL</v>
          </cell>
          <cell r="I491" t="str">
            <v>TOTAL</v>
          </cell>
          <cell r="J491" t="str">
            <v>UND</v>
          </cell>
        </row>
        <row r="492">
          <cell r="A492" t="e">
            <v>#REF!</v>
          </cell>
          <cell r="B492" t="e">
            <v>#REF!</v>
          </cell>
          <cell r="I492">
            <v>93.51</v>
          </cell>
          <cell r="J492" t="e">
            <v>#REF!</v>
          </cell>
        </row>
        <row r="493">
          <cell r="A493" t="str">
            <v>VER PLANOS - (A-01 PLANTA 1P / A-02 PLANTA 2P / A-03 PLANTA 3P /  A-04 PLANTA 4P)</v>
          </cell>
        </row>
        <row r="494">
          <cell r="B494" t="str">
            <v>SECTOR  S-1A</v>
          </cell>
        </row>
        <row r="495">
          <cell r="B495" t="str">
            <v>PRIMER PISO</v>
          </cell>
        </row>
        <row r="496">
          <cell r="B496" t="str">
            <v>SALA DE OBSERVACION   NIÑOS/PEDIATRIA    EME - 131</v>
          </cell>
          <cell r="C496" t="str">
            <v>T23</v>
          </cell>
        </row>
        <row r="497">
          <cell r="B497" t="str">
            <v>LLEGA A TECHO</v>
          </cell>
          <cell r="D497">
            <v>1</v>
          </cell>
          <cell r="E497">
            <v>14.35</v>
          </cell>
          <cell r="F497">
            <v>1.8</v>
          </cell>
          <cell r="H497">
            <v>25.83</v>
          </cell>
        </row>
        <row r="498">
          <cell r="B498" t="str">
            <v>(-) PUERTA</v>
          </cell>
          <cell r="D498">
            <v>-1</v>
          </cell>
          <cell r="E498">
            <v>1</v>
          </cell>
          <cell r="F498">
            <v>1.8</v>
          </cell>
          <cell r="H498">
            <v>-1.8</v>
          </cell>
        </row>
        <row r="500">
          <cell r="B500" t="str">
            <v>SECTOR  S-2B</v>
          </cell>
        </row>
        <row r="501">
          <cell r="B501" t="str">
            <v>SEGUNDO PISO</v>
          </cell>
        </row>
        <row r="502">
          <cell r="B502" t="str">
            <v>AUDITORIO    SUM - 202</v>
          </cell>
          <cell r="C502" t="str">
            <v>T23</v>
          </cell>
        </row>
        <row r="503">
          <cell r="B503" t="str">
            <v>LLEGA A TECHO</v>
          </cell>
          <cell r="D503">
            <v>1</v>
          </cell>
          <cell r="E503">
            <v>7.05</v>
          </cell>
          <cell r="F503">
            <v>1.8</v>
          </cell>
          <cell r="H503">
            <v>12.69</v>
          </cell>
        </row>
        <row r="504">
          <cell r="A504" t="str">
            <v xml:space="preserve"> </v>
          </cell>
          <cell r="B504" t="str">
            <v>LLEGA A VIGA</v>
          </cell>
          <cell r="D504">
            <v>1</v>
          </cell>
          <cell r="E504">
            <v>34.25</v>
          </cell>
          <cell r="F504">
            <v>1.8</v>
          </cell>
          <cell r="H504">
            <v>61.65</v>
          </cell>
        </row>
        <row r="505">
          <cell r="B505" t="str">
            <v>(-) PUERTA</v>
          </cell>
          <cell r="D505">
            <v>-1</v>
          </cell>
          <cell r="E505">
            <v>0.9</v>
          </cell>
          <cell r="F505">
            <v>1.8</v>
          </cell>
          <cell r="H505">
            <v>-1.62</v>
          </cell>
        </row>
        <row r="506">
          <cell r="B506" t="str">
            <v>(-) PUERTA</v>
          </cell>
          <cell r="D506">
            <v>-1</v>
          </cell>
          <cell r="E506">
            <v>1.8</v>
          </cell>
          <cell r="F506">
            <v>1.8</v>
          </cell>
          <cell r="H506">
            <v>-3.24</v>
          </cell>
        </row>
        <row r="510">
          <cell r="A510" t="str">
            <v>ITEM</v>
          </cell>
          <cell r="B510" t="str">
            <v>DESCRIPCION</v>
          </cell>
          <cell r="C510" t="str">
            <v>TIPO</v>
          </cell>
          <cell r="D510" t="str">
            <v>Cantid.</v>
          </cell>
          <cell r="E510" t="str">
            <v xml:space="preserve">LARGO </v>
          </cell>
          <cell r="F510" t="str">
            <v>ALTO</v>
          </cell>
          <cell r="G510" t="str">
            <v>ANCHO</v>
          </cell>
          <cell r="H510" t="str">
            <v>PARCIAL</v>
          </cell>
          <cell r="I510" t="str">
            <v>TOTAL</v>
          </cell>
          <cell r="J510" t="str">
            <v>UND</v>
          </cell>
        </row>
        <row r="511">
          <cell r="A511" t="e">
            <v>#REF!</v>
          </cell>
          <cell r="B511" t="e">
            <v>#REF!</v>
          </cell>
          <cell r="I511">
            <v>1123.4620000000002</v>
          </cell>
          <cell r="J511" t="e">
            <v>#REF!</v>
          </cell>
        </row>
        <row r="512">
          <cell r="A512" t="str">
            <v>VER PLANOS - (A-01 PLANTA 1P / A-02 PLANTA 2P / A-03 PLANTA 3P /  A-04 PLANTA 4P)</v>
          </cell>
        </row>
        <row r="513">
          <cell r="B513" t="str">
            <v>SECTOR  S-1A</v>
          </cell>
        </row>
        <row r="514">
          <cell r="B514" t="str">
            <v>PRIMER PISO</v>
          </cell>
        </row>
        <row r="515">
          <cell r="B515" t="str">
            <v>SALA DE OBSERVACION  ADULTOS VARONES    EME - 129</v>
          </cell>
          <cell r="C515" t="str">
            <v>T22b</v>
          </cell>
          <cell r="D515" t="str">
            <v xml:space="preserve"> </v>
          </cell>
        </row>
        <row r="516">
          <cell r="B516" t="str">
            <v>LLEGA A VIGA</v>
          </cell>
          <cell r="D516">
            <v>1</v>
          </cell>
          <cell r="E516">
            <v>9.0500000000000007</v>
          </cell>
          <cell r="F516">
            <v>1.85</v>
          </cell>
          <cell r="H516">
            <v>16.742500000000003</v>
          </cell>
        </row>
        <row r="517">
          <cell r="B517" t="str">
            <v>SALA DE OBSERVACION  ADULTOS MUJERES    EME - 130</v>
          </cell>
          <cell r="C517" t="str">
            <v>T22b</v>
          </cell>
        </row>
        <row r="518">
          <cell r="B518" t="str">
            <v>LLEGA A TECHO</v>
          </cell>
          <cell r="D518">
            <v>1</v>
          </cell>
          <cell r="E518">
            <v>10.050000000000001</v>
          </cell>
          <cell r="F518">
            <v>1.85</v>
          </cell>
          <cell r="H518">
            <v>18.592500000000001</v>
          </cell>
        </row>
        <row r="519">
          <cell r="B519" t="str">
            <v>LLEGA A VIGA</v>
          </cell>
          <cell r="D519">
            <v>1</v>
          </cell>
          <cell r="E519">
            <v>2.95</v>
          </cell>
          <cell r="F519">
            <v>1.85</v>
          </cell>
          <cell r="H519">
            <v>5.4575000000000005</v>
          </cell>
        </row>
        <row r="520">
          <cell r="B520" t="str">
            <v>ESTACION DE ENFERMERAS    EME - 120</v>
          </cell>
          <cell r="C520" t="str">
            <v>T22b</v>
          </cell>
          <cell r="D520" t="str">
            <v xml:space="preserve"> </v>
          </cell>
        </row>
        <row r="521">
          <cell r="B521" t="str">
            <v>LLEGA A VIGA</v>
          </cell>
          <cell r="D521">
            <v>1</v>
          </cell>
          <cell r="E521">
            <v>6.55</v>
          </cell>
          <cell r="F521">
            <v>1.85</v>
          </cell>
          <cell r="H521">
            <v>12.1175</v>
          </cell>
        </row>
        <row r="522">
          <cell r="B522" t="str">
            <v>(-) PUERTA</v>
          </cell>
          <cell r="D522">
            <v>-2</v>
          </cell>
          <cell r="E522">
            <v>0.9</v>
          </cell>
          <cell r="F522">
            <v>1.85</v>
          </cell>
          <cell r="H522">
            <v>-3.33</v>
          </cell>
        </row>
        <row r="523">
          <cell r="B523" t="str">
            <v>LABORATORIO DE INMUNOHEMATOLOGIA    CHEM - 112</v>
          </cell>
          <cell r="C523" t="str">
            <v>T24b</v>
          </cell>
        </row>
        <row r="524">
          <cell r="B524" t="str">
            <v>LLEGA A TECHO</v>
          </cell>
          <cell r="D524">
            <v>1</v>
          </cell>
          <cell r="E524">
            <v>17.37</v>
          </cell>
          <cell r="F524">
            <v>1.85</v>
          </cell>
          <cell r="H524">
            <v>32.134500000000003</v>
          </cell>
        </row>
        <row r="525">
          <cell r="B525" t="str">
            <v>(-) PUERTA</v>
          </cell>
          <cell r="D525">
            <v>-1</v>
          </cell>
          <cell r="E525">
            <v>1.2</v>
          </cell>
          <cell r="F525">
            <v>1.85</v>
          </cell>
          <cell r="H525">
            <v>-2.2200000000000002</v>
          </cell>
        </row>
        <row r="526">
          <cell r="B526" t="str">
            <v>ESTERILIZACION DE PRODUCTOS BIOLOGICOS    CHEM - 110</v>
          </cell>
          <cell r="C526" t="str">
            <v>T07</v>
          </cell>
        </row>
        <row r="527">
          <cell r="B527" t="str">
            <v>LLEGA A VIGA</v>
          </cell>
          <cell r="D527">
            <v>1</v>
          </cell>
          <cell r="E527">
            <v>2.3199999999999998</v>
          </cell>
          <cell r="F527">
            <v>1.85</v>
          </cell>
          <cell r="H527">
            <v>4.2919999999999998</v>
          </cell>
        </row>
        <row r="528">
          <cell r="B528" t="str">
            <v>EXTRACCION DE SANGRE    CHEM - 106</v>
          </cell>
          <cell r="C528" t="str">
            <v>T07</v>
          </cell>
        </row>
        <row r="529">
          <cell r="B529" t="str">
            <v>LLEGA A TECHO</v>
          </cell>
          <cell r="D529">
            <v>1</v>
          </cell>
          <cell r="E529">
            <v>8.23</v>
          </cell>
          <cell r="F529">
            <v>1.85</v>
          </cell>
          <cell r="H529">
            <v>15.225500000000002</v>
          </cell>
        </row>
        <row r="530">
          <cell r="B530" t="str">
            <v>UNIDAD DE VIGILANCIA  INTENSIVA    EME - 132</v>
          </cell>
          <cell r="C530" t="str">
            <v>T22b</v>
          </cell>
          <cell r="D530" t="str">
            <v xml:space="preserve"> </v>
          </cell>
        </row>
        <row r="531">
          <cell r="B531" t="str">
            <v>LLEGA A TECHO</v>
          </cell>
          <cell r="D531">
            <v>1</v>
          </cell>
          <cell r="E531">
            <v>10.5</v>
          </cell>
          <cell r="F531">
            <v>1.85</v>
          </cell>
          <cell r="H531">
            <v>19.425000000000001</v>
          </cell>
        </row>
        <row r="532">
          <cell r="B532" t="str">
            <v>LLEGA A VIGA</v>
          </cell>
          <cell r="D532">
            <v>1</v>
          </cell>
          <cell r="E532">
            <v>12.4</v>
          </cell>
          <cell r="F532">
            <v>1.85</v>
          </cell>
          <cell r="H532">
            <v>22.94</v>
          </cell>
        </row>
        <row r="533">
          <cell r="B533" t="str">
            <v>(-) PUERTA</v>
          </cell>
          <cell r="D533">
            <v>-1</v>
          </cell>
          <cell r="E533">
            <v>1.2</v>
          </cell>
          <cell r="F533">
            <v>1.85</v>
          </cell>
          <cell r="H533">
            <v>-2.2200000000000002</v>
          </cell>
        </row>
        <row r="534">
          <cell r="B534" t="str">
            <v>(-) PUERTA</v>
          </cell>
          <cell r="D534">
            <v>-1</v>
          </cell>
          <cell r="E534">
            <v>1.8</v>
          </cell>
          <cell r="F534">
            <v>1.85</v>
          </cell>
          <cell r="H534">
            <v>-3.33</v>
          </cell>
        </row>
        <row r="535">
          <cell r="B535" t="str">
            <v>SH. PÚBLICO MUJERES - 121</v>
          </cell>
          <cell r="C535" t="str">
            <v>T-7c</v>
          </cell>
          <cell r="D535">
            <v>1</v>
          </cell>
          <cell r="E535">
            <v>0.63</v>
          </cell>
          <cell r="F535">
            <v>1.85</v>
          </cell>
          <cell r="H535">
            <v>1.1655</v>
          </cell>
        </row>
        <row r="536">
          <cell r="B536" t="str">
            <v>SH.DISCAPACITADOS UNISEX - 124</v>
          </cell>
          <cell r="C536" t="str">
            <v>T-7c</v>
          </cell>
          <cell r="D536">
            <v>1</v>
          </cell>
          <cell r="E536">
            <v>0.7</v>
          </cell>
          <cell r="F536">
            <v>1.85</v>
          </cell>
          <cell r="H536">
            <v>1.2949999999999999</v>
          </cell>
        </row>
        <row r="537">
          <cell r="B537" t="str">
            <v>JEFE MÉDICO - 110</v>
          </cell>
          <cell r="C537" t="str">
            <v>T-7</v>
          </cell>
          <cell r="D537">
            <v>1</v>
          </cell>
          <cell r="E537">
            <v>2.86</v>
          </cell>
          <cell r="F537">
            <v>1.85</v>
          </cell>
          <cell r="H537">
            <v>5.2910000000000004</v>
          </cell>
        </row>
        <row r="538">
          <cell r="B538" t="str">
            <v>SH. - 110a</v>
          </cell>
          <cell r="C538" t="str">
            <v>T-7</v>
          </cell>
          <cell r="D538">
            <v>1</v>
          </cell>
          <cell r="E538">
            <v>0.4</v>
          </cell>
          <cell r="F538">
            <v>1.85</v>
          </cell>
          <cell r="H538">
            <v>0.7400000000000001</v>
          </cell>
        </row>
        <row r="539">
          <cell r="B539" t="str">
            <v xml:space="preserve"> </v>
          </cell>
          <cell r="C539" t="str">
            <v>T-7</v>
          </cell>
          <cell r="D539">
            <v>1</v>
          </cell>
          <cell r="E539">
            <v>0.4</v>
          </cell>
          <cell r="F539">
            <v>1.85</v>
          </cell>
          <cell r="H539">
            <v>0.7400000000000001</v>
          </cell>
        </row>
        <row r="540">
          <cell r="B540" t="str">
            <v>SH.TM - 151B</v>
          </cell>
          <cell r="C540" t="str">
            <v>T-7</v>
          </cell>
          <cell r="D540">
            <v>1</v>
          </cell>
          <cell r="E540">
            <v>0.4</v>
          </cell>
          <cell r="F540">
            <v>1.85</v>
          </cell>
          <cell r="H540">
            <v>0.7400000000000001</v>
          </cell>
        </row>
        <row r="541">
          <cell r="B541" t="str">
            <v>VESTIDOR DE MUJERES - 139</v>
          </cell>
          <cell r="C541" t="str">
            <v>T-7</v>
          </cell>
          <cell r="D541">
            <v>1</v>
          </cell>
          <cell r="E541">
            <v>0.7</v>
          </cell>
          <cell r="F541">
            <v>1.85</v>
          </cell>
          <cell r="H541">
            <v>1.2949999999999999</v>
          </cell>
        </row>
        <row r="542">
          <cell r="B542" t="str">
            <v>SH. PERSONAL MUJERES 2 - 139A</v>
          </cell>
          <cell r="C542" t="str">
            <v>T-7</v>
          </cell>
          <cell r="D542">
            <v>1</v>
          </cell>
          <cell r="E542">
            <v>1.6</v>
          </cell>
          <cell r="F542">
            <v>1.85</v>
          </cell>
          <cell r="H542">
            <v>2.9600000000000004</v>
          </cell>
        </row>
        <row r="543">
          <cell r="B543" t="str">
            <v>DEPOSITO 1 - 140B</v>
          </cell>
          <cell r="C543" t="str">
            <v>T-7</v>
          </cell>
          <cell r="D543">
            <v>1</v>
          </cell>
          <cell r="E543">
            <v>0.8</v>
          </cell>
          <cell r="F543">
            <v>1.85</v>
          </cell>
          <cell r="H543">
            <v>1.4800000000000002</v>
          </cell>
        </row>
        <row r="544">
          <cell r="B544" t="str">
            <v>ALMACÉN PARA MUESTRAS TOXICOLÓGICAS - 211</v>
          </cell>
          <cell r="C544" t="str">
            <v>T-7</v>
          </cell>
          <cell r="D544">
            <v>1</v>
          </cell>
          <cell r="E544">
            <v>2.86</v>
          </cell>
          <cell r="F544">
            <v>1.85</v>
          </cell>
          <cell r="H544">
            <v>5.2910000000000004</v>
          </cell>
        </row>
        <row r="546">
          <cell r="B546" t="str">
            <v>SECTOR  S-2A</v>
          </cell>
        </row>
        <row r="547">
          <cell r="B547" t="str">
            <v>SEGUNDO PISO</v>
          </cell>
        </row>
        <row r="548">
          <cell r="B548" t="str">
            <v>VESTIDOR DE GESTANTE    COBS - 217</v>
          </cell>
          <cell r="C548" t="str">
            <v>T07</v>
          </cell>
          <cell r="H548" t="str">
            <v xml:space="preserve"> </v>
          </cell>
        </row>
        <row r="549">
          <cell r="B549" t="str">
            <v>LLEGA A TECHO</v>
          </cell>
          <cell r="D549">
            <v>1</v>
          </cell>
          <cell r="E549">
            <v>7.6</v>
          </cell>
          <cell r="F549">
            <v>1.85</v>
          </cell>
          <cell r="H549">
            <v>14.06</v>
          </cell>
        </row>
        <row r="550">
          <cell r="B550" t="str">
            <v>TRAB.\PSUCIO    COBS - 207</v>
          </cell>
          <cell r="C550" t="str">
            <v>T20</v>
          </cell>
        </row>
        <row r="551">
          <cell r="B551" t="str">
            <v>LLEGA A TECHO</v>
          </cell>
          <cell r="D551">
            <v>1</v>
          </cell>
          <cell r="E551">
            <v>6.35</v>
          </cell>
          <cell r="F551">
            <v>1.85</v>
          </cell>
          <cell r="H551">
            <v>11.7475</v>
          </cell>
        </row>
        <row r="552">
          <cell r="A552" t="str">
            <v xml:space="preserve"> </v>
          </cell>
          <cell r="B552" t="str">
            <v>LLEGA A VIGA</v>
          </cell>
          <cell r="D552">
            <v>1</v>
          </cell>
          <cell r="E552">
            <v>1.95</v>
          </cell>
          <cell r="F552">
            <v>1.85</v>
          </cell>
          <cell r="H552">
            <v>3.6074999999999999</v>
          </cell>
        </row>
        <row r="553">
          <cell r="B553" t="str">
            <v>(-) PUERTA</v>
          </cell>
          <cell r="D553">
            <v>-1</v>
          </cell>
          <cell r="E553">
            <v>0.9</v>
          </cell>
          <cell r="F553">
            <v>1.85</v>
          </cell>
          <cell r="H553">
            <v>-1.665</v>
          </cell>
        </row>
        <row r="554">
          <cell r="B554" t="str">
            <v>TRAB.\PLIMPIO    COBS - 206A</v>
          </cell>
          <cell r="C554" t="str">
            <v>T20</v>
          </cell>
          <cell r="D554" t="str">
            <v xml:space="preserve"> </v>
          </cell>
        </row>
        <row r="555">
          <cell r="B555" t="str">
            <v>LLEGA A TECHO</v>
          </cell>
          <cell r="D555">
            <v>1</v>
          </cell>
          <cell r="E555">
            <v>5.15</v>
          </cell>
          <cell r="F555">
            <v>1.85</v>
          </cell>
          <cell r="H555">
            <v>9.5275000000000016</v>
          </cell>
        </row>
        <row r="556">
          <cell r="A556" t="str">
            <v xml:space="preserve"> </v>
          </cell>
          <cell r="B556" t="str">
            <v>LLEGA A VIGA</v>
          </cell>
          <cell r="D556">
            <v>1</v>
          </cell>
          <cell r="E556">
            <v>2.4</v>
          </cell>
          <cell r="F556">
            <v>1.85</v>
          </cell>
          <cell r="H556">
            <v>4.4400000000000004</v>
          </cell>
        </row>
        <row r="557">
          <cell r="B557" t="str">
            <v>SALA DE PUERPERIO INMEDIATO COBS 223</v>
          </cell>
          <cell r="C557" t="str">
            <v>T07a</v>
          </cell>
        </row>
        <row r="558">
          <cell r="B558" t="str">
            <v>LLEGA A TECHO</v>
          </cell>
          <cell r="D558">
            <v>1</v>
          </cell>
          <cell r="E558">
            <v>5.13</v>
          </cell>
          <cell r="F558">
            <v>1.85</v>
          </cell>
          <cell r="H558">
            <v>9.4905000000000008</v>
          </cell>
        </row>
        <row r="559">
          <cell r="A559" t="str">
            <v xml:space="preserve"> </v>
          </cell>
          <cell r="B559" t="str">
            <v>LLEGA A VIGA</v>
          </cell>
          <cell r="D559">
            <v>1</v>
          </cell>
          <cell r="E559">
            <v>1.75</v>
          </cell>
          <cell r="F559">
            <v>1.85</v>
          </cell>
          <cell r="H559">
            <v>3.2375000000000003</v>
          </cell>
        </row>
        <row r="560">
          <cell r="B560" t="str">
            <v>(-) PUERTA</v>
          </cell>
          <cell r="D560">
            <v>-1</v>
          </cell>
          <cell r="E560">
            <v>1</v>
          </cell>
          <cell r="F560">
            <v>1.85</v>
          </cell>
          <cell r="H560">
            <v>-1.85</v>
          </cell>
        </row>
        <row r="561">
          <cell r="B561" t="str">
            <v>SALA DE DILATACION    COBS - 222</v>
          </cell>
          <cell r="C561" t="str">
            <v>T07</v>
          </cell>
        </row>
        <row r="562">
          <cell r="B562" t="str">
            <v>LLEGA A TECHO</v>
          </cell>
          <cell r="D562">
            <v>1</v>
          </cell>
          <cell r="E562">
            <v>2.42</v>
          </cell>
          <cell r="F562">
            <v>1.85</v>
          </cell>
          <cell r="H562">
            <v>4.4770000000000003</v>
          </cell>
        </row>
        <row r="563">
          <cell r="A563" t="str">
            <v xml:space="preserve"> </v>
          </cell>
          <cell r="B563" t="str">
            <v>LLEGA A VIGA</v>
          </cell>
          <cell r="D563">
            <v>1</v>
          </cell>
          <cell r="E563">
            <v>10</v>
          </cell>
          <cell r="F563">
            <v>1.85</v>
          </cell>
          <cell r="H563">
            <v>18.5</v>
          </cell>
        </row>
        <row r="564">
          <cell r="B564" t="str">
            <v>(-) PUERTA</v>
          </cell>
          <cell r="D564">
            <v>-1</v>
          </cell>
          <cell r="E564">
            <v>1</v>
          </cell>
          <cell r="F564">
            <v>1.85</v>
          </cell>
          <cell r="H564">
            <v>-1.85</v>
          </cell>
        </row>
        <row r="565">
          <cell r="B565" t="str">
            <v>RECEPCION  DE MATERIAL SUCIO    CEST - 209</v>
          </cell>
          <cell r="C565" t="str">
            <v>T07a</v>
          </cell>
        </row>
        <row r="566">
          <cell r="B566" t="str">
            <v>LLEGA A TECHO</v>
          </cell>
          <cell r="D566">
            <v>1</v>
          </cell>
          <cell r="E566">
            <v>3.52</v>
          </cell>
          <cell r="F566">
            <v>1.85</v>
          </cell>
          <cell r="H566">
            <v>6.5120000000000005</v>
          </cell>
        </row>
        <row r="567">
          <cell r="B567" t="str">
            <v>ESTACION DE OBSTETRICIA    COBS - 206</v>
          </cell>
          <cell r="C567" t="str">
            <v>T22a</v>
          </cell>
        </row>
        <row r="568">
          <cell r="B568" t="str">
            <v>LLEGA A TECHO</v>
          </cell>
          <cell r="D568">
            <v>1</v>
          </cell>
          <cell r="E568">
            <v>2.82</v>
          </cell>
          <cell r="F568">
            <v>1.85</v>
          </cell>
          <cell r="H568">
            <v>5.2169999999999996</v>
          </cell>
        </row>
        <row r="569">
          <cell r="B569" t="str">
            <v>ESCLUSA  N°1  CEST - 216</v>
          </cell>
          <cell r="C569" t="str">
            <v>T07a</v>
          </cell>
          <cell r="D569" t="str">
            <v xml:space="preserve"> </v>
          </cell>
        </row>
        <row r="570">
          <cell r="B570" t="str">
            <v>LLEGA A TECHO</v>
          </cell>
          <cell r="D570">
            <v>1</v>
          </cell>
          <cell r="E570">
            <v>4.8600000000000003</v>
          </cell>
          <cell r="F570">
            <v>1.85</v>
          </cell>
          <cell r="H570">
            <v>8.9910000000000014</v>
          </cell>
        </row>
        <row r="571">
          <cell r="A571" t="str">
            <v xml:space="preserve"> </v>
          </cell>
          <cell r="B571" t="str">
            <v>LLEGA A VIGA</v>
          </cell>
          <cell r="D571">
            <v>1</v>
          </cell>
          <cell r="E571">
            <v>1.9</v>
          </cell>
          <cell r="F571">
            <v>1.85</v>
          </cell>
          <cell r="H571">
            <v>3.5150000000000001</v>
          </cell>
        </row>
        <row r="572">
          <cell r="B572" t="str">
            <v>(-) PUERTA</v>
          </cell>
          <cell r="D572">
            <v>-1</v>
          </cell>
          <cell r="E572">
            <v>0.9</v>
          </cell>
          <cell r="F572">
            <v>1.85</v>
          </cell>
          <cell r="H572">
            <v>-1.665</v>
          </cell>
        </row>
        <row r="573">
          <cell r="B573" t="str">
            <v>DESINFECCION DE ALTO NIVEL    CEST - 212 / DESCONTAMINACION, LAVADO Y DESINFECCION    CEST - 211</v>
          </cell>
          <cell r="C573" t="str">
            <v>T07a</v>
          </cell>
        </row>
        <row r="574">
          <cell r="B574" t="str">
            <v>LLEGA A VIGA</v>
          </cell>
          <cell r="D574">
            <v>1</v>
          </cell>
          <cell r="E574">
            <v>9.73</v>
          </cell>
          <cell r="F574">
            <v>1.85</v>
          </cell>
          <cell r="H574">
            <v>18.000500000000002</v>
          </cell>
        </row>
        <row r="575">
          <cell r="B575" t="str">
            <v>CORREDOR TECNICO SERVICIO   COBS - 224A</v>
          </cell>
          <cell r="C575" t="str">
            <v>T22a</v>
          </cell>
        </row>
        <row r="576">
          <cell r="B576" t="str">
            <v>LLEGA A TECHO</v>
          </cell>
          <cell r="D576">
            <v>1</v>
          </cell>
          <cell r="E576">
            <v>12.2</v>
          </cell>
          <cell r="F576">
            <v>4.09</v>
          </cell>
          <cell r="H576">
            <v>49.897999999999996</v>
          </cell>
        </row>
        <row r="577">
          <cell r="B577" t="str">
            <v>(-) PUERTA</v>
          </cell>
          <cell r="D577">
            <v>-2</v>
          </cell>
          <cell r="E577">
            <v>1</v>
          </cell>
          <cell r="F577">
            <v>2.1</v>
          </cell>
          <cell r="H577">
            <v>-4.2</v>
          </cell>
        </row>
        <row r="578">
          <cell r="B578" t="str">
            <v>(-) PUERTA</v>
          </cell>
          <cell r="D578">
            <v>-3</v>
          </cell>
          <cell r="E578">
            <v>0.9</v>
          </cell>
          <cell r="F578">
            <v>2.1</v>
          </cell>
          <cell r="H578">
            <v>-5.6700000000000008</v>
          </cell>
        </row>
        <row r="579">
          <cell r="B579" t="str">
            <v>CORREDOR TECNICO CENTRO OBSTETRICO    COBS - 224</v>
          </cell>
          <cell r="C579" t="str">
            <v>T22</v>
          </cell>
        </row>
        <row r="580">
          <cell r="B580" t="str">
            <v>LLEGA A TECHO</v>
          </cell>
          <cell r="D580">
            <v>1</v>
          </cell>
          <cell r="E580">
            <v>24.1</v>
          </cell>
          <cell r="F580">
            <v>1.85</v>
          </cell>
          <cell r="H580">
            <v>44.585000000000008</v>
          </cell>
        </row>
        <row r="581">
          <cell r="B581" t="str">
            <v>(-) PUERTA</v>
          </cell>
          <cell r="D581">
            <v>-3</v>
          </cell>
          <cell r="E581">
            <v>1</v>
          </cell>
          <cell r="F581">
            <v>1.85</v>
          </cell>
          <cell r="H581">
            <v>-5.5500000000000007</v>
          </cell>
        </row>
        <row r="582">
          <cell r="B582" t="str">
            <v>CORREDOR TECNICO SERVICIO   COBS - 224A</v>
          </cell>
          <cell r="C582" t="str">
            <v>T22a</v>
          </cell>
        </row>
        <row r="583">
          <cell r="B583" t="str">
            <v>LLEGA A TECHO</v>
          </cell>
          <cell r="D583">
            <v>1</v>
          </cell>
          <cell r="E583">
            <v>12.2</v>
          </cell>
          <cell r="F583">
            <v>1.85</v>
          </cell>
          <cell r="H583">
            <v>22.57</v>
          </cell>
        </row>
        <row r="584">
          <cell r="B584" t="str">
            <v>(-) PUERTA</v>
          </cell>
          <cell r="D584">
            <v>-2</v>
          </cell>
          <cell r="E584">
            <v>1</v>
          </cell>
          <cell r="F584">
            <v>1.85</v>
          </cell>
          <cell r="H584">
            <v>-3.7</v>
          </cell>
        </row>
        <row r="585">
          <cell r="B585" t="str">
            <v>(-) PUERTA</v>
          </cell>
          <cell r="D585">
            <v>-3</v>
          </cell>
          <cell r="E585">
            <v>0.9</v>
          </cell>
          <cell r="F585">
            <v>1.85</v>
          </cell>
          <cell r="H585">
            <v>-4.995000000000001</v>
          </cell>
        </row>
        <row r="586">
          <cell r="B586" t="str">
            <v>CORREDOR TECNICO CENTRAL DE ESTERILIZACION 1    CEST - 201</v>
          </cell>
          <cell r="C586" t="str">
            <v>T03a</v>
          </cell>
        </row>
        <row r="587">
          <cell r="B587" t="str">
            <v>LLEGA A TECHO</v>
          </cell>
          <cell r="D587">
            <v>1</v>
          </cell>
          <cell r="E587">
            <v>31.5</v>
          </cell>
          <cell r="F587">
            <v>1.85</v>
          </cell>
          <cell r="H587">
            <v>58.275000000000006</v>
          </cell>
        </row>
        <row r="588">
          <cell r="B588" t="str">
            <v>(-) PUERTA</v>
          </cell>
          <cell r="D588">
            <v>-1</v>
          </cell>
          <cell r="E588">
            <v>1</v>
          </cell>
          <cell r="F588">
            <v>1.85</v>
          </cell>
          <cell r="H588">
            <v>-1.85</v>
          </cell>
        </row>
        <row r="589">
          <cell r="B589" t="str">
            <v>(-) PUERTA</v>
          </cell>
          <cell r="D589">
            <v>-3</v>
          </cell>
          <cell r="E589">
            <v>1.2</v>
          </cell>
          <cell r="F589">
            <v>1.85</v>
          </cell>
          <cell r="H589">
            <v>-6.6599999999999993</v>
          </cell>
        </row>
        <row r="590">
          <cell r="B590" t="str">
            <v>\PCLASIFICACION DE MATERIAL SUCIO    CEST - 210 / RECEPCION DE MATERIAL SUCIO CEST - 209</v>
          </cell>
          <cell r="C590" t="str">
            <v>T07a</v>
          </cell>
        </row>
        <row r="591">
          <cell r="B591" t="str">
            <v>LLEGA A TECHO</v>
          </cell>
          <cell r="D591">
            <v>1</v>
          </cell>
          <cell r="E591">
            <v>6.17</v>
          </cell>
          <cell r="F591">
            <v>1.85</v>
          </cell>
          <cell r="H591">
            <v>11.4145</v>
          </cell>
        </row>
        <row r="592">
          <cell r="A592" t="str">
            <v xml:space="preserve"> </v>
          </cell>
          <cell r="B592" t="str">
            <v>LLEGA A VIGA</v>
          </cell>
          <cell r="D592">
            <v>1</v>
          </cell>
          <cell r="E592">
            <v>2.9</v>
          </cell>
          <cell r="F592">
            <v>1.85</v>
          </cell>
          <cell r="H592">
            <v>5.3650000000000002</v>
          </cell>
        </row>
        <row r="593">
          <cell r="B593" t="str">
            <v>CORREDOR TECNICO CENTRAL DE ESTERILIZACION 2  CEST - 217</v>
          </cell>
          <cell r="C593" t="str">
            <v>T07a</v>
          </cell>
        </row>
        <row r="594">
          <cell r="B594" t="str">
            <v>LLEGA A TECHO</v>
          </cell>
          <cell r="D594">
            <v>1</v>
          </cell>
          <cell r="E594">
            <v>14.75</v>
          </cell>
          <cell r="F594">
            <v>1.85</v>
          </cell>
          <cell r="H594">
            <v>27.287500000000001</v>
          </cell>
        </row>
        <row r="595">
          <cell r="B595" t="str">
            <v>(-) PUERTA</v>
          </cell>
          <cell r="D595">
            <v>-1</v>
          </cell>
          <cell r="E595">
            <v>1</v>
          </cell>
          <cell r="F595">
            <v>1.85</v>
          </cell>
          <cell r="H595">
            <v>-1.85</v>
          </cell>
        </row>
        <row r="596">
          <cell r="B596" t="str">
            <v>(-) PUERTA</v>
          </cell>
          <cell r="D596">
            <v>-1</v>
          </cell>
          <cell r="E596">
            <v>0.9</v>
          </cell>
          <cell r="F596">
            <v>1.85</v>
          </cell>
          <cell r="H596">
            <v>-1.665</v>
          </cell>
        </row>
        <row r="597">
          <cell r="B597" t="str">
            <v>ALMACEN DE MATER. E INSUMOS DE USO DIARIO    CEST - 203</v>
          </cell>
          <cell r="C597" t="str">
            <v>T07a</v>
          </cell>
        </row>
        <row r="598">
          <cell r="B598" t="str">
            <v>LLEGA A TECHO</v>
          </cell>
          <cell r="D598">
            <v>1</v>
          </cell>
          <cell r="E598">
            <v>9.35</v>
          </cell>
          <cell r="F598">
            <v>1.85</v>
          </cell>
          <cell r="H598">
            <v>17.297499999999999</v>
          </cell>
        </row>
        <row r="599">
          <cell r="B599" t="str">
            <v>(-) PUERTA</v>
          </cell>
          <cell r="D599">
            <v>-1</v>
          </cell>
          <cell r="E599">
            <v>0.9</v>
          </cell>
          <cell r="F599">
            <v>1.85</v>
          </cell>
          <cell r="H599">
            <v>-1.665</v>
          </cell>
        </row>
        <row r="600">
          <cell r="B600" t="str">
            <v>ALMACÉN PARA MUESTRAS TOXICOLÓGICAS - 211</v>
          </cell>
          <cell r="C600" t="str">
            <v>T-7</v>
          </cell>
          <cell r="D600">
            <v>1</v>
          </cell>
          <cell r="E600">
            <v>2.86</v>
          </cell>
          <cell r="F600">
            <v>1.85</v>
          </cell>
          <cell r="H600">
            <v>5.2910000000000004</v>
          </cell>
        </row>
        <row r="601">
          <cell r="B601" t="str">
            <v>VESTIDOR DE MUJERES 1 - 215</v>
          </cell>
          <cell r="C601" t="str">
            <v>T-7c</v>
          </cell>
          <cell r="D601">
            <v>1</v>
          </cell>
          <cell r="E601">
            <v>1</v>
          </cell>
          <cell r="F601">
            <v>1.85</v>
          </cell>
          <cell r="H601">
            <v>1.85</v>
          </cell>
        </row>
        <row r="602">
          <cell r="B602" t="str">
            <v>VESTIDOR DE HOMBRES 1 - 216</v>
          </cell>
          <cell r="C602" t="str">
            <v>T-7c</v>
          </cell>
          <cell r="D602">
            <v>1</v>
          </cell>
          <cell r="E602">
            <v>2.2000000000000002</v>
          </cell>
          <cell r="F602">
            <v>1.85</v>
          </cell>
          <cell r="H602">
            <v>4.07</v>
          </cell>
        </row>
        <row r="603">
          <cell r="B603" t="str">
            <v>CUARTO DE LIMPIEZA - 242A</v>
          </cell>
          <cell r="C603" t="str">
            <v>T-7b</v>
          </cell>
          <cell r="D603">
            <v>1</v>
          </cell>
          <cell r="E603">
            <v>0.56999999999999995</v>
          </cell>
          <cell r="F603">
            <v>1.85</v>
          </cell>
          <cell r="H603">
            <v>1.0545</v>
          </cell>
        </row>
        <row r="604">
          <cell r="B604" t="str">
            <v>VESTIDOR DE MUJERES 1 - 309</v>
          </cell>
          <cell r="C604" t="str">
            <v>T-7c</v>
          </cell>
          <cell r="D604">
            <v>1</v>
          </cell>
          <cell r="E604">
            <v>1.65</v>
          </cell>
          <cell r="F604">
            <v>1.85</v>
          </cell>
          <cell r="H604">
            <v>3.0524999999999998</v>
          </cell>
        </row>
        <row r="605">
          <cell r="B605" t="str">
            <v>ALMACÉN - 307</v>
          </cell>
          <cell r="C605" t="str">
            <v>T-7</v>
          </cell>
          <cell r="D605">
            <v>1</v>
          </cell>
          <cell r="E605">
            <v>1.6</v>
          </cell>
          <cell r="F605">
            <v>1.85</v>
          </cell>
          <cell r="H605">
            <v>2.9600000000000004</v>
          </cell>
        </row>
        <row r="608">
          <cell r="B608" t="str">
            <v>SECTOR  S-1B</v>
          </cell>
        </row>
        <row r="609">
          <cell r="B609" t="str">
            <v>PRIMER PISO</v>
          </cell>
        </row>
        <row r="610">
          <cell r="B610" t="str">
            <v>CORREDOR TECNICO EMERGENCIA 2     EME - 126</v>
          </cell>
          <cell r="C610" t="str">
            <v>T22</v>
          </cell>
        </row>
        <row r="611">
          <cell r="B611" t="str">
            <v>LLEGA A TECHO</v>
          </cell>
          <cell r="D611">
            <v>1</v>
          </cell>
          <cell r="E611">
            <v>18.850000000000001</v>
          </cell>
          <cell r="F611">
            <v>1.85</v>
          </cell>
          <cell r="H611">
            <v>34.872500000000002</v>
          </cell>
        </row>
        <row r="612">
          <cell r="B612" t="str">
            <v>LLEGA A VIGA</v>
          </cell>
          <cell r="D612">
            <v>1</v>
          </cell>
          <cell r="E612">
            <v>2.8</v>
          </cell>
          <cell r="F612">
            <v>1.85</v>
          </cell>
          <cell r="H612">
            <v>5.18</v>
          </cell>
        </row>
        <row r="613">
          <cell r="B613" t="str">
            <v>(-) PUERTA</v>
          </cell>
          <cell r="D613">
            <v>-2</v>
          </cell>
          <cell r="E613">
            <v>1.8</v>
          </cell>
          <cell r="F613">
            <v>1.85</v>
          </cell>
          <cell r="H613">
            <v>-6.66</v>
          </cell>
        </row>
        <row r="614">
          <cell r="B614" t="str">
            <v>(-) PUERTA</v>
          </cell>
          <cell r="D614">
            <v>-1</v>
          </cell>
          <cell r="E614">
            <v>0.6</v>
          </cell>
          <cell r="F614">
            <v>1.85</v>
          </cell>
          <cell r="H614">
            <v>-1.1100000000000001</v>
          </cell>
        </row>
        <row r="615">
          <cell r="B615" t="str">
            <v>CORREDOR TECNICO EMERGENCIA 1     EME - 127</v>
          </cell>
          <cell r="C615" t="str">
            <v>T22</v>
          </cell>
        </row>
        <row r="616">
          <cell r="B616" t="str">
            <v>LLEGA A TECHO</v>
          </cell>
          <cell r="D616">
            <v>1</v>
          </cell>
          <cell r="E616">
            <v>15.330000000000002</v>
          </cell>
          <cell r="F616">
            <v>1.85</v>
          </cell>
          <cell r="H616">
            <v>28.360500000000005</v>
          </cell>
        </row>
        <row r="617">
          <cell r="B617" t="str">
            <v>LLEGA A VIGA</v>
          </cell>
          <cell r="D617">
            <v>1</v>
          </cell>
          <cell r="E617">
            <v>5.6</v>
          </cell>
          <cell r="F617">
            <v>1.85</v>
          </cell>
          <cell r="H617">
            <v>10.36</v>
          </cell>
        </row>
        <row r="618">
          <cell r="B618" t="str">
            <v>(-) PUERTA</v>
          </cell>
          <cell r="D618">
            <v>-2</v>
          </cell>
          <cell r="E618">
            <v>1.8</v>
          </cell>
          <cell r="F618">
            <v>1.85</v>
          </cell>
          <cell r="H618">
            <v>-6.66</v>
          </cell>
        </row>
        <row r="619">
          <cell r="B619" t="str">
            <v>(-) PUERTA</v>
          </cell>
          <cell r="D619">
            <v>-3</v>
          </cell>
          <cell r="E619">
            <v>1</v>
          </cell>
          <cell r="F619">
            <v>1.85</v>
          </cell>
          <cell r="H619">
            <v>-5.5500000000000007</v>
          </cell>
        </row>
        <row r="620">
          <cell r="B620" t="str">
            <v>CORREDOR TECNICO EMERGENCIA 3     EME - 135</v>
          </cell>
          <cell r="C620" t="str">
            <v>T22b</v>
          </cell>
        </row>
        <row r="621">
          <cell r="B621" t="str">
            <v>LLEGA A TECHO</v>
          </cell>
          <cell r="D621">
            <v>1</v>
          </cell>
          <cell r="E621">
            <v>13.55</v>
          </cell>
          <cell r="F621">
            <v>1.85</v>
          </cell>
          <cell r="H621">
            <v>25.067500000000003</v>
          </cell>
        </row>
        <row r="622">
          <cell r="B622" t="str">
            <v>(-) PUERTA</v>
          </cell>
          <cell r="D622">
            <v>-1</v>
          </cell>
          <cell r="E622">
            <v>1.8</v>
          </cell>
          <cell r="F622">
            <v>1.85</v>
          </cell>
          <cell r="H622">
            <v>-3.33</v>
          </cell>
        </row>
        <row r="623">
          <cell r="B623" t="str">
            <v>LABORATORIO DESCENTRALIZADO DE PATOLOGIA CLINICA    EME - 118</v>
          </cell>
          <cell r="C623" t="str">
            <v>T24b</v>
          </cell>
        </row>
        <row r="624">
          <cell r="B624" t="str">
            <v>LLEGA A TECHO</v>
          </cell>
          <cell r="D624">
            <v>1</v>
          </cell>
          <cell r="E624">
            <v>7.6</v>
          </cell>
          <cell r="F624">
            <v>1.85</v>
          </cell>
          <cell r="H624">
            <v>14.06</v>
          </cell>
        </row>
        <row r="625">
          <cell r="B625" t="str">
            <v>LLEGA A VIGA</v>
          </cell>
          <cell r="D625">
            <v>1</v>
          </cell>
          <cell r="E625">
            <v>2.98</v>
          </cell>
          <cell r="F625">
            <v>1.85</v>
          </cell>
          <cell r="H625">
            <v>5.5129999999999999</v>
          </cell>
        </row>
        <row r="626">
          <cell r="B626" t="str">
            <v>SALA DE  REHIDRATACION Y NEBULIZACIONES    EME - 136</v>
          </cell>
          <cell r="C626" t="str">
            <v>T07</v>
          </cell>
        </row>
        <row r="627">
          <cell r="B627" t="str">
            <v>LLEGA A TECHO</v>
          </cell>
          <cell r="D627">
            <v>1</v>
          </cell>
          <cell r="E627">
            <v>3.96</v>
          </cell>
          <cell r="F627">
            <v>1.85</v>
          </cell>
          <cell r="H627">
            <v>7.3260000000000005</v>
          </cell>
        </row>
        <row r="628">
          <cell r="B628" t="str">
            <v>LLEGA A VIGA</v>
          </cell>
          <cell r="D628">
            <v>1</v>
          </cell>
          <cell r="E628">
            <v>4.2699999999999996</v>
          </cell>
          <cell r="F628">
            <v>1.85</v>
          </cell>
          <cell r="H628">
            <v>7.8994999999999997</v>
          </cell>
        </row>
        <row r="629">
          <cell r="B629" t="str">
            <v>SALA DE ESPERA DE REEVALUACION DE PACIENTES    EME - 115</v>
          </cell>
          <cell r="C629" t="str">
            <v>T22a</v>
          </cell>
        </row>
        <row r="630">
          <cell r="B630" t="str">
            <v>LLEGA A TECHO</v>
          </cell>
          <cell r="D630">
            <v>1</v>
          </cell>
          <cell r="E630">
            <v>2.37</v>
          </cell>
          <cell r="F630">
            <v>1.85</v>
          </cell>
          <cell r="H630">
            <v>4.3845000000000001</v>
          </cell>
        </row>
        <row r="631">
          <cell r="B631" t="str">
            <v>(-) PUERTA</v>
          </cell>
          <cell r="D631">
            <v>-1</v>
          </cell>
          <cell r="E631">
            <v>0.6</v>
          </cell>
          <cell r="F631">
            <v>1.85</v>
          </cell>
          <cell r="H631">
            <v>-1.1100000000000001</v>
          </cell>
        </row>
        <row r="632">
          <cell r="B632" t="str">
            <v>SALA DE OBSERV. AISLADO    EME - 133</v>
          </cell>
          <cell r="C632" t="str">
            <v>T07a</v>
          </cell>
        </row>
        <row r="633">
          <cell r="B633" t="str">
            <v>LLEGA A TECHO</v>
          </cell>
          <cell r="D633">
            <v>1</v>
          </cell>
          <cell r="E633">
            <v>16.97</v>
          </cell>
          <cell r="F633">
            <v>1.85</v>
          </cell>
          <cell r="H633">
            <v>31.394500000000001</v>
          </cell>
        </row>
        <row r="634">
          <cell r="B634" t="str">
            <v>(-) PUERTA</v>
          </cell>
          <cell r="D634">
            <v>-1</v>
          </cell>
          <cell r="E634">
            <v>1.2</v>
          </cell>
          <cell r="F634">
            <v>1.85</v>
          </cell>
          <cell r="H634">
            <v>-2.2200000000000002</v>
          </cell>
        </row>
        <row r="635">
          <cell r="B635" t="str">
            <v>(-) PUERTA</v>
          </cell>
          <cell r="D635">
            <v>-1</v>
          </cell>
          <cell r="E635">
            <v>0.8</v>
          </cell>
          <cell r="F635">
            <v>1.85</v>
          </cell>
          <cell r="H635">
            <v>-1.4800000000000002</v>
          </cell>
        </row>
        <row r="636">
          <cell r="B636" t="str">
            <v>TOPICO DE ATENCION DE MEDICINA INTERNA    EME - 139</v>
          </cell>
          <cell r="C636" t="str">
            <v>T07</v>
          </cell>
        </row>
        <row r="637">
          <cell r="B637" t="str">
            <v>LLEGA A TECHO</v>
          </cell>
          <cell r="D637">
            <v>1</v>
          </cell>
          <cell r="E637">
            <v>13.11</v>
          </cell>
          <cell r="F637">
            <v>1.85</v>
          </cell>
          <cell r="H637">
            <v>24.253499999999999</v>
          </cell>
        </row>
        <row r="638">
          <cell r="B638" t="str">
            <v>TOPICO DE ATENCION DE PEDIATRIA    EME - 138</v>
          </cell>
          <cell r="C638" t="str">
            <v>T07</v>
          </cell>
        </row>
        <row r="639">
          <cell r="B639" t="str">
            <v>LLEGA A TECHO</v>
          </cell>
          <cell r="D639">
            <v>1</v>
          </cell>
          <cell r="E639">
            <v>15.22</v>
          </cell>
          <cell r="F639">
            <v>1.85</v>
          </cell>
          <cell r="H639">
            <v>28.157000000000004</v>
          </cell>
        </row>
        <row r="640">
          <cell r="B640" t="str">
            <v>TOPICO DE ATENCION GINECO-OBST.    EME - 140</v>
          </cell>
          <cell r="C640" t="str">
            <v>T07</v>
          </cell>
        </row>
        <row r="641">
          <cell r="B641" t="str">
            <v>LLEGA A TECHO</v>
          </cell>
          <cell r="D641">
            <v>1</v>
          </cell>
          <cell r="E641">
            <v>10.6</v>
          </cell>
          <cell r="F641">
            <v>1.85</v>
          </cell>
          <cell r="H641">
            <v>19.61</v>
          </cell>
        </row>
        <row r="642">
          <cell r="B642" t="str">
            <v>LLEGA A VIGA</v>
          </cell>
          <cell r="D642">
            <v>1</v>
          </cell>
          <cell r="E642">
            <v>2.4500000000000002</v>
          </cell>
          <cell r="F642">
            <v>1.85</v>
          </cell>
          <cell r="H642">
            <v>4.5325000000000006</v>
          </cell>
        </row>
        <row r="643">
          <cell r="B643" t="str">
            <v>(-) PUERTA</v>
          </cell>
          <cell r="D643">
            <v>-1</v>
          </cell>
          <cell r="E643">
            <v>0.8</v>
          </cell>
          <cell r="F643">
            <v>1.85</v>
          </cell>
          <cell r="H643">
            <v>-1.4800000000000002</v>
          </cell>
        </row>
        <row r="644">
          <cell r="B644" t="str">
            <v>TOPICO DE CIRUGIA GENERAL    EME - 137</v>
          </cell>
          <cell r="C644" t="str">
            <v>T07</v>
          </cell>
        </row>
        <row r="645">
          <cell r="B645" t="str">
            <v>LLEGA A TECHO</v>
          </cell>
          <cell r="D645">
            <v>1</v>
          </cell>
          <cell r="E645">
            <v>3.5</v>
          </cell>
          <cell r="F645">
            <v>1.85</v>
          </cell>
          <cell r="H645">
            <v>6.4750000000000005</v>
          </cell>
        </row>
        <row r="646">
          <cell r="B646" t="str">
            <v>TRABAJO SUCIO    EME - 122</v>
          </cell>
          <cell r="C646" t="str">
            <v>T20</v>
          </cell>
        </row>
        <row r="647">
          <cell r="B647" t="str">
            <v>LLEGA A TECHO</v>
          </cell>
          <cell r="D647">
            <v>1</v>
          </cell>
          <cell r="E647">
            <v>6.73</v>
          </cell>
          <cell r="F647">
            <v>1.85</v>
          </cell>
          <cell r="H647">
            <v>12.450500000000002</v>
          </cell>
        </row>
        <row r="648">
          <cell r="B648" t="str">
            <v>LLEGA A VIGA</v>
          </cell>
          <cell r="D648">
            <v>1</v>
          </cell>
          <cell r="E648">
            <v>2.13</v>
          </cell>
          <cell r="F648">
            <v>1.85</v>
          </cell>
          <cell r="H648">
            <v>3.9405000000000001</v>
          </cell>
        </row>
        <row r="649">
          <cell r="B649" t="str">
            <v>(-) PUERTA</v>
          </cell>
          <cell r="D649">
            <v>-1</v>
          </cell>
          <cell r="E649">
            <v>0.9</v>
          </cell>
          <cell r="F649">
            <v>1.85</v>
          </cell>
          <cell r="H649">
            <v>-1.665</v>
          </cell>
        </row>
        <row r="650">
          <cell r="B650" t="str">
            <v>TRIAJE    EME - 116</v>
          </cell>
          <cell r="C650" t="str">
            <v>T07</v>
          </cell>
        </row>
        <row r="651">
          <cell r="B651" t="str">
            <v>LLEGA A TECHO</v>
          </cell>
          <cell r="D651">
            <v>1</v>
          </cell>
          <cell r="E651">
            <v>9.14</v>
          </cell>
          <cell r="F651">
            <v>1.85</v>
          </cell>
          <cell r="H651">
            <v>16.909000000000002</v>
          </cell>
        </row>
        <row r="653">
          <cell r="B653" t="str">
            <v>SECTOR  S-1D</v>
          </cell>
        </row>
        <row r="654">
          <cell r="B654" t="str">
            <v>PRIMER PISO</v>
          </cell>
        </row>
        <row r="655">
          <cell r="B655" t="str">
            <v>ESCLUSA    PCLI - 110A</v>
          </cell>
          <cell r="C655" t="str">
            <v>T24b</v>
          </cell>
        </row>
        <row r="656">
          <cell r="B656" t="str">
            <v>LLEGA A VIGA</v>
          </cell>
          <cell r="D656">
            <v>1</v>
          </cell>
          <cell r="E656">
            <v>1.8</v>
          </cell>
          <cell r="F656">
            <v>1.85</v>
          </cell>
          <cell r="H656">
            <v>3.33</v>
          </cell>
        </row>
        <row r="657">
          <cell r="B657" t="str">
            <v>LABORATORIO DE BIOQUIMICA    PCLI - 109</v>
          </cell>
          <cell r="C657" t="str">
            <v>T24b</v>
          </cell>
        </row>
        <row r="658">
          <cell r="B658" t="str">
            <v>LLEGA A VIGA</v>
          </cell>
          <cell r="D658">
            <v>1</v>
          </cell>
          <cell r="E658">
            <v>16.86</v>
          </cell>
          <cell r="F658">
            <v>1.85</v>
          </cell>
          <cell r="H658">
            <v>31.190999999999999</v>
          </cell>
        </row>
        <row r="659">
          <cell r="B659" t="str">
            <v>(-) PUERTA</v>
          </cell>
          <cell r="D659">
            <v>-1</v>
          </cell>
          <cell r="E659">
            <v>1.2</v>
          </cell>
          <cell r="F659">
            <v>1.85</v>
          </cell>
          <cell r="H659">
            <v>-2.2200000000000002</v>
          </cell>
        </row>
        <row r="660">
          <cell r="B660" t="str">
            <v>LABORATORIO DE HERMAT./INMUN.    PCLI - 108</v>
          </cell>
          <cell r="C660" t="str">
            <v>T24b</v>
          </cell>
        </row>
        <row r="661">
          <cell r="B661" t="str">
            <v>LLEGA A VIGA</v>
          </cell>
          <cell r="D661">
            <v>1</v>
          </cell>
          <cell r="E661">
            <v>4.63</v>
          </cell>
          <cell r="F661">
            <v>1.85</v>
          </cell>
          <cell r="H661">
            <v>8.5655000000000001</v>
          </cell>
        </row>
        <row r="662">
          <cell r="B662" t="str">
            <v>LABORATORIO DE MICROBIOLOGIA    PCLI - 110</v>
          </cell>
          <cell r="C662" t="str">
            <v>T24b</v>
          </cell>
        </row>
        <row r="663">
          <cell r="B663" t="str">
            <v>LLEGA A TECHO</v>
          </cell>
          <cell r="D663">
            <v>1</v>
          </cell>
          <cell r="E663">
            <v>4.2</v>
          </cell>
          <cell r="F663">
            <v>1.85</v>
          </cell>
          <cell r="H663">
            <v>7.7700000000000005</v>
          </cell>
        </row>
        <row r="664">
          <cell r="B664" t="str">
            <v>LLEGA A VIGA</v>
          </cell>
          <cell r="D664">
            <v>1</v>
          </cell>
          <cell r="E664">
            <v>3.8</v>
          </cell>
          <cell r="F664">
            <v>1.85</v>
          </cell>
          <cell r="H664">
            <v>7.03</v>
          </cell>
        </row>
        <row r="665">
          <cell r="B665" t="str">
            <v>LAVADO Y \PDESINFECCION    PCLI - 114</v>
          </cell>
          <cell r="C665" t="str">
            <v>T24</v>
          </cell>
        </row>
        <row r="666">
          <cell r="B666" t="str">
            <v>LLEGA A TECHO</v>
          </cell>
          <cell r="D666">
            <v>1</v>
          </cell>
          <cell r="E666">
            <v>9.1</v>
          </cell>
          <cell r="F666">
            <v>1.85</v>
          </cell>
          <cell r="H666">
            <v>16.835000000000001</v>
          </cell>
        </row>
        <row r="667">
          <cell r="A667" t="str">
            <v xml:space="preserve"> </v>
          </cell>
          <cell r="B667" t="str">
            <v>LLEGA A VIGA</v>
          </cell>
          <cell r="D667">
            <v>1</v>
          </cell>
          <cell r="E667">
            <v>1</v>
          </cell>
          <cell r="F667">
            <v>1.85</v>
          </cell>
          <cell r="H667">
            <v>1.85</v>
          </cell>
        </row>
        <row r="668">
          <cell r="B668" t="str">
            <v>(-) PUERTA</v>
          </cell>
          <cell r="D668">
            <v>-1</v>
          </cell>
          <cell r="E668">
            <v>1</v>
          </cell>
          <cell r="F668">
            <v>1.85</v>
          </cell>
          <cell r="H668">
            <v>-1.85</v>
          </cell>
        </row>
        <row r="669">
          <cell r="B669" t="str">
            <v>TOMA DE MUESTRA    PCLI - 107</v>
          </cell>
          <cell r="C669" t="str">
            <v>T07</v>
          </cell>
        </row>
        <row r="670">
          <cell r="A670" t="str">
            <v xml:space="preserve"> </v>
          </cell>
          <cell r="B670" t="str">
            <v>LLEGA A TECHO</v>
          </cell>
          <cell r="D670">
            <v>1</v>
          </cell>
          <cell r="E670">
            <v>2.56</v>
          </cell>
          <cell r="F670">
            <v>1.85</v>
          </cell>
          <cell r="H670">
            <v>4.7360000000000007</v>
          </cell>
        </row>
        <row r="673">
          <cell r="B673" t="str">
            <v>SECTOR  S-3C</v>
          </cell>
        </row>
        <row r="674">
          <cell r="B674" t="str">
            <v>TERCER PISO</v>
          </cell>
        </row>
        <row r="675">
          <cell r="B675" t="str">
            <v>CORREDOR    HOSP - 362</v>
          </cell>
          <cell r="C675" t="str">
            <v>T22</v>
          </cell>
        </row>
        <row r="676">
          <cell r="B676" t="str">
            <v>LLEGA A TECHO</v>
          </cell>
          <cell r="D676">
            <v>1</v>
          </cell>
          <cell r="E676">
            <v>24.86</v>
          </cell>
          <cell r="F676">
            <v>1.85</v>
          </cell>
          <cell r="H676">
            <v>45.991</v>
          </cell>
        </row>
        <row r="677">
          <cell r="B677" t="str">
            <v>LLEGA A VIGA</v>
          </cell>
          <cell r="D677">
            <v>1</v>
          </cell>
          <cell r="E677">
            <v>7.2</v>
          </cell>
          <cell r="F677">
            <v>1.85</v>
          </cell>
          <cell r="H677">
            <v>13.32</v>
          </cell>
        </row>
        <row r="678">
          <cell r="B678" t="str">
            <v>(-) PUERTA</v>
          </cell>
          <cell r="D678">
            <v>-3</v>
          </cell>
          <cell r="E678">
            <v>1.2</v>
          </cell>
          <cell r="F678">
            <v>1.85</v>
          </cell>
          <cell r="H678">
            <v>-6.6599999999999993</v>
          </cell>
        </row>
        <row r="679">
          <cell r="B679" t="str">
            <v>(-) PUERTA</v>
          </cell>
          <cell r="D679">
            <v>-1</v>
          </cell>
          <cell r="E679">
            <v>1</v>
          </cell>
          <cell r="F679">
            <v>1.85</v>
          </cell>
          <cell r="H679">
            <v>-1.85</v>
          </cell>
        </row>
        <row r="680">
          <cell r="B680" t="str">
            <v>(-) PUERTA</v>
          </cell>
          <cell r="D680">
            <v>-2</v>
          </cell>
          <cell r="E680">
            <v>0.6</v>
          </cell>
          <cell r="F680">
            <v>1.85</v>
          </cell>
          <cell r="H680">
            <v>-2.2200000000000002</v>
          </cell>
        </row>
        <row r="681">
          <cell r="B681" t="str">
            <v>ESCLUSA    HOSP - 315B</v>
          </cell>
          <cell r="C681" t="str">
            <v>T07a</v>
          </cell>
        </row>
        <row r="682">
          <cell r="B682" t="str">
            <v>LLEGA A TECHO</v>
          </cell>
          <cell r="D682">
            <v>1</v>
          </cell>
          <cell r="E682">
            <v>3</v>
          </cell>
          <cell r="F682">
            <v>1.85</v>
          </cell>
          <cell r="H682">
            <v>5.5500000000000007</v>
          </cell>
        </row>
        <row r="683">
          <cell r="B683" t="str">
            <v>LLEGA A VIGA</v>
          </cell>
          <cell r="D683">
            <v>1</v>
          </cell>
          <cell r="E683">
            <v>0.35</v>
          </cell>
          <cell r="F683">
            <v>1.85</v>
          </cell>
          <cell r="H683">
            <v>0.64749999999999996</v>
          </cell>
        </row>
        <row r="684">
          <cell r="B684" t="str">
            <v>ESTACION DE\PENFERMERAS 2    HOSP - 349</v>
          </cell>
          <cell r="C684" t="str">
            <v>T22a</v>
          </cell>
        </row>
        <row r="685">
          <cell r="B685" t="str">
            <v>LLEGA A TECHO</v>
          </cell>
          <cell r="D685">
            <v>1</v>
          </cell>
          <cell r="E685">
            <v>5.22</v>
          </cell>
          <cell r="F685">
            <v>1.85</v>
          </cell>
          <cell r="H685">
            <v>9.657</v>
          </cell>
        </row>
        <row r="686">
          <cell r="B686" t="str">
            <v>LLEGA A VIGA</v>
          </cell>
          <cell r="D686">
            <v>1</v>
          </cell>
          <cell r="E686">
            <v>2.2999999999999998</v>
          </cell>
          <cell r="F686">
            <v>1.85</v>
          </cell>
          <cell r="H686">
            <v>4.2549999999999999</v>
          </cell>
        </row>
        <row r="687">
          <cell r="B687" t="str">
            <v>(-) PUERTA</v>
          </cell>
          <cell r="D687">
            <v>-2</v>
          </cell>
          <cell r="E687">
            <v>0.9</v>
          </cell>
          <cell r="F687">
            <v>1.85</v>
          </cell>
          <cell r="H687">
            <v>-3.33</v>
          </cell>
        </row>
        <row r="688">
          <cell r="B688" t="str">
            <v>(-) VENTANA</v>
          </cell>
          <cell r="D688">
            <v>-1</v>
          </cell>
          <cell r="E688">
            <v>1.5</v>
          </cell>
          <cell r="F688">
            <v>1.85</v>
          </cell>
          <cell r="H688">
            <v>-2.7750000000000004</v>
          </cell>
        </row>
        <row r="689">
          <cell r="B689" t="str">
            <v>ESTACION DE\POBSTETRAS    HOSP - 356</v>
          </cell>
          <cell r="C689" t="str">
            <v>T22a</v>
          </cell>
        </row>
        <row r="690">
          <cell r="B690" t="str">
            <v>LLEGA A TECHO</v>
          </cell>
          <cell r="D690">
            <v>1</v>
          </cell>
          <cell r="E690">
            <v>4.25</v>
          </cell>
          <cell r="F690">
            <v>1.85</v>
          </cell>
          <cell r="H690">
            <v>7.8625000000000007</v>
          </cell>
        </row>
        <row r="691">
          <cell r="B691" t="str">
            <v>LLEGA A VIGA</v>
          </cell>
          <cell r="D691">
            <v>1</v>
          </cell>
          <cell r="E691">
            <v>2.4</v>
          </cell>
          <cell r="F691">
            <v>1.85</v>
          </cell>
          <cell r="H691">
            <v>4.4400000000000004</v>
          </cell>
        </row>
        <row r="692">
          <cell r="B692" t="str">
            <v>(-) PUERTA</v>
          </cell>
          <cell r="D692">
            <v>-2</v>
          </cell>
          <cell r="E692">
            <v>0.9</v>
          </cell>
          <cell r="F692">
            <v>1.85</v>
          </cell>
          <cell r="H692">
            <v>-3.33</v>
          </cell>
        </row>
        <row r="693">
          <cell r="B693" t="str">
            <v>RECEPCION \PY CONTROL    HOSP - 301</v>
          </cell>
          <cell r="C693" t="str">
            <v>T22</v>
          </cell>
        </row>
        <row r="694">
          <cell r="B694" t="str">
            <v>LLEGA A TECHO</v>
          </cell>
          <cell r="D694">
            <v>1</v>
          </cell>
          <cell r="E694">
            <v>3.9</v>
          </cell>
          <cell r="F694">
            <v>1.85</v>
          </cell>
          <cell r="H694">
            <v>7.2149999999999999</v>
          </cell>
        </row>
        <row r="695">
          <cell r="B695" t="str">
            <v>SALA DE HOSP. AISLADOS (OBSTETRICIA)    HOSP - 315</v>
          </cell>
          <cell r="C695" t="str">
            <v>T07a</v>
          </cell>
        </row>
        <row r="696">
          <cell r="B696" t="str">
            <v>LLEGA A TECHO</v>
          </cell>
          <cell r="D696">
            <v>1</v>
          </cell>
          <cell r="E696">
            <v>7.3</v>
          </cell>
          <cell r="F696">
            <v>1.85</v>
          </cell>
          <cell r="H696">
            <v>13.505000000000001</v>
          </cell>
        </row>
        <row r="697">
          <cell r="B697" t="str">
            <v>LLEGA A VIGA</v>
          </cell>
          <cell r="D697">
            <v>1</v>
          </cell>
          <cell r="E697">
            <v>1.31</v>
          </cell>
          <cell r="F697">
            <v>1.85</v>
          </cell>
          <cell r="H697">
            <v>2.4235000000000002</v>
          </cell>
        </row>
        <row r="698">
          <cell r="B698" t="str">
            <v>(-) PUERTA</v>
          </cell>
          <cell r="D698">
            <v>-1</v>
          </cell>
          <cell r="E698">
            <v>0.8</v>
          </cell>
          <cell r="F698">
            <v>1.85</v>
          </cell>
          <cell r="H698">
            <v>-1.4800000000000002</v>
          </cell>
        </row>
        <row r="699">
          <cell r="B699" t="str">
            <v>SALA DE MONITOREO GESTANTES CON CONPLICACIONES    HOSP - 311</v>
          </cell>
          <cell r="C699" t="str">
            <v>T07a</v>
          </cell>
        </row>
        <row r="700">
          <cell r="B700" t="str">
            <v>LLEGA A TECHO</v>
          </cell>
          <cell r="D700">
            <v>1</v>
          </cell>
          <cell r="E700">
            <v>15.16</v>
          </cell>
          <cell r="F700">
            <v>1.85</v>
          </cell>
          <cell r="H700">
            <v>28.046000000000003</v>
          </cell>
        </row>
        <row r="701">
          <cell r="B701" t="str">
            <v>LLEGA A VIGA</v>
          </cell>
          <cell r="D701">
            <v>1</v>
          </cell>
          <cell r="E701">
            <v>3.6</v>
          </cell>
          <cell r="F701">
            <v>1.85</v>
          </cell>
          <cell r="H701">
            <v>6.66</v>
          </cell>
        </row>
        <row r="702">
          <cell r="B702" t="str">
            <v>SECRETARIA DE LA UNIDAD 1    HOSP - 352</v>
          </cell>
          <cell r="C702" t="str">
            <v>T22a</v>
          </cell>
        </row>
        <row r="703">
          <cell r="B703" t="str">
            <v>LLEGA A TECHO</v>
          </cell>
          <cell r="D703">
            <v>1</v>
          </cell>
          <cell r="E703">
            <v>8</v>
          </cell>
          <cell r="F703">
            <v>1.85</v>
          </cell>
          <cell r="H703">
            <v>14.8</v>
          </cell>
        </row>
        <row r="704">
          <cell r="B704" t="str">
            <v>LLEGA A VIGA</v>
          </cell>
          <cell r="D704">
            <v>1</v>
          </cell>
          <cell r="E704">
            <v>3.75</v>
          </cell>
          <cell r="F704">
            <v>1.85</v>
          </cell>
          <cell r="H704">
            <v>6.9375</v>
          </cell>
        </row>
        <row r="705">
          <cell r="B705" t="str">
            <v>(-) PUERTA</v>
          </cell>
          <cell r="D705">
            <v>-1</v>
          </cell>
          <cell r="E705">
            <v>1</v>
          </cell>
          <cell r="F705">
            <v>1.85</v>
          </cell>
          <cell r="H705">
            <v>-1.85</v>
          </cell>
        </row>
        <row r="706">
          <cell r="B706" t="str">
            <v>TOPICO DE PROCEDIMIENTOS (OBSTETRICIA)    HOSP - 312</v>
          </cell>
          <cell r="C706" t="str">
            <v>T07</v>
          </cell>
        </row>
        <row r="707">
          <cell r="B707" t="str">
            <v>LLEGA A TECHO</v>
          </cell>
          <cell r="D707">
            <v>1</v>
          </cell>
          <cell r="E707">
            <v>4.93</v>
          </cell>
          <cell r="F707">
            <v>1.85</v>
          </cell>
          <cell r="H707">
            <v>9.1204999999999998</v>
          </cell>
        </row>
        <row r="708">
          <cell r="B708" t="str">
            <v>LLEGA A VIGA</v>
          </cell>
          <cell r="D708">
            <v>1</v>
          </cell>
          <cell r="E708">
            <v>2.62</v>
          </cell>
          <cell r="F708">
            <v>1.85</v>
          </cell>
          <cell r="H708">
            <v>4.8470000000000004</v>
          </cell>
        </row>
        <row r="709">
          <cell r="B709" t="str">
            <v>TRAB.\PLIMPIO    HOSP - 356A</v>
          </cell>
          <cell r="C709" t="str">
            <v>T20</v>
          </cell>
        </row>
        <row r="710">
          <cell r="B710" t="str">
            <v>LLEGA A TECHO</v>
          </cell>
          <cell r="D710">
            <v>1</v>
          </cell>
          <cell r="E710">
            <v>6.65</v>
          </cell>
          <cell r="F710">
            <v>1.85</v>
          </cell>
          <cell r="H710">
            <v>12.302500000000002</v>
          </cell>
        </row>
        <row r="711">
          <cell r="B711" t="str">
            <v>(-) PUERTA</v>
          </cell>
          <cell r="D711">
            <v>-2</v>
          </cell>
          <cell r="E711">
            <v>0.9</v>
          </cell>
          <cell r="F711">
            <v>1.85</v>
          </cell>
          <cell r="H711">
            <v>-3.33</v>
          </cell>
        </row>
        <row r="712">
          <cell r="B712" t="str">
            <v>TRAB.\PLIMPIO 2    HOSP - 349A</v>
          </cell>
          <cell r="C712" t="str">
            <v>T20</v>
          </cell>
        </row>
        <row r="713">
          <cell r="B713" t="str">
            <v>LLEGA A TECHO</v>
          </cell>
          <cell r="D713">
            <v>1</v>
          </cell>
          <cell r="E713">
            <v>4.32</v>
          </cell>
          <cell r="F713">
            <v>1.85</v>
          </cell>
          <cell r="H713">
            <v>7.9920000000000009</v>
          </cell>
        </row>
        <row r="714">
          <cell r="B714" t="str">
            <v>LLEGA A VIGA</v>
          </cell>
          <cell r="D714">
            <v>1</v>
          </cell>
          <cell r="E714">
            <v>3.35</v>
          </cell>
          <cell r="F714">
            <v>1.85</v>
          </cell>
          <cell r="H714">
            <v>6.1975000000000007</v>
          </cell>
        </row>
        <row r="715">
          <cell r="B715" t="str">
            <v>(-) PUERTA</v>
          </cell>
          <cell r="D715">
            <v>-1</v>
          </cell>
          <cell r="E715">
            <v>0.9</v>
          </cell>
          <cell r="F715">
            <v>1.85</v>
          </cell>
          <cell r="H715">
            <v>-1.665</v>
          </cell>
        </row>
        <row r="716">
          <cell r="B716" t="str">
            <v>TRAB.\PSUCIO 2    HOSP - 350</v>
          </cell>
          <cell r="C716" t="str">
            <v>T20</v>
          </cell>
        </row>
        <row r="717">
          <cell r="B717" t="str">
            <v>LLEGA A TECHO</v>
          </cell>
          <cell r="D717">
            <v>1</v>
          </cell>
          <cell r="E717">
            <v>6</v>
          </cell>
          <cell r="F717">
            <v>1.85</v>
          </cell>
          <cell r="H717">
            <v>11.100000000000001</v>
          </cell>
        </row>
        <row r="718">
          <cell r="B718" t="str">
            <v>LLEGA A VIGA</v>
          </cell>
          <cell r="D718">
            <v>1</v>
          </cell>
          <cell r="E718">
            <v>2.4</v>
          </cell>
          <cell r="F718">
            <v>1.85</v>
          </cell>
          <cell r="H718">
            <v>4.4400000000000004</v>
          </cell>
        </row>
        <row r="719">
          <cell r="B719" t="str">
            <v>(-) PUERTA</v>
          </cell>
          <cell r="D719">
            <v>-1</v>
          </cell>
          <cell r="E719">
            <v>0.9</v>
          </cell>
          <cell r="F719">
            <v>1.85</v>
          </cell>
          <cell r="H719">
            <v>-1.665</v>
          </cell>
        </row>
        <row r="720">
          <cell r="B720" t="str">
            <v>TRAB.\PSUCIO 3    HOSP - 357</v>
          </cell>
          <cell r="C720" t="str">
            <v>T20</v>
          </cell>
        </row>
        <row r="721">
          <cell r="B721" t="str">
            <v>LLEGA A TECHO</v>
          </cell>
          <cell r="D721">
            <v>1</v>
          </cell>
          <cell r="E721">
            <v>3.62</v>
          </cell>
          <cell r="F721">
            <v>1.85</v>
          </cell>
          <cell r="H721">
            <v>6.697000000000001</v>
          </cell>
        </row>
        <row r="722">
          <cell r="B722" t="str">
            <v>LLEGA A VIGA</v>
          </cell>
          <cell r="D722">
            <v>1</v>
          </cell>
          <cell r="E722">
            <v>2.67</v>
          </cell>
          <cell r="F722">
            <v>1.85</v>
          </cell>
          <cell r="H722">
            <v>4.9394999999999998</v>
          </cell>
        </row>
        <row r="723">
          <cell r="B723" t="str">
            <v>(-) PUERTA</v>
          </cell>
          <cell r="D723">
            <v>-1</v>
          </cell>
          <cell r="E723">
            <v>0.9</v>
          </cell>
          <cell r="F723">
            <v>1.85</v>
          </cell>
          <cell r="H723">
            <v>-1.665</v>
          </cell>
        </row>
        <row r="724">
          <cell r="B724" t="str">
            <v>CORREDOR    HOSP - 362</v>
          </cell>
          <cell r="C724" t="str">
            <v>T22</v>
          </cell>
          <cell r="D724" t="str">
            <v xml:space="preserve"> </v>
          </cell>
        </row>
        <row r="725">
          <cell r="B725" t="str">
            <v>LLEGA A TECHO</v>
          </cell>
          <cell r="D725">
            <v>1</v>
          </cell>
          <cell r="E725">
            <v>37.89</v>
          </cell>
          <cell r="F725">
            <v>1.85</v>
          </cell>
          <cell r="H725">
            <v>70.096500000000006</v>
          </cell>
        </row>
        <row r="726">
          <cell r="B726" t="str">
            <v>(-) PUERTA</v>
          </cell>
          <cell r="D726">
            <v>-4</v>
          </cell>
          <cell r="E726">
            <v>1.2</v>
          </cell>
          <cell r="F726">
            <v>1.85</v>
          </cell>
          <cell r="H726">
            <v>-8.8800000000000008</v>
          </cell>
        </row>
        <row r="727">
          <cell r="B727" t="str">
            <v>(-) PUERTA</v>
          </cell>
          <cell r="D727">
            <v>-3</v>
          </cell>
          <cell r="E727">
            <v>1</v>
          </cell>
          <cell r="F727">
            <v>1.85</v>
          </cell>
          <cell r="H727">
            <v>-5.5500000000000007</v>
          </cell>
        </row>
        <row r="728">
          <cell r="B728" t="str">
            <v>(-) PUERTA</v>
          </cell>
          <cell r="D728">
            <v>-3</v>
          </cell>
          <cell r="E728">
            <v>0.9</v>
          </cell>
          <cell r="F728">
            <v>1.85</v>
          </cell>
          <cell r="H728">
            <v>-4.995000000000001</v>
          </cell>
        </row>
        <row r="729">
          <cell r="B729" t="str">
            <v>(-) PUERTA</v>
          </cell>
          <cell r="D729">
            <v>-3</v>
          </cell>
          <cell r="E729">
            <v>0.6</v>
          </cell>
          <cell r="F729">
            <v>1.85</v>
          </cell>
          <cell r="H729">
            <v>-3.3299999999999996</v>
          </cell>
        </row>
        <row r="730">
          <cell r="B730" t="str">
            <v>ESCLUSA    HOSP - 314A</v>
          </cell>
          <cell r="C730" t="str">
            <v>T07a</v>
          </cell>
          <cell r="D730" t="str">
            <v xml:space="preserve"> </v>
          </cell>
        </row>
        <row r="731">
          <cell r="B731" t="str">
            <v>LLEGA A TECHO</v>
          </cell>
          <cell r="D731">
            <v>1</v>
          </cell>
          <cell r="E731">
            <v>5.62</v>
          </cell>
          <cell r="F731">
            <v>1.85</v>
          </cell>
          <cell r="H731">
            <v>10.397</v>
          </cell>
        </row>
        <row r="732">
          <cell r="B732" t="str">
            <v>ATENCION DEL RECIEN NACIDO SANO DE 2 CUNAS    HOSP - 313</v>
          </cell>
          <cell r="C732" t="str">
            <v>T07</v>
          </cell>
          <cell r="D732" t="str">
            <v xml:space="preserve"> </v>
          </cell>
        </row>
        <row r="733">
          <cell r="B733" t="str">
            <v>LLEGA A VIGA</v>
          </cell>
          <cell r="D733">
            <v>1</v>
          </cell>
          <cell r="E733">
            <v>2.2000000000000002</v>
          </cell>
          <cell r="F733">
            <v>1.85</v>
          </cell>
          <cell r="H733">
            <v>4.07</v>
          </cell>
        </row>
        <row r="734">
          <cell r="B734" t="str">
            <v>ATENCION DEL RECIEN NACIDO CON PATOLOGIA 2 CUNAS/INCUBADORAS    HOSP - 314</v>
          </cell>
          <cell r="C734" t="str">
            <v>T07a</v>
          </cell>
        </row>
        <row r="735">
          <cell r="B735" t="str">
            <v>LLEGA A VIGA</v>
          </cell>
          <cell r="D735">
            <v>1</v>
          </cell>
          <cell r="E735">
            <v>6.53</v>
          </cell>
          <cell r="F735">
            <v>1.85</v>
          </cell>
          <cell r="H735">
            <v>12.080500000000001</v>
          </cell>
        </row>
        <row r="737">
          <cell r="B737" t="str">
            <v>SECTOR  S-3D</v>
          </cell>
        </row>
        <row r="738">
          <cell r="B738" t="str">
            <v>TERCER PISO</v>
          </cell>
        </row>
        <row r="739">
          <cell r="B739" t="str">
            <v>SECRETARIA \PDE LA \PUNIDAD 2    HOSP - 359</v>
          </cell>
          <cell r="C739" t="str">
            <v>T22</v>
          </cell>
        </row>
        <row r="740">
          <cell r="B740" t="str">
            <v>LLEGA A TECHO</v>
          </cell>
          <cell r="D740">
            <v>1</v>
          </cell>
          <cell r="E740">
            <v>4.6100000000000003</v>
          </cell>
          <cell r="F740">
            <v>1.85</v>
          </cell>
          <cell r="H740">
            <v>8.5285000000000011</v>
          </cell>
        </row>
        <row r="741">
          <cell r="B741" t="str">
            <v>LLEGA A VIGA</v>
          </cell>
          <cell r="D741">
            <v>1</v>
          </cell>
          <cell r="E741">
            <v>4.82</v>
          </cell>
          <cell r="F741">
            <v>1.85</v>
          </cell>
          <cell r="H741">
            <v>8.9170000000000016</v>
          </cell>
        </row>
        <row r="745">
          <cell r="A745" t="str">
            <v>ITEM</v>
          </cell>
          <cell r="B745" t="str">
            <v>DESCRIPCION</v>
          </cell>
          <cell r="C745" t="str">
            <v>TIPO</v>
          </cell>
          <cell r="D745" t="str">
            <v>Cantid.</v>
          </cell>
          <cell r="E745" t="str">
            <v xml:space="preserve">LARGO </v>
          </cell>
          <cell r="F745" t="str">
            <v>ALTO</v>
          </cell>
          <cell r="G745" t="str">
            <v>ANCHO</v>
          </cell>
          <cell r="H745" t="str">
            <v>PARCIAL</v>
          </cell>
          <cell r="I745" t="str">
            <v>TOTAL</v>
          </cell>
          <cell r="J745" t="str">
            <v>UND</v>
          </cell>
        </row>
        <row r="746">
          <cell r="A746" t="e">
            <v>#REF!</v>
          </cell>
          <cell r="B746" t="e">
            <v>#REF!</v>
          </cell>
          <cell r="I746">
            <v>273.81850000000003</v>
          </cell>
          <cell r="J746" t="e">
            <v>#REF!</v>
          </cell>
        </row>
        <row r="747">
          <cell r="A747" t="str">
            <v>VER PLANOS - (A-01 PLANTA 1P / A-011 ELEV. 1 / A-011 ELEV. 2 / A-011 ELEV. 3)</v>
          </cell>
        </row>
        <row r="750">
          <cell r="B750" t="str">
            <v>SECTOR  S-2B</v>
          </cell>
        </row>
        <row r="751">
          <cell r="B751" t="str">
            <v>SEGUNDO PISO</v>
          </cell>
        </row>
        <row r="752">
          <cell r="B752" t="str">
            <v>ALMACEN DE EQUIPO DE RAYOS X RODABLE    CQUI - 230</v>
          </cell>
          <cell r="C752" t="str">
            <v>T07</v>
          </cell>
        </row>
        <row r="753">
          <cell r="B753" t="str">
            <v>LLEGA A TECHO</v>
          </cell>
          <cell r="D753">
            <v>1</v>
          </cell>
          <cell r="E753">
            <v>2</v>
          </cell>
          <cell r="F753">
            <v>1.85</v>
          </cell>
          <cell r="H753">
            <v>3.7</v>
          </cell>
        </row>
        <row r="754">
          <cell r="B754" t="str">
            <v>ALMACEN INSUMOS Y MAT. ESTERIL    CQUI - 231</v>
          </cell>
          <cell r="C754" t="str">
            <v>T07</v>
          </cell>
        </row>
        <row r="755">
          <cell r="B755" t="str">
            <v>LLEGA A TECHO</v>
          </cell>
          <cell r="D755">
            <v>1</v>
          </cell>
          <cell r="E755">
            <v>2.1</v>
          </cell>
          <cell r="F755">
            <v>1.85</v>
          </cell>
          <cell r="H755">
            <v>3.8850000000000002</v>
          </cell>
        </row>
        <row r="756">
          <cell r="B756" t="str">
            <v>ALMACEN DE EQUIPOS PARA SALAS DE OPERACIONES    CQUI - 228</v>
          </cell>
          <cell r="C756" t="str">
            <v>T07</v>
          </cell>
        </row>
        <row r="757">
          <cell r="B757" t="str">
            <v>LLEGA A TECHO</v>
          </cell>
          <cell r="D757">
            <v>1</v>
          </cell>
          <cell r="E757">
            <v>6.87</v>
          </cell>
          <cell r="F757">
            <v>1.85</v>
          </cell>
          <cell r="H757">
            <v>12.7095</v>
          </cell>
        </row>
        <row r="758">
          <cell r="B758" t="str">
            <v>(-) PUERTA</v>
          </cell>
          <cell r="D758">
            <v>-1</v>
          </cell>
          <cell r="E758">
            <v>5.87</v>
          </cell>
          <cell r="F758">
            <v>1.85</v>
          </cell>
          <cell r="H758">
            <v>-10.859500000000001</v>
          </cell>
        </row>
        <row r="759">
          <cell r="B759" t="str">
            <v>(-) PUERTA</v>
          </cell>
          <cell r="D759">
            <v>-1</v>
          </cell>
          <cell r="E759">
            <v>0.9</v>
          </cell>
          <cell r="F759">
            <v>1.85</v>
          </cell>
          <cell r="H759">
            <v>-1.665</v>
          </cell>
        </row>
        <row r="760">
          <cell r="B760" t="str">
            <v>ALMACEN DE MEDICAMENTOS E INSUMOS    CQUI - 232</v>
          </cell>
          <cell r="C760" t="str">
            <v>T07</v>
          </cell>
        </row>
        <row r="761">
          <cell r="B761" t="str">
            <v>LLEGA A TECHO</v>
          </cell>
          <cell r="D761">
            <v>1</v>
          </cell>
          <cell r="E761">
            <v>3.32</v>
          </cell>
          <cell r="F761">
            <v>1.85</v>
          </cell>
          <cell r="H761">
            <v>6.1420000000000003</v>
          </cell>
        </row>
        <row r="762">
          <cell r="A762" t="str">
            <v xml:space="preserve"> </v>
          </cell>
          <cell r="B762" t="str">
            <v>LLEGA A VIGA</v>
          </cell>
          <cell r="D762">
            <v>1</v>
          </cell>
          <cell r="E762">
            <v>2.2000000000000002</v>
          </cell>
          <cell r="F762">
            <v>1.85</v>
          </cell>
          <cell r="H762">
            <v>4.07</v>
          </cell>
        </row>
        <row r="763">
          <cell r="B763" t="str">
            <v>TRANSFER    CQUI - 225</v>
          </cell>
          <cell r="C763" t="str">
            <v>T22</v>
          </cell>
        </row>
        <row r="764">
          <cell r="B764" t="str">
            <v>LLEGA A TECHO</v>
          </cell>
          <cell r="D764">
            <v>1</v>
          </cell>
          <cell r="E764">
            <v>1.38</v>
          </cell>
          <cell r="F764">
            <v>1.85</v>
          </cell>
          <cell r="H764">
            <v>2.5529999999999999</v>
          </cell>
        </row>
        <row r="765">
          <cell r="B765" t="str">
            <v>LLEGA A VIGA</v>
          </cell>
          <cell r="D765">
            <v>1</v>
          </cell>
          <cell r="E765">
            <v>4.05</v>
          </cell>
          <cell r="F765">
            <v>1.85</v>
          </cell>
          <cell r="H765">
            <v>7.4924999999999997</v>
          </cell>
        </row>
        <row r="766">
          <cell r="B766" t="str">
            <v>(-) PUERTA</v>
          </cell>
          <cell r="D766">
            <v>-1</v>
          </cell>
          <cell r="E766">
            <v>1</v>
          </cell>
          <cell r="F766">
            <v>1.85</v>
          </cell>
          <cell r="H766">
            <v>-1.85</v>
          </cell>
        </row>
        <row r="767">
          <cell r="B767" t="str">
            <v>ESTACION DE CAMILLAS    CQUI - 202</v>
          </cell>
          <cell r="C767" t="str">
            <v>T22</v>
          </cell>
        </row>
        <row r="768">
          <cell r="B768" t="str">
            <v>LLEGA A TECHO</v>
          </cell>
          <cell r="D768">
            <v>1</v>
          </cell>
          <cell r="E768">
            <v>6.05</v>
          </cell>
          <cell r="F768">
            <v>1.85</v>
          </cell>
          <cell r="H768">
            <v>11.192500000000001</v>
          </cell>
        </row>
        <row r="769">
          <cell r="B769" t="str">
            <v>TRABAJO ANEST.    CQUI - 237</v>
          </cell>
          <cell r="C769" t="str">
            <v>T07</v>
          </cell>
        </row>
        <row r="770">
          <cell r="B770" t="str">
            <v>LLEGA A TECHO</v>
          </cell>
          <cell r="D770">
            <v>1</v>
          </cell>
          <cell r="E770">
            <v>6.7</v>
          </cell>
          <cell r="F770">
            <v>1.85</v>
          </cell>
          <cell r="H770">
            <v>12.395000000000001</v>
          </cell>
        </row>
        <row r="771">
          <cell r="B771" t="str">
            <v>(-) PUERTA</v>
          </cell>
          <cell r="D771">
            <v>-1</v>
          </cell>
          <cell r="E771">
            <v>1</v>
          </cell>
          <cell r="F771">
            <v>1.85</v>
          </cell>
          <cell r="H771">
            <v>-1.85</v>
          </cell>
        </row>
        <row r="772">
          <cell r="B772" t="str">
            <v>CORREDOR TECNICO CENTRO QUIRURGICO  CQUI - 224</v>
          </cell>
          <cell r="C772" t="str">
            <v>T07</v>
          </cell>
        </row>
        <row r="773">
          <cell r="A773" t="str">
            <v xml:space="preserve"> </v>
          </cell>
          <cell r="B773" t="str">
            <v>LLEGA A TECHO</v>
          </cell>
          <cell r="D773">
            <v>1</v>
          </cell>
          <cell r="E773">
            <v>5.81</v>
          </cell>
          <cell r="F773">
            <v>1.85</v>
          </cell>
          <cell r="H773">
            <v>10.7485</v>
          </cell>
        </row>
        <row r="774">
          <cell r="B774" t="str">
            <v>(-) PUERTA</v>
          </cell>
          <cell r="D774">
            <v>-1</v>
          </cell>
          <cell r="E774">
            <v>1</v>
          </cell>
          <cell r="F774">
            <v>1.85</v>
          </cell>
          <cell r="H774">
            <v>-1.85</v>
          </cell>
        </row>
        <row r="776">
          <cell r="B776" t="str">
            <v>SECTOR  S-2C</v>
          </cell>
        </row>
        <row r="777">
          <cell r="B777" t="str">
            <v>SEGUNDO PISO</v>
          </cell>
        </row>
        <row r="778">
          <cell r="B778" t="str">
            <v>TOPICO DE PROCEDIMIENTOS DE CONSULTA EXTERNA    CEX - 222</v>
          </cell>
          <cell r="C778" t="str">
            <v>T07</v>
          </cell>
        </row>
        <row r="779">
          <cell r="A779" t="str">
            <v xml:space="preserve"> </v>
          </cell>
          <cell r="B779" t="str">
            <v>LLEGA A VIGA</v>
          </cell>
          <cell r="D779">
            <v>1</v>
          </cell>
          <cell r="E779">
            <v>4.04</v>
          </cell>
          <cell r="F779">
            <v>1.85</v>
          </cell>
          <cell r="H779">
            <v>7.4740000000000002</v>
          </cell>
        </row>
        <row r="781">
          <cell r="B781" t="str">
            <v>SECTOR  S-2K</v>
          </cell>
        </row>
        <row r="782">
          <cell r="B782" t="str">
            <v>SEGUNDO PISO</v>
          </cell>
        </row>
        <row r="783">
          <cell r="B783" t="str">
            <v>SALA DE FISIOTERAPIA    MFR - 205</v>
          </cell>
          <cell r="C783" t="str">
            <v>T07</v>
          </cell>
        </row>
        <row r="784">
          <cell r="B784" t="str">
            <v>LLEGA A TECHO</v>
          </cell>
          <cell r="D784">
            <v>1</v>
          </cell>
          <cell r="E784">
            <v>10.55</v>
          </cell>
          <cell r="F784">
            <v>1.85</v>
          </cell>
          <cell r="H784">
            <v>19.517500000000002</v>
          </cell>
        </row>
        <row r="785">
          <cell r="B785" t="str">
            <v>LLEGA A VIGA</v>
          </cell>
          <cell r="D785">
            <v>1</v>
          </cell>
          <cell r="E785">
            <v>11</v>
          </cell>
          <cell r="F785">
            <v>1.85</v>
          </cell>
          <cell r="H785">
            <v>20.350000000000001</v>
          </cell>
        </row>
        <row r="786">
          <cell r="B786" t="str">
            <v>(-) PUERTA</v>
          </cell>
          <cell r="D786">
            <v>-1</v>
          </cell>
          <cell r="E786">
            <v>1</v>
          </cell>
          <cell r="F786">
            <v>1.85</v>
          </cell>
          <cell r="H786">
            <v>-1.85</v>
          </cell>
        </row>
        <row r="787">
          <cell r="B787" t="str">
            <v>GIMNASIO ADULTOS Y NIÑOS    MFR - 206</v>
          </cell>
          <cell r="C787" t="str">
            <v>T07</v>
          </cell>
        </row>
        <row r="788">
          <cell r="B788" t="str">
            <v>LLEGA A TECHO</v>
          </cell>
          <cell r="D788">
            <v>1</v>
          </cell>
          <cell r="E788">
            <v>9.9499999999999993</v>
          </cell>
          <cell r="F788">
            <v>1.85</v>
          </cell>
          <cell r="H788">
            <v>18.407499999999999</v>
          </cell>
        </row>
        <row r="789">
          <cell r="B789" t="str">
            <v>LLEGA A VIGA</v>
          </cell>
          <cell r="D789">
            <v>1</v>
          </cell>
          <cell r="E789">
            <v>17.649999999999999</v>
          </cell>
          <cell r="F789">
            <v>1.85</v>
          </cell>
          <cell r="H789">
            <v>32.652499999999996</v>
          </cell>
        </row>
        <row r="790">
          <cell r="B790" t="str">
            <v>(-) PUERTA</v>
          </cell>
          <cell r="D790">
            <v>-1</v>
          </cell>
          <cell r="E790">
            <v>1.8</v>
          </cell>
          <cell r="F790">
            <v>1.85</v>
          </cell>
          <cell r="H790">
            <v>-3.33</v>
          </cell>
        </row>
        <row r="792">
          <cell r="B792" t="str">
            <v>SECTOR  S-3B</v>
          </cell>
        </row>
        <row r="793">
          <cell r="B793" t="str">
            <v>TERCER PISO</v>
          </cell>
        </row>
        <row r="794">
          <cell r="B794" t="str">
            <v>CORREDOR  HOSPITALIZACION  HOSP - 362</v>
          </cell>
          <cell r="C794" t="str">
            <v>T22</v>
          </cell>
          <cell r="D794" t="str">
            <v xml:space="preserve"> </v>
          </cell>
        </row>
        <row r="795">
          <cell r="B795" t="str">
            <v>LLEGA A TECHO</v>
          </cell>
          <cell r="D795">
            <v>1</v>
          </cell>
          <cell r="E795">
            <v>54.17</v>
          </cell>
          <cell r="F795">
            <v>1.85</v>
          </cell>
          <cell r="H795">
            <v>100.2145</v>
          </cell>
        </row>
        <row r="796">
          <cell r="B796" t="str">
            <v>LLEGA A VIGA</v>
          </cell>
          <cell r="D796">
            <v>1</v>
          </cell>
          <cell r="E796">
            <v>2.2999999999999998</v>
          </cell>
          <cell r="F796">
            <v>1.85</v>
          </cell>
          <cell r="H796">
            <v>4.2549999999999999</v>
          </cell>
        </row>
        <row r="797">
          <cell r="B797" t="str">
            <v>(-) PUERTA</v>
          </cell>
          <cell r="D797">
            <v>-2</v>
          </cell>
          <cell r="E797">
            <v>1.8</v>
          </cell>
          <cell r="F797">
            <v>1.85</v>
          </cell>
          <cell r="H797">
            <v>-6.66</v>
          </cell>
        </row>
        <row r="798">
          <cell r="B798" t="str">
            <v>(-) PUERTA</v>
          </cell>
          <cell r="D798">
            <v>-3</v>
          </cell>
          <cell r="E798">
            <v>1.2</v>
          </cell>
          <cell r="F798">
            <v>1.85</v>
          </cell>
          <cell r="H798">
            <v>-6.6599999999999993</v>
          </cell>
        </row>
        <row r="799">
          <cell r="B799" t="str">
            <v>(-) PUERTA</v>
          </cell>
          <cell r="D799">
            <v>-6</v>
          </cell>
          <cell r="E799">
            <v>1</v>
          </cell>
          <cell r="F799">
            <v>1.85</v>
          </cell>
          <cell r="H799">
            <v>-11.100000000000001</v>
          </cell>
        </row>
        <row r="800">
          <cell r="B800" t="str">
            <v>(-) PUERTA</v>
          </cell>
          <cell r="D800">
            <v>-1</v>
          </cell>
          <cell r="E800">
            <v>1</v>
          </cell>
          <cell r="F800">
            <v>1.85</v>
          </cell>
          <cell r="H800">
            <v>-1.85</v>
          </cell>
        </row>
        <row r="801">
          <cell r="B801" t="str">
            <v>(-) PUERTA</v>
          </cell>
          <cell r="D801">
            <v>-3</v>
          </cell>
          <cell r="E801">
            <v>0.9</v>
          </cell>
          <cell r="F801">
            <v>1.85</v>
          </cell>
          <cell r="H801">
            <v>-4.995000000000001</v>
          </cell>
        </row>
        <row r="802">
          <cell r="B802" t="str">
            <v>(-) PUERTA</v>
          </cell>
          <cell r="D802">
            <v>-6</v>
          </cell>
          <cell r="E802">
            <v>0.6</v>
          </cell>
          <cell r="F802">
            <v>1.85</v>
          </cell>
          <cell r="H802">
            <v>-6.6599999999999993</v>
          </cell>
        </row>
        <row r="803">
          <cell r="B803" t="str">
            <v>ESCLUSA    HOSP - 337B</v>
          </cell>
          <cell r="C803" t="str">
            <v>T07a</v>
          </cell>
        </row>
        <row r="804">
          <cell r="B804" t="str">
            <v>LLEGA A TECHO</v>
          </cell>
          <cell r="D804">
            <v>1</v>
          </cell>
          <cell r="E804">
            <v>4.5199999999999996</v>
          </cell>
          <cell r="F804">
            <v>1.85</v>
          </cell>
          <cell r="H804">
            <v>8.3620000000000001</v>
          </cell>
        </row>
        <row r="805">
          <cell r="B805" t="str">
            <v>LLEGA A VIGA</v>
          </cell>
          <cell r="D805">
            <v>1</v>
          </cell>
          <cell r="E805">
            <v>2.0299999999999998</v>
          </cell>
          <cell r="F805">
            <v>1.85</v>
          </cell>
          <cell r="H805">
            <v>3.7554999999999996</v>
          </cell>
        </row>
        <row r="806">
          <cell r="B806" t="str">
            <v>(-) PUERTA</v>
          </cell>
          <cell r="D806">
            <v>-1</v>
          </cell>
          <cell r="E806">
            <v>1.2</v>
          </cell>
          <cell r="F806">
            <v>1.85</v>
          </cell>
          <cell r="H806">
            <v>-2.2200000000000002</v>
          </cell>
        </row>
        <row r="807">
          <cell r="B807" t="str">
            <v>ESTACION DE CAMILLAS Y SILLAS DE RUEDAS    HOSP - 344</v>
          </cell>
          <cell r="C807" t="str">
            <v>T22</v>
          </cell>
        </row>
        <row r="808">
          <cell r="B808" t="str">
            <v>LLEGA A TECHO</v>
          </cell>
          <cell r="D808">
            <v>1</v>
          </cell>
          <cell r="E808">
            <v>2.72</v>
          </cell>
          <cell r="F808">
            <v>1.85</v>
          </cell>
          <cell r="H808">
            <v>5.0320000000000009</v>
          </cell>
        </row>
        <row r="809">
          <cell r="B809" t="str">
            <v>LLEGA A VIGA</v>
          </cell>
          <cell r="D809">
            <v>1</v>
          </cell>
          <cell r="E809">
            <v>3.22</v>
          </cell>
          <cell r="F809">
            <v>1.85</v>
          </cell>
          <cell r="H809">
            <v>5.9570000000000007</v>
          </cell>
        </row>
        <row r="810">
          <cell r="B810" t="str">
            <v>ESTACION DE\PENFERMERAS 1    HOSP - 342</v>
          </cell>
          <cell r="C810" t="str">
            <v>T22a</v>
          </cell>
        </row>
        <row r="811">
          <cell r="B811" t="str">
            <v>LLEGA A TECHO</v>
          </cell>
          <cell r="D811">
            <v>1</v>
          </cell>
          <cell r="E811">
            <v>6.53</v>
          </cell>
          <cell r="F811">
            <v>1.85</v>
          </cell>
          <cell r="H811">
            <v>12.080500000000001</v>
          </cell>
        </row>
        <row r="812">
          <cell r="B812" t="str">
            <v>(-) PUERTA</v>
          </cell>
          <cell r="D812">
            <v>-1</v>
          </cell>
          <cell r="E812">
            <v>0.9</v>
          </cell>
          <cell r="F812">
            <v>1.85</v>
          </cell>
          <cell r="H812">
            <v>-1.665</v>
          </cell>
        </row>
        <row r="813">
          <cell r="B813" t="str">
            <v>TRAB.\PLIMPIO 1    HOSP - 342A</v>
          </cell>
          <cell r="C813" t="str">
            <v>T20</v>
          </cell>
        </row>
        <row r="814">
          <cell r="B814" t="str">
            <v>LLEGA A TECHO</v>
          </cell>
          <cell r="D814">
            <v>1</v>
          </cell>
          <cell r="E814">
            <v>3.45</v>
          </cell>
          <cell r="F814">
            <v>1.85</v>
          </cell>
          <cell r="H814">
            <v>6.3825000000000003</v>
          </cell>
        </row>
        <row r="815">
          <cell r="A815" t="str">
            <v xml:space="preserve"> </v>
          </cell>
          <cell r="B815" t="str">
            <v>LLEGA A VIGA</v>
          </cell>
          <cell r="D815">
            <v>1</v>
          </cell>
          <cell r="E815">
            <v>3.25</v>
          </cell>
          <cell r="F815">
            <v>1.85</v>
          </cell>
          <cell r="H815">
            <v>6.0125000000000002</v>
          </cell>
        </row>
        <row r="816">
          <cell r="B816" t="str">
            <v>TRAB.\PSUCIO 1    HOSP - 343</v>
          </cell>
          <cell r="C816" t="str">
            <v>T20</v>
          </cell>
        </row>
        <row r="817">
          <cell r="B817" t="str">
            <v>LLEGA A TECHO</v>
          </cell>
          <cell r="D817">
            <v>1</v>
          </cell>
          <cell r="E817">
            <v>5.82</v>
          </cell>
          <cell r="F817">
            <v>1.85</v>
          </cell>
          <cell r="H817">
            <v>10.767000000000001</v>
          </cell>
        </row>
        <row r="818">
          <cell r="A818" t="str">
            <v xml:space="preserve"> </v>
          </cell>
          <cell r="B818" t="str">
            <v>LLEGA A VIGA</v>
          </cell>
          <cell r="D818">
            <v>1</v>
          </cell>
          <cell r="E818">
            <v>2.4</v>
          </cell>
          <cell r="F818">
            <v>1.85</v>
          </cell>
          <cell r="H818">
            <v>4.4400000000000004</v>
          </cell>
        </row>
        <row r="819">
          <cell r="B819" t="str">
            <v>(-) PUERTA</v>
          </cell>
          <cell r="D819">
            <v>-1</v>
          </cell>
          <cell r="E819">
            <v>0.9</v>
          </cell>
          <cell r="F819">
            <v>1.85</v>
          </cell>
          <cell r="H819">
            <v>-1.665</v>
          </cell>
        </row>
        <row r="822">
          <cell r="A822" t="str">
            <v>01.05.02</v>
          </cell>
          <cell r="B822" t="str">
            <v xml:space="preserve">      CONTRAZOCALOS</v>
          </cell>
        </row>
        <row r="824">
          <cell r="A824" t="str">
            <v>ITEM</v>
          </cell>
          <cell r="B824" t="str">
            <v>DESCRIPCION</v>
          </cell>
          <cell r="C824" t="str">
            <v>TIPO</v>
          </cell>
          <cell r="D824" t="str">
            <v>Cantid.</v>
          </cell>
          <cell r="E824" t="str">
            <v xml:space="preserve">LARGO </v>
          </cell>
          <cell r="F824" t="str">
            <v>ALTO</v>
          </cell>
          <cell r="G824" t="str">
            <v>ANCHO</v>
          </cell>
          <cell r="H824" t="str">
            <v>PARCIAL</v>
          </cell>
          <cell r="I824" t="str">
            <v>TOTAL</v>
          </cell>
          <cell r="J824" t="str">
            <v>UND</v>
          </cell>
        </row>
        <row r="825">
          <cell r="A825" t="str">
            <v>01.05.02.01</v>
          </cell>
          <cell r="B825" t="str">
            <v>CONTRAZOCALO DE CERAMICO, 45 cm x 10cm</v>
          </cell>
          <cell r="I825">
            <v>581.15499999999997</v>
          </cell>
          <cell r="J825" t="str">
            <v>m</v>
          </cell>
        </row>
        <row r="826">
          <cell r="A826" t="str">
            <v>VER PLANOS - (A-01 PLANTA 1P / A-02 PLANTA 2P / A-03 PLANTA 3P /  A-04 PLANTA 4P)</v>
          </cell>
        </row>
        <row r="827">
          <cell r="B827" t="str">
            <v>SECTOR  S-1A</v>
          </cell>
        </row>
        <row r="828">
          <cell r="B828" t="str">
            <v>PRIMER PISO</v>
          </cell>
        </row>
        <row r="829">
          <cell r="B829" t="str">
            <v>CUARTO TECNICO    EME - 147</v>
          </cell>
          <cell r="C829" t="str">
            <v>T29</v>
          </cell>
        </row>
        <row r="830">
          <cell r="B830" t="str">
            <v>LLEGA A TECHO</v>
          </cell>
          <cell r="D830">
            <v>1</v>
          </cell>
          <cell r="E830">
            <v>7.45</v>
          </cell>
          <cell r="H830">
            <v>7.45</v>
          </cell>
        </row>
        <row r="831">
          <cell r="B831" t="str">
            <v>LLEGA A VIGA</v>
          </cell>
          <cell r="D831">
            <v>1</v>
          </cell>
          <cell r="E831">
            <v>6.45</v>
          </cell>
          <cell r="H831">
            <v>6.45</v>
          </cell>
        </row>
        <row r="832">
          <cell r="B832" t="str">
            <v>(-) PUERTA</v>
          </cell>
          <cell r="D832">
            <v>-1</v>
          </cell>
          <cell r="E832">
            <v>1</v>
          </cell>
          <cell r="H832">
            <v>-1</v>
          </cell>
        </row>
        <row r="834">
          <cell r="B834" t="str">
            <v>SECTOR  S-2A</v>
          </cell>
        </row>
        <row r="835">
          <cell r="B835" t="str">
            <v>SEGUNDO PISO</v>
          </cell>
        </row>
        <row r="836">
          <cell r="B836" t="str">
            <v>CUARTO TECNICO    INST - 201</v>
          </cell>
          <cell r="C836" t="str">
            <v>T29</v>
          </cell>
        </row>
        <row r="837">
          <cell r="B837" t="str">
            <v>LLEGA A TECHO</v>
          </cell>
          <cell r="D837">
            <v>1</v>
          </cell>
          <cell r="E837">
            <v>7.8</v>
          </cell>
          <cell r="H837">
            <v>7.8</v>
          </cell>
        </row>
        <row r="838">
          <cell r="B838" t="str">
            <v>LLEGA A VIGA</v>
          </cell>
          <cell r="D838">
            <v>1</v>
          </cell>
          <cell r="E838">
            <v>6.8</v>
          </cell>
          <cell r="H838">
            <v>6.8</v>
          </cell>
        </row>
        <row r="839">
          <cell r="B839" t="str">
            <v>(-) PUERTA</v>
          </cell>
          <cell r="D839">
            <v>-1</v>
          </cell>
          <cell r="E839">
            <v>1.8</v>
          </cell>
          <cell r="H839">
            <v>-1.8</v>
          </cell>
        </row>
        <row r="841">
          <cell r="B841" t="str">
            <v>SECTOR  S-1B</v>
          </cell>
        </row>
        <row r="842">
          <cell r="B842" t="str">
            <v>PRIMER PISO</v>
          </cell>
        </row>
        <row r="843">
          <cell r="B843" t="str">
            <v>ESTACION CAMILLAS Y SILLAS DE RUEDAS    EME - 107A</v>
          </cell>
          <cell r="C843" t="str">
            <v>T21</v>
          </cell>
        </row>
        <row r="844">
          <cell r="B844" t="str">
            <v>LLEGA A TECHO</v>
          </cell>
          <cell r="D844">
            <v>1</v>
          </cell>
          <cell r="E844">
            <v>5.75</v>
          </cell>
          <cell r="H844">
            <v>5.75</v>
          </cell>
        </row>
        <row r="845">
          <cell r="B845" t="str">
            <v>LLEGA A VIGA</v>
          </cell>
          <cell r="D845">
            <v>1</v>
          </cell>
          <cell r="E845">
            <v>2.4</v>
          </cell>
          <cell r="H845">
            <v>2.4</v>
          </cell>
        </row>
        <row r="847">
          <cell r="B847" t="str">
            <v>SECTOR  S-1C</v>
          </cell>
        </row>
        <row r="848">
          <cell r="B848" t="str">
            <v>PRIMER PISO</v>
          </cell>
        </row>
        <row r="849">
          <cell r="B849" t="str">
            <v>SALA DE TELECOMUNIC.\ III    INFO - 101</v>
          </cell>
          <cell r="C849" t="str">
            <v>T29</v>
          </cell>
          <cell r="D849" t="str">
            <v xml:space="preserve"> </v>
          </cell>
        </row>
        <row r="850">
          <cell r="A850" t="str">
            <v xml:space="preserve"> </v>
          </cell>
          <cell r="B850" t="str">
            <v>LLEGA A TECHO</v>
          </cell>
          <cell r="D850">
            <v>1</v>
          </cell>
          <cell r="E850">
            <v>4.0999999999999996</v>
          </cell>
          <cell r="H850">
            <v>4.0999999999999996</v>
          </cell>
        </row>
        <row r="851">
          <cell r="B851" t="str">
            <v>LLEGA A VIGA</v>
          </cell>
          <cell r="D851">
            <v>1</v>
          </cell>
          <cell r="E851">
            <v>3.13</v>
          </cell>
          <cell r="H851">
            <v>3.13</v>
          </cell>
        </row>
        <row r="852">
          <cell r="B852" t="str">
            <v>(-) PUERTA</v>
          </cell>
          <cell r="D852">
            <v>-1</v>
          </cell>
          <cell r="E852">
            <v>1</v>
          </cell>
          <cell r="H852">
            <v>-1</v>
          </cell>
        </row>
        <row r="853">
          <cell r="B853" t="str">
            <v>DEPOSITO    CEX - 133</v>
          </cell>
          <cell r="C853" t="str">
            <v>T29</v>
          </cell>
          <cell r="D853" t="str">
            <v xml:space="preserve"> </v>
          </cell>
        </row>
        <row r="854">
          <cell r="A854" t="str">
            <v xml:space="preserve"> </v>
          </cell>
          <cell r="B854" t="str">
            <v>LLEGA A TECHO</v>
          </cell>
          <cell r="D854">
            <v>1</v>
          </cell>
          <cell r="E854">
            <v>20.5</v>
          </cell>
          <cell r="H854">
            <v>20.5</v>
          </cell>
        </row>
        <row r="855">
          <cell r="B855" t="str">
            <v>LLEGA A VIGA</v>
          </cell>
          <cell r="D855">
            <v>1</v>
          </cell>
          <cell r="E855">
            <v>7.2</v>
          </cell>
          <cell r="H855">
            <v>7.2</v>
          </cell>
        </row>
        <row r="856">
          <cell r="B856" t="str">
            <v>(-) PUERTA</v>
          </cell>
          <cell r="D856">
            <v>-1</v>
          </cell>
          <cell r="E856">
            <v>0.8</v>
          </cell>
          <cell r="H856">
            <v>-0.8</v>
          </cell>
        </row>
        <row r="858">
          <cell r="B858" t="str">
            <v>SECTOR  S-1D</v>
          </cell>
        </row>
        <row r="859">
          <cell r="B859" t="str">
            <v>PRIMER PISO</v>
          </cell>
        </row>
        <row r="860">
          <cell r="B860" t="str">
            <v>CUARTO DE ELECTRICAS    INST - 102</v>
          </cell>
          <cell r="C860" t="str">
            <v>T30</v>
          </cell>
        </row>
        <row r="861">
          <cell r="A861" t="str">
            <v xml:space="preserve"> </v>
          </cell>
          <cell r="B861" t="str">
            <v>LLEGA A TECHO</v>
          </cell>
          <cell r="D861">
            <v>1</v>
          </cell>
          <cell r="E861">
            <v>2.93</v>
          </cell>
          <cell r="H861">
            <v>2.93</v>
          </cell>
        </row>
        <row r="862">
          <cell r="A862" t="str">
            <v xml:space="preserve"> </v>
          </cell>
          <cell r="B862" t="str">
            <v>LLEGA A VIGA</v>
          </cell>
          <cell r="D862">
            <v>1</v>
          </cell>
          <cell r="E862">
            <v>9.23</v>
          </cell>
          <cell r="H862">
            <v>9.23</v>
          </cell>
        </row>
        <row r="863">
          <cell r="B863" t="str">
            <v>(-) PUERTA</v>
          </cell>
          <cell r="D863">
            <v>-1</v>
          </cell>
          <cell r="E863">
            <v>1</v>
          </cell>
          <cell r="H863">
            <v>-1</v>
          </cell>
        </row>
        <row r="864">
          <cell r="B864" t="str">
            <v>INST. SANITARIAS    INST - 103</v>
          </cell>
          <cell r="C864" t="str">
            <v>T30</v>
          </cell>
        </row>
        <row r="865">
          <cell r="A865" t="str">
            <v xml:space="preserve"> </v>
          </cell>
          <cell r="B865" t="str">
            <v>LLEGA A TECHO</v>
          </cell>
          <cell r="D865">
            <v>1</v>
          </cell>
          <cell r="E865">
            <v>5.71</v>
          </cell>
          <cell r="H865">
            <v>5.71</v>
          </cell>
        </row>
        <row r="866">
          <cell r="A866" t="str">
            <v xml:space="preserve"> </v>
          </cell>
          <cell r="B866" t="str">
            <v>LLEGA A VIGA</v>
          </cell>
          <cell r="D866">
            <v>1</v>
          </cell>
          <cell r="E866">
            <v>1.9</v>
          </cell>
          <cell r="H866">
            <v>1.9</v>
          </cell>
        </row>
        <row r="867">
          <cell r="B867" t="str">
            <v>(-) PUERTA</v>
          </cell>
          <cell r="D867">
            <v>-1</v>
          </cell>
          <cell r="E867">
            <v>0.6</v>
          </cell>
          <cell r="H867">
            <v>-0.6</v>
          </cell>
        </row>
        <row r="869">
          <cell r="B869" t="str">
            <v>SECTOR  S-2C</v>
          </cell>
        </row>
        <row r="870">
          <cell r="B870" t="str">
            <v>SEGUNDO PISO</v>
          </cell>
        </row>
        <row r="871">
          <cell r="B871" t="str">
            <v>SALA DE TELECOMUNIC. 2  INFO - 213</v>
          </cell>
          <cell r="C871" t="str">
            <v>T29</v>
          </cell>
        </row>
        <row r="872">
          <cell r="A872" t="str">
            <v xml:space="preserve"> </v>
          </cell>
          <cell r="B872" t="str">
            <v>LLEGA A TECHO</v>
          </cell>
          <cell r="D872">
            <v>1</v>
          </cell>
          <cell r="E872">
            <v>7.19</v>
          </cell>
          <cell r="H872">
            <v>7.19</v>
          </cell>
        </row>
        <row r="873">
          <cell r="A873" t="str">
            <v xml:space="preserve"> </v>
          </cell>
          <cell r="B873" t="str">
            <v>LLEGA A VIGA</v>
          </cell>
          <cell r="D873">
            <v>1</v>
          </cell>
          <cell r="E873">
            <v>7.19</v>
          </cell>
          <cell r="H873">
            <v>7.19</v>
          </cell>
        </row>
        <row r="874">
          <cell r="B874" t="str">
            <v>(-) PUERTA</v>
          </cell>
          <cell r="D874">
            <v>-1</v>
          </cell>
          <cell r="E874">
            <v>1</v>
          </cell>
          <cell r="H874">
            <v>-1</v>
          </cell>
        </row>
        <row r="876">
          <cell r="B876" t="str">
            <v>SECTOR  S-2D</v>
          </cell>
        </row>
        <row r="877">
          <cell r="B877" t="str">
            <v>SEGUNDO PISO</v>
          </cell>
        </row>
        <row r="878">
          <cell r="B878" t="str">
            <v>SALA DE TELECOMUNICACIONES III    INFO - 212</v>
          </cell>
          <cell r="C878" t="str">
            <v>T29</v>
          </cell>
          <cell r="D878" t="str">
            <v xml:space="preserve"> </v>
          </cell>
        </row>
        <row r="879">
          <cell r="B879" t="str">
            <v>LLEGA A TECHO</v>
          </cell>
          <cell r="D879">
            <v>1</v>
          </cell>
          <cell r="E879">
            <v>14</v>
          </cell>
          <cell r="H879">
            <v>14</v>
          </cell>
        </row>
        <row r="880">
          <cell r="B880" t="str">
            <v>(-) PUERTA</v>
          </cell>
          <cell r="D880">
            <v>-1</v>
          </cell>
          <cell r="E880">
            <v>1</v>
          </cell>
          <cell r="H880">
            <v>-1</v>
          </cell>
        </row>
        <row r="881">
          <cell r="B881" t="str">
            <v>SALA DE CONTROL ELECTRICO I    INFO - 207</v>
          </cell>
          <cell r="C881" t="str">
            <v>T29</v>
          </cell>
        </row>
        <row r="882">
          <cell r="B882" t="str">
            <v>LLEGA A TECHO</v>
          </cell>
          <cell r="D882">
            <v>1</v>
          </cell>
          <cell r="E882">
            <v>12.3</v>
          </cell>
          <cell r="H882">
            <v>12.3</v>
          </cell>
        </row>
        <row r="883">
          <cell r="B883" t="str">
            <v>(-) PUERTA</v>
          </cell>
          <cell r="D883">
            <v>-1</v>
          </cell>
          <cell r="E883">
            <v>1</v>
          </cell>
          <cell r="H883">
            <v>-1</v>
          </cell>
        </row>
        <row r="884">
          <cell r="B884" t="str">
            <v>SALA DE ADMINISTRACION DE CENTRO DE DATOS I    INFO - 209</v>
          </cell>
          <cell r="C884" t="str">
            <v>T29</v>
          </cell>
        </row>
        <row r="885">
          <cell r="B885" t="str">
            <v>LLEGA A TECHO</v>
          </cell>
          <cell r="D885">
            <v>1</v>
          </cell>
          <cell r="E885">
            <v>11.15</v>
          </cell>
          <cell r="H885">
            <v>11.15</v>
          </cell>
        </row>
        <row r="886">
          <cell r="B886" t="str">
            <v>LLEGA A VIGA</v>
          </cell>
          <cell r="D886">
            <v>1</v>
          </cell>
          <cell r="E886">
            <v>3.5</v>
          </cell>
          <cell r="H886">
            <v>3.5</v>
          </cell>
        </row>
        <row r="887">
          <cell r="B887" t="str">
            <v>(-) PUERTA</v>
          </cell>
          <cell r="D887">
            <v>-1</v>
          </cell>
          <cell r="E887">
            <v>1.2</v>
          </cell>
          <cell r="H887">
            <v>-1.2</v>
          </cell>
        </row>
        <row r="888">
          <cell r="B888" t="str">
            <v>INST. SANIT.    INST - 203</v>
          </cell>
          <cell r="C888" t="str">
            <v>T30</v>
          </cell>
        </row>
        <row r="889">
          <cell r="B889" t="str">
            <v>LLEGA A TECHO</v>
          </cell>
          <cell r="D889">
            <v>1</v>
          </cell>
          <cell r="E889">
            <v>6.95</v>
          </cell>
          <cell r="H889">
            <v>6.95</v>
          </cell>
        </row>
        <row r="890">
          <cell r="B890" t="str">
            <v>LLEGA A VIGA</v>
          </cell>
          <cell r="D890">
            <v>1</v>
          </cell>
          <cell r="E890">
            <v>0.63</v>
          </cell>
          <cell r="H890">
            <v>0.63</v>
          </cell>
        </row>
        <row r="891">
          <cell r="B891" t="str">
            <v>(-) PUERTA</v>
          </cell>
          <cell r="D891">
            <v>-1</v>
          </cell>
          <cell r="E891">
            <v>0.6</v>
          </cell>
          <cell r="H891">
            <v>-0.6</v>
          </cell>
        </row>
        <row r="892">
          <cell r="B892" t="str">
            <v>DEPOSITO    ADMI - 206A</v>
          </cell>
          <cell r="C892" t="str">
            <v>T29</v>
          </cell>
        </row>
        <row r="893">
          <cell r="B893" t="str">
            <v>LLEGA A TECHO</v>
          </cell>
          <cell r="D893">
            <v>1</v>
          </cell>
          <cell r="E893">
            <v>1.53</v>
          </cell>
          <cell r="H893">
            <v>1.53</v>
          </cell>
        </row>
        <row r="894">
          <cell r="B894" t="str">
            <v>CUARTO DE ELECTRICAS    INST - 202</v>
          </cell>
          <cell r="C894" t="str">
            <v>T30</v>
          </cell>
        </row>
        <row r="895">
          <cell r="B895" t="str">
            <v>LLEGA A TECHO</v>
          </cell>
          <cell r="D895">
            <v>1</v>
          </cell>
          <cell r="E895">
            <v>6.07</v>
          </cell>
          <cell r="H895">
            <v>6.07</v>
          </cell>
        </row>
        <row r="896">
          <cell r="B896" t="str">
            <v>LLEGA A VIGA</v>
          </cell>
          <cell r="D896">
            <v>1</v>
          </cell>
          <cell r="E896">
            <v>6.07</v>
          </cell>
          <cell r="H896">
            <v>6.07</v>
          </cell>
        </row>
        <row r="897">
          <cell r="B897" t="str">
            <v>(-) PUERTA</v>
          </cell>
          <cell r="D897">
            <v>-1</v>
          </cell>
          <cell r="E897">
            <v>1</v>
          </cell>
          <cell r="H897">
            <v>-1</v>
          </cell>
        </row>
        <row r="898">
          <cell r="B898" t="str">
            <v>CENTRO DE DATOS I    INFO - 208</v>
          </cell>
          <cell r="C898" t="str">
            <v>T29</v>
          </cell>
        </row>
        <row r="899">
          <cell r="B899" t="str">
            <v>LLEGA A TECHO</v>
          </cell>
          <cell r="D899">
            <v>1</v>
          </cell>
          <cell r="E899">
            <v>17.399999999999999</v>
          </cell>
          <cell r="H899">
            <v>17.399999999999999</v>
          </cell>
        </row>
        <row r="900">
          <cell r="B900" t="str">
            <v>LLEGA A VIGA</v>
          </cell>
          <cell r="D900">
            <v>1</v>
          </cell>
          <cell r="E900">
            <v>6.55</v>
          </cell>
          <cell r="H900">
            <v>6.55</v>
          </cell>
        </row>
        <row r="901">
          <cell r="B901" t="str">
            <v>(-) PUERTA</v>
          </cell>
          <cell r="D901">
            <v>-1</v>
          </cell>
          <cell r="E901">
            <v>1.2</v>
          </cell>
          <cell r="H901">
            <v>-1.2</v>
          </cell>
        </row>
        <row r="902">
          <cell r="B902" t="str">
            <v>CENTRAL COMUNICACIONES II    INFO - 211</v>
          </cell>
          <cell r="C902" t="str">
            <v>T29</v>
          </cell>
        </row>
        <row r="903">
          <cell r="B903" t="str">
            <v>LLEGA A TECHO</v>
          </cell>
          <cell r="D903">
            <v>1</v>
          </cell>
          <cell r="E903">
            <v>10.54</v>
          </cell>
          <cell r="H903">
            <v>10.54</v>
          </cell>
        </row>
        <row r="904">
          <cell r="B904" t="str">
            <v>LLEGA A VIGA</v>
          </cell>
          <cell r="D904">
            <v>1</v>
          </cell>
          <cell r="E904">
            <v>2.15</v>
          </cell>
          <cell r="H904">
            <v>2.15</v>
          </cell>
        </row>
        <row r="905">
          <cell r="B905" t="str">
            <v>(-) PUERTA</v>
          </cell>
          <cell r="D905">
            <v>-1</v>
          </cell>
          <cell r="E905">
            <v>1</v>
          </cell>
          <cell r="H905">
            <v>-1</v>
          </cell>
        </row>
        <row r="907">
          <cell r="B907" t="str">
            <v>SECTOR  S-1G</v>
          </cell>
        </row>
        <row r="908">
          <cell r="B908" t="str">
            <v>PRIMER PISO</v>
          </cell>
        </row>
        <row r="909">
          <cell r="B909" t="str">
            <v>CENTRAL DE VACIO    CGAS - 102</v>
          </cell>
          <cell r="C909" t="str">
            <v>T30</v>
          </cell>
        </row>
        <row r="910">
          <cell r="B910" t="str">
            <v>LLEGA A TECHO</v>
          </cell>
          <cell r="D910">
            <v>1</v>
          </cell>
          <cell r="E910">
            <v>9.1</v>
          </cell>
          <cell r="H910">
            <v>9.1</v>
          </cell>
        </row>
        <row r="911">
          <cell r="B911" t="str">
            <v>LLEGA A VIGA</v>
          </cell>
          <cell r="D911">
            <v>1</v>
          </cell>
          <cell r="E911">
            <v>7.7750000000000004</v>
          </cell>
          <cell r="H911">
            <v>7.7750000000000004</v>
          </cell>
        </row>
        <row r="912">
          <cell r="B912" t="str">
            <v>(-) PUERTA</v>
          </cell>
          <cell r="D912">
            <v>-1</v>
          </cell>
          <cell r="E912">
            <v>1.8</v>
          </cell>
          <cell r="H912">
            <v>-1.8</v>
          </cell>
        </row>
        <row r="913">
          <cell r="B913" t="str">
            <v>CTO DE ELECTRICAS    INST - 104</v>
          </cell>
          <cell r="C913" t="str">
            <v>T29</v>
          </cell>
        </row>
        <row r="914">
          <cell r="B914" t="str">
            <v>LLEGA A TECHO</v>
          </cell>
          <cell r="D914">
            <v>1</v>
          </cell>
          <cell r="E914">
            <v>6.1</v>
          </cell>
          <cell r="H914">
            <v>6.1</v>
          </cell>
        </row>
        <row r="915">
          <cell r="B915" t="str">
            <v>LLEGA A VIGA</v>
          </cell>
          <cell r="D915">
            <v>1</v>
          </cell>
          <cell r="E915">
            <v>1.5</v>
          </cell>
          <cell r="H915">
            <v>1.5</v>
          </cell>
        </row>
        <row r="916">
          <cell r="B916" t="str">
            <v>(-) PUERTA</v>
          </cell>
          <cell r="D916">
            <v>-1</v>
          </cell>
          <cell r="E916">
            <v>1</v>
          </cell>
          <cell r="H916">
            <v>-1</v>
          </cell>
        </row>
        <row r="917">
          <cell r="B917" t="str">
            <v>CENTRAL DE OXIGENO    CGAS - 103</v>
          </cell>
          <cell r="C917" t="str">
            <v>T30</v>
          </cell>
        </row>
        <row r="918">
          <cell r="B918" t="str">
            <v>LLEGA A VIGA</v>
          </cell>
          <cell r="D918">
            <v>1</v>
          </cell>
          <cell r="E918">
            <v>25.58</v>
          </cell>
          <cell r="H918">
            <v>25.58</v>
          </cell>
        </row>
        <row r="919">
          <cell r="B919" t="str">
            <v>(-) PUERTA</v>
          </cell>
          <cell r="D919">
            <v>-1</v>
          </cell>
          <cell r="E919">
            <v>1.8</v>
          </cell>
          <cell r="H919">
            <v>-1.8</v>
          </cell>
        </row>
        <row r="920">
          <cell r="B920" t="str">
            <v>CENTRAL DE AIRE COMPRIMIDO MEDICINAL    CGAS - 101</v>
          </cell>
          <cell r="C920" t="str">
            <v>T30</v>
          </cell>
        </row>
        <row r="921">
          <cell r="B921" t="str">
            <v>LLEGA A TECHO</v>
          </cell>
          <cell r="D921">
            <v>1</v>
          </cell>
          <cell r="E921">
            <v>5.35</v>
          </cell>
          <cell r="H921">
            <v>5.35</v>
          </cell>
        </row>
        <row r="922">
          <cell r="B922" t="str">
            <v>LLEGA A VIGA</v>
          </cell>
          <cell r="D922">
            <v>1</v>
          </cell>
          <cell r="E922">
            <v>12.2</v>
          </cell>
          <cell r="H922">
            <v>12.2</v>
          </cell>
        </row>
        <row r="923">
          <cell r="B923" t="str">
            <v>(-) PUERTA</v>
          </cell>
          <cell r="D923">
            <v>-1</v>
          </cell>
          <cell r="E923">
            <v>1.8</v>
          </cell>
          <cell r="H923">
            <v>-1.8</v>
          </cell>
        </row>
        <row r="924">
          <cell r="B924" t="str">
            <v>ZONA DE TRATAMIENTO    SAMB - 110</v>
          </cell>
          <cell r="C924" t="str">
            <v>T30</v>
          </cell>
        </row>
        <row r="925">
          <cell r="B925" t="str">
            <v>LLEGA A TECHO</v>
          </cell>
          <cell r="D925">
            <v>1</v>
          </cell>
          <cell r="E925">
            <v>20.5</v>
          </cell>
          <cell r="H925">
            <v>20.5</v>
          </cell>
        </row>
        <row r="926">
          <cell r="B926" t="str">
            <v>(-) PUERTA</v>
          </cell>
          <cell r="D926">
            <v>-1</v>
          </cell>
          <cell r="E926">
            <v>1.8</v>
          </cell>
          <cell r="H926">
            <v>-1.8</v>
          </cell>
        </row>
        <row r="928">
          <cell r="B928" t="str">
            <v>SECTOR  S-1H</v>
          </cell>
        </row>
        <row r="929">
          <cell r="B929" t="str">
            <v>PRIMER PISO</v>
          </cell>
        </row>
        <row r="930">
          <cell r="B930" t="str">
            <v>CUARTO DE ELECTRICAS     INST - 105</v>
          </cell>
          <cell r="C930" t="str">
            <v>T30</v>
          </cell>
        </row>
        <row r="931">
          <cell r="B931" t="str">
            <v>LLEGA A TECHO</v>
          </cell>
          <cell r="D931">
            <v>1</v>
          </cell>
          <cell r="E931">
            <v>8.9499999999999993</v>
          </cell>
          <cell r="H931">
            <v>8.9499999999999993</v>
          </cell>
        </row>
        <row r="932">
          <cell r="B932" t="str">
            <v>LLEGA A VIGA</v>
          </cell>
          <cell r="D932">
            <v>1</v>
          </cell>
          <cell r="E932">
            <v>3.45</v>
          </cell>
          <cell r="H932">
            <v>3.45</v>
          </cell>
        </row>
        <row r="933">
          <cell r="B933" t="str">
            <v>(-) PUERTA</v>
          </cell>
          <cell r="D933">
            <v>-1</v>
          </cell>
          <cell r="E933">
            <v>1</v>
          </cell>
          <cell r="H933">
            <v>-1</v>
          </cell>
        </row>
        <row r="934">
          <cell r="B934" t="str">
            <v>(-) PUERTA</v>
          </cell>
          <cell r="D934">
            <v>-1</v>
          </cell>
          <cell r="E934">
            <v>0.9</v>
          </cell>
          <cell r="H934">
            <v>-0.9</v>
          </cell>
        </row>
        <row r="935">
          <cell r="B935" t="str">
            <v>ALMACENAMIENTO Y PRE TRATAMIENTO POR TIPO DE RESIDUO  SAMB - 112</v>
          </cell>
          <cell r="C935" t="str">
            <v>T30</v>
          </cell>
        </row>
        <row r="936">
          <cell r="B936" t="str">
            <v>LLEGA A TECHO</v>
          </cell>
          <cell r="D936">
            <v>1</v>
          </cell>
          <cell r="E936">
            <v>7.25</v>
          </cell>
          <cell r="H936">
            <v>7.25</v>
          </cell>
        </row>
        <row r="937">
          <cell r="B937" t="str">
            <v>CORREDOR TECNICO 12    SAMB - 105B</v>
          </cell>
          <cell r="C937" t="str">
            <v>T30</v>
          </cell>
        </row>
        <row r="938">
          <cell r="B938" t="str">
            <v>LLEGA A TECHO</v>
          </cell>
          <cell r="D938">
            <v>1</v>
          </cell>
          <cell r="E938">
            <v>6.55</v>
          </cell>
          <cell r="H938">
            <v>6.55</v>
          </cell>
        </row>
        <row r="939">
          <cell r="B939" t="str">
            <v>LLEGA A VIGA</v>
          </cell>
          <cell r="D939">
            <v>1</v>
          </cell>
          <cell r="E939">
            <v>2.5499999999999998</v>
          </cell>
          <cell r="H939">
            <v>2.5499999999999998</v>
          </cell>
        </row>
        <row r="940">
          <cell r="B940" t="str">
            <v>(-) PUERTA</v>
          </cell>
          <cell r="D940">
            <v>-1</v>
          </cell>
          <cell r="E940">
            <v>1</v>
          </cell>
          <cell r="H940">
            <v>-1</v>
          </cell>
        </row>
        <row r="941">
          <cell r="B941" t="str">
            <v>(-) PUERTA</v>
          </cell>
          <cell r="D941">
            <v>-1</v>
          </cell>
          <cell r="E941">
            <v>0.9</v>
          </cell>
          <cell r="H941">
            <v>-0.9</v>
          </cell>
        </row>
        <row r="942">
          <cell r="B942" t="str">
            <v>RECEPCION PESADO Y REGISTRO   SAMB - 105</v>
          </cell>
          <cell r="C942" t="str">
            <v>T30</v>
          </cell>
        </row>
        <row r="943">
          <cell r="B943" t="str">
            <v>LLEGA A TECHO</v>
          </cell>
          <cell r="D943">
            <v>1</v>
          </cell>
          <cell r="E943">
            <v>5.75</v>
          </cell>
          <cell r="H943">
            <v>5.75</v>
          </cell>
        </row>
        <row r="944">
          <cell r="B944" t="str">
            <v>LLEGA A VIGA</v>
          </cell>
          <cell r="D944">
            <v>1</v>
          </cell>
          <cell r="E944">
            <v>1.8</v>
          </cell>
          <cell r="H944">
            <v>1.8</v>
          </cell>
        </row>
        <row r="945">
          <cell r="B945" t="str">
            <v>(-) PUERTA</v>
          </cell>
          <cell r="D945">
            <v>-1</v>
          </cell>
          <cell r="E945">
            <v>1.8</v>
          </cell>
          <cell r="H945">
            <v>-1.8</v>
          </cell>
        </row>
        <row r="946">
          <cell r="B946" t="str">
            <v>CUARTO DE HERRAMIENTAS   SAMB - 108</v>
          </cell>
          <cell r="C946" t="str">
            <v>T30</v>
          </cell>
        </row>
        <row r="947">
          <cell r="B947" t="str">
            <v>LLEGA A TECHO</v>
          </cell>
          <cell r="D947">
            <v>1</v>
          </cell>
          <cell r="E947">
            <v>6.28</v>
          </cell>
          <cell r="H947">
            <v>6.28</v>
          </cell>
        </row>
        <row r="948">
          <cell r="B948" t="str">
            <v>LLEGA A VIGA</v>
          </cell>
          <cell r="D948">
            <v>1</v>
          </cell>
          <cell r="E948">
            <v>1.73</v>
          </cell>
          <cell r="H948">
            <v>1.73</v>
          </cell>
        </row>
        <row r="949">
          <cell r="B949" t="str">
            <v>(-) PUERTA</v>
          </cell>
          <cell r="D949">
            <v>-1</v>
          </cell>
          <cell r="E949">
            <v>0.9</v>
          </cell>
          <cell r="H949">
            <v>-0.9</v>
          </cell>
        </row>
        <row r="950">
          <cell r="B950" t="str">
            <v xml:space="preserve"> ALMACENAMIENTO Y POS-TRATAMIENTO
(ACOPIO DE RESIDUOS SOLIDOS)  SAMB - 110
</v>
          </cell>
          <cell r="C950" t="str">
            <v>T30</v>
          </cell>
          <cell r="D950" t="str">
            <v xml:space="preserve"> </v>
          </cell>
        </row>
        <row r="951">
          <cell r="B951" t="str">
            <v>LLEGA A TECHO</v>
          </cell>
          <cell r="D951">
            <v>1</v>
          </cell>
          <cell r="E951">
            <v>9.15</v>
          </cell>
          <cell r="H951">
            <v>9.15</v>
          </cell>
        </row>
        <row r="952">
          <cell r="B952" t="str">
            <v>(-) PUERTA</v>
          </cell>
          <cell r="D952">
            <v>-1</v>
          </cell>
          <cell r="E952">
            <v>1.8</v>
          </cell>
          <cell r="H952">
            <v>-1.8</v>
          </cell>
        </row>
        <row r="953">
          <cell r="B953" t="str">
            <v>(-) PUERTA</v>
          </cell>
          <cell r="D953">
            <v>-1</v>
          </cell>
          <cell r="E953">
            <v>1</v>
          </cell>
          <cell r="H953">
            <v>-1</v>
          </cell>
        </row>
        <row r="955">
          <cell r="B955" t="str">
            <v>SECTOR  S-2J</v>
          </cell>
        </row>
        <row r="956">
          <cell r="B956" t="str">
            <v>SEGUNDO PISO</v>
          </cell>
        </row>
        <row r="957">
          <cell r="B957" t="str">
            <v>INST.\PELECT.    INST - 204</v>
          </cell>
          <cell r="C957" t="str">
            <v>T30</v>
          </cell>
        </row>
        <row r="958">
          <cell r="B958" t="str">
            <v>LLEGA A TECHO</v>
          </cell>
          <cell r="D958">
            <v>1</v>
          </cell>
          <cell r="E958">
            <v>6.75</v>
          </cell>
          <cell r="H958">
            <v>6.75</v>
          </cell>
        </row>
        <row r="959">
          <cell r="B959" t="str">
            <v>(-) PUERTA</v>
          </cell>
          <cell r="D959">
            <v>-1</v>
          </cell>
          <cell r="E959">
            <v>1</v>
          </cell>
          <cell r="H959">
            <v>-1</v>
          </cell>
        </row>
        <row r="960">
          <cell r="B960" t="str">
            <v>INST.\PELECT..    INST - 205</v>
          </cell>
          <cell r="C960" t="str">
            <v>T29</v>
          </cell>
        </row>
        <row r="961">
          <cell r="B961" t="str">
            <v>LLEGA A TECHO</v>
          </cell>
          <cell r="D961">
            <v>1</v>
          </cell>
          <cell r="E961">
            <v>20.5</v>
          </cell>
          <cell r="H961">
            <v>20.5</v>
          </cell>
        </row>
        <row r="962">
          <cell r="B962" t="str">
            <v>(-) PUERTA</v>
          </cell>
          <cell r="D962">
            <v>-1</v>
          </cell>
          <cell r="E962">
            <v>1</v>
          </cell>
          <cell r="H962">
            <v>-1</v>
          </cell>
        </row>
        <row r="963">
          <cell r="B963" t="str">
            <v>OFICINA TECNICA DE EQUIPOS ELECTROMECANICOS    TMAN - 203</v>
          </cell>
          <cell r="C963" t="str">
            <v>T29</v>
          </cell>
        </row>
        <row r="964">
          <cell r="B964" t="str">
            <v>LLEGA A TECHO</v>
          </cell>
          <cell r="D964">
            <v>1</v>
          </cell>
          <cell r="E964">
            <v>15.75</v>
          </cell>
          <cell r="H964">
            <v>15.75</v>
          </cell>
        </row>
        <row r="965">
          <cell r="B965" t="str">
            <v>LLEGA A VIGA</v>
          </cell>
          <cell r="D965">
            <v>1</v>
          </cell>
          <cell r="E965">
            <v>4.5</v>
          </cell>
          <cell r="H965">
            <v>4.5</v>
          </cell>
        </row>
        <row r="966">
          <cell r="B966" t="str">
            <v>(-) PUERTA</v>
          </cell>
          <cell r="D966">
            <v>-1</v>
          </cell>
          <cell r="E966">
            <v>1</v>
          </cell>
          <cell r="H966">
            <v>-1</v>
          </cell>
        </row>
        <row r="967">
          <cell r="B967" t="str">
            <v>OFICINA TECNICA \PDE EQUIPOS \PBIOMEDICOS    TMAN - 205</v>
          </cell>
          <cell r="C967" t="str">
            <v>T29</v>
          </cell>
          <cell r="D967" t="str">
            <v xml:space="preserve"> </v>
          </cell>
        </row>
        <row r="968">
          <cell r="B968" t="str">
            <v>LLEGA A TECHO</v>
          </cell>
          <cell r="D968">
            <v>1</v>
          </cell>
          <cell r="E968">
            <v>6.05</v>
          </cell>
          <cell r="H968">
            <v>6.05</v>
          </cell>
        </row>
        <row r="969">
          <cell r="B969" t="str">
            <v>LLEGA A VIGA</v>
          </cell>
          <cell r="D969">
            <v>1</v>
          </cell>
          <cell r="E969">
            <v>17.05</v>
          </cell>
          <cell r="H969">
            <v>17.05</v>
          </cell>
        </row>
        <row r="970">
          <cell r="B970" t="str">
            <v>(-) PUERTA</v>
          </cell>
          <cell r="D970">
            <v>-1</v>
          </cell>
          <cell r="E970">
            <v>1</v>
          </cell>
          <cell r="H970">
            <v>-1</v>
          </cell>
        </row>
        <row r="971">
          <cell r="B971" t="str">
            <v>DEPÓSITO EQUIPOS Y/O MOBILIARIO DE BAJA    TMAN - 203</v>
          </cell>
          <cell r="C971" t="str">
            <v>T29</v>
          </cell>
        </row>
        <row r="972">
          <cell r="B972" t="str">
            <v>LLEGA A TECHO</v>
          </cell>
          <cell r="D972">
            <v>1</v>
          </cell>
          <cell r="E972">
            <v>11.88</v>
          </cell>
          <cell r="H972">
            <v>11.88</v>
          </cell>
        </row>
        <row r="973">
          <cell r="B973" t="str">
            <v>LLEGA A VIGA</v>
          </cell>
          <cell r="D973">
            <v>1</v>
          </cell>
          <cell r="E973">
            <v>5.43</v>
          </cell>
          <cell r="H973">
            <v>5.43</v>
          </cell>
        </row>
        <row r="974">
          <cell r="B974" t="str">
            <v>(-) PUERTA</v>
          </cell>
          <cell r="D974">
            <v>-1</v>
          </cell>
          <cell r="E974">
            <v>1.2</v>
          </cell>
          <cell r="H974">
            <v>-1.2</v>
          </cell>
        </row>
        <row r="975">
          <cell r="B975" t="str">
            <v>COE    TMAN - 211</v>
          </cell>
          <cell r="C975" t="str">
            <v>T29</v>
          </cell>
        </row>
        <row r="976">
          <cell r="B976" t="str">
            <v>LLEGA A TECHO</v>
          </cell>
          <cell r="D976">
            <v>1</v>
          </cell>
          <cell r="E976">
            <v>7.15</v>
          </cell>
          <cell r="H976">
            <v>7.15</v>
          </cell>
        </row>
        <row r="977">
          <cell r="B977" t="str">
            <v>(-) PUERTA</v>
          </cell>
          <cell r="D977">
            <v>-1</v>
          </cell>
          <cell r="E977">
            <v>1</v>
          </cell>
          <cell r="H977">
            <v>-1</v>
          </cell>
        </row>
        <row r="978">
          <cell r="B978" t="str">
            <v>ALMACEN MATERIALES ESCRITORIO    TMAN - 205</v>
          </cell>
          <cell r="C978" t="str">
            <v>T29</v>
          </cell>
        </row>
        <row r="979">
          <cell r="B979" t="str">
            <v>LLEGA A TECHO</v>
          </cell>
          <cell r="D979">
            <v>1</v>
          </cell>
          <cell r="E979">
            <v>7.83</v>
          </cell>
          <cell r="H979">
            <v>7.83</v>
          </cell>
        </row>
        <row r="980">
          <cell r="B980" t="str">
            <v>LLEGA A VIGA</v>
          </cell>
          <cell r="D980">
            <v>1</v>
          </cell>
          <cell r="E980">
            <v>1.75</v>
          </cell>
          <cell r="H980">
            <v>1.75</v>
          </cell>
        </row>
        <row r="981">
          <cell r="B981" t="str">
            <v>(-) PUERTA</v>
          </cell>
          <cell r="D981">
            <v>-1</v>
          </cell>
          <cell r="E981">
            <v>1.2</v>
          </cell>
          <cell r="H981">
            <v>-1.2</v>
          </cell>
        </row>
        <row r="982">
          <cell r="B982" t="str">
            <v>ALMACEN GENERAL    TMAN - 208</v>
          </cell>
          <cell r="C982" t="str">
            <v>T29</v>
          </cell>
        </row>
        <row r="983">
          <cell r="B983" t="str">
            <v>LLEGA A TECHO</v>
          </cell>
          <cell r="D983">
            <v>1</v>
          </cell>
          <cell r="E983">
            <v>9.1999999999999993</v>
          </cell>
          <cell r="H983">
            <v>9.1999999999999993</v>
          </cell>
        </row>
        <row r="984">
          <cell r="B984" t="str">
            <v>LLEGA A VIGA</v>
          </cell>
          <cell r="D984">
            <v>1</v>
          </cell>
          <cell r="E984">
            <v>7.65</v>
          </cell>
          <cell r="H984">
            <v>7.65</v>
          </cell>
        </row>
        <row r="985">
          <cell r="B985" t="str">
            <v>(-) PUERTA</v>
          </cell>
          <cell r="D985">
            <v>-1</v>
          </cell>
          <cell r="E985">
            <v>1.2</v>
          </cell>
          <cell r="H985">
            <v>-1.2</v>
          </cell>
        </row>
        <row r="986">
          <cell r="B986" t="str">
            <v>ALMACEN \PMAT. \PLIMPIEZA    TMAN - 206</v>
          </cell>
          <cell r="C986" t="str">
            <v>T29</v>
          </cell>
        </row>
        <row r="987">
          <cell r="B987" t="str">
            <v>LLEGA A TECHO</v>
          </cell>
          <cell r="D987">
            <v>1</v>
          </cell>
          <cell r="E987">
            <v>6.85</v>
          </cell>
          <cell r="H987">
            <v>6.85</v>
          </cell>
        </row>
        <row r="988">
          <cell r="B988" t="str">
            <v>(-) PUERTA</v>
          </cell>
          <cell r="D988">
            <v>-1</v>
          </cell>
          <cell r="E988">
            <v>1</v>
          </cell>
          <cell r="H988">
            <v>-1</v>
          </cell>
        </row>
        <row r="989">
          <cell r="B989" t="str">
            <v>ALMACEN  DE MEDICAMENTOS.    TMAN - 207</v>
          </cell>
          <cell r="C989" t="str">
            <v>T29</v>
          </cell>
        </row>
        <row r="990">
          <cell r="B990" t="str">
            <v>LLEGA A TECHO</v>
          </cell>
          <cell r="D990">
            <v>1</v>
          </cell>
          <cell r="E990">
            <v>11.13</v>
          </cell>
          <cell r="H990">
            <v>11.13</v>
          </cell>
        </row>
        <row r="991">
          <cell r="B991" t="str">
            <v>LLEGA A VIGA</v>
          </cell>
          <cell r="D991">
            <v>1</v>
          </cell>
          <cell r="E991">
            <v>2.67</v>
          </cell>
          <cell r="H991">
            <v>2.67</v>
          </cell>
        </row>
        <row r="992">
          <cell r="B992" t="str">
            <v>(-) PUERTA</v>
          </cell>
          <cell r="D992">
            <v>-1</v>
          </cell>
          <cell r="E992">
            <v>1.2</v>
          </cell>
          <cell r="H992">
            <v>-1.2</v>
          </cell>
        </row>
        <row r="994">
          <cell r="B994" t="str">
            <v>SECTOR  S-2K</v>
          </cell>
        </row>
        <row r="995">
          <cell r="B995" t="str">
            <v>SEGUNDO PISO</v>
          </cell>
        </row>
        <row r="996">
          <cell r="B996" t="str">
            <v>CUARTO DE TABLEROS     INST - 206</v>
          </cell>
          <cell r="C996" t="str">
            <v>T29</v>
          </cell>
        </row>
        <row r="997">
          <cell r="B997" t="str">
            <v>LLEGA A TECHO</v>
          </cell>
          <cell r="D997">
            <v>1</v>
          </cell>
          <cell r="E997">
            <v>3.65</v>
          </cell>
          <cell r="H997">
            <v>3.65</v>
          </cell>
        </row>
        <row r="998">
          <cell r="B998" t="str">
            <v>LLEGA A VIGA</v>
          </cell>
          <cell r="D998">
            <v>1</v>
          </cell>
          <cell r="E998">
            <v>3.08</v>
          </cell>
          <cell r="H998">
            <v>3.08</v>
          </cell>
        </row>
        <row r="999">
          <cell r="B999" t="str">
            <v>(-) PUERTA</v>
          </cell>
          <cell r="D999">
            <v>-1</v>
          </cell>
          <cell r="E999">
            <v>1</v>
          </cell>
          <cell r="H999">
            <v>-1</v>
          </cell>
        </row>
        <row r="1001">
          <cell r="B1001" t="str">
            <v>SECTOR  S-2L</v>
          </cell>
        </row>
        <row r="1002">
          <cell r="B1002" t="str">
            <v>SEGUNDO PISO</v>
          </cell>
        </row>
        <row r="1003">
          <cell r="B1003" t="str">
            <v>CUARTO \PTECNICO    CFUE - 205</v>
          </cell>
          <cell r="C1003" t="str">
            <v>T30</v>
          </cell>
          <cell r="D1003" t="str">
            <v xml:space="preserve"> </v>
          </cell>
        </row>
        <row r="1004">
          <cell r="B1004" t="str">
            <v>LLEGA A TECHO</v>
          </cell>
          <cell r="D1004">
            <v>1</v>
          </cell>
          <cell r="E1004">
            <v>6.55</v>
          </cell>
          <cell r="H1004">
            <v>6.55</v>
          </cell>
        </row>
        <row r="1005">
          <cell r="B1005" t="str">
            <v>LLEGA A VIGA</v>
          </cell>
          <cell r="D1005">
            <v>1</v>
          </cell>
          <cell r="E1005">
            <v>10.8</v>
          </cell>
          <cell r="H1005">
            <v>10.8</v>
          </cell>
        </row>
        <row r="1006">
          <cell r="B1006" t="str">
            <v>(-) PUERTA</v>
          </cell>
          <cell r="D1006">
            <v>-1</v>
          </cell>
          <cell r="E1006">
            <v>1.8</v>
          </cell>
          <cell r="H1006">
            <v>-1.8</v>
          </cell>
        </row>
        <row r="1007">
          <cell r="B1007" t="str">
            <v>SUB ESTACION ELECTRICA    CFUE - 203</v>
          </cell>
          <cell r="C1007" t="str">
            <v>T30</v>
          </cell>
        </row>
        <row r="1008">
          <cell r="B1008" t="str">
            <v>LLEGA A TECHO</v>
          </cell>
          <cell r="D1008">
            <v>1</v>
          </cell>
          <cell r="E1008">
            <v>6.55</v>
          </cell>
          <cell r="H1008">
            <v>6.55</v>
          </cell>
        </row>
        <row r="1009">
          <cell r="B1009" t="str">
            <v>LLEGA A VIGA</v>
          </cell>
          <cell r="D1009">
            <v>1</v>
          </cell>
          <cell r="E1009">
            <v>9.5500000000000007</v>
          </cell>
          <cell r="H1009">
            <v>9.5500000000000007</v>
          </cell>
        </row>
        <row r="1010">
          <cell r="B1010" t="str">
            <v>(-) PUERTA</v>
          </cell>
          <cell r="D1010">
            <v>-1</v>
          </cell>
          <cell r="E1010">
            <v>1.8</v>
          </cell>
          <cell r="H1010">
            <v>-1.8</v>
          </cell>
        </row>
        <row r="1011">
          <cell r="B1011" t="str">
            <v>TABLERO GENERAL  DE BAJA TENSION    CFUE - 204</v>
          </cell>
          <cell r="C1011" t="str">
            <v>T30</v>
          </cell>
        </row>
        <row r="1012">
          <cell r="B1012" t="str">
            <v xml:space="preserve">LLEGA A VIGA </v>
          </cell>
          <cell r="D1012">
            <v>1</v>
          </cell>
          <cell r="E1012">
            <v>19.899999999999999</v>
          </cell>
          <cell r="H1012">
            <v>19.899999999999999</v>
          </cell>
        </row>
        <row r="1013">
          <cell r="B1013" t="str">
            <v>(-) PUERTA</v>
          </cell>
          <cell r="D1013">
            <v>-1</v>
          </cell>
          <cell r="E1013">
            <v>1.8</v>
          </cell>
          <cell r="H1013">
            <v>-1.8</v>
          </cell>
        </row>
        <row r="1014">
          <cell r="B1014" t="str">
            <v>CUARTO DE EQUIPOS    CFUE - 207</v>
          </cell>
          <cell r="C1014" t="str">
            <v>T30</v>
          </cell>
        </row>
        <row r="1015">
          <cell r="B1015" t="str">
            <v>LLEGA A TECHO</v>
          </cell>
          <cell r="D1015">
            <v>1</v>
          </cell>
          <cell r="E1015">
            <v>44.9</v>
          </cell>
          <cell r="H1015">
            <v>44.9</v>
          </cell>
        </row>
        <row r="1016">
          <cell r="B1016" t="str">
            <v>(-) PUERTA</v>
          </cell>
          <cell r="D1016">
            <v>-1</v>
          </cell>
          <cell r="E1016">
            <v>2</v>
          </cell>
          <cell r="H1016">
            <v>-2</v>
          </cell>
        </row>
        <row r="1018">
          <cell r="B1018" t="str">
            <v>SECTOR  S-2M</v>
          </cell>
        </row>
        <row r="1019">
          <cell r="B1019" t="str">
            <v>SEGUNDO PISO</v>
          </cell>
        </row>
        <row r="1020">
          <cell r="B1020" t="str">
            <v>CUARTO DE INGRESO DE SERVICIOS DE TELEC.    INFO - 103</v>
          </cell>
          <cell r="C1020" t="str">
            <v>T30</v>
          </cell>
        </row>
        <row r="1021">
          <cell r="B1021" t="str">
            <v>LLEGA A TECHO</v>
          </cell>
          <cell r="D1021">
            <v>1</v>
          </cell>
          <cell r="E1021">
            <v>8.9</v>
          </cell>
          <cell r="H1021">
            <v>8.9</v>
          </cell>
        </row>
        <row r="1022">
          <cell r="B1022" t="str">
            <v>(-) PUERTA</v>
          </cell>
          <cell r="D1022">
            <v>-1</v>
          </cell>
          <cell r="E1022">
            <v>1</v>
          </cell>
          <cell r="H1022">
            <v>-1</v>
          </cell>
        </row>
        <row r="1024">
          <cell r="B1024" t="str">
            <v>SECTOR  S-3B</v>
          </cell>
        </row>
        <row r="1025">
          <cell r="B1025" t="str">
            <v>TERCER PISO</v>
          </cell>
        </row>
        <row r="1026">
          <cell r="B1026" t="str">
            <v>DUCTO INST. ELECTRICAS    INST - 301</v>
          </cell>
          <cell r="C1026" t="str">
            <v>T29</v>
          </cell>
        </row>
        <row r="1027">
          <cell r="B1027" t="str">
            <v>LLEGA A TECHO</v>
          </cell>
          <cell r="D1027">
            <v>1</v>
          </cell>
          <cell r="E1027">
            <v>10.35</v>
          </cell>
          <cell r="H1027">
            <v>10.35</v>
          </cell>
        </row>
        <row r="1028">
          <cell r="B1028" t="str">
            <v>(-) PUERTA</v>
          </cell>
          <cell r="D1028">
            <v>-1</v>
          </cell>
          <cell r="E1028">
            <v>1</v>
          </cell>
          <cell r="H1028">
            <v>-1</v>
          </cell>
        </row>
        <row r="1029">
          <cell r="B1029" t="str">
            <v>REFUGIO    EP1 - 302</v>
          </cell>
          <cell r="C1029" t="str">
            <v>T31</v>
          </cell>
        </row>
        <row r="1030">
          <cell r="B1030" t="str">
            <v>LLEGA A TECHO</v>
          </cell>
          <cell r="D1030">
            <v>1</v>
          </cell>
          <cell r="E1030">
            <v>6</v>
          </cell>
          <cell r="H1030">
            <v>6</v>
          </cell>
        </row>
        <row r="1031">
          <cell r="B1031" t="str">
            <v>LLEGA A VIGA</v>
          </cell>
          <cell r="D1031">
            <v>1</v>
          </cell>
          <cell r="E1031">
            <v>3.37</v>
          </cell>
          <cell r="H1031">
            <v>3.37</v>
          </cell>
        </row>
        <row r="1032">
          <cell r="B1032" t="str">
            <v>(-) PUERTA</v>
          </cell>
          <cell r="D1032">
            <v>-1</v>
          </cell>
          <cell r="E1032">
            <v>1.2</v>
          </cell>
          <cell r="H1032">
            <v>-1.2</v>
          </cell>
        </row>
        <row r="1034">
          <cell r="B1034" t="str">
            <v>SECTOR  S-3C</v>
          </cell>
        </row>
        <row r="1035">
          <cell r="B1035" t="str">
            <v>TERCER PISO</v>
          </cell>
        </row>
        <row r="1036">
          <cell r="B1036" t="str">
            <v>SALA DE TELECOMUNIC.\PIII    INFO - 301</v>
          </cell>
          <cell r="C1036" t="str">
            <v>T29</v>
          </cell>
        </row>
        <row r="1037">
          <cell r="B1037" t="str">
            <v>LLEGA A TECHO</v>
          </cell>
          <cell r="D1037">
            <v>1</v>
          </cell>
          <cell r="E1037">
            <v>7.19</v>
          </cell>
          <cell r="H1037">
            <v>7.19</v>
          </cell>
        </row>
        <row r="1038">
          <cell r="B1038" t="str">
            <v>LLEGA A VIGA</v>
          </cell>
          <cell r="D1038">
            <v>1</v>
          </cell>
          <cell r="E1038">
            <v>7.19</v>
          </cell>
          <cell r="H1038">
            <v>7.19</v>
          </cell>
        </row>
        <row r="1039">
          <cell r="B1039" t="str">
            <v>(-) PUERTA</v>
          </cell>
          <cell r="D1039">
            <v>-1</v>
          </cell>
          <cell r="E1039">
            <v>1</v>
          </cell>
          <cell r="H1039">
            <v>-1</v>
          </cell>
        </row>
        <row r="1042">
          <cell r="A1042" t="str">
            <v>ITEM</v>
          </cell>
          <cell r="B1042" t="str">
            <v>DESCRIPCION</v>
          </cell>
          <cell r="C1042" t="str">
            <v>TIPO</v>
          </cell>
          <cell r="D1042" t="str">
            <v>Cantid.</v>
          </cell>
          <cell r="E1042" t="str">
            <v xml:space="preserve">LARGO </v>
          </cell>
          <cell r="F1042" t="str">
            <v>ALTO</v>
          </cell>
          <cell r="G1042" t="str">
            <v>ANCHO</v>
          </cell>
          <cell r="H1042" t="str">
            <v>PARCIAL</v>
          </cell>
          <cell r="I1042" t="str">
            <v>TOTAL</v>
          </cell>
          <cell r="J1042" t="str">
            <v>UND</v>
          </cell>
        </row>
        <row r="1043">
          <cell r="A1043" t="str">
            <v>01.05.02.02</v>
          </cell>
          <cell r="B1043" t="str">
            <v>CONTRAZOCALO DE PORCELANATO 60cm X 10cm</v>
          </cell>
          <cell r="I1043">
            <v>852.88000000000034</v>
          </cell>
          <cell r="J1043" t="str">
            <v>m</v>
          </cell>
        </row>
        <row r="1044">
          <cell r="A1044" t="str">
            <v>VER PLANOS - (A-01 PLANTA 1P / A-02 PLANTA 2P / A-03 PLANTA 3P /  A-04 PLANTA 4P)</v>
          </cell>
        </row>
        <row r="1045">
          <cell r="B1045" t="str">
            <v>SECTOR  S-1A</v>
          </cell>
        </row>
        <row r="1046">
          <cell r="B1046" t="str">
            <v>PRIMER PISO</v>
          </cell>
        </row>
        <row r="1047">
          <cell r="B1047" t="str">
            <v>CONTROL DE CALIDAD    CHEM - 111</v>
          </cell>
          <cell r="C1047" t="str">
            <v>T04</v>
          </cell>
        </row>
        <row r="1048">
          <cell r="B1048" t="str">
            <v>LLEGA A TECHO</v>
          </cell>
          <cell r="D1048">
            <v>1</v>
          </cell>
          <cell r="E1048">
            <v>2.61</v>
          </cell>
          <cell r="H1048">
            <v>2.61</v>
          </cell>
        </row>
        <row r="1049">
          <cell r="B1049" t="str">
            <v>(-) PUERTA</v>
          </cell>
          <cell r="D1049">
            <v>-1</v>
          </cell>
          <cell r="E1049">
            <v>1.8</v>
          </cell>
          <cell r="H1049">
            <v>-1.8</v>
          </cell>
        </row>
        <row r="1050">
          <cell r="B1050" t="str">
            <v>RECEPCION DE UNIDADES DE SANGRE Y HEMOCOMPONENTE    CHEM - 109</v>
          </cell>
          <cell r="C1050" t="str">
            <v>T04</v>
          </cell>
          <cell r="D1050" t="str">
            <v xml:space="preserve"> </v>
          </cell>
          <cell r="H1050">
            <v>0</v>
          </cell>
        </row>
        <row r="1051">
          <cell r="B1051" t="str">
            <v>LLEGA A TECHO</v>
          </cell>
          <cell r="D1051">
            <v>1</v>
          </cell>
          <cell r="E1051">
            <v>3.93</v>
          </cell>
          <cell r="H1051">
            <v>3.93</v>
          </cell>
        </row>
        <row r="1052">
          <cell r="B1052" t="str">
            <v>(-) PUERTA</v>
          </cell>
          <cell r="D1052">
            <v>-1</v>
          </cell>
          <cell r="E1052">
            <v>3</v>
          </cell>
          <cell r="H1052">
            <v>-3</v>
          </cell>
        </row>
        <row r="1053">
          <cell r="B1053" t="str">
            <v>RECEPCION DE SOLICITUDES TRANSFUNCIONALES Y DESPACHO DE UNIDADES DE SANGRE Y HEMOCOMPONENTE    CHEM - 108</v>
          </cell>
          <cell r="C1053" t="str">
            <v>T04</v>
          </cell>
          <cell r="H1053">
            <v>0</v>
          </cell>
        </row>
        <row r="1054">
          <cell r="B1054" t="str">
            <v>LLEGA A TECHO</v>
          </cell>
          <cell r="D1054">
            <v>1</v>
          </cell>
          <cell r="E1054">
            <v>12.7</v>
          </cell>
          <cell r="H1054">
            <v>12.7</v>
          </cell>
        </row>
        <row r="1055">
          <cell r="B1055" t="str">
            <v>(-) PUERTA</v>
          </cell>
          <cell r="D1055">
            <v>-1</v>
          </cell>
          <cell r="E1055">
            <v>1</v>
          </cell>
          <cell r="H1055">
            <v>-1</v>
          </cell>
        </row>
        <row r="1056">
          <cell r="B1056" t="str">
            <v>RECEPCION DE UNIDADES DE SANGRE Y HEMOCOMPONENTE    CHEM - 109</v>
          </cell>
          <cell r="C1056" t="str">
            <v>T04</v>
          </cell>
          <cell r="D1056" t="str">
            <v xml:space="preserve"> </v>
          </cell>
          <cell r="H1056">
            <v>0</v>
          </cell>
        </row>
        <row r="1057">
          <cell r="B1057" t="str">
            <v>LLEGA A TECHO</v>
          </cell>
          <cell r="D1057">
            <v>1</v>
          </cell>
          <cell r="E1057">
            <v>3.93</v>
          </cell>
          <cell r="H1057">
            <v>3.93</v>
          </cell>
        </row>
        <row r="1058">
          <cell r="B1058" t="str">
            <v>SALA DE ESTAR DE PERSONAL DE GUARDIA    EME - 146</v>
          </cell>
          <cell r="C1058" t="str">
            <v>T04</v>
          </cell>
          <cell r="H1058">
            <v>0</v>
          </cell>
        </row>
        <row r="1059">
          <cell r="B1059" t="str">
            <v>LLEGA A TECHO</v>
          </cell>
          <cell r="D1059">
            <v>1</v>
          </cell>
          <cell r="E1059">
            <v>10.130000000000001</v>
          </cell>
          <cell r="H1059">
            <v>10.130000000000001</v>
          </cell>
        </row>
        <row r="1060">
          <cell r="B1060" t="str">
            <v>LLEGA A VIGA</v>
          </cell>
          <cell r="D1060">
            <v>1</v>
          </cell>
          <cell r="E1060">
            <v>2.5</v>
          </cell>
          <cell r="H1060">
            <v>2.5</v>
          </cell>
        </row>
        <row r="1061">
          <cell r="B1061" t="str">
            <v>CORREDOR TECNICO DIAGNOSTICO POR IMAGENES 1   DIMA - 115B</v>
          </cell>
          <cell r="C1061" t="str">
            <v>T03</v>
          </cell>
          <cell r="H1061">
            <v>0</v>
          </cell>
        </row>
        <row r="1062">
          <cell r="B1062" t="str">
            <v>LLEGA A TECHO</v>
          </cell>
          <cell r="D1062">
            <v>1</v>
          </cell>
          <cell r="E1062">
            <v>25.4</v>
          </cell>
          <cell r="H1062">
            <v>25.4</v>
          </cell>
        </row>
        <row r="1063">
          <cell r="B1063" t="str">
            <v>(-) PUERTA</v>
          </cell>
          <cell r="D1063">
            <v>-3</v>
          </cell>
          <cell r="E1063">
            <v>1.2</v>
          </cell>
          <cell r="H1063">
            <v>-3.5999999999999996</v>
          </cell>
        </row>
        <row r="1064">
          <cell r="B1064" t="str">
            <v>(-) PUERTA</v>
          </cell>
          <cell r="D1064">
            <v>-1</v>
          </cell>
          <cell r="E1064">
            <v>1.8</v>
          </cell>
          <cell r="H1064">
            <v>-1.8</v>
          </cell>
        </row>
        <row r="1065">
          <cell r="B1065" t="str">
            <v>(-) PUERTA</v>
          </cell>
          <cell r="D1065">
            <v>-1</v>
          </cell>
          <cell r="E1065">
            <v>0.6</v>
          </cell>
          <cell r="H1065">
            <v>-0.6</v>
          </cell>
        </row>
        <row r="1066">
          <cell r="B1066" t="str">
            <v>SALA DE LECTURA E INFORMES    DIMA - 107</v>
          </cell>
          <cell r="C1066" t="str">
            <v>T04</v>
          </cell>
          <cell r="D1066" t="str">
            <v xml:space="preserve"> </v>
          </cell>
          <cell r="H1066">
            <v>0</v>
          </cell>
        </row>
        <row r="1067">
          <cell r="B1067" t="str">
            <v>LLEGA A TECHO</v>
          </cell>
          <cell r="D1067">
            <v>1</v>
          </cell>
          <cell r="E1067">
            <v>12.4</v>
          </cell>
          <cell r="H1067">
            <v>12.4</v>
          </cell>
        </row>
        <row r="1068">
          <cell r="B1068" t="str">
            <v>(-) PUERTA</v>
          </cell>
          <cell r="D1068">
            <v>-1</v>
          </cell>
          <cell r="E1068">
            <v>1</v>
          </cell>
          <cell r="H1068">
            <v>-1</v>
          </cell>
        </row>
        <row r="1069">
          <cell r="B1069" t="str">
            <v>VESTIDOR    DIMA - 116B</v>
          </cell>
          <cell r="C1069" t="str">
            <v>T04</v>
          </cell>
          <cell r="D1069" t="str">
            <v xml:space="preserve"> </v>
          </cell>
          <cell r="H1069">
            <v>0</v>
          </cell>
        </row>
        <row r="1070">
          <cell r="B1070" t="str">
            <v>LLEGA A TECHO</v>
          </cell>
          <cell r="D1070">
            <v>1</v>
          </cell>
          <cell r="E1070">
            <v>2.7</v>
          </cell>
          <cell r="H1070">
            <v>2.7</v>
          </cell>
        </row>
        <row r="1071">
          <cell r="B1071" t="str">
            <v>LLEGA A VIGA</v>
          </cell>
          <cell r="D1071">
            <v>1</v>
          </cell>
          <cell r="E1071">
            <v>1.55</v>
          </cell>
          <cell r="H1071">
            <v>1.55</v>
          </cell>
        </row>
        <row r="1073">
          <cell r="B1073" t="str">
            <v>SECTOR  S-2A</v>
          </cell>
        </row>
        <row r="1074">
          <cell r="B1074" t="str">
            <v>SEGUNDO PISO</v>
          </cell>
        </row>
        <row r="1075">
          <cell r="B1075" t="str">
            <v>ROPA LIMPIA-3    COBS - 209</v>
          </cell>
          <cell r="C1075" t="str">
            <v>T04</v>
          </cell>
        </row>
        <row r="1076">
          <cell r="B1076" t="str">
            <v>LLEGA A TECHO</v>
          </cell>
          <cell r="D1076">
            <v>1</v>
          </cell>
          <cell r="E1076">
            <v>4.5999999999999996</v>
          </cell>
          <cell r="H1076">
            <v>4.5999999999999996</v>
          </cell>
        </row>
        <row r="1077">
          <cell r="B1077" t="str">
            <v>LLEGA A VIGA</v>
          </cell>
          <cell r="D1077">
            <v>1</v>
          </cell>
          <cell r="E1077">
            <v>1.8</v>
          </cell>
          <cell r="H1077">
            <v>1.8</v>
          </cell>
        </row>
        <row r="1078">
          <cell r="B1078" t="str">
            <v>JEFATURA    CEST - 202</v>
          </cell>
          <cell r="C1078" t="str">
            <v>T04</v>
          </cell>
          <cell r="D1078" t="str">
            <v xml:space="preserve"> </v>
          </cell>
        </row>
        <row r="1079">
          <cell r="B1079" t="str">
            <v>LLEGA A TECHO</v>
          </cell>
          <cell r="D1079">
            <v>1</v>
          </cell>
          <cell r="E1079">
            <v>5.28</v>
          </cell>
          <cell r="H1079">
            <v>5.28</v>
          </cell>
        </row>
        <row r="1080">
          <cell r="B1080" t="str">
            <v>LLEGA A VIGA</v>
          </cell>
          <cell r="D1080">
            <v>1</v>
          </cell>
          <cell r="E1080">
            <v>3.4</v>
          </cell>
          <cell r="H1080">
            <v>3.4</v>
          </cell>
        </row>
        <row r="1081">
          <cell r="B1081" t="str">
            <v>(-) PUERTA</v>
          </cell>
          <cell r="D1081">
            <v>-1</v>
          </cell>
          <cell r="E1081">
            <v>1</v>
          </cell>
          <cell r="H1081">
            <v>-1</v>
          </cell>
        </row>
        <row r="1082">
          <cell r="B1082" t="str">
            <v>CONTROL DE ACCESO    COBS - 204</v>
          </cell>
          <cell r="C1082" t="str">
            <v>T04</v>
          </cell>
          <cell r="D1082" t="str">
            <v xml:space="preserve"> </v>
          </cell>
        </row>
        <row r="1083">
          <cell r="B1083" t="str">
            <v>LLEGA A TECHO</v>
          </cell>
          <cell r="D1083">
            <v>1</v>
          </cell>
          <cell r="E1083">
            <v>7.12</v>
          </cell>
          <cell r="H1083">
            <v>7.12</v>
          </cell>
        </row>
        <row r="1084">
          <cell r="B1084" t="str">
            <v>LLEGA A VIGA</v>
          </cell>
          <cell r="D1084">
            <v>1</v>
          </cell>
          <cell r="E1084">
            <v>1.2</v>
          </cell>
          <cell r="H1084">
            <v>1.2</v>
          </cell>
        </row>
        <row r="1086">
          <cell r="B1086" t="str">
            <v>SECTOR  S-1B</v>
          </cell>
        </row>
        <row r="1087">
          <cell r="B1087" t="str">
            <v>PRIMER PISO</v>
          </cell>
        </row>
        <row r="1088">
          <cell r="B1088" t="str">
            <v>JEFATURA DE LA UNIDAD    EME - 109</v>
          </cell>
          <cell r="C1088" t="str">
            <v>T04</v>
          </cell>
        </row>
        <row r="1089">
          <cell r="B1089" t="str">
            <v>LLEGA A TECHO</v>
          </cell>
          <cell r="D1089">
            <v>1</v>
          </cell>
          <cell r="E1089">
            <v>5.82</v>
          </cell>
          <cell r="H1089">
            <v>5.82</v>
          </cell>
        </row>
        <row r="1090">
          <cell r="B1090" t="str">
            <v>LLEGA A VIGA</v>
          </cell>
          <cell r="D1090">
            <v>1</v>
          </cell>
          <cell r="E1090">
            <v>2.8</v>
          </cell>
          <cell r="H1090">
            <v>2.8</v>
          </cell>
        </row>
        <row r="1091">
          <cell r="B1091" t="str">
            <v>(-) PUERTA</v>
          </cell>
          <cell r="D1091">
            <v>-1</v>
          </cell>
          <cell r="E1091">
            <v>0.8</v>
          </cell>
          <cell r="H1091">
            <v>-0.8</v>
          </cell>
        </row>
        <row r="1092">
          <cell r="B1092" t="str">
            <v>SECRETARIA    EME - 110</v>
          </cell>
          <cell r="C1092" t="str">
            <v>T04</v>
          </cell>
        </row>
        <row r="1093">
          <cell r="B1093" t="str">
            <v>LLEGA A TECHO</v>
          </cell>
          <cell r="D1093">
            <v>1</v>
          </cell>
          <cell r="E1093">
            <v>4.1500000000000004</v>
          </cell>
          <cell r="H1093">
            <v>4.1500000000000004</v>
          </cell>
        </row>
        <row r="1094">
          <cell r="B1094" t="str">
            <v>CITA/REGISTRO/ADMISION    CEX - 104</v>
          </cell>
          <cell r="C1094" t="str">
            <v>T04</v>
          </cell>
        </row>
        <row r="1095">
          <cell r="B1095" t="str">
            <v>LLEGA A TECHO</v>
          </cell>
          <cell r="D1095">
            <v>1</v>
          </cell>
          <cell r="E1095">
            <v>12</v>
          </cell>
          <cell r="H1095">
            <v>12</v>
          </cell>
        </row>
        <row r="1096">
          <cell r="B1096" t="str">
            <v>LLEGA A VIGA</v>
          </cell>
          <cell r="D1096">
            <v>1</v>
          </cell>
          <cell r="E1096">
            <v>3.47</v>
          </cell>
          <cell r="H1096">
            <v>3.47</v>
          </cell>
        </row>
        <row r="1097">
          <cell r="B1097" t="str">
            <v>(-) PUERTA</v>
          </cell>
          <cell r="D1097">
            <v>-2</v>
          </cell>
          <cell r="E1097">
            <v>1.2</v>
          </cell>
          <cell r="H1097">
            <v>-2.4</v>
          </cell>
        </row>
        <row r="1098">
          <cell r="B1098" t="str">
            <v>(-) PUERTA</v>
          </cell>
          <cell r="D1098">
            <v>-1</v>
          </cell>
          <cell r="E1098">
            <v>0.8</v>
          </cell>
          <cell r="H1098">
            <v>-0.8</v>
          </cell>
        </row>
        <row r="1099">
          <cell r="B1099" t="str">
            <v>(-) PUERTA</v>
          </cell>
          <cell r="D1099">
            <v>-1</v>
          </cell>
          <cell r="E1099">
            <v>0.6</v>
          </cell>
          <cell r="H1099">
            <v>-0.6</v>
          </cell>
        </row>
        <row r="1100">
          <cell r="B1100" t="str">
            <v>ARCHIVO DE HISTORIAS CLINICAS (ACTIVO)    CEX - 106</v>
          </cell>
          <cell r="C1100" t="str">
            <v>T04</v>
          </cell>
        </row>
        <row r="1101">
          <cell r="B1101" t="str">
            <v>LLEGA A TECHO</v>
          </cell>
          <cell r="D1101">
            <v>1</v>
          </cell>
          <cell r="E1101">
            <v>9.5</v>
          </cell>
          <cell r="H1101">
            <v>9.5</v>
          </cell>
        </row>
        <row r="1102">
          <cell r="B1102" t="str">
            <v>LLEGA A VIGA</v>
          </cell>
          <cell r="D1102">
            <v>1</v>
          </cell>
          <cell r="E1102">
            <v>9.1</v>
          </cell>
          <cell r="H1102">
            <v>9.1</v>
          </cell>
        </row>
        <row r="1103">
          <cell r="B1103" t="str">
            <v>(-) PUERTA</v>
          </cell>
          <cell r="D1103">
            <v>-1</v>
          </cell>
          <cell r="E1103">
            <v>1.2</v>
          </cell>
          <cell r="H1103">
            <v>-1.2</v>
          </cell>
        </row>
        <row r="1104">
          <cell r="B1104" t="str">
            <v>ARCHIVO DE HISTORIAS CLINICAS (PASIVO)    CEX - 105</v>
          </cell>
          <cell r="C1104" t="str">
            <v>T04</v>
          </cell>
        </row>
        <row r="1105">
          <cell r="B1105" t="str">
            <v>LLEGA A TECHO</v>
          </cell>
          <cell r="D1105">
            <v>1</v>
          </cell>
          <cell r="E1105">
            <v>18.97</v>
          </cell>
          <cell r="H1105">
            <v>18.97</v>
          </cell>
        </row>
        <row r="1106">
          <cell r="B1106" t="str">
            <v>LLEGA A VIGA</v>
          </cell>
          <cell r="D1106">
            <v>1</v>
          </cell>
          <cell r="E1106">
            <v>4.88</v>
          </cell>
          <cell r="H1106">
            <v>4.88</v>
          </cell>
        </row>
        <row r="1107">
          <cell r="B1107" t="str">
            <v>(-) PUERTA</v>
          </cell>
          <cell r="D1107">
            <v>-1</v>
          </cell>
          <cell r="E1107">
            <v>1.2</v>
          </cell>
          <cell r="H1107">
            <v>-1.2</v>
          </cell>
        </row>
        <row r="1108">
          <cell r="B1108" t="str">
            <v>CAJA    CEX - 103</v>
          </cell>
          <cell r="C1108" t="str">
            <v>T04</v>
          </cell>
        </row>
        <row r="1109">
          <cell r="B1109" t="str">
            <v>LLEGA A TECHO</v>
          </cell>
          <cell r="D1109">
            <v>1</v>
          </cell>
          <cell r="E1109">
            <v>2.4500000000000002</v>
          </cell>
          <cell r="H1109">
            <v>2.4500000000000002</v>
          </cell>
        </row>
        <row r="1110">
          <cell r="B1110" t="str">
            <v>POLICIA NACIONAL    EME - 108</v>
          </cell>
          <cell r="C1110" t="str">
            <v>T04</v>
          </cell>
        </row>
        <row r="1111">
          <cell r="B1111" t="str">
            <v>LLEGA A TECHO</v>
          </cell>
          <cell r="D1111">
            <v>1</v>
          </cell>
          <cell r="E1111">
            <v>8.3000000000000007</v>
          </cell>
          <cell r="H1111">
            <v>8.3000000000000007</v>
          </cell>
        </row>
        <row r="1112">
          <cell r="B1112" t="str">
            <v>LLEGA A VIGA</v>
          </cell>
          <cell r="D1112">
            <v>1</v>
          </cell>
          <cell r="E1112">
            <v>4.5</v>
          </cell>
          <cell r="H1112">
            <v>4.5</v>
          </cell>
        </row>
        <row r="1113">
          <cell r="B1113" t="str">
            <v>(-) PUERTA</v>
          </cell>
          <cell r="D1113">
            <v>-1</v>
          </cell>
          <cell r="E1113">
            <v>0.9</v>
          </cell>
          <cell r="H1113">
            <v>-0.9</v>
          </cell>
        </row>
        <row r="1114">
          <cell r="B1114" t="str">
            <v>(-) PUERTA</v>
          </cell>
          <cell r="D1114">
            <v>-1</v>
          </cell>
          <cell r="E1114">
            <v>0.8</v>
          </cell>
          <cell r="H1114">
            <v>-0.8</v>
          </cell>
        </row>
        <row r="1115">
          <cell r="B1115" t="str">
            <v>REFERENCIA Y CONTRAREFERENCIA    EME - 107</v>
          </cell>
          <cell r="C1115" t="str">
            <v>T04</v>
          </cell>
        </row>
        <row r="1116">
          <cell r="B1116" t="str">
            <v>LLEGA A TECHO</v>
          </cell>
          <cell r="D1116">
            <v>1</v>
          </cell>
          <cell r="E1116">
            <v>10.4</v>
          </cell>
          <cell r="H1116">
            <v>10.4</v>
          </cell>
        </row>
        <row r="1117">
          <cell r="B1117" t="str">
            <v>LLEGA A VIGA</v>
          </cell>
          <cell r="D1117">
            <v>1</v>
          </cell>
          <cell r="E1117">
            <v>3.4</v>
          </cell>
          <cell r="H1117">
            <v>3.4</v>
          </cell>
        </row>
        <row r="1118">
          <cell r="B1118" t="str">
            <v>(-) PUERTA</v>
          </cell>
          <cell r="D1118">
            <v>-1</v>
          </cell>
          <cell r="E1118">
            <v>1</v>
          </cell>
          <cell r="H1118">
            <v>-1</v>
          </cell>
        </row>
        <row r="1119">
          <cell r="B1119" t="str">
            <v>ROPA LIMPIA 1    EME - 123</v>
          </cell>
          <cell r="C1119" t="str">
            <v>T04</v>
          </cell>
        </row>
        <row r="1120">
          <cell r="B1120" t="str">
            <v>LLEGA A TECHO</v>
          </cell>
          <cell r="D1120">
            <v>1</v>
          </cell>
          <cell r="E1120">
            <v>3.65</v>
          </cell>
          <cell r="H1120">
            <v>3.65</v>
          </cell>
        </row>
        <row r="1121">
          <cell r="B1121" t="str">
            <v>(-) PUERTA</v>
          </cell>
          <cell r="D1121">
            <v>-1</v>
          </cell>
          <cell r="E1121">
            <v>1</v>
          </cell>
          <cell r="H1121">
            <v>-1</v>
          </cell>
        </row>
        <row r="1122">
          <cell r="B1122" t="str">
            <v>SIS-SERVICIO SOCIAL    EME - 103</v>
          </cell>
          <cell r="C1122" t="str">
            <v>T04</v>
          </cell>
        </row>
        <row r="1123">
          <cell r="B1123" t="str">
            <v>LLEGA A TECHO</v>
          </cell>
          <cell r="D1123">
            <v>1</v>
          </cell>
          <cell r="E1123">
            <v>2.6</v>
          </cell>
          <cell r="H1123">
            <v>2.6</v>
          </cell>
        </row>
        <row r="1124">
          <cell r="B1124" t="str">
            <v>CAJA    EME - 105</v>
          </cell>
          <cell r="C1124" t="str">
            <v>T04</v>
          </cell>
        </row>
        <row r="1125">
          <cell r="B1125" t="str">
            <v>LLEGA A TECHO</v>
          </cell>
          <cell r="D1125">
            <v>1</v>
          </cell>
          <cell r="E1125">
            <v>2.4500000000000002</v>
          </cell>
          <cell r="H1125">
            <v>2.4500000000000002</v>
          </cell>
        </row>
        <row r="1126">
          <cell r="B1126" t="str">
            <v>(-) PUERTA</v>
          </cell>
          <cell r="D1126">
            <v>-1</v>
          </cell>
          <cell r="E1126">
            <v>0.8</v>
          </cell>
          <cell r="H1126">
            <v>-0.8</v>
          </cell>
        </row>
        <row r="1127">
          <cell r="B1127" t="str">
            <v>ADMISION    EME - 106</v>
          </cell>
          <cell r="C1127" t="str">
            <v>T04</v>
          </cell>
        </row>
        <row r="1128">
          <cell r="B1128" t="str">
            <v>LLEGA A TECHO</v>
          </cell>
          <cell r="D1128">
            <v>1</v>
          </cell>
          <cell r="E1128">
            <v>2.4500000000000002</v>
          </cell>
          <cell r="H1128">
            <v>2.4500000000000002</v>
          </cell>
        </row>
        <row r="1129">
          <cell r="B1129" t="str">
            <v>(-) PUERTA</v>
          </cell>
          <cell r="D1129">
            <v>-1</v>
          </cell>
          <cell r="E1129">
            <v>0.8</v>
          </cell>
          <cell r="H1129">
            <v>-0.8</v>
          </cell>
        </row>
        <row r="1130">
          <cell r="B1130" t="str">
            <v>CAJA    FAR - 102</v>
          </cell>
          <cell r="C1130" t="str">
            <v>T04</v>
          </cell>
        </row>
        <row r="1131">
          <cell r="B1131" t="str">
            <v>LLEGA A TECHO</v>
          </cell>
          <cell r="D1131">
            <v>1</v>
          </cell>
          <cell r="E1131">
            <v>1.68</v>
          </cell>
          <cell r="H1131">
            <v>1.68</v>
          </cell>
        </row>
        <row r="1133">
          <cell r="B1133" t="str">
            <v>SECTOR  S-2B</v>
          </cell>
        </row>
        <row r="1134">
          <cell r="B1134" t="str">
            <v>SEGUNDO PISO</v>
          </cell>
        </row>
        <row r="1135">
          <cell r="B1135" t="str">
            <v>SALA DE REUNIONES    CQUI - 207</v>
          </cell>
          <cell r="C1135" t="str">
            <v>T04</v>
          </cell>
        </row>
        <row r="1136">
          <cell r="B1136" t="str">
            <v>LLEGA A TECHO</v>
          </cell>
          <cell r="D1136">
            <v>1</v>
          </cell>
          <cell r="E1136">
            <v>5.13</v>
          </cell>
          <cell r="H1136">
            <v>5.13</v>
          </cell>
        </row>
        <row r="1137">
          <cell r="B1137" t="str">
            <v>LLEGA A VIGA</v>
          </cell>
          <cell r="D1137">
            <v>1</v>
          </cell>
          <cell r="E1137">
            <v>2.9</v>
          </cell>
          <cell r="H1137">
            <v>2.9</v>
          </cell>
        </row>
        <row r="1138">
          <cell r="B1138" t="str">
            <v>SECRETARIA    CQUI - 234</v>
          </cell>
          <cell r="C1138" t="str">
            <v>T04</v>
          </cell>
        </row>
        <row r="1139">
          <cell r="B1139" t="str">
            <v>LLEGA A TECHO</v>
          </cell>
          <cell r="D1139">
            <v>1</v>
          </cell>
          <cell r="E1139">
            <v>7.45</v>
          </cell>
          <cell r="H1139">
            <v>7.45</v>
          </cell>
        </row>
        <row r="1140">
          <cell r="B1140" t="str">
            <v>LLEGA A VIGA</v>
          </cell>
          <cell r="D1140">
            <v>1</v>
          </cell>
          <cell r="E1140">
            <v>5.2</v>
          </cell>
          <cell r="H1140">
            <v>5.2</v>
          </cell>
        </row>
        <row r="1141">
          <cell r="B1141" t="str">
            <v>JEFATURA    CQUI - 209</v>
          </cell>
          <cell r="C1141" t="str">
            <v>T04</v>
          </cell>
        </row>
        <row r="1142">
          <cell r="A1142" t="str">
            <v xml:space="preserve"> </v>
          </cell>
          <cell r="B1142" t="str">
            <v>LLEGA A TECHO</v>
          </cell>
          <cell r="D1142">
            <v>1</v>
          </cell>
          <cell r="E1142">
            <v>2.73</v>
          </cell>
          <cell r="H1142">
            <v>2.73</v>
          </cell>
        </row>
        <row r="1143">
          <cell r="B1143" t="str">
            <v>(-) PUERTA</v>
          </cell>
          <cell r="D1143">
            <v>-1</v>
          </cell>
          <cell r="E1143">
            <v>1.8</v>
          </cell>
          <cell r="H1143">
            <v>-1.8</v>
          </cell>
        </row>
        <row r="1144">
          <cell r="B1144" t="str">
            <v>COORDINACION DE ENFERMERIA    CQUI - 206</v>
          </cell>
          <cell r="C1144" t="str">
            <v>T04</v>
          </cell>
        </row>
        <row r="1145">
          <cell r="A1145" t="str">
            <v xml:space="preserve"> </v>
          </cell>
          <cell r="B1145" t="str">
            <v>LLEGA A TECHO</v>
          </cell>
          <cell r="D1145">
            <v>1</v>
          </cell>
          <cell r="E1145">
            <v>2.8</v>
          </cell>
          <cell r="H1145">
            <v>2.8</v>
          </cell>
        </row>
        <row r="1147">
          <cell r="B1147" t="str">
            <v>SECTOR  S-1C</v>
          </cell>
        </row>
        <row r="1148">
          <cell r="B1148" t="str">
            <v>PRIMER PISO</v>
          </cell>
        </row>
        <row r="1149">
          <cell r="B1149" t="str">
            <v>MODULO, INFORMES Y ORIENTACION    CEX - 102</v>
          </cell>
          <cell r="C1149" t="str">
            <v>T04</v>
          </cell>
        </row>
        <row r="1150">
          <cell r="A1150" t="str">
            <v xml:space="preserve"> </v>
          </cell>
          <cell r="B1150" t="str">
            <v>LLEGA A VIGA</v>
          </cell>
          <cell r="D1150">
            <v>1</v>
          </cell>
          <cell r="E1150">
            <v>6.2</v>
          </cell>
          <cell r="H1150">
            <v>6.2</v>
          </cell>
        </row>
        <row r="1151">
          <cell r="B1151" t="str">
            <v>CONSULTORIO DE OBSTETRICIA\(control pre-natal - planificacion familiar)     CEX - 119</v>
          </cell>
          <cell r="C1151" t="str">
            <v>T04</v>
          </cell>
        </row>
        <row r="1152">
          <cell r="A1152" t="str">
            <v xml:space="preserve"> </v>
          </cell>
          <cell r="B1152" t="str">
            <v>LLEGA A TECHO</v>
          </cell>
          <cell r="D1152">
            <v>1</v>
          </cell>
          <cell r="E1152">
            <v>4.6500000000000004</v>
          </cell>
          <cell r="H1152">
            <v>4.6500000000000004</v>
          </cell>
        </row>
        <row r="1153">
          <cell r="B1153" t="str">
            <v>LLEGA A VIGA</v>
          </cell>
          <cell r="D1153">
            <v>1</v>
          </cell>
          <cell r="E1153">
            <v>3.2</v>
          </cell>
          <cell r="H1153">
            <v>3.2</v>
          </cell>
        </row>
        <row r="1154">
          <cell r="B1154" t="str">
            <v>(-) PUERTA</v>
          </cell>
          <cell r="D1154">
            <v>-1</v>
          </cell>
          <cell r="E1154">
            <v>0.8</v>
          </cell>
          <cell r="H1154">
            <v>-0.8</v>
          </cell>
        </row>
        <row r="1155">
          <cell r="B1155" t="str">
            <v>CONSULTORIO DE PEDIATRIA    CEX - 120</v>
          </cell>
          <cell r="C1155" t="str">
            <v>T04</v>
          </cell>
        </row>
        <row r="1156">
          <cell r="A1156" t="str">
            <v xml:space="preserve"> </v>
          </cell>
          <cell r="B1156" t="str">
            <v>LLEGA A VIGA</v>
          </cell>
          <cell r="D1156">
            <v>1</v>
          </cell>
          <cell r="E1156">
            <v>2.95</v>
          </cell>
          <cell r="H1156">
            <v>2.95</v>
          </cell>
        </row>
        <row r="1157">
          <cell r="B1157" t="str">
            <v>(-) PUERTA</v>
          </cell>
          <cell r="D1157">
            <v>-1</v>
          </cell>
          <cell r="E1157">
            <v>1</v>
          </cell>
          <cell r="H1157">
            <v>-1</v>
          </cell>
        </row>
        <row r="1158">
          <cell r="B1158" t="str">
            <v>CONSEJERIA Y PREVENCION DE ENFERMEDADES NO TRANSMISIBLES / CONSEJERIA Y PREVENCION DEL CANCER    CEX - 121</v>
          </cell>
          <cell r="C1158" t="str">
            <v>T04</v>
          </cell>
        </row>
        <row r="1159">
          <cell r="A1159" t="str">
            <v xml:space="preserve"> </v>
          </cell>
          <cell r="B1159" t="str">
            <v>LLEGA A VIGA</v>
          </cell>
          <cell r="D1159">
            <v>1</v>
          </cell>
          <cell r="E1159">
            <v>3.1</v>
          </cell>
          <cell r="H1159">
            <v>3.1</v>
          </cell>
        </row>
        <row r="1160">
          <cell r="B1160" t="str">
            <v>(-) PUERTA</v>
          </cell>
          <cell r="D1160">
            <v>-1</v>
          </cell>
          <cell r="E1160">
            <v>1</v>
          </cell>
          <cell r="H1160">
            <v>-1</v>
          </cell>
        </row>
        <row r="1161">
          <cell r="B1161" t="str">
            <v>CONSULTORIO ODONTOLOGICO GENERAL    CEX - 116</v>
          </cell>
          <cell r="C1161" t="str">
            <v>T04</v>
          </cell>
        </row>
        <row r="1162">
          <cell r="A1162" t="str">
            <v xml:space="preserve"> </v>
          </cell>
          <cell r="B1162" t="str">
            <v>LLEGA A TECHO</v>
          </cell>
          <cell r="D1162">
            <v>1</v>
          </cell>
          <cell r="E1162">
            <v>8.73</v>
          </cell>
          <cell r="H1162">
            <v>8.73</v>
          </cell>
        </row>
        <row r="1163">
          <cell r="B1163" t="str">
            <v>LLEGA A VIGA</v>
          </cell>
          <cell r="D1163">
            <v>1</v>
          </cell>
          <cell r="E1163">
            <v>8.02</v>
          </cell>
          <cell r="H1163">
            <v>8.02</v>
          </cell>
        </row>
        <row r="1164">
          <cell r="B1164" t="str">
            <v>(-) PUERTA</v>
          </cell>
          <cell r="D1164">
            <v>-1</v>
          </cell>
          <cell r="E1164">
            <v>1</v>
          </cell>
          <cell r="H1164">
            <v>-1</v>
          </cell>
        </row>
        <row r="1165">
          <cell r="B1165" t="str">
            <v>CONSULTORIO DE NUTRICION    CEX - 122</v>
          </cell>
          <cell r="C1165" t="str">
            <v>T04</v>
          </cell>
        </row>
        <row r="1166">
          <cell r="A1166" t="str">
            <v xml:space="preserve"> </v>
          </cell>
          <cell r="B1166" t="str">
            <v>LLEGA A TECHO</v>
          </cell>
          <cell r="D1166">
            <v>1</v>
          </cell>
          <cell r="E1166">
            <v>0.65</v>
          </cell>
          <cell r="H1166">
            <v>0.65</v>
          </cell>
        </row>
        <row r="1167">
          <cell r="B1167" t="str">
            <v>LLEGA A VIGA</v>
          </cell>
          <cell r="D1167">
            <v>1</v>
          </cell>
          <cell r="E1167">
            <v>2.4500000000000002</v>
          </cell>
          <cell r="H1167">
            <v>2.4500000000000002</v>
          </cell>
        </row>
        <row r="1168">
          <cell r="B1168" t="str">
            <v>CONSULTORIO ODONTOLOGICO GENERAL+RADIOGRAFIA ORAL    CEX - 117</v>
          </cell>
          <cell r="C1168" t="str">
            <v>T04</v>
          </cell>
        </row>
        <row r="1169">
          <cell r="A1169" t="str">
            <v xml:space="preserve"> </v>
          </cell>
          <cell r="B1169" t="str">
            <v>LLEGA A TECHO</v>
          </cell>
          <cell r="D1169">
            <v>1</v>
          </cell>
          <cell r="E1169">
            <v>4.2300000000000004</v>
          </cell>
          <cell r="H1169">
            <v>4.2300000000000004</v>
          </cell>
        </row>
        <row r="1170">
          <cell r="B1170" t="str">
            <v>LLEGA A VIGA</v>
          </cell>
          <cell r="D1170">
            <v>1</v>
          </cell>
          <cell r="E1170">
            <v>7.78</v>
          </cell>
          <cell r="H1170">
            <v>7.78</v>
          </cell>
        </row>
        <row r="1171">
          <cell r="B1171" t="str">
            <v>(-) PUERTA</v>
          </cell>
          <cell r="D1171">
            <v>-2</v>
          </cell>
          <cell r="E1171">
            <v>1</v>
          </cell>
          <cell r="H1171">
            <v>-2</v>
          </cell>
        </row>
        <row r="1172">
          <cell r="B1172" t="str">
            <v>RENIEC    CEX - 108</v>
          </cell>
          <cell r="C1172" t="str">
            <v>T04</v>
          </cell>
        </row>
        <row r="1173">
          <cell r="A1173" t="str">
            <v xml:space="preserve"> </v>
          </cell>
          <cell r="B1173" t="str">
            <v>LLEGA A TECHO</v>
          </cell>
          <cell r="D1173">
            <v>1</v>
          </cell>
          <cell r="E1173">
            <v>4.53</v>
          </cell>
          <cell r="H1173">
            <v>4.53</v>
          </cell>
        </row>
        <row r="1174">
          <cell r="B1174" t="str">
            <v>LLEGA A VIGA</v>
          </cell>
          <cell r="D1174">
            <v>1</v>
          </cell>
          <cell r="E1174">
            <v>1.78</v>
          </cell>
          <cell r="H1174">
            <v>1.78</v>
          </cell>
        </row>
        <row r="1175">
          <cell r="B1175" t="str">
            <v>REFERENCIA Y CONTRAREFERENCIA    CEX - 109</v>
          </cell>
          <cell r="C1175" t="str">
            <v>T04</v>
          </cell>
        </row>
        <row r="1176">
          <cell r="A1176" t="str">
            <v xml:space="preserve"> </v>
          </cell>
          <cell r="B1176" t="str">
            <v>LLEGA A VIGA</v>
          </cell>
          <cell r="D1176">
            <v>1</v>
          </cell>
          <cell r="E1176">
            <v>2.7</v>
          </cell>
          <cell r="H1176">
            <v>2.7</v>
          </cell>
        </row>
        <row r="1177">
          <cell r="B1177" t="str">
            <v>(-) VENTANA</v>
          </cell>
          <cell r="D1177">
            <v>-1</v>
          </cell>
          <cell r="E1177">
            <v>1.2</v>
          </cell>
          <cell r="H1177">
            <v>-1.2</v>
          </cell>
        </row>
        <row r="1178">
          <cell r="B1178" t="str">
            <v>DOSIS UNITARIA    FAR - 106</v>
          </cell>
          <cell r="C1178" t="str">
            <v>T04</v>
          </cell>
        </row>
        <row r="1179">
          <cell r="A1179" t="str">
            <v xml:space="preserve"> </v>
          </cell>
          <cell r="B1179" t="str">
            <v>LLEGA A TECHO</v>
          </cell>
          <cell r="D1179">
            <v>1</v>
          </cell>
          <cell r="E1179">
            <v>11.73</v>
          </cell>
          <cell r="H1179">
            <v>11.73</v>
          </cell>
        </row>
        <row r="1180">
          <cell r="B1180" t="str">
            <v>CONSULTORIO PSICOLOGIA    CEX - 126</v>
          </cell>
          <cell r="C1180" t="str">
            <v>T04</v>
          </cell>
        </row>
        <row r="1181">
          <cell r="A1181" t="str">
            <v xml:space="preserve"> </v>
          </cell>
          <cell r="B1181" t="str">
            <v>LLEGA A VIGA</v>
          </cell>
          <cell r="D1181">
            <v>1</v>
          </cell>
          <cell r="E1181">
            <v>3.5</v>
          </cell>
          <cell r="H1181">
            <v>3.5</v>
          </cell>
        </row>
        <row r="1182">
          <cell r="B1182" t="str">
            <v>SIS    CEX - 110</v>
          </cell>
          <cell r="C1182" t="str">
            <v>T04</v>
          </cell>
          <cell r="D1182" t="str">
            <v xml:space="preserve"> </v>
          </cell>
        </row>
        <row r="1183">
          <cell r="A1183" t="str">
            <v xml:space="preserve"> </v>
          </cell>
          <cell r="B1183" t="str">
            <v>LLEGA A TECHO</v>
          </cell>
          <cell r="D1183">
            <v>1</v>
          </cell>
          <cell r="E1183">
            <v>2.7</v>
          </cell>
          <cell r="H1183">
            <v>2.7</v>
          </cell>
        </row>
        <row r="1184">
          <cell r="B1184" t="str">
            <v>SERVICIO SOCIAL    CEX - 111</v>
          </cell>
          <cell r="C1184" t="str">
            <v>T04</v>
          </cell>
        </row>
        <row r="1185">
          <cell r="A1185" t="str">
            <v xml:space="preserve"> </v>
          </cell>
          <cell r="B1185" t="str">
            <v>LLEGA A VIGA</v>
          </cell>
          <cell r="D1185">
            <v>1</v>
          </cell>
          <cell r="E1185">
            <v>2.25</v>
          </cell>
          <cell r="H1185">
            <v>2.25</v>
          </cell>
        </row>
        <row r="1186">
          <cell r="B1186" t="str">
            <v>ATENCION INTEGRAL DEL ADULTO MAYOR / ATENCION INTEGRAL Y CONSEJERIA DEL ADOLESCENTE    CEX - 124</v>
          </cell>
          <cell r="C1186" t="str">
            <v>T04</v>
          </cell>
        </row>
        <row r="1187">
          <cell r="A1187" t="str">
            <v xml:space="preserve"> </v>
          </cell>
          <cell r="B1187" t="str">
            <v>LLEGA A VIGA</v>
          </cell>
          <cell r="D1187">
            <v>1</v>
          </cell>
          <cell r="E1187">
            <v>4.6500000000000004</v>
          </cell>
          <cell r="H1187">
            <v>4.6500000000000004</v>
          </cell>
        </row>
        <row r="1188">
          <cell r="B1188" t="str">
            <v>(-) PUERTA</v>
          </cell>
          <cell r="D1188">
            <v>-1</v>
          </cell>
          <cell r="E1188">
            <v>0.8</v>
          </cell>
          <cell r="H1188">
            <v>-0.8</v>
          </cell>
        </row>
        <row r="1189">
          <cell r="B1189" t="str">
            <v>CONSULTORIO DE CIRUGIA GENERAL Y DE ANESTESIOLOGIA    CEX - 125</v>
          </cell>
          <cell r="C1189" t="str">
            <v>T04</v>
          </cell>
        </row>
        <row r="1190">
          <cell r="A1190" t="str">
            <v xml:space="preserve"> </v>
          </cell>
          <cell r="B1190" t="str">
            <v>LLEGA A TECHO</v>
          </cell>
          <cell r="D1190">
            <v>1</v>
          </cell>
          <cell r="E1190">
            <v>3.83</v>
          </cell>
          <cell r="H1190">
            <v>3.83</v>
          </cell>
        </row>
        <row r="1191">
          <cell r="B1191" t="str">
            <v>LLEGA A VIGA</v>
          </cell>
          <cell r="D1191">
            <v>1</v>
          </cell>
          <cell r="E1191">
            <v>2.48</v>
          </cell>
          <cell r="H1191">
            <v>2.48</v>
          </cell>
        </row>
        <row r="1192">
          <cell r="B1192" t="str">
            <v>CONSULTORIO DE GINECO OBSTETRICIA    CEX - 118</v>
          </cell>
          <cell r="C1192" t="str">
            <v>T04</v>
          </cell>
          <cell r="D1192" t="str">
            <v xml:space="preserve"> </v>
          </cell>
        </row>
        <row r="1193">
          <cell r="A1193" t="str">
            <v xml:space="preserve"> </v>
          </cell>
          <cell r="B1193" t="str">
            <v>LLEGA A VIGA</v>
          </cell>
          <cell r="D1193">
            <v>1</v>
          </cell>
          <cell r="E1193">
            <v>6.85</v>
          </cell>
          <cell r="H1193">
            <v>6.85</v>
          </cell>
        </row>
        <row r="1194">
          <cell r="B1194" t="str">
            <v>(-) PUERTA</v>
          </cell>
          <cell r="D1194">
            <v>-1</v>
          </cell>
          <cell r="E1194">
            <v>0.8</v>
          </cell>
          <cell r="H1194">
            <v>-0.8</v>
          </cell>
        </row>
        <row r="1195">
          <cell r="B1195" t="str">
            <v>TRIAJE    CEX - 128</v>
          </cell>
          <cell r="C1195" t="str">
            <v>T04</v>
          </cell>
        </row>
        <row r="1196">
          <cell r="A1196" t="str">
            <v xml:space="preserve"> </v>
          </cell>
          <cell r="B1196" t="str">
            <v>LLEGA A TECHO</v>
          </cell>
          <cell r="D1196">
            <v>1</v>
          </cell>
          <cell r="E1196">
            <v>3.83</v>
          </cell>
          <cell r="H1196">
            <v>3.83</v>
          </cell>
        </row>
        <row r="1197">
          <cell r="B1197" t="str">
            <v>LLEGA A VIGA</v>
          </cell>
          <cell r="D1197">
            <v>1</v>
          </cell>
          <cell r="E1197">
            <v>2.6</v>
          </cell>
          <cell r="H1197">
            <v>2.6</v>
          </cell>
        </row>
        <row r="1198">
          <cell r="B1198" t="str">
            <v>CONSULTORIO DE MEDICINA INTERNA    CEX - 123</v>
          </cell>
          <cell r="C1198" t="str">
            <v>T04</v>
          </cell>
        </row>
        <row r="1199">
          <cell r="A1199" t="str">
            <v xml:space="preserve"> </v>
          </cell>
          <cell r="B1199" t="str">
            <v>LLEGA A TECHO</v>
          </cell>
          <cell r="D1199">
            <v>1</v>
          </cell>
          <cell r="E1199">
            <v>1.9</v>
          </cell>
          <cell r="H1199">
            <v>1.9</v>
          </cell>
        </row>
        <row r="1200">
          <cell r="B1200" t="str">
            <v>LLEGA A VIGA</v>
          </cell>
          <cell r="D1200">
            <v>1</v>
          </cell>
          <cell r="E1200">
            <v>3.1</v>
          </cell>
          <cell r="H1200">
            <v>3.1</v>
          </cell>
        </row>
        <row r="1202">
          <cell r="B1202" t="str">
            <v>SECTOR  S-2C</v>
          </cell>
        </row>
        <row r="1203">
          <cell r="B1203" t="str">
            <v>SEGUNDO PISO</v>
          </cell>
        </row>
        <row r="1204">
          <cell r="B1204" t="str">
            <v>TRAMITE DOCUMENTARIO    ADMI - 223</v>
          </cell>
          <cell r="C1204" t="str">
            <v>T04</v>
          </cell>
        </row>
        <row r="1205">
          <cell r="A1205" t="str">
            <v xml:space="preserve"> </v>
          </cell>
          <cell r="B1205" t="str">
            <v>LLEGA A TECHO</v>
          </cell>
          <cell r="D1205">
            <v>1</v>
          </cell>
          <cell r="E1205">
            <v>1.8</v>
          </cell>
          <cell r="H1205">
            <v>1.8</v>
          </cell>
        </row>
        <row r="1206">
          <cell r="B1206" t="str">
            <v>LLEGA A VIGA</v>
          </cell>
          <cell r="D1206">
            <v>1</v>
          </cell>
          <cell r="E1206">
            <v>0.95</v>
          </cell>
          <cell r="H1206">
            <v>0.95</v>
          </cell>
        </row>
        <row r="1207">
          <cell r="B1207" t="str">
            <v>TELECONSULTORIO    CEX - 217</v>
          </cell>
          <cell r="C1207" t="str">
            <v>T04</v>
          </cell>
          <cell r="D1207" t="str">
            <v xml:space="preserve"> </v>
          </cell>
        </row>
        <row r="1208">
          <cell r="A1208" t="str">
            <v xml:space="preserve"> </v>
          </cell>
          <cell r="B1208" t="str">
            <v>LLEGA A TECHO</v>
          </cell>
          <cell r="D1208">
            <v>1</v>
          </cell>
          <cell r="E1208">
            <v>0.78</v>
          </cell>
          <cell r="H1208">
            <v>0.78</v>
          </cell>
        </row>
        <row r="1209">
          <cell r="B1209" t="str">
            <v>LLEGA A VIGA</v>
          </cell>
          <cell r="D1209">
            <v>1</v>
          </cell>
          <cell r="E1209">
            <v>4.62</v>
          </cell>
          <cell r="H1209">
            <v>4.62</v>
          </cell>
        </row>
        <row r="1210">
          <cell r="B1210" t="str">
            <v>SALA DE REFRACCION    CEX - 203</v>
          </cell>
          <cell r="C1210" t="str">
            <v>T04</v>
          </cell>
        </row>
        <row r="1211">
          <cell r="A1211" t="str">
            <v xml:space="preserve"> </v>
          </cell>
          <cell r="B1211" t="str">
            <v>LLEGA A TECHO</v>
          </cell>
          <cell r="D1211">
            <v>1</v>
          </cell>
          <cell r="E1211">
            <v>4.72</v>
          </cell>
          <cell r="H1211">
            <v>4.72</v>
          </cell>
        </row>
        <row r="1212">
          <cell r="B1212" t="str">
            <v>SALA DE INMUNIZACIONES    CEX - 219</v>
          </cell>
          <cell r="C1212" t="str">
            <v>T04</v>
          </cell>
        </row>
        <row r="1213">
          <cell r="A1213" t="str">
            <v xml:space="preserve"> </v>
          </cell>
          <cell r="B1213" t="str">
            <v>LLEGA A TECHO</v>
          </cell>
          <cell r="D1213">
            <v>1</v>
          </cell>
          <cell r="E1213">
            <v>7.12</v>
          </cell>
          <cell r="H1213">
            <v>7.12</v>
          </cell>
        </row>
        <row r="1214">
          <cell r="B1214" t="str">
            <v>SALA DE ECOGRAFIA OBSTETRICA    CEX - 221</v>
          </cell>
          <cell r="C1214" t="str">
            <v>T04</v>
          </cell>
        </row>
        <row r="1215">
          <cell r="A1215" t="str">
            <v xml:space="preserve"> </v>
          </cell>
          <cell r="B1215" t="str">
            <v>LLEGA A TECHO</v>
          </cell>
          <cell r="D1215">
            <v>1</v>
          </cell>
          <cell r="E1215">
            <v>4.6500000000000004</v>
          </cell>
          <cell r="H1215">
            <v>4.6500000000000004</v>
          </cell>
        </row>
        <row r="1216">
          <cell r="B1216" t="str">
            <v>LLEGA A VIGA</v>
          </cell>
          <cell r="D1216">
            <v>1</v>
          </cell>
          <cell r="E1216">
            <v>3.27</v>
          </cell>
          <cell r="H1216">
            <v>3.27</v>
          </cell>
        </row>
        <row r="1217">
          <cell r="B1217" t="str">
            <v>SALA DE CONSULTORIO EN MEDICINA FAMILIAR    CEX - 214</v>
          </cell>
          <cell r="C1217" t="str">
            <v>T04</v>
          </cell>
          <cell r="D1217" t="str">
            <v xml:space="preserve"> </v>
          </cell>
        </row>
        <row r="1218">
          <cell r="A1218" t="str">
            <v xml:space="preserve"> </v>
          </cell>
          <cell r="B1218" t="str">
            <v>LLEGA A VIGA</v>
          </cell>
          <cell r="D1218">
            <v>1</v>
          </cell>
          <cell r="E1218">
            <v>1.27</v>
          </cell>
          <cell r="H1218">
            <v>1.27</v>
          </cell>
        </row>
        <row r="1219">
          <cell r="B1219" t="str">
            <v>SALA DE ATENCION EXTRAMURAL    CEX - 213</v>
          </cell>
          <cell r="C1219" t="str">
            <v>T04</v>
          </cell>
          <cell r="D1219" t="str">
            <v xml:space="preserve"> </v>
          </cell>
        </row>
        <row r="1220">
          <cell r="A1220" t="str">
            <v xml:space="preserve"> </v>
          </cell>
          <cell r="B1220" t="str">
            <v>LLEGA A TECHO</v>
          </cell>
          <cell r="D1220">
            <v>1</v>
          </cell>
          <cell r="E1220">
            <v>10.83</v>
          </cell>
          <cell r="H1220">
            <v>10.83</v>
          </cell>
        </row>
        <row r="1221">
          <cell r="B1221" t="str">
            <v>PSICOPROFILAXIS    CEX - 215</v>
          </cell>
          <cell r="C1221" t="str">
            <v>T04</v>
          </cell>
        </row>
        <row r="1222">
          <cell r="A1222" t="str">
            <v xml:space="preserve"> </v>
          </cell>
          <cell r="B1222" t="str">
            <v>LLEGA A TECHO</v>
          </cell>
          <cell r="D1222">
            <v>1</v>
          </cell>
          <cell r="E1222">
            <v>7.94</v>
          </cell>
          <cell r="H1222">
            <v>7.94</v>
          </cell>
        </row>
        <row r="1223">
          <cell r="B1223" t="str">
            <v>LLEGA A VIGA</v>
          </cell>
          <cell r="D1223">
            <v>1</v>
          </cell>
          <cell r="E1223">
            <v>6.22</v>
          </cell>
          <cell r="H1223">
            <v>6.22</v>
          </cell>
        </row>
        <row r="1224">
          <cell r="B1224" t="str">
            <v>MONITOREO FETAL    CEX - 224</v>
          </cell>
          <cell r="C1224" t="str">
            <v>T04</v>
          </cell>
        </row>
        <row r="1225">
          <cell r="A1225" t="str">
            <v xml:space="preserve"> </v>
          </cell>
          <cell r="B1225" t="str">
            <v>LLEGA A TECHO</v>
          </cell>
          <cell r="D1225">
            <v>1</v>
          </cell>
          <cell r="E1225">
            <v>3.95</v>
          </cell>
          <cell r="H1225">
            <v>3.95</v>
          </cell>
        </row>
        <row r="1226">
          <cell r="B1226" t="str">
            <v>CONSULTORIO DE OFTALMOLOGIA    CEX - 212</v>
          </cell>
          <cell r="C1226" t="str">
            <v>T04</v>
          </cell>
        </row>
        <row r="1227">
          <cell r="A1227" t="str">
            <v xml:space="preserve"> </v>
          </cell>
          <cell r="B1227" t="str">
            <v>LLEGA A TECHO</v>
          </cell>
          <cell r="D1227">
            <v>1</v>
          </cell>
          <cell r="E1227">
            <v>7.93</v>
          </cell>
          <cell r="H1227">
            <v>7.93</v>
          </cell>
        </row>
        <row r="1228">
          <cell r="B1228" t="str">
            <v>LLEGA A VIGA</v>
          </cell>
          <cell r="D1228">
            <v>1</v>
          </cell>
          <cell r="E1228">
            <v>3.9</v>
          </cell>
          <cell r="H1228">
            <v>3.9</v>
          </cell>
        </row>
        <row r="1229">
          <cell r="B1229" t="str">
            <v>CONSULTORIO DE ESTIMULACION TEMPRANA    CEX - 216</v>
          </cell>
          <cell r="C1229" t="str">
            <v>T04</v>
          </cell>
        </row>
        <row r="1230">
          <cell r="A1230" t="str">
            <v xml:space="preserve"> </v>
          </cell>
          <cell r="B1230" t="str">
            <v>LLEGA A VIGA</v>
          </cell>
          <cell r="D1230">
            <v>1</v>
          </cell>
          <cell r="E1230">
            <v>5.16</v>
          </cell>
          <cell r="H1230">
            <v>5.16</v>
          </cell>
        </row>
        <row r="1231">
          <cell r="B1231" t="str">
            <v>CONSULTORIO CRED    CEX - 218</v>
          </cell>
          <cell r="C1231" t="str">
            <v>T04</v>
          </cell>
        </row>
        <row r="1232">
          <cell r="A1232" t="str">
            <v xml:space="preserve"> </v>
          </cell>
          <cell r="B1232" t="str">
            <v>LLEGA A TECHO</v>
          </cell>
          <cell r="D1232">
            <v>1</v>
          </cell>
          <cell r="E1232">
            <v>1.35</v>
          </cell>
          <cell r="H1232">
            <v>1.35</v>
          </cell>
        </row>
        <row r="1233">
          <cell r="B1233" t="str">
            <v>ARCHIVO DOCUMENTARIO    ADMI - 203</v>
          </cell>
          <cell r="C1233" t="str">
            <v>T04</v>
          </cell>
        </row>
        <row r="1234">
          <cell r="A1234" t="str">
            <v xml:space="preserve"> </v>
          </cell>
          <cell r="B1234" t="str">
            <v>LLEGA A TECHO</v>
          </cell>
          <cell r="D1234">
            <v>1</v>
          </cell>
          <cell r="E1234">
            <v>4.8</v>
          </cell>
          <cell r="H1234">
            <v>4.8</v>
          </cell>
        </row>
        <row r="1235">
          <cell r="B1235" t="str">
            <v>ANTESALA    CEX - 223A</v>
          </cell>
          <cell r="C1235" t="str">
            <v>T04</v>
          </cell>
        </row>
        <row r="1236">
          <cell r="A1236" t="str">
            <v xml:space="preserve"> </v>
          </cell>
          <cell r="B1236" t="str">
            <v>LLEGA A VIGA</v>
          </cell>
          <cell r="D1236">
            <v>1</v>
          </cell>
          <cell r="E1236">
            <v>1.26</v>
          </cell>
          <cell r="H1236">
            <v>1.26</v>
          </cell>
        </row>
        <row r="1238">
          <cell r="B1238" t="str">
            <v>SECTOR  S-1D</v>
          </cell>
        </row>
        <row r="1239">
          <cell r="B1239" t="str">
            <v>PRIMER PISO</v>
          </cell>
        </row>
        <row r="1240">
          <cell r="B1240" t="str">
            <v>ENTREGA DE RESULTADOS    PCLI - 102</v>
          </cell>
          <cell r="C1240" t="str">
            <v>T04</v>
          </cell>
        </row>
        <row r="1241">
          <cell r="B1241" t="str">
            <v>LLEGA A VIGA</v>
          </cell>
          <cell r="D1241">
            <v>1</v>
          </cell>
          <cell r="E1241">
            <v>4.63</v>
          </cell>
          <cell r="H1241">
            <v>4.63</v>
          </cell>
        </row>
        <row r="1242">
          <cell r="B1242" t="str">
            <v>RECEPCION DE MUESTRAS    PCLI - 103</v>
          </cell>
          <cell r="C1242" t="str">
            <v>T04</v>
          </cell>
        </row>
        <row r="1243">
          <cell r="B1243" t="str">
            <v>LLEGA A TECHO</v>
          </cell>
          <cell r="D1243">
            <v>1</v>
          </cell>
          <cell r="E1243">
            <v>10.86</v>
          </cell>
          <cell r="H1243">
            <v>10.86</v>
          </cell>
        </row>
        <row r="1244">
          <cell r="B1244" t="str">
            <v>(-) PUERTA</v>
          </cell>
          <cell r="D1244">
            <v>-1</v>
          </cell>
          <cell r="E1244">
            <v>1</v>
          </cell>
          <cell r="H1244">
            <v>-1</v>
          </cell>
        </row>
        <row r="1245">
          <cell r="B1245" t="str">
            <v>ALMACEN DE EQUIPOS    DIMA - 112</v>
          </cell>
          <cell r="C1245" t="str">
            <v>T04</v>
          </cell>
          <cell r="D1245" t="str">
            <v xml:space="preserve"> </v>
          </cell>
        </row>
        <row r="1246">
          <cell r="B1246" t="str">
            <v>LLEGA A TECHO</v>
          </cell>
          <cell r="D1246">
            <v>1</v>
          </cell>
          <cell r="E1246">
            <v>6.35</v>
          </cell>
          <cell r="H1246">
            <v>6.35</v>
          </cell>
        </row>
        <row r="1247">
          <cell r="B1247" t="str">
            <v>LLEGA A VIGA</v>
          </cell>
          <cell r="D1247">
            <v>1</v>
          </cell>
          <cell r="E1247">
            <v>5.35</v>
          </cell>
          <cell r="H1247">
            <v>5.35</v>
          </cell>
        </row>
        <row r="1248">
          <cell r="B1248" t="str">
            <v>(-) PUERTA</v>
          </cell>
          <cell r="D1248">
            <v>-1</v>
          </cell>
          <cell r="E1248">
            <v>1</v>
          </cell>
          <cell r="H1248">
            <v>-1</v>
          </cell>
        </row>
        <row r="1249">
          <cell r="B1249" t="str">
            <v>ALMACEN ESPECIALIZADO DE PRODUCTOS  FARMACEUTICOS DEPOSITO MEDICO Y PRODUCTOS SANITARIOS    FAR - 107</v>
          </cell>
          <cell r="C1249" t="str">
            <v>T04</v>
          </cell>
          <cell r="D1249" t="str">
            <v xml:space="preserve"> </v>
          </cell>
        </row>
        <row r="1250">
          <cell r="A1250" t="str">
            <v xml:space="preserve"> </v>
          </cell>
          <cell r="B1250" t="str">
            <v>LLEGA A TECHO</v>
          </cell>
          <cell r="D1250">
            <v>1</v>
          </cell>
          <cell r="E1250">
            <v>15.15</v>
          </cell>
          <cell r="H1250">
            <v>15.15</v>
          </cell>
        </row>
        <row r="1251">
          <cell r="B1251" t="str">
            <v>LLEGA A VIGA</v>
          </cell>
          <cell r="D1251">
            <v>1</v>
          </cell>
          <cell r="E1251">
            <v>6.55</v>
          </cell>
          <cell r="H1251">
            <v>6.55</v>
          </cell>
        </row>
        <row r="1252">
          <cell r="B1252" t="str">
            <v>ARCHIVO PARA ALMACENAMIENTO DE INFORMACION    DIMA - 109</v>
          </cell>
          <cell r="C1252" t="str">
            <v>T04</v>
          </cell>
        </row>
        <row r="1253">
          <cell r="A1253" t="str">
            <v xml:space="preserve"> </v>
          </cell>
          <cell r="B1253" t="str">
            <v>LLEGA A TECHO</v>
          </cell>
          <cell r="D1253">
            <v>1</v>
          </cell>
          <cell r="E1253">
            <v>9.35</v>
          </cell>
          <cell r="H1253">
            <v>9.35</v>
          </cell>
        </row>
        <row r="1254">
          <cell r="B1254" t="str">
            <v>CONTROL Y DESPACHO    FAR - 103</v>
          </cell>
          <cell r="C1254" t="str">
            <v>T04</v>
          </cell>
        </row>
        <row r="1255">
          <cell r="A1255" t="str">
            <v xml:space="preserve"> </v>
          </cell>
          <cell r="B1255" t="str">
            <v>LLEGA A TECHO</v>
          </cell>
          <cell r="D1255">
            <v>1</v>
          </cell>
          <cell r="E1255">
            <v>5.35</v>
          </cell>
          <cell r="H1255">
            <v>5.35</v>
          </cell>
        </row>
        <row r="1256">
          <cell r="B1256" t="str">
            <v>FARMACOVIGILANCIA \PY TECNOVIGILANCIA    FAR - 109</v>
          </cell>
          <cell r="C1256" t="str">
            <v>T04</v>
          </cell>
        </row>
        <row r="1257">
          <cell r="A1257" t="str">
            <v xml:space="preserve"> </v>
          </cell>
          <cell r="B1257" t="str">
            <v>LLEGA A VIGA</v>
          </cell>
          <cell r="D1257">
            <v>1</v>
          </cell>
          <cell r="E1257">
            <v>4.2</v>
          </cell>
          <cell r="H1257">
            <v>4.2</v>
          </cell>
        </row>
        <row r="1258">
          <cell r="B1258" t="str">
            <v>GESTION DE PROGRAMACION    FAR - 105</v>
          </cell>
          <cell r="C1258" t="str">
            <v>T04</v>
          </cell>
        </row>
        <row r="1259">
          <cell r="A1259" t="str">
            <v xml:space="preserve"> </v>
          </cell>
          <cell r="B1259" t="str">
            <v>LLEGA A TECHO</v>
          </cell>
          <cell r="D1259">
            <v>1</v>
          </cell>
          <cell r="E1259">
            <v>5.13</v>
          </cell>
          <cell r="H1259">
            <v>5.13</v>
          </cell>
        </row>
        <row r="1260">
          <cell r="A1260" t="str">
            <v xml:space="preserve"> </v>
          </cell>
          <cell r="B1260" t="str">
            <v>LLEGA A VIGA</v>
          </cell>
          <cell r="D1260">
            <v>1</v>
          </cell>
          <cell r="E1260">
            <v>1.1000000000000001</v>
          </cell>
          <cell r="H1260">
            <v>1.1000000000000001</v>
          </cell>
        </row>
        <row r="1261">
          <cell r="B1261" t="str">
            <v>MESCLAS INTRAVENOSAS    FAR - 108</v>
          </cell>
          <cell r="C1261" t="str">
            <v>T04</v>
          </cell>
        </row>
        <row r="1262">
          <cell r="A1262" t="str">
            <v xml:space="preserve"> </v>
          </cell>
          <cell r="B1262" t="str">
            <v>LLEGA A TECHO</v>
          </cell>
          <cell r="D1262">
            <v>1</v>
          </cell>
          <cell r="E1262">
            <v>16.66</v>
          </cell>
          <cell r="H1262">
            <v>16.66</v>
          </cell>
        </row>
        <row r="1263">
          <cell r="B1263" t="str">
            <v>(-) PUERTA</v>
          </cell>
          <cell r="D1263">
            <v>-1</v>
          </cell>
          <cell r="E1263">
            <v>1</v>
          </cell>
          <cell r="H1263">
            <v>-1</v>
          </cell>
        </row>
        <row r="1264">
          <cell r="B1264" t="str">
            <v>RECEPCION DE INFORMES    DIMA - 102</v>
          </cell>
          <cell r="C1264" t="str">
            <v>T04</v>
          </cell>
        </row>
        <row r="1265">
          <cell r="A1265" t="str">
            <v xml:space="preserve"> </v>
          </cell>
          <cell r="B1265" t="str">
            <v>LLEGA A TECHO</v>
          </cell>
          <cell r="D1265">
            <v>1</v>
          </cell>
          <cell r="E1265">
            <v>4.58</v>
          </cell>
          <cell r="H1265">
            <v>4.58</v>
          </cell>
        </row>
        <row r="1266">
          <cell r="B1266" t="str">
            <v>(-) PUERTA</v>
          </cell>
          <cell r="D1266">
            <v>-1</v>
          </cell>
          <cell r="E1266">
            <v>0.8</v>
          </cell>
          <cell r="H1266">
            <v>-0.8</v>
          </cell>
        </row>
        <row r="1267">
          <cell r="B1267" t="str">
            <v>REGIST. DE LAB. CL.    PCLI - 117</v>
          </cell>
          <cell r="C1267" t="str">
            <v>T04</v>
          </cell>
          <cell r="D1267" t="str">
            <v xml:space="preserve"> </v>
          </cell>
        </row>
        <row r="1268">
          <cell r="A1268" t="str">
            <v xml:space="preserve"> </v>
          </cell>
          <cell r="B1268" t="str">
            <v>LLEGA A TECHO</v>
          </cell>
          <cell r="D1268">
            <v>1</v>
          </cell>
          <cell r="E1268">
            <v>2.71</v>
          </cell>
          <cell r="H1268">
            <v>2.71</v>
          </cell>
        </row>
        <row r="1269">
          <cell r="B1269" t="str">
            <v>SALA  DE IMPRESION    DIMA - 108</v>
          </cell>
          <cell r="C1269" t="str">
            <v>T04</v>
          </cell>
        </row>
        <row r="1270">
          <cell r="A1270" t="str">
            <v xml:space="preserve"> </v>
          </cell>
          <cell r="B1270" t="str">
            <v>LLEGA A TECHO</v>
          </cell>
          <cell r="D1270">
            <v>1</v>
          </cell>
          <cell r="E1270">
            <v>8.4499999999999993</v>
          </cell>
          <cell r="H1270">
            <v>8.4499999999999993</v>
          </cell>
        </row>
        <row r="1271">
          <cell r="A1271" t="str">
            <v xml:space="preserve"> </v>
          </cell>
          <cell r="B1271" t="str">
            <v>LLEGA A VIGA</v>
          </cell>
          <cell r="D1271">
            <v>1</v>
          </cell>
          <cell r="E1271">
            <v>2.95</v>
          </cell>
          <cell r="H1271">
            <v>2.95</v>
          </cell>
        </row>
        <row r="1272">
          <cell r="B1272" t="str">
            <v>(-) PUERTA</v>
          </cell>
          <cell r="D1272">
            <v>-1</v>
          </cell>
          <cell r="E1272">
            <v>1</v>
          </cell>
          <cell r="H1272">
            <v>-1</v>
          </cell>
        </row>
        <row r="1273">
          <cell r="B1273" t="str">
            <v>SECRETARIA    FAR - 114</v>
          </cell>
          <cell r="C1273" t="str">
            <v>T04</v>
          </cell>
        </row>
        <row r="1274">
          <cell r="A1274" t="str">
            <v xml:space="preserve"> </v>
          </cell>
          <cell r="B1274" t="str">
            <v>LLEGA A TECHO</v>
          </cell>
          <cell r="D1274">
            <v>1</v>
          </cell>
          <cell r="E1274">
            <v>13.22</v>
          </cell>
          <cell r="H1274">
            <v>13.22</v>
          </cell>
        </row>
        <row r="1275">
          <cell r="A1275" t="str">
            <v xml:space="preserve"> </v>
          </cell>
          <cell r="B1275" t="str">
            <v>LLEGA A VIGA</v>
          </cell>
          <cell r="D1275">
            <v>1</v>
          </cell>
          <cell r="E1275">
            <v>3.15</v>
          </cell>
          <cell r="H1275">
            <v>3.15</v>
          </cell>
        </row>
        <row r="1276">
          <cell r="B1276" t="str">
            <v>(-) PUERTA</v>
          </cell>
          <cell r="D1276">
            <v>-1</v>
          </cell>
          <cell r="E1276">
            <v>1</v>
          </cell>
          <cell r="H1276">
            <v>-1</v>
          </cell>
        </row>
        <row r="1277">
          <cell r="B1277" t="str">
            <v>SEGUIMIENTO FARMACO\PTERAPEUTICO AMBULATORIO    FAR - 110</v>
          </cell>
          <cell r="C1277" t="str">
            <v>T04</v>
          </cell>
        </row>
        <row r="1278">
          <cell r="A1278" t="str">
            <v xml:space="preserve"> </v>
          </cell>
          <cell r="B1278" t="str">
            <v>LLEGA A VIGA</v>
          </cell>
          <cell r="D1278">
            <v>1</v>
          </cell>
          <cell r="E1278">
            <v>7.43</v>
          </cell>
          <cell r="H1278">
            <v>7.43</v>
          </cell>
        </row>
        <row r="1279">
          <cell r="B1279" t="str">
            <v>SECRETARIA    PCLI - 118</v>
          </cell>
          <cell r="C1279" t="str">
            <v>T04</v>
          </cell>
        </row>
        <row r="1280">
          <cell r="A1280" t="str">
            <v xml:space="preserve"> </v>
          </cell>
          <cell r="B1280" t="str">
            <v>LLEGA A VIGA</v>
          </cell>
          <cell r="D1280">
            <v>1</v>
          </cell>
          <cell r="E1280">
            <v>4.4800000000000004</v>
          </cell>
          <cell r="H1280">
            <v>4.4800000000000004</v>
          </cell>
        </row>
        <row r="1281">
          <cell r="B1281" t="str">
            <v>JEFATURA    PCLI - 119</v>
          </cell>
          <cell r="C1281" t="str">
            <v>T04</v>
          </cell>
        </row>
        <row r="1282">
          <cell r="A1282" t="str">
            <v xml:space="preserve"> </v>
          </cell>
          <cell r="B1282" t="str">
            <v>LLEGA A TECHO</v>
          </cell>
          <cell r="D1282">
            <v>1</v>
          </cell>
          <cell r="E1282">
            <v>7.33</v>
          </cell>
          <cell r="H1282">
            <v>7.33</v>
          </cell>
        </row>
        <row r="1283">
          <cell r="B1283" t="str">
            <v>LLEGA A VIGA</v>
          </cell>
          <cell r="D1283">
            <v>1</v>
          </cell>
          <cell r="E1283">
            <v>2.0499999999999998</v>
          </cell>
          <cell r="H1283">
            <v>2.0499999999999998</v>
          </cell>
        </row>
        <row r="1284">
          <cell r="B1284" t="str">
            <v>(-) PUERTA</v>
          </cell>
          <cell r="D1284">
            <v>-1</v>
          </cell>
          <cell r="E1284">
            <v>0.8</v>
          </cell>
          <cell r="H1284">
            <v>-0.8</v>
          </cell>
        </row>
        <row r="1286">
          <cell r="B1286" t="str">
            <v>SECTOR  S-2D</v>
          </cell>
        </row>
        <row r="1287">
          <cell r="B1287" t="str">
            <v>SEGUNDO PISO</v>
          </cell>
        </row>
        <row r="1288">
          <cell r="B1288" t="str">
            <v>UNIDAD DE SEGUROS    ADMI - 213</v>
          </cell>
          <cell r="C1288" t="str">
            <v>T04</v>
          </cell>
        </row>
        <row r="1289">
          <cell r="A1289" t="str">
            <v xml:space="preserve"> </v>
          </cell>
          <cell r="B1289" t="str">
            <v>LLEGA A VIGA</v>
          </cell>
          <cell r="D1289">
            <v>1</v>
          </cell>
          <cell r="E1289">
            <v>2.98</v>
          </cell>
          <cell r="H1289">
            <v>2.98</v>
          </cell>
        </row>
        <row r="1290">
          <cell r="B1290" t="str">
            <v>UNIDAD DE PERSONAL    ADMI - 212</v>
          </cell>
          <cell r="C1290" t="str">
            <v>T04</v>
          </cell>
        </row>
        <row r="1291">
          <cell r="A1291" t="str">
            <v xml:space="preserve"> </v>
          </cell>
          <cell r="B1291" t="str">
            <v>LLEGA A VIGA</v>
          </cell>
          <cell r="D1291">
            <v>1</v>
          </cell>
          <cell r="E1291">
            <v>3.57</v>
          </cell>
          <cell r="H1291">
            <v>3.57</v>
          </cell>
        </row>
        <row r="1292">
          <cell r="B1292" t="str">
            <v>UNIDAD DE LOGISTICA    ADMI - 211</v>
          </cell>
          <cell r="C1292" t="str">
            <v>T04</v>
          </cell>
          <cell r="D1292" t="str">
            <v xml:space="preserve"> </v>
          </cell>
        </row>
        <row r="1293">
          <cell r="A1293" t="str">
            <v xml:space="preserve"> </v>
          </cell>
          <cell r="B1293" t="str">
            <v>LLEGA A TECHO</v>
          </cell>
          <cell r="D1293">
            <v>1</v>
          </cell>
          <cell r="E1293">
            <v>10.54</v>
          </cell>
          <cell r="H1293">
            <v>10.54</v>
          </cell>
        </row>
        <row r="1294">
          <cell r="B1294" t="str">
            <v>LLEGA A VIGA</v>
          </cell>
          <cell r="D1294">
            <v>1</v>
          </cell>
          <cell r="E1294">
            <v>2.15</v>
          </cell>
          <cell r="H1294">
            <v>2.15</v>
          </cell>
        </row>
        <row r="1295">
          <cell r="B1295" t="str">
            <v>(-) PUERTA</v>
          </cell>
          <cell r="D1295">
            <v>-1</v>
          </cell>
          <cell r="E1295">
            <v>1</v>
          </cell>
          <cell r="H1295">
            <v>-1</v>
          </cell>
        </row>
        <row r="1296">
          <cell r="B1296" t="str">
            <v>UNIDAD DE GESTION DE LA CALIDAD    ADMI - 216</v>
          </cell>
          <cell r="C1296" t="str">
            <v>T04</v>
          </cell>
        </row>
        <row r="1297">
          <cell r="A1297" t="str">
            <v xml:space="preserve"> </v>
          </cell>
          <cell r="B1297" t="str">
            <v>LLEGA A TECHO</v>
          </cell>
          <cell r="D1297">
            <v>1</v>
          </cell>
          <cell r="E1297">
            <v>5.25</v>
          </cell>
          <cell r="H1297">
            <v>5.25</v>
          </cell>
        </row>
        <row r="1298">
          <cell r="B1298" t="str">
            <v>LLEGA A VIGA</v>
          </cell>
          <cell r="D1298">
            <v>1</v>
          </cell>
          <cell r="E1298">
            <v>4.2699999999999996</v>
          </cell>
          <cell r="H1298">
            <v>4.2699999999999996</v>
          </cell>
        </row>
        <row r="1299">
          <cell r="B1299" t="str">
            <v>UNIDAD DE EPIDEMOLOGIA    ADMI - 217</v>
          </cell>
          <cell r="C1299" t="str">
            <v>T04</v>
          </cell>
        </row>
        <row r="1300">
          <cell r="A1300" t="str">
            <v xml:space="preserve"> </v>
          </cell>
          <cell r="B1300" t="str">
            <v>LLEGA A TECHO</v>
          </cell>
          <cell r="D1300">
            <v>1</v>
          </cell>
          <cell r="E1300">
            <v>2.9</v>
          </cell>
          <cell r="H1300">
            <v>2.9</v>
          </cell>
        </row>
        <row r="1301">
          <cell r="B1301" t="str">
            <v>UNIDAD DE ECONOMIA    ADMI - 214</v>
          </cell>
          <cell r="C1301" t="str">
            <v>T04</v>
          </cell>
        </row>
        <row r="1302">
          <cell r="A1302" t="str">
            <v xml:space="preserve"> </v>
          </cell>
          <cell r="B1302" t="str">
            <v>LLEGA A VIGA</v>
          </cell>
          <cell r="D1302">
            <v>1</v>
          </cell>
          <cell r="E1302">
            <v>4.03</v>
          </cell>
          <cell r="H1302">
            <v>4.03</v>
          </cell>
        </row>
        <row r="1303">
          <cell r="B1303" t="str">
            <v>SALA DE USOS MULTIPLES    ADMI - 204</v>
          </cell>
          <cell r="C1303" t="str">
            <v>T04a</v>
          </cell>
          <cell r="D1303" t="str">
            <v xml:space="preserve"> </v>
          </cell>
        </row>
        <row r="1304">
          <cell r="B1304" t="str">
            <v>LLEGA A TECHO</v>
          </cell>
          <cell r="D1304">
            <v>1</v>
          </cell>
          <cell r="E1304">
            <v>5.5</v>
          </cell>
          <cell r="H1304">
            <v>5.5</v>
          </cell>
        </row>
        <row r="1305">
          <cell r="B1305" t="str">
            <v>SALA DE REUNIONES    ADMI - 222</v>
          </cell>
          <cell r="C1305" t="str">
            <v>T04</v>
          </cell>
        </row>
        <row r="1306">
          <cell r="B1306" t="str">
            <v>LLEGA A VIGA</v>
          </cell>
          <cell r="D1306">
            <v>1</v>
          </cell>
          <cell r="E1306">
            <v>8.17</v>
          </cell>
          <cell r="H1306">
            <v>8.17</v>
          </cell>
        </row>
        <row r="1307">
          <cell r="B1307" t="str">
            <v>OFICINA DE INFORMATICA    INFO - 210</v>
          </cell>
          <cell r="C1307" t="str">
            <v>T04</v>
          </cell>
        </row>
        <row r="1308">
          <cell r="B1308" t="str">
            <v>LLEGA A TECHO</v>
          </cell>
          <cell r="D1308">
            <v>1</v>
          </cell>
          <cell r="E1308">
            <v>8.85</v>
          </cell>
          <cell r="H1308">
            <v>8.85</v>
          </cell>
        </row>
        <row r="1309">
          <cell r="B1309" t="str">
            <v>LLEGA A VIGA</v>
          </cell>
          <cell r="D1309">
            <v>1</v>
          </cell>
          <cell r="E1309">
            <v>5.45</v>
          </cell>
          <cell r="H1309">
            <v>5.45</v>
          </cell>
        </row>
        <row r="1310">
          <cell r="B1310" t="str">
            <v>OFICINA DE ESTADISTICA    INFO - 204</v>
          </cell>
          <cell r="C1310" t="str">
            <v>T04</v>
          </cell>
        </row>
        <row r="1311">
          <cell r="B1311" t="str">
            <v>LLEGA A TECHO</v>
          </cell>
          <cell r="D1311">
            <v>1</v>
          </cell>
          <cell r="E1311">
            <v>15.1</v>
          </cell>
          <cell r="H1311">
            <v>15.1</v>
          </cell>
        </row>
        <row r="1312">
          <cell r="B1312" t="str">
            <v>LLEGA A VIGA</v>
          </cell>
          <cell r="D1312">
            <v>1</v>
          </cell>
          <cell r="E1312">
            <v>4.25</v>
          </cell>
          <cell r="H1312">
            <v>4.25</v>
          </cell>
        </row>
        <row r="1313">
          <cell r="B1313" t="str">
            <v>(-) PUERTA</v>
          </cell>
          <cell r="D1313">
            <v>-1</v>
          </cell>
          <cell r="E1313">
            <v>1</v>
          </cell>
          <cell r="H1313">
            <v>-1</v>
          </cell>
        </row>
        <row r="1314">
          <cell r="B1314" t="str">
            <v>OFICINA DE ADMINISTRACION    ADMI - 210</v>
          </cell>
          <cell r="C1314" t="str">
            <v>T04</v>
          </cell>
        </row>
        <row r="1315">
          <cell r="B1315" t="str">
            <v>LLEGA A TECHO</v>
          </cell>
          <cell r="D1315">
            <v>1</v>
          </cell>
          <cell r="E1315">
            <v>11.9</v>
          </cell>
          <cell r="H1315">
            <v>11.9</v>
          </cell>
        </row>
        <row r="1316">
          <cell r="B1316" t="str">
            <v>LLEGA A VIGA</v>
          </cell>
          <cell r="D1316">
            <v>1</v>
          </cell>
          <cell r="E1316">
            <v>2.9</v>
          </cell>
          <cell r="H1316">
            <v>2.9</v>
          </cell>
        </row>
        <row r="1317">
          <cell r="B1317" t="str">
            <v>(-) PUERTA</v>
          </cell>
          <cell r="D1317">
            <v>-1</v>
          </cell>
          <cell r="E1317">
            <v>1</v>
          </cell>
          <cell r="H1317">
            <v>-1</v>
          </cell>
        </row>
        <row r="1318">
          <cell r="B1318" t="str">
            <v>(-) PUERTA</v>
          </cell>
          <cell r="D1318">
            <v>-1</v>
          </cell>
          <cell r="E1318">
            <v>0.8</v>
          </cell>
          <cell r="H1318">
            <v>-0.8</v>
          </cell>
        </row>
        <row r="1319">
          <cell r="B1319" t="str">
            <v>JEFATURA DE LA UNIDAD    INFO - 202</v>
          </cell>
          <cell r="C1319" t="str">
            <v>T04</v>
          </cell>
        </row>
        <row r="1320">
          <cell r="B1320" t="str">
            <v>LLEGA A TECHO</v>
          </cell>
          <cell r="D1320">
            <v>1</v>
          </cell>
          <cell r="E1320">
            <v>5.23</v>
          </cell>
          <cell r="H1320">
            <v>5.23</v>
          </cell>
        </row>
        <row r="1321">
          <cell r="B1321" t="str">
            <v>LLEGA A VIGA</v>
          </cell>
          <cell r="D1321">
            <v>1</v>
          </cell>
          <cell r="E1321">
            <v>1.9</v>
          </cell>
          <cell r="H1321">
            <v>1.9</v>
          </cell>
        </row>
        <row r="1322">
          <cell r="B1322" t="str">
            <v>DIRECCION GENERAL    ADMI - 220</v>
          </cell>
          <cell r="C1322" t="str">
            <v>T04</v>
          </cell>
        </row>
        <row r="1323">
          <cell r="B1323" t="str">
            <v>LLEGA A TECHO</v>
          </cell>
          <cell r="D1323">
            <v>1</v>
          </cell>
          <cell r="E1323">
            <v>9.9</v>
          </cell>
          <cell r="H1323">
            <v>9.9</v>
          </cell>
        </row>
        <row r="1324">
          <cell r="B1324" t="str">
            <v>(-) PUERTA</v>
          </cell>
          <cell r="D1324">
            <v>-1</v>
          </cell>
          <cell r="E1324">
            <v>1</v>
          </cell>
          <cell r="H1324">
            <v>-1</v>
          </cell>
        </row>
        <row r="1325">
          <cell r="B1325" t="str">
            <v>DIRECCION EJECUTIVA    ADMI - 221</v>
          </cell>
          <cell r="C1325" t="str">
            <v>T04</v>
          </cell>
        </row>
        <row r="1326">
          <cell r="B1326" t="str">
            <v>LLEGA A TECHO</v>
          </cell>
          <cell r="D1326">
            <v>1</v>
          </cell>
          <cell r="E1326">
            <v>7.85</v>
          </cell>
          <cell r="H1326">
            <v>7.85</v>
          </cell>
        </row>
        <row r="1327">
          <cell r="B1327" t="str">
            <v>LLEGA A VIGA</v>
          </cell>
          <cell r="D1327">
            <v>1</v>
          </cell>
          <cell r="E1327">
            <v>2.23</v>
          </cell>
          <cell r="H1327">
            <v>2.23</v>
          </cell>
        </row>
        <row r="1328">
          <cell r="B1328" t="str">
            <v>SOPORTE INFORMATICO    INFO - 205</v>
          </cell>
          <cell r="C1328" t="str">
            <v>T04</v>
          </cell>
        </row>
        <row r="1329">
          <cell r="A1329" t="str">
            <v xml:space="preserve"> </v>
          </cell>
          <cell r="B1329" t="str">
            <v>LLEGA A TECHO</v>
          </cell>
          <cell r="D1329">
            <v>1</v>
          </cell>
          <cell r="E1329">
            <v>15.4</v>
          </cell>
          <cell r="H1329">
            <v>15.4</v>
          </cell>
        </row>
        <row r="1330">
          <cell r="B1330" t="str">
            <v>LLEGA A VIGA</v>
          </cell>
          <cell r="D1330">
            <v>1</v>
          </cell>
          <cell r="E1330">
            <v>5.2</v>
          </cell>
          <cell r="H1330">
            <v>5.2</v>
          </cell>
        </row>
        <row r="1331">
          <cell r="B1331" t="str">
            <v>(-) PUERTA</v>
          </cell>
          <cell r="D1331">
            <v>-1</v>
          </cell>
          <cell r="E1331">
            <v>0.9</v>
          </cell>
          <cell r="H1331">
            <v>-0.9</v>
          </cell>
        </row>
        <row r="1332">
          <cell r="B1332" t="str">
            <v>SECRETARIA    ADMI - 209</v>
          </cell>
          <cell r="C1332" t="str">
            <v>T04</v>
          </cell>
        </row>
        <row r="1333">
          <cell r="B1333" t="str">
            <v>LLEGA A TECHO</v>
          </cell>
          <cell r="D1333">
            <v>1</v>
          </cell>
          <cell r="E1333">
            <v>5.33</v>
          </cell>
          <cell r="H1333">
            <v>5.33</v>
          </cell>
        </row>
        <row r="1335">
          <cell r="B1335" t="str">
            <v>SECTOR  S-2K</v>
          </cell>
        </row>
        <row r="1336">
          <cell r="B1336" t="str">
            <v>SEGUNDO PISO</v>
          </cell>
        </row>
        <row r="1337">
          <cell r="B1337" t="str">
            <v>SECRETARIA    MFR - 212</v>
          </cell>
          <cell r="C1337" t="str">
            <v>T04</v>
          </cell>
        </row>
        <row r="1338">
          <cell r="B1338" t="str">
            <v>LLEGA A TECHO</v>
          </cell>
          <cell r="D1338">
            <v>1</v>
          </cell>
          <cell r="E1338">
            <v>5.73</v>
          </cell>
          <cell r="H1338">
            <v>5.73</v>
          </cell>
        </row>
        <row r="1339">
          <cell r="B1339" t="str">
            <v>LLEGA A VIGA</v>
          </cell>
          <cell r="D1339">
            <v>1</v>
          </cell>
          <cell r="E1339">
            <v>1.45</v>
          </cell>
          <cell r="H1339">
            <v>1.45</v>
          </cell>
        </row>
        <row r="1340">
          <cell r="B1340" t="str">
            <v>JEFATURA    MFR - 213</v>
          </cell>
          <cell r="C1340" t="str">
            <v>T04</v>
          </cell>
        </row>
        <row r="1341">
          <cell r="B1341" t="str">
            <v>LLEGA A TECHO</v>
          </cell>
          <cell r="D1341">
            <v>1</v>
          </cell>
          <cell r="E1341">
            <v>2.9</v>
          </cell>
          <cell r="H1341">
            <v>2.9</v>
          </cell>
        </row>
        <row r="1342">
          <cell r="B1342" t="str">
            <v>LLEGA A VIGA</v>
          </cell>
          <cell r="D1342">
            <v>1</v>
          </cell>
          <cell r="E1342">
            <v>6</v>
          </cell>
          <cell r="H1342">
            <v>6</v>
          </cell>
        </row>
        <row r="1343">
          <cell r="B1343" t="str">
            <v>CONTROL DE ACCESO    MFR - 201A</v>
          </cell>
          <cell r="C1343" t="str">
            <v>T04</v>
          </cell>
        </row>
        <row r="1344">
          <cell r="B1344" t="str">
            <v>LLEGA A TECHO</v>
          </cell>
          <cell r="D1344">
            <v>1</v>
          </cell>
          <cell r="E1344">
            <v>7.44</v>
          </cell>
          <cell r="H1344">
            <v>7.44</v>
          </cell>
        </row>
        <row r="1345">
          <cell r="B1345" t="str">
            <v>(-) PUERTA</v>
          </cell>
          <cell r="D1345">
            <v>-1</v>
          </cell>
          <cell r="E1345">
            <v>1</v>
          </cell>
          <cell r="H1345">
            <v>-1</v>
          </cell>
        </row>
        <row r="1346">
          <cell r="B1346" t="str">
            <v>ROPA \PLIMPIA-4     MFR - 216</v>
          </cell>
          <cell r="C1346" t="str">
            <v>T04</v>
          </cell>
        </row>
        <row r="1347">
          <cell r="B1347" t="str">
            <v>LLEGA A TECHO</v>
          </cell>
          <cell r="D1347">
            <v>1</v>
          </cell>
          <cell r="E1347">
            <v>8.4499999999999993</v>
          </cell>
          <cell r="H1347">
            <v>8.4499999999999993</v>
          </cell>
        </row>
        <row r="1348">
          <cell r="B1348" t="str">
            <v>LLEGA A VIGA</v>
          </cell>
          <cell r="D1348">
            <v>1</v>
          </cell>
          <cell r="E1348">
            <v>4.55</v>
          </cell>
          <cell r="H1348">
            <v>4.55</v>
          </cell>
        </row>
        <row r="1350">
          <cell r="B1350" t="str">
            <v>SECTOR  S-2M</v>
          </cell>
        </row>
        <row r="1351">
          <cell r="B1351" t="str">
            <v>SEGUNDO PISO</v>
          </cell>
        </row>
        <row r="1352">
          <cell r="B1352" t="str">
            <v>CONTROL N°3    CSEG - 201</v>
          </cell>
          <cell r="C1352" t="str">
            <v>T15</v>
          </cell>
        </row>
        <row r="1353">
          <cell r="B1353" t="str">
            <v>LLEGA A TECHO</v>
          </cell>
          <cell r="D1353">
            <v>1</v>
          </cell>
          <cell r="E1353">
            <v>9.6999999999999993</v>
          </cell>
          <cell r="H1353">
            <v>9.6999999999999993</v>
          </cell>
        </row>
        <row r="1354">
          <cell r="B1354" t="str">
            <v>(-) PUERTA</v>
          </cell>
          <cell r="D1354">
            <v>-1</v>
          </cell>
          <cell r="E1354">
            <v>0.9</v>
          </cell>
          <cell r="H1354">
            <v>-0.9</v>
          </cell>
        </row>
        <row r="1355">
          <cell r="B1355" t="str">
            <v>(-) PUERTA</v>
          </cell>
          <cell r="D1355">
            <v>-1</v>
          </cell>
          <cell r="E1355">
            <v>0.8</v>
          </cell>
          <cell r="H1355">
            <v>-0.8</v>
          </cell>
        </row>
        <row r="1357">
          <cell r="B1357" t="str">
            <v>SECTOR  S-3B</v>
          </cell>
        </row>
        <row r="1358">
          <cell r="B1358" t="str">
            <v>TERCER PISO</v>
          </cell>
        </row>
        <row r="1359">
          <cell r="B1359" t="str">
            <v>DEPOSITO\PROPA SUCIA 5    HOSP - 375</v>
          </cell>
          <cell r="C1359" t="str">
            <v>T04</v>
          </cell>
        </row>
        <row r="1360">
          <cell r="B1360" t="str">
            <v>LLEGA A TECHO</v>
          </cell>
          <cell r="D1360">
            <v>1</v>
          </cell>
          <cell r="E1360">
            <v>4.6399999999999997</v>
          </cell>
          <cell r="H1360">
            <v>4.6399999999999997</v>
          </cell>
        </row>
        <row r="1361">
          <cell r="B1361" t="str">
            <v>(-) PUERTA</v>
          </cell>
          <cell r="D1361">
            <v>-1</v>
          </cell>
          <cell r="E1361">
            <v>1.8</v>
          </cell>
          <cell r="H1361">
            <v>-1.8</v>
          </cell>
        </row>
        <row r="1362">
          <cell r="B1362" t="str">
            <v>ESTAR DE PERSONAL 1    HOSP - 341</v>
          </cell>
          <cell r="C1362" t="str">
            <v>T04</v>
          </cell>
        </row>
        <row r="1363">
          <cell r="B1363" t="str">
            <v>LLEGA A TECHO</v>
          </cell>
          <cell r="D1363">
            <v>1</v>
          </cell>
          <cell r="E1363">
            <v>8.1199999999999992</v>
          </cell>
          <cell r="H1363">
            <v>8.1199999999999992</v>
          </cell>
        </row>
        <row r="1364">
          <cell r="B1364" t="str">
            <v>LLEGA A VIGA</v>
          </cell>
          <cell r="D1364">
            <v>1</v>
          </cell>
          <cell r="E1364">
            <v>3.45</v>
          </cell>
          <cell r="H1364">
            <v>3.45</v>
          </cell>
        </row>
        <row r="1365">
          <cell r="B1365" t="str">
            <v>OFICINA DE COORDINACION NUTRICIONAL    HOSP - 301</v>
          </cell>
          <cell r="C1365" t="str">
            <v>T04</v>
          </cell>
        </row>
        <row r="1366">
          <cell r="B1366" t="str">
            <v>LLEGA A TECHO</v>
          </cell>
          <cell r="D1366">
            <v>1</v>
          </cell>
          <cell r="E1366">
            <v>2.5499999999999998</v>
          </cell>
          <cell r="H1366">
            <v>2.5499999999999998</v>
          </cell>
        </row>
        <row r="1367">
          <cell r="B1367" t="str">
            <v>LLEGA A VIGA</v>
          </cell>
          <cell r="D1367">
            <v>1</v>
          </cell>
          <cell r="E1367">
            <v>6.76</v>
          </cell>
          <cell r="H1367">
            <v>6.76</v>
          </cell>
        </row>
        <row r="1368">
          <cell r="B1368" t="str">
            <v>ROPA \PLIMPIA 5    HOSP - 374</v>
          </cell>
          <cell r="C1368" t="str">
            <v>T04</v>
          </cell>
          <cell r="D1368" t="str">
            <v xml:space="preserve"> </v>
          </cell>
        </row>
        <row r="1369">
          <cell r="B1369" t="str">
            <v>LLEGA A TECHO</v>
          </cell>
          <cell r="D1369">
            <v>1</v>
          </cell>
          <cell r="E1369">
            <v>5.5</v>
          </cell>
          <cell r="H1369">
            <v>5.5</v>
          </cell>
        </row>
        <row r="1370">
          <cell r="B1370" t="str">
            <v>(-) PUERTA</v>
          </cell>
          <cell r="D1370">
            <v>-1</v>
          </cell>
          <cell r="E1370">
            <v>1</v>
          </cell>
          <cell r="H1370">
            <v>-1</v>
          </cell>
        </row>
        <row r="1371">
          <cell r="B1371" t="str">
            <v>SALA DE HOSPITALIZACION  ESCOLAR 3 CAMAS      HOSP - 336</v>
          </cell>
          <cell r="C1371" t="str">
            <v>T04</v>
          </cell>
        </row>
        <row r="1372">
          <cell r="B1372" t="str">
            <v>LLEGA A VIGA</v>
          </cell>
          <cell r="D1372">
            <v>1</v>
          </cell>
          <cell r="E1372">
            <v>13.75</v>
          </cell>
          <cell r="H1372">
            <v>13.75</v>
          </cell>
        </row>
        <row r="1373">
          <cell r="B1373" t="str">
            <v>(-) PUERTA</v>
          </cell>
          <cell r="D1373">
            <v>-1</v>
          </cell>
          <cell r="E1373">
            <v>0.8</v>
          </cell>
          <cell r="H1373">
            <v>-0.8</v>
          </cell>
        </row>
        <row r="1374">
          <cell r="B1374" t="str">
            <v>SALA DE JUEGOS PARA NIÑOS    HOSP - 340</v>
          </cell>
          <cell r="C1374" t="str">
            <v>T04</v>
          </cell>
        </row>
        <row r="1375">
          <cell r="B1375" t="str">
            <v>LLEGA A TECHO</v>
          </cell>
          <cell r="D1375">
            <v>1</v>
          </cell>
          <cell r="E1375">
            <v>5.6</v>
          </cell>
          <cell r="H1375">
            <v>5.6</v>
          </cell>
        </row>
        <row r="1377">
          <cell r="B1377" t="str">
            <v>SECTOR  S-3C</v>
          </cell>
        </row>
        <row r="1378">
          <cell r="B1378" t="str">
            <v>TERCER PISO</v>
          </cell>
        </row>
        <row r="1379">
          <cell r="B1379" t="str">
            <v>ESTAR DE PERSONAL 2    HOSP - 361</v>
          </cell>
          <cell r="C1379" t="str">
            <v>T04</v>
          </cell>
        </row>
        <row r="1380">
          <cell r="B1380" t="str">
            <v>LLEGA A TECHO</v>
          </cell>
          <cell r="D1380">
            <v>1</v>
          </cell>
          <cell r="E1380">
            <v>9.1999999999999993</v>
          </cell>
          <cell r="H1380">
            <v>9.1999999999999993</v>
          </cell>
        </row>
        <row r="1381">
          <cell r="B1381" t="str">
            <v>LLEGA A VIGA</v>
          </cell>
          <cell r="D1381">
            <v>1</v>
          </cell>
          <cell r="E1381">
            <v>6.1</v>
          </cell>
          <cell r="H1381">
            <v>6.1</v>
          </cell>
        </row>
        <row r="1382">
          <cell r="B1382" t="str">
            <v>(-) PUERTA</v>
          </cell>
          <cell r="D1382">
            <v>-1</v>
          </cell>
          <cell r="E1382">
            <v>0.9</v>
          </cell>
          <cell r="H1382">
            <v>-0.9</v>
          </cell>
        </row>
        <row r="1383">
          <cell r="B1383" t="str">
            <v>JEFATURA DE LA UNIDAD DE CIRUGIA GENERAL    HOSP - 351</v>
          </cell>
          <cell r="C1383" t="str">
            <v>T04</v>
          </cell>
        </row>
        <row r="1384">
          <cell r="B1384" t="str">
            <v>LLEGA A TECHO</v>
          </cell>
          <cell r="D1384">
            <v>1</v>
          </cell>
          <cell r="E1384">
            <v>9.65</v>
          </cell>
          <cell r="H1384">
            <v>9.65</v>
          </cell>
        </row>
        <row r="1385">
          <cell r="B1385" t="str">
            <v>LLEGA A VIGA</v>
          </cell>
          <cell r="D1385">
            <v>1</v>
          </cell>
          <cell r="E1385">
            <v>5.04</v>
          </cell>
          <cell r="H1385">
            <v>5.04</v>
          </cell>
        </row>
        <row r="1386">
          <cell r="B1386" t="str">
            <v>(-) PUERTA</v>
          </cell>
          <cell r="D1386">
            <v>-1</v>
          </cell>
          <cell r="E1386">
            <v>1</v>
          </cell>
          <cell r="H1386">
            <v>-1</v>
          </cell>
        </row>
        <row r="1387">
          <cell r="B1387" t="str">
            <v>ROPA LIMPIA 6    HOSP - 368</v>
          </cell>
          <cell r="C1387" t="str">
            <v>T04</v>
          </cell>
          <cell r="D1387" t="str">
            <v xml:space="preserve"> </v>
          </cell>
        </row>
        <row r="1388">
          <cell r="B1388" t="str">
            <v>LLEGA A TECHO</v>
          </cell>
          <cell r="D1388">
            <v>1</v>
          </cell>
          <cell r="E1388">
            <v>7.03</v>
          </cell>
          <cell r="H1388">
            <v>7.03</v>
          </cell>
        </row>
        <row r="1389">
          <cell r="B1389" t="str">
            <v>LLEGA A VIGA</v>
          </cell>
          <cell r="D1389">
            <v>1</v>
          </cell>
          <cell r="E1389">
            <v>1.35</v>
          </cell>
          <cell r="H1389">
            <v>1.35</v>
          </cell>
        </row>
        <row r="1390">
          <cell r="B1390" t="str">
            <v>(-) PUERTA</v>
          </cell>
          <cell r="D1390">
            <v>-1</v>
          </cell>
          <cell r="E1390">
            <v>1</v>
          </cell>
          <cell r="H1390">
            <v>-1</v>
          </cell>
        </row>
        <row r="1391">
          <cell r="B1391" t="str">
            <v>ROPA LIMPIA 7    HOSP - 364</v>
          </cell>
          <cell r="C1391" t="str">
            <v>T04</v>
          </cell>
          <cell r="D1391" t="str">
            <v xml:space="preserve"> </v>
          </cell>
        </row>
        <row r="1392">
          <cell r="B1392" t="str">
            <v>LLEGA A TECHO</v>
          </cell>
          <cell r="D1392">
            <v>1</v>
          </cell>
          <cell r="E1392">
            <v>4.8499999999999996</v>
          </cell>
          <cell r="H1392">
            <v>4.8499999999999996</v>
          </cell>
        </row>
        <row r="1393">
          <cell r="B1393" t="str">
            <v>SALA DE HOSP.\POBSTETRICIA 2 CAMAS N°1    HOSP - 306</v>
          </cell>
          <cell r="C1393" t="str">
            <v>T04</v>
          </cell>
        </row>
        <row r="1394">
          <cell r="B1394" t="str">
            <v>LLEGA A TECHO</v>
          </cell>
          <cell r="D1394">
            <v>1</v>
          </cell>
          <cell r="E1394">
            <v>5.53</v>
          </cell>
          <cell r="H1394">
            <v>5.53</v>
          </cell>
        </row>
        <row r="1395">
          <cell r="B1395" t="str">
            <v>LLEGA A VIGA</v>
          </cell>
          <cell r="D1395">
            <v>1</v>
          </cell>
          <cell r="E1395">
            <v>6.55</v>
          </cell>
          <cell r="H1395">
            <v>6.55</v>
          </cell>
        </row>
        <row r="1396">
          <cell r="B1396" t="str">
            <v>(-) PUERTA</v>
          </cell>
          <cell r="D1396">
            <v>-1</v>
          </cell>
          <cell r="E1396">
            <v>0.8</v>
          </cell>
          <cell r="H1396">
            <v>-0.8</v>
          </cell>
        </row>
        <row r="1397">
          <cell r="B1397" t="str">
            <v>SALA DE REUNIONES \P1    HOSP - 353</v>
          </cell>
          <cell r="C1397" t="str">
            <v>T04a</v>
          </cell>
          <cell r="D1397" t="str">
            <v xml:space="preserve"> </v>
          </cell>
        </row>
        <row r="1398">
          <cell r="B1398" t="str">
            <v>LLEGA A TECHO</v>
          </cell>
          <cell r="D1398">
            <v>1</v>
          </cell>
          <cell r="E1398">
            <v>6.13</v>
          </cell>
          <cell r="H1398">
            <v>6.13</v>
          </cell>
        </row>
        <row r="1399">
          <cell r="B1399" t="str">
            <v>SALA DE REUNIONES 2    HOSP - 360</v>
          </cell>
          <cell r="C1399" t="str">
            <v>T04a</v>
          </cell>
        </row>
        <row r="1400">
          <cell r="B1400" t="str">
            <v>LLEGA A TECHO</v>
          </cell>
          <cell r="D1400">
            <v>1</v>
          </cell>
          <cell r="E1400">
            <v>8.1</v>
          </cell>
          <cell r="H1400">
            <v>8.1</v>
          </cell>
        </row>
        <row r="1401">
          <cell r="B1401" t="str">
            <v>LLEGA A VIGA</v>
          </cell>
          <cell r="D1401">
            <v>1</v>
          </cell>
          <cell r="E1401">
            <v>7.1</v>
          </cell>
          <cell r="H1401">
            <v>7.1</v>
          </cell>
        </row>
        <row r="1402">
          <cell r="B1402" t="str">
            <v>(-) PUERTA</v>
          </cell>
          <cell r="D1402">
            <v>-1</v>
          </cell>
          <cell r="E1402">
            <v>1</v>
          </cell>
          <cell r="H1402">
            <v>-1</v>
          </cell>
        </row>
        <row r="1404">
          <cell r="B1404" t="str">
            <v>SECTOR  S-3D</v>
          </cell>
        </row>
        <row r="1405">
          <cell r="B1405" t="str">
            <v>TERCER PISO</v>
          </cell>
        </row>
        <row r="1406">
          <cell r="B1406" t="str">
            <v>JEFATURA GINECO-\POBSTETRICIA    HOSP - 358</v>
          </cell>
          <cell r="C1406" t="str">
            <v>T04</v>
          </cell>
        </row>
        <row r="1407">
          <cell r="B1407" t="str">
            <v>LLEGA A TECHO</v>
          </cell>
          <cell r="D1407">
            <v>1</v>
          </cell>
          <cell r="E1407">
            <v>8.64</v>
          </cell>
          <cell r="H1407">
            <v>8.64</v>
          </cell>
        </row>
        <row r="1410">
          <cell r="A1410" t="str">
            <v>ITEM</v>
          </cell>
          <cell r="B1410" t="str">
            <v>DESCRIPCION</v>
          </cell>
          <cell r="C1410" t="str">
            <v>TIPO</v>
          </cell>
          <cell r="D1410" t="str">
            <v>Cantid.</v>
          </cell>
          <cell r="E1410" t="str">
            <v xml:space="preserve">LARGO </v>
          </cell>
          <cell r="F1410" t="str">
            <v>ALTO</v>
          </cell>
          <cell r="G1410" t="str">
            <v>ANCHO</v>
          </cell>
          <cell r="H1410" t="str">
            <v>PARCIAL</v>
          </cell>
          <cell r="I1410" t="str">
            <v>TOTAL</v>
          </cell>
          <cell r="J1410" t="str">
            <v>UND</v>
          </cell>
        </row>
        <row r="1411">
          <cell r="A1411" t="str">
            <v>01.05.02.03</v>
          </cell>
          <cell r="B1411" t="str">
            <v>CONTRAZOCALO VINILICO FLEXIBLE, H=10cm</v>
          </cell>
          <cell r="I1411">
            <v>1144.1850000000009</v>
          </cell>
          <cell r="J1411" t="str">
            <v>m</v>
          </cell>
        </row>
        <row r="1412">
          <cell r="A1412" t="str">
            <v>VER PLANOS - (A-01 PLANTA 1P / A-02 PLANTA 2P / A-03 PLANTA 3P /  A-04 PLANTA 4P)</v>
          </cell>
        </row>
        <row r="1413">
          <cell r="B1413" t="str">
            <v>SECTOR  S-1A</v>
          </cell>
        </row>
        <row r="1414">
          <cell r="B1414" t="str">
            <v>PRIMER PISO</v>
          </cell>
        </row>
        <row r="1415">
          <cell r="B1415" t="str">
            <v>DUCHA \PARA \PPACIENTE.    EME - 130B</v>
          </cell>
          <cell r="C1415" t="str">
            <v>T09a</v>
          </cell>
          <cell r="D1415">
            <v>1</v>
          </cell>
          <cell r="E1415">
            <v>8.5</v>
          </cell>
          <cell r="H1415">
            <v>8.5</v>
          </cell>
        </row>
        <row r="1416">
          <cell r="B1416" t="str">
            <v>(-) PUERTA</v>
          </cell>
          <cell r="C1416" t="str">
            <v xml:space="preserve"> </v>
          </cell>
          <cell r="D1416">
            <v>-1</v>
          </cell>
          <cell r="E1416">
            <v>1</v>
          </cell>
          <cell r="H1416">
            <v>-1</v>
          </cell>
        </row>
        <row r="1417">
          <cell r="B1417" t="str">
            <v>SS.HH. \PACIENTES MUJERES 17    EME - 130A</v>
          </cell>
          <cell r="C1417" t="str">
            <v>T09a</v>
          </cell>
          <cell r="D1417">
            <v>1</v>
          </cell>
          <cell r="E1417">
            <v>8.1</v>
          </cell>
          <cell r="H1417">
            <v>8.1</v>
          </cell>
        </row>
        <row r="1418">
          <cell r="B1418" t="str">
            <v>(-) PUERTA</v>
          </cell>
          <cell r="C1418" t="str">
            <v xml:space="preserve"> </v>
          </cell>
          <cell r="D1418">
            <v>-1</v>
          </cell>
          <cell r="E1418">
            <v>1</v>
          </cell>
          <cell r="H1418">
            <v>-1</v>
          </cell>
        </row>
        <row r="1419">
          <cell r="B1419" t="str">
            <v>DISPENZACION Y EXPENDIDO DE CONSULTA EXTERNA    FAR - 104</v>
          </cell>
          <cell r="C1419" t="str">
            <v>T11a</v>
          </cell>
          <cell r="D1419">
            <v>1</v>
          </cell>
          <cell r="E1419">
            <v>13.61</v>
          </cell>
          <cell r="H1419">
            <v>13.61</v>
          </cell>
        </row>
        <row r="1420">
          <cell r="B1420" t="str">
            <v>SS.HH. 10     EME - 131A</v>
          </cell>
          <cell r="C1420" t="str">
            <v>T09a</v>
          </cell>
          <cell r="D1420">
            <v>1</v>
          </cell>
          <cell r="E1420">
            <v>10.6</v>
          </cell>
          <cell r="H1420">
            <v>10.6</v>
          </cell>
        </row>
        <row r="1421">
          <cell r="B1421" t="str">
            <v>(-) PUERTA</v>
          </cell>
          <cell r="C1421" t="str">
            <v xml:space="preserve"> </v>
          </cell>
          <cell r="D1421">
            <v>-1</v>
          </cell>
          <cell r="E1421">
            <v>1</v>
          </cell>
          <cell r="H1421">
            <v>-1</v>
          </cell>
        </row>
        <row r="1422">
          <cell r="B1422" t="str">
            <v>ALMACEN INTERMEDIO RESIDUOS SOLIDOS 2    CHEM - 119</v>
          </cell>
          <cell r="C1422" t="str">
            <v>T09</v>
          </cell>
          <cell r="D1422">
            <v>1</v>
          </cell>
          <cell r="E1422">
            <v>9.15</v>
          </cell>
          <cell r="H1422">
            <v>9.15</v>
          </cell>
        </row>
        <row r="1423">
          <cell r="B1423" t="str">
            <v>(-) PUERTA</v>
          </cell>
          <cell r="C1423" t="str">
            <v xml:space="preserve"> </v>
          </cell>
          <cell r="D1423">
            <v>-1</v>
          </cell>
          <cell r="E1423">
            <v>1</v>
          </cell>
          <cell r="H1423">
            <v>-1</v>
          </cell>
        </row>
        <row r="1424">
          <cell r="B1424" t="str">
            <v>S.H.	9    EME - 133B</v>
          </cell>
          <cell r="C1424" t="str">
            <v>T09a</v>
          </cell>
          <cell r="D1424">
            <v>1</v>
          </cell>
          <cell r="E1424">
            <v>9.15</v>
          </cell>
          <cell r="H1424">
            <v>9.15</v>
          </cell>
        </row>
        <row r="1425">
          <cell r="B1425" t="str">
            <v>(-) PUERTA</v>
          </cell>
          <cell r="C1425" t="str">
            <v xml:space="preserve"> </v>
          </cell>
          <cell r="D1425">
            <v>-1</v>
          </cell>
          <cell r="E1425">
            <v>0.8</v>
          </cell>
          <cell r="H1425">
            <v>-0.8</v>
          </cell>
        </row>
        <row r="1426">
          <cell r="B1426" t="str">
            <v>CTO DE LIMPIEZA 2    CHEM - 118</v>
          </cell>
          <cell r="C1426" t="str">
            <v>T12</v>
          </cell>
          <cell r="D1426">
            <v>1</v>
          </cell>
          <cell r="E1426">
            <v>10.26</v>
          </cell>
          <cell r="H1426">
            <v>10.26</v>
          </cell>
        </row>
        <row r="1427">
          <cell r="B1427" t="str">
            <v>(-) PUERTA</v>
          </cell>
          <cell r="C1427" t="str">
            <v xml:space="preserve"> </v>
          </cell>
          <cell r="D1427">
            <v>-1</v>
          </cell>
          <cell r="E1427">
            <v>1</v>
          </cell>
          <cell r="H1427">
            <v>-1</v>
          </cell>
        </row>
        <row r="1428">
          <cell r="B1428" t="str">
            <v>ALMACEN INTERMEDIO DE RESIDUOS SOLIDOS 1    EME - 145</v>
          </cell>
          <cell r="C1428" t="str">
            <v>T09</v>
          </cell>
          <cell r="D1428">
            <v>1</v>
          </cell>
          <cell r="E1428">
            <v>8</v>
          </cell>
          <cell r="H1428">
            <v>8</v>
          </cell>
        </row>
        <row r="1429">
          <cell r="B1429" t="str">
            <v>(-) PUERTA</v>
          </cell>
          <cell r="C1429" t="str">
            <v xml:space="preserve"> </v>
          </cell>
          <cell r="D1429">
            <v>-1</v>
          </cell>
          <cell r="E1429">
            <v>1</v>
          </cell>
          <cell r="H1429">
            <v>-1</v>
          </cell>
        </row>
        <row r="1430">
          <cell r="B1430" t="str">
            <v>CUARTO SEPTICO 1    EME - 144</v>
          </cell>
          <cell r="C1430" t="str">
            <v>T09b</v>
          </cell>
          <cell r="D1430">
            <v>1</v>
          </cell>
          <cell r="E1430">
            <v>9.9</v>
          </cell>
          <cell r="H1430">
            <v>9.9</v>
          </cell>
        </row>
        <row r="1431">
          <cell r="B1431" t="str">
            <v>(-) PUERTA</v>
          </cell>
          <cell r="C1431" t="str">
            <v xml:space="preserve"> </v>
          </cell>
          <cell r="D1431">
            <v>-1</v>
          </cell>
          <cell r="E1431">
            <v>1</v>
          </cell>
          <cell r="H1431">
            <v>-1</v>
          </cell>
        </row>
        <row r="1433">
          <cell r="B1433" t="str">
            <v>SECTOR  S-2A</v>
          </cell>
        </row>
        <row r="1434">
          <cell r="B1434" t="str">
            <v xml:space="preserve">SEGUNDO PISO </v>
          </cell>
        </row>
        <row r="1435">
          <cell r="B1435" t="str">
            <v>SS.HH.+ VEST. PERS.-67    CEST - 208</v>
          </cell>
          <cell r="C1435" t="str">
            <v>T09a</v>
          </cell>
          <cell r="D1435">
            <v>1</v>
          </cell>
          <cell r="E1435">
            <v>16.47</v>
          </cell>
          <cell r="H1435">
            <v>16.47</v>
          </cell>
        </row>
        <row r="1436">
          <cell r="B1436" t="str">
            <v>(-) PUERTA</v>
          </cell>
          <cell r="C1436" t="str">
            <v xml:space="preserve"> </v>
          </cell>
          <cell r="D1436">
            <v>-1</v>
          </cell>
          <cell r="E1436">
            <v>0.9</v>
          </cell>
          <cell r="H1436">
            <v>-0.9</v>
          </cell>
        </row>
        <row r="1437">
          <cell r="B1437" t="str">
            <v>SS.HH.+ VEST. \PPERS.\P66    CEST - 207</v>
          </cell>
          <cell r="C1437" t="str">
            <v>T09a</v>
          </cell>
          <cell r="D1437">
            <v>1</v>
          </cell>
          <cell r="E1437">
            <v>18.43</v>
          </cell>
          <cell r="H1437">
            <v>18.43</v>
          </cell>
        </row>
        <row r="1438">
          <cell r="B1438" t="str">
            <v>(-) PUERTA</v>
          </cell>
          <cell r="C1438" t="str">
            <v xml:space="preserve"> </v>
          </cell>
          <cell r="D1438">
            <v>-1</v>
          </cell>
          <cell r="E1438">
            <v>0.9</v>
          </cell>
          <cell r="H1438">
            <v>-0.9</v>
          </cell>
        </row>
        <row r="1439">
          <cell r="B1439" t="str">
            <v>SS.HH.\P77    COBS - 222A</v>
          </cell>
          <cell r="C1439" t="str">
            <v>T09</v>
          </cell>
          <cell r="D1439">
            <v>1</v>
          </cell>
          <cell r="E1439">
            <v>8.1999999999999993</v>
          </cell>
          <cell r="H1439">
            <v>8.1999999999999993</v>
          </cell>
        </row>
        <row r="1440">
          <cell r="B1440" t="str">
            <v>(-) PUERTA</v>
          </cell>
          <cell r="C1440" t="str">
            <v xml:space="preserve"> </v>
          </cell>
          <cell r="D1440">
            <v>-1</v>
          </cell>
          <cell r="E1440">
            <v>1</v>
          </cell>
          <cell r="H1440">
            <v>-1</v>
          </cell>
        </row>
        <row r="1441">
          <cell r="B1441" t="str">
            <v>ROPA SUCIA-2    CQUI - 218</v>
          </cell>
          <cell r="C1441" t="str">
            <v>T09</v>
          </cell>
          <cell r="D1441">
            <v>1</v>
          </cell>
          <cell r="E1441">
            <v>3.88</v>
          </cell>
          <cell r="H1441">
            <v>3.88</v>
          </cell>
        </row>
        <row r="1442">
          <cell r="B1442" t="str">
            <v>ESTACION Y LAVADO DE CARROS DE TRANSP. EXTERNO    CEST - 206</v>
          </cell>
          <cell r="C1442" t="str">
            <v>T09a</v>
          </cell>
          <cell r="D1442">
            <v>1</v>
          </cell>
          <cell r="E1442">
            <v>6.4</v>
          </cell>
          <cell r="H1442">
            <v>6.4</v>
          </cell>
        </row>
        <row r="1443">
          <cell r="B1443" t="str">
            <v>CUARTO SEPTICO\P3    COBS - 215</v>
          </cell>
          <cell r="C1443" t="str">
            <v>T09b</v>
          </cell>
          <cell r="D1443">
            <v>1</v>
          </cell>
          <cell r="E1443">
            <v>12.5</v>
          </cell>
          <cell r="H1443">
            <v>12.5</v>
          </cell>
        </row>
        <row r="1444">
          <cell r="B1444" t="str">
            <v>(-) PUERTA</v>
          </cell>
          <cell r="C1444" t="str">
            <v xml:space="preserve"> </v>
          </cell>
          <cell r="D1444">
            <v>-1</v>
          </cell>
          <cell r="E1444">
            <v>1</v>
          </cell>
          <cell r="H1444">
            <v>-1</v>
          </cell>
        </row>
        <row r="1445">
          <cell r="B1445" t="str">
            <v>CUARTO SEPTICO\P2    CQUI - 219</v>
          </cell>
          <cell r="C1445" t="str">
            <v>T09</v>
          </cell>
          <cell r="D1445">
            <v>1</v>
          </cell>
          <cell r="E1445">
            <v>10.15</v>
          </cell>
          <cell r="H1445">
            <v>10.15</v>
          </cell>
        </row>
        <row r="1446">
          <cell r="B1446" t="str">
            <v>(-) PUERTA</v>
          </cell>
          <cell r="C1446" t="str">
            <v xml:space="preserve"> </v>
          </cell>
          <cell r="D1446">
            <v>-1</v>
          </cell>
          <cell r="E1446">
            <v>1</v>
          </cell>
          <cell r="H1446">
            <v>-1</v>
          </cell>
        </row>
        <row r="1447">
          <cell r="B1447" t="str">
            <v>CUARTO DE LIMPIEZA-13    CEST - 207A</v>
          </cell>
          <cell r="C1447" t="str">
            <v>T12</v>
          </cell>
          <cell r="D1447">
            <v>1</v>
          </cell>
          <cell r="E1447">
            <v>9.1</v>
          </cell>
          <cell r="H1447">
            <v>9.1</v>
          </cell>
        </row>
        <row r="1448">
          <cell r="B1448" t="str">
            <v>(-) PUERTA</v>
          </cell>
          <cell r="C1448" t="str">
            <v xml:space="preserve"> </v>
          </cell>
          <cell r="D1448">
            <v>-1</v>
          </cell>
          <cell r="E1448">
            <v>1</v>
          </cell>
          <cell r="H1448">
            <v>-1</v>
          </cell>
        </row>
        <row r="1449">
          <cell r="B1449" t="str">
            <v>CTO. LIMP.\P15    COBS - 216</v>
          </cell>
          <cell r="C1449" t="str">
            <v>T12</v>
          </cell>
          <cell r="D1449">
            <v>1</v>
          </cell>
          <cell r="E1449">
            <v>8.1</v>
          </cell>
          <cell r="H1449">
            <v>8.1</v>
          </cell>
        </row>
        <row r="1450">
          <cell r="B1450" t="str">
            <v>(-) PUERTA</v>
          </cell>
          <cell r="C1450" t="str">
            <v xml:space="preserve"> </v>
          </cell>
          <cell r="D1450">
            <v>-1</v>
          </cell>
          <cell r="E1450">
            <v>0.9</v>
          </cell>
          <cell r="H1450">
            <v>-0.9</v>
          </cell>
        </row>
        <row r="1451">
          <cell r="B1451" t="str">
            <v>ALMACEN INTERMEDIO DE RESIDUOS SOLIDOS-9    CQUI - 220</v>
          </cell>
          <cell r="C1451" t="str">
            <v>T09</v>
          </cell>
          <cell r="D1451">
            <v>1</v>
          </cell>
          <cell r="E1451">
            <v>9.8800000000000008</v>
          </cell>
          <cell r="H1451">
            <v>9.8800000000000008</v>
          </cell>
        </row>
        <row r="1452">
          <cell r="B1452" t="str">
            <v>(-) PUERTA</v>
          </cell>
          <cell r="C1452" t="str">
            <v xml:space="preserve"> </v>
          </cell>
          <cell r="D1452">
            <v>-1</v>
          </cell>
          <cell r="E1452">
            <v>1</v>
          </cell>
          <cell r="H1452">
            <v>-1</v>
          </cell>
        </row>
        <row r="1453">
          <cell r="B1453" t="str">
            <v>ALMACEN INTERM. DE RESID. SOLIDOS \P9a    CEST - 206A</v>
          </cell>
          <cell r="C1453" t="str">
            <v>T09</v>
          </cell>
          <cell r="D1453">
            <v>1</v>
          </cell>
          <cell r="E1453">
            <v>4.71</v>
          </cell>
          <cell r="H1453">
            <v>4.71</v>
          </cell>
        </row>
        <row r="1454">
          <cell r="B1454" t="str">
            <v>ALMACEN INTER. DE RESIDUOS SOLIDOS-10    COBS - 210</v>
          </cell>
          <cell r="C1454" t="str">
            <v>T09</v>
          </cell>
          <cell r="D1454">
            <v>1</v>
          </cell>
          <cell r="E1454">
            <v>7.1</v>
          </cell>
          <cell r="H1454">
            <v>7.1</v>
          </cell>
        </row>
        <row r="1455">
          <cell r="B1455" t="str">
            <v>(-) PUERTA</v>
          </cell>
          <cell r="C1455" t="str">
            <v xml:space="preserve"> </v>
          </cell>
          <cell r="D1455">
            <v>-1</v>
          </cell>
          <cell r="E1455">
            <v>1</v>
          </cell>
          <cell r="H1455">
            <v>-1</v>
          </cell>
        </row>
        <row r="1456">
          <cell r="B1456" t="str">
            <v>CORREDOR 1 - 205</v>
          </cell>
          <cell r="C1456" t="str">
            <v>T-9a</v>
          </cell>
          <cell r="D1456">
            <v>1</v>
          </cell>
          <cell r="E1456">
            <v>0.7</v>
          </cell>
          <cell r="H1456">
            <v>0.7</v>
          </cell>
        </row>
        <row r="1458">
          <cell r="B1458" t="str">
            <v>SECTOR  S-1B</v>
          </cell>
        </row>
        <row r="1459">
          <cell r="B1459" t="str">
            <v>PRIMER PISO</v>
          </cell>
        </row>
        <row r="1460">
          <cell r="B1460" t="str">
            <v>CORREDOR TECNICO 5     EME - 141</v>
          </cell>
          <cell r="C1460" t="str">
            <v>T02a</v>
          </cell>
          <cell r="D1460">
            <v>1</v>
          </cell>
          <cell r="E1460">
            <v>17.489999999999998</v>
          </cell>
          <cell r="H1460">
            <v>17.489999999999998</v>
          </cell>
        </row>
        <row r="1461">
          <cell r="B1461" t="str">
            <v>CUARTO DE LIMPIEZA 1    EME - 143</v>
          </cell>
          <cell r="C1461" t="str">
            <v>T12</v>
          </cell>
          <cell r="D1461">
            <v>1</v>
          </cell>
          <cell r="E1461">
            <v>7.68</v>
          </cell>
          <cell r="H1461">
            <v>7.68</v>
          </cell>
        </row>
        <row r="1462">
          <cell r="B1462" t="str">
            <v>(-) PUERTA</v>
          </cell>
          <cell r="C1462" t="str">
            <v xml:space="preserve"> </v>
          </cell>
          <cell r="D1462">
            <v>-1</v>
          </cell>
          <cell r="E1462">
            <v>1</v>
          </cell>
          <cell r="H1462">
            <v>-1</v>
          </cell>
        </row>
        <row r="1463">
          <cell r="B1463" t="str">
            <v>DISPENZACION Y EXPENDIDO    EME - 104</v>
          </cell>
          <cell r="C1463" t="str">
            <v>T11a</v>
          </cell>
          <cell r="D1463">
            <v>1</v>
          </cell>
          <cell r="E1463">
            <v>13.53</v>
          </cell>
          <cell r="H1463">
            <v>13.53</v>
          </cell>
        </row>
        <row r="1464">
          <cell r="B1464" t="str">
            <v>DUCHA \PPACIENTE    EME - 129A</v>
          </cell>
          <cell r="C1464" t="str">
            <v>T09a</v>
          </cell>
          <cell r="D1464">
            <v>1</v>
          </cell>
          <cell r="E1464">
            <v>7.24</v>
          </cell>
          <cell r="H1464">
            <v>7.24</v>
          </cell>
        </row>
        <row r="1465">
          <cell r="B1465" t="str">
            <v>(-) PUERTA</v>
          </cell>
          <cell r="C1465" t="str">
            <v xml:space="preserve"> </v>
          </cell>
          <cell r="D1465">
            <v>-1</v>
          </cell>
          <cell r="E1465">
            <v>1</v>
          </cell>
          <cell r="H1465">
            <v>-1</v>
          </cell>
        </row>
        <row r="1466">
          <cell r="B1466" t="str">
            <v>DUCHA PARA PACIENTES    EME - 114</v>
          </cell>
          <cell r="C1466" t="str">
            <v>T09a</v>
          </cell>
          <cell r="D1466">
            <v>1</v>
          </cell>
          <cell r="E1466">
            <v>12.08</v>
          </cell>
          <cell r="H1466">
            <v>12.08</v>
          </cell>
        </row>
        <row r="1467">
          <cell r="B1467" t="str">
            <v>ROPA SUCIA 1    EME - 142</v>
          </cell>
          <cell r="C1467" t="str">
            <v>T09</v>
          </cell>
          <cell r="D1467">
            <v>1</v>
          </cell>
          <cell r="E1467">
            <v>9.1</v>
          </cell>
          <cell r="H1467">
            <v>9.1</v>
          </cell>
        </row>
        <row r="1468">
          <cell r="B1468" t="str">
            <v>(-) PUERTA</v>
          </cell>
          <cell r="C1468" t="str">
            <v xml:space="preserve"> </v>
          </cell>
          <cell r="D1468">
            <v>-1</v>
          </cell>
          <cell r="E1468">
            <v>1</v>
          </cell>
          <cell r="H1468">
            <v>-1</v>
          </cell>
        </row>
        <row r="1469">
          <cell r="B1469" t="str">
            <v>SS.HH.  3    EME - 124</v>
          </cell>
          <cell r="C1469" t="str">
            <v>T09a</v>
          </cell>
          <cell r="D1469">
            <v>1</v>
          </cell>
          <cell r="E1469">
            <v>6.3</v>
          </cell>
          <cell r="H1469">
            <v>6.3</v>
          </cell>
        </row>
        <row r="1470">
          <cell r="B1470" t="str">
            <v>(-) PUERTA</v>
          </cell>
          <cell r="C1470" t="str">
            <v xml:space="preserve"> </v>
          </cell>
          <cell r="D1470">
            <v>-1</v>
          </cell>
          <cell r="E1470">
            <v>0.8</v>
          </cell>
          <cell r="H1470">
            <v>-0.8</v>
          </cell>
        </row>
        <row r="1471">
          <cell r="B1471" t="str">
            <v>SS.HH. \PPACIENTE \PHOMBRES 18    EME - 129B</v>
          </cell>
          <cell r="C1471" t="str">
            <v>T09a</v>
          </cell>
          <cell r="D1471">
            <v>1</v>
          </cell>
          <cell r="E1471">
            <v>8.8000000000000007</v>
          </cell>
          <cell r="H1471">
            <v>8.8000000000000007</v>
          </cell>
        </row>
        <row r="1472">
          <cell r="B1472" t="str">
            <v>(-) PUERTA</v>
          </cell>
          <cell r="C1472" t="str">
            <v xml:space="preserve"> </v>
          </cell>
          <cell r="D1472">
            <v>-1</v>
          </cell>
          <cell r="E1472">
            <v>1</v>
          </cell>
          <cell r="H1472">
            <v>-1</v>
          </cell>
        </row>
        <row r="1473">
          <cell r="B1473" t="str">
            <v>SS.HH. PARA PACIENTES HOMBRES 2    EME - 124</v>
          </cell>
          <cell r="C1473" t="str">
            <v>T09a</v>
          </cell>
          <cell r="D1473">
            <v>1</v>
          </cell>
          <cell r="E1473">
            <v>5.5</v>
          </cell>
          <cell r="H1473">
            <v>5.5</v>
          </cell>
        </row>
        <row r="1474">
          <cell r="B1474" t="str">
            <v>(-) PUERTA</v>
          </cell>
          <cell r="C1474" t="str">
            <v xml:space="preserve"> </v>
          </cell>
          <cell r="D1474">
            <v>-1</v>
          </cell>
          <cell r="E1474">
            <v>1</v>
          </cell>
          <cell r="H1474">
            <v>-1</v>
          </cell>
        </row>
        <row r="1475">
          <cell r="B1475" t="str">
            <v>SS.HH. PARA PACIENTES MUJERES 1    EME - 125</v>
          </cell>
          <cell r="C1475" t="str">
            <v>T09a</v>
          </cell>
          <cell r="D1475">
            <v>1</v>
          </cell>
          <cell r="E1475">
            <v>9</v>
          </cell>
          <cell r="H1475">
            <v>9</v>
          </cell>
        </row>
        <row r="1476">
          <cell r="B1476" t="str">
            <v>(-) PUERTA</v>
          </cell>
          <cell r="C1476" t="str">
            <v xml:space="preserve"> </v>
          </cell>
          <cell r="D1476">
            <v>-1</v>
          </cell>
          <cell r="E1476">
            <v>1</v>
          </cell>
          <cell r="H1476">
            <v>-1</v>
          </cell>
        </row>
        <row r="1477">
          <cell r="B1477" t="str">
            <v>TERAPIA Y MEDIOS \PFISICOS    EME - 117</v>
          </cell>
          <cell r="C1477" t="str">
            <v>T09a</v>
          </cell>
          <cell r="D1477">
            <v>1</v>
          </cell>
          <cell r="E1477">
            <v>7.22</v>
          </cell>
          <cell r="H1477">
            <v>7.22</v>
          </cell>
        </row>
        <row r="1479">
          <cell r="B1479" t="str">
            <v>SECTOR  S-2B</v>
          </cell>
        </row>
        <row r="1480">
          <cell r="B1480" t="str">
            <v>SEGUNDO PISO</v>
          </cell>
        </row>
        <row r="1481">
          <cell r="B1481" t="str">
            <v>CUARTO DE LIMPIEZA-14    SUM - 227</v>
          </cell>
          <cell r="C1481" t="str">
            <v>T12</v>
          </cell>
          <cell r="D1481">
            <v>1</v>
          </cell>
          <cell r="E1481">
            <v>8.4499999999999993</v>
          </cell>
          <cell r="H1481">
            <v>8.4499999999999993</v>
          </cell>
        </row>
        <row r="1482">
          <cell r="B1482" t="str">
            <v>(-) PUERTA</v>
          </cell>
          <cell r="C1482" t="str">
            <v xml:space="preserve"> </v>
          </cell>
          <cell r="D1482">
            <v>-1</v>
          </cell>
          <cell r="E1482">
            <v>0.9</v>
          </cell>
          <cell r="H1482">
            <v>-0.9</v>
          </cell>
        </row>
        <row r="1483">
          <cell r="B1483" t="str">
            <v>VEST. PERS.M. 65    CQUI - 217</v>
          </cell>
          <cell r="C1483" t="str">
            <v>T09a</v>
          </cell>
          <cell r="D1483">
            <v>1</v>
          </cell>
          <cell r="E1483">
            <v>26.9</v>
          </cell>
          <cell r="H1483">
            <v>26.9</v>
          </cell>
        </row>
        <row r="1484">
          <cell r="B1484" t="str">
            <v>(-) PUERTA</v>
          </cell>
          <cell r="C1484" t="str">
            <v xml:space="preserve"> </v>
          </cell>
          <cell r="D1484">
            <v>-2</v>
          </cell>
          <cell r="E1484">
            <v>0.9</v>
          </cell>
          <cell r="H1484">
            <v>-1.8</v>
          </cell>
        </row>
        <row r="1485">
          <cell r="B1485" t="str">
            <v>VEST. PERS.V.-64    CQUI - 216</v>
          </cell>
          <cell r="C1485" t="str">
            <v>T09a</v>
          </cell>
          <cell r="D1485">
            <v>1</v>
          </cell>
          <cell r="E1485">
            <v>26.15</v>
          </cell>
          <cell r="H1485">
            <v>26.15</v>
          </cell>
        </row>
        <row r="1486">
          <cell r="B1486" t="str">
            <v>(-) PUERTA</v>
          </cell>
          <cell r="C1486" t="str">
            <v xml:space="preserve"> </v>
          </cell>
          <cell r="D1486">
            <v>-2</v>
          </cell>
          <cell r="E1486">
            <v>0.9</v>
          </cell>
          <cell r="H1486">
            <v>-1.8</v>
          </cell>
        </row>
        <row r="1487">
          <cell r="B1487" t="str">
            <v>CUARTO DE LIMPIEZA\P12    CQUI - 213</v>
          </cell>
          <cell r="C1487" t="str">
            <v>T12</v>
          </cell>
          <cell r="D1487">
            <v>1</v>
          </cell>
          <cell r="E1487">
            <v>9.4499999999999993</v>
          </cell>
          <cell r="H1487">
            <v>9.4499999999999993</v>
          </cell>
        </row>
        <row r="1488">
          <cell r="B1488" t="str">
            <v>(-) PUERTA</v>
          </cell>
          <cell r="C1488" t="str">
            <v xml:space="preserve"> </v>
          </cell>
          <cell r="D1488">
            <v>-1</v>
          </cell>
          <cell r="E1488">
            <v>1</v>
          </cell>
          <cell r="H1488">
            <v>-1</v>
          </cell>
        </row>
        <row r="1490">
          <cell r="B1490" t="str">
            <v>SECTOR  S-1C</v>
          </cell>
        </row>
        <row r="1491">
          <cell r="B1491" t="str">
            <v>PRIMER PISO</v>
          </cell>
        </row>
        <row r="1492">
          <cell r="B1492" t="str">
            <v>ALMACEN INTERMEDIO \PDE RESIDUOS SOLIDOS 5    CEX - 134</v>
          </cell>
          <cell r="C1492" t="str">
            <v>T09</v>
          </cell>
          <cell r="D1492">
            <v>1</v>
          </cell>
          <cell r="E1492">
            <v>10.6</v>
          </cell>
          <cell r="H1492">
            <v>10.6</v>
          </cell>
        </row>
        <row r="1493">
          <cell r="B1493" t="str">
            <v>(-) PUERTA</v>
          </cell>
          <cell r="C1493" t="str">
            <v xml:space="preserve"> </v>
          </cell>
          <cell r="D1493">
            <v>-1</v>
          </cell>
          <cell r="E1493">
            <v>1</v>
          </cell>
          <cell r="H1493">
            <v>-1</v>
          </cell>
        </row>
        <row r="1494">
          <cell r="B1494" t="str">
            <v>SS.HH. 28    PCLI - 119A</v>
          </cell>
          <cell r="C1494" t="str">
            <v>T09</v>
          </cell>
          <cell r="D1494">
            <v>1</v>
          </cell>
          <cell r="E1494">
            <v>6.6</v>
          </cell>
          <cell r="H1494">
            <v>6.6</v>
          </cell>
        </row>
        <row r="1495">
          <cell r="B1495" t="str">
            <v>(-) PUERTA</v>
          </cell>
          <cell r="C1495" t="str">
            <v xml:space="preserve"> </v>
          </cell>
          <cell r="D1495">
            <v>-1</v>
          </cell>
          <cell r="E1495">
            <v>8</v>
          </cell>
          <cell r="H1495">
            <v>-8</v>
          </cell>
        </row>
        <row r="1497">
          <cell r="B1497" t="str">
            <v>SECTOR  S-2C</v>
          </cell>
        </row>
        <row r="1498">
          <cell r="B1498" t="str">
            <v>PRIMER PISO</v>
          </cell>
        </row>
        <row r="1499">
          <cell r="B1499" t="str">
            <v>CUARTO DE PRELAVADO DE  INSTRUMENTAL    CEX - 133</v>
          </cell>
          <cell r="C1499" t="str">
            <v>T12</v>
          </cell>
          <cell r="D1499">
            <v>1</v>
          </cell>
          <cell r="E1499">
            <v>13</v>
          </cell>
          <cell r="H1499">
            <v>13</v>
          </cell>
        </row>
        <row r="1500">
          <cell r="B1500" t="str">
            <v>(-) PUERTA</v>
          </cell>
          <cell r="C1500" t="str">
            <v xml:space="preserve"> </v>
          </cell>
          <cell r="D1500">
            <v>-1</v>
          </cell>
          <cell r="E1500">
            <v>0.9</v>
          </cell>
          <cell r="H1500">
            <v>-0.9</v>
          </cell>
        </row>
        <row r="1501">
          <cell r="B1501" t="str">
            <v>CUARTO DE PRELAVADO DE INSTRUMENTAL    CEX - 211</v>
          </cell>
          <cell r="C1501" t="str">
            <v>T12</v>
          </cell>
          <cell r="D1501">
            <v>1</v>
          </cell>
          <cell r="E1501">
            <v>3.53</v>
          </cell>
          <cell r="H1501">
            <v>3.53</v>
          </cell>
        </row>
        <row r="1502">
          <cell r="B1502" t="str">
            <v>CTO DE LIMP.\P17    CEX - 227</v>
          </cell>
          <cell r="C1502" t="str">
            <v>T12</v>
          </cell>
          <cell r="D1502">
            <v>1</v>
          </cell>
          <cell r="E1502">
            <v>9.1999999999999993</v>
          </cell>
          <cell r="H1502">
            <v>9.1999999999999993</v>
          </cell>
        </row>
        <row r="1503">
          <cell r="B1503" t="str">
            <v>(-) PUERTA</v>
          </cell>
          <cell r="C1503" t="str">
            <v xml:space="preserve"> </v>
          </cell>
          <cell r="D1503">
            <v>-1</v>
          </cell>
          <cell r="E1503">
            <v>1</v>
          </cell>
          <cell r="H1503">
            <v>-1</v>
          </cell>
        </row>
        <row r="1504">
          <cell r="B1504" t="str">
            <v>ALMACEN INTERMEDIO DE RESIDUOS SOLIDOS-12    CEX - 226</v>
          </cell>
          <cell r="C1504" t="str">
            <v>T09</v>
          </cell>
          <cell r="D1504">
            <v>1</v>
          </cell>
          <cell r="E1504">
            <v>7.95</v>
          </cell>
          <cell r="H1504">
            <v>7.95</v>
          </cell>
        </row>
        <row r="1505">
          <cell r="B1505" t="str">
            <v>(-) PUERTA</v>
          </cell>
          <cell r="C1505" t="str">
            <v xml:space="preserve"> </v>
          </cell>
          <cell r="D1505">
            <v>-1</v>
          </cell>
          <cell r="E1505">
            <v>0.8</v>
          </cell>
          <cell r="H1505">
            <v>-0.8</v>
          </cell>
        </row>
        <row r="1507">
          <cell r="B1507" t="str">
            <v>SECTOR  S-1D</v>
          </cell>
        </row>
        <row r="1508">
          <cell r="B1508" t="str">
            <v>PRIMER PISO</v>
          </cell>
        </row>
        <row r="1509">
          <cell r="B1509" t="str">
            <v>DUCHA \PEMEG.    PCLI - 113</v>
          </cell>
          <cell r="C1509" t="str">
            <v>T09a</v>
          </cell>
          <cell r="D1509">
            <v>1</v>
          </cell>
          <cell r="E1509">
            <v>4.07</v>
          </cell>
          <cell r="H1509">
            <v>4.07</v>
          </cell>
        </row>
        <row r="1510">
          <cell r="B1510" t="str">
            <v>ALM.INTERM. DE RES. SOLIDOS  6    FAR - 112</v>
          </cell>
          <cell r="C1510" t="str">
            <v>T09</v>
          </cell>
          <cell r="D1510">
            <v>1</v>
          </cell>
          <cell r="E1510">
            <v>10.3</v>
          </cell>
          <cell r="H1510">
            <v>10.3</v>
          </cell>
        </row>
        <row r="1511">
          <cell r="B1511" t="str">
            <v>(-) PUERTA</v>
          </cell>
          <cell r="C1511" t="str">
            <v xml:space="preserve"> </v>
          </cell>
          <cell r="D1511">
            <v>-1</v>
          </cell>
          <cell r="E1511">
            <v>1</v>
          </cell>
          <cell r="H1511">
            <v>-1</v>
          </cell>
        </row>
        <row r="1512">
          <cell r="B1512" t="str">
            <v>ALMACEN DE INSUMOS    PCLI - 112</v>
          </cell>
          <cell r="C1512" t="str">
            <v>T12</v>
          </cell>
          <cell r="D1512">
            <v>1</v>
          </cell>
          <cell r="E1512">
            <v>1.8</v>
          </cell>
          <cell r="H1512">
            <v>1.8</v>
          </cell>
        </row>
        <row r="1513">
          <cell r="B1513" t="str">
            <v>ALMACEN INTERMEDIO DE RESIDUOS SOLIDOS 3    DIMA - 113</v>
          </cell>
          <cell r="C1513" t="str">
            <v>T09</v>
          </cell>
          <cell r="D1513">
            <v>1</v>
          </cell>
          <cell r="E1513">
            <v>9.3800000000000008</v>
          </cell>
          <cell r="H1513">
            <v>9.3800000000000008</v>
          </cell>
        </row>
        <row r="1514">
          <cell r="B1514" t="str">
            <v>(-) PUERTA</v>
          </cell>
          <cell r="C1514" t="str">
            <v xml:space="preserve"> </v>
          </cell>
          <cell r="D1514">
            <v>-1</v>
          </cell>
          <cell r="E1514">
            <v>1</v>
          </cell>
          <cell r="H1514">
            <v>-1</v>
          </cell>
        </row>
        <row r="1515">
          <cell r="B1515" t="str">
            <v>ALMACEN INTERMEDIO DE RESIDUOS SOLIDOS 4    PCLI - 121</v>
          </cell>
          <cell r="C1515" t="str">
            <v>T09</v>
          </cell>
          <cell r="D1515">
            <v>1</v>
          </cell>
          <cell r="E1515">
            <v>7.4</v>
          </cell>
          <cell r="H1515">
            <v>7.4</v>
          </cell>
        </row>
        <row r="1516">
          <cell r="B1516" t="str">
            <v>(-) PUERTA</v>
          </cell>
          <cell r="C1516" t="str">
            <v xml:space="preserve"> </v>
          </cell>
          <cell r="D1516">
            <v>-1</v>
          </cell>
          <cell r="E1516">
            <v>1</v>
          </cell>
          <cell r="H1516">
            <v>-1</v>
          </cell>
        </row>
        <row r="1517">
          <cell r="B1517" t="str">
            <v>CUARTO \PLIMPIEZA 3    DIMA - 114</v>
          </cell>
          <cell r="C1517" t="str">
            <v>T12</v>
          </cell>
          <cell r="D1517">
            <v>1</v>
          </cell>
          <cell r="E1517">
            <v>8.6</v>
          </cell>
          <cell r="H1517">
            <v>8.6</v>
          </cell>
        </row>
        <row r="1518">
          <cell r="B1518" t="str">
            <v>(-) PUERTA</v>
          </cell>
          <cell r="C1518" t="str">
            <v xml:space="preserve"> </v>
          </cell>
          <cell r="D1518">
            <v>-1</v>
          </cell>
          <cell r="E1518">
            <v>1</v>
          </cell>
          <cell r="H1518">
            <v>-1</v>
          </cell>
        </row>
        <row r="1519">
          <cell r="B1519" t="str">
            <v>CUARTO DE LIMPIEZA 5    PCLI - 122</v>
          </cell>
          <cell r="C1519" t="str">
            <v>T12</v>
          </cell>
          <cell r="D1519">
            <v>1</v>
          </cell>
          <cell r="E1519">
            <v>8.1999999999999993</v>
          </cell>
          <cell r="H1519">
            <v>8.1999999999999993</v>
          </cell>
        </row>
        <row r="1520">
          <cell r="B1520" t="str">
            <v>(-) PUERTA</v>
          </cell>
          <cell r="C1520" t="str">
            <v xml:space="preserve"> </v>
          </cell>
          <cell r="D1520">
            <v>-1</v>
          </cell>
          <cell r="E1520">
            <v>0.8</v>
          </cell>
          <cell r="H1520">
            <v>-0.8</v>
          </cell>
        </row>
        <row r="1521">
          <cell r="B1521" t="str">
            <v>CUARTO DE LIMPIEZA 7    FAR - 113</v>
          </cell>
          <cell r="C1521" t="str">
            <v>T12</v>
          </cell>
          <cell r="D1521">
            <v>1</v>
          </cell>
          <cell r="E1521">
            <v>9.3000000000000007</v>
          </cell>
          <cell r="H1521">
            <v>9.3000000000000007</v>
          </cell>
        </row>
        <row r="1522">
          <cell r="B1522" t="str">
            <v>(-) PUERTA</v>
          </cell>
          <cell r="C1522" t="str">
            <v xml:space="preserve"> </v>
          </cell>
          <cell r="D1522">
            <v>-1</v>
          </cell>
          <cell r="E1522">
            <v>1</v>
          </cell>
          <cell r="H1522">
            <v>-1</v>
          </cell>
        </row>
        <row r="1523">
          <cell r="B1523" t="str">
            <v>ROPA SUCIA-3    COBS - 211</v>
          </cell>
          <cell r="C1523" t="str">
            <v>T09</v>
          </cell>
          <cell r="D1523">
            <v>1</v>
          </cell>
          <cell r="E1523">
            <v>9.8000000000000007</v>
          </cell>
          <cell r="H1523">
            <v>9.8000000000000007</v>
          </cell>
        </row>
        <row r="1524">
          <cell r="B1524" t="str">
            <v>(-) PUERTA</v>
          </cell>
          <cell r="C1524" t="str">
            <v xml:space="preserve"> </v>
          </cell>
          <cell r="D1524">
            <v>-1</v>
          </cell>
          <cell r="E1524">
            <v>1</v>
          </cell>
          <cell r="H1524">
            <v>-1</v>
          </cell>
        </row>
        <row r="1525">
          <cell r="B1525" t="str">
            <v>CUARTO DE LIMP.\P16    ADMI - 207</v>
          </cell>
          <cell r="C1525" t="str">
            <v>T12</v>
          </cell>
          <cell r="D1525">
            <v>1</v>
          </cell>
          <cell r="E1525">
            <v>8.36</v>
          </cell>
          <cell r="H1525">
            <v>8.36</v>
          </cell>
        </row>
        <row r="1526">
          <cell r="B1526" t="str">
            <v>(-) PUERTA</v>
          </cell>
          <cell r="C1526" t="str">
            <v xml:space="preserve"> </v>
          </cell>
          <cell r="D1526">
            <v>-1</v>
          </cell>
          <cell r="E1526">
            <v>1</v>
          </cell>
          <cell r="H1526">
            <v>-1</v>
          </cell>
        </row>
        <row r="1527">
          <cell r="B1527" t="str">
            <v>COCINA \PCOMEDOR    RPER - 202</v>
          </cell>
          <cell r="C1527" t="str">
            <v>T12</v>
          </cell>
          <cell r="D1527">
            <v>1</v>
          </cell>
          <cell r="E1527">
            <v>5.21</v>
          </cell>
          <cell r="H1527">
            <v>5.21</v>
          </cell>
        </row>
        <row r="1528">
          <cell r="B1528" t="str">
            <v>ALM. INTERM. DE RES. SOL.-11    ADMI - 208</v>
          </cell>
          <cell r="C1528" t="str">
            <v>T09</v>
          </cell>
          <cell r="D1528">
            <v>1</v>
          </cell>
          <cell r="E1528">
            <v>7.26</v>
          </cell>
          <cell r="H1528">
            <v>7.26</v>
          </cell>
        </row>
        <row r="1529">
          <cell r="B1529" t="str">
            <v>(-) PUERTA</v>
          </cell>
          <cell r="C1529" t="str">
            <v xml:space="preserve"> </v>
          </cell>
          <cell r="D1529">
            <v>-1</v>
          </cell>
          <cell r="E1529">
            <v>1</v>
          </cell>
          <cell r="H1529">
            <v>-1</v>
          </cell>
        </row>
        <row r="1531">
          <cell r="B1531" t="str">
            <v>SECTOR  S-1G</v>
          </cell>
        </row>
        <row r="1532">
          <cell r="B1532" t="str">
            <v>PRIMER PISO</v>
          </cell>
        </row>
        <row r="1533">
          <cell r="B1533" t="str">
            <v>S.H. \PPERS. + \PVEST. M.-45    APAT - 107</v>
          </cell>
          <cell r="C1533" t="str">
            <v>T09a</v>
          </cell>
          <cell r="D1533">
            <v>1</v>
          </cell>
          <cell r="E1533">
            <v>20.85</v>
          </cell>
          <cell r="H1533">
            <v>20.85</v>
          </cell>
        </row>
        <row r="1534">
          <cell r="B1534" t="str">
            <v>(-) PUERTA</v>
          </cell>
          <cell r="C1534" t="str">
            <v xml:space="preserve"> </v>
          </cell>
          <cell r="D1534">
            <v>-1</v>
          </cell>
          <cell r="E1534">
            <v>0.9</v>
          </cell>
          <cell r="H1534">
            <v>-0.9</v>
          </cell>
        </row>
        <row r="1535">
          <cell r="B1535" t="str">
            <v>ALMACEN DE INTER. DE RESIDUOS SOLIDOS - 7    APAT - 112</v>
          </cell>
          <cell r="C1535" t="str">
            <v>T09</v>
          </cell>
          <cell r="D1535">
            <v>1</v>
          </cell>
          <cell r="E1535">
            <v>6.35</v>
          </cell>
          <cell r="H1535">
            <v>6.35</v>
          </cell>
        </row>
        <row r="1536">
          <cell r="B1536" t="str">
            <v>(-) PUERTA</v>
          </cell>
          <cell r="C1536" t="str">
            <v xml:space="preserve"> </v>
          </cell>
          <cell r="D1536">
            <v>-1</v>
          </cell>
          <cell r="E1536">
            <v>1</v>
          </cell>
          <cell r="H1536">
            <v>-1</v>
          </cell>
        </row>
        <row r="1537">
          <cell r="B1537" t="str">
            <v>CTO.\PLIMPIEZA-8    APAT - 111</v>
          </cell>
          <cell r="C1537" t="str">
            <v>T12</v>
          </cell>
          <cell r="D1537">
            <v>1</v>
          </cell>
          <cell r="E1537">
            <v>8.1</v>
          </cell>
          <cell r="H1537">
            <v>8.1</v>
          </cell>
        </row>
        <row r="1538">
          <cell r="B1538" t="str">
            <v>(-) PUERTA</v>
          </cell>
          <cell r="C1538" t="str">
            <v xml:space="preserve"> </v>
          </cell>
          <cell r="D1538">
            <v>-1</v>
          </cell>
          <cell r="E1538">
            <v>1</v>
          </cell>
          <cell r="H1538">
            <v>-1</v>
          </cell>
        </row>
        <row r="1539">
          <cell r="B1539" t="str">
            <v>S.H. \PPERS. + \PVEST. H.-44    APAT - 108</v>
          </cell>
          <cell r="C1539" t="str">
            <v>T09a</v>
          </cell>
          <cell r="D1539">
            <v>1</v>
          </cell>
          <cell r="E1539">
            <v>16.02</v>
          </cell>
          <cell r="H1539">
            <v>16.02</v>
          </cell>
        </row>
        <row r="1540">
          <cell r="B1540" t="str">
            <v>(-) PUERTA</v>
          </cell>
          <cell r="C1540" t="str">
            <v xml:space="preserve"> </v>
          </cell>
          <cell r="D1540">
            <v>-1</v>
          </cell>
          <cell r="E1540">
            <v>0.9</v>
          </cell>
          <cell r="H1540">
            <v>-0.9</v>
          </cell>
        </row>
        <row r="1542">
          <cell r="B1542" t="str">
            <v>SECTOR  S-1H</v>
          </cell>
        </row>
        <row r="1543">
          <cell r="B1543" t="str">
            <v>PRIMER PISO</v>
          </cell>
        </row>
        <row r="1544">
          <cell r="B1544" t="str">
            <v>LAVADO DE COCHES   SAMB - 106</v>
          </cell>
          <cell r="C1544" t="str">
            <v>T09c</v>
          </cell>
          <cell r="D1544">
            <v>1</v>
          </cell>
          <cell r="E1544">
            <v>8.8000000000000007</v>
          </cell>
          <cell r="H1544">
            <v>8.8000000000000007</v>
          </cell>
        </row>
        <row r="1545">
          <cell r="B1545" t="str">
            <v>CUARTO DE LIMPIEZA 9   SAMB - 109</v>
          </cell>
          <cell r="C1545" t="str">
            <v>T12</v>
          </cell>
          <cell r="D1545">
            <v>1</v>
          </cell>
          <cell r="E1545">
            <v>7.95</v>
          </cell>
          <cell r="H1545">
            <v>7.95</v>
          </cell>
        </row>
        <row r="1546">
          <cell r="B1546" t="str">
            <v>(-) PUERTA</v>
          </cell>
          <cell r="C1546" t="str">
            <v xml:space="preserve"> </v>
          </cell>
          <cell r="D1546">
            <v>-1</v>
          </cell>
          <cell r="E1546">
            <v>1</v>
          </cell>
          <cell r="H1546">
            <v>-1</v>
          </cell>
        </row>
        <row r="1548">
          <cell r="B1548" t="str">
            <v>SECTOR  S-1I</v>
          </cell>
        </row>
        <row r="1549">
          <cell r="B1549" t="str">
            <v>PRIMER PISO</v>
          </cell>
        </row>
        <row r="1550">
          <cell r="B1550" t="str">
            <v>ALM.	DE \PINTERM. DE \PRESIDUOS \PSOLIDOS-    NDIET - 115</v>
          </cell>
          <cell r="C1550" t="str">
            <v>T09</v>
          </cell>
          <cell r="D1550">
            <v>1</v>
          </cell>
          <cell r="E1550">
            <v>9.75</v>
          </cell>
          <cell r="H1550">
            <v>9.75</v>
          </cell>
        </row>
        <row r="1551">
          <cell r="B1551" t="str">
            <v>(-) PUERTA</v>
          </cell>
          <cell r="C1551" t="str">
            <v xml:space="preserve"> </v>
          </cell>
          <cell r="D1551">
            <v>-1</v>
          </cell>
          <cell r="E1551">
            <v>1</v>
          </cell>
          <cell r="H1551">
            <v>-1</v>
          </cell>
        </row>
        <row r="1552">
          <cell r="B1552" t="str">
            <v>CENTRAL DE \PDISTRIBUCION DE \PALIMENTOS \PPREPARADOS    NDIET - 125</v>
          </cell>
          <cell r="C1552" t="str">
            <v>T12</v>
          </cell>
          <cell r="D1552">
            <v>1</v>
          </cell>
          <cell r="E1552">
            <v>10.199999999999999</v>
          </cell>
          <cell r="H1552">
            <v>10.199999999999999</v>
          </cell>
        </row>
        <row r="1553">
          <cell r="B1553" t="str">
            <v>CORREDOR TECNICO 13    NDIET - 103</v>
          </cell>
          <cell r="C1553" t="str">
            <v>T12</v>
          </cell>
          <cell r="D1553">
            <v>1</v>
          </cell>
          <cell r="E1553">
            <v>26.8</v>
          </cell>
          <cell r="H1553">
            <v>26.8</v>
          </cell>
        </row>
        <row r="1554">
          <cell r="B1554" t="str">
            <v>CORREDOR TECNICO 14    NDIET - 110</v>
          </cell>
          <cell r="C1554" t="str">
            <v>T12</v>
          </cell>
          <cell r="D1554">
            <v>1</v>
          </cell>
          <cell r="E1554">
            <v>24.54</v>
          </cell>
          <cell r="H1554">
            <v>24.54</v>
          </cell>
        </row>
        <row r="1555">
          <cell r="B1555" t="str">
            <v>LAVADO DE COCHES TERMICOS     NDIET - 131</v>
          </cell>
          <cell r="C1555" t="str">
            <v>T09</v>
          </cell>
          <cell r="D1555">
            <v>1</v>
          </cell>
          <cell r="E1555">
            <v>9.99</v>
          </cell>
          <cell r="H1555">
            <v>9.99</v>
          </cell>
        </row>
        <row r="1557">
          <cell r="B1557" t="str">
            <v>SECTOR  S-2J</v>
          </cell>
        </row>
        <row r="1558">
          <cell r="B1558" t="str">
            <v>SEGUNDO PISO</v>
          </cell>
        </row>
        <row r="1559">
          <cell r="B1559" t="str">
            <v>RECEP. Y SELEC. DE ROPA SUCIA    LAV - 102</v>
          </cell>
          <cell r="C1559" t="str">
            <v>T11</v>
          </cell>
          <cell r="D1559">
            <v>1</v>
          </cell>
          <cell r="E1559">
            <v>7</v>
          </cell>
          <cell r="H1559">
            <v>7</v>
          </cell>
        </row>
        <row r="1560">
          <cell r="B1560" t="str">
            <v>(-) PUERTA</v>
          </cell>
          <cell r="C1560" t="str">
            <v xml:space="preserve"> </v>
          </cell>
          <cell r="D1560">
            <v>-1</v>
          </cell>
          <cell r="E1560">
            <v>1</v>
          </cell>
          <cell r="H1560">
            <v>-1</v>
          </cell>
        </row>
        <row r="1561">
          <cell r="B1561" t="str">
            <v>LAVADO DE COCHES DE TRANSPORTE    LAV - 105</v>
          </cell>
          <cell r="C1561" t="str">
            <v>T09c</v>
          </cell>
          <cell r="D1561">
            <v>1</v>
          </cell>
          <cell r="E1561">
            <v>7.22</v>
          </cell>
          <cell r="H1561">
            <v>7.22</v>
          </cell>
        </row>
        <row r="1562">
          <cell r="B1562" t="str">
            <v>(-) PUERTA</v>
          </cell>
          <cell r="C1562" t="str">
            <v xml:space="preserve"> </v>
          </cell>
          <cell r="D1562">
            <v>-1</v>
          </cell>
          <cell r="E1562">
            <v>0.6</v>
          </cell>
          <cell r="H1562">
            <v>-0.6</v>
          </cell>
        </row>
        <row r="1563">
          <cell r="B1563" t="str">
            <v>ESTACION PARA COCHES DE TRANSPORTE    LAV - 104</v>
          </cell>
          <cell r="C1563" t="str">
            <v>T11</v>
          </cell>
          <cell r="D1563">
            <v>1</v>
          </cell>
          <cell r="E1563">
            <v>7.57</v>
          </cell>
          <cell r="H1563">
            <v>7.57</v>
          </cell>
        </row>
        <row r="1564">
          <cell r="B1564" t="str">
            <v>CORREDOR    LAV - 111A</v>
          </cell>
          <cell r="C1564" t="str">
            <v>T11</v>
          </cell>
          <cell r="D1564">
            <v>1</v>
          </cell>
          <cell r="E1564">
            <v>15.45</v>
          </cell>
          <cell r="H1564">
            <v>15.45</v>
          </cell>
        </row>
        <row r="1565">
          <cell r="B1565" t="str">
            <v>CLASIFICACION DE ROPA SUCIA    LAV - 106</v>
          </cell>
          <cell r="C1565" t="str">
            <v>T11</v>
          </cell>
          <cell r="D1565">
            <v>1</v>
          </cell>
          <cell r="E1565">
            <v>8.5399999999999991</v>
          </cell>
          <cell r="H1565">
            <v>8.5399999999999991</v>
          </cell>
        </row>
        <row r="1566">
          <cell r="B1566" t="str">
            <v>(-) PUERTA</v>
          </cell>
          <cell r="C1566" t="str">
            <v xml:space="preserve"> </v>
          </cell>
          <cell r="D1566">
            <v>-2</v>
          </cell>
          <cell r="E1566">
            <v>1.2</v>
          </cell>
          <cell r="H1566">
            <v>-2.4</v>
          </cell>
        </row>
        <row r="1567">
          <cell r="B1567" t="str">
            <v>LAVADO DE ROPA    LAV - 107 / ALMACEN DE INSUMOS    LAV - 108</v>
          </cell>
          <cell r="C1567" t="str">
            <v>T11</v>
          </cell>
          <cell r="D1567">
            <v>1</v>
          </cell>
          <cell r="E1567">
            <v>24.33</v>
          </cell>
          <cell r="H1567">
            <v>24.33</v>
          </cell>
        </row>
        <row r="1568">
          <cell r="B1568" t="str">
            <v>(-) PUERTA</v>
          </cell>
          <cell r="C1568" t="str">
            <v xml:space="preserve"> </v>
          </cell>
          <cell r="D1568">
            <v>-1</v>
          </cell>
          <cell r="E1568">
            <v>1.2</v>
          </cell>
          <cell r="H1568">
            <v>-1.2</v>
          </cell>
        </row>
        <row r="1569">
          <cell r="B1569" t="str">
            <v>HALL    LAV - 101</v>
          </cell>
          <cell r="C1569" t="str">
            <v>T11</v>
          </cell>
          <cell r="D1569">
            <v>1</v>
          </cell>
          <cell r="E1569">
            <v>3.95</v>
          </cell>
          <cell r="H1569">
            <v>3.95</v>
          </cell>
        </row>
        <row r="1570">
          <cell r="B1570" t="str">
            <v>SECADO Y PLANCHADO    LAV - 107</v>
          </cell>
          <cell r="C1570" t="str">
            <v>T11</v>
          </cell>
          <cell r="D1570">
            <v>1</v>
          </cell>
          <cell r="E1570">
            <v>14.27</v>
          </cell>
          <cell r="H1570">
            <v>14.27</v>
          </cell>
        </row>
        <row r="1571">
          <cell r="B1571" t="str">
            <v>(-) PUERTA</v>
          </cell>
          <cell r="C1571" t="str">
            <v xml:space="preserve"> </v>
          </cell>
          <cell r="D1571">
            <v>-1</v>
          </cell>
          <cell r="E1571">
            <v>1.2</v>
          </cell>
          <cell r="H1571">
            <v>-1.2</v>
          </cell>
        </row>
        <row r="1572">
          <cell r="B1572" t="str">
            <v>CTO. \PLIMP.\P11    TMAN - 206</v>
          </cell>
          <cell r="C1572" t="str">
            <v>T12</v>
          </cell>
          <cell r="D1572">
            <v>1</v>
          </cell>
          <cell r="E1572">
            <v>10.95</v>
          </cell>
          <cell r="H1572">
            <v>10.95</v>
          </cell>
        </row>
        <row r="1573">
          <cell r="B1573" t="str">
            <v>(-) PUERTA</v>
          </cell>
          <cell r="C1573" t="str">
            <v xml:space="preserve"> </v>
          </cell>
          <cell r="D1573">
            <v>-1</v>
          </cell>
          <cell r="E1573">
            <v>1</v>
          </cell>
          <cell r="H1573">
            <v>-1</v>
          </cell>
        </row>
        <row r="1574">
          <cell r="B1574" t="str">
            <v>CUARTO DE SERVIDORES - 406</v>
          </cell>
          <cell r="C1574" t="str">
            <v>T-11</v>
          </cell>
          <cell r="D1574">
            <v>1</v>
          </cell>
          <cell r="E1574">
            <v>3.47</v>
          </cell>
          <cell r="H1574">
            <v>3.47</v>
          </cell>
        </row>
        <row r="1577">
          <cell r="B1577" t="str">
            <v>SECTOR  S-2K</v>
          </cell>
        </row>
        <row r="1578">
          <cell r="B1578" t="str">
            <v>SEGUNDO PISO</v>
          </cell>
        </row>
        <row r="1579">
          <cell r="B1579" t="str">
            <v>ALMACEN INTER.	DE\PRESID.	SOL.13    MFR - 214</v>
          </cell>
          <cell r="C1579" t="str">
            <v>T09</v>
          </cell>
          <cell r="D1579">
            <v>1</v>
          </cell>
          <cell r="E1579">
            <v>7.7</v>
          </cell>
          <cell r="H1579">
            <v>7.7</v>
          </cell>
        </row>
        <row r="1580">
          <cell r="B1580" t="str">
            <v>(-) PUERTA</v>
          </cell>
          <cell r="C1580" t="str">
            <v xml:space="preserve"> </v>
          </cell>
          <cell r="D1580">
            <v>-1</v>
          </cell>
          <cell r="E1580">
            <v>1</v>
          </cell>
          <cell r="H1580">
            <v>-1</v>
          </cell>
        </row>
        <row r="1581">
          <cell r="B1581" t="str">
            <v>CTO DE\PLIMPIEZA\P18    MFR - 215</v>
          </cell>
          <cell r="C1581" t="str">
            <v>T12</v>
          </cell>
          <cell r="D1581">
            <v>1</v>
          </cell>
          <cell r="E1581">
            <v>10.199999999999999</v>
          </cell>
          <cell r="H1581">
            <v>10.199999999999999</v>
          </cell>
        </row>
        <row r="1582">
          <cell r="B1582" t="str">
            <v>(-) PUERTA</v>
          </cell>
          <cell r="C1582" t="str">
            <v xml:space="preserve"> </v>
          </cell>
          <cell r="D1582">
            <v>-1</v>
          </cell>
          <cell r="E1582">
            <v>1</v>
          </cell>
          <cell r="H1582">
            <v>-1</v>
          </cell>
        </row>
        <row r="1583">
          <cell r="B1583" t="str">
            <v>CTO LIMPIEZA - 19    CMAT - 208</v>
          </cell>
          <cell r="C1583" t="str">
            <v>T12</v>
          </cell>
          <cell r="D1583">
            <v>1</v>
          </cell>
          <cell r="E1583">
            <v>5.4</v>
          </cell>
          <cell r="H1583">
            <v>5.4</v>
          </cell>
        </row>
        <row r="1584">
          <cell r="B1584" t="str">
            <v>(-) PUERTA</v>
          </cell>
          <cell r="C1584" t="str">
            <v xml:space="preserve"> </v>
          </cell>
          <cell r="D1584">
            <v>-1</v>
          </cell>
          <cell r="E1584">
            <v>1</v>
          </cell>
          <cell r="H1584">
            <v>-1</v>
          </cell>
        </row>
        <row r="1585">
          <cell r="B1585" t="str">
            <v>LAVANDERIA    CMAT - 207</v>
          </cell>
          <cell r="C1585" t="str">
            <v>T12a</v>
          </cell>
          <cell r="D1585">
            <v>1</v>
          </cell>
          <cell r="E1585">
            <v>9.1999999999999993</v>
          </cell>
          <cell r="H1585">
            <v>9.1999999999999993</v>
          </cell>
        </row>
        <row r="1586">
          <cell r="B1586" t="str">
            <v>(-) PUERTA</v>
          </cell>
          <cell r="C1586" t="str">
            <v xml:space="preserve"> </v>
          </cell>
          <cell r="D1586">
            <v>-1</v>
          </cell>
          <cell r="E1586">
            <v>1</v>
          </cell>
          <cell r="H1586">
            <v>-1</v>
          </cell>
        </row>
        <row r="1587">
          <cell r="B1587" t="str">
            <v>COCINA COMEDOR    CMAT - 206</v>
          </cell>
          <cell r="C1587" t="str">
            <v>T12</v>
          </cell>
          <cell r="D1587">
            <v>1</v>
          </cell>
          <cell r="E1587">
            <v>10.48</v>
          </cell>
          <cell r="H1587">
            <v>10.48</v>
          </cell>
        </row>
        <row r="1588">
          <cell r="B1588" t="str">
            <v>S.H.PAC.H-106    CEX - 231</v>
          </cell>
          <cell r="C1588" t="str">
            <v>T09</v>
          </cell>
          <cell r="D1588">
            <v>1</v>
          </cell>
          <cell r="E1588">
            <v>8.1999999999999993</v>
          </cell>
          <cell r="H1588">
            <v>8.1999999999999993</v>
          </cell>
        </row>
        <row r="1589">
          <cell r="B1589" t="str">
            <v>(-) PUERTA</v>
          </cell>
          <cell r="C1589" t="str">
            <v xml:space="preserve"> </v>
          </cell>
          <cell r="D1589">
            <v>-1</v>
          </cell>
          <cell r="E1589">
            <v>0.8</v>
          </cell>
          <cell r="H1589">
            <v>-0.8</v>
          </cell>
        </row>
        <row r="1590">
          <cell r="B1590" t="str">
            <v>SALA DE TARGA    CEX - 229</v>
          </cell>
          <cell r="C1590" t="str">
            <v>T24</v>
          </cell>
          <cell r="D1590">
            <v>1</v>
          </cell>
          <cell r="E1590">
            <v>1.05</v>
          </cell>
          <cell r="H1590">
            <v>1.05</v>
          </cell>
        </row>
        <row r="1591">
          <cell r="B1591" t="str">
            <v>(-) PUERTA</v>
          </cell>
          <cell r="C1591" t="str">
            <v xml:space="preserve"> </v>
          </cell>
          <cell r="D1591">
            <v>-1</v>
          </cell>
          <cell r="E1591">
            <v>1</v>
          </cell>
          <cell r="H1591">
            <v>-1</v>
          </cell>
        </row>
        <row r="1592">
          <cell r="B1592" t="str">
            <v>S.H.\PPERS.-108    CEX - 230</v>
          </cell>
          <cell r="C1592" t="str">
            <v>T09</v>
          </cell>
          <cell r="D1592">
            <v>1</v>
          </cell>
          <cell r="E1592">
            <v>6.4</v>
          </cell>
          <cell r="H1592">
            <v>6.4</v>
          </cell>
        </row>
        <row r="1593">
          <cell r="B1593" t="str">
            <v>(-) PUERTA</v>
          </cell>
          <cell r="C1593" t="str">
            <v xml:space="preserve"> </v>
          </cell>
          <cell r="D1593">
            <v>-1</v>
          </cell>
          <cell r="E1593">
            <v>0.8</v>
          </cell>
          <cell r="H1593">
            <v>-0.8</v>
          </cell>
        </row>
        <row r="1594">
          <cell r="B1594" t="str">
            <v>SALA DE ESPERA DE TBC    CEX - 241</v>
          </cell>
          <cell r="C1594" t="str">
            <v>T25</v>
          </cell>
          <cell r="D1594">
            <v>1</v>
          </cell>
          <cell r="E1594">
            <v>13.25</v>
          </cell>
          <cell r="H1594">
            <v>13.25</v>
          </cell>
        </row>
        <row r="1595">
          <cell r="B1595" t="str">
            <v>TOMA DE MEDICAMENTOS      CEX - 242</v>
          </cell>
          <cell r="C1595" t="str">
            <v>T24</v>
          </cell>
          <cell r="D1595">
            <v>1</v>
          </cell>
          <cell r="E1595">
            <v>11.4</v>
          </cell>
          <cell r="H1595">
            <v>11.4</v>
          </cell>
        </row>
        <row r="1596">
          <cell r="B1596" t="str">
            <v>(-) PUERTA</v>
          </cell>
          <cell r="C1596" t="str">
            <v xml:space="preserve"> </v>
          </cell>
          <cell r="D1596">
            <v>-1</v>
          </cell>
          <cell r="E1596">
            <v>1</v>
          </cell>
          <cell r="H1596">
            <v>-1</v>
          </cell>
        </row>
        <row r="1597">
          <cell r="B1597" t="str">
            <v>TOMA DE MUESTRAS     CEX - 240</v>
          </cell>
          <cell r="C1597" t="str">
            <v>T24</v>
          </cell>
          <cell r="D1597">
            <v>1</v>
          </cell>
          <cell r="E1597">
            <v>7.25</v>
          </cell>
          <cell r="H1597">
            <v>7.25</v>
          </cell>
        </row>
        <row r="1598">
          <cell r="B1598" t="str">
            <v>(-) PUERTA</v>
          </cell>
          <cell r="C1598" t="str">
            <v xml:space="preserve"> </v>
          </cell>
          <cell r="D1598">
            <v>-1</v>
          </cell>
          <cell r="E1598">
            <v>0.8</v>
          </cell>
          <cell r="H1598">
            <v>-0.8</v>
          </cell>
        </row>
        <row r="1600">
          <cell r="B1600" t="str">
            <v>SECTOR  S-2M</v>
          </cell>
        </row>
        <row r="1601">
          <cell r="B1601" t="str">
            <v>SEGUNDO PISO</v>
          </cell>
        </row>
        <row r="1602">
          <cell r="B1602" t="str">
            <v>PREVENCION Y CONTROL DE TUBERCULOSIS    CEX - 244</v>
          </cell>
          <cell r="C1602" t="str">
            <v>T24</v>
          </cell>
        </row>
        <row r="1603">
          <cell r="B1603" t="str">
            <v>LLEGA A TECHO</v>
          </cell>
          <cell r="D1603">
            <v>1</v>
          </cell>
          <cell r="E1603">
            <v>10.92</v>
          </cell>
          <cell r="H1603">
            <v>10.92</v>
          </cell>
        </row>
        <row r="1604">
          <cell r="A1604" t="str">
            <v xml:space="preserve"> </v>
          </cell>
          <cell r="B1604" t="str">
            <v>LLEGA A VIGA</v>
          </cell>
          <cell r="D1604">
            <v>1</v>
          </cell>
          <cell r="E1604">
            <v>3.17</v>
          </cell>
          <cell r="H1604">
            <v>3.17</v>
          </cell>
        </row>
        <row r="1605">
          <cell r="B1605" t="str">
            <v>(-) PUERTA</v>
          </cell>
          <cell r="D1605">
            <v>-2</v>
          </cell>
          <cell r="E1605">
            <v>1</v>
          </cell>
          <cell r="H1605">
            <v>-2</v>
          </cell>
        </row>
        <row r="1606">
          <cell r="B1606" t="str">
            <v>ALMACEN DE MEDICAMENTOS    CEX - 236</v>
          </cell>
          <cell r="C1606" t="str">
            <v>T24</v>
          </cell>
          <cell r="D1606" t="str">
            <v xml:space="preserve"> </v>
          </cell>
        </row>
        <row r="1607">
          <cell r="B1607" t="str">
            <v>LLEGA A TECHO</v>
          </cell>
          <cell r="D1607">
            <v>1</v>
          </cell>
          <cell r="E1607">
            <v>5.15</v>
          </cell>
          <cell r="H1607">
            <v>5.15</v>
          </cell>
        </row>
        <row r="1608">
          <cell r="A1608" t="str">
            <v xml:space="preserve"> </v>
          </cell>
          <cell r="B1608" t="str">
            <v>LLEGA A VIGA</v>
          </cell>
          <cell r="D1608">
            <v>1</v>
          </cell>
          <cell r="E1608">
            <v>3.63</v>
          </cell>
          <cell r="H1608">
            <v>3.63</v>
          </cell>
        </row>
        <row r="1609">
          <cell r="B1609" t="str">
            <v>(-) PUERTA</v>
          </cell>
          <cell r="D1609">
            <v>-1</v>
          </cell>
          <cell r="E1609">
            <v>1</v>
          </cell>
          <cell r="H1609">
            <v>-1</v>
          </cell>
        </row>
        <row r="1610">
          <cell r="B1610" t="str">
            <v>CTO DE LIMPIEZA -20    CEX - 239</v>
          </cell>
          <cell r="C1610" t="str">
            <v>T12</v>
          </cell>
        </row>
        <row r="1611">
          <cell r="B1611" t="str">
            <v>LLEGA A TECHO</v>
          </cell>
          <cell r="D1611">
            <v>1</v>
          </cell>
          <cell r="E1611">
            <v>2.5299999999999998</v>
          </cell>
          <cell r="H1611">
            <v>2.5299999999999998</v>
          </cell>
        </row>
        <row r="1612">
          <cell r="A1612" t="str">
            <v xml:space="preserve"> </v>
          </cell>
          <cell r="B1612" t="str">
            <v>LLEGA A VIGA</v>
          </cell>
          <cell r="D1612">
            <v>1</v>
          </cell>
          <cell r="E1612">
            <v>5.73</v>
          </cell>
          <cell r="H1612">
            <v>5.73</v>
          </cell>
        </row>
        <row r="1613">
          <cell r="B1613" t="str">
            <v>(-) PUERTA</v>
          </cell>
          <cell r="D1613">
            <v>-1</v>
          </cell>
          <cell r="E1613">
            <v>1</v>
          </cell>
          <cell r="H1613">
            <v>-1</v>
          </cell>
        </row>
        <row r="1614">
          <cell r="B1614" t="str">
            <v>HALL    CEX - 235</v>
          </cell>
          <cell r="C1614" t="str">
            <v>T24</v>
          </cell>
        </row>
        <row r="1615">
          <cell r="B1615" t="str">
            <v>LLEGA A TECHO</v>
          </cell>
          <cell r="D1615">
            <v>1</v>
          </cell>
          <cell r="E1615">
            <v>7.11</v>
          </cell>
          <cell r="H1615">
            <v>7.11</v>
          </cell>
        </row>
        <row r="1616">
          <cell r="A1616" t="str">
            <v xml:space="preserve"> </v>
          </cell>
          <cell r="B1616" t="str">
            <v>LLEGA A VIGA</v>
          </cell>
          <cell r="D1616">
            <v>1</v>
          </cell>
          <cell r="E1616">
            <v>2.2799999999999998</v>
          </cell>
          <cell r="H1616">
            <v>2.2799999999999998</v>
          </cell>
        </row>
        <row r="1617">
          <cell r="B1617" t="str">
            <v>(-) PUERTA</v>
          </cell>
          <cell r="D1617">
            <v>-3</v>
          </cell>
          <cell r="E1617">
            <v>1</v>
          </cell>
          <cell r="H1617">
            <v>-3</v>
          </cell>
        </row>
        <row r="1618">
          <cell r="B1618" t="str">
            <v>(-) PUERTA</v>
          </cell>
          <cell r="D1618">
            <v>-1</v>
          </cell>
          <cell r="E1618">
            <v>0.9</v>
          </cell>
          <cell r="H1618">
            <v>-0.9</v>
          </cell>
        </row>
        <row r="1619">
          <cell r="B1619" t="str">
            <v>S.H. \PPACIENTE \PH.-110    CEX - 237</v>
          </cell>
          <cell r="C1619" t="str">
            <v>T09</v>
          </cell>
        </row>
        <row r="1620">
          <cell r="B1620" t="str">
            <v>LLEGA A TECHO</v>
          </cell>
          <cell r="D1620">
            <v>1</v>
          </cell>
          <cell r="E1620">
            <v>2.5299999999999998</v>
          </cell>
          <cell r="H1620">
            <v>2.5299999999999998</v>
          </cell>
        </row>
        <row r="1621">
          <cell r="A1621" t="str">
            <v xml:space="preserve"> </v>
          </cell>
          <cell r="B1621" t="str">
            <v>LLEGA A VIGA</v>
          </cell>
          <cell r="D1621">
            <v>1</v>
          </cell>
          <cell r="E1621">
            <v>4.38</v>
          </cell>
          <cell r="H1621">
            <v>4.38</v>
          </cell>
        </row>
        <row r="1622">
          <cell r="B1622" t="str">
            <v>(-) PUERTA</v>
          </cell>
          <cell r="D1622">
            <v>-1</v>
          </cell>
          <cell r="E1622">
            <v>0.8</v>
          </cell>
          <cell r="H1622">
            <v>-0.8</v>
          </cell>
        </row>
        <row r="1623">
          <cell r="B1623" t="str">
            <v>S.H. \PPACIENTE M--111    CEX - 238</v>
          </cell>
          <cell r="C1623" t="str">
            <v>T09</v>
          </cell>
        </row>
        <row r="1624">
          <cell r="B1624" t="str">
            <v>LLEGA A TECHO</v>
          </cell>
          <cell r="D1624">
            <v>1</v>
          </cell>
          <cell r="E1624">
            <v>2.52</v>
          </cell>
          <cell r="H1624">
            <v>2.52</v>
          </cell>
        </row>
        <row r="1625">
          <cell r="A1625" t="str">
            <v xml:space="preserve"> </v>
          </cell>
          <cell r="B1625" t="str">
            <v>LLEGA A VIGA</v>
          </cell>
          <cell r="D1625">
            <v>1</v>
          </cell>
          <cell r="E1625">
            <v>5.72</v>
          </cell>
          <cell r="H1625">
            <v>5.72</v>
          </cell>
        </row>
        <row r="1626">
          <cell r="B1626" t="str">
            <v>(-) PUERTA</v>
          </cell>
          <cell r="D1626">
            <v>-1</v>
          </cell>
          <cell r="E1626">
            <v>1</v>
          </cell>
          <cell r="H1626">
            <v>-1</v>
          </cell>
        </row>
        <row r="1627">
          <cell r="B1627" t="str">
            <v>S.H. \PPERS.109    CEX - 243</v>
          </cell>
          <cell r="C1627" t="str">
            <v>T09</v>
          </cell>
        </row>
        <row r="1628">
          <cell r="B1628" t="str">
            <v>LLEGA A TECHO</v>
          </cell>
          <cell r="D1628">
            <v>1</v>
          </cell>
          <cell r="E1628">
            <v>4.33</v>
          </cell>
          <cell r="H1628">
            <v>4.33</v>
          </cell>
        </row>
        <row r="1629">
          <cell r="A1629" t="str">
            <v xml:space="preserve"> </v>
          </cell>
          <cell r="B1629" t="str">
            <v>LLEGA A VIGA</v>
          </cell>
          <cell r="D1629">
            <v>1</v>
          </cell>
          <cell r="E1629">
            <v>1.0249999999999999</v>
          </cell>
          <cell r="H1629">
            <v>1.0249999999999999</v>
          </cell>
        </row>
        <row r="1630">
          <cell r="B1630" t="str">
            <v>(-) PUERTA</v>
          </cell>
          <cell r="D1630">
            <v>-1</v>
          </cell>
          <cell r="E1630">
            <v>0.9</v>
          </cell>
          <cell r="H1630">
            <v>-0.9</v>
          </cell>
        </row>
        <row r="1631">
          <cell r="B1631" t="str">
            <v>SALA DE ESPERA DE TBC    CEX - 241</v>
          </cell>
          <cell r="C1631" t="str">
            <v>T25</v>
          </cell>
        </row>
        <row r="1632">
          <cell r="B1632" t="str">
            <v>LLEGA A TECHO</v>
          </cell>
          <cell r="D1632">
            <v>1</v>
          </cell>
          <cell r="E1632">
            <v>6.35</v>
          </cell>
          <cell r="H1632">
            <v>6.35</v>
          </cell>
        </row>
        <row r="1633">
          <cell r="A1633" t="str">
            <v xml:space="preserve"> </v>
          </cell>
          <cell r="B1633" t="str">
            <v>LLEGA A VIGA</v>
          </cell>
          <cell r="D1633">
            <v>1</v>
          </cell>
          <cell r="E1633">
            <v>11.97</v>
          </cell>
          <cell r="H1633">
            <v>11.97</v>
          </cell>
        </row>
        <row r="1634">
          <cell r="B1634" t="str">
            <v>(-) PUERTA</v>
          </cell>
          <cell r="D1634">
            <v>-1</v>
          </cell>
          <cell r="E1634">
            <v>1.8</v>
          </cell>
          <cell r="H1634">
            <v>-1.8</v>
          </cell>
        </row>
        <row r="1635">
          <cell r="B1635" t="str">
            <v>(-) PUERTA</v>
          </cell>
          <cell r="D1635">
            <v>-2</v>
          </cell>
          <cell r="E1635">
            <v>1</v>
          </cell>
          <cell r="H1635">
            <v>-2</v>
          </cell>
        </row>
        <row r="1636">
          <cell r="B1636" t="str">
            <v>(-) PUERTA</v>
          </cell>
          <cell r="D1636">
            <v>-2</v>
          </cell>
          <cell r="E1636">
            <v>0.8</v>
          </cell>
          <cell r="H1636">
            <v>-1.6</v>
          </cell>
        </row>
        <row r="1637">
          <cell r="B1637" t="str">
            <v>TOMA DE MEDICAMENTOS      CEX - 242</v>
          </cell>
          <cell r="C1637" t="str">
            <v>T24</v>
          </cell>
        </row>
        <row r="1638">
          <cell r="B1638" t="str">
            <v>LLEGA A TECHO</v>
          </cell>
          <cell r="D1638">
            <v>1</v>
          </cell>
          <cell r="E1638">
            <v>8.2200000000000006</v>
          </cell>
          <cell r="H1638">
            <v>8.2200000000000006</v>
          </cell>
        </row>
        <row r="1639">
          <cell r="A1639" t="str">
            <v xml:space="preserve"> </v>
          </cell>
          <cell r="B1639" t="str">
            <v>LLEGA A VIGA</v>
          </cell>
          <cell r="D1639">
            <v>1</v>
          </cell>
          <cell r="E1639">
            <v>3.2</v>
          </cell>
          <cell r="H1639">
            <v>3.2</v>
          </cell>
        </row>
        <row r="1640">
          <cell r="B1640" t="str">
            <v>(-) PUERTA</v>
          </cell>
          <cell r="D1640">
            <v>-1</v>
          </cell>
          <cell r="E1640">
            <v>1</v>
          </cell>
          <cell r="H1640">
            <v>-1</v>
          </cell>
        </row>
        <row r="1641">
          <cell r="B1641" t="str">
            <v>TOMA DE MUESTRAS     CEX - 240</v>
          </cell>
          <cell r="C1641" t="str">
            <v>T24</v>
          </cell>
        </row>
        <row r="1642">
          <cell r="B1642" t="str">
            <v>LLEGA A TECHO</v>
          </cell>
          <cell r="D1642">
            <v>1</v>
          </cell>
          <cell r="E1642">
            <v>2.5299999999999998</v>
          </cell>
          <cell r="H1642">
            <v>2.5299999999999998</v>
          </cell>
        </row>
        <row r="1643">
          <cell r="A1643" t="str">
            <v xml:space="preserve"> </v>
          </cell>
          <cell r="B1643" t="str">
            <v>LLEGA A VIGA</v>
          </cell>
          <cell r="D1643">
            <v>1</v>
          </cell>
          <cell r="E1643">
            <v>4.7300000000000004</v>
          </cell>
          <cell r="H1643">
            <v>4.7300000000000004</v>
          </cell>
        </row>
        <row r="1644">
          <cell r="B1644" t="str">
            <v>(-) PUERTA</v>
          </cell>
          <cell r="D1644">
            <v>-1</v>
          </cell>
          <cell r="E1644">
            <v>0.8</v>
          </cell>
          <cell r="H1644">
            <v>-0.8</v>
          </cell>
        </row>
        <row r="1646">
          <cell r="B1646" t="str">
            <v>SECTOR  S-3B</v>
          </cell>
        </row>
        <row r="1647">
          <cell r="B1647" t="str">
            <v>TERCER PISO</v>
          </cell>
        </row>
        <row r="1648">
          <cell r="B1648" t="str">
            <v>ALM. INTERM. DE RES. SOLIDOS 14    HOSP - 371</v>
          </cell>
          <cell r="C1648" t="str">
            <v>T09</v>
          </cell>
          <cell r="D1648">
            <v>1</v>
          </cell>
          <cell r="E1648">
            <v>9.25</v>
          </cell>
          <cell r="H1648">
            <v>9.25</v>
          </cell>
        </row>
        <row r="1649">
          <cell r="B1649" t="str">
            <v>CTO. LIMP. 21    HOSP - 376</v>
          </cell>
          <cell r="C1649" t="str">
            <v>T12</v>
          </cell>
          <cell r="D1649">
            <v>1</v>
          </cell>
          <cell r="E1649">
            <v>9.3000000000000007</v>
          </cell>
          <cell r="H1649">
            <v>9.3000000000000007</v>
          </cell>
        </row>
        <row r="1650">
          <cell r="B1650" t="str">
            <v>(-) PUERTA</v>
          </cell>
          <cell r="C1650" t="str">
            <v xml:space="preserve"> </v>
          </cell>
          <cell r="D1650">
            <v>-1</v>
          </cell>
          <cell r="E1650">
            <v>0.9</v>
          </cell>
          <cell r="H1650">
            <v>-0.9</v>
          </cell>
        </row>
        <row r="1651">
          <cell r="B1651" t="str">
            <v>CTO. LIMP. 22    HOSP - 369</v>
          </cell>
          <cell r="C1651" t="str">
            <v>T12</v>
          </cell>
          <cell r="D1651">
            <v>1</v>
          </cell>
          <cell r="E1651">
            <v>7.95</v>
          </cell>
          <cell r="H1651">
            <v>7.95</v>
          </cell>
        </row>
        <row r="1652">
          <cell r="B1652" t="str">
            <v>(-) PUERTA</v>
          </cell>
          <cell r="C1652" t="str">
            <v xml:space="preserve"> </v>
          </cell>
          <cell r="D1652">
            <v>-1</v>
          </cell>
          <cell r="E1652">
            <v>1</v>
          </cell>
          <cell r="H1652">
            <v>-1</v>
          </cell>
        </row>
        <row r="1653">
          <cell r="B1653" t="str">
            <v>CTO. SEPTICO 4    HOSP - 373</v>
          </cell>
          <cell r="C1653" t="str">
            <v>T09b</v>
          </cell>
          <cell r="D1653">
            <v>1</v>
          </cell>
          <cell r="E1653">
            <v>8.82</v>
          </cell>
          <cell r="H1653">
            <v>8.82</v>
          </cell>
        </row>
        <row r="1654">
          <cell r="B1654" t="str">
            <v>CTO. SEPTICO 5    HOSP - 370</v>
          </cell>
          <cell r="C1654" t="str">
            <v>T09b</v>
          </cell>
          <cell r="D1654">
            <v>1</v>
          </cell>
          <cell r="E1654">
            <v>10.35</v>
          </cell>
          <cell r="H1654">
            <v>10.35</v>
          </cell>
        </row>
        <row r="1655">
          <cell r="B1655" t="str">
            <v>(-) PUERTA</v>
          </cell>
          <cell r="C1655" t="str">
            <v xml:space="preserve"> </v>
          </cell>
          <cell r="D1655">
            <v>-1</v>
          </cell>
          <cell r="E1655">
            <v>1</v>
          </cell>
          <cell r="H1655">
            <v>-1</v>
          </cell>
        </row>
        <row r="1656">
          <cell r="B1656" t="str">
            <v>ROPA SUCIA 6    HOSP - 372</v>
          </cell>
          <cell r="C1656" t="str">
            <v>T09</v>
          </cell>
          <cell r="D1656">
            <v>1</v>
          </cell>
          <cell r="E1656">
            <v>9.9499999999999993</v>
          </cell>
          <cell r="H1656">
            <v>9.9499999999999993</v>
          </cell>
        </row>
        <row r="1657">
          <cell r="B1657" t="str">
            <v>(-) PUERTA</v>
          </cell>
          <cell r="C1657" t="str">
            <v xml:space="preserve"> </v>
          </cell>
          <cell r="D1657">
            <v>-1</v>
          </cell>
          <cell r="E1657">
            <v>1</v>
          </cell>
          <cell r="H1657">
            <v>-1</v>
          </cell>
        </row>
        <row r="1658">
          <cell r="B1658" t="str">
            <v>S.H.\P114    HOSP - 334A</v>
          </cell>
          <cell r="C1658" t="str">
            <v>T09</v>
          </cell>
          <cell r="D1658">
            <v>1</v>
          </cell>
          <cell r="E1658">
            <v>7.8</v>
          </cell>
          <cell r="H1658">
            <v>7.8</v>
          </cell>
        </row>
        <row r="1659">
          <cell r="B1659" t="str">
            <v>(-) PUERTA</v>
          </cell>
          <cell r="C1659" t="str">
            <v xml:space="preserve"> </v>
          </cell>
          <cell r="D1659">
            <v>-1</v>
          </cell>
          <cell r="E1659">
            <v>0.8</v>
          </cell>
          <cell r="H1659">
            <v>-0.8</v>
          </cell>
        </row>
        <row r="1660">
          <cell r="B1660" t="str">
            <v>S.H.\P112    HOSP - 336A</v>
          </cell>
          <cell r="C1660" t="str">
            <v>T09a</v>
          </cell>
          <cell r="D1660">
            <v>1</v>
          </cell>
          <cell r="E1660">
            <v>9.5</v>
          </cell>
          <cell r="H1660">
            <v>9.5</v>
          </cell>
        </row>
        <row r="1661">
          <cell r="B1661" t="str">
            <v>(-) PUERTA</v>
          </cell>
          <cell r="C1661" t="str">
            <v xml:space="preserve"> </v>
          </cell>
          <cell r="D1661">
            <v>-1</v>
          </cell>
          <cell r="E1661">
            <v>0.8</v>
          </cell>
          <cell r="H1661">
            <v>-0.8</v>
          </cell>
        </row>
        <row r="1662">
          <cell r="B1662" t="str">
            <v>S.H.\P116    HOSP - 332A</v>
          </cell>
          <cell r="C1662" t="str">
            <v>T09a</v>
          </cell>
          <cell r="D1662">
            <v>1</v>
          </cell>
          <cell r="E1662">
            <v>8.25</v>
          </cell>
          <cell r="H1662">
            <v>8.25</v>
          </cell>
        </row>
        <row r="1663">
          <cell r="B1663" t="str">
            <v>(-) PUERTA</v>
          </cell>
          <cell r="C1663" t="str">
            <v xml:space="preserve"> </v>
          </cell>
          <cell r="D1663">
            <v>-1</v>
          </cell>
          <cell r="E1663">
            <v>1</v>
          </cell>
          <cell r="H1663">
            <v>-1</v>
          </cell>
        </row>
        <row r="1664">
          <cell r="B1664" t="str">
            <v>S.H.\P117    HOSP - 331A</v>
          </cell>
          <cell r="C1664" t="str">
            <v>T09a</v>
          </cell>
          <cell r="D1664">
            <v>1</v>
          </cell>
          <cell r="E1664">
            <v>7.85</v>
          </cell>
          <cell r="H1664">
            <v>7.85</v>
          </cell>
        </row>
        <row r="1665">
          <cell r="B1665" t="str">
            <v>(-) PUERTA</v>
          </cell>
          <cell r="C1665" t="str">
            <v xml:space="preserve"> </v>
          </cell>
          <cell r="D1665">
            <v>-1</v>
          </cell>
          <cell r="E1665">
            <v>0.8</v>
          </cell>
          <cell r="H1665">
            <v>-0.8</v>
          </cell>
        </row>
        <row r="1666">
          <cell r="B1666" t="str">
            <v>S.H.\P118    HOSP - 330A</v>
          </cell>
          <cell r="C1666" t="str">
            <v>T09a</v>
          </cell>
          <cell r="D1666">
            <v>1</v>
          </cell>
          <cell r="E1666">
            <v>7.85</v>
          </cell>
          <cell r="H1666">
            <v>7.85</v>
          </cell>
        </row>
        <row r="1667">
          <cell r="B1667" t="str">
            <v>(-) PUERTA</v>
          </cell>
          <cell r="C1667" t="str">
            <v xml:space="preserve"> </v>
          </cell>
          <cell r="D1667">
            <v>-1</v>
          </cell>
          <cell r="E1667">
            <v>0.8</v>
          </cell>
          <cell r="H1667">
            <v>-0.8</v>
          </cell>
        </row>
        <row r="1668">
          <cell r="B1668" t="str">
            <v>S.H.\P119    HOSP - 329A</v>
          </cell>
          <cell r="C1668" t="str">
            <v>T09a</v>
          </cell>
          <cell r="D1668">
            <v>1</v>
          </cell>
          <cell r="E1668">
            <v>7.85</v>
          </cell>
          <cell r="H1668">
            <v>7.85</v>
          </cell>
        </row>
        <row r="1669">
          <cell r="B1669" t="str">
            <v>(-) PUERTA</v>
          </cell>
          <cell r="C1669" t="str">
            <v xml:space="preserve"> </v>
          </cell>
          <cell r="D1669">
            <v>-1</v>
          </cell>
          <cell r="E1669">
            <v>0.8</v>
          </cell>
          <cell r="H1669">
            <v>-0.8</v>
          </cell>
        </row>
        <row r="1670">
          <cell r="B1670" t="str">
            <v>S.H.\P120    HOSP - 328A</v>
          </cell>
          <cell r="C1670" t="str">
            <v>T09a</v>
          </cell>
          <cell r="D1670">
            <v>1</v>
          </cell>
          <cell r="E1670">
            <v>7.85</v>
          </cell>
          <cell r="H1670">
            <v>7.85</v>
          </cell>
        </row>
        <row r="1671">
          <cell r="B1671" t="str">
            <v>(-) PUERTA</v>
          </cell>
          <cell r="C1671" t="str">
            <v xml:space="preserve"> </v>
          </cell>
          <cell r="D1671">
            <v>-1</v>
          </cell>
          <cell r="E1671">
            <v>0.8</v>
          </cell>
          <cell r="H1671">
            <v>-0.8</v>
          </cell>
        </row>
        <row r="1672">
          <cell r="B1672" t="str">
            <v>S.H.\P121    HOSP - 327A</v>
          </cell>
          <cell r="C1672" t="str">
            <v>T09a</v>
          </cell>
          <cell r="D1672">
            <v>1</v>
          </cell>
          <cell r="E1672">
            <v>7.85</v>
          </cell>
          <cell r="H1672">
            <v>7.85</v>
          </cell>
        </row>
        <row r="1673">
          <cell r="B1673" t="str">
            <v>(-) PUERTA</v>
          </cell>
          <cell r="C1673" t="str">
            <v xml:space="preserve"> </v>
          </cell>
          <cell r="D1673">
            <v>-1</v>
          </cell>
          <cell r="E1673">
            <v>0.8</v>
          </cell>
          <cell r="H1673">
            <v>-0.8</v>
          </cell>
        </row>
        <row r="1674">
          <cell r="B1674" t="str">
            <v>S.H.\P122    HOSP - 325A</v>
          </cell>
          <cell r="C1674" t="str">
            <v>T09a</v>
          </cell>
          <cell r="D1674">
            <v>1</v>
          </cell>
          <cell r="E1674">
            <v>7.85</v>
          </cell>
          <cell r="H1674">
            <v>7.85</v>
          </cell>
        </row>
        <row r="1675">
          <cell r="B1675" t="str">
            <v>(-) PUERTA</v>
          </cell>
          <cell r="C1675" t="str">
            <v xml:space="preserve"> </v>
          </cell>
          <cell r="D1675">
            <v>-1</v>
          </cell>
          <cell r="E1675">
            <v>0.8</v>
          </cell>
          <cell r="H1675">
            <v>-0.8</v>
          </cell>
        </row>
        <row r="1676">
          <cell r="B1676" t="str">
            <v>S.H.\P123    HOSP - 324A</v>
          </cell>
          <cell r="C1676" t="str">
            <v>T09a</v>
          </cell>
          <cell r="D1676">
            <v>1</v>
          </cell>
          <cell r="E1676">
            <v>7.85</v>
          </cell>
          <cell r="H1676">
            <v>7.85</v>
          </cell>
        </row>
        <row r="1677">
          <cell r="B1677" t="str">
            <v>(-) PUERTA</v>
          </cell>
          <cell r="C1677" t="str">
            <v xml:space="preserve"> </v>
          </cell>
          <cell r="D1677">
            <v>-1</v>
          </cell>
          <cell r="E1677">
            <v>0.8</v>
          </cell>
          <cell r="H1677">
            <v>-0.8</v>
          </cell>
        </row>
        <row r="1678">
          <cell r="B1678" t="str">
            <v>S.H.\P124    HOSP - 323A</v>
          </cell>
          <cell r="C1678" t="str">
            <v>T09a</v>
          </cell>
          <cell r="D1678">
            <v>1</v>
          </cell>
          <cell r="E1678">
            <v>7.85</v>
          </cell>
          <cell r="H1678">
            <v>7.85</v>
          </cell>
        </row>
        <row r="1679">
          <cell r="B1679" t="str">
            <v>(-) PUERTA</v>
          </cell>
          <cell r="C1679" t="str">
            <v xml:space="preserve"> </v>
          </cell>
          <cell r="D1679">
            <v>-1</v>
          </cell>
          <cell r="E1679">
            <v>0.8</v>
          </cell>
          <cell r="H1679">
            <v>-0.8</v>
          </cell>
        </row>
        <row r="1680">
          <cell r="B1680" t="str">
            <v>S.H.113    HOSP - 335A</v>
          </cell>
          <cell r="C1680" t="str">
            <v>T09a</v>
          </cell>
          <cell r="D1680">
            <v>1</v>
          </cell>
          <cell r="E1680">
            <v>7.8</v>
          </cell>
          <cell r="H1680">
            <v>7.8</v>
          </cell>
        </row>
        <row r="1681">
          <cell r="B1681" t="str">
            <v>(-) PUERTA</v>
          </cell>
          <cell r="C1681" t="str">
            <v xml:space="preserve"> </v>
          </cell>
          <cell r="D1681">
            <v>-1</v>
          </cell>
          <cell r="E1681">
            <v>0.8</v>
          </cell>
          <cell r="H1681">
            <v>-0.8</v>
          </cell>
        </row>
        <row r="1682">
          <cell r="B1682" t="str">
            <v>S.H.115    HOSP - 337A</v>
          </cell>
          <cell r="C1682" t="str">
            <v>T09a</v>
          </cell>
          <cell r="D1682">
            <v>1</v>
          </cell>
          <cell r="E1682">
            <v>9.9</v>
          </cell>
          <cell r="H1682">
            <v>9.9</v>
          </cell>
        </row>
        <row r="1683">
          <cell r="B1683" t="str">
            <v>(-) PUERTA</v>
          </cell>
          <cell r="C1683" t="str">
            <v xml:space="preserve"> </v>
          </cell>
          <cell r="D1683">
            <v>-1</v>
          </cell>
          <cell r="E1683">
            <v>0.8</v>
          </cell>
          <cell r="H1683">
            <v>-0.8</v>
          </cell>
        </row>
        <row r="1685">
          <cell r="B1685" t="str">
            <v>SECTOR  S-3C</v>
          </cell>
        </row>
        <row r="1686">
          <cell r="B1686" t="str">
            <v>TERCER PISO</v>
          </cell>
        </row>
        <row r="1687">
          <cell r="B1687" t="str">
            <v>ALM. INTERM. DE RES. SOLIDOS \P15    HOSP - 363</v>
          </cell>
          <cell r="C1687" t="str">
            <v>T09</v>
          </cell>
          <cell r="D1687">
            <v>1</v>
          </cell>
          <cell r="E1687">
            <v>10.1</v>
          </cell>
          <cell r="H1687">
            <v>10.1</v>
          </cell>
        </row>
        <row r="1688">
          <cell r="B1688" t="str">
            <v>(-) PUERTA</v>
          </cell>
          <cell r="C1688" t="str">
            <v xml:space="preserve"> </v>
          </cell>
          <cell r="D1688">
            <v>-1</v>
          </cell>
          <cell r="E1688">
            <v>1</v>
          </cell>
          <cell r="H1688">
            <v>-1</v>
          </cell>
        </row>
        <row r="1689">
          <cell r="B1689" t="str">
            <v>CTO DE LIMPIEZA 23    HOSP - 367</v>
          </cell>
          <cell r="C1689" t="str">
            <v>T12</v>
          </cell>
          <cell r="D1689">
            <v>1</v>
          </cell>
          <cell r="E1689">
            <v>9.5</v>
          </cell>
          <cell r="H1689">
            <v>9.5</v>
          </cell>
        </row>
        <row r="1690">
          <cell r="B1690" t="str">
            <v>(-) PUERTA</v>
          </cell>
          <cell r="C1690" t="str">
            <v xml:space="preserve"> </v>
          </cell>
          <cell r="D1690">
            <v>-1</v>
          </cell>
          <cell r="E1690">
            <v>1</v>
          </cell>
          <cell r="H1690">
            <v>-1</v>
          </cell>
        </row>
        <row r="1691">
          <cell r="B1691" t="str">
            <v>CTO. SEPTICO 6    HOSP - 365</v>
          </cell>
          <cell r="C1691" t="str">
            <v>T09b</v>
          </cell>
          <cell r="D1691">
            <v>1</v>
          </cell>
          <cell r="E1691">
            <v>11</v>
          </cell>
          <cell r="H1691">
            <v>11</v>
          </cell>
        </row>
        <row r="1692">
          <cell r="B1692" t="str">
            <v>(-) PUERTA</v>
          </cell>
          <cell r="C1692" t="str">
            <v xml:space="preserve"> </v>
          </cell>
          <cell r="D1692">
            <v>-1</v>
          </cell>
          <cell r="E1692">
            <v>1</v>
          </cell>
          <cell r="H1692">
            <v>-1</v>
          </cell>
        </row>
        <row r="1693">
          <cell r="B1693" t="str">
            <v>ROPA \PSUCIA 7    HOSP - 366</v>
          </cell>
          <cell r="C1693" t="str">
            <v>T09</v>
          </cell>
          <cell r="D1693">
            <v>1</v>
          </cell>
          <cell r="E1693">
            <v>9.8000000000000007</v>
          </cell>
          <cell r="H1693">
            <v>9.8000000000000007</v>
          </cell>
        </row>
        <row r="1694">
          <cell r="B1694" t="str">
            <v>(-) PUERTA</v>
          </cell>
          <cell r="C1694" t="str">
            <v xml:space="preserve"> </v>
          </cell>
          <cell r="D1694">
            <v>-1</v>
          </cell>
          <cell r="E1694">
            <v>1</v>
          </cell>
          <cell r="H1694">
            <v>-1</v>
          </cell>
        </row>
        <row r="1695">
          <cell r="B1695" t="str">
            <v>S.H.\P125    HOSP - 322A</v>
          </cell>
          <cell r="C1695" t="str">
            <v>T09a</v>
          </cell>
          <cell r="D1695">
            <v>1</v>
          </cell>
          <cell r="E1695">
            <v>7.85</v>
          </cell>
          <cell r="H1695">
            <v>7.85</v>
          </cell>
        </row>
        <row r="1696">
          <cell r="B1696" t="str">
            <v>(-) PUERTA</v>
          </cell>
          <cell r="C1696" t="str">
            <v xml:space="preserve"> </v>
          </cell>
          <cell r="D1696">
            <v>-1</v>
          </cell>
          <cell r="E1696">
            <v>0.8</v>
          </cell>
          <cell r="H1696">
            <v>-0.8</v>
          </cell>
        </row>
        <row r="1697">
          <cell r="B1697" t="str">
            <v>S.H.\P126    HOSP - 321A</v>
          </cell>
          <cell r="C1697" t="str">
            <v>T09a</v>
          </cell>
          <cell r="D1697">
            <v>1</v>
          </cell>
          <cell r="E1697">
            <v>7.85</v>
          </cell>
          <cell r="H1697">
            <v>7.85</v>
          </cell>
        </row>
        <row r="1698">
          <cell r="B1698" t="str">
            <v>(-) PUERTA</v>
          </cell>
          <cell r="C1698" t="str">
            <v xml:space="preserve"> </v>
          </cell>
          <cell r="D1698">
            <v>-1</v>
          </cell>
          <cell r="E1698">
            <v>0.8</v>
          </cell>
          <cell r="H1698">
            <v>-0.8</v>
          </cell>
        </row>
        <row r="1699">
          <cell r="B1699" t="str">
            <v>S.H.\P127    HOSP - 320A</v>
          </cell>
          <cell r="C1699" t="str">
            <v>T09a</v>
          </cell>
          <cell r="D1699">
            <v>1</v>
          </cell>
          <cell r="E1699">
            <v>7.85</v>
          </cell>
          <cell r="H1699">
            <v>7.85</v>
          </cell>
        </row>
        <row r="1700">
          <cell r="B1700" t="str">
            <v>(-) PUERTA</v>
          </cell>
          <cell r="C1700" t="str">
            <v xml:space="preserve"> </v>
          </cell>
          <cell r="D1700">
            <v>-1</v>
          </cell>
          <cell r="E1700">
            <v>0.8</v>
          </cell>
          <cell r="H1700">
            <v>-0.8</v>
          </cell>
        </row>
        <row r="1701">
          <cell r="B1701" t="str">
            <v>S.H.\P128    HOSP - 319A</v>
          </cell>
          <cell r="C1701" t="str">
            <v>T09a</v>
          </cell>
          <cell r="D1701">
            <v>1</v>
          </cell>
          <cell r="E1701">
            <v>7.85</v>
          </cell>
          <cell r="H1701">
            <v>7.85</v>
          </cell>
        </row>
        <row r="1702">
          <cell r="B1702" t="str">
            <v>(-) PUERTA</v>
          </cell>
          <cell r="C1702" t="str">
            <v xml:space="preserve"> </v>
          </cell>
          <cell r="D1702">
            <v>-1</v>
          </cell>
          <cell r="E1702">
            <v>0.8</v>
          </cell>
          <cell r="H1702">
            <v>-0.8</v>
          </cell>
        </row>
        <row r="1703">
          <cell r="B1703" t="str">
            <v>S.H.\P129    HOSP - 318A</v>
          </cell>
          <cell r="C1703" t="str">
            <v>T09a</v>
          </cell>
          <cell r="D1703">
            <v>1</v>
          </cell>
          <cell r="E1703">
            <v>7.85</v>
          </cell>
          <cell r="H1703">
            <v>7.85</v>
          </cell>
        </row>
        <row r="1704">
          <cell r="B1704" t="str">
            <v>(-) PUERTA</v>
          </cell>
          <cell r="C1704" t="str">
            <v xml:space="preserve"> </v>
          </cell>
          <cell r="D1704">
            <v>-1</v>
          </cell>
          <cell r="E1704">
            <v>0.8</v>
          </cell>
          <cell r="H1704">
            <v>-0.8</v>
          </cell>
        </row>
        <row r="1705">
          <cell r="B1705" t="str">
            <v>S.H.\P130    HOSP - 317A</v>
          </cell>
          <cell r="C1705" t="str">
            <v>T09a</v>
          </cell>
          <cell r="D1705">
            <v>1</v>
          </cell>
          <cell r="E1705">
            <v>7.85</v>
          </cell>
          <cell r="H1705">
            <v>7.85</v>
          </cell>
        </row>
        <row r="1706">
          <cell r="B1706" t="str">
            <v>(-) PUERTA</v>
          </cell>
          <cell r="C1706" t="str">
            <v xml:space="preserve"> </v>
          </cell>
          <cell r="D1706">
            <v>-1</v>
          </cell>
          <cell r="E1706">
            <v>0.8</v>
          </cell>
          <cell r="H1706">
            <v>-0.8</v>
          </cell>
        </row>
        <row r="1707">
          <cell r="B1707" t="str">
            <v>S.H.\P131    HOSP - 316A</v>
          </cell>
          <cell r="C1707" t="str">
            <v>T09a</v>
          </cell>
          <cell r="D1707">
            <v>1</v>
          </cell>
          <cell r="E1707">
            <v>8.3000000000000007</v>
          </cell>
          <cell r="H1707">
            <v>8.3000000000000007</v>
          </cell>
        </row>
        <row r="1708">
          <cell r="B1708" t="str">
            <v>(-) PUERTA</v>
          </cell>
          <cell r="C1708" t="str">
            <v xml:space="preserve"> </v>
          </cell>
          <cell r="D1708">
            <v>-1</v>
          </cell>
          <cell r="E1708">
            <v>0.8</v>
          </cell>
          <cell r="H1708">
            <v>-0.8</v>
          </cell>
        </row>
        <row r="1709">
          <cell r="B1709" t="str">
            <v>S.H.\P132    HOSP - 315A</v>
          </cell>
          <cell r="C1709" t="str">
            <v>T09a</v>
          </cell>
          <cell r="D1709">
            <v>1</v>
          </cell>
          <cell r="E1709">
            <v>7.9</v>
          </cell>
          <cell r="H1709">
            <v>7.9</v>
          </cell>
        </row>
        <row r="1710">
          <cell r="B1710" t="str">
            <v>(-) PUERTA</v>
          </cell>
          <cell r="C1710" t="str">
            <v xml:space="preserve"> </v>
          </cell>
          <cell r="D1710">
            <v>-1</v>
          </cell>
          <cell r="E1710">
            <v>0.8</v>
          </cell>
          <cell r="H1710">
            <v>-0.8</v>
          </cell>
        </row>
        <row r="1711">
          <cell r="B1711" t="str">
            <v>CORREDOR 4 - 337</v>
          </cell>
          <cell r="C1711" t="str">
            <v>T-9</v>
          </cell>
          <cell r="D1711">
            <v>1</v>
          </cell>
          <cell r="E1711">
            <v>3.87</v>
          </cell>
          <cell r="H1711">
            <v>3.87</v>
          </cell>
        </row>
        <row r="1713">
          <cell r="B1713" t="str">
            <v>SECTOR  S-3D</v>
          </cell>
        </row>
        <row r="1714">
          <cell r="B1714" t="str">
            <v>TERCER PISO</v>
          </cell>
        </row>
        <row r="1715">
          <cell r="B1715" t="str">
            <v>S.H.\P140    HOSP - 307A</v>
          </cell>
          <cell r="C1715" t="str">
            <v>T09a</v>
          </cell>
          <cell r="D1715">
            <v>1</v>
          </cell>
          <cell r="E1715">
            <v>7.85</v>
          </cell>
          <cell r="H1715">
            <v>7.85</v>
          </cell>
        </row>
        <row r="1716">
          <cell r="B1716" t="str">
            <v>(-) PUERTA</v>
          </cell>
          <cell r="C1716" t="str">
            <v xml:space="preserve"> </v>
          </cell>
          <cell r="D1716">
            <v>-1</v>
          </cell>
          <cell r="E1716">
            <v>0.8</v>
          </cell>
          <cell r="H1716">
            <v>-0.8</v>
          </cell>
        </row>
        <row r="1717">
          <cell r="B1717" t="str">
            <v>S.H.\P141    HOSP - 308A</v>
          </cell>
          <cell r="C1717" t="str">
            <v>T09a</v>
          </cell>
          <cell r="D1717">
            <v>1</v>
          </cell>
          <cell r="E1717">
            <v>8.15</v>
          </cell>
          <cell r="H1717">
            <v>8.15</v>
          </cell>
        </row>
        <row r="1718">
          <cell r="B1718" t="str">
            <v>(-) PUERTA</v>
          </cell>
          <cell r="C1718" t="str">
            <v xml:space="preserve"> </v>
          </cell>
          <cell r="D1718">
            <v>-1</v>
          </cell>
          <cell r="E1718">
            <v>0.8</v>
          </cell>
          <cell r="H1718">
            <v>-0.8</v>
          </cell>
        </row>
        <row r="1719">
          <cell r="B1719" t="str">
            <v>S.H.\P143    HOSP - 310A</v>
          </cell>
          <cell r="C1719" t="str">
            <v>T09a</v>
          </cell>
          <cell r="D1719">
            <v>1</v>
          </cell>
          <cell r="E1719">
            <v>7.85</v>
          </cell>
          <cell r="H1719">
            <v>7.85</v>
          </cell>
        </row>
        <row r="1720">
          <cell r="B1720" t="str">
            <v>(-) PUERTA</v>
          </cell>
          <cell r="C1720" t="str">
            <v xml:space="preserve"> </v>
          </cell>
          <cell r="D1720">
            <v>-1</v>
          </cell>
          <cell r="E1720">
            <v>0.8</v>
          </cell>
          <cell r="H1720">
            <v>-0.8</v>
          </cell>
        </row>
        <row r="1721">
          <cell r="B1721" t="str">
            <v>S.H.\P142    HOSP - 309A</v>
          </cell>
          <cell r="C1721" t="str">
            <v>T09a</v>
          </cell>
          <cell r="D1721">
            <v>1</v>
          </cell>
          <cell r="E1721">
            <v>7.85</v>
          </cell>
          <cell r="H1721">
            <v>7.85</v>
          </cell>
        </row>
        <row r="1722">
          <cell r="B1722" t="str">
            <v>(-) PUERTA</v>
          </cell>
          <cell r="C1722" t="str">
            <v xml:space="preserve"> </v>
          </cell>
          <cell r="D1722">
            <v>-1</v>
          </cell>
          <cell r="E1722">
            <v>0.8</v>
          </cell>
          <cell r="H1722">
            <v>-0.8</v>
          </cell>
        </row>
        <row r="1723">
          <cell r="B1723" t="str">
            <v>DEPÓSITO DE INSUMOS Y RESIDUOS DE MUESTRAS TOXICOLÓGICAS - 424</v>
          </cell>
          <cell r="C1723" t="str">
            <v>T-9</v>
          </cell>
          <cell r="D1723">
            <v>1</v>
          </cell>
          <cell r="E1723">
            <v>1.05</v>
          </cell>
          <cell r="H1723">
            <v>1.05</v>
          </cell>
        </row>
        <row r="1726">
          <cell r="A1726" t="str">
            <v>ITEM</v>
          </cell>
          <cell r="B1726" t="str">
            <v>DESCRIPCION</v>
          </cell>
          <cell r="C1726" t="str">
            <v>TIPO</v>
          </cell>
          <cell r="D1726" t="str">
            <v>Cantid.</v>
          </cell>
          <cell r="E1726" t="str">
            <v xml:space="preserve">LARGO </v>
          </cell>
          <cell r="F1726" t="str">
            <v>ALTO</v>
          </cell>
          <cell r="G1726" t="str">
            <v>ANCHO</v>
          </cell>
          <cell r="H1726" t="str">
            <v>PARCIAL</v>
          </cell>
          <cell r="I1726" t="str">
            <v>TOTAL</v>
          </cell>
          <cell r="J1726" t="str">
            <v>UND</v>
          </cell>
        </row>
        <row r="1727">
          <cell r="A1727" t="str">
            <v>01.05.02.04</v>
          </cell>
          <cell r="B1727" t="str">
            <v>CONTRAZOCALO SANITARIO, H=20cm</v>
          </cell>
          <cell r="I1727">
            <v>319.16000000000014</v>
          </cell>
          <cell r="J1727" t="str">
            <v>m</v>
          </cell>
        </row>
        <row r="1728">
          <cell r="A1728" t="str">
            <v>VER PLANOS - (A-01 PLANTA 1P / A-02 PLANTA 2P / A-03 PLANTA 3P /  A-04 PLANTA 4P)</v>
          </cell>
        </row>
        <row r="1729">
          <cell r="B1729" t="str">
            <v>SECTOR  S-1D</v>
          </cell>
        </row>
        <row r="1730">
          <cell r="B1730" t="str">
            <v>PRIMER PISO</v>
          </cell>
        </row>
        <row r="1731">
          <cell r="B1731" t="str">
            <v>CENTRAL DE VIGILANCIA Y SEGURIDAD II    INFO - 102</v>
          </cell>
          <cell r="C1731" t="str">
            <v>T05</v>
          </cell>
          <cell r="D1731" t="str">
            <v xml:space="preserve"> </v>
          </cell>
        </row>
        <row r="1732">
          <cell r="A1732" t="str">
            <v xml:space="preserve"> </v>
          </cell>
          <cell r="B1732" t="str">
            <v>LLEGA A TECHO</v>
          </cell>
          <cell r="D1732">
            <v>1</v>
          </cell>
          <cell r="E1732">
            <v>10.75</v>
          </cell>
          <cell r="H1732">
            <v>10.75</v>
          </cell>
        </row>
        <row r="1733">
          <cell r="B1733" t="str">
            <v>(-) PUERTA</v>
          </cell>
          <cell r="D1733">
            <v>-1</v>
          </cell>
          <cell r="E1733">
            <v>1</v>
          </cell>
          <cell r="H1733">
            <v>-1</v>
          </cell>
        </row>
        <row r="1734">
          <cell r="B1734" t="str">
            <v>GRUPO ELECTROGENO - 132</v>
          </cell>
          <cell r="C1734" t="str">
            <v>T-6a</v>
          </cell>
          <cell r="D1734">
            <v>1</v>
          </cell>
          <cell r="E1734">
            <v>2.96</v>
          </cell>
          <cell r="H1734">
            <v>2.96</v>
          </cell>
        </row>
        <row r="1735">
          <cell r="B1735" t="str">
            <v>DEPÓSITO - 133</v>
          </cell>
          <cell r="C1735" t="str">
            <v>T-6a</v>
          </cell>
          <cell r="D1735">
            <v>1</v>
          </cell>
          <cell r="E1735">
            <v>1.2</v>
          </cell>
          <cell r="H1735">
            <v>1.2</v>
          </cell>
        </row>
        <row r="1736">
          <cell r="B1736" t="str">
            <v>RECEPCIÓN Y TOMA DE MUESTRAS - 151</v>
          </cell>
          <cell r="C1736" t="str">
            <v>T-6a</v>
          </cell>
          <cell r="D1736">
            <v>1</v>
          </cell>
          <cell r="E1736">
            <v>0.55000000000000004</v>
          </cell>
          <cell r="H1736">
            <v>0.55000000000000004</v>
          </cell>
        </row>
        <row r="1737">
          <cell r="B1737" t="str">
            <v>ESPERA - 148</v>
          </cell>
          <cell r="C1737" t="str">
            <v>T-5b</v>
          </cell>
          <cell r="D1737">
            <v>1</v>
          </cell>
          <cell r="E1737">
            <v>0.65</v>
          </cell>
          <cell r="H1737">
            <v>0.65</v>
          </cell>
        </row>
        <row r="1738">
          <cell r="B1738" t="str">
            <v>SALA DE OBSERVACIÓN 2 - 150</v>
          </cell>
          <cell r="C1738" t="str">
            <v>T-5b</v>
          </cell>
          <cell r="D1738">
            <v>1</v>
          </cell>
          <cell r="E1738">
            <v>1.2</v>
          </cell>
          <cell r="H1738">
            <v>1.2</v>
          </cell>
        </row>
        <row r="1739">
          <cell r="B1739" t="str">
            <v>SALA DE ENTREVISTA 2 - 149</v>
          </cell>
          <cell r="C1739" t="str">
            <v>T-5b</v>
          </cell>
          <cell r="D1739">
            <v>1</v>
          </cell>
          <cell r="E1739">
            <v>1.1000000000000001</v>
          </cell>
          <cell r="H1739">
            <v>1.1000000000000001</v>
          </cell>
        </row>
        <row r="1740">
          <cell r="B1740" t="str">
            <v>TERRAZA  1 - 403</v>
          </cell>
          <cell r="C1740" t="str">
            <v>T-5</v>
          </cell>
          <cell r="D1740">
            <v>1</v>
          </cell>
          <cell r="E1740">
            <v>1.2</v>
          </cell>
          <cell r="H1740">
            <v>1.2</v>
          </cell>
        </row>
        <row r="1742">
          <cell r="B1742" t="str">
            <v>SECTOR  S-1F</v>
          </cell>
        </row>
        <row r="1743">
          <cell r="B1743" t="str">
            <v>PRIMER PISO</v>
          </cell>
        </row>
        <row r="1744">
          <cell r="B1744" t="str">
            <v>CONTROL N°2  CSEG - 103</v>
          </cell>
          <cell r="C1744" t="str">
            <v>T15</v>
          </cell>
        </row>
        <row r="1745">
          <cell r="B1745" t="str">
            <v>LLEGA A TECHO</v>
          </cell>
          <cell r="D1745">
            <v>1</v>
          </cell>
          <cell r="E1745">
            <v>9.6999999999999993</v>
          </cell>
          <cell r="H1745">
            <v>9.6999999999999993</v>
          </cell>
        </row>
        <row r="1746">
          <cell r="B1746" t="str">
            <v>(-) PUERTA</v>
          </cell>
          <cell r="D1746">
            <v>-1</v>
          </cell>
          <cell r="E1746">
            <v>0.9</v>
          </cell>
          <cell r="H1746">
            <v>-0.9</v>
          </cell>
        </row>
        <row r="1747">
          <cell r="B1747" t="str">
            <v>(-) PUERTA</v>
          </cell>
          <cell r="D1747">
            <v>-1</v>
          </cell>
          <cell r="E1747">
            <v>0.8</v>
          </cell>
          <cell r="H1747">
            <v>-0.8</v>
          </cell>
        </row>
        <row r="1749">
          <cell r="B1749" t="str">
            <v>SECTOR  S-1H</v>
          </cell>
        </row>
        <row r="1750">
          <cell r="B1750" t="str">
            <v>PRIMER PISO</v>
          </cell>
        </row>
        <row r="1751">
          <cell r="B1751" t="str">
            <v xml:space="preserve">UNIDAD DE SALUD OCUPACIONAL  SAMB - 104
</v>
          </cell>
          <cell r="C1751" t="str">
            <v>T05</v>
          </cell>
        </row>
        <row r="1752">
          <cell r="B1752" t="str">
            <v>LLEGA A TECHO</v>
          </cell>
          <cell r="D1752">
            <v>1</v>
          </cell>
          <cell r="E1752">
            <v>1.57</v>
          </cell>
          <cell r="H1752">
            <v>1.57</v>
          </cell>
        </row>
        <row r="1753">
          <cell r="B1753" t="str">
            <v>LLEGA A VIGA</v>
          </cell>
          <cell r="D1753">
            <v>1</v>
          </cell>
          <cell r="E1753">
            <v>12.97</v>
          </cell>
          <cell r="H1753">
            <v>12.97</v>
          </cell>
        </row>
        <row r="1754">
          <cell r="B1754" t="str">
            <v>(-) PUERTA</v>
          </cell>
          <cell r="D1754">
            <v>-1</v>
          </cell>
          <cell r="E1754">
            <v>1</v>
          </cell>
          <cell r="H1754">
            <v>-1</v>
          </cell>
        </row>
        <row r="1755">
          <cell r="B1755" t="str">
            <v>HALL    SAMB - 101</v>
          </cell>
          <cell r="C1755" t="str">
            <v>T05</v>
          </cell>
        </row>
        <row r="1756">
          <cell r="B1756" t="str">
            <v>LLEGA A TECHO</v>
          </cell>
          <cell r="D1756">
            <v>1</v>
          </cell>
          <cell r="E1756">
            <v>8.9499999999999993</v>
          </cell>
          <cell r="H1756">
            <v>8.9499999999999993</v>
          </cell>
        </row>
        <row r="1757">
          <cell r="B1757" t="str">
            <v>LLEGA A VIGA</v>
          </cell>
          <cell r="D1757">
            <v>1</v>
          </cell>
          <cell r="E1757">
            <v>3.45</v>
          </cell>
          <cell r="H1757">
            <v>3.45</v>
          </cell>
        </row>
        <row r="1758">
          <cell r="B1758" t="str">
            <v>(-) PUERTA</v>
          </cell>
          <cell r="D1758">
            <v>-4</v>
          </cell>
          <cell r="E1758">
            <v>1</v>
          </cell>
          <cell r="H1758">
            <v>-4</v>
          </cell>
        </row>
        <row r="1759">
          <cell r="B1759" t="str">
            <v>(-) PUERTA</v>
          </cell>
          <cell r="D1759">
            <v>-1</v>
          </cell>
          <cell r="E1759">
            <v>0.9</v>
          </cell>
          <cell r="H1759">
            <v>-0.9</v>
          </cell>
        </row>
        <row r="1760">
          <cell r="B1760" t="str">
            <v>UNIDAD DE SALUD  AMBIENTAL  SAMB - 102</v>
          </cell>
          <cell r="C1760" t="str">
            <v>T05</v>
          </cell>
        </row>
        <row r="1761">
          <cell r="B1761" t="str">
            <v>LLEGA A TECHO</v>
          </cell>
          <cell r="D1761">
            <v>1</v>
          </cell>
          <cell r="E1761">
            <v>13.45</v>
          </cell>
          <cell r="H1761">
            <v>13.45</v>
          </cell>
        </row>
        <row r="1762">
          <cell r="B1762" t="str">
            <v>LLEGA A VIGA</v>
          </cell>
          <cell r="D1762">
            <v>1</v>
          </cell>
          <cell r="E1762">
            <v>5.65</v>
          </cell>
          <cell r="H1762">
            <v>5.65</v>
          </cell>
        </row>
        <row r="1763">
          <cell r="B1763" t="str">
            <v>(-) PUERTA</v>
          </cell>
          <cell r="D1763">
            <v>-1</v>
          </cell>
          <cell r="E1763">
            <v>1</v>
          </cell>
          <cell r="H1763">
            <v>-1</v>
          </cell>
        </row>
        <row r="1765">
          <cell r="B1765" t="str">
            <v>SECTOR  S-1I</v>
          </cell>
        </row>
        <row r="1766">
          <cell r="B1766" t="str">
            <v>PRIMER PISO</v>
          </cell>
        </row>
        <row r="1767">
          <cell r="B1767" t="str">
            <v>COMEDOR    NDIET - 118</v>
          </cell>
          <cell r="C1767" t="str">
            <v>T05</v>
          </cell>
        </row>
        <row r="1768">
          <cell r="B1768" t="str">
            <v>LLEGA A TECHO</v>
          </cell>
          <cell r="D1768">
            <v>1</v>
          </cell>
          <cell r="E1768">
            <v>12.85</v>
          </cell>
          <cell r="H1768">
            <v>12.85</v>
          </cell>
        </row>
        <row r="1769">
          <cell r="B1769" t="str">
            <v>LLEGA A VIGA</v>
          </cell>
          <cell r="D1769">
            <v>1</v>
          </cell>
          <cell r="E1769">
            <v>8.6</v>
          </cell>
          <cell r="H1769">
            <v>8.6</v>
          </cell>
        </row>
        <row r="1770">
          <cell r="B1770" t="str">
            <v>(-) PUERTA</v>
          </cell>
          <cell r="D1770">
            <v>-1</v>
          </cell>
          <cell r="E1770">
            <v>1.8</v>
          </cell>
          <cell r="H1770">
            <v>-1.8</v>
          </cell>
        </row>
        <row r="1771">
          <cell r="B1771" t="str">
            <v>SECRETARIA    NDIET - 119 / JEFATURA    NDIET - 120</v>
          </cell>
          <cell r="C1771" t="str">
            <v>T05</v>
          </cell>
        </row>
        <row r="1772">
          <cell r="B1772" t="str">
            <v>LLEGA A TECHO</v>
          </cell>
          <cell r="D1772">
            <v>1</v>
          </cell>
          <cell r="E1772">
            <v>5.98</v>
          </cell>
          <cell r="H1772">
            <v>5.98</v>
          </cell>
        </row>
        <row r="1773">
          <cell r="B1773" t="str">
            <v>LLEGA A VIGA</v>
          </cell>
          <cell r="D1773">
            <v>1</v>
          </cell>
          <cell r="E1773">
            <v>8.65</v>
          </cell>
          <cell r="H1773">
            <v>8.65</v>
          </cell>
        </row>
        <row r="1774">
          <cell r="B1774" t="str">
            <v>COMEDOR PARA PERSONAL DE LA UNIDAD    NDIET - 114</v>
          </cell>
          <cell r="C1774" t="str">
            <v>T05</v>
          </cell>
        </row>
        <row r="1775">
          <cell r="B1775" t="str">
            <v>LLEGA A TECHO</v>
          </cell>
          <cell r="D1775">
            <v>1</v>
          </cell>
          <cell r="E1775">
            <v>7.7</v>
          </cell>
          <cell r="H1775">
            <v>7.7</v>
          </cell>
        </row>
        <row r="1776">
          <cell r="B1776" t="str">
            <v>LLEGA A VIGA</v>
          </cell>
          <cell r="D1776">
            <v>1</v>
          </cell>
          <cell r="E1776">
            <v>2.7</v>
          </cell>
          <cell r="H1776">
            <v>2.7</v>
          </cell>
        </row>
        <row r="1777">
          <cell r="B1777" t="str">
            <v>(-) PUERTA</v>
          </cell>
          <cell r="D1777">
            <v>-1</v>
          </cell>
          <cell r="E1777">
            <v>1</v>
          </cell>
          <cell r="H1777">
            <v>-1</v>
          </cell>
        </row>
        <row r="1778">
          <cell r="B1778" t="str">
            <v>CONTROL DE SUMINISTROS    NDIET - 102</v>
          </cell>
          <cell r="C1778" t="str">
            <v>T05</v>
          </cell>
        </row>
        <row r="1779">
          <cell r="B1779" t="str">
            <v>LLEGA A TECHO</v>
          </cell>
          <cell r="D1779">
            <v>1</v>
          </cell>
          <cell r="E1779">
            <v>4.5</v>
          </cell>
          <cell r="H1779">
            <v>4.5</v>
          </cell>
        </row>
        <row r="1780">
          <cell r="B1780" t="str">
            <v>LLEGA A VIGA</v>
          </cell>
          <cell r="D1780">
            <v>1</v>
          </cell>
          <cell r="E1780">
            <v>1.63</v>
          </cell>
          <cell r="H1780">
            <v>1.63</v>
          </cell>
        </row>
        <row r="1781">
          <cell r="B1781" t="str">
            <v>HALL Y RECEPCION    CFRIO - 101</v>
          </cell>
          <cell r="C1781" t="str">
            <v>T05</v>
          </cell>
        </row>
        <row r="1782">
          <cell r="B1782" t="str">
            <v>LLEGA A TECHO</v>
          </cell>
          <cell r="D1782">
            <v>1</v>
          </cell>
          <cell r="E1782">
            <v>17.149999999999999</v>
          </cell>
          <cell r="H1782">
            <v>17.149999999999999</v>
          </cell>
        </row>
        <row r="1783">
          <cell r="B1783" t="str">
            <v>LLEGA A VIGA</v>
          </cell>
          <cell r="D1783">
            <v>1</v>
          </cell>
          <cell r="E1783">
            <v>1.5</v>
          </cell>
          <cell r="H1783">
            <v>1.5</v>
          </cell>
        </row>
        <row r="1784">
          <cell r="B1784" t="str">
            <v>(-) PUERTA</v>
          </cell>
          <cell r="D1784">
            <v>-1</v>
          </cell>
          <cell r="E1784">
            <v>1.2</v>
          </cell>
          <cell r="H1784">
            <v>-1.2</v>
          </cell>
        </row>
        <row r="1785">
          <cell r="B1785" t="str">
            <v>(-) PUERTA</v>
          </cell>
          <cell r="D1785">
            <v>-4</v>
          </cell>
          <cell r="E1785">
            <v>1</v>
          </cell>
          <cell r="H1785">
            <v>-4</v>
          </cell>
        </row>
        <row r="1786">
          <cell r="B1786" t="str">
            <v>(-) PUERTA</v>
          </cell>
          <cell r="D1786">
            <v>-1</v>
          </cell>
          <cell r="E1786">
            <v>0.8</v>
          </cell>
          <cell r="H1786">
            <v>-0.8</v>
          </cell>
        </row>
        <row r="1787">
          <cell r="B1787" t="str">
            <v>OF.\PADMINISTRATIVA    CFRIO - 106</v>
          </cell>
          <cell r="C1787" t="str">
            <v>T05</v>
          </cell>
        </row>
        <row r="1788">
          <cell r="B1788" t="str">
            <v>LLEGA A TECHO</v>
          </cell>
          <cell r="D1788">
            <v>1</v>
          </cell>
          <cell r="E1788">
            <v>7.05</v>
          </cell>
          <cell r="H1788">
            <v>7.05</v>
          </cell>
        </row>
        <row r="1789">
          <cell r="B1789" t="str">
            <v>LLEGA A VIGA</v>
          </cell>
          <cell r="D1789">
            <v>1</v>
          </cell>
          <cell r="E1789">
            <v>5</v>
          </cell>
          <cell r="H1789">
            <v>5</v>
          </cell>
        </row>
        <row r="1790">
          <cell r="B1790" t="str">
            <v>(-) PUERTA</v>
          </cell>
          <cell r="D1790">
            <v>-1</v>
          </cell>
          <cell r="E1790">
            <v>1</v>
          </cell>
          <cell r="H1790">
            <v>-1</v>
          </cell>
        </row>
        <row r="1792">
          <cell r="B1792" t="str">
            <v>SECTOR  S-2D</v>
          </cell>
        </row>
        <row r="1793">
          <cell r="B1793" t="str">
            <v>SEGUNDO PISO</v>
          </cell>
        </row>
        <row r="1794">
          <cell r="B1794" t="str">
            <v>HABITACION MUJERES    RPER - 204</v>
          </cell>
          <cell r="C1794" t="str">
            <v>T05</v>
          </cell>
        </row>
        <row r="1795">
          <cell r="B1795" t="str">
            <v>LLEGA A VIGA</v>
          </cell>
          <cell r="D1795">
            <v>1</v>
          </cell>
          <cell r="E1795">
            <v>6.25</v>
          </cell>
          <cell r="H1795">
            <v>6.25</v>
          </cell>
        </row>
        <row r="1796">
          <cell r="B1796" t="str">
            <v>(-) PUERTA</v>
          </cell>
          <cell r="D1796">
            <v>-1</v>
          </cell>
          <cell r="E1796">
            <v>0.8</v>
          </cell>
          <cell r="H1796">
            <v>-0.8</v>
          </cell>
        </row>
        <row r="1797">
          <cell r="B1797" t="str">
            <v>HABITACION HOMBRES    RPER - 203</v>
          </cell>
          <cell r="C1797" t="str">
            <v>T05</v>
          </cell>
        </row>
        <row r="1798">
          <cell r="B1798" t="str">
            <v>LLEGA A TECHO</v>
          </cell>
          <cell r="D1798">
            <v>1</v>
          </cell>
          <cell r="E1798">
            <v>2.81</v>
          </cell>
          <cell r="H1798">
            <v>2.81</v>
          </cell>
        </row>
        <row r="1799">
          <cell r="B1799" t="str">
            <v>LLEGA A VIGA</v>
          </cell>
          <cell r="D1799">
            <v>1</v>
          </cell>
          <cell r="E1799">
            <v>6.01</v>
          </cell>
          <cell r="H1799">
            <v>6.01</v>
          </cell>
        </row>
        <row r="1800">
          <cell r="B1800" t="str">
            <v>(-) PUERTA</v>
          </cell>
          <cell r="D1800">
            <v>-1</v>
          </cell>
          <cell r="E1800">
            <v>0.8</v>
          </cell>
          <cell r="H1800">
            <v>-0.8</v>
          </cell>
        </row>
        <row r="1802">
          <cell r="B1802" t="str">
            <v>SECTOR  S-2J</v>
          </cell>
        </row>
        <row r="1803">
          <cell r="B1803" t="str">
            <v>SEGUNDO PISO</v>
          </cell>
        </row>
        <row r="1804">
          <cell r="B1804" t="str">
            <v>ENTREGA DE ROPA LIMPIA    LAV - 103</v>
          </cell>
          <cell r="C1804" t="str">
            <v>T05</v>
          </cell>
        </row>
        <row r="1805">
          <cell r="B1805" t="str">
            <v>LLEGA A TECHO</v>
          </cell>
          <cell r="D1805">
            <v>1</v>
          </cell>
          <cell r="E1805">
            <v>10.02</v>
          </cell>
          <cell r="H1805">
            <v>10.02</v>
          </cell>
        </row>
        <row r="1806">
          <cell r="B1806" t="str">
            <v>(-) PUERTA</v>
          </cell>
          <cell r="D1806">
            <v>-1</v>
          </cell>
          <cell r="E1806">
            <v>1.2</v>
          </cell>
          <cell r="H1806">
            <v>-1.2</v>
          </cell>
        </row>
        <row r="1807">
          <cell r="B1807" t="str">
            <v>COSTURA Y \PREPARACION DE \PROPA LIMPIA    LAV - 111</v>
          </cell>
          <cell r="C1807" t="str">
            <v>T05</v>
          </cell>
        </row>
        <row r="1808">
          <cell r="B1808" t="str">
            <v>LLEGA A TECHO</v>
          </cell>
          <cell r="D1808">
            <v>1</v>
          </cell>
          <cell r="E1808">
            <v>15.1</v>
          </cell>
          <cell r="H1808">
            <v>15.1</v>
          </cell>
        </row>
        <row r="1809">
          <cell r="B1809" t="str">
            <v>(-) PUERTA</v>
          </cell>
          <cell r="D1809">
            <v>-1</v>
          </cell>
          <cell r="E1809">
            <v>1</v>
          </cell>
          <cell r="H1809">
            <v>-1</v>
          </cell>
        </row>
        <row r="1810">
          <cell r="B1810" t="str">
            <v>ALMACEN DE ROPA LIMPIA    LAV - 112</v>
          </cell>
          <cell r="C1810" t="str">
            <v>T05</v>
          </cell>
        </row>
        <row r="1811">
          <cell r="B1811" t="str">
            <v>LLEGA A TECHO</v>
          </cell>
          <cell r="D1811">
            <v>1</v>
          </cell>
          <cell r="E1811">
            <v>13.5</v>
          </cell>
          <cell r="H1811">
            <v>13.5</v>
          </cell>
        </row>
        <row r="1812">
          <cell r="B1812" t="str">
            <v>(-) PUERTA</v>
          </cell>
          <cell r="D1812">
            <v>-1</v>
          </cell>
          <cell r="E1812">
            <v>1.2</v>
          </cell>
          <cell r="H1812">
            <v>-1.2</v>
          </cell>
        </row>
        <row r="1813">
          <cell r="B1813" t="str">
            <v>CORREDOR    TMAN - 201</v>
          </cell>
          <cell r="C1813" t="str">
            <v>T06</v>
          </cell>
          <cell r="D1813" t="str">
            <v xml:space="preserve"> </v>
          </cell>
        </row>
        <row r="1814">
          <cell r="B1814" t="str">
            <v>LLEGA A TECHO</v>
          </cell>
          <cell r="D1814">
            <v>1</v>
          </cell>
          <cell r="E1814">
            <v>34.369999999999997</v>
          </cell>
          <cell r="H1814">
            <v>34.369999999999997</v>
          </cell>
        </row>
        <row r="1815">
          <cell r="B1815" t="str">
            <v>LLEGA A VIGA</v>
          </cell>
          <cell r="D1815">
            <v>1</v>
          </cell>
          <cell r="E1815">
            <v>3.33</v>
          </cell>
          <cell r="H1815">
            <v>3.33</v>
          </cell>
        </row>
        <row r="1816">
          <cell r="B1816" t="str">
            <v>(-) PUERTA</v>
          </cell>
          <cell r="D1816">
            <v>-1</v>
          </cell>
          <cell r="E1816">
            <v>1.8</v>
          </cell>
          <cell r="H1816">
            <v>-1.8</v>
          </cell>
        </row>
        <row r="1817">
          <cell r="B1817" t="str">
            <v>(-) PUERTA</v>
          </cell>
          <cell r="D1817">
            <v>-7</v>
          </cell>
          <cell r="E1817">
            <v>1</v>
          </cell>
          <cell r="H1817">
            <v>-7</v>
          </cell>
        </row>
        <row r="1818">
          <cell r="B1818" t="str">
            <v>(-) PUERTA</v>
          </cell>
          <cell r="D1818">
            <v>-2</v>
          </cell>
          <cell r="E1818">
            <v>0.9</v>
          </cell>
          <cell r="H1818">
            <v>-1.8</v>
          </cell>
        </row>
        <row r="1819">
          <cell r="B1819" t="str">
            <v>OFICINA TÉCNICA DE INFRAESTRUCTURA    TMAN - 204</v>
          </cell>
          <cell r="C1819" t="str">
            <v>T05</v>
          </cell>
        </row>
        <row r="1820">
          <cell r="B1820" t="str">
            <v>LLEGA A TECHO</v>
          </cell>
          <cell r="D1820">
            <v>1</v>
          </cell>
          <cell r="E1820">
            <v>7.25</v>
          </cell>
          <cell r="H1820">
            <v>7.25</v>
          </cell>
        </row>
        <row r="1821">
          <cell r="B1821" t="str">
            <v>LLEGA A VIGA</v>
          </cell>
          <cell r="D1821">
            <v>1</v>
          </cell>
          <cell r="E1821">
            <v>27.75</v>
          </cell>
          <cell r="H1821">
            <v>27.75</v>
          </cell>
        </row>
        <row r="1822">
          <cell r="B1822" t="str">
            <v>(-) PUERTA</v>
          </cell>
          <cell r="D1822">
            <v>-1</v>
          </cell>
          <cell r="E1822">
            <v>1</v>
          </cell>
          <cell r="H1822">
            <v>-1</v>
          </cell>
        </row>
        <row r="1823">
          <cell r="B1823" t="str">
            <v>JEFATURA PARA  MANTENIMIENTO.    TMAN - 202</v>
          </cell>
          <cell r="C1823" t="str">
            <v>T05</v>
          </cell>
        </row>
        <row r="1824">
          <cell r="B1824" t="str">
            <v>LLEGA A TECHO</v>
          </cell>
          <cell r="D1824">
            <v>1</v>
          </cell>
          <cell r="E1824">
            <v>13.22</v>
          </cell>
          <cell r="H1824">
            <v>13.22</v>
          </cell>
        </row>
        <row r="1825">
          <cell r="B1825" t="str">
            <v>LLEGA A VIGA</v>
          </cell>
          <cell r="D1825">
            <v>1</v>
          </cell>
          <cell r="E1825">
            <v>2.88</v>
          </cell>
          <cell r="H1825">
            <v>2.88</v>
          </cell>
        </row>
        <row r="1826">
          <cell r="B1826" t="str">
            <v>(-) PUERTA</v>
          </cell>
          <cell r="D1826">
            <v>-1</v>
          </cell>
          <cell r="E1826">
            <v>1</v>
          </cell>
          <cell r="H1826">
            <v>-1</v>
          </cell>
        </row>
        <row r="1827">
          <cell r="B1827" t="str">
            <v>AREA DE RECEPCIÓN Y DESPACHO    TMAN - 202</v>
          </cell>
          <cell r="C1827" t="str">
            <v>T06</v>
          </cell>
        </row>
        <row r="1828">
          <cell r="B1828" t="str">
            <v>LLEGA A TECHO</v>
          </cell>
          <cell r="D1828">
            <v>1</v>
          </cell>
          <cell r="E1828">
            <v>9.5500000000000007</v>
          </cell>
          <cell r="H1828">
            <v>9.5500000000000007</v>
          </cell>
        </row>
        <row r="1829">
          <cell r="B1829" t="str">
            <v>LLEGA A VIGA</v>
          </cell>
          <cell r="D1829">
            <v>1</v>
          </cell>
          <cell r="E1829">
            <v>2.2200000000000002</v>
          </cell>
          <cell r="H1829">
            <v>2.2200000000000002</v>
          </cell>
        </row>
        <row r="1830">
          <cell r="A1830" t="str">
            <v>|</v>
          </cell>
          <cell r="B1830" t="str">
            <v>(-) PUERTA</v>
          </cell>
          <cell r="D1830">
            <v>-2</v>
          </cell>
          <cell r="E1830">
            <v>1.2</v>
          </cell>
          <cell r="H1830">
            <v>-2.4</v>
          </cell>
        </row>
        <row r="1831">
          <cell r="B1831" t="str">
            <v>(-) PUERTA</v>
          </cell>
          <cell r="D1831">
            <v>-1</v>
          </cell>
          <cell r="E1831">
            <v>1</v>
          </cell>
          <cell r="H1831">
            <v>-1</v>
          </cell>
        </row>
        <row r="1833">
          <cell r="B1833" t="str">
            <v>SECTOR  S-2K</v>
          </cell>
        </row>
        <row r="1834">
          <cell r="B1834" t="str">
            <v>SEGUNDO PISO</v>
          </cell>
        </row>
        <row r="1835">
          <cell r="B1835" t="str">
            <v>DORMITORIO GESTANTE ADULTA ACOMPAÑADA    CMAT - 205</v>
          </cell>
          <cell r="C1835" t="str">
            <v>T05</v>
          </cell>
        </row>
        <row r="1836">
          <cell r="B1836" t="str">
            <v>LLEGA A TECHO</v>
          </cell>
          <cell r="D1836">
            <v>1</v>
          </cell>
          <cell r="E1836">
            <v>5.04</v>
          </cell>
          <cell r="H1836">
            <v>5.04</v>
          </cell>
        </row>
        <row r="1837">
          <cell r="B1837" t="str">
            <v>LLEGA A VIGA</v>
          </cell>
          <cell r="D1837">
            <v>1</v>
          </cell>
          <cell r="E1837">
            <v>5.33</v>
          </cell>
          <cell r="H1837">
            <v>5.33</v>
          </cell>
        </row>
        <row r="1838">
          <cell r="B1838" t="str">
            <v>(-) PUERTA</v>
          </cell>
          <cell r="D1838">
            <v>-1</v>
          </cell>
          <cell r="E1838">
            <v>0.9</v>
          </cell>
          <cell r="H1838">
            <v>-0.9</v>
          </cell>
        </row>
        <row r="1839">
          <cell r="B1839" t="str">
            <v>(-) PUERTA</v>
          </cell>
          <cell r="D1839">
            <v>-1</v>
          </cell>
          <cell r="E1839">
            <v>0.8</v>
          </cell>
          <cell r="H1839">
            <v>-0.8</v>
          </cell>
        </row>
        <row r="1840">
          <cell r="B1840" t="str">
            <v>DORMITORIO GESTANTE ADULTA INDIVIDUAL    CMAT - 204</v>
          </cell>
          <cell r="C1840" t="str">
            <v>T05</v>
          </cell>
        </row>
        <row r="1841">
          <cell r="B1841" t="str">
            <v>LLEGA A TECHO</v>
          </cell>
          <cell r="D1841">
            <v>1</v>
          </cell>
          <cell r="E1841">
            <v>4.88</v>
          </cell>
          <cell r="H1841">
            <v>4.88</v>
          </cell>
        </row>
        <row r="1842">
          <cell r="B1842" t="str">
            <v>LLEGA A VIGA</v>
          </cell>
          <cell r="D1842">
            <v>1</v>
          </cell>
          <cell r="E1842">
            <v>1.93</v>
          </cell>
          <cell r="H1842">
            <v>1.93</v>
          </cell>
        </row>
        <row r="1843">
          <cell r="B1843" t="str">
            <v>(-) PUERTA</v>
          </cell>
          <cell r="D1843">
            <v>-1</v>
          </cell>
          <cell r="E1843">
            <v>0.8</v>
          </cell>
          <cell r="H1843">
            <v>-0.8</v>
          </cell>
        </row>
        <row r="1844">
          <cell r="B1844" t="str">
            <v>DORMITORIO GESTANTE ADOLESCENTE    CMAT - 203</v>
          </cell>
          <cell r="C1844" t="str">
            <v>T05</v>
          </cell>
        </row>
        <row r="1845">
          <cell r="B1845" t="str">
            <v>LLEGA A TECHO</v>
          </cell>
          <cell r="D1845">
            <v>1</v>
          </cell>
          <cell r="E1845">
            <v>8.1</v>
          </cell>
          <cell r="H1845">
            <v>8.1</v>
          </cell>
        </row>
        <row r="1846">
          <cell r="B1846" t="str">
            <v>LLEGA A VIGA</v>
          </cell>
          <cell r="D1846">
            <v>1</v>
          </cell>
          <cell r="E1846">
            <v>6.03</v>
          </cell>
          <cell r="H1846">
            <v>6.03</v>
          </cell>
        </row>
        <row r="1847">
          <cell r="B1847" t="str">
            <v>(-) PUERTA</v>
          </cell>
          <cell r="D1847">
            <v>-1</v>
          </cell>
          <cell r="E1847">
            <v>0.9</v>
          </cell>
          <cell r="H1847">
            <v>-0.9</v>
          </cell>
        </row>
        <row r="1848">
          <cell r="B1848" t="str">
            <v>(-) PUERTA</v>
          </cell>
          <cell r="D1848">
            <v>-1</v>
          </cell>
          <cell r="E1848">
            <v>0.8</v>
          </cell>
          <cell r="H1848">
            <v>-0.8</v>
          </cell>
        </row>
        <row r="1849">
          <cell r="B1849" t="str">
            <v>SALA    CMAT - 201</v>
          </cell>
          <cell r="C1849" t="str">
            <v>T06</v>
          </cell>
          <cell r="D1849" t="str">
            <v xml:space="preserve"> </v>
          </cell>
        </row>
        <row r="1850">
          <cell r="B1850" t="str">
            <v>LLEGA A TECHO</v>
          </cell>
          <cell r="D1850">
            <v>1</v>
          </cell>
          <cell r="E1850">
            <v>4.88</v>
          </cell>
          <cell r="H1850">
            <v>4.88</v>
          </cell>
        </row>
        <row r="1851">
          <cell r="B1851" t="str">
            <v>LLEGA A VIGA</v>
          </cell>
          <cell r="D1851">
            <v>1</v>
          </cell>
          <cell r="E1851">
            <v>9.35</v>
          </cell>
          <cell r="H1851">
            <v>9.35</v>
          </cell>
        </row>
        <row r="1852">
          <cell r="B1852" t="str">
            <v>(-) PUERTA</v>
          </cell>
          <cell r="D1852">
            <v>-1</v>
          </cell>
          <cell r="E1852">
            <v>1</v>
          </cell>
          <cell r="H1852">
            <v>-1</v>
          </cell>
        </row>
        <row r="1853">
          <cell r="B1853" t="str">
            <v>(-) PUERTA</v>
          </cell>
          <cell r="D1853">
            <v>-1</v>
          </cell>
          <cell r="E1853">
            <v>0.9</v>
          </cell>
          <cell r="H1853">
            <v>-0.9</v>
          </cell>
        </row>
        <row r="1854">
          <cell r="B1854" t="str">
            <v>(-) PUERTA</v>
          </cell>
          <cell r="D1854">
            <v>-1</v>
          </cell>
          <cell r="E1854">
            <v>0.8</v>
          </cell>
          <cell r="H1854">
            <v>-0.8</v>
          </cell>
        </row>
        <row r="1856">
          <cell r="B1856" t="str">
            <v>SECTOR  S-2M</v>
          </cell>
        </row>
        <row r="1857">
          <cell r="B1857" t="str">
            <v>SEGUNDO PISO</v>
          </cell>
        </row>
        <row r="1858">
          <cell r="B1858" t="str">
            <v>CONTROL N°3    CSEG - 201</v>
          </cell>
          <cell r="C1858" t="str">
            <v>T15</v>
          </cell>
        </row>
        <row r="1859">
          <cell r="B1859" t="str">
            <v>LLEGA A TECHO</v>
          </cell>
          <cell r="D1859">
            <v>1</v>
          </cell>
          <cell r="E1859">
            <v>9.6999999999999993</v>
          </cell>
          <cell r="H1859">
            <v>9.6999999999999993</v>
          </cell>
        </row>
        <row r="1860">
          <cell r="B1860" t="str">
            <v>(-) PUERTA</v>
          </cell>
          <cell r="D1860">
            <v>-1</v>
          </cell>
          <cell r="E1860">
            <v>0.9</v>
          </cell>
          <cell r="H1860">
            <v>-0.9</v>
          </cell>
        </row>
        <row r="1861">
          <cell r="B1861" t="str">
            <v>(-) PUERTA</v>
          </cell>
          <cell r="D1861">
            <v>-1</v>
          </cell>
          <cell r="E1861">
            <v>0.8</v>
          </cell>
          <cell r="H1861">
            <v>-0.8</v>
          </cell>
        </row>
        <row r="1864">
          <cell r="B1864" t="str">
            <v xml:space="preserve"> </v>
          </cell>
        </row>
        <row r="1866">
          <cell r="A1866" t="str">
            <v>ITEM</v>
          </cell>
          <cell r="B1866" t="str">
            <v>DESCRIPCION</v>
          </cell>
          <cell r="C1866" t="str">
            <v>TIPO</v>
          </cell>
          <cell r="D1866" t="str">
            <v>Cantid.</v>
          </cell>
          <cell r="E1866" t="str">
            <v xml:space="preserve">LARGO </v>
          </cell>
          <cell r="F1866" t="str">
            <v>ALTO</v>
          </cell>
          <cell r="G1866" t="str">
            <v>ANCHO</v>
          </cell>
          <cell r="H1866" t="str">
            <v>PARCIAL</v>
          </cell>
          <cell r="I1866" t="str">
            <v>TOTAL</v>
          </cell>
          <cell r="J1866" t="str">
            <v>UND</v>
          </cell>
        </row>
        <row r="1867">
          <cell r="A1867" t="str">
            <v>01.05.02.05</v>
          </cell>
          <cell r="B1867" t="str">
            <v>CONTRAZOCALO SANITARIO COVER FORMER H = 0.10 M</v>
          </cell>
          <cell r="I1867">
            <v>327.21999999999997</v>
          </cell>
          <cell r="J1867" t="str">
            <v>m</v>
          </cell>
        </row>
        <row r="1868">
          <cell r="A1868" t="str">
            <v>VER PLANOS - (A-01 PLANTA 1P / A-02 PLANTA 2P / A-03 PLANTA 3P /  A-04 PLANTA 4P)</v>
          </cell>
        </row>
        <row r="1869">
          <cell r="B1869" t="str">
            <v>SECTOR  S-1A</v>
          </cell>
        </row>
        <row r="1870">
          <cell r="B1870" t="str">
            <v>PRIMER PISO</v>
          </cell>
        </row>
        <row r="1871">
          <cell r="B1871" t="str">
            <v>ESCALERA    EI2 - 102</v>
          </cell>
          <cell r="C1871" t="str">
            <v>T31</v>
          </cell>
        </row>
        <row r="1872">
          <cell r="B1872" t="str">
            <v>LLEGA A TECHO</v>
          </cell>
          <cell r="D1872">
            <v>1</v>
          </cell>
          <cell r="E1872">
            <v>11.25</v>
          </cell>
          <cell r="H1872">
            <v>11.25</v>
          </cell>
        </row>
        <row r="1874">
          <cell r="B1874" t="str">
            <v>SECTOR  S-2A</v>
          </cell>
        </row>
        <row r="1875">
          <cell r="B1875" t="str">
            <v>SEGUNDO PISO</v>
          </cell>
        </row>
        <row r="1876">
          <cell r="B1876" t="str">
            <v>ESCALERA INTEGRADA N°7   EI2 - 202</v>
          </cell>
          <cell r="C1876" t="str">
            <v>T31</v>
          </cell>
        </row>
        <row r="1877">
          <cell r="B1877" t="str">
            <v>LLEGA A TECHO</v>
          </cell>
          <cell r="D1877">
            <v>1</v>
          </cell>
          <cell r="E1877">
            <v>17.07</v>
          </cell>
          <cell r="H1877">
            <v>17.07</v>
          </cell>
        </row>
        <row r="1878">
          <cell r="B1878" t="str">
            <v>(-) PUERTA</v>
          </cell>
          <cell r="D1878">
            <v>-2</v>
          </cell>
          <cell r="E1878">
            <v>1.2</v>
          </cell>
          <cell r="H1878">
            <v>-2.4</v>
          </cell>
        </row>
        <row r="1880">
          <cell r="B1880" t="str">
            <v>SECTOR  S-2B</v>
          </cell>
        </row>
        <row r="1881">
          <cell r="B1881" t="str">
            <v>SEGUNDO PISO</v>
          </cell>
        </row>
        <row r="1882">
          <cell r="B1882" t="str">
            <v>ESCALERA DE EVACUACION N°1 TIPO CERRADA    EP1 - 201</v>
          </cell>
          <cell r="C1882" t="str">
            <v>T31</v>
          </cell>
          <cell r="D1882" t="str">
            <v xml:space="preserve"> </v>
          </cell>
        </row>
        <row r="1883">
          <cell r="B1883" t="str">
            <v>LLEGA A TECHO</v>
          </cell>
          <cell r="D1883">
            <v>1</v>
          </cell>
          <cell r="E1883">
            <v>16.600000000000001</v>
          </cell>
          <cell r="H1883">
            <v>16.600000000000001</v>
          </cell>
        </row>
        <row r="1884">
          <cell r="B1884" t="str">
            <v>LLEGA A VIGA</v>
          </cell>
          <cell r="D1884">
            <v>1</v>
          </cell>
          <cell r="E1884">
            <v>3.63</v>
          </cell>
          <cell r="H1884">
            <v>3.63</v>
          </cell>
        </row>
        <row r="1885">
          <cell r="B1885" t="str">
            <v>REFUGIO    EP1 - 202</v>
          </cell>
          <cell r="C1885" t="str">
            <v>T31</v>
          </cell>
        </row>
        <row r="1886">
          <cell r="B1886" t="str">
            <v>LLEGA A TECHO</v>
          </cell>
          <cell r="D1886">
            <v>1</v>
          </cell>
          <cell r="E1886">
            <v>6</v>
          </cell>
          <cell r="H1886">
            <v>6</v>
          </cell>
        </row>
        <row r="1887">
          <cell r="B1887" t="str">
            <v>LLEGA A VIGA</v>
          </cell>
          <cell r="D1887">
            <v>1</v>
          </cell>
          <cell r="E1887">
            <v>5.58</v>
          </cell>
          <cell r="H1887">
            <v>5.58</v>
          </cell>
        </row>
        <row r="1888">
          <cell r="B1888" t="str">
            <v>(-) PUERTA</v>
          </cell>
          <cell r="D1888">
            <v>-1</v>
          </cell>
          <cell r="E1888">
            <v>1.2</v>
          </cell>
          <cell r="H1888">
            <v>-1.2</v>
          </cell>
        </row>
        <row r="1889">
          <cell r="B1889" t="str">
            <v>ESCALERA    EI1 - 201</v>
          </cell>
          <cell r="C1889" t="str">
            <v>T31</v>
          </cell>
        </row>
        <row r="1890">
          <cell r="A1890" t="str">
            <v xml:space="preserve"> </v>
          </cell>
          <cell r="B1890" t="str">
            <v>LLEGA A TECHO</v>
          </cell>
          <cell r="D1890">
            <v>1</v>
          </cell>
          <cell r="E1890">
            <v>16.75</v>
          </cell>
          <cell r="H1890">
            <v>16.75</v>
          </cell>
        </row>
        <row r="1891">
          <cell r="B1891" t="str">
            <v>LLEGA A VIGA</v>
          </cell>
          <cell r="D1891">
            <v>1</v>
          </cell>
          <cell r="E1891">
            <v>3.62</v>
          </cell>
          <cell r="H1891">
            <v>3.62</v>
          </cell>
        </row>
        <row r="1893">
          <cell r="B1893" t="str">
            <v>SECTOR  S-1C</v>
          </cell>
        </row>
        <row r="1894">
          <cell r="B1894" t="str">
            <v>PRIMER PISO</v>
          </cell>
        </row>
        <row r="1895">
          <cell r="B1895" t="str">
            <v>ESCALERA EVACUACION N° 2 TIPO CERRADA  EP2 - 102</v>
          </cell>
          <cell r="C1895" t="str">
            <v>T31</v>
          </cell>
          <cell r="D1895" t="str">
            <v xml:space="preserve"> </v>
          </cell>
        </row>
        <row r="1896">
          <cell r="A1896" t="str">
            <v xml:space="preserve"> </v>
          </cell>
          <cell r="B1896" t="str">
            <v>LLEGA A TECHO</v>
          </cell>
          <cell r="D1896">
            <v>1</v>
          </cell>
          <cell r="E1896">
            <v>21.5</v>
          </cell>
          <cell r="H1896">
            <v>21.5</v>
          </cell>
        </row>
        <row r="1897">
          <cell r="B1897" t="str">
            <v>(-) PUERTA</v>
          </cell>
          <cell r="D1897">
            <v>-1</v>
          </cell>
          <cell r="E1897">
            <v>1.2</v>
          </cell>
          <cell r="H1897">
            <v>-1.2</v>
          </cell>
        </row>
        <row r="1899">
          <cell r="B1899" t="str">
            <v>SECTOR  S-2C</v>
          </cell>
        </row>
        <row r="1900">
          <cell r="B1900" t="str">
            <v>SEGUNDO PISO</v>
          </cell>
        </row>
        <row r="1901">
          <cell r="B1901" t="str">
            <v>ESCALERA PRESURIZADA 2    EP2 - 203</v>
          </cell>
          <cell r="C1901" t="str">
            <v>T31</v>
          </cell>
        </row>
        <row r="1902">
          <cell r="A1902" t="str">
            <v xml:space="preserve"> </v>
          </cell>
          <cell r="B1902" t="str">
            <v>LLEGA A TECHO</v>
          </cell>
          <cell r="D1902">
            <v>1</v>
          </cell>
          <cell r="E1902">
            <v>7.8</v>
          </cell>
          <cell r="H1902">
            <v>7.8</v>
          </cell>
        </row>
        <row r="1903">
          <cell r="B1903" t="str">
            <v>(-) PUERTA</v>
          </cell>
          <cell r="D1903">
            <v>-1</v>
          </cell>
          <cell r="E1903">
            <v>1</v>
          </cell>
          <cell r="H1903">
            <v>-1</v>
          </cell>
        </row>
        <row r="1904">
          <cell r="B1904" t="str">
            <v>REFUGIO    EP3 - 206</v>
          </cell>
          <cell r="C1904" t="str">
            <v>T31</v>
          </cell>
        </row>
        <row r="1905">
          <cell r="A1905" t="str">
            <v xml:space="preserve"> </v>
          </cell>
          <cell r="B1905" t="str">
            <v>LLEGA A TECHO</v>
          </cell>
          <cell r="D1905">
            <v>1</v>
          </cell>
          <cell r="E1905">
            <v>5.78</v>
          </cell>
          <cell r="H1905">
            <v>5.78</v>
          </cell>
        </row>
        <row r="1906">
          <cell r="B1906" t="str">
            <v>LLEGA A VIGA</v>
          </cell>
          <cell r="D1906">
            <v>1</v>
          </cell>
          <cell r="E1906">
            <v>1.83</v>
          </cell>
          <cell r="H1906">
            <v>1.83</v>
          </cell>
        </row>
        <row r="1908">
          <cell r="B1908" t="str">
            <v>SECTOR  S-1D</v>
          </cell>
        </row>
        <row r="1909">
          <cell r="B1909" t="str">
            <v>PRIMER PISO</v>
          </cell>
        </row>
        <row r="1910">
          <cell r="B1910" t="str">
            <v>ESCALERA DE EVACUACION N°3 TIPO CERRADA    EP3 - 103</v>
          </cell>
          <cell r="C1910" t="str">
            <v>T31</v>
          </cell>
        </row>
        <row r="1911">
          <cell r="A1911" t="str">
            <v xml:space="preserve"> </v>
          </cell>
          <cell r="B1911" t="str">
            <v>LLEGA A TECHO</v>
          </cell>
          <cell r="D1911">
            <v>1</v>
          </cell>
          <cell r="E1911">
            <v>17.899999999999999</v>
          </cell>
          <cell r="H1911">
            <v>17.899999999999999</v>
          </cell>
        </row>
        <row r="1912">
          <cell r="B1912" t="str">
            <v>LLEGA A VIGA</v>
          </cell>
          <cell r="D1912">
            <v>1</v>
          </cell>
          <cell r="E1912">
            <v>3</v>
          </cell>
          <cell r="H1912">
            <v>3</v>
          </cell>
        </row>
        <row r="1913">
          <cell r="B1913" t="str">
            <v>(-) PUERTA</v>
          </cell>
          <cell r="D1913">
            <v>-1</v>
          </cell>
          <cell r="E1913">
            <v>1.2</v>
          </cell>
          <cell r="H1913">
            <v>-1.2</v>
          </cell>
        </row>
        <row r="1914">
          <cell r="B1914" t="str">
            <v>ESCALERA INTEGRADA N°6   EI3 - 103</v>
          </cell>
          <cell r="C1914" t="str">
            <v>T31</v>
          </cell>
        </row>
        <row r="1915">
          <cell r="A1915" t="str">
            <v xml:space="preserve"> </v>
          </cell>
          <cell r="B1915" t="str">
            <v>LLEGA A TECHO</v>
          </cell>
          <cell r="D1915">
            <v>1</v>
          </cell>
          <cell r="E1915">
            <v>18</v>
          </cell>
          <cell r="H1915">
            <v>18</v>
          </cell>
        </row>
        <row r="1917">
          <cell r="B1917" t="str">
            <v>SECTOR  S-2D</v>
          </cell>
        </row>
        <row r="1918">
          <cell r="B1918" t="str">
            <v>SEGUNDO PISO</v>
          </cell>
        </row>
        <row r="1919">
          <cell r="B1919" t="str">
            <v>ESCALERA PRESURIZADA 3    EP3 - 205</v>
          </cell>
          <cell r="C1919" t="str">
            <v>T31</v>
          </cell>
        </row>
        <row r="1920">
          <cell r="B1920" t="str">
            <v>LLEGA A TECHO</v>
          </cell>
          <cell r="D1920">
            <v>1</v>
          </cell>
          <cell r="E1920">
            <v>19</v>
          </cell>
          <cell r="H1920">
            <v>19</v>
          </cell>
        </row>
        <row r="1921">
          <cell r="B1921" t="str">
            <v>LLEGA A VIGA</v>
          </cell>
          <cell r="D1921">
            <v>1</v>
          </cell>
          <cell r="E1921">
            <v>1.1499999999999999</v>
          </cell>
          <cell r="H1921">
            <v>1.1499999999999999</v>
          </cell>
        </row>
        <row r="1922">
          <cell r="B1922" t="str">
            <v>(-) PUERTA</v>
          </cell>
          <cell r="D1922">
            <v>-1</v>
          </cell>
          <cell r="E1922">
            <v>1.2</v>
          </cell>
          <cell r="H1922">
            <v>-1.2</v>
          </cell>
        </row>
        <row r="1923">
          <cell r="B1923" t="str">
            <v>ESCALERA INTEGRADA N°6  EI3 - 203</v>
          </cell>
          <cell r="C1923" t="str">
            <v>T31</v>
          </cell>
        </row>
        <row r="1924">
          <cell r="B1924" t="str">
            <v>LLEGA A TECHO</v>
          </cell>
          <cell r="D1924">
            <v>1</v>
          </cell>
          <cell r="E1924">
            <v>14.38</v>
          </cell>
          <cell r="H1924">
            <v>14.38</v>
          </cell>
        </row>
        <row r="1926">
          <cell r="B1926" t="str">
            <v>SECTOR  S-3A</v>
          </cell>
        </row>
        <row r="1927">
          <cell r="B1927" t="str">
            <v>TERCER PISO</v>
          </cell>
        </row>
        <row r="1928">
          <cell r="B1928" t="str">
            <v>ESCALERA  INTEGRADA N°4  EI2 - 302</v>
          </cell>
          <cell r="C1928" t="str">
            <v>T31</v>
          </cell>
          <cell r="D1928" t="str">
            <v xml:space="preserve"> </v>
          </cell>
        </row>
        <row r="1929">
          <cell r="B1929" t="str">
            <v>LLEGA A TECHO</v>
          </cell>
          <cell r="D1929">
            <v>1</v>
          </cell>
          <cell r="E1929">
            <v>13.26</v>
          </cell>
          <cell r="H1929">
            <v>13.26</v>
          </cell>
        </row>
        <row r="1931">
          <cell r="B1931" t="str">
            <v>SECTOR  S-3B</v>
          </cell>
        </row>
        <row r="1932">
          <cell r="B1932" t="str">
            <v>TERCER PISO</v>
          </cell>
        </row>
        <row r="1933">
          <cell r="B1933" t="str">
            <v>ESCALERA DE EVACUACION N° 1 TIPO CERRADA  EP1 - 301</v>
          </cell>
          <cell r="C1933" t="str">
            <v>T31</v>
          </cell>
        </row>
        <row r="1934">
          <cell r="B1934" t="str">
            <v>LLEGA A TECHO</v>
          </cell>
          <cell r="D1934">
            <v>1</v>
          </cell>
          <cell r="E1934">
            <v>16.600000000000001</v>
          </cell>
          <cell r="H1934">
            <v>16.600000000000001</v>
          </cell>
        </row>
        <row r="1935">
          <cell r="B1935" t="str">
            <v>LLEGA A VIGA</v>
          </cell>
          <cell r="D1935">
            <v>1</v>
          </cell>
          <cell r="E1935">
            <v>3.63</v>
          </cell>
          <cell r="H1935">
            <v>3.63</v>
          </cell>
        </row>
        <row r="1936">
          <cell r="B1936" t="str">
            <v>REFUGIO    EP1 - 302</v>
          </cell>
          <cell r="C1936" t="str">
            <v>T31</v>
          </cell>
        </row>
        <row r="1937">
          <cell r="B1937" t="str">
            <v>LLEGA A TECHO</v>
          </cell>
          <cell r="D1937">
            <v>1</v>
          </cell>
          <cell r="E1937">
            <v>6</v>
          </cell>
          <cell r="H1937">
            <v>6</v>
          </cell>
        </row>
        <row r="1938">
          <cell r="B1938" t="str">
            <v>LLEGA A VIGA</v>
          </cell>
          <cell r="D1938">
            <v>1</v>
          </cell>
          <cell r="E1938">
            <v>3.37</v>
          </cell>
          <cell r="H1938">
            <v>3.37</v>
          </cell>
        </row>
        <row r="1939">
          <cell r="B1939" t="str">
            <v>(-) PUERTA</v>
          </cell>
          <cell r="D1939">
            <v>-1</v>
          </cell>
          <cell r="E1939">
            <v>1.2</v>
          </cell>
          <cell r="H1939">
            <v>-1.2</v>
          </cell>
        </row>
        <row r="1940">
          <cell r="B1940" t="str">
            <v>ESCALERA  INTEGRADA N°5    EI1 - 301</v>
          </cell>
          <cell r="C1940" t="str">
            <v>T31</v>
          </cell>
          <cell r="D1940" t="str">
            <v xml:space="preserve"> </v>
          </cell>
        </row>
        <row r="1941">
          <cell r="B1941" t="str">
            <v>LLEGA A TECHO</v>
          </cell>
          <cell r="D1941">
            <v>1</v>
          </cell>
          <cell r="E1941">
            <v>20.25</v>
          </cell>
          <cell r="H1941">
            <v>20.25</v>
          </cell>
        </row>
        <row r="1943">
          <cell r="B1943" t="str">
            <v>SECTOR  S-3C</v>
          </cell>
        </row>
        <row r="1944">
          <cell r="B1944" t="str">
            <v>TERCER PISO</v>
          </cell>
        </row>
        <row r="1945">
          <cell r="B1945" t="str">
            <v>ESCALERA EVACUACION N°2 TIPO CERRADA  EP2 - 303</v>
          </cell>
          <cell r="C1945" t="str">
            <v>T31</v>
          </cell>
        </row>
        <row r="1946">
          <cell r="B1946" t="str">
            <v>LLEGA A TECHO</v>
          </cell>
          <cell r="D1946">
            <v>1</v>
          </cell>
          <cell r="E1946">
            <v>20.02</v>
          </cell>
          <cell r="H1946">
            <v>20.02</v>
          </cell>
        </row>
        <row r="1947">
          <cell r="B1947" t="str">
            <v>REFUGIO    EP2 - 304</v>
          </cell>
          <cell r="C1947" t="str">
            <v>T31</v>
          </cell>
        </row>
        <row r="1948">
          <cell r="B1948" t="str">
            <v>LLEGA A TECHO</v>
          </cell>
          <cell r="D1948">
            <v>1</v>
          </cell>
          <cell r="E1948">
            <v>3.22</v>
          </cell>
          <cell r="H1948">
            <v>3.22</v>
          </cell>
        </row>
        <row r="1949">
          <cell r="B1949" t="str">
            <v>LLEGA A VIGA</v>
          </cell>
          <cell r="D1949">
            <v>1</v>
          </cell>
          <cell r="E1949">
            <v>6.15</v>
          </cell>
          <cell r="H1949">
            <v>6.15</v>
          </cell>
        </row>
        <row r="1950">
          <cell r="B1950" t="str">
            <v>(-) PUERTA</v>
          </cell>
          <cell r="D1950">
            <v>-1</v>
          </cell>
          <cell r="E1950">
            <v>1.2</v>
          </cell>
          <cell r="H1950">
            <v>-1.2</v>
          </cell>
        </row>
        <row r="1951">
          <cell r="B1951" t="str">
            <v>REFUGIO    EP3 - 305</v>
          </cell>
          <cell r="C1951" t="str">
            <v>T31</v>
          </cell>
          <cell r="D1951" t="str">
            <v xml:space="preserve"> </v>
          </cell>
        </row>
        <row r="1952">
          <cell r="B1952" t="str">
            <v>LLEGA A TECHO</v>
          </cell>
          <cell r="D1952">
            <v>1</v>
          </cell>
          <cell r="E1952">
            <v>6.52</v>
          </cell>
          <cell r="H1952">
            <v>6.52</v>
          </cell>
        </row>
        <row r="1953">
          <cell r="B1953" t="str">
            <v>LLEGA A VIGA</v>
          </cell>
          <cell r="D1953">
            <v>1</v>
          </cell>
          <cell r="E1953">
            <v>2.8</v>
          </cell>
          <cell r="H1953">
            <v>2.8</v>
          </cell>
        </row>
        <row r="1954">
          <cell r="B1954" t="str">
            <v>(-) PUERTA</v>
          </cell>
          <cell r="D1954">
            <v>-1</v>
          </cell>
          <cell r="E1954">
            <v>1.2</v>
          </cell>
          <cell r="H1954">
            <v>-1.2</v>
          </cell>
        </row>
        <row r="1956">
          <cell r="B1956" t="str">
            <v>SECTOR  S-3D</v>
          </cell>
        </row>
        <row r="1957">
          <cell r="B1957" t="str">
            <v>TERCER PISO</v>
          </cell>
        </row>
        <row r="1958">
          <cell r="B1958" t="str">
            <v>ESCALERA PRESURIZADA 3    EP3 - 306</v>
          </cell>
          <cell r="C1958" t="str">
            <v>T31</v>
          </cell>
        </row>
        <row r="1959">
          <cell r="B1959" t="str">
            <v>LLEGA A TECHO</v>
          </cell>
          <cell r="D1959">
            <v>1</v>
          </cell>
          <cell r="E1959">
            <v>18.27</v>
          </cell>
          <cell r="H1959">
            <v>18.27</v>
          </cell>
        </row>
        <row r="1960">
          <cell r="B1960" t="str">
            <v>ESCALERA  INTEGRADA N°6   EI3 - 303</v>
          </cell>
          <cell r="C1960" t="str">
            <v>T31</v>
          </cell>
        </row>
        <row r="1961">
          <cell r="B1961" t="str">
            <v>LLEGA A TECHO</v>
          </cell>
          <cell r="D1961">
            <v>1</v>
          </cell>
          <cell r="E1961">
            <v>28.09</v>
          </cell>
          <cell r="H1961">
            <v>28.09</v>
          </cell>
        </row>
        <row r="1962">
          <cell r="B1962" t="str">
            <v xml:space="preserve"> </v>
          </cell>
        </row>
        <row r="1965">
          <cell r="A1965" t="str">
            <v>ITEM</v>
          </cell>
          <cell r="B1965" t="str">
            <v>DESCRIPCION</v>
          </cell>
          <cell r="C1965" t="str">
            <v>TIPO</v>
          </cell>
          <cell r="D1965" t="str">
            <v>Cantid.</v>
          </cell>
          <cell r="E1965" t="str">
            <v xml:space="preserve">LARGO </v>
          </cell>
          <cell r="F1965" t="str">
            <v>ALTO</v>
          </cell>
          <cell r="G1965" t="str">
            <v>ANCHO</v>
          </cell>
          <cell r="H1965" t="str">
            <v>PARCIAL</v>
          </cell>
          <cell r="I1965" t="str">
            <v>TOTAL</v>
          </cell>
          <cell r="J1965" t="str">
            <v>UND</v>
          </cell>
        </row>
        <row r="1966">
          <cell r="A1966" t="str">
            <v>01.05.02.06</v>
          </cell>
          <cell r="B1966" t="str">
            <v xml:space="preserve">CONTRAZOCALO CEMENTO PULIDO CON ENDURECEDOR H = 0.10 m </v>
          </cell>
          <cell r="I1966">
            <v>2658.3059999999996</v>
          </cell>
          <cell r="J1966" t="str">
            <v>m</v>
          </cell>
        </row>
        <row r="1967">
          <cell r="A1967" t="str">
            <v>VER PLANOS - (A-01 PLANTA 1P / A-02 PLANTA 2P / A-03 PLANTA 3P /  A-04 PLANTA 4P)</v>
          </cell>
        </row>
        <row r="1968">
          <cell r="B1968" t="str">
            <v>SECTOR  S-1A</v>
          </cell>
        </row>
        <row r="1969">
          <cell r="B1969" t="str">
            <v>PRIMER PISO</v>
          </cell>
        </row>
        <row r="1970">
          <cell r="B1970" t="str">
            <v>ALMACEN DE MATERIALES    CHEM - 117</v>
          </cell>
          <cell r="C1970" t="str">
            <v>T24a</v>
          </cell>
          <cell r="D1970">
            <v>1</v>
          </cell>
          <cell r="E1970">
            <v>8.8699999999999992</v>
          </cell>
          <cell r="H1970">
            <v>8.8699999999999992</v>
          </cell>
        </row>
        <row r="1971">
          <cell r="B1971" t="str">
            <v>AREA DE ENTREVISTA     CHEM - 101 / SALA DE ESPERA     CHEM - 102</v>
          </cell>
          <cell r="C1971" t="str">
            <v>T01</v>
          </cell>
          <cell r="D1971">
            <v>1</v>
          </cell>
          <cell r="E1971">
            <v>11.65</v>
          </cell>
          <cell r="H1971">
            <v>11.65</v>
          </cell>
        </row>
        <row r="1972">
          <cell r="B1972" t="str">
            <v>ALMACEN DE REACTIVOS    CHEM - 114</v>
          </cell>
          <cell r="C1972" t="str">
            <v>T24a</v>
          </cell>
          <cell r="D1972">
            <v>1</v>
          </cell>
          <cell r="E1972">
            <v>7.23</v>
          </cell>
          <cell r="H1972">
            <v>7.23</v>
          </cell>
        </row>
        <row r="1973">
          <cell r="B1973" t="str">
            <v>CORREDOR TECNICO 6A    FAR - 104A</v>
          </cell>
          <cell r="C1973" t="str">
            <v>T02</v>
          </cell>
          <cell r="D1973">
            <v>1</v>
          </cell>
          <cell r="E1973">
            <v>7.8</v>
          </cell>
          <cell r="H1973">
            <v>7.8</v>
          </cell>
        </row>
        <row r="1974">
          <cell r="B1974" t="str">
            <v>(-) PUERTA</v>
          </cell>
          <cell r="C1974" t="str">
            <v xml:space="preserve"> </v>
          </cell>
          <cell r="D1974">
            <v>-1</v>
          </cell>
          <cell r="E1974">
            <v>0.8</v>
          </cell>
          <cell r="H1974">
            <v>-0.8</v>
          </cell>
        </row>
        <row r="1975">
          <cell r="B1975" t="str">
            <v>CORREDOR TECNICO 7     DIMA - 115B</v>
          </cell>
          <cell r="C1975" t="str">
            <v>T03</v>
          </cell>
          <cell r="D1975">
            <v>1</v>
          </cell>
          <cell r="E1975">
            <v>23.7</v>
          </cell>
          <cell r="H1975">
            <v>23.7</v>
          </cell>
        </row>
        <row r="1976">
          <cell r="B1976" t="str">
            <v>ASCENSOR \PCARGA SUCIOS      AS1 - 101</v>
          </cell>
          <cell r="C1976" t="str">
            <v>T02</v>
          </cell>
          <cell r="D1976">
            <v>1</v>
          </cell>
          <cell r="E1976">
            <v>8.5</v>
          </cell>
          <cell r="H1976">
            <v>8.5</v>
          </cell>
        </row>
        <row r="1977">
          <cell r="B1977" t="str">
            <v>(-) MANPARA</v>
          </cell>
          <cell r="C1977" t="str">
            <v xml:space="preserve"> </v>
          </cell>
          <cell r="D1977">
            <v>-1</v>
          </cell>
          <cell r="E1977">
            <v>1.2</v>
          </cell>
          <cell r="H1977">
            <v>-1.2</v>
          </cell>
        </row>
        <row r="1978">
          <cell r="B1978" t="str">
            <v>SALA DE \PESPERA    DIMA - 101</v>
          </cell>
          <cell r="C1978" t="str">
            <v>T01</v>
          </cell>
          <cell r="D1978">
            <v>1</v>
          </cell>
          <cell r="E1978">
            <v>6.73</v>
          </cell>
          <cell r="H1978">
            <v>6.73</v>
          </cell>
        </row>
        <row r="1979">
          <cell r="B1979" t="str">
            <v>(-) PUERTA</v>
          </cell>
          <cell r="C1979" t="str">
            <v xml:space="preserve"> </v>
          </cell>
          <cell r="D1979">
            <v>-1</v>
          </cell>
          <cell r="E1979">
            <v>0.8</v>
          </cell>
          <cell r="H1979">
            <v>-0.8</v>
          </cell>
        </row>
        <row r="1980">
          <cell r="B1980" t="str">
            <v>ASCENSOR \PCARGA LIMPIOS      AS2 - 102</v>
          </cell>
          <cell r="C1980" t="str">
            <v>T02</v>
          </cell>
          <cell r="D1980">
            <v>1</v>
          </cell>
          <cell r="E1980">
            <v>6.95</v>
          </cell>
          <cell r="H1980">
            <v>6.95</v>
          </cell>
        </row>
        <row r="1981">
          <cell r="B1981" t="str">
            <v>(-) MANPARA</v>
          </cell>
          <cell r="C1981" t="str">
            <v xml:space="preserve"> </v>
          </cell>
          <cell r="D1981">
            <v>-1</v>
          </cell>
          <cell r="E1981">
            <v>1</v>
          </cell>
          <cell r="H1981">
            <v>-1</v>
          </cell>
        </row>
        <row r="1982">
          <cell r="B1982" t="str">
            <v>CORREDOR TECNICO 5     CHEM - 113</v>
          </cell>
          <cell r="C1982" t="str">
            <v>T02</v>
          </cell>
          <cell r="D1982">
            <v>1</v>
          </cell>
          <cell r="E1982">
            <v>15.6</v>
          </cell>
          <cell r="H1982">
            <v>15.6</v>
          </cell>
        </row>
        <row r="1983">
          <cell r="B1983" t="str">
            <v>(-) PUERTA</v>
          </cell>
          <cell r="C1983" t="str">
            <v xml:space="preserve"> </v>
          </cell>
          <cell r="D1983">
            <v>-2</v>
          </cell>
          <cell r="E1983">
            <v>0.9</v>
          </cell>
          <cell r="H1983">
            <v>-1.8</v>
          </cell>
        </row>
        <row r="1984">
          <cell r="B1984" t="str">
            <v>(-) PUERTA</v>
          </cell>
          <cell r="C1984" t="str">
            <v xml:space="preserve"> </v>
          </cell>
          <cell r="D1984">
            <v>-1</v>
          </cell>
          <cell r="E1984">
            <v>0.6</v>
          </cell>
          <cell r="H1984">
            <v>-0.6</v>
          </cell>
        </row>
        <row r="1985">
          <cell r="B1985" t="str">
            <v>CORREDOR TECNICO 6B    FAR - 104A</v>
          </cell>
          <cell r="C1985" t="str">
            <v>T02</v>
          </cell>
          <cell r="D1985">
            <v>1</v>
          </cell>
          <cell r="E1985">
            <v>23.38</v>
          </cell>
          <cell r="H1985">
            <v>23.38</v>
          </cell>
        </row>
        <row r="1986">
          <cell r="B1986" t="str">
            <v>(-) PUERTA</v>
          </cell>
          <cell r="C1986" t="str">
            <v xml:space="preserve"> </v>
          </cell>
          <cell r="D1986">
            <v>-1</v>
          </cell>
          <cell r="E1986">
            <v>1</v>
          </cell>
          <cell r="H1986">
            <v>-1</v>
          </cell>
        </row>
        <row r="1987">
          <cell r="B1987" t="str">
            <v>CORREDOR TECNICO 6C     DIMA - 115A</v>
          </cell>
          <cell r="C1987" t="str">
            <v>T03</v>
          </cell>
          <cell r="D1987">
            <v>1</v>
          </cell>
          <cell r="E1987">
            <v>24.75</v>
          </cell>
          <cell r="H1987">
            <v>24.75</v>
          </cell>
        </row>
        <row r="1988">
          <cell r="B1988" t="str">
            <v xml:space="preserve"> ESPERA HOSPITALIZADOS    DIMA - 106</v>
          </cell>
          <cell r="C1988" t="str">
            <v>T02</v>
          </cell>
          <cell r="D1988">
            <v>1</v>
          </cell>
          <cell r="E1988">
            <v>4.5199999999999996</v>
          </cell>
          <cell r="H1988">
            <v>4.5199999999999996</v>
          </cell>
        </row>
        <row r="1989">
          <cell r="B1989" t="str">
            <v>SALA DE PREPARACION \DE PACIENTES    DIMA - 105</v>
          </cell>
          <cell r="C1989" t="str">
            <v>T02</v>
          </cell>
          <cell r="D1989">
            <v>1</v>
          </cell>
          <cell r="E1989">
            <v>4.97</v>
          </cell>
          <cell r="H1989">
            <v>4.97</v>
          </cell>
        </row>
        <row r="1990">
          <cell r="B1990" t="str">
            <v>ESTERILIZACION DE PRODUCTOS BIOLOGICOS    CHEM - 110</v>
          </cell>
          <cell r="C1990" t="str">
            <v>T07</v>
          </cell>
          <cell r="H1990">
            <v>0</v>
          </cell>
        </row>
        <row r="1991">
          <cell r="B1991" t="str">
            <v>LLEGA A VIGA</v>
          </cell>
          <cell r="D1991">
            <v>1</v>
          </cell>
          <cell r="E1991">
            <v>2.3199999999999998</v>
          </cell>
          <cell r="H1991">
            <v>2.3199999999999998</v>
          </cell>
        </row>
        <row r="1992">
          <cell r="B1992" t="str">
            <v>EXTRACCION DE SANGRE    CHEM - 106</v>
          </cell>
          <cell r="C1992" t="str">
            <v>T07</v>
          </cell>
          <cell r="H1992">
            <v>0</v>
          </cell>
        </row>
        <row r="1993">
          <cell r="B1993" t="str">
            <v>LLEGA A TECHO</v>
          </cell>
          <cell r="D1993">
            <v>1</v>
          </cell>
          <cell r="E1993">
            <v>8.23</v>
          </cell>
          <cell r="H1993">
            <v>8.23</v>
          </cell>
        </row>
        <row r="1994">
          <cell r="B1994" t="str">
            <v>ALMACEN DE UNIDADES DE SANGRE Y HEMOCOMPONENTES    CHEM - 107</v>
          </cell>
          <cell r="C1994" t="str">
            <v>T28</v>
          </cell>
          <cell r="H1994">
            <v>0</v>
          </cell>
        </row>
        <row r="1995">
          <cell r="B1995" t="str">
            <v>LLEGA A TECHO</v>
          </cell>
          <cell r="D1995">
            <v>1</v>
          </cell>
          <cell r="E1995">
            <v>6.92</v>
          </cell>
          <cell r="H1995">
            <v>6.92</v>
          </cell>
        </row>
        <row r="1996">
          <cell r="B1996" t="str">
            <v>LLEGA A VIGA</v>
          </cell>
          <cell r="D1996">
            <v>1</v>
          </cell>
          <cell r="E1996">
            <v>1.98</v>
          </cell>
          <cell r="H1996">
            <v>1.98</v>
          </cell>
        </row>
        <row r="1997">
          <cell r="B1997" t="str">
            <v>ESCLUSA    EME - 133A</v>
          </cell>
          <cell r="C1997" t="str">
            <v>T07a</v>
          </cell>
          <cell r="D1997" t="str">
            <v xml:space="preserve"> </v>
          </cell>
          <cell r="H1997">
            <v>0</v>
          </cell>
        </row>
        <row r="1998">
          <cell r="B1998" t="str">
            <v>LLEGA A TECHO</v>
          </cell>
          <cell r="D1998">
            <v>1</v>
          </cell>
          <cell r="E1998">
            <v>5.45</v>
          </cell>
          <cell r="H1998">
            <v>5.45</v>
          </cell>
        </row>
        <row r="1999">
          <cell r="B1999" t="str">
            <v>UNIDAD DE VIGILANCIA  INTENSIVA    EME - 132</v>
          </cell>
          <cell r="C1999" t="str">
            <v>T22b</v>
          </cell>
          <cell r="D1999" t="str">
            <v xml:space="preserve"> </v>
          </cell>
          <cell r="H1999">
            <v>0</v>
          </cell>
        </row>
        <row r="2000">
          <cell r="B2000" t="str">
            <v>LLEGA A TECHO</v>
          </cell>
          <cell r="D2000">
            <v>1</v>
          </cell>
          <cell r="E2000">
            <v>10.5</v>
          </cell>
          <cell r="H2000">
            <v>10.5</v>
          </cell>
        </row>
        <row r="2001">
          <cell r="B2001" t="str">
            <v>LLEGA A VIGA</v>
          </cell>
          <cell r="D2001">
            <v>1</v>
          </cell>
          <cell r="E2001">
            <v>12.4</v>
          </cell>
          <cell r="H2001">
            <v>12.4</v>
          </cell>
        </row>
        <row r="2002">
          <cell r="B2002" t="str">
            <v>(-) PUERTA</v>
          </cell>
          <cell r="D2002">
            <v>-1</v>
          </cell>
          <cell r="E2002">
            <v>1.2</v>
          </cell>
          <cell r="H2002">
            <v>-1.2</v>
          </cell>
        </row>
        <row r="2003">
          <cell r="B2003" t="str">
            <v>(-) PUERTA</v>
          </cell>
          <cell r="D2003">
            <v>-1</v>
          </cell>
          <cell r="E2003">
            <v>1.8</v>
          </cell>
          <cell r="H2003">
            <v>-1.8</v>
          </cell>
        </row>
        <row r="2004">
          <cell r="B2004" t="str">
            <v>ALMACEN DE EQUIPOS E INSTRUMENTAL    EME - 148</v>
          </cell>
          <cell r="C2004" t="str">
            <v>T28</v>
          </cell>
        </row>
        <row r="2005">
          <cell r="B2005" t="str">
            <v>LLEGA A TECHO</v>
          </cell>
          <cell r="D2005">
            <v>1</v>
          </cell>
          <cell r="E2005">
            <v>13.81</v>
          </cell>
          <cell r="H2005">
            <v>13.81</v>
          </cell>
        </row>
        <row r="2006">
          <cell r="B2006" t="str">
            <v>(-) PUERTA</v>
          </cell>
          <cell r="D2006">
            <v>-1</v>
          </cell>
          <cell r="E2006">
            <v>1</v>
          </cell>
          <cell r="H2006">
            <v>-1</v>
          </cell>
        </row>
        <row r="2007">
          <cell r="B2007" t="str">
            <v>TOMA DE MUESTRA DE DONANTE    CHEM - 103</v>
          </cell>
          <cell r="C2007" t="str">
            <v>T07</v>
          </cell>
          <cell r="H2007">
            <v>0</v>
          </cell>
        </row>
        <row r="2008">
          <cell r="B2008" t="str">
            <v>LLEGA A TECHO</v>
          </cell>
          <cell r="D2008">
            <v>1</v>
          </cell>
          <cell r="E2008">
            <v>8.93</v>
          </cell>
          <cell r="H2008">
            <v>8.93</v>
          </cell>
        </row>
        <row r="2009">
          <cell r="B2009" t="str">
            <v>ALMACEN DE EQUIPOS  Y MATERIALES PARA DESASTRES    EME - 149</v>
          </cell>
          <cell r="C2009" t="str">
            <v>T28</v>
          </cell>
          <cell r="H2009">
            <v>0</v>
          </cell>
        </row>
        <row r="2010">
          <cell r="B2010" t="str">
            <v>LLEGA A TECHO</v>
          </cell>
          <cell r="D2010">
            <v>1</v>
          </cell>
          <cell r="E2010">
            <v>9.2200000000000006</v>
          </cell>
          <cell r="H2010">
            <v>9.2200000000000006</v>
          </cell>
        </row>
        <row r="2011">
          <cell r="B2011" t="str">
            <v>LLEGA A VIGA</v>
          </cell>
          <cell r="D2011">
            <v>1</v>
          </cell>
          <cell r="E2011">
            <v>6.08</v>
          </cell>
          <cell r="H2011">
            <v>6.08</v>
          </cell>
        </row>
        <row r="2012">
          <cell r="B2012" t="str">
            <v>SALA RADIOLOGIA ESPECIALIZADA DIGITAL    DIMA - 117</v>
          </cell>
          <cell r="C2012" t="str">
            <v>T16</v>
          </cell>
        </row>
        <row r="2013">
          <cell r="B2013" t="str">
            <v>LLEGA A TECHO</v>
          </cell>
          <cell r="D2013">
            <v>1</v>
          </cell>
          <cell r="E2013">
            <v>14.65</v>
          </cell>
          <cell r="H2013">
            <v>61.5</v>
          </cell>
        </row>
        <row r="2014">
          <cell r="B2014" t="str">
            <v>LLEGA A VIGA</v>
          </cell>
          <cell r="D2014">
            <v>1</v>
          </cell>
          <cell r="E2014">
            <v>6.55</v>
          </cell>
          <cell r="H2014">
            <v>6.55</v>
          </cell>
        </row>
        <row r="2015">
          <cell r="B2015" t="str">
            <v>(-) PUERTA</v>
          </cell>
          <cell r="D2015">
            <v>-1</v>
          </cell>
          <cell r="E2015">
            <v>1.2</v>
          </cell>
          <cell r="H2015">
            <v>-4.5</v>
          </cell>
        </row>
        <row r="2016">
          <cell r="B2016" t="str">
            <v>(-) PUERTA</v>
          </cell>
          <cell r="D2016">
            <v>-1</v>
          </cell>
          <cell r="E2016">
            <v>1</v>
          </cell>
          <cell r="H2016">
            <v>-4.5</v>
          </cell>
        </row>
        <row r="2017">
          <cell r="B2017" t="str">
            <v>(-) PUERTA</v>
          </cell>
          <cell r="D2017">
            <v>-1</v>
          </cell>
          <cell r="E2017">
            <v>0.8</v>
          </cell>
          <cell r="H2017">
            <v>-4.5</v>
          </cell>
        </row>
        <row r="2018">
          <cell r="B2018" t="str">
            <v>VESTIDOR    DIMA - 117A</v>
          </cell>
          <cell r="C2018" t="str">
            <v>T16</v>
          </cell>
          <cell r="H2018">
            <v>0</v>
          </cell>
        </row>
        <row r="2019">
          <cell r="B2019" t="str">
            <v>LLEGA A TECHO</v>
          </cell>
          <cell r="D2019">
            <v>1</v>
          </cell>
          <cell r="E2019">
            <v>5</v>
          </cell>
          <cell r="H2019">
            <v>61.5</v>
          </cell>
        </row>
        <row r="2020">
          <cell r="B2020" t="str">
            <v>COMANDO</v>
          </cell>
          <cell r="C2020" t="str">
            <v>T16</v>
          </cell>
          <cell r="H2020">
            <v>0</v>
          </cell>
        </row>
        <row r="2021">
          <cell r="B2021" t="str">
            <v>LLEGA A TECHO</v>
          </cell>
          <cell r="D2021">
            <v>1</v>
          </cell>
          <cell r="E2021">
            <v>7.3</v>
          </cell>
          <cell r="H2021">
            <v>61.5</v>
          </cell>
        </row>
        <row r="2022">
          <cell r="B2022" t="str">
            <v>(-) PUERTA</v>
          </cell>
          <cell r="D2022">
            <v>-1</v>
          </cell>
          <cell r="E2022">
            <v>0.8</v>
          </cell>
          <cell r="H2022">
            <v>-4.5</v>
          </cell>
        </row>
        <row r="2023">
          <cell r="B2023" t="str">
            <v>SALA MAMOGRAFIA    DIMA - 115</v>
          </cell>
          <cell r="C2023" t="str">
            <v>T16</v>
          </cell>
          <cell r="H2023">
            <v>0</v>
          </cell>
        </row>
        <row r="2024">
          <cell r="B2024" t="str">
            <v>LLEGA A TECHO</v>
          </cell>
          <cell r="D2024">
            <v>1</v>
          </cell>
          <cell r="E2024">
            <v>10.75</v>
          </cell>
          <cell r="H2024">
            <v>61.5</v>
          </cell>
        </row>
        <row r="2025">
          <cell r="B2025" t="str">
            <v>LLEGA A VIGA</v>
          </cell>
          <cell r="D2025">
            <v>1</v>
          </cell>
          <cell r="E2025">
            <v>7.1</v>
          </cell>
          <cell r="H2025">
            <v>7.1</v>
          </cell>
        </row>
        <row r="2026">
          <cell r="B2026" t="str">
            <v>(-) PUERTA</v>
          </cell>
          <cell r="D2026">
            <v>-1</v>
          </cell>
          <cell r="E2026">
            <v>1.2</v>
          </cell>
          <cell r="H2026">
            <v>-4.5</v>
          </cell>
        </row>
        <row r="2027">
          <cell r="B2027" t="str">
            <v>SALA DE ECOGRAFIA GENERAL    DIMA - 116</v>
          </cell>
          <cell r="C2027" t="str">
            <v>T16</v>
          </cell>
          <cell r="H2027">
            <v>0</v>
          </cell>
        </row>
        <row r="2028">
          <cell r="B2028" t="str">
            <v>LLEGA A TECHO</v>
          </cell>
          <cell r="D2028">
            <v>1</v>
          </cell>
          <cell r="E2028">
            <v>13.4</v>
          </cell>
          <cell r="H2028">
            <v>61.5</v>
          </cell>
        </row>
        <row r="2029">
          <cell r="B2029" t="str">
            <v>LLEGA A VIGA</v>
          </cell>
          <cell r="D2029">
            <v>1</v>
          </cell>
          <cell r="E2029">
            <v>4.75</v>
          </cell>
          <cell r="H2029">
            <v>4.75</v>
          </cell>
        </row>
        <row r="2030">
          <cell r="B2030" t="str">
            <v>(-) PUERTA</v>
          </cell>
          <cell r="D2030">
            <v>-1</v>
          </cell>
          <cell r="E2030">
            <v>1.8</v>
          </cell>
          <cell r="H2030">
            <v>-4.5</v>
          </cell>
        </row>
        <row r="2031">
          <cell r="B2031" t="str">
            <v>CONSULTORIO DE PSICOLOGÍA PARA ADULTOS - 104</v>
          </cell>
          <cell r="C2031" t="str">
            <v>T-1</v>
          </cell>
          <cell r="D2031">
            <v>1</v>
          </cell>
          <cell r="E2031">
            <v>3.25</v>
          </cell>
          <cell r="H2031">
            <v>3.25</v>
          </cell>
        </row>
        <row r="2032">
          <cell r="B2032" t="str">
            <v>CONSULTORIO CLÍNICO PARA ADULTOS - 105</v>
          </cell>
          <cell r="C2032" t="str">
            <v>T-1</v>
          </cell>
          <cell r="D2032">
            <v>1</v>
          </cell>
          <cell r="E2032">
            <v>1.28</v>
          </cell>
          <cell r="H2032">
            <v>1.28</v>
          </cell>
        </row>
        <row r="2033">
          <cell r="B2033" t="str">
            <v>CONSULTORIO DE PSIQUIATRÍA - 106</v>
          </cell>
          <cell r="C2033" t="str">
            <v>T-1</v>
          </cell>
          <cell r="D2033">
            <v>1</v>
          </cell>
          <cell r="E2033">
            <v>2.75</v>
          </cell>
          <cell r="H2033">
            <v>2.75</v>
          </cell>
        </row>
        <row r="2034">
          <cell r="B2034" t="str">
            <v>CONSULTORIO CLÍNICO DE NIÑOS - 107</v>
          </cell>
          <cell r="C2034" t="str">
            <v>T-1</v>
          </cell>
          <cell r="D2034">
            <v>1</v>
          </cell>
          <cell r="E2034">
            <v>2.15</v>
          </cell>
          <cell r="H2034">
            <v>2.15</v>
          </cell>
        </row>
        <row r="2035">
          <cell r="B2035" t="str">
            <v>CONSULTORIO DE VIOLENCIA FAMILIAR - 109</v>
          </cell>
          <cell r="C2035" t="str">
            <v>T-1</v>
          </cell>
          <cell r="D2035">
            <v>1</v>
          </cell>
          <cell r="E2035">
            <v>2.56</v>
          </cell>
          <cell r="H2035">
            <v>2.56</v>
          </cell>
        </row>
        <row r="2036">
          <cell r="B2036" t="str">
            <v>JEFE MÉDICO - 110</v>
          </cell>
          <cell r="C2036" t="str">
            <v>T-7</v>
          </cell>
          <cell r="D2036">
            <v>1</v>
          </cell>
          <cell r="E2036">
            <v>2.86</v>
          </cell>
          <cell r="H2036">
            <v>2.86</v>
          </cell>
        </row>
        <row r="2037">
          <cell r="B2037" t="str">
            <v>SH. - 110a</v>
          </cell>
          <cell r="C2037" t="str">
            <v>T-7</v>
          </cell>
          <cell r="D2037">
            <v>1</v>
          </cell>
          <cell r="E2037">
            <v>0.4</v>
          </cell>
          <cell r="H2037">
            <v>0.4</v>
          </cell>
        </row>
        <row r="2038">
          <cell r="B2038" t="str">
            <v>CONSULTORIO DE GINECOLOGÍA - 113 / SALA DE EXÁMEN DE G. - 113 A</v>
          </cell>
          <cell r="C2038" t="str">
            <v>T-1</v>
          </cell>
          <cell r="D2038">
            <v>1</v>
          </cell>
          <cell r="E2038">
            <v>0.8</v>
          </cell>
          <cell r="H2038">
            <v>0.8</v>
          </cell>
        </row>
        <row r="2039">
          <cell r="B2039" t="str">
            <v>CONSULTORIO DE LESIONES - 114 / SALA DE EXÁMEN DE L. - 114 A</v>
          </cell>
          <cell r="C2039" t="str">
            <v>T-1</v>
          </cell>
          <cell r="D2039">
            <v>1</v>
          </cell>
          <cell r="E2039">
            <v>2.2000000000000002</v>
          </cell>
          <cell r="H2039">
            <v>2.2000000000000002</v>
          </cell>
        </row>
        <row r="2040">
          <cell r="B2040" t="str">
            <v>HALL - 117</v>
          </cell>
          <cell r="C2040" t="str">
            <v>T-1</v>
          </cell>
          <cell r="D2040">
            <v>1</v>
          </cell>
          <cell r="E2040">
            <v>3.15</v>
          </cell>
          <cell r="H2040">
            <v>3.15</v>
          </cell>
        </row>
        <row r="2041">
          <cell r="B2041" t="str">
            <v>SALA DE ESPERA - 101</v>
          </cell>
          <cell r="C2041" t="str">
            <v>T-1a</v>
          </cell>
          <cell r="D2041">
            <v>1</v>
          </cell>
          <cell r="E2041">
            <v>2.15</v>
          </cell>
          <cell r="H2041">
            <v>2.15</v>
          </cell>
        </row>
        <row r="2042">
          <cell r="B2042" t="str">
            <v>SH. PÚBLICO MUJERES - 121</v>
          </cell>
          <cell r="C2042" t="str">
            <v>T-7c</v>
          </cell>
          <cell r="D2042">
            <v>1</v>
          </cell>
          <cell r="E2042">
            <v>0.63</v>
          </cell>
          <cell r="H2042">
            <v>0.63</v>
          </cell>
        </row>
        <row r="2043">
          <cell r="B2043" t="str">
            <v>SH.DISCAPACITADOS UNISEX - 124</v>
          </cell>
          <cell r="C2043" t="str">
            <v>T-7c</v>
          </cell>
          <cell r="D2043">
            <v>1</v>
          </cell>
          <cell r="E2043">
            <v>0.7</v>
          </cell>
          <cell r="H2043">
            <v>0.7</v>
          </cell>
        </row>
        <row r="2044">
          <cell r="B2044" t="str">
            <v>SH.TM - 151B</v>
          </cell>
          <cell r="C2044" t="str">
            <v>T-7</v>
          </cell>
          <cell r="D2044">
            <v>1</v>
          </cell>
          <cell r="E2044">
            <v>0.4</v>
          </cell>
          <cell r="H2044">
            <v>0.4</v>
          </cell>
        </row>
        <row r="2045">
          <cell r="B2045" t="str">
            <v>VESTIDOR DE MUJERES - 139</v>
          </cell>
          <cell r="C2045" t="str">
            <v>T-7</v>
          </cell>
          <cell r="D2045">
            <v>1</v>
          </cell>
          <cell r="E2045">
            <v>0.7</v>
          </cell>
          <cell r="H2045">
            <v>0.7</v>
          </cell>
        </row>
        <row r="2046">
          <cell r="B2046" t="str">
            <v>SH. PERSONAL MUJERES 2 - 139A</v>
          </cell>
          <cell r="C2046" t="str">
            <v>T-7</v>
          </cell>
          <cell r="D2046">
            <v>1</v>
          </cell>
          <cell r="E2046">
            <v>1.6</v>
          </cell>
          <cell r="H2046">
            <v>1.6</v>
          </cell>
        </row>
        <row r="2047">
          <cell r="B2047" t="str">
            <v>POLICIA FISCAL - 143</v>
          </cell>
          <cell r="C2047" t="str">
            <v>T-8d</v>
          </cell>
          <cell r="D2047">
            <v>1</v>
          </cell>
          <cell r="E2047">
            <v>2</v>
          </cell>
          <cell r="H2047">
            <v>2</v>
          </cell>
        </row>
        <row r="2048">
          <cell r="B2048" t="str">
            <v>DEPOSITO 1 - 140B</v>
          </cell>
          <cell r="C2048" t="str">
            <v>T-7</v>
          </cell>
          <cell r="D2048">
            <v>1</v>
          </cell>
          <cell r="E2048">
            <v>0.8</v>
          </cell>
          <cell r="H2048">
            <v>0.8</v>
          </cell>
        </row>
        <row r="2049">
          <cell r="B2049" t="str">
            <v>PATIO 1 - 137</v>
          </cell>
          <cell r="C2049" t="str">
            <v>T-6b</v>
          </cell>
          <cell r="D2049">
            <v>1</v>
          </cell>
          <cell r="E2049">
            <v>0.42</v>
          </cell>
          <cell r="H2049">
            <v>0.42</v>
          </cell>
        </row>
        <row r="2050">
          <cell r="B2050" t="str">
            <v>DIGITALIZACIÓN Y ENTREGA DE RESULTADO - 303</v>
          </cell>
          <cell r="C2050" t="str">
            <v>T-1</v>
          </cell>
          <cell r="D2050">
            <v>1</v>
          </cell>
          <cell r="E2050">
            <v>2.4</v>
          </cell>
          <cell r="H2050">
            <v>2.4</v>
          </cell>
        </row>
        <row r="2051">
          <cell r="B2051" t="str">
            <v>OFICINA DE ADMINISTRACIÓN - 322</v>
          </cell>
          <cell r="C2051" t="str">
            <v>T-1</v>
          </cell>
          <cell r="D2051">
            <v>1</v>
          </cell>
          <cell r="E2051">
            <v>5.76</v>
          </cell>
          <cell r="H2051">
            <v>5.76</v>
          </cell>
        </row>
        <row r="2052">
          <cell r="B2052" t="str">
            <v>CENTRO DE CÓMPUTO - 405</v>
          </cell>
          <cell r="C2052" t="str">
            <v>T-1</v>
          </cell>
          <cell r="D2052">
            <v>1</v>
          </cell>
          <cell r="E2052">
            <v>2.9</v>
          </cell>
          <cell r="H2052">
            <v>2.9</v>
          </cell>
        </row>
        <row r="2053">
          <cell r="B2053" t="str">
            <v>SALA DE REUNIONES - 433</v>
          </cell>
          <cell r="C2053" t="str">
            <v>T-1b</v>
          </cell>
          <cell r="D2053">
            <v>1</v>
          </cell>
          <cell r="E2053">
            <v>0.6</v>
          </cell>
          <cell r="H2053">
            <v>0.6</v>
          </cell>
        </row>
        <row r="2054">
          <cell r="B2054" t="str">
            <v>ADMINISTRADOR - 430</v>
          </cell>
          <cell r="C2054" t="str">
            <v>T-1b</v>
          </cell>
          <cell r="D2054">
            <v>1</v>
          </cell>
          <cell r="E2054">
            <v>0.5</v>
          </cell>
          <cell r="H2054">
            <v>0.5</v>
          </cell>
        </row>
        <row r="2055">
          <cell r="B2055" t="str">
            <v>COORDINADOR - 431 / SECRETARIA Y ESPERA - 432</v>
          </cell>
          <cell r="C2055" t="str">
            <v>T-1b</v>
          </cell>
          <cell r="D2055">
            <v>1</v>
          </cell>
          <cell r="E2055">
            <v>1.3</v>
          </cell>
          <cell r="H2055">
            <v>1.3</v>
          </cell>
        </row>
        <row r="2057">
          <cell r="B2057" t="str">
            <v>SECTOR  S-2A</v>
          </cell>
        </row>
        <row r="2058">
          <cell r="B2058" t="str">
            <v>SEGUNDO PISO</v>
          </cell>
        </row>
        <row r="2059">
          <cell r="B2059" t="str">
            <v>SALA DE ESPERA DE FAMILIARES    COBS - 201</v>
          </cell>
          <cell r="C2059" t="str">
            <v>T01</v>
          </cell>
          <cell r="D2059">
            <v>1</v>
          </cell>
          <cell r="E2059">
            <v>15.58</v>
          </cell>
          <cell r="H2059">
            <v>15.58</v>
          </cell>
        </row>
        <row r="2060">
          <cell r="B2060" t="str">
            <v>(-) PUERTA</v>
          </cell>
          <cell r="C2060" t="str">
            <v xml:space="preserve"> </v>
          </cell>
          <cell r="D2060">
            <v>-1</v>
          </cell>
          <cell r="E2060">
            <v>1</v>
          </cell>
          <cell r="H2060">
            <v>-1</v>
          </cell>
        </row>
        <row r="2061">
          <cell r="B2061" t="str">
            <v>ESTAR DE PERSONAL MAS REPOSTERO    COBS - 208</v>
          </cell>
          <cell r="C2061" t="str">
            <v>T13</v>
          </cell>
          <cell r="D2061">
            <v>1</v>
          </cell>
          <cell r="E2061">
            <v>13.7</v>
          </cell>
          <cell r="H2061">
            <v>13.7</v>
          </cell>
        </row>
        <row r="2062">
          <cell r="B2062" t="str">
            <v>(-) PUERTA</v>
          </cell>
          <cell r="C2062" t="str">
            <v xml:space="preserve"> </v>
          </cell>
          <cell r="D2062">
            <v>-1</v>
          </cell>
          <cell r="E2062">
            <v>0.8</v>
          </cell>
          <cell r="H2062">
            <v>-0.8</v>
          </cell>
        </row>
        <row r="2063">
          <cell r="B2063" t="str">
            <v>ASCENSOR \PCARGA SUCIOS      AS1 - 201</v>
          </cell>
          <cell r="C2063" t="str">
            <v>T02</v>
          </cell>
          <cell r="D2063">
            <v>1</v>
          </cell>
          <cell r="E2063">
            <v>8.75</v>
          </cell>
          <cell r="H2063">
            <v>8.75</v>
          </cell>
        </row>
        <row r="2064">
          <cell r="B2064" t="str">
            <v>(-) MANPARA</v>
          </cell>
          <cell r="C2064" t="str">
            <v xml:space="preserve"> </v>
          </cell>
          <cell r="D2064">
            <v>-1</v>
          </cell>
          <cell r="E2064">
            <v>1.2</v>
          </cell>
          <cell r="H2064">
            <v>-1.2</v>
          </cell>
        </row>
        <row r="2065">
          <cell r="B2065" t="str">
            <v>ASCENSOR \PCARGA LIMPIOS      AS2 - 202</v>
          </cell>
          <cell r="C2065" t="str">
            <v>T02</v>
          </cell>
          <cell r="D2065">
            <v>1</v>
          </cell>
          <cell r="E2065">
            <v>7.65</v>
          </cell>
          <cell r="H2065">
            <v>7.65</v>
          </cell>
        </row>
        <row r="2066">
          <cell r="B2066" t="str">
            <v>(-) MANPARA</v>
          </cell>
          <cell r="C2066" t="str">
            <v xml:space="preserve"> </v>
          </cell>
          <cell r="D2066">
            <v>-1</v>
          </cell>
          <cell r="E2066">
            <v>1.2</v>
          </cell>
          <cell r="H2066">
            <v>-1.2</v>
          </cell>
        </row>
        <row r="2067">
          <cell r="B2067" t="str">
            <v>VESTIDOR DE GESTANTE    COBS - 217</v>
          </cell>
          <cell r="C2067" t="str">
            <v>T07</v>
          </cell>
          <cell r="H2067" t="str">
            <v xml:space="preserve"> </v>
          </cell>
        </row>
        <row r="2068">
          <cell r="B2068" t="str">
            <v>LLEGA A TECHO</v>
          </cell>
          <cell r="D2068">
            <v>1</v>
          </cell>
          <cell r="E2068">
            <v>7.58</v>
          </cell>
          <cell r="H2068">
            <v>7.58</v>
          </cell>
        </row>
        <row r="2069">
          <cell r="B2069" t="str">
            <v>LLEGA A TECHO</v>
          </cell>
          <cell r="D2069">
            <v>1</v>
          </cell>
          <cell r="E2069">
            <v>6.35</v>
          </cell>
          <cell r="H2069">
            <v>6.35</v>
          </cell>
        </row>
        <row r="2070">
          <cell r="A2070" t="str">
            <v xml:space="preserve"> </v>
          </cell>
          <cell r="B2070" t="str">
            <v>LLEGA A VIGA</v>
          </cell>
          <cell r="D2070">
            <v>1</v>
          </cell>
          <cell r="E2070">
            <v>1.95</v>
          </cell>
          <cell r="H2070">
            <v>1.95</v>
          </cell>
        </row>
        <row r="2071">
          <cell r="B2071" t="str">
            <v>(-) PUERTA</v>
          </cell>
          <cell r="D2071">
            <v>-1</v>
          </cell>
          <cell r="E2071">
            <v>0.9</v>
          </cell>
          <cell r="H2071">
            <v>-0.9</v>
          </cell>
        </row>
        <row r="2072">
          <cell r="B2072" t="str">
            <v>TRAB.\PLIMPIO    COBS - 206A</v>
          </cell>
          <cell r="C2072" t="str">
            <v>T20</v>
          </cell>
          <cell r="D2072" t="str">
            <v xml:space="preserve"> </v>
          </cell>
        </row>
        <row r="2073">
          <cell r="B2073" t="str">
            <v>LLEGA A TECHO</v>
          </cell>
          <cell r="D2073">
            <v>1</v>
          </cell>
          <cell r="E2073">
            <v>5.15</v>
          </cell>
          <cell r="H2073">
            <v>5.15</v>
          </cell>
        </row>
        <row r="2074">
          <cell r="A2074" t="str">
            <v xml:space="preserve"> </v>
          </cell>
          <cell r="B2074" t="str">
            <v>LLEGA A VIGA</v>
          </cell>
          <cell r="D2074">
            <v>1</v>
          </cell>
          <cell r="E2074">
            <v>2.4</v>
          </cell>
          <cell r="H2074">
            <v>2.4</v>
          </cell>
        </row>
        <row r="2075">
          <cell r="B2075" t="str">
            <v>SALA DE RECUPERACION POST ANESTESICA CQUI 240</v>
          </cell>
          <cell r="C2075" t="str">
            <v>T19</v>
          </cell>
        </row>
        <row r="2076">
          <cell r="B2076" t="str">
            <v>LLEGA A TECHO</v>
          </cell>
          <cell r="D2076">
            <v>1</v>
          </cell>
          <cell r="E2076">
            <v>9.4</v>
          </cell>
          <cell r="H2076">
            <v>9.4</v>
          </cell>
        </row>
        <row r="2077">
          <cell r="A2077" t="str">
            <v xml:space="preserve"> </v>
          </cell>
          <cell r="B2077" t="str">
            <v>LLEGA A VIGA</v>
          </cell>
          <cell r="D2077">
            <v>1</v>
          </cell>
          <cell r="E2077">
            <v>4.3</v>
          </cell>
          <cell r="H2077">
            <v>4.3</v>
          </cell>
        </row>
        <row r="2078">
          <cell r="B2078" t="str">
            <v>SALA DE PUERPERIO INMEDIATO COBS 223</v>
          </cell>
          <cell r="C2078" t="str">
            <v>T07a</v>
          </cell>
        </row>
        <row r="2079">
          <cell r="B2079" t="str">
            <v>LLEGA A TECHO</v>
          </cell>
          <cell r="D2079">
            <v>1</v>
          </cell>
          <cell r="E2079">
            <v>5.13</v>
          </cell>
          <cell r="H2079">
            <v>5.13</v>
          </cell>
        </row>
        <row r="2080">
          <cell r="A2080" t="str">
            <v xml:space="preserve"> </v>
          </cell>
          <cell r="B2080" t="str">
            <v>LLEGA A VIGA</v>
          </cell>
          <cell r="D2080">
            <v>1</v>
          </cell>
          <cell r="E2080">
            <v>1.75</v>
          </cell>
          <cell r="H2080">
            <v>1.75</v>
          </cell>
        </row>
        <row r="2081">
          <cell r="B2081" t="str">
            <v>(-) PUERTA</v>
          </cell>
          <cell r="D2081">
            <v>-1</v>
          </cell>
          <cell r="E2081">
            <v>1</v>
          </cell>
          <cell r="H2081">
            <v>-1</v>
          </cell>
        </row>
        <row r="2082">
          <cell r="B2082" t="str">
            <v>SALA DE DILATACION    COBS - 222</v>
          </cell>
          <cell r="C2082" t="str">
            <v>T07</v>
          </cell>
        </row>
        <row r="2083">
          <cell r="B2083" t="str">
            <v>LLEGA A TECHO</v>
          </cell>
          <cell r="D2083">
            <v>1</v>
          </cell>
          <cell r="E2083">
            <v>2.42</v>
          </cell>
          <cell r="H2083">
            <v>2.42</v>
          </cell>
        </row>
        <row r="2084">
          <cell r="A2084" t="str">
            <v xml:space="preserve"> </v>
          </cell>
          <cell r="B2084" t="str">
            <v>LLEGA A VIGA</v>
          </cell>
          <cell r="D2084">
            <v>1</v>
          </cell>
          <cell r="E2084">
            <v>10</v>
          </cell>
          <cell r="H2084">
            <v>10</v>
          </cell>
        </row>
        <row r="2085">
          <cell r="B2085" t="str">
            <v>(-) PUERTA</v>
          </cell>
          <cell r="D2085">
            <v>-1</v>
          </cell>
          <cell r="E2085">
            <v>1</v>
          </cell>
          <cell r="H2085">
            <v>-1</v>
          </cell>
        </row>
        <row r="2086">
          <cell r="B2086" t="str">
            <v>RECEPCION  DE MATERIAL SUCIO    CEST - 209</v>
          </cell>
          <cell r="C2086" t="str">
            <v>T07a</v>
          </cell>
        </row>
        <row r="2087">
          <cell r="B2087" t="str">
            <v>LLEGA A TECHO</v>
          </cell>
          <cell r="D2087">
            <v>1</v>
          </cell>
          <cell r="E2087">
            <v>3.53</v>
          </cell>
          <cell r="H2087">
            <v>3.53</v>
          </cell>
        </row>
        <row r="2088">
          <cell r="B2088" t="str">
            <v>SALA DE PARTOS    COBS - 220</v>
          </cell>
          <cell r="C2088" t="str">
            <v>T18</v>
          </cell>
        </row>
        <row r="2089">
          <cell r="B2089" t="str">
            <v>LLEGA A TECHO</v>
          </cell>
          <cell r="D2089">
            <v>1</v>
          </cell>
          <cell r="E2089">
            <v>18.21</v>
          </cell>
          <cell r="H2089">
            <v>18.21</v>
          </cell>
        </row>
        <row r="2090">
          <cell r="B2090" t="str">
            <v>(-) PUERTA</v>
          </cell>
          <cell r="D2090">
            <v>-1</v>
          </cell>
          <cell r="E2090">
            <v>1.44</v>
          </cell>
          <cell r="H2090">
            <v>-1.44</v>
          </cell>
        </row>
        <row r="2091">
          <cell r="B2091" t="str">
            <v>ESTACION DE OBSTETRICIA    COBS - 206</v>
          </cell>
          <cell r="C2091" t="str">
            <v>T22a</v>
          </cell>
        </row>
        <row r="2092">
          <cell r="B2092" t="str">
            <v>LLEGA A TECHO</v>
          </cell>
          <cell r="D2092">
            <v>1</v>
          </cell>
          <cell r="E2092">
            <v>2.85</v>
          </cell>
          <cell r="H2092">
            <v>2.85</v>
          </cell>
        </row>
        <row r="2093">
          <cell r="B2093" t="str">
            <v>ESCLUSA    CEST - 216</v>
          </cell>
          <cell r="C2093" t="str">
            <v>T07a</v>
          </cell>
          <cell r="D2093" t="str">
            <v xml:space="preserve"> </v>
          </cell>
        </row>
        <row r="2094">
          <cell r="B2094" t="str">
            <v>LLEGA A TECHO</v>
          </cell>
          <cell r="D2094">
            <v>1</v>
          </cell>
          <cell r="E2094">
            <v>4.8600000000000003</v>
          </cell>
          <cell r="H2094">
            <v>4.8600000000000003</v>
          </cell>
        </row>
        <row r="2095">
          <cell r="A2095" t="str">
            <v xml:space="preserve"> </v>
          </cell>
          <cell r="B2095" t="str">
            <v>LLEGA A VIGA</v>
          </cell>
          <cell r="D2095">
            <v>1</v>
          </cell>
          <cell r="E2095">
            <v>1.9</v>
          </cell>
          <cell r="H2095">
            <v>1.9</v>
          </cell>
        </row>
        <row r="2096">
          <cell r="B2096" t="str">
            <v>(-) PUERTA</v>
          </cell>
          <cell r="D2096">
            <v>-1</v>
          </cell>
          <cell r="E2096">
            <v>0.9</v>
          </cell>
          <cell r="H2096">
            <v>-0.9</v>
          </cell>
        </row>
        <row r="2097">
          <cell r="B2097" t="str">
            <v>ESCLUSA    CEST - 213</v>
          </cell>
          <cell r="C2097" t="str">
            <v>T07a</v>
          </cell>
        </row>
        <row r="2098">
          <cell r="B2098" t="str">
            <v>LLEGA A TECHO</v>
          </cell>
          <cell r="D2098">
            <v>1</v>
          </cell>
          <cell r="E2098">
            <v>7.99</v>
          </cell>
          <cell r="H2098">
            <v>7.99</v>
          </cell>
        </row>
        <row r="2099">
          <cell r="B2099" t="str">
            <v>(-) PUERTA</v>
          </cell>
          <cell r="D2099">
            <v>-1</v>
          </cell>
          <cell r="E2099">
            <v>1</v>
          </cell>
          <cell r="H2099">
            <v>-1</v>
          </cell>
        </row>
        <row r="2100">
          <cell r="B2100" t="str">
            <v>(-) PUERTA</v>
          </cell>
          <cell r="D2100">
            <v>-1</v>
          </cell>
          <cell r="E2100">
            <v>0.9</v>
          </cell>
          <cell r="H2100">
            <v>-0.9</v>
          </cell>
        </row>
        <row r="2101">
          <cell r="B2101" t="str">
            <v>DESINFECCION DE ALTO NIVEL    CEST - 212 / DESCONTAMINACION, LAVADO Y DESINFECCION    CEST - 211</v>
          </cell>
          <cell r="C2101" t="str">
            <v>T07a</v>
          </cell>
        </row>
        <row r="2102">
          <cell r="B2102" t="str">
            <v>LLEGA A VIGA</v>
          </cell>
          <cell r="D2102">
            <v>1</v>
          </cell>
          <cell r="E2102">
            <v>9.73</v>
          </cell>
          <cell r="H2102">
            <v>9.73</v>
          </cell>
        </row>
        <row r="2103">
          <cell r="B2103" t="str">
            <v>CUARTO DE PRELAVADO INSTRUMENTAL    COBS - 218</v>
          </cell>
          <cell r="C2103" t="str">
            <v>T19a</v>
          </cell>
        </row>
        <row r="2104">
          <cell r="B2104" t="str">
            <v>LLEGA A TECHO</v>
          </cell>
          <cell r="D2104">
            <v>1</v>
          </cell>
          <cell r="E2104">
            <v>6.75</v>
          </cell>
          <cell r="H2104">
            <v>6.75</v>
          </cell>
        </row>
        <row r="2105">
          <cell r="A2105" t="str">
            <v xml:space="preserve"> </v>
          </cell>
          <cell r="B2105" t="str">
            <v>LLEGA A VIGA</v>
          </cell>
          <cell r="D2105">
            <v>1</v>
          </cell>
          <cell r="E2105">
            <v>2.2999999999999998</v>
          </cell>
          <cell r="H2105">
            <v>2.2999999999999998</v>
          </cell>
        </row>
        <row r="2106">
          <cell r="B2106" t="str">
            <v>(-) PUERTA</v>
          </cell>
          <cell r="D2106">
            <v>-1</v>
          </cell>
          <cell r="E2106">
            <v>1</v>
          </cell>
          <cell r="H2106">
            <v>-1</v>
          </cell>
        </row>
        <row r="2107">
          <cell r="B2107" t="str">
            <v>CORREDOR TECNICO CENTRO OBSTETRICO    COBS - 224</v>
          </cell>
          <cell r="C2107" t="str">
            <v>T22</v>
          </cell>
        </row>
        <row r="2108">
          <cell r="B2108" t="str">
            <v>LLEGA A TECHO</v>
          </cell>
          <cell r="D2108">
            <v>1</v>
          </cell>
          <cell r="E2108">
            <v>24.1</v>
          </cell>
          <cell r="H2108">
            <v>24.1</v>
          </cell>
        </row>
        <row r="2109">
          <cell r="B2109" t="str">
            <v>(-) PUERTA</v>
          </cell>
          <cell r="D2109">
            <v>-3</v>
          </cell>
          <cell r="E2109">
            <v>1</v>
          </cell>
          <cell r="H2109">
            <v>-3</v>
          </cell>
        </row>
        <row r="2110">
          <cell r="B2110" t="str">
            <v>(-) VENTANA</v>
          </cell>
          <cell r="D2110">
            <v>-1</v>
          </cell>
          <cell r="E2110">
            <v>3.45</v>
          </cell>
          <cell r="H2110">
            <v>-3.45</v>
          </cell>
        </row>
        <row r="2111">
          <cell r="B2111" t="str">
            <v>CORREDOR TECNICO SERVICIO   COBS - 224A</v>
          </cell>
          <cell r="C2111" t="str">
            <v>T22a</v>
          </cell>
        </row>
        <row r="2112">
          <cell r="B2112" t="str">
            <v>LLEGA A TECHO</v>
          </cell>
          <cell r="D2112">
            <v>1</v>
          </cell>
          <cell r="E2112">
            <v>12.2</v>
          </cell>
          <cell r="H2112">
            <v>12.2</v>
          </cell>
        </row>
        <row r="2113">
          <cell r="B2113" t="str">
            <v>(-) PUERTA</v>
          </cell>
          <cell r="D2113">
            <v>-2</v>
          </cell>
          <cell r="E2113">
            <v>1</v>
          </cell>
          <cell r="H2113">
            <v>-2</v>
          </cell>
        </row>
        <row r="2114">
          <cell r="B2114" t="str">
            <v>(-) PUERTA</v>
          </cell>
          <cell r="D2114">
            <v>-3</v>
          </cell>
          <cell r="E2114">
            <v>0.9</v>
          </cell>
          <cell r="H2114">
            <v>-2.7</v>
          </cell>
        </row>
        <row r="2115">
          <cell r="B2115" t="str">
            <v>CORREDOR TECNICO CENTRALN DE ESTERILIZACION 1    CEST - 201</v>
          </cell>
          <cell r="C2115" t="str">
            <v>T03a</v>
          </cell>
        </row>
        <row r="2116">
          <cell r="B2116" t="str">
            <v>LLEGA A TECHO</v>
          </cell>
          <cell r="D2116">
            <v>1</v>
          </cell>
          <cell r="E2116">
            <v>31.5</v>
          </cell>
          <cell r="H2116">
            <v>31.5</v>
          </cell>
        </row>
        <row r="2117">
          <cell r="B2117" t="str">
            <v>(-) PUERTA</v>
          </cell>
          <cell r="D2117">
            <v>-1</v>
          </cell>
          <cell r="E2117">
            <v>1</v>
          </cell>
          <cell r="H2117">
            <v>-1</v>
          </cell>
        </row>
        <row r="2118">
          <cell r="B2118" t="str">
            <v>(-) PUERTA</v>
          </cell>
          <cell r="D2118">
            <v>-3</v>
          </cell>
          <cell r="E2118">
            <v>1.2</v>
          </cell>
          <cell r="H2118">
            <v>-3.5999999999999996</v>
          </cell>
        </row>
        <row r="2119">
          <cell r="B2119" t="str">
            <v>CORREDOR RIGIDO SUCIO    CQUI - 241</v>
          </cell>
          <cell r="C2119" t="str">
            <v>T19a</v>
          </cell>
          <cell r="D2119" t="str">
            <v xml:space="preserve"> </v>
          </cell>
        </row>
        <row r="2120">
          <cell r="B2120" t="str">
            <v>LLEGA A TECHO</v>
          </cell>
          <cell r="D2120">
            <v>1</v>
          </cell>
          <cell r="E2120">
            <v>18.3</v>
          </cell>
          <cell r="H2120">
            <v>18.3</v>
          </cell>
        </row>
        <row r="2121">
          <cell r="B2121" t="str">
            <v>(-) PUERTA</v>
          </cell>
          <cell r="D2121">
            <v>-1</v>
          </cell>
          <cell r="E2121">
            <v>1.2</v>
          </cell>
          <cell r="H2121">
            <v>-1.2</v>
          </cell>
        </row>
        <row r="2122">
          <cell r="B2122" t="str">
            <v>(-) VENTANA</v>
          </cell>
          <cell r="D2122">
            <v>-1</v>
          </cell>
          <cell r="E2122">
            <v>1.8</v>
          </cell>
          <cell r="H2122">
            <v>-1.8</v>
          </cell>
        </row>
        <row r="2123">
          <cell r="B2123" t="str">
            <v>ATENCION RECIEN NACIDO    COBS - 221</v>
          </cell>
          <cell r="C2123" t="str">
            <v>T18</v>
          </cell>
          <cell r="D2123" t="str">
            <v xml:space="preserve"> </v>
          </cell>
        </row>
        <row r="2124">
          <cell r="B2124" t="str">
            <v>LLEGA A TECHO</v>
          </cell>
          <cell r="D2124">
            <v>1</v>
          </cell>
          <cell r="E2124">
            <v>10.7</v>
          </cell>
          <cell r="H2124">
            <v>10.7</v>
          </cell>
        </row>
        <row r="2125">
          <cell r="B2125" t="str">
            <v>ALMACEN DE MATER. E INSUMOS DE USO DIARIO    CEST - 203</v>
          </cell>
          <cell r="C2125" t="str">
            <v>T07a</v>
          </cell>
        </row>
        <row r="2126">
          <cell r="B2126" t="str">
            <v>LLEGA A TECHO</v>
          </cell>
          <cell r="D2126">
            <v>1</v>
          </cell>
          <cell r="E2126">
            <v>9.35</v>
          </cell>
          <cell r="H2126">
            <v>9.35</v>
          </cell>
        </row>
        <row r="2127">
          <cell r="B2127" t="str">
            <v>(-) PUERTA</v>
          </cell>
          <cell r="D2127">
            <v>-1</v>
          </cell>
          <cell r="E2127">
            <v>0.9</v>
          </cell>
          <cell r="H2127">
            <v>-0.9</v>
          </cell>
        </row>
        <row r="2128">
          <cell r="B2128" t="str">
            <v>\PCLASIFICACION DE MATERIAL SUCIO    CEST - 210 / RECEPCION DE MATERIAL SUCIO CEST - 209</v>
          </cell>
          <cell r="C2128" t="str">
            <v>T07a</v>
          </cell>
        </row>
        <row r="2129">
          <cell r="B2129" t="str">
            <v>LLEGA A TECHO</v>
          </cell>
          <cell r="D2129">
            <v>1</v>
          </cell>
          <cell r="E2129">
            <v>6.17</v>
          </cell>
          <cell r="H2129">
            <v>6.17</v>
          </cell>
        </row>
        <row r="2130">
          <cell r="A2130" t="str">
            <v xml:space="preserve"> </v>
          </cell>
          <cell r="B2130" t="str">
            <v>LLEGA A VIGA</v>
          </cell>
          <cell r="D2130">
            <v>1</v>
          </cell>
          <cell r="E2130">
            <v>2.9</v>
          </cell>
          <cell r="H2130">
            <v>2.9</v>
          </cell>
        </row>
        <row r="2132">
          <cell r="B2132" t="str">
            <v>SECTOR  S-1B</v>
          </cell>
        </row>
        <row r="2133">
          <cell r="B2133" t="str">
            <v>PRIMER PISO</v>
          </cell>
        </row>
        <row r="2134">
          <cell r="B2134" t="str">
            <v>HALL DE ASCENSORES    EME - 127A</v>
          </cell>
          <cell r="C2134" t="str">
            <v>T02</v>
          </cell>
          <cell r="D2134">
            <v>1</v>
          </cell>
          <cell r="E2134">
            <v>11.1</v>
          </cell>
          <cell r="H2134">
            <v>11.1</v>
          </cell>
        </row>
        <row r="2135">
          <cell r="B2135" t="str">
            <v>HALL PUBLICO    EME - 101 / SALA DE ESPERA FAMILIARES    EME - 102</v>
          </cell>
          <cell r="C2135" t="str">
            <v>T01</v>
          </cell>
          <cell r="D2135">
            <v>1</v>
          </cell>
          <cell r="E2135">
            <v>6.95</v>
          </cell>
          <cell r="H2135">
            <v>6.95</v>
          </cell>
        </row>
        <row r="2136">
          <cell r="B2136" t="str">
            <v>SALA DE ESPERA    FAR - 101</v>
          </cell>
          <cell r="C2136" t="str">
            <v>T01</v>
          </cell>
          <cell r="D2136">
            <v>1</v>
          </cell>
          <cell r="E2136">
            <v>5.65</v>
          </cell>
          <cell r="H2136">
            <v>5.65</v>
          </cell>
        </row>
        <row r="2137">
          <cell r="B2137" t="str">
            <v>HALL PUBLICO    CEX - 101</v>
          </cell>
          <cell r="C2137" t="str">
            <v>T01</v>
          </cell>
          <cell r="D2137">
            <v>1</v>
          </cell>
          <cell r="E2137">
            <v>7.4</v>
          </cell>
          <cell r="H2137">
            <v>7.4</v>
          </cell>
        </row>
        <row r="2138">
          <cell r="B2138" t="str">
            <v>CORREDOR PUBLICO 4     PCLI - 102</v>
          </cell>
          <cell r="C2138" t="str">
            <v>T02</v>
          </cell>
          <cell r="D2138">
            <v>1</v>
          </cell>
          <cell r="E2138">
            <v>10.6</v>
          </cell>
          <cell r="H2138">
            <v>10.6</v>
          </cell>
        </row>
        <row r="2139">
          <cell r="B2139" t="str">
            <v>CORREDOR TECNICO 1     EME - 126</v>
          </cell>
          <cell r="C2139" t="str">
            <v>T22</v>
          </cell>
        </row>
        <row r="2140">
          <cell r="B2140" t="str">
            <v>LLEGA A TECHO</v>
          </cell>
          <cell r="D2140">
            <v>1</v>
          </cell>
          <cell r="E2140">
            <v>18.850000000000001</v>
          </cell>
          <cell r="H2140">
            <v>18.850000000000001</v>
          </cell>
        </row>
        <row r="2141">
          <cell r="B2141" t="str">
            <v>LLEGA A VIGA</v>
          </cell>
          <cell r="D2141">
            <v>1</v>
          </cell>
          <cell r="E2141">
            <v>2.8</v>
          </cell>
          <cell r="H2141">
            <v>2.8</v>
          </cell>
        </row>
        <row r="2142">
          <cell r="B2142" t="str">
            <v>(-) PUERTA</v>
          </cell>
          <cell r="D2142">
            <v>-2</v>
          </cell>
          <cell r="E2142">
            <v>1.8</v>
          </cell>
          <cell r="H2142">
            <v>-3.6</v>
          </cell>
        </row>
        <row r="2143">
          <cell r="B2143" t="str">
            <v>(-) PUERTA</v>
          </cell>
          <cell r="D2143">
            <v>-1</v>
          </cell>
          <cell r="E2143">
            <v>0.6</v>
          </cell>
          <cell r="H2143">
            <v>-0.6</v>
          </cell>
        </row>
        <row r="2144">
          <cell r="B2144" t="str">
            <v>CORREDOR TECNICO 2     EME - 127</v>
          </cell>
          <cell r="C2144" t="str">
            <v>T22</v>
          </cell>
        </row>
        <row r="2145">
          <cell r="B2145" t="str">
            <v>LLEGA A TECHO</v>
          </cell>
          <cell r="D2145">
            <v>1</v>
          </cell>
          <cell r="E2145">
            <v>15.330000000000002</v>
          </cell>
          <cell r="H2145">
            <v>15.330000000000002</v>
          </cell>
        </row>
        <row r="2146">
          <cell r="B2146" t="str">
            <v>LLEGA A VIGA</v>
          </cell>
          <cell r="D2146">
            <v>1</v>
          </cell>
          <cell r="E2146">
            <v>5.6</v>
          </cell>
          <cell r="H2146">
            <v>5.6</v>
          </cell>
        </row>
        <row r="2147">
          <cell r="B2147" t="str">
            <v>(-) PUERTA</v>
          </cell>
          <cell r="D2147">
            <v>-2</v>
          </cell>
          <cell r="E2147">
            <v>1.8</v>
          </cell>
          <cell r="H2147">
            <v>-3.6</v>
          </cell>
        </row>
        <row r="2148">
          <cell r="B2148" t="str">
            <v>(-) PUERTA</v>
          </cell>
          <cell r="D2148">
            <v>-3</v>
          </cell>
          <cell r="E2148">
            <v>1</v>
          </cell>
          <cell r="H2148">
            <v>-3</v>
          </cell>
        </row>
        <row r="2149">
          <cell r="B2149" t="str">
            <v>CORREDOR TECNICO 3     EME - 135</v>
          </cell>
          <cell r="C2149" t="str">
            <v>T22b</v>
          </cell>
        </row>
        <row r="2150">
          <cell r="B2150" t="str">
            <v>LLEGA A TECHO</v>
          </cell>
          <cell r="D2150">
            <v>1</v>
          </cell>
          <cell r="E2150">
            <v>13.55</v>
          </cell>
          <cell r="H2150">
            <v>13.55</v>
          </cell>
        </row>
        <row r="2151">
          <cell r="B2151" t="str">
            <v>(-) PUERTA</v>
          </cell>
          <cell r="D2151">
            <v>-1</v>
          </cell>
          <cell r="E2151">
            <v>1.8</v>
          </cell>
          <cell r="H2151">
            <v>-1.8</v>
          </cell>
        </row>
        <row r="2152">
          <cell r="B2152" t="str">
            <v>LABORATORIO DESCENTRALIZADO DE PATOLOGIA CLINICA    EME - 118</v>
          </cell>
          <cell r="C2152" t="str">
            <v>T24b</v>
          </cell>
        </row>
        <row r="2153">
          <cell r="B2153" t="str">
            <v>LLEGA A TECHO</v>
          </cell>
          <cell r="D2153">
            <v>1</v>
          </cell>
          <cell r="E2153">
            <v>7.6</v>
          </cell>
          <cell r="H2153">
            <v>7.6</v>
          </cell>
        </row>
        <row r="2154">
          <cell r="B2154" t="str">
            <v>LLEGA A VIGA</v>
          </cell>
          <cell r="D2154">
            <v>1</v>
          </cell>
          <cell r="E2154">
            <v>2.98</v>
          </cell>
          <cell r="H2154">
            <v>2.98</v>
          </cell>
        </row>
        <row r="2155">
          <cell r="B2155" t="str">
            <v>SALA DE  REHIDRATACION Y NEBULIZACIONES    EME - 136</v>
          </cell>
          <cell r="C2155" t="str">
            <v>T07</v>
          </cell>
        </row>
        <row r="2156">
          <cell r="B2156" t="str">
            <v>LLEGA A TECHO</v>
          </cell>
          <cell r="D2156">
            <v>1</v>
          </cell>
          <cell r="E2156">
            <v>3.96</v>
          </cell>
          <cell r="H2156">
            <v>3.96</v>
          </cell>
        </row>
        <row r="2157">
          <cell r="B2157" t="str">
            <v>LLEGA A VIGA</v>
          </cell>
          <cell r="D2157">
            <v>1</v>
          </cell>
          <cell r="E2157">
            <v>4.2699999999999996</v>
          </cell>
          <cell r="H2157">
            <v>4.2699999999999996</v>
          </cell>
        </row>
        <row r="2158">
          <cell r="B2158" t="str">
            <v>SALA DE ESPERA DE REEVALUACION DE PACIENTES    EME - 115</v>
          </cell>
          <cell r="C2158" t="str">
            <v>T22a</v>
          </cell>
        </row>
        <row r="2159">
          <cell r="B2159" t="str">
            <v>LLEGA A TECHO</v>
          </cell>
          <cell r="D2159">
            <v>1</v>
          </cell>
          <cell r="E2159">
            <v>2.37</v>
          </cell>
          <cell r="H2159">
            <v>2.37</v>
          </cell>
        </row>
        <row r="2160">
          <cell r="B2160" t="str">
            <v>(-) PUERTA</v>
          </cell>
          <cell r="D2160">
            <v>-1</v>
          </cell>
          <cell r="E2160">
            <v>0.6</v>
          </cell>
          <cell r="H2160">
            <v>-0.6</v>
          </cell>
        </row>
        <row r="2161">
          <cell r="B2161" t="str">
            <v>SALA DE OBSERV. AISLADO    EME - 133</v>
          </cell>
          <cell r="C2161" t="str">
            <v>T07a</v>
          </cell>
        </row>
        <row r="2162">
          <cell r="B2162" t="str">
            <v>LLEGA A TECHO</v>
          </cell>
          <cell r="D2162">
            <v>1</v>
          </cell>
          <cell r="E2162">
            <v>16.97</v>
          </cell>
          <cell r="H2162">
            <v>16.97</v>
          </cell>
        </row>
        <row r="2163">
          <cell r="B2163" t="str">
            <v>(-) PUERTA</v>
          </cell>
          <cell r="D2163">
            <v>-1</v>
          </cell>
          <cell r="E2163">
            <v>1.2</v>
          </cell>
          <cell r="H2163">
            <v>-1.2</v>
          </cell>
        </row>
        <row r="2164">
          <cell r="B2164" t="str">
            <v>(-) PUERTA</v>
          </cell>
          <cell r="D2164">
            <v>-1</v>
          </cell>
          <cell r="E2164">
            <v>0.8</v>
          </cell>
          <cell r="H2164">
            <v>-0.8</v>
          </cell>
        </row>
        <row r="2166">
          <cell r="B2166" t="str">
            <v>SECTOR  S-2B</v>
          </cell>
        </row>
        <row r="2167">
          <cell r="B2167" t="str">
            <v>SEGUNDO PISO</v>
          </cell>
        </row>
        <row r="2168">
          <cell r="B2168" t="str">
            <v>SALA DE ESPERA FAMILIAR    CQUI - 205</v>
          </cell>
          <cell r="C2168" t="str">
            <v>T02</v>
          </cell>
          <cell r="D2168">
            <v>1</v>
          </cell>
          <cell r="E2168">
            <v>4.5199999999999996</v>
          </cell>
          <cell r="H2168">
            <v>4.5199999999999996</v>
          </cell>
        </row>
        <row r="2169">
          <cell r="B2169" t="str">
            <v>ESTAR DE PERSONAL ASISTENCIAL + REPOSTERO    CQUI - 212</v>
          </cell>
          <cell r="C2169" t="str">
            <v>T13</v>
          </cell>
          <cell r="D2169">
            <v>1</v>
          </cell>
          <cell r="E2169">
            <v>12.9</v>
          </cell>
          <cell r="H2169">
            <v>12.9</v>
          </cell>
        </row>
        <row r="2170">
          <cell r="B2170" t="str">
            <v>(-) PUERTA</v>
          </cell>
          <cell r="C2170" t="str">
            <v xml:space="preserve"> </v>
          </cell>
          <cell r="D2170">
            <v>-1</v>
          </cell>
          <cell r="E2170">
            <v>1</v>
          </cell>
          <cell r="H2170">
            <v>-1</v>
          </cell>
        </row>
        <row r="2171">
          <cell r="B2171" t="str">
            <v>CORREDOR PUBLICO ZONA NEGRA   CQUI - 203</v>
          </cell>
          <cell r="C2171" t="str">
            <v>T02</v>
          </cell>
          <cell r="D2171">
            <v>1</v>
          </cell>
          <cell r="E2171">
            <v>55.85</v>
          </cell>
          <cell r="H2171">
            <v>55.85</v>
          </cell>
        </row>
        <row r="2172">
          <cell r="B2172" t="str">
            <v>CORREDOR PUBLICO     CEX - 203A</v>
          </cell>
          <cell r="C2172" t="str">
            <v>T02</v>
          </cell>
          <cell r="D2172">
            <v>1</v>
          </cell>
          <cell r="E2172">
            <v>30.95</v>
          </cell>
          <cell r="H2172">
            <v>30.95</v>
          </cell>
        </row>
        <row r="2173">
          <cell r="B2173" t="str">
            <v>ALMACEN DE EQUIPO DE RAYOS X RODABLE    CQUI - 230</v>
          </cell>
          <cell r="C2173" t="str">
            <v>T07</v>
          </cell>
        </row>
        <row r="2174">
          <cell r="B2174" t="str">
            <v>LLEGA A VIGA</v>
          </cell>
          <cell r="D2174">
            <v>1</v>
          </cell>
          <cell r="E2174">
            <v>2</v>
          </cell>
          <cell r="H2174">
            <v>2</v>
          </cell>
        </row>
        <row r="2175">
          <cell r="B2175" t="str">
            <v>ALMACEN INSUMOS Y MAT. ESTERIL    CQUI - 231</v>
          </cell>
          <cell r="C2175" t="str">
            <v>T07</v>
          </cell>
        </row>
        <row r="2176">
          <cell r="B2176" t="str">
            <v>LLEGA A TECHO</v>
          </cell>
          <cell r="D2176">
            <v>1</v>
          </cell>
          <cell r="E2176">
            <v>2.1</v>
          </cell>
          <cell r="H2176">
            <v>2.1</v>
          </cell>
        </row>
        <row r="2177">
          <cell r="B2177" t="str">
            <v>SALA DE INDUCCION ANESTESICA    CQUI - 233</v>
          </cell>
          <cell r="C2177" t="str">
            <v>T19a</v>
          </cell>
        </row>
        <row r="2178">
          <cell r="B2178" t="str">
            <v>LLEGA A TECHO</v>
          </cell>
          <cell r="D2178">
            <v>1</v>
          </cell>
          <cell r="E2178">
            <v>3.9</v>
          </cell>
          <cell r="H2178">
            <v>3.9</v>
          </cell>
        </row>
        <row r="2179">
          <cell r="B2179" t="str">
            <v>LLEGA A VIGA</v>
          </cell>
          <cell r="D2179">
            <v>1</v>
          </cell>
          <cell r="E2179">
            <v>6.17</v>
          </cell>
          <cell r="H2179">
            <v>6.17</v>
          </cell>
        </row>
        <row r="2180">
          <cell r="B2180" t="str">
            <v>(-) PUERTA</v>
          </cell>
          <cell r="D2180">
            <v>-1</v>
          </cell>
          <cell r="E2180">
            <v>1</v>
          </cell>
          <cell r="H2180">
            <v>-1</v>
          </cell>
        </row>
        <row r="2181">
          <cell r="B2181" t="str">
            <v>ALMACEN DE EQUIPOS PARA SALAS DE OPERACIONES    CQUI - 228</v>
          </cell>
          <cell r="C2181" t="str">
            <v>T07</v>
          </cell>
        </row>
        <row r="2182">
          <cell r="B2182" t="str">
            <v>LLEGA A TECHO</v>
          </cell>
          <cell r="D2182">
            <v>1</v>
          </cell>
          <cell r="E2182">
            <v>6.87</v>
          </cell>
          <cell r="H2182">
            <v>6.87</v>
          </cell>
        </row>
        <row r="2183">
          <cell r="B2183" t="str">
            <v>(-) PUERTA</v>
          </cell>
          <cell r="D2183">
            <v>-1</v>
          </cell>
          <cell r="E2183">
            <v>5.87</v>
          </cell>
          <cell r="H2183">
            <v>-5.87</v>
          </cell>
        </row>
        <row r="2184">
          <cell r="B2184" t="str">
            <v>(-) PUERTA</v>
          </cell>
          <cell r="D2184">
            <v>-1</v>
          </cell>
          <cell r="E2184">
            <v>0.9</v>
          </cell>
          <cell r="H2184">
            <v>-0.9</v>
          </cell>
        </row>
        <row r="2185">
          <cell r="B2185" t="str">
            <v>ALMACEN DE MEDICAMENTOS E INSUMOS    CQUI - 232</v>
          </cell>
          <cell r="C2185" t="str">
            <v>T07</v>
          </cell>
        </row>
        <row r="2186">
          <cell r="B2186" t="str">
            <v>LLEGA A TECHO</v>
          </cell>
          <cell r="D2186">
            <v>1</v>
          </cell>
          <cell r="E2186">
            <v>3.32</v>
          </cell>
          <cell r="H2186">
            <v>3.32</v>
          </cell>
        </row>
        <row r="2187">
          <cell r="B2187" t="str">
            <v>LLEGA A VIGA</v>
          </cell>
          <cell r="D2187">
            <v>1</v>
          </cell>
          <cell r="E2187">
            <v>2.2000000000000002</v>
          </cell>
          <cell r="H2187">
            <v>2.2000000000000002</v>
          </cell>
        </row>
        <row r="2188">
          <cell r="B2188" t="str">
            <v>LAVADO DE MANOS 2    CQUI - 234A</v>
          </cell>
          <cell r="C2188" t="str">
            <v>T19</v>
          </cell>
        </row>
        <row r="2189">
          <cell r="B2189" t="str">
            <v>LLEGA A TECHO</v>
          </cell>
          <cell r="D2189">
            <v>1</v>
          </cell>
          <cell r="E2189">
            <v>1.85</v>
          </cell>
          <cell r="H2189">
            <v>1.85</v>
          </cell>
        </row>
        <row r="2190">
          <cell r="B2190" t="str">
            <v>SALA DE OPERACIONES DE CIRUGIA GENERAL MULTIFUNCIONAL    CQUI - 235</v>
          </cell>
          <cell r="C2190" t="str">
            <v>T17</v>
          </cell>
        </row>
        <row r="2191">
          <cell r="B2191" t="str">
            <v>LLEGA A TECHO</v>
          </cell>
          <cell r="D2191">
            <v>1</v>
          </cell>
          <cell r="E2191">
            <v>5.93</v>
          </cell>
          <cell r="H2191">
            <v>5.93</v>
          </cell>
        </row>
        <row r="2192">
          <cell r="B2192" t="str">
            <v>SALA DE OPERACIONES DE GINECOLOGIA Y OBSTETRICIA    CQUI - 236</v>
          </cell>
          <cell r="C2192" t="str">
            <v>T17</v>
          </cell>
        </row>
        <row r="2193">
          <cell r="B2193" t="str">
            <v>LLEGA A TECHO</v>
          </cell>
          <cell r="D2193">
            <v>1</v>
          </cell>
          <cell r="E2193">
            <v>2.5499999999999998</v>
          </cell>
          <cell r="H2193">
            <v>2.5499999999999998</v>
          </cell>
        </row>
        <row r="2194">
          <cell r="B2194" t="str">
            <v>CORREDOR RIGIDO 1    CQUI - 229</v>
          </cell>
          <cell r="C2194" t="str">
            <v>T19</v>
          </cell>
        </row>
        <row r="2195">
          <cell r="B2195" t="str">
            <v>LLEGA A TECHO</v>
          </cell>
          <cell r="D2195">
            <v>1</v>
          </cell>
          <cell r="E2195">
            <v>1.35</v>
          </cell>
          <cell r="H2195">
            <v>1.35</v>
          </cell>
        </row>
        <row r="2196">
          <cell r="B2196" t="str">
            <v>ROPA LIMPIA QUIRURGICA-2    CQUI - 221</v>
          </cell>
          <cell r="C2196" t="str">
            <v>T28a</v>
          </cell>
          <cell r="D2196" t="str">
            <v xml:space="preserve"> </v>
          </cell>
        </row>
        <row r="2197">
          <cell r="B2197" t="str">
            <v>LLEGA A TECHO</v>
          </cell>
          <cell r="D2197">
            <v>1</v>
          </cell>
          <cell r="E2197">
            <v>8.3800000000000008</v>
          </cell>
          <cell r="H2197">
            <v>8.3800000000000008</v>
          </cell>
        </row>
        <row r="2198">
          <cell r="B2198" t="str">
            <v>(-) PUERTA</v>
          </cell>
          <cell r="D2198">
            <v>-1</v>
          </cell>
          <cell r="E2198">
            <v>1</v>
          </cell>
          <cell r="H2198">
            <v>-1</v>
          </cell>
        </row>
        <row r="2200">
          <cell r="B2200" t="str">
            <v>SECTOR  S-1C</v>
          </cell>
        </row>
        <row r="2201">
          <cell r="B2201" t="str">
            <v>PRIMER PISO</v>
          </cell>
        </row>
        <row r="2202">
          <cell r="B2202" t="str">
            <v>CORREDOR PUBLICO 2     CEX - 112</v>
          </cell>
          <cell r="C2202" t="str">
            <v>T02</v>
          </cell>
          <cell r="D2202">
            <v>1</v>
          </cell>
          <cell r="E2202">
            <v>6.85</v>
          </cell>
          <cell r="H2202">
            <v>6.85</v>
          </cell>
        </row>
        <row r="2203">
          <cell r="B2203" t="str">
            <v>HALL DE SERVICIOS     CEX - 112A</v>
          </cell>
          <cell r="C2203" t="str">
            <v>T02</v>
          </cell>
          <cell r="D2203">
            <v>1</v>
          </cell>
          <cell r="E2203">
            <v>8.56</v>
          </cell>
          <cell r="H2203">
            <v>8.56</v>
          </cell>
        </row>
        <row r="2204">
          <cell r="B2204" t="str">
            <v>CORREDOR PUBLICO 1    CEX - 107</v>
          </cell>
          <cell r="C2204" t="str">
            <v>T02</v>
          </cell>
          <cell r="D2204">
            <v>1</v>
          </cell>
          <cell r="E2204">
            <v>18.670000000000002</v>
          </cell>
          <cell r="H2204">
            <v>18.670000000000002</v>
          </cell>
        </row>
        <row r="2205">
          <cell r="B2205" t="str">
            <v>CORREDOR PUBLICO 3    CEX - 115</v>
          </cell>
          <cell r="C2205" t="str">
            <v>T02</v>
          </cell>
          <cell r="D2205">
            <v>1</v>
          </cell>
          <cell r="E2205">
            <v>9.9700000000000006</v>
          </cell>
          <cell r="H2205">
            <v>9.9700000000000006</v>
          </cell>
        </row>
        <row r="2206">
          <cell r="B2206" t="str">
            <v>TOMA DE RAYOS X    CEX - 117A</v>
          </cell>
          <cell r="C2206" t="str">
            <v>T16</v>
          </cell>
          <cell r="D2206">
            <v>1</v>
          </cell>
          <cell r="E2206">
            <v>9.9700000000000006</v>
          </cell>
          <cell r="H2206">
            <v>9.9700000000000006</v>
          </cell>
        </row>
        <row r="2208">
          <cell r="B2208" t="str">
            <v>SECTOR  S-2C</v>
          </cell>
        </row>
        <row r="2209">
          <cell r="B2209" t="str">
            <v>SEGUNDO PISO</v>
          </cell>
        </row>
        <row r="2210">
          <cell r="B2210" t="str">
            <v>SALA DE ESPERA 2    CEX - 210</v>
          </cell>
          <cell r="C2210" t="str">
            <v>T01</v>
          </cell>
          <cell r="D2210">
            <v>1</v>
          </cell>
          <cell r="E2210">
            <v>10.63</v>
          </cell>
          <cell r="H2210">
            <v>10.63</v>
          </cell>
        </row>
        <row r="2211">
          <cell r="B2211" t="str">
            <v>SALA DE ESPERA 2    CEX - 210</v>
          </cell>
          <cell r="C2211" t="str">
            <v>T01</v>
          </cell>
          <cell r="D2211">
            <v>1</v>
          </cell>
          <cell r="E2211">
            <v>7.5</v>
          </cell>
          <cell r="H2211">
            <v>7.5</v>
          </cell>
        </row>
        <row r="2212">
          <cell r="B2212" t="str">
            <v>SALA DE ESPERA 2    CEX - 210</v>
          </cell>
          <cell r="C2212" t="str">
            <v>T01</v>
          </cell>
          <cell r="D2212">
            <v>1</v>
          </cell>
          <cell r="E2212">
            <v>7.5</v>
          </cell>
          <cell r="H2212">
            <v>7.5</v>
          </cell>
        </row>
        <row r="2213">
          <cell r="B2213" t="str">
            <v>SALA DE ESPERA 2    CEX - 210</v>
          </cell>
          <cell r="C2213" t="str">
            <v>T01</v>
          </cell>
          <cell r="D2213">
            <v>1</v>
          </cell>
          <cell r="E2213">
            <v>7.2</v>
          </cell>
          <cell r="H2213">
            <v>7.2</v>
          </cell>
        </row>
        <row r="2214">
          <cell r="B2214" t="str">
            <v>SALA DE ESPERA    ADMI - 202</v>
          </cell>
          <cell r="C2214" t="str">
            <v>T02</v>
          </cell>
          <cell r="D2214">
            <v>1</v>
          </cell>
          <cell r="E2214">
            <v>2.5</v>
          </cell>
          <cell r="H2214">
            <v>2.5</v>
          </cell>
        </row>
        <row r="2215">
          <cell r="B2215" t="str">
            <v>ORIENTACION - CONTROL    CEX - 202</v>
          </cell>
          <cell r="C2215" t="str">
            <v>T01</v>
          </cell>
          <cell r="D2215">
            <v>1</v>
          </cell>
          <cell r="E2215">
            <v>15.64</v>
          </cell>
          <cell r="H2215">
            <v>15.64</v>
          </cell>
        </row>
        <row r="2216">
          <cell r="B2216" t="str">
            <v>CORREDOR PUBLICO    CEX - 220</v>
          </cell>
          <cell r="C2216" t="str">
            <v>T02</v>
          </cell>
          <cell r="D2216">
            <v>1</v>
          </cell>
          <cell r="E2216">
            <v>1.9</v>
          </cell>
          <cell r="H2216">
            <v>1.9</v>
          </cell>
        </row>
        <row r="2217">
          <cell r="B2217" t="str">
            <v>TOPICO DE PROCEDIMIENTOS DE CONSULTA EXTERNA    CEX - 222</v>
          </cell>
          <cell r="C2217" t="str">
            <v>T07</v>
          </cell>
        </row>
        <row r="2218">
          <cell r="A2218" t="str">
            <v xml:space="preserve"> </v>
          </cell>
          <cell r="B2218" t="str">
            <v>LLEGA A VIGA</v>
          </cell>
          <cell r="D2218">
            <v>1</v>
          </cell>
          <cell r="E2218">
            <v>4.04</v>
          </cell>
          <cell r="H2218">
            <v>4.04</v>
          </cell>
        </row>
        <row r="2219">
          <cell r="B2219" t="str">
            <v>DEPÓSITO DE INSUMOS QUÍMICOS - 213</v>
          </cell>
          <cell r="C2219" t="str">
            <v>T01</v>
          </cell>
          <cell r="D2219">
            <v>1</v>
          </cell>
          <cell r="E2219">
            <v>0.8</v>
          </cell>
          <cell r="H2219">
            <v>0.8</v>
          </cell>
        </row>
        <row r="2220">
          <cell r="B2220" t="str">
            <v>OFICINA - 208</v>
          </cell>
          <cell r="C2220" t="str">
            <v>T-1</v>
          </cell>
          <cell r="D2220">
            <v>1</v>
          </cell>
          <cell r="E2220">
            <v>2.4</v>
          </cell>
          <cell r="H2220">
            <v>2.4</v>
          </cell>
        </row>
        <row r="2221">
          <cell r="B2221" t="str">
            <v>DIGITALIZACIÓN - 207</v>
          </cell>
          <cell r="C2221" t="str">
            <v>T-1</v>
          </cell>
          <cell r="D2221">
            <v>1</v>
          </cell>
          <cell r="E2221">
            <v>0.65</v>
          </cell>
          <cell r="H2221">
            <v>0.65</v>
          </cell>
        </row>
        <row r="2222">
          <cell r="B2222" t="str">
            <v>RECEPCIÓN - 203</v>
          </cell>
          <cell r="C2222" t="str">
            <v>T-1</v>
          </cell>
          <cell r="D2222">
            <v>1</v>
          </cell>
          <cell r="E2222">
            <v>2.4</v>
          </cell>
          <cell r="H2222">
            <v>2.4</v>
          </cell>
        </row>
        <row r="2224">
          <cell r="B2224" t="str">
            <v>SECTOR  S-1D</v>
          </cell>
        </row>
        <row r="2225">
          <cell r="B2225" t="str">
            <v>PRIMER PISO</v>
          </cell>
        </row>
        <row r="2226">
          <cell r="B2226" t="str">
            <v>ESCLUSA    PCLI - 110A</v>
          </cell>
          <cell r="C2226" t="str">
            <v>T24b</v>
          </cell>
        </row>
        <row r="2227">
          <cell r="B2227" t="str">
            <v>LLEGA A VIGA</v>
          </cell>
          <cell r="D2227">
            <v>1</v>
          </cell>
          <cell r="E2227">
            <v>1.8</v>
          </cell>
          <cell r="H2227">
            <v>1.8</v>
          </cell>
        </row>
        <row r="2228">
          <cell r="B2228" t="str">
            <v>LABORATORIO DE BIOQUIMICA    PCLI - 109</v>
          </cell>
          <cell r="C2228" t="str">
            <v>T24b</v>
          </cell>
        </row>
        <row r="2229">
          <cell r="B2229" t="str">
            <v>LLEGA A TECHO</v>
          </cell>
          <cell r="D2229">
            <v>1</v>
          </cell>
          <cell r="E2229">
            <v>17.68</v>
          </cell>
          <cell r="H2229">
            <v>17.68</v>
          </cell>
        </row>
        <row r="2230">
          <cell r="B2230" t="str">
            <v>(-) PUERTA</v>
          </cell>
          <cell r="D2230">
            <v>-1</v>
          </cell>
          <cell r="E2230">
            <v>1.2</v>
          </cell>
          <cell r="H2230">
            <v>-1.2</v>
          </cell>
        </row>
        <row r="2231">
          <cell r="B2231" t="str">
            <v>LABORATORIO DE HERMAT./INMUN.    PCLI - 108</v>
          </cell>
          <cell r="C2231" t="str">
            <v>T24b</v>
          </cell>
        </row>
        <row r="2232">
          <cell r="B2232" t="str">
            <v>LLEGA A VIGA</v>
          </cell>
          <cell r="D2232">
            <v>1</v>
          </cell>
          <cell r="E2232">
            <v>4.63</v>
          </cell>
          <cell r="H2232">
            <v>4.63</v>
          </cell>
        </row>
        <row r="2233">
          <cell r="B2233" t="str">
            <v>LABORATORIO DE MICROBIOLOGIA    PCLI - 110</v>
          </cell>
          <cell r="C2233" t="str">
            <v>T24b</v>
          </cell>
        </row>
        <row r="2234">
          <cell r="B2234" t="str">
            <v>LLEGA A TECHO</v>
          </cell>
          <cell r="D2234">
            <v>1</v>
          </cell>
          <cell r="E2234">
            <v>4.2</v>
          </cell>
          <cell r="H2234">
            <v>4.2</v>
          </cell>
        </row>
        <row r="2235">
          <cell r="B2235" t="str">
            <v>LLEGA A VIGA</v>
          </cell>
          <cell r="D2235">
            <v>1</v>
          </cell>
          <cell r="E2235">
            <v>3.8</v>
          </cell>
          <cell r="H2235">
            <v>3.8</v>
          </cell>
        </row>
        <row r="2236">
          <cell r="B2236" t="str">
            <v>CORREDOR PUBLICO 5     PCLI - 101</v>
          </cell>
          <cell r="C2236" t="str">
            <v>T02</v>
          </cell>
          <cell r="D2236">
            <v>1</v>
          </cell>
          <cell r="E2236">
            <v>13.87</v>
          </cell>
          <cell r="H2236">
            <v>13.87</v>
          </cell>
        </row>
        <row r="2237">
          <cell r="B2237" t="str">
            <v>CORREDOR TECNICO 10    FAR - 111</v>
          </cell>
          <cell r="C2237" t="str">
            <v>T02</v>
          </cell>
          <cell r="D2237">
            <v>1</v>
          </cell>
          <cell r="E2237">
            <v>15.52</v>
          </cell>
          <cell r="H2237">
            <v>15.52</v>
          </cell>
        </row>
        <row r="2238">
          <cell r="B2238" t="str">
            <v>CORREDOR TECNICO 10     FAR - 120</v>
          </cell>
          <cell r="C2238" t="str">
            <v>T02</v>
          </cell>
          <cell r="D2238">
            <v>1</v>
          </cell>
          <cell r="E2238">
            <v>26.1</v>
          </cell>
          <cell r="H2238">
            <v>26.1</v>
          </cell>
        </row>
        <row r="2239">
          <cell r="B2239" t="str">
            <v>(-) PUERTA</v>
          </cell>
          <cell r="C2239" t="str">
            <v xml:space="preserve"> </v>
          </cell>
          <cell r="D2239">
            <v>-1</v>
          </cell>
          <cell r="E2239">
            <v>1</v>
          </cell>
          <cell r="H2239">
            <v>-1</v>
          </cell>
        </row>
        <row r="2240">
          <cell r="B2240" t="str">
            <v>CORREDOR TECNICO 8     PCLI - 111</v>
          </cell>
          <cell r="C2240" t="str">
            <v>T02</v>
          </cell>
          <cell r="D2240">
            <v>1</v>
          </cell>
          <cell r="E2240">
            <v>1.3</v>
          </cell>
          <cell r="H2240">
            <v>1.3</v>
          </cell>
        </row>
        <row r="2241">
          <cell r="B2241" t="str">
            <v>CORREDOR TECNICO 9     PCLI - 120</v>
          </cell>
          <cell r="C2241" t="str">
            <v>T02</v>
          </cell>
          <cell r="D2241">
            <v>1</v>
          </cell>
          <cell r="E2241">
            <v>6.45</v>
          </cell>
          <cell r="H2241">
            <v>6.45</v>
          </cell>
        </row>
        <row r="2242">
          <cell r="B2242" t="str">
            <v>LAVADO Y \PDESINFECCION    PCLI - 114</v>
          </cell>
          <cell r="C2242" t="str">
            <v>T24</v>
          </cell>
          <cell r="D2242">
            <v>1</v>
          </cell>
          <cell r="E2242">
            <v>9</v>
          </cell>
          <cell r="H2242">
            <v>9</v>
          </cell>
        </row>
        <row r="2243">
          <cell r="B2243" t="str">
            <v>SALA DE ESPERA    PCLI - 101A</v>
          </cell>
          <cell r="C2243" t="str">
            <v>T01</v>
          </cell>
          <cell r="D2243">
            <v>1</v>
          </cell>
          <cell r="E2243">
            <v>10.6</v>
          </cell>
          <cell r="H2243">
            <v>10.6</v>
          </cell>
        </row>
        <row r="2244">
          <cell r="B2244" t="str">
            <v>(-) PUERTA</v>
          </cell>
          <cell r="C2244" t="str">
            <v xml:space="preserve"> </v>
          </cell>
          <cell r="D2244">
            <v>-1</v>
          </cell>
          <cell r="E2244">
            <v>0.8</v>
          </cell>
          <cell r="H2244">
            <v>-0.8</v>
          </cell>
        </row>
        <row r="2245">
          <cell r="B2245" t="str">
            <v>ESPERA \PHOSPITALIZADOS.    PCLI - 106</v>
          </cell>
          <cell r="C2245" t="str">
            <v>T02</v>
          </cell>
          <cell r="D2245">
            <v>1</v>
          </cell>
          <cell r="E2245">
            <v>2.6</v>
          </cell>
          <cell r="H2245">
            <v>2.6</v>
          </cell>
        </row>
        <row r="2246">
          <cell r="B2246" t="str">
            <v>TOMA DE MUESTRA    PCLI - 107</v>
          </cell>
          <cell r="C2246" t="str">
            <v>T07</v>
          </cell>
        </row>
        <row r="2247">
          <cell r="A2247" t="str">
            <v xml:space="preserve"> </v>
          </cell>
          <cell r="B2247" t="str">
            <v>LLEGA A TECHO</v>
          </cell>
          <cell r="D2247">
            <v>1</v>
          </cell>
          <cell r="E2247">
            <v>2.56</v>
          </cell>
          <cell r="H2247">
            <v>2.56</v>
          </cell>
        </row>
        <row r="2249">
          <cell r="B2249" t="str">
            <v>SECTOR  S-2D</v>
          </cell>
        </row>
        <row r="2250">
          <cell r="B2250" t="str">
            <v>SEGUNDO PISO</v>
          </cell>
        </row>
        <row r="2251">
          <cell r="B2251" t="str">
            <v>CORREDOR  ADMINISTRATIVO  ADMI - 215</v>
          </cell>
          <cell r="C2251" t="str">
            <v>T02</v>
          </cell>
          <cell r="D2251">
            <v>1</v>
          </cell>
          <cell r="E2251">
            <v>2.0299999999999998</v>
          </cell>
          <cell r="H2251">
            <v>2.0299999999999998</v>
          </cell>
        </row>
        <row r="2252">
          <cell r="B2252" t="str">
            <v>CORREDOR    INFO - 201</v>
          </cell>
          <cell r="C2252" t="str">
            <v>T02</v>
          </cell>
          <cell r="D2252">
            <v>1</v>
          </cell>
          <cell r="E2252">
            <v>28</v>
          </cell>
          <cell r="H2252">
            <v>28</v>
          </cell>
        </row>
        <row r="2253">
          <cell r="B2253" t="str">
            <v>CORREDOR  ADMINISTRATIVO  ADMI - 201</v>
          </cell>
          <cell r="C2253" t="str">
            <v>T02</v>
          </cell>
          <cell r="D2253">
            <v>1</v>
          </cell>
          <cell r="E2253">
            <v>27.75</v>
          </cell>
          <cell r="H2253">
            <v>27.75</v>
          </cell>
        </row>
        <row r="2254">
          <cell r="B2254" t="str">
            <v>CORREDOR    ADMI - 218</v>
          </cell>
          <cell r="C2254" t="str">
            <v>T02</v>
          </cell>
          <cell r="D2254">
            <v>1</v>
          </cell>
          <cell r="E2254">
            <v>7.3</v>
          </cell>
          <cell r="H2254">
            <v>7.3</v>
          </cell>
        </row>
        <row r="2255">
          <cell r="B2255" t="str">
            <v>ALMACEN DE EQUIPOS Y MATERIALES    COBS - 212</v>
          </cell>
          <cell r="C2255" t="str">
            <v>T28</v>
          </cell>
        </row>
        <row r="2256">
          <cell r="B2256" t="str">
            <v>LLEGA A TECHO</v>
          </cell>
          <cell r="D2256">
            <v>1</v>
          </cell>
          <cell r="E2256">
            <v>6.25</v>
          </cell>
          <cell r="H2256">
            <v>6.25</v>
          </cell>
        </row>
        <row r="2257">
          <cell r="B2257" t="str">
            <v>LLEGA A VIGA</v>
          </cell>
          <cell r="D2257">
            <v>1</v>
          </cell>
          <cell r="E2257">
            <v>5.25</v>
          </cell>
          <cell r="H2257">
            <v>5.25</v>
          </cell>
        </row>
        <row r="2258">
          <cell r="B2258" t="str">
            <v>(-) PUERTA</v>
          </cell>
          <cell r="D2258">
            <v>-1</v>
          </cell>
          <cell r="E2258">
            <v>1</v>
          </cell>
          <cell r="H2258">
            <v>-1</v>
          </cell>
        </row>
        <row r="2260">
          <cell r="B2260" t="str">
            <v>SECTOR  S-1G</v>
          </cell>
        </row>
        <row r="2261">
          <cell r="B2261" t="str">
            <v>PRIMER PISO</v>
          </cell>
        </row>
        <row r="2262">
          <cell r="B2262" t="str">
            <v>RECEPCION Y ALMAC. DE MUESTRAS DE ANATOMIA PATOLOG.    APAT - 104</v>
          </cell>
          <cell r="C2262" t="str">
            <v>T01</v>
          </cell>
          <cell r="H2262">
            <v>0</v>
          </cell>
        </row>
        <row r="2263">
          <cell r="B2263" t="str">
            <v>LLEGA A TECHO</v>
          </cell>
          <cell r="D2263">
            <v>1</v>
          </cell>
          <cell r="E2263">
            <v>20.5</v>
          </cell>
          <cell r="H2263">
            <v>20.5</v>
          </cell>
        </row>
        <row r="2264">
          <cell r="B2264" t="str">
            <v>LLEGA A VIGA</v>
          </cell>
          <cell r="D2264">
            <v>1</v>
          </cell>
          <cell r="E2264">
            <v>5.35</v>
          </cell>
          <cell r="H2264">
            <v>5.35</v>
          </cell>
        </row>
        <row r="2265">
          <cell r="B2265" t="str">
            <v>(-) PUERTA</v>
          </cell>
          <cell r="D2265">
            <v>-1</v>
          </cell>
          <cell r="E2265">
            <v>1</v>
          </cell>
          <cell r="H2265">
            <v>-1</v>
          </cell>
        </row>
        <row r="2266">
          <cell r="B2266" t="str">
            <v>SALA DE ESPERA DE DEUDOS    APAT - 102</v>
          </cell>
          <cell r="C2266" t="str">
            <v>T01</v>
          </cell>
          <cell r="D2266">
            <v>1</v>
          </cell>
          <cell r="E2266">
            <v>13</v>
          </cell>
          <cell r="H2266">
            <v>13</v>
          </cell>
        </row>
        <row r="2267">
          <cell r="B2267" t="str">
            <v>LLEGA A TECHO</v>
          </cell>
          <cell r="D2267">
            <v>1</v>
          </cell>
          <cell r="E2267">
            <v>9.1999999999999993</v>
          </cell>
          <cell r="H2267">
            <v>9.1999999999999993</v>
          </cell>
        </row>
        <row r="2268">
          <cell r="B2268" t="str">
            <v>LLEGA A VIGA</v>
          </cell>
          <cell r="D2268">
            <v>1</v>
          </cell>
          <cell r="E2268">
            <v>7.73</v>
          </cell>
          <cell r="H2268">
            <v>7.73</v>
          </cell>
        </row>
        <row r="2269">
          <cell r="B2269" t="str">
            <v>(-) MANPARA</v>
          </cell>
          <cell r="D2269">
            <v>-1</v>
          </cell>
          <cell r="E2269">
            <v>3.82</v>
          </cell>
          <cell r="H2269">
            <v>-3.82</v>
          </cell>
        </row>
        <row r="2270">
          <cell r="B2270" t="str">
            <v>(-) PUERTA</v>
          </cell>
          <cell r="D2270">
            <v>-1</v>
          </cell>
          <cell r="E2270">
            <v>0.9</v>
          </cell>
          <cell r="H2270">
            <v>-0.9</v>
          </cell>
        </row>
        <row r="2271">
          <cell r="B2271" t="str">
            <v>(-) PUERTA</v>
          </cell>
          <cell r="D2271">
            <v>-1</v>
          </cell>
          <cell r="E2271">
            <v>0.8</v>
          </cell>
          <cell r="H2271">
            <v>-0.8</v>
          </cell>
        </row>
        <row r="2273">
          <cell r="B2273" t="str">
            <v>SECTOR  S-1I</v>
          </cell>
        </row>
        <row r="2274">
          <cell r="B2274" t="str">
            <v>PRIMER PISO</v>
          </cell>
        </row>
        <row r="2275">
          <cell r="B2275" t="str">
            <v>EMVASADO Y REFRIGERACION    NDIET - 122 / SANITIZADO \PDE ENVASES    NDIET - 124</v>
          </cell>
          <cell r="C2275" t="str">
            <v>T26</v>
          </cell>
          <cell r="D2275">
            <v>1</v>
          </cell>
          <cell r="E2275">
            <v>13.02</v>
          </cell>
          <cell r="H2275">
            <v>13.02</v>
          </cell>
        </row>
        <row r="2276">
          <cell r="B2276" t="str">
            <v>ANTECAMARA    NDIET - 121A</v>
          </cell>
          <cell r="C2276" t="str">
            <v>T26</v>
          </cell>
          <cell r="D2276">
            <v>1</v>
          </cell>
          <cell r="E2276">
            <v>7.75</v>
          </cell>
          <cell r="H2276">
            <v>7.75</v>
          </cell>
        </row>
        <row r="2277">
          <cell r="B2277" t="str">
            <v>ESTERILIZACION \PY \PDISTRIBUCION     NDIET - 123</v>
          </cell>
          <cell r="C2277" t="str">
            <v>T26</v>
          </cell>
          <cell r="D2277">
            <v>1</v>
          </cell>
          <cell r="E2277">
            <v>4.32</v>
          </cell>
          <cell r="H2277">
            <v>4.32</v>
          </cell>
        </row>
        <row r="2278">
          <cell r="B2278" t="str">
            <v>LAVADO Y ALMACEN \PDE VAJILLAS \PY MENAJE    NDIET - 132</v>
          </cell>
          <cell r="C2278" t="str">
            <v>T26</v>
          </cell>
          <cell r="D2278">
            <v>1</v>
          </cell>
          <cell r="E2278">
            <v>10.1</v>
          </cell>
          <cell r="H2278">
            <v>10.1</v>
          </cell>
        </row>
        <row r="2279">
          <cell r="B2279" t="str">
            <v>PREPARACIÓN \PY COCCION DE ALIMENTOS    NDIET - 126</v>
          </cell>
          <cell r="C2279" t="str">
            <v>T26</v>
          </cell>
          <cell r="D2279">
            <v>1</v>
          </cell>
          <cell r="E2279">
            <v>25.15</v>
          </cell>
          <cell r="H2279">
            <v>25.15</v>
          </cell>
        </row>
        <row r="2280">
          <cell r="B2280" t="str">
            <v>PREPARACION DE FORMULAS    NDIET - 121</v>
          </cell>
          <cell r="C2280" t="str">
            <v>T26</v>
          </cell>
          <cell r="D2280">
            <v>1</v>
          </cell>
          <cell r="E2280">
            <v>14.15</v>
          </cell>
          <cell r="H2280">
            <v>14.15</v>
          </cell>
        </row>
        <row r="2281">
          <cell r="B2281" t="str">
            <v>(-) PUERTA</v>
          </cell>
          <cell r="C2281" t="str">
            <v xml:space="preserve"> </v>
          </cell>
          <cell r="D2281">
            <v>-1</v>
          </cell>
          <cell r="E2281">
            <v>1</v>
          </cell>
          <cell r="H2281">
            <v>-1</v>
          </cell>
        </row>
        <row r="2282">
          <cell r="B2282" t="str">
            <v>AREA CLIMATIZADA    CFRIO - 105</v>
          </cell>
          <cell r="C2282" t="str">
            <v>T32</v>
          </cell>
        </row>
        <row r="2283">
          <cell r="B2283" t="str">
            <v>LLEGA A TECHO</v>
          </cell>
          <cell r="D2283">
            <v>1</v>
          </cell>
          <cell r="E2283">
            <v>6.55</v>
          </cell>
          <cell r="H2283">
            <v>6.55</v>
          </cell>
        </row>
        <row r="2284">
          <cell r="B2284" t="str">
            <v>LLEGA A VIGA</v>
          </cell>
          <cell r="D2284">
            <v>1</v>
          </cell>
          <cell r="E2284">
            <v>14.65</v>
          </cell>
          <cell r="H2284">
            <v>14.65</v>
          </cell>
        </row>
        <row r="2285">
          <cell r="B2285" t="str">
            <v>(-) PUERTA</v>
          </cell>
          <cell r="D2285">
            <v>-1</v>
          </cell>
          <cell r="E2285">
            <v>1</v>
          </cell>
          <cell r="H2285">
            <v>-1</v>
          </cell>
        </row>
        <row r="2286">
          <cell r="B2286" t="str">
            <v>AREA DE CAMARAS FRIAS    CFRIO - 104</v>
          </cell>
          <cell r="C2286" t="str">
            <v>T32</v>
          </cell>
          <cell r="D2286" t="str">
            <v xml:space="preserve"> </v>
          </cell>
        </row>
        <row r="2287">
          <cell r="B2287" t="str">
            <v>LLEGA A TECHO</v>
          </cell>
          <cell r="D2287">
            <v>1</v>
          </cell>
          <cell r="E2287">
            <v>4.95</v>
          </cell>
          <cell r="H2287">
            <v>4.95</v>
          </cell>
        </row>
        <row r="2288">
          <cell r="B2288" t="str">
            <v>LLEGA A VIGA</v>
          </cell>
          <cell r="D2288">
            <v>1</v>
          </cell>
          <cell r="E2288">
            <v>15.3</v>
          </cell>
          <cell r="H2288">
            <v>15.3</v>
          </cell>
        </row>
        <row r="2289">
          <cell r="B2289" t="str">
            <v>(-) PUERTA</v>
          </cell>
          <cell r="D2289">
            <v>-1</v>
          </cell>
          <cell r="E2289">
            <v>1</v>
          </cell>
          <cell r="H2289">
            <v>-1</v>
          </cell>
        </row>
        <row r="2291">
          <cell r="B2291" t="str">
            <v>SECTOR  S-3A</v>
          </cell>
        </row>
        <row r="2292">
          <cell r="B2292" t="str">
            <v>TERCER PISO</v>
          </cell>
        </row>
        <row r="2293">
          <cell r="B2293" t="str">
            <v>ASCENSOR CARGA SUCIOS  AS1 - 301</v>
          </cell>
          <cell r="C2293" t="str">
            <v>T02</v>
          </cell>
          <cell r="D2293">
            <v>1</v>
          </cell>
          <cell r="E2293">
            <v>6.85</v>
          </cell>
          <cell r="H2293">
            <v>6.85</v>
          </cell>
        </row>
        <row r="2294">
          <cell r="B2294" t="str">
            <v>ASCENSOR CARGA LIMPIOS  AS2 - 302</v>
          </cell>
          <cell r="C2294" t="str">
            <v>T02</v>
          </cell>
          <cell r="D2294">
            <v>1</v>
          </cell>
          <cell r="E2294">
            <v>5.76</v>
          </cell>
          <cell r="H2294">
            <v>5.76</v>
          </cell>
        </row>
        <row r="2296">
          <cell r="B2296" t="str">
            <v>SECTOR  S-3B</v>
          </cell>
        </row>
        <row r="2297">
          <cell r="B2297" t="str">
            <v>TERCER PISO</v>
          </cell>
        </row>
        <row r="2298">
          <cell r="B2298" t="str">
            <v>REPOSTERO    HOSP - 347</v>
          </cell>
          <cell r="C2298" t="str">
            <v>T13</v>
          </cell>
          <cell r="D2298">
            <v>1</v>
          </cell>
          <cell r="E2298">
            <v>11.75</v>
          </cell>
          <cell r="H2298">
            <v>11.75</v>
          </cell>
        </row>
        <row r="2299">
          <cell r="B2299" t="str">
            <v>ALMACEN DE EQUIPOS E INSTRUMENTAL\P1    HOSP - 348</v>
          </cell>
          <cell r="C2299" t="str">
            <v>T28</v>
          </cell>
        </row>
        <row r="2300">
          <cell r="B2300" t="str">
            <v>LLEGA A TECHO</v>
          </cell>
          <cell r="D2300">
            <v>1</v>
          </cell>
          <cell r="E2300">
            <v>5.4</v>
          </cell>
          <cell r="H2300">
            <v>5.4</v>
          </cell>
        </row>
        <row r="2301">
          <cell r="B2301" t="str">
            <v>CORREDOR    HOSP - 362</v>
          </cell>
          <cell r="C2301" t="str">
            <v>T22</v>
          </cell>
          <cell r="D2301" t="str">
            <v xml:space="preserve"> </v>
          </cell>
        </row>
        <row r="2302">
          <cell r="B2302" t="str">
            <v>LLEGA A TECHO</v>
          </cell>
          <cell r="D2302">
            <v>1</v>
          </cell>
          <cell r="E2302">
            <v>54.17</v>
          </cell>
          <cell r="H2302">
            <v>54.17</v>
          </cell>
        </row>
        <row r="2303">
          <cell r="B2303" t="str">
            <v>LLEGA A VIGA</v>
          </cell>
          <cell r="D2303">
            <v>1</v>
          </cell>
          <cell r="E2303">
            <v>2.2999999999999998</v>
          </cell>
          <cell r="H2303">
            <v>2.2999999999999998</v>
          </cell>
        </row>
        <row r="2304">
          <cell r="B2304" t="str">
            <v>(-) PUERTA</v>
          </cell>
          <cell r="D2304">
            <v>-2</v>
          </cell>
          <cell r="E2304">
            <v>1.8</v>
          </cell>
          <cell r="H2304">
            <v>-3.6</v>
          </cell>
        </row>
        <row r="2305">
          <cell r="B2305" t="str">
            <v>(-) PUERTA</v>
          </cell>
          <cell r="D2305">
            <v>-3</v>
          </cell>
          <cell r="E2305">
            <v>1.2</v>
          </cell>
          <cell r="H2305">
            <v>-3.5999999999999996</v>
          </cell>
        </row>
        <row r="2306">
          <cell r="B2306" t="str">
            <v>(-) PUERTA</v>
          </cell>
          <cell r="D2306">
            <v>-6</v>
          </cell>
          <cell r="E2306">
            <v>1</v>
          </cell>
          <cell r="H2306">
            <v>-6</v>
          </cell>
        </row>
        <row r="2307">
          <cell r="B2307" t="str">
            <v>(-) PUERTA</v>
          </cell>
          <cell r="D2307">
            <v>-1</v>
          </cell>
          <cell r="E2307">
            <v>1</v>
          </cell>
          <cell r="H2307">
            <v>-1</v>
          </cell>
        </row>
        <row r="2308">
          <cell r="B2308" t="str">
            <v>(-) PUERTA</v>
          </cell>
          <cell r="D2308">
            <v>-3</v>
          </cell>
          <cell r="E2308">
            <v>0.9</v>
          </cell>
          <cell r="H2308">
            <v>-2.7</v>
          </cell>
        </row>
        <row r="2309">
          <cell r="B2309" t="str">
            <v>(-) PUERTA</v>
          </cell>
          <cell r="D2309">
            <v>-6</v>
          </cell>
          <cell r="E2309">
            <v>0.6</v>
          </cell>
          <cell r="H2309">
            <v>-3.5999999999999996</v>
          </cell>
        </row>
        <row r="2310">
          <cell r="B2310" t="str">
            <v>ESCLUSA    HOSP - 337B</v>
          </cell>
          <cell r="C2310" t="str">
            <v>T07a</v>
          </cell>
        </row>
        <row r="2311">
          <cell r="B2311" t="str">
            <v>LLEGA A TECHO</v>
          </cell>
          <cell r="D2311">
            <v>1</v>
          </cell>
          <cell r="E2311">
            <v>4.5199999999999996</v>
          </cell>
          <cell r="H2311">
            <v>4.5199999999999996</v>
          </cell>
        </row>
        <row r="2312">
          <cell r="B2312" t="str">
            <v>LLEGA A VIGA</v>
          </cell>
          <cell r="D2312">
            <v>1</v>
          </cell>
          <cell r="E2312">
            <v>2.0299999999999998</v>
          </cell>
          <cell r="H2312">
            <v>2.0299999999999998</v>
          </cell>
        </row>
        <row r="2313">
          <cell r="B2313" t="str">
            <v>(-) PUERTA</v>
          </cell>
          <cell r="D2313">
            <v>-1</v>
          </cell>
          <cell r="E2313">
            <v>1.2</v>
          </cell>
          <cell r="H2313">
            <v>-1.2</v>
          </cell>
        </row>
        <row r="2314">
          <cell r="B2314" t="str">
            <v>ESTACION DE CAMILLAS Y SILLAS DE RUEDAS    HOSP - 344</v>
          </cell>
          <cell r="C2314" t="str">
            <v>T22</v>
          </cell>
        </row>
        <row r="2315">
          <cell r="B2315" t="str">
            <v>LLEGA A TECHO</v>
          </cell>
          <cell r="D2315">
            <v>1</v>
          </cell>
          <cell r="E2315">
            <v>2.72</v>
          </cell>
          <cell r="H2315">
            <v>2.72</v>
          </cell>
        </row>
        <row r="2316">
          <cell r="B2316" t="str">
            <v>LLEGA A VIGA</v>
          </cell>
          <cell r="D2316">
            <v>1</v>
          </cell>
          <cell r="E2316">
            <v>3.22</v>
          </cell>
          <cell r="H2316">
            <v>3.22</v>
          </cell>
        </row>
        <row r="2317">
          <cell r="B2317" t="str">
            <v>ESTACION DE\PENFERMERAS 1    HOSP - 342</v>
          </cell>
          <cell r="C2317" t="str">
            <v>T22a</v>
          </cell>
        </row>
        <row r="2318">
          <cell r="B2318" t="str">
            <v>LLEGA A TECHO</v>
          </cell>
          <cell r="D2318">
            <v>1</v>
          </cell>
          <cell r="E2318">
            <v>6.53</v>
          </cell>
          <cell r="H2318">
            <v>6.53</v>
          </cell>
        </row>
        <row r="2319">
          <cell r="B2319" t="str">
            <v>(-) PUERTA</v>
          </cell>
          <cell r="D2319">
            <v>-1</v>
          </cell>
          <cell r="E2319">
            <v>0.9</v>
          </cell>
          <cell r="H2319">
            <v>-0.9</v>
          </cell>
        </row>
        <row r="2320">
          <cell r="B2320" t="str">
            <v>SALA DE HOSP. ADOLESCENTES 2 CAMAS    HOSP - 334</v>
          </cell>
          <cell r="C2320" t="str">
            <v>T27</v>
          </cell>
        </row>
        <row r="2321">
          <cell r="B2321" t="str">
            <v>LLEGA A TECHO</v>
          </cell>
          <cell r="D2321">
            <v>1</v>
          </cell>
          <cell r="E2321">
            <v>4.7</v>
          </cell>
          <cell r="H2321">
            <v>4.7</v>
          </cell>
        </row>
        <row r="2322">
          <cell r="B2322" t="str">
            <v>LLEGA A VIGA</v>
          </cell>
          <cell r="D2322">
            <v>1</v>
          </cell>
          <cell r="E2322">
            <v>4.8499999999999996</v>
          </cell>
          <cell r="H2322">
            <v>4.8499999999999996</v>
          </cell>
        </row>
        <row r="2323">
          <cell r="B2323" t="str">
            <v>(-) PUERTA</v>
          </cell>
          <cell r="D2323">
            <v>-1</v>
          </cell>
          <cell r="E2323">
            <v>1.2</v>
          </cell>
          <cell r="H2323">
            <v>-1.2</v>
          </cell>
        </row>
        <row r="2324">
          <cell r="B2324" t="str">
            <v>(-) PUERTA</v>
          </cell>
          <cell r="D2324">
            <v>-1</v>
          </cell>
          <cell r="E2324">
            <v>0.8</v>
          </cell>
          <cell r="H2324">
            <v>-0.8</v>
          </cell>
        </row>
        <row r="2325">
          <cell r="B2325" t="str">
            <v>SALA DE HOSP. AISLADOS  1 CAMA (PEDIATRIA)    HOSP - 337</v>
          </cell>
          <cell r="C2325" t="str">
            <v>T07a</v>
          </cell>
        </row>
        <row r="2326">
          <cell r="B2326" t="str">
            <v>LLEGA A TECHO</v>
          </cell>
          <cell r="D2326">
            <v>1</v>
          </cell>
          <cell r="E2326">
            <v>6.53</v>
          </cell>
          <cell r="H2326">
            <v>6.53</v>
          </cell>
        </row>
        <row r="2327">
          <cell r="B2327" t="str">
            <v>LLEGA A VIGA</v>
          </cell>
          <cell r="D2327">
            <v>1</v>
          </cell>
          <cell r="E2327">
            <v>3.9</v>
          </cell>
          <cell r="H2327">
            <v>3.9</v>
          </cell>
        </row>
        <row r="2328">
          <cell r="B2328" t="str">
            <v>(-) PUERTA</v>
          </cell>
          <cell r="D2328">
            <v>-1</v>
          </cell>
          <cell r="E2328">
            <v>1.2</v>
          </cell>
          <cell r="H2328">
            <v>-1.2</v>
          </cell>
        </row>
        <row r="2329">
          <cell r="B2329" t="str">
            <v>(-) PUERTA</v>
          </cell>
          <cell r="D2329">
            <v>-1</v>
          </cell>
          <cell r="E2329">
            <v>0.8</v>
          </cell>
          <cell r="H2329">
            <v>-0.8</v>
          </cell>
        </row>
        <row r="2330">
          <cell r="B2330" t="str">
            <v>SALA DE HOSP.\PADULTOS \PMUJERES DE 2 CAMAS N°1    HOSP - 330</v>
          </cell>
          <cell r="C2330" t="str">
            <v>T27</v>
          </cell>
        </row>
        <row r="2331">
          <cell r="B2331" t="str">
            <v>LLEGA A TECHO</v>
          </cell>
          <cell r="D2331">
            <v>1</v>
          </cell>
          <cell r="E2331">
            <v>4.2699999999999996</v>
          </cell>
          <cell r="H2331">
            <v>4.2699999999999996</v>
          </cell>
        </row>
        <row r="2332">
          <cell r="B2332" t="str">
            <v>LLEGA A VIGA</v>
          </cell>
          <cell r="D2332">
            <v>1</v>
          </cell>
          <cell r="E2332">
            <v>3.03</v>
          </cell>
          <cell r="H2332">
            <v>3.03</v>
          </cell>
        </row>
        <row r="2333">
          <cell r="B2333" t="str">
            <v>(-) PUERTA</v>
          </cell>
          <cell r="D2333">
            <v>-1</v>
          </cell>
          <cell r="E2333">
            <v>0.8</v>
          </cell>
          <cell r="H2333">
            <v>-0.8</v>
          </cell>
        </row>
        <row r="2334">
          <cell r="B2334" t="str">
            <v>SALA DE HOSP.\PADULTOS \PMUJERES DE 2 CAMAS N°2    HOSP - 329</v>
          </cell>
          <cell r="C2334" t="str">
            <v>T27</v>
          </cell>
        </row>
        <row r="2335">
          <cell r="B2335" t="str">
            <v>LLEGA A TECHO</v>
          </cell>
          <cell r="D2335">
            <v>1</v>
          </cell>
          <cell r="E2335">
            <v>4.2699999999999996</v>
          </cell>
          <cell r="H2335">
            <v>4.2699999999999996</v>
          </cell>
        </row>
        <row r="2336">
          <cell r="B2336" t="str">
            <v>LLEGA A VIGA</v>
          </cell>
          <cell r="D2336">
            <v>1</v>
          </cell>
          <cell r="E2336">
            <v>4.01</v>
          </cell>
          <cell r="H2336">
            <v>4.01</v>
          </cell>
        </row>
        <row r="2337">
          <cell r="B2337" t="str">
            <v>(-) PUERTA</v>
          </cell>
          <cell r="D2337">
            <v>-1</v>
          </cell>
          <cell r="E2337">
            <v>0.8</v>
          </cell>
          <cell r="H2337">
            <v>-0.8</v>
          </cell>
        </row>
        <row r="2338">
          <cell r="B2338" t="str">
            <v>SALA DE HOSP.\PADULTOS \PMUJERES DE 2 CAMAS N°3    HOSP - 328</v>
          </cell>
          <cell r="C2338" t="str">
            <v>T27</v>
          </cell>
          <cell r="D2338" t="str">
            <v xml:space="preserve"> </v>
          </cell>
        </row>
        <row r="2339">
          <cell r="B2339" t="str">
            <v>LLEGA A TECHO</v>
          </cell>
          <cell r="D2339">
            <v>1</v>
          </cell>
          <cell r="E2339">
            <v>4.8</v>
          </cell>
          <cell r="H2339">
            <v>4.8</v>
          </cell>
        </row>
        <row r="2340">
          <cell r="B2340" t="str">
            <v>LLEGA A VIGA</v>
          </cell>
          <cell r="D2340">
            <v>1</v>
          </cell>
          <cell r="E2340">
            <v>3.83</v>
          </cell>
          <cell r="H2340">
            <v>3.83</v>
          </cell>
        </row>
        <row r="2341">
          <cell r="B2341" t="str">
            <v>(-) PUERTA</v>
          </cell>
          <cell r="D2341">
            <v>-1</v>
          </cell>
          <cell r="E2341">
            <v>0.8</v>
          </cell>
          <cell r="H2341">
            <v>-0.8</v>
          </cell>
        </row>
        <row r="2342">
          <cell r="B2342" t="str">
            <v>SALA DE HOSP.\PADULTOS \PMUJERES DE 2 CAMAS N°4    HOSP - 327</v>
          </cell>
          <cell r="C2342" t="str">
            <v>T27</v>
          </cell>
        </row>
        <row r="2343">
          <cell r="B2343" t="str">
            <v>LLEGA A TECHO</v>
          </cell>
          <cell r="D2343">
            <v>1</v>
          </cell>
          <cell r="E2343">
            <v>4.2699999999999996</v>
          </cell>
          <cell r="H2343">
            <v>4.2699999999999996</v>
          </cell>
        </row>
        <row r="2347">
          <cell r="A2347" t="str">
            <v>ITEM</v>
          </cell>
          <cell r="B2347" t="str">
            <v>DESCRIPCION</v>
          </cell>
          <cell r="C2347" t="str">
            <v>TIPO</v>
          </cell>
          <cell r="D2347" t="str">
            <v>Cantid.</v>
          </cell>
          <cell r="E2347" t="str">
            <v xml:space="preserve">LARGO </v>
          </cell>
          <cell r="F2347" t="str">
            <v>ALTO</v>
          </cell>
          <cell r="G2347" t="str">
            <v>ANCHO</v>
          </cell>
          <cell r="H2347" t="str">
            <v>PARCIAL</v>
          </cell>
          <cell r="I2347" t="str">
            <v>TOTAL</v>
          </cell>
          <cell r="J2347" t="str">
            <v>UND</v>
          </cell>
        </row>
        <row r="2348">
          <cell r="A2348" t="str">
            <v>01.05.02.07</v>
          </cell>
          <cell r="B2348" t="str">
            <v xml:space="preserve">CONTRAZOCALO CEMENTO PULIDO CON IMPERMEABILIZANTE HIDROFUGO H=10Cm </v>
          </cell>
          <cell r="I2348">
            <v>121.62</v>
          </cell>
          <cell r="J2348" t="str">
            <v>m</v>
          </cell>
        </row>
        <row r="2349">
          <cell r="B2349" t="str">
            <v>SECTOR  S-1I</v>
          </cell>
        </row>
        <row r="2350">
          <cell r="B2350" t="str">
            <v>PRIMER PISO</v>
          </cell>
        </row>
        <row r="2351">
          <cell r="B2351" t="str">
            <v>ALM.DE PROD. \PPERECIBLE    NDIET - 127</v>
          </cell>
          <cell r="C2351" t="str">
            <v>T29</v>
          </cell>
        </row>
        <row r="2352">
          <cell r="B2352" t="str">
            <v>LLEGA A TECHO</v>
          </cell>
          <cell r="D2352">
            <v>1</v>
          </cell>
          <cell r="E2352">
            <v>4.4400000000000004</v>
          </cell>
          <cell r="H2352">
            <v>4.4400000000000004</v>
          </cell>
        </row>
        <row r="2353">
          <cell r="B2353" t="str">
            <v>LLEGA A VIGA</v>
          </cell>
          <cell r="D2353">
            <v>1</v>
          </cell>
          <cell r="E2353">
            <v>2.88</v>
          </cell>
          <cell r="H2353">
            <v>2.88</v>
          </cell>
        </row>
        <row r="2354">
          <cell r="B2354" t="str">
            <v>(-) PUERTA</v>
          </cell>
          <cell r="D2354">
            <v>-1</v>
          </cell>
          <cell r="E2354">
            <v>0.9</v>
          </cell>
          <cell r="H2354">
            <v>-0.9</v>
          </cell>
        </row>
        <row r="2355">
          <cell r="B2355" t="str">
            <v>ALM.	DE DIFER. PARA \P4;TUBERCULO    NDIET - 129</v>
          </cell>
          <cell r="C2355" t="str">
            <v>T29</v>
          </cell>
        </row>
        <row r="2356">
          <cell r="B2356" t="str">
            <v>LLEGA A TECHO</v>
          </cell>
          <cell r="D2356">
            <v>1</v>
          </cell>
          <cell r="E2356">
            <v>6.05</v>
          </cell>
          <cell r="H2356">
            <v>6.05</v>
          </cell>
        </row>
        <row r="2357">
          <cell r="B2357" t="str">
            <v>LLEGA A VIGA</v>
          </cell>
          <cell r="D2357">
            <v>1</v>
          </cell>
          <cell r="E2357">
            <v>1.62</v>
          </cell>
          <cell r="H2357">
            <v>1.62</v>
          </cell>
        </row>
        <row r="2358">
          <cell r="B2358" t="str">
            <v>(-) PUERTA</v>
          </cell>
          <cell r="D2358">
            <v>-1</v>
          </cell>
          <cell r="E2358">
            <v>0.9</v>
          </cell>
          <cell r="H2358">
            <v>-0.9</v>
          </cell>
        </row>
        <row r="2359">
          <cell r="B2359" t="str">
            <v>ALM.	DE PROD. \P4;NO PERECIBLE    NDIET - 130</v>
          </cell>
          <cell r="C2359" t="str">
            <v>T29</v>
          </cell>
          <cell r="D2359" t="str">
            <v xml:space="preserve"> </v>
          </cell>
        </row>
        <row r="2360">
          <cell r="B2360" t="str">
            <v>LLEGA A TECHO</v>
          </cell>
          <cell r="D2360">
            <v>1</v>
          </cell>
          <cell r="E2360">
            <v>9.1</v>
          </cell>
          <cell r="H2360">
            <v>9.1</v>
          </cell>
        </row>
        <row r="2361">
          <cell r="B2361" t="str">
            <v>(-) PUERTA</v>
          </cell>
          <cell r="D2361">
            <v>-1</v>
          </cell>
          <cell r="E2361">
            <v>0.9</v>
          </cell>
          <cell r="H2361">
            <v>-0.9</v>
          </cell>
        </row>
        <row r="2362">
          <cell r="B2362" t="str">
            <v>FRUTAS \PVERDURAS Y \PHORTALIZAS    NDIET - 106</v>
          </cell>
          <cell r="C2362" t="str">
            <v>T29</v>
          </cell>
        </row>
        <row r="2363">
          <cell r="B2363" t="str">
            <v>LLEGA A TECHO</v>
          </cell>
          <cell r="D2363">
            <v>1</v>
          </cell>
          <cell r="E2363">
            <v>7.78</v>
          </cell>
          <cell r="H2363">
            <v>7.78</v>
          </cell>
        </row>
        <row r="2364">
          <cell r="B2364" t="str">
            <v>LLEGA A VIGA</v>
          </cell>
          <cell r="D2364">
            <v>1</v>
          </cell>
          <cell r="E2364">
            <v>1.73</v>
          </cell>
          <cell r="H2364">
            <v>1.73</v>
          </cell>
        </row>
        <row r="2365">
          <cell r="B2365" t="str">
            <v>(-) PUERTA</v>
          </cell>
          <cell r="D2365">
            <v>-1</v>
          </cell>
          <cell r="E2365">
            <v>1</v>
          </cell>
          <cell r="H2365">
            <v>-1</v>
          </cell>
        </row>
        <row r="2366">
          <cell r="B2366" t="str">
            <v>PESCADOS    NDIET - 108</v>
          </cell>
          <cell r="C2366" t="str">
            <v>T29</v>
          </cell>
        </row>
        <row r="2367">
          <cell r="B2367" t="str">
            <v>LLEGA A TECHO</v>
          </cell>
          <cell r="D2367">
            <v>1</v>
          </cell>
          <cell r="E2367">
            <v>4.79</v>
          </cell>
          <cell r="H2367">
            <v>4.79</v>
          </cell>
        </row>
        <row r="2368">
          <cell r="B2368" t="str">
            <v>LLEGA A VIGA</v>
          </cell>
          <cell r="D2368">
            <v>1</v>
          </cell>
          <cell r="E2368">
            <v>4.1900000000000004</v>
          </cell>
          <cell r="H2368">
            <v>4.1900000000000004</v>
          </cell>
        </row>
        <row r="2369">
          <cell r="B2369" t="str">
            <v>(-) PUERTA</v>
          </cell>
          <cell r="D2369">
            <v>-1</v>
          </cell>
          <cell r="E2369">
            <v>1</v>
          </cell>
          <cell r="H2369">
            <v>-1</v>
          </cell>
        </row>
        <row r="2370">
          <cell r="B2370" t="str">
            <v>PROD.\PCARNICOS    NDIET - 109</v>
          </cell>
          <cell r="C2370" t="str">
            <v>T29</v>
          </cell>
        </row>
        <row r="2371">
          <cell r="B2371" t="str">
            <v>LLEGA A TECHO</v>
          </cell>
          <cell r="D2371">
            <v>1</v>
          </cell>
          <cell r="E2371">
            <v>3.54</v>
          </cell>
          <cell r="H2371">
            <v>3.54</v>
          </cell>
        </row>
        <row r="2372">
          <cell r="B2372" t="str">
            <v>LLEGA A VIGA</v>
          </cell>
          <cell r="D2372">
            <v>1</v>
          </cell>
          <cell r="E2372">
            <v>2.94</v>
          </cell>
          <cell r="H2372">
            <v>2.94</v>
          </cell>
        </row>
        <row r="2373">
          <cell r="B2373" t="str">
            <v>(-) PUERTA</v>
          </cell>
          <cell r="D2373">
            <v>-1</v>
          </cell>
          <cell r="E2373">
            <v>1</v>
          </cell>
          <cell r="H2373">
            <v>-1</v>
          </cell>
        </row>
        <row r="2374">
          <cell r="B2374" t="str">
            <v>PROD.\PLACTEOS    NDIET - 105</v>
          </cell>
          <cell r="C2374" t="str">
            <v>T29</v>
          </cell>
        </row>
        <row r="2375">
          <cell r="B2375" t="str">
            <v>LLEGA A TECHO</v>
          </cell>
          <cell r="D2375">
            <v>1</v>
          </cell>
          <cell r="E2375">
            <v>5.28</v>
          </cell>
          <cell r="H2375">
            <v>5.28</v>
          </cell>
        </row>
        <row r="2376">
          <cell r="B2376" t="str">
            <v>LLEGA A VIGA</v>
          </cell>
          <cell r="D2376">
            <v>1</v>
          </cell>
          <cell r="E2376">
            <v>1.73</v>
          </cell>
          <cell r="H2376">
            <v>1.73</v>
          </cell>
        </row>
        <row r="2377">
          <cell r="B2377" t="str">
            <v>(-) PUERTA</v>
          </cell>
          <cell r="D2377">
            <v>-1</v>
          </cell>
          <cell r="E2377">
            <v>1</v>
          </cell>
          <cell r="H2377">
            <v>-1</v>
          </cell>
        </row>
        <row r="2378">
          <cell r="B2378" t="str">
            <v>ANTECAMARA    NDIET - 104</v>
          </cell>
          <cell r="C2378" t="str">
            <v>T29</v>
          </cell>
        </row>
        <row r="2379">
          <cell r="B2379" t="str">
            <v>LLEGA A TECHO</v>
          </cell>
          <cell r="D2379">
            <v>1</v>
          </cell>
          <cell r="E2379">
            <v>8.99</v>
          </cell>
          <cell r="H2379">
            <v>8.99</v>
          </cell>
        </row>
        <row r="2380">
          <cell r="B2380" t="str">
            <v>LLEGA A VIGA</v>
          </cell>
          <cell r="D2380">
            <v>1</v>
          </cell>
          <cell r="E2380">
            <v>2.0499999999999998</v>
          </cell>
          <cell r="H2380">
            <v>2.0499999999999998</v>
          </cell>
        </row>
        <row r="2381">
          <cell r="B2381" t="str">
            <v>(-) PUERTA</v>
          </cell>
          <cell r="D2381">
            <v>-1</v>
          </cell>
          <cell r="E2381">
            <v>1</v>
          </cell>
          <cell r="H2381">
            <v>-1</v>
          </cell>
        </row>
        <row r="2382">
          <cell r="B2382" t="str">
            <v>(-) PUERTA</v>
          </cell>
          <cell r="D2382">
            <v>-1</v>
          </cell>
          <cell r="E2382">
            <v>1.8</v>
          </cell>
          <cell r="H2382">
            <v>-1.8</v>
          </cell>
        </row>
        <row r="2383">
          <cell r="B2383" t="str">
            <v>CARGA Y DESCARGA DE SUMINISTROS    NDIET - 101</v>
          </cell>
          <cell r="C2383" t="str">
            <v>T30</v>
          </cell>
        </row>
        <row r="2384">
          <cell r="B2384" t="str">
            <v>LLEGA A TECHO</v>
          </cell>
          <cell r="D2384">
            <v>1</v>
          </cell>
          <cell r="E2384">
            <v>5.53</v>
          </cell>
          <cell r="H2384">
            <v>5.53</v>
          </cell>
        </row>
        <row r="2385">
          <cell r="B2385" t="str">
            <v>LLEGA A VIGA</v>
          </cell>
          <cell r="D2385">
            <v>1</v>
          </cell>
          <cell r="E2385">
            <v>3.58</v>
          </cell>
          <cell r="H2385">
            <v>3.58</v>
          </cell>
        </row>
        <row r="2386">
          <cell r="B2386" t="str">
            <v>(-) PUERTA</v>
          </cell>
          <cell r="D2386">
            <v>-1</v>
          </cell>
          <cell r="E2386">
            <v>1.5</v>
          </cell>
          <cell r="H2386">
            <v>-1.5</v>
          </cell>
        </row>
        <row r="2387">
          <cell r="B2387" t="str">
            <v>CTO DE INST. ELECTRICAS    INST - 106</v>
          </cell>
          <cell r="C2387" t="str">
            <v>T29</v>
          </cell>
        </row>
        <row r="2388">
          <cell r="B2388" t="str">
            <v>LLEGA A TECHO</v>
          </cell>
          <cell r="D2388">
            <v>1</v>
          </cell>
          <cell r="E2388">
            <v>8.5</v>
          </cell>
          <cell r="H2388">
            <v>8.5</v>
          </cell>
        </row>
        <row r="2389">
          <cell r="B2389" t="str">
            <v>LLEGA A VIGA</v>
          </cell>
          <cell r="D2389">
            <v>1</v>
          </cell>
          <cell r="E2389">
            <v>2.5</v>
          </cell>
          <cell r="H2389">
            <v>2.5</v>
          </cell>
        </row>
        <row r="2390">
          <cell r="B2390" t="str">
            <v>(-) PUERTA</v>
          </cell>
          <cell r="D2390">
            <v>-1</v>
          </cell>
          <cell r="E2390">
            <v>1</v>
          </cell>
          <cell r="H2390">
            <v>-1</v>
          </cell>
        </row>
        <row r="2391">
          <cell r="B2391" t="str">
            <v>PROD.\PCONGELADOS    NDIET - 107</v>
          </cell>
          <cell r="C2391" t="str">
            <v>T29</v>
          </cell>
          <cell r="D2391" t="str">
            <v xml:space="preserve"> </v>
          </cell>
        </row>
        <row r="2392">
          <cell r="B2392" t="str">
            <v>LLEGA A TECHO</v>
          </cell>
          <cell r="D2392">
            <v>1</v>
          </cell>
          <cell r="E2392">
            <v>3.53</v>
          </cell>
          <cell r="H2392">
            <v>3.53</v>
          </cell>
        </row>
        <row r="2393">
          <cell r="B2393" t="str">
            <v>LLEGA A VIGA</v>
          </cell>
          <cell r="D2393">
            <v>1</v>
          </cell>
          <cell r="E2393">
            <v>2.93</v>
          </cell>
          <cell r="H2393">
            <v>2.93</v>
          </cell>
        </row>
        <row r="2394">
          <cell r="B2394" t="str">
            <v>(-) PUERTA</v>
          </cell>
          <cell r="D2394">
            <v>-1</v>
          </cell>
          <cell r="E2394">
            <v>1.2</v>
          </cell>
          <cell r="H2394">
            <v>-1.2</v>
          </cell>
        </row>
        <row r="2395">
          <cell r="B2395" t="str">
            <v>SOPORTE \PTECNICO    CFRIO - 107</v>
          </cell>
          <cell r="C2395" t="str">
            <v>T29</v>
          </cell>
        </row>
        <row r="2396">
          <cell r="B2396" t="str">
            <v>LLEGA A TECHO</v>
          </cell>
          <cell r="D2396">
            <v>1</v>
          </cell>
          <cell r="E2396">
            <v>8.65</v>
          </cell>
          <cell r="H2396">
            <v>8.65</v>
          </cell>
        </row>
        <row r="2397">
          <cell r="B2397" t="str">
            <v>LLEGA A VIGA</v>
          </cell>
          <cell r="D2397">
            <v>1</v>
          </cell>
          <cell r="E2397">
            <v>8.0500000000000007</v>
          </cell>
          <cell r="H2397">
            <v>8.0500000000000007</v>
          </cell>
        </row>
        <row r="2398">
          <cell r="B2398" t="str">
            <v>(-) PUERTA</v>
          </cell>
          <cell r="D2398">
            <v>-1</v>
          </cell>
          <cell r="E2398">
            <v>1</v>
          </cell>
          <cell r="H2398">
            <v>-1</v>
          </cell>
        </row>
        <row r="2399">
          <cell r="B2399" t="str">
            <v>VESTIBULO    NDIET - 128</v>
          </cell>
          <cell r="C2399" t="str">
            <v>T29</v>
          </cell>
        </row>
        <row r="2400">
          <cell r="B2400" t="str">
            <v>LLEGA A TECHO</v>
          </cell>
          <cell r="D2400">
            <v>1</v>
          </cell>
          <cell r="E2400">
            <v>8.25</v>
          </cell>
          <cell r="H2400">
            <v>8.25</v>
          </cell>
        </row>
        <row r="2401">
          <cell r="B2401" t="str">
            <v>LLEGA A VIGA</v>
          </cell>
          <cell r="D2401">
            <v>1</v>
          </cell>
          <cell r="E2401">
            <v>2.25</v>
          </cell>
          <cell r="H2401">
            <v>2.25</v>
          </cell>
        </row>
        <row r="2402">
          <cell r="B2402" t="str">
            <v>(-) PUERTA</v>
          </cell>
          <cell r="D2402">
            <v>-1</v>
          </cell>
          <cell r="E2402">
            <v>1.8</v>
          </cell>
          <cell r="H2402">
            <v>-1.8</v>
          </cell>
        </row>
        <row r="2403">
          <cell r="B2403" t="str">
            <v>(-) PUERTA</v>
          </cell>
          <cell r="D2403">
            <v>-1</v>
          </cell>
          <cell r="E2403">
            <v>0.9</v>
          </cell>
          <cell r="H2403">
            <v>-0.9</v>
          </cell>
        </row>
        <row r="2404">
          <cell r="B2404" t="str">
            <v>CARGA Y DESCARGA DE SUMINISTROS    NDIET - 101</v>
          </cell>
          <cell r="C2404" t="str">
            <v>T29</v>
          </cell>
        </row>
        <row r="2405">
          <cell r="B2405" t="str">
            <v>LLEGA A TECHO</v>
          </cell>
          <cell r="D2405">
            <v>1</v>
          </cell>
          <cell r="E2405">
            <v>7.7</v>
          </cell>
          <cell r="H2405">
            <v>7.7</v>
          </cell>
        </row>
        <row r="2406">
          <cell r="B2406" t="str">
            <v>LLEGA A VIGA</v>
          </cell>
          <cell r="D2406">
            <v>1</v>
          </cell>
          <cell r="E2406">
            <v>2.7</v>
          </cell>
          <cell r="H2406">
            <v>2.7</v>
          </cell>
        </row>
        <row r="2407">
          <cell r="B2407" t="str">
            <v>(-) PUERTA</v>
          </cell>
          <cell r="D2407">
            <v>-1</v>
          </cell>
          <cell r="E2407">
            <v>1</v>
          </cell>
          <cell r="H2407">
            <v>-1</v>
          </cell>
        </row>
        <row r="2408">
          <cell r="B2408" t="str">
            <v>ANTECAMARA    NDIET - 104</v>
          </cell>
          <cell r="C2408" t="str">
            <v>T29</v>
          </cell>
        </row>
        <row r="2409">
          <cell r="B2409" t="str">
            <v>LLEGA A TECHO</v>
          </cell>
          <cell r="D2409">
            <v>1</v>
          </cell>
          <cell r="E2409">
            <v>8.99</v>
          </cell>
          <cell r="H2409">
            <v>8.99</v>
          </cell>
        </row>
        <row r="2410">
          <cell r="B2410" t="str">
            <v>LLEGA A VIGA</v>
          </cell>
          <cell r="D2410">
            <v>1</v>
          </cell>
          <cell r="E2410">
            <v>2.0499999999999998</v>
          </cell>
          <cell r="H2410">
            <v>2.0499999999999998</v>
          </cell>
        </row>
        <row r="2411">
          <cell r="B2411" t="str">
            <v>(-) PUERTA</v>
          </cell>
          <cell r="D2411">
            <v>-1</v>
          </cell>
          <cell r="E2411">
            <v>1</v>
          </cell>
          <cell r="H2411">
            <v>-1</v>
          </cell>
        </row>
        <row r="2412">
          <cell r="B2412" t="str">
            <v>(-) PUERTA</v>
          </cell>
          <cell r="D2412">
            <v>-1</v>
          </cell>
          <cell r="E2412">
            <v>1.8</v>
          </cell>
          <cell r="H2412">
            <v>-1.8</v>
          </cell>
        </row>
        <row r="2415">
          <cell r="A2415" t="str">
            <v>ITEM</v>
          </cell>
          <cell r="B2415" t="str">
            <v>DESCRIPCION</v>
          </cell>
          <cell r="C2415" t="str">
            <v>TIPO</v>
          </cell>
          <cell r="D2415" t="str">
            <v>Cantid.</v>
          </cell>
          <cell r="E2415" t="str">
            <v xml:space="preserve">LARGO </v>
          </cell>
          <cell r="F2415" t="str">
            <v>ALTO</v>
          </cell>
          <cell r="G2415" t="str">
            <v>ANCHO</v>
          </cell>
          <cell r="H2415" t="str">
            <v>PARCIAL</v>
          </cell>
          <cell r="I2415" t="str">
            <v>TOTAL</v>
          </cell>
          <cell r="J2415" t="str">
            <v>UND</v>
          </cell>
        </row>
        <row r="2416">
          <cell r="A2416" t="e">
            <v>#REF!</v>
          </cell>
          <cell r="B2416" t="e">
            <v>#REF!</v>
          </cell>
          <cell r="I2416">
            <v>124.75</v>
          </cell>
          <cell r="J2416" t="e">
            <v>#REF!</v>
          </cell>
        </row>
        <row r="2417">
          <cell r="B2417" t="str">
            <v>SECTOR  S-1A</v>
          </cell>
        </row>
        <row r="2418">
          <cell r="B2418" t="str">
            <v>PRIMER PISO</v>
          </cell>
        </row>
        <row r="2419">
          <cell r="B2419" t="str">
            <v>SALA DE OBSERVACION  ADULTOS VARONES    EME - 129</v>
          </cell>
          <cell r="C2419" t="str">
            <v>T22b</v>
          </cell>
          <cell r="D2419" t="str">
            <v xml:space="preserve"> </v>
          </cell>
        </row>
        <row r="2420">
          <cell r="B2420" t="str">
            <v>LLEGA A VIGA</v>
          </cell>
          <cell r="D2420">
            <v>1</v>
          </cell>
          <cell r="E2420">
            <v>9.0500000000000007</v>
          </cell>
          <cell r="H2420">
            <v>9.0500000000000007</v>
          </cell>
        </row>
        <row r="2421">
          <cell r="B2421" t="str">
            <v>SALA DE OBSERVACION  ADULTOS MUJERES    EME - 130</v>
          </cell>
          <cell r="C2421" t="str">
            <v>T22b</v>
          </cell>
        </row>
        <row r="2422">
          <cell r="B2422" t="str">
            <v>LLEGA A TECHO</v>
          </cell>
          <cell r="D2422">
            <v>1</v>
          </cell>
          <cell r="E2422">
            <v>10.050000000000001</v>
          </cell>
          <cell r="H2422">
            <v>10.050000000000001</v>
          </cell>
        </row>
        <row r="2423">
          <cell r="B2423" t="str">
            <v>LLEGA A VIGA</v>
          </cell>
          <cell r="D2423">
            <v>1</v>
          </cell>
          <cell r="E2423">
            <v>2.95</v>
          </cell>
          <cell r="H2423">
            <v>2.95</v>
          </cell>
        </row>
        <row r="2425">
          <cell r="B2425" t="str">
            <v>SECTOR  S-2K</v>
          </cell>
        </row>
        <row r="2426">
          <cell r="B2426" t="str">
            <v>SEGUNDO PISO</v>
          </cell>
        </row>
        <row r="2427">
          <cell r="B2427" t="str">
            <v>ALMACEN DE EQUIPOS Y MATERIALES    MFR - 209</v>
          </cell>
          <cell r="C2427" t="str">
            <v>T28</v>
          </cell>
        </row>
        <row r="2428">
          <cell r="B2428" t="str">
            <v>LLEGA A TECHO</v>
          </cell>
          <cell r="D2428">
            <v>1</v>
          </cell>
          <cell r="E2428">
            <v>3.63</v>
          </cell>
          <cell r="H2428">
            <v>3.63</v>
          </cell>
        </row>
        <row r="2429">
          <cell r="B2429" t="str">
            <v>LLEGA A VIGA</v>
          </cell>
          <cell r="D2429">
            <v>1</v>
          </cell>
          <cell r="E2429">
            <v>7.25</v>
          </cell>
          <cell r="H2429">
            <v>7.25</v>
          </cell>
        </row>
        <row r="2430">
          <cell r="B2430" t="str">
            <v>(-) PUERTA</v>
          </cell>
          <cell r="D2430">
            <v>-1</v>
          </cell>
          <cell r="E2430">
            <v>1</v>
          </cell>
          <cell r="H2430">
            <v>-1</v>
          </cell>
        </row>
        <row r="2431">
          <cell r="B2431" t="str">
            <v>SALA DE FISIOTERAPIA    MFR - 205</v>
          </cell>
          <cell r="C2431" t="str">
            <v>T07</v>
          </cell>
        </row>
        <row r="2432">
          <cell r="B2432" t="str">
            <v>LLEGA A TECHO</v>
          </cell>
          <cell r="D2432">
            <v>1</v>
          </cell>
          <cell r="E2432">
            <v>10.55</v>
          </cell>
          <cell r="H2432">
            <v>10.55</v>
          </cell>
        </row>
        <row r="2433">
          <cell r="B2433" t="str">
            <v>LLEGA A VIGA</v>
          </cell>
          <cell r="D2433">
            <v>1</v>
          </cell>
          <cell r="E2433">
            <v>11</v>
          </cell>
          <cell r="H2433">
            <v>11</v>
          </cell>
        </row>
        <row r="2434">
          <cell r="B2434" t="str">
            <v>(-) PUERTA</v>
          </cell>
          <cell r="D2434">
            <v>-1</v>
          </cell>
          <cell r="E2434">
            <v>1</v>
          </cell>
          <cell r="H2434">
            <v>-1</v>
          </cell>
        </row>
        <row r="2435">
          <cell r="B2435" t="str">
            <v>GIMNASIO ADULTOS Y NIÑOS    MFR - 206</v>
          </cell>
          <cell r="C2435" t="str">
            <v>T07</v>
          </cell>
        </row>
        <row r="2436">
          <cell r="B2436" t="str">
            <v>LLEGA A TECHO</v>
          </cell>
          <cell r="D2436">
            <v>1</v>
          </cell>
          <cell r="E2436">
            <v>9.9499999999999993</v>
          </cell>
          <cell r="H2436">
            <v>9.9499999999999993</v>
          </cell>
        </row>
        <row r="2437">
          <cell r="B2437" t="str">
            <v>LLEGA A VIGA</v>
          </cell>
          <cell r="D2437">
            <v>1</v>
          </cell>
          <cell r="E2437">
            <v>17.649999999999999</v>
          </cell>
          <cell r="H2437">
            <v>17.649999999999999</v>
          </cell>
        </row>
        <row r="2438">
          <cell r="B2438" t="str">
            <v>(-) PUERTA</v>
          </cell>
          <cell r="D2438">
            <v>-1</v>
          </cell>
          <cell r="E2438">
            <v>1.8</v>
          </cell>
          <cell r="H2438">
            <v>-1.8</v>
          </cell>
        </row>
        <row r="2440">
          <cell r="B2440" t="str">
            <v>SECTOR  S-2L</v>
          </cell>
        </row>
        <row r="2441">
          <cell r="B2441" t="str">
            <v>SEGUNDO PISO</v>
          </cell>
        </row>
        <row r="2442">
          <cell r="B2442" t="str">
            <v>GRUPO ELECTROGENO PARA SUB ESTACION     CFUE - 202</v>
          </cell>
          <cell r="C2442" t="str">
            <v>T32</v>
          </cell>
        </row>
        <row r="2443">
          <cell r="B2443" t="str">
            <v xml:space="preserve">LLEGA A VIGA </v>
          </cell>
          <cell r="D2443">
            <v>1</v>
          </cell>
          <cell r="E2443">
            <v>8.1999999999999993</v>
          </cell>
          <cell r="H2443">
            <v>8.1999999999999993</v>
          </cell>
        </row>
        <row r="2444">
          <cell r="B2444" t="str">
            <v>(-) PUERTA</v>
          </cell>
          <cell r="D2444">
            <v>-2</v>
          </cell>
          <cell r="E2444">
            <v>2.5</v>
          </cell>
          <cell r="H2444">
            <v>-5</v>
          </cell>
        </row>
        <row r="2446">
          <cell r="B2446" t="str">
            <v>SECTOR  S-3D</v>
          </cell>
        </row>
        <row r="2447">
          <cell r="B2447" t="str">
            <v>TERCER PISO</v>
          </cell>
        </row>
        <row r="2448">
          <cell r="B2448" t="str">
            <v>SECRETARIA \PDE LA \PUNIDAD 2    HOSP - 359</v>
          </cell>
          <cell r="C2448" t="str">
            <v>T22</v>
          </cell>
        </row>
        <row r="2449">
          <cell r="B2449" t="str">
            <v>LLEGA A TECHO</v>
          </cell>
          <cell r="D2449">
            <v>1</v>
          </cell>
          <cell r="E2449">
            <v>4.6100000000000003</v>
          </cell>
          <cell r="H2449">
            <v>4.6100000000000003</v>
          </cell>
        </row>
        <row r="2450">
          <cell r="B2450" t="str">
            <v>LLEGA A VIGA</v>
          </cell>
          <cell r="D2450">
            <v>1</v>
          </cell>
          <cell r="E2450">
            <v>4.82</v>
          </cell>
          <cell r="H2450">
            <v>4.82</v>
          </cell>
        </row>
        <row r="2451">
          <cell r="B2451" t="str">
            <v>SALA DE HOSP.\POBSTETRICIA 2 CAMAS N°2    HOSP - 307</v>
          </cell>
          <cell r="C2451" t="str">
            <v>T27</v>
          </cell>
        </row>
        <row r="2452">
          <cell r="B2452" t="str">
            <v>LLEGA A TECHO</v>
          </cell>
          <cell r="D2452">
            <v>1</v>
          </cell>
          <cell r="E2452">
            <v>4.2699999999999996</v>
          </cell>
          <cell r="H2452">
            <v>4.2699999999999996</v>
          </cell>
        </row>
        <row r="2453">
          <cell r="B2453" t="str">
            <v>LLEGA A VIGA</v>
          </cell>
          <cell r="D2453">
            <v>1</v>
          </cell>
          <cell r="E2453">
            <v>9.68</v>
          </cell>
          <cell r="H2453">
            <v>9.68</v>
          </cell>
        </row>
        <row r="2454">
          <cell r="B2454" t="str">
            <v>(-) PUERTA</v>
          </cell>
          <cell r="D2454">
            <v>-1</v>
          </cell>
          <cell r="E2454">
            <v>0.8</v>
          </cell>
          <cell r="H2454">
            <v>-0.8</v>
          </cell>
        </row>
        <row r="2455">
          <cell r="B2455" t="str">
            <v>SALA DE HOSP.\POBSTETRICIA 2 CAMAS N°3    HOSP - 308</v>
          </cell>
          <cell r="C2455" t="str">
            <v>T27</v>
          </cell>
        </row>
        <row r="2456">
          <cell r="B2456" t="str">
            <v>LLEGA A TECHO</v>
          </cell>
          <cell r="D2456">
            <v>1</v>
          </cell>
          <cell r="E2456">
            <v>4.42</v>
          </cell>
          <cell r="H2456">
            <v>4.42</v>
          </cell>
        </row>
        <row r="2457">
          <cell r="B2457" t="str">
            <v>LLEGA A VIGA</v>
          </cell>
          <cell r="D2457">
            <v>1</v>
          </cell>
          <cell r="E2457">
            <v>3.71</v>
          </cell>
          <cell r="H2457">
            <v>3.71</v>
          </cell>
        </row>
        <row r="2458">
          <cell r="B2458" t="str">
            <v>(-) PUERTA</v>
          </cell>
          <cell r="D2458">
            <v>-1</v>
          </cell>
          <cell r="E2458">
            <v>0.8</v>
          </cell>
          <cell r="H2458">
            <v>-0.8</v>
          </cell>
        </row>
        <row r="2459">
          <cell r="B2459" t="str">
            <v>SALA DE HOSP.\POBSTETRICIA 2 CAMAS N°4    HOSP - 309</v>
          </cell>
          <cell r="C2459" t="str">
            <v>T27</v>
          </cell>
          <cell r="D2459" t="str">
            <v xml:space="preserve"> </v>
          </cell>
        </row>
        <row r="2460">
          <cell r="B2460" t="str">
            <v>LLEGA A TECHO</v>
          </cell>
          <cell r="D2460">
            <v>1</v>
          </cell>
          <cell r="E2460">
            <v>4.2699999999999996</v>
          </cell>
          <cell r="H2460">
            <v>4.2699999999999996</v>
          </cell>
        </row>
        <row r="2461">
          <cell r="B2461" t="str">
            <v>LLEGA A VIGA</v>
          </cell>
          <cell r="D2461">
            <v>1</v>
          </cell>
          <cell r="E2461">
            <v>3.21</v>
          </cell>
          <cell r="H2461">
            <v>3.21</v>
          </cell>
        </row>
        <row r="2462">
          <cell r="B2462" t="str">
            <v>(-) PUERTA</v>
          </cell>
          <cell r="D2462">
            <v>-1</v>
          </cell>
          <cell r="E2462">
            <v>0.8</v>
          </cell>
          <cell r="H2462">
            <v>-0.8</v>
          </cell>
        </row>
        <row r="2463">
          <cell r="B2463" t="str">
            <v>SALA DE HOSP.\POBSTETRICIA 2 CAMAS N°5    HOSP - 310</v>
          </cell>
          <cell r="C2463" t="str">
            <v>T27</v>
          </cell>
        </row>
        <row r="2464">
          <cell r="B2464" t="str">
            <v>LLEGA A TECHO</v>
          </cell>
          <cell r="D2464">
            <v>1</v>
          </cell>
          <cell r="E2464">
            <v>4.2699999999999996</v>
          </cell>
          <cell r="H2464">
            <v>4.2699999999999996</v>
          </cell>
        </row>
        <row r="2465">
          <cell r="B2465" t="str">
            <v>LLEGA A VIGA</v>
          </cell>
          <cell r="D2465">
            <v>1</v>
          </cell>
          <cell r="E2465">
            <v>3.21</v>
          </cell>
          <cell r="H2465">
            <v>3.21</v>
          </cell>
        </row>
        <row r="2466">
          <cell r="B2466" t="str">
            <v>(-) PUERTA</v>
          </cell>
          <cell r="D2466">
            <v>-1</v>
          </cell>
          <cell r="E2466">
            <v>0.8</v>
          </cell>
          <cell r="H2466">
            <v>-0.8</v>
          </cell>
        </row>
        <row r="2469">
          <cell r="A2469" t="str">
            <v>ITEM</v>
          </cell>
          <cell r="B2469" t="str">
            <v>DESCRIPCION</v>
          </cell>
          <cell r="C2469" t="str">
            <v>TIPO</v>
          </cell>
          <cell r="D2469" t="str">
            <v>Cantid.</v>
          </cell>
          <cell r="E2469" t="str">
            <v xml:space="preserve">LARGO </v>
          </cell>
          <cell r="F2469" t="str">
            <v>ALTO</v>
          </cell>
          <cell r="G2469" t="str">
            <v>ANCHO</v>
          </cell>
          <cell r="H2469" t="str">
            <v>PARCIAL</v>
          </cell>
          <cell r="I2469" t="str">
            <v>TOTAL</v>
          </cell>
          <cell r="J2469" t="str">
            <v>UND</v>
          </cell>
        </row>
        <row r="2470">
          <cell r="A2470" t="e">
            <v>#REF!</v>
          </cell>
          <cell r="B2470" t="e">
            <v>#REF!</v>
          </cell>
          <cell r="I2470">
            <v>205.37000000000003</v>
          </cell>
          <cell r="J2470" t="e">
            <v>#REF!</v>
          </cell>
        </row>
        <row r="2471">
          <cell r="B2471" t="str">
            <v>SECTOR  S-3C</v>
          </cell>
        </row>
        <row r="2472">
          <cell r="B2472" t="str">
            <v>TERCER PISO</v>
          </cell>
        </row>
        <row r="2473">
          <cell r="B2473" t="str">
            <v>SALA DE ESPERA FAMILIARES    HOSP - 302</v>
          </cell>
          <cell r="C2473" t="str">
            <v>T01</v>
          </cell>
          <cell r="D2473">
            <v>1</v>
          </cell>
          <cell r="E2473">
            <v>29.18</v>
          </cell>
          <cell r="H2473">
            <v>29.18</v>
          </cell>
        </row>
        <row r="2474">
          <cell r="B2474" t="str">
            <v>CORREDOR    HOSP - 362</v>
          </cell>
          <cell r="C2474" t="str">
            <v>T22</v>
          </cell>
        </row>
        <row r="2475">
          <cell r="B2475" t="str">
            <v>LLEGA A TECHO</v>
          </cell>
          <cell r="D2475">
            <v>1</v>
          </cell>
          <cell r="E2475">
            <v>24.86</v>
          </cell>
          <cell r="H2475">
            <v>24.86</v>
          </cell>
        </row>
        <row r="2476">
          <cell r="B2476" t="str">
            <v>LLEGA A VIGA</v>
          </cell>
          <cell r="D2476">
            <v>1</v>
          </cell>
          <cell r="E2476">
            <v>7.2</v>
          </cell>
          <cell r="H2476">
            <v>7.2</v>
          </cell>
        </row>
        <row r="2477">
          <cell r="B2477" t="str">
            <v>(-) PUERTA</v>
          </cell>
          <cell r="D2477">
            <v>-3</v>
          </cell>
          <cell r="E2477">
            <v>1.2</v>
          </cell>
          <cell r="H2477">
            <v>-3.5999999999999996</v>
          </cell>
        </row>
        <row r="2478">
          <cell r="B2478" t="str">
            <v>(-) PUERTA</v>
          </cell>
          <cell r="D2478">
            <v>-1</v>
          </cell>
          <cell r="E2478">
            <v>1</v>
          </cell>
          <cell r="H2478">
            <v>-1</v>
          </cell>
        </row>
        <row r="2479">
          <cell r="B2479" t="str">
            <v>(-) PUERTA</v>
          </cell>
          <cell r="D2479">
            <v>-2</v>
          </cell>
          <cell r="E2479">
            <v>0.6</v>
          </cell>
          <cell r="H2479">
            <v>-1.2</v>
          </cell>
        </row>
        <row r="2480">
          <cell r="B2480" t="str">
            <v>ESCLUSA    HOSP - 315B</v>
          </cell>
          <cell r="C2480" t="str">
            <v>T07a</v>
          </cell>
        </row>
        <row r="2481">
          <cell r="B2481" t="str">
            <v>LLEGA A TECHO</v>
          </cell>
          <cell r="D2481">
            <v>1</v>
          </cell>
          <cell r="E2481">
            <v>3</v>
          </cell>
          <cell r="H2481">
            <v>3</v>
          </cell>
        </row>
        <row r="2482">
          <cell r="B2482" t="str">
            <v>LLEGA A VIGA</v>
          </cell>
          <cell r="D2482">
            <v>1</v>
          </cell>
          <cell r="E2482">
            <v>0.35</v>
          </cell>
          <cell r="H2482">
            <v>0.35</v>
          </cell>
        </row>
        <row r="2483">
          <cell r="B2483" t="str">
            <v>ESTACION DE\PENFERMERAS 2    HOSP - 349</v>
          </cell>
          <cell r="C2483" t="str">
            <v>T22a</v>
          </cell>
        </row>
        <row r="2484">
          <cell r="B2484" t="str">
            <v>LLEGA A TECHO</v>
          </cell>
          <cell r="D2484">
            <v>1</v>
          </cell>
          <cell r="E2484">
            <v>5.22</v>
          </cell>
          <cell r="H2484">
            <v>5.22</v>
          </cell>
        </row>
        <row r="2485">
          <cell r="B2485" t="str">
            <v>LLEGA A VIGA</v>
          </cell>
          <cell r="D2485">
            <v>1</v>
          </cell>
          <cell r="E2485">
            <v>2.2999999999999998</v>
          </cell>
          <cell r="H2485">
            <v>2.2999999999999998</v>
          </cell>
        </row>
        <row r="2486">
          <cell r="B2486" t="str">
            <v>(-) PUERTA</v>
          </cell>
          <cell r="D2486">
            <v>-2</v>
          </cell>
          <cell r="E2486">
            <v>0.9</v>
          </cell>
          <cell r="H2486">
            <v>-1.8</v>
          </cell>
        </row>
        <row r="2487">
          <cell r="B2487" t="str">
            <v>ESTACION DE\POBSTETRAS    HOSP - 356</v>
          </cell>
          <cell r="C2487" t="str">
            <v>T22a</v>
          </cell>
        </row>
        <row r="2488">
          <cell r="B2488" t="str">
            <v>LLEGA A TECHO</v>
          </cell>
          <cell r="D2488">
            <v>1</v>
          </cell>
          <cell r="E2488">
            <v>4.25</v>
          </cell>
          <cell r="H2488">
            <v>4.25</v>
          </cell>
        </row>
        <row r="2489">
          <cell r="B2489" t="str">
            <v>LLEGA A VIGA</v>
          </cell>
          <cell r="D2489">
            <v>1</v>
          </cell>
          <cell r="E2489">
            <v>2.4</v>
          </cell>
          <cell r="H2489">
            <v>2.4</v>
          </cell>
        </row>
        <row r="2490">
          <cell r="B2490" t="str">
            <v>(-) PUERTA</v>
          </cell>
          <cell r="D2490">
            <v>-2</v>
          </cell>
          <cell r="E2490">
            <v>0.9</v>
          </cell>
          <cell r="H2490">
            <v>-1.8</v>
          </cell>
        </row>
        <row r="2491">
          <cell r="B2491" t="str">
            <v>LACTARIO    HOSP - 362</v>
          </cell>
          <cell r="C2491" t="str">
            <v>T27</v>
          </cell>
        </row>
        <row r="2492">
          <cell r="B2492" t="str">
            <v>LLEGA A TECHO</v>
          </cell>
          <cell r="D2492">
            <v>1</v>
          </cell>
          <cell r="E2492">
            <v>6.55</v>
          </cell>
          <cell r="H2492">
            <v>6.55</v>
          </cell>
        </row>
        <row r="2493">
          <cell r="B2493" t="str">
            <v>RECEPCION \PY CONTROL    HOSP - 301</v>
          </cell>
          <cell r="C2493" t="str">
            <v>T22</v>
          </cell>
        </row>
        <row r="2494">
          <cell r="B2494" t="str">
            <v>LLEGA A TECHO</v>
          </cell>
          <cell r="D2494">
            <v>1</v>
          </cell>
          <cell r="E2494">
            <v>3.9</v>
          </cell>
          <cell r="H2494">
            <v>3.9</v>
          </cell>
        </row>
        <row r="2495">
          <cell r="B2495" t="str">
            <v>SALA DE HOSP. AISLADOS (OBSTETRICIA)    HOSP - 315</v>
          </cell>
          <cell r="C2495" t="str">
            <v>T07a</v>
          </cell>
        </row>
        <row r="2496">
          <cell r="B2496" t="str">
            <v>LLEGA A TECHO</v>
          </cell>
          <cell r="D2496">
            <v>1</v>
          </cell>
          <cell r="E2496">
            <v>7.3</v>
          </cell>
          <cell r="H2496">
            <v>7.3</v>
          </cell>
        </row>
        <row r="2497">
          <cell r="B2497" t="str">
            <v>LLEGA A VIGA</v>
          </cell>
          <cell r="D2497">
            <v>1</v>
          </cell>
          <cell r="E2497">
            <v>1.31</v>
          </cell>
          <cell r="H2497">
            <v>1.31</v>
          </cell>
        </row>
        <row r="2498">
          <cell r="B2498" t="str">
            <v>(-) PUERTA</v>
          </cell>
          <cell r="D2498">
            <v>-1</v>
          </cell>
          <cell r="E2498">
            <v>0.8</v>
          </cell>
          <cell r="H2498">
            <v>-0.8</v>
          </cell>
        </row>
        <row r="2499">
          <cell r="B2499" t="str">
            <v>SALA DE HOSP.\PADULTOS VARONES DE 1 CAMA    HOSP - 323</v>
          </cell>
          <cell r="C2499" t="str">
            <v>T27</v>
          </cell>
        </row>
        <row r="2500">
          <cell r="B2500" t="str">
            <v>LLEGA A TECHO</v>
          </cell>
          <cell r="D2500">
            <v>1</v>
          </cell>
          <cell r="E2500">
            <v>10.15</v>
          </cell>
          <cell r="H2500">
            <v>10.15</v>
          </cell>
        </row>
        <row r="2501">
          <cell r="B2501" t="str">
            <v>LLEGA A VIGA</v>
          </cell>
          <cell r="D2501">
            <v>1</v>
          </cell>
          <cell r="E2501">
            <v>9.17</v>
          </cell>
          <cell r="H2501">
            <v>9.17</v>
          </cell>
        </row>
        <row r="2502">
          <cell r="B2502" t="str">
            <v>(-) PUERTA</v>
          </cell>
          <cell r="D2502">
            <v>-1</v>
          </cell>
          <cell r="E2502">
            <v>0.8</v>
          </cell>
          <cell r="H2502">
            <v>-0.8</v>
          </cell>
        </row>
        <row r="2503">
          <cell r="B2503" t="str">
            <v>SALA DE HOSP.\PADULTOS\PVARONES DE 2 CAMAS N°2     HOSP - 322</v>
          </cell>
          <cell r="C2503" t="str">
            <v>T27</v>
          </cell>
        </row>
        <row r="2504">
          <cell r="B2504" t="str">
            <v>LLEGA A TECHO</v>
          </cell>
          <cell r="D2504">
            <v>1</v>
          </cell>
          <cell r="E2504">
            <v>1.27</v>
          </cell>
          <cell r="H2504">
            <v>1.27</v>
          </cell>
        </row>
        <row r="2505">
          <cell r="B2505" t="str">
            <v>LLEGA A VIGA</v>
          </cell>
          <cell r="D2505">
            <v>1</v>
          </cell>
          <cell r="E2505">
            <v>9.7200000000000006</v>
          </cell>
          <cell r="H2505">
            <v>9.7200000000000006</v>
          </cell>
        </row>
        <row r="2506">
          <cell r="B2506" t="str">
            <v>(-) PUERTA</v>
          </cell>
          <cell r="D2506">
            <v>-1</v>
          </cell>
          <cell r="E2506">
            <v>0.8</v>
          </cell>
          <cell r="H2506">
            <v>-0.8</v>
          </cell>
        </row>
        <row r="2507">
          <cell r="B2507" t="str">
            <v>SALA DE HOSP.\PADULTOS VARONES DE 2 CAMAS N°3    HOSP - 321</v>
          </cell>
          <cell r="C2507" t="str">
            <v>T27</v>
          </cell>
        </row>
        <row r="2508">
          <cell r="B2508" t="str">
            <v>LLEGA A TECHO</v>
          </cell>
          <cell r="D2508">
            <v>1</v>
          </cell>
          <cell r="E2508">
            <v>4.2699999999999996</v>
          </cell>
          <cell r="H2508">
            <v>4.2699999999999996</v>
          </cell>
        </row>
        <row r="2509">
          <cell r="B2509" t="str">
            <v>LLEGA A VIGA</v>
          </cell>
          <cell r="D2509">
            <v>1</v>
          </cell>
          <cell r="E2509">
            <v>3.03</v>
          </cell>
          <cell r="H2509">
            <v>3.03</v>
          </cell>
        </row>
        <row r="2510">
          <cell r="B2510" t="str">
            <v>(-) PUERTA</v>
          </cell>
          <cell r="D2510">
            <v>-1</v>
          </cell>
          <cell r="E2510">
            <v>0.8</v>
          </cell>
          <cell r="H2510">
            <v>-0.8</v>
          </cell>
        </row>
        <row r="2511">
          <cell r="B2511" t="str">
            <v>SALA DE HOSP.\PADULTOS VARONES DE 2 CAMAS N°4    HOSP - 320</v>
          </cell>
          <cell r="C2511" t="str">
            <v>T27</v>
          </cell>
        </row>
        <row r="2512">
          <cell r="B2512" t="str">
            <v>LLEGA A TECHO</v>
          </cell>
          <cell r="D2512">
            <v>1</v>
          </cell>
          <cell r="E2512">
            <v>4.2699999999999996</v>
          </cell>
          <cell r="H2512">
            <v>4.2699999999999996</v>
          </cell>
        </row>
        <row r="2513">
          <cell r="B2513" t="str">
            <v>LLEGA A VIGA</v>
          </cell>
          <cell r="D2513">
            <v>1</v>
          </cell>
          <cell r="E2513">
            <v>3.21</v>
          </cell>
          <cell r="H2513">
            <v>3.21</v>
          </cell>
        </row>
        <row r="2514">
          <cell r="B2514" t="str">
            <v>(-) PUERTA</v>
          </cell>
          <cell r="D2514">
            <v>-1</v>
          </cell>
          <cell r="E2514">
            <v>0.8</v>
          </cell>
          <cell r="H2514">
            <v>-0.8</v>
          </cell>
        </row>
        <row r="2515">
          <cell r="B2515" t="str">
            <v>SALA DE HOSP.\PADULTOS VARONES DE 2 CAMAS N°5    HOSP - 319</v>
          </cell>
          <cell r="C2515" t="str">
            <v>T27</v>
          </cell>
        </row>
        <row r="2516">
          <cell r="B2516" t="str">
            <v>LLEGA A TECHO</v>
          </cell>
          <cell r="D2516">
            <v>1</v>
          </cell>
          <cell r="E2516">
            <v>4.2699999999999996</v>
          </cell>
          <cell r="H2516">
            <v>4.2699999999999996</v>
          </cell>
        </row>
        <row r="2517">
          <cell r="B2517" t="str">
            <v>LLEGA A VIGA</v>
          </cell>
          <cell r="D2517">
            <v>1</v>
          </cell>
          <cell r="E2517">
            <v>3.21</v>
          </cell>
          <cell r="H2517">
            <v>3.21</v>
          </cell>
        </row>
        <row r="2518">
          <cell r="B2518" t="str">
            <v>(-) PUERTA</v>
          </cell>
          <cell r="D2518">
            <v>-1</v>
          </cell>
          <cell r="E2518">
            <v>0.8</v>
          </cell>
          <cell r="H2518">
            <v>-0.8</v>
          </cell>
        </row>
        <row r="2519">
          <cell r="B2519" t="str">
            <v>SALA DE HOSP.\PGINECOLOGIA 2 CAMAS N°1    HOSP - 318</v>
          </cell>
          <cell r="C2519" t="str">
            <v>T27</v>
          </cell>
        </row>
        <row r="2520">
          <cell r="B2520" t="str">
            <v>LLEGA A TECHO</v>
          </cell>
          <cell r="D2520">
            <v>1</v>
          </cell>
          <cell r="E2520">
            <v>4.2699999999999996</v>
          </cell>
          <cell r="H2520">
            <v>4.2699999999999996</v>
          </cell>
        </row>
        <row r="2521">
          <cell r="B2521" t="str">
            <v>LLEGA A VIGA</v>
          </cell>
          <cell r="D2521">
            <v>1</v>
          </cell>
          <cell r="E2521">
            <v>3.21</v>
          </cell>
          <cell r="H2521">
            <v>3.21</v>
          </cell>
        </row>
        <row r="2522">
          <cell r="B2522" t="str">
            <v>(-) PUERTA</v>
          </cell>
          <cell r="D2522">
            <v>-1</v>
          </cell>
          <cell r="E2522">
            <v>0.8</v>
          </cell>
          <cell r="H2522">
            <v>-0.8</v>
          </cell>
        </row>
        <row r="2523">
          <cell r="B2523" t="str">
            <v>SALA DE HOSP.\PGINECOLOGIA 2 CAMAS N°2    HOSP - 317</v>
          </cell>
          <cell r="C2523" t="str">
            <v>T27</v>
          </cell>
        </row>
        <row r="2524">
          <cell r="B2524" t="str">
            <v>LLEGA A TECHO</v>
          </cell>
          <cell r="D2524">
            <v>1</v>
          </cell>
          <cell r="E2524">
            <v>4.2699999999999996</v>
          </cell>
          <cell r="H2524">
            <v>4.2699999999999996</v>
          </cell>
        </row>
        <row r="2525">
          <cell r="B2525" t="str">
            <v>LLEGA A VIGA</v>
          </cell>
          <cell r="D2525">
            <v>1</v>
          </cell>
          <cell r="E2525">
            <v>3.21</v>
          </cell>
          <cell r="H2525">
            <v>3.21</v>
          </cell>
        </row>
        <row r="2526">
          <cell r="B2526" t="str">
            <v>(-) PUERTA</v>
          </cell>
          <cell r="D2526">
            <v>-1</v>
          </cell>
          <cell r="E2526">
            <v>0.8</v>
          </cell>
          <cell r="H2526">
            <v>-0.8</v>
          </cell>
        </row>
        <row r="2527">
          <cell r="B2527" t="str">
            <v>SALA DE HOSPITALIZACION OBSTETRICIA 2 CAMAS    HOSP - 316</v>
          </cell>
          <cell r="C2527" t="str">
            <v>T27</v>
          </cell>
        </row>
        <row r="2528">
          <cell r="B2528" t="str">
            <v>LLEGA A TECHO</v>
          </cell>
          <cell r="D2528">
            <v>1</v>
          </cell>
          <cell r="E2528">
            <v>9.3800000000000008</v>
          </cell>
          <cell r="H2528">
            <v>9.3800000000000008</v>
          </cell>
        </row>
        <row r="2529">
          <cell r="B2529" t="str">
            <v>LLEGA A VIGA</v>
          </cell>
          <cell r="D2529">
            <v>1</v>
          </cell>
          <cell r="E2529">
            <v>3.53</v>
          </cell>
          <cell r="H2529">
            <v>3.53</v>
          </cell>
        </row>
        <row r="2530">
          <cell r="B2530" t="str">
            <v>(-) PUERTA</v>
          </cell>
          <cell r="D2530">
            <v>-1</v>
          </cell>
          <cell r="E2530">
            <v>0.8</v>
          </cell>
          <cell r="H2530">
            <v>-0.8</v>
          </cell>
        </row>
        <row r="2531">
          <cell r="B2531" t="str">
            <v>SALA DE MONITOREO GESTANTES CON CONPLICACIONES    HOSP - 311</v>
          </cell>
          <cell r="C2531" t="str">
            <v>T07a</v>
          </cell>
        </row>
        <row r="2532">
          <cell r="B2532" t="str">
            <v>LLEGA A TECHO</v>
          </cell>
          <cell r="D2532">
            <v>1</v>
          </cell>
          <cell r="E2532">
            <v>15.16</v>
          </cell>
          <cell r="H2532">
            <v>15.16</v>
          </cell>
        </row>
        <row r="2533">
          <cell r="B2533" t="str">
            <v>LLEGA A VIGA</v>
          </cell>
          <cell r="D2533">
            <v>1</v>
          </cell>
          <cell r="E2533">
            <v>3.6</v>
          </cell>
          <cell r="H2533">
            <v>3.6</v>
          </cell>
        </row>
        <row r="2534">
          <cell r="B2534" t="str">
            <v>SECRETARIA DE LA UNIDAD 1    HOSP - 352</v>
          </cell>
          <cell r="C2534" t="str">
            <v>T22a</v>
          </cell>
        </row>
        <row r="2535">
          <cell r="B2535" t="str">
            <v>LLEGA A TECHO</v>
          </cell>
          <cell r="D2535">
            <v>1</v>
          </cell>
          <cell r="E2535">
            <v>8</v>
          </cell>
          <cell r="H2535">
            <v>8</v>
          </cell>
        </row>
        <row r="2536">
          <cell r="B2536" t="str">
            <v>LLEGA A VIGA</v>
          </cell>
          <cell r="D2536">
            <v>1</v>
          </cell>
          <cell r="E2536">
            <v>3.75</v>
          </cell>
          <cell r="H2536">
            <v>3.75</v>
          </cell>
        </row>
        <row r="2537">
          <cell r="B2537" t="str">
            <v>(-) PUERTA</v>
          </cell>
          <cell r="D2537">
            <v>-1</v>
          </cell>
          <cell r="E2537">
            <v>1</v>
          </cell>
          <cell r="H2537">
            <v>-1</v>
          </cell>
        </row>
        <row r="2538">
          <cell r="B2538" t="str">
            <v>TOPICO DE PROCEDIMIENTOS (OBSTETRICIA)    HOSP - 312</v>
          </cell>
          <cell r="C2538" t="str">
            <v>T07</v>
          </cell>
        </row>
        <row r="2539">
          <cell r="B2539" t="str">
            <v>LLEGA A TECHO</v>
          </cell>
          <cell r="D2539">
            <v>1</v>
          </cell>
          <cell r="E2539">
            <v>4.93</v>
          </cell>
          <cell r="H2539">
            <v>4.93</v>
          </cell>
        </row>
        <row r="2540">
          <cell r="B2540" t="str">
            <v>LLEGA A VIGA</v>
          </cell>
          <cell r="D2540">
            <v>1</v>
          </cell>
          <cell r="E2540">
            <v>2.62</v>
          </cell>
          <cell r="H2540">
            <v>2.62</v>
          </cell>
        </row>
        <row r="2541">
          <cell r="B2541" t="str">
            <v>TRAB.\PLIMPIO    HOSP - 356A</v>
          </cell>
          <cell r="C2541" t="str">
            <v>T20</v>
          </cell>
        </row>
        <row r="2542">
          <cell r="B2542" t="str">
            <v>LLEGA A TECHO</v>
          </cell>
          <cell r="D2542">
            <v>1</v>
          </cell>
          <cell r="E2542">
            <v>6.65</v>
          </cell>
          <cell r="H2542">
            <v>6.65</v>
          </cell>
        </row>
        <row r="2544">
          <cell r="A2544" t="str">
            <v>ITEM</v>
          </cell>
          <cell r="B2544" t="str">
            <v>DESCRIPCION</v>
          </cell>
          <cell r="C2544" t="str">
            <v>TIPO</v>
          </cell>
          <cell r="D2544" t="str">
            <v>Cantid.</v>
          </cell>
          <cell r="E2544" t="str">
            <v xml:space="preserve">LARGO </v>
          </cell>
          <cell r="F2544" t="str">
            <v>ALTO</v>
          </cell>
          <cell r="G2544" t="str">
            <v>ANCHO</v>
          </cell>
          <cell r="H2544" t="str">
            <v>PARCIAL</v>
          </cell>
          <cell r="I2544" t="str">
            <v>TOTAL</v>
          </cell>
          <cell r="J2544" t="str">
            <v>UND</v>
          </cell>
        </row>
        <row r="2545">
          <cell r="A2545" t="e">
            <v>#REF!</v>
          </cell>
          <cell r="B2545" t="e">
            <v>#REF!</v>
          </cell>
          <cell r="I2545">
            <v>532.02600000000007</v>
          </cell>
          <cell r="J2545" t="e">
            <v>#REF!</v>
          </cell>
        </row>
        <row r="2546">
          <cell r="B2546" t="str">
            <v>SECTOR  S-2A</v>
          </cell>
          <cell r="C2546" t="str">
            <v>ml</v>
          </cell>
        </row>
        <row r="2547">
          <cell r="B2547" t="str">
            <v>SEGUNDO PISO</v>
          </cell>
        </row>
        <row r="2548">
          <cell r="B2548" t="str">
            <v>SS.HH.+ VEST. PERS.V.\P78    COBS - 214</v>
          </cell>
          <cell r="C2548" t="str">
            <v>T10a</v>
          </cell>
          <cell r="D2548">
            <v>1</v>
          </cell>
          <cell r="E2548">
            <v>17.399999999999999</v>
          </cell>
          <cell r="F2548">
            <v>2</v>
          </cell>
          <cell r="H2548">
            <v>34.799999999999997</v>
          </cell>
        </row>
        <row r="2549">
          <cell r="B2549" t="str">
            <v>(-) PUERTA</v>
          </cell>
          <cell r="C2549" t="str">
            <v xml:space="preserve"> </v>
          </cell>
          <cell r="D2549">
            <v>-1</v>
          </cell>
          <cell r="E2549">
            <v>0.9</v>
          </cell>
          <cell r="F2549">
            <v>2</v>
          </cell>
          <cell r="H2549">
            <v>-1.8</v>
          </cell>
        </row>
        <row r="2550">
          <cell r="B2550" t="str">
            <v>SS.HH.+ VEST. PERS.-67    CEST - 208</v>
          </cell>
          <cell r="C2550" t="str">
            <v>T09a</v>
          </cell>
          <cell r="D2550">
            <v>1</v>
          </cell>
          <cell r="E2550">
            <v>16.47</v>
          </cell>
          <cell r="F2550">
            <v>2</v>
          </cell>
          <cell r="H2550">
            <v>32.94</v>
          </cell>
        </row>
        <row r="2551">
          <cell r="B2551" t="str">
            <v>(-) PUERTA</v>
          </cell>
          <cell r="C2551" t="str">
            <v xml:space="preserve"> </v>
          </cell>
          <cell r="D2551">
            <v>-1</v>
          </cell>
          <cell r="E2551">
            <v>0.9</v>
          </cell>
          <cell r="F2551">
            <v>2</v>
          </cell>
          <cell r="H2551">
            <v>-1.8</v>
          </cell>
        </row>
        <row r="2552">
          <cell r="B2552" t="str">
            <v>SS.HH.+ VEST. \PPERS.\P66    CEST - 207</v>
          </cell>
          <cell r="C2552" t="str">
            <v>T09a</v>
          </cell>
          <cell r="D2552">
            <v>1</v>
          </cell>
          <cell r="E2552">
            <v>18.43</v>
          </cell>
          <cell r="F2552">
            <v>2</v>
          </cell>
          <cell r="H2552">
            <v>36.86</v>
          </cell>
        </row>
        <row r="2553">
          <cell r="B2553" t="str">
            <v>(-) PUERTA</v>
          </cell>
          <cell r="C2553" t="str">
            <v xml:space="preserve"> </v>
          </cell>
          <cell r="D2553">
            <v>-1</v>
          </cell>
          <cell r="E2553">
            <v>0.9</v>
          </cell>
          <cell r="F2553">
            <v>2</v>
          </cell>
          <cell r="H2553">
            <v>-1.8</v>
          </cell>
        </row>
        <row r="2554">
          <cell r="B2554" t="str">
            <v>SS.HH.\P77    COBS - 222A</v>
          </cell>
          <cell r="C2554" t="str">
            <v>T09</v>
          </cell>
          <cell r="D2554">
            <v>1</v>
          </cell>
          <cell r="E2554">
            <v>8.1999999999999993</v>
          </cell>
          <cell r="F2554">
            <v>2</v>
          </cell>
          <cell r="H2554">
            <v>16.399999999999999</v>
          </cell>
        </row>
        <row r="2555">
          <cell r="B2555" t="str">
            <v>(-) PUERTA</v>
          </cell>
          <cell r="C2555" t="str">
            <v xml:space="preserve"> </v>
          </cell>
          <cell r="D2555">
            <v>-1</v>
          </cell>
          <cell r="E2555">
            <v>1</v>
          </cell>
          <cell r="F2555">
            <v>2</v>
          </cell>
          <cell r="H2555">
            <v>-2</v>
          </cell>
        </row>
        <row r="2556">
          <cell r="B2556" t="str">
            <v>ROPA SUCIA-2    CQUI - 218</v>
          </cell>
          <cell r="C2556" t="str">
            <v>T09</v>
          </cell>
          <cell r="D2556">
            <v>1</v>
          </cell>
          <cell r="E2556">
            <v>3.88</v>
          </cell>
          <cell r="F2556">
            <v>2</v>
          </cell>
          <cell r="H2556">
            <v>7.76</v>
          </cell>
        </row>
        <row r="2557">
          <cell r="B2557" t="str">
            <v>ESTACION Y LAVADO DE CARROS DE TRANSP. EXTERNO    CEST - 206</v>
          </cell>
          <cell r="C2557" t="str">
            <v>T09a</v>
          </cell>
          <cell r="D2557">
            <v>1</v>
          </cell>
          <cell r="E2557">
            <v>6.4</v>
          </cell>
          <cell r="F2557">
            <v>2</v>
          </cell>
          <cell r="H2557">
            <v>12.8</v>
          </cell>
        </row>
        <row r="2558">
          <cell r="B2558" t="str">
            <v>CUARTO SEPTICO\P3    COBS - 215</v>
          </cell>
          <cell r="C2558" t="str">
            <v>T09b</v>
          </cell>
          <cell r="D2558">
            <v>1</v>
          </cell>
          <cell r="E2558">
            <v>12.5</v>
          </cell>
          <cell r="F2558">
            <v>2</v>
          </cell>
          <cell r="H2558">
            <v>25</v>
          </cell>
        </row>
        <row r="2559">
          <cell r="B2559" t="str">
            <v>(-) PUERTA</v>
          </cell>
          <cell r="C2559" t="str">
            <v xml:space="preserve"> </v>
          </cell>
          <cell r="D2559">
            <v>-1</v>
          </cell>
          <cell r="E2559">
            <v>1</v>
          </cell>
          <cell r="F2559">
            <v>2</v>
          </cell>
          <cell r="H2559">
            <v>-2</v>
          </cell>
        </row>
        <row r="2560">
          <cell r="B2560" t="str">
            <v>CUARTO SEPTICO\P2    CQUI - 219</v>
          </cell>
          <cell r="C2560" t="str">
            <v>T09</v>
          </cell>
          <cell r="D2560">
            <v>1</v>
          </cell>
          <cell r="E2560">
            <v>10.15</v>
          </cell>
          <cell r="F2560">
            <v>2</v>
          </cell>
          <cell r="H2560">
            <v>20.3</v>
          </cell>
        </row>
        <row r="2561">
          <cell r="B2561" t="str">
            <v>(-) PUERTA</v>
          </cell>
          <cell r="C2561" t="str">
            <v xml:space="preserve"> </v>
          </cell>
          <cell r="D2561">
            <v>-1</v>
          </cell>
          <cell r="E2561">
            <v>1</v>
          </cell>
          <cell r="F2561">
            <v>2</v>
          </cell>
          <cell r="H2561">
            <v>-2</v>
          </cell>
        </row>
        <row r="2562">
          <cell r="B2562" t="str">
            <v>CUARTO DE LIMPIEZA-13    CEST - 207A</v>
          </cell>
          <cell r="C2562" t="str">
            <v>T12</v>
          </cell>
          <cell r="D2562">
            <v>1</v>
          </cell>
          <cell r="E2562">
            <v>9.1</v>
          </cell>
          <cell r="F2562">
            <v>1.7</v>
          </cell>
          <cell r="H2562">
            <v>15.469999999999999</v>
          </cell>
        </row>
        <row r="2563">
          <cell r="B2563" t="str">
            <v>(-) PUERTA</v>
          </cell>
          <cell r="C2563" t="str">
            <v xml:space="preserve"> </v>
          </cell>
          <cell r="D2563">
            <v>-1</v>
          </cell>
          <cell r="E2563">
            <v>1</v>
          </cell>
          <cell r="F2563">
            <v>1.7</v>
          </cell>
          <cell r="H2563">
            <v>-1.7</v>
          </cell>
        </row>
        <row r="2564">
          <cell r="B2564" t="str">
            <v>CTO. LIMP.\P15    COBS - 216</v>
          </cell>
          <cell r="C2564" t="str">
            <v>T12</v>
          </cell>
          <cell r="D2564">
            <v>1</v>
          </cell>
          <cell r="E2564">
            <v>8.1</v>
          </cell>
          <cell r="F2564">
            <v>1.7</v>
          </cell>
          <cell r="H2564">
            <v>13.77</v>
          </cell>
        </row>
        <row r="2565">
          <cell r="B2565" t="str">
            <v>(-) PUERTA</v>
          </cell>
          <cell r="C2565" t="str">
            <v xml:space="preserve"> </v>
          </cell>
          <cell r="D2565">
            <v>-1</v>
          </cell>
          <cell r="E2565">
            <v>0.9</v>
          </cell>
          <cell r="F2565">
            <v>1.7</v>
          </cell>
          <cell r="H2565">
            <v>-1.53</v>
          </cell>
        </row>
        <row r="2566">
          <cell r="B2566" t="str">
            <v>ALMACEN INTERMEDIO DE RESIDUOS SOLIDOS-9    CQUI - 220</v>
          </cell>
          <cell r="C2566" t="str">
            <v>T09</v>
          </cell>
          <cell r="D2566">
            <v>1</v>
          </cell>
          <cell r="E2566">
            <v>9.8800000000000008</v>
          </cell>
          <cell r="F2566">
            <v>2</v>
          </cell>
          <cell r="H2566">
            <v>19.760000000000002</v>
          </cell>
        </row>
        <row r="2567">
          <cell r="B2567" t="str">
            <v>(-) PUERTA</v>
          </cell>
          <cell r="C2567" t="str">
            <v xml:space="preserve"> </v>
          </cell>
          <cell r="D2567">
            <v>-1</v>
          </cell>
          <cell r="E2567">
            <v>1</v>
          </cell>
          <cell r="F2567">
            <v>2</v>
          </cell>
          <cell r="H2567">
            <v>-2</v>
          </cell>
        </row>
        <row r="2568">
          <cell r="B2568" t="str">
            <v>ALMACEN INTERM. DE RESID. SOLIDOS \P9a    CEST - 206A</v>
          </cell>
          <cell r="C2568" t="str">
            <v>T09</v>
          </cell>
          <cell r="D2568">
            <v>1</v>
          </cell>
          <cell r="E2568">
            <v>4.71</v>
          </cell>
          <cell r="F2568">
            <v>2</v>
          </cell>
          <cell r="H2568">
            <v>9.42</v>
          </cell>
        </row>
        <row r="2569">
          <cell r="B2569" t="str">
            <v>ALMACEN INTER. DE RESIDUOS SOLIDOS-10    COBS - 210</v>
          </cell>
          <cell r="C2569" t="str">
            <v>T09</v>
          </cell>
          <cell r="D2569">
            <v>1</v>
          </cell>
          <cell r="E2569">
            <v>7.1</v>
          </cell>
          <cell r="F2569">
            <v>2</v>
          </cell>
          <cell r="H2569">
            <v>14.2</v>
          </cell>
        </row>
        <row r="2570">
          <cell r="B2570" t="str">
            <v>(-) PUERTA</v>
          </cell>
          <cell r="C2570" t="str">
            <v xml:space="preserve"> </v>
          </cell>
          <cell r="D2570">
            <v>-1</v>
          </cell>
          <cell r="E2570">
            <v>1</v>
          </cell>
          <cell r="F2570">
            <v>2</v>
          </cell>
          <cell r="H2570">
            <v>-2</v>
          </cell>
        </row>
        <row r="2571">
          <cell r="B2571" t="str">
            <v>S.H.	74    CEST - 202A</v>
          </cell>
          <cell r="C2571" t="str">
            <v>T10</v>
          </cell>
          <cell r="D2571">
            <v>1</v>
          </cell>
          <cell r="E2571">
            <v>5.3</v>
          </cell>
          <cell r="F2571">
            <v>2</v>
          </cell>
          <cell r="H2571">
            <v>10.6</v>
          </cell>
        </row>
        <row r="2572">
          <cell r="B2572" t="str">
            <v>CORREDOR 1 - 205</v>
          </cell>
          <cell r="C2572" t="str">
            <v>T-9a</v>
          </cell>
          <cell r="D2572">
            <v>1</v>
          </cell>
          <cell r="E2572">
            <v>0.7</v>
          </cell>
          <cell r="F2572">
            <v>2</v>
          </cell>
          <cell r="H2572">
            <v>1.4</v>
          </cell>
        </row>
        <row r="2573">
          <cell r="B2573" t="str">
            <v>VIGILANCIA - 241</v>
          </cell>
          <cell r="C2573" t="str">
            <v>T-4</v>
          </cell>
          <cell r="D2573">
            <v>1</v>
          </cell>
          <cell r="E2573">
            <v>0.96</v>
          </cell>
          <cell r="F2573">
            <v>2</v>
          </cell>
          <cell r="H2573">
            <v>1.92</v>
          </cell>
        </row>
        <row r="2574">
          <cell r="B2574" t="str">
            <v>RAYOS X - 245</v>
          </cell>
          <cell r="C2574" t="str">
            <v>T-10</v>
          </cell>
          <cell r="D2574">
            <v>1</v>
          </cell>
          <cell r="E2574">
            <v>3</v>
          </cell>
          <cell r="F2574">
            <v>2</v>
          </cell>
          <cell r="H2574">
            <v>6</v>
          </cell>
        </row>
        <row r="2575">
          <cell r="B2575" t="str">
            <v>DEPÓSITO DE INSUMOS Y RESIDUOS DE MUESTRAS TOXICOLÓGICAS - 424</v>
          </cell>
          <cell r="C2575" t="str">
            <v>T-9</v>
          </cell>
          <cell r="D2575">
            <v>1</v>
          </cell>
          <cell r="E2575">
            <v>1.05</v>
          </cell>
          <cell r="F2575">
            <v>2</v>
          </cell>
          <cell r="H2575">
            <v>2.1</v>
          </cell>
        </row>
        <row r="2577">
          <cell r="B2577" t="str">
            <v>SECTOR  S-1B</v>
          </cell>
        </row>
        <row r="2578">
          <cell r="B2578" t="str">
            <v>PRIMER PISO</v>
          </cell>
        </row>
        <row r="2579">
          <cell r="B2579" t="str">
            <v>S.H.	\PPERSONAL 20    CEX - 105A</v>
          </cell>
          <cell r="C2579" t="str">
            <v>T10</v>
          </cell>
          <cell r="D2579">
            <v>1</v>
          </cell>
          <cell r="E2579">
            <v>12.2</v>
          </cell>
          <cell r="F2579">
            <v>2</v>
          </cell>
          <cell r="H2579">
            <v>24.4</v>
          </cell>
        </row>
        <row r="2580">
          <cell r="B2580" t="str">
            <v>(-) PUERTA</v>
          </cell>
          <cell r="C2580" t="str">
            <v xml:space="preserve"> </v>
          </cell>
          <cell r="D2580">
            <v>-1</v>
          </cell>
          <cell r="E2580">
            <v>0.8</v>
          </cell>
          <cell r="F2580">
            <v>2</v>
          </cell>
          <cell r="H2580">
            <v>-1.6</v>
          </cell>
        </row>
        <row r="2581">
          <cell r="B2581" t="str">
            <v>SS.HH. 11    EME - 108A</v>
          </cell>
          <cell r="C2581" t="str">
            <v>T10</v>
          </cell>
          <cell r="D2581">
            <v>1</v>
          </cell>
          <cell r="E2581">
            <v>6.11</v>
          </cell>
          <cell r="F2581">
            <v>2</v>
          </cell>
          <cell r="H2581">
            <v>12.22</v>
          </cell>
        </row>
        <row r="2582">
          <cell r="B2582" t="str">
            <v>(-) PUERTA</v>
          </cell>
          <cell r="C2582" t="str">
            <v xml:space="preserve"> </v>
          </cell>
          <cell r="D2582">
            <v>-1</v>
          </cell>
          <cell r="E2582">
            <v>0.8</v>
          </cell>
          <cell r="F2582">
            <v>2</v>
          </cell>
          <cell r="H2582">
            <v>-1.6</v>
          </cell>
        </row>
        <row r="2583">
          <cell r="B2583" t="str">
            <v>CUARTO DE LIMPIEZA 1    EME - 143</v>
          </cell>
          <cell r="C2583" t="str">
            <v>T12</v>
          </cell>
          <cell r="D2583">
            <v>1</v>
          </cell>
          <cell r="E2583">
            <v>7.68</v>
          </cell>
          <cell r="F2583">
            <v>1.7</v>
          </cell>
          <cell r="H2583">
            <v>13.055999999999999</v>
          </cell>
        </row>
        <row r="2584">
          <cell r="B2584" t="str">
            <v>(-) PUERTA</v>
          </cell>
          <cell r="C2584" t="str">
            <v xml:space="preserve"> </v>
          </cell>
          <cell r="D2584">
            <v>-1</v>
          </cell>
          <cell r="E2584">
            <v>1</v>
          </cell>
          <cell r="F2584">
            <v>1.7</v>
          </cell>
          <cell r="H2584">
            <v>-1.7</v>
          </cell>
        </row>
        <row r="2585">
          <cell r="B2585" t="str">
            <v>DISPENZACION Y EXPENDIDO    EME - 104</v>
          </cell>
          <cell r="C2585" t="str">
            <v>T11a</v>
          </cell>
          <cell r="D2585">
            <v>1</v>
          </cell>
          <cell r="E2585">
            <v>13.53</v>
          </cell>
          <cell r="F2585">
            <v>2</v>
          </cell>
          <cell r="H2585">
            <v>27.06</v>
          </cell>
        </row>
        <row r="2586">
          <cell r="B2586" t="str">
            <v>DUCHA \PPACIENTE    EME - 129A</v>
          </cell>
          <cell r="C2586" t="str">
            <v>T09a</v>
          </cell>
          <cell r="D2586">
            <v>1</v>
          </cell>
          <cell r="E2586">
            <v>7.24</v>
          </cell>
          <cell r="F2586">
            <v>2</v>
          </cell>
          <cell r="H2586">
            <v>14.48</v>
          </cell>
        </row>
        <row r="2587">
          <cell r="B2587" t="str">
            <v>(-) PUERTA</v>
          </cell>
          <cell r="C2587" t="str">
            <v xml:space="preserve"> </v>
          </cell>
          <cell r="D2587">
            <v>-1</v>
          </cell>
          <cell r="E2587">
            <v>1</v>
          </cell>
          <cell r="F2587">
            <v>2</v>
          </cell>
          <cell r="H2587">
            <v>-2</v>
          </cell>
        </row>
        <row r="2588">
          <cell r="B2588" t="str">
            <v>DUCHA PARA PACIENTES    EME - 114</v>
          </cell>
          <cell r="C2588" t="str">
            <v>T09a</v>
          </cell>
          <cell r="D2588">
            <v>1</v>
          </cell>
          <cell r="E2588">
            <v>12.08</v>
          </cell>
          <cell r="F2588">
            <v>2</v>
          </cell>
          <cell r="H2588">
            <v>24.16</v>
          </cell>
        </row>
        <row r="2589">
          <cell r="B2589" t="str">
            <v>ROPA SUCIA 1    EME - 142</v>
          </cell>
          <cell r="C2589" t="str">
            <v>T09</v>
          </cell>
          <cell r="D2589">
            <v>1</v>
          </cell>
          <cell r="E2589">
            <v>9.1</v>
          </cell>
          <cell r="F2589">
            <v>2</v>
          </cell>
          <cell r="H2589">
            <v>18.2</v>
          </cell>
        </row>
        <row r="2590">
          <cell r="B2590" t="str">
            <v>(-) PUERTA</v>
          </cell>
          <cell r="C2590" t="str">
            <v xml:space="preserve"> </v>
          </cell>
          <cell r="D2590">
            <v>-1</v>
          </cell>
          <cell r="E2590">
            <v>1</v>
          </cell>
          <cell r="F2590">
            <v>2</v>
          </cell>
          <cell r="H2590">
            <v>-2</v>
          </cell>
        </row>
        <row r="2591">
          <cell r="B2591" t="str">
            <v>SS.HH.  3    EME - 124</v>
          </cell>
          <cell r="C2591" t="str">
            <v>T09a</v>
          </cell>
          <cell r="D2591">
            <v>1</v>
          </cell>
          <cell r="E2591">
            <v>6.3</v>
          </cell>
          <cell r="F2591">
            <v>2</v>
          </cell>
          <cell r="H2591">
            <v>12.6</v>
          </cell>
        </row>
        <row r="2592">
          <cell r="B2592" t="str">
            <v>(-) PUERTA</v>
          </cell>
          <cell r="C2592" t="str">
            <v xml:space="preserve"> </v>
          </cell>
          <cell r="D2592">
            <v>-1</v>
          </cell>
          <cell r="E2592">
            <v>0.8</v>
          </cell>
          <cell r="F2592">
            <v>2</v>
          </cell>
          <cell r="H2592">
            <v>-1.6</v>
          </cell>
        </row>
        <row r="2593">
          <cell r="B2593" t="str">
            <v>SS.HH. \PPACIENTE \PHOMBRES 18    EME - 129B</v>
          </cell>
          <cell r="C2593" t="str">
            <v>T09a</v>
          </cell>
          <cell r="D2593">
            <v>1</v>
          </cell>
          <cell r="E2593">
            <v>8.8000000000000007</v>
          </cell>
          <cell r="F2593">
            <v>2</v>
          </cell>
          <cell r="H2593">
            <v>17.600000000000001</v>
          </cell>
        </row>
        <row r="2594">
          <cell r="B2594" t="str">
            <v>(-) PUERTA</v>
          </cell>
          <cell r="C2594" t="str">
            <v xml:space="preserve"> </v>
          </cell>
          <cell r="D2594">
            <v>-1</v>
          </cell>
          <cell r="E2594">
            <v>1</v>
          </cell>
          <cell r="F2594">
            <v>2</v>
          </cell>
          <cell r="H2594">
            <v>-2</v>
          </cell>
        </row>
        <row r="2595">
          <cell r="B2595" t="str">
            <v>SS.HH. 19    CEX - 109A</v>
          </cell>
          <cell r="C2595" t="str">
            <v>T10</v>
          </cell>
          <cell r="D2595">
            <v>1</v>
          </cell>
          <cell r="E2595">
            <v>3.35</v>
          </cell>
          <cell r="F2595">
            <v>2</v>
          </cell>
          <cell r="H2595">
            <v>6.7</v>
          </cell>
        </row>
        <row r="2596">
          <cell r="B2596" t="str">
            <v>(-) PUERTA</v>
          </cell>
          <cell r="C2596" t="str">
            <v xml:space="preserve"> </v>
          </cell>
          <cell r="D2596">
            <v>-1</v>
          </cell>
          <cell r="E2596">
            <v>0.8</v>
          </cell>
          <cell r="F2596">
            <v>2</v>
          </cell>
          <cell r="H2596">
            <v>-1.6</v>
          </cell>
        </row>
        <row r="2597">
          <cell r="B2597" t="str">
            <v>SS.HH. PARA PACIENTES HOMBRES 2    EME - 124</v>
          </cell>
          <cell r="C2597" t="str">
            <v>T09a</v>
          </cell>
          <cell r="D2597">
            <v>1</v>
          </cell>
          <cell r="E2597">
            <v>5.5</v>
          </cell>
          <cell r="F2597">
            <v>2</v>
          </cell>
          <cell r="H2597">
            <v>11</v>
          </cell>
        </row>
        <row r="2598">
          <cell r="B2598" t="str">
            <v>(-) PUERTA</v>
          </cell>
          <cell r="C2598" t="str">
            <v xml:space="preserve"> </v>
          </cell>
          <cell r="D2598">
            <v>-1</v>
          </cell>
          <cell r="E2598">
            <v>1</v>
          </cell>
          <cell r="F2598">
            <v>2</v>
          </cell>
          <cell r="H2598">
            <v>-2</v>
          </cell>
        </row>
        <row r="2599">
          <cell r="B2599" t="str">
            <v>SS.HH. PARA PACIENTES MUJERES 1    EME - 125</v>
          </cell>
          <cell r="C2599" t="str">
            <v>T09a</v>
          </cell>
          <cell r="D2599">
            <v>1</v>
          </cell>
          <cell r="E2599">
            <v>9</v>
          </cell>
          <cell r="F2599">
            <v>2</v>
          </cell>
          <cell r="H2599">
            <v>18</v>
          </cell>
        </row>
        <row r="2600">
          <cell r="B2600" t="str">
            <v>(-) PUERTA</v>
          </cell>
          <cell r="C2600" t="str">
            <v xml:space="preserve"> </v>
          </cell>
          <cell r="D2600">
            <v>-1</v>
          </cell>
          <cell r="E2600">
            <v>1</v>
          </cell>
          <cell r="F2600">
            <v>2</v>
          </cell>
          <cell r="H2600">
            <v>-2</v>
          </cell>
        </row>
        <row r="2601">
          <cell r="B2601" t="str">
            <v>SS.HH. PUBLICO DISCAPACITADOS 13    EME - 112</v>
          </cell>
          <cell r="C2601" t="str">
            <v>T10</v>
          </cell>
          <cell r="D2601">
            <v>1</v>
          </cell>
          <cell r="E2601">
            <v>8.3699999999999992</v>
          </cell>
          <cell r="F2601">
            <v>2</v>
          </cell>
          <cell r="H2601">
            <v>16.739999999999998</v>
          </cell>
        </row>
        <row r="2602">
          <cell r="B2602" t="str">
            <v>(-) PUERTA</v>
          </cell>
          <cell r="C2602" t="str">
            <v xml:space="preserve"> </v>
          </cell>
          <cell r="D2602">
            <v>-1</v>
          </cell>
          <cell r="E2602">
            <v>1</v>
          </cell>
          <cell r="F2602">
            <v>2</v>
          </cell>
          <cell r="H2602">
            <v>-2</v>
          </cell>
        </row>
        <row r="2603">
          <cell r="B2603" t="str">
            <v>SS.HH. PUBLICO HOMBRES 14    EME - 111</v>
          </cell>
          <cell r="C2603" t="str">
            <v>T10</v>
          </cell>
          <cell r="D2603">
            <v>1</v>
          </cell>
          <cell r="E2603">
            <v>15.1</v>
          </cell>
          <cell r="F2603">
            <v>2</v>
          </cell>
          <cell r="H2603">
            <v>30.2</v>
          </cell>
        </row>
        <row r="2604">
          <cell r="B2604" t="str">
            <v>(-) PUERTA</v>
          </cell>
          <cell r="C2604" t="str">
            <v xml:space="preserve"> </v>
          </cell>
          <cell r="D2604">
            <v>-1</v>
          </cell>
          <cell r="E2604">
            <v>1</v>
          </cell>
          <cell r="F2604">
            <v>2</v>
          </cell>
          <cell r="H2604">
            <v>-2</v>
          </cell>
        </row>
        <row r="2605">
          <cell r="B2605" t="str">
            <v>SS.HH. PUBLICO MUJERES 12    EME - 113</v>
          </cell>
          <cell r="C2605" t="str">
            <v>T10</v>
          </cell>
          <cell r="D2605">
            <v>1</v>
          </cell>
          <cell r="E2605">
            <v>16.2</v>
          </cell>
          <cell r="F2605">
            <v>2</v>
          </cell>
          <cell r="H2605">
            <v>32.4</v>
          </cell>
        </row>
        <row r="2606">
          <cell r="B2606" t="str">
            <v>(-) PUERTA</v>
          </cell>
          <cell r="C2606" t="str">
            <v xml:space="preserve"> </v>
          </cell>
          <cell r="D2606">
            <v>-1</v>
          </cell>
          <cell r="E2606">
            <v>1</v>
          </cell>
          <cell r="F2606">
            <v>2</v>
          </cell>
          <cell r="H2606">
            <v>-2</v>
          </cell>
        </row>
        <row r="2607">
          <cell r="B2607" t="str">
            <v>TERAPIA Y MEDIOS \PFISICOS    EME - 117</v>
          </cell>
          <cell r="C2607" t="str">
            <v>T09a</v>
          </cell>
          <cell r="D2607">
            <v>1</v>
          </cell>
          <cell r="E2607">
            <v>7.22</v>
          </cell>
          <cell r="F2607">
            <v>2</v>
          </cell>
          <cell r="H2607">
            <v>14.44</v>
          </cell>
        </row>
      </sheetData>
      <sheetData sheetId="9" refreshError="1">
        <row r="17">
          <cell r="A17" t="e">
            <v>#REF!</v>
          </cell>
          <cell r="B17" t="e">
            <v>#REF!</v>
          </cell>
          <cell r="H17">
            <v>5428.7</v>
          </cell>
          <cell r="I17" t="e">
            <v>#REF!</v>
          </cell>
        </row>
        <row r="18">
          <cell r="A18" t="str">
            <v>VER PLANOS - (A-01 PLANTA 1P / A-02 PLANTA 2P / A-03 PLANTA 3P /  A-04 PLANTA 4P)</v>
          </cell>
        </row>
        <row r="19">
          <cell r="D19" t="str">
            <v>AREA</v>
          </cell>
        </row>
        <row r="21">
          <cell r="B21" t="str">
            <v>AREA TOTAL</v>
          </cell>
          <cell r="D21">
            <v>5428.7</v>
          </cell>
          <cell r="G21">
            <v>5428.7</v>
          </cell>
        </row>
        <row r="25">
          <cell r="A25" t="str">
            <v>ITEM</v>
          </cell>
          <cell r="B25" t="str">
            <v>DESCRIPCION</v>
          </cell>
          <cell r="C25" t="str">
            <v>Cantid.</v>
          </cell>
          <cell r="D25" t="str">
            <v xml:space="preserve">LARGO </v>
          </cell>
          <cell r="E25" t="str">
            <v>ALTO</v>
          </cell>
          <cell r="F25" t="str">
            <v>ANCHO</v>
          </cell>
          <cell r="G25" t="str">
            <v>PARCIAL</v>
          </cell>
          <cell r="H25" t="str">
            <v>TOTAL</v>
          </cell>
          <cell r="I25" t="str">
            <v>UND</v>
          </cell>
        </row>
        <row r="26">
          <cell r="A26" t="e">
            <v>#REF!</v>
          </cell>
          <cell r="B26" t="e">
            <v>#REF!</v>
          </cell>
          <cell r="H26">
            <v>130.70000000000002</v>
          </cell>
          <cell r="I26" t="e">
            <v>#REF!</v>
          </cell>
        </row>
        <row r="27">
          <cell r="A27" t="str">
            <v>VER PLANOS - (A-01 PLANTA 1P / A-02 PLANTA 2P / A-03 PLANTA 3P /  A-04 PLANTA 4P)</v>
          </cell>
        </row>
        <row r="28">
          <cell r="D28" t="str">
            <v>PERIMETRO</v>
          </cell>
        </row>
        <row r="30">
          <cell r="B30" t="str">
            <v>AREA TOTAL</v>
          </cell>
          <cell r="D30">
            <v>1307</v>
          </cell>
          <cell r="E30">
            <v>0.1</v>
          </cell>
          <cell r="G30">
            <v>130.70000000000002</v>
          </cell>
        </row>
        <row r="34">
          <cell r="A34" t="str">
            <v>01.06.02</v>
          </cell>
          <cell r="B34" t="str">
            <v xml:space="preserve">      COBERTURAS</v>
          </cell>
        </row>
        <row r="35">
          <cell r="B35" t="str">
            <v xml:space="preserve"> </v>
          </cell>
        </row>
        <row r="36">
          <cell r="A36" t="str">
            <v>ITEM</v>
          </cell>
          <cell r="B36" t="str">
            <v>DESCRIPCION</v>
          </cell>
          <cell r="C36" t="str">
            <v>Cantid.</v>
          </cell>
          <cell r="D36" t="str">
            <v xml:space="preserve">LARGO </v>
          </cell>
          <cell r="E36" t="str">
            <v>ALTO</v>
          </cell>
          <cell r="F36" t="str">
            <v>ANCHO</v>
          </cell>
          <cell r="G36" t="str">
            <v>PARCIAL</v>
          </cell>
          <cell r="H36" t="str">
            <v>TOTAL</v>
          </cell>
          <cell r="I36" t="str">
            <v>UND</v>
          </cell>
        </row>
        <row r="37">
          <cell r="A37" t="str">
            <v>01.06.02.01</v>
          </cell>
          <cell r="B37" t="str">
            <v xml:space="preserve"> LAMINA TERMOACUSTICA DE
PERFIL ONDULANDO (ACEROLIT)
</v>
          </cell>
          <cell r="H37">
            <v>5468.14</v>
          </cell>
          <cell r="I37" t="str">
            <v>m2</v>
          </cell>
        </row>
        <row r="38">
          <cell r="A38" t="str">
            <v xml:space="preserve"> VER PLANOS - (A26-A33  PLANTA-TECHOS)</v>
          </cell>
        </row>
        <row r="39">
          <cell r="B39" t="str">
            <v>SECTOR  S-TA</v>
          </cell>
          <cell r="D39" t="str">
            <v>AREA</v>
          </cell>
        </row>
        <row r="40">
          <cell r="B40" t="str">
            <v>AZOTEA</v>
          </cell>
        </row>
        <row r="41">
          <cell r="B41" t="str">
            <v xml:space="preserve">TECHO </v>
          </cell>
          <cell r="C41">
            <v>1</v>
          </cell>
          <cell r="D41">
            <v>106.23</v>
          </cell>
          <cell r="G41">
            <v>106.23</v>
          </cell>
        </row>
        <row r="42">
          <cell r="B42" t="str">
            <v xml:space="preserve">TECHO </v>
          </cell>
          <cell r="C42">
            <v>1</v>
          </cell>
          <cell r="D42">
            <v>334.2</v>
          </cell>
          <cell r="G42">
            <v>334.2</v>
          </cell>
        </row>
        <row r="43">
          <cell r="B43" t="str">
            <v xml:space="preserve">TECHO </v>
          </cell>
          <cell r="C43">
            <v>1</v>
          </cell>
          <cell r="D43">
            <v>163.76</v>
          </cell>
          <cell r="G43">
            <v>163.76</v>
          </cell>
        </row>
        <row r="44">
          <cell r="B44" t="str">
            <v xml:space="preserve">TECHO </v>
          </cell>
          <cell r="C44">
            <v>1</v>
          </cell>
          <cell r="D44">
            <v>113.62</v>
          </cell>
          <cell r="G44">
            <v>113.62</v>
          </cell>
        </row>
        <row r="45">
          <cell r="B45" t="str">
            <v xml:space="preserve">TECHO </v>
          </cell>
          <cell r="C45">
            <v>1</v>
          </cell>
          <cell r="D45">
            <v>83.52</v>
          </cell>
          <cell r="G45">
            <v>83.52</v>
          </cell>
        </row>
        <row r="47">
          <cell r="B47" t="str">
            <v>SECTOR  S-TB</v>
          </cell>
        </row>
        <row r="48">
          <cell r="B48" t="str">
            <v>AZOTEA</v>
          </cell>
        </row>
        <row r="49">
          <cell r="B49" t="str">
            <v xml:space="preserve">TECHO </v>
          </cell>
          <cell r="C49">
            <v>1</v>
          </cell>
          <cell r="D49">
            <v>345.96999999999997</v>
          </cell>
          <cell r="G49">
            <v>345.96999999999997</v>
          </cell>
        </row>
        <row r="50">
          <cell r="B50" t="str">
            <v xml:space="preserve">TECHO </v>
          </cell>
          <cell r="C50">
            <v>1</v>
          </cell>
          <cell r="D50">
            <v>195.6</v>
          </cell>
          <cell r="G50">
            <v>195.6</v>
          </cell>
        </row>
        <row r="52">
          <cell r="B52" t="str">
            <v>SECTOR  S-TC</v>
          </cell>
        </row>
        <row r="53">
          <cell r="B53" t="str">
            <v>AZOTEA</v>
          </cell>
        </row>
        <row r="54">
          <cell r="B54" t="str">
            <v xml:space="preserve">TECHO </v>
          </cell>
          <cell r="C54">
            <v>1</v>
          </cell>
          <cell r="D54">
            <v>534.80999999999995</v>
          </cell>
          <cell r="G54">
            <v>534.80999999999995</v>
          </cell>
        </row>
        <row r="55">
          <cell r="B55" t="str">
            <v xml:space="preserve">TECHO </v>
          </cell>
          <cell r="C55">
            <v>1</v>
          </cell>
          <cell r="D55">
            <v>31.69</v>
          </cell>
          <cell r="G55">
            <v>31.69</v>
          </cell>
        </row>
        <row r="56">
          <cell r="B56" t="str">
            <v xml:space="preserve">TECHO </v>
          </cell>
          <cell r="C56">
            <v>1</v>
          </cell>
          <cell r="D56">
            <v>31.69</v>
          </cell>
          <cell r="G56">
            <v>31.69</v>
          </cell>
        </row>
        <row r="58">
          <cell r="B58" t="str">
            <v>SECTOR  S-TD</v>
          </cell>
        </row>
        <row r="59">
          <cell r="B59" t="str">
            <v>AZOTEA</v>
          </cell>
        </row>
        <row r="60">
          <cell r="B60" t="str">
            <v xml:space="preserve">TECHO </v>
          </cell>
          <cell r="C60">
            <v>1</v>
          </cell>
          <cell r="D60">
            <v>430.74</v>
          </cell>
          <cell r="G60">
            <v>430.74</v>
          </cell>
        </row>
        <row r="61">
          <cell r="B61" t="str">
            <v xml:space="preserve">TECHO </v>
          </cell>
          <cell r="C61">
            <v>1</v>
          </cell>
          <cell r="D61">
            <v>215.35</v>
          </cell>
          <cell r="G61">
            <v>215.35</v>
          </cell>
        </row>
        <row r="62">
          <cell r="B62" t="str">
            <v xml:space="preserve">TECHO </v>
          </cell>
          <cell r="C62">
            <v>1</v>
          </cell>
          <cell r="D62">
            <v>143.44</v>
          </cell>
          <cell r="G62">
            <v>143.44</v>
          </cell>
        </row>
        <row r="64">
          <cell r="B64" t="str">
            <v>SECTOR  S-TG</v>
          </cell>
        </row>
        <row r="65">
          <cell r="B65" t="str">
            <v>AZOTEA</v>
          </cell>
        </row>
        <row r="66">
          <cell r="B66" t="str">
            <v xml:space="preserve">TECHO </v>
          </cell>
          <cell r="C66">
            <v>1</v>
          </cell>
          <cell r="D66">
            <v>165.05</v>
          </cell>
          <cell r="G66">
            <v>165.05</v>
          </cell>
        </row>
        <row r="67">
          <cell r="B67" t="str">
            <v xml:space="preserve">TECHO </v>
          </cell>
          <cell r="C67">
            <v>1</v>
          </cell>
          <cell r="D67">
            <v>238.2</v>
          </cell>
          <cell r="G67">
            <v>238.2</v>
          </cell>
        </row>
        <row r="69">
          <cell r="B69" t="str">
            <v>SECTOR  S-TH</v>
          </cell>
        </row>
        <row r="70">
          <cell r="B70" t="str">
            <v>AZOTEA</v>
          </cell>
        </row>
        <row r="71">
          <cell r="B71" t="str">
            <v xml:space="preserve">TECHO </v>
          </cell>
          <cell r="C71">
            <v>1</v>
          </cell>
          <cell r="D71">
            <v>272.08</v>
          </cell>
          <cell r="G71">
            <v>272.08</v>
          </cell>
        </row>
        <row r="73">
          <cell r="B73" t="str">
            <v>SECTOR  S-TI</v>
          </cell>
        </row>
        <row r="74">
          <cell r="B74" t="str">
            <v>AZOTEA</v>
          </cell>
        </row>
        <row r="75">
          <cell r="B75" t="str">
            <v xml:space="preserve">TECHO </v>
          </cell>
          <cell r="C75">
            <v>1</v>
          </cell>
          <cell r="D75">
            <v>670.16</v>
          </cell>
          <cell r="G75">
            <v>670.16</v>
          </cell>
        </row>
        <row r="77">
          <cell r="B77" t="str">
            <v>SECTOR  S-TJ</v>
          </cell>
        </row>
        <row r="78">
          <cell r="B78" t="str">
            <v>AZOTEA</v>
          </cell>
        </row>
        <row r="79">
          <cell r="B79" t="str">
            <v xml:space="preserve">TECHO </v>
          </cell>
          <cell r="C79">
            <v>1</v>
          </cell>
          <cell r="D79">
            <v>6.94</v>
          </cell>
          <cell r="G79">
            <v>6.94</v>
          </cell>
        </row>
        <row r="81">
          <cell r="B81" t="str">
            <v>SECTOR  S-TK</v>
          </cell>
        </row>
        <row r="82">
          <cell r="B82" t="str">
            <v>AZOTEA</v>
          </cell>
        </row>
        <row r="83">
          <cell r="B83" t="str">
            <v xml:space="preserve">TECHO </v>
          </cell>
          <cell r="C83">
            <v>1</v>
          </cell>
          <cell r="D83">
            <v>174.92</v>
          </cell>
          <cell r="G83">
            <v>174.92</v>
          </cell>
        </row>
        <row r="84">
          <cell r="B84" t="str">
            <v xml:space="preserve">TECHO </v>
          </cell>
          <cell r="C84">
            <v>1</v>
          </cell>
          <cell r="D84">
            <v>442.34</v>
          </cell>
          <cell r="G84">
            <v>442.34</v>
          </cell>
        </row>
        <row r="85">
          <cell r="B85" t="str">
            <v xml:space="preserve">TECHO </v>
          </cell>
          <cell r="C85">
            <v>1</v>
          </cell>
          <cell r="D85">
            <v>42.6</v>
          </cell>
          <cell r="G85">
            <v>42.6</v>
          </cell>
        </row>
        <row r="87">
          <cell r="B87" t="str">
            <v>SECTOR  S-TL</v>
          </cell>
        </row>
        <row r="88">
          <cell r="B88" t="str">
            <v>AZOTEA</v>
          </cell>
        </row>
        <row r="89">
          <cell r="B89" t="str">
            <v xml:space="preserve">TECHO </v>
          </cell>
          <cell r="C89">
            <v>1</v>
          </cell>
          <cell r="D89">
            <v>236.68</v>
          </cell>
          <cell r="G89">
            <v>236.68</v>
          </cell>
        </row>
        <row r="90">
          <cell r="B90" t="str">
            <v xml:space="preserve">TECHO </v>
          </cell>
          <cell r="C90">
            <v>1</v>
          </cell>
          <cell r="D90">
            <v>359.7</v>
          </cell>
          <cell r="G90">
            <v>359.7</v>
          </cell>
        </row>
        <row r="92">
          <cell r="B92" t="str">
            <v>SECTOR  S-TM</v>
          </cell>
        </row>
        <row r="93">
          <cell r="B93" t="str">
            <v>AZOTEA</v>
          </cell>
        </row>
        <row r="94">
          <cell r="B94" t="str">
            <v xml:space="preserve">TECHO </v>
          </cell>
          <cell r="C94">
            <v>1</v>
          </cell>
          <cell r="D94">
            <v>128.85</v>
          </cell>
          <cell r="G94">
            <v>128.85</v>
          </cell>
        </row>
        <row r="98">
          <cell r="A98" t="str">
            <v>ITEM</v>
          </cell>
          <cell r="B98" t="str">
            <v>DESCRIPCION</v>
          </cell>
          <cell r="C98" t="str">
            <v>Cantid.</v>
          </cell>
          <cell r="D98" t="str">
            <v xml:space="preserve">LARGO </v>
          </cell>
          <cell r="E98" t="str">
            <v>ALTO</v>
          </cell>
          <cell r="F98" t="str">
            <v>ANCHO</v>
          </cell>
          <cell r="G98" t="str">
            <v>PARCIAL</v>
          </cell>
          <cell r="H98" t="str">
            <v>TOTAL</v>
          </cell>
          <cell r="I98" t="str">
            <v>UND</v>
          </cell>
        </row>
        <row r="99">
          <cell r="A99" t="e">
            <v>#REF!</v>
          </cell>
          <cell r="B99" t="e">
            <v>#REF!</v>
          </cell>
          <cell r="H99">
            <v>975.91329999999994</v>
          </cell>
          <cell r="I99" t="e">
            <v>#REF!</v>
          </cell>
        </row>
        <row r="100">
          <cell r="A100" t="str">
            <v>VER PLANOS - (A26-A33  PLANTA-TECHOS)  (D61-D63  PERGOLAS)  (D67-D68  MARQUESINAS)</v>
          </cell>
        </row>
        <row r="101">
          <cell r="B101" t="str">
            <v>SECTOR  S-TA</v>
          </cell>
          <cell r="D101" t="str">
            <v>AREA</v>
          </cell>
          <cell r="G101" t="str">
            <v xml:space="preserve"> </v>
          </cell>
        </row>
        <row r="102">
          <cell r="B102" t="str">
            <v>AZOTEA</v>
          </cell>
        </row>
        <row r="103">
          <cell r="B103" t="str">
            <v>TECHO</v>
          </cell>
          <cell r="C103">
            <v>1</v>
          </cell>
          <cell r="D103">
            <v>120.27</v>
          </cell>
          <cell r="F103" t="str">
            <v xml:space="preserve"> </v>
          </cell>
          <cell r="G103">
            <v>120.27</v>
          </cell>
        </row>
        <row r="105">
          <cell r="B105" t="str">
            <v>SECTOR  S-TB</v>
          </cell>
        </row>
        <row r="106">
          <cell r="B106" t="str">
            <v>AZOTEA</v>
          </cell>
        </row>
        <row r="107">
          <cell r="B107" t="str">
            <v xml:space="preserve">TECHO </v>
          </cell>
          <cell r="C107">
            <v>1</v>
          </cell>
          <cell r="D107">
            <v>28.7</v>
          </cell>
          <cell r="G107">
            <v>28.7</v>
          </cell>
        </row>
        <row r="108">
          <cell r="B108" t="str">
            <v xml:space="preserve">TECHO </v>
          </cell>
          <cell r="C108">
            <v>1</v>
          </cell>
          <cell r="D108">
            <v>8.6999999999999993</v>
          </cell>
          <cell r="G108">
            <v>8.6999999999999993</v>
          </cell>
        </row>
        <row r="110">
          <cell r="B110" t="str">
            <v>SECTOR  S-TC</v>
          </cell>
        </row>
        <row r="111">
          <cell r="B111" t="str">
            <v>AZOTEA</v>
          </cell>
        </row>
        <row r="112">
          <cell r="B112" t="str">
            <v xml:space="preserve">TECHO </v>
          </cell>
          <cell r="C112">
            <v>1</v>
          </cell>
          <cell r="D112">
            <v>23.51</v>
          </cell>
          <cell r="G112">
            <v>23.51</v>
          </cell>
        </row>
        <row r="114">
          <cell r="B114" t="str">
            <v>SECTOR  S-TD</v>
          </cell>
        </row>
        <row r="115">
          <cell r="B115" t="str">
            <v>AZOTEA</v>
          </cell>
        </row>
        <row r="116">
          <cell r="B116" t="str">
            <v xml:space="preserve">TECHO </v>
          </cell>
          <cell r="C116">
            <v>1</v>
          </cell>
          <cell r="D116">
            <v>28.42</v>
          </cell>
          <cell r="G116">
            <v>28.42</v>
          </cell>
        </row>
        <row r="117">
          <cell r="B117" t="str">
            <v xml:space="preserve">TECHO </v>
          </cell>
          <cell r="C117">
            <v>1</v>
          </cell>
          <cell r="D117">
            <v>23.2</v>
          </cell>
          <cell r="G117">
            <v>23.2</v>
          </cell>
        </row>
        <row r="119">
          <cell r="B119" t="str">
            <v>SECTOR  S-TL</v>
          </cell>
        </row>
        <row r="120">
          <cell r="B120" t="str">
            <v>AZOTEA</v>
          </cell>
        </row>
        <row r="121">
          <cell r="B121" t="str">
            <v xml:space="preserve">TECHO </v>
          </cell>
          <cell r="C121">
            <v>1</v>
          </cell>
          <cell r="D121">
            <v>27.72</v>
          </cell>
          <cell r="G121">
            <v>27.72</v>
          </cell>
        </row>
        <row r="123">
          <cell r="B123" t="str">
            <v>SECTOR  (S-TA / S-TB / S-TC / S-TD)</v>
          </cell>
        </row>
        <row r="124">
          <cell r="B124" t="str">
            <v>PERIMETRO</v>
          </cell>
        </row>
        <row r="125">
          <cell r="B125" t="str">
            <v>EJE 32 -19 / EJE 33-18</v>
          </cell>
          <cell r="C125">
            <v>1</v>
          </cell>
          <cell r="D125">
            <v>230.06950000000001</v>
          </cell>
          <cell r="G125">
            <v>230.06950000000001</v>
          </cell>
        </row>
        <row r="126">
          <cell r="B126" t="str">
            <v>EJE 40 -1 / EJE 39-12</v>
          </cell>
          <cell r="C126">
            <v>1</v>
          </cell>
          <cell r="D126">
            <v>86.640199999999993</v>
          </cell>
          <cell r="G126">
            <v>86.640199999999993</v>
          </cell>
        </row>
        <row r="127">
          <cell r="B127" t="str">
            <v>EJE 5 -11 / EJE 39-12</v>
          </cell>
          <cell r="C127">
            <v>1</v>
          </cell>
          <cell r="D127">
            <v>99.910799999999995</v>
          </cell>
          <cell r="G127">
            <v>99.910799999999995</v>
          </cell>
        </row>
        <row r="128">
          <cell r="B128" t="str">
            <v>EJE 1 -5 / EJE 39-12</v>
          </cell>
          <cell r="C128">
            <v>1</v>
          </cell>
          <cell r="D128">
            <v>69.887500000000003</v>
          </cell>
          <cell r="G128">
            <v>69.887500000000003</v>
          </cell>
        </row>
        <row r="129">
          <cell r="B129" t="str">
            <v>EJE 32 -40 / EJE 33-39</v>
          </cell>
          <cell r="C129">
            <v>1</v>
          </cell>
          <cell r="D129">
            <v>90.229399999999998</v>
          </cell>
          <cell r="G129">
            <v>90.229399999999998</v>
          </cell>
        </row>
        <row r="130">
          <cell r="B130" t="str">
            <v>EJE 19 -11 / EJE 18-12</v>
          </cell>
          <cell r="C130">
            <v>1</v>
          </cell>
          <cell r="D130">
            <v>90.229399999999998</v>
          </cell>
          <cell r="G130">
            <v>90.229399999999998</v>
          </cell>
        </row>
        <row r="132">
          <cell r="B132" t="str">
            <v>SECTOR  S-TE</v>
          </cell>
        </row>
        <row r="133">
          <cell r="B133" t="str">
            <v xml:space="preserve">TECHO </v>
          </cell>
        </row>
        <row r="134">
          <cell r="B134" t="str">
            <v>EJE 1 -2 / EJE 1-3</v>
          </cell>
          <cell r="C134">
            <v>1</v>
          </cell>
          <cell r="D134">
            <v>12.219099999999999</v>
          </cell>
          <cell r="G134">
            <v>12.219099999999999</v>
          </cell>
        </row>
        <row r="135">
          <cell r="B135" t="str">
            <v>EJE 1 -3 / EJE 1-1</v>
          </cell>
          <cell r="C135">
            <v>1</v>
          </cell>
          <cell r="D135">
            <v>14.707100000000001</v>
          </cell>
          <cell r="G135">
            <v>14.707100000000001</v>
          </cell>
        </row>
        <row r="136">
          <cell r="B136" t="str">
            <v>EJE 2 -3 / EJE 1-5</v>
          </cell>
          <cell r="C136">
            <v>1</v>
          </cell>
          <cell r="D136">
            <v>21.500299999999999</v>
          </cell>
          <cell r="G136">
            <v>21.500299999999999</v>
          </cell>
        </row>
        <row r="138">
          <cell r="B138" t="str">
            <v>EXTERIORES</v>
          </cell>
        </row>
        <row r="139">
          <cell r="B139" t="str">
            <v xml:space="preserve">TECHO </v>
          </cell>
        </row>
        <row r="140">
          <cell r="B140" t="str">
            <v>COBERTURA 1</v>
          </cell>
          <cell r="C140">
            <v>1</v>
          </cell>
          <cell r="D140">
            <v>22.654</v>
          </cell>
          <cell r="G140">
            <v>22.654</v>
          </cell>
        </row>
        <row r="141">
          <cell r="B141" t="str">
            <v>COBERTURA 2</v>
          </cell>
          <cell r="C141">
            <v>1</v>
          </cell>
          <cell r="D141">
            <v>22.49</v>
          </cell>
          <cell r="G141">
            <v>22.49</v>
          </cell>
        </row>
        <row r="142">
          <cell r="B142" t="str">
            <v>COBERTURA 2a</v>
          </cell>
          <cell r="C142">
            <v>1</v>
          </cell>
          <cell r="D142">
            <v>17.420000000000002</v>
          </cell>
          <cell r="G142">
            <v>17.420000000000002</v>
          </cell>
        </row>
        <row r="143">
          <cell r="B143" t="str">
            <v>COBERTURA 3</v>
          </cell>
          <cell r="C143">
            <v>1</v>
          </cell>
          <cell r="D143">
            <v>25.74</v>
          </cell>
          <cell r="G143">
            <v>25.74</v>
          </cell>
        </row>
        <row r="144">
          <cell r="B144" t="str">
            <v>COBERTURA 4</v>
          </cell>
          <cell r="C144">
            <v>1</v>
          </cell>
          <cell r="D144">
            <v>4.76</v>
          </cell>
          <cell r="G144">
            <v>4.76</v>
          </cell>
        </row>
        <row r="145">
          <cell r="B145" t="str">
            <v>COBERTURA 5</v>
          </cell>
          <cell r="C145">
            <v>1</v>
          </cell>
          <cell r="D145">
            <v>20.64</v>
          </cell>
          <cell r="G145">
            <v>20.64</v>
          </cell>
        </row>
        <row r="146">
          <cell r="B146" t="str">
            <v>COBERTURA 6</v>
          </cell>
          <cell r="C146">
            <v>1</v>
          </cell>
          <cell r="D146">
            <v>24.51</v>
          </cell>
          <cell r="G146">
            <v>24.51</v>
          </cell>
        </row>
        <row r="147">
          <cell r="B147" t="str">
            <v>COBERTURA 7</v>
          </cell>
          <cell r="C147">
            <v>3</v>
          </cell>
          <cell r="D147">
            <v>16.2</v>
          </cell>
          <cell r="G147">
            <v>48.599999999999994</v>
          </cell>
        </row>
        <row r="148">
          <cell r="C148">
            <v>2</v>
          </cell>
          <cell r="D148">
            <v>16.2</v>
          </cell>
          <cell r="G148">
            <v>32.4</v>
          </cell>
        </row>
        <row r="149">
          <cell r="B149" t="str">
            <v>COBERTURA 8</v>
          </cell>
          <cell r="C149">
            <v>1</v>
          </cell>
          <cell r="D149">
            <v>45.98</v>
          </cell>
          <cell r="G149">
            <v>45.98</v>
          </cell>
        </row>
        <row r="153">
          <cell r="A153" t="str">
            <v>ITEM</v>
          </cell>
          <cell r="B153" t="str">
            <v>DESCRIPCION</v>
          </cell>
          <cell r="C153" t="str">
            <v>Cantid.</v>
          </cell>
          <cell r="D153" t="str">
            <v xml:space="preserve">LARGO </v>
          </cell>
          <cell r="E153" t="str">
            <v>ALTO</v>
          </cell>
          <cell r="F153" t="str">
            <v>ANCHO</v>
          </cell>
          <cell r="G153" t="str">
            <v>PARCIAL</v>
          </cell>
          <cell r="H153" t="str">
            <v>TOTAL</v>
          </cell>
          <cell r="I153" t="str">
            <v>UND</v>
          </cell>
        </row>
        <row r="154">
          <cell r="A154" t="e">
            <v>#REF!</v>
          </cell>
          <cell r="B154" t="e">
            <v>#REF!</v>
          </cell>
          <cell r="H154">
            <v>97.72</v>
          </cell>
          <cell r="I154" t="e">
            <v>#REF!</v>
          </cell>
        </row>
        <row r="155">
          <cell r="A155" t="str">
            <v xml:space="preserve"> VER PLANOS - (A26-A33  PLANTA-TECHOS)</v>
          </cell>
        </row>
        <row r="156">
          <cell r="B156" t="str">
            <v xml:space="preserve"> </v>
          </cell>
          <cell r="D156" t="str">
            <v>AREA</v>
          </cell>
        </row>
        <row r="157">
          <cell r="B157" t="str">
            <v>SECTOR  S-TE</v>
          </cell>
        </row>
        <row r="158">
          <cell r="B158" t="str">
            <v xml:space="preserve">TECHO </v>
          </cell>
          <cell r="C158">
            <v>1</v>
          </cell>
          <cell r="D158">
            <v>56.52</v>
          </cell>
          <cell r="G158">
            <v>56.52</v>
          </cell>
        </row>
        <row r="160">
          <cell r="B160" t="str">
            <v>SECTOR  S-TG</v>
          </cell>
        </row>
        <row r="161">
          <cell r="B161" t="str">
            <v xml:space="preserve">TECHO </v>
          </cell>
          <cell r="C161">
            <v>1</v>
          </cell>
          <cell r="D161">
            <v>41.2</v>
          </cell>
          <cell r="G161">
            <v>41.2</v>
          </cell>
        </row>
        <row r="165">
          <cell r="A165" t="str">
            <v>ITEM</v>
          </cell>
          <cell r="B165" t="str">
            <v>DESCRIPCION</v>
          </cell>
          <cell r="C165" t="str">
            <v>Cantid.</v>
          </cell>
          <cell r="D165" t="str">
            <v xml:space="preserve">LARGO </v>
          </cell>
          <cell r="E165" t="str">
            <v>ALTO</v>
          </cell>
          <cell r="F165" t="str">
            <v>ANCHO</v>
          </cell>
          <cell r="G165" t="str">
            <v>PARCIAL</v>
          </cell>
          <cell r="H165" t="str">
            <v>TOTAL</v>
          </cell>
          <cell r="I165" t="str">
            <v>UND</v>
          </cell>
        </row>
        <row r="166">
          <cell r="A166" t="e">
            <v>#REF!</v>
          </cell>
          <cell r="B166" t="e">
            <v>#REF!</v>
          </cell>
          <cell r="H166">
            <v>97.72</v>
          </cell>
          <cell r="I166" t="e">
            <v>#REF!</v>
          </cell>
        </row>
        <row r="167">
          <cell r="A167" t="str">
            <v xml:space="preserve"> VER PLANOS - (A26-A33  PLANTA-TECHOS)</v>
          </cell>
        </row>
        <row r="168">
          <cell r="B168" t="str">
            <v xml:space="preserve"> </v>
          </cell>
          <cell r="D168" t="str">
            <v>AREA</v>
          </cell>
        </row>
        <row r="169">
          <cell r="B169" t="str">
            <v>SECTOR  S-TE</v>
          </cell>
        </row>
        <row r="170">
          <cell r="B170" t="str">
            <v xml:space="preserve">TECHO </v>
          </cell>
          <cell r="C170">
            <v>1</v>
          </cell>
          <cell r="D170">
            <v>56.52</v>
          </cell>
          <cell r="G170">
            <v>56.52</v>
          </cell>
        </row>
        <row r="172">
          <cell r="B172" t="str">
            <v>SECTOR  S-TG</v>
          </cell>
        </row>
        <row r="173">
          <cell r="B173" t="str">
            <v xml:space="preserve">TECHO </v>
          </cell>
          <cell r="C173">
            <v>1</v>
          </cell>
          <cell r="D173">
            <v>41.2</v>
          </cell>
          <cell r="G173">
            <v>41.2</v>
          </cell>
        </row>
        <row r="177">
          <cell r="A177" t="str">
            <v>ITEM</v>
          </cell>
          <cell r="B177" t="str">
            <v>DESCRIPCION</v>
          </cell>
          <cell r="C177" t="str">
            <v>Cantid.</v>
          </cell>
          <cell r="D177" t="str">
            <v xml:space="preserve">LARGO </v>
          </cell>
          <cell r="E177" t="str">
            <v>ALTO</v>
          </cell>
          <cell r="F177" t="str">
            <v>ANCHO</v>
          </cell>
          <cell r="G177" t="str">
            <v>PARCIAL</v>
          </cell>
          <cell r="H177" t="str">
            <v>TOTAL</v>
          </cell>
          <cell r="I177" t="str">
            <v>UND</v>
          </cell>
        </row>
        <row r="178">
          <cell r="A178" t="e">
            <v>#REF!</v>
          </cell>
          <cell r="B178" t="e">
            <v>#REF!</v>
          </cell>
          <cell r="H178">
            <v>97.72</v>
          </cell>
          <cell r="I178" t="e">
            <v>#REF!</v>
          </cell>
        </row>
        <row r="179">
          <cell r="A179" t="str">
            <v xml:space="preserve"> VER PLANOS - (A26-A33  PLANTA-TECHOS)</v>
          </cell>
        </row>
        <row r="180">
          <cell r="B180" t="str">
            <v xml:space="preserve"> </v>
          </cell>
          <cell r="D180" t="str">
            <v>AREA</v>
          </cell>
        </row>
        <row r="181">
          <cell r="B181" t="str">
            <v>SECTOR  S-TE</v>
          </cell>
        </row>
        <row r="182">
          <cell r="B182" t="str">
            <v xml:space="preserve">TECHO </v>
          </cell>
          <cell r="C182">
            <v>1</v>
          </cell>
          <cell r="D182">
            <v>56.52</v>
          </cell>
          <cell r="G182">
            <v>56.52</v>
          </cell>
        </row>
        <row r="184">
          <cell r="B184" t="str">
            <v>SECTOR  S-TG</v>
          </cell>
        </row>
        <row r="185">
          <cell r="B185" t="str">
            <v xml:space="preserve">TECHO </v>
          </cell>
          <cell r="C185">
            <v>1</v>
          </cell>
          <cell r="D185">
            <v>41.2</v>
          </cell>
          <cell r="G185">
            <v>41.2</v>
          </cell>
        </row>
        <row r="189">
          <cell r="A189" t="str">
            <v>ITEM</v>
          </cell>
          <cell r="B189" t="str">
            <v>DESCRIPCION</v>
          </cell>
          <cell r="C189" t="str">
            <v>Cantid.</v>
          </cell>
          <cell r="D189" t="str">
            <v xml:space="preserve">LARGO </v>
          </cell>
          <cell r="E189" t="str">
            <v>ALTO</v>
          </cell>
          <cell r="F189" t="str">
            <v>ANCHO</v>
          </cell>
          <cell r="G189" t="str">
            <v>PARCIAL</v>
          </cell>
          <cell r="H189" t="str">
            <v>TOTAL</v>
          </cell>
          <cell r="I189" t="str">
            <v>UND</v>
          </cell>
        </row>
        <row r="190">
          <cell r="A190" t="e">
            <v>#REF!</v>
          </cell>
          <cell r="B190" t="e">
            <v>#REF!</v>
          </cell>
          <cell r="H190">
            <v>97.72</v>
          </cell>
          <cell r="I190" t="e">
            <v>#REF!</v>
          </cell>
        </row>
        <row r="191">
          <cell r="A191" t="str">
            <v xml:space="preserve"> VER PLANOS - (A26-A33  PLANTA-TECHOS)</v>
          </cell>
        </row>
        <row r="192">
          <cell r="B192" t="str">
            <v xml:space="preserve"> </v>
          </cell>
          <cell r="D192" t="str">
            <v>AREA</v>
          </cell>
        </row>
        <row r="193">
          <cell r="B193" t="str">
            <v>SECTOR  S-TE</v>
          </cell>
        </row>
        <row r="194">
          <cell r="B194" t="str">
            <v xml:space="preserve">TECHO </v>
          </cell>
          <cell r="C194">
            <v>1</v>
          </cell>
          <cell r="D194">
            <v>56.52</v>
          </cell>
          <cell r="G194">
            <v>56.52</v>
          </cell>
        </row>
        <row r="196">
          <cell r="B196" t="str">
            <v>SECTOR  S-TG</v>
          </cell>
        </row>
        <row r="197">
          <cell r="B197" t="str">
            <v xml:space="preserve">TECHO </v>
          </cell>
          <cell r="C197">
            <v>1</v>
          </cell>
          <cell r="D197">
            <v>41.2</v>
          </cell>
          <cell r="G197">
            <v>41.2</v>
          </cell>
        </row>
        <row r="201">
          <cell r="A201" t="str">
            <v>ITEM</v>
          </cell>
          <cell r="B201" t="str">
            <v>DESCRIPCION</v>
          </cell>
          <cell r="C201" t="str">
            <v>Cantid.</v>
          </cell>
          <cell r="D201" t="str">
            <v xml:space="preserve">LARGO </v>
          </cell>
          <cell r="E201" t="str">
            <v>ALTO</v>
          </cell>
          <cell r="F201" t="str">
            <v>ANCHO</v>
          </cell>
          <cell r="G201" t="str">
            <v>PARCIAL</v>
          </cell>
          <cell r="H201" t="str">
            <v>TOTAL</v>
          </cell>
          <cell r="I201" t="str">
            <v>UND</v>
          </cell>
        </row>
        <row r="202">
          <cell r="A202" t="e">
            <v>#REF!</v>
          </cell>
          <cell r="B202" t="e">
            <v>#REF!</v>
          </cell>
          <cell r="H202">
            <v>97.72</v>
          </cell>
          <cell r="I202" t="e">
            <v>#REF!</v>
          </cell>
        </row>
        <row r="203">
          <cell r="A203" t="str">
            <v xml:space="preserve"> VER PLANOS - (A26-A33  PLANTA-TECHOS)</v>
          </cell>
        </row>
        <row r="204">
          <cell r="B204" t="str">
            <v xml:space="preserve"> </v>
          </cell>
          <cell r="D204" t="str">
            <v>AREA</v>
          </cell>
        </row>
        <row r="205">
          <cell r="B205" t="str">
            <v>SECTOR  S-TE</v>
          </cell>
        </row>
        <row r="206">
          <cell r="B206" t="str">
            <v xml:space="preserve">TECHO </v>
          </cell>
          <cell r="C206">
            <v>1</v>
          </cell>
          <cell r="D206">
            <v>56.52</v>
          </cell>
          <cell r="G206">
            <v>56.52</v>
          </cell>
        </row>
        <row r="208">
          <cell r="B208" t="str">
            <v>SECTOR  S-TG</v>
          </cell>
        </row>
        <row r="209">
          <cell r="B209" t="str">
            <v xml:space="preserve">TECHO </v>
          </cell>
          <cell r="C209">
            <v>1</v>
          </cell>
          <cell r="D209">
            <v>41.2</v>
          </cell>
          <cell r="G209">
            <v>41.2</v>
          </cell>
        </row>
        <row r="213">
          <cell r="A213" t="e">
            <v>#REF!</v>
          </cell>
          <cell r="B213" t="e">
            <v>#REF!</v>
          </cell>
        </row>
        <row r="215">
          <cell r="A215" t="str">
            <v>ITEM</v>
          </cell>
          <cell r="B215" t="str">
            <v>DESCRIPCION</v>
          </cell>
          <cell r="C215" t="str">
            <v>Cantid.</v>
          </cell>
          <cell r="D215" t="str">
            <v xml:space="preserve">LARGO </v>
          </cell>
          <cell r="E215" t="str">
            <v>ALTO</v>
          </cell>
          <cell r="F215" t="str">
            <v>ANCHO</v>
          </cell>
          <cell r="G215" t="str">
            <v>PARCIAL</v>
          </cell>
          <cell r="H215" t="str">
            <v>TOTAL</v>
          </cell>
          <cell r="I215" t="str">
            <v>UND</v>
          </cell>
        </row>
        <row r="216">
          <cell r="A216" t="e">
            <v>#REF!</v>
          </cell>
          <cell r="B216" t="e">
            <v>#REF!</v>
          </cell>
          <cell r="H216">
            <v>100999.89</v>
          </cell>
          <cell r="I216" t="e">
            <v>#REF!</v>
          </cell>
        </row>
        <row r="217">
          <cell r="B217" t="str">
            <v xml:space="preserve"> </v>
          </cell>
          <cell r="D217" t="str">
            <v>AREA</v>
          </cell>
        </row>
        <row r="218">
          <cell r="B218" t="str">
            <v>TOTAL</v>
          </cell>
        </row>
        <row r="219">
          <cell r="B219" t="str">
            <v>FACHADA</v>
          </cell>
          <cell r="C219">
            <v>1</v>
          </cell>
          <cell r="D219">
            <v>100999.89</v>
          </cell>
          <cell r="G219">
            <v>100999.89</v>
          </cell>
        </row>
        <row r="224">
          <cell r="A224" t="str">
            <v>ITEM</v>
          </cell>
          <cell r="B224" t="str">
            <v>DESCRIPCION</v>
          </cell>
          <cell r="C224" t="str">
            <v>Cantid.</v>
          </cell>
          <cell r="D224" t="str">
            <v xml:space="preserve">LARGO </v>
          </cell>
          <cell r="E224" t="str">
            <v>ALTO</v>
          </cell>
          <cell r="F224" t="str">
            <v>ANCHO</v>
          </cell>
          <cell r="G224" t="str">
            <v>PARCIAL</v>
          </cell>
          <cell r="H224" t="str">
            <v>TOTAL</v>
          </cell>
          <cell r="I224" t="str">
            <v>UND</v>
          </cell>
        </row>
        <row r="225">
          <cell r="A225" t="e">
            <v>#REF!</v>
          </cell>
          <cell r="B225" t="e">
            <v>#REF!</v>
          </cell>
          <cell r="H225">
            <v>983.58399999999995</v>
          </cell>
          <cell r="I225" t="e">
            <v>#REF!</v>
          </cell>
        </row>
        <row r="226">
          <cell r="B226" t="str">
            <v xml:space="preserve"> </v>
          </cell>
          <cell r="D226" t="str">
            <v>AREA</v>
          </cell>
        </row>
        <row r="227">
          <cell r="B227" t="str">
            <v>FACHADA  (FRONTAL)</v>
          </cell>
        </row>
        <row r="228">
          <cell r="B228" t="str">
            <v>ELEMENTO PARASOL TIPO A  .70 X .29 m  (DOBLE CARA)</v>
          </cell>
          <cell r="C228">
            <v>349</v>
          </cell>
          <cell r="D228">
            <v>0.4</v>
          </cell>
          <cell r="E228">
            <v>0.7</v>
          </cell>
          <cell r="G228">
            <v>97.719999999999985</v>
          </cell>
          <cell r="H228">
            <v>195.43999999999997</v>
          </cell>
        </row>
        <row r="229">
          <cell r="B229" t="str">
            <v>ELEMENTO PARASOL TIPO B .1.97 X .29 m  (DOBLE CARA)</v>
          </cell>
          <cell r="C229">
            <v>176</v>
          </cell>
          <cell r="D229">
            <v>0.4</v>
          </cell>
          <cell r="E229">
            <v>1.97</v>
          </cell>
          <cell r="G229">
            <v>138.68800000000002</v>
          </cell>
          <cell r="H229">
            <v>277.37600000000003</v>
          </cell>
        </row>
        <row r="230">
          <cell r="B230" t="str">
            <v>FACHADA  (POSTERIOR)</v>
          </cell>
        </row>
        <row r="231">
          <cell r="B231" t="str">
            <v>ELEMENTO PARASOL TIPO A  .70 X .29 m  (DOBLE CARA)</v>
          </cell>
          <cell r="C231">
            <v>263</v>
          </cell>
          <cell r="D231">
            <v>0.4</v>
          </cell>
          <cell r="E231">
            <v>0.7</v>
          </cell>
          <cell r="G231">
            <v>73.639999999999986</v>
          </cell>
          <cell r="H231">
            <v>147.27999999999997</v>
          </cell>
        </row>
        <row r="232">
          <cell r="B232" t="str">
            <v>ELEMENTO PARASOL TIPO B .1.97 X .29 m  (DOBLE CARA)</v>
          </cell>
          <cell r="C232">
            <v>130</v>
          </cell>
          <cell r="D232">
            <v>0.4</v>
          </cell>
          <cell r="E232">
            <v>1.97</v>
          </cell>
          <cell r="G232">
            <v>102.44</v>
          </cell>
          <cell r="H232">
            <v>204.88</v>
          </cell>
        </row>
        <row r="233">
          <cell r="B233" t="str">
            <v>FACHADA  (POSTERIOR) BLOQUE B:</v>
          </cell>
        </row>
        <row r="234">
          <cell r="B234" t="str">
            <v>ELEMENTO PARASOL TIPO A  .70 X .29 m  (DOBLE CARA)</v>
          </cell>
          <cell r="C234">
            <v>120</v>
          </cell>
          <cell r="D234">
            <v>0.4</v>
          </cell>
          <cell r="E234">
            <v>0.7</v>
          </cell>
          <cell r="G234">
            <v>33.599999999999994</v>
          </cell>
          <cell r="H234">
            <v>67.199999999999989</v>
          </cell>
        </row>
        <row r="235">
          <cell r="B235" t="str">
            <v>ELEMENTO PARASOL TIPO B .1.97 X .29 m  (DOBLE CARA)</v>
          </cell>
          <cell r="C235">
            <v>58</v>
          </cell>
          <cell r="D235">
            <v>0.4</v>
          </cell>
          <cell r="E235">
            <v>1.97</v>
          </cell>
          <cell r="G235">
            <v>45.704000000000001</v>
          </cell>
          <cell r="H235">
            <v>91.408000000000001</v>
          </cell>
        </row>
      </sheetData>
      <sheetData sheetId="10" refreshError="1">
        <row r="17">
          <cell r="A17" t="str">
            <v>01.07.01.01</v>
          </cell>
          <cell r="B17" t="str">
            <v>PUERTA CONTRAPLACADA CON PANEL MDF 4 MM , UNA HOJA BATIENTE, P-01</v>
          </cell>
          <cell r="H17">
            <v>1</v>
          </cell>
          <cell r="I17" t="str">
            <v>pza</v>
          </cell>
        </row>
        <row r="18">
          <cell r="B18" t="str">
            <v>2DO PISO</v>
          </cell>
        </row>
        <row r="19">
          <cell r="B19" t="str">
            <v>S-2A</v>
          </cell>
        </row>
        <row r="20">
          <cell r="B20" t="str">
            <v>GIMNASIO ADULTOS Y NIÑOS 206/P-24</v>
          </cell>
          <cell r="C20">
            <v>1</v>
          </cell>
          <cell r="E20">
            <v>2.1</v>
          </cell>
          <cell r="F20">
            <v>1.8</v>
          </cell>
          <cell r="G20">
            <v>3.7800000000000002</v>
          </cell>
        </row>
        <row r="24">
          <cell r="A24" t="str">
            <v>ITEM</v>
          </cell>
          <cell r="B24" t="str">
            <v>DESCRIPCION</v>
          </cell>
          <cell r="C24" t="str">
            <v>Cantid.</v>
          </cell>
          <cell r="D24" t="str">
            <v xml:space="preserve">LARGO </v>
          </cell>
          <cell r="E24" t="str">
            <v>ALTO</v>
          </cell>
          <cell r="F24" t="str">
            <v>ANCHO</v>
          </cell>
          <cell r="G24" t="str">
            <v>PARCIAL</v>
          </cell>
          <cell r="H24" t="str">
            <v>TOTAL</v>
          </cell>
          <cell r="I24" t="str">
            <v>UND</v>
          </cell>
        </row>
        <row r="25">
          <cell r="A25" t="str">
            <v>01.07.01.02</v>
          </cell>
          <cell r="B25" t="str">
            <v>PUERTA CONTRAPLACADA CON PANEL MDF 4 MM , UNA HOJA BATIENTE, P-02</v>
          </cell>
          <cell r="H25">
            <v>1</v>
          </cell>
          <cell r="I25" t="str">
            <v>pza</v>
          </cell>
        </row>
        <row r="26">
          <cell r="B26" t="str">
            <v>2DO PISO</v>
          </cell>
        </row>
        <row r="27">
          <cell r="B27" t="str">
            <v>S-2M</v>
          </cell>
        </row>
        <row r="28">
          <cell r="B28" t="str">
            <v>TOMA DE MUESTRA 240/P-23</v>
          </cell>
          <cell r="C28">
            <v>1</v>
          </cell>
          <cell r="E28">
            <v>2.7</v>
          </cell>
          <cell r="F28">
            <v>0.8</v>
          </cell>
          <cell r="G28">
            <v>2.16</v>
          </cell>
        </row>
        <row r="31">
          <cell r="A31" t="str">
            <v>ITEM</v>
          </cell>
          <cell r="B31" t="str">
            <v>DESCRIPCION</v>
          </cell>
          <cell r="C31" t="str">
            <v>Cantid.</v>
          </cell>
          <cell r="D31" t="str">
            <v xml:space="preserve">LARGO </v>
          </cell>
          <cell r="E31" t="str">
            <v>ALTO</v>
          </cell>
          <cell r="F31" t="str">
            <v>ANCHO</v>
          </cell>
          <cell r="G31" t="str">
            <v>PARCIAL</v>
          </cell>
          <cell r="H31" t="str">
            <v>TOTAL</v>
          </cell>
          <cell r="I31" t="str">
            <v>UND</v>
          </cell>
        </row>
        <row r="32">
          <cell r="A32" t="str">
            <v>01.07.01.03</v>
          </cell>
          <cell r="B32" t="str">
            <v>PUERTA CONTRAPLACADA CON PANEL MDF 4 MM , UNA HOJA BATIENTE, P-03</v>
          </cell>
          <cell r="H32">
            <v>1</v>
          </cell>
          <cell r="I32" t="str">
            <v>pza</v>
          </cell>
        </row>
        <row r="33">
          <cell r="B33" t="str">
            <v>2DO PISO</v>
          </cell>
        </row>
        <row r="34">
          <cell r="B34" t="str">
            <v>S-2M</v>
          </cell>
        </row>
        <row r="35">
          <cell r="B35" t="str">
            <v>HALL 235/P-22</v>
          </cell>
          <cell r="C35">
            <v>1</v>
          </cell>
          <cell r="E35">
            <v>2.7</v>
          </cell>
          <cell r="F35">
            <v>1</v>
          </cell>
          <cell r="G35">
            <v>2.7</v>
          </cell>
        </row>
        <row r="39">
          <cell r="A39" t="str">
            <v>ITEM</v>
          </cell>
          <cell r="B39" t="str">
            <v>DESCRIPCION</v>
          </cell>
          <cell r="C39" t="str">
            <v>Cantid.</v>
          </cell>
          <cell r="D39" t="str">
            <v xml:space="preserve">LARGO </v>
          </cell>
          <cell r="E39" t="str">
            <v>ALTO</v>
          </cell>
          <cell r="F39" t="str">
            <v>ANCHO</v>
          </cell>
          <cell r="G39" t="str">
            <v>PARCIAL</v>
          </cell>
          <cell r="H39" t="str">
            <v>TOTAL</v>
          </cell>
          <cell r="I39" t="str">
            <v>UND</v>
          </cell>
        </row>
        <row r="40">
          <cell r="A40" t="str">
            <v>01.07.01.04</v>
          </cell>
          <cell r="B40" t="str">
            <v>PUERTA CONTRAPLACADA CON PANEL MDF 4 MM , UNA HOJA BATIENTE, P-04</v>
          </cell>
          <cell r="H40">
            <v>1</v>
          </cell>
          <cell r="I40" t="str">
            <v>pza</v>
          </cell>
        </row>
        <row r="41">
          <cell r="B41" t="str">
            <v>2DO PISO</v>
          </cell>
        </row>
        <row r="42">
          <cell r="B42" t="str">
            <v>LAVANDERIA 207/P-21</v>
          </cell>
          <cell r="C42">
            <v>1</v>
          </cell>
          <cell r="E42">
            <v>2.1</v>
          </cell>
          <cell r="F42">
            <v>1.4</v>
          </cell>
          <cell r="G42">
            <v>2.94</v>
          </cell>
        </row>
        <row r="43">
          <cell r="B43" t="str">
            <v>COCINA COMEDOR /P-21</v>
          </cell>
        </row>
        <row r="44">
          <cell r="B44" t="str">
            <v xml:space="preserve"> </v>
          </cell>
        </row>
        <row r="47">
          <cell r="A47" t="str">
            <v>ITEM</v>
          </cell>
          <cell r="B47" t="str">
            <v>DESCRIPCION</v>
          </cell>
          <cell r="C47" t="str">
            <v>Cantid.</v>
          </cell>
          <cell r="D47" t="str">
            <v xml:space="preserve">LARGO </v>
          </cell>
          <cell r="E47" t="str">
            <v>ALTO</v>
          </cell>
          <cell r="F47" t="str">
            <v>ANCHO</v>
          </cell>
          <cell r="G47" t="str">
            <v>PARCIAL</v>
          </cell>
          <cell r="H47" t="str">
            <v>TOTAL</v>
          </cell>
          <cell r="I47" t="str">
            <v>UND</v>
          </cell>
        </row>
        <row r="48">
          <cell r="A48" t="str">
            <v>01.07.01.05</v>
          </cell>
          <cell r="B48" t="str">
            <v>PUERTA CONTRAPLACADA CON PANEL MDF 4 MM , DOS HOJA BATIENTE, P-05</v>
          </cell>
          <cell r="H48">
            <v>1</v>
          </cell>
          <cell r="I48" t="str">
            <v>pza</v>
          </cell>
        </row>
        <row r="49">
          <cell r="B49" t="str">
            <v>2DO PISO</v>
          </cell>
        </row>
        <row r="50">
          <cell r="B50" t="str">
            <v>S-2K</v>
          </cell>
        </row>
        <row r="51">
          <cell r="B51" t="str">
            <v>LAVANDERIA 207/P-20</v>
          </cell>
          <cell r="C51">
            <v>1</v>
          </cell>
          <cell r="E51">
            <v>2.1</v>
          </cell>
          <cell r="F51">
            <v>1</v>
          </cell>
          <cell r="G51">
            <v>2.1</v>
          </cell>
        </row>
        <row r="52">
          <cell r="B52" t="str">
            <v>REVESTIMIENTOS</v>
          </cell>
        </row>
        <row r="55">
          <cell r="A55" t="str">
            <v>ITEM</v>
          </cell>
          <cell r="B55" t="str">
            <v>DESCRIPCION</v>
          </cell>
          <cell r="C55" t="str">
            <v>Cantid.</v>
          </cell>
          <cell r="D55" t="str">
            <v xml:space="preserve">LARGO </v>
          </cell>
          <cell r="E55" t="str">
            <v>ALTO</v>
          </cell>
          <cell r="F55" t="str">
            <v>ANCHO</v>
          </cell>
          <cell r="G55" t="str">
            <v>PARCIAL</v>
          </cell>
          <cell r="H55" t="str">
            <v>TOTAL</v>
          </cell>
          <cell r="I55" t="str">
            <v>UND</v>
          </cell>
        </row>
        <row r="56">
          <cell r="A56" t="str">
            <v>01.07.01.06</v>
          </cell>
          <cell r="B56" t="str">
            <v>PUERTA CONTRAPLACADA CON PANEL MDF 4 MM , DOS HOJA BATIENTE, P-06</v>
          </cell>
          <cell r="H56">
            <v>5</v>
          </cell>
          <cell r="I56" t="str">
            <v>pza</v>
          </cell>
        </row>
        <row r="57">
          <cell r="B57" t="str">
            <v>2DO PISO</v>
          </cell>
        </row>
        <row r="58">
          <cell r="B58" t="str">
            <v>S-1A</v>
          </cell>
        </row>
        <row r="59">
          <cell r="B59" t="str">
            <v>LAVADOS PARA PERSONAL ASISTENCIAL 219/P-19</v>
          </cell>
          <cell r="C59">
            <v>1</v>
          </cell>
          <cell r="E59">
            <v>2.1</v>
          </cell>
          <cell r="F59">
            <v>1.8</v>
          </cell>
          <cell r="G59">
            <v>3.7800000000000002</v>
          </cell>
        </row>
        <row r="60">
          <cell r="B60" t="str">
            <v>SALA DE DILATACION 222/P-19</v>
          </cell>
          <cell r="C60">
            <v>1</v>
          </cell>
          <cell r="E60">
            <v>2.1</v>
          </cell>
          <cell r="F60">
            <v>1.8</v>
          </cell>
          <cell r="G60">
            <v>3.7800000000000002</v>
          </cell>
        </row>
        <row r="62">
          <cell r="B62" t="str">
            <v>S-2B</v>
          </cell>
        </row>
        <row r="63">
          <cell r="B63" t="str">
            <v>SALA DE INDUCCION ANESTESICA 233/P-19</v>
          </cell>
          <cell r="C63">
            <v>1</v>
          </cell>
          <cell r="E63">
            <v>2.1</v>
          </cell>
          <cell r="F63">
            <v>1.8</v>
          </cell>
          <cell r="G63">
            <v>3.7800000000000002</v>
          </cell>
        </row>
        <row r="64">
          <cell r="B64" t="str">
            <v>SALA DE RECUPERACION POST ANESTESICA 240/P-19</v>
          </cell>
          <cell r="C64">
            <v>1</v>
          </cell>
          <cell r="E64">
            <v>2.1</v>
          </cell>
          <cell r="F64">
            <v>1.8</v>
          </cell>
          <cell r="G64">
            <v>3.7800000000000002</v>
          </cell>
        </row>
        <row r="66">
          <cell r="B66" t="str">
            <v>3ER PISO</v>
          </cell>
        </row>
        <row r="67">
          <cell r="B67" t="str">
            <v>S-3C</v>
          </cell>
        </row>
        <row r="68">
          <cell r="B68" t="str">
            <v>CORREDOR/P-19</v>
          </cell>
          <cell r="C68">
            <v>1</v>
          </cell>
          <cell r="E68">
            <v>2.1</v>
          </cell>
          <cell r="F68">
            <v>1.8</v>
          </cell>
          <cell r="G68">
            <v>3.7800000000000002</v>
          </cell>
        </row>
        <row r="73">
          <cell r="A73" t="str">
            <v>ITEM</v>
          </cell>
          <cell r="B73" t="str">
            <v>DESCRIPCION</v>
          </cell>
          <cell r="C73" t="str">
            <v>Cantid.</v>
          </cell>
          <cell r="D73" t="str">
            <v xml:space="preserve">LARGO </v>
          </cell>
          <cell r="E73" t="str">
            <v>ALTO</v>
          </cell>
          <cell r="F73" t="str">
            <v>ANCHO</v>
          </cell>
          <cell r="G73" t="str">
            <v>PARCIAL</v>
          </cell>
          <cell r="H73" t="str">
            <v>TOTAL</v>
          </cell>
          <cell r="I73" t="str">
            <v>UND</v>
          </cell>
        </row>
        <row r="74">
          <cell r="A74" t="str">
            <v>01.07.01.07</v>
          </cell>
          <cell r="B74" t="str">
            <v>PUERTA CONTRAPLACADA CON PANEL MDF 4 MM , DOS HOJA BATIENTE, P-07</v>
          </cell>
          <cell r="H74">
            <v>1</v>
          </cell>
          <cell r="I74" t="str">
            <v>pza</v>
          </cell>
        </row>
        <row r="75">
          <cell r="B75" t="str">
            <v>3ER PISO</v>
          </cell>
        </row>
        <row r="76">
          <cell r="B76" t="str">
            <v>S-3C</v>
          </cell>
        </row>
        <row r="77">
          <cell r="B77" t="str">
            <v>TRABAJO DE ENFERMERIA 314B/P-18</v>
          </cell>
          <cell r="C77">
            <v>1</v>
          </cell>
          <cell r="E77">
            <v>2.1</v>
          </cell>
          <cell r="F77">
            <v>1.2</v>
          </cell>
          <cell r="G77">
            <v>2.52</v>
          </cell>
        </row>
        <row r="81">
          <cell r="A81" t="str">
            <v>ITEM</v>
          </cell>
          <cell r="B81" t="str">
            <v>DESCRIPCION</v>
          </cell>
          <cell r="C81" t="str">
            <v>Cantid.</v>
          </cell>
          <cell r="D81" t="str">
            <v xml:space="preserve">LARGO </v>
          </cell>
          <cell r="E81" t="str">
            <v>ALTO</v>
          </cell>
          <cell r="F81" t="str">
            <v>ANCHO</v>
          </cell>
          <cell r="G81" t="str">
            <v>PARCIAL</v>
          </cell>
          <cell r="H81" t="str">
            <v>TOTAL</v>
          </cell>
          <cell r="I81" t="str">
            <v>UND</v>
          </cell>
        </row>
        <row r="82">
          <cell r="A82" t="str">
            <v>01.07.01.08</v>
          </cell>
          <cell r="B82" t="str">
            <v>PUERTA CONTRAPLACADA CON PANEL MDF 4 MM , DOS HOJA BATIENTE, P-08</v>
          </cell>
          <cell r="H82">
            <v>15</v>
          </cell>
          <cell r="I82" t="str">
            <v>pza</v>
          </cell>
        </row>
        <row r="83">
          <cell r="B83" t="str">
            <v>1ER PISO</v>
          </cell>
        </row>
        <row r="84">
          <cell r="B84" t="str">
            <v>S-1B</v>
          </cell>
        </row>
        <row r="85">
          <cell r="B85" t="str">
            <v>REGISTRO ADMISION-104/P-14</v>
          </cell>
          <cell r="C85">
            <v>1</v>
          </cell>
          <cell r="E85">
            <v>2.1</v>
          </cell>
          <cell r="F85">
            <v>1.2</v>
          </cell>
          <cell r="G85">
            <v>2.52</v>
          </cell>
        </row>
        <row r="87">
          <cell r="B87" t="str">
            <v>S-1I</v>
          </cell>
        </row>
        <row r="88">
          <cell r="B88" t="str">
            <v>HALL Y RECEPCION-101/P-14</v>
          </cell>
          <cell r="C88">
            <v>1</v>
          </cell>
          <cell r="E88">
            <v>2.1</v>
          </cell>
          <cell r="F88">
            <v>1.2</v>
          </cell>
          <cell r="G88">
            <v>2.52</v>
          </cell>
        </row>
        <row r="90">
          <cell r="B90" t="str">
            <v>2DO PISO</v>
          </cell>
        </row>
        <row r="91">
          <cell r="B91" t="str">
            <v>S-2A</v>
          </cell>
        </row>
        <row r="92">
          <cell r="B92" t="str">
            <v>CORREDOR TECNICO 14/P-14</v>
          </cell>
          <cell r="C92">
            <v>1</v>
          </cell>
          <cell r="E92">
            <v>2.1</v>
          </cell>
          <cell r="F92">
            <v>1.2</v>
          </cell>
          <cell r="G92">
            <v>2.52</v>
          </cell>
        </row>
        <row r="94">
          <cell r="B94" t="str">
            <v>S-2D</v>
          </cell>
        </row>
        <row r="95">
          <cell r="B95" t="str">
            <v>SALA DE ADM. DE CENTRO DE DATOS 1 / P-14</v>
          </cell>
          <cell r="C95">
            <v>1</v>
          </cell>
          <cell r="E95">
            <v>2.1</v>
          </cell>
          <cell r="F95">
            <v>1.2</v>
          </cell>
          <cell r="G95">
            <v>2.52</v>
          </cell>
        </row>
        <row r="97">
          <cell r="B97" t="str">
            <v>S-2C</v>
          </cell>
        </row>
        <row r="98">
          <cell r="B98" t="str">
            <v>PSICOPROFILAXIS 215/P-14</v>
          </cell>
          <cell r="C98">
            <v>1</v>
          </cell>
          <cell r="E98">
            <v>2.1</v>
          </cell>
          <cell r="F98">
            <v>1.2</v>
          </cell>
          <cell r="G98">
            <v>2.52</v>
          </cell>
        </row>
        <row r="100">
          <cell r="B100" t="str">
            <v>S-2J</v>
          </cell>
        </row>
        <row r="101">
          <cell r="B101" t="str">
            <v>SECADO Y PLANCHADO 107/P-14</v>
          </cell>
          <cell r="C101">
            <v>1</v>
          </cell>
          <cell r="E101">
            <v>2.1</v>
          </cell>
          <cell r="F101">
            <v>1.2</v>
          </cell>
          <cell r="G101">
            <v>2.52</v>
          </cell>
        </row>
        <row r="102">
          <cell r="B102" t="str">
            <v>ALMACEN DE INSUMOS 108/P-14</v>
          </cell>
          <cell r="C102">
            <v>1</v>
          </cell>
          <cell r="E102">
            <v>2.1</v>
          </cell>
          <cell r="F102">
            <v>1.2</v>
          </cell>
          <cell r="G102">
            <v>2.52</v>
          </cell>
        </row>
        <row r="103">
          <cell r="B103" t="str">
            <v>CLASIFICACION DE ROPA SUCIA 106/P-14</v>
          </cell>
          <cell r="C103">
            <v>1</v>
          </cell>
          <cell r="E103">
            <v>2.1</v>
          </cell>
          <cell r="F103">
            <v>1.2</v>
          </cell>
          <cell r="G103">
            <v>2.52</v>
          </cell>
        </row>
        <row r="104">
          <cell r="B104" t="str">
            <v>ALMACEN DE ROPA LIMPIA 112/P-14</v>
          </cell>
          <cell r="C104">
            <v>1</v>
          </cell>
          <cell r="E104">
            <v>2.1</v>
          </cell>
          <cell r="F104">
            <v>1.2</v>
          </cell>
          <cell r="G104">
            <v>2.52</v>
          </cell>
        </row>
        <row r="105">
          <cell r="B105" t="str">
            <v>ENTREGA DE ROPA LIMPIA 103/P-14</v>
          </cell>
          <cell r="C105">
            <v>1</v>
          </cell>
          <cell r="E105">
            <v>2.1</v>
          </cell>
          <cell r="F105">
            <v>1.2</v>
          </cell>
          <cell r="G105">
            <v>2.52</v>
          </cell>
        </row>
        <row r="106">
          <cell r="B106" t="str">
            <v>ALMACEN DE MEDICAMENTOS 207/P-14</v>
          </cell>
          <cell r="C106">
            <v>1</v>
          </cell>
          <cell r="E106">
            <v>2.1</v>
          </cell>
          <cell r="F106">
            <v>1.2</v>
          </cell>
          <cell r="G106">
            <v>2.52</v>
          </cell>
        </row>
        <row r="107">
          <cell r="B107" t="str">
            <v>ALMACEN GENERAL 208/P-14</v>
          </cell>
          <cell r="C107">
            <v>1</v>
          </cell>
          <cell r="E107">
            <v>2.1</v>
          </cell>
          <cell r="F107">
            <v>1.2</v>
          </cell>
          <cell r="G107">
            <v>2.52</v>
          </cell>
        </row>
        <row r="108">
          <cell r="B108" t="str">
            <v>ALMACEN MATERIALES ESCRITORIO 205/P-14</v>
          </cell>
          <cell r="C108">
            <v>1</v>
          </cell>
          <cell r="E108">
            <v>2.1</v>
          </cell>
          <cell r="F108">
            <v>1.2</v>
          </cell>
          <cell r="G108">
            <v>2.52</v>
          </cell>
        </row>
        <row r="109">
          <cell r="B109" t="str">
            <v>SDEPOSITO EQUIPOS Y/O MOBILIARIO DE BAJA 203/P-14</v>
          </cell>
          <cell r="C109">
            <v>1</v>
          </cell>
          <cell r="E109">
            <v>2.1</v>
          </cell>
          <cell r="F109">
            <v>1.2</v>
          </cell>
          <cell r="G109">
            <v>2.52</v>
          </cell>
        </row>
        <row r="111">
          <cell r="B111" t="str">
            <v>3ER PISO</v>
          </cell>
        </row>
        <row r="112">
          <cell r="B112" t="str">
            <v>S-3A</v>
          </cell>
        </row>
        <row r="113">
          <cell r="B113" t="str">
            <v>TERRAZA/P-14</v>
          </cell>
          <cell r="C113">
            <v>1</v>
          </cell>
          <cell r="E113">
            <v>2.1</v>
          </cell>
          <cell r="F113">
            <v>1.2</v>
          </cell>
          <cell r="G113">
            <v>2.52</v>
          </cell>
        </row>
        <row r="117">
          <cell r="A117" t="str">
            <v>ITEM</v>
          </cell>
          <cell r="B117" t="str">
            <v>DESCRIPCION</v>
          </cell>
          <cell r="C117" t="str">
            <v>Cantid.</v>
          </cell>
          <cell r="D117" t="str">
            <v xml:space="preserve">LARGO </v>
          </cell>
          <cell r="E117" t="str">
            <v>ALTO</v>
          </cell>
          <cell r="F117" t="str">
            <v>ANCHO</v>
          </cell>
          <cell r="G117" t="str">
            <v>PARCIAL</v>
          </cell>
          <cell r="H117" t="str">
            <v>TOTAL</v>
          </cell>
          <cell r="I117" t="str">
            <v>UND</v>
          </cell>
        </row>
        <row r="118">
          <cell r="A118" t="str">
            <v>01.07.01.09</v>
          </cell>
          <cell r="B118" t="str">
            <v>PUERTA CONTRAPLACADA CON PANEL MDF 4 MM , UNA HOJA BATIENTE, P-09</v>
          </cell>
          <cell r="H118">
            <v>1</v>
          </cell>
          <cell r="I118" t="str">
            <v>pza</v>
          </cell>
        </row>
        <row r="119">
          <cell r="B119" t="str">
            <v>1ER PISO</v>
          </cell>
        </row>
        <row r="120">
          <cell r="B120" t="str">
            <v>S-1A</v>
          </cell>
        </row>
        <row r="121">
          <cell r="B121" t="str">
            <v>SS.HH+VESTUARIOS PERSONAL HOMBRES 7/P-17</v>
          </cell>
          <cell r="C121">
            <v>1</v>
          </cell>
          <cell r="E121">
            <v>1</v>
          </cell>
          <cell r="F121">
            <v>2</v>
          </cell>
          <cell r="G121">
            <v>2</v>
          </cell>
        </row>
        <row r="126">
          <cell r="A126" t="str">
            <v>ITEM</v>
          </cell>
          <cell r="B126" t="str">
            <v>CUBIERTAS</v>
          </cell>
          <cell r="C126" t="str">
            <v>Cantid.</v>
          </cell>
          <cell r="D126" t="str">
            <v xml:space="preserve">LARGO </v>
          </cell>
          <cell r="E126" t="str">
            <v>ALTO</v>
          </cell>
          <cell r="F126" t="str">
            <v>ANCHO</v>
          </cell>
          <cell r="G126" t="str">
            <v>PARCIAL</v>
          </cell>
          <cell r="H126" t="str">
            <v>TOTAL</v>
          </cell>
          <cell r="I126" t="str">
            <v>UND</v>
          </cell>
        </row>
        <row r="127">
          <cell r="A127" t="str">
            <v>01.07.01.10</v>
          </cell>
          <cell r="B127" t="str">
            <v>PUERTA CONTRAPLACADA CON PANEL MDF 6 MM ENCHAPE LAMINADO DE ALTA PRESION, UNA HOJA BATIENTE, PX-1</v>
          </cell>
          <cell r="H127">
            <v>16</v>
          </cell>
          <cell r="I127" t="str">
            <v>pza</v>
          </cell>
        </row>
        <row r="128">
          <cell r="B128" t="str">
            <v>COBERTURAS</v>
          </cell>
        </row>
        <row r="129">
          <cell r="B129" t="str">
            <v>S-1A</v>
          </cell>
        </row>
        <row r="131">
          <cell r="B131" t="str">
            <v>S-1B</v>
          </cell>
        </row>
        <row r="132">
          <cell r="B132" t="str">
            <v>SS.HH+VESTUARIOS PERSONAL MUJERES 12 /P-16</v>
          </cell>
          <cell r="C132">
            <v>2</v>
          </cell>
          <cell r="E132">
            <v>0.7</v>
          </cell>
          <cell r="F132">
            <v>2</v>
          </cell>
          <cell r="G132">
            <v>2.8</v>
          </cell>
        </row>
        <row r="133">
          <cell r="B133" t="str">
            <v>SS.HH+VESTUARIOS PERSONAL HOMBRES 14 /P-16</v>
          </cell>
          <cell r="C133">
            <v>2</v>
          </cell>
          <cell r="E133">
            <v>0.7</v>
          </cell>
          <cell r="F133">
            <v>2</v>
          </cell>
          <cell r="G133">
            <v>2.8</v>
          </cell>
        </row>
        <row r="135">
          <cell r="B135" t="str">
            <v>S-1C</v>
          </cell>
        </row>
        <row r="136">
          <cell r="B136" t="str">
            <v>SS.HH.PUBLICO MUJERES 39/P-16</v>
          </cell>
          <cell r="C136">
            <v>3</v>
          </cell>
          <cell r="E136">
            <v>0.7</v>
          </cell>
          <cell r="F136">
            <v>2</v>
          </cell>
          <cell r="G136">
            <v>4.1999999999999993</v>
          </cell>
        </row>
        <row r="137">
          <cell r="B137" t="str">
            <v>SS.HH.PUBLICO VARONES 38/P-16</v>
          </cell>
          <cell r="C137">
            <v>3</v>
          </cell>
          <cell r="E137">
            <v>0.7</v>
          </cell>
          <cell r="F137">
            <v>2</v>
          </cell>
          <cell r="G137">
            <v>4.1999999999999993</v>
          </cell>
        </row>
        <row r="138">
          <cell r="B138" t="str">
            <v>SS.HH PERSONAL MUJERES 37/P-16</v>
          </cell>
          <cell r="C138">
            <v>1</v>
          </cell>
          <cell r="E138">
            <v>0.7</v>
          </cell>
          <cell r="F138">
            <v>2</v>
          </cell>
          <cell r="G138">
            <v>1.4</v>
          </cell>
        </row>
        <row r="139">
          <cell r="B139" t="str">
            <v>SS.HH PERSONAL HOMBRES 36/P-16</v>
          </cell>
          <cell r="C139">
            <v>1</v>
          </cell>
          <cell r="E139">
            <v>0.7</v>
          </cell>
          <cell r="F139">
            <v>2</v>
          </cell>
          <cell r="G139">
            <v>1.4</v>
          </cell>
        </row>
        <row r="141">
          <cell r="B141" t="str">
            <v>S-1D</v>
          </cell>
        </row>
        <row r="142">
          <cell r="B142" t="str">
            <v>SS.HH + VESTUARIO PERSONAL PERSONAL MUJERES 29/P-16</v>
          </cell>
          <cell r="C142">
            <v>1</v>
          </cell>
          <cell r="E142">
            <v>0.7</v>
          </cell>
          <cell r="F142">
            <v>2</v>
          </cell>
          <cell r="G142">
            <v>1.4</v>
          </cell>
        </row>
        <row r="143">
          <cell r="B143" t="str">
            <v>SS.HH + VESTUARIO PERSONAL PERSONAL HOMBRES 30 29/P-16</v>
          </cell>
          <cell r="C143">
            <v>1</v>
          </cell>
          <cell r="E143">
            <v>0.7</v>
          </cell>
          <cell r="F143">
            <v>2</v>
          </cell>
          <cell r="G143">
            <v>1.4</v>
          </cell>
        </row>
        <row r="145">
          <cell r="B145" t="str">
            <v>S-1G</v>
          </cell>
        </row>
        <row r="146">
          <cell r="B146" t="str">
            <v>S.H.PERS+VEST.M-45</v>
          </cell>
          <cell r="C146">
            <v>1</v>
          </cell>
          <cell r="E146">
            <v>0.7</v>
          </cell>
          <cell r="F146">
            <v>2</v>
          </cell>
          <cell r="G146">
            <v>1.4</v>
          </cell>
        </row>
        <row r="147">
          <cell r="B147" t="str">
            <v>S.H.PERS+VEST.H-44</v>
          </cell>
          <cell r="C147">
            <v>1</v>
          </cell>
          <cell r="E147">
            <v>0.7</v>
          </cell>
          <cell r="F147">
            <v>2</v>
          </cell>
          <cell r="G147">
            <v>1.4</v>
          </cell>
        </row>
        <row r="151">
          <cell r="A151" t="str">
            <v>ITEM</v>
          </cell>
          <cell r="B151" t="str">
            <v>DESCRIPCION</v>
          </cell>
          <cell r="C151" t="str">
            <v>Cantid.</v>
          </cell>
          <cell r="D151" t="str">
            <v xml:space="preserve">LARGO </v>
          </cell>
          <cell r="E151" t="str">
            <v>ALTO</v>
          </cell>
          <cell r="F151" t="str">
            <v>ANCHO</v>
          </cell>
          <cell r="G151" t="str">
            <v>PARCIAL</v>
          </cell>
          <cell r="H151" t="str">
            <v>TOTAL</v>
          </cell>
          <cell r="I151" t="str">
            <v>UND</v>
          </cell>
        </row>
        <row r="152">
          <cell r="A152" t="str">
            <v>01.07.01.11</v>
          </cell>
          <cell r="B152" t="str">
            <v>PUERTA CONTRAPLACADA CON PANEL MDF 6 MM ENCHAPE LAMINADO DE ALTA PRESION, UNA HOJA BATIENTE, PX-2</v>
          </cell>
          <cell r="H152">
            <v>28</v>
          </cell>
          <cell r="I152" t="str">
            <v>pza</v>
          </cell>
        </row>
        <row r="153">
          <cell r="B153" t="str">
            <v>1ER PISO</v>
          </cell>
        </row>
        <row r="154">
          <cell r="B154" t="str">
            <v>S-1G</v>
          </cell>
        </row>
        <row r="155">
          <cell r="B155" t="str">
            <v>SALA DE ESPERA-102/P-15</v>
          </cell>
          <cell r="C155">
            <v>1</v>
          </cell>
          <cell r="E155">
            <v>2.1</v>
          </cell>
          <cell r="F155">
            <v>0.9</v>
          </cell>
          <cell r="G155">
            <v>1.8900000000000001</v>
          </cell>
        </row>
        <row r="156">
          <cell r="B156" t="str">
            <v>TOMA DE MUESTRAS - 105/P-15</v>
          </cell>
          <cell r="C156">
            <v>1</v>
          </cell>
          <cell r="E156">
            <v>2.1</v>
          </cell>
          <cell r="F156">
            <v>0.9</v>
          </cell>
          <cell r="G156">
            <v>1.8900000000000001</v>
          </cell>
        </row>
        <row r="158">
          <cell r="B158" t="str">
            <v>S-1I</v>
          </cell>
        </row>
        <row r="159">
          <cell r="B159" t="str">
            <v>CUARTO DE HERRAMIENTAS-108/P-15</v>
          </cell>
          <cell r="C159">
            <v>1</v>
          </cell>
          <cell r="E159">
            <v>2.1</v>
          </cell>
          <cell r="F159">
            <v>0.9</v>
          </cell>
          <cell r="G159">
            <v>1.8900000000000001</v>
          </cell>
        </row>
        <row r="160">
          <cell r="B160" t="str">
            <v>ALM.DE DIFER.PARA TUBERCULOS-129/P-15</v>
          </cell>
          <cell r="C160">
            <v>1</v>
          </cell>
          <cell r="E160">
            <v>2.1</v>
          </cell>
          <cell r="F160">
            <v>0.9</v>
          </cell>
          <cell r="G160">
            <v>1.8900000000000001</v>
          </cell>
        </row>
        <row r="161">
          <cell r="B161" t="str">
            <v>ALM. DE PROD NO PERECIBLES-130/P-15</v>
          </cell>
          <cell r="C161">
            <v>1</v>
          </cell>
          <cell r="E161">
            <v>2.1</v>
          </cell>
          <cell r="F161">
            <v>0.9</v>
          </cell>
          <cell r="G161">
            <v>1.8900000000000001</v>
          </cell>
        </row>
        <row r="162">
          <cell r="B162" t="str">
            <v>ALM. DE PROD PERECIBLES-127/P-15</v>
          </cell>
          <cell r="C162">
            <v>1</v>
          </cell>
          <cell r="E162">
            <v>2.1</v>
          </cell>
          <cell r="F162">
            <v>0.9</v>
          </cell>
          <cell r="G162">
            <v>1.8900000000000001</v>
          </cell>
        </row>
        <row r="164">
          <cell r="B164" t="str">
            <v>S-1B</v>
          </cell>
        </row>
        <row r="165">
          <cell r="B165" t="str">
            <v>CAJA-103/P-15</v>
          </cell>
          <cell r="C165">
            <v>1</v>
          </cell>
          <cell r="E165">
            <v>2.1</v>
          </cell>
          <cell r="F165">
            <v>0.9</v>
          </cell>
          <cell r="G165">
            <v>1.8900000000000001</v>
          </cell>
        </row>
        <row r="167">
          <cell r="B167" t="str">
            <v>S-1D</v>
          </cell>
        </row>
        <row r="168">
          <cell r="B168" t="str">
            <v>RECEPCION DE INFORMESS-102/P-15</v>
          </cell>
          <cell r="C168">
            <v>1</v>
          </cell>
          <cell r="E168">
            <v>2.1</v>
          </cell>
          <cell r="F168">
            <v>0.9</v>
          </cell>
          <cell r="G168">
            <v>1.8900000000000001</v>
          </cell>
        </row>
        <row r="169">
          <cell r="B169" t="str">
            <v>REGISTRO DE LAB.CL 117/P-15</v>
          </cell>
          <cell r="C169">
            <v>1</v>
          </cell>
          <cell r="E169">
            <v>2.1</v>
          </cell>
          <cell r="F169">
            <v>0.9</v>
          </cell>
          <cell r="G169">
            <v>1.8900000000000001</v>
          </cell>
        </row>
        <row r="171">
          <cell r="B171" t="str">
            <v>S-1F</v>
          </cell>
        </row>
        <row r="172">
          <cell r="B172" t="str">
            <v>CONTROL N°2/P-15</v>
          </cell>
          <cell r="C172">
            <v>1</v>
          </cell>
          <cell r="E172">
            <v>2.1</v>
          </cell>
          <cell r="F172">
            <v>0.9</v>
          </cell>
          <cell r="G172">
            <v>1.8900000000000001</v>
          </cell>
        </row>
        <row r="174">
          <cell r="B174" t="str">
            <v>S-1E</v>
          </cell>
        </row>
        <row r="175">
          <cell r="B175" t="str">
            <v>CONTROL N°1</v>
          </cell>
          <cell r="C175">
            <v>1</v>
          </cell>
          <cell r="E175">
            <v>2.1</v>
          </cell>
          <cell r="F175">
            <v>0.9</v>
          </cell>
          <cell r="G175">
            <v>1.8900000000000001</v>
          </cell>
        </row>
        <row r="177">
          <cell r="B177" t="str">
            <v>2DO PISO</v>
          </cell>
        </row>
        <row r="178">
          <cell r="B178" t="str">
            <v>S-2A</v>
          </cell>
        </row>
        <row r="179">
          <cell r="B179" t="str">
            <v>ESCLUSA 213/P-15</v>
          </cell>
          <cell r="C179">
            <v>1</v>
          </cell>
          <cell r="E179">
            <v>2.1</v>
          </cell>
          <cell r="F179">
            <v>0.9</v>
          </cell>
          <cell r="G179">
            <v>1.8900000000000001</v>
          </cell>
        </row>
        <row r="180">
          <cell r="B180" t="str">
            <v>ESCLUSA 216/P-15</v>
          </cell>
          <cell r="C180">
            <v>2</v>
          </cell>
          <cell r="E180">
            <v>2.1</v>
          </cell>
          <cell r="F180">
            <v>0.9</v>
          </cell>
          <cell r="G180">
            <v>3.7800000000000002</v>
          </cell>
        </row>
        <row r="181">
          <cell r="B181" t="str">
            <v>CONTROL DE ACCESO 204/P-15</v>
          </cell>
          <cell r="C181">
            <v>1</v>
          </cell>
          <cell r="E181">
            <v>2.1</v>
          </cell>
          <cell r="F181">
            <v>0.9</v>
          </cell>
          <cell r="G181">
            <v>1.8900000000000001</v>
          </cell>
        </row>
        <row r="182">
          <cell r="B182" t="str">
            <v>SALA DE PUERPERIO INMEDIATO 223/P-15</v>
          </cell>
          <cell r="C182" t="str">
            <v>ml</v>
          </cell>
          <cell r="E182">
            <v>2.1</v>
          </cell>
          <cell r="F182">
            <v>0.9</v>
          </cell>
          <cell r="G182">
            <v>1.8900000000000001</v>
          </cell>
        </row>
        <row r="184">
          <cell r="B184" t="str">
            <v>S-2D</v>
          </cell>
        </row>
        <row r="185">
          <cell r="B185" t="str">
            <v>SOPORTE INFORMATIVO 205/P-15</v>
          </cell>
          <cell r="C185">
            <v>1</v>
          </cell>
          <cell r="E185">
            <v>2.1</v>
          </cell>
          <cell r="F185">
            <v>0.9</v>
          </cell>
          <cell r="G185">
            <v>1.8900000000000001</v>
          </cell>
        </row>
        <row r="186">
          <cell r="B186" t="str">
            <v>JEFATURA DE LA UNIDAD 202/P-15</v>
          </cell>
          <cell r="C186">
            <v>1</v>
          </cell>
          <cell r="E186">
            <v>2.1</v>
          </cell>
          <cell r="F186">
            <v>0.9</v>
          </cell>
          <cell r="G186">
            <v>1.8900000000000001</v>
          </cell>
        </row>
        <row r="187">
          <cell r="B187" t="str">
            <v>HABITACION MUJERES 204/P-15</v>
          </cell>
          <cell r="C187">
            <v>1</v>
          </cell>
          <cell r="E187">
            <v>2.1</v>
          </cell>
          <cell r="F187">
            <v>0.9</v>
          </cell>
          <cell r="G187">
            <v>1.8900000000000001</v>
          </cell>
        </row>
        <row r="188">
          <cell r="B188" t="str">
            <v>HABITACION HOMBRES 203/P-15</v>
          </cell>
          <cell r="C188">
            <v>1</v>
          </cell>
          <cell r="E188">
            <v>2.1</v>
          </cell>
          <cell r="F188">
            <v>0.9</v>
          </cell>
          <cell r="G188">
            <v>1.8900000000000001</v>
          </cell>
        </row>
        <row r="190">
          <cell r="B190" t="str">
            <v>S-2B</v>
          </cell>
        </row>
        <row r="191">
          <cell r="B191" t="str">
            <v>ALMACEN DE MEDICAMENTOS E INSUMOS 232/P-15</v>
          </cell>
          <cell r="C191">
            <v>1</v>
          </cell>
          <cell r="E191">
            <v>2.1</v>
          </cell>
          <cell r="F191">
            <v>0.9</v>
          </cell>
          <cell r="G191">
            <v>1.8900000000000001</v>
          </cell>
        </row>
        <row r="192">
          <cell r="B192" t="str">
            <v>ALMACEN INSUMOS Y MAT. ESTERIL 231/P-15</v>
          </cell>
          <cell r="C192">
            <v>1</v>
          </cell>
          <cell r="E192">
            <v>2.1</v>
          </cell>
          <cell r="F192">
            <v>0.9</v>
          </cell>
          <cell r="G192">
            <v>1.8900000000000001</v>
          </cell>
        </row>
        <row r="193">
          <cell r="B193" t="str">
            <v>ALMACEN DE EQUIPOS PARA SALAS DE OPERACIONES/P-15</v>
          </cell>
          <cell r="C193">
            <v>1</v>
          </cell>
          <cell r="E193">
            <v>2.1</v>
          </cell>
          <cell r="F193">
            <v>0.9</v>
          </cell>
          <cell r="G193">
            <v>1.8900000000000001</v>
          </cell>
        </row>
        <row r="194">
          <cell r="B194" t="str">
            <v>DEPOSITO 203/P-15</v>
          </cell>
          <cell r="C194">
            <v>1</v>
          </cell>
          <cell r="E194">
            <v>2.1</v>
          </cell>
          <cell r="F194">
            <v>0.9</v>
          </cell>
          <cell r="G194">
            <v>1.8900000000000001</v>
          </cell>
        </row>
        <row r="196">
          <cell r="B196" t="str">
            <v>S-2K</v>
          </cell>
        </row>
        <row r="197">
          <cell r="B197" t="str">
            <v>DORM. GESTANTE ADULTA ACOMPAÑADA 205/P-15</v>
          </cell>
          <cell r="C197">
            <v>1</v>
          </cell>
          <cell r="E197">
            <v>2.1</v>
          </cell>
          <cell r="F197">
            <v>0.9</v>
          </cell>
          <cell r="G197">
            <v>1.8900000000000001</v>
          </cell>
        </row>
        <row r="198">
          <cell r="B198" t="str">
            <v>DORM.GESTANTE ADULTA INDIVIDUAL 204/P-15</v>
          </cell>
          <cell r="C198">
            <v>1</v>
          </cell>
          <cell r="E198">
            <v>2.1</v>
          </cell>
          <cell r="F198">
            <v>0.9</v>
          </cell>
          <cell r="G198">
            <v>1.8900000000000001</v>
          </cell>
        </row>
        <row r="199">
          <cell r="B199" t="str">
            <v>DORM. GESTANTE ADOLENCENTE 203/P-15</v>
          </cell>
          <cell r="C199">
            <v>1</v>
          </cell>
          <cell r="E199">
            <v>2.1</v>
          </cell>
          <cell r="F199">
            <v>0.9</v>
          </cell>
          <cell r="G199">
            <v>1.8900000000000001</v>
          </cell>
        </row>
        <row r="201">
          <cell r="B201" t="str">
            <v>3ER PISO</v>
          </cell>
        </row>
        <row r="202">
          <cell r="B202" t="str">
            <v>S-3B</v>
          </cell>
        </row>
        <row r="203">
          <cell r="B203" t="str">
            <v>ESTAR DE PERSONAL 1/P-15</v>
          </cell>
          <cell r="C203">
            <v>1</v>
          </cell>
          <cell r="E203">
            <v>2.1</v>
          </cell>
          <cell r="F203">
            <v>0.9</v>
          </cell>
          <cell r="G203">
            <v>1.8900000000000001</v>
          </cell>
        </row>
        <row r="204">
          <cell r="B204" t="str">
            <v>ESTAR DE PERSONAL 2/P-15</v>
          </cell>
          <cell r="C204">
            <v>1</v>
          </cell>
          <cell r="E204">
            <v>2.1</v>
          </cell>
          <cell r="F204">
            <v>0.9</v>
          </cell>
          <cell r="G204">
            <v>1.8900000000000001</v>
          </cell>
        </row>
        <row r="208">
          <cell r="A208" t="str">
            <v>ITEM</v>
          </cell>
          <cell r="B208" t="str">
            <v>DESCRIPCION</v>
          </cell>
          <cell r="C208" t="str">
            <v>Cantid.</v>
          </cell>
          <cell r="D208" t="str">
            <v xml:space="preserve">LARGO </v>
          </cell>
          <cell r="E208" t="str">
            <v>ALTO</v>
          </cell>
          <cell r="F208" t="str">
            <v>ANCHO</v>
          </cell>
          <cell r="G208" t="str">
            <v>PARCIAL</v>
          </cell>
          <cell r="H208" t="str">
            <v>TOTAL</v>
          </cell>
          <cell r="I208" t="str">
            <v>UND</v>
          </cell>
        </row>
        <row r="209">
          <cell r="A209" t="str">
            <v>01.07.01.12</v>
          </cell>
          <cell r="B209" t="str">
            <v>PUERTA CONTRAPLACADA CON PANEL MDF 6 MM ENCHAPE LAMINADO DE ALTA PRESION, UNA HOJA BATIENTE, PX-3</v>
          </cell>
          <cell r="H209">
            <v>1</v>
          </cell>
          <cell r="I209" t="str">
            <v>pza</v>
          </cell>
        </row>
        <row r="210">
          <cell r="B210" t="str">
            <v>2DO PISO</v>
          </cell>
        </row>
        <row r="211">
          <cell r="B211" t="str">
            <v>S-2A</v>
          </cell>
        </row>
        <row r="212">
          <cell r="B212" t="str">
            <v>SALA DE PUERPERIO INMEDIATO 223/P-15</v>
          </cell>
          <cell r="C212">
            <v>1</v>
          </cell>
          <cell r="E212">
            <v>2.1</v>
          </cell>
          <cell r="F212">
            <v>0.9</v>
          </cell>
          <cell r="G212">
            <v>1.8900000000000001</v>
          </cell>
        </row>
        <row r="216">
          <cell r="A216" t="str">
            <v>ITEM</v>
          </cell>
          <cell r="B216" t="str">
            <v>DESCRIPCION</v>
          </cell>
          <cell r="C216" t="str">
            <v>Cantid.</v>
          </cell>
          <cell r="D216" t="str">
            <v xml:space="preserve">LARGO </v>
          </cell>
          <cell r="E216" t="str">
            <v>ALTO</v>
          </cell>
          <cell r="F216" t="str">
            <v>ANCHO</v>
          </cell>
          <cell r="G216" t="str">
            <v>PARCIAL</v>
          </cell>
          <cell r="H216" t="str">
            <v>TOTAL</v>
          </cell>
          <cell r="I216" t="str">
            <v>UND</v>
          </cell>
        </row>
        <row r="217">
          <cell r="A217" t="e">
            <v>#REF!</v>
          </cell>
          <cell r="B217" t="e">
            <v>#REF!</v>
          </cell>
          <cell r="H217">
            <v>3</v>
          </cell>
          <cell r="I217" t="e">
            <v>#REF!</v>
          </cell>
        </row>
        <row r="218">
          <cell r="B218" t="str">
            <v xml:space="preserve">1ER PISO </v>
          </cell>
        </row>
        <row r="219">
          <cell r="B219" t="str">
            <v>S-1A</v>
          </cell>
        </row>
        <row r="220">
          <cell r="B220" t="str">
            <v>ESTERILIZACCION DE RODUCTOS BIOLOGICOS-110/P-15B</v>
          </cell>
          <cell r="C220">
            <v>1</v>
          </cell>
          <cell r="E220">
            <v>2.1</v>
          </cell>
          <cell r="F220">
            <v>1</v>
          </cell>
          <cell r="G220">
            <v>2.1</v>
          </cell>
        </row>
        <row r="222">
          <cell r="B222" t="str">
            <v>S-1D</v>
          </cell>
        </row>
        <row r="223">
          <cell r="B223" t="str">
            <v>LAVADO Y DESINFECCION-114/P-15B</v>
          </cell>
          <cell r="C223">
            <v>1</v>
          </cell>
          <cell r="E223">
            <v>2.1</v>
          </cell>
          <cell r="F223">
            <v>1</v>
          </cell>
          <cell r="G223">
            <v>2.1</v>
          </cell>
        </row>
        <row r="225">
          <cell r="B225" t="str">
            <v xml:space="preserve">3ER PISO </v>
          </cell>
        </row>
        <row r="226">
          <cell r="B226" t="str">
            <v>S-3B</v>
          </cell>
        </row>
        <row r="227">
          <cell r="B227" t="str">
            <v>SALA DE JEGOS PARA NIÑOS 340/P-15B</v>
          </cell>
          <cell r="C227">
            <v>1</v>
          </cell>
          <cell r="E227">
            <v>2.1</v>
          </cell>
          <cell r="F227">
            <v>1</v>
          </cell>
          <cell r="G227">
            <v>2.1</v>
          </cell>
        </row>
        <row r="231">
          <cell r="A231" t="str">
            <v>ITEM</v>
          </cell>
          <cell r="B231" t="str">
            <v>DESCRIPCION</v>
          </cell>
          <cell r="C231" t="str">
            <v>Cantid.</v>
          </cell>
          <cell r="D231" t="str">
            <v xml:space="preserve">LARGO </v>
          </cell>
          <cell r="E231" t="str">
            <v>ALTO</v>
          </cell>
          <cell r="F231" t="str">
            <v>ANCHO</v>
          </cell>
          <cell r="G231" t="str">
            <v>PARCIAL</v>
          </cell>
          <cell r="H231" t="str">
            <v>TOTAL</v>
          </cell>
          <cell r="I231" t="str">
            <v>UND</v>
          </cell>
        </row>
        <row r="232">
          <cell r="A232" t="e">
            <v>#REF!</v>
          </cell>
          <cell r="B232" t="e">
            <v>#REF!</v>
          </cell>
          <cell r="H232">
            <v>4</v>
          </cell>
          <cell r="I232" t="e">
            <v>#REF!</v>
          </cell>
        </row>
        <row r="233">
          <cell r="B233" t="str">
            <v xml:space="preserve">1ER PISO </v>
          </cell>
          <cell r="G233" t="str">
            <v xml:space="preserve"> </v>
          </cell>
        </row>
        <row r="234">
          <cell r="B234" t="str">
            <v>S-1A</v>
          </cell>
        </row>
        <row r="235">
          <cell r="B235" t="str">
            <v>ESCLUSA 133A/P-13</v>
          </cell>
          <cell r="C235">
            <v>1</v>
          </cell>
          <cell r="E235">
            <v>2.7</v>
          </cell>
          <cell r="F235">
            <v>1.2</v>
          </cell>
          <cell r="G235">
            <v>3.24</v>
          </cell>
        </row>
        <row r="237">
          <cell r="B237" t="str">
            <v>S-2B</v>
          </cell>
        </row>
        <row r="238">
          <cell r="B238" t="str">
            <v>SALA DE OBSERV.AISLADO-133/P-13</v>
          </cell>
          <cell r="C238">
            <v>1</v>
          </cell>
          <cell r="E238">
            <v>2.7</v>
          </cell>
          <cell r="F238">
            <v>1.2</v>
          </cell>
          <cell r="G238">
            <v>3.24</v>
          </cell>
        </row>
        <row r="240">
          <cell r="B240" t="str">
            <v xml:space="preserve">2DO PISO </v>
          </cell>
        </row>
        <row r="241">
          <cell r="B241" t="str">
            <v>S-2J</v>
          </cell>
        </row>
        <row r="242">
          <cell r="B242" t="str">
            <v>HALL 201/P-13</v>
          </cell>
          <cell r="C242">
            <v>1</v>
          </cell>
          <cell r="E242">
            <v>2.7</v>
          </cell>
          <cell r="F242">
            <v>1.2</v>
          </cell>
          <cell r="G242">
            <v>3.24</v>
          </cell>
        </row>
        <row r="244">
          <cell r="B244" t="str">
            <v xml:space="preserve">3ER PISO </v>
          </cell>
        </row>
        <row r="245">
          <cell r="B245" t="str">
            <v>S-3B</v>
          </cell>
        </row>
        <row r="246">
          <cell r="B246" t="str">
            <v>ESCLUSA 337B/P-13</v>
          </cell>
          <cell r="C246">
            <v>1</v>
          </cell>
          <cell r="E246">
            <v>2.7</v>
          </cell>
          <cell r="F246">
            <v>1.2</v>
          </cell>
          <cell r="G246">
            <v>3.24</v>
          </cell>
        </row>
        <row r="250">
          <cell r="A250" t="str">
            <v>ITEM</v>
          </cell>
          <cell r="B250" t="str">
            <v>DESCRIPCION</v>
          </cell>
          <cell r="C250" t="str">
            <v>Cantid.</v>
          </cell>
          <cell r="D250" t="str">
            <v xml:space="preserve">LARGO </v>
          </cell>
          <cell r="E250" t="str">
            <v>ALTO</v>
          </cell>
          <cell r="F250" t="str">
            <v>ANCHO</v>
          </cell>
          <cell r="G250" t="str">
            <v>PARCIAL</v>
          </cell>
          <cell r="H250" t="str">
            <v>TOTAL</v>
          </cell>
          <cell r="I250" t="str">
            <v>UND</v>
          </cell>
        </row>
        <row r="251">
          <cell r="A251" t="e">
            <v>#REF!</v>
          </cell>
          <cell r="B251" t="e">
            <v>#REF!</v>
          </cell>
          <cell r="H251">
            <v>14</v>
          </cell>
          <cell r="I251" t="e">
            <v>#REF!</v>
          </cell>
        </row>
        <row r="252">
          <cell r="B252" t="str">
            <v xml:space="preserve">1ER PISO </v>
          </cell>
        </row>
        <row r="253">
          <cell r="B253" t="str">
            <v>S-1A</v>
          </cell>
        </row>
        <row r="254">
          <cell r="B254" t="str">
            <v>ALMACEN DE REACTIVOS 114/PRF-1A</v>
          </cell>
          <cell r="C254">
            <v>1</v>
          </cell>
          <cell r="E254">
            <v>2.1</v>
          </cell>
          <cell r="F254">
            <v>1</v>
          </cell>
          <cell r="G254">
            <v>2.1</v>
          </cell>
        </row>
        <row r="255">
          <cell r="B255" t="str">
            <v>ALMACEN DE MATERIALES 117/PRF 1A</v>
          </cell>
          <cell r="C255">
            <v>1</v>
          </cell>
          <cell r="E255">
            <v>2.1</v>
          </cell>
          <cell r="F255">
            <v>1</v>
          </cell>
          <cell r="G255">
            <v>2.1</v>
          </cell>
        </row>
        <row r="256">
          <cell r="B256" t="str">
            <v>ALM. DE UNIDAD DE SANGRE 107/PRF 1A</v>
          </cell>
          <cell r="C256">
            <v>1</v>
          </cell>
          <cell r="E256">
            <v>2.1</v>
          </cell>
          <cell r="F256">
            <v>1</v>
          </cell>
          <cell r="G256">
            <v>2.1</v>
          </cell>
        </row>
        <row r="257">
          <cell r="B257" t="str">
            <v>ALM. DE MED MATERIALES E INSUMOS 150/PRF 1A</v>
          </cell>
          <cell r="C257">
            <v>1</v>
          </cell>
          <cell r="E257">
            <v>2.1</v>
          </cell>
          <cell r="F257">
            <v>1</v>
          </cell>
          <cell r="G257">
            <v>2.1</v>
          </cell>
        </row>
        <row r="258">
          <cell r="B258" t="str">
            <v>ALM. DE EQUIPOS Y MAT PARA DESASTRES 149/PRF 1A</v>
          </cell>
          <cell r="C258">
            <v>1</v>
          </cell>
          <cell r="E258">
            <v>2.1</v>
          </cell>
          <cell r="F258">
            <v>1</v>
          </cell>
          <cell r="G258">
            <v>2.1</v>
          </cell>
        </row>
        <row r="259">
          <cell r="B259" t="str">
            <v>ALM. DE EQUIPOS E INSTRUMENTAL 148/PRF 1A</v>
          </cell>
          <cell r="C259">
            <v>1</v>
          </cell>
          <cell r="E259">
            <v>2.1</v>
          </cell>
          <cell r="F259">
            <v>1</v>
          </cell>
          <cell r="G259">
            <v>2.1</v>
          </cell>
        </row>
        <row r="261">
          <cell r="B261" t="str">
            <v>S-1B</v>
          </cell>
        </row>
        <row r="262">
          <cell r="B262" t="str">
            <v>DISPENZACION Y EXPENDIDO 104/PRF-1A</v>
          </cell>
          <cell r="C262">
            <v>1</v>
          </cell>
          <cell r="E262">
            <v>2.1</v>
          </cell>
          <cell r="F262">
            <v>1</v>
          </cell>
          <cell r="G262">
            <v>2.1</v>
          </cell>
        </row>
        <row r="264">
          <cell r="B264" t="str">
            <v>S-1C</v>
          </cell>
        </row>
        <row r="265">
          <cell r="B265" t="str">
            <v>SALA DE TELEC. 101/ PRF 1A</v>
          </cell>
          <cell r="C265">
            <v>1</v>
          </cell>
          <cell r="E265">
            <v>2.1</v>
          </cell>
          <cell r="F265">
            <v>1</v>
          </cell>
          <cell r="G265">
            <v>2.1</v>
          </cell>
        </row>
        <row r="267">
          <cell r="B267" t="str">
            <v>S-1D</v>
          </cell>
        </row>
        <row r="268">
          <cell r="B268" t="str">
            <v>ALMACEN DE EQUIPOS 112/PRF-1A</v>
          </cell>
          <cell r="C268">
            <v>1</v>
          </cell>
          <cell r="E268">
            <v>2.1</v>
          </cell>
          <cell r="F268">
            <v>1</v>
          </cell>
          <cell r="G268">
            <v>2.1</v>
          </cell>
        </row>
        <row r="269">
          <cell r="B269" t="str">
            <v>ALM. ESPECIALIZADO DE PROD. FARMACEUTICOS 107/PRF-1A</v>
          </cell>
          <cell r="C269">
            <v>1</v>
          </cell>
          <cell r="E269">
            <v>2.1</v>
          </cell>
          <cell r="F269">
            <v>1</v>
          </cell>
          <cell r="G269">
            <v>2.1</v>
          </cell>
        </row>
        <row r="271">
          <cell r="B271" t="str">
            <v xml:space="preserve">2DO PISO </v>
          </cell>
        </row>
        <row r="272">
          <cell r="B272" t="str">
            <v>S-1D</v>
          </cell>
        </row>
        <row r="273">
          <cell r="B273" t="str">
            <v>SALA DE TELECOMUNIC. III 213/PRF-1A</v>
          </cell>
          <cell r="C273">
            <v>1</v>
          </cell>
          <cell r="E273">
            <v>2.1</v>
          </cell>
          <cell r="F273">
            <v>1</v>
          </cell>
          <cell r="G273">
            <v>2.1</v>
          </cell>
        </row>
        <row r="275">
          <cell r="B275" t="str">
            <v>S-1C</v>
          </cell>
        </row>
        <row r="276">
          <cell r="B276" t="str">
            <v>SALA DE TELECOMUNIC. II 213/PRF-1A</v>
          </cell>
          <cell r="C276">
            <v>1</v>
          </cell>
          <cell r="E276">
            <v>2.1</v>
          </cell>
          <cell r="F276">
            <v>1</v>
          </cell>
          <cell r="G276">
            <v>2.1</v>
          </cell>
        </row>
        <row r="278">
          <cell r="B278" t="str">
            <v>S-2K</v>
          </cell>
        </row>
        <row r="279">
          <cell r="B279" t="str">
            <v>ALMACEN DE MEDICAMENTOS 233/PRF-1A</v>
          </cell>
          <cell r="C279">
            <v>1</v>
          </cell>
          <cell r="E279">
            <v>2.1</v>
          </cell>
          <cell r="F279">
            <v>1</v>
          </cell>
          <cell r="G279">
            <v>2.1</v>
          </cell>
        </row>
        <row r="281">
          <cell r="B281" t="str">
            <v xml:space="preserve">3ER PISO </v>
          </cell>
        </row>
        <row r="282">
          <cell r="B282" t="str">
            <v>CERRADURAS PARA PUERTA DE MADERA</v>
          </cell>
        </row>
        <row r="283">
          <cell r="B283" t="str">
            <v>SALA DE TELECOMUNIC.III 301/PRF-1A</v>
          </cell>
          <cell r="C283">
            <v>1</v>
          </cell>
          <cell r="E283">
            <v>2.1</v>
          </cell>
          <cell r="F283">
            <v>1</v>
          </cell>
          <cell r="G283">
            <v>2.1</v>
          </cell>
        </row>
        <row r="286">
          <cell r="A286" t="str">
            <v>01.07.02</v>
          </cell>
          <cell r="B286" t="str">
            <v xml:space="preserve">      MUEBLES DE MELAMINA Y ANGULOS RANURADOS</v>
          </cell>
        </row>
        <row r="288">
          <cell r="A288" t="str">
            <v>ITEM</v>
          </cell>
          <cell r="B288" t="str">
            <v>DESCRIPCION</v>
          </cell>
          <cell r="C288" t="str">
            <v>Cantid.</v>
          </cell>
          <cell r="D288" t="str">
            <v xml:space="preserve">LARGO </v>
          </cell>
          <cell r="E288" t="str">
            <v>ALTO</v>
          </cell>
          <cell r="F288" t="str">
            <v>ANCHO</v>
          </cell>
          <cell r="G288" t="str">
            <v>PARCIAL</v>
          </cell>
          <cell r="H288" t="str">
            <v>TOTAL</v>
          </cell>
          <cell r="I288" t="str">
            <v>UND</v>
          </cell>
        </row>
        <row r="289">
          <cell r="A289" t="str">
            <v>VER PLANOS - D-56-D-57  DE MUEBLES FIJOS)</v>
          </cell>
        </row>
        <row r="290">
          <cell r="A290" t="str">
            <v>01.07.02.01</v>
          </cell>
          <cell r="B290" t="str">
            <v>SUMINISTRO E INSTALACION DE MUEBLES TIPO ML-01</v>
          </cell>
          <cell r="C290">
            <v>1</v>
          </cell>
          <cell r="H290">
            <v>37</v>
          </cell>
          <cell r="I290" t="str">
            <v>und</v>
          </cell>
        </row>
        <row r="291">
          <cell r="A291" t="str">
            <v>01.07.02.02</v>
          </cell>
          <cell r="B291" t="str">
            <v>SUMINISTRO E INSTALACION DE MUEBLES TIPO ML-02</v>
          </cell>
          <cell r="C291">
            <v>1</v>
          </cell>
        </row>
        <row r="292">
          <cell r="A292" t="str">
            <v>01.07.02.03</v>
          </cell>
          <cell r="B292" t="str">
            <v>SUMINISTRO E INSTALACION DE MUEBLES TIPO ML-03</v>
          </cell>
          <cell r="C292">
            <v>1</v>
          </cell>
        </row>
        <row r="293">
          <cell r="A293" t="str">
            <v>01.07.02.04</v>
          </cell>
          <cell r="B293" t="str">
            <v>SUMINISTRO E INSTALACION DE MUEBLES TIPO ML-04</v>
          </cell>
          <cell r="C293">
            <v>1</v>
          </cell>
        </row>
        <row r="294">
          <cell r="A294" t="str">
            <v>01.07.02.05</v>
          </cell>
          <cell r="B294" t="str">
            <v>SUMINISTRO E INSTALACION DE MUEBLES TIPO ML-05</v>
          </cell>
          <cell r="C294">
            <v>1</v>
          </cell>
        </row>
        <row r="295">
          <cell r="A295" t="str">
            <v>01.07.02.06</v>
          </cell>
          <cell r="B295" t="str">
            <v>SUMINISTRO E INSTALACION DE MUEBLES TIPO ML-06</v>
          </cell>
          <cell r="C295">
            <v>1</v>
          </cell>
        </row>
        <row r="296">
          <cell r="A296" t="str">
            <v>01.07.02.07</v>
          </cell>
          <cell r="B296" t="str">
            <v>SUMINISTRO E INSTALACION DE MUEBLES TIPO ML-07</v>
          </cell>
          <cell r="C296">
            <v>1</v>
          </cell>
        </row>
        <row r="297">
          <cell r="A297" t="str">
            <v>01.07.02.08</v>
          </cell>
          <cell r="B297" t="str">
            <v>SUMINISTRO E INSTALACION DE MUEBLES TIPO ML-08</v>
          </cell>
          <cell r="C297">
            <v>1</v>
          </cell>
        </row>
        <row r="298">
          <cell r="A298" t="str">
            <v>01.07.02.09</v>
          </cell>
          <cell r="B298" t="str">
            <v>SUMINISTRO E INSTALACION DE MUEBLES TIPO ML-09</v>
          </cell>
          <cell r="C298">
            <v>1</v>
          </cell>
        </row>
        <row r="299">
          <cell r="A299" t="str">
            <v>01.07.02.10</v>
          </cell>
          <cell r="B299" t="str">
            <v>SUMINISTRO E INSTALACION DE MUEBLES TIPO ML-10</v>
          </cell>
          <cell r="C299">
            <v>2</v>
          </cell>
        </row>
        <row r="300">
          <cell r="A300" t="str">
            <v>01.07.02.11</v>
          </cell>
          <cell r="B300" t="str">
            <v>SUMINISTRO E INSTALACION DE MUEBLES TIPO ML-11</v>
          </cell>
          <cell r="C300">
            <v>1</v>
          </cell>
        </row>
        <row r="301">
          <cell r="A301" t="str">
            <v>01.07.02.12</v>
          </cell>
          <cell r="B301" t="str">
            <v>SUMINISTRO E INSTALACION DE MUEBLES TIPO ML-12</v>
          </cell>
          <cell r="C301">
            <v>1</v>
          </cell>
        </row>
        <row r="302">
          <cell r="A302" t="str">
            <v>01.07.02.13</v>
          </cell>
          <cell r="B302" t="str">
            <v>SUMINISTRO E INSTALACION DE MUEBLES TIPO ML-13</v>
          </cell>
          <cell r="C302">
            <v>1</v>
          </cell>
        </row>
        <row r="303">
          <cell r="A303" t="str">
            <v>01.07.02.14</v>
          </cell>
          <cell r="B303" t="str">
            <v>SUMINISTRO E INSTALACION DE MUEBLES TIPO ML-14</v>
          </cell>
          <cell r="C303">
            <v>1</v>
          </cell>
        </row>
        <row r="304">
          <cell r="A304" t="str">
            <v>01.07.02.15</v>
          </cell>
          <cell r="B304" t="str">
            <v>SUMINISTRO E INSTALACION DE MUEBLES TIPO ML-15</v>
          </cell>
          <cell r="C304">
            <v>1</v>
          </cell>
        </row>
        <row r="305">
          <cell r="A305" t="str">
            <v>01.07.02.16</v>
          </cell>
          <cell r="B305" t="str">
            <v>SUMINISTRO E INSTALACION DE MUEBLES TIPO ML-16</v>
          </cell>
          <cell r="C305">
            <v>1</v>
          </cell>
        </row>
        <row r="306">
          <cell r="A306" t="str">
            <v>01.07.02.17</v>
          </cell>
          <cell r="B306" t="str">
            <v>SUMINISTRO E INSTALACION DE MUEBLES TIPO ML-17</v>
          </cell>
          <cell r="C306">
            <v>1</v>
          </cell>
        </row>
        <row r="307">
          <cell r="A307" t="str">
            <v>01.07.02.18</v>
          </cell>
          <cell r="B307" t="str">
            <v>SUMINISTRO E INSTALACION DE MUEBLES TIPO ML-18</v>
          </cell>
          <cell r="C307">
            <v>1</v>
          </cell>
        </row>
        <row r="308">
          <cell r="A308" t="str">
            <v>01.07.02.19</v>
          </cell>
          <cell r="B308" t="str">
            <v>SUMINISTRO E INSTALACION DE MUEBLES TIPO ML-19</v>
          </cell>
          <cell r="C308">
            <v>1</v>
          </cell>
        </row>
        <row r="309">
          <cell r="A309" t="str">
            <v>01.07.02.20</v>
          </cell>
          <cell r="B309" t="str">
            <v>SUMINISTRO E INSTALACION DE MUEBLES TIPO ML-20</v>
          </cell>
          <cell r="C309">
            <v>1</v>
          </cell>
        </row>
        <row r="310">
          <cell r="A310" t="str">
            <v>01.07.02.21</v>
          </cell>
          <cell r="B310" t="str">
            <v>SUMINISTRO E INSTALACION DE MUEBLES TIPO ML-21</v>
          </cell>
          <cell r="C310">
            <v>1</v>
          </cell>
        </row>
        <row r="311">
          <cell r="A311" t="str">
            <v>01.07.02.22</v>
          </cell>
          <cell r="B311" t="str">
            <v>SUMINISTRO E INSTALACION DE MUEBLES TIPO ML-22</v>
          </cell>
          <cell r="C311">
            <v>1</v>
          </cell>
        </row>
        <row r="312">
          <cell r="A312" t="str">
            <v>01.07.02.23</v>
          </cell>
          <cell r="B312" t="str">
            <v>SUMINISTRO E INSTALACION DE MUEBLES TIPO ML-23</v>
          </cell>
          <cell r="C312">
            <v>1</v>
          </cell>
        </row>
        <row r="313">
          <cell r="A313" t="str">
            <v>01.07.02.24</v>
          </cell>
          <cell r="B313" t="str">
            <v>SUMINISTRO E INSTALACION DE MUEBLES TIPO ML-24</v>
          </cell>
          <cell r="C313">
            <v>1</v>
          </cell>
        </row>
        <row r="314">
          <cell r="A314" t="str">
            <v>01.07.02.25</v>
          </cell>
          <cell r="B314" t="str">
            <v>SUMINISTRO E INSTALACION DE MUEBLES TIPO ML-25</v>
          </cell>
          <cell r="C314">
            <v>1</v>
          </cell>
        </row>
        <row r="315">
          <cell r="A315" t="str">
            <v>01.07.02.26</v>
          </cell>
          <cell r="B315" t="str">
            <v>SUMINISTRO E INSTALACION DE MUEBLES TIPO ML-26</v>
          </cell>
          <cell r="C315">
            <v>1</v>
          </cell>
        </row>
        <row r="316">
          <cell r="A316" t="str">
            <v>01.07.02.27</v>
          </cell>
          <cell r="B316" t="str">
            <v>SUMINISTRO E INSTALACION DE MUEBLES TIPO ML-27</v>
          </cell>
          <cell r="C316">
            <v>1</v>
          </cell>
        </row>
        <row r="317">
          <cell r="A317" t="str">
            <v>01.07.02.28</v>
          </cell>
          <cell r="B317" t="str">
            <v>SUMINISTRO E INSTALACION DE MUEBLES TIPO ML-28</v>
          </cell>
          <cell r="C317">
            <v>1</v>
          </cell>
        </row>
        <row r="318">
          <cell r="A318" t="str">
            <v>01.07.02.29</v>
          </cell>
          <cell r="B318" t="str">
            <v>SUMINISTRO E INSTALACION DE MUEBLES TIPO ML-29</v>
          </cell>
          <cell r="C318">
            <v>1</v>
          </cell>
        </row>
        <row r="319">
          <cell r="A319" t="str">
            <v>01.07.02.30</v>
          </cell>
          <cell r="B319" t="str">
            <v>SUMINISTRO E INSTALACION DE MUEBLES TIPO ML-30</v>
          </cell>
          <cell r="C319">
            <v>1</v>
          </cell>
        </row>
        <row r="320">
          <cell r="A320" t="str">
            <v>01.07.02.31</v>
          </cell>
          <cell r="B320" t="str">
            <v>SUMINISTRO E INSTALACION DE MUEBLES TIPO ML-31</v>
          </cell>
          <cell r="C320">
            <v>1</v>
          </cell>
        </row>
        <row r="321">
          <cell r="A321" t="str">
            <v>01.07.02.32</v>
          </cell>
          <cell r="B321" t="str">
            <v>SUMINISTRO E INSTALACION DE MUEBLES TIPO ML-32</v>
          </cell>
          <cell r="C321">
            <v>1</v>
          </cell>
        </row>
        <row r="322">
          <cell r="A322" t="str">
            <v>01.07.02.33</v>
          </cell>
          <cell r="B322" t="str">
            <v>SUMINISTRO E INSTALACION DE MUEBLES TIPO ML-33</v>
          </cell>
          <cell r="C322">
            <v>1</v>
          </cell>
        </row>
        <row r="323">
          <cell r="A323" t="str">
            <v>01.07.02.34</v>
          </cell>
          <cell r="B323" t="str">
            <v>SUMINISTRO E INSTALACION DE MUEBLES TIPO ML-34</v>
          </cell>
          <cell r="C323">
            <v>1</v>
          </cell>
        </row>
        <row r="324">
          <cell r="A324" t="str">
            <v>01.07.02.35</v>
          </cell>
          <cell r="B324" t="str">
            <v>SUMINISTRO E INSTALACION DE MUEBLES TIPO ML-35</v>
          </cell>
          <cell r="C324">
            <v>1</v>
          </cell>
        </row>
        <row r="325">
          <cell r="A325" t="str">
            <v>01.07.02.36</v>
          </cell>
          <cell r="B325" t="str">
            <v>SUMINISTRO E INSTALACION DE MUEBLES TIPO ML-36</v>
          </cell>
          <cell r="C325">
            <v>1</v>
          </cell>
        </row>
        <row r="326">
          <cell r="A326" t="str">
            <v>01.07.02.37</v>
          </cell>
          <cell r="B326" t="str">
            <v>SUMINISTRO E INSTALACION DE MUEBLES TIPO ML-37</v>
          </cell>
          <cell r="C326">
            <v>1</v>
          </cell>
        </row>
        <row r="327">
          <cell r="A327" t="str">
            <v>01.07.02.38</v>
          </cell>
          <cell r="B327" t="str">
            <v>SUMINISTRO E INSTALACION DE MUEBLES TIPO ML-38</v>
          </cell>
          <cell r="C327">
            <v>1</v>
          </cell>
        </row>
        <row r="328">
          <cell r="A328" t="str">
            <v>01.07.02.39</v>
          </cell>
          <cell r="B328" t="str">
            <v>SUMINISTRO E INSTALACION DE MUEBLES TIPO ML-39</v>
          </cell>
          <cell r="C328">
            <v>1</v>
          </cell>
        </row>
        <row r="329">
          <cell r="A329" t="str">
            <v>01.07.02.40</v>
          </cell>
          <cell r="B329" t="str">
            <v>SUMINISTRO E INSTALACION DE MUEBLES TIPO ML-40</v>
          </cell>
          <cell r="C329">
            <v>1</v>
          </cell>
        </row>
        <row r="330">
          <cell r="A330" t="str">
            <v>01.07.02.41</v>
          </cell>
          <cell r="B330" t="str">
            <v>SUMINISTRO E INSTALACION DE MUEBLES TIPO ML-41</v>
          </cell>
          <cell r="C330">
            <v>1</v>
          </cell>
        </row>
        <row r="331">
          <cell r="A331" t="str">
            <v>01.07.02.42</v>
          </cell>
          <cell r="B331" t="str">
            <v>SUMINISTRO E INSTALACION DE MUEBLES TIPO ML-42</v>
          </cell>
          <cell r="C331">
            <v>1</v>
          </cell>
        </row>
        <row r="332">
          <cell r="A332" t="str">
            <v>01.07.02.43</v>
          </cell>
          <cell r="B332" t="str">
            <v>SUMINISTRO E INSTALACION DE MUEBLES TIPO ML-43</v>
          </cell>
          <cell r="C332">
            <v>1</v>
          </cell>
        </row>
        <row r="333">
          <cell r="A333" t="str">
            <v>01.07.02.44</v>
          </cell>
          <cell r="B333" t="str">
            <v>SUMINISTRO E INSTALACION DE MUEBLES TIPO ML-44</v>
          </cell>
          <cell r="C333">
            <v>1</v>
          </cell>
        </row>
        <row r="334">
          <cell r="A334" t="str">
            <v>01.07.02.45</v>
          </cell>
          <cell r="B334" t="str">
            <v>SUMINISTRO E INSTALACION DE MUEBLES TIPO ML-45</v>
          </cell>
          <cell r="C334">
            <v>1</v>
          </cell>
        </row>
        <row r="335">
          <cell r="A335" t="str">
            <v>01.07.02.46</v>
          </cell>
          <cell r="B335" t="str">
            <v>SUMINISTRO E INSTALACION DE MUEBLES TIPO ML-46</v>
          </cell>
          <cell r="C335">
            <v>1</v>
          </cell>
        </row>
        <row r="336">
          <cell r="A336" t="str">
            <v>01.07.02.47</v>
          </cell>
          <cell r="B336" t="str">
            <v>SUMINISTRO E INSTALACION DE MUEBLES TIPO ML-47</v>
          </cell>
          <cell r="C336">
            <v>1</v>
          </cell>
        </row>
        <row r="337">
          <cell r="A337" t="str">
            <v>01.07.02.48</v>
          </cell>
          <cell r="B337" t="str">
            <v>SUMINISTRO E INSTALACION DE MUEBLES TIPO ML-48</v>
          </cell>
          <cell r="C337">
            <v>1</v>
          </cell>
        </row>
        <row r="338">
          <cell r="A338" t="str">
            <v>01.07.02.49</v>
          </cell>
          <cell r="B338" t="str">
            <v>SUMINISTRO E INSTALACION DE MUEBLES TIPO ML-49</v>
          </cell>
          <cell r="C338">
            <v>1</v>
          </cell>
        </row>
        <row r="339">
          <cell r="A339" t="str">
            <v>01.07.02.50</v>
          </cell>
          <cell r="B339" t="str">
            <v>SUMINISTRO E INSTALACION DE MUEBLES TIPO ML-50</v>
          </cell>
          <cell r="C339">
            <v>1</v>
          </cell>
        </row>
        <row r="340">
          <cell r="A340" t="str">
            <v>01.07.02.51</v>
          </cell>
          <cell r="B340" t="str">
            <v>SUMINISTRO E INSTALACION DE MUEBLES TIPO ML-51</v>
          </cell>
          <cell r="C340">
            <v>1</v>
          </cell>
        </row>
        <row r="341">
          <cell r="A341" t="str">
            <v>01.07.02.52</v>
          </cell>
          <cell r="B341" t="str">
            <v>SUMINISTRO E INSTALACION DE MUEBLES TIPO ML-52</v>
          </cell>
          <cell r="C341">
            <v>1</v>
          </cell>
        </row>
        <row r="342">
          <cell r="A342" t="str">
            <v>01.07.02.53</v>
          </cell>
          <cell r="B342" t="str">
            <v>SUMINISTRO E INSTALACION DE MUEBLES TIPO ML-53</v>
          </cell>
          <cell r="C342">
            <v>1</v>
          </cell>
        </row>
        <row r="343">
          <cell r="A343" t="str">
            <v>01.07.02.54</v>
          </cell>
          <cell r="B343" t="str">
            <v>SUMINISTRO E INSTALACION DE MUEBLES TIPO ML-54</v>
          </cell>
          <cell r="C343">
            <v>1</v>
          </cell>
        </row>
        <row r="344">
          <cell r="A344" t="str">
            <v>01.07.02.55</v>
          </cell>
          <cell r="B344" t="str">
            <v>SUMINISTRO E INSTALACION DE MUEBLES TIPO ML-55</v>
          </cell>
          <cell r="C344">
            <v>1</v>
          </cell>
        </row>
        <row r="345">
          <cell r="A345" t="str">
            <v>01.07.02.56</v>
          </cell>
          <cell r="B345" t="str">
            <v>SUMINISTRO E INSTALACION DE MUEBLES TIPO ML-56</v>
          </cell>
          <cell r="C345">
            <v>1</v>
          </cell>
        </row>
        <row r="346">
          <cell r="A346" t="str">
            <v>01.07.02.57</v>
          </cell>
          <cell r="B346" t="str">
            <v>SUMINISTRO E INSTALACION DE MUEBLES TIPO ML-57</v>
          </cell>
          <cell r="C346">
            <v>1</v>
          </cell>
        </row>
        <row r="347">
          <cell r="A347" t="str">
            <v>01.07.02.58</v>
          </cell>
          <cell r="B347" t="str">
            <v>SUMINISTRO E INSTALACION DE MUEBLES TIPO ML-58</v>
          </cell>
          <cell r="C347">
            <v>1</v>
          </cell>
        </row>
        <row r="348">
          <cell r="A348" t="str">
            <v>01.07.02.59</v>
          </cell>
          <cell r="B348" t="str">
            <v>SUMINISTRO E INSTALACION DE MUEBLES TIPO ML-59</v>
          </cell>
          <cell r="C348">
            <v>1</v>
          </cell>
        </row>
        <row r="349">
          <cell r="A349" t="str">
            <v>01.07.02.60</v>
          </cell>
          <cell r="B349" t="str">
            <v>SUMINISTRO E INSTALACION DE MUEBLES TIPO ML-60</v>
          </cell>
          <cell r="C349">
            <v>1</v>
          </cell>
        </row>
        <row r="350">
          <cell r="A350" t="str">
            <v>01.07.02.61</v>
          </cell>
          <cell r="B350" t="str">
            <v>SUMINISTRO E INSTALACION DE MUEBLES TIPO ML-61</v>
          </cell>
          <cell r="C350">
            <v>1</v>
          </cell>
        </row>
        <row r="351">
          <cell r="A351" t="str">
            <v>01.07.02.62</v>
          </cell>
          <cell r="B351" t="str">
            <v>SUMINISTRO E INSTALACION DE MUEBLES TIPO ML-62</v>
          </cell>
          <cell r="C351">
            <v>1</v>
          </cell>
        </row>
        <row r="352">
          <cell r="A352" t="str">
            <v>01.07.02.63</v>
          </cell>
          <cell r="B352" t="str">
            <v>SUMINISTRO E INSTALACION DE MUEBLES TIPO ML-63</v>
          </cell>
          <cell r="C352">
            <v>1</v>
          </cell>
        </row>
        <row r="353">
          <cell r="A353" t="str">
            <v>01.07.02.64</v>
          </cell>
          <cell r="B353" t="str">
            <v>SUMINISTRO E INSTALACION DE MUEBLES TIPO ML-64</v>
          </cell>
          <cell r="C353">
            <v>1</v>
          </cell>
        </row>
        <row r="354">
          <cell r="A354" t="str">
            <v>01.07.02.65</v>
          </cell>
          <cell r="B354" t="str">
            <v>SUMINISTRO E INSTALACION DE MUEBLES TIPO ML-65</v>
          </cell>
          <cell r="C354">
            <v>1</v>
          </cell>
        </row>
        <row r="355">
          <cell r="A355" t="str">
            <v>01.07.02.66</v>
          </cell>
          <cell r="B355" t="str">
            <v>SUMINISTRO E INSTALACION DE MUEBLES TIPO ML-66</v>
          </cell>
          <cell r="C355">
            <v>1</v>
          </cell>
        </row>
        <row r="356">
          <cell r="A356" t="str">
            <v>01.07.02.67</v>
          </cell>
          <cell r="B356" t="str">
            <v>SUMINISTRO E INSTALACION DE MUEBLES TIPO ML-67</v>
          </cell>
          <cell r="C356">
            <v>1</v>
          </cell>
        </row>
        <row r="357">
          <cell r="A357" t="str">
            <v>01.07.02.68</v>
          </cell>
          <cell r="B357" t="str">
            <v>SUMINISTRO E INSTALACION DE MUEBLES TIPO ML-68</v>
          </cell>
          <cell r="C357">
            <v>1</v>
          </cell>
        </row>
        <row r="358">
          <cell r="A358" t="str">
            <v>01.07.02.69</v>
          </cell>
          <cell r="B358" t="str">
            <v>SUMINISTRO E INSTALACION DE MUEBLES TIPO ML-69</v>
          </cell>
          <cell r="C358">
            <v>1</v>
          </cell>
        </row>
        <row r="359">
          <cell r="A359" t="str">
            <v>01.07.02.70</v>
          </cell>
          <cell r="B359" t="str">
            <v>SUMINISTRO E INSTALACION DE MUEBLES TIPO ML-70</v>
          </cell>
          <cell r="C359">
            <v>1</v>
          </cell>
        </row>
        <row r="360">
          <cell r="A360" t="str">
            <v>01.07.02.71</v>
          </cell>
          <cell r="B360" t="str">
            <v>SUMINISTRO E INSTALACION DE MUEBLES TIPO ML-71</v>
          </cell>
          <cell r="C360">
            <v>1</v>
          </cell>
        </row>
        <row r="361">
          <cell r="A361" t="str">
            <v>01.07.02.72</v>
          </cell>
          <cell r="B361" t="str">
            <v>SUMINISTRO E INSTALACION DE MUEBLES TIPO ML-72</v>
          </cell>
          <cell r="C361">
            <v>1</v>
          </cell>
        </row>
        <row r="362">
          <cell r="A362" t="str">
            <v>01.07.02.73</v>
          </cell>
          <cell r="B362" t="str">
            <v>SUMINISTRO E INSTALACION DE MUEBLES TIPO ML-73</v>
          </cell>
          <cell r="C362">
            <v>1</v>
          </cell>
        </row>
        <row r="363">
          <cell r="A363" t="str">
            <v>01.07.02.74</v>
          </cell>
          <cell r="B363" t="str">
            <v>SUMINISTRO E INSTALACION DE MUEBLES TIPO ML-74</v>
          </cell>
          <cell r="C363">
            <v>1</v>
          </cell>
        </row>
        <row r="364">
          <cell r="A364" t="str">
            <v>01.07.02.75</v>
          </cell>
          <cell r="B364" t="str">
            <v>SUMINISTRO E INSTALACION DE MUEBLES TIPO ML-75</v>
          </cell>
          <cell r="C364">
            <v>1</v>
          </cell>
        </row>
        <row r="365">
          <cell r="A365" t="str">
            <v>01.07.02.76</v>
          </cell>
          <cell r="B365" t="str">
            <v>SUMINISTRO E INSTALACION DE MUEBLES TIPO ML-76</v>
          </cell>
          <cell r="C365">
            <v>1</v>
          </cell>
        </row>
        <row r="366">
          <cell r="A366" t="str">
            <v>01.07.02.77</v>
          </cell>
          <cell r="B366" t="str">
            <v>SUMINISTRO E INSTALACION DE MUEBLES TIPO ML-77</v>
          </cell>
          <cell r="C366">
            <v>1</v>
          </cell>
        </row>
        <row r="367">
          <cell r="A367" t="str">
            <v>01.07.02.78</v>
          </cell>
          <cell r="B367" t="str">
            <v>SUMINISTRO E INSTALACION DE MUEBLES TIPO ML-78</v>
          </cell>
          <cell r="C367">
            <v>1</v>
          </cell>
        </row>
        <row r="368">
          <cell r="A368" t="str">
            <v>01.07.02.79</v>
          </cell>
          <cell r="B368" t="str">
            <v>SUMINISTRO E INSTALACION DE MUEBLES TIPO ML-79</v>
          </cell>
          <cell r="C368">
            <v>1</v>
          </cell>
        </row>
        <row r="369">
          <cell r="A369" t="str">
            <v>01.07.02.80</v>
          </cell>
          <cell r="B369" t="str">
            <v>SUMINISTRO E INSTALACION DE MUEBLES TIPO ML-80</v>
          </cell>
          <cell r="C369">
            <v>1</v>
          </cell>
        </row>
        <row r="370">
          <cell r="A370" t="str">
            <v>01.07.02.81</v>
          </cell>
          <cell r="B370" t="str">
            <v>SUMINISTRO E INSTALACION DE MUEBLES TIPO ML-81</v>
          </cell>
          <cell r="C370">
            <v>1</v>
          </cell>
        </row>
        <row r="371">
          <cell r="A371" t="str">
            <v>01.07.02.82</v>
          </cell>
          <cell r="B371" t="str">
            <v>SUMINISTRO E INSTALACION DE MUEBLES TIPO ML-82</v>
          </cell>
          <cell r="C371">
            <v>1</v>
          </cell>
        </row>
        <row r="372">
          <cell r="A372" t="str">
            <v>01.07.02.83</v>
          </cell>
          <cell r="B372" t="str">
            <v>SUMINISTRO E INSTALACION DE MUEBLES TIPO ML-83</v>
          </cell>
          <cell r="C372">
            <v>1</v>
          </cell>
        </row>
        <row r="373">
          <cell r="A373" t="str">
            <v>01.07.02.84</v>
          </cell>
          <cell r="B373" t="str">
            <v>SUMINISTRO E INSTALACION DE MUEBLES TIPO ML-84</v>
          </cell>
          <cell r="C373">
            <v>1</v>
          </cell>
        </row>
        <row r="374">
          <cell r="A374" t="str">
            <v>01.07.02.85</v>
          </cell>
          <cell r="B374" t="str">
            <v>SUMINISTRO E INSTALACION DE MUEBLES TIPO ML-85</v>
          </cell>
          <cell r="C374">
            <v>1</v>
          </cell>
        </row>
        <row r="375">
          <cell r="A375" t="str">
            <v>01.07.02.86</v>
          </cell>
          <cell r="B375" t="str">
            <v>SUMINISTRO E INSTALACION DE MUEBLES TIPO ML-86</v>
          </cell>
          <cell r="C375">
            <v>1</v>
          </cell>
        </row>
        <row r="376">
          <cell r="A376" t="str">
            <v>01.07.02.87</v>
          </cell>
          <cell r="B376" t="str">
            <v>SUMINISTRO E INSTALACION DE MUEBLES TIPO ML-87</v>
          </cell>
          <cell r="C376">
            <v>1</v>
          </cell>
        </row>
        <row r="377">
          <cell r="A377" t="str">
            <v>01.07.02.88</v>
          </cell>
          <cell r="B377" t="str">
            <v>SUMINISTRO E INSTALACION DE MUEBLES TIPO ML-88</v>
          </cell>
          <cell r="C377">
            <v>1</v>
          </cell>
        </row>
        <row r="378">
          <cell r="A378" t="str">
            <v>01.07.02.89</v>
          </cell>
          <cell r="B378" t="str">
            <v>SUMINISTRO E INSTALACION DE MUEBLES TIPO ML-89</v>
          </cell>
          <cell r="C378">
            <v>1</v>
          </cell>
        </row>
        <row r="379">
          <cell r="A379" t="str">
            <v>01.07.02.90</v>
          </cell>
          <cell r="B379" t="str">
            <v>SUMINISTRO E INSTALACION DE MUEBLES TIPO ML-90</v>
          </cell>
          <cell r="C379">
            <v>1</v>
          </cell>
        </row>
        <row r="380">
          <cell r="A380" t="str">
            <v>01.07.02.91</v>
          </cell>
          <cell r="B380" t="str">
            <v>SUMINISTRO E INSTALACION DE MUEBLES TIPO ML-91</v>
          </cell>
          <cell r="C380">
            <v>1</v>
          </cell>
        </row>
        <row r="381">
          <cell r="A381" t="str">
            <v>01.07.02.92</v>
          </cell>
          <cell r="B381" t="str">
            <v>SUMINISTRO E INSTALACION DE MUEBLES TIPO ML-92</v>
          </cell>
          <cell r="C381">
            <v>1</v>
          </cell>
        </row>
        <row r="382">
          <cell r="A382" t="str">
            <v>01.07.02.93</v>
          </cell>
          <cell r="B382" t="str">
            <v>SUMINISTRO E INSTALACION DE MUEBLES TIPO ML-93</v>
          </cell>
          <cell r="C382">
            <v>1</v>
          </cell>
        </row>
        <row r="383">
          <cell r="A383" t="str">
            <v>01.07.02.94</v>
          </cell>
          <cell r="B383" t="str">
            <v>SUMINISTRO E INSTALACION DE MUEBLES TIPO ML-94</v>
          </cell>
          <cell r="C383">
            <v>1</v>
          </cell>
        </row>
        <row r="384">
          <cell r="A384" t="str">
            <v>01.07.02.95</v>
          </cell>
          <cell r="B384" t="str">
            <v>SUMINISTRO E INSTALACION DE MUEBLES TIPO ML-95</v>
          </cell>
          <cell r="C384">
            <v>1</v>
          </cell>
        </row>
        <row r="385">
          <cell r="A385" t="str">
            <v>01.07.02.96</v>
          </cell>
          <cell r="B385" t="str">
            <v>SUMINISTRO E INSTALACION DE MUEBLES TIPO ML-96</v>
          </cell>
          <cell r="C385">
            <v>1</v>
          </cell>
        </row>
        <row r="386">
          <cell r="A386" t="str">
            <v>01.07.02.97</v>
          </cell>
          <cell r="B386" t="str">
            <v>SUMINISTRO E INSTALACION DE MUEBLES TIPO ML-97</v>
          </cell>
          <cell r="C386">
            <v>1</v>
          </cell>
        </row>
        <row r="387">
          <cell r="A387" t="str">
            <v>01.07.02.98</v>
          </cell>
          <cell r="B387" t="str">
            <v>SUMINISTRO E INSTALACION DE MUEBLES TIPO ML-98</v>
          </cell>
          <cell r="C387">
            <v>1</v>
          </cell>
        </row>
        <row r="388">
          <cell r="A388" t="str">
            <v>01.07.02.99</v>
          </cell>
          <cell r="B388" t="str">
            <v>SUMINISTRO E INSTALACION DE MUEBLES TIPO ML-99</v>
          </cell>
          <cell r="C388">
            <v>1</v>
          </cell>
        </row>
        <row r="389">
          <cell r="A389" t="str">
            <v>01.07.02.100</v>
          </cell>
          <cell r="B389" t="str">
            <v>SUMINISTRO E INSTALACION DE MUEBLES TIPO ML-100</v>
          </cell>
          <cell r="C389">
            <v>1</v>
          </cell>
        </row>
        <row r="390">
          <cell r="A390" t="str">
            <v>01.07.02.101</v>
          </cell>
          <cell r="B390" t="str">
            <v>SUMINISTRO E INSTALACION DE MUEBLES TIPO ML-101</v>
          </cell>
          <cell r="C390">
            <v>1</v>
          </cell>
        </row>
        <row r="391">
          <cell r="A391" t="str">
            <v>01.07.02.102</v>
          </cell>
          <cell r="B391" t="str">
            <v>SUMINISTRO E INSTALACION DE MUEBLES TIPO ML-102</v>
          </cell>
          <cell r="C391">
            <v>1</v>
          </cell>
        </row>
        <row r="392">
          <cell r="A392" t="str">
            <v>01.07.02.103</v>
          </cell>
          <cell r="B392" t="str">
            <v>SUMINISTRO E INSTALACION DE MUEBLES TIPO ML-103</v>
          </cell>
          <cell r="C392">
            <v>1</v>
          </cell>
        </row>
        <row r="393">
          <cell r="A393" t="str">
            <v>01.07.02.104</v>
          </cell>
          <cell r="B393" t="str">
            <v>SUMINISTRO E INSTALACION DE MUEBLES TIPO ML-104</v>
          </cell>
          <cell r="C393">
            <v>1</v>
          </cell>
        </row>
        <row r="394">
          <cell r="A394" t="str">
            <v>01.07.02.105</v>
          </cell>
          <cell r="B394" t="str">
            <v>SUMINISTRO E INSTALACION DE MUEBLES TIPO ML-105</v>
          </cell>
          <cell r="C394">
            <v>1</v>
          </cell>
        </row>
        <row r="395">
          <cell r="A395" t="str">
            <v>01.07.02.106</v>
          </cell>
          <cell r="B395" t="str">
            <v>SUMINISTRO E INSTALACION DE MUEBLES TIPO ML-106</v>
          </cell>
          <cell r="C395">
            <v>1</v>
          </cell>
        </row>
        <row r="396">
          <cell r="A396" t="str">
            <v>01.07.02.107</v>
          </cell>
          <cell r="B396" t="str">
            <v>SUMINISTRO E INSTALACION DE MUEBLES TIPO ML-107</v>
          </cell>
          <cell r="C396">
            <v>1</v>
          </cell>
        </row>
        <row r="397">
          <cell r="A397" t="str">
            <v>01.07.02.108</v>
          </cell>
          <cell r="B397" t="str">
            <v>SUMINISTRO E INSTALACION DE MUEBLES TIPO ML-108</v>
          </cell>
          <cell r="C397">
            <v>1</v>
          </cell>
        </row>
        <row r="398">
          <cell r="A398" t="str">
            <v>01.07.02.109</v>
          </cell>
          <cell r="B398" t="str">
            <v>SUMINISTRO E INSTALACION DE MUEBLES TIPO ML-109</v>
          </cell>
          <cell r="C398">
            <v>1</v>
          </cell>
        </row>
        <row r="399">
          <cell r="A399" t="str">
            <v>01.07.02.110</v>
          </cell>
          <cell r="B399" t="str">
            <v>SUMINISTRO E INSTALACION DE MUEBLES TIPO ML-110</v>
          </cell>
          <cell r="C399">
            <v>1</v>
          </cell>
        </row>
        <row r="400">
          <cell r="A400" t="str">
            <v>01.07.02.111</v>
          </cell>
          <cell r="B400" t="str">
            <v>SUMINISTRO E INSTALACION DE MUEBLES TIPO ML-111</v>
          </cell>
          <cell r="C400">
            <v>1</v>
          </cell>
        </row>
        <row r="401">
          <cell r="A401" t="str">
            <v>01.07.02.112</v>
          </cell>
          <cell r="B401" t="str">
            <v>SUMINISTRO E INSTALACION DE MUEBLES TIPO ML-112</v>
          </cell>
          <cell r="C401">
            <v>1</v>
          </cell>
        </row>
        <row r="402">
          <cell r="A402" t="str">
            <v>01.07.02.113</v>
          </cell>
          <cell r="B402" t="str">
            <v>SUMINISTRO E INSTALACION DE MUEBLES TIPO ML-113</v>
          </cell>
          <cell r="C402">
            <v>1</v>
          </cell>
        </row>
        <row r="403">
          <cell r="A403" t="str">
            <v>01.07.02.114</v>
          </cell>
          <cell r="B403" t="str">
            <v>SUMINISTRO E INSTALACION DE MUEBLES TIPO ML-114</v>
          </cell>
          <cell r="C403">
            <v>1</v>
          </cell>
        </row>
        <row r="404">
          <cell r="A404" t="str">
            <v>01.07.02.115</v>
          </cell>
          <cell r="B404" t="str">
            <v>SUMINISTRO E INSTALACION DE MUEBLES TIPO ML-115</v>
          </cell>
          <cell r="C404">
            <v>1</v>
          </cell>
        </row>
        <row r="405">
          <cell r="A405" t="str">
            <v>01.07.02.116</v>
          </cell>
          <cell r="B405" t="str">
            <v>SUMINISTRO E INSTALACION DE MUEBLES TIPO ML-116</v>
          </cell>
          <cell r="C405">
            <v>1</v>
          </cell>
        </row>
        <row r="406">
          <cell r="A406" t="str">
            <v>01.07.02.117</v>
          </cell>
          <cell r="B406" t="str">
            <v>SUMINISTRO E INSTALACION DE MUEBLES TIPO ML-117</v>
          </cell>
          <cell r="C406">
            <v>1</v>
          </cell>
        </row>
        <row r="407">
          <cell r="A407" t="str">
            <v>01.07.02.118</v>
          </cell>
          <cell r="B407" t="str">
            <v>SUMINISTRO E INSTALACION DE MUEBLES TIPO ML-118</v>
          </cell>
          <cell r="C407">
            <v>1</v>
          </cell>
        </row>
        <row r="408">
          <cell r="A408" t="str">
            <v>01.07.02.119</v>
          </cell>
          <cell r="B408" t="str">
            <v>SUMINISTRO E INSTALACION DE MUEBLES TIPO ML-119</v>
          </cell>
          <cell r="C408">
            <v>1</v>
          </cell>
        </row>
        <row r="409">
          <cell r="A409" t="str">
            <v>01.07.02.120</v>
          </cell>
          <cell r="B409" t="str">
            <v>SUMINISTRO E INSTALACION DE MUEBLES TIPO ML-120</v>
          </cell>
          <cell r="C409">
            <v>1</v>
          </cell>
        </row>
        <row r="410">
          <cell r="A410" t="str">
            <v>01.07.02.121</v>
          </cell>
          <cell r="B410" t="str">
            <v>SUMINISTRO E INSTALACION DE MUEBLES TIPO ML-121</v>
          </cell>
          <cell r="C410">
            <v>1</v>
          </cell>
        </row>
        <row r="411">
          <cell r="A411" t="str">
            <v>01.07.02.122</v>
          </cell>
          <cell r="B411" t="str">
            <v>SUMINISTRO E INSTALACION DE MUEBLES TIPO ML-122</v>
          </cell>
          <cell r="C411">
            <v>1</v>
          </cell>
        </row>
        <row r="412">
          <cell r="A412" t="str">
            <v>01.07.02.123</v>
          </cell>
          <cell r="B412" t="str">
            <v>SUMINISTRO E INSTALACION DE MUEBLES TIPO ML-123</v>
          </cell>
          <cell r="C412">
            <v>1</v>
          </cell>
        </row>
        <row r="414">
          <cell r="A414" t="str">
            <v>01.07.03</v>
          </cell>
          <cell r="B414" t="str">
            <v xml:space="preserve">      VARIOS</v>
          </cell>
        </row>
        <row r="416">
          <cell r="A416" t="str">
            <v>ITEM</v>
          </cell>
          <cell r="B416" t="str">
            <v>DESCRIPCION</v>
          </cell>
          <cell r="C416" t="str">
            <v>Cantid.</v>
          </cell>
          <cell r="D416" t="str">
            <v xml:space="preserve">LARGO </v>
          </cell>
          <cell r="E416" t="str">
            <v>ALTO</v>
          </cell>
          <cell r="F416" t="str">
            <v>ANCHO</v>
          </cell>
          <cell r="G416" t="str">
            <v>PARCIAL</v>
          </cell>
          <cell r="H416" t="str">
            <v>TOTAL</v>
          </cell>
          <cell r="I416" t="str">
            <v>UND</v>
          </cell>
        </row>
        <row r="417">
          <cell r="A417" t="str">
            <v>01.07.03.01</v>
          </cell>
          <cell r="B417" t="str">
            <v>CUBICULO EN SS.HH CON PANEL LAMINADO DE ALTA PRESION HPL 12mm</v>
          </cell>
          <cell r="H417">
            <v>79.860000000000014</v>
          </cell>
          <cell r="I417" t="str">
            <v>m2</v>
          </cell>
        </row>
        <row r="419">
          <cell r="G419" t="str">
            <v xml:space="preserve"> </v>
          </cell>
        </row>
        <row r="420">
          <cell r="B420" t="str">
            <v>PRIMER PISO</v>
          </cell>
        </row>
        <row r="421">
          <cell r="B421" t="str">
            <v xml:space="preserve">S.S.H.H. PUBLICO MUJERES N° 12 - E113
</v>
          </cell>
          <cell r="C421">
            <v>1</v>
          </cell>
          <cell r="D421">
            <v>1.2</v>
          </cell>
          <cell r="E421">
            <v>2</v>
          </cell>
          <cell r="G421">
            <v>2.4</v>
          </cell>
        </row>
        <row r="423">
          <cell r="B423" t="str">
            <v xml:space="preserve">S.S.H.H. PUBLICO HOMBRES N° 14  - E111
</v>
          </cell>
          <cell r="C423">
            <v>1</v>
          </cell>
          <cell r="D423">
            <v>1.2</v>
          </cell>
          <cell r="E423">
            <v>2</v>
          </cell>
          <cell r="G423">
            <v>2.4</v>
          </cell>
        </row>
        <row r="425">
          <cell r="B425" t="str">
            <v>S.S.H.H. VESTUARIO PERSONAL MUJERES N° 26 - DI 106</v>
          </cell>
          <cell r="C425">
            <v>1</v>
          </cell>
          <cell r="D425">
            <v>0.15</v>
          </cell>
          <cell r="E425">
            <v>2</v>
          </cell>
          <cell r="G425">
            <v>0.3</v>
          </cell>
        </row>
        <row r="427">
          <cell r="B427" t="str">
            <v>S.H. PUBLICO HOMBRES N° 25 - PC 105</v>
          </cell>
          <cell r="C427">
            <v>1</v>
          </cell>
          <cell r="D427">
            <v>0.55000000000000004</v>
          </cell>
          <cell r="E427">
            <v>2</v>
          </cell>
          <cell r="G427">
            <v>1.1000000000000001</v>
          </cell>
        </row>
        <row r="429">
          <cell r="B429" t="str">
            <v>S.H. VESTUARIO PERSONAL MUJERES N° 29 - PC115</v>
          </cell>
          <cell r="C429">
            <v>1</v>
          </cell>
          <cell r="D429">
            <v>0.6</v>
          </cell>
          <cell r="E429">
            <v>2</v>
          </cell>
          <cell r="G429">
            <v>1.2</v>
          </cell>
        </row>
        <row r="431">
          <cell r="B431" t="str">
            <v>S.S.H.H. PUBLICO HOMBRES N° 35 - CE1 30</v>
          </cell>
          <cell r="C431">
            <v>3</v>
          </cell>
          <cell r="D431">
            <v>1.2</v>
          </cell>
          <cell r="E431">
            <v>2</v>
          </cell>
          <cell r="G431">
            <v>7.1999999999999993</v>
          </cell>
        </row>
        <row r="433">
          <cell r="B433" t="str">
            <v>S.H. PERSONAL MUJERES N° 37 - CE 114</v>
          </cell>
          <cell r="C433">
            <v>1</v>
          </cell>
          <cell r="D433">
            <v>1.35</v>
          </cell>
          <cell r="E433">
            <v>2</v>
          </cell>
          <cell r="G433">
            <v>2.7</v>
          </cell>
        </row>
        <row r="435">
          <cell r="B435" t="str">
            <v>S.S.H.H. PUBLICO MUJERES N° 39 - CE 131</v>
          </cell>
          <cell r="C435">
            <v>2</v>
          </cell>
          <cell r="D435">
            <v>1.1499999999999999</v>
          </cell>
          <cell r="E435">
            <v>2</v>
          </cell>
          <cell r="G435">
            <v>4.5999999999999996</v>
          </cell>
        </row>
        <row r="437">
          <cell r="B437" t="str">
            <v>S.S.H.H. +VEST. PERS. MUJERES.- N° 45 - AP 107</v>
          </cell>
          <cell r="C437">
            <v>1</v>
          </cell>
          <cell r="D437">
            <v>1.8</v>
          </cell>
          <cell r="E437">
            <v>2</v>
          </cell>
          <cell r="G437">
            <v>3.6</v>
          </cell>
        </row>
        <row r="439">
          <cell r="B439" t="str">
            <v>S.S.H.H. PERSONAL HOMBRES N° 36 - CE 113</v>
          </cell>
          <cell r="C439">
            <v>1</v>
          </cell>
          <cell r="D439">
            <v>1.32</v>
          </cell>
          <cell r="E439">
            <v>2</v>
          </cell>
          <cell r="G439">
            <v>2.64</v>
          </cell>
        </row>
        <row r="441">
          <cell r="B441" t="str">
            <v>SEGUNDO PISO</v>
          </cell>
        </row>
        <row r="442">
          <cell r="B442" t="str">
            <v>S.S.H.H. VESTUARIO DE PERSONAL MUJERES N° 79 - CO213</v>
          </cell>
          <cell r="C442">
            <v>1</v>
          </cell>
          <cell r="D442">
            <v>1.5</v>
          </cell>
          <cell r="E442">
            <v>2</v>
          </cell>
          <cell r="G442">
            <v>3</v>
          </cell>
        </row>
        <row r="444">
          <cell r="B444" t="str">
            <v>S.S.H.H. VESTUARIO DE PERSONAL HOMBRES N° 78 - CO214</v>
          </cell>
          <cell r="C444">
            <v>1</v>
          </cell>
          <cell r="D444">
            <v>1.5</v>
          </cell>
          <cell r="E444">
            <v>2</v>
          </cell>
          <cell r="G444">
            <v>3</v>
          </cell>
        </row>
        <row r="446">
          <cell r="B446" t="str">
            <v>S.S.H.H. PUBLICOHOMBRES N° 72 - SU204</v>
          </cell>
          <cell r="C446">
            <v>1</v>
          </cell>
          <cell r="D446">
            <v>1.5</v>
          </cell>
          <cell r="E446">
            <v>2</v>
          </cell>
          <cell r="G446">
            <v>3</v>
          </cell>
        </row>
        <row r="448">
          <cell r="B448" t="str">
            <v>S.S.H.H. PUBLICO MUJERES N° 73 - SU205</v>
          </cell>
          <cell r="C448">
            <v>1</v>
          </cell>
          <cell r="D448">
            <v>1.5</v>
          </cell>
          <cell r="E448">
            <v>2</v>
          </cell>
          <cell r="G448">
            <v>3</v>
          </cell>
        </row>
        <row r="450">
          <cell r="B450" t="str">
            <v>S.S.H.H. PERSONAL HOMBRES - N° 84 - AD206</v>
          </cell>
          <cell r="C450">
            <v>1</v>
          </cell>
          <cell r="D450">
            <v>2.1</v>
          </cell>
          <cell r="E450">
            <v>2</v>
          </cell>
          <cell r="G450">
            <v>4.2</v>
          </cell>
        </row>
        <row r="452">
          <cell r="B452" t="str">
            <v>S.S.H.H. PERSONAL MUJERES - N° 83 - AD205</v>
          </cell>
          <cell r="C452">
            <v>1</v>
          </cell>
          <cell r="D452">
            <v>2.4</v>
          </cell>
          <cell r="E452">
            <v>2</v>
          </cell>
          <cell r="G452">
            <v>4.8</v>
          </cell>
        </row>
        <row r="454">
          <cell r="B454" t="str">
            <v>S.H. PERSONAL HOMBRES - N° 94 - CE204</v>
          </cell>
          <cell r="C454">
            <v>1</v>
          </cell>
          <cell r="D454">
            <v>1.02</v>
          </cell>
          <cell r="E454">
            <v>2</v>
          </cell>
          <cell r="G454">
            <v>2.04</v>
          </cell>
        </row>
        <row r="456">
          <cell r="B456" t="str">
            <v>S.H. PERSONAL MUJERES - N° 95 - CE205</v>
          </cell>
          <cell r="C456">
            <v>1</v>
          </cell>
          <cell r="D456">
            <v>1</v>
          </cell>
          <cell r="E456">
            <v>2</v>
          </cell>
          <cell r="G456">
            <v>2</v>
          </cell>
        </row>
        <row r="458">
          <cell r="B458" t="str">
            <v>S.S.H.H. PUBLICO HOMBRES - N° 92 - CE206</v>
          </cell>
          <cell r="C458">
            <v>1</v>
          </cell>
          <cell r="D458">
            <v>1.6</v>
          </cell>
          <cell r="E458">
            <v>2</v>
          </cell>
          <cell r="G458">
            <v>3.2</v>
          </cell>
        </row>
        <row r="460">
          <cell r="B460" t="str">
            <v>S.S.H.H. PUBLICO MUJERES - N° 91 - CE207</v>
          </cell>
          <cell r="C460">
            <v>1</v>
          </cell>
          <cell r="D460">
            <v>1.5</v>
          </cell>
          <cell r="E460">
            <v>2</v>
          </cell>
          <cell r="G460">
            <v>3</v>
          </cell>
        </row>
        <row r="462">
          <cell r="B462" t="str">
            <v>S.S.H.H. + VESTUARIO PERSONAL HOMBRES N° 55 - TM106</v>
          </cell>
          <cell r="C462">
            <v>1</v>
          </cell>
          <cell r="D462">
            <v>2.1</v>
          </cell>
          <cell r="E462">
            <v>2</v>
          </cell>
          <cell r="G462">
            <v>4.2</v>
          </cell>
        </row>
        <row r="464">
          <cell r="B464" t="str">
            <v>S.S.H.H. GENERAL + VEST. PERS. HOMBRES N° 57 - SH101</v>
          </cell>
          <cell r="C464">
            <v>1</v>
          </cell>
          <cell r="D464">
            <v>2.1</v>
          </cell>
          <cell r="E464">
            <v>2</v>
          </cell>
          <cell r="G464">
            <v>4.2</v>
          </cell>
        </row>
        <row r="466">
          <cell r="B466" t="str">
            <v>S.H. PACIENTE HOMBRES N° 106 - CE231</v>
          </cell>
          <cell r="C466">
            <v>1</v>
          </cell>
          <cell r="D466">
            <v>0.4</v>
          </cell>
          <cell r="E466">
            <v>2</v>
          </cell>
          <cell r="G466">
            <v>0.8</v>
          </cell>
        </row>
        <row r="468">
          <cell r="B468" t="str">
            <v>S.H. PACIENTE MUJERES N° 107 - CE232</v>
          </cell>
          <cell r="C468">
            <v>1</v>
          </cell>
          <cell r="D468">
            <v>0.5</v>
          </cell>
          <cell r="E468">
            <v>2</v>
          </cell>
          <cell r="G468">
            <v>1</v>
          </cell>
        </row>
        <row r="470">
          <cell r="B470" t="str">
            <v>TERCER PISO</v>
          </cell>
        </row>
        <row r="471">
          <cell r="B471" t="str">
            <v>S.S.H.H. PUBLICO VARONES- N° 135 - H304A</v>
          </cell>
          <cell r="C471">
            <v>1</v>
          </cell>
          <cell r="D471">
            <v>1.67</v>
          </cell>
          <cell r="E471">
            <v>2</v>
          </cell>
          <cell r="G471">
            <v>3.34</v>
          </cell>
        </row>
        <row r="473">
          <cell r="B473" t="str">
            <v>S.S.H.H. PUBLICO MUJERES- N° 136 - H303A</v>
          </cell>
          <cell r="C473">
            <v>1</v>
          </cell>
          <cell r="D473">
            <v>1.67</v>
          </cell>
          <cell r="E473">
            <v>2</v>
          </cell>
          <cell r="G473">
            <v>3.34</v>
          </cell>
        </row>
        <row r="475">
          <cell r="B475" t="str">
            <v>S.S.H.H. +VEST. PERS. HOMBRES - N° 137 - H137A</v>
          </cell>
          <cell r="C475">
            <v>1</v>
          </cell>
          <cell r="D475">
            <v>0.85</v>
          </cell>
          <cell r="E475">
            <v>2</v>
          </cell>
          <cell r="G475">
            <v>1.7</v>
          </cell>
        </row>
        <row r="477">
          <cell r="B477" t="str">
            <v>S.S.H.H. +VEST. PERS. MUJERES - N° 138 - H138A</v>
          </cell>
          <cell r="C477">
            <v>1</v>
          </cell>
          <cell r="D477">
            <v>0.95</v>
          </cell>
          <cell r="E477">
            <v>2</v>
          </cell>
          <cell r="G477">
            <v>1.9</v>
          </cell>
        </row>
        <row r="482">
          <cell r="A482" t="str">
            <v>ITEM</v>
          </cell>
          <cell r="B482" t="str">
            <v>DESCRIPCION</v>
          </cell>
          <cell r="C482" t="str">
            <v>Cantid.</v>
          </cell>
          <cell r="D482" t="str">
            <v xml:space="preserve">LARGO </v>
          </cell>
          <cell r="E482" t="str">
            <v>ALTO</v>
          </cell>
          <cell r="F482" t="str">
            <v>ANCHO</v>
          </cell>
          <cell r="G482" t="str">
            <v>PARCIAL</v>
          </cell>
          <cell r="H482" t="str">
            <v>TOTAL</v>
          </cell>
          <cell r="I482" t="str">
            <v>UND</v>
          </cell>
        </row>
        <row r="483">
          <cell r="A483" t="str">
            <v>01.07.03.02</v>
          </cell>
          <cell r="B483" t="str">
            <v xml:space="preserve">DIVISIONES EN URINARIOS CON PANEL LAMINADO DE ALTA PRESION HPL 12mm </v>
          </cell>
          <cell r="H483">
            <v>12.6</v>
          </cell>
          <cell r="I483" t="str">
            <v>m2</v>
          </cell>
        </row>
        <row r="484">
          <cell r="G484" t="str">
            <v xml:space="preserve"> </v>
          </cell>
        </row>
        <row r="485">
          <cell r="B485" t="str">
            <v>PRIMER PISO</v>
          </cell>
        </row>
        <row r="486">
          <cell r="B486" t="str">
            <v xml:space="preserve">S.S.H.H. PUBLICO HOMBRES N° 14  - E111
</v>
          </cell>
          <cell r="C486">
            <v>1</v>
          </cell>
          <cell r="D486">
            <v>0.4</v>
          </cell>
          <cell r="E486">
            <v>1.4</v>
          </cell>
          <cell r="G486">
            <v>0.55999999999999994</v>
          </cell>
        </row>
        <row r="488">
          <cell r="B488" t="str">
            <v>S.S.H.H. VESTUARIO PERSONAL HOMBRES N° 27 - DI 105</v>
          </cell>
          <cell r="C488">
            <v>1</v>
          </cell>
          <cell r="D488">
            <v>0.6</v>
          </cell>
          <cell r="E488">
            <v>1.4</v>
          </cell>
          <cell r="G488">
            <v>0.84</v>
          </cell>
        </row>
        <row r="490">
          <cell r="B490" t="str">
            <v>S.H. PUBLICO HOMBRES N° 25 - PC 105</v>
          </cell>
          <cell r="C490">
            <v>1</v>
          </cell>
          <cell r="D490">
            <v>0.4</v>
          </cell>
          <cell r="E490">
            <v>1.4</v>
          </cell>
          <cell r="G490">
            <v>0.55999999999999994</v>
          </cell>
        </row>
        <row r="492">
          <cell r="B492" t="str">
            <v>S.H. VESTUARIO PERSONAL HOMBRES N° 30 - PC 116</v>
          </cell>
          <cell r="C492">
            <v>1</v>
          </cell>
          <cell r="D492">
            <v>0.4</v>
          </cell>
          <cell r="E492">
            <v>1.4</v>
          </cell>
          <cell r="G492">
            <v>0.55999999999999994</v>
          </cell>
        </row>
        <row r="494">
          <cell r="B494" t="str">
            <v>S.S.H.H. PUBLICO HOMBRES N° 35 - CE1 30</v>
          </cell>
          <cell r="C494">
            <v>3</v>
          </cell>
          <cell r="D494">
            <v>0.4</v>
          </cell>
          <cell r="E494">
            <v>1.4</v>
          </cell>
          <cell r="G494">
            <v>1.6800000000000002</v>
          </cell>
        </row>
        <row r="496">
          <cell r="B496" t="str">
            <v>S.S.H.H. +VEST. PERS. HOMBRES.- N° 44 - AP 106</v>
          </cell>
          <cell r="C496">
            <v>1</v>
          </cell>
          <cell r="D496">
            <v>0.4</v>
          </cell>
          <cell r="E496">
            <v>1.4</v>
          </cell>
          <cell r="G496">
            <v>0.55999999999999994</v>
          </cell>
        </row>
        <row r="498">
          <cell r="B498" t="str">
            <v>S.H. PERS. VEST. HOMBRES - N° 50 - ND 111</v>
          </cell>
          <cell r="C498">
            <v>1</v>
          </cell>
          <cell r="D498">
            <v>0.4</v>
          </cell>
          <cell r="E498">
            <v>1.4</v>
          </cell>
          <cell r="G498">
            <v>0.55999999999999994</v>
          </cell>
        </row>
        <row r="500">
          <cell r="B500" t="str">
            <v>SEGUNDO PISO</v>
          </cell>
        </row>
        <row r="501">
          <cell r="B501" t="str">
            <v>S.S.H.H. VESTUARIO DE PERSONAL HOMBRES N° 78 - CO214</v>
          </cell>
          <cell r="C501">
            <v>1</v>
          </cell>
          <cell r="D501">
            <v>0.4</v>
          </cell>
          <cell r="E501">
            <v>1.4</v>
          </cell>
          <cell r="G501">
            <v>0.55999999999999994</v>
          </cell>
        </row>
        <row r="503">
          <cell r="B503" t="str">
            <v>S.S.H.H. PUBLICOHOMBRES N° 72 - SU204</v>
          </cell>
          <cell r="C503">
            <v>2</v>
          </cell>
          <cell r="D503">
            <v>0.4</v>
          </cell>
          <cell r="E503">
            <v>1.4</v>
          </cell>
          <cell r="G503">
            <v>1.1199999999999999</v>
          </cell>
        </row>
        <row r="505">
          <cell r="B505" t="str">
            <v>S.S.H.H. PERSONAL HOMBRES - N° 84 - AD206</v>
          </cell>
          <cell r="C505">
            <v>1</v>
          </cell>
          <cell r="D505">
            <v>0.6</v>
          </cell>
          <cell r="E505">
            <v>1.4</v>
          </cell>
          <cell r="G505">
            <v>0.84</v>
          </cell>
        </row>
        <row r="507">
          <cell r="B507" t="str">
            <v>S.H. PERSONAL HOMBRES - N° 94 - CE204</v>
          </cell>
          <cell r="C507">
            <v>1</v>
          </cell>
          <cell r="D507">
            <v>0.4</v>
          </cell>
          <cell r="E507">
            <v>1.4</v>
          </cell>
          <cell r="G507">
            <v>0.55999999999999994</v>
          </cell>
        </row>
        <row r="509">
          <cell r="B509" t="str">
            <v>S.S.H.H. PUBLICO HOMBRES - N° 92 - CE206</v>
          </cell>
          <cell r="C509">
            <v>1</v>
          </cell>
          <cell r="D509">
            <v>0.4</v>
          </cell>
          <cell r="E509">
            <v>1.4</v>
          </cell>
          <cell r="G509">
            <v>0.55999999999999994</v>
          </cell>
        </row>
        <row r="511">
          <cell r="B511" t="str">
            <v>S.H. PACIENTE HOMBRES N° 106 - CE231</v>
          </cell>
          <cell r="C511">
            <v>1</v>
          </cell>
          <cell r="D511">
            <v>0.4</v>
          </cell>
          <cell r="E511">
            <v>1.4</v>
          </cell>
          <cell r="G511">
            <v>0.55999999999999994</v>
          </cell>
        </row>
        <row r="513">
          <cell r="B513" t="str">
            <v>TERCER PISO</v>
          </cell>
        </row>
        <row r="514">
          <cell r="B514" t="str">
            <v>S.S.H.H. +VEST. PERS. HOMBRES.- N° 133 - H345A</v>
          </cell>
          <cell r="C514">
            <v>2</v>
          </cell>
          <cell r="D514">
            <v>0.5</v>
          </cell>
          <cell r="E514">
            <v>1.4</v>
          </cell>
          <cell r="G514">
            <v>1.4</v>
          </cell>
        </row>
        <row r="516">
          <cell r="B516" t="str">
            <v>S.S.H.H. PUBLICO VARONES- N° 135 - H304A</v>
          </cell>
          <cell r="C516">
            <v>2</v>
          </cell>
          <cell r="D516">
            <v>0.4</v>
          </cell>
          <cell r="E516">
            <v>1.4</v>
          </cell>
          <cell r="G516">
            <v>1.1199999999999999</v>
          </cell>
        </row>
        <row r="518">
          <cell r="B518" t="str">
            <v>S.S.H.H. +VEST. PERS. HOMBRES - N° 137 - H137A</v>
          </cell>
          <cell r="C518">
            <v>1</v>
          </cell>
          <cell r="D518">
            <v>0.4</v>
          </cell>
          <cell r="E518">
            <v>1.4</v>
          </cell>
          <cell r="G518">
            <v>0.55999999999999994</v>
          </cell>
        </row>
      </sheetData>
      <sheetData sheetId="11" refreshError="1">
        <row r="16">
          <cell r="A16" t="str">
            <v>ITEM</v>
          </cell>
          <cell r="B16" t="str">
            <v>DESCRIPCION</v>
          </cell>
          <cell r="C16" t="str">
            <v>Cantid.</v>
          </cell>
          <cell r="D16" t="str">
            <v xml:space="preserve">LARGO </v>
          </cell>
          <cell r="E16" t="str">
            <v>ALTO</v>
          </cell>
          <cell r="F16" t="str">
            <v>ANCHO</v>
          </cell>
          <cell r="G16" t="str">
            <v>PARCIAL</v>
          </cell>
          <cell r="H16" t="str">
            <v>TOTAL</v>
          </cell>
          <cell r="I16" t="str">
            <v>UND</v>
          </cell>
        </row>
        <row r="17">
          <cell r="A17" t="str">
            <v>01.08.01.01</v>
          </cell>
          <cell r="B17" t="str">
            <v>PR-1 PUERTA METALICA ( 2.00 x 2.85 )</v>
          </cell>
          <cell r="H17">
            <v>1</v>
          </cell>
          <cell r="I17" t="str">
            <v>pza</v>
          </cell>
        </row>
        <row r="18">
          <cell r="B18" t="str">
            <v>1ER PISO</v>
          </cell>
        </row>
        <row r="19">
          <cell r="B19" t="str">
            <v>S-1G</v>
          </cell>
        </row>
        <row r="20">
          <cell r="B20" t="str">
            <v>CENTRAL DE AIRE COMPRIMIDO MEDICINAL 101/VR-1</v>
          </cell>
          <cell r="C20">
            <v>1</v>
          </cell>
          <cell r="G20">
            <v>1</v>
          </cell>
        </row>
        <row r="25">
          <cell r="A25" t="str">
            <v>ITEM</v>
          </cell>
          <cell r="B25" t="str">
            <v>DESCRIPCION</v>
          </cell>
          <cell r="C25" t="str">
            <v>Cantid.</v>
          </cell>
          <cell r="D25" t="str">
            <v xml:space="preserve">LARGO </v>
          </cell>
          <cell r="E25" t="str">
            <v>ALTO</v>
          </cell>
          <cell r="F25" t="str">
            <v>ANCHO</v>
          </cell>
          <cell r="G25" t="str">
            <v>PARCIAL</v>
          </cell>
          <cell r="H25" t="str">
            <v>TOTAL</v>
          </cell>
          <cell r="I25" t="str">
            <v>UND</v>
          </cell>
        </row>
        <row r="26">
          <cell r="A26" t="str">
            <v>01.08.01.02</v>
          </cell>
          <cell r="B26" t="str">
            <v>PR-2 PUERTA METALICA ( 4.50 x 3.00 )</v>
          </cell>
          <cell r="H26">
            <v>1</v>
          </cell>
          <cell r="I26" t="str">
            <v>pza</v>
          </cell>
        </row>
        <row r="27">
          <cell r="B27" t="str">
            <v>1ER PISO</v>
          </cell>
        </row>
        <row r="28">
          <cell r="B28" t="str">
            <v>S-1B</v>
          </cell>
        </row>
        <row r="29">
          <cell r="B29" t="str">
            <v>ESCALERA DE EVACUACION N°1</v>
          </cell>
          <cell r="C29">
            <v>1</v>
          </cell>
          <cell r="G29">
            <v>1</v>
          </cell>
        </row>
        <row r="34">
          <cell r="A34" t="str">
            <v>ITEM</v>
          </cell>
          <cell r="B34" t="str">
            <v>DESCRIPCION</v>
          </cell>
          <cell r="C34" t="str">
            <v>Cantid.</v>
          </cell>
          <cell r="D34" t="str">
            <v xml:space="preserve">LARGO </v>
          </cell>
          <cell r="E34" t="str">
            <v>ALTO</v>
          </cell>
          <cell r="F34" t="str">
            <v>ANCHO</v>
          </cell>
          <cell r="G34" t="str">
            <v>PARCIAL</v>
          </cell>
          <cell r="H34" t="str">
            <v>TOTAL</v>
          </cell>
          <cell r="I34" t="str">
            <v>UND</v>
          </cell>
        </row>
        <row r="35">
          <cell r="A35" t="str">
            <v>01.08.01.03</v>
          </cell>
          <cell r="B35" t="str">
            <v>PR-3 PUERTA METALICA ( 1.80 x 2.85 )</v>
          </cell>
          <cell r="H35">
            <v>1</v>
          </cell>
          <cell r="I35" t="str">
            <v>pza</v>
          </cell>
        </row>
        <row r="36">
          <cell r="B36" t="str">
            <v>1ER PISO</v>
          </cell>
        </row>
        <row r="37">
          <cell r="B37" t="str">
            <v>S-1G</v>
          </cell>
        </row>
        <row r="38">
          <cell r="B38" t="str">
            <v>CENTRAL DE AIRE COMPRIMIDO MEDICINAL-101 / PR-1</v>
          </cell>
          <cell r="C38">
            <v>1</v>
          </cell>
          <cell r="G38">
            <v>1</v>
          </cell>
        </row>
        <row r="42">
          <cell r="A42" t="str">
            <v>ITEM</v>
          </cell>
          <cell r="B42" t="str">
            <v>DESCRIPCION</v>
          </cell>
          <cell r="C42" t="str">
            <v>Cantid.</v>
          </cell>
          <cell r="D42" t="str">
            <v xml:space="preserve">LARGO </v>
          </cell>
          <cell r="E42" t="str">
            <v>ALTO</v>
          </cell>
          <cell r="F42" t="str">
            <v>ANCHO</v>
          </cell>
          <cell r="G42" t="str">
            <v>PARCIAL</v>
          </cell>
          <cell r="H42" t="str">
            <v>TOTAL</v>
          </cell>
          <cell r="I42" t="str">
            <v>UND</v>
          </cell>
        </row>
        <row r="43">
          <cell r="A43" t="str">
            <v>01.08.01.04</v>
          </cell>
          <cell r="B43" t="str">
            <v>PR-4 PUERTA METALICA ( 4.00 x 3.00 )</v>
          </cell>
          <cell r="H43">
            <v>1</v>
          </cell>
          <cell r="I43" t="str">
            <v>pza</v>
          </cell>
        </row>
        <row r="44">
          <cell r="B44" t="str">
            <v>2DO PISO</v>
          </cell>
        </row>
        <row r="45">
          <cell r="B45" t="str">
            <v>S-2L</v>
          </cell>
        </row>
        <row r="46">
          <cell r="B46" t="str">
            <v>GRUPO ELECTROGENO PARA SUBESTACION 202/PR-2</v>
          </cell>
          <cell r="C46">
            <v>1</v>
          </cell>
          <cell r="G46">
            <v>1</v>
          </cell>
        </row>
        <row r="50">
          <cell r="A50" t="str">
            <v>ITEM</v>
          </cell>
          <cell r="B50" t="str">
            <v>DESCRIPCION</v>
          </cell>
          <cell r="C50" t="str">
            <v>Cantid.</v>
          </cell>
          <cell r="D50" t="str">
            <v xml:space="preserve">LARGO </v>
          </cell>
          <cell r="E50" t="str">
            <v>ALTO</v>
          </cell>
          <cell r="F50" t="str">
            <v>ANCHO</v>
          </cell>
          <cell r="G50" t="str">
            <v>PARCIAL</v>
          </cell>
          <cell r="H50" t="str">
            <v>TOTAL</v>
          </cell>
          <cell r="I50" t="str">
            <v>UND</v>
          </cell>
        </row>
        <row r="51">
          <cell r="A51" t="str">
            <v>01.08.01.05</v>
          </cell>
          <cell r="B51" t="str">
            <v>PR-5 PUERTA METALICA ( 1.20 x 3.00 )</v>
          </cell>
          <cell r="H51">
            <v>1</v>
          </cell>
          <cell r="I51" t="str">
            <v>pza</v>
          </cell>
        </row>
        <row r="52">
          <cell r="B52" t="str">
            <v>2DO PISO</v>
          </cell>
        </row>
        <row r="53">
          <cell r="B53" t="str">
            <v>S-2L</v>
          </cell>
        </row>
        <row r="54">
          <cell r="B54" t="str">
            <v>CUARTO DE EQUIPOS 207/PR-3</v>
          </cell>
          <cell r="C54">
            <v>1</v>
          </cell>
          <cell r="G54">
            <v>1</v>
          </cell>
        </row>
        <row r="58">
          <cell r="A58" t="str">
            <v>ITEM</v>
          </cell>
          <cell r="B58" t="str">
            <v>DESCRIPCION</v>
          </cell>
          <cell r="C58" t="str">
            <v>Cantid.</v>
          </cell>
          <cell r="D58" t="str">
            <v xml:space="preserve">LARGO </v>
          </cell>
          <cell r="E58" t="str">
            <v>ALTO</v>
          </cell>
          <cell r="F58" t="str">
            <v>ANCHO</v>
          </cell>
          <cell r="G58" t="str">
            <v>PARCIAL</v>
          </cell>
          <cell r="H58" t="str">
            <v>TOTAL</v>
          </cell>
          <cell r="I58" t="str">
            <v>UND</v>
          </cell>
        </row>
        <row r="59">
          <cell r="A59" t="e">
            <v>#REF!</v>
          </cell>
          <cell r="B59" t="e">
            <v>#REF!</v>
          </cell>
          <cell r="H59">
            <v>1</v>
          </cell>
          <cell r="I59" t="e">
            <v>#REF!</v>
          </cell>
        </row>
        <row r="60">
          <cell r="B60" t="str">
            <v>1ER PISO</v>
          </cell>
        </row>
        <row r="61">
          <cell r="B61" t="str">
            <v>S-1B</v>
          </cell>
        </row>
        <row r="62">
          <cell r="B62" t="str">
            <v>SS.HH PARA PACIENTES HOMNRES 2/V-1</v>
          </cell>
          <cell r="C62">
            <v>1</v>
          </cell>
          <cell r="G62">
            <v>1</v>
          </cell>
        </row>
        <row r="65">
          <cell r="A65" t="str">
            <v>ITEM</v>
          </cell>
          <cell r="B65" t="str">
            <v>DESCRIPCION</v>
          </cell>
          <cell r="C65" t="str">
            <v>Cantid.</v>
          </cell>
          <cell r="D65" t="str">
            <v xml:space="preserve">LARGO </v>
          </cell>
          <cell r="E65" t="str">
            <v>ALTO</v>
          </cell>
          <cell r="F65" t="str">
            <v>ANCHO</v>
          </cell>
          <cell r="G65" t="str">
            <v>PARCIAL</v>
          </cell>
          <cell r="H65" t="str">
            <v>TOTAL</v>
          </cell>
          <cell r="I65" t="str">
            <v>UND</v>
          </cell>
        </row>
        <row r="66">
          <cell r="A66" t="e">
            <v>#REF!</v>
          </cell>
          <cell r="B66" t="e">
            <v>#REF!</v>
          </cell>
          <cell r="H66">
            <v>1</v>
          </cell>
          <cell r="I66" t="e">
            <v>#REF!</v>
          </cell>
        </row>
        <row r="67">
          <cell r="B67" t="str">
            <v>2DO PISO</v>
          </cell>
        </row>
        <row r="68">
          <cell r="B68" t="str">
            <v>S-2B</v>
          </cell>
        </row>
        <row r="69">
          <cell r="B69" t="str">
            <v>S.H.PERS.H.68/V-1A</v>
          </cell>
          <cell r="C69">
            <v>1</v>
          </cell>
          <cell r="G69">
            <v>1</v>
          </cell>
        </row>
        <row r="73">
          <cell r="A73" t="str">
            <v>ITEM</v>
          </cell>
          <cell r="B73" t="str">
            <v>DESCRIPCION</v>
          </cell>
          <cell r="C73" t="str">
            <v>Cantid.</v>
          </cell>
          <cell r="D73" t="str">
            <v xml:space="preserve">LARGO </v>
          </cell>
          <cell r="E73" t="str">
            <v>ALTO</v>
          </cell>
          <cell r="F73" t="str">
            <v>ANCHO</v>
          </cell>
          <cell r="G73" t="str">
            <v>PARCIAL</v>
          </cell>
          <cell r="H73" t="str">
            <v>TOTAL</v>
          </cell>
          <cell r="I73" t="str">
            <v>UND</v>
          </cell>
        </row>
        <row r="74">
          <cell r="A74" t="str">
            <v>01.08.01.08</v>
          </cell>
          <cell r="B74" t="str">
            <v>PUERTA CORTAFUEGO PCF - 1 ( 1.00 m x 2.10 m )</v>
          </cell>
          <cell r="H74">
            <v>1</v>
          </cell>
          <cell r="I74" t="str">
            <v>pza</v>
          </cell>
        </row>
        <row r="75">
          <cell r="B75" t="str">
            <v>2DO PISO</v>
          </cell>
        </row>
        <row r="77">
          <cell r="B77" t="str">
            <v>S-2M</v>
          </cell>
          <cell r="C77">
            <v>1</v>
          </cell>
          <cell r="G77">
            <v>1</v>
          </cell>
        </row>
        <row r="80">
          <cell r="A80" t="str">
            <v>ITEM</v>
          </cell>
          <cell r="B80" t="str">
            <v>DESCRIPCION</v>
          </cell>
          <cell r="C80" t="str">
            <v>Cantid.</v>
          </cell>
          <cell r="D80" t="str">
            <v xml:space="preserve">LARGO </v>
          </cell>
          <cell r="E80" t="str">
            <v>ALTO</v>
          </cell>
          <cell r="F80" t="str">
            <v>ANCHO</v>
          </cell>
          <cell r="G80" t="str">
            <v>PARCIAL</v>
          </cell>
          <cell r="H80" t="str">
            <v>TOTAL</v>
          </cell>
          <cell r="I80" t="str">
            <v>UND</v>
          </cell>
        </row>
        <row r="81">
          <cell r="A81" t="str">
            <v>01.08.01.09</v>
          </cell>
          <cell r="B81" t="str">
            <v>PUERTA CORTAFUEGO PCF - 2 ( 1.20 m x 2.10 m )</v>
          </cell>
          <cell r="H81">
            <v>0.6</v>
          </cell>
          <cell r="I81" t="str">
            <v>pza</v>
          </cell>
        </row>
        <row r="82">
          <cell r="B82" t="str">
            <v>1ER PISO</v>
          </cell>
        </row>
        <row r="84">
          <cell r="B84" t="str">
            <v>S-1G</v>
          </cell>
          <cell r="C84">
            <v>1</v>
          </cell>
          <cell r="E84">
            <v>0.6</v>
          </cell>
          <cell r="F84">
            <v>1</v>
          </cell>
          <cell r="G84">
            <v>0.6</v>
          </cell>
        </row>
        <row r="88">
          <cell r="A88" t="str">
            <v>ITEM</v>
          </cell>
          <cell r="B88" t="str">
            <v>DESCRIPCION</v>
          </cell>
          <cell r="C88" t="str">
            <v>Cantid.</v>
          </cell>
          <cell r="D88" t="str">
            <v xml:space="preserve">LARGO </v>
          </cell>
          <cell r="E88" t="str">
            <v>ALTO</v>
          </cell>
          <cell r="F88" t="str">
            <v>ANCHO</v>
          </cell>
          <cell r="G88" t="str">
            <v>PARCIAL</v>
          </cell>
          <cell r="H88" t="str">
            <v>TOTAL</v>
          </cell>
          <cell r="I88" t="str">
            <v>UND</v>
          </cell>
        </row>
        <row r="89">
          <cell r="A89" t="str">
            <v>01.08.01.10</v>
          </cell>
          <cell r="B89" t="str">
            <v>PUERTA CORTAFUEGO PCF - 3 ( 1.40 m x 2.10 m )</v>
          </cell>
          <cell r="H89">
            <v>1.7999999999999998</v>
          </cell>
          <cell r="I89" t="str">
            <v>und</v>
          </cell>
        </row>
        <row r="90">
          <cell r="B90" t="str">
            <v>1ER PISO</v>
          </cell>
        </row>
        <row r="91">
          <cell r="B91" t="str">
            <v>S-1H</v>
          </cell>
        </row>
        <row r="92">
          <cell r="B92" t="str">
            <v>UNIDAD DE SALUD OCUPACIONAL 104/V-3</v>
          </cell>
          <cell r="C92">
            <v>2</v>
          </cell>
          <cell r="E92">
            <v>0.6</v>
          </cell>
          <cell r="F92">
            <v>1.5</v>
          </cell>
          <cell r="G92">
            <v>1.7999999999999998</v>
          </cell>
        </row>
        <row r="96">
          <cell r="A96" t="str">
            <v>ITEM</v>
          </cell>
          <cell r="B96" t="str">
            <v>DESCRIPCION</v>
          </cell>
          <cell r="C96" t="str">
            <v>Cantid.</v>
          </cell>
          <cell r="D96" t="str">
            <v xml:space="preserve">LARGO </v>
          </cell>
          <cell r="E96" t="str">
            <v>ALTO</v>
          </cell>
          <cell r="F96" t="str">
            <v>ANCHO</v>
          </cell>
          <cell r="G96" t="str">
            <v>PARCIAL</v>
          </cell>
          <cell r="H96" t="str">
            <v>TOTAL</v>
          </cell>
          <cell r="I96" t="str">
            <v>UND</v>
          </cell>
        </row>
        <row r="97">
          <cell r="A97" t="e">
            <v>#REF!</v>
          </cell>
          <cell r="B97" t="e">
            <v>#REF!</v>
          </cell>
          <cell r="H97">
            <v>7</v>
          </cell>
          <cell r="I97" t="e">
            <v>#REF!</v>
          </cell>
        </row>
        <row r="98">
          <cell r="B98" t="str">
            <v>1ER PISO</v>
          </cell>
        </row>
        <row r="99">
          <cell r="B99" t="str">
            <v>S-1G</v>
          </cell>
        </row>
        <row r="100">
          <cell r="B100" t="str">
            <v>CONSERVACION DE CADAVERES 106/V-4</v>
          </cell>
          <cell r="C100">
            <v>2</v>
          </cell>
          <cell r="G100">
            <v>2</v>
          </cell>
        </row>
        <row r="101">
          <cell r="B101" t="str">
            <v>TOMA DE MUESTRAS 105/V-4</v>
          </cell>
          <cell r="C101">
            <v>1</v>
          </cell>
          <cell r="G101">
            <v>1</v>
          </cell>
        </row>
        <row r="102">
          <cell r="B102" t="str">
            <v>RECEPCION Y ALMAC. DE ANATOMIA PATOLOG.104/V-4</v>
          </cell>
          <cell r="C102">
            <v>2</v>
          </cell>
          <cell r="G102">
            <v>2</v>
          </cell>
        </row>
        <row r="103">
          <cell r="B103" t="str">
            <v>CTO DE PRELAVADO INSTRUMENTAL 110/V-4</v>
          </cell>
          <cell r="C103">
            <v>1</v>
          </cell>
          <cell r="G103">
            <v>1</v>
          </cell>
        </row>
        <row r="104">
          <cell r="B104" t="str">
            <v>BOTADERO CLINICO 109/V-4</v>
          </cell>
          <cell r="C104">
            <v>1</v>
          </cell>
          <cell r="G104">
            <v>1</v>
          </cell>
        </row>
        <row r="108">
          <cell r="A108" t="str">
            <v>ITEM</v>
          </cell>
          <cell r="B108" t="str">
            <v>DESCRIPCION</v>
          </cell>
          <cell r="C108" t="str">
            <v>Cantid.</v>
          </cell>
          <cell r="D108" t="str">
            <v xml:space="preserve">LARGO </v>
          </cell>
          <cell r="E108" t="str">
            <v>ALTO</v>
          </cell>
          <cell r="F108" t="str">
            <v>ANCHO</v>
          </cell>
          <cell r="G108" t="str">
            <v>PARCIAL</v>
          </cell>
          <cell r="H108" t="str">
            <v>TOTAL</v>
          </cell>
          <cell r="I108" t="str">
            <v>UND</v>
          </cell>
        </row>
        <row r="109">
          <cell r="A109" t="e">
            <v>#REF!</v>
          </cell>
          <cell r="B109" t="e">
            <v>#REF!</v>
          </cell>
          <cell r="H109">
            <v>1</v>
          </cell>
          <cell r="I109" t="e">
            <v>#REF!</v>
          </cell>
        </row>
        <row r="110">
          <cell r="B110" t="str">
            <v>1ER PISO</v>
          </cell>
        </row>
        <row r="112">
          <cell r="B112" t="str">
            <v>S-1G</v>
          </cell>
          <cell r="C112">
            <v>1</v>
          </cell>
          <cell r="G112">
            <v>1</v>
          </cell>
        </row>
        <row r="116">
          <cell r="A116" t="str">
            <v>ITEM</v>
          </cell>
          <cell r="B116" t="str">
            <v>DESCRIPCION</v>
          </cell>
          <cell r="C116" t="str">
            <v>Cantid.</v>
          </cell>
          <cell r="D116" t="str">
            <v xml:space="preserve">LARGO </v>
          </cell>
          <cell r="E116" t="str">
            <v>ALTO</v>
          </cell>
          <cell r="F116" t="str">
            <v>ANCHO</v>
          </cell>
          <cell r="G116" t="str">
            <v>PARCIAL</v>
          </cell>
          <cell r="H116" t="str">
            <v>TOTAL</v>
          </cell>
          <cell r="I116" t="str">
            <v>UND</v>
          </cell>
        </row>
        <row r="117">
          <cell r="A117" t="e">
            <v>#REF!</v>
          </cell>
          <cell r="B117" t="e">
            <v>#REF!</v>
          </cell>
          <cell r="H117">
            <v>2</v>
          </cell>
          <cell r="I117" t="e">
            <v>#REF!</v>
          </cell>
        </row>
        <row r="118">
          <cell r="B118" t="str">
            <v>1ER PISO</v>
          </cell>
        </row>
        <row r="119">
          <cell r="B119" t="str">
            <v>S-1B</v>
          </cell>
        </row>
        <row r="120">
          <cell r="B120" t="str">
            <v>POLICIA NACIONAL 108/V-6</v>
          </cell>
          <cell r="C120">
            <v>2</v>
          </cell>
          <cell r="G120">
            <v>2</v>
          </cell>
        </row>
        <row r="124">
          <cell r="A124" t="str">
            <v>ITEM</v>
          </cell>
          <cell r="B124" t="str">
            <v>DESCRIPCION</v>
          </cell>
          <cell r="C124" t="str">
            <v>Cantid.</v>
          </cell>
          <cell r="D124" t="str">
            <v xml:space="preserve">LARGO </v>
          </cell>
          <cell r="E124" t="str">
            <v>ALTO</v>
          </cell>
          <cell r="F124" t="str">
            <v>ANCHO</v>
          </cell>
          <cell r="G124" t="str">
            <v>PARCIAL</v>
          </cell>
          <cell r="H124" t="str">
            <v>TOTAL</v>
          </cell>
          <cell r="I124" t="str">
            <v>UND</v>
          </cell>
        </row>
        <row r="125">
          <cell r="A125" t="e">
            <v>#REF!</v>
          </cell>
          <cell r="B125" t="e">
            <v>#REF!</v>
          </cell>
          <cell r="H125">
            <v>1</v>
          </cell>
          <cell r="I125" t="e">
            <v>#REF!</v>
          </cell>
        </row>
        <row r="126">
          <cell r="B126" t="str">
            <v>1ER PISO</v>
          </cell>
        </row>
        <row r="127">
          <cell r="B127" t="str">
            <v>S-1I</v>
          </cell>
        </row>
        <row r="128">
          <cell r="B128" t="str">
            <v>CARGA Y DESCARGA DE SUMINITRO 101/V-7</v>
          </cell>
          <cell r="C128">
            <v>1</v>
          </cell>
          <cell r="G128">
            <v>1</v>
          </cell>
        </row>
        <row r="132">
          <cell r="A132" t="str">
            <v>ITEM</v>
          </cell>
          <cell r="B132" t="str">
            <v>DESCRIPCION</v>
          </cell>
          <cell r="C132" t="str">
            <v>Cantid.</v>
          </cell>
          <cell r="D132" t="str">
            <v xml:space="preserve">LARGO </v>
          </cell>
          <cell r="E132" t="str">
            <v>ALTO</v>
          </cell>
          <cell r="F132" t="str">
            <v>ANCHO</v>
          </cell>
          <cell r="G132" t="str">
            <v>PARCIAL</v>
          </cell>
          <cell r="H132" t="str">
            <v>TOTAL</v>
          </cell>
          <cell r="I132" t="str">
            <v>UND</v>
          </cell>
        </row>
        <row r="133">
          <cell r="A133" t="e">
            <v>#REF!</v>
          </cell>
          <cell r="B133" t="e">
            <v>#REF!</v>
          </cell>
          <cell r="H133">
            <v>2</v>
          </cell>
          <cell r="I133" t="e">
            <v>#REF!</v>
          </cell>
        </row>
        <row r="134">
          <cell r="B134" t="str">
            <v>1ER PISO</v>
          </cell>
        </row>
        <row r="135">
          <cell r="B135" t="str">
            <v>S-1H</v>
          </cell>
        </row>
        <row r="136">
          <cell r="B136" t="str">
            <v>UNIDAD DE SALUD OCUPACIONAL 104/V-8</v>
          </cell>
          <cell r="C136">
            <v>1</v>
          </cell>
          <cell r="G136">
            <v>1</v>
          </cell>
        </row>
        <row r="137">
          <cell r="B137" t="str">
            <v>HALL 101/V-8</v>
          </cell>
          <cell r="C137">
            <v>1</v>
          </cell>
          <cell r="G137">
            <v>1</v>
          </cell>
        </row>
        <row r="141">
          <cell r="A141" t="str">
            <v>01.08.02</v>
          </cell>
          <cell r="B141" t="str">
            <v xml:space="preserve">      VENTANAS</v>
          </cell>
        </row>
        <row r="143">
          <cell r="A143" t="str">
            <v>ITEM</v>
          </cell>
          <cell r="B143" t="str">
            <v>DESCRIPCION</v>
          </cell>
          <cell r="C143" t="str">
            <v>Cantid.</v>
          </cell>
          <cell r="D143" t="str">
            <v xml:space="preserve">LARGO </v>
          </cell>
          <cell r="E143" t="str">
            <v>ALTO</v>
          </cell>
          <cell r="F143" t="str">
            <v>ANCHO</v>
          </cell>
          <cell r="G143" t="str">
            <v>PARCIAL</v>
          </cell>
          <cell r="H143" t="str">
            <v>TOTAL</v>
          </cell>
          <cell r="I143" t="str">
            <v>UND</v>
          </cell>
        </row>
        <row r="144">
          <cell r="A144" t="e">
            <v>#REF!</v>
          </cell>
          <cell r="B144" t="e">
            <v>#REF!</v>
          </cell>
          <cell r="H144">
            <v>9.6</v>
          </cell>
          <cell r="I144" t="e">
            <v>#REF!</v>
          </cell>
        </row>
        <row r="145">
          <cell r="B145" t="str">
            <v>1ER PISO</v>
          </cell>
        </row>
        <row r="146">
          <cell r="B146" t="str">
            <v>S-1H</v>
          </cell>
        </row>
        <row r="147">
          <cell r="B147" t="str">
            <v>UNIDAD DE SALUD AMBIENTAL 102/V-10</v>
          </cell>
          <cell r="C147">
            <v>2</v>
          </cell>
          <cell r="E147">
            <v>1.2</v>
          </cell>
          <cell r="F147">
            <v>2</v>
          </cell>
          <cell r="G147">
            <v>4.8</v>
          </cell>
        </row>
        <row r="149">
          <cell r="B149" t="str">
            <v>S-1D</v>
          </cell>
        </row>
        <row r="150">
          <cell r="B150" t="str">
            <v>SECRETARIA 114/V-10</v>
          </cell>
          <cell r="C150">
            <v>1</v>
          </cell>
          <cell r="E150">
            <v>1.2</v>
          </cell>
          <cell r="F150">
            <v>2</v>
          </cell>
          <cell r="G150">
            <v>2.4</v>
          </cell>
        </row>
        <row r="151">
          <cell r="B151" t="str">
            <v>JEFATURA 115/V-10</v>
          </cell>
          <cell r="C151">
            <v>1</v>
          </cell>
          <cell r="E151">
            <v>1.2</v>
          </cell>
          <cell r="F151">
            <v>2</v>
          </cell>
          <cell r="G151">
            <v>2.4</v>
          </cell>
        </row>
        <row r="155">
          <cell r="A155" t="str">
            <v>ITEM</v>
          </cell>
          <cell r="B155" t="str">
            <v>DESCRIPCION</v>
          </cell>
          <cell r="C155" t="str">
            <v>Cantid.</v>
          </cell>
          <cell r="D155" t="str">
            <v xml:space="preserve">LARGO </v>
          </cell>
          <cell r="E155" t="str">
            <v>ALTO</v>
          </cell>
          <cell r="F155" t="str">
            <v>ANCHO</v>
          </cell>
          <cell r="G155" t="str">
            <v>PARCIAL</v>
          </cell>
          <cell r="H155" t="str">
            <v>TOTAL</v>
          </cell>
          <cell r="I155" t="str">
            <v>UND</v>
          </cell>
        </row>
        <row r="156">
          <cell r="A156" t="e">
            <v>#REF!</v>
          </cell>
          <cell r="B156" t="e">
            <v>#REF!</v>
          </cell>
          <cell r="H156">
            <v>52.79999999999999</v>
          </cell>
          <cell r="I156" t="e">
            <v>#REF!</v>
          </cell>
        </row>
        <row r="157">
          <cell r="B157" t="str">
            <v>1ER PISO</v>
          </cell>
        </row>
        <row r="158">
          <cell r="B158" t="str">
            <v>S-1H</v>
          </cell>
        </row>
        <row r="159">
          <cell r="B159" t="str">
            <v>UNIDAD DE SALUD AMBIENTAL 102/V-10</v>
          </cell>
          <cell r="C159">
            <v>2</v>
          </cell>
          <cell r="E159">
            <v>1.2</v>
          </cell>
          <cell r="F159">
            <v>2</v>
          </cell>
          <cell r="G159">
            <v>4.8</v>
          </cell>
        </row>
        <row r="161">
          <cell r="B161" t="str">
            <v>S-1D</v>
          </cell>
        </row>
        <row r="162">
          <cell r="B162" t="str">
            <v>SECRETARIA 114/V-10</v>
          </cell>
          <cell r="C162">
            <v>1</v>
          </cell>
          <cell r="E162">
            <v>1.2</v>
          </cell>
          <cell r="F162">
            <v>2</v>
          </cell>
          <cell r="G162">
            <v>2.4</v>
          </cell>
        </row>
        <row r="163">
          <cell r="B163" t="str">
            <v>JEFATURA 115/V-10</v>
          </cell>
          <cell r="C163">
            <v>1</v>
          </cell>
          <cell r="E163">
            <v>1.2</v>
          </cell>
          <cell r="F163">
            <v>2</v>
          </cell>
          <cell r="G163">
            <v>2.4</v>
          </cell>
        </row>
        <row r="165">
          <cell r="B165" t="str">
            <v>1ER PISO</v>
          </cell>
        </row>
        <row r="166">
          <cell r="B166" t="str">
            <v>S-1C</v>
          </cell>
        </row>
        <row r="167">
          <cell r="B167" t="str">
            <v>CONSULT. ODON. GENERAL + RADIOG.117/V-10A</v>
          </cell>
          <cell r="C167">
            <v>1</v>
          </cell>
          <cell r="E167">
            <v>1.2</v>
          </cell>
          <cell r="F167">
            <v>4</v>
          </cell>
          <cell r="G167">
            <v>4.8</v>
          </cell>
        </row>
        <row r="168">
          <cell r="B168" t="str">
            <v>CONSEJERIA Y PREVENCION DEL CANCER 121/V-10A</v>
          </cell>
          <cell r="C168">
            <v>1</v>
          </cell>
          <cell r="E168">
            <v>1.2</v>
          </cell>
          <cell r="F168">
            <v>4</v>
          </cell>
          <cell r="G168">
            <v>4.8</v>
          </cell>
        </row>
        <row r="169">
          <cell r="B169" t="str">
            <v>CONSULT.DE MEDICINA INTERNA 123/V-10A</v>
          </cell>
          <cell r="C169">
            <v>1</v>
          </cell>
          <cell r="E169">
            <v>1.2</v>
          </cell>
          <cell r="F169">
            <v>4</v>
          </cell>
          <cell r="G169">
            <v>4.8</v>
          </cell>
        </row>
        <row r="170">
          <cell r="B170" t="str">
            <v>CONSULT.DE CIRUGIA GENERAL Y DE ANEST. 125/V-10A</v>
          </cell>
          <cell r="C170">
            <v>1</v>
          </cell>
          <cell r="E170">
            <v>1.2</v>
          </cell>
          <cell r="F170">
            <v>4</v>
          </cell>
          <cell r="G170">
            <v>4.8</v>
          </cell>
        </row>
        <row r="172">
          <cell r="B172" t="str">
            <v>S-1D</v>
          </cell>
        </row>
        <row r="173">
          <cell r="B173" t="str">
            <v>SECRETARIA 118/V-10A</v>
          </cell>
          <cell r="C173">
            <v>1</v>
          </cell>
          <cell r="E173">
            <v>1.2</v>
          </cell>
          <cell r="F173">
            <v>4</v>
          </cell>
          <cell r="G173">
            <v>4.8</v>
          </cell>
        </row>
        <row r="175">
          <cell r="B175" t="str">
            <v>2DO PISO</v>
          </cell>
        </row>
        <row r="176">
          <cell r="B176" t="str">
            <v>S-2C</v>
          </cell>
        </row>
        <row r="177">
          <cell r="B177" t="str">
            <v xml:space="preserve">SALA DE INMUNIZACIONES 219/V-10A </v>
          </cell>
          <cell r="C177">
            <v>1</v>
          </cell>
          <cell r="E177">
            <v>1.2</v>
          </cell>
          <cell r="F177">
            <v>4</v>
          </cell>
          <cell r="G177">
            <v>4.8</v>
          </cell>
        </row>
        <row r="178">
          <cell r="B178" t="str">
            <v>TELECONSULTORIO 217/V-10A</v>
          </cell>
          <cell r="C178">
            <v>1</v>
          </cell>
          <cell r="E178">
            <v>1.2</v>
          </cell>
          <cell r="F178">
            <v>4</v>
          </cell>
          <cell r="G178">
            <v>4.8</v>
          </cell>
        </row>
        <row r="179">
          <cell r="B179" t="str">
            <v>CONSULTORIO DE ESTIMULACION TEMPRANA 216/V-10A</v>
          </cell>
          <cell r="C179">
            <v>1</v>
          </cell>
          <cell r="E179">
            <v>1.2</v>
          </cell>
          <cell r="F179">
            <v>4</v>
          </cell>
          <cell r="G179">
            <v>4.8</v>
          </cell>
        </row>
        <row r="180">
          <cell r="B180" t="str">
            <v>SALA DE ATENCION EXTRAMURAL 213/V-10A</v>
          </cell>
          <cell r="C180">
            <v>1</v>
          </cell>
          <cell r="E180">
            <v>1.2</v>
          </cell>
          <cell r="F180">
            <v>4</v>
          </cell>
          <cell r="G180">
            <v>4.8</v>
          </cell>
        </row>
        <row r="184">
          <cell r="A184" t="str">
            <v>ITEM</v>
          </cell>
          <cell r="B184" t="str">
            <v>DESCRIPCION</v>
          </cell>
          <cell r="C184" t="str">
            <v>Cantid.</v>
          </cell>
          <cell r="D184" t="str">
            <v xml:space="preserve">LARGO </v>
          </cell>
          <cell r="E184" t="str">
            <v>ALTO</v>
          </cell>
          <cell r="F184" t="str">
            <v>ANCHO</v>
          </cell>
          <cell r="G184" t="str">
            <v>PARCIAL</v>
          </cell>
          <cell r="H184" t="str">
            <v>TOTAL</v>
          </cell>
          <cell r="I184" t="str">
            <v>UND</v>
          </cell>
        </row>
        <row r="185">
          <cell r="A185" t="e">
            <v>#REF!</v>
          </cell>
          <cell r="B185" t="e">
            <v>#REF!</v>
          </cell>
          <cell r="H185">
            <v>95.999999999999972</v>
          </cell>
          <cell r="I185" t="e">
            <v>#REF!</v>
          </cell>
        </row>
        <row r="186">
          <cell r="B186" t="str">
            <v>1ER PISO</v>
          </cell>
        </row>
        <row r="187">
          <cell r="B187" t="str">
            <v>S-1C</v>
          </cell>
        </row>
        <row r="188">
          <cell r="B188" t="str">
            <v>CONSULT. ODON. GENERAL + RADIOG.117/V-10A</v>
          </cell>
          <cell r="C188">
            <v>1</v>
          </cell>
          <cell r="E188">
            <v>1.2</v>
          </cell>
          <cell r="F188">
            <v>4</v>
          </cell>
          <cell r="G188">
            <v>4.8</v>
          </cell>
        </row>
        <row r="189">
          <cell r="B189" t="str">
            <v>CONSEJERIA Y PREVENCION DEL CANCER 121/V-10A</v>
          </cell>
          <cell r="C189">
            <v>1</v>
          </cell>
          <cell r="E189">
            <v>1.2</v>
          </cell>
          <cell r="F189">
            <v>4</v>
          </cell>
          <cell r="G189">
            <v>4.8</v>
          </cell>
        </row>
        <row r="190">
          <cell r="B190" t="str">
            <v>CONSULT.DE MEDICINA INTERNA 123/V-10A</v>
          </cell>
          <cell r="C190">
            <v>1</v>
          </cell>
          <cell r="E190">
            <v>1.2</v>
          </cell>
          <cell r="F190">
            <v>4</v>
          </cell>
          <cell r="G190">
            <v>4.8</v>
          </cell>
        </row>
        <row r="191">
          <cell r="B191" t="str">
            <v>CONSULT.DE CIRUGIA GENERAL Y DE ANEST. 125/V-10A</v>
          </cell>
          <cell r="C191">
            <v>1</v>
          </cell>
          <cell r="E191">
            <v>1.2</v>
          </cell>
          <cell r="F191">
            <v>4</v>
          </cell>
          <cell r="G191">
            <v>4.8</v>
          </cell>
        </row>
        <row r="193">
          <cell r="B193" t="str">
            <v>S-1D</v>
          </cell>
        </row>
        <row r="194">
          <cell r="B194" t="str">
            <v>SECRETARIA 118/V-10A</v>
          </cell>
          <cell r="C194">
            <v>1</v>
          </cell>
          <cell r="E194">
            <v>1.2</v>
          </cell>
          <cell r="F194">
            <v>4</v>
          </cell>
          <cell r="G194">
            <v>4.8</v>
          </cell>
        </row>
        <row r="196">
          <cell r="B196" t="str">
            <v>2DO PISO</v>
          </cell>
        </row>
        <row r="197">
          <cell r="B197" t="str">
            <v>S-2C</v>
          </cell>
        </row>
        <row r="198">
          <cell r="B198" t="str">
            <v xml:space="preserve">SALA DE INMUNIZACIONES 219/V-10A </v>
          </cell>
          <cell r="C198">
            <v>1</v>
          </cell>
          <cell r="E198">
            <v>1.2</v>
          </cell>
          <cell r="F198">
            <v>4</v>
          </cell>
          <cell r="G198">
            <v>4.8</v>
          </cell>
        </row>
        <row r="199">
          <cell r="B199" t="str">
            <v>TELECONSULTORIO 217/V-10A</v>
          </cell>
          <cell r="C199">
            <v>1</v>
          </cell>
          <cell r="E199">
            <v>1.2</v>
          </cell>
          <cell r="F199">
            <v>4</v>
          </cell>
          <cell r="G199">
            <v>4.8</v>
          </cell>
        </row>
        <row r="200">
          <cell r="B200" t="str">
            <v>CONSULTORIO DE ESTIMULACION TEMPRANA 216/V-10A</v>
          </cell>
          <cell r="C200">
            <v>1</v>
          </cell>
          <cell r="E200">
            <v>1.2</v>
          </cell>
          <cell r="F200">
            <v>4</v>
          </cell>
          <cell r="G200">
            <v>4.8</v>
          </cell>
        </row>
        <row r="201">
          <cell r="B201" t="str">
            <v>SALA DE ATENCION EXTRAMURAL 213/V-10A</v>
          </cell>
          <cell r="C201">
            <v>1</v>
          </cell>
          <cell r="E201">
            <v>1.2</v>
          </cell>
          <cell r="F201">
            <v>4</v>
          </cell>
          <cell r="G201">
            <v>4.8</v>
          </cell>
        </row>
        <row r="203">
          <cell r="B203" t="str">
            <v>S-2B</v>
          </cell>
        </row>
        <row r="204">
          <cell r="B204" t="str">
            <v>SALA DE REUNIONES 207/V-10A</v>
          </cell>
          <cell r="C204">
            <v>1</v>
          </cell>
          <cell r="E204">
            <v>1.2</v>
          </cell>
          <cell r="F204">
            <v>4</v>
          </cell>
          <cell r="G204">
            <v>4.8</v>
          </cell>
        </row>
        <row r="206">
          <cell r="B206" t="str">
            <v>S-2K</v>
          </cell>
        </row>
        <row r="207">
          <cell r="B207" t="str">
            <v>SALA DE ESPERA 201/V-10A</v>
          </cell>
          <cell r="C207">
            <v>1</v>
          </cell>
          <cell r="E207">
            <v>1.2</v>
          </cell>
          <cell r="F207">
            <v>4</v>
          </cell>
          <cell r="G207">
            <v>4.8</v>
          </cell>
        </row>
        <row r="209">
          <cell r="B209" t="str">
            <v>3ER PISO</v>
          </cell>
        </row>
        <row r="210">
          <cell r="B210" t="str">
            <v>S-3A</v>
          </cell>
        </row>
        <row r="211">
          <cell r="B211" t="str">
            <v>CORREDOR TECNICO ASCENSORES 303/V-10A</v>
          </cell>
          <cell r="C211">
            <v>1</v>
          </cell>
          <cell r="E211">
            <v>1.2</v>
          </cell>
          <cell r="F211">
            <v>4</v>
          </cell>
          <cell r="G211">
            <v>4.8</v>
          </cell>
        </row>
        <row r="213">
          <cell r="B213" t="str">
            <v>S-3B</v>
          </cell>
        </row>
        <row r="214">
          <cell r="B214" t="str">
            <v>SALA DE HOSP.PRE ESCOLAR 2 CAMAS 335/V-10A</v>
          </cell>
          <cell r="C214">
            <v>1</v>
          </cell>
          <cell r="E214">
            <v>1.2</v>
          </cell>
          <cell r="F214">
            <v>4</v>
          </cell>
          <cell r="G214">
            <v>4.8</v>
          </cell>
        </row>
        <row r="215">
          <cell r="B215" t="str">
            <v>SALA DE HOSP. ADULTOS MUJERES DE 2 CAMAS N°2/V-10A</v>
          </cell>
          <cell r="C215">
            <v>1</v>
          </cell>
          <cell r="E215">
            <v>1.2</v>
          </cell>
          <cell r="F215">
            <v>4</v>
          </cell>
          <cell r="G215">
            <v>4.8</v>
          </cell>
        </row>
        <row r="216">
          <cell r="B216" t="str">
            <v>SALA DE HOSP. ADULTOS MUEJRES DE 2 CAMAS N°4/V-10A</v>
          </cell>
          <cell r="C216">
            <v>1</v>
          </cell>
          <cell r="E216">
            <v>1.2</v>
          </cell>
          <cell r="F216">
            <v>4</v>
          </cell>
          <cell r="G216">
            <v>4.8</v>
          </cell>
        </row>
        <row r="217">
          <cell r="B217" t="str">
            <v>SALA DE HOSP. ADULTOS VARONES DE 2 CAMAS N°1/V-10A</v>
          </cell>
          <cell r="C217">
            <v>1</v>
          </cell>
          <cell r="E217">
            <v>1.2</v>
          </cell>
          <cell r="F217">
            <v>4</v>
          </cell>
          <cell r="G217">
            <v>4.8</v>
          </cell>
        </row>
        <row r="219">
          <cell r="B219" t="str">
            <v>S-3C</v>
          </cell>
        </row>
        <row r="220">
          <cell r="B220" t="str">
            <v>LACTARIO 362/V-10A</v>
          </cell>
          <cell r="C220">
            <v>1</v>
          </cell>
          <cell r="E220">
            <v>1.2</v>
          </cell>
          <cell r="F220">
            <v>4</v>
          </cell>
          <cell r="G220">
            <v>4.8</v>
          </cell>
        </row>
        <row r="221">
          <cell r="B221" t="str">
            <v>SALA DE HOSP.GINECOLOGIA 2 CAMAS N°2/10A</v>
          </cell>
          <cell r="C221">
            <v>1</v>
          </cell>
          <cell r="E221">
            <v>1.2</v>
          </cell>
          <cell r="F221">
            <v>4</v>
          </cell>
          <cell r="G221">
            <v>4.8</v>
          </cell>
        </row>
        <row r="222">
          <cell r="B222" t="str">
            <v>SALA DE HOSP.ADULTOS VARONES DE 2 CAMAS N°4/10A</v>
          </cell>
          <cell r="C222">
            <v>1</v>
          </cell>
          <cell r="E222">
            <v>1.2</v>
          </cell>
          <cell r="F222">
            <v>4</v>
          </cell>
          <cell r="G222">
            <v>4.8</v>
          </cell>
        </row>
        <row r="223">
          <cell r="B223" t="str">
            <v>SALA DE HOSP.ADULTOS VARONES DE 2 CAMAS N°2/V-10A</v>
          </cell>
          <cell r="C223">
            <v>1</v>
          </cell>
          <cell r="E223">
            <v>1.2</v>
          </cell>
          <cell r="F223">
            <v>4</v>
          </cell>
          <cell r="G223">
            <v>4.8</v>
          </cell>
        </row>
        <row r="227">
          <cell r="A227" t="str">
            <v>01.08.03</v>
          </cell>
          <cell r="B227" t="str">
            <v xml:space="preserve">      BARANDAS METALICAS</v>
          </cell>
        </row>
        <row r="229">
          <cell r="A229" t="str">
            <v>ITEM</v>
          </cell>
          <cell r="B229" t="str">
            <v>DESCRIPCION</v>
          </cell>
          <cell r="C229" t="str">
            <v>Cantid.</v>
          </cell>
          <cell r="D229" t="str">
            <v xml:space="preserve">LARGO </v>
          </cell>
          <cell r="E229" t="str">
            <v>ALTO</v>
          </cell>
          <cell r="F229" t="str">
            <v>ANCHO</v>
          </cell>
          <cell r="G229" t="str">
            <v>PARCIAL</v>
          </cell>
          <cell r="H229" t="str">
            <v>TOTAL</v>
          </cell>
          <cell r="I229" t="str">
            <v>UND</v>
          </cell>
        </row>
        <row r="230">
          <cell r="A230" t="e">
            <v>#REF!</v>
          </cell>
          <cell r="B230" t="e">
            <v>#REF!</v>
          </cell>
          <cell r="H230">
            <v>95.10499999999999</v>
          </cell>
          <cell r="I230" t="e">
            <v>#REF!</v>
          </cell>
        </row>
        <row r="231">
          <cell r="A231" t="str">
            <v>VER PLANOS - (DE -01 DETALLE DE ESCALERA /  DE -02 DETALLE DE ESCALERA)</v>
          </cell>
        </row>
        <row r="232">
          <cell r="B232" t="str">
            <v>ESCALERA 1</v>
          </cell>
          <cell r="C232">
            <v>1</v>
          </cell>
          <cell r="D232">
            <v>47.55</v>
          </cell>
          <cell r="G232">
            <v>47.55</v>
          </cell>
        </row>
        <row r="233">
          <cell r="B233" t="str">
            <v>ESCALERA 2</v>
          </cell>
          <cell r="C233">
            <v>1</v>
          </cell>
          <cell r="D233">
            <v>47.555</v>
          </cell>
          <cell r="G233">
            <v>47.555</v>
          </cell>
        </row>
        <row r="236">
          <cell r="A236" t="str">
            <v>ITEM</v>
          </cell>
          <cell r="B236" t="str">
            <v>DESCRIPCION</v>
          </cell>
          <cell r="C236" t="str">
            <v>Cantid.</v>
          </cell>
          <cell r="D236" t="str">
            <v xml:space="preserve">LARGO </v>
          </cell>
          <cell r="E236" t="str">
            <v>ALTO</v>
          </cell>
          <cell r="F236" t="str">
            <v>ANCHO</v>
          </cell>
          <cell r="G236" t="str">
            <v>PARCIAL</v>
          </cell>
          <cell r="H236" t="str">
            <v>TOTAL</v>
          </cell>
          <cell r="I236" t="str">
            <v>UND</v>
          </cell>
        </row>
        <row r="237">
          <cell r="A237" t="e">
            <v>#REF!</v>
          </cell>
          <cell r="B237" t="e">
            <v>#REF!</v>
          </cell>
          <cell r="H237">
            <v>110.64</v>
          </cell>
          <cell r="I237" t="e">
            <v>#REF!</v>
          </cell>
        </row>
        <row r="238">
          <cell r="B238" t="str">
            <v>PRIMER PISO</v>
          </cell>
        </row>
        <row r="239">
          <cell r="B239" t="str">
            <v>CUARTO DE BOMBAS - 136</v>
          </cell>
          <cell r="C239">
            <v>1</v>
          </cell>
          <cell r="D239">
            <v>110.64</v>
          </cell>
          <cell r="G239">
            <v>110.64</v>
          </cell>
        </row>
        <row r="242">
          <cell r="A242" t="str">
            <v>ITEM</v>
          </cell>
          <cell r="B242" t="str">
            <v>DESCRIPCION</v>
          </cell>
          <cell r="C242" t="str">
            <v>Cantid.</v>
          </cell>
          <cell r="D242" t="str">
            <v xml:space="preserve">LARGO </v>
          </cell>
          <cell r="E242" t="str">
            <v>ALTO</v>
          </cell>
          <cell r="F242" t="str">
            <v>ANCHO</v>
          </cell>
          <cell r="G242" t="str">
            <v>PARCIAL</v>
          </cell>
          <cell r="H242" t="str">
            <v>TOTAL</v>
          </cell>
          <cell r="I242" t="str">
            <v>UND</v>
          </cell>
        </row>
        <row r="243">
          <cell r="A243" t="e">
            <v>#REF!</v>
          </cell>
          <cell r="B243" t="e">
            <v>#REF!</v>
          </cell>
          <cell r="H243">
            <v>110.64</v>
          </cell>
          <cell r="I243" t="e">
            <v>#REF!</v>
          </cell>
        </row>
        <row r="244">
          <cell r="B244" t="str">
            <v>PRIMER PISO</v>
          </cell>
        </row>
        <row r="245">
          <cell r="B245" t="str">
            <v>CUARTO DE BOMBAS - 136</v>
          </cell>
          <cell r="C245">
            <v>1</v>
          </cell>
          <cell r="D245">
            <v>110.64</v>
          </cell>
          <cell r="G245">
            <v>110.64</v>
          </cell>
        </row>
        <row r="248">
          <cell r="A248" t="str">
            <v>ITEM</v>
          </cell>
          <cell r="B248" t="str">
            <v>DESCRIPCION</v>
          </cell>
          <cell r="C248" t="str">
            <v>Cantid.</v>
          </cell>
          <cell r="D248" t="str">
            <v xml:space="preserve">LARGO </v>
          </cell>
          <cell r="E248" t="str">
            <v>ALTO</v>
          </cell>
          <cell r="F248" t="str">
            <v>ANCHO</v>
          </cell>
          <cell r="G248" t="str">
            <v>PARCIAL</v>
          </cell>
          <cell r="H248" t="str">
            <v>TOTAL</v>
          </cell>
          <cell r="I248" t="str">
            <v>UND</v>
          </cell>
        </row>
        <row r="249">
          <cell r="A249" t="e">
            <v>#REF!</v>
          </cell>
          <cell r="B249" t="e">
            <v>#REF!</v>
          </cell>
          <cell r="H249">
            <v>214.3</v>
          </cell>
          <cell r="I249" t="e">
            <v>#REF!</v>
          </cell>
        </row>
        <row r="250">
          <cell r="A250" t="str">
            <v>VER PLANOS - (DE -01 DETALLE DE ESCALERA /  DE -02 DETALLE DE ESCALERA)</v>
          </cell>
        </row>
        <row r="251">
          <cell r="B251" t="str">
            <v>ESCALERA 1</v>
          </cell>
          <cell r="C251">
            <v>1</v>
          </cell>
          <cell r="D251">
            <v>107.15</v>
          </cell>
          <cell r="G251">
            <v>107.15</v>
          </cell>
        </row>
        <row r="252">
          <cell r="B252" t="str">
            <v>ESCALERA 2</v>
          </cell>
          <cell r="C252">
            <v>1</v>
          </cell>
          <cell r="D252">
            <v>107.15</v>
          </cell>
          <cell r="G252">
            <v>107.15</v>
          </cell>
        </row>
        <row r="255">
          <cell r="A255" t="str">
            <v>ITEM</v>
          </cell>
          <cell r="B255" t="str">
            <v>DESCRIPCION</v>
          </cell>
          <cell r="C255" t="str">
            <v>Cantid.</v>
          </cell>
          <cell r="D255" t="str">
            <v xml:space="preserve">LARGO </v>
          </cell>
          <cell r="E255" t="str">
            <v>ALTO</v>
          </cell>
          <cell r="F255" t="str">
            <v>ANCHO</v>
          </cell>
          <cell r="G255" t="str">
            <v>PARCIAL</v>
          </cell>
          <cell r="H255" t="str">
            <v>TOTAL</v>
          </cell>
          <cell r="I255" t="str">
            <v>UND</v>
          </cell>
        </row>
        <row r="256">
          <cell r="A256" t="e">
            <v>#REF!</v>
          </cell>
          <cell r="B256" t="e">
            <v>#REF!</v>
          </cell>
          <cell r="H256">
            <v>214.3</v>
          </cell>
          <cell r="I256" t="e">
            <v>#REF!</v>
          </cell>
        </row>
        <row r="257">
          <cell r="A257" t="str">
            <v>VER PLANOS - (DE -01 DETALLE DE ESCALERA /  DE -02 DETALLE DE ESCALERA)</v>
          </cell>
        </row>
        <row r="258">
          <cell r="B258" t="str">
            <v>ESCALERA 1</v>
          </cell>
          <cell r="C258">
            <v>1</v>
          </cell>
          <cell r="D258">
            <v>107.15</v>
          </cell>
          <cell r="G258">
            <v>107.15</v>
          </cell>
        </row>
        <row r="259">
          <cell r="B259" t="str">
            <v>ESCALERA 2</v>
          </cell>
          <cell r="C259">
            <v>1</v>
          </cell>
          <cell r="D259">
            <v>107.15</v>
          </cell>
          <cell r="G259">
            <v>107.15</v>
          </cell>
        </row>
        <row r="262">
          <cell r="A262" t="str">
            <v>ITEM</v>
          </cell>
          <cell r="B262" t="str">
            <v>DESCRIPCION</v>
          </cell>
          <cell r="C262" t="str">
            <v>Cantid.</v>
          </cell>
          <cell r="D262" t="str">
            <v xml:space="preserve">LARGO </v>
          </cell>
          <cell r="E262" t="str">
            <v>ALTO</v>
          </cell>
          <cell r="F262" t="str">
            <v>ANCHO</v>
          </cell>
          <cell r="G262" t="str">
            <v>PARCIAL</v>
          </cell>
          <cell r="H262" t="str">
            <v>TOTAL</v>
          </cell>
          <cell r="I262" t="str">
            <v>UND</v>
          </cell>
        </row>
        <row r="263">
          <cell r="A263" t="str">
            <v>01.08.03.06</v>
          </cell>
          <cell r="B263" t="str">
            <v>AGARRADERA PARA DISCAPACITADOS EN SS.HH. ; Ø = 2"</v>
          </cell>
          <cell r="H263">
            <v>214.3</v>
          </cell>
          <cell r="I263" t="str">
            <v>und</v>
          </cell>
        </row>
        <row r="264">
          <cell r="A264" t="str">
            <v>VER PLANOS - (DE -01 DETALLE DE ESCALERA /  DE -02 DETALLE DE ESCALERA)</v>
          </cell>
        </row>
        <row r="265">
          <cell r="B265" t="str">
            <v>ESCALERA 1</v>
          </cell>
          <cell r="C265">
            <v>1</v>
          </cell>
          <cell r="D265">
            <v>107.15</v>
          </cell>
          <cell r="G265">
            <v>107.15</v>
          </cell>
        </row>
        <row r="266">
          <cell r="B266" t="str">
            <v>ESCALERA 2</v>
          </cell>
          <cell r="C266">
            <v>1</v>
          </cell>
          <cell r="D266">
            <v>107.15</v>
          </cell>
          <cell r="G266">
            <v>107.15</v>
          </cell>
        </row>
        <row r="269">
          <cell r="A269" t="str">
            <v>ITEM</v>
          </cell>
          <cell r="B269" t="str">
            <v>DESCRIPCION</v>
          </cell>
          <cell r="C269" t="str">
            <v>Cantid.</v>
          </cell>
          <cell r="D269" t="str">
            <v xml:space="preserve">LARGO </v>
          </cell>
          <cell r="E269" t="str">
            <v>ALTO</v>
          </cell>
          <cell r="F269" t="str">
            <v>ANCHO</v>
          </cell>
          <cell r="G269" t="str">
            <v>PARCIAL</v>
          </cell>
          <cell r="H269" t="str">
            <v>TOTAL</v>
          </cell>
          <cell r="I269" t="str">
            <v>UND</v>
          </cell>
        </row>
        <row r="270">
          <cell r="A270" t="e">
            <v>#REF!</v>
          </cell>
          <cell r="B270" t="e">
            <v>#REF!</v>
          </cell>
          <cell r="H270">
            <v>214.3</v>
          </cell>
          <cell r="I270" t="e">
            <v>#REF!</v>
          </cell>
        </row>
        <row r="271">
          <cell r="A271" t="str">
            <v>VER PLANOS - (DE -01 DETALLE DE ESCALERA /  DE -02 DETALLE DE ESCALERA)</v>
          </cell>
        </row>
        <row r="272">
          <cell r="B272" t="str">
            <v>ESCALERA 1</v>
          </cell>
          <cell r="C272">
            <v>1</v>
          </cell>
          <cell r="D272">
            <v>107.15</v>
          </cell>
          <cell r="G272">
            <v>107.15</v>
          </cell>
        </row>
        <row r="273">
          <cell r="B273" t="str">
            <v>ESCALERA 2</v>
          </cell>
          <cell r="C273">
            <v>1</v>
          </cell>
          <cell r="D273">
            <v>107.15</v>
          </cell>
          <cell r="G273">
            <v>107.15</v>
          </cell>
        </row>
        <row r="276">
          <cell r="A276" t="str">
            <v>ITEM</v>
          </cell>
          <cell r="B276" t="str">
            <v>DESCRIPCION</v>
          </cell>
          <cell r="C276" t="str">
            <v>Cantid.</v>
          </cell>
          <cell r="D276" t="str">
            <v xml:space="preserve">LARGO </v>
          </cell>
          <cell r="E276" t="str">
            <v>ALTO</v>
          </cell>
          <cell r="F276" t="str">
            <v>ANCHO</v>
          </cell>
          <cell r="G276" t="str">
            <v>PARCIAL</v>
          </cell>
          <cell r="H276" t="str">
            <v>TOTAL</v>
          </cell>
          <cell r="I276" t="str">
            <v>UND</v>
          </cell>
        </row>
        <row r="277">
          <cell r="A277" t="e">
            <v>#REF!</v>
          </cell>
          <cell r="B277" t="e">
            <v>#REF!</v>
          </cell>
          <cell r="H277">
            <v>214.3</v>
          </cell>
          <cell r="I277" t="e">
            <v>#REF!</v>
          </cell>
        </row>
        <row r="278">
          <cell r="A278" t="str">
            <v>VER PLANOS - (DE -01 DETALLE DE ESCALERA /  DE -02 DETALLE DE ESCALERA)</v>
          </cell>
        </row>
        <row r="279">
          <cell r="B279" t="str">
            <v>ESCALERA 1</v>
          </cell>
          <cell r="C279">
            <v>1</v>
          </cell>
          <cell r="D279">
            <v>107.15</v>
          </cell>
          <cell r="G279">
            <v>107.15</v>
          </cell>
        </row>
        <row r="280">
          <cell r="B280" t="str">
            <v>ESCALERA 2</v>
          </cell>
          <cell r="C280">
            <v>1</v>
          </cell>
          <cell r="D280">
            <v>107.15</v>
          </cell>
          <cell r="G280">
            <v>107.15</v>
          </cell>
        </row>
        <row r="283">
          <cell r="A283" t="str">
            <v>ITEM</v>
          </cell>
          <cell r="B283" t="str">
            <v>DESCRIPCION</v>
          </cell>
          <cell r="C283" t="str">
            <v>Cantid.</v>
          </cell>
          <cell r="D283" t="str">
            <v xml:space="preserve">LARGO </v>
          </cell>
          <cell r="E283" t="str">
            <v>ALTO</v>
          </cell>
          <cell r="F283" t="str">
            <v>ANCHO</v>
          </cell>
          <cell r="G283" t="str">
            <v>PARCIAL</v>
          </cell>
          <cell r="H283" t="str">
            <v>TOTAL</v>
          </cell>
          <cell r="I283" t="str">
            <v>UND</v>
          </cell>
        </row>
        <row r="284">
          <cell r="A284" t="e">
            <v>#REF!</v>
          </cell>
          <cell r="B284" t="e">
            <v>#REF!</v>
          </cell>
          <cell r="H284">
            <v>214.3</v>
          </cell>
          <cell r="I284" t="e">
            <v>#REF!</v>
          </cell>
        </row>
        <row r="285">
          <cell r="A285" t="str">
            <v>VER PLANOS - (DE -01 DETALLE DE ESCALERA /  DE -02 DETALLE DE ESCALERA)</v>
          </cell>
        </row>
        <row r="286">
          <cell r="B286" t="str">
            <v>ESCALERA 1</v>
          </cell>
          <cell r="C286">
            <v>1</v>
          </cell>
          <cell r="D286">
            <v>107.15</v>
          </cell>
          <cell r="G286">
            <v>107.15</v>
          </cell>
        </row>
        <row r="287">
          <cell r="B287" t="str">
            <v>ESCALERA 2</v>
          </cell>
          <cell r="C287">
            <v>1</v>
          </cell>
          <cell r="D287">
            <v>107.15</v>
          </cell>
          <cell r="G287">
            <v>107.15</v>
          </cell>
        </row>
        <row r="290">
          <cell r="A290" t="str">
            <v>01.08.04</v>
          </cell>
          <cell r="B290" t="str">
            <v>CERCOS DE FIERRO</v>
          </cell>
        </row>
        <row r="293">
          <cell r="A293" t="str">
            <v>ITEM</v>
          </cell>
          <cell r="B293" t="str">
            <v>DESCRIPCION</v>
          </cell>
          <cell r="C293" t="str">
            <v>Cantid.</v>
          </cell>
          <cell r="D293" t="str">
            <v xml:space="preserve">LARGO </v>
          </cell>
          <cell r="E293" t="str">
            <v>ALTO</v>
          </cell>
          <cell r="F293" t="str">
            <v>ANCHO</v>
          </cell>
          <cell r="G293" t="str">
            <v>PARCIAL</v>
          </cell>
          <cell r="H293" t="str">
            <v>TOTAL</v>
          </cell>
          <cell r="I293" t="str">
            <v>UND</v>
          </cell>
        </row>
        <row r="294">
          <cell r="A294" t="str">
            <v>01.08.04.01</v>
          </cell>
          <cell r="B294" t="str">
            <v>CERCO METALICO CON TUBO DE FIERRO DE 1 1/ 2"x 4" E=2.4mm Y TUBO DE FIERRO 4" x 4" E=2.4mm</v>
          </cell>
          <cell r="H294">
            <v>180</v>
          </cell>
          <cell r="I294" t="str">
            <v>ml</v>
          </cell>
        </row>
        <row r="295">
          <cell r="A295" t="str">
            <v>VER PLANOS - (DT-01)</v>
          </cell>
        </row>
        <row r="296">
          <cell r="B296" t="str">
            <v>TRAMO 1</v>
          </cell>
          <cell r="C296">
            <v>1</v>
          </cell>
          <cell r="D296">
            <v>180</v>
          </cell>
          <cell r="E296" t="str">
            <v xml:space="preserve"> </v>
          </cell>
          <cell r="G296">
            <v>180</v>
          </cell>
        </row>
        <row r="300">
          <cell r="A300" t="e">
            <v>#REF!</v>
          </cell>
          <cell r="B300" t="e">
            <v>#REF!</v>
          </cell>
        </row>
        <row r="302">
          <cell r="A302" t="str">
            <v>ITEM</v>
          </cell>
          <cell r="B302" t="str">
            <v>DESCRIPCION</v>
          </cell>
          <cell r="C302" t="str">
            <v>Cantid.</v>
          </cell>
          <cell r="D302" t="str">
            <v xml:space="preserve">LARGO </v>
          </cell>
          <cell r="E302" t="str">
            <v>ALTO</v>
          </cell>
          <cell r="F302" t="str">
            <v>ANCHO</v>
          </cell>
          <cell r="G302" t="str">
            <v>PARCIAL</v>
          </cell>
          <cell r="H302" t="str">
            <v>TOTAL</v>
          </cell>
          <cell r="I302" t="str">
            <v>UND</v>
          </cell>
        </row>
        <row r="303">
          <cell r="A303" t="e">
            <v>#REF!</v>
          </cell>
          <cell r="B303" t="e">
            <v>#REF!</v>
          </cell>
          <cell r="H303">
            <v>1</v>
          </cell>
          <cell r="I303" t="e">
            <v>#REF!</v>
          </cell>
        </row>
        <row r="307">
          <cell r="B307" t="str">
            <v>GENERAL</v>
          </cell>
          <cell r="C307">
            <v>1</v>
          </cell>
          <cell r="G307">
            <v>1</v>
          </cell>
        </row>
        <row r="311">
          <cell r="A311" t="str">
            <v>ITEM</v>
          </cell>
          <cell r="B311" t="str">
            <v>DESCRIPCION</v>
          </cell>
          <cell r="C311" t="str">
            <v>Cantid.</v>
          </cell>
          <cell r="D311" t="str">
            <v xml:space="preserve">LARGO </v>
          </cell>
          <cell r="E311" t="str">
            <v>ALTO</v>
          </cell>
          <cell r="F311" t="str">
            <v>ANCHO</v>
          </cell>
          <cell r="G311" t="str">
            <v>PARCIAL</v>
          </cell>
          <cell r="H311" t="str">
            <v>TOTAL</v>
          </cell>
          <cell r="I311" t="str">
            <v>UND</v>
          </cell>
        </row>
        <row r="312">
          <cell r="A312" t="e">
            <v>#REF!</v>
          </cell>
          <cell r="B312" t="e">
            <v>#REF!</v>
          </cell>
          <cell r="H312">
            <v>1</v>
          </cell>
          <cell r="I312" t="e">
            <v>#REF!</v>
          </cell>
        </row>
        <row r="316">
          <cell r="B316" t="str">
            <v>GENERAL</v>
          </cell>
          <cell r="C316">
            <v>1</v>
          </cell>
          <cell r="G316">
            <v>1</v>
          </cell>
        </row>
        <row r="320">
          <cell r="A320" t="str">
            <v>ITEM</v>
          </cell>
          <cell r="B320" t="str">
            <v>DESCRIPCION</v>
          </cell>
          <cell r="C320" t="str">
            <v>Cantid.</v>
          </cell>
          <cell r="D320" t="str">
            <v xml:space="preserve">LARGO </v>
          </cell>
          <cell r="E320" t="str">
            <v>ALTO</v>
          </cell>
          <cell r="F320" t="str">
            <v>ANCHO</v>
          </cell>
          <cell r="G320" t="str">
            <v>PARCIAL</v>
          </cell>
          <cell r="H320" t="str">
            <v>TOTAL</v>
          </cell>
          <cell r="I320" t="str">
            <v>UND</v>
          </cell>
        </row>
        <row r="321">
          <cell r="A321" t="e">
            <v>#REF!</v>
          </cell>
          <cell r="B321" t="e">
            <v>#REF!</v>
          </cell>
          <cell r="H321">
            <v>1</v>
          </cell>
          <cell r="I321" t="e">
            <v>#REF!</v>
          </cell>
        </row>
        <row r="325">
          <cell r="B325" t="str">
            <v>GENERAL</v>
          </cell>
          <cell r="C325">
            <v>1</v>
          </cell>
          <cell r="G325">
            <v>1</v>
          </cell>
        </row>
        <row r="329">
          <cell r="A329" t="str">
            <v>01.08.06</v>
          </cell>
          <cell r="B329" t="str">
            <v xml:space="preserve">      ESTRUCTURAS ESPECIALES</v>
          </cell>
        </row>
        <row r="331">
          <cell r="A331" t="str">
            <v>ITEM</v>
          </cell>
          <cell r="B331" t="str">
            <v>DESCRIPCION</v>
          </cell>
          <cell r="C331" t="str">
            <v>Cantid.</v>
          </cell>
          <cell r="D331" t="str">
            <v xml:space="preserve">LARGO </v>
          </cell>
          <cell r="E331" t="str">
            <v>ALTO</v>
          </cell>
          <cell r="F331" t="str">
            <v>ANCHO</v>
          </cell>
          <cell r="G331" t="str">
            <v>PARCIAL</v>
          </cell>
          <cell r="H331" t="str">
            <v>TOTAL</v>
          </cell>
          <cell r="I331" t="str">
            <v>UND</v>
          </cell>
        </row>
        <row r="332">
          <cell r="A332" t="e">
            <v>#REF!</v>
          </cell>
          <cell r="B332" t="e">
            <v>#REF!</v>
          </cell>
          <cell r="H332">
            <v>4</v>
          </cell>
          <cell r="I332" t="e">
            <v>#REF!</v>
          </cell>
        </row>
        <row r="333">
          <cell r="A333" t="str">
            <v>VER PLANOS - (DT-03)</v>
          </cell>
        </row>
        <row r="334">
          <cell r="A334" t="str">
            <v>VER PLANOS - (A-01 PLANTA 1P / A-02 PLANTA 2P / A-04 PLANTA 4P) - (D-60 DETALLES VARIOS 2)</v>
          </cell>
        </row>
        <row r="336">
          <cell r="B336" t="str">
            <v>GENERSL</v>
          </cell>
          <cell r="C336">
            <v>4</v>
          </cell>
          <cell r="G336">
            <v>4</v>
          </cell>
        </row>
        <row r="342">
          <cell r="A342" t="str">
            <v>ITEM</v>
          </cell>
          <cell r="B342" t="str">
            <v>DESCRIPCION</v>
          </cell>
          <cell r="C342" t="str">
            <v>Cantid.</v>
          </cell>
          <cell r="D342" t="str">
            <v xml:space="preserve">LARGO </v>
          </cell>
          <cell r="E342" t="str">
            <v>ALTO</v>
          </cell>
          <cell r="F342" t="str">
            <v>ANCHO</v>
          </cell>
          <cell r="G342" t="str">
            <v>PARCIAL</v>
          </cell>
          <cell r="H342" t="str">
            <v>TOTAL</v>
          </cell>
          <cell r="I342" t="str">
            <v>UND</v>
          </cell>
        </row>
        <row r="343">
          <cell r="A343" t="str">
            <v>01.08.06.01</v>
          </cell>
          <cell r="B343" t="str">
            <v>REJILLA METALICA PARA CANALETA PLUVIAL</v>
          </cell>
          <cell r="H343">
            <v>285.06</v>
          </cell>
          <cell r="I343" t="str">
            <v>m</v>
          </cell>
        </row>
        <row r="344">
          <cell r="A344" t="str">
            <v>VER PLANOS - (A-02 PLANTA 2P ) - (D-60 DETALLES VARIOS 2)</v>
          </cell>
        </row>
        <row r="346">
          <cell r="B346" t="str">
            <v>EXTERIOR</v>
          </cell>
          <cell r="C346">
            <v>1</v>
          </cell>
          <cell r="D346">
            <v>285.06</v>
          </cell>
          <cell r="G346">
            <v>285.06</v>
          </cell>
        </row>
        <row r="349">
          <cell r="A349" t="str">
            <v>ITEM</v>
          </cell>
          <cell r="B349" t="str">
            <v>DESCRIPCION</v>
          </cell>
          <cell r="C349" t="str">
            <v>Cantid.</v>
          </cell>
          <cell r="D349" t="str">
            <v xml:space="preserve">LARGO </v>
          </cell>
          <cell r="E349" t="str">
            <v>ALTO</v>
          </cell>
          <cell r="F349" t="str">
            <v>ANCHO</v>
          </cell>
          <cell r="G349" t="str">
            <v>PARCIAL</v>
          </cell>
          <cell r="H349" t="str">
            <v>TOTAL</v>
          </cell>
          <cell r="I349" t="str">
            <v>UND</v>
          </cell>
        </row>
        <row r="350">
          <cell r="A350" t="e">
            <v>#REF!</v>
          </cell>
          <cell r="B350" t="e">
            <v>#REF!</v>
          </cell>
          <cell r="H350">
            <v>28.979999999999993</v>
          </cell>
          <cell r="I350" t="e">
            <v>#REF!</v>
          </cell>
        </row>
        <row r="351">
          <cell r="A351" t="str">
            <v>VER PLANOS - (A-01 PLANTA 1P / A-02 PLANTA 2P / A-03 PLANTA 3P / A-04 PLANTA 4P) - (D-46 DETALLES SS.HH. JULI)</v>
          </cell>
        </row>
        <row r="352">
          <cell r="B352" t="str">
            <v>SECTOR: (S-1A / S-1C / S-1D) - PRIMER PISO</v>
          </cell>
        </row>
        <row r="353">
          <cell r="B353" t="str">
            <v xml:space="preserve"> </v>
          </cell>
          <cell r="C353">
            <v>6</v>
          </cell>
          <cell r="D353">
            <v>0.5</v>
          </cell>
          <cell r="G353">
            <v>3</v>
          </cell>
        </row>
        <row r="354">
          <cell r="B354" t="str">
            <v xml:space="preserve"> </v>
          </cell>
          <cell r="C354" t="str">
            <v xml:space="preserve"> </v>
          </cell>
          <cell r="D354" t="str">
            <v xml:space="preserve"> </v>
          </cell>
          <cell r="G354" t="str">
            <v xml:space="preserve"> </v>
          </cell>
        </row>
        <row r="355">
          <cell r="B355" t="str">
            <v>SECTOR: (S-1G) - PRIMER PISO</v>
          </cell>
        </row>
        <row r="356">
          <cell r="B356" t="str">
            <v xml:space="preserve"> </v>
          </cell>
          <cell r="C356">
            <v>1</v>
          </cell>
          <cell r="D356">
            <v>0.5</v>
          </cell>
          <cell r="G356">
            <v>0.5</v>
          </cell>
        </row>
        <row r="357">
          <cell r="B357" t="str">
            <v>SECTOR: (S-1H) - PRIMER PISO</v>
          </cell>
        </row>
        <row r="358">
          <cell r="B358" t="str">
            <v xml:space="preserve"> </v>
          </cell>
          <cell r="C358">
            <v>1</v>
          </cell>
          <cell r="D358">
            <v>0.75</v>
          </cell>
          <cell r="G358">
            <v>0.75</v>
          </cell>
        </row>
        <row r="359">
          <cell r="B359" t="str">
            <v xml:space="preserve"> </v>
          </cell>
          <cell r="C359">
            <v>1</v>
          </cell>
          <cell r="D359">
            <v>2.15</v>
          </cell>
          <cell r="G359">
            <v>2.15</v>
          </cell>
        </row>
        <row r="360">
          <cell r="B360" t="str">
            <v xml:space="preserve"> </v>
          </cell>
          <cell r="C360">
            <v>1</v>
          </cell>
          <cell r="D360">
            <v>4.05</v>
          </cell>
          <cell r="G360">
            <v>4.05</v>
          </cell>
        </row>
        <row r="361">
          <cell r="B361" t="str">
            <v xml:space="preserve"> </v>
          </cell>
          <cell r="C361">
            <v>1</v>
          </cell>
          <cell r="D361">
            <v>2.85</v>
          </cell>
          <cell r="G361">
            <v>2.85</v>
          </cell>
        </row>
        <row r="362">
          <cell r="B362" t="str">
            <v>SECTOR: (S-1I) - PRIMER PISO</v>
          </cell>
        </row>
        <row r="363">
          <cell r="B363" t="str">
            <v xml:space="preserve"> </v>
          </cell>
          <cell r="C363">
            <v>2</v>
          </cell>
          <cell r="D363">
            <v>2.5</v>
          </cell>
          <cell r="G363">
            <v>5</v>
          </cell>
        </row>
        <row r="364">
          <cell r="B364" t="str">
            <v xml:space="preserve"> </v>
          </cell>
          <cell r="C364">
            <v>2</v>
          </cell>
          <cell r="D364">
            <v>1.2</v>
          </cell>
          <cell r="G364">
            <v>2.4</v>
          </cell>
        </row>
        <row r="365">
          <cell r="B365" t="str">
            <v xml:space="preserve"> </v>
          </cell>
          <cell r="C365">
            <v>1</v>
          </cell>
          <cell r="D365">
            <v>1.83</v>
          </cell>
          <cell r="G365">
            <v>1.83</v>
          </cell>
        </row>
        <row r="366">
          <cell r="B366" t="str">
            <v xml:space="preserve"> </v>
          </cell>
          <cell r="C366">
            <v>1</v>
          </cell>
          <cell r="D366">
            <v>0.95</v>
          </cell>
          <cell r="G366">
            <v>0.95</v>
          </cell>
        </row>
        <row r="367">
          <cell r="B367" t="str">
            <v xml:space="preserve"> </v>
          </cell>
          <cell r="C367">
            <v>4</v>
          </cell>
          <cell r="D367">
            <v>1</v>
          </cell>
          <cell r="G367">
            <v>4</v>
          </cell>
        </row>
        <row r="368">
          <cell r="B368" t="str">
            <v xml:space="preserve"> </v>
          </cell>
          <cell r="C368">
            <v>1</v>
          </cell>
          <cell r="D368">
            <v>0.5</v>
          </cell>
          <cell r="G368">
            <v>0.5</v>
          </cell>
        </row>
        <row r="369">
          <cell r="B369" t="str">
            <v xml:space="preserve"> </v>
          </cell>
          <cell r="C369">
            <v>2</v>
          </cell>
          <cell r="D369">
            <v>0.5</v>
          </cell>
          <cell r="G369">
            <v>1</v>
          </cell>
        </row>
        <row r="370">
          <cell r="B370" t="str">
            <v xml:space="preserve"> </v>
          </cell>
          <cell r="C370" t="str">
            <v xml:space="preserve"> </v>
          </cell>
          <cell r="D370" t="str">
            <v xml:space="preserve"> </v>
          </cell>
          <cell r="G370" t="str">
            <v xml:space="preserve"> </v>
          </cell>
        </row>
        <row r="373">
          <cell r="A373" t="str">
            <v>ITEM</v>
          </cell>
          <cell r="B373" t="str">
            <v>DESCRIPCION</v>
          </cell>
          <cell r="C373" t="str">
            <v>Cantid.</v>
          </cell>
          <cell r="D373" t="str">
            <v xml:space="preserve">LARGO </v>
          </cell>
          <cell r="E373" t="str">
            <v>ALTO</v>
          </cell>
          <cell r="F373" t="str">
            <v>ANCHO</v>
          </cell>
          <cell r="G373" t="str">
            <v>PARCIAL</v>
          </cell>
          <cell r="H373" t="str">
            <v>TOTAL</v>
          </cell>
          <cell r="I373" t="str">
            <v>UND</v>
          </cell>
        </row>
        <row r="374">
          <cell r="A374" t="e">
            <v>#REF!</v>
          </cell>
          <cell r="B374" t="e">
            <v>#REF!</v>
          </cell>
          <cell r="H374">
            <v>59.8</v>
          </cell>
          <cell r="I374" t="e">
            <v>#REF!</v>
          </cell>
        </row>
        <row r="375">
          <cell r="A375" t="str">
            <v>VER PLANOS - (A26-A33  PLANTA-TECHOS)  (D61-D63  PERGOLAS)  (D67-D68  MARQUESINAS)</v>
          </cell>
        </row>
        <row r="376">
          <cell r="B376" t="str">
            <v>SECTOR  S-TA</v>
          </cell>
          <cell r="D376" t="str">
            <v xml:space="preserve"> </v>
          </cell>
          <cell r="G376" t="str">
            <v xml:space="preserve"> </v>
          </cell>
        </row>
        <row r="378">
          <cell r="C378">
            <v>1</v>
          </cell>
          <cell r="D378">
            <v>59.8</v>
          </cell>
          <cell r="F378" t="str">
            <v xml:space="preserve"> </v>
          </cell>
          <cell r="G378">
            <v>59.8</v>
          </cell>
        </row>
      </sheetData>
      <sheetData sheetId="12" refreshError="1">
        <row r="15">
          <cell r="A15" t="e">
            <v>#REF!</v>
          </cell>
          <cell r="B15" t="e">
            <v>#REF!</v>
          </cell>
        </row>
        <row r="18">
          <cell r="A18" t="str">
            <v>ITEM</v>
          </cell>
          <cell r="B18" t="str">
            <v>DESCRIPCION</v>
          </cell>
          <cell r="C18" t="str">
            <v>Cantid.</v>
          </cell>
          <cell r="D18" t="str">
            <v xml:space="preserve">LARGO </v>
          </cell>
          <cell r="E18" t="str">
            <v>ALTO</v>
          </cell>
          <cell r="F18" t="str">
            <v>ANCHO</v>
          </cell>
          <cell r="G18" t="str">
            <v>PARCIAL</v>
          </cell>
          <cell r="H18" t="str">
            <v>TOTAL</v>
          </cell>
          <cell r="I18" t="str">
            <v>UND</v>
          </cell>
        </row>
        <row r="19">
          <cell r="A19" t="str">
            <v>01.09.01.01</v>
          </cell>
          <cell r="B19" t="str">
            <v>BISAGRA METALICAS 3 1/2" x 3 1/2"</v>
          </cell>
          <cell r="H19">
            <v>12</v>
          </cell>
          <cell r="I19" t="str">
            <v>pza</v>
          </cell>
        </row>
        <row r="20">
          <cell r="A20" t="str">
            <v>VER PLANOS - (PLANTA 1P / PLANTA 2P / PLANTA 3P / AZOTEA 4P)</v>
          </cell>
        </row>
        <row r="21">
          <cell r="A21" t="str">
            <v>SECTOR: (S-1A / S-1B / S-1C / S-1D)</v>
          </cell>
        </row>
        <row r="22">
          <cell r="B22" t="str">
            <v>TIPO A</v>
          </cell>
          <cell r="C22">
            <v>2</v>
          </cell>
          <cell r="G22">
            <v>2</v>
          </cell>
        </row>
        <row r="23">
          <cell r="A23" t="str">
            <v>SECTOR: (S-2A / S-2B / S-2C / S-2D)</v>
          </cell>
        </row>
        <row r="24">
          <cell r="B24" t="str">
            <v>TIPO A</v>
          </cell>
          <cell r="C24">
            <v>5</v>
          </cell>
          <cell r="G24">
            <v>5</v>
          </cell>
        </row>
        <row r="25">
          <cell r="A25" t="str">
            <v>SECTOR: (S-3A / S-3B / S-3C / S-3D)</v>
          </cell>
          <cell r="D25" t="str">
            <v xml:space="preserve">       </v>
          </cell>
        </row>
        <row r="26">
          <cell r="B26" t="str">
            <v>TIPO A</v>
          </cell>
          <cell r="C26">
            <v>5</v>
          </cell>
          <cell r="G26">
            <v>5</v>
          </cell>
        </row>
        <row r="30">
          <cell r="A30" t="str">
            <v>ITEM</v>
          </cell>
          <cell r="B30" t="str">
            <v>DESCRIPCION</v>
          </cell>
          <cell r="C30" t="str">
            <v>Cantid.</v>
          </cell>
          <cell r="D30" t="str">
            <v xml:space="preserve">LARGO </v>
          </cell>
          <cell r="E30" t="str">
            <v>ALTO</v>
          </cell>
          <cell r="F30" t="str">
            <v>ANCHO</v>
          </cell>
          <cell r="G30" t="str">
            <v>PARCIAL</v>
          </cell>
          <cell r="H30" t="str">
            <v>TOTAL</v>
          </cell>
          <cell r="I30" t="str">
            <v>UND</v>
          </cell>
        </row>
        <row r="31">
          <cell r="A31" t="str">
            <v>01.09.01.02</v>
          </cell>
          <cell r="B31" t="str">
            <v>BISAGRA DE 4"</v>
          </cell>
          <cell r="H31">
            <v>2</v>
          </cell>
          <cell r="I31" t="str">
            <v>pza</v>
          </cell>
        </row>
        <row r="32">
          <cell r="A32" t="str">
            <v>SECTOR: (S-1A / S-1B / S-1C / S-1D)</v>
          </cell>
        </row>
        <row r="33">
          <cell r="B33" t="str">
            <v>TIPO B</v>
          </cell>
          <cell r="C33">
            <v>2</v>
          </cell>
          <cell r="G33">
            <v>2</v>
          </cell>
        </row>
        <row r="34">
          <cell r="A34" t="str">
            <v>SECTOR: (S-2A / S-2B / S-2C / S-2D)</v>
          </cell>
        </row>
        <row r="35">
          <cell r="G35">
            <v>0</v>
          </cell>
        </row>
        <row r="36">
          <cell r="A36" t="str">
            <v>SECTOR: (S-3A / S-3B / S-3C / S-3D)</v>
          </cell>
        </row>
        <row r="39">
          <cell r="A39" t="str">
            <v>ITEM</v>
          </cell>
          <cell r="B39" t="str">
            <v>DESCRIPCION</v>
          </cell>
          <cell r="C39" t="str">
            <v>Cantid.</v>
          </cell>
          <cell r="D39" t="str">
            <v xml:space="preserve">LARGO </v>
          </cell>
          <cell r="E39" t="str">
            <v>ALTO</v>
          </cell>
          <cell r="F39" t="str">
            <v>ANCHO</v>
          </cell>
          <cell r="G39" t="str">
            <v>PARCIAL</v>
          </cell>
          <cell r="H39" t="str">
            <v>TOTAL</v>
          </cell>
          <cell r="I39" t="str">
            <v>UND</v>
          </cell>
        </row>
        <row r="40">
          <cell r="A40" t="str">
            <v>01.09.02.01.01</v>
          </cell>
          <cell r="B40" t="str">
            <v>CERRADURAS TIPO - 2</v>
          </cell>
          <cell r="H40">
            <v>13</v>
          </cell>
          <cell r="I40" t="str">
            <v>pza</v>
          </cell>
        </row>
        <row r="41">
          <cell r="A41" t="str">
            <v>SECTOR: (S-1A / S-1B / S-1C / S-1D)</v>
          </cell>
        </row>
        <row r="42">
          <cell r="B42" t="str">
            <v>TIPO C</v>
          </cell>
          <cell r="C42">
            <v>6</v>
          </cell>
          <cell r="G42">
            <v>6</v>
          </cell>
        </row>
        <row r="43">
          <cell r="A43" t="str">
            <v>SECTOR: (S-2A / S-2B / S-2C / S-2D)</v>
          </cell>
        </row>
        <row r="44">
          <cell r="B44" t="str">
            <v>TIPO C</v>
          </cell>
          <cell r="C44">
            <v>3</v>
          </cell>
          <cell r="G44">
            <v>3</v>
          </cell>
        </row>
        <row r="46">
          <cell r="A46" t="str">
            <v>SECTOR: S-2K</v>
          </cell>
        </row>
        <row r="47">
          <cell r="B47" t="str">
            <v>TIPO C</v>
          </cell>
          <cell r="C47">
            <v>4</v>
          </cell>
          <cell r="G47">
            <v>4</v>
          </cell>
        </row>
        <row r="50">
          <cell r="A50" t="str">
            <v>ITEM</v>
          </cell>
          <cell r="B50" t="str">
            <v>DESCRIPCION</v>
          </cell>
          <cell r="C50" t="str">
            <v>Cantid.</v>
          </cell>
          <cell r="D50" t="str">
            <v xml:space="preserve">LARGO </v>
          </cell>
          <cell r="E50" t="str">
            <v>ALTO</v>
          </cell>
          <cell r="F50" t="str">
            <v>ANCHO</v>
          </cell>
          <cell r="G50" t="str">
            <v>PARCIAL</v>
          </cell>
          <cell r="H50" t="str">
            <v>TOTAL</v>
          </cell>
          <cell r="I50" t="str">
            <v>UND</v>
          </cell>
        </row>
        <row r="51">
          <cell r="A51" t="e">
            <v>#REF!</v>
          </cell>
          <cell r="B51" t="e">
            <v>#REF!</v>
          </cell>
          <cell r="H51">
            <v>7</v>
          </cell>
          <cell r="I51" t="e">
            <v>#REF!</v>
          </cell>
        </row>
        <row r="52">
          <cell r="A52" t="str">
            <v>SECTOR: (S-1A / S-1B / S-1C / S-1D)</v>
          </cell>
        </row>
        <row r="53">
          <cell r="B53" t="str">
            <v>TIPO D</v>
          </cell>
          <cell r="C53">
            <v>2</v>
          </cell>
          <cell r="G53">
            <v>2</v>
          </cell>
        </row>
        <row r="54">
          <cell r="A54" t="str">
            <v>SECTOR: (S-2A / S-2B / S-2C / S-2D)</v>
          </cell>
        </row>
        <row r="55">
          <cell r="B55" t="str">
            <v>TIPO D</v>
          </cell>
          <cell r="C55">
            <v>4</v>
          </cell>
          <cell r="G55">
            <v>4</v>
          </cell>
        </row>
        <row r="56">
          <cell r="A56" t="str">
            <v>SECTOR: (S-3A / S-3B / S-3C / S-3D)</v>
          </cell>
        </row>
        <row r="57">
          <cell r="B57" t="str">
            <v>TIPO D</v>
          </cell>
          <cell r="C57">
            <v>1</v>
          </cell>
          <cell r="G57">
            <v>1</v>
          </cell>
        </row>
        <row r="59">
          <cell r="B59" t="str">
            <v xml:space="preserve"> </v>
          </cell>
        </row>
        <row r="60">
          <cell r="A60" t="str">
            <v>ITEM</v>
          </cell>
          <cell r="B60" t="str">
            <v>DESCRIPCION</v>
          </cell>
          <cell r="C60" t="str">
            <v>Cantid.</v>
          </cell>
          <cell r="D60" t="str">
            <v xml:space="preserve">LARGO </v>
          </cell>
          <cell r="E60" t="str">
            <v>ALTO</v>
          </cell>
          <cell r="F60" t="str">
            <v>ANCHO</v>
          </cell>
          <cell r="G60" t="str">
            <v>PARCIAL</v>
          </cell>
          <cell r="H60" t="str">
            <v>TOTAL</v>
          </cell>
          <cell r="I60" t="str">
            <v>UND</v>
          </cell>
        </row>
        <row r="61">
          <cell r="A61" t="e">
            <v>#REF!</v>
          </cell>
          <cell r="B61" t="e">
            <v>#REF!</v>
          </cell>
          <cell r="H61">
            <v>33</v>
          </cell>
          <cell r="I61" t="e">
            <v>#REF!</v>
          </cell>
        </row>
        <row r="62">
          <cell r="A62" t="str">
            <v>VER PLANOS - (PLANTA 1P / PLANTA 2P / PLANTA 3P / AZOTEA 4P)</v>
          </cell>
        </row>
        <row r="63">
          <cell r="A63" t="str">
            <v>SECTOR: (S-2A / S-2B / S-2C / S-2D)</v>
          </cell>
        </row>
        <row r="64">
          <cell r="B64" t="str">
            <v>TIPO 1</v>
          </cell>
          <cell r="C64">
            <v>7</v>
          </cell>
          <cell r="G64">
            <v>7</v>
          </cell>
        </row>
        <row r="65">
          <cell r="A65" t="str">
            <v>SECTOR: (S-3A / S-3B / S-3C / S-3D)</v>
          </cell>
        </row>
        <row r="66">
          <cell r="B66" t="str">
            <v>TIPO 1</v>
          </cell>
          <cell r="C66">
            <v>5</v>
          </cell>
          <cell r="G66">
            <v>5</v>
          </cell>
        </row>
        <row r="67">
          <cell r="A67" t="str">
            <v>SECTOR: (S-2A / S-2B / S-2C / S-2D)</v>
          </cell>
        </row>
        <row r="68">
          <cell r="B68" t="str">
            <v>TIPO 1A</v>
          </cell>
          <cell r="C68">
            <v>10</v>
          </cell>
          <cell r="G68">
            <v>10</v>
          </cell>
        </row>
        <row r="69">
          <cell r="A69" t="str">
            <v>SECTOR: (S-4A / S-4B / S-4C / S-4D)</v>
          </cell>
        </row>
        <row r="70">
          <cell r="B70" t="str">
            <v>TIPO 1A</v>
          </cell>
          <cell r="C70">
            <v>11</v>
          </cell>
          <cell r="G70">
            <v>11</v>
          </cell>
        </row>
        <row r="73">
          <cell r="A73" t="str">
            <v>ITEM</v>
          </cell>
          <cell r="B73" t="str">
            <v>DESCRIPCION</v>
          </cell>
          <cell r="C73" t="str">
            <v>Cantid.</v>
          </cell>
          <cell r="D73" t="str">
            <v xml:space="preserve">LARGO </v>
          </cell>
          <cell r="E73" t="str">
            <v>ALTO</v>
          </cell>
          <cell r="F73" t="str">
            <v>ANCHO</v>
          </cell>
          <cell r="G73" t="str">
            <v>PARCIAL</v>
          </cell>
          <cell r="H73" t="str">
            <v>TOTAL</v>
          </cell>
          <cell r="I73" t="str">
            <v>UND</v>
          </cell>
        </row>
        <row r="74">
          <cell r="A74" t="str">
            <v>01.09.02.02.01</v>
          </cell>
          <cell r="B74" t="str">
            <v>CERRADURAS TIPO - 4A</v>
          </cell>
          <cell r="H74">
            <v>2</v>
          </cell>
          <cell r="I74" t="str">
            <v>pza</v>
          </cell>
        </row>
        <row r="75">
          <cell r="A75" t="str">
            <v>SECTOR: (S-1A / S-1B / S-1C / S-1D)</v>
          </cell>
        </row>
        <row r="76">
          <cell r="B76" t="str">
            <v>TIPO 1A</v>
          </cell>
          <cell r="C76">
            <v>2</v>
          </cell>
          <cell r="G76">
            <v>2</v>
          </cell>
        </row>
        <row r="80">
          <cell r="A80" t="str">
            <v>ITEM</v>
          </cell>
          <cell r="B80" t="str">
            <v>DESCRIPCION</v>
          </cell>
          <cell r="C80" t="str">
            <v>Cantid.</v>
          </cell>
          <cell r="D80" t="str">
            <v xml:space="preserve">LARGO </v>
          </cell>
          <cell r="E80" t="str">
            <v>ALTO</v>
          </cell>
          <cell r="F80" t="str">
            <v>ANCHO</v>
          </cell>
          <cell r="G80" t="str">
            <v>PARCIAL</v>
          </cell>
          <cell r="H80" t="str">
            <v>TOTAL</v>
          </cell>
          <cell r="I80" t="str">
            <v>UND</v>
          </cell>
        </row>
        <row r="81">
          <cell r="A81" t="e">
            <v>#REF!</v>
          </cell>
          <cell r="B81" t="e">
            <v>#REF!</v>
          </cell>
          <cell r="H81">
            <v>2</v>
          </cell>
          <cell r="I81" t="e">
            <v>#REF!</v>
          </cell>
        </row>
        <row r="82">
          <cell r="A82" t="str">
            <v>SECTOR: (S-1A / S-1B / S-1C / S-1D)</v>
          </cell>
        </row>
        <row r="83">
          <cell r="B83" t="str">
            <v>TIPO 2</v>
          </cell>
          <cell r="C83">
            <v>2</v>
          </cell>
          <cell r="G83">
            <v>2</v>
          </cell>
        </row>
        <row r="84">
          <cell r="A84" t="str">
            <v>SECTOR: (S-2A / S-2B / S-2C / S-2D)</v>
          </cell>
        </row>
        <row r="87">
          <cell r="A87" t="str">
            <v>ITEM</v>
          </cell>
          <cell r="B87" t="str">
            <v>DESCRIPCION</v>
          </cell>
          <cell r="C87" t="str">
            <v>Cantid.</v>
          </cell>
          <cell r="D87" t="str">
            <v xml:space="preserve">LARGO </v>
          </cell>
          <cell r="E87" t="str">
            <v>ALTO</v>
          </cell>
          <cell r="F87" t="str">
            <v>ANCHO</v>
          </cell>
          <cell r="G87" t="str">
            <v>PARCIAL</v>
          </cell>
          <cell r="H87" t="str">
            <v>TOTAL</v>
          </cell>
          <cell r="I87" t="str">
            <v>UND</v>
          </cell>
        </row>
        <row r="88">
          <cell r="A88" t="e">
            <v>#REF!</v>
          </cell>
          <cell r="B88" t="e">
            <v>#REF!</v>
          </cell>
          <cell r="H88">
            <v>7</v>
          </cell>
          <cell r="I88" t="e">
            <v>#REF!</v>
          </cell>
        </row>
        <row r="89">
          <cell r="A89" t="str">
            <v>SECTOR: (S-1A / S-1B / S-1C / S-1D)</v>
          </cell>
        </row>
        <row r="90">
          <cell r="B90" t="str">
            <v>TIPO 3A</v>
          </cell>
          <cell r="C90">
            <v>2</v>
          </cell>
          <cell r="G90">
            <v>2</v>
          </cell>
        </row>
        <row r="91">
          <cell r="A91" t="str">
            <v>SECTOR: (S-4A / S-4B / S-4C / S-4D)</v>
          </cell>
        </row>
        <row r="92">
          <cell r="B92" t="str">
            <v>TIPO 3A</v>
          </cell>
          <cell r="C92">
            <v>2</v>
          </cell>
          <cell r="G92">
            <v>2</v>
          </cell>
        </row>
        <row r="94">
          <cell r="A94" t="str">
            <v>SECTOR: S-2J</v>
          </cell>
        </row>
        <row r="95">
          <cell r="B95" t="str">
            <v>TIPO 3A</v>
          </cell>
          <cell r="C95">
            <v>3</v>
          </cell>
          <cell r="G95">
            <v>3</v>
          </cell>
        </row>
        <row r="99">
          <cell r="A99" t="str">
            <v>ITEM</v>
          </cell>
          <cell r="B99" t="str">
            <v>DESCRIPCION</v>
          </cell>
          <cell r="C99" t="str">
            <v>Cantid.</v>
          </cell>
          <cell r="D99" t="str">
            <v xml:space="preserve">LARGO </v>
          </cell>
          <cell r="E99" t="str">
            <v>ALTO</v>
          </cell>
          <cell r="F99" t="str">
            <v>ANCHO</v>
          </cell>
          <cell r="G99" t="str">
            <v>PARCIAL</v>
          </cell>
          <cell r="H99" t="str">
            <v>TOTAL</v>
          </cell>
          <cell r="I99" t="str">
            <v>UND</v>
          </cell>
        </row>
        <row r="100">
          <cell r="A100" t="e">
            <v>#REF!</v>
          </cell>
          <cell r="B100" t="e">
            <v>#REF!</v>
          </cell>
          <cell r="H100">
            <v>65</v>
          </cell>
          <cell r="I100" t="e">
            <v>#REF!</v>
          </cell>
        </row>
        <row r="101">
          <cell r="A101" t="str">
            <v>SECTOR: S-1G</v>
          </cell>
        </row>
        <row r="102">
          <cell r="B102" t="str">
            <v>TIPO 4</v>
          </cell>
          <cell r="C102">
            <v>10</v>
          </cell>
          <cell r="G102">
            <v>10</v>
          </cell>
        </row>
        <row r="104">
          <cell r="A104" t="str">
            <v>SECTOR: S-1H</v>
          </cell>
        </row>
        <row r="105">
          <cell r="B105" t="str">
            <v>TIPO 4</v>
          </cell>
          <cell r="C105">
            <v>5</v>
          </cell>
          <cell r="G105">
            <v>10</v>
          </cell>
        </row>
        <row r="107">
          <cell r="A107" t="str">
            <v>SECTOR: S-1I</v>
          </cell>
        </row>
        <row r="108">
          <cell r="B108" t="str">
            <v>TIPO 4</v>
          </cell>
          <cell r="C108">
            <v>10</v>
          </cell>
          <cell r="G108">
            <v>10</v>
          </cell>
        </row>
        <row r="110">
          <cell r="A110" t="str">
            <v>SECTOR: (S-2A / S-2B / S-2C / S-2D)</v>
          </cell>
        </row>
        <row r="111">
          <cell r="B111" t="str">
            <v>TIPO 4</v>
          </cell>
          <cell r="C111">
            <v>5</v>
          </cell>
          <cell r="G111">
            <v>9</v>
          </cell>
        </row>
        <row r="113">
          <cell r="A113" t="str">
            <v>SECTOR: S-2J</v>
          </cell>
        </row>
        <row r="114">
          <cell r="B114" t="str">
            <v>TIPO 4</v>
          </cell>
          <cell r="C114">
            <v>10</v>
          </cell>
          <cell r="G114">
            <v>10</v>
          </cell>
        </row>
        <row r="116">
          <cell r="A116" t="str">
            <v>SECTOR: S-2K</v>
          </cell>
        </row>
        <row r="117">
          <cell r="B117" t="str">
            <v>TIPO 4</v>
          </cell>
          <cell r="C117">
            <v>6</v>
          </cell>
          <cell r="G117">
            <v>6</v>
          </cell>
        </row>
        <row r="119">
          <cell r="A119" t="str">
            <v>SECTOR: S-2M</v>
          </cell>
        </row>
        <row r="120">
          <cell r="B120" t="str">
            <v>TIPO 4</v>
          </cell>
          <cell r="C120">
            <v>10</v>
          </cell>
          <cell r="G120">
            <v>10</v>
          </cell>
        </row>
        <row r="123">
          <cell r="A123" t="str">
            <v>ITEM</v>
          </cell>
          <cell r="B123" t="str">
            <v>DESCRIPCION</v>
          </cell>
          <cell r="C123" t="str">
            <v>Cantid.</v>
          </cell>
          <cell r="D123" t="str">
            <v xml:space="preserve">LARGO </v>
          </cell>
          <cell r="E123" t="str">
            <v>ALTO</v>
          </cell>
          <cell r="F123" t="str">
            <v>ANCHO</v>
          </cell>
          <cell r="G123" t="str">
            <v>PARCIAL</v>
          </cell>
          <cell r="H123" t="str">
            <v>TOTAL</v>
          </cell>
          <cell r="I123" t="str">
            <v>UND</v>
          </cell>
        </row>
        <row r="124">
          <cell r="A124" t="e">
            <v>#REF!</v>
          </cell>
          <cell r="B124" t="e">
            <v>#REF!</v>
          </cell>
          <cell r="H124">
            <v>43</v>
          </cell>
          <cell r="I124" t="e">
            <v>#REF!</v>
          </cell>
        </row>
        <row r="125">
          <cell r="A125" t="str">
            <v>SECTOR: (S-1A / S-1B / S-1C / S-1D)</v>
          </cell>
        </row>
        <row r="126">
          <cell r="B126" t="str">
            <v>TIPO 4A</v>
          </cell>
          <cell r="C126">
            <v>43</v>
          </cell>
          <cell r="G126">
            <v>43</v>
          </cell>
        </row>
        <row r="129">
          <cell r="A129" t="str">
            <v>ITEM</v>
          </cell>
          <cell r="B129" t="str">
            <v>DESCRIPCION</v>
          </cell>
          <cell r="C129" t="str">
            <v>Cantid.</v>
          </cell>
          <cell r="D129" t="str">
            <v xml:space="preserve">LARGO </v>
          </cell>
          <cell r="E129" t="str">
            <v>ALTO</v>
          </cell>
          <cell r="F129" t="str">
            <v>ANCHO</v>
          </cell>
          <cell r="G129" t="str">
            <v>PARCIAL</v>
          </cell>
          <cell r="H129" t="str">
            <v>TOTAL</v>
          </cell>
          <cell r="I129" t="str">
            <v>UND</v>
          </cell>
        </row>
        <row r="130">
          <cell r="A130" t="e">
            <v>#REF!</v>
          </cell>
          <cell r="B130" t="e">
            <v>#REF!</v>
          </cell>
          <cell r="H130">
            <v>5</v>
          </cell>
          <cell r="I130" t="e">
            <v>#REF!</v>
          </cell>
        </row>
        <row r="131">
          <cell r="A131" t="str">
            <v>SECTOR: (S-1A / S-1B / S-1C / S-1D)</v>
          </cell>
        </row>
        <row r="132">
          <cell r="B132" t="str">
            <v>TIPO 5</v>
          </cell>
          <cell r="G132">
            <v>0</v>
          </cell>
        </row>
        <row r="134">
          <cell r="A134" t="str">
            <v>SECTOR: S-2K</v>
          </cell>
        </row>
        <row r="135">
          <cell r="B135" t="str">
            <v>TIPO 5</v>
          </cell>
          <cell r="C135">
            <v>5</v>
          </cell>
          <cell r="G135">
            <v>5</v>
          </cell>
        </row>
        <row r="138">
          <cell r="A138" t="str">
            <v>ITEM</v>
          </cell>
          <cell r="B138" t="str">
            <v>DESCRIPCION</v>
          </cell>
          <cell r="C138" t="str">
            <v>Cantid.</v>
          </cell>
          <cell r="D138" t="str">
            <v xml:space="preserve">LARGO </v>
          </cell>
          <cell r="E138" t="str">
            <v>ALTO</v>
          </cell>
          <cell r="F138" t="str">
            <v>ANCHO</v>
          </cell>
          <cell r="G138" t="str">
            <v>PARCIAL</v>
          </cell>
          <cell r="H138" t="str">
            <v>TOTAL</v>
          </cell>
          <cell r="I138" t="str">
            <v>UND</v>
          </cell>
        </row>
        <row r="139">
          <cell r="A139" t="e">
            <v>#REF!</v>
          </cell>
          <cell r="B139" t="e">
            <v>#REF!</v>
          </cell>
          <cell r="H139">
            <v>10</v>
          </cell>
          <cell r="I139" t="e">
            <v>#REF!</v>
          </cell>
        </row>
        <row r="140">
          <cell r="A140" t="str">
            <v>SECTOR: (S-1A / S-1B / S-1C / S-1D)</v>
          </cell>
        </row>
        <row r="141">
          <cell r="B141" t="str">
            <v>TIPO 5A</v>
          </cell>
          <cell r="C141">
            <v>10</v>
          </cell>
          <cell r="G141">
            <v>10</v>
          </cell>
        </row>
        <row r="145">
          <cell r="A145" t="str">
            <v>ITEM</v>
          </cell>
          <cell r="B145" t="str">
            <v>DESCRIPCION</v>
          </cell>
          <cell r="C145" t="str">
            <v>Cantid.</v>
          </cell>
          <cell r="D145" t="str">
            <v xml:space="preserve">LARGO </v>
          </cell>
          <cell r="E145" t="str">
            <v>ALTO</v>
          </cell>
          <cell r="F145" t="str">
            <v>ANCHO</v>
          </cell>
          <cell r="G145" t="str">
            <v>PARCIAL</v>
          </cell>
          <cell r="H145" t="str">
            <v>TOTAL</v>
          </cell>
          <cell r="I145" t="str">
            <v>UND</v>
          </cell>
        </row>
        <row r="146">
          <cell r="A146" t="e">
            <v>#REF!</v>
          </cell>
          <cell r="B146" t="e">
            <v>#REF!</v>
          </cell>
          <cell r="H146">
            <v>6</v>
          </cell>
          <cell r="I146" t="e">
            <v>#REF!</v>
          </cell>
        </row>
        <row r="147">
          <cell r="A147" t="str">
            <v>SECTOR: (S-1A / S-1B / S-1C / S-1D)</v>
          </cell>
        </row>
        <row r="148">
          <cell r="B148" t="str">
            <v>TIPO 6</v>
          </cell>
          <cell r="C148">
            <v>6</v>
          </cell>
          <cell r="G148">
            <v>6</v>
          </cell>
        </row>
        <row r="149">
          <cell r="A149" t="str">
            <v>SECTOR: (S-2A / S-2B / S-2C / S-2D)</v>
          </cell>
        </row>
        <row r="152">
          <cell r="A152" t="str">
            <v>ITEM</v>
          </cell>
          <cell r="B152" t="str">
            <v>DESCRIPCION</v>
          </cell>
          <cell r="C152" t="str">
            <v>Cantid.</v>
          </cell>
          <cell r="D152" t="str">
            <v xml:space="preserve">LARGO </v>
          </cell>
          <cell r="E152" t="str">
            <v>ALTO</v>
          </cell>
          <cell r="F152" t="str">
            <v>ANCHO</v>
          </cell>
          <cell r="G152" t="str">
            <v>PARCIAL</v>
          </cell>
          <cell r="H152" t="str">
            <v>TOTAL</v>
          </cell>
          <cell r="I152" t="str">
            <v>UND</v>
          </cell>
        </row>
        <row r="153">
          <cell r="A153" t="e">
            <v>#REF!</v>
          </cell>
          <cell r="B153" t="e">
            <v>#REF!</v>
          </cell>
          <cell r="H153">
            <v>56</v>
          </cell>
          <cell r="I153" t="e">
            <v>#REF!</v>
          </cell>
        </row>
        <row r="154">
          <cell r="A154" t="str">
            <v>SECTOR: (S-1A / S-1B / S-1C / S-1D)</v>
          </cell>
        </row>
        <row r="155">
          <cell r="B155" t="str">
            <v>TIPO 6A</v>
          </cell>
          <cell r="C155">
            <v>56</v>
          </cell>
          <cell r="G155">
            <v>56</v>
          </cell>
        </row>
        <row r="156">
          <cell r="A156" t="str">
            <v>SECTOR: (S-3A / S-3B / S-3C / S-3D)</v>
          </cell>
        </row>
        <row r="160">
          <cell r="A160" t="str">
            <v>ITEM</v>
          </cell>
          <cell r="B160" t="str">
            <v>DESCRIPCION</v>
          </cell>
          <cell r="C160" t="str">
            <v>Cantid.</v>
          </cell>
          <cell r="D160" t="str">
            <v xml:space="preserve">LARGO </v>
          </cell>
          <cell r="E160" t="str">
            <v>ALTO</v>
          </cell>
          <cell r="F160" t="str">
            <v>ANCHO</v>
          </cell>
          <cell r="G160" t="str">
            <v>PARCIAL</v>
          </cell>
          <cell r="H160" t="str">
            <v>TOTAL</v>
          </cell>
          <cell r="I160" t="str">
            <v>UND</v>
          </cell>
        </row>
        <row r="161">
          <cell r="A161" t="e">
            <v>#REF!</v>
          </cell>
          <cell r="B161" t="e">
            <v>#REF!</v>
          </cell>
          <cell r="H161">
            <v>2</v>
          </cell>
          <cell r="I161" t="e">
            <v>#REF!</v>
          </cell>
        </row>
        <row r="162">
          <cell r="A162" t="str">
            <v>SECTOR: (S-1A / S-1B / S-1C / S-1D)</v>
          </cell>
        </row>
        <row r="163">
          <cell r="B163" t="str">
            <v>TIPO 6B</v>
          </cell>
          <cell r="C163">
            <v>2</v>
          </cell>
          <cell r="G163">
            <v>2</v>
          </cell>
        </row>
        <row r="164">
          <cell r="A164" t="str">
            <v>SECTOR: (S-2A / S-2B / S-2C / S-2D)</v>
          </cell>
        </row>
        <row r="168">
          <cell r="A168" t="str">
            <v>ITEM</v>
          </cell>
          <cell r="B168" t="str">
            <v>DESCRIPCION</v>
          </cell>
          <cell r="C168" t="str">
            <v>Cantid.</v>
          </cell>
          <cell r="D168" t="str">
            <v xml:space="preserve">LARGO </v>
          </cell>
          <cell r="E168" t="str">
            <v>ALTO</v>
          </cell>
          <cell r="F168" t="str">
            <v>ANCHO</v>
          </cell>
          <cell r="G168" t="str">
            <v>PARCIAL</v>
          </cell>
          <cell r="H168" t="str">
            <v>TOTAL</v>
          </cell>
          <cell r="I168" t="str">
            <v>UND</v>
          </cell>
        </row>
        <row r="169">
          <cell r="A169" t="e">
            <v>#REF!</v>
          </cell>
          <cell r="B169" t="e">
            <v>#REF!</v>
          </cell>
          <cell r="H169">
            <v>36</v>
          </cell>
          <cell r="I169" t="e">
            <v>#REF!</v>
          </cell>
        </row>
        <row r="170">
          <cell r="A170" t="str">
            <v>SECTOR: (S-1A / S-1B / S-1C / S-1D)</v>
          </cell>
        </row>
        <row r="171">
          <cell r="B171" t="str">
            <v>TIPO 7</v>
          </cell>
          <cell r="C171">
            <v>11</v>
          </cell>
          <cell r="G171">
            <v>11</v>
          </cell>
        </row>
        <row r="172">
          <cell r="A172" t="str">
            <v>SECTOR: (S-2A / S-2B / S-2C / S-2D)</v>
          </cell>
        </row>
        <row r="173">
          <cell r="B173" t="str">
            <v>TIPO 7</v>
          </cell>
          <cell r="C173">
            <v>11</v>
          </cell>
          <cell r="G173">
            <v>11</v>
          </cell>
        </row>
        <row r="174">
          <cell r="A174" t="str">
            <v>SECTOR: (S-3A / S-3B / S-3C / S-3D)</v>
          </cell>
        </row>
        <row r="175">
          <cell r="B175" t="str">
            <v>TIPO 7</v>
          </cell>
          <cell r="C175">
            <v>10</v>
          </cell>
          <cell r="G175">
            <v>10</v>
          </cell>
        </row>
        <row r="177">
          <cell r="A177" t="str">
            <v>SECTOR: S-1G</v>
          </cell>
        </row>
        <row r="178">
          <cell r="B178" t="str">
            <v>TIPO 7</v>
          </cell>
          <cell r="C178">
            <v>4</v>
          </cell>
          <cell r="G178">
            <v>4</v>
          </cell>
        </row>
        <row r="181">
          <cell r="A181" t="str">
            <v>ITEM</v>
          </cell>
          <cell r="B181" t="str">
            <v>DESCRIPCION</v>
          </cell>
          <cell r="C181" t="str">
            <v>Cantid.</v>
          </cell>
          <cell r="D181" t="str">
            <v xml:space="preserve">LARGO </v>
          </cell>
          <cell r="E181" t="str">
            <v>ALTO</v>
          </cell>
          <cell r="F181" t="str">
            <v>ANCHO</v>
          </cell>
          <cell r="G181" t="str">
            <v>PARCIAL</v>
          </cell>
          <cell r="H181" t="str">
            <v>TOTAL</v>
          </cell>
          <cell r="I181" t="str">
            <v>UND</v>
          </cell>
        </row>
        <row r="182">
          <cell r="A182" t="e">
            <v>#REF!</v>
          </cell>
          <cell r="B182" t="e">
            <v>#REF!</v>
          </cell>
          <cell r="H182">
            <v>2</v>
          </cell>
          <cell r="I182" t="e">
            <v>#REF!</v>
          </cell>
        </row>
        <row r="183">
          <cell r="A183" t="str">
            <v>SECTOR: (S-2A / S-2B / S-2C / S-2D)</v>
          </cell>
        </row>
        <row r="184">
          <cell r="B184" t="str">
            <v>TIPO 8</v>
          </cell>
          <cell r="C184">
            <v>2</v>
          </cell>
          <cell r="G184">
            <v>2</v>
          </cell>
        </row>
        <row r="185">
          <cell r="A185" t="str">
            <v>SECTOR: (S-3A / S-3B / S-3C / S-3D)</v>
          </cell>
        </row>
        <row r="186">
          <cell r="G186">
            <v>0</v>
          </cell>
        </row>
        <row r="190">
          <cell r="A190" t="str">
            <v>ITEM</v>
          </cell>
          <cell r="B190" t="str">
            <v>DESCRIPCION</v>
          </cell>
          <cell r="C190" t="str">
            <v>Cantid.</v>
          </cell>
          <cell r="D190" t="str">
            <v xml:space="preserve">LARGO </v>
          </cell>
          <cell r="E190" t="str">
            <v>ALTO</v>
          </cell>
          <cell r="F190" t="str">
            <v>ANCHO</v>
          </cell>
          <cell r="G190" t="str">
            <v>PARCIAL</v>
          </cell>
          <cell r="H190" t="str">
            <v>TOTAL</v>
          </cell>
          <cell r="I190" t="str">
            <v>UND</v>
          </cell>
        </row>
        <row r="191">
          <cell r="A191" t="e">
            <v>#REF!</v>
          </cell>
          <cell r="B191" t="e">
            <v>#REF!</v>
          </cell>
          <cell r="H191">
            <v>27</v>
          </cell>
          <cell r="I191" t="e">
            <v>#REF!</v>
          </cell>
        </row>
        <row r="192">
          <cell r="A192" t="str">
            <v>SECTOR: (S-1A / S-1B / S-1C / S-1D)</v>
          </cell>
        </row>
        <row r="193">
          <cell r="B193" t="str">
            <v>TIPO 9</v>
          </cell>
          <cell r="C193">
            <v>27</v>
          </cell>
          <cell r="G193">
            <v>27</v>
          </cell>
        </row>
        <row r="194">
          <cell r="A194" t="str">
            <v>SECTOR: (S-2A / S-2B / S-2C / S-2D)</v>
          </cell>
        </row>
        <row r="196">
          <cell r="A196" t="str">
            <v>SECTOR: (S-3A / S-3B / S-3C / S-3D)</v>
          </cell>
        </row>
        <row r="200">
          <cell r="A200" t="str">
            <v>ITEM</v>
          </cell>
          <cell r="B200" t="str">
            <v>DESCRIPCION</v>
          </cell>
          <cell r="C200" t="str">
            <v>Cantid.</v>
          </cell>
          <cell r="D200" t="str">
            <v xml:space="preserve">LARGO </v>
          </cell>
          <cell r="E200" t="str">
            <v>ALTO</v>
          </cell>
          <cell r="F200" t="str">
            <v>ANCHO</v>
          </cell>
          <cell r="G200" t="str">
            <v>PARCIAL</v>
          </cell>
          <cell r="H200" t="str">
            <v>TOTAL</v>
          </cell>
          <cell r="I200" t="str">
            <v>UND</v>
          </cell>
        </row>
        <row r="201">
          <cell r="A201" t="e">
            <v>#REF!</v>
          </cell>
          <cell r="B201" t="e">
            <v>#REF!</v>
          </cell>
          <cell r="H201">
            <v>7</v>
          </cell>
          <cell r="I201" t="e">
            <v>#REF!</v>
          </cell>
        </row>
        <row r="202">
          <cell r="A202" t="str">
            <v>SECTOR: (S-1A / S-1B / S-1C / S-1D)</v>
          </cell>
        </row>
        <row r="203">
          <cell r="B203" t="str">
            <v>TIPO 11</v>
          </cell>
          <cell r="C203">
            <v>7</v>
          </cell>
          <cell r="G203">
            <v>7</v>
          </cell>
        </row>
        <row r="206">
          <cell r="A206" t="str">
            <v>ITEM</v>
          </cell>
          <cell r="B206" t="str">
            <v>DESCRIPCION</v>
          </cell>
          <cell r="C206" t="str">
            <v>Cantid.</v>
          </cell>
          <cell r="D206" t="str">
            <v xml:space="preserve">LARGO </v>
          </cell>
          <cell r="E206" t="str">
            <v>ALTO</v>
          </cell>
          <cell r="F206" t="str">
            <v>ANCHO</v>
          </cell>
          <cell r="G206" t="str">
            <v>PARCIAL</v>
          </cell>
          <cell r="H206" t="str">
            <v>TOTAL</v>
          </cell>
          <cell r="I206" t="str">
            <v>UND</v>
          </cell>
        </row>
        <row r="207">
          <cell r="A207" t="e">
            <v>#REF!</v>
          </cell>
          <cell r="B207" t="e">
            <v>#REF!</v>
          </cell>
          <cell r="H207">
            <v>1</v>
          </cell>
          <cell r="I207" t="e">
            <v>#REF!</v>
          </cell>
        </row>
        <row r="208">
          <cell r="A208" t="str">
            <v>SECTOR: S-1G</v>
          </cell>
        </row>
        <row r="209">
          <cell r="B209" t="str">
            <v>TIPO 12</v>
          </cell>
          <cell r="C209">
            <v>1</v>
          </cell>
          <cell r="G209">
            <v>1</v>
          </cell>
        </row>
        <row r="210">
          <cell r="A210" t="str">
            <v>SECTOR: (S-2A / S-2B / S-2C / S-2D)</v>
          </cell>
        </row>
        <row r="211">
          <cell r="G211">
            <v>0</v>
          </cell>
        </row>
        <row r="214">
          <cell r="A214" t="str">
            <v>ITEM</v>
          </cell>
          <cell r="B214" t="str">
            <v>DESCRIPCION</v>
          </cell>
          <cell r="C214" t="str">
            <v>Cantid.</v>
          </cell>
          <cell r="D214" t="str">
            <v xml:space="preserve">LARGO </v>
          </cell>
          <cell r="E214" t="str">
            <v>ALTO</v>
          </cell>
          <cell r="F214" t="str">
            <v>ANCHO</v>
          </cell>
          <cell r="G214" t="str">
            <v>PARCIAL</v>
          </cell>
          <cell r="H214" t="str">
            <v>TOTAL</v>
          </cell>
          <cell r="I214" t="str">
            <v>UND</v>
          </cell>
        </row>
        <row r="215">
          <cell r="A215" t="e">
            <v>#REF!</v>
          </cell>
          <cell r="B215" t="e">
            <v>#REF!</v>
          </cell>
          <cell r="H215">
            <v>10</v>
          </cell>
          <cell r="I215" t="e">
            <v>#REF!</v>
          </cell>
        </row>
        <row r="216">
          <cell r="A216" t="str">
            <v>SECTOR: (S-1A / S-1B / S-1C / S-1D)</v>
          </cell>
        </row>
        <row r="217">
          <cell r="B217" t="str">
            <v>TIPO 12A</v>
          </cell>
          <cell r="C217">
            <v>9</v>
          </cell>
          <cell r="G217">
            <v>9</v>
          </cell>
        </row>
        <row r="218">
          <cell r="A218" t="str">
            <v>SECTOR: (S-2A / S-2B / S-2C / S-2D)</v>
          </cell>
        </row>
        <row r="219">
          <cell r="B219" t="str">
            <v>TIPO 12A</v>
          </cell>
          <cell r="C219">
            <v>1</v>
          </cell>
          <cell r="G219">
            <v>1</v>
          </cell>
        </row>
        <row r="220">
          <cell r="A220" t="str">
            <v>SECTOR: (S-3A / S-3B / S-3C / S-3D)</v>
          </cell>
        </row>
        <row r="223">
          <cell r="A223" t="str">
            <v>ITEM</v>
          </cell>
          <cell r="B223" t="str">
            <v>DESCRIPCION</v>
          </cell>
          <cell r="C223" t="str">
            <v>Cantid.</v>
          </cell>
          <cell r="D223" t="str">
            <v xml:space="preserve">LARGO </v>
          </cell>
          <cell r="E223" t="str">
            <v>ALTO</v>
          </cell>
          <cell r="F223" t="str">
            <v>ANCHO</v>
          </cell>
          <cell r="G223" t="str">
            <v>PARCIAL</v>
          </cell>
          <cell r="H223" t="str">
            <v>TOTAL</v>
          </cell>
          <cell r="I223" t="str">
            <v>UND</v>
          </cell>
        </row>
        <row r="224">
          <cell r="A224" t="e">
            <v>#REF!</v>
          </cell>
          <cell r="B224" t="e">
            <v>#REF!</v>
          </cell>
          <cell r="H224">
            <v>38</v>
          </cell>
          <cell r="I224" t="e">
            <v>#REF!</v>
          </cell>
        </row>
        <row r="225">
          <cell r="A225" t="str">
            <v>SECTOR: (S-1A / S-1B / S-1C / S-1D)</v>
          </cell>
        </row>
        <row r="226">
          <cell r="B226" t="str">
            <v>TIPO 15</v>
          </cell>
          <cell r="C226">
            <v>34</v>
          </cell>
          <cell r="G226">
            <v>34</v>
          </cell>
        </row>
        <row r="227">
          <cell r="A227" t="str">
            <v>SECTOR: (S-2A / S-2B / S-2C / S-2D)</v>
          </cell>
        </row>
        <row r="228">
          <cell r="B228" t="str">
            <v>TIPO 15</v>
          </cell>
          <cell r="C228">
            <v>2</v>
          </cell>
          <cell r="G228">
            <v>2</v>
          </cell>
        </row>
        <row r="229">
          <cell r="A229" t="str">
            <v>SECTOR: (S-3A / S-3B / S-3C / S-3D)</v>
          </cell>
        </row>
        <row r="230">
          <cell r="B230" t="str">
            <v>TIPO 15</v>
          </cell>
          <cell r="C230">
            <v>1</v>
          </cell>
          <cell r="G230">
            <v>1</v>
          </cell>
        </row>
        <row r="232">
          <cell r="A232" t="str">
            <v>SECTOR: S-1I</v>
          </cell>
        </row>
        <row r="233">
          <cell r="B233" t="str">
            <v>TIPO 15</v>
          </cell>
          <cell r="C233">
            <v>1</v>
          </cell>
          <cell r="G233">
            <v>1</v>
          </cell>
        </row>
        <row r="236">
          <cell r="A236" t="str">
            <v>ITEM</v>
          </cell>
          <cell r="B236" t="str">
            <v>DESCRIPCION</v>
          </cell>
          <cell r="C236" t="str">
            <v>Cantid.</v>
          </cell>
          <cell r="D236" t="str">
            <v xml:space="preserve">LARGO </v>
          </cell>
          <cell r="E236" t="str">
            <v>ALTO</v>
          </cell>
          <cell r="F236" t="str">
            <v>ANCHO</v>
          </cell>
          <cell r="G236" t="str">
            <v>PARCIAL</v>
          </cell>
          <cell r="H236" t="str">
            <v>TOTAL</v>
          </cell>
          <cell r="I236" t="str">
            <v>UND</v>
          </cell>
        </row>
        <row r="237">
          <cell r="A237" t="e">
            <v>#REF!</v>
          </cell>
          <cell r="B237" t="e">
            <v>#REF!</v>
          </cell>
          <cell r="H237">
            <v>33</v>
          </cell>
          <cell r="I237" t="e">
            <v>#REF!</v>
          </cell>
        </row>
        <row r="238">
          <cell r="A238" t="str">
            <v>SECTOR: (S-1A / S-1B / S-1C / S-1D)</v>
          </cell>
        </row>
        <row r="239">
          <cell r="B239" t="str">
            <v>TIPO 15A</v>
          </cell>
          <cell r="C239">
            <v>33</v>
          </cell>
          <cell r="G239">
            <v>33</v>
          </cell>
        </row>
        <row r="240">
          <cell r="A240" t="str">
            <v>SECTOR: (S-2A / S-2B / S-2C / S-2D)</v>
          </cell>
        </row>
        <row r="241">
          <cell r="G241">
            <v>0</v>
          </cell>
        </row>
        <row r="242">
          <cell r="A242" t="str">
            <v>SECTOR: (S-3A / S-3B / S-3C / S-3D)</v>
          </cell>
        </row>
        <row r="243">
          <cell r="G243">
            <v>0</v>
          </cell>
        </row>
        <row r="247">
          <cell r="A247" t="str">
            <v>ITEM</v>
          </cell>
          <cell r="B247" t="str">
            <v>DESCRIPCION</v>
          </cell>
          <cell r="C247" t="str">
            <v>Cantid.</v>
          </cell>
          <cell r="D247" t="str">
            <v xml:space="preserve">LARGO </v>
          </cell>
          <cell r="E247" t="str">
            <v>ALTO</v>
          </cell>
          <cell r="F247" t="str">
            <v>ANCHO</v>
          </cell>
          <cell r="G247" t="str">
            <v>PARCIAL</v>
          </cell>
          <cell r="H247" t="str">
            <v>TOTAL</v>
          </cell>
          <cell r="I247" t="str">
            <v>UND</v>
          </cell>
        </row>
        <row r="248">
          <cell r="A248" t="e">
            <v>#REF!</v>
          </cell>
          <cell r="B248" t="e">
            <v>#REF!</v>
          </cell>
          <cell r="H248">
            <v>24</v>
          </cell>
          <cell r="I248" t="e">
            <v>#REF!</v>
          </cell>
        </row>
        <row r="249">
          <cell r="A249" t="str">
            <v>SECTOR: (S-1A / S-1B / S-1C / S-1D)</v>
          </cell>
        </row>
        <row r="250">
          <cell r="B250" t="str">
            <v>TIPO 20</v>
          </cell>
          <cell r="C250">
            <v>5</v>
          </cell>
          <cell r="G250">
            <v>5</v>
          </cell>
        </row>
        <row r="251">
          <cell r="A251" t="str">
            <v>SECTOR: (S-2A / S-2B / S-2C / S-2D)</v>
          </cell>
        </row>
        <row r="252">
          <cell r="G252">
            <v>0</v>
          </cell>
        </row>
        <row r="256">
          <cell r="A256" t="str">
            <v>ITEM</v>
          </cell>
          <cell r="B256" t="str">
            <v>DESCRIPCION</v>
          </cell>
          <cell r="C256" t="str">
            <v>Cantid.</v>
          </cell>
          <cell r="D256" t="str">
            <v xml:space="preserve">LARGO </v>
          </cell>
          <cell r="E256" t="str">
            <v>ALTO</v>
          </cell>
          <cell r="F256" t="str">
            <v>ANCHO</v>
          </cell>
          <cell r="G256" t="str">
            <v>PARCIAL</v>
          </cell>
          <cell r="H256" t="str">
            <v>TOTAL</v>
          </cell>
          <cell r="I256" t="str">
            <v>UND</v>
          </cell>
        </row>
        <row r="257">
          <cell r="A257" t="e">
            <v>#REF!</v>
          </cell>
          <cell r="B257" t="e">
            <v>#REF!</v>
          </cell>
          <cell r="H257">
            <v>3</v>
          </cell>
          <cell r="I257" t="e">
            <v>#REF!</v>
          </cell>
        </row>
        <row r="258">
          <cell r="A258" t="str">
            <v>SECTOR: (S-1A / S-1B / S-1C / S-1D)</v>
          </cell>
        </row>
        <row r="259">
          <cell r="B259" t="str">
            <v>TIPO 20</v>
          </cell>
          <cell r="C259">
            <v>3</v>
          </cell>
          <cell r="G259">
            <v>3</v>
          </cell>
        </row>
        <row r="260">
          <cell r="A260" t="str">
            <v>SECTOR: (S-2A / S-2B / S-2C / S-2D)</v>
          </cell>
        </row>
        <row r="265">
          <cell r="A265" t="str">
            <v>ITEM</v>
          </cell>
          <cell r="B265" t="str">
            <v>DESCRIPCION</v>
          </cell>
          <cell r="C265" t="str">
            <v>Cantid.</v>
          </cell>
          <cell r="D265" t="str">
            <v xml:space="preserve">LARGO </v>
          </cell>
          <cell r="E265" t="str">
            <v>ALTO</v>
          </cell>
          <cell r="F265" t="str">
            <v>ANCHO</v>
          </cell>
          <cell r="G265" t="str">
            <v>PARCIAL</v>
          </cell>
          <cell r="H265" t="str">
            <v>TOTAL</v>
          </cell>
          <cell r="I265" t="str">
            <v>UND</v>
          </cell>
        </row>
        <row r="266">
          <cell r="A266" t="e">
            <v>#REF!</v>
          </cell>
          <cell r="B266" t="e">
            <v>#REF!</v>
          </cell>
          <cell r="H266">
            <v>2</v>
          </cell>
          <cell r="I266" t="e">
            <v>#REF!</v>
          </cell>
        </row>
        <row r="267">
          <cell r="A267" t="str">
            <v>SECTOR: (S-1A / S-1B / S-1C / S-1D)</v>
          </cell>
        </row>
        <row r="268">
          <cell r="B268" t="str">
            <v>TIPO 20</v>
          </cell>
          <cell r="C268">
            <v>2</v>
          </cell>
          <cell r="G268">
            <v>2</v>
          </cell>
        </row>
        <row r="269">
          <cell r="A269" t="str">
            <v>SECTOR: (S-2A / S-2B / S-2C / S-2D)</v>
          </cell>
        </row>
        <row r="274">
          <cell r="A274" t="e">
            <v>#REF!</v>
          </cell>
          <cell r="B274" t="e">
            <v>#REF!</v>
          </cell>
        </row>
        <row r="277">
          <cell r="A277" t="str">
            <v>ITEM</v>
          </cell>
          <cell r="B277" t="str">
            <v>DESCRIPCION</v>
          </cell>
          <cell r="C277" t="str">
            <v>Cantid.</v>
          </cell>
          <cell r="D277" t="str">
            <v xml:space="preserve">LARGO </v>
          </cell>
          <cell r="E277" t="str">
            <v>ALTO</v>
          </cell>
          <cell r="F277" t="str">
            <v>ANCHO</v>
          </cell>
          <cell r="G277" t="str">
            <v>PARCIAL</v>
          </cell>
          <cell r="H277" t="str">
            <v>TOTAL</v>
          </cell>
          <cell r="I277" t="str">
            <v>UND</v>
          </cell>
        </row>
        <row r="278">
          <cell r="A278" t="e">
            <v>#REF!</v>
          </cell>
          <cell r="B278" t="e">
            <v>#REF!</v>
          </cell>
          <cell r="H278">
            <v>12</v>
          </cell>
          <cell r="I278" t="e">
            <v>#REF!</v>
          </cell>
        </row>
        <row r="279">
          <cell r="A279" t="str">
            <v>VER PLANOS - (PLANTA 1P / PLANTA 2P / PLANTA 3P / AZOTEA 4P)</v>
          </cell>
        </row>
        <row r="280">
          <cell r="A280" t="str">
            <v>SECTOR: (S-1A / S-1B / S-1C / S-1D)</v>
          </cell>
        </row>
        <row r="281">
          <cell r="B281" t="str">
            <v>TIPO A</v>
          </cell>
          <cell r="C281">
            <v>2</v>
          </cell>
          <cell r="G281">
            <v>2</v>
          </cell>
        </row>
        <row r="282">
          <cell r="A282" t="str">
            <v>SECTOR: (S-2A / S-2B / S-2C / S-2D)</v>
          </cell>
        </row>
        <row r="283">
          <cell r="B283" t="str">
            <v>TIPO A</v>
          </cell>
          <cell r="C283">
            <v>5</v>
          </cell>
          <cell r="G283">
            <v>5</v>
          </cell>
        </row>
        <row r="284">
          <cell r="A284" t="str">
            <v>SECTOR: (S-3A / S-3B / S-3C / S-3D)</v>
          </cell>
          <cell r="D284" t="str">
            <v xml:space="preserve">       </v>
          </cell>
        </row>
        <row r="285">
          <cell r="B285" t="str">
            <v>TIPO A</v>
          </cell>
          <cell r="C285">
            <v>5</v>
          </cell>
          <cell r="G285">
            <v>5</v>
          </cell>
        </row>
        <row r="289">
          <cell r="A289" t="str">
            <v>ITEM</v>
          </cell>
          <cell r="B289" t="str">
            <v>DESCRIPCION</v>
          </cell>
          <cell r="C289" t="str">
            <v>Cantid.</v>
          </cell>
          <cell r="D289" t="str">
            <v xml:space="preserve">LARGO </v>
          </cell>
          <cell r="E289" t="str">
            <v>ALTO</v>
          </cell>
          <cell r="F289" t="str">
            <v>ANCHO</v>
          </cell>
          <cell r="G289" t="str">
            <v>PARCIAL</v>
          </cell>
          <cell r="H289" t="str">
            <v>TOTAL</v>
          </cell>
          <cell r="I289" t="str">
            <v>UND</v>
          </cell>
        </row>
        <row r="290">
          <cell r="A290" t="e">
            <v>#REF!</v>
          </cell>
          <cell r="B290" t="e">
            <v>#REF!</v>
          </cell>
          <cell r="H290">
            <v>2</v>
          </cell>
          <cell r="I290" t="e">
            <v>#REF!</v>
          </cell>
        </row>
        <row r="291">
          <cell r="A291" t="str">
            <v>SECTOR: (S-1A / S-1B / S-1C / S-1D)</v>
          </cell>
        </row>
        <row r="292">
          <cell r="B292" t="str">
            <v>TIPO B</v>
          </cell>
          <cell r="C292">
            <v>2</v>
          </cell>
          <cell r="G292">
            <v>2</v>
          </cell>
        </row>
        <row r="293">
          <cell r="A293" t="str">
            <v>SECTOR: (S-2A / S-2B / S-2C / S-2D)</v>
          </cell>
        </row>
        <row r="294">
          <cell r="G294">
            <v>0</v>
          </cell>
        </row>
        <row r="295">
          <cell r="A295" t="str">
            <v>SECTOR: (S-3A / S-3B / S-3C / S-3D)</v>
          </cell>
        </row>
      </sheetData>
      <sheetData sheetId="13" refreshError="1">
        <row r="93">
          <cell r="A93" t="str">
            <v>01.10.04.01</v>
          </cell>
          <cell r="B93" t="str">
            <v>ESPEJO 6mm ADOSADO CON MARCO EN PERFIL DE ALUMINIO, BISEL 1 1/4" GROSOR MINIMO EN BORDE BISELADO NO MENOR A 3.5mm.</v>
          </cell>
          <cell r="D93" t="str">
            <v xml:space="preserve"> </v>
          </cell>
          <cell r="G93" t="str">
            <v xml:space="preserve"> </v>
          </cell>
          <cell r="H93">
            <v>45.35999999999995</v>
          </cell>
          <cell r="I93" t="str">
            <v>u</v>
          </cell>
        </row>
        <row r="94">
          <cell r="B94" t="str">
            <v>PLANO: D40 - D41 (BAÑOS )</v>
          </cell>
        </row>
        <row r="95">
          <cell r="B95" t="str">
            <v>PRIMER PISO</v>
          </cell>
        </row>
        <row r="96">
          <cell r="B96" t="str">
            <v xml:space="preserve">S.H. N° 3 - E140A
</v>
          </cell>
          <cell r="C96">
            <v>1</v>
          </cell>
          <cell r="E96">
            <v>0.9</v>
          </cell>
          <cell r="F96">
            <v>0.4</v>
          </cell>
          <cell r="G96">
            <v>0.36000000000000004</v>
          </cell>
        </row>
        <row r="97">
          <cell r="C97">
            <v>1</v>
          </cell>
        </row>
        <row r="98">
          <cell r="B98" t="str">
            <v xml:space="preserve">S.H. PERSONAL 4 - E152
</v>
          </cell>
          <cell r="C98">
            <v>1</v>
          </cell>
          <cell r="E98">
            <v>0.9</v>
          </cell>
          <cell r="F98">
            <v>0.4</v>
          </cell>
          <cell r="G98">
            <v>0.36000000000000004</v>
          </cell>
        </row>
        <row r="99">
          <cell r="C99">
            <v>1</v>
          </cell>
        </row>
        <row r="100">
          <cell r="B100" t="str">
            <v xml:space="preserve">S.H. PERSONAL 5 - E151
</v>
          </cell>
          <cell r="C100">
            <v>1</v>
          </cell>
          <cell r="E100">
            <v>0.9</v>
          </cell>
          <cell r="F100">
            <v>0.4</v>
          </cell>
          <cell r="G100">
            <v>0.36000000000000004</v>
          </cell>
        </row>
        <row r="101">
          <cell r="C101">
            <v>1</v>
          </cell>
        </row>
        <row r="102">
          <cell r="B102" t="str">
            <v xml:space="preserve">S.H. + VESTUARIO PERSONAL HOMBRES N° 7 - CH115
</v>
          </cell>
          <cell r="C102">
            <v>1</v>
          </cell>
          <cell r="E102">
            <v>0.9</v>
          </cell>
          <cell r="F102">
            <v>0.4</v>
          </cell>
          <cell r="G102">
            <v>0.36000000000000004</v>
          </cell>
        </row>
        <row r="103">
          <cell r="C103">
            <v>1</v>
          </cell>
        </row>
        <row r="104">
          <cell r="B104" t="str">
            <v xml:space="preserve">S.H. + VESTUARIO PERSONAL MUJERES N° 6 - CH116
</v>
          </cell>
          <cell r="C104">
            <v>1</v>
          </cell>
          <cell r="E104">
            <v>0.9</v>
          </cell>
          <cell r="F104">
            <v>0.4</v>
          </cell>
          <cell r="G104">
            <v>0.36000000000000004</v>
          </cell>
        </row>
        <row r="105">
          <cell r="C105">
            <v>1</v>
          </cell>
        </row>
        <row r="106">
          <cell r="B106" t="str">
            <v xml:space="preserve">S.H. N° 9 - E133B
</v>
          </cell>
          <cell r="C106">
            <v>1</v>
          </cell>
          <cell r="E106">
            <v>0.9</v>
          </cell>
          <cell r="F106">
            <v>0.4</v>
          </cell>
          <cell r="G106">
            <v>0.36000000000000004</v>
          </cell>
        </row>
        <row r="108">
          <cell r="B108" t="str">
            <v xml:space="preserve">S.H. 19 - E109A
</v>
          </cell>
          <cell r="C108">
            <v>1</v>
          </cell>
          <cell r="E108">
            <v>0.9</v>
          </cell>
          <cell r="F108">
            <v>0.4</v>
          </cell>
          <cell r="G108">
            <v>0.36000000000000004</v>
          </cell>
        </row>
        <row r="110">
          <cell r="B110" t="str">
            <v xml:space="preserve">S.H. PERSONAL 20 - E105A
</v>
          </cell>
          <cell r="C110">
            <v>1</v>
          </cell>
          <cell r="E110">
            <v>0.9</v>
          </cell>
          <cell r="F110">
            <v>0.4</v>
          </cell>
          <cell r="G110">
            <v>0.36000000000000004</v>
          </cell>
        </row>
        <row r="112">
          <cell r="B112" t="str">
            <v xml:space="preserve">S.S.H.H. 11 - E
</v>
          </cell>
          <cell r="C112">
            <v>1</v>
          </cell>
          <cell r="E112">
            <v>0.9</v>
          </cell>
          <cell r="F112">
            <v>0.4</v>
          </cell>
          <cell r="G112">
            <v>0.36000000000000004</v>
          </cell>
        </row>
        <row r="114">
          <cell r="B114" t="str">
            <v xml:space="preserve">S.H. PUBLICO MUJERES N° 22 - DI 109
</v>
          </cell>
          <cell r="C114">
            <v>1</v>
          </cell>
          <cell r="E114">
            <v>0.9</v>
          </cell>
          <cell r="F114">
            <v>0.4</v>
          </cell>
          <cell r="G114">
            <v>0.36000000000000004</v>
          </cell>
        </row>
        <row r="116">
          <cell r="B116" t="str">
            <v xml:space="preserve">S.H. PUBLICO HOMBRES N° 23 DI 108
</v>
          </cell>
          <cell r="C116">
            <v>1</v>
          </cell>
          <cell r="E116">
            <v>0.9</v>
          </cell>
          <cell r="F116">
            <v>0.4</v>
          </cell>
          <cell r="G116">
            <v>0.36000000000000004</v>
          </cell>
        </row>
        <row r="118">
          <cell r="B118" t="str">
            <v xml:space="preserve">DUCHA PARA PACIENTES - E 130
</v>
          </cell>
          <cell r="C118">
            <v>1</v>
          </cell>
          <cell r="E118">
            <v>0.9</v>
          </cell>
          <cell r="F118">
            <v>0.4</v>
          </cell>
          <cell r="G118">
            <v>0.36000000000000004</v>
          </cell>
        </row>
        <row r="120">
          <cell r="B120" t="str">
            <v xml:space="preserve">S.S.H.H. PACIENTE MUJERES  N° 17 E 130A
</v>
          </cell>
          <cell r="C120">
            <v>1</v>
          </cell>
          <cell r="E120">
            <v>0.9</v>
          </cell>
          <cell r="F120">
            <v>0.4</v>
          </cell>
          <cell r="G120">
            <v>0.36000000000000004</v>
          </cell>
        </row>
        <row r="122">
          <cell r="B122" t="str">
            <v xml:space="preserve">S.S.H.H. N° 21 DI 116A
</v>
          </cell>
          <cell r="C122">
            <v>1</v>
          </cell>
          <cell r="E122">
            <v>0.9</v>
          </cell>
          <cell r="F122">
            <v>0.4</v>
          </cell>
          <cell r="G122">
            <v>0.36000000000000004</v>
          </cell>
        </row>
        <row r="124">
          <cell r="B124" t="str">
            <v xml:space="preserve">DUCHA PACIENTE E 129A
</v>
          </cell>
          <cell r="C124">
            <v>1</v>
          </cell>
          <cell r="E124">
            <v>0.9</v>
          </cell>
          <cell r="F124">
            <v>0.4</v>
          </cell>
          <cell r="G124">
            <v>0.36000000000000004</v>
          </cell>
        </row>
        <row r="126">
          <cell r="B126" t="str">
            <v xml:space="preserve">S.H. N° 30A CE 124
</v>
          </cell>
          <cell r="C126">
            <v>1</v>
          </cell>
          <cell r="E126">
            <v>0.9</v>
          </cell>
          <cell r="F126">
            <v>0.4</v>
          </cell>
          <cell r="G126">
            <v>0.36000000000000004</v>
          </cell>
        </row>
        <row r="128">
          <cell r="B128" t="str">
            <v xml:space="preserve">S.H. N° 10 E 131A
</v>
          </cell>
          <cell r="C128">
            <v>1</v>
          </cell>
          <cell r="E128">
            <v>0.9</v>
          </cell>
          <cell r="F128">
            <v>0.4</v>
          </cell>
          <cell r="G128">
            <v>0.36000000000000004</v>
          </cell>
        </row>
        <row r="130">
          <cell r="B130" t="str">
            <v xml:space="preserve">S.H. PUBLICO HOMBRES N° 16 CH 104
</v>
          </cell>
          <cell r="C130">
            <v>1</v>
          </cell>
          <cell r="E130">
            <v>0.9</v>
          </cell>
          <cell r="F130">
            <v>0.4</v>
          </cell>
          <cell r="G130">
            <v>0.36000000000000004</v>
          </cell>
        </row>
        <row r="132">
          <cell r="B132" t="str">
            <v xml:space="preserve">S.H. PUBLICO MUJERES N° 15 CH 105
</v>
          </cell>
          <cell r="C132">
            <v>1</v>
          </cell>
          <cell r="E132">
            <v>0.9</v>
          </cell>
          <cell r="F132">
            <v>0.4</v>
          </cell>
          <cell r="G132">
            <v>0.36000000000000004</v>
          </cell>
        </row>
        <row r="134">
          <cell r="B134" t="str">
            <v xml:space="preserve">S.S.H.H. VESTUARIO PERSONAL HOMBRES N° 27 DI 105
</v>
          </cell>
          <cell r="C134">
            <v>1</v>
          </cell>
          <cell r="E134">
            <v>0.9</v>
          </cell>
          <cell r="F134">
            <v>0.4</v>
          </cell>
          <cell r="G134">
            <v>0.36000000000000004</v>
          </cell>
        </row>
        <row r="136">
          <cell r="B136" t="str">
            <v>S.H. PUBLICO MUJERES N° 24 - PC 104</v>
          </cell>
          <cell r="C136">
            <v>1</v>
          </cell>
          <cell r="E136">
            <v>0.9</v>
          </cell>
          <cell r="F136">
            <v>0.4</v>
          </cell>
          <cell r="G136">
            <v>0.36000000000000004</v>
          </cell>
        </row>
        <row r="138">
          <cell r="B138" t="str">
            <v>S.H. VESTUARIO PERSONAL HOMBRES N° 30 - PC116</v>
          </cell>
          <cell r="C138">
            <v>1</v>
          </cell>
          <cell r="E138">
            <v>0.9</v>
          </cell>
          <cell r="F138">
            <v>0.4</v>
          </cell>
          <cell r="G138">
            <v>0.36000000000000004</v>
          </cell>
        </row>
        <row r="140">
          <cell r="B140" t="str">
            <v>S.H. PERSONAL HOMBRES N° 41 - F 116</v>
          </cell>
          <cell r="C140">
            <v>1</v>
          </cell>
          <cell r="E140">
            <v>0.9</v>
          </cell>
          <cell r="F140">
            <v>0.4</v>
          </cell>
          <cell r="G140">
            <v>0.36000000000000004</v>
          </cell>
        </row>
        <row r="142">
          <cell r="B142" t="str">
            <v>S.H. PERSONAL MUJERES N° 42 - F 117</v>
          </cell>
          <cell r="C142">
            <v>1</v>
          </cell>
          <cell r="E142">
            <v>0.9</v>
          </cell>
          <cell r="F142">
            <v>0.4</v>
          </cell>
          <cell r="G142">
            <v>0.36000000000000004</v>
          </cell>
        </row>
        <row r="144">
          <cell r="B144" t="str">
            <v xml:space="preserve">S.S.H.H. PUBLICO MUJERES N° 12 - E113
</v>
          </cell>
          <cell r="C144">
            <v>1</v>
          </cell>
          <cell r="E144">
            <v>0.9</v>
          </cell>
          <cell r="F144">
            <v>0.4</v>
          </cell>
          <cell r="G144">
            <v>0.36000000000000004</v>
          </cell>
        </row>
        <row r="146">
          <cell r="B146" t="str">
            <v xml:space="preserve">S.S.H.H. PUBLICO HOMBRES N° 14  - E111
</v>
          </cell>
          <cell r="C146">
            <v>1</v>
          </cell>
          <cell r="E146">
            <v>0.9</v>
          </cell>
          <cell r="F146">
            <v>0.4</v>
          </cell>
          <cell r="G146">
            <v>0.36000000000000004</v>
          </cell>
        </row>
        <row r="148">
          <cell r="B148" t="str">
            <v>S.S.H.H. VESTUARIO PERSONAL MUJERES N° 26 - DI 106</v>
          </cell>
          <cell r="C148">
            <v>1</v>
          </cell>
          <cell r="E148">
            <v>0.9</v>
          </cell>
          <cell r="F148">
            <v>0.4</v>
          </cell>
          <cell r="G148">
            <v>0.36000000000000004</v>
          </cell>
        </row>
        <row r="150">
          <cell r="B150" t="str">
            <v>S.H. PUBLICO HOMBRES N° 25 - PC 105</v>
          </cell>
          <cell r="C150">
            <v>1</v>
          </cell>
          <cell r="E150">
            <v>0.9</v>
          </cell>
          <cell r="F150">
            <v>0.4</v>
          </cell>
          <cell r="G150">
            <v>0.36000000000000004</v>
          </cell>
        </row>
        <row r="152">
          <cell r="B152" t="str">
            <v>S.H. VESTUARIO PERSONAL MUJERES N° 29 - PC115</v>
          </cell>
          <cell r="C152">
            <v>1</v>
          </cell>
          <cell r="E152">
            <v>0.9</v>
          </cell>
          <cell r="F152">
            <v>0.4</v>
          </cell>
          <cell r="G152">
            <v>0.36000000000000004</v>
          </cell>
        </row>
        <row r="154">
          <cell r="B154" t="str">
            <v>S.H.  - F 115A</v>
          </cell>
          <cell r="C154">
            <v>1</v>
          </cell>
          <cell r="E154">
            <v>0.9</v>
          </cell>
          <cell r="F154">
            <v>0.4</v>
          </cell>
          <cell r="G154">
            <v>0.36000000000000004</v>
          </cell>
        </row>
        <row r="156">
          <cell r="B156" t="str">
            <v>S.H. N°28  - PC 119A</v>
          </cell>
          <cell r="C156">
            <v>1</v>
          </cell>
          <cell r="E156">
            <v>0.9</v>
          </cell>
          <cell r="F156">
            <v>0.4</v>
          </cell>
          <cell r="G156">
            <v>0.36000000000000004</v>
          </cell>
        </row>
        <row r="158">
          <cell r="B158" t="str">
            <v>S.H. PUBLICO DISCAPACITADOS N° 40  - CE 132</v>
          </cell>
          <cell r="C158">
            <v>1</v>
          </cell>
          <cell r="E158">
            <v>0.9</v>
          </cell>
          <cell r="F158">
            <v>0.4</v>
          </cell>
          <cell r="G158">
            <v>0.36000000000000004</v>
          </cell>
        </row>
        <row r="160">
          <cell r="B160" t="str">
            <v>S.H. COMENSALES MUJERES - N° 52  - ND 117</v>
          </cell>
          <cell r="C160">
            <v>1</v>
          </cell>
          <cell r="E160">
            <v>0.9</v>
          </cell>
          <cell r="F160">
            <v>0.4</v>
          </cell>
          <cell r="G160">
            <v>0.36000000000000004</v>
          </cell>
        </row>
        <row r="162">
          <cell r="B162" t="str">
            <v>S.H. COMENSALES HOMBRES - N° 53  - ND 116</v>
          </cell>
          <cell r="C162">
            <v>1</v>
          </cell>
          <cell r="E162">
            <v>0.9</v>
          </cell>
          <cell r="F162">
            <v>0.4</v>
          </cell>
          <cell r="G162">
            <v>0.36000000000000004</v>
          </cell>
        </row>
        <row r="164">
          <cell r="B164" t="str">
            <v>S.H. N° 31 - CE 118A</v>
          </cell>
          <cell r="C164">
            <v>1</v>
          </cell>
          <cell r="E164">
            <v>0.9</v>
          </cell>
          <cell r="F164">
            <v>0.4</v>
          </cell>
          <cell r="G164">
            <v>0.36000000000000004</v>
          </cell>
        </row>
        <row r="166">
          <cell r="B166" t="str">
            <v>S.H. N° 32 - CE 119A</v>
          </cell>
          <cell r="C166">
            <v>1</v>
          </cell>
          <cell r="E166">
            <v>0.9</v>
          </cell>
          <cell r="F166">
            <v>0.4</v>
          </cell>
          <cell r="G166">
            <v>0.36000000000000004</v>
          </cell>
        </row>
        <row r="168">
          <cell r="B168" t="str">
            <v>S.H. PRE ESCOLARES N° 35 - CE 129</v>
          </cell>
          <cell r="C168">
            <v>1</v>
          </cell>
          <cell r="E168">
            <v>0.9</v>
          </cell>
          <cell r="F168">
            <v>0.4</v>
          </cell>
          <cell r="G168">
            <v>0.36000000000000004</v>
          </cell>
        </row>
        <row r="170">
          <cell r="B170" t="str">
            <v>S.H.  N° 46 - AP 103A</v>
          </cell>
          <cell r="C170">
            <v>1</v>
          </cell>
          <cell r="E170">
            <v>0.9</v>
          </cell>
          <cell r="F170">
            <v>0.4</v>
          </cell>
          <cell r="G170">
            <v>0.36000000000000004</v>
          </cell>
        </row>
        <row r="172">
          <cell r="B172" t="str">
            <v>S.S.H.H. +VEST. PERS. HOMBRES.- N° 44 - AP 106</v>
          </cell>
          <cell r="C172">
            <v>1</v>
          </cell>
          <cell r="E172">
            <v>0.9</v>
          </cell>
          <cell r="F172">
            <v>0.4</v>
          </cell>
          <cell r="G172">
            <v>0.36000000000000004</v>
          </cell>
        </row>
        <row r="174">
          <cell r="B174" t="str">
            <v>S.H.- N° 59 - CS 102A</v>
          </cell>
          <cell r="C174">
            <v>1</v>
          </cell>
          <cell r="E174">
            <v>0.9</v>
          </cell>
          <cell r="F174">
            <v>0.4</v>
          </cell>
          <cell r="G174">
            <v>0.36000000000000004</v>
          </cell>
        </row>
        <row r="176">
          <cell r="B176" t="str">
            <v>S.H.- N° 48 - CS 108</v>
          </cell>
          <cell r="C176">
            <v>1</v>
          </cell>
          <cell r="E176">
            <v>0.9</v>
          </cell>
          <cell r="F176">
            <v>0.4</v>
          </cell>
          <cell r="G176">
            <v>0.36000000000000004</v>
          </cell>
        </row>
        <row r="178">
          <cell r="B178" t="str">
            <v>S.S.H.H. PERSONAL HOMBRES N° 36 - CE 113</v>
          </cell>
          <cell r="C178">
            <v>1</v>
          </cell>
          <cell r="E178">
            <v>0.9</v>
          </cell>
          <cell r="F178">
            <v>0.4</v>
          </cell>
          <cell r="G178">
            <v>0.36000000000000004</v>
          </cell>
        </row>
        <row r="180">
          <cell r="B180" t="str">
            <v>S.H. PERS. VEST. HOMBRES - N° 50 - ND 111</v>
          </cell>
          <cell r="C180">
            <v>1</v>
          </cell>
          <cell r="E180">
            <v>0.9</v>
          </cell>
          <cell r="F180">
            <v>0.4</v>
          </cell>
          <cell r="G180">
            <v>0.36000000000000004</v>
          </cell>
        </row>
        <row r="182">
          <cell r="B182" t="str">
            <v>S.H. PERS. VEST. MUJERES - N° 51 - ND 112</v>
          </cell>
          <cell r="C182">
            <v>1</v>
          </cell>
          <cell r="E182">
            <v>0.9</v>
          </cell>
          <cell r="F182">
            <v>0.4</v>
          </cell>
          <cell r="G182">
            <v>0.36000000000000004</v>
          </cell>
        </row>
        <row r="184">
          <cell r="B184" t="str">
            <v>S.H.- N° 49 - CF 107</v>
          </cell>
          <cell r="C184">
            <v>1</v>
          </cell>
          <cell r="E184">
            <v>0.9</v>
          </cell>
          <cell r="F184">
            <v>0.4</v>
          </cell>
          <cell r="G184">
            <v>0.36000000000000004</v>
          </cell>
        </row>
        <row r="186">
          <cell r="B186" t="str">
            <v>S.H.- N° 61 - CS 103</v>
          </cell>
          <cell r="C186">
            <v>1</v>
          </cell>
          <cell r="E186">
            <v>0.9</v>
          </cell>
          <cell r="F186">
            <v>0.4</v>
          </cell>
          <cell r="G186">
            <v>0.36000000000000004</v>
          </cell>
        </row>
        <row r="188">
          <cell r="B188" t="str">
            <v>S.H.- N° 47 - SA 102</v>
          </cell>
          <cell r="C188">
            <v>1</v>
          </cell>
          <cell r="E188">
            <v>0.9</v>
          </cell>
          <cell r="F188">
            <v>0.4</v>
          </cell>
          <cell r="G188">
            <v>0.36000000000000004</v>
          </cell>
        </row>
        <row r="190">
          <cell r="B190" t="str">
            <v>S.H.- N° 8 - TR 101A</v>
          </cell>
          <cell r="C190">
            <v>1</v>
          </cell>
          <cell r="E190">
            <v>0.9</v>
          </cell>
          <cell r="F190">
            <v>0.4</v>
          </cell>
          <cell r="G190">
            <v>0.36000000000000004</v>
          </cell>
        </row>
        <row r="192">
          <cell r="B192" t="str">
            <v>S.H.- N° 60 - CS 101A</v>
          </cell>
          <cell r="C192">
            <v>1</v>
          </cell>
          <cell r="E192">
            <v>0.9</v>
          </cell>
          <cell r="F192">
            <v>0.4</v>
          </cell>
          <cell r="G192">
            <v>0.36000000000000004</v>
          </cell>
        </row>
        <row r="194">
          <cell r="B194" t="str">
            <v>S.S.H.H. PUBLICO HOMBRES N° 35 - CE1 30</v>
          </cell>
          <cell r="C194">
            <v>1</v>
          </cell>
          <cell r="E194">
            <v>0.9</v>
          </cell>
          <cell r="F194">
            <v>0.4</v>
          </cell>
          <cell r="G194">
            <v>0.36000000000000004</v>
          </cell>
        </row>
        <row r="196">
          <cell r="B196" t="str">
            <v>S.H. PERSONAL MUJERES N° 37 - CE 114</v>
          </cell>
          <cell r="C196">
            <v>1</v>
          </cell>
          <cell r="E196">
            <v>0.9</v>
          </cell>
          <cell r="F196">
            <v>0.4</v>
          </cell>
          <cell r="G196">
            <v>0.36000000000000004</v>
          </cell>
        </row>
        <row r="198">
          <cell r="B198" t="str">
            <v>S.S.H.H. PUBLICO MUJERES N° 39 - CE 131</v>
          </cell>
          <cell r="C198">
            <v>1</v>
          </cell>
          <cell r="E198">
            <v>0.9</v>
          </cell>
          <cell r="F198">
            <v>0.4</v>
          </cell>
          <cell r="G198">
            <v>0.36000000000000004</v>
          </cell>
        </row>
        <row r="200">
          <cell r="B200" t="str">
            <v>S.S.H.H. +VEST. PERS. MUJERES.- N° 45 - AP 107</v>
          </cell>
          <cell r="C200">
            <v>1</v>
          </cell>
          <cell r="E200">
            <v>0.9</v>
          </cell>
          <cell r="F200">
            <v>0.4</v>
          </cell>
          <cell r="G200">
            <v>0.36000000000000004</v>
          </cell>
        </row>
        <row r="202">
          <cell r="B202" t="str">
            <v>S.H. PACIENTE MUJERES N°1 - E 125</v>
          </cell>
          <cell r="C202">
            <v>1</v>
          </cell>
          <cell r="E202">
            <v>0.9</v>
          </cell>
          <cell r="F202">
            <v>0.4</v>
          </cell>
          <cell r="G202">
            <v>0.36000000000000004</v>
          </cell>
        </row>
        <row r="204">
          <cell r="B204" t="str">
            <v>S.H. PACIENTE HOMBRES N° 2 - E 124</v>
          </cell>
          <cell r="C204">
            <v>1</v>
          </cell>
          <cell r="E204">
            <v>0.9</v>
          </cell>
          <cell r="F204">
            <v>0.4</v>
          </cell>
          <cell r="G204">
            <v>0.36000000000000004</v>
          </cell>
        </row>
        <row r="206">
          <cell r="B206" t="str">
            <v>S.S.H.H. PUBLICO DISCAPACITADOS  N° 13  - E 112</v>
          </cell>
          <cell r="C206">
            <v>1</v>
          </cell>
          <cell r="E206">
            <v>0.9</v>
          </cell>
          <cell r="F206">
            <v>0.4</v>
          </cell>
          <cell r="G206">
            <v>0.36000000000000004</v>
          </cell>
        </row>
        <row r="208">
          <cell r="B208" t="str">
            <v>SS.HH. PACIENTE HOMBRES N° 18 - E 129B</v>
          </cell>
          <cell r="C208">
            <v>1</v>
          </cell>
          <cell r="E208">
            <v>0.9</v>
          </cell>
          <cell r="F208">
            <v>0.4</v>
          </cell>
          <cell r="G208">
            <v>0.36000000000000004</v>
          </cell>
        </row>
        <row r="210">
          <cell r="B210" t="str">
            <v>SEGUNDO PISO</v>
          </cell>
        </row>
        <row r="211">
          <cell r="B211" t="str">
            <v xml:space="preserve">S.S.H.H. VESTUARIO DE PERSONAL - N° 66 - CEX207
</v>
          </cell>
          <cell r="C211">
            <v>1</v>
          </cell>
          <cell r="E211">
            <v>0.9</v>
          </cell>
          <cell r="F211">
            <v>0.4</v>
          </cell>
          <cell r="G211">
            <v>0.36000000000000004</v>
          </cell>
        </row>
        <row r="213">
          <cell r="B213" t="str">
            <v xml:space="preserve">S.S.H.H. VESTUARIO DE PERSONAL - N° 67 - CEX208
</v>
          </cell>
          <cell r="C213">
            <v>1</v>
          </cell>
          <cell r="E213">
            <v>0.9</v>
          </cell>
          <cell r="F213">
            <v>0.4</v>
          </cell>
          <cell r="G213">
            <v>0.36000000000000004</v>
          </cell>
        </row>
        <row r="215">
          <cell r="B215" t="str">
            <v xml:space="preserve">S.H.  - N° 74 - CEX202A
</v>
          </cell>
          <cell r="C215">
            <v>1</v>
          </cell>
          <cell r="E215">
            <v>0.9</v>
          </cell>
          <cell r="F215">
            <v>0.4</v>
          </cell>
          <cell r="G215">
            <v>0.36000000000000004</v>
          </cell>
        </row>
        <row r="217">
          <cell r="B217" t="str">
            <v xml:space="preserve">S.H. PERSONAL MUJERES N° 71A - CQ211
</v>
          </cell>
          <cell r="C217">
            <v>1</v>
          </cell>
          <cell r="E217">
            <v>0.9</v>
          </cell>
          <cell r="F217">
            <v>0.4</v>
          </cell>
          <cell r="G217">
            <v>0.36000000000000004</v>
          </cell>
        </row>
        <row r="219">
          <cell r="B219" t="str">
            <v xml:space="preserve">VESTUARIO PERSONAL HOMBRES N° 64 - CQ211
</v>
          </cell>
          <cell r="C219">
            <v>1</v>
          </cell>
          <cell r="E219">
            <v>0.9</v>
          </cell>
          <cell r="F219">
            <v>0.4</v>
          </cell>
          <cell r="G219">
            <v>0.36000000000000004</v>
          </cell>
        </row>
        <row r="221">
          <cell r="B221" t="str">
            <v xml:space="preserve">VESTUARIO PERSONAL MUJERES N° 65 - CQ212
</v>
          </cell>
          <cell r="C221">
            <v>1</v>
          </cell>
          <cell r="E221">
            <v>0.9</v>
          </cell>
          <cell r="F221">
            <v>0.4</v>
          </cell>
          <cell r="G221">
            <v>0.36000000000000004</v>
          </cell>
        </row>
        <row r="223">
          <cell r="B223" t="str">
            <v xml:space="preserve">S.H. PERSONAL HOMBRES N° 68 N° - CQ215
</v>
          </cell>
          <cell r="C223">
            <v>1</v>
          </cell>
          <cell r="E223">
            <v>0.9</v>
          </cell>
          <cell r="F223">
            <v>0.4</v>
          </cell>
          <cell r="G223">
            <v>0.36000000000000004</v>
          </cell>
        </row>
        <row r="225">
          <cell r="B225" t="str">
            <v xml:space="preserve">S.S.H.H. VESTUARIO DE PERSONAL HOMBRES N° 78 - INF203
</v>
          </cell>
          <cell r="C225">
            <v>1</v>
          </cell>
          <cell r="E225">
            <v>0.9</v>
          </cell>
          <cell r="F225">
            <v>0.4</v>
          </cell>
          <cell r="G225">
            <v>0.36000000000000004</v>
          </cell>
        </row>
        <row r="227">
          <cell r="B227" t="str">
            <v xml:space="preserve">S.S.H.H. VESTUARIO DE PERSONAL MUJERES N° 79 - INF202A
</v>
          </cell>
          <cell r="C227">
            <v>1</v>
          </cell>
          <cell r="E227">
            <v>0.9</v>
          </cell>
          <cell r="F227">
            <v>0.4</v>
          </cell>
          <cell r="G227">
            <v>0.36000000000000004</v>
          </cell>
        </row>
        <row r="229">
          <cell r="B229" t="str">
            <v xml:space="preserve">S.H. PERSONAL MUJERES N° 69 - CQ215
</v>
          </cell>
          <cell r="C229">
            <v>1</v>
          </cell>
          <cell r="E229">
            <v>0.9</v>
          </cell>
          <cell r="F229">
            <v>0.4</v>
          </cell>
          <cell r="G229">
            <v>0.36000000000000004</v>
          </cell>
        </row>
        <row r="231">
          <cell r="B231" t="str">
            <v xml:space="preserve">S.H. - N° 82 - AD210A
</v>
          </cell>
          <cell r="C231">
            <v>1</v>
          </cell>
          <cell r="E231">
            <v>0.9</v>
          </cell>
          <cell r="F231">
            <v>0.4</v>
          </cell>
          <cell r="G231">
            <v>0.36000000000000004</v>
          </cell>
        </row>
        <row r="233">
          <cell r="B233" t="str">
            <v xml:space="preserve">S.H. PUBLICO HOMBRES N° 70 - CQ205B
</v>
          </cell>
          <cell r="C233">
            <v>1</v>
          </cell>
          <cell r="E233">
            <v>0.9</v>
          </cell>
          <cell r="F233">
            <v>0.4</v>
          </cell>
          <cell r="G233">
            <v>0.36000000000000004</v>
          </cell>
        </row>
        <row r="235">
          <cell r="B235" t="str">
            <v xml:space="preserve">S.H. PUBLICO MUJERES N° 71 - CQ205A
</v>
          </cell>
          <cell r="C235">
            <v>1</v>
          </cell>
          <cell r="E235">
            <v>0.9</v>
          </cell>
          <cell r="F235">
            <v>0.4</v>
          </cell>
          <cell r="G235">
            <v>0.36000000000000004</v>
          </cell>
        </row>
        <row r="237">
          <cell r="B237" t="str">
            <v xml:space="preserve">S.S.H.H. PUBLICO MUJERES N° 75 - CO202
</v>
          </cell>
          <cell r="C237">
            <v>1</v>
          </cell>
          <cell r="E237">
            <v>0.9</v>
          </cell>
          <cell r="F237">
            <v>0.4</v>
          </cell>
          <cell r="G237">
            <v>0.36000000000000004</v>
          </cell>
        </row>
        <row r="239">
          <cell r="B239" t="str">
            <v xml:space="preserve">S.S.H.H. PUBLICO HOMBRES N° 76 - CO203
</v>
          </cell>
          <cell r="C239">
            <v>1</v>
          </cell>
          <cell r="E239">
            <v>0.9</v>
          </cell>
          <cell r="F239">
            <v>0.4</v>
          </cell>
          <cell r="G239">
            <v>0.36000000000000004</v>
          </cell>
        </row>
        <row r="241">
          <cell r="B241" t="str">
            <v xml:space="preserve">S.H.  - N° 85 - RE204A
</v>
          </cell>
          <cell r="C241">
            <v>1</v>
          </cell>
          <cell r="E241">
            <v>0.9</v>
          </cell>
          <cell r="F241">
            <v>0.4</v>
          </cell>
          <cell r="G241">
            <v>0.36000000000000004</v>
          </cell>
        </row>
        <row r="243">
          <cell r="B243" t="str">
            <v xml:space="preserve">S.H. VISITANTE  - N° 86 - RE205
</v>
          </cell>
          <cell r="C243">
            <v>1</v>
          </cell>
          <cell r="E243">
            <v>0.9</v>
          </cell>
          <cell r="F243">
            <v>0.4</v>
          </cell>
          <cell r="G243">
            <v>0.36000000000000004</v>
          </cell>
        </row>
        <row r="245">
          <cell r="B245" t="str">
            <v xml:space="preserve">S.H.  - N° 87 - RE203A
</v>
          </cell>
          <cell r="C245">
            <v>1</v>
          </cell>
          <cell r="E245">
            <v>0.9</v>
          </cell>
          <cell r="F245">
            <v>0.4</v>
          </cell>
          <cell r="G245">
            <v>0.36000000000000004</v>
          </cell>
        </row>
        <row r="247">
          <cell r="B247" t="str">
            <v xml:space="preserve">S.H. - N° 88 -  AD220A
</v>
          </cell>
          <cell r="C247">
            <v>1</v>
          </cell>
          <cell r="E247">
            <v>0.9</v>
          </cell>
          <cell r="F247">
            <v>0.4</v>
          </cell>
          <cell r="G247">
            <v>0.36000000000000004</v>
          </cell>
        </row>
        <row r="249">
          <cell r="B249" t="str">
            <v xml:space="preserve">S.H. - N° 89 -  AD221A
</v>
          </cell>
          <cell r="C249">
            <v>1</v>
          </cell>
          <cell r="E249">
            <v>0.9</v>
          </cell>
          <cell r="F249">
            <v>0.4</v>
          </cell>
          <cell r="G249">
            <v>0.36000000000000004</v>
          </cell>
        </row>
        <row r="251">
          <cell r="B251" t="str">
            <v xml:space="preserve">S.H. PRE ESCOLAR - N° 93 -  CE
</v>
          </cell>
          <cell r="C251">
            <v>1</v>
          </cell>
          <cell r="E251">
            <v>0.9</v>
          </cell>
          <cell r="F251">
            <v>0.4</v>
          </cell>
          <cell r="G251">
            <v>0.36000000000000004</v>
          </cell>
        </row>
        <row r="253">
          <cell r="B253" t="str">
            <v>S.S.H.H. VESTUARIO DE PERSONAL MUJERES N° 79 - CO213</v>
          </cell>
          <cell r="C253">
            <v>1</v>
          </cell>
          <cell r="E253">
            <v>0.9</v>
          </cell>
          <cell r="F253">
            <v>0.4</v>
          </cell>
          <cell r="G253">
            <v>0.36000000000000004</v>
          </cell>
        </row>
        <row r="255">
          <cell r="B255" t="str">
            <v>S.S.H.H. VESTUARIO DE PERSONAL HOMBRES N° 78 - CO214</v>
          </cell>
          <cell r="C255">
            <v>1</v>
          </cell>
          <cell r="E255">
            <v>0.9</v>
          </cell>
          <cell r="F255">
            <v>0.4</v>
          </cell>
          <cell r="G255">
            <v>0.36000000000000004</v>
          </cell>
        </row>
        <row r="257">
          <cell r="B257" t="str">
            <v>S.S.H.H. PUBLICOHOMBRES N° 72 - SU204</v>
          </cell>
          <cell r="C257">
            <v>1</v>
          </cell>
          <cell r="E257">
            <v>0.9</v>
          </cell>
          <cell r="F257">
            <v>0.4</v>
          </cell>
          <cell r="G257">
            <v>0.36000000000000004</v>
          </cell>
        </row>
        <row r="259">
          <cell r="B259" t="str">
            <v xml:space="preserve">S.S.H.H. GENERAL + VEST. PERS. MUJERES N° 58 -  SH102
</v>
          </cell>
          <cell r="C259">
            <v>1</v>
          </cell>
          <cell r="E259">
            <v>0.9</v>
          </cell>
          <cell r="F259">
            <v>0.4</v>
          </cell>
          <cell r="G259">
            <v>0.36000000000000004</v>
          </cell>
        </row>
        <row r="261">
          <cell r="B261" t="str">
            <v xml:space="preserve">S.H. PERSONAL N° 108 -  CE230
</v>
          </cell>
          <cell r="C261">
            <v>1</v>
          </cell>
          <cell r="E261">
            <v>0.9</v>
          </cell>
          <cell r="F261">
            <v>0.4</v>
          </cell>
          <cell r="G261">
            <v>0.36000000000000004</v>
          </cell>
        </row>
        <row r="263">
          <cell r="B263" t="str">
            <v xml:space="preserve">S.H.  N° 62 -  CS201A
</v>
          </cell>
          <cell r="C263">
            <v>1</v>
          </cell>
          <cell r="E263">
            <v>0.9</v>
          </cell>
          <cell r="F263">
            <v>0.4</v>
          </cell>
          <cell r="G263">
            <v>0.36000000000000004</v>
          </cell>
        </row>
        <row r="265">
          <cell r="B265" t="str">
            <v xml:space="preserve">S.H.  PERSONAL N° 109 -  CE243
</v>
          </cell>
          <cell r="C265">
            <v>1</v>
          </cell>
          <cell r="E265">
            <v>0.9</v>
          </cell>
          <cell r="F265">
            <v>0.4</v>
          </cell>
          <cell r="G265">
            <v>0.36000000000000004</v>
          </cell>
        </row>
        <row r="267">
          <cell r="B267" t="str">
            <v xml:space="preserve">S.H. VISITANTE N° 99 -  CM203
</v>
          </cell>
          <cell r="C267">
            <v>1</v>
          </cell>
          <cell r="E267">
            <v>0.9</v>
          </cell>
          <cell r="F267">
            <v>0.4</v>
          </cell>
          <cell r="G267">
            <v>0.36000000000000004</v>
          </cell>
        </row>
        <row r="269">
          <cell r="B269" t="str">
            <v>S.S.H.H. GENERAL + VEST. PERS. HOMBRES N° 57 - SH101</v>
          </cell>
          <cell r="C269">
            <v>1</v>
          </cell>
          <cell r="E269">
            <v>0.9</v>
          </cell>
          <cell r="F269">
            <v>0.4</v>
          </cell>
          <cell r="G269">
            <v>0.36000000000000004</v>
          </cell>
        </row>
        <row r="271">
          <cell r="B271" t="str">
            <v>S.H. PACIENTE HOMBRES N° 106 - CE231</v>
          </cell>
          <cell r="C271">
            <v>1</v>
          </cell>
          <cell r="E271">
            <v>0.9</v>
          </cell>
          <cell r="F271">
            <v>0.4</v>
          </cell>
          <cell r="G271">
            <v>0.36000000000000004</v>
          </cell>
        </row>
        <row r="273">
          <cell r="B273" t="str">
            <v>S.H. PACIENTE MUJERES N° 107 - CE232</v>
          </cell>
          <cell r="C273">
            <v>1</v>
          </cell>
          <cell r="E273">
            <v>0.9</v>
          </cell>
          <cell r="F273">
            <v>0.4</v>
          </cell>
          <cell r="G273">
            <v>0.36000000000000004</v>
          </cell>
        </row>
        <row r="275">
          <cell r="B275" t="str">
            <v>S.S.H.H. PUBLICO DISCAPACITADOS - SU</v>
          </cell>
          <cell r="C275">
            <v>1</v>
          </cell>
          <cell r="E275">
            <v>0.9</v>
          </cell>
          <cell r="F275">
            <v>0.4</v>
          </cell>
          <cell r="G275">
            <v>0.36000000000000004</v>
          </cell>
        </row>
        <row r="277">
          <cell r="B277" t="str">
            <v xml:space="preserve">S.H. PACIENTE - N° 77 - CO222A
</v>
          </cell>
          <cell r="C277">
            <v>1</v>
          </cell>
          <cell r="E277">
            <v>0.9</v>
          </cell>
          <cell r="F277">
            <v>0.4</v>
          </cell>
          <cell r="G277">
            <v>0.36000000000000004</v>
          </cell>
        </row>
        <row r="279">
          <cell r="B279" t="str">
            <v xml:space="preserve">S.H. PUBLICO DISCAPACITADOS - N° 90 - CE208
</v>
          </cell>
          <cell r="C279">
            <v>1</v>
          </cell>
          <cell r="E279">
            <v>0.9</v>
          </cell>
          <cell r="F279">
            <v>0.4</v>
          </cell>
          <cell r="G279">
            <v>0.36000000000000004</v>
          </cell>
        </row>
        <row r="281">
          <cell r="B281" t="str">
            <v xml:space="preserve">S.H. + VESTUARIO PACIENTE HOMBRES N° 105 - RH211
</v>
          </cell>
          <cell r="C281">
            <v>1</v>
          </cell>
          <cell r="E281">
            <v>0.9</v>
          </cell>
          <cell r="F281">
            <v>0.4</v>
          </cell>
          <cell r="G281">
            <v>0.36000000000000004</v>
          </cell>
        </row>
        <row r="283">
          <cell r="B283" t="str">
            <v xml:space="preserve">S.H. + VESTUARIO PACIENTE MUJERES N° 104 - RH210
</v>
          </cell>
          <cell r="C283">
            <v>1</v>
          </cell>
          <cell r="E283">
            <v>0.9</v>
          </cell>
          <cell r="F283">
            <v>0.4</v>
          </cell>
          <cell r="G283">
            <v>0.36000000000000004</v>
          </cell>
        </row>
        <row r="285">
          <cell r="B285" t="str">
            <v xml:space="preserve">S.H. PUBLICO HOMBRES N° 101 - RH203
</v>
          </cell>
          <cell r="C285">
            <v>1</v>
          </cell>
          <cell r="E285">
            <v>0.9</v>
          </cell>
          <cell r="F285">
            <v>0.4</v>
          </cell>
          <cell r="G285">
            <v>0.36000000000000004</v>
          </cell>
        </row>
        <row r="287">
          <cell r="B287" t="str">
            <v xml:space="preserve">S.H. PUBLICO MUJERES N° 100 -  RH204
</v>
          </cell>
          <cell r="C287">
            <v>1</v>
          </cell>
          <cell r="E287">
            <v>0.9</v>
          </cell>
          <cell r="F287">
            <v>0.4</v>
          </cell>
          <cell r="G287">
            <v>0.36000000000000004</v>
          </cell>
        </row>
        <row r="289">
          <cell r="B289" t="str">
            <v>TERCER PISO</v>
          </cell>
        </row>
        <row r="290">
          <cell r="B290" t="str">
            <v xml:space="preserve">S.H. N° 112 -  H336A
</v>
          </cell>
          <cell r="C290">
            <v>1</v>
          </cell>
          <cell r="E290">
            <v>0.9</v>
          </cell>
          <cell r="F290">
            <v>0.4</v>
          </cell>
          <cell r="G290">
            <v>0.36000000000000004</v>
          </cell>
        </row>
        <row r="292">
          <cell r="B292" t="str">
            <v xml:space="preserve">S.H. N°  113 -  H335A
</v>
          </cell>
          <cell r="C292">
            <v>1</v>
          </cell>
          <cell r="E292">
            <v>0.9</v>
          </cell>
          <cell r="F292">
            <v>0.4</v>
          </cell>
          <cell r="G292">
            <v>0.36000000000000004</v>
          </cell>
        </row>
        <row r="294">
          <cell r="B294" t="str">
            <v xml:space="preserve">S.H. N° 114 -  H334A
</v>
          </cell>
          <cell r="C294">
            <v>1</v>
          </cell>
          <cell r="E294">
            <v>0.9</v>
          </cell>
          <cell r="F294">
            <v>0.4</v>
          </cell>
          <cell r="G294">
            <v>0.36000000000000004</v>
          </cell>
        </row>
        <row r="296">
          <cell r="B296" t="str">
            <v xml:space="preserve">S.H. N° 115 -  H337A
</v>
          </cell>
          <cell r="C296">
            <v>1</v>
          </cell>
          <cell r="E296">
            <v>0.9</v>
          </cell>
          <cell r="F296">
            <v>0.4</v>
          </cell>
          <cell r="G296">
            <v>0.36000000000000004</v>
          </cell>
        </row>
        <row r="298">
          <cell r="B298" t="str">
            <v xml:space="preserve">S.H. N° 117 -  H331A
</v>
          </cell>
          <cell r="C298">
            <v>1</v>
          </cell>
          <cell r="E298">
            <v>0.9</v>
          </cell>
          <cell r="F298">
            <v>0.4</v>
          </cell>
          <cell r="G298">
            <v>0.36000000000000004</v>
          </cell>
        </row>
        <row r="300">
          <cell r="B300" t="str">
            <v xml:space="preserve">S.H. N° 118 -  H330A
</v>
          </cell>
          <cell r="C300">
            <v>1</v>
          </cell>
          <cell r="E300">
            <v>0.9</v>
          </cell>
          <cell r="F300">
            <v>0.4</v>
          </cell>
          <cell r="G300">
            <v>0.36000000000000004</v>
          </cell>
        </row>
        <row r="302">
          <cell r="B302" t="str">
            <v xml:space="preserve">S.H. N° 119  -  H329A
</v>
          </cell>
          <cell r="C302">
            <v>1</v>
          </cell>
          <cell r="E302">
            <v>0.9</v>
          </cell>
          <cell r="F302">
            <v>0.4</v>
          </cell>
          <cell r="G302">
            <v>0.36000000000000004</v>
          </cell>
        </row>
        <row r="304">
          <cell r="B304" t="str">
            <v xml:space="preserve">S.H. N° 120  -  H328A
</v>
          </cell>
          <cell r="C304">
            <v>1</v>
          </cell>
          <cell r="E304">
            <v>0.9</v>
          </cell>
          <cell r="F304">
            <v>0.4</v>
          </cell>
          <cell r="G304">
            <v>0.36000000000000004</v>
          </cell>
        </row>
        <row r="306">
          <cell r="B306" t="str">
            <v xml:space="preserve">S.H. N° 121  -  H327A
</v>
          </cell>
          <cell r="C306">
            <v>1</v>
          </cell>
          <cell r="E306">
            <v>0.9</v>
          </cell>
          <cell r="F306">
            <v>0.4</v>
          </cell>
          <cell r="G306">
            <v>0.36000000000000004</v>
          </cell>
        </row>
        <row r="308">
          <cell r="B308" t="str">
            <v xml:space="preserve">S.H. N° 122  -  H325A
</v>
          </cell>
          <cell r="C308">
            <v>1</v>
          </cell>
          <cell r="E308">
            <v>0.9</v>
          </cell>
          <cell r="F308">
            <v>0.4</v>
          </cell>
          <cell r="G308">
            <v>0.36000000000000004</v>
          </cell>
        </row>
        <row r="310">
          <cell r="B310" t="str">
            <v xml:space="preserve">S.H. N° 123  -  H324A
</v>
          </cell>
          <cell r="C310">
            <v>1</v>
          </cell>
          <cell r="E310">
            <v>0.9</v>
          </cell>
          <cell r="F310">
            <v>0.4</v>
          </cell>
          <cell r="G310">
            <v>0.36000000000000004</v>
          </cell>
        </row>
        <row r="312">
          <cell r="B312" t="str">
            <v xml:space="preserve">S.H. N° 124  -  H323A
</v>
          </cell>
          <cell r="C312">
            <v>1</v>
          </cell>
          <cell r="E312">
            <v>0.9</v>
          </cell>
          <cell r="F312">
            <v>0.4</v>
          </cell>
          <cell r="G312">
            <v>0.36000000000000004</v>
          </cell>
        </row>
        <row r="314">
          <cell r="B314" t="str">
            <v xml:space="preserve">S.H. N° 125  -  H322A
</v>
          </cell>
          <cell r="C314">
            <v>1</v>
          </cell>
          <cell r="E314">
            <v>0.9</v>
          </cell>
          <cell r="F314">
            <v>0.4</v>
          </cell>
          <cell r="G314">
            <v>0.36000000000000004</v>
          </cell>
        </row>
        <row r="316">
          <cell r="B316" t="str">
            <v xml:space="preserve">S.H. N° 126  -  H321A
</v>
          </cell>
          <cell r="C316">
            <v>1</v>
          </cell>
          <cell r="E316">
            <v>0.9</v>
          </cell>
          <cell r="F316">
            <v>0.4</v>
          </cell>
          <cell r="G316">
            <v>0.36000000000000004</v>
          </cell>
        </row>
        <row r="318">
          <cell r="B318" t="str">
            <v xml:space="preserve">S.H. N° 127  -  H320A
</v>
          </cell>
          <cell r="C318">
            <v>1</v>
          </cell>
          <cell r="E318">
            <v>0.9</v>
          </cell>
          <cell r="F318">
            <v>0.4</v>
          </cell>
          <cell r="G318">
            <v>0.36000000000000004</v>
          </cell>
        </row>
        <row r="320">
          <cell r="B320" t="str">
            <v xml:space="preserve">S.H. N° 128  -  H319A
</v>
          </cell>
          <cell r="C320">
            <v>1</v>
          </cell>
          <cell r="E320">
            <v>0.9</v>
          </cell>
          <cell r="F320">
            <v>0.4</v>
          </cell>
          <cell r="G320">
            <v>0.36000000000000004</v>
          </cell>
        </row>
        <row r="322">
          <cell r="B322" t="str">
            <v xml:space="preserve">S.H. N° 129  -  H318A
</v>
          </cell>
          <cell r="C322">
            <v>1</v>
          </cell>
          <cell r="E322">
            <v>0.9</v>
          </cell>
          <cell r="F322">
            <v>0.4</v>
          </cell>
          <cell r="G322">
            <v>0.36000000000000004</v>
          </cell>
        </row>
        <row r="324">
          <cell r="B324" t="str">
            <v xml:space="preserve">S.H. N° 130  -  H317A
</v>
          </cell>
          <cell r="C324">
            <v>1</v>
          </cell>
          <cell r="E324">
            <v>0.9</v>
          </cell>
          <cell r="F324">
            <v>0.4</v>
          </cell>
          <cell r="G324">
            <v>0.36000000000000004</v>
          </cell>
        </row>
        <row r="326">
          <cell r="B326" t="str">
            <v xml:space="preserve">S.H. N° 131  -  H316A
</v>
          </cell>
          <cell r="C326">
            <v>1</v>
          </cell>
          <cell r="E326">
            <v>0.9</v>
          </cell>
          <cell r="F326">
            <v>0.4</v>
          </cell>
          <cell r="G326">
            <v>0.36000000000000004</v>
          </cell>
        </row>
        <row r="328">
          <cell r="B328" t="str">
            <v xml:space="preserve">S.S.H.H. +VEST. PERS. HOMBRES.- N° 133  -  H345A
</v>
          </cell>
          <cell r="C328">
            <v>1</v>
          </cell>
          <cell r="E328">
            <v>0.9</v>
          </cell>
          <cell r="F328">
            <v>0.4</v>
          </cell>
          <cell r="G328">
            <v>0.36000000000000004</v>
          </cell>
        </row>
        <row r="330">
          <cell r="B330" t="str">
            <v xml:space="preserve">S.S.H.H. +VEST. PERS. HOMBRES.- N° 134  -  H346A
</v>
          </cell>
          <cell r="C330">
            <v>1</v>
          </cell>
          <cell r="E330">
            <v>0.9</v>
          </cell>
          <cell r="F330">
            <v>0.4</v>
          </cell>
          <cell r="G330">
            <v>0.36000000000000004</v>
          </cell>
        </row>
        <row r="332">
          <cell r="B332" t="str">
            <v xml:space="preserve">S.H. - N° 140  -  H307A
</v>
          </cell>
          <cell r="C332">
            <v>1</v>
          </cell>
          <cell r="E332">
            <v>0.9</v>
          </cell>
          <cell r="F332">
            <v>0.4</v>
          </cell>
          <cell r="G332">
            <v>0.36000000000000004</v>
          </cell>
        </row>
        <row r="334">
          <cell r="B334" t="str">
            <v xml:space="preserve">S.H. - N° 141  -  H308A
</v>
          </cell>
          <cell r="C334">
            <v>1</v>
          </cell>
          <cell r="E334">
            <v>0.9</v>
          </cell>
          <cell r="F334">
            <v>0.4</v>
          </cell>
          <cell r="G334">
            <v>0.36000000000000004</v>
          </cell>
        </row>
        <row r="336">
          <cell r="B336" t="str">
            <v xml:space="preserve">S.H. - N° 142  -  H309A
</v>
          </cell>
          <cell r="C336">
            <v>1</v>
          </cell>
          <cell r="E336">
            <v>0.9</v>
          </cell>
          <cell r="F336">
            <v>0.4</v>
          </cell>
          <cell r="G336">
            <v>0.36000000000000004</v>
          </cell>
        </row>
        <row r="338">
          <cell r="B338" t="str">
            <v xml:space="preserve">S.H. - N° 143  -  H310A
</v>
          </cell>
          <cell r="C338">
            <v>1</v>
          </cell>
          <cell r="E338">
            <v>0.9</v>
          </cell>
          <cell r="F338">
            <v>0.4</v>
          </cell>
          <cell r="G338">
            <v>0.36000000000000004</v>
          </cell>
        </row>
        <row r="340">
          <cell r="B340" t="str">
            <v xml:space="preserve">S.H. - N° 139  -  H306A
</v>
          </cell>
          <cell r="C340">
            <v>1</v>
          </cell>
          <cell r="E340">
            <v>0.9</v>
          </cell>
          <cell r="F340">
            <v>0.4</v>
          </cell>
          <cell r="G340">
            <v>0.36000000000000004</v>
          </cell>
        </row>
        <row r="342">
          <cell r="B342" t="str">
            <v>S.S.H.H. PUBLICO VARONES- N° 135 - H304A</v>
          </cell>
          <cell r="C342">
            <v>1</v>
          </cell>
          <cell r="E342">
            <v>0.9</v>
          </cell>
          <cell r="F342">
            <v>0.4</v>
          </cell>
          <cell r="G342">
            <v>0.36000000000000004</v>
          </cell>
        </row>
        <row r="344">
          <cell r="B344" t="str">
            <v>S.S.H.H. PUBLICO MUJERES- N° 136 - H303A</v>
          </cell>
          <cell r="C344">
            <v>1</v>
          </cell>
          <cell r="E344">
            <v>0.9</v>
          </cell>
          <cell r="F344">
            <v>0.4</v>
          </cell>
          <cell r="G344">
            <v>0.36000000000000004</v>
          </cell>
        </row>
        <row r="346">
          <cell r="B346" t="str">
            <v>S.S.H.H. +VEST. PERS. HOMBRES - N° 137 - H137A</v>
          </cell>
          <cell r="C346">
            <v>1</v>
          </cell>
          <cell r="E346">
            <v>0.9</v>
          </cell>
          <cell r="F346">
            <v>0.4</v>
          </cell>
          <cell r="G346">
            <v>0.36000000000000004</v>
          </cell>
        </row>
        <row r="348">
          <cell r="B348" t="str">
            <v>S.S.H.H. +VEST. PERS. MUJERES - N° 138 - H138A</v>
          </cell>
          <cell r="C348">
            <v>1</v>
          </cell>
          <cell r="E348">
            <v>0.9</v>
          </cell>
          <cell r="F348">
            <v>0.4</v>
          </cell>
          <cell r="G348">
            <v>0.36000000000000004</v>
          </cell>
        </row>
        <row r="352">
          <cell r="A352" t="str">
            <v>ITEM</v>
          </cell>
          <cell r="B352" t="str">
            <v>DESCRIPCION</v>
          </cell>
          <cell r="C352" t="str">
            <v>Cantid.</v>
          </cell>
          <cell r="D352" t="str">
            <v xml:space="preserve">LARGO </v>
          </cell>
          <cell r="E352" t="str">
            <v>ALTO</v>
          </cell>
          <cell r="F352" t="str">
            <v>ANCHO</v>
          </cell>
          <cell r="G352" t="str">
            <v>PARCIAL</v>
          </cell>
          <cell r="H352" t="str">
            <v>TOTAL</v>
          </cell>
          <cell r="I352" t="str">
            <v>UND</v>
          </cell>
        </row>
        <row r="353">
          <cell r="A353" t="e">
            <v>#REF!</v>
          </cell>
          <cell r="B353" t="e">
            <v>#REF!</v>
          </cell>
          <cell r="C353" t="str">
            <v xml:space="preserve"> </v>
          </cell>
          <cell r="G353" t="str">
            <v xml:space="preserve"> </v>
          </cell>
          <cell r="H353">
            <v>2.7</v>
          </cell>
          <cell r="I353" t="e">
            <v>#REF!</v>
          </cell>
        </row>
        <row r="354">
          <cell r="B354" t="str">
            <v>VER PLANO  (D-86)</v>
          </cell>
        </row>
        <row r="355">
          <cell r="B355" t="str">
            <v>GENERAL</v>
          </cell>
          <cell r="D355" t="str">
            <v>AREA</v>
          </cell>
        </row>
        <row r="356">
          <cell r="C356">
            <v>1</v>
          </cell>
          <cell r="D356">
            <v>2.7</v>
          </cell>
          <cell r="G356">
            <v>2.7</v>
          </cell>
        </row>
      </sheetData>
      <sheetData sheetId="14" refreshError="1">
        <row r="16">
          <cell r="A16" t="str">
            <v>01.11.01</v>
          </cell>
          <cell r="B16" t="str">
            <v>PINTURA MUROS INTERIORES C/ LATEX (2 MANOS), C/ IMPRIMANTE</v>
          </cell>
          <cell r="H16">
            <v>19896.2</v>
          </cell>
          <cell r="I16" t="str">
            <v>m2</v>
          </cell>
        </row>
        <row r="17">
          <cell r="B17" t="str">
            <v>IDEM PINTURA DE CIELOS RASOS</v>
          </cell>
          <cell r="C17">
            <v>1</v>
          </cell>
          <cell r="D17">
            <v>19896.2</v>
          </cell>
          <cell r="G17">
            <v>19896.2</v>
          </cell>
        </row>
        <row r="21">
          <cell r="A21" t="str">
            <v>ITEM</v>
          </cell>
          <cell r="B21" t="str">
            <v>DESCRIPCION</v>
          </cell>
          <cell r="C21" t="str">
            <v>Cantid.</v>
          </cell>
          <cell r="D21" t="str">
            <v xml:space="preserve">LARGO </v>
          </cell>
          <cell r="E21" t="str">
            <v>ALTO</v>
          </cell>
          <cell r="F21" t="str">
            <v>ANCHO</v>
          </cell>
          <cell r="G21" t="str">
            <v>PARCIAL</v>
          </cell>
          <cell r="H21" t="str">
            <v>TOTAL</v>
          </cell>
          <cell r="I21" t="str">
            <v>UND</v>
          </cell>
        </row>
        <row r="22">
          <cell r="A22" t="e">
            <v>#REF!</v>
          </cell>
          <cell r="B22" t="e">
            <v>#REF!</v>
          </cell>
          <cell r="H22">
            <v>3912.39</v>
          </cell>
          <cell r="I22" t="e">
            <v>#REF!</v>
          </cell>
        </row>
        <row r="23">
          <cell r="A23" t="str">
            <v>VER PLANOS - (A-01 PLANTA 1P / A-02 PLANTA 2P / A-03 PLANTA 3P /  A-04 PLANTA 4P)</v>
          </cell>
        </row>
        <row r="24">
          <cell r="B24" t="str">
            <v>IDEM TARRAJEO MUROS INTERIORES</v>
          </cell>
          <cell r="C24">
            <v>1</v>
          </cell>
          <cell r="D24">
            <v>2077.09</v>
          </cell>
          <cell r="G24">
            <v>3912.39</v>
          </cell>
        </row>
        <row r="25">
          <cell r="B25" t="str">
            <v xml:space="preserve"> </v>
          </cell>
        </row>
        <row r="28">
          <cell r="A28" t="str">
            <v>ITEM</v>
          </cell>
          <cell r="B28" t="str">
            <v xml:space="preserve"> </v>
          </cell>
          <cell r="C28" t="str">
            <v>Cantid.</v>
          </cell>
          <cell r="D28" t="str">
            <v xml:space="preserve">LARGO </v>
          </cell>
          <cell r="E28" t="str">
            <v>ALTO</v>
          </cell>
          <cell r="F28" t="str">
            <v>ANCHO</v>
          </cell>
          <cell r="G28" t="str">
            <v>PARCIAL</v>
          </cell>
          <cell r="H28" t="str">
            <v>TOTAL</v>
          </cell>
          <cell r="I28" t="str">
            <v>UND</v>
          </cell>
        </row>
        <row r="29">
          <cell r="A29" t="e">
            <v>#REF!</v>
          </cell>
          <cell r="B29" t="e">
            <v>#REF!</v>
          </cell>
          <cell r="H29">
            <v>3948.29</v>
          </cell>
          <cell r="I29" t="e">
            <v>#REF!</v>
          </cell>
        </row>
        <row r="30">
          <cell r="B30" t="str">
            <v>IDEM TARRAJEO MUROS EXTERIORES</v>
          </cell>
          <cell r="C30">
            <v>1</v>
          </cell>
          <cell r="D30">
            <v>3948.29</v>
          </cell>
          <cell r="G30">
            <v>3948.29</v>
          </cell>
        </row>
        <row r="31">
          <cell r="B31" t="str">
            <v xml:space="preserve"> </v>
          </cell>
        </row>
        <row r="34">
          <cell r="A34" t="str">
            <v>ITEM</v>
          </cell>
          <cell r="B34" t="str">
            <v>DESCRIPCION</v>
          </cell>
          <cell r="C34" t="str">
            <v>Cantid.</v>
          </cell>
          <cell r="D34" t="str">
            <v xml:space="preserve">LARGO </v>
          </cell>
          <cell r="E34" t="str">
            <v>ALTO</v>
          </cell>
          <cell r="F34" t="str">
            <v>ANCHO</v>
          </cell>
          <cell r="G34" t="str">
            <v>PARCIAL</v>
          </cell>
          <cell r="H34" t="str">
            <v>TOTAL</v>
          </cell>
          <cell r="I34" t="str">
            <v>UND</v>
          </cell>
        </row>
        <row r="35">
          <cell r="A35" t="e">
            <v>#REF!</v>
          </cell>
          <cell r="B35" t="e">
            <v>#REF!</v>
          </cell>
          <cell r="H35">
            <v>3948.29</v>
          </cell>
          <cell r="I35" t="e">
            <v>#REF!</v>
          </cell>
        </row>
        <row r="36">
          <cell r="B36" t="str">
            <v>IDEM TARRAJEO DE VIGAS</v>
          </cell>
          <cell r="C36">
            <v>1</v>
          </cell>
          <cell r="D36">
            <v>3948.29</v>
          </cell>
          <cell r="G36">
            <v>3948.29</v>
          </cell>
        </row>
        <row r="40">
          <cell r="A40" t="str">
            <v>01.11.05</v>
          </cell>
          <cell r="B40" t="str">
            <v>PINTURA MUROS EXTERIORES C/LATEX (2 MANOS), C/ IMPRIMANTE</v>
          </cell>
          <cell r="H40">
            <v>4065.03</v>
          </cell>
          <cell r="I40" t="str">
            <v>m2</v>
          </cell>
        </row>
        <row r="41">
          <cell r="B41" t="str">
            <v xml:space="preserve">IDEM TARRAJEO COLUMNAS Y MUROS DE CONCRETO </v>
          </cell>
          <cell r="C41">
            <v>1</v>
          </cell>
          <cell r="D41">
            <v>4065.03</v>
          </cell>
          <cell r="G41">
            <v>4065.03</v>
          </cell>
        </row>
        <row r="42">
          <cell r="B42" t="str">
            <v xml:space="preserve"> </v>
          </cell>
        </row>
        <row r="45">
          <cell r="A45" t="str">
            <v>ITEM</v>
          </cell>
          <cell r="B45" t="str">
            <v>DESCRIPCION</v>
          </cell>
          <cell r="C45" t="str">
            <v>Cantid.</v>
          </cell>
          <cell r="D45" t="str">
            <v xml:space="preserve">LARGO </v>
          </cell>
          <cell r="E45" t="str">
            <v>ALTO</v>
          </cell>
          <cell r="F45" t="str">
            <v>ANCHO</v>
          </cell>
          <cell r="G45" t="str">
            <v>PARCIAL</v>
          </cell>
          <cell r="H45" t="str">
            <v>TOTAL</v>
          </cell>
          <cell r="I45" t="str">
            <v>UND</v>
          </cell>
        </row>
        <row r="46">
          <cell r="A46" t="e">
            <v>#REF!</v>
          </cell>
          <cell r="B46" t="e">
            <v>#REF!</v>
          </cell>
          <cell r="H46">
            <v>863.42</v>
          </cell>
          <cell r="I46" t="e">
            <v>#REF!</v>
          </cell>
        </row>
        <row r="47">
          <cell r="B47" t="str">
            <v>IDEM TARRAJEO DE DERRAMES</v>
          </cell>
          <cell r="C47">
            <v>1</v>
          </cell>
          <cell r="D47">
            <v>863.42</v>
          </cell>
          <cell r="G47">
            <v>863.42</v>
          </cell>
        </row>
      </sheetData>
      <sheetData sheetId="15" refreshError="1">
        <row r="13">
          <cell r="A13" t="str">
            <v>01.12</v>
          </cell>
          <cell r="B13" t="str">
            <v xml:space="preserve">   VARIOS</v>
          </cell>
        </row>
        <row r="15">
          <cell r="A15" t="str">
            <v>ITEM</v>
          </cell>
          <cell r="B15" t="str">
            <v>DESCRIPCION</v>
          </cell>
          <cell r="C15" t="str">
            <v>Cantid.</v>
          </cell>
          <cell r="D15" t="str">
            <v xml:space="preserve">LARGO </v>
          </cell>
          <cell r="E15" t="str">
            <v>ALTO</v>
          </cell>
          <cell r="F15" t="str">
            <v>ANCHO</v>
          </cell>
          <cell r="G15" t="str">
            <v>PARCIAL</v>
          </cell>
          <cell r="H15" t="str">
            <v>TOTAL</v>
          </cell>
          <cell r="I15" t="str">
            <v>UND</v>
          </cell>
        </row>
        <row r="16">
          <cell r="A16" t="str">
            <v>01.12.01</v>
          </cell>
          <cell r="B16" t="str">
            <v>ESQUINERO METALICO ALUMINIZADO</v>
          </cell>
          <cell r="H16">
            <v>27</v>
          </cell>
          <cell r="I16" t="str">
            <v>und</v>
          </cell>
        </row>
        <row r="17">
          <cell r="B17" t="str">
            <v>SECTOR  S-1A  ( PLANO DE DESARROLLO DE ACABADOS )</v>
          </cell>
        </row>
        <row r="18">
          <cell r="B18" t="str">
            <v>PRIMER PISO</v>
          </cell>
        </row>
        <row r="19">
          <cell r="B19" t="str">
            <v>CORREDOR TECNICO DIAGNOSTICO POR IMAGENES 1   DIMA - 115B</v>
          </cell>
          <cell r="C19" t="str">
            <v xml:space="preserve"> </v>
          </cell>
          <cell r="H19" t="str">
            <v xml:space="preserve"> </v>
          </cell>
        </row>
        <row r="20">
          <cell r="B20" t="str">
            <v>LLEGA A TECHO</v>
          </cell>
          <cell r="C20">
            <v>1</v>
          </cell>
          <cell r="D20">
            <v>27</v>
          </cell>
          <cell r="G20">
            <v>27</v>
          </cell>
        </row>
        <row r="24">
          <cell r="A24" t="str">
            <v>ITEM</v>
          </cell>
          <cell r="B24" t="str">
            <v>DESCRIPCION</v>
          </cell>
          <cell r="C24" t="str">
            <v>Cantid.</v>
          </cell>
          <cell r="D24" t="str">
            <v xml:space="preserve">LARGO </v>
          </cell>
          <cell r="E24" t="str">
            <v>ALTO</v>
          </cell>
          <cell r="F24" t="str">
            <v>ANCHO</v>
          </cell>
          <cell r="G24" t="str">
            <v>PARCIAL</v>
          </cell>
          <cell r="H24" t="str">
            <v>TOTAL</v>
          </cell>
          <cell r="I24" t="str">
            <v>UND</v>
          </cell>
        </row>
        <row r="25">
          <cell r="A25" t="str">
            <v>01.12.02</v>
          </cell>
          <cell r="B25" t="str">
            <v>PROTECTOR PARA CAMILLA DE ACROVINILICO, H=0.75M.</v>
          </cell>
          <cell r="C25" t="str">
            <v xml:space="preserve"> </v>
          </cell>
          <cell r="G25" t="str">
            <v xml:space="preserve"> </v>
          </cell>
          <cell r="H25">
            <v>241.07</v>
          </cell>
          <cell r="I25" t="str">
            <v>m</v>
          </cell>
        </row>
        <row r="26">
          <cell r="A26" t="str">
            <v>VER PLANOS - (A-01 PLANTA 1P / A-02 PLANTA 2P / A-03 PLANTA 3P /  A-04 PLANTA 4P)   / D-47 DETALLES  TABIQUES</v>
          </cell>
        </row>
        <row r="27">
          <cell r="B27" t="str">
            <v>GENERAL</v>
          </cell>
        </row>
        <row r="29">
          <cell r="B29" t="str">
            <v>TOTAL</v>
          </cell>
          <cell r="C29">
            <v>1</v>
          </cell>
          <cell r="D29">
            <v>241.07</v>
          </cell>
          <cell r="G29">
            <v>241.07</v>
          </cell>
        </row>
        <row r="35">
          <cell r="A35" t="str">
            <v>ITEM</v>
          </cell>
          <cell r="B35" t="str">
            <v>DESCRIPCION</v>
          </cell>
          <cell r="C35" t="str">
            <v>Cantid.</v>
          </cell>
          <cell r="D35" t="str">
            <v xml:space="preserve">LARGO </v>
          </cell>
          <cell r="E35" t="str">
            <v>ALTO</v>
          </cell>
          <cell r="F35" t="str">
            <v>ANCHO</v>
          </cell>
          <cell r="G35" t="str">
            <v>PARCIAL</v>
          </cell>
          <cell r="H35" t="str">
            <v>TOTAL</v>
          </cell>
          <cell r="I35" t="str">
            <v>UND</v>
          </cell>
        </row>
        <row r="36">
          <cell r="A36" t="e">
            <v>#REF!</v>
          </cell>
          <cell r="B36" t="e">
            <v>#REF!</v>
          </cell>
          <cell r="C36" t="str">
            <v xml:space="preserve"> </v>
          </cell>
          <cell r="G36" t="str">
            <v xml:space="preserve"> </v>
          </cell>
          <cell r="H36">
            <v>125</v>
          </cell>
          <cell r="I36" t="e">
            <v>#REF!</v>
          </cell>
        </row>
        <row r="38">
          <cell r="B38" t="str">
            <v>GENERAL</v>
          </cell>
        </row>
        <row r="39">
          <cell r="B39" t="str">
            <v>TOAL</v>
          </cell>
          <cell r="C39">
            <v>1</v>
          </cell>
          <cell r="D39">
            <v>125</v>
          </cell>
          <cell r="G39">
            <v>125</v>
          </cell>
        </row>
        <row r="44">
          <cell r="A44" t="str">
            <v>ITEM</v>
          </cell>
          <cell r="B44" t="str">
            <v>DESCRIPCION</v>
          </cell>
          <cell r="C44" t="str">
            <v>Cantid.</v>
          </cell>
          <cell r="D44" t="str">
            <v xml:space="preserve">LARGO </v>
          </cell>
          <cell r="E44" t="str">
            <v>ALTO</v>
          </cell>
          <cell r="F44" t="str">
            <v>ANCHO</v>
          </cell>
          <cell r="G44" t="str">
            <v>PARCIAL</v>
          </cell>
          <cell r="H44" t="str">
            <v>TOTAL</v>
          </cell>
          <cell r="I44" t="str">
            <v>UND</v>
          </cell>
        </row>
        <row r="45">
          <cell r="A45" t="str">
            <v>01.12.04</v>
          </cell>
          <cell r="B45" t="str">
            <v>PROVISION Y SEMBRIO DE GRASS</v>
          </cell>
          <cell r="C45" t="str">
            <v xml:space="preserve"> </v>
          </cell>
          <cell r="G45" t="str">
            <v xml:space="preserve"> </v>
          </cell>
          <cell r="H45">
            <v>540.16</v>
          </cell>
          <cell r="I45" t="str">
            <v>m2</v>
          </cell>
        </row>
        <row r="46">
          <cell r="A46" t="str">
            <v>VER PLANO : D-60 DETALLES  VARIOS 2</v>
          </cell>
        </row>
        <row r="48">
          <cell r="B48" t="str">
            <v>EXTERIORES</v>
          </cell>
          <cell r="C48">
            <v>540.16</v>
          </cell>
          <cell r="G48">
            <v>540.16</v>
          </cell>
        </row>
        <row r="52">
          <cell r="A52" t="str">
            <v>ITEM</v>
          </cell>
          <cell r="B52" t="str">
            <v>DESCRIPCION</v>
          </cell>
          <cell r="C52" t="str">
            <v>Cantid.</v>
          </cell>
          <cell r="D52" t="str">
            <v xml:space="preserve">LARGO </v>
          </cell>
          <cell r="E52" t="str">
            <v>ALTO</v>
          </cell>
          <cell r="F52" t="str">
            <v>ANCHO</v>
          </cell>
          <cell r="G52" t="str">
            <v>PARCIAL</v>
          </cell>
          <cell r="H52" t="str">
            <v>TOTAL</v>
          </cell>
          <cell r="I52" t="str">
            <v>UND</v>
          </cell>
        </row>
        <row r="53">
          <cell r="A53" t="str">
            <v>01.12.05</v>
          </cell>
          <cell r="B53" t="str">
            <v>LIMPIEZA DE PISOS</v>
          </cell>
          <cell r="C53" t="str">
            <v xml:space="preserve"> </v>
          </cell>
          <cell r="G53" t="str">
            <v xml:space="preserve"> </v>
          </cell>
          <cell r="H53">
            <v>4401.42</v>
          </cell>
          <cell r="I53" t="str">
            <v>m2</v>
          </cell>
        </row>
        <row r="54">
          <cell r="A54" t="str">
            <v>VER PLANOS -A01 - A04   PLANTAS / D-60 DETALLES  VARIOS 2</v>
          </cell>
        </row>
        <row r="56">
          <cell r="B56" t="str">
            <v>GENERAL</v>
          </cell>
        </row>
        <row r="57">
          <cell r="B57" t="str">
            <v>TOTAL</v>
          </cell>
          <cell r="H57" t="str">
            <v xml:space="preserve"> </v>
          </cell>
        </row>
        <row r="58">
          <cell r="C58">
            <v>1</v>
          </cell>
          <cell r="D58">
            <v>4401.42</v>
          </cell>
          <cell r="G58">
            <v>4401.42</v>
          </cell>
        </row>
        <row r="62">
          <cell r="A62" t="str">
            <v>ITEM</v>
          </cell>
          <cell r="B62" t="str">
            <v>DESCRIPCION</v>
          </cell>
          <cell r="C62" t="str">
            <v>Cantid.</v>
          </cell>
          <cell r="D62" t="str">
            <v xml:space="preserve">LARGO </v>
          </cell>
          <cell r="E62" t="str">
            <v>ALTO</v>
          </cell>
          <cell r="F62" t="str">
            <v>ANCHO</v>
          </cell>
          <cell r="G62" t="str">
            <v>PARCIAL</v>
          </cell>
          <cell r="H62" t="str">
            <v>TOTAL</v>
          </cell>
          <cell r="I62" t="str">
            <v>UND</v>
          </cell>
        </row>
        <row r="63">
          <cell r="A63" t="str">
            <v>01.12.06</v>
          </cell>
          <cell r="B63" t="str">
            <v>LIMPIEZA DE VIDRIOS</v>
          </cell>
          <cell r="C63" t="str">
            <v xml:space="preserve"> </v>
          </cell>
          <cell r="G63" t="str">
            <v xml:space="preserve"> </v>
          </cell>
          <cell r="H63">
            <v>443.91</v>
          </cell>
          <cell r="I63" t="str">
            <v>m2</v>
          </cell>
        </row>
        <row r="64">
          <cell r="A64" t="str">
            <v>VER PLANOS -PLANTAS 1er,2do,3er,Azotea / D-03 ACABADOS</v>
          </cell>
        </row>
        <row r="66">
          <cell r="B66" t="str">
            <v>GENERAL</v>
          </cell>
        </row>
        <row r="67">
          <cell r="B67" t="str">
            <v>TOTAL</v>
          </cell>
        </row>
        <row r="68">
          <cell r="C68">
            <v>1</v>
          </cell>
          <cell r="D68">
            <v>443.91</v>
          </cell>
          <cell r="G68">
            <v>443.91</v>
          </cell>
        </row>
        <row r="72">
          <cell r="A72" t="str">
            <v>ITEM</v>
          </cell>
          <cell r="B72" t="str">
            <v>DESCRIPCION</v>
          </cell>
          <cell r="C72" t="str">
            <v>Cantid.</v>
          </cell>
          <cell r="D72" t="str">
            <v xml:space="preserve">LARGO </v>
          </cell>
          <cell r="E72" t="str">
            <v>ALTO</v>
          </cell>
          <cell r="F72" t="str">
            <v>ANCHO</v>
          </cell>
          <cell r="G72" t="str">
            <v>PARCIAL</v>
          </cell>
          <cell r="H72" t="str">
            <v>TOTAL</v>
          </cell>
          <cell r="I72" t="str">
            <v>UND</v>
          </cell>
        </row>
        <row r="73">
          <cell r="A73" t="str">
            <v>01.12.07</v>
          </cell>
          <cell r="B73" t="str">
            <v>LIMPIEZA PERMANENTE DE OBRA</v>
          </cell>
          <cell r="C73" t="str">
            <v xml:space="preserve"> </v>
          </cell>
          <cell r="G73" t="str">
            <v xml:space="preserve"> </v>
          </cell>
          <cell r="H73">
            <v>18</v>
          </cell>
          <cell r="I73" t="str">
            <v>mes</v>
          </cell>
        </row>
        <row r="74">
          <cell r="B74" t="str">
            <v xml:space="preserve"> </v>
          </cell>
          <cell r="D74" t="str">
            <v>MESES</v>
          </cell>
        </row>
        <row r="75">
          <cell r="B75" t="str">
            <v>TOTAL</v>
          </cell>
          <cell r="H75" t="str">
            <v xml:space="preserve"> </v>
          </cell>
        </row>
        <row r="76">
          <cell r="C76">
            <v>1</v>
          </cell>
          <cell r="D76">
            <v>18</v>
          </cell>
          <cell r="G76">
            <v>18</v>
          </cell>
        </row>
        <row r="81">
          <cell r="A81" t="str">
            <v>ITEM</v>
          </cell>
          <cell r="B81" t="str">
            <v>DESCRIPCION</v>
          </cell>
          <cell r="C81" t="str">
            <v>Cantid.</v>
          </cell>
          <cell r="D81" t="str">
            <v xml:space="preserve">LARGO </v>
          </cell>
          <cell r="E81" t="str">
            <v>ALTO</v>
          </cell>
          <cell r="F81" t="str">
            <v>ANCHO</v>
          </cell>
          <cell r="G81" t="str">
            <v>PARCIAL</v>
          </cell>
          <cell r="H81" t="str">
            <v>TOTAL</v>
          </cell>
          <cell r="I81" t="str">
            <v>UND</v>
          </cell>
        </row>
        <row r="82">
          <cell r="A82" t="str">
            <v>01.12.08</v>
          </cell>
          <cell r="B82" t="str">
            <v>LIMPIEZA FINAL DE OBRA</v>
          </cell>
          <cell r="C82" t="str">
            <v xml:space="preserve"> </v>
          </cell>
          <cell r="G82" t="str">
            <v xml:space="preserve"> </v>
          </cell>
          <cell r="H82">
            <v>1</v>
          </cell>
          <cell r="I82" t="str">
            <v>mes</v>
          </cell>
        </row>
        <row r="83">
          <cell r="B83" t="str">
            <v xml:space="preserve"> </v>
          </cell>
        </row>
        <row r="84">
          <cell r="B84" t="str">
            <v xml:space="preserve"> </v>
          </cell>
          <cell r="D84" t="str">
            <v>MESES</v>
          </cell>
        </row>
        <row r="85">
          <cell r="B85" t="str">
            <v>TOTAL</v>
          </cell>
          <cell r="G85" t="str">
            <v xml:space="preserve"> </v>
          </cell>
        </row>
        <row r="86">
          <cell r="C86">
            <v>1</v>
          </cell>
          <cell r="D86">
            <v>1</v>
          </cell>
          <cell r="G86">
            <v>1</v>
          </cell>
        </row>
      </sheetData>
      <sheetData sheetId="16" refreshError="1">
        <row r="17">
          <cell r="A17" t="str">
            <v>ITEM</v>
          </cell>
          <cell r="B17" t="str">
            <v>DESCRIPCION</v>
          </cell>
          <cell r="C17" t="str">
            <v>UBICACIÓN</v>
          </cell>
        </row>
        <row r="18">
          <cell r="A18" t="str">
            <v>01.13.01.01</v>
          </cell>
          <cell r="B18" t="str">
            <v>SE - 01 LETRERO CORPOREO EN NOMBRE DE HOSPITAL</v>
          </cell>
          <cell r="C18" t="str">
            <v>und</v>
          </cell>
          <cell r="D18">
            <v>1</v>
          </cell>
          <cell r="I18">
            <v>1</v>
          </cell>
        </row>
        <row r="19">
          <cell r="A19" t="str">
            <v>01.13.01.02</v>
          </cell>
          <cell r="B19" t="str">
            <v>SE - 02 LETRERO DE INGRESO EXTERIOR DE EMERGENCIA</v>
          </cell>
          <cell r="C19" t="str">
            <v>und</v>
          </cell>
          <cell r="D19">
            <v>1</v>
          </cell>
          <cell r="I19">
            <v>1</v>
          </cell>
        </row>
        <row r="20">
          <cell r="A20" t="str">
            <v>01.13.01.03</v>
          </cell>
          <cell r="B20" t="str">
            <v>SE - 03 LETRERO CORPOREO DE EMERGENCIA</v>
          </cell>
          <cell r="C20" t="str">
            <v>und</v>
          </cell>
          <cell r="D20">
            <v>1</v>
          </cell>
          <cell r="I20">
            <v>1</v>
          </cell>
        </row>
        <row r="21">
          <cell r="A21" t="str">
            <v>01.13.01.04</v>
          </cell>
          <cell r="B21" t="str">
            <v>SE - 04 LETRERO LUMINOSO PARA IDENTIFICAR PUERTAS DE ACCESO EXTERIOR</v>
          </cell>
          <cell r="C21" t="str">
            <v>und</v>
          </cell>
          <cell r="D21">
            <v>2</v>
          </cell>
          <cell r="I21">
            <v>2</v>
          </cell>
        </row>
        <row r="22">
          <cell r="A22" t="str">
            <v>01.13.01.05</v>
          </cell>
          <cell r="B22" t="str">
            <v>SE - 05 DIRECTORIO PRINCIPAL</v>
          </cell>
          <cell r="C22" t="str">
            <v>und</v>
          </cell>
          <cell r="D22">
            <v>1</v>
          </cell>
          <cell r="I22">
            <v>1</v>
          </cell>
        </row>
        <row r="23">
          <cell r="A23" t="str">
            <v>01.13.01.06</v>
          </cell>
          <cell r="B23" t="str">
            <v>SE - 06 TOTEM INDICATIVO</v>
          </cell>
          <cell r="C23" t="str">
            <v>und</v>
          </cell>
          <cell r="D23">
            <v>1</v>
          </cell>
          <cell r="I23">
            <v>1</v>
          </cell>
        </row>
        <row r="25">
          <cell r="A25" t="str">
            <v>01.13.02</v>
          </cell>
          <cell r="B25" t="str">
            <v xml:space="preserve">      SEÑAL ORIENTATIVA - INDICATIVA</v>
          </cell>
          <cell r="C25" t="str">
            <v>TOTAL</v>
          </cell>
        </row>
        <row r="27">
          <cell r="A27" t="str">
            <v>ITEM</v>
          </cell>
          <cell r="B27" t="str">
            <v>DESCRIPCION</v>
          </cell>
          <cell r="C27" t="str">
            <v>UBICACIÓN</v>
          </cell>
        </row>
        <row r="28">
          <cell r="A28" t="str">
            <v>01.13.02.01</v>
          </cell>
          <cell r="B28" t="str">
            <v>SI - 01 DIRECTORIO HALL PRINCIPAL (1.20X0.80) ADOSADO</v>
          </cell>
          <cell r="C28" t="str">
            <v>und</v>
          </cell>
          <cell r="D28">
            <v>5</v>
          </cell>
          <cell r="I28">
            <v>5</v>
          </cell>
        </row>
        <row r="29">
          <cell r="A29" t="str">
            <v>01.13.02.02</v>
          </cell>
          <cell r="B29" t="str">
            <v xml:space="preserve">SI - 02 INDICATIVO DE SERVICIOS (1.20X0.30) COLGANTE </v>
          </cell>
          <cell r="C29" t="str">
            <v>und</v>
          </cell>
          <cell r="D29">
            <v>1</v>
          </cell>
          <cell r="I29">
            <v>1</v>
          </cell>
        </row>
        <row r="30">
          <cell r="A30" t="str">
            <v>01.13.02.03</v>
          </cell>
          <cell r="B30" t="str">
            <v>SI - 03 INDICATIVO DE PASADIZOS (0.60X0.20) ADOSADO</v>
          </cell>
          <cell r="C30" t="str">
            <v>und</v>
          </cell>
          <cell r="D30">
            <v>8</v>
          </cell>
          <cell r="I30">
            <v>8</v>
          </cell>
        </row>
        <row r="31">
          <cell r="A31" t="str">
            <v>01.13.02.04</v>
          </cell>
          <cell r="B31" t="str">
            <v>SI - 04 INDICATIVO DE UNIDAD FUNCIONAL (1.20X0.30) COLGANTE</v>
          </cell>
          <cell r="C31" t="str">
            <v>und</v>
          </cell>
          <cell r="D31">
            <v>8</v>
          </cell>
          <cell r="I31">
            <v>8</v>
          </cell>
        </row>
        <row r="32">
          <cell r="A32" t="str">
            <v>01.13.02.05</v>
          </cell>
          <cell r="B32" t="str">
            <v>SI - 05 INDENTIFICATIVO (1.20 x 0.30) ADOSADO</v>
          </cell>
          <cell r="C32" t="str">
            <v>und</v>
          </cell>
          <cell r="D32">
            <v>35</v>
          </cell>
          <cell r="I32">
            <v>35</v>
          </cell>
        </row>
        <row r="33">
          <cell r="A33" t="str">
            <v>01.13.02.06</v>
          </cell>
          <cell r="B33" t="str">
            <v>SI - 06 INDENTIFICATIVO (1.20 x 0.30) COLGANTE</v>
          </cell>
          <cell r="C33" t="str">
            <v>und</v>
          </cell>
          <cell r="D33">
            <v>15</v>
          </cell>
          <cell r="I33">
            <v>15</v>
          </cell>
        </row>
        <row r="35">
          <cell r="A35" t="str">
            <v>01.13.03</v>
          </cell>
          <cell r="B35" t="str">
            <v xml:space="preserve">      SEÑAL NORMATIVAS</v>
          </cell>
          <cell r="C35" t="str">
            <v>TOTAL</v>
          </cell>
        </row>
        <row r="37">
          <cell r="A37" t="str">
            <v>ITEM</v>
          </cell>
          <cell r="B37" t="str">
            <v>DESCRIPCION</v>
          </cell>
          <cell r="C37" t="str">
            <v>UBICACIÓN</v>
          </cell>
        </row>
        <row r="38">
          <cell r="A38" t="str">
            <v>01.13.03.01</v>
          </cell>
          <cell r="B38" t="str">
            <v>SI - 07 IDENTIFICATIVO ADOSADO A PUERTA DE 30 x 40 cm</v>
          </cell>
          <cell r="C38" t="str">
            <v>und</v>
          </cell>
          <cell r="D38">
            <v>84</v>
          </cell>
          <cell r="I38">
            <v>84</v>
          </cell>
        </row>
        <row r="39">
          <cell r="A39" t="str">
            <v>01.13.03.02</v>
          </cell>
          <cell r="B39" t="str">
            <v>SI - 08 IDENTIFICATIVO DE BANDERA DE 30 x 40 cm</v>
          </cell>
          <cell r="C39" t="str">
            <v>und</v>
          </cell>
          <cell r="D39">
            <v>159</v>
          </cell>
          <cell r="I39">
            <v>159</v>
          </cell>
        </row>
        <row r="40">
          <cell r="A40" t="str">
            <v>01.13.03.03</v>
          </cell>
          <cell r="B40" t="str">
            <v>SI - 09 IDENTIFICATIVO ADOSADO DE 60 x 20 cm</v>
          </cell>
          <cell r="C40" t="str">
            <v>und</v>
          </cell>
          <cell r="D40">
            <v>5</v>
          </cell>
          <cell r="I40">
            <v>5</v>
          </cell>
        </row>
        <row r="41">
          <cell r="A41" t="str">
            <v>01.13.03.04</v>
          </cell>
          <cell r="B41" t="str">
            <v>SI - 10 INDENTIFICATIVO DE SS.HH. EN BANDERA</v>
          </cell>
          <cell r="C41" t="str">
            <v>und</v>
          </cell>
          <cell r="D41">
            <v>2</v>
          </cell>
          <cell r="I41">
            <v>2</v>
          </cell>
        </row>
        <row r="42">
          <cell r="A42" t="str">
            <v>01.13.03.05</v>
          </cell>
          <cell r="B42" t="str">
            <v>SI - 11 IDENTIFICATIVO ADOSADO 30 x 30 cm</v>
          </cell>
          <cell r="C42" t="str">
            <v>und</v>
          </cell>
          <cell r="D42">
            <v>79</v>
          </cell>
          <cell r="I42">
            <v>79</v>
          </cell>
        </row>
        <row r="43">
          <cell r="A43" t="str">
            <v>01.13.03.06</v>
          </cell>
          <cell r="B43" t="str">
            <v>SI - 12 IDENTIFICATIVO ADOSADO 20 x 20 cm</v>
          </cell>
          <cell r="C43" t="str">
            <v>und</v>
          </cell>
          <cell r="D43">
            <v>182</v>
          </cell>
          <cell r="I43">
            <v>182</v>
          </cell>
        </row>
        <row r="44">
          <cell r="A44" t="str">
            <v>01.13.03.07</v>
          </cell>
          <cell r="B44" t="str">
            <v>SI - 13 IDENTIFICATIVO ADOSADO 30 x 10 cm</v>
          </cell>
          <cell r="C44" t="str">
            <v>und</v>
          </cell>
          <cell r="D44">
            <v>12</v>
          </cell>
          <cell r="I44">
            <v>12</v>
          </cell>
        </row>
        <row r="45">
          <cell r="A45" t="str">
            <v>01.13.03.08</v>
          </cell>
          <cell r="B45" t="str">
            <v>SI - 14 PORTANOMBRES DE PACIENTES Y CONSULTORIOS</v>
          </cell>
          <cell r="C45" t="str">
            <v>und</v>
          </cell>
          <cell r="D45">
            <v>12</v>
          </cell>
          <cell r="I45">
            <v>12</v>
          </cell>
        </row>
        <row r="46">
          <cell r="A46" t="str">
            <v>01.13.03.09</v>
          </cell>
          <cell r="B46" t="str">
            <v>SI - 15 INDENTIFICATIVO DE CAMA ADOSADO</v>
          </cell>
          <cell r="C46" t="str">
            <v>und</v>
          </cell>
          <cell r="D46">
            <v>13</v>
          </cell>
          <cell r="I46">
            <v>13</v>
          </cell>
        </row>
        <row r="47">
          <cell r="A47" t="str">
            <v>01.13.03.10</v>
          </cell>
          <cell r="B47" t="str">
            <v>SI - 16 SEÑAL REGULADORA PARA EL PUBLICO 60 x 30 cm</v>
          </cell>
          <cell r="C47" t="str">
            <v>und</v>
          </cell>
          <cell r="D47">
            <v>2</v>
          </cell>
          <cell r="I47">
            <v>2</v>
          </cell>
        </row>
        <row r="49">
          <cell r="A49" t="str">
            <v>01.13.04</v>
          </cell>
          <cell r="B49" t="str">
            <v xml:space="preserve">      SEÑAL DE TRANSITO</v>
          </cell>
          <cell r="C49" t="str">
            <v>TOTAL</v>
          </cell>
        </row>
        <row r="51">
          <cell r="A51" t="str">
            <v>ITEM</v>
          </cell>
          <cell r="B51" t="str">
            <v>DESCRIPCION</v>
          </cell>
          <cell r="C51" t="str">
            <v>UBICACIÓN</v>
          </cell>
        </row>
        <row r="52">
          <cell r="A52" t="str">
            <v>01.13.04.01</v>
          </cell>
          <cell r="B52" t="str">
            <v>PINTURA DE SEÑAL DE NUMERO DE ESTACIONAMIENTO C/ TRAFICO - 2 MANOS</v>
          </cell>
          <cell r="C52" t="str">
            <v>und</v>
          </cell>
          <cell r="D52">
            <v>15</v>
          </cell>
          <cell r="I52">
            <v>15</v>
          </cell>
        </row>
        <row r="53">
          <cell r="A53" t="str">
            <v>01.13.04.02</v>
          </cell>
          <cell r="B53" t="str">
            <v>PINTURA DE SEÑAL DE ESTACIONAMIENTO DE DISCAPACITADOS C/ TRAFICO - 2 MANOS</v>
          </cell>
          <cell r="C53" t="str">
            <v>und</v>
          </cell>
          <cell r="D53">
            <v>1</v>
          </cell>
          <cell r="I53">
            <v>1</v>
          </cell>
        </row>
        <row r="55">
          <cell r="A55" t="str">
            <v>03.13.05</v>
          </cell>
          <cell r="B55" t="str">
            <v>SEÑAL DE SEGURIDAD</v>
          </cell>
          <cell r="C55" t="str">
            <v>TOTAL</v>
          </cell>
        </row>
        <row r="57">
          <cell r="A57" t="str">
            <v>ITEM</v>
          </cell>
          <cell r="B57" t="str">
            <v>DESCRIPCION</v>
          </cell>
          <cell r="C57" t="str">
            <v>UBICACIÓN</v>
          </cell>
        </row>
        <row r="58">
          <cell r="A58" t="str">
            <v>03.13.05.01</v>
          </cell>
          <cell r="B58" t="str">
            <v>SEÑALES ADHESIVAS</v>
          </cell>
          <cell r="C58" t="str">
            <v>und</v>
          </cell>
          <cell r="D58">
            <v>325</v>
          </cell>
          <cell r="I58">
            <v>325</v>
          </cell>
        </row>
      </sheetData>
      <sheetData sheetId="17" refreshError="1"/>
      <sheetData sheetId="18" refreshError="1">
        <row r="3">
          <cell r="L3" t="str">
            <v>EDIFICACIONES</v>
          </cell>
          <cell r="M3" t="str">
            <v xml:space="preserve"> EDIFICIOS EXTERNOS</v>
          </cell>
        </row>
        <row r="4">
          <cell r="L4" t="str">
            <v>OBRAS EXTERIORES</v>
          </cell>
          <cell r="M4" t="str">
            <v>EDIFICIOS INTERMEDIOS</v>
          </cell>
        </row>
        <row r="5">
          <cell r="M5" t="str">
            <v>ZONA INDEPENDIENTE</v>
          </cell>
        </row>
        <row r="6">
          <cell r="M6" t="str">
            <v>UNIDAD DE INTERNAMIENTO 1</v>
          </cell>
        </row>
        <row r="7">
          <cell r="M7" t="str">
            <v>UNIDAD DE INTERNAMIENTO 2</v>
          </cell>
        </row>
        <row r="8">
          <cell r="M8" t="str">
            <v>UNIDAD DE INTERNAMIENTO 3</v>
          </cell>
        </row>
        <row r="9">
          <cell r="M9" t="str">
            <v>UNIDAD DE INTERNAMIENTO 4</v>
          </cell>
        </row>
        <row r="10">
          <cell r="M10" t="str">
            <v>UNIDAD DE INTERNAMIENTO 5</v>
          </cell>
        </row>
        <row r="11">
          <cell r="M11" t="str">
            <v>UNIDAD DE INTERNAMIENTO 6</v>
          </cell>
        </row>
        <row r="12">
          <cell r="M12" t="str">
            <v>UNIDAD DE INTERNAMIENTO CREO</v>
          </cell>
        </row>
        <row r="13">
          <cell r="M13" t="str">
            <v>UNIDAD DE INTERNAMIENTO DEVIDA</v>
          </cell>
        </row>
        <row r="14">
          <cell r="C14" t="str">
            <v>ADM - Administración y Seguridad Externa</v>
          </cell>
          <cell r="M14" t="str">
            <v>UNIDAD DE INTERNAMIENTO DEVIDA</v>
          </cell>
        </row>
        <row r="15">
          <cell r="C15" t="str">
            <v>SEC - Sectores</v>
          </cell>
        </row>
        <row r="16">
          <cell r="C16" t="str">
            <v>EDU - Dirección de Educación</v>
          </cell>
        </row>
        <row r="17">
          <cell r="C17" t="str">
            <v>COC - Cocina</v>
          </cell>
        </row>
        <row r="18">
          <cell r="C18" t="str">
            <v>SIN - Seguridad Interna</v>
          </cell>
        </row>
        <row r="19">
          <cell r="C19" t="str">
            <v>MAR - Maestranza y Residuos Solidos</v>
          </cell>
        </row>
        <row r="20">
          <cell r="C20" t="str">
            <v>OTT - OTT</v>
          </cell>
        </row>
        <row r="21">
          <cell r="C21" t="str">
            <v>REC - Registro y Clasificación</v>
          </cell>
        </row>
        <row r="22">
          <cell r="C22" t="str">
            <v>CTR - Controles (Esclusas) 1,2,3,4,5</v>
          </cell>
        </row>
        <row r="23">
          <cell r="C23" t="str">
            <v>TSI - Taller Semi-Industrial</v>
          </cell>
        </row>
        <row r="24">
          <cell r="C24" t="str">
            <v>CEM - Centro Médico</v>
          </cell>
        </row>
        <row r="25">
          <cell r="C25" t="str">
            <v>UI-1 - Pabellón de Internos C</v>
          </cell>
        </row>
        <row r="26">
          <cell r="C26" t="str">
            <v>UI-1 - Pabellón de Internos D</v>
          </cell>
        </row>
        <row r="27">
          <cell r="C27" t="str">
            <v>UI-1 - Taller (Ex Auditorio)</v>
          </cell>
        </row>
        <row r="28">
          <cell r="C28" t="str">
            <v>UI-1 - ATT+Aulas+Meditación (Ex Taller)</v>
          </cell>
        </row>
        <row r="29">
          <cell r="C29" t="str">
            <v>UI-1 - Venusterio</v>
          </cell>
        </row>
        <row r="30">
          <cell r="C30" t="str">
            <v>UI-1 - Vestuario</v>
          </cell>
        </row>
        <row r="31">
          <cell r="C31" t="str">
            <v>UI-1 - Losa Deportiva + Juego de Niños + Visitas</v>
          </cell>
        </row>
        <row r="32">
          <cell r="C32" t="str">
            <v>UI-2 - Pabellón de Internos A</v>
          </cell>
        </row>
        <row r="33">
          <cell r="C33" t="str">
            <v>UI-2 - Pabellón de Internos B</v>
          </cell>
        </row>
        <row r="34">
          <cell r="C34" t="str">
            <v xml:space="preserve">UI-2 - Taller </v>
          </cell>
        </row>
        <row r="35">
          <cell r="C35" t="str">
            <v>UI-2 - Aulas</v>
          </cell>
        </row>
        <row r="36">
          <cell r="C36" t="str">
            <v>UI-2 - Meditación</v>
          </cell>
        </row>
        <row r="37">
          <cell r="C37" t="str">
            <v>UI-2 - Venusterio</v>
          </cell>
        </row>
        <row r="38">
          <cell r="C38" t="str">
            <v>UI-2 - Vestuario</v>
          </cell>
        </row>
        <row r="39">
          <cell r="C39" t="str">
            <v>UI-2 - ATT</v>
          </cell>
        </row>
        <row r="40">
          <cell r="C40" t="str">
            <v>UI-2 - Losa Deportiva + Juego de Niños + Visitas</v>
          </cell>
        </row>
        <row r="41">
          <cell r="C41" t="str">
            <v>UI-3 - Pabellón de Internos F</v>
          </cell>
        </row>
        <row r="42">
          <cell r="C42" t="str">
            <v>UI-3 - Pabellón de Internos G</v>
          </cell>
        </row>
        <row r="43">
          <cell r="C43" t="str">
            <v xml:space="preserve">UI-3 - Taller </v>
          </cell>
        </row>
        <row r="44">
          <cell r="C44" t="str">
            <v>UI-3 - Aulas</v>
          </cell>
        </row>
        <row r="45">
          <cell r="C45" t="str">
            <v>UI-3 - Meditación</v>
          </cell>
        </row>
        <row r="46">
          <cell r="C46" t="str">
            <v>UI-3 - Venusterio</v>
          </cell>
        </row>
        <row r="47">
          <cell r="C47" t="str">
            <v>UI-3 - Vestuario</v>
          </cell>
        </row>
        <row r="48">
          <cell r="C48" t="str">
            <v>UI-3 - ATT</v>
          </cell>
        </row>
        <row r="49">
          <cell r="C49" t="str">
            <v>UI-3 - Losa Deportiva + Juego de Niños + Visitas</v>
          </cell>
        </row>
        <row r="50">
          <cell r="C50" t="str">
            <v>UI-4 - Pabellón de Internos F</v>
          </cell>
        </row>
        <row r="51">
          <cell r="C51" t="str">
            <v>UI-4 - Pabellón de Internos G</v>
          </cell>
        </row>
        <row r="52">
          <cell r="C52" t="str">
            <v xml:space="preserve">UI-4 - Taller </v>
          </cell>
        </row>
        <row r="53">
          <cell r="C53" t="str">
            <v>UI-4 - Aulas</v>
          </cell>
        </row>
        <row r="54">
          <cell r="C54" t="str">
            <v>UI-4 - Meditación</v>
          </cell>
        </row>
        <row r="55">
          <cell r="C55" t="str">
            <v>UI-4 - Venusterio</v>
          </cell>
        </row>
        <row r="56">
          <cell r="C56" t="str">
            <v>UI-4 - Vestuario</v>
          </cell>
        </row>
        <row r="57">
          <cell r="C57" t="str">
            <v>UI-4 - ATT</v>
          </cell>
        </row>
        <row r="58">
          <cell r="C58" t="str">
            <v>UI-4 - Losa Deportiva + Juego de Niños + Visitas</v>
          </cell>
        </row>
        <row r="59">
          <cell r="C59" t="str">
            <v>UI-5 - Pabellón de Internos F</v>
          </cell>
        </row>
        <row r="60">
          <cell r="C60" t="str">
            <v>UI-5 - Pabellón de Internos G</v>
          </cell>
        </row>
        <row r="61">
          <cell r="C61" t="str">
            <v xml:space="preserve">UI-5 - Taller </v>
          </cell>
        </row>
        <row r="62">
          <cell r="C62" t="str">
            <v>UI-5 - Aulas</v>
          </cell>
        </row>
        <row r="63">
          <cell r="C63" t="str">
            <v>UI-5 - Meditación</v>
          </cell>
        </row>
        <row r="64">
          <cell r="C64" t="str">
            <v>UI-5 - Venusterio</v>
          </cell>
        </row>
        <row r="65">
          <cell r="C65" t="str">
            <v>UI-5 - Vestuario</v>
          </cell>
        </row>
        <row r="66">
          <cell r="C66" t="str">
            <v>UI-5 - ATT</v>
          </cell>
        </row>
        <row r="67">
          <cell r="C67" t="str">
            <v>UI-5 - Losa Deportiva + Juego de Niños + Visitas</v>
          </cell>
        </row>
        <row r="68">
          <cell r="C68" t="str">
            <v>UI-6 - Pabellón de Internos F</v>
          </cell>
        </row>
        <row r="69">
          <cell r="C69" t="str">
            <v>UI-6 - Pabellón de Internos G</v>
          </cell>
        </row>
        <row r="70">
          <cell r="C70" t="str">
            <v xml:space="preserve">UI-6 - Taller </v>
          </cell>
        </row>
        <row r="71">
          <cell r="C71" t="str">
            <v>UI-6 - Aulas</v>
          </cell>
        </row>
        <row r="72">
          <cell r="C72" t="str">
            <v>UI-6 - Meditación</v>
          </cell>
        </row>
        <row r="73">
          <cell r="C73" t="str">
            <v>UI-6 - Venusterio</v>
          </cell>
        </row>
        <row r="74">
          <cell r="C74" t="str">
            <v>UI-6 - Vestuario</v>
          </cell>
        </row>
        <row r="75">
          <cell r="C75" t="str">
            <v>UI-6 - ATT</v>
          </cell>
        </row>
        <row r="76">
          <cell r="C76" t="str">
            <v>UI-6 - Losa Deportiva + Juego de Niños + Visitas</v>
          </cell>
        </row>
        <row r="77">
          <cell r="C77" t="str">
            <v xml:space="preserve">CREO - Pabellón de Internamiento </v>
          </cell>
        </row>
        <row r="78">
          <cell r="C78" t="str">
            <v xml:space="preserve">CREO - Taller </v>
          </cell>
        </row>
        <row r="79">
          <cell r="C79" t="str">
            <v>CREO - Aulas</v>
          </cell>
        </row>
        <row r="80">
          <cell r="C80" t="str">
            <v>CREO - Meditación</v>
          </cell>
        </row>
        <row r="81">
          <cell r="C81" t="str">
            <v>CREO - Venusterio</v>
          </cell>
        </row>
        <row r="82">
          <cell r="C82" t="str">
            <v>CREO - Vestuario</v>
          </cell>
        </row>
        <row r="83">
          <cell r="C83" t="str">
            <v>CREO - Biblioteca - SUM</v>
          </cell>
        </row>
        <row r="84">
          <cell r="C84" t="str">
            <v>CREO - Losa Deportiva + Juego de Niños + Visitas</v>
          </cell>
        </row>
        <row r="85">
          <cell r="C85" t="str">
            <v>CREO - Bio Huerto + Animales</v>
          </cell>
        </row>
        <row r="86">
          <cell r="C86" t="str">
            <v>DEVIDA - Pabellón de Internamiento</v>
          </cell>
        </row>
        <row r="87">
          <cell r="C87" t="str">
            <v xml:space="preserve">DEVIDA - Taller </v>
          </cell>
        </row>
        <row r="88">
          <cell r="C88" t="str">
            <v>DEVIDA - Aulas</v>
          </cell>
        </row>
        <row r="89">
          <cell r="C89" t="str">
            <v>DEVIDA - Meditación</v>
          </cell>
        </row>
        <row r="90">
          <cell r="C90" t="str">
            <v>DEVIDA - Venusterio</v>
          </cell>
        </row>
        <row r="91">
          <cell r="C91" t="str">
            <v>DEVIDA - Vestuario</v>
          </cell>
        </row>
        <row r="92">
          <cell r="C92" t="str">
            <v>DEVIDA - Biblioteca - SUM</v>
          </cell>
        </row>
        <row r="93">
          <cell r="C93" t="str">
            <v>DEVIDA - Asistencia</v>
          </cell>
        </row>
        <row r="94">
          <cell r="C94" t="str">
            <v>DEVIDA - Terapia</v>
          </cell>
        </row>
        <row r="95">
          <cell r="C95" t="str">
            <v>DEVIDA - Losa Deportiva + Juego de Niños + Visitas</v>
          </cell>
        </row>
        <row r="96">
          <cell r="C96" t="str">
            <v>DEVIDA - Bio Huerto + Animales</v>
          </cell>
        </row>
        <row r="97">
          <cell r="C97" t="str">
            <v>SER - Casa de Fuerza</v>
          </cell>
        </row>
        <row r="98">
          <cell r="C98" t="str">
            <v>SER - Tanque de Gas Cocina</v>
          </cell>
        </row>
        <row r="99">
          <cell r="C99" t="str">
            <v>SER - Cisterna Proyectada</v>
          </cell>
        </row>
        <row r="100">
          <cell r="C100" t="str">
            <v>SER - Subestación</v>
          </cell>
        </row>
        <row r="101">
          <cell r="C101" t="str">
            <v>SER - Pozo Proyectado</v>
          </cell>
        </row>
        <row r="102">
          <cell r="C102" t="str">
            <v>SER - Tanque Elevado Existente</v>
          </cell>
        </row>
        <row r="103">
          <cell r="C103" t="str">
            <v>SER - Tanque Elevado Proyectado</v>
          </cell>
        </row>
        <row r="104">
          <cell r="C104" t="str">
            <v>SER - PTAR</v>
          </cell>
        </row>
        <row r="105">
          <cell r="C105" t="str">
            <v>SER - Estación de Bombeo Desagüe</v>
          </cell>
        </row>
        <row r="106">
          <cell r="C106" t="str">
            <v>SER - Estación de Bombeo Pluvial</v>
          </cell>
        </row>
        <row r="107">
          <cell r="C107" t="str">
            <v>SER - Cisterna Existente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RESUMEN"/>
      <sheetName val="Hoja2"/>
      <sheetName val="1.MURO"/>
      <sheetName val="2.REVOQUE"/>
      <sheetName val="Hoja1"/>
      <sheetName val="3.CIELORRASO"/>
      <sheetName val="METRADO"/>
      <sheetName val="4.PISO"/>
      <sheetName val="5.ZOCALO"/>
      <sheetName val="6.COBERTURA"/>
      <sheetName val="7.C.MADERA"/>
      <sheetName val="8.C.METALICA"/>
      <sheetName val="9.CERRAJE"/>
      <sheetName val="10.VIDRIO"/>
      <sheetName val="11.PINTURA"/>
      <sheetName val="12.VARIOS"/>
      <sheetName val="13.SEÑALIZACION"/>
      <sheetName val="Datos Generales"/>
    </sheetNames>
    <sheetDataSet>
      <sheetData sheetId="0"/>
      <sheetData sheetId="1"/>
      <sheetData sheetId="2">
        <row r="3">
          <cell r="A3" t="str">
            <v>PROYECTO :</v>
          </cell>
        </row>
        <row r="14">
          <cell r="A14" t="str">
            <v>01</v>
          </cell>
          <cell r="B14" t="str">
            <v>ARQUITECTURA</v>
          </cell>
          <cell r="C14">
            <v>0</v>
          </cell>
          <cell r="D14">
            <v>0</v>
          </cell>
          <cell r="E14">
            <v>0</v>
          </cell>
        </row>
        <row r="15">
          <cell r="A15" t="str">
            <v>01.01</v>
          </cell>
          <cell r="B15" t="str">
            <v>MUROS Y TABIQUES DE ALBAÑILERIA</v>
          </cell>
          <cell r="C15">
            <v>0</v>
          </cell>
          <cell r="D15">
            <v>0</v>
          </cell>
          <cell r="E15">
            <v>0</v>
          </cell>
        </row>
        <row r="16">
          <cell r="A16" t="str">
            <v>01.01.01</v>
          </cell>
          <cell r="B16" t="str">
            <v xml:space="preserve"> MUROS DE LADRILLO KING KONG DE ARCILLA ( A MAQUINA O ARTESANALMENTE )</v>
          </cell>
          <cell r="C16">
            <v>0</v>
          </cell>
          <cell r="D16">
            <v>0</v>
          </cell>
          <cell r="E16">
            <v>0</v>
          </cell>
        </row>
        <row r="17">
          <cell r="A17" t="str">
            <v>01.01.01.01</v>
          </cell>
          <cell r="B17" t="str">
            <v>MUROS DE LADRILLO KING KONG DE ARCILLA ( A MAQUINA ) DE SOGA MEZCLA C:A 1:4; TIPO IV PARA TARRAJEO</v>
          </cell>
          <cell r="C17" t="str">
            <v>m2</v>
          </cell>
          <cell r="D17">
            <v>10974.406364999966</v>
          </cell>
          <cell r="E17">
            <v>10974.406364999966</v>
          </cell>
        </row>
        <row r="18">
          <cell r="A18" t="str">
            <v>01.01.01.02</v>
          </cell>
          <cell r="B18" t="str">
            <v>MUROS DE LADRILLO KING KONG DE ARCILLA ( A MAQUINA ) DE CABEZA MEZCLA C:A 1:4; TIPO IV PARA TARRAJEO</v>
          </cell>
          <cell r="C18" t="str">
            <v>m2</v>
          </cell>
          <cell r="D18">
            <v>249.59949999999992</v>
          </cell>
          <cell r="E18">
            <v>249.59949999999992</v>
          </cell>
        </row>
        <row r="19">
          <cell r="A19" t="str">
            <v>01.01.02</v>
          </cell>
          <cell r="B19" t="str">
            <v xml:space="preserve"> MUROS DE LADRILLO SILICO-CALCAREO</v>
          </cell>
          <cell r="C19">
            <v>0</v>
          </cell>
          <cell r="D19">
            <v>0</v>
          </cell>
          <cell r="E19">
            <v>0</v>
          </cell>
        </row>
        <row r="20">
          <cell r="A20" t="str">
            <v>01.01.02.01</v>
          </cell>
          <cell r="B20" t="str">
            <v>MUROS  DE LADRILLO SILICO-CALCAREO K.K DE SOGA</v>
          </cell>
          <cell r="C20" t="str">
            <v>m2</v>
          </cell>
          <cell r="D20">
            <v>834.54750000000001</v>
          </cell>
          <cell r="E20">
            <v>834.54750000000001</v>
          </cell>
        </row>
        <row r="21">
          <cell r="A21" t="str">
            <v>01.01.03</v>
          </cell>
          <cell r="B21" t="str">
            <v>MUROS CON EL SISTEMA DE CONSTRUCCION EN SECO ( SISTEMA DRYWALL O SIMILAR )</v>
          </cell>
          <cell r="C21">
            <v>0</v>
          </cell>
          <cell r="D21">
            <v>0</v>
          </cell>
          <cell r="E21">
            <v>0</v>
          </cell>
        </row>
        <row r="22">
          <cell r="A22" t="str">
            <v>01.01.03.01</v>
          </cell>
          <cell r="B22" t="str">
            <v>TABIQUERIA I : SISTEMA DRYWALL PLACA DE FIBROCEMENTO DE 8MM, H=3.70m EN INTERIORES</v>
          </cell>
          <cell r="C22" t="str">
            <v>m2</v>
          </cell>
          <cell r="D22">
            <v>1898.211</v>
          </cell>
          <cell r="E22">
            <v>1898.211</v>
          </cell>
        </row>
        <row r="23">
          <cell r="A23" t="str">
            <v>01.01.03.02</v>
          </cell>
          <cell r="B23" t="str">
            <v>TABIQUERIA II: SISTEMA DRYWALL PLACA DE FIBROCEMENTO DE 8MM, MEDIO TABIQUE , h=3.70M,  ( FALSOS MUROS /FALSAS COLUMNAS)</v>
          </cell>
          <cell r="C23" t="str">
            <v>m2</v>
          </cell>
          <cell r="D23">
            <v>502.64500000000004</v>
          </cell>
          <cell r="E23">
            <v>502.64500000000004</v>
          </cell>
        </row>
        <row r="24">
          <cell r="A24" t="str">
            <v>01.01.03.03</v>
          </cell>
          <cell r="B24" t="str">
            <v>TABIQUERIA IV: SISTEMA DRYWALL PLACA DE FIBROSILICATO DE 10MM, RESISTENTE AL FUEGO R.F POR 120 min.</v>
          </cell>
          <cell r="C24" t="str">
            <v>m2</v>
          </cell>
          <cell r="D24">
            <v>209.61</v>
          </cell>
          <cell r="E24">
            <v>209.61</v>
          </cell>
        </row>
        <row r="25">
          <cell r="A25" t="str">
            <v>01.02</v>
          </cell>
          <cell r="B25" t="str">
            <v>REVOQUES Y REVESTIMIENTOS</v>
          </cell>
          <cell r="C25">
            <v>0</v>
          </cell>
          <cell r="D25">
            <v>0</v>
          </cell>
          <cell r="E25">
            <v>0</v>
          </cell>
        </row>
        <row r="26">
          <cell r="A26" t="str">
            <v>01.02.01</v>
          </cell>
          <cell r="B26" t="str">
            <v>TARRAJEO RAYADO PRIMARIO</v>
          </cell>
          <cell r="C26">
            <v>0</v>
          </cell>
          <cell r="D26">
            <v>0</v>
          </cell>
          <cell r="E26">
            <v>0</v>
          </cell>
        </row>
        <row r="27">
          <cell r="A27" t="str">
            <v>01.02.01.01</v>
          </cell>
          <cell r="B27" t="str">
            <v>TARRAJEO RAYADO PRIMARIO PARA RECIBIR ENCHAPE C:A 1:5, e=1.5CM</v>
          </cell>
          <cell r="C27" t="str">
            <v>m2</v>
          </cell>
          <cell r="D27">
            <v>2217.1203819999992</v>
          </cell>
          <cell r="E27">
            <v>2217.1203819999992</v>
          </cell>
        </row>
        <row r="28">
          <cell r="A28" t="str">
            <v>01.02.02</v>
          </cell>
          <cell r="B28" t="str">
            <v>TARRAJEO EN INTERIORES</v>
          </cell>
          <cell r="C28">
            <v>0</v>
          </cell>
          <cell r="D28">
            <v>0</v>
          </cell>
          <cell r="E28">
            <v>0</v>
          </cell>
        </row>
        <row r="29">
          <cell r="A29" t="str">
            <v>01.02.02.01</v>
          </cell>
          <cell r="B29" t="str">
            <v>TARRAJEO DE MUROS INTERIORES C/MORT C:A 1:5, e= 1.5 CM</v>
          </cell>
          <cell r="C29" t="str">
            <v>m2</v>
          </cell>
          <cell r="D29">
            <v>35395.850000000013</v>
          </cell>
          <cell r="E29">
            <v>35395.850000000013</v>
          </cell>
        </row>
        <row r="30">
          <cell r="A30" t="str">
            <v>01.02.02.02</v>
          </cell>
          <cell r="B30" t="str">
            <v>TARRAJEO DE COLUMNAS C/MORT C:A 1:5, e=1.5CM</v>
          </cell>
          <cell r="C30" t="str">
            <v>m2</v>
          </cell>
          <cell r="D30">
            <v>940.18700000000001</v>
          </cell>
          <cell r="E30">
            <v>940.18700000000001</v>
          </cell>
        </row>
        <row r="31">
          <cell r="A31" t="str">
            <v>01.02.02.03</v>
          </cell>
          <cell r="B31" t="str">
            <v>TARRAJEO DE VIGAS C/MORT. C:A 1:5, e=1.5CM</v>
          </cell>
          <cell r="C31" t="str">
            <v>m2</v>
          </cell>
          <cell r="D31">
            <v>2541.2704700000004</v>
          </cell>
          <cell r="E31">
            <v>2541.2704700000004</v>
          </cell>
        </row>
        <row r="32">
          <cell r="A32" t="str">
            <v>01.02.02.04</v>
          </cell>
          <cell r="B32" t="str">
            <v>TARRAJEO DE MUROS CON CEMENTO PULIDO E IMPERMEABILIZADO ( HIDROFUGO)</v>
          </cell>
          <cell r="C32" t="str">
            <v>m2</v>
          </cell>
          <cell r="D32">
            <v>610.69999999999993</v>
          </cell>
          <cell r="E32">
            <v>610.69999999999993</v>
          </cell>
        </row>
        <row r="33">
          <cell r="A33" t="str">
            <v>01.02.02.05</v>
          </cell>
          <cell r="B33" t="str">
            <v xml:space="preserve">TARRAJEO DE MUROS CON BARITINA </v>
          </cell>
          <cell r="C33" t="str">
            <v>m2</v>
          </cell>
          <cell r="D33">
            <v>137.19999999999999</v>
          </cell>
          <cell r="E33">
            <v>137.19999999999999</v>
          </cell>
        </row>
        <row r="34">
          <cell r="A34" t="str">
            <v>01.02.02.06</v>
          </cell>
          <cell r="B34" t="str">
            <v>SOLAQUEADO DE MUROS</v>
          </cell>
          <cell r="C34" t="str">
            <v>m2</v>
          </cell>
          <cell r="D34">
            <v>5367.9999999999991</v>
          </cell>
          <cell r="E34">
            <v>5367.9999999999991</v>
          </cell>
        </row>
        <row r="35">
          <cell r="A35" t="str">
            <v>01.02.02.07</v>
          </cell>
          <cell r="B35" t="str">
            <v>SOLAQUEADO DE BOTALLANTA DE CONCRETO</v>
          </cell>
          <cell r="C35" t="str">
            <v>m2</v>
          </cell>
          <cell r="D35">
            <v>21.756</v>
          </cell>
          <cell r="E35">
            <v>21.756</v>
          </cell>
        </row>
        <row r="36">
          <cell r="A36" t="str">
            <v>01.02.03</v>
          </cell>
          <cell r="B36" t="str">
            <v>TARRAJEO EN EXTERIORES</v>
          </cell>
          <cell r="C36">
            <v>0</v>
          </cell>
          <cell r="D36">
            <v>0</v>
          </cell>
          <cell r="E36">
            <v>0</v>
          </cell>
        </row>
        <row r="37">
          <cell r="A37" t="str">
            <v>01.02.03.01</v>
          </cell>
          <cell r="B37" t="str">
            <v>TARRAJEO DE MUROS EXTERIORES C/MORT. C:A 1:5, e=1.5 cm</v>
          </cell>
          <cell r="C37" t="str">
            <v>m2</v>
          </cell>
          <cell r="D37">
            <v>5729.1964800000032</v>
          </cell>
          <cell r="E37">
            <v>5729.1964800000032</v>
          </cell>
        </row>
        <row r="38">
          <cell r="A38" t="str">
            <v>01.02.04</v>
          </cell>
          <cell r="B38" t="str">
            <v>VESTIDURAS DE DERRAMES</v>
          </cell>
          <cell r="C38">
            <v>0</v>
          </cell>
          <cell r="D38">
            <v>0</v>
          </cell>
          <cell r="E38">
            <v>0</v>
          </cell>
        </row>
        <row r="39">
          <cell r="A39" t="str">
            <v>01.02.04.01</v>
          </cell>
          <cell r="B39" t="str">
            <v>VESTIDURA DE DERRAMES E=0.15m</v>
          </cell>
          <cell r="C39" t="str">
            <v>m</v>
          </cell>
          <cell r="D39">
            <v>2805.8799999999978</v>
          </cell>
          <cell r="E39">
            <v>2805.8799999999978</v>
          </cell>
        </row>
        <row r="40">
          <cell r="A40" t="str">
            <v>01.02.04.02</v>
          </cell>
          <cell r="B40" t="str">
            <v>VESTIDURA DE DERRAMES E=0.25m</v>
          </cell>
          <cell r="C40" t="str">
            <v>m</v>
          </cell>
          <cell r="D40">
            <v>47.424000000000007</v>
          </cell>
          <cell r="E40">
            <v>47.424000000000007</v>
          </cell>
        </row>
        <row r="41">
          <cell r="A41" t="str">
            <v>01.02.05</v>
          </cell>
          <cell r="B41" t="str">
            <v>BRUÑAS</v>
          </cell>
          <cell r="C41">
            <v>0</v>
          </cell>
          <cell r="D41">
            <v>0</v>
          </cell>
          <cell r="E41">
            <v>0</v>
          </cell>
        </row>
        <row r="42">
          <cell r="A42" t="str">
            <v>01.02.05.01</v>
          </cell>
          <cell r="B42" t="str">
            <v>BRUÑAS DE 1 cm  x 1 cm</v>
          </cell>
          <cell r="C42" t="str">
            <v>m</v>
          </cell>
          <cell r="D42">
            <v>10351.100000000015</v>
          </cell>
          <cell r="E42">
            <v>10351.100000000015</v>
          </cell>
        </row>
        <row r="43">
          <cell r="A43" t="str">
            <v>01.02.05.02</v>
          </cell>
          <cell r="B43" t="str">
            <v>BRUÑAS DE 5cm x 1cm</v>
          </cell>
          <cell r="C43" t="str">
            <v>m</v>
          </cell>
          <cell r="D43">
            <v>1407.17</v>
          </cell>
          <cell r="E43">
            <v>1407.17</v>
          </cell>
        </row>
        <row r="44">
          <cell r="A44" t="str">
            <v>01.02.06</v>
          </cell>
          <cell r="B44" t="str">
            <v>REVESTIMIENTOS</v>
          </cell>
          <cell r="C44">
            <v>0</v>
          </cell>
          <cell r="D44">
            <v>0</v>
          </cell>
          <cell r="E44">
            <v>0</v>
          </cell>
        </row>
        <row r="45">
          <cell r="A45" t="str">
            <v>01.02.06.01</v>
          </cell>
          <cell r="B45" t="str">
            <v>REVESTIMIENTO DE SARDINEL,ACAB. CEMENTO SEMIPULIDO E IMPERMEABILIZADO</v>
          </cell>
          <cell r="C45" t="str">
            <v>m2</v>
          </cell>
          <cell r="D45">
            <v>411.178</v>
          </cell>
          <cell r="E45">
            <v>411.178</v>
          </cell>
        </row>
        <row r="46">
          <cell r="A46" t="str">
            <v>01.02.06.02</v>
          </cell>
          <cell r="B46" t="str">
            <v>REVESTIMIENTO DE BANCA DE CONCRETO  CON CERAMICO  45cm x 45 cm</v>
          </cell>
          <cell r="C46" t="str">
            <v>m2</v>
          </cell>
          <cell r="D46">
            <v>4.3240000000000007</v>
          </cell>
          <cell r="E46">
            <v>4.3240000000000007</v>
          </cell>
        </row>
        <row r="47">
          <cell r="A47" t="str">
            <v>01.02.06.03</v>
          </cell>
          <cell r="B47" t="str">
            <v>REVESTIMIENTO DE SARDINEL CON CERAMICO 45 cm x 45 cm</v>
          </cell>
          <cell r="C47" t="str">
            <v>m2</v>
          </cell>
          <cell r="D47">
            <v>11.415999999999999</v>
          </cell>
          <cell r="E47">
            <v>11.415999999999999</v>
          </cell>
        </row>
        <row r="48">
          <cell r="A48" t="str">
            <v>01.02.06.04</v>
          </cell>
          <cell r="B48" t="str">
            <v>REVESTIMIENTO DE CANALETA DE CONCRETO CON CEMENTO PULIDO  E IMPERMEABILIZANTE</v>
          </cell>
          <cell r="C48" t="str">
            <v>m2</v>
          </cell>
          <cell r="D48">
            <v>2415.7413199999996</v>
          </cell>
          <cell r="E48">
            <v>2415.7413199999996</v>
          </cell>
        </row>
        <row r="49">
          <cell r="A49" t="str">
            <v>01.02.06.05</v>
          </cell>
          <cell r="B49" t="str">
            <v xml:space="preserve">REVESTIMIENTO DE TABLERO DE CONCRETO CON TERRAZO PULIDO </v>
          </cell>
          <cell r="C49" t="str">
            <v>m2</v>
          </cell>
          <cell r="D49">
            <v>22.614999999999998</v>
          </cell>
          <cell r="E49">
            <v>22.614999999999998</v>
          </cell>
        </row>
        <row r="50">
          <cell r="A50" t="str">
            <v>01.02.06.06</v>
          </cell>
          <cell r="B50" t="str">
            <v>VESTIDURA DE FONDO DE TABLERO</v>
          </cell>
          <cell r="C50" t="str">
            <v>m2</v>
          </cell>
          <cell r="D50">
            <v>22.614999999999998</v>
          </cell>
          <cell r="E50">
            <v>22.614999999999998</v>
          </cell>
        </row>
        <row r="51">
          <cell r="A51" t="str">
            <v>01.03</v>
          </cell>
          <cell r="B51" t="str">
            <v>CIELORRASOS</v>
          </cell>
          <cell r="C51">
            <v>0</v>
          </cell>
          <cell r="D51">
            <v>0</v>
          </cell>
          <cell r="E51">
            <v>0</v>
          </cell>
        </row>
        <row r="52">
          <cell r="A52" t="str">
            <v>01.03.01</v>
          </cell>
          <cell r="B52" t="str">
            <v xml:space="preserve"> CIELORRASO CON MEZCLA</v>
          </cell>
          <cell r="C52">
            <v>0</v>
          </cell>
          <cell r="D52">
            <v>0</v>
          </cell>
          <cell r="E52">
            <v>0</v>
          </cell>
        </row>
        <row r="53">
          <cell r="A53" t="str">
            <v>01.03.01.01</v>
          </cell>
          <cell r="B53" t="str">
            <v xml:space="preserve"> CIELORRASO C/ MORT C:A 1:5, E = 1.5 cm</v>
          </cell>
          <cell r="C53" t="str">
            <v>m2</v>
          </cell>
          <cell r="D53">
            <v>1388.5399999999995</v>
          </cell>
          <cell r="E53">
            <v>1388.5399999999995</v>
          </cell>
        </row>
        <row r="54">
          <cell r="A54" t="str">
            <v>01.03.01.02</v>
          </cell>
          <cell r="B54" t="str">
            <v>SOLAQUEADO DE CIELORRASO</v>
          </cell>
          <cell r="C54" t="str">
            <v>m2</v>
          </cell>
          <cell r="D54">
            <v>6369.5510000000077</v>
          </cell>
          <cell r="E54">
            <v>6369.5510000000077</v>
          </cell>
        </row>
        <row r="55">
          <cell r="A55" t="str">
            <v>01.03.01.03</v>
          </cell>
          <cell r="B55" t="str">
            <v>CIELORRASO C/ CEMENTO PULIDO IMPERMEABILIZADO HIDROFUGO</v>
          </cell>
          <cell r="C55" t="str">
            <v>m2</v>
          </cell>
          <cell r="D55">
            <v>86.23</v>
          </cell>
          <cell r="E55">
            <v>86.23</v>
          </cell>
        </row>
        <row r="56">
          <cell r="A56" t="str">
            <v>01.03.01.04</v>
          </cell>
          <cell r="B56" t="str">
            <v>CIELORRASO CON BARITINA</v>
          </cell>
          <cell r="C56" t="str">
            <v>m2</v>
          </cell>
          <cell r="D56">
            <v>20.440000000000001</v>
          </cell>
          <cell r="E56">
            <v>20.440000000000001</v>
          </cell>
        </row>
        <row r="57">
          <cell r="A57" t="str">
            <v>01.03.02</v>
          </cell>
          <cell r="B57" t="str">
            <v>FALSO CIELORRASO</v>
          </cell>
          <cell r="C57">
            <v>0</v>
          </cell>
          <cell r="D57">
            <v>0</v>
          </cell>
          <cell r="E57">
            <v>0</v>
          </cell>
        </row>
        <row r="58">
          <cell r="A58" t="str">
            <v>01.03.02.01</v>
          </cell>
          <cell r="B58" t="str">
            <v>FALSO CIELORASO TIPO A - BALDOSA DE FIBRA MINERAL MICROPERFORADA TIPO GEORGIAN 764  DE 0.61x0.61m x 5/8", BORDE RECTO, R.H. MIN DE 99%. SIST. SUSP. ANTISISMICA RX HD PRELUDE XL 15/16" , CON ACABADO DE PINTURA LATEX O SIMILAR</v>
          </cell>
          <cell r="C58" t="str">
            <v>m2</v>
          </cell>
          <cell r="D58">
            <v>3215.2200000000007</v>
          </cell>
          <cell r="E58">
            <v>3215.2200000000007</v>
          </cell>
        </row>
        <row r="59">
          <cell r="A59" t="str">
            <v>01.03.02.02</v>
          </cell>
          <cell r="B59" t="str">
            <v>FALSO CIELORASO TIPO B - BALDOSA DE FIBRA MINERAL  CLASE 5 , TIPO CLEAN ROOM 868 DE 0.61x0.61m x 5/8", BORDE RECTO, R.H. MIN DE 99%. SIST. SUSP. ANTISISMICA Rx  HD PRELUDE XL  15/16" CON RECUBRIMIENTO VINILICO LAVABLE O SIMILAR</v>
          </cell>
          <cell r="C59" t="str">
            <v>m2</v>
          </cell>
          <cell r="D59">
            <v>552.43999999999983</v>
          </cell>
          <cell r="E59">
            <v>552.43999999999983</v>
          </cell>
        </row>
        <row r="60">
          <cell r="A60" t="str">
            <v>01.03.02.03</v>
          </cell>
          <cell r="B60" t="str">
            <v>FALSO CIELORASO TIPO C - BALDOSA DE FIBRA MINERAL CLASE 5 , TIPO CLEAN ROOM 868 DE 0.61x0.61m x 5/8", BORDE RECTO, R.H. MIN DE 99%. SIST. SUSP. ANTISISMICA DE ALUMINIO CO-EXTRUIDO HD 1 1/2" CON RECUBRIMIENTO VINILICO LAVABLE O SIMILAR</v>
          </cell>
          <cell r="C60" t="str">
            <v>m2</v>
          </cell>
          <cell r="D60">
            <v>490.96000000000004</v>
          </cell>
          <cell r="E60">
            <v>490.96000000000004</v>
          </cell>
        </row>
        <row r="61">
          <cell r="A61" t="str">
            <v>01.03.02.04</v>
          </cell>
          <cell r="B61" t="str">
            <v>FALSO CIELORASO TIPO D - BALDOSA DE FIBRA MINERAL SIN PERFORACIONES TIPO GEORGIAN 794 DE 0.61mx0.61mx 5/8", BORDE RECTO, R.H. MIN DE 99%. SIST. SUSP. ANTISISMICA RX HD PRELUDE XL 15/16" CON ACABADO DE PINTURA LATEX O SIMILAR.</v>
          </cell>
          <cell r="C61" t="str">
            <v>m2</v>
          </cell>
          <cell r="D61">
            <v>270.68999999999994</v>
          </cell>
          <cell r="E61">
            <v>270.68999999999994</v>
          </cell>
        </row>
        <row r="62">
          <cell r="A62" t="str">
            <v>01.03.02.05</v>
          </cell>
          <cell r="B62" t="str">
            <v>FALSO CIELORASO TIPO E - BALDOSA DE FIBRA MINERAL SIN PERFORAR CON MEMBRANA ACUSTICA  TIPO ULTIMA 1982  DE 0.61mx1.83mx3/4" , BORDE REBAJADO, R.H. MIN DE 99% . SIST. SUSP.ANTISISMICA  RX HD SUPRAFINE XL 9/16", CON PINTURA LATEX O SIMILAR</v>
          </cell>
          <cell r="C62" t="str">
            <v>m2</v>
          </cell>
          <cell r="D62">
            <v>456.86999999999995</v>
          </cell>
          <cell r="E62">
            <v>456.86999999999995</v>
          </cell>
        </row>
        <row r="63">
          <cell r="A63" t="str">
            <v>01.03.02.06</v>
          </cell>
          <cell r="B63" t="str">
            <v>FALSO CIELORASO TIPO F - CIELO RASO CON PLANCHA DE FIBROCEMENTO SIN SILICE DE 8mm, BORDE REBAJADO , JUNTA RIGIDA INVISIBLE, ACABADO CON PINTURA ACRILICA MATE BASE AGUA O SIMILAR</v>
          </cell>
          <cell r="C63" t="str">
            <v>m2</v>
          </cell>
          <cell r="D63">
            <v>366.98000000000008</v>
          </cell>
          <cell r="E63">
            <v>366.98000000000008</v>
          </cell>
        </row>
        <row r="64">
          <cell r="A64" t="str">
            <v>01.03.02.07</v>
          </cell>
          <cell r="B64" t="str">
            <v>FALSO CIELORASO TIPO G - CIELO RASO CON PLANCHA DE FIBROCEMENTO SIN SILICE DE 8mm, BORDE REBAJADO , JUNTA RIGIDA INVISIBLE, ACABADO CON PINTURA EPOXICA BASE AGUA O SIMILAR</v>
          </cell>
          <cell r="C64" t="str">
            <v>m2</v>
          </cell>
          <cell r="D64">
            <v>105.88999999999999</v>
          </cell>
          <cell r="E64">
            <v>105.88999999999999</v>
          </cell>
        </row>
        <row r="65">
          <cell r="A65" t="str">
            <v>01.03.02.08</v>
          </cell>
          <cell r="B65" t="str">
            <v>FALSO CIELORASO TIPO H - CIELO RASO CON PLANCHA DE YESO REGULAR DE 1/2" , ACABADO CON PINTURA LATEX VINILICA BASE AGUA</v>
          </cell>
          <cell r="C65" t="str">
            <v>m2</v>
          </cell>
          <cell r="D65">
            <v>740.74999999999989</v>
          </cell>
          <cell r="E65">
            <v>740.74999999999989</v>
          </cell>
        </row>
        <row r="66">
          <cell r="A66" t="str">
            <v>01.04</v>
          </cell>
          <cell r="B66" t="str">
            <v xml:space="preserve">   PISOS Y PAVIMENTOS</v>
          </cell>
          <cell r="C66">
            <v>0</v>
          </cell>
          <cell r="D66">
            <v>0</v>
          </cell>
          <cell r="E66">
            <v>0</v>
          </cell>
        </row>
        <row r="67">
          <cell r="A67" t="str">
            <v>01.04.01</v>
          </cell>
          <cell r="B67" t="str">
            <v xml:space="preserve">      CONTRAPISOS</v>
          </cell>
          <cell r="C67">
            <v>0</v>
          </cell>
          <cell r="D67">
            <v>0</v>
          </cell>
          <cell r="E67">
            <v>0</v>
          </cell>
        </row>
        <row r="68">
          <cell r="A68" t="str">
            <v>01.04.01.01</v>
          </cell>
          <cell r="B68" t="str">
            <v>CONTRAPISO, E= 3 cm</v>
          </cell>
          <cell r="C68" t="str">
            <v>m2</v>
          </cell>
          <cell r="D68">
            <v>1035.4199999999998</v>
          </cell>
          <cell r="E68">
            <v>1035.4199999999998</v>
          </cell>
        </row>
        <row r="69">
          <cell r="A69" t="str">
            <v>01.04.01.02</v>
          </cell>
          <cell r="B69" t="str">
            <v>CONTRAPISO, E= 4 cm.</v>
          </cell>
          <cell r="C69" t="str">
            <v>m2</v>
          </cell>
          <cell r="D69">
            <v>5504.3600000000088</v>
          </cell>
          <cell r="E69">
            <v>5504.3600000000088</v>
          </cell>
        </row>
        <row r="70">
          <cell r="A70" t="str">
            <v>01.04.01.03</v>
          </cell>
          <cell r="B70" t="str">
            <v>CONTRAPISO, E = 4.8 cm.</v>
          </cell>
          <cell r="C70" t="str">
            <v>m2</v>
          </cell>
          <cell r="D70">
            <v>8308.4900000000016</v>
          </cell>
          <cell r="E70">
            <v>8308.4900000000016</v>
          </cell>
        </row>
        <row r="71">
          <cell r="A71" t="str">
            <v>01.04.01.04</v>
          </cell>
          <cell r="B71" t="str">
            <v>CONTRAPISO, E = 4.8 cm. CON BARITINA</v>
          </cell>
          <cell r="C71" t="str">
            <v>m2</v>
          </cell>
          <cell r="D71">
            <v>26.46</v>
          </cell>
          <cell r="E71">
            <v>26.46</v>
          </cell>
        </row>
        <row r="72">
          <cell r="A72" t="str">
            <v>01.04.02</v>
          </cell>
          <cell r="B72" t="str">
            <v xml:space="preserve">      PISOS</v>
          </cell>
          <cell r="C72">
            <v>0</v>
          </cell>
          <cell r="D72">
            <v>0</v>
          </cell>
          <cell r="E72">
            <v>0</v>
          </cell>
        </row>
        <row r="73">
          <cell r="A73" t="str">
            <v>01.04.02.01</v>
          </cell>
          <cell r="B73" t="str">
            <v xml:space="preserve">      PISOS DE PORCELANATO</v>
          </cell>
          <cell r="C73">
            <v>0</v>
          </cell>
          <cell r="D73">
            <v>0</v>
          </cell>
          <cell r="E73">
            <v>0</v>
          </cell>
        </row>
        <row r="74">
          <cell r="A74" t="str">
            <v>01.04.02.01.01</v>
          </cell>
          <cell r="B74" t="str">
            <v>PISO DE PORCELANATO ANTIDESLIZANTE, 0.60 M X 0.60 M</v>
          </cell>
          <cell r="C74" t="str">
            <v>m2</v>
          </cell>
          <cell r="D74">
            <v>3455.88</v>
          </cell>
          <cell r="E74">
            <v>3455.88</v>
          </cell>
        </row>
        <row r="75">
          <cell r="A75" t="str">
            <v>01.04.02.02</v>
          </cell>
          <cell r="B75" t="str">
            <v xml:space="preserve">      PISOS DE CERAMICOS</v>
          </cell>
          <cell r="C75">
            <v>0</v>
          </cell>
          <cell r="D75">
            <v>0</v>
          </cell>
          <cell r="E75">
            <v>0</v>
          </cell>
        </row>
        <row r="76">
          <cell r="A76" t="str">
            <v>01.04.02.02.01</v>
          </cell>
          <cell r="B76" t="str">
            <v>PISO DE CERAMICO ANTIDESLIZANTE, PEI 4 , 0.45 M x 0.45 M</v>
          </cell>
          <cell r="C76" t="str">
            <v>m2</v>
          </cell>
          <cell r="D76">
            <v>2065.2199999999993</v>
          </cell>
          <cell r="E76">
            <v>2065.2199999999993</v>
          </cell>
        </row>
        <row r="77">
          <cell r="A77" t="str">
            <v>01.04.02.03</v>
          </cell>
          <cell r="B77" t="str">
            <v xml:space="preserve">      PISOS DE CONCRETO</v>
          </cell>
          <cell r="C77">
            <v>0</v>
          </cell>
          <cell r="D77">
            <v>0</v>
          </cell>
          <cell r="E77">
            <v>0</v>
          </cell>
        </row>
        <row r="78">
          <cell r="A78" t="str">
            <v>01.04.02.03.01</v>
          </cell>
          <cell r="B78" t="str">
            <v>PISO CEMENTO SEMIPULIDO</v>
          </cell>
          <cell r="C78" t="str">
            <v>m2</v>
          </cell>
          <cell r="D78">
            <v>31.98</v>
          </cell>
          <cell r="E78">
            <v>31.98</v>
          </cell>
        </row>
        <row r="79">
          <cell r="A79" t="str">
            <v>01.04.02.03.02</v>
          </cell>
          <cell r="B79" t="str">
            <v>PISO CEMENTO SEMIPULIDO CON IMPERMEABILIZANTE Y BRUÑADO @0.90m</v>
          </cell>
          <cell r="C79" t="str">
            <v>m2</v>
          </cell>
          <cell r="D79">
            <v>57.48</v>
          </cell>
          <cell r="E79">
            <v>57.48</v>
          </cell>
        </row>
        <row r="80">
          <cell r="A80" t="str">
            <v>01.04.02.03.03</v>
          </cell>
          <cell r="B80" t="str">
            <v>PISO CEMENTO SEMIPULIDO + ENDURECEDOR</v>
          </cell>
          <cell r="C80" t="str">
            <v>m2</v>
          </cell>
          <cell r="D80">
            <v>673.96999999999991</v>
          </cell>
          <cell r="E80">
            <v>673.96999999999991</v>
          </cell>
        </row>
        <row r="81">
          <cell r="A81" t="str">
            <v>01.04.02.03.04</v>
          </cell>
          <cell r="B81" t="str">
            <v>PISO CEMENTO SEMIPULIDO + ENDURECEDOR + IMPERMEABILIZANTE</v>
          </cell>
          <cell r="C81" t="str">
            <v>m2</v>
          </cell>
          <cell r="D81">
            <v>31.320999999999998</v>
          </cell>
          <cell r="E81">
            <v>31.320999999999998</v>
          </cell>
        </row>
        <row r="82">
          <cell r="A82" t="str">
            <v>01.04.02.03.05</v>
          </cell>
          <cell r="B82" t="str">
            <v>PISO CEMENTO SEMIPULIDO + IMPERMEABILIZANTE , HIDROFUGO</v>
          </cell>
          <cell r="C82" t="str">
            <v>m2</v>
          </cell>
          <cell r="D82">
            <v>161.67000000000002</v>
          </cell>
          <cell r="E82">
            <v>161.67000000000002</v>
          </cell>
        </row>
        <row r="83">
          <cell r="A83" t="str">
            <v>01.04.02.03.06</v>
          </cell>
          <cell r="B83" t="str">
            <v>PISO CEMENTO PULIDO E IMPERMEABILIZANTE ( HIDROFUGO)</v>
          </cell>
          <cell r="C83" t="str">
            <v>m2</v>
          </cell>
          <cell r="D83">
            <v>86.23</v>
          </cell>
          <cell r="E83">
            <v>86.23</v>
          </cell>
        </row>
        <row r="84">
          <cell r="A84" t="str">
            <v>01.04.02.04</v>
          </cell>
          <cell r="B84" t="str">
            <v xml:space="preserve">      PISOS DE VINILICO</v>
          </cell>
          <cell r="C84">
            <v>0</v>
          </cell>
          <cell r="D84">
            <v>0</v>
          </cell>
          <cell r="E84">
            <v>0</v>
          </cell>
        </row>
        <row r="85">
          <cell r="A85" t="str">
            <v>01.04.02.04.01</v>
          </cell>
          <cell r="B85" t="str">
            <v>PISO VINILICO EN ROLLO HOMOGENEO,  E= 2.00 mm, FLEXIBLE , ANTIESTATICO , MULTICAPA</v>
          </cell>
          <cell r="C85" t="str">
            <v>m2</v>
          </cell>
          <cell r="D85">
            <v>412.17999999999995</v>
          </cell>
          <cell r="E85">
            <v>412.17999999999995</v>
          </cell>
        </row>
        <row r="86">
          <cell r="A86" t="str">
            <v>01.04.02.04.02</v>
          </cell>
          <cell r="B86" t="str">
            <v>PISO VINILICO FLEXIBLE EN ROLLO ALTO TRANSITO, E=2.00 mm , FLEXIBLE , HOMOGENEO, ANTIESTATICO</v>
          </cell>
          <cell r="C86" t="str">
            <v>m2</v>
          </cell>
          <cell r="D86">
            <v>606.44999999999993</v>
          </cell>
          <cell r="E86">
            <v>606.44999999999993</v>
          </cell>
        </row>
        <row r="87">
          <cell r="A87" t="str">
            <v>01.04.02.04.03</v>
          </cell>
          <cell r="B87" t="str">
            <v>PISO VINILICO EN ROLLO CONDUCTOR DE ELECTRICIDAD ESTATICA, E=2.00 mm , FLEXIBLE , HOMOGENEO</v>
          </cell>
          <cell r="C87" t="str">
            <v>m2</v>
          </cell>
          <cell r="D87">
            <v>146.97999999999999</v>
          </cell>
          <cell r="E87">
            <v>146.97999999999999</v>
          </cell>
        </row>
        <row r="88">
          <cell r="A88" t="str">
            <v>01.04.02.04.04</v>
          </cell>
          <cell r="B88" t="str">
            <v>PISO VINILICO EN LOSETAS AUTOPORTANTES DE E=4.6mm</v>
          </cell>
          <cell r="C88" t="str">
            <v>m2</v>
          </cell>
          <cell r="D88">
            <v>185.43999999999997</v>
          </cell>
          <cell r="E88">
            <v>185.43999999999997</v>
          </cell>
        </row>
        <row r="89">
          <cell r="A89" t="str">
            <v>01.04.02.04.05</v>
          </cell>
          <cell r="B89" t="str">
            <v>PISO VINILICO HETEROGENEO ACUSTICO EN ROLLO PARA ALTO TRANSITO, E=3.35 mm , MULTICAPA</v>
          </cell>
          <cell r="C89" t="str">
            <v>m2</v>
          </cell>
          <cell r="D89">
            <v>104.47</v>
          </cell>
          <cell r="E89">
            <v>104.47</v>
          </cell>
        </row>
        <row r="90">
          <cell r="A90" t="str">
            <v>01.04.03</v>
          </cell>
          <cell r="B90" t="str">
            <v>VEREDAS Y RAMPAS</v>
          </cell>
          <cell r="C90">
            <v>0</v>
          </cell>
          <cell r="D90">
            <v>0</v>
          </cell>
          <cell r="E90">
            <v>0</v>
          </cell>
        </row>
        <row r="91">
          <cell r="A91" t="str">
            <v>01.04.03.01</v>
          </cell>
          <cell r="B91" t="str">
            <v>VEREDA DE CONCRETO f'c= 175 kg/cm2,ACABADO EN CEMENTO SEMIPULIDO C/ IMPERMEABILIZANTE Y ENDURECEDOR, BRUÑADO @ 0.90m</v>
          </cell>
          <cell r="C91" t="str">
            <v>m2</v>
          </cell>
          <cell r="D91">
            <v>4115.24</v>
          </cell>
          <cell r="E91">
            <v>4115.24</v>
          </cell>
        </row>
        <row r="92">
          <cell r="A92" t="str">
            <v>01.04.03.02</v>
          </cell>
          <cell r="B92" t="str">
            <v>RAMPA DE CONCRETO f'c=210kg/cm2 , ACABADO EN FROTACHADO Y BRUÑADO @ 0.10m</v>
          </cell>
          <cell r="C92" t="str">
            <v>m2</v>
          </cell>
          <cell r="D92">
            <v>210.98000000000002</v>
          </cell>
          <cell r="E92">
            <v>210.98000000000002</v>
          </cell>
        </row>
        <row r="93">
          <cell r="A93" t="str">
            <v>01.04.03.03</v>
          </cell>
          <cell r="B93" t="str">
            <v>PAVIMENTO DE CONCRETO f'c = 210 kg/cm2 ,CON ACABADO EN CEMENTO FROTACHADO</v>
          </cell>
          <cell r="C93" t="str">
            <v>m2</v>
          </cell>
          <cell r="D93">
            <v>1767.35</v>
          </cell>
          <cell r="E93">
            <v>1767.35</v>
          </cell>
        </row>
        <row r="94">
          <cell r="A94" t="str">
            <v>01.04.04</v>
          </cell>
          <cell r="B94" t="str">
            <v xml:space="preserve"> SOBREPISO O PISO TECNICO</v>
          </cell>
          <cell r="C94">
            <v>0</v>
          </cell>
          <cell r="D94">
            <v>0</v>
          </cell>
          <cell r="E94">
            <v>0</v>
          </cell>
        </row>
        <row r="95">
          <cell r="A95" t="str">
            <v>01.04.04.01</v>
          </cell>
          <cell r="B95" t="str">
            <v xml:space="preserve"> SUMINISTRO E INSTALACION DE PISO TECNICO ELEVADO, H = 0.40 m</v>
          </cell>
          <cell r="C95" t="str">
            <v>m2</v>
          </cell>
          <cell r="D95">
            <v>77.389999999999986</v>
          </cell>
          <cell r="E95">
            <v>77.389999999999986</v>
          </cell>
        </row>
        <row r="96">
          <cell r="A96" t="str">
            <v>01.04.04.02</v>
          </cell>
          <cell r="B96" t="str">
            <v xml:space="preserve"> SUMINISTRO E INSTALACION DE RAMPA TECNICA ELEVADO, H = variable</v>
          </cell>
          <cell r="C96" t="str">
            <v>m2</v>
          </cell>
          <cell r="D96">
            <v>6.73</v>
          </cell>
          <cell r="E96">
            <v>6.73</v>
          </cell>
        </row>
        <row r="97">
          <cell r="A97" t="str">
            <v>01.04.04.03</v>
          </cell>
          <cell r="B97" t="str">
            <v xml:space="preserve">  TRANSPORTE DE RAMPA / PISO TECNICO PUESTA A OBRA</v>
          </cell>
          <cell r="C97" t="str">
            <v>glb</v>
          </cell>
          <cell r="D97">
            <v>1</v>
          </cell>
          <cell r="E97">
            <v>1</v>
          </cell>
        </row>
        <row r="98">
          <cell r="A98" t="str">
            <v>01.05</v>
          </cell>
          <cell r="B98" t="str">
            <v xml:space="preserve">   ZOCALOS Y CONTRAZOCALOS</v>
          </cell>
          <cell r="C98">
            <v>0</v>
          </cell>
          <cell r="D98">
            <v>0</v>
          </cell>
          <cell r="E98">
            <v>0</v>
          </cell>
        </row>
        <row r="99">
          <cell r="A99" t="str">
            <v>01.05.01</v>
          </cell>
          <cell r="B99" t="str">
            <v>ZOCALO</v>
          </cell>
          <cell r="C99">
            <v>0</v>
          </cell>
          <cell r="D99">
            <v>0</v>
          </cell>
          <cell r="E99">
            <v>0</v>
          </cell>
        </row>
        <row r="100">
          <cell r="A100" t="str">
            <v>01.05.01.01</v>
          </cell>
          <cell r="B100" t="str">
            <v xml:space="preserve">      ZOCALO DE PORCELANATO</v>
          </cell>
          <cell r="C100">
            <v>0</v>
          </cell>
          <cell r="D100">
            <v>0</v>
          </cell>
          <cell r="E100">
            <v>0</v>
          </cell>
        </row>
        <row r="101">
          <cell r="A101" t="str">
            <v>01.05.01.01.01</v>
          </cell>
          <cell r="B101" t="str">
            <v xml:space="preserve">ZOCALO DE PORCELANATO 60 cm x 60 cm </v>
          </cell>
          <cell r="C101" t="str">
            <v>m2</v>
          </cell>
          <cell r="D101">
            <v>2932.9650000000001</v>
          </cell>
          <cell r="E101">
            <v>2932.9650000000001</v>
          </cell>
        </row>
        <row r="102">
          <cell r="A102" t="str">
            <v>01.05.01.02</v>
          </cell>
          <cell r="B102" t="str">
            <v xml:space="preserve">      ZOCALO DE CERAMICO </v>
          </cell>
          <cell r="C102">
            <v>0</v>
          </cell>
          <cell r="D102">
            <v>0</v>
          </cell>
          <cell r="E102">
            <v>0</v>
          </cell>
        </row>
        <row r="103">
          <cell r="A103" t="str">
            <v>01.05.01.02.01</v>
          </cell>
          <cell r="B103" t="str">
            <v>ZOCALO DE CERAMICO 45 cm x 45 cm</v>
          </cell>
          <cell r="C103" t="str">
            <v>m2</v>
          </cell>
          <cell r="D103">
            <v>2941.4719999999993</v>
          </cell>
          <cell r="E103">
            <v>2941.4719999999993</v>
          </cell>
        </row>
        <row r="104">
          <cell r="A104" t="str">
            <v>01.05.01.03</v>
          </cell>
          <cell r="B104" t="str">
            <v xml:space="preserve">      ZOCALO DE VINILICO</v>
          </cell>
          <cell r="C104">
            <v>0</v>
          </cell>
          <cell r="D104">
            <v>0</v>
          </cell>
          <cell r="E104">
            <v>0</v>
          </cell>
        </row>
        <row r="105">
          <cell r="A105" t="str">
            <v>01.05.01.03.01</v>
          </cell>
          <cell r="B105" t="str">
            <v>ZOCALO VINILICO EN ROLLO FLEXIBLE  E = 1mm</v>
          </cell>
          <cell r="C105" t="str">
            <v>m2</v>
          </cell>
          <cell r="D105">
            <v>2725.2400000000011</v>
          </cell>
          <cell r="E105">
            <v>2725.2400000000011</v>
          </cell>
        </row>
        <row r="106">
          <cell r="A106" t="str">
            <v>01.05.01.04</v>
          </cell>
          <cell r="B106" t="str">
            <v xml:space="preserve">      ZOCALO DE CEMENTO</v>
          </cell>
          <cell r="C106">
            <v>0</v>
          </cell>
          <cell r="D106">
            <v>0</v>
          </cell>
          <cell r="E106">
            <v>0</v>
          </cell>
        </row>
        <row r="107">
          <cell r="A107" t="str">
            <v>01.05.01.04.01</v>
          </cell>
          <cell r="B107" t="str">
            <v>ZOCALO DE CEMENTO PULIDO IMPERMEABILIZADO</v>
          </cell>
          <cell r="C107" t="str">
            <v>m2</v>
          </cell>
          <cell r="D107">
            <v>674.87959999999998</v>
          </cell>
          <cell r="E107">
            <v>674.87959999999998</v>
          </cell>
        </row>
        <row r="108">
          <cell r="A108" t="str">
            <v>01.05.02</v>
          </cell>
          <cell r="B108" t="str">
            <v>CONTRAZOCALOS</v>
          </cell>
          <cell r="C108">
            <v>0</v>
          </cell>
          <cell r="D108">
            <v>0</v>
          </cell>
          <cell r="E108">
            <v>0</v>
          </cell>
        </row>
        <row r="109">
          <cell r="A109" t="str">
            <v>01.05.02.01</v>
          </cell>
          <cell r="B109" t="str">
            <v xml:space="preserve">      CONTRAZOCALO DE PORCELANATO</v>
          </cell>
          <cell r="C109">
            <v>0</v>
          </cell>
          <cell r="D109">
            <v>0</v>
          </cell>
          <cell r="E109">
            <v>0</v>
          </cell>
        </row>
        <row r="110">
          <cell r="A110" t="str">
            <v>01.05.02.01.01</v>
          </cell>
          <cell r="B110" t="str">
            <v>CONTRAZOCALO PORCELANATO 0.60 M X 0.10M</v>
          </cell>
          <cell r="C110" t="str">
            <v>m</v>
          </cell>
          <cell r="D110">
            <v>1056.9000000000001</v>
          </cell>
          <cell r="E110">
            <v>1056.9000000000001</v>
          </cell>
        </row>
        <row r="111">
          <cell r="A111" t="str">
            <v>01.05.02.02</v>
          </cell>
          <cell r="B111" t="str">
            <v xml:space="preserve">      CONTRAZOCALO DE CERAMICO
</v>
          </cell>
          <cell r="C111">
            <v>0</v>
          </cell>
          <cell r="D111">
            <v>0</v>
          </cell>
          <cell r="E111">
            <v>0</v>
          </cell>
        </row>
        <row r="112">
          <cell r="A112" t="str">
            <v>01.05.02.02.01</v>
          </cell>
          <cell r="B112" t="str">
            <v xml:space="preserve">CONTRAZOCALO CERAMICO DE 0.45M X 0.10M </v>
          </cell>
          <cell r="C112" t="str">
            <v>m</v>
          </cell>
          <cell r="D112">
            <v>967.00999999999988</v>
          </cell>
          <cell r="E112">
            <v>967.00999999999988</v>
          </cell>
        </row>
        <row r="113">
          <cell r="A113" t="str">
            <v>01.05.02.03</v>
          </cell>
          <cell r="B113" t="str">
            <v xml:space="preserve">      CONTRAZOCALO DE CEMENTO
</v>
          </cell>
          <cell r="C113">
            <v>0</v>
          </cell>
          <cell r="D113">
            <v>0</v>
          </cell>
          <cell r="E113">
            <v>0</v>
          </cell>
        </row>
        <row r="114">
          <cell r="A114" t="str">
            <v>01.05.02.03.01</v>
          </cell>
          <cell r="B114" t="str">
            <v xml:space="preserve">            CONTRAZOCALO DE CEMENTO SEMIPULIDO H=0.30m.</v>
          </cell>
          <cell r="C114" t="str">
            <v>m</v>
          </cell>
          <cell r="D114">
            <v>19.86</v>
          </cell>
          <cell r="E114">
            <v>19.86</v>
          </cell>
        </row>
        <row r="115">
          <cell r="A115" t="str">
            <v>01.05.02.03.02</v>
          </cell>
          <cell r="B115" t="str">
            <v xml:space="preserve">            CONTRAZOCALO DE CEMENTO PULIDO H=0.10m</v>
          </cell>
          <cell r="C115" t="str">
            <v>m</v>
          </cell>
          <cell r="D115">
            <v>232.97</v>
          </cell>
          <cell r="E115">
            <v>232.97</v>
          </cell>
        </row>
        <row r="116">
          <cell r="A116" t="str">
            <v>01.05.02.03.03</v>
          </cell>
          <cell r="B116" t="str">
            <v xml:space="preserve">            CONTRAZOCALO DE CEMENTO PULIDO + ENDURECEDOR, H= 0.20 M</v>
          </cell>
          <cell r="C116" t="str">
            <v>m</v>
          </cell>
          <cell r="D116">
            <v>436.19000000000005</v>
          </cell>
          <cell r="E116">
            <v>436.19000000000005</v>
          </cell>
        </row>
        <row r="117">
          <cell r="A117" t="str">
            <v>01.05.02.03.04</v>
          </cell>
          <cell r="B117" t="str">
            <v xml:space="preserve">            CONTRAZOCALO DE CEMENTO SEMI PULIDO IMPERMEABILIZADO, HIDROFUGO, H=0.20 M</v>
          </cell>
          <cell r="C117" t="str">
            <v>m</v>
          </cell>
          <cell r="D117">
            <v>64.37</v>
          </cell>
          <cell r="E117">
            <v>64.37</v>
          </cell>
        </row>
        <row r="118">
          <cell r="A118" t="str">
            <v>01.05.02.03.05</v>
          </cell>
          <cell r="B118" t="str">
            <v xml:space="preserve">            CONTRAZOCALO DE CEMENTO PULIDO IMPERMEABILIZADO + BRUÑADO @0.90m, H=0.20m</v>
          </cell>
          <cell r="C118" t="str">
            <v>m</v>
          </cell>
          <cell r="D118">
            <v>29.46</v>
          </cell>
          <cell r="E118">
            <v>29.46</v>
          </cell>
        </row>
        <row r="119">
          <cell r="A119" t="str">
            <v>01.05.02.03.06</v>
          </cell>
          <cell r="B119" t="str">
            <v xml:space="preserve">            CONTRAZOCALO DE CEMENTO PULIDO IMPERMEABILIZADO  H= 0.30m</v>
          </cell>
          <cell r="C119" t="str">
            <v>m</v>
          </cell>
          <cell r="D119">
            <v>356.27</v>
          </cell>
          <cell r="E119">
            <v>356.27</v>
          </cell>
        </row>
        <row r="120">
          <cell r="A120" t="str">
            <v>01.05.02.03.07</v>
          </cell>
          <cell r="B120" t="str">
            <v xml:space="preserve">            BOLEADO DE CEMENTO PULIDO</v>
          </cell>
          <cell r="C120" t="str">
            <v>m</v>
          </cell>
          <cell r="D120">
            <v>284.25</v>
          </cell>
          <cell r="E120">
            <v>284.25</v>
          </cell>
        </row>
        <row r="121">
          <cell r="A121" t="str">
            <v>01.05.02.04</v>
          </cell>
          <cell r="B121" t="str">
            <v xml:space="preserve">CONTRAZOCALO DE TERRAZO
</v>
          </cell>
          <cell r="C121">
            <v>0</v>
          </cell>
          <cell r="D121">
            <v>0</v>
          </cell>
          <cell r="E121">
            <v>0</v>
          </cell>
        </row>
        <row r="122">
          <cell r="A122" t="str">
            <v>01.05.02.04.01</v>
          </cell>
          <cell r="B122" t="str">
            <v xml:space="preserve">            CONTRAZOCALO SANITARIO DE TERRAZO PULIDO H = 0.10 m</v>
          </cell>
          <cell r="C122" t="str">
            <v>m</v>
          </cell>
          <cell r="D122">
            <v>3215.7899999999991</v>
          </cell>
          <cell r="E122">
            <v>3215.7899999999991</v>
          </cell>
        </row>
        <row r="123">
          <cell r="A123" t="str">
            <v>01.05.02.05</v>
          </cell>
          <cell r="B123" t="str">
            <v xml:space="preserve">CONTRAZOCALO SANITARIO COVE-FORMER
</v>
          </cell>
          <cell r="C123">
            <v>0</v>
          </cell>
          <cell r="D123">
            <v>0</v>
          </cell>
          <cell r="E123">
            <v>0</v>
          </cell>
        </row>
        <row r="124">
          <cell r="A124" t="str">
            <v>01.05.02.05.01</v>
          </cell>
          <cell r="B124" t="str">
            <v xml:space="preserve">            CONTRAZOCALO COVE FORMER R=38mm + REVESTIMIENTO DE VINILICO, HETEROGENEO, FLEXIBLE , ANTIESTATICO ;  H=0.10m, e=2mm</v>
          </cell>
          <cell r="C124" t="str">
            <v>m</v>
          </cell>
          <cell r="D124">
            <v>707.74000000000024</v>
          </cell>
          <cell r="E124">
            <v>707.74000000000024</v>
          </cell>
        </row>
        <row r="125">
          <cell r="A125" t="str">
            <v>01.05.02.05.02</v>
          </cell>
          <cell r="B125" t="str">
            <v xml:space="preserve">            CONTRAZOCALO COVE FORMER R=38mm + REVESTIMIENTO VINILICO ALTO TRAFICO, FLEXIBLE, HOMOGENEO, ANTIESTATICO ; H=010m , e=2mm</v>
          </cell>
          <cell r="C125" t="str">
            <v>m</v>
          </cell>
          <cell r="D125">
            <v>345.87799999999993</v>
          </cell>
          <cell r="E125">
            <v>345.87799999999993</v>
          </cell>
        </row>
        <row r="126">
          <cell r="A126" t="str">
            <v>01.05.02.05.03</v>
          </cell>
          <cell r="B126" t="str">
            <v xml:space="preserve">            CONTRAZOCALO COVE FORMER R=38mm +  REVESTIMIENTO DE VINILICO CONDUCTOR DE LA ELECTRICIDAD ESTATICA ; e=2mm, H=0.10m</v>
          </cell>
          <cell r="C126" t="str">
            <v>m</v>
          </cell>
          <cell r="D126">
            <v>106.73999999999998</v>
          </cell>
          <cell r="E126">
            <v>106.73999999999998</v>
          </cell>
        </row>
        <row r="127">
          <cell r="A127" t="str">
            <v>01.05.02.05.04</v>
          </cell>
          <cell r="B127" t="str">
            <v xml:space="preserve">            CONTRAZOCALO COVE FORMER R=38mm + REVESTIMIENTO DE VINILICO ACUSTICO, ALTO TRANSITO;  e=3.35mm, H=0.10m</v>
          </cell>
          <cell r="C127" t="str">
            <v>m</v>
          </cell>
          <cell r="D127">
            <v>76.89</v>
          </cell>
          <cell r="E127">
            <v>76.89</v>
          </cell>
        </row>
        <row r="128">
          <cell r="A128" t="str">
            <v>01.05.02.06</v>
          </cell>
          <cell r="B128" t="str">
            <v xml:space="preserve">      CONTRAZOCALO DE ALUMINIO
</v>
          </cell>
          <cell r="C128">
            <v>0</v>
          </cell>
          <cell r="D128">
            <v>0</v>
          </cell>
          <cell r="E128">
            <v>0</v>
          </cell>
        </row>
        <row r="129">
          <cell r="A129" t="str">
            <v>01.05.02.06.01</v>
          </cell>
          <cell r="B129" t="str">
            <v xml:space="preserve">            CONTRAZOCALO DE ALUMINIO; H =0.08m</v>
          </cell>
          <cell r="C129" t="str">
            <v>m</v>
          </cell>
          <cell r="D129">
            <v>235.80999999999997</v>
          </cell>
          <cell r="E129">
            <v>235.80999999999997</v>
          </cell>
        </row>
        <row r="130">
          <cell r="A130" t="str">
            <v>01.06</v>
          </cell>
          <cell r="B130" t="str">
            <v xml:space="preserve">   CUBIERTAS Y COBERTURAS</v>
          </cell>
          <cell r="C130">
            <v>0</v>
          </cell>
          <cell r="D130">
            <v>0</v>
          </cell>
          <cell r="E130">
            <v>0</v>
          </cell>
        </row>
        <row r="131">
          <cell r="A131" t="str">
            <v>01.06.01</v>
          </cell>
          <cell r="B131" t="str">
            <v>CUBIERTAS</v>
          </cell>
          <cell r="C131">
            <v>0</v>
          </cell>
          <cell r="D131">
            <v>0</v>
          </cell>
          <cell r="E131">
            <v>0</v>
          </cell>
        </row>
        <row r="132">
          <cell r="A132" t="str">
            <v>01.06.01.01</v>
          </cell>
          <cell r="B132" t="str">
            <v>CUBIERTA CON SISTEMA ASFALTICO MONOCAPA DE LAMINAS DE IMPERMEABILIZACION DE BETUN ELASTOMERO SBS. ACABADO GRAVILLA NATURAL</v>
          </cell>
          <cell r="C132" t="str">
            <v>m2</v>
          </cell>
          <cell r="D132">
            <v>6434.83</v>
          </cell>
          <cell r="E132">
            <v>6434.83</v>
          </cell>
        </row>
        <row r="133">
          <cell r="A133" t="str">
            <v>01.06.01.02</v>
          </cell>
          <cell r="B133" t="str">
            <v>CUBIERTA CON SISTEMA ASFALTICO BICAPA DE LAMINAS DE IMPERMEABILIZACION DE BETUN ELASTOMERO SBS. ACABADO GRAVILLA NATURAL</v>
          </cell>
          <cell r="C133" t="str">
            <v>m2</v>
          </cell>
          <cell r="D133">
            <v>603.58000000000004</v>
          </cell>
          <cell r="E133">
            <v>603.58000000000004</v>
          </cell>
        </row>
        <row r="134">
          <cell r="A134" t="str">
            <v>01.06.01.03</v>
          </cell>
          <cell r="B134" t="str">
            <v>CONTRAZOCALO DE RESINA DE BETUN Y POLIURETANO MONOCOMPONENTE CON REFUERZO DE POLIESTER NO TEJIDO H=0.20m</v>
          </cell>
          <cell r="C134" t="str">
            <v>m</v>
          </cell>
          <cell r="D134">
            <v>1459.5299999999995</v>
          </cell>
          <cell r="E134">
            <v>1459.5299999999995</v>
          </cell>
        </row>
        <row r="135">
          <cell r="A135" t="str">
            <v>01.06.02</v>
          </cell>
          <cell r="B135" t="str">
            <v xml:space="preserve">      COBERTURAS</v>
          </cell>
          <cell r="C135">
            <v>0</v>
          </cell>
          <cell r="D135">
            <v>0</v>
          </cell>
          <cell r="E135">
            <v>0</v>
          </cell>
        </row>
        <row r="136">
          <cell r="A136" t="str">
            <v>01.06.02.01</v>
          </cell>
          <cell r="B136" t="str">
            <v>COBERTURA METALICA TI O SIMILAR AZ-200 E= 0.6mm, ACABADO PREPINTADO ROJO TERRACOTA( AZOTEA)</v>
          </cell>
          <cell r="C136" t="str">
            <v>m2</v>
          </cell>
          <cell r="D136">
            <v>7029.8900000000021</v>
          </cell>
          <cell r="E136">
            <v>7029.8900000000021</v>
          </cell>
        </row>
        <row r="137">
          <cell r="A137" t="str">
            <v>01.06.02.02</v>
          </cell>
          <cell r="B137" t="str">
            <v>COBERTURA PANEL TERMOACUSTICO TAT 1060 O SIMILAR, DOBLE PLANCHA DE ALUZINC AZ-200 E= 0.40mm CON AISLAMIENTO DE POLIURETANO INYECTADO EN ALTA PRESION E=50mm</v>
          </cell>
          <cell r="C137" t="str">
            <v>m2</v>
          </cell>
          <cell r="D137">
            <v>676.49</v>
          </cell>
          <cell r="E137">
            <v>676.49</v>
          </cell>
        </row>
        <row r="138">
          <cell r="A138" t="str">
            <v>01.06.02.03</v>
          </cell>
          <cell r="B138" t="str">
            <v>COBERTURA DE POLICARBONATO ALVEOLAR, E = 10 mm (PERGOLA)</v>
          </cell>
          <cell r="C138" t="str">
            <v>m2</v>
          </cell>
          <cell r="D138">
            <v>842</v>
          </cell>
          <cell r="E138">
            <v>842</v>
          </cell>
        </row>
        <row r="139">
          <cell r="A139" t="str">
            <v>01.06.02.04</v>
          </cell>
          <cell r="B139" t="str">
            <v>COBERTURA DE POLICARBONATO ALVEOLAR, E = 10 mm (MARQUESINA)</v>
          </cell>
          <cell r="C139" t="str">
            <v>m2</v>
          </cell>
          <cell r="D139">
            <v>1042.2899999999997</v>
          </cell>
          <cell r="E139">
            <v>1042.2899999999997</v>
          </cell>
        </row>
        <row r="140">
          <cell r="A140" t="str">
            <v>01.06.02.05</v>
          </cell>
          <cell r="B140" t="str">
            <v>CUMBRERA DENTADA DE ACERO ALUZINC AZ-200, e=0.50 mm O SIMILAR</v>
          </cell>
          <cell r="C140" t="str">
            <v>m</v>
          </cell>
          <cell r="D140">
            <v>610.36</v>
          </cell>
          <cell r="E140">
            <v>610.36</v>
          </cell>
        </row>
        <row r="141">
          <cell r="A141" t="str">
            <v>01.06.02.06</v>
          </cell>
          <cell r="B141" t="str">
            <v>CENEFA DE ACERO ALUZINC AZ-200 E=0.50mm</v>
          </cell>
          <cell r="C141" t="str">
            <v>m</v>
          </cell>
          <cell r="D141">
            <v>391.93</v>
          </cell>
          <cell r="E141">
            <v>391.93</v>
          </cell>
        </row>
        <row r="142">
          <cell r="A142" t="str">
            <v>01.06.02.07</v>
          </cell>
          <cell r="B142" t="str">
            <v>FLASHIN DE ACERO ALUZINC AZ-200 E=0.50mm</v>
          </cell>
          <cell r="C142" t="str">
            <v>m</v>
          </cell>
          <cell r="D142">
            <v>154.87</v>
          </cell>
          <cell r="E142">
            <v>154.87</v>
          </cell>
        </row>
        <row r="143">
          <cell r="A143" t="str">
            <v>01.07</v>
          </cell>
          <cell r="B143" t="str">
            <v>CARPINTERIA DE MADERA</v>
          </cell>
          <cell r="C143">
            <v>0</v>
          </cell>
          <cell r="D143">
            <v>0</v>
          </cell>
          <cell r="E143">
            <v>0</v>
          </cell>
        </row>
        <row r="144">
          <cell r="A144" t="str">
            <v>01.07.01</v>
          </cell>
          <cell r="B144" t="str">
            <v>PUERTAS DE MADERA</v>
          </cell>
          <cell r="C144">
            <v>0</v>
          </cell>
          <cell r="D144">
            <v>0</v>
          </cell>
          <cell r="E144">
            <v>0</v>
          </cell>
        </row>
        <row r="145">
          <cell r="A145" t="str">
            <v>01.07.01.01</v>
          </cell>
          <cell r="B145" t="str">
            <v>PUERTA DE UNA HOJA CON RELLENO DE LANA MINERAL 80 kg/m3 + LAMINADO DECORATIVO DE ALTA PRESION (FORMICA) e = 45 mm, MARCO DE MADERA C/ REJILLA DE MADERA, P-01 (0.80m x 2.10m)</v>
          </cell>
          <cell r="C145" t="str">
            <v>und</v>
          </cell>
          <cell r="D145" t="e">
            <v>#N/A</v>
          </cell>
          <cell r="E145" t="e">
            <v>#N/A</v>
          </cell>
        </row>
        <row r="146">
          <cell r="A146" t="str">
            <v>01.07.01.02</v>
          </cell>
          <cell r="B146" t="str">
            <v>PUERTA DE UNA HOJA CON RELLENO DE LANA MINERAL 80 kg/m3 + LAMINADO DECORATIVO DE ALTA PRESION (FORMICA) e = 45 mm, MARCO DE MADERA C/ REJILLA DE MADERA, P-02 (0.90m x 2.10m)</v>
          </cell>
          <cell r="C146" t="str">
            <v>und</v>
          </cell>
          <cell r="D146" t="e">
            <v>#N/A</v>
          </cell>
          <cell r="E146" t="e">
            <v>#N/A</v>
          </cell>
        </row>
        <row r="147">
          <cell r="A147" t="str">
            <v>01.07.01.03</v>
          </cell>
          <cell r="B147" t="str">
            <v>PUERTA DE UNA HOJA CON RELLENO DE LANA MINERAL 80 kg/m3 + LAMINADO DECORATIVO DE ALTA PRESION (FORMICA) e = 45 mm, MARCO DE MADERA C/ REJILLA DE MADERA, P-03 (1.00m x 2.10m)</v>
          </cell>
          <cell r="C147" t="str">
            <v>und</v>
          </cell>
          <cell r="D147" t="e">
            <v>#N/A</v>
          </cell>
          <cell r="E147" t="e">
            <v>#N/A</v>
          </cell>
        </row>
        <row r="148">
          <cell r="A148" t="str">
            <v>01.07.01.04</v>
          </cell>
          <cell r="B148" t="str">
            <v>PUERTA DE UNA HOJA CON RELLENO DE LANA MINERAL 80 kg/m3 + LAMINADO DECORATIVO DE ALTA PRESION (FORMICA) e = 45 mm, MARCO DE MADERA C/ REJILLA DE MADERA, P-03´ (1.20m x 2.10m)</v>
          </cell>
          <cell r="C148" t="str">
            <v>und</v>
          </cell>
          <cell r="D148" t="e">
            <v>#N/A</v>
          </cell>
          <cell r="E148" t="e">
            <v>#N/A</v>
          </cell>
        </row>
        <row r="149">
          <cell r="A149" t="str">
            <v>01.07.01.05</v>
          </cell>
          <cell r="B149" t="str">
            <v>PUERTA DE UNA HOJA CON RELLENO DE LANA MINERAL 80 kg/m3 + LAMINADO DECORATIVO DE ALTA PRESION (FORMICA) e = 45 mm, MARCO DE MADERA C/ REJILLA DE MADERA + PLANCHA DE ACERO INOX.1/32", P-03a (1.00m x 2.10m)</v>
          </cell>
          <cell r="C149" t="str">
            <v>und</v>
          </cell>
          <cell r="D149" t="e">
            <v>#N/A</v>
          </cell>
          <cell r="E149" t="e">
            <v>#N/A</v>
          </cell>
        </row>
        <row r="150">
          <cell r="A150" t="str">
            <v>01.07.01.06</v>
          </cell>
          <cell r="B150" t="str">
            <v>PUERTA DE UNA HOJA CON RELLENO DE LANA MINERAL 80Kg/m3 + LAMINADO DECORATIVO DE ALTA PRESION (FORMICA)e=45mm, MARCO DE MADERA TORNILLO, P-04 (0.90m X 2.10m)</v>
          </cell>
          <cell r="C150" t="str">
            <v>und</v>
          </cell>
          <cell r="D150" t="e">
            <v>#N/A</v>
          </cell>
          <cell r="E150" t="e">
            <v>#N/A</v>
          </cell>
        </row>
        <row r="151">
          <cell r="A151" t="str">
            <v>01.07.01.07</v>
          </cell>
          <cell r="B151" t="str">
            <v>PUERTA DE UNA HOJA CON RELLENO DE LANA MINERAL 80 kg/m3 + LAMINADO DECORATIVO DE ALTA PRESION (FORMICA)e=45mm, MARCO DE MADERA TORNILLO, P-05 (1.000m X 2.10m)</v>
          </cell>
          <cell r="C151" t="str">
            <v>und</v>
          </cell>
          <cell r="D151" t="e">
            <v>#N/A</v>
          </cell>
          <cell r="E151" t="e">
            <v>#N/A</v>
          </cell>
        </row>
        <row r="152">
          <cell r="A152" t="str">
            <v>01.07.01.08</v>
          </cell>
          <cell r="B152" t="str">
            <v>PUERTA DE UNA HOJA CON RELLENO DE LANA MINERAL 80 kg/m3 + LAMINADO DECORATIVO DE ALTA PRESION (FORMICA)e=45mm, MARCO DE MADERA TORNILLO, P-06 (1.200m X 2.10m)</v>
          </cell>
          <cell r="C152" t="str">
            <v>und</v>
          </cell>
          <cell r="D152" t="e">
            <v>#N/A</v>
          </cell>
          <cell r="E152" t="e">
            <v>#N/A</v>
          </cell>
        </row>
        <row r="153">
          <cell r="A153" t="str">
            <v>01.07.01.09</v>
          </cell>
          <cell r="B153" t="str">
            <v>PUERTA DE UNA HOJA CON RELLENO DE LANA MINERAL 80 kg/m3 + LAMINADO DECORATIVO DE ALTA PRESION (FORMICA)e=45mm, MARCO DE MADERA, CRISTAL TEMPLADO 6mm Y MIRILLA. P-07 (1.20m X 2.10m)</v>
          </cell>
          <cell r="C153" t="str">
            <v>und</v>
          </cell>
          <cell r="D153" t="e">
            <v>#N/A</v>
          </cell>
          <cell r="E153" t="e">
            <v>#N/A</v>
          </cell>
        </row>
        <row r="154">
          <cell r="A154" t="str">
            <v>01.07.01.10</v>
          </cell>
          <cell r="B154" t="str">
            <v>PUERTA DE UNA HOJA CON RELLENO DE LANA MINERAL 80 kg/m3 + LAMINADO DECORATIVO DE ALTA PRESION (FORMICA)e=45mm, MARCO DE MADERA, CRISTAL TEMPLADO 6mm C/ PLANCHA DE ACERO INOX.1/32" Y MIRILLA. P-08 (1.20m X 2.10m)</v>
          </cell>
          <cell r="C154" t="str">
            <v>und</v>
          </cell>
          <cell r="D154" t="e">
            <v>#N/A</v>
          </cell>
          <cell r="E154" t="e">
            <v>#N/A</v>
          </cell>
        </row>
        <row r="155">
          <cell r="A155" t="str">
            <v>01.07.01.11</v>
          </cell>
          <cell r="B155" t="str">
            <v>PUERTA DE DOS HOJAS CON RELLENO DE LANA MINERAL 80 kg/m3 + LAMINADO DECORATIVO DE ALTA PRESION (FORMICA)e=45mm, MARCO DE MADERA, CRISTAL TEMPLADO 6mm, PLACA DE EMPUJE C/PLANCHA DE ACERO INOX. 1/32" + MIRILLA. P-09 (1.40m X 2.10m)</v>
          </cell>
          <cell r="C155" t="str">
            <v>und</v>
          </cell>
          <cell r="D155" t="e">
            <v>#N/A</v>
          </cell>
          <cell r="E155" t="e">
            <v>#N/A</v>
          </cell>
        </row>
        <row r="156">
          <cell r="A156" t="str">
            <v>01.07.01.12</v>
          </cell>
          <cell r="B156" t="str">
            <v>PUERTA DE UNA HOJA CON RELLENO DE LANA MINERAL 80 kg/m3 + LAMINADO DECORATIVO DE ALTA PRESION (FORMICA)e=45mm, MARCO DE MADERA, CRISTAL TEMPLADO 6mm C/PLANCHA DE ACERO INOX. 1/32" + MIRILLA. P-10 (1.00m X 2.10m)</v>
          </cell>
          <cell r="C156" t="str">
            <v>und</v>
          </cell>
          <cell r="D156" t="e">
            <v>#N/A</v>
          </cell>
          <cell r="E156" t="e">
            <v>#N/A</v>
          </cell>
        </row>
        <row r="157">
          <cell r="A157" t="str">
            <v>01.07.01.13</v>
          </cell>
          <cell r="B157" t="str">
            <v>PUERTA DE UNA HOJA CON RELLENO DE LANA MINERAL 80 kg/m3 + LAMINADO DECORATIVO DE ALTA PRESION (FORMICA)e=45mm, MARCO DE MADERA TORNILLO, C/PLANCHA DE ACERO INOX. 1/32" P-11 (1.00m X 2.10m)</v>
          </cell>
          <cell r="C157" t="str">
            <v>und</v>
          </cell>
          <cell r="D157" t="e">
            <v>#N/A</v>
          </cell>
          <cell r="E157" t="e">
            <v>#N/A</v>
          </cell>
        </row>
        <row r="158">
          <cell r="A158" t="str">
            <v>01.07.01.14</v>
          </cell>
          <cell r="B158" t="str">
            <v>PUERTA DE UNA HOJA CON RELLENO DE LANA MINERAL 80 kg/m3 + LAMINADO DECORATIVO DE ALTA PRESION (FORMICA)e=45mm, MARCO DE MADERA TORNILLO, C/PLANCHA DE ACERO INOX. 1/32" P-12 (0.90m X 2.10m)</v>
          </cell>
          <cell r="C158" t="str">
            <v>und</v>
          </cell>
          <cell r="D158" t="e">
            <v>#N/A</v>
          </cell>
          <cell r="E158" t="e">
            <v>#N/A</v>
          </cell>
        </row>
        <row r="159">
          <cell r="A159" t="str">
            <v>01.07.01.15</v>
          </cell>
          <cell r="B159" t="str">
            <v>PUERTA DE DOS HOJAS CON RELLENO DE LANA MINERAL 80 kg/m3 + LAMINADO DECORATIVO DE ALTA PRESION (FORMICA)e=45mm, MARCO DE MADERA TORNILLO, C/CIERRE HIDRAULICO Y BARRA ANTIPANICO P-13 (1.80m X 2.10m)</v>
          </cell>
          <cell r="C159" t="str">
            <v>und</v>
          </cell>
          <cell r="D159" t="e">
            <v>#N/A</v>
          </cell>
          <cell r="E159" t="e">
            <v>#N/A</v>
          </cell>
        </row>
        <row r="160">
          <cell r="A160" t="str">
            <v>01.07.01.16</v>
          </cell>
          <cell r="B160" t="str">
            <v>PUERTA DE DOS HOJAS CON RELLENO DE LANA MINERAL 80 kg/m3 + LAMINADO DECORATIVO DE ALTA PRESION (FORMICA)e=45mm, MARCO DE MADERA, CRISTAL TEMPLADO 6mm C/PLANCHA DE ACERO INOX. 1/32" + MIRILLA + CIERRE HIDRAULICO. P-14 (1.80m X 2.10m)</v>
          </cell>
          <cell r="C160" t="str">
            <v>und</v>
          </cell>
          <cell r="D160" t="e">
            <v>#N/A</v>
          </cell>
          <cell r="E160" t="e">
            <v>#N/A</v>
          </cell>
        </row>
        <row r="161">
          <cell r="A161" t="str">
            <v>01.07.01.17</v>
          </cell>
          <cell r="B161" t="str">
            <v>PUERTA DE DOS HOJAS CON RELLENO DE LANA MINERAL 80 kg/m3 + LAMINADO DECORATIVO DE ALTA PRESION (FORMICA)e=45mm, MARCO DE MADERA C/PLANCHA DE ACERO INOX. 1/32" + CIERRE HIDRAULICO. P-15 (1.80m X 2.10m)</v>
          </cell>
          <cell r="C161" t="str">
            <v>und</v>
          </cell>
          <cell r="D161" t="e">
            <v>#N/A</v>
          </cell>
          <cell r="E161" t="e">
            <v>#N/A</v>
          </cell>
        </row>
        <row r="162">
          <cell r="A162" t="str">
            <v>01.07.01.18</v>
          </cell>
          <cell r="B162" t="str">
            <v>PUERTA DE DOS HOJAS CON RELLENO DE LANA MINERAL 80 kg/m3 + LAMINADO DECORATIVO DE ALTA PRESION (FORMICA)e=45mm, MARCO DE MADERA P-15´ (1.80m X 2.10m)</v>
          </cell>
          <cell r="C162" t="str">
            <v>und</v>
          </cell>
          <cell r="D162" t="e">
            <v>#N/A</v>
          </cell>
          <cell r="E162" t="e">
            <v>#N/A</v>
          </cell>
        </row>
        <row r="163">
          <cell r="A163" t="str">
            <v>01.07.01.19</v>
          </cell>
          <cell r="B163" t="str">
            <v>PUERTA DE DOS HOJAS CON RELLENO DE LANA MINERAL 80 kg/m3 + LAMINADO DECORATIVO DE ALTA PRESION (FORMICA)e=45mm, MARCO DE MADERA C/ PLANCHA DE ACERO INOX.1/32" + CIERRE HIDRAULICO + BARRA ANTIPANICO P-16 (1.80m X 2.10m)</v>
          </cell>
          <cell r="C163" t="str">
            <v>und</v>
          </cell>
          <cell r="D163" t="e">
            <v>#N/A</v>
          </cell>
          <cell r="E163" t="e">
            <v>#N/A</v>
          </cell>
        </row>
        <row r="164">
          <cell r="A164" t="str">
            <v>01.07.01.20</v>
          </cell>
          <cell r="B164" t="str">
            <v>PUERTA APANELADA , MARCO DE MADERA C/ REJILLA DE MADERA ,  PA-01 ( 0.60m X 2.00 m)</v>
          </cell>
          <cell r="C164" t="str">
            <v>und</v>
          </cell>
          <cell r="D164" t="e">
            <v>#N/A</v>
          </cell>
          <cell r="E164" t="e">
            <v>#N/A</v>
          </cell>
        </row>
        <row r="165">
          <cell r="A165" t="str">
            <v>01.07.01.21</v>
          </cell>
          <cell r="B165" t="str">
            <v>PUERTA APANELADA , MARCO DE MADERA C/ REJILLA DE MADERA , PA-01a ( 0.80m X 2.00 m)</v>
          </cell>
          <cell r="C165" t="str">
            <v>und</v>
          </cell>
          <cell r="D165" t="e">
            <v>#N/A</v>
          </cell>
          <cell r="E165" t="e">
            <v>#N/A</v>
          </cell>
        </row>
        <row r="166">
          <cell r="A166" t="str">
            <v>01.07.01.22</v>
          </cell>
          <cell r="B166" t="str">
            <v>PUERTA APANELADA , MARCO DE MADERA , PA-02' ( 0.80m X 2.10 m)</v>
          </cell>
          <cell r="C166" t="str">
            <v>und</v>
          </cell>
          <cell r="D166" t="e">
            <v>#N/A</v>
          </cell>
          <cell r="E166" t="e">
            <v>#N/A</v>
          </cell>
        </row>
        <row r="167">
          <cell r="A167" t="str">
            <v>01.07.01.23</v>
          </cell>
          <cell r="B167" t="str">
            <v>PUERTA APANELADA , MARCO DE MADERA , PA-02 ( 0.90m X 2.10 m)</v>
          </cell>
          <cell r="C167" t="str">
            <v>und</v>
          </cell>
          <cell r="D167" t="e">
            <v>#N/A</v>
          </cell>
          <cell r="E167" t="e">
            <v>#N/A</v>
          </cell>
        </row>
        <row r="168">
          <cell r="A168" t="str">
            <v>01.07.01.24</v>
          </cell>
          <cell r="B168" t="str">
            <v>PUERTA APANELADA , MARCO DE MADERA C/ REJILLA DE MADERA, PA-02a ( 0.90m X 2.10 m)</v>
          </cell>
          <cell r="C168" t="str">
            <v>und</v>
          </cell>
          <cell r="D168" t="e">
            <v>#N/A</v>
          </cell>
          <cell r="E168" t="e">
            <v>#N/A</v>
          </cell>
        </row>
        <row r="169">
          <cell r="A169" t="str">
            <v>01.07.01.25</v>
          </cell>
          <cell r="B169" t="str">
            <v>PUERTA APANELADA , MARCO DE MADERA , PA-03 ( 1.00m X 2.10 m)</v>
          </cell>
          <cell r="C169" t="str">
            <v>und</v>
          </cell>
          <cell r="D169" t="e">
            <v>#N/A</v>
          </cell>
          <cell r="E169" t="e">
            <v>#N/A</v>
          </cell>
        </row>
        <row r="170">
          <cell r="A170" t="str">
            <v>01.07.01.26</v>
          </cell>
          <cell r="B170" t="str">
            <v>PUERTA APANELADA , MARCO DE MADERA , PA-04 ( 1.20m X 2.10 m)</v>
          </cell>
          <cell r="C170" t="str">
            <v>und</v>
          </cell>
          <cell r="D170" t="e">
            <v>#N/A</v>
          </cell>
          <cell r="E170" t="e">
            <v>#N/A</v>
          </cell>
        </row>
        <row r="171">
          <cell r="A171" t="str">
            <v>01.07.01.27</v>
          </cell>
          <cell r="B171" t="str">
            <v>PUERTA APANELADA , MARCO DE MADERA C/ MIRILLA DE CRISTAL TEMPLADO E=6MM , PA-04a ( 1.20m X 2.10 m)</v>
          </cell>
          <cell r="C171" t="str">
            <v>und</v>
          </cell>
          <cell r="D171" t="e">
            <v>#N/A</v>
          </cell>
          <cell r="E171" t="e">
            <v>#N/A</v>
          </cell>
        </row>
        <row r="172">
          <cell r="A172" t="str">
            <v>01.07.01.28</v>
          </cell>
          <cell r="B172" t="str">
            <v>PUERTA APANELADA , MARCO DE MADERA , PA-05 ( 1.80m X 2.10 m)</v>
          </cell>
          <cell r="C172" t="str">
            <v>und</v>
          </cell>
          <cell r="D172" t="e">
            <v>#N/A</v>
          </cell>
          <cell r="E172" t="e">
            <v>#N/A</v>
          </cell>
        </row>
        <row r="173">
          <cell r="A173" t="str">
            <v>01.07.01.29</v>
          </cell>
          <cell r="B173" t="str">
            <v>PUERTA APANELADA , MARCO DE MADERA , PA-05a ( 1.80m X 2.10 m)</v>
          </cell>
          <cell r="C173" t="str">
            <v>und</v>
          </cell>
          <cell r="D173" t="e">
            <v>#N/A</v>
          </cell>
          <cell r="E173" t="e">
            <v>#N/A</v>
          </cell>
        </row>
        <row r="174">
          <cell r="A174" t="str">
            <v>01.07.01.30</v>
          </cell>
          <cell r="B174" t="str">
            <v>PUERTA CONTRAPLACADA CON PANEL DE MDF 6mm + ENCHAPE MELAMINICO + PLANCHA DE PLOMO e= 1/16",  PRR-1 ( 1.20m X 2.10m )</v>
          </cell>
          <cell r="C174" t="str">
            <v>und</v>
          </cell>
          <cell r="D174" t="e">
            <v>#N/A</v>
          </cell>
          <cell r="E174" t="e">
            <v>#N/A</v>
          </cell>
        </row>
        <row r="175">
          <cell r="A175" t="str">
            <v>01.07.01.31</v>
          </cell>
          <cell r="B175" t="str">
            <v>PUERTA CONTRAPLACADA CON PANEL DE MDF 6mm + ENCHAPE MELAMINICO + PLANCHA DE PLOMO e= 1/16",  PRR-1a ( 0.80m X 2.10m )</v>
          </cell>
          <cell r="C175" t="str">
            <v>und</v>
          </cell>
          <cell r="D175">
            <v>37</v>
          </cell>
          <cell r="E175">
            <v>37</v>
          </cell>
        </row>
        <row r="176">
          <cell r="A176" t="str">
            <v>01.07.02</v>
          </cell>
          <cell r="B176" t="str">
            <v>MUEBLES DE MADERA</v>
          </cell>
          <cell r="C176">
            <v>0</v>
          </cell>
          <cell r="D176">
            <v>0</v>
          </cell>
          <cell r="E176">
            <v>0</v>
          </cell>
        </row>
        <row r="177">
          <cell r="A177" t="str">
            <v>01.07.02.01</v>
          </cell>
          <cell r="B177" t="str">
            <v>SUMINISTRO E INSTALACION DE MUEBLE TIPO MB2-01</v>
          </cell>
          <cell r="C177" t="str">
            <v>und</v>
          </cell>
          <cell r="D177">
            <v>3</v>
          </cell>
          <cell r="E177">
            <v>3</v>
          </cell>
        </row>
        <row r="178">
          <cell r="A178" t="str">
            <v>01.07.02.02</v>
          </cell>
          <cell r="B178" t="str">
            <v>SUMINISTRO E INSTALACION DE MUEBLE TIPO MB2-02</v>
          </cell>
          <cell r="C178" t="str">
            <v>und</v>
          </cell>
          <cell r="D178">
            <v>1</v>
          </cell>
          <cell r="E178">
            <v>1</v>
          </cell>
        </row>
        <row r="179">
          <cell r="A179" t="str">
            <v>01.07.02.03</v>
          </cell>
          <cell r="B179" t="str">
            <v>SUMINISTRO E INSTALACION DE MUEBLE TIPO MB2-03</v>
          </cell>
          <cell r="C179" t="str">
            <v>und</v>
          </cell>
          <cell r="D179">
            <v>1</v>
          </cell>
          <cell r="E179">
            <v>1</v>
          </cell>
        </row>
        <row r="180">
          <cell r="A180" t="str">
            <v>01.07.02.04</v>
          </cell>
          <cell r="B180" t="str">
            <v>SUMINISTRO E INSTALACION DE MUEBLE TIPO MB2-04</v>
          </cell>
          <cell r="C180" t="str">
            <v>und</v>
          </cell>
          <cell r="D180">
            <v>1</v>
          </cell>
          <cell r="E180">
            <v>1</v>
          </cell>
        </row>
        <row r="181">
          <cell r="A181" t="str">
            <v>01.07.02.05</v>
          </cell>
          <cell r="B181" t="str">
            <v>SUMINISTRO E INSTALACION DE MUEBLE TIPO MB2-05</v>
          </cell>
          <cell r="C181" t="str">
            <v>und</v>
          </cell>
          <cell r="D181">
            <v>1</v>
          </cell>
          <cell r="E181">
            <v>1</v>
          </cell>
        </row>
        <row r="182">
          <cell r="A182" t="str">
            <v>01.07.02.06</v>
          </cell>
          <cell r="B182" t="str">
            <v>SUMINISTRO E INSTALACION DE MUEBLE TIPO MB2-06</v>
          </cell>
          <cell r="C182" t="str">
            <v>und</v>
          </cell>
          <cell r="D182">
            <v>1</v>
          </cell>
          <cell r="E182">
            <v>1</v>
          </cell>
        </row>
        <row r="183">
          <cell r="A183" t="str">
            <v>01.07.02.07</v>
          </cell>
          <cell r="B183" t="str">
            <v>SUMINISTRO E INSTALACION DE MUEBLE TIPO MB2-07</v>
          </cell>
          <cell r="C183" t="str">
            <v>und</v>
          </cell>
          <cell r="D183">
            <v>2</v>
          </cell>
          <cell r="E183">
            <v>2</v>
          </cell>
        </row>
        <row r="184">
          <cell r="A184" t="str">
            <v>01.07.02.08</v>
          </cell>
          <cell r="B184" t="str">
            <v>SUMINISTRO E INSTALACION DE MUEBLE TIPO MB2-08</v>
          </cell>
          <cell r="C184" t="str">
            <v>und</v>
          </cell>
          <cell r="D184">
            <v>1</v>
          </cell>
          <cell r="E184">
            <v>1</v>
          </cell>
        </row>
        <row r="185">
          <cell r="A185" t="str">
            <v>01.07.02.09</v>
          </cell>
          <cell r="B185" t="str">
            <v>SUMINISTRO E INSTALACION DE MUEBLE TIPO MB2-09</v>
          </cell>
          <cell r="C185" t="str">
            <v>und</v>
          </cell>
          <cell r="D185">
            <v>1</v>
          </cell>
          <cell r="E185">
            <v>1</v>
          </cell>
        </row>
        <row r="186">
          <cell r="A186" t="str">
            <v>01.07.02.10</v>
          </cell>
          <cell r="B186" t="str">
            <v>SUMINISTRO E INSTALACION DE MUEBLE TIPO MB3-01</v>
          </cell>
          <cell r="C186" t="str">
            <v>und</v>
          </cell>
          <cell r="D186">
            <v>1</v>
          </cell>
          <cell r="E186">
            <v>1</v>
          </cell>
        </row>
        <row r="187">
          <cell r="A187" t="str">
            <v>01.07.02.11</v>
          </cell>
          <cell r="B187" t="str">
            <v>SUMINISTRO E INSTALACION DE MUEBLE TIPO MB3-01a</v>
          </cell>
          <cell r="C187" t="str">
            <v>und</v>
          </cell>
          <cell r="D187">
            <v>1</v>
          </cell>
          <cell r="E187">
            <v>1</v>
          </cell>
        </row>
        <row r="188">
          <cell r="A188" t="str">
            <v>01.07.02.12</v>
          </cell>
          <cell r="B188" t="str">
            <v>SUMINISTRO E INSTALACION DE MUEBLE TIPO MB3-02</v>
          </cell>
          <cell r="C188" t="str">
            <v>und</v>
          </cell>
          <cell r="D188">
            <v>6</v>
          </cell>
          <cell r="E188">
            <v>6</v>
          </cell>
        </row>
        <row r="189">
          <cell r="A189" t="str">
            <v>01.07.02.13</v>
          </cell>
          <cell r="B189" t="str">
            <v>SUMINISTRO E INSTALACION DE MUEBLE TIPO MB3-02a</v>
          </cell>
          <cell r="C189" t="str">
            <v>und</v>
          </cell>
          <cell r="D189">
            <v>3</v>
          </cell>
          <cell r="E189">
            <v>3</v>
          </cell>
        </row>
        <row r="190">
          <cell r="A190" t="str">
            <v>01.07.02.14</v>
          </cell>
          <cell r="B190" t="str">
            <v>SUMINISTRO E INSTALACION DE MUEBLE TIPO MB4-01</v>
          </cell>
          <cell r="C190" t="str">
            <v>und</v>
          </cell>
          <cell r="D190">
            <v>1</v>
          </cell>
          <cell r="E190">
            <v>1</v>
          </cell>
        </row>
        <row r="191">
          <cell r="A191" t="str">
            <v>01.07.02.15</v>
          </cell>
          <cell r="B191" t="str">
            <v>SUMINISTRO E INSTALACION DE MUEBLE TIPO MB4-02</v>
          </cell>
          <cell r="C191" t="str">
            <v>und</v>
          </cell>
          <cell r="D191">
            <v>1</v>
          </cell>
          <cell r="E191">
            <v>1</v>
          </cell>
        </row>
        <row r="192">
          <cell r="A192" t="str">
            <v>01.07.02.16</v>
          </cell>
          <cell r="B192" t="str">
            <v>SUMINISTRO E INSTALACION DE MUEBLE TIPO MB4-02a</v>
          </cell>
          <cell r="C192" t="str">
            <v>und</v>
          </cell>
          <cell r="D192">
            <v>1</v>
          </cell>
          <cell r="E192">
            <v>1</v>
          </cell>
        </row>
        <row r="193">
          <cell r="A193" t="str">
            <v>01.07.02.17</v>
          </cell>
          <cell r="B193" t="str">
            <v>SUMINISTRO E INSTALACION DE MUEBLE TIPO MB4-03</v>
          </cell>
          <cell r="C193" t="str">
            <v>und</v>
          </cell>
          <cell r="D193">
            <v>1</v>
          </cell>
          <cell r="E193">
            <v>1</v>
          </cell>
        </row>
        <row r="194">
          <cell r="A194" t="str">
            <v>01.07.02.18</v>
          </cell>
          <cell r="B194" t="str">
            <v>SUMINISTRO E INSTALACION DE MUEBLE TIPO MB4-03a</v>
          </cell>
          <cell r="C194" t="str">
            <v>und</v>
          </cell>
          <cell r="D194">
            <v>1</v>
          </cell>
          <cell r="E194">
            <v>1</v>
          </cell>
        </row>
        <row r="195">
          <cell r="A195" t="str">
            <v>01.07.02.19</v>
          </cell>
          <cell r="B195" t="str">
            <v>SUMINISTRO E INSTALACION DE MUEBLE TIPO MB4-04</v>
          </cell>
          <cell r="C195" t="str">
            <v>und</v>
          </cell>
          <cell r="D195">
            <v>1</v>
          </cell>
          <cell r="E195">
            <v>1</v>
          </cell>
        </row>
        <row r="196">
          <cell r="A196" t="str">
            <v>01.07.02.20</v>
          </cell>
          <cell r="B196" t="str">
            <v>SUMINISTRO E INSTALACION DE MUEBLE TIPO MB4-05</v>
          </cell>
          <cell r="C196" t="str">
            <v>und</v>
          </cell>
          <cell r="D196">
            <v>1</v>
          </cell>
          <cell r="E196">
            <v>1</v>
          </cell>
        </row>
        <row r="197">
          <cell r="A197" t="str">
            <v>01.07.02.21</v>
          </cell>
          <cell r="B197" t="str">
            <v>SUMINISTRO E INSTALACION DE MUEBLE TIPO MB4-05a</v>
          </cell>
          <cell r="C197" t="str">
            <v>und</v>
          </cell>
          <cell r="D197">
            <v>1</v>
          </cell>
          <cell r="E197">
            <v>1</v>
          </cell>
        </row>
        <row r="198">
          <cell r="A198" t="str">
            <v>01.07.02.22</v>
          </cell>
          <cell r="B198" t="str">
            <v>SUMINISTRO E INSTALACION DE MUEBLE TIPO MB4-05b</v>
          </cell>
          <cell r="C198" t="str">
            <v>und</v>
          </cell>
          <cell r="D198">
            <v>1</v>
          </cell>
          <cell r="E198">
            <v>1</v>
          </cell>
        </row>
        <row r="199">
          <cell r="A199" t="str">
            <v>01.07.02.23</v>
          </cell>
          <cell r="B199" t="str">
            <v>SUMINISTRO E INSTALACION DE MUEBLE TIPO MB4-06</v>
          </cell>
          <cell r="C199" t="str">
            <v>und</v>
          </cell>
          <cell r="D199">
            <v>1</v>
          </cell>
          <cell r="E199">
            <v>1</v>
          </cell>
        </row>
        <row r="200">
          <cell r="A200" t="str">
            <v>01.07.02.24</v>
          </cell>
          <cell r="B200" t="str">
            <v>SUMINISTRO E INSTALACION DE MUEBLE TIPO MB4-07</v>
          </cell>
          <cell r="C200" t="str">
            <v>und</v>
          </cell>
          <cell r="D200">
            <v>1</v>
          </cell>
          <cell r="E200">
            <v>1</v>
          </cell>
        </row>
        <row r="201">
          <cell r="A201" t="str">
            <v>01.07.02.25</v>
          </cell>
          <cell r="B201" t="str">
            <v>SUMINISTRO E INSTALACION DE MUEBLE TIPO MB4-07a</v>
          </cell>
          <cell r="C201" t="str">
            <v>und</v>
          </cell>
          <cell r="D201">
            <v>1</v>
          </cell>
          <cell r="E201">
            <v>1</v>
          </cell>
        </row>
        <row r="202">
          <cell r="A202" t="str">
            <v>01.07.02.26</v>
          </cell>
          <cell r="B202" t="str">
            <v>SUMINISTRO E INSTALACION DE MUEBLE TIPO MB4-08</v>
          </cell>
          <cell r="C202" t="str">
            <v>und</v>
          </cell>
          <cell r="D202">
            <v>1</v>
          </cell>
          <cell r="E202">
            <v>1</v>
          </cell>
        </row>
        <row r="203">
          <cell r="A203" t="str">
            <v>01.07.02.27</v>
          </cell>
          <cell r="B203" t="str">
            <v>SUMINISTRO E INSTALACION DE MUEBLE TIPO MB4-09</v>
          </cell>
          <cell r="C203" t="str">
            <v>und</v>
          </cell>
          <cell r="D203">
            <v>1</v>
          </cell>
          <cell r="E203">
            <v>1</v>
          </cell>
        </row>
        <row r="204">
          <cell r="A204" t="str">
            <v>01.07.02.28</v>
          </cell>
          <cell r="B204" t="str">
            <v>SUMINISTRO E INSTALACION DE MUEBLE TIPO MB4-09a</v>
          </cell>
          <cell r="C204" t="str">
            <v>und</v>
          </cell>
          <cell r="D204">
            <v>1</v>
          </cell>
          <cell r="E204">
            <v>1</v>
          </cell>
        </row>
        <row r="205">
          <cell r="A205" t="str">
            <v>01.07.02.29</v>
          </cell>
          <cell r="B205" t="str">
            <v>SUMINISTRO E INSTALACION DE MUEBLE TIPO MB4-10</v>
          </cell>
          <cell r="C205" t="str">
            <v>und</v>
          </cell>
          <cell r="D205">
            <v>1</v>
          </cell>
          <cell r="E205">
            <v>1</v>
          </cell>
        </row>
        <row r="206">
          <cell r="A206" t="str">
            <v>01.07.02.30</v>
          </cell>
          <cell r="B206" t="str">
            <v>SUMINISTRO E INSTALACION DE MUEBLE TIPO MB4-10a</v>
          </cell>
          <cell r="C206" t="str">
            <v>und</v>
          </cell>
          <cell r="D206">
            <v>3</v>
          </cell>
          <cell r="E206">
            <v>3</v>
          </cell>
        </row>
        <row r="207">
          <cell r="A207" t="str">
            <v>01.07.02.31</v>
          </cell>
          <cell r="B207" t="str">
            <v>SUMINISTRO E INSTALACION DE MUEBLE TIPO MB4-10b</v>
          </cell>
          <cell r="C207" t="str">
            <v>und</v>
          </cell>
          <cell r="D207">
            <v>3</v>
          </cell>
          <cell r="E207">
            <v>3</v>
          </cell>
        </row>
        <row r="208">
          <cell r="A208" t="str">
            <v>01.07.02.32</v>
          </cell>
          <cell r="B208" t="str">
            <v>SUMINISTRO E INSTALACION DE MUEBLE TIPO MB4-10c</v>
          </cell>
          <cell r="C208" t="str">
            <v>und</v>
          </cell>
          <cell r="D208">
            <v>2</v>
          </cell>
          <cell r="E208">
            <v>2</v>
          </cell>
        </row>
        <row r="209">
          <cell r="A209" t="str">
            <v>01.07.02.33</v>
          </cell>
          <cell r="B209" t="str">
            <v>SUMINISTRO E INSTALACION DE MUEBLE TIPO MB4-10d</v>
          </cell>
          <cell r="C209" t="str">
            <v>und</v>
          </cell>
          <cell r="D209">
            <v>1</v>
          </cell>
          <cell r="E209">
            <v>1</v>
          </cell>
        </row>
        <row r="210">
          <cell r="A210" t="str">
            <v>01.07.02.34</v>
          </cell>
          <cell r="B210" t="str">
            <v>SUMINISTRO E INSTALACION DE MUEBLE TIPO MB4-11</v>
          </cell>
          <cell r="C210" t="str">
            <v>und</v>
          </cell>
          <cell r="D210">
            <v>1</v>
          </cell>
          <cell r="E210">
            <v>1</v>
          </cell>
        </row>
        <row r="211">
          <cell r="A211" t="str">
            <v>01.07.02.35</v>
          </cell>
          <cell r="B211" t="str">
            <v>SUMINISTRO E INSTALACION DE MUEBLE TIPO MB4-11a</v>
          </cell>
          <cell r="C211" t="str">
            <v>und</v>
          </cell>
          <cell r="D211">
            <v>1</v>
          </cell>
          <cell r="E211">
            <v>1</v>
          </cell>
        </row>
        <row r="212">
          <cell r="A212" t="str">
            <v>01.07.02.36</v>
          </cell>
          <cell r="B212" t="str">
            <v>SUMINISTRO E INSTALACION DE MUEBLE TIPO MB4-12</v>
          </cell>
          <cell r="C212" t="str">
            <v>und</v>
          </cell>
          <cell r="D212">
            <v>1</v>
          </cell>
          <cell r="E212">
            <v>1</v>
          </cell>
        </row>
        <row r="213">
          <cell r="A213" t="str">
            <v>01.07.02.37</v>
          </cell>
          <cell r="B213" t="str">
            <v>SUMINISTRO E INSTALACION DE MUEBLE TIPO MB4-12a</v>
          </cell>
          <cell r="C213" t="str">
            <v>und</v>
          </cell>
          <cell r="D213">
            <v>3</v>
          </cell>
          <cell r="E213">
            <v>3</v>
          </cell>
        </row>
        <row r="214">
          <cell r="A214" t="str">
            <v>01.07.02.38</v>
          </cell>
          <cell r="B214" t="str">
            <v>SUMINISTRO E INSTALACION DE MUEBLE TIPO MB4-13</v>
          </cell>
          <cell r="C214" t="str">
            <v>und</v>
          </cell>
          <cell r="D214">
            <v>1</v>
          </cell>
          <cell r="E214">
            <v>1</v>
          </cell>
        </row>
        <row r="215">
          <cell r="A215" t="str">
            <v>01.07.02.39</v>
          </cell>
          <cell r="B215" t="str">
            <v>SUMINISTRO E INSTALACION DE MUEBLE TIPO MB4-14</v>
          </cell>
          <cell r="C215" t="str">
            <v>und</v>
          </cell>
          <cell r="D215">
            <v>1</v>
          </cell>
          <cell r="E215">
            <v>1</v>
          </cell>
        </row>
        <row r="216">
          <cell r="A216" t="str">
            <v>01.07.02.40</v>
          </cell>
          <cell r="B216" t="str">
            <v>SUMINISTRO E INSTALACION DE MUEBLE TIPO MB4-15</v>
          </cell>
          <cell r="C216" t="str">
            <v>und</v>
          </cell>
          <cell r="D216">
            <v>4</v>
          </cell>
          <cell r="E216">
            <v>4</v>
          </cell>
        </row>
        <row r="217">
          <cell r="A217" t="str">
            <v>01.07.02.41</v>
          </cell>
          <cell r="B217" t="str">
            <v>SUMINISTRO E INSTALACION DE MUEBLE TIPO MB4-15a</v>
          </cell>
          <cell r="C217" t="str">
            <v>und</v>
          </cell>
          <cell r="D217">
            <v>1</v>
          </cell>
          <cell r="E217">
            <v>1</v>
          </cell>
        </row>
        <row r="218">
          <cell r="A218" t="str">
            <v>01.07.02.42</v>
          </cell>
          <cell r="B218" t="str">
            <v>SUMINISTRO E INSTALACION DE MUEBLE TIPO MB4-16</v>
          </cell>
          <cell r="C218" t="str">
            <v>und</v>
          </cell>
          <cell r="D218">
            <v>1</v>
          </cell>
          <cell r="E218">
            <v>1</v>
          </cell>
        </row>
        <row r="219">
          <cell r="A219" t="str">
            <v>01.07.02.43</v>
          </cell>
          <cell r="B219" t="str">
            <v>SUMINISTRO E INSTALACION DE MUEBLE TIPO MB5-01</v>
          </cell>
          <cell r="C219" t="str">
            <v>und</v>
          </cell>
          <cell r="D219">
            <v>1</v>
          </cell>
          <cell r="E219">
            <v>1</v>
          </cell>
        </row>
        <row r="220">
          <cell r="A220" t="str">
            <v>01.07.02.44</v>
          </cell>
          <cell r="B220" t="str">
            <v>SUMINISTRO E INSTALACION DE MUEBLE TIPO MB6-01</v>
          </cell>
          <cell r="C220" t="str">
            <v>und</v>
          </cell>
          <cell r="D220">
            <v>1</v>
          </cell>
          <cell r="E220">
            <v>1</v>
          </cell>
        </row>
        <row r="221">
          <cell r="A221" t="str">
            <v>01.07.02.45</v>
          </cell>
          <cell r="B221" t="str">
            <v>SUMINISTRO E INSTALACION DE MUEBLE TIPO MB6-02</v>
          </cell>
          <cell r="C221" t="str">
            <v>und</v>
          </cell>
          <cell r="D221">
            <v>1</v>
          </cell>
          <cell r="E221">
            <v>1</v>
          </cell>
        </row>
        <row r="222">
          <cell r="A222" t="str">
            <v>01.07.02.46</v>
          </cell>
          <cell r="B222" t="str">
            <v>SUMINISTRO E INSTALACION DE MUEBLE TIPO MB6-03</v>
          </cell>
          <cell r="C222" t="str">
            <v>und</v>
          </cell>
          <cell r="D222">
            <v>1</v>
          </cell>
          <cell r="E222">
            <v>1</v>
          </cell>
        </row>
        <row r="223">
          <cell r="A223" t="str">
            <v>01.07.02.47</v>
          </cell>
          <cell r="B223" t="str">
            <v>SUMINISTRO E INSTALACION DE MUEBLE TIPO MB6-04</v>
          </cell>
          <cell r="C223" t="str">
            <v>und</v>
          </cell>
          <cell r="D223">
            <v>1</v>
          </cell>
          <cell r="E223">
            <v>1</v>
          </cell>
        </row>
        <row r="224">
          <cell r="A224" t="str">
            <v>01.07.02.48</v>
          </cell>
          <cell r="B224" t="str">
            <v>SUMINISTRO E INSTALACION DE MUEBLE TIPO MB6-05</v>
          </cell>
          <cell r="C224" t="str">
            <v>und</v>
          </cell>
          <cell r="D224">
            <v>1</v>
          </cell>
          <cell r="E224">
            <v>1</v>
          </cell>
        </row>
        <row r="225">
          <cell r="A225" t="str">
            <v>01.07.02.49</v>
          </cell>
          <cell r="B225" t="str">
            <v>SUMINISTRO E INSTALACION DE MUEBLE TIPO MB6-06</v>
          </cell>
          <cell r="C225" t="str">
            <v>und</v>
          </cell>
          <cell r="D225">
            <v>1</v>
          </cell>
          <cell r="E225">
            <v>1</v>
          </cell>
        </row>
        <row r="226">
          <cell r="A226" t="str">
            <v>01.07.02.50</v>
          </cell>
          <cell r="B226" t="str">
            <v>SUMINISTRO E INSTALACION DE MUEBLE TIPO MB6-07</v>
          </cell>
          <cell r="C226" t="str">
            <v>und</v>
          </cell>
          <cell r="D226">
            <v>1</v>
          </cell>
          <cell r="E226">
            <v>1</v>
          </cell>
        </row>
        <row r="227">
          <cell r="A227" t="str">
            <v>01.07.02.51</v>
          </cell>
          <cell r="B227" t="str">
            <v>SUMINISTRO E INSTALACION DE MUEBLE TIPO MB6-08</v>
          </cell>
          <cell r="C227" t="str">
            <v>und</v>
          </cell>
          <cell r="D227">
            <v>1</v>
          </cell>
          <cell r="E227">
            <v>1</v>
          </cell>
        </row>
        <row r="228">
          <cell r="A228" t="str">
            <v>01.07.02.52</v>
          </cell>
          <cell r="B228" t="str">
            <v>SUMINISTRO E INSTALACION DE MUEBLE TIPO MB6-09</v>
          </cell>
          <cell r="C228" t="str">
            <v>und</v>
          </cell>
          <cell r="D228">
            <v>1</v>
          </cell>
          <cell r="E228">
            <v>1</v>
          </cell>
        </row>
        <row r="229">
          <cell r="A229" t="str">
            <v>01.07.02.53</v>
          </cell>
          <cell r="B229" t="str">
            <v>SUMINISTRO E INSTALACION DE MUEBLE TIPO MB6-10</v>
          </cell>
          <cell r="C229" t="str">
            <v>und</v>
          </cell>
          <cell r="D229">
            <v>1</v>
          </cell>
          <cell r="E229">
            <v>1</v>
          </cell>
        </row>
        <row r="230">
          <cell r="A230" t="str">
            <v>01.07.02.54</v>
          </cell>
          <cell r="B230" t="str">
            <v>SUMINISTRO E INSTALACION DE MUEBLE TIPO MB6-11</v>
          </cell>
          <cell r="C230" t="str">
            <v>und</v>
          </cell>
          <cell r="D230">
            <v>1</v>
          </cell>
          <cell r="E230">
            <v>1</v>
          </cell>
        </row>
        <row r="231">
          <cell r="A231" t="str">
            <v>01.07.02.55</v>
          </cell>
          <cell r="B231" t="str">
            <v>SUMINISTRO E INSTALACION DE MUEBLE TIPO MB6-12</v>
          </cell>
          <cell r="C231" t="str">
            <v>und</v>
          </cell>
          <cell r="D231">
            <v>1</v>
          </cell>
          <cell r="E231">
            <v>1</v>
          </cell>
        </row>
        <row r="232">
          <cell r="A232" t="str">
            <v>01.07.02.56</v>
          </cell>
          <cell r="B232" t="str">
            <v>SUMINISTRO E INSTALACION DE MUEBLE TIPO MB6-13</v>
          </cell>
          <cell r="C232" t="str">
            <v>und</v>
          </cell>
          <cell r="D232">
            <v>1</v>
          </cell>
          <cell r="E232">
            <v>1</v>
          </cell>
        </row>
        <row r="233">
          <cell r="A233" t="str">
            <v>01.07.02.57</v>
          </cell>
          <cell r="B233" t="str">
            <v>SUMINISTRO E INSTALACION DE MUEBLE TIPO MM-1</v>
          </cell>
          <cell r="C233" t="str">
            <v>und</v>
          </cell>
          <cell r="D233">
            <v>4</v>
          </cell>
          <cell r="E233">
            <v>4</v>
          </cell>
        </row>
        <row r="234">
          <cell r="A234" t="str">
            <v>01.07.02.58</v>
          </cell>
          <cell r="B234" t="str">
            <v>SUMINISTRO E INSTALACION DE MUEBLE TIPO MB8-01</v>
          </cell>
          <cell r="C234" t="str">
            <v>und</v>
          </cell>
          <cell r="D234">
            <v>1</v>
          </cell>
          <cell r="E234">
            <v>1</v>
          </cell>
        </row>
        <row r="235">
          <cell r="A235" t="str">
            <v>01.07.02.59</v>
          </cell>
          <cell r="B235" t="str">
            <v>SUMINISTRO E INSTALACION DE MUEBLE TIPO MB8-02</v>
          </cell>
          <cell r="C235" t="str">
            <v>und</v>
          </cell>
          <cell r="D235">
            <v>1</v>
          </cell>
          <cell r="E235">
            <v>1</v>
          </cell>
        </row>
        <row r="236">
          <cell r="A236" t="str">
            <v>01.07.02.60</v>
          </cell>
          <cell r="B236" t="str">
            <v>SUMINISTRO E INSTALACION DE MUEBLE TIPO MB8-03</v>
          </cell>
          <cell r="C236" t="str">
            <v>und</v>
          </cell>
          <cell r="D236">
            <v>1</v>
          </cell>
          <cell r="E236">
            <v>1</v>
          </cell>
        </row>
        <row r="237">
          <cell r="A237" t="str">
            <v>01.07.02.61</v>
          </cell>
          <cell r="B237" t="str">
            <v>SUMINISTRO E INSTALACION DE MUEBLE TIPO MB8-04</v>
          </cell>
          <cell r="C237" t="str">
            <v>und</v>
          </cell>
          <cell r="D237">
            <v>1</v>
          </cell>
          <cell r="E237">
            <v>1</v>
          </cell>
        </row>
        <row r="238">
          <cell r="A238" t="str">
            <v>01.07.02.62</v>
          </cell>
          <cell r="B238" t="str">
            <v>SUMINISTRO E INSTALACION DE MUEBLE TIPO MB8-05</v>
          </cell>
          <cell r="C238" t="str">
            <v>und</v>
          </cell>
          <cell r="D238">
            <v>1</v>
          </cell>
          <cell r="E238">
            <v>1</v>
          </cell>
        </row>
        <row r="239">
          <cell r="A239" t="str">
            <v>01.07.02.63</v>
          </cell>
          <cell r="B239" t="str">
            <v>SUMINISTRO E INSTALACION DE MUEBLE TIPO MB8-06</v>
          </cell>
          <cell r="C239" t="str">
            <v>und</v>
          </cell>
          <cell r="D239">
            <v>1</v>
          </cell>
          <cell r="E239">
            <v>1</v>
          </cell>
        </row>
        <row r="240">
          <cell r="A240" t="str">
            <v>01.07.03</v>
          </cell>
          <cell r="B240" t="str">
            <v xml:space="preserve">      VARIOS</v>
          </cell>
          <cell r="C240">
            <v>0</v>
          </cell>
          <cell r="D240">
            <v>0</v>
          </cell>
          <cell r="E240">
            <v>0</v>
          </cell>
        </row>
        <row r="241">
          <cell r="A241" t="str">
            <v>01.07.03.01</v>
          </cell>
          <cell r="B241" t="str">
            <v>DIVISIONES DE MELAMINE EN SS.HH., e= 12 mm INCL. ACCESORIOS</v>
          </cell>
          <cell r="C241" t="str">
            <v>m2</v>
          </cell>
          <cell r="D241">
            <v>3</v>
          </cell>
          <cell r="E241">
            <v>3</v>
          </cell>
        </row>
        <row r="242">
          <cell r="A242" t="str">
            <v>01.07.03.02</v>
          </cell>
          <cell r="B242" t="str">
            <v xml:space="preserve">DIVISIONES DE MELAMINE EN URINARIOS, e= 18mm INCL. ACCESORIOS
</v>
          </cell>
          <cell r="C242" t="str">
            <v>m2</v>
          </cell>
          <cell r="D242">
            <v>1</v>
          </cell>
          <cell r="E242">
            <v>1</v>
          </cell>
        </row>
        <row r="243">
          <cell r="A243" t="str">
            <v>01.07.03.03</v>
          </cell>
          <cell r="B243" t="str">
            <v>PUERTA DE PANEL LAMINADO ALTA PRESION HPL 12mm EN SS.HH., INCL. ACCESORIOS</v>
          </cell>
          <cell r="C243" t="str">
            <v>m2</v>
          </cell>
          <cell r="D243">
            <v>70.855000000000047</v>
          </cell>
          <cell r="E243">
            <v>70.855000000000047</v>
          </cell>
        </row>
        <row r="244">
          <cell r="A244" t="str">
            <v>01.08</v>
          </cell>
          <cell r="B244" t="str">
            <v xml:space="preserve">   CARPINTERIA METALICA Y HERRERIA</v>
          </cell>
          <cell r="C244">
            <v>0</v>
          </cell>
          <cell r="D244">
            <v>0</v>
          </cell>
          <cell r="E244">
            <v>0</v>
          </cell>
        </row>
        <row r="245">
          <cell r="A245" t="str">
            <v>01.08.01</v>
          </cell>
          <cell r="B245" t="str">
            <v xml:space="preserve">      VENTANA DE ALUMINIO</v>
          </cell>
          <cell r="C245">
            <v>0</v>
          </cell>
          <cell r="D245">
            <v>0</v>
          </cell>
          <cell r="E245">
            <v>0</v>
          </cell>
        </row>
        <row r="246">
          <cell r="A246" t="str">
            <v>01.08.01.01</v>
          </cell>
          <cell r="B246" t="str">
            <v>VENTANA  DE ALUMINIO C/ CRISTAL TEMPLADO INCOLORO E= 6 mm TIPO  PROYECTANTE Y FIJO , INC. ACCESORIOS , V-1 ( 1.20m X 1.80m)</v>
          </cell>
          <cell r="C246" t="str">
            <v>und</v>
          </cell>
          <cell r="D246">
            <v>0</v>
          </cell>
          <cell r="E246">
            <v>0</v>
          </cell>
        </row>
        <row r="247">
          <cell r="A247" t="str">
            <v>01.08.01.02</v>
          </cell>
          <cell r="B247" t="str">
            <v>VENTANA  DE ALUMINIO C/ CRISTAL TEMPLADO INCOLORO E= 6 mm TIPO   FIJO , INC. ACCESORIOS , V-2 ( 2.15m X 1.50m)</v>
          </cell>
          <cell r="C247" t="str">
            <v>und</v>
          </cell>
          <cell r="D247">
            <v>0</v>
          </cell>
          <cell r="E247">
            <v>0</v>
          </cell>
        </row>
        <row r="248">
          <cell r="A248" t="str">
            <v>01.08.01.03</v>
          </cell>
          <cell r="B248" t="str">
            <v>VENTANA  DE ALUMINIO C/ CRISTAL TEMPLADO INCOLORO E= 6 mm TIPO   FIJO , INC. ACCESORIOS , V-3 ( 2.95m X 1.50m)</v>
          </cell>
          <cell r="C248" t="str">
            <v>und</v>
          </cell>
          <cell r="D248">
            <v>1</v>
          </cell>
          <cell r="E248">
            <v>1</v>
          </cell>
        </row>
        <row r="249">
          <cell r="A249" t="str">
            <v>01.08.01.04</v>
          </cell>
          <cell r="B249" t="str">
            <v>VENTANA  DE ALUMINIO C/ CRISTAL TEMPLADO INCOLORO E= 6 mm TIPO PROYECTANTE Y FIJO , INC. ACCESORIOS , V-4 ( 2.60m X 1.50m)</v>
          </cell>
          <cell r="C249" t="str">
            <v>und</v>
          </cell>
          <cell r="D249">
            <v>0</v>
          </cell>
          <cell r="E249">
            <v>0</v>
          </cell>
        </row>
        <row r="250">
          <cell r="A250" t="str">
            <v>01.08.01.05</v>
          </cell>
          <cell r="B250" t="str">
            <v>VENTANA  DE ALUMINIO C/ CRISTAL TEMPLADO INCOLORO E= 6 mm TIPO PROYECTANTE Y FIJO , INC. ACCESORIOS , V-5 ( 2.35m X 1.50m)</v>
          </cell>
          <cell r="C250" t="str">
            <v>und</v>
          </cell>
          <cell r="D250">
            <v>0</v>
          </cell>
          <cell r="E250">
            <v>0</v>
          </cell>
        </row>
        <row r="251">
          <cell r="A251" t="str">
            <v>01.08.01.06</v>
          </cell>
          <cell r="B251" t="str">
            <v>VENTANA  DE ALUMINIO C/ CRISTAL TEMPLADO INCOLORO E= 6 mm TIPO PROYECTANTE , INC. ACCESORIOS , V-6 ( 1.20m X 0.90m)</v>
          </cell>
          <cell r="C251" t="str">
            <v>und</v>
          </cell>
          <cell r="D251">
            <v>0</v>
          </cell>
          <cell r="E251">
            <v>0</v>
          </cell>
        </row>
        <row r="252">
          <cell r="A252" t="str">
            <v>01.08.01.07</v>
          </cell>
          <cell r="B252" t="str">
            <v>VENTANA  DE ALUMINIO C/ CRISTAL TEMPLADO INCOLORO E= 6 mm TIPO PROYECTANTE Y FIJO , INC. ACCESORIOS , V-7 ( 2.40m X 0.90m)</v>
          </cell>
          <cell r="C252" t="str">
            <v>und</v>
          </cell>
          <cell r="D252">
            <v>0</v>
          </cell>
          <cell r="E252">
            <v>0</v>
          </cell>
        </row>
        <row r="253">
          <cell r="A253" t="str">
            <v>01.08.01.08</v>
          </cell>
          <cell r="B253" t="str">
            <v>VENTANA  DE ALUMINIO C/ CRISTAL TEMPLADO INCOLORO E= 6 mm TIPO FIJO , INC. ACCESORIOS , V-8 ( 2.40m X 0.90m)</v>
          </cell>
          <cell r="C253" t="str">
            <v>und</v>
          </cell>
          <cell r="D253">
            <v>1</v>
          </cell>
          <cell r="E253">
            <v>1</v>
          </cell>
        </row>
        <row r="254">
          <cell r="A254" t="str">
            <v>01.08.01.09</v>
          </cell>
          <cell r="B254" t="str">
            <v>VENTANA  DE ALUMINIO C/ CRISTAL TEMPLADO INCOLORO E= 6 mm TIPO PROYECTANTE Y FIJO , INC. ACCESORIOS , V-9 ( 1.80m X 1.80m)</v>
          </cell>
          <cell r="C254" t="str">
            <v>und</v>
          </cell>
          <cell r="D254" t="e">
            <v>#REF!</v>
          </cell>
          <cell r="E254" t="e">
            <v>#REF!</v>
          </cell>
        </row>
        <row r="255">
          <cell r="A255" t="str">
            <v>01.08.01.10</v>
          </cell>
          <cell r="B255" t="str">
            <v>VENTANA  DE ALUMINIO C/ CRISTAL TEMPLADO INCOLORO E= 6 mm TIPO PROYECTANTE Y FIJO , INC. ACCESORIOS , V-10 ( 1.50m X 1.80m)</v>
          </cell>
          <cell r="C255" t="str">
            <v>und</v>
          </cell>
          <cell r="D255" t="e">
            <v>#REF!</v>
          </cell>
          <cell r="E255" t="e">
            <v>#REF!</v>
          </cell>
        </row>
        <row r="256">
          <cell r="A256" t="str">
            <v>01.08.01.11</v>
          </cell>
          <cell r="B256" t="str">
            <v>VENTANA  DE ALUMINIO C/ CRISTAL TEMPLADO INCOLORO E= 6 mm TIPO PROYECTANTE  , INC. ACCESORIOS , V-11 ( 0.90m X 0.90m)</v>
          </cell>
          <cell r="C256" t="str">
            <v>und</v>
          </cell>
          <cell r="D256">
            <v>0</v>
          </cell>
          <cell r="E256">
            <v>0</v>
          </cell>
        </row>
        <row r="257">
          <cell r="A257" t="str">
            <v>01.08.01.12</v>
          </cell>
          <cell r="B257" t="str">
            <v>VENTANA  DE ALUMINIO C/ CRISTAL TEMPLADO INCOLORO E= 6 mm TIPO PROYECTANTE Y FIJO  , INC. ACCESORIOS , V-12 ( 0.80m X 1.80m)</v>
          </cell>
          <cell r="C257" t="str">
            <v>und</v>
          </cell>
          <cell r="D257">
            <v>0</v>
          </cell>
          <cell r="E257">
            <v>0</v>
          </cell>
        </row>
        <row r="258">
          <cell r="A258" t="str">
            <v>01.08.01.13</v>
          </cell>
          <cell r="B258" t="str">
            <v>VENTANA  DE ALUMINIO C/ CRISTAL TEMPLADO INCOLORO E= 6 mm TIPO PROYECTANTE , INC. ACCESORIOS , V-13 ( 0.55m X 0.90m)</v>
          </cell>
          <cell r="C258" t="str">
            <v>und</v>
          </cell>
          <cell r="D258">
            <v>0</v>
          </cell>
          <cell r="E258">
            <v>0</v>
          </cell>
        </row>
        <row r="259">
          <cell r="A259" t="str">
            <v>01.08.01.14</v>
          </cell>
          <cell r="B259" t="str">
            <v>VENTANA  DE ALUMINIO C/ CRISTAL TEMPLADO INCOLORO E= 6 mm TIPO PROYECTANTE Y FIJO , INC. ACCESORIOS , V-14 ( 0.90m X 1.80m)</v>
          </cell>
          <cell r="C259" t="str">
            <v>und</v>
          </cell>
          <cell r="D259">
            <v>0</v>
          </cell>
          <cell r="E259">
            <v>0</v>
          </cell>
        </row>
        <row r="260">
          <cell r="A260" t="str">
            <v>01.08.01.15</v>
          </cell>
          <cell r="B260" t="str">
            <v>VENTANA  DE ALUMINIO C/ CRISTAL TEMPLADO INCOLORO E= 6 mm TIPO PROYECTANTE , INC. ACCESORIOS , V-15 ( 0.60m X 0.90m)</v>
          </cell>
          <cell r="C260" t="str">
            <v>und</v>
          </cell>
          <cell r="D260">
            <v>1</v>
          </cell>
          <cell r="E260">
            <v>1</v>
          </cell>
        </row>
        <row r="261">
          <cell r="A261" t="str">
            <v>01.08.01.16</v>
          </cell>
          <cell r="B261" t="str">
            <v>VENTANA  DE ALUMINIO C/ CRISTAL TEMPLADO INCOLORO E= 6 mm TIPO PROYECTANTE Y FIJO , INC. ACCESORIOS , V-16 ( 0.60m X 2.60m)</v>
          </cell>
          <cell r="C261" t="str">
            <v>und</v>
          </cell>
          <cell r="D261">
            <v>5</v>
          </cell>
          <cell r="E261">
            <v>5</v>
          </cell>
        </row>
        <row r="262">
          <cell r="A262" t="str">
            <v>01.08.01.17</v>
          </cell>
          <cell r="B262" t="str">
            <v>VENTANA  DE ALUMINIO C/ CRISTAL TEMPLADO INCOLORO E= 6 mm TIPO PROYECTANTE Y FIJO , INC. ACCESORIOS , V-17 ( 0.60m X 1.80m)</v>
          </cell>
          <cell r="C262" t="str">
            <v>und</v>
          </cell>
          <cell r="D262">
            <v>0</v>
          </cell>
          <cell r="E262">
            <v>0</v>
          </cell>
        </row>
        <row r="263">
          <cell r="A263" t="str">
            <v>01.08.01.18</v>
          </cell>
          <cell r="B263" t="str">
            <v>VENTANA  DE ALUMINIO C/ CRISTAL TEMPLADO INCOLORO E= 6 mm TIPO PROYECTANTE , INC. ACCESORIOS , V-18 ( 0.50m X 0.90m)</v>
          </cell>
          <cell r="C263" t="str">
            <v>und</v>
          </cell>
          <cell r="D263">
            <v>0</v>
          </cell>
          <cell r="E263">
            <v>0</v>
          </cell>
        </row>
        <row r="264">
          <cell r="A264" t="str">
            <v>01.08.01.19</v>
          </cell>
          <cell r="B264" t="str">
            <v>VENTANA  DE ALUMINIO C/ CRISTAL TEMPLADO INCOLORO E= 6 mm TIPO PROYECTANTE , INC. ACCESORIOS , V-19 ( 0.47m X 0.90m)</v>
          </cell>
          <cell r="C264" t="str">
            <v>und</v>
          </cell>
          <cell r="D264">
            <v>0</v>
          </cell>
          <cell r="E264">
            <v>0</v>
          </cell>
        </row>
        <row r="265">
          <cell r="A265" t="str">
            <v>01.08.01.20</v>
          </cell>
          <cell r="B265" t="str">
            <v>VENTANA  DE ALUMINIO C/ CRISTAL TEMPLADO INCOLORO E= 6 mm TIPO PROYECTANTE , INC. ACCESORIOS , V-20 ( 1.80m X 0.90m)</v>
          </cell>
          <cell r="C265" t="str">
            <v>und</v>
          </cell>
          <cell r="D265">
            <v>0</v>
          </cell>
          <cell r="E265">
            <v>0</v>
          </cell>
        </row>
        <row r="266">
          <cell r="A266" t="str">
            <v>01.08.01.21</v>
          </cell>
          <cell r="B266" t="str">
            <v>VENTANA  DE ALUMINIO C/ VIDRIO EMPLOMADO INCOLORO E=13mm TIPO FIJO, INC. ACCESORIOS , V-21 ( 0.90m X 0.60m)</v>
          </cell>
          <cell r="C266" t="str">
            <v>und</v>
          </cell>
          <cell r="D266">
            <v>1</v>
          </cell>
          <cell r="E266">
            <v>1</v>
          </cell>
        </row>
        <row r="267">
          <cell r="A267" t="str">
            <v>01.08.01.22</v>
          </cell>
          <cell r="B267" t="str">
            <v>VENTANA DE ALUMINIO C/ CRISTAL TEMPLADO INCOLORO E =8mm  TIPO FIJO , C/ LAMINA DE SEGURIDAD TIPO ULTRA 600 + PERFORACION EN CRISTAL 0.40X0.15m , INC. ACCESORIOS , V-22 ( 0.90m X 1.00m )</v>
          </cell>
          <cell r="C267" t="str">
            <v>und</v>
          </cell>
          <cell r="D267">
            <v>2</v>
          </cell>
          <cell r="E267">
            <v>2</v>
          </cell>
        </row>
        <row r="268">
          <cell r="A268" t="str">
            <v>01.08.01.23</v>
          </cell>
          <cell r="B268" t="str">
            <v>VENTANA DE ALUMINIO C/ CRISTAL TEMPLADO INCOLORO E=8mm  TIPO FIJO Y CORREDIZO , C/ LAMINA DE SEGURIDAD TIPO ULTRA 600 , INC. ACCESORIOS , V-23 ( 1.35 m X 1.00m )</v>
          </cell>
          <cell r="C268" t="str">
            <v>und</v>
          </cell>
          <cell r="D268">
            <v>1</v>
          </cell>
          <cell r="E268">
            <v>1</v>
          </cell>
        </row>
        <row r="269">
          <cell r="A269" t="str">
            <v>01.08.01.24</v>
          </cell>
          <cell r="B269" t="str">
            <v>VENTANA DE ALUMINIO C/ CRISTAL TEMPLADO INCOLORO E =8mm  TIPO FIJO , C/ LAMINA DE SEGURIDAD TIPO ULTRA 600 + PERFORACION EN CRISTAL 0.40X0.15m , INC. ACCESORIOS , V-24 ( 1.35m X 1.00m )</v>
          </cell>
          <cell r="C269" t="str">
            <v>und</v>
          </cell>
          <cell r="D269">
            <v>1</v>
          </cell>
          <cell r="E269">
            <v>1</v>
          </cell>
        </row>
        <row r="270">
          <cell r="A270" t="str">
            <v>01.08.01.25</v>
          </cell>
          <cell r="B270" t="str">
            <v>VENTANA DE ALUMINIO C/ CRISTAL TEMPLADO INCOLORO E=8mm  TIPO FIJO Y CORREDIZO , C/ LAMINA DE SEGURIDAD TIPO ULTRA 600 , INC. ACCESORIOS , V-25 ( 0.90 m X 1.00m )</v>
          </cell>
          <cell r="C270" t="str">
            <v>und</v>
          </cell>
          <cell r="D270">
            <v>2</v>
          </cell>
          <cell r="E270">
            <v>2</v>
          </cell>
        </row>
        <row r="271">
          <cell r="A271" t="str">
            <v>01.08.01.26</v>
          </cell>
          <cell r="B271" t="str">
            <v>VENTANA DE ALUMINIO C/ CRISTAL TEMPLADO INCOLORO E=8mm  TIPO FIJO Y CORREDIZO , C/ LAMINA DE SEGURIDAD TIPO ULTRA 600 , INC. ACCESORIOS , V-26 ( 0.60 m X 1.00m )</v>
          </cell>
          <cell r="C271" t="str">
            <v>und</v>
          </cell>
          <cell r="D271">
            <v>2</v>
          </cell>
          <cell r="E271">
            <v>2</v>
          </cell>
        </row>
        <row r="272">
          <cell r="A272" t="str">
            <v>01.08.01.27</v>
          </cell>
          <cell r="B272" t="str">
            <v>VENTANA DE ALUMINIO C/ CRISTAL TEMPLADO INCOLORO E=8mm  TIPO FIJO Y CORREDIZO , C/ LAMINA DE SEGURIDAD TIPO ULTRA 600 , INC. ACCESORIOS , V-27 ( 0.95 m X 1.00m )</v>
          </cell>
          <cell r="C272" t="str">
            <v>und</v>
          </cell>
          <cell r="D272">
            <v>1</v>
          </cell>
          <cell r="E272">
            <v>1</v>
          </cell>
        </row>
        <row r="273">
          <cell r="A273" t="str">
            <v>01.08.01.28</v>
          </cell>
          <cell r="B273" t="str">
            <v>VENTANA DE ALUMINIO C/ CRISTAL TEMPLADO INCOLORO E =8mm  TIPO FIJO , C/ LAMINA DE SEGURIDAD TIPO ULTRA 600 + PERFORACION EN CRISTAL 0.40X0.15m , INC. ACCESORIOS , V-28 ( 1.52m X 1.00m )</v>
          </cell>
          <cell r="C273" t="str">
            <v>und</v>
          </cell>
          <cell r="D273">
            <v>1</v>
          </cell>
          <cell r="E273">
            <v>1</v>
          </cell>
        </row>
        <row r="274">
          <cell r="A274" t="str">
            <v>01.08.01.29</v>
          </cell>
          <cell r="B274" t="str">
            <v>VENTANA DE ALUMINIO C/ CRISTAL TEMPLADO INCOLORO E=6mm  TIPO PROYECTANTE Y FIJO , INC.ACCESORIOS , V-29 ( 1.20m X 0.40m )</v>
          </cell>
          <cell r="C274" t="str">
            <v>und</v>
          </cell>
          <cell r="D274">
            <v>0</v>
          </cell>
          <cell r="E274">
            <v>0</v>
          </cell>
        </row>
        <row r="275">
          <cell r="A275" t="str">
            <v>01.08.01.30</v>
          </cell>
          <cell r="B275" t="str">
            <v>VENTANA DE ALUMINIO C/ CRISTAL TEMPLADO INCOLORO E=6mm  TIPO   PROYECTANTE  , INC.ACCESORIOS , V-30 ( 0.60m X 0.40m )</v>
          </cell>
          <cell r="C275" t="str">
            <v>und</v>
          </cell>
          <cell r="D275">
            <v>1</v>
          </cell>
          <cell r="E275">
            <v>1</v>
          </cell>
        </row>
        <row r="276">
          <cell r="A276" t="str">
            <v>01.08.02</v>
          </cell>
          <cell r="B276" t="str">
            <v xml:space="preserve">      MAMPARA DE ALUMINIO</v>
          </cell>
          <cell r="C276">
            <v>0</v>
          </cell>
          <cell r="D276">
            <v>0</v>
          </cell>
          <cell r="E276">
            <v>0</v>
          </cell>
        </row>
        <row r="277">
          <cell r="A277" t="str">
            <v>01.08.02.01</v>
          </cell>
          <cell r="B277" t="str">
            <v>MAMPARA DE ALUMINIO C/ CRISTAL TEMPLADO INCOLORO E=8mm  TIPO PROYECTANTE Y FIJO + PUERTA DE CRISTAL TEMPLADO INCOLORO E=10 mm , INC.ACCESORIOS, MP-01 ( 5.40m X 3.50m)</v>
          </cell>
          <cell r="C277" t="str">
            <v>m2</v>
          </cell>
          <cell r="D277">
            <v>18.900000000000002</v>
          </cell>
          <cell r="E277">
            <v>18.900000000000002</v>
          </cell>
        </row>
        <row r="278">
          <cell r="A278" t="str">
            <v>01.08.02.02</v>
          </cell>
          <cell r="B278" t="str">
            <v>MAMPARA DE ALUMINIO C/ CRISTAL TEMPLADO INCOLORO E=8mm  TIPO PROYECTANTE Y FIJO + PUERTA DE CRISTAL TEMPLADO INCOLORO E=10 mm , INC.ACCESORIOS, MP-02 ( 6.04m X 3.50m)</v>
          </cell>
          <cell r="C278" t="str">
            <v>m2</v>
          </cell>
          <cell r="D278">
            <v>21.14</v>
          </cell>
          <cell r="E278">
            <v>21.14</v>
          </cell>
        </row>
        <row r="279">
          <cell r="A279" t="str">
            <v>01.08.02.03</v>
          </cell>
          <cell r="B279" t="str">
            <v>MAMPARA DE ALUMINIO C/ CRISTAL TEMPLADO INCOLORO E=8mm  TIPO PROYECTANTE Y FIJO + PUERTA DE CRISTAL TEMPLADO INCOLORO E=10 mm , INC.ACCESORIOS, MP-03 ( 6.04m X 3.50m)</v>
          </cell>
          <cell r="C279" t="str">
            <v>m2</v>
          </cell>
          <cell r="D279">
            <v>21.14</v>
          </cell>
          <cell r="E279">
            <v>21.14</v>
          </cell>
        </row>
        <row r="280">
          <cell r="A280" t="str">
            <v>01.08.02.04</v>
          </cell>
          <cell r="B280" t="str">
            <v>MAMPARA DE ALUMINIO C/ CRISTAL TEMPLADO INCOLORO E=8mm  TIPO PROYECTANTE Y FIJO + PUERTA DE CRISTAL TEMPLADO INCOLORO E=10 mm , INC.ACCESORIOS, MP-04 ( 6.04m X 3.50m)</v>
          </cell>
          <cell r="C280" t="str">
            <v>m2</v>
          </cell>
          <cell r="D280">
            <v>18.724999999999998</v>
          </cell>
          <cell r="E280">
            <v>18.724999999999998</v>
          </cell>
        </row>
        <row r="281">
          <cell r="A281" t="str">
            <v>01.08.02.05</v>
          </cell>
          <cell r="B281" t="str">
            <v>MAMPARA DE ALUMINIO C/ CRISTAL TEMPLADO INCOLORO E=8mm  TIPO PROYECTANTE Y FIJO + PUERTA DE CRISTAL TEMPLADO INCOLORO E=10 mm , INC.ACCESORIOS, MP-05 ( 3.60m X 3.50m)</v>
          </cell>
          <cell r="C281" t="str">
            <v>m2</v>
          </cell>
          <cell r="D281">
            <v>25.55</v>
          </cell>
          <cell r="E281">
            <v>25.55</v>
          </cell>
        </row>
        <row r="282">
          <cell r="A282" t="str">
            <v>01.08.02.06</v>
          </cell>
          <cell r="B282" t="str">
            <v>MAMPARA DE ALUMINIO C/ CRISTAL TEMPLADO INCOLORO E=8mm  TIPO PROYECTANTE Y FIJO + PUERTA DE CRISTAL TEMPLADO INCOLORO E=10 mm , INC.ACCESORIOS, MP-06 ( 7.35m X 3.50m)</v>
          </cell>
          <cell r="C282" t="str">
            <v>m2</v>
          </cell>
          <cell r="D282">
            <v>25.724999999999998</v>
          </cell>
          <cell r="E282">
            <v>25.724999999999998</v>
          </cell>
        </row>
        <row r="283">
          <cell r="A283" t="str">
            <v>01.08.02.07</v>
          </cell>
          <cell r="B283" t="str">
            <v>MAMPARA DE ALUMINIO C/ CRISTAL TEMPLADO INCOLORO E=8mm  TIPO PROYECTANTE Y FIJO + PUERTA DE CRISTAL TEMPLADO INCOLORO E=10 mm , INC.ACCESORIOS, MP-07 ( VAR. X 3.50m)</v>
          </cell>
          <cell r="C283" t="str">
            <v>m2</v>
          </cell>
          <cell r="D283">
            <v>23.944900000000001</v>
          </cell>
          <cell r="E283">
            <v>23.944900000000001</v>
          </cell>
        </row>
        <row r="284">
          <cell r="A284" t="str">
            <v>01.08.02.08</v>
          </cell>
          <cell r="B284" t="str">
            <v>MAMPARA DE ALUMINIO C/ CRISTAL TEMPLADO INCOLORO E=8mm  TIPO PROYECTANTE Y FIJO + PUERTA DE CRISTAL TEMPLADO INCOLORO E=10 mm , INC.ACCESORIOS, MP-08 ( 2.15 X 3.50m)</v>
          </cell>
          <cell r="C284" t="str">
            <v>m2</v>
          </cell>
          <cell r="D284">
            <v>7.5249999999999995</v>
          </cell>
          <cell r="E284">
            <v>7.5249999999999995</v>
          </cell>
        </row>
        <row r="285">
          <cell r="A285" t="str">
            <v>01.08.02.09</v>
          </cell>
          <cell r="B285" t="str">
            <v>MAMPARA DE ALUMINIO C/ CRISTAL TEMPLADO INCOLORO E=8mm  TIPO PROYECTANTE Y FIJO + PUERTA DE CRITAL TEMPLADO INCOLORO E=10 mm , INC.ACCESORIOS, MP-09 ( 3.95 X 3.50m)</v>
          </cell>
          <cell r="C285" t="str">
            <v>m2</v>
          </cell>
          <cell r="D285">
            <v>13.825000000000001</v>
          </cell>
          <cell r="E285">
            <v>13.825000000000001</v>
          </cell>
        </row>
        <row r="286">
          <cell r="A286" t="str">
            <v>01.08.02.10</v>
          </cell>
          <cell r="B286" t="str">
            <v>MAMPARA DE ALUMINIO C/ CRISTAL TEMPLADO INCOLORO E=8mm  TIPO PROYECTANTE Y FIJO + PUERTA DE CRISTAL TEMPLADO INCOLORO E=10 mm , INC.ACCESORIOS, MP-10 ( 3.25 X 3.50m)</v>
          </cell>
          <cell r="C286" t="str">
            <v>m2</v>
          </cell>
          <cell r="D286">
            <v>11.375</v>
          </cell>
          <cell r="E286">
            <v>11.375</v>
          </cell>
        </row>
        <row r="287">
          <cell r="A287" t="str">
            <v>01.08.02.11</v>
          </cell>
          <cell r="B287" t="str">
            <v>MAMPARA DE ALUMINIO C/ CRISTAL TEMPLADO INCOLORO E=8mm  TIPO PROYECTANTE Y FIJO + PUERTA DE CRISTAL TEMPLADO INCOLORO E=10 mm , INC.ACCESORIOS, MP-11 ( 3.75 X 3.50m)</v>
          </cell>
          <cell r="C287" t="str">
            <v>m2</v>
          </cell>
          <cell r="D287">
            <v>13.125</v>
          </cell>
          <cell r="E287">
            <v>13.125</v>
          </cell>
        </row>
        <row r="288">
          <cell r="A288" t="str">
            <v>01.08.02.12</v>
          </cell>
          <cell r="B288" t="str">
            <v>MAMPARA DE ALUMINIO C/ CRISTAL TEMPLADO INCOLORO E=8mm  TIPO FIJO + PUERTA DE CRISTAL TEMPLADO INCOLORO E=10 mm , INC.ACCESORIOS, MP-12 ( 1.80 X 2.80m)</v>
          </cell>
          <cell r="C288" t="str">
            <v>m2</v>
          </cell>
          <cell r="D288">
            <v>5.04</v>
          </cell>
          <cell r="E288">
            <v>5.04</v>
          </cell>
        </row>
        <row r="289">
          <cell r="A289" t="str">
            <v>01.08.02.13</v>
          </cell>
          <cell r="B289" t="str">
            <v>MAMPARA DE ALUMINIO C/ CRISTAL TEMPLADO INCOLORO E=8mm  TIPO FIJO + PUERTA DE CRISTAL TEMPLADO INCOLORO E=10 mm , INC.ACCESORIOS, MP-13 ( VAR.X 2.80m)</v>
          </cell>
          <cell r="C289" t="str">
            <v>m2</v>
          </cell>
          <cell r="D289">
            <v>12.879999999999999</v>
          </cell>
          <cell r="E289">
            <v>12.879999999999999</v>
          </cell>
        </row>
        <row r="290">
          <cell r="A290" t="str">
            <v>01.08.02.14</v>
          </cell>
          <cell r="B290" t="str">
            <v>MAMPARA DE ALUMINIO C/ CRISTAL TEMPLADO INCOLORO E=8mm  TIPO FIJO + PUERTA DE CRISTAL TEMPLADO INCOLORO E=10 mm , INC.ACCESORIOS, MP-14 ( 2.76m X 1.50m)</v>
          </cell>
          <cell r="C290" t="str">
            <v>m2</v>
          </cell>
          <cell r="D290">
            <v>4.1399999999999997</v>
          </cell>
          <cell r="E290">
            <v>4.1399999999999997</v>
          </cell>
        </row>
        <row r="291">
          <cell r="A291" t="str">
            <v>01.08.02.15</v>
          </cell>
          <cell r="B291" t="str">
            <v>MAMPARA DE ALUMINIO C/ CRISTAL TEMPLADO INCOLORO E=8mm  TIPO FIJO + PUERTA DE CRISTAL TEMPLADO INCOLORO E=10 mm , INC.ACCESORIOS, MP-15 ( VAR X 1.50m)</v>
          </cell>
          <cell r="C291" t="str">
            <v>m2</v>
          </cell>
          <cell r="D291">
            <v>6.1950000000000003</v>
          </cell>
          <cell r="E291">
            <v>6.1950000000000003</v>
          </cell>
        </row>
        <row r="292">
          <cell r="A292" t="str">
            <v>01.08.02.16</v>
          </cell>
          <cell r="B292" t="str">
            <v>MAMPARA DE ALUMINIO C/ CRISTAL TEMPLADO INCOLORO E=8mm  TIPO FIJO + PUERTA DE CRISTAL TEMPLADO INCOLORO E=10 mm , INC.ACCESORIOS, MP-16 ( VAR X 1.50m)</v>
          </cell>
          <cell r="C292" t="str">
            <v>m2</v>
          </cell>
          <cell r="D292">
            <v>15.9</v>
          </cell>
          <cell r="E292">
            <v>15.9</v>
          </cell>
        </row>
        <row r="293">
          <cell r="A293" t="str">
            <v>01.08.02.17</v>
          </cell>
          <cell r="B293" t="str">
            <v>MAMPARA DE ALUMINIO C/ CRISTAL TEMPLADO INCOLORO E=8mm  TIPO FIJO + PUERTA DE CRISTAL TEMPLADO INCOLORO E=10 mm , INC.ACCESORIOS, MP-17 ( 1.80m X 2.10m)</v>
          </cell>
          <cell r="C293" t="str">
            <v>m2</v>
          </cell>
          <cell r="D293">
            <v>3.7800000000000002</v>
          </cell>
          <cell r="E293">
            <v>3.7800000000000002</v>
          </cell>
        </row>
        <row r="294">
          <cell r="A294" t="str">
            <v>01.08.02.18</v>
          </cell>
          <cell r="B294" t="str">
            <v>MAMPARA DE ALUMINIO C/ CRISTAL TEMPLADO INCOLORO E=8mm  TIPO FIJO + PUERTA DE CRISTAL TEMPLADO INCOLORO E=10 mm , INC.ACCESORIOS, MP-18 ( 3.06m X 2.10m)</v>
          </cell>
          <cell r="C294" t="str">
            <v>m2</v>
          </cell>
          <cell r="D294">
            <v>6.4260000000000002</v>
          </cell>
          <cell r="E294">
            <v>6.4260000000000002</v>
          </cell>
        </row>
        <row r="295">
          <cell r="A295" t="str">
            <v>01.08.02.19</v>
          </cell>
          <cell r="B295" t="str">
            <v>MAMPARA DE ALUMINIO C/ CRISTAL TEMPLADO INCOLORO E=8mm  TIPO FIJO + PUERTA DE CRISTAL TEMPLADO INCOLORO E=10 mm , INC.ACCESORIOS, MP-19 ( 1.85m X 2.10m)</v>
          </cell>
          <cell r="C295" t="str">
            <v>m2</v>
          </cell>
          <cell r="D295">
            <v>3.8850000000000002</v>
          </cell>
          <cell r="E295">
            <v>3.8850000000000002</v>
          </cell>
        </row>
        <row r="296">
          <cell r="A296" t="str">
            <v>01.08.02.20</v>
          </cell>
          <cell r="B296" t="str">
            <v>MAMPARA DE ALUMINIO C/ CRISTAL TEMPLADO INCOLORO E=8mm  TIPO PROYECTANTE Y FIJO  , INC.ACCESORIOS, ME-01 ( VAR.X 3.30m)</v>
          </cell>
          <cell r="C296" t="str">
            <v>m2</v>
          </cell>
          <cell r="D296">
            <v>6.27</v>
          </cell>
          <cell r="E296">
            <v>6.27</v>
          </cell>
        </row>
        <row r="297">
          <cell r="A297" t="str">
            <v>01.08.02.21</v>
          </cell>
          <cell r="B297" t="str">
            <v>MAMPARA DE ALUMINIO C/ CRISTAL TEMPLADO INCOLORO E=8mm  TIPO PROYECTANTE Y FIJO  , INC.ACCESORIOS, ME-02 ( 6.30m X 3.30m)</v>
          </cell>
          <cell r="C297" t="str">
            <v>m2</v>
          </cell>
          <cell r="D297">
            <v>62.37</v>
          </cell>
          <cell r="E297">
            <v>62.37</v>
          </cell>
        </row>
        <row r="298">
          <cell r="A298" t="str">
            <v>01.08.02.22</v>
          </cell>
          <cell r="B298" t="str">
            <v>MAMPARA DE ALUMINIO C/ CRISTAL TEMPLADO INCOLORO E=8mm  TIPO PROYECTANTE Y FIJO  , INC.ACCESORIOS, ME-03 ( VAR . X 3.30m)</v>
          </cell>
          <cell r="C298" t="str">
            <v>m2</v>
          </cell>
          <cell r="D298">
            <v>39.929999999999993</v>
          </cell>
          <cell r="E298">
            <v>39.929999999999993</v>
          </cell>
        </row>
        <row r="299">
          <cell r="A299" t="str">
            <v>01.08.02.23</v>
          </cell>
          <cell r="B299" t="str">
            <v>MAMPARA DE ALUMINIO C/ CRISTAL TEMPLADO INCOLORO E=8mm  TIPO PROYECTANTE Y FIJO  , INC.ACCESORIOS, ME-04 ( VAR . X 3.30m)</v>
          </cell>
          <cell r="C299" t="str">
            <v>m2</v>
          </cell>
          <cell r="D299">
            <v>34.319999999999993</v>
          </cell>
          <cell r="E299">
            <v>34.319999999999993</v>
          </cell>
        </row>
        <row r="300">
          <cell r="A300" t="str">
            <v>01.08.02.24</v>
          </cell>
          <cell r="B300" t="str">
            <v>MAMPARA DE ALUMINIO C/ CRISTAL TEMPLADO INCOLORO E=8mm  TIPO PROYECTANTE Y FIJO  , INC.ACCESORIOS, ME-05 ( VAR . X 3.30m)</v>
          </cell>
          <cell r="C300" t="str">
            <v>m2</v>
          </cell>
          <cell r="D300">
            <v>65.306999999999988</v>
          </cell>
          <cell r="E300">
            <v>65.306999999999988</v>
          </cell>
        </row>
        <row r="301">
          <cell r="A301" t="str">
            <v>01.08.02.25</v>
          </cell>
          <cell r="B301" t="str">
            <v>MAMPARA DE ALUMINIO C/ CRISTAL TEMPLADO INCOLORO E=8mm  TIPO PROYECTANTE Y FIJO  , INC.ACCESORIOS, ME-06 ( 5.57 X 3.30m)</v>
          </cell>
          <cell r="C301" t="str">
            <v>m2</v>
          </cell>
          <cell r="D301">
            <v>18.381</v>
          </cell>
          <cell r="E301">
            <v>18.381</v>
          </cell>
        </row>
        <row r="302">
          <cell r="A302" t="str">
            <v>01.08.02.26</v>
          </cell>
          <cell r="B302" t="str">
            <v>MAMPARA DE ALUMINIO C/ CRISTAL TEMPLADO INCOLORO E=8mm  TIPO FIJO  , INC.ACCESORIOS, ME-07 ( 4.65 X 1.50m)</v>
          </cell>
          <cell r="C302" t="str">
            <v>m2</v>
          </cell>
          <cell r="D302">
            <v>6.9750000000000005</v>
          </cell>
          <cell r="E302">
            <v>6.9750000000000005</v>
          </cell>
        </row>
        <row r="303">
          <cell r="A303" t="str">
            <v>01.08.02.27</v>
          </cell>
          <cell r="B303" t="str">
            <v>MAMPARA DE ALUMINIO C/ CRISTAL TEMPLADO INCOLORO E=8mm  TIPO FIJO  , INC.ACCESORIOS, ME-08 ( VAR X 1.50m)</v>
          </cell>
          <cell r="C303" t="str">
            <v>m2</v>
          </cell>
          <cell r="D303">
            <v>17.850000000000001</v>
          </cell>
          <cell r="E303">
            <v>17.850000000000001</v>
          </cell>
        </row>
        <row r="304">
          <cell r="A304" t="str">
            <v>01.08.02.28</v>
          </cell>
          <cell r="B304" t="str">
            <v>MAMPARA DE ALUMINIO C/ CRISTAL TEMPLADO INCOLORO E=8mm  TIPO FIJO  , INC.ACCESORIOS, ME-09 ( VAR X 1.50m)</v>
          </cell>
          <cell r="C304" t="str">
            <v>m2</v>
          </cell>
          <cell r="D304">
            <v>7.7249999999999996</v>
          </cell>
          <cell r="E304">
            <v>7.7249999999999996</v>
          </cell>
        </row>
        <row r="305">
          <cell r="A305" t="str">
            <v>01.08.02.29</v>
          </cell>
          <cell r="B305" t="str">
            <v>MAMPARA DE ALUMINIO C/ CRISTAL TEMPLADO INCOLORO E=8mm  TIPO FIJO  , INC.ACCESORIOS, ME-10 ( VAR X 1.50m)</v>
          </cell>
          <cell r="C305" t="str">
            <v>m2</v>
          </cell>
          <cell r="D305">
            <v>6.2999999999999989</v>
          </cell>
          <cell r="E305">
            <v>6.2999999999999989</v>
          </cell>
        </row>
        <row r="306">
          <cell r="A306" t="str">
            <v>01.08.02.30</v>
          </cell>
          <cell r="B306" t="str">
            <v>MAMPARA DE ALUMINIO C/ CRISTAL TEMPLADO INCOLORO E=8mm  TIPO FIJO  , INC.ACCESORIOS, ME-11 ( 2.24m X 1.50m)</v>
          </cell>
          <cell r="C306" t="str">
            <v>m2</v>
          </cell>
          <cell r="D306">
            <v>3.3449999999999998</v>
          </cell>
          <cell r="E306">
            <v>3.3449999999999998</v>
          </cell>
        </row>
        <row r="307">
          <cell r="A307" t="str">
            <v>01.08.03</v>
          </cell>
          <cell r="B307" t="str">
            <v xml:space="preserve">      PUERTA METALICA</v>
          </cell>
          <cell r="C307">
            <v>0</v>
          </cell>
          <cell r="D307">
            <v>0</v>
          </cell>
          <cell r="E307">
            <v>0</v>
          </cell>
        </row>
        <row r="308">
          <cell r="A308" t="str">
            <v>01.08.03.01</v>
          </cell>
          <cell r="B308" t="str">
            <v>PUERTA CORTAFUEGO DE ACERO GALVANIZADO , MARCO METALICO CALIBRE 18"  + REJILLA DE ACERO GALVANIZADO  DE 12" X 12" ,  RF 45 MIN, PCF-01' ( 0.90m X 2.10 m)</v>
          </cell>
          <cell r="C308" t="str">
            <v>und</v>
          </cell>
          <cell r="D308">
            <v>6</v>
          </cell>
          <cell r="E308">
            <v>6</v>
          </cell>
        </row>
        <row r="309">
          <cell r="A309" t="str">
            <v>01.08.03.02</v>
          </cell>
          <cell r="B309" t="str">
            <v>PUERTA CORTAFUEGO DE ACERO GALVANIZADO , MARCO METALICO CALIBRE 18" ,  RF 45 MIN, PCF-02 ( 1.00m X 2.10 m)</v>
          </cell>
          <cell r="C309" t="str">
            <v>und</v>
          </cell>
          <cell r="D309">
            <v>11</v>
          </cell>
          <cell r="E309">
            <v>11</v>
          </cell>
        </row>
        <row r="310">
          <cell r="A310" t="str">
            <v>01.08.03.03</v>
          </cell>
          <cell r="B310" t="str">
            <v>PUERTA CORTAFUEGO DE ACERO GALVANIZADO , MARCO METALICO CALIBRE 18" + REJILLA DE ACERO GALVANIZADO DE 12" X 12", RF 90 MIN, PCF-02' ( 1.00m X 2.10 m)</v>
          </cell>
          <cell r="C310" t="str">
            <v>und</v>
          </cell>
          <cell r="D310">
            <v>18</v>
          </cell>
          <cell r="E310">
            <v>18</v>
          </cell>
        </row>
        <row r="311">
          <cell r="A311" t="str">
            <v>01.08.03.04</v>
          </cell>
          <cell r="B311" t="str">
            <v>PUERTA CORTAFUEGO DE ACERO GALVANIZADO , MARCO METALICO CALIBRE 18" ,  RF 90 MIN, PCF-02'' ( 1.00m X 2.10 m)</v>
          </cell>
          <cell r="C311" t="str">
            <v>und</v>
          </cell>
          <cell r="D311">
            <v>5</v>
          </cell>
          <cell r="E311">
            <v>5</v>
          </cell>
        </row>
        <row r="312">
          <cell r="A312" t="str">
            <v>01.08.03.05</v>
          </cell>
          <cell r="B312" t="str">
            <v>PUERTA CORTAFUEGO DE ACERO GALVANIZADO , MARCO METALICO CALIBRE 18" ,  RF 90 MIN, PCF-03 ( 1.20m X 2.10 m)</v>
          </cell>
          <cell r="C312" t="str">
            <v>und</v>
          </cell>
          <cell r="D312">
            <v>4</v>
          </cell>
          <cell r="E312">
            <v>4</v>
          </cell>
        </row>
        <row r="313">
          <cell r="A313" t="str">
            <v>01.08.03.06</v>
          </cell>
          <cell r="B313" t="str">
            <v>PUERTA CORTAFUEGO DE ACERO GALVANIZADO , MARCO METALICO CALIBRE 18" + VISOR DE VIDRIO INCOLORO RESISTENTE AL FUEGO ,  RF 45 MIN, PCF-04 ( 1.20m X 2.10 m)</v>
          </cell>
          <cell r="C313" t="str">
            <v>und</v>
          </cell>
          <cell r="D313">
            <v>6</v>
          </cell>
          <cell r="E313">
            <v>6</v>
          </cell>
        </row>
        <row r="314">
          <cell r="A314" t="str">
            <v>01.08.03.07</v>
          </cell>
          <cell r="B314" t="str">
            <v>PUERTA CORTAFUEGO DE ACERO GALVANIZADO , MARCO METALICO CALIBRE 18" + PLANCHA DE ACERO INOX. 1/32" + VISOR DE VIDRIO INCOLOR RESISTENTE AL FUEGO , RF 45 MIN, PCF-05 ( 1.80m X 2.10 m)</v>
          </cell>
          <cell r="C314" t="str">
            <v>und</v>
          </cell>
          <cell r="D314">
            <v>4</v>
          </cell>
          <cell r="E314">
            <v>4</v>
          </cell>
        </row>
        <row r="315">
          <cell r="A315" t="str">
            <v>01.08.03.08</v>
          </cell>
          <cell r="B315" t="str">
            <v>PUERTA CORTAFUEGO DE ACERO GALVANIZADO , MARCO METALICO CALIBRE 18" , RF 45 MIN, PCF-06 ( 2.40m X 2.10 m)</v>
          </cell>
          <cell r="C315" t="str">
            <v>und</v>
          </cell>
          <cell r="D315">
            <v>1</v>
          </cell>
          <cell r="E315">
            <v>1</v>
          </cell>
        </row>
        <row r="316">
          <cell r="A316" t="str">
            <v>01.08.03.09</v>
          </cell>
          <cell r="B316" t="str">
            <v>PUERTA CORTAFUEGO DE ACERO GALVANIZADO , MARCO METALICO CALIBRE 18" + REJILLA DE ACERO GALVANIZADO DE 24" X 12" , RF 45 MIN, PCF-07 ( 2.00m X 2.10 m)</v>
          </cell>
          <cell r="C316" t="str">
            <v>und</v>
          </cell>
          <cell r="D316">
            <v>2</v>
          </cell>
          <cell r="E316">
            <v>2</v>
          </cell>
        </row>
        <row r="317">
          <cell r="A317" t="str">
            <v>01.08.03.10</v>
          </cell>
          <cell r="B317" t="str">
            <v>PUERTA CORTAFUEGO DE ACERO GALVANIZADO , MARCO METALICO CALIBRE 18" + REJILLA DE ACERO GALVANIZADO DE 24" X 12" , RF 45 MIN, PCF-08 ( 2.40m X 2.40 m)</v>
          </cell>
          <cell r="C317" t="str">
            <v>und</v>
          </cell>
          <cell r="D317">
            <v>1</v>
          </cell>
          <cell r="E317">
            <v>1</v>
          </cell>
        </row>
        <row r="318">
          <cell r="A318" t="str">
            <v>01.08.03.11</v>
          </cell>
          <cell r="B318" t="str">
            <v>PUERTA CORTAFUEGO DE ACERO GALVANIZADO , MARCO METALICO CALIBRE 18" + REJILLA DE ACERO GALVANIZADO DE 24" X 12" , RF 90 MIN, PCF-08' ( 2.40m X 2.40 m)</v>
          </cell>
          <cell r="C318" t="str">
            <v>und</v>
          </cell>
          <cell r="D318">
            <v>1</v>
          </cell>
          <cell r="E318">
            <v>1</v>
          </cell>
        </row>
        <row r="319">
          <cell r="A319" t="str">
            <v>01.08.03.12</v>
          </cell>
          <cell r="B319" t="str">
            <v>PUERTA CORTAFUEGO DE ACERO GALVANIZADO , MARCO METALICO CALIBRE 18" + REJILLA DE ACERO GALVANIZADO DE 12" X 12" , RF 90 MIN, PCF-09 ( 0.60m X 2.10 m)</v>
          </cell>
          <cell r="C319" t="str">
            <v>und</v>
          </cell>
          <cell r="D319">
            <v>43</v>
          </cell>
          <cell r="E319">
            <v>43</v>
          </cell>
        </row>
        <row r="320">
          <cell r="A320" t="str">
            <v>01.08.03.13</v>
          </cell>
          <cell r="B320" t="str">
            <v>PUERTA DE ACERO INOX. CORREDIZA HERMETICA C/ MIRILLA DE CRISTAL TEMPLADO RF 120 MIN, PP-1 ( 1.60m X 2.10 m)</v>
          </cell>
          <cell r="C320" t="str">
            <v>und</v>
          </cell>
          <cell r="D320">
            <v>1</v>
          </cell>
          <cell r="E320">
            <v>1</v>
          </cell>
        </row>
        <row r="321">
          <cell r="A321" t="str">
            <v>01.08.03.14</v>
          </cell>
          <cell r="B321" t="str">
            <v>PUERTA REVESTIDA PARA CONSERVACION , PF-1 ( 1.20 m X 2.10m )</v>
          </cell>
          <cell r="C321" t="str">
            <v>und</v>
          </cell>
          <cell r="D321">
            <v>6</v>
          </cell>
          <cell r="E321">
            <v>6</v>
          </cell>
        </row>
        <row r="322">
          <cell r="A322" t="str">
            <v>01.08.04</v>
          </cell>
          <cell r="B322" t="str">
            <v xml:space="preserve">      PUERTA DE FIERRO Y MALLA </v>
          </cell>
          <cell r="C322">
            <v>0</v>
          </cell>
          <cell r="D322">
            <v>0</v>
          </cell>
          <cell r="E322">
            <v>0</v>
          </cell>
        </row>
        <row r="323">
          <cell r="A323" t="str">
            <v>01.08.04.01</v>
          </cell>
          <cell r="B323" t="str">
            <v xml:space="preserve">      PUERTA DE REJA METALICA</v>
          </cell>
          <cell r="C323">
            <v>0</v>
          </cell>
          <cell r="D323">
            <v>0</v>
          </cell>
          <cell r="E323">
            <v>0</v>
          </cell>
        </row>
        <row r="324">
          <cell r="A324" t="str">
            <v>01.08.04.01.01</v>
          </cell>
          <cell r="B324" t="str">
            <v>PUERTA DE MALLA TRENZADA DE ALAMBRE GALVANIZADO DE 2"  CALIBRE 12, ( 2 HOJAS ), MARCO DE Fe + PLANCHA DE FIERRO E=5/8", PR-1 (2.00m X 2.60m)</v>
          </cell>
          <cell r="C324" t="str">
            <v>und</v>
          </cell>
          <cell r="D324">
            <v>2</v>
          </cell>
          <cell r="E324">
            <v>2</v>
          </cell>
        </row>
        <row r="325">
          <cell r="A325" t="str">
            <v>01.08.04.01.02</v>
          </cell>
          <cell r="B325" t="str">
            <v>PUERTA DE MALLA TRENZADA DE ALAMBRE GALVANIZADO DE 2" CALIBRE 12, ( 1 HOJA ), MARCO DE Fe + PLANCHA DE FIERRO E=5/8", PR-1' (1.80m X 2.60m)</v>
          </cell>
          <cell r="C325" t="str">
            <v>und</v>
          </cell>
          <cell r="D325">
            <v>6</v>
          </cell>
          <cell r="E325">
            <v>6</v>
          </cell>
        </row>
        <row r="326">
          <cell r="A326" t="str">
            <v>01.08.04.01.03</v>
          </cell>
          <cell r="B326" t="str">
            <v>PUERTA DE MALLA TRENZADA DE ALAMBRE GALVANIZADO 2" CALIBRE 12 ( 2 HOJAS ) , MARCO DE Fe , PLANCHAS DE FIERRO E=5/8" , PR-1" ( 1.80m X 2.60m )</v>
          </cell>
          <cell r="C326" t="str">
            <v>und</v>
          </cell>
          <cell r="D326">
            <v>1</v>
          </cell>
          <cell r="E326">
            <v>1</v>
          </cell>
        </row>
        <row r="327">
          <cell r="A327" t="str">
            <v>01.08.04.01.04</v>
          </cell>
          <cell r="B327" t="str">
            <v>PUERTA DE MALLA TRENZADA DE ALAMBRE GALVANIZADO DE 2" CALIBRE 12, ( 1 HOJA ), MARCO DE Fe + PLANCHA DE FIERRO E=5/8", PR-2 (1.00m X 2.10m)</v>
          </cell>
          <cell r="C327" t="str">
            <v>und</v>
          </cell>
          <cell r="D327">
            <v>2</v>
          </cell>
          <cell r="E327">
            <v>2</v>
          </cell>
        </row>
        <row r="328">
          <cell r="A328" t="str">
            <v>01.08.04.01.05</v>
          </cell>
          <cell r="B328" t="str">
            <v>PUERTA DE MALLA TRENZADA DE ALAMBRE GALVANIZADO DE 2" CALIBRE 12, ( 1 HOJA ), MARCO DE Fe + PLANCHA DE FIERRO E=5/8", PR-2a (0.80m X 2.10m)</v>
          </cell>
          <cell r="C328" t="str">
            <v>und</v>
          </cell>
          <cell r="D328">
            <v>1</v>
          </cell>
          <cell r="E328">
            <v>1</v>
          </cell>
        </row>
        <row r="329">
          <cell r="A329" t="str">
            <v>01.08.04.01.06</v>
          </cell>
          <cell r="B329" t="str">
            <v>PUERTA METALICA 2 HOJAS + TUBOS DE Fe 2" x 2" x 3/16" + PLATINAS DE Fe , PR-3 (6.00m X 2.85m)</v>
          </cell>
          <cell r="C329" t="str">
            <v>und</v>
          </cell>
          <cell r="D329">
            <v>3</v>
          </cell>
          <cell r="E329">
            <v>3</v>
          </cell>
        </row>
        <row r="330">
          <cell r="A330" t="str">
            <v>01.08.04.01.07</v>
          </cell>
          <cell r="B330" t="str">
            <v>PUERTA METALICA 2 HOJAS + TUBOS DE Fe 2" x 2" x 3/16" + PLATINAS DE Fe , PR-3´ (6.00m X 2.70m)</v>
          </cell>
          <cell r="C330" t="str">
            <v>und</v>
          </cell>
          <cell r="D330">
            <v>1</v>
          </cell>
          <cell r="E330">
            <v>1</v>
          </cell>
        </row>
        <row r="331">
          <cell r="A331" t="str">
            <v>01.08.04.01.08</v>
          </cell>
          <cell r="B331" t="str">
            <v>PUERTA METALICA 1 HOJA + TUBOS DE Fe 2" x 2" x 3/16" + PLATINAS DE Fe , PR-4 (1.70m X 2.70m)</v>
          </cell>
          <cell r="C331" t="str">
            <v>und</v>
          </cell>
          <cell r="D331">
            <v>1</v>
          </cell>
          <cell r="E331">
            <v>1</v>
          </cell>
        </row>
        <row r="332">
          <cell r="A332" t="str">
            <v>01.08.04.01.09</v>
          </cell>
          <cell r="B332" t="str">
            <v>PUERTA METALICA 1 HOJA + TUBOS DE Fe 2" x 2" x 3/16" + PLATINAS DE Fe , PR-5 (1.80m X 2.70m)</v>
          </cell>
          <cell r="C332" t="str">
            <v>und</v>
          </cell>
          <cell r="D332">
            <v>1</v>
          </cell>
          <cell r="E332">
            <v>1</v>
          </cell>
        </row>
        <row r="333">
          <cell r="A333" t="str">
            <v>01.08.04.01.10</v>
          </cell>
          <cell r="B333" t="str">
            <v>PUERTA METALICA 1 HOJA + TUBOS DE Fe 2" x 2" x 3/16" + PLATINAS DE Fe , PR-6 (2.35m X 2.70m)</v>
          </cell>
          <cell r="C333" t="str">
            <v>und</v>
          </cell>
          <cell r="D333">
            <v>1</v>
          </cell>
          <cell r="E333">
            <v>1</v>
          </cell>
        </row>
        <row r="334">
          <cell r="A334" t="str">
            <v>01.08.04.01.11</v>
          </cell>
          <cell r="B334" t="str">
            <v>PUERTA METALICA 1 HOJA + TUBOS DE Fe 2" x 2" x 3/16" + PLATINAS DE Fe , PR-7 (2.50m X 2.70m)</v>
          </cell>
          <cell r="C334" t="str">
            <v>und</v>
          </cell>
          <cell r="D334">
            <v>1</v>
          </cell>
          <cell r="E334">
            <v>1</v>
          </cell>
        </row>
        <row r="335">
          <cell r="A335" t="str">
            <v>01.08.04.01.12</v>
          </cell>
          <cell r="B335" t="str">
            <v>PUERTA METALICA 1 HOJA + TUBOS DE Fe 2" x 2" x 3/16" + PLATINAS DE Fe , PR-7a (1.55m X 2.70m)</v>
          </cell>
          <cell r="C335" t="str">
            <v>und</v>
          </cell>
          <cell r="D335">
            <v>1</v>
          </cell>
          <cell r="E335">
            <v>1</v>
          </cell>
        </row>
        <row r="336">
          <cell r="A336" t="str">
            <v>01.08.04.01.13</v>
          </cell>
          <cell r="B336" t="str">
            <v>PUERTA METALICA 1 HOJA + TUBOS DE Fe 2" x 2" x 3/16" + PLATINAS DE Fe , PR-8 (1.20m X 2.70m)</v>
          </cell>
          <cell r="C336" t="str">
            <v>und</v>
          </cell>
          <cell r="D336">
            <v>1</v>
          </cell>
          <cell r="E336">
            <v>1</v>
          </cell>
        </row>
        <row r="337">
          <cell r="A337" t="str">
            <v>01.08.04.01.14</v>
          </cell>
          <cell r="B337" t="str">
            <v>PUERTA METALICA 1 HOJA + TUBOS DE Fe 2" x 2" x 3/16" + PLATINAS DE Fe , PR-9 (1.80m X 2.70m)</v>
          </cell>
          <cell r="C337" t="str">
            <v>und</v>
          </cell>
          <cell r="D337">
            <v>2</v>
          </cell>
          <cell r="E337">
            <v>2</v>
          </cell>
        </row>
        <row r="338">
          <cell r="A338" t="str">
            <v>01.08.04.01.15</v>
          </cell>
          <cell r="B338" t="str">
            <v>PUERTA DE MALLA TRENZADA DE ALAMBRE GALVANIZADO 2" CALIBRE 12( 2 HOJAS ) , MARCO DE Fe , PLANCHAS DE FIERRO E=5/8" , PR-10 ( 1.50m X 2.60m )</v>
          </cell>
          <cell r="C338" t="str">
            <v>und</v>
          </cell>
          <cell r="D338">
            <v>2</v>
          </cell>
          <cell r="E338">
            <v>2</v>
          </cell>
        </row>
        <row r="339">
          <cell r="A339" t="str">
            <v>01.08.04.01.16</v>
          </cell>
          <cell r="B339" t="str">
            <v>PUERTA DE MALLA TRENZADA DE ALAMBRE GALVANIZADO 2" CALIBRE 12( 2 HOJAS ) , MARCO DE Fe,R-1 ( 1.92 X 2.60m )</v>
          </cell>
          <cell r="C339" t="str">
            <v>und</v>
          </cell>
          <cell r="D339">
            <v>1</v>
          </cell>
          <cell r="E339">
            <v>1</v>
          </cell>
        </row>
        <row r="340">
          <cell r="A340" t="str">
            <v>01.08.05</v>
          </cell>
          <cell r="B340" t="str">
            <v>VENTANAS METALICAS</v>
          </cell>
          <cell r="C340">
            <v>0</v>
          </cell>
          <cell r="D340">
            <v>0</v>
          </cell>
          <cell r="E340" t="str">
            <v xml:space="preserve"> </v>
          </cell>
        </row>
        <row r="341">
          <cell r="A341" t="str">
            <v>01.08.05.01</v>
          </cell>
          <cell r="B341" t="str">
            <v>VENTANA METALICA TIPO PERSIANA + PLATINA DE 1 1/2" X 3/16" , INC. ACCESORIOS , R-1 ( 1.50m X 0.35m)</v>
          </cell>
          <cell r="C341" t="str">
            <v>und</v>
          </cell>
          <cell r="D341">
            <v>1</v>
          </cell>
          <cell r="E341">
            <v>1</v>
          </cell>
        </row>
        <row r="342">
          <cell r="A342" t="str">
            <v>01.08.06</v>
          </cell>
          <cell r="B342" t="str">
            <v xml:space="preserve">      BARANDAS METALICAS</v>
          </cell>
          <cell r="C342">
            <v>0</v>
          </cell>
          <cell r="D342">
            <v>0</v>
          </cell>
          <cell r="E342" t="str">
            <v xml:space="preserve"> </v>
          </cell>
        </row>
        <row r="343">
          <cell r="A343" t="str">
            <v>01.08.06.01</v>
          </cell>
          <cell r="B343" t="str">
            <v>BARANDA METALICA DE FE. Ø 1 1/2" y Ø 1" , E= 3/16" EN RAMPA, VEREDA Y ESCALERA H = 0.90 M , PINTADO CON ANTICORROSIVO Y ESMALTE</v>
          </cell>
          <cell r="C343" t="str">
            <v>m</v>
          </cell>
          <cell r="D343">
            <v>361.64000000000004</v>
          </cell>
          <cell r="E343">
            <v>361.64000000000004</v>
          </cell>
        </row>
        <row r="344">
          <cell r="A344" t="str">
            <v>01.08.06.02</v>
          </cell>
          <cell r="B344" t="str">
            <v>BARANDA METALICA DE FE. Ø 2" Y Ø 1" EN EXTERIORES,  E=3/16"  H=0.90m, PINTADO CON ANTICORROSIVO Y ESMALTE</v>
          </cell>
          <cell r="C344" t="str">
            <v>m</v>
          </cell>
          <cell r="D344">
            <v>232.53</v>
          </cell>
          <cell r="E344">
            <v>232.53</v>
          </cell>
        </row>
        <row r="345">
          <cell r="A345" t="str">
            <v>01.08.07</v>
          </cell>
          <cell r="B345" t="str">
            <v xml:space="preserve">      PASAMANOS AISLADOS</v>
          </cell>
          <cell r="C345">
            <v>0</v>
          </cell>
          <cell r="D345">
            <v>0</v>
          </cell>
          <cell r="E345" t="str">
            <v xml:space="preserve"> </v>
          </cell>
        </row>
        <row r="346">
          <cell r="A346" t="str">
            <v>01.08.07.01</v>
          </cell>
          <cell r="B346" t="str">
            <v xml:space="preserve">         PASAMANOS DE TUBO DE Fe Ø 1 1/2" e=3/16" EN EXTERIORES ( RAMPA), C/ PINTURA ANTICORROSIVA Y ESMALTE</v>
          </cell>
          <cell r="C346" t="str">
            <v>m</v>
          </cell>
          <cell r="D346">
            <v>29.05</v>
          </cell>
          <cell r="E346">
            <v>29.05</v>
          </cell>
        </row>
        <row r="347">
          <cell r="A347" t="str">
            <v>01.08.07.02</v>
          </cell>
          <cell r="B347" t="str">
            <v xml:space="preserve">         PASAMANOS DE TUBO DE Fe Ø 2" , e=3/16" EN ESCALERA ,C/ PINTURA ANTICORROSIVA Y ESMALTE</v>
          </cell>
          <cell r="C347" t="str">
            <v>m</v>
          </cell>
          <cell r="D347">
            <v>11.8</v>
          </cell>
          <cell r="E347">
            <v>11.8</v>
          </cell>
        </row>
        <row r="348">
          <cell r="A348" t="str">
            <v>01.08.07.03</v>
          </cell>
          <cell r="B348" t="str">
            <v xml:space="preserve">         BARRA DE APOYO PARA DISCAPACITADOS EN INODORO</v>
          </cell>
          <cell r="C348" t="str">
            <v>und</v>
          </cell>
          <cell r="D348">
            <v>10</v>
          </cell>
          <cell r="E348">
            <v>10</v>
          </cell>
        </row>
        <row r="349">
          <cell r="A349" t="str">
            <v>01.08.07.04</v>
          </cell>
          <cell r="B349" t="str">
            <v xml:space="preserve">         BARRA DE APOYO PARA DISCAPACITADOS EN URINARIO</v>
          </cell>
          <cell r="C349" t="str">
            <v>und</v>
          </cell>
          <cell r="D349">
            <v>4</v>
          </cell>
          <cell r="E349">
            <v>4</v>
          </cell>
        </row>
        <row r="350">
          <cell r="A350" t="str">
            <v>01.08.07.05</v>
          </cell>
          <cell r="B350" t="str">
            <v xml:space="preserve">         BARRA DE APOYO PARA DISCAPACITADOS EN LAVAMANOS</v>
          </cell>
          <cell r="C350" t="str">
            <v>und</v>
          </cell>
          <cell r="D350">
            <v>10</v>
          </cell>
          <cell r="E350">
            <v>10</v>
          </cell>
        </row>
        <row r="351">
          <cell r="A351" t="str">
            <v>01.08.08</v>
          </cell>
          <cell r="B351" t="str">
            <v>CERCOS DE FIERRO</v>
          </cell>
          <cell r="C351">
            <v>0</v>
          </cell>
          <cell r="D351">
            <v>0</v>
          </cell>
          <cell r="E351">
            <v>0</v>
          </cell>
        </row>
        <row r="352">
          <cell r="A352" t="str">
            <v>01.08.08.01</v>
          </cell>
          <cell r="B352" t="str">
            <v>CERCO METALICO CON TUBO DE Fe DE  4"x4"x1/8 y 2"x2"x1/8" @3.00m CON REJA METALICA DE PLATINA DE Fe 4"x1/4" y 2"x1/4" , ACABADO CON DOBLE CAPA DE ZINCROMATO Y PINTURA ESMALTE ANTICORROSIVA</v>
          </cell>
          <cell r="C352" t="str">
            <v>m</v>
          </cell>
          <cell r="D352">
            <v>145.91999999999999</v>
          </cell>
          <cell r="E352">
            <v>145.91999999999999</v>
          </cell>
        </row>
        <row r="353">
          <cell r="A353" t="str">
            <v>01.08.09</v>
          </cell>
          <cell r="B353" t="str">
            <v xml:space="preserve">      ELEMENTOS METALICOS ESPECIALES</v>
          </cell>
          <cell r="C353">
            <v>0</v>
          </cell>
          <cell r="D353">
            <v>0</v>
          </cell>
          <cell r="E353">
            <v>0</v>
          </cell>
        </row>
        <row r="354">
          <cell r="A354" t="str">
            <v>01.08.09.01</v>
          </cell>
          <cell r="B354" t="str">
            <v xml:space="preserve">         ESCALERA TIPO GATO Fe 2" CON PROTECTOR DE CAIDA , ANCHO =0.60 m , h=5.25m ,PINTADO CON ANTICORROSIVA Y ESMALTE</v>
          </cell>
          <cell r="C354" t="str">
            <v>m</v>
          </cell>
          <cell r="D354">
            <v>89.55</v>
          </cell>
          <cell r="E354">
            <v>89.55</v>
          </cell>
        </row>
        <row r="355">
          <cell r="A355" t="str">
            <v>01.08.09.02</v>
          </cell>
          <cell r="B355" t="str">
            <v xml:space="preserve">         ESCALERA TIPO GATO Fe 1 1/2" , ANCHO =0.50 m  , h=2.25m ,PINTADO CON ANTICORROSIVA Y ESMALTE</v>
          </cell>
          <cell r="C355" t="str">
            <v>m</v>
          </cell>
          <cell r="D355">
            <v>9</v>
          </cell>
          <cell r="E355">
            <v>9</v>
          </cell>
        </row>
        <row r="356">
          <cell r="A356" t="str">
            <v>01.08.09.03</v>
          </cell>
          <cell r="B356" t="str">
            <v xml:space="preserve">         CANALETA METALICA PARA AGUAS PLUVIALES</v>
          </cell>
          <cell r="C356" t="str">
            <v>m</v>
          </cell>
          <cell r="D356">
            <v>918.23299999999983</v>
          </cell>
          <cell r="E356">
            <v>918.23299999999983</v>
          </cell>
        </row>
        <row r="357">
          <cell r="A357" t="str">
            <v>01.08.09.04</v>
          </cell>
          <cell r="B357" t="str">
            <v xml:space="preserve">         REJILLA METALICA PARA CANALETA PLUVIAL </v>
          </cell>
          <cell r="C357" t="str">
            <v>m</v>
          </cell>
          <cell r="D357">
            <v>1753.6999999999994</v>
          </cell>
          <cell r="E357">
            <v>1753.6999999999994</v>
          </cell>
        </row>
        <row r="358">
          <cell r="A358" t="str">
            <v>01.08.09.05</v>
          </cell>
          <cell r="B358" t="str">
            <v xml:space="preserve">         ASTA DE BANDERA TIPO I</v>
          </cell>
          <cell r="C358" t="str">
            <v>und</v>
          </cell>
          <cell r="D358">
            <v>1</v>
          </cell>
          <cell r="E358">
            <v>1</v>
          </cell>
        </row>
        <row r="359">
          <cell r="A359" t="str">
            <v>01.08.09.06</v>
          </cell>
          <cell r="B359" t="str">
            <v xml:space="preserve">         ASTA DE BANDERA TIPO II</v>
          </cell>
          <cell r="C359" t="str">
            <v>und</v>
          </cell>
          <cell r="D359">
            <v>2</v>
          </cell>
          <cell r="E359">
            <v>2</v>
          </cell>
        </row>
        <row r="360">
          <cell r="A360" t="str">
            <v>01.09</v>
          </cell>
          <cell r="B360" t="str">
            <v>CERRAJERIA</v>
          </cell>
          <cell r="C360">
            <v>0</v>
          </cell>
          <cell r="D360">
            <v>0</v>
          </cell>
          <cell r="E360">
            <v>0</v>
          </cell>
        </row>
        <row r="361">
          <cell r="A361" t="str">
            <v>01.09.01</v>
          </cell>
          <cell r="B361" t="str">
            <v>CERRADURAS</v>
          </cell>
          <cell r="C361">
            <v>0</v>
          </cell>
          <cell r="D361">
            <v>0</v>
          </cell>
          <cell r="E361">
            <v>0</v>
          </cell>
        </row>
        <row r="362">
          <cell r="A362" t="str">
            <v>01.09.01.01</v>
          </cell>
          <cell r="B362" t="str">
            <v xml:space="preserve">         CERRADURAS TIPO 1</v>
          </cell>
          <cell r="C362" t="str">
            <v>pza</v>
          </cell>
          <cell r="D362" t="e">
            <v>#N/A</v>
          </cell>
          <cell r="E362" t="e">
            <v>#N/A</v>
          </cell>
        </row>
        <row r="363">
          <cell r="A363" t="str">
            <v>01.09.01.02</v>
          </cell>
          <cell r="B363" t="str">
            <v xml:space="preserve">         CERRADURAS TIPO 2</v>
          </cell>
          <cell r="C363" t="str">
            <v>pza</v>
          </cell>
          <cell r="D363">
            <v>9</v>
          </cell>
          <cell r="E363">
            <v>9</v>
          </cell>
        </row>
        <row r="364">
          <cell r="A364" t="str">
            <v>01.09.01.03</v>
          </cell>
          <cell r="B364" t="str">
            <v xml:space="preserve">         CERRADURAS TIPO 4</v>
          </cell>
          <cell r="C364" t="str">
            <v>pza</v>
          </cell>
          <cell r="D364">
            <v>118</v>
          </cell>
          <cell r="E364">
            <v>118</v>
          </cell>
        </row>
        <row r="365">
          <cell r="A365" t="str">
            <v>01.09.01.04</v>
          </cell>
          <cell r="B365" t="str">
            <v xml:space="preserve">         CERRADURAS TIPO 4A</v>
          </cell>
          <cell r="C365" t="str">
            <v>pza</v>
          </cell>
          <cell r="D365">
            <v>1</v>
          </cell>
          <cell r="E365">
            <v>1</v>
          </cell>
        </row>
        <row r="366">
          <cell r="A366" t="str">
            <v>01.09.01.05</v>
          </cell>
          <cell r="B366" t="str">
            <v xml:space="preserve">         CERRADURAS TIPO 4B</v>
          </cell>
          <cell r="C366" t="str">
            <v>pza</v>
          </cell>
          <cell r="D366">
            <v>13</v>
          </cell>
          <cell r="E366">
            <v>13</v>
          </cell>
        </row>
        <row r="367">
          <cell r="A367" t="str">
            <v>01.09.01.06</v>
          </cell>
          <cell r="B367" t="str">
            <v xml:space="preserve">         CERRADURAS TIPO 5</v>
          </cell>
          <cell r="C367" t="str">
            <v>pza</v>
          </cell>
          <cell r="D367">
            <v>17</v>
          </cell>
          <cell r="E367">
            <v>17</v>
          </cell>
        </row>
        <row r="368">
          <cell r="A368" t="str">
            <v>01.09.01.07</v>
          </cell>
          <cell r="B368" t="str">
            <v xml:space="preserve">         CERRADURAS TIPO 5A</v>
          </cell>
          <cell r="C368" t="str">
            <v>pza</v>
          </cell>
          <cell r="D368">
            <v>17</v>
          </cell>
          <cell r="E368">
            <v>17</v>
          </cell>
        </row>
        <row r="369">
          <cell r="A369" t="str">
            <v>01.09.01.08</v>
          </cell>
          <cell r="B369" t="str">
            <v xml:space="preserve">         CERRADURAS TIPO 24</v>
          </cell>
          <cell r="C369" t="str">
            <v>pza</v>
          </cell>
          <cell r="D369">
            <v>3</v>
          </cell>
          <cell r="E369">
            <v>3</v>
          </cell>
        </row>
        <row r="370">
          <cell r="A370" t="str">
            <v>01.09.01.09</v>
          </cell>
          <cell r="B370" t="str">
            <v xml:space="preserve">         CERRADURAS TIPO 29</v>
          </cell>
          <cell r="C370" t="str">
            <v>pza</v>
          </cell>
          <cell r="D370">
            <v>112</v>
          </cell>
          <cell r="E370">
            <v>112</v>
          </cell>
        </row>
        <row r="371">
          <cell r="A371" t="str">
            <v>01.09.01.10</v>
          </cell>
          <cell r="B371" t="str">
            <v xml:space="preserve">         CERRADURAS TIPO 33</v>
          </cell>
          <cell r="C371" t="str">
            <v>pza</v>
          </cell>
          <cell r="D371">
            <v>7</v>
          </cell>
          <cell r="E371">
            <v>7</v>
          </cell>
        </row>
        <row r="372">
          <cell r="A372" t="str">
            <v>01.09.01.11</v>
          </cell>
          <cell r="B372" t="str">
            <v xml:space="preserve">         CERRADURAS TIPO A</v>
          </cell>
          <cell r="C372" t="str">
            <v>pza</v>
          </cell>
          <cell r="D372">
            <v>85</v>
          </cell>
          <cell r="E372">
            <v>85</v>
          </cell>
        </row>
        <row r="373">
          <cell r="A373" t="str">
            <v>01.10</v>
          </cell>
          <cell r="B373" t="str">
            <v xml:space="preserve">   VIDRIOS, CRISTALES Y SIMILARES</v>
          </cell>
          <cell r="C373">
            <v>0</v>
          </cell>
          <cell r="D373" t="str">
            <v xml:space="preserve">  </v>
          </cell>
          <cell r="E373" t="str">
            <v xml:space="preserve"> </v>
          </cell>
        </row>
        <row r="374">
          <cell r="A374" t="str">
            <v>01.10.01</v>
          </cell>
          <cell r="B374" t="str">
            <v xml:space="preserve">      ESPEJOS</v>
          </cell>
          <cell r="C374">
            <v>0</v>
          </cell>
          <cell r="D374">
            <v>0</v>
          </cell>
          <cell r="E374">
            <v>0</v>
          </cell>
        </row>
        <row r="375">
          <cell r="A375" t="str">
            <v>01.10.01.01</v>
          </cell>
          <cell r="B375" t="str">
            <v>ESPEJO BISELADO, INCLINADO, ADOSADO C/ MARCO EN PERFIL DE ALUMINIO e=6mm, A=0.60m H=0.90m</v>
          </cell>
          <cell r="C375" t="str">
            <v>und</v>
          </cell>
          <cell r="D375">
            <v>18</v>
          </cell>
          <cell r="E375">
            <v>18</v>
          </cell>
        </row>
        <row r="376">
          <cell r="A376" t="str">
            <v>01.10.01.02</v>
          </cell>
          <cell r="B376" t="str">
            <v>ESPEJO BISELADO , EMPOTRADO e=6mm, A=0.60m  H=0.90m</v>
          </cell>
          <cell r="C376" t="str">
            <v>und</v>
          </cell>
          <cell r="D376">
            <v>69</v>
          </cell>
          <cell r="E376">
            <v>69</v>
          </cell>
        </row>
        <row r="377">
          <cell r="A377" t="str">
            <v>01.11</v>
          </cell>
          <cell r="B377" t="str">
            <v xml:space="preserve">      PINTURA</v>
          </cell>
          <cell r="C377">
            <v>0</v>
          </cell>
          <cell r="D377">
            <v>0</v>
          </cell>
          <cell r="E377">
            <v>0</v>
          </cell>
        </row>
        <row r="378">
          <cell r="A378" t="str">
            <v>01.11.01</v>
          </cell>
          <cell r="B378" t="str">
            <v xml:space="preserve">      PINTURA DE CIELOS RASOS</v>
          </cell>
          <cell r="C378">
            <v>0</v>
          </cell>
          <cell r="D378">
            <v>0</v>
          </cell>
          <cell r="E378">
            <v>0</v>
          </cell>
        </row>
        <row r="379">
          <cell r="A379" t="str">
            <v>01.11.01.01</v>
          </cell>
          <cell r="B379" t="str">
            <v>PINTURA CIELORASOS C/ IMPRIMANTE , ACABADO OLEOMATE.</v>
          </cell>
          <cell r="C379" t="str">
            <v>m2</v>
          </cell>
          <cell r="D379">
            <v>1276.2599999999995</v>
          </cell>
          <cell r="E379">
            <v>1276.2599999999995</v>
          </cell>
        </row>
        <row r="380">
          <cell r="A380" t="str">
            <v>01.11.01.02</v>
          </cell>
          <cell r="B380" t="str">
            <v>PINTURA CIELORASOS C/ IMPRIMANTE (2 MANOS)</v>
          </cell>
          <cell r="C380" t="str">
            <v>m2</v>
          </cell>
          <cell r="D380">
            <v>5271.9100000000008</v>
          </cell>
          <cell r="E380">
            <v>5271.9100000000008</v>
          </cell>
        </row>
        <row r="381">
          <cell r="A381" t="str">
            <v>01.11.02</v>
          </cell>
          <cell r="B381" t="str">
            <v xml:space="preserve">      PINTURA DE MUROS INTERIORES</v>
          </cell>
          <cell r="C381">
            <v>0</v>
          </cell>
          <cell r="D381">
            <v>0</v>
          </cell>
          <cell r="E381">
            <v>0</v>
          </cell>
        </row>
        <row r="382">
          <cell r="A382" t="str">
            <v>01.11.02.01</v>
          </cell>
          <cell r="B382" t="str">
            <v>PINTURA MUROS INTERIORES C/ ACABADO OLEOMATE Y DE RAPIDO SECADO (2 MANOS) C/ IMPRIMANTE</v>
          </cell>
          <cell r="C382" t="str">
            <v>m2</v>
          </cell>
          <cell r="D382">
            <v>24873.134999999998</v>
          </cell>
          <cell r="E382">
            <v>24873.134999999998</v>
          </cell>
        </row>
        <row r="383">
          <cell r="A383" t="str">
            <v>01.11.02.02</v>
          </cell>
          <cell r="B383" t="str">
            <v>PINTURA MUROS INTERIORES C/ IMPRIMANTE (2 MANOS)</v>
          </cell>
          <cell r="C383" t="str">
            <v>m2</v>
          </cell>
          <cell r="D383">
            <v>11015.245500000014</v>
          </cell>
          <cell r="E383">
            <v>11015.245500000014</v>
          </cell>
        </row>
        <row r="384">
          <cell r="A384" t="str">
            <v>01.11.03</v>
          </cell>
          <cell r="B384" t="str">
            <v xml:space="preserve">      PINTURA DE MUROS EXTERIORES</v>
          </cell>
          <cell r="C384">
            <v>0</v>
          </cell>
          <cell r="D384">
            <v>0</v>
          </cell>
          <cell r="E384">
            <v>0</v>
          </cell>
        </row>
        <row r="385">
          <cell r="A385" t="str">
            <v>01.11.03.01</v>
          </cell>
          <cell r="B385" t="str">
            <v>PINTURA MUROS EXTERIORES C/ ACABADO OLEO MATE (2 MANOS), C/ IMPRIMANTE</v>
          </cell>
          <cell r="C385" t="str">
            <v>m2</v>
          </cell>
          <cell r="D385">
            <v>5729.1964800000032</v>
          </cell>
          <cell r="E385">
            <v>5729.1964800000032</v>
          </cell>
        </row>
        <row r="386">
          <cell r="A386" t="str">
            <v>01.11.04</v>
          </cell>
          <cell r="B386" t="str">
            <v xml:space="preserve">      PINTURA VARIOS</v>
          </cell>
          <cell r="C386">
            <v>0</v>
          </cell>
          <cell r="D386">
            <v>0</v>
          </cell>
          <cell r="E386">
            <v>0</v>
          </cell>
        </row>
        <row r="387">
          <cell r="A387" t="str">
            <v>01.11.04.01</v>
          </cell>
          <cell r="B387" t="str">
            <v>PINTURA PAVIMENTOS DE MARCACION DE FRANJAS, ANCHO = 0.50 M C/ PINTURA A BASE DE POLIMEROS ACRILICOS ALTA RESISTENCIA AL TRAFICO Y RETROREFLECTIVAS - 2 MANOS</v>
          </cell>
          <cell r="C387" t="str">
            <v>m</v>
          </cell>
          <cell r="D387">
            <v>36</v>
          </cell>
          <cell r="E387">
            <v>36</v>
          </cell>
        </row>
        <row r="388">
          <cell r="A388" t="str">
            <v>01.11.04.02</v>
          </cell>
          <cell r="B388" t="str">
            <v>PINTURA PAVIMENTOS SEÑAL DE NUMERO DE  ESTACIONAMIENTO DE DISCAPACITADOS, C/ PINTURA A BASE DE POLIMEROS ACRILICOS ALTA RESISTENCIA AL TRAFICO Y RETROREFLECTIVAS - 2 MANOS</v>
          </cell>
          <cell r="C388" t="str">
            <v>und</v>
          </cell>
          <cell r="D388">
            <v>3</v>
          </cell>
          <cell r="E388">
            <v>3</v>
          </cell>
        </row>
        <row r="389">
          <cell r="A389" t="str">
            <v>01.11.04.03</v>
          </cell>
          <cell r="B389" t="str">
            <v>PINTURA DE SEÑAL DE NUMERO DE ESTACIONAMIENTO C/ TRAFICO - 2 MANOS</v>
          </cell>
          <cell r="C389" t="str">
            <v>und</v>
          </cell>
          <cell r="D389">
            <v>37</v>
          </cell>
          <cell r="E389">
            <v>37</v>
          </cell>
        </row>
        <row r="390">
          <cell r="A390" t="str">
            <v>01.11.04.04</v>
          </cell>
          <cell r="B390" t="str">
            <v>PINTURA DE BOTALLANTA, C/ TRAFICO - 2 MANOS</v>
          </cell>
          <cell r="C390" t="str">
            <v>m</v>
          </cell>
          <cell r="D390">
            <v>51.8</v>
          </cell>
          <cell r="E390">
            <v>51.8</v>
          </cell>
        </row>
        <row r="391">
          <cell r="A391" t="str">
            <v>01.12</v>
          </cell>
          <cell r="B391" t="str">
            <v xml:space="preserve">   VARIOS, LIMPIEZA, JARDINERIA</v>
          </cell>
          <cell r="C391">
            <v>0</v>
          </cell>
          <cell r="D391">
            <v>0</v>
          </cell>
          <cell r="E391">
            <v>0</v>
          </cell>
        </row>
        <row r="392">
          <cell r="A392" t="str">
            <v>01.12.01</v>
          </cell>
          <cell r="B392" t="str">
            <v xml:space="preserve">      VARIOS</v>
          </cell>
          <cell r="C392">
            <v>0</v>
          </cell>
          <cell r="D392">
            <v>0</v>
          </cell>
          <cell r="E392">
            <v>0</v>
          </cell>
        </row>
        <row r="393">
          <cell r="A393" t="str">
            <v>01.12.01.01</v>
          </cell>
          <cell r="B393" t="str">
            <v xml:space="preserve">PROTECTOR DE CAMILLAS </v>
          </cell>
          <cell r="C393" t="str">
            <v>m</v>
          </cell>
          <cell r="D393">
            <v>884.50999999999988</v>
          </cell>
          <cell r="E393">
            <v>884.50999999999988</v>
          </cell>
        </row>
        <row r="394">
          <cell r="A394" t="str">
            <v>01.12.01.02</v>
          </cell>
          <cell r="B394" t="str">
            <v>PROTECTOR DE ESQUINAS</v>
          </cell>
          <cell r="C394" t="str">
            <v>und</v>
          </cell>
          <cell r="D394">
            <v>68</v>
          </cell>
          <cell r="E394">
            <v>68</v>
          </cell>
        </row>
        <row r="395">
          <cell r="A395" t="str">
            <v>01.12.01.03</v>
          </cell>
          <cell r="B395" t="str">
            <v>ENCUENTRO DE MURO Y FALSO CIELO RASO CON PERFIL COVE FORMER + PERFIL DE PVC</v>
          </cell>
          <cell r="C395" t="str">
            <v>m</v>
          </cell>
          <cell r="D395">
            <v>183.62999999999997</v>
          </cell>
          <cell r="E395">
            <v>183.62999999999997</v>
          </cell>
        </row>
        <row r="396">
          <cell r="A396" t="str">
            <v>01.12.01.04</v>
          </cell>
          <cell r="B396" t="str">
            <v xml:space="preserve">PLATINA DE ALUMINIO EN PISO 1" x 3/16" </v>
          </cell>
          <cell r="C396" t="str">
            <v>m</v>
          </cell>
          <cell r="D396">
            <v>3183.7899999999995</v>
          </cell>
          <cell r="E396">
            <v>3183.7899999999995</v>
          </cell>
        </row>
        <row r="397">
          <cell r="A397" t="str">
            <v>01.12.01.05</v>
          </cell>
          <cell r="B397" t="str">
            <v>PLETINA PLANA DE ALUMINIO 30MM ATORNILLADO EN PISO</v>
          </cell>
          <cell r="C397" t="str">
            <v>m</v>
          </cell>
          <cell r="D397">
            <v>115.2200000000001</v>
          </cell>
          <cell r="E397">
            <v>115.2200000000001</v>
          </cell>
        </row>
        <row r="398">
          <cell r="A398" t="str">
            <v>01.12.01.06</v>
          </cell>
          <cell r="B398" t="str">
            <v>PERFIL DE ALUMINIO SIMILAR A DIFUSA</v>
          </cell>
          <cell r="C398" t="str">
            <v>und</v>
          </cell>
          <cell r="D398">
            <v>2</v>
          </cell>
          <cell r="E398">
            <v>2</v>
          </cell>
        </row>
        <row r="399">
          <cell r="A399" t="str">
            <v>01.12.01.07</v>
          </cell>
          <cell r="B399" t="str">
            <v xml:space="preserve">TAPAJUNTA DE ACERO INOXIDABLE, e=3/32" EN PISO, a=0.60m,ENTRE SARDINELES( TECHO) </v>
          </cell>
          <cell r="C399" t="str">
            <v>m</v>
          </cell>
          <cell r="D399">
            <v>8.5500000000000007</v>
          </cell>
          <cell r="E399">
            <v>8.5500000000000007</v>
          </cell>
        </row>
        <row r="400">
          <cell r="A400" t="str">
            <v>01.12.01.08</v>
          </cell>
          <cell r="B400" t="str">
            <v xml:space="preserve">TAPAJUNTA DE ACERO INOXIDABLE, e=3/32" EN PISO, a=0.50m,ENTRE SARDINELES( TECHO) </v>
          </cell>
          <cell r="C400" t="str">
            <v>m</v>
          </cell>
          <cell r="D400">
            <v>24.72</v>
          </cell>
          <cell r="E400">
            <v>24.72</v>
          </cell>
        </row>
        <row r="401">
          <cell r="A401" t="str">
            <v>01.12.01.09</v>
          </cell>
          <cell r="B401" t="str">
            <v xml:space="preserve">TAPAJUNTA DE ACERO INOXIDABLE, e=3/32" EN PISO, a=0.51m ENTRE MURO Y SARDINEL( TECHO) </v>
          </cell>
          <cell r="C401" t="str">
            <v>m</v>
          </cell>
          <cell r="D401">
            <v>14.15</v>
          </cell>
          <cell r="E401">
            <v>14.15</v>
          </cell>
        </row>
        <row r="402">
          <cell r="A402" t="str">
            <v>01.12.01.10</v>
          </cell>
          <cell r="B402" t="str">
            <v>TAPAJUNTA DE ACERO INOXIDABLE 150mm DE ANCHO e=3/32" ENTRE TECHO, PARED  Y PISO (INTERIOR)</v>
          </cell>
          <cell r="C402" t="str">
            <v>m</v>
          </cell>
          <cell r="D402">
            <v>96.679999999999993</v>
          </cell>
          <cell r="E402">
            <v>96.679999999999993</v>
          </cell>
        </row>
        <row r="403">
          <cell r="A403" t="str">
            <v>01.12.01.11</v>
          </cell>
          <cell r="B403" t="str">
            <v>TAPAJUNTA DE ACERO INOXIDABLE 150mm DE ANCHO e=3/32", TIPO "L" ENTRE PAREDES</v>
          </cell>
          <cell r="C403" t="str">
            <v>m</v>
          </cell>
          <cell r="D403">
            <v>24</v>
          </cell>
          <cell r="E403">
            <v>24</v>
          </cell>
        </row>
        <row r="404">
          <cell r="A404" t="str">
            <v>01.12.01.12</v>
          </cell>
          <cell r="B404" t="str">
            <v>TAPAJUNTA DE ACERO INOXIDABLE e=3/32", a=0.41m ( COBERTURA METALICA)</v>
          </cell>
          <cell r="C404" t="str">
            <v>m</v>
          </cell>
          <cell r="D404">
            <v>34.1</v>
          </cell>
          <cell r="E404">
            <v>34.1</v>
          </cell>
        </row>
        <row r="405">
          <cell r="A405" t="str">
            <v>01.12.01.13</v>
          </cell>
          <cell r="B405" t="str">
            <v>ANGULO DE ALUMINIO 1" X1" X 3/16"</v>
          </cell>
          <cell r="C405" t="str">
            <v>m</v>
          </cell>
          <cell r="D405">
            <v>12.900000000000004</v>
          </cell>
          <cell r="E405">
            <v>12.900000000000004</v>
          </cell>
        </row>
        <row r="406">
          <cell r="A406" t="str">
            <v>01.12.01.14</v>
          </cell>
          <cell r="B406" t="str">
            <v>CAMBIO DE BOTAS</v>
          </cell>
          <cell r="C406" t="str">
            <v>und</v>
          </cell>
          <cell r="D406">
            <v>1</v>
          </cell>
          <cell r="E406">
            <v>1</v>
          </cell>
        </row>
        <row r="407">
          <cell r="A407" t="str">
            <v>01.12.01.15</v>
          </cell>
          <cell r="B407" t="str">
            <v>CORTINA DE LONA PLASTIFICADA</v>
          </cell>
          <cell r="C407" t="str">
            <v>m2</v>
          </cell>
          <cell r="D407">
            <v>83.21999999999997</v>
          </cell>
          <cell r="E407">
            <v>83.21999999999997</v>
          </cell>
        </row>
        <row r="408">
          <cell r="A408" t="str">
            <v>01.12.01.16</v>
          </cell>
          <cell r="B408" t="str">
            <v>TUBO DE ALUMINIO; Ø = 1"</v>
          </cell>
          <cell r="C408" t="str">
            <v>m</v>
          </cell>
          <cell r="D408">
            <v>41.609999999999985</v>
          </cell>
          <cell r="E408">
            <v>41.609999999999985</v>
          </cell>
        </row>
        <row r="409">
          <cell r="A409" t="str">
            <v>01.12.01.17</v>
          </cell>
          <cell r="B409" t="str">
            <v>PANEL LAMINADO DE ALTA PRESION 6mm EN FACHADA INCL. ACCESORIOS DE FIJACION</v>
          </cell>
          <cell r="C409" t="str">
            <v>m2</v>
          </cell>
          <cell r="D409">
            <v>205.67779999999999</v>
          </cell>
          <cell r="E409">
            <v>205.67779999999999</v>
          </cell>
        </row>
        <row r="410">
          <cell r="A410" t="str">
            <v>01.12.02</v>
          </cell>
          <cell r="B410" t="str">
            <v xml:space="preserve">      LIMPIEZA PERMANENTE DE OBRA</v>
          </cell>
          <cell r="C410">
            <v>0</v>
          </cell>
          <cell r="D410">
            <v>0</v>
          </cell>
          <cell r="E410">
            <v>0</v>
          </cell>
        </row>
        <row r="411">
          <cell r="A411" t="str">
            <v>01.12.02.01</v>
          </cell>
          <cell r="B411" t="str">
            <v>LIMPIEZA PERMANENTE DE OBRA</v>
          </cell>
          <cell r="C411" t="str">
            <v>mes</v>
          </cell>
          <cell r="D411">
            <v>4</v>
          </cell>
          <cell r="E411">
            <v>4</v>
          </cell>
        </row>
        <row r="412">
          <cell r="A412" t="str">
            <v>01.12.02.02</v>
          </cell>
          <cell r="B412" t="str">
            <v>LIMPIEZA FINAL DE OBRA</v>
          </cell>
          <cell r="C412" t="str">
            <v>und</v>
          </cell>
          <cell r="D412">
            <v>1</v>
          </cell>
          <cell r="E412">
            <v>1</v>
          </cell>
        </row>
        <row r="413">
          <cell r="A413" t="str">
            <v>01.12.03</v>
          </cell>
          <cell r="B413" t="str">
            <v xml:space="preserve">      JARDINERIA</v>
          </cell>
          <cell r="C413">
            <v>0</v>
          </cell>
          <cell r="D413">
            <v>0</v>
          </cell>
          <cell r="E413">
            <v>0</v>
          </cell>
        </row>
        <row r="414">
          <cell r="A414" t="str">
            <v>01.12.03.01</v>
          </cell>
          <cell r="B414" t="str">
            <v>PROVISION Y SEMBRIO DE GRASS</v>
          </cell>
          <cell r="C414" t="str">
            <v>m2</v>
          </cell>
          <cell r="D414">
            <v>16399.91</v>
          </cell>
          <cell r="E414">
            <v>16399.91</v>
          </cell>
        </row>
        <row r="415">
          <cell r="A415" t="str">
            <v>01.13</v>
          </cell>
          <cell r="B415" t="str">
            <v xml:space="preserve">   SEÑALIZACION DE NORMATIVIDAD CLINICA</v>
          </cell>
          <cell r="C415">
            <v>0</v>
          </cell>
          <cell r="D415">
            <v>0</v>
          </cell>
          <cell r="E415">
            <v>0</v>
          </cell>
        </row>
        <row r="416">
          <cell r="A416" t="str">
            <v>01.13.01</v>
          </cell>
          <cell r="B416" t="str">
            <v>LETREROS</v>
          </cell>
          <cell r="C416">
            <v>0</v>
          </cell>
          <cell r="D416">
            <v>0</v>
          </cell>
          <cell r="E416">
            <v>0</v>
          </cell>
        </row>
        <row r="417">
          <cell r="A417" t="str">
            <v>01.13.01.01</v>
          </cell>
          <cell r="B417" t="str">
            <v xml:space="preserve">         SE - 01 LETRERO CORPOREO EN NOMBRE DE HOSPITAL</v>
          </cell>
          <cell r="C417" t="str">
            <v>und</v>
          </cell>
          <cell r="D417">
            <v>1</v>
          </cell>
          <cell r="E417">
            <v>1</v>
          </cell>
        </row>
        <row r="418">
          <cell r="A418" t="str">
            <v>01.13.01.02</v>
          </cell>
          <cell r="B418" t="str">
            <v xml:space="preserve">         SE - 02 LETRERO DE INGRESO EXTERIOR DE EMERGENCIA</v>
          </cell>
          <cell r="C418" t="str">
            <v>und</v>
          </cell>
          <cell r="D418">
            <v>1</v>
          </cell>
          <cell r="E418">
            <v>1</v>
          </cell>
        </row>
        <row r="419">
          <cell r="A419" t="str">
            <v>01.13.01.03</v>
          </cell>
          <cell r="B419" t="str">
            <v xml:space="preserve">         SE - 03 LETRERO CORPOREO DE EMERGENCIA</v>
          </cell>
          <cell r="C419" t="str">
            <v>und</v>
          </cell>
          <cell r="D419">
            <v>1</v>
          </cell>
          <cell r="E419">
            <v>1</v>
          </cell>
        </row>
        <row r="420">
          <cell r="A420" t="str">
            <v>01.13.01.04</v>
          </cell>
          <cell r="B420" t="str">
            <v xml:space="preserve">         SE - 04 LETRERO LUMINOSO PARA IDENTIFICAR PUERTAS DE ACCESO EXTERIOR</v>
          </cell>
          <cell r="C420" t="str">
            <v>und</v>
          </cell>
          <cell r="D420">
            <v>2</v>
          </cell>
          <cell r="E420">
            <v>2</v>
          </cell>
        </row>
        <row r="421">
          <cell r="A421" t="str">
            <v>01.13.01.05</v>
          </cell>
          <cell r="B421" t="str">
            <v xml:space="preserve">         SE - 05 DIRECTORIO PRINCIPAL</v>
          </cell>
          <cell r="C421" t="str">
            <v>und</v>
          </cell>
          <cell r="D421">
            <v>1</v>
          </cell>
          <cell r="E421">
            <v>1</v>
          </cell>
        </row>
        <row r="422">
          <cell r="A422" t="str">
            <v>01.13.02</v>
          </cell>
          <cell r="B422" t="str">
            <v xml:space="preserve">      SEÑAL ORIENTATIVA - INDICATIVA</v>
          </cell>
          <cell r="C422">
            <v>0</v>
          </cell>
          <cell r="D422">
            <v>0</v>
          </cell>
          <cell r="E422">
            <v>0</v>
          </cell>
        </row>
        <row r="423">
          <cell r="A423" t="str">
            <v>01.13.02.01</v>
          </cell>
          <cell r="B423" t="str">
            <v xml:space="preserve">         SI - 02 INDICATIVO DE SERVICIOS (1.20X0.30m) COLGANTE</v>
          </cell>
          <cell r="C423" t="str">
            <v>und</v>
          </cell>
          <cell r="D423">
            <v>3</v>
          </cell>
          <cell r="E423">
            <v>3</v>
          </cell>
        </row>
        <row r="424">
          <cell r="A424" t="str">
            <v>01.13.02.02</v>
          </cell>
          <cell r="B424" t="str">
            <v xml:space="preserve">         SI - 03 INDICATIVO DE PASADIZOS (0.60X0.20m) ADOSADO</v>
          </cell>
          <cell r="C424" t="str">
            <v>und</v>
          </cell>
          <cell r="D424">
            <v>1</v>
          </cell>
          <cell r="E424">
            <v>1</v>
          </cell>
        </row>
        <row r="425">
          <cell r="A425" t="str">
            <v>01.13.02.03</v>
          </cell>
          <cell r="B425" t="str">
            <v xml:space="preserve">         SI - 04 INDICATIVO DE UNIDAD FUNCIONAL (1.20X0.30m) COLGANTE</v>
          </cell>
          <cell r="C425" t="str">
            <v>und</v>
          </cell>
          <cell r="D425">
            <v>3</v>
          </cell>
          <cell r="E425">
            <v>3</v>
          </cell>
        </row>
        <row r="426">
          <cell r="A426" t="str">
            <v>01.13.02.04</v>
          </cell>
          <cell r="B426" t="str">
            <v xml:space="preserve">         SI - 05 INDENTIFICATIVO (1.20 x 0.30m) ADOSADO</v>
          </cell>
          <cell r="C426" t="str">
            <v>und</v>
          </cell>
          <cell r="D426">
            <v>35</v>
          </cell>
          <cell r="E426">
            <v>35</v>
          </cell>
        </row>
        <row r="427">
          <cell r="A427" t="str">
            <v>01.13.02.05</v>
          </cell>
          <cell r="B427" t="str">
            <v xml:space="preserve">         SI - 06 IDENTIFICATIVO (1.20 x 0.30m) COLGANTE</v>
          </cell>
          <cell r="C427" t="str">
            <v>und</v>
          </cell>
          <cell r="D427">
            <v>18</v>
          </cell>
          <cell r="E427">
            <v>18</v>
          </cell>
        </row>
        <row r="428">
          <cell r="A428" t="str">
            <v>01.13.03</v>
          </cell>
          <cell r="B428" t="str">
            <v xml:space="preserve">      SEÑAL NORMATIVAS</v>
          </cell>
          <cell r="C428">
            <v>0</v>
          </cell>
          <cell r="D428">
            <v>0</v>
          </cell>
          <cell r="E428">
            <v>0</v>
          </cell>
        </row>
        <row r="429">
          <cell r="A429" t="str">
            <v>01.13.03.01</v>
          </cell>
          <cell r="B429" t="str">
            <v xml:space="preserve">         SI - 07 IDENTIFICATIVO ADOSADO A PUERTA DE 30 x 40 cm</v>
          </cell>
          <cell r="C429" t="str">
            <v>und</v>
          </cell>
          <cell r="D429">
            <v>215</v>
          </cell>
          <cell r="E429">
            <v>215</v>
          </cell>
        </row>
        <row r="430">
          <cell r="A430" t="str">
            <v>01.13.03.02</v>
          </cell>
          <cell r="B430" t="str">
            <v xml:space="preserve">         SI - 08 IDENTIFICATIVO DE BANDERA DE 30 x 40 cm</v>
          </cell>
          <cell r="C430" t="str">
            <v>und</v>
          </cell>
          <cell r="D430">
            <v>79</v>
          </cell>
          <cell r="E430">
            <v>79</v>
          </cell>
        </row>
        <row r="431">
          <cell r="A431" t="str">
            <v>01.13.03.03</v>
          </cell>
          <cell r="B431" t="str">
            <v xml:space="preserve">         SI - 09 IDENTIFICATIVO ADOSADO DE 60 x 20 cm</v>
          </cell>
          <cell r="C431" t="str">
            <v>und</v>
          </cell>
          <cell r="D431">
            <v>7</v>
          </cell>
          <cell r="E431">
            <v>7</v>
          </cell>
        </row>
        <row r="432">
          <cell r="A432" t="str">
            <v>01.13.03.04</v>
          </cell>
          <cell r="B432" t="str">
            <v xml:space="preserve">         SI - 10 INDENTIFICATIVO DE SS.HH. EN BANDERA</v>
          </cell>
          <cell r="C432" t="str">
            <v>und</v>
          </cell>
          <cell r="D432">
            <v>1</v>
          </cell>
          <cell r="E432">
            <v>1</v>
          </cell>
        </row>
        <row r="433">
          <cell r="A433" t="str">
            <v>01.13.03.05</v>
          </cell>
          <cell r="B433" t="str">
            <v xml:space="preserve">         SI - 11 IDENTIFICATIVO ADOSADO 30 x 30 cm</v>
          </cell>
          <cell r="C433" t="str">
            <v>und</v>
          </cell>
          <cell r="D433">
            <v>106</v>
          </cell>
          <cell r="E433">
            <v>106</v>
          </cell>
        </row>
        <row r="434">
          <cell r="A434" t="str">
            <v>01.13.03.06</v>
          </cell>
          <cell r="B434" t="str">
            <v xml:space="preserve">         SI - 12 IDENTIFICATIVO ADOSADO 20 x 20 cm</v>
          </cell>
          <cell r="C434" t="str">
            <v>und</v>
          </cell>
          <cell r="D434">
            <v>105</v>
          </cell>
          <cell r="E434">
            <v>105</v>
          </cell>
        </row>
        <row r="435">
          <cell r="A435" t="str">
            <v>01.13.03.07</v>
          </cell>
          <cell r="B435" t="str">
            <v xml:space="preserve">         SI - 13 IDENTIFICATIVO ADOSADO 30 x 10 cm</v>
          </cell>
          <cell r="C435" t="str">
            <v>und</v>
          </cell>
          <cell r="D435">
            <v>14</v>
          </cell>
          <cell r="E435">
            <v>14</v>
          </cell>
        </row>
        <row r="436">
          <cell r="A436" t="str">
            <v>01.13.03.08</v>
          </cell>
          <cell r="B436" t="str">
            <v xml:space="preserve">         SI - 14 PORTANOMBRES DE PACIENTES Y CONSULTORIOS</v>
          </cell>
          <cell r="C436" t="str">
            <v>und</v>
          </cell>
          <cell r="D436">
            <v>18</v>
          </cell>
          <cell r="E436">
            <v>18</v>
          </cell>
        </row>
        <row r="437">
          <cell r="A437" t="str">
            <v>01.13.03.09</v>
          </cell>
          <cell r="B437" t="str">
            <v xml:space="preserve">         SI - 15 INDENTIFICATIVO DE CAMA ADOSADO</v>
          </cell>
          <cell r="C437" t="str">
            <v>und</v>
          </cell>
          <cell r="D437">
            <v>6</v>
          </cell>
          <cell r="E437">
            <v>6</v>
          </cell>
        </row>
        <row r="438">
          <cell r="A438" t="str">
            <v>01.13.03.10</v>
          </cell>
          <cell r="B438" t="str">
            <v xml:space="preserve">         SI - 16 SEÑAL REGULADORA PARA EL PUBLICO 60 x 30 cm</v>
          </cell>
          <cell r="C438" t="str">
            <v>und</v>
          </cell>
          <cell r="D438">
            <v>12</v>
          </cell>
          <cell r="E438">
            <v>12</v>
          </cell>
        </row>
        <row r="439">
          <cell r="A439" t="str">
            <v>01.13.04</v>
          </cell>
          <cell r="B439" t="str">
            <v xml:space="preserve">      SEÑAL DE SEGURIDAD</v>
          </cell>
          <cell r="C439">
            <v>0</v>
          </cell>
          <cell r="D439">
            <v>0</v>
          </cell>
          <cell r="E439">
            <v>0</v>
          </cell>
        </row>
        <row r="440">
          <cell r="A440" t="str">
            <v>01.13.04.01</v>
          </cell>
          <cell r="B440" t="str">
            <v>SEÑALES AUTOADHESIVAS FOTOLUMINISCENTES 0.20 m x 0.30 m</v>
          </cell>
          <cell r="C440" t="str">
            <v>und</v>
          </cell>
          <cell r="D440">
            <v>423</v>
          </cell>
          <cell r="E440">
            <v>423</v>
          </cell>
        </row>
        <row r="441">
          <cell r="A441" t="str">
            <v>01.13.04.02</v>
          </cell>
          <cell r="B441" t="str">
            <v>SEÑAL AUTOADHESIVA 0.20m x 0.30m</v>
          </cell>
          <cell r="C441" t="str">
            <v>und</v>
          </cell>
          <cell r="D441">
            <v>111</v>
          </cell>
          <cell r="E441">
            <v>111</v>
          </cell>
        </row>
        <row r="442">
          <cell r="A442" t="str">
            <v>01.13.04.03</v>
          </cell>
          <cell r="B442" t="str">
            <v>CARTEL DE SALIDA ELECTRICO 0.30 m x 0.20 m</v>
          </cell>
          <cell r="C442" t="str">
            <v>und</v>
          </cell>
          <cell r="D442">
            <v>18</v>
          </cell>
          <cell r="E442">
            <v>18</v>
          </cell>
        </row>
        <row r="443">
          <cell r="A443" t="str">
            <v>01.13.04.04</v>
          </cell>
          <cell r="B443" t="str">
            <v>CARTEL FLOTANTE FOTOLUMINISCENTE 0.20 m x 0.60 m</v>
          </cell>
          <cell r="C443" t="str">
            <v>und</v>
          </cell>
          <cell r="D443">
            <v>4</v>
          </cell>
          <cell r="E443">
            <v>4</v>
          </cell>
        </row>
        <row r="444">
          <cell r="A444" t="str">
            <v>01.13.04.05</v>
          </cell>
          <cell r="B444" t="str">
            <v>PINTURA PAVIMENTOS SEÑAL DE ZONA SEGURA EXTERNA, C/ PINTURA A BASE DE POLIMEROS ACRILICOS ALTA RESISTENCIA AL TRAFICO Y RETROREFLECTIVAS - 2 MANOS</v>
          </cell>
          <cell r="C444" t="str">
            <v>und</v>
          </cell>
          <cell r="D444">
            <v>11</v>
          </cell>
          <cell r="E444">
            <v>11</v>
          </cell>
        </row>
        <row r="445">
          <cell r="A445" t="str">
            <v>01.13.04.06</v>
          </cell>
          <cell r="B445" t="str">
            <v xml:space="preserve">SEÑAL DE POZO A TIERRA PINTADA EN PISO </v>
          </cell>
          <cell r="C445" t="str">
            <v>und</v>
          </cell>
          <cell r="D445">
            <v>32</v>
          </cell>
          <cell r="E445">
            <v>32</v>
          </cell>
        </row>
        <row r="446">
          <cell r="A446" t="str">
            <v>01.13.05</v>
          </cell>
          <cell r="B446" t="str">
            <v xml:space="preserve">      SEÑAL DE TRANSITO</v>
          </cell>
          <cell r="C446">
            <v>0</v>
          </cell>
          <cell r="D446">
            <v>0</v>
          </cell>
          <cell r="E446">
            <v>0</v>
          </cell>
        </row>
        <row r="447">
          <cell r="A447" t="str">
            <v>01.13.05.01</v>
          </cell>
          <cell r="B447" t="str">
            <v>E - 01 ESTACIONAMIENTO PUBLICO</v>
          </cell>
          <cell r="C447" t="str">
            <v>und</v>
          </cell>
          <cell r="D447">
            <v>12</v>
          </cell>
          <cell r="E447">
            <v>12</v>
          </cell>
        </row>
        <row r="448">
          <cell r="A448" t="str">
            <v>01.13.05.02</v>
          </cell>
          <cell r="B448" t="str">
            <v>E - 02 ESTACIONAMIENTO PARA PERSONAL</v>
          </cell>
          <cell r="C448" t="str">
            <v>und</v>
          </cell>
          <cell r="D448">
            <v>1</v>
          </cell>
          <cell r="E448">
            <v>1</v>
          </cell>
        </row>
        <row r="449">
          <cell r="A449" t="str">
            <v>01.13.05.03</v>
          </cell>
          <cell r="B449" t="str">
            <v>E - 03 ESTACIONAMIENTO PARA AMBULANCIA</v>
          </cell>
          <cell r="C449" t="str">
            <v>und</v>
          </cell>
          <cell r="D449">
            <v>1</v>
          </cell>
          <cell r="E449">
            <v>1</v>
          </cell>
        </row>
      </sheetData>
      <sheetData sheetId="3"/>
      <sheetData sheetId="4"/>
      <sheetData sheetId="5"/>
      <sheetData sheetId="6"/>
      <sheetData sheetId="7"/>
      <sheetData sheetId="8"/>
      <sheetData sheetId="9"/>
      <sheetData sheetId="10">
        <row r="92">
          <cell r="A92" t="e">
            <v>#REF!</v>
          </cell>
          <cell r="B92" t="e">
            <v>#REF!</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t="str">
            <v>ITEM</v>
          </cell>
          <cell r="B94" t="str">
            <v>DESCRIPCION</v>
          </cell>
          <cell r="C94" t="str">
            <v>TIPO</v>
          </cell>
          <cell r="D94" t="str">
            <v>Cantid.</v>
          </cell>
          <cell r="E94" t="str">
            <v xml:space="preserve">LARGO </v>
          </cell>
          <cell r="F94" t="str">
            <v>ALTO</v>
          </cell>
          <cell r="G94" t="str">
            <v>ANCHO</v>
          </cell>
          <cell r="H94" t="str">
            <v>PARCIAL</v>
          </cell>
          <cell r="I94" t="str">
            <v>TOTAL</v>
          </cell>
          <cell r="J94" t="str">
            <v>UND</v>
          </cell>
        </row>
        <row r="95">
          <cell r="A95" t="str">
            <v>01.05.01.02.01</v>
          </cell>
          <cell r="B95" t="str">
            <v>ZOCALO DE CERAMICO 45 cm x 45 cm</v>
          </cell>
          <cell r="C95">
            <v>0</v>
          </cell>
          <cell r="D95">
            <v>0</v>
          </cell>
          <cell r="E95">
            <v>0</v>
          </cell>
          <cell r="F95">
            <v>0</v>
          </cell>
          <cell r="G95">
            <v>0</v>
          </cell>
          <cell r="H95">
            <v>0</v>
          </cell>
          <cell r="I95">
            <v>2941.4719999999993</v>
          </cell>
          <cell r="J95" t="str">
            <v>m2</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t="str">
            <v xml:space="preserve">PRIMER NIVEL </v>
          </cell>
          <cell r="C98">
            <v>0</v>
          </cell>
          <cell r="D98">
            <v>0</v>
          </cell>
          <cell r="E98">
            <v>0</v>
          </cell>
          <cell r="F98">
            <v>0</v>
          </cell>
          <cell r="G98">
            <v>0</v>
          </cell>
          <cell r="H98">
            <v>0</v>
          </cell>
          <cell r="I98">
            <v>0</v>
          </cell>
          <cell r="J98">
            <v>0</v>
          </cell>
        </row>
        <row r="99">
          <cell r="A99">
            <v>0</v>
          </cell>
          <cell r="B99" t="str">
            <v>LAVADO DE COCHES ( LAV 112)</v>
          </cell>
          <cell r="C99">
            <v>0</v>
          </cell>
          <cell r="D99">
            <v>1</v>
          </cell>
          <cell r="E99">
            <v>9.25</v>
          </cell>
          <cell r="F99">
            <v>1.5</v>
          </cell>
          <cell r="G99">
            <v>0</v>
          </cell>
          <cell r="H99">
            <v>13.875</v>
          </cell>
          <cell r="I99">
            <v>0</v>
          </cell>
          <cell r="J99">
            <v>0</v>
          </cell>
        </row>
        <row r="100">
          <cell r="A100">
            <v>0</v>
          </cell>
          <cell r="B100" t="str">
            <v>ESTACION PARA COCHES DE TRANSPORTE ( LAV 107)</v>
          </cell>
          <cell r="C100">
            <v>0</v>
          </cell>
          <cell r="D100">
            <v>1</v>
          </cell>
          <cell r="E100">
            <v>9.14</v>
          </cell>
          <cell r="F100">
            <v>1.5</v>
          </cell>
          <cell r="G100">
            <v>0</v>
          </cell>
          <cell r="H100">
            <v>13.71</v>
          </cell>
          <cell r="I100">
            <v>0</v>
          </cell>
          <cell r="J100">
            <v>0</v>
          </cell>
        </row>
        <row r="101">
          <cell r="A101">
            <v>0</v>
          </cell>
          <cell r="B101" t="str">
            <v>RECEPCION Y SELECCIÓN DE ROPA SUCIA ( LAV 113)</v>
          </cell>
          <cell r="C101">
            <v>0</v>
          </cell>
          <cell r="D101">
            <v>1</v>
          </cell>
          <cell r="E101">
            <v>9.0500000000000007</v>
          </cell>
          <cell r="F101">
            <v>1.5</v>
          </cell>
          <cell r="G101">
            <v>0</v>
          </cell>
          <cell r="H101">
            <v>13.575000000000001</v>
          </cell>
          <cell r="I101">
            <v>0</v>
          </cell>
          <cell r="J101">
            <v>0</v>
          </cell>
        </row>
        <row r="102">
          <cell r="A102">
            <v>0</v>
          </cell>
          <cell r="B102" t="str">
            <v>ALMACEN DIFERENCIADO PARA TUBERC.( NUT 108)</v>
          </cell>
          <cell r="C102">
            <v>0</v>
          </cell>
          <cell r="D102">
            <v>1</v>
          </cell>
          <cell r="E102">
            <v>8.4499999999999993</v>
          </cell>
          <cell r="F102">
            <v>1.5</v>
          </cell>
          <cell r="G102">
            <v>0</v>
          </cell>
          <cell r="H102">
            <v>12.674999999999999</v>
          </cell>
          <cell r="I102">
            <v>0</v>
          </cell>
          <cell r="J102">
            <v>0</v>
          </cell>
        </row>
        <row r="103">
          <cell r="A103">
            <v>0</v>
          </cell>
          <cell r="B103" t="str">
            <v>ALM. DE PROD. PEREC. ( NUT 107)</v>
          </cell>
          <cell r="C103">
            <v>0</v>
          </cell>
          <cell r="D103">
            <v>1</v>
          </cell>
          <cell r="E103">
            <v>7.85</v>
          </cell>
          <cell r="F103">
            <v>1.5</v>
          </cell>
          <cell r="G103">
            <v>0</v>
          </cell>
          <cell r="H103">
            <v>11.774999999999999</v>
          </cell>
          <cell r="I103">
            <v>0</v>
          </cell>
          <cell r="J103">
            <v>0</v>
          </cell>
        </row>
        <row r="104">
          <cell r="A104">
            <v>0</v>
          </cell>
          <cell r="B104" t="str">
            <v>ALMACEN DE PRODUCTOS NO PERECIBLES ( NUT 106)</v>
          </cell>
          <cell r="C104">
            <v>0</v>
          </cell>
          <cell r="D104">
            <v>1</v>
          </cell>
          <cell r="E104">
            <v>8.65</v>
          </cell>
          <cell r="F104">
            <v>1.5</v>
          </cell>
          <cell r="G104">
            <v>0</v>
          </cell>
          <cell r="H104">
            <v>12.975000000000001</v>
          </cell>
          <cell r="I104">
            <v>0</v>
          </cell>
          <cell r="J104">
            <v>0</v>
          </cell>
        </row>
        <row r="105">
          <cell r="A105">
            <v>0</v>
          </cell>
          <cell r="B105">
            <v>0</v>
          </cell>
          <cell r="C105">
            <v>0</v>
          </cell>
          <cell r="D105">
            <v>0</v>
          </cell>
          <cell r="E105">
            <v>0</v>
          </cell>
          <cell r="F105">
            <v>0</v>
          </cell>
          <cell r="G105">
            <v>0</v>
          </cell>
          <cell r="H105">
            <v>0</v>
          </cell>
          <cell r="I105">
            <v>0</v>
          </cell>
          <cell r="J105">
            <v>0</v>
          </cell>
        </row>
        <row r="106">
          <cell r="A106">
            <v>0</v>
          </cell>
          <cell r="B106" t="str">
            <v>PREP. DE FORMULAS ( NUT 122)</v>
          </cell>
          <cell r="C106">
            <v>0</v>
          </cell>
          <cell r="D106">
            <v>1</v>
          </cell>
          <cell r="E106">
            <v>14.94</v>
          </cell>
          <cell r="F106">
            <v>1.5</v>
          </cell>
          <cell r="G106">
            <v>0</v>
          </cell>
          <cell r="H106">
            <v>22.41</v>
          </cell>
          <cell r="I106">
            <v>0</v>
          </cell>
          <cell r="J106">
            <v>0</v>
          </cell>
        </row>
        <row r="107">
          <cell r="A107">
            <v>0</v>
          </cell>
          <cell r="B107" t="str">
            <v>EXCLUSA ( NUT 123)</v>
          </cell>
          <cell r="C107">
            <v>0</v>
          </cell>
          <cell r="D107">
            <v>1</v>
          </cell>
          <cell r="E107">
            <v>7.11</v>
          </cell>
          <cell r="F107">
            <v>1.5</v>
          </cell>
          <cell r="G107">
            <v>0</v>
          </cell>
          <cell r="H107">
            <v>10.665000000000001</v>
          </cell>
          <cell r="I107">
            <v>0</v>
          </cell>
          <cell r="J107">
            <v>0</v>
          </cell>
        </row>
        <row r="108">
          <cell r="A108">
            <v>0</v>
          </cell>
          <cell r="B108" t="str">
            <v>HALL ( NUT 134)</v>
          </cell>
          <cell r="C108">
            <v>0</v>
          </cell>
          <cell r="D108">
            <v>1</v>
          </cell>
          <cell r="E108">
            <v>7.76</v>
          </cell>
          <cell r="F108">
            <v>1.5</v>
          </cell>
          <cell r="G108">
            <v>0</v>
          </cell>
          <cell r="H108">
            <v>11.64</v>
          </cell>
          <cell r="I108">
            <v>0</v>
          </cell>
          <cell r="J108">
            <v>0</v>
          </cell>
        </row>
        <row r="109">
          <cell r="A109">
            <v>0</v>
          </cell>
          <cell r="B109">
            <v>0</v>
          </cell>
          <cell r="C109">
            <v>0</v>
          </cell>
          <cell r="D109">
            <v>0</v>
          </cell>
          <cell r="E109">
            <v>0</v>
          </cell>
          <cell r="F109">
            <v>0</v>
          </cell>
          <cell r="G109">
            <v>0</v>
          </cell>
          <cell r="H109">
            <v>0</v>
          </cell>
          <cell r="I109">
            <v>0</v>
          </cell>
          <cell r="J109">
            <v>0</v>
          </cell>
        </row>
        <row r="110">
          <cell r="A110">
            <v>0</v>
          </cell>
          <cell r="B110" t="str">
            <v>LAVADO Y ALM. DE VAJILLAS Y MENAJE ( NUT 127)</v>
          </cell>
          <cell r="C110">
            <v>0</v>
          </cell>
          <cell r="D110">
            <v>1</v>
          </cell>
          <cell r="E110">
            <v>15.64</v>
          </cell>
          <cell r="F110">
            <v>1.5</v>
          </cell>
          <cell r="G110">
            <v>0</v>
          </cell>
          <cell r="H110">
            <v>23.46</v>
          </cell>
          <cell r="I110">
            <v>0</v>
          </cell>
          <cell r="J110">
            <v>0</v>
          </cell>
        </row>
        <row r="111">
          <cell r="A111">
            <v>0</v>
          </cell>
          <cell r="B111" t="str">
            <v>CORR. 04 ( NUT 135)</v>
          </cell>
          <cell r="C111">
            <v>0</v>
          </cell>
          <cell r="D111">
            <v>1</v>
          </cell>
          <cell r="E111">
            <v>7.89</v>
          </cell>
          <cell r="F111">
            <v>1.5</v>
          </cell>
          <cell r="G111">
            <v>0</v>
          </cell>
          <cell r="H111">
            <v>11.834999999999999</v>
          </cell>
          <cell r="I111">
            <v>0</v>
          </cell>
          <cell r="J111">
            <v>0</v>
          </cell>
        </row>
        <row r="112">
          <cell r="A112">
            <v>0</v>
          </cell>
          <cell r="B112" t="str">
            <v>LAVADO Y EST. DE COCHES TERMICOS ( NUT 126)</v>
          </cell>
          <cell r="C112">
            <v>0</v>
          </cell>
          <cell r="D112">
            <v>1</v>
          </cell>
          <cell r="E112">
            <v>10.24</v>
          </cell>
          <cell r="F112">
            <v>1.5</v>
          </cell>
          <cell r="G112">
            <v>0</v>
          </cell>
          <cell r="H112">
            <v>15.36</v>
          </cell>
          <cell r="I112">
            <v>0</v>
          </cell>
          <cell r="J112">
            <v>0</v>
          </cell>
        </row>
        <row r="113">
          <cell r="A113">
            <v>0</v>
          </cell>
          <cell r="B113">
            <v>0</v>
          </cell>
          <cell r="C113">
            <v>0</v>
          </cell>
          <cell r="D113">
            <v>0</v>
          </cell>
          <cell r="E113">
            <v>0</v>
          </cell>
          <cell r="F113">
            <v>0</v>
          </cell>
          <cell r="G113">
            <v>0</v>
          </cell>
          <cell r="H113">
            <v>0</v>
          </cell>
          <cell r="I113">
            <v>0</v>
          </cell>
          <cell r="J113">
            <v>0</v>
          </cell>
        </row>
        <row r="114">
          <cell r="A114">
            <v>0</v>
          </cell>
          <cell r="B114" t="str">
            <v>CONSERVACION DE CADAVERES ( AP 105)</v>
          </cell>
          <cell r="C114">
            <v>0</v>
          </cell>
          <cell r="D114">
            <v>1</v>
          </cell>
          <cell r="E114">
            <v>14.25</v>
          </cell>
          <cell r="F114">
            <v>1.5</v>
          </cell>
          <cell r="G114">
            <v>0</v>
          </cell>
          <cell r="H114">
            <v>21.375</v>
          </cell>
          <cell r="I114">
            <v>0</v>
          </cell>
          <cell r="J114">
            <v>0</v>
          </cell>
        </row>
        <row r="115">
          <cell r="A115">
            <v>0</v>
          </cell>
          <cell r="B115" t="str">
            <v>ANTESALA ( AP 110)</v>
          </cell>
          <cell r="C115">
            <v>0</v>
          </cell>
          <cell r="D115">
            <v>1</v>
          </cell>
          <cell r="E115">
            <v>16.68</v>
          </cell>
          <cell r="F115">
            <v>1.5</v>
          </cell>
          <cell r="G115">
            <v>0</v>
          </cell>
          <cell r="H115">
            <v>25.02</v>
          </cell>
          <cell r="I115">
            <v>0</v>
          </cell>
          <cell r="J115">
            <v>0</v>
          </cell>
        </row>
        <row r="116">
          <cell r="A116">
            <v>0</v>
          </cell>
          <cell r="B116" t="str">
            <v>SALA DE PREP. DE CADAVERES ( AP 112)</v>
          </cell>
          <cell r="C116">
            <v>0</v>
          </cell>
          <cell r="D116">
            <v>1</v>
          </cell>
          <cell r="E116">
            <v>15.45</v>
          </cell>
          <cell r="F116">
            <v>1.5</v>
          </cell>
          <cell r="G116">
            <v>0</v>
          </cell>
          <cell r="H116">
            <v>23.174999999999997</v>
          </cell>
          <cell r="I116">
            <v>0</v>
          </cell>
          <cell r="J116">
            <v>0</v>
          </cell>
        </row>
        <row r="117">
          <cell r="A117">
            <v>0</v>
          </cell>
          <cell r="B117">
            <v>0</v>
          </cell>
          <cell r="C117">
            <v>0</v>
          </cell>
          <cell r="D117">
            <v>0</v>
          </cell>
          <cell r="E117">
            <v>0</v>
          </cell>
          <cell r="F117">
            <v>0</v>
          </cell>
          <cell r="G117">
            <v>0</v>
          </cell>
          <cell r="H117">
            <v>0</v>
          </cell>
          <cell r="I117">
            <v>0</v>
          </cell>
          <cell r="J117">
            <v>0</v>
          </cell>
        </row>
        <row r="118">
          <cell r="A118">
            <v>0</v>
          </cell>
          <cell r="B118" t="str">
            <v>ESTACION DE LAV. DE CAR. DE TRANS. EXT ( CEYE 104)</v>
          </cell>
          <cell r="C118">
            <v>0</v>
          </cell>
          <cell r="D118">
            <v>1</v>
          </cell>
          <cell r="E118">
            <v>11.27</v>
          </cell>
          <cell r="F118">
            <v>1.5</v>
          </cell>
          <cell r="G118">
            <v>0</v>
          </cell>
          <cell r="H118">
            <v>16.905000000000001</v>
          </cell>
          <cell r="I118">
            <v>0</v>
          </cell>
          <cell r="J118">
            <v>0</v>
          </cell>
        </row>
        <row r="119">
          <cell r="A119">
            <v>0</v>
          </cell>
          <cell r="B119" t="str">
            <v>OSMOSIS ( CEYE 106)</v>
          </cell>
          <cell r="C119">
            <v>0</v>
          </cell>
          <cell r="D119">
            <v>1</v>
          </cell>
          <cell r="E119">
            <v>6.75</v>
          </cell>
          <cell r="F119">
            <v>1.5</v>
          </cell>
          <cell r="G119">
            <v>0</v>
          </cell>
          <cell r="H119">
            <v>10.125</v>
          </cell>
          <cell r="I119">
            <v>0</v>
          </cell>
          <cell r="J119">
            <v>0</v>
          </cell>
        </row>
        <row r="120">
          <cell r="A120">
            <v>0</v>
          </cell>
          <cell r="B120" t="str">
            <v>ESTACION DE LAV. DE CAR. DE TRANS. EXT ( CEYE 104A)</v>
          </cell>
          <cell r="C120">
            <v>0</v>
          </cell>
          <cell r="D120">
            <v>1</v>
          </cell>
          <cell r="E120">
            <v>13.7</v>
          </cell>
          <cell r="F120">
            <v>1.5</v>
          </cell>
          <cell r="G120">
            <v>0</v>
          </cell>
          <cell r="H120">
            <v>20.549999999999997</v>
          </cell>
          <cell r="I120">
            <v>0</v>
          </cell>
          <cell r="J120">
            <v>0</v>
          </cell>
        </row>
        <row r="121">
          <cell r="A121">
            <v>0</v>
          </cell>
          <cell r="B121">
            <v>0</v>
          </cell>
          <cell r="C121">
            <v>0</v>
          </cell>
          <cell r="D121">
            <v>0</v>
          </cell>
          <cell r="E121">
            <v>0</v>
          </cell>
          <cell r="F121">
            <v>0</v>
          </cell>
          <cell r="G121">
            <v>0</v>
          </cell>
          <cell r="H121">
            <v>0</v>
          </cell>
          <cell r="I121">
            <v>0</v>
          </cell>
          <cell r="J121">
            <v>0</v>
          </cell>
        </row>
        <row r="122">
          <cell r="A122">
            <v>0</v>
          </cell>
          <cell r="B122" t="str">
            <v>CLASIFICACION DE ROPA SUCIA ( LAV 101)</v>
          </cell>
          <cell r="C122">
            <v>0</v>
          </cell>
          <cell r="D122">
            <v>1</v>
          </cell>
          <cell r="E122">
            <v>9.65</v>
          </cell>
          <cell r="F122">
            <v>1.5</v>
          </cell>
          <cell r="G122">
            <v>0</v>
          </cell>
          <cell r="H122">
            <v>14.475000000000001</v>
          </cell>
          <cell r="I122">
            <v>0</v>
          </cell>
          <cell r="J122">
            <v>0</v>
          </cell>
        </row>
        <row r="123">
          <cell r="A123">
            <v>0</v>
          </cell>
          <cell r="B123" t="str">
            <v>LAVADO DE ROPA ( LAV 102)</v>
          </cell>
          <cell r="C123">
            <v>0</v>
          </cell>
          <cell r="D123">
            <v>1</v>
          </cell>
          <cell r="E123">
            <v>19.43</v>
          </cell>
          <cell r="F123">
            <v>1.5</v>
          </cell>
          <cell r="G123">
            <v>0</v>
          </cell>
          <cell r="H123">
            <v>29.145</v>
          </cell>
          <cell r="I123">
            <v>0</v>
          </cell>
          <cell r="J123">
            <v>0</v>
          </cell>
        </row>
        <row r="124">
          <cell r="A124">
            <v>0</v>
          </cell>
          <cell r="B124" t="str">
            <v>SECADO Y PLANCHADO DE ROPA ( LAV 103)</v>
          </cell>
          <cell r="C124">
            <v>0</v>
          </cell>
          <cell r="D124">
            <v>1</v>
          </cell>
          <cell r="E124">
            <v>24.11</v>
          </cell>
          <cell r="F124">
            <v>1.5</v>
          </cell>
          <cell r="G124">
            <v>0</v>
          </cell>
          <cell r="H124">
            <v>36.164999999999999</v>
          </cell>
          <cell r="I124">
            <v>0</v>
          </cell>
          <cell r="J124">
            <v>0</v>
          </cell>
        </row>
        <row r="125">
          <cell r="A125">
            <v>0</v>
          </cell>
          <cell r="B125" t="str">
            <v>VESTIBULO ( NUT 109)</v>
          </cell>
          <cell r="C125">
            <v>0</v>
          </cell>
          <cell r="D125">
            <v>1</v>
          </cell>
          <cell r="E125">
            <v>9.8000000000000007</v>
          </cell>
          <cell r="F125">
            <v>1.5</v>
          </cell>
          <cell r="G125">
            <v>0</v>
          </cell>
          <cell r="H125">
            <v>14.700000000000001</v>
          </cell>
          <cell r="I125">
            <v>0</v>
          </cell>
          <cell r="J125">
            <v>0</v>
          </cell>
        </row>
        <row r="126">
          <cell r="A126">
            <v>0</v>
          </cell>
          <cell r="B126" t="str">
            <v>CTO DE LIMPIEZA ( NUT 116)</v>
          </cell>
          <cell r="C126">
            <v>0</v>
          </cell>
          <cell r="D126">
            <v>1</v>
          </cell>
          <cell r="E126">
            <v>7.25</v>
          </cell>
          <cell r="F126">
            <v>1.5</v>
          </cell>
          <cell r="G126">
            <v>0</v>
          </cell>
          <cell r="H126">
            <v>10.875</v>
          </cell>
          <cell r="I126">
            <v>0</v>
          </cell>
          <cell r="J126">
            <v>0</v>
          </cell>
        </row>
        <row r="127">
          <cell r="A127">
            <v>0</v>
          </cell>
          <cell r="B127" t="str">
            <v>CORREDOR 02 ( NUT 130)</v>
          </cell>
          <cell r="C127">
            <v>0</v>
          </cell>
          <cell r="D127">
            <v>1</v>
          </cell>
          <cell r="E127">
            <v>17.399999999999999</v>
          </cell>
          <cell r="F127">
            <v>1.5</v>
          </cell>
          <cell r="G127">
            <v>0</v>
          </cell>
          <cell r="H127">
            <v>26.099999999999998</v>
          </cell>
          <cell r="I127">
            <v>0</v>
          </cell>
          <cell r="J127">
            <v>0</v>
          </cell>
        </row>
        <row r="128">
          <cell r="A128">
            <v>0</v>
          </cell>
          <cell r="B128" t="str">
            <v>PREPARACION Y COCCION DE ALIMENTOS + CENTRAL DE DISTRIBUCIN DE ALIM.PREP ( NUT 125 , 124)</v>
          </cell>
          <cell r="C128">
            <v>0</v>
          </cell>
          <cell r="D128">
            <v>1</v>
          </cell>
          <cell r="E128">
            <v>27.24</v>
          </cell>
          <cell r="F128">
            <v>1.5</v>
          </cell>
          <cell r="G128">
            <v>0</v>
          </cell>
          <cell r="H128">
            <v>40.86</v>
          </cell>
          <cell r="I128">
            <v>0</v>
          </cell>
          <cell r="J128">
            <v>0</v>
          </cell>
        </row>
        <row r="129">
          <cell r="A129">
            <v>0</v>
          </cell>
          <cell r="B129" t="str">
            <v>CUARTO DE LIMPIEZA ( CQ 117)</v>
          </cell>
          <cell r="C129">
            <v>0</v>
          </cell>
          <cell r="D129">
            <v>1</v>
          </cell>
          <cell r="E129">
            <v>7.55</v>
          </cell>
          <cell r="F129">
            <v>1.5</v>
          </cell>
          <cell r="G129">
            <v>0</v>
          </cell>
          <cell r="H129">
            <v>11.324999999999999</v>
          </cell>
          <cell r="I129">
            <v>0</v>
          </cell>
          <cell r="J129">
            <v>0</v>
          </cell>
        </row>
        <row r="130">
          <cell r="A130">
            <v>0</v>
          </cell>
          <cell r="B130" t="str">
            <v>CTO DE LIMPIEZA( AP 108)</v>
          </cell>
          <cell r="C130">
            <v>0</v>
          </cell>
          <cell r="D130">
            <v>1</v>
          </cell>
          <cell r="E130">
            <v>7.42</v>
          </cell>
          <cell r="F130">
            <v>1.5</v>
          </cell>
          <cell r="G130">
            <v>0</v>
          </cell>
          <cell r="H130">
            <v>11.129999999999999</v>
          </cell>
          <cell r="I130">
            <v>0</v>
          </cell>
          <cell r="J130">
            <v>0</v>
          </cell>
        </row>
        <row r="131">
          <cell r="A131">
            <v>0</v>
          </cell>
          <cell r="B131" t="str">
            <v>CTO DE LIMPIEZA ( E 141)</v>
          </cell>
          <cell r="C131">
            <v>0</v>
          </cell>
          <cell r="D131">
            <v>1</v>
          </cell>
          <cell r="E131">
            <v>8.23</v>
          </cell>
          <cell r="F131">
            <v>1.5</v>
          </cell>
          <cell r="G131">
            <v>0</v>
          </cell>
          <cell r="H131">
            <v>12.345000000000001</v>
          </cell>
          <cell r="I131">
            <v>0</v>
          </cell>
          <cell r="J131">
            <v>0</v>
          </cell>
        </row>
        <row r="132">
          <cell r="A132">
            <v>0</v>
          </cell>
          <cell r="B132" t="str">
            <v>CUARTO DE LIMPIEZA ( H 124)</v>
          </cell>
          <cell r="C132">
            <v>0</v>
          </cell>
          <cell r="D132">
            <v>1</v>
          </cell>
          <cell r="E132">
            <v>8.9600000000000009</v>
          </cell>
          <cell r="F132">
            <v>1.5</v>
          </cell>
          <cell r="G132">
            <v>0</v>
          </cell>
          <cell r="H132">
            <v>13.440000000000001</v>
          </cell>
          <cell r="I132">
            <v>0</v>
          </cell>
          <cell r="J132">
            <v>0</v>
          </cell>
        </row>
        <row r="133">
          <cell r="A133">
            <v>0</v>
          </cell>
          <cell r="B133" t="str">
            <v>CTO DE LIMPIEZA ( CO 113A)</v>
          </cell>
          <cell r="C133">
            <v>0</v>
          </cell>
          <cell r="D133">
            <v>1</v>
          </cell>
          <cell r="E133">
            <v>7.91</v>
          </cell>
          <cell r="F133">
            <v>1.5</v>
          </cell>
          <cell r="G133">
            <v>0</v>
          </cell>
          <cell r="H133">
            <v>11.865</v>
          </cell>
          <cell r="I133">
            <v>0</v>
          </cell>
          <cell r="J133">
            <v>0</v>
          </cell>
        </row>
        <row r="134">
          <cell r="A134">
            <v>0</v>
          </cell>
          <cell r="B134" t="str">
            <v>CUARTO DE LIMPIEZA (ADM 110)</v>
          </cell>
          <cell r="C134">
            <v>0</v>
          </cell>
          <cell r="D134">
            <v>1</v>
          </cell>
          <cell r="E134">
            <v>7.78</v>
          </cell>
          <cell r="F134">
            <v>1.5</v>
          </cell>
          <cell r="G134">
            <v>0</v>
          </cell>
          <cell r="H134">
            <v>11.67</v>
          </cell>
          <cell r="I134">
            <v>0</v>
          </cell>
          <cell r="J134">
            <v>0</v>
          </cell>
        </row>
        <row r="135">
          <cell r="A135">
            <v>0</v>
          </cell>
          <cell r="B135" t="str">
            <v>CUARTO DE LIMPIEZA ( CM 102)</v>
          </cell>
          <cell r="C135">
            <v>0</v>
          </cell>
          <cell r="D135">
            <v>1</v>
          </cell>
          <cell r="E135">
            <v>7.45</v>
          </cell>
          <cell r="F135">
            <v>1.5</v>
          </cell>
          <cell r="G135">
            <v>0</v>
          </cell>
          <cell r="H135">
            <v>11.175000000000001</v>
          </cell>
          <cell r="I135">
            <v>0</v>
          </cell>
          <cell r="J135">
            <v>0</v>
          </cell>
        </row>
        <row r="136">
          <cell r="A136">
            <v>0</v>
          </cell>
          <cell r="B136" t="str">
            <v>CUARTO DE LIMPIEZA ( CE 156)</v>
          </cell>
          <cell r="C136">
            <v>0</v>
          </cell>
          <cell r="D136">
            <v>1</v>
          </cell>
          <cell r="E136">
            <v>7.29</v>
          </cell>
          <cell r="F136">
            <v>1.5</v>
          </cell>
          <cell r="G136">
            <v>0</v>
          </cell>
          <cell r="H136">
            <v>10.935</v>
          </cell>
          <cell r="I136">
            <v>0</v>
          </cell>
          <cell r="J136">
            <v>0</v>
          </cell>
        </row>
        <row r="137">
          <cell r="A137">
            <v>0</v>
          </cell>
          <cell r="B137" t="str">
            <v>CUARTO DE LIMPIEZA ( H 124A)</v>
          </cell>
          <cell r="C137">
            <v>0</v>
          </cell>
          <cell r="D137">
            <v>1</v>
          </cell>
          <cell r="E137">
            <v>7.86</v>
          </cell>
          <cell r="F137">
            <v>1.5</v>
          </cell>
          <cell r="G137">
            <v>0</v>
          </cell>
          <cell r="H137">
            <v>11.790000000000001</v>
          </cell>
          <cell r="I137">
            <v>0</v>
          </cell>
          <cell r="J137">
            <v>0</v>
          </cell>
        </row>
        <row r="138">
          <cell r="A138">
            <v>0</v>
          </cell>
          <cell r="B138" t="str">
            <v>CTO . DE LIMP. ( E-141)</v>
          </cell>
          <cell r="C138">
            <v>0</v>
          </cell>
          <cell r="D138">
            <v>1</v>
          </cell>
          <cell r="E138">
            <v>8.23</v>
          </cell>
          <cell r="F138">
            <v>1.5</v>
          </cell>
          <cell r="G138">
            <v>0</v>
          </cell>
          <cell r="H138">
            <v>12.345000000000001</v>
          </cell>
          <cell r="I138">
            <v>0</v>
          </cell>
          <cell r="J138">
            <v>0</v>
          </cell>
        </row>
        <row r="139">
          <cell r="A139">
            <v>0</v>
          </cell>
          <cell r="B139" t="str">
            <v>CTO. DE LIMP.( E-141A)</v>
          </cell>
          <cell r="C139">
            <v>0</v>
          </cell>
          <cell r="D139">
            <v>1</v>
          </cell>
          <cell r="E139">
            <v>6.99</v>
          </cell>
          <cell r="F139">
            <v>1.5</v>
          </cell>
          <cell r="G139">
            <v>0</v>
          </cell>
          <cell r="H139">
            <v>10.484999999999999</v>
          </cell>
          <cell r="I139">
            <v>0</v>
          </cell>
          <cell r="J139">
            <v>0</v>
          </cell>
        </row>
        <row r="140">
          <cell r="A140">
            <v>0</v>
          </cell>
          <cell r="B140" t="str">
            <v>CTO. DE LIMP.( REH-113)</v>
          </cell>
          <cell r="C140">
            <v>0</v>
          </cell>
          <cell r="D140">
            <v>1</v>
          </cell>
          <cell r="E140">
            <v>7.88</v>
          </cell>
          <cell r="F140">
            <v>1.5</v>
          </cell>
          <cell r="G140">
            <v>0</v>
          </cell>
          <cell r="H140">
            <v>11.82</v>
          </cell>
          <cell r="I140">
            <v>0</v>
          </cell>
          <cell r="J140">
            <v>0</v>
          </cell>
        </row>
        <row r="141">
          <cell r="A141">
            <v>0</v>
          </cell>
          <cell r="B141" t="str">
            <v>CTO. DE LIMPIEZA ( PC-122)</v>
          </cell>
          <cell r="C141">
            <v>0</v>
          </cell>
          <cell r="D141">
            <v>1</v>
          </cell>
          <cell r="E141">
            <v>7.9</v>
          </cell>
          <cell r="F141">
            <v>1.5</v>
          </cell>
          <cell r="G141">
            <v>0</v>
          </cell>
          <cell r="H141">
            <v>11.850000000000001</v>
          </cell>
          <cell r="I141">
            <v>0</v>
          </cell>
          <cell r="J141">
            <v>0</v>
          </cell>
        </row>
        <row r="142">
          <cell r="A142">
            <v>0</v>
          </cell>
          <cell r="B142" t="str">
            <v>CTO. DE LIMP. ( FA 111)</v>
          </cell>
          <cell r="C142">
            <v>0</v>
          </cell>
          <cell r="D142">
            <v>1</v>
          </cell>
          <cell r="E142">
            <v>7.88</v>
          </cell>
          <cell r="F142">
            <v>1.5</v>
          </cell>
          <cell r="G142">
            <v>0</v>
          </cell>
          <cell r="H142">
            <v>11.82</v>
          </cell>
          <cell r="I142">
            <v>0</v>
          </cell>
          <cell r="J142">
            <v>0</v>
          </cell>
        </row>
        <row r="143">
          <cell r="A143">
            <v>0</v>
          </cell>
          <cell r="B143" t="str">
            <v>CUARTO DE LIMPIEZA ( TM 104)</v>
          </cell>
          <cell r="C143">
            <v>0</v>
          </cell>
          <cell r="D143">
            <v>1</v>
          </cell>
          <cell r="E143">
            <v>7.15</v>
          </cell>
          <cell r="F143">
            <v>1.5</v>
          </cell>
          <cell r="G143">
            <v>0</v>
          </cell>
          <cell r="H143">
            <v>10.725000000000001</v>
          </cell>
          <cell r="I143">
            <v>0</v>
          </cell>
          <cell r="J143">
            <v>0</v>
          </cell>
        </row>
        <row r="144">
          <cell r="A144">
            <v>0</v>
          </cell>
          <cell r="B144" t="str">
            <v>CUARTO DE LIMPIEZA 2 ( CE-169)</v>
          </cell>
          <cell r="C144">
            <v>0</v>
          </cell>
          <cell r="D144">
            <v>1</v>
          </cell>
          <cell r="E144">
            <v>7.46</v>
          </cell>
          <cell r="F144">
            <v>1.5</v>
          </cell>
          <cell r="G144">
            <v>0</v>
          </cell>
          <cell r="H144">
            <v>11.19</v>
          </cell>
          <cell r="I144">
            <v>0</v>
          </cell>
          <cell r="J144">
            <v>0</v>
          </cell>
        </row>
        <row r="145">
          <cell r="A145">
            <v>0</v>
          </cell>
          <cell r="B145" t="str">
            <v>CUARTO DE LIMPIEZA 1 ( CE-134)</v>
          </cell>
          <cell r="C145">
            <v>0</v>
          </cell>
          <cell r="D145">
            <v>1</v>
          </cell>
          <cell r="E145">
            <v>7.42</v>
          </cell>
          <cell r="F145">
            <v>1.5</v>
          </cell>
          <cell r="G145">
            <v>0</v>
          </cell>
          <cell r="H145">
            <v>11.129999999999999</v>
          </cell>
          <cell r="I145">
            <v>0</v>
          </cell>
          <cell r="J145">
            <v>0</v>
          </cell>
        </row>
        <row r="146">
          <cell r="A146">
            <v>0</v>
          </cell>
          <cell r="B146">
            <v>0</v>
          </cell>
          <cell r="C146">
            <v>0</v>
          </cell>
          <cell r="D146">
            <v>0</v>
          </cell>
          <cell r="E146">
            <v>0</v>
          </cell>
          <cell r="F146">
            <v>0</v>
          </cell>
          <cell r="G146">
            <v>0</v>
          </cell>
          <cell r="H146">
            <v>0</v>
          </cell>
          <cell r="I146">
            <v>0</v>
          </cell>
          <cell r="J146">
            <v>0</v>
          </cell>
        </row>
        <row r="147">
          <cell r="A147">
            <v>0</v>
          </cell>
          <cell r="B147" t="str">
            <v>S.H PERS. ( CF-101)</v>
          </cell>
          <cell r="C147">
            <v>0</v>
          </cell>
          <cell r="D147">
            <v>1</v>
          </cell>
          <cell r="E147">
            <v>7.15</v>
          </cell>
          <cell r="F147">
            <v>1.8</v>
          </cell>
          <cell r="G147">
            <v>0</v>
          </cell>
          <cell r="H147">
            <v>12.870000000000001</v>
          </cell>
          <cell r="I147">
            <v>0</v>
          </cell>
          <cell r="J147">
            <v>0</v>
          </cell>
        </row>
        <row r="148">
          <cell r="A148">
            <v>0</v>
          </cell>
          <cell r="B148" t="str">
            <v>S.H JEFATURA ( ALM-109)</v>
          </cell>
          <cell r="C148">
            <v>0</v>
          </cell>
          <cell r="D148">
            <v>1</v>
          </cell>
          <cell r="E148">
            <v>4.55</v>
          </cell>
          <cell r="F148">
            <v>1.8</v>
          </cell>
          <cell r="G148">
            <v>0</v>
          </cell>
          <cell r="H148">
            <v>8.19</v>
          </cell>
          <cell r="I148">
            <v>0</v>
          </cell>
          <cell r="J148">
            <v>0</v>
          </cell>
        </row>
        <row r="149">
          <cell r="A149">
            <v>0</v>
          </cell>
          <cell r="B149" t="str">
            <v>S.H COMENS. MUJERES ( NUT-102)</v>
          </cell>
          <cell r="C149">
            <v>0</v>
          </cell>
          <cell r="D149">
            <v>1</v>
          </cell>
          <cell r="E149">
            <v>5.99</v>
          </cell>
          <cell r="F149">
            <v>1.8</v>
          </cell>
          <cell r="G149">
            <v>0</v>
          </cell>
          <cell r="H149">
            <v>10.782</v>
          </cell>
          <cell r="I149">
            <v>0</v>
          </cell>
          <cell r="J149">
            <v>0</v>
          </cell>
        </row>
        <row r="150">
          <cell r="A150">
            <v>0</v>
          </cell>
          <cell r="B150" t="str">
            <v>S.H. COMES. HOMBRES ( NUT -103)</v>
          </cell>
          <cell r="C150">
            <v>0</v>
          </cell>
          <cell r="D150">
            <v>1</v>
          </cell>
          <cell r="E150">
            <v>6.51</v>
          </cell>
          <cell r="F150">
            <v>1.8</v>
          </cell>
          <cell r="G150">
            <v>0</v>
          </cell>
          <cell r="H150">
            <v>11.718</v>
          </cell>
          <cell r="I150">
            <v>0</v>
          </cell>
          <cell r="J150">
            <v>0</v>
          </cell>
        </row>
        <row r="151">
          <cell r="A151">
            <v>0</v>
          </cell>
          <cell r="B151" t="str">
            <v>S.H VISITA ( RP-103)</v>
          </cell>
          <cell r="C151">
            <v>0</v>
          </cell>
          <cell r="D151">
            <v>1</v>
          </cell>
          <cell r="E151">
            <v>7.35</v>
          </cell>
          <cell r="F151">
            <v>1.8</v>
          </cell>
          <cell r="G151">
            <v>0</v>
          </cell>
          <cell r="H151">
            <v>13.23</v>
          </cell>
          <cell r="I151">
            <v>0</v>
          </cell>
          <cell r="J151">
            <v>0</v>
          </cell>
        </row>
        <row r="152">
          <cell r="A152">
            <v>0</v>
          </cell>
          <cell r="B152" t="str">
            <v>S.H. H. ( RP 106)</v>
          </cell>
          <cell r="C152">
            <v>0</v>
          </cell>
          <cell r="D152">
            <v>1</v>
          </cell>
          <cell r="E152">
            <v>7.45</v>
          </cell>
          <cell r="F152">
            <v>1.8</v>
          </cell>
          <cell r="G152">
            <v>0</v>
          </cell>
          <cell r="H152">
            <v>13.41</v>
          </cell>
          <cell r="I152">
            <v>0</v>
          </cell>
          <cell r="J152">
            <v>0</v>
          </cell>
        </row>
        <row r="153">
          <cell r="A153">
            <v>0</v>
          </cell>
          <cell r="B153" t="str">
            <v>S.H. M. ( RP -104)</v>
          </cell>
          <cell r="C153">
            <v>0</v>
          </cell>
          <cell r="D153">
            <v>1</v>
          </cell>
          <cell r="E153">
            <v>7.45</v>
          </cell>
          <cell r="F153">
            <v>1.8</v>
          </cell>
          <cell r="G153">
            <v>0</v>
          </cell>
          <cell r="H153">
            <v>13.41</v>
          </cell>
          <cell r="I153">
            <v>0</v>
          </cell>
          <cell r="J153">
            <v>0</v>
          </cell>
        </row>
        <row r="154">
          <cell r="A154">
            <v>0</v>
          </cell>
          <cell r="B154">
            <v>0</v>
          </cell>
          <cell r="C154">
            <v>0</v>
          </cell>
          <cell r="D154">
            <v>0</v>
          </cell>
          <cell r="E154">
            <v>0</v>
          </cell>
          <cell r="F154">
            <v>0</v>
          </cell>
          <cell r="G154">
            <v>0</v>
          </cell>
          <cell r="H154">
            <v>0</v>
          </cell>
          <cell r="I154">
            <v>0</v>
          </cell>
          <cell r="J154">
            <v>0</v>
          </cell>
        </row>
        <row r="155">
          <cell r="A155">
            <v>0</v>
          </cell>
          <cell r="B155" t="str">
            <v>S.H. ( CM- 111)</v>
          </cell>
          <cell r="C155">
            <v>0</v>
          </cell>
          <cell r="D155">
            <v>1</v>
          </cell>
          <cell r="E155">
            <v>6.95</v>
          </cell>
          <cell r="F155">
            <v>1.8</v>
          </cell>
          <cell r="G155">
            <v>0</v>
          </cell>
          <cell r="H155">
            <v>12.51</v>
          </cell>
          <cell r="I155">
            <v>0</v>
          </cell>
          <cell r="J155">
            <v>0</v>
          </cell>
        </row>
        <row r="156">
          <cell r="A156">
            <v>0</v>
          </cell>
          <cell r="B156" t="str">
            <v>S.H. ( CM- 107)</v>
          </cell>
          <cell r="C156">
            <v>0</v>
          </cell>
          <cell r="D156">
            <v>1</v>
          </cell>
          <cell r="E156">
            <v>6.58</v>
          </cell>
          <cell r="F156">
            <v>1.8</v>
          </cell>
          <cell r="G156">
            <v>0</v>
          </cell>
          <cell r="H156">
            <v>11.844000000000001</v>
          </cell>
          <cell r="I156">
            <v>0</v>
          </cell>
          <cell r="J156">
            <v>0</v>
          </cell>
        </row>
        <row r="157">
          <cell r="A157">
            <v>0</v>
          </cell>
          <cell r="B157" t="str">
            <v>S.H. ( CM-106)</v>
          </cell>
          <cell r="C157">
            <v>0</v>
          </cell>
          <cell r="D157">
            <v>1</v>
          </cell>
          <cell r="E157">
            <v>5.45</v>
          </cell>
          <cell r="F157">
            <v>1.8</v>
          </cell>
          <cell r="G157">
            <v>0</v>
          </cell>
          <cell r="H157">
            <v>9.81</v>
          </cell>
          <cell r="I157">
            <v>0</v>
          </cell>
          <cell r="J157">
            <v>0</v>
          </cell>
        </row>
        <row r="158">
          <cell r="A158">
            <v>0</v>
          </cell>
          <cell r="B158" t="str">
            <v>S.H. ( CM -110)</v>
          </cell>
          <cell r="C158">
            <v>0</v>
          </cell>
          <cell r="D158">
            <v>1</v>
          </cell>
          <cell r="E158">
            <v>6.36</v>
          </cell>
          <cell r="F158">
            <v>1.8</v>
          </cell>
          <cell r="G158">
            <v>0</v>
          </cell>
          <cell r="H158">
            <v>11.448</v>
          </cell>
          <cell r="I158">
            <v>0</v>
          </cell>
          <cell r="J158">
            <v>0</v>
          </cell>
        </row>
        <row r="159">
          <cell r="A159">
            <v>0</v>
          </cell>
          <cell r="B159" t="str">
            <v>S.H. PERS. H. ( ADM-109)</v>
          </cell>
          <cell r="C159">
            <v>0</v>
          </cell>
          <cell r="D159">
            <v>1</v>
          </cell>
          <cell r="E159">
            <v>10.65</v>
          </cell>
          <cell r="F159">
            <v>1.8</v>
          </cell>
          <cell r="G159">
            <v>0</v>
          </cell>
          <cell r="H159">
            <v>19.170000000000002</v>
          </cell>
          <cell r="I159">
            <v>0</v>
          </cell>
          <cell r="J159">
            <v>0</v>
          </cell>
        </row>
        <row r="160">
          <cell r="A160">
            <v>0</v>
          </cell>
          <cell r="B160" t="str">
            <v>S.H. PERS. M. ( ADM - 108)</v>
          </cell>
          <cell r="C160">
            <v>0</v>
          </cell>
          <cell r="D160">
            <v>1</v>
          </cell>
          <cell r="E160">
            <v>10.45</v>
          </cell>
          <cell r="F160">
            <v>1.8</v>
          </cell>
          <cell r="G160">
            <v>0</v>
          </cell>
          <cell r="H160">
            <v>18.809999999999999</v>
          </cell>
          <cell r="I160">
            <v>0</v>
          </cell>
          <cell r="J160">
            <v>0</v>
          </cell>
        </row>
        <row r="161">
          <cell r="A161">
            <v>0</v>
          </cell>
          <cell r="B161" t="str">
            <v>S.H . ( ADM 104)</v>
          </cell>
          <cell r="C161">
            <v>0</v>
          </cell>
          <cell r="D161">
            <v>1</v>
          </cell>
          <cell r="E161">
            <v>7.54</v>
          </cell>
          <cell r="F161">
            <v>1.8</v>
          </cell>
          <cell r="G161">
            <v>0</v>
          </cell>
          <cell r="H161">
            <v>13.572000000000001</v>
          </cell>
          <cell r="I161">
            <v>0</v>
          </cell>
          <cell r="J161">
            <v>0</v>
          </cell>
        </row>
        <row r="162">
          <cell r="A162">
            <v>0</v>
          </cell>
          <cell r="B162">
            <v>0</v>
          </cell>
          <cell r="C162">
            <v>0</v>
          </cell>
          <cell r="D162">
            <v>0</v>
          </cell>
          <cell r="E162">
            <v>0</v>
          </cell>
          <cell r="F162">
            <v>0</v>
          </cell>
          <cell r="G162">
            <v>0</v>
          </cell>
          <cell r="H162">
            <v>0</v>
          </cell>
          <cell r="I162">
            <v>0</v>
          </cell>
          <cell r="J162">
            <v>0</v>
          </cell>
        </row>
        <row r="163">
          <cell r="A163">
            <v>0</v>
          </cell>
          <cell r="B163" t="str">
            <v>SS.HH MUJERES ( H - 140 )</v>
          </cell>
          <cell r="C163">
            <v>0</v>
          </cell>
          <cell r="D163">
            <v>1</v>
          </cell>
          <cell r="E163">
            <v>6.8</v>
          </cell>
          <cell r="F163">
            <v>1.8</v>
          </cell>
          <cell r="G163">
            <v>0</v>
          </cell>
          <cell r="H163">
            <v>12.24</v>
          </cell>
          <cell r="I163">
            <v>0</v>
          </cell>
          <cell r="J163">
            <v>0</v>
          </cell>
        </row>
        <row r="164">
          <cell r="A164">
            <v>0</v>
          </cell>
          <cell r="B164" t="str">
            <v>SS.HH HOMBRES ( H-139 )</v>
          </cell>
          <cell r="C164">
            <v>0</v>
          </cell>
          <cell r="D164">
            <v>1</v>
          </cell>
          <cell r="E164">
            <v>6.85</v>
          </cell>
          <cell r="F164">
            <v>1.8</v>
          </cell>
          <cell r="G164">
            <v>0</v>
          </cell>
          <cell r="H164">
            <v>12.33</v>
          </cell>
          <cell r="I164">
            <v>0</v>
          </cell>
          <cell r="J164">
            <v>0</v>
          </cell>
        </row>
        <row r="165">
          <cell r="A165">
            <v>0</v>
          </cell>
          <cell r="B165" t="str">
            <v xml:space="preserve">VESTIDOR GESTANTE ( CO-108 ) </v>
          </cell>
          <cell r="C165">
            <v>0</v>
          </cell>
          <cell r="D165">
            <v>1</v>
          </cell>
          <cell r="E165">
            <v>7.3</v>
          </cell>
          <cell r="F165">
            <v>1.8</v>
          </cell>
          <cell r="G165">
            <v>0</v>
          </cell>
          <cell r="H165">
            <v>13.14</v>
          </cell>
          <cell r="I165">
            <v>0</v>
          </cell>
          <cell r="J165">
            <v>0</v>
          </cell>
        </row>
        <row r="166">
          <cell r="A166">
            <v>0</v>
          </cell>
          <cell r="B166">
            <v>0</v>
          </cell>
          <cell r="C166">
            <v>0</v>
          </cell>
          <cell r="D166">
            <v>0</v>
          </cell>
          <cell r="E166">
            <v>0</v>
          </cell>
          <cell r="F166">
            <v>0</v>
          </cell>
          <cell r="G166">
            <v>0</v>
          </cell>
          <cell r="H166">
            <v>0</v>
          </cell>
          <cell r="I166">
            <v>0</v>
          </cell>
          <cell r="J166">
            <v>0</v>
          </cell>
        </row>
        <row r="167">
          <cell r="A167">
            <v>0</v>
          </cell>
          <cell r="B167" t="str">
            <v>VEST. + S.H. PERS. HOMBRES ( TM 102)</v>
          </cell>
          <cell r="C167">
            <v>0</v>
          </cell>
          <cell r="D167">
            <v>1</v>
          </cell>
          <cell r="E167">
            <v>14.32</v>
          </cell>
          <cell r="F167">
            <v>1.8</v>
          </cell>
          <cell r="G167">
            <v>0</v>
          </cell>
          <cell r="H167">
            <v>25.776</v>
          </cell>
          <cell r="I167">
            <v>0</v>
          </cell>
          <cell r="J167">
            <v>0</v>
          </cell>
        </row>
        <row r="168">
          <cell r="A168">
            <v>0</v>
          </cell>
          <cell r="B168" t="str">
            <v>VEST. + S.H. PERS. MUJERES ( TM 103)</v>
          </cell>
          <cell r="C168">
            <v>0</v>
          </cell>
          <cell r="D168">
            <v>1</v>
          </cell>
          <cell r="E168">
            <v>19.829999999999998</v>
          </cell>
          <cell r="F168">
            <v>1.8</v>
          </cell>
          <cell r="G168">
            <v>0</v>
          </cell>
          <cell r="H168">
            <v>35.693999999999996</v>
          </cell>
          <cell r="I168">
            <v>0</v>
          </cell>
          <cell r="J168">
            <v>0</v>
          </cell>
        </row>
        <row r="169">
          <cell r="A169">
            <v>0</v>
          </cell>
          <cell r="B169">
            <v>0</v>
          </cell>
          <cell r="C169">
            <v>0</v>
          </cell>
          <cell r="D169">
            <v>0</v>
          </cell>
          <cell r="E169">
            <v>0</v>
          </cell>
          <cell r="F169">
            <v>0</v>
          </cell>
          <cell r="G169">
            <v>0</v>
          </cell>
          <cell r="H169">
            <v>0</v>
          </cell>
          <cell r="I169">
            <v>0</v>
          </cell>
          <cell r="J169">
            <v>0</v>
          </cell>
        </row>
        <row r="170">
          <cell r="A170">
            <v>0</v>
          </cell>
          <cell r="B170" t="str">
            <v>GUARDA ROPA DE PACIENTES ( E-117)</v>
          </cell>
          <cell r="C170">
            <v>0</v>
          </cell>
          <cell r="D170">
            <v>1</v>
          </cell>
          <cell r="E170">
            <v>7.93</v>
          </cell>
          <cell r="F170">
            <v>1.8</v>
          </cell>
          <cell r="G170">
            <v>0</v>
          </cell>
          <cell r="H170">
            <v>14.273999999999999</v>
          </cell>
          <cell r="I170">
            <v>0</v>
          </cell>
          <cell r="J170">
            <v>0</v>
          </cell>
        </row>
        <row r="171">
          <cell r="A171">
            <v>0</v>
          </cell>
          <cell r="B171" t="str">
            <v>SH.PUBL. DESCP. ( E- 152)</v>
          </cell>
          <cell r="C171">
            <v>0</v>
          </cell>
          <cell r="D171">
            <v>1</v>
          </cell>
          <cell r="E171">
            <v>9.83</v>
          </cell>
          <cell r="F171">
            <v>1.8</v>
          </cell>
          <cell r="G171">
            <v>0</v>
          </cell>
          <cell r="H171">
            <v>17.693999999999999</v>
          </cell>
          <cell r="I171">
            <v>0</v>
          </cell>
          <cell r="J171">
            <v>0</v>
          </cell>
        </row>
        <row r="172">
          <cell r="A172">
            <v>0</v>
          </cell>
          <cell r="B172" t="str">
            <v>SH. PUBL. HOMBRES ( E 125 )</v>
          </cell>
          <cell r="C172">
            <v>0</v>
          </cell>
          <cell r="D172">
            <v>1</v>
          </cell>
          <cell r="E172">
            <v>13.1</v>
          </cell>
          <cell r="F172">
            <v>1.8</v>
          </cell>
          <cell r="G172">
            <v>0</v>
          </cell>
          <cell r="H172">
            <v>23.58</v>
          </cell>
          <cell r="I172">
            <v>0</v>
          </cell>
          <cell r="J172">
            <v>0</v>
          </cell>
        </row>
        <row r="173">
          <cell r="A173">
            <v>0</v>
          </cell>
          <cell r="B173" t="str">
            <v>S.H PUBL. MUJERES ( E 126)</v>
          </cell>
          <cell r="C173">
            <v>0</v>
          </cell>
          <cell r="D173">
            <v>1</v>
          </cell>
          <cell r="E173">
            <v>10.31</v>
          </cell>
          <cell r="F173">
            <v>1.8</v>
          </cell>
          <cell r="G173">
            <v>0</v>
          </cell>
          <cell r="H173">
            <v>18.558</v>
          </cell>
          <cell r="I173">
            <v>0</v>
          </cell>
          <cell r="J173">
            <v>0</v>
          </cell>
        </row>
        <row r="174">
          <cell r="A174">
            <v>0</v>
          </cell>
          <cell r="B174" t="str">
            <v>SS.HH PUBLICO HOMBRES ( REH - 103)</v>
          </cell>
          <cell r="C174">
            <v>0</v>
          </cell>
          <cell r="D174">
            <v>1</v>
          </cell>
          <cell r="E174">
            <v>7.94</v>
          </cell>
          <cell r="F174">
            <v>1.8</v>
          </cell>
          <cell r="G174">
            <v>0</v>
          </cell>
          <cell r="H174">
            <v>14.292000000000002</v>
          </cell>
          <cell r="I174">
            <v>0</v>
          </cell>
          <cell r="J174">
            <v>0</v>
          </cell>
        </row>
        <row r="175">
          <cell r="A175">
            <v>0</v>
          </cell>
          <cell r="B175" t="str">
            <v>SS.HH PUBLICO MUJERES ( REH - 104 )</v>
          </cell>
          <cell r="C175">
            <v>0</v>
          </cell>
          <cell r="D175">
            <v>1</v>
          </cell>
          <cell r="E175">
            <v>7.61</v>
          </cell>
          <cell r="F175">
            <v>1.8</v>
          </cell>
          <cell r="G175">
            <v>0</v>
          </cell>
          <cell r="H175">
            <v>13.698</v>
          </cell>
          <cell r="I175">
            <v>0</v>
          </cell>
          <cell r="J175">
            <v>0</v>
          </cell>
        </row>
        <row r="176">
          <cell r="A176">
            <v>0</v>
          </cell>
          <cell r="B176" t="str">
            <v xml:space="preserve">SS.HH PUBL. HOMBRES ( DI 106 ) </v>
          </cell>
          <cell r="C176">
            <v>0</v>
          </cell>
          <cell r="D176">
            <v>1</v>
          </cell>
          <cell r="E176">
            <v>7.98</v>
          </cell>
          <cell r="F176">
            <v>1.8</v>
          </cell>
          <cell r="G176">
            <v>0</v>
          </cell>
          <cell r="H176">
            <v>14.364000000000001</v>
          </cell>
          <cell r="I176">
            <v>0</v>
          </cell>
          <cell r="J176">
            <v>0</v>
          </cell>
        </row>
        <row r="177">
          <cell r="A177">
            <v>0</v>
          </cell>
          <cell r="B177" t="str">
            <v>SS.HH PUBL. MUJERES ( DI 107)</v>
          </cell>
          <cell r="C177">
            <v>0</v>
          </cell>
          <cell r="D177">
            <v>1</v>
          </cell>
          <cell r="E177">
            <v>7.75</v>
          </cell>
          <cell r="F177">
            <v>1.8</v>
          </cell>
          <cell r="G177">
            <v>0</v>
          </cell>
          <cell r="H177">
            <v>13.950000000000001</v>
          </cell>
          <cell r="I177">
            <v>0</v>
          </cell>
          <cell r="J177">
            <v>0</v>
          </cell>
        </row>
        <row r="178">
          <cell r="A178">
            <v>0</v>
          </cell>
          <cell r="B178" t="str">
            <v>SH. PUBL. HOMB. ( PC 106)</v>
          </cell>
          <cell r="C178">
            <v>0</v>
          </cell>
          <cell r="D178">
            <v>1</v>
          </cell>
          <cell r="E178">
            <v>6.51</v>
          </cell>
          <cell r="F178">
            <v>1.8</v>
          </cell>
          <cell r="G178">
            <v>0</v>
          </cell>
          <cell r="H178">
            <v>11.718</v>
          </cell>
          <cell r="I178">
            <v>0</v>
          </cell>
          <cell r="J178">
            <v>0</v>
          </cell>
        </row>
        <row r="179">
          <cell r="A179">
            <v>0</v>
          </cell>
          <cell r="B179" t="str">
            <v>SH. PUBL. MUJ. ( PC-105)</v>
          </cell>
          <cell r="C179">
            <v>0</v>
          </cell>
          <cell r="D179">
            <v>1</v>
          </cell>
          <cell r="E179">
            <v>6.61</v>
          </cell>
          <cell r="F179">
            <v>1.8</v>
          </cell>
          <cell r="G179">
            <v>0</v>
          </cell>
          <cell r="H179">
            <v>11.898000000000001</v>
          </cell>
          <cell r="I179">
            <v>0</v>
          </cell>
          <cell r="J179">
            <v>0</v>
          </cell>
        </row>
        <row r="180">
          <cell r="A180">
            <v>0</v>
          </cell>
          <cell r="B180">
            <v>0</v>
          </cell>
          <cell r="C180">
            <v>0</v>
          </cell>
          <cell r="D180">
            <v>0</v>
          </cell>
          <cell r="E180">
            <v>0</v>
          </cell>
          <cell r="F180">
            <v>0</v>
          </cell>
          <cell r="G180">
            <v>0</v>
          </cell>
          <cell r="H180">
            <v>0</v>
          </cell>
          <cell r="I180">
            <v>0</v>
          </cell>
          <cell r="J180">
            <v>0</v>
          </cell>
        </row>
        <row r="181">
          <cell r="A181">
            <v>0</v>
          </cell>
          <cell r="B181">
            <v>0</v>
          </cell>
          <cell r="C181">
            <v>0</v>
          </cell>
          <cell r="D181">
            <v>0</v>
          </cell>
          <cell r="E181">
            <v>0</v>
          </cell>
          <cell r="F181">
            <v>0</v>
          </cell>
          <cell r="G181">
            <v>0</v>
          </cell>
          <cell r="H181">
            <v>0</v>
          </cell>
          <cell r="I181">
            <v>0</v>
          </cell>
          <cell r="J181">
            <v>0</v>
          </cell>
        </row>
        <row r="182">
          <cell r="A182">
            <v>0</v>
          </cell>
          <cell r="B182" t="str">
            <v>SS.HH  PUB MUJERES ( CE-127)</v>
          </cell>
          <cell r="C182">
            <v>0</v>
          </cell>
          <cell r="D182">
            <v>1</v>
          </cell>
          <cell r="E182">
            <v>12.35</v>
          </cell>
          <cell r="F182">
            <v>1.8</v>
          </cell>
          <cell r="G182">
            <v>0</v>
          </cell>
          <cell r="H182">
            <v>22.23</v>
          </cell>
          <cell r="I182">
            <v>0</v>
          </cell>
          <cell r="J182">
            <v>0</v>
          </cell>
        </row>
        <row r="183">
          <cell r="A183">
            <v>0</v>
          </cell>
          <cell r="B183" t="str">
            <v>S.H . PUB. HOMBRES ( CE - 126 )</v>
          </cell>
          <cell r="C183">
            <v>0</v>
          </cell>
          <cell r="D183">
            <v>1</v>
          </cell>
          <cell r="E183">
            <v>12.22</v>
          </cell>
          <cell r="F183">
            <v>1.8</v>
          </cell>
          <cell r="G183">
            <v>0</v>
          </cell>
          <cell r="H183">
            <v>21.996000000000002</v>
          </cell>
          <cell r="I183">
            <v>0</v>
          </cell>
          <cell r="J183">
            <v>0</v>
          </cell>
        </row>
        <row r="184">
          <cell r="A184">
            <v>0</v>
          </cell>
          <cell r="B184" t="str">
            <v>SS.HH PRE - ESCOLAR ( CE-130)</v>
          </cell>
          <cell r="C184">
            <v>0</v>
          </cell>
          <cell r="D184">
            <v>1</v>
          </cell>
          <cell r="E184">
            <v>9.5500000000000007</v>
          </cell>
          <cell r="F184">
            <v>1.8</v>
          </cell>
          <cell r="G184">
            <v>0</v>
          </cell>
          <cell r="H184">
            <v>17.190000000000001</v>
          </cell>
          <cell r="I184">
            <v>0</v>
          </cell>
          <cell r="J184">
            <v>0</v>
          </cell>
        </row>
        <row r="185">
          <cell r="A185">
            <v>0</v>
          </cell>
          <cell r="B185" t="str">
            <v>S.H. DISCP. Y/O GESTANTES ( CE-129)</v>
          </cell>
          <cell r="C185">
            <v>0</v>
          </cell>
          <cell r="D185">
            <v>1</v>
          </cell>
          <cell r="E185">
            <v>9.9600000000000009</v>
          </cell>
          <cell r="F185">
            <v>1.8</v>
          </cell>
          <cell r="G185">
            <v>0</v>
          </cell>
          <cell r="H185">
            <v>17.928000000000001</v>
          </cell>
          <cell r="I185">
            <v>0</v>
          </cell>
          <cell r="J185">
            <v>0</v>
          </cell>
        </row>
        <row r="186">
          <cell r="A186">
            <v>0</v>
          </cell>
          <cell r="B186" t="str">
            <v>S.H. PERS. HOMBRES ( CE-132)</v>
          </cell>
          <cell r="C186">
            <v>0</v>
          </cell>
          <cell r="D186">
            <v>1</v>
          </cell>
          <cell r="E186">
            <v>12.15</v>
          </cell>
          <cell r="F186">
            <v>1.8</v>
          </cell>
          <cell r="G186">
            <v>0</v>
          </cell>
          <cell r="H186">
            <v>21.87</v>
          </cell>
          <cell r="I186">
            <v>0</v>
          </cell>
          <cell r="J186">
            <v>0</v>
          </cell>
        </row>
        <row r="187">
          <cell r="A187">
            <v>0</v>
          </cell>
          <cell r="B187" t="str">
            <v>S.H. PERS. MUJERES ( CE-133)</v>
          </cell>
          <cell r="C187">
            <v>0</v>
          </cell>
          <cell r="D187">
            <v>1</v>
          </cell>
          <cell r="E187">
            <v>11.92</v>
          </cell>
          <cell r="F187">
            <v>1.8</v>
          </cell>
          <cell r="G187">
            <v>0</v>
          </cell>
          <cell r="H187">
            <v>21.456</v>
          </cell>
          <cell r="I187">
            <v>0</v>
          </cell>
          <cell r="J187">
            <v>0</v>
          </cell>
        </row>
        <row r="188">
          <cell r="A188">
            <v>0</v>
          </cell>
          <cell r="B188" t="str">
            <v>SS.HH ( CE- 114A)</v>
          </cell>
          <cell r="C188">
            <v>0</v>
          </cell>
          <cell r="D188">
            <v>1</v>
          </cell>
          <cell r="E188">
            <v>5.42</v>
          </cell>
          <cell r="F188">
            <v>1.8</v>
          </cell>
          <cell r="G188">
            <v>0</v>
          </cell>
          <cell r="H188">
            <v>9.7560000000000002</v>
          </cell>
          <cell r="I188">
            <v>0</v>
          </cell>
          <cell r="J188">
            <v>0</v>
          </cell>
        </row>
        <row r="189">
          <cell r="A189">
            <v>0</v>
          </cell>
          <cell r="B189" t="str">
            <v>SS.HH GINE. ( CE-111A)</v>
          </cell>
          <cell r="C189">
            <v>0</v>
          </cell>
          <cell r="D189">
            <v>1</v>
          </cell>
          <cell r="E189">
            <v>5.0999999999999996</v>
          </cell>
          <cell r="F189">
            <v>1.8</v>
          </cell>
          <cell r="G189">
            <v>0</v>
          </cell>
          <cell r="H189">
            <v>9.18</v>
          </cell>
          <cell r="I189">
            <v>0</v>
          </cell>
          <cell r="J189">
            <v>0</v>
          </cell>
        </row>
        <row r="190">
          <cell r="A190">
            <v>0</v>
          </cell>
          <cell r="B190" t="str">
            <v>SS.HH ( CE-105A)</v>
          </cell>
          <cell r="C190">
            <v>0</v>
          </cell>
          <cell r="D190">
            <v>1</v>
          </cell>
          <cell r="E190">
            <v>5.84</v>
          </cell>
          <cell r="F190">
            <v>1.8</v>
          </cell>
          <cell r="G190">
            <v>0</v>
          </cell>
          <cell r="H190">
            <v>10.512</v>
          </cell>
          <cell r="I190">
            <v>0</v>
          </cell>
          <cell r="J190">
            <v>0</v>
          </cell>
        </row>
        <row r="191">
          <cell r="A191">
            <v>0</v>
          </cell>
          <cell r="B191" t="str">
            <v>SS.HH ( CE-106A)</v>
          </cell>
          <cell r="C191">
            <v>0</v>
          </cell>
          <cell r="D191">
            <v>1</v>
          </cell>
          <cell r="E191">
            <v>6.26</v>
          </cell>
          <cell r="F191">
            <v>1.8</v>
          </cell>
          <cell r="G191">
            <v>0</v>
          </cell>
          <cell r="H191">
            <v>11.268000000000001</v>
          </cell>
          <cell r="I191">
            <v>0</v>
          </cell>
          <cell r="J191">
            <v>0</v>
          </cell>
        </row>
        <row r="192">
          <cell r="A192">
            <v>0</v>
          </cell>
          <cell r="B192" t="str">
            <v>SS.HH ( CE 108A)</v>
          </cell>
          <cell r="C192">
            <v>0</v>
          </cell>
          <cell r="D192">
            <v>1</v>
          </cell>
          <cell r="E192">
            <v>6.16</v>
          </cell>
          <cell r="F192">
            <v>1.8</v>
          </cell>
          <cell r="G192">
            <v>0</v>
          </cell>
          <cell r="H192">
            <v>11.088000000000001</v>
          </cell>
          <cell r="I192">
            <v>0</v>
          </cell>
          <cell r="J192">
            <v>0</v>
          </cell>
        </row>
        <row r="193">
          <cell r="A193">
            <v>0</v>
          </cell>
          <cell r="B193">
            <v>0</v>
          </cell>
          <cell r="C193">
            <v>0</v>
          </cell>
          <cell r="D193">
            <v>0</v>
          </cell>
          <cell r="E193">
            <v>0</v>
          </cell>
          <cell r="F193">
            <v>0</v>
          </cell>
          <cell r="G193">
            <v>0</v>
          </cell>
          <cell r="H193">
            <v>0</v>
          </cell>
          <cell r="I193">
            <v>0</v>
          </cell>
          <cell r="J193">
            <v>0</v>
          </cell>
        </row>
        <row r="194">
          <cell r="A194">
            <v>0</v>
          </cell>
          <cell r="B194" t="str">
            <v xml:space="preserve">S.H  HOMBRES ( SUM - 105) </v>
          </cell>
          <cell r="C194">
            <v>0</v>
          </cell>
          <cell r="D194">
            <v>1</v>
          </cell>
          <cell r="E194">
            <v>8.9700000000000006</v>
          </cell>
          <cell r="F194">
            <v>1.8</v>
          </cell>
          <cell r="G194">
            <v>0</v>
          </cell>
          <cell r="H194">
            <v>16.146000000000001</v>
          </cell>
          <cell r="I194">
            <v>0</v>
          </cell>
          <cell r="J194">
            <v>0</v>
          </cell>
        </row>
        <row r="195">
          <cell r="A195">
            <v>0</v>
          </cell>
          <cell r="B195" t="str">
            <v>S.H. MUJERES ( SUM 104)</v>
          </cell>
          <cell r="C195">
            <v>0</v>
          </cell>
          <cell r="D195">
            <v>1</v>
          </cell>
          <cell r="E195">
            <v>8.76</v>
          </cell>
          <cell r="F195">
            <v>1.8</v>
          </cell>
          <cell r="G195">
            <v>0</v>
          </cell>
          <cell r="H195">
            <v>15.768000000000001</v>
          </cell>
          <cell r="I195">
            <v>0</v>
          </cell>
          <cell r="J195">
            <v>0</v>
          </cell>
        </row>
        <row r="196">
          <cell r="A196">
            <v>0</v>
          </cell>
          <cell r="B196">
            <v>0</v>
          </cell>
          <cell r="C196">
            <v>0</v>
          </cell>
          <cell r="D196">
            <v>0</v>
          </cell>
          <cell r="E196">
            <v>0</v>
          </cell>
          <cell r="F196">
            <v>0</v>
          </cell>
          <cell r="G196">
            <v>0</v>
          </cell>
          <cell r="H196">
            <v>0</v>
          </cell>
          <cell r="I196">
            <v>0</v>
          </cell>
          <cell r="J196">
            <v>0</v>
          </cell>
        </row>
        <row r="197">
          <cell r="A197">
            <v>0</v>
          </cell>
          <cell r="B197" t="str">
            <v>ROPA LIMPIA ( H 112)</v>
          </cell>
          <cell r="C197">
            <v>0</v>
          </cell>
          <cell r="D197">
            <v>1</v>
          </cell>
          <cell r="E197">
            <v>7.24</v>
          </cell>
          <cell r="F197">
            <v>1.8</v>
          </cell>
          <cell r="G197">
            <v>0</v>
          </cell>
          <cell r="H197">
            <v>13.032</v>
          </cell>
          <cell r="I197">
            <v>0</v>
          </cell>
          <cell r="J197">
            <v>0</v>
          </cell>
        </row>
        <row r="198">
          <cell r="A198">
            <v>0</v>
          </cell>
          <cell r="B198" t="str">
            <v>DEPTO. DE ROPA SUCIA ( H 126)</v>
          </cell>
          <cell r="C198">
            <v>0</v>
          </cell>
          <cell r="D198">
            <v>1</v>
          </cell>
          <cell r="E198">
            <v>8</v>
          </cell>
          <cell r="F198">
            <v>1.8</v>
          </cell>
          <cell r="G198">
            <v>0</v>
          </cell>
          <cell r="H198">
            <v>14.4</v>
          </cell>
          <cell r="I198">
            <v>0</v>
          </cell>
          <cell r="J198">
            <v>0</v>
          </cell>
        </row>
        <row r="199">
          <cell r="A199">
            <v>0</v>
          </cell>
          <cell r="B199" t="str">
            <v>ROPA LIMPIA ( CO-110)</v>
          </cell>
          <cell r="C199">
            <v>0</v>
          </cell>
          <cell r="D199">
            <v>1</v>
          </cell>
          <cell r="E199">
            <v>8.27</v>
          </cell>
          <cell r="F199">
            <v>1.8</v>
          </cell>
          <cell r="G199">
            <v>0</v>
          </cell>
          <cell r="H199">
            <v>14.885999999999999</v>
          </cell>
          <cell r="I199">
            <v>0</v>
          </cell>
          <cell r="J199">
            <v>0</v>
          </cell>
        </row>
        <row r="200">
          <cell r="A200">
            <v>0</v>
          </cell>
          <cell r="B200" t="str">
            <v>ROPA SUCIA ( CO - 106)</v>
          </cell>
          <cell r="C200">
            <v>0</v>
          </cell>
          <cell r="D200">
            <v>1</v>
          </cell>
          <cell r="E200">
            <v>7.95</v>
          </cell>
          <cell r="F200">
            <v>1.8</v>
          </cell>
          <cell r="G200">
            <v>0</v>
          </cell>
          <cell r="H200">
            <v>14.31</v>
          </cell>
          <cell r="I200">
            <v>0</v>
          </cell>
          <cell r="J200">
            <v>0</v>
          </cell>
        </row>
        <row r="201">
          <cell r="A201">
            <v>0</v>
          </cell>
          <cell r="B201" t="str">
            <v>ROPA SUCIA ( CQ 118)</v>
          </cell>
          <cell r="C201">
            <v>0</v>
          </cell>
          <cell r="D201">
            <v>1</v>
          </cell>
          <cell r="E201">
            <v>6.35</v>
          </cell>
          <cell r="F201">
            <v>1.8</v>
          </cell>
          <cell r="G201">
            <v>0</v>
          </cell>
          <cell r="H201">
            <v>11.43</v>
          </cell>
          <cell r="I201">
            <v>0</v>
          </cell>
          <cell r="J201">
            <v>0</v>
          </cell>
        </row>
        <row r="202">
          <cell r="A202">
            <v>0</v>
          </cell>
          <cell r="B202" t="str">
            <v>ROPA LIMPIA ( CQ-112)</v>
          </cell>
          <cell r="C202">
            <v>0</v>
          </cell>
          <cell r="D202">
            <v>1</v>
          </cell>
          <cell r="E202">
            <v>6.12</v>
          </cell>
          <cell r="F202">
            <v>1.8</v>
          </cell>
          <cell r="G202">
            <v>0</v>
          </cell>
          <cell r="H202">
            <v>11.016</v>
          </cell>
          <cell r="I202">
            <v>0</v>
          </cell>
          <cell r="J202">
            <v>0</v>
          </cell>
        </row>
        <row r="203">
          <cell r="A203">
            <v>0</v>
          </cell>
          <cell r="B203" t="str">
            <v>ROPA LIMPIA ( E 116)</v>
          </cell>
          <cell r="C203">
            <v>0</v>
          </cell>
          <cell r="D203">
            <v>1</v>
          </cell>
          <cell r="E203">
            <v>7.98</v>
          </cell>
          <cell r="F203">
            <v>1.8</v>
          </cell>
          <cell r="G203">
            <v>0</v>
          </cell>
          <cell r="H203">
            <v>14.364000000000001</v>
          </cell>
          <cell r="I203">
            <v>0</v>
          </cell>
          <cell r="J203">
            <v>0</v>
          </cell>
        </row>
        <row r="204">
          <cell r="A204">
            <v>0</v>
          </cell>
          <cell r="B204" t="str">
            <v>ROPA SUCIA ( E 151)</v>
          </cell>
          <cell r="C204">
            <v>0</v>
          </cell>
          <cell r="D204">
            <v>1</v>
          </cell>
          <cell r="E204">
            <v>7.93</v>
          </cell>
          <cell r="F204">
            <v>1.8</v>
          </cell>
          <cell r="G204">
            <v>0</v>
          </cell>
          <cell r="H204">
            <v>14.273999999999999</v>
          </cell>
          <cell r="I204">
            <v>0</v>
          </cell>
          <cell r="J204">
            <v>0</v>
          </cell>
        </row>
        <row r="205">
          <cell r="A205">
            <v>0</v>
          </cell>
          <cell r="B205" t="str">
            <v>ROPA SUCIA ( REH- 112)</v>
          </cell>
          <cell r="C205">
            <v>0</v>
          </cell>
          <cell r="D205">
            <v>1</v>
          </cell>
          <cell r="E205">
            <v>9.42</v>
          </cell>
          <cell r="F205">
            <v>1.8</v>
          </cell>
          <cell r="G205">
            <v>0</v>
          </cell>
          <cell r="H205">
            <v>16.956</v>
          </cell>
          <cell r="I205">
            <v>0</v>
          </cell>
          <cell r="J205">
            <v>0</v>
          </cell>
        </row>
        <row r="206">
          <cell r="A206">
            <v>0</v>
          </cell>
          <cell r="B206" t="str">
            <v>ROPA LIMPIA ( REH-110)</v>
          </cell>
          <cell r="C206">
            <v>0</v>
          </cell>
          <cell r="D206">
            <v>1</v>
          </cell>
          <cell r="E206">
            <v>8.65</v>
          </cell>
          <cell r="F206">
            <v>1.8</v>
          </cell>
          <cell r="G206">
            <v>0</v>
          </cell>
          <cell r="H206">
            <v>15.57</v>
          </cell>
          <cell r="I206">
            <v>0</v>
          </cell>
          <cell r="J206">
            <v>0</v>
          </cell>
        </row>
        <row r="207">
          <cell r="A207">
            <v>0</v>
          </cell>
          <cell r="B207" t="str">
            <v>DUCHA EMERG ( PC 109)</v>
          </cell>
          <cell r="C207">
            <v>0</v>
          </cell>
          <cell r="D207">
            <v>1</v>
          </cell>
          <cell r="E207">
            <v>4.58</v>
          </cell>
          <cell r="F207">
            <v>1.8</v>
          </cell>
          <cell r="G207">
            <v>0</v>
          </cell>
          <cell r="H207">
            <v>8.2439999999999998</v>
          </cell>
          <cell r="I207">
            <v>0</v>
          </cell>
          <cell r="J207">
            <v>0</v>
          </cell>
        </row>
        <row r="208">
          <cell r="A208">
            <v>0</v>
          </cell>
          <cell r="B208">
            <v>0</v>
          </cell>
          <cell r="C208">
            <v>0</v>
          </cell>
          <cell r="D208">
            <v>0</v>
          </cell>
          <cell r="E208">
            <v>0</v>
          </cell>
          <cell r="F208">
            <v>0</v>
          </cell>
          <cell r="G208">
            <v>0</v>
          </cell>
          <cell r="H208">
            <v>0</v>
          </cell>
          <cell r="I208">
            <v>0</v>
          </cell>
          <cell r="J208">
            <v>0</v>
          </cell>
        </row>
        <row r="209">
          <cell r="A209">
            <v>0</v>
          </cell>
          <cell r="B209" t="str">
            <v>S.H.  ( GA-108)</v>
          </cell>
          <cell r="C209">
            <v>0</v>
          </cell>
          <cell r="D209">
            <v>1</v>
          </cell>
          <cell r="E209">
            <v>5.21</v>
          </cell>
          <cell r="F209">
            <v>1.45</v>
          </cell>
          <cell r="G209">
            <v>0</v>
          </cell>
          <cell r="H209">
            <v>7.5545</v>
          </cell>
          <cell r="I209">
            <v>0</v>
          </cell>
          <cell r="J209">
            <v>0</v>
          </cell>
        </row>
        <row r="210">
          <cell r="A210">
            <v>0</v>
          </cell>
          <cell r="B210" t="str">
            <v xml:space="preserve">S.H. ( GA - 102 ) </v>
          </cell>
          <cell r="C210">
            <v>0</v>
          </cell>
          <cell r="D210">
            <v>1</v>
          </cell>
          <cell r="E210">
            <v>4.75</v>
          </cell>
          <cell r="F210">
            <v>1.45</v>
          </cell>
          <cell r="G210">
            <v>0</v>
          </cell>
          <cell r="H210">
            <v>6.8875000000000002</v>
          </cell>
          <cell r="I210">
            <v>0</v>
          </cell>
          <cell r="J210">
            <v>0</v>
          </cell>
        </row>
        <row r="211">
          <cell r="A211">
            <v>0</v>
          </cell>
          <cell r="B211" t="str">
            <v>S.H. ( T 102)</v>
          </cell>
          <cell r="C211">
            <v>0</v>
          </cell>
          <cell r="D211">
            <v>1</v>
          </cell>
          <cell r="E211">
            <v>5.31</v>
          </cell>
          <cell r="F211">
            <v>1.45</v>
          </cell>
          <cell r="G211">
            <v>0</v>
          </cell>
          <cell r="H211">
            <v>7.6994999999999996</v>
          </cell>
          <cell r="I211">
            <v>0</v>
          </cell>
          <cell r="J211">
            <v>0</v>
          </cell>
        </row>
        <row r="212">
          <cell r="A212">
            <v>0</v>
          </cell>
          <cell r="B212" t="str">
            <v xml:space="preserve">S.H. ( GA - 104) </v>
          </cell>
          <cell r="C212">
            <v>0</v>
          </cell>
          <cell r="D212">
            <v>1</v>
          </cell>
          <cell r="E212">
            <v>4.72</v>
          </cell>
          <cell r="F212">
            <v>1.45</v>
          </cell>
          <cell r="G212">
            <v>0</v>
          </cell>
          <cell r="H212">
            <v>6.8439999999999994</v>
          </cell>
          <cell r="I212">
            <v>0</v>
          </cell>
          <cell r="J212">
            <v>0</v>
          </cell>
        </row>
        <row r="213">
          <cell r="A213">
            <v>0</v>
          </cell>
          <cell r="B213" t="str">
            <v>S.H. ( GA - 106)</v>
          </cell>
          <cell r="C213">
            <v>0</v>
          </cell>
          <cell r="D213">
            <v>1</v>
          </cell>
          <cell r="E213">
            <v>5.59</v>
          </cell>
          <cell r="F213">
            <v>1.45</v>
          </cell>
          <cell r="G213">
            <v>0</v>
          </cell>
          <cell r="H213">
            <v>8.1054999999999993</v>
          </cell>
          <cell r="I213">
            <v>0</v>
          </cell>
          <cell r="J213">
            <v>0</v>
          </cell>
        </row>
        <row r="214">
          <cell r="A214">
            <v>0</v>
          </cell>
          <cell r="B214">
            <v>0</v>
          </cell>
          <cell r="C214">
            <v>0</v>
          </cell>
          <cell r="D214">
            <v>0</v>
          </cell>
          <cell r="E214">
            <v>0</v>
          </cell>
          <cell r="F214">
            <v>0</v>
          </cell>
          <cell r="G214">
            <v>0</v>
          </cell>
          <cell r="H214">
            <v>0</v>
          </cell>
          <cell r="I214">
            <v>0</v>
          </cell>
          <cell r="J214">
            <v>0</v>
          </cell>
        </row>
        <row r="215">
          <cell r="A215">
            <v>0</v>
          </cell>
          <cell r="B215" t="str">
            <v>S.H. + VEST. PERSONAL H. ( LAV - 109)</v>
          </cell>
          <cell r="C215">
            <v>0</v>
          </cell>
          <cell r="D215">
            <v>1</v>
          </cell>
          <cell r="E215">
            <v>15.12</v>
          </cell>
          <cell r="F215">
            <v>1.8</v>
          </cell>
          <cell r="G215">
            <v>0</v>
          </cell>
          <cell r="H215">
            <v>27.215999999999998</v>
          </cell>
          <cell r="I215">
            <v>0</v>
          </cell>
          <cell r="J215">
            <v>0</v>
          </cell>
        </row>
        <row r="216">
          <cell r="A216">
            <v>0</v>
          </cell>
          <cell r="B216" t="str">
            <v>CORREDOR 2 ( LAV - 105)</v>
          </cell>
          <cell r="C216">
            <v>0</v>
          </cell>
          <cell r="D216">
            <v>1</v>
          </cell>
          <cell r="E216">
            <v>12.15</v>
          </cell>
          <cell r="F216">
            <v>1.8</v>
          </cell>
          <cell r="G216">
            <v>0</v>
          </cell>
          <cell r="H216">
            <v>21.87</v>
          </cell>
          <cell r="I216">
            <v>0</v>
          </cell>
          <cell r="J216">
            <v>0</v>
          </cell>
        </row>
        <row r="217">
          <cell r="A217">
            <v>0</v>
          </cell>
          <cell r="B217" t="str">
            <v>ALMACEN DE INSUMOS ( LAV 111)</v>
          </cell>
          <cell r="C217">
            <v>0</v>
          </cell>
          <cell r="D217">
            <v>1</v>
          </cell>
          <cell r="E217">
            <v>5.95</v>
          </cell>
          <cell r="F217">
            <v>1.8</v>
          </cell>
          <cell r="G217">
            <v>0</v>
          </cell>
          <cell r="H217">
            <v>10.71</v>
          </cell>
          <cell r="I217">
            <v>0</v>
          </cell>
          <cell r="J217">
            <v>0</v>
          </cell>
        </row>
        <row r="218">
          <cell r="A218">
            <v>0</v>
          </cell>
          <cell r="B218" t="str">
            <v>S.H. + VEST . PERSONAL M . ( LAV-110)</v>
          </cell>
          <cell r="C218">
            <v>0</v>
          </cell>
          <cell r="D218">
            <v>1</v>
          </cell>
          <cell r="E218">
            <v>10.65</v>
          </cell>
          <cell r="F218">
            <v>1.8</v>
          </cell>
          <cell r="G218">
            <v>0</v>
          </cell>
          <cell r="H218">
            <v>19.170000000000002</v>
          </cell>
          <cell r="I218">
            <v>0</v>
          </cell>
          <cell r="J218">
            <v>0</v>
          </cell>
        </row>
        <row r="219">
          <cell r="A219">
            <v>0</v>
          </cell>
          <cell r="B219" t="str">
            <v>CORREDOR 1 ( LAV- 114)</v>
          </cell>
          <cell r="C219">
            <v>0</v>
          </cell>
          <cell r="D219">
            <v>1</v>
          </cell>
          <cell r="E219">
            <v>14.25</v>
          </cell>
          <cell r="F219">
            <v>1.8</v>
          </cell>
          <cell r="G219">
            <v>0</v>
          </cell>
          <cell r="H219">
            <v>25.650000000000002</v>
          </cell>
          <cell r="I219">
            <v>0</v>
          </cell>
          <cell r="J219">
            <v>0</v>
          </cell>
        </row>
        <row r="220">
          <cell r="A220">
            <v>0</v>
          </cell>
          <cell r="B220" t="str">
            <v>S.H + VEST. PERSONAL M. ( NUT 118)</v>
          </cell>
          <cell r="C220">
            <v>0</v>
          </cell>
          <cell r="D220">
            <v>1</v>
          </cell>
          <cell r="E220">
            <v>13.79</v>
          </cell>
          <cell r="F220">
            <v>1.8</v>
          </cell>
          <cell r="G220">
            <v>0</v>
          </cell>
          <cell r="H220">
            <v>24.821999999999999</v>
          </cell>
          <cell r="I220">
            <v>0</v>
          </cell>
          <cell r="J220">
            <v>0</v>
          </cell>
        </row>
        <row r="221">
          <cell r="A221">
            <v>0</v>
          </cell>
          <cell r="B221" t="str">
            <v>S.H. + VEST. PERSONAL HOMBRES ( NUT 117)</v>
          </cell>
          <cell r="C221">
            <v>0</v>
          </cell>
          <cell r="D221">
            <v>1</v>
          </cell>
          <cell r="E221">
            <v>16.850000000000001</v>
          </cell>
          <cell r="F221">
            <v>1.8</v>
          </cell>
          <cell r="G221">
            <v>0</v>
          </cell>
          <cell r="H221">
            <v>30.330000000000002</v>
          </cell>
          <cell r="I221">
            <v>0</v>
          </cell>
          <cell r="J221">
            <v>0</v>
          </cell>
        </row>
        <row r="222">
          <cell r="A222">
            <v>0</v>
          </cell>
          <cell r="B222">
            <v>0</v>
          </cell>
          <cell r="C222">
            <v>0</v>
          </cell>
          <cell r="D222">
            <v>0</v>
          </cell>
          <cell r="E222">
            <v>0</v>
          </cell>
          <cell r="F222">
            <v>0</v>
          </cell>
          <cell r="G222">
            <v>0</v>
          </cell>
          <cell r="H222">
            <v>0</v>
          </cell>
          <cell r="I222">
            <v>0</v>
          </cell>
          <cell r="J222">
            <v>0</v>
          </cell>
        </row>
        <row r="223">
          <cell r="A223">
            <v>0</v>
          </cell>
          <cell r="B223" t="str">
            <v>S.H. PAC. HOMBRES ( CE - 159)</v>
          </cell>
          <cell r="C223">
            <v>0</v>
          </cell>
          <cell r="D223">
            <v>1</v>
          </cell>
          <cell r="E223">
            <v>6.55</v>
          </cell>
          <cell r="F223">
            <v>1.8</v>
          </cell>
          <cell r="G223">
            <v>0</v>
          </cell>
          <cell r="H223">
            <v>11.79</v>
          </cell>
          <cell r="I223">
            <v>0</v>
          </cell>
          <cell r="J223">
            <v>0</v>
          </cell>
        </row>
        <row r="224">
          <cell r="A224">
            <v>0</v>
          </cell>
          <cell r="B224" t="str">
            <v xml:space="preserve">S.H. PAC MUJERES ( CE 158 ) </v>
          </cell>
          <cell r="C224">
            <v>0</v>
          </cell>
          <cell r="D224">
            <v>1</v>
          </cell>
          <cell r="E224">
            <v>5.55</v>
          </cell>
          <cell r="F224">
            <v>1.8</v>
          </cell>
          <cell r="G224">
            <v>0</v>
          </cell>
          <cell r="H224">
            <v>9.99</v>
          </cell>
          <cell r="I224">
            <v>0</v>
          </cell>
          <cell r="J224">
            <v>0</v>
          </cell>
        </row>
        <row r="225">
          <cell r="A225">
            <v>0</v>
          </cell>
          <cell r="B225" t="str">
            <v>S.H. PERSONAL ( CE - 155 )</v>
          </cell>
          <cell r="C225">
            <v>0</v>
          </cell>
          <cell r="D225">
            <v>1</v>
          </cell>
          <cell r="E225">
            <v>7.1</v>
          </cell>
          <cell r="F225">
            <v>1.8</v>
          </cell>
          <cell r="G225">
            <v>0</v>
          </cell>
          <cell r="H225">
            <v>12.78</v>
          </cell>
          <cell r="I225">
            <v>0</v>
          </cell>
          <cell r="J225">
            <v>0</v>
          </cell>
        </row>
        <row r="226">
          <cell r="A226">
            <v>0</v>
          </cell>
          <cell r="B226" t="str">
            <v>SS.HH PERSONAL ( CE -146)</v>
          </cell>
          <cell r="C226">
            <v>0</v>
          </cell>
          <cell r="D226">
            <v>1</v>
          </cell>
          <cell r="E226">
            <v>6.81</v>
          </cell>
          <cell r="F226">
            <v>1.8</v>
          </cell>
          <cell r="G226">
            <v>0</v>
          </cell>
          <cell r="H226">
            <v>12.257999999999999</v>
          </cell>
          <cell r="I226">
            <v>0</v>
          </cell>
          <cell r="J226">
            <v>0</v>
          </cell>
        </row>
        <row r="227">
          <cell r="A227">
            <v>0</v>
          </cell>
          <cell r="B227" t="str">
            <v>SS.HH PAC HOMBRES ( CE - 144)</v>
          </cell>
          <cell r="C227">
            <v>0</v>
          </cell>
          <cell r="D227">
            <v>1</v>
          </cell>
          <cell r="E227">
            <v>6.75</v>
          </cell>
          <cell r="F227">
            <v>1.8</v>
          </cell>
          <cell r="G227">
            <v>0</v>
          </cell>
          <cell r="H227">
            <v>12.15</v>
          </cell>
          <cell r="I227">
            <v>0</v>
          </cell>
          <cell r="J227">
            <v>0</v>
          </cell>
        </row>
        <row r="228">
          <cell r="A228">
            <v>0</v>
          </cell>
          <cell r="B228" t="str">
            <v>SS.HH PAC. MUJERES ( CE 143)</v>
          </cell>
          <cell r="C228">
            <v>0</v>
          </cell>
          <cell r="D228">
            <v>1</v>
          </cell>
          <cell r="E228">
            <v>6.75</v>
          </cell>
          <cell r="F228">
            <v>1.8</v>
          </cell>
          <cell r="G228">
            <v>0</v>
          </cell>
          <cell r="H228">
            <v>12.15</v>
          </cell>
          <cell r="I228">
            <v>0</v>
          </cell>
          <cell r="J228">
            <v>0</v>
          </cell>
        </row>
        <row r="229">
          <cell r="A229">
            <v>0</v>
          </cell>
          <cell r="B229">
            <v>0</v>
          </cell>
          <cell r="C229">
            <v>0</v>
          </cell>
          <cell r="D229">
            <v>0</v>
          </cell>
          <cell r="E229">
            <v>0</v>
          </cell>
          <cell r="F229">
            <v>0</v>
          </cell>
          <cell r="G229">
            <v>0</v>
          </cell>
          <cell r="H229">
            <v>0</v>
          </cell>
          <cell r="I229">
            <v>0</v>
          </cell>
          <cell r="J229">
            <v>0</v>
          </cell>
        </row>
        <row r="230">
          <cell r="A230">
            <v>0</v>
          </cell>
          <cell r="B230">
            <v>0</v>
          </cell>
          <cell r="C230">
            <v>0</v>
          </cell>
          <cell r="D230">
            <v>0</v>
          </cell>
          <cell r="E230">
            <v>0</v>
          </cell>
          <cell r="F230">
            <v>0</v>
          </cell>
          <cell r="G230">
            <v>0</v>
          </cell>
          <cell r="H230">
            <v>0</v>
          </cell>
          <cell r="I230">
            <v>0</v>
          </cell>
          <cell r="J230">
            <v>0</v>
          </cell>
        </row>
        <row r="231">
          <cell r="A231">
            <v>0</v>
          </cell>
          <cell r="B231" t="str">
            <v>S.H. + VEST. PERSONAL HOMBRES ( AP 106)</v>
          </cell>
          <cell r="C231">
            <v>0</v>
          </cell>
          <cell r="D231">
            <v>1</v>
          </cell>
          <cell r="E231">
            <v>19.100000000000001</v>
          </cell>
          <cell r="F231">
            <v>1.8</v>
          </cell>
          <cell r="G231">
            <v>0</v>
          </cell>
          <cell r="H231">
            <v>34.380000000000003</v>
          </cell>
          <cell r="I231">
            <v>0</v>
          </cell>
          <cell r="J231">
            <v>0</v>
          </cell>
        </row>
        <row r="232">
          <cell r="A232">
            <v>0</v>
          </cell>
          <cell r="B232" t="str">
            <v>S.H. + VEST. PERSONAL MUJERES ( AP 105)</v>
          </cell>
          <cell r="C232">
            <v>0</v>
          </cell>
          <cell r="D232">
            <v>1</v>
          </cell>
          <cell r="E232">
            <v>15.49</v>
          </cell>
          <cell r="F232">
            <v>1.8</v>
          </cell>
          <cell r="G232">
            <v>0</v>
          </cell>
          <cell r="H232">
            <v>27.882000000000001</v>
          </cell>
          <cell r="I232">
            <v>0</v>
          </cell>
          <cell r="J232">
            <v>0</v>
          </cell>
        </row>
        <row r="233">
          <cell r="A233">
            <v>0</v>
          </cell>
          <cell r="B233" t="str">
            <v>S.H. ( AP 113)</v>
          </cell>
          <cell r="C233">
            <v>0</v>
          </cell>
          <cell r="D233">
            <v>1</v>
          </cell>
          <cell r="E233">
            <v>6.1</v>
          </cell>
          <cell r="F233">
            <v>1.8</v>
          </cell>
          <cell r="G233">
            <v>0</v>
          </cell>
          <cell r="H233">
            <v>10.98</v>
          </cell>
          <cell r="I233">
            <v>0</v>
          </cell>
          <cell r="J233">
            <v>0</v>
          </cell>
        </row>
        <row r="234">
          <cell r="A234">
            <v>0</v>
          </cell>
          <cell r="B234" t="str">
            <v xml:space="preserve">VEST. DE PERS. M. ( CQ 121 ) </v>
          </cell>
          <cell r="C234">
            <v>0</v>
          </cell>
          <cell r="D234">
            <v>1</v>
          </cell>
          <cell r="E234">
            <v>14.4</v>
          </cell>
          <cell r="F234">
            <v>1.8</v>
          </cell>
          <cell r="G234">
            <v>0</v>
          </cell>
          <cell r="H234">
            <v>25.92</v>
          </cell>
          <cell r="I234">
            <v>0</v>
          </cell>
          <cell r="J234">
            <v>0</v>
          </cell>
        </row>
        <row r="235">
          <cell r="A235">
            <v>0</v>
          </cell>
          <cell r="B235" t="str">
            <v>VEST. DE PERS. H. ( CQ 125)</v>
          </cell>
          <cell r="C235">
            <v>0</v>
          </cell>
          <cell r="D235">
            <v>1</v>
          </cell>
          <cell r="E235">
            <v>16.399999999999999</v>
          </cell>
          <cell r="F235">
            <v>1.8</v>
          </cell>
          <cell r="G235">
            <v>0</v>
          </cell>
          <cell r="H235">
            <v>29.52</v>
          </cell>
          <cell r="I235">
            <v>0</v>
          </cell>
          <cell r="J235">
            <v>0</v>
          </cell>
        </row>
        <row r="236">
          <cell r="A236">
            <v>0</v>
          </cell>
          <cell r="B236" t="str">
            <v>S.H + VEST, DEL PERSONAL ( CEYE-113)</v>
          </cell>
          <cell r="C236">
            <v>0</v>
          </cell>
          <cell r="D236">
            <v>1</v>
          </cell>
          <cell r="E236">
            <v>15.02</v>
          </cell>
          <cell r="F236">
            <v>1.8</v>
          </cell>
          <cell r="G236">
            <v>0</v>
          </cell>
          <cell r="H236">
            <v>27.036000000000001</v>
          </cell>
          <cell r="I236">
            <v>0</v>
          </cell>
          <cell r="J236">
            <v>0</v>
          </cell>
        </row>
        <row r="237">
          <cell r="A237">
            <v>0</v>
          </cell>
          <cell r="B237" t="str">
            <v>S.H. PER. HOMBRES ( CQ-119)</v>
          </cell>
          <cell r="C237">
            <v>0</v>
          </cell>
          <cell r="D237">
            <v>1</v>
          </cell>
          <cell r="E237">
            <v>6.45</v>
          </cell>
          <cell r="F237">
            <v>1.8</v>
          </cell>
          <cell r="G237">
            <v>0</v>
          </cell>
          <cell r="H237">
            <v>11.610000000000001</v>
          </cell>
          <cell r="I237">
            <v>0</v>
          </cell>
          <cell r="J237">
            <v>0</v>
          </cell>
        </row>
        <row r="238">
          <cell r="A238">
            <v>0</v>
          </cell>
          <cell r="B238" t="str">
            <v>S.H. PERS. MUJERES ( CQ-120)</v>
          </cell>
          <cell r="C238">
            <v>0</v>
          </cell>
          <cell r="D238">
            <v>1</v>
          </cell>
          <cell r="E238">
            <v>6.25</v>
          </cell>
          <cell r="F238">
            <v>1.8</v>
          </cell>
          <cell r="G238">
            <v>0</v>
          </cell>
          <cell r="H238">
            <v>11.25</v>
          </cell>
          <cell r="I238">
            <v>0</v>
          </cell>
          <cell r="J238">
            <v>0</v>
          </cell>
        </row>
        <row r="239">
          <cell r="A239">
            <v>0</v>
          </cell>
          <cell r="B239" t="str">
            <v>S.H. + VEST. DEL PERSONAL ( CEYE - 105)</v>
          </cell>
          <cell r="C239">
            <v>0</v>
          </cell>
          <cell r="D239">
            <v>1</v>
          </cell>
          <cell r="E239">
            <v>15.02</v>
          </cell>
          <cell r="F239">
            <v>1.8</v>
          </cell>
          <cell r="G239">
            <v>0</v>
          </cell>
          <cell r="H239">
            <v>27.036000000000001</v>
          </cell>
          <cell r="I239">
            <v>0</v>
          </cell>
          <cell r="J239">
            <v>0</v>
          </cell>
        </row>
        <row r="240">
          <cell r="A240">
            <v>0</v>
          </cell>
          <cell r="B240" t="str">
            <v>S.H. + VEST, PERSONAL M. ( CO 112)</v>
          </cell>
          <cell r="C240">
            <v>0</v>
          </cell>
          <cell r="D240">
            <v>1</v>
          </cell>
          <cell r="E240">
            <v>17.32</v>
          </cell>
          <cell r="F240">
            <v>1.8</v>
          </cell>
          <cell r="G240">
            <v>0</v>
          </cell>
          <cell r="H240">
            <v>31.176000000000002</v>
          </cell>
          <cell r="I240">
            <v>0</v>
          </cell>
          <cell r="J240">
            <v>0</v>
          </cell>
        </row>
        <row r="241">
          <cell r="A241">
            <v>0</v>
          </cell>
          <cell r="B241" t="str">
            <v>S.H. + VEST. PERSONAL H. ( CO 113)</v>
          </cell>
          <cell r="C241">
            <v>0</v>
          </cell>
          <cell r="D241">
            <v>1</v>
          </cell>
          <cell r="E241">
            <v>11.83</v>
          </cell>
          <cell r="F241">
            <v>1.8</v>
          </cell>
          <cell r="G241">
            <v>0</v>
          </cell>
          <cell r="H241">
            <v>21.294</v>
          </cell>
          <cell r="I241">
            <v>0</v>
          </cell>
          <cell r="J241">
            <v>0</v>
          </cell>
        </row>
        <row r="242">
          <cell r="A242">
            <v>0</v>
          </cell>
          <cell r="B242" t="str">
            <v>SS.HH ( CO 107)</v>
          </cell>
          <cell r="C242">
            <v>0</v>
          </cell>
          <cell r="D242">
            <v>1</v>
          </cell>
          <cell r="E242">
            <v>7.85</v>
          </cell>
          <cell r="F242">
            <v>1.8</v>
          </cell>
          <cell r="G242">
            <v>0</v>
          </cell>
          <cell r="H242">
            <v>14.129999999999999</v>
          </cell>
          <cell r="I242">
            <v>0</v>
          </cell>
          <cell r="J242">
            <v>0</v>
          </cell>
        </row>
        <row r="243">
          <cell r="A243">
            <v>0</v>
          </cell>
          <cell r="B243" t="str">
            <v>SS.HH MUJERES ( CQ-129A)</v>
          </cell>
          <cell r="C243">
            <v>0</v>
          </cell>
          <cell r="D243">
            <v>1</v>
          </cell>
          <cell r="E243">
            <v>5.57</v>
          </cell>
          <cell r="F243">
            <v>1.8</v>
          </cell>
          <cell r="G243">
            <v>0</v>
          </cell>
          <cell r="H243">
            <v>10.026000000000002</v>
          </cell>
          <cell r="I243">
            <v>0</v>
          </cell>
          <cell r="J243">
            <v>0</v>
          </cell>
        </row>
        <row r="244">
          <cell r="A244">
            <v>0</v>
          </cell>
          <cell r="B244" t="str">
            <v>SS.HH  HOMBRES ( CQ-129B)</v>
          </cell>
          <cell r="C244">
            <v>0</v>
          </cell>
          <cell r="D244">
            <v>1</v>
          </cell>
          <cell r="E244">
            <v>7.75</v>
          </cell>
          <cell r="F244">
            <v>1.8</v>
          </cell>
          <cell r="G244">
            <v>0</v>
          </cell>
          <cell r="H244">
            <v>13.950000000000001</v>
          </cell>
          <cell r="I244">
            <v>0</v>
          </cell>
          <cell r="J244">
            <v>0</v>
          </cell>
        </row>
        <row r="245">
          <cell r="A245">
            <v>0</v>
          </cell>
          <cell r="B245" t="str">
            <v>SS.HH ( H- 129A)</v>
          </cell>
          <cell r="C245">
            <v>0</v>
          </cell>
          <cell r="D245">
            <v>1</v>
          </cell>
          <cell r="E245">
            <v>7.45</v>
          </cell>
          <cell r="F245">
            <v>1.8</v>
          </cell>
          <cell r="G245">
            <v>0</v>
          </cell>
          <cell r="H245">
            <v>13.41</v>
          </cell>
          <cell r="I245">
            <v>0</v>
          </cell>
          <cell r="J245">
            <v>0</v>
          </cell>
        </row>
        <row r="246">
          <cell r="A246">
            <v>0</v>
          </cell>
          <cell r="B246" t="str">
            <v>SS.HH ( H 133A)</v>
          </cell>
          <cell r="C246">
            <v>0</v>
          </cell>
          <cell r="D246">
            <v>1</v>
          </cell>
          <cell r="E246">
            <v>7.13</v>
          </cell>
          <cell r="F246">
            <v>1.8</v>
          </cell>
          <cell r="G246">
            <v>0</v>
          </cell>
          <cell r="H246">
            <v>12.834</v>
          </cell>
          <cell r="I246">
            <v>0</v>
          </cell>
          <cell r="J246">
            <v>0</v>
          </cell>
        </row>
        <row r="247">
          <cell r="A247">
            <v>0</v>
          </cell>
          <cell r="B247" t="str">
            <v>SS.HH ( H 111A)</v>
          </cell>
          <cell r="C247">
            <v>0</v>
          </cell>
          <cell r="D247">
            <v>1</v>
          </cell>
          <cell r="E247">
            <v>6.86</v>
          </cell>
          <cell r="F247">
            <v>1.8</v>
          </cell>
          <cell r="G247">
            <v>0</v>
          </cell>
          <cell r="H247">
            <v>12.348000000000001</v>
          </cell>
          <cell r="I247">
            <v>0</v>
          </cell>
          <cell r="J247">
            <v>0</v>
          </cell>
        </row>
        <row r="248">
          <cell r="A248">
            <v>0</v>
          </cell>
          <cell r="B248" t="str">
            <v>SS.HH ( H 115A)</v>
          </cell>
          <cell r="C248">
            <v>0</v>
          </cell>
          <cell r="D248">
            <v>1</v>
          </cell>
          <cell r="E248">
            <v>6.86</v>
          </cell>
          <cell r="F248">
            <v>1.8</v>
          </cell>
          <cell r="G248">
            <v>0</v>
          </cell>
          <cell r="H248">
            <v>12.348000000000001</v>
          </cell>
          <cell r="I248">
            <v>0</v>
          </cell>
          <cell r="J248">
            <v>0</v>
          </cell>
        </row>
        <row r="249">
          <cell r="A249">
            <v>0</v>
          </cell>
          <cell r="B249" t="str">
            <v>SS.HH ( H 104A)</v>
          </cell>
          <cell r="C249">
            <v>0</v>
          </cell>
          <cell r="D249">
            <v>1</v>
          </cell>
          <cell r="E249">
            <v>6.7</v>
          </cell>
          <cell r="F249">
            <v>1.8</v>
          </cell>
          <cell r="G249">
            <v>0</v>
          </cell>
          <cell r="H249">
            <v>12.06</v>
          </cell>
          <cell r="I249">
            <v>0</v>
          </cell>
          <cell r="J249">
            <v>0</v>
          </cell>
        </row>
        <row r="250">
          <cell r="A250">
            <v>0</v>
          </cell>
          <cell r="B250" t="str">
            <v>SS.HH ( H 134B)</v>
          </cell>
          <cell r="C250">
            <v>0</v>
          </cell>
          <cell r="D250">
            <v>1</v>
          </cell>
          <cell r="E250">
            <v>6.85</v>
          </cell>
          <cell r="F250">
            <v>1.8</v>
          </cell>
          <cell r="G250">
            <v>0</v>
          </cell>
          <cell r="H250">
            <v>12.33</v>
          </cell>
          <cell r="I250">
            <v>0</v>
          </cell>
          <cell r="J250">
            <v>0</v>
          </cell>
        </row>
        <row r="251">
          <cell r="A251">
            <v>0</v>
          </cell>
          <cell r="B251" t="str">
            <v>SS.HH ( H 137A)</v>
          </cell>
          <cell r="C251">
            <v>0</v>
          </cell>
          <cell r="D251">
            <v>1</v>
          </cell>
          <cell r="E251">
            <v>6.85</v>
          </cell>
          <cell r="F251">
            <v>1.8</v>
          </cell>
          <cell r="G251">
            <v>0</v>
          </cell>
          <cell r="H251">
            <v>12.33</v>
          </cell>
          <cell r="I251">
            <v>0</v>
          </cell>
          <cell r="J251">
            <v>0</v>
          </cell>
        </row>
        <row r="252">
          <cell r="A252">
            <v>0</v>
          </cell>
          <cell r="B252" t="str">
            <v>SS.HH ( H 138A )</v>
          </cell>
          <cell r="C252">
            <v>0</v>
          </cell>
          <cell r="D252">
            <v>1</v>
          </cell>
          <cell r="E252">
            <v>6.25</v>
          </cell>
          <cell r="F252">
            <v>1.8</v>
          </cell>
          <cell r="G252">
            <v>0</v>
          </cell>
          <cell r="H252">
            <v>11.25</v>
          </cell>
          <cell r="I252">
            <v>0</v>
          </cell>
          <cell r="J252">
            <v>0</v>
          </cell>
        </row>
        <row r="253">
          <cell r="A253">
            <v>0</v>
          </cell>
          <cell r="B253" t="str">
            <v>SS.HH ( H 136 A)</v>
          </cell>
          <cell r="C253">
            <v>0</v>
          </cell>
          <cell r="D253">
            <v>1</v>
          </cell>
          <cell r="E253">
            <v>6.86</v>
          </cell>
          <cell r="F253">
            <v>1.8</v>
          </cell>
          <cell r="G253">
            <v>0</v>
          </cell>
          <cell r="H253">
            <v>12.348000000000001</v>
          </cell>
          <cell r="I253">
            <v>0</v>
          </cell>
          <cell r="J253">
            <v>0</v>
          </cell>
        </row>
        <row r="254">
          <cell r="A254">
            <v>0</v>
          </cell>
          <cell r="B254" t="str">
            <v>SS.HH ( H 103A)</v>
          </cell>
          <cell r="C254">
            <v>0</v>
          </cell>
          <cell r="D254">
            <v>1</v>
          </cell>
          <cell r="E254">
            <v>6.86</v>
          </cell>
          <cell r="F254">
            <v>1.8</v>
          </cell>
          <cell r="G254">
            <v>0</v>
          </cell>
          <cell r="H254">
            <v>12.348000000000001</v>
          </cell>
          <cell r="I254">
            <v>0</v>
          </cell>
          <cell r="J254">
            <v>0</v>
          </cell>
        </row>
        <row r="255">
          <cell r="A255">
            <v>0</v>
          </cell>
          <cell r="B255" t="str">
            <v>SS.HH ( H 110A)</v>
          </cell>
          <cell r="C255">
            <v>0</v>
          </cell>
          <cell r="D255">
            <v>1</v>
          </cell>
          <cell r="E255">
            <v>6.85</v>
          </cell>
          <cell r="F255">
            <v>1.8</v>
          </cell>
          <cell r="G255">
            <v>0</v>
          </cell>
          <cell r="H255">
            <v>12.33</v>
          </cell>
          <cell r="I255">
            <v>0</v>
          </cell>
          <cell r="J255">
            <v>0</v>
          </cell>
        </row>
        <row r="256">
          <cell r="A256">
            <v>0</v>
          </cell>
          <cell r="B256" t="str">
            <v>SS.HH ( H 102A)</v>
          </cell>
          <cell r="C256">
            <v>0</v>
          </cell>
          <cell r="D256">
            <v>1</v>
          </cell>
          <cell r="E256">
            <v>6.85</v>
          </cell>
          <cell r="F256">
            <v>1.8</v>
          </cell>
          <cell r="G256">
            <v>0</v>
          </cell>
          <cell r="H256">
            <v>12.33</v>
          </cell>
          <cell r="I256">
            <v>0</v>
          </cell>
          <cell r="J256">
            <v>0</v>
          </cell>
        </row>
        <row r="257">
          <cell r="A257">
            <v>0</v>
          </cell>
          <cell r="B257" t="str">
            <v>S.H + VEST. PERSONAL M. ( H 122)</v>
          </cell>
          <cell r="C257">
            <v>0</v>
          </cell>
          <cell r="D257">
            <v>1</v>
          </cell>
          <cell r="E257">
            <v>11.35</v>
          </cell>
          <cell r="F257">
            <v>1.8</v>
          </cell>
          <cell r="G257">
            <v>0</v>
          </cell>
          <cell r="H257">
            <v>20.43</v>
          </cell>
          <cell r="I257">
            <v>0</v>
          </cell>
          <cell r="J257">
            <v>0</v>
          </cell>
        </row>
        <row r="258">
          <cell r="A258">
            <v>0</v>
          </cell>
          <cell r="B258" t="str">
            <v>S.H + VEST. PERSONAL H ( H 123)</v>
          </cell>
          <cell r="C258">
            <v>0</v>
          </cell>
          <cell r="D258">
            <v>1</v>
          </cell>
          <cell r="E258">
            <v>12.65</v>
          </cell>
          <cell r="F258">
            <v>1.8</v>
          </cell>
          <cell r="G258">
            <v>0</v>
          </cell>
          <cell r="H258">
            <v>22.77</v>
          </cell>
          <cell r="I258">
            <v>0</v>
          </cell>
          <cell r="J258">
            <v>0</v>
          </cell>
        </row>
        <row r="259">
          <cell r="A259">
            <v>0</v>
          </cell>
          <cell r="B259">
            <v>0</v>
          </cell>
          <cell r="C259">
            <v>0</v>
          </cell>
          <cell r="D259">
            <v>0</v>
          </cell>
          <cell r="E259">
            <v>0</v>
          </cell>
          <cell r="F259">
            <v>0</v>
          </cell>
          <cell r="G259">
            <v>0</v>
          </cell>
          <cell r="H259">
            <v>0</v>
          </cell>
          <cell r="I259">
            <v>0</v>
          </cell>
          <cell r="J259">
            <v>0</v>
          </cell>
        </row>
        <row r="260">
          <cell r="A260">
            <v>0</v>
          </cell>
          <cell r="B260" t="str">
            <v>S.H. + VEST. PERSONAL ( SA 107)</v>
          </cell>
          <cell r="C260">
            <v>0</v>
          </cell>
          <cell r="D260">
            <v>1</v>
          </cell>
          <cell r="E260">
            <v>12.12</v>
          </cell>
          <cell r="F260">
            <v>1.8</v>
          </cell>
          <cell r="G260">
            <v>0</v>
          </cell>
          <cell r="H260">
            <v>21.815999999999999</v>
          </cell>
          <cell r="I260">
            <v>0</v>
          </cell>
          <cell r="J260">
            <v>0</v>
          </cell>
        </row>
        <row r="261">
          <cell r="A261">
            <v>0</v>
          </cell>
          <cell r="B261" t="str">
            <v>S.H. PERS. ( SA 106)</v>
          </cell>
          <cell r="C261">
            <v>0</v>
          </cell>
          <cell r="D261">
            <v>1</v>
          </cell>
          <cell r="E261">
            <v>5.25</v>
          </cell>
          <cell r="F261">
            <v>1.8</v>
          </cell>
          <cell r="G261">
            <v>0</v>
          </cell>
          <cell r="H261">
            <v>9.4500000000000011</v>
          </cell>
          <cell r="I261">
            <v>0</v>
          </cell>
          <cell r="J261">
            <v>0</v>
          </cell>
        </row>
        <row r="262">
          <cell r="A262">
            <v>0</v>
          </cell>
          <cell r="B262">
            <v>0</v>
          </cell>
          <cell r="C262">
            <v>0</v>
          </cell>
          <cell r="D262">
            <v>0</v>
          </cell>
          <cell r="E262">
            <v>0</v>
          </cell>
          <cell r="F262">
            <v>0</v>
          </cell>
          <cell r="G262">
            <v>0</v>
          </cell>
          <cell r="H262">
            <v>0</v>
          </cell>
          <cell r="I262">
            <v>0</v>
          </cell>
          <cell r="J262">
            <v>0</v>
          </cell>
        </row>
        <row r="263">
          <cell r="A263">
            <v>0</v>
          </cell>
          <cell r="B263" t="str">
            <v>S.H. ( E - 118A)</v>
          </cell>
          <cell r="C263">
            <v>0</v>
          </cell>
          <cell r="D263">
            <v>1</v>
          </cell>
          <cell r="E263">
            <v>8</v>
          </cell>
          <cell r="F263">
            <v>1.8</v>
          </cell>
          <cell r="G263">
            <v>0</v>
          </cell>
          <cell r="H263">
            <v>14.4</v>
          </cell>
          <cell r="I263">
            <v>0</v>
          </cell>
          <cell r="J263">
            <v>0</v>
          </cell>
        </row>
        <row r="264">
          <cell r="A264">
            <v>0</v>
          </cell>
          <cell r="B264" t="str">
            <v>S.H. ( E 120A)</v>
          </cell>
          <cell r="C264">
            <v>0</v>
          </cell>
          <cell r="D264">
            <v>1</v>
          </cell>
          <cell r="E264">
            <v>7.55</v>
          </cell>
          <cell r="F264">
            <v>1.8</v>
          </cell>
          <cell r="G264">
            <v>0</v>
          </cell>
          <cell r="H264">
            <v>13.59</v>
          </cell>
          <cell r="I264">
            <v>0</v>
          </cell>
          <cell r="J264">
            <v>0</v>
          </cell>
        </row>
        <row r="265">
          <cell r="A265">
            <v>0</v>
          </cell>
          <cell r="B265" t="str">
            <v xml:space="preserve">S.H. ( E 119A ) </v>
          </cell>
          <cell r="C265">
            <v>0</v>
          </cell>
          <cell r="D265">
            <v>1</v>
          </cell>
          <cell r="E265">
            <v>7.56</v>
          </cell>
          <cell r="F265">
            <v>1.8</v>
          </cell>
          <cell r="G265">
            <v>0</v>
          </cell>
          <cell r="H265">
            <v>13.607999999999999</v>
          </cell>
          <cell r="I265">
            <v>0</v>
          </cell>
          <cell r="J265">
            <v>0</v>
          </cell>
        </row>
        <row r="266">
          <cell r="A266">
            <v>0</v>
          </cell>
          <cell r="B266" t="str">
            <v>S.H.  PERSONAL HOMBRES ( E 140)</v>
          </cell>
          <cell r="C266">
            <v>0</v>
          </cell>
          <cell r="D266">
            <v>1</v>
          </cell>
          <cell r="E266">
            <v>13.69</v>
          </cell>
          <cell r="F266">
            <v>1.8</v>
          </cell>
          <cell r="G266">
            <v>0</v>
          </cell>
          <cell r="H266">
            <v>24.641999999999999</v>
          </cell>
          <cell r="I266">
            <v>0</v>
          </cell>
          <cell r="J266">
            <v>0</v>
          </cell>
        </row>
        <row r="267">
          <cell r="A267">
            <v>0</v>
          </cell>
          <cell r="B267" t="str">
            <v>S.H. PERSONAL MUJERES ( E 139)</v>
          </cell>
          <cell r="C267">
            <v>0</v>
          </cell>
          <cell r="D267">
            <v>1</v>
          </cell>
          <cell r="E267">
            <v>11.99</v>
          </cell>
          <cell r="F267">
            <v>1.8</v>
          </cell>
          <cell r="G267">
            <v>0</v>
          </cell>
          <cell r="H267">
            <v>21.582000000000001</v>
          </cell>
          <cell r="I267">
            <v>0</v>
          </cell>
          <cell r="J267">
            <v>0</v>
          </cell>
        </row>
        <row r="268">
          <cell r="A268">
            <v>0</v>
          </cell>
          <cell r="B268" t="str">
            <v>S.H. PAC. HOMBRES ( E 135)</v>
          </cell>
          <cell r="C268">
            <v>0</v>
          </cell>
          <cell r="D268">
            <v>1</v>
          </cell>
          <cell r="E268">
            <v>11.55</v>
          </cell>
          <cell r="F268">
            <v>1.8</v>
          </cell>
          <cell r="G268">
            <v>0</v>
          </cell>
          <cell r="H268">
            <v>20.790000000000003</v>
          </cell>
          <cell r="I268">
            <v>0</v>
          </cell>
          <cell r="J268">
            <v>0</v>
          </cell>
        </row>
        <row r="269">
          <cell r="A269">
            <v>0</v>
          </cell>
          <cell r="B269" t="str">
            <v>S.H. PAC. MUJERES ( E 134)</v>
          </cell>
          <cell r="C269">
            <v>0</v>
          </cell>
          <cell r="D269">
            <v>1</v>
          </cell>
          <cell r="E269">
            <v>9.35</v>
          </cell>
          <cell r="F269">
            <v>1.8</v>
          </cell>
          <cell r="G269">
            <v>0</v>
          </cell>
          <cell r="H269">
            <v>16.829999999999998</v>
          </cell>
          <cell r="I269">
            <v>0</v>
          </cell>
          <cell r="J269">
            <v>0</v>
          </cell>
        </row>
        <row r="270">
          <cell r="A270">
            <v>0</v>
          </cell>
          <cell r="B270" t="str">
            <v>S.H. ( E 115A)</v>
          </cell>
          <cell r="C270">
            <v>0</v>
          </cell>
          <cell r="D270">
            <v>1</v>
          </cell>
          <cell r="E270">
            <v>5.91</v>
          </cell>
          <cell r="F270">
            <v>1.8</v>
          </cell>
          <cell r="G270">
            <v>0</v>
          </cell>
          <cell r="H270">
            <v>10.638</v>
          </cell>
          <cell r="I270">
            <v>0</v>
          </cell>
          <cell r="J270">
            <v>0</v>
          </cell>
        </row>
        <row r="271">
          <cell r="A271">
            <v>0</v>
          </cell>
          <cell r="B271" t="str">
            <v>DUCHA PARA PACIENTES  ( E 107)</v>
          </cell>
          <cell r="C271">
            <v>0</v>
          </cell>
          <cell r="D271">
            <v>1</v>
          </cell>
          <cell r="E271">
            <v>10.6</v>
          </cell>
          <cell r="F271">
            <v>1.8</v>
          </cell>
          <cell r="G271">
            <v>0</v>
          </cell>
          <cell r="H271">
            <v>19.079999999999998</v>
          </cell>
          <cell r="I271">
            <v>0</v>
          </cell>
          <cell r="J271">
            <v>0</v>
          </cell>
        </row>
        <row r="272">
          <cell r="A272">
            <v>0</v>
          </cell>
          <cell r="B272" t="str">
            <v>S.H PERS. HOMBRES ( REH-115)</v>
          </cell>
          <cell r="C272">
            <v>0</v>
          </cell>
          <cell r="D272">
            <v>1</v>
          </cell>
          <cell r="E272">
            <v>6.85</v>
          </cell>
          <cell r="F272">
            <v>1.8</v>
          </cell>
          <cell r="G272">
            <v>0</v>
          </cell>
          <cell r="H272">
            <v>12.33</v>
          </cell>
          <cell r="I272">
            <v>0</v>
          </cell>
          <cell r="J272">
            <v>0</v>
          </cell>
        </row>
        <row r="273">
          <cell r="A273">
            <v>0</v>
          </cell>
          <cell r="B273" t="str">
            <v>S.H PERS. MUJERES ( REH - 114)</v>
          </cell>
          <cell r="C273">
            <v>0</v>
          </cell>
          <cell r="D273">
            <v>1</v>
          </cell>
          <cell r="E273">
            <v>5.82</v>
          </cell>
          <cell r="F273">
            <v>1.8</v>
          </cell>
          <cell r="G273">
            <v>0</v>
          </cell>
          <cell r="H273">
            <v>10.476000000000001</v>
          </cell>
          <cell r="I273">
            <v>0</v>
          </cell>
          <cell r="J273">
            <v>0</v>
          </cell>
        </row>
        <row r="274">
          <cell r="A274">
            <v>0</v>
          </cell>
          <cell r="B274" t="str">
            <v>S.H + VEST. PACIENTES HOMBRES ( REH - 106)</v>
          </cell>
          <cell r="C274">
            <v>0</v>
          </cell>
          <cell r="D274">
            <v>1</v>
          </cell>
          <cell r="E274">
            <v>15.65</v>
          </cell>
          <cell r="F274">
            <v>1.8</v>
          </cell>
          <cell r="G274">
            <v>0</v>
          </cell>
          <cell r="H274">
            <v>28.17</v>
          </cell>
          <cell r="I274">
            <v>0</v>
          </cell>
          <cell r="J274">
            <v>0</v>
          </cell>
        </row>
        <row r="275">
          <cell r="A275">
            <v>0</v>
          </cell>
          <cell r="B275" t="str">
            <v>S.H + VEST. PACIENTES MUJERES ( REH-105)</v>
          </cell>
          <cell r="C275">
            <v>0</v>
          </cell>
          <cell r="D275">
            <v>1</v>
          </cell>
          <cell r="E275">
            <v>15.51</v>
          </cell>
          <cell r="F275">
            <v>1.8</v>
          </cell>
          <cell r="G275">
            <v>0</v>
          </cell>
          <cell r="H275">
            <v>27.917999999999999</v>
          </cell>
          <cell r="I275">
            <v>0</v>
          </cell>
          <cell r="J275">
            <v>0</v>
          </cell>
        </row>
        <row r="276">
          <cell r="A276">
            <v>0</v>
          </cell>
          <cell r="B276" t="str">
            <v>SS.HH ( DI 105B)</v>
          </cell>
          <cell r="C276">
            <v>0</v>
          </cell>
          <cell r="D276">
            <v>1</v>
          </cell>
          <cell r="E276">
            <v>6.28</v>
          </cell>
          <cell r="F276">
            <v>1.8</v>
          </cell>
          <cell r="G276">
            <v>0</v>
          </cell>
          <cell r="H276">
            <v>11.304</v>
          </cell>
          <cell r="I276">
            <v>0</v>
          </cell>
          <cell r="J276">
            <v>0</v>
          </cell>
        </row>
        <row r="277">
          <cell r="A277">
            <v>0</v>
          </cell>
          <cell r="B277" t="str">
            <v>S.H. PERS. HOMBRES ( DI 102)</v>
          </cell>
          <cell r="C277">
            <v>0</v>
          </cell>
          <cell r="D277">
            <v>1</v>
          </cell>
          <cell r="E277">
            <v>10.98</v>
          </cell>
          <cell r="F277">
            <v>1.8</v>
          </cell>
          <cell r="G277">
            <v>0</v>
          </cell>
          <cell r="H277">
            <v>19.764000000000003</v>
          </cell>
          <cell r="I277">
            <v>0</v>
          </cell>
          <cell r="J277">
            <v>0</v>
          </cell>
        </row>
        <row r="278">
          <cell r="A278">
            <v>0</v>
          </cell>
          <cell r="B278" t="str">
            <v>S.H. PERS. MUJERES. ( DI 103)</v>
          </cell>
          <cell r="C278">
            <v>0</v>
          </cell>
          <cell r="D278">
            <v>1</v>
          </cell>
          <cell r="E278">
            <v>10.98</v>
          </cell>
          <cell r="F278">
            <v>1.8</v>
          </cell>
          <cell r="G278">
            <v>0</v>
          </cell>
          <cell r="H278">
            <v>19.764000000000003</v>
          </cell>
          <cell r="I278">
            <v>0</v>
          </cell>
          <cell r="J278">
            <v>0</v>
          </cell>
        </row>
        <row r="279">
          <cell r="A279">
            <v>0</v>
          </cell>
          <cell r="B279" t="str">
            <v>S.H + VEST. PERS. HOMBRES ( PC 115)</v>
          </cell>
          <cell r="C279">
            <v>0</v>
          </cell>
          <cell r="D279">
            <v>1</v>
          </cell>
          <cell r="E279">
            <v>11.1</v>
          </cell>
          <cell r="F279">
            <v>1.8</v>
          </cell>
          <cell r="G279">
            <v>0</v>
          </cell>
          <cell r="H279">
            <v>19.98</v>
          </cell>
          <cell r="I279">
            <v>0</v>
          </cell>
          <cell r="J279">
            <v>0</v>
          </cell>
        </row>
        <row r="280">
          <cell r="A280">
            <v>0</v>
          </cell>
          <cell r="B280" t="str">
            <v>S.H + VEST. PERS. MUJERES ( PC 114)</v>
          </cell>
          <cell r="C280">
            <v>0</v>
          </cell>
          <cell r="D280">
            <v>1</v>
          </cell>
          <cell r="E280">
            <v>10.75</v>
          </cell>
          <cell r="F280">
            <v>1.8</v>
          </cell>
          <cell r="G280">
            <v>0</v>
          </cell>
          <cell r="H280">
            <v>19.350000000000001</v>
          </cell>
          <cell r="I280">
            <v>0</v>
          </cell>
          <cell r="J280">
            <v>0</v>
          </cell>
        </row>
        <row r="281">
          <cell r="A281">
            <v>0</v>
          </cell>
          <cell r="B281" t="str">
            <v>SS.HH + VEST. MUJERES ( FA 109A)</v>
          </cell>
          <cell r="C281">
            <v>0</v>
          </cell>
          <cell r="D281">
            <v>1</v>
          </cell>
          <cell r="E281">
            <v>10.14</v>
          </cell>
          <cell r="F281">
            <v>1.8</v>
          </cell>
          <cell r="G281">
            <v>0</v>
          </cell>
          <cell r="H281">
            <v>18.252000000000002</v>
          </cell>
          <cell r="I281">
            <v>0</v>
          </cell>
          <cell r="J281">
            <v>0</v>
          </cell>
        </row>
        <row r="282">
          <cell r="A282">
            <v>0</v>
          </cell>
          <cell r="B282" t="str">
            <v>SS.HH + VEST. HOMBRES ( FA 109)</v>
          </cell>
          <cell r="C282">
            <v>0</v>
          </cell>
          <cell r="D282">
            <v>1</v>
          </cell>
          <cell r="E282">
            <v>10.35</v>
          </cell>
          <cell r="F282">
            <v>1.8</v>
          </cell>
          <cell r="G282">
            <v>0</v>
          </cell>
          <cell r="H282">
            <v>18.63</v>
          </cell>
          <cell r="I282">
            <v>0</v>
          </cell>
          <cell r="J282">
            <v>0</v>
          </cell>
        </row>
        <row r="283">
          <cell r="A283">
            <v>0</v>
          </cell>
          <cell r="B283">
            <v>0</v>
          </cell>
          <cell r="C283">
            <v>0</v>
          </cell>
          <cell r="D283">
            <v>0</v>
          </cell>
          <cell r="E283">
            <v>0</v>
          </cell>
          <cell r="F283">
            <v>0</v>
          </cell>
          <cell r="G283">
            <v>0</v>
          </cell>
          <cell r="H283">
            <v>0</v>
          </cell>
          <cell r="I283">
            <v>0</v>
          </cell>
          <cell r="J283">
            <v>0</v>
          </cell>
        </row>
        <row r="284">
          <cell r="A284">
            <v>0</v>
          </cell>
          <cell r="B284" t="str">
            <v>S.H MUJERS CE 139)</v>
          </cell>
          <cell r="C284">
            <v>0</v>
          </cell>
          <cell r="D284">
            <v>1</v>
          </cell>
          <cell r="E284">
            <v>5.95</v>
          </cell>
          <cell r="F284">
            <v>1.8</v>
          </cell>
          <cell r="G284">
            <v>0</v>
          </cell>
          <cell r="H284">
            <v>10.71</v>
          </cell>
          <cell r="I284">
            <v>0</v>
          </cell>
          <cell r="J284">
            <v>0</v>
          </cell>
        </row>
        <row r="285">
          <cell r="A285">
            <v>0</v>
          </cell>
          <cell r="B285" t="str">
            <v>S.H HOMBRES ( CE 151 )</v>
          </cell>
          <cell r="C285">
            <v>0</v>
          </cell>
          <cell r="D285">
            <v>1</v>
          </cell>
          <cell r="E285">
            <v>6.45</v>
          </cell>
          <cell r="F285">
            <v>1.8</v>
          </cell>
          <cell r="G285">
            <v>0</v>
          </cell>
          <cell r="H285">
            <v>11.610000000000001</v>
          </cell>
          <cell r="I285">
            <v>0</v>
          </cell>
          <cell r="J285">
            <v>0</v>
          </cell>
        </row>
        <row r="286">
          <cell r="A286">
            <v>0</v>
          </cell>
          <cell r="B286">
            <v>0</v>
          </cell>
          <cell r="C286">
            <v>0</v>
          </cell>
          <cell r="D286">
            <v>0</v>
          </cell>
          <cell r="E286">
            <v>0</v>
          </cell>
          <cell r="F286">
            <v>0</v>
          </cell>
          <cell r="G286">
            <v>0</v>
          </cell>
          <cell r="H286">
            <v>0</v>
          </cell>
          <cell r="I286">
            <v>0</v>
          </cell>
          <cell r="J286">
            <v>0</v>
          </cell>
        </row>
        <row r="287">
          <cell r="A287">
            <v>0</v>
          </cell>
          <cell r="B287" t="str">
            <v>ALM. DE RES. SOLIDOS ( NUT 128 )</v>
          </cell>
          <cell r="C287">
            <v>0</v>
          </cell>
          <cell r="D287">
            <v>1</v>
          </cell>
          <cell r="E287">
            <v>4.22</v>
          </cell>
          <cell r="F287">
            <v>1.8</v>
          </cell>
          <cell r="G287">
            <v>0</v>
          </cell>
          <cell r="H287">
            <v>7.5960000000000001</v>
          </cell>
          <cell r="I287">
            <v>0</v>
          </cell>
          <cell r="J287">
            <v>0</v>
          </cell>
        </row>
        <row r="288">
          <cell r="A288">
            <v>0</v>
          </cell>
          <cell r="B288" t="str">
            <v>ALM. INT. RES. SOL ( H 125)</v>
          </cell>
          <cell r="C288">
            <v>0</v>
          </cell>
          <cell r="D288">
            <v>1</v>
          </cell>
          <cell r="E288">
            <v>4.0999999999999996</v>
          </cell>
          <cell r="F288">
            <v>1.8</v>
          </cell>
          <cell r="G288">
            <v>0</v>
          </cell>
          <cell r="H288">
            <v>7.38</v>
          </cell>
          <cell r="I288">
            <v>0</v>
          </cell>
          <cell r="J288">
            <v>0</v>
          </cell>
        </row>
        <row r="289">
          <cell r="A289">
            <v>0</v>
          </cell>
          <cell r="B289" t="str">
            <v>CORREDOR ( SA 113)</v>
          </cell>
          <cell r="C289">
            <v>0</v>
          </cell>
          <cell r="D289">
            <v>1</v>
          </cell>
          <cell r="E289">
            <v>40.19</v>
          </cell>
          <cell r="F289">
            <v>1.8</v>
          </cell>
          <cell r="G289">
            <v>0</v>
          </cell>
          <cell r="H289">
            <v>72.341999999999999</v>
          </cell>
          <cell r="I289">
            <v>0</v>
          </cell>
          <cell r="J289">
            <v>0</v>
          </cell>
        </row>
        <row r="290">
          <cell r="A290">
            <v>0</v>
          </cell>
          <cell r="B290" t="str">
            <v>LAVADO DE COCHES ( SA 108 )</v>
          </cell>
          <cell r="C290">
            <v>0</v>
          </cell>
          <cell r="D290">
            <v>1</v>
          </cell>
          <cell r="E290">
            <v>5.12</v>
          </cell>
          <cell r="F290">
            <v>1.8</v>
          </cell>
          <cell r="G290">
            <v>0</v>
          </cell>
          <cell r="H290">
            <v>9.2160000000000011</v>
          </cell>
          <cell r="I290">
            <v>0</v>
          </cell>
          <cell r="J290">
            <v>0</v>
          </cell>
        </row>
        <row r="291">
          <cell r="A291">
            <v>0</v>
          </cell>
          <cell r="B291" t="str">
            <v>CTO DE HERRM. ( SA 109 )</v>
          </cell>
          <cell r="C291">
            <v>0</v>
          </cell>
          <cell r="D291">
            <v>1</v>
          </cell>
          <cell r="E291">
            <v>2.81</v>
          </cell>
          <cell r="F291">
            <v>1.8</v>
          </cell>
          <cell r="G291">
            <v>0</v>
          </cell>
          <cell r="H291">
            <v>5.0579999999999998</v>
          </cell>
          <cell r="I291">
            <v>0</v>
          </cell>
          <cell r="J291">
            <v>0</v>
          </cell>
        </row>
        <row r="292">
          <cell r="A292">
            <v>0</v>
          </cell>
          <cell r="B292" t="str">
            <v>ALM. DE RES. ESPECI. ( SA 112)</v>
          </cell>
          <cell r="C292">
            <v>0</v>
          </cell>
          <cell r="D292">
            <v>1</v>
          </cell>
          <cell r="E292">
            <v>2.0299999999999998</v>
          </cell>
          <cell r="F292">
            <v>1.8</v>
          </cell>
          <cell r="G292">
            <v>0</v>
          </cell>
          <cell r="H292">
            <v>3.6539999999999999</v>
          </cell>
          <cell r="I292">
            <v>0</v>
          </cell>
          <cell r="J292">
            <v>0</v>
          </cell>
        </row>
        <row r="293">
          <cell r="A293">
            <v>0</v>
          </cell>
          <cell r="B293" t="str">
            <v>ALMACENAMIENTO Y PRE -TRAT. POR TIPO DE RESIDUO ( SA 101)</v>
          </cell>
          <cell r="C293">
            <v>0</v>
          </cell>
          <cell r="D293">
            <v>1</v>
          </cell>
          <cell r="E293">
            <v>14.19</v>
          </cell>
          <cell r="F293">
            <v>1.8</v>
          </cell>
          <cell r="G293">
            <v>0</v>
          </cell>
          <cell r="H293">
            <v>25.541999999999998</v>
          </cell>
          <cell r="I293">
            <v>0</v>
          </cell>
          <cell r="J293">
            <v>0</v>
          </cell>
        </row>
        <row r="294">
          <cell r="A294">
            <v>0</v>
          </cell>
          <cell r="B294" t="str">
            <v>ZONA DE TRATAMIENTO ( SA 102)</v>
          </cell>
          <cell r="C294">
            <v>0</v>
          </cell>
          <cell r="D294">
            <v>1</v>
          </cell>
          <cell r="E294">
            <v>22.29</v>
          </cell>
          <cell r="F294">
            <v>1.8</v>
          </cell>
          <cell r="G294">
            <v>0</v>
          </cell>
          <cell r="H294">
            <v>40.122</v>
          </cell>
          <cell r="I294">
            <v>0</v>
          </cell>
          <cell r="J294">
            <v>0</v>
          </cell>
        </row>
        <row r="295">
          <cell r="A295">
            <v>0</v>
          </cell>
          <cell r="B295" t="str">
            <v>ALMACEN POST-TR&lt;ATAMIENTO DE RESIDUOS SOLIDOS ( SA 103)</v>
          </cell>
          <cell r="C295">
            <v>0</v>
          </cell>
          <cell r="D295">
            <v>1</v>
          </cell>
          <cell r="E295">
            <v>16.489999999999998</v>
          </cell>
          <cell r="F295">
            <v>1.8</v>
          </cell>
          <cell r="G295">
            <v>0</v>
          </cell>
          <cell r="H295">
            <v>29.681999999999999</v>
          </cell>
          <cell r="I295">
            <v>0</v>
          </cell>
          <cell r="J295">
            <v>0</v>
          </cell>
        </row>
        <row r="296">
          <cell r="A296">
            <v>0</v>
          </cell>
          <cell r="B296">
            <v>0</v>
          </cell>
          <cell r="C296">
            <v>0</v>
          </cell>
          <cell r="D296">
            <v>0</v>
          </cell>
          <cell r="E296">
            <v>0</v>
          </cell>
          <cell r="F296">
            <v>0</v>
          </cell>
          <cell r="G296">
            <v>0</v>
          </cell>
          <cell r="H296">
            <v>0</v>
          </cell>
          <cell r="I296">
            <v>0</v>
          </cell>
          <cell r="J296">
            <v>0</v>
          </cell>
        </row>
        <row r="297">
          <cell r="A297">
            <v>0</v>
          </cell>
          <cell r="B297" t="str">
            <v>ALMACEN RESIDUOS SOLIDOS ( AP 109 )</v>
          </cell>
          <cell r="C297">
            <v>0</v>
          </cell>
          <cell r="D297">
            <v>1</v>
          </cell>
          <cell r="E297">
            <v>4.1100000000000003</v>
          </cell>
          <cell r="F297">
            <v>1.8</v>
          </cell>
          <cell r="G297">
            <v>0</v>
          </cell>
          <cell r="H297">
            <v>7.3980000000000006</v>
          </cell>
          <cell r="I297">
            <v>0</v>
          </cell>
          <cell r="J297">
            <v>0</v>
          </cell>
        </row>
        <row r="298">
          <cell r="A298">
            <v>0</v>
          </cell>
          <cell r="B298" t="str">
            <v>ALM. INT. DE RES. SOLIDOS ( CQ 134)</v>
          </cell>
          <cell r="C298">
            <v>0</v>
          </cell>
          <cell r="D298">
            <v>1</v>
          </cell>
          <cell r="E298">
            <v>4.13</v>
          </cell>
          <cell r="F298">
            <v>1.8</v>
          </cell>
          <cell r="G298">
            <v>0</v>
          </cell>
          <cell r="H298">
            <v>7.4340000000000002</v>
          </cell>
          <cell r="I298">
            <v>0</v>
          </cell>
          <cell r="J298">
            <v>0</v>
          </cell>
        </row>
        <row r="299">
          <cell r="A299">
            <v>0</v>
          </cell>
          <cell r="B299" t="str">
            <v>CUARTO SEPTICO ( CQ 116 )</v>
          </cell>
          <cell r="C299">
            <v>0</v>
          </cell>
          <cell r="D299">
            <v>1</v>
          </cell>
          <cell r="E299">
            <v>7.61</v>
          </cell>
          <cell r="F299">
            <v>1.8</v>
          </cell>
          <cell r="G299">
            <v>0</v>
          </cell>
          <cell r="H299">
            <v>13.698</v>
          </cell>
          <cell r="I299">
            <v>0</v>
          </cell>
          <cell r="J299">
            <v>0</v>
          </cell>
        </row>
        <row r="300">
          <cell r="A300">
            <v>0</v>
          </cell>
          <cell r="B300" t="str">
            <v xml:space="preserve">ALM. INTERMEDIO DE RES. SOLIDOS ( CO  105 ) </v>
          </cell>
          <cell r="C300">
            <v>0</v>
          </cell>
          <cell r="D300">
            <v>1</v>
          </cell>
          <cell r="E300">
            <v>4.28</v>
          </cell>
          <cell r="F300">
            <v>1.8</v>
          </cell>
          <cell r="G300">
            <v>0</v>
          </cell>
          <cell r="H300">
            <v>7.7040000000000006</v>
          </cell>
          <cell r="I300">
            <v>0</v>
          </cell>
          <cell r="J300">
            <v>0</v>
          </cell>
        </row>
        <row r="301">
          <cell r="A301">
            <v>0</v>
          </cell>
          <cell r="B301" t="str">
            <v>CUARTO SEPTICO ( CO 104)</v>
          </cell>
          <cell r="C301">
            <v>0</v>
          </cell>
          <cell r="D301">
            <v>1</v>
          </cell>
          <cell r="E301">
            <v>5.56</v>
          </cell>
          <cell r="F301">
            <v>1.8</v>
          </cell>
          <cell r="G301">
            <v>0</v>
          </cell>
          <cell r="H301">
            <v>10.007999999999999</v>
          </cell>
          <cell r="I301">
            <v>0</v>
          </cell>
          <cell r="J301">
            <v>0</v>
          </cell>
        </row>
        <row r="302">
          <cell r="A302">
            <v>0</v>
          </cell>
          <cell r="B302" t="str">
            <v xml:space="preserve">CUARTO SEPTICO ( H 131 ) </v>
          </cell>
          <cell r="C302">
            <v>0</v>
          </cell>
          <cell r="D302">
            <v>1</v>
          </cell>
          <cell r="E302">
            <v>6.08</v>
          </cell>
          <cell r="F302">
            <v>1.8</v>
          </cell>
          <cell r="G302">
            <v>0</v>
          </cell>
          <cell r="H302">
            <v>10.944000000000001</v>
          </cell>
          <cell r="I302">
            <v>0</v>
          </cell>
          <cell r="J302">
            <v>0</v>
          </cell>
        </row>
        <row r="303">
          <cell r="A303">
            <v>0</v>
          </cell>
          <cell r="B303" t="str">
            <v>ALM. INTER. RES. SOL. ( ADM 111)</v>
          </cell>
          <cell r="C303">
            <v>0</v>
          </cell>
          <cell r="D303">
            <v>1</v>
          </cell>
          <cell r="E303">
            <v>4.2</v>
          </cell>
          <cell r="F303">
            <v>1.8</v>
          </cell>
          <cell r="G303">
            <v>0</v>
          </cell>
          <cell r="H303">
            <v>7.5600000000000005</v>
          </cell>
          <cell r="I303">
            <v>0</v>
          </cell>
          <cell r="J303">
            <v>0</v>
          </cell>
        </row>
        <row r="304">
          <cell r="A304">
            <v>0</v>
          </cell>
          <cell r="B304">
            <v>0</v>
          </cell>
          <cell r="C304">
            <v>0</v>
          </cell>
          <cell r="D304">
            <v>0</v>
          </cell>
          <cell r="E304">
            <v>0</v>
          </cell>
          <cell r="F304">
            <v>0</v>
          </cell>
          <cell r="G304">
            <v>0</v>
          </cell>
          <cell r="H304">
            <v>0</v>
          </cell>
          <cell r="I304">
            <v>0</v>
          </cell>
          <cell r="J304">
            <v>0</v>
          </cell>
        </row>
        <row r="305">
          <cell r="A305">
            <v>0</v>
          </cell>
          <cell r="B305">
            <v>0</v>
          </cell>
          <cell r="C305">
            <v>0</v>
          </cell>
          <cell r="D305">
            <v>0</v>
          </cell>
          <cell r="E305">
            <v>0</v>
          </cell>
          <cell r="F305">
            <v>0</v>
          </cell>
          <cell r="G305">
            <v>0</v>
          </cell>
          <cell r="H305">
            <v>0</v>
          </cell>
          <cell r="I305">
            <v>0</v>
          </cell>
          <cell r="J305">
            <v>0</v>
          </cell>
        </row>
        <row r="306">
          <cell r="A306">
            <v>0</v>
          </cell>
          <cell r="B306" t="str">
            <v xml:space="preserve">CUARTO SEPTICO ( E 138 ) </v>
          </cell>
          <cell r="C306">
            <v>0</v>
          </cell>
          <cell r="D306">
            <v>1</v>
          </cell>
          <cell r="E306">
            <v>5.43</v>
          </cell>
          <cell r="F306">
            <v>1.8</v>
          </cell>
          <cell r="G306">
            <v>0</v>
          </cell>
          <cell r="H306">
            <v>9.7739999999999991</v>
          </cell>
          <cell r="I306">
            <v>0</v>
          </cell>
          <cell r="J306">
            <v>0</v>
          </cell>
        </row>
        <row r="307">
          <cell r="A307">
            <v>0</v>
          </cell>
          <cell r="B307" t="str">
            <v>ALM. INTER. DE RES. SOL ( E 142)</v>
          </cell>
          <cell r="C307">
            <v>0</v>
          </cell>
          <cell r="D307">
            <v>1</v>
          </cell>
          <cell r="E307">
            <v>4.9400000000000004</v>
          </cell>
          <cell r="F307">
            <v>1.8</v>
          </cell>
          <cell r="G307">
            <v>0</v>
          </cell>
          <cell r="H307">
            <v>8.8920000000000012</v>
          </cell>
          <cell r="I307">
            <v>0</v>
          </cell>
          <cell r="J307">
            <v>0</v>
          </cell>
        </row>
        <row r="308">
          <cell r="A308">
            <v>0</v>
          </cell>
          <cell r="B308" t="str">
            <v>ALM. DE RES. SOLIDOS ( REH - 111)</v>
          </cell>
          <cell r="C308">
            <v>0</v>
          </cell>
          <cell r="D308">
            <v>1</v>
          </cell>
          <cell r="E308">
            <v>3.77</v>
          </cell>
          <cell r="F308">
            <v>1.8</v>
          </cell>
          <cell r="G308">
            <v>0</v>
          </cell>
          <cell r="H308">
            <v>6.7860000000000005</v>
          </cell>
          <cell r="I308">
            <v>0</v>
          </cell>
          <cell r="J308">
            <v>0</v>
          </cell>
        </row>
        <row r="309">
          <cell r="A309">
            <v>0</v>
          </cell>
          <cell r="B309" t="str">
            <v>ALM. INTER. DE RES. SOL. ( PC 121)</v>
          </cell>
          <cell r="C309">
            <v>0</v>
          </cell>
          <cell r="D309">
            <v>1</v>
          </cell>
          <cell r="E309">
            <v>4.78</v>
          </cell>
          <cell r="F309">
            <v>1.8</v>
          </cell>
          <cell r="G309">
            <v>0</v>
          </cell>
          <cell r="H309">
            <v>8.604000000000001</v>
          </cell>
          <cell r="I309">
            <v>0</v>
          </cell>
          <cell r="J309">
            <v>0</v>
          </cell>
        </row>
        <row r="310">
          <cell r="A310">
            <v>0</v>
          </cell>
          <cell r="B310" t="str">
            <v>ALM. INTER. DE RES. SOL. ( FA 108)</v>
          </cell>
          <cell r="C310">
            <v>0</v>
          </cell>
          <cell r="D310">
            <v>1</v>
          </cell>
          <cell r="E310">
            <v>4.0999999999999996</v>
          </cell>
          <cell r="F310">
            <v>1.8</v>
          </cell>
          <cell r="G310">
            <v>0</v>
          </cell>
          <cell r="H310">
            <v>7.38</v>
          </cell>
          <cell r="I310">
            <v>0</v>
          </cell>
          <cell r="J310">
            <v>0</v>
          </cell>
        </row>
        <row r="311">
          <cell r="A311">
            <v>0</v>
          </cell>
          <cell r="B311" t="str">
            <v>ALM. INTER. RES. SOL. 1 ( CE 135)</v>
          </cell>
          <cell r="C311">
            <v>0</v>
          </cell>
          <cell r="D311">
            <v>1</v>
          </cell>
          <cell r="E311">
            <v>4.0199999999999996</v>
          </cell>
          <cell r="F311">
            <v>1.8</v>
          </cell>
          <cell r="G311">
            <v>0</v>
          </cell>
          <cell r="H311">
            <v>7.2359999999999998</v>
          </cell>
          <cell r="I311">
            <v>0</v>
          </cell>
          <cell r="J311">
            <v>0</v>
          </cell>
        </row>
        <row r="312">
          <cell r="A312">
            <v>0</v>
          </cell>
          <cell r="B312" t="str">
            <v>ALM. INTER. RES. SOL. 2 ( CE 135A)</v>
          </cell>
          <cell r="C312">
            <v>0</v>
          </cell>
          <cell r="D312">
            <v>1</v>
          </cell>
          <cell r="E312">
            <v>4.3499999999999996</v>
          </cell>
          <cell r="F312">
            <v>1.8</v>
          </cell>
          <cell r="G312">
            <v>0</v>
          </cell>
          <cell r="H312">
            <v>7.8299999999999992</v>
          </cell>
          <cell r="I312">
            <v>0</v>
          </cell>
          <cell r="J312">
            <v>0</v>
          </cell>
        </row>
        <row r="313">
          <cell r="A313">
            <v>0</v>
          </cell>
          <cell r="B313">
            <v>0</v>
          </cell>
          <cell r="C313">
            <v>0</v>
          </cell>
          <cell r="D313">
            <v>0</v>
          </cell>
          <cell r="E313">
            <v>0</v>
          </cell>
          <cell r="F313">
            <v>0</v>
          </cell>
          <cell r="G313">
            <v>0</v>
          </cell>
          <cell r="H313">
            <v>0</v>
          </cell>
          <cell r="I313">
            <v>0</v>
          </cell>
          <cell r="J313">
            <v>0</v>
          </cell>
        </row>
        <row r="314">
          <cell r="A314">
            <v>0</v>
          </cell>
          <cell r="B314">
            <v>0</v>
          </cell>
          <cell r="C314">
            <v>0</v>
          </cell>
          <cell r="D314">
            <v>0</v>
          </cell>
          <cell r="E314">
            <v>0</v>
          </cell>
          <cell r="F314">
            <v>0</v>
          </cell>
          <cell r="G314">
            <v>0</v>
          </cell>
          <cell r="H314">
            <v>0</v>
          </cell>
          <cell r="I314">
            <v>0</v>
          </cell>
          <cell r="J314">
            <v>0</v>
          </cell>
        </row>
        <row r="315">
          <cell r="A315">
            <v>0</v>
          </cell>
          <cell r="B315">
            <v>0</v>
          </cell>
          <cell r="C315">
            <v>0</v>
          </cell>
          <cell r="D315">
            <v>0</v>
          </cell>
          <cell r="E315">
            <v>0</v>
          </cell>
          <cell r="F315">
            <v>0</v>
          </cell>
          <cell r="G315">
            <v>0</v>
          </cell>
          <cell r="H315">
            <v>0</v>
          </cell>
          <cell r="I315">
            <v>0</v>
          </cell>
          <cell r="J315">
            <v>0</v>
          </cell>
        </row>
        <row r="316">
          <cell r="A316">
            <v>0</v>
          </cell>
          <cell r="B316">
            <v>0</v>
          </cell>
          <cell r="C316">
            <v>0</v>
          </cell>
          <cell r="D316">
            <v>0</v>
          </cell>
          <cell r="E316">
            <v>0</v>
          </cell>
          <cell r="F316">
            <v>0</v>
          </cell>
          <cell r="G316">
            <v>0</v>
          </cell>
          <cell r="H316">
            <v>0</v>
          </cell>
          <cell r="I316">
            <v>0</v>
          </cell>
          <cell r="J316">
            <v>0</v>
          </cell>
        </row>
        <row r="317">
          <cell r="A317" t="str">
            <v>01.05.01.03</v>
          </cell>
          <cell r="B317" t="str">
            <v xml:space="preserve">      ZOCALO DE VINILICO</v>
          </cell>
          <cell r="C317">
            <v>0</v>
          </cell>
          <cell r="D317">
            <v>0</v>
          </cell>
          <cell r="E317">
            <v>0</v>
          </cell>
          <cell r="F317">
            <v>0</v>
          </cell>
          <cell r="G317">
            <v>0</v>
          </cell>
          <cell r="H317">
            <v>0</v>
          </cell>
          <cell r="I317">
            <v>0</v>
          </cell>
          <cell r="J317">
            <v>0</v>
          </cell>
        </row>
        <row r="318">
          <cell r="A318">
            <v>0</v>
          </cell>
          <cell r="B318">
            <v>0</v>
          </cell>
          <cell r="C318">
            <v>0</v>
          </cell>
          <cell r="D318">
            <v>0</v>
          </cell>
          <cell r="E318">
            <v>0</v>
          </cell>
          <cell r="F318">
            <v>0</v>
          </cell>
          <cell r="G318">
            <v>0</v>
          </cell>
          <cell r="H318">
            <v>0</v>
          </cell>
          <cell r="I318">
            <v>0</v>
          </cell>
          <cell r="J318">
            <v>0</v>
          </cell>
        </row>
        <row r="319">
          <cell r="A319" t="e">
            <v>#REF!</v>
          </cell>
          <cell r="B319" t="e">
            <v>#REF!</v>
          </cell>
          <cell r="C319">
            <v>0</v>
          </cell>
          <cell r="D319">
            <v>0</v>
          </cell>
          <cell r="E319">
            <v>0</v>
          </cell>
          <cell r="F319">
            <v>0</v>
          </cell>
          <cell r="G319">
            <v>0</v>
          </cell>
          <cell r="H319">
            <v>0</v>
          </cell>
          <cell r="I319">
            <v>0</v>
          </cell>
          <cell r="J319">
            <v>0</v>
          </cell>
        </row>
        <row r="320">
          <cell r="A320">
            <v>0</v>
          </cell>
          <cell r="B320">
            <v>0</v>
          </cell>
          <cell r="C320">
            <v>0</v>
          </cell>
          <cell r="D320">
            <v>0</v>
          </cell>
          <cell r="E320">
            <v>0</v>
          </cell>
          <cell r="F320">
            <v>0</v>
          </cell>
          <cell r="G320">
            <v>0</v>
          </cell>
          <cell r="H320">
            <v>0</v>
          </cell>
          <cell r="I320">
            <v>0</v>
          </cell>
          <cell r="J320">
            <v>0</v>
          </cell>
        </row>
        <row r="321">
          <cell r="A321" t="str">
            <v>ITEM</v>
          </cell>
          <cell r="B321" t="str">
            <v>DESCRIPCION</v>
          </cell>
          <cell r="C321" t="str">
            <v>TIPO</v>
          </cell>
          <cell r="D321" t="str">
            <v>Cantid.</v>
          </cell>
          <cell r="E321" t="str">
            <v xml:space="preserve">LARGO </v>
          </cell>
          <cell r="F321" t="str">
            <v>ALTO</v>
          </cell>
          <cell r="G321" t="str">
            <v>ANCHO</v>
          </cell>
          <cell r="H321" t="str">
            <v>PARCIAL</v>
          </cell>
          <cell r="I321" t="str">
            <v>TOTAL</v>
          </cell>
          <cell r="J321" t="str">
            <v>UND</v>
          </cell>
        </row>
        <row r="322">
          <cell r="A322" t="str">
            <v>01.05.01.03.01</v>
          </cell>
          <cell r="B322" t="str">
            <v>ZOCALO VINILICO EN ROLLO FLEXIBLE  E = 1mm</v>
          </cell>
          <cell r="C322">
            <v>0</v>
          </cell>
          <cell r="D322">
            <v>0</v>
          </cell>
          <cell r="E322">
            <v>0</v>
          </cell>
          <cell r="F322">
            <v>0</v>
          </cell>
          <cell r="G322">
            <v>0</v>
          </cell>
          <cell r="H322">
            <v>0</v>
          </cell>
          <cell r="I322">
            <v>2725.2400000000011</v>
          </cell>
          <cell r="J322" t="str">
            <v>m2</v>
          </cell>
        </row>
        <row r="323">
          <cell r="A323">
            <v>0</v>
          </cell>
          <cell r="B323">
            <v>0</v>
          </cell>
          <cell r="C323">
            <v>0</v>
          </cell>
          <cell r="D323">
            <v>0</v>
          </cell>
          <cell r="E323">
            <v>0</v>
          </cell>
          <cell r="F323">
            <v>0</v>
          </cell>
          <cell r="G323">
            <v>0</v>
          </cell>
          <cell r="H323">
            <v>0</v>
          </cell>
          <cell r="I323">
            <v>0</v>
          </cell>
          <cell r="J323">
            <v>0</v>
          </cell>
        </row>
        <row r="324">
          <cell r="A324">
            <v>0</v>
          </cell>
          <cell r="B324">
            <v>0</v>
          </cell>
          <cell r="C324">
            <v>0</v>
          </cell>
          <cell r="D324">
            <v>0</v>
          </cell>
          <cell r="E324">
            <v>0</v>
          </cell>
          <cell r="F324">
            <v>0</v>
          </cell>
          <cell r="G324">
            <v>0</v>
          </cell>
          <cell r="H324">
            <v>0</v>
          </cell>
          <cell r="I324">
            <v>0</v>
          </cell>
          <cell r="J324">
            <v>0</v>
          </cell>
        </row>
        <row r="325">
          <cell r="A325">
            <v>0</v>
          </cell>
          <cell r="B325" t="str">
            <v>PRIMER PISO</v>
          </cell>
          <cell r="C325">
            <v>0</v>
          </cell>
          <cell r="D325">
            <v>0</v>
          </cell>
          <cell r="E325">
            <v>0</v>
          </cell>
          <cell r="F325">
            <v>0</v>
          </cell>
          <cell r="G325">
            <v>0</v>
          </cell>
          <cell r="H325">
            <v>0</v>
          </cell>
          <cell r="I325">
            <v>0</v>
          </cell>
          <cell r="J325">
            <v>0</v>
          </cell>
        </row>
        <row r="326">
          <cell r="A326">
            <v>0</v>
          </cell>
          <cell r="B326" t="str">
            <v>TRABAJO SUCIO ( H 107)</v>
          </cell>
          <cell r="C326">
            <v>0</v>
          </cell>
          <cell r="D326">
            <v>1</v>
          </cell>
          <cell r="E326">
            <v>8.0500000000000007</v>
          </cell>
          <cell r="F326">
            <v>3.5</v>
          </cell>
          <cell r="G326">
            <v>0</v>
          </cell>
          <cell r="H326">
            <v>28.175000000000004</v>
          </cell>
          <cell r="I326">
            <v>0</v>
          </cell>
          <cell r="J326">
            <v>0</v>
          </cell>
        </row>
        <row r="327">
          <cell r="A327">
            <v>0</v>
          </cell>
          <cell r="B327" t="str">
            <v>CUARTO PRE LAVADO INSTRUM. ( AP 107)</v>
          </cell>
          <cell r="C327">
            <v>0</v>
          </cell>
          <cell r="D327">
            <v>1</v>
          </cell>
          <cell r="E327">
            <v>10.18</v>
          </cell>
          <cell r="F327">
            <v>3.5</v>
          </cell>
          <cell r="G327">
            <v>0</v>
          </cell>
          <cell r="H327">
            <v>35.629999999999995</v>
          </cell>
          <cell r="I327">
            <v>0</v>
          </cell>
          <cell r="J327">
            <v>0</v>
          </cell>
        </row>
        <row r="328">
          <cell r="A328">
            <v>0</v>
          </cell>
          <cell r="B328" t="str">
            <v>AREA DE LAVADOS ( CQ 102)</v>
          </cell>
          <cell r="C328">
            <v>0</v>
          </cell>
          <cell r="D328">
            <v>1</v>
          </cell>
          <cell r="E328">
            <v>5.4</v>
          </cell>
          <cell r="F328">
            <v>3.5</v>
          </cell>
          <cell r="G328">
            <v>0</v>
          </cell>
          <cell r="H328">
            <v>18.900000000000002</v>
          </cell>
          <cell r="I328">
            <v>0</v>
          </cell>
          <cell r="J328">
            <v>0</v>
          </cell>
        </row>
        <row r="329">
          <cell r="A329">
            <v>0</v>
          </cell>
          <cell r="B329" t="str">
            <v>SALA DE INDUCCION ANESTISICA ( CQ 122)</v>
          </cell>
          <cell r="C329">
            <v>0</v>
          </cell>
          <cell r="D329">
            <v>1</v>
          </cell>
          <cell r="E329">
            <v>12.2</v>
          </cell>
          <cell r="F329">
            <v>3.5</v>
          </cell>
          <cell r="G329">
            <v>0</v>
          </cell>
          <cell r="H329">
            <v>42.699999999999996</v>
          </cell>
          <cell r="I329">
            <v>0</v>
          </cell>
          <cell r="J329">
            <v>0</v>
          </cell>
        </row>
        <row r="330">
          <cell r="A330">
            <v>0</v>
          </cell>
          <cell r="B330" t="str">
            <v>CAMBIO DE BOTAS ( CQ 124)</v>
          </cell>
          <cell r="C330">
            <v>0</v>
          </cell>
          <cell r="D330">
            <v>1</v>
          </cell>
          <cell r="E330">
            <v>7.97</v>
          </cell>
          <cell r="F330">
            <v>3.5</v>
          </cell>
          <cell r="G330">
            <v>0</v>
          </cell>
          <cell r="H330">
            <v>27.895</v>
          </cell>
          <cell r="I330">
            <v>0</v>
          </cell>
          <cell r="J330">
            <v>0</v>
          </cell>
        </row>
        <row r="331">
          <cell r="A331">
            <v>0</v>
          </cell>
          <cell r="B331" t="str">
            <v>CORREDOR TECNICO ( CQ 131)</v>
          </cell>
          <cell r="C331">
            <v>0</v>
          </cell>
          <cell r="D331">
            <v>1</v>
          </cell>
          <cell r="E331">
            <v>29.55</v>
          </cell>
          <cell r="F331">
            <v>3.5</v>
          </cell>
          <cell r="G331">
            <v>0</v>
          </cell>
          <cell r="H331">
            <v>103.425</v>
          </cell>
          <cell r="I331">
            <v>0</v>
          </cell>
          <cell r="J331">
            <v>0</v>
          </cell>
        </row>
        <row r="332">
          <cell r="A332">
            <v>0</v>
          </cell>
          <cell r="B332" t="str">
            <v>TRANSFER ( CQ 126)</v>
          </cell>
          <cell r="C332">
            <v>0</v>
          </cell>
          <cell r="D332">
            <v>1</v>
          </cell>
          <cell r="E332">
            <v>4.97</v>
          </cell>
          <cell r="F332">
            <v>3.5</v>
          </cell>
          <cell r="G332">
            <v>0</v>
          </cell>
          <cell r="H332">
            <v>17.395</v>
          </cell>
          <cell r="I332">
            <v>0</v>
          </cell>
          <cell r="J332">
            <v>0</v>
          </cell>
        </row>
        <row r="333">
          <cell r="A333">
            <v>0</v>
          </cell>
          <cell r="B333">
            <v>0</v>
          </cell>
          <cell r="C333">
            <v>0</v>
          </cell>
          <cell r="D333">
            <v>0</v>
          </cell>
          <cell r="E333">
            <v>0</v>
          </cell>
          <cell r="F333">
            <v>0</v>
          </cell>
          <cell r="G333">
            <v>0</v>
          </cell>
          <cell r="H333">
            <v>0</v>
          </cell>
          <cell r="I333">
            <v>0</v>
          </cell>
          <cell r="J333">
            <v>0</v>
          </cell>
        </row>
        <row r="334">
          <cell r="A334">
            <v>0</v>
          </cell>
          <cell r="B334" t="str">
            <v>CORREDOR ZONA ROJA ( CEYE 115)</v>
          </cell>
          <cell r="C334">
            <v>0</v>
          </cell>
          <cell r="D334">
            <v>1</v>
          </cell>
          <cell r="E334">
            <v>11.16</v>
          </cell>
          <cell r="F334">
            <v>3.5</v>
          </cell>
          <cell r="G334">
            <v>0</v>
          </cell>
          <cell r="H334">
            <v>39.06</v>
          </cell>
          <cell r="I334">
            <v>0</v>
          </cell>
          <cell r="J334">
            <v>0</v>
          </cell>
        </row>
        <row r="335">
          <cell r="A335">
            <v>0</v>
          </cell>
          <cell r="B335" t="str">
            <v>CORREDOR ZONA AZUL ( CEYE 116)</v>
          </cell>
          <cell r="C335">
            <v>0</v>
          </cell>
          <cell r="D335">
            <v>1</v>
          </cell>
          <cell r="E335">
            <v>23.17</v>
          </cell>
          <cell r="F335">
            <v>3.5</v>
          </cell>
          <cell r="G335">
            <v>0</v>
          </cell>
          <cell r="H335">
            <v>81.094999999999999</v>
          </cell>
          <cell r="I335">
            <v>0</v>
          </cell>
          <cell r="J335">
            <v>0</v>
          </cell>
        </row>
        <row r="336">
          <cell r="A336">
            <v>0</v>
          </cell>
          <cell r="B336" t="str">
            <v>RECEPCION Y CLASIF. DE MAT. SUCIO ( CEYE 103)</v>
          </cell>
          <cell r="C336">
            <v>0</v>
          </cell>
          <cell r="D336">
            <v>1</v>
          </cell>
          <cell r="E336">
            <v>17.25</v>
          </cell>
          <cell r="F336">
            <v>3.5</v>
          </cell>
          <cell r="G336">
            <v>0</v>
          </cell>
          <cell r="H336">
            <v>60.375</v>
          </cell>
          <cell r="I336">
            <v>0</v>
          </cell>
          <cell r="J336">
            <v>0</v>
          </cell>
        </row>
        <row r="337">
          <cell r="A337">
            <v>0</v>
          </cell>
          <cell r="B337" t="str">
            <v>PREPARACION Y EMPAQUE ( CEYE 101)</v>
          </cell>
          <cell r="C337">
            <v>0</v>
          </cell>
          <cell r="D337">
            <v>1</v>
          </cell>
          <cell r="E337">
            <v>18.87</v>
          </cell>
          <cell r="F337">
            <v>3.5</v>
          </cell>
          <cell r="G337">
            <v>0</v>
          </cell>
          <cell r="H337">
            <v>66.045000000000002</v>
          </cell>
          <cell r="I337">
            <v>0</v>
          </cell>
          <cell r="J337">
            <v>0</v>
          </cell>
        </row>
        <row r="338">
          <cell r="A338">
            <v>0</v>
          </cell>
          <cell r="B338" t="str">
            <v>ESTERILIZACION EN ALTA TEMPERATURA ( CEYE 111)</v>
          </cell>
          <cell r="C338">
            <v>0</v>
          </cell>
          <cell r="D338">
            <v>1</v>
          </cell>
          <cell r="E338">
            <v>12.6</v>
          </cell>
          <cell r="F338">
            <v>3.5</v>
          </cell>
          <cell r="G338">
            <v>0</v>
          </cell>
          <cell r="H338">
            <v>44.1</v>
          </cell>
          <cell r="I338">
            <v>0</v>
          </cell>
          <cell r="J338">
            <v>0</v>
          </cell>
        </row>
        <row r="339">
          <cell r="A339">
            <v>0</v>
          </cell>
          <cell r="B339" t="str">
            <v>ALMACEN DE MATERIAL ESTERIL  Y ALMACEN DE MATERIAL ESTERIL ( CEYE 109,110)</v>
          </cell>
          <cell r="C339">
            <v>0</v>
          </cell>
          <cell r="D339">
            <v>1</v>
          </cell>
          <cell r="E339">
            <v>24.35</v>
          </cell>
          <cell r="F339">
            <v>3.5</v>
          </cell>
          <cell r="G339">
            <v>0</v>
          </cell>
          <cell r="H339">
            <v>85.225000000000009</v>
          </cell>
          <cell r="I339">
            <v>0</v>
          </cell>
          <cell r="J339">
            <v>0</v>
          </cell>
        </row>
        <row r="340">
          <cell r="A340">
            <v>0</v>
          </cell>
          <cell r="B340" t="str">
            <v>ESCLUSA ( CEYE 112)</v>
          </cell>
          <cell r="C340">
            <v>0</v>
          </cell>
          <cell r="D340">
            <v>1</v>
          </cell>
          <cell r="E340">
            <v>6.9</v>
          </cell>
          <cell r="F340">
            <v>3.5</v>
          </cell>
          <cell r="G340">
            <v>0</v>
          </cell>
          <cell r="H340">
            <v>24.150000000000002</v>
          </cell>
          <cell r="I340">
            <v>0</v>
          </cell>
          <cell r="J340">
            <v>0</v>
          </cell>
        </row>
        <row r="341">
          <cell r="A341">
            <v>0</v>
          </cell>
          <cell r="B341" t="str">
            <v>CORREDOR TECNICO ( CO 124)</v>
          </cell>
          <cell r="C341">
            <v>0</v>
          </cell>
          <cell r="D341">
            <v>1</v>
          </cell>
          <cell r="E341">
            <v>21.86</v>
          </cell>
          <cell r="F341">
            <v>3.5</v>
          </cell>
          <cell r="G341">
            <v>0</v>
          </cell>
          <cell r="H341">
            <v>76.509999999999991</v>
          </cell>
          <cell r="I341">
            <v>0</v>
          </cell>
          <cell r="J341">
            <v>0</v>
          </cell>
        </row>
        <row r="342">
          <cell r="A342">
            <v>0</v>
          </cell>
          <cell r="B342" t="str">
            <v>CTO. PRE LAVADO INST. ( CO 118)</v>
          </cell>
          <cell r="C342">
            <v>0</v>
          </cell>
          <cell r="D342">
            <v>1</v>
          </cell>
          <cell r="E342">
            <v>9.9499999999999993</v>
          </cell>
          <cell r="F342">
            <v>3.5</v>
          </cell>
          <cell r="G342">
            <v>0</v>
          </cell>
          <cell r="H342">
            <v>34.824999999999996</v>
          </cell>
          <cell r="I342">
            <v>0</v>
          </cell>
          <cell r="J342">
            <v>0</v>
          </cell>
        </row>
        <row r="343">
          <cell r="A343">
            <v>0</v>
          </cell>
          <cell r="B343" t="str">
            <v>LAVADO DE PERS. ASISTEN ( CO 120A)</v>
          </cell>
          <cell r="C343">
            <v>0</v>
          </cell>
          <cell r="D343">
            <v>1</v>
          </cell>
          <cell r="E343">
            <v>3.95</v>
          </cell>
          <cell r="F343">
            <v>3.5</v>
          </cell>
          <cell r="G343">
            <v>0</v>
          </cell>
          <cell r="H343">
            <v>13.825000000000001</v>
          </cell>
          <cell r="I343">
            <v>0</v>
          </cell>
          <cell r="J343">
            <v>0</v>
          </cell>
        </row>
        <row r="344">
          <cell r="A344">
            <v>0</v>
          </cell>
          <cell r="B344" t="str">
            <v>LAVADO DE PERS. ASISTEN ( CO 120)</v>
          </cell>
          <cell r="C344">
            <v>0</v>
          </cell>
          <cell r="D344">
            <v>1</v>
          </cell>
          <cell r="E344">
            <v>3.95</v>
          </cell>
          <cell r="F344">
            <v>3.5</v>
          </cell>
          <cell r="G344">
            <v>0</v>
          </cell>
          <cell r="H344">
            <v>13.825000000000001</v>
          </cell>
          <cell r="I344">
            <v>0</v>
          </cell>
          <cell r="J344">
            <v>0</v>
          </cell>
        </row>
        <row r="345">
          <cell r="A345">
            <v>0</v>
          </cell>
          <cell r="B345" t="str">
            <v>TRABAJO SUCIO ( H 132)</v>
          </cell>
          <cell r="C345">
            <v>0</v>
          </cell>
          <cell r="D345">
            <v>1</v>
          </cell>
          <cell r="E345">
            <v>7.85</v>
          </cell>
          <cell r="F345">
            <v>3.5</v>
          </cell>
          <cell r="G345">
            <v>0</v>
          </cell>
          <cell r="H345">
            <v>27.474999999999998</v>
          </cell>
          <cell r="I345">
            <v>0</v>
          </cell>
          <cell r="J345">
            <v>0</v>
          </cell>
        </row>
        <row r="346">
          <cell r="A346">
            <v>0</v>
          </cell>
          <cell r="B346" t="str">
            <v>TRABAJO SUCIO ( H107)</v>
          </cell>
          <cell r="C346">
            <v>0</v>
          </cell>
          <cell r="D346">
            <v>1</v>
          </cell>
          <cell r="E346">
            <v>8.0500000000000007</v>
          </cell>
          <cell r="F346">
            <v>3.5</v>
          </cell>
          <cell r="G346">
            <v>0</v>
          </cell>
          <cell r="H346">
            <v>28.175000000000004</v>
          </cell>
          <cell r="I346">
            <v>0</v>
          </cell>
          <cell r="J346">
            <v>0</v>
          </cell>
        </row>
        <row r="347">
          <cell r="A347">
            <v>0</v>
          </cell>
          <cell r="B347" t="str">
            <v>UNIDAD DE VIGIL INTENSIVA / INCL. TRABAJO DE ENF( E 110)</v>
          </cell>
          <cell r="C347">
            <v>0</v>
          </cell>
          <cell r="D347">
            <v>1</v>
          </cell>
          <cell r="E347">
            <v>19.23</v>
          </cell>
          <cell r="F347">
            <v>3.5</v>
          </cell>
          <cell r="G347">
            <v>0</v>
          </cell>
          <cell r="H347">
            <v>67.305000000000007</v>
          </cell>
          <cell r="I347">
            <v>0</v>
          </cell>
          <cell r="J347">
            <v>0</v>
          </cell>
        </row>
        <row r="348">
          <cell r="A348">
            <v>0</v>
          </cell>
          <cell r="B348" t="str">
            <v>SALA DE OBS. NIÑOS ( E 118)</v>
          </cell>
          <cell r="C348">
            <v>0</v>
          </cell>
          <cell r="D348">
            <v>1</v>
          </cell>
          <cell r="E348">
            <v>18.350000000000001</v>
          </cell>
          <cell r="F348">
            <v>3.5</v>
          </cell>
          <cell r="G348">
            <v>0</v>
          </cell>
          <cell r="H348">
            <v>64.225000000000009</v>
          </cell>
          <cell r="I348">
            <v>0</v>
          </cell>
          <cell r="J348">
            <v>0</v>
          </cell>
        </row>
        <row r="349">
          <cell r="A349">
            <v>0</v>
          </cell>
          <cell r="B349" t="str">
            <v>SALA DE OBS. ADUL. MUJERES ( E 118)</v>
          </cell>
          <cell r="C349">
            <v>0</v>
          </cell>
          <cell r="D349">
            <v>1</v>
          </cell>
          <cell r="E349">
            <v>17.329999999999998</v>
          </cell>
          <cell r="F349">
            <v>3.5</v>
          </cell>
          <cell r="G349">
            <v>0</v>
          </cell>
          <cell r="H349">
            <v>60.654999999999994</v>
          </cell>
          <cell r="I349">
            <v>0</v>
          </cell>
          <cell r="J349">
            <v>0</v>
          </cell>
        </row>
        <row r="350">
          <cell r="A350">
            <v>0</v>
          </cell>
          <cell r="B350" t="str">
            <v>SALA DE OBS. ADUL. HOMBRES ( E 120 )</v>
          </cell>
          <cell r="C350">
            <v>0</v>
          </cell>
          <cell r="D350">
            <v>1</v>
          </cell>
          <cell r="E350">
            <v>19.11</v>
          </cell>
          <cell r="F350">
            <v>3.5</v>
          </cell>
          <cell r="G350">
            <v>0</v>
          </cell>
          <cell r="H350">
            <v>66.884999999999991</v>
          </cell>
          <cell r="I350">
            <v>0</v>
          </cell>
          <cell r="J350">
            <v>0</v>
          </cell>
        </row>
        <row r="351">
          <cell r="A351">
            <v>0</v>
          </cell>
          <cell r="B351" t="str">
            <v>TRABAJO SUCIO ( E 143)</v>
          </cell>
          <cell r="C351">
            <v>0</v>
          </cell>
          <cell r="D351">
            <v>1</v>
          </cell>
          <cell r="E351">
            <v>8.39</v>
          </cell>
          <cell r="F351">
            <v>3.5</v>
          </cell>
          <cell r="G351">
            <v>0</v>
          </cell>
          <cell r="H351">
            <v>29.365000000000002</v>
          </cell>
          <cell r="I351">
            <v>0</v>
          </cell>
          <cell r="J351">
            <v>0</v>
          </cell>
        </row>
        <row r="352">
          <cell r="A352">
            <v>0</v>
          </cell>
          <cell r="B352" t="str">
            <v xml:space="preserve">SALA DE FISIOTERAPIA 03 ( REH 109 ) </v>
          </cell>
          <cell r="C352">
            <v>0</v>
          </cell>
          <cell r="D352">
            <v>1</v>
          </cell>
          <cell r="E352">
            <v>15.51</v>
          </cell>
          <cell r="F352">
            <v>3.5</v>
          </cell>
          <cell r="G352">
            <v>0</v>
          </cell>
          <cell r="H352">
            <v>54.284999999999997</v>
          </cell>
          <cell r="I352">
            <v>0</v>
          </cell>
          <cell r="J352">
            <v>0</v>
          </cell>
        </row>
        <row r="353">
          <cell r="A353">
            <v>0</v>
          </cell>
          <cell r="B353" t="str">
            <v>SALA DE FISIOTERAPIA 02 ( REH 108)</v>
          </cell>
          <cell r="C353">
            <v>0</v>
          </cell>
          <cell r="D353">
            <v>1</v>
          </cell>
          <cell r="E353">
            <v>9.51</v>
          </cell>
          <cell r="F353">
            <v>3.5</v>
          </cell>
          <cell r="G353">
            <v>0</v>
          </cell>
          <cell r="H353">
            <v>33.284999999999997</v>
          </cell>
          <cell r="I353">
            <v>0</v>
          </cell>
          <cell r="J353">
            <v>0</v>
          </cell>
        </row>
        <row r="354">
          <cell r="A354">
            <v>0</v>
          </cell>
          <cell r="B354" t="str">
            <v>SALA DE FISIOTERAPIA 01 ( REH 107)</v>
          </cell>
          <cell r="C354">
            <v>0</v>
          </cell>
          <cell r="D354">
            <v>1</v>
          </cell>
          <cell r="E354">
            <v>9.51</v>
          </cell>
          <cell r="F354">
            <v>3.5</v>
          </cell>
          <cell r="G354">
            <v>0</v>
          </cell>
          <cell r="H354">
            <v>33.284999999999997</v>
          </cell>
          <cell r="I354">
            <v>0</v>
          </cell>
          <cell r="J354">
            <v>0</v>
          </cell>
        </row>
        <row r="355">
          <cell r="A355">
            <v>0</v>
          </cell>
          <cell r="B355" t="str">
            <v>LAVADO Y DESINFECCION ( PC 119)</v>
          </cell>
          <cell r="C355">
            <v>0</v>
          </cell>
          <cell r="D355">
            <v>1</v>
          </cell>
          <cell r="E355">
            <v>12.65</v>
          </cell>
          <cell r="F355">
            <v>3.5</v>
          </cell>
          <cell r="G355">
            <v>0</v>
          </cell>
          <cell r="H355">
            <v>44.274999999999999</v>
          </cell>
          <cell r="I355">
            <v>0</v>
          </cell>
          <cell r="J355">
            <v>0</v>
          </cell>
        </row>
        <row r="356">
          <cell r="A356">
            <v>0</v>
          </cell>
          <cell r="B356" t="str">
            <v>LABORATORIO DE INMUNOHEM./ CONTROL DE CALIDAD ( HEM 107)</v>
          </cell>
          <cell r="C356">
            <v>0</v>
          </cell>
          <cell r="D356">
            <v>1</v>
          </cell>
          <cell r="E356">
            <v>20.72</v>
          </cell>
          <cell r="F356">
            <v>3.5</v>
          </cell>
          <cell r="G356">
            <v>0</v>
          </cell>
          <cell r="H356">
            <v>72.52</v>
          </cell>
          <cell r="I356">
            <v>0</v>
          </cell>
          <cell r="J356">
            <v>0</v>
          </cell>
        </row>
        <row r="357">
          <cell r="A357">
            <v>0</v>
          </cell>
          <cell r="B357" t="str">
            <v>ALMACEN DE SANGRE Y HEMOCOMP. ( HEM 103)</v>
          </cell>
          <cell r="C357">
            <v>0</v>
          </cell>
          <cell r="D357">
            <v>1</v>
          </cell>
          <cell r="E357">
            <v>19.82</v>
          </cell>
          <cell r="F357">
            <v>3.5</v>
          </cell>
          <cell r="G357">
            <v>0</v>
          </cell>
          <cell r="H357">
            <v>69.37</v>
          </cell>
          <cell r="I357">
            <v>0</v>
          </cell>
          <cell r="J357">
            <v>0</v>
          </cell>
        </row>
        <row r="358">
          <cell r="A358">
            <v>0</v>
          </cell>
          <cell r="B358" t="str">
            <v>ALMACEN DE REACTIVOS ( HEM 105)</v>
          </cell>
          <cell r="C358">
            <v>0</v>
          </cell>
          <cell r="D358">
            <v>1</v>
          </cell>
          <cell r="E358">
            <v>11.58</v>
          </cell>
          <cell r="F358">
            <v>3.5</v>
          </cell>
          <cell r="G358">
            <v>0</v>
          </cell>
          <cell r="H358">
            <v>40.53</v>
          </cell>
          <cell r="I358">
            <v>0</v>
          </cell>
          <cell r="J358">
            <v>0</v>
          </cell>
        </row>
        <row r="359">
          <cell r="A359">
            <v>0</v>
          </cell>
          <cell r="B359" t="str">
            <v>ESTERILIZACION DE PRODUCTOS BIOLOGICOS ( HEM 108)</v>
          </cell>
          <cell r="C359">
            <v>0</v>
          </cell>
          <cell r="D359">
            <v>1</v>
          </cell>
          <cell r="E359">
            <v>13.72</v>
          </cell>
          <cell r="F359">
            <v>3.5</v>
          </cell>
          <cell r="G359">
            <v>0</v>
          </cell>
          <cell r="H359">
            <v>48.02</v>
          </cell>
          <cell r="I359">
            <v>0</v>
          </cell>
          <cell r="J359">
            <v>0</v>
          </cell>
        </row>
        <row r="360">
          <cell r="A360">
            <v>0</v>
          </cell>
          <cell r="B360" t="str">
            <v>LABORATORIO DE HEMATOLOGIA E INMUNOLOGIA ( PC 118)</v>
          </cell>
          <cell r="C360">
            <v>0</v>
          </cell>
          <cell r="D360">
            <v>1</v>
          </cell>
          <cell r="E360">
            <v>17.649999999999999</v>
          </cell>
          <cell r="F360">
            <v>3.5</v>
          </cell>
          <cell r="G360">
            <v>0</v>
          </cell>
          <cell r="H360">
            <v>61.774999999999991</v>
          </cell>
          <cell r="I360">
            <v>0</v>
          </cell>
          <cell r="J360">
            <v>0</v>
          </cell>
        </row>
        <row r="361">
          <cell r="A361">
            <v>0</v>
          </cell>
          <cell r="B361" t="str">
            <v>DOSIS UNITARIA ( FA 101)</v>
          </cell>
          <cell r="C361">
            <v>0</v>
          </cell>
          <cell r="D361">
            <v>1</v>
          </cell>
          <cell r="E361">
            <v>25.75</v>
          </cell>
          <cell r="F361">
            <v>3.5</v>
          </cell>
          <cell r="G361">
            <v>0</v>
          </cell>
          <cell r="H361">
            <v>90.125</v>
          </cell>
          <cell r="I361">
            <v>0</v>
          </cell>
          <cell r="J361">
            <v>0</v>
          </cell>
        </row>
        <row r="362">
          <cell r="A362">
            <v>0</v>
          </cell>
          <cell r="B362" t="str">
            <v>LABORATORIO DE BIOQUIMICA ( PC 117)</v>
          </cell>
          <cell r="C362">
            <v>0</v>
          </cell>
          <cell r="D362">
            <v>1</v>
          </cell>
          <cell r="E362">
            <v>19.64</v>
          </cell>
          <cell r="F362">
            <v>3.5</v>
          </cell>
          <cell r="G362">
            <v>0</v>
          </cell>
          <cell r="H362">
            <v>68.740000000000009</v>
          </cell>
          <cell r="I362">
            <v>0</v>
          </cell>
          <cell r="J362">
            <v>0</v>
          </cell>
        </row>
        <row r="363">
          <cell r="A363">
            <v>0</v>
          </cell>
          <cell r="B363" t="str">
            <v>LABORATORIO DE MICROBIOLOGIA ( PC 116)</v>
          </cell>
          <cell r="C363">
            <v>0</v>
          </cell>
          <cell r="D363">
            <v>1</v>
          </cell>
          <cell r="E363">
            <v>16.14</v>
          </cell>
          <cell r="F363">
            <v>3.5</v>
          </cell>
          <cell r="G363">
            <v>0</v>
          </cell>
          <cell r="H363">
            <v>56.49</v>
          </cell>
          <cell r="I363">
            <v>0</v>
          </cell>
          <cell r="J363">
            <v>0</v>
          </cell>
        </row>
        <row r="364">
          <cell r="A364">
            <v>0</v>
          </cell>
          <cell r="B364" t="str">
            <v>ESCLUSA ( PC 112)</v>
          </cell>
          <cell r="C364">
            <v>0</v>
          </cell>
          <cell r="D364">
            <v>1</v>
          </cell>
          <cell r="E364">
            <v>7.2</v>
          </cell>
          <cell r="F364">
            <v>3.5</v>
          </cell>
          <cell r="G364">
            <v>0</v>
          </cell>
          <cell r="H364">
            <v>25.2</v>
          </cell>
          <cell r="I364">
            <v>0</v>
          </cell>
          <cell r="J364">
            <v>0</v>
          </cell>
        </row>
        <row r="365">
          <cell r="A365">
            <v>0</v>
          </cell>
          <cell r="B365" t="str">
            <v>ESCLUSA ( FA 106A)</v>
          </cell>
          <cell r="C365">
            <v>0</v>
          </cell>
          <cell r="D365">
            <v>1</v>
          </cell>
          <cell r="E365">
            <v>9.5</v>
          </cell>
          <cell r="F365">
            <v>3.5</v>
          </cell>
          <cell r="G365">
            <v>0</v>
          </cell>
          <cell r="H365">
            <v>33.25</v>
          </cell>
          <cell r="I365">
            <v>0</v>
          </cell>
          <cell r="J365">
            <v>0</v>
          </cell>
        </row>
        <row r="366">
          <cell r="A366">
            <v>0</v>
          </cell>
          <cell r="B366" t="str">
            <v>MEZCLAS INTRAVENOSAS ( FA 106)</v>
          </cell>
          <cell r="C366">
            <v>0</v>
          </cell>
          <cell r="D366">
            <v>1</v>
          </cell>
          <cell r="E366">
            <v>13.45</v>
          </cell>
          <cell r="F366">
            <v>3.5</v>
          </cell>
          <cell r="G366">
            <v>0</v>
          </cell>
          <cell r="H366">
            <v>47.074999999999996</v>
          </cell>
          <cell r="I366">
            <v>0</v>
          </cell>
          <cell r="J366">
            <v>0</v>
          </cell>
        </row>
        <row r="367">
          <cell r="A367">
            <v>0</v>
          </cell>
          <cell r="B367" t="str">
            <v>CTO. PRE LAVADO INSTRUMENTAL ( CE 110)</v>
          </cell>
          <cell r="C367">
            <v>0</v>
          </cell>
          <cell r="D367">
            <v>1</v>
          </cell>
          <cell r="E367">
            <v>13.74</v>
          </cell>
          <cell r="F367">
            <v>3.5</v>
          </cell>
          <cell r="G367">
            <v>0</v>
          </cell>
          <cell r="H367">
            <v>48.09</v>
          </cell>
          <cell r="I367">
            <v>0</v>
          </cell>
          <cell r="J367">
            <v>0</v>
          </cell>
        </row>
        <row r="368">
          <cell r="A368">
            <v>0</v>
          </cell>
          <cell r="B368">
            <v>0</v>
          </cell>
          <cell r="C368">
            <v>0</v>
          </cell>
          <cell r="D368">
            <v>0</v>
          </cell>
          <cell r="E368">
            <v>0</v>
          </cell>
          <cell r="F368">
            <v>0</v>
          </cell>
          <cell r="G368">
            <v>0</v>
          </cell>
          <cell r="H368">
            <v>0</v>
          </cell>
          <cell r="I368">
            <v>0</v>
          </cell>
          <cell r="J368">
            <v>0</v>
          </cell>
        </row>
        <row r="369">
          <cell r="A369">
            <v>0</v>
          </cell>
          <cell r="B369" t="str">
            <v>CORREDOR RIGIDO (CQ 135)</v>
          </cell>
          <cell r="C369">
            <v>0</v>
          </cell>
          <cell r="D369">
            <v>1</v>
          </cell>
          <cell r="E369">
            <v>29.05</v>
          </cell>
          <cell r="F369">
            <v>3.5</v>
          </cell>
          <cell r="G369">
            <v>0</v>
          </cell>
          <cell r="H369">
            <v>101.675</v>
          </cell>
          <cell r="I369">
            <v>0</v>
          </cell>
          <cell r="J369">
            <v>0</v>
          </cell>
        </row>
        <row r="370">
          <cell r="A370">
            <v>0</v>
          </cell>
          <cell r="B370" t="str">
            <v>RECEP. PAC. EST. CAMILL. ( CQ 128)</v>
          </cell>
          <cell r="C370">
            <v>0</v>
          </cell>
          <cell r="D370">
            <v>1</v>
          </cell>
          <cell r="E370">
            <v>7.5</v>
          </cell>
          <cell r="F370">
            <v>3.5</v>
          </cell>
          <cell r="G370">
            <v>0</v>
          </cell>
          <cell r="H370">
            <v>26.25</v>
          </cell>
          <cell r="I370">
            <v>0</v>
          </cell>
          <cell r="J370">
            <v>0</v>
          </cell>
        </row>
        <row r="371">
          <cell r="A371">
            <v>0</v>
          </cell>
          <cell r="B371" t="str">
            <v xml:space="preserve">ZONA RESTRINGIDA ( CO 125 ) </v>
          </cell>
          <cell r="C371">
            <v>0</v>
          </cell>
          <cell r="D371">
            <v>1</v>
          </cell>
          <cell r="E371">
            <v>15.4</v>
          </cell>
          <cell r="F371">
            <v>3.5</v>
          </cell>
          <cell r="G371">
            <v>0</v>
          </cell>
          <cell r="H371">
            <v>53.9</v>
          </cell>
          <cell r="I371">
            <v>0</v>
          </cell>
          <cell r="J371">
            <v>0</v>
          </cell>
        </row>
        <row r="372">
          <cell r="A372">
            <v>0</v>
          </cell>
          <cell r="B372">
            <v>0</v>
          </cell>
          <cell r="C372">
            <v>0</v>
          </cell>
          <cell r="D372">
            <v>0</v>
          </cell>
          <cell r="E372">
            <v>0</v>
          </cell>
          <cell r="F372">
            <v>0</v>
          </cell>
          <cell r="G372">
            <v>0</v>
          </cell>
          <cell r="H372">
            <v>0</v>
          </cell>
          <cell r="I372">
            <v>0</v>
          </cell>
          <cell r="J372">
            <v>0</v>
          </cell>
        </row>
        <row r="373">
          <cell r="A373">
            <v>0</v>
          </cell>
          <cell r="B373" t="str">
            <v>SALA DE OPERACIONES GINECOLOGIA Y OBSTETRICIA ( CQ 101) + ATENCION INMEDIATA AL RECIEN NACIDO ( CQ 103)</v>
          </cell>
          <cell r="C373">
            <v>0</v>
          </cell>
          <cell r="D373">
            <v>1</v>
          </cell>
          <cell r="E373">
            <v>28.11</v>
          </cell>
          <cell r="F373">
            <v>3.5</v>
          </cell>
          <cell r="G373">
            <v>0</v>
          </cell>
          <cell r="H373">
            <v>98.384999999999991</v>
          </cell>
          <cell r="I373">
            <v>0</v>
          </cell>
          <cell r="J373">
            <v>0</v>
          </cell>
        </row>
        <row r="374">
          <cell r="A374">
            <v>0</v>
          </cell>
          <cell r="B374" t="str">
            <v>SALA DE PARTOS ( CO 114)</v>
          </cell>
          <cell r="C374">
            <v>0</v>
          </cell>
          <cell r="D374">
            <v>1</v>
          </cell>
          <cell r="E374">
            <v>20.13</v>
          </cell>
          <cell r="F374">
            <v>3.5</v>
          </cell>
          <cell r="G374">
            <v>0</v>
          </cell>
          <cell r="H374">
            <v>70.454999999999998</v>
          </cell>
          <cell r="I374">
            <v>0</v>
          </cell>
          <cell r="J374">
            <v>0</v>
          </cell>
        </row>
        <row r="375">
          <cell r="A375">
            <v>0</v>
          </cell>
          <cell r="B375" t="str">
            <v>ATENCION INMED. AL RECIEN NACIDO ( CO 115)</v>
          </cell>
          <cell r="C375">
            <v>0</v>
          </cell>
          <cell r="D375">
            <v>1</v>
          </cell>
          <cell r="E375">
            <v>13.25</v>
          </cell>
          <cell r="F375">
            <v>3.5</v>
          </cell>
          <cell r="G375">
            <v>0</v>
          </cell>
          <cell r="H375">
            <v>46.375</v>
          </cell>
          <cell r="I375">
            <v>0</v>
          </cell>
          <cell r="J375">
            <v>0</v>
          </cell>
        </row>
        <row r="376">
          <cell r="A376">
            <v>0</v>
          </cell>
          <cell r="B376" t="str">
            <v>SALA DE PARTOS VERTICAL ( CO 116)</v>
          </cell>
          <cell r="C376">
            <v>0</v>
          </cell>
          <cell r="D376">
            <v>1</v>
          </cell>
          <cell r="E376">
            <v>21.58</v>
          </cell>
          <cell r="F376">
            <v>3.5</v>
          </cell>
          <cell r="G376">
            <v>0</v>
          </cell>
          <cell r="H376">
            <v>75.53</v>
          </cell>
          <cell r="I376">
            <v>0</v>
          </cell>
          <cell r="J376">
            <v>0</v>
          </cell>
        </row>
        <row r="377">
          <cell r="A377">
            <v>0</v>
          </cell>
          <cell r="B377">
            <v>0</v>
          </cell>
          <cell r="C377">
            <v>0</v>
          </cell>
          <cell r="D377">
            <v>0</v>
          </cell>
          <cell r="E377">
            <v>0</v>
          </cell>
          <cell r="F377">
            <v>0</v>
          </cell>
          <cell r="G377">
            <v>0</v>
          </cell>
          <cell r="H377">
            <v>0</v>
          </cell>
          <cell r="I377">
            <v>0</v>
          </cell>
          <cell r="J377">
            <v>0</v>
          </cell>
        </row>
        <row r="378">
          <cell r="A378">
            <v>0</v>
          </cell>
          <cell r="B378" t="str">
            <v>SALA DE JUEGOS PARA NIÑOS ( H 128)</v>
          </cell>
          <cell r="C378">
            <v>0</v>
          </cell>
          <cell r="D378">
            <v>1</v>
          </cell>
          <cell r="E378">
            <v>15.14</v>
          </cell>
          <cell r="F378">
            <v>3.5</v>
          </cell>
          <cell r="G378">
            <v>0</v>
          </cell>
          <cell r="H378">
            <v>52.99</v>
          </cell>
          <cell r="I378">
            <v>0</v>
          </cell>
          <cell r="J378">
            <v>0</v>
          </cell>
        </row>
        <row r="379">
          <cell r="A379">
            <v>0</v>
          </cell>
          <cell r="B379" t="str">
            <v>GIMNASIO PARA ADULTOS Y NIÑOS ( REH - 118)</v>
          </cell>
          <cell r="C379">
            <v>0</v>
          </cell>
          <cell r="D379">
            <v>1</v>
          </cell>
          <cell r="E379">
            <v>30.4</v>
          </cell>
          <cell r="F379">
            <v>3.5</v>
          </cell>
          <cell r="G379">
            <v>0</v>
          </cell>
          <cell r="H379">
            <v>106.39999999999999</v>
          </cell>
          <cell r="I379">
            <v>0</v>
          </cell>
          <cell r="J379">
            <v>0</v>
          </cell>
        </row>
        <row r="380">
          <cell r="A380">
            <v>0</v>
          </cell>
          <cell r="B380" t="str">
            <v>PSICOPROFILAXIS ( CE 108)</v>
          </cell>
          <cell r="C380">
            <v>0</v>
          </cell>
          <cell r="D380">
            <v>1</v>
          </cell>
          <cell r="E380">
            <v>23.9</v>
          </cell>
          <cell r="F380">
            <v>3.5</v>
          </cell>
          <cell r="G380">
            <v>0</v>
          </cell>
          <cell r="H380">
            <v>83.649999999999991</v>
          </cell>
          <cell r="I380">
            <v>0</v>
          </cell>
          <cell r="J380">
            <v>0</v>
          </cell>
        </row>
        <row r="381">
          <cell r="A381">
            <v>0</v>
          </cell>
          <cell r="B381" t="str">
            <v>ALMACEN ( CE 109)</v>
          </cell>
          <cell r="C381">
            <v>0</v>
          </cell>
          <cell r="D381">
            <v>1</v>
          </cell>
          <cell r="E381">
            <v>7.45</v>
          </cell>
          <cell r="F381">
            <v>3.5</v>
          </cell>
          <cell r="G381">
            <v>0</v>
          </cell>
          <cell r="H381">
            <v>26.074999999999999</v>
          </cell>
          <cell r="I381">
            <v>0</v>
          </cell>
          <cell r="J381">
            <v>0</v>
          </cell>
        </row>
        <row r="382">
          <cell r="A382">
            <v>0</v>
          </cell>
          <cell r="B382">
            <v>0</v>
          </cell>
          <cell r="C382">
            <v>0</v>
          </cell>
          <cell r="D382">
            <v>0</v>
          </cell>
          <cell r="E382">
            <v>0</v>
          </cell>
          <cell r="F382">
            <v>0</v>
          </cell>
          <cell r="G382">
            <v>0</v>
          </cell>
          <cell r="H382">
            <v>0</v>
          </cell>
          <cell r="I382">
            <v>0</v>
          </cell>
          <cell r="J382">
            <v>0</v>
          </cell>
        </row>
        <row r="383">
          <cell r="A383">
            <v>0</v>
          </cell>
          <cell r="B383">
            <v>0</v>
          </cell>
          <cell r="C383">
            <v>0</v>
          </cell>
          <cell r="D383">
            <v>0</v>
          </cell>
          <cell r="E383">
            <v>0</v>
          </cell>
          <cell r="F383">
            <v>0</v>
          </cell>
          <cell r="G383">
            <v>0</v>
          </cell>
          <cell r="H383">
            <v>0</v>
          </cell>
          <cell r="I383">
            <v>0</v>
          </cell>
          <cell r="J383">
            <v>0</v>
          </cell>
        </row>
        <row r="384">
          <cell r="A384">
            <v>0</v>
          </cell>
          <cell r="B384">
            <v>0</v>
          </cell>
          <cell r="C384">
            <v>0</v>
          </cell>
          <cell r="D384">
            <v>0</v>
          </cell>
          <cell r="E384">
            <v>0</v>
          </cell>
          <cell r="F384">
            <v>0</v>
          </cell>
          <cell r="G384">
            <v>0</v>
          </cell>
          <cell r="H384">
            <v>0</v>
          </cell>
          <cell r="I384">
            <v>0</v>
          </cell>
          <cell r="J384">
            <v>0</v>
          </cell>
        </row>
        <row r="385">
          <cell r="A385">
            <v>0</v>
          </cell>
          <cell r="B385">
            <v>0</v>
          </cell>
          <cell r="C385">
            <v>0</v>
          </cell>
          <cell r="D385">
            <v>0</v>
          </cell>
          <cell r="E385">
            <v>0</v>
          </cell>
          <cell r="F385">
            <v>0</v>
          </cell>
          <cell r="G385">
            <v>0</v>
          </cell>
          <cell r="H385">
            <v>0</v>
          </cell>
          <cell r="I385">
            <v>0</v>
          </cell>
          <cell r="J385">
            <v>0</v>
          </cell>
        </row>
        <row r="386">
          <cell r="A386" t="str">
            <v>ITEM</v>
          </cell>
          <cell r="B386" t="str">
            <v>DESCRIPCION</v>
          </cell>
          <cell r="C386" t="str">
            <v>TIPO</v>
          </cell>
          <cell r="D386" t="str">
            <v>Cantid.</v>
          </cell>
          <cell r="E386" t="str">
            <v xml:space="preserve">LARGO </v>
          </cell>
          <cell r="F386" t="str">
            <v>ALTO</v>
          </cell>
          <cell r="G386" t="str">
            <v>ANCHO</v>
          </cell>
          <cell r="H386" t="str">
            <v>PARCIAL</v>
          </cell>
          <cell r="I386" t="str">
            <v>TOTAL</v>
          </cell>
          <cell r="J386" t="str">
            <v>UND</v>
          </cell>
        </row>
        <row r="387">
          <cell r="A387" t="str">
            <v>01.05.01.04.01</v>
          </cell>
          <cell r="B387" t="str">
            <v>ZOCALO DE CEMENTO PULIDO IMPERMEABILIZADO</v>
          </cell>
          <cell r="C387">
            <v>0</v>
          </cell>
          <cell r="D387">
            <v>0</v>
          </cell>
          <cell r="E387">
            <v>0</v>
          </cell>
          <cell r="F387">
            <v>0</v>
          </cell>
          <cell r="G387">
            <v>0</v>
          </cell>
          <cell r="H387">
            <v>0</v>
          </cell>
          <cell r="I387">
            <v>674.87959999999998</v>
          </cell>
          <cell r="J387" t="str">
            <v>m2</v>
          </cell>
        </row>
        <row r="388">
          <cell r="A388">
            <v>0</v>
          </cell>
          <cell r="B388">
            <v>0</v>
          </cell>
          <cell r="C388">
            <v>0</v>
          </cell>
          <cell r="D388">
            <v>0</v>
          </cell>
          <cell r="E388" t="str">
            <v>AREA</v>
          </cell>
          <cell r="F388">
            <v>0</v>
          </cell>
          <cell r="G388">
            <v>0</v>
          </cell>
          <cell r="H388">
            <v>0</v>
          </cell>
          <cell r="I388">
            <v>0</v>
          </cell>
          <cell r="J388">
            <v>0</v>
          </cell>
        </row>
        <row r="389">
          <cell r="A389">
            <v>0</v>
          </cell>
          <cell r="B389" t="str">
            <v>ELEVACION CERCO PERIMETRICO ( AV.MANCOPATA)</v>
          </cell>
          <cell r="C389">
            <v>0</v>
          </cell>
          <cell r="D389">
            <v>1</v>
          </cell>
          <cell r="E389">
            <v>161.59999999999997</v>
          </cell>
          <cell r="F389">
            <v>0</v>
          </cell>
          <cell r="G389">
            <v>0</v>
          </cell>
          <cell r="H389">
            <v>161.59999999999997</v>
          </cell>
          <cell r="I389">
            <v>0</v>
          </cell>
          <cell r="J389">
            <v>0</v>
          </cell>
        </row>
        <row r="390">
          <cell r="A390">
            <v>0</v>
          </cell>
          <cell r="B390" t="str">
            <v>ELEVACION CERCO PERIMETRICO ( CALLE JULIO JERI DEL CAMPO)</v>
          </cell>
          <cell r="C390">
            <v>0</v>
          </cell>
          <cell r="D390">
            <v>1</v>
          </cell>
          <cell r="E390">
            <v>96.58</v>
          </cell>
          <cell r="F390">
            <v>0</v>
          </cell>
          <cell r="G390">
            <v>0</v>
          </cell>
          <cell r="H390">
            <v>96.58</v>
          </cell>
          <cell r="I390">
            <v>0</v>
          </cell>
          <cell r="J390">
            <v>0</v>
          </cell>
        </row>
        <row r="391">
          <cell r="A391">
            <v>0</v>
          </cell>
          <cell r="B391" t="str">
            <v>ELEVACION CERCO PERIMETRICO</v>
          </cell>
          <cell r="C391">
            <v>0</v>
          </cell>
          <cell r="D391">
            <v>1</v>
          </cell>
          <cell r="E391">
            <v>209.54959999999997</v>
          </cell>
          <cell r="F391">
            <v>0</v>
          </cell>
          <cell r="G391">
            <v>0</v>
          </cell>
          <cell r="H391">
            <v>209.54959999999997</v>
          </cell>
          <cell r="I391">
            <v>0</v>
          </cell>
          <cell r="J391">
            <v>0</v>
          </cell>
        </row>
        <row r="392">
          <cell r="A392">
            <v>0</v>
          </cell>
          <cell r="B392">
            <v>0</v>
          </cell>
          <cell r="C392">
            <v>0</v>
          </cell>
          <cell r="D392">
            <v>1</v>
          </cell>
          <cell r="E392">
            <v>207.15000000000003</v>
          </cell>
          <cell r="F392">
            <v>0</v>
          </cell>
          <cell r="G392">
            <v>0</v>
          </cell>
          <cell r="H392">
            <v>207.15000000000003</v>
          </cell>
          <cell r="I392">
            <v>0</v>
          </cell>
          <cell r="J392">
            <v>0</v>
          </cell>
        </row>
        <row r="393">
          <cell r="A393">
            <v>0</v>
          </cell>
          <cell r="B393">
            <v>0</v>
          </cell>
          <cell r="C393">
            <v>0</v>
          </cell>
          <cell r="D393">
            <v>0</v>
          </cell>
          <cell r="E393">
            <v>0</v>
          </cell>
          <cell r="F393">
            <v>0</v>
          </cell>
          <cell r="G393">
            <v>0</v>
          </cell>
          <cell r="H393">
            <v>0</v>
          </cell>
          <cell r="I393">
            <v>0</v>
          </cell>
          <cell r="J393">
            <v>0</v>
          </cell>
        </row>
        <row r="394">
          <cell r="A394">
            <v>0</v>
          </cell>
          <cell r="B394">
            <v>0</v>
          </cell>
          <cell r="C394">
            <v>0</v>
          </cell>
          <cell r="D394">
            <v>0</v>
          </cell>
          <cell r="E394">
            <v>0</v>
          </cell>
          <cell r="F394">
            <v>0</v>
          </cell>
          <cell r="G394">
            <v>0</v>
          </cell>
          <cell r="H394">
            <v>0</v>
          </cell>
          <cell r="I394">
            <v>0</v>
          </cell>
          <cell r="J394">
            <v>0</v>
          </cell>
        </row>
        <row r="395">
          <cell r="A395" t="str">
            <v>01.05.02</v>
          </cell>
          <cell r="B395" t="str">
            <v>CONTRAZOCALOS</v>
          </cell>
          <cell r="C395">
            <v>0</v>
          </cell>
          <cell r="D395">
            <v>0</v>
          </cell>
          <cell r="E395">
            <v>0</v>
          </cell>
          <cell r="F395">
            <v>0</v>
          </cell>
          <cell r="G395">
            <v>0</v>
          </cell>
          <cell r="H395">
            <v>0</v>
          </cell>
          <cell r="I395">
            <v>0</v>
          </cell>
          <cell r="J395">
            <v>0</v>
          </cell>
        </row>
        <row r="396">
          <cell r="A396">
            <v>0</v>
          </cell>
          <cell r="B396">
            <v>0</v>
          </cell>
          <cell r="C396">
            <v>0</v>
          </cell>
          <cell r="D396">
            <v>0</v>
          </cell>
          <cell r="E396">
            <v>0</v>
          </cell>
          <cell r="F396">
            <v>0</v>
          </cell>
          <cell r="G396">
            <v>0</v>
          </cell>
          <cell r="H396">
            <v>0</v>
          </cell>
          <cell r="I396">
            <v>0</v>
          </cell>
          <cell r="J396">
            <v>0</v>
          </cell>
        </row>
        <row r="397">
          <cell r="A397" t="str">
            <v>01.05.02.01</v>
          </cell>
          <cell r="B397" t="str">
            <v xml:space="preserve">      CONTRAZOCALO DE PORCELANATO</v>
          </cell>
          <cell r="C397">
            <v>0</v>
          </cell>
          <cell r="D397">
            <v>0</v>
          </cell>
          <cell r="E397">
            <v>0</v>
          </cell>
          <cell r="F397">
            <v>0</v>
          </cell>
          <cell r="G397">
            <v>0</v>
          </cell>
          <cell r="H397">
            <v>0</v>
          </cell>
          <cell r="I397">
            <v>0</v>
          </cell>
          <cell r="J397">
            <v>0</v>
          </cell>
        </row>
        <row r="398">
          <cell r="A398">
            <v>0</v>
          </cell>
          <cell r="B398">
            <v>0</v>
          </cell>
          <cell r="C398">
            <v>0</v>
          </cell>
          <cell r="D398">
            <v>0</v>
          </cell>
          <cell r="E398">
            <v>0</v>
          </cell>
          <cell r="F398">
            <v>0</v>
          </cell>
          <cell r="G398">
            <v>0</v>
          </cell>
          <cell r="H398">
            <v>0</v>
          </cell>
          <cell r="I398">
            <v>0</v>
          </cell>
          <cell r="J398">
            <v>0</v>
          </cell>
        </row>
        <row r="399">
          <cell r="A399" t="str">
            <v>ITEM</v>
          </cell>
          <cell r="B399" t="str">
            <v>DESCRIPCION</v>
          </cell>
          <cell r="C399" t="str">
            <v>TIPO</v>
          </cell>
          <cell r="D399" t="str">
            <v>Cantid.</v>
          </cell>
          <cell r="E399" t="str">
            <v xml:space="preserve">LARGO </v>
          </cell>
          <cell r="F399" t="str">
            <v>ALTO</v>
          </cell>
          <cell r="G399" t="str">
            <v>ANCHO</v>
          </cell>
          <cell r="H399" t="str">
            <v>PARCIAL</v>
          </cell>
          <cell r="I399" t="str">
            <v>TOTAL</v>
          </cell>
          <cell r="J399" t="str">
            <v>UND</v>
          </cell>
        </row>
        <row r="400">
          <cell r="A400" t="str">
            <v>01.05.02.01.01</v>
          </cell>
          <cell r="B400" t="str">
            <v>CONTRAZOCALO PORCELANATO 0.60 M X 0.10M</v>
          </cell>
          <cell r="C400">
            <v>0</v>
          </cell>
          <cell r="D400">
            <v>0</v>
          </cell>
          <cell r="E400">
            <v>0</v>
          </cell>
          <cell r="F400">
            <v>0</v>
          </cell>
          <cell r="G400">
            <v>0</v>
          </cell>
          <cell r="H400">
            <v>0</v>
          </cell>
          <cell r="I400">
            <v>1056.9000000000001</v>
          </cell>
          <cell r="J400" t="str">
            <v>m</v>
          </cell>
        </row>
        <row r="401">
          <cell r="A401">
            <v>0</v>
          </cell>
          <cell r="B401">
            <v>0</v>
          </cell>
          <cell r="C401">
            <v>0</v>
          </cell>
          <cell r="D401">
            <v>0</v>
          </cell>
          <cell r="E401">
            <v>0</v>
          </cell>
          <cell r="F401">
            <v>0</v>
          </cell>
          <cell r="G401">
            <v>0</v>
          </cell>
          <cell r="H401">
            <v>0</v>
          </cell>
          <cell r="I401">
            <v>0</v>
          </cell>
          <cell r="J401">
            <v>0</v>
          </cell>
        </row>
        <row r="402">
          <cell r="A402">
            <v>0</v>
          </cell>
          <cell r="B402">
            <v>0</v>
          </cell>
          <cell r="C402">
            <v>0</v>
          </cell>
          <cell r="D402">
            <v>0</v>
          </cell>
          <cell r="E402">
            <v>0</v>
          </cell>
          <cell r="F402">
            <v>0</v>
          </cell>
          <cell r="G402">
            <v>0</v>
          </cell>
          <cell r="H402">
            <v>0</v>
          </cell>
          <cell r="I402">
            <v>0</v>
          </cell>
          <cell r="J402">
            <v>0</v>
          </cell>
        </row>
        <row r="403">
          <cell r="A403">
            <v>0</v>
          </cell>
          <cell r="B403">
            <v>0</v>
          </cell>
          <cell r="C403">
            <v>0</v>
          </cell>
          <cell r="D403">
            <v>0</v>
          </cell>
          <cell r="E403">
            <v>0</v>
          </cell>
          <cell r="F403">
            <v>0</v>
          </cell>
          <cell r="G403">
            <v>0</v>
          </cell>
          <cell r="H403">
            <v>0</v>
          </cell>
          <cell r="I403">
            <v>0</v>
          </cell>
          <cell r="J403">
            <v>0</v>
          </cell>
        </row>
        <row r="404">
          <cell r="A404">
            <v>0</v>
          </cell>
          <cell r="B404" t="str">
            <v>JEFATURA + SECRETARIA ( NUT 119)</v>
          </cell>
          <cell r="C404">
            <v>0</v>
          </cell>
          <cell r="D404">
            <v>1</v>
          </cell>
          <cell r="E404">
            <v>16.760000000000002</v>
          </cell>
          <cell r="F404">
            <v>0</v>
          </cell>
          <cell r="G404">
            <v>0</v>
          </cell>
          <cell r="H404">
            <v>16.760000000000002</v>
          </cell>
          <cell r="I404">
            <v>0</v>
          </cell>
          <cell r="J404">
            <v>0</v>
          </cell>
        </row>
        <row r="405">
          <cell r="A405">
            <v>0</v>
          </cell>
          <cell r="B405" t="str">
            <v>JEFATURA / SECRETARIA ( H 119)</v>
          </cell>
          <cell r="C405">
            <v>0</v>
          </cell>
          <cell r="D405">
            <v>1</v>
          </cell>
          <cell r="E405">
            <v>15.32</v>
          </cell>
          <cell r="F405">
            <v>0</v>
          </cell>
          <cell r="G405">
            <v>0</v>
          </cell>
          <cell r="H405">
            <v>15.32</v>
          </cell>
          <cell r="I405">
            <v>0</v>
          </cell>
          <cell r="J405">
            <v>0</v>
          </cell>
        </row>
        <row r="406">
          <cell r="A406">
            <v>0</v>
          </cell>
          <cell r="B406" t="str">
            <v>SALA DE REUNIONES ( H 118)</v>
          </cell>
          <cell r="C406">
            <v>0</v>
          </cell>
          <cell r="D406">
            <v>1</v>
          </cell>
          <cell r="E406">
            <v>12.88</v>
          </cell>
          <cell r="F406">
            <v>0</v>
          </cell>
          <cell r="G406">
            <v>0</v>
          </cell>
          <cell r="H406">
            <v>12.88</v>
          </cell>
          <cell r="I406">
            <v>0</v>
          </cell>
          <cell r="J406">
            <v>0</v>
          </cell>
        </row>
        <row r="407">
          <cell r="A407">
            <v>0</v>
          </cell>
          <cell r="B407" t="str">
            <v>OFICINA DE CONTROL NUTRICIONAL ( NUT 132)</v>
          </cell>
          <cell r="C407">
            <v>0</v>
          </cell>
          <cell r="D407">
            <v>1</v>
          </cell>
          <cell r="E407">
            <v>11.9</v>
          </cell>
          <cell r="F407">
            <v>0</v>
          </cell>
          <cell r="G407">
            <v>0</v>
          </cell>
          <cell r="H407">
            <v>11.9</v>
          </cell>
          <cell r="I407">
            <v>0</v>
          </cell>
          <cell r="J407">
            <v>0</v>
          </cell>
        </row>
        <row r="408">
          <cell r="A408">
            <v>0</v>
          </cell>
          <cell r="B408" t="str">
            <v>PREVENCION Y CONTROL DE TBC ( CE 152)</v>
          </cell>
          <cell r="C408">
            <v>0</v>
          </cell>
          <cell r="D408">
            <v>1</v>
          </cell>
          <cell r="E408">
            <v>15.96</v>
          </cell>
          <cell r="F408">
            <v>0</v>
          </cell>
          <cell r="G408">
            <v>0</v>
          </cell>
          <cell r="H408">
            <v>15.96</v>
          </cell>
          <cell r="I408">
            <v>0</v>
          </cell>
          <cell r="J408">
            <v>0</v>
          </cell>
        </row>
        <row r="409">
          <cell r="A409">
            <v>0</v>
          </cell>
          <cell r="B409" t="str">
            <v>SALA DE TARGA ( CE 147)</v>
          </cell>
          <cell r="C409">
            <v>0</v>
          </cell>
          <cell r="D409">
            <v>1</v>
          </cell>
          <cell r="E409">
            <v>12.1</v>
          </cell>
          <cell r="F409">
            <v>0</v>
          </cell>
          <cell r="G409">
            <v>0</v>
          </cell>
          <cell r="H409">
            <v>12.1</v>
          </cell>
          <cell r="I409">
            <v>0</v>
          </cell>
          <cell r="J409">
            <v>0</v>
          </cell>
        </row>
        <row r="410">
          <cell r="A410">
            <v>0</v>
          </cell>
          <cell r="B410" t="str">
            <v>CONSEJERIA Y PREV. DE ITS/VIH / SIDA ( CE 142)</v>
          </cell>
          <cell r="C410">
            <v>0</v>
          </cell>
          <cell r="D410">
            <v>1</v>
          </cell>
          <cell r="E410">
            <v>14.01</v>
          </cell>
          <cell r="F410">
            <v>0</v>
          </cell>
          <cell r="G410">
            <v>0</v>
          </cell>
          <cell r="H410">
            <v>14.01</v>
          </cell>
          <cell r="I410">
            <v>0</v>
          </cell>
          <cell r="J410">
            <v>0</v>
          </cell>
        </row>
        <row r="411">
          <cell r="A411">
            <v>0</v>
          </cell>
          <cell r="B411" t="str">
            <v>SALA DE ESTAR + CORREDOR + COMEDOR COCINA ( RP 102,108,101)</v>
          </cell>
          <cell r="C411">
            <v>0</v>
          </cell>
          <cell r="D411">
            <v>1</v>
          </cell>
          <cell r="E411">
            <v>32.26</v>
          </cell>
          <cell r="F411">
            <v>0</v>
          </cell>
          <cell r="G411">
            <v>0</v>
          </cell>
          <cell r="H411">
            <v>32.26</v>
          </cell>
          <cell r="I411">
            <v>0</v>
          </cell>
          <cell r="J411">
            <v>0</v>
          </cell>
        </row>
        <row r="412">
          <cell r="A412">
            <v>0</v>
          </cell>
          <cell r="B412" t="str">
            <v>HABITACION HOMBRES + HABITACION MUJERES ( RP 107 , 105)</v>
          </cell>
          <cell r="C412">
            <v>0</v>
          </cell>
          <cell r="D412">
            <v>1</v>
          </cell>
          <cell r="E412">
            <v>31.83</v>
          </cell>
          <cell r="F412">
            <v>0</v>
          </cell>
          <cell r="G412">
            <v>0</v>
          </cell>
          <cell r="H412">
            <v>31.83</v>
          </cell>
          <cell r="I412">
            <v>0</v>
          </cell>
          <cell r="J412">
            <v>0</v>
          </cell>
        </row>
        <row r="413">
          <cell r="A413">
            <v>0</v>
          </cell>
          <cell r="B413">
            <v>0</v>
          </cell>
          <cell r="C413">
            <v>0</v>
          </cell>
          <cell r="D413">
            <v>0</v>
          </cell>
          <cell r="E413">
            <v>0</v>
          </cell>
          <cell r="F413">
            <v>0</v>
          </cell>
          <cell r="G413">
            <v>0</v>
          </cell>
          <cell r="H413">
            <v>0</v>
          </cell>
          <cell r="I413">
            <v>0</v>
          </cell>
          <cell r="J413">
            <v>0</v>
          </cell>
        </row>
        <row r="414">
          <cell r="A414">
            <v>0</v>
          </cell>
          <cell r="B414" t="str">
            <v>JEFATURA DE UNIDAD ( GI 105)</v>
          </cell>
          <cell r="C414">
            <v>0</v>
          </cell>
          <cell r="D414">
            <v>1</v>
          </cell>
          <cell r="E414">
            <v>13.55</v>
          </cell>
          <cell r="F414">
            <v>0</v>
          </cell>
          <cell r="G414">
            <v>0</v>
          </cell>
          <cell r="H414">
            <v>13.55</v>
          </cell>
          <cell r="I414">
            <v>0</v>
          </cell>
          <cell r="J414">
            <v>0</v>
          </cell>
        </row>
        <row r="415">
          <cell r="A415">
            <v>0</v>
          </cell>
          <cell r="B415" t="str">
            <v>SALA DE USOS MULTIPLES ( ADM 101)</v>
          </cell>
          <cell r="C415">
            <v>0</v>
          </cell>
          <cell r="D415">
            <v>1</v>
          </cell>
          <cell r="E415">
            <v>19.23</v>
          </cell>
          <cell r="F415">
            <v>0</v>
          </cell>
          <cell r="G415">
            <v>0</v>
          </cell>
          <cell r="H415">
            <v>19.23</v>
          </cell>
          <cell r="I415">
            <v>0</v>
          </cell>
          <cell r="J415">
            <v>0</v>
          </cell>
        </row>
        <row r="416">
          <cell r="A416">
            <v>0</v>
          </cell>
          <cell r="B416" t="str">
            <v>SALA DE ESPERA ( ADM 106)</v>
          </cell>
          <cell r="C416">
            <v>0</v>
          </cell>
          <cell r="D416">
            <v>1</v>
          </cell>
          <cell r="E416">
            <v>23.72</v>
          </cell>
          <cell r="F416">
            <v>0</v>
          </cell>
          <cell r="G416">
            <v>0</v>
          </cell>
          <cell r="H416">
            <v>23.72</v>
          </cell>
          <cell r="I416">
            <v>0</v>
          </cell>
          <cell r="J416">
            <v>0</v>
          </cell>
        </row>
        <row r="417">
          <cell r="A417">
            <v>0</v>
          </cell>
          <cell r="B417" t="str">
            <v>TRAMITE DOCUMENTARIO ( ADM 105)</v>
          </cell>
          <cell r="C417">
            <v>0</v>
          </cell>
          <cell r="D417">
            <v>1</v>
          </cell>
          <cell r="E417">
            <v>11.68</v>
          </cell>
          <cell r="F417">
            <v>0</v>
          </cell>
          <cell r="G417">
            <v>0</v>
          </cell>
          <cell r="H417">
            <v>11.68</v>
          </cell>
          <cell r="I417">
            <v>0</v>
          </cell>
          <cell r="J417">
            <v>0</v>
          </cell>
        </row>
        <row r="418">
          <cell r="A418">
            <v>0</v>
          </cell>
          <cell r="B418" t="str">
            <v>SECRETARIA ( ADM 102)</v>
          </cell>
          <cell r="C418">
            <v>0</v>
          </cell>
          <cell r="D418">
            <v>1</v>
          </cell>
          <cell r="E418">
            <v>9.59</v>
          </cell>
          <cell r="F418">
            <v>0</v>
          </cell>
          <cell r="G418">
            <v>0</v>
          </cell>
          <cell r="H418">
            <v>9.59</v>
          </cell>
          <cell r="I418">
            <v>0</v>
          </cell>
          <cell r="J418">
            <v>0</v>
          </cell>
        </row>
        <row r="419">
          <cell r="A419">
            <v>0</v>
          </cell>
          <cell r="B419" t="str">
            <v>DIRECCION GENERAL/ DIRECCION EJECUTIVA ( ADM 103)</v>
          </cell>
          <cell r="C419">
            <v>0</v>
          </cell>
          <cell r="D419">
            <v>1</v>
          </cell>
          <cell r="E419">
            <v>16.52</v>
          </cell>
          <cell r="F419">
            <v>0</v>
          </cell>
          <cell r="G419">
            <v>0</v>
          </cell>
          <cell r="H419">
            <v>16.52</v>
          </cell>
          <cell r="I419">
            <v>0</v>
          </cell>
          <cell r="J419">
            <v>0</v>
          </cell>
        </row>
        <row r="420">
          <cell r="A420">
            <v>0</v>
          </cell>
          <cell r="B420" t="str">
            <v>SALUD OCUPACIONAL (SA 105)</v>
          </cell>
          <cell r="C420">
            <v>0</v>
          </cell>
          <cell r="D420">
            <v>1</v>
          </cell>
          <cell r="E420">
            <v>14.9</v>
          </cell>
          <cell r="F420">
            <v>0</v>
          </cell>
          <cell r="G420">
            <v>0</v>
          </cell>
          <cell r="H420">
            <v>14.9</v>
          </cell>
          <cell r="I420">
            <v>0</v>
          </cell>
          <cell r="J420">
            <v>0</v>
          </cell>
        </row>
        <row r="421">
          <cell r="A421">
            <v>0</v>
          </cell>
          <cell r="B421" t="str">
            <v>ARCHIVO DOCUMENTARIO ( ADM 112)</v>
          </cell>
          <cell r="C421">
            <v>0</v>
          </cell>
          <cell r="D421">
            <v>1</v>
          </cell>
          <cell r="E421">
            <v>9</v>
          </cell>
          <cell r="F421">
            <v>0</v>
          </cell>
          <cell r="G421">
            <v>0</v>
          </cell>
          <cell r="H421">
            <v>9</v>
          </cell>
          <cell r="I421">
            <v>0</v>
          </cell>
          <cell r="J421">
            <v>0</v>
          </cell>
        </row>
        <row r="422">
          <cell r="A422">
            <v>0</v>
          </cell>
          <cell r="B422" t="str">
            <v>UNIDAD DE EPIDEMIOLOGIA ( ADM 117)</v>
          </cell>
          <cell r="C422">
            <v>0</v>
          </cell>
          <cell r="D422">
            <v>1</v>
          </cell>
          <cell r="E422">
            <v>9.7799999999999994</v>
          </cell>
          <cell r="F422">
            <v>0</v>
          </cell>
          <cell r="G422">
            <v>0</v>
          </cell>
          <cell r="H422">
            <v>9.7799999999999994</v>
          </cell>
          <cell r="I422">
            <v>0</v>
          </cell>
          <cell r="J422">
            <v>0</v>
          </cell>
        </row>
        <row r="423">
          <cell r="A423">
            <v>0</v>
          </cell>
          <cell r="B423" t="str">
            <v>UNIDAD DE GESTION DE CALIDAD ( ADM 107)</v>
          </cell>
          <cell r="C423">
            <v>0</v>
          </cell>
          <cell r="D423">
            <v>1</v>
          </cell>
          <cell r="E423">
            <v>9.51</v>
          </cell>
          <cell r="F423">
            <v>0</v>
          </cell>
          <cell r="G423">
            <v>0</v>
          </cell>
          <cell r="H423">
            <v>9.51</v>
          </cell>
          <cell r="I423">
            <v>0</v>
          </cell>
          <cell r="J423">
            <v>0</v>
          </cell>
        </row>
        <row r="424">
          <cell r="A424">
            <v>0</v>
          </cell>
          <cell r="B424" t="str">
            <v>UNIDAD DE PERSONAL ( ADM 113)</v>
          </cell>
          <cell r="C424">
            <v>0</v>
          </cell>
          <cell r="D424">
            <v>1</v>
          </cell>
          <cell r="E424">
            <v>10.119999999999999</v>
          </cell>
          <cell r="F424">
            <v>0</v>
          </cell>
          <cell r="G424">
            <v>0</v>
          </cell>
          <cell r="H424">
            <v>10.119999999999999</v>
          </cell>
          <cell r="I424">
            <v>0</v>
          </cell>
          <cell r="J424">
            <v>0</v>
          </cell>
        </row>
        <row r="425">
          <cell r="A425">
            <v>0</v>
          </cell>
          <cell r="B425" t="str">
            <v>UNIDAD DE ECONOMIA ( ADM 114)</v>
          </cell>
          <cell r="C425">
            <v>0</v>
          </cell>
          <cell r="D425">
            <v>1</v>
          </cell>
          <cell r="E425">
            <v>10.47</v>
          </cell>
          <cell r="F425">
            <v>0</v>
          </cell>
          <cell r="G425">
            <v>0</v>
          </cell>
          <cell r="H425">
            <v>10.47</v>
          </cell>
          <cell r="I425">
            <v>0</v>
          </cell>
          <cell r="J425">
            <v>0</v>
          </cell>
        </row>
        <row r="426">
          <cell r="A426">
            <v>0</v>
          </cell>
          <cell r="B426" t="str">
            <v>UNIDAD DE LOGISTICA ( ADM 115)</v>
          </cell>
          <cell r="C426">
            <v>0</v>
          </cell>
          <cell r="D426">
            <v>1</v>
          </cell>
          <cell r="E426">
            <v>5.97</v>
          </cell>
          <cell r="F426">
            <v>0</v>
          </cell>
          <cell r="G426">
            <v>0</v>
          </cell>
          <cell r="H426">
            <v>5.97</v>
          </cell>
          <cell r="I426">
            <v>0</v>
          </cell>
          <cell r="J426">
            <v>0</v>
          </cell>
        </row>
        <row r="427">
          <cell r="A427">
            <v>0</v>
          </cell>
          <cell r="B427" t="str">
            <v>UNIDAD DE SEGUROS ( ADM 116)</v>
          </cell>
          <cell r="C427">
            <v>0</v>
          </cell>
          <cell r="D427">
            <v>1</v>
          </cell>
          <cell r="E427">
            <v>10.039999999999999</v>
          </cell>
          <cell r="F427">
            <v>0</v>
          </cell>
          <cell r="G427">
            <v>0</v>
          </cell>
          <cell r="H427">
            <v>10.039999999999999</v>
          </cell>
          <cell r="I427">
            <v>0</v>
          </cell>
          <cell r="J427">
            <v>0</v>
          </cell>
        </row>
        <row r="428">
          <cell r="A428">
            <v>0</v>
          </cell>
          <cell r="B428" t="str">
            <v>SALA DE ESPERA FAMILIARES  ( CQ 129 )</v>
          </cell>
          <cell r="C428">
            <v>0</v>
          </cell>
          <cell r="D428">
            <v>1</v>
          </cell>
          <cell r="E428">
            <v>20.34</v>
          </cell>
          <cell r="F428">
            <v>0</v>
          </cell>
          <cell r="G428">
            <v>0</v>
          </cell>
          <cell r="H428">
            <v>20.34</v>
          </cell>
          <cell r="I428">
            <v>0</v>
          </cell>
          <cell r="J428">
            <v>0</v>
          </cell>
        </row>
        <row r="429">
          <cell r="A429">
            <v>0</v>
          </cell>
          <cell r="B429" t="str">
            <v>VESTIB. ( CQ 136)</v>
          </cell>
          <cell r="C429">
            <v>0</v>
          </cell>
          <cell r="D429">
            <v>1</v>
          </cell>
          <cell r="E429">
            <v>5.78</v>
          </cell>
          <cell r="F429">
            <v>0</v>
          </cell>
          <cell r="G429">
            <v>0</v>
          </cell>
          <cell r="H429">
            <v>5.78</v>
          </cell>
          <cell r="I429">
            <v>0</v>
          </cell>
          <cell r="J429">
            <v>0</v>
          </cell>
        </row>
        <row r="430">
          <cell r="A430">
            <v>0</v>
          </cell>
          <cell r="B430" t="str">
            <v>RECEPCION Y CONTROL ( CO 122)</v>
          </cell>
          <cell r="C430">
            <v>0</v>
          </cell>
          <cell r="D430">
            <v>1</v>
          </cell>
          <cell r="E430">
            <v>8.15</v>
          </cell>
          <cell r="F430">
            <v>0</v>
          </cell>
          <cell r="G430">
            <v>0</v>
          </cell>
          <cell r="H430">
            <v>8.15</v>
          </cell>
          <cell r="I430">
            <v>0</v>
          </cell>
          <cell r="J430">
            <v>0</v>
          </cell>
        </row>
        <row r="431">
          <cell r="A431">
            <v>0</v>
          </cell>
          <cell r="B431" t="str">
            <v>JEFATURA ( CEYE 107)</v>
          </cell>
          <cell r="C431">
            <v>0</v>
          </cell>
          <cell r="D431">
            <v>1</v>
          </cell>
          <cell r="E431">
            <v>13.84</v>
          </cell>
          <cell r="F431">
            <v>0</v>
          </cell>
          <cell r="G431">
            <v>0</v>
          </cell>
          <cell r="H431">
            <v>13.84</v>
          </cell>
          <cell r="I431">
            <v>0</v>
          </cell>
          <cell r="J431">
            <v>0</v>
          </cell>
        </row>
        <row r="432">
          <cell r="A432">
            <v>0</v>
          </cell>
          <cell r="B432" t="str">
            <v>JEFATURA/SECRETARIA ( CQ 109)</v>
          </cell>
          <cell r="C432">
            <v>0</v>
          </cell>
          <cell r="D432">
            <v>1</v>
          </cell>
          <cell r="E432">
            <v>17.239999999999998</v>
          </cell>
          <cell r="F432">
            <v>0</v>
          </cell>
          <cell r="G432">
            <v>0</v>
          </cell>
          <cell r="H432">
            <v>17.239999999999998</v>
          </cell>
          <cell r="I432">
            <v>0</v>
          </cell>
          <cell r="J432">
            <v>0</v>
          </cell>
        </row>
        <row r="433">
          <cell r="A433">
            <v>0</v>
          </cell>
          <cell r="B433" t="str">
            <v>COORDINACION ENFERMERIA ( CQ 133)</v>
          </cell>
          <cell r="C433">
            <v>0</v>
          </cell>
          <cell r="D433">
            <v>1</v>
          </cell>
          <cell r="E433">
            <v>13.34</v>
          </cell>
          <cell r="F433">
            <v>0</v>
          </cell>
          <cell r="G433">
            <v>0</v>
          </cell>
          <cell r="H433">
            <v>13.34</v>
          </cell>
          <cell r="I433">
            <v>0</v>
          </cell>
          <cell r="J433">
            <v>0</v>
          </cell>
        </row>
        <row r="434">
          <cell r="A434">
            <v>0</v>
          </cell>
          <cell r="B434" t="str">
            <v>RECEPCION Y CONTROL 1 ( CQ 115)</v>
          </cell>
          <cell r="C434">
            <v>0</v>
          </cell>
          <cell r="D434">
            <v>1</v>
          </cell>
          <cell r="E434">
            <v>9.76</v>
          </cell>
          <cell r="F434">
            <v>0</v>
          </cell>
          <cell r="G434">
            <v>0</v>
          </cell>
          <cell r="H434">
            <v>9.76</v>
          </cell>
          <cell r="I434">
            <v>0</v>
          </cell>
          <cell r="J434">
            <v>0</v>
          </cell>
        </row>
        <row r="435">
          <cell r="A435">
            <v>0</v>
          </cell>
          <cell r="B435" t="str">
            <v>JEFATURA / SECRETARIA Y ENTRE.RESULTADOS ( AP 102)</v>
          </cell>
          <cell r="C435">
            <v>0</v>
          </cell>
          <cell r="D435">
            <v>1</v>
          </cell>
          <cell r="E435">
            <v>15.05</v>
          </cell>
          <cell r="F435">
            <v>0</v>
          </cell>
          <cell r="G435">
            <v>0</v>
          </cell>
          <cell r="H435">
            <v>15.05</v>
          </cell>
          <cell r="I435">
            <v>0</v>
          </cell>
          <cell r="J435">
            <v>0</v>
          </cell>
        </row>
        <row r="436">
          <cell r="A436">
            <v>0</v>
          </cell>
          <cell r="B436">
            <v>0</v>
          </cell>
          <cell r="C436">
            <v>0</v>
          </cell>
          <cell r="D436">
            <v>0</v>
          </cell>
          <cell r="E436">
            <v>0</v>
          </cell>
          <cell r="F436">
            <v>0</v>
          </cell>
          <cell r="G436">
            <v>0</v>
          </cell>
          <cell r="H436">
            <v>0</v>
          </cell>
          <cell r="I436">
            <v>0</v>
          </cell>
          <cell r="J436">
            <v>0</v>
          </cell>
        </row>
        <row r="437">
          <cell r="A437">
            <v>0</v>
          </cell>
          <cell r="B437" t="str">
            <v>JEFATURA/ SECRETARIA ( E 137)</v>
          </cell>
          <cell r="C437">
            <v>0</v>
          </cell>
          <cell r="D437">
            <v>1</v>
          </cell>
          <cell r="E437">
            <v>16.93</v>
          </cell>
          <cell r="F437">
            <v>0</v>
          </cell>
          <cell r="G437">
            <v>0</v>
          </cell>
          <cell r="H437">
            <v>16.93</v>
          </cell>
          <cell r="I437">
            <v>0</v>
          </cell>
          <cell r="J437">
            <v>0</v>
          </cell>
        </row>
        <row r="438">
          <cell r="A438">
            <v>0</v>
          </cell>
          <cell r="B438" t="str">
            <v>ESTAR DE PERS. DE GUARDIA ( E 122)</v>
          </cell>
          <cell r="C438">
            <v>0</v>
          </cell>
          <cell r="D438">
            <v>1</v>
          </cell>
          <cell r="E438">
            <v>11.34</v>
          </cell>
          <cell r="F438">
            <v>0</v>
          </cell>
          <cell r="G438">
            <v>0</v>
          </cell>
          <cell r="H438">
            <v>11.34</v>
          </cell>
          <cell r="I438">
            <v>0</v>
          </cell>
          <cell r="J438">
            <v>0</v>
          </cell>
        </row>
        <row r="439">
          <cell r="A439">
            <v>0</v>
          </cell>
          <cell r="B439" t="str">
            <v>SALA DE ENTREVISTA A FAMILIARES ( E 132)</v>
          </cell>
          <cell r="C439">
            <v>0</v>
          </cell>
          <cell r="D439">
            <v>1</v>
          </cell>
          <cell r="E439">
            <v>10.73</v>
          </cell>
          <cell r="F439">
            <v>0</v>
          </cell>
          <cell r="G439">
            <v>0</v>
          </cell>
          <cell r="H439">
            <v>10.73</v>
          </cell>
          <cell r="I439">
            <v>0</v>
          </cell>
          <cell r="J439">
            <v>0</v>
          </cell>
        </row>
        <row r="440">
          <cell r="A440">
            <v>0</v>
          </cell>
          <cell r="B440" t="str">
            <v>SEGUROS ( E 129)</v>
          </cell>
          <cell r="C440">
            <v>0</v>
          </cell>
          <cell r="D440">
            <v>1</v>
          </cell>
          <cell r="E440">
            <v>10.17</v>
          </cell>
          <cell r="F440">
            <v>0</v>
          </cell>
          <cell r="G440">
            <v>0</v>
          </cell>
          <cell r="H440">
            <v>10.17</v>
          </cell>
          <cell r="I440">
            <v>0</v>
          </cell>
          <cell r="J440">
            <v>0</v>
          </cell>
        </row>
        <row r="441">
          <cell r="A441">
            <v>0</v>
          </cell>
          <cell r="B441" t="str">
            <v>REFERENCIAS Y CONTRAREFERENCIAS ( E 130)</v>
          </cell>
          <cell r="C441">
            <v>0</v>
          </cell>
          <cell r="D441">
            <v>1</v>
          </cell>
          <cell r="E441">
            <v>10.17</v>
          </cell>
          <cell r="F441">
            <v>0</v>
          </cell>
          <cell r="G441">
            <v>0</v>
          </cell>
          <cell r="H441">
            <v>10.17</v>
          </cell>
          <cell r="I441">
            <v>0</v>
          </cell>
          <cell r="J441">
            <v>0</v>
          </cell>
        </row>
        <row r="442">
          <cell r="A442">
            <v>0</v>
          </cell>
          <cell r="B442" t="str">
            <v>SERVICIO SOCIAL ( E 131)</v>
          </cell>
          <cell r="C442">
            <v>0</v>
          </cell>
          <cell r="D442">
            <v>1</v>
          </cell>
          <cell r="E442">
            <v>10.199999999999999</v>
          </cell>
          <cell r="F442">
            <v>0</v>
          </cell>
          <cell r="G442">
            <v>0</v>
          </cell>
          <cell r="H442">
            <v>10.199999999999999</v>
          </cell>
          <cell r="I442">
            <v>0</v>
          </cell>
          <cell r="J442">
            <v>0</v>
          </cell>
        </row>
        <row r="443">
          <cell r="A443">
            <v>0</v>
          </cell>
          <cell r="B443" t="str">
            <v>INFORME ( E 101)</v>
          </cell>
          <cell r="C443">
            <v>0</v>
          </cell>
          <cell r="D443">
            <v>1</v>
          </cell>
          <cell r="E443">
            <v>10</v>
          </cell>
          <cell r="F443">
            <v>0</v>
          </cell>
          <cell r="G443">
            <v>0</v>
          </cell>
          <cell r="H443">
            <v>10</v>
          </cell>
          <cell r="I443">
            <v>0</v>
          </cell>
          <cell r="J443">
            <v>0</v>
          </cell>
        </row>
        <row r="444">
          <cell r="A444">
            <v>0</v>
          </cell>
          <cell r="B444" t="str">
            <v>ADMISION + CAJA ( E-105 , E 104)</v>
          </cell>
          <cell r="C444">
            <v>0</v>
          </cell>
          <cell r="D444">
            <v>1</v>
          </cell>
          <cell r="E444">
            <v>7.78</v>
          </cell>
          <cell r="F444">
            <v>0</v>
          </cell>
          <cell r="G444">
            <v>0</v>
          </cell>
          <cell r="H444">
            <v>7.78</v>
          </cell>
          <cell r="I444">
            <v>0</v>
          </cell>
          <cell r="J444">
            <v>0</v>
          </cell>
        </row>
        <row r="445">
          <cell r="A445">
            <v>0</v>
          </cell>
          <cell r="B445">
            <v>0</v>
          </cell>
          <cell r="C445">
            <v>0</v>
          </cell>
          <cell r="D445">
            <v>0</v>
          </cell>
          <cell r="E445">
            <v>0</v>
          </cell>
          <cell r="F445">
            <v>0</v>
          </cell>
          <cell r="G445">
            <v>0</v>
          </cell>
          <cell r="H445">
            <v>0</v>
          </cell>
          <cell r="I445">
            <v>0</v>
          </cell>
          <cell r="J445">
            <v>0</v>
          </cell>
        </row>
        <row r="446">
          <cell r="A446">
            <v>0</v>
          </cell>
          <cell r="B446" t="str">
            <v>JEFATURA SECRETARIA ( REH - 116)</v>
          </cell>
          <cell r="C446">
            <v>0</v>
          </cell>
          <cell r="D446">
            <v>1</v>
          </cell>
          <cell r="E446">
            <v>16.579999999999998</v>
          </cell>
          <cell r="F446">
            <v>0</v>
          </cell>
          <cell r="G446">
            <v>0</v>
          </cell>
          <cell r="H446">
            <v>16.579999999999998</v>
          </cell>
          <cell r="I446">
            <v>0</v>
          </cell>
          <cell r="J446">
            <v>0</v>
          </cell>
        </row>
        <row r="447">
          <cell r="A447">
            <v>0</v>
          </cell>
          <cell r="B447" t="str">
            <v>JEFATURA/ SECRETARIA ( DI 115)</v>
          </cell>
          <cell r="C447">
            <v>0</v>
          </cell>
          <cell r="D447">
            <v>1</v>
          </cell>
          <cell r="E447">
            <v>13.73</v>
          </cell>
          <cell r="F447">
            <v>0</v>
          </cell>
          <cell r="G447">
            <v>0</v>
          </cell>
          <cell r="H447">
            <v>13.73</v>
          </cell>
          <cell r="I447">
            <v>0</v>
          </cell>
          <cell r="J447">
            <v>0</v>
          </cell>
        </row>
        <row r="448">
          <cell r="A448">
            <v>0</v>
          </cell>
          <cell r="B448" t="str">
            <v>SALA DE LECTURA E INFORMES ( DI 114)</v>
          </cell>
          <cell r="C448">
            <v>0</v>
          </cell>
          <cell r="D448">
            <v>1</v>
          </cell>
          <cell r="E448">
            <v>10.94</v>
          </cell>
          <cell r="F448">
            <v>0</v>
          </cell>
          <cell r="G448">
            <v>0</v>
          </cell>
          <cell r="H448">
            <v>10.94</v>
          </cell>
          <cell r="I448">
            <v>0</v>
          </cell>
          <cell r="J448">
            <v>0</v>
          </cell>
        </row>
        <row r="449">
          <cell r="A449">
            <v>0</v>
          </cell>
          <cell r="B449" t="str">
            <v>CONTROL ( REH - 119)</v>
          </cell>
          <cell r="C449">
            <v>0</v>
          </cell>
          <cell r="D449">
            <v>1</v>
          </cell>
          <cell r="E449">
            <v>5.05</v>
          </cell>
          <cell r="F449">
            <v>0</v>
          </cell>
          <cell r="G449">
            <v>0</v>
          </cell>
          <cell r="H449">
            <v>5.05</v>
          </cell>
          <cell r="I449">
            <v>0</v>
          </cell>
          <cell r="J449">
            <v>0</v>
          </cell>
        </row>
        <row r="450">
          <cell r="A450">
            <v>0</v>
          </cell>
          <cell r="B450" t="str">
            <v>RECEPCION ( DI-109)</v>
          </cell>
          <cell r="C450">
            <v>0</v>
          </cell>
          <cell r="D450">
            <v>1</v>
          </cell>
          <cell r="E450">
            <v>9.25</v>
          </cell>
          <cell r="F450">
            <v>0</v>
          </cell>
          <cell r="G450">
            <v>0</v>
          </cell>
          <cell r="H450">
            <v>9.25</v>
          </cell>
          <cell r="I450">
            <v>0</v>
          </cell>
          <cell r="J450">
            <v>0</v>
          </cell>
        </row>
        <row r="451">
          <cell r="A451">
            <v>0</v>
          </cell>
          <cell r="B451" t="str">
            <v>JEFATURA/SECRETARIA ( PC 101)</v>
          </cell>
          <cell r="C451">
            <v>0</v>
          </cell>
          <cell r="D451">
            <v>1</v>
          </cell>
          <cell r="E451">
            <v>15.13</v>
          </cell>
          <cell r="F451">
            <v>0</v>
          </cell>
          <cell r="G451">
            <v>0</v>
          </cell>
          <cell r="H451">
            <v>15.13</v>
          </cell>
          <cell r="I451">
            <v>0</v>
          </cell>
          <cell r="J451">
            <v>0</v>
          </cell>
        </row>
        <row r="452">
          <cell r="A452">
            <v>0</v>
          </cell>
          <cell r="B452" t="str">
            <v>REGISTRO DE LAB.CLINICO ( PC 108)</v>
          </cell>
          <cell r="C452">
            <v>0</v>
          </cell>
          <cell r="D452">
            <v>1</v>
          </cell>
          <cell r="E452">
            <v>8.51</v>
          </cell>
          <cell r="F452">
            <v>0</v>
          </cell>
          <cell r="G452">
            <v>0</v>
          </cell>
          <cell r="H452">
            <v>8.51</v>
          </cell>
          <cell r="I452">
            <v>0</v>
          </cell>
          <cell r="J452">
            <v>0</v>
          </cell>
        </row>
        <row r="453">
          <cell r="A453">
            <v>0</v>
          </cell>
          <cell r="B453" t="str">
            <v>RECEP. MUESTRAS ENTREG. DE RESUL.( PC 102)</v>
          </cell>
          <cell r="C453">
            <v>0</v>
          </cell>
          <cell r="D453">
            <v>1</v>
          </cell>
          <cell r="E453">
            <v>11.52</v>
          </cell>
          <cell r="F453">
            <v>0</v>
          </cell>
          <cell r="G453">
            <v>0</v>
          </cell>
          <cell r="H453">
            <v>11.52</v>
          </cell>
          <cell r="I453">
            <v>0</v>
          </cell>
          <cell r="J453">
            <v>0</v>
          </cell>
        </row>
        <row r="454">
          <cell r="A454">
            <v>0</v>
          </cell>
          <cell r="B454" t="str">
            <v>JEFATURA/SECRETARIA ( FA 110)</v>
          </cell>
          <cell r="C454">
            <v>0</v>
          </cell>
          <cell r="D454">
            <v>1</v>
          </cell>
          <cell r="E454">
            <v>18.55</v>
          </cell>
          <cell r="F454">
            <v>0</v>
          </cell>
          <cell r="G454">
            <v>0</v>
          </cell>
          <cell r="H454">
            <v>18.55</v>
          </cell>
          <cell r="I454">
            <v>0</v>
          </cell>
          <cell r="J454">
            <v>0</v>
          </cell>
        </row>
        <row r="455">
          <cell r="A455">
            <v>0</v>
          </cell>
          <cell r="B455" t="str">
            <v>GESTION DE LA PROG. SEGUIM. FARM. AMBUL FARMACOVIG Y TECNOVIC ( FA 105)</v>
          </cell>
          <cell r="C455">
            <v>0</v>
          </cell>
          <cell r="D455">
            <v>1</v>
          </cell>
          <cell r="E455">
            <v>20.5</v>
          </cell>
          <cell r="F455">
            <v>0</v>
          </cell>
          <cell r="G455">
            <v>0</v>
          </cell>
          <cell r="H455">
            <v>20.5</v>
          </cell>
          <cell r="I455">
            <v>0</v>
          </cell>
          <cell r="J455">
            <v>0</v>
          </cell>
        </row>
        <row r="456">
          <cell r="A456">
            <v>0</v>
          </cell>
          <cell r="B456">
            <v>0</v>
          </cell>
          <cell r="C456">
            <v>0</v>
          </cell>
          <cell r="D456">
            <v>0</v>
          </cell>
          <cell r="E456">
            <v>0</v>
          </cell>
          <cell r="F456">
            <v>0</v>
          </cell>
          <cell r="G456">
            <v>0</v>
          </cell>
          <cell r="H456">
            <v>0</v>
          </cell>
          <cell r="I456">
            <v>0</v>
          </cell>
          <cell r="J456">
            <v>0</v>
          </cell>
        </row>
        <row r="457">
          <cell r="A457">
            <v>0</v>
          </cell>
          <cell r="B457" t="str">
            <v>SEGUROS ( CE 120)</v>
          </cell>
          <cell r="C457">
            <v>0</v>
          </cell>
          <cell r="D457">
            <v>1</v>
          </cell>
          <cell r="E457">
            <v>14</v>
          </cell>
          <cell r="F457">
            <v>0</v>
          </cell>
          <cell r="G457">
            <v>0</v>
          </cell>
          <cell r="H457">
            <v>14</v>
          </cell>
          <cell r="I457">
            <v>0</v>
          </cell>
          <cell r="J457">
            <v>0</v>
          </cell>
        </row>
        <row r="458">
          <cell r="A458">
            <v>0</v>
          </cell>
          <cell r="B458" t="str">
            <v>RENIEC ( CE 136)</v>
          </cell>
          <cell r="C458">
            <v>0</v>
          </cell>
          <cell r="D458">
            <v>1</v>
          </cell>
          <cell r="E458">
            <v>12.4</v>
          </cell>
          <cell r="F458">
            <v>0</v>
          </cell>
          <cell r="G458">
            <v>0</v>
          </cell>
          <cell r="H458">
            <v>12.4</v>
          </cell>
          <cell r="I458">
            <v>0</v>
          </cell>
          <cell r="J458">
            <v>0</v>
          </cell>
        </row>
        <row r="459">
          <cell r="A459">
            <v>0</v>
          </cell>
          <cell r="B459" t="str">
            <v>CONSULTORIO DE ODONTOLOGIA GRAL. ( CE 119)</v>
          </cell>
          <cell r="C459">
            <v>0</v>
          </cell>
          <cell r="D459">
            <v>1</v>
          </cell>
          <cell r="E459">
            <v>18.62</v>
          </cell>
          <cell r="F459">
            <v>0</v>
          </cell>
          <cell r="G459">
            <v>0</v>
          </cell>
          <cell r="H459">
            <v>18.62</v>
          </cell>
          <cell r="I459">
            <v>0</v>
          </cell>
          <cell r="J459">
            <v>0</v>
          </cell>
        </row>
        <row r="460">
          <cell r="A460">
            <v>0</v>
          </cell>
          <cell r="B460" t="str">
            <v>CONSEJERIA Y PREV. DEL CANCER ( CE 118)</v>
          </cell>
          <cell r="C460">
            <v>0</v>
          </cell>
          <cell r="D460">
            <v>1</v>
          </cell>
          <cell r="E460">
            <v>14.35</v>
          </cell>
          <cell r="F460">
            <v>0</v>
          </cell>
          <cell r="G460">
            <v>0</v>
          </cell>
          <cell r="H460">
            <v>14.35</v>
          </cell>
          <cell r="I460">
            <v>0</v>
          </cell>
          <cell r="J460">
            <v>0</v>
          </cell>
        </row>
        <row r="461">
          <cell r="A461">
            <v>0</v>
          </cell>
          <cell r="B461" t="str">
            <v>ATENCION INTEGREAL Y CONSEJ. DEL ADOLESC ( CE 117)</v>
          </cell>
          <cell r="C461">
            <v>0</v>
          </cell>
          <cell r="D461">
            <v>1</v>
          </cell>
          <cell r="E461">
            <v>14.78</v>
          </cell>
          <cell r="F461">
            <v>0</v>
          </cell>
          <cell r="G461">
            <v>0</v>
          </cell>
          <cell r="H461">
            <v>14.78</v>
          </cell>
          <cell r="I461">
            <v>0</v>
          </cell>
          <cell r="J461">
            <v>0</v>
          </cell>
        </row>
        <row r="462">
          <cell r="A462">
            <v>0</v>
          </cell>
          <cell r="B462" t="str">
            <v>CONSULTORIO DE PSICOLOGIA ( CE 116)</v>
          </cell>
          <cell r="C462">
            <v>0</v>
          </cell>
          <cell r="D462">
            <v>1</v>
          </cell>
          <cell r="E462">
            <v>14.83</v>
          </cell>
          <cell r="F462">
            <v>0</v>
          </cell>
          <cell r="G462">
            <v>0</v>
          </cell>
          <cell r="H462">
            <v>14.83</v>
          </cell>
          <cell r="I462">
            <v>0</v>
          </cell>
          <cell r="J462">
            <v>0</v>
          </cell>
        </row>
        <row r="463">
          <cell r="A463">
            <v>0</v>
          </cell>
          <cell r="B463" t="str">
            <v>COLSULTORIO DE NUTRICION ( CE 115)</v>
          </cell>
          <cell r="C463">
            <v>0</v>
          </cell>
          <cell r="D463">
            <v>1</v>
          </cell>
          <cell r="E463">
            <v>14.13</v>
          </cell>
          <cell r="F463">
            <v>0</v>
          </cell>
          <cell r="G463">
            <v>0</v>
          </cell>
          <cell r="H463">
            <v>14.13</v>
          </cell>
          <cell r="I463">
            <v>0</v>
          </cell>
          <cell r="J463">
            <v>0</v>
          </cell>
        </row>
        <row r="464">
          <cell r="A464">
            <v>0</v>
          </cell>
          <cell r="B464" t="str">
            <v>ESTIMULACION TEMPRANA ( CE 114)</v>
          </cell>
          <cell r="C464">
            <v>0</v>
          </cell>
          <cell r="D464">
            <v>1</v>
          </cell>
          <cell r="E464">
            <v>20.79</v>
          </cell>
          <cell r="F464">
            <v>0</v>
          </cell>
          <cell r="G464">
            <v>0</v>
          </cell>
          <cell r="H464">
            <v>20.79</v>
          </cell>
          <cell r="I464">
            <v>0</v>
          </cell>
          <cell r="J464">
            <v>0</v>
          </cell>
        </row>
        <row r="465">
          <cell r="A465">
            <v>0</v>
          </cell>
          <cell r="B465" t="str">
            <v>CONSULTORIO CRED/ SALA DE INMUNICAZIONES ( CE 113)</v>
          </cell>
          <cell r="C465">
            <v>0</v>
          </cell>
          <cell r="D465">
            <v>1</v>
          </cell>
          <cell r="E465">
            <v>15.79</v>
          </cell>
          <cell r="F465">
            <v>0</v>
          </cell>
          <cell r="G465">
            <v>0</v>
          </cell>
          <cell r="H465">
            <v>15.79</v>
          </cell>
          <cell r="I465">
            <v>0</v>
          </cell>
          <cell r="J465">
            <v>0</v>
          </cell>
        </row>
        <row r="466">
          <cell r="A466">
            <v>0</v>
          </cell>
          <cell r="B466" t="str">
            <v>COLSULTORIO DE PEDIATRIA / CONSULT.ANESTESIOLOGIA ( CE 112)</v>
          </cell>
          <cell r="C466">
            <v>0</v>
          </cell>
          <cell r="D466">
            <v>1</v>
          </cell>
          <cell r="E466">
            <v>16.03</v>
          </cell>
          <cell r="F466">
            <v>0</v>
          </cell>
          <cell r="G466">
            <v>0</v>
          </cell>
          <cell r="H466">
            <v>16.03</v>
          </cell>
          <cell r="I466">
            <v>0</v>
          </cell>
          <cell r="J466">
            <v>0</v>
          </cell>
        </row>
        <row r="467">
          <cell r="A467">
            <v>0</v>
          </cell>
          <cell r="B467" t="str">
            <v>CONSULTORIO DE GINECO-OBSTETRICIA( CE 111)</v>
          </cell>
          <cell r="C467">
            <v>0</v>
          </cell>
          <cell r="D467">
            <v>1</v>
          </cell>
          <cell r="E467">
            <v>18.100000000000001</v>
          </cell>
          <cell r="F467">
            <v>0</v>
          </cell>
          <cell r="G467">
            <v>0</v>
          </cell>
          <cell r="H467">
            <v>18.100000000000001</v>
          </cell>
          <cell r="I467">
            <v>0</v>
          </cell>
          <cell r="J467">
            <v>0</v>
          </cell>
        </row>
        <row r="468">
          <cell r="A468">
            <v>0</v>
          </cell>
          <cell r="B468" t="str">
            <v>PLANIFICACION FAMILIAR ( CE 107)</v>
          </cell>
          <cell r="C468">
            <v>0</v>
          </cell>
          <cell r="D468">
            <v>1</v>
          </cell>
          <cell r="E468">
            <v>14.4</v>
          </cell>
          <cell r="F468">
            <v>0</v>
          </cell>
          <cell r="G468">
            <v>0</v>
          </cell>
          <cell r="H468">
            <v>14.4</v>
          </cell>
          <cell r="I468">
            <v>0</v>
          </cell>
          <cell r="J468">
            <v>0</v>
          </cell>
        </row>
        <row r="469">
          <cell r="A469">
            <v>0</v>
          </cell>
          <cell r="B469" t="str">
            <v>CONTROL PRENATAL ( CE 106)</v>
          </cell>
          <cell r="C469">
            <v>0</v>
          </cell>
          <cell r="D469">
            <v>1</v>
          </cell>
          <cell r="E469">
            <v>15.35</v>
          </cell>
          <cell r="F469">
            <v>0</v>
          </cell>
          <cell r="G469">
            <v>0</v>
          </cell>
          <cell r="H469">
            <v>15.35</v>
          </cell>
          <cell r="I469">
            <v>0</v>
          </cell>
          <cell r="J469">
            <v>0</v>
          </cell>
        </row>
        <row r="470">
          <cell r="A470">
            <v>0</v>
          </cell>
          <cell r="B470" t="str">
            <v>ATENCION INTEG.ADUL. MAYOR / CONS. PREV. ENFERM. NO TRANSM. ( CE 105)</v>
          </cell>
          <cell r="C470">
            <v>0</v>
          </cell>
          <cell r="D470">
            <v>1</v>
          </cell>
          <cell r="E470">
            <v>14.5</v>
          </cell>
          <cell r="F470">
            <v>0</v>
          </cell>
          <cell r="G470">
            <v>0</v>
          </cell>
          <cell r="H470">
            <v>14.5</v>
          </cell>
          <cell r="I470">
            <v>0</v>
          </cell>
          <cell r="J470">
            <v>0</v>
          </cell>
        </row>
        <row r="471">
          <cell r="A471">
            <v>0</v>
          </cell>
          <cell r="B471" t="str">
            <v>CONSULTORIO MEDICINA FAMILIAR/ TELECONSULTORIO ( CE 104)</v>
          </cell>
          <cell r="C471">
            <v>0</v>
          </cell>
          <cell r="D471">
            <v>1</v>
          </cell>
          <cell r="E471">
            <v>15.44</v>
          </cell>
          <cell r="F471">
            <v>0</v>
          </cell>
          <cell r="G471">
            <v>0</v>
          </cell>
          <cell r="H471">
            <v>15.44</v>
          </cell>
          <cell r="I471">
            <v>0</v>
          </cell>
          <cell r="J471">
            <v>0</v>
          </cell>
        </row>
        <row r="472">
          <cell r="A472">
            <v>0</v>
          </cell>
          <cell r="B472" t="str">
            <v>TRIAJE ( CE 103)</v>
          </cell>
          <cell r="C472">
            <v>0</v>
          </cell>
          <cell r="D472">
            <v>1</v>
          </cell>
          <cell r="E472">
            <v>12.12</v>
          </cell>
          <cell r="F472">
            <v>0</v>
          </cell>
          <cell r="G472">
            <v>0</v>
          </cell>
          <cell r="H472">
            <v>12.12</v>
          </cell>
          <cell r="I472">
            <v>0</v>
          </cell>
          <cell r="J472">
            <v>0</v>
          </cell>
        </row>
        <row r="473">
          <cell r="A473">
            <v>0</v>
          </cell>
          <cell r="B473" t="str">
            <v>CAJA ( CE 123 )</v>
          </cell>
          <cell r="C473">
            <v>0</v>
          </cell>
          <cell r="D473">
            <v>1</v>
          </cell>
          <cell r="E473">
            <v>8.19</v>
          </cell>
          <cell r="F473">
            <v>0</v>
          </cell>
          <cell r="G473">
            <v>0</v>
          </cell>
          <cell r="H473">
            <v>8.19</v>
          </cell>
          <cell r="I473">
            <v>0</v>
          </cell>
          <cell r="J473">
            <v>0</v>
          </cell>
        </row>
        <row r="474">
          <cell r="A474">
            <v>0</v>
          </cell>
          <cell r="B474" t="str">
            <v>ADMISION Y CITAS ( CE 124)</v>
          </cell>
          <cell r="C474">
            <v>0</v>
          </cell>
          <cell r="D474">
            <v>1</v>
          </cell>
          <cell r="E474">
            <v>11.77</v>
          </cell>
          <cell r="F474">
            <v>0</v>
          </cell>
          <cell r="G474">
            <v>0</v>
          </cell>
          <cell r="H474">
            <v>11.77</v>
          </cell>
          <cell r="I474">
            <v>0</v>
          </cell>
          <cell r="J474">
            <v>0</v>
          </cell>
        </row>
        <row r="475">
          <cell r="A475">
            <v>0</v>
          </cell>
          <cell r="B475" t="str">
            <v>ARCHIVO DE HISTORIAS CLINICAS ( CE - 125)</v>
          </cell>
          <cell r="C475">
            <v>0</v>
          </cell>
          <cell r="D475">
            <v>1</v>
          </cell>
          <cell r="E475">
            <v>12.32</v>
          </cell>
          <cell r="F475">
            <v>0</v>
          </cell>
          <cell r="G475">
            <v>0</v>
          </cell>
          <cell r="H475">
            <v>12.32</v>
          </cell>
          <cell r="I475">
            <v>0</v>
          </cell>
          <cell r="J475">
            <v>0</v>
          </cell>
        </row>
        <row r="476">
          <cell r="A476">
            <v>0</v>
          </cell>
          <cell r="B476" t="str">
            <v>SERVICIO SOCIAL ( CE 137)</v>
          </cell>
          <cell r="C476">
            <v>0</v>
          </cell>
          <cell r="D476">
            <v>1</v>
          </cell>
          <cell r="E476">
            <v>11.99</v>
          </cell>
          <cell r="F476">
            <v>0</v>
          </cell>
          <cell r="G476">
            <v>0</v>
          </cell>
          <cell r="H476">
            <v>11.99</v>
          </cell>
          <cell r="I476">
            <v>0</v>
          </cell>
          <cell r="J476">
            <v>0</v>
          </cell>
        </row>
        <row r="477">
          <cell r="A477">
            <v>0</v>
          </cell>
          <cell r="B477" t="str">
            <v>REFERENCIA Y CONTRAREF. ( CE 138)</v>
          </cell>
          <cell r="C477">
            <v>0</v>
          </cell>
          <cell r="D477">
            <v>1</v>
          </cell>
          <cell r="E477">
            <v>12.72</v>
          </cell>
          <cell r="F477">
            <v>0</v>
          </cell>
          <cell r="G477">
            <v>0</v>
          </cell>
          <cell r="H477">
            <v>12.72</v>
          </cell>
          <cell r="I477">
            <v>0</v>
          </cell>
          <cell r="J477">
            <v>0</v>
          </cell>
        </row>
        <row r="478">
          <cell r="A478">
            <v>0</v>
          </cell>
          <cell r="B478">
            <v>0</v>
          </cell>
          <cell r="C478">
            <v>0</v>
          </cell>
          <cell r="D478">
            <v>0</v>
          </cell>
          <cell r="E478">
            <v>0</v>
          </cell>
          <cell r="F478">
            <v>0</v>
          </cell>
          <cell r="G478">
            <v>0</v>
          </cell>
          <cell r="H478">
            <v>0</v>
          </cell>
          <cell r="I478">
            <v>0</v>
          </cell>
          <cell r="J478">
            <v>0</v>
          </cell>
        </row>
        <row r="479">
          <cell r="A479">
            <v>0</v>
          </cell>
          <cell r="B479" t="str">
            <v>CONSEJERIA Y PREV. DE ENF.TRANS. METAX ( CE 141)</v>
          </cell>
          <cell r="C479">
            <v>0</v>
          </cell>
          <cell r="D479">
            <v>1</v>
          </cell>
          <cell r="E479">
            <v>14.35</v>
          </cell>
          <cell r="F479">
            <v>0</v>
          </cell>
          <cell r="G479">
            <v>0</v>
          </cell>
          <cell r="H479">
            <v>14.35</v>
          </cell>
          <cell r="I479">
            <v>0</v>
          </cell>
          <cell r="J479">
            <v>0</v>
          </cell>
        </row>
        <row r="480">
          <cell r="A480">
            <v>0</v>
          </cell>
          <cell r="B480">
            <v>0</v>
          </cell>
          <cell r="C480">
            <v>0</v>
          </cell>
          <cell r="D480">
            <v>0</v>
          </cell>
          <cell r="E480">
            <v>0</v>
          </cell>
          <cell r="F480">
            <v>0</v>
          </cell>
          <cell r="G480">
            <v>0</v>
          </cell>
          <cell r="H480">
            <v>0</v>
          </cell>
          <cell r="I480">
            <v>0</v>
          </cell>
          <cell r="J480">
            <v>0</v>
          </cell>
        </row>
        <row r="481">
          <cell r="A481">
            <v>0</v>
          </cell>
          <cell r="B481" t="str">
            <v>S.U.M ( SUM 101)</v>
          </cell>
          <cell r="C481">
            <v>0</v>
          </cell>
          <cell r="D481">
            <v>1</v>
          </cell>
          <cell r="E481">
            <v>33.880000000000003</v>
          </cell>
          <cell r="F481">
            <v>0</v>
          </cell>
          <cell r="G481">
            <v>0</v>
          </cell>
          <cell r="H481">
            <v>33.880000000000003</v>
          </cell>
          <cell r="I481">
            <v>0</v>
          </cell>
          <cell r="J481">
            <v>0</v>
          </cell>
        </row>
        <row r="482">
          <cell r="A482">
            <v>0</v>
          </cell>
          <cell r="B482" t="str">
            <v>VESTIBULO ( SUM 103)</v>
          </cell>
          <cell r="C482">
            <v>0</v>
          </cell>
          <cell r="D482">
            <v>1</v>
          </cell>
          <cell r="E482">
            <v>11.45</v>
          </cell>
          <cell r="F482">
            <v>0</v>
          </cell>
          <cell r="G482">
            <v>0</v>
          </cell>
          <cell r="H482">
            <v>11.45</v>
          </cell>
          <cell r="I482">
            <v>0</v>
          </cell>
          <cell r="J482">
            <v>0</v>
          </cell>
        </row>
        <row r="483">
          <cell r="A483">
            <v>0</v>
          </cell>
          <cell r="B483">
            <v>0</v>
          </cell>
          <cell r="C483">
            <v>0</v>
          </cell>
          <cell r="D483">
            <v>0</v>
          </cell>
          <cell r="E483">
            <v>0</v>
          </cell>
          <cell r="F483">
            <v>0</v>
          </cell>
          <cell r="G483">
            <v>0</v>
          </cell>
          <cell r="H483">
            <v>0</v>
          </cell>
          <cell r="I483">
            <v>0</v>
          </cell>
          <cell r="J483">
            <v>0</v>
          </cell>
        </row>
        <row r="484">
          <cell r="A484">
            <v>0</v>
          </cell>
          <cell r="B484" t="str">
            <v>HALL PUBLICO ( CI 108)</v>
          </cell>
          <cell r="C484">
            <v>0</v>
          </cell>
          <cell r="D484">
            <v>1</v>
          </cell>
          <cell r="E484">
            <v>36.92</v>
          </cell>
          <cell r="F484">
            <v>0</v>
          </cell>
          <cell r="G484">
            <v>0</v>
          </cell>
          <cell r="H484">
            <v>36.92</v>
          </cell>
          <cell r="I484">
            <v>0</v>
          </cell>
          <cell r="J484">
            <v>0</v>
          </cell>
        </row>
        <row r="485">
          <cell r="A485">
            <v>0</v>
          </cell>
          <cell r="B485">
            <v>0</v>
          </cell>
          <cell r="C485">
            <v>0</v>
          </cell>
          <cell r="D485">
            <v>0</v>
          </cell>
          <cell r="E485">
            <v>0</v>
          </cell>
          <cell r="F485">
            <v>0</v>
          </cell>
          <cell r="G485">
            <v>0</v>
          </cell>
          <cell r="H485">
            <v>0</v>
          </cell>
          <cell r="I485">
            <v>0</v>
          </cell>
          <cell r="J485">
            <v>0</v>
          </cell>
        </row>
        <row r="486">
          <cell r="A486">
            <v>0</v>
          </cell>
          <cell r="B486">
            <v>0</v>
          </cell>
          <cell r="C486">
            <v>0</v>
          </cell>
          <cell r="D486">
            <v>0</v>
          </cell>
          <cell r="E486">
            <v>0</v>
          </cell>
          <cell r="F486">
            <v>0</v>
          </cell>
          <cell r="G486">
            <v>0</v>
          </cell>
          <cell r="H486">
            <v>0</v>
          </cell>
          <cell r="I486">
            <v>0</v>
          </cell>
          <cell r="J486">
            <v>0</v>
          </cell>
        </row>
        <row r="487">
          <cell r="A487" t="str">
            <v>01.05.02.02</v>
          </cell>
          <cell r="B487" t="str">
            <v xml:space="preserve">      CONTRAZOCALO DE CERAMICO
</v>
          </cell>
          <cell r="C487">
            <v>0</v>
          </cell>
          <cell r="D487">
            <v>0</v>
          </cell>
          <cell r="E487">
            <v>0</v>
          </cell>
          <cell r="F487">
            <v>0</v>
          </cell>
          <cell r="G487">
            <v>0</v>
          </cell>
          <cell r="H487">
            <v>0</v>
          </cell>
          <cell r="I487">
            <v>0</v>
          </cell>
          <cell r="J487">
            <v>0</v>
          </cell>
        </row>
        <row r="488">
          <cell r="A488">
            <v>0</v>
          </cell>
          <cell r="B488">
            <v>0</v>
          </cell>
          <cell r="C488">
            <v>0</v>
          </cell>
          <cell r="D488">
            <v>0</v>
          </cell>
          <cell r="E488">
            <v>0</v>
          </cell>
          <cell r="F488">
            <v>0</v>
          </cell>
          <cell r="G488">
            <v>0</v>
          </cell>
          <cell r="H488">
            <v>0</v>
          </cell>
          <cell r="I488">
            <v>0</v>
          </cell>
          <cell r="J488">
            <v>0</v>
          </cell>
        </row>
        <row r="489">
          <cell r="A489" t="str">
            <v>ITEM</v>
          </cell>
          <cell r="B489" t="str">
            <v>DESCRIPCION</v>
          </cell>
          <cell r="C489" t="str">
            <v>TIPO</v>
          </cell>
          <cell r="D489" t="str">
            <v>Cantid.</v>
          </cell>
          <cell r="E489" t="str">
            <v xml:space="preserve">LARGO </v>
          </cell>
          <cell r="F489" t="str">
            <v>ALTO</v>
          </cell>
          <cell r="G489" t="str">
            <v>ANCHO</v>
          </cell>
          <cell r="H489" t="str">
            <v>PARCIAL</v>
          </cell>
          <cell r="I489" t="str">
            <v>TOTAL</v>
          </cell>
          <cell r="J489" t="str">
            <v>UND</v>
          </cell>
        </row>
        <row r="490">
          <cell r="A490" t="str">
            <v>01.05.02.02.01</v>
          </cell>
          <cell r="B490" t="str">
            <v xml:space="preserve">CONTRAZOCALO CERAMICO DE 0.45M X 0.10M </v>
          </cell>
          <cell r="C490">
            <v>0</v>
          </cell>
          <cell r="D490">
            <v>0</v>
          </cell>
          <cell r="E490">
            <v>0</v>
          </cell>
          <cell r="F490">
            <v>0</v>
          </cell>
          <cell r="G490">
            <v>0</v>
          </cell>
          <cell r="H490">
            <v>0</v>
          </cell>
          <cell r="I490">
            <v>967.00999999999988</v>
          </cell>
          <cell r="J490" t="str">
            <v>m</v>
          </cell>
        </row>
        <row r="491">
          <cell r="A491">
            <v>0</v>
          </cell>
          <cell r="B491">
            <v>0</v>
          </cell>
          <cell r="C491">
            <v>0</v>
          </cell>
          <cell r="D491">
            <v>0</v>
          </cell>
          <cell r="E491">
            <v>0</v>
          </cell>
          <cell r="F491">
            <v>0</v>
          </cell>
          <cell r="G491">
            <v>0</v>
          </cell>
          <cell r="H491">
            <v>0</v>
          </cell>
          <cell r="I491">
            <v>0</v>
          </cell>
          <cell r="J491">
            <v>0</v>
          </cell>
        </row>
        <row r="492">
          <cell r="A492">
            <v>0</v>
          </cell>
          <cell r="B492">
            <v>0</v>
          </cell>
          <cell r="C492">
            <v>0</v>
          </cell>
          <cell r="D492">
            <v>0</v>
          </cell>
          <cell r="E492">
            <v>0</v>
          </cell>
          <cell r="F492">
            <v>0</v>
          </cell>
          <cell r="G492">
            <v>0</v>
          </cell>
          <cell r="H492">
            <v>0</v>
          </cell>
          <cell r="I492">
            <v>0</v>
          </cell>
          <cell r="J492">
            <v>0</v>
          </cell>
        </row>
        <row r="493">
          <cell r="A493">
            <v>0</v>
          </cell>
          <cell r="B493" t="str">
            <v xml:space="preserve">PRIMER NIVEL </v>
          </cell>
          <cell r="C493">
            <v>0</v>
          </cell>
          <cell r="D493">
            <v>0</v>
          </cell>
          <cell r="E493">
            <v>0</v>
          </cell>
          <cell r="F493">
            <v>0</v>
          </cell>
          <cell r="G493">
            <v>0</v>
          </cell>
          <cell r="H493">
            <v>0</v>
          </cell>
          <cell r="I493">
            <v>0</v>
          </cell>
          <cell r="J493">
            <v>0</v>
          </cell>
        </row>
        <row r="494">
          <cell r="A494">
            <v>0</v>
          </cell>
          <cell r="B494">
            <v>0</v>
          </cell>
          <cell r="C494">
            <v>0</v>
          </cell>
          <cell r="D494">
            <v>0</v>
          </cell>
          <cell r="E494">
            <v>0</v>
          </cell>
          <cell r="F494">
            <v>0</v>
          </cell>
          <cell r="G494">
            <v>0</v>
          </cell>
          <cell r="H494">
            <v>0</v>
          </cell>
          <cell r="I494">
            <v>0</v>
          </cell>
          <cell r="J494">
            <v>0</v>
          </cell>
        </row>
        <row r="495">
          <cell r="A495">
            <v>0</v>
          </cell>
          <cell r="B495" t="str">
            <v>OFICINA ADMINISTRATIVA ( CF 102)</v>
          </cell>
          <cell r="C495">
            <v>0</v>
          </cell>
          <cell r="D495">
            <v>1</v>
          </cell>
          <cell r="E495">
            <v>13.45</v>
          </cell>
          <cell r="F495">
            <v>0</v>
          </cell>
          <cell r="G495">
            <v>0</v>
          </cell>
          <cell r="H495">
            <v>13.45</v>
          </cell>
          <cell r="I495">
            <v>0</v>
          </cell>
          <cell r="J495">
            <v>0</v>
          </cell>
        </row>
        <row r="496">
          <cell r="A496">
            <v>0</v>
          </cell>
          <cell r="B496" t="str">
            <v>CORREDOR ( CF 105)</v>
          </cell>
          <cell r="C496">
            <v>0</v>
          </cell>
          <cell r="D496">
            <v>1</v>
          </cell>
          <cell r="E496">
            <v>8.43</v>
          </cell>
          <cell r="F496">
            <v>0</v>
          </cell>
          <cell r="G496">
            <v>0</v>
          </cell>
          <cell r="H496">
            <v>8.43</v>
          </cell>
          <cell r="I496">
            <v>0</v>
          </cell>
          <cell r="J496">
            <v>0</v>
          </cell>
        </row>
        <row r="497">
          <cell r="A497">
            <v>0</v>
          </cell>
          <cell r="B497" t="str">
            <v>HALL Y RECEPCION ( CF 104)</v>
          </cell>
          <cell r="C497">
            <v>0</v>
          </cell>
          <cell r="D497">
            <v>1</v>
          </cell>
          <cell r="E497">
            <v>13.5</v>
          </cell>
          <cell r="F497">
            <v>0</v>
          </cell>
          <cell r="G497">
            <v>0</v>
          </cell>
          <cell r="H497">
            <v>13.5</v>
          </cell>
          <cell r="I497">
            <v>0</v>
          </cell>
          <cell r="J497">
            <v>0</v>
          </cell>
        </row>
        <row r="498">
          <cell r="A498">
            <v>0</v>
          </cell>
          <cell r="B498" t="str">
            <v>JEFATURA ( ALM 101)</v>
          </cell>
          <cell r="C498">
            <v>0</v>
          </cell>
          <cell r="D498">
            <v>1</v>
          </cell>
          <cell r="E498">
            <v>12</v>
          </cell>
          <cell r="F498">
            <v>0</v>
          </cell>
          <cell r="G498">
            <v>0</v>
          </cell>
          <cell r="H498">
            <v>12</v>
          </cell>
          <cell r="I498">
            <v>0</v>
          </cell>
          <cell r="J498">
            <v>0</v>
          </cell>
        </row>
        <row r="499">
          <cell r="A499">
            <v>0</v>
          </cell>
          <cell r="B499" t="str">
            <v>CORREDOR + RECEPCION Y DESPACHO ( ALM 108, 107)</v>
          </cell>
          <cell r="C499">
            <v>0</v>
          </cell>
          <cell r="D499">
            <v>1</v>
          </cell>
          <cell r="E499">
            <v>28.35</v>
          </cell>
          <cell r="F499">
            <v>0</v>
          </cell>
          <cell r="G499">
            <v>0</v>
          </cell>
          <cell r="H499">
            <v>28.35</v>
          </cell>
          <cell r="I499">
            <v>0</v>
          </cell>
          <cell r="J499">
            <v>0</v>
          </cell>
        </row>
        <row r="500">
          <cell r="A500">
            <v>0</v>
          </cell>
          <cell r="B500">
            <v>0</v>
          </cell>
          <cell r="C500">
            <v>0</v>
          </cell>
          <cell r="D500">
            <v>0</v>
          </cell>
          <cell r="E500">
            <v>0</v>
          </cell>
          <cell r="F500">
            <v>0</v>
          </cell>
          <cell r="G500">
            <v>0</v>
          </cell>
          <cell r="H500">
            <v>0</v>
          </cell>
          <cell r="I500">
            <v>0</v>
          </cell>
          <cell r="J500">
            <v>0</v>
          </cell>
        </row>
        <row r="501">
          <cell r="A501">
            <v>0</v>
          </cell>
          <cell r="B501" t="str">
            <v>COMEDOR ( NUT 101)</v>
          </cell>
          <cell r="C501">
            <v>0</v>
          </cell>
          <cell r="D501">
            <v>1</v>
          </cell>
          <cell r="E501">
            <v>22.47</v>
          </cell>
          <cell r="F501">
            <v>0</v>
          </cell>
          <cell r="G501">
            <v>0</v>
          </cell>
          <cell r="H501">
            <v>22.47</v>
          </cell>
          <cell r="I501">
            <v>0</v>
          </cell>
          <cell r="J501">
            <v>0</v>
          </cell>
        </row>
        <row r="502">
          <cell r="A502">
            <v>0</v>
          </cell>
          <cell r="B502" t="str">
            <v>COMEDOR PERS. DE LA UNIDAD ( NUT 104)</v>
          </cell>
          <cell r="C502">
            <v>0</v>
          </cell>
          <cell r="D502">
            <v>1</v>
          </cell>
          <cell r="E502">
            <v>14.25</v>
          </cell>
          <cell r="F502">
            <v>0</v>
          </cell>
          <cell r="G502">
            <v>0</v>
          </cell>
          <cell r="H502">
            <v>14.25</v>
          </cell>
          <cell r="I502">
            <v>0</v>
          </cell>
          <cell r="J502">
            <v>0</v>
          </cell>
        </row>
        <row r="503">
          <cell r="A503">
            <v>0</v>
          </cell>
          <cell r="B503" t="str">
            <v>CONTROL DE SUMINISTRO ( NUT 105)</v>
          </cell>
          <cell r="C503">
            <v>0</v>
          </cell>
          <cell r="D503">
            <v>1</v>
          </cell>
          <cell r="E503">
            <v>10.78</v>
          </cell>
          <cell r="F503">
            <v>0</v>
          </cell>
          <cell r="G503">
            <v>0</v>
          </cell>
          <cell r="H503">
            <v>10.78</v>
          </cell>
          <cell r="I503">
            <v>0</v>
          </cell>
          <cell r="J503">
            <v>0</v>
          </cell>
        </row>
        <row r="504">
          <cell r="A504">
            <v>0</v>
          </cell>
          <cell r="B504" t="str">
            <v>CORREDOR 01 ( NUT 129 )</v>
          </cell>
          <cell r="C504">
            <v>0</v>
          </cell>
          <cell r="D504">
            <v>1</v>
          </cell>
          <cell r="E504">
            <v>43.33</v>
          </cell>
          <cell r="F504">
            <v>0</v>
          </cell>
          <cell r="G504">
            <v>0</v>
          </cell>
          <cell r="H504">
            <v>43.33</v>
          </cell>
          <cell r="I504">
            <v>0</v>
          </cell>
          <cell r="J504">
            <v>0</v>
          </cell>
        </row>
        <row r="505">
          <cell r="A505">
            <v>0</v>
          </cell>
          <cell r="B505" t="str">
            <v>SANITIZADO DE ENV./ ENVASADO Y REFRIG ( NUT 120)</v>
          </cell>
          <cell r="C505">
            <v>0</v>
          </cell>
          <cell r="D505">
            <v>1</v>
          </cell>
          <cell r="E505">
            <v>10.51</v>
          </cell>
          <cell r="F505">
            <v>0</v>
          </cell>
          <cell r="G505">
            <v>0</v>
          </cell>
          <cell r="H505">
            <v>10.51</v>
          </cell>
          <cell r="I505">
            <v>0</v>
          </cell>
          <cell r="J505">
            <v>0</v>
          </cell>
        </row>
        <row r="506">
          <cell r="A506">
            <v>0</v>
          </cell>
          <cell r="B506" t="str">
            <v>ESTERILIZ. Y DISTRIB ( NUT 121)</v>
          </cell>
          <cell r="C506">
            <v>0</v>
          </cell>
          <cell r="D506">
            <v>1</v>
          </cell>
          <cell r="E506">
            <v>10.25</v>
          </cell>
          <cell r="F506">
            <v>0</v>
          </cell>
          <cell r="G506">
            <v>0</v>
          </cell>
          <cell r="H506">
            <v>10.25</v>
          </cell>
          <cell r="I506">
            <v>0</v>
          </cell>
          <cell r="J506">
            <v>0</v>
          </cell>
        </row>
        <row r="507">
          <cell r="A507">
            <v>0</v>
          </cell>
          <cell r="B507" t="str">
            <v>ALMACEN DE ROPA LIMPIA ( LAV 106)</v>
          </cell>
          <cell r="C507">
            <v>0</v>
          </cell>
          <cell r="D507">
            <v>1</v>
          </cell>
          <cell r="E507">
            <v>12.05</v>
          </cell>
          <cell r="F507">
            <v>0</v>
          </cell>
          <cell r="G507">
            <v>0</v>
          </cell>
          <cell r="H507">
            <v>12.05</v>
          </cell>
          <cell r="I507">
            <v>0</v>
          </cell>
          <cell r="J507">
            <v>0</v>
          </cell>
        </row>
        <row r="508">
          <cell r="A508">
            <v>0</v>
          </cell>
          <cell r="B508" t="str">
            <v>ENTR. DE ROPA LIMP. ( LAV 108)</v>
          </cell>
          <cell r="C508">
            <v>0</v>
          </cell>
          <cell r="D508">
            <v>1</v>
          </cell>
          <cell r="E508">
            <v>7.88</v>
          </cell>
          <cell r="F508">
            <v>0</v>
          </cell>
          <cell r="G508">
            <v>0</v>
          </cell>
          <cell r="H508">
            <v>7.88</v>
          </cell>
          <cell r="I508">
            <v>0</v>
          </cell>
          <cell r="J508">
            <v>0</v>
          </cell>
        </row>
        <row r="509">
          <cell r="A509">
            <v>0</v>
          </cell>
          <cell r="B509" t="str">
            <v>COSTURA Y REPARACION DE ROPA ( LAV 104)</v>
          </cell>
          <cell r="C509">
            <v>0</v>
          </cell>
          <cell r="D509">
            <v>1</v>
          </cell>
          <cell r="E509">
            <v>14.62</v>
          </cell>
          <cell r="F509">
            <v>0</v>
          </cell>
          <cell r="G509">
            <v>0</v>
          </cell>
          <cell r="H509">
            <v>14.62</v>
          </cell>
          <cell r="I509">
            <v>0</v>
          </cell>
          <cell r="J509">
            <v>0</v>
          </cell>
        </row>
        <row r="510">
          <cell r="A510">
            <v>0</v>
          </cell>
          <cell r="B510">
            <v>0</v>
          </cell>
          <cell r="C510">
            <v>0</v>
          </cell>
          <cell r="D510">
            <v>0</v>
          </cell>
          <cell r="E510">
            <v>0</v>
          </cell>
          <cell r="F510">
            <v>0</v>
          </cell>
          <cell r="G510">
            <v>0</v>
          </cell>
          <cell r="H510">
            <v>0</v>
          </cell>
          <cell r="I510">
            <v>0</v>
          </cell>
          <cell r="J510">
            <v>0</v>
          </cell>
        </row>
        <row r="511">
          <cell r="A511">
            <v>0</v>
          </cell>
          <cell r="B511">
            <v>0</v>
          </cell>
          <cell r="C511">
            <v>0</v>
          </cell>
          <cell r="D511">
            <v>0</v>
          </cell>
          <cell r="E511">
            <v>0</v>
          </cell>
          <cell r="F511">
            <v>0</v>
          </cell>
          <cell r="G511">
            <v>0</v>
          </cell>
          <cell r="H511">
            <v>0</v>
          </cell>
          <cell r="I511">
            <v>0</v>
          </cell>
          <cell r="J511">
            <v>0</v>
          </cell>
        </row>
        <row r="512">
          <cell r="A512">
            <v>0</v>
          </cell>
          <cell r="B512" t="str">
            <v>ESTAR DE PERS. OBST. ( H 116)</v>
          </cell>
          <cell r="C512">
            <v>0</v>
          </cell>
          <cell r="D512">
            <v>1</v>
          </cell>
          <cell r="E512">
            <v>14.54</v>
          </cell>
          <cell r="F512">
            <v>0</v>
          </cell>
          <cell r="G512">
            <v>0</v>
          </cell>
          <cell r="H512">
            <v>14.54</v>
          </cell>
          <cell r="I512">
            <v>0</v>
          </cell>
          <cell r="J512">
            <v>0</v>
          </cell>
        </row>
        <row r="513">
          <cell r="A513">
            <v>0</v>
          </cell>
          <cell r="B513" t="str">
            <v>ALM. DE EQ. E INSTRUM. ( H 113)</v>
          </cell>
          <cell r="C513">
            <v>0</v>
          </cell>
          <cell r="D513">
            <v>1</v>
          </cell>
          <cell r="E513">
            <v>8.3000000000000007</v>
          </cell>
          <cell r="F513">
            <v>0</v>
          </cell>
          <cell r="G513">
            <v>0</v>
          </cell>
          <cell r="H513">
            <v>8.3000000000000007</v>
          </cell>
          <cell r="I513">
            <v>0</v>
          </cell>
          <cell r="J513">
            <v>0</v>
          </cell>
        </row>
        <row r="514">
          <cell r="A514">
            <v>0</v>
          </cell>
          <cell r="B514" t="str">
            <v>ALMACEN DE MEDICAME. ( CE 154)</v>
          </cell>
          <cell r="C514">
            <v>0</v>
          </cell>
          <cell r="D514">
            <v>1</v>
          </cell>
          <cell r="E514">
            <v>10.11</v>
          </cell>
          <cell r="F514">
            <v>0</v>
          </cell>
          <cell r="G514">
            <v>0</v>
          </cell>
          <cell r="H514">
            <v>10.11</v>
          </cell>
          <cell r="I514">
            <v>0</v>
          </cell>
          <cell r="J514">
            <v>0</v>
          </cell>
        </row>
        <row r="515">
          <cell r="A515">
            <v>0</v>
          </cell>
          <cell r="B515" t="str">
            <v>ALMACEN DE VIVERES ( CE 157)</v>
          </cell>
          <cell r="C515">
            <v>0</v>
          </cell>
          <cell r="D515">
            <v>1</v>
          </cell>
          <cell r="E515">
            <v>10.11</v>
          </cell>
          <cell r="F515">
            <v>0</v>
          </cell>
          <cell r="G515">
            <v>0</v>
          </cell>
          <cell r="H515">
            <v>10.11</v>
          </cell>
          <cell r="I515">
            <v>0</v>
          </cell>
          <cell r="J515">
            <v>0</v>
          </cell>
        </row>
        <row r="516">
          <cell r="A516">
            <v>0</v>
          </cell>
          <cell r="B516" t="str">
            <v>TOMA DE MEDICAMENTOS ( CE 153)</v>
          </cell>
          <cell r="C516">
            <v>0</v>
          </cell>
          <cell r="D516">
            <v>1</v>
          </cell>
          <cell r="E516">
            <v>12.44</v>
          </cell>
          <cell r="F516">
            <v>0</v>
          </cell>
          <cell r="G516">
            <v>0</v>
          </cell>
          <cell r="H516">
            <v>12.44</v>
          </cell>
          <cell r="I516">
            <v>0</v>
          </cell>
          <cell r="J516">
            <v>0</v>
          </cell>
        </row>
        <row r="517">
          <cell r="A517">
            <v>0</v>
          </cell>
          <cell r="B517" t="str">
            <v>ALMACEN DE MEDICAMENTOS  ( CE 145)</v>
          </cell>
          <cell r="C517">
            <v>0</v>
          </cell>
          <cell r="D517">
            <v>1</v>
          </cell>
          <cell r="E517">
            <v>11.05</v>
          </cell>
          <cell r="F517">
            <v>0</v>
          </cell>
          <cell r="G517">
            <v>0</v>
          </cell>
          <cell r="H517">
            <v>11.05</v>
          </cell>
          <cell r="I517">
            <v>0</v>
          </cell>
          <cell r="J517">
            <v>0</v>
          </cell>
        </row>
        <row r="518">
          <cell r="A518">
            <v>0</v>
          </cell>
          <cell r="B518">
            <v>0</v>
          </cell>
          <cell r="C518">
            <v>0</v>
          </cell>
          <cell r="D518">
            <v>0</v>
          </cell>
          <cell r="E518">
            <v>0</v>
          </cell>
          <cell r="F518">
            <v>0</v>
          </cell>
          <cell r="G518">
            <v>0</v>
          </cell>
          <cell r="H518">
            <v>0</v>
          </cell>
          <cell r="I518">
            <v>0</v>
          </cell>
          <cell r="J518">
            <v>0</v>
          </cell>
        </row>
        <row r="519">
          <cell r="A519">
            <v>0</v>
          </cell>
          <cell r="B519">
            <v>0</v>
          </cell>
          <cell r="C519">
            <v>0</v>
          </cell>
          <cell r="D519">
            <v>0</v>
          </cell>
          <cell r="E519">
            <v>0</v>
          </cell>
          <cell r="F519">
            <v>0</v>
          </cell>
          <cell r="G519">
            <v>0</v>
          </cell>
          <cell r="H519">
            <v>0</v>
          </cell>
          <cell r="I519">
            <v>0</v>
          </cell>
          <cell r="J519">
            <v>0</v>
          </cell>
        </row>
        <row r="520">
          <cell r="A520">
            <v>0</v>
          </cell>
          <cell r="B520" t="str">
            <v>UNIDAD DE SALUD AMBIENTAL</v>
          </cell>
          <cell r="C520">
            <v>0</v>
          </cell>
          <cell r="D520">
            <v>1</v>
          </cell>
          <cell r="E520">
            <v>19.510000000000002</v>
          </cell>
          <cell r="F520">
            <v>0</v>
          </cell>
          <cell r="G520">
            <v>0</v>
          </cell>
          <cell r="H520">
            <v>19.510000000000002</v>
          </cell>
          <cell r="I520">
            <v>0</v>
          </cell>
          <cell r="J520">
            <v>0</v>
          </cell>
        </row>
        <row r="521">
          <cell r="A521">
            <v>0</v>
          </cell>
          <cell r="B521">
            <v>0</v>
          </cell>
          <cell r="C521">
            <v>0</v>
          </cell>
          <cell r="D521">
            <v>0</v>
          </cell>
          <cell r="E521">
            <v>0</v>
          </cell>
          <cell r="F521">
            <v>0</v>
          </cell>
          <cell r="G521">
            <v>0</v>
          </cell>
          <cell r="H521">
            <v>0</v>
          </cell>
          <cell r="I521">
            <v>0</v>
          </cell>
          <cell r="J521">
            <v>0</v>
          </cell>
        </row>
        <row r="522">
          <cell r="A522">
            <v>0</v>
          </cell>
          <cell r="B522" t="str">
            <v>TOMA DE MUESTRAS ( AP 103)</v>
          </cell>
          <cell r="C522">
            <v>0</v>
          </cell>
          <cell r="D522">
            <v>1</v>
          </cell>
          <cell r="E522">
            <v>11.35</v>
          </cell>
          <cell r="F522">
            <v>0</v>
          </cell>
          <cell r="G522">
            <v>0</v>
          </cell>
          <cell r="H522">
            <v>11.35</v>
          </cell>
          <cell r="I522">
            <v>0</v>
          </cell>
          <cell r="J522">
            <v>0</v>
          </cell>
        </row>
        <row r="523">
          <cell r="A523">
            <v>0</v>
          </cell>
          <cell r="B523" t="str">
            <v>RECEPCION Y ALM. DE MUESTRAS ( AP 104)</v>
          </cell>
          <cell r="C523">
            <v>0</v>
          </cell>
          <cell r="D523">
            <v>1</v>
          </cell>
          <cell r="E523">
            <v>13.05</v>
          </cell>
          <cell r="F523">
            <v>0</v>
          </cell>
          <cell r="G523">
            <v>0</v>
          </cell>
          <cell r="H523">
            <v>13.05</v>
          </cell>
          <cell r="I523">
            <v>0</v>
          </cell>
          <cell r="J523">
            <v>0</v>
          </cell>
        </row>
        <row r="524">
          <cell r="A524">
            <v>0</v>
          </cell>
          <cell r="B524">
            <v>0</v>
          </cell>
          <cell r="C524">
            <v>0</v>
          </cell>
          <cell r="D524">
            <v>0</v>
          </cell>
          <cell r="E524">
            <v>0</v>
          </cell>
          <cell r="F524">
            <v>0</v>
          </cell>
          <cell r="G524">
            <v>0</v>
          </cell>
          <cell r="H524">
            <v>0</v>
          </cell>
          <cell r="I524">
            <v>0</v>
          </cell>
          <cell r="J524">
            <v>0</v>
          </cell>
        </row>
        <row r="525">
          <cell r="A525">
            <v>0</v>
          </cell>
          <cell r="B525" t="str">
            <v>ALMACEN DE MEDICM. E INSUMOS ( CQ 104)</v>
          </cell>
          <cell r="C525">
            <v>0</v>
          </cell>
          <cell r="D525">
            <v>1</v>
          </cell>
          <cell r="E525">
            <v>10.56</v>
          </cell>
          <cell r="F525">
            <v>0</v>
          </cell>
          <cell r="G525">
            <v>0</v>
          </cell>
          <cell r="H525">
            <v>10.56</v>
          </cell>
          <cell r="I525">
            <v>0</v>
          </cell>
          <cell r="J525">
            <v>0</v>
          </cell>
        </row>
        <row r="526">
          <cell r="A526">
            <v>0</v>
          </cell>
          <cell r="B526" t="str">
            <v>ALM. DE EQUI. DE RX RODABLE ( CQ 123)</v>
          </cell>
          <cell r="C526">
            <v>0</v>
          </cell>
          <cell r="D526">
            <v>1</v>
          </cell>
          <cell r="E526">
            <v>7.64</v>
          </cell>
          <cell r="F526">
            <v>0</v>
          </cell>
          <cell r="G526">
            <v>0</v>
          </cell>
          <cell r="H526">
            <v>7.64</v>
          </cell>
          <cell r="I526">
            <v>0</v>
          </cell>
          <cell r="J526">
            <v>0</v>
          </cell>
        </row>
        <row r="527">
          <cell r="A527">
            <v>0</v>
          </cell>
          <cell r="B527" t="str">
            <v>ALMACEN DE EQUI. PARA SALA DE OPERA.( CQ 106)</v>
          </cell>
          <cell r="C527">
            <v>0</v>
          </cell>
          <cell r="D527">
            <v>1</v>
          </cell>
          <cell r="E527">
            <v>10.99</v>
          </cell>
          <cell r="F527">
            <v>0</v>
          </cell>
          <cell r="G527">
            <v>0</v>
          </cell>
          <cell r="H527">
            <v>10.99</v>
          </cell>
          <cell r="I527">
            <v>0</v>
          </cell>
          <cell r="J527">
            <v>0</v>
          </cell>
        </row>
        <row r="528">
          <cell r="A528">
            <v>0</v>
          </cell>
          <cell r="B528" t="str">
            <v>ALMACEN DE INSU. Y MAT. ESTERIL ( CQ 105)</v>
          </cell>
          <cell r="C528">
            <v>0</v>
          </cell>
          <cell r="D528">
            <v>1</v>
          </cell>
          <cell r="E528">
            <v>7.44</v>
          </cell>
          <cell r="F528">
            <v>0</v>
          </cell>
          <cell r="G528">
            <v>0</v>
          </cell>
          <cell r="H528">
            <v>7.44</v>
          </cell>
          <cell r="I528">
            <v>0</v>
          </cell>
          <cell r="J528">
            <v>0</v>
          </cell>
        </row>
        <row r="529">
          <cell r="A529">
            <v>0</v>
          </cell>
          <cell r="B529" t="str">
            <v>ESTAR DE PERSONAL ASISTENCIAL ( CQ 127)</v>
          </cell>
          <cell r="C529">
            <v>0</v>
          </cell>
          <cell r="D529">
            <v>1</v>
          </cell>
          <cell r="E529">
            <v>13.1</v>
          </cell>
          <cell r="F529">
            <v>0</v>
          </cell>
          <cell r="G529">
            <v>0</v>
          </cell>
          <cell r="H529">
            <v>13.1</v>
          </cell>
          <cell r="I529">
            <v>0</v>
          </cell>
          <cell r="J529">
            <v>0</v>
          </cell>
        </row>
        <row r="530">
          <cell r="A530">
            <v>0</v>
          </cell>
          <cell r="B530" t="str">
            <v>ALMACEN DE MATER.E INSUMOS DE USO DIARIO ( CEYE 108)</v>
          </cell>
          <cell r="C530">
            <v>0</v>
          </cell>
          <cell r="D530">
            <v>1</v>
          </cell>
          <cell r="E530">
            <v>14.35</v>
          </cell>
          <cell r="F530">
            <v>0</v>
          </cell>
          <cell r="G530">
            <v>0</v>
          </cell>
          <cell r="H530">
            <v>14.35</v>
          </cell>
          <cell r="I530">
            <v>0</v>
          </cell>
          <cell r="J530">
            <v>0</v>
          </cell>
        </row>
        <row r="531">
          <cell r="A531">
            <v>0</v>
          </cell>
          <cell r="B531" t="str">
            <v>ALM. EQUIPOS PARA SALA DE RECUPERACION ( CQ 114)</v>
          </cell>
          <cell r="C531">
            <v>0</v>
          </cell>
          <cell r="D531">
            <v>1</v>
          </cell>
          <cell r="E531">
            <v>9.85</v>
          </cell>
          <cell r="F531">
            <v>0</v>
          </cell>
          <cell r="G531">
            <v>0</v>
          </cell>
          <cell r="H531">
            <v>9.85</v>
          </cell>
          <cell r="I531">
            <v>0</v>
          </cell>
          <cell r="J531">
            <v>0</v>
          </cell>
        </row>
        <row r="532">
          <cell r="A532">
            <v>0</v>
          </cell>
          <cell r="B532" t="str">
            <v>ESTAR PERSONAL ( CO 111)</v>
          </cell>
          <cell r="C532">
            <v>0</v>
          </cell>
          <cell r="D532">
            <v>1</v>
          </cell>
          <cell r="E532">
            <v>11.27</v>
          </cell>
          <cell r="F532">
            <v>0</v>
          </cell>
          <cell r="G532">
            <v>0</v>
          </cell>
          <cell r="H532">
            <v>11.27</v>
          </cell>
          <cell r="I532">
            <v>0</v>
          </cell>
          <cell r="J532">
            <v>0</v>
          </cell>
        </row>
        <row r="533">
          <cell r="A533">
            <v>0</v>
          </cell>
          <cell r="B533" t="str">
            <v>ALMACEN DE EQUI. Y MATERIALES ( CO 121)</v>
          </cell>
          <cell r="C533">
            <v>0</v>
          </cell>
          <cell r="D533">
            <v>1</v>
          </cell>
          <cell r="E533">
            <v>10.53</v>
          </cell>
          <cell r="F533">
            <v>0</v>
          </cell>
          <cell r="G533">
            <v>0</v>
          </cell>
          <cell r="H533">
            <v>10.53</v>
          </cell>
          <cell r="I533">
            <v>0</v>
          </cell>
          <cell r="J533">
            <v>0</v>
          </cell>
        </row>
        <row r="534">
          <cell r="A534">
            <v>0</v>
          </cell>
          <cell r="B534">
            <v>0</v>
          </cell>
          <cell r="C534">
            <v>0</v>
          </cell>
          <cell r="D534">
            <v>0</v>
          </cell>
          <cell r="E534">
            <v>0</v>
          </cell>
          <cell r="F534">
            <v>0</v>
          </cell>
          <cell r="G534">
            <v>0</v>
          </cell>
          <cell r="H534">
            <v>0</v>
          </cell>
          <cell r="I534">
            <v>0</v>
          </cell>
          <cell r="J534">
            <v>0</v>
          </cell>
        </row>
        <row r="535">
          <cell r="A535">
            <v>0</v>
          </cell>
          <cell r="B535" t="str">
            <v>ESTAR PERSONAL ENFER. ( H 120)</v>
          </cell>
          <cell r="C535">
            <v>0</v>
          </cell>
          <cell r="D535">
            <v>1</v>
          </cell>
          <cell r="E535">
            <v>14.69</v>
          </cell>
          <cell r="F535">
            <v>0</v>
          </cell>
          <cell r="G535">
            <v>0</v>
          </cell>
          <cell r="H535">
            <v>14.69</v>
          </cell>
          <cell r="I535">
            <v>0</v>
          </cell>
          <cell r="J535">
            <v>0</v>
          </cell>
        </row>
        <row r="536">
          <cell r="A536">
            <v>0</v>
          </cell>
          <cell r="B536">
            <v>0</v>
          </cell>
          <cell r="C536">
            <v>0</v>
          </cell>
          <cell r="D536">
            <v>0</v>
          </cell>
          <cell r="E536">
            <v>0</v>
          </cell>
          <cell r="F536">
            <v>0</v>
          </cell>
          <cell r="G536">
            <v>0</v>
          </cell>
          <cell r="H536">
            <v>0</v>
          </cell>
          <cell r="I536">
            <v>0</v>
          </cell>
          <cell r="J536">
            <v>0</v>
          </cell>
        </row>
        <row r="537">
          <cell r="A537">
            <v>0</v>
          </cell>
          <cell r="B537" t="str">
            <v>COCINA / SALA DE ESTAR Y COMEDOR ( CM 104, CM 105)</v>
          </cell>
          <cell r="C537">
            <v>0</v>
          </cell>
          <cell r="D537">
            <v>1</v>
          </cell>
          <cell r="E537">
            <v>23.69</v>
          </cell>
          <cell r="F537">
            <v>0</v>
          </cell>
          <cell r="G537">
            <v>0</v>
          </cell>
          <cell r="H537">
            <v>23.69</v>
          </cell>
          <cell r="I537">
            <v>0</v>
          </cell>
          <cell r="J537">
            <v>0</v>
          </cell>
        </row>
        <row r="538">
          <cell r="A538">
            <v>0</v>
          </cell>
          <cell r="B538" t="str">
            <v>CORREDOR ( CM 112)</v>
          </cell>
          <cell r="C538">
            <v>0</v>
          </cell>
          <cell r="D538">
            <v>1</v>
          </cell>
          <cell r="E538">
            <v>14.43</v>
          </cell>
          <cell r="F538">
            <v>0</v>
          </cell>
          <cell r="G538">
            <v>0</v>
          </cell>
          <cell r="H538">
            <v>14.43</v>
          </cell>
          <cell r="I538">
            <v>0</v>
          </cell>
          <cell r="J538">
            <v>0</v>
          </cell>
        </row>
        <row r="539">
          <cell r="A539">
            <v>0</v>
          </cell>
          <cell r="B539" t="str">
            <v>DORMITORIO GESTANTE  ACOMP. INDIVIDUAL ( CM 101)</v>
          </cell>
          <cell r="C539">
            <v>0</v>
          </cell>
          <cell r="D539">
            <v>1</v>
          </cell>
          <cell r="E539">
            <v>18.62</v>
          </cell>
          <cell r="F539">
            <v>0</v>
          </cell>
          <cell r="G539">
            <v>0</v>
          </cell>
          <cell r="H539">
            <v>18.62</v>
          </cell>
          <cell r="I539">
            <v>0</v>
          </cell>
          <cell r="J539">
            <v>0</v>
          </cell>
        </row>
        <row r="540">
          <cell r="A540">
            <v>0</v>
          </cell>
          <cell r="B540" t="str">
            <v>DORMITORIO GESTANTE INDIV. ( CM 108)</v>
          </cell>
          <cell r="C540">
            <v>0</v>
          </cell>
          <cell r="D540">
            <v>1</v>
          </cell>
          <cell r="E540">
            <v>16.190000000000001</v>
          </cell>
          <cell r="F540">
            <v>0</v>
          </cell>
          <cell r="G540">
            <v>0</v>
          </cell>
          <cell r="H540">
            <v>16.190000000000001</v>
          </cell>
          <cell r="I540">
            <v>0</v>
          </cell>
          <cell r="J540">
            <v>0</v>
          </cell>
        </row>
        <row r="541">
          <cell r="A541">
            <v>0</v>
          </cell>
          <cell r="B541" t="str">
            <v>DORMITORIO GESTANTE ADOLESC. ( CM 109)</v>
          </cell>
          <cell r="C541">
            <v>0</v>
          </cell>
          <cell r="D541">
            <v>1</v>
          </cell>
          <cell r="E541">
            <v>17.809999999999999</v>
          </cell>
          <cell r="F541">
            <v>0</v>
          </cell>
          <cell r="G541">
            <v>0</v>
          </cell>
          <cell r="H541">
            <v>17.809999999999999</v>
          </cell>
          <cell r="I541">
            <v>0</v>
          </cell>
          <cell r="J541">
            <v>0</v>
          </cell>
        </row>
        <row r="542">
          <cell r="A542">
            <v>0</v>
          </cell>
          <cell r="B542">
            <v>0</v>
          </cell>
          <cell r="C542">
            <v>0</v>
          </cell>
          <cell r="D542">
            <v>0</v>
          </cell>
          <cell r="E542">
            <v>0</v>
          </cell>
          <cell r="F542">
            <v>0</v>
          </cell>
          <cell r="G542">
            <v>0</v>
          </cell>
          <cell r="H542">
            <v>0</v>
          </cell>
          <cell r="I542">
            <v>0</v>
          </cell>
          <cell r="J542">
            <v>0</v>
          </cell>
        </row>
        <row r="543">
          <cell r="A543">
            <v>0</v>
          </cell>
          <cell r="B543" t="str">
            <v>JEFATURA DE MANTENIMIENTO ( TM 101)</v>
          </cell>
          <cell r="C543">
            <v>0</v>
          </cell>
          <cell r="D543">
            <v>1</v>
          </cell>
          <cell r="E543">
            <v>15.16</v>
          </cell>
          <cell r="F543">
            <v>0</v>
          </cell>
          <cell r="G543">
            <v>0</v>
          </cell>
          <cell r="H543">
            <v>15.16</v>
          </cell>
          <cell r="I543">
            <v>0</v>
          </cell>
          <cell r="J543">
            <v>0</v>
          </cell>
        </row>
        <row r="544">
          <cell r="A544">
            <v>0</v>
          </cell>
          <cell r="B544">
            <v>0</v>
          </cell>
          <cell r="C544">
            <v>0</v>
          </cell>
          <cell r="D544">
            <v>0</v>
          </cell>
          <cell r="E544">
            <v>0</v>
          </cell>
          <cell r="F544">
            <v>0</v>
          </cell>
          <cell r="G544">
            <v>0</v>
          </cell>
          <cell r="H544">
            <v>0</v>
          </cell>
          <cell r="I544">
            <v>0</v>
          </cell>
          <cell r="J544">
            <v>0</v>
          </cell>
        </row>
        <row r="545">
          <cell r="A545">
            <v>0</v>
          </cell>
          <cell r="B545" t="str">
            <v>TOPICO DE GINECO- OBSTETRICIA ( E 115)</v>
          </cell>
          <cell r="C545">
            <v>0</v>
          </cell>
          <cell r="D545">
            <v>1</v>
          </cell>
          <cell r="E545">
            <v>18.88</v>
          </cell>
          <cell r="F545">
            <v>0</v>
          </cell>
          <cell r="G545">
            <v>0</v>
          </cell>
          <cell r="H545">
            <v>18.88</v>
          </cell>
          <cell r="I545">
            <v>0</v>
          </cell>
          <cell r="J545">
            <v>0</v>
          </cell>
        </row>
        <row r="546">
          <cell r="A546">
            <v>0</v>
          </cell>
          <cell r="B546" t="str">
            <v>SALA DE REHIDRATACION ( E 113)</v>
          </cell>
          <cell r="C546">
            <v>0</v>
          </cell>
          <cell r="D546">
            <v>1</v>
          </cell>
          <cell r="E546">
            <v>16.760000000000002</v>
          </cell>
          <cell r="F546">
            <v>0</v>
          </cell>
          <cell r="G546">
            <v>0</v>
          </cell>
          <cell r="H546">
            <v>16.760000000000002</v>
          </cell>
          <cell r="I546">
            <v>0</v>
          </cell>
          <cell r="J546">
            <v>0</v>
          </cell>
        </row>
        <row r="547">
          <cell r="A547">
            <v>0</v>
          </cell>
          <cell r="B547" t="str">
            <v>TOPICO DE MEDICINA INT. Y PEDIATRIA ( E 112)</v>
          </cell>
          <cell r="C547">
            <v>0</v>
          </cell>
          <cell r="D547">
            <v>1</v>
          </cell>
          <cell r="E547">
            <v>16.760000000000002</v>
          </cell>
          <cell r="F547">
            <v>0</v>
          </cell>
          <cell r="G547">
            <v>0</v>
          </cell>
          <cell r="H547">
            <v>16.760000000000002</v>
          </cell>
          <cell r="I547">
            <v>0</v>
          </cell>
          <cell r="J547">
            <v>0</v>
          </cell>
        </row>
        <row r="548">
          <cell r="A548">
            <v>0</v>
          </cell>
          <cell r="B548" t="str">
            <v>TOPICO DE INYECTABLES Y NEBULIZACION ( E 114)</v>
          </cell>
          <cell r="C548">
            <v>0</v>
          </cell>
          <cell r="D548">
            <v>1</v>
          </cell>
          <cell r="E548">
            <v>17.32</v>
          </cell>
          <cell r="F548">
            <v>0</v>
          </cell>
          <cell r="G548">
            <v>0</v>
          </cell>
          <cell r="H548">
            <v>17.32</v>
          </cell>
          <cell r="I548">
            <v>0</v>
          </cell>
          <cell r="J548">
            <v>0</v>
          </cell>
        </row>
        <row r="549">
          <cell r="A549">
            <v>0</v>
          </cell>
          <cell r="B549" t="str">
            <v>TERAPIA DE MEDIOS FISICOS ( E 111)</v>
          </cell>
          <cell r="C549">
            <v>0</v>
          </cell>
          <cell r="D549">
            <v>1</v>
          </cell>
          <cell r="E549">
            <v>8.9</v>
          </cell>
          <cell r="F549">
            <v>0</v>
          </cell>
          <cell r="G549">
            <v>0</v>
          </cell>
          <cell r="H549">
            <v>8.9</v>
          </cell>
          <cell r="I549">
            <v>0</v>
          </cell>
          <cell r="J549">
            <v>0</v>
          </cell>
        </row>
        <row r="550">
          <cell r="A550">
            <v>0</v>
          </cell>
          <cell r="B550" t="str">
            <v xml:space="preserve">TRIAJE ( E 106 ) </v>
          </cell>
          <cell r="C550">
            <v>0</v>
          </cell>
          <cell r="D550">
            <v>1</v>
          </cell>
          <cell r="E550">
            <v>11.34</v>
          </cell>
          <cell r="F550">
            <v>0</v>
          </cell>
          <cell r="G550">
            <v>0</v>
          </cell>
          <cell r="H550">
            <v>11.34</v>
          </cell>
          <cell r="I550">
            <v>0</v>
          </cell>
          <cell r="J550">
            <v>0</v>
          </cell>
        </row>
        <row r="551">
          <cell r="A551">
            <v>0</v>
          </cell>
          <cell r="B551" t="str">
            <v>ALMACEN DE MEDICAMENTOS MAT. E INSUMOS ( E 123)</v>
          </cell>
          <cell r="C551">
            <v>0</v>
          </cell>
          <cell r="D551">
            <v>1</v>
          </cell>
          <cell r="E551">
            <v>14.22</v>
          </cell>
          <cell r="F551">
            <v>0</v>
          </cell>
          <cell r="G551">
            <v>0</v>
          </cell>
          <cell r="H551">
            <v>14.22</v>
          </cell>
          <cell r="I551">
            <v>0</v>
          </cell>
          <cell r="J551">
            <v>0</v>
          </cell>
        </row>
        <row r="552">
          <cell r="A552">
            <v>0</v>
          </cell>
          <cell r="B552" t="str">
            <v>ALMACEN DE EQUIPO E INSTRUMENTAL ( E 124 )</v>
          </cell>
          <cell r="C552">
            <v>0</v>
          </cell>
          <cell r="D552">
            <v>1</v>
          </cell>
          <cell r="E552">
            <v>14.34</v>
          </cell>
          <cell r="F552">
            <v>0</v>
          </cell>
          <cell r="G552">
            <v>0</v>
          </cell>
          <cell r="H552">
            <v>14.34</v>
          </cell>
          <cell r="I552">
            <v>0</v>
          </cell>
          <cell r="J552">
            <v>0</v>
          </cell>
        </row>
        <row r="553">
          <cell r="A553">
            <v>0</v>
          </cell>
          <cell r="B553" t="str">
            <v>DISPENSACION DE MEDICAMENTOS EN EMERGENCIA ( FA 113)</v>
          </cell>
          <cell r="C553">
            <v>0</v>
          </cell>
          <cell r="D553">
            <v>1</v>
          </cell>
          <cell r="E553">
            <v>22.56</v>
          </cell>
          <cell r="F553">
            <v>0</v>
          </cell>
          <cell r="G553">
            <v>0</v>
          </cell>
          <cell r="H553">
            <v>22.56</v>
          </cell>
          <cell r="I553">
            <v>0</v>
          </cell>
          <cell r="J553">
            <v>0</v>
          </cell>
        </row>
        <row r="554">
          <cell r="A554">
            <v>0</v>
          </cell>
          <cell r="B554">
            <v>0</v>
          </cell>
          <cell r="C554">
            <v>0</v>
          </cell>
          <cell r="D554">
            <v>0</v>
          </cell>
          <cell r="E554">
            <v>0</v>
          </cell>
          <cell r="F554">
            <v>0</v>
          </cell>
          <cell r="G554">
            <v>0</v>
          </cell>
          <cell r="H554">
            <v>0</v>
          </cell>
          <cell r="I554">
            <v>0</v>
          </cell>
          <cell r="J554">
            <v>0</v>
          </cell>
        </row>
        <row r="555">
          <cell r="A555">
            <v>0</v>
          </cell>
          <cell r="B555" t="str">
            <v>ALMACEN DE EQUIPOS Y MATERIALES ( REH - 117)</v>
          </cell>
          <cell r="C555">
            <v>0</v>
          </cell>
          <cell r="D555">
            <v>1</v>
          </cell>
          <cell r="E555">
            <v>13.06</v>
          </cell>
          <cell r="F555">
            <v>0</v>
          </cell>
          <cell r="G555">
            <v>0</v>
          </cell>
          <cell r="H555">
            <v>13.06</v>
          </cell>
          <cell r="I555">
            <v>0</v>
          </cell>
          <cell r="J555">
            <v>0</v>
          </cell>
        </row>
        <row r="556">
          <cell r="A556">
            <v>0</v>
          </cell>
          <cell r="B556" t="str">
            <v>ALMACEN DE EQUIPOS ( DI 101)</v>
          </cell>
          <cell r="C556">
            <v>0</v>
          </cell>
          <cell r="D556">
            <v>1</v>
          </cell>
          <cell r="E556">
            <v>10.65</v>
          </cell>
          <cell r="F556">
            <v>0</v>
          </cell>
          <cell r="G556">
            <v>0</v>
          </cell>
          <cell r="H556">
            <v>10.65</v>
          </cell>
          <cell r="I556">
            <v>0</v>
          </cell>
          <cell r="J556">
            <v>0</v>
          </cell>
        </row>
        <row r="557">
          <cell r="A557">
            <v>0</v>
          </cell>
          <cell r="B557" t="str">
            <v>ARCHIVO PARA ALMACENAMIENTO DE INFORMACION ( DI 104)</v>
          </cell>
          <cell r="C557">
            <v>0</v>
          </cell>
          <cell r="D557">
            <v>1</v>
          </cell>
          <cell r="E557">
            <v>12.21</v>
          </cell>
          <cell r="F557">
            <v>0</v>
          </cell>
          <cell r="G557">
            <v>0</v>
          </cell>
          <cell r="H557">
            <v>12.21</v>
          </cell>
          <cell r="I557">
            <v>0</v>
          </cell>
          <cell r="J557">
            <v>0</v>
          </cell>
        </row>
        <row r="558">
          <cell r="A558">
            <v>0</v>
          </cell>
          <cell r="B558" t="str">
            <v>SALA DE IMPRESIÓN  ( DI 113)</v>
          </cell>
          <cell r="C558">
            <v>0</v>
          </cell>
          <cell r="D558">
            <v>1</v>
          </cell>
          <cell r="E558">
            <v>11.58</v>
          </cell>
          <cell r="F558">
            <v>0</v>
          </cell>
          <cell r="G558">
            <v>0</v>
          </cell>
          <cell r="H558">
            <v>11.58</v>
          </cell>
          <cell r="I558">
            <v>0</v>
          </cell>
          <cell r="J558">
            <v>0</v>
          </cell>
        </row>
        <row r="559">
          <cell r="A559">
            <v>0</v>
          </cell>
          <cell r="B559" t="str">
            <v>SALA DE ECOGRAFIA GENERAL ( DI 105)</v>
          </cell>
          <cell r="C559">
            <v>0</v>
          </cell>
          <cell r="D559">
            <v>1</v>
          </cell>
          <cell r="E559">
            <v>15.85</v>
          </cell>
          <cell r="F559">
            <v>0</v>
          </cell>
          <cell r="G559">
            <v>0</v>
          </cell>
          <cell r="H559">
            <v>15.85</v>
          </cell>
          <cell r="I559">
            <v>0</v>
          </cell>
          <cell r="J559">
            <v>0</v>
          </cell>
        </row>
        <row r="560">
          <cell r="A560">
            <v>0</v>
          </cell>
          <cell r="B560" t="str">
            <v>VESTIDOR ( DI 105A)</v>
          </cell>
          <cell r="C560">
            <v>0</v>
          </cell>
          <cell r="D560">
            <v>1</v>
          </cell>
          <cell r="E560">
            <v>6.1</v>
          </cell>
          <cell r="F560">
            <v>0</v>
          </cell>
          <cell r="G560">
            <v>0</v>
          </cell>
          <cell r="H560">
            <v>6.1</v>
          </cell>
          <cell r="I560">
            <v>0</v>
          </cell>
          <cell r="J560">
            <v>0</v>
          </cell>
        </row>
        <row r="561">
          <cell r="A561">
            <v>0</v>
          </cell>
          <cell r="B561" t="str">
            <v>ALMACEN DE INSUMOS ( PC 113)</v>
          </cell>
          <cell r="C561">
            <v>0</v>
          </cell>
          <cell r="D561">
            <v>1</v>
          </cell>
          <cell r="E561">
            <v>9.75</v>
          </cell>
          <cell r="F561">
            <v>0</v>
          </cell>
          <cell r="G561">
            <v>0</v>
          </cell>
          <cell r="H561">
            <v>9.75</v>
          </cell>
          <cell r="I561">
            <v>0</v>
          </cell>
          <cell r="J561">
            <v>0</v>
          </cell>
        </row>
        <row r="562">
          <cell r="A562">
            <v>0</v>
          </cell>
          <cell r="B562">
            <v>0</v>
          </cell>
          <cell r="C562">
            <v>0</v>
          </cell>
          <cell r="D562">
            <v>0</v>
          </cell>
          <cell r="E562">
            <v>0</v>
          </cell>
          <cell r="F562">
            <v>0</v>
          </cell>
          <cell r="G562">
            <v>0</v>
          </cell>
          <cell r="H562">
            <v>0</v>
          </cell>
          <cell r="I562">
            <v>0</v>
          </cell>
          <cell r="J562">
            <v>0</v>
          </cell>
        </row>
        <row r="563">
          <cell r="A563">
            <v>0</v>
          </cell>
          <cell r="B563" t="str">
            <v>R.UNID. SAN Y HERM./R. SOL. TRANS,. DESP. SYH ( HEM 101)</v>
          </cell>
          <cell r="C563">
            <v>0</v>
          </cell>
          <cell r="D563">
            <v>1</v>
          </cell>
          <cell r="E563">
            <v>13.05</v>
          </cell>
          <cell r="F563">
            <v>0</v>
          </cell>
          <cell r="G563">
            <v>0</v>
          </cell>
          <cell r="H563">
            <v>13.05</v>
          </cell>
          <cell r="I563">
            <v>0</v>
          </cell>
          <cell r="J563">
            <v>0</v>
          </cell>
        </row>
        <row r="564">
          <cell r="A564">
            <v>0</v>
          </cell>
          <cell r="B564" t="str">
            <v>ALMACEN DE MATERIALES ( HEM 104)</v>
          </cell>
          <cell r="C564">
            <v>0</v>
          </cell>
          <cell r="D564">
            <v>1</v>
          </cell>
          <cell r="E564">
            <v>13.67</v>
          </cell>
          <cell r="F564">
            <v>0</v>
          </cell>
          <cell r="G564">
            <v>0</v>
          </cell>
          <cell r="H564">
            <v>13.67</v>
          </cell>
          <cell r="I564">
            <v>0</v>
          </cell>
          <cell r="J564">
            <v>0</v>
          </cell>
        </row>
        <row r="565">
          <cell r="A565">
            <v>0</v>
          </cell>
          <cell r="B565" t="str">
            <v>TOMA DE MUESTRAS ( PC 107)</v>
          </cell>
          <cell r="C565">
            <v>0</v>
          </cell>
          <cell r="D565">
            <v>1</v>
          </cell>
          <cell r="E565">
            <v>15.17</v>
          </cell>
          <cell r="F565">
            <v>0</v>
          </cell>
          <cell r="G565">
            <v>0</v>
          </cell>
          <cell r="H565">
            <v>15.17</v>
          </cell>
          <cell r="I565">
            <v>0</v>
          </cell>
          <cell r="J565">
            <v>0</v>
          </cell>
        </row>
        <row r="566">
          <cell r="A566">
            <v>0</v>
          </cell>
          <cell r="B566" t="str">
            <v>DISPENSACION DE MEDICAMENTOS EN COLSULTA EXTERNA ( FA 102)</v>
          </cell>
          <cell r="C566">
            <v>0</v>
          </cell>
          <cell r="D566">
            <v>1</v>
          </cell>
          <cell r="E566">
            <v>24.75</v>
          </cell>
          <cell r="F566">
            <v>0</v>
          </cell>
          <cell r="G566">
            <v>0</v>
          </cell>
          <cell r="H566">
            <v>24.75</v>
          </cell>
          <cell r="I566">
            <v>0</v>
          </cell>
          <cell r="J566">
            <v>0</v>
          </cell>
        </row>
        <row r="567">
          <cell r="A567">
            <v>0</v>
          </cell>
          <cell r="B567" t="str">
            <v>ALMACEN ESPECIALIZADO DE PROD. FARMACEUTICOS ( FA 107)</v>
          </cell>
          <cell r="C567">
            <v>0</v>
          </cell>
          <cell r="D567">
            <v>1</v>
          </cell>
          <cell r="E567">
            <v>29.05</v>
          </cell>
          <cell r="F567">
            <v>0</v>
          </cell>
          <cell r="G567">
            <v>0</v>
          </cell>
          <cell r="H567">
            <v>29.05</v>
          </cell>
          <cell r="I567">
            <v>0</v>
          </cell>
          <cell r="J567">
            <v>0</v>
          </cell>
        </row>
        <row r="568">
          <cell r="A568">
            <v>0</v>
          </cell>
          <cell r="B568" t="str">
            <v>DEPOSITO ( SUM 102 , 102a)</v>
          </cell>
          <cell r="C568">
            <v>0</v>
          </cell>
          <cell r="D568">
            <v>1</v>
          </cell>
          <cell r="E568">
            <v>13.31</v>
          </cell>
          <cell r="F568">
            <v>0</v>
          </cell>
          <cell r="G568">
            <v>0</v>
          </cell>
          <cell r="H568">
            <v>13.31</v>
          </cell>
          <cell r="I568">
            <v>0</v>
          </cell>
          <cell r="J568">
            <v>0</v>
          </cell>
        </row>
        <row r="569">
          <cell r="A569">
            <v>0</v>
          </cell>
          <cell r="B569">
            <v>0</v>
          </cell>
          <cell r="C569">
            <v>0</v>
          </cell>
          <cell r="D569">
            <v>0</v>
          </cell>
          <cell r="E569">
            <v>0</v>
          </cell>
          <cell r="F569">
            <v>0</v>
          </cell>
          <cell r="G569">
            <v>0</v>
          </cell>
          <cell r="H569">
            <v>0</v>
          </cell>
          <cell r="I569">
            <v>0</v>
          </cell>
          <cell r="J569">
            <v>0</v>
          </cell>
        </row>
        <row r="570">
          <cell r="A570">
            <v>0</v>
          </cell>
          <cell r="B570" t="str">
            <v>TOMA DE MUESTRAS ( CE 150)</v>
          </cell>
          <cell r="C570">
            <v>0</v>
          </cell>
          <cell r="D570">
            <v>1</v>
          </cell>
          <cell r="E570">
            <v>6.25</v>
          </cell>
          <cell r="F570">
            <v>0</v>
          </cell>
          <cell r="G570">
            <v>0</v>
          </cell>
          <cell r="H570">
            <v>6.25</v>
          </cell>
          <cell r="I570">
            <v>0</v>
          </cell>
          <cell r="J570">
            <v>0</v>
          </cell>
        </row>
        <row r="571">
          <cell r="A571">
            <v>0</v>
          </cell>
          <cell r="B571" t="str">
            <v xml:space="preserve"> ALMACEN DE PROCESAMIENTO DE MUESTRAS ( CE 149)</v>
          </cell>
          <cell r="C571">
            <v>0</v>
          </cell>
          <cell r="D571">
            <v>1</v>
          </cell>
          <cell r="E571">
            <v>10.65</v>
          </cell>
          <cell r="F571">
            <v>0</v>
          </cell>
          <cell r="G571">
            <v>0</v>
          </cell>
          <cell r="H571">
            <v>10.65</v>
          </cell>
          <cell r="I571">
            <v>0</v>
          </cell>
          <cell r="J571">
            <v>0</v>
          </cell>
        </row>
        <row r="572">
          <cell r="A572">
            <v>0</v>
          </cell>
          <cell r="B572">
            <v>0</v>
          </cell>
          <cell r="C572">
            <v>0</v>
          </cell>
          <cell r="D572">
            <v>0</v>
          </cell>
          <cell r="E572">
            <v>0</v>
          </cell>
          <cell r="F572">
            <v>0</v>
          </cell>
          <cell r="G572">
            <v>0</v>
          </cell>
          <cell r="H572">
            <v>0</v>
          </cell>
          <cell r="I572">
            <v>0</v>
          </cell>
          <cell r="J572">
            <v>0</v>
          </cell>
        </row>
        <row r="573">
          <cell r="A573">
            <v>0</v>
          </cell>
          <cell r="B573" t="str">
            <v>GATIRA VIGILANCIA 4</v>
          </cell>
          <cell r="C573">
            <v>0</v>
          </cell>
          <cell r="D573">
            <v>1</v>
          </cell>
          <cell r="E573">
            <v>6.82</v>
          </cell>
          <cell r="F573">
            <v>0</v>
          </cell>
          <cell r="G573">
            <v>0</v>
          </cell>
          <cell r="H573">
            <v>6.82</v>
          </cell>
          <cell r="I573">
            <v>0</v>
          </cell>
          <cell r="J573">
            <v>0</v>
          </cell>
        </row>
        <row r="574">
          <cell r="A574">
            <v>0</v>
          </cell>
          <cell r="B574" t="str">
            <v>GARITA DE VIGILANCIA 1 ( GA- 101)</v>
          </cell>
          <cell r="C574">
            <v>0</v>
          </cell>
          <cell r="D574">
            <v>1</v>
          </cell>
          <cell r="E574">
            <v>6.25</v>
          </cell>
          <cell r="F574">
            <v>0</v>
          </cell>
          <cell r="G574">
            <v>0</v>
          </cell>
          <cell r="H574">
            <v>6.25</v>
          </cell>
          <cell r="I574">
            <v>0</v>
          </cell>
          <cell r="J574">
            <v>0</v>
          </cell>
        </row>
        <row r="575">
          <cell r="A575">
            <v>0</v>
          </cell>
          <cell r="B575" t="str">
            <v>ESTAR DE CHOFERES ( T 103)</v>
          </cell>
          <cell r="C575">
            <v>0</v>
          </cell>
          <cell r="D575">
            <v>1</v>
          </cell>
          <cell r="E575">
            <v>14.5</v>
          </cell>
          <cell r="F575">
            <v>0</v>
          </cell>
          <cell r="G575">
            <v>0</v>
          </cell>
          <cell r="H575">
            <v>14.5</v>
          </cell>
          <cell r="I575">
            <v>0</v>
          </cell>
          <cell r="J575">
            <v>0</v>
          </cell>
        </row>
        <row r="576">
          <cell r="A576">
            <v>0</v>
          </cell>
          <cell r="B576" t="str">
            <v>POLICIA NACIONAL ( E - 128)</v>
          </cell>
          <cell r="C576">
            <v>0</v>
          </cell>
          <cell r="D576">
            <v>1</v>
          </cell>
          <cell r="E576">
            <v>13.6</v>
          </cell>
          <cell r="F576">
            <v>0</v>
          </cell>
          <cell r="G576">
            <v>0</v>
          </cell>
          <cell r="H576">
            <v>13.6</v>
          </cell>
          <cell r="I576">
            <v>0</v>
          </cell>
          <cell r="J576">
            <v>0</v>
          </cell>
        </row>
        <row r="577">
          <cell r="A577">
            <v>0</v>
          </cell>
          <cell r="B577" t="str">
            <v>GARITA VIGILANCIA 2 ( GA - 103)</v>
          </cell>
          <cell r="C577">
            <v>0</v>
          </cell>
          <cell r="D577">
            <v>1</v>
          </cell>
          <cell r="E577">
            <v>6.25</v>
          </cell>
          <cell r="F577">
            <v>0</v>
          </cell>
          <cell r="G577">
            <v>0</v>
          </cell>
          <cell r="H577">
            <v>6.25</v>
          </cell>
          <cell r="I577">
            <v>0</v>
          </cell>
          <cell r="J577">
            <v>0</v>
          </cell>
        </row>
        <row r="578">
          <cell r="A578">
            <v>0</v>
          </cell>
          <cell r="B578" t="str">
            <v>ALMACEN DE EQUIPOS Y MATER. PARA DESASTRES ( E - 121)</v>
          </cell>
          <cell r="C578">
            <v>0</v>
          </cell>
          <cell r="D578">
            <v>1</v>
          </cell>
          <cell r="E578">
            <v>18.100000000000001</v>
          </cell>
          <cell r="F578">
            <v>0</v>
          </cell>
          <cell r="G578">
            <v>0</v>
          </cell>
          <cell r="H578">
            <v>18.100000000000001</v>
          </cell>
          <cell r="I578">
            <v>0</v>
          </cell>
          <cell r="J578">
            <v>0</v>
          </cell>
        </row>
        <row r="579">
          <cell r="A579">
            <v>0</v>
          </cell>
          <cell r="B579" t="str">
            <v>GARITA VIGILANCIA 3 ( GA - 105)</v>
          </cell>
          <cell r="C579">
            <v>0</v>
          </cell>
          <cell r="D579">
            <v>1</v>
          </cell>
          <cell r="E579">
            <v>6.66</v>
          </cell>
          <cell r="F579">
            <v>0</v>
          </cell>
          <cell r="G579">
            <v>0</v>
          </cell>
          <cell r="H579">
            <v>6.66</v>
          </cell>
          <cell r="I579">
            <v>0</v>
          </cell>
          <cell r="J579">
            <v>0</v>
          </cell>
        </row>
        <row r="580">
          <cell r="A580">
            <v>0</v>
          </cell>
          <cell r="B580">
            <v>0</v>
          </cell>
          <cell r="C580">
            <v>0</v>
          </cell>
          <cell r="D580">
            <v>0</v>
          </cell>
          <cell r="E580">
            <v>0</v>
          </cell>
          <cell r="F580">
            <v>0</v>
          </cell>
          <cell r="G580">
            <v>0</v>
          </cell>
          <cell r="H580">
            <v>0</v>
          </cell>
          <cell r="I580">
            <v>0</v>
          </cell>
          <cell r="J580">
            <v>0</v>
          </cell>
        </row>
        <row r="581">
          <cell r="A581">
            <v>0</v>
          </cell>
          <cell r="B581">
            <v>0</v>
          </cell>
          <cell r="C581">
            <v>0</v>
          </cell>
          <cell r="D581">
            <v>0</v>
          </cell>
          <cell r="E581">
            <v>0</v>
          </cell>
          <cell r="F581">
            <v>0</v>
          </cell>
          <cell r="G581">
            <v>0</v>
          </cell>
          <cell r="H581">
            <v>0</v>
          </cell>
          <cell r="I581">
            <v>0</v>
          </cell>
          <cell r="J581">
            <v>0</v>
          </cell>
        </row>
        <row r="582">
          <cell r="A582">
            <v>0</v>
          </cell>
          <cell r="B582">
            <v>0</v>
          </cell>
          <cell r="C582">
            <v>0</v>
          </cell>
          <cell r="D582">
            <v>0</v>
          </cell>
          <cell r="E582">
            <v>0</v>
          </cell>
          <cell r="F582">
            <v>0</v>
          </cell>
          <cell r="G582">
            <v>0</v>
          </cell>
          <cell r="H582">
            <v>0</v>
          </cell>
          <cell r="I582">
            <v>0</v>
          </cell>
          <cell r="J582">
            <v>0</v>
          </cell>
        </row>
        <row r="583">
          <cell r="A583" t="str">
            <v>01.05.02.03</v>
          </cell>
          <cell r="B583" t="str">
            <v xml:space="preserve">      CONTRAZOCALO DE CEMENTO
</v>
          </cell>
          <cell r="C583">
            <v>0</v>
          </cell>
          <cell r="D583">
            <v>0</v>
          </cell>
          <cell r="E583">
            <v>0</v>
          </cell>
          <cell r="F583">
            <v>0</v>
          </cell>
          <cell r="G583">
            <v>0</v>
          </cell>
          <cell r="H583">
            <v>0</v>
          </cell>
          <cell r="I583">
            <v>0</v>
          </cell>
          <cell r="J583">
            <v>0</v>
          </cell>
        </row>
        <row r="584">
          <cell r="A584" t="str">
            <v>ITEM</v>
          </cell>
          <cell r="B584" t="str">
            <v>DESCRIPCION</v>
          </cell>
          <cell r="C584" t="str">
            <v>TIPO</v>
          </cell>
          <cell r="D584" t="str">
            <v>Cantid.</v>
          </cell>
          <cell r="E584" t="str">
            <v xml:space="preserve">LARGO </v>
          </cell>
          <cell r="F584" t="str">
            <v>ALTO</v>
          </cell>
          <cell r="G584" t="str">
            <v>ANCHO</v>
          </cell>
          <cell r="H584" t="str">
            <v>PARCIAL</v>
          </cell>
          <cell r="I584" t="str">
            <v>TOTAL</v>
          </cell>
          <cell r="J584" t="str">
            <v>UND</v>
          </cell>
        </row>
        <row r="585">
          <cell r="A585" t="str">
            <v>01.05.02.03.01</v>
          </cell>
          <cell r="B585" t="str">
            <v xml:space="preserve">            CONTRAZOCALO DE CEMENTO SEMIPULIDO H=0.30m.</v>
          </cell>
          <cell r="C585">
            <v>0</v>
          </cell>
          <cell r="D585">
            <v>0</v>
          </cell>
          <cell r="E585">
            <v>0</v>
          </cell>
          <cell r="F585">
            <v>0</v>
          </cell>
          <cell r="G585">
            <v>0</v>
          </cell>
          <cell r="H585">
            <v>0</v>
          </cell>
          <cell r="I585">
            <v>19.86</v>
          </cell>
          <cell r="J585" t="str">
            <v>m</v>
          </cell>
        </row>
        <row r="586">
          <cell r="A586">
            <v>0</v>
          </cell>
          <cell r="B586">
            <v>0</v>
          </cell>
          <cell r="C586">
            <v>0</v>
          </cell>
          <cell r="D586">
            <v>0</v>
          </cell>
          <cell r="E586">
            <v>0</v>
          </cell>
          <cell r="F586">
            <v>0</v>
          </cell>
          <cell r="G586">
            <v>0</v>
          </cell>
          <cell r="H586">
            <v>0</v>
          </cell>
          <cell r="I586">
            <v>0</v>
          </cell>
          <cell r="J586">
            <v>0</v>
          </cell>
        </row>
        <row r="587">
          <cell r="A587">
            <v>0</v>
          </cell>
          <cell r="B587" t="str">
            <v>PRIMER NIVEL</v>
          </cell>
          <cell r="C587">
            <v>0</v>
          </cell>
          <cell r="D587">
            <v>0</v>
          </cell>
          <cell r="E587">
            <v>0</v>
          </cell>
          <cell r="F587">
            <v>0</v>
          </cell>
          <cell r="G587">
            <v>0</v>
          </cell>
          <cell r="H587">
            <v>0</v>
          </cell>
          <cell r="I587">
            <v>0</v>
          </cell>
          <cell r="J587">
            <v>0</v>
          </cell>
        </row>
        <row r="588">
          <cell r="A588">
            <v>0</v>
          </cell>
          <cell r="B588" t="str">
            <v>AREA DE CAMILLA SILLA DE RUEDAS ( E 108)</v>
          </cell>
          <cell r="C588">
            <v>0</v>
          </cell>
          <cell r="D588">
            <v>1</v>
          </cell>
          <cell r="E588">
            <v>10.16</v>
          </cell>
          <cell r="F588">
            <v>0</v>
          </cell>
          <cell r="G588">
            <v>0</v>
          </cell>
          <cell r="H588">
            <v>10.16</v>
          </cell>
          <cell r="I588">
            <v>0</v>
          </cell>
          <cell r="J588">
            <v>0</v>
          </cell>
        </row>
        <row r="589">
          <cell r="A589">
            <v>0</v>
          </cell>
          <cell r="B589" t="str">
            <v>EST. DE CAM. Y SILLA DE RUEDAS ( REH - 102)</v>
          </cell>
          <cell r="C589">
            <v>0</v>
          </cell>
          <cell r="D589">
            <v>1</v>
          </cell>
          <cell r="E589">
            <v>9.6999999999999993</v>
          </cell>
          <cell r="F589">
            <v>0</v>
          </cell>
          <cell r="G589">
            <v>0</v>
          </cell>
          <cell r="H589">
            <v>9.6999999999999993</v>
          </cell>
          <cell r="I589">
            <v>0</v>
          </cell>
          <cell r="J589">
            <v>0</v>
          </cell>
        </row>
        <row r="590">
          <cell r="A590">
            <v>0</v>
          </cell>
          <cell r="B590">
            <v>0</v>
          </cell>
          <cell r="C590">
            <v>0</v>
          </cell>
          <cell r="D590">
            <v>0</v>
          </cell>
          <cell r="E590">
            <v>0</v>
          </cell>
          <cell r="F590">
            <v>0</v>
          </cell>
          <cell r="G590">
            <v>0</v>
          </cell>
          <cell r="H590">
            <v>0</v>
          </cell>
          <cell r="I590">
            <v>0</v>
          </cell>
          <cell r="J590">
            <v>0</v>
          </cell>
        </row>
        <row r="591">
          <cell r="A591">
            <v>0</v>
          </cell>
          <cell r="B591">
            <v>0</v>
          </cell>
          <cell r="C591">
            <v>0</v>
          </cell>
          <cell r="D591">
            <v>0</v>
          </cell>
          <cell r="E591">
            <v>0</v>
          </cell>
          <cell r="F591">
            <v>0</v>
          </cell>
          <cell r="G591">
            <v>0</v>
          </cell>
          <cell r="H591">
            <v>0</v>
          </cell>
          <cell r="I591">
            <v>0</v>
          </cell>
          <cell r="J591">
            <v>0</v>
          </cell>
        </row>
        <row r="592">
          <cell r="A592" t="str">
            <v>ITEM</v>
          </cell>
          <cell r="B592" t="str">
            <v>DESCRIPCION</v>
          </cell>
          <cell r="C592" t="str">
            <v>TIPO</v>
          </cell>
          <cell r="D592" t="str">
            <v>Cantid.</v>
          </cell>
          <cell r="E592" t="str">
            <v xml:space="preserve">LARGO </v>
          </cell>
          <cell r="F592" t="str">
            <v>ALTO</v>
          </cell>
          <cell r="G592" t="str">
            <v>ANCHO</v>
          </cell>
          <cell r="H592" t="str">
            <v>PARCIAL</v>
          </cell>
          <cell r="I592" t="str">
            <v>TOTAL</v>
          </cell>
          <cell r="J592" t="str">
            <v>UND</v>
          </cell>
        </row>
        <row r="593">
          <cell r="A593" t="str">
            <v>01.05.02.03.02</v>
          </cell>
          <cell r="B593" t="str">
            <v xml:space="preserve">            CONTRAZOCALO DE CEMENTO PULIDO H=0.10m</v>
          </cell>
          <cell r="C593">
            <v>0</v>
          </cell>
          <cell r="D593">
            <v>0</v>
          </cell>
          <cell r="E593">
            <v>0</v>
          </cell>
          <cell r="F593">
            <v>0</v>
          </cell>
          <cell r="G593">
            <v>0</v>
          </cell>
          <cell r="H593">
            <v>0</v>
          </cell>
          <cell r="I593">
            <v>232.97</v>
          </cell>
          <cell r="J593" t="str">
            <v>m</v>
          </cell>
        </row>
        <row r="594">
          <cell r="A594">
            <v>0</v>
          </cell>
          <cell r="B594">
            <v>0</v>
          </cell>
          <cell r="C594">
            <v>0</v>
          </cell>
          <cell r="D594">
            <v>0</v>
          </cell>
          <cell r="E594">
            <v>0</v>
          </cell>
          <cell r="F594">
            <v>0</v>
          </cell>
          <cell r="G594">
            <v>0</v>
          </cell>
          <cell r="H594">
            <v>0</v>
          </cell>
          <cell r="I594">
            <v>0</v>
          </cell>
          <cell r="J594">
            <v>0</v>
          </cell>
        </row>
        <row r="595">
          <cell r="A595">
            <v>0</v>
          </cell>
          <cell r="B595" t="str">
            <v>TABLEROS</v>
          </cell>
          <cell r="C595">
            <v>0</v>
          </cell>
          <cell r="D595">
            <v>1</v>
          </cell>
          <cell r="E595">
            <v>95.53</v>
          </cell>
          <cell r="F595">
            <v>0</v>
          </cell>
          <cell r="G595">
            <v>0</v>
          </cell>
          <cell r="H595">
            <v>95.53</v>
          </cell>
          <cell r="I595">
            <v>0</v>
          </cell>
          <cell r="J595">
            <v>0</v>
          </cell>
        </row>
        <row r="596">
          <cell r="A596">
            <v>0</v>
          </cell>
          <cell r="B596" t="str">
            <v>AC-21</v>
          </cell>
          <cell r="C596">
            <v>0</v>
          </cell>
          <cell r="D596">
            <v>1</v>
          </cell>
          <cell r="E596">
            <v>118.25</v>
          </cell>
          <cell r="F596">
            <v>0</v>
          </cell>
          <cell r="G596">
            <v>0</v>
          </cell>
          <cell r="H596">
            <v>118.25</v>
          </cell>
          <cell r="I596">
            <v>0</v>
          </cell>
          <cell r="J596">
            <v>0</v>
          </cell>
        </row>
        <row r="597">
          <cell r="A597">
            <v>0</v>
          </cell>
          <cell r="B597" t="str">
            <v>LAVANDERIA ( CM - 103)</v>
          </cell>
          <cell r="C597">
            <v>0</v>
          </cell>
          <cell r="D597">
            <v>1</v>
          </cell>
          <cell r="E597">
            <v>10.85</v>
          </cell>
          <cell r="F597">
            <v>0</v>
          </cell>
          <cell r="G597">
            <v>0</v>
          </cell>
          <cell r="H597">
            <v>10.85</v>
          </cell>
          <cell r="I597">
            <v>0</v>
          </cell>
          <cell r="J597">
            <v>0</v>
          </cell>
        </row>
        <row r="598">
          <cell r="A598">
            <v>0</v>
          </cell>
          <cell r="B598" t="str">
            <v>PATIO ( DI 118)</v>
          </cell>
          <cell r="C598">
            <v>0</v>
          </cell>
          <cell r="D598">
            <v>1</v>
          </cell>
          <cell r="E598">
            <v>8.34</v>
          </cell>
          <cell r="F598">
            <v>0</v>
          </cell>
          <cell r="G598">
            <v>0</v>
          </cell>
          <cell r="H598">
            <v>8.34</v>
          </cell>
          <cell r="I598">
            <v>0</v>
          </cell>
          <cell r="J598">
            <v>0</v>
          </cell>
        </row>
        <row r="599">
          <cell r="A599">
            <v>0</v>
          </cell>
          <cell r="B599">
            <v>0</v>
          </cell>
          <cell r="C599">
            <v>0</v>
          </cell>
          <cell r="D599">
            <v>0</v>
          </cell>
          <cell r="E599">
            <v>0</v>
          </cell>
          <cell r="F599">
            <v>0</v>
          </cell>
          <cell r="G599">
            <v>0</v>
          </cell>
          <cell r="H599">
            <v>0</v>
          </cell>
          <cell r="I599">
            <v>0</v>
          </cell>
          <cell r="J599">
            <v>0</v>
          </cell>
        </row>
        <row r="600">
          <cell r="A600">
            <v>0</v>
          </cell>
          <cell r="B600">
            <v>0</v>
          </cell>
          <cell r="C600">
            <v>0</v>
          </cell>
          <cell r="D600">
            <v>0</v>
          </cell>
          <cell r="E600">
            <v>0</v>
          </cell>
          <cell r="F600">
            <v>0</v>
          </cell>
          <cell r="G600">
            <v>0</v>
          </cell>
          <cell r="H600">
            <v>0</v>
          </cell>
          <cell r="I600">
            <v>0</v>
          </cell>
          <cell r="J600">
            <v>0</v>
          </cell>
        </row>
        <row r="601">
          <cell r="A601" t="str">
            <v>ITEM</v>
          </cell>
          <cell r="B601" t="str">
            <v>DESCRIPCION</v>
          </cell>
          <cell r="C601" t="str">
            <v>TIPO</v>
          </cell>
          <cell r="D601" t="str">
            <v>Cantid.</v>
          </cell>
          <cell r="E601" t="str">
            <v xml:space="preserve">LARGO </v>
          </cell>
          <cell r="F601" t="str">
            <v>ALTO</v>
          </cell>
          <cell r="G601" t="str">
            <v>ANCHO</v>
          </cell>
          <cell r="H601" t="str">
            <v>PARCIAL</v>
          </cell>
          <cell r="I601" t="str">
            <v>TOTAL</v>
          </cell>
          <cell r="J601" t="str">
            <v>UND</v>
          </cell>
        </row>
        <row r="602">
          <cell r="A602" t="str">
            <v>01.05.02.03.03</v>
          </cell>
          <cell r="B602" t="str">
            <v xml:space="preserve">            CONTRAZOCALO DE CEMENTO PULIDO + ENDURECEDOR, H= 0.20 M</v>
          </cell>
          <cell r="C602">
            <v>0</v>
          </cell>
          <cell r="D602">
            <v>0</v>
          </cell>
          <cell r="E602">
            <v>0</v>
          </cell>
          <cell r="F602">
            <v>0</v>
          </cell>
          <cell r="G602">
            <v>0</v>
          </cell>
          <cell r="H602">
            <v>0</v>
          </cell>
          <cell r="I602">
            <v>436.19000000000005</v>
          </cell>
          <cell r="J602" t="str">
            <v>m</v>
          </cell>
        </row>
        <row r="603">
          <cell r="A603">
            <v>0</v>
          </cell>
          <cell r="B603">
            <v>0</v>
          </cell>
          <cell r="C603">
            <v>0</v>
          </cell>
          <cell r="D603">
            <v>0</v>
          </cell>
          <cell r="E603">
            <v>0</v>
          </cell>
          <cell r="F603">
            <v>0</v>
          </cell>
          <cell r="G603">
            <v>0</v>
          </cell>
          <cell r="H603">
            <v>0</v>
          </cell>
          <cell r="I603">
            <v>0</v>
          </cell>
          <cell r="J603">
            <v>0</v>
          </cell>
        </row>
        <row r="604">
          <cell r="A604">
            <v>0</v>
          </cell>
          <cell r="B604">
            <v>0</v>
          </cell>
          <cell r="C604">
            <v>0</v>
          </cell>
          <cell r="D604">
            <v>0</v>
          </cell>
          <cell r="E604">
            <v>0</v>
          </cell>
          <cell r="F604">
            <v>0</v>
          </cell>
          <cell r="G604">
            <v>0</v>
          </cell>
          <cell r="H604">
            <v>0</v>
          </cell>
          <cell r="I604">
            <v>0</v>
          </cell>
          <cell r="J604">
            <v>0</v>
          </cell>
        </row>
        <row r="605">
          <cell r="A605">
            <v>0</v>
          </cell>
          <cell r="B605" t="str">
            <v>PRIMER NIVEL</v>
          </cell>
          <cell r="C605">
            <v>0</v>
          </cell>
          <cell r="D605">
            <v>0</v>
          </cell>
          <cell r="E605">
            <v>0</v>
          </cell>
          <cell r="F605">
            <v>0</v>
          </cell>
          <cell r="G605">
            <v>0</v>
          </cell>
          <cell r="H605">
            <v>0</v>
          </cell>
          <cell r="I605">
            <v>0</v>
          </cell>
          <cell r="J605">
            <v>0</v>
          </cell>
        </row>
        <row r="606">
          <cell r="A606">
            <v>0</v>
          </cell>
          <cell r="B606">
            <v>0</v>
          </cell>
          <cell r="C606">
            <v>0</v>
          </cell>
          <cell r="D606">
            <v>0</v>
          </cell>
          <cell r="E606">
            <v>0</v>
          </cell>
          <cell r="F606">
            <v>0</v>
          </cell>
          <cell r="G606">
            <v>0</v>
          </cell>
          <cell r="H606">
            <v>0</v>
          </cell>
          <cell r="I606">
            <v>0</v>
          </cell>
          <cell r="J606">
            <v>0</v>
          </cell>
        </row>
        <row r="607">
          <cell r="A607">
            <v>0</v>
          </cell>
          <cell r="B607" t="str">
            <v>ALMACEN GENERAL ( ALM 103)</v>
          </cell>
          <cell r="C607">
            <v>0</v>
          </cell>
          <cell r="D607">
            <v>1</v>
          </cell>
          <cell r="E607">
            <v>17.75</v>
          </cell>
          <cell r="F607">
            <v>0</v>
          </cell>
          <cell r="G607">
            <v>0</v>
          </cell>
          <cell r="H607">
            <v>17.75</v>
          </cell>
          <cell r="I607">
            <v>0</v>
          </cell>
          <cell r="J607">
            <v>0</v>
          </cell>
        </row>
        <row r="608">
          <cell r="A608">
            <v>0</v>
          </cell>
          <cell r="B608" t="str">
            <v>ALMACEN DE MEDICAMENTOS ( ALM  102)</v>
          </cell>
          <cell r="C608">
            <v>0</v>
          </cell>
          <cell r="D608">
            <v>1</v>
          </cell>
          <cell r="E608">
            <v>14.75</v>
          </cell>
          <cell r="F608">
            <v>0</v>
          </cell>
          <cell r="G608">
            <v>0</v>
          </cell>
          <cell r="H608">
            <v>14.75</v>
          </cell>
          <cell r="I608">
            <v>0</v>
          </cell>
          <cell r="J608">
            <v>0</v>
          </cell>
        </row>
        <row r="609">
          <cell r="A609">
            <v>0</v>
          </cell>
          <cell r="B609" t="str">
            <v>DEPOSITOS PARA EQUIPOS Y/O MOBILIARIO DE BAJA ( ALM 104)</v>
          </cell>
          <cell r="C609">
            <v>0</v>
          </cell>
          <cell r="D609">
            <v>1</v>
          </cell>
          <cell r="E609">
            <v>12.63</v>
          </cell>
          <cell r="F609">
            <v>0</v>
          </cell>
          <cell r="G609">
            <v>0</v>
          </cell>
          <cell r="H609">
            <v>12.63</v>
          </cell>
          <cell r="I609">
            <v>0</v>
          </cell>
          <cell r="J609">
            <v>0</v>
          </cell>
        </row>
        <row r="610">
          <cell r="A610">
            <v>0</v>
          </cell>
          <cell r="B610" t="str">
            <v>ALMACEN DE MAT. DE ESCRITORIO ( ALM 105)</v>
          </cell>
          <cell r="C610">
            <v>0</v>
          </cell>
          <cell r="D610">
            <v>1</v>
          </cell>
          <cell r="E610">
            <v>14.45</v>
          </cell>
          <cell r="F610">
            <v>0</v>
          </cell>
          <cell r="G610">
            <v>0</v>
          </cell>
          <cell r="H610">
            <v>14.45</v>
          </cell>
          <cell r="I610">
            <v>0</v>
          </cell>
          <cell r="J610">
            <v>0</v>
          </cell>
        </row>
        <row r="611">
          <cell r="A611">
            <v>0</v>
          </cell>
          <cell r="B611" t="str">
            <v>ALMACEN DE MAT. DE LIMPIEZA ( ALM 106)</v>
          </cell>
          <cell r="C611">
            <v>0</v>
          </cell>
          <cell r="D611">
            <v>1</v>
          </cell>
          <cell r="E611">
            <v>6.69</v>
          </cell>
          <cell r="F611">
            <v>0</v>
          </cell>
          <cell r="G611">
            <v>0</v>
          </cell>
          <cell r="H611">
            <v>6.69</v>
          </cell>
          <cell r="I611">
            <v>0</v>
          </cell>
          <cell r="J611">
            <v>0</v>
          </cell>
        </row>
        <row r="612">
          <cell r="A612">
            <v>0</v>
          </cell>
          <cell r="B612" t="str">
            <v>ALMACEN DE SAL ( CIS 105)</v>
          </cell>
          <cell r="C612">
            <v>0</v>
          </cell>
          <cell r="D612">
            <v>1</v>
          </cell>
          <cell r="E612">
            <v>5.68</v>
          </cell>
          <cell r="F612">
            <v>0</v>
          </cell>
          <cell r="G612">
            <v>0</v>
          </cell>
          <cell r="H612">
            <v>5.68</v>
          </cell>
          <cell r="I612">
            <v>0</v>
          </cell>
          <cell r="J612">
            <v>0</v>
          </cell>
        </row>
        <row r="613">
          <cell r="A613">
            <v>0</v>
          </cell>
          <cell r="B613" t="str">
            <v>CUARTO DE CLORO ( CIS 106)</v>
          </cell>
          <cell r="C613">
            <v>0</v>
          </cell>
          <cell r="D613">
            <v>1</v>
          </cell>
          <cell r="E613">
            <v>6.52</v>
          </cell>
          <cell r="F613">
            <v>0</v>
          </cell>
          <cell r="G613">
            <v>0</v>
          </cell>
          <cell r="H613">
            <v>6.52</v>
          </cell>
          <cell r="I613">
            <v>0</v>
          </cell>
          <cell r="J613">
            <v>0</v>
          </cell>
        </row>
        <row r="614">
          <cell r="A614">
            <v>0</v>
          </cell>
          <cell r="B614" t="str">
            <v>CUARTO DE TERMAS ( CIS 106)</v>
          </cell>
          <cell r="C614">
            <v>0</v>
          </cell>
          <cell r="D614">
            <v>1</v>
          </cell>
          <cell r="E614">
            <v>17.309999999999999</v>
          </cell>
          <cell r="F614">
            <v>0</v>
          </cell>
          <cell r="G614">
            <v>0</v>
          </cell>
          <cell r="H614">
            <v>17.309999999999999</v>
          </cell>
          <cell r="I614">
            <v>0</v>
          </cell>
          <cell r="J614">
            <v>0</v>
          </cell>
        </row>
        <row r="615">
          <cell r="A615">
            <v>0</v>
          </cell>
          <cell r="B615">
            <v>0</v>
          </cell>
          <cell r="C615">
            <v>0</v>
          </cell>
          <cell r="D615">
            <v>0</v>
          </cell>
          <cell r="E615">
            <v>0</v>
          </cell>
          <cell r="F615">
            <v>0</v>
          </cell>
          <cell r="G615">
            <v>0</v>
          </cell>
          <cell r="H615">
            <v>0</v>
          </cell>
          <cell r="I615">
            <v>0</v>
          </cell>
          <cell r="J615">
            <v>0</v>
          </cell>
        </row>
        <row r="616">
          <cell r="A616">
            <v>0</v>
          </cell>
          <cell r="B616" t="str">
            <v>CENTRAL DE OXIGENO ( GAS 103)</v>
          </cell>
          <cell r="C616">
            <v>0</v>
          </cell>
          <cell r="D616">
            <v>1</v>
          </cell>
          <cell r="E616">
            <v>23.66</v>
          </cell>
          <cell r="F616">
            <v>0</v>
          </cell>
          <cell r="G616">
            <v>0</v>
          </cell>
          <cell r="H616">
            <v>23.66</v>
          </cell>
          <cell r="I616">
            <v>0</v>
          </cell>
          <cell r="J616">
            <v>0</v>
          </cell>
        </row>
        <row r="617">
          <cell r="A617">
            <v>0</v>
          </cell>
          <cell r="B617" t="str">
            <v>CENTRAL DE VACIO ( GAS 104)</v>
          </cell>
          <cell r="C617">
            <v>0</v>
          </cell>
          <cell r="D617">
            <v>1</v>
          </cell>
          <cell r="E617">
            <v>16</v>
          </cell>
          <cell r="F617">
            <v>0</v>
          </cell>
          <cell r="G617">
            <v>0</v>
          </cell>
          <cell r="H617">
            <v>16</v>
          </cell>
          <cell r="I617">
            <v>0</v>
          </cell>
          <cell r="J617">
            <v>0</v>
          </cell>
        </row>
        <row r="618">
          <cell r="A618">
            <v>0</v>
          </cell>
          <cell r="B618" t="str">
            <v>CENTRAL DE OXIDO NITROSO ( GAS 102)</v>
          </cell>
          <cell r="C618">
            <v>0</v>
          </cell>
          <cell r="D618">
            <v>1</v>
          </cell>
          <cell r="E618">
            <v>13.4</v>
          </cell>
          <cell r="F618">
            <v>0</v>
          </cell>
          <cell r="G618">
            <v>0</v>
          </cell>
          <cell r="H618">
            <v>13.4</v>
          </cell>
          <cell r="I618">
            <v>0</v>
          </cell>
          <cell r="J618">
            <v>0</v>
          </cell>
        </row>
        <row r="619">
          <cell r="A619">
            <v>0</v>
          </cell>
          <cell r="B619" t="str">
            <v>CENTRAL DE AIRE COMPRIMIDO MEDICINAL ( GAS 101)</v>
          </cell>
          <cell r="C619">
            <v>0</v>
          </cell>
          <cell r="D619">
            <v>1</v>
          </cell>
          <cell r="E619">
            <v>13.7</v>
          </cell>
          <cell r="F619">
            <v>0</v>
          </cell>
          <cell r="G619">
            <v>0</v>
          </cell>
          <cell r="H619">
            <v>13.7</v>
          </cell>
          <cell r="I619">
            <v>0</v>
          </cell>
          <cell r="J619">
            <v>0</v>
          </cell>
        </row>
        <row r="620">
          <cell r="A620">
            <v>0</v>
          </cell>
          <cell r="B620" t="str">
            <v>SUB ESTACION ELECTRICA ( CFZ 101)</v>
          </cell>
          <cell r="C620">
            <v>0</v>
          </cell>
          <cell r="D620">
            <v>1</v>
          </cell>
          <cell r="E620">
            <v>18.649999999999999</v>
          </cell>
          <cell r="F620">
            <v>0</v>
          </cell>
          <cell r="G620">
            <v>0</v>
          </cell>
          <cell r="H620">
            <v>18.649999999999999</v>
          </cell>
          <cell r="I620">
            <v>0</v>
          </cell>
          <cell r="J620">
            <v>0</v>
          </cell>
        </row>
        <row r="621">
          <cell r="A621">
            <v>0</v>
          </cell>
          <cell r="B621" t="str">
            <v>TABLERO GRAL DE BAJA TENSION ( CFZ 102)</v>
          </cell>
          <cell r="C621">
            <v>0</v>
          </cell>
          <cell r="D621">
            <v>1</v>
          </cell>
          <cell r="E621">
            <v>17.440000000000001</v>
          </cell>
          <cell r="F621">
            <v>0</v>
          </cell>
          <cell r="G621">
            <v>0</v>
          </cell>
          <cell r="H621">
            <v>17.440000000000001</v>
          </cell>
          <cell r="I621">
            <v>0</v>
          </cell>
          <cell r="J621">
            <v>0</v>
          </cell>
        </row>
        <row r="622">
          <cell r="A622">
            <v>0</v>
          </cell>
          <cell r="B622" t="str">
            <v>SALA DE CALDEROS ( CFZ 104)</v>
          </cell>
          <cell r="C622">
            <v>0</v>
          </cell>
          <cell r="D622">
            <v>1</v>
          </cell>
          <cell r="E622">
            <v>47.02</v>
          </cell>
          <cell r="F622">
            <v>0</v>
          </cell>
          <cell r="G622">
            <v>0</v>
          </cell>
          <cell r="H622">
            <v>47.02</v>
          </cell>
          <cell r="I622">
            <v>0</v>
          </cell>
          <cell r="J622">
            <v>0</v>
          </cell>
        </row>
        <row r="623">
          <cell r="A623">
            <v>0</v>
          </cell>
          <cell r="B623" t="str">
            <v>OFICINA TECNICO DE EQUIPOS ELECTROMECANICOS ( TM 107)</v>
          </cell>
          <cell r="C623">
            <v>0</v>
          </cell>
          <cell r="D623">
            <v>1</v>
          </cell>
          <cell r="E623">
            <v>39.9</v>
          </cell>
          <cell r="F623">
            <v>0</v>
          </cell>
          <cell r="G623">
            <v>0</v>
          </cell>
          <cell r="H623">
            <v>39.9</v>
          </cell>
          <cell r="I623">
            <v>0</v>
          </cell>
          <cell r="J623">
            <v>0</v>
          </cell>
        </row>
        <row r="624">
          <cell r="A624">
            <v>0</v>
          </cell>
          <cell r="B624" t="str">
            <v>OFICINA TECNICA DE INFRAESTRUCTURA ( TM 109)</v>
          </cell>
          <cell r="C624">
            <v>0</v>
          </cell>
          <cell r="D624">
            <v>1</v>
          </cell>
          <cell r="E624">
            <v>39.299999999999997</v>
          </cell>
          <cell r="F624">
            <v>0</v>
          </cell>
          <cell r="G624">
            <v>0</v>
          </cell>
          <cell r="H624">
            <v>39.299999999999997</v>
          </cell>
          <cell r="I624">
            <v>0</v>
          </cell>
          <cell r="J624">
            <v>0</v>
          </cell>
        </row>
        <row r="625">
          <cell r="A625">
            <v>0</v>
          </cell>
          <cell r="B625" t="str">
            <v>OFICINA TECNICA DE EQUIPOS BIOMEDICOS ( TM 105)</v>
          </cell>
          <cell r="C625">
            <v>0</v>
          </cell>
          <cell r="D625">
            <v>1</v>
          </cell>
          <cell r="E625">
            <v>44.2</v>
          </cell>
          <cell r="F625">
            <v>0</v>
          </cell>
          <cell r="G625">
            <v>0</v>
          </cell>
          <cell r="H625">
            <v>44.2</v>
          </cell>
          <cell r="I625">
            <v>0</v>
          </cell>
          <cell r="J625">
            <v>0</v>
          </cell>
        </row>
        <row r="626">
          <cell r="A626">
            <v>0</v>
          </cell>
          <cell r="B626" t="str">
            <v xml:space="preserve">CUARTO TECNICO 01 ( CFZ 105 ) </v>
          </cell>
          <cell r="C626">
            <v>0</v>
          </cell>
          <cell r="D626">
            <v>1</v>
          </cell>
          <cell r="E626">
            <v>10.210000000000001</v>
          </cell>
          <cell r="F626">
            <v>0</v>
          </cell>
          <cell r="G626">
            <v>0</v>
          </cell>
          <cell r="H626">
            <v>10.210000000000001</v>
          </cell>
          <cell r="I626">
            <v>0</v>
          </cell>
          <cell r="J626">
            <v>0</v>
          </cell>
        </row>
        <row r="627">
          <cell r="A627">
            <v>0</v>
          </cell>
          <cell r="B627" t="str">
            <v>CUARTO TECNICO 02 ( CFZ 106)</v>
          </cell>
          <cell r="C627">
            <v>0</v>
          </cell>
          <cell r="D627">
            <v>1</v>
          </cell>
          <cell r="E627">
            <v>18.32</v>
          </cell>
          <cell r="F627">
            <v>0</v>
          </cell>
          <cell r="G627">
            <v>0</v>
          </cell>
          <cell r="H627">
            <v>18.32</v>
          </cell>
          <cell r="I627">
            <v>0</v>
          </cell>
          <cell r="J627">
            <v>0</v>
          </cell>
        </row>
        <row r="628">
          <cell r="A628">
            <v>0</v>
          </cell>
          <cell r="B628" t="str">
            <v>CUARTO TECNICO 5 ( CFZ 108A)</v>
          </cell>
          <cell r="C628">
            <v>0</v>
          </cell>
          <cell r="D628">
            <v>1</v>
          </cell>
          <cell r="E628">
            <v>12.85</v>
          </cell>
          <cell r="F628">
            <v>0</v>
          </cell>
          <cell r="G628">
            <v>0</v>
          </cell>
          <cell r="H628">
            <v>12.85</v>
          </cell>
          <cell r="I628">
            <v>0</v>
          </cell>
          <cell r="J628">
            <v>0</v>
          </cell>
        </row>
        <row r="629">
          <cell r="A629">
            <v>0</v>
          </cell>
          <cell r="B629" t="str">
            <v>CUARTO TECNICO 04 ( CFZ 108)</v>
          </cell>
          <cell r="C629">
            <v>0</v>
          </cell>
          <cell r="D629">
            <v>1</v>
          </cell>
          <cell r="E629">
            <v>12.41</v>
          </cell>
          <cell r="F629">
            <v>0</v>
          </cell>
          <cell r="G629">
            <v>0</v>
          </cell>
          <cell r="H629">
            <v>12.41</v>
          </cell>
          <cell r="I629">
            <v>0</v>
          </cell>
          <cell r="J629">
            <v>0</v>
          </cell>
        </row>
        <row r="630">
          <cell r="A630">
            <v>0</v>
          </cell>
          <cell r="B630" t="str">
            <v>CUARTO TECNICO 03 ( CFZ 107)</v>
          </cell>
          <cell r="C630">
            <v>0</v>
          </cell>
          <cell r="D630">
            <v>1</v>
          </cell>
          <cell r="E630">
            <v>13.35</v>
          </cell>
          <cell r="F630">
            <v>0</v>
          </cell>
          <cell r="G630">
            <v>0</v>
          </cell>
          <cell r="H630">
            <v>13.35</v>
          </cell>
          <cell r="I630">
            <v>0</v>
          </cell>
          <cell r="J630">
            <v>0</v>
          </cell>
        </row>
        <row r="631">
          <cell r="A631">
            <v>0</v>
          </cell>
          <cell r="B631">
            <v>0</v>
          </cell>
          <cell r="C631">
            <v>0</v>
          </cell>
          <cell r="D631">
            <v>0</v>
          </cell>
          <cell r="E631">
            <v>0</v>
          </cell>
          <cell r="F631">
            <v>0</v>
          </cell>
          <cell r="G631">
            <v>0</v>
          </cell>
          <cell r="H631">
            <v>0</v>
          </cell>
          <cell r="I631">
            <v>0</v>
          </cell>
          <cell r="J631">
            <v>0</v>
          </cell>
        </row>
        <row r="632">
          <cell r="A632">
            <v>0</v>
          </cell>
          <cell r="B632">
            <v>0</v>
          </cell>
          <cell r="C632">
            <v>0</v>
          </cell>
          <cell r="D632">
            <v>0</v>
          </cell>
          <cell r="E632">
            <v>0</v>
          </cell>
          <cell r="F632">
            <v>0</v>
          </cell>
          <cell r="G632">
            <v>0</v>
          </cell>
          <cell r="H632">
            <v>0</v>
          </cell>
          <cell r="I632">
            <v>0</v>
          </cell>
          <cell r="J632">
            <v>0</v>
          </cell>
        </row>
        <row r="633">
          <cell r="A633">
            <v>0</v>
          </cell>
          <cell r="B633">
            <v>0</v>
          </cell>
          <cell r="C633">
            <v>0</v>
          </cell>
          <cell r="D633">
            <v>0</v>
          </cell>
          <cell r="E633">
            <v>0</v>
          </cell>
          <cell r="F633">
            <v>0</v>
          </cell>
          <cell r="G633">
            <v>0</v>
          </cell>
          <cell r="H633">
            <v>0</v>
          </cell>
          <cell r="I633">
            <v>0</v>
          </cell>
          <cell r="J633">
            <v>0</v>
          </cell>
        </row>
        <row r="634">
          <cell r="A634">
            <v>0</v>
          </cell>
          <cell r="B634">
            <v>0</v>
          </cell>
          <cell r="C634">
            <v>0</v>
          </cell>
          <cell r="D634">
            <v>0</v>
          </cell>
          <cell r="E634">
            <v>0</v>
          </cell>
          <cell r="F634">
            <v>0</v>
          </cell>
          <cell r="G634">
            <v>0</v>
          </cell>
          <cell r="H634">
            <v>0</v>
          </cell>
          <cell r="I634">
            <v>0</v>
          </cell>
          <cell r="J634">
            <v>0</v>
          </cell>
        </row>
        <row r="635">
          <cell r="A635" t="str">
            <v>ITEM</v>
          </cell>
          <cell r="B635" t="str">
            <v>DESCRIPCION</v>
          </cell>
          <cell r="C635" t="str">
            <v>TIPO</v>
          </cell>
          <cell r="D635" t="str">
            <v>Cantid.</v>
          </cell>
          <cell r="E635" t="str">
            <v xml:space="preserve">LARGO </v>
          </cell>
          <cell r="F635" t="str">
            <v>ALTO</v>
          </cell>
          <cell r="G635" t="str">
            <v>ANCHO</v>
          </cell>
          <cell r="H635" t="str">
            <v>PARCIAL</v>
          </cell>
          <cell r="I635" t="str">
            <v>TOTAL</v>
          </cell>
          <cell r="J635" t="str">
            <v>UND</v>
          </cell>
        </row>
        <row r="636">
          <cell r="A636" t="str">
            <v>01.05.02.03.04</v>
          </cell>
          <cell r="B636" t="str">
            <v xml:space="preserve">            CONTRAZOCALO DE CEMENTO SEMI PULIDO IMPERMEABILIZADO, HIDROFUGO, H=0.20 M</v>
          </cell>
          <cell r="C636">
            <v>0</v>
          </cell>
          <cell r="D636">
            <v>0</v>
          </cell>
          <cell r="E636">
            <v>0</v>
          </cell>
          <cell r="F636">
            <v>0</v>
          </cell>
          <cell r="G636">
            <v>0</v>
          </cell>
          <cell r="H636">
            <v>0</v>
          </cell>
          <cell r="I636">
            <v>64.37</v>
          </cell>
          <cell r="J636" t="str">
            <v>m</v>
          </cell>
        </row>
        <row r="637">
          <cell r="A637">
            <v>0</v>
          </cell>
          <cell r="B637">
            <v>0</v>
          </cell>
          <cell r="C637">
            <v>0</v>
          </cell>
          <cell r="D637">
            <v>0</v>
          </cell>
          <cell r="E637">
            <v>0</v>
          </cell>
          <cell r="F637">
            <v>0</v>
          </cell>
          <cell r="G637">
            <v>0</v>
          </cell>
          <cell r="H637">
            <v>0</v>
          </cell>
          <cell r="I637">
            <v>0</v>
          </cell>
          <cell r="J637">
            <v>0</v>
          </cell>
        </row>
        <row r="638">
          <cell r="A638">
            <v>0</v>
          </cell>
          <cell r="B638" t="str">
            <v>PRIMER NIVEL</v>
          </cell>
          <cell r="C638">
            <v>0</v>
          </cell>
          <cell r="D638">
            <v>0</v>
          </cell>
          <cell r="E638">
            <v>0</v>
          </cell>
          <cell r="F638">
            <v>0</v>
          </cell>
          <cell r="G638">
            <v>0</v>
          </cell>
          <cell r="H638">
            <v>0</v>
          </cell>
          <cell r="I638">
            <v>0</v>
          </cell>
          <cell r="J638">
            <v>0</v>
          </cell>
        </row>
        <row r="639">
          <cell r="A639">
            <v>0</v>
          </cell>
          <cell r="B639">
            <v>0</v>
          </cell>
          <cell r="C639">
            <v>0</v>
          </cell>
          <cell r="D639">
            <v>0</v>
          </cell>
          <cell r="E639">
            <v>0</v>
          </cell>
          <cell r="F639">
            <v>0</v>
          </cell>
          <cell r="G639">
            <v>0</v>
          </cell>
          <cell r="H639">
            <v>0</v>
          </cell>
          <cell r="I639">
            <v>0</v>
          </cell>
          <cell r="J639">
            <v>0</v>
          </cell>
        </row>
        <row r="640">
          <cell r="A640">
            <v>0</v>
          </cell>
          <cell r="B640" t="str">
            <v>AREA CLIMATIZADA ( CF 103)</v>
          </cell>
          <cell r="C640">
            <v>0</v>
          </cell>
          <cell r="D640">
            <v>1</v>
          </cell>
          <cell r="E640">
            <v>21.15</v>
          </cell>
          <cell r="F640">
            <v>0</v>
          </cell>
          <cell r="G640">
            <v>0</v>
          </cell>
          <cell r="H640">
            <v>21.15</v>
          </cell>
          <cell r="I640">
            <v>0</v>
          </cell>
          <cell r="J640">
            <v>0</v>
          </cell>
        </row>
        <row r="641">
          <cell r="A641">
            <v>0</v>
          </cell>
          <cell r="B641" t="str">
            <v>SALA DE MAQUINAS ( CIS 102)</v>
          </cell>
          <cell r="C641">
            <v>0</v>
          </cell>
          <cell r="D641">
            <v>1</v>
          </cell>
          <cell r="E641">
            <v>43.22</v>
          </cell>
          <cell r="F641">
            <v>0</v>
          </cell>
          <cell r="G641">
            <v>0</v>
          </cell>
          <cell r="H641">
            <v>43.22</v>
          </cell>
          <cell r="I641">
            <v>0</v>
          </cell>
          <cell r="J641">
            <v>0</v>
          </cell>
        </row>
        <row r="642">
          <cell r="A642">
            <v>0</v>
          </cell>
          <cell r="B642">
            <v>0</v>
          </cell>
          <cell r="C642">
            <v>0</v>
          </cell>
          <cell r="D642">
            <v>0</v>
          </cell>
          <cell r="E642">
            <v>0</v>
          </cell>
          <cell r="F642">
            <v>0</v>
          </cell>
          <cell r="G642">
            <v>0</v>
          </cell>
          <cell r="H642">
            <v>0</v>
          </cell>
          <cell r="I642">
            <v>0</v>
          </cell>
          <cell r="J642">
            <v>0</v>
          </cell>
        </row>
        <row r="643">
          <cell r="A643">
            <v>0</v>
          </cell>
          <cell r="B643">
            <v>0</v>
          </cell>
          <cell r="C643">
            <v>0</v>
          </cell>
          <cell r="D643">
            <v>0</v>
          </cell>
          <cell r="E643">
            <v>0</v>
          </cell>
          <cell r="F643">
            <v>0</v>
          </cell>
          <cell r="G643">
            <v>0</v>
          </cell>
          <cell r="H643">
            <v>0</v>
          </cell>
          <cell r="I643">
            <v>0</v>
          </cell>
          <cell r="J643">
            <v>0</v>
          </cell>
        </row>
        <row r="644">
          <cell r="A644">
            <v>0</v>
          </cell>
          <cell r="B644">
            <v>0</v>
          </cell>
          <cell r="C644">
            <v>0</v>
          </cell>
          <cell r="D644">
            <v>0</v>
          </cell>
          <cell r="E644">
            <v>0</v>
          </cell>
          <cell r="F644">
            <v>0</v>
          </cell>
          <cell r="G644">
            <v>0</v>
          </cell>
          <cell r="H644">
            <v>0</v>
          </cell>
          <cell r="I644">
            <v>0</v>
          </cell>
          <cell r="J644">
            <v>0</v>
          </cell>
        </row>
        <row r="645">
          <cell r="A645" t="str">
            <v>ITEM</v>
          </cell>
          <cell r="B645" t="str">
            <v>DESCRIPCION</v>
          </cell>
          <cell r="C645" t="str">
            <v>TIPO</v>
          </cell>
          <cell r="D645" t="str">
            <v>Cantid.</v>
          </cell>
          <cell r="E645" t="str">
            <v xml:space="preserve">LARGO </v>
          </cell>
          <cell r="F645" t="str">
            <v>ALTO</v>
          </cell>
          <cell r="G645" t="str">
            <v>ANCHO</v>
          </cell>
          <cell r="H645" t="str">
            <v>PARCIAL</v>
          </cell>
          <cell r="I645" t="str">
            <v>TOTAL</v>
          </cell>
          <cell r="J645" t="str">
            <v>UND</v>
          </cell>
        </row>
        <row r="646">
          <cell r="A646" t="str">
            <v>01.05.02.03.05</v>
          </cell>
          <cell r="B646" t="str">
            <v xml:space="preserve">            CONTRAZOCALO DE CEMENTO PULIDO IMPERMEABILIZADO + BRUÑADO @0.90m, H=0.20m</v>
          </cell>
          <cell r="C646">
            <v>0</v>
          </cell>
          <cell r="D646">
            <v>0</v>
          </cell>
          <cell r="E646">
            <v>0</v>
          </cell>
          <cell r="F646">
            <v>0</v>
          </cell>
          <cell r="G646">
            <v>0</v>
          </cell>
          <cell r="H646">
            <v>0</v>
          </cell>
          <cell r="I646">
            <v>29.46</v>
          </cell>
          <cell r="J646" t="str">
            <v>m</v>
          </cell>
        </row>
        <row r="647">
          <cell r="A647">
            <v>0</v>
          </cell>
          <cell r="B647">
            <v>0</v>
          </cell>
          <cell r="C647">
            <v>0</v>
          </cell>
          <cell r="D647">
            <v>0</v>
          </cell>
          <cell r="E647">
            <v>0</v>
          </cell>
          <cell r="F647">
            <v>0</v>
          </cell>
          <cell r="G647">
            <v>0</v>
          </cell>
          <cell r="H647">
            <v>0</v>
          </cell>
          <cell r="I647">
            <v>0</v>
          </cell>
          <cell r="J647">
            <v>0</v>
          </cell>
        </row>
        <row r="648">
          <cell r="A648">
            <v>0</v>
          </cell>
          <cell r="B648" t="str">
            <v>PRIMER NIVEL</v>
          </cell>
          <cell r="C648">
            <v>0</v>
          </cell>
          <cell r="D648">
            <v>0</v>
          </cell>
          <cell r="E648">
            <v>0</v>
          </cell>
          <cell r="F648">
            <v>0</v>
          </cell>
          <cell r="G648">
            <v>0</v>
          </cell>
          <cell r="H648">
            <v>0</v>
          </cell>
          <cell r="I648">
            <v>0</v>
          </cell>
          <cell r="J648">
            <v>0</v>
          </cell>
        </row>
        <row r="649">
          <cell r="A649">
            <v>0</v>
          </cell>
          <cell r="B649">
            <v>0</v>
          </cell>
          <cell r="C649">
            <v>0</v>
          </cell>
          <cell r="D649">
            <v>0</v>
          </cell>
          <cell r="E649">
            <v>0</v>
          </cell>
          <cell r="F649">
            <v>0</v>
          </cell>
          <cell r="G649">
            <v>0</v>
          </cell>
          <cell r="H649">
            <v>0</v>
          </cell>
          <cell r="I649">
            <v>0</v>
          </cell>
          <cell r="J649">
            <v>0</v>
          </cell>
        </row>
        <row r="650">
          <cell r="A650">
            <v>0</v>
          </cell>
          <cell r="B650" t="str">
            <v>GRUPO ELECTROGENO PARA SUB ESTACION ELECTRICA ( CFZ 103)</v>
          </cell>
          <cell r="C650">
            <v>0</v>
          </cell>
          <cell r="D650">
            <v>1</v>
          </cell>
          <cell r="E650">
            <v>29.46</v>
          </cell>
          <cell r="F650">
            <v>0</v>
          </cell>
          <cell r="G650">
            <v>0</v>
          </cell>
          <cell r="H650">
            <v>29.46</v>
          </cell>
          <cell r="I650">
            <v>0</v>
          </cell>
          <cell r="J650">
            <v>0</v>
          </cell>
        </row>
        <row r="651">
          <cell r="A651">
            <v>0</v>
          </cell>
          <cell r="B651">
            <v>0</v>
          </cell>
          <cell r="C651">
            <v>0</v>
          </cell>
          <cell r="D651">
            <v>0</v>
          </cell>
          <cell r="E651">
            <v>0</v>
          </cell>
          <cell r="F651">
            <v>0</v>
          </cell>
          <cell r="G651">
            <v>0</v>
          </cell>
          <cell r="H651">
            <v>0</v>
          </cell>
          <cell r="I651">
            <v>0</v>
          </cell>
          <cell r="J651">
            <v>0</v>
          </cell>
        </row>
        <row r="652">
          <cell r="A652" t="str">
            <v>ITEM</v>
          </cell>
          <cell r="B652" t="str">
            <v>DESCRIPCION</v>
          </cell>
          <cell r="C652" t="str">
            <v>TIPO</v>
          </cell>
          <cell r="D652" t="str">
            <v>Cantid.</v>
          </cell>
          <cell r="E652" t="str">
            <v xml:space="preserve">LARGO </v>
          </cell>
          <cell r="F652" t="str">
            <v>ALTO</v>
          </cell>
          <cell r="G652" t="str">
            <v>ANCHO</v>
          </cell>
          <cell r="H652" t="str">
            <v>PARCIAL</v>
          </cell>
          <cell r="I652" t="str">
            <v>TOTAL</v>
          </cell>
          <cell r="J652" t="str">
            <v>UND</v>
          </cell>
        </row>
        <row r="653">
          <cell r="A653" t="str">
            <v>01.05.02.03.06</v>
          </cell>
          <cell r="B653" t="str">
            <v xml:space="preserve">            CONTRAZOCALO DE CEMENTO PULIDO IMPERMEABILIZADO  H= 0.30m</v>
          </cell>
          <cell r="C653">
            <v>0</v>
          </cell>
          <cell r="D653">
            <v>0</v>
          </cell>
          <cell r="E653">
            <v>0</v>
          </cell>
          <cell r="F653">
            <v>0</v>
          </cell>
          <cell r="G653">
            <v>0</v>
          </cell>
          <cell r="H653">
            <v>0</v>
          </cell>
          <cell r="I653">
            <v>356.27</v>
          </cell>
          <cell r="J653" t="str">
            <v>m</v>
          </cell>
        </row>
        <row r="654">
          <cell r="A654">
            <v>0</v>
          </cell>
          <cell r="B654">
            <v>0</v>
          </cell>
          <cell r="C654">
            <v>0</v>
          </cell>
          <cell r="D654">
            <v>0</v>
          </cell>
          <cell r="E654">
            <v>0</v>
          </cell>
          <cell r="F654">
            <v>0</v>
          </cell>
          <cell r="G654">
            <v>0</v>
          </cell>
          <cell r="H654">
            <v>0</v>
          </cell>
          <cell r="I654">
            <v>0</v>
          </cell>
          <cell r="J654">
            <v>0</v>
          </cell>
        </row>
        <row r="655">
          <cell r="A655">
            <v>0</v>
          </cell>
          <cell r="B655" t="str">
            <v xml:space="preserve">EXTERIOR </v>
          </cell>
          <cell r="C655">
            <v>0</v>
          </cell>
          <cell r="D655">
            <v>0</v>
          </cell>
          <cell r="E655">
            <v>0</v>
          </cell>
          <cell r="F655">
            <v>0</v>
          </cell>
          <cell r="G655">
            <v>0</v>
          </cell>
          <cell r="H655">
            <v>0</v>
          </cell>
          <cell r="I655">
            <v>0</v>
          </cell>
          <cell r="J655">
            <v>0</v>
          </cell>
        </row>
        <row r="656">
          <cell r="A656">
            <v>0</v>
          </cell>
          <cell r="B656">
            <v>0</v>
          </cell>
          <cell r="C656">
            <v>0</v>
          </cell>
          <cell r="D656">
            <v>0</v>
          </cell>
          <cell r="E656">
            <v>0</v>
          </cell>
          <cell r="F656">
            <v>0</v>
          </cell>
          <cell r="G656">
            <v>0</v>
          </cell>
          <cell r="H656">
            <v>0</v>
          </cell>
          <cell r="I656">
            <v>0</v>
          </cell>
          <cell r="J656">
            <v>0</v>
          </cell>
        </row>
        <row r="657">
          <cell r="A657">
            <v>0</v>
          </cell>
          <cell r="B657" t="str">
            <v>ELEVACION 1</v>
          </cell>
          <cell r="C657">
            <v>0</v>
          </cell>
          <cell r="D657">
            <v>1</v>
          </cell>
          <cell r="E657">
            <v>74</v>
          </cell>
          <cell r="F657">
            <v>0</v>
          </cell>
          <cell r="G657">
            <v>0</v>
          </cell>
          <cell r="H657">
            <v>74</v>
          </cell>
          <cell r="I657">
            <v>0</v>
          </cell>
          <cell r="J657">
            <v>0</v>
          </cell>
        </row>
        <row r="658">
          <cell r="A658">
            <v>0</v>
          </cell>
          <cell r="B658" t="str">
            <v>ELEVACION 2</v>
          </cell>
          <cell r="C658">
            <v>0</v>
          </cell>
          <cell r="D658">
            <v>1</v>
          </cell>
          <cell r="E658">
            <v>102.76</v>
          </cell>
          <cell r="F658">
            <v>0</v>
          </cell>
          <cell r="G658">
            <v>0</v>
          </cell>
          <cell r="H658">
            <v>102.76</v>
          </cell>
          <cell r="I658">
            <v>0</v>
          </cell>
          <cell r="J658">
            <v>0</v>
          </cell>
        </row>
        <row r="659">
          <cell r="A659">
            <v>0</v>
          </cell>
          <cell r="B659" t="str">
            <v>ELEVACION 3</v>
          </cell>
          <cell r="C659">
            <v>0</v>
          </cell>
          <cell r="D659">
            <v>1</v>
          </cell>
          <cell r="E659">
            <v>99.02</v>
          </cell>
          <cell r="F659">
            <v>0</v>
          </cell>
          <cell r="G659">
            <v>0</v>
          </cell>
          <cell r="H659">
            <v>99.02</v>
          </cell>
          <cell r="I659">
            <v>0</v>
          </cell>
          <cell r="J659">
            <v>0</v>
          </cell>
        </row>
        <row r="660">
          <cell r="A660">
            <v>0</v>
          </cell>
          <cell r="B660" t="str">
            <v>ELEVACION 4</v>
          </cell>
          <cell r="C660">
            <v>0</v>
          </cell>
          <cell r="D660">
            <v>1</v>
          </cell>
          <cell r="E660">
            <v>80.489999999999995</v>
          </cell>
          <cell r="F660">
            <v>0</v>
          </cell>
          <cell r="G660">
            <v>0</v>
          </cell>
          <cell r="H660">
            <v>80.489999999999995</v>
          </cell>
          <cell r="I660">
            <v>0</v>
          </cell>
          <cell r="J660">
            <v>0</v>
          </cell>
        </row>
        <row r="661">
          <cell r="A661">
            <v>0</v>
          </cell>
          <cell r="B661">
            <v>0</v>
          </cell>
          <cell r="C661">
            <v>0</v>
          </cell>
          <cell r="D661">
            <v>0</v>
          </cell>
          <cell r="E661">
            <v>0</v>
          </cell>
          <cell r="F661">
            <v>0</v>
          </cell>
          <cell r="G661">
            <v>0</v>
          </cell>
          <cell r="H661">
            <v>0</v>
          </cell>
          <cell r="I661">
            <v>0</v>
          </cell>
          <cell r="J661">
            <v>0</v>
          </cell>
        </row>
        <row r="662">
          <cell r="A662" t="str">
            <v>ITEM</v>
          </cell>
          <cell r="B662" t="str">
            <v>DESCRIPCION</v>
          </cell>
          <cell r="C662" t="str">
            <v>TIPO</v>
          </cell>
          <cell r="D662" t="str">
            <v>Cantid.</v>
          </cell>
          <cell r="E662" t="str">
            <v xml:space="preserve">LARGO </v>
          </cell>
          <cell r="F662" t="str">
            <v>ALTO</v>
          </cell>
          <cell r="G662" t="str">
            <v>ANCHO</v>
          </cell>
          <cell r="H662" t="str">
            <v>PARCIAL</v>
          </cell>
          <cell r="I662" t="str">
            <v>TOTAL</v>
          </cell>
          <cell r="J662" t="str">
            <v>UND</v>
          </cell>
        </row>
        <row r="663">
          <cell r="A663" t="str">
            <v>01.05.02.03.07</v>
          </cell>
          <cell r="B663" t="str">
            <v xml:space="preserve">            BOLEADO DE CEMENTO PULIDO</v>
          </cell>
          <cell r="C663">
            <v>0</v>
          </cell>
          <cell r="D663">
            <v>0</v>
          </cell>
          <cell r="E663">
            <v>0</v>
          </cell>
          <cell r="F663">
            <v>0</v>
          </cell>
          <cell r="G663">
            <v>0</v>
          </cell>
          <cell r="H663">
            <v>0</v>
          </cell>
          <cell r="I663">
            <v>284.25</v>
          </cell>
          <cell r="J663" t="str">
            <v>m</v>
          </cell>
        </row>
        <row r="664">
          <cell r="A664">
            <v>0</v>
          </cell>
          <cell r="B664">
            <v>0</v>
          </cell>
          <cell r="C664">
            <v>0</v>
          </cell>
          <cell r="D664">
            <v>0</v>
          </cell>
          <cell r="E664">
            <v>0</v>
          </cell>
          <cell r="F664">
            <v>0</v>
          </cell>
          <cell r="G664">
            <v>0</v>
          </cell>
          <cell r="H664">
            <v>0</v>
          </cell>
          <cell r="I664">
            <v>0</v>
          </cell>
          <cell r="J664">
            <v>0</v>
          </cell>
        </row>
        <row r="665">
          <cell r="A665">
            <v>0</v>
          </cell>
          <cell r="B665" t="str">
            <v>AREA DE CAMILLA SILLA DE RUEDAS ( E 108)</v>
          </cell>
          <cell r="C665">
            <v>0</v>
          </cell>
          <cell r="D665">
            <v>1</v>
          </cell>
          <cell r="E665">
            <v>10.16</v>
          </cell>
          <cell r="F665">
            <v>0</v>
          </cell>
          <cell r="G665">
            <v>0</v>
          </cell>
          <cell r="H665">
            <v>10.16</v>
          </cell>
          <cell r="I665">
            <v>0</v>
          </cell>
          <cell r="J665">
            <v>0</v>
          </cell>
        </row>
        <row r="666">
          <cell r="A666">
            <v>0</v>
          </cell>
          <cell r="B666" t="str">
            <v>EST. DE CAM. Y SILLA DE RUEDAS ( REH - 102)</v>
          </cell>
          <cell r="C666">
            <v>0</v>
          </cell>
          <cell r="D666">
            <v>1</v>
          </cell>
          <cell r="E666">
            <v>9.6999999999999993</v>
          </cell>
          <cell r="F666">
            <v>0</v>
          </cell>
          <cell r="G666">
            <v>0</v>
          </cell>
          <cell r="H666">
            <v>9.6999999999999993</v>
          </cell>
          <cell r="I666">
            <v>0</v>
          </cell>
          <cell r="J666">
            <v>0</v>
          </cell>
        </row>
        <row r="667">
          <cell r="A667">
            <v>0</v>
          </cell>
          <cell r="B667" t="str">
            <v>TABLEROS + CTO. DE BOMBEO DE CONDENSADOS ( NUT 136)</v>
          </cell>
          <cell r="C667">
            <v>0</v>
          </cell>
          <cell r="D667">
            <v>1</v>
          </cell>
          <cell r="E667">
            <v>95.53</v>
          </cell>
          <cell r="F667">
            <v>0</v>
          </cell>
          <cell r="G667">
            <v>0</v>
          </cell>
          <cell r="H667">
            <v>95.53</v>
          </cell>
          <cell r="I667">
            <v>0</v>
          </cell>
          <cell r="J667">
            <v>0</v>
          </cell>
        </row>
        <row r="668">
          <cell r="A668">
            <v>0</v>
          </cell>
          <cell r="B668" t="str">
            <v>GRUPO ELECTROGENO PARA SUB ESTACION ELECTRICA ( CFZ 103)</v>
          </cell>
          <cell r="C668">
            <v>0</v>
          </cell>
          <cell r="D668">
            <v>1</v>
          </cell>
          <cell r="E668">
            <v>29.46</v>
          </cell>
          <cell r="F668">
            <v>0</v>
          </cell>
          <cell r="G668">
            <v>0</v>
          </cell>
          <cell r="H668">
            <v>29.46</v>
          </cell>
          <cell r="I668">
            <v>0</v>
          </cell>
          <cell r="J668">
            <v>0</v>
          </cell>
        </row>
        <row r="669">
          <cell r="A669">
            <v>0</v>
          </cell>
          <cell r="B669" t="str">
            <v>AREA CLIMATIZADA ( CF 103)</v>
          </cell>
          <cell r="C669">
            <v>0</v>
          </cell>
          <cell r="D669">
            <v>1</v>
          </cell>
          <cell r="E669">
            <v>21.15</v>
          </cell>
          <cell r="F669">
            <v>0</v>
          </cell>
          <cell r="G669">
            <v>0</v>
          </cell>
          <cell r="H669">
            <v>21.15</v>
          </cell>
          <cell r="I669">
            <v>0</v>
          </cell>
          <cell r="J669">
            <v>0</v>
          </cell>
        </row>
        <row r="670">
          <cell r="A670">
            <v>0</v>
          </cell>
          <cell r="B670" t="str">
            <v>AC-21</v>
          </cell>
          <cell r="C670">
            <v>0</v>
          </cell>
          <cell r="D670">
            <v>1</v>
          </cell>
          <cell r="E670">
            <v>118.25</v>
          </cell>
          <cell r="F670">
            <v>0</v>
          </cell>
          <cell r="G670">
            <v>0</v>
          </cell>
          <cell r="H670">
            <v>118.25</v>
          </cell>
          <cell r="I670">
            <v>0</v>
          </cell>
          <cell r="J670">
            <v>0</v>
          </cell>
        </row>
        <row r="671">
          <cell r="A671">
            <v>0</v>
          </cell>
          <cell r="B671">
            <v>0</v>
          </cell>
          <cell r="C671">
            <v>0</v>
          </cell>
          <cell r="D671">
            <v>0</v>
          </cell>
          <cell r="E671">
            <v>0</v>
          </cell>
          <cell r="F671">
            <v>0</v>
          </cell>
          <cell r="G671">
            <v>0</v>
          </cell>
          <cell r="H671">
            <v>0</v>
          </cell>
          <cell r="I671">
            <v>0</v>
          </cell>
          <cell r="J671">
            <v>0</v>
          </cell>
        </row>
        <row r="672">
          <cell r="A672">
            <v>0</v>
          </cell>
          <cell r="B672" t="str">
            <v xml:space="preserve"> </v>
          </cell>
          <cell r="C672">
            <v>0</v>
          </cell>
          <cell r="D672">
            <v>0</v>
          </cell>
          <cell r="E672">
            <v>0</v>
          </cell>
          <cell r="F672">
            <v>0</v>
          </cell>
          <cell r="G672">
            <v>0</v>
          </cell>
          <cell r="H672" t="str">
            <v xml:space="preserve"> </v>
          </cell>
          <cell r="I672">
            <v>0</v>
          </cell>
          <cell r="J672">
            <v>0</v>
          </cell>
        </row>
        <row r="673">
          <cell r="A673">
            <v>0</v>
          </cell>
          <cell r="B673">
            <v>0</v>
          </cell>
          <cell r="C673">
            <v>0</v>
          </cell>
          <cell r="D673">
            <v>0</v>
          </cell>
          <cell r="E673">
            <v>0</v>
          </cell>
          <cell r="F673">
            <v>0</v>
          </cell>
          <cell r="G673">
            <v>0</v>
          </cell>
          <cell r="H673">
            <v>0</v>
          </cell>
          <cell r="I673">
            <v>0</v>
          </cell>
          <cell r="J673">
            <v>0</v>
          </cell>
        </row>
      </sheetData>
      <sheetData sheetId="11">
        <row r="14">
          <cell r="A14">
            <v>0</v>
          </cell>
          <cell r="B14">
            <v>0</v>
          </cell>
          <cell r="C14">
            <v>0</v>
          </cell>
          <cell r="D14">
            <v>0</v>
          </cell>
          <cell r="E14">
            <v>0</v>
          </cell>
          <cell r="F14">
            <v>0</v>
          </cell>
          <cell r="G14">
            <v>0</v>
          </cell>
          <cell r="H14">
            <v>0</v>
          </cell>
          <cell r="I14">
            <v>0</v>
          </cell>
        </row>
        <row r="15">
          <cell r="A15" t="str">
            <v>01.06.01</v>
          </cell>
          <cell r="B15" t="str">
            <v xml:space="preserve">      COBERTURAS</v>
          </cell>
          <cell r="C15">
            <v>0</v>
          </cell>
          <cell r="D15">
            <v>0</v>
          </cell>
          <cell r="E15">
            <v>0</v>
          </cell>
          <cell r="F15">
            <v>0</v>
          </cell>
          <cell r="G15">
            <v>0</v>
          </cell>
          <cell r="H15">
            <v>0</v>
          </cell>
          <cell r="I15">
            <v>0</v>
          </cell>
        </row>
        <row r="16">
          <cell r="A16">
            <v>0</v>
          </cell>
          <cell r="B16" t="str">
            <v xml:space="preserve"> </v>
          </cell>
          <cell r="C16">
            <v>0</v>
          </cell>
          <cell r="D16">
            <v>0</v>
          </cell>
          <cell r="E16">
            <v>0</v>
          </cell>
          <cell r="F16">
            <v>0</v>
          </cell>
          <cell r="G16">
            <v>0</v>
          </cell>
          <cell r="H16">
            <v>0</v>
          </cell>
          <cell r="I16">
            <v>0</v>
          </cell>
        </row>
        <row r="17">
          <cell r="A17" t="str">
            <v>ITEM</v>
          </cell>
          <cell r="B17" t="str">
            <v>DESCRIPCION</v>
          </cell>
          <cell r="C17" t="str">
            <v>Cantid.</v>
          </cell>
          <cell r="D17" t="str">
            <v>AREA</v>
          </cell>
          <cell r="E17" t="str">
            <v>ALTO</v>
          </cell>
          <cell r="F17" t="str">
            <v>ANCHO</v>
          </cell>
          <cell r="G17" t="str">
            <v>PARCIAL</v>
          </cell>
          <cell r="H17" t="str">
            <v>TOTAL</v>
          </cell>
          <cell r="I17" t="str">
            <v>UND</v>
          </cell>
        </row>
        <row r="18">
          <cell r="A18" t="str">
            <v>01.06.01.01</v>
          </cell>
          <cell r="B18" t="str">
            <v>CUBIERTA CON SISTEMA ASFALTICO MONOCAPA DE LAMINAS DE IMPERMEABILIZACION DE BETUN ELASTOMERO SBS. ACABADO GRAVILLA NATURAL</v>
          </cell>
          <cell r="C18">
            <v>0</v>
          </cell>
          <cell r="D18">
            <v>0</v>
          </cell>
          <cell r="E18">
            <v>0</v>
          </cell>
          <cell r="F18">
            <v>0</v>
          </cell>
          <cell r="G18">
            <v>0</v>
          </cell>
          <cell r="H18">
            <v>6434.83</v>
          </cell>
          <cell r="I18" t="str">
            <v>m2</v>
          </cell>
        </row>
        <row r="19">
          <cell r="A19">
            <v>0</v>
          </cell>
          <cell r="B19" t="str">
            <v xml:space="preserve"> </v>
          </cell>
          <cell r="C19" t="str">
            <v xml:space="preserve"> </v>
          </cell>
          <cell r="D19">
            <v>0</v>
          </cell>
          <cell r="E19">
            <v>0</v>
          </cell>
          <cell r="F19">
            <v>0</v>
          </cell>
          <cell r="G19" t="str">
            <v xml:space="preserve"> </v>
          </cell>
          <cell r="H19" t="str">
            <v xml:space="preserve"> </v>
          </cell>
          <cell r="I19">
            <v>0</v>
          </cell>
        </row>
        <row r="20">
          <cell r="A20">
            <v>0</v>
          </cell>
          <cell r="B20" t="str">
            <v>TECHO</v>
          </cell>
          <cell r="C20">
            <v>0</v>
          </cell>
          <cell r="D20">
            <v>0</v>
          </cell>
          <cell r="E20">
            <v>0</v>
          </cell>
          <cell r="F20">
            <v>0</v>
          </cell>
          <cell r="G20">
            <v>0</v>
          </cell>
          <cell r="H20">
            <v>0</v>
          </cell>
          <cell r="I20">
            <v>0</v>
          </cell>
        </row>
        <row r="21">
          <cell r="A21">
            <v>0</v>
          </cell>
          <cell r="B21" t="str">
            <v>CADENA DE FRIO / ALMACEN</v>
          </cell>
          <cell r="C21">
            <v>1</v>
          </cell>
          <cell r="D21">
            <v>150.31</v>
          </cell>
          <cell r="E21">
            <v>0</v>
          </cell>
          <cell r="F21">
            <v>0</v>
          </cell>
          <cell r="G21">
            <v>150.31</v>
          </cell>
          <cell r="H21">
            <v>0</v>
          </cell>
          <cell r="I21">
            <v>0</v>
          </cell>
        </row>
        <row r="22">
          <cell r="A22">
            <v>0</v>
          </cell>
          <cell r="B22" t="str">
            <v>LAVANDERIA</v>
          </cell>
          <cell r="C22">
            <v>1</v>
          </cell>
          <cell r="D22">
            <v>441.4</v>
          </cell>
          <cell r="E22">
            <v>0</v>
          </cell>
          <cell r="F22">
            <v>0</v>
          </cell>
          <cell r="G22">
            <v>441.4</v>
          </cell>
          <cell r="H22">
            <v>0</v>
          </cell>
          <cell r="I22">
            <v>0</v>
          </cell>
        </row>
        <row r="23">
          <cell r="A23">
            <v>0</v>
          </cell>
          <cell r="B23" t="str">
            <v>ANATOMIA PATOLOGICA</v>
          </cell>
          <cell r="C23">
            <v>1</v>
          </cell>
          <cell r="D23">
            <v>184.63</v>
          </cell>
          <cell r="E23">
            <v>0</v>
          </cell>
          <cell r="F23">
            <v>0</v>
          </cell>
          <cell r="G23">
            <v>184.63</v>
          </cell>
          <cell r="H23">
            <v>0</v>
          </cell>
          <cell r="I23">
            <v>0</v>
          </cell>
        </row>
        <row r="24">
          <cell r="A24">
            <v>0</v>
          </cell>
          <cell r="B24" t="str">
            <v>CENTRO QUIRURGICO / CENTRAL  DE ESTERILIZACION / CENTRO OBSTETRICO</v>
          </cell>
          <cell r="C24">
            <v>1</v>
          </cell>
          <cell r="D24">
            <v>1199.95</v>
          </cell>
          <cell r="E24">
            <v>0</v>
          </cell>
          <cell r="F24">
            <v>0</v>
          </cell>
          <cell r="G24">
            <v>1199.95</v>
          </cell>
          <cell r="H24">
            <v>0</v>
          </cell>
          <cell r="I24">
            <v>0</v>
          </cell>
        </row>
        <row r="25">
          <cell r="A25">
            <v>0</v>
          </cell>
          <cell r="B25" t="str">
            <v>HOSPITALIZACION</v>
          </cell>
          <cell r="C25">
            <v>1</v>
          </cell>
          <cell r="D25">
            <v>768.66</v>
          </cell>
          <cell r="E25">
            <v>0</v>
          </cell>
          <cell r="F25">
            <v>0</v>
          </cell>
          <cell r="G25">
            <v>768.66</v>
          </cell>
          <cell r="H25">
            <v>0</v>
          </cell>
          <cell r="I25">
            <v>0</v>
          </cell>
        </row>
        <row r="26">
          <cell r="A26">
            <v>0</v>
          </cell>
          <cell r="B26" t="str">
            <v>TBC</v>
          </cell>
          <cell r="C26">
            <v>1</v>
          </cell>
          <cell r="D26">
            <v>73.94</v>
          </cell>
          <cell r="E26">
            <v>0</v>
          </cell>
          <cell r="F26">
            <v>0</v>
          </cell>
          <cell r="G26">
            <v>73.94</v>
          </cell>
          <cell r="H26">
            <v>0</v>
          </cell>
          <cell r="I26">
            <v>0</v>
          </cell>
        </row>
        <row r="27">
          <cell r="A27">
            <v>0</v>
          </cell>
          <cell r="B27" t="str">
            <v>ITS/VIH/SIDA</v>
          </cell>
          <cell r="C27">
            <v>1</v>
          </cell>
          <cell r="D27">
            <v>59.15</v>
          </cell>
          <cell r="E27">
            <v>0</v>
          </cell>
          <cell r="F27">
            <v>0</v>
          </cell>
          <cell r="G27">
            <v>59.15</v>
          </cell>
          <cell r="H27">
            <v>0</v>
          </cell>
          <cell r="I27">
            <v>0</v>
          </cell>
        </row>
        <row r="28">
          <cell r="A28">
            <v>0</v>
          </cell>
          <cell r="B28" t="str">
            <v xml:space="preserve">GESTION DE LA INFORMACION / CASA MATERNA </v>
          </cell>
          <cell r="C28">
            <v>1</v>
          </cell>
          <cell r="D28">
            <v>473.8</v>
          </cell>
          <cell r="E28">
            <v>0</v>
          </cell>
          <cell r="F28">
            <v>0</v>
          </cell>
          <cell r="G28">
            <v>473.8</v>
          </cell>
          <cell r="H28">
            <v>0</v>
          </cell>
          <cell r="I28">
            <v>0</v>
          </cell>
        </row>
        <row r="29">
          <cell r="A29">
            <v>0</v>
          </cell>
          <cell r="B29" t="str">
            <v>EMERGENCIA</v>
          </cell>
          <cell r="C29">
            <v>1</v>
          </cell>
          <cell r="D29">
            <v>759.83</v>
          </cell>
          <cell r="E29">
            <v>0</v>
          </cell>
          <cell r="F29">
            <v>0</v>
          </cell>
          <cell r="G29">
            <v>759.83</v>
          </cell>
          <cell r="H29">
            <v>0</v>
          </cell>
          <cell r="I29">
            <v>0</v>
          </cell>
        </row>
        <row r="30">
          <cell r="A30">
            <v>0</v>
          </cell>
          <cell r="B30" t="str">
            <v>REHABILITACION / DIAGNOSTICO POR IMÁGENES / PATOLOGIA / FARMACIA / CONSULTA EXTERNA</v>
          </cell>
          <cell r="C30">
            <v>1</v>
          </cell>
          <cell r="D30">
            <v>2152.98</v>
          </cell>
          <cell r="E30">
            <v>0</v>
          </cell>
          <cell r="F30">
            <v>0</v>
          </cell>
          <cell r="G30">
            <v>2152.98</v>
          </cell>
          <cell r="H30">
            <v>0</v>
          </cell>
          <cell r="I30">
            <v>0</v>
          </cell>
        </row>
        <row r="31">
          <cell r="A31">
            <v>0</v>
          </cell>
          <cell r="B31" t="str">
            <v>HEMOTERAPIA</v>
          </cell>
          <cell r="C31">
            <v>1</v>
          </cell>
          <cell r="D31">
            <v>21.94</v>
          </cell>
          <cell r="E31">
            <v>0</v>
          </cell>
          <cell r="F31">
            <v>0</v>
          </cell>
          <cell r="G31">
            <v>21.94</v>
          </cell>
          <cell r="H31">
            <v>0</v>
          </cell>
          <cell r="I31">
            <v>0</v>
          </cell>
        </row>
        <row r="32">
          <cell r="A32">
            <v>0</v>
          </cell>
          <cell r="B32" t="str">
            <v>METAXENICAS</v>
          </cell>
          <cell r="C32">
            <v>1</v>
          </cell>
          <cell r="D32">
            <v>60.85</v>
          </cell>
          <cell r="E32">
            <v>0</v>
          </cell>
          <cell r="F32">
            <v>0</v>
          </cell>
          <cell r="G32">
            <v>60.85</v>
          </cell>
          <cell r="H32">
            <v>0</v>
          </cell>
          <cell r="I32">
            <v>0</v>
          </cell>
        </row>
        <row r="33">
          <cell r="A33">
            <v>0</v>
          </cell>
          <cell r="B33" t="str">
            <v>SUM</v>
          </cell>
          <cell r="C33">
            <v>1</v>
          </cell>
          <cell r="D33">
            <v>87.39</v>
          </cell>
          <cell r="E33">
            <v>0</v>
          </cell>
          <cell r="F33">
            <v>0</v>
          </cell>
          <cell r="G33">
            <v>87.39</v>
          </cell>
          <cell r="H33">
            <v>0</v>
          </cell>
          <cell r="I33">
            <v>0</v>
          </cell>
        </row>
        <row r="34">
          <cell r="A34">
            <v>0</v>
          </cell>
          <cell r="B34">
            <v>0</v>
          </cell>
          <cell r="C34">
            <v>0</v>
          </cell>
          <cell r="D34">
            <v>0</v>
          </cell>
          <cell r="E34">
            <v>0</v>
          </cell>
          <cell r="F34">
            <v>0</v>
          </cell>
          <cell r="G34">
            <v>0</v>
          </cell>
          <cell r="H34">
            <v>0</v>
          </cell>
          <cell r="I34">
            <v>0</v>
          </cell>
        </row>
        <row r="35">
          <cell r="A35">
            <v>0</v>
          </cell>
          <cell r="B35">
            <v>0</v>
          </cell>
          <cell r="C35">
            <v>0</v>
          </cell>
          <cell r="D35">
            <v>0</v>
          </cell>
          <cell r="E35">
            <v>0</v>
          </cell>
          <cell r="F35">
            <v>0</v>
          </cell>
          <cell r="G35">
            <v>0</v>
          </cell>
          <cell r="H35">
            <v>0</v>
          </cell>
          <cell r="I35">
            <v>0</v>
          </cell>
        </row>
        <row r="36">
          <cell r="A36" t="str">
            <v>ITEM</v>
          </cell>
          <cell r="B36" t="str">
            <v>DESCRIPCION</v>
          </cell>
          <cell r="C36" t="str">
            <v>Cantid.</v>
          </cell>
          <cell r="D36" t="str">
            <v>AREA</v>
          </cell>
          <cell r="E36" t="str">
            <v>ALTO</v>
          </cell>
          <cell r="F36" t="str">
            <v>ANCHO</v>
          </cell>
          <cell r="G36" t="str">
            <v>PARCIAL</v>
          </cell>
          <cell r="H36" t="str">
            <v>TOTAL</v>
          </cell>
          <cell r="I36" t="str">
            <v>UND</v>
          </cell>
        </row>
        <row r="37">
          <cell r="A37" t="str">
            <v>01.06.01.02</v>
          </cell>
          <cell r="B37" t="str">
            <v>CUBIERTA CON SISTEMA ASFALTICO BICAPA DE LAMINAS DE IMPERMEABILIZACION DE BETUN ELASTOMERO SBS. ACABADO GRAVILLA NATURAL</v>
          </cell>
          <cell r="C37">
            <v>0</v>
          </cell>
          <cell r="D37">
            <v>0</v>
          </cell>
          <cell r="E37">
            <v>0</v>
          </cell>
          <cell r="F37">
            <v>0</v>
          </cell>
          <cell r="G37">
            <v>0</v>
          </cell>
          <cell r="H37">
            <v>603.58000000000004</v>
          </cell>
          <cell r="I37" t="str">
            <v>m2</v>
          </cell>
        </row>
        <row r="38">
          <cell r="A38">
            <v>0</v>
          </cell>
          <cell r="B38">
            <v>0</v>
          </cell>
          <cell r="C38">
            <v>0</v>
          </cell>
          <cell r="D38">
            <v>0</v>
          </cell>
          <cell r="E38">
            <v>0</v>
          </cell>
          <cell r="F38">
            <v>0</v>
          </cell>
          <cell r="G38">
            <v>0</v>
          </cell>
          <cell r="H38">
            <v>0</v>
          </cell>
          <cell r="I38">
            <v>0</v>
          </cell>
        </row>
        <row r="39">
          <cell r="A39">
            <v>0</v>
          </cell>
          <cell r="B39" t="str">
            <v>TECHO</v>
          </cell>
          <cell r="C39">
            <v>0</v>
          </cell>
          <cell r="D39">
            <v>0</v>
          </cell>
          <cell r="E39">
            <v>0</v>
          </cell>
          <cell r="F39">
            <v>0</v>
          </cell>
          <cell r="G39">
            <v>0</v>
          </cell>
          <cell r="H39">
            <v>0</v>
          </cell>
          <cell r="I39">
            <v>0</v>
          </cell>
        </row>
        <row r="40">
          <cell r="A40">
            <v>0</v>
          </cell>
          <cell r="B40" t="str">
            <v>CASA DE FUERZA</v>
          </cell>
          <cell r="C40">
            <v>1</v>
          </cell>
          <cell r="D40">
            <v>199.64</v>
          </cell>
          <cell r="E40">
            <v>0</v>
          </cell>
          <cell r="F40">
            <v>0</v>
          </cell>
          <cell r="G40">
            <v>199.64</v>
          </cell>
          <cell r="H40">
            <v>0</v>
          </cell>
          <cell r="I40">
            <v>0</v>
          </cell>
        </row>
        <row r="41">
          <cell r="A41">
            <v>0</v>
          </cell>
          <cell r="B41" t="str">
            <v>CISTERNA</v>
          </cell>
          <cell r="C41">
            <v>1</v>
          </cell>
          <cell r="D41">
            <v>238.46</v>
          </cell>
          <cell r="E41">
            <v>0</v>
          </cell>
          <cell r="F41">
            <v>0</v>
          </cell>
          <cell r="G41">
            <v>238.46</v>
          </cell>
          <cell r="H41">
            <v>0</v>
          </cell>
          <cell r="I41">
            <v>0</v>
          </cell>
        </row>
        <row r="42">
          <cell r="A42">
            <v>0</v>
          </cell>
          <cell r="B42" t="str">
            <v>INGRESO VEHICULAR PRINCIPAL</v>
          </cell>
          <cell r="C42">
            <v>1</v>
          </cell>
          <cell r="D42">
            <v>36.32</v>
          </cell>
          <cell r="E42">
            <v>0</v>
          </cell>
          <cell r="F42">
            <v>0</v>
          </cell>
          <cell r="G42">
            <v>36.32</v>
          </cell>
          <cell r="H42">
            <v>0</v>
          </cell>
          <cell r="I42">
            <v>0</v>
          </cell>
        </row>
        <row r="43">
          <cell r="A43">
            <v>0</v>
          </cell>
          <cell r="B43" t="str">
            <v>RESIDENCIA DEL PERSONAL</v>
          </cell>
          <cell r="C43">
            <v>1</v>
          </cell>
          <cell r="D43">
            <v>80.03</v>
          </cell>
          <cell r="E43">
            <v>0</v>
          </cell>
          <cell r="F43">
            <v>0</v>
          </cell>
          <cell r="G43">
            <v>80.03</v>
          </cell>
          <cell r="H43">
            <v>0</v>
          </cell>
          <cell r="I43">
            <v>0</v>
          </cell>
        </row>
        <row r="44">
          <cell r="A44">
            <v>0</v>
          </cell>
          <cell r="B44" t="str">
            <v>GARITA 4</v>
          </cell>
          <cell r="C44">
            <v>1</v>
          </cell>
          <cell r="D44">
            <v>17.22</v>
          </cell>
          <cell r="E44">
            <v>0</v>
          </cell>
          <cell r="F44">
            <v>0</v>
          </cell>
          <cell r="G44">
            <v>17.22</v>
          </cell>
          <cell r="H44">
            <v>0</v>
          </cell>
          <cell r="I44">
            <v>0</v>
          </cell>
        </row>
        <row r="45">
          <cell r="A45">
            <v>0</v>
          </cell>
          <cell r="B45" t="str">
            <v>GARITA 1</v>
          </cell>
          <cell r="C45">
            <v>1</v>
          </cell>
          <cell r="D45">
            <v>5.12</v>
          </cell>
          <cell r="E45">
            <v>0</v>
          </cell>
          <cell r="F45">
            <v>0</v>
          </cell>
          <cell r="G45">
            <v>5.12</v>
          </cell>
          <cell r="H45">
            <v>0</v>
          </cell>
          <cell r="I45">
            <v>0</v>
          </cell>
        </row>
        <row r="46">
          <cell r="A46">
            <v>0</v>
          </cell>
          <cell r="B46" t="str">
            <v>TERRESTRE</v>
          </cell>
          <cell r="C46">
            <v>1</v>
          </cell>
          <cell r="D46">
            <v>26.79</v>
          </cell>
          <cell r="E46">
            <v>0</v>
          </cell>
          <cell r="F46">
            <v>0</v>
          </cell>
          <cell r="G46">
            <v>26.79</v>
          </cell>
          <cell r="H46">
            <v>0</v>
          </cell>
          <cell r="I46">
            <v>0</v>
          </cell>
        </row>
        <row r="47">
          <cell r="A47">
            <v>0</v>
          </cell>
          <cell r="B47">
            <v>0</v>
          </cell>
          <cell r="C47">
            <v>0</v>
          </cell>
          <cell r="D47">
            <v>0</v>
          </cell>
          <cell r="E47">
            <v>0</v>
          </cell>
          <cell r="F47">
            <v>0</v>
          </cell>
          <cell r="G47">
            <v>0</v>
          </cell>
          <cell r="H47">
            <v>0</v>
          </cell>
          <cell r="I47">
            <v>0</v>
          </cell>
        </row>
        <row r="48">
          <cell r="A48" t="str">
            <v>ITEM</v>
          </cell>
          <cell r="B48" t="str">
            <v>DESCRIPCION</v>
          </cell>
          <cell r="C48" t="str">
            <v>Cantid.</v>
          </cell>
          <cell r="D48" t="str">
            <v>LARGO</v>
          </cell>
          <cell r="E48" t="str">
            <v>ALTO</v>
          </cell>
          <cell r="F48" t="str">
            <v>ANCHO</v>
          </cell>
          <cell r="G48" t="str">
            <v>PARCIAL</v>
          </cell>
          <cell r="H48" t="str">
            <v>TOTAL</v>
          </cell>
          <cell r="I48" t="str">
            <v>UND</v>
          </cell>
        </row>
        <row r="49">
          <cell r="A49" t="str">
            <v>01.06.01.03</v>
          </cell>
          <cell r="B49" t="str">
            <v>CONTRAZOCALO DE RESINA DE BETUN Y POLIURETANO MONOCOMPONENTE CON REFUERZO DE POLIESTER NO TEJIDO H=0.20m</v>
          </cell>
          <cell r="C49">
            <v>0</v>
          </cell>
          <cell r="D49">
            <v>0</v>
          </cell>
          <cell r="E49">
            <v>0</v>
          </cell>
          <cell r="F49">
            <v>0</v>
          </cell>
          <cell r="G49">
            <v>0</v>
          </cell>
          <cell r="H49">
            <v>1459.5299999999995</v>
          </cell>
          <cell r="I49" t="str">
            <v>m</v>
          </cell>
        </row>
        <row r="50">
          <cell r="A50">
            <v>0</v>
          </cell>
          <cell r="B50">
            <v>0</v>
          </cell>
          <cell r="C50">
            <v>0</v>
          </cell>
          <cell r="D50">
            <v>0</v>
          </cell>
          <cell r="E50">
            <v>0</v>
          </cell>
          <cell r="F50">
            <v>0</v>
          </cell>
          <cell r="G50">
            <v>0</v>
          </cell>
          <cell r="H50">
            <v>0</v>
          </cell>
          <cell r="I50">
            <v>0</v>
          </cell>
        </row>
        <row r="51">
          <cell r="A51">
            <v>0</v>
          </cell>
          <cell r="B51" t="str">
            <v>TECHO</v>
          </cell>
          <cell r="C51">
            <v>0</v>
          </cell>
          <cell r="D51">
            <v>0</v>
          </cell>
          <cell r="E51">
            <v>0</v>
          </cell>
          <cell r="F51">
            <v>0</v>
          </cell>
          <cell r="G51">
            <v>0</v>
          </cell>
          <cell r="H51">
            <v>0</v>
          </cell>
          <cell r="I51">
            <v>0</v>
          </cell>
        </row>
        <row r="52">
          <cell r="A52">
            <v>0</v>
          </cell>
          <cell r="B52">
            <v>0</v>
          </cell>
          <cell r="C52">
            <v>0</v>
          </cell>
          <cell r="D52">
            <v>0</v>
          </cell>
          <cell r="E52">
            <v>0</v>
          </cell>
          <cell r="F52">
            <v>0</v>
          </cell>
          <cell r="G52">
            <v>0</v>
          </cell>
          <cell r="H52">
            <v>0</v>
          </cell>
          <cell r="I52">
            <v>0</v>
          </cell>
        </row>
        <row r="53">
          <cell r="A53">
            <v>0</v>
          </cell>
          <cell r="B53" t="str">
            <v>CADENA DE FRIO / ALMACEN</v>
          </cell>
          <cell r="C53">
            <v>1</v>
          </cell>
          <cell r="D53">
            <v>49.44</v>
          </cell>
          <cell r="E53">
            <v>0</v>
          </cell>
          <cell r="F53">
            <v>0</v>
          </cell>
          <cell r="G53">
            <v>49.44</v>
          </cell>
          <cell r="H53">
            <v>0</v>
          </cell>
          <cell r="I53">
            <v>0</v>
          </cell>
        </row>
        <row r="54">
          <cell r="A54">
            <v>0</v>
          </cell>
          <cell r="B54" t="str">
            <v>LAVANDERIA</v>
          </cell>
          <cell r="C54">
            <v>1</v>
          </cell>
          <cell r="D54">
            <v>92.14</v>
          </cell>
          <cell r="E54">
            <v>0</v>
          </cell>
          <cell r="F54">
            <v>0</v>
          </cell>
          <cell r="G54">
            <v>92.14</v>
          </cell>
          <cell r="H54">
            <v>0</v>
          </cell>
          <cell r="I54">
            <v>0</v>
          </cell>
        </row>
        <row r="55">
          <cell r="A55">
            <v>0</v>
          </cell>
          <cell r="B55" t="str">
            <v>ANATOMIA PATOLOGICA</v>
          </cell>
          <cell r="C55">
            <v>1</v>
          </cell>
          <cell r="D55">
            <v>57.5</v>
          </cell>
          <cell r="E55">
            <v>0</v>
          </cell>
          <cell r="F55">
            <v>0</v>
          </cell>
          <cell r="G55">
            <v>57.5</v>
          </cell>
          <cell r="H55">
            <v>0</v>
          </cell>
          <cell r="I55">
            <v>0</v>
          </cell>
        </row>
        <row r="56">
          <cell r="A56">
            <v>0</v>
          </cell>
          <cell r="B56" t="str">
            <v>CENTRO QUIRURGICO / CENTRAL  DE ESTERILIZACION / CENTRO OBSTETRICO</v>
          </cell>
          <cell r="C56">
            <v>1</v>
          </cell>
          <cell r="D56">
            <v>185.87</v>
          </cell>
          <cell r="E56">
            <v>0</v>
          </cell>
          <cell r="F56">
            <v>0</v>
          </cell>
          <cell r="G56">
            <v>185.87</v>
          </cell>
          <cell r="H56">
            <v>0</v>
          </cell>
          <cell r="I56">
            <v>0</v>
          </cell>
        </row>
        <row r="57">
          <cell r="A57">
            <v>0</v>
          </cell>
          <cell r="B57" t="str">
            <v>HOSPITALIZACION</v>
          </cell>
          <cell r="C57">
            <v>1</v>
          </cell>
          <cell r="D57">
            <v>129.1</v>
          </cell>
          <cell r="E57">
            <v>0</v>
          </cell>
          <cell r="F57">
            <v>0</v>
          </cell>
          <cell r="G57">
            <v>129.1</v>
          </cell>
          <cell r="H57">
            <v>0</v>
          </cell>
          <cell r="I57">
            <v>0</v>
          </cell>
        </row>
        <row r="58">
          <cell r="A58">
            <v>0</v>
          </cell>
          <cell r="B58" t="str">
            <v>TBC</v>
          </cell>
          <cell r="C58">
            <v>1</v>
          </cell>
          <cell r="D58">
            <v>35.200000000000003</v>
          </cell>
          <cell r="E58">
            <v>0</v>
          </cell>
          <cell r="F58">
            <v>0</v>
          </cell>
          <cell r="G58">
            <v>35.200000000000003</v>
          </cell>
          <cell r="H58">
            <v>0</v>
          </cell>
          <cell r="I58">
            <v>0</v>
          </cell>
        </row>
        <row r="59">
          <cell r="A59">
            <v>0</v>
          </cell>
          <cell r="B59" t="str">
            <v>ITS/VIH/SIDA</v>
          </cell>
          <cell r="C59">
            <v>1</v>
          </cell>
          <cell r="D59">
            <v>32.299999999999997</v>
          </cell>
          <cell r="E59">
            <v>0</v>
          </cell>
          <cell r="F59">
            <v>0</v>
          </cell>
          <cell r="G59">
            <v>32.299999999999997</v>
          </cell>
          <cell r="H59">
            <v>0</v>
          </cell>
          <cell r="I59">
            <v>0</v>
          </cell>
        </row>
        <row r="60">
          <cell r="A60">
            <v>0</v>
          </cell>
          <cell r="B60" t="str">
            <v xml:space="preserve">GESTION DE LA INFORMACION / CASA MATERNA </v>
          </cell>
          <cell r="C60">
            <v>1</v>
          </cell>
          <cell r="D60">
            <v>88.5</v>
          </cell>
          <cell r="E60">
            <v>0</v>
          </cell>
          <cell r="F60">
            <v>0</v>
          </cell>
          <cell r="G60">
            <v>88.5</v>
          </cell>
          <cell r="H60">
            <v>0</v>
          </cell>
          <cell r="I60">
            <v>0</v>
          </cell>
        </row>
        <row r="61">
          <cell r="A61">
            <v>0</v>
          </cell>
          <cell r="B61" t="str">
            <v>EMERGENCIA</v>
          </cell>
          <cell r="C61">
            <v>1</v>
          </cell>
          <cell r="D61">
            <v>110.4</v>
          </cell>
          <cell r="E61">
            <v>0</v>
          </cell>
          <cell r="F61">
            <v>0</v>
          </cell>
          <cell r="G61">
            <v>110.4</v>
          </cell>
          <cell r="H61">
            <v>0</v>
          </cell>
          <cell r="I61">
            <v>0</v>
          </cell>
        </row>
        <row r="62">
          <cell r="A62">
            <v>0</v>
          </cell>
          <cell r="B62" t="str">
            <v>REHABILITACION / DIAGNOSTICO POR IMÁGENES / PATOLOGIA / FARMACIA / CONSULTA EXTERNA</v>
          </cell>
          <cell r="C62">
            <v>1</v>
          </cell>
          <cell r="D62">
            <v>311.97999999999996</v>
          </cell>
          <cell r="E62">
            <v>0</v>
          </cell>
          <cell r="F62">
            <v>0</v>
          </cell>
          <cell r="G62">
            <v>311.97999999999996</v>
          </cell>
          <cell r="H62">
            <v>0</v>
          </cell>
          <cell r="I62">
            <v>0</v>
          </cell>
        </row>
        <row r="63">
          <cell r="A63">
            <v>0</v>
          </cell>
          <cell r="B63" t="str">
            <v>HEMOTERAPIA</v>
          </cell>
          <cell r="C63">
            <v>1</v>
          </cell>
          <cell r="D63">
            <v>21.1</v>
          </cell>
          <cell r="E63">
            <v>0</v>
          </cell>
          <cell r="F63">
            <v>0</v>
          </cell>
          <cell r="G63">
            <v>21.1</v>
          </cell>
          <cell r="H63">
            <v>0</v>
          </cell>
          <cell r="I63">
            <v>0</v>
          </cell>
        </row>
        <row r="64">
          <cell r="A64">
            <v>0</v>
          </cell>
          <cell r="B64" t="str">
            <v>METAXENICAS</v>
          </cell>
          <cell r="C64">
            <v>1</v>
          </cell>
          <cell r="D64">
            <v>33.200000000000003</v>
          </cell>
          <cell r="E64">
            <v>0</v>
          </cell>
          <cell r="F64">
            <v>0</v>
          </cell>
          <cell r="G64">
            <v>33.200000000000003</v>
          </cell>
          <cell r="H64">
            <v>0</v>
          </cell>
          <cell r="I64">
            <v>0</v>
          </cell>
        </row>
        <row r="65">
          <cell r="A65">
            <v>0</v>
          </cell>
          <cell r="B65" t="str">
            <v>SUM</v>
          </cell>
          <cell r="C65">
            <v>1</v>
          </cell>
          <cell r="D65">
            <v>37.700000000000003</v>
          </cell>
          <cell r="E65">
            <v>0</v>
          </cell>
          <cell r="F65">
            <v>0</v>
          </cell>
          <cell r="G65">
            <v>37.700000000000003</v>
          </cell>
          <cell r="H65">
            <v>0</v>
          </cell>
          <cell r="I65">
            <v>0</v>
          </cell>
        </row>
        <row r="66">
          <cell r="A66">
            <v>0</v>
          </cell>
          <cell r="B66" t="str">
            <v>CASA DE FUERZA</v>
          </cell>
          <cell r="C66">
            <v>1</v>
          </cell>
          <cell r="D66">
            <v>64.58</v>
          </cell>
          <cell r="E66">
            <v>0</v>
          </cell>
          <cell r="F66">
            <v>0</v>
          </cell>
          <cell r="G66">
            <v>64.58</v>
          </cell>
          <cell r="H66">
            <v>0</v>
          </cell>
          <cell r="I66">
            <v>0</v>
          </cell>
        </row>
        <row r="67">
          <cell r="A67">
            <v>0</v>
          </cell>
          <cell r="B67" t="str">
            <v>CISTERNA</v>
          </cell>
          <cell r="C67">
            <v>1</v>
          </cell>
          <cell r="D67">
            <v>62.6</v>
          </cell>
          <cell r="E67">
            <v>0</v>
          </cell>
          <cell r="F67">
            <v>0</v>
          </cell>
          <cell r="G67">
            <v>62.6</v>
          </cell>
          <cell r="H67">
            <v>0</v>
          </cell>
          <cell r="I67">
            <v>0</v>
          </cell>
        </row>
        <row r="68">
          <cell r="A68">
            <v>0</v>
          </cell>
          <cell r="B68" t="str">
            <v>INGRESO VEHICULAR PRINCIPAL</v>
          </cell>
          <cell r="C68">
            <v>1</v>
          </cell>
          <cell r="D68">
            <v>55</v>
          </cell>
          <cell r="E68">
            <v>0</v>
          </cell>
          <cell r="F68">
            <v>0</v>
          </cell>
          <cell r="G68">
            <v>55</v>
          </cell>
          <cell r="H68">
            <v>0</v>
          </cell>
          <cell r="I68">
            <v>0</v>
          </cell>
        </row>
        <row r="69">
          <cell r="A69">
            <v>0</v>
          </cell>
          <cell r="B69" t="str">
            <v>RESIDENCIA DEL PERSONAL</v>
          </cell>
          <cell r="C69">
            <v>1</v>
          </cell>
          <cell r="D69">
            <v>35.799999999999997</v>
          </cell>
          <cell r="E69">
            <v>0</v>
          </cell>
          <cell r="F69">
            <v>0</v>
          </cell>
          <cell r="G69">
            <v>35.799999999999997</v>
          </cell>
          <cell r="H69">
            <v>0</v>
          </cell>
          <cell r="I69">
            <v>0</v>
          </cell>
        </row>
        <row r="70">
          <cell r="A70">
            <v>0</v>
          </cell>
          <cell r="B70" t="str">
            <v>GARITA 4</v>
          </cell>
          <cell r="C70">
            <v>1</v>
          </cell>
          <cell r="D70">
            <v>26.82</v>
          </cell>
          <cell r="E70">
            <v>0</v>
          </cell>
          <cell r="F70">
            <v>0</v>
          </cell>
          <cell r="G70">
            <v>26.82</v>
          </cell>
          <cell r="H70">
            <v>0</v>
          </cell>
          <cell r="I70">
            <v>0</v>
          </cell>
        </row>
        <row r="71">
          <cell r="A71">
            <v>0</v>
          </cell>
          <cell r="B71" t="str">
            <v>GARITA 1</v>
          </cell>
          <cell r="C71">
            <v>1</v>
          </cell>
          <cell r="D71">
            <v>9.5</v>
          </cell>
          <cell r="E71">
            <v>0</v>
          </cell>
          <cell r="F71">
            <v>0</v>
          </cell>
          <cell r="G71">
            <v>9.5</v>
          </cell>
          <cell r="H71">
            <v>0</v>
          </cell>
          <cell r="I71">
            <v>0</v>
          </cell>
        </row>
        <row r="72">
          <cell r="A72">
            <v>0</v>
          </cell>
          <cell r="B72" t="str">
            <v>TERRESTRE</v>
          </cell>
          <cell r="C72">
            <v>1</v>
          </cell>
          <cell r="D72">
            <v>20.8</v>
          </cell>
          <cell r="E72">
            <v>0</v>
          </cell>
          <cell r="F72">
            <v>0</v>
          </cell>
          <cell r="G72">
            <v>20.8</v>
          </cell>
          <cell r="H72">
            <v>0</v>
          </cell>
          <cell r="I72">
            <v>0</v>
          </cell>
        </row>
        <row r="73">
          <cell r="A73">
            <v>0</v>
          </cell>
          <cell r="B73" t="str">
            <v xml:space="preserve"> </v>
          </cell>
          <cell r="C73">
            <v>0</v>
          </cell>
          <cell r="D73">
            <v>0</v>
          </cell>
          <cell r="E73">
            <v>0</v>
          </cell>
          <cell r="F73">
            <v>0</v>
          </cell>
          <cell r="G73">
            <v>0</v>
          </cell>
          <cell r="H73">
            <v>0</v>
          </cell>
          <cell r="I73">
            <v>0</v>
          </cell>
        </row>
        <row r="74">
          <cell r="A74">
            <v>0</v>
          </cell>
          <cell r="B74" t="str">
            <v xml:space="preserve"> </v>
          </cell>
          <cell r="C74">
            <v>0</v>
          </cell>
          <cell r="D74">
            <v>0</v>
          </cell>
          <cell r="E74">
            <v>0</v>
          </cell>
          <cell r="F74">
            <v>0</v>
          </cell>
          <cell r="G74">
            <v>0</v>
          </cell>
          <cell r="H74">
            <v>0</v>
          </cell>
          <cell r="I74">
            <v>0</v>
          </cell>
        </row>
        <row r="75">
          <cell r="A75" t="str">
            <v>01.06.02</v>
          </cell>
          <cell r="B75" t="str">
            <v xml:space="preserve">      COBERTURAS</v>
          </cell>
          <cell r="C75">
            <v>0</v>
          </cell>
          <cell r="D75">
            <v>0</v>
          </cell>
          <cell r="E75">
            <v>0</v>
          </cell>
          <cell r="F75">
            <v>0</v>
          </cell>
          <cell r="G75">
            <v>0</v>
          </cell>
          <cell r="H75">
            <v>0</v>
          </cell>
          <cell r="I75">
            <v>0</v>
          </cell>
        </row>
        <row r="76">
          <cell r="A76">
            <v>0</v>
          </cell>
          <cell r="B76" t="str">
            <v xml:space="preserve"> </v>
          </cell>
          <cell r="C76">
            <v>0</v>
          </cell>
          <cell r="D76">
            <v>0</v>
          </cell>
          <cell r="E76">
            <v>0</v>
          </cell>
          <cell r="F76">
            <v>0</v>
          </cell>
          <cell r="G76">
            <v>0</v>
          </cell>
          <cell r="H76">
            <v>0</v>
          </cell>
          <cell r="I76">
            <v>0</v>
          </cell>
        </row>
        <row r="77">
          <cell r="A77" t="str">
            <v>ITEM</v>
          </cell>
          <cell r="B77" t="str">
            <v>DESCRIPCION</v>
          </cell>
          <cell r="C77" t="str">
            <v>Cantid.</v>
          </cell>
          <cell r="D77" t="str">
            <v>AREA</v>
          </cell>
          <cell r="E77" t="str">
            <v>ALTO</v>
          </cell>
          <cell r="F77" t="str">
            <v>ANCHO</v>
          </cell>
          <cell r="G77" t="str">
            <v>PARCIAL</v>
          </cell>
          <cell r="H77" t="str">
            <v>TOTAL</v>
          </cell>
          <cell r="I77" t="str">
            <v>UND</v>
          </cell>
        </row>
        <row r="78">
          <cell r="A78" t="str">
            <v>01.06.02.01</v>
          </cell>
          <cell r="B78" t="str">
            <v>COBERTURA METALICA TI O SIMILAR AZ-200 E= 0.6mm, ACABADO PREPINTADO ROJO TERRACOTA( AZOTEA)</v>
          </cell>
          <cell r="C78">
            <v>0</v>
          </cell>
          <cell r="D78">
            <v>0</v>
          </cell>
          <cell r="E78">
            <v>0</v>
          </cell>
          <cell r="F78">
            <v>0</v>
          </cell>
          <cell r="G78">
            <v>0</v>
          </cell>
          <cell r="H78">
            <v>7029.8900000000021</v>
          </cell>
          <cell r="I78" t="str">
            <v>m2</v>
          </cell>
        </row>
        <row r="79">
          <cell r="A79">
            <v>0</v>
          </cell>
          <cell r="B79" t="str">
            <v xml:space="preserve"> </v>
          </cell>
          <cell r="C79" t="str">
            <v xml:space="preserve"> </v>
          </cell>
          <cell r="D79">
            <v>0</v>
          </cell>
          <cell r="E79">
            <v>0</v>
          </cell>
          <cell r="F79">
            <v>0</v>
          </cell>
          <cell r="G79" t="str">
            <v xml:space="preserve"> </v>
          </cell>
          <cell r="H79" t="str">
            <v xml:space="preserve"> </v>
          </cell>
          <cell r="I79">
            <v>0</v>
          </cell>
        </row>
        <row r="80">
          <cell r="A80">
            <v>0</v>
          </cell>
          <cell r="B80" t="str">
            <v>BLOQUE A</v>
          </cell>
          <cell r="C80">
            <v>1</v>
          </cell>
          <cell r="D80">
            <v>861.2</v>
          </cell>
          <cell r="E80">
            <v>0</v>
          </cell>
          <cell r="F80">
            <v>0</v>
          </cell>
          <cell r="G80">
            <v>861.2</v>
          </cell>
          <cell r="H80">
            <v>0</v>
          </cell>
          <cell r="I80">
            <v>0</v>
          </cell>
        </row>
        <row r="81">
          <cell r="A81">
            <v>0</v>
          </cell>
          <cell r="B81" t="str">
            <v>BLOQUE B1</v>
          </cell>
          <cell r="C81">
            <v>1</v>
          </cell>
          <cell r="D81">
            <v>814.61</v>
          </cell>
          <cell r="E81">
            <v>0</v>
          </cell>
          <cell r="F81">
            <v>0</v>
          </cell>
          <cell r="G81">
            <v>814.61</v>
          </cell>
          <cell r="H81">
            <v>0</v>
          </cell>
          <cell r="I81">
            <v>0</v>
          </cell>
        </row>
        <row r="82">
          <cell r="A82">
            <v>0</v>
          </cell>
          <cell r="B82" t="str">
            <v>BLOQUE B2</v>
          </cell>
          <cell r="C82">
            <v>1</v>
          </cell>
          <cell r="D82">
            <v>1724.21</v>
          </cell>
          <cell r="E82">
            <v>0</v>
          </cell>
          <cell r="F82">
            <v>0</v>
          </cell>
          <cell r="G82">
            <v>1724.21</v>
          </cell>
          <cell r="H82">
            <v>0</v>
          </cell>
          <cell r="I82">
            <v>0</v>
          </cell>
        </row>
        <row r="83">
          <cell r="A83">
            <v>0</v>
          </cell>
          <cell r="B83" t="str">
            <v>BLOQUE C</v>
          </cell>
          <cell r="C83">
            <v>1</v>
          </cell>
          <cell r="D83">
            <v>1200.1500000000001</v>
          </cell>
          <cell r="E83">
            <v>0</v>
          </cell>
          <cell r="F83">
            <v>0</v>
          </cell>
          <cell r="G83">
            <v>1200.1500000000001</v>
          </cell>
          <cell r="H83">
            <v>0</v>
          </cell>
          <cell r="I83">
            <v>0</v>
          </cell>
        </row>
        <row r="84">
          <cell r="A84">
            <v>0</v>
          </cell>
          <cell r="B84" t="str">
            <v>BLOQUE D</v>
          </cell>
          <cell r="C84">
            <v>1</v>
          </cell>
          <cell r="D84">
            <v>806.1</v>
          </cell>
          <cell r="E84">
            <v>0</v>
          </cell>
          <cell r="F84">
            <v>0</v>
          </cell>
          <cell r="G84">
            <v>806.1</v>
          </cell>
          <cell r="H84">
            <v>0</v>
          </cell>
          <cell r="I84">
            <v>0</v>
          </cell>
        </row>
        <row r="85">
          <cell r="A85">
            <v>0</v>
          </cell>
          <cell r="B85" t="str">
            <v>BLOQUE E</v>
          </cell>
          <cell r="C85">
            <v>1</v>
          </cell>
          <cell r="D85">
            <v>494.51</v>
          </cell>
          <cell r="E85">
            <v>0</v>
          </cell>
          <cell r="F85">
            <v>0</v>
          </cell>
          <cell r="G85">
            <v>494.51</v>
          </cell>
          <cell r="H85">
            <v>0</v>
          </cell>
          <cell r="I85">
            <v>0</v>
          </cell>
        </row>
        <row r="86">
          <cell r="A86">
            <v>0</v>
          </cell>
          <cell r="B86" t="str">
            <v>BLOQUE G</v>
          </cell>
          <cell r="C86">
            <v>1</v>
          </cell>
          <cell r="D86">
            <v>88.22</v>
          </cell>
          <cell r="E86">
            <v>0</v>
          </cell>
          <cell r="F86">
            <v>0</v>
          </cell>
          <cell r="G86">
            <v>88.22</v>
          </cell>
          <cell r="H86">
            <v>0</v>
          </cell>
          <cell r="I86">
            <v>0</v>
          </cell>
        </row>
        <row r="87">
          <cell r="A87">
            <v>0</v>
          </cell>
          <cell r="B87" t="str">
            <v>BLOQUE H</v>
          </cell>
          <cell r="C87">
            <v>1</v>
          </cell>
          <cell r="D87">
            <v>458.76</v>
          </cell>
          <cell r="E87">
            <v>0</v>
          </cell>
          <cell r="F87">
            <v>0</v>
          </cell>
          <cell r="G87">
            <v>458.76</v>
          </cell>
          <cell r="H87">
            <v>0</v>
          </cell>
          <cell r="I87">
            <v>0</v>
          </cell>
        </row>
        <row r="88">
          <cell r="A88">
            <v>0</v>
          </cell>
          <cell r="B88" t="str">
            <v>BLOQUE J</v>
          </cell>
          <cell r="C88">
            <v>1</v>
          </cell>
          <cell r="D88">
            <v>159.35</v>
          </cell>
          <cell r="E88">
            <v>0</v>
          </cell>
          <cell r="F88">
            <v>0</v>
          </cell>
          <cell r="G88">
            <v>159.35</v>
          </cell>
          <cell r="H88">
            <v>0</v>
          </cell>
          <cell r="I88">
            <v>0</v>
          </cell>
        </row>
        <row r="89">
          <cell r="A89">
            <v>0</v>
          </cell>
          <cell r="B89" t="str">
            <v>BLOQUE N</v>
          </cell>
          <cell r="C89">
            <v>1</v>
          </cell>
          <cell r="D89">
            <v>194.88</v>
          </cell>
          <cell r="E89">
            <v>0</v>
          </cell>
          <cell r="F89">
            <v>0</v>
          </cell>
          <cell r="G89">
            <v>194.88</v>
          </cell>
          <cell r="H89">
            <v>0</v>
          </cell>
          <cell r="I89">
            <v>0</v>
          </cell>
        </row>
        <row r="90">
          <cell r="A90">
            <v>0</v>
          </cell>
          <cell r="B90" t="str">
            <v>BLOQUE P</v>
          </cell>
          <cell r="C90">
            <v>1</v>
          </cell>
          <cell r="D90">
            <v>67.599999999999994</v>
          </cell>
          <cell r="E90">
            <v>0</v>
          </cell>
          <cell r="F90">
            <v>0</v>
          </cell>
          <cell r="G90">
            <v>67.599999999999994</v>
          </cell>
          <cell r="H90">
            <v>0</v>
          </cell>
          <cell r="I90">
            <v>0</v>
          </cell>
        </row>
        <row r="91">
          <cell r="A91">
            <v>0</v>
          </cell>
          <cell r="B91" t="str">
            <v>BLOQUE Q</v>
          </cell>
          <cell r="C91">
            <v>1</v>
          </cell>
          <cell r="D91">
            <v>94.56</v>
          </cell>
          <cell r="E91">
            <v>0</v>
          </cell>
          <cell r="F91">
            <v>0</v>
          </cell>
          <cell r="G91">
            <v>94.56</v>
          </cell>
          <cell r="H91">
            <v>0</v>
          </cell>
          <cell r="I91">
            <v>0</v>
          </cell>
        </row>
        <row r="92">
          <cell r="A92">
            <v>0</v>
          </cell>
          <cell r="B92" t="str">
            <v>BLOQUE R</v>
          </cell>
          <cell r="C92">
            <v>1</v>
          </cell>
          <cell r="D92">
            <v>65.739999999999995</v>
          </cell>
          <cell r="E92">
            <v>0</v>
          </cell>
          <cell r="F92">
            <v>0</v>
          </cell>
          <cell r="G92">
            <v>65.739999999999995</v>
          </cell>
          <cell r="H92">
            <v>0</v>
          </cell>
          <cell r="I92">
            <v>0</v>
          </cell>
        </row>
        <row r="93">
          <cell r="A93">
            <v>0</v>
          </cell>
          <cell r="B93">
            <v>0</v>
          </cell>
          <cell r="C93">
            <v>0</v>
          </cell>
          <cell r="D93">
            <v>0</v>
          </cell>
          <cell r="E93">
            <v>0</v>
          </cell>
          <cell r="F93">
            <v>0</v>
          </cell>
          <cell r="G93">
            <v>0</v>
          </cell>
          <cell r="H93">
            <v>0</v>
          </cell>
          <cell r="I93">
            <v>0</v>
          </cell>
        </row>
        <row r="94">
          <cell r="A94">
            <v>0</v>
          </cell>
          <cell r="B94" t="str">
            <v xml:space="preserve"> </v>
          </cell>
          <cell r="C94">
            <v>0</v>
          </cell>
          <cell r="D94">
            <v>0</v>
          </cell>
          <cell r="E94">
            <v>0</v>
          </cell>
          <cell r="F94">
            <v>0</v>
          </cell>
          <cell r="G94">
            <v>0</v>
          </cell>
          <cell r="H94">
            <v>0</v>
          </cell>
          <cell r="I94">
            <v>0</v>
          </cell>
        </row>
        <row r="95">
          <cell r="A95">
            <v>0</v>
          </cell>
          <cell r="B95" t="str">
            <v xml:space="preserve"> </v>
          </cell>
          <cell r="C95">
            <v>0</v>
          </cell>
          <cell r="D95">
            <v>0</v>
          </cell>
          <cell r="E95">
            <v>0</v>
          </cell>
          <cell r="F95">
            <v>0</v>
          </cell>
          <cell r="G95">
            <v>0</v>
          </cell>
          <cell r="H95">
            <v>0</v>
          </cell>
          <cell r="I95">
            <v>0</v>
          </cell>
        </row>
        <row r="96">
          <cell r="A96" t="str">
            <v>ITEM</v>
          </cell>
          <cell r="B96" t="str">
            <v>DESCRIPCION</v>
          </cell>
          <cell r="C96" t="str">
            <v>Cantid.</v>
          </cell>
          <cell r="D96" t="str">
            <v>AREA</v>
          </cell>
          <cell r="E96" t="str">
            <v>ALTO</v>
          </cell>
          <cell r="F96" t="str">
            <v>ANCHO</v>
          </cell>
          <cell r="G96" t="str">
            <v>PARCIAL</v>
          </cell>
          <cell r="H96" t="str">
            <v>TOTAL</v>
          </cell>
          <cell r="I96" t="str">
            <v>UND</v>
          </cell>
        </row>
        <row r="97">
          <cell r="A97" t="str">
            <v>01.06.02.02</v>
          </cell>
          <cell r="B97" t="str">
            <v>COBERTURA PANEL TERMOACUSTICO TAT 1060 O SIMILAR, DOBLE PLANCHA DE ALUZINC AZ-200 E= 0.40mm CON AISLAMIENTO DE POLIURETANO INYECTADO EN ALTA PRESION E=50mm</v>
          </cell>
          <cell r="C97">
            <v>0</v>
          </cell>
          <cell r="D97">
            <v>0</v>
          </cell>
          <cell r="E97">
            <v>0</v>
          </cell>
          <cell r="F97">
            <v>0</v>
          </cell>
          <cell r="G97">
            <v>0</v>
          </cell>
          <cell r="H97">
            <v>676.49</v>
          </cell>
          <cell r="I97" t="str">
            <v>m2</v>
          </cell>
        </row>
        <row r="98">
          <cell r="A98">
            <v>0</v>
          </cell>
          <cell r="B98">
            <v>0</v>
          </cell>
          <cell r="C98">
            <v>0</v>
          </cell>
          <cell r="D98">
            <v>0</v>
          </cell>
          <cell r="E98">
            <v>0</v>
          </cell>
          <cell r="F98">
            <v>0</v>
          </cell>
          <cell r="G98">
            <v>0</v>
          </cell>
          <cell r="H98">
            <v>0</v>
          </cell>
          <cell r="I98">
            <v>0</v>
          </cell>
        </row>
        <row r="99">
          <cell r="A99">
            <v>0</v>
          </cell>
          <cell r="B99" t="str">
            <v xml:space="preserve">PRIMER NIVEL </v>
          </cell>
          <cell r="C99">
            <v>0</v>
          </cell>
          <cell r="E99">
            <v>0</v>
          </cell>
          <cell r="F99">
            <v>0</v>
          </cell>
          <cell r="G99">
            <v>0</v>
          </cell>
          <cell r="H99">
            <v>0</v>
          </cell>
          <cell r="I99">
            <v>0</v>
          </cell>
        </row>
        <row r="100">
          <cell r="A100">
            <v>0</v>
          </cell>
          <cell r="B100">
            <v>0</v>
          </cell>
          <cell r="C100">
            <v>0</v>
          </cell>
          <cell r="D100">
            <v>0</v>
          </cell>
          <cell r="E100">
            <v>0</v>
          </cell>
          <cell r="F100">
            <v>0</v>
          </cell>
          <cell r="G100">
            <v>0</v>
          </cell>
          <cell r="H100">
            <v>0</v>
          </cell>
          <cell r="I100">
            <v>0</v>
          </cell>
        </row>
        <row r="101">
          <cell r="A101">
            <v>0</v>
          </cell>
          <cell r="B101" t="str">
            <v>BLOQUE K1</v>
          </cell>
          <cell r="C101">
            <v>1</v>
          </cell>
          <cell r="D101">
            <v>153</v>
          </cell>
          <cell r="E101">
            <v>0</v>
          </cell>
          <cell r="F101">
            <v>0</v>
          </cell>
          <cell r="G101">
            <v>153</v>
          </cell>
          <cell r="H101">
            <v>0</v>
          </cell>
          <cell r="I101">
            <v>0</v>
          </cell>
        </row>
        <row r="102">
          <cell r="A102">
            <v>0</v>
          </cell>
          <cell r="B102" t="str">
            <v>BLOQUE K2</v>
          </cell>
          <cell r="C102">
            <v>1</v>
          </cell>
          <cell r="D102">
            <v>89.5</v>
          </cell>
          <cell r="E102">
            <v>0</v>
          </cell>
          <cell r="F102">
            <v>0</v>
          </cell>
          <cell r="G102">
            <v>89.5</v>
          </cell>
          <cell r="H102">
            <v>0</v>
          </cell>
          <cell r="I102">
            <v>0</v>
          </cell>
        </row>
        <row r="103">
          <cell r="A103">
            <v>0</v>
          </cell>
          <cell r="B103" t="str">
            <v>BLOQUE L</v>
          </cell>
          <cell r="C103">
            <v>1</v>
          </cell>
          <cell r="D103">
            <v>368.25</v>
          </cell>
          <cell r="E103">
            <v>0</v>
          </cell>
          <cell r="F103">
            <v>0</v>
          </cell>
          <cell r="G103">
            <v>368.25</v>
          </cell>
          <cell r="H103">
            <v>0</v>
          </cell>
          <cell r="I103">
            <v>0</v>
          </cell>
        </row>
        <row r="104">
          <cell r="A104">
            <v>0</v>
          </cell>
          <cell r="B104" t="str">
            <v>BLOQUE R</v>
          </cell>
          <cell r="C104">
            <v>1</v>
          </cell>
          <cell r="D104">
            <v>65.739999999999995</v>
          </cell>
          <cell r="E104">
            <v>0</v>
          </cell>
          <cell r="F104">
            <v>0</v>
          </cell>
          <cell r="G104">
            <v>65.739999999999995</v>
          </cell>
          <cell r="H104">
            <v>0</v>
          </cell>
          <cell r="I104">
            <v>0</v>
          </cell>
        </row>
        <row r="105">
          <cell r="A105">
            <v>0</v>
          </cell>
          <cell r="B105">
            <v>0</v>
          </cell>
          <cell r="C105">
            <v>0</v>
          </cell>
          <cell r="D105">
            <v>0</v>
          </cell>
          <cell r="E105">
            <v>0</v>
          </cell>
          <cell r="F105">
            <v>0</v>
          </cell>
          <cell r="G105">
            <v>0</v>
          </cell>
          <cell r="H105">
            <v>0</v>
          </cell>
          <cell r="I105">
            <v>0</v>
          </cell>
        </row>
        <row r="106">
          <cell r="A106">
            <v>0</v>
          </cell>
          <cell r="B106">
            <v>0</v>
          </cell>
          <cell r="C106">
            <v>0</v>
          </cell>
          <cell r="D106">
            <v>0</v>
          </cell>
          <cell r="E106">
            <v>0</v>
          </cell>
          <cell r="F106">
            <v>0</v>
          </cell>
          <cell r="G106">
            <v>0</v>
          </cell>
          <cell r="H106">
            <v>0</v>
          </cell>
          <cell r="I106">
            <v>0</v>
          </cell>
        </row>
        <row r="107">
          <cell r="A107" t="str">
            <v>ITEM</v>
          </cell>
          <cell r="B107" t="str">
            <v>DESCRIPCION</v>
          </cell>
          <cell r="C107" t="str">
            <v>Cantid.</v>
          </cell>
          <cell r="D107" t="str">
            <v>AREA</v>
          </cell>
          <cell r="E107" t="str">
            <v>ALTO</v>
          </cell>
          <cell r="F107" t="str">
            <v>ANCHO</v>
          </cell>
          <cell r="G107" t="str">
            <v>PARCIAL</v>
          </cell>
          <cell r="H107" t="str">
            <v>TOTAL</v>
          </cell>
          <cell r="I107" t="str">
            <v>UND</v>
          </cell>
        </row>
        <row r="108">
          <cell r="A108" t="str">
            <v>01.06.02.03</v>
          </cell>
          <cell r="B108" t="str">
            <v>COBERTURA DE POLICARBONATO ALVEOLAR, E = 10 mm (PERGOLA)</v>
          </cell>
          <cell r="C108">
            <v>0</v>
          </cell>
          <cell r="D108">
            <v>0</v>
          </cell>
          <cell r="E108">
            <v>0</v>
          </cell>
          <cell r="F108">
            <v>0</v>
          </cell>
          <cell r="G108">
            <v>0</v>
          </cell>
          <cell r="H108">
            <v>842</v>
          </cell>
          <cell r="I108" t="str">
            <v>m2</v>
          </cell>
        </row>
        <row r="109">
          <cell r="A109">
            <v>0</v>
          </cell>
          <cell r="B109" t="str">
            <v xml:space="preserve"> </v>
          </cell>
          <cell r="C109" t="str">
            <v xml:space="preserve"> </v>
          </cell>
          <cell r="D109">
            <v>0</v>
          </cell>
          <cell r="E109">
            <v>0</v>
          </cell>
          <cell r="F109">
            <v>0</v>
          </cell>
          <cell r="G109">
            <v>0</v>
          </cell>
          <cell r="H109" t="str">
            <v xml:space="preserve"> </v>
          </cell>
          <cell r="I109">
            <v>0</v>
          </cell>
        </row>
        <row r="110">
          <cell r="A110">
            <v>0</v>
          </cell>
          <cell r="B110" t="str">
            <v>PERGOLA N°1</v>
          </cell>
          <cell r="C110">
            <v>1</v>
          </cell>
          <cell r="D110">
            <v>48.49</v>
          </cell>
          <cell r="E110">
            <v>0</v>
          </cell>
          <cell r="F110">
            <v>0</v>
          </cell>
          <cell r="G110">
            <v>48.49</v>
          </cell>
          <cell r="H110">
            <v>0</v>
          </cell>
          <cell r="I110">
            <v>0</v>
          </cell>
        </row>
        <row r="111">
          <cell r="A111">
            <v>0</v>
          </cell>
          <cell r="B111" t="str">
            <v>PERGOLA N°2</v>
          </cell>
          <cell r="C111">
            <v>1</v>
          </cell>
          <cell r="D111">
            <v>27.84</v>
          </cell>
          <cell r="E111">
            <v>0</v>
          </cell>
          <cell r="F111">
            <v>0</v>
          </cell>
          <cell r="G111">
            <v>27.84</v>
          </cell>
          <cell r="H111">
            <v>0</v>
          </cell>
          <cell r="I111">
            <v>0</v>
          </cell>
        </row>
        <row r="112">
          <cell r="A112">
            <v>0</v>
          </cell>
          <cell r="B112" t="str">
            <v>PERGOLA N°3</v>
          </cell>
          <cell r="C112">
            <v>1</v>
          </cell>
          <cell r="D112">
            <v>18.8</v>
          </cell>
          <cell r="E112">
            <v>0</v>
          </cell>
          <cell r="F112">
            <v>0</v>
          </cell>
          <cell r="G112">
            <v>18.8</v>
          </cell>
          <cell r="H112">
            <v>0</v>
          </cell>
          <cell r="I112">
            <v>0</v>
          </cell>
        </row>
        <row r="113">
          <cell r="A113">
            <v>0</v>
          </cell>
          <cell r="B113" t="str">
            <v>PERGOLA N°3A</v>
          </cell>
          <cell r="C113">
            <v>1</v>
          </cell>
          <cell r="D113">
            <v>5.13</v>
          </cell>
          <cell r="E113">
            <v>0</v>
          </cell>
          <cell r="F113">
            <v>0</v>
          </cell>
          <cell r="G113">
            <v>5.13</v>
          </cell>
          <cell r="H113">
            <v>0</v>
          </cell>
          <cell r="I113">
            <v>0</v>
          </cell>
        </row>
        <row r="114">
          <cell r="A114">
            <v>0</v>
          </cell>
          <cell r="B114" t="str">
            <v>PERGOLA N°4</v>
          </cell>
          <cell r="C114">
            <v>1</v>
          </cell>
          <cell r="D114">
            <v>26.83</v>
          </cell>
          <cell r="E114">
            <v>0</v>
          </cell>
          <cell r="F114">
            <v>0</v>
          </cell>
          <cell r="G114">
            <v>26.83</v>
          </cell>
          <cell r="H114">
            <v>0</v>
          </cell>
          <cell r="I114">
            <v>0</v>
          </cell>
        </row>
        <row r="115">
          <cell r="A115">
            <v>0</v>
          </cell>
          <cell r="B115" t="str">
            <v>PERGOLA N°5</v>
          </cell>
          <cell r="C115">
            <v>1</v>
          </cell>
          <cell r="D115">
            <v>60.54</v>
          </cell>
          <cell r="E115">
            <v>0</v>
          </cell>
          <cell r="F115">
            <v>0</v>
          </cell>
          <cell r="G115">
            <v>60.54</v>
          </cell>
          <cell r="H115">
            <v>0</v>
          </cell>
          <cell r="I115">
            <v>0</v>
          </cell>
        </row>
        <row r="116">
          <cell r="A116">
            <v>0</v>
          </cell>
          <cell r="B116" t="str">
            <v>PERGOLA N°6</v>
          </cell>
          <cell r="C116">
            <v>1</v>
          </cell>
          <cell r="D116">
            <v>12.66</v>
          </cell>
          <cell r="E116">
            <v>0</v>
          </cell>
          <cell r="F116">
            <v>0</v>
          </cell>
          <cell r="G116">
            <v>12.66</v>
          </cell>
          <cell r="H116">
            <v>0</v>
          </cell>
          <cell r="I116">
            <v>0</v>
          </cell>
        </row>
        <row r="117">
          <cell r="A117">
            <v>0</v>
          </cell>
          <cell r="B117" t="str">
            <v>PERGOLA N°7</v>
          </cell>
          <cell r="C117">
            <v>1</v>
          </cell>
          <cell r="D117">
            <v>47.53</v>
          </cell>
          <cell r="E117">
            <v>0</v>
          </cell>
          <cell r="F117">
            <v>0</v>
          </cell>
          <cell r="G117">
            <v>47.53</v>
          </cell>
          <cell r="H117">
            <v>0</v>
          </cell>
          <cell r="I117">
            <v>0</v>
          </cell>
        </row>
        <row r="118">
          <cell r="A118">
            <v>0</v>
          </cell>
          <cell r="B118" t="str">
            <v>PERGOLA N°8</v>
          </cell>
          <cell r="C118">
            <v>1</v>
          </cell>
          <cell r="D118">
            <v>75.73</v>
          </cell>
          <cell r="E118">
            <v>0</v>
          </cell>
          <cell r="F118">
            <v>0</v>
          </cell>
          <cell r="G118">
            <v>75.73</v>
          </cell>
          <cell r="H118">
            <v>0</v>
          </cell>
          <cell r="I118">
            <v>0</v>
          </cell>
        </row>
        <row r="119">
          <cell r="A119">
            <v>0</v>
          </cell>
          <cell r="B119" t="str">
            <v>PERGOLA N°9</v>
          </cell>
          <cell r="C119">
            <v>1</v>
          </cell>
          <cell r="D119">
            <v>92.57</v>
          </cell>
          <cell r="E119">
            <v>0</v>
          </cell>
          <cell r="F119">
            <v>0</v>
          </cell>
          <cell r="G119">
            <v>92.57</v>
          </cell>
          <cell r="H119">
            <v>0</v>
          </cell>
          <cell r="I119">
            <v>0</v>
          </cell>
        </row>
        <row r="120">
          <cell r="A120">
            <v>0</v>
          </cell>
          <cell r="B120" t="str">
            <v>PERGOLA N°10</v>
          </cell>
          <cell r="C120">
            <v>1</v>
          </cell>
          <cell r="D120">
            <v>57.52</v>
          </cell>
          <cell r="E120">
            <v>0</v>
          </cell>
          <cell r="F120">
            <v>0</v>
          </cell>
          <cell r="G120">
            <v>57.52</v>
          </cell>
          <cell r="H120">
            <v>0</v>
          </cell>
          <cell r="I120">
            <v>0</v>
          </cell>
        </row>
        <row r="121">
          <cell r="A121">
            <v>0</v>
          </cell>
          <cell r="B121" t="str">
            <v>PERGOLA N°11</v>
          </cell>
          <cell r="C121">
            <v>1</v>
          </cell>
          <cell r="D121">
            <v>15.76</v>
          </cell>
          <cell r="E121">
            <v>0</v>
          </cell>
          <cell r="F121">
            <v>0</v>
          </cell>
          <cell r="G121">
            <v>15.76</v>
          </cell>
          <cell r="H121">
            <v>0</v>
          </cell>
          <cell r="I121">
            <v>0</v>
          </cell>
        </row>
        <row r="122">
          <cell r="A122">
            <v>0</v>
          </cell>
          <cell r="B122" t="str">
            <v>PERGOLA N°12</v>
          </cell>
          <cell r="C122">
            <v>1</v>
          </cell>
          <cell r="D122">
            <v>24.31</v>
          </cell>
          <cell r="E122">
            <v>0</v>
          </cell>
          <cell r="F122">
            <v>0</v>
          </cell>
          <cell r="G122">
            <v>24.31</v>
          </cell>
          <cell r="H122">
            <v>0</v>
          </cell>
          <cell r="I122">
            <v>0</v>
          </cell>
        </row>
        <row r="123">
          <cell r="A123">
            <v>0</v>
          </cell>
          <cell r="B123" t="str">
            <v>PERGOLA N°13</v>
          </cell>
          <cell r="C123">
            <v>1</v>
          </cell>
          <cell r="D123">
            <v>48.12</v>
          </cell>
          <cell r="E123">
            <v>0</v>
          </cell>
          <cell r="F123">
            <v>0</v>
          </cell>
          <cell r="G123">
            <v>48.12</v>
          </cell>
          <cell r="H123">
            <v>0</v>
          </cell>
          <cell r="I123">
            <v>0</v>
          </cell>
        </row>
        <row r="124">
          <cell r="A124">
            <v>0</v>
          </cell>
          <cell r="B124" t="str">
            <v>PERGOLA N°14</v>
          </cell>
          <cell r="C124">
            <v>1</v>
          </cell>
          <cell r="D124">
            <v>71.599999999999994</v>
          </cell>
          <cell r="E124">
            <v>0</v>
          </cell>
          <cell r="F124">
            <v>0</v>
          </cell>
          <cell r="G124">
            <v>71.599999999999994</v>
          </cell>
          <cell r="H124">
            <v>0</v>
          </cell>
          <cell r="I124">
            <v>0</v>
          </cell>
        </row>
        <row r="125">
          <cell r="A125">
            <v>0</v>
          </cell>
          <cell r="B125" t="str">
            <v>PERGOLA N°15</v>
          </cell>
          <cell r="C125">
            <v>1</v>
          </cell>
          <cell r="D125">
            <v>18.53</v>
          </cell>
          <cell r="E125">
            <v>0</v>
          </cell>
          <cell r="F125">
            <v>0</v>
          </cell>
          <cell r="G125">
            <v>18.53</v>
          </cell>
          <cell r="H125">
            <v>0</v>
          </cell>
          <cell r="I125">
            <v>0</v>
          </cell>
        </row>
        <row r="126">
          <cell r="A126">
            <v>0</v>
          </cell>
          <cell r="B126" t="str">
            <v>PERGOLA N°16</v>
          </cell>
          <cell r="C126">
            <v>1</v>
          </cell>
          <cell r="D126">
            <v>77.5</v>
          </cell>
          <cell r="E126">
            <v>0</v>
          </cell>
          <cell r="F126">
            <v>0</v>
          </cell>
          <cell r="G126">
            <v>77.5</v>
          </cell>
          <cell r="H126">
            <v>0</v>
          </cell>
          <cell r="I126">
            <v>0</v>
          </cell>
        </row>
        <row r="127">
          <cell r="A127">
            <v>0</v>
          </cell>
          <cell r="B127" t="str">
            <v>PERGOLA N°17</v>
          </cell>
          <cell r="C127">
            <v>1</v>
          </cell>
          <cell r="D127">
            <v>26.21</v>
          </cell>
          <cell r="E127">
            <v>0</v>
          </cell>
          <cell r="F127">
            <v>0</v>
          </cell>
          <cell r="G127">
            <v>26.21</v>
          </cell>
          <cell r="H127">
            <v>0</v>
          </cell>
          <cell r="I127">
            <v>0</v>
          </cell>
        </row>
        <row r="128">
          <cell r="A128">
            <v>0</v>
          </cell>
          <cell r="B128" t="str">
            <v>PERGOLA N°18</v>
          </cell>
          <cell r="C128">
            <v>1</v>
          </cell>
          <cell r="D128">
            <v>76.06</v>
          </cell>
          <cell r="E128">
            <v>0</v>
          </cell>
          <cell r="F128">
            <v>0</v>
          </cell>
          <cell r="G128">
            <v>76.06</v>
          </cell>
          <cell r="H128">
            <v>0</v>
          </cell>
          <cell r="I128">
            <v>0</v>
          </cell>
        </row>
        <row r="129">
          <cell r="A129">
            <v>0</v>
          </cell>
          <cell r="B129" t="str">
            <v>PERGOLA N°19</v>
          </cell>
          <cell r="C129">
            <v>1</v>
          </cell>
          <cell r="D129">
            <v>10.27</v>
          </cell>
          <cell r="E129">
            <v>0</v>
          </cell>
          <cell r="F129">
            <v>0</v>
          </cell>
          <cell r="G129">
            <v>10.27</v>
          </cell>
          <cell r="H129">
            <v>0</v>
          </cell>
          <cell r="I129">
            <v>0</v>
          </cell>
        </row>
        <row r="130">
          <cell r="A130">
            <v>0</v>
          </cell>
          <cell r="B130">
            <v>0</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sheetData>
      <sheetData sheetId="12">
        <row r="17">
          <cell r="A17" t="str">
            <v>01.07.01.31</v>
          </cell>
          <cell r="B17" t="str">
            <v>PUERTA CONTRAPLACADA CON PANEL DE MDF 6mm + ENCHAPE MELAMINICO + PLANCHA DE PLOMO e= 1/16",  PRR-1a ( 0.80m X 2.10m )</v>
          </cell>
          <cell r="C17">
            <v>0</v>
          </cell>
          <cell r="D17">
            <v>0</v>
          </cell>
          <cell r="E17">
            <v>0</v>
          </cell>
          <cell r="F17">
            <v>0</v>
          </cell>
          <cell r="G17">
            <v>0</v>
          </cell>
          <cell r="H17">
            <v>37</v>
          </cell>
          <cell r="I17" t="str">
            <v>und</v>
          </cell>
        </row>
        <row r="18">
          <cell r="A18">
            <v>0</v>
          </cell>
          <cell r="B18">
            <v>0</v>
          </cell>
          <cell r="C18">
            <v>0</v>
          </cell>
          <cell r="D18">
            <v>0</v>
          </cell>
          <cell r="E18">
            <v>0</v>
          </cell>
          <cell r="F18">
            <v>0</v>
          </cell>
          <cell r="G18">
            <v>0</v>
          </cell>
          <cell r="H18">
            <v>0</v>
          </cell>
          <cell r="I18">
            <v>0</v>
          </cell>
        </row>
        <row r="19">
          <cell r="A19">
            <v>0</v>
          </cell>
          <cell r="B19">
            <v>0</v>
          </cell>
          <cell r="C19">
            <v>0</v>
          </cell>
          <cell r="D19">
            <v>0</v>
          </cell>
          <cell r="E19">
            <v>0</v>
          </cell>
          <cell r="F19">
            <v>0</v>
          </cell>
          <cell r="G19">
            <v>0</v>
          </cell>
          <cell r="H19">
            <v>0</v>
          </cell>
          <cell r="I19">
            <v>0</v>
          </cell>
        </row>
        <row r="20">
          <cell r="A20">
            <v>0</v>
          </cell>
          <cell r="B20" t="str">
            <v>PRIMER PISO</v>
          </cell>
          <cell r="C20">
            <v>0</v>
          </cell>
          <cell r="D20">
            <v>0</v>
          </cell>
          <cell r="E20">
            <v>0</v>
          </cell>
          <cell r="F20">
            <v>0</v>
          </cell>
          <cell r="G20">
            <v>0</v>
          </cell>
          <cell r="H20">
            <v>0</v>
          </cell>
          <cell r="I20">
            <v>0</v>
          </cell>
        </row>
        <row r="21">
          <cell r="A21">
            <v>0</v>
          </cell>
          <cell r="B21" t="str">
            <v>BLOQUE H / LAVANDERIA</v>
          </cell>
          <cell r="C21">
            <v>0</v>
          </cell>
          <cell r="D21">
            <v>0</v>
          </cell>
          <cell r="E21">
            <v>0</v>
          </cell>
          <cell r="F21">
            <v>0</v>
          </cell>
          <cell r="G21">
            <v>0</v>
          </cell>
          <cell r="H21">
            <v>0</v>
          </cell>
          <cell r="I21">
            <v>0</v>
          </cell>
        </row>
        <row r="22">
          <cell r="A22">
            <v>0</v>
          </cell>
          <cell r="B22" t="str">
            <v>P-01</v>
          </cell>
          <cell r="C22">
            <v>2</v>
          </cell>
          <cell r="D22">
            <v>0</v>
          </cell>
          <cell r="E22">
            <v>0</v>
          </cell>
          <cell r="F22">
            <v>0</v>
          </cell>
          <cell r="G22">
            <v>2</v>
          </cell>
          <cell r="H22">
            <v>0</v>
          </cell>
          <cell r="I22">
            <v>0</v>
          </cell>
        </row>
        <row r="23">
          <cell r="A23">
            <v>0</v>
          </cell>
          <cell r="B23">
            <v>0</v>
          </cell>
          <cell r="C23">
            <v>0</v>
          </cell>
          <cell r="D23">
            <v>0</v>
          </cell>
          <cell r="E23">
            <v>0</v>
          </cell>
          <cell r="F23">
            <v>0</v>
          </cell>
          <cell r="G23">
            <v>0</v>
          </cell>
          <cell r="H23">
            <v>0</v>
          </cell>
          <cell r="I23">
            <v>0</v>
          </cell>
        </row>
        <row r="24">
          <cell r="A24">
            <v>0</v>
          </cell>
          <cell r="B24" t="str">
            <v>BLOQUE J / CADENA DE FRIO</v>
          </cell>
          <cell r="C24">
            <v>0</v>
          </cell>
          <cell r="D24">
            <v>0</v>
          </cell>
          <cell r="E24">
            <v>0</v>
          </cell>
          <cell r="F24">
            <v>0</v>
          </cell>
          <cell r="G24">
            <v>0</v>
          </cell>
          <cell r="H24">
            <v>0</v>
          </cell>
          <cell r="I24">
            <v>0</v>
          </cell>
        </row>
        <row r="25">
          <cell r="A25">
            <v>0</v>
          </cell>
          <cell r="B25" t="str">
            <v>P-01</v>
          </cell>
          <cell r="C25">
            <v>2</v>
          </cell>
          <cell r="D25">
            <v>0</v>
          </cell>
          <cell r="E25">
            <v>0</v>
          </cell>
          <cell r="F25">
            <v>0</v>
          </cell>
          <cell r="G25">
            <v>2</v>
          </cell>
          <cell r="H25">
            <v>0</v>
          </cell>
          <cell r="I25">
            <v>0</v>
          </cell>
        </row>
        <row r="26">
          <cell r="A26">
            <v>0</v>
          </cell>
          <cell r="B26">
            <v>0</v>
          </cell>
          <cell r="C26">
            <v>0</v>
          </cell>
          <cell r="D26">
            <v>0</v>
          </cell>
          <cell r="E26">
            <v>0</v>
          </cell>
          <cell r="F26">
            <v>0</v>
          </cell>
          <cell r="G26">
            <v>0</v>
          </cell>
          <cell r="H26">
            <v>0</v>
          </cell>
          <cell r="I26">
            <v>0</v>
          </cell>
        </row>
        <row r="27">
          <cell r="A27">
            <v>0</v>
          </cell>
          <cell r="B27" t="str">
            <v>BLOQUE K / SALUD AMBIENTAL</v>
          </cell>
          <cell r="C27">
            <v>0</v>
          </cell>
          <cell r="D27">
            <v>0</v>
          </cell>
          <cell r="E27">
            <v>0</v>
          </cell>
          <cell r="F27">
            <v>0</v>
          </cell>
          <cell r="G27">
            <v>0</v>
          </cell>
          <cell r="H27">
            <v>0</v>
          </cell>
          <cell r="I27">
            <v>0</v>
          </cell>
        </row>
        <row r="28">
          <cell r="A28">
            <v>0</v>
          </cell>
          <cell r="B28" t="str">
            <v>P-01</v>
          </cell>
          <cell r="C28">
            <v>1</v>
          </cell>
          <cell r="D28">
            <v>0</v>
          </cell>
          <cell r="E28">
            <v>0</v>
          </cell>
          <cell r="F28">
            <v>0</v>
          </cell>
          <cell r="G28">
            <v>1</v>
          </cell>
          <cell r="H28">
            <v>0</v>
          </cell>
          <cell r="I28">
            <v>0</v>
          </cell>
        </row>
        <row r="29">
          <cell r="A29">
            <v>0</v>
          </cell>
          <cell r="B29">
            <v>0</v>
          </cell>
          <cell r="C29">
            <v>0</v>
          </cell>
          <cell r="D29">
            <v>0</v>
          </cell>
          <cell r="E29">
            <v>0</v>
          </cell>
          <cell r="F29">
            <v>0</v>
          </cell>
          <cell r="G29">
            <v>0</v>
          </cell>
          <cell r="H29">
            <v>0</v>
          </cell>
          <cell r="I29">
            <v>0</v>
          </cell>
        </row>
        <row r="30">
          <cell r="A30">
            <v>0</v>
          </cell>
          <cell r="B30" t="str">
            <v>BLOQUE P / METAXÉNICAS</v>
          </cell>
          <cell r="C30">
            <v>0</v>
          </cell>
          <cell r="D30">
            <v>0</v>
          </cell>
          <cell r="E30">
            <v>0</v>
          </cell>
          <cell r="F30">
            <v>0</v>
          </cell>
          <cell r="G30">
            <v>0</v>
          </cell>
          <cell r="H30">
            <v>0</v>
          </cell>
          <cell r="I30">
            <v>0</v>
          </cell>
        </row>
        <row r="31">
          <cell r="A31">
            <v>0</v>
          </cell>
          <cell r="B31" t="str">
            <v>P-01</v>
          </cell>
          <cell r="C31">
            <v>2</v>
          </cell>
          <cell r="D31">
            <v>0</v>
          </cell>
          <cell r="E31">
            <v>0</v>
          </cell>
          <cell r="F31">
            <v>0</v>
          </cell>
          <cell r="G31">
            <v>2</v>
          </cell>
          <cell r="H31">
            <v>0</v>
          </cell>
          <cell r="I31">
            <v>0</v>
          </cell>
        </row>
        <row r="32">
          <cell r="A32">
            <v>0</v>
          </cell>
          <cell r="B32">
            <v>0</v>
          </cell>
          <cell r="C32">
            <v>0</v>
          </cell>
          <cell r="D32">
            <v>0</v>
          </cell>
          <cell r="E32">
            <v>0</v>
          </cell>
          <cell r="F32">
            <v>0</v>
          </cell>
          <cell r="G32">
            <v>0</v>
          </cell>
          <cell r="H32">
            <v>0</v>
          </cell>
          <cell r="I32">
            <v>0</v>
          </cell>
        </row>
        <row r="33">
          <cell r="A33">
            <v>0</v>
          </cell>
          <cell r="B33" t="str">
            <v>BLOQUE E / ADMINISTRACION</v>
          </cell>
          <cell r="C33">
            <v>0</v>
          </cell>
          <cell r="D33">
            <v>0</v>
          </cell>
          <cell r="E33">
            <v>0</v>
          </cell>
          <cell r="F33">
            <v>0</v>
          </cell>
          <cell r="G33">
            <v>0</v>
          </cell>
          <cell r="H33">
            <v>0</v>
          </cell>
          <cell r="I33">
            <v>0</v>
          </cell>
        </row>
        <row r="34">
          <cell r="A34">
            <v>0</v>
          </cell>
          <cell r="B34" t="str">
            <v>P-01</v>
          </cell>
          <cell r="C34">
            <v>3</v>
          </cell>
          <cell r="D34">
            <v>0</v>
          </cell>
          <cell r="E34">
            <v>0</v>
          </cell>
          <cell r="F34">
            <v>0</v>
          </cell>
          <cell r="G34">
            <v>3</v>
          </cell>
          <cell r="H34">
            <v>0</v>
          </cell>
          <cell r="I34">
            <v>0</v>
          </cell>
        </row>
        <row r="35">
          <cell r="A35">
            <v>0</v>
          </cell>
          <cell r="B35">
            <v>0</v>
          </cell>
          <cell r="C35">
            <v>0</v>
          </cell>
          <cell r="D35">
            <v>0</v>
          </cell>
          <cell r="E35">
            <v>0</v>
          </cell>
          <cell r="F35">
            <v>0</v>
          </cell>
          <cell r="G35">
            <v>0</v>
          </cell>
          <cell r="H35">
            <v>0</v>
          </cell>
          <cell r="I35">
            <v>0</v>
          </cell>
        </row>
        <row r="36">
          <cell r="A36">
            <v>0</v>
          </cell>
          <cell r="B36" t="str">
            <v>BLOQUE F / RESIDENCIA DEL PERSONAL</v>
          </cell>
          <cell r="C36">
            <v>0</v>
          </cell>
          <cell r="D36">
            <v>0</v>
          </cell>
          <cell r="E36">
            <v>0</v>
          </cell>
          <cell r="F36">
            <v>0</v>
          </cell>
          <cell r="G36">
            <v>0</v>
          </cell>
          <cell r="H36">
            <v>0</v>
          </cell>
          <cell r="I36">
            <v>0</v>
          </cell>
        </row>
        <row r="37">
          <cell r="A37">
            <v>0</v>
          </cell>
          <cell r="B37" t="str">
            <v>P-01</v>
          </cell>
          <cell r="C37">
            <v>3</v>
          </cell>
          <cell r="D37">
            <v>0</v>
          </cell>
          <cell r="E37">
            <v>0</v>
          </cell>
          <cell r="F37">
            <v>0</v>
          </cell>
          <cell r="G37">
            <v>3</v>
          </cell>
          <cell r="H37">
            <v>0</v>
          </cell>
          <cell r="I37">
            <v>0</v>
          </cell>
        </row>
        <row r="38">
          <cell r="A38">
            <v>0</v>
          </cell>
          <cell r="B38">
            <v>0</v>
          </cell>
          <cell r="C38">
            <v>0</v>
          </cell>
          <cell r="D38">
            <v>0</v>
          </cell>
          <cell r="E38">
            <v>0</v>
          </cell>
          <cell r="F38">
            <v>0</v>
          </cell>
          <cell r="G38">
            <v>0</v>
          </cell>
          <cell r="H38">
            <v>0</v>
          </cell>
          <cell r="I38">
            <v>0</v>
          </cell>
        </row>
        <row r="39">
          <cell r="A39">
            <v>0</v>
          </cell>
          <cell r="B39" t="str">
            <v>BLOQUE R / ITS-VIH-SIDA</v>
          </cell>
          <cell r="C39">
            <v>0</v>
          </cell>
          <cell r="D39">
            <v>0</v>
          </cell>
          <cell r="E39">
            <v>0</v>
          </cell>
          <cell r="F39">
            <v>0</v>
          </cell>
          <cell r="G39">
            <v>0</v>
          </cell>
          <cell r="H39">
            <v>0</v>
          </cell>
          <cell r="I39">
            <v>0</v>
          </cell>
        </row>
        <row r="40">
          <cell r="A40">
            <v>0</v>
          </cell>
          <cell r="B40" t="str">
            <v>P-01</v>
          </cell>
          <cell r="C40">
            <v>3</v>
          </cell>
          <cell r="D40">
            <v>0</v>
          </cell>
          <cell r="E40">
            <v>0</v>
          </cell>
          <cell r="F40">
            <v>0</v>
          </cell>
          <cell r="G40">
            <v>3</v>
          </cell>
          <cell r="H40">
            <v>0</v>
          </cell>
          <cell r="I40">
            <v>0</v>
          </cell>
        </row>
        <row r="41">
          <cell r="A41">
            <v>0</v>
          </cell>
          <cell r="B41">
            <v>0</v>
          </cell>
          <cell r="C41">
            <v>0</v>
          </cell>
          <cell r="D41">
            <v>0</v>
          </cell>
          <cell r="E41">
            <v>0</v>
          </cell>
          <cell r="F41">
            <v>0</v>
          </cell>
          <cell r="G41">
            <v>0</v>
          </cell>
          <cell r="H41">
            <v>0</v>
          </cell>
          <cell r="I41">
            <v>0</v>
          </cell>
        </row>
        <row r="42">
          <cell r="A42">
            <v>0</v>
          </cell>
          <cell r="B42" t="str">
            <v>BLOQUE G / TBC</v>
          </cell>
          <cell r="C42">
            <v>0</v>
          </cell>
          <cell r="D42">
            <v>0</v>
          </cell>
          <cell r="E42">
            <v>0</v>
          </cell>
          <cell r="F42">
            <v>0</v>
          </cell>
          <cell r="G42">
            <v>0</v>
          </cell>
          <cell r="H42">
            <v>0</v>
          </cell>
          <cell r="I42">
            <v>0</v>
          </cell>
        </row>
        <row r="43">
          <cell r="A43">
            <v>0</v>
          </cell>
          <cell r="B43" t="str">
            <v>P-01</v>
          </cell>
          <cell r="C43">
            <v>3</v>
          </cell>
          <cell r="D43">
            <v>0</v>
          </cell>
          <cell r="E43">
            <v>0</v>
          </cell>
          <cell r="F43">
            <v>0</v>
          </cell>
          <cell r="G43">
            <v>3</v>
          </cell>
          <cell r="H43">
            <v>0</v>
          </cell>
          <cell r="I43">
            <v>0</v>
          </cell>
        </row>
        <row r="44">
          <cell r="A44">
            <v>0</v>
          </cell>
          <cell r="B44">
            <v>0</v>
          </cell>
          <cell r="C44">
            <v>0</v>
          </cell>
          <cell r="D44">
            <v>0</v>
          </cell>
          <cell r="E44">
            <v>0</v>
          </cell>
          <cell r="F44">
            <v>0</v>
          </cell>
          <cell r="G44">
            <v>0</v>
          </cell>
          <cell r="H44">
            <v>0</v>
          </cell>
          <cell r="I44">
            <v>0</v>
          </cell>
        </row>
        <row r="45">
          <cell r="A45">
            <v>0</v>
          </cell>
          <cell r="B45" t="str">
            <v>BLOQUE D / HOSPITALIZACION</v>
          </cell>
          <cell r="C45">
            <v>0</v>
          </cell>
          <cell r="D45">
            <v>0</v>
          </cell>
          <cell r="E45">
            <v>0</v>
          </cell>
          <cell r="F45">
            <v>0</v>
          </cell>
          <cell r="G45">
            <v>0</v>
          </cell>
          <cell r="H45">
            <v>0</v>
          </cell>
          <cell r="I45">
            <v>0</v>
          </cell>
        </row>
        <row r="46">
          <cell r="A46">
            <v>0</v>
          </cell>
          <cell r="B46" t="str">
            <v>P-01</v>
          </cell>
          <cell r="C46">
            <v>6</v>
          </cell>
          <cell r="D46">
            <v>0</v>
          </cell>
          <cell r="E46">
            <v>0</v>
          </cell>
          <cell r="F46">
            <v>0</v>
          </cell>
          <cell r="G46">
            <v>6</v>
          </cell>
          <cell r="H46">
            <v>0</v>
          </cell>
          <cell r="I46">
            <v>0</v>
          </cell>
        </row>
        <row r="47">
          <cell r="A47">
            <v>0</v>
          </cell>
          <cell r="B47">
            <v>0</v>
          </cell>
          <cell r="C47">
            <v>0</v>
          </cell>
          <cell r="D47">
            <v>0</v>
          </cell>
          <cell r="E47">
            <v>0</v>
          </cell>
          <cell r="F47">
            <v>0</v>
          </cell>
          <cell r="G47">
            <v>0</v>
          </cell>
          <cell r="H47">
            <v>0</v>
          </cell>
          <cell r="I47">
            <v>0</v>
          </cell>
        </row>
        <row r="48">
          <cell r="A48">
            <v>0</v>
          </cell>
          <cell r="B48" t="str">
            <v>BLOQUE N / ANATOMIA PATOLOGICA</v>
          </cell>
          <cell r="C48">
            <v>0</v>
          </cell>
          <cell r="D48">
            <v>0</v>
          </cell>
          <cell r="E48">
            <v>0</v>
          </cell>
          <cell r="F48">
            <v>0</v>
          </cell>
          <cell r="G48">
            <v>0</v>
          </cell>
          <cell r="H48">
            <v>0</v>
          </cell>
          <cell r="I48">
            <v>0</v>
          </cell>
        </row>
        <row r="49">
          <cell r="A49">
            <v>0</v>
          </cell>
          <cell r="B49" t="str">
            <v>P-01</v>
          </cell>
          <cell r="C49">
            <v>1</v>
          </cell>
          <cell r="D49">
            <v>0</v>
          </cell>
          <cell r="E49">
            <v>0</v>
          </cell>
          <cell r="F49">
            <v>0</v>
          </cell>
          <cell r="G49">
            <v>1</v>
          </cell>
          <cell r="H49">
            <v>0</v>
          </cell>
          <cell r="I49">
            <v>0</v>
          </cell>
        </row>
        <row r="50">
          <cell r="A50">
            <v>0</v>
          </cell>
          <cell r="B50">
            <v>0</v>
          </cell>
          <cell r="C50">
            <v>0</v>
          </cell>
          <cell r="D50">
            <v>0</v>
          </cell>
          <cell r="E50">
            <v>0</v>
          </cell>
          <cell r="F50">
            <v>0</v>
          </cell>
          <cell r="G50">
            <v>0</v>
          </cell>
          <cell r="H50">
            <v>0</v>
          </cell>
          <cell r="I50">
            <v>0</v>
          </cell>
        </row>
        <row r="51">
          <cell r="A51">
            <v>0</v>
          </cell>
          <cell r="B51" t="str">
            <v>BLOQUE C / CENTRO QUIRURGICO</v>
          </cell>
          <cell r="C51">
            <v>0</v>
          </cell>
          <cell r="D51">
            <v>0</v>
          </cell>
          <cell r="E51">
            <v>0</v>
          </cell>
          <cell r="F51">
            <v>0</v>
          </cell>
          <cell r="G51">
            <v>0</v>
          </cell>
          <cell r="H51">
            <v>0</v>
          </cell>
          <cell r="I51">
            <v>0</v>
          </cell>
        </row>
        <row r="52">
          <cell r="A52">
            <v>0</v>
          </cell>
          <cell r="B52" t="str">
            <v>P-01</v>
          </cell>
          <cell r="C52">
            <v>2</v>
          </cell>
          <cell r="D52">
            <v>0</v>
          </cell>
          <cell r="E52">
            <v>0</v>
          </cell>
          <cell r="F52">
            <v>0</v>
          </cell>
          <cell r="G52">
            <v>2</v>
          </cell>
          <cell r="H52">
            <v>0</v>
          </cell>
          <cell r="I52">
            <v>0</v>
          </cell>
        </row>
        <row r="53">
          <cell r="A53">
            <v>0</v>
          </cell>
          <cell r="B53">
            <v>0</v>
          </cell>
          <cell r="C53">
            <v>0</v>
          </cell>
          <cell r="D53">
            <v>0</v>
          </cell>
          <cell r="E53">
            <v>0</v>
          </cell>
          <cell r="F53">
            <v>0</v>
          </cell>
          <cell r="G53">
            <v>0</v>
          </cell>
          <cell r="H53">
            <v>0</v>
          </cell>
          <cell r="I53">
            <v>0</v>
          </cell>
        </row>
        <row r="54">
          <cell r="A54">
            <v>0</v>
          </cell>
          <cell r="B54" t="str">
            <v>BLOQUE B' / REHABILITACION-DIAGNOSTICO DE IMÁGENES</v>
          </cell>
          <cell r="C54">
            <v>0</v>
          </cell>
          <cell r="D54">
            <v>0</v>
          </cell>
          <cell r="E54">
            <v>0</v>
          </cell>
          <cell r="F54">
            <v>0</v>
          </cell>
          <cell r="G54">
            <v>0</v>
          </cell>
          <cell r="H54">
            <v>0</v>
          </cell>
          <cell r="I54">
            <v>0</v>
          </cell>
        </row>
        <row r="55">
          <cell r="A55">
            <v>0</v>
          </cell>
          <cell r="B55" t="str">
            <v>P-01</v>
          </cell>
          <cell r="C55">
            <v>5</v>
          </cell>
          <cell r="D55">
            <v>0</v>
          </cell>
          <cell r="E55">
            <v>0</v>
          </cell>
          <cell r="F55">
            <v>0</v>
          </cell>
          <cell r="G55">
            <v>5</v>
          </cell>
          <cell r="H55">
            <v>0</v>
          </cell>
          <cell r="I55">
            <v>0</v>
          </cell>
        </row>
        <row r="56">
          <cell r="A56">
            <v>0</v>
          </cell>
          <cell r="B56">
            <v>0</v>
          </cell>
          <cell r="C56">
            <v>0</v>
          </cell>
          <cell r="D56">
            <v>0</v>
          </cell>
          <cell r="E56">
            <v>0</v>
          </cell>
          <cell r="F56">
            <v>0</v>
          </cell>
          <cell r="G56">
            <v>0</v>
          </cell>
          <cell r="H56">
            <v>0</v>
          </cell>
          <cell r="I56">
            <v>0</v>
          </cell>
        </row>
        <row r="57">
          <cell r="A57">
            <v>0</v>
          </cell>
          <cell r="B57" t="str">
            <v xml:space="preserve">GARITA VIGILANCIA </v>
          </cell>
          <cell r="C57">
            <v>4</v>
          </cell>
          <cell r="D57">
            <v>0</v>
          </cell>
          <cell r="E57">
            <v>0</v>
          </cell>
          <cell r="F57">
            <v>0</v>
          </cell>
          <cell r="G57">
            <v>4</v>
          </cell>
          <cell r="H57">
            <v>0</v>
          </cell>
          <cell r="I57">
            <v>0</v>
          </cell>
        </row>
        <row r="58">
          <cell r="A58">
            <v>0</v>
          </cell>
          <cell r="B58" t="str">
            <v xml:space="preserve"> </v>
          </cell>
          <cell r="C58" t="str">
            <v xml:space="preserve"> </v>
          </cell>
          <cell r="D58">
            <v>0</v>
          </cell>
          <cell r="E58">
            <v>0</v>
          </cell>
          <cell r="F58">
            <v>0</v>
          </cell>
          <cell r="G58" t="str">
            <v xml:space="preserve"> </v>
          </cell>
          <cell r="H58">
            <v>0</v>
          </cell>
          <cell r="I58">
            <v>0</v>
          </cell>
        </row>
        <row r="59">
          <cell r="A59">
            <v>0</v>
          </cell>
          <cell r="B59">
            <v>0</v>
          </cell>
          <cell r="C59">
            <v>0</v>
          </cell>
          <cell r="D59">
            <v>0</v>
          </cell>
          <cell r="E59">
            <v>0</v>
          </cell>
          <cell r="F59">
            <v>0</v>
          </cell>
          <cell r="G59">
            <v>0</v>
          </cell>
          <cell r="H59">
            <v>0</v>
          </cell>
          <cell r="I59">
            <v>0</v>
          </cell>
        </row>
        <row r="60">
          <cell r="A60">
            <v>0</v>
          </cell>
          <cell r="B60">
            <v>0</v>
          </cell>
          <cell r="C60">
            <v>0</v>
          </cell>
          <cell r="D60">
            <v>0</v>
          </cell>
          <cell r="E60">
            <v>0</v>
          </cell>
          <cell r="F60">
            <v>0</v>
          </cell>
          <cell r="G60">
            <v>0</v>
          </cell>
          <cell r="H60">
            <v>0</v>
          </cell>
          <cell r="I60">
            <v>0</v>
          </cell>
        </row>
        <row r="61">
          <cell r="A61" t="str">
            <v>ITEM</v>
          </cell>
          <cell r="B61" t="str">
            <v>DESCRIPCION</v>
          </cell>
          <cell r="C61" t="str">
            <v>Cantid.</v>
          </cell>
          <cell r="D61" t="str">
            <v xml:space="preserve">LARGO </v>
          </cell>
          <cell r="E61" t="str">
            <v>ALTO</v>
          </cell>
          <cell r="F61" t="str">
            <v>ANCHO</v>
          </cell>
          <cell r="G61" t="str">
            <v>PARCIAL</v>
          </cell>
          <cell r="H61" t="str">
            <v>TOTAL</v>
          </cell>
          <cell r="I61" t="str">
            <v>UND</v>
          </cell>
        </row>
        <row r="62">
          <cell r="A62" t="str">
            <v>01.07.04</v>
          </cell>
          <cell r="B62" t="e">
            <v>#N/A</v>
          </cell>
          <cell r="C62">
            <v>0</v>
          </cell>
          <cell r="D62">
            <v>0</v>
          </cell>
          <cell r="E62">
            <v>0</v>
          </cell>
          <cell r="F62">
            <v>0</v>
          </cell>
          <cell r="G62">
            <v>0</v>
          </cell>
          <cell r="H62">
            <v>78</v>
          </cell>
          <cell r="I62" t="e">
            <v>#N/A</v>
          </cell>
        </row>
        <row r="63">
          <cell r="A63">
            <v>0</v>
          </cell>
          <cell r="B63">
            <v>0</v>
          </cell>
          <cell r="C63">
            <v>0</v>
          </cell>
          <cell r="D63">
            <v>0</v>
          </cell>
          <cell r="E63">
            <v>0</v>
          </cell>
          <cell r="F63">
            <v>0</v>
          </cell>
          <cell r="G63">
            <v>0</v>
          </cell>
          <cell r="H63">
            <v>0</v>
          </cell>
          <cell r="I63">
            <v>0</v>
          </cell>
        </row>
        <row r="64">
          <cell r="A64">
            <v>0</v>
          </cell>
          <cell r="B64" t="str">
            <v xml:space="preserve">PRIMER NIVEL </v>
          </cell>
          <cell r="C64">
            <v>0</v>
          </cell>
          <cell r="D64">
            <v>0</v>
          </cell>
          <cell r="E64">
            <v>0</v>
          </cell>
          <cell r="F64">
            <v>0</v>
          </cell>
          <cell r="G64">
            <v>0</v>
          </cell>
          <cell r="H64">
            <v>0</v>
          </cell>
          <cell r="I64">
            <v>0</v>
          </cell>
        </row>
        <row r="65">
          <cell r="A65">
            <v>0</v>
          </cell>
          <cell r="B65" t="str">
            <v>BLOQUE H / LAVANDERIA</v>
          </cell>
          <cell r="C65">
            <v>0</v>
          </cell>
          <cell r="D65">
            <v>0</v>
          </cell>
          <cell r="E65">
            <v>0</v>
          </cell>
          <cell r="F65">
            <v>0</v>
          </cell>
          <cell r="G65">
            <v>0</v>
          </cell>
          <cell r="H65">
            <v>0</v>
          </cell>
          <cell r="I65">
            <v>0</v>
          </cell>
        </row>
        <row r="66">
          <cell r="A66">
            <v>0</v>
          </cell>
          <cell r="B66" t="str">
            <v>P-02</v>
          </cell>
          <cell r="C66">
            <v>5</v>
          </cell>
          <cell r="D66">
            <v>0</v>
          </cell>
          <cell r="E66">
            <v>0</v>
          </cell>
          <cell r="F66">
            <v>0</v>
          </cell>
          <cell r="G66">
            <v>5</v>
          </cell>
          <cell r="H66">
            <v>0</v>
          </cell>
          <cell r="I66">
            <v>0</v>
          </cell>
        </row>
        <row r="67">
          <cell r="A67">
            <v>0</v>
          </cell>
          <cell r="B67">
            <v>0</v>
          </cell>
          <cell r="C67">
            <v>0</v>
          </cell>
          <cell r="D67">
            <v>0</v>
          </cell>
          <cell r="E67">
            <v>0</v>
          </cell>
          <cell r="F67">
            <v>0</v>
          </cell>
          <cell r="G67">
            <v>0</v>
          </cell>
          <cell r="H67">
            <v>0</v>
          </cell>
          <cell r="I67">
            <v>0</v>
          </cell>
        </row>
        <row r="68">
          <cell r="A68">
            <v>0</v>
          </cell>
          <cell r="B68" t="str">
            <v>BLOQUE K / SALUD AMBIENTAL</v>
          </cell>
          <cell r="C68">
            <v>0</v>
          </cell>
          <cell r="D68">
            <v>0</v>
          </cell>
          <cell r="E68">
            <v>0</v>
          </cell>
          <cell r="F68">
            <v>0</v>
          </cell>
          <cell r="G68">
            <v>0</v>
          </cell>
          <cell r="H68">
            <v>0</v>
          </cell>
          <cell r="I68">
            <v>0</v>
          </cell>
        </row>
        <row r="69">
          <cell r="A69">
            <v>0</v>
          </cell>
          <cell r="B69" t="str">
            <v>P-02</v>
          </cell>
          <cell r="C69">
            <v>2</v>
          </cell>
          <cell r="D69">
            <v>0</v>
          </cell>
          <cell r="E69">
            <v>0</v>
          </cell>
          <cell r="F69">
            <v>0</v>
          </cell>
          <cell r="G69">
            <v>2</v>
          </cell>
          <cell r="H69">
            <v>0</v>
          </cell>
          <cell r="I69">
            <v>0</v>
          </cell>
        </row>
        <row r="70">
          <cell r="A70">
            <v>0</v>
          </cell>
          <cell r="B70">
            <v>0</v>
          </cell>
          <cell r="C70">
            <v>0</v>
          </cell>
          <cell r="D70">
            <v>0</v>
          </cell>
          <cell r="E70">
            <v>0</v>
          </cell>
          <cell r="F70">
            <v>0</v>
          </cell>
          <cell r="G70">
            <v>0</v>
          </cell>
          <cell r="H70">
            <v>0</v>
          </cell>
          <cell r="I70">
            <v>0</v>
          </cell>
        </row>
        <row r="71">
          <cell r="A71">
            <v>0</v>
          </cell>
          <cell r="B71" t="str">
            <v>BLOQUE A / CONSULTA EXTERNA</v>
          </cell>
          <cell r="C71">
            <v>0</v>
          </cell>
          <cell r="D71">
            <v>0</v>
          </cell>
          <cell r="E71">
            <v>0</v>
          </cell>
          <cell r="F71">
            <v>0</v>
          </cell>
          <cell r="G71">
            <v>0</v>
          </cell>
          <cell r="H71">
            <v>0</v>
          </cell>
          <cell r="I71">
            <v>0</v>
          </cell>
        </row>
        <row r="72">
          <cell r="A72">
            <v>0</v>
          </cell>
          <cell r="B72" t="str">
            <v>P-02</v>
          </cell>
          <cell r="C72">
            <v>12</v>
          </cell>
          <cell r="D72">
            <v>0</v>
          </cell>
          <cell r="E72">
            <v>0</v>
          </cell>
          <cell r="F72">
            <v>0</v>
          </cell>
          <cell r="G72">
            <v>12</v>
          </cell>
          <cell r="H72">
            <v>0</v>
          </cell>
          <cell r="I72">
            <v>0</v>
          </cell>
        </row>
        <row r="73">
          <cell r="A73">
            <v>0</v>
          </cell>
          <cell r="B73">
            <v>0</v>
          </cell>
          <cell r="C73">
            <v>0</v>
          </cell>
          <cell r="D73">
            <v>0</v>
          </cell>
          <cell r="E73">
            <v>0</v>
          </cell>
          <cell r="F73">
            <v>0</v>
          </cell>
          <cell r="G73">
            <v>0</v>
          </cell>
          <cell r="H73">
            <v>0</v>
          </cell>
          <cell r="I73">
            <v>0</v>
          </cell>
        </row>
        <row r="74">
          <cell r="A74">
            <v>0</v>
          </cell>
          <cell r="B74" t="str">
            <v>BLOQUE E / ADMINISTRACION</v>
          </cell>
          <cell r="C74">
            <v>0</v>
          </cell>
          <cell r="D74">
            <v>0</v>
          </cell>
          <cell r="E74">
            <v>0</v>
          </cell>
          <cell r="F74">
            <v>0</v>
          </cell>
          <cell r="G74">
            <v>0</v>
          </cell>
          <cell r="H74">
            <v>0</v>
          </cell>
          <cell r="I74">
            <v>0</v>
          </cell>
        </row>
        <row r="75">
          <cell r="A75">
            <v>0</v>
          </cell>
          <cell r="B75" t="str">
            <v>P-02</v>
          </cell>
          <cell r="C75">
            <v>6</v>
          </cell>
          <cell r="D75">
            <v>0</v>
          </cell>
          <cell r="E75">
            <v>0</v>
          </cell>
          <cell r="F75">
            <v>0</v>
          </cell>
          <cell r="G75">
            <v>6</v>
          </cell>
          <cell r="H75">
            <v>0</v>
          </cell>
          <cell r="I75">
            <v>0</v>
          </cell>
        </row>
        <row r="76">
          <cell r="A76">
            <v>0</v>
          </cell>
          <cell r="B76">
            <v>0</v>
          </cell>
          <cell r="C76">
            <v>0</v>
          </cell>
          <cell r="D76">
            <v>0</v>
          </cell>
          <cell r="E76">
            <v>0</v>
          </cell>
          <cell r="F76">
            <v>0</v>
          </cell>
          <cell r="G76">
            <v>0</v>
          </cell>
          <cell r="H76">
            <v>0</v>
          </cell>
          <cell r="I76">
            <v>0</v>
          </cell>
        </row>
        <row r="77">
          <cell r="A77">
            <v>0</v>
          </cell>
          <cell r="B77" t="str">
            <v>BLOQUE G / TBC</v>
          </cell>
          <cell r="C77">
            <v>0</v>
          </cell>
          <cell r="D77">
            <v>0</v>
          </cell>
          <cell r="E77">
            <v>0</v>
          </cell>
          <cell r="F77">
            <v>0</v>
          </cell>
          <cell r="G77">
            <v>0</v>
          </cell>
          <cell r="H77">
            <v>0</v>
          </cell>
          <cell r="I77">
            <v>0</v>
          </cell>
        </row>
        <row r="78">
          <cell r="A78">
            <v>0</v>
          </cell>
          <cell r="B78" t="str">
            <v>P-02</v>
          </cell>
          <cell r="C78">
            <v>1</v>
          </cell>
          <cell r="D78">
            <v>0</v>
          </cell>
          <cell r="E78">
            <v>0</v>
          </cell>
          <cell r="F78">
            <v>0</v>
          </cell>
          <cell r="G78">
            <v>1</v>
          </cell>
          <cell r="H78">
            <v>0</v>
          </cell>
          <cell r="I78">
            <v>0</v>
          </cell>
        </row>
        <row r="79">
          <cell r="A79">
            <v>0</v>
          </cell>
          <cell r="B79">
            <v>0</v>
          </cell>
          <cell r="C79">
            <v>0</v>
          </cell>
          <cell r="D79">
            <v>0</v>
          </cell>
          <cell r="E79">
            <v>0</v>
          </cell>
          <cell r="F79">
            <v>0</v>
          </cell>
          <cell r="G79">
            <v>0</v>
          </cell>
          <cell r="H79">
            <v>0</v>
          </cell>
          <cell r="I79">
            <v>0</v>
          </cell>
        </row>
        <row r="80">
          <cell r="A80">
            <v>0</v>
          </cell>
          <cell r="B80" t="str">
            <v>BLOQUE D / HOSPITALIZACION</v>
          </cell>
          <cell r="C80">
            <v>0</v>
          </cell>
          <cell r="D80">
            <v>0</v>
          </cell>
          <cell r="E80">
            <v>0</v>
          </cell>
          <cell r="F80">
            <v>0</v>
          </cell>
          <cell r="G80">
            <v>0</v>
          </cell>
          <cell r="H80">
            <v>0</v>
          </cell>
          <cell r="I80">
            <v>0</v>
          </cell>
        </row>
        <row r="81">
          <cell r="A81">
            <v>0</v>
          </cell>
          <cell r="B81" t="str">
            <v>P-02</v>
          </cell>
          <cell r="C81">
            <v>16</v>
          </cell>
          <cell r="D81">
            <v>0</v>
          </cell>
          <cell r="E81">
            <v>0</v>
          </cell>
          <cell r="F81">
            <v>0</v>
          </cell>
          <cell r="G81">
            <v>16</v>
          </cell>
          <cell r="H81">
            <v>0</v>
          </cell>
          <cell r="I81">
            <v>0</v>
          </cell>
        </row>
        <row r="82">
          <cell r="A82">
            <v>0</v>
          </cell>
          <cell r="B82">
            <v>0</v>
          </cell>
          <cell r="C82">
            <v>0</v>
          </cell>
          <cell r="D82">
            <v>0</v>
          </cell>
          <cell r="E82">
            <v>0</v>
          </cell>
          <cell r="F82">
            <v>0</v>
          </cell>
          <cell r="G82">
            <v>0</v>
          </cell>
          <cell r="H82">
            <v>0</v>
          </cell>
          <cell r="I82">
            <v>0</v>
          </cell>
        </row>
        <row r="83">
          <cell r="A83">
            <v>0</v>
          </cell>
          <cell r="B83" t="str">
            <v>BLOQUE N / ANATOMIA PATOLOGICA</v>
          </cell>
          <cell r="C83">
            <v>0</v>
          </cell>
          <cell r="D83">
            <v>0</v>
          </cell>
          <cell r="E83">
            <v>0</v>
          </cell>
          <cell r="F83">
            <v>0</v>
          </cell>
          <cell r="G83">
            <v>0</v>
          </cell>
          <cell r="H83">
            <v>0</v>
          </cell>
          <cell r="I83">
            <v>0</v>
          </cell>
        </row>
        <row r="84">
          <cell r="A84">
            <v>0</v>
          </cell>
          <cell r="B84" t="str">
            <v>P-02</v>
          </cell>
          <cell r="C84">
            <v>3</v>
          </cell>
          <cell r="D84">
            <v>0</v>
          </cell>
          <cell r="E84">
            <v>0</v>
          </cell>
          <cell r="F84">
            <v>0</v>
          </cell>
          <cell r="G84">
            <v>3</v>
          </cell>
          <cell r="H84">
            <v>0</v>
          </cell>
          <cell r="I84">
            <v>0</v>
          </cell>
        </row>
        <row r="85">
          <cell r="A85">
            <v>0</v>
          </cell>
          <cell r="B85">
            <v>0</v>
          </cell>
          <cell r="C85">
            <v>0</v>
          </cell>
          <cell r="D85">
            <v>0</v>
          </cell>
          <cell r="E85">
            <v>0</v>
          </cell>
          <cell r="F85">
            <v>0</v>
          </cell>
          <cell r="G85">
            <v>0</v>
          </cell>
          <cell r="H85">
            <v>0</v>
          </cell>
          <cell r="I85">
            <v>0</v>
          </cell>
        </row>
        <row r="86">
          <cell r="A86">
            <v>0</v>
          </cell>
          <cell r="B86" t="str">
            <v>BLOQUE C / CENTRO QUIRURGICO</v>
          </cell>
          <cell r="C86">
            <v>0</v>
          </cell>
          <cell r="D86">
            <v>0</v>
          </cell>
          <cell r="E86">
            <v>0</v>
          </cell>
          <cell r="F86">
            <v>0</v>
          </cell>
          <cell r="G86">
            <v>0</v>
          </cell>
          <cell r="H86">
            <v>0</v>
          </cell>
          <cell r="I86">
            <v>0</v>
          </cell>
        </row>
        <row r="87">
          <cell r="A87">
            <v>0</v>
          </cell>
          <cell r="B87" t="str">
            <v>P-02</v>
          </cell>
          <cell r="C87">
            <v>12</v>
          </cell>
          <cell r="D87">
            <v>0</v>
          </cell>
          <cell r="E87">
            <v>0</v>
          </cell>
          <cell r="F87">
            <v>0</v>
          </cell>
          <cell r="G87">
            <v>12</v>
          </cell>
          <cell r="H87">
            <v>0</v>
          </cell>
          <cell r="I87">
            <v>0</v>
          </cell>
        </row>
        <row r="88">
          <cell r="A88">
            <v>0</v>
          </cell>
          <cell r="B88">
            <v>0</v>
          </cell>
          <cell r="C88">
            <v>0</v>
          </cell>
          <cell r="D88">
            <v>0</v>
          </cell>
          <cell r="E88">
            <v>0</v>
          </cell>
          <cell r="F88">
            <v>0</v>
          </cell>
          <cell r="G88">
            <v>0</v>
          </cell>
          <cell r="H88">
            <v>0</v>
          </cell>
          <cell r="I88">
            <v>0</v>
          </cell>
        </row>
        <row r="89">
          <cell r="A89">
            <v>0</v>
          </cell>
          <cell r="B89" t="str">
            <v>BLOQUE B / EMERGENCIA</v>
          </cell>
          <cell r="C89">
            <v>0</v>
          </cell>
          <cell r="D89">
            <v>0</v>
          </cell>
          <cell r="E89">
            <v>0</v>
          </cell>
          <cell r="F89">
            <v>0</v>
          </cell>
          <cell r="G89">
            <v>0</v>
          </cell>
          <cell r="H89">
            <v>0</v>
          </cell>
          <cell r="I89">
            <v>0</v>
          </cell>
        </row>
        <row r="90">
          <cell r="A90">
            <v>0</v>
          </cell>
          <cell r="B90" t="str">
            <v>P-02</v>
          </cell>
          <cell r="C90">
            <v>12</v>
          </cell>
          <cell r="D90">
            <v>0</v>
          </cell>
          <cell r="E90">
            <v>0</v>
          </cell>
          <cell r="F90">
            <v>0</v>
          </cell>
          <cell r="G90">
            <v>12</v>
          </cell>
          <cell r="H90">
            <v>0</v>
          </cell>
          <cell r="I90">
            <v>0</v>
          </cell>
        </row>
        <row r="91">
          <cell r="A91">
            <v>0</v>
          </cell>
          <cell r="B91">
            <v>0</v>
          </cell>
          <cell r="C91">
            <v>0</v>
          </cell>
          <cell r="D91">
            <v>0</v>
          </cell>
          <cell r="E91">
            <v>0</v>
          </cell>
          <cell r="F91">
            <v>0</v>
          </cell>
          <cell r="G91">
            <v>0</v>
          </cell>
          <cell r="H91">
            <v>0</v>
          </cell>
          <cell r="I91">
            <v>0</v>
          </cell>
        </row>
        <row r="92">
          <cell r="A92">
            <v>0</v>
          </cell>
          <cell r="B92" t="str">
            <v>BLOQUE B' / REHABILITACION-DIAGNOSTICO DE IMÁGENES</v>
          </cell>
          <cell r="C92">
            <v>0</v>
          </cell>
          <cell r="D92">
            <v>0</v>
          </cell>
          <cell r="E92">
            <v>0</v>
          </cell>
          <cell r="F92">
            <v>0</v>
          </cell>
          <cell r="G92">
            <v>0</v>
          </cell>
          <cell r="H92">
            <v>0</v>
          </cell>
          <cell r="I92">
            <v>0</v>
          </cell>
        </row>
        <row r="93">
          <cell r="A93">
            <v>0</v>
          </cell>
          <cell r="B93" t="str">
            <v>P-02</v>
          </cell>
          <cell r="C93">
            <v>9</v>
          </cell>
          <cell r="D93">
            <v>0</v>
          </cell>
          <cell r="E93">
            <v>0</v>
          </cell>
          <cell r="F93">
            <v>0</v>
          </cell>
          <cell r="G93">
            <v>9</v>
          </cell>
          <cell r="H93">
            <v>0</v>
          </cell>
          <cell r="I93">
            <v>0</v>
          </cell>
        </row>
        <row r="94">
          <cell r="A94">
            <v>0</v>
          </cell>
          <cell r="B94">
            <v>0</v>
          </cell>
          <cell r="C94">
            <v>0</v>
          </cell>
          <cell r="D94">
            <v>0</v>
          </cell>
          <cell r="E94">
            <v>0</v>
          </cell>
          <cell r="F94">
            <v>0</v>
          </cell>
          <cell r="G94">
            <v>0</v>
          </cell>
          <cell r="H94">
            <v>0</v>
          </cell>
          <cell r="I94">
            <v>0</v>
          </cell>
        </row>
        <row r="95">
          <cell r="A95">
            <v>0</v>
          </cell>
          <cell r="B95" t="str">
            <v xml:space="preserve"> </v>
          </cell>
          <cell r="C95" t="str">
            <v xml:space="preserve"> </v>
          </cell>
          <cell r="D95">
            <v>0</v>
          </cell>
          <cell r="E95">
            <v>0</v>
          </cell>
          <cell r="F95">
            <v>0</v>
          </cell>
          <cell r="G95">
            <v>0</v>
          </cell>
          <cell r="H95">
            <v>0</v>
          </cell>
          <cell r="I95">
            <v>0</v>
          </cell>
        </row>
        <row r="96">
          <cell r="A96">
            <v>0</v>
          </cell>
          <cell r="B96">
            <v>0</v>
          </cell>
          <cell r="C96">
            <v>0</v>
          </cell>
          <cell r="D96">
            <v>0</v>
          </cell>
          <cell r="E96">
            <v>0</v>
          </cell>
          <cell r="F96">
            <v>0</v>
          </cell>
          <cell r="G96">
            <v>0</v>
          </cell>
          <cell r="H96">
            <v>0</v>
          </cell>
          <cell r="I96">
            <v>0</v>
          </cell>
        </row>
        <row r="97">
          <cell r="A97" t="str">
            <v>ITEM</v>
          </cell>
          <cell r="B97" t="str">
            <v>DESCRIPCION</v>
          </cell>
          <cell r="C97" t="str">
            <v>Cantid.</v>
          </cell>
          <cell r="D97" t="str">
            <v xml:space="preserve">LARGO </v>
          </cell>
          <cell r="E97" t="str">
            <v>ALTO</v>
          </cell>
          <cell r="F97" t="str">
            <v>ANCHO</v>
          </cell>
          <cell r="G97" t="str">
            <v>PARCIAL</v>
          </cell>
          <cell r="H97" t="str">
            <v>TOTAL</v>
          </cell>
          <cell r="I97" t="str">
            <v>UND</v>
          </cell>
        </row>
        <row r="98">
          <cell r="A98" t="str">
            <v>01.07.04.01</v>
          </cell>
          <cell r="B98" t="e">
            <v>#N/A</v>
          </cell>
          <cell r="C98">
            <v>0</v>
          </cell>
          <cell r="D98">
            <v>0</v>
          </cell>
          <cell r="E98">
            <v>0</v>
          </cell>
          <cell r="F98">
            <v>0</v>
          </cell>
          <cell r="G98">
            <v>0</v>
          </cell>
          <cell r="H98">
            <v>15</v>
          </cell>
          <cell r="I98" t="e">
            <v>#N/A</v>
          </cell>
        </row>
        <row r="99">
          <cell r="A99">
            <v>0</v>
          </cell>
          <cell r="B99">
            <v>0</v>
          </cell>
          <cell r="C99">
            <v>0</v>
          </cell>
          <cell r="D99">
            <v>0</v>
          </cell>
          <cell r="E99">
            <v>0</v>
          </cell>
          <cell r="F99">
            <v>0</v>
          </cell>
          <cell r="G99">
            <v>0</v>
          </cell>
          <cell r="H99">
            <v>0</v>
          </cell>
          <cell r="I99">
            <v>0</v>
          </cell>
        </row>
        <row r="100">
          <cell r="A100">
            <v>0</v>
          </cell>
          <cell r="B100">
            <v>0</v>
          </cell>
          <cell r="C100">
            <v>0</v>
          </cell>
          <cell r="D100">
            <v>0</v>
          </cell>
          <cell r="E100">
            <v>0</v>
          </cell>
          <cell r="F100">
            <v>0</v>
          </cell>
          <cell r="G100">
            <v>0</v>
          </cell>
          <cell r="H100">
            <v>0</v>
          </cell>
          <cell r="I100">
            <v>0</v>
          </cell>
        </row>
        <row r="101">
          <cell r="A101">
            <v>0</v>
          </cell>
          <cell r="B101" t="str">
            <v xml:space="preserve">PRIMER PISO </v>
          </cell>
          <cell r="C101">
            <v>0</v>
          </cell>
          <cell r="D101">
            <v>0</v>
          </cell>
          <cell r="E101">
            <v>0</v>
          </cell>
          <cell r="F101">
            <v>0</v>
          </cell>
          <cell r="G101">
            <v>0</v>
          </cell>
          <cell r="H101">
            <v>0</v>
          </cell>
          <cell r="I101">
            <v>0</v>
          </cell>
        </row>
        <row r="102">
          <cell r="A102">
            <v>0</v>
          </cell>
          <cell r="B102" t="str">
            <v>BLOQUE H / LAVANDERIA</v>
          </cell>
          <cell r="C102">
            <v>0</v>
          </cell>
          <cell r="D102">
            <v>0</v>
          </cell>
          <cell r="E102">
            <v>0</v>
          </cell>
          <cell r="F102">
            <v>0</v>
          </cell>
          <cell r="G102">
            <v>0</v>
          </cell>
          <cell r="H102">
            <v>0</v>
          </cell>
          <cell r="I102">
            <v>0</v>
          </cell>
        </row>
        <row r="103">
          <cell r="A103">
            <v>0</v>
          </cell>
          <cell r="B103" t="str">
            <v>P-03</v>
          </cell>
          <cell r="C103">
            <v>1</v>
          </cell>
          <cell r="D103">
            <v>0</v>
          </cell>
          <cell r="E103">
            <v>0</v>
          </cell>
          <cell r="F103">
            <v>0</v>
          </cell>
          <cell r="G103">
            <v>1</v>
          </cell>
          <cell r="H103">
            <v>0</v>
          </cell>
          <cell r="I103">
            <v>0</v>
          </cell>
        </row>
        <row r="104">
          <cell r="A104">
            <v>0</v>
          </cell>
          <cell r="B104">
            <v>0</v>
          </cell>
          <cell r="C104">
            <v>0</v>
          </cell>
          <cell r="D104">
            <v>0</v>
          </cell>
          <cell r="E104">
            <v>0</v>
          </cell>
          <cell r="F104">
            <v>0</v>
          </cell>
          <cell r="G104">
            <v>0</v>
          </cell>
          <cell r="H104">
            <v>0</v>
          </cell>
          <cell r="I104">
            <v>0</v>
          </cell>
        </row>
        <row r="105">
          <cell r="A105">
            <v>0</v>
          </cell>
          <cell r="B105" t="str">
            <v>BLOQUE J / CADENA DE FRIO</v>
          </cell>
          <cell r="C105">
            <v>0</v>
          </cell>
          <cell r="D105">
            <v>0</v>
          </cell>
          <cell r="E105">
            <v>0</v>
          </cell>
          <cell r="F105">
            <v>0</v>
          </cell>
          <cell r="G105">
            <v>0</v>
          </cell>
          <cell r="H105">
            <v>0</v>
          </cell>
          <cell r="I105">
            <v>0</v>
          </cell>
        </row>
        <row r="106">
          <cell r="A106">
            <v>0</v>
          </cell>
          <cell r="B106" t="str">
            <v>P-03</v>
          </cell>
          <cell r="C106">
            <v>1</v>
          </cell>
          <cell r="D106">
            <v>0</v>
          </cell>
          <cell r="E106">
            <v>0</v>
          </cell>
          <cell r="F106">
            <v>0</v>
          </cell>
          <cell r="G106">
            <v>1</v>
          </cell>
          <cell r="H106">
            <v>0</v>
          </cell>
          <cell r="I106">
            <v>0</v>
          </cell>
        </row>
        <row r="107">
          <cell r="A107">
            <v>0</v>
          </cell>
          <cell r="B107">
            <v>0</v>
          </cell>
          <cell r="C107">
            <v>0</v>
          </cell>
          <cell r="D107">
            <v>0</v>
          </cell>
          <cell r="E107">
            <v>0</v>
          </cell>
          <cell r="F107">
            <v>0</v>
          </cell>
          <cell r="G107">
            <v>0</v>
          </cell>
          <cell r="H107">
            <v>0</v>
          </cell>
          <cell r="I107">
            <v>0</v>
          </cell>
        </row>
        <row r="108">
          <cell r="A108">
            <v>0</v>
          </cell>
          <cell r="B108" t="str">
            <v>BLOQUE K / SALUD AMBIENTAL</v>
          </cell>
          <cell r="C108">
            <v>0</v>
          </cell>
          <cell r="D108">
            <v>0</v>
          </cell>
          <cell r="E108">
            <v>0</v>
          </cell>
          <cell r="F108">
            <v>0</v>
          </cell>
          <cell r="G108">
            <v>0</v>
          </cell>
          <cell r="H108">
            <v>0</v>
          </cell>
          <cell r="I108">
            <v>0</v>
          </cell>
        </row>
        <row r="109">
          <cell r="A109">
            <v>0</v>
          </cell>
          <cell r="B109" t="str">
            <v>P-03</v>
          </cell>
          <cell r="C109">
            <v>1</v>
          </cell>
          <cell r="D109">
            <v>0</v>
          </cell>
          <cell r="E109">
            <v>0</v>
          </cell>
          <cell r="F109">
            <v>0</v>
          </cell>
          <cell r="G109">
            <v>1</v>
          </cell>
          <cell r="H109">
            <v>0</v>
          </cell>
          <cell r="I109">
            <v>0</v>
          </cell>
        </row>
        <row r="110">
          <cell r="A110">
            <v>0</v>
          </cell>
          <cell r="B110">
            <v>0</v>
          </cell>
          <cell r="C110">
            <v>0</v>
          </cell>
          <cell r="D110">
            <v>0</v>
          </cell>
          <cell r="E110">
            <v>0</v>
          </cell>
          <cell r="F110">
            <v>0</v>
          </cell>
          <cell r="G110">
            <v>0</v>
          </cell>
          <cell r="H110">
            <v>0</v>
          </cell>
          <cell r="I110">
            <v>0</v>
          </cell>
        </row>
        <row r="111">
          <cell r="A111">
            <v>0</v>
          </cell>
          <cell r="B111" t="str">
            <v>BLOQUE P / METAXÉNICAS</v>
          </cell>
          <cell r="C111">
            <v>0</v>
          </cell>
          <cell r="D111">
            <v>0</v>
          </cell>
          <cell r="E111">
            <v>0</v>
          </cell>
          <cell r="F111">
            <v>0</v>
          </cell>
          <cell r="G111">
            <v>0</v>
          </cell>
          <cell r="H111">
            <v>0</v>
          </cell>
          <cell r="I111">
            <v>0</v>
          </cell>
        </row>
        <row r="112">
          <cell r="A112">
            <v>0</v>
          </cell>
          <cell r="B112" t="str">
            <v>P-03</v>
          </cell>
          <cell r="C112">
            <v>1</v>
          </cell>
          <cell r="D112">
            <v>0</v>
          </cell>
          <cell r="E112">
            <v>0</v>
          </cell>
          <cell r="F112">
            <v>0</v>
          </cell>
          <cell r="G112">
            <v>1</v>
          </cell>
          <cell r="H112">
            <v>0</v>
          </cell>
          <cell r="I112">
            <v>0</v>
          </cell>
        </row>
        <row r="113">
          <cell r="A113">
            <v>0</v>
          </cell>
          <cell r="B113">
            <v>0</v>
          </cell>
          <cell r="C113">
            <v>0</v>
          </cell>
          <cell r="D113">
            <v>0</v>
          </cell>
          <cell r="E113">
            <v>0</v>
          </cell>
          <cell r="F113">
            <v>0</v>
          </cell>
          <cell r="G113">
            <v>0</v>
          </cell>
          <cell r="H113">
            <v>0</v>
          </cell>
          <cell r="I113">
            <v>0</v>
          </cell>
        </row>
        <row r="114">
          <cell r="A114">
            <v>0</v>
          </cell>
          <cell r="B114" t="str">
            <v>BLOQUE A / CONSULTA EXTERNA</v>
          </cell>
          <cell r="C114">
            <v>0</v>
          </cell>
          <cell r="D114">
            <v>0</v>
          </cell>
          <cell r="E114">
            <v>0</v>
          </cell>
          <cell r="F114">
            <v>0</v>
          </cell>
          <cell r="G114">
            <v>0</v>
          </cell>
          <cell r="H114">
            <v>0</v>
          </cell>
          <cell r="I114">
            <v>0</v>
          </cell>
        </row>
        <row r="115">
          <cell r="A115">
            <v>0</v>
          </cell>
          <cell r="B115" t="str">
            <v>P-03</v>
          </cell>
          <cell r="C115">
            <v>1</v>
          </cell>
          <cell r="D115">
            <v>0</v>
          </cell>
          <cell r="E115">
            <v>0</v>
          </cell>
          <cell r="F115">
            <v>0</v>
          </cell>
          <cell r="G115">
            <v>1</v>
          </cell>
          <cell r="H115">
            <v>0</v>
          </cell>
          <cell r="I115">
            <v>0</v>
          </cell>
        </row>
        <row r="116">
          <cell r="A116">
            <v>0</v>
          </cell>
          <cell r="B116">
            <v>0</v>
          </cell>
          <cell r="C116">
            <v>0</v>
          </cell>
          <cell r="D116">
            <v>0</v>
          </cell>
          <cell r="E116">
            <v>0</v>
          </cell>
          <cell r="F116">
            <v>0</v>
          </cell>
          <cell r="G116">
            <v>0</v>
          </cell>
          <cell r="H116">
            <v>0</v>
          </cell>
          <cell r="I116">
            <v>0</v>
          </cell>
        </row>
        <row r="117">
          <cell r="A117">
            <v>0</v>
          </cell>
          <cell r="B117" t="str">
            <v>BLOQUE D / HOSPITALIZACION</v>
          </cell>
          <cell r="C117">
            <v>0</v>
          </cell>
          <cell r="D117">
            <v>0</v>
          </cell>
          <cell r="E117">
            <v>0</v>
          </cell>
          <cell r="F117">
            <v>0</v>
          </cell>
          <cell r="G117">
            <v>0</v>
          </cell>
          <cell r="H117">
            <v>0</v>
          </cell>
          <cell r="I117">
            <v>0</v>
          </cell>
        </row>
        <row r="118">
          <cell r="A118">
            <v>0</v>
          </cell>
          <cell r="B118" t="str">
            <v>P-03</v>
          </cell>
          <cell r="C118">
            <v>1</v>
          </cell>
          <cell r="D118">
            <v>0</v>
          </cell>
          <cell r="E118">
            <v>0</v>
          </cell>
          <cell r="F118">
            <v>0</v>
          </cell>
          <cell r="G118">
            <v>1</v>
          </cell>
          <cell r="H118">
            <v>0</v>
          </cell>
          <cell r="I118">
            <v>0</v>
          </cell>
        </row>
        <row r="119">
          <cell r="A119">
            <v>0</v>
          </cell>
          <cell r="B119">
            <v>0</v>
          </cell>
          <cell r="C119">
            <v>0</v>
          </cell>
          <cell r="D119">
            <v>0</v>
          </cell>
          <cell r="E119">
            <v>0</v>
          </cell>
          <cell r="F119">
            <v>0</v>
          </cell>
          <cell r="G119">
            <v>0</v>
          </cell>
          <cell r="H119">
            <v>0</v>
          </cell>
          <cell r="I119">
            <v>0</v>
          </cell>
        </row>
        <row r="120">
          <cell r="A120">
            <v>0</v>
          </cell>
          <cell r="B120" t="str">
            <v>BLOQUE N / ANATOMIA PATOLOGICA</v>
          </cell>
          <cell r="C120">
            <v>0</v>
          </cell>
          <cell r="D120">
            <v>0</v>
          </cell>
          <cell r="E120">
            <v>0</v>
          </cell>
          <cell r="F120">
            <v>0</v>
          </cell>
          <cell r="G120">
            <v>0</v>
          </cell>
          <cell r="H120">
            <v>0</v>
          </cell>
          <cell r="I120">
            <v>0</v>
          </cell>
        </row>
        <row r="121">
          <cell r="A121">
            <v>0</v>
          </cell>
          <cell r="B121" t="str">
            <v>P-03</v>
          </cell>
          <cell r="C121">
            <v>1</v>
          </cell>
          <cell r="D121">
            <v>0</v>
          </cell>
          <cell r="E121">
            <v>0</v>
          </cell>
          <cell r="F121">
            <v>0</v>
          </cell>
          <cell r="G121">
            <v>1</v>
          </cell>
          <cell r="H121">
            <v>0</v>
          </cell>
          <cell r="I121">
            <v>0</v>
          </cell>
        </row>
        <row r="122">
          <cell r="A122">
            <v>0</v>
          </cell>
          <cell r="B122">
            <v>0</v>
          </cell>
          <cell r="C122">
            <v>0</v>
          </cell>
          <cell r="D122">
            <v>0</v>
          </cell>
          <cell r="E122">
            <v>0</v>
          </cell>
          <cell r="F122">
            <v>0</v>
          </cell>
          <cell r="G122">
            <v>0</v>
          </cell>
          <cell r="H122">
            <v>0</v>
          </cell>
          <cell r="I122">
            <v>0</v>
          </cell>
        </row>
        <row r="123">
          <cell r="A123">
            <v>0</v>
          </cell>
          <cell r="B123" t="str">
            <v>BLOQUE C / CENTRO QUIRURGICO</v>
          </cell>
          <cell r="C123">
            <v>0</v>
          </cell>
          <cell r="D123">
            <v>0</v>
          </cell>
          <cell r="E123">
            <v>0</v>
          </cell>
          <cell r="F123">
            <v>0</v>
          </cell>
          <cell r="G123">
            <v>0</v>
          </cell>
          <cell r="H123">
            <v>0</v>
          </cell>
          <cell r="I123">
            <v>0</v>
          </cell>
        </row>
        <row r="124">
          <cell r="A124">
            <v>0</v>
          </cell>
          <cell r="B124" t="str">
            <v>P-03</v>
          </cell>
          <cell r="C124">
            <v>5</v>
          </cell>
          <cell r="D124">
            <v>0</v>
          </cell>
          <cell r="E124">
            <v>0</v>
          </cell>
          <cell r="F124">
            <v>0</v>
          </cell>
          <cell r="G124">
            <v>5</v>
          </cell>
          <cell r="H124">
            <v>0</v>
          </cell>
          <cell r="I124">
            <v>0</v>
          </cell>
        </row>
        <row r="125">
          <cell r="A125">
            <v>0</v>
          </cell>
          <cell r="B125">
            <v>0</v>
          </cell>
          <cell r="C125">
            <v>0</v>
          </cell>
          <cell r="D125">
            <v>0</v>
          </cell>
          <cell r="E125">
            <v>0</v>
          </cell>
          <cell r="F125">
            <v>0</v>
          </cell>
          <cell r="G125">
            <v>0</v>
          </cell>
          <cell r="H125">
            <v>0</v>
          </cell>
          <cell r="I125">
            <v>0</v>
          </cell>
        </row>
        <row r="126">
          <cell r="A126">
            <v>0</v>
          </cell>
          <cell r="B126" t="str">
            <v>BLOQUE B / EMERGENCIA</v>
          </cell>
          <cell r="C126">
            <v>0</v>
          </cell>
          <cell r="D126">
            <v>0</v>
          </cell>
          <cell r="E126">
            <v>0</v>
          </cell>
          <cell r="F126">
            <v>0</v>
          </cell>
          <cell r="G126">
            <v>0</v>
          </cell>
          <cell r="H126">
            <v>0</v>
          </cell>
          <cell r="I126">
            <v>0</v>
          </cell>
        </row>
        <row r="127">
          <cell r="A127">
            <v>0</v>
          </cell>
          <cell r="B127" t="str">
            <v>P-03</v>
          </cell>
          <cell r="C127">
            <v>1</v>
          </cell>
          <cell r="D127">
            <v>0</v>
          </cell>
          <cell r="E127">
            <v>0</v>
          </cell>
          <cell r="F127">
            <v>0</v>
          </cell>
          <cell r="G127">
            <v>1</v>
          </cell>
          <cell r="H127">
            <v>0</v>
          </cell>
          <cell r="I127">
            <v>0</v>
          </cell>
        </row>
        <row r="128">
          <cell r="A128">
            <v>0</v>
          </cell>
          <cell r="B128">
            <v>0</v>
          </cell>
          <cell r="C128">
            <v>0</v>
          </cell>
          <cell r="D128">
            <v>0</v>
          </cell>
          <cell r="E128">
            <v>0</v>
          </cell>
          <cell r="F128">
            <v>0</v>
          </cell>
          <cell r="G128">
            <v>0</v>
          </cell>
          <cell r="H128">
            <v>0</v>
          </cell>
          <cell r="I128">
            <v>0</v>
          </cell>
        </row>
        <row r="129">
          <cell r="A129">
            <v>0</v>
          </cell>
          <cell r="B129" t="str">
            <v>BLOQUE B' / REHABILITACION-DIAGNOSTICO DE IMÁGENES</v>
          </cell>
          <cell r="C129">
            <v>0</v>
          </cell>
          <cell r="D129">
            <v>0</v>
          </cell>
          <cell r="E129">
            <v>0</v>
          </cell>
          <cell r="F129">
            <v>0</v>
          </cell>
          <cell r="G129">
            <v>0</v>
          </cell>
          <cell r="H129">
            <v>0</v>
          </cell>
          <cell r="I129">
            <v>0</v>
          </cell>
        </row>
        <row r="130">
          <cell r="A130">
            <v>0</v>
          </cell>
          <cell r="B130" t="str">
            <v>P-03</v>
          </cell>
          <cell r="C130">
            <v>2</v>
          </cell>
          <cell r="D130">
            <v>0</v>
          </cell>
          <cell r="E130">
            <v>0</v>
          </cell>
          <cell r="F130">
            <v>0</v>
          </cell>
          <cell r="G130">
            <v>2</v>
          </cell>
          <cell r="H130">
            <v>0</v>
          </cell>
          <cell r="I130">
            <v>0</v>
          </cell>
        </row>
        <row r="131">
          <cell r="A131">
            <v>0</v>
          </cell>
          <cell r="B131">
            <v>0</v>
          </cell>
          <cell r="C131">
            <v>0</v>
          </cell>
          <cell r="D131">
            <v>0</v>
          </cell>
          <cell r="E131">
            <v>0</v>
          </cell>
          <cell r="F131">
            <v>0</v>
          </cell>
          <cell r="G131">
            <v>0</v>
          </cell>
          <cell r="H131">
            <v>0</v>
          </cell>
          <cell r="I131">
            <v>0</v>
          </cell>
        </row>
        <row r="132">
          <cell r="A132">
            <v>0</v>
          </cell>
          <cell r="B132">
            <v>0</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t="str">
            <v>ITEM</v>
          </cell>
          <cell r="B134" t="str">
            <v>DESCRIPCION</v>
          </cell>
          <cell r="C134" t="str">
            <v>Cantid.</v>
          </cell>
          <cell r="D134" t="str">
            <v xml:space="preserve">LARGO </v>
          </cell>
          <cell r="E134" t="str">
            <v>ALTO</v>
          </cell>
          <cell r="F134" t="str">
            <v>ANCHO</v>
          </cell>
          <cell r="G134" t="str">
            <v>PARCIAL</v>
          </cell>
          <cell r="H134" t="str">
            <v>TOTAL</v>
          </cell>
          <cell r="I134" t="str">
            <v>UND</v>
          </cell>
        </row>
        <row r="135">
          <cell r="A135" t="str">
            <v>01.07.04.02</v>
          </cell>
          <cell r="B135" t="e">
            <v>#N/A</v>
          </cell>
          <cell r="C135">
            <v>0</v>
          </cell>
          <cell r="D135">
            <v>0</v>
          </cell>
          <cell r="E135">
            <v>0</v>
          </cell>
          <cell r="F135">
            <v>0</v>
          </cell>
          <cell r="G135">
            <v>0</v>
          </cell>
          <cell r="H135">
            <v>2</v>
          </cell>
          <cell r="I135" t="e">
            <v>#N/A</v>
          </cell>
        </row>
        <row r="136">
          <cell r="A136">
            <v>0</v>
          </cell>
          <cell r="B136">
            <v>0</v>
          </cell>
          <cell r="C136">
            <v>0</v>
          </cell>
          <cell r="D136">
            <v>0</v>
          </cell>
          <cell r="E136">
            <v>0</v>
          </cell>
          <cell r="F136">
            <v>0</v>
          </cell>
          <cell r="G136">
            <v>0</v>
          </cell>
          <cell r="H136">
            <v>0</v>
          </cell>
          <cell r="I136">
            <v>0</v>
          </cell>
        </row>
        <row r="137">
          <cell r="A137">
            <v>0</v>
          </cell>
          <cell r="B137">
            <v>0</v>
          </cell>
          <cell r="C137">
            <v>0</v>
          </cell>
          <cell r="D137">
            <v>0</v>
          </cell>
          <cell r="E137">
            <v>0</v>
          </cell>
          <cell r="F137">
            <v>0</v>
          </cell>
          <cell r="G137">
            <v>0</v>
          </cell>
          <cell r="H137">
            <v>0</v>
          </cell>
          <cell r="I137">
            <v>0</v>
          </cell>
        </row>
        <row r="138">
          <cell r="A138">
            <v>0</v>
          </cell>
          <cell r="B138" t="str">
            <v>BLOQUE Q / SUM</v>
          </cell>
          <cell r="C138">
            <v>0</v>
          </cell>
          <cell r="D138">
            <v>0</v>
          </cell>
          <cell r="E138">
            <v>0</v>
          </cell>
          <cell r="F138">
            <v>0</v>
          </cell>
          <cell r="G138">
            <v>0</v>
          </cell>
          <cell r="H138">
            <v>0</v>
          </cell>
          <cell r="I138">
            <v>0</v>
          </cell>
        </row>
        <row r="139">
          <cell r="A139">
            <v>0</v>
          </cell>
          <cell r="B139" t="str">
            <v>P-03'</v>
          </cell>
          <cell r="C139">
            <v>1</v>
          </cell>
          <cell r="D139">
            <v>0</v>
          </cell>
          <cell r="E139">
            <v>0</v>
          </cell>
          <cell r="F139">
            <v>0</v>
          </cell>
          <cell r="G139">
            <v>1</v>
          </cell>
          <cell r="H139">
            <v>0</v>
          </cell>
          <cell r="I139">
            <v>0</v>
          </cell>
        </row>
        <row r="140">
          <cell r="A140">
            <v>0</v>
          </cell>
          <cell r="B140">
            <v>0</v>
          </cell>
          <cell r="C140">
            <v>0</v>
          </cell>
          <cell r="D140">
            <v>0</v>
          </cell>
          <cell r="E140">
            <v>0</v>
          </cell>
          <cell r="F140">
            <v>0</v>
          </cell>
          <cell r="G140">
            <v>0</v>
          </cell>
          <cell r="H140">
            <v>0</v>
          </cell>
          <cell r="I140">
            <v>0</v>
          </cell>
        </row>
        <row r="141">
          <cell r="A141">
            <v>0</v>
          </cell>
          <cell r="B141" t="str">
            <v>BLOQUE B' / REHABILITACION-DIAGNOSTICO DE IMÁGENES</v>
          </cell>
          <cell r="C141">
            <v>0</v>
          </cell>
          <cell r="D141">
            <v>0</v>
          </cell>
          <cell r="E141">
            <v>0</v>
          </cell>
          <cell r="F141">
            <v>0</v>
          </cell>
          <cell r="G141">
            <v>0</v>
          </cell>
          <cell r="H141">
            <v>0</v>
          </cell>
          <cell r="I141">
            <v>0</v>
          </cell>
        </row>
        <row r="142">
          <cell r="A142">
            <v>0</v>
          </cell>
          <cell r="B142" t="str">
            <v>P-03'</v>
          </cell>
          <cell r="C142">
            <v>1</v>
          </cell>
          <cell r="D142">
            <v>0</v>
          </cell>
          <cell r="E142">
            <v>0</v>
          </cell>
          <cell r="F142">
            <v>0</v>
          </cell>
          <cell r="G142">
            <v>1</v>
          </cell>
          <cell r="H142">
            <v>0</v>
          </cell>
          <cell r="I142">
            <v>0</v>
          </cell>
        </row>
        <row r="143">
          <cell r="A143">
            <v>0</v>
          </cell>
          <cell r="B143">
            <v>0</v>
          </cell>
          <cell r="C143">
            <v>0</v>
          </cell>
          <cell r="D143">
            <v>0</v>
          </cell>
          <cell r="E143">
            <v>0</v>
          </cell>
          <cell r="F143">
            <v>0</v>
          </cell>
          <cell r="G143">
            <v>0</v>
          </cell>
          <cell r="H143">
            <v>0</v>
          </cell>
          <cell r="I143">
            <v>0</v>
          </cell>
        </row>
        <row r="144">
          <cell r="A144">
            <v>0</v>
          </cell>
          <cell r="B144">
            <v>0</v>
          </cell>
          <cell r="C144">
            <v>0</v>
          </cell>
          <cell r="D144">
            <v>0</v>
          </cell>
          <cell r="E144">
            <v>0</v>
          </cell>
          <cell r="F144">
            <v>0</v>
          </cell>
          <cell r="G144">
            <v>0</v>
          </cell>
          <cell r="H144">
            <v>0</v>
          </cell>
          <cell r="I144">
            <v>0</v>
          </cell>
        </row>
        <row r="145">
          <cell r="A145">
            <v>0</v>
          </cell>
          <cell r="B145">
            <v>0</v>
          </cell>
          <cell r="C145">
            <v>0</v>
          </cell>
          <cell r="D145">
            <v>0</v>
          </cell>
          <cell r="E145">
            <v>0</v>
          </cell>
          <cell r="F145">
            <v>0</v>
          </cell>
          <cell r="G145">
            <v>0</v>
          </cell>
          <cell r="H145">
            <v>0</v>
          </cell>
          <cell r="I145">
            <v>0</v>
          </cell>
        </row>
        <row r="146">
          <cell r="A146" t="str">
            <v>ITEM</v>
          </cell>
          <cell r="B146" t="str">
            <v>DESCRIPCION</v>
          </cell>
          <cell r="C146" t="str">
            <v>Cantid.</v>
          </cell>
          <cell r="D146" t="str">
            <v xml:space="preserve">LARGO </v>
          </cell>
          <cell r="E146" t="str">
            <v>ALTO</v>
          </cell>
          <cell r="F146" t="str">
            <v>ANCHO</v>
          </cell>
          <cell r="G146" t="str">
            <v>PARCIAL</v>
          </cell>
          <cell r="H146" t="str">
            <v>TOTAL</v>
          </cell>
          <cell r="I146" t="str">
            <v>UND</v>
          </cell>
        </row>
        <row r="147">
          <cell r="A147" t="str">
            <v>01.07.04.03</v>
          </cell>
          <cell r="B147" t="e">
            <v>#N/A</v>
          </cell>
          <cell r="C147">
            <v>0</v>
          </cell>
          <cell r="D147">
            <v>0</v>
          </cell>
          <cell r="E147">
            <v>0</v>
          </cell>
          <cell r="F147">
            <v>0</v>
          </cell>
          <cell r="G147">
            <v>0</v>
          </cell>
          <cell r="H147">
            <v>12</v>
          </cell>
          <cell r="I147" t="e">
            <v>#N/A</v>
          </cell>
        </row>
        <row r="148">
          <cell r="A148">
            <v>0</v>
          </cell>
          <cell r="B148">
            <v>0</v>
          </cell>
          <cell r="C148">
            <v>0</v>
          </cell>
          <cell r="D148">
            <v>0</v>
          </cell>
          <cell r="E148">
            <v>0</v>
          </cell>
          <cell r="F148">
            <v>0</v>
          </cell>
          <cell r="G148">
            <v>0</v>
          </cell>
          <cell r="H148">
            <v>0</v>
          </cell>
          <cell r="I148">
            <v>0</v>
          </cell>
        </row>
        <row r="149">
          <cell r="A149">
            <v>0</v>
          </cell>
          <cell r="B149" t="str">
            <v>PRIMER NIVEL</v>
          </cell>
          <cell r="C149">
            <v>0</v>
          </cell>
          <cell r="D149">
            <v>0</v>
          </cell>
          <cell r="E149">
            <v>0</v>
          </cell>
          <cell r="F149">
            <v>0</v>
          </cell>
          <cell r="G149">
            <v>0</v>
          </cell>
          <cell r="H149">
            <v>0</v>
          </cell>
          <cell r="I149">
            <v>0</v>
          </cell>
        </row>
        <row r="150">
          <cell r="A150">
            <v>0</v>
          </cell>
          <cell r="B150" t="str">
            <v>BLOQUE Q / SUM</v>
          </cell>
          <cell r="C150">
            <v>0</v>
          </cell>
          <cell r="D150">
            <v>0</v>
          </cell>
          <cell r="E150">
            <v>0</v>
          </cell>
          <cell r="F150">
            <v>0</v>
          </cell>
          <cell r="G150">
            <v>0</v>
          </cell>
          <cell r="H150">
            <v>0</v>
          </cell>
          <cell r="I150">
            <v>0</v>
          </cell>
        </row>
        <row r="151">
          <cell r="A151">
            <v>0</v>
          </cell>
          <cell r="B151" t="str">
            <v>P-03a</v>
          </cell>
          <cell r="C151">
            <v>2</v>
          </cell>
          <cell r="D151">
            <v>0</v>
          </cell>
          <cell r="E151">
            <v>0</v>
          </cell>
          <cell r="F151">
            <v>0</v>
          </cell>
          <cell r="G151">
            <v>2</v>
          </cell>
          <cell r="H151">
            <v>0</v>
          </cell>
          <cell r="I151">
            <v>0</v>
          </cell>
        </row>
        <row r="152">
          <cell r="A152">
            <v>0</v>
          </cell>
          <cell r="B152">
            <v>0</v>
          </cell>
          <cell r="C152">
            <v>0</v>
          </cell>
          <cell r="D152">
            <v>0</v>
          </cell>
          <cell r="E152">
            <v>0</v>
          </cell>
          <cell r="F152">
            <v>0</v>
          </cell>
          <cell r="G152">
            <v>0</v>
          </cell>
          <cell r="H152">
            <v>0</v>
          </cell>
          <cell r="I152">
            <v>0</v>
          </cell>
        </row>
        <row r="153">
          <cell r="A153">
            <v>0</v>
          </cell>
          <cell r="B153" t="str">
            <v>BLOQUE A / CONSULTA EXTERNA</v>
          </cell>
          <cell r="C153">
            <v>0</v>
          </cell>
          <cell r="D153">
            <v>0</v>
          </cell>
          <cell r="E153">
            <v>0</v>
          </cell>
          <cell r="F153">
            <v>0</v>
          </cell>
          <cell r="G153">
            <v>0</v>
          </cell>
          <cell r="H153">
            <v>0</v>
          </cell>
          <cell r="I153">
            <v>0</v>
          </cell>
        </row>
        <row r="154">
          <cell r="A154">
            <v>0</v>
          </cell>
          <cell r="B154" t="str">
            <v>P-03a</v>
          </cell>
          <cell r="C154">
            <v>1</v>
          </cell>
          <cell r="D154">
            <v>0</v>
          </cell>
          <cell r="E154">
            <v>0</v>
          </cell>
          <cell r="F154">
            <v>0</v>
          </cell>
          <cell r="G154">
            <v>1</v>
          </cell>
          <cell r="H154">
            <v>0</v>
          </cell>
          <cell r="I154">
            <v>0</v>
          </cell>
        </row>
        <row r="155">
          <cell r="A155">
            <v>0</v>
          </cell>
          <cell r="B155">
            <v>0</v>
          </cell>
          <cell r="C155">
            <v>0</v>
          </cell>
          <cell r="D155">
            <v>0</v>
          </cell>
          <cell r="E155">
            <v>0</v>
          </cell>
          <cell r="F155">
            <v>0</v>
          </cell>
          <cell r="G155">
            <v>0</v>
          </cell>
          <cell r="H155">
            <v>0</v>
          </cell>
          <cell r="I155">
            <v>0</v>
          </cell>
        </row>
        <row r="156">
          <cell r="A156">
            <v>0</v>
          </cell>
          <cell r="B156" t="str">
            <v>BLOQUE B / EMERGENCIA</v>
          </cell>
          <cell r="C156">
            <v>0</v>
          </cell>
          <cell r="D156">
            <v>0</v>
          </cell>
          <cell r="E156">
            <v>0</v>
          </cell>
          <cell r="F156">
            <v>0</v>
          </cell>
          <cell r="G156">
            <v>0</v>
          </cell>
          <cell r="H156">
            <v>0</v>
          </cell>
          <cell r="I156">
            <v>0</v>
          </cell>
        </row>
        <row r="157">
          <cell r="A157">
            <v>0</v>
          </cell>
          <cell r="B157" t="str">
            <v>P-03a</v>
          </cell>
          <cell r="C157">
            <v>3</v>
          </cell>
          <cell r="D157">
            <v>0</v>
          </cell>
          <cell r="E157">
            <v>0</v>
          </cell>
          <cell r="F157">
            <v>0</v>
          </cell>
          <cell r="G157">
            <v>3</v>
          </cell>
          <cell r="H157">
            <v>0</v>
          </cell>
          <cell r="I157">
            <v>0</v>
          </cell>
        </row>
        <row r="158">
          <cell r="A158">
            <v>0</v>
          </cell>
          <cell r="B158">
            <v>0</v>
          </cell>
          <cell r="C158">
            <v>0</v>
          </cell>
          <cell r="D158">
            <v>0</v>
          </cell>
          <cell r="E158">
            <v>0</v>
          </cell>
          <cell r="F158">
            <v>0</v>
          </cell>
          <cell r="G158">
            <v>0</v>
          </cell>
          <cell r="H158">
            <v>0</v>
          </cell>
          <cell r="I158">
            <v>0</v>
          </cell>
        </row>
        <row r="159">
          <cell r="A159">
            <v>0</v>
          </cell>
          <cell r="B159" t="str">
            <v>BLOQUE B' / REHABILITACION-DIAGNOSTICO DE IMÁGENES</v>
          </cell>
          <cell r="C159">
            <v>0</v>
          </cell>
          <cell r="D159">
            <v>0</v>
          </cell>
          <cell r="E159">
            <v>0</v>
          </cell>
          <cell r="F159">
            <v>0</v>
          </cell>
          <cell r="G159">
            <v>0</v>
          </cell>
          <cell r="H159">
            <v>0</v>
          </cell>
          <cell r="I159">
            <v>0</v>
          </cell>
        </row>
        <row r="160">
          <cell r="A160">
            <v>0</v>
          </cell>
          <cell r="B160" t="str">
            <v>P-03a</v>
          </cell>
          <cell r="C160">
            <v>6</v>
          </cell>
          <cell r="D160">
            <v>0</v>
          </cell>
          <cell r="E160">
            <v>0</v>
          </cell>
          <cell r="F160">
            <v>0</v>
          </cell>
          <cell r="G160">
            <v>6</v>
          </cell>
          <cell r="H160">
            <v>0</v>
          </cell>
          <cell r="I160">
            <v>0</v>
          </cell>
        </row>
        <row r="161">
          <cell r="A161">
            <v>0</v>
          </cell>
          <cell r="B161">
            <v>0</v>
          </cell>
          <cell r="C161">
            <v>0</v>
          </cell>
          <cell r="D161">
            <v>0</v>
          </cell>
          <cell r="E161">
            <v>0</v>
          </cell>
          <cell r="F161">
            <v>0</v>
          </cell>
          <cell r="G161">
            <v>0</v>
          </cell>
          <cell r="H161">
            <v>0</v>
          </cell>
          <cell r="I161">
            <v>0</v>
          </cell>
        </row>
        <row r="162">
          <cell r="A162">
            <v>0</v>
          </cell>
          <cell r="B162">
            <v>0</v>
          </cell>
          <cell r="C162">
            <v>0</v>
          </cell>
          <cell r="D162">
            <v>0</v>
          </cell>
          <cell r="E162">
            <v>0</v>
          </cell>
          <cell r="F162">
            <v>0</v>
          </cell>
          <cell r="G162">
            <v>0</v>
          </cell>
          <cell r="H162">
            <v>0</v>
          </cell>
          <cell r="I162">
            <v>0</v>
          </cell>
        </row>
        <row r="163">
          <cell r="A163">
            <v>0</v>
          </cell>
          <cell r="B163">
            <v>0</v>
          </cell>
          <cell r="C163">
            <v>0</v>
          </cell>
          <cell r="D163">
            <v>0</v>
          </cell>
          <cell r="E163">
            <v>0</v>
          </cell>
          <cell r="F163">
            <v>0</v>
          </cell>
          <cell r="G163">
            <v>0</v>
          </cell>
          <cell r="H163">
            <v>0</v>
          </cell>
          <cell r="I163">
            <v>0</v>
          </cell>
        </row>
        <row r="164">
          <cell r="A164" t="str">
            <v>ITEM</v>
          </cell>
          <cell r="B164" t="str">
            <v>DESCRIPCION</v>
          </cell>
          <cell r="C164" t="str">
            <v>Cantid.</v>
          </cell>
          <cell r="D164" t="str">
            <v xml:space="preserve">LARGO </v>
          </cell>
          <cell r="E164" t="str">
            <v>ALTO</v>
          </cell>
          <cell r="F164" t="str">
            <v>ANCHO</v>
          </cell>
          <cell r="G164" t="str">
            <v>PARCIAL</v>
          </cell>
          <cell r="H164" t="str">
            <v>TOTAL</v>
          </cell>
          <cell r="I164" t="str">
            <v>UND</v>
          </cell>
        </row>
        <row r="165">
          <cell r="A165" t="str">
            <v>01.07.04.04</v>
          </cell>
          <cell r="B165" t="e">
            <v>#N/A</v>
          </cell>
          <cell r="C165">
            <v>0</v>
          </cell>
          <cell r="D165">
            <v>0</v>
          </cell>
          <cell r="E165">
            <v>0</v>
          </cell>
          <cell r="F165">
            <v>0</v>
          </cell>
          <cell r="G165">
            <v>0</v>
          </cell>
          <cell r="H165">
            <v>15</v>
          </cell>
          <cell r="I165" t="e">
            <v>#N/A</v>
          </cell>
        </row>
        <row r="166">
          <cell r="A166">
            <v>0</v>
          </cell>
          <cell r="B166">
            <v>0</v>
          </cell>
          <cell r="C166">
            <v>0</v>
          </cell>
          <cell r="D166">
            <v>0</v>
          </cell>
          <cell r="E166">
            <v>0</v>
          </cell>
          <cell r="F166">
            <v>0</v>
          </cell>
          <cell r="G166">
            <v>0</v>
          </cell>
          <cell r="H166">
            <v>0</v>
          </cell>
          <cell r="I166">
            <v>0</v>
          </cell>
        </row>
        <row r="167">
          <cell r="A167">
            <v>0</v>
          </cell>
          <cell r="B167">
            <v>0</v>
          </cell>
          <cell r="C167">
            <v>0</v>
          </cell>
          <cell r="D167">
            <v>0</v>
          </cell>
          <cell r="E167">
            <v>0</v>
          </cell>
          <cell r="F167">
            <v>0</v>
          </cell>
          <cell r="G167">
            <v>0</v>
          </cell>
          <cell r="H167">
            <v>0</v>
          </cell>
          <cell r="I167">
            <v>0</v>
          </cell>
        </row>
        <row r="168">
          <cell r="A168">
            <v>0</v>
          </cell>
          <cell r="B168" t="str">
            <v xml:space="preserve">PRIMER PISO </v>
          </cell>
          <cell r="C168">
            <v>0</v>
          </cell>
          <cell r="D168">
            <v>0</v>
          </cell>
          <cell r="E168">
            <v>0</v>
          </cell>
          <cell r="F168">
            <v>0</v>
          </cell>
          <cell r="G168">
            <v>0</v>
          </cell>
          <cell r="H168">
            <v>0</v>
          </cell>
          <cell r="I168">
            <v>0</v>
          </cell>
        </row>
        <row r="169">
          <cell r="A169">
            <v>0</v>
          </cell>
          <cell r="B169" t="str">
            <v>BLOQUE H / LAVANDERIA</v>
          </cell>
          <cell r="C169">
            <v>0</v>
          </cell>
          <cell r="D169">
            <v>0</v>
          </cell>
          <cell r="E169">
            <v>0</v>
          </cell>
          <cell r="F169">
            <v>0</v>
          </cell>
          <cell r="G169">
            <v>0</v>
          </cell>
          <cell r="H169">
            <v>0</v>
          </cell>
          <cell r="I169">
            <v>0</v>
          </cell>
        </row>
        <row r="170">
          <cell r="A170">
            <v>0</v>
          </cell>
          <cell r="B170" t="str">
            <v>P-04</v>
          </cell>
          <cell r="C170">
            <v>1</v>
          </cell>
          <cell r="D170">
            <v>0</v>
          </cell>
          <cell r="E170">
            <v>0</v>
          </cell>
          <cell r="F170">
            <v>0</v>
          </cell>
          <cell r="G170">
            <v>1</v>
          </cell>
          <cell r="H170">
            <v>0</v>
          </cell>
          <cell r="I170">
            <v>0</v>
          </cell>
        </row>
        <row r="171">
          <cell r="A171">
            <v>0</v>
          </cell>
          <cell r="B171">
            <v>0</v>
          </cell>
          <cell r="C171">
            <v>0</v>
          </cell>
          <cell r="D171">
            <v>0</v>
          </cell>
          <cell r="E171">
            <v>0</v>
          </cell>
          <cell r="F171">
            <v>0</v>
          </cell>
          <cell r="G171">
            <v>0</v>
          </cell>
          <cell r="H171">
            <v>0</v>
          </cell>
          <cell r="I171">
            <v>0</v>
          </cell>
        </row>
        <row r="172">
          <cell r="A172">
            <v>0</v>
          </cell>
          <cell r="B172" t="str">
            <v>BLOQUE A / CONSULTA EXTERNA</v>
          </cell>
          <cell r="C172">
            <v>0</v>
          </cell>
          <cell r="D172">
            <v>0</v>
          </cell>
          <cell r="E172">
            <v>0</v>
          </cell>
          <cell r="F172">
            <v>0</v>
          </cell>
          <cell r="G172">
            <v>0</v>
          </cell>
          <cell r="H172">
            <v>0</v>
          </cell>
          <cell r="I172">
            <v>0</v>
          </cell>
        </row>
        <row r="173">
          <cell r="A173">
            <v>0</v>
          </cell>
          <cell r="B173" t="str">
            <v>P-04</v>
          </cell>
          <cell r="C173">
            <v>3</v>
          </cell>
          <cell r="D173">
            <v>0</v>
          </cell>
          <cell r="E173">
            <v>0</v>
          </cell>
          <cell r="F173">
            <v>0</v>
          </cell>
          <cell r="G173">
            <v>3</v>
          </cell>
          <cell r="H173">
            <v>0</v>
          </cell>
          <cell r="I173">
            <v>0</v>
          </cell>
        </row>
        <row r="174">
          <cell r="A174">
            <v>0</v>
          </cell>
          <cell r="B174">
            <v>0</v>
          </cell>
          <cell r="C174">
            <v>0</v>
          </cell>
          <cell r="D174">
            <v>0</v>
          </cell>
          <cell r="E174">
            <v>0</v>
          </cell>
          <cell r="F174">
            <v>0</v>
          </cell>
          <cell r="G174">
            <v>0</v>
          </cell>
          <cell r="H174">
            <v>0</v>
          </cell>
          <cell r="I174">
            <v>0</v>
          </cell>
        </row>
        <row r="175">
          <cell r="A175">
            <v>0</v>
          </cell>
          <cell r="B175" t="str">
            <v>BLOQUE D / HOSPITALIZACION</v>
          </cell>
          <cell r="C175">
            <v>0</v>
          </cell>
          <cell r="D175">
            <v>0</v>
          </cell>
          <cell r="E175">
            <v>0</v>
          </cell>
          <cell r="F175">
            <v>0</v>
          </cell>
          <cell r="G175">
            <v>0</v>
          </cell>
          <cell r="H175">
            <v>0</v>
          </cell>
          <cell r="I175">
            <v>0</v>
          </cell>
        </row>
        <row r="176">
          <cell r="A176">
            <v>0</v>
          </cell>
          <cell r="B176" t="str">
            <v>P-04</v>
          </cell>
          <cell r="C176">
            <v>2</v>
          </cell>
          <cell r="D176">
            <v>0</v>
          </cell>
          <cell r="E176">
            <v>0</v>
          </cell>
          <cell r="F176">
            <v>0</v>
          </cell>
          <cell r="G176">
            <v>2</v>
          </cell>
          <cell r="H176">
            <v>0</v>
          </cell>
          <cell r="I176">
            <v>0</v>
          </cell>
        </row>
        <row r="177">
          <cell r="A177">
            <v>0</v>
          </cell>
          <cell r="B177">
            <v>0</v>
          </cell>
          <cell r="C177">
            <v>0</v>
          </cell>
          <cell r="D177">
            <v>0</v>
          </cell>
          <cell r="E177">
            <v>0</v>
          </cell>
          <cell r="F177">
            <v>0</v>
          </cell>
          <cell r="G177">
            <v>0</v>
          </cell>
          <cell r="H177">
            <v>0</v>
          </cell>
          <cell r="I177">
            <v>0</v>
          </cell>
        </row>
        <row r="178">
          <cell r="A178">
            <v>0</v>
          </cell>
          <cell r="B178" t="str">
            <v>BLOQUE N / ANATOMIA PATOLOGICA</v>
          </cell>
          <cell r="C178">
            <v>0</v>
          </cell>
          <cell r="D178">
            <v>0</v>
          </cell>
          <cell r="E178">
            <v>0</v>
          </cell>
          <cell r="F178">
            <v>0</v>
          </cell>
          <cell r="G178">
            <v>0</v>
          </cell>
          <cell r="H178">
            <v>0</v>
          </cell>
          <cell r="I178">
            <v>0</v>
          </cell>
        </row>
        <row r="179">
          <cell r="A179">
            <v>0</v>
          </cell>
          <cell r="B179" t="str">
            <v>P-04</v>
          </cell>
          <cell r="C179">
            <v>1</v>
          </cell>
          <cell r="D179">
            <v>0</v>
          </cell>
          <cell r="E179">
            <v>0</v>
          </cell>
          <cell r="F179">
            <v>0</v>
          </cell>
          <cell r="G179">
            <v>1</v>
          </cell>
          <cell r="H179">
            <v>0</v>
          </cell>
          <cell r="I179">
            <v>0</v>
          </cell>
        </row>
        <row r="180">
          <cell r="A180">
            <v>0</v>
          </cell>
          <cell r="B180">
            <v>0</v>
          </cell>
          <cell r="C180">
            <v>0</v>
          </cell>
          <cell r="D180">
            <v>0</v>
          </cell>
          <cell r="E180">
            <v>0</v>
          </cell>
          <cell r="F180">
            <v>0</v>
          </cell>
          <cell r="G180">
            <v>0</v>
          </cell>
          <cell r="H180">
            <v>0</v>
          </cell>
          <cell r="I180">
            <v>0</v>
          </cell>
        </row>
        <row r="181">
          <cell r="A181">
            <v>0</v>
          </cell>
          <cell r="B181" t="str">
            <v>BLOQUE C / CENTRO QUIRURGICO</v>
          </cell>
          <cell r="C181">
            <v>0</v>
          </cell>
          <cell r="D181">
            <v>0</v>
          </cell>
          <cell r="E181">
            <v>0</v>
          </cell>
          <cell r="F181">
            <v>0</v>
          </cell>
          <cell r="G181">
            <v>0</v>
          </cell>
          <cell r="H181">
            <v>0</v>
          </cell>
          <cell r="I181">
            <v>0</v>
          </cell>
        </row>
        <row r="182">
          <cell r="A182">
            <v>0</v>
          </cell>
          <cell r="B182" t="str">
            <v>P-04</v>
          </cell>
          <cell r="C182">
            <v>4</v>
          </cell>
          <cell r="D182">
            <v>0</v>
          </cell>
          <cell r="E182">
            <v>0</v>
          </cell>
          <cell r="F182">
            <v>0</v>
          </cell>
          <cell r="G182">
            <v>4</v>
          </cell>
          <cell r="H182">
            <v>0</v>
          </cell>
          <cell r="I182">
            <v>0</v>
          </cell>
        </row>
        <row r="183">
          <cell r="A183">
            <v>0</v>
          </cell>
          <cell r="B183">
            <v>0</v>
          </cell>
          <cell r="C183">
            <v>0</v>
          </cell>
          <cell r="D183">
            <v>0</v>
          </cell>
          <cell r="E183">
            <v>0</v>
          </cell>
          <cell r="F183">
            <v>0</v>
          </cell>
          <cell r="G183">
            <v>0</v>
          </cell>
          <cell r="H183">
            <v>0</v>
          </cell>
          <cell r="I183">
            <v>0</v>
          </cell>
        </row>
        <row r="184">
          <cell r="A184">
            <v>0</v>
          </cell>
          <cell r="B184" t="str">
            <v>BLOQUE B / EMERGENCIA</v>
          </cell>
          <cell r="C184">
            <v>0</v>
          </cell>
          <cell r="D184">
            <v>0</v>
          </cell>
          <cell r="E184">
            <v>0</v>
          </cell>
          <cell r="F184">
            <v>0</v>
          </cell>
          <cell r="G184">
            <v>0</v>
          </cell>
          <cell r="H184">
            <v>0</v>
          </cell>
          <cell r="I184">
            <v>0</v>
          </cell>
        </row>
        <row r="185">
          <cell r="A185">
            <v>0</v>
          </cell>
          <cell r="B185" t="str">
            <v>P-04</v>
          </cell>
          <cell r="C185">
            <v>2</v>
          </cell>
          <cell r="D185">
            <v>0</v>
          </cell>
          <cell r="E185">
            <v>0</v>
          </cell>
          <cell r="F185">
            <v>0</v>
          </cell>
          <cell r="G185">
            <v>2</v>
          </cell>
          <cell r="H185">
            <v>0</v>
          </cell>
          <cell r="I185">
            <v>0</v>
          </cell>
        </row>
        <row r="186">
          <cell r="A186">
            <v>0</v>
          </cell>
          <cell r="B186">
            <v>0</v>
          </cell>
          <cell r="C186">
            <v>0</v>
          </cell>
          <cell r="D186">
            <v>0</v>
          </cell>
          <cell r="E186">
            <v>0</v>
          </cell>
          <cell r="F186">
            <v>0</v>
          </cell>
          <cell r="G186">
            <v>0</v>
          </cell>
          <cell r="H186">
            <v>0</v>
          </cell>
          <cell r="I186">
            <v>0</v>
          </cell>
        </row>
        <row r="187">
          <cell r="A187">
            <v>0</v>
          </cell>
          <cell r="B187" t="str">
            <v>BLOQUE B' / REHABILITACION-DIAGNOSTICO DE IMÁGENES</v>
          </cell>
          <cell r="C187">
            <v>0</v>
          </cell>
          <cell r="D187">
            <v>0</v>
          </cell>
          <cell r="E187">
            <v>0</v>
          </cell>
          <cell r="F187">
            <v>0</v>
          </cell>
          <cell r="G187">
            <v>0</v>
          </cell>
          <cell r="H187">
            <v>0</v>
          </cell>
          <cell r="I187">
            <v>0</v>
          </cell>
        </row>
        <row r="188">
          <cell r="A188">
            <v>0</v>
          </cell>
          <cell r="B188" t="str">
            <v>P-04</v>
          </cell>
          <cell r="C188">
            <v>2</v>
          </cell>
          <cell r="D188">
            <v>0</v>
          </cell>
          <cell r="E188">
            <v>0</v>
          </cell>
          <cell r="F188">
            <v>0</v>
          </cell>
          <cell r="G188">
            <v>2</v>
          </cell>
          <cell r="H188">
            <v>0</v>
          </cell>
          <cell r="I188">
            <v>0</v>
          </cell>
        </row>
        <row r="189">
          <cell r="A189">
            <v>0</v>
          </cell>
          <cell r="B189">
            <v>0</v>
          </cell>
          <cell r="C189">
            <v>0</v>
          </cell>
          <cell r="D189">
            <v>0</v>
          </cell>
          <cell r="E189">
            <v>0</v>
          </cell>
          <cell r="F189">
            <v>0</v>
          </cell>
          <cell r="G189">
            <v>0</v>
          </cell>
          <cell r="H189">
            <v>0</v>
          </cell>
          <cell r="I189">
            <v>0</v>
          </cell>
        </row>
        <row r="190">
          <cell r="A190">
            <v>0</v>
          </cell>
          <cell r="B190">
            <v>0</v>
          </cell>
          <cell r="C190">
            <v>0</v>
          </cell>
          <cell r="D190">
            <v>0</v>
          </cell>
          <cell r="E190">
            <v>0</v>
          </cell>
          <cell r="F190">
            <v>0</v>
          </cell>
          <cell r="G190">
            <v>0</v>
          </cell>
          <cell r="H190">
            <v>0</v>
          </cell>
          <cell r="I190">
            <v>0</v>
          </cell>
        </row>
        <row r="191">
          <cell r="A191">
            <v>0</v>
          </cell>
          <cell r="B191">
            <v>0</v>
          </cell>
          <cell r="C191">
            <v>0</v>
          </cell>
          <cell r="D191">
            <v>0</v>
          </cell>
          <cell r="E191">
            <v>0</v>
          </cell>
          <cell r="F191">
            <v>0</v>
          </cell>
          <cell r="G191">
            <v>0</v>
          </cell>
          <cell r="H191">
            <v>0</v>
          </cell>
          <cell r="I191">
            <v>0</v>
          </cell>
        </row>
        <row r="192">
          <cell r="A192" t="str">
            <v>ITEM</v>
          </cell>
          <cell r="B192" t="str">
            <v>DESCRIPCION</v>
          </cell>
          <cell r="C192" t="str">
            <v>Cantid.</v>
          </cell>
          <cell r="D192" t="str">
            <v xml:space="preserve">LARGO </v>
          </cell>
          <cell r="E192" t="str">
            <v>ALTO</v>
          </cell>
          <cell r="F192" t="str">
            <v>ANCHO</v>
          </cell>
          <cell r="G192" t="str">
            <v>PARCIAL</v>
          </cell>
          <cell r="H192" t="str">
            <v>TOTAL</v>
          </cell>
          <cell r="I192" t="str">
            <v>UND</v>
          </cell>
        </row>
        <row r="193">
          <cell r="A193" t="str">
            <v>01.08</v>
          </cell>
          <cell r="B193" t="str">
            <v xml:space="preserve">   CARPINTERIA METALICA Y HERRERIA</v>
          </cell>
          <cell r="C193">
            <v>0</v>
          </cell>
          <cell r="D193">
            <v>0</v>
          </cell>
          <cell r="E193">
            <v>0</v>
          </cell>
          <cell r="F193">
            <v>0</v>
          </cell>
          <cell r="G193">
            <v>0</v>
          </cell>
          <cell r="H193">
            <v>105</v>
          </cell>
          <cell r="I193" t="str">
            <v xml:space="preserve"> </v>
          </cell>
        </row>
        <row r="194">
          <cell r="A194">
            <v>0</v>
          </cell>
          <cell r="B194">
            <v>0</v>
          </cell>
          <cell r="C194">
            <v>0</v>
          </cell>
          <cell r="D194">
            <v>0</v>
          </cell>
          <cell r="E194">
            <v>0</v>
          </cell>
          <cell r="F194">
            <v>0</v>
          </cell>
          <cell r="G194">
            <v>0</v>
          </cell>
          <cell r="H194">
            <v>0</v>
          </cell>
          <cell r="I194">
            <v>0</v>
          </cell>
        </row>
        <row r="195">
          <cell r="A195">
            <v>0</v>
          </cell>
          <cell r="B195">
            <v>0</v>
          </cell>
          <cell r="C195">
            <v>0</v>
          </cell>
          <cell r="D195">
            <v>0</v>
          </cell>
          <cell r="E195">
            <v>0</v>
          </cell>
          <cell r="F195">
            <v>0</v>
          </cell>
          <cell r="G195">
            <v>0</v>
          </cell>
          <cell r="H195">
            <v>0</v>
          </cell>
          <cell r="I195">
            <v>0</v>
          </cell>
        </row>
        <row r="196">
          <cell r="A196">
            <v>0</v>
          </cell>
          <cell r="B196" t="str">
            <v xml:space="preserve">PRIMER PISO </v>
          </cell>
          <cell r="C196">
            <v>0</v>
          </cell>
          <cell r="D196">
            <v>0</v>
          </cell>
          <cell r="E196">
            <v>0</v>
          </cell>
          <cell r="F196">
            <v>0</v>
          </cell>
          <cell r="G196">
            <v>0</v>
          </cell>
          <cell r="H196">
            <v>0</v>
          </cell>
          <cell r="I196">
            <v>0</v>
          </cell>
        </row>
        <row r="197">
          <cell r="A197">
            <v>0</v>
          </cell>
          <cell r="B197" t="str">
            <v>BLOQUE H / LAVANDERIA</v>
          </cell>
          <cell r="C197">
            <v>0</v>
          </cell>
          <cell r="D197">
            <v>0</v>
          </cell>
          <cell r="E197">
            <v>0</v>
          </cell>
          <cell r="F197">
            <v>0</v>
          </cell>
          <cell r="G197">
            <v>0</v>
          </cell>
          <cell r="H197">
            <v>0</v>
          </cell>
          <cell r="I197">
            <v>0</v>
          </cell>
        </row>
        <row r="198">
          <cell r="A198">
            <v>0</v>
          </cell>
          <cell r="B198" t="str">
            <v>P-05</v>
          </cell>
          <cell r="C198">
            <v>7</v>
          </cell>
          <cell r="D198">
            <v>0</v>
          </cell>
          <cell r="E198">
            <v>0</v>
          </cell>
          <cell r="F198">
            <v>0</v>
          </cell>
          <cell r="G198">
            <v>7</v>
          </cell>
          <cell r="H198">
            <v>0</v>
          </cell>
          <cell r="I198">
            <v>0</v>
          </cell>
        </row>
        <row r="199">
          <cell r="A199">
            <v>0</v>
          </cell>
          <cell r="B199">
            <v>0</v>
          </cell>
          <cell r="C199">
            <v>0</v>
          </cell>
          <cell r="D199">
            <v>0</v>
          </cell>
          <cell r="E199">
            <v>0</v>
          </cell>
          <cell r="F199">
            <v>0</v>
          </cell>
          <cell r="G199">
            <v>0</v>
          </cell>
          <cell r="H199">
            <v>0</v>
          </cell>
          <cell r="I199">
            <v>0</v>
          </cell>
        </row>
        <row r="200">
          <cell r="A200">
            <v>0</v>
          </cell>
          <cell r="B200" t="str">
            <v>BLOQUE J / CADENA DE FRIO</v>
          </cell>
          <cell r="C200">
            <v>0</v>
          </cell>
          <cell r="D200">
            <v>0</v>
          </cell>
          <cell r="E200">
            <v>0</v>
          </cell>
          <cell r="F200">
            <v>0</v>
          </cell>
          <cell r="G200">
            <v>0</v>
          </cell>
          <cell r="H200">
            <v>0</v>
          </cell>
          <cell r="I200">
            <v>0</v>
          </cell>
        </row>
        <row r="201">
          <cell r="A201">
            <v>0</v>
          </cell>
          <cell r="B201" t="str">
            <v>P-05</v>
          </cell>
          <cell r="C201">
            <v>3</v>
          </cell>
          <cell r="D201">
            <v>0</v>
          </cell>
          <cell r="E201">
            <v>0</v>
          </cell>
          <cell r="F201">
            <v>0</v>
          </cell>
          <cell r="G201">
            <v>3</v>
          </cell>
          <cell r="H201">
            <v>0</v>
          </cell>
          <cell r="I201">
            <v>0</v>
          </cell>
        </row>
        <row r="202">
          <cell r="A202">
            <v>0</v>
          </cell>
          <cell r="B202">
            <v>0</v>
          </cell>
          <cell r="C202">
            <v>0</v>
          </cell>
          <cell r="D202">
            <v>0</v>
          </cell>
          <cell r="E202">
            <v>0</v>
          </cell>
          <cell r="F202">
            <v>0</v>
          </cell>
          <cell r="G202">
            <v>0</v>
          </cell>
          <cell r="H202">
            <v>0</v>
          </cell>
          <cell r="I202">
            <v>0</v>
          </cell>
        </row>
        <row r="203">
          <cell r="A203">
            <v>0</v>
          </cell>
          <cell r="B203" t="str">
            <v>BLOQUE P / METAXÉNICAS</v>
          </cell>
          <cell r="C203">
            <v>0</v>
          </cell>
          <cell r="D203">
            <v>0</v>
          </cell>
          <cell r="E203">
            <v>0</v>
          </cell>
          <cell r="F203">
            <v>0</v>
          </cell>
          <cell r="G203">
            <v>0</v>
          </cell>
          <cell r="H203">
            <v>0</v>
          </cell>
          <cell r="I203">
            <v>0</v>
          </cell>
        </row>
        <row r="204">
          <cell r="A204">
            <v>0</v>
          </cell>
          <cell r="B204" t="str">
            <v>P-05</v>
          </cell>
          <cell r="C204">
            <v>2</v>
          </cell>
          <cell r="D204">
            <v>0</v>
          </cell>
          <cell r="E204">
            <v>0</v>
          </cell>
          <cell r="F204">
            <v>0</v>
          </cell>
          <cell r="G204">
            <v>2</v>
          </cell>
          <cell r="H204">
            <v>0</v>
          </cell>
          <cell r="I204">
            <v>0</v>
          </cell>
        </row>
        <row r="205">
          <cell r="A205">
            <v>0</v>
          </cell>
          <cell r="B205">
            <v>0</v>
          </cell>
          <cell r="C205">
            <v>0</v>
          </cell>
          <cell r="D205">
            <v>0</v>
          </cell>
          <cell r="E205">
            <v>0</v>
          </cell>
          <cell r="F205">
            <v>0</v>
          </cell>
          <cell r="G205">
            <v>0</v>
          </cell>
          <cell r="H205">
            <v>0</v>
          </cell>
          <cell r="I205">
            <v>0</v>
          </cell>
        </row>
        <row r="206">
          <cell r="A206">
            <v>0</v>
          </cell>
          <cell r="B206" t="str">
            <v>BLOQUE Q / SUM</v>
          </cell>
          <cell r="C206">
            <v>0</v>
          </cell>
          <cell r="D206">
            <v>0</v>
          </cell>
          <cell r="E206">
            <v>0</v>
          </cell>
          <cell r="F206">
            <v>0</v>
          </cell>
          <cell r="G206">
            <v>0</v>
          </cell>
          <cell r="H206">
            <v>0</v>
          </cell>
          <cell r="I206">
            <v>0</v>
          </cell>
        </row>
        <row r="207">
          <cell r="A207">
            <v>0</v>
          </cell>
          <cell r="B207" t="str">
            <v>P-05</v>
          </cell>
          <cell r="C207">
            <v>1</v>
          </cell>
          <cell r="D207">
            <v>0</v>
          </cell>
          <cell r="E207">
            <v>0</v>
          </cell>
          <cell r="F207">
            <v>0</v>
          </cell>
          <cell r="G207">
            <v>1</v>
          </cell>
          <cell r="H207">
            <v>0</v>
          </cell>
          <cell r="I207">
            <v>0</v>
          </cell>
        </row>
        <row r="208">
          <cell r="A208">
            <v>0</v>
          </cell>
          <cell r="B208">
            <v>0</v>
          </cell>
          <cell r="C208">
            <v>0</v>
          </cell>
          <cell r="D208">
            <v>0</v>
          </cell>
          <cell r="E208">
            <v>0</v>
          </cell>
          <cell r="F208">
            <v>0</v>
          </cell>
          <cell r="G208">
            <v>0</v>
          </cell>
          <cell r="H208">
            <v>0</v>
          </cell>
          <cell r="I208">
            <v>0</v>
          </cell>
        </row>
        <row r="209">
          <cell r="A209">
            <v>0</v>
          </cell>
          <cell r="B209" t="str">
            <v>BLOQUE A / CONSULTA EXTERNA</v>
          </cell>
          <cell r="C209">
            <v>0</v>
          </cell>
          <cell r="D209">
            <v>0</v>
          </cell>
          <cell r="E209">
            <v>0</v>
          </cell>
          <cell r="F209">
            <v>0</v>
          </cell>
          <cell r="G209">
            <v>0</v>
          </cell>
          <cell r="H209">
            <v>0</v>
          </cell>
          <cell r="I209">
            <v>0</v>
          </cell>
        </row>
        <row r="210">
          <cell r="A210">
            <v>0</v>
          </cell>
          <cell r="B210" t="str">
            <v>P-05</v>
          </cell>
          <cell r="C210">
            <v>17</v>
          </cell>
          <cell r="D210">
            <v>0</v>
          </cell>
          <cell r="E210">
            <v>0</v>
          </cell>
          <cell r="F210">
            <v>0</v>
          </cell>
          <cell r="G210">
            <v>17</v>
          </cell>
          <cell r="H210">
            <v>0</v>
          </cell>
          <cell r="I210">
            <v>0</v>
          </cell>
        </row>
        <row r="211">
          <cell r="A211">
            <v>0</v>
          </cell>
          <cell r="B211">
            <v>0</v>
          </cell>
          <cell r="C211">
            <v>0</v>
          </cell>
          <cell r="D211">
            <v>0</v>
          </cell>
          <cell r="E211">
            <v>0</v>
          </cell>
          <cell r="F211">
            <v>0</v>
          </cell>
          <cell r="G211">
            <v>0</v>
          </cell>
          <cell r="H211">
            <v>0</v>
          </cell>
          <cell r="I211">
            <v>0</v>
          </cell>
        </row>
        <row r="212">
          <cell r="A212">
            <v>0</v>
          </cell>
          <cell r="B212" t="str">
            <v>BLOQUE E / ADMINISTRACION</v>
          </cell>
          <cell r="C212">
            <v>0</v>
          </cell>
          <cell r="D212">
            <v>0</v>
          </cell>
          <cell r="E212">
            <v>0</v>
          </cell>
          <cell r="F212">
            <v>0</v>
          </cell>
          <cell r="G212">
            <v>0</v>
          </cell>
          <cell r="H212">
            <v>0</v>
          </cell>
          <cell r="I212">
            <v>0</v>
          </cell>
        </row>
        <row r="213">
          <cell r="A213">
            <v>0</v>
          </cell>
          <cell r="B213" t="str">
            <v>P-05</v>
          </cell>
          <cell r="C213">
            <v>16</v>
          </cell>
          <cell r="D213">
            <v>0</v>
          </cell>
          <cell r="E213">
            <v>0</v>
          </cell>
          <cell r="F213">
            <v>0</v>
          </cell>
          <cell r="G213">
            <v>16</v>
          </cell>
          <cell r="H213">
            <v>0</v>
          </cell>
          <cell r="I213">
            <v>0</v>
          </cell>
        </row>
        <row r="214">
          <cell r="A214">
            <v>0</v>
          </cell>
          <cell r="B214">
            <v>0</v>
          </cell>
          <cell r="C214">
            <v>0</v>
          </cell>
          <cell r="D214">
            <v>0</v>
          </cell>
          <cell r="E214">
            <v>0</v>
          </cell>
          <cell r="F214">
            <v>0</v>
          </cell>
          <cell r="G214">
            <v>0</v>
          </cell>
          <cell r="H214">
            <v>0</v>
          </cell>
          <cell r="I214">
            <v>0</v>
          </cell>
        </row>
        <row r="215">
          <cell r="A215">
            <v>0</v>
          </cell>
          <cell r="B215" t="str">
            <v>BLOQUE F / RESIDENCIA DEL PERSONAL</v>
          </cell>
          <cell r="C215">
            <v>0</v>
          </cell>
          <cell r="D215">
            <v>0</v>
          </cell>
          <cell r="E215">
            <v>0</v>
          </cell>
          <cell r="F215">
            <v>0</v>
          </cell>
          <cell r="G215">
            <v>0</v>
          </cell>
          <cell r="H215">
            <v>0</v>
          </cell>
          <cell r="I215">
            <v>0</v>
          </cell>
        </row>
        <row r="216">
          <cell r="A216">
            <v>0</v>
          </cell>
          <cell r="B216" t="str">
            <v>P-05</v>
          </cell>
          <cell r="C216">
            <v>2</v>
          </cell>
          <cell r="D216">
            <v>0</v>
          </cell>
          <cell r="E216">
            <v>0</v>
          </cell>
          <cell r="F216">
            <v>0</v>
          </cell>
          <cell r="G216">
            <v>2</v>
          </cell>
          <cell r="H216">
            <v>0</v>
          </cell>
          <cell r="I216">
            <v>0</v>
          </cell>
        </row>
        <row r="217">
          <cell r="A217">
            <v>0</v>
          </cell>
          <cell r="B217">
            <v>0</v>
          </cell>
          <cell r="C217">
            <v>0</v>
          </cell>
          <cell r="D217">
            <v>0</v>
          </cell>
          <cell r="E217">
            <v>0</v>
          </cell>
          <cell r="F217">
            <v>0</v>
          </cell>
          <cell r="G217">
            <v>0</v>
          </cell>
          <cell r="H217">
            <v>0</v>
          </cell>
          <cell r="I217">
            <v>0</v>
          </cell>
        </row>
        <row r="218">
          <cell r="A218">
            <v>0</v>
          </cell>
          <cell r="B218" t="str">
            <v>BLOQUE R / ITS-VIH-SIDA</v>
          </cell>
          <cell r="C218">
            <v>0</v>
          </cell>
          <cell r="D218">
            <v>0</v>
          </cell>
          <cell r="E218">
            <v>0</v>
          </cell>
          <cell r="F218">
            <v>0</v>
          </cell>
          <cell r="G218">
            <v>0</v>
          </cell>
          <cell r="H218">
            <v>0</v>
          </cell>
          <cell r="I218">
            <v>0</v>
          </cell>
        </row>
        <row r="219">
          <cell r="A219">
            <v>0</v>
          </cell>
          <cell r="B219" t="str">
            <v>P-05</v>
          </cell>
          <cell r="C219">
            <v>4</v>
          </cell>
          <cell r="D219">
            <v>0</v>
          </cell>
          <cell r="E219">
            <v>0</v>
          </cell>
          <cell r="F219">
            <v>0</v>
          </cell>
          <cell r="G219">
            <v>4</v>
          </cell>
          <cell r="H219">
            <v>0</v>
          </cell>
          <cell r="I219">
            <v>0</v>
          </cell>
        </row>
        <row r="220">
          <cell r="A220">
            <v>0</v>
          </cell>
          <cell r="B220">
            <v>0</v>
          </cell>
          <cell r="C220">
            <v>0</v>
          </cell>
          <cell r="D220">
            <v>0</v>
          </cell>
          <cell r="E220">
            <v>0</v>
          </cell>
          <cell r="F220">
            <v>0</v>
          </cell>
          <cell r="G220">
            <v>0</v>
          </cell>
          <cell r="H220">
            <v>0</v>
          </cell>
          <cell r="I220">
            <v>0</v>
          </cell>
        </row>
        <row r="221">
          <cell r="A221">
            <v>0</v>
          </cell>
          <cell r="B221" t="str">
            <v>BLOQUE G / TBC</v>
          </cell>
          <cell r="C221">
            <v>0</v>
          </cell>
          <cell r="D221">
            <v>0</v>
          </cell>
          <cell r="E221">
            <v>0</v>
          </cell>
          <cell r="F221">
            <v>0</v>
          </cell>
          <cell r="G221">
            <v>0</v>
          </cell>
          <cell r="H221">
            <v>0</v>
          </cell>
          <cell r="I221">
            <v>0</v>
          </cell>
        </row>
        <row r="222">
          <cell r="A222">
            <v>0</v>
          </cell>
          <cell r="B222" t="str">
            <v>P-05</v>
          </cell>
          <cell r="C222">
            <v>7</v>
          </cell>
          <cell r="D222">
            <v>0</v>
          </cell>
          <cell r="E222">
            <v>0</v>
          </cell>
          <cell r="F222">
            <v>0</v>
          </cell>
          <cell r="G222">
            <v>7</v>
          </cell>
          <cell r="H222">
            <v>0</v>
          </cell>
          <cell r="I222">
            <v>0</v>
          </cell>
        </row>
        <row r="223">
          <cell r="A223">
            <v>0</v>
          </cell>
          <cell r="B223">
            <v>0</v>
          </cell>
          <cell r="C223">
            <v>0</v>
          </cell>
          <cell r="D223">
            <v>0</v>
          </cell>
          <cell r="E223">
            <v>0</v>
          </cell>
          <cell r="F223">
            <v>0</v>
          </cell>
          <cell r="G223">
            <v>0</v>
          </cell>
          <cell r="H223">
            <v>0</v>
          </cell>
          <cell r="I223">
            <v>0</v>
          </cell>
        </row>
        <row r="224">
          <cell r="A224">
            <v>0</v>
          </cell>
          <cell r="B224" t="str">
            <v>BLOQUE D / HOSPITALIZACION</v>
          </cell>
          <cell r="C224">
            <v>0</v>
          </cell>
          <cell r="D224">
            <v>0</v>
          </cell>
          <cell r="E224">
            <v>0</v>
          </cell>
          <cell r="F224">
            <v>0</v>
          </cell>
          <cell r="G224">
            <v>0</v>
          </cell>
          <cell r="H224">
            <v>0</v>
          </cell>
          <cell r="I224">
            <v>0</v>
          </cell>
        </row>
        <row r="225">
          <cell r="A225">
            <v>0</v>
          </cell>
          <cell r="B225" t="str">
            <v>P-05</v>
          </cell>
          <cell r="C225">
            <v>5</v>
          </cell>
          <cell r="D225">
            <v>0</v>
          </cell>
          <cell r="E225">
            <v>0</v>
          </cell>
          <cell r="F225">
            <v>0</v>
          </cell>
          <cell r="G225">
            <v>5</v>
          </cell>
          <cell r="H225">
            <v>0</v>
          </cell>
          <cell r="I225">
            <v>0</v>
          </cell>
        </row>
        <row r="226">
          <cell r="A226">
            <v>0</v>
          </cell>
          <cell r="B226">
            <v>0</v>
          </cell>
          <cell r="C226">
            <v>0</v>
          </cell>
          <cell r="D226">
            <v>0</v>
          </cell>
          <cell r="E226">
            <v>0</v>
          </cell>
          <cell r="F226">
            <v>0</v>
          </cell>
          <cell r="G226">
            <v>0</v>
          </cell>
          <cell r="H226">
            <v>0</v>
          </cell>
          <cell r="I226">
            <v>0</v>
          </cell>
        </row>
        <row r="227">
          <cell r="A227">
            <v>0</v>
          </cell>
          <cell r="B227" t="str">
            <v>BLOQUE N / ANATOMIA PATOLOGICA</v>
          </cell>
          <cell r="C227">
            <v>0</v>
          </cell>
          <cell r="D227">
            <v>0</v>
          </cell>
          <cell r="E227">
            <v>0</v>
          </cell>
          <cell r="F227">
            <v>0</v>
          </cell>
          <cell r="G227">
            <v>0</v>
          </cell>
          <cell r="H227">
            <v>0</v>
          </cell>
          <cell r="I227">
            <v>0</v>
          </cell>
        </row>
        <row r="228">
          <cell r="A228">
            <v>0</v>
          </cell>
          <cell r="B228" t="str">
            <v>P-05</v>
          </cell>
          <cell r="C228">
            <v>3</v>
          </cell>
          <cell r="D228">
            <v>0</v>
          </cell>
          <cell r="E228">
            <v>0</v>
          </cell>
          <cell r="F228">
            <v>0</v>
          </cell>
          <cell r="G228">
            <v>3</v>
          </cell>
          <cell r="H228">
            <v>0</v>
          </cell>
          <cell r="I228">
            <v>0</v>
          </cell>
        </row>
        <row r="229">
          <cell r="A229">
            <v>0</v>
          </cell>
          <cell r="B229">
            <v>0</v>
          </cell>
          <cell r="C229">
            <v>0</v>
          </cell>
          <cell r="D229">
            <v>0</v>
          </cell>
          <cell r="E229">
            <v>0</v>
          </cell>
          <cell r="F229">
            <v>0</v>
          </cell>
          <cell r="G229">
            <v>0</v>
          </cell>
          <cell r="H229">
            <v>0</v>
          </cell>
          <cell r="I229">
            <v>0</v>
          </cell>
        </row>
        <row r="230">
          <cell r="A230">
            <v>0</v>
          </cell>
          <cell r="B230" t="str">
            <v>BLOQUE C / CENTRO QUIRURGICO</v>
          </cell>
          <cell r="C230">
            <v>0</v>
          </cell>
          <cell r="D230">
            <v>0</v>
          </cell>
          <cell r="E230">
            <v>0</v>
          </cell>
          <cell r="F230">
            <v>0</v>
          </cell>
          <cell r="G230">
            <v>0</v>
          </cell>
          <cell r="H230">
            <v>0</v>
          </cell>
          <cell r="I230">
            <v>0</v>
          </cell>
        </row>
        <row r="231">
          <cell r="A231">
            <v>0</v>
          </cell>
          <cell r="B231" t="str">
            <v>P-05</v>
          </cell>
          <cell r="C231">
            <v>17</v>
          </cell>
          <cell r="D231">
            <v>0</v>
          </cell>
          <cell r="E231">
            <v>0</v>
          </cell>
          <cell r="F231">
            <v>0</v>
          </cell>
          <cell r="G231">
            <v>17</v>
          </cell>
          <cell r="H231">
            <v>0</v>
          </cell>
          <cell r="I231">
            <v>0</v>
          </cell>
        </row>
        <row r="232">
          <cell r="A232">
            <v>0</v>
          </cell>
          <cell r="B232">
            <v>0</v>
          </cell>
          <cell r="C232">
            <v>0</v>
          </cell>
          <cell r="D232">
            <v>0</v>
          </cell>
          <cell r="E232">
            <v>0</v>
          </cell>
          <cell r="F232">
            <v>0</v>
          </cell>
          <cell r="G232">
            <v>0</v>
          </cell>
          <cell r="H232">
            <v>0</v>
          </cell>
          <cell r="I232">
            <v>0</v>
          </cell>
        </row>
        <row r="233">
          <cell r="A233">
            <v>0</v>
          </cell>
          <cell r="B233" t="str">
            <v>BLOQUE B / EMERGENCIA</v>
          </cell>
          <cell r="C233">
            <v>0</v>
          </cell>
          <cell r="D233">
            <v>0</v>
          </cell>
          <cell r="E233">
            <v>0</v>
          </cell>
          <cell r="F233">
            <v>0</v>
          </cell>
          <cell r="G233">
            <v>0</v>
          </cell>
          <cell r="H233">
            <v>0</v>
          </cell>
          <cell r="I233">
            <v>0</v>
          </cell>
        </row>
        <row r="234">
          <cell r="A234">
            <v>0</v>
          </cell>
          <cell r="B234" t="str">
            <v>P-05</v>
          </cell>
          <cell r="C234">
            <v>4</v>
          </cell>
          <cell r="D234">
            <v>0</v>
          </cell>
          <cell r="E234">
            <v>0</v>
          </cell>
          <cell r="F234">
            <v>0</v>
          </cell>
          <cell r="G234">
            <v>4</v>
          </cell>
          <cell r="H234">
            <v>0</v>
          </cell>
          <cell r="I234">
            <v>0</v>
          </cell>
        </row>
        <row r="235">
          <cell r="A235">
            <v>0</v>
          </cell>
          <cell r="B235">
            <v>0</v>
          </cell>
          <cell r="C235">
            <v>0</v>
          </cell>
          <cell r="D235">
            <v>0</v>
          </cell>
          <cell r="E235">
            <v>0</v>
          </cell>
          <cell r="F235">
            <v>0</v>
          </cell>
          <cell r="G235">
            <v>0</v>
          </cell>
          <cell r="H235">
            <v>0</v>
          </cell>
          <cell r="I235">
            <v>0</v>
          </cell>
        </row>
        <row r="236">
          <cell r="A236">
            <v>0</v>
          </cell>
          <cell r="B236" t="str">
            <v xml:space="preserve">BLOQUE B' / </v>
          </cell>
          <cell r="C236">
            <v>0</v>
          </cell>
          <cell r="D236">
            <v>0</v>
          </cell>
          <cell r="E236">
            <v>0</v>
          </cell>
          <cell r="F236">
            <v>0</v>
          </cell>
          <cell r="G236">
            <v>0</v>
          </cell>
          <cell r="H236">
            <v>0</v>
          </cell>
          <cell r="I236">
            <v>0</v>
          </cell>
        </row>
        <row r="237">
          <cell r="A237">
            <v>0</v>
          </cell>
          <cell r="B237" t="str">
            <v>P-05</v>
          </cell>
          <cell r="C237">
            <v>17</v>
          </cell>
          <cell r="D237">
            <v>0</v>
          </cell>
          <cell r="E237">
            <v>0</v>
          </cell>
          <cell r="F237">
            <v>0</v>
          </cell>
          <cell r="G237">
            <v>17</v>
          </cell>
          <cell r="H237">
            <v>0</v>
          </cell>
          <cell r="I237">
            <v>0</v>
          </cell>
        </row>
        <row r="238">
          <cell r="A238">
            <v>0</v>
          </cell>
          <cell r="B238">
            <v>0</v>
          </cell>
          <cell r="C238">
            <v>0</v>
          </cell>
          <cell r="D238">
            <v>0</v>
          </cell>
          <cell r="E238">
            <v>0</v>
          </cell>
          <cell r="F238">
            <v>0</v>
          </cell>
          <cell r="G238">
            <v>0</v>
          </cell>
          <cell r="H238">
            <v>0</v>
          </cell>
          <cell r="I238">
            <v>0</v>
          </cell>
        </row>
        <row r="239">
          <cell r="A239">
            <v>0</v>
          </cell>
          <cell r="B239">
            <v>0</v>
          </cell>
          <cell r="C239">
            <v>0</v>
          </cell>
          <cell r="D239">
            <v>0</v>
          </cell>
          <cell r="E239">
            <v>0</v>
          </cell>
          <cell r="F239">
            <v>0</v>
          </cell>
          <cell r="G239">
            <v>0</v>
          </cell>
          <cell r="H239">
            <v>0</v>
          </cell>
          <cell r="I239">
            <v>0</v>
          </cell>
        </row>
        <row r="240">
          <cell r="A240">
            <v>0</v>
          </cell>
          <cell r="B240">
            <v>0</v>
          </cell>
          <cell r="C240">
            <v>0</v>
          </cell>
          <cell r="D240">
            <v>0</v>
          </cell>
          <cell r="E240">
            <v>0</v>
          </cell>
          <cell r="F240">
            <v>0</v>
          </cell>
          <cell r="G240">
            <v>0</v>
          </cell>
          <cell r="H240">
            <v>0</v>
          </cell>
          <cell r="I240">
            <v>0</v>
          </cell>
        </row>
        <row r="241">
          <cell r="A241" t="str">
            <v>ITEM</v>
          </cell>
          <cell r="B241" t="str">
            <v>DESCRIPCION</v>
          </cell>
          <cell r="C241" t="str">
            <v>Cantid.</v>
          </cell>
          <cell r="D241" t="str">
            <v xml:space="preserve">LARGO </v>
          </cell>
          <cell r="E241" t="str">
            <v>ALTO</v>
          </cell>
          <cell r="F241" t="str">
            <v>ANCHO</v>
          </cell>
          <cell r="G241" t="str">
            <v>PARCIAL</v>
          </cell>
          <cell r="H241" t="str">
            <v>TOTAL</v>
          </cell>
          <cell r="I241" t="str">
            <v>UND</v>
          </cell>
        </row>
        <row r="242">
          <cell r="A242" t="str">
            <v>01.08.01.01</v>
          </cell>
          <cell r="B242" t="str">
            <v>VENTANA  DE ALUMINIO C/ CRISTAL TEMPLADO INCOLORO E= 6 mm TIPO  PROYECTANTE Y FIJO , INC. ACCESORIOS , V-1 ( 1.20m X 1.80m)</v>
          </cell>
          <cell r="C242">
            <v>0</v>
          </cell>
          <cell r="D242">
            <v>0</v>
          </cell>
          <cell r="E242">
            <v>0</v>
          </cell>
          <cell r="F242">
            <v>0</v>
          </cell>
          <cell r="G242">
            <v>0</v>
          </cell>
          <cell r="H242">
            <v>18</v>
          </cell>
          <cell r="I242" t="str">
            <v>und</v>
          </cell>
        </row>
        <row r="243">
          <cell r="A243">
            <v>0</v>
          </cell>
          <cell r="B243">
            <v>0</v>
          </cell>
          <cell r="C243">
            <v>0</v>
          </cell>
          <cell r="D243">
            <v>0</v>
          </cell>
          <cell r="E243">
            <v>0</v>
          </cell>
          <cell r="F243">
            <v>0</v>
          </cell>
          <cell r="G243">
            <v>0</v>
          </cell>
          <cell r="H243">
            <v>0</v>
          </cell>
          <cell r="I243">
            <v>0</v>
          </cell>
        </row>
        <row r="244">
          <cell r="A244">
            <v>0</v>
          </cell>
          <cell r="B244" t="str">
            <v xml:space="preserve">PRIMER NIVEL </v>
          </cell>
          <cell r="C244">
            <v>0</v>
          </cell>
          <cell r="D244">
            <v>0</v>
          </cell>
          <cell r="E244">
            <v>0</v>
          </cell>
          <cell r="F244">
            <v>0</v>
          </cell>
          <cell r="G244">
            <v>0</v>
          </cell>
          <cell r="H244">
            <v>0</v>
          </cell>
          <cell r="I244">
            <v>0</v>
          </cell>
        </row>
        <row r="245">
          <cell r="A245">
            <v>0</v>
          </cell>
          <cell r="B245" t="str">
            <v>BLOQUE A / CONSULTA EXTERNA</v>
          </cell>
          <cell r="C245">
            <v>0</v>
          </cell>
          <cell r="D245">
            <v>0</v>
          </cell>
          <cell r="E245">
            <v>0</v>
          </cell>
          <cell r="F245">
            <v>0</v>
          </cell>
          <cell r="G245">
            <v>0</v>
          </cell>
          <cell r="H245">
            <v>0</v>
          </cell>
          <cell r="I245">
            <v>0</v>
          </cell>
        </row>
        <row r="246">
          <cell r="A246">
            <v>0</v>
          </cell>
          <cell r="B246" t="str">
            <v>P-06</v>
          </cell>
          <cell r="C246">
            <v>2</v>
          </cell>
          <cell r="D246">
            <v>0</v>
          </cell>
          <cell r="E246">
            <v>0</v>
          </cell>
          <cell r="F246">
            <v>0</v>
          </cell>
          <cell r="G246">
            <v>2</v>
          </cell>
          <cell r="H246">
            <v>0</v>
          </cell>
          <cell r="I246">
            <v>0</v>
          </cell>
        </row>
        <row r="247">
          <cell r="A247">
            <v>0</v>
          </cell>
          <cell r="B247">
            <v>0</v>
          </cell>
          <cell r="C247">
            <v>0</v>
          </cell>
          <cell r="D247">
            <v>0</v>
          </cell>
          <cell r="E247">
            <v>0</v>
          </cell>
          <cell r="F247">
            <v>0</v>
          </cell>
          <cell r="G247">
            <v>0</v>
          </cell>
          <cell r="H247">
            <v>0</v>
          </cell>
          <cell r="I247">
            <v>0</v>
          </cell>
        </row>
        <row r="248">
          <cell r="A248">
            <v>0</v>
          </cell>
          <cell r="B248" t="str">
            <v>BLOQUE E / ADMINISTRACION</v>
          </cell>
          <cell r="C248">
            <v>0</v>
          </cell>
          <cell r="D248">
            <v>0</v>
          </cell>
          <cell r="E248">
            <v>0</v>
          </cell>
          <cell r="F248">
            <v>0</v>
          </cell>
          <cell r="G248">
            <v>0</v>
          </cell>
          <cell r="H248">
            <v>0</v>
          </cell>
          <cell r="I248">
            <v>0</v>
          </cell>
        </row>
        <row r="249">
          <cell r="A249">
            <v>0</v>
          </cell>
          <cell r="B249" t="str">
            <v>P-06</v>
          </cell>
          <cell r="C249">
            <v>2</v>
          </cell>
          <cell r="D249">
            <v>0</v>
          </cell>
          <cell r="E249">
            <v>0</v>
          </cell>
          <cell r="F249">
            <v>0</v>
          </cell>
          <cell r="G249">
            <v>2</v>
          </cell>
          <cell r="H249">
            <v>0</v>
          </cell>
          <cell r="I249">
            <v>0</v>
          </cell>
        </row>
        <row r="250">
          <cell r="A250">
            <v>0</v>
          </cell>
          <cell r="B250">
            <v>0</v>
          </cell>
          <cell r="C250">
            <v>0</v>
          </cell>
          <cell r="D250">
            <v>0</v>
          </cell>
          <cell r="E250">
            <v>0</v>
          </cell>
          <cell r="F250">
            <v>0</v>
          </cell>
          <cell r="G250">
            <v>0</v>
          </cell>
          <cell r="H250">
            <v>0</v>
          </cell>
          <cell r="I250">
            <v>0</v>
          </cell>
        </row>
        <row r="251">
          <cell r="A251">
            <v>0</v>
          </cell>
          <cell r="B251" t="str">
            <v>BLOQUE N / ANATOMIA PATOLOGICA</v>
          </cell>
          <cell r="C251">
            <v>0</v>
          </cell>
          <cell r="D251">
            <v>0</v>
          </cell>
          <cell r="E251">
            <v>0</v>
          </cell>
          <cell r="F251">
            <v>0</v>
          </cell>
          <cell r="G251">
            <v>0</v>
          </cell>
          <cell r="H251">
            <v>0</v>
          </cell>
          <cell r="I251">
            <v>0</v>
          </cell>
        </row>
        <row r="252">
          <cell r="A252">
            <v>0</v>
          </cell>
          <cell r="B252" t="str">
            <v>P-06</v>
          </cell>
          <cell r="C252">
            <v>4</v>
          </cell>
          <cell r="D252">
            <v>0</v>
          </cell>
          <cell r="E252">
            <v>0</v>
          </cell>
          <cell r="F252">
            <v>0</v>
          </cell>
          <cell r="G252">
            <v>4</v>
          </cell>
          <cell r="H252">
            <v>0</v>
          </cell>
          <cell r="I252">
            <v>0</v>
          </cell>
        </row>
        <row r="253">
          <cell r="A253">
            <v>0</v>
          </cell>
          <cell r="B253">
            <v>0</v>
          </cell>
          <cell r="C253">
            <v>0</v>
          </cell>
          <cell r="D253">
            <v>0</v>
          </cell>
          <cell r="E253">
            <v>0</v>
          </cell>
          <cell r="F253">
            <v>0</v>
          </cell>
          <cell r="G253">
            <v>0</v>
          </cell>
          <cell r="H253">
            <v>0</v>
          </cell>
          <cell r="I253">
            <v>0</v>
          </cell>
        </row>
        <row r="254">
          <cell r="A254">
            <v>0</v>
          </cell>
          <cell r="B254" t="str">
            <v>BLOQUE C / CENTRO QUIRURGICO</v>
          </cell>
          <cell r="C254">
            <v>0</v>
          </cell>
          <cell r="D254">
            <v>0</v>
          </cell>
          <cell r="E254">
            <v>0</v>
          </cell>
          <cell r="F254">
            <v>0</v>
          </cell>
          <cell r="G254">
            <v>0</v>
          </cell>
          <cell r="H254">
            <v>0</v>
          </cell>
          <cell r="I254">
            <v>0</v>
          </cell>
        </row>
        <row r="255">
          <cell r="A255">
            <v>0</v>
          </cell>
          <cell r="B255" t="str">
            <v>P-06</v>
          </cell>
          <cell r="C255">
            <v>3</v>
          </cell>
          <cell r="D255">
            <v>0</v>
          </cell>
          <cell r="E255">
            <v>0</v>
          </cell>
          <cell r="F255">
            <v>0</v>
          </cell>
          <cell r="G255">
            <v>3</v>
          </cell>
          <cell r="H255">
            <v>0</v>
          </cell>
          <cell r="I255">
            <v>0</v>
          </cell>
        </row>
        <row r="256">
          <cell r="A256">
            <v>0</v>
          </cell>
          <cell r="B256">
            <v>0</v>
          </cell>
          <cell r="C256">
            <v>0</v>
          </cell>
          <cell r="D256">
            <v>0</v>
          </cell>
          <cell r="E256">
            <v>0</v>
          </cell>
          <cell r="F256">
            <v>0</v>
          </cell>
          <cell r="G256">
            <v>0</v>
          </cell>
          <cell r="H256">
            <v>0</v>
          </cell>
          <cell r="I256">
            <v>0</v>
          </cell>
        </row>
        <row r="257">
          <cell r="A257">
            <v>0</v>
          </cell>
          <cell r="B257" t="str">
            <v>BLOQUE B / EMERGENCIA</v>
          </cell>
          <cell r="C257">
            <v>0</v>
          </cell>
          <cell r="D257">
            <v>0</v>
          </cell>
          <cell r="E257">
            <v>0</v>
          </cell>
          <cell r="F257">
            <v>0</v>
          </cell>
          <cell r="G257">
            <v>0</v>
          </cell>
          <cell r="H257">
            <v>0</v>
          </cell>
          <cell r="I257">
            <v>0</v>
          </cell>
        </row>
        <row r="258">
          <cell r="A258">
            <v>0</v>
          </cell>
          <cell r="B258" t="str">
            <v>P-06</v>
          </cell>
          <cell r="C258">
            <v>2</v>
          </cell>
          <cell r="D258">
            <v>0</v>
          </cell>
          <cell r="E258">
            <v>0</v>
          </cell>
          <cell r="F258">
            <v>0</v>
          </cell>
          <cell r="G258">
            <v>2</v>
          </cell>
          <cell r="H258">
            <v>0</v>
          </cell>
          <cell r="I258">
            <v>0</v>
          </cell>
        </row>
        <row r="259">
          <cell r="A259">
            <v>0</v>
          </cell>
          <cell r="B259">
            <v>0</v>
          </cell>
          <cell r="C259">
            <v>0</v>
          </cell>
          <cell r="D259">
            <v>0</v>
          </cell>
          <cell r="E259">
            <v>0</v>
          </cell>
          <cell r="F259">
            <v>0</v>
          </cell>
          <cell r="G259">
            <v>0</v>
          </cell>
          <cell r="H259">
            <v>0</v>
          </cell>
          <cell r="I259">
            <v>0</v>
          </cell>
        </row>
        <row r="260">
          <cell r="A260">
            <v>0</v>
          </cell>
          <cell r="B260" t="str">
            <v xml:space="preserve">BLOQUE B' / </v>
          </cell>
          <cell r="C260">
            <v>0</v>
          </cell>
          <cell r="D260">
            <v>0</v>
          </cell>
          <cell r="E260">
            <v>0</v>
          </cell>
          <cell r="F260">
            <v>0</v>
          </cell>
          <cell r="G260">
            <v>0</v>
          </cell>
          <cell r="H260">
            <v>0</v>
          </cell>
          <cell r="I260">
            <v>0</v>
          </cell>
        </row>
        <row r="261">
          <cell r="A261">
            <v>0</v>
          </cell>
          <cell r="B261" t="str">
            <v>P-06</v>
          </cell>
          <cell r="C261">
            <v>5</v>
          </cell>
          <cell r="D261">
            <v>0</v>
          </cell>
          <cell r="E261">
            <v>0</v>
          </cell>
          <cell r="F261">
            <v>0</v>
          </cell>
          <cell r="G261">
            <v>5</v>
          </cell>
          <cell r="H261">
            <v>0</v>
          </cell>
          <cell r="I261">
            <v>0</v>
          </cell>
        </row>
        <row r="262">
          <cell r="A262">
            <v>0</v>
          </cell>
          <cell r="B262">
            <v>0</v>
          </cell>
          <cell r="C262">
            <v>0</v>
          </cell>
          <cell r="D262">
            <v>0</v>
          </cell>
          <cell r="E262">
            <v>0</v>
          </cell>
          <cell r="F262">
            <v>0</v>
          </cell>
          <cell r="G262">
            <v>0</v>
          </cell>
          <cell r="H262">
            <v>0</v>
          </cell>
          <cell r="I262">
            <v>0</v>
          </cell>
        </row>
        <row r="263">
          <cell r="A263">
            <v>0</v>
          </cell>
          <cell r="B263">
            <v>0</v>
          </cell>
          <cell r="C263">
            <v>0</v>
          </cell>
          <cell r="D263">
            <v>0</v>
          </cell>
          <cell r="E263">
            <v>0</v>
          </cell>
          <cell r="F263">
            <v>0</v>
          </cell>
          <cell r="G263">
            <v>0</v>
          </cell>
          <cell r="H263">
            <v>0</v>
          </cell>
          <cell r="I263">
            <v>0</v>
          </cell>
        </row>
        <row r="264">
          <cell r="A264">
            <v>0</v>
          </cell>
          <cell r="B264">
            <v>0</v>
          </cell>
          <cell r="C264">
            <v>0</v>
          </cell>
          <cell r="D264">
            <v>0</v>
          </cell>
          <cell r="E264">
            <v>0</v>
          </cell>
          <cell r="F264">
            <v>0</v>
          </cell>
          <cell r="G264">
            <v>0</v>
          </cell>
          <cell r="H264">
            <v>0</v>
          </cell>
          <cell r="I264">
            <v>0</v>
          </cell>
        </row>
        <row r="265">
          <cell r="A265" t="str">
            <v>ITEM</v>
          </cell>
          <cell r="B265" t="str">
            <v>DESCRIPCION</v>
          </cell>
          <cell r="C265" t="str">
            <v>Cantid.</v>
          </cell>
          <cell r="D265" t="str">
            <v xml:space="preserve">LARGO </v>
          </cell>
          <cell r="E265" t="str">
            <v>ALTO</v>
          </cell>
          <cell r="F265" t="str">
            <v>ANCHO</v>
          </cell>
          <cell r="G265" t="str">
            <v>PARCIAL</v>
          </cell>
          <cell r="H265" t="str">
            <v>TOTAL</v>
          </cell>
          <cell r="I265" t="str">
            <v>UND</v>
          </cell>
        </row>
        <row r="266">
          <cell r="A266" t="str">
            <v>01.08.01.02</v>
          </cell>
          <cell r="B266" t="str">
            <v>VENTANA  DE ALUMINIO C/ CRISTAL TEMPLADO INCOLORO E= 6 mm TIPO   FIJO , INC. ACCESORIOS , V-2 ( 2.15m X 1.50m)</v>
          </cell>
          <cell r="C266">
            <v>0</v>
          </cell>
          <cell r="D266">
            <v>0</v>
          </cell>
          <cell r="E266">
            <v>0</v>
          </cell>
          <cell r="F266">
            <v>0</v>
          </cell>
          <cell r="G266">
            <v>0</v>
          </cell>
          <cell r="H266">
            <v>3</v>
          </cell>
          <cell r="I266" t="str">
            <v>und</v>
          </cell>
        </row>
        <row r="267">
          <cell r="A267">
            <v>0</v>
          </cell>
          <cell r="B267">
            <v>0</v>
          </cell>
          <cell r="C267">
            <v>0</v>
          </cell>
          <cell r="D267">
            <v>0</v>
          </cell>
          <cell r="E267">
            <v>0</v>
          </cell>
          <cell r="F267">
            <v>0</v>
          </cell>
          <cell r="G267">
            <v>0</v>
          </cell>
          <cell r="H267">
            <v>0</v>
          </cell>
          <cell r="I267">
            <v>0</v>
          </cell>
        </row>
        <row r="268">
          <cell r="A268">
            <v>0</v>
          </cell>
          <cell r="B268" t="str">
            <v xml:space="preserve">PRIMER NIVEL </v>
          </cell>
          <cell r="C268">
            <v>0</v>
          </cell>
          <cell r="D268">
            <v>0</v>
          </cell>
          <cell r="E268">
            <v>0</v>
          </cell>
          <cell r="F268">
            <v>0</v>
          </cell>
          <cell r="G268">
            <v>0</v>
          </cell>
          <cell r="H268">
            <v>0</v>
          </cell>
          <cell r="I268">
            <v>0</v>
          </cell>
        </row>
        <row r="269">
          <cell r="A269">
            <v>0</v>
          </cell>
          <cell r="B269" t="str">
            <v xml:space="preserve">BLOQUE B' / </v>
          </cell>
          <cell r="C269">
            <v>0</v>
          </cell>
          <cell r="D269">
            <v>0</v>
          </cell>
          <cell r="E269">
            <v>0</v>
          </cell>
          <cell r="F269">
            <v>0</v>
          </cell>
          <cell r="G269">
            <v>0</v>
          </cell>
          <cell r="H269">
            <v>0</v>
          </cell>
          <cell r="I269">
            <v>0</v>
          </cell>
        </row>
        <row r="270">
          <cell r="A270">
            <v>0</v>
          </cell>
          <cell r="B270" t="str">
            <v>P-07</v>
          </cell>
          <cell r="C270">
            <v>3</v>
          </cell>
          <cell r="D270">
            <v>0</v>
          </cell>
          <cell r="E270">
            <v>0</v>
          </cell>
          <cell r="F270">
            <v>0</v>
          </cell>
          <cell r="G270">
            <v>3</v>
          </cell>
          <cell r="H270">
            <v>0</v>
          </cell>
          <cell r="I270">
            <v>0</v>
          </cell>
        </row>
        <row r="271">
          <cell r="A271">
            <v>0</v>
          </cell>
          <cell r="B271">
            <v>0</v>
          </cell>
          <cell r="C271">
            <v>0</v>
          </cell>
          <cell r="D271">
            <v>0</v>
          </cell>
          <cell r="E271">
            <v>0</v>
          </cell>
          <cell r="F271">
            <v>0</v>
          </cell>
          <cell r="G271">
            <v>0</v>
          </cell>
          <cell r="H271">
            <v>0</v>
          </cell>
          <cell r="I271">
            <v>0</v>
          </cell>
        </row>
        <row r="272">
          <cell r="A272">
            <v>0</v>
          </cell>
          <cell r="B272">
            <v>0</v>
          </cell>
          <cell r="C272">
            <v>0</v>
          </cell>
          <cell r="D272">
            <v>0</v>
          </cell>
          <cell r="E272">
            <v>0</v>
          </cell>
          <cell r="F272">
            <v>0</v>
          </cell>
          <cell r="G272">
            <v>0</v>
          </cell>
          <cell r="H272">
            <v>0</v>
          </cell>
          <cell r="I272">
            <v>0</v>
          </cell>
        </row>
        <row r="273">
          <cell r="A273">
            <v>0</v>
          </cell>
          <cell r="B273">
            <v>0</v>
          </cell>
          <cell r="C273">
            <v>0</v>
          </cell>
          <cell r="D273">
            <v>0</v>
          </cell>
          <cell r="E273">
            <v>0</v>
          </cell>
          <cell r="F273">
            <v>0</v>
          </cell>
          <cell r="G273">
            <v>0</v>
          </cell>
          <cell r="H273">
            <v>0</v>
          </cell>
          <cell r="I273">
            <v>0</v>
          </cell>
        </row>
        <row r="274">
          <cell r="A274" t="str">
            <v>ITEM</v>
          </cell>
          <cell r="B274" t="str">
            <v>DESCRIPCION</v>
          </cell>
          <cell r="C274" t="str">
            <v>Cantid.</v>
          </cell>
          <cell r="D274" t="str">
            <v xml:space="preserve">LARGO </v>
          </cell>
          <cell r="E274" t="str">
            <v>ALTO</v>
          </cell>
          <cell r="F274" t="str">
            <v>ANCHO</v>
          </cell>
          <cell r="G274" t="str">
            <v>PARCIAL</v>
          </cell>
          <cell r="H274" t="str">
            <v>TOTAL</v>
          </cell>
          <cell r="I274" t="str">
            <v>UND</v>
          </cell>
        </row>
        <row r="275">
          <cell r="A275" t="str">
            <v>01.08.01.03</v>
          </cell>
          <cell r="B275" t="str">
            <v>VENTANA  DE ALUMINIO C/ CRISTAL TEMPLADO INCOLORO E= 6 mm TIPO   FIJO , INC. ACCESORIOS , V-3 ( 2.95m X 1.50m)</v>
          </cell>
          <cell r="C275">
            <v>0</v>
          </cell>
          <cell r="D275">
            <v>0</v>
          </cell>
          <cell r="E275">
            <v>0</v>
          </cell>
          <cell r="F275">
            <v>0</v>
          </cell>
          <cell r="G275">
            <v>0</v>
          </cell>
          <cell r="H275">
            <v>24</v>
          </cell>
          <cell r="I275" t="str">
            <v>und</v>
          </cell>
        </row>
        <row r="276">
          <cell r="A276">
            <v>0</v>
          </cell>
          <cell r="B276">
            <v>0</v>
          </cell>
          <cell r="C276">
            <v>0</v>
          </cell>
          <cell r="D276">
            <v>0</v>
          </cell>
          <cell r="E276">
            <v>0</v>
          </cell>
          <cell r="F276">
            <v>0</v>
          </cell>
          <cell r="G276">
            <v>0</v>
          </cell>
          <cell r="H276">
            <v>0</v>
          </cell>
          <cell r="I276">
            <v>0</v>
          </cell>
        </row>
        <row r="277">
          <cell r="A277">
            <v>0</v>
          </cell>
          <cell r="B277" t="str">
            <v xml:space="preserve">PRIMER NIVEL </v>
          </cell>
          <cell r="C277">
            <v>0</v>
          </cell>
          <cell r="D277">
            <v>0</v>
          </cell>
          <cell r="E277">
            <v>0</v>
          </cell>
          <cell r="F277">
            <v>0</v>
          </cell>
          <cell r="G277">
            <v>0</v>
          </cell>
          <cell r="H277">
            <v>0</v>
          </cell>
          <cell r="I277">
            <v>0</v>
          </cell>
        </row>
        <row r="278">
          <cell r="A278">
            <v>0</v>
          </cell>
          <cell r="B278" t="str">
            <v>BLOQUE H / LAVANDERIA</v>
          </cell>
          <cell r="C278">
            <v>0</v>
          </cell>
          <cell r="D278">
            <v>0</v>
          </cell>
          <cell r="E278">
            <v>0</v>
          </cell>
          <cell r="F278">
            <v>0</v>
          </cell>
          <cell r="G278">
            <v>0</v>
          </cell>
          <cell r="H278">
            <v>0</v>
          </cell>
          <cell r="I278">
            <v>0</v>
          </cell>
        </row>
        <row r="279">
          <cell r="A279">
            <v>0</v>
          </cell>
          <cell r="B279" t="str">
            <v>P-08</v>
          </cell>
          <cell r="C279">
            <v>2</v>
          </cell>
          <cell r="D279">
            <v>0</v>
          </cell>
          <cell r="E279">
            <v>0</v>
          </cell>
          <cell r="F279">
            <v>0</v>
          </cell>
          <cell r="G279">
            <v>2</v>
          </cell>
          <cell r="H279">
            <v>0</v>
          </cell>
          <cell r="I279">
            <v>0</v>
          </cell>
        </row>
        <row r="280">
          <cell r="A280">
            <v>0</v>
          </cell>
          <cell r="B280">
            <v>0</v>
          </cell>
          <cell r="C280">
            <v>0</v>
          </cell>
          <cell r="D280">
            <v>0</v>
          </cell>
          <cell r="E280">
            <v>0</v>
          </cell>
          <cell r="F280">
            <v>0</v>
          </cell>
          <cell r="G280">
            <v>0</v>
          </cell>
          <cell r="H280">
            <v>0</v>
          </cell>
          <cell r="I280">
            <v>0</v>
          </cell>
        </row>
        <row r="281">
          <cell r="A281">
            <v>0</v>
          </cell>
          <cell r="B281" t="str">
            <v>BLOQUE D / HOSPITALIZACION</v>
          </cell>
          <cell r="C281">
            <v>0</v>
          </cell>
          <cell r="D281">
            <v>0</v>
          </cell>
          <cell r="E281">
            <v>0</v>
          </cell>
          <cell r="F281">
            <v>0</v>
          </cell>
          <cell r="G281">
            <v>0</v>
          </cell>
          <cell r="H281">
            <v>0</v>
          </cell>
          <cell r="I281">
            <v>0</v>
          </cell>
        </row>
        <row r="282">
          <cell r="A282">
            <v>0</v>
          </cell>
          <cell r="B282" t="str">
            <v>P-08</v>
          </cell>
          <cell r="C282">
            <v>16</v>
          </cell>
          <cell r="D282">
            <v>0</v>
          </cell>
          <cell r="E282">
            <v>0</v>
          </cell>
          <cell r="F282">
            <v>0</v>
          </cell>
          <cell r="G282">
            <v>16</v>
          </cell>
          <cell r="H282">
            <v>0</v>
          </cell>
          <cell r="I282">
            <v>0</v>
          </cell>
        </row>
        <row r="283">
          <cell r="A283">
            <v>0</v>
          </cell>
          <cell r="B283">
            <v>0</v>
          </cell>
          <cell r="C283">
            <v>0</v>
          </cell>
          <cell r="D283">
            <v>0</v>
          </cell>
          <cell r="E283">
            <v>0</v>
          </cell>
          <cell r="F283">
            <v>0</v>
          </cell>
          <cell r="G283">
            <v>0</v>
          </cell>
          <cell r="H283">
            <v>0</v>
          </cell>
          <cell r="I283">
            <v>0</v>
          </cell>
        </row>
        <row r="284">
          <cell r="A284">
            <v>0</v>
          </cell>
          <cell r="B284" t="str">
            <v>BLOQUE C / CENTRO QUIRURGICO</v>
          </cell>
          <cell r="C284">
            <v>0</v>
          </cell>
          <cell r="D284">
            <v>0</v>
          </cell>
          <cell r="E284">
            <v>0</v>
          </cell>
          <cell r="F284">
            <v>0</v>
          </cell>
          <cell r="G284">
            <v>0</v>
          </cell>
          <cell r="H284">
            <v>0</v>
          </cell>
          <cell r="I284">
            <v>0</v>
          </cell>
        </row>
        <row r="285">
          <cell r="A285">
            <v>0</v>
          </cell>
          <cell r="B285" t="str">
            <v>P-08</v>
          </cell>
          <cell r="C285">
            <v>5</v>
          </cell>
          <cell r="D285">
            <v>0</v>
          </cell>
          <cell r="E285">
            <v>0</v>
          </cell>
          <cell r="F285">
            <v>0</v>
          </cell>
          <cell r="G285">
            <v>5</v>
          </cell>
          <cell r="H285">
            <v>0</v>
          </cell>
          <cell r="I285">
            <v>0</v>
          </cell>
        </row>
        <row r="286">
          <cell r="A286">
            <v>0</v>
          </cell>
          <cell r="B286">
            <v>0</v>
          </cell>
          <cell r="C286">
            <v>0</v>
          </cell>
          <cell r="D286">
            <v>0</v>
          </cell>
          <cell r="E286">
            <v>0</v>
          </cell>
          <cell r="F286">
            <v>0</v>
          </cell>
          <cell r="G286">
            <v>0</v>
          </cell>
          <cell r="H286">
            <v>0</v>
          </cell>
          <cell r="I286">
            <v>0</v>
          </cell>
        </row>
        <row r="287">
          <cell r="A287">
            <v>0</v>
          </cell>
          <cell r="B287" t="str">
            <v>BLOQUE B / EMERGENCIA</v>
          </cell>
          <cell r="C287">
            <v>0</v>
          </cell>
          <cell r="D287">
            <v>0</v>
          </cell>
          <cell r="E287">
            <v>0</v>
          </cell>
          <cell r="F287">
            <v>0</v>
          </cell>
          <cell r="G287">
            <v>0</v>
          </cell>
          <cell r="H287">
            <v>0</v>
          </cell>
          <cell r="I287">
            <v>0</v>
          </cell>
        </row>
        <row r="288">
          <cell r="A288">
            <v>0</v>
          </cell>
          <cell r="B288" t="str">
            <v>P-08</v>
          </cell>
          <cell r="C288">
            <v>1</v>
          </cell>
          <cell r="D288">
            <v>0</v>
          </cell>
          <cell r="E288">
            <v>0</v>
          </cell>
          <cell r="F288">
            <v>0</v>
          </cell>
          <cell r="G288">
            <v>1</v>
          </cell>
          <cell r="H288">
            <v>0</v>
          </cell>
          <cell r="I288">
            <v>0</v>
          </cell>
        </row>
        <row r="289">
          <cell r="A289">
            <v>0</v>
          </cell>
          <cell r="B289">
            <v>0</v>
          </cell>
          <cell r="C289">
            <v>0</v>
          </cell>
          <cell r="D289">
            <v>0</v>
          </cell>
          <cell r="E289">
            <v>0</v>
          </cell>
          <cell r="F289">
            <v>0</v>
          </cell>
          <cell r="G289">
            <v>0</v>
          </cell>
          <cell r="H289">
            <v>0</v>
          </cell>
          <cell r="I289">
            <v>0</v>
          </cell>
        </row>
        <row r="290">
          <cell r="A290">
            <v>0</v>
          </cell>
          <cell r="B290">
            <v>0</v>
          </cell>
          <cell r="C290">
            <v>0</v>
          </cell>
          <cell r="D290">
            <v>0</v>
          </cell>
          <cell r="E290">
            <v>0</v>
          </cell>
          <cell r="F290">
            <v>0</v>
          </cell>
          <cell r="G290">
            <v>0</v>
          </cell>
          <cell r="H290">
            <v>0</v>
          </cell>
          <cell r="I290">
            <v>0</v>
          </cell>
        </row>
        <row r="291">
          <cell r="A291">
            <v>0</v>
          </cell>
          <cell r="B291">
            <v>0</v>
          </cell>
          <cell r="C291">
            <v>0</v>
          </cell>
          <cell r="D291">
            <v>0</v>
          </cell>
          <cell r="E291">
            <v>0</v>
          </cell>
          <cell r="F291">
            <v>0</v>
          </cell>
          <cell r="G291">
            <v>0</v>
          </cell>
          <cell r="H291">
            <v>0</v>
          </cell>
          <cell r="I291">
            <v>0</v>
          </cell>
        </row>
        <row r="292">
          <cell r="A292" t="str">
            <v>ITEM</v>
          </cell>
          <cell r="B292" t="str">
            <v>DESCRIPCION</v>
          </cell>
          <cell r="C292" t="str">
            <v>Cantid.</v>
          </cell>
          <cell r="D292" t="str">
            <v xml:space="preserve">LARGO </v>
          </cell>
          <cell r="E292" t="str">
            <v>ALTO</v>
          </cell>
          <cell r="F292" t="str">
            <v>ANCHO</v>
          </cell>
          <cell r="G292" t="str">
            <v>PARCIAL</v>
          </cell>
          <cell r="H292" t="str">
            <v>TOTAL</v>
          </cell>
          <cell r="I292" t="str">
            <v>UND</v>
          </cell>
        </row>
        <row r="293">
          <cell r="A293" t="str">
            <v>01.08.01.04</v>
          </cell>
          <cell r="B293" t="str">
            <v>VENTANA  DE ALUMINIO C/ CRISTAL TEMPLADO INCOLORO E= 6 mm TIPO PROYECTANTE Y FIJO , INC. ACCESORIOS , V-4 ( 2.60m X 1.50m)</v>
          </cell>
          <cell r="C293">
            <v>0</v>
          </cell>
          <cell r="D293">
            <v>0</v>
          </cell>
          <cell r="E293">
            <v>0</v>
          </cell>
          <cell r="F293">
            <v>0</v>
          </cell>
          <cell r="G293">
            <v>0</v>
          </cell>
          <cell r="H293">
            <v>2</v>
          </cell>
          <cell r="I293" t="str">
            <v>und</v>
          </cell>
        </row>
        <row r="294">
          <cell r="A294">
            <v>0</v>
          </cell>
          <cell r="B294">
            <v>0</v>
          </cell>
          <cell r="C294">
            <v>0</v>
          </cell>
          <cell r="D294">
            <v>0</v>
          </cell>
          <cell r="E294">
            <v>0</v>
          </cell>
          <cell r="F294">
            <v>0</v>
          </cell>
          <cell r="G294">
            <v>0</v>
          </cell>
          <cell r="H294">
            <v>0</v>
          </cell>
          <cell r="I294">
            <v>0</v>
          </cell>
        </row>
        <row r="295">
          <cell r="A295">
            <v>0</v>
          </cell>
          <cell r="B295" t="str">
            <v xml:space="preserve">PRIMER NIVEL </v>
          </cell>
          <cell r="C295">
            <v>0</v>
          </cell>
          <cell r="D295">
            <v>0</v>
          </cell>
          <cell r="E295">
            <v>0</v>
          </cell>
          <cell r="F295">
            <v>0</v>
          </cell>
          <cell r="G295">
            <v>0</v>
          </cell>
          <cell r="H295">
            <v>0</v>
          </cell>
          <cell r="I295">
            <v>0</v>
          </cell>
        </row>
        <row r="296">
          <cell r="A296">
            <v>0</v>
          </cell>
          <cell r="B296" t="str">
            <v>BLOQUE C / CENTRO QUIRURGICO</v>
          </cell>
          <cell r="C296">
            <v>0</v>
          </cell>
          <cell r="D296">
            <v>0</v>
          </cell>
          <cell r="E296">
            <v>0</v>
          </cell>
          <cell r="F296">
            <v>0</v>
          </cell>
          <cell r="G296">
            <v>0</v>
          </cell>
          <cell r="H296">
            <v>0</v>
          </cell>
          <cell r="I296">
            <v>0</v>
          </cell>
        </row>
        <row r="297">
          <cell r="A297">
            <v>0</v>
          </cell>
          <cell r="B297" t="str">
            <v>P-09</v>
          </cell>
          <cell r="C297">
            <v>2</v>
          </cell>
          <cell r="D297">
            <v>0</v>
          </cell>
          <cell r="E297">
            <v>0</v>
          </cell>
          <cell r="F297">
            <v>0</v>
          </cell>
          <cell r="G297">
            <v>2</v>
          </cell>
          <cell r="H297">
            <v>0</v>
          </cell>
          <cell r="I297">
            <v>0</v>
          </cell>
        </row>
        <row r="298">
          <cell r="A298">
            <v>0</v>
          </cell>
          <cell r="B298">
            <v>0</v>
          </cell>
          <cell r="C298">
            <v>0</v>
          </cell>
          <cell r="D298">
            <v>0</v>
          </cell>
          <cell r="E298">
            <v>0</v>
          </cell>
          <cell r="F298">
            <v>0</v>
          </cell>
          <cell r="G298">
            <v>0</v>
          </cell>
          <cell r="H298">
            <v>0</v>
          </cell>
          <cell r="I298">
            <v>0</v>
          </cell>
        </row>
        <row r="299">
          <cell r="A299">
            <v>0</v>
          </cell>
          <cell r="B299">
            <v>0</v>
          </cell>
          <cell r="C299">
            <v>0</v>
          </cell>
          <cell r="D299">
            <v>0</v>
          </cell>
          <cell r="E299">
            <v>0</v>
          </cell>
          <cell r="F299">
            <v>0</v>
          </cell>
          <cell r="G299" t="str">
            <v xml:space="preserve"> </v>
          </cell>
          <cell r="H299">
            <v>0</v>
          </cell>
          <cell r="I299">
            <v>0</v>
          </cell>
        </row>
        <row r="300">
          <cell r="A300">
            <v>0</v>
          </cell>
          <cell r="B300">
            <v>0</v>
          </cell>
          <cell r="C300">
            <v>0</v>
          </cell>
          <cell r="D300">
            <v>0</v>
          </cell>
          <cell r="E300">
            <v>0</v>
          </cell>
          <cell r="F300">
            <v>0</v>
          </cell>
          <cell r="G300">
            <v>0</v>
          </cell>
          <cell r="H300">
            <v>0</v>
          </cell>
          <cell r="I300">
            <v>0</v>
          </cell>
        </row>
        <row r="301">
          <cell r="A301" t="str">
            <v>ITEM</v>
          </cell>
          <cell r="B301" t="str">
            <v>DESCRIPCION</v>
          </cell>
          <cell r="C301" t="str">
            <v>Cantid.</v>
          </cell>
          <cell r="D301" t="str">
            <v xml:space="preserve">LARGO </v>
          </cell>
          <cell r="E301" t="str">
            <v>ALTO</v>
          </cell>
          <cell r="F301" t="str">
            <v>ANCHO</v>
          </cell>
          <cell r="G301" t="str">
            <v>PARCIAL</v>
          </cell>
          <cell r="H301" t="str">
            <v>TOTAL</v>
          </cell>
          <cell r="I301" t="str">
            <v>UND</v>
          </cell>
        </row>
        <row r="302">
          <cell r="A302" t="str">
            <v>01.08.01.05</v>
          </cell>
          <cell r="B302" t="str">
            <v>VENTANA  DE ALUMINIO C/ CRISTAL TEMPLADO INCOLORO E= 6 mm TIPO PROYECTANTE Y FIJO , INC. ACCESORIOS , V-5 ( 2.35m X 1.50m)</v>
          </cell>
          <cell r="C302">
            <v>0</v>
          </cell>
          <cell r="D302">
            <v>0</v>
          </cell>
          <cell r="E302">
            <v>0</v>
          </cell>
          <cell r="F302">
            <v>0</v>
          </cell>
          <cell r="G302">
            <v>0</v>
          </cell>
          <cell r="H302">
            <v>4</v>
          </cell>
          <cell r="I302" t="str">
            <v>und</v>
          </cell>
        </row>
        <row r="303">
          <cell r="A303">
            <v>0</v>
          </cell>
          <cell r="B303">
            <v>0</v>
          </cell>
          <cell r="C303">
            <v>0</v>
          </cell>
          <cell r="D303">
            <v>0</v>
          </cell>
          <cell r="E303">
            <v>0</v>
          </cell>
          <cell r="F303">
            <v>0</v>
          </cell>
          <cell r="G303">
            <v>0</v>
          </cell>
          <cell r="H303">
            <v>0</v>
          </cell>
          <cell r="I303">
            <v>0</v>
          </cell>
        </row>
        <row r="304">
          <cell r="A304">
            <v>0</v>
          </cell>
          <cell r="B304" t="str">
            <v xml:space="preserve">PRIMER NIVEL </v>
          </cell>
          <cell r="C304">
            <v>0</v>
          </cell>
          <cell r="D304">
            <v>0</v>
          </cell>
          <cell r="E304">
            <v>0</v>
          </cell>
          <cell r="F304">
            <v>0</v>
          </cell>
          <cell r="G304">
            <v>0</v>
          </cell>
          <cell r="H304">
            <v>0</v>
          </cell>
          <cell r="I304">
            <v>0</v>
          </cell>
        </row>
        <row r="305">
          <cell r="A305">
            <v>0</v>
          </cell>
          <cell r="B305" t="str">
            <v>BLOQUE R / ITS-VIH-SIDA</v>
          </cell>
          <cell r="C305">
            <v>0</v>
          </cell>
          <cell r="D305">
            <v>0</v>
          </cell>
          <cell r="E305">
            <v>0</v>
          </cell>
          <cell r="F305">
            <v>0</v>
          </cell>
          <cell r="G305">
            <v>0</v>
          </cell>
          <cell r="H305">
            <v>0</v>
          </cell>
          <cell r="I305">
            <v>0</v>
          </cell>
        </row>
        <row r="306">
          <cell r="A306">
            <v>0</v>
          </cell>
          <cell r="B306" t="str">
            <v>P-10</v>
          </cell>
          <cell r="C306">
            <v>1</v>
          </cell>
          <cell r="D306">
            <v>0</v>
          </cell>
          <cell r="E306">
            <v>0</v>
          </cell>
          <cell r="F306">
            <v>0</v>
          </cell>
          <cell r="G306">
            <v>1</v>
          </cell>
          <cell r="H306">
            <v>0</v>
          </cell>
          <cell r="I306">
            <v>0</v>
          </cell>
        </row>
        <row r="307">
          <cell r="A307">
            <v>0</v>
          </cell>
          <cell r="B307">
            <v>0</v>
          </cell>
          <cell r="C307">
            <v>0</v>
          </cell>
          <cell r="D307">
            <v>0</v>
          </cell>
          <cell r="E307">
            <v>0</v>
          </cell>
          <cell r="F307">
            <v>0</v>
          </cell>
          <cell r="G307">
            <v>0</v>
          </cell>
          <cell r="H307">
            <v>0</v>
          </cell>
          <cell r="I307">
            <v>0</v>
          </cell>
        </row>
        <row r="308">
          <cell r="A308">
            <v>0</v>
          </cell>
          <cell r="B308" t="str">
            <v>BLOQUE C / CENTRO QUIRURGICO</v>
          </cell>
          <cell r="C308">
            <v>0</v>
          </cell>
          <cell r="D308">
            <v>0</v>
          </cell>
          <cell r="E308">
            <v>0</v>
          </cell>
          <cell r="F308">
            <v>0</v>
          </cell>
          <cell r="G308">
            <v>0</v>
          </cell>
          <cell r="H308">
            <v>0</v>
          </cell>
          <cell r="I308">
            <v>0</v>
          </cell>
        </row>
        <row r="309">
          <cell r="A309">
            <v>0</v>
          </cell>
          <cell r="B309" t="str">
            <v>P-10</v>
          </cell>
          <cell r="C309">
            <v>3</v>
          </cell>
          <cell r="D309">
            <v>0</v>
          </cell>
          <cell r="E309">
            <v>0</v>
          </cell>
          <cell r="F309">
            <v>0</v>
          </cell>
          <cell r="G309">
            <v>3</v>
          </cell>
          <cell r="H309">
            <v>0</v>
          </cell>
          <cell r="I309">
            <v>0</v>
          </cell>
        </row>
        <row r="310">
          <cell r="A310">
            <v>0</v>
          </cell>
          <cell r="B310">
            <v>0</v>
          </cell>
          <cell r="C310">
            <v>0</v>
          </cell>
          <cell r="D310">
            <v>0</v>
          </cell>
          <cell r="E310">
            <v>0</v>
          </cell>
          <cell r="F310">
            <v>0</v>
          </cell>
          <cell r="G310">
            <v>0</v>
          </cell>
          <cell r="H310">
            <v>0</v>
          </cell>
          <cell r="I310">
            <v>0</v>
          </cell>
        </row>
        <row r="311">
          <cell r="A311">
            <v>0</v>
          </cell>
          <cell r="B311">
            <v>0</v>
          </cell>
          <cell r="C311">
            <v>0</v>
          </cell>
          <cell r="D311">
            <v>0</v>
          </cell>
          <cell r="E311">
            <v>0</v>
          </cell>
          <cell r="F311">
            <v>0</v>
          </cell>
          <cell r="G311">
            <v>0</v>
          </cell>
          <cell r="H311">
            <v>0</v>
          </cell>
          <cell r="I311">
            <v>0</v>
          </cell>
        </row>
        <row r="312">
          <cell r="A312">
            <v>0</v>
          </cell>
          <cell r="B312">
            <v>0</v>
          </cell>
          <cell r="C312">
            <v>0</v>
          </cell>
          <cell r="D312">
            <v>0</v>
          </cell>
          <cell r="E312">
            <v>0</v>
          </cell>
          <cell r="F312">
            <v>0</v>
          </cell>
          <cell r="G312">
            <v>0</v>
          </cell>
          <cell r="H312">
            <v>0</v>
          </cell>
          <cell r="I312">
            <v>0</v>
          </cell>
        </row>
        <row r="313">
          <cell r="A313" t="str">
            <v>ITEM</v>
          </cell>
          <cell r="B313" t="str">
            <v>DESCRIPCION</v>
          </cell>
          <cell r="C313" t="str">
            <v>Cantid.</v>
          </cell>
          <cell r="D313" t="str">
            <v xml:space="preserve">LARGO </v>
          </cell>
          <cell r="E313" t="str">
            <v>ALTO</v>
          </cell>
          <cell r="F313" t="str">
            <v>ANCHO</v>
          </cell>
          <cell r="G313" t="str">
            <v>PARCIAL</v>
          </cell>
          <cell r="H313" t="str">
            <v>TOTAL</v>
          </cell>
          <cell r="I313" t="str">
            <v>UND</v>
          </cell>
        </row>
        <row r="314">
          <cell r="A314" t="str">
            <v>01.08.01.06</v>
          </cell>
          <cell r="B314" t="str">
            <v>VENTANA  DE ALUMINIO C/ CRISTAL TEMPLADO INCOLORO E= 6 mm TIPO PROYECTANTE , INC. ACCESORIOS , V-6 ( 1.20m X 0.90m)</v>
          </cell>
          <cell r="C314">
            <v>0</v>
          </cell>
          <cell r="D314">
            <v>0</v>
          </cell>
          <cell r="E314">
            <v>0</v>
          </cell>
          <cell r="F314">
            <v>0</v>
          </cell>
          <cell r="G314">
            <v>0</v>
          </cell>
          <cell r="H314">
            <v>7</v>
          </cell>
          <cell r="I314" t="str">
            <v>und</v>
          </cell>
        </row>
        <row r="315">
          <cell r="A315">
            <v>0</v>
          </cell>
          <cell r="B315">
            <v>0</v>
          </cell>
          <cell r="C315">
            <v>0</v>
          </cell>
          <cell r="D315">
            <v>0</v>
          </cell>
          <cell r="E315">
            <v>0</v>
          </cell>
          <cell r="F315">
            <v>0</v>
          </cell>
          <cell r="G315">
            <v>0</v>
          </cell>
          <cell r="H315">
            <v>0</v>
          </cell>
          <cell r="I315">
            <v>0</v>
          </cell>
        </row>
        <row r="316">
          <cell r="A316">
            <v>0</v>
          </cell>
          <cell r="B316" t="str">
            <v xml:space="preserve">PRIMER NIVEL </v>
          </cell>
          <cell r="C316">
            <v>0</v>
          </cell>
          <cell r="D316">
            <v>0</v>
          </cell>
          <cell r="E316">
            <v>0</v>
          </cell>
          <cell r="F316">
            <v>0</v>
          </cell>
          <cell r="G316">
            <v>0</v>
          </cell>
          <cell r="H316">
            <v>0</v>
          </cell>
          <cell r="I316">
            <v>0</v>
          </cell>
        </row>
        <row r="317">
          <cell r="A317">
            <v>0</v>
          </cell>
          <cell r="B317" t="str">
            <v>BLOQUE C / CENTRO QUIRURGICO</v>
          </cell>
          <cell r="C317">
            <v>0</v>
          </cell>
          <cell r="D317">
            <v>0</v>
          </cell>
          <cell r="E317">
            <v>0</v>
          </cell>
          <cell r="F317">
            <v>0</v>
          </cell>
          <cell r="G317">
            <v>0</v>
          </cell>
          <cell r="H317">
            <v>0</v>
          </cell>
          <cell r="I317">
            <v>0</v>
          </cell>
        </row>
        <row r="318">
          <cell r="A318">
            <v>0</v>
          </cell>
          <cell r="B318" t="str">
            <v>P-11</v>
          </cell>
          <cell r="C318">
            <v>1</v>
          </cell>
          <cell r="D318">
            <v>0</v>
          </cell>
          <cell r="E318">
            <v>0</v>
          </cell>
          <cell r="F318">
            <v>0</v>
          </cell>
          <cell r="G318">
            <v>1</v>
          </cell>
          <cell r="H318">
            <v>0</v>
          </cell>
          <cell r="I318">
            <v>0</v>
          </cell>
        </row>
        <row r="319">
          <cell r="A319">
            <v>0</v>
          </cell>
          <cell r="B319">
            <v>0</v>
          </cell>
          <cell r="C319">
            <v>0</v>
          </cell>
          <cell r="D319">
            <v>0</v>
          </cell>
          <cell r="E319">
            <v>0</v>
          </cell>
          <cell r="F319">
            <v>0</v>
          </cell>
          <cell r="G319">
            <v>0</v>
          </cell>
          <cell r="H319">
            <v>0</v>
          </cell>
          <cell r="I319">
            <v>0</v>
          </cell>
        </row>
        <row r="320">
          <cell r="A320">
            <v>0</v>
          </cell>
          <cell r="B320" t="str">
            <v>BLOQUE D / HOSPITALIZACION</v>
          </cell>
          <cell r="C320">
            <v>0</v>
          </cell>
          <cell r="D320">
            <v>0</v>
          </cell>
          <cell r="E320">
            <v>0</v>
          </cell>
          <cell r="F320">
            <v>0</v>
          </cell>
          <cell r="G320">
            <v>0</v>
          </cell>
          <cell r="H320">
            <v>0</v>
          </cell>
          <cell r="I320">
            <v>0</v>
          </cell>
        </row>
        <row r="321">
          <cell r="A321">
            <v>0</v>
          </cell>
          <cell r="B321" t="str">
            <v>P-11</v>
          </cell>
          <cell r="C321">
            <v>2</v>
          </cell>
          <cell r="D321">
            <v>0</v>
          </cell>
          <cell r="E321">
            <v>0</v>
          </cell>
          <cell r="F321">
            <v>0</v>
          </cell>
          <cell r="G321">
            <v>2</v>
          </cell>
          <cell r="H321">
            <v>0</v>
          </cell>
          <cell r="I321">
            <v>0</v>
          </cell>
        </row>
        <row r="322">
          <cell r="A322">
            <v>0</v>
          </cell>
          <cell r="B322">
            <v>0</v>
          </cell>
          <cell r="C322">
            <v>0</v>
          </cell>
          <cell r="D322">
            <v>0</v>
          </cell>
          <cell r="E322">
            <v>0</v>
          </cell>
          <cell r="F322">
            <v>0</v>
          </cell>
          <cell r="G322">
            <v>0</v>
          </cell>
          <cell r="H322">
            <v>0</v>
          </cell>
          <cell r="I322">
            <v>0</v>
          </cell>
        </row>
        <row r="323">
          <cell r="A323">
            <v>0</v>
          </cell>
          <cell r="B323" t="str">
            <v>BLOQUE H / LAVANDERIA</v>
          </cell>
          <cell r="C323">
            <v>0</v>
          </cell>
          <cell r="D323">
            <v>0</v>
          </cell>
          <cell r="E323">
            <v>0</v>
          </cell>
          <cell r="F323">
            <v>0</v>
          </cell>
          <cell r="G323">
            <v>0</v>
          </cell>
          <cell r="H323">
            <v>0</v>
          </cell>
          <cell r="I323">
            <v>0</v>
          </cell>
        </row>
        <row r="324">
          <cell r="A324">
            <v>0</v>
          </cell>
          <cell r="B324" t="str">
            <v>P-11</v>
          </cell>
          <cell r="C324">
            <v>4</v>
          </cell>
          <cell r="D324">
            <v>0</v>
          </cell>
          <cell r="E324">
            <v>0</v>
          </cell>
          <cell r="F324">
            <v>0</v>
          </cell>
          <cell r="G324">
            <v>4</v>
          </cell>
          <cell r="H324">
            <v>0</v>
          </cell>
          <cell r="I324">
            <v>0</v>
          </cell>
        </row>
        <row r="325">
          <cell r="A325">
            <v>0</v>
          </cell>
          <cell r="B325">
            <v>0</v>
          </cell>
          <cell r="C325">
            <v>0</v>
          </cell>
          <cell r="D325">
            <v>0</v>
          </cell>
          <cell r="E325">
            <v>0</v>
          </cell>
          <cell r="F325">
            <v>0</v>
          </cell>
          <cell r="G325">
            <v>0</v>
          </cell>
          <cell r="H325">
            <v>0</v>
          </cell>
          <cell r="I325">
            <v>0</v>
          </cell>
        </row>
        <row r="326">
          <cell r="A326">
            <v>0</v>
          </cell>
          <cell r="B326">
            <v>0</v>
          </cell>
          <cell r="C326">
            <v>0</v>
          </cell>
          <cell r="D326">
            <v>0</v>
          </cell>
          <cell r="E326">
            <v>0</v>
          </cell>
          <cell r="F326">
            <v>0</v>
          </cell>
          <cell r="G326">
            <v>0</v>
          </cell>
          <cell r="H326">
            <v>0</v>
          </cell>
          <cell r="I326">
            <v>0</v>
          </cell>
        </row>
        <row r="327">
          <cell r="A327">
            <v>0</v>
          </cell>
          <cell r="B327">
            <v>0</v>
          </cell>
          <cell r="C327">
            <v>0</v>
          </cell>
          <cell r="D327">
            <v>0</v>
          </cell>
          <cell r="E327">
            <v>0</v>
          </cell>
          <cell r="F327">
            <v>0</v>
          </cell>
          <cell r="G327">
            <v>0</v>
          </cell>
          <cell r="H327">
            <v>0</v>
          </cell>
          <cell r="I327">
            <v>0</v>
          </cell>
        </row>
        <row r="328">
          <cell r="A328" t="str">
            <v>ITEM</v>
          </cell>
          <cell r="B328" t="str">
            <v>DESCRIPCION</v>
          </cell>
          <cell r="C328" t="str">
            <v>Cantid.</v>
          </cell>
          <cell r="D328" t="str">
            <v xml:space="preserve">LARGO </v>
          </cell>
          <cell r="E328" t="str">
            <v>ALTO</v>
          </cell>
          <cell r="F328" t="str">
            <v>ANCHO</v>
          </cell>
          <cell r="G328" t="str">
            <v>PARCIAL</v>
          </cell>
          <cell r="H328" t="str">
            <v>TOTAL</v>
          </cell>
          <cell r="I328" t="str">
            <v>UND</v>
          </cell>
        </row>
        <row r="329">
          <cell r="A329" t="str">
            <v>01.08.01.07</v>
          </cell>
          <cell r="B329" t="str">
            <v>VENTANA  DE ALUMINIO C/ CRISTAL TEMPLADO INCOLORO E= 6 mm TIPO PROYECTANTE Y FIJO , INC. ACCESORIOS , V-7 ( 2.40m X 0.90m)</v>
          </cell>
          <cell r="C329">
            <v>0</v>
          </cell>
          <cell r="D329">
            <v>0</v>
          </cell>
          <cell r="E329">
            <v>0</v>
          </cell>
          <cell r="F329">
            <v>0</v>
          </cell>
          <cell r="G329">
            <v>0</v>
          </cell>
          <cell r="H329">
            <v>6</v>
          </cell>
          <cell r="I329" t="str">
            <v>und</v>
          </cell>
        </row>
        <row r="330">
          <cell r="A330">
            <v>0</v>
          </cell>
          <cell r="B330">
            <v>0</v>
          </cell>
          <cell r="C330">
            <v>0</v>
          </cell>
          <cell r="D330">
            <v>0</v>
          </cell>
          <cell r="E330">
            <v>0</v>
          </cell>
          <cell r="F330">
            <v>0</v>
          </cell>
          <cell r="G330">
            <v>0</v>
          </cell>
          <cell r="H330">
            <v>0</v>
          </cell>
          <cell r="I330">
            <v>0</v>
          </cell>
        </row>
        <row r="331">
          <cell r="A331">
            <v>0</v>
          </cell>
          <cell r="B331" t="str">
            <v xml:space="preserve">PRIMER NIVEL </v>
          </cell>
          <cell r="C331">
            <v>0</v>
          </cell>
          <cell r="D331">
            <v>0</v>
          </cell>
          <cell r="E331">
            <v>0</v>
          </cell>
          <cell r="F331">
            <v>0</v>
          </cell>
          <cell r="G331">
            <v>0</v>
          </cell>
          <cell r="H331">
            <v>0</v>
          </cell>
          <cell r="I331">
            <v>0</v>
          </cell>
        </row>
        <row r="332">
          <cell r="A332">
            <v>0</v>
          </cell>
          <cell r="B332" t="str">
            <v>BLOQUE H / LAVANDERIA</v>
          </cell>
          <cell r="C332">
            <v>0</v>
          </cell>
          <cell r="D332">
            <v>0</v>
          </cell>
          <cell r="E332">
            <v>0</v>
          </cell>
          <cell r="F332">
            <v>0</v>
          </cell>
          <cell r="G332">
            <v>0</v>
          </cell>
          <cell r="H332">
            <v>0</v>
          </cell>
          <cell r="I332">
            <v>0</v>
          </cell>
        </row>
        <row r="333">
          <cell r="A333">
            <v>0</v>
          </cell>
          <cell r="B333" t="str">
            <v>P-12</v>
          </cell>
          <cell r="C333">
            <v>6</v>
          </cell>
          <cell r="D333">
            <v>0</v>
          </cell>
          <cell r="E333">
            <v>0</v>
          </cell>
          <cell r="F333">
            <v>0</v>
          </cell>
          <cell r="G333">
            <v>6</v>
          </cell>
          <cell r="H333">
            <v>0</v>
          </cell>
          <cell r="I333">
            <v>0</v>
          </cell>
        </row>
        <row r="334">
          <cell r="A334">
            <v>0</v>
          </cell>
          <cell r="B334">
            <v>0</v>
          </cell>
          <cell r="C334">
            <v>0</v>
          </cell>
          <cell r="D334">
            <v>0</v>
          </cell>
          <cell r="E334">
            <v>0</v>
          </cell>
          <cell r="F334">
            <v>0</v>
          </cell>
          <cell r="G334">
            <v>0</v>
          </cell>
          <cell r="H334">
            <v>0</v>
          </cell>
          <cell r="I334">
            <v>0</v>
          </cell>
        </row>
        <row r="335">
          <cell r="A335">
            <v>0</v>
          </cell>
          <cell r="B335">
            <v>0</v>
          </cell>
          <cell r="C335">
            <v>0</v>
          </cell>
          <cell r="D335">
            <v>0</v>
          </cell>
          <cell r="E335">
            <v>0</v>
          </cell>
          <cell r="F335">
            <v>0</v>
          </cell>
          <cell r="G335" t="str">
            <v xml:space="preserve"> </v>
          </cell>
          <cell r="H335">
            <v>0</v>
          </cell>
          <cell r="I335">
            <v>0</v>
          </cell>
        </row>
        <row r="336">
          <cell r="A336">
            <v>0</v>
          </cell>
          <cell r="B336">
            <v>0</v>
          </cell>
          <cell r="C336">
            <v>0</v>
          </cell>
          <cell r="D336">
            <v>0</v>
          </cell>
          <cell r="E336">
            <v>0</v>
          </cell>
          <cell r="F336">
            <v>0</v>
          </cell>
          <cell r="G336">
            <v>0</v>
          </cell>
          <cell r="H336">
            <v>0</v>
          </cell>
          <cell r="I336">
            <v>0</v>
          </cell>
        </row>
        <row r="337">
          <cell r="A337" t="str">
            <v>ITEM</v>
          </cell>
          <cell r="B337" t="str">
            <v>DESCRIPCION</v>
          </cell>
          <cell r="C337" t="str">
            <v>Cantid.</v>
          </cell>
          <cell r="D337" t="str">
            <v xml:space="preserve">LARGO </v>
          </cell>
          <cell r="E337" t="str">
            <v>ALTO</v>
          </cell>
          <cell r="F337" t="str">
            <v>ANCHO</v>
          </cell>
          <cell r="G337" t="str">
            <v>PARCIAL</v>
          </cell>
          <cell r="H337" t="str">
            <v>TOTAL</v>
          </cell>
          <cell r="I337" t="str">
            <v>UND</v>
          </cell>
        </row>
        <row r="338">
          <cell r="A338" t="str">
            <v>01.08.01.08</v>
          </cell>
          <cell r="B338" t="str">
            <v>VENTANA  DE ALUMINIO C/ CRISTAL TEMPLADO INCOLORO E= 6 mm TIPO FIJO , INC. ACCESORIOS , V-8 ( 2.40m X 0.90m)</v>
          </cell>
          <cell r="C338">
            <v>0</v>
          </cell>
          <cell r="D338">
            <v>0</v>
          </cell>
          <cell r="E338">
            <v>0</v>
          </cell>
          <cell r="F338">
            <v>0</v>
          </cell>
          <cell r="G338">
            <v>0</v>
          </cell>
          <cell r="H338">
            <v>1</v>
          </cell>
          <cell r="I338" t="str">
            <v>und</v>
          </cell>
        </row>
        <row r="339">
          <cell r="A339">
            <v>0</v>
          </cell>
          <cell r="B339">
            <v>0</v>
          </cell>
          <cell r="C339">
            <v>0</v>
          </cell>
          <cell r="D339">
            <v>0</v>
          </cell>
          <cell r="E339">
            <v>0</v>
          </cell>
          <cell r="F339">
            <v>0</v>
          </cell>
          <cell r="G339">
            <v>0</v>
          </cell>
          <cell r="H339">
            <v>0</v>
          </cell>
          <cell r="I339">
            <v>0</v>
          </cell>
        </row>
        <row r="340">
          <cell r="A340">
            <v>0</v>
          </cell>
          <cell r="B340" t="str">
            <v xml:space="preserve">PRIMER NIVEL </v>
          </cell>
          <cell r="C340">
            <v>0</v>
          </cell>
          <cell r="D340">
            <v>0</v>
          </cell>
          <cell r="E340">
            <v>0</v>
          </cell>
          <cell r="F340">
            <v>0</v>
          </cell>
          <cell r="G340">
            <v>0</v>
          </cell>
          <cell r="H340">
            <v>0</v>
          </cell>
          <cell r="I340">
            <v>0</v>
          </cell>
        </row>
        <row r="341">
          <cell r="A341">
            <v>0</v>
          </cell>
          <cell r="B341" t="str">
            <v>BLOQUE Q / SUM</v>
          </cell>
          <cell r="C341">
            <v>0</v>
          </cell>
          <cell r="D341">
            <v>0</v>
          </cell>
          <cell r="E341">
            <v>0</v>
          </cell>
          <cell r="F341">
            <v>0</v>
          </cell>
          <cell r="G341">
            <v>0</v>
          </cell>
          <cell r="H341">
            <v>0</v>
          </cell>
          <cell r="I341">
            <v>0</v>
          </cell>
        </row>
        <row r="342">
          <cell r="A342">
            <v>0</v>
          </cell>
          <cell r="B342" t="str">
            <v>P-13</v>
          </cell>
          <cell r="C342">
            <v>1</v>
          </cell>
          <cell r="D342">
            <v>0</v>
          </cell>
          <cell r="E342">
            <v>0</v>
          </cell>
          <cell r="F342">
            <v>0</v>
          </cell>
          <cell r="G342">
            <v>1</v>
          </cell>
          <cell r="H342">
            <v>0</v>
          </cell>
          <cell r="I342">
            <v>0</v>
          </cell>
        </row>
        <row r="343">
          <cell r="A343">
            <v>0</v>
          </cell>
          <cell r="B343">
            <v>0</v>
          </cell>
          <cell r="C343">
            <v>0</v>
          </cell>
          <cell r="D343">
            <v>0</v>
          </cell>
          <cell r="E343">
            <v>0</v>
          </cell>
          <cell r="F343">
            <v>0</v>
          </cell>
          <cell r="G343">
            <v>0</v>
          </cell>
          <cell r="H343">
            <v>0</v>
          </cell>
          <cell r="I343">
            <v>0</v>
          </cell>
        </row>
        <row r="344">
          <cell r="A344">
            <v>0</v>
          </cell>
          <cell r="B344">
            <v>0</v>
          </cell>
          <cell r="C344">
            <v>0</v>
          </cell>
          <cell r="D344">
            <v>0</v>
          </cell>
          <cell r="E344">
            <v>0</v>
          </cell>
          <cell r="F344">
            <v>0</v>
          </cell>
          <cell r="G344">
            <v>0</v>
          </cell>
          <cell r="H344">
            <v>0</v>
          </cell>
          <cell r="I344">
            <v>0</v>
          </cell>
        </row>
        <row r="345">
          <cell r="A345">
            <v>0</v>
          </cell>
          <cell r="B345">
            <v>0</v>
          </cell>
          <cell r="C345">
            <v>0</v>
          </cell>
          <cell r="D345">
            <v>0</v>
          </cell>
          <cell r="E345">
            <v>0</v>
          </cell>
          <cell r="F345">
            <v>0</v>
          </cell>
          <cell r="G345">
            <v>0</v>
          </cell>
          <cell r="H345">
            <v>0</v>
          </cell>
          <cell r="I345">
            <v>0</v>
          </cell>
        </row>
        <row r="346">
          <cell r="A346" t="str">
            <v>ITEM</v>
          </cell>
          <cell r="B346" t="str">
            <v>DESCRIPCION</v>
          </cell>
          <cell r="C346" t="str">
            <v>Cantid.</v>
          </cell>
          <cell r="D346" t="str">
            <v xml:space="preserve">LARGO </v>
          </cell>
          <cell r="E346" t="str">
            <v>ALTO</v>
          </cell>
          <cell r="F346" t="str">
            <v>ANCHO</v>
          </cell>
          <cell r="G346" t="str">
            <v>PARCIAL</v>
          </cell>
          <cell r="H346" t="str">
            <v>TOTAL</v>
          </cell>
          <cell r="I346" t="str">
            <v>UND</v>
          </cell>
        </row>
        <row r="347">
          <cell r="A347" t="str">
            <v>01.08.01.09</v>
          </cell>
          <cell r="B347" t="str">
            <v>VENTANA  DE ALUMINIO C/ CRISTAL TEMPLADO INCOLORO E= 6 mm TIPO PROYECTANTE Y FIJO , INC. ACCESORIOS , V-9 ( 1.80m X 1.80m)</v>
          </cell>
          <cell r="C347">
            <v>0</v>
          </cell>
          <cell r="D347">
            <v>0</v>
          </cell>
          <cell r="E347">
            <v>0</v>
          </cell>
          <cell r="F347">
            <v>0</v>
          </cell>
          <cell r="G347">
            <v>0</v>
          </cell>
          <cell r="H347">
            <v>7</v>
          </cell>
          <cell r="I347" t="str">
            <v>und</v>
          </cell>
        </row>
        <row r="348">
          <cell r="A348">
            <v>0</v>
          </cell>
          <cell r="B348">
            <v>0</v>
          </cell>
          <cell r="C348">
            <v>0</v>
          </cell>
          <cell r="D348">
            <v>0</v>
          </cell>
          <cell r="E348">
            <v>0</v>
          </cell>
          <cell r="F348">
            <v>0</v>
          </cell>
          <cell r="G348">
            <v>0</v>
          </cell>
          <cell r="H348">
            <v>0</v>
          </cell>
          <cell r="I348">
            <v>0</v>
          </cell>
        </row>
        <row r="349">
          <cell r="A349">
            <v>0</v>
          </cell>
          <cell r="B349" t="str">
            <v xml:space="preserve">PRIMER NIVEL </v>
          </cell>
          <cell r="C349">
            <v>0</v>
          </cell>
          <cell r="D349">
            <v>0</v>
          </cell>
          <cell r="E349">
            <v>0</v>
          </cell>
          <cell r="F349">
            <v>0</v>
          </cell>
          <cell r="G349">
            <v>0</v>
          </cell>
          <cell r="H349">
            <v>0</v>
          </cell>
          <cell r="I349">
            <v>0</v>
          </cell>
        </row>
        <row r="350">
          <cell r="A350">
            <v>0</v>
          </cell>
          <cell r="B350" t="str">
            <v>BLOQUE C / CENTRO QUIRURGICO</v>
          </cell>
          <cell r="C350">
            <v>0</v>
          </cell>
          <cell r="D350">
            <v>0</v>
          </cell>
          <cell r="E350">
            <v>0</v>
          </cell>
          <cell r="F350">
            <v>0</v>
          </cell>
          <cell r="G350">
            <v>0</v>
          </cell>
          <cell r="H350">
            <v>0</v>
          </cell>
          <cell r="I350">
            <v>0</v>
          </cell>
        </row>
        <row r="351">
          <cell r="A351">
            <v>0</v>
          </cell>
          <cell r="B351" t="str">
            <v>P-14</v>
          </cell>
          <cell r="C351">
            <v>3</v>
          </cell>
          <cell r="D351">
            <v>0</v>
          </cell>
          <cell r="E351">
            <v>0</v>
          </cell>
          <cell r="F351">
            <v>0</v>
          </cell>
          <cell r="G351">
            <v>3</v>
          </cell>
          <cell r="H351">
            <v>0</v>
          </cell>
          <cell r="I351">
            <v>0</v>
          </cell>
        </row>
        <row r="352">
          <cell r="A352">
            <v>0</v>
          </cell>
          <cell r="B352">
            <v>0</v>
          </cell>
          <cell r="C352">
            <v>0</v>
          </cell>
          <cell r="D352">
            <v>0</v>
          </cell>
          <cell r="E352">
            <v>0</v>
          </cell>
          <cell r="F352">
            <v>0</v>
          </cell>
          <cell r="G352">
            <v>0</v>
          </cell>
          <cell r="H352">
            <v>0</v>
          </cell>
          <cell r="I352">
            <v>0</v>
          </cell>
        </row>
        <row r="353">
          <cell r="A353">
            <v>0</v>
          </cell>
          <cell r="B353" t="str">
            <v xml:space="preserve">BLOQUE B' / </v>
          </cell>
          <cell r="C353">
            <v>0</v>
          </cell>
          <cell r="D353">
            <v>0</v>
          </cell>
          <cell r="E353">
            <v>0</v>
          </cell>
          <cell r="F353">
            <v>0</v>
          </cell>
          <cell r="G353">
            <v>0</v>
          </cell>
          <cell r="H353">
            <v>0</v>
          </cell>
          <cell r="I353">
            <v>0</v>
          </cell>
        </row>
        <row r="354">
          <cell r="A354">
            <v>0</v>
          </cell>
          <cell r="B354" t="str">
            <v>P-14</v>
          </cell>
          <cell r="C354">
            <v>4</v>
          </cell>
          <cell r="D354">
            <v>0</v>
          </cell>
          <cell r="E354">
            <v>0</v>
          </cell>
          <cell r="F354">
            <v>0</v>
          </cell>
          <cell r="G354">
            <v>4</v>
          </cell>
          <cell r="H354">
            <v>0</v>
          </cell>
          <cell r="I354">
            <v>0</v>
          </cell>
        </row>
        <row r="355">
          <cell r="A355">
            <v>0</v>
          </cell>
          <cell r="B355">
            <v>0</v>
          </cell>
          <cell r="C355">
            <v>0</v>
          </cell>
          <cell r="D355">
            <v>0</v>
          </cell>
          <cell r="E355">
            <v>0</v>
          </cell>
          <cell r="F355">
            <v>0</v>
          </cell>
          <cell r="G355">
            <v>0</v>
          </cell>
          <cell r="H355">
            <v>0</v>
          </cell>
          <cell r="I355">
            <v>0</v>
          </cell>
        </row>
        <row r="356">
          <cell r="A356">
            <v>0</v>
          </cell>
          <cell r="B356">
            <v>0</v>
          </cell>
          <cell r="C356">
            <v>0</v>
          </cell>
          <cell r="D356">
            <v>0</v>
          </cell>
          <cell r="E356">
            <v>0</v>
          </cell>
          <cell r="F356">
            <v>0</v>
          </cell>
          <cell r="G356">
            <v>0</v>
          </cell>
          <cell r="H356">
            <v>0</v>
          </cell>
          <cell r="I356">
            <v>0</v>
          </cell>
        </row>
        <row r="357">
          <cell r="A357">
            <v>0</v>
          </cell>
          <cell r="B357">
            <v>0</v>
          </cell>
          <cell r="C357">
            <v>0</v>
          </cell>
          <cell r="D357">
            <v>0</v>
          </cell>
          <cell r="E357">
            <v>0</v>
          </cell>
          <cell r="F357">
            <v>0</v>
          </cell>
          <cell r="G357">
            <v>0</v>
          </cell>
          <cell r="H357">
            <v>0</v>
          </cell>
          <cell r="I357">
            <v>0</v>
          </cell>
        </row>
        <row r="358">
          <cell r="A358" t="str">
            <v>ITEM</v>
          </cell>
          <cell r="B358" t="str">
            <v>DESCRIPCION</v>
          </cell>
          <cell r="C358" t="str">
            <v>Cantid.</v>
          </cell>
          <cell r="D358" t="str">
            <v xml:space="preserve">LARGO </v>
          </cell>
          <cell r="E358" t="str">
            <v>ALTO</v>
          </cell>
          <cell r="F358" t="str">
            <v>ANCHO</v>
          </cell>
          <cell r="G358" t="str">
            <v>PARCIAL</v>
          </cell>
          <cell r="H358" t="str">
            <v>TOTAL</v>
          </cell>
          <cell r="I358" t="str">
            <v>UND</v>
          </cell>
        </row>
        <row r="359">
          <cell r="A359" t="str">
            <v>01.08.01.10</v>
          </cell>
          <cell r="B359" t="str">
            <v>VENTANA  DE ALUMINIO C/ CRISTAL TEMPLADO INCOLORO E= 6 mm TIPO PROYECTANTE Y FIJO , INC. ACCESORIOS , V-10 ( 1.50m X 1.80m)</v>
          </cell>
          <cell r="C359">
            <v>0</v>
          </cell>
          <cell r="D359">
            <v>0</v>
          </cell>
          <cell r="E359">
            <v>0</v>
          </cell>
          <cell r="F359">
            <v>0</v>
          </cell>
          <cell r="G359">
            <v>0</v>
          </cell>
          <cell r="H359">
            <v>14</v>
          </cell>
          <cell r="I359" t="str">
            <v>und</v>
          </cell>
        </row>
        <row r="360">
          <cell r="A360">
            <v>0</v>
          </cell>
          <cell r="B360">
            <v>0</v>
          </cell>
          <cell r="C360">
            <v>0</v>
          </cell>
          <cell r="D360">
            <v>0</v>
          </cell>
          <cell r="E360">
            <v>0</v>
          </cell>
          <cell r="F360">
            <v>0</v>
          </cell>
          <cell r="G360">
            <v>0</v>
          </cell>
          <cell r="H360">
            <v>0</v>
          </cell>
          <cell r="I360">
            <v>0</v>
          </cell>
        </row>
        <row r="361">
          <cell r="A361">
            <v>0</v>
          </cell>
          <cell r="B361" t="str">
            <v xml:space="preserve">PRIMER NIVEL </v>
          </cell>
          <cell r="C361">
            <v>0</v>
          </cell>
          <cell r="D361">
            <v>0</v>
          </cell>
          <cell r="E361">
            <v>0</v>
          </cell>
          <cell r="F361">
            <v>0</v>
          </cell>
          <cell r="G361">
            <v>0</v>
          </cell>
          <cell r="H361">
            <v>0</v>
          </cell>
          <cell r="I361">
            <v>0</v>
          </cell>
        </row>
        <row r="362">
          <cell r="A362">
            <v>0</v>
          </cell>
          <cell r="B362" t="str">
            <v>BLOQUE N / ANATOMIA PATOLOGICA</v>
          </cell>
          <cell r="C362">
            <v>0</v>
          </cell>
          <cell r="D362">
            <v>0</v>
          </cell>
          <cell r="E362">
            <v>0</v>
          </cell>
          <cell r="F362">
            <v>0</v>
          </cell>
          <cell r="G362">
            <v>0</v>
          </cell>
          <cell r="H362">
            <v>0</v>
          </cell>
          <cell r="I362">
            <v>0</v>
          </cell>
        </row>
        <row r="363">
          <cell r="A363">
            <v>0</v>
          </cell>
          <cell r="B363" t="str">
            <v>P-15</v>
          </cell>
          <cell r="C363">
            <v>1</v>
          </cell>
          <cell r="D363">
            <v>0</v>
          </cell>
          <cell r="E363">
            <v>0</v>
          </cell>
          <cell r="F363">
            <v>0</v>
          </cell>
          <cell r="G363">
            <v>1</v>
          </cell>
          <cell r="H363">
            <v>0</v>
          </cell>
          <cell r="I363">
            <v>0</v>
          </cell>
        </row>
        <row r="364">
          <cell r="A364">
            <v>0</v>
          </cell>
          <cell r="B364">
            <v>0</v>
          </cell>
          <cell r="C364">
            <v>0</v>
          </cell>
          <cell r="D364">
            <v>0</v>
          </cell>
          <cell r="E364">
            <v>0</v>
          </cell>
          <cell r="F364">
            <v>0</v>
          </cell>
          <cell r="G364">
            <v>0</v>
          </cell>
          <cell r="H364">
            <v>0</v>
          </cell>
          <cell r="I364">
            <v>0</v>
          </cell>
        </row>
        <row r="365">
          <cell r="A365">
            <v>0</v>
          </cell>
          <cell r="B365" t="str">
            <v>BLOQUE C / CENTRO QUIRURGICO</v>
          </cell>
          <cell r="C365">
            <v>0</v>
          </cell>
          <cell r="D365">
            <v>0</v>
          </cell>
          <cell r="E365">
            <v>0</v>
          </cell>
          <cell r="F365">
            <v>0</v>
          </cell>
          <cell r="G365">
            <v>0</v>
          </cell>
          <cell r="H365">
            <v>0</v>
          </cell>
          <cell r="I365">
            <v>0</v>
          </cell>
        </row>
        <row r="366">
          <cell r="A366">
            <v>0</v>
          </cell>
          <cell r="B366" t="str">
            <v>P-15</v>
          </cell>
          <cell r="C366">
            <v>3</v>
          </cell>
          <cell r="D366">
            <v>0</v>
          </cell>
          <cell r="E366">
            <v>0</v>
          </cell>
          <cell r="F366">
            <v>0</v>
          </cell>
          <cell r="G366">
            <v>3</v>
          </cell>
          <cell r="H366">
            <v>0</v>
          </cell>
          <cell r="I366">
            <v>0</v>
          </cell>
        </row>
        <row r="367">
          <cell r="A367">
            <v>0</v>
          </cell>
          <cell r="B367">
            <v>0</v>
          </cell>
          <cell r="C367">
            <v>0</v>
          </cell>
          <cell r="D367">
            <v>0</v>
          </cell>
          <cell r="E367">
            <v>0</v>
          </cell>
          <cell r="F367">
            <v>0</v>
          </cell>
          <cell r="G367">
            <v>0</v>
          </cell>
          <cell r="H367">
            <v>0</v>
          </cell>
          <cell r="I367">
            <v>0</v>
          </cell>
        </row>
        <row r="368">
          <cell r="A368">
            <v>0</v>
          </cell>
          <cell r="B368" t="str">
            <v>BLOQUE B / EMERGENCIA</v>
          </cell>
          <cell r="C368">
            <v>0</v>
          </cell>
          <cell r="D368">
            <v>0</v>
          </cell>
          <cell r="E368">
            <v>0</v>
          </cell>
          <cell r="F368">
            <v>0</v>
          </cell>
          <cell r="G368">
            <v>0</v>
          </cell>
          <cell r="H368">
            <v>0</v>
          </cell>
          <cell r="I368">
            <v>0</v>
          </cell>
        </row>
        <row r="369">
          <cell r="A369">
            <v>0</v>
          </cell>
          <cell r="B369" t="str">
            <v>P-15</v>
          </cell>
          <cell r="C369">
            <v>4</v>
          </cell>
          <cell r="D369">
            <v>0</v>
          </cell>
          <cell r="E369">
            <v>0</v>
          </cell>
          <cell r="F369">
            <v>0</v>
          </cell>
          <cell r="G369">
            <v>4</v>
          </cell>
          <cell r="H369">
            <v>0</v>
          </cell>
          <cell r="I369">
            <v>0</v>
          </cell>
        </row>
        <row r="370">
          <cell r="A370">
            <v>0</v>
          </cell>
          <cell r="B370">
            <v>0</v>
          </cell>
          <cell r="C370">
            <v>0</v>
          </cell>
          <cell r="D370">
            <v>0</v>
          </cell>
          <cell r="E370">
            <v>0</v>
          </cell>
          <cell r="F370">
            <v>0</v>
          </cell>
          <cell r="G370">
            <v>0</v>
          </cell>
          <cell r="H370">
            <v>0</v>
          </cell>
          <cell r="I370">
            <v>0</v>
          </cell>
        </row>
        <row r="371">
          <cell r="A371">
            <v>0</v>
          </cell>
          <cell r="B371">
            <v>0</v>
          </cell>
          <cell r="C371">
            <v>0</v>
          </cell>
          <cell r="D371">
            <v>0</v>
          </cell>
          <cell r="E371">
            <v>0</v>
          </cell>
          <cell r="F371">
            <v>0</v>
          </cell>
          <cell r="G371">
            <v>0</v>
          </cell>
          <cell r="H371">
            <v>0</v>
          </cell>
          <cell r="I371">
            <v>0</v>
          </cell>
        </row>
        <row r="372">
          <cell r="A372">
            <v>0</v>
          </cell>
          <cell r="B372" t="str">
            <v>BLOQUE B' / REHABILITACION</v>
          </cell>
          <cell r="C372">
            <v>0</v>
          </cell>
          <cell r="D372">
            <v>0</v>
          </cell>
          <cell r="E372">
            <v>0</v>
          </cell>
          <cell r="F372">
            <v>0</v>
          </cell>
          <cell r="G372">
            <v>0</v>
          </cell>
          <cell r="H372">
            <v>0</v>
          </cell>
          <cell r="I372">
            <v>0</v>
          </cell>
        </row>
        <row r="373">
          <cell r="A373">
            <v>0</v>
          </cell>
          <cell r="B373" t="str">
            <v>P-15</v>
          </cell>
          <cell r="C373">
            <v>6</v>
          </cell>
          <cell r="D373">
            <v>0</v>
          </cell>
          <cell r="E373">
            <v>0</v>
          </cell>
          <cell r="F373">
            <v>0</v>
          </cell>
          <cell r="G373">
            <v>6</v>
          </cell>
          <cell r="H373">
            <v>0</v>
          </cell>
          <cell r="I373">
            <v>0</v>
          </cell>
        </row>
        <row r="374">
          <cell r="A374">
            <v>0</v>
          </cell>
          <cell r="B374">
            <v>0</v>
          </cell>
          <cell r="C374">
            <v>0</v>
          </cell>
          <cell r="D374">
            <v>0</v>
          </cell>
          <cell r="E374">
            <v>0</v>
          </cell>
          <cell r="F374">
            <v>0</v>
          </cell>
          <cell r="G374">
            <v>0</v>
          </cell>
          <cell r="H374">
            <v>0</v>
          </cell>
          <cell r="I374">
            <v>0</v>
          </cell>
        </row>
        <row r="375">
          <cell r="A375">
            <v>0</v>
          </cell>
          <cell r="B375">
            <v>0</v>
          </cell>
          <cell r="C375">
            <v>0</v>
          </cell>
          <cell r="D375">
            <v>0</v>
          </cell>
          <cell r="E375">
            <v>0</v>
          </cell>
          <cell r="F375">
            <v>0</v>
          </cell>
          <cell r="G375">
            <v>0</v>
          </cell>
          <cell r="H375">
            <v>0</v>
          </cell>
          <cell r="I375">
            <v>0</v>
          </cell>
        </row>
        <row r="376">
          <cell r="A376">
            <v>0</v>
          </cell>
          <cell r="B376">
            <v>0</v>
          </cell>
          <cell r="C376">
            <v>0</v>
          </cell>
          <cell r="D376">
            <v>0</v>
          </cell>
          <cell r="E376">
            <v>0</v>
          </cell>
          <cell r="F376">
            <v>0</v>
          </cell>
          <cell r="G376" t="str">
            <v xml:space="preserve"> </v>
          </cell>
          <cell r="H376">
            <v>0</v>
          </cell>
          <cell r="I376">
            <v>0</v>
          </cell>
        </row>
        <row r="377">
          <cell r="A377">
            <v>0</v>
          </cell>
          <cell r="B377">
            <v>0</v>
          </cell>
          <cell r="C377">
            <v>0</v>
          </cell>
          <cell r="D377">
            <v>0</v>
          </cell>
          <cell r="E377">
            <v>0</v>
          </cell>
          <cell r="F377">
            <v>0</v>
          </cell>
          <cell r="G377">
            <v>0</v>
          </cell>
          <cell r="H377">
            <v>0</v>
          </cell>
          <cell r="I377">
            <v>0</v>
          </cell>
        </row>
        <row r="378">
          <cell r="A378" t="str">
            <v>ITEM</v>
          </cell>
          <cell r="B378" t="str">
            <v>DESCRIPCION</v>
          </cell>
          <cell r="C378" t="str">
            <v>Cantid.</v>
          </cell>
          <cell r="D378" t="str">
            <v xml:space="preserve">LARGO </v>
          </cell>
          <cell r="E378" t="str">
            <v>ALTO</v>
          </cell>
          <cell r="F378" t="str">
            <v>ANCHO</v>
          </cell>
          <cell r="G378" t="str">
            <v>PARCIAL</v>
          </cell>
          <cell r="H378" t="str">
            <v>TOTAL</v>
          </cell>
          <cell r="I378" t="str">
            <v>UND</v>
          </cell>
        </row>
        <row r="379">
          <cell r="A379" t="str">
            <v>01.08.01.11</v>
          </cell>
          <cell r="B379" t="str">
            <v>VENTANA  DE ALUMINIO C/ CRISTAL TEMPLADO INCOLORO E= 6 mm TIPO PROYECTANTE  , INC. ACCESORIOS , V-11 ( 0.90m X 0.90m)</v>
          </cell>
          <cell r="C379">
            <v>0</v>
          </cell>
          <cell r="D379">
            <v>0</v>
          </cell>
          <cell r="E379">
            <v>0</v>
          </cell>
          <cell r="F379">
            <v>0</v>
          </cell>
          <cell r="G379">
            <v>0</v>
          </cell>
          <cell r="H379">
            <v>4</v>
          </cell>
          <cell r="I379" t="str">
            <v>und</v>
          </cell>
        </row>
        <row r="380">
          <cell r="A380">
            <v>0</v>
          </cell>
          <cell r="B380">
            <v>0</v>
          </cell>
          <cell r="C380">
            <v>0</v>
          </cell>
          <cell r="D380">
            <v>0</v>
          </cell>
          <cell r="E380">
            <v>0</v>
          </cell>
          <cell r="F380">
            <v>0</v>
          </cell>
          <cell r="G380">
            <v>0</v>
          </cell>
          <cell r="H380">
            <v>0</v>
          </cell>
          <cell r="I380">
            <v>0</v>
          </cell>
        </row>
        <row r="381">
          <cell r="A381">
            <v>0</v>
          </cell>
          <cell r="B381" t="str">
            <v xml:space="preserve">PRIMER NIVEL </v>
          </cell>
          <cell r="C381">
            <v>0</v>
          </cell>
          <cell r="D381">
            <v>0</v>
          </cell>
          <cell r="E381">
            <v>0</v>
          </cell>
          <cell r="F381">
            <v>0</v>
          </cell>
          <cell r="G381">
            <v>0</v>
          </cell>
          <cell r="H381">
            <v>0</v>
          </cell>
          <cell r="I381">
            <v>0</v>
          </cell>
        </row>
        <row r="382">
          <cell r="A382">
            <v>0</v>
          </cell>
          <cell r="B382" t="str">
            <v xml:space="preserve">BLOQUE B' / </v>
          </cell>
          <cell r="C382">
            <v>0</v>
          </cell>
          <cell r="D382">
            <v>0</v>
          </cell>
          <cell r="E382">
            <v>0</v>
          </cell>
          <cell r="F382">
            <v>0</v>
          </cell>
          <cell r="G382">
            <v>0</v>
          </cell>
          <cell r="H382">
            <v>0</v>
          </cell>
          <cell r="I382">
            <v>0</v>
          </cell>
        </row>
        <row r="383">
          <cell r="A383">
            <v>0</v>
          </cell>
          <cell r="B383" t="str">
            <v>P-15'</v>
          </cell>
          <cell r="C383">
            <v>4</v>
          </cell>
          <cell r="D383">
            <v>0</v>
          </cell>
          <cell r="E383">
            <v>0</v>
          </cell>
          <cell r="F383">
            <v>0</v>
          </cell>
          <cell r="G383">
            <v>4</v>
          </cell>
          <cell r="H383">
            <v>0</v>
          </cell>
          <cell r="I383">
            <v>0</v>
          </cell>
        </row>
        <row r="384">
          <cell r="A384">
            <v>0</v>
          </cell>
          <cell r="B384">
            <v>0</v>
          </cell>
          <cell r="C384">
            <v>0</v>
          </cell>
          <cell r="D384">
            <v>0</v>
          </cell>
          <cell r="E384">
            <v>0</v>
          </cell>
          <cell r="F384">
            <v>0</v>
          </cell>
          <cell r="G384">
            <v>0</v>
          </cell>
          <cell r="H384">
            <v>0</v>
          </cell>
          <cell r="I384">
            <v>0</v>
          </cell>
        </row>
        <row r="385">
          <cell r="A385">
            <v>0</v>
          </cell>
          <cell r="B385">
            <v>0</v>
          </cell>
          <cell r="C385">
            <v>0</v>
          </cell>
          <cell r="D385">
            <v>0</v>
          </cell>
          <cell r="E385">
            <v>0</v>
          </cell>
          <cell r="F385">
            <v>0</v>
          </cell>
          <cell r="G385">
            <v>0</v>
          </cell>
          <cell r="H385">
            <v>0</v>
          </cell>
          <cell r="I385">
            <v>0</v>
          </cell>
        </row>
        <row r="386">
          <cell r="A386">
            <v>0</v>
          </cell>
          <cell r="B386">
            <v>0</v>
          </cell>
          <cell r="C386">
            <v>0</v>
          </cell>
          <cell r="D386">
            <v>0</v>
          </cell>
          <cell r="E386">
            <v>0</v>
          </cell>
          <cell r="F386">
            <v>0</v>
          </cell>
          <cell r="G386">
            <v>0</v>
          </cell>
          <cell r="H386">
            <v>0</v>
          </cell>
          <cell r="I386">
            <v>0</v>
          </cell>
        </row>
        <row r="387">
          <cell r="A387" t="str">
            <v>ITEM</v>
          </cell>
          <cell r="B387" t="str">
            <v>DESCRIPCION</v>
          </cell>
          <cell r="C387" t="str">
            <v>Cantid.</v>
          </cell>
          <cell r="D387" t="str">
            <v xml:space="preserve">LARGO </v>
          </cell>
          <cell r="E387" t="str">
            <v>ALTO</v>
          </cell>
          <cell r="F387" t="str">
            <v>ANCHO</v>
          </cell>
          <cell r="G387" t="str">
            <v>PARCIAL</v>
          </cell>
          <cell r="H387" t="str">
            <v>TOTAL</v>
          </cell>
          <cell r="I387" t="str">
            <v>UND</v>
          </cell>
        </row>
        <row r="388">
          <cell r="A388" t="str">
            <v>01.08.01.12</v>
          </cell>
          <cell r="B388" t="str">
            <v>VENTANA  DE ALUMINIO C/ CRISTAL TEMPLADO INCOLORO E= 6 mm TIPO PROYECTANTE Y FIJO  , INC. ACCESORIOS , V-12 ( 0.80m X 1.80m)</v>
          </cell>
          <cell r="C388">
            <v>0</v>
          </cell>
          <cell r="D388">
            <v>0</v>
          </cell>
          <cell r="E388">
            <v>0</v>
          </cell>
          <cell r="F388">
            <v>0</v>
          </cell>
          <cell r="G388">
            <v>0</v>
          </cell>
          <cell r="H388">
            <v>2</v>
          </cell>
          <cell r="I388" t="str">
            <v>und</v>
          </cell>
        </row>
        <row r="389">
          <cell r="A389">
            <v>0</v>
          </cell>
          <cell r="B389">
            <v>0</v>
          </cell>
          <cell r="C389">
            <v>0</v>
          </cell>
          <cell r="D389">
            <v>0</v>
          </cell>
          <cell r="E389">
            <v>0</v>
          </cell>
          <cell r="F389">
            <v>0</v>
          </cell>
          <cell r="G389">
            <v>0</v>
          </cell>
          <cell r="H389">
            <v>0</v>
          </cell>
          <cell r="I389">
            <v>0</v>
          </cell>
        </row>
        <row r="390">
          <cell r="A390">
            <v>0</v>
          </cell>
          <cell r="B390" t="str">
            <v xml:space="preserve">PRIMER NIVEL </v>
          </cell>
          <cell r="C390">
            <v>0</v>
          </cell>
          <cell r="D390">
            <v>0</v>
          </cell>
          <cell r="E390">
            <v>0</v>
          </cell>
          <cell r="F390">
            <v>0</v>
          </cell>
          <cell r="G390">
            <v>0</v>
          </cell>
          <cell r="H390">
            <v>0</v>
          </cell>
          <cell r="I390">
            <v>0</v>
          </cell>
        </row>
        <row r="391">
          <cell r="A391">
            <v>0</v>
          </cell>
          <cell r="B391" t="str">
            <v>BLOQUE C / CENTRO QUIRURGICO</v>
          </cell>
          <cell r="C391">
            <v>0</v>
          </cell>
          <cell r="D391">
            <v>0</v>
          </cell>
          <cell r="E391">
            <v>0</v>
          </cell>
          <cell r="F391">
            <v>0</v>
          </cell>
          <cell r="G391">
            <v>0</v>
          </cell>
          <cell r="H391">
            <v>0</v>
          </cell>
          <cell r="I391">
            <v>0</v>
          </cell>
        </row>
        <row r="392">
          <cell r="A392">
            <v>0</v>
          </cell>
          <cell r="B392" t="str">
            <v>P-16</v>
          </cell>
          <cell r="C392">
            <v>1</v>
          </cell>
          <cell r="D392">
            <v>0</v>
          </cell>
          <cell r="E392">
            <v>0</v>
          </cell>
          <cell r="F392">
            <v>0</v>
          </cell>
          <cell r="G392">
            <v>1</v>
          </cell>
          <cell r="H392">
            <v>0</v>
          </cell>
          <cell r="I392">
            <v>0</v>
          </cell>
        </row>
        <row r="393">
          <cell r="A393">
            <v>0</v>
          </cell>
          <cell r="B393">
            <v>0</v>
          </cell>
          <cell r="C393">
            <v>0</v>
          </cell>
          <cell r="D393">
            <v>0</v>
          </cell>
          <cell r="E393">
            <v>0</v>
          </cell>
          <cell r="F393">
            <v>0</v>
          </cell>
          <cell r="G393">
            <v>0</v>
          </cell>
          <cell r="H393">
            <v>0</v>
          </cell>
          <cell r="I393">
            <v>0</v>
          </cell>
        </row>
        <row r="394">
          <cell r="A394">
            <v>0</v>
          </cell>
          <cell r="B394" t="str">
            <v>BLOQUE B / EMERGENCIA</v>
          </cell>
          <cell r="C394">
            <v>0</v>
          </cell>
          <cell r="D394">
            <v>0</v>
          </cell>
          <cell r="E394">
            <v>0</v>
          </cell>
          <cell r="F394">
            <v>0</v>
          </cell>
          <cell r="G394">
            <v>0</v>
          </cell>
          <cell r="H394">
            <v>0</v>
          </cell>
          <cell r="I394">
            <v>0</v>
          </cell>
        </row>
        <row r="395">
          <cell r="A395">
            <v>0</v>
          </cell>
          <cell r="B395" t="str">
            <v>P-16</v>
          </cell>
          <cell r="C395">
            <v>1</v>
          </cell>
          <cell r="D395">
            <v>0</v>
          </cell>
          <cell r="E395">
            <v>0</v>
          </cell>
          <cell r="F395">
            <v>0</v>
          </cell>
          <cell r="G395">
            <v>1</v>
          </cell>
          <cell r="H395">
            <v>0</v>
          </cell>
          <cell r="I395">
            <v>0</v>
          </cell>
        </row>
        <row r="396">
          <cell r="A396">
            <v>0</v>
          </cell>
          <cell r="B396">
            <v>0</v>
          </cell>
          <cell r="C396">
            <v>0</v>
          </cell>
          <cell r="D396">
            <v>0</v>
          </cell>
          <cell r="E396">
            <v>0</v>
          </cell>
          <cell r="F396">
            <v>0</v>
          </cell>
          <cell r="G396">
            <v>0</v>
          </cell>
          <cell r="H396">
            <v>0</v>
          </cell>
          <cell r="I396">
            <v>0</v>
          </cell>
        </row>
        <row r="397">
          <cell r="A397">
            <v>0</v>
          </cell>
          <cell r="B397">
            <v>0</v>
          </cell>
          <cell r="C397">
            <v>0</v>
          </cell>
          <cell r="D397">
            <v>0</v>
          </cell>
          <cell r="E397">
            <v>0</v>
          </cell>
          <cell r="F397">
            <v>0</v>
          </cell>
          <cell r="G397">
            <v>0</v>
          </cell>
          <cell r="H397">
            <v>0</v>
          </cell>
          <cell r="I397">
            <v>0</v>
          </cell>
        </row>
        <row r="398">
          <cell r="A398" t="str">
            <v>ITEM</v>
          </cell>
          <cell r="B398" t="str">
            <v>DESCRIPCION</v>
          </cell>
          <cell r="C398" t="str">
            <v>Cantid.</v>
          </cell>
          <cell r="D398" t="str">
            <v xml:space="preserve">LARGO </v>
          </cell>
          <cell r="E398" t="str">
            <v>ALTO</v>
          </cell>
          <cell r="F398" t="str">
            <v>ANCHO</v>
          </cell>
          <cell r="G398" t="str">
            <v>PARCIAL</v>
          </cell>
          <cell r="H398" t="str">
            <v>TOTAL</v>
          </cell>
          <cell r="I398" t="str">
            <v>UND</v>
          </cell>
        </row>
        <row r="399">
          <cell r="A399" t="str">
            <v>01.08.02</v>
          </cell>
          <cell r="B399" t="str">
            <v xml:space="preserve">      MAMPARA DE ALUMINIO</v>
          </cell>
          <cell r="C399">
            <v>0</v>
          </cell>
          <cell r="D399">
            <v>0</v>
          </cell>
          <cell r="E399">
            <v>0</v>
          </cell>
          <cell r="F399">
            <v>0</v>
          </cell>
          <cell r="G399">
            <v>0</v>
          </cell>
          <cell r="H399">
            <v>8</v>
          </cell>
          <cell r="I399" t="str">
            <v xml:space="preserve"> </v>
          </cell>
        </row>
        <row r="400">
          <cell r="A400">
            <v>0</v>
          </cell>
          <cell r="B400">
            <v>0</v>
          </cell>
          <cell r="C400">
            <v>0</v>
          </cell>
          <cell r="D400">
            <v>0</v>
          </cell>
          <cell r="E400">
            <v>0</v>
          </cell>
          <cell r="F400">
            <v>0</v>
          </cell>
          <cell r="G400">
            <v>0</v>
          </cell>
          <cell r="H400">
            <v>0</v>
          </cell>
          <cell r="I400">
            <v>0</v>
          </cell>
        </row>
        <row r="401">
          <cell r="A401">
            <v>0</v>
          </cell>
          <cell r="B401" t="str">
            <v xml:space="preserve">PRIMER NIVEL </v>
          </cell>
          <cell r="C401">
            <v>0</v>
          </cell>
          <cell r="D401">
            <v>0</v>
          </cell>
          <cell r="E401">
            <v>0</v>
          </cell>
          <cell r="F401">
            <v>0</v>
          </cell>
          <cell r="G401">
            <v>0</v>
          </cell>
          <cell r="H401">
            <v>0</v>
          </cell>
          <cell r="I401">
            <v>0</v>
          </cell>
        </row>
        <row r="402">
          <cell r="A402">
            <v>0</v>
          </cell>
          <cell r="B402" t="str">
            <v>BLOQUE H / LAVANDERIA</v>
          </cell>
          <cell r="C402">
            <v>0</v>
          </cell>
          <cell r="D402">
            <v>0</v>
          </cell>
          <cell r="E402">
            <v>0</v>
          </cell>
          <cell r="F402">
            <v>0</v>
          </cell>
          <cell r="G402">
            <v>0</v>
          </cell>
          <cell r="H402">
            <v>0</v>
          </cell>
          <cell r="I402">
            <v>0</v>
          </cell>
        </row>
        <row r="403">
          <cell r="A403">
            <v>0</v>
          </cell>
          <cell r="B403" t="str">
            <v>PA-01</v>
          </cell>
          <cell r="C403">
            <v>1</v>
          </cell>
          <cell r="D403">
            <v>0</v>
          </cell>
          <cell r="E403">
            <v>0</v>
          </cell>
          <cell r="F403">
            <v>0</v>
          </cell>
          <cell r="G403">
            <v>1</v>
          </cell>
          <cell r="H403">
            <v>0</v>
          </cell>
          <cell r="I403">
            <v>0</v>
          </cell>
        </row>
        <row r="404">
          <cell r="A404">
            <v>0</v>
          </cell>
          <cell r="B404">
            <v>0</v>
          </cell>
          <cell r="C404">
            <v>0</v>
          </cell>
          <cell r="D404">
            <v>0</v>
          </cell>
          <cell r="E404">
            <v>0</v>
          </cell>
          <cell r="F404">
            <v>0</v>
          </cell>
          <cell r="G404">
            <v>0</v>
          </cell>
          <cell r="H404">
            <v>0</v>
          </cell>
          <cell r="I404">
            <v>0</v>
          </cell>
        </row>
        <row r="405">
          <cell r="A405">
            <v>0</v>
          </cell>
          <cell r="B405" t="str">
            <v>BLOQUE L / TALLERES DE MANTENIMIENTO</v>
          </cell>
          <cell r="C405">
            <v>0</v>
          </cell>
          <cell r="D405">
            <v>0</v>
          </cell>
          <cell r="E405">
            <v>0</v>
          </cell>
          <cell r="F405">
            <v>0</v>
          </cell>
          <cell r="G405">
            <v>0</v>
          </cell>
          <cell r="H405">
            <v>0</v>
          </cell>
          <cell r="I405">
            <v>0</v>
          </cell>
        </row>
        <row r="406">
          <cell r="A406">
            <v>0</v>
          </cell>
          <cell r="B406" t="str">
            <v>PA-01</v>
          </cell>
          <cell r="C406">
            <v>1</v>
          </cell>
          <cell r="D406">
            <v>0</v>
          </cell>
          <cell r="E406">
            <v>0</v>
          </cell>
          <cell r="F406">
            <v>0</v>
          </cell>
          <cell r="G406">
            <v>1</v>
          </cell>
          <cell r="H406">
            <v>0</v>
          </cell>
          <cell r="I406">
            <v>0</v>
          </cell>
        </row>
        <row r="407">
          <cell r="A407">
            <v>0</v>
          </cell>
          <cell r="B407">
            <v>0</v>
          </cell>
          <cell r="C407">
            <v>0</v>
          </cell>
          <cell r="D407">
            <v>0</v>
          </cell>
          <cell r="E407">
            <v>0</v>
          </cell>
          <cell r="F407">
            <v>0</v>
          </cell>
          <cell r="G407">
            <v>0</v>
          </cell>
          <cell r="H407">
            <v>0</v>
          </cell>
          <cell r="I407">
            <v>0</v>
          </cell>
        </row>
        <row r="408">
          <cell r="A408">
            <v>0</v>
          </cell>
          <cell r="B408" t="str">
            <v>BLOQUE E / ADMINISTRACION</v>
          </cell>
          <cell r="C408">
            <v>0</v>
          </cell>
          <cell r="D408">
            <v>0</v>
          </cell>
          <cell r="E408">
            <v>0</v>
          </cell>
          <cell r="F408">
            <v>0</v>
          </cell>
          <cell r="G408">
            <v>0</v>
          </cell>
          <cell r="H408">
            <v>0</v>
          </cell>
          <cell r="I408">
            <v>0</v>
          </cell>
        </row>
        <row r="409">
          <cell r="A409">
            <v>0</v>
          </cell>
          <cell r="B409" t="str">
            <v>PA-01</v>
          </cell>
          <cell r="C409">
            <v>1</v>
          </cell>
          <cell r="D409">
            <v>0</v>
          </cell>
          <cell r="E409">
            <v>0</v>
          </cell>
          <cell r="F409">
            <v>0</v>
          </cell>
          <cell r="G409">
            <v>1</v>
          </cell>
          <cell r="H409">
            <v>0</v>
          </cell>
          <cell r="I409">
            <v>0</v>
          </cell>
        </row>
        <row r="410">
          <cell r="A410">
            <v>0</v>
          </cell>
          <cell r="B410">
            <v>0</v>
          </cell>
          <cell r="C410">
            <v>0</v>
          </cell>
          <cell r="D410">
            <v>0</v>
          </cell>
          <cell r="E410">
            <v>0</v>
          </cell>
          <cell r="F410">
            <v>0</v>
          </cell>
          <cell r="G410">
            <v>0</v>
          </cell>
          <cell r="H410">
            <v>0</v>
          </cell>
          <cell r="I410">
            <v>0</v>
          </cell>
        </row>
        <row r="411">
          <cell r="A411">
            <v>0</v>
          </cell>
          <cell r="B411" t="str">
            <v>BLOQUE F / RESIDENCIA DEL PERSONAL</v>
          </cell>
          <cell r="C411">
            <v>0</v>
          </cell>
          <cell r="D411">
            <v>0</v>
          </cell>
          <cell r="E411">
            <v>0</v>
          </cell>
          <cell r="F411">
            <v>0</v>
          </cell>
          <cell r="G411">
            <v>0</v>
          </cell>
          <cell r="H411">
            <v>0</v>
          </cell>
          <cell r="I411">
            <v>0</v>
          </cell>
        </row>
        <row r="412">
          <cell r="A412">
            <v>0</v>
          </cell>
          <cell r="B412" t="str">
            <v>PA-01</v>
          </cell>
          <cell r="C412">
            <v>1</v>
          </cell>
          <cell r="D412">
            <v>0</v>
          </cell>
          <cell r="E412">
            <v>0</v>
          </cell>
          <cell r="F412">
            <v>0</v>
          </cell>
          <cell r="G412">
            <v>1</v>
          </cell>
          <cell r="H412">
            <v>0</v>
          </cell>
          <cell r="I412">
            <v>0</v>
          </cell>
        </row>
        <row r="413">
          <cell r="A413">
            <v>0</v>
          </cell>
          <cell r="B413">
            <v>0</v>
          </cell>
          <cell r="C413">
            <v>0</v>
          </cell>
          <cell r="D413">
            <v>0</v>
          </cell>
          <cell r="E413">
            <v>0</v>
          </cell>
          <cell r="F413">
            <v>0</v>
          </cell>
          <cell r="G413">
            <v>0</v>
          </cell>
          <cell r="H413">
            <v>0</v>
          </cell>
          <cell r="I413">
            <v>0</v>
          </cell>
        </row>
        <row r="414">
          <cell r="A414">
            <v>0</v>
          </cell>
          <cell r="B414" t="str">
            <v>BLOQUE R / ITS-VIH-SIDA</v>
          </cell>
          <cell r="C414">
            <v>0</v>
          </cell>
          <cell r="D414">
            <v>0</v>
          </cell>
          <cell r="E414">
            <v>0</v>
          </cell>
          <cell r="F414">
            <v>0</v>
          </cell>
          <cell r="G414">
            <v>0</v>
          </cell>
          <cell r="H414">
            <v>0</v>
          </cell>
          <cell r="I414">
            <v>0</v>
          </cell>
        </row>
        <row r="415">
          <cell r="A415">
            <v>0</v>
          </cell>
          <cell r="B415" t="str">
            <v>PA-01</v>
          </cell>
          <cell r="C415">
            <v>1</v>
          </cell>
          <cell r="D415">
            <v>0</v>
          </cell>
          <cell r="E415">
            <v>0</v>
          </cell>
          <cell r="F415">
            <v>0</v>
          </cell>
          <cell r="G415">
            <v>1</v>
          </cell>
          <cell r="H415">
            <v>0</v>
          </cell>
          <cell r="I415">
            <v>0</v>
          </cell>
        </row>
        <row r="416">
          <cell r="A416">
            <v>0</v>
          </cell>
          <cell r="B416">
            <v>0</v>
          </cell>
          <cell r="C416">
            <v>0</v>
          </cell>
          <cell r="D416">
            <v>0</v>
          </cell>
          <cell r="E416">
            <v>0</v>
          </cell>
          <cell r="F416">
            <v>0</v>
          </cell>
          <cell r="G416">
            <v>0</v>
          </cell>
          <cell r="H416">
            <v>0</v>
          </cell>
          <cell r="I416">
            <v>0</v>
          </cell>
        </row>
        <row r="417">
          <cell r="A417">
            <v>0</v>
          </cell>
          <cell r="B417" t="str">
            <v>BLOQUE G / TBC</v>
          </cell>
          <cell r="C417">
            <v>0</v>
          </cell>
          <cell r="D417">
            <v>0</v>
          </cell>
          <cell r="E417">
            <v>0</v>
          </cell>
          <cell r="F417">
            <v>0</v>
          </cell>
          <cell r="G417">
            <v>0</v>
          </cell>
          <cell r="H417">
            <v>0</v>
          </cell>
          <cell r="I417">
            <v>0</v>
          </cell>
        </row>
        <row r="418">
          <cell r="A418">
            <v>0</v>
          </cell>
          <cell r="B418" t="str">
            <v>PA-01</v>
          </cell>
          <cell r="C418">
            <v>2</v>
          </cell>
          <cell r="D418">
            <v>0</v>
          </cell>
          <cell r="E418">
            <v>0</v>
          </cell>
          <cell r="F418">
            <v>0</v>
          </cell>
          <cell r="G418">
            <v>2</v>
          </cell>
          <cell r="H418">
            <v>0</v>
          </cell>
          <cell r="I418">
            <v>0</v>
          </cell>
        </row>
        <row r="419">
          <cell r="A419">
            <v>0</v>
          </cell>
          <cell r="B419">
            <v>0</v>
          </cell>
          <cell r="C419">
            <v>0</v>
          </cell>
          <cell r="D419">
            <v>0</v>
          </cell>
          <cell r="E419">
            <v>0</v>
          </cell>
          <cell r="F419">
            <v>0</v>
          </cell>
          <cell r="G419">
            <v>0</v>
          </cell>
          <cell r="H419">
            <v>0</v>
          </cell>
          <cell r="I419">
            <v>0</v>
          </cell>
        </row>
        <row r="420">
          <cell r="A420">
            <v>0</v>
          </cell>
          <cell r="B420" t="str">
            <v>BLOQUE D / HOSPITALIZACION</v>
          </cell>
          <cell r="C420">
            <v>0</v>
          </cell>
          <cell r="D420">
            <v>0</v>
          </cell>
          <cell r="E420">
            <v>0</v>
          </cell>
          <cell r="F420">
            <v>0</v>
          </cell>
          <cell r="G420">
            <v>0</v>
          </cell>
          <cell r="H420">
            <v>0</v>
          </cell>
          <cell r="I420">
            <v>0</v>
          </cell>
        </row>
        <row r="421">
          <cell r="A421">
            <v>0</v>
          </cell>
          <cell r="B421" t="str">
            <v>PA-01</v>
          </cell>
          <cell r="C421">
            <v>1</v>
          </cell>
          <cell r="D421">
            <v>0</v>
          </cell>
          <cell r="E421">
            <v>0</v>
          </cell>
          <cell r="F421">
            <v>0</v>
          </cell>
          <cell r="G421">
            <v>1</v>
          </cell>
          <cell r="H421">
            <v>0</v>
          </cell>
          <cell r="I421">
            <v>0</v>
          </cell>
        </row>
        <row r="422">
          <cell r="A422">
            <v>0</v>
          </cell>
          <cell r="B422">
            <v>0</v>
          </cell>
          <cell r="C422">
            <v>0</v>
          </cell>
          <cell r="D422">
            <v>0</v>
          </cell>
          <cell r="E422">
            <v>0</v>
          </cell>
          <cell r="F422">
            <v>0</v>
          </cell>
          <cell r="G422">
            <v>0</v>
          </cell>
          <cell r="H422">
            <v>0</v>
          </cell>
          <cell r="I422">
            <v>0</v>
          </cell>
        </row>
        <row r="423">
          <cell r="A423">
            <v>0</v>
          </cell>
          <cell r="B423">
            <v>0</v>
          </cell>
          <cell r="C423">
            <v>0</v>
          </cell>
          <cell r="D423">
            <v>0</v>
          </cell>
          <cell r="E423">
            <v>0</v>
          </cell>
          <cell r="F423">
            <v>0</v>
          </cell>
          <cell r="G423">
            <v>0</v>
          </cell>
          <cell r="H423">
            <v>0</v>
          </cell>
          <cell r="I423">
            <v>0</v>
          </cell>
        </row>
        <row r="424">
          <cell r="A424">
            <v>0</v>
          </cell>
          <cell r="B424">
            <v>0</v>
          </cell>
          <cell r="C424">
            <v>0</v>
          </cell>
          <cell r="D424">
            <v>0</v>
          </cell>
          <cell r="E424">
            <v>0</v>
          </cell>
          <cell r="F424">
            <v>0</v>
          </cell>
          <cell r="G424">
            <v>0</v>
          </cell>
          <cell r="H424">
            <v>0</v>
          </cell>
          <cell r="I424">
            <v>0</v>
          </cell>
        </row>
        <row r="425">
          <cell r="A425" t="str">
            <v>ITEM</v>
          </cell>
          <cell r="B425" t="str">
            <v>DESCRIPCION</v>
          </cell>
          <cell r="C425" t="str">
            <v>Cantid.</v>
          </cell>
          <cell r="D425" t="str">
            <v xml:space="preserve">LARGO </v>
          </cell>
          <cell r="E425" t="str">
            <v>ALTO</v>
          </cell>
          <cell r="F425" t="str">
            <v>ANCHO</v>
          </cell>
          <cell r="G425" t="str">
            <v>PARCIAL</v>
          </cell>
          <cell r="H425" t="str">
            <v>TOTAL</v>
          </cell>
          <cell r="I425" t="str">
            <v>UND</v>
          </cell>
        </row>
        <row r="426">
          <cell r="A426" t="str">
            <v>01.07.03.01</v>
          </cell>
          <cell r="B426" t="str">
            <v>DIVISIONES DE MELAMINE EN SS.HH., e= 12 mm INCL. ACCESORIOS</v>
          </cell>
          <cell r="C426">
            <v>0</v>
          </cell>
          <cell r="D426">
            <v>0</v>
          </cell>
          <cell r="E426">
            <v>0</v>
          </cell>
          <cell r="F426">
            <v>0</v>
          </cell>
          <cell r="G426">
            <v>0</v>
          </cell>
          <cell r="H426">
            <v>3</v>
          </cell>
          <cell r="I426" t="str">
            <v>m2</v>
          </cell>
        </row>
        <row r="427">
          <cell r="A427">
            <v>0</v>
          </cell>
          <cell r="B427">
            <v>0</v>
          </cell>
          <cell r="C427">
            <v>0</v>
          </cell>
          <cell r="D427">
            <v>0</v>
          </cell>
          <cell r="E427">
            <v>0</v>
          </cell>
          <cell r="F427">
            <v>0</v>
          </cell>
          <cell r="G427">
            <v>0</v>
          </cell>
          <cell r="H427">
            <v>0</v>
          </cell>
          <cell r="I427">
            <v>0</v>
          </cell>
        </row>
        <row r="428">
          <cell r="A428">
            <v>0</v>
          </cell>
          <cell r="B428" t="str">
            <v xml:space="preserve">PRIMER NIVEL </v>
          </cell>
          <cell r="C428">
            <v>0</v>
          </cell>
          <cell r="D428">
            <v>0</v>
          </cell>
          <cell r="E428">
            <v>0</v>
          </cell>
          <cell r="F428">
            <v>0</v>
          </cell>
          <cell r="G428">
            <v>0</v>
          </cell>
          <cell r="H428">
            <v>0</v>
          </cell>
          <cell r="I428">
            <v>0</v>
          </cell>
        </row>
        <row r="429">
          <cell r="A429">
            <v>0</v>
          </cell>
          <cell r="B429" t="str">
            <v>BLOQUE J / CADENA DE FRIO</v>
          </cell>
          <cell r="C429">
            <v>0</v>
          </cell>
          <cell r="D429">
            <v>0</v>
          </cell>
          <cell r="E429">
            <v>0</v>
          </cell>
          <cell r="F429">
            <v>0</v>
          </cell>
          <cell r="G429">
            <v>0</v>
          </cell>
          <cell r="H429">
            <v>0</v>
          </cell>
          <cell r="I429">
            <v>0</v>
          </cell>
        </row>
        <row r="430">
          <cell r="A430">
            <v>0</v>
          </cell>
          <cell r="B430" t="str">
            <v>PA-01a</v>
          </cell>
          <cell r="C430">
            <v>1</v>
          </cell>
          <cell r="D430">
            <v>0</v>
          </cell>
          <cell r="E430">
            <v>0</v>
          </cell>
          <cell r="F430">
            <v>0</v>
          </cell>
          <cell r="G430">
            <v>1</v>
          </cell>
          <cell r="H430">
            <v>0</v>
          </cell>
          <cell r="I430">
            <v>0</v>
          </cell>
        </row>
        <row r="431">
          <cell r="A431">
            <v>0</v>
          </cell>
          <cell r="B431">
            <v>0</v>
          </cell>
          <cell r="C431">
            <v>0</v>
          </cell>
          <cell r="D431">
            <v>0</v>
          </cell>
          <cell r="E431">
            <v>0</v>
          </cell>
          <cell r="F431">
            <v>0</v>
          </cell>
          <cell r="G431">
            <v>0</v>
          </cell>
          <cell r="H431">
            <v>0</v>
          </cell>
          <cell r="I431">
            <v>0</v>
          </cell>
        </row>
        <row r="432">
          <cell r="A432">
            <v>0</v>
          </cell>
          <cell r="B432" t="str">
            <v>BLOQUE K / SALUD AMBIENTAL</v>
          </cell>
          <cell r="C432">
            <v>0</v>
          </cell>
          <cell r="D432">
            <v>0</v>
          </cell>
          <cell r="E432">
            <v>0</v>
          </cell>
          <cell r="F432">
            <v>0</v>
          </cell>
          <cell r="G432">
            <v>0</v>
          </cell>
          <cell r="H432">
            <v>0</v>
          </cell>
          <cell r="I432">
            <v>0</v>
          </cell>
        </row>
        <row r="433">
          <cell r="A433">
            <v>0</v>
          </cell>
          <cell r="B433" t="str">
            <v>PA-01a</v>
          </cell>
          <cell r="C433">
            <v>1</v>
          </cell>
          <cell r="D433">
            <v>0</v>
          </cell>
          <cell r="E433">
            <v>0</v>
          </cell>
          <cell r="F433">
            <v>0</v>
          </cell>
          <cell r="G433">
            <v>1</v>
          </cell>
          <cell r="H433">
            <v>0</v>
          </cell>
          <cell r="I433">
            <v>0</v>
          </cell>
        </row>
        <row r="434">
          <cell r="A434">
            <v>0</v>
          </cell>
          <cell r="B434">
            <v>0</v>
          </cell>
          <cell r="C434">
            <v>0</v>
          </cell>
          <cell r="D434">
            <v>0</v>
          </cell>
          <cell r="E434">
            <v>0</v>
          </cell>
          <cell r="F434">
            <v>0</v>
          </cell>
          <cell r="G434">
            <v>0</v>
          </cell>
          <cell r="H434">
            <v>0</v>
          </cell>
          <cell r="I434">
            <v>0</v>
          </cell>
        </row>
        <row r="435">
          <cell r="A435">
            <v>0</v>
          </cell>
          <cell r="B435" t="str">
            <v>BLOQUE B / EMERGENCIA</v>
          </cell>
          <cell r="C435">
            <v>0</v>
          </cell>
          <cell r="D435">
            <v>0</v>
          </cell>
          <cell r="E435">
            <v>0</v>
          </cell>
          <cell r="F435">
            <v>0</v>
          </cell>
          <cell r="G435">
            <v>0</v>
          </cell>
          <cell r="H435">
            <v>0</v>
          </cell>
          <cell r="I435">
            <v>0</v>
          </cell>
        </row>
        <row r="436">
          <cell r="A436">
            <v>0</v>
          </cell>
          <cell r="B436" t="str">
            <v>PA-01a</v>
          </cell>
          <cell r="C436">
            <v>1</v>
          </cell>
          <cell r="D436">
            <v>0</v>
          </cell>
          <cell r="E436">
            <v>0</v>
          </cell>
          <cell r="F436">
            <v>0</v>
          </cell>
          <cell r="G436">
            <v>1</v>
          </cell>
          <cell r="H436">
            <v>0</v>
          </cell>
          <cell r="I436">
            <v>0</v>
          </cell>
        </row>
        <row r="437">
          <cell r="A437">
            <v>0</v>
          </cell>
          <cell r="B437">
            <v>0</v>
          </cell>
          <cell r="C437">
            <v>0</v>
          </cell>
          <cell r="D437">
            <v>0</v>
          </cell>
          <cell r="E437">
            <v>0</v>
          </cell>
          <cell r="F437">
            <v>0</v>
          </cell>
          <cell r="G437">
            <v>0</v>
          </cell>
          <cell r="H437">
            <v>0</v>
          </cell>
          <cell r="I437">
            <v>0</v>
          </cell>
        </row>
        <row r="438">
          <cell r="A438">
            <v>0</v>
          </cell>
          <cell r="B438">
            <v>0</v>
          </cell>
          <cell r="C438">
            <v>0</v>
          </cell>
          <cell r="D438">
            <v>0</v>
          </cell>
          <cell r="E438">
            <v>0</v>
          </cell>
          <cell r="F438">
            <v>0</v>
          </cell>
          <cell r="G438">
            <v>0</v>
          </cell>
          <cell r="H438">
            <v>0</v>
          </cell>
          <cell r="I438">
            <v>0</v>
          </cell>
        </row>
        <row r="439">
          <cell r="A439">
            <v>0</v>
          </cell>
          <cell r="B439">
            <v>0</v>
          </cell>
          <cell r="C439">
            <v>0</v>
          </cell>
          <cell r="D439">
            <v>0</v>
          </cell>
          <cell r="E439">
            <v>0</v>
          </cell>
          <cell r="F439">
            <v>0</v>
          </cell>
          <cell r="G439">
            <v>0</v>
          </cell>
          <cell r="H439">
            <v>0</v>
          </cell>
          <cell r="I439">
            <v>0</v>
          </cell>
        </row>
        <row r="440">
          <cell r="A440" t="str">
            <v>ITEM</v>
          </cell>
          <cell r="B440" t="str">
            <v>DESCRIPCION</v>
          </cell>
          <cell r="C440" t="str">
            <v>Cantid.</v>
          </cell>
          <cell r="D440" t="str">
            <v xml:space="preserve">LARGO </v>
          </cell>
          <cell r="E440" t="str">
            <v>ALTO</v>
          </cell>
          <cell r="F440" t="str">
            <v>ANCHO</v>
          </cell>
          <cell r="G440" t="str">
            <v>PARCIAL</v>
          </cell>
          <cell r="H440" t="str">
            <v>TOTAL</v>
          </cell>
          <cell r="I440" t="str">
            <v>UND</v>
          </cell>
        </row>
        <row r="441">
          <cell r="A441" t="str">
            <v>01.07.03.02</v>
          </cell>
          <cell r="B441" t="str">
            <v xml:space="preserve">DIVISIONES DE MELAMINE EN URINARIOS, e= 18mm INCL. ACCESORIOS
</v>
          </cell>
          <cell r="C441">
            <v>0</v>
          </cell>
          <cell r="D441">
            <v>0</v>
          </cell>
          <cell r="E441">
            <v>0</v>
          </cell>
          <cell r="F441">
            <v>0</v>
          </cell>
          <cell r="G441">
            <v>0</v>
          </cell>
          <cell r="H441">
            <v>1</v>
          </cell>
          <cell r="I441" t="str">
            <v>m2</v>
          </cell>
        </row>
        <row r="442">
          <cell r="A442">
            <v>0</v>
          </cell>
          <cell r="B442">
            <v>0</v>
          </cell>
          <cell r="C442">
            <v>0</v>
          </cell>
          <cell r="D442">
            <v>0</v>
          </cell>
          <cell r="E442">
            <v>0</v>
          </cell>
          <cell r="F442">
            <v>0</v>
          </cell>
          <cell r="G442">
            <v>0</v>
          </cell>
          <cell r="H442">
            <v>0</v>
          </cell>
          <cell r="I442">
            <v>0</v>
          </cell>
        </row>
        <row r="443">
          <cell r="A443">
            <v>0</v>
          </cell>
          <cell r="B443" t="str">
            <v xml:space="preserve">PRIMER NIVEL </v>
          </cell>
          <cell r="C443">
            <v>0</v>
          </cell>
          <cell r="D443">
            <v>0</v>
          </cell>
          <cell r="E443">
            <v>0</v>
          </cell>
          <cell r="F443">
            <v>0</v>
          </cell>
          <cell r="G443">
            <v>0</v>
          </cell>
          <cell r="H443">
            <v>0</v>
          </cell>
          <cell r="I443">
            <v>0</v>
          </cell>
        </row>
        <row r="444">
          <cell r="A444">
            <v>0</v>
          </cell>
          <cell r="B444" t="str">
            <v>BLOQUE O / TRANSPORTE</v>
          </cell>
          <cell r="C444">
            <v>0</v>
          </cell>
          <cell r="D444">
            <v>0</v>
          </cell>
          <cell r="E444">
            <v>0</v>
          </cell>
          <cell r="F444">
            <v>0</v>
          </cell>
          <cell r="G444">
            <v>0</v>
          </cell>
          <cell r="H444">
            <v>0</v>
          </cell>
          <cell r="I444">
            <v>0</v>
          </cell>
        </row>
        <row r="445">
          <cell r="A445">
            <v>0</v>
          </cell>
          <cell r="B445" t="str">
            <v>PA-02'</v>
          </cell>
          <cell r="C445">
            <v>1</v>
          </cell>
          <cell r="D445">
            <v>0</v>
          </cell>
          <cell r="E445">
            <v>0</v>
          </cell>
          <cell r="F445">
            <v>0</v>
          </cell>
          <cell r="G445">
            <v>1</v>
          </cell>
          <cell r="H445">
            <v>0</v>
          </cell>
          <cell r="I445">
            <v>0</v>
          </cell>
        </row>
        <row r="446">
          <cell r="A446">
            <v>0</v>
          </cell>
          <cell r="B446">
            <v>0</v>
          </cell>
          <cell r="C446">
            <v>0</v>
          </cell>
          <cell r="D446">
            <v>0</v>
          </cell>
          <cell r="E446">
            <v>0</v>
          </cell>
          <cell r="F446">
            <v>0</v>
          </cell>
          <cell r="G446">
            <v>0</v>
          </cell>
          <cell r="H446">
            <v>0</v>
          </cell>
          <cell r="I446">
            <v>0</v>
          </cell>
        </row>
        <row r="447">
          <cell r="A447">
            <v>0</v>
          </cell>
          <cell r="B447">
            <v>0</v>
          </cell>
          <cell r="C447">
            <v>0</v>
          </cell>
          <cell r="D447">
            <v>0</v>
          </cell>
          <cell r="E447">
            <v>0</v>
          </cell>
          <cell r="F447">
            <v>0</v>
          </cell>
          <cell r="G447">
            <v>0</v>
          </cell>
          <cell r="H447">
            <v>0</v>
          </cell>
          <cell r="I447">
            <v>0</v>
          </cell>
        </row>
        <row r="448">
          <cell r="A448">
            <v>0</v>
          </cell>
          <cell r="B448">
            <v>0</v>
          </cell>
          <cell r="C448">
            <v>0</v>
          </cell>
          <cell r="D448">
            <v>0</v>
          </cell>
          <cell r="E448">
            <v>0</v>
          </cell>
          <cell r="F448">
            <v>0</v>
          </cell>
          <cell r="G448">
            <v>0</v>
          </cell>
          <cell r="H448">
            <v>0</v>
          </cell>
          <cell r="I448">
            <v>0</v>
          </cell>
        </row>
        <row r="449">
          <cell r="A449" t="str">
            <v>ITEM</v>
          </cell>
          <cell r="B449" t="str">
            <v>DESCRIPCION</v>
          </cell>
          <cell r="C449" t="str">
            <v>Cantid.</v>
          </cell>
          <cell r="D449" t="str">
            <v xml:space="preserve">LARGO </v>
          </cell>
          <cell r="E449" t="str">
            <v>ALTO</v>
          </cell>
          <cell r="F449" t="str">
            <v>ANCHO</v>
          </cell>
          <cell r="G449" t="str">
            <v>PARCIAL</v>
          </cell>
          <cell r="H449" t="str">
            <v>TOTAL</v>
          </cell>
          <cell r="I449" t="str">
            <v>UND</v>
          </cell>
        </row>
        <row r="450">
          <cell r="A450" t="str">
            <v>01.07.03.03</v>
          </cell>
          <cell r="B450" t="str">
            <v>PUERTA DE PANEL LAMINADO ALTA PRESION HPL 12mm EN SS.HH., INCL. ACCESORIOS</v>
          </cell>
          <cell r="C450">
            <v>0</v>
          </cell>
          <cell r="D450">
            <v>0</v>
          </cell>
          <cell r="E450">
            <v>0</v>
          </cell>
          <cell r="F450">
            <v>0</v>
          </cell>
          <cell r="G450">
            <v>0</v>
          </cell>
          <cell r="H450">
            <v>8</v>
          </cell>
          <cell r="I450" t="str">
            <v>m2</v>
          </cell>
        </row>
        <row r="451">
          <cell r="A451">
            <v>0</v>
          </cell>
          <cell r="B451">
            <v>0</v>
          </cell>
          <cell r="C451">
            <v>0</v>
          </cell>
          <cell r="D451">
            <v>0</v>
          </cell>
          <cell r="E451">
            <v>0</v>
          </cell>
          <cell r="F451">
            <v>0</v>
          </cell>
          <cell r="G451">
            <v>0</v>
          </cell>
          <cell r="H451">
            <v>0</v>
          </cell>
          <cell r="I451">
            <v>0</v>
          </cell>
        </row>
        <row r="452">
          <cell r="A452">
            <v>0</v>
          </cell>
          <cell r="B452" t="str">
            <v xml:space="preserve">PRIMER NIVEL </v>
          </cell>
          <cell r="C452">
            <v>0</v>
          </cell>
          <cell r="D452">
            <v>0</v>
          </cell>
          <cell r="E452">
            <v>0</v>
          </cell>
          <cell r="F452">
            <v>0</v>
          </cell>
          <cell r="G452">
            <v>0</v>
          </cell>
          <cell r="H452">
            <v>0</v>
          </cell>
          <cell r="I452">
            <v>0</v>
          </cell>
        </row>
        <row r="453">
          <cell r="A453">
            <v>0</v>
          </cell>
          <cell r="B453" t="str">
            <v>BLOQUE O / TRANSPORTE</v>
          </cell>
          <cell r="C453">
            <v>0</v>
          </cell>
          <cell r="D453">
            <v>0</v>
          </cell>
          <cell r="E453">
            <v>0</v>
          </cell>
          <cell r="F453">
            <v>0</v>
          </cell>
          <cell r="G453">
            <v>0</v>
          </cell>
          <cell r="H453">
            <v>0</v>
          </cell>
          <cell r="I453">
            <v>0</v>
          </cell>
        </row>
        <row r="454">
          <cell r="A454">
            <v>0</v>
          </cell>
          <cell r="B454" t="str">
            <v>PA-02</v>
          </cell>
          <cell r="C454">
            <v>2</v>
          </cell>
          <cell r="D454">
            <v>0</v>
          </cell>
          <cell r="E454">
            <v>0</v>
          </cell>
          <cell r="F454">
            <v>0</v>
          </cell>
          <cell r="G454">
            <v>2</v>
          </cell>
          <cell r="H454">
            <v>0</v>
          </cell>
          <cell r="I454">
            <v>0</v>
          </cell>
        </row>
        <row r="455">
          <cell r="A455">
            <v>0</v>
          </cell>
          <cell r="B455">
            <v>0</v>
          </cell>
          <cell r="C455">
            <v>0</v>
          </cell>
          <cell r="D455">
            <v>0</v>
          </cell>
          <cell r="E455">
            <v>0</v>
          </cell>
          <cell r="F455">
            <v>0</v>
          </cell>
          <cell r="G455">
            <v>0</v>
          </cell>
          <cell r="H455">
            <v>0</v>
          </cell>
          <cell r="I455">
            <v>0</v>
          </cell>
        </row>
        <row r="456">
          <cell r="A456">
            <v>0</v>
          </cell>
          <cell r="B456" t="str">
            <v>BLOQUE K / SALUD AMBIENTAL</v>
          </cell>
          <cell r="C456">
            <v>0</v>
          </cell>
          <cell r="D456">
            <v>0</v>
          </cell>
          <cell r="E456">
            <v>0</v>
          </cell>
          <cell r="F456">
            <v>0</v>
          </cell>
          <cell r="G456">
            <v>0</v>
          </cell>
          <cell r="H456">
            <v>0</v>
          </cell>
          <cell r="I456">
            <v>0</v>
          </cell>
        </row>
        <row r="457">
          <cell r="A457">
            <v>0</v>
          </cell>
          <cell r="B457" t="str">
            <v>PA-02</v>
          </cell>
          <cell r="C457">
            <v>1</v>
          </cell>
          <cell r="D457">
            <v>0</v>
          </cell>
          <cell r="E457">
            <v>0</v>
          </cell>
          <cell r="F457">
            <v>0</v>
          </cell>
          <cell r="G457">
            <v>1</v>
          </cell>
          <cell r="H457">
            <v>0</v>
          </cell>
          <cell r="I457">
            <v>0</v>
          </cell>
        </row>
        <row r="458">
          <cell r="A458">
            <v>0</v>
          </cell>
          <cell r="B458">
            <v>0</v>
          </cell>
          <cell r="C458">
            <v>0</v>
          </cell>
          <cell r="D458">
            <v>0</v>
          </cell>
          <cell r="E458">
            <v>0</v>
          </cell>
          <cell r="F458">
            <v>0</v>
          </cell>
          <cell r="G458">
            <v>0</v>
          </cell>
          <cell r="H458">
            <v>0</v>
          </cell>
          <cell r="I458">
            <v>0</v>
          </cell>
        </row>
        <row r="459">
          <cell r="A459">
            <v>0</v>
          </cell>
          <cell r="B459" t="str">
            <v>BLOQUE L / TALLERES DE MANTENIMIENTO</v>
          </cell>
          <cell r="C459">
            <v>0</v>
          </cell>
          <cell r="D459">
            <v>0</v>
          </cell>
          <cell r="E459">
            <v>0</v>
          </cell>
          <cell r="F459">
            <v>0</v>
          </cell>
          <cell r="G459">
            <v>0</v>
          </cell>
          <cell r="H459">
            <v>0</v>
          </cell>
          <cell r="I459">
            <v>0</v>
          </cell>
        </row>
        <row r="460">
          <cell r="A460">
            <v>0</v>
          </cell>
          <cell r="B460" t="str">
            <v>PA-02</v>
          </cell>
          <cell r="C460">
            <v>1</v>
          </cell>
          <cell r="D460">
            <v>0</v>
          </cell>
          <cell r="E460">
            <v>0</v>
          </cell>
          <cell r="F460">
            <v>0</v>
          </cell>
          <cell r="G460">
            <v>1</v>
          </cell>
          <cell r="H460">
            <v>0</v>
          </cell>
          <cell r="I460">
            <v>0</v>
          </cell>
        </row>
        <row r="461">
          <cell r="A461">
            <v>0</v>
          </cell>
          <cell r="B461">
            <v>0</v>
          </cell>
          <cell r="C461">
            <v>0</v>
          </cell>
          <cell r="D461">
            <v>0</v>
          </cell>
          <cell r="E461">
            <v>0</v>
          </cell>
          <cell r="F461">
            <v>0</v>
          </cell>
          <cell r="G461">
            <v>0</v>
          </cell>
          <cell r="H461">
            <v>0</v>
          </cell>
          <cell r="I461">
            <v>0</v>
          </cell>
        </row>
        <row r="462">
          <cell r="A462">
            <v>0</v>
          </cell>
          <cell r="B462" t="str">
            <v xml:space="preserve">GARITA DE VIGILANCIA </v>
          </cell>
          <cell r="C462">
            <v>4</v>
          </cell>
          <cell r="D462">
            <v>0</v>
          </cell>
          <cell r="E462">
            <v>0</v>
          </cell>
          <cell r="F462">
            <v>0</v>
          </cell>
          <cell r="G462">
            <v>4</v>
          </cell>
          <cell r="H462">
            <v>0</v>
          </cell>
          <cell r="I462">
            <v>0</v>
          </cell>
        </row>
        <row r="463">
          <cell r="A463">
            <v>0</v>
          </cell>
          <cell r="B463" t="str">
            <v>PA-02</v>
          </cell>
          <cell r="C463">
            <v>0</v>
          </cell>
          <cell r="D463">
            <v>0</v>
          </cell>
          <cell r="E463">
            <v>0</v>
          </cell>
          <cell r="F463">
            <v>0</v>
          </cell>
          <cell r="G463">
            <v>0</v>
          </cell>
          <cell r="H463">
            <v>0</v>
          </cell>
          <cell r="I463">
            <v>0</v>
          </cell>
        </row>
        <row r="464">
          <cell r="A464">
            <v>0</v>
          </cell>
          <cell r="B464">
            <v>0</v>
          </cell>
          <cell r="C464">
            <v>0</v>
          </cell>
          <cell r="D464">
            <v>0</v>
          </cell>
          <cell r="E464">
            <v>0</v>
          </cell>
          <cell r="F464">
            <v>0</v>
          </cell>
          <cell r="G464">
            <v>0</v>
          </cell>
          <cell r="H464">
            <v>0</v>
          </cell>
          <cell r="I464">
            <v>0</v>
          </cell>
        </row>
        <row r="465">
          <cell r="A465">
            <v>0</v>
          </cell>
          <cell r="B465">
            <v>0</v>
          </cell>
          <cell r="C465">
            <v>0</v>
          </cell>
          <cell r="D465">
            <v>0</v>
          </cell>
          <cell r="E465">
            <v>0</v>
          </cell>
          <cell r="F465">
            <v>0</v>
          </cell>
          <cell r="G465">
            <v>0</v>
          </cell>
          <cell r="H465">
            <v>0</v>
          </cell>
          <cell r="I465">
            <v>0</v>
          </cell>
        </row>
        <row r="466">
          <cell r="A466">
            <v>0</v>
          </cell>
          <cell r="B466">
            <v>0</v>
          </cell>
          <cell r="C466">
            <v>0</v>
          </cell>
          <cell r="D466">
            <v>0</v>
          </cell>
          <cell r="E466">
            <v>0</v>
          </cell>
          <cell r="F466">
            <v>0</v>
          </cell>
          <cell r="G466">
            <v>0</v>
          </cell>
          <cell r="H466">
            <v>0</v>
          </cell>
          <cell r="I466">
            <v>0</v>
          </cell>
        </row>
        <row r="467">
          <cell r="A467" t="str">
            <v>ITEM</v>
          </cell>
          <cell r="B467" t="str">
            <v>DESCRIPCION</v>
          </cell>
          <cell r="C467" t="str">
            <v>Cantid.</v>
          </cell>
          <cell r="D467" t="str">
            <v xml:space="preserve">LARGO </v>
          </cell>
          <cell r="E467" t="str">
            <v>ALTO</v>
          </cell>
          <cell r="F467" t="str">
            <v>ANCHO</v>
          </cell>
          <cell r="G467" t="str">
            <v>PARCIAL</v>
          </cell>
          <cell r="H467" t="str">
            <v>TOTAL</v>
          </cell>
          <cell r="I467" t="str">
            <v>UND</v>
          </cell>
        </row>
        <row r="468">
          <cell r="A468" t="str">
            <v>01.07.03.04</v>
          </cell>
          <cell r="B468" t="e">
            <v>#N/A</v>
          </cell>
          <cell r="C468">
            <v>0</v>
          </cell>
          <cell r="D468">
            <v>0</v>
          </cell>
          <cell r="E468">
            <v>0</v>
          </cell>
          <cell r="F468">
            <v>0</v>
          </cell>
          <cell r="G468">
            <v>0</v>
          </cell>
          <cell r="H468">
            <v>2</v>
          </cell>
          <cell r="I468" t="e">
            <v>#N/A</v>
          </cell>
        </row>
        <row r="469">
          <cell r="A469">
            <v>0</v>
          </cell>
          <cell r="B469">
            <v>0</v>
          </cell>
          <cell r="C469">
            <v>0</v>
          </cell>
          <cell r="D469">
            <v>0</v>
          </cell>
          <cell r="E469">
            <v>0</v>
          </cell>
          <cell r="F469">
            <v>0</v>
          </cell>
          <cell r="G469">
            <v>0</v>
          </cell>
          <cell r="H469">
            <v>0</v>
          </cell>
          <cell r="I469">
            <v>0</v>
          </cell>
        </row>
        <row r="470">
          <cell r="A470">
            <v>0</v>
          </cell>
          <cell r="B470" t="str">
            <v xml:space="preserve">PRIMER NIVEL </v>
          </cell>
          <cell r="C470">
            <v>0</v>
          </cell>
          <cell r="D470">
            <v>0</v>
          </cell>
          <cell r="E470">
            <v>0</v>
          </cell>
          <cell r="F470">
            <v>0</v>
          </cell>
          <cell r="G470">
            <v>0</v>
          </cell>
          <cell r="H470">
            <v>0</v>
          </cell>
          <cell r="I470">
            <v>0</v>
          </cell>
        </row>
        <row r="471">
          <cell r="A471">
            <v>0</v>
          </cell>
          <cell r="B471" t="str">
            <v>BLOQUE L / TALLERES DE MANTENIMIENTO</v>
          </cell>
          <cell r="C471">
            <v>0</v>
          </cell>
          <cell r="D471">
            <v>0</v>
          </cell>
          <cell r="E471">
            <v>0</v>
          </cell>
          <cell r="F471">
            <v>0</v>
          </cell>
          <cell r="G471">
            <v>0</v>
          </cell>
          <cell r="H471">
            <v>0</v>
          </cell>
          <cell r="I471">
            <v>0</v>
          </cell>
        </row>
        <row r="472">
          <cell r="A472">
            <v>0</v>
          </cell>
          <cell r="B472" t="str">
            <v>PA-02a</v>
          </cell>
          <cell r="C472">
            <v>2</v>
          </cell>
          <cell r="D472">
            <v>0</v>
          </cell>
          <cell r="E472">
            <v>0</v>
          </cell>
          <cell r="F472">
            <v>0</v>
          </cell>
          <cell r="G472">
            <v>2</v>
          </cell>
          <cell r="H472">
            <v>0</v>
          </cell>
          <cell r="I472">
            <v>0</v>
          </cell>
        </row>
        <row r="473">
          <cell r="A473">
            <v>0</v>
          </cell>
          <cell r="B473">
            <v>0</v>
          </cell>
          <cell r="C473">
            <v>0</v>
          </cell>
          <cell r="D473">
            <v>0</v>
          </cell>
          <cell r="E473">
            <v>0</v>
          </cell>
          <cell r="F473">
            <v>0</v>
          </cell>
          <cell r="G473">
            <v>0</v>
          </cell>
          <cell r="H473">
            <v>0</v>
          </cell>
          <cell r="I473">
            <v>0</v>
          </cell>
        </row>
        <row r="474">
          <cell r="A474">
            <v>0</v>
          </cell>
          <cell r="B474">
            <v>0</v>
          </cell>
          <cell r="C474">
            <v>0</v>
          </cell>
          <cell r="D474">
            <v>0</v>
          </cell>
          <cell r="E474">
            <v>0</v>
          </cell>
          <cell r="F474">
            <v>0</v>
          </cell>
          <cell r="G474">
            <v>0</v>
          </cell>
          <cell r="H474">
            <v>0</v>
          </cell>
          <cell r="I474">
            <v>0</v>
          </cell>
        </row>
        <row r="475">
          <cell r="A475">
            <v>0</v>
          </cell>
          <cell r="B475">
            <v>0</v>
          </cell>
          <cell r="C475">
            <v>0</v>
          </cell>
          <cell r="D475">
            <v>0</v>
          </cell>
          <cell r="E475">
            <v>0</v>
          </cell>
          <cell r="F475">
            <v>0</v>
          </cell>
          <cell r="G475">
            <v>0</v>
          </cell>
          <cell r="H475">
            <v>0</v>
          </cell>
          <cell r="I475">
            <v>0</v>
          </cell>
        </row>
        <row r="476">
          <cell r="A476" t="str">
            <v>ITEM</v>
          </cell>
          <cell r="B476" t="str">
            <v>DESCRIPCION</v>
          </cell>
          <cell r="C476" t="str">
            <v>Cantid.</v>
          </cell>
          <cell r="D476" t="str">
            <v xml:space="preserve">LARGO </v>
          </cell>
          <cell r="E476" t="str">
            <v>ALTO</v>
          </cell>
          <cell r="F476" t="str">
            <v>ANCHO</v>
          </cell>
          <cell r="G476" t="str">
            <v>PARCIAL</v>
          </cell>
          <cell r="H476" t="str">
            <v>TOTAL</v>
          </cell>
          <cell r="I476" t="str">
            <v>UND</v>
          </cell>
        </row>
        <row r="477">
          <cell r="A477" t="str">
            <v>01.07.03.05</v>
          </cell>
          <cell r="B477" t="e">
            <v>#N/A</v>
          </cell>
          <cell r="C477">
            <v>0</v>
          </cell>
          <cell r="D477">
            <v>0</v>
          </cell>
          <cell r="E477">
            <v>0</v>
          </cell>
          <cell r="F477">
            <v>0</v>
          </cell>
          <cell r="G477">
            <v>0</v>
          </cell>
          <cell r="H477">
            <v>10</v>
          </cell>
          <cell r="I477" t="e">
            <v>#N/A</v>
          </cell>
        </row>
        <row r="478">
          <cell r="A478">
            <v>0</v>
          </cell>
          <cell r="B478">
            <v>0</v>
          </cell>
          <cell r="C478">
            <v>0</v>
          </cell>
          <cell r="D478">
            <v>0</v>
          </cell>
          <cell r="E478">
            <v>0</v>
          </cell>
          <cell r="F478">
            <v>0</v>
          </cell>
          <cell r="G478">
            <v>0</v>
          </cell>
          <cell r="H478">
            <v>0</v>
          </cell>
          <cell r="I478">
            <v>0</v>
          </cell>
        </row>
        <row r="479">
          <cell r="A479">
            <v>0</v>
          </cell>
          <cell r="B479" t="str">
            <v xml:space="preserve">PRIMER NIVEL </v>
          </cell>
          <cell r="C479">
            <v>0</v>
          </cell>
          <cell r="D479">
            <v>0</v>
          </cell>
          <cell r="E479">
            <v>0</v>
          </cell>
          <cell r="F479">
            <v>0</v>
          </cell>
          <cell r="G479">
            <v>0</v>
          </cell>
          <cell r="H479">
            <v>0</v>
          </cell>
          <cell r="I479">
            <v>0</v>
          </cell>
        </row>
        <row r="480">
          <cell r="A480">
            <v>0</v>
          </cell>
          <cell r="B480" t="str">
            <v>BLOQUE H / LAVANDERIA</v>
          </cell>
          <cell r="C480">
            <v>0</v>
          </cell>
          <cell r="D480">
            <v>0</v>
          </cell>
          <cell r="E480">
            <v>0</v>
          </cell>
          <cell r="F480">
            <v>0</v>
          </cell>
          <cell r="G480">
            <v>0</v>
          </cell>
          <cell r="H480">
            <v>0</v>
          </cell>
          <cell r="I480">
            <v>0</v>
          </cell>
        </row>
        <row r="481">
          <cell r="A481">
            <v>0</v>
          </cell>
          <cell r="B481" t="str">
            <v>PA-03</v>
          </cell>
          <cell r="C481">
            <v>1</v>
          </cell>
          <cell r="D481">
            <v>0</v>
          </cell>
          <cell r="E481">
            <v>0</v>
          </cell>
          <cell r="F481">
            <v>0</v>
          </cell>
          <cell r="G481">
            <v>1</v>
          </cell>
          <cell r="H481">
            <v>0</v>
          </cell>
          <cell r="I481">
            <v>0</v>
          </cell>
        </row>
        <row r="482">
          <cell r="A482">
            <v>0</v>
          </cell>
          <cell r="B482">
            <v>0</v>
          </cell>
          <cell r="C482">
            <v>0</v>
          </cell>
          <cell r="D482">
            <v>0</v>
          </cell>
          <cell r="E482">
            <v>0</v>
          </cell>
          <cell r="F482">
            <v>0</v>
          </cell>
          <cell r="G482">
            <v>0</v>
          </cell>
          <cell r="H482">
            <v>0</v>
          </cell>
          <cell r="I482">
            <v>0</v>
          </cell>
        </row>
        <row r="483">
          <cell r="A483">
            <v>0</v>
          </cell>
          <cell r="B483" t="str">
            <v>BLOQUE J / CADENA DE FRIO</v>
          </cell>
          <cell r="C483">
            <v>0</v>
          </cell>
          <cell r="D483">
            <v>0</v>
          </cell>
          <cell r="E483">
            <v>0</v>
          </cell>
          <cell r="F483">
            <v>0</v>
          </cell>
          <cell r="G483">
            <v>0</v>
          </cell>
          <cell r="H483">
            <v>0</v>
          </cell>
          <cell r="I483">
            <v>0</v>
          </cell>
        </row>
        <row r="484">
          <cell r="A484">
            <v>0</v>
          </cell>
          <cell r="B484" t="str">
            <v>PA-03</v>
          </cell>
          <cell r="C484">
            <v>1</v>
          </cell>
          <cell r="D484">
            <v>0</v>
          </cell>
          <cell r="E484">
            <v>0</v>
          </cell>
          <cell r="F484">
            <v>0</v>
          </cell>
          <cell r="G484">
            <v>1</v>
          </cell>
          <cell r="H484">
            <v>0</v>
          </cell>
          <cell r="I484">
            <v>0</v>
          </cell>
        </row>
        <row r="485">
          <cell r="A485">
            <v>0</v>
          </cell>
          <cell r="B485">
            <v>0</v>
          </cell>
          <cell r="C485">
            <v>0</v>
          </cell>
          <cell r="D485">
            <v>0</v>
          </cell>
          <cell r="E485">
            <v>0</v>
          </cell>
          <cell r="F485">
            <v>0</v>
          </cell>
          <cell r="G485">
            <v>0</v>
          </cell>
          <cell r="H485">
            <v>0</v>
          </cell>
          <cell r="I485">
            <v>0</v>
          </cell>
        </row>
        <row r="486">
          <cell r="A486">
            <v>0</v>
          </cell>
          <cell r="B486" t="str">
            <v>BLOQUE Q / SUM</v>
          </cell>
          <cell r="C486">
            <v>0</v>
          </cell>
          <cell r="D486">
            <v>0</v>
          </cell>
          <cell r="E486">
            <v>0</v>
          </cell>
          <cell r="F486">
            <v>0</v>
          </cell>
          <cell r="G486">
            <v>0</v>
          </cell>
          <cell r="H486">
            <v>0</v>
          </cell>
          <cell r="I486">
            <v>0</v>
          </cell>
        </row>
        <row r="487">
          <cell r="A487">
            <v>0</v>
          </cell>
          <cell r="B487" t="str">
            <v>PA-03</v>
          </cell>
          <cell r="C487">
            <v>1</v>
          </cell>
          <cell r="D487">
            <v>0</v>
          </cell>
          <cell r="E487">
            <v>0</v>
          </cell>
          <cell r="F487">
            <v>0</v>
          </cell>
          <cell r="G487">
            <v>1</v>
          </cell>
          <cell r="H487">
            <v>0</v>
          </cell>
          <cell r="I487">
            <v>0</v>
          </cell>
        </row>
        <row r="488">
          <cell r="A488">
            <v>0</v>
          </cell>
          <cell r="B488">
            <v>0</v>
          </cell>
          <cell r="C488">
            <v>0</v>
          </cell>
          <cell r="D488">
            <v>0</v>
          </cell>
          <cell r="E488">
            <v>0</v>
          </cell>
          <cell r="F488">
            <v>0</v>
          </cell>
          <cell r="G488">
            <v>0</v>
          </cell>
          <cell r="H488">
            <v>0</v>
          </cell>
          <cell r="I488">
            <v>0</v>
          </cell>
        </row>
        <row r="489">
          <cell r="A489">
            <v>0</v>
          </cell>
          <cell r="B489" t="str">
            <v>BLOQUE E / ADMINISTRACION</v>
          </cell>
          <cell r="C489">
            <v>0</v>
          </cell>
          <cell r="D489">
            <v>0</v>
          </cell>
          <cell r="E489">
            <v>0</v>
          </cell>
          <cell r="F489">
            <v>0</v>
          </cell>
          <cell r="G489">
            <v>0</v>
          </cell>
          <cell r="H489">
            <v>0</v>
          </cell>
          <cell r="I489">
            <v>0</v>
          </cell>
        </row>
        <row r="490">
          <cell r="A490">
            <v>0</v>
          </cell>
          <cell r="B490" t="str">
            <v>PA-03</v>
          </cell>
          <cell r="C490">
            <v>2</v>
          </cell>
          <cell r="D490">
            <v>0</v>
          </cell>
          <cell r="E490">
            <v>0</v>
          </cell>
          <cell r="F490">
            <v>0</v>
          </cell>
          <cell r="G490">
            <v>2</v>
          </cell>
          <cell r="H490">
            <v>0</v>
          </cell>
          <cell r="I490">
            <v>0</v>
          </cell>
        </row>
        <row r="491">
          <cell r="A491">
            <v>0</v>
          </cell>
          <cell r="B491">
            <v>0</v>
          </cell>
          <cell r="C491">
            <v>0</v>
          </cell>
          <cell r="D491">
            <v>0</v>
          </cell>
          <cell r="E491">
            <v>0</v>
          </cell>
          <cell r="F491">
            <v>0</v>
          </cell>
          <cell r="G491">
            <v>0</v>
          </cell>
          <cell r="H491">
            <v>0</v>
          </cell>
          <cell r="I491">
            <v>0</v>
          </cell>
        </row>
        <row r="492">
          <cell r="A492">
            <v>0</v>
          </cell>
          <cell r="B492" t="str">
            <v>BLOQUE F / RESIDENCIA DEL PERSONAL</v>
          </cell>
          <cell r="C492">
            <v>0</v>
          </cell>
          <cell r="D492">
            <v>0</v>
          </cell>
          <cell r="E492">
            <v>0</v>
          </cell>
          <cell r="F492">
            <v>0</v>
          </cell>
          <cell r="G492">
            <v>0</v>
          </cell>
          <cell r="H492">
            <v>0</v>
          </cell>
          <cell r="I492">
            <v>0</v>
          </cell>
        </row>
        <row r="493">
          <cell r="A493">
            <v>0</v>
          </cell>
          <cell r="B493" t="str">
            <v>PA-03</v>
          </cell>
          <cell r="C493">
            <v>1</v>
          </cell>
          <cell r="D493">
            <v>0</v>
          </cell>
          <cell r="E493">
            <v>0</v>
          </cell>
          <cell r="F493">
            <v>0</v>
          </cell>
          <cell r="G493">
            <v>1</v>
          </cell>
          <cell r="H493">
            <v>0</v>
          </cell>
          <cell r="I493">
            <v>0</v>
          </cell>
        </row>
        <row r="494">
          <cell r="A494">
            <v>0</v>
          </cell>
          <cell r="B494">
            <v>0</v>
          </cell>
          <cell r="C494">
            <v>0</v>
          </cell>
          <cell r="D494">
            <v>0</v>
          </cell>
          <cell r="E494">
            <v>0</v>
          </cell>
          <cell r="F494">
            <v>0</v>
          </cell>
          <cell r="G494">
            <v>0</v>
          </cell>
          <cell r="H494">
            <v>0</v>
          </cell>
          <cell r="I494">
            <v>0</v>
          </cell>
        </row>
        <row r="495">
          <cell r="A495">
            <v>0</v>
          </cell>
          <cell r="B495" t="str">
            <v>BLOQUE R / ITS-VIH-SIDA</v>
          </cell>
          <cell r="C495">
            <v>0</v>
          </cell>
          <cell r="D495">
            <v>0</v>
          </cell>
          <cell r="E495">
            <v>0</v>
          </cell>
          <cell r="F495">
            <v>0</v>
          </cell>
          <cell r="G495">
            <v>0</v>
          </cell>
          <cell r="H495">
            <v>0</v>
          </cell>
          <cell r="I495">
            <v>0</v>
          </cell>
        </row>
        <row r="496">
          <cell r="A496">
            <v>0</v>
          </cell>
          <cell r="B496" t="str">
            <v>PA-03</v>
          </cell>
          <cell r="C496">
            <v>1</v>
          </cell>
          <cell r="D496">
            <v>0</v>
          </cell>
          <cell r="E496">
            <v>0</v>
          </cell>
          <cell r="F496">
            <v>0</v>
          </cell>
          <cell r="G496">
            <v>1</v>
          </cell>
          <cell r="H496">
            <v>0</v>
          </cell>
          <cell r="I496">
            <v>0</v>
          </cell>
        </row>
        <row r="497">
          <cell r="A497">
            <v>0</v>
          </cell>
          <cell r="B497">
            <v>0</v>
          </cell>
          <cell r="C497">
            <v>0</v>
          </cell>
          <cell r="D497">
            <v>0</v>
          </cell>
          <cell r="E497">
            <v>0</v>
          </cell>
          <cell r="F497">
            <v>0</v>
          </cell>
          <cell r="G497">
            <v>0</v>
          </cell>
          <cell r="H497">
            <v>0</v>
          </cell>
          <cell r="I497">
            <v>0</v>
          </cell>
        </row>
        <row r="498">
          <cell r="A498">
            <v>0</v>
          </cell>
          <cell r="B498" t="str">
            <v>BLOQUE L / TALLERES DE MANTENIMIENTO</v>
          </cell>
          <cell r="C498">
            <v>0</v>
          </cell>
          <cell r="D498">
            <v>0</v>
          </cell>
          <cell r="E498">
            <v>0</v>
          </cell>
          <cell r="F498">
            <v>0</v>
          </cell>
          <cell r="G498">
            <v>0</v>
          </cell>
          <cell r="H498">
            <v>0</v>
          </cell>
          <cell r="I498">
            <v>0</v>
          </cell>
        </row>
        <row r="499">
          <cell r="A499">
            <v>0</v>
          </cell>
          <cell r="B499" t="str">
            <v>PA-03</v>
          </cell>
          <cell r="C499">
            <v>2</v>
          </cell>
          <cell r="D499">
            <v>0</v>
          </cell>
          <cell r="E499">
            <v>0</v>
          </cell>
          <cell r="F499">
            <v>0</v>
          </cell>
          <cell r="G499">
            <v>2</v>
          </cell>
          <cell r="H499">
            <v>0</v>
          </cell>
          <cell r="I499">
            <v>0</v>
          </cell>
        </row>
        <row r="500">
          <cell r="A500">
            <v>0</v>
          </cell>
          <cell r="B500">
            <v>0</v>
          </cell>
          <cell r="C500">
            <v>0</v>
          </cell>
          <cell r="D500">
            <v>0</v>
          </cell>
          <cell r="E500">
            <v>0</v>
          </cell>
          <cell r="F500">
            <v>0</v>
          </cell>
          <cell r="G500">
            <v>0</v>
          </cell>
          <cell r="H500">
            <v>0</v>
          </cell>
          <cell r="I500">
            <v>0</v>
          </cell>
        </row>
        <row r="501">
          <cell r="A501">
            <v>0</v>
          </cell>
          <cell r="B501" t="str">
            <v>GARITA DE VIGILANCIA 3</v>
          </cell>
          <cell r="C501">
            <v>1</v>
          </cell>
          <cell r="D501">
            <v>0</v>
          </cell>
          <cell r="E501">
            <v>0</v>
          </cell>
          <cell r="F501">
            <v>0</v>
          </cell>
          <cell r="G501">
            <v>1</v>
          </cell>
          <cell r="H501">
            <v>0</v>
          </cell>
          <cell r="I501">
            <v>0</v>
          </cell>
        </row>
        <row r="502">
          <cell r="A502">
            <v>0</v>
          </cell>
          <cell r="B502" t="str">
            <v>PA-03</v>
          </cell>
          <cell r="C502">
            <v>0</v>
          </cell>
          <cell r="D502">
            <v>0</v>
          </cell>
          <cell r="E502">
            <v>0</v>
          </cell>
          <cell r="F502">
            <v>0</v>
          </cell>
          <cell r="G502">
            <v>0</v>
          </cell>
          <cell r="H502">
            <v>0</v>
          </cell>
          <cell r="I502">
            <v>0</v>
          </cell>
        </row>
        <row r="503">
          <cell r="A503">
            <v>0</v>
          </cell>
          <cell r="B503">
            <v>0</v>
          </cell>
          <cell r="C503">
            <v>0</v>
          </cell>
          <cell r="D503">
            <v>0</v>
          </cell>
          <cell r="E503">
            <v>0</v>
          </cell>
          <cell r="F503">
            <v>0</v>
          </cell>
          <cell r="G503">
            <v>0</v>
          </cell>
          <cell r="H503">
            <v>0</v>
          </cell>
          <cell r="I503">
            <v>0</v>
          </cell>
        </row>
        <row r="504">
          <cell r="A504">
            <v>0</v>
          </cell>
          <cell r="B504">
            <v>0</v>
          </cell>
          <cell r="C504">
            <v>0</v>
          </cell>
          <cell r="D504">
            <v>0</v>
          </cell>
          <cell r="E504">
            <v>0</v>
          </cell>
          <cell r="F504">
            <v>0</v>
          </cell>
          <cell r="G504">
            <v>0</v>
          </cell>
          <cell r="H504">
            <v>0</v>
          </cell>
          <cell r="I504">
            <v>0</v>
          </cell>
        </row>
        <row r="505">
          <cell r="A505" t="str">
            <v>ITEM</v>
          </cell>
          <cell r="B505" t="str">
            <v>DESCRIPCION</v>
          </cell>
          <cell r="C505" t="str">
            <v>Cantid.</v>
          </cell>
          <cell r="D505" t="str">
            <v xml:space="preserve">LARGO </v>
          </cell>
          <cell r="E505" t="str">
            <v>ALTO</v>
          </cell>
          <cell r="F505" t="str">
            <v>ANCHO</v>
          </cell>
          <cell r="G505" t="str">
            <v>PARCIAL</v>
          </cell>
          <cell r="H505" t="str">
            <v>TOTAL</v>
          </cell>
          <cell r="I505" t="str">
            <v>UND</v>
          </cell>
        </row>
        <row r="506">
          <cell r="A506" t="str">
            <v>01.07.03.06</v>
          </cell>
          <cell r="B506" t="e">
            <v>#N/A</v>
          </cell>
          <cell r="C506">
            <v>0</v>
          </cell>
          <cell r="D506">
            <v>0</v>
          </cell>
          <cell r="E506">
            <v>0</v>
          </cell>
          <cell r="F506">
            <v>0</v>
          </cell>
          <cell r="G506">
            <v>0</v>
          </cell>
          <cell r="H506">
            <v>7</v>
          </cell>
          <cell r="I506" t="e">
            <v>#N/A</v>
          </cell>
        </row>
        <row r="507">
          <cell r="A507">
            <v>0</v>
          </cell>
          <cell r="B507">
            <v>0</v>
          </cell>
          <cell r="C507">
            <v>0</v>
          </cell>
          <cell r="D507">
            <v>0</v>
          </cell>
          <cell r="E507">
            <v>0</v>
          </cell>
          <cell r="F507">
            <v>0</v>
          </cell>
          <cell r="G507">
            <v>0</v>
          </cell>
          <cell r="H507">
            <v>0</v>
          </cell>
          <cell r="I507">
            <v>0</v>
          </cell>
        </row>
        <row r="508">
          <cell r="A508">
            <v>0</v>
          </cell>
          <cell r="B508" t="str">
            <v xml:space="preserve">PRIMER NIVEL </v>
          </cell>
          <cell r="C508">
            <v>0</v>
          </cell>
          <cell r="D508">
            <v>0</v>
          </cell>
          <cell r="E508">
            <v>0</v>
          </cell>
          <cell r="F508">
            <v>0</v>
          </cell>
          <cell r="G508">
            <v>0</v>
          </cell>
          <cell r="H508">
            <v>0</v>
          </cell>
          <cell r="I508">
            <v>0</v>
          </cell>
        </row>
        <row r="509">
          <cell r="A509">
            <v>0</v>
          </cell>
          <cell r="B509" t="str">
            <v>BLOQUE J / CADENA DE FRIO</v>
          </cell>
          <cell r="C509">
            <v>0</v>
          </cell>
          <cell r="D509">
            <v>0</v>
          </cell>
          <cell r="E509">
            <v>0</v>
          </cell>
          <cell r="F509">
            <v>0</v>
          </cell>
          <cell r="G509">
            <v>0</v>
          </cell>
          <cell r="H509">
            <v>0</v>
          </cell>
          <cell r="I509">
            <v>0</v>
          </cell>
        </row>
        <row r="510">
          <cell r="A510">
            <v>0</v>
          </cell>
          <cell r="B510" t="str">
            <v>PA-04</v>
          </cell>
          <cell r="C510">
            <v>1</v>
          </cell>
          <cell r="D510">
            <v>0</v>
          </cell>
          <cell r="E510">
            <v>0</v>
          </cell>
          <cell r="F510">
            <v>0</v>
          </cell>
          <cell r="G510">
            <v>1</v>
          </cell>
          <cell r="H510">
            <v>0</v>
          </cell>
          <cell r="I510">
            <v>0</v>
          </cell>
        </row>
        <row r="511">
          <cell r="A511">
            <v>0</v>
          </cell>
          <cell r="B511">
            <v>0</v>
          </cell>
          <cell r="C511">
            <v>0</v>
          </cell>
          <cell r="D511">
            <v>0</v>
          </cell>
          <cell r="E511">
            <v>0</v>
          </cell>
          <cell r="F511">
            <v>0</v>
          </cell>
          <cell r="G511">
            <v>0</v>
          </cell>
          <cell r="H511">
            <v>0</v>
          </cell>
          <cell r="I511">
            <v>0</v>
          </cell>
        </row>
        <row r="512">
          <cell r="A512">
            <v>0</v>
          </cell>
          <cell r="B512" t="str">
            <v>BLOQUE P / METAXÉNICAS</v>
          </cell>
          <cell r="C512">
            <v>0</v>
          </cell>
          <cell r="D512">
            <v>0</v>
          </cell>
          <cell r="E512">
            <v>0</v>
          </cell>
          <cell r="F512">
            <v>0</v>
          </cell>
          <cell r="G512">
            <v>0</v>
          </cell>
          <cell r="H512">
            <v>0</v>
          </cell>
          <cell r="I512">
            <v>0</v>
          </cell>
        </row>
        <row r="513">
          <cell r="A513">
            <v>0</v>
          </cell>
          <cell r="B513" t="str">
            <v>PA-04</v>
          </cell>
          <cell r="C513">
            <v>1</v>
          </cell>
          <cell r="D513">
            <v>0</v>
          </cell>
          <cell r="E513">
            <v>0</v>
          </cell>
          <cell r="F513">
            <v>0</v>
          </cell>
          <cell r="G513">
            <v>1</v>
          </cell>
          <cell r="H513">
            <v>0</v>
          </cell>
          <cell r="I513">
            <v>0</v>
          </cell>
        </row>
        <row r="514">
          <cell r="A514">
            <v>0</v>
          </cell>
          <cell r="B514">
            <v>0</v>
          </cell>
          <cell r="C514">
            <v>0</v>
          </cell>
          <cell r="D514">
            <v>0</v>
          </cell>
          <cell r="E514">
            <v>0</v>
          </cell>
          <cell r="F514">
            <v>0</v>
          </cell>
          <cell r="G514">
            <v>0</v>
          </cell>
          <cell r="H514">
            <v>0</v>
          </cell>
          <cell r="I514">
            <v>0</v>
          </cell>
        </row>
        <row r="515">
          <cell r="A515">
            <v>0</v>
          </cell>
          <cell r="B515" t="str">
            <v>BLOQUE E / ADMINISTRACION</v>
          </cell>
          <cell r="C515">
            <v>0</v>
          </cell>
          <cell r="D515">
            <v>0</v>
          </cell>
          <cell r="E515">
            <v>0</v>
          </cell>
          <cell r="F515">
            <v>0</v>
          </cell>
          <cell r="G515">
            <v>0</v>
          </cell>
          <cell r="H515">
            <v>0</v>
          </cell>
          <cell r="I515">
            <v>0</v>
          </cell>
        </row>
        <row r="516">
          <cell r="A516">
            <v>0</v>
          </cell>
          <cell r="B516" t="str">
            <v>PA-04</v>
          </cell>
          <cell r="C516">
            <v>1</v>
          </cell>
          <cell r="D516">
            <v>0</v>
          </cell>
          <cell r="E516">
            <v>0</v>
          </cell>
          <cell r="F516">
            <v>0</v>
          </cell>
          <cell r="G516">
            <v>1</v>
          </cell>
          <cell r="H516">
            <v>0</v>
          </cell>
          <cell r="I516">
            <v>0</v>
          </cell>
        </row>
        <row r="517">
          <cell r="A517">
            <v>0</v>
          </cell>
          <cell r="B517">
            <v>0</v>
          </cell>
          <cell r="C517">
            <v>0</v>
          </cell>
          <cell r="D517">
            <v>0</v>
          </cell>
          <cell r="E517">
            <v>0</v>
          </cell>
          <cell r="F517">
            <v>0</v>
          </cell>
          <cell r="G517">
            <v>0</v>
          </cell>
          <cell r="H517">
            <v>0</v>
          </cell>
          <cell r="I517">
            <v>0</v>
          </cell>
        </row>
        <row r="518">
          <cell r="A518">
            <v>0</v>
          </cell>
          <cell r="B518" t="str">
            <v>BLOQUE G / TBC</v>
          </cell>
          <cell r="C518">
            <v>0</v>
          </cell>
          <cell r="D518">
            <v>0</v>
          </cell>
          <cell r="E518">
            <v>0</v>
          </cell>
          <cell r="F518">
            <v>0</v>
          </cell>
          <cell r="G518">
            <v>0</v>
          </cell>
          <cell r="H518">
            <v>0</v>
          </cell>
          <cell r="I518">
            <v>0</v>
          </cell>
        </row>
        <row r="519">
          <cell r="A519">
            <v>0</v>
          </cell>
          <cell r="B519" t="str">
            <v>PA-04</v>
          </cell>
          <cell r="C519">
            <v>2</v>
          </cell>
          <cell r="D519">
            <v>0</v>
          </cell>
          <cell r="E519">
            <v>0</v>
          </cell>
          <cell r="F519">
            <v>0</v>
          </cell>
          <cell r="G519">
            <v>2</v>
          </cell>
          <cell r="H519">
            <v>0</v>
          </cell>
          <cell r="I519">
            <v>0</v>
          </cell>
        </row>
        <row r="520">
          <cell r="A520">
            <v>0</v>
          </cell>
          <cell r="B520">
            <v>0</v>
          </cell>
          <cell r="C520">
            <v>0</v>
          </cell>
          <cell r="D520">
            <v>0</v>
          </cell>
          <cell r="E520">
            <v>0</v>
          </cell>
          <cell r="F520">
            <v>0</v>
          </cell>
          <cell r="G520">
            <v>0</v>
          </cell>
          <cell r="H520">
            <v>0</v>
          </cell>
          <cell r="I520">
            <v>0</v>
          </cell>
        </row>
        <row r="521">
          <cell r="A521">
            <v>0</v>
          </cell>
          <cell r="B521" t="str">
            <v>BLOQUE C / CENTRO QUIRURGICO</v>
          </cell>
          <cell r="C521">
            <v>0</v>
          </cell>
          <cell r="D521">
            <v>0</v>
          </cell>
          <cell r="E521">
            <v>0</v>
          </cell>
          <cell r="F521">
            <v>0</v>
          </cell>
          <cell r="G521">
            <v>0</v>
          </cell>
          <cell r="H521">
            <v>0</v>
          </cell>
          <cell r="I521">
            <v>0</v>
          </cell>
        </row>
        <row r="522">
          <cell r="A522">
            <v>0</v>
          </cell>
          <cell r="B522" t="str">
            <v>PA-04</v>
          </cell>
          <cell r="C522">
            <v>2</v>
          </cell>
          <cell r="D522">
            <v>0</v>
          </cell>
          <cell r="E522">
            <v>0</v>
          </cell>
          <cell r="F522">
            <v>0</v>
          </cell>
          <cell r="G522">
            <v>2</v>
          </cell>
          <cell r="H522">
            <v>0</v>
          </cell>
          <cell r="I522">
            <v>0</v>
          </cell>
        </row>
        <row r="523">
          <cell r="A523">
            <v>0</v>
          </cell>
          <cell r="B523">
            <v>0</v>
          </cell>
          <cell r="C523">
            <v>0</v>
          </cell>
          <cell r="D523">
            <v>0</v>
          </cell>
          <cell r="E523">
            <v>0</v>
          </cell>
          <cell r="F523">
            <v>0</v>
          </cell>
          <cell r="G523">
            <v>0</v>
          </cell>
          <cell r="H523">
            <v>0</v>
          </cell>
          <cell r="I523">
            <v>0</v>
          </cell>
        </row>
        <row r="524">
          <cell r="A524">
            <v>0</v>
          </cell>
          <cell r="B524">
            <v>0</v>
          </cell>
          <cell r="C524">
            <v>0</v>
          </cell>
          <cell r="D524">
            <v>0</v>
          </cell>
          <cell r="E524">
            <v>0</v>
          </cell>
          <cell r="F524">
            <v>0</v>
          </cell>
          <cell r="G524">
            <v>0</v>
          </cell>
          <cell r="H524">
            <v>0</v>
          </cell>
          <cell r="I524">
            <v>0</v>
          </cell>
        </row>
        <row r="525">
          <cell r="A525">
            <v>0</v>
          </cell>
          <cell r="B525">
            <v>0</v>
          </cell>
          <cell r="C525">
            <v>0</v>
          </cell>
          <cell r="D525">
            <v>0</v>
          </cell>
          <cell r="E525">
            <v>0</v>
          </cell>
          <cell r="F525">
            <v>0</v>
          </cell>
          <cell r="G525">
            <v>0</v>
          </cell>
          <cell r="H525">
            <v>0</v>
          </cell>
          <cell r="I525">
            <v>0</v>
          </cell>
        </row>
        <row r="526">
          <cell r="A526" t="str">
            <v>ITEM</v>
          </cell>
          <cell r="B526" t="str">
            <v>DESCRIPCION</v>
          </cell>
          <cell r="C526" t="str">
            <v>Cantid.</v>
          </cell>
          <cell r="D526" t="str">
            <v xml:space="preserve">LARGO </v>
          </cell>
          <cell r="E526" t="str">
            <v>ALTO</v>
          </cell>
          <cell r="F526" t="str">
            <v>ANCHO</v>
          </cell>
          <cell r="G526" t="str">
            <v>PARCIAL</v>
          </cell>
          <cell r="H526" t="str">
            <v>TOTAL</v>
          </cell>
          <cell r="I526" t="str">
            <v>UND</v>
          </cell>
        </row>
        <row r="527">
          <cell r="A527" t="str">
            <v>01.07.03.07</v>
          </cell>
          <cell r="B527" t="e">
            <v>#N/A</v>
          </cell>
          <cell r="C527">
            <v>0</v>
          </cell>
          <cell r="D527">
            <v>0</v>
          </cell>
          <cell r="E527">
            <v>0</v>
          </cell>
          <cell r="F527">
            <v>0</v>
          </cell>
          <cell r="G527">
            <v>0</v>
          </cell>
          <cell r="H527">
            <v>4</v>
          </cell>
          <cell r="I527" t="e">
            <v>#N/A</v>
          </cell>
        </row>
        <row r="528">
          <cell r="A528">
            <v>0</v>
          </cell>
          <cell r="B528">
            <v>0</v>
          </cell>
          <cell r="C528">
            <v>0</v>
          </cell>
          <cell r="D528">
            <v>0</v>
          </cell>
          <cell r="E528">
            <v>0</v>
          </cell>
          <cell r="F528">
            <v>0</v>
          </cell>
          <cell r="G528">
            <v>0</v>
          </cell>
          <cell r="H528">
            <v>0</v>
          </cell>
          <cell r="I528">
            <v>0</v>
          </cell>
        </row>
        <row r="529">
          <cell r="A529">
            <v>0</v>
          </cell>
          <cell r="B529" t="str">
            <v xml:space="preserve">PRIMER NIVEL </v>
          </cell>
          <cell r="C529">
            <v>0</v>
          </cell>
          <cell r="D529">
            <v>0</v>
          </cell>
          <cell r="E529">
            <v>0</v>
          </cell>
          <cell r="F529">
            <v>0</v>
          </cell>
          <cell r="G529">
            <v>0</v>
          </cell>
          <cell r="H529">
            <v>0</v>
          </cell>
          <cell r="I529">
            <v>0</v>
          </cell>
        </row>
        <row r="530">
          <cell r="A530">
            <v>0</v>
          </cell>
          <cell r="B530" t="str">
            <v>BLOQUE D / HOSPITALIZACION</v>
          </cell>
          <cell r="C530">
            <v>0</v>
          </cell>
          <cell r="D530">
            <v>0</v>
          </cell>
          <cell r="E530">
            <v>0</v>
          </cell>
          <cell r="F530">
            <v>0</v>
          </cell>
          <cell r="G530">
            <v>0</v>
          </cell>
          <cell r="H530">
            <v>0</v>
          </cell>
          <cell r="I530">
            <v>0</v>
          </cell>
        </row>
        <row r="531">
          <cell r="A531">
            <v>0</v>
          </cell>
          <cell r="B531" t="str">
            <v>PA-04a</v>
          </cell>
          <cell r="C531">
            <v>1</v>
          </cell>
          <cell r="D531">
            <v>0</v>
          </cell>
          <cell r="E531">
            <v>0</v>
          </cell>
          <cell r="F531">
            <v>0</v>
          </cell>
          <cell r="G531">
            <v>1</v>
          </cell>
          <cell r="H531">
            <v>0</v>
          </cell>
          <cell r="I531">
            <v>0</v>
          </cell>
        </row>
        <row r="532">
          <cell r="A532">
            <v>0</v>
          </cell>
          <cell r="B532">
            <v>0</v>
          </cell>
          <cell r="C532">
            <v>0</v>
          </cell>
          <cell r="D532">
            <v>0</v>
          </cell>
          <cell r="E532">
            <v>0</v>
          </cell>
          <cell r="F532">
            <v>0</v>
          </cell>
          <cell r="G532">
            <v>0</v>
          </cell>
          <cell r="H532">
            <v>0</v>
          </cell>
          <cell r="I532">
            <v>0</v>
          </cell>
        </row>
        <row r="533">
          <cell r="A533">
            <v>0</v>
          </cell>
          <cell r="B533" t="str">
            <v>BLOQUE H / LAVANDERIA</v>
          </cell>
          <cell r="C533">
            <v>0</v>
          </cell>
          <cell r="D533">
            <v>0</v>
          </cell>
          <cell r="E533">
            <v>0</v>
          </cell>
          <cell r="F533">
            <v>0</v>
          </cell>
          <cell r="G533">
            <v>0</v>
          </cell>
          <cell r="H533">
            <v>0</v>
          </cell>
          <cell r="I533">
            <v>0</v>
          </cell>
        </row>
        <row r="534">
          <cell r="A534">
            <v>0</v>
          </cell>
          <cell r="B534" t="str">
            <v>PA-04a</v>
          </cell>
          <cell r="C534">
            <v>3</v>
          </cell>
          <cell r="D534">
            <v>0</v>
          </cell>
          <cell r="E534">
            <v>0</v>
          </cell>
          <cell r="F534">
            <v>0</v>
          </cell>
          <cell r="G534">
            <v>3</v>
          </cell>
          <cell r="H534">
            <v>0</v>
          </cell>
          <cell r="I534">
            <v>0</v>
          </cell>
        </row>
        <row r="535">
          <cell r="A535">
            <v>0</v>
          </cell>
          <cell r="B535">
            <v>0</v>
          </cell>
          <cell r="C535">
            <v>0</v>
          </cell>
          <cell r="D535">
            <v>0</v>
          </cell>
          <cell r="E535">
            <v>0</v>
          </cell>
          <cell r="F535">
            <v>0</v>
          </cell>
          <cell r="G535">
            <v>0</v>
          </cell>
          <cell r="H535">
            <v>0</v>
          </cell>
          <cell r="I535">
            <v>0</v>
          </cell>
        </row>
        <row r="536">
          <cell r="A536">
            <v>0</v>
          </cell>
          <cell r="B536">
            <v>0</v>
          </cell>
          <cell r="C536">
            <v>0</v>
          </cell>
          <cell r="D536">
            <v>0</v>
          </cell>
          <cell r="E536">
            <v>0</v>
          </cell>
          <cell r="F536">
            <v>0</v>
          </cell>
          <cell r="G536">
            <v>0</v>
          </cell>
          <cell r="H536">
            <v>0</v>
          </cell>
          <cell r="I536">
            <v>0</v>
          </cell>
        </row>
        <row r="537">
          <cell r="A537">
            <v>0</v>
          </cell>
          <cell r="B537">
            <v>0</v>
          </cell>
          <cell r="C537">
            <v>0</v>
          </cell>
          <cell r="D537">
            <v>0</v>
          </cell>
          <cell r="E537">
            <v>0</v>
          </cell>
          <cell r="F537">
            <v>0</v>
          </cell>
          <cell r="G537">
            <v>0</v>
          </cell>
          <cell r="H537">
            <v>0</v>
          </cell>
          <cell r="I537">
            <v>0</v>
          </cell>
        </row>
        <row r="538">
          <cell r="A538" t="str">
            <v>ITEM</v>
          </cell>
          <cell r="B538" t="str">
            <v>DESCRIPCION</v>
          </cell>
          <cell r="C538" t="str">
            <v>Cantid.</v>
          </cell>
          <cell r="D538" t="str">
            <v xml:space="preserve">LARGO </v>
          </cell>
          <cell r="E538" t="str">
            <v>ALTO</v>
          </cell>
          <cell r="F538" t="str">
            <v>ANCHO</v>
          </cell>
          <cell r="G538" t="str">
            <v>PARCIAL</v>
          </cell>
          <cell r="H538" t="str">
            <v>TOTAL</v>
          </cell>
          <cell r="I538" t="str">
            <v>UND</v>
          </cell>
        </row>
        <row r="539">
          <cell r="A539" t="str">
            <v>01.07.03.08</v>
          </cell>
          <cell r="B539" t="e">
            <v>#N/A</v>
          </cell>
          <cell r="C539">
            <v>0</v>
          </cell>
          <cell r="D539">
            <v>0</v>
          </cell>
          <cell r="E539">
            <v>0</v>
          </cell>
          <cell r="F539">
            <v>0</v>
          </cell>
          <cell r="G539">
            <v>0</v>
          </cell>
          <cell r="H539">
            <v>1</v>
          </cell>
          <cell r="I539" t="e">
            <v>#N/A</v>
          </cell>
        </row>
        <row r="540">
          <cell r="A540">
            <v>0</v>
          </cell>
          <cell r="B540">
            <v>0</v>
          </cell>
          <cell r="C540">
            <v>0</v>
          </cell>
          <cell r="D540">
            <v>0</v>
          </cell>
          <cell r="E540">
            <v>0</v>
          </cell>
          <cell r="F540">
            <v>0</v>
          </cell>
          <cell r="G540">
            <v>0</v>
          </cell>
          <cell r="H540">
            <v>0</v>
          </cell>
          <cell r="I540">
            <v>0</v>
          </cell>
        </row>
        <row r="541">
          <cell r="A541">
            <v>0</v>
          </cell>
          <cell r="B541" t="str">
            <v xml:space="preserve">PRIMER NIVEL </v>
          </cell>
          <cell r="C541">
            <v>0</v>
          </cell>
          <cell r="D541">
            <v>0</v>
          </cell>
          <cell r="E541">
            <v>0</v>
          </cell>
          <cell r="F541">
            <v>0</v>
          </cell>
          <cell r="G541">
            <v>0</v>
          </cell>
          <cell r="H541">
            <v>0</v>
          </cell>
          <cell r="I541">
            <v>0</v>
          </cell>
        </row>
        <row r="542">
          <cell r="A542">
            <v>0</v>
          </cell>
          <cell r="B542">
            <v>0</v>
          </cell>
          <cell r="C542">
            <v>0</v>
          </cell>
          <cell r="D542">
            <v>0</v>
          </cell>
          <cell r="E542">
            <v>0</v>
          </cell>
          <cell r="F542">
            <v>0</v>
          </cell>
          <cell r="G542">
            <v>0</v>
          </cell>
          <cell r="H542">
            <v>0</v>
          </cell>
          <cell r="I542">
            <v>0</v>
          </cell>
        </row>
        <row r="543">
          <cell r="A543">
            <v>0</v>
          </cell>
          <cell r="B543" t="str">
            <v>BLOQUE H / LAVANDERIA</v>
          </cell>
          <cell r="C543">
            <v>0</v>
          </cell>
          <cell r="D543">
            <v>0</v>
          </cell>
          <cell r="E543">
            <v>0</v>
          </cell>
          <cell r="F543">
            <v>0</v>
          </cell>
          <cell r="G543">
            <v>0</v>
          </cell>
          <cell r="H543">
            <v>0</v>
          </cell>
          <cell r="I543">
            <v>0</v>
          </cell>
        </row>
        <row r="544">
          <cell r="A544">
            <v>0</v>
          </cell>
          <cell r="B544" t="str">
            <v>PA-05</v>
          </cell>
          <cell r="C544">
            <v>1</v>
          </cell>
          <cell r="D544">
            <v>0</v>
          </cell>
          <cell r="E544">
            <v>0</v>
          </cell>
          <cell r="F544">
            <v>0</v>
          </cell>
          <cell r="G544">
            <v>1</v>
          </cell>
          <cell r="H544">
            <v>0</v>
          </cell>
          <cell r="I544">
            <v>0</v>
          </cell>
        </row>
        <row r="545">
          <cell r="A545">
            <v>0</v>
          </cell>
          <cell r="B545">
            <v>0</v>
          </cell>
          <cell r="C545">
            <v>0</v>
          </cell>
          <cell r="D545">
            <v>0</v>
          </cell>
          <cell r="E545">
            <v>0</v>
          </cell>
          <cell r="F545">
            <v>0</v>
          </cell>
          <cell r="G545">
            <v>0</v>
          </cell>
          <cell r="H545">
            <v>0</v>
          </cell>
          <cell r="I545">
            <v>0</v>
          </cell>
        </row>
        <row r="546">
          <cell r="A546">
            <v>0</v>
          </cell>
          <cell r="B546">
            <v>0</v>
          </cell>
          <cell r="C546">
            <v>0</v>
          </cell>
          <cell r="D546">
            <v>0</v>
          </cell>
          <cell r="E546">
            <v>0</v>
          </cell>
          <cell r="F546">
            <v>0</v>
          </cell>
          <cell r="G546">
            <v>0</v>
          </cell>
          <cell r="H546">
            <v>0</v>
          </cell>
          <cell r="I546">
            <v>0</v>
          </cell>
        </row>
        <row r="547">
          <cell r="A547">
            <v>0</v>
          </cell>
          <cell r="B547">
            <v>0</v>
          </cell>
          <cell r="C547">
            <v>0</v>
          </cell>
          <cell r="D547">
            <v>0</v>
          </cell>
          <cell r="E547">
            <v>0</v>
          </cell>
          <cell r="F547">
            <v>0</v>
          </cell>
          <cell r="G547">
            <v>0</v>
          </cell>
          <cell r="H547">
            <v>0</v>
          </cell>
          <cell r="I547">
            <v>0</v>
          </cell>
        </row>
        <row r="548">
          <cell r="A548" t="str">
            <v>ITEM</v>
          </cell>
          <cell r="B548" t="str">
            <v>DESCRIPCION</v>
          </cell>
          <cell r="C548" t="str">
            <v>Cantid.</v>
          </cell>
          <cell r="D548" t="str">
            <v xml:space="preserve">LARGO </v>
          </cell>
          <cell r="E548" t="str">
            <v>ALTO</v>
          </cell>
          <cell r="F548" t="str">
            <v>ANCHO</v>
          </cell>
          <cell r="G548" t="str">
            <v>PARCIAL</v>
          </cell>
          <cell r="H548" t="str">
            <v>TOTAL</v>
          </cell>
          <cell r="I548" t="str">
            <v>UND</v>
          </cell>
        </row>
        <row r="549">
          <cell r="A549" t="str">
            <v>01.07.03.09</v>
          </cell>
          <cell r="B549" t="e">
            <v>#N/A</v>
          </cell>
          <cell r="C549">
            <v>0</v>
          </cell>
          <cell r="D549">
            <v>0</v>
          </cell>
          <cell r="E549">
            <v>0</v>
          </cell>
          <cell r="F549">
            <v>0</v>
          </cell>
          <cell r="G549">
            <v>0</v>
          </cell>
          <cell r="H549">
            <v>2</v>
          </cell>
          <cell r="I549" t="e">
            <v>#N/A</v>
          </cell>
        </row>
        <row r="550">
          <cell r="A550">
            <v>0</v>
          </cell>
          <cell r="B550">
            <v>0</v>
          </cell>
          <cell r="C550">
            <v>0</v>
          </cell>
          <cell r="D550">
            <v>0</v>
          </cell>
          <cell r="E550">
            <v>0</v>
          </cell>
          <cell r="F550">
            <v>0</v>
          </cell>
          <cell r="G550">
            <v>0</v>
          </cell>
          <cell r="H550">
            <v>0</v>
          </cell>
          <cell r="I550">
            <v>0</v>
          </cell>
        </row>
        <row r="551">
          <cell r="A551">
            <v>0</v>
          </cell>
          <cell r="B551" t="str">
            <v xml:space="preserve">PRIMER NIVEL </v>
          </cell>
          <cell r="C551">
            <v>0</v>
          </cell>
          <cell r="D551">
            <v>0</v>
          </cell>
          <cell r="E551">
            <v>0</v>
          </cell>
          <cell r="F551">
            <v>0</v>
          </cell>
          <cell r="G551">
            <v>0</v>
          </cell>
          <cell r="H551">
            <v>0</v>
          </cell>
          <cell r="I551">
            <v>0</v>
          </cell>
        </row>
        <row r="552">
          <cell r="A552">
            <v>0</v>
          </cell>
          <cell r="B552" t="str">
            <v>BLOQUE H / LAVANDERIA</v>
          </cell>
          <cell r="C552">
            <v>0</v>
          </cell>
          <cell r="D552">
            <v>0</v>
          </cell>
          <cell r="E552">
            <v>0</v>
          </cell>
          <cell r="F552">
            <v>0</v>
          </cell>
          <cell r="G552">
            <v>0</v>
          </cell>
          <cell r="H552">
            <v>0</v>
          </cell>
          <cell r="I552">
            <v>0</v>
          </cell>
        </row>
        <row r="553">
          <cell r="A553">
            <v>0</v>
          </cell>
          <cell r="B553" t="str">
            <v>PA-05a</v>
          </cell>
          <cell r="C553">
            <v>1</v>
          </cell>
          <cell r="D553">
            <v>0</v>
          </cell>
          <cell r="E553">
            <v>0</v>
          </cell>
          <cell r="F553">
            <v>0</v>
          </cell>
          <cell r="G553">
            <v>1</v>
          </cell>
          <cell r="H553">
            <v>0</v>
          </cell>
          <cell r="I553">
            <v>0</v>
          </cell>
        </row>
        <row r="554">
          <cell r="A554">
            <v>0</v>
          </cell>
          <cell r="B554">
            <v>0</v>
          </cell>
          <cell r="C554">
            <v>0</v>
          </cell>
          <cell r="D554">
            <v>0</v>
          </cell>
          <cell r="E554">
            <v>0</v>
          </cell>
          <cell r="F554">
            <v>0</v>
          </cell>
          <cell r="G554">
            <v>0</v>
          </cell>
          <cell r="H554">
            <v>0</v>
          </cell>
          <cell r="I554">
            <v>0</v>
          </cell>
        </row>
        <row r="555">
          <cell r="A555">
            <v>0</v>
          </cell>
          <cell r="B555" t="str">
            <v>BLOQUE B / EMERGENCIA</v>
          </cell>
          <cell r="C555">
            <v>0</v>
          </cell>
          <cell r="D555">
            <v>0</v>
          </cell>
          <cell r="E555">
            <v>0</v>
          </cell>
          <cell r="F555">
            <v>0</v>
          </cell>
          <cell r="G555">
            <v>0</v>
          </cell>
          <cell r="H555">
            <v>0</v>
          </cell>
          <cell r="I555">
            <v>0</v>
          </cell>
        </row>
        <row r="556">
          <cell r="A556">
            <v>0</v>
          </cell>
          <cell r="B556" t="str">
            <v>PA-05a</v>
          </cell>
          <cell r="C556">
            <v>1</v>
          </cell>
          <cell r="D556">
            <v>0</v>
          </cell>
          <cell r="E556">
            <v>0</v>
          </cell>
          <cell r="F556">
            <v>0</v>
          </cell>
          <cell r="G556">
            <v>1</v>
          </cell>
          <cell r="H556">
            <v>0</v>
          </cell>
          <cell r="I556">
            <v>0</v>
          </cell>
        </row>
        <row r="557">
          <cell r="A557">
            <v>0</v>
          </cell>
          <cell r="B557">
            <v>0</v>
          </cell>
          <cell r="C557">
            <v>0</v>
          </cell>
          <cell r="D557">
            <v>0</v>
          </cell>
          <cell r="E557">
            <v>0</v>
          </cell>
          <cell r="F557">
            <v>0</v>
          </cell>
          <cell r="G557">
            <v>0</v>
          </cell>
          <cell r="H557">
            <v>0</v>
          </cell>
          <cell r="I557">
            <v>0</v>
          </cell>
        </row>
        <row r="558">
          <cell r="A558">
            <v>0</v>
          </cell>
          <cell r="B558">
            <v>0</v>
          </cell>
          <cell r="C558">
            <v>0</v>
          </cell>
          <cell r="D558">
            <v>0</v>
          </cell>
          <cell r="E558">
            <v>0</v>
          </cell>
          <cell r="F558">
            <v>0</v>
          </cell>
          <cell r="G558">
            <v>0</v>
          </cell>
          <cell r="H558">
            <v>0</v>
          </cell>
          <cell r="I558">
            <v>0</v>
          </cell>
        </row>
        <row r="559">
          <cell r="A559">
            <v>0</v>
          </cell>
          <cell r="B559">
            <v>0</v>
          </cell>
          <cell r="C559">
            <v>0</v>
          </cell>
          <cell r="D559">
            <v>0</v>
          </cell>
          <cell r="E559">
            <v>0</v>
          </cell>
          <cell r="F559">
            <v>0</v>
          </cell>
          <cell r="G559">
            <v>0</v>
          </cell>
          <cell r="H559">
            <v>0</v>
          </cell>
          <cell r="I559">
            <v>0</v>
          </cell>
        </row>
        <row r="560">
          <cell r="A560" t="str">
            <v>ITEM</v>
          </cell>
          <cell r="B560" t="str">
            <v>DESCRIPCION</v>
          </cell>
          <cell r="C560" t="str">
            <v>Cantid.</v>
          </cell>
          <cell r="D560" t="str">
            <v xml:space="preserve">LARGO </v>
          </cell>
          <cell r="E560" t="str">
            <v>ALTO</v>
          </cell>
          <cell r="F560" t="str">
            <v>ANCHO</v>
          </cell>
          <cell r="G560" t="str">
            <v>PARCIAL</v>
          </cell>
          <cell r="H560" t="str">
            <v>TOTAL</v>
          </cell>
          <cell r="I560" t="str">
            <v>UND</v>
          </cell>
        </row>
        <row r="561">
          <cell r="A561" t="str">
            <v>01.07.03.10</v>
          </cell>
          <cell r="B561" t="e">
            <v>#N/A</v>
          </cell>
          <cell r="C561">
            <v>0</v>
          </cell>
          <cell r="D561">
            <v>0</v>
          </cell>
          <cell r="E561">
            <v>0</v>
          </cell>
          <cell r="F561">
            <v>0</v>
          </cell>
          <cell r="G561">
            <v>0</v>
          </cell>
          <cell r="H561">
            <v>2</v>
          </cell>
          <cell r="I561" t="e">
            <v>#N/A</v>
          </cell>
        </row>
        <row r="562">
          <cell r="A562">
            <v>0</v>
          </cell>
          <cell r="B562">
            <v>0</v>
          </cell>
          <cell r="C562">
            <v>0</v>
          </cell>
          <cell r="D562">
            <v>0</v>
          </cell>
          <cell r="E562">
            <v>0</v>
          </cell>
          <cell r="F562">
            <v>0</v>
          </cell>
          <cell r="G562">
            <v>0</v>
          </cell>
          <cell r="H562">
            <v>0</v>
          </cell>
          <cell r="I562">
            <v>0</v>
          </cell>
        </row>
        <row r="563">
          <cell r="A563">
            <v>0</v>
          </cell>
          <cell r="B563" t="str">
            <v xml:space="preserve">PRIMER NIVEL </v>
          </cell>
          <cell r="C563">
            <v>0</v>
          </cell>
          <cell r="D563">
            <v>0</v>
          </cell>
          <cell r="E563">
            <v>0</v>
          </cell>
          <cell r="F563">
            <v>0</v>
          </cell>
          <cell r="G563">
            <v>0</v>
          </cell>
          <cell r="H563">
            <v>0</v>
          </cell>
          <cell r="I563">
            <v>0</v>
          </cell>
        </row>
        <row r="564">
          <cell r="A564">
            <v>0</v>
          </cell>
          <cell r="B564" t="str">
            <v>BLOQUE B' / REHABILITACION-DIAGNOSTICO DE IMÁGENES</v>
          </cell>
          <cell r="C564">
            <v>0</v>
          </cell>
          <cell r="D564">
            <v>0</v>
          </cell>
          <cell r="E564">
            <v>0</v>
          </cell>
          <cell r="F564">
            <v>0</v>
          </cell>
          <cell r="G564">
            <v>0</v>
          </cell>
          <cell r="H564">
            <v>0</v>
          </cell>
          <cell r="I564">
            <v>0</v>
          </cell>
        </row>
        <row r="565">
          <cell r="A565">
            <v>0</v>
          </cell>
          <cell r="B565" t="str">
            <v>PRR-1</v>
          </cell>
          <cell r="C565">
            <v>2</v>
          </cell>
          <cell r="D565">
            <v>0</v>
          </cell>
          <cell r="E565">
            <v>0</v>
          </cell>
          <cell r="F565">
            <v>0</v>
          </cell>
          <cell r="G565">
            <v>2</v>
          </cell>
          <cell r="H565">
            <v>0</v>
          </cell>
          <cell r="I565">
            <v>0</v>
          </cell>
        </row>
        <row r="566">
          <cell r="A566">
            <v>0</v>
          </cell>
          <cell r="B566">
            <v>0</v>
          </cell>
          <cell r="C566">
            <v>0</v>
          </cell>
          <cell r="D566">
            <v>0</v>
          </cell>
          <cell r="E566">
            <v>0</v>
          </cell>
          <cell r="F566">
            <v>0</v>
          </cell>
          <cell r="G566">
            <v>0</v>
          </cell>
          <cell r="H566">
            <v>0</v>
          </cell>
          <cell r="I566">
            <v>0</v>
          </cell>
        </row>
        <row r="567">
          <cell r="A567">
            <v>0</v>
          </cell>
          <cell r="B567">
            <v>0</v>
          </cell>
          <cell r="C567">
            <v>0</v>
          </cell>
          <cell r="D567">
            <v>0</v>
          </cell>
          <cell r="E567">
            <v>0</v>
          </cell>
          <cell r="F567">
            <v>0</v>
          </cell>
          <cell r="G567">
            <v>0</v>
          </cell>
          <cell r="H567">
            <v>0</v>
          </cell>
          <cell r="I567">
            <v>0</v>
          </cell>
        </row>
        <row r="568">
          <cell r="A568">
            <v>0</v>
          </cell>
          <cell r="B568">
            <v>0</v>
          </cell>
          <cell r="C568">
            <v>0</v>
          </cell>
          <cell r="D568">
            <v>0</v>
          </cell>
          <cell r="E568">
            <v>0</v>
          </cell>
          <cell r="F568">
            <v>0</v>
          </cell>
          <cell r="G568">
            <v>0</v>
          </cell>
          <cell r="H568">
            <v>0</v>
          </cell>
          <cell r="I568">
            <v>0</v>
          </cell>
        </row>
        <row r="569">
          <cell r="A569" t="str">
            <v>ITEM</v>
          </cell>
          <cell r="B569" t="str">
            <v>DESCRIPCION</v>
          </cell>
          <cell r="C569" t="str">
            <v>Cantid.</v>
          </cell>
          <cell r="D569" t="str">
            <v xml:space="preserve">LARGO </v>
          </cell>
          <cell r="E569" t="str">
            <v>ALTO</v>
          </cell>
          <cell r="F569" t="str">
            <v>ANCHO</v>
          </cell>
          <cell r="G569" t="str">
            <v>PARCIAL</v>
          </cell>
          <cell r="H569" t="str">
            <v>TOTAL</v>
          </cell>
          <cell r="I569" t="str">
            <v>UND</v>
          </cell>
        </row>
        <row r="570">
          <cell r="A570" t="str">
            <v>01.07.03.11</v>
          </cell>
          <cell r="B570" t="e">
            <v>#N/A</v>
          </cell>
          <cell r="C570">
            <v>0</v>
          </cell>
          <cell r="D570">
            <v>0</v>
          </cell>
          <cell r="E570">
            <v>0</v>
          </cell>
          <cell r="F570">
            <v>0</v>
          </cell>
          <cell r="G570">
            <v>0</v>
          </cell>
          <cell r="H570">
            <v>1</v>
          </cell>
          <cell r="I570" t="e">
            <v>#N/A</v>
          </cell>
        </row>
        <row r="571">
          <cell r="A571">
            <v>0</v>
          </cell>
          <cell r="B571">
            <v>0</v>
          </cell>
          <cell r="C571">
            <v>0</v>
          </cell>
          <cell r="D571">
            <v>0</v>
          </cell>
          <cell r="E571">
            <v>0</v>
          </cell>
          <cell r="F571">
            <v>0</v>
          </cell>
          <cell r="G571">
            <v>0</v>
          </cell>
          <cell r="H571">
            <v>0</v>
          </cell>
          <cell r="I571">
            <v>0</v>
          </cell>
        </row>
        <row r="572">
          <cell r="A572">
            <v>0</v>
          </cell>
          <cell r="B572" t="str">
            <v xml:space="preserve">PRIMER NIVEL </v>
          </cell>
          <cell r="C572">
            <v>0</v>
          </cell>
          <cell r="D572">
            <v>0</v>
          </cell>
          <cell r="E572">
            <v>0</v>
          </cell>
          <cell r="F572">
            <v>0</v>
          </cell>
          <cell r="G572">
            <v>0</v>
          </cell>
          <cell r="H572">
            <v>0</v>
          </cell>
          <cell r="I572">
            <v>0</v>
          </cell>
        </row>
        <row r="573">
          <cell r="A573">
            <v>0</v>
          </cell>
          <cell r="B573" t="str">
            <v>BLOQUE B' / REHABILITACION-DIAGNOSTICO DE IMÁGENES</v>
          </cell>
          <cell r="C573">
            <v>0</v>
          </cell>
          <cell r="D573">
            <v>0</v>
          </cell>
          <cell r="E573">
            <v>0</v>
          </cell>
          <cell r="F573">
            <v>0</v>
          </cell>
          <cell r="G573">
            <v>0</v>
          </cell>
          <cell r="H573">
            <v>0</v>
          </cell>
          <cell r="I573">
            <v>0</v>
          </cell>
        </row>
        <row r="574">
          <cell r="A574">
            <v>0</v>
          </cell>
          <cell r="B574" t="str">
            <v>PRR-1a</v>
          </cell>
          <cell r="C574">
            <v>1</v>
          </cell>
          <cell r="D574">
            <v>0</v>
          </cell>
          <cell r="E574">
            <v>0</v>
          </cell>
          <cell r="F574">
            <v>0</v>
          </cell>
          <cell r="G574">
            <v>1</v>
          </cell>
          <cell r="H574">
            <v>0</v>
          </cell>
          <cell r="I574">
            <v>0</v>
          </cell>
        </row>
        <row r="575">
          <cell r="A575">
            <v>0</v>
          </cell>
          <cell r="B575">
            <v>0</v>
          </cell>
          <cell r="C575">
            <v>0</v>
          </cell>
          <cell r="D575">
            <v>0</v>
          </cell>
          <cell r="E575">
            <v>0</v>
          </cell>
          <cell r="F575">
            <v>0</v>
          </cell>
          <cell r="G575">
            <v>0</v>
          </cell>
          <cell r="H575">
            <v>0</v>
          </cell>
          <cell r="I575">
            <v>0</v>
          </cell>
        </row>
        <row r="576">
          <cell r="A576">
            <v>0</v>
          </cell>
          <cell r="B576">
            <v>0</v>
          </cell>
          <cell r="C576">
            <v>0</v>
          </cell>
          <cell r="D576">
            <v>0</v>
          </cell>
          <cell r="E576">
            <v>0</v>
          </cell>
          <cell r="F576">
            <v>0</v>
          </cell>
          <cell r="G576">
            <v>0</v>
          </cell>
          <cell r="H576">
            <v>0</v>
          </cell>
          <cell r="I576">
            <v>0</v>
          </cell>
        </row>
        <row r="577">
          <cell r="A577" t="str">
            <v>01.07.02</v>
          </cell>
          <cell r="B577" t="str">
            <v>MUEBLES DE MADERA</v>
          </cell>
          <cell r="C577">
            <v>0</v>
          </cell>
          <cell r="D577">
            <v>0</v>
          </cell>
          <cell r="E577">
            <v>0</v>
          </cell>
          <cell r="F577">
            <v>0</v>
          </cell>
          <cell r="G577">
            <v>0</v>
          </cell>
          <cell r="H577">
            <v>0</v>
          </cell>
          <cell r="I577">
            <v>0</v>
          </cell>
        </row>
        <row r="578">
          <cell r="A578">
            <v>0</v>
          </cell>
          <cell r="B578">
            <v>0</v>
          </cell>
          <cell r="C578">
            <v>0</v>
          </cell>
          <cell r="D578">
            <v>0</v>
          </cell>
          <cell r="E578">
            <v>0</v>
          </cell>
          <cell r="F578">
            <v>0</v>
          </cell>
          <cell r="G578">
            <v>0</v>
          </cell>
          <cell r="H578">
            <v>0</v>
          </cell>
          <cell r="I578">
            <v>0</v>
          </cell>
        </row>
        <row r="579">
          <cell r="A579" t="str">
            <v>ITEM</v>
          </cell>
          <cell r="B579" t="str">
            <v>DESCRIPCION</v>
          </cell>
          <cell r="C579" t="str">
            <v>Cantid.</v>
          </cell>
          <cell r="D579" t="str">
            <v xml:space="preserve">LARGO </v>
          </cell>
          <cell r="E579" t="str">
            <v>ALTO</v>
          </cell>
          <cell r="F579" t="str">
            <v>ANCHO</v>
          </cell>
          <cell r="G579" t="str">
            <v>PARCIAL</v>
          </cell>
          <cell r="H579" t="str">
            <v>TOTAL</v>
          </cell>
          <cell r="I579" t="str">
            <v>UND</v>
          </cell>
        </row>
        <row r="580">
          <cell r="A580" t="str">
            <v>01.07.02.01</v>
          </cell>
          <cell r="B580" t="str">
            <v>SUMINISTRO E INSTALACION DE MUEBLE TIPO MB1-01</v>
          </cell>
          <cell r="C580">
            <v>0</v>
          </cell>
          <cell r="D580">
            <v>0</v>
          </cell>
          <cell r="E580">
            <v>0</v>
          </cell>
          <cell r="F580">
            <v>0</v>
          </cell>
          <cell r="G580">
            <v>0</v>
          </cell>
          <cell r="H580">
            <v>6</v>
          </cell>
          <cell r="I580" t="str">
            <v>und</v>
          </cell>
        </row>
        <row r="581">
          <cell r="A581">
            <v>0</v>
          </cell>
          <cell r="B581">
            <v>0</v>
          </cell>
          <cell r="C581">
            <v>0</v>
          </cell>
          <cell r="D581">
            <v>0</v>
          </cell>
          <cell r="E581">
            <v>0</v>
          </cell>
          <cell r="F581">
            <v>0</v>
          </cell>
          <cell r="G581" t="str">
            <v xml:space="preserve"> </v>
          </cell>
          <cell r="H581">
            <v>0</v>
          </cell>
          <cell r="I581">
            <v>0</v>
          </cell>
        </row>
        <row r="582">
          <cell r="A582">
            <v>0</v>
          </cell>
          <cell r="B582" t="str">
            <v>PRIMER PISO</v>
          </cell>
          <cell r="C582">
            <v>0</v>
          </cell>
          <cell r="D582">
            <v>0</v>
          </cell>
          <cell r="E582">
            <v>0</v>
          </cell>
          <cell r="F582">
            <v>0</v>
          </cell>
          <cell r="G582">
            <v>0</v>
          </cell>
          <cell r="H582">
            <v>0</v>
          </cell>
          <cell r="I582">
            <v>0</v>
          </cell>
        </row>
        <row r="583">
          <cell r="A583">
            <v>0</v>
          </cell>
          <cell r="B583" t="str">
            <v>CE-123 Caja - Consulta Externa</v>
          </cell>
          <cell r="C583">
            <v>1</v>
          </cell>
          <cell r="D583">
            <v>0</v>
          </cell>
          <cell r="E583">
            <v>0</v>
          </cell>
          <cell r="F583">
            <v>0</v>
          </cell>
          <cell r="G583">
            <v>1</v>
          </cell>
          <cell r="H583">
            <v>0</v>
          </cell>
          <cell r="I583">
            <v>0</v>
          </cell>
        </row>
        <row r="584">
          <cell r="A584">
            <v>0</v>
          </cell>
          <cell r="B584" t="str">
            <v>E-104    Caja - Emergencia</v>
          </cell>
          <cell r="C584">
            <v>1</v>
          </cell>
          <cell r="D584">
            <v>0</v>
          </cell>
          <cell r="E584">
            <v>0</v>
          </cell>
          <cell r="F584">
            <v>0</v>
          </cell>
          <cell r="G584">
            <v>1</v>
          </cell>
          <cell r="H584">
            <v>0</v>
          </cell>
          <cell r="I584">
            <v>0</v>
          </cell>
        </row>
        <row r="585">
          <cell r="A585">
            <v>0</v>
          </cell>
          <cell r="B585" t="str">
            <v>FA-113 Dipsensación de Medicamentos en emergencia</v>
          </cell>
          <cell r="C585">
            <v>1</v>
          </cell>
          <cell r="D585">
            <v>0</v>
          </cell>
          <cell r="E585">
            <v>0</v>
          </cell>
          <cell r="F585">
            <v>0</v>
          </cell>
          <cell r="G585">
            <v>1</v>
          </cell>
          <cell r="H585">
            <v>0</v>
          </cell>
          <cell r="I585">
            <v>0</v>
          </cell>
        </row>
        <row r="586">
          <cell r="A586">
            <v>0</v>
          </cell>
          <cell r="B586" t="str">
            <v>PC-102 Recpeción de Muestras - Patologia Clinica</v>
          </cell>
          <cell r="C586">
            <v>1</v>
          </cell>
          <cell r="D586">
            <v>0</v>
          </cell>
          <cell r="E586">
            <v>0</v>
          </cell>
          <cell r="F586">
            <v>0</v>
          </cell>
          <cell r="G586">
            <v>1</v>
          </cell>
          <cell r="H586">
            <v>0</v>
          </cell>
          <cell r="I586">
            <v>0</v>
          </cell>
        </row>
        <row r="587">
          <cell r="A587">
            <v>0</v>
          </cell>
          <cell r="B587" t="str">
            <v>AP-102 Jefatura - Entrega de Resultados - Anatomia Patologica</v>
          </cell>
          <cell r="C587">
            <v>1</v>
          </cell>
          <cell r="D587">
            <v>0</v>
          </cell>
          <cell r="E587">
            <v>0</v>
          </cell>
          <cell r="F587">
            <v>0</v>
          </cell>
          <cell r="G587">
            <v>1</v>
          </cell>
          <cell r="H587">
            <v>0</v>
          </cell>
          <cell r="I587">
            <v>0</v>
          </cell>
        </row>
        <row r="588">
          <cell r="A588">
            <v>0</v>
          </cell>
          <cell r="B588" t="str">
            <v>REH-119 Control - Rehabilitación</v>
          </cell>
          <cell r="C588">
            <v>1</v>
          </cell>
          <cell r="D588">
            <v>0</v>
          </cell>
          <cell r="E588">
            <v>0</v>
          </cell>
          <cell r="F588">
            <v>0</v>
          </cell>
          <cell r="G588">
            <v>1</v>
          </cell>
          <cell r="H588">
            <v>0</v>
          </cell>
          <cell r="I588">
            <v>0</v>
          </cell>
        </row>
        <row r="589">
          <cell r="A589">
            <v>0</v>
          </cell>
          <cell r="B589">
            <v>0</v>
          </cell>
          <cell r="C589">
            <v>0</v>
          </cell>
          <cell r="D589">
            <v>0</v>
          </cell>
          <cell r="E589">
            <v>0</v>
          </cell>
          <cell r="F589">
            <v>0</v>
          </cell>
          <cell r="G589">
            <v>0</v>
          </cell>
          <cell r="H589">
            <v>0</v>
          </cell>
          <cell r="I589">
            <v>0</v>
          </cell>
        </row>
        <row r="590">
          <cell r="A590" t="str">
            <v>ITEM</v>
          </cell>
          <cell r="B590" t="str">
            <v>DESCRIPCION</v>
          </cell>
          <cell r="C590" t="str">
            <v>Cantid.</v>
          </cell>
          <cell r="D590" t="str">
            <v xml:space="preserve">LARGO </v>
          </cell>
          <cell r="E590" t="str">
            <v>ALTO</v>
          </cell>
          <cell r="F590" t="str">
            <v>ANCHO</v>
          </cell>
          <cell r="G590" t="str">
            <v>PARCIAL</v>
          </cell>
          <cell r="H590" t="str">
            <v>TOTAL</v>
          </cell>
          <cell r="I590" t="str">
            <v>UND</v>
          </cell>
        </row>
        <row r="591">
          <cell r="A591" t="str">
            <v>01.07.02.02</v>
          </cell>
          <cell r="B591" t="str">
            <v>SUMINISTRO E INSTALACION DE MUEBLE TIPO MB1-02</v>
          </cell>
          <cell r="C591">
            <v>0</v>
          </cell>
          <cell r="D591">
            <v>0</v>
          </cell>
          <cell r="E591">
            <v>0</v>
          </cell>
          <cell r="F591">
            <v>0</v>
          </cell>
          <cell r="G591">
            <v>0</v>
          </cell>
          <cell r="H591">
            <v>2</v>
          </cell>
          <cell r="I591" t="str">
            <v>und</v>
          </cell>
        </row>
        <row r="592">
          <cell r="A592">
            <v>0</v>
          </cell>
          <cell r="B592">
            <v>0</v>
          </cell>
          <cell r="C592">
            <v>0</v>
          </cell>
          <cell r="D592">
            <v>0</v>
          </cell>
          <cell r="E592">
            <v>0</v>
          </cell>
          <cell r="F592">
            <v>0</v>
          </cell>
          <cell r="G592" t="str">
            <v xml:space="preserve"> </v>
          </cell>
          <cell r="H592">
            <v>0</v>
          </cell>
          <cell r="I592">
            <v>0</v>
          </cell>
        </row>
        <row r="593">
          <cell r="A593">
            <v>0</v>
          </cell>
          <cell r="B593" t="str">
            <v>PRIMER PISO</v>
          </cell>
          <cell r="C593">
            <v>0</v>
          </cell>
          <cell r="D593">
            <v>0</v>
          </cell>
          <cell r="E593">
            <v>0</v>
          </cell>
          <cell r="F593">
            <v>0</v>
          </cell>
          <cell r="G593">
            <v>0</v>
          </cell>
          <cell r="H593">
            <v>0</v>
          </cell>
          <cell r="I593">
            <v>0</v>
          </cell>
        </row>
        <row r="594">
          <cell r="A594">
            <v>0</v>
          </cell>
          <cell r="B594" t="str">
            <v>FA-103 Caja - Farmacia</v>
          </cell>
          <cell r="C594">
            <v>1</v>
          </cell>
          <cell r="D594">
            <v>0</v>
          </cell>
          <cell r="E594">
            <v>0</v>
          </cell>
          <cell r="F594">
            <v>0</v>
          </cell>
          <cell r="G594">
            <v>1</v>
          </cell>
          <cell r="H594">
            <v>0</v>
          </cell>
          <cell r="I594">
            <v>0</v>
          </cell>
        </row>
        <row r="595">
          <cell r="A595">
            <v>0</v>
          </cell>
          <cell r="B595" t="str">
            <v>DI-109 Recepción - Diagnostico por Imagenes</v>
          </cell>
          <cell r="C595">
            <v>1</v>
          </cell>
          <cell r="D595">
            <v>0</v>
          </cell>
          <cell r="E595">
            <v>0</v>
          </cell>
          <cell r="F595">
            <v>0</v>
          </cell>
          <cell r="G595">
            <v>1</v>
          </cell>
          <cell r="H595">
            <v>0</v>
          </cell>
          <cell r="I595">
            <v>0</v>
          </cell>
        </row>
        <row r="596">
          <cell r="A596">
            <v>0</v>
          </cell>
          <cell r="B596">
            <v>0</v>
          </cell>
          <cell r="C596">
            <v>0</v>
          </cell>
          <cell r="D596">
            <v>0</v>
          </cell>
          <cell r="E596">
            <v>0</v>
          </cell>
          <cell r="F596">
            <v>0</v>
          </cell>
          <cell r="G596">
            <v>0</v>
          </cell>
          <cell r="H596">
            <v>0</v>
          </cell>
          <cell r="I596">
            <v>0</v>
          </cell>
        </row>
        <row r="597">
          <cell r="A597">
            <v>0</v>
          </cell>
          <cell r="B597">
            <v>0</v>
          </cell>
          <cell r="C597">
            <v>0</v>
          </cell>
          <cell r="D597">
            <v>0</v>
          </cell>
          <cell r="E597">
            <v>0</v>
          </cell>
          <cell r="F597">
            <v>0</v>
          </cell>
          <cell r="G597">
            <v>0</v>
          </cell>
          <cell r="H597">
            <v>0</v>
          </cell>
          <cell r="I597">
            <v>0</v>
          </cell>
        </row>
        <row r="598">
          <cell r="A598" t="str">
            <v>ITEM</v>
          </cell>
          <cell r="B598" t="str">
            <v>DESCRIPCION</v>
          </cell>
          <cell r="C598" t="str">
            <v>Cantid.</v>
          </cell>
          <cell r="D598" t="str">
            <v xml:space="preserve">LARGO </v>
          </cell>
          <cell r="E598" t="str">
            <v>ALTO</v>
          </cell>
          <cell r="F598" t="str">
            <v>ANCHO</v>
          </cell>
          <cell r="G598" t="str">
            <v>PARCIAL</v>
          </cell>
          <cell r="H598" t="str">
            <v>TOTAL</v>
          </cell>
          <cell r="I598" t="str">
            <v>UND</v>
          </cell>
        </row>
        <row r="599">
          <cell r="A599" t="str">
            <v>01.07.02.03</v>
          </cell>
          <cell r="B599" t="str">
            <v>SUMINISTRO E INSTALACION DE MUEBLE TIPO MB1-03</v>
          </cell>
          <cell r="C599">
            <v>0</v>
          </cell>
          <cell r="D599">
            <v>0</v>
          </cell>
          <cell r="E599">
            <v>0</v>
          </cell>
          <cell r="F599">
            <v>0</v>
          </cell>
          <cell r="G599">
            <v>0</v>
          </cell>
          <cell r="H599">
            <v>3</v>
          </cell>
          <cell r="I599" t="str">
            <v>und</v>
          </cell>
        </row>
        <row r="600">
          <cell r="A600">
            <v>0</v>
          </cell>
          <cell r="B600">
            <v>0</v>
          </cell>
          <cell r="C600">
            <v>0</v>
          </cell>
          <cell r="D600">
            <v>0</v>
          </cell>
          <cell r="E600">
            <v>0</v>
          </cell>
          <cell r="F600">
            <v>0</v>
          </cell>
          <cell r="G600" t="str">
            <v xml:space="preserve"> </v>
          </cell>
          <cell r="H600">
            <v>0</v>
          </cell>
          <cell r="I600">
            <v>0</v>
          </cell>
        </row>
        <row r="601">
          <cell r="A601">
            <v>0</v>
          </cell>
          <cell r="B601" t="str">
            <v>PRIMER PISO</v>
          </cell>
          <cell r="C601">
            <v>0</v>
          </cell>
          <cell r="D601">
            <v>0</v>
          </cell>
          <cell r="E601">
            <v>0</v>
          </cell>
          <cell r="F601">
            <v>0</v>
          </cell>
          <cell r="G601">
            <v>0</v>
          </cell>
          <cell r="H601">
            <v>0</v>
          </cell>
          <cell r="I601">
            <v>0</v>
          </cell>
        </row>
        <row r="602">
          <cell r="A602">
            <v>0</v>
          </cell>
          <cell r="B602" t="str">
            <v>ADM-105 Tramite Documentario - Administración</v>
          </cell>
          <cell r="C602">
            <v>1</v>
          </cell>
          <cell r="D602">
            <v>0</v>
          </cell>
          <cell r="E602">
            <v>0</v>
          </cell>
          <cell r="F602">
            <v>0</v>
          </cell>
          <cell r="G602">
            <v>1</v>
          </cell>
          <cell r="H602">
            <v>0</v>
          </cell>
          <cell r="I602">
            <v>0</v>
          </cell>
        </row>
        <row r="603">
          <cell r="A603">
            <v>0</v>
          </cell>
          <cell r="B603" t="str">
            <v>CE-124 Admisión - Consulta Externa</v>
          </cell>
          <cell r="C603">
            <v>1</v>
          </cell>
          <cell r="D603">
            <v>0</v>
          </cell>
          <cell r="E603">
            <v>0</v>
          </cell>
          <cell r="F603">
            <v>0</v>
          </cell>
          <cell r="G603">
            <v>1</v>
          </cell>
          <cell r="H603">
            <v>0</v>
          </cell>
          <cell r="I603">
            <v>0</v>
          </cell>
        </row>
        <row r="604">
          <cell r="A604">
            <v>0</v>
          </cell>
          <cell r="B604" t="str">
            <v>E-105 Admisión - Emergencia</v>
          </cell>
          <cell r="C604">
            <v>1</v>
          </cell>
          <cell r="D604">
            <v>0</v>
          </cell>
          <cell r="E604">
            <v>0</v>
          </cell>
          <cell r="F604">
            <v>0</v>
          </cell>
          <cell r="G604">
            <v>1</v>
          </cell>
          <cell r="H604">
            <v>0</v>
          </cell>
          <cell r="I604">
            <v>0</v>
          </cell>
        </row>
        <row r="605">
          <cell r="A605">
            <v>0</v>
          </cell>
          <cell r="B605">
            <v>0</v>
          </cell>
          <cell r="C605">
            <v>0</v>
          </cell>
          <cell r="D605">
            <v>0</v>
          </cell>
          <cell r="E605">
            <v>0</v>
          </cell>
          <cell r="F605">
            <v>0</v>
          </cell>
          <cell r="G605">
            <v>0</v>
          </cell>
          <cell r="H605">
            <v>0</v>
          </cell>
          <cell r="I605">
            <v>0</v>
          </cell>
        </row>
        <row r="606">
          <cell r="A606">
            <v>0</v>
          </cell>
          <cell r="B606">
            <v>0</v>
          </cell>
          <cell r="C606">
            <v>0</v>
          </cell>
          <cell r="D606">
            <v>0</v>
          </cell>
          <cell r="E606">
            <v>0</v>
          </cell>
          <cell r="F606">
            <v>0</v>
          </cell>
          <cell r="G606">
            <v>0</v>
          </cell>
          <cell r="H606">
            <v>0</v>
          </cell>
          <cell r="I606">
            <v>0</v>
          </cell>
        </row>
        <row r="607">
          <cell r="A607" t="str">
            <v>ITEM</v>
          </cell>
          <cell r="B607" t="str">
            <v>DESCRIPCION</v>
          </cell>
          <cell r="C607" t="str">
            <v>Cantid.</v>
          </cell>
          <cell r="D607" t="str">
            <v xml:space="preserve">LARGO </v>
          </cell>
          <cell r="E607" t="str">
            <v>ALTO</v>
          </cell>
          <cell r="F607" t="str">
            <v>ANCHO</v>
          </cell>
          <cell r="G607" t="str">
            <v>PARCIAL</v>
          </cell>
          <cell r="H607" t="str">
            <v>TOTAL</v>
          </cell>
          <cell r="I607" t="str">
            <v>UND</v>
          </cell>
        </row>
        <row r="608">
          <cell r="A608" t="str">
            <v>01.07.02.01</v>
          </cell>
          <cell r="B608" t="str">
            <v>SUMINISTRO E INSTALACION DE MUEBLE TIPO MB2-01</v>
          </cell>
          <cell r="C608">
            <v>0</v>
          </cell>
          <cell r="D608">
            <v>0</v>
          </cell>
          <cell r="E608">
            <v>0</v>
          </cell>
          <cell r="F608">
            <v>0</v>
          </cell>
          <cell r="G608">
            <v>0</v>
          </cell>
          <cell r="H608">
            <v>1</v>
          </cell>
          <cell r="I608" t="str">
            <v>und</v>
          </cell>
        </row>
        <row r="609">
          <cell r="A609">
            <v>0</v>
          </cell>
          <cell r="B609">
            <v>0</v>
          </cell>
          <cell r="C609">
            <v>0</v>
          </cell>
          <cell r="D609">
            <v>0</v>
          </cell>
          <cell r="E609">
            <v>0</v>
          </cell>
          <cell r="F609">
            <v>0</v>
          </cell>
          <cell r="G609" t="str">
            <v xml:space="preserve"> </v>
          </cell>
          <cell r="H609">
            <v>0</v>
          </cell>
          <cell r="I609">
            <v>0</v>
          </cell>
        </row>
        <row r="610">
          <cell r="A610">
            <v>0</v>
          </cell>
          <cell r="B610" t="str">
            <v>PRIMER PISO</v>
          </cell>
          <cell r="C610">
            <v>0</v>
          </cell>
          <cell r="D610">
            <v>0</v>
          </cell>
          <cell r="E610">
            <v>0</v>
          </cell>
          <cell r="F610">
            <v>0</v>
          </cell>
          <cell r="G610">
            <v>0</v>
          </cell>
          <cell r="H610">
            <v>0</v>
          </cell>
          <cell r="I610">
            <v>0</v>
          </cell>
        </row>
        <row r="611">
          <cell r="A611">
            <v>0</v>
          </cell>
          <cell r="B611" t="str">
            <v>CQ-137  Recepción y Control</v>
          </cell>
          <cell r="C611">
            <v>1</v>
          </cell>
          <cell r="D611">
            <v>0</v>
          </cell>
          <cell r="E611">
            <v>0</v>
          </cell>
          <cell r="F611">
            <v>0</v>
          </cell>
          <cell r="G611">
            <v>1</v>
          </cell>
          <cell r="H611">
            <v>0</v>
          </cell>
          <cell r="I611">
            <v>0</v>
          </cell>
        </row>
        <row r="612">
          <cell r="A612">
            <v>0</v>
          </cell>
          <cell r="B612">
            <v>0</v>
          </cell>
          <cell r="C612">
            <v>0</v>
          </cell>
          <cell r="D612">
            <v>0</v>
          </cell>
          <cell r="E612">
            <v>0</v>
          </cell>
          <cell r="F612">
            <v>0</v>
          </cell>
          <cell r="G612">
            <v>0</v>
          </cell>
          <cell r="H612">
            <v>0</v>
          </cell>
          <cell r="I612">
            <v>0</v>
          </cell>
        </row>
        <row r="613">
          <cell r="A613">
            <v>0</v>
          </cell>
          <cell r="B613">
            <v>0</v>
          </cell>
          <cell r="C613">
            <v>0</v>
          </cell>
          <cell r="D613">
            <v>0</v>
          </cell>
          <cell r="E613">
            <v>0</v>
          </cell>
          <cell r="F613">
            <v>0</v>
          </cell>
          <cell r="G613">
            <v>0</v>
          </cell>
          <cell r="H613">
            <v>0</v>
          </cell>
          <cell r="I613">
            <v>0</v>
          </cell>
        </row>
        <row r="614">
          <cell r="A614">
            <v>0</v>
          </cell>
          <cell r="B614">
            <v>0</v>
          </cell>
          <cell r="C614">
            <v>0</v>
          </cell>
          <cell r="D614">
            <v>0</v>
          </cell>
          <cell r="E614">
            <v>0</v>
          </cell>
          <cell r="F614">
            <v>0</v>
          </cell>
          <cell r="G614">
            <v>0</v>
          </cell>
          <cell r="H614">
            <v>0</v>
          </cell>
          <cell r="I614">
            <v>0</v>
          </cell>
        </row>
        <row r="615">
          <cell r="A615" t="str">
            <v>ITEM</v>
          </cell>
          <cell r="B615" t="str">
            <v>DESCRIPCION</v>
          </cell>
          <cell r="C615" t="str">
            <v>Cantid.</v>
          </cell>
          <cell r="D615" t="str">
            <v xml:space="preserve">LARGO </v>
          </cell>
          <cell r="E615" t="str">
            <v>ALTO</v>
          </cell>
          <cell r="F615" t="str">
            <v>ANCHO</v>
          </cell>
          <cell r="G615" t="str">
            <v>PARCIAL</v>
          </cell>
          <cell r="H615" t="str">
            <v>TOTAL</v>
          </cell>
          <cell r="I615" t="str">
            <v>UND</v>
          </cell>
        </row>
        <row r="616">
          <cell r="A616" t="str">
            <v>01.07.02.02</v>
          </cell>
          <cell r="B616" t="str">
            <v>SUMINISTRO E INSTALACION DE MUEBLE TIPO MB2-02</v>
          </cell>
          <cell r="C616">
            <v>0</v>
          </cell>
          <cell r="D616">
            <v>0</v>
          </cell>
          <cell r="E616">
            <v>0</v>
          </cell>
          <cell r="F616">
            <v>0</v>
          </cell>
          <cell r="G616">
            <v>0</v>
          </cell>
          <cell r="H616">
            <v>1</v>
          </cell>
          <cell r="I616" t="str">
            <v>und</v>
          </cell>
        </row>
        <row r="617">
          <cell r="A617">
            <v>0</v>
          </cell>
          <cell r="B617">
            <v>0</v>
          </cell>
          <cell r="C617">
            <v>0</v>
          </cell>
          <cell r="D617">
            <v>0</v>
          </cell>
          <cell r="E617">
            <v>0</v>
          </cell>
          <cell r="F617">
            <v>0</v>
          </cell>
          <cell r="G617" t="str">
            <v xml:space="preserve"> </v>
          </cell>
          <cell r="H617">
            <v>0</v>
          </cell>
          <cell r="I617">
            <v>0</v>
          </cell>
        </row>
        <row r="618">
          <cell r="A618">
            <v>0</v>
          </cell>
          <cell r="B618" t="str">
            <v>PRIMER PISO</v>
          </cell>
          <cell r="C618">
            <v>0</v>
          </cell>
          <cell r="D618">
            <v>0</v>
          </cell>
          <cell r="E618">
            <v>0</v>
          </cell>
          <cell r="F618">
            <v>0</v>
          </cell>
          <cell r="G618">
            <v>0</v>
          </cell>
          <cell r="H618">
            <v>0</v>
          </cell>
          <cell r="I618">
            <v>0</v>
          </cell>
        </row>
        <row r="619">
          <cell r="A619">
            <v>0</v>
          </cell>
          <cell r="B619" t="str">
            <v>CO-117 Estación de Obstetricia- Centro Osbtetrico</v>
          </cell>
          <cell r="C619">
            <v>1</v>
          </cell>
          <cell r="D619">
            <v>0</v>
          </cell>
          <cell r="E619">
            <v>0</v>
          </cell>
          <cell r="F619">
            <v>0</v>
          </cell>
          <cell r="G619">
            <v>1</v>
          </cell>
          <cell r="H619">
            <v>0</v>
          </cell>
          <cell r="I619">
            <v>0</v>
          </cell>
        </row>
        <row r="620">
          <cell r="A620">
            <v>0</v>
          </cell>
          <cell r="B620">
            <v>0</v>
          </cell>
          <cell r="C620">
            <v>0</v>
          </cell>
          <cell r="D620">
            <v>0</v>
          </cell>
          <cell r="E620">
            <v>0</v>
          </cell>
          <cell r="F620">
            <v>0</v>
          </cell>
          <cell r="G620">
            <v>0</v>
          </cell>
          <cell r="H620">
            <v>0</v>
          </cell>
          <cell r="I620">
            <v>0</v>
          </cell>
        </row>
        <row r="621">
          <cell r="A621">
            <v>0</v>
          </cell>
          <cell r="B621">
            <v>0</v>
          </cell>
          <cell r="C621">
            <v>0</v>
          </cell>
          <cell r="D621">
            <v>0</v>
          </cell>
          <cell r="E621">
            <v>0</v>
          </cell>
          <cell r="F621">
            <v>0</v>
          </cell>
          <cell r="G621">
            <v>0</v>
          </cell>
          <cell r="H621">
            <v>0</v>
          </cell>
          <cell r="I621">
            <v>0</v>
          </cell>
        </row>
        <row r="622">
          <cell r="A622">
            <v>0</v>
          </cell>
          <cell r="B622">
            <v>0</v>
          </cell>
          <cell r="C622">
            <v>0</v>
          </cell>
          <cell r="D622">
            <v>0</v>
          </cell>
          <cell r="E622">
            <v>0</v>
          </cell>
          <cell r="F622">
            <v>0</v>
          </cell>
          <cell r="G622">
            <v>0</v>
          </cell>
          <cell r="H622">
            <v>0</v>
          </cell>
          <cell r="I622">
            <v>0</v>
          </cell>
        </row>
        <row r="623">
          <cell r="A623" t="str">
            <v>ITEM</v>
          </cell>
          <cell r="B623" t="str">
            <v>DESCRIPCION</v>
          </cell>
          <cell r="C623" t="str">
            <v>Cantid.</v>
          </cell>
          <cell r="D623" t="str">
            <v xml:space="preserve">LARGO </v>
          </cell>
          <cell r="E623" t="str">
            <v>ALTO</v>
          </cell>
          <cell r="F623" t="str">
            <v>ANCHO</v>
          </cell>
          <cell r="G623" t="str">
            <v>PARCIAL</v>
          </cell>
          <cell r="H623" t="str">
            <v>TOTAL</v>
          </cell>
          <cell r="I623" t="str">
            <v>UND</v>
          </cell>
        </row>
        <row r="624">
          <cell r="A624" t="str">
            <v>01.07.02.03</v>
          </cell>
          <cell r="B624" t="str">
            <v>SUMINISTRO E INSTALACION DE MUEBLE TIPO MB2-03</v>
          </cell>
          <cell r="C624">
            <v>0</v>
          </cell>
          <cell r="D624">
            <v>0</v>
          </cell>
          <cell r="E624">
            <v>0</v>
          </cell>
          <cell r="F624">
            <v>0</v>
          </cell>
          <cell r="G624">
            <v>0</v>
          </cell>
          <cell r="H624">
            <v>1</v>
          </cell>
          <cell r="I624" t="str">
            <v>und</v>
          </cell>
        </row>
        <row r="625">
          <cell r="A625">
            <v>0</v>
          </cell>
          <cell r="B625">
            <v>0</v>
          </cell>
          <cell r="C625">
            <v>0</v>
          </cell>
          <cell r="D625">
            <v>0</v>
          </cell>
          <cell r="E625">
            <v>0</v>
          </cell>
          <cell r="F625">
            <v>0</v>
          </cell>
          <cell r="G625" t="str">
            <v xml:space="preserve"> </v>
          </cell>
          <cell r="H625">
            <v>0</v>
          </cell>
          <cell r="I625">
            <v>0</v>
          </cell>
        </row>
        <row r="626">
          <cell r="A626">
            <v>0</v>
          </cell>
          <cell r="B626" t="str">
            <v>PRIMER PISO</v>
          </cell>
          <cell r="C626">
            <v>0</v>
          </cell>
          <cell r="D626">
            <v>0</v>
          </cell>
          <cell r="E626">
            <v>0</v>
          </cell>
          <cell r="F626">
            <v>0</v>
          </cell>
          <cell r="G626">
            <v>0</v>
          </cell>
          <cell r="H626">
            <v>0</v>
          </cell>
          <cell r="I626">
            <v>0</v>
          </cell>
        </row>
        <row r="627">
          <cell r="A627">
            <v>0</v>
          </cell>
          <cell r="B627" t="str">
            <v>CE-102 Informes consulta externa</v>
          </cell>
          <cell r="C627">
            <v>1</v>
          </cell>
          <cell r="D627">
            <v>0</v>
          </cell>
          <cell r="E627">
            <v>0</v>
          </cell>
          <cell r="F627">
            <v>0</v>
          </cell>
          <cell r="G627">
            <v>1</v>
          </cell>
          <cell r="H627">
            <v>0</v>
          </cell>
          <cell r="I627">
            <v>0</v>
          </cell>
        </row>
        <row r="628">
          <cell r="A628">
            <v>0</v>
          </cell>
          <cell r="B628">
            <v>0</v>
          </cell>
          <cell r="C628">
            <v>0</v>
          </cell>
          <cell r="D628">
            <v>0</v>
          </cell>
          <cell r="E628">
            <v>0</v>
          </cell>
          <cell r="F628">
            <v>0</v>
          </cell>
          <cell r="G628">
            <v>0</v>
          </cell>
          <cell r="H628">
            <v>0</v>
          </cell>
          <cell r="I628">
            <v>0</v>
          </cell>
        </row>
        <row r="629">
          <cell r="A629">
            <v>0</v>
          </cell>
          <cell r="B629">
            <v>0</v>
          </cell>
          <cell r="C629">
            <v>0</v>
          </cell>
          <cell r="D629">
            <v>0</v>
          </cell>
          <cell r="E629">
            <v>0</v>
          </cell>
          <cell r="F629">
            <v>0</v>
          </cell>
          <cell r="G629">
            <v>0</v>
          </cell>
          <cell r="H629">
            <v>0</v>
          </cell>
          <cell r="I629">
            <v>0</v>
          </cell>
        </row>
        <row r="630">
          <cell r="A630" t="str">
            <v>ITEM</v>
          </cell>
          <cell r="B630" t="str">
            <v>DESCRIPCION</v>
          </cell>
          <cell r="C630" t="str">
            <v>Cantid.</v>
          </cell>
          <cell r="D630" t="str">
            <v xml:space="preserve">LARGO </v>
          </cell>
          <cell r="E630" t="str">
            <v>ALTO</v>
          </cell>
          <cell r="F630" t="str">
            <v>ANCHO</v>
          </cell>
          <cell r="G630" t="str">
            <v>PARCIAL</v>
          </cell>
          <cell r="H630" t="str">
            <v>TOTAL</v>
          </cell>
          <cell r="I630" t="str">
            <v>UND</v>
          </cell>
        </row>
        <row r="631">
          <cell r="A631" t="str">
            <v>01.07.02.05</v>
          </cell>
          <cell r="B631" t="str">
            <v>SUMINISTRO E INSTALACION DE MUEBLE TIPO MB2-04</v>
          </cell>
          <cell r="C631">
            <v>0</v>
          </cell>
          <cell r="D631">
            <v>0</v>
          </cell>
          <cell r="E631">
            <v>0</v>
          </cell>
          <cell r="F631">
            <v>0</v>
          </cell>
          <cell r="G631">
            <v>0</v>
          </cell>
          <cell r="H631">
            <v>1</v>
          </cell>
          <cell r="I631" t="str">
            <v>und</v>
          </cell>
        </row>
        <row r="632">
          <cell r="A632">
            <v>0</v>
          </cell>
          <cell r="B632">
            <v>0</v>
          </cell>
          <cell r="C632">
            <v>0</v>
          </cell>
          <cell r="D632">
            <v>0</v>
          </cell>
          <cell r="E632">
            <v>0</v>
          </cell>
          <cell r="F632">
            <v>0</v>
          </cell>
          <cell r="G632" t="str">
            <v xml:space="preserve"> </v>
          </cell>
          <cell r="H632">
            <v>0</v>
          </cell>
          <cell r="I632">
            <v>0</v>
          </cell>
        </row>
        <row r="633">
          <cell r="A633">
            <v>0</v>
          </cell>
          <cell r="B633" t="str">
            <v>PRIMER PISO</v>
          </cell>
          <cell r="C633">
            <v>0</v>
          </cell>
          <cell r="D633">
            <v>0</v>
          </cell>
          <cell r="E633">
            <v>0</v>
          </cell>
          <cell r="F633">
            <v>0</v>
          </cell>
          <cell r="G633">
            <v>0</v>
          </cell>
          <cell r="H633">
            <v>0</v>
          </cell>
          <cell r="I633">
            <v>0</v>
          </cell>
        </row>
        <row r="634">
          <cell r="A634">
            <v>0</v>
          </cell>
          <cell r="B634" t="str">
            <v>H-130 Estación de enfermeras - Hospitalización</v>
          </cell>
          <cell r="C634">
            <v>1</v>
          </cell>
          <cell r="D634">
            <v>0</v>
          </cell>
          <cell r="E634">
            <v>0</v>
          </cell>
          <cell r="F634">
            <v>0</v>
          </cell>
          <cell r="G634">
            <v>1</v>
          </cell>
          <cell r="H634">
            <v>0</v>
          </cell>
          <cell r="I634">
            <v>0</v>
          </cell>
        </row>
        <row r="635">
          <cell r="A635">
            <v>0</v>
          </cell>
          <cell r="B635">
            <v>0</v>
          </cell>
          <cell r="C635">
            <v>0</v>
          </cell>
          <cell r="D635">
            <v>0</v>
          </cell>
          <cell r="E635">
            <v>0</v>
          </cell>
          <cell r="F635">
            <v>0</v>
          </cell>
          <cell r="G635">
            <v>0</v>
          </cell>
          <cell r="H635">
            <v>0</v>
          </cell>
          <cell r="I635">
            <v>0</v>
          </cell>
        </row>
        <row r="636">
          <cell r="A636">
            <v>0</v>
          </cell>
          <cell r="B636">
            <v>0</v>
          </cell>
          <cell r="C636">
            <v>0</v>
          </cell>
          <cell r="D636">
            <v>0</v>
          </cell>
          <cell r="E636">
            <v>0</v>
          </cell>
          <cell r="F636">
            <v>0</v>
          </cell>
          <cell r="G636">
            <v>0</v>
          </cell>
          <cell r="H636">
            <v>0</v>
          </cell>
          <cell r="I636">
            <v>0</v>
          </cell>
        </row>
        <row r="637">
          <cell r="A637">
            <v>0</v>
          </cell>
          <cell r="B637">
            <v>0</v>
          </cell>
          <cell r="C637">
            <v>0</v>
          </cell>
          <cell r="D637">
            <v>0</v>
          </cell>
          <cell r="E637">
            <v>0</v>
          </cell>
          <cell r="F637">
            <v>0</v>
          </cell>
          <cell r="G637">
            <v>0</v>
          </cell>
          <cell r="H637">
            <v>0</v>
          </cell>
          <cell r="I637">
            <v>0</v>
          </cell>
        </row>
        <row r="638">
          <cell r="A638" t="str">
            <v>ITEM</v>
          </cell>
          <cell r="B638" t="str">
            <v>DESCRIPCION</v>
          </cell>
          <cell r="C638" t="str">
            <v>Cantid.</v>
          </cell>
          <cell r="D638" t="str">
            <v xml:space="preserve">LARGO </v>
          </cell>
          <cell r="E638" t="str">
            <v>ALTO</v>
          </cell>
          <cell r="F638" t="str">
            <v>ANCHO</v>
          </cell>
          <cell r="G638" t="str">
            <v>PARCIAL</v>
          </cell>
          <cell r="H638" t="str">
            <v>TOTAL</v>
          </cell>
          <cell r="I638" t="str">
            <v>UND</v>
          </cell>
        </row>
        <row r="639">
          <cell r="A639" t="str">
            <v>01.07.02.06</v>
          </cell>
          <cell r="B639" t="str">
            <v>SUMINISTRO E INSTALACION DE MUEBLE TIPO MB2-05</v>
          </cell>
          <cell r="C639">
            <v>0</v>
          </cell>
          <cell r="D639">
            <v>0</v>
          </cell>
          <cell r="E639">
            <v>0</v>
          </cell>
          <cell r="F639">
            <v>0</v>
          </cell>
          <cell r="G639">
            <v>0</v>
          </cell>
          <cell r="H639">
            <v>1</v>
          </cell>
          <cell r="I639" t="str">
            <v>und</v>
          </cell>
        </row>
        <row r="640">
          <cell r="A640">
            <v>0</v>
          </cell>
          <cell r="B640">
            <v>0</v>
          </cell>
          <cell r="C640">
            <v>0</v>
          </cell>
          <cell r="D640">
            <v>0</v>
          </cell>
          <cell r="E640">
            <v>0</v>
          </cell>
          <cell r="F640">
            <v>0</v>
          </cell>
          <cell r="G640" t="str">
            <v xml:space="preserve"> </v>
          </cell>
          <cell r="H640">
            <v>0</v>
          </cell>
          <cell r="I640">
            <v>0</v>
          </cell>
        </row>
        <row r="641">
          <cell r="A641">
            <v>0</v>
          </cell>
          <cell r="B641" t="str">
            <v>PRIMER PISO</v>
          </cell>
          <cell r="C641">
            <v>0</v>
          </cell>
          <cell r="D641">
            <v>0</v>
          </cell>
          <cell r="E641">
            <v>0</v>
          </cell>
          <cell r="F641">
            <v>0</v>
          </cell>
          <cell r="G641">
            <v>0</v>
          </cell>
          <cell r="H641">
            <v>0</v>
          </cell>
          <cell r="I641">
            <v>0</v>
          </cell>
        </row>
        <row r="642">
          <cell r="A642">
            <v>0</v>
          </cell>
          <cell r="B642" t="str">
            <v>CO-122 Recepción y Control Centro Obstetrico</v>
          </cell>
          <cell r="C642">
            <v>1</v>
          </cell>
          <cell r="D642">
            <v>0</v>
          </cell>
          <cell r="E642">
            <v>0</v>
          </cell>
          <cell r="F642">
            <v>0</v>
          </cell>
          <cell r="G642">
            <v>1</v>
          </cell>
          <cell r="H642">
            <v>0</v>
          </cell>
          <cell r="I642">
            <v>0</v>
          </cell>
        </row>
        <row r="643">
          <cell r="A643">
            <v>0</v>
          </cell>
          <cell r="B643">
            <v>0</v>
          </cell>
          <cell r="C643">
            <v>0</v>
          </cell>
          <cell r="D643">
            <v>0</v>
          </cell>
          <cell r="E643">
            <v>0</v>
          </cell>
          <cell r="F643">
            <v>0</v>
          </cell>
          <cell r="G643">
            <v>0</v>
          </cell>
          <cell r="H643">
            <v>0</v>
          </cell>
          <cell r="I643">
            <v>0</v>
          </cell>
        </row>
        <row r="644">
          <cell r="A644">
            <v>0</v>
          </cell>
          <cell r="B644">
            <v>0</v>
          </cell>
          <cell r="C644">
            <v>0</v>
          </cell>
          <cell r="D644">
            <v>0</v>
          </cell>
          <cell r="E644">
            <v>0</v>
          </cell>
          <cell r="F644">
            <v>0</v>
          </cell>
          <cell r="G644">
            <v>0</v>
          </cell>
          <cell r="H644">
            <v>0</v>
          </cell>
          <cell r="I644">
            <v>0</v>
          </cell>
        </row>
        <row r="645">
          <cell r="A645">
            <v>0</v>
          </cell>
          <cell r="B645">
            <v>0</v>
          </cell>
          <cell r="C645">
            <v>0</v>
          </cell>
          <cell r="D645">
            <v>0</v>
          </cell>
          <cell r="E645">
            <v>0</v>
          </cell>
          <cell r="F645">
            <v>0</v>
          </cell>
          <cell r="G645">
            <v>0</v>
          </cell>
          <cell r="H645">
            <v>0</v>
          </cell>
          <cell r="I645">
            <v>0</v>
          </cell>
        </row>
        <row r="646">
          <cell r="A646" t="str">
            <v>ITEM</v>
          </cell>
          <cell r="B646" t="str">
            <v>DESCRIPCION</v>
          </cell>
          <cell r="C646" t="str">
            <v>Cantid.</v>
          </cell>
          <cell r="D646" t="str">
            <v xml:space="preserve">LARGO </v>
          </cell>
          <cell r="E646" t="str">
            <v>ALTO</v>
          </cell>
          <cell r="F646" t="str">
            <v>ANCHO</v>
          </cell>
          <cell r="G646" t="str">
            <v>PARCIAL</v>
          </cell>
          <cell r="H646" t="str">
            <v>TOTAL</v>
          </cell>
          <cell r="I646" t="str">
            <v>UND</v>
          </cell>
        </row>
        <row r="647">
          <cell r="A647" t="str">
            <v>01.07.02.07</v>
          </cell>
          <cell r="B647" t="str">
            <v>SUMINISTRO E INSTALACION DE MUEBLE TIPO MB2-06</v>
          </cell>
          <cell r="C647">
            <v>0</v>
          </cell>
          <cell r="D647">
            <v>0</v>
          </cell>
          <cell r="E647">
            <v>0</v>
          </cell>
          <cell r="F647">
            <v>0</v>
          </cell>
          <cell r="G647">
            <v>0</v>
          </cell>
          <cell r="H647">
            <v>2</v>
          </cell>
          <cell r="I647" t="str">
            <v>und</v>
          </cell>
        </row>
        <row r="648">
          <cell r="A648">
            <v>0</v>
          </cell>
          <cell r="B648">
            <v>0</v>
          </cell>
          <cell r="C648">
            <v>0</v>
          </cell>
          <cell r="D648">
            <v>0</v>
          </cell>
          <cell r="E648">
            <v>0</v>
          </cell>
          <cell r="F648">
            <v>0</v>
          </cell>
          <cell r="G648" t="str">
            <v xml:space="preserve"> </v>
          </cell>
          <cell r="H648">
            <v>0</v>
          </cell>
          <cell r="I648">
            <v>0</v>
          </cell>
        </row>
        <row r="649">
          <cell r="A649">
            <v>0</v>
          </cell>
          <cell r="B649" t="str">
            <v>PRIMER PISO</v>
          </cell>
          <cell r="C649">
            <v>0</v>
          </cell>
          <cell r="D649">
            <v>0</v>
          </cell>
          <cell r="E649">
            <v>0</v>
          </cell>
          <cell r="F649">
            <v>0</v>
          </cell>
          <cell r="G649">
            <v>0</v>
          </cell>
          <cell r="H649">
            <v>0</v>
          </cell>
          <cell r="I649">
            <v>0</v>
          </cell>
        </row>
        <row r="650">
          <cell r="A650">
            <v>0</v>
          </cell>
          <cell r="B650" t="str">
            <v>E-144 Estación de enfermera - Emergencia</v>
          </cell>
          <cell r="C650">
            <v>1</v>
          </cell>
          <cell r="D650">
            <v>0</v>
          </cell>
          <cell r="E650">
            <v>0</v>
          </cell>
          <cell r="F650">
            <v>0</v>
          </cell>
          <cell r="G650">
            <v>1</v>
          </cell>
          <cell r="H650">
            <v>0</v>
          </cell>
          <cell r="I650">
            <v>0</v>
          </cell>
        </row>
        <row r="651">
          <cell r="A651">
            <v>0</v>
          </cell>
          <cell r="B651" t="str">
            <v xml:space="preserve"> H-108 Estación de Obstetras - Hospitalización</v>
          </cell>
          <cell r="C651">
            <v>1</v>
          </cell>
          <cell r="D651">
            <v>0</v>
          </cell>
          <cell r="E651">
            <v>0</v>
          </cell>
          <cell r="F651">
            <v>0</v>
          </cell>
          <cell r="G651">
            <v>1</v>
          </cell>
          <cell r="H651">
            <v>0</v>
          </cell>
          <cell r="I651">
            <v>0</v>
          </cell>
        </row>
        <row r="652">
          <cell r="A652">
            <v>0</v>
          </cell>
          <cell r="B652">
            <v>0</v>
          </cell>
          <cell r="C652">
            <v>0</v>
          </cell>
          <cell r="D652">
            <v>0</v>
          </cell>
          <cell r="E652">
            <v>0</v>
          </cell>
          <cell r="F652">
            <v>0</v>
          </cell>
          <cell r="G652">
            <v>0</v>
          </cell>
          <cell r="H652">
            <v>0</v>
          </cell>
          <cell r="I652">
            <v>0</v>
          </cell>
        </row>
        <row r="653">
          <cell r="A653">
            <v>0</v>
          </cell>
          <cell r="B653">
            <v>0</v>
          </cell>
          <cell r="C653">
            <v>0</v>
          </cell>
          <cell r="D653">
            <v>0</v>
          </cell>
          <cell r="E653">
            <v>0</v>
          </cell>
          <cell r="F653">
            <v>0</v>
          </cell>
          <cell r="G653">
            <v>0</v>
          </cell>
          <cell r="H653">
            <v>0</v>
          </cell>
          <cell r="I653">
            <v>0</v>
          </cell>
        </row>
        <row r="654">
          <cell r="A654" t="str">
            <v>ITEM</v>
          </cell>
          <cell r="B654" t="str">
            <v>DESCRIPCION</v>
          </cell>
          <cell r="C654" t="str">
            <v>Cantid.</v>
          </cell>
          <cell r="D654" t="str">
            <v xml:space="preserve">LARGO </v>
          </cell>
          <cell r="E654" t="str">
            <v>ALTO</v>
          </cell>
          <cell r="F654" t="str">
            <v>ANCHO</v>
          </cell>
          <cell r="G654" t="str">
            <v>PARCIAL</v>
          </cell>
          <cell r="H654" t="str">
            <v>TOTAL</v>
          </cell>
          <cell r="I654" t="str">
            <v>UND</v>
          </cell>
        </row>
        <row r="655">
          <cell r="A655" t="str">
            <v>01.07.02.08</v>
          </cell>
          <cell r="B655" t="str">
            <v>SUMINISTRO E INSTALACION DE MUEBLE TIPO MB2-07</v>
          </cell>
          <cell r="C655">
            <v>0</v>
          </cell>
          <cell r="D655">
            <v>0</v>
          </cell>
          <cell r="E655">
            <v>0</v>
          </cell>
          <cell r="F655">
            <v>0</v>
          </cell>
          <cell r="G655">
            <v>0</v>
          </cell>
          <cell r="H655">
            <v>1</v>
          </cell>
          <cell r="I655" t="str">
            <v>und</v>
          </cell>
        </row>
        <row r="656">
          <cell r="A656">
            <v>0</v>
          </cell>
          <cell r="B656">
            <v>0</v>
          </cell>
          <cell r="C656">
            <v>0</v>
          </cell>
          <cell r="D656">
            <v>0</v>
          </cell>
          <cell r="E656">
            <v>0</v>
          </cell>
          <cell r="F656">
            <v>0</v>
          </cell>
          <cell r="G656" t="str">
            <v xml:space="preserve"> </v>
          </cell>
          <cell r="H656">
            <v>0</v>
          </cell>
          <cell r="I656">
            <v>0</v>
          </cell>
        </row>
        <row r="657">
          <cell r="A657">
            <v>0</v>
          </cell>
          <cell r="B657" t="str">
            <v>PRIMER PISO</v>
          </cell>
          <cell r="C657">
            <v>0</v>
          </cell>
          <cell r="D657">
            <v>0</v>
          </cell>
          <cell r="E657">
            <v>0</v>
          </cell>
          <cell r="F657">
            <v>0</v>
          </cell>
          <cell r="G657">
            <v>0</v>
          </cell>
          <cell r="H657">
            <v>0</v>
          </cell>
          <cell r="I657">
            <v>0</v>
          </cell>
        </row>
        <row r="658">
          <cell r="A658">
            <v>0</v>
          </cell>
          <cell r="B658" t="str">
            <v>ALM-107 Recep. y despacho - Unidad de Almacen General</v>
          </cell>
          <cell r="C658">
            <v>1</v>
          </cell>
          <cell r="D658">
            <v>0</v>
          </cell>
          <cell r="E658">
            <v>0</v>
          </cell>
          <cell r="F658">
            <v>0</v>
          </cell>
          <cell r="G658">
            <v>1</v>
          </cell>
          <cell r="H658">
            <v>0</v>
          </cell>
          <cell r="I658">
            <v>0</v>
          </cell>
        </row>
        <row r="659">
          <cell r="A659">
            <v>0</v>
          </cell>
          <cell r="B659">
            <v>0</v>
          </cell>
          <cell r="C659">
            <v>0</v>
          </cell>
          <cell r="D659">
            <v>0</v>
          </cell>
          <cell r="E659">
            <v>0</v>
          </cell>
          <cell r="F659">
            <v>0</v>
          </cell>
          <cell r="G659">
            <v>0</v>
          </cell>
          <cell r="H659">
            <v>0</v>
          </cell>
          <cell r="I659">
            <v>0</v>
          </cell>
        </row>
        <row r="660">
          <cell r="A660">
            <v>0</v>
          </cell>
          <cell r="B660">
            <v>0</v>
          </cell>
          <cell r="C660">
            <v>0</v>
          </cell>
          <cell r="D660">
            <v>0</v>
          </cell>
          <cell r="E660">
            <v>0</v>
          </cell>
          <cell r="F660">
            <v>0</v>
          </cell>
          <cell r="G660">
            <v>0</v>
          </cell>
          <cell r="H660">
            <v>0</v>
          </cell>
          <cell r="I660">
            <v>0</v>
          </cell>
        </row>
        <row r="661">
          <cell r="A661">
            <v>0</v>
          </cell>
          <cell r="B661">
            <v>0</v>
          </cell>
          <cell r="C661">
            <v>0</v>
          </cell>
          <cell r="D661">
            <v>0</v>
          </cell>
          <cell r="E661">
            <v>0</v>
          </cell>
          <cell r="F661">
            <v>0</v>
          </cell>
          <cell r="G661">
            <v>0</v>
          </cell>
          <cell r="H661">
            <v>0</v>
          </cell>
          <cell r="I661">
            <v>0</v>
          </cell>
        </row>
        <row r="662">
          <cell r="A662" t="str">
            <v>ITEM</v>
          </cell>
          <cell r="B662" t="str">
            <v>DESCRIPCION</v>
          </cell>
          <cell r="C662" t="str">
            <v>Cantid.</v>
          </cell>
          <cell r="D662" t="str">
            <v xml:space="preserve">LARGO </v>
          </cell>
          <cell r="E662" t="str">
            <v>ALTO</v>
          </cell>
          <cell r="F662" t="str">
            <v>ANCHO</v>
          </cell>
          <cell r="G662" t="str">
            <v>PARCIAL</v>
          </cell>
          <cell r="H662" t="str">
            <v>TOTAL</v>
          </cell>
          <cell r="I662" t="str">
            <v>UND</v>
          </cell>
        </row>
        <row r="663">
          <cell r="A663" t="str">
            <v>01.07.02.09</v>
          </cell>
          <cell r="B663" t="str">
            <v>SUMINISTRO E INSTALACION DE MUEBLE TIPO MB2-08</v>
          </cell>
          <cell r="C663">
            <v>0</v>
          </cell>
          <cell r="D663">
            <v>0</v>
          </cell>
          <cell r="E663">
            <v>0</v>
          </cell>
          <cell r="F663">
            <v>0</v>
          </cell>
          <cell r="G663">
            <v>0</v>
          </cell>
          <cell r="H663">
            <v>1</v>
          </cell>
          <cell r="I663" t="str">
            <v>und</v>
          </cell>
        </row>
        <row r="664">
          <cell r="A664">
            <v>0</v>
          </cell>
          <cell r="B664">
            <v>0</v>
          </cell>
          <cell r="C664">
            <v>0</v>
          </cell>
          <cell r="D664">
            <v>0</v>
          </cell>
          <cell r="E664">
            <v>0</v>
          </cell>
          <cell r="F664">
            <v>0</v>
          </cell>
          <cell r="G664" t="str">
            <v xml:space="preserve"> </v>
          </cell>
          <cell r="H664">
            <v>0</v>
          </cell>
          <cell r="I664">
            <v>0</v>
          </cell>
        </row>
        <row r="665">
          <cell r="A665">
            <v>0</v>
          </cell>
          <cell r="B665" t="str">
            <v>PRIMER PISO</v>
          </cell>
          <cell r="C665">
            <v>0</v>
          </cell>
          <cell r="D665">
            <v>0</v>
          </cell>
          <cell r="E665">
            <v>0</v>
          </cell>
          <cell r="F665">
            <v>0</v>
          </cell>
          <cell r="G665">
            <v>0</v>
          </cell>
          <cell r="H665">
            <v>0</v>
          </cell>
          <cell r="I665">
            <v>0</v>
          </cell>
        </row>
        <row r="666">
          <cell r="A666">
            <v>0</v>
          </cell>
          <cell r="B666" t="str">
            <v>CQ-115 Recepcion y Control - Centro Quirurgico</v>
          </cell>
          <cell r="C666">
            <v>1</v>
          </cell>
          <cell r="D666">
            <v>0</v>
          </cell>
          <cell r="E666">
            <v>0</v>
          </cell>
          <cell r="F666">
            <v>0</v>
          </cell>
          <cell r="G666">
            <v>1</v>
          </cell>
          <cell r="H666">
            <v>0</v>
          </cell>
          <cell r="I666">
            <v>0</v>
          </cell>
        </row>
        <row r="667">
          <cell r="A667">
            <v>0</v>
          </cell>
          <cell r="B667">
            <v>0</v>
          </cell>
          <cell r="C667">
            <v>0</v>
          </cell>
          <cell r="D667">
            <v>0</v>
          </cell>
          <cell r="E667">
            <v>0</v>
          </cell>
          <cell r="F667">
            <v>0</v>
          </cell>
          <cell r="G667">
            <v>0</v>
          </cell>
          <cell r="H667">
            <v>0</v>
          </cell>
          <cell r="I667">
            <v>0</v>
          </cell>
        </row>
        <row r="668">
          <cell r="A668">
            <v>0</v>
          </cell>
          <cell r="B668">
            <v>0</v>
          </cell>
          <cell r="C668">
            <v>0</v>
          </cell>
          <cell r="D668">
            <v>0</v>
          </cell>
          <cell r="E668">
            <v>0</v>
          </cell>
          <cell r="F668">
            <v>0</v>
          </cell>
          <cell r="G668">
            <v>0</v>
          </cell>
          <cell r="H668">
            <v>0</v>
          </cell>
          <cell r="I668">
            <v>0</v>
          </cell>
        </row>
        <row r="669">
          <cell r="A669">
            <v>0</v>
          </cell>
          <cell r="B669">
            <v>0</v>
          </cell>
          <cell r="C669">
            <v>0</v>
          </cell>
          <cell r="D669">
            <v>0</v>
          </cell>
          <cell r="E669">
            <v>0</v>
          </cell>
          <cell r="F669">
            <v>0</v>
          </cell>
          <cell r="G669">
            <v>0</v>
          </cell>
          <cell r="H669">
            <v>0</v>
          </cell>
          <cell r="I669">
            <v>0</v>
          </cell>
        </row>
        <row r="670">
          <cell r="A670" t="str">
            <v>ITEM</v>
          </cell>
          <cell r="B670" t="str">
            <v>DESCRIPCION</v>
          </cell>
          <cell r="C670" t="str">
            <v>Cantid.</v>
          </cell>
          <cell r="D670" t="str">
            <v xml:space="preserve">LARGO </v>
          </cell>
          <cell r="E670" t="str">
            <v>ALTO</v>
          </cell>
          <cell r="F670" t="str">
            <v>ANCHO</v>
          </cell>
          <cell r="G670" t="str">
            <v>PARCIAL</v>
          </cell>
          <cell r="H670" t="str">
            <v>TOTAL</v>
          </cell>
          <cell r="I670" t="str">
            <v>UND</v>
          </cell>
        </row>
        <row r="671">
          <cell r="A671" t="str">
            <v>01.07.02.10</v>
          </cell>
          <cell r="B671" t="str">
            <v>SUMINISTRO E INSTALACION DE MUEBLE TIPO MB2-09</v>
          </cell>
          <cell r="C671">
            <v>0</v>
          </cell>
          <cell r="D671">
            <v>0</v>
          </cell>
          <cell r="E671">
            <v>0</v>
          </cell>
          <cell r="F671">
            <v>0</v>
          </cell>
          <cell r="G671">
            <v>0</v>
          </cell>
          <cell r="H671">
            <v>1</v>
          </cell>
          <cell r="I671" t="str">
            <v>und</v>
          </cell>
        </row>
        <row r="672">
          <cell r="A672">
            <v>0</v>
          </cell>
          <cell r="B672">
            <v>0</v>
          </cell>
          <cell r="C672">
            <v>0</v>
          </cell>
          <cell r="D672">
            <v>0</v>
          </cell>
          <cell r="E672">
            <v>0</v>
          </cell>
          <cell r="F672">
            <v>0</v>
          </cell>
          <cell r="G672" t="str">
            <v xml:space="preserve"> </v>
          </cell>
          <cell r="H672">
            <v>0</v>
          </cell>
          <cell r="I672">
            <v>0</v>
          </cell>
        </row>
        <row r="673">
          <cell r="A673">
            <v>0</v>
          </cell>
          <cell r="B673" t="str">
            <v>PRIMER PISO</v>
          </cell>
          <cell r="C673">
            <v>0</v>
          </cell>
          <cell r="D673">
            <v>0</v>
          </cell>
          <cell r="E673">
            <v>0</v>
          </cell>
          <cell r="F673">
            <v>0</v>
          </cell>
          <cell r="G673">
            <v>0</v>
          </cell>
          <cell r="H673">
            <v>0</v>
          </cell>
          <cell r="I673">
            <v>0</v>
          </cell>
        </row>
        <row r="674">
          <cell r="A674">
            <v>0</v>
          </cell>
          <cell r="B674" t="str">
            <v>SA-110 Recep. pesado y registro</v>
          </cell>
          <cell r="C674">
            <v>1</v>
          </cell>
          <cell r="D674">
            <v>0</v>
          </cell>
          <cell r="E674">
            <v>0</v>
          </cell>
          <cell r="F674">
            <v>0</v>
          </cell>
          <cell r="G674">
            <v>1</v>
          </cell>
          <cell r="H674">
            <v>0</v>
          </cell>
          <cell r="I674">
            <v>0</v>
          </cell>
        </row>
        <row r="675">
          <cell r="A675">
            <v>0</v>
          </cell>
          <cell r="B675">
            <v>0</v>
          </cell>
          <cell r="C675">
            <v>0</v>
          </cell>
          <cell r="D675">
            <v>0</v>
          </cell>
          <cell r="E675">
            <v>0</v>
          </cell>
          <cell r="F675">
            <v>0</v>
          </cell>
          <cell r="G675">
            <v>0</v>
          </cell>
          <cell r="H675">
            <v>0</v>
          </cell>
          <cell r="I675">
            <v>0</v>
          </cell>
        </row>
        <row r="676">
          <cell r="A676">
            <v>0</v>
          </cell>
          <cell r="B676">
            <v>0</v>
          </cell>
          <cell r="C676">
            <v>0</v>
          </cell>
          <cell r="D676">
            <v>0</v>
          </cell>
          <cell r="E676">
            <v>0</v>
          </cell>
          <cell r="F676">
            <v>0</v>
          </cell>
          <cell r="G676">
            <v>0</v>
          </cell>
          <cell r="H676">
            <v>0</v>
          </cell>
          <cell r="I676">
            <v>0</v>
          </cell>
        </row>
        <row r="677">
          <cell r="A677" t="str">
            <v>ITEM</v>
          </cell>
          <cell r="B677" t="str">
            <v>DESCRIPCION</v>
          </cell>
          <cell r="C677" t="str">
            <v>Cantid.</v>
          </cell>
          <cell r="D677" t="str">
            <v xml:space="preserve">LARGO </v>
          </cell>
          <cell r="E677" t="str">
            <v>ALTO</v>
          </cell>
          <cell r="F677" t="str">
            <v>ANCHO</v>
          </cell>
          <cell r="G677" t="str">
            <v>PARCIAL</v>
          </cell>
          <cell r="H677" t="str">
            <v>TOTAL</v>
          </cell>
          <cell r="I677" t="str">
            <v>UND</v>
          </cell>
        </row>
        <row r="678">
          <cell r="A678" t="str">
            <v>01.07.02.03</v>
          </cell>
          <cell r="B678" t="str">
            <v>SUMINISTRO E INSTALACION DE MUEBLE TIPO MB3-01</v>
          </cell>
          <cell r="C678">
            <v>0</v>
          </cell>
          <cell r="D678">
            <v>0</v>
          </cell>
          <cell r="E678">
            <v>0</v>
          </cell>
          <cell r="F678">
            <v>0</v>
          </cell>
          <cell r="G678">
            <v>0</v>
          </cell>
          <cell r="H678">
            <v>1</v>
          </cell>
          <cell r="I678" t="str">
            <v>und</v>
          </cell>
        </row>
        <row r="679">
          <cell r="A679">
            <v>0</v>
          </cell>
          <cell r="B679">
            <v>0</v>
          </cell>
          <cell r="C679">
            <v>0</v>
          </cell>
          <cell r="D679">
            <v>0</v>
          </cell>
          <cell r="E679">
            <v>0</v>
          </cell>
          <cell r="F679">
            <v>0</v>
          </cell>
          <cell r="G679" t="str">
            <v xml:space="preserve"> </v>
          </cell>
          <cell r="H679">
            <v>0</v>
          </cell>
          <cell r="I679">
            <v>0</v>
          </cell>
        </row>
        <row r="680">
          <cell r="A680">
            <v>0</v>
          </cell>
          <cell r="B680" t="str">
            <v>PRIMER PISO</v>
          </cell>
          <cell r="C680">
            <v>0</v>
          </cell>
          <cell r="D680">
            <v>0</v>
          </cell>
          <cell r="E680">
            <v>0</v>
          </cell>
          <cell r="F680">
            <v>0</v>
          </cell>
          <cell r="G680">
            <v>0</v>
          </cell>
          <cell r="H680">
            <v>0</v>
          </cell>
          <cell r="I680">
            <v>0</v>
          </cell>
        </row>
        <row r="681">
          <cell r="A681">
            <v>0</v>
          </cell>
          <cell r="B681" t="str">
            <v>CE-160A Toma de muestra TBC</v>
          </cell>
          <cell r="C681">
            <v>1</v>
          </cell>
          <cell r="D681">
            <v>0</v>
          </cell>
          <cell r="E681">
            <v>0</v>
          </cell>
          <cell r="F681">
            <v>0</v>
          </cell>
          <cell r="G681">
            <v>1</v>
          </cell>
          <cell r="H681">
            <v>0</v>
          </cell>
          <cell r="I681">
            <v>0</v>
          </cell>
        </row>
        <row r="682">
          <cell r="A682">
            <v>0</v>
          </cell>
          <cell r="B682">
            <v>0</v>
          </cell>
          <cell r="C682">
            <v>0</v>
          </cell>
          <cell r="D682">
            <v>0</v>
          </cell>
          <cell r="E682">
            <v>0</v>
          </cell>
          <cell r="F682">
            <v>0</v>
          </cell>
          <cell r="G682">
            <v>0</v>
          </cell>
          <cell r="H682">
            <v>0</v>
          </cell>
          <cell r="I682">
            <v>0</v>
          </cell>
        </row>
        <row r="683">
          <cell r="A683">
            <v>0</v>
          </cell>
          <cell r="B683">
            <v>0</v>
          </cell>
          <cell r="C683">
            <v>0</v>
          </cell>
          <cell r="D683">
            <v>0</v>
          </cell>
          <cell r="E683">
            <v>0</v>
          </cell>
          <cell r="F683">
            <v>0</v>
          </cell>
          <cell r="G683">
            <v>0</v>
          </cell>
          <cell r="H683">
            <v>0</v>
          </cell>
          <cell r="I683">
            <v>0</v>
          </cell>
        </row>
        <row r="684">
          <cell r="A684">
            <v>0</v>
          </cell>
          <cell r="B684">
            <v>0</v>
          </cell>
          <cell r="C684">
            <v>0</v>
          </cell>
          <cell r="D684">
            <v>0</v>
          </cell>
          <cell r="E684">
            <v>0</v>
          </cell>
          <cell r="F684">
            <v>0</v>
          </cell>
          <cell r="G684">
            <v>0</v>
          </cell>
          <cell r="H684">
            <v>0</v>
          </cell>
          <cell r="I684">
            <v>0</v>
          </cell>
        </row>
        <row r="685">
          <cell r="A685" t="str">
            <v>ITEM</v>
          </cell>
          <cell r="B685" t="str">
            <v>DESCRIPCION</v>
          </cell>
          <cell r="C685" t="str">
            <v>Cantid.</v>
          </cell>
          <cell r="D685" t="str">
            <v xml:space="preserve">LARGO </v>
          </cell>
          <cell r="E685" t="str">
            <v>ALTO</v>
          </cell>
          <cell r="F685" t="str">
            <v>ANCHO</v>
          </cell>
          <cell r="G685" t="str">
            <v>PARCIAL</v>
          </cell>
          <cell r="H685" t="str">
            <v>TOTAL</v>
          </cell>
          <cell r="I685" t="str">
            <v>UND</v>
          </cell>
        </row>
        <row r="686">
          <cell r="A686" t="str">
            <v>01.07.02.11</v>
          </cell>
          <cell r="B686" t="str">
            <v>SUMINISTRO E INSTALACION DE MUEBLE TIPO MB3-01a</v>
          </cell>
          <cell r="C686">
            <v>0</v>
          </cell>
          <cell r="D686">
            <v>0</v>
          </cell>
          <cell r="E686">
            <v>0</v>
          </cell>
          <cell r="F686">
            <v>0</v>
          </cell>
          <cell r="G686">
            <v>0</v>
          </cell>
          <cell r="H686">
            <v>1</v>
          </cell>
          <cell r="I686" t="str">
            <v>und</v>
          </cell>
        </row>
        <row r="687">
          <cell r="A687">
            <v>0</v>
          </cell>
          <cell r="B687">
            <v>0</v>
          </cell>
          <cell r="C687">
            <v>0</v>
          </cell>
          <cell r="D687">
            <v>0</v>
          </cell>
          <cell r="E687">
            <v>0</v>
          </cell>
          <cell r="F687">
            <v>0</v>
          </cell>
          <cell r="G687" t="str">
            <v xml:space="preserve"> </v>
          </cell>
          <cell r="H687">
            <v>0</v>
          </cell>
          <cell r="I687">
            <v>0</v>
          </cell>
        </row>
        <row r="688">
          <cell r="A688">
            <v>0</v>
          </cell>
          <cell r="B688" t="str">
            <v>PRIMER PISO</v>
          </cell>
          <cell r="C688">
            <v>0</v>
          </cell>
          <cell r="D688">
            <v>0</v>
          </cell>
          <cell r="E688">
            <v>0</v>
          </cell>
          <cell r="F688">
            <v>0</v>
          </cell>
          <cell r="G688">
            <v>0</v>
          </cell>
          <cell r="H688">
            <v>0</v>
          </cell>
          <cell r="I688">
            <v>0</v>
          </cell>
        </row>
        <row r="689">
          <cell r="A689">
            <v>0</v>
          </cell>
          <cell r="B689" t="str">
            <v>E-112 Tópico de Med.Int. y Pediatria</v>
          </cell>
          <cell r="C689">
            <v>1</v>
          </cell>
          <cell r="D689">
            <v>0</v>
          </cell>
          <cell r="E689">
            <v>0</v>
          </cell>
          <cell r="F689">
            <v>0</v>
          </cell>
          <cell r="G689">
            <v>1</v>
          </cell>
          <cell r="H689">
            <v>0</v>
          </cell>
          <cell r="I689">
            <v>0</v>
          </cell>
        </row>
        <row r="690">
          <cell r="A690">
            <v>0</v>
          </cell>
          <cell r="B690" t="str">
            <v>CE-153 Toma de Medicamentos</v>
          </cell>
          <cell r="C690">
            <v>1</v>
          </cell>
          <cell r="D690">
            <v>0</v>
          </cell>
          <cell r="E690">
            <v>0</v>
          </cell>
          <cell r="F690">
            <v>0</v>
          </cell>
          <cell r="G690">
            <v>0</v>
          </cell>
          <cell r="H690">
            <v>0</v>
          </cell>
          <cell r="I690">
            <v>0</v>
          </cell>
        </row>
        <row r="691">
          <cell r="A691">
            <v>0</v>
          </cell>
          <cell r="B691">
            <v>0</v>
          </cell>
          <cell r="C691">
            <v>0</v>
          </cell>
          <cell r="D691">
            <v>0</v>
          </cell>
          <cell r="E691">
            <v>0</v>
          </cell>
          <cell r="F691">
            <v>0</v>
          </cell>
          <cell r="G691">
            <v>0</v>
          </cell>
          <cell r="H691">
            <v>0</v>
          </cell>
          <cell r="I691">
            <v>0</v>
          </cell>
        </row>
        <row r="692">
          <cell r="A692">
            <v>0</v>
          </cell>
          <cell r="B692">
            <v>0</v>
          </cell>
          <cell r="C692">
            <v>0</v>
          </cell>
          <cell r="D692">
            <v>0</v>
          </cell>
          <cell r="E692">
            <v>0</v>
          </cell>
          <cell r="F692">
            <v>0</v>
          </cell>
          <cell r="G692">
            <v>0</v>
          </cell>
          <cell r="H692">
            <v>0</v>
          </cell>
          <cell r="I692">
            <v>0</v>
          </cell>
        </row>
        <row r="693">
          <cell r="A693" t="str">
            <v>ITEM</v>
          </cell>
          <cell r="B693" t="str">
            <v>DESCRIPCION</v>
          </cell>
          <cell r="C693" t="str">
            <v>Cantid.</v>
          </cell>
          <cell r="D693" t="str">
            <v xml:space="preserve">LARGO </v>
          </cell>
          <cell r="E693" t="str">
            <v>ALTO</v>
          </cell>
          <cell r="F693" t="str">
            <v>ANCHO</v>
          </cell>
          <cell r="G693" t="str">
            <v>PARCIAL</v>
          </cell>
          <cell r="H693" t="str">
            <v>TOTAL</v>
          </cell>
          <cell r="I693" t="str">
            <v>UND</v>
          </cell>
        </row>
        <row r="694">
          <cell r="A694" t="str">
            <v>01.07.02.12</v>
          </cell>
          <cell r="B694" t="str">
            <v>SUMINISTRO E INSTALACION DE MUEBLE TIPO MB3-02</v>
          </cell>
          <cell r="C694">
            <v>0</v>
          </cell>
          <cell r="D694">
            <v>0</v>
          </cell>
          <cell r="E694">
            <v>0</v>
          </cell>
          <cell r="F694">
            <v>0</v>
          </cell>
          <cell r="G694">
            <v>0</v>
          </cell>
          <cell r="H694">
            <v>6</v>
          </cell>
          <cell r="I694" t="str">
            <v>und</v>
          </cell>
        </row>
        <row r="695">
          <cell r="A695">
            <v>0</v>
          </cell>
          <cell r="B695">
            <v>0</v>
          </cell>
          <cell r="C695">
            <v>0</v>
          </cell>
          <cell r="D695">
            <v>0</v>
          </cell>
          <cell r="E695">
            <v>0</v>
          </cell>
          <cell r="F695">
            <v>0</v>
          </cell>
          <cell r="G695" t="str">
            <v xml:space="preserve"> </v>
          </cell>
          <cell r="H695">
            <v>0</v>
          </cell>
          <cell r="I695">
            <v>0</v>
          </cell>
        </row>
        <row r="696">
          <cell r="A696">
            <v>0</v>
          </cell>
          <cell r="B696" t="str">
            <v>PRIMER PISO</v>
          </cell>
          <cell r="C696">
            <v>0</v>
          </cell>
          <cell r="D696">
            <v>0</v>
          </cell>
          <cell r="E696">
            <v>0</v>
          </cell>
          <cell r="F696">
            <v>0</v>
          </cell>
          <cell r="G696">
            <v>0</v>
          </cell>
          <cell r="H696">
            <v>0</v>
          </cell>
          <cell r="I696">
            <v>0</v>
          </cell>
        </row>
        <row r="697">
          <cell r="A697">
            <v>0</v>
          </cell>
          <cell r="B697" t="str">
            <v>CQ-116 Cuarto Séptico</v>
          </cell>
          <cell r="C697">
            <v>1</v>
          </cell>
          <cell r="D697">
            <v>0</v>
          </cell>
          <cell r="E697">
            <v>0</v>
          </cell>
          <cell r="F697">
            <v>0</v>
          </cell>
          <cell r="G697">
            <v>1</v>
          </cell>
          <cell r="H697">
            <v>0</v>
          </cell>
          <cell r="I697">
            <v>0</v>
          </cell>
        </row>
        <row r="698">
          <cell r="A698">
            <v>0</v>
          </cell>
          <cell r="B698" t="str">
            <v>CO-104 Cuarto Séptico</v>
          </cell>
          <cell r="C698">
            <v>1</v>
          </cell>
          <cell r="D698">
            <v>0</v>
          </cell>
          <cell r="E698">
            <v>0</v>
          </cell>
          <cell r="F698">
            <v>0</v>
          </cell>
          <cell r="G698">
            <v>1</v>
          </cell>
          <cell r="H698">
            <v>0</v>
          </cell>
          <cell r="I698">
            <v>0</v>
          </cell>
        </row>
        <row r="699">
          <cell r="A699">
            <v>0</v>
          </cell>
          <cell r="B699" t="str">
            <v>E-138 Cuarto Séptico</v>
          </cell>
          <cell r="C699">
            <v>1</v>
          </cell>
          <cell r="D699">
            <v>0</v>
          </cell>
          <cell r="E699">
            <v>0</v>
          </cell>
          <cell r="F699">
            <v>0</v>
          </cell>
          <cell r="G699">
            <v>1</v>
          </cell>
          <cell r="H699">
            <v>0</v>
          </cell>
          <cell r="I699">
            <v>0</v>
          </cell>
        </row>
        <row r="700">
          <cell r="A700">
            <v>0</v>
          </cell>
          <cell r="B700" t="str">
            <v>H-131 Cuarto Séptico</v>
          </cell>
          <cell r="C700">
            <v>1</v>
          </cell>
          <cell r="D700">
            <v>0</v>
          </cell>
          <cell r="E700">
            <v>0</v>
          </cell>
          <cell r="F700">
            <v>0</v>
          </cell>
          <cell r="G700">
            <v>1</v>
          </cell>
          <cell r="H700">
            <v>0</v>
          </cell>
          <cell r="I700">
            <v>0</v>
          </cell>
        </row>
        <row r="701">
          <cell r="A701">
            <v>0</v>
          </cell>
          <cell r="B701" t="str">
            <v>PC-107 Toma de Muestras (B-1a)</v>
          </cell>
          <cell r="C701">
            <v>1</v>
          </cell>
          <cell r="D701">
            <v>0</v>
          </cell>
          <cell r="E701">
            <v>0</v>
          </cell>
          <cell r="F701">
            <v>0</v>
          </cell>
          <cell r="G701">
            <v>1</v>
          </cell>
          <cell r="H701">
            <v>0</v>
          </cell>
          <cell r="I701">
            <v>0</v>
          </cell>
        </row>
        <row r="702">
          <cell r="A702">
            <v>0</v>
          </cell>
          <cell r="B702" t="str">
            <v>REH-109 Sala de Fisioterapia 03</v>
          </cell>
          <cell r="C702">
            <v>1</v>
          </cell>
          <cell r="D702">
            <v>0</v>
          </cell>
          <cell r="E702">
            <v>0</v>
          </cell>
          <cell r="F702">
            <v>0</v>
          </cell>
          <cell r="G702">
            <v>1</v>
          </cell>
          <cell r="H702">
            <v>0</v>
          </cell>
          <cell r="I702">
            <v>0</v>
          </cell>
        </row>
        <row r="703">
          <cell r="A703">
            <v>0</v>
          </cell>
          <cell r="B703">
            <v>0</v>
          </cell>
          <cell r="C703">
            <v>0</v>
          </cell>
          <cell r="D703">
            <v>0</v>
          </cell>
          <cell r="E703">
            <v>0</v>
          </cell>
          <cell r="F703">
            <v>0</v>
          </cell>
          <cell r="G703">
            <v>0</v>
          </cell>
          <cell r="H703">
            <v>0</v>
          </cell>
          <cell r="I703">
            <v>0</v>
          </cell>
        </row>
        <row r="704">
          <cell r="A704" t="str">
            <v>ITEM</v>
          </cell>
          <cell r="B704" t="str">
            <v>DESCRIPCION</v>
          </cell>
          <cell r="C704" t="str">
            <v>Cantid.</v>
          </cell>
          <cell r="D704" t="str">
            <v xml:space="preserve">LARGO </v>
          </cell>
          <cell r="E704" t="str">
            <v>ALTO</v>
          </cell>
          <cell r="F704" t="str">
            <v>ANCHO</v>
          </cell>
          <cell r="G704" t="str">
            <v>PARCIAL</v>
          </cell>
          <cell r="H704" t="str">
            <v>TOTAL</v>
          </cell>
          <cell r="I704" t="str">
            <v>UND</v>
          </cell>
        </row>
        <row r="705">
          <cell r="A705" t="str">
            <v>01.07.02.13</v>
          </cell>
          <cell r="B705" t="str">
            <v>SUMINISTRO E INSTALACION DE MUEBLE TIPO MB3-02a</v>
          </cell>
          <cell r="C705">
            <v>0</v>
          </cell>
          <cell r="D705">
            <v>0</v>
          </cell>
          <cell r="E705">
            <v>0</v>
          </cell>
          <cell r="F705">
            <v>0</v>
          </cell>
          <cell r="G705">
            <v>0</v>
          </cell>
          <cell r="H705">
            <v>3</v>
          </cell>
          <cell r="I705" t="str">
            <v>und</v>
          </cell>
        </row>
        <row r="706">
          <cell r="A706">
            <v>0</v>
          </cell>
          <cell r="B706">
            <v>0</v>
          </cell>
          <cell r="C706">
            <v>0</v>
          </cell>
          <cell r="D706">
            <v>0</v>
          </cell>
          <cell r="E706">
            <v>0</v>
          </cell>
          <cell r="F706">
            <v>0</v>
          </cell>
          <cell r="G706" t="str">
            <v xml:space="preserve"> </v>
          </cell>
          <cell r="H706">
            <v>0</v>
          </cell>
          <cell r="I706">
            <v>0</v>
          </cell>
        </row>
        <row r="707">
          <cell r="A707">
            <v>0</v>
          </cell>
          <cell r="B707" t="str">
            <v>PRIMER PISO</v>
          </cell>
          <cell r="C707">
            <v>0</v>
          </cell>
          <cell r="D707">
            <v>0</v>
          </cell>
          <cell r="E707">
            <v>0</v>
          </cell>
          <cell r="F707">
            <v>0</v>
          </cell>
          <cell r="G707">
            <v>0</v>
          </cell>
          <cell r="H707">
            <v>0</v>
          </cell>
          <cell r="I707">
            <v>0</v>
          </cell>
        </row>
        <row r="708">
          <cell r="A708">
            <v>0</v>
          </cell>
          <cell r="B708" t="str">
            <v>CQ-122 Sala de inducción anestésica</v>
          </cell>
          <cell r="C708">
            <v>1</v>
          </cell>
          <cell r="D708">
            <v>0</v>
          </cell>
          <cell r="E708">
            <v>0</v>
          </cell>
          <cell r="F708">
            <v>0</v>
          </cell>
          <cell r="G708">
            <v>1</v>
          </cell>
          <cell r="H708">
            <v>0</v>
          </cell>
          <cell r="I708">
            <v>0</v>
          </cell>
        </row>
        <row r="709">
          <cell r="A709">
            <v>0</v>
          </cell>
          <cell r="B709" t="str">
            <v>AP-110 Antesala de conservación de cadáveres</v>
          </cell>
          <cell r="C709">
            <v>1</v>
          </cell>
          <cell r="D709">
            <v>0</v>
          </cell>
          <cell r="E709">
            <v>0</v>
          </cell>
          <cell r="F709">
            <v>0</v>
          </cell>
          <cell r="G709">
            <v>1</v>
          </cell>
          <cell r="H709">
            <v>0</v>
          </cell>
          <cell r="I709">
            <v>0</v>
          </cell>
        </row>
        <row r="710">
          <cell r="A710">
            <v>0</v>
          </cell>
          <cell r="B710" t="str">
            <v>AP-103 Toma de muestra.</v>
          </cell>
          <cell r="C710">
            <v>1</v>
          </cell>
          <cell r="D710">
            <v>0</v>
          </cell>
          <cell r="E710">
            <v>0</v>
          </cell>
          <cell r="F710">
            <v>0</v>
          </cell>
          <cell r="G710">
            <v>1</v>
          </cell>
          <cell r="H710">
            <v>0</v>
          </cell>
          <cell r="I710">
            <v>0</v>
          </cell>
        </row>
        <row r="711">
          <cell r="A711">
            <v>0</v>
          </cell>
          <cell r="B711">
            <v>0</v>
          </cell>
          <cell r="C711">
            <v>0</v>
          </cell>
          <cell r="D711">
            <v>0</v>
          </cell>
          <cell r="E711">
            <v>0</v>
          </cell>
          <cell r="F711">
            <v>0</v>
          </cell>
          <cell r="G711">
            <v>0</v>
          </cell>
          <cell r="H711">
            <v>0</v>
          </cell>
          <cell r="I711">
            <v>0</v>
          </cell>
        </row>
        <row r="712">
          <cell r="A712" t="str">
            <v>ITEM</v>
          </cell>
          <cell r="B712" t="str">
            <v>DESCRIPCION</v>
          </cell>
          <cell r="C712" t="str">
            <v>Cantid.</v>
          </cell>
          <cell r="D712" t="str">
            <v xml:space="preserve">LARGO </v>
          </cell>
          <cell r="E712" t="str">
            <v>ALTO</v>
          </cell>
          <cell r="F712" t="str">
            <v>ANCHO</v>
          </cell>
          <cell r="G712" t="str">
            <v>PARCIAL</v>
          </cell>
          <cell r="H712" t="str">
            <v>TOTAL</v>
          </cell>
          <cell r="I712" t="str">
            <v>UND</v>
          </cell>
        </row>
        <row r="713">
          <cell r="A713" t="str">
            <v>01.07.02.14</v>
          </cell>
          <cell r="B713" t="str">
            <v>SUMINISTRO E INSTALACION DE MUEBLE TIPO MB4-01</v>
          </cell>
          <cell r="C713">
            <v>0</v>
          </cell>
          <cell r="D713">
            <v>0</v>
          </cell>
          <cell r="E713">
            <v>0</v>
          </cell>
          <cell r="F713">
            <v>0</v>
          </cell>
          <cell r="G713">
            <v>0</v>
          </cell>
          <cell r="H713">
            <v>1</v>
          </cell>
          <cell r="I713" t="str">
            <v>und</v>
          </cell>
        </row>
        <row r="714">
          <cell r="A714">
            <v>0</v>
          </cell>
          <cell r="B714">
            <v>0</v>
          </cell>
          <cell r="C714">
            <v>0</v>
          </cell>
          <cell r="D714">
            <v>0</v>
          </cell>
          <cell r="E714">
            <v>0</v>
          </cell>
          <cell r="F714">
            <v>0</v>
          </cell>
          <cell r="G714" t="str">
            <v xml:space="preserve"> </v>
          </cell>
          <cell r="H714">
            <v>0</v>
          </cell>
          <cell r="I714">
            <v>0</v>
          </cell>
        </row>
        <row r="715">
          <cell r="A715">
            <v>0</v>
          </cell>
          <cell r="B715" t="str">
            <v>PRIMER PISO</v>
          </cell>
          <cell r="C715">
            <v>0</v>
          </cell>
          <cell r="D715">
            <v>0</v>
          </cell>
          <cell r="E715">
            <v>0</v>
          </cell>
          <cell r="F715">
            <v>0</v>
          </cell>
          <cell r="G715">
            <v>0</v>
          </cell>
          <cell r="H715">
            <v>0</v>
          </cell>
          <cell r="I715">
            <v>0</v>
          </cell>
        </row>
        <row r="716">
          <cell r="A716">
            <v>0</v>
          </cell>
          <cell r="B716" t="str">
            <v>RP-101 Cocina - Residencia personal</v>
          </cell>
          <cell r="C716">
            <v>1</v>
          </cell>
          <cell r="D716">
            <v>0</v>
          </cell>
          <cell r="E716">
            <v>0</v>
          </cell>
          <cell r="F716">
            <v>0</v>
          </cell>
          <cell r="G716">
            <v>1</v>
          </cell>
          <cell r="H716">
            <v>0</v>
          </cell>
          <cell r="I716">
            <v>0</v>
          </cell>
        </row>
        <row r="717">
          <cell r="A717">
            <v>0</v>
          </cell>
          <cell r="B717">
            <v>0</v>
          </cell>
          <cell r="C717">
            <v>0</v>
          </cell>
          <cell r="D717">
            <v>0</v>
          </cell>
          <cell r="E717">
            <v>0</v>
          </cell>
          <cell r="F717">
            <v>0</v>
          </cell>
          <cell r="G717">
            <v>0</v>
          </cell>
          <cell r="H717">
            <v>0</v>
          </cell>
          <cell r="I717">
            <v>0</v>
          </cell>
        </row>
        <row r="718">
          <cell r="A718">
            <v>0</v>
          </cell>
          <cell r="B718">
            <v>0</v>
          </cell>
          <cell r="C718">
            <v>0</v>
          </cell>
          <cell r="D718">
            <v>0</v>
          </cell>
          <cell r="E718">
            <v>0</v>
          </cell>
          <cell r="F718">
            <v>0</v>
          </cell>
          <cell r="G718">
            <v>0</v>
          </cell>
          <cell r="H718">
            <v>0</v>
          </cell>
          <cell r="I718">
            <v>0</v>
          </cell>
        </row>
        <row r="719">
          <cell r="A719">
            <v>0</v>
          </cell>
          <cell r="B719">
            <v>0</v>
          </cell>
          <cell r="C719">
            <v>0</v>
          </cell>
          <cell r="D719">
            <v>0</v>
          </cell>
          <cell r="E719">
            <v>0</v>
          </cell>
          <cell r="F719">
            <v>0</v>
          </cell>
          <cell r="G719">
            <v>0</v>
          </cell>
          <cell r="H719">
            <v>0</v>
          </cell>
          <cell r="I719">
            <v>0</v>
          </cell>
        </row>
        <row r="720">
          <cell r="A720" t="str">
            <v>ITEM</v>
          </cell>
          <cell r="B720" t="str">
            <v>DESCRIPCION</v>
          </cell>
          <cell r="C720" t="str">
            <v>Cantid.</v>
          </cell>
          <cell r="D720" t="str">
            <v xml:space="preserve">LARGO </v>
          </cell>
          <cell r="E720" t="str">
            <v>ALTO</v>
          </cell>
          <cell r="F720" t="str">
            <v>ANCHO</v>
          </cell>
          <cell r="G720" t="str">
            <v>PARCIAL</v>
          </cell>
          <cell r="H720" t="str">
            <v>TOTAL</v>
          </cell>
          <cell r="I720" t="str">
            <v>UND</v>
          </cell>
        </row>
        <row r="721">
          <cell r="A721" t="str">
            <v>01.07.02.15</v>
          </cell>
          <cell r="B721" t="str">
            <v>SUMINISTRO E INSTALACION DE MUEBLE TIPO MB4-02</v>
          </cell>
          <cell r="C721">
            <v>0</v>
          </cell>
          <cell r="D721">
            <v>0</v>
          </cell>
          <cell r="E721">
            <v>0</v>
          </cell>
          <cell r="F721">
            <v>0</v>
          </cell>
          <cell r="G721">
            <v>0</v>
          </cell>
          <cell r="H721">
            <v>1</v>
          </cell>
          <cell r="I721" t="str">
            <v>und</v>
          </cell>
        </row>
        <row r="722">
          <cell r="A722">
            <v>0</v>
          </cell>
          <cell r="B722">
            <v>0</v>
          </cell>
          <cell r="C722">
            <v>0</v>
          </cell>
          <cell r="D722">
            <v>0</v>
          </cell>
          <cell r="E722">
            <v>0</v>
          </cell>
          <cell r="F722">
            <v>0</v>
          </cell>
          <cell r="G722" t="str">
            <v xml:space="preserve"> </v>
          </cell>
          <cell r="H722">
            <v>0</v>
          </cell>
          <cell r="I722">
            <v>0</v>
          </cell>
        </row>
        <row r="723">
          <cell r="A723">
            <v>0</v>
          </cell>
          <cell r="B723" t="str">
            <v>PRIMER PISO</v>
          </cell>
          <cell r="C723">
            <v>0</v>
          </cell>
          <cell r="D723">
            <v>0</v>
          </cell>
          <cell r="E723">
            <v>0</v>
          </cell>
          <cell r="F723">
            <v>0</v>
          </cell>
          <cell r="G723">
            <v>0</v>
          </cell>
          <cell r="H723">
            <v>0</v>
          </cell>
          <cell r="I723">
            <v>0</v>
          </cell>
        </row>
        <row r="724">
          <cell r="A724">
            <v>0</v>
          </cell>
          <cell r="B724" t="str">
            <v>CO-118 CTO. PRE LAV. INSTR</v>
          </cell>
          <cell r="C724">
            <v>1</v>
          </cell>
          <cell r="D724">
            <v>0</v>
          </cell>
          <cell r="E724">
            <v>0</v>
          </cell>
          <cell r="F724">
            <v>0</v>
          </cell>
          <cell r="G724">
            <v>1</v>
          </cell>
          <cell r="H724">
            <v>0</v>
          </cell>
          <cell r="I724">
            <v>0</v>
          </cell>
        </row>
        <row r="725">
          <cell r="A725">
            <v>0</v>
          </cell>
          <cell r="B725">
            <v>0</v>
          </cell>
          <cell r="C725">
            <v>0</v>
          </cell>
          <cell r="D725">
            <v>0</v>
          </cell>
          <cell r="E725">
            <v>0</v>
          </cell>
          <cell r="F725">
            <v>0</v>
          </cell>
          <cell r="G725">
            <v>0</v>
          </cell>
          <cell r="H725">
            <v>0</v>
          </cell>
          <cell r="I725">
            <v>0</v>
          </cell>
        </row>
        <row r="726">
          <cell r="A726">
            <v>0</v>
          </cell>
          <cell r="B726">
            <v>0</v>
          </cell>
          <cell r="C726">
            <v>0</v>
          </cell>
          <cell r="D726">
            <v>0</v>
          </cell>
          <cell r="E726">
            <v>0</v>
          </cell>
          <cell r="F726">
            <v>0</v>
          </cell>
          <cell r="G726">
            <v>0</v>
          </cell>
          <cell r="H726">
            <v>0</v>
          </cell>
          <cell r="I726">
            <v>0</v>
          </cell>
        </row>
        <row r="727">
          <cell r="A727">
            <v>0</v>
          </cell>
          <cell r="B727">
            <v>0</v>
          </cell>
          <cell r="C727">
            <v>0</v>
          </cell>
          <cell r="D727">
            <v>0</v>
          </cell>
          <cell r="E727">
            <v>0</v>
          </cell>
          <cell r="F727">
            <v>0</v>
          </cell>
          <cell r="G727">
            <v>0</v>
          </cell>
          <cell r="H727">
            <v>0</v>
          </cell>
          <cell r="I727">
            <v>0</v>
          </cell>
        </row>
        <row r="728">
          <cell r="A728" t="str">
            <v>ITEM</v>
          </cell>
          <cell r="B728" t="str">
            <v>DESCRIPCION</v>
          </cell>
          <cell r="C728" t="str">
            <v>Cantid.</v>
          </cell>
          <cell r="D728" t="str">
            <v xml:space="preserve">LARGO </v>
          </cell>
          <cell r="E728" t="str">
            <v>ALTO</v>
          </cell>
          <cell r="F728" t="str">
            <v>ANCHO</v>
          </cell>
          <cell r="G728" t="str">
            <v>PARCIAL</v>
          </cell>
          <cell r="H728" t="str">
            <v>TOTAL</v>
          </cell>
          <cell r="I728" t="str">
            <v>UND</v>
          </cell>
        </row>
        <row r="729">
          <cell r="A729" t="str">
            <v>01.07.02.16</v>
          </cell>
          <cell r="B729" t="str">
            <v>SUMINISTRO E INSTALACION DE MUEBLE TIPO MB4-02a</v>
          </cell>
          <cell r="C729">
            <v>0</v>
          </cell>
          <cell r="D729">
            <v>0</v>
          </cell>
          <cell r="E729">
            <v>0</v>
          </cell>
          <cell r="F729">
            <v>0</v>
          </cell>
          <cell r="G729">
            <v>0</v>
          </cell>
          <cell r="H729">
            <v>1</v>
          </cell>
          <cell r="I729" t="str">
            <v>und</v>
          </cell>
        </row>
        <row r="730">
          <cell r="A730">
            <v>0</v>
          </cell>
          <cell r="B730">
            <v>0</v>
          </cell>
          <cell r="C730">
            <v>0</v>
          </cell>
          <cell r="D730">
            <v>0</v>
          </cell>
          <cell r="E730">
            <v>0</v>
          </cell>
          <cell r="F730">
            <v>0</v>
          </cell>
          <cell r="G730" t="str">
            <v xml:space="preserve"> </v>
          </cell>
          <cell r="H730">
            <v>0</v>
          </cell>
          <cell r="I730">
            <v>0</v>
          </cell>
        </row>
        <row r="731">
          <cell r="A731">
            <v>0</v>
          </cell>
          <cell r="B731" t="str">
            <v>PRIMER PISO</v>
          </cell>
          <cell r="C731">
            <v>0</v>
          </cell>
          <cell r="D731">
            <v>0</v>
          </cell>
          <cell r="E731">
            <v>0</v>
          </cell>
          <cell r="F731">
            <v>0</v>
          </cell>
          <cell r="G731">
            <v>0</v>
          </cell>
          <cell r="H731">
            <v>0</v>
          </cell>
          <cell r="I731">
            <v>0</v>
          </cell>
        </row>
        <row r="732">
          <cell r="A732">
            <v>0</v>
          </cell>
          <cell r="B732" t="str">
            <v>H-117 Repostero</v>
          </cell>
          <cell r="C732">
            <v>1</v>
          </cell>
          <cell r="D732">
            <v>0</v>
          </cell>
          <cell r="E732">
            <v>0</v>
          </cell>
          <cell r="F732">
            <v>0</v>
          </cell>
          <cell r="G732">
            <v>1</v>
          </cell>
          <cell r="H732">
            <v>0</v>
          </cell>
          <cell r="I732">
            <v>0</v>
          </cell>
        </row>
        <row r="733">
          <cell r="A733">
            <v>0</v>
          </cell>
          <cell r="B733">
            <v>0</v>
          </cell>
          <cell r="C733">
            <v>0</v>
          </cell>
          <cell r="D733">
            <v>0</v>
          </cell>
          <cell r="E733">
            <v>0</v>
          </cell>
          <cell r="F733">
            <v>0</v>
          </cell>
          <cell r="G733">
            <v>0</v>
          </cell>
          <cell r="H733">
            <v>0</v>
          </cell>
          <cell r="I733">
            <v>0</v>
          </cell>
        </row>
        <row r="734">
          <cell r="A734">
            <v>0</v>
          </cell>
          <cell r="B734">
            <v>0</v>
          </cell>
          <cell r="C734">
            <v>0</v>
          </cell>
          <cell r="D734">
            <v>0</v>
          </cell>
          <cell r="E734">
            <v>0</v>
          </cell>
          <cell r="F734">
            <v>0</v>
          </cell>
          <cell r="G734">
            <v>0</v>
          </cell>
          <cell r="H734">
            <v>0</v>
          </cell>
          <cell r="I734">
            <v>0</v>
          </cell>
        </row>
        <row r="735">
          <cell r="A735">
            <v>0</v>
          </cell>
          <cell r="B735">
            <v>0</v>
          </cell>
          <cell r="C735">
            <v>0</v>
          </cell>
          <cell r="D735">
            <v>0</v>
          </cell>
          <cell r="E735">
            <v>0</v>
          </cell>
          <cell r="F735">
            <v>0</v>
          </cell>
          <cell r="G735">
            <v>0</v>
          </cell>
          <cell r="H735">
            <v>0</v>
          </cell>
          <cell r="I735">
            <v>0</v>
          </cell>
        </row>
        <row r="736">
          <cell r="A736" t="str">
            <v>ITEM</v>
          </cell>
          <cell r="B736" t="str">
            <v>DESCRIPCION</v>
          </cell>
          <cell r="C736" t="str">
            <v>Cantid.</v>
          </cell>
          <cell r="D736" t="str">
            <v xml:space="preserve">LARGO </v>
          </cell>
          <cell r="E736" t="str">
            <v>ALTO</v>
          </cell>
          <cell r="F736" t="str">
            <v>ANCHO</v>
          </cell>
          <cell r="G736" t="str">
            <v>PARCIAL</v>
          </cell>
          <cell r="H736" t="str">
            <v>TOTAL</v>
          </cell>
          <cell r="I736" t="str">
            <v>UND</v>
          </cell>
        </row>
        <row r="737">
          <cell r="A737" t="str">
            <v>01.07.02.17</v>
          </cell>
          <cell r="B737" t="str">
            <v>SUMINISTRO E INSTALACION DE MUEBLE TIPO MB4-03</v>
          </cell>
          <cell r="C737">
            <v>0</v>
          </cell>
          <cell r="D737">
            <v>0</v>
          </cell>
          <cell r="E737">
            <v>0</v>
          </cell>
          <cell r="F737">
            <v>0</v>
          </cell>
          <cell r="G737">
            <v>0</v>
          </cell>
          <cell r="H737">
            <v>1</v>
          </cell>
          <cell r="I737" t="str">
            <v>und</v>
          </cell>
        </row>
        <row r="738">
          <cell r="A738">
            <v>0</v>
          </cell>
          <cell r="B738">
            <v>0</v>
          </cell>
          <cell r="C738">
            <v>0</v>
          </cell>
          <cell r="D738">
            <v>0</v>
          </cell>
          <cell r="E738">
            <v>0</v>
          </cell>
          <cell r="F738">
            <v>0</v>
          </cell>
          <cell r="G738" t="str">
            <v xml:space="preserve"> </v>
          </cell>
          <cell r="H738">
            <v>0</v>
          </cell>
          <cell r="I738">
            <v>0</v>
          </cell>
        </row>
        <row r="739">
          <cell r="A739">
            <v>0</v>
          </cell>
          <cell r="B739" t="str">
            <v>PRIMER PISO</v>
          </cell>
          <cell r="C739">
            <v>0</v>
          </cell>
          <cell r="D739">
            <v>0</v>
          </cell>
          <cell r="E739">
            <v>0</v>
          </cell>
          <cell r="F739">
            <v>0</v>
          </cell>
          <cell r="G739">
            <v>0</v>
          </cell>
          <cell r="H739">
            <v>0</v>
          </cell>
          <cell r="I739">
            <v>0</v>
          </cell>
        </row>
        <row r="740">
          <cell r="A740">
            <v>0</v>
          </cell>
          <cell r="B740" t="str">
            <v>H-127 Lactario</v>
          </cell>
          <cell r="C740">
            <v>1</v>
          </cell>
          <cell r="D740">
            <v>0</v>
          </cell>
          <cell r="E740">
            <v>0</v>
          </cell>
          <cell r="F740">
            <v>0</v>
          </cell>
          <cell r="G740">
            <v>1</v>
          </cell>
          <cell r="H740">
            <v>0</v>
          </cell>
          <cell r="I740">
            <v>0</v>
          </cell>
        </row>
        <row r="741">
          <cell r="A741">
            <v>0</v>
          </cell>
          <cell r="B741">
            <v>0</v>
          </cell>
          <cell r="C741">
            <v>0</v>
          </cell>
          <cell r="D741">
            <v>0</v>
          </cell>
          <cell r="E741">
            <v>0</v>
          </cell>
          <cell r="F741">
            <v>0</v>
          </cell>
          <cell r="G741">
            <v>0</v>
          </cell>
          <cell r="H741">
            <v>0</v>
          </cell>
          <cell r="I741">
            <v>0</v>
          </cell>
        </row>
        <row r="742">
          <cell r="A742">
            <v>0</v>
          </cell>
          <cell r="B742">
            <v>0</v>
          </cell>
          <cell r="C742">
            <v>0</v>
          </cell>
          <cell r="D742">
            <v>0</v>
          </cell>
          <cell r="E742">
            <v>0</v>
          </cell>
          <cell r="F742">
            <v>0</v>
          </cell>
          <cell r="G742">
            <v>0</v>
          </cell>
          <cell r="H742">
            <v>0</v>
          </cell>
          <cell r="I742">
            <v>0</v>
          </cell>
        </row>
        <row r="743">
          <cell r="A743">
            <v>0</v>
          </cell>
          <cell r="B743">
            <v>0</v>
          </cell>
          <cell r="C743">
            <v>0</v>
          </cell>
          <cell r="D743">
            <v>0</v>
          </cell>
          <cell r="E743">
            <v>0</v>
          </cell>
          <cell r="F743">
            <v>0</v>
          </cell>
          <cell r="G743">
            <v>0</v>
          </cell>
          <cell r="H743">
            <v>0</v>
          </cell>
          <cell r="I743">
            <v>0</v>
          </cell>
        </row>
        <row r="744">
          <cell r="A744" t="str">
            <v>ITEM</v>
          </cell>
          <cell r="B744" t="str">
            <v>DESCRIPCION</v>
          </cell>
          <cell r="C744" t="str">
            <v>Cantid.</v>
          </cell>
          <cell r="D744" t="str">
            <v xml:space="preserve">LARGO </v>
          </cell>
          <cell r="E744" t="str">
            <v>ALTO</v>
          </cell>
          <cell r="F744" t="str">
            <v>ANCHO</v>
          </cell>
          <cell r="G744" t="str">
            <v>PARCIAL</v>
          </cell>
          <cell r="H744" t="str">
            <v>TOTAL</v>
          </cell>
          <cell r="I744" t="str">
            <v>UND</v>
          </cell>
        </row>
        <row r="745">
          <cell r="A745" t="str">
            <v>01.07.02.18</v>
          </cell>
          <cell r="B745" t="str">
            <v>SUMINISTRO E INSTALACION DE MUEBLE TIPO MB4-03a</v>
          </cell>
          <cell r="C745">
            <v>0</v>
          </cell>
          <cell r="D745">
            <v>0</v>
          </cell>
          <cell r="E745">
            <v>0</v>
          </cell>
          <cell r="F745">
            <v>0</v>
          </cell>
          <cell r="G745">
            <v>0</v>
          </cell>
          <cell r="H745">
            <v>1</v>
          </cell>
          <cell r="I745" t="str">
            <v>und</v>
          </cell>
        </row>
        <row r="746">
          <cell r="A746">
            <v>0</v>
          </cell>
          <cell r="B746">
            <v>0</v>
          </cell>
          <cell r="C746">
            <v>0</v>
          </cell>
          <cell r="D746">
            <v>0</v>
          </cell>
          <cell r="E746">
            <v>0</v>
          </cell>
          <cell r="F746">
            <v>0</v>
          </cell>
          <cell r="G746" t="str">
            <v xml:space="preserve"> </v>
          </cell>
          <cell r="H746">
            <v>0</v>
          </cell>
          <cell r="I746">
            <v>0</v>
          </cell>
        </row>
        <row r="747">
          <cell r="A747">
            <v>0</v>
          </cell>
          <cell r="B747" t="str">
            <v>PRIMER PISO</v>
          </cell>
          <cell r="C747">
            <v>0</v>
          </cell>
          <cell r="D747">
            <v>0</v>
          </cell>
          <cell r="E747">
            <v>0</v>
          </cell>
          <cell r="F747">
            <v>0</v>
          </cell>
          <cell r="G747">
            <v>0</v>
          </cell>
          <cell r="H747">
            <v>0</v>
          </cell>
          <cell r="I747">
            <v>0</v>
          </cell>
        </row>
        <row r="748">
          <cell r="A748">
            <v>0</v>
          </cell>
          <cell r="B748" t="str">
            <v>CE-113 Consultorio Cred</v>
          </cell>
          <cell r="C748">
            <v>1</v>
          </cell>
          <cell r="D748">
            <v>0</v>
          </cell>
          <cell r="E748">
            <v>0</v>
          </cell>
          <cell r="F748">
            <v>0</v>
          </cell>
          <cell r="G748">
            <v>1</v>
          </cell>
          <cell r="H748">
            <v>0</v>
          </cell>
          <cell r="I748">
            <v>0</v>
          </cell>
        </row>
        <row r="749">
          <cell r="A749">
            <v>0</v>
          </cell>
          <cell r="B749">
            <v>0</v>
          </cell>
          <cell r="C749">
            <v>0</v>
          </cell>
          <cell r="D749">
            <v>0</v>
          </cell>
          <cell r="E749">
            <v>0</v>
          </cell>
          <cell r="F749">
            <v>0</v>
          </cell>
          <cell r="G749">
            <v>0</v>
          </cell>
          <cell r="H749">
            <v>0</v>
          </cell>
          <cell r="I749">
            <v>0</v>
          </cell>
        </row>
        <row r="750">
          <cell r="A750">
            <v>0</v>
          </cell>
          <cell r="B750">
            <v>0</v>
          </cell>
          <cell r="C750">
            <v>0</v>
          </cell>
          <cell r="D750">
            <v>0</v>
          </cell>
          <cell r="E750">
            <v>0</v>
          </cell>
          <cell r="F750">
            <v>0</v>
          </cell>
          <cell r="G750">
            <v>0</v>
          </cell>
          <cell r="H750">
            <v>0</v>
          </cell>
          <cell r="I750">
            <v>0</v>
          </cell>
        </row>
        <row r="751">
          <cell r="A751">
            <v>0</v>
          </cell>
          <cell r="B751">
            <v>0</v>
          </cell>
          <cell r="C751">
            <v>0</v>
          </cell>
          <cell r="D751">
            <v>0</v>
          </cell>
          <cell r="E751">
            <v>0</v>
          </cell>
          <cell r="F751">
            <v>0</v>
          </cell>
          <cell r="G751">
            <v>0</v>
          </cell>
          <cell r="H751">
            <v>0</v>
          </cell>
          <cell r="I751">
            <v>0</v>
          </cell>
        </row>
        <row r="752">
          <cell r="A752" t="str">
            <v>ITEM</v>
          </cell>
          <cell r="B752" t="str">
            <v>DESCRIPCION</v>
          </cell>
          <cell r="C752" t="str">
            <v>Cantid.</v>
          </cell>
          <cell r="D752" t="str">
            <v xml:space="preserve">LARGO </v>
          </cell>
          <cell r="E752" t="str">
            <v>ALTO</v>
          </cell>
          <cell r="F752" t="str">
            <v>ANCHO</v>
          </cell>
          <cell r="G752" t="str">
            <v>PARCIAL</v>
          </cell>
          <cell r="H752" t="str">
            <v>TOTAL</v>
          </cell>
          <cell r="I752" t="str">
            <v>UND</v>
          </cell>
        </row>
        <row r="753">
          <cell r="A753" t="str">
            <v>01.07.02.19</v>
          </cell>
          <cell r="B753" t="str">
            <v>SUMINISTRO E INSTALACION DE MUEBLE TIPO MB4-04</v>
          </cell>
          <cell r="C753">
            <v>0</v>
          </cell>
          <cell r="D753">
            <v>0</v>
          </cell>
          <cell r="E753">
            <v>0</v>
          </cell>
          <cell r="F753">
            <v>0</v>
          </cell>
          <cell r="G753">
            <v>0</v>
          </cell>
          <cell r="H753">
            <v>1</v>
          </cell>
          <cell r="I753" t="str">
            <v>und</v>
          </cell>
        </row>
        <row r="754">
          <cell r="A754">
            <v>0</v>
          </cell>
          <cell r="B754">
            <v>0</v>
          </cell>
          <cell r="C754">
            <v>0</v>
          </cell>
          <cell r="D754">
            <v>0</v>
          </cell>
          <cell r="E754">
            <v>0</v>
          </cell>
          <cell r="F754">
            <v>0</v>
          </cell>
          <cell r="G754" t="str">
            <v xml:space="preserve"> </v>
          </cell>
          <cell r="H754">
            <v>0</v>
          </cell>
          <cell r="I754">
            <v>0</v>
          </cell>
        </row>
        <row r="755">
          <cell r="A755">
            <v>0</v>
          </cell>
          <cell r="B755" t="str">
            <v>PRIMER PISO</v>
          </cell>
          <cell r="C755">
            <v>0</v>
          </cell>
          <cell r="D755">
            <v>0</v>
          </cell>
          <cell r="E755">
            <v>0</v>
          </cell>
          <cell r="F755">
            <v>0</v>
          </cell>
          <cell r="G755">
            <v>0</v>
          </cell>
          <cell r="H755">
            <v>0</v>
          </cell>
          <cell r="I755">
            <v>0</v>
          </cell>
        </row>
        <row r="756">
          <cell r="A756">
            <v>0</v>
          </cell>
          <cell r="B756" t="str">
            <v>CE-114 Estimulación Temprana</v>
          </cell>
          <cell r="C756">
            <v>1</v>
          </cell>
          <cell r="D756">
            <v>0</v>
          </cell>
          <cell r="E756">
            <v>0</v>
          </cell>
          <cell r="F756">
            <v>0</v>
          </cell>
          <cell r="G756">
            <v>1</v>
          </cell>
          <cell r="H756">
            <v>0</v>
          </cell>
          <cell r="I756">
            <v>0</v>
          </cell>
        </row>
        <row r="757">
          <cell r="A757">
            <v>0</v>
          </cell>
          <cell r="B757">
            <v>0</v>
          </cell>
          <cell r="C757">
            <v>0</v>
          </cell>
          <cell r="D757">
            <v>0</v>
          </cell>
          <cell r="E757">
            <v>0</v>
          </cell>
          <cell r="F757">
            <v>0</v>
          </cell>
          <cell r="G757">
            <v>0</v>
          </cell>
          <cell r="H757">
            <v>0</v>
          </cell>
          <cell r="I757">
            <v>0</v>
          </cell>
        </row>
        <row r="758">
          <cell r="A758">
            <v>0</v>
          </cell>
          <cell r="B758">
            <v>0</v>
          </cell>
          <cell r="C758">
            <v>0</v>
          </cell>
          <cell r="D758">
            <v>0</v>
          </cell>
          <cell r="E758">
            <v>0</v>
          </cell>
          <cell r="F758">
            <v>0</v>
          </cell>
          <cell r="G758">
            <v>0</v>
          </cell>
          <cell r="H758">
            <v>0</v>
          </cell>
          <cell r="I758">
            <v>0</v>
          </cell>
        </row>
        <row r="759">
          <cell r="A759">
            <v>0</v>
          </cell>
          <cell r="B759">
            <v>0</v>
          </cell>
          <cell r="C759">
            <v>0</v>
          </cell>
          <cell r="D759">
            <v>0</v>
          </cell>
          <cell r="E759">
            <v>0</v>
          </cell>
          <cell r="F759">
            <v>0</v>
          </cell>
          <cell r="G759">
            <v>0</v>
          </cell>
          <cell r="H759">
            <v>0</v>
          </cell>
          <cell r="I759">
            <v>0</v>
          </cell>
        </row>
        <row r="760">
          <cell r="A760" t="str">
            <v>ITEM</v>
          </cell>
          <cell r="B760" t="str">
            <v>DESCRIPCION</v>
          </cell>
          <cell r="C760" t="str">
            <v>Cantid.</v>
          </cell>
          <cell r="D760" t="str">
            <v xml:space="preserve">LARGO </v>
          </cell>
          <cell r="E760" t="str">
            <v>ALTO</v>
          </cell>
          <cell r="F760" t="str">
            <v>ANCHO</v>
          </cell>
          <cell r="G760" t="str">
            <v>PARCIAL</v>
          </cell>
          <cell r="H760" t="str">
            <v>TOTAL</v>
          </cell>
          <cell r="I760" t="str">
            <v>UND</v>
          </cell>
        </row>
        <row r="761">
          <cell r="A761" t="str">
            <v>01.07.02.20</v>
          </cell>
          <cell r="B761" t="str">
            <v>SUMINISTRO E INSTALACION DE MUEBLE TIPO MB4-05</v>
          </cell>
          <cell r="C761">
            <v>0</v>
          </cell>
          <cell r="D761">
            <v>0</v>
          </cell>
          <cell r="E761">
            <v>0</v>
          </cell>
          <cell r="F761">
            <v>0</v>
          </cell>
          <cell r="G761">
            <v>0</v>
          </cell>
          <cell r="H761">
            <v>1</v>
          </cell>
          <cell r="I761" t="str">
            <v>und</v>
          </cell>
        </row>
        <row r="762">
          <cell r="A762">
            <v>0</v>
          </cell>
          <cell r="B762">
            <v>0</v>
          </cell>
          <cell r="C762">
            <v>0</v>
          </cell>
          <cell r="D762">
            <v>0</v>
          </cell>
          <cell r="E762">
            <v>0</v>
          </cell>
          <cell r="F762">
            <v>0</v>
          </cell>
          <cell r="G762" t="str">
            <v xml:space="preserve"> </v>
          </cell>
          <cell r="H762">
            <v>0</v>
          </cell>
          <cell r="I762">
            <v>0</v>
          </cell>
        </row>
        <row r="763">
          <cell r="A763">
            <v>0</v>
          </cell>
          <cell r="B763" t="str">
            <v>PRIMER PISO</v>
          </cell>
          <cell r="C763">
            <v>0</v>
          </cell>
          <cell r="D763">
            <v>0</v>
          </cell>
          <cell r="E763">
            <v>0</v>
          </cell>
          <cell r="F763">
            <v>0</v>
          </cell>
          <cell r="G763">
            <v>0</v>
          </cell>
          <cell r="H763">
            <v>0</v>
          </cell>
          <cell r="I763">
            <v>0</v>
          </cell>
        </row>
        <row r="764">
          <cell r="A764">
            <v>0</v>
          </cell>
          <cell r="B764" t="str">
            <v>E-144 Trabajo limpio</v>
          </cell>
          <cell r="C764">
            <v>1</v>
          </cell>
          <cell r="D764">
            <v>0</v>
          </cell>
          <cell r="E764">
            <v>0</v>
          </cell>
          <cell r="F764">
            <v>0</v>
          </cell>
          <cell r="G764">
            <v>1</v>
          </cell>
          <cell r="H764">
            <v>0</v>
          </cell>
          <cell r="I764">
            <v>0</v>
          </cell>
        </row>
        <row r="765">
          <cell r="A765">
            <v>0</v>
          </cell>
          <cell r="B765">
            <v>0</v>
          </cell>
          <cell r="C765">
            <v>0</v>
          </cell>
          <cell r="D765">
            <v>0</v>
          </cell>
          <cell r="E765">
            <v>0</v>
          </cell>
          <cell r="F765">
            <v>0</v>
          </cell>
          <cell r="G765">
            <v>0</v>
          </cell>
          <cell r="H765">
            <v>0</v>
          </cell>
          <cell r="I765">
            <v>0</v>
          </cell>
        </row>
        <row r="766">
          <cell r="A766">
            <v>0</v>
          </cell>
          <cell r="B766">
            <v>0</v>
          </cell>
          <cell r="C766">
            <v>0</v>
          </cell>
          <cell r="D766">
            <v>0</v>
          </cell>
          <cell r="E766">
            <v>0</v>
          </cell>
          <cell r="F766">
            <v>0</v>
          </cell>
          <cell r="G766">
            <v>0</v>
          </cell>
          <cell r="H766">
            <v>0</v>
          </cell>
          <cell r="I766">
            <v>0</v>
          </cell>
        </row>
        <row r="767">
          <cell r="A767">
            <v>0</v>
          </cell>
          <cell r="B767">
            <v>0</v>
          </cell>
          <cell r="C767">
            <v>0</v>
          </cell>
          <cell r="D767">
            <v>0</v>
          </cell>
          <cell r="E767">
            <v>0</v>
          </cell>
          <cell r="F767">
            <v>0</v>
          </cell>
          <cell r="G767">
            <v>0</v>
          </cell>
          <cell r="H767">
            <v>0</v>
          </cell>
          <cell r="I767">
            <v>0</v>
          </cell>
        </row>
        <row r="768">
          <cell r="A768" t="str">
            <v>ITEM</v>
          </cell>
          <cell r="B768" t="str">
            <v>DESCRIPCION</v>
          </cell>
          <cell r="C768" t="str">
            <v>Cantid.</v>
          </cell>
          <cell r="D768" t="str">
            <v xml:space="preserve">LARGO </v>
          </cell>
          <cell r="E768" t="str">
            <v>ALTO</v>
          </cell>
          <cell r="F768" t="str">
            <v>ANCHO</v>
          </cell>
          <cell r="G768" t="str">
            <v>PARCIAL</v>
          </cell>
          <cell r="H768" t="str">
            <v>TOTAL</v>
          </cell>
          <cell r="I768" t="str">
            <v>UND</v>
          </cell>
        </row>
        <row r="769">
          <cell r="A769" t="str">
            <v>01.07.02.21</v>
          </cell>
          <cell r="B769" t="str">
            <v>SUMINISTRO E INSTALACION DE MUEBLE TIPO MB4-05a</v>
          </cell>
          <cell r="C769">
            <v>0</v>
          </cell>
          <cell r="D769">
            <v>0</v>
          </cell>
          <cell r="E769">
            <v>0</v>
          </cell>
          <cell r="F769">
            <v>0</v>
          </cell>
          <cell r="G769">
            <v>0</v>
          </cell>
          <cell r="H769">
            <v>1</v>
          </cell>
          <cell r="I769" t="str">
            <v>und</v>
          </cell>
        </row>
        <row r="770">
          <cell r="A770">
            <v>0</v>
          </cell>
          <cell r="B770">
            <v>0</v>
          </cell>
          <cell r="C770">
            <v>0</v>
          </cell>
          <cell r="D770">
            <v>0</v>
          </cell>
          <cell r="E770">
            <v>0</v>
          </cell>
          <cell r="F770">
            <v>0</v>
          </cell>
          <cell r="G770" t="str">
            <v xml:space="preserve"> </v>
          </cell>
          <cell r="H770">
            <v>0</v>
          </cell>
          <cell r="I770">
            <v>0</v>
          </cell>
        </row>
        <row r="771">
          <cell r="A771">
            <v>0</v>
          </cell>
          <cell r="B771" t="str">
            <v>PRIMER PISO</v>
          </cell>
          <cell r="C771">
            <v>0</v>
          </cell>
          <cell r="D771">
            <v>0</v>
          </cell>
          <cell r="E771">
            <v>0</v>
          </cell>
          <cell r="F771">
            <v>0</v>
          </cell>
          <cell r="G771">
            <v>0</v>
          </cell>
          <cell r="H771">
            <v>0</v>
          </cell>
          <cell r="I771">
            <v>0</v>
          </cell>
        </row>
        <row r="772">
          <cell r="A772">
            <v>0</v>
          </cell>
          <cell r="B772" t="str">
            <v>E-143 Trabajo Sucio - Emergencia</v>
          </cell>
          <cell r="C772">
            <v>1</v>
          </cell>
          <cell r="D772">
            <v>0</v>
          </cell>
          <cell r="E772">
            <v>0</v>
          </cell>
          <cell r="F772">
            <v>0</v>
          </cell>
          <cell r="G772">
            <v>1</v>
          </cell>
          <cell r="H772">
            <v>0</v>
          </cell>
          <cell r="I772">
            <v>0</v>
          </cell>
        </row>
        <row r="773">
          <cell r="A773">
            <v>0</v>
          </cell>
          <cell r="B773">
            <v>0</v>
          </cell>
          <cell r="C773">
            <v>0</v>
          </cell>
          <cell r="D773">
            <v>0</v>
          </cell>
          <cell r="E773">
            <v>0</v>
          </cell>
          <cell r="F773">
            <v>0</v>
          </cell>
          <cell r="G773">
            <v>0</v>
          </cell>
          <cell r="H773">
            <v>0</v>
          </cell>
          <cell r="I773">
            <v>0</v>
          </cell>
        </row>
        <row r="774">
          <cell r="A774">
            <v>0</v>
          </cell>
          <cell r="B774">
            <v>0</v>
          </cell>
          <cell r="C774">
            <v>0</v>
          </cell>
          <cell r="D774">
            <v>0</v>
          </cell>
          <cell r="E774">
            <v>0</v>
          </cell>
          <cell r="F774">
            <v>0</v>
          </cell>
          <cell r="G774">
            <v>0</v>
          </cell>
          <cell r="H774">
            <v>0</v>
          </cell>
          <cell r="I774">
            <v>0</v>
          </cell>
        </row>
        <row r="775">
          <cell r="A775">
            <v>0</v>
          </cell>
          <cell r="B775">
            <v>0</v>
          </cell>
          <cell r="C775">
            <v>0</v>
          </cell>
          <cell r="D775">
            <v>0</v>
          </cell>
          <cell r="E775">
            <v>0</v>
          </cell>
          <cell r="F775">
            <v>0</v>
          </cell>
          <cell r="G775">
            <v>0</v>
          </cell>
          <cell r="H775">
            <v>0</v>
          </cell>
          <cell r="I775">
            <v>0</v>
          </cell>
        </row>
        <row r="776">
          <cell r="A776" t="str">
            <v>ITEM</v>
          </cell>
          <cell r="B776" t="str">
            <v>DESCRIPCION</v>
          </cell>
          <cell r="C776" t="str">
            <v>Cantid.</v>
          </cell>
          <cell r="D776" t="str">
            <v xml:space="preserve">LARGO </v>
          </cell>
          <cell r="E776" t="str">
            <v>ALTO</v>
          </cell>
          <cell r="F776" t="str">
            <v>ANCHO</v>
          </cell>
          <cell r="G776" t="str">
            <v>PARCIAL</v>
          </cell>
          <cell r="H776" t="str">
            <v>TOTAL</v>
          </cell>
          <cell r="I776" t="str">
            <v>UND</v>
          </cell>
        </row>
        <row r="777">
          <cell r="A777" t="str">
            <v>01.07.02.22</v>
          </cell>
          <cell r="B777" t="str">
            <v>SUMINISTRO E INSTALACION DE MUEBLE TIPO MB4-05b</v>
          </cell>
          <cell r="C777">
            <v>0</v>
          </cell>
          <cell r="D777">
            <v>0</v>
          </cell>
          <cell r="E777">
            <v>0</v>
          </cell>
          <cell r="F777">
            <v>0</v>
          </cell>
          <cell r="G777">
            <v>0</v>
          </cell>
          <cell r="H777">
            <v>1</v>
          </cell>
          <cell r="I777" t="str">
            <v>und</v>
          </cell>
        </row>
        <row r="778">
          <cell r="A778">
            <v>0</v>
          </cell>
          <cell r="B778">
            <v>0</v>
          </cell>
          <cell r="C778">
            <v>0</v>
          </cell>
          <cell r="D778">
            <v>0</v>
          </cell>
          <cell r="E778">
            <v>0</v>
          </cell>
          <cell r="F778">
            <v>0</v>
          </cell>
          <cell r="G778" t="str">
            <v xml:space="preserve"> </v>
          </cell>
          <cell r="H778">
            <v>0</v>
          </cell>
          <cell r="I778">
            <v>0</v>
          </cell>
        </row>
        <row r="779">
          <cell r="A779">
            <v>0</v>
          </cell>
          <cell r="B779" t="str">
            <v>PRIMER PISO</v>
          </cell>
          <cell r="C779">
            <v>0</v>
          </cell>
          <cell r="D779">
            <v>0</v>
          </cell>
          <cell r="E779">
            <v>0</v>
          </cell>
          <cell r="F779">
            <v>0</v>
          </cell>
          <cell r="G779">
            <v>0</v>
          </cell>
          <cell r="H779">
            <v>0</v>
          </cell>
          <cell r="I779">
            <v>0</v>
          </cell>
        </row>
        <row r="780">
          <cell r="A780">
            <v>0</v>
          </cell>
          <cell r="B780" t="str">
            <v>CQ-107 Trabajo Sucio - Centro Quirurgico</v>
          </cell>
          <cell r="C780">
            <v>1</v>
          </cell>
          <cell r="D780">
            <v>0</v>
          </cell>
          <cell r="E780">
            <v>0</v>
          </cell>
          <cell r="F780">
            <v>0</v>
          </cell>
          <cell r="G780">
            <v>1</v>
          </cell>
          <cell r="H780">
            <v>0</v>
          </cell>
          <cell r="I780">
            <v>0</v>
          </cell>
        </row>
        <row r="781">
          <cell r="A781">
            <v>0</v>
          </cell>
          <cell r="B781">
            <v>0</v>
          </cell>
          <cell r="C781">
            <v>0</v>
          </cell>
          <cell r="D781">
            <v>0</v>
          </cell>
          <cell r="E781">
            <v>0</v>
          </cell>
          <cell r="F781">
            <v>0</v>
          </cell>
          <cell r="G781">
            <v>0</v>
          </cell>
          <cell r="H781">
            <v>0</v>
          </cell>
          <cell r="I781">
            <v>0</v>
          </cell>
        </row>
        <row r="782">
          <cell r="A782">
            <v>0</v>
          </cell>
          <cell r="B782">
            <v>0</v>
          </cell>
          <cell r="C782">
            <v>0</v>
          </cell>
          <cell r="D782">
            <v>0</v>
          </cell>
          <cell r="E782">
            <v>0</v>
          </cell>
          <cell r="F782">
            <v>0</v>
          </cell>
          <cell r="G782">
            <v>0</v>
          </cell>
          <cell r="H782">
            <v>0</v>
          </cell>
          <cell r="I782">
            <v>0</v>
          </cell>
        </row>
        <row r="783">
          <cell r="A783">
            <v>0</v>
          </cell>
          <cell r="B783">
            <v>0</v>
          </cell>
          <cell r="C783">
            <v>0</v>
          </cell>
          <cell r="D783">
            <v>0</v>
          </cell>
          <cell r="E783">
            <v>0</v>
          </cell>
          <cell r="F783">
            <v>0</v>
          </cell>
          <cell r="G783">
            <v>0</v>
          </cell>
          <cell r="H783">
            <v>0</v>
          </cell>
          <cell r="I783">
            <v>0</v>
          </cell>
        </row>
        <row r="784">
          <cell r="A784" t="str">
            <v>ITEM</v>
          </cell>
          <cell r="B784" t="str">
            <v>DESCRIPCION</v>
          </cell>
          <cell r="C784" t="str">
            <v>Cantid.</v>
          </cell>
          <cell r="D784" t="str">
            <v xml:space="preserve">LARGO </v>
          </cell>
          <cell r="E784" t="str">
            <v>ALTO</v>
          </cell>
          <cell r="F784" t="str">
            <v>ANCHO</v>
          </cell>
          <cell r="G784" t="str">
            <v>PARCIAL</v>
          </cell>
          <cell r="H784" t="str">
            <v>TOTAL</v>
          </cell>
          <cell r="I784" t="str">
            <v>UND</v>
          </cell>
        </row>
        <row r="785">
          <cell r="A785" t="str">
            <v>01.07.02.23</v>
          </cell>
          <cell r="B785" t="str">
            <v>SUMINISTRO E INSTALACION DE MUEBLE TIPO MB4-06</v>
          </cell>
          <cell r="C785">
            <v>0</v>
          </cell>
          <cell r="D785">
            <v>0</v>
          </cell>
          <cell r="E785">
            <v>0</v>
          </cell>
          <cell r="F785">
            <v>0</v>
          </cell>
          <cell r="G785">
            <v>0</v>
          </cell>
          <cell r="H785">
            <v>1</v>
          </cell>
          <cell r="I785" t="str">
            <v>und</v>
          </cell>
        </row>
        <row r="786">
          <cell r="A786">
            <v>0</v>
          </cell>
          <cell r="B786">
            <v>0</v>
          </cell>
          <cell r="C786">
            <v>0</v>
          </cell>
          <cell r="D786">
            <v>0</v>
          </cell>
          <cell r="E786">
            <v>0</v>
          </cell>
          <cell r="F786">
            <v>0</v>
          </cell>
          <cell r="G786" t="str">
            <v xml:space="preserve"> </v>
          </cell>
          <cell r="H786">
            <v>0</v>
          </cell>
          <cell r="I786">
            <v>0</v>
          </cell>
        </row>
        <row r="787">
          <cell r="A787">
            <v>0</v>
          </cell>
          <cell r="B787" t="str">
            <v>PRIMER PISO</v>
          </cell>
          <cell r="C787">
            <v>0</v>
          </cell>
          <cell r="D787">
            <v>0</v>
          </cell>
          <cell r="E787">
            <v>0</v>
          </cell>
          <cell r="F787">
            <v>0</v>
          </cell>
          <cell r="G787">
            <v>0</v>
          </cell>
          <cell r="H787">
            <v>0</v>
          </cell>
          <cell r="I787">
            <v>0</v>
          </cell>
        </row>
        <row r="788">
          <cell r="A788">
            <v>0</v>
          </cell>
          <cell r="B788" t="str">
            <v>H-132 Trabajo sucio</v>
          </cell>
          <cell r="C788">
            <v>1</v>
          </cell>
          <cell r="D788">
            <v>0</v>
          </cell>
          <cell r="E788">
            <v>0</v>
          </cell>
          <cell r="F788">
            <v>0</v>
          </cell>
          <cell r="G788">
            <v>1</v>
          </cell>
          <cell r="H788">
            <v>0</v>
          </cell>
          <cell r="I788">
            <v>0</v>
          </cell>
        </row>
        <row r="789">
          <cell r="A789">
            <v>0</v>
          </cell>
          <cell r="B789">
            <v>0</v>
          </cell>
          <cell r="C789">
            <v>0</v>
          </cell>
          <cell r="D789">
            <v>0</v>
          </cell>
          <cell r="E789">
            <v>0</v>
          </cell>
          <cell r="F789">
            <v>0</v>
          </cell>
          <cell r="G789">
            <v>0</v>
          </cell>
          <cell r="H789">
            <v>0</v>
          </cell>
          <cell r="I789">
            <v>0</v>
          </cell>
        </row>
        <row r="790">
          <cell r="A790">
            <v>0</v>
          </cell>
          <cell r="B790">
            <v>0</v>
          </cell>
          <cell r="C790">
            <v>0</v>
          </cell>
          <cell r="D790">
            <v>0</v>
          </cell>
          <cell r="E790">
            <v>0</v>
          </cell>
          <cell r="F790">
            <v>0</v>
          </cell>
          <cell r="G790">
            <v>0</v>
          </cell>
          <cell r="H790">
            <v>0</v>
          </cell>
          <cell r="I790">
            <v>0</v>
          </cell>
        </row>
        <row r="791">
          <cell r="A791">
            <v>0</v>
          </cell>
          <cell r="B791">
            <v>0</v>
          </cell>
          <cell r="C791">
            <v>0</v>
          </cell>
          <cell r="D791">
            <v>0</v>
          </cell>
          <cell r="E791">
            <v>0</v>
          </cell>
          <cell r="F791">
            <v>0</v>
          </cell>
          <cell r="G791">
            <v>0</v>
          </cell>
          <cell r="H791">
            <v>0</v>
          </cell>
          <cell r="I791">
            <v>0</v>
          </cell>
        </row>
        <row r="792">
          <cell r="A792" t="str">
            <v>ITEM</v>
          </cell>
          <cell r="B792" t="str">
            <v>DESCRIPCION</v>
          </cell>
          <cell r="C792" t="str">
            <v>Cantid.</v>
          </cell>
          <cell r="D792" t="str">
            <v xml:space="preserve">LARGO </v>
          </cell>
          <cell r="E792" t="str">
            <v>ALTO</v>
          </cell>
          <cell r="F792" t="str">
            <v>ANCHO</v>
          </cell>
          <cell r="G792" t="str">
            <v>PARCIAL</v>
          </cell>
          <cell r="H792" t="str">
            <v>TOTAL</v>
          </cell>
          <cell r="I792" t="str">
            <v>UND</v>
          </cell>
        </row>
        <row r="793">
          <cell r="A793" t="str">
            <v>01.07.02.24</v>
          </cell>
          <cell r="B793" t="str">
            <v>SUMINISTRO E INSTALACION DE MUEBLE TIPO MB4-07</v>
          </cell>
          <cell r="C793">
            <v>0</v>
          </cell>
          <cell r="D793">
            <v>0</v>
          </cell>
          <cell r="E793">
            <v>0</v>
          </cell>
          <cell r="F793">
            <v>0</v>
          </cell>
          <cell r="G793">
            <v>0</v>
          </cell>
          <cell r="H793">
            <v>1</v>
          </cell>
          <cell r="I793" t="str">
            <v>und</v>
          </cell>
        </row>
        <row r="794">
          <cell r="A794">
            <v>0</v>
          </cell>
          <cell r="B794">
            <v>0</v>
          </cell>
          <cell r="C794">
            <v>0</v>
          </cell>
          <cell r="D794">
            <v>0</v>
          </cell>
          <cell r="E794">
            <v>0</v>
          </cell>
          <cell r="F794">
            <v>0</v>
          </cell>
          <cell r="G794" t="str">
            <v xml:space="preserve"> </v>
          </cell>
          <cell r="H794">
            <v>0</v>
          </cell>
          <cell r="I794">
            <v>0</v>
          </cell>
        </row>
        <row r="795">
          <cell r="A795">
            <v>0</v>
          </cell>
          <cell r="B795" t="str">
            <v>PRIMER PISO</v>
          </cell>
          <cell r="C795">
            <v>0</v>
          </cell>
          <cell r="D795">
            <v>0</v>
          </cell>
          <cell r="E795">
            <v>0</v>
          </cell>
          <cell r="F795">
            <v>0</v>
          </cell>
          <cell r="G795">
            <v>0</v>
          </cell>
          <cell r="H795">
            <v>0</v>
          </cell>
          <cell r="I795">
            <v>0</v>
          </cell>
        </row>
        <row r="796">
          <cell r="A796">
            <v>0</v>
          </cell>
          <cell r="B796" t="str">
            <v>H-107 Trabajo sucio - Hospitalización</v>
          </cell>
          <cell r="C796">
            <v>1</v>
          </cell>
          <cell r="D796">
            <v>0</v>
          </cell>
          <cell r="E796">
            <v>0</v>
          </cell>
          <cell r="F796">
            <v>0</v>
          </cell>
          <cell r="G796">
            <v>1</v>
          </cell>
          <cell r="H796">
            <v>0</v>
          </cell>
          <cell r="I796">
            <v>0</v>
          </cell>
        </row>
        <row r="797">
          <cell r="A797">
            <v>0</v>
          </cell>
          <cell r="B797">
            <v>0</v>
          </cell>
          <cell r="C797">
            <v>0</v>
          </cell>
          <cell r="D797">
            <v>0</v>
          </cell>
          <cell r="E797">
            <v>0</v>
          </cell>
          <cell r="F797">
            <v>0</v>
          </cell>
          <cell r="G797">
            <v>0</v>
          </cell>
          <cell r="H797">
            <v>0</v>
          </cell>
          <cell r="I797">
            <v>0</v>
          </cell>
        </row>
        <row r="798">
          <cell r="A798">
            <v>0</v>
          </cell>
          <cell r="B798">
            <v>0</v>
          </cell>
          <cell r="C798">
            <v>0</v>
          </cell>
          <cell r="D798">
            <v>0</v>
          </cell>
          <cell r="E798">
            <v>0</v>
          </cell>
          <cell r="F798">
            <v>0</v>
          </cell>
          <cell r="G798">
            <v>0</v>
          </cell>
          <cell r="H798">
            <v>0</v>
          </cell>
          <cell r="I798">
            <v>0</v>
          </cell>
        </row>
        <row r="799">
          <cell r="A799">
            <v>0</v>
          </cell>
          <cell r="B799">
            <v>0</v>
          </cell>
          <cell r="C799">
            <v>0</v>
          </cell>
          <cell r="D799">
            <v>0</v>
          </cell>
          <cell r="E799">
            <v>0</v>
          </cell>
          <cell r="F799">
            <v>0</v>
          </cell>
          <cell r="G799">
            <v>0</v>
          </cell>
          <cell r="H799">
            <v>0</v>
          </cell>
          <cell r="I799">
            <v>0</v>
          </cell>
        </row>
        <row r="800">
          <cell r="A800" t="str">
            <v>ITEM</v>
          </cell>
          <cell r="B800" t="str">
            <v>DESCRIPCION</v>
          </cell>
          <cell r="C800" t="str">
            <v>Cantid.</v>
          </cell>
          <cell r="D800" t="str">
            <v xml:space="preserve">LARGO </v>
          </cell>
          <cell r="E800" t="str">
            <v>ALTO</v>
          </cell>
          <cell r="F800" t="str">
            <v>ANCHO</v>
          </cell>
          <cell r="G800" t="str">
            <v>PARCIAL</v>
          </cell>
          <cell r="H800" t="str">
            <v>TOTAL</v>
          </cell>
          <cell r="I800" t="str">
            <v>UND</v>
          </cell>
        </row>
        <row r="801">
          <cell r="A801" t="str">
            <v>01.07.02.25</v>
          </cell>
          <cell r="B801" t="str">
            <v>SUMINISTRO E INSTALACION DE MUEBLE TIPO MB4-07a</v>
          </cell>
          <cell r="C801">
            <v>0</v>
          </cell>
          <cell r="D801">
            <v>0</v>
          </cell>
          <cell r="E801">
            <v>0</v>
          </cell>
          <cell r="F801">
            <v>0</v>
          </cell>
          <cell r="G801">
            <v>0</v>
          </cell>
          <cell r="H801">
            <v>1</v>
          </cell>
          <cell r="I801" t="str">
            <v>und</v>
          </cell>
        </row>
        <row r="802">
          <cell r="A802">
            <v>0</v>
          </cell>
          <cell r="B802">
            <v>0</v>
          </cell>
          <cell r="C802">
            <v>0</v>
          </cell>
          <cell r="D802">
            <v>0</v>
          </cell>
          <cell r="E802">
            <v>0</v>
          </cell>
          <cell r="F802">
            <v>0</v>
          </cell>
          <cell r="G802" t="str">
            <v xml:space="preserve"> </v>
          </cell>
          <cell r="H802">
            <v>0</v>
          </cell>
          <cell r="I802">
            <v>0</v>
          </cell>
        </row>
        <row r="803">
          <cell r="A803">
            <v>0</v>
          </cell>
          <cell r="B803" t="str">
            <v>PRIMER PISO</v>
          </cell>
          <cell r="C803">
            <v>0</v>
          </cell>
          <cell r="D803">
            <v>0</v>
          </cell>
          <cell r="E803">
            <v>0</v>
          </cell>
          <cell r="F803">
            <v>0</v>
          </cell>
          <cell r="G803">
            <v>0</v>
          </cell>
          <cell r="H803">
            <v>0</v>
          </cell>
          <cell r="I803">
            <v>0</v>
          </cell>
        </row>
        <row r="804">
          <cell r="A804">
            <v>0</v>
          </cell>
          <cell r="B804" t="str">
            <v>CM-104 Cocina - Comedor</v>
          </cell>
          <cell r="C804">
            <v>1</v>
          </cell>
          <cell r="D804">
            <v>0</v>
          </cell>
          <cell r="E804">
            <v>0</v>
          </cell>
          <cell r="F804">
            <v>0</v>
          </cell>
          <cell r="G804">
            <v>1</v>
          </cell>
          <cell r="H804">
            <v>0</v>
          </cell>
          <cell r="I804">
            <v>0</v>
          </cell>
        </row>
        <row r="805">
          <cell r="A805">
            <v>0</v>
          </cell>
          <cell r="B805">
            <v>0</v>
          </cell>
          <cell r="C805">
            <v>0</v>
          </cell>
          <cell r="D805">
            <v>0</v>
          </cell>
          <cell r="E805">
            <v>0</v>
          </cell>
          <cell r="F805">
            <v>0</v>
          </cell>
          <cell r="G805">
            <v>0</v>
          </cell>
          <cell r="H805">
            <v>0</v>
          </cell>
          <cell r="I805">
            <v>0</v>
          </cell>
        </row>
        <row r="806">
          <cell r="A806">
            <v>0</v>
          </cell>
          <cell r="B806">
            <v>0</v>
          </cell>
          <cell r="C806">
            <v>0</v>
          </cell>
          <cell r="D806">
            <v>0</v>
          </cell>
          <cell r="E806">
            <v>0</v>
          </cell>
          <cell r="F806">
            <v>0</v>
          </cell>
          <cell r="G806">
            <v>0</v>
          </cell>
          <cell r="H806">
            <v>0</v>
          </cell>
          <cell r="I806">
            <v>0</v>
          </cell>
        </row>
        <row r="807">
          <cell r="A807">
            <v>0</v>
          </cell>
          <cell r="B807">
            <v>0</v>
          </cell>
          <cell r="C807">
            <v>0</v>
          </cell>
          <cell r="D807">
            <v>0</v>
          </cell>
          <cell r="E807">
            <v>0</v>
          </cell>
          <cell r="F807">
            <v>0</v>
          </cell>
          <cell r="G807">
            <v>0</v>
          </cell>
          <cell r="H807">
            <v>0</v>
          </cell>
          <cell r="I807">
            <v>0</v>
          </cell>
        </row>
        <row r="808">
          <cell r="A808" t="str">
            <v>ITEM</v>
          </cell>
          <cell r="B808" t="str">
            <v>DESCRIPCION</v>
          </cell>
          <cell r="C808" t="str">
            <v>Cantid.</v>
          </cell>
          <cell r="D808" t="str">
            <v xml:space="preserve">LARGO </v>
          </cell>
          <cell r="E808" t="str">
            <v>ALTO</v>
          </cell>
          <cell r="F808" t="str">
            <v>ANCHO</v>
          </cell>
          <cell r="G808" t="str">
            <v>PARCIAL</v>
          </cell>
          <cell r="H808" t="str">
            <v>TOTAL</v>
          </cell>
          <cell r="I808" t="str">
            <v>UND</v>
          </cell>
        </row>
        <row r="809">
          <cell r="A809" t="str">
            <v>01.07.02.26</v>
          </cell>
          <cell r="B809" t="str">
            <v>SUMINISTRO E INSTALACION DE MUEBLE TIPO MB4-08</v>
          </cell>
          <cell r="C809">
            <v>0</v>
          </cell>
          <cell r="D809">
            <v>0</v>
          </cell>
          <cell r="E809">
            <v>0</v>
          </cell>
          <cell r="F809">
            <v>0</v>
          </cell>
          <cell r="G809">
            <v>0</v>
          </cell>
          <cell r="H809">
            <v>1</v>
          </cell>
          <cell r="I809" t="str">
            <v>und</v>
          </cell>
        </row>
        <row r="810">
          <cell r="A810">
            <v>0</v>
          </cell>
          <cell r="B810">
            <v>0</v>
          </cell>
          <cell r="C810">
            <v>0</v>
          </cell>
          <cell r="D810">
            <v>0</v>
          </cell>
          <cell r="E810">
            <v>0</v>
          </cell>
          <cell r="F810">
            <v>0</v>
          </cell>
          <cell r="G810" t="str">
            <v xml:space="preserve"> </v>
          </cell>
          <cell r="H810">
            <v>0</v>
          </cell>
          <cell r="I810">
            <v>0</v>
          </cell>
        </row>
        <row r="811">
          <cell r="A811">
            <v>0</v>
          </cell>
          <cell r="B811" t="str">
            <v>PRIMER PISO</v>
          </cell>
          <cell r="C811">
            <v>0</v>
          </cell>
          <cell r="D811">
            <v>0</v>
          </cell>
          <cell r="E811">
            <v>0</v>
          </cell>
          <cell r="F811">
            <v>0</v>
          </cell>
          <cell r="G811">
            <v>0</v>
          </cell>
          <cell r="H811">
            <v>0</v>
          </cell>
          <cell r="I811">
            <v>0</v>
          </cell>
        </row>
        <row r="812">
          <cell r="A812">
            <v>0</v>
          </cell>
          <cell r="B812" t="str">
            <v>CE-153 Toma de medicamentos TBC</v>
          </cell>
          <cell r="C812">
            <v>1</v>
          </cell>
          <cell r="D812">
            <v>0</v>
          </cell>
          <cell r="E812">
            <v>0</v>
          </cell>
          <cell r="F812">
            <v>0</v>
          </cell>
          <cell r="G812">
            <v>1</v>
          </cell>
          <cell r="H812">
            <v>0</v>
          </cell>
          <cell r="I812">
            <v>0</v>
          </cell>
        </row>
        <row r="813">
          <cell r="A813">
            <v>0</v>
          </cell>
          <cell r="B813">
            <v>0</v>
          </cell>
          <cell r="C813">
            <v>0</v>
          </cell>
          <cell r="D813">
            <v>0</v>
          </cell>
          <cell r="E813">
            <v>0</v>
          </cell>
          <cell r="F813">
            <v>0</v>
          </cell>
          <cell r="G813">
            <v>0</v>
          </cell>
          <cell r="H813">
            <v>0</v>
          </cell>
          <cell r="I813">
            <v>0</v>
          </cell>
        </row>
        <row r="814">
          <cell r="A814">
            <v>0</v>
          </cell>
          <cell r="B814">
            <v>0</v>
          </cell>
          <cell r="C814">
            <v>0</v>
          </cell>
          <cell r="D814">
            <v>0</v>
          </cell>
          <cell r="E814">
            <v>0</v>
          </cell>
          <cell r="F814">
            <v>0</v>
          </cell>
          <cell r="G814">
            <v>0</v>
          </cell>
          <cell r="H814">
            <v>0</v>
          </cell>
          <cell r="I814">
            <v>0</v>
          </cell>
        </row>
        <row r="815">
          <cell r="A815">
            <v>0</v>
          </cell>
          <cell r="B815">
            <v>0</v>
          </cell>
          <cell r="C815">
            <v>0</v>
          </cell>
          <cell r="D815">
            <v>0</v>
          </cell>
          <cell r="E815">
            <v>0</v>
          </cell>
          <cell r="F815">
            <v>0</v>
          </cell>
          <cell r="G815">
            <v>0</v>
          </cell>
          <cell r="H815">
            <v>0</v>
          </cell>
          <cell r="I815">
            <v>0</v>
          </cell>
        </row>
        <row r="816">
          <cell r="A816" t="str">
            <v>ITEM</v>
          </cell>
          <cell r="B816" t="str">
            <v>DESCRIPCION</v>
          </cell>
          <cell r="C816" t="str">
            <v>Cantid.</v>
          </cell>
          <cell r="D816" t="str">
            <v xml:space="preserve">LARGO </v>
          </cell>
          <cell r="E816" t="str">
            <v>ALTO</v>
          </cell>
          <cell r="F816" t="str">
            <v>ANCHO</v>
          </cell>
          <cell r="G816" t="str">
            <v>PARCIAL</v>
          </cell>
          <cell r="H816" t="str">
            <v>TOTAL</v>
          </cell>
          <cell r="I816" t="str">
            <v>UND</v>
          </cell>
        </row>
        <row r="817">
          <cell r="A817" t="str">
            <v>01.07.02.27</v>
          </cell>
          <cell r="B817" t="str">
            <v>SUMINISTRO E INSTALACION DE MUEBLE TIPO MB4-09</v>
          </cell>
          <cell r="C817">
            <v>0</v>
          </cell>
          <cell r="D817">
            <v>0</v>
          </cell>
          <cell r="E817">
            <v>0</v>
          </cell>
          <cell r="F817">
            <v>0</v>
          </cell>
          <cell r="G817">
            <v>0</v>
          </cell>
          <cell r="H817">
            <v>1</v>
          </cell>
          <cell r="I817" t="str">
            <v>und</v>
          </cell>
        </row>
        <row r="818">
          <cell r="A818">
            <v>0</v>
          </cell>
          <cell r="B818">
            <v>0</v>
          </cell>
          <cell r="C818">
            <v>0</v>
          </cell>
          <cell r="D818">
            <v>0</v>
          </cell>
          <cell r="E818">
            <v>0</v>
          </cell>
          <cell r="F818">
            <v>0</v>
          </cell>
          <cell r="G818" t="str">
            <v xml:space="preserve"> </v>
          </cell>
          <cell r="H818">
            <v>0</v>
          </cell>
          <cell r="I818">
            <v>0</v>
          </cell>
        </row>
        <row r="819">
          <cell r="A819">
            <v>0</v>
          </cell>
          <cell r="B819" t="str">
            <v>PRIMER PISO</v>
          </cell>
          <cell r="C819">
            <v>0</v>
          </cell>
          <cell r="D819">
            <v>0</v>
          </cell>
          <cell r="E819">
            <v>0</v>
          </cell>
          <cell r="F819">
            <v>0</v>
          </cell>
          <cell r="G819">
            <v>0</v>
          </cell>
          <cell r="H819">
            <v>0</v>
          </cell>
          <cell r="I819">
            <v>0</v>
          </cell>
        </row>
        <row r="820">
          <cell r="A820">
            <v>0</v>
          </cell>
          <cell r="B820" t="str">
            <v>E-106 Triaje</v>
          </cell>
          <cell r="C820">
            <v>1</v>
          </cell>
          <cell r="D820">
            <v>0</v>
          </cell>
          <cell r="E820">
            <v>0</v>
          </cell>
          <cell r="F820">
            <v>0</v>
          </cell>
          <cell r="G820">
            <v>1</v>
          </cell>
          <cell r="H820">
            <v>0</v>
          </cell>
          <cell r="I820">
            <v>0</v>
          </cell>
        </row>
        <row r="821">
          <cell r="A821">
            <v>0</v>
          </cell>
          <cell r="B821">
            <v>0</v>
          </cell>
          <cell r="C821">
            <v>0</v>
          </cell>
          <cell r="D821">
            <v>0</v>
          </cell>
          <cell r="E821">
            <v>0</v>
          </cell>
          <cell r="F821">
            <v>0</v>
          </cell>
          <cell r="G821">
            <v>0</v>
          </cell>
          <cell r="H821">
            <v>0</v>
          </cell>
          <cell r="I821">
            <v>0</v>
          </cell>
        </row>
        <row r="822">
          <cell r="A822">
            <v>0</v>
          </cell>
          <cell r="B822">
            <v>0</v>
          </cell>
          <cell r="C822">
            <v>0</v>
          </cell>
          <cell r="D822">
            <v>0</v>
          </cell>
          <cell r="E822">
            <v>0</v>
          </cell>
          <cell r="F822">
            <v>0</v>
          </cell>
          <cell r="G822">
            <v>0</v>
          </cell>
          <cell r="H822">
            <v>0</v>
          </cell>
          <cell r="I822">
            <v>0</v>
          </cell>
        </row>
        <row r="823">
          <cell r="A823">
            <v>0</v>
          </cell>
          <cell r="B823">
            <v>0</v>
          </cell>
          <cell r="C823">
            <v>0</v>
          </cell>
          <cell r="D823">
            <v>0</v>
          </cell>
          <cell r="E823">
            <v>0</v>
          </cell>
          <cell r="F823">
            <v>0</v>
          </cell>
          <cell r="G823">
            <v>0</v>
          </cell>
          <cell r="H823">
            <v>0</v>
          </cell>
          <cell r="I823">
            <v>0</v>
          </cell>
        </row>
        <row r="824">
          <cell r="A824" t="str">
            <v>ITEM</v>
          </cell>
          <cell r="B824" t="str">
            <v>DESCRIPCION</v>
          </cell>
          <cell r="C824" t="str">
            <v>Cantid.</v>
          </cell>
          <cell r="D824" t="str">
            <v xml:space="preserve">LARGO </v>
          </cell>
          <cell r="E824" t="str">
            <v>ALTO</v>
          </cell>
          <cell r="F824" t="str">
            <v>ANCHO</v>
          </cell>
          <cell r="G824" t="str">
            <v>PARCIAL</v>
          </cell>
          <cell r="H824" t="str">
            <v>TOTAL</v>
          </cell>
          <cell r="I824" t="str">
            <v>UND</v>
          </cell>
        </row>
        <row r="825">
          <cell r="A825" t="str">
            <v>01.07.02.28</v>
          </cell>
          <cell r="B825" t="str">
            <v>SUMINISTRO E INSTALACION DE MUEBLE TIPO MB4-09a</v>
          </cell>
          <cell r="C825">
            <v>0</v>
          </cell>
          <cell r="D825">
            <v>0</v>
          </cell>
          <cell r="E825">
            <v>0</v>
          </cell>
          <cell r="F825">
            <v>0</v>
          </cell>
          <cell r="G825">
            <v>0</v>
          </cell>
          <cell r="H825">
            <v>1</v>
          </cell>
          <cell r="I825" t="str">
            <v>und</v>
          </cell>
        </row>
        <row r="826">
          <cell r="A826">
            <v>0</v>
          </cell>
          <cell r="B826">
            <v>0</v>
          </cell>
          <cell r="C826">
            <v>0</v>
          </cell>
          <cell r="D826">
            <v>0</v>
          </cell>
          <cell r="E826">
            <v>0</v>
          </cell>
          <cell r="F826">
            <v>0</v>
          </cell>
          <cell r="G826" t="str">
            <v xml:space="preserve"> </v>
          </cell>
          <cell r="H826">
            <v>0</v>
          </cell>
          <cell r="I826">
            <v>0</v>
          </cell>
        </row>
        <row r="827">
          <cell r="A827">
            <v>0</v>
          </cell>
          <cell r="B827" t="str">
            <v>PRIMER PISO</v>
          </cell>
          <cell r="C827">
            <v>0</v>
          </cell>
          <cell r="D827">
            <v>0</v>
          </cell>
          <cell r="E827">
            <v>0</v>
          </cell>
          <cell r="F827">
            <v>0</v>
          </cell>
          <cell r="G827" t="str">
            <v xml:space="preserve"> </v>
          </cell>
          <cell r="H827">
            <v>0</v>
          </cell>
          <cell r="I827">
            <v>0</v>
          </cell>
        </row>
        <row r="828">
          <cell r="A828">
            <v>0</v>
          </cell>
          <cell r="B828" t="str">
            <v>CQ-108 Trabajo de enfermera</v>
          </cell>
          <cell r="C828">
            <v>1</v>
          </cell>
          <cell r="D828">
            <v>0</v>
          </cell>
          <cell r="E828">
            <v>0</v>
          </cell>
          <cell r="F828">
            <v>0</v>
          </cell>
          <cell r="G828">
            <v>1</v>
          </cell>
          <cell r="H828">
            <v>0</v>
          </cell>
          <cell r="I828">
            <v>0</v>
          </cell>
        </row>
        <row r="829">
          <cell r="A829">
            <v>0</v>
          </cell>
          <cell r="B829">
            <v>0</v>
          </cell>
          <cell r="C829">
            <v>0</v>
          </cell>
          <cell r="D829">
            <v>0</v>
          </cell>
          <cell r="E829">
            <v>0</v>
          </cell>
          <cell r="F829">
            <v>0</v>
          </cell>
          <cell r="G829">
            <v>0</v>
          </cell>
          <cell r="H829">
            <v>0</v>
          </cell>
          <cell r="I829">
            <v>0</v>
          </cell>
        </row>
        <row r="830">
          <cell r="A830">
            <v>0</v>
          </cell>
          <cell r="B830">
            <v>0</v>
          </cell>
          <cell r="C830">
            <v>0</v>
          </cell>
          <cell r="D830">
            <v>0</v>
          </cell>
          <cell r="E830">
            <v>0</v>
          </cell>
          <cell r="F830">
            <v>0</v>
          </cell>
          <cell r="G830">
            <v>0</v>
          </cell>
          <cell r="H830">
            <v>0</v>
          </cell>
          <cell r="I830">
            <v>0</v>
          </cell>
        </row>
        <row r="831">
          <cell r="A831">
            <v>0</v>
          </cell>
          <cell r="B831">
            <v>0</v>
          </cell>
          <cell r="C831">
            <v>0</v>
          </cell>
          <cell r="D831">
            <v>0</v>
          </cell>
          <cell r="E831">
            <v>0</v>
          </cell>
          <cell r="F831">
            <v>0</v>
          </cell>
          <cell r="G831">
            <v>0</v>
          </cell>
          <cell r="H831">
            <v>0</v>
          </cell>
          <cell r="I831">
            <v>0</v>
          </cell>
        </row>
        <row r="832">
          <cell r="A832" t="str">
            <v>ITEM</v>
          </cell>
          <cell r="B832" t="str">
            <v>DESCRIPCION</v>
          </cell>
          <cell r="C832" t="str">
            <v>Cantid.</v>
          </cell>
          <cell r="D832" t="str">
            <v xml:space="preserve">LARGO </v>
          </cell>
          <cell r="E832" t="str">
            <v>ALTO</v>
          </cell>
          <cell r="F832" t="str">
            <v>ANCHO</v>
          </cell>
          <cell r="G832" t="str">
            <v>PARCIAL</v>
          </cell>
          <cell r="H832" t="str">
            <v>TOTAL</v>
          </cell>
          <cell r="I832" t="str">
            <v>UND</v>
          </cell>
        </row>
        <row r="833">
          <cell r="A833" t="str">
            <v>01.07.02.29</v>
          </cell>
          <cell r="B833" t="str">
            <v>SUMINISTRO E INSTALACION DE MUEBLE TIPO MB4-10</v>
          </cell>
          <cell r="C833">
            <v>0</v>
          </cell>
          <cell r="D833">
            <v>0</v>
          </cell>
          <cell r="E833">
            <v>0</v>
          </cell>
          <cell r="F833">
            <v>0</v>
          </cell>
          <cell r="G833">
            <v>0</v>
          </cell>
          <cell r="H833">
            <v>1</v>
          </cell>
          <cell r="I833" t="str">
            <v>und</v>
          </cell>
        </row>
        <row r="834">
          <cell r="A834">
            <v>0</v>
          </cell>
          <cell r="B834">
            <v>0</v>
          </cell>
          <cell r="C834">
            <v>0</v>
          </cell>
          <cell r="D834">
            <v>0</v>
          </cell>
          <cell r="E834">
            <v>0</v>
          </cell>
          <cell r="F834">
            <v>0</v>
          </cell>
          <cell r="G834" t="str">
            <v xml:space="preserve"> </v>
          </cell>
          <cell r="H834">
            <v>0</v>
          </cell>
          <cell r="I834">
            <v>0</v>
          </cell>
        </row>
        <row r="835">
          <cell r="A835">
            <v>0</v>
          </cell>
          <cell r="B835" t="str">
            <v>PRIMER PISO</v>
          </cell>
          <cell r="C835">
            <v>0</v>
          </cell>
          <cell r="D835">
            <v>0</v>
          </cell>
          <cell r="E835">
            <v>0</v>
          </cell>
          <cell r="F835">
            <v>0</v>
          </cell>
          <cell r="G835">
            <v>0</v>
          </cell>
          <cell r="H835">
            <v>0</v>
          </cell>
          <cell r="I835">
            <v>0</v>
          </cell>
        </row>
        <row r="836">
          <cell r="A836">
            <v>0</v>
          </cell>
          <cell r="B836" t="str">
            <v>AP-112 Sala de prep. cadav.</v>
          </cell>
          <cell r="C836">
            <v>1</v>
          </cell>
          <cell r="D836">
            <v>0</v>
          </cell>
          <cell r="E836">
            <v>0</v>
          </cell>
          <cell r="F836">
            <v>0</v>
          </cell>
          <cell r="G836">
            <v>1</v>
          </cell>
          <cell r="H836">
            <v>0</v>
          </cell>
          <cell r="I836">
            <v>0</v>
          </cell>
        </row>
        <row r="837">
          <cell r="A837">
            <v>0</v>
          </cell>
          <cell r="B837">
            <v>0</v>
          </cell>
          <cell r="C837">
            <v>0</v>
          </cell>
          <cell r="D837">
            <v>0</v>
          </cell>
          <cell r="E837">
            <v>0</v>
          </cell>
          <cell r="F837">
            <v>0</v>
          </cell>
          <cell r="G837">
            <v>0</v>
          </cell>
          <cell r="H837">
            <v>0</v>
          </cell>
          <cell r="I837">
            <v>0</v>
          </cell>
        </row>
        <row r="838">
          <cell r="A838">
            <v>0</v>
          </cell>
          <cell r="B838">
            <v>0</v>
          </cell>
          <cell r="C838">
            <v>0</v>
          </cell>
          <cell r="D838">
            <v>0</v>
          </cell>
          <cell r="E838">
            <v>0</v>
          </cell>
          <cell r="F838">
            <v>0</v>
          </cell>
          <cell r="G838">
            <v>0</v>
          </cell>
          <cell r="H838">
            <v>0</v>
          </cell>
          <cell r="I838">
            <v>0</v>
          </cell>
        </row>
        <row r="839">
          <cell r="A839">
            <v>0</v>
          </cell>
          <cell r="B839">
            <v>0</v>
          </cell>
          <cell r="C839">
            <v>0</v>
          </cell>
          <cell r="D839">
            <v>0</v>
          </cell>
          <cell r="E839">
            <v>0</v>
          </cell>
          <cell r="F839">
            <v>0</v>
          </cell>
          <cell r="G839">
            <v>0</v>
          </cell>
          <cell r="H839">
            <v>0</v>
          </cell>
          <cell r="I839">
            <v>0</v>
          </cell>
        </row>
        <row r="840">
          <cell r="A840">
            <v>0</v>
          </cell>
          <cell r="B840">
            <v>0</v>
          </cell>
          <cell r="C840">
            <v>0</v>
          </cell>
          <cell r="D840">
            <v>0</v>
          </cell>
          <cell r="E840">
            <v>0</v>
          </cell>
          <cell r="F840">
            <v>0</v>
          </cell>
          <cell r="G840">
            <v>0</v>
          </cell>
          <cell r="H840">
            <v>0</v>
          </cell>
          <cell r="I840">
            <v>0</v>
          </cell>
        </row>
        <row r="841">
          <cell r="A841" t="str">
            <v>ITEM</v>
          </cell>
          <cell r="B841" t="str">
            <v>DESCRIPCION</v>
          </cell>
          <cell r="C841" t="str">
            <v>Cantid.</v>
          </cell>
          <cell r="D841" t="str">
            <v xml:space="preserve">LARGO </v>
          </cell>
          <cell r="E841" t="str">
            <v>ALTO</v>
          </cell>
          <cell r="F841" t="str">
            <v>ANCHO</v>
          </cell>
          <cell r="G841" t="str">
            <v>PARCIAL</v>
          </cell>
          <cell r="H841" t="str">
            <v>TOTAL</v>
          </cell>
          <cell r="I841" t="str">
            <v>UND</v>
          </cell>
        </row>
        <row r="842">
          <cell r="A842" t="str">
            <v>01.07.02.30</v>
          </cell>
          <cell r="B842" t="str">
            <v>SUMINISTRO E INSTALACION DE MUEBLE TIPO MB4-10a</v>
          </cell>
          <cell r="C842">
            <v>0</v>
          </cell>
          <cell r="D842">
            <v>0</v>
          </cell>
          <cell r="E842">
            <v>0</v>
          </cell>
          <cell r="F842">
            <v>0</v>
          </cell>
          <cell r="G842">
            <v>0</v>
          </cell>
          <cell r="H842">
            <v>3</v>
          </cell>
          <cell r="I842" t="str">
            <v>und</v>
          </cell>
        </row>
        <row r="843">
          <cell r="A843">
            <v>0</v>
          </cell>
          <cell r="B843">
            <v>0</v>
          </cell>
          <cell r="C843">
            <v>0</v>
          </cell>
          <cell r="D843">
            <v>0</v>
          </cell>
          <cell r="E843">
            <v>0</v>
          </cell>
          <cell r="F843">
            <v>0</v>
          </cell>
          <cell r="G843" t="str">
            <v xml:space="preserve"> </v>
          </cell>
          <cell r="H843">
            <v>0</v>
          </cell>
          <cell r="I843">
            <v>0</v>
          </cell>
        </row>
        <row r="844">
          <cell r="A844">
            <v>0</v>
          </cell>
          <cell r="B844" t="str">
            <v>PRIMER PISO</v>
          </cell>
          <cell r="C844">
            <v>0</v>
          </cell>
          <cell r="D844">
            <v>0</v>
          </cell>
          <cell r="E844">
            <v>0</v>
          </cell>
          <cell r="F844">
            <v>0</v>
          </cell>
          <cell r="G844">
            <v>0</v>
          </cell>
          <cell r="H844">
            <v>0</v>
          </cell>
          <cell r="I844">
            <v>0</v>
          </cell>
        </row>
        <row r="845">
          <cell r="A845">
            <v>0</v>
          </cell>
          <cell r="B845" t="str">
            <v>E-119 Sala de Obs. adultos mujeres</v>
          </cell>
          <cell r="C845">
            <v>1</v>
          </cell>
          <cell r="D845">
            <v>0</v>
          </cell>
          <cell r="E845">
            <v>0</v>
          </cell>
          <cell r="F845">
            <v>0</v>
          </cell>
          <cell r="G845">
            <v>1</v>
          </cell>
          <cell r="H845">
            <v>0</v>
          </cell>
          <cell r="I845">
            <v>0</v>
          </cell>
        </row>
        <row r="846">
          <cell r="A846">
            <v>0</v>
          </cell>
          <cell r="B846" t="str">
            <v>CO-101 Sala de Puerperio Inmediato</v>
          </cell>
          <cell r="C846">
            <v>1</v>
          </cell>
          <cell r="D846">
            <v>0</v>
          </cell>
          <cell r="E846">
            <v>0</v>
          </cell>
          <cell r="F846">
            <v>0</v>
          </cell>
          <cell r="G846">
            <v>1</v>
          </cell>
          <cell r="H846">
            <v>0</v>
          </cell>
          <cell r="I846">
            <v>0</v>
          </cell>
        </row>
        <row r="847">
          <cell r="A847">
            <v>0</v>
          </cell>
          <cell r="B847" t="str">
            <v>CO-102 Sala de Dilatación</v>
          </cell>
          <cell r="C847">
            <v>1</v>
          </cell>
          <cell r="D847">
            <v>0</v>
          </cell>
          <cell r="E847">
            <v>0</v>
          </cell>
          <cell r="F847">
            <v>0</v>
          </cell>
          <cell r="G847">
            <v>1</v>
          </cell>
          <cell r="H847">
            <v>0</v>
          </cell>
          <cell r="I847">
            <v>0</v>
          </cell>
        </row>
        <row r="848">
          <cell r="A848">
            <v>0</v>
          </cell>
          <cell r="B848">
            <v>0</v>
          </cell>
          <cell r="C848">
            <v>0</v>
          </cell>
          <cell r="D848">
            <v>0</v>
          </cell>
          <cell r="E848">
            <v>0</v>
          </cell>
          <cell r="F848">
            <v>0</v>
          </cell>
          <cell r="G848">
            <v>0</v>
          </cell>
          <cell r="H848">
            <v>0</v>
          </cell>
          <cell r="I848">
            <v>0</v>
          </cell>
        </row>
        <row r="849">
          <cell r="A849" t="str">
            <v>ITEM</v>
          </cell>
          <cell r="B849" t="str">
            <v>DESCRIPCION</v>
          </cell>
          <cell r="C849" t="str">
            <v>Cantid.</v>
          </cell>
          <cell r="D849" t="str">
            <v xml:space="preserve">LARGO </v>
          </cell>
          <cell r="E849" t="str">
            <v>ALTO</v>
          </cell>
          <cell r="F849" t="str">
            <v xml:space="preserve">   </v>
          </cell>
          <cell r="G849" t="str">
            <v>PARCIAL</v>
          </cell>
          <cell r="H849" t="str">
            <v>TOTAL</v>
          </cell>
          <cell r="I849" t="str">
            <v>UND</v>
          </cell>
        </row>
        <row r="850">
          <cell r="A850" t="str">
            <v>01.07.02.31</v>
          </cell>
          <cell r="B850" t="str">
            <v>SUMINISTRO E INSTALACION DE MUEBLE TIPO MB4-10b</v>
          </cell>
          <cell r="C850">
            <v>0</v>
          </cell>
          <cell r="D850">
            <v>0</v>
          </cell>
          <cell r="E850">
            <v>0</v>
          </cell>
          <cell r="F850">
            <v>0</v>
          </cell>
          <cell r="G850">
            <v>0</v>
          </cell>
          <cell r="H850">
            <v>3</v>
          </cell>
          <cell r="I850" t="str">
            <v>und</v>
          </cell>
        </row>
        <row r="851">
          <cell r="A851">
            <v>0</v>
          </cell>
          <cell r="B851">
            <v>0</v>
          </cell>
          <cell r="C851">
            <v>0</v>
          </cell>
          <cell r="D851">
            <v>0</v>
          </cell>
          <cell r="E851">
            <v>0</v>
          </cell>
          <cell r="F851">
            <v>0</v>
          </cell>
          <cell r="G851" t="str">
            <v xml:space="preserve"> </v>
          </cell>
          <cell r="H851">
            <v>0</v>
          </cell>
          <cell r="I851">
            <v>0</v>
          </cell>
        </row>
        <row r="852">
          <cell r="A852">
            <v>0</v>
          </cell>
          <cell r="B852" t="str">
            <v>PRIMER PISO</v>
          </cell>
          <cell r="C852">
            <v>0</v>
          </cell>
          <cell r="D852">
            <v>0</v>
          </cell>
          <cell r="E852">
            <v>0</v>
          </cell>
          <cell r="F852">
            <v>0</v>
          </cell>
          <cell r="G852">
            <v>0</v>
          </cell>
          <cell r="H852">
            <v>0</v>
          </cell>
          <cell r="I852">
            <v>0</v>
          </cell>
        </row>
        <row r="853">
          <cell r="A853">
            <v>0</v>
          </cell>
          <cell r="B853" t="str">
            <v>E-110 Unidad de Vigilancia Intensiva</v>
          </cell>
          <cell r="C853">
            <v>1</v>
          </cell>
          <cell r="D853">
            <v>0</v>
          </cell>
          <cell r="E853">
            <v>0</v>
          </cell>
          <cell r="F853">
            <v>0</v>
          </cell>
          <cell r="G853">
            <v>1</v>
          </cell>
          <cell r="H853">
            <v>0</v>
          </cell>
          <cell r="I853">
            <v>0</v>
          </cell>
        </row>
        <row r="854">
          <cell r="A854">
            <v>0</v>
          </cell>
          <cell r="B854" t="str">
            <v>H-114 Tópico de Procedimiento</v>
          </cell>
          <cell r="C854">
            <v>1</v>
          </cell>
          <cell r="D854">
            <v>0</v>
          </cell>
          <cell r="E854">
            <v>0</v>
          </cell>
          <cell r="F854">
            <v>0</v>
          </cell>
          <cell r="G854">
            <v>1</v>
          </cell>
          <cell r="H854">
            <v>0</v>
          </cell>
          <cell r="I854">
            <v>0</v>
          </cell>
        </row>
        <row r="855">
          <cell r="A855">
            <v>0</v>
          </cell>
          <cell r="B855" t="str">
            <v xml:space="preserve">    ADM-101 Sala de Usos Multiples</v>
          </cell>
          <cell r="C855">
            <v>1</v>
          </cell>
          <cell r="D855">
            <v>0</v>
          </cell>
          <cell r="E855">
            <v>0</v>
          </cell>
          <cell r="F855">
            <v>0</v>
          </cell>
          <cell r="G855">
            <v>1</v>
          </cell>
          <cell r="H855">
            <v>0</v>
          </cell>
          <cell r="I855">
            <v>0</v>
          </cell>
        </row>
        <row r="856">
          <cell r="A856">
            <v>0</v>
          </cell>
          <cell r="B856">
            <v>0</v>
          </cell>
          <cell r="C856">
            <v>0</v>
          </cell>
          <cell r="D856">
            <v>0</v>
          </cell>
          <cell r="E856">
            <v>0</v>
          </cell>
          <cell r="F856">
            <v>0</v>
          </cell>
          <cell r="G856">
            <v>0</v>
          </cell>
          <cell r="H856">
            <v>0</v>
          </cell>
          <cell r="I856">
            <v>0</v>
          </cell>
        </row>
        <row r="857">
          <cell r="A857" t="str">
            <v>ITEM</v>
          </cell>
          <cell r="B857" t="str">
            <v>DESCRIPCION</v>
          </cell>
          <cell r="C857" t="str">
            <v>Cantid.</v>
          </cell>
          <cell r="D857" t="str">
            <v xml:space="preserve">LARGO </v>
          </cell>
          <cell r="E857" t="str">
            <v>ALTO</v>
          </cell>
          <cell r="F857" t="str">
            <v>ANCHO</v>
          </cell>
          <cell r="G857" t="str">
            <v>PARCIAL</v>
          </cell>
          <cell r="H857" t="str">
            <v>TOTAL</v>
          </cell>
          <cell r="I857" t="str">
            <v>UND</v>
          </cell>
        </row>
        <row r="858">
          <cell r="A858" t="str">
            <v>01.07.02.32</v>
          </cell>
          <cell r="B858" t="str">
            <v>SUMINISTRO E INSTALACION DE MUEBLE TIPO MB4-10c</v>
          </cell>
          <cell r="C858">
            <v>0</v>
          </cell>
          <cell r="D858">
            <v>0</v>
          </cell>
          <cell r="E858">
            <v>0</v>
          </cell>
          <cell r="F858">
            <v>0</v>
          </cell>
          <cell r="G858">
            <v>0</v>
          </cell>
          <cell r="H858">
            <v>2</v>
          </cell>
          <cell r="I858" t="str">
            <v>und</v>
          </cell>
        </row>
        <row r="859">
          <cell r="A859">
            <v>0</v>
          </cell>
          <cell r="B859">
            <v>0</v>
          </cell>
          <cell r="C859">
            <v>0</v>
          </cell>
          <cell r="D859">
            <v>0</v>
          </cell>
          <cell r="E859">
            <v>0</v>
          </cell>
          <cell r="F859">
            <v>0</v>
          </cell>
          <cell r="G859" t="str">
            <v xml:space="preserve"> </v>
          </cell>
          <cell r="H859">
            <v>0</v>
          </cell>
          <cell r="I859">
            <v>0</v>
          </cell>
        </row>
        <row r="860">
          <cell r="A860">
            <v>0</v>
          </cell>
          <cell r="B860" t="str">
            <v>PRIMER PISO</v>
          </cell>
          <cell r="C860">
            <v>0</v>
          </cell>
          <cell r="D860">
            <v>0</v>
          </cell>
          <cell r="E860">
            <v>0</v>
          </cell>
          <cell r="F860">
            <v>0</v>
          </cell>
          <cell r="G860">
            <v>0</v>
          </cell>
          <cell r="H860">
            <v>0</v>
          </cell>
          <cell r="I860">
            <v>0</v>
          </cell>
        </row>
        <row r="861">
          <cell r="A861">
            <v>0</v>
          </cell>
          <cell r="B861" t="str">
            <v>CO-117A Trabajo Limpio</v>
          </cell>
          <cell r="C861">
            <v>1</v>
          </cell>
          <cell r="D861">
            <v>0</v>
          </cell>
          <cell r="E861">
            <v>0</v>
          </cell>
          <cell r="F861">
            <v>0</v>
          </cell>
          <cell r="G861">
            <v>1</v>
          </cell>
          <cell r="H861">
            <v>0</v>
          </cell>
          <cell r="I861">
            <v>0</v>
          </cell>
        </row>
        <row r="862">
          <cell r="A862">
            <v>0</v>
          </cell>
          <cell r="B862" t="str">
            <v>H-138  Gestante con complicaciones</v>
          </cell>
          <cell r="C862">
            <v>1</v>
          </cell>
          <cell r="D862">
            <v>0</v>
          </cell>
          <cell r="E862">
            <v>0</v>
          </cell>
          <cell r="F862">
            <v>0</v>
          </cell>
          <cell r="G862">
            <v>1</v>
          </cell>
          <cell r="H862">
            <v>0</v>
          </cell>
          <cell r="I862">
            <v>0</v>
          </cell>
        </row>
        <row r="863">
          <cell r="A863">
            <v>0</v>
          </cell>
          <cell r="B863">
            <v>0</v>
          </cell>
          <cell r="C863">
            <v>0</v>
          </cell>
          <cell r="D863">
            <v>0</v>
          </cell>
          <cell r="E863">
            <v>0</v>
          </cell>
          <cell r="F863">
            <v>0</v>
          </cell>
          <cell r="G863">
            <v>0</v>
          </cell>
          <cell r="H863">
            <v>0</v>
          </cell>
          <cell r="I863">
            <v>0</v>
          </cell>
        </row>
        <row r="864">
          <cell r="A864">
            <v>0</v>
          </cell>
          <cell r="B864">
            <v>0</v>
          </cell>
          <cell r="C864">
            <v>0</v>
          </cell>
          <cell r="D864">
            <v>0</v>
          </cell>
          <cell r="E864">
            <v>0</v>
          </cell>
          <cell r="F864">
            <v>0</v>
          </cell>
          <cell r="G864">
            <v>0</v>
          </cell>
          <cell r="H864">
            <v>0</v>
          </cell>
          <cell r="I864">
            <v>0</v>
          </cell>
        </row>
        <row r="865">
          <cell r="A865" t="str">
            <v>ITEM</v>
          </cell>
          <cell r="B865" t="str">
            <v>DESCRIPCION</v>
          </cell>
          <cell r="C865" t="str">
            <v>Cantid.</v>
          </cell>
          <cell r="D865" t="str">
            <v xml:space="preserve">LARGO </v>
          </cell>
          <cell r="E865" t="str">
            <v>ALTO</v>
          </cell>
          <cell r="F865" t="str">
            <v>ANCHO</v>
          </cell>
          <cell r="G865" t="str">
            <v>PARCIAL</v>
          </cell>
          <cell r="H865" t="str">
            <v>TOTAL</v>
          </cell>
          <cell r="I865" t="str">
            <v>UND</v>
          </cell>
        </row>
        <row r="866">
          <cell r="A866" t="str">
            <v>01.07.02.33</v>
          </cell>
          <cell r="B866" t="str">
            <v>SUMINISTRO E INSTALACION DE MUEBLE TIPO MB4-10d</v>
          </cell>
          <cell r="C866">
            <v>0</v>
          </cell>
          <cell r="D866">
            <v>0</v>
          </cell>
          <cell r="E866">
            <v>0</v>
          </cell>
          <cell r="F866">
            <v>0</v>
          </cell>
          <cell r="G866">
            <v>0</v>
          </cell>
          <cell r="H866">
            <v>1</v>
          </cell>
          <cell r="I866" t="str">
            <v>und</v>
          </cell>
        </row>
        <row r="867">
          <cell r="A867">
            <v>0</v>
          </cell>
          <cell r="B867">
            <v>0</v>
          </cell>
          <cell r="C867">
            <v>0</v>
          </cell>
          <cell r="D867">
            <v>0</v>
          </cell>
          <cell r="E867">
            <v>0</v>
          </cell>
          <cell r="F867">
            <v>0</v>
          </cell>
          <cell r="G867" t="str">
            <v xml:space="preserve"> </v>
          </cell>
          <cell r="H867">
            <v>0</v>
          </cell>
          <cell r="I867">
            <v>0</v>
          </cell>
        </row>
        <row r="868">
          <cell r="A868">
            <v>0</v>
          </cell>
          <cell r="B868" t="str">
            <v>PRIMER PISO</v>
          </cell>
          <cell r="C868">
            <v>0</v>
          </cell>
          <cell r="D868">
            <v>0</v>
          </cell>
          <cell r="E868">
            <v>0</v>
          </cell>
          <cell r="F868">
            <v>0</v>
          </cell>
          <cell r="G868">
            <v>0</v>
          </cell>
          <cell r="H868">
            <v>0</v>
          </cell>
          <cell r="I868">
            <v>0</v>
          </cell>
        </row>
        <row r="869">
          <cell r="A869">
            <v>0</v>
          </cell>
          <cell r="B869" t="str">
            <v>H-135 Recién nacido con patologia</v>
          </cell>
          <cell r="C869">
            <v>1</v>
          </cell>
          <cell r="D869">
            <v>0</v>
          </cell>
          <cell r="E869">
            <v>0</v>
          </cell>
          <cell r="F869">
            <v>0</v>
          </cell>
          <cell r="G869">
            <v>1</v>
          </cell>
          <cell r="H869">
            <v>0</v>
          </cell>
          <cell r="I869">
            <v>0</v>
          </cell>
        </row>
        <row r="870">
          <cell r="A870">
            <v>0</v>
          </cell>
          <cell r="B870">
            <v>0</v>
          </cell>
          <cell r="C870">
            <v>0</v>
          </cell>
          <cell r="D870">
            <v>0</v>
          </cell>
          <cell r="E870">
            <v>0</v>
          </cell>
          <cell r="F870">
            <v>0</v>
          </cell>
          <cell r="G870">
            <v>0</v>
          </cell>
          <cell r="H870">
            <v>0</v>
          </cell>
          <cell r="I870">
            <v>0</v>
          </cell>
        </row>
        <row r="871">
          <cell r="A871">
            <v>0</v>
          </cell>
          <cell r="B871">
            <v>0</v>
          </cell>
          <cell r="C871">
            <v>0</v>
          </cell>
          <cell r="D871">
            <v>0</v>
          </cell>
          <cell r="E871">
            <v>0</v>
          </cell>
          <cell r="F871">
            <v>0</v>
          </cell>
          <cell r="G871">
            <v>0</v>
          </cell>
          <cell r="H871">
            <v>0</v>
          </cell>
          <cell r="I871">
            <v>0</v>
          </cell>
        </row>
        <row r="872">
          <cell r="A872">
            <v>0</v>
          </cell>
          <cell r="B872">
            <v>0</v>
          </cell>
          <cell r="C872">
            <v>0</v>
          </cell>
          <cell r="D872">
            <v>0</v>
          </cell>
          <cell r="E872">
            <v>0</v>
          </cell>
          <cell r="F872">
            <v>0</v>
          </cell>
          <cell r="G872">
            <v>0</v>
          </cell>
          <cell r="H872">
            <v>0</v>
          </cell>
          <cell r="I872">
            <v>0</v>
          </cell>
        </row>
        <row r="873">
          <cell r="A873" t="str">
            <v>ITEM</v>
          </cell>
          <cell r="B873" t="str">
            <v>DESCRIPCION</v>
          </cell>
          <cell r="C873" t="str">
            <v>Cantid.</v>
          </cell>
          <cell r="D873" t="str">
            <v xml:space="preserve">LARGO </v>
          </cell>
          <cell r="E873" t="str">
            <v>ALTO</v>
          </cell>
          <cell r="F873" t="str">
            <v>ANCHO</v>
          </cell>
          <cell r="G873" t="str">
            <v>PARCIAL</v>
          </cell>
          <cell r="H873" t="str">
            <v>TOTAL</v>
          </cell>
          <cell r="I873" t="str">
            <v>UND</v>
          </cell>
        </row>
        <row r="874">
          <cell r="A874" t="str">
            <v>01.07.02.34</v>
          </cell>
          <cell r="B874" t="str">
            <v>SUMINISTRO E INSTALACION DE MUEBLE TIPO MB4-11</v>
          </cell>
          <cell r="C874">
            <v>0</v>
          </cell>
          <cell r="D874">
            <v>0</v>
          </cell>
          <cell r="E874">
            <v>0</v>
          </cell>
          <cell r="F874">
            <v>0</v>
          </cell>
          <cell r="G874">
            <v>0</v>
          </cell>
          <cell r="H874">
            <v>1</v>
          </cell>
          <cell r="I874" t="str">
            <v>und</v>
          </cell>
        </row>
        <row r="875">
          <cell r="A875">
            <v>0</v>
          </cell>
          <cell r="B875">
            <v>0</v>
          </cell>
          <cell r="C875">
            <v>0</v>
          </cell>
          <cell r="D875">
            <v>0</v>
          </cell>
          <cell r="E875">
            <v>0</v>
          </cell>
          <cell r="F875">
            <v>0</v>
          </cell>
          <cell r="G875" t="str">
            <v xml:space="preserve"> </v>
          </cell>
          <cell r="H875">
            <v>0</v>
          </cell>
          <cell r="I875">
            <v>0</v>
          </cell>
        </row>
        <row r="876">
          <cell r="A876">
            <v>0</v>
          </cell>
          <cell r="B876" t="str">
            <v>PRIMER PISO</v>
          </cell>
          <cell r="C876">
            <v>0</v>
          </cell>
          <cell r="D876">
            <v>0</v>
          </cell>
          <cell r="E876">
            <v>0</v>
          </cell>
          <cell r="F876">
            <v>0</v>
          </cell>
          <cell r="G876">
            <v>0</v>
          </cell>
          <cell r="H876">
            <v>0</v>
          </cell>
          <cell r="I876">
            <v>0</v>
          </cell>
        </row>
        <row r="877">
          <cell r="A877">
            <v>0</v>
          </cell>
          <cell r="B877" t="str">
            <v>E-118 Observación niños</v>
          </cell>
          <cell r="C877">
            <v>1</v>
          </cell>
          <cell r="D877">
            <v>0</v>
          </cell>
          <cell r="E877">
            <v>0</v>
          </cell>
          <cell r="F877">
            <v>0</v>
          </cell>
          <cell r="G877">
            <v>1</v>
          </cell>
          <cell r="H877">
            <v>0</v>
          </cell>
          <cell r="I877">
            <v>0</v>
          </cell>
        </row>
        <row r="878">
          <cell r="A878">
            <v>0</v>
          </cell>
          <cell r="B878">
            <v>0</v>
          </cell>
          <cell r="C878">
            <v>0</v>
          </cell>
          <cell r="D878">
            <v>0</v>
          </cell>
          <cell r="E878">
            <v>0</v>
          </cell>
          <cell r="F878">
            <v>0</v>
          </cell>
          <cell r="G878">
            <v>0</v>
          </cell>
          <cell r="H878">
            <v>0</v>
          </cell>
          <cell r="I878">
            <v>0</v>
          </cell>
        </row>
        <row r="879">
          <cell r="A879">
            <v>0</v>
          </cell>
          <cell r="B879">
            <v>0</v>
          </cell>
          <cell r="C879">
            <v>0</v>
          </cell>
          <cell r="D879">
            <v>0</v>
          </cell>
          <cell r="E879">
            <v>0</v>
          </cell>
          <cell r="F879">
            <v>0</v>
          </cell>
          <cell r="G879">
            <v>0</v>
          </cell>
          <cell r="H879">
            <v>0</v>
          </cell>
          <cell r="I879">
            <v>0</v>
          </cell>
        </row>
        <row r="880">
          <cell r="A880" t="str">
            <v>ITEM</v>
          </cell>
          <cell r="B880" t="str">
            <v>DESCRIPCION</v>
          </cell>
          <cell r="C880" t="str">
            <v>Cantid.</v>
          </cell>
          <cell r="D880" t="str">
            <v xml:space="preserve">LARGO </v>
          </cell>
          <cell r="E880" t="str">
            <v>ALTO</v>
          </cell>
          <cell r="F880" t="str">
            <v>ANCHO</v>
          </cell>
          <cell r="G880" t="str">
            <v>PARCIAL</v>
          </cell>
          <cell r="H880" t="str">
            <v>TOTAL</v>
          </cell>
          <cell r="I880" t="str">
            <v>UND</v>
          </cell>
        </row>
        <row r="881">
          <cell r="A881" t="str">
            <v>01.07.02.35</v>
          </cell>
          <cell r="B881" t="str">
            <v>SUMINISTRO E INSTALACION DE MUEBLE TIPO MB4-11a</v>
          </cell>
          <cell r="C881">
            <v>0</v>
          </cell>
          <cell r="D881">
            <v>0</v>
          </cell>
          <cell r="E881">
            <v>0</v>
          </cell>
          <cell r="F881">
            <v>0</v>
          </cell>
          <cell r="G881">
            <v>0</v>
          </cell>
          <cell r="H881">
            <v>1</v>
          </cell>
          <cell r="I881" t="str">
            <v>und</v>
          </cell>
        </row>
        <row r="882">
          <cell r="A882">
            <v>0</v>
          </cell>
          <cell r="B882">
            <v>0</v>
          </cell>
          <cell r="C882">
            <v>0</v>
          </cell>
          <cell r="D882">
            <v>0</v>
          </cell>
          <cell r="E882">
            <v>0</v>
          </cell>
          <cell r="F882">
            <v>0</v>
          </cell>
          <cell r="G882" t="str">
            <v xml:space="preserve"> </v>
          </cell>
          <cell r="H882">
            <v>0</v>
          </cell>
          <cell r="I882">
            <v>0</v>
          </cell>
        </row>
        <row r="883">
          <cell r="A883">
            <v>0</v>
          </cell>
          <cell r="B883" t="str">
            <v>PRIMER PISO</v>
          </cell>
          <cell r="C883">
            <v>0</v>
          </cell>
          <cell r="D883">
            <v>0</v>
          </cell>
          <cell r="E883">
            <v>0</v>
          </cell>
          <cell r="F883">
            <v>0</v>
          </cell>
          <cell r="G883">
            <v>0</v>
          </cell>
          <cell r="H883">
            <v>0</v>
          </cell>
          <cell r="I883">
            <v>0</v>
          </cell>
        </row>
        <row r="884">
          <cell r="A884">
            <v>0</v>
          </cell>
          <cell r="B884" t="str">
            <v>E-120 Observación adultos hombres</v>
          </cell>
          <cell r="C884">
            <v>1</v>
          </cell>
          <cell r="D884">
            <v>0</v>
          </cell>
          <cell r="E884">
            <v>0</v>
          </cell>
          <cell r="F884">
            <v>0</v>
          </cell>
          <cell r="G884">
            <v>1</v>
          </cell>
          <cell r="H884">
            <v>0</v>
          </cell>
          <cell r="I884">
            <v>0</v>
          </cell>
        </row>
        <row r="885">
          <cell r="A885">
            <v>0</v>
          </cell>
          <cell r="B885">
            <v>0</v>
          </cell>
          <cell r="C885">
            <v>0</v>
          </cell>
          <cell r="D885">
            <v>0</v>
          </cell>
          <cell r="E885">
            <v>0</v>
          </cell>
          <cell r="F885">
            <v>0</v>
          </cell>
          <cell r="G885">
            <v>0</v>
          </cell>
          <cell r="H885">
            <v>0</v>
          </cell>
          <cell r="I885">
            <v>0</v>
          </cell>
        </row>
        <row r="886">
          <cell r="A886">
            <v>0</v>
          </cell>
          <cell r="B886">
            <v>0</v>
          </cell>
          <cell r="C886">
            <v>0</v>
          </cell>
          <cell r="D886">
            <v>0</v>
          </cell>
          <cell r="E886">
            <v>0</v>
          </cell>
          <cell r="F886">
            <v>0</v>
          </cell>
          <cell r="G886">
            <v>0</v>
          </cell>
          <cell r="H886">
            <v>0</v>
          </cell>
          <cell r="I886">
            <v>0</v>
          </cell>
        </row>
        <row r="887">
          <cell r="A887">
            <v>0</v>
          </cell>
          <cell r="B887">
            <v>0</v>
          </cell>
          <cell r="C887">
            <v>0</v>
          </cell>
          <cell r="D887">
            <v>0</v>
          </cell>
          <cell r="E887">
            <v>0</v>
          </cell>
          <cell r="F887">
            <v>0</v>
          </cell>
          <cell r="G887">
            <v>0</v>
          </cell>
          <cell r="H887">
            <v>0</v>
          </cell>
          <cell r="I887">
            <v>0</v>
          </cell>
        </row>
        <row r="888">
          <cell r="A888" t="str">
            <v>ITEM</v>
          </cell>
          <cell r="B888" t="str">
            <v>DESCRIPCION</v>
          </cell>
          <cell r="C888" t="str">
            <v>Cantid.</v>
          </cell>
          <cell r="D888" t="str">
            <v xml:space="preserve">LARGO </v>
          </cell>
          <cell r="E888" t="str">
            <v>ALTO</v>
          </cell>
          <cell r="F888" t="str">
            <v>ANCHO</v>
          </cell>
          <cell r="G888" t="str">
            <v>PARCIAL</v>
          </cell>
          <cell r="H888" t="str">
            <v>TOTAL</v>
          </cell>
          <cell r="I888" t="str">
            <v>UND</v>
          </cell>
        </row>
        <row r="889">
          <cell r="A889" t="str">
            <v>01.07.02.36</v>
          </cell>
          <cell r="B889" t="str">
            <v>SUMINISTRO E INSTALACION DE MUEBLE TIPO MB4-12</v>
          </cell>
          <cell r="C889">
            <v>0</v>
          </cell>
          <cell r="D889">
            <v>0</v>
          </cell>
          <cell r="E889">
            <v>0</v>
          </cell>
          <cell r="F889">
            <v>0</v>
          </cell>
          <cell r="G889">
            <v>0</v>
          </cell>
          <cell r="H889">
            <v>1</v>
          </cell>
          <cell r="I889" t="str">
            <v>und</v>
          </cell>
        </row>
        <row r="890">
          <cell r="A890">
            <v>0</v>
          </cell>
          <cell r="B890">
            <v>0</v>
          </cell>
          <cell r="C890">
            <v>0</v>
          </cell>
          <cell r="D890">
            <v>0</v>
          </cell>
          <cell r="E890">
            <v>0</v>
          </cell>
          <cell r="F890">
            <v>0</v>
          </cell>
          <cell r="G890" t="str">
            <v xml:space="preserve"> </v>
          </cell>
          <cell r="H890">
            <v>0</v>
          </cell>
          <cell r="I890">
            <v>0</v>
          </cell>
        </row>
        <row r="891">
          <cell r="A891">
            <v>0</v>
          </cell>
          <cell r="B891" t="str">
            <v>PRIMER PISO</v>
          </cell>
          <cell r="C891">
            <v>0</v>
          </cell>
          <cell r="D891">
            <v>0</v>
          </cell>
          <cell r="E891">
            <v>0</v>
          </cell>
          <cell r="F891">
            <v>0</v>
          </cell>
          <cell r="G891">
            <v>0</v>
          </cell>
          <cell r="H891">
            <v>0</v>
          </cell>
          <cell r="I891">
            <v>0</v>
          </cell>
        </row>
        <row r="892">
          <cell r="A892">
            <v>0</v>
          </cell>
          <cell r="B892" t="str">
            <v>FA-113 Dispensacion Emergencia</v>
          </cell>
          <cell r="C892">
            <v>1</v>
          </cell>
          <cell r="D892">
            <v>0</v>
          </cell>
          <cell r="E892">
            <v>0</v>
          </cell>
          <cell r="F892">
            <v>0</v>
          </cell>
          <cell r="G892">
            <v>1</v>
          </cell>
          <cell r="H892">
            <v>0</v>
          </cell>
          <cell r="I892">
            <v>0</v>
          </cell>
        </row>
        <row r="893">
          <cell r="A893">
            <v>0</v>
          </cell>
          <cell r="B893">
            <v>0</v>
          </cell>
          <cell r="C893">
            <v>0</v>
          </cell>
          <cell r="D893">
            <v>0</v>
          </cell>
          <cell r="E893">
            <v>0</v>
          </cell>
          <cell r="F893">
            <v>0</v>
          </cell>
          <cell r="G893">
            <v>0</v>
          </cell>
          <cell r="H893">
            <v>0</v>
          </cell>
          <cell r="I893">
            <v>0</v>
          </cell>
        </row>
        <row r="894">
          <cell r="A894">
            <v>0</v>
          </cell>
          <cell r="B894">
            <v>0</v>
          </cell>
          <cell r="C894">
            <v>0</v>
          </cell>
          <cell r="D894">
            <v>0</v>
          </cell>
          <cell r="E894">
            <v>0</v>
          </cell>
          <cell r="F894">
            <v>0</v>
          </cell>
          <cell r="G894">
            <v>0</v>
          </cell>
          <cell r="H894">
            <v>0</v>
          </cell>
          <cell r="I894">
            <v>0</v>
          </cell>
        </row>
        <row r="895">
          <cell r="A895">
            <v>0</v>
          </cell>
          <cell r="B895">
            <v>0</v>
          </cell>
          <cell r="C895">
            <v>0</v>
          </cell>
          <cell r="D895">
            <v>0</v>
          </cell>
          <cell r="E895">
            <v>0</v>
          </cell>
          <cell r="F895">
            <v>0</v>
          </cell>
          <cell r="G895">
            <v>0</v>
          </cell>
          <cell r="H895">
            <v>0</v>
          </cell>
          <cell r="I895">
            <v>0</v>
          </cell>
        </row>
        <row r="896">
          <cell r="A896" t="str">
            <v>ITEM</v>
          </cell>
          <cell r="B896" t="str">
            <v>DESCRIPCION</v>
          </cell>
          <cell r="C896" t="str">
            <v>Cantid.</v>
          </cell>
          <cell r="D896" t="str">
            <v xml:space="preserve">LARGO </v>
          </cell>
          <cell r="E896" t="str">
            <v>ALTO</v>
          </cell>
          <cell r="F896" t="str">
            <v>ANCHO</v>
          </cell>
          <cell r="G896" t="str">
            <v>PARCIAL</v>
          </cell>
          <cell r="H896" t="str">
            <v>TOTAL</v>
          </cell>
          <cell r="I896" t="str">
            <v>UND</v>
          </cell>
        </row>
        <row r="897">
          <cell r="A897" t="str">
            <v>01.07.02.37</v>
          </cell>
          <cell r="B897" t="str">
            <v>SUMINISTRO E INSTALACION DE MUEBLE TIPO MB4-12a</v>
          </cell>
          <cell r="C897">
            <v>0</v>
          </cell>
          <cell r="D897">
            <v>0</v>
          </cell>
          <cell r="E897">
            <v>0</v>
          </cell>
          <cell r="F897">
            <v>0</v>
          </cell>
          <cell r="G897">
            <v>0</v>
          </cell>
          <cell r="H897">
            <v>3</v>
          </cell>
          <cell r="I897" t="str">
            <v>und</v>
          </cell>
        </row>
        <row r="898">
          <cell r="A898">
            <v>0</v>
          </cell>
          <cell r="B898">
            <v>0</v>
          </cell>
          <cell r="C898">
            <v>0</v>
          </cell>
          <cell r="D898">
            <v>0</v>
          </cell>
          <cell r="E898">
            <v>0</v>
          </cell>
          <cell r="F898">
            <v>0</v>
          </cell>
          <cell r="G898" t="str">
            <v xml:space="preserve"> </v>
          </cell>
          <cell r="H898">
            <v>0</v>
          </cell>
          <cell r="I898">
            <v>0</v>
          </cell>
        </row>
        <row r="899">
          <cell r="A899">
            <v>0</v>
          </cell>
          <cell r="B899" t="str">
            <v>PRIMER PISO</v>
          </cell>
          <cell r="C899">
            <v>0</v>
          </cell>
          <cell r="D899">
            <v>0</v>
          </cell>
          <cell r="E899">
            <v>0</v>
          </cell>
          <cell r="F899">
            <v>0</v>
          </cell>
          <cell r="G899">
            <v>0</v>
          </cell>
          <cell r="H899">
            <v>0</v>
          </cell>
          <cell r="I899">
            <v>0</v>
          </cell>
        </row>
        <row r="900">
          <cell r="A900">
            <v>0</v>
          </cell>
          <cell r="B900" t="str">
            <v>CE-115 Consultorio de nutrición</v>
          </cell>
          <cell r="C900">
            <v>1</v>
          </cell>
          <cell r="D900">
            <v>0</v>
          </cell>
          <cell r="E900">
            <v>0</v>
          </cell>
          <cell r="F900">
            <v>0</v>
          </cell>
          <cell r="G900">
            <v>1</v>
          </cell>
          <cell r="H900">
            <v>0</v>
          </cell>
          <cell r="I900">
            <v>0</v>
          </cell>
        </row>
        <row r="901">
          <cell r="A901">
            <v>0</v>
          </cell>
          <cell r="B901" t="str">
            <v>FA-102 Dispensacion Consulta Externa</v>
          </cell>
          <cell r="C901">
            <v>1</v>
          </cell>
          <cell r="D901">
            <v>0</v>
          </cell>
          <cell r="E901">
            <v>0</v>
          </cell>
          <cell r="F901">
            <v>0</v>
          </cell>
          <cell r="G901">
            <v>1</v>
          </cell>
          <cell r="H901">
            <v>0</v>
          </cell>
          <cell r="I901">
            <v>0</v>
          </cell>
        </row>
        <row r="902">
          <cell r="A902">
            <v>0</v>
          </cell>
          <cell r="B902" t="str">
            <v>FA-101 Dosis Unitaria</v>
          </cell>
          <cell r="C902">
            <v>1</v>
          </cell>
          <cell r="D902">
            <v>0</v>
          </cell>
          <cell r="E902">
            <v>0</v>
          </cell>
          <cell r="F902">
            <v>0</v>
          </cell>
          <cell r="G902">
            <v>1</v>
          </cell>
          <cell r="H902">
            <v>0</v>
          </cell>
          <cell r="I902">
            <v>0</v>
          </cell>
        </row>
        <row r="903">
          <cell r="A903">
            <v>0</v>
          </cell>
          <cell r="B903">
            <v>0</v>
          </cell>
          <cell r="C903">
            <v>0</v>
          </cell>
          <cell r="D903">
            <v>0</v>
          </cell>
          <cell r="E903">
            <v>0</v>
          </cell>
          <cell r="F903">
            <v>0</v>
          </cell>
          <cell r="G903">
            <v>0</v>
          </cell>
          <cell r="H903">
            <v>0</v>
          </cell>
          <cell r="I903">
            <v>0</v>
          </cell>
        </row>
        <row r="904">
          <cell r="A904">
            <v>0</v>
          </cell>
          <cell r="B904">
            <v>0</v>
          </cell>
          <cell r="C904">
            <v>0</v>
          </cell>
          <cell r="D904">
            <v>0</v>
          </cell>
          <cell r="E904">
            <v>0</v>
          </cell>
          <cell r="F904">
            <v>0</v>
          </cell>
          <cell r="G904">
            <v>0</v>
          </cell>
          <cell r="H904">
            <v>0</v>
          </cell>
          <cell r="I904">
            <v>0</v>
          </cell>
        </row>
        <row r="905">
          <cell r="A905" t="str">
            <v>ITEM</v>
          </cell>
          <cell r="B905" t="str">
            <v>DESCRIPCION</v>
          </cell>
          <cell r="C905" t="str">
            <v>Cantid.</v>
          </cell>
          <cell r="D905" t="str">
            <v xml:space="preserve">LARGO </v>
          </cell>
          <cell r="E905" t="str">
            <v>ALTO</v>
          </cell>
          <cell r="F905" t="str">
            <v>ANCHO</v>
          </cell>
          <cell r="G905" t="str">
            <v>PARCIAL</v>
          </cell>
          <cell r="H905" t="str">
            <v>TOTAL</v>
          </cell>
          <cell r="I905" t="str">
            <v>UND</v>
          </cell>
        </row>
        <row r="906">
          <cell r="A906" t="str">
            <v>01.07.02.38</v>
          </cell>
          <cell r="B906" t="str">
            <v>SUMINISTRO E INSTALACION DE MUEBLE TIPO MB4-13</v>
          </cell>
          <cell r="C906">
            <v>0</v>
          </cell>
          <cell r="D906">
            <v>0</v>
          </cell>
          <cell r="E906">
            <v>0</v>
          </cell>
          <cell r="F906">
            <v>0</v>
          </cell>
          <cell r="G906">
            <v>0</v>
          </cell>
          <cell r="H906">
            <v>1</v>
          </cell>
          <cell r="I906" t="str">
            <v>und</v>
          </cell>
        </row>
        <row r="907">
          <cell r="A907">
            <v>0</v>
          </cell>
          <cell r="B907">
            <v>0</v>
          </cell>
          <cell r="C907">
            <v>0</v>
          </cell>
          <cell r="D907">
            <v>0</v>
          </cell>
          <cell r="E907">
            <v>0</v>
          </cell>
          <cell r="F907">
            <v>0</v>
          </cell>
          <cell r="G907" t="str">
            <v xml:space="preserve"> </v>
          </cell>
          <cell r="H907">
            <v>0</v>
          </cell>
          <cell r="I907">
            <v>0</v>
          </cell>
        </row>
        <row r="908">
          <cell r="A908">
            <v>0</v>
          </cell>
          <cell r="B908" t="str">
            <v>PRIMER PISO</v>
          </cell>
          <cell r="C908">
            <v>0</v>
          </cell>
          <cell r="D908">
            <v>0</v>
          </cell>
          <cell r="E908">
            <v>0</v>
          </cell>
          <cell r="F908">
            <v>0</v>
          </cell>
          <cell r="G908">
            <v>0</v>
          </cell>
          <cell r="H908">
            <v>0</v>
          </cell>
          <cell r="I908">
            <v>0</v>
          </cell>
        </row>
        <row r="909">
          <cell r="A909">
            <v>0</v>
          </cell>
          <cell r="B909" t="str">
            <v>E-115 Topico Gineco-obstetra</v>
          </cell>
          <cell r="C909">
            <v>1</v>
          </cell>
          <cell r="D909">
            <v>0</v>
          </cell>
          <cell r="E909">
            <v>0</v>
          </cell>
          <cell r="F909">
            <v>0</v>
          </cell>
          <cell r="G909">
            <v>1</v>
          </cell>
          <cell r="H909">
            <v>0</v>
          </cell>
          <cell r="I909">
            <v>0</v>
          </cell>
        </row>
        <row r="910">
          <cell r="A910">
            <v>0</v>
          </cell>
          <cell r="B910">
            <v>0</v>
          </cell>
          <cell r="C910">
            <v>0</v>
          </cell>
          <cell r="D910">
            <v>0</v>
          </cell>
          <cell r="E910">
            <v>0</v>
          </cell>
          <cell r="F910">
            <v>0</v>
          </cell>
          <cell r="G910">
            <v>0</v>
          </cell>
          <cell r="H910">
            <v>0</v>
          </cell>
          <cell r="I910">
            <v>0</v>
          </cell>
        </row>
        <row r="911">
          <cell r="A911">
            <v>0</v>
          </cell>
          <cell r="B911">
            <v>0</v>
          </cell>
          <cell r="C911">
            <v>0</v>
          </cell>
          <cell r="D911">
            <v>0</v>
          </cell>
          <cell r="E911">
            <v>0</v>
          </cell>
          <cell r="F911">
            <v>0</v>
          </cell>
          <cell r="G911">
            <v>0</v>
          </cell>
          <cell r="H911">
            <v>0</v>
          </cell>
          <cell r="I911">
            <v>0</v>
          </cell>
        </row>
        <row r="912">
          <cell r="A912">
            <v>0</v>
          </cell>
          <cell r="B912">
            <v>0</v>
          </cell>
          <cell r="C912">
            <v>0</v>
          </cell>
          <cell r="D912">
            <v>0</v>
          </cell>
          <cell r="E912">
            <v>0</v>
          </cell>
          <cell r="F912">
            <v>0</v>
          </cell>
          <cell r="G912">
            <v>0</v>
          </cell>
          <cell r="H912">
            <v>0</v>
          </cell>
          <cell r="I912">
            <v>0</v>
          </cell>
        </row>
        <row r="913">
          <cell r="A913" t="str">
            <v>ITEM</v>
          </cell>
          <cell r="B913" t="str">
            <v>DESCRIPCION</v>
          </cell>
          <cell r="C913" t="str">
            <v>Cantid.</v>
          </cell>
          <cell r="D913" t="str">
            <v xml:space="preserve">LARGO </v>
          </cell>
          <cell r="E913" t="str">
            <v>ALTO</v>
          </cell>
          <cell r="F913" t="str">
            <v>ANCHO</v>
          </cell>
          <cell r="G913" t="str">
            <v>PARCIAL</v>
          </cell>
          <cell r="H913" t="str">
            <v>TOTAL</v>
          </cell>
          <cell r="I913" t="str">
            <v>UND</v>
          </cell>
        </row>
        <row r="914">
          <cell r="A914" t="str">
            <v>01.07.02.39</v>
          </cell>
          <cell r="B914" t="str">
            <v>SUMINISTRO E INSTALACION DE MUEBLE TIPO MB4-14</v>
          </cell>
          <cell r="C914">
            <v>0</v>
          </cell>
          <cell r="D914">
            <v>0</v>
          </cell>
          <cell r="E914">
            <v>0</v>
          </cell>
          <cell r="F914">
            <v>0</v>
          </cell>
          <cell r="G914">
            <v>0</v>
          </cell>
          <cell r="H914">
            <v>1</v>
          </cell>
          <cell r="I914" t="str">
            <v>und</v>
          </cell>
        </row>
        <row r="915">
          <cell r="A915">
            <v>0</v>
          </cell>
          <cell r="B915">
            <v>0</v>
          </cell>
          <cell r="C915">
            <v>0</v>
          </cell>
          <cell r="D915">
            <v>0</v>
          </cell>
          <cell r="E915">
            <v>0</v>
          </cell>
          <cell r="F915">
            <v>0</v>
          </cell>
          <cell r="G915" t="str">
            <v xml:space="preserve"> </v>
          </cell>
          <cell r="H915">
            <v>0</v>
          </cell>
          <cell r="I915">
            <v>0</v>
          </cell>
        </row>
        <row r="916">
          <cell r="A916">
            <v>0</v>
          </cell>
          <cell r="B916" t="str">
            <v>PRIMER PISO</v>
          </cell>
          <cell r="C916">
            <v>0</v>
          </cell>
          <cell r="D916">
            <v>0</v>
          </cell>
          <cell r="E916">
            <v>0</v>
          </cell>
          <cell r="F916">
            <v>0</v>
          </cell>
          <cell r="G916">
            <v>0</v>
          </cell>
          <cell r="H916">
            <v>0</v>
          </cell>
          <cell r="I916">
            <v>0</v>
          </cell>
        </row>
        <row r="917">
          <cell r="A917">
            <v>0</v>
          </cell>
          <cell r="B917" t="str">
            <v>CQ-103 Atención al recien nacido</v>
          </cell>
          <cell r="C917">
            <v>1</v>
          </cell>
          <cell r="D917">
            <v>0</v>
          </cell>
          <cell r="E917">
            <v>0</v>
          </cell>
          <cell r="F917">
            <v>0</v>
          </cell>
          <cell r="G917">
            <v>1</v>
          </cell>
          <cell r="H917">
            <v>0</v>
          </cell>
          <cell r="I917">
            <v>0</v>
          </cell>
        </row>
        <row r="918">
          <cell r="A918">
            <v>0</v>
          </cell>
          <cell r="B918">
            <v>0</v>
          </cell>
          <cell r="C918">
            <v>0</v>
          </cell>
          <cell r="D918">
            <v>0</v>
          </cell>
          <cell r="E918">
            <v>0</v>
          </cell>
          <cell r="F918">
            <v>0</v>
          </cell>
          <cell r="G918">
            <v>0</v>
          </cell>
          <cell r="H918">
            <v>0</v>
          </cell>
          <cell r="I918">
            <v>0</v>
          </cell>
        </row>
        <row r="919">
          <cell r="A919">
            <v>0</v>
          </cell>
          <cell r="B919">
            <v>0</v>
          </cell>
          <cell r="C919">
            <v>0</v>
          </cell>
          <cell r="D919">
            <v>0</v>
          </cell>
          <cell r="E919">
            <v>0</v>
          </cell>
          <cell r="F919">
            <v>0</v>
          </cell>
          <cell r="G919">
            <v>0</v>
          </cell>
          <cell r="H919">
            <v>0</v>
          </cell>
          <cell r="I919">
            <v>0</v>
          </cell>
        </row>
        <row r="920">
          <cell r="A920">
            <v>0</v>
          </cell>
          <cell r="B920">
            <v>0</v>
          </cell>
          <cell r="C920">
            <v>0</v>
          </cell>
          <cell r="D920">
            <v>0</v>
          </cell>
          <cell r="E920">
            <v>0</v>
          </cell>
          <cell r="F920">
            <v>0</v>
          </cell>
          <cell r="G920">
            <v>0</v>
          </cell>
          <cell r="H920">
            <v>0</v>
          </cell>
          <cell r="I920">
            <v>0</v>
          </cell>
        </row>
        <row r="921">
          <cell r="A921" t="str">
            <v>ITEM</v>
          </cell>
          <cell r="B921" t="str">
            <v>DESCRIPCION</v>
          </cell>
          <cell r="C921" t="str">
            <v>Cantid.</v>
          </cell>
          <cell r="D921" t="str">
            <v xml:space="preserve">LARGO </v>
          </cell>
          <cell r="E921" t="str">
            <v>ALTO</v>
          </cell>
          <cell r="F921" t="str">
            <v>ANCHO</v>
          </cell>
          <cell r="G921" t="str">
            <v>PARCIAL</v>
          </cell>
          <cell r="H921" t="str">
            <v>TOTAL</v>
          </cell>
          <cell r="I921" t="str">
            <v>UND</v>
          </cell>
        </row>
        <row r="922">
          <cell r="A922" t="str">
            <v>01.07.02.40</v>
          </cell>
          <cell r="B922" t="str">
            <v>SUMINISTRO E INSTALACION DE MUEBLE TIPO MB4-15</v>
          </cell>
          <cell r="C922">
            <v>0</v>
          </cell>
          <cell r="D922">
            <v>0</v>
          </cell>
          <cell r="E922">
            <v>0</v>
          </cell>
          <cell r="F922">
            <v>0</v>
          </cell>
          <cell r="G922">
            <v>0</v>
          </cell>
          <cell r="H922">
            <v>4</v>
          </cell>
          <cell r="I922" t="str">
            <v>und</v>
          </cell>
        </row>
        <row r="923">
          <cell r="A923">
            <v>0</v>
          </cell>
          <cell r="B923">
            <v>0</v>
          </cell>
          <cell r="C923">
            <v>0</v>
          </cell>
          <cell r="D923">
            <v>0</v>
          </cell>
          <cell r="E923">
            <v>0</v>
          </cell>
          <cell r="F923">
            <v>0</v>
          </cell>
          <cell r="G923" t="str">
            <v xml:space="preserve"> </v>
          </cell>
          <cell r="H923">
            <v>0</v>
          </cell>
          <cell r="I923">
            <v>0</v>
          </cell>
        </row>
        <row r="924">
          <cell r="A924">
            <v>0</v>
          </cell>
          <cell r="B924" t="str">
            <v>PRIMER PISO</v>
          </cell>
          <cell r="C924">
            <v>0</v>
          </cell>
          <cell r="D924">
            <v>0</v>
          </cell>
          <cell r="E924">
            <v>0</v>
          </cell>
          <cell r="F924">
            <v>0</v>
          </cell>
          <cell r="G924">
            <v>0</v>
          </cell>
          <cell r="H924">
            <v>0</v>
          </cell>
          <cell r="I924">
            <v>0</v>
          </cell>
        </row>
        <row r="925">
          <cell r="A925">
            <v>0</v>
          </cell>
          <cell r="B925" t="str">
            <v>E-111 Terapia de medios físicos</v>
          </cell>
          <cell r="C925">
            <v>1</v>
          </cell>
          <cell r="D925">
            <v>0</v>
          </cell>
          <cell r="E925">
            <v>0</v>
          </cell>
          <cell r="F925">
            <v>0</v>
          </cell>
          <cell r="G925">
            <v>1</v>
          </cell>
          <cell r="H925">
            <v>0</v>
          </cell>
          <cell r="I925">
            <v>0</v>
          </cell>
        </row>
        <row r="926">
          <cell r="A926">
            <v>0</v>
          </cell>
          <cell r="B926" t="str">
            <v>E-113 Sala de Rehidratación</v>
          </cell>
          <cell r="C926">
            <v>1</v>
          </cell>
          <cell r="D926">
            <v>0</v>
          </cell>
          <cell r="E926">
            <v>0</v>
          </cell>
          <cell r="F926">
            <v>0</v>
          </cell>
          <cell r="G926">
            <v>1</v>
          </cell>
          <cell r="H926">
            <v>0</v>
          </cell>
          <cell r="I926">
            <v>0</v>
          </cell>
        </row>
        <row r="927">
          <cell r="A927">
            <v>0</v>
          </cell>
          <cell r="B927" t="str">
            <v>H-108 Est. Obst. Trabajo limpio</v>
          </cell>
          <cell r="C927">
            <v>1</v>
          </cell>
          <cell r="D927">
            <v>0</v>
          </cell>
          <cell r="E927">
            <v>0</v>
          </cell>
          <cell r="F927">
            <v>0</v>
          </cell>
          <cell r="G927">
            <v>1</v>
          </cell>
          <cell r="H927">
            <v>0</v>
          </cell>
          <cell r="I927">
            <v>0</v>
          </cell>
        </row>
        <row r="928">
          <cell r="A928">
            <v>0</v>
          </cell>
          <cell r="B928" t="str">
            <v>H-130 Est. Enf. Trabajo limpio</v>
          </cell>
          <cell r="C928">
            <v>1</v>
          </cell>
          <cell r="D928">
            <v>0</v>
          </cell>
          <cell r="E928">
            <v>0</v>
          </cell>
          <cell r="F928">
            <v>0</v>
          </cell>
          <cell r="G928">
            <v>1</v>
          </cell>
          <cell r="H928">
            <v>0</v>
          </cell>
          <cell r="I928">
            <v>0</v>
          </cell>
        </row>
        <row r="929">
          <cell r="A929">
            <v>0</v>
          </cell>
          <cell r="B929">
            <v>0</v>
          </cell>
          <cell r="C929">
            <v>0</v>
          </cell>
          <cell r="D929">
            <v>0</v>
          </cell>
          <cell r="E929">
            <v>0</v>
          </cell>
          <cell r="F929">
            <v>0</v>
          </cell>
          <cell r="G929">
            <v>0</v>
          </cell>
          <cell r="H929">
            <v>0</v>
          </cell>
          <cell r="I929">
            <v>0</v>
          </cell>
        </row>
        <row r="930">
          <cell r="A930">
            <v>0</v>
          </cell>
          <cell r="B930">
            <v>0</v>
          </cell>
          <cell r="C930">
            <v>0</v>
          </cell>
          <cell r="D930">
            <v>0</v>
          </cell>
          <cell r="E930">
            <v>0</v>
          </cell>
          <cell r="F930">
            <v>0</v>
          </cell>
          <cell r="G930">
            <v>0</v>
          </cell>
          <cell r="H930">
            <v>0</v>
          </cell>
          <cell r="I930">
            <v>0</v>
          </cell>
        </row>
        <row r="931">
          <cell r="A931" t="str">
            <v>ITEM</v>
          </cell>
          <cell r="B931" t="str">
            <v>DESCRIPCION</v>
          </cell>
          <cell r="C931" t="str">
            <v>Cantid.</v>
          </cell>
          <cell r="D931" t="str">
            <v xml:space="preserve">LARGO </v>
          </cell>
          <cell r="E931" t="str">
            <v>ALTO</v>
          </cell>
          <cell r="F931" t="str">
            <v>ANCHO</v>
          </cell>
          <cell r="G931" t="str">
            <v>PARCIAL</v>
          </cell>
          <cell r="H931" t="str">
            <v>TOTAL</v>
          </cell>
          <cell r="I931" t="str">
            <v>UND</v>
          </cell>
        </row>
        <row r="932">
          <cell r="A932" t="str">
            <v>01.07.02.41</v>
          </cell>
          <cell r="B932" t="str">
            <v>SUMINISTRO E INSTALACION DE MUEBLE TIPO MB4-15a</v>
          </cell>
          <cell r="C932">
            <v>0</v>
          </cell>
          <cell r="D932">
            <v>0</v>
          </cell>
          <cell r="E932">
            <v>0</v>
          </cell>
          <cell r="F932">
            <v>0</v>
          </cell>
          <cell r="G932">
            <v>0</v>
          </cell>
          <cell r="H932">
            <v>1</v>
          </cell>
          <cell r="I932" t="str">
            <v>und</v>
          </cell>
        </row>
        <row r="933">
          <cell r="A933">
            <v>0</v>
          </cell>
          <cell r="B933">
            <v>0</v>
          </cell>
          <cell r="C933">
            <v>0</v>
          </cell>
          <cell r="D933">
            <v>0</v>
          </cell>
          <cell r="E933">
            <v>0</v>
          </cell>
          <cell r="F933">
            <v>0</v>
          </cell>
          <cell r="G933" t="str">
            <v xml:space="preserve"> </v>
          </cell>
          <cell r="H933">
            <v>0</v>
          </cell>
          <cell r="I933">
            <v>0</v>
          </cell>
        </row>
        <row r="934">
          <cell r="A934">
            <v>0</v>
          </cell>
          <cell r="B934" t="str">
            <v>PRIMER PISO</v>
          </cell>
          <cell r="C934">
            <v>0</v>
          </cell>
          <cell r="D934">
            <v>0</v>
          </cell>
          <cell r="E934">
            <v>0</v>
          </cell>
          <cell r="F934">
            <v>0</v>
          </cell>
          <cell r="G934">
            <v>0</v>
          </cell>
          <cell r="H934">
            <v>0</v>
          </cell>
          <cell r="I934">
            <v>0</v>
          </cell>
        </row>
        <row r="935">
          <cell r="A935">
            <v>0</v>
          </cell>
          <cell r="B935" t="str">
            <v>E-114 Tópico de Inyect. y Nebuliz.</v>
          </cell>
          <cell r="C935">
            <v>1</v>
          </cell>
          <cell r="D935">
            <v>0</v>
          </cell>
          <cell r="E935">
            <v>0</v>
          </cell>
          <cell r="F935">
            <v>0</v>
          </cell>
          <cell r="G935">
            <v>1</v>
          </cell>
          <cell r="H935">
            <v>0</v>
          </cell>
          <cell r="I935">
            <v>0</v>
          </cell>
        </row>
        <row r="936">
          <cell r="A936">
            <v>0</v>
          </cell>
          <cell r="B936">
            <v>0</v>
          </cell>
          <cell r="C936">
            <v>0</v>
          </cell>
          <cell r="D936">
            <v>0</v>
          </cell>
          <cell r="E936">
            <v>0</v>
          </cell>
          <cell r="F936">
            <v>0</v>
          </cell>
          <cell r="G936">
            <v>0</v>
          </cell>
          <cell r="H936">
            <v>0</v>
          </cell>
          <cell r="I936">
            <v>0</v>
          </cell>
        </row>
        <row r="937">
          <cell r="A937">
            <v>0</v>
          </cell>
          <cell r="B937">
            <v>0</v>
          </cell>
          <cell r="C937">
            <v>0</v>
          </cell>
          <cell r="D937">
            <v>0</v>
          </cell>
          <cell r="E937">
            <v>0</v>
          </cell>
          <cell r="F937">
            <v>0</v>
          </cell>
          <cell r="G937">
            <v>0</v>
          </cell>
          <cell r="H937">
            <v>0</v>
          </cell>
          <cell r="I937">
            <v>0</v>
          </cell>
        </row>
        <row r="938">
          <cell r="A938">
            <v>0</v>
          </cell>
          <cell r="B938">
            <v>0</v>
          </cell>
          <cell r="C938">
            <v>0</v>
          </cell>
          <cell r="D938">
            <v>0</v>
          </cell>
          <cell r="E938">
            <v>0</v>
          </cell>
          <cell r="F938">
            <v>0</v>
          </cell>
          <cell r="G938">
            <v>0</v>
          </cell>
          <cell r="H938">
            <v>0</v>
          </cell>
          <cell r="I938">
            <v>0</v>
          </cell>
        </row>
        <row r="939">
          <cell r="A939" t="str">
            <v>ITEM</v>
          </cell>
          <cell r="B939" t="str">
            <v>DESCRIPCION</v>
          </cell>
          <cell r="C939" t="str">
            <v>Cantid.</v>
          </cell>
          <cell r="D939" t="str">
            <v xml:space="preserve">LARGO </v>
          </cell>
          <cell r="E939" t="str">
            <v>ALTO</v>
          </cell>
          <cell r="F939" t="str">
            <v>ANCHO</v>
          </cell>
          <cell r="G939" t="str">
            <v>PARCIAL</v>
          </cell>
          <cell r="H939" t="str">
            <v>TOTAL</v>
          </cell>
          <cell r="I939" t="str">
            <v>UND</v>
          </cell>
        </row>
        <row r="940">
          <cell r="A940" t="str">
            <v>01.07.02.42</v>
          </cell>
          <cell r="B940" t="str">
            <v>SUMINISTRO E INSTALACION DE MUEBLE TIPO MB4-16</v>
          </cell>
          <cell r="C940">
            <v>0</v>
          </cell>
          <cell r="D940">
            <v>0</v>
          </cell>
          <cell r="E940">
            <v>0</v>
          </cell>
          <cell r="F940">
            <v>0</v>
          </cell>
          <cell r="G940">
            <v>0</v>
          </cell>
          <cell r="H940">
            <v>1</v>
          </cell>
          <cell r="I940" t="str">
            <v>und</v>
          </cell>
        </row>
        <row r="941">
          <cell r="A941">
            <v>0</v>
          </cell>
          <cell r="B941">
            <v>0</v>
          </cell>
          <cell r="C941">
            <v>0</v>
          </cell>
          <cell r="D941">
            <v>0</v>
          </cell>
          <cell r="E941">
            <v>0</v>
          </cell>
          <cell r="F941">
            <v>0</v>
          </cell>
          <cell r="G941" t="str">
            <v xml:space="preserve"> </v>
          </cell>
          <cell r="H941">
            <v>0</v>
          </cell>
          <cell r="I941">
            <v>0</v>
          </cell>
        </row>
        <row r="942">
          <cell r="A942">
            <v>0</v>
          </cell>
          <cell r="B942" t="str">
            <v>PRIMER PISO</v>
          </cell>
          <cell r="C942">
            <v>0</v>
          </cell>
          <cell r="D942">
            <v>0</v>
          </cell>
          <cell r="E942">
            <v>0</v>
          </cell>
          <cell r="F942">
            <v>0</v>
          </cell>
          <cell r="G942">
            <v>0</v>
          </cell>
          <cell r="H942">
            <v>0</v>
          </cell>
          <cell r="I942">
            <v>0</v>
          </cell>
        </row>
        <row r="943">
          <cell r="A943">
            <v>0</v>
          </cell>
          <cell r="B943" t="str">
            <v>CO-115 Atención al recién nacido</v>
          </cell>
          <cell r="C943">
            <v>1</v>
          </cell>
          <cell r="D943">
            <v>0</v>
          </cell>
          <cell r="E943">
            <v>0</v>
          </cell>
          <cell r="F943">
            <v>0</v>
          </cell>
          <cell r="G943">
            <v>1</v>
          </cell>
          <cell r="H943">
            <v>0</v>
          </cell>
          <cell r="I943">
            <v>0</v>
          </cell>
        </row>
        <row r="944">
          <cell r="A944">
            <v>0</v>
          </cell>
          <cell r="B944">
            <v>0</v>
          </cell>
          <cell r="C944">
            <v>0</v>
          </cell>
          <cell r="D944">
            <v>0</v>
          </cell>
          <cell r="E944">
            <v>0</v>
          </cell>
          <cell r="F944">
            <v>0</v>
          </cell>
          <cell r="G944">
            <v>0</v>
          </cell>
          <cell r="H944">
            <v>0</v>
          </cell>
          <cell r="I944">
            <v>0</v>
          </cell>
        </row>
        <row r="945">
          <cell r="A945">
            <v>0</v>
          </cell>
          <cell r="B945">
            <v>0</v>
          </cell>
          <cell r="C945">
            <v>0</v>
          </cell>
          <cell r="D945">
            <v>0</v>
          </cell>
          <cell r="E945">
            <v>0</v>
          </cell>
          <cell r="F945">
            <v>0</v>
          </cell>
          <cell r="G945">
            <v>0</v>
          </cell>
          <cell r="H945">
            <v>0</v>
          </cell>
          <cell r="I945">
            <v>0</v>
          </cell>
        </row>
        <row r="946">
          <cell r="A946">
            <v>0</v>
          </cell>
          <cell r="B946">
            <v>0</v>
          </cell>
          <cell r="C946">
            <v>0</v>
          </cell>
          <cell r="D946">
            <v>0</v>
          </cell>
          <cell r="E946">
            <v>0</v>
          </cell>
          <cell r="F946">
            <v>0</v>
          </cell>
          <cell r="G946">
            <v>0</v>
          </cell>
          <cell r="H946">
            <v>0</v>
          </cell>
          <cell r="I946">
            <v>0</v>
          </cell>
        </row>
        <row r="947">
          <cell r="A947" t="str">
            <v>ITEM</v>
          </cell>
          <cell r="B947" t="str">
            <v>DESCRIPCION</v>
          </cell>
          <cell r="C947" t="str">
            <v>Cantid.</v>
          </cell>
          <cell r="D947" t="str">
            <v xml:space="preserve">LARGO </v>
          </cell>
          <cell r="E947" t="str">
            <v>ALTO</v>
          </cell>
          <cell r="F947" t="str">
            <v>ANCHO</v>
          </cell>
          <cell r="G947" t="str">
            <v>PARCIAL</v>
          </cell>
          <cell r="H947" t="str">
            <v>TOTAL</v>
          </cell>
          <cell r="I947" t="str">
            <v>UND</v>
          </cell>
        </row>
        <row r="948">
          <cell r="A948" t="str">
            <v>01.07.02.43</v>
          </cell>
          <cell r="B948" t="str">
            <v>SUMINISTRO E INSTALACION DE MUEBLE TIPO MB5-01</v>
          </cell>
          <cell r="C948">
            <v>0</v>
          </cell>
          <cell r="D948">
            <v>0</v>
          </cell>
          <cell r="E948">
            <v>0</v>
          </cell>
          <cell r="F948">
            <v>0</v>
          </cell>
          <cell r="G948">
            <v>0</v>
          </cell>
          <cell r="H948">
            <v>1</v>
          </cell>
          <cell r="I948" t="str">
            <v>und</v>
          </cell>
        </row>
        <row r="949">
          <cell r="A949">
            <v>0</v>
          </cell>
          <cell r="B949">
            <v>0</v>
          </cell>
          <cell r="C949">
            <v>0</v>
          </cell>
          <cell r="D949">
            <v>0</v>
          </cell>
          <cell r="E949">
            <v>0</v>
          </cell>
          <cell r="F949">
            <v>0</v>
          </cell>
          <cell r="G949" t="str">
            <v xml:space="preserve"> </v>
          </cell>
          <cell r="H949">
            <v>0</v>
          </cell>
          <cell r="I949">
            <v>0</v>
          </cell>
        </row>
        <row r="950">
          <cell r="A950">
            <v>0</v>
          </cell>
          <cell r="B950" t="str">
            <v>PRIMER PISO</v>
          </cell>
          <cell r="C950">
            <v>0</v>
          </cell>
          <cell r="D950">
            <v>0</v>
          </cell>
          <cell r="E950">
            <v>0</v>
          </cell>
          <cell r="F950">
            <v>0</v>
          </cell>
          <cell r="G950">
            <v>0</v>
          </cell>
          <cell r="H950">
            <v>0</v>
          </cell>
          <cell r="I950">
            <v>0</v>
          </cell>
        </row>
        <row r="951">
          <cell r="A951">
            <v>0</v>
          </cell>
          <cell r="B951" t="str">
            <v>CEYE-102 Descontaminacion, lav. y desinfeccion</v>
          </cell>
          <cell r="C951">
            <v>1</v>
          </cell>
          <cell r="D951">
            <v>0</v>
          </cell>
          <cell r="E951">
            <v>0</v>
          </cell>
          <cell r="F951">
            <v>0</v>
          </cell>
          <cell r="G951">
            <v>1</v>
          </cell>
          <cell r="H951">
            <v>0</v>
          </cell>
          <cell r="I951">
            <v>0</v>
          </cell>
        </row>
        <row r="952">
          <cell r="A952">
            <v>0</v>
          </cell>
          <cell r="B952">
            <v>0</v>
          </cell>
          <cell r="C952">
            <v>0</v>
          </cell>
          <cell r="D952">
            <v>0</v>
          </cell>
          <cell r="E952">
            <v>0</v>
          </cell>
          <cell r="F952">
            <v>0</v>
          </cell>
          <cell r="G952">
            <v>0</v>
          </cell>
          <cell r="H952">
            <v>0</v>
          </cell>
          <cell r="I952">
            <v>0</v>
          </cell>
        </row>
        <row r="953">
          <cell r="A953">
            <v>0</v>
          </cell>
          <cell r="B953">
            <v>0</v>
          </cell>
          <cell r="C953">
            <v>0</v>
          </cell>
          <cell r="D953">
            <v>0</v>
          </cell>
          <cell r="E953">
            <v>0</v>
          </cell>
          <cell r="F953">
            <v>0</v>
          </cell>
          <cell r="G953">
            <v>0</v>
          </cell>
          <cell r="H953">
            <v>0</v>
          </cell>
          <cell r="I953">
            <v>0</v>
          </cell>
        </row>
        <row r="954">
          <cell r="A954">
            <v>0</v>
          </cell>
          <cell r="B954">
            <v>0</v>
          </cell>
          <cell r="C954">
            <v>0</v>
          </cell>
          <cell r="D954">
            <v>0</v>
          </cell>
          <cell r="E954">
            <v>0</v>
          </cell>
          <cell r="F954">
            <v>0</v>
          </cell>
          <cell r="G954">
            <v>0</v>
          </cell>
          <cell r="H954">
            <v>0</v>
          </cell>
          <cell r="I954">
            <v>0</v>
          </cell>
        </row>
        <row r="955">
          <cell r="A955" t="str">
            <v>ITEM</v>
          </cell>
          <cell r="B955" t="str">
            <v>DESCRIPCION</v>
          </cell>
          <cell r="C955" t="str">
            <v>Cantid.</v>
          </cell>
          <cell r="D955" t="str">
            <v xml:space="preserve">LARGO </v>
          </cell>
          <cell r="E955" t="str">
            <v>ALTO</v>
          </cell>
          <cell r="F955" t="str">
            <v>ANCHO</v>
          </cell>
          <cell r="G955" t="str">
            <v>PARCIAL</v>
          </cell>
          <cell r="H955" t="str">
            <v>TOTAL</v>
          </cell>
          <cell r="I955" t="str">
            <v>UND</v>
          </cell>
        </row>
        <row r="956">
          <cell r="A956" t="str">
            <v>01.07.02.44</v>
          </cell>
          <cell r="B956" t="str">
            <v>SUMINISTRO E INSTALACION DE MUEBLE TIPO MB6-01</v>
          </cell>
          <cell r="C956">
            <v>0</v>
          </cell>
          <cell r="D956">
            <v>0</v>
          </cell>
          <cell r="E956">
            <v>0</v>
          </cell>
          <cell r="F956">
            <v>0</v>
          </cell>
          <cell r="G956">
            <v>0</v>
          </cell>
          <cell r="H956">
            <v>1</v>
          </cell>
          <cell r="I956" t="str">
            <v>und</v>
          </cell>
        </row>
        <row r="957">
          <cell r="A957">
            <v>0</v>
          </cell>
          <cell r="B957">
            <v>0</v>
          </cell>
          <cell r="C957">
            <v>0</v>
          </cell>
          <cell r="D957">
            <v>0</v>
          </cell>
          <cell r="E957">
            <v>0</v>
          </cell>
          <cell r="F957">
            <v>0</v>
          </cell>
          <cell r="G957" t="str">
            <v xml:space="preserve"> </v>
          </cell>
          <cell r="H957">
            <v>0</v>
          </cell>
          <cell r="I957">
            <v>0</v>
          </cell>
        </row>
        <row r="958">
          <cell r="A958">
            <v>0</v>
          </cell>
          <cell r="B958" t="str">
            <v>PRIMER PISO</v>
          </cell>
          <cell r="C958">
            <v>0</v>
          </cell>
          <cell r="D958">
            <v>0</v>
          </cell>
          <cell r="E958">
            <v>0</v>
          </cell>
          <cell r="F958">
            <v>0</v>
          </cell>
          <cell r="G958">
            <v>0</v>
          </cell>
          <cell r="H958">
            <v>0</v>
          </cell>
          <cell r="I958">
            <v>0</v>
          </cell>
        </row>
        <row r="959">
          <cell r="A959">
            <v>0</v>
          </cell>
          <cell r="B959" t="str">
            <v>HEM-107 Laboratorio de Inmunohematologia/Control de calidad.</v>
          </cell>
          <cell r="C959">
            <v>1</v>
          </cell>
          <cell r="D959">
            <v>0</v>
          </cell>
          <cell r="E959">
            <v>0</v>
          </cell>
          <cell r="F959">
            <v>0</v>
          </cell>
          <cell r="G959">
            <v>1</v>
          </cell>
          <cell r="H959">
            <v>0</v>
          </cell>
          <cell r="I959">
            <v>0</v>
          </cell>
        </row>
        <row r="960">
          <cell r="A960">
            <v>0</v>
          </cell>
          <cell r="B960">
            <v>0</v>
          </cell>
          <cell r="C960">
            <v>0</v>
          </cell>
          <cell r="D960">
            <v>0</v>
          </cell>
          <cell r="E960">
            <v>0</v>
          </cell>
          <cell r="F960">
            <v>0</v>
          </cell>
          <cell r="G960">
            <v>0</v>
          </cell>
          <cell r="H960">
            <v>0</v>
          </cell>
          <cell r="I960">
            <v>0</v>
          </cell>
        </row>
        <row r="961">
          <cell r="A961">
            <v>0</v>
          </cell>
          <cell r="B961">
            <v>0</v>
          </cell>
          <cell r="C961">
            <v>0</v>
          </cell>
          <cell r="D961">
            <v>0</v>
          </cell>
          <cell r="E961">
            <v>0</v>
          </cell>
          <cell r="F961">
            <v>0</v>
          </cell>
          <cell r="G961">
            <v>0</v>
          </cell>
          <cell r="H961">
            <v>0</v>
          </cell>
          <cell r="I961">
            <v>0</v>
          </cell>
        </row>
        <row r="962">
          <cell r="A962">
            <v>0</v>
          </cell>
          <cell r="B962">
            <v>0</v>
          </cell>
          <cell r="C962">
            <v>0</v>
          </cell>
          <cell r="D962">
            <v>0</v>
          </cell>
          <cell r="E962">
            <v>0</v>
          </cell>
          <cell r="F962">
            <v>0</v>
          </cell>
          <cell r="G962">
            <v>0</v>
          </cell>
          <cell r="H962">
            <v>0</v>
          </cell>
          <cell r="I962">
            <v>0</v>
          </cell>
        </row>
        <row r="963">
          <cell r="A963" t="str">
            <v>ITEM</v>
          </cell>
          <cell r="B963" t="str">
            <v>DESCRIPCION</v>
          </cell>
          <cell r="C963" t="str">
            <v>Cantid.</v>
          </cell>
          <cell r="D963" t="str">
            <v xml:space="preserve">LARGO </v>
          </cell>
          <cell r="E963" t="str">
            <v>ALTO</v>
          </cell>
          <cell r="F963" t="str">
            <v>ANCHO</v>
          </cell>
          <cell r="G963" t="str">
            <v>PARCIAL</v>
          </cell>
          <cell r="H963" t="str">
            <v>TOTAL</v>
          </cell>
          <cell r="I963" t="str">
            <v>UND</v>
          </cell>
        </row>
        <row r="964">
          <cell r="A964" t="str">
            <v>01.07.02.45</v>
          </cell>
          <cell r="B964" t="str">
            <v>SUMINISTRO E INSTALACION DE MUEBLE TIPO MB6-02</v>
          </cell>
          <cell r="C964">
            <v>0</v>
          </cell>
          <cell r="D964">
            <v>0</v>
          </cell>
          <cell r="E964">
            <v>0</v>
          </cell>
          <cell r="F964">
            <v>0</v>
          </cell>
          <cell r="G964">
            <v>0</v>
          </cell>
          <cell r="H964">
            <v>1</v>
          </cell>
          <cell r="I964" t="str">
            <v>und</v>
          </cell>
        </row>
        <row r="965">
          <cell r="A965">
            <v>0</v>
          </cell>
          <cell r="B965">
            <v>0</v>
          </cell>
          <cell r="C965">
            <v>0</v>
          </cell>
          <cell r="D965">
            <v>0</v>
          </cell>
          <cell r="E965">
            <v>0</v>
          </cell>
          <cell r="F965">
            <v>0</v>
          </cell>
          <cell r="G965" t="str">
            <v xml:space="preserve"> </v>
          </cell>
          <cell r="H965">
            <v>0</v>
          </cell>
          <cell r="I965">
            <v>0</v>
          </cell>
        </row>
        <row r="966">
          <cell r="A966">
            <v>0</v>
          </cell>
          <cell r="B966" t="str">
            <v>PRIMER PISO</v>
          </cell>
          <cell r="C966">
            <v>0</v>
          </cell>
          <cell r="D966">
            <v>0</v>
          </cell>
          <cell r="E966">
            <v>0</v>
          </cell>
          <cell r="F966">
            <v>0</v>
          </cell>
          <cell r="G966">
            <v>0</v>
          </cell>
          <cell r="H966">
            <v>0</v>
          </cell>
          <cell r="I966">
            <v>0</v>
          </cell>
        </row>
        <row r="967">
          <cell r="A967">
            <v>0</v>
          </cell>
          <cell r="B967" t="str">
            <v>PC-116 Laboratorio de Microbiologia</v>
          </cell>
          <cell r="C967">
            <v>1</v>
          </cell>
          <cell r="D967">
            <v>0</v>
          </cell>
          <cell r="E967">
            <v>0</v>
          </cell>
          <cell r="F967">
            <v>0</v>
          </cell>
          <cell r="G967">
            <v>1</v>
          </cell>
          <cell r="H967">
            <v>0</v>
          </cell>
          <cell r="I967">
            <v>0</v>
          </cell>
        </row>
        <row r="968">
          <cell r="A968">
            <v>0</v>
          </cell>
          <cell r="B968">
            <v>0</v>
          </cell>
          <cell r="C968">
            <v>0</v>
          </cell>
          <cell r="D968">
            <v>0</v>
          </cell>
          <cell r="E968">
            <v>0</v>
          </cell>
          <cell r="F968">
            <v>0</v>
          </cell>
          <cell r="G968">
            <v>0</v>
          </cell>
          <cell r="H968">
            <v>0</v>
          </cell>
          <cell r="I968">
            <v>0</v>
          </cell>
        </row>
        <row r="969">
          <cell r="A969">
            <v>0</v>
          </cell>
          <cell r="B969">
            <v>0</v>
          </cell>
          <cell r="C969">
            <v>0</v>
          </cell>
          <cell r="D969">
            <v>0</v>
          </cell>
          <cell r="E969">
            <v>0</v>
          </cell>
          <cell r="F969">
            <v>0</v>
          </cell>
          <cell r="G969">
            <v>0</v>
          </cell>
          <cell r="H969">
            <v>0</v>
          </cell>
          <cell r="I969">
            <v>0</v>
          </cell>
        </row>
        <row r="970">
          <cell r="A970">
            <v>0</v>
          </cell>
          <cell r="B970">
            <v>0</v>
          </cell>
          <cell r="C970">
            <v>0</v>
          </cell>
          <cell r="D970">
            <v>0</v>
          </cell>
          <cell r="E970">
            <v>0</v>
          </cell>
          <cell r="F970">
            <v>0</v>
          </cell>
          <cell r="G970">
            <v>0</v>
          </cell>
          <cell r="H970">
            <v>0</v>
          </cell>
          <cell r="I970">
            <v>0</v>
          </cell>
        </row>
        <row r="971">
          <cell r="A971" t="str">
            <v>ITEM</v>
          </cell>
          <cell r="B971" t="str">
            <v>DESCRIPCION</v>
          </cell>
          <cell r="C971" t="str">
            <v>Cantid.</v>
          </cell>
          <cell r="D971" t="str">
            <v xml:space="preserve">LARGO </v>
          </cell>
          <cell r="E971" t="str">
            <v>ALTO</v>
          </cell>
          <cell r="F971" t="str">
            <v>ANCHO</v>
          </cell>
          <cell r="G971" t="str">
            <v>PARCIAL</v>
          </cell>
          <cell r="H971" t="str">
            <v>TOTAL</v>
          </cell>
          <cell r="I971" t="str">
            <v>UND</v>
          </cell>
        </row>
        <row r="972">
          <cell r="A972" t="str">
            <v>01.07.02.46</v>
          </cell>
          <cell r="B972" t="str">
            <v>SUMINISTRO E INSTALACION DE MUEBLE TIPO MB6-03</v>
          </cell>
          <cell r="C972">
            <v>0</v>
          </cell>
          <cell r="D972">
            <v>0</v>
          </cell>
          <cell r="E972">
            <v>0</v>
          </cell>
          <cell r="F972">
            <v>0</v>
          </cell>
          <cell r="G972">
            <v>0</v>
          </cell>
          <cell r="H972">
            <v>1</v>
          </cell>
          <cell r="I972" t="str">
            <v>und</v>
          </cell>
        </row>
        <row r="973">
          <cell r="A973">
            <v>0</v>
          </cell>
          <cell r="B973">
            <v>0</v>
          </cell>
          <cell r="C973">
            <v>0</v>
          </cell>
          <cell r="D973">
            <v>0</v>
          </cell>
          <cell r="E973">
            <v>0</v>
          </cell>
          <cell r="F973">
            <v>0</v>
          </cell>
          <cell r="G973" t="str">
            <v xml:space="preserve"> </v>
          </cell>
          <cell r="H973">
            <v>0</v>
          </cell>
          <cell r="I973">
            <v>0</v>
          </cell>
        </row>
        <row r="974">
          <cell r="A974">
            <v>0</v>
          </cell>
          <cell r="B974" t="str">
            <v>PRIMER PISO</v>
          </cell>
          <cell r="C974">
            <v>0</v>
          </cell>
          <cell r="D974">
            <v>0</v>
          </cell>
          <cell r="E974">
            <v>0</v>
          </cell>
          <cell r="F974">
            <v>0</v>
          </cell>
          <cell r="G974">
            <v>0</v>
          </cell>
          <cell r="H974">
            <v>0</v>
          </cell>
          <cell r="I974">
            <v>0</v>
          </cell>
        </row>
        <row r="975">
          <cell r="A975">
            <v>0</v>
          </cell>
          <cell r="B975" t="str">
            <v>PC-118 Laboratorio e Inmunologia</v>
          </cell>
          <cell r="C975">
            <v>1</v>
          </cell>
          <cell r="D975">
            <v>0</v>
          </cell>
          <cell r="E975">
            <v>0</v>
          </cell>
          <cell r="F975">
            <v>0</v>
          </cell>
          <cell r="G975">
            <v>1</v>
          </cell>
          <cell r="H975">
            <v>0</v>
          </cell>
          <cell r="I975">
            <v>0</v>
          </cell>
        </row>
        <row r="976">
          <cell r="A976">
            <v>0</v>
          </cell>
          <cell r="B976">
            <v>0</v>
          </cell>
          <cell r="C976">
            <v>0</v>
          </cell>
          <cell r="D976">
            <v>0</v>
          </cell>
          <cell r="E976">
            <v>0</v>
          </cell>
          <cell r="F976">
            <v>0</v>
          </cell>
          <cell r="G976">
            <v>0</v>
          </cell>
          <cell r="H976">
            <v>0</v>
          </cell>
          <cell r="I976">
            <v>0</v>
          </cell>
        </row>
        <row r="977">
          <cell r="A977">
            <v>0</v>
          </cell>
          <cell r="B977">
            <v>0</v>
          </cell>
          <cell r="C977">
            <v>0</v>
          </cell>
          <cell r="D977">
            <v>0</v>
          </cell>
          <cell r="E977">
            <v>0</v>
          </cell>
          <cell r="F977">
            <v>0</v>
          </cell>
          <cell r="G977">
            <v>0</v>
          </cell>
          <cell r="H977">
            <v>0</v>
          </cell>
          <cell r="I977">
            <v>0</v>
          </cell>
        </row>
        <row r="978">
          <cell r="A978">
            <v>0</v>
          </cell>
          <cell r="B978">
            <v>0</v>
          </cell>
          <cell r="C978">
            <v>0</v>
          </cell>
          <cell r="D978">
            <v>0</v>
          </cell>
          <cell r="E978">
            <v>0</v>
          </cell>
          <cell r="F978">
            <v>0</v>
          </cell>
          <cell r="G978">
            <v>0</v>
          </cell>
          <cell r="H978">
            <v>0</v>
          </cell>
          <cell r="I978">
            <v>0</v>
          </cell>
        </row>
        <row r="979">
          <cell r="A979">
            <v>0</v>
          </cell>
          <cell r="B979">
            <v>0</v>
          </cell>
          <cell r="C979">
            <v>0</v>
          </cell>
          <cell r="D979">
            <v>0</v>
          </cell>
          <cell r="E979">
            <v>0</v>
          </cell>
          <cell r="F979">
            <v>0</v>
          </cell>
          <cell r="G979">
            <v>0</v>
          </cell>
          <cell r="H979">
            <v>0</v>
          </cell>
          <cell r="I979">
            <v>0</v>
          </cell>
        </row>
        <row r="980">
          <cell r="A980" t="str">
            <v>ITEM</v>
          </cell>
          <cell r="B980" t="str">
            <v>DESCRIPCION</v>
          </cell>
          <cell r="C980" t="str">
            <v>Cantid.</v>
          </cell>
          <cell r="D980" t="str">
            <v xml:space="preserve">LARGO </v>
          </cell>
          <cell r="E980" t="str">
            <v>ALTO</v>
          </cell>
          <cell r="F980" t="str">
            <v>ANCHO</v>
          </cell>
          <cell r="G980" t="str">
            <v>PARCIAL</v>
          </cell>
          <cell r="H980" t="str">
            <v>TOTAL</v>
          </cell>
          <cell r="I980" t="str">
            <v>UND</v>
          </cell>
        </row>
        <row r="981">
          <cell r="A981" t="str">
            <v>01.07.02.47</v>
          </cell>
          <cell r="B981" t="str">
            <v>SUMINISTRO E INSTALACION DE MUEBLE TIPO MB6-04</v>
          </cell>
          <cell r="C981">
            <v>0</v>
          </cell>
          <cell r="D981">
            <v>0</v>
          </cell>
          <cell r="E981">
            <v>0</v>
          </cell>
          <cell r="F981">
            <v>0</v>
          </cell>
          <cell r="G981">
            <v>0</v>
          </cell>
          <cell r="H981">
            <v>1</v>
          </cell>
          <cell r="I981" t="str">
            <v>und</v>
          </cell>
        </row>
        <row r="982">
          <cell r="A982">
            <v>0</v>
          </cell>
          <cell r="B982">
            <v>0</v>
          </cell>
          <cell r="C982">
            <v>0</v>
          </cell>
          <cell r="D982">
            <v>0</v>
          </cell>
          <cell r="E982">
            <v>0</v>
          </cell>
          <cell r="F982">
            <v>0</v>
          </cell>
          <cell r="G982" t="str">
            <v xml:space="preserve"> </v>
          </cell>
          <cell r="H982">
            <v>0</v>
          </cell>
          <cell r="I982">
            <v>0</v>
          </cell>
        </row>
        <row r="983">
          <cell r="A983">
            <v>0</v>
          </cell>
          <cell r="B983" t="str">
            <v>PRIMER PISO</v>
          </cell>
          <cell r="C983">
            <v>0</v>
          </cell>
          <cell r="D983">
            <v>0</v>
          </cell>
          <cell r="E983">
            <v>0</v>
          </cell>
          <cell r="F983">
            <v>0</v>
          </cell>
          <cell r="G983">
            <v>0</v>
          </cell>
          <cell r="H983">
            <v>0</v>
          </cell>
          <cell r="I983">
            <v>0</v>
          </cell>
        </row>
        <row r="984">
          <cell r="A984">
            <v>0</v>
          </cell>
          <cell r="B984" t="str">
            <v>PC-117 Laboratorio de Bioquimica</v>
          </cell>
          <cell r="C984">
            <v>1</v>
          </cell>
          <cell r="D984">
            <v>0</v>
          </cell>
          <cell r="E984">
            <v>0</v>
          </cell>
          <cell r="F984">
            <v>0</v>
          </cell>
          <cell r="G984">
            <v>1</v>
          </cell>
          <cell r="H984">
            <v>0</v>
          </cell>
          <cell r="I984">
            <v>0</v>
          </cell>
        </row>
        <row r="985">
          <cell r="A985">
            <v>0</v>
          </cell>
          <cell r="B985">
            <v>0</v>
          </cell>
          <cell r="C985">
            <v>0</v>
          </cell>
          <cell r="D985">
            <v>0</v>
          </cell>
          <cell r="E985">
            <v>0</v>
          </cell>
          <cell r="F985">
            <v>0</v>
          </cell>
          <cell r="G985">
            <v>0</v>
          </cell>
          <cell r="H985">
            <v>0</v>
          </cell>
          <cell r="I985">
            <v>0</v>
          </cell>
        </row>
        <row r="986">
          <cell r="A986">
            <v>0</v>
          </cell>
          <cell r="B986">
            <v>0</v>
          </cell>
          <cell r="C986">
            <v>0</v>
          </cell>
          <cell r="D986">
            <v>0</v>
          </cell>
          <cell r="E986">
            <v>0</v>
          </cell>
          <cell r="F986">
            <v>0</v>
          </cell>
          <cell r="G986">
            <v>0</v>
          </cell>
          <cell r="H986">
            <v>0</v>
          </cell>
          <cell r="I986">
            <v>0</v>
          </cell>
        </row>
        <row r="987">
          <cell r="A987">
            <v>0</v>
          </cell>
          <cell r="B987">
            <v>0</v>
          </cell>
          <cell r="C987">
            <v>0</v>
          </cell>
          <cell r="D987">
            <v>0</v>
          </cell>
          <cell r="E987">
            <v>0</v>
          </cell>
          <cell r="F987">
            <v>0</v>
          </cell>
          <cell r="G987">
            <v>0</v>
          </cell>
          <cell r="H987">
            <v>0</v>
          </cell>
          <cell r="I987">
            <v>0</v>
          </cell>
        </row>
        <row r="988">
          <cell r="A988" t="str">
            <v>ITEM</v>
          </cell>
          <cell r="B988" t="str">
            <v>DESCRIPCION</v>
          </cell>
          <cell r="C988" t="str">
            <v>Cantid.</v>
          </cell>
          <cell r="D988" t="str">
            <v xml:space="preserve">LARGO </v>
          </cell>
          <cell r="E988" t="str">
            <v>ALTO</v>
          </cell>
          <cell r="F988" t="str">
            <v>ANCHO</v>
          </cell>
          <cell r="G988" t="str">
            <v>PARCIAL</v>
          </cell>
          <cell r="H988" t="str">
            <v>TOTAL</v>
          </cell>
          <cell r="I988" t="str">
            <v>UND</v>
          </cell>
        </row>
        <row r="989">
          <cell r="A989" t="str">
            <v>01.07.02.48</v>
          </cell>
          <cell r="B989" t="str">
            <v>SUMINISTRO E INSTALACION DE MUEBLE TIPO MB6-05</v>
          </cell>
          <cell r="C989">
            <v>0</v>
          </cell>
          <cell r="D989">
            <v>0</v>
          </cell>
          <cell r="E989">
            <v>0</v>
          </cell>
          <cell r="F989">
            <v>0</v>
          </cell>
          <cell r="G989">
            <v>0</v>
          </cell>
          <cell r="H989">
            <v>1</v>
          </cell>
          <cell r="I989" t="str">
            <v>und</v>
          </cell>
        </row>
        <row r="990">
          <cell r="A990">
            <v>0</v>
          </cell>
          <cell r="B990">
            <v>0</v>
          </cell>
          <cell r="C990">
            <v>0</v>
          </cell>
          <cell r="D990">
            <v>0</v>
          </cell>
          <cell r="E990">
            <v>0</v>
          </cell>
          <cell r="F990">
            <v>0</v>
          </cell>
          <cell r="G990" t="str">
            <v xml:space="preserve"> </v>
          </cell>
          <cell r="H990">
            <v>0</v>
          </cell>
          <cell r="I990">
            <v>0</v>
          </cell>
        </row>
        <row r="991">
          <cell r="A991">
            <v>0</v>
          </cell>
          <cell r="B991" t="str">
            <v>PRIMER PISO</v>
          </cell>
          <cell r="C991">
            <v>0</v>
          </cell>
          <cell r="D991">
            <v>0</v>
          </cell>
          <cell r="E991">
            <v>0</v>
          </cell>
          <cell r="F991">
            <v>0</v>
          </cell>
          <cell r="G991">
            <v>0</v>
          </cell>
          <cell r="H991">
            <v>0</v>
          </cell>
          <cell r="I991">
            <v>0</v>
          </cell>
        </row>
        <row r="992">
          <cell r="A992">
            <v>0</v>
          </cell>
          <cell r="B992" t="str">
            <v>HEM-103 Almacen de Sangre y Hemocomponentes</v>
          </cell>
          <cell r="C992">
            <v>1</v>
          </cell>
          <cell r="D992">
            <v>0</v>
          </cell>
          <cell r="E992">
            <v>0</v>
          </cell>
          <cell r="F992">
            <v>0</v>
          </cell>
          <cell r="G992">
            <v>1</v>
          </cell>
          <cell r="H992">
            <v>0</v>
          </cell>
          <cell r="I992">
            <v>0</v>
          </cell>
        </row>
        <row r="993">
          <cell r="A993">
            <v>0</v>
          </cell>
          <cell r="B993">
            <v>0</v>
          </cell>
          <cell r="C993">
            <v>0</v>
          </cell>
          <cell r="D993">
            <v>0</v>
          </cell>
          <cell r="E993">
            <v>0</v>
          </cell>
          <cell r="F993">
            <v>0</v>
          </cell>
          <cell r="G993">
            <v>0</v>
          </cell>
          <cell r="H993">
            <v>0</v>
          </cell>
          <cell r="I993">
            <v>0</v>
          </cell>
        </row>
        <row r="994">
          <cell r="A994">
            <v>0</v>
          </cell>
          <cell r="B994">
            <v>0</v>
          </cell>
          <cell r="C994">
            <v>0</v>
          </cell>
          <cell r="D994">
            <v>0</v>
          </cell>
          <cell r="E994">
            <v>0</v>
          </cell>
          <cell r="F994">
            <v>0</v>
          </cell>
          <cell r="G994">
            <v>0</v>
          </cell>
          <cell r="H994">
            <v>0</v>
          </cell>
          <cell r="I994">
            <v>0</v>
          </cell>
        </row>
        <row r="995">
          <cell r="A995">
            <v>0</v>
          </cell>
          <cell r="B995">
            <v>0</v>
          </cell>
          <cell r="C995">
            <v>0</v>
          </cell>
          <cell r="D995">
            <v>0</v>
          </cell>
          <cell r="E995">
            <v>0</v>
          </cell>
          <cell r="F995">
            <v>0</v>
          </cell>
          <cell r="G995">
            <v>0</v>
          </cell>
          <cell r="H995">
            <v>0</v>
          </cell>
          <cell r="I995">
            <v>0</v>
          </cell>
        </row>
        <row r="996">
          <cell r="A996" t="str">
            <v>ITEM</v>
          </cell>
          <cell r="B996" t="str">
            <v>DESCRIPCION</v>
          </cell>
          <cell r="C996" t="str">
            <v>Cantid.</v>
          </cell>
          <cell r="D996" t="str">
            <v xml:space="preserve">LARGO </v>
          </cell>
          <cell r="E996" t="str">
            <v>ALTO</v>
          </cell>
          <cell r="F996" t="str">
            <v>ANCHO</v>
          </cell>
          <cell r="G996" t="str">
            <v>PARCIAL</v>
          </cell>
          <cell r="H996" t="str">
            <v>TOTAL</v>
          </cell>
          <cell r="I996" t="str">
            <v>UND</v>
          </cell>
        </row>
        <row r="997">
          <cell r="A997" t="str">
            <v>01.07.02.49</v>
          </cell>
          <cell r="B997" t="str">
            <v>SUMINISTRO E INSTALACION DE MUEBLE TIPO MB6-06</v>
          </cell>
          <cell r="C997">
            <v>0</v>
          </cell>
          <cell r="D997">
            <v>0</v>
          </cell>
          <cell r="E997">
            <v>0</v>
          </cell>
          <cell r="F997">
            <v>0</v>
          </cell>
          <cell r="G997">
            <v>0</v>
          </cell>
          <cell r="H997">
            <v>1</v>
          </cell>
          <cell r="I997" t="str">
            <v>und</v>
          </cell>
        </row>
        <row r="998">
          <cell r="A998">
            <v>0</v>
          </cell>
          <cell r="B998">
            <v>0</v>
          </cell>
          <cell r="C998">
            <v>0</v>
          </cell>
          <cell r="D998">
            <v>0</v>
          </cell>
          <cell r="E998">
            <v>0</v>
          </cell>
          <cell r="F998">
            <v>0</v>
          </cell>
          <cell r="G998" t="str">
            <v xml:space="preserve"> </v>
          </cell>
          <cell r="H998">
            <v>0</v>
          </cell>
          <cell r="I998">
            <v>0</v>
          </cell>
        </row>
        <row r="999">
          <cell r="A999">
            <v>0</v>
          </cell>
          <cell r="B999" t="str">
            <v>PRIMER PISO</v>
          </cell>
          <cell r="C999">
            <v>0</v>
          </cell>
          <cell r="D999">
            <v>0</v>
          </cell>
          <cell r="E999">
            <v>0</v>
          </cell>
          <cell r="F999">
            <v>0</v>
          </cell>
          <cell r="G999">
            <v>0</v>
          </cell>
          <cell r="H999">
            <v>0</v>
          </cell>
          <cell r="I999">
            <v>0</v>
          </cell>
        </row>
        <row r="1000">
          <cell r="A1000">
            <v>0</v>
          </cell>
          <cell r="B1000" t="str">
            <v>HEM-108 Esterilizacion de Productos Biologicos</v>
          </cell>
          <cell r="C1000">
            <v>1</v>
          </cell>
          <cell r="D1000">
            <v>0</v>
          </cell>
          <cell r="E1000">
            <v>0</v>
          </cell>
          <cell r="F1000">
            <v>0</v>
          </cell>
          <cell r="G1000">
            <v>1</v>
          </cell>
          <cell r="H1000">
            <v>0</v>
          </cell>
          <cell r="I1000">
            <v>0</v>
          </cell>
        </row>
        <row r="1001">
          <cell r="A1001">
            <v>0</v>
          </cell>
          <cell r="B1001">
            <v>0</v>
          </cell>
          <cell r="C1001">
            <v>0</v>
          </cell>
          <cell r="D1001">
            <v>0</v>
          </cell>
          <cell r="E1001">
            <v>0</v>
          </cell>
          <cell r="F1001">
            <v>0</v>
          </cell>
          <cell r="G1001">
            <v>0</v>
          </cell>
          <cell r="H1001">
            <v>0</v>
          </cell>
          <cell r="I1001">
            <v>0</v>
          </cell>
        </row>
        <row r="1002">
          <cell r="A1002">
            <v>0</v>
          </cell>
          <cell r="B1002">
            <v>0</v>
          </cell>
          <cell r="C1002">
            <v>0</v>
          </cell>
          <cell r="D1002">
            <v>0</v>
          </cell>
          <cell r="E1002">
            <v>0</v>
          </cell>
          <cell r="F1002">
            <v>0</v>
          </cell>
          <cell r="G1002">
            <v>0</v>
          </cell>
          <cell r="H1002">
            <v>0</v>
          </cell>
          <cell r="I1002">
            <v>0</v>
          </cell>
        </row>
        <row r="1003">
          <cell r="A1003">
            <v>0</v>
          </cell>
          <cell r="B1003">
            <v>0</v>
          </cell>
          <cell r="C1003">
            <v>0</v>
          </cell>
          <cell r="D1003">
            <v>0</v>
          </cell>
          <cell r="E1003">
            <v>0</v>
          </cell>
          <cell r="F1003">
            <v>0</v>
          </cell>
          <cell r="G1003">
            <v>0</v>
          </cell>
          <cell r="H1003">
            <v>0</v>
          </cell>
          <cell r="I1003">
            <v>0</v>
          </cell>
        </row>
        <row r="1004">
          <cell r="A1004">
            <v>0</v>
          </cell>
          <cell r="B1004">
            <v>0</v>
          </cell>
          <cell r="C1004">
            <v>0</v>
          </cell>
          <cell r="D1004">
            <v>0</v>
          </cell>
          <cell r="E1004">
            <v>0</v>
          </cell>
          <cell r="F1004">
            <v>0</v>
          </cell>
          <cell r="G1004">
            <v>0</v>
          </cell>
          <cell r="H1004">
            <v>0</v>
          </cell>
          <cell r="I1004">
            <v>0</v>
          </cell>
        </row>
        <row r="1005">
          <cell r="A1005" t="str">
            <v>ITEM</v>
          </cell>
          <cell r="B1005" t="str">
            <v>DESCRIPCION</v>
          </cell>
          <cell r="C1005" t="str">
            <v>Cantid.</v>
          </cell>
          <cell r="D1005" t="str">
            <v xml:space="preserve">LARGO </v>
          </cell>
          <cell r="E1005" t="str">
            <v>ALTO</v>
          </cell>
          <cell r="F1005" t="str">
            <v>ANCHO</v>
          </cell>
          <cell r="G1005" t="str">
            <v>PARCIAL</v>
          </cell>
          <cell r="H1005" t="str">
            <v>TOTAL</v>
          </cell>
          <cell r="I1005" t="str">
            <v>UND</v>
          </cell>
        </row>
        <row r="1006">
          <cell r="A1006" t="str">
            <v>01.07.02.50</v>
          </cell>
          <cell r="B1006" t="str">
            <v>SUMINISTRO E INSTALACION DE MUEBLE TIPO MB6-07</v>
          </cell>
          <cell r="C1006">
            <v>0</v>
          </cell>
          <cell r="D1006">
            <v>0</v>
          </cell>
          <cell r="E1006">
            <v>0</v>
          </cell>
          <cell r="F1006">
            <v>0</v>
          </cell>
          <cell r="G1006">
            <v>0</v>
          </cell>
          <cell r="H1006">
            <v>1</v>
          </cell>
          <cell r="I1006" t="str">
            <v>und</v>
          </cell>
        </row>
        <row r="1007">
          <cell r="A1007">
            <v>0</v>
          </cell>
          <cell r="B1007">
            <v>0</v>
          </cell>
          <cell r="C1007">
            <v>0</v>
          </cell>
          <cell r="D1007">
            <v>0</v>
          </cell>
          <cell r="E1007">
            <v>0</v>
          </cell>
          <cell r="F1007">
            <v>0</v>
          </cell>
          <cell r="G1007" t="str">
            <v xml:space="preserve"> </v>
          </cell>
          <cell r="H1007">
            <v>0</v>
          </cell>
          <cell r="I1007">
            <v>0</v>
          </cell>
        </row>
        <row r="1008">
          <cell r="A1008">
            <v>0</v>
          </cell>
          <cell r="B1008" t="str">
            <v>PRIMER PISO</v>
          </cell>
          <cell r="C1008">
            <v>0</v>
          </cell>
          <cell r="D1008">
            <v>0</v>
          </cell>
          <cell r="E1008">
            <v>0</v>
          </cell>
          <cell r="F1008">
            <v>0</v>
          </cell>
          <cell r="G1008">
            <v>0</v>
          </cell>
          <cell r="H1008">
            <v>0</v>
          </cell>
          <cell r="I1008">
            <v>0</v>
          </cell>
        </row>
        <row r="1009">
          <cell r="A1009">
            <v>0</v>
          </cell>
          <cell r="B1009" t="str">
            <v>CE-149 Almacen de procedimiento de muestras</v>
          </cell>
          <cell r="C1009">
            <v>1</v>
          </cell>
          <cell r="D1009">
            <v>0</v>
          </cell>
          <cell r="E1009">
            <v>0</v>
          </cell>
          <cell r="F1009">
            <v>0</v>
          </cell>
          <cell r="G1009">
            <v>1</v>
          </cell>
          <cell r="H1009">
            <v>0</v>
          </cell>
          <cell r="I1009">
            <v>0</v>
          </cell>
        </row>
        <row r="1010">
          <cell r="A1010">
            <v>0</v>
          </cell>
          <cell r="B1010">
            <v>0</v>
          </cell>
          <cell r="C1010">
            <v>0</v>
          </cell>
          <cell r="D1010">
            <v>0</v>
          </cell>
          <cell r="E1010">
            <v>0</v>
          </cell>
          <cell r="F1010">
            <v>0</v>
          </cell>
          <cell r="G1010">
            <v>0</v>
          </cell>
          <cell r="H1010">
            <v>0</v>
          </cell>
          <cell r="I1010">
            <v>0</v>
          </cell>
        </row>
        <row r="1011">
          <cell r="A1011">
            <v>0</v>
          </cell>
          <cell r="B1011">
            <v>0</v>
          </cell>
          <cell r="C1011">
            <v>0</v>
          </cell>
          <cell r="D1011">
            <v>0</v>
          </cell>
          <cell r="E1011">
            <v>0</v>
          </cell>
          <cell r="F1011">
            <v>0</v>
          </cell>
          <cell r="G1011">
            <v>0</v>
          </cell>
          <cell r="H1011">
            <v>0</v>
          </cell>
          <cell r="I1011">
            <v>0</v>
          </cell>
        </row>
        <row r="1012">
          <cell r="A1012">
            <v>0</v>
          </cell>
          <cell r="B1012">
            <v>0</v>
          </cell>
          <cell r="C1012">
            <v>0</v>
          </cell>
          <cell r="D1012">
            <v>0</v>
          </cell>
          <cell r="E1012">
            <v>0</v>
          </cell>
          <cell r="F1012">
            <v>0</v>
          </cell>
          <cell r="G1012">
            <v>0</v>
          </cell>
          <cell r="H1012">
            <v>0</v>
          </cell>
          <cell r="I1012">
            <v>0</v>
          </cell>
        </row>
        <row r="1013">
          <cell r="A1013">
            <v>0</v>
          </cell>
          <cell r="B1013">
            <v>0</v>
          </cell>
          <cell r="C1013">
            <v>0</v>
          </cell>
          <cell r="D1013">
            <v>0</v>
          </cell>
          <cell r="E1013">
            <v>0</v>
          </cell>
          <cell r="F1013">
            <v>0</v>
          </cell>
          <cell r="G1013">
            <v>0</v>
          </cell>
          <cell r="H1013">
            <v>0</v>
          </cell>
          <cell r="I1013">
            <v>0</v>
          </cell>
        </row>
        <row r="1014">
          <cell r="A1014" t="str">
            <v>ITEM</v>
          </cell>
          <cell r="B1014" t="str">
            <v>DESCRIPCION</v>
          </cell>
          <cell r="C1014" t="str">
            <v>Cantid.</v>
          </cell>
          <cell r="D1014" t="str">
            <v xml:space="preserve">LARGO </v>
          </cell>
          <cell r="E1014" t="str">
            <v>ALTO</v>
          </cell>
          <cell r="F1014" t="str">
            <v>ANCHO</v>
          </cell>
          <cell r="G1014" t="str">
            <v>PARCIAL</v>
          </cell>
          <cell r="H1014" t="str">
            <v>TOTAL</v>
          </cell>
          <cell r="I1014" t="str">
            <v>UND</v>
          </cell>
        </row>
        <row r="1015">
          <cell r="A1015" t="str">
            <v>01.07.02.51</v>
          </cell>
          <cell r="B1015" t="str">
            <v>SUMINISTRO E INSTALACION DE MUEBLE TIPO MB6-08</v>
          </cell>
          <cell r="C1015">
            <v>0</v>
          </cell>
          <cell r="D1015">
            <v>0</v>
          </cell>
          <cell r="E1015">
            <v>0</v>
          </cell>
          <cell r="F1015">
            <v>0</v>
          </cell>
          <cell r="G1015">
            <v>0</v>
          </cell>
          <cell r="H1015">
            <v>1</v>
          </cell>
          <cell r="I1015" t="str">
            <v>und</v>
          </cell>
        </row>
        <row r="1016">
          <cell r="A1016">
            <v>0</v>
          </cell>
          <cell r="B1016">
            <v>0</v>
          </cell>
          <cell r="C1016">
            <v>0</v>
          </cell>
          <cell r="D1016">
            <v>0</v>
          </cell>
          <cell r="E1016">
            <v>0</v>
          </cell>
          <cell r="F1016">
            <v>0</v>
          </cell>
          <cell r="G1016" t="str">
            <v xml:space="preserve"> </v>
          </cell>
          <cell r="H1016">
            <v>0</v>
          </cell>
          <cell r="I1016">
            <v>0</v>
          </cell>
        </row>
        <row r="1017">
          <cell r="A1017">
            <v>0</v>
          </cell>
          <cell r="B1017" t="str">
            <v>PRIMER PISO</v>
          </cell>
          <cell r="C1017">
            <v>0</v>
          </cell>
          <cell r="D1017">
            <v>0</v>
          </cell>
          <cell r="E1017">
            <v>0</v>
          </cell>
          <cell r="F1017">
            <v>0</v>
          </cell>
          <cell r="G1017">
            <v>0</v>
          </cell>
          <cell r="H1017">
            <v>0</v>
          </cell>
          <cell r="I1017">
            <v>0</v>
          </cell>
        </row>
        <row r="1018">
          <cell r="A1018">
            <v>0</v>
          </cell>
          <cell r="B1018" t="str">
            <v>CE-110 Cto. Pre lavado Instrumental</v>
          </cell>
          <cell r="C1018">
            <v>1</v>
          </cell>
          <cell r="D1018">
            <v>0</v>
          </cell>
          <cell r="E1018">
            <v>0</v>
          </cell>
          <cell r="F1018">
            <v>0</v>
          </cell>
          <cell r="G1018">
            <v>1</v>
          </cell>
          <cell r="H1018">
            <v>0</v>
          </cell>
          <cell r="I1018">
            <v>0</v>
          </cell>
        </row>
        <row r="1019">
          <cell r="A1019">
            <v>0</v>
          </cell>
          <cell r="B1019">
            <v>0</v>
          </cell>
          <cell r="C1019">
            <v>0</v>
          </cell>
          <cell r="D1019">
            <v>0</v>
          </cell>
          <cell r="E1019">
            <v>0</v>
          </cell>
          <cell r="F1019">
            <v>0</v>
          </cell>
          <cell r="G1019">
            <v>0</v>
          </cell>
          <cell r="H1019">
            <v>0</v>
          </cell>
          <cell r="I1019">
            <v>0</v>
          </cell>
        </row>
        <row r="1020">
          <cell r="A1020">
            <v>0</v>
          </cell>
          <cell r="B1020">
            <v>0</v>
          </cell>
          <cell r="C1020">
            <v>0</v>
          </cell>
          <cell r="D1020">
            <v>0</v>
          </cell>
          <cell r="E1020">
            <v>0</v>
          </cell>
          <cell r="F1020">
            <v>0</v>
          </cell>
          <cell r="G1020">
            <v>0</v>
          </cell>
          <cell r="H1020">
            <v>0</v>
          </cell>
          <cell r="I1020">
            <v>0</v>
          </cell>
        </row>
        <row r="1021">
          <cell r="A1021">
            <v>0</v>
          </cell>
          <cell r="B1021">
            <v>0</v>
          </cell>
          <cell r="C1021">
            <v>0</v>
          </cell>
          <cell r="D1021">
            <v>0</v>
          </cell>
          <cell r="E1021">
            <v>0</v>
          </cell>
          <cell r="F1021">
            <v>0</v>
          </cell>
          <cell r="G1021">
            <v>0</v>
          </cell>
          <cell r="H1021">
            <v>0</v>
          </cell>
          <cell r="I1021">
            <v>0</v>
          </cell>
        </row>
        <row r="1022">
          <cell r="A1022" t="str">
            <v>ITEM</v>
          </cell>
          <cell r="B1022" t="str">
            <v>DESCRIPCION</v>
          </cell>
          <cell r="C1022" t="str">
            <v>Cantid.</v>
          </cell>
          <cell r="D1022" t="str">
            <v xml:space="preserve">LARGO </v>
          </cell>
          <cell r="E1022" t="str">
            <v>ALTO</v>
          </cell>
          <cell r="F1022" t="str">
            <v>ANCHO</v>
          </cell>
          <cell r="G1022" t="str">
            <v>PARCIAL</v>
          </cell>
          <cell r="H1022" t="str">
            <v>TOTAL</v>
          </cell>
          <cell r="I1022" t="str">
            <v>UND</v>
          </cell>
        </row>
        <row r="1023">
          <cell r="A1023" t="str">
            <v>01.07.02.52</v>
          </cell>
          <cell r="B1023" t="str">
            <v>SUMINISTRO E INSTALACION DE MUEBLE TIPO MB6-09</v>
          </cell>
          <cell r="C1023">
            <v>0</v>
          </cell>
          <cell r="D1023">
            <v>0</v>
          </cell>
          <cell r="E1023">
            <v>0</v>
          </cell>
          <cell r="F1023">
            <v>0</v>
          </cell>
          <cell r="G1023">
            <v>0</v>
          </cell>
          <cell r="H1023">
            <v>1</v>
          </cell>
          <cell r="I1023" t="str">
            <v>und</v>
          </cell>
        </row>
        <row r="1024">
          <cell r="A1024">
            <v>0</v>
          </cell>
          <cell r="B1024">
            <v>0</v>
          </cell>
          <cell r="C1024">
            <v>0</v>
          </cell>
          <cell r="D1024">
            <v>0</v>
          </cell>
          <cell r="E1024">
            <v>0</v>
          </cell>
          <cell r="F1024">
            <v>0</v>
          </cell>
          <cell r="G1024" t="str">
            <v xml:space="preserve"> </v>
          </cell>
          <cell r="H1024">
            <v>0</v>
          </cell>
          <cell r="I1024">
            <v>0</v>
          </cell>
        </row>
        <row r="1025">
          <cell r="A1025">
            <v>0</v>
          </cell>
          <cell r="B1025" t="str">
            <v>PRIMER PISO</v>
          </cell>
          <cell r="C1025">
            <v>0</v>
          </cell>
          <cell r="D1025">
            <v>0</v>
          </cell>
          <cell r="E1025">
            <v>0</v>
          </cell>
          <cell r="F1025">
            <v>0</v>
          </cell>
          <cell r="G1025">
            <v>0</v>
          </cell>
          <cell r="H1025">
            <v>0</v>
          </cell>
          <cell r="I1025">
            <v>0</v>
          </cell>
        </row>
        <row r="1026">
          <cell r="A1026">
            <v>0</v>
          </cell>
          <cell r="B1026" t="str">
            <v>PC-119 Lavado y Desinfeccion</v>
          </cell>
          <cell r="C1026">
            <v>1</v>
          </cell>
          <cell r="D1026">
            <v>0</v>
          </cell>
          <cell r="E1026">
            <v>0</v>
          </cell>
          <cell r="F1026">
            <v>0</v>
          </cell>
          <cell r="G1026">
            <v>1</v>
          </cell>
          <cell r="H1026">
            <v>0</v>
          </cell>
          <cell r="I1026">
            <v>0</v>
          </cell>
        </row>
        <row r="1027">
          <cell r="A1027">
            <v>0</v>
          </cell>
          <cell r="B1027">
            <v>0</v>
          </cell>
          <cell r="C1027">
            <v>0</v>
          </cell>
          <cell r="D1027">
            <v>0</v>
          </cell>
          <cell r="E1027">
            <v>0</v>
          </cell>
          <cell r="F1027">
            <v>0</v>
          </cell>
          <cell r="G1027">
            <v>0</v>
          </cell>
          <cell r="H1027">
            <v>0</v>
          </cell>
          <cell r="I1027">
            <v>0</v>
          </cell>
        </row>
        <row r="1028">
          <cell r="A1028">
            <v>0</v>
          </cell>
          <cell r="B1028">
            <v>0</v>
          </cell>
          <cell r="C1028">
            <v>0</v>
          </cell>
          <cell r="D1028">
            <v>0</v>
          </cell>
          <cell r="E1028">
            <v>0</v>
          </cell>
          <cell r="F1028">
            <v>0</v>
          </cell>
          <cell r="G1028">
            <v>0</v>
          </cell>
          <cell r="H1028">
            <v>0</v>
          </cell>
          <cell r="I1028">
            <v>0</v>
          </cell>
        </row>
        <row r="1029">
          <cell r="A1029">
            <v>0</v>
          </cell>
          <cell r="B1029">
            <v>0</v>
          </cell>
          <cell r="C1029">
            <v>0</v>
          </cell>
          <cell r="D1029">
            <v>0</v>
          </cell>
          <cell r="E1029">
            <v>0</v>
          </cell>
          <cell r="F1029">
            <v>0</v>
          </cell>
          <cell r="G1029">
            <v>0</v>
          </cell>
          <cell r="H1029">
            <v>0</v>
          </cell>
          <cell r="I1029">
            <v>0</v>
          </cell>
        </row>
        <row r="1030">
          <cell r="A1030">
            <v>0</v>
          </cell>
          <cell r="B1030">
            <v>0</v>
          </cell>
          <cell r="C1030">
            <v>0</v>
          </cell>
          <cell r="D1030">
            <v>0</v>
          </cell>
          <cell r="E1030">
            <v>0</v>
          </cell>
          <cell r="F1030">
            <v>0</v>
          </cell>
          <cell r="G1030">
            <v>0</v>
          </cell>
          <cell r="H1030">
            <v>0</v>
          </cell>
          <cell r="I1030">
            <v>0</v>
          </cell>
        </row>
        <row r="1031">
          <cell r="A1031" t="str">
            <v>ITEM</v>
          </cell>
          <cell r="B1031" t="str">
            <v>DESCRIPCION</v>
          </cell>
          <cell r="C1031" t="str">
            <v>Cantid.</v>
          </cell>
          <cell r="D1031" t="str">
            <v xml:space="preserve">LARGO </v>
          </cell>
          <cell r="E1031" t="str">
            <v>ALTO</v>
          </cell>
          <cell r="F1031" t="str">
            <v>ANCHO</v>
          </cell>
          <cell r="G1031" t="str">
            <v>PARCIAL</v>
          </cell>
          <cell r="H1031" t="str">
            <v>TOTAL</v>
          </cell>
          <cell r="I1031" t="str">
            <v>UND</v>
          </cell>
        </row>
        <row r="1032">
          <cell r="A1032" t="str">
            <v>01.07.02.53</v>
          </cell>
          <cell r="B1032" t="str">
            <v>SUMINISTRO E INSTALACION DE MUEBLE TIPO MB6-10</v>
          </cell>
          <cell r="C1032">
            <v>0</v>
          </cell>
          <cell r="D1032">
            <v>0</v>
          </cell>
          <cell r="E1032">
            <v>0</v>
          </cell>
          <cell r="F1032">
            <v>0</v>
          </cell>
          <cell r="G1032">
            <v>0</v>
          </cell>
          <cell r="H1032">
            <v>1</v>
          </cell>
          <cell r="I1032" t="str">
            <v>und</v>
          </cell>
        </row>
        <row r="1033">
          <cell r="A1033">
            <v>0</v>
          </cell>
          <cell r="B1033">
            <v>0</v>
          </cell>
          <cell r="C1033">
            <v>0</v>
          </cell>
          <cell r="D1033">
            <v>0</v>
          </cell>
          <cell r="E1033">
            <v>0</v>
          </cell>
          <cell r="F1033">
            <v>0</v>
          </cell>
          <cell r="G1033" t="str">
            <v xml:space="preserve"> </v>
          </cell>
          <cell r="H1033">
            <v>0</v>
          </cell>
          <cell r="I1033">
            <v>0</v>
          </cell>
        </row>
        <row r="1034">
          <cell r="A1034">
            <v>0</v>
          </cell>
          <cell r="B1034" t="str">
            <v>PRIMER PISO</v>
          </cell>
          <cell r="C1034">
            <v>0</v>
          </cell>
          <cell r="D1034">
            <v>0</v>
          </cell>
          <cell r="E1034">
            <v>0</v>
          </cell>
          <cell r="F1034">
            <v>0</v>
          </cell>
          <cell r="G1034">
            <v>0</v>
          </cell>
          <cell r="H1034">
            <v>0</v>
          </cell>
          <cell r="I1034">
            <v>0</v>
          </cell>
        </row>
        <row r="1035">
          <cell r="A1035">
            <v>0</v>
          </cell>
          <cell r="B1035" t="str">
            <v>CE-119 Cons. Odontologia General</v>
          </cell>
          <cell r="C1035">
            <v>1</v>
          </cell>
          <cell r="D1035">
            <v>0</v>
          </cell>
          <cell r="E1035">
            <v>0</v>
          </cell>
          <cell r="F1035">
            <v>0</v>
          </cell>
          <cell r="G1035">
            <v>1</v>
          </cell>
          <cell r="H1035">
            <v>0</v>
          </cell>
          <cell r="I1035">
            <v>0</v>
          </cell>
        </row>
        <row r="1036">
          <cell r="A1036">
            <v>0</v>
          </cell>
          <cell r="B1036">
            <v>0</v>
          </cell>
          <cell r="C1036">
            <v>0</v>
          </cell>
          <cell r="D1036">
            <v>0</v>
          </cell>
          <cell r="E1036">
            <v>0</v>
          </cell>
          <cell r="F1036">
            <v>0</v>
          </cell>
          <cell r="G1036">
            <v>0</v>
          </cell>
          <cell r="H1036">
            <v>0</v>
          </cell>
          <cell r="I1036">
            <v>0</v>
          </cell>
        </row>
        <row r="1037">
          <cell r="A1037">
            <v>0</v>
          </cell>
          <cell r="B1037">
            <v>0</v>
          </cell>
          <cell r="C1037">
            <v>0</v>
          </cell>
          <cell r="D1037">
            <v>0</v>
          </cell>
          <cell r="E1037">
            <v>0</v>
          </cell>
          <cell r="F1037">
            <v>0</v>
          </cell>
          <cell r="G1037">
            <v>0</v>
          </cell>
          <cell r="H1037">
            <v>0</v>
          </cell>
          <cell r="I1037">
            <v>0</v>
          </cell>
        </row>
        <row r="1038">
          <cell r="A1038">
            <v>0</v>
          </cell>
          <cell r="B1038">
            <v>0</v>
          </cell>
          <cell r="C1038">
            <v>0</v>
          </cell>
          <cell r="D1038">
            <v>0</v>
          </cell>
          <cell r="E1038">
            <v>0</v>
          </cell>
          <cell r="F1038">
            <v>0</v>
          </cell>
          <cell r="G1038">
            <v>0</v>
          </cell>
          <cell r="H1038">
            <v>0</v>
          </cell>
          <cell r="I1038">
            <v>0</v>
          </cell>
        </row>
        <row r="1039">
          <cell r="A1039">
            <v>0</v>
          </cell>
          <cell r="B1039">
            <v>0</v>
          </cell>
          <cell r="C1039">
            <v>0</v>
          </cell>
          <cell r="D1039">
            <v>0</v>
          </cell>
          <cell r="E1039">
            <v>0</v>
          </cell>
          <cell r="F1039">
            <v>0</v>
          </cell>
          <cell r="G1039">
            <v>0</v>
          </cell>
          <cell r="H1039">
            <v>0</v>
          </cell>
          <cell r="I1039">
            <v>0</v>
          </cell>
        </row>
        <row r="1040">
          <cell r="A1040" t="str">
            <v>ITEM</v>
          </cell>
          <cell r="B1040" t="str">
            <v>DESCRIPCION</v>
          </cell>
          <cell r="C1040" t="str">
            <v>Cantid.</v>
          </cell>
          <cell r="D1040" t="str">
            <v xml:space="preserve">LARGO </v>
          </cell>
          <cell r="E1040" t="str">
            <v>ALTO</v>
          </cell>
          <cell r="F1040" t="str">
            <v>ANCHO</v>
          </cell>
          <cell r="G1040" t="str">
            <v>PARCIAL</v>
          </cell>
          <cell r="H1040" t="str">
            <v>TOTAL</v>
          </cell>
          <cell r="I1040" t="str">
            <v>UND</v>
          </cell>
        </row>
        <row r="1041">
          <cell r="A1041" t="str">
            <v>01.07.02.54</v>
          </cell>
          <cell r="B1041" t="str">
            <v>SUMINISTRO E INSTALACION DE MUEBLE TIPO MB6-11</v>
          </cell>
          <cell r="C1041">
            <v>0</v>
          </cell>
          <cell r="D1041">
            <v>0</v>
          </cell>
          <cell r="E1041">
            <v>0</v>
          </cell>
          <cell r="F1041">
            <v>0</v>
          </cell>
          <cell r="G1041">
            <v>0</v>
          </cell>
          <cell r="H1041">
            <v>1</v>
          </cell>
          <cell r="I1041" t="str">
            <v>und</v>
          </cell>
        </row>
        <row r="1042">
          <cell r="A1042">
            <v>0</v>
          </cell>
          <cell r="B1042">
            <v>0</v>
          </cell>
          <cell r="C1042">
            <v>0</v>
          </cell>
          <cell r="D1042">
            <v>0</v>
          </cell>
          <cell r="E1042">
            <v>0</v>
          </cell>
          <cell r="F1042">
            <v>0</v>
          </cell>
          <cell r="G1042" t="str">
            <v xml:space="preserve"> </v>
          </cell>
          <cell r="H1042">
            <v>0</v>
          </cell>
          <cell r="I1042">
            <v>0</v>
          </cell>
        </row>
        <row r="1043">
          <cell r="A1043">
            <v>0</v>
          </cell>
          <cell r="B1043" t="str">
            <v>PRIMER PISO</v>
          </cell>
          <cell r="C1043">
            <v>0</v>
          </cell>
          <cell r="D1043">
            <v>0</v>
          </cell>
          <cell r="E1043">
            <v>0</v>
          </cell>
          <cell r="F1043">
            <v>0</v>
          </cell>
          <cell r="G1043">
            <v>0</v>
          </cell>
          <cell r="H1043">
            <v>0</v>
          </cell>
          <cell r="I1043">
            <v>0</v>
          </cell>
        </row>
        <row r="1044">
          <cell r="A1044">
            <v>0</v>
          </cell>
          <cell r="B1044" t="str">
            <v>FA-106 Cons. Mezclas Intravenosas</v>
          </cell>
          <cell r="C1044">
            <v>1</v>
          </cell>
          <cell r="D1044">
            <v>0</v>
          </cell>
          <cell r="E1044">
            <v>0</v>
          </cell>
          <cell r="F1044">
            <v>0</v>
          </cell>
          <cell r="G1044">
            <v>1</v>
          </cell>
          <cell r="H1044">
            <v>0</v>
          </cell>
          <cell r="I1044">
            <v>0</v>
          </cell>
        </row>
        <row r="1045">
          <cell r="A1045">
            <v>0</v>
          </cell>
          <cell r="B1045">
            <v>0</v>
          </cell>
          <cell r="C1045">
            <v>0</v>
          </cell>
          <cell r="D1045">
            <v>0</v>
          </cell>
          <cell r="E1045">
            <v>0</v>
          </cell>
          <cell r="F1045">
            <v>0</v>
          </cell>
          <cell r="G1045">
            <v>0</v>
          </cell>
          <cell r="H1045">
            <v>0</v>
          </cell>
          <cell r="I1045">
            <v>0</v>
          </cell>
        </row>
        <row r="1046">
          <cell r="A1046">
            <v>0</v>
          </cell>
          <cell r="B1046">
            <v>0</v>
          </cell>
          <cell r="C1046">
            <v>0</v>
          </cell>
          <cell r="D1046">
            <v>0</v>
          </cell>
          <cell r="E1046">
            <v>0</v>
          </cell>
          <cell r="F1046">
            <v>0</v>
          </cell>
          <cell r="G1046">
            <v>0</v>
          </cell>
          <cell r="H1046">
            <v>0</v>
          </cell>
          <cell r="I1046">
            <v>0</v>
          </cell>
        </row>
        <row r="1047">
          <cell r="A1047">
            <v>0</v>
          </cell>
          <cell r="B1047">
            <v>0</v>
          </cell>
          <cell r="C1047">
            <v>0</v>
          </cell>
          <cell r="D1047">
            <v>0</v>
          </cell>
          <cell r="E1047">
            <v>0</v>
          </cell>
          <cell r="F1047">
            <v>0</v>
          </cell>
          <cell r="G1047">
            <v>0</v>
          </cell>
          <cell r="H1047">
            <v>0</v>
          </cell>
          <cell r="I1047">
            <v>0</v>
          </cell>
        </row>
        <row r="1048">
          <cell r="A1048">
            <v>0</v>
          </cell>
          <cell r="B1048">
            <v>0</v>
          </cell>
          <cell r="C1048">
            <v>0</v>
          </cell>
          <cell r="D1048">
            <v>0</v>
          </cell>
          <cell r="E1048">
            <v>0</v>
          </cell>
          <cell r="F1048">
            <v>0</v>
          </cell>
          <cell r="G1048">
            <v>0</v>
          </cell>
          <cell r="H1048">
            <v>0</v>
          </cell>
          <cell r="I1048">
            <v>0</v>
          </cell>
        </row>
        <row r="1049">
          <cell r="A1049" t="str">
            <v>ITEM</v>
          </cell>
          <cell r="B1049" t="str">
            <v>DESCRIPCION</v>
          </cell>
          <cell r="C1049" t="str">
            <v>Cantid.</v>
          </cell>
          <cell r="D1049" t="str">
            <v xml:space="preserve">LARGO </v>
          </cell>
          <cell r="E1049" t="str">
            <v>ALTO</v>
          </cell>
          <cell r="F1049" t="str">
            <v>ANCHO</v>
          </cell>
          <cell r="G1049" t="str">
            <v>PARCIAL</v>
          </cell>
          <cell r="H1049" t="str">
            <v>TOTAL</v>
          </cell>
          <cell r="I1049" t="str">
            <v>UND</v>
          </cell>
        </row>
        <row r="1050">
          <cell r="A1050" t="str">
            <v>01.07.02.55</v>
          </cell>
          <cell r="B1050" t="str">
            <v>SUMINISTRO E INSTALACION DE MUEBLE TIPO MB6-12</v>
          </cell>
          <cell r="C1050">
            <v>0</v>
          </cell>
          <cell r="D1050">
            <v>0</v>
          </cell>
          <cell r="E1050">
            <v>0</v>
          </cell>
          <cell r="F1050">
            <v>0</v>
          </cell>
          <cell r="G1050">
            <v>0</v>
          </cell>
          <cell r="H1050">
            <v>1</v>
          </cell>
          <cell r="I1050" t="str">
            <v>und</v>
          </cell>
        </row>
        <row r="1051">
          <cell r="A1051">
            <v>0</v>
          </cell>
          <cell r="B1051">
            <v>0</v>
          </cell>
          <cell r="C1051">
            <v>0</v>
          </cell>
          <cell r="D1051">
            <v>0</v>
          </cell>
          <cell r="E1051">
            <v>0</v>
          </cell>
          <cell r="F1051">
            <v>0</v>
          </cell>
          <cell r="G1051" t="str">
            <v xml:space="preserve"> </v>
          </cell>
          <cell r="H1051">
            <v>0</v>
          </cell>
          <cell r="I1051">
            <v>0</v>
          </cell>
        </row>
        <row r="1052">
          <cell r="A1052">
            <v>0</v>
          </cell>
          <cell r="B1052" t="str">
            <v>PRIMER PISO</v>
          </cell>
          <cell r="C1052">
            <v>0</v>
          </cell>
          <cell r="D1052">
            <v>0</v>
          </cell>
          <cell r="E1052">
            <v>0</v>
          </cell>
          <cell r="F1052">
            <v>0</v>
          </cell>
          <cell r="G1052">
            <v>0</v>
          </cell>
          <cell r="H1052">
            <v>0</v>
          </cell>
          <cell r="I1052">
            <v>0</v>
          </cell>
        </row>
        <row r="1053">
          <cell r="A1053">
            <v>0</v>
          </cell>
          <cell r="B1053" t="str">
            <v>AP-107 Cuarto de Pre-Lavado Instrumental</v>
          </cell>
          <cell r="C1053">
            <v>1</v>
          </cell>
          <cell r="D1053">
            <v>0</v>
          </cell>
          <cell r="E1053">
            <v>0</v>
          </cell>
          <cell r="F1053">
            <v>0</v>
          </cell>
          <cell r="G1053">
            <v>1</v>
          </cell>
          <cell r="H1053">
            <v>0</v>
          </cell>
          <cell r="I1053">
            <v>0</v>
          </cell>
        </row>
        <row r="1054">
          <cell r="A1054">
            <v>0</v>
          </cell>
          <cell r="B1054">
            <v>0</v>
          </cell>
          <cell r="C1054">
            <v>0</v>
          </cell>
          <cell r="D1054">
            <v>0</v>
          </cell>
          <cell r="E1054">
            <v>0</v>
          </cell>
          <cell r="F1054">
            <v>0</v>
          </cell>
          <cell r="G1054">
            <v>0</v>
          </cell>
          <cell r="H1054">
            <v>0</v>
          </cell>
          <cell r="I1054">
            <v>0</v>
          </cell>
        </row>
        <row r="1055">
          <cell r="A1055">
            <v>0</v>
          </cell>
          <cell r="B1055">
            <v>0</v>
          </cell>
          <cell r="C1055">
            <v>0</v>
          </cell>
          <cell r="D1055">
            <v>0</v>
          </cell>
          <cell r="E1055">
            <v>0</v>
          </cell>
          <cell r="F1055">
            <v>0</v>
          </cell>
          <cell r="G1055">
            <v>0</v>
          </cell>
          <cell r="H1055">
            <v>0</v>
          </cell>
          <cell r="I1055">
            <v>0</v>
          </cell>
        </row>
        <row r="1056">
          <cell r="A1056">
            <v>0</v>
          </cell>
          <cell r="B1056">
            <v>0</v>
          </cell>
          <cell r="C1056">
            <v>0</v>
          </cell>
          <cell r="D1056">
            <v>0</v>
          </cell>
          <cell r="E1056">
            <v>0</v>
          </cell>
          <cell r="F1056">
            <v>0</v>
          </cell>
          <cell r="G1056">
            <v>0</v>
          </cell>
          <cell r="H1056">
            <v>0</v>
          </cell>
          <cell r="I1056">
            <v>0</v>
          </cell>
        </row>
        <row r="1057">
          <cell r="A1057">
            <v>0</v>
          </cell>
          <cell r="B1057">
            <v>0</v>
          </cell>
          <cell r="C1057">
            <v>0</v>
          </cell>
          <cell r="D1057">
            <v>0</v>
          </cell>
          <cell r="E1057">
            <v>0</v>
          </cell>
          <cell r="F1057">
            <v>0</v>
          </cell>
          <cell r="G1057">
            <v>0</v>
          </cell>
          <cell r="H1057">
            <v>0</v>
          </cell>
          <cell r="I1057">
            <v>0</v>
          </cell>
        </row>
        <row r="1058">
          <cell r="A1058" t="str">
            <v>ITEM</v>
          </cell>
          <cell r="B1058" t="str">
            <v>DESCRIPCION</v>
          </cell>
          <cell r="C1058" t="str">
            <v>Cantid.</v>
          </cell>
          <cell r="D1058" t="str">
            <v xml:space="preserve">LARGO </v>
          </cell>
          <cell r="E1058" t="str">
            <v>ALTO</v>
          </cell>
          <cell r="F1058" t="str">
            <v>ANCHO</v>
          </cell>
          <cell r="G1058" t="str">
            <v>PARCIAL</v>
          </cell>
          <cell r="H1058" t="str">
            <v>TOTAL</v>
          </cell>
          <cell r="I1058" t="str">
            <v>UND</v>
          </cell>
        </row>
        <row r="1059">
          <cell r="A1059" t="str">
            <v>01.07.02.56</v>
          </cell>
          <cell r="B1059" t="str">
            <v>SUMINISTRO E INSTALACION DE MUEBLE TIPO MB6-13</v>
          </cell>
          <cell r="C1059">
            <v>0</v>
          </cell>
          <cell r="D1059">
            <v>0</v>
          </cell>
          <cell r="E1059">
            <v>0</v>
          </cell>
          <cell r="F1059">
            <v>0</v>
          </cell>
          <cell r="G1059">
            <v>0</v>
          </cell>
          <cell r="H1059">
            <v>1</v>
          </cell>
          <cell r="I1059" t="str">
            <v>und</v>
          </cell>
        </row>
        <row r="1060">
          <cell r="A1060">
            <v>0</v>
          </cell>
          <cell r="B1060">
            <v>0</v>
          </cell>
          <cell r="C1060">
            <v>0</v>
          </cell>
          <cell r="D1060">
            <v>0</v>
          </cell>
          <cell r="E1060">
            <v>0</v>
          </cell>
          <cell r="F1060">
            <v>0</v>
          </cell>
          <cell r="G1060" t="str">
            <v xml:space="preserve"> </v>
          </cell>
          <cell r="H1060">
            <v>0</v>
          </cell>
          <cell r="I1060">
            <v>0</v>
          </cell>
        </row>
        <row r="1061">
          <cell r="A1061">
            <v>0</v>
          </cell>
          <cell r="B1061" t="str">
            <v>PRIMER PISO</v>
          </cell>
          <cell r="C1061">
            <v>0</v>
          </cell>
          <cell r="D1061">
            <v>0</v>
          </cell>
          <cell r="E1061">
            <v>0</v>
          </cell>
          <cell r="F1061">
            <v>0</v>
          </cell>
          <cell r="G1061">
            <v>0</v>
          </cell>
          <cell r="H1061">
            <v>0</v>
          </cell>
          <cell r="I1061">
            <v>0</v>
          </cell>
        </row>
        <row r="1062">
          <cell r="A1062">
            <v>0</v>
          </cell>
          <cell r="B1062" t="str">
            <v>HEM-101 R.Unid. de Sangre y Hem.</v>
          </cell>
          <cell r="C1062">
            <v>1</v>
          </cell>
          <cell r="D1062">
            <v>0</v>
          </cell>
          <cell r="E1062">
            <v>0</v>
          </cell>
          <cell r="F1062">
            <v>0</v>
          </cell>
          <cell r="G1062">
            <v>1</v>
          </cell>
          <cell r="H1062">
            <v>0</v>
          </cell>
          <cell r="I1062">
            <v>0</v>
          </cell>
        </row>
        <row r="1063">
          <cell r="A1063">
            <v>0</v>
          </cell>
          <cell r="B1063">
            <v>0</v>
          </cell>
          <cell r="C1063">
            <v>0</v>
          </cell>
          <cell r="D1063">
            <v>0</v>
          </cell>
          <cell r="E1063">
            <v>0</v>
          </cell>
          <cell r="F1063">
            <v>0</v>
          </cell>
          <cell r="G1063">
            <v>0</v>
          </cell>
          <cell r="H1063">
            <v>0</v>
          </cell>
          <cell r="I1063">
            <v>0</v>
          </cell>
        </row>
        <row r="1064">
          <cell r="A1064">
            <v>0</v>
          </cell>
          <cell r="B1064">
            <v>0</v>
          </cell>
          <cell r="C1064">
            <v>0</v>
          </cell>
          <cell r="D1064">
            <v>0</v>
          </cell>
          <cell r="E1064">
            <v>0</v>
          </cell>
          <cell r="F1064">
            <v>0</v>
          </cell>
          <cell r="G1064">
            <v>0</v>
          </cell>
          <cell r="H1064">
            <v>0</v>
          </cell>
          <cell r="I1064">
            <v>0</v>
          </cell>
        </row>
        <row r="1065">
          <cell r="A1065">
            <v>0</v>
          </cell>
          <cell r="B1065">
            <v>0</v>
          </cell>
          <cell r="C1065">
            <v>0</v>
          </cell>
          <cell r="D1065">
            <v>0</v>
          </cell>
          <cell r="E1065">
            <v>0</v>
          </cell>
          <cell r="F1065">
            <v>0</v>
          </cell>
          <cell r="G1065">
            <v>0</v>
          </cell>
          <cell r="H1065">
            <v>0</v>
          </cell>
          <cell r="I1065">
            <v>0</v>
          </cell>
        </row>
        <row r="1066">
          <cell r="A1066">
            <v>0</v>
          </cell>
          <cell r="B1066">
            <v>0</v>
          </cell>
          <cell r="C1066">
            <v>0</v>
          </cell>
          <cell r="D1066">
            <v>0</v>
          </cell>
          <cell r="E1066">
            <v>0</v>
          </cell>
          <cell r="F1066">
            <v>0</v>
          </cell>
          <cell r="G1066">
            <v>0</v>
          </cell>
          <cell r="H1066">
            <v>0</v>
          </cell>
          <cell r="I1066">
            <v>0</v>
          </cell>
        </row>
        <row r="1067">
          <cell r="A1067" t="str">
            <v>ITEM</v>
          </cell>
          <cell r="B1067" t="str">
            <v>DESCRIPCION</v>
          </cell>
          <cell r="C1067" t="str">
            <v>Cantid.</v>
          </cell>
          <cell r="D1067" t="str">
            <v xml:space="preserve">LARGO </v>
          </cell>
          <cell r="E1067" t="str">
            <v>ALTO</v>
          </cell>
          <cell r="F1067" t="str">
            <v>ANCHO</v>
          </cell>
          <cell r="G1067" t="str">
            <v>PARCIAL</v>
          </cell>
          <cell r="H1067" t="str">
            <v>TOTAL</v>
          </cell>
          <cell r="I1067" t="str">
            <v>UND</v>
          </cell>
        </row>
        <row r="1068">
          <cell r="A1068" t="str">
            <v>01.07.02.57</v>
          </cell>
          <cell r="B1068" t="str">
            <v>SUMINISTRO E INSTALACION DE MUEBLE TIPO MM-1</v>
          </cell>
          <cell r="C1068">
            <v>0</v>
          </cell>
          <cell r="D1068">
            <v>0</v>
          </cell>
          <cell r="E1068">
            <v>0</v>
          </cell>
          <cell r="F1068">
            <v>0</v>
          </cell>
          <cell r="G1068">
            <v>0</v>
          </cell>
          <cell r="H1068">
            <v>4</v>
          </cell>
          <cell r="I1068" t="str">
            <v>und</v>
          </cell>
        </row>
        <row r="1069">
          <cell r="A1069">
            <v>0</v>
          </cell>
          <cell r="B1069">
            <v>0</v>
          </cell>
          <cell r="C1069">
            <v>0</v>
          </cell>
          <cell r="D1069">
            <v>0</v>
          </cell>
          <cell r="E1069">
            <v>0</v>
          </cell>
          <cell r="F1069">
            <v>0</v>
          </cell>
          <cell r="G1069" t="str">
            <v xml:space="preserve"> </v>
          </cell>
          <cell r="H1069">
            <v>0</v>
          </cell>
          <cell r="I1069">
            <v>0</v>
          </cell>
        </row>
        <row r="1070">
          <cell r="A1070">
            <v>0</v>
          </cell>
          <cell r="B1070" t="str">
            <v>PRIMER PISO</v>
          </cell>
          <cell r="C1070">
            <v>0</v>
          </cell>
          <cell r="D1070">
            <v>0</v>
          </cell>
          <cell r="E1070">
            <v>0</v>
          </cell>
          <cell r="F1070">
            <v>0</v>
          </cell>
          <cell r="G1070">
            <v>0</v>
          </cell>
          <cell r="H1070">
            <v>0</v>
          </cell>
          <cell r="I1070">
            <v>0</v>
          </cell>
        </row>
        <row r="1071">
          <cell r="A1071">
            <v>0</v>
          </cell>
          <cell r="B1071" t="str">
            <v>CEYE-110 Entrega de ropa y mat. esteril</v>
          </cell>
          <cell r="C1071">
            <v>1</v>
          </cell>
          <cell r="D1071">
            <v>0</v>
          </cell>
          <cell r="E1071">
            <v>0</v>
          </cell>
          <cell r="F1071">
            <v>0</v>
          </cell>
          <cell r="G1071">
            <v>1</v>
          </cell>
          <cell r="H1071">
            <v>0</v>
          </cell>
          <cell r="I1071">
            <v>0</v>
          </cell>
        </row>
        <row r="1072">
          <cell r="A1072">
            <v>0</v>
          </cell>
          <cell r="B1072" t="str">
            <v xml:space="preserve">CEYE-103 Recepción y Clasif.de material sucio. </v>
          </cell>
          <cell r="C1072">
            <v>1</v>
          </cell>
          <cell r="D1072">
            <v>0</v>
          </cell>
          <cell r="E1072">
            <v>0</v>
          </cell>
          <cell r="F1072">
            <v>0</v>
          </cell>
          <cell r="G1072">
            <v>1</v>
          </cell>
          <cell r="H1072">
            <v>0</v>
          </cell>
          <cell r="I1072">
            <v>0</v>
          </cell>
        </row>
        <row r="1073">
          <cell r="A1073">
            <v>0</v>
          </cell>
          <cell r="B1073" t="str">
            <v xml:space="preserve">LAV-113 Recepción y selección de ropa </v>
          </cell>
          <cell r="C1073">
            <v>1</v>
          </cell>
          <cell r="D1073">
            <v>0</v>
          </cell>
          <cell r="E1073">
            <v>0</v>
          </cell>
          <cell r="F1073">
            <v>0</v>
          </cell>
          <cell r="G1073">
            <v>1</v>
          </cell>
          <cell r="H1073">
            <v>0</v>
          </cell>
          <cell r="I1073">
            <v>0</v>
          </cell>
        </row>
        <row r="1074">
          <cell r="A1074">
            <v>0</v>
          </cell>
          <cell r="B1074" t="str">
            <v>LAV-108 Entrega de Ropa limpia</v>
          </cell>
          <cell r="C1074">
            <v>1</v>
          </cell>
          <cell r="D1074">
            <v>0</v>
          </cell>
          <cell r="E1074">
            <v>0</v>
          </cell>
          <cell r="F1074">
            <v>0</v>
          </cell>
          <cell r="G1074">
            <v>1</v>
          </cell>
          <cell r="H1074">
            <v>0</v>
          </cell>
          <cell r="I1074">
            <v>0</v>
          </cell>
        </row>
        <row r="1075">
          <cell r="A1075">
            <v>0</v>
          </cell>
          <cell r="B1075">
            <v>0</v>
          </cell>
          <cell r="C1075">
            <v>0</v>
          </cell>
          <cell r="D1075">
            <v>0</v>
          </cell>
          <cell r="E1075">
            <v>0</v>
          </cell>
          <cell r="F1075">
            <v>0</v>
          </cell>
          <cell r="G1075">
            <v>0</v>
          </cell>
          <cell r="H1075">
            <v>0</v>
          </cell>
          <cell r="I1075">
            <v>0</v>
          </cell>
        </row>
        <row r="1076">
          <cell r="A1076">
            <v>0</v>
          </cell>
          <cell r="B1076">
            <v>0</v>
          </cell>
          <cell r="C1076">
            <v>0</v>
          </cell>
          <cell r="D1076">
            <v>0</v>
          </cell>
          <cell r="E1076">
            <v>0</v>
          </cell>
          <cell r="F1076">
            <v>0</v>
          </cell>
          <cell r="G1076">
            <v>0</v>
          </cell>
          <cell r="H1076">
            <v>0</v>
          </cell>
          <cell r="I1076">
            <v>0</v>
          </cell>
        </row>
        <row r="1077">
          <cell r="A1077" t="str">
            <v>ITEM</v>
          </cell>
          <cell r="B1077" t="str">
            <v>DESCRIPCION</v>
          </cell>
          <cell r="C1077" t="str">
            <v>Cantid.</v>
          </cell>
          <cell r="D1077" t="str">
            <v xml:space="preserve">LARGO </v>
          </cell>
          <cell r="E1077" t="str">
            <v>ALTO</v>
          </cell>
          <cell r="F1077" t="str">
            <v>ANCHO</v>
          </cell>
          <cell r="G1077" t="str">
            <v>PARCIAL</v>
          </cell>
          <cell r="H1077" t="str">
            <v>TOTAL</v>
          </cell>
          <cell r="I1077" t="str">
            <v>UND</v>
          </cell>
        </row>
        <row r="1078">
          <cell r="A1078" t="str">
            <v>01.07.02.58</v>
          </cell>
          <cell r="B1078" t="str">
            <v>SUMINISTRO E INSTALACION DE MUEBLE TIPO MB8-01</v>
          </cell>
          <cell r="C1078">
            <v>0</v>
          </cell>
          <cell r="D1078">
            <v>0</v>
          </cell>
          <cell r="E1078">
            <v>0</v>
          </cell>
          <cell r="F1078">
            <v>0</v>
          </cell>
          <cell r="G1078">
            <v>0</v>
          </cell>
          <cell r="H1078">
            <v>1</v>
          </cell>
          <cell r="I1078" t="str">
            <v>und</v>
          </cell>
        </row>
        <row r="1079">
          <cell r="A1079">
            <v>0</v>
          </cell>
          <cell r="B1079">
            <v>0</v>
          </cell>
          <cell r="C1079">
            <v>0</v>
          </cell>
          <cell r="D1079">
            <v>0</v>
          </cell>
          <cell r="E1079">
            <v>0</v>
          </cell>
          <cell r="F1079">
            <v>0</v>
          </cell>
          <cell r="G1079" t="str">
            <v xml:space="preserve"> </v>
          </cell>
          <cell r="H1079">
            <v>0</v>
          </cell>
          <cell r="I1079">
            <v>0</v>
          </cell>
        </row>
        <row r="1080">
          <cell r="A1080">
            <v>0</v>
          </cell>
          <cell r="B1080" t="str">
            <v>PRIMER PISO</v>
          </cell>
          <cell r="C1080">
            <v>0</v>
          </cell>
          <cell r="D1080">
            <v>0</v>
          </cell>
          <cell r="E1080">
            <v>0</v>
          </cell>
          <cell r="F1080">
            <v>0</v>
          </cell>
          <cell r="G1080">
            <v>0</v>
          </cell>
          <cell r="H1080">
            <v>0</v>
          </cell>
          <cell r="I1080">
            <v>0</v>
          </cell>
        </row>
        <row r="1081">
          <cell r="A1081">
            <v>0</v>
          </cell>
          <cell r="B1081" t="str">
            <v>GI-103 Sala de Administracion de Centro de Datos</v>
          </cell>
          <cell r="C1081">
            <v>1</v>
          </cell>
          <cell r="D1081">
            <v>0</v>
          </cell>
          <cell r="E1081">
            <v>0</v>
          </cell>
          <cell r="F1081">
            <v>0</v>
          </cell>
          <cell r="G1081">
            <v>1</v>
          </cell>
          <cell r="H1081">
            <v>0</v>
          </cell>
          <cell r="I1081">
            <v>0</v>
          </cell>
        </row>
        <row r="1082">
          <cell r="A1082">
            <v>0</v>
          </cell>
          <cell r="B1082">
            <v>0</v>
          </cell>
          <cell r="C1082">
            <v>0</v>
          </cell>
          <cell r="D1082">
            <v>0</v>
          </cell>
          <cell r="E1082">
            <v>0</v>
          </cell>
          <cell r="F1082">
            <v>0</v>
          </cell>
          <cell r="G1082">
            <v>0</v>
          </cell>
          <cell r="H1082">
            <v>0</v>
          </cell>
          <cell r="I1082">
            <v>0</v>
          </cell>
        </row>
        <row r="1083">
          <cell r="A1083">
            <v>0</v>
          </cell>
          <cell r="B1083">
            <v>0</v>
          </cell>
          <cell r="C1083">
            <v>0</v>
          </cell>
          <cell r="D1083">
            <v>0</v>
          </cell>
          <cell r="E1083">
            <v>0</v>
          </cell>
          <cell r="F1083">
            <v>0</v>
          </cell>
          <cell r="G1083">
            <v>0</v>
          </cell>
          <cell r="H1083">
            <v>0</v>
          </cell>
          <cell r="I1083">
            <v>0</v>
          </cell>
        </row>
        <row r="1084">
          <cell r="A1084">
            <v>0</v>
          </cell>
          <cell r="B1084">
            <v>0</v>
          </cell>
          <cell r="C1084">
            <v>0</v>
          </cell>
          <cell r="D1084">
            <v>0</v>
          </cell>
          <cell r="E1084">
            <v>0</v>
          </cell>
          <cell r="F1084">
            <v>0</v>
          </cell>
          <cell r="G1084">
            <v>0</v>
          </cell>
          <cell r="H1084">
            <v>0</v>
          </cell>
          <cell r="I1084">
            <v>0</v>
          </cell>
        </row>
        <row r="1085">
          <cell r="A1085" t="str">
            <v>ITEM</v>
          </cell>
          <cell r="B1085" t="str">
            <v>DESCRIPCION</v>
          </cell>
          <cell r="C1085" t="str">
            <v>Cantid.</v>
          </cell>
          <cell r="D1085" t="str">
            <v xml:space="preserve">LARGO </v>
          </cell>
          <cell r="E1085" t="str">
            <v>ALTO</v>
          </cell>
          <cell r="F1085" t="str">
            <v>ANCHO</v>
          </cell>
          <cell r="G1085" t="str">
            <v>PARCIAL</v>
          </cell>
          <cell r="H1085" t="str">
            <v>TOTAL</v>
          </cell>
          <cell r="I1085" t="str">
            <v>UND</v>
          </cell>
        </row>
        <row r="1086">
          <cell r="A1086" t="str">
            <v>01.07.02.59</v>
          </cell>
          <cell r="B1086" t="str">
            <v>SUMINISTRO E INSTALACION DE MUEBLE TIPO MB8-02</v>
          </cell>
          <cell r="C1086">
            <v>0</v>
          </cell>
          <cell r="D1086">
            <v>0</v>
          </cell>
          <cell r="E1086">
            <v>0</v>
          </cell>
          <cell r="F1086">
            <v>0</v>
          </cell>
          <cell r="G1086">
            <v>0</v>
          </cell>
          <cell r="H1086">
            <v>1</v>
          </cell>
          <cell r="I1086" t="str">
            <v>und</v>
          </cell>
        </row>
        <row r="1087">
          <cell r="A1087">
            <v>0</v>
          </cell>
          <cell r="B1087">
            <v>0</v>
          </cell>
          <cell r="C1087">
            <v>0</v>
          </cell>
          <cell r="D1087">
            <v>0</v>
          </cell>
          <cell r="E1087">
            <v>0</v>
          </cell>
          <cell r="F1087">
            <v>0</v>
          </cell>
          <cell r="G1087" t="str">
            <v xml:space="preserve"> </v>
          </cell>
          <cell r="H1087">
            <v>0</v>
          </cell>
          <cell r="I1087">
            <v>0</v>
          </cell>
        </row>
        <row r="1088">
          <cell r="A1088">
            <v>0</v>
          </cell>
          <cell r="B1088" t="str">
            <v>PRIMER PISO</v>
          </cell>
          <cell r="C1088">
            <v>0</v>
          </cell>
          <cell r="D1088">
            <v>0</v>
          </cell>
          <cell r="E1088">
            <v>0</v>
          </cell>
          <cell r="F1088">
            <v>0</v>
          </cell>
          <cell r="G1088">
            <v>0</v>
          </cell>
          <cell r="H1088">
            <v>0</v>
          </cell>
          <cell r="I1088">
            <v>0</v>
          </cell>
        </row>
        <row r="1089">
          <cell r="A1089">
            <v>0</v>
          </cell>
          <cell r="B1089" t="str">
            <v>GI-111 Centro de Computo II</v>
          </cell>
          <cell r="C1089">
            <v>1</v>
          </cell>
          <cell r="D1089">
            <v>0</v>
          </cell>
          <cell r="E1089">
            <v>0</v>
          </cell>
          <cell r="F1089">
            <v>0</v>
          </cell>
          <cell r="G1089">
            <v>1</v>
          </cell>
          <cell r="H1089">
            <v>0</v>
          </cell>
          <cell r="I1089">
            <v>0</v>
          </cell>
        </row>
        <row r="1090">
          <cell r="A1090">
            <v>0</v>
          </cell>
          <cell r="B1090">
            <v>0</v>
          </cell>
          <cell r="C1090">
            <v>0</v>
          </cell>
          <cell r="D1090">
            <v>0</v>
          </cell>
          <cell r="E1090">
            <v>0</v>
          </cell>
          <cell r="F1090">
            <v>0</v>
          </cell>
          <cell r="G1090">
            <v>0</v>
          </cell>
          <cell r="H1090">
            <v>0</v>
          </cell>
          <cell r="I1090">
            <v>0</v>
          </cell>
        </row>
        <row r="1091">
          <cell r="A1091">
            <v>0</v>
          </cell>
          <cell r="B1091">
            <v>0</v>
          </cell>
          <cell r="C1091">
            <v>0</v>
          </cell>
          <cell r="D1091">
            <v>0</v>
          </cell>
          <cell r="E1091">
            <v>0</v>
          </cell>
          <cell r="F1091">
            <v>0</v>
          </cell>
          <cell r="G1091">
            <v>0</v>
          </cell>
          <cell r="H1091">
            <v>0</v>
          </cell>
          <cell r="I1091">
            <v>0</v>
          </cell>
        </row>
        <row r="1092">
          <cell r="A1092">
            <v>0</v>
          </cell>
          <cell r="B1092">
            <v>0</v>
          </cell>
          <cell r="C1092">
            <v>0</v>
          </cell>
          <cell r="D1092">
            <v>0</v>
          </cell>
          <cell r="E1092">
            <v>0</v>
          </cell>
          <cell r="F1092">
            <v>0</v>
          </cell>
          <cell r="G1092">
            <v>0</v>
          </cell>
          <cell r="H1092">
            <v>0</v>
          </cell>
          <cell r="I1092">
            <v>0</v>
          </cell>
        </row>
        <row r="1093">
          <cell r="A1093" t="str">
            <v>ITEM</v>
          </cell>
          <cell r="B1093" t="str">
            <v>DESCRIPCION</v>
          </cell>
          <cell r="C1093" t="str">
            <v>Cantid.</v>
          </cell>
          <cell r="D1093" t="str">
            <v xml:space="preserve">LARGO </v>
          </cell>
          <cell r="E1093" t="str">
            <v>ALTO</v>
          </cell>
          <cell r="F1093" t="str">
            <v>ANCHO</v>
          </cell>
          <cell r="G1093" t="str">
            <v>PARCIAL</v>
          </cell>
          <cell r="H1093" t="str">
            <v>TOTAL</v>
          </cell>
          <cell r="I1093" t="str">
            <v>UND</v>
          </cell>
        </row>
        <row r="1094">
          <cell r="A1094" t="str">
            <v>01.07.02.60</v>
          </cell>
          <cell r="B1094" t="str">
            <v>SUMINISTRO E INSTALACION DE MUEBLE TIPO MB8-03</v>
          </cell>
          <cell r="C1094">
            <v>0</v>
          </cell>
          <cell r="D1094">
            <v>0</v>
          </cell>
          <cell r="E1094">
            <v>0</v>
          </cell>
          <cell r="F1094">
            <v>0</v>
          </cell>
          <cell r="G1094">
            <v>0</v>
          </cell>
          <cell r="H1094">
            <v>1</v>
          </cell>
          <cell r="I1094" t="str">
            <v>und</v>
          </cell>
        </row>
        <row r="1095">
          <cell r="A1095">
            <v>0</v>
          </cell>
          <cell r="B1095">
            <v>0</v>
          </cell>
          <cell r="C1095">
            <v>0</v>
          </cell>
          <cell r="D1095">
            <v>0</v>
          </cell>
          <cell r="E1095">
            <v>0</v>
          </cell>
          <cell r="F1095">
            <v>0</v>
          </cell>
          <cell r="G1095" t="str">
            <v xml:space="preserve"> </v>
          </cell>
          <cell r="H1095">
            <v>0</v>
          </cell>
          <cell r="I1095">
            <v>0</v>
          </cell>
        </row>
        <row r="1096">
          <cell r="A1096">
            <v>0</v>
          </cell>
          <cell r="B1096" t="str">
            <v>PRIMER PISO</v>
          </cell>
          <cell r="C1096">
            <v>0</v>
          </cell>
          <cell r="D1096">
            <v>0</v>
          </cell>
          <cell r="E1096">
            <v>0</v>
          </cell>
          <cell r="F1096">
            <v>0</v>
          </cell>
          <cell r="G1096">
            <v>0</v>
          </cell>
          <cell r="H1096">
            <v>0</v>
          </cell>
          <cell r="I1096">
            <v>0</v>
          </cell>
        </row>
        <row r="1097">
          <cell r="A1097">
            <v>0</v>
          </cell>
          <cell r="B1097" t="str">
            <v>GI-106 Central de Seguridad y Vigilancia.</v>
          </cell>
          <cell r="C1097">
            <v>1</v>
          </cell>
          <cell r="D1097">
            <v>0</v>
          </cell>
          <cell r="E1097">
            <v>0</v>
          </cell>
          <cell r="F1097">
            <v>0</v>
          </cell>
          <cell r="G1097">
            <v>1</v>
          </cell>
          <cell r="H1097">
            <v>0</v>
          </cell>
          <cell r="I1097">
            <v>0</v>
          </cell>
        </row>
        <row r="1098">
          <cell r="A1098">
            <v>0</v>
          </cell>
          <cell r="B1098">
            <v>0</v>
          </cell>
          <cell r="C1098">
            <v>0</v>
          </cell>
          <cell r="D1098">
            <v>0</v>
          </cell>
          <cell r="E1098">
            <v>0</v>
          </cell>
          <cell r="F1098">
            <v>0</v>
          </cell>
          <cell r="G1098">
            <v>0</v>
          </cell>
          <cell r="H1098">
            <v>0</v>
          </cell>
          <cell r="I1098">
            <v>0</v>
          </cell>
        </row>
        <row r="1099">
          <cell r="A1099">
            <v>0</v>
          </cell>
          <cell r="B1099">
            <v>0</v>
          </cell>
          <cell r="C1099">
            <v>0</v>
          </cell>
          <cell r="D1099">
            <v>0</v>
          </cell>
          <cell r="E1099">
            <v>0</v>
          </cell>
          <cell r="F1099">
            <v>0</v>
          </cell>
          <cell r="G1099">
            <v>0</v>
          </cell>
          <cell r="H1099">
            <v>0</v>
          </cell>
          <cell r="I1099">
            <v>0</v>
          </cell>
        </row>
        <row r="1100">
          <cell r="A1100">
            <v>0</v>
          </cell>
          <cell r="B1100">
            <v>0</v>
          </cell>
          <cell r="C1100">
            <v>0</v>
          </cell>
          <cell r="D1100">
            <v>0</v>
          </cell>
          <cell r="E1100">
            <v>0</v>
          </cell>
          <cell r="F1100">
            <v>0</v>
          </cell>
          <cell r="G1100">
            <v>0</v>
          </cell>
          <cell r="H1100">
            <v>0</v>
          </cell>
          <cell r="I1100">
            <v>0</v>
          </cell>
        </row>
        <row r="1101">
          <cell r="A1101" t="str">
            <v>ITEM</v>
          </cell>
          <cell r="B1101" t="str">
            <v>DESCRIPCION</v>
          </cell>
          <cell r="C1101" t="str">
            <v>Cantid.</v>
          </cell>
          <cell r="D1101" t="str">
            <v xml:space="preserve">LARGO </v>
          </cell>
          <cell r="E1101" t="str">
            <v>ALTO</v>
          </cell>
          <cell r="F1101" t="str">
            <v>ANCHO</v>
          </cell>
          <cell r="G1101" t="str">
            <v>PARCIAL</v>
          </cell>
          <cell r="H1101" t="str">
            <v>TOTAL</v>
          </cell>
          <cell r="I1101" t="str">
            <v>UND</v>
          </cell>
        </row>
        <row r="1102">
          <cell r="A1102" t="str">
            <v>01.07.02.61</v>
          </cell>
          <cell r="B1102" t="str">
            <v>SUMINISTRO E INSTALACION DE MUEBLE TIPO MB8-04</v>
          </cell>
          <cell r="C1102">
            <v>0</v>
          </cell>
          <cell r="D1102">
            <v>0</v>
          </cell>
          <cell r="E1102">
            <v>0</v>
          </cell>
          <cell r="F1102">
            <v>0</v>
          </cell>
          <cell r="G1102">
            <v>0</v>
          </cell>
          <cell r="H1102">
            <v>1</v>
          </cell>
          <cell r="I1102" t="str">
            <v>und</v>
          </cell>
        </row>
        <row r="1103">
          <cell r="A1103">
            <v>0</v>
          </cell>
          <cell r="B1103">
            <v>0</v>
          </cell>
          <cell r="C1103">
            <v>0</v>
          </cell>
          <cell r="D1103">
            <v>0</v>
          </cell>
          <cell r="E1103">
            <v>0</v>
          </cell>
          <cell r="F1103">
            <v>0</v>
          </cell>
          <cell r="G1103" t="str">
            <v xml:space="preserve"> </v>
          </cell>
          <cell r="H1103">
            <v>0</v>
          </cell>
          <cell r="I1103">
            <v>0</v>
          </cell>
        </row>
        <row r="1104">
          <cell r="A1104">
            <v>0</v>
          </cell>
          <cell r="B1104" t="str">
            <v>PRIMER PISO</v>
          </cell>
          <cell r="C1104">
            <v>0</v>
          </cell>
          <cell r="D1104">
            <v>0</v>
          </cell>
          <cell r="E1104">
            <v>0</v>
          </cell>
          <cell r="F1104">
            <v>0</v>
          </cell>
          <cell r="G1104">
            <v>0</v>
          </cell>
          <cell r="H1104">
            <v>0</v>
          </cell>
          <cell r="I1104">
            <v>0</v>
          </cell>
        </row>
        <row r="1105">
          <cell r="A1105">
            <v>0</v>
          </cell>
          <cell r="B1105" t="str">
            <v>DI-114 Sala de Lectura e Informes - Diagnostico</v>
          </cell>
          <cell r="C1105">
            <v>1</v>
          </cell>
          <cell r="D1105">
            <v>0</v>
          </cell>
          <cell r="E1105">
            <v>0</v>
          </cell>
          <cell r="F1105">
            <v>0</v>
          </cell>
          <cell r="G1105">
            <v>1</v>
          </cell>
          <cell r="H1105">
            <v>0</v>
          </cell>
          <cell r="I1105">
            <v>0</v>
          </cell>
        </row>
        <row r="1106">
          <cell r="A1106">
            <v>0</v>
          </cell>
          <cell r="B1106">
            <v>0</v>
          </cell>
          <cell r="C1106">
            <v>0</v>
          </cell>
          <cell r="D1106">
            <v>0</v>
          </cell>
          <cell r="E1106">
            <v>0</v>
          </cell>
          <cell r="F1106">
            <v>0</v>
          </cell>
          <cell r="G1106">
            <v>0</v>
          </cell>
          <cell r="H1106">
            <v>0</v>
          </cell>
          <cell r="I1106">
            <v>0</v>
          </cell>
        </row>
        <row r="1107">
          <cell r="A1107">
            <v>0</v>
          </cell>
          <cell r="B1107">
            <v>0</v>
          </cell>
          <cell r="C1107">
            <v>0</v>
          </cell>
          <cell r="D1107">
            <v>0</v>
          </cell>
          <cell r="E1107">
            <v>0</v>
          </cell>
          <cell r="F1107">
            <v>0</v>
          </cell>
          <cell r="G1107">
            <v>0</v>
          </cell>
          <cell r="H1107">
            <v>0</v>
          </cell>
          <cell r="I1107">
            <v>0</v>
          </cell>
        </row>
        <row r="1108">
          <cell r="A1108">
            <v>0</v>
          </cell>
          <cell r="B1108">
            <v>0</v>
          </cell>
          <cell r="C1108">
            <v>0</v>
          </cell>
          <cell r="D1108">
            <v>0</v>
          </cell>
          <cell r="E1108">
            <v>0</v>
          </cell>
          <cell r="F1108">
            <v>0</v>
          </cell>
          <cell r="G1108">
            <v>0</v>
          </cell>
          <cell r="H1108">
            <v>0</v>
          </cell>
          <cell r="I1108">
            <v>0</v>
          </cell>
        </row>
        <row r="1109">
          <cell r="A1109">
            <v>0</v>
          </cell>
          <cell r="B1109">
            <v>0</v>
          </cell>
          <cell r="C1109">
            <v>0</v>
          </cell>
          <cell r="D1109">
            <v>0</v>
          </cell>
          <cell r="E1109">
            <v>0</v>
          </cell>
          <cell r="F1109">
            <v>0</v>
          </cell>
          <cell r="G1109">
            <v>0</v>
          </cell>
          <cell r="H1109">
            <v>0</v>
          </cell>
          <cell r="I1109">
            <v>0</v>
          </cell>
        </row>
        <row r="1110">
          <cell r="A1110" t="str">
            <v>ITEM</v>
          </cell>
          <cell r="B1110" t="str">
            <v>DESCRIPCION</v>
          </cell>
          <cell r="C1110" t="str">
            <v>Cantid.</v>
          </cell>
          <cell r="D1110" t="str">
            <v xml:space="preserve">LARGO </v>
          </cell>
          <cell r="E1110" t="str">
            <v>ALTO</v>
          </cell>
          <cell r="F1110" t="str">
            <v>ANCHO</v>
          </cell>
          <cell r="G1110" t="str">
            <v>PARCIAL</v>
          </cell>
          <cell r="H1110" t="str">
            <v>TOTAL</v>
          </cell>
          <cell r="I1110" t="str">
            <v>UND</v>
          </cell>
        </row>
        <row r="1111">
          <cell r="A1111" t="str">
            <v>01.07.02.62</v>
          </cell>
          <cell r="B1111" t="str">
            <v>SUMINISTRO E INSTALACION DE MUEBLE TIPO MB8-05</v>
          </cell>
          <cell r="C1111">
            <v>0</v>
          </cell>
          <cell r="D1111">
            <v>0</v>
          </cell>
          <cell r="E1111">
            <v>0</v>
          </cell>
          <cell r="F1111">
            <v>0</v>
          </cell>
          <cell r="G1111">
            <v>0</v>
          </cell>
          <cell r="H1111">
            <v>1</v>
          </cell>
          <cell r="I1111" t="str">
            <v>und</v>
          </cell>
        </row>
        <row r="1112">
          <cell r="A1112">
            <v>0</v>
          </cell>
          <cell r="B1112">
            <v>0</v>
          </cell>
          <cell r="C1112">
            <v>0</v>
          </cell>
          <cell r="D1112">
            <v>0</v>
          </cell>
          <cell r="E1112">
            <v>0</v>
          </cell>
          <cell r="F1112">
            <v>0</v>
          </cell>
          <cell r="G1112" t="str">
            <v xml:space="preserve"> </v>
          </cell>
          <cell r="H1112">
            <v>0</v>
          </cell>
          <cell r="I1112">
            <v>0</v>
          </cell>
        </row>
        <row r="1113">
          <cell r="A1113">
            <v>0</v>
          </cell>
          <cell r="B1113" t="str">
            <v>PRIMER PISO</v>
          </cell>
          <cell r="C1113">
            <v>0</v>
          </cell>
          <cell r="D1113">
            <v>0</v>
          </cell>
          <cell r="E1113">
            <v>0</v>
          </cell>
          <cell r="F1113">
            <v>0</v>
          </cell>
          <cell r="G1113">
            <v>0</v>
          </cell>
          <cell r="H1113">
            <v>0</v>
          </cell>
          <cell r="I1113">
            <v>0</v>
          </cell>
        </row>
        <row r="1114">
          <cell r="A1114">
            <v>0</v>
          </cell>
          <cell r="B1114" t="str">
            <v>GI-110 Central de Comunicaciones</v>
          </cell>
          <cell r="C1114">
            <v>1</v>
          </cell>
          <cell r="D1114">
            <v>0</v>
          </cell>
          <cell r="E1114">
            <v>0</v>
          </cell>
          <cell r="F1114">
            <v>0</v>
          </cell>
          <cell r="G1114">
            <v>1</v>
          </cell>
          <cell r="H1114">
            <v>0</v>
          </cell>
          <cell r="I1114">
            <v>0</v>
          </cell>
        </row>
        <row r="1115">
          <cell r="A1115">
            <v>0</v>
          </cell>
          <cell r="B1115">
            <v>0</v>
          </cell>
          <cell r="C1115">
            <v>0</v>
          </cell>
          <cell r="D1115">
            <v>0</v>
          </cell>
          <cell r="E1115">
            <v>0</v>
          </cell>
          <cell r="F1115">
            <v>0</v>
          </cell>
          <cell r="G1115">
            <v>0</v>
          </cell>
          <cell r="H1115">
            <v>0</v>
          </cell>
          <cell r="I1115">
            <v>0</v>
          </cell>
        </row>
        <row r="1116">
          <cell r="A1116">
            <v>0</v>
          </cell>
          <cell r="B1116">
            <v>0</v>
          </cell>
          <cell r="C1116">
            <v>0</v>
          </cell>
          <cell r="D1116">
            <v>0</v>
          </cell>
          <cell r="E1116">
            <v>0</v>
          </cell>
          <cell r="F1116">
            <v>0</v>
          </cell>
          <cell r="G1116">
            <v>0</v>
          </cell>
          <cell r="H1116">
            <v>0</v>
          </cell>
          <cell r="I1116">
            <v>0</v>
          </cell>
        </row>
        <row r="1117">
          <cell r="A1117">
            <v>0</v>
          </cell>
          <cell r="B1117">
            <v>0</v>
          </cell>
          <cell r="C1117">
            <v>0</v>
          </cell>
          <cell r="D1117">
            <v>0</v>
          </cell>
          <cell r="E1117">
            <v>0</v>
          </cell>
          <cell r="F1117">
            <v>0</v>
          </cell>
          <cell r="G1117">
            <v>0</v>
          </cell>
          <cell r="H1117">
            <v>0</v>
          </cell>
          <cell r="I1117">
            <v>0</v>
          </cell>
        </row>
        <row r="1118">
          <cell r="A1118">
            <v>0</v>
          </cell>
          <cell r="B1118">
            <v>0</v>
          </cell>
          <cell r="C1118">
            <v>0</v>
          </cell>
          <cell r="D1118">
            <v>0</v>
          </cell>
          <cell r="E1118">
            <v>0</v>
          </cell>
          <cell r="F1118">
            <v>0</v>
          </cell>
          <cell r="G1118">
            <v>0</v>
          </cell>
          <cell r="H1118">
            <v>0</v>
          </cell>
          <cell r="I1118">
            <v>0</v>
          </cell>
        </row>
        <row r="1119">
          <cell r="A1119" t="str">
            <v>ITEM</v>
          </cell>
          <cell r="B1119" t="str">
            <v>DESCRIPCION</v>
          </cell>
          <cell r="C1119" t="str">
            <v>Cantid.</v>
          </cell>
          <cell r="D1119" t="str">
            <v xml:space="preserve">LARGO </v>
          </cell>
          <cell r="E1119" t="str">
            <v>ALTO</v>
          </cell>
          <cell r="F1119" t="str">
            <v>ANCHO</v>
          </cell>
          <cell r="G1119" t="str">
            <v>PARCIAL</v>
          </cell>
          <cell r="H1119" t="str">
            <v>TOTAL</v>
          </cell>
          <cell r="I1119" t="str">
            <v>UND</v>
          </cell>
        </row>
        <row r="1120">
          <cell r="A1120" t="str">
            <v>01.07.02.63</v>
          </cell>
          <cell r="B1120" t="str">
            <v>SUMINISTRO E INSTALACION DE MUEBLE TIPO MB8-06</v>
          </cell>
          <cell r="C1120">
            <v>0</v>
          </cell>
          <cell r="D1120">
            <v>0</v>
          </cell>
          <cell r="E1120">
            <v>0</v>
          </cell>
          <cell r="F1120">
            <v>0</v>
          </cell>
          <cell r="G1120">
            <v>0</v>
          </cell>
          <cell r="H1120">
            <v>1</v>
          </cell>
          <cell r="I1120" t="str">
            <v>und</v>
          </cell>
        </row>
        <row r="1121">
          <cell r="A1121">
            <v>0</v>
          </cell>
          <cell r="B1121">
            <v>0</v>
          </cell>
          <cell r="C1121">
            <v>0</v>
          </cell>
          <cell r="D1121">
            <v>0</v>
          </cell>
          <cell r="E1121">
            <v>0</v>
          </cell>
          <cell r="F1121">
            <v>0</v>
          </cell>
          <cell r="G1121" t="str">
            <v xml:space="preserve"> </v>
          </cell>
          <cell r="H1121">
            <v>0</v>
          </cell>
          <cell r="I1121">
            <v>0</v>
          </cell>
        </row>
        <row r="1122">
          <cell r="A1122">
            <v>0</v>
          </cell>
          <cell r="B1122" t="str">
            <v>PRIMER PISO</v>
          </cell>
          <cell r="C1122">
            <v>0</v>
          </cell>
          <cell r="D1122">
            <v>0</v>
          </cell>
          <cell r="E1122">
            <v>0</v>
          </cell>
          <cell r="F1122">
            <v>0</v>
          </cell>
          <cell r="G1122">
            <v>0</v>
          </cell>
          <cell r="H1122">
            <v>0</v>
          </cell>
          <cell r="I1122">
            <v>0</v>
          </cell>
        </row>
        <row r="1123">
          <cell r="A1123">
            <v>0</v>
          </cell>
          <cell r="B1123" t="str">
            <v>CE-104 Consultorio de medicina familiar</v>
          </cell>
          <cell r="C1123">
            <v>1</v>
          </cell>
          <cell r="D1123">
            <v>0</v>
          </cell>
          <cell r="E1123">
            <v>0</v>
          </cell>
          <cell r="F1123">
            <v>0</v>
          </cell>
          <cell r="G1123">
            <v>1</v>
          </cell>
          <cell r="H1123">
            <v>0</v>
          </cell>
          <cell r="I1123">
            <v>0</v>
          </cell>
        </row>
        <row r="1124">
          <cell r="A1124">
            <v>0</v>
          </cell>
          <cell r="B1124">
            <v>0</v>
          </cell>
          <cell r="C1124">
            <v>0</v>
          </cell>
          <cell r="D1124">
            <v>0</v>
          </cell>
          <cell r="E1124">
            <v>0</v>
          </cell>
          <cell r="F1124">
            <v>0</v>
          </cell>
          <cell r="G1124">
            <v>0</v>
          </cell>
          <cell r="H1124">
            <v>0</v>
          </cell>
          <cell r="I1124">
            <v>0</v>
          </cell>
        </row>
        <row r="1125">
          <cell r="A1125">
            <v>0</v>
          </cell>
          <cell r="B1125">
            <v>0</v>
          </cell>
          <cell r="C1125">
            <v>0</v>
          </cell>
          <cell r="D1125">
            <v>0</v>
          </cell>
          <cell r="E1125">
            <v>0</v>
          </cell>
          <cell r="F1125">
            <v>0</v>
          </cell>
          <cell r="G1125">
            <v>0</v>
          </cell>
          <cell r="H1125">
            <v>0</v>
          </cell>
          <cell r="I1125">
            <v>0</v>
          </cell>
        </row>
        <row r="1126">
          <cell r="A1126">
            <v>0</v>
          </cell>
          <cell r="B1126">
            <v>0</v>
          </cell>
          <cell r="C1126">
            <v>0</v>
          </cell>
          <cell r="D1126">
            <v>0</v>
          </cell>
          <cell r="E1126">
            <v>0</v>
          </cell>
          <cell r="F1126">
            <v>0</v>
          </cell>
          <cell r="G1126">
            <v>0</v>
          </cell>
          <cell r="H1126">
            <v>0</v>
          </cell>
          <cell r="I1126">
            <v>0</v>
          </cell>
        </row>
        <row r="1127">
          <cell r="A1127">
            <v>0</v>
          </cell>
          <cell r="B1127">
            <v>0</v>
          </cell>
          <cell r="C1127">
            <v>0</v>
          </cell>
          <cell r="D1127">
            <v>0</v>
          </cell>
          <cell r="E1127">
            <v>0</v>
          </cell>
          <cell r="F1127">
            <v>0</v>
          </cell>
          <cell r="G1127">
            <v>0</v>
          </cell>
          <cell r="H1127">
            <v>0</v>
          </cell>
          <cell r="I1127">
            <v>0</v>
          </cell>
        </row>
        <row r="1128">
          <cell r="A1128" t="str">
            <v>01.07.03</v>
          </cell>
          <cell r="B1128" t="str">
            <v xml:space="preserve">      VARIOS</v>
          </cell>
          <cell r="C1128">
            <v>0</v>
          </cell>
          <cell r="D1128">
            <v>0</v>
          </cell>
          <cell r="E1128">
            <v>0</v>
          </cell>
          <cell r="F1128">
            <v>0</v>
          </cell>
          <cell r="G1128">
            <v>0</v>
          </cell>
          <cell r="H1128">
            <v>0</v>
          </cell>
          <cell r="I1128">
            <v>0</v>
          </cell>
        </row>
        <row r="1129">
          <cell r="A1129">
            <v>0</v>
          </cell>
          <cell r="B1129">
            <v>0</v>
          </cell>
          <cell r="C1129">
            <v>0</v>
          </cell>
          <cell r="D1129">
            <v>0</v>
          </cell>
          <cell r="E1129">
            <v>0</v>
          </cell>
          <cell r="F1129">
            <v>0</v>
          </cell>
          <cell r="G1129">
            <v>0</v>
          </cell>
          <cell r="H1129">
            <v>0</v>
          </cell>
          <cell r="I1129">
            <v>0</v>
          </cell>
        </row>
        <row r="1130">
          <cell r="A1130" t="str">
            <v>ITEM</v>
          </cell>
          <cell r="B1130" t="str">
            <v>DESCRIPCION</v>
          </cell>
          <cell r="C1130" t="str">
            <v>Cantid.</v>
          </cell>
          <cell r="D1130" t="str">
            <v xml:space="preserve">LARGO </v>
          </cell>
          <cell r="E1130" t="str">
            <v>ALTO</v>
          </cell>
          <cell r="F1130" t="str">
            <v>ANCHO</v>
          </cell>
          <cell r="G1130" t="str">
            <v>PARCIAL</v>
          </cell>
          <cell r="H1130" t="str">
            <v>TOTAL</v>
          </cell>
          <cell r="I1130" t="str">
            <v>UND</v>
          </cell>
        </row>
        <row r="1131">
          <cell r="A1131" t="str">
            <v>01.07.03.01</v>
          </cell>
          <cell r="B1131" t="str">
            <v>DIVISIONES DE MELAMINE EN SS.HH., e= 12 mm INCL. ACCESORIOS</v>
          </cell>
          <cell r="C1131">
            <v>0</v>
          </cell>
          <cell r="D1131">
            <v>0</v>
          </cell>
          <cell r="E1131">
            <v>0</v>
          </cell>
          <cell r="F1131">
            <v>0</v>
          </cell>
          <cell r="G1131">
            <v>0</v>
          </cell>
          <cell r="H1131">
            <v>79.160999999999987</v>
          </cell>
          <cell r="I1131" t="str">
            <v>m2</v>
          </cell>
        </row>
        <row r="1132">
          <cell r="A1132">
            <v>0</v>
          </cell>
          <cell r="B1132">
            <v>0</v>
          </cell>
          <cell r="C1132">
            <v>0</v>
          </cell>
          <cell r="D1132">
            <v>0</v>
          </cell>
          <cell r="E1132">
            <v>0</v>
          </cell>
          <cell r="F1132">
            <v>0</v>
          </cell>
          <cell r="G1132" t="str">
            <v xml:space="preserve"> </v>
          </cell>
          <cell r="H1132">
            <v>0</v>
          </cell>
          <cell r="I1132">
            <v>0</v>
          </cell>
        </row>
        <row r="1133">
          <cell r="A1133">
            <v>0</v>
          </cell>
          <cell r="B1133" t="str">
            <v>PRIMER PISO</v>
          </cell>
          <cell r="C1133">
            <v>0</v>
          </cell>
          <cell r="D1133">
            <v>0</v>
          </cell>
          <cell r="E1133">
            <v>0</v>
          </cell>
          <cell r="F1133">
            <v>0</v>
          </cell>
          <cell r="G1133">
            <v>0</v>
          </cell>
          <cell r="H1133">
            <v>0</v>
          </cell>
          <cell r="I1133">
            <v>0</v>
          </cell>
        </row>
        <row r="1134">
          <cell r="A1134">
            <v>0</v>
          </cell>
          <cell r="B1134">
            <v>0</v>
          </cell>
          <cell r="C1134">
            <v>0</v>
          </cell>
          <cell r="D1134">
            <v>0</v>
          </cell>
          <cell r="E1134">
            <v>0</v>
          </cell>
          <cell r="F1134">
            <v>0</v>
          </cell>
          <cell r="G1134">
            <v>0</v>
          </cell>
          <cell r="H1134">
            <v>0</v>
          </cell>
          <cell r="I1134">
            <v>0</v>
          </cell>
        </row>
        <row r="1135">
          <cell r="A1135">
            <v>0</v>
          </cell>
          <cell r="B1135" t="str">
            <v>SS.HH. PERSONAL HOMBRES ( E 140)</v>
          </cell>
          <cell r="C1135">
            <v>1</v>
          </cell>
          <cell r="D1135">
            <v>0.2</v>
          </cell>
          <cell r="E1135">
            <v>1.85</v>
          </cell>
          <cell r="F1135">
            <v>0</v>
          </cell>
          <cell r="G1135">
            <v>0.37000000000000005</v>
          </cell>
          <cell r="H1135">
            <v>0</v>
          </cell>
          <cell r="I1135">
            <v>0</v>
          </cell>
        </row>
        <row r="1136">
          <cell r="A1136">
            <v>0</v>
          </cell>
          <cell r="B1136">
            <v>0</v>
          </cell>
          <cell r="C1136">
            <v>1</v>
          </cell>
          <cell r="D1136">
            <v>0.45</v>
          </cell>
          <cell r="E1136">
            <v>1.85</v>
          </cell>
          <cell r="F1136">
            <v>0</v>
          </cell>
          <cell r="G1136">
            <v>0.83250000000000002</v>
          </cell>
          <cell r="H1136">
            <v>0</v>
          </cell>
          <cell r="I1136">
            <v>0</v>
          </cell>
        </row>
        <row r="1137">
          <cell r="A1137">
            <v>0</v>
          </cell>
          <cell r="B1137" t="str">
            <v>SS.HH. PERSONAL MUJERES ( E 139)</v>
          </cell>
          <cell r="C1137">
            <v>1</v>
          </cell>
          <cell r="D1137">
            <v>0.35</v>
          </cell>
          <cell r="E1137">
            <v>1.85</v>
          </cell>
          <cell r="F1137">
            <v>0</v>
          </cell>
          <cell r="G1137">
            <v>0.64749999999999996</v>
          </cell>
          <cell r="H1137">
            <v>0</v>
          </cell>
          <cell r="I1137">
            <v>0</v>
          </cell>
        </row>
        <row r="1138">
          <cell r="A1138">
            <v>0</v>
          </cell>
          <cell r="B1138">
            <v>0</v>
          </cell>
          <cell r="C1138">
            <v>0</v>
          </cell>
          <cell r="D1138">
            <v>0</v>
          </cell>
          <cell r="E1138">
            <v>0</v>
          </cell>
          <cell r="F1138">
            <v>0</v>
          </cell>
          <cell r="G1138">
            <v>0</v>
          </cell>
          <cell r="H1138">
            <v>0</v>
          </cell>
          <cell r="I1138">
            <v>0</v>
          </cell>
        </row>
        <row r="1139">
          <cell r="A1139">
            <v>0</v>
          </cell>
          <cell r="B1139" t="str">
            <v>SS.HH.PUBLICO MUJERES ( E 126)</v>
          </cell>
          <cell r="C1139">
            <v>1</v>
          </cell>
          <cell r="D1139">
            <v>0.79</v>
          </cell>
          <cell r="E1139">
            <v>1.85</v>
          </cell>
          <cell r="F1139">
            <v>0</v>
          </cell>
          <cell r="G1139">
            <v>1.4615000000000002</v>
          </cell>
          <cell r="H1139">
            <v>0</v>
          </cell>
          <cell r="I1139">
            <v>0</v>
          </cell>
        </row>
        <row r="1140">
          <cell r="A1140">
            <v>0</v>
          </cell>
          <cell r="B1140">
            <v>0</v>
          </cell>
          <cell r="C1140">
            <v>1</v>
          </cell>
          <cell r="D1140">
            <v>0.95</v>
          </cell>
          <cell r="E1140">
            <v>1.85</v>
          </cell>
          <cell r="F1140">
            <v>0</v>
          </cell>
          <cell r="G1140">
            <v>1.7575000000000001</v>
          </cell>
          <cell r="H1140">
            <v>0</v>
          </cell>
          <cell r="I1140">
            <v>0</v>
          </cell>
        </row>
        <row r="1141">
          <cell r="A1141">
            <v>0</v>
          </cell>
          <cell r="B1141">
            <v>0</v>
          </cell>
          <cell r="C1141">
            <v>1</v>
          </cell>
          <cell r="D1141">
            <v>0.91</v>
          </cell>
          <cell r="E1141">
            <v>1.85</v>
          </cell>
          <cell r="F1141">
            <v>0</v>
          </cell>
          <cell r="G1141">
            <v>1.6835000000000002</v>
          </cell>
          <cell r="H1141">
            <v>0</v>
          </cell>
          <cell r="I1141">
            <v>0</v>
          </cell>
        </row>
        <row r="1142">
          <cell r="A1142">
            <v>0</v>
          </cell>
          <cell r="B1142" t="str">
            <v>SS.HH. PUBLICO HOMBRES ( E 125)</v>
          </cell>
          <cell r="C1142">
            <v>1</v>
          </cell>
          <cell r="D1142">
            <v>0.8</v>
          </cell>
          <cell r="E1142">
            <v>1.85</v>
          </cell>
          <cell r="F1142">
            <v>0</v>
          </cell>
          <cell r="G1142">
            <v>1.4800000000000002</v>
          </cell>
          <cell r="H1142">
            <v>0</v>
          </cell>
          <cell r="I1142">
            <v>0</v>
          </cell>
        </row>
        <row r="1143">
          <cell r="A1143">
            <v>0</v>
          </cell>
          <cell r="B1143">
            <v>0</v>
          </cell>
          <cell r="C1143">
            <v>1</v>
          </cell>
          <cell r="D1143">
            <v>0.95</v>
          </cell>
          <cell r="E1143">
            <v>2</v>
          </cell>
          <cell r="F1143">
            <v>0</v>
          </cell>
          <cell r="G1143">
            <v>1.9</v>
          </cell>
          <cell r="H1143">
            <v>0</v>
          </cell>
          <cell r="I1143">
            <v>0</v>
          </cell>
        </row>
        <row r="1144">
          <cell r="A1144">
            <v>0</v>
          </cell>
          <cell r="B1144">
            <v>0</v>
          </cell>
          <cell r="C1144">
            <v>0</v>
          </cell>
          <cell r="D1144">
            <v>0</v>
          </cell>
          <cell r="E1144">
            <v>0</v>
          </cell>
          <cell r="F1144">
            <v>0</v>
          </cell>
          <cell r="G1144">
            <v>0</v>
          </cell>
          <cell r="H1144">
            <v>0</v>
          </cell>
          <cell r="I1144">
            <v>0</v>
          </cell>
        </row>
        <row r="1145">
          <cell r="A1145">
            <v>0</v>
          </cell>
          <cell r="B1145" t="str">
            <v>SS.HH. + VEST. PACIENTES MUJERES ( REH 105)</v>
          </cell>
          <cell r="C1145">
            <v>1</v>
          </cell>
          <cell r="D1145">
            <v>1.57</v>
          </cell>
          <cell r="E1145">
            <v>1.85</v>
          </cell>
          <cell r="F1145">
            <v>0</v>
          </cell>
          <cell r="G1145">
            <v>2.9045000000000001</v>
          </cell>
          <cell r="H1145">
            <v>0</v>
          </cell>
          <cell r="I1145">
            <v>0</v>
          </cell>
        </row>
        <row r="1146">
          <cell r="A1146">
            <v>0</v>
          </cell>
          <cell r="B1146" t="str">
            <v>SS.HH. BEST. PACIENTES HOMBRES ( REH 106)</v>
          </cell>
          <cell r="C1146">
            <v>1</v>
          </cell>
          <cell r="D1146">
            <v>1.65</v>
          </cell>
          <cell r="E1146">
            <v>1.85</v>
          </cell>
          <cell r="F1146">
            <v>0</v>
          </cell>
          <cell r="G1146">
            <v>3.0524999999999998</v>
          </cell>
          <cell r="H1146">
            <v>0</v>
          </cell>
          <cell r="I1146">
            <v>0</v>
          </cell>
        </row>
        <row r="1147">
          <cell r="A1147">
            <v>0</v>
          </cell>
          <cell r="B1147">
            <v>0</v>
          </cell>
          <cell r="C1147">
            <v>0</v>
          </cell>
          <cell r="D1147">
            <v>0</v>
          </cell>
          <cell r="E1147">
            <v>0</v>
          </cell>
          <cell r="F1147">
            <v>0</v>
          </cell>
          <cell r="G1147">
            <v>0</v>
          </cell>
          <cell r="H1147">
            <v>0</v>
          </cell>
          <cell r="I1147">
            <v>0</v>
          </cell>
        </row>
        <row r="1148">
          <cell r="A1148">
            <v>0</v>
          </cell>
          <cell r="B1148" t="str">
            <v>SS.HH. PERS. HOMBRES ( DI 102)</v>
          </cell>
          <cell r="C1148">
            <v>1</v>
          </cell>
          <cell r="D1148">
            <v>1.4</v>
          </cell>
          <cell r="E1148">
            <v>2</v>
          </cell>
          <cell r="F1148">
            <v>0</v>
          </cell>
          <cell r="G1148">
            <v>2.8</v>
          </cell>
          <cell r="H1148">
            <v>0</v>
          </cell>
          <cell r="I1148">
            <v>0</v>
          </cell>
        </row>
        <row r="1149">
          <cell r="A1149">
            <v>0</v>
          </cell>
          <cell r="B1149">
            <v>0</v>
          </cell>
          <cell r="C1149">
            <v>1</v>
          </cell>
          <cell r="D1149">
            <v>0.45</v>
          </cell>
          <cell r="E1149">
            <v>1.85</v>
          </cell>
          <cell r="F1149">
            <v>0</v>
          </cell>
          <cell r="G1149">
            <v>0.83250000000000002</v>
          </cell>
          <cell r="H1149">
            <v>0</v>
          </cell>
          <cell r="I1149">
            <v>0</v>
          </cell>
        </row>
        <row r="1150">
          <cell r="A1150">
            <v>0</v>
          </cell>
          <cell r="B1150">
            <v>0</v>
          </cell>
          <cell r="C1150">
            <v>0</v>
          </cell>
          <cell r="D1150">
            <v>0</v>
          </cell>
          <cell r="E1150">
            <v>0</v>
          </cell>
          <cell r="F1150">
            <v>0</v>
          </cell>
          <cell r="G1150">
            <v>0</v>
          </cell>
          <cell r="H1150">
            <v>0</v>
          </cell>
          <cell r="I1150">
            <v>0</v>
          </cell>
        </row>
        <row r="1151">
          <cell r="A1151">
            <v>0</v>
          </cell>
          <cell r="B1151" t="str">
            <v>SS.HH. PERS. MUJERES ( DI 103)</v>
          </cell>
          <cell r="C1151">
            <v>1</v>
          </cell>
          <cell r="D1151">
            <v>1.4</v>
          </cell>
          <cell r="E1151">
            <v>2</v>
          </cell>
          <cell r="F1151">
            <v>0</v>
          </cell>
          <cell r="G1151">
            <v>2.8</v>
          </cell>
          <cell r="H1151">
            <v>0</v>
          </cell>
          <cell r="I1151">
            <v>0</v>
          </cell>
        </row>
        <row r="1152">
          <cell r="A1152">
            <v>0</v>
          </cell>
          <cell r="B1152">
            <v>0</v>
          </cell>
          <cell r="C1152">
            <v>1</v>
          </cell>
          <cell r="D1152">
            <v>0.46</v>
          </cell>
          <cell r="E1152">
            <v>1.85</v>
          </cell>
          <cell r="F1152">
            <v>0</v>
          </cell>
          <cell r="G1152">
            <v>0.85100000000000009</v>
          </cell>
          <cell r="H1152">
            <v>0</v>
          </cell>
          <cell r="I1152">
            <v>0</v>
          </cell>
        </row>
        <row r="1153">
          <cell r="A1153">
            <v>0</v>
          </cell>
          <cell r="B1153">
            <v>0</v>
          </cell>
          <cell r="C1153">
            <v>0</v>
          </cell>
          <cell r="D1153">
            <v>0</v>
          </cell>
          <cell r="E1153">
            <v>0</v>
          </cell>
          <cell r="F1153">
            <v>0</v>
          </cell>
          <cell r="G1153">
            <v>0</v>
          </cell>
          <cell r="H1153">
            <v>0</v>
          </cell>
          <cell r="I1153">
            <v>0</v>
          </cell>
        </row>
        <row r="1154">
          <cell r="A1154">
            <v>0</v>
          </cell>
          <cell r="B1154" t="str">
            <v>SS.HH. + VEST. PERS. MUJERES ( PC 114)</v>
          </cell>
          <cell r="C1154">
            <v>1</v>
          </cell>
          <cell r="D1154">
            <v>0.35</v>
          </cell>
          <cell r="E1154">
            <v>1.85</v>
          </cell>
          <cell r="F1154">
            <v>0</v>
          </cell>
          <cell r="G1154">
            <v>0.64749999999999996</v>
          </cell>
          <cell r="H1154">
            <v>0</v>
          </cell>
          <cell r="I1154">
            <v>0</v>
          </cell>
        </row>
        <row r="1155">
          <cell r="A1155">
            <v>0</v>
          </cell>
          <cell r="B1155">
            <v>0</v>
          </cell>
          <cell r="C1155">
            <v>0</v>
          </cell>
          <cell r="D1155">
            <v>0</v>
          </cell>
          <cell r="E1155">
            <v>0</v>
          </cell>
          <cell r="F1155">
            <v>0</v>
          </cell>
          <cell r="G1155">
            <v>0</v>
          </cell>
          <cell r="H1155">
            <v>0</v>
          </cell>
          <cell r="I1155">
            <v>0</v>
          </cell>
        </row>
        <row r="1156">
          <cell r="A1156">
            <v>0</v>
          </cell>
          <cell r="B1156" t="str">
            <v>SS.HH. + VEST. PERS. HOMBRES ( PC 115)</v>
          </cell>
          <cell r="C1156">
            <v>1</v>
          </cell>
          <cell r="D1156">
            <v>0.36</v>
          </cell>
          <cell r="E1156">
            <v>1.85</v>
          </cell>
          <cell r="F1156">
            <v>0</v>
          </cell>
          <cell r="G1156">
            <v>0.66600000000000004</v>
          </cell>
          <cell r="H1156">
            <v>0</v>
          </cell>
          <cell r="I1156">
            <v>0</v>
          </cell>
        </row>
        <row r="1157">
          <cell r="A1157">
            <v>0</v>
          </cell>
          <cell r="B1157">
            <v>0</v>
          </cell>
          <cell r="C1157">
            <v>0</v>
          </cell>
          <cell r="D1157">
            <v>0</v>
          </cell>
          <cell r="E1157">
            <v>0</v>
          </cell>
          <cell r="F1157">
            <v>0</v>
          </cell>
          <cell r="G1157">
            <v>0</v>
          </cell>
          <cell r="H1157">
            <v>0</v>
          </cell>
          <cell r="I1157">
            <v>0</v>
          </cell>
        </row>
        <row r="1158">
          <cell r="A1158">
            <v>0</v>
          </cell>
          <cell r="B1158" t="str">
            <v>SS.HH. + VEST. MUJERES ( FA 109A)</v>
          </cell>
          <cell r="C1158">
            <v>1</v>
          </cell>
          <cell r="D1158">
            <v>1.3</v>
          </cell>
          <cell r="E1158">
            <v>1.85</v>
          </cell>
          <cell r="F1158">
            <v>0</v>
          </cell>
          <cell r="G1158">
            <v>2.4050000000000002</v>
          </cell>
          <cell r="H1158">
            <v>0</v>
          </cell>
          <cell r="I1158">
            <v>0</v>
          </cell>
        </row>
        <row r="1159">
          <cell r="A1159">
            <v>0</v>
          </cell>
          <cell r="B1159">
            <v>0</v>
          </cell>
          <cell r="C1159">
            <v>0</v>
          </cell>
          <cell r="D1159">
            <v>0</v>
          </cell>
          <cell r="E1159">
            <v>0</v>
          </cell>
          <cell r="F1159">
            <v>0</v>
          </cell>
          <cell r="G1159">
            <v>0</v>
          </cell>
          <cell r="H1159">
            <v>0</v>
          </cell>
          <cell r="I1159">
            <v>0</v>
          </cell>
        </row>
        <row r="1160">
          <cell r="A1160">
            <v>0</v>
          </cell>
          <cell r="B1160" t="str">
            <v>SS.HH. + VEST. HOMBRES ( FA 109)</v>
          </cell>
          <cell r="C1160">
            <v>1</v>
          </cell>
          <cell r="D1160">
            <v>1.1299999999999999</v>
          </cell>
          <cell r="E1160">
            <v>1.85</v>
          </cell>
          <cell r="F1160">
            <v>0</v>
          </cell>
          <cell r="G1160">
            <v>2.0905</v>
          </cell>
          <cell r="H1160">
            <v>0</v>
          </cell>
          <cell r="I1160">
            <v>0</v>
          </cell>
        </row>
        <row r="1161">
          <cell r="A1161">
            <v>0</v>
          </cell>
          <cell r="B1161">
            <v>0</v>
          </cell>
          <cell r="C1161">
            <v>0</v>
          </cell>
          <cell r="D1161">
            <v>0</v>
          </cell>
          <cell r="E1161">
            <v>0</v>
          </cell>
          <cell r="F1161">
            <v>0</v>
          </cell>
          <cell r="G1161">
            <v>0</v>
          </cell>
          <cell r="H1161">
            <v>0</v>
          </cell>
          <cell r="I1161">
            <v>0</v>
          </cell>
        </row>
        <row r="1162">
          <cell r="A1162">
            <v>0</v>
          </cell>
          <cell r="B1162" t="str">
            <v>SS.HH. PUBL. MUJERES ( CE 127)</v>
          </cell>
          <cell r="C1162">
            <v>2</v>
          </cell>
          <cell r="D1162">
            <v>1.05</v>
          </cell>
          <cell r="E1162">
            <v>1.85</v>
          </cell>
          <cell r="F1162">
            <v>0</v>
          </cell>
          <cell r="G1162">
            <v>3.8850000000000002</v>
          </cell>
          <cell r="H1162">
            <v>0</v>
          </cell>
          <cell r="I1162">
            <v>0</v>
          </cell>
        </row>
        <row r="1163">
          <cell r="A1163">
            <v>0</v>
          </cell>
          <cell r="B1163">
            <v>0</v>
          </cell>
          <cell r="C1163">
            <v>1</v>
          </cell>
          <cell r="D1163">
            <v>0.95</v>
          </cell>
          <cell r="E1163">
            <v>2</v>
          </cell>
          <cell r="F1163">
            <v>0</v>
          </cell>
          <cell r="G1163">
            <v>1.9</v>
          </cell>
          <cell r="H1163">
            <v>0</v>
          </cell>
          <cell r="I1163">
            <v>0</v>
          </cell>
        </row>
        <row r="1164">
          <cell r="A1164">
            <v>0</v>
          </cell>
          <cell r="B1164">
            <v>0</v>
          </cell>
          <cell r="C1164">
            <v>0</v>
          </cell>
          <cell r="D1164">
            <v>0</v>
          </cell>
          <cell r="E1164">
            <v>0</v>
          </cell>
          <cell r="F1164">
            <v>0</v>
          </cell>
          <cell r="G1164">
            <v>0</v>
          </cell>
          <cell r="H1164">
            <v>0</v>
          </cell>
          <cell r="I1164">
            <v>0</v>
          </cell>
        </row>
        <row r="1165">
          <cell r="A1165">
            <v>0</v>
          </cell>
          <cell r="B1165" t="str">
            <v>SS.HH. PUBL. HOMBRES ( CE 126)</v>
          </cell>
          <cell r="C1165">
            <v>1</v>
          </cell>
          <cell r="D1165">
            <v>1.31</v>
          </cell>
          <cell r="E1165">
            <v>1.85</v>
          </cell>
          <cell r="F1165">
            <v>0</v>
          </cell>
          <cell r="G1165">
            <v>2.4235000000000002</v>
          </cell>
          <cell r="H1165">
            <v>0</v>
          </cell>
          <cell r="I1165">
            <v>0</v>
          </cell>
        </row>
        <row r="1166">
          <cell r="A1166">
            <v>0</v>
          </cell>
          <cell r="B1166">
            <v>0</v>
          </cell>
          <cell r="C1166">
            <v>1</v>
          </cell>
          <cell r="D1166">
            <v>0.9</v>
          </cell>
          <cell r="E1166">
            <v>2</v>
          </cell>
          <cell r="F1166">
            <v>0</v>
          </cell>
          <cell r="G1166">
            <v>1.8</v>
          </cell>
          <cell r="H1166">
            <v>0</v>
          </cell>
          <cell r="I1166">
            <v>0</v>
          </cell>
        </row>
        <row r="1167">
          <cell r="A1167">
            <v>0</v>
          </cell>
          <cell r="B1167">
            <v>0</v>
          </cell>
          <cell r="C1167">
            <v>0</v>
          </cell>
          <cell r="D1167">
            <v>0</v>
          </cell>
          <cell r="E1167">
            <v>0</v>
          </cell>
          <cell r="F1167">
            <v>0</v>
          </cell>
          <cell r="G1167">
            <v>0</v>
          </cell>
          <cell r="H1167">
            <v>0</v>
          </cell>
          <cell r="I1167">
            <v>0</v>
          </cell>
        </row>
        <row r="1168">
          <cell r="A1168">
            <v>0</v>
          </cell>
          <cell r="B1168" t="str">
            <v>SS.HH. PRE ESCOLAR ( CE 130)</v>
          </cell>
          <cell r="C1168">
            <v>1</v>
          </cell>
          <cell r="D1168">
            <v>0.69</v>
          </cell>
          <cell r="E1168">
            <v>1.85</v>
          </cell>
          <cell r="F1168">
            <v>0</v>
          </cell>
          <cell r="G1168">
            <v>1.2765</v>
          </cell>
          <cell r="H1168">
            <v>0</v>
          </cell>
          <cell r="I1168">
            <v>0</v>
          </cell>
        </row>
        <row r="1169">
          <cell r="A1169">
            <v>0</v>
          </cell>
          <cell r="B1169">
            <v>0</v>
          </cell>
          <cell r="C1169">
            <v>0</v>
          </cell>
          <cell r="D1169">
            <v>0</v>
          </cell>
          <cell r="E1169">
            <v>0</v>
          </cell>
          <cell r="F1169">
            <v>0</v>
          </cell>
          <cell r="G1169">
            <v>0</v>
          </cell>
          <cell r="H1169">
            <v>0</v>
          </cell>
          <cell r="I1169">
            <v>0</v>
          </cell>
        </row>
        <row r="1170">
          <cell r="A1170">
            <v>0</v>
          </cell>
          <cell r="B1170" t="str">
            <v>SS.HH. PERS. HOMBRES ( CE 132)</v>
          </cell>
          <cell r="C1170">
            <v>1</v>
          </cell>
          <cell r="D1170">
            <v>0.65</v>
          </cell>
          <cell r="E1170">
            <v>1.85</v>
          </cell>
          <cell r="F1170">
            <v>0</v>
          </cell>
          <cell r="G1170">
            <v>1.2025000000000001</v>
          </cell>
          <cell r="H1170">
            <v>0</v>
          </cell>
          <cell r="I1170">
            <v>0</v>
          </cell>
        </row>
        <row r="1171">
          <cell r="A1171">
            <v>0</v>
          </cell>
          <cell r="B1171">
            <v>0</v>
          </cell>
          <cell r="C1171">
            <v>1</v>
          </cell>
          <cell r="D1171">
            <v>0.6</v>
          </cell>
          <cell r="E1171">
            <v>1.85</v>
          </cell>
          <cell r="F1171">
            <v>0</v>
          </cell>
          <cell r="G1171">
            <v>1.1100000000000001</v>
          </cell>
          <cell r="H1171">
            <v>0</v>
          </cell>
          <cell r="I1171">
            <v>0</v>
          </cell>
        </row>
        <row r="1172">
          <cell r="A1172">
            <v>0</v>
          </cell>
          <cell r="B1172">
            <v>0</v>
          </cell>
          <cell r="C1172">
            <v>1</v>
          </cell>
          <cell r="D1172">
            <v>1.22</v>
          </cell>
          <cell r="E1172">
            <v>2</v>
          </cell>
          <cell r="F1172">
            <v>0</v>
          </cell>
          <cell r="G1172">
            <v>2.44</v>
          </cell>
          <cell r="H1172">
            <v>0</v>
          </cell>
          <cell r="I1172">
            <v>0</v>
          </cell>
        </row>
        <row r="1173">
          <cell r="A1173">
            <v>0</v>
          </cell>
          <cell r="B1173">
            <v>0</v>
          </cell>
          <cell r="C1173">
            <v>0</v>
          </cell>
          <cell r="D1173">
            <v>0</v>
          </cell>
          <cell r="E1173">
            <v>0</v>
          </cell>
          <cell r="F1173">
            <v>0</v>
          </cell>
          <cell r="G1173">
            <v>0</v>
          </cell>
          <cell r="H1173">
            <v>0</v>
          </cell>
          <cell r="I1173">
            <v>0</v>
          </cell>
        </row>
        <row r="1174">
          <cell r="A1174">
            <v>0</v>
          </cell>
          <cell r="B1174" t="str">
            <v>SS.HH. PERS. MUJERES ( CE 133)</v>
          </cell>
          <cell r="C1174">
            <v>1</v>
          </cell>
          <cell r="D1174">
            <v>0.9</v>
          </cell>
          <cell r="E1174">
            <v>2</v>
          </cell>
          <cell r="F1174">
            <v>0</v>
          </cell>
          <cell r="G1174">
            <v>1.8</v>
          </cell>
          <cell r="H1174">
            <v>0</v>
          </cell>
          <cell r="I1174">
            <v>0</v>
          </cell>
        </row>
        <row r="1175">
          <cell r="A1175">
            <v>0</v>
          </cell>
          <cell r="B1175">
            <v>0</v>
          </cell>
          <cell r="C1175">
            <v>1</v>
          </cell>
          <cell r="D1175">
            <v>1.23</v>
          </cell>
          <cell r="E1175">
            <v>1.85</v>
          </cell>
          <cell r="F1175">
            <v>0</v>
          </cell>
          <cell r="G1175">
            <v>2.2755000000000001</v>
          </cell>
          <cell r="H1175">
            <v>0</v>
          </cell>
          <cell r="I1175">
            <v>0</v>
          </cell>
        </row>
        <row r="1176">
          <cell r="A1176">
            <v>0</v>
          </cell>
          <cell r="B1176">
            <v>0</v>
          </cell>
          <cell r="C1176">
            <v>1</v>
          </cell>
          <cell r="D1176">
            <v>1.07</v>
          </cell>
          <cell r="E1176">
            <v>1.85</v>
          </cell>
          <cell r="F1176">
            <v>0</v>
          </cell>
          <cell r="G1176">
            <v>1.9795000000000003</v>
          </cell>
          <cell r="H1176">
            <v>0</v>
          </cell>
          <cell r="I1176">
            <v>0</v>
          </cell>
        </row>
        <row r="1177">
          <cell r="A1177">
            <v>0</v>
          </cell>
          <cell r="B1177">
            <v>0</v>
          </cell>
          <cell r="C1177">
            <v>0</v>
          </cell>
          <cell r="D1177">
            <v>0</v>
          </cell>
          <cell r="E1177">
            <v>0</v>
          </cell>
          <cell r="F1177">
            <v>0</v>
          </cell>
          <cell r="G1177">
            <v>0</v>
          </cell>
          <cell r="H1177">
            <v>0</v>
          </cell>
          <cell r="I1177">
            <v>0</v>
          </cell>
        </row>
        <row r="1178">
          <cell r="A1178">
            <v>0</v>
          </cell>
          <cell r="B1178" t="str">
            <v>SS.HH. + VEST. DEL PERSONAL ( CEYE 105)</v>
          </cell>
          <cell r="C1178">
            <v>1</v>
          </cell>
          <cell r="D1178">
            <v>0.68</v>
          </cell>
          <cell r="E1178">
            <v>1.85</v>
          </cell>
          <cell r="F1178">
            <v>0</v>
          </cell>
          <cell r="G1178">
            <v>1.2580000000000002</v>
          </cell>
          <cell r="H1178">
            <v>0</v>
          </cell>
          <cell r="I1178">
            <v>0</v>
          </cell>
        </row>
        <row r="1179">
          <cell r="A1179">
            <v>0</v>
          </cell>
          <cell r="B1179">
            <v>0</v>
          </cell>
          <cell r="C1179">
            <v>0</v>
          </cell>
          <cell r="D1179">
            <v>0</v>
          </cell>
          <cell r="E1179">
            <v>0</v>
          </cell>
          <cell r="F1179">
            <v>0</v>
          </cell>
          <cell r="G1179">
            <v>0</v>
          </cell>
          <cell r="H1179">
            <v>0</v>
          </cell>
          <cell r="I1179">
            <v>0</v>
          </cell>
        </row>
        <row r="1180">
          <cell r="A1180">
            <v>0</v>
          </cell>
          <cell r="B1180" t="str">
            <v>SS.HH. + VEST. DEL PERS. ( CEYE 113)</v>
          </cell>
          <cell r="C1180">
            <v>1</v>
          </cell>
          <cell r="D1180">
            <v>0.68</v>
          </cell>
          <cell r="E1180">
            <v>1.85</v>
          </cell>
          <cell r="F1180">
            <v>0</v>
          </cell>
          <cell r="G1180">
            <v>1.2580000000000002</v>
          </cell>
          <cell r="H1180">
            <v>0</v>
          </cell>
          <cell r="I1180">
            <v>0</v>
          </cell>
        </row>
        <row r="1181">
          <cell r="A1181">
            <v>0</v>
          </cell>
          <cell r="B1181">
            <v>0</v>
          </cell>
          <cell r="C1181">
            <v>0</v>
          </cell>
          <cell r="D1181">
            <v>0</v>
          </cell>
          <cell r="E1181">
            <v>0</v>
          </cell>
          <cell r="F1181">
            <v>0</v>
          </cell>
          <cell r="G1181">
            <v>0</v>
          </cell>
          <cell r="H1181">
            <v>0</v>
          </cell>
          <cell r="I1181">
            <v>0</v>
          </cell>
        </row>
        <row r="1182">
          <cell r="A1182">
            <v>0</v>
          </cell>
          <cell r="B1182" t="str">
            <v>SS.HH. + VEST. PERSONAL M.  ( CO 112)</v>
          </cell>
          <cell r="C1182">
            <v>1</v>
          </cell>
          <cell r="D1182">
            <v>0.5</v>
          </cell>
          <cell r="E1182">
            <v>1.85</v>
          </cell>
          <cell r="F1182">
            <v>0</v>
          </cell>
          <cell r="G1182">
            <v>0.92500000000000004</v>
          </cell>
          <cell r="H1182">
            <v>0</v>
          </cell>
          <cell r="I1182">
            <v>0</v>
          </cell>
        </row>
        <row r="1183">
          <cell r="A1183">
            <v>0</v>
          </cell>
          <cell r="B1183">
            <v>0</v>
          </cell>
          <cell r="C1183">
            <v>0</v>
          </cell>
          <cell r="D1183">
            <v>0</v>
          </cell>
          <cell r="E1183">
            <v>0</v>
          </cell>
          <cell r="F1183">
            <v>0</v>
          </cell>
          <cell r="G1183">
            <v>0</v>
          </cell>
          <cell r="H1183">
            <v>0</v>
          </cell>
          <cell r="I1183">
            <v>0</v>
          </cell>
        </row>
        <row r="1184">
          <cell r="A1184">
            <v>0</v>
          </cell>
          <cell r="B1184" t="str">
            <v>SS.HH. + VEST. PERSONAL H. ( CO 113)</v>
          </cell>
          <cell r="C1184">
            <v>1</v>
          </cell>
          <cell r="D1184">
            <v>0.86</v>
          </cell>
          <cell r="E1184">
            <v>1.85</v>
          </cell>
          <cell r="F1184">
            <v>0</v>
          </cell>
          <cell r="G1184">
            <v>1.591</v>
          </cell>
          <cell r="H1184">
            <v>0</v>
          </cell>
          <cell r="I1184">
            <v>0</v>
          </cell>
        </row>
        <row r="1185">
          <cell r="A1185">
            <v>0</v>
          </cell>
          <cell r="B1185">
            <v>0</v>
          </cell>
          <cell r="C1185">
            <v>0</v>
          </cell>
          <cell r="D1185">
            <v>0</v>
          </cell>
          <cell r="E1185">
            <v>0</v>
          </cell>
          <cell r="F1185">
            <v>0</v>
          </cell>
          <cell r="G1185">
            <v>0</v>
          </cell>
          <cell r="H1185">
            <v>0</v>
          </cell>
          <cell r="I1185">
            <v>0</v>
          </cell>
        </row>
        <row r="1186">
          <cell r="A1186">
            <v>0</v>
          </cell>
          <cell r="B1186" t="str">
            <v>SS.HH. + VEST. PERSONAL M . ( CO 112)</v>
          </cell>
          <cell r="C1186">
            <v>1</v>
          </cell>
          <cell r="D1186">
            <v>0.5</v>
          </cell>
          <cell r="E1186">
            <v>1.85</v>
          </cell>
          <cell r="F1186">
            <v>0</v>
          </cell>
          <cell r="G1186">
            <v>0.92500000000000004</v>
          </cell>
          <cell r="H1186">
            <v>0</v>
          </cell>
          <cell r="I1186">
            <v>0</v>
          </cell>
        </row>
        <row r="1187">
          <cell r="A1187">
            <v>0</v>
          </cell>
          <cell r="B1187">
            <v>0</v>
          </cell>
          <cell r="C1187">
            <v>0</v>
          </cell>
          <cell r="D1187">
            <v>0</v>
          </cell>
          <cell r="E1187">
            <v>0</v>
          </cell>
          <cell r="F1187">
            <v>0</v>
          </cell>
          <cell r="G1187">
            <v>0</v>
          </cell>
          <cell r="H1187">
            <v>0</v>
          </cell>
          <cell r="I1187">
            <v>0</v>
          </cell>
        </row>
        <row r="1188">
          <cell r="A1188">
            <v>0</v>
          </cell>
          <cell r="B1188" t="str">
            <v>SS.HH. + VEST. PERSONAL M ( H 122)</v>
          </cell>
          <cell r="C1188">
            <v>1</v>
          </cell>
          <cell r="D1188">
            <v>0.97</v>
          </cell>
          <cell r="E1188">
            <v>1.85</v>
          </cell>
          <cell r="F1188">
            <v>0</v>
          </cell>
          <cell r="G1188">
            <v>1.7945</v>
          </cell>
          <cell r="H1188">
            <v>0</v>
          </cell>
          <cell r="I1188">
            <v>0</v>
          </cell>
        </row>
        <row r="1189">
          <cell r="A1189">
            <v>0</v>
          </cell>
          <cell r="B1189">
            <v>0</v>
          </cell>
          <cell r="C1189">
            <v>0</v>
          </cell>
          <cell r="D1189">
            <v>0</v>
          </cell>
          <cell r="E1189">
            <v>0</v>
          </cell>
          <cell r="F1189">
            <v>0</v>
          </cell>
          <cell r="G1189">
            <v>0</v>
          </cell>
          <cell r="H1189">
            <v>0</v>
          </cell>
          <cell r="I1189">
            <v>0</v>
          </cell>
        </row>
        <row r="1190">
          <cell r="A1190">
            <v>0</v>
          </cell>
          <cell r="B1190" t="str">
            <v>SS.HH. + VEST. PERSONAL H. ( H 123)</v>
          </cell>
          <cell r="C1190">
            <v>1</v>
          </cell>
          <cell r="D1190">
            <v>1.23</v>
          </cell>
          <cell r="E1190">
            <v>1.85</v>
          </cell>
          <cell r="F1190">
            <v>0</v>
          </cell>
          <cell r="G1190">
            <v>2.2755000000000001</v>
          </cell>
          <cell r="H1190">
            <v>0</v>
          </cell>
          <cell r="I1190">
            <v>0</v>
          </cell>
        </row>
        <row r="1191">
          <cell r="A1191">
            <v>0</v>
          </cell>
          <cell r="B1191">
            <v>0</v>
          </cell>
          <cell r="C1191">
            <v>0</v>
          </cell>
          <cell r="D1191">
            <v>0</v>
          </cell>
          <cell r="E1191">
            <v>0</v>
          </cell>
          <cell r="F1191">
            <v>0</v>
          </cell>
          <cell r="G1191">
            <v>0</v>
          </cell>
          <cell r="H1191">
            <v>0</v>
          </cell>
          <cell r="I1191">
            <v>0</v>
          </cell>
        </row>
        <row r="1192">
          <cell r="A1192">
            <v>0</v>
          </cell>
          <cell r="B1192" t="str">
            <v>SS.HH. PERS. M. ( ADM 108)</v>
          </cell>
          <cell r="C1192">
            <v>1</v>
          </cell>
          <cell r="D1192">
            <v>0.9</v>
          </cell>
          <cell r="E1192">
            <v>2</v>
          </cell>
          <cell r="F1192">
            <v>0</v>
          </cell>
          <cell r="G1192">
            <v>1.8</v>
          </cell>
          <cell r="H1192">
            <v>0</v>
          </cell>
          <cell r="I1192">
            <v>0</v>
          </cell>
        </row>
        <row r="1193">
          <cell r="A1193">
            <v>0</v>
          </cell>
          <cell r="B1193">
            <v>0</v>
          </cell>
          <cell r="C1193">
            <v>1</v>
          </cell>
          <cell r="D1193">
            <v>1.2</v>
          </cell>
          <cell r="E1193">
            <v>1.85</v>
          </cell>
          <cell r="F1193">
            <v>0</v>
          </cell>
          <cell r="G1193">
            <v>2.2200000000000002</v>
          </cell>
          <cell r="H1193">
            <v>0</v>
          </cell>
          <cell r="I1193">
            <v>0</v>
          </cell>
        </row>
        <row r="1194">
          <cell r="A1194">
            <v>0</v>
          </cell>
          <cell r="B1194">
            <v>0</v>
          </cell>
          <cell r="C1194">
            <v>0</v>
          </cell>
          <cell r="D1194">
            <v>0</v>
          </cell>
          <cell r="E1194">
            <v>0</v>
          </cell>
          <cell r="F1194">
            <v>0</v>
          </cell>
          <cell r="G1194">
            <v>0</v>
          </cell>
          <cell r="H1194">
            <v>0</v>
          </cell>
          <cell r="I1194">
            <v>0</v>
          </cell>
        </row>
        <row r="1195">
          <cell r="A1195">
            <v>0</v>
          </cell>
          <cell r="B1195" t="str">
            <v>SS.HH. PERS. H. ( ADM 109)</v>
          </cell>
          <cell r="C1195">
            <v>1</v>
          </cell>
          <cell r="D1195">
            <v>1</v>
          </cell>
          <cell r="E1195">
            <v>2</v>
          </cell>
          <cell r="F1195">
            <v>0</v>
          </cell>
          <cell r="G1195">
            <v>2</v>
          </cell>
          <cell r="H1195">
            <v>0</v>
          </cell>
          <cell r="I1195">
            <v>0</v>
          </cell>
        </row>
        <row r="1196">
          <cell r="A1196">
            <v>0</v>
          </cell>
          <cell r="B1196">
            <v>0</v>
          </cell>
          <cell r="C1196">
            <v>1</v>
          </cell>
          <cell r="D1196">
            <v>1.3</v>
          </cell>
          <cell r="E1196">
            <v>1.85</v>
          </cell>
          <cell r="F1196">
            <v>0</v>
          </cell>
          <cell r="G1196">
            <v>2.4050000000000002</v>
          </cell>
          <cell r="H1196">
            <v>0</v>
          </cell>
          <cell r="I1196">
            <v>0</v>
          </cell>
        </row>
        <row r="1197">
          <cell r="A1197">
            <v>0</v>
          </cell>
          <cell r="B1197">
            <v>0</v>
          </cell>
          <cell r="C1197">
            <v>0</v>
          </cell>
          <cell r="D1197">
            <v>0</v>
          </cell>
          <cell r="E1197">
            <v>0</v>
          </cell>
          <cell r="F1197">
            <v>0</v>
          </cell>
          <cell r="G1197">
            <v>0</v>
          </cell>
          <cell r="H1197">
            <v>0</v>
          </cell>
          <cell r="I1197">
            <v>0</v>
          </cell>
        </row>
        <row r="1198">
          <cell r="A1198">
            <v>0</v>
          </cell>
          <cell r="B1198" t="str">
            <v>SS.HH. + VEST. PERSONAL ( SA 107)</v>
          </cell>
          <cell r="C1198">
            <v>1</v>
          </cell>
          <cell r="D1198">
            <v>0.2</v>
          </cell>
          <cell r="E1198">
            <v>1.85</v>
          </cell>
          <cell r="F1198">
            <v>0</v>
          </cell>
          <cell r="G1198">
            <v>0.37000000000000005</v>
          </cell>
          <cell r="H1198">
            <v>0</v>
          </cell>
          <cell r="I1198">
            <v>0</v>
          </cell>
        </row>
        <row r="1199">
          <cell r="A1199">
            <v>0</v>
          </cell>
          <cell r="B1199">
            <v>0</v>
          </cell>
          <cell r="C1199">
            <v>0</v>
          </cell>
          <cell r="D1199">
            <v>0</v>
          </cell>
          <cell r="E1199">
            <v>0</v>
          </cell>
          <cell r="F1199">
            <v>0</v>
          </cell>
          <cell r="G1199">
            <v>0</v>
          </cell>
          <cell r="H1199">
            <v>0</v>
          </cell>
          <cell r="I1199">
            <v>0</v>
          </cell>
        </row>
        <row r="1200">
          <cell r="A1200">
            <v>0</v>
          </cell>
          <cell r="B1200" t="str">
            <v>VEST. SS.HH. PERS. MUJERES ( TM 102)</v>
          </cell>
          <cell r="C1200">
            <v>1</v>
          </cell>
          <cell r="D1200">
            <v>1.6</v>
          </cell>
          <cell r="E1200">
            <v>2</v>
          </cell>
          <cell r="F1200">
            <v>0</v>
          </cell>
          <cell r="G1200">
            <v>3.2</v>
          </cell>
          <cell r="H1200">
            <v>0</v>
          </cell>
          <cell r="I1200">
            <v>0</v>
          </cell>
        </row>
        <row r="1201">
          <cell r="A1201">
            <v>0</v>
          </cell>
          <cell r="B1201">
            <v>0</v>
          </cell>
          <cell r="C1201">
            <v>1</v>
          </cell>
          <cell r="D1201">
            <v>0.26</v>
          </cell>
          <cell r="E1201">
            <v>1.85</v>
          </cell>
          <cell r="F1201">
            <v>0</v>
          </cell>
          <cell r="G1201">
            <v>0.48100000000000004</v>
          </cell>
          <cell r="H1201">
            <v>0</v>
          </cell>
          <cell r="I1201">
            <v>0</v>
          </cell>
        </row>
        <row r="1202">
          <cell r="A1202">
            <v>0</v>
          </cell>
          <cell r="B1202">
            <v>0</v>
          </cell>
          <cell r="C1202">
            <v>0</v>
          </cell>
          <cell r="D1202">
            <v>0</v>
          </cell>
          <cell r="E1202">
            <v>0</v>
          </cell>
          <cell r="F1202">
            <v>0</v>
          </cell>
          <cell r="G1202">
            <v>0</v>
          </cell>
          <cell r="H1202">
            <v>0</v>
          </cell>
          <cell r="I1202">
            <v>0</v>
          </cell>
        </row>
        <row r="1203">
          <cell r="A1203">
            <v>0</v>
          </cell>
          <cell r="B1203" t="str">
            <v>SS.HH. + VEST. PERSONAL MUJERES ( AP 105)</v>
          </cell>
          <cell r="C1203">
            <v>1</v>
          </cell>
          <cell r="D1203">
            <v>1.2</v>
          </cell>
          <cell r="E1203">
            <v>1.85</v>
          </cell>
          <cell r="F1203">
            <v>0</v>
          </cell>
          <cell r="G1203">
            <v>2.2200000000000002</v>
          </cell>
          <cell r="H1203">
            <v>0</v>
          </cell>
          <cell r="I1203">
            <v>0</v>
          </cell>
        </row>
        <row r="1204">
          <cell r="A1204">
            <v>0</v>
          </cell>
          <cell r="B1204">
            <v>0</v>
          </cell>
          <cell r="C1204">
            <v>0</v>
          </cell>
          <cell r="D1204">
            <v>0</v>
          </cell>
          <cell r="E1204">
            <v>0</v>
          </cell>
          <cell r="F1204">
            <v>0</v>
          </cell>
          <cell r="G1204">
            <v>0</v>
          </cell>
          <cell r="H1204">
            <v>0</v>
          </cell>
          <cell r="I1204">
            <v>0</v>
          </cell>
        </row>
        <row r="1205">
          <cell r="A1205">
            <v>0</v>
          </cell>
          <cell r="B1205" t="str">
            <v>SS.HH. + VEST. PERSONAL HOMBRES ( AP 106)</v>
          </cell>
          <cell r="C1205">
            <v>1</v>
          </cell>
          <cell r="D1205">
            <v>0.95</v>
          </cell>
          <cell r="E1205">
            <v>1.85</v>
          </cell>
          <cell r="F1205">
            <v>0</v>
          </cell>
          <cell r="G1205">
            <v>1.7575000000000001</v>
          </cell>
          <cell r="H1205">
            <v>0</v>
          </cell>
          <cell r="I1205">
            <v>0</v>
          </cell>
        </row>
        <row r="1206">
          <cell r="A1206">
            <v>0</v>
          </cell>
          <cell r="B1206">
            <v>0</v>
          </cell>
          <cell r="C1206">
            <v>0</v>
          </cell>
          <cell r="D1206">
            <v>0</v>
          </cell>
          <cell r="E1206">
            <v>0</v>
          </cell>
          <cell r="F1206">
            <v>0</v>
          </cell>
          <cell r="G1206">
            <v>0</v>
          </cell>
          <cell r="H1206">
            <v>0</v>
          </cell>
          <cell r="I1206">
            <v>0</v>
          </cell>
        </row>
        <row r="1207">
          <cell r="A1207">
            <v>0</v>
          </cell>
          <cell r="B1207" t="str">
            <v>SS.HH. + VEST. PERSONAL MUJERES ( NUT 118)</v>
          </cell>
          <cell r="C1207">
            <v>1</v>
          </cell>
          <cell r="D1207">
            <v>0.76</v>
          </cell>
          <cell r="E1207">
            <v>1.85</v>
          </cell>
          <cell r="F1207">
            <v>0</v>
          </cell>
          <cell r="G1207">
            <v>1.4060000000000001</v>
          </cell>
          <cell r="H1207">
            <v>0</v>
          </cell>
          <cell r="I1207">
            <v>0</v>
          </cell>
        </row>
        <row r="1208">
          <cell r="A1208">
            <v>0</v>
          </cell>
          <cell r="B1208">
            <v>0</v>
          </cell>
          <cell r="C1208">
            <v>0</v>
          </cell>
          <cell r="D1208">
            <v>0</v>
          </cell>
          <cell r="E1208">
            <v>0</v>
          </cell>
          <cell r="F1208">
            <v>0</v>
          </cell>
          <cell r="G1208">
            <v>0</v>
          </cell>
          <cell r="H1208">
            <v>0</v>
          </cell>
          <cell r="I1208">
            <v>0</v>
          </cell>
        </row>
        <row r="1209">
          <cell r="A1209">
            <v>0</v>
          </cell>
          <cell r="B1209">
            <v>0</v>
          </cell>
          <cell r="C1209">
            <v>0</v>
          </cell>
          <cell r="D1209">
            <v>0</v>
          </cell>
          <cell r="E1209">
            <v>0</v>
          </cell>
          <cell r="F1209">
            <v>0</v>
          </cell>
          <cell r="G1209">
            <v>0</v>
          </cell>
          <cell r="H1209">
            <v>0</v>
          </cell>
          <cell r="I1209">
            <v>0</v>
          </cell>
        </row>
        <row r="1210">
          <cell r="A1210">
            <v>0</v>
          </cell>
          <cell r="B1210">
            <v>0</v>
          </cell>
          <cell r="C1210">
            <v>0</v>
          </cell>
          <cell r="D1210">
            <v>0</v>
          </cell>
          <cell r="E1210">
            <v>0</v>
          </cell>
          <cell r="F1210">
            <v>0</v>
          </cell>
          <cell r="G1210">
            <v>0</v>
          </cell>
          <cell r="H1210">
            <v>0</v>
          </cell>
          <cell r="I1210">
            <v>0</v>
          </cell>
        </row>
        <row r="1211">
          <cell r="A1211">
            <v>0</v>
          </cell>
          <cell r="B1211">
            <v>0</v>
          </cell>
          <cell r="C1211">
            <v>0</v>
          </cell>
          <cell r="D1211">
            <v>0</v>
          </cell>
          <cell r="E1211">
            <v>0</v>
          </cell>
          <cell r="F1211">
            <v>0</v>
          </cell>
          <cell r="G1211">
            <v>0</v>
          </cell>
          <cell r="H1211">
            <v>0</v>
          </cell>
          <cell r="I1211">
            <v>0</v>
          </cell>
        </row>
        <row r="1212">
          <cell r="A1212" t="str">
            <v>ITEM</v>
          </cell>
          <cell r="B1212" t="str">
            <v>DESCRIPCION</v>
          </cell>
          <cell r="C1212" t="str">
            <v>Cantid.</v>
          </cell>
          <cell r="D1212" t="str">
            <v xml:space="preserve">LARGO </v>
          </cell>
          <cell r="E1212" t="str">
            <v>ALTO</v>
          </cell>
          <cell r="F1212" t="str">
            <v>ANCHO</v>
          </cell>
          <cell r="G1212" t="str">
            <v>PARCIAL</v>
          </cell>
          <cell r="H1212" t="str">
            <v>TOTAL</v>
          </cell>
          <cell r="I1212" t="str">
            <v>UND</v>
          </cell>
        </row>
        <row r="1213">
          <cell r="A1213" t="str">
            <v>01.07.03.02</v>
          </cell>
          <cell r="B1213" t="str">
            <v xml:space="preserve">DIVISIONES DE MELAMINE EN URINARIOS, e= 18mm INCL. ACCESORIOS
</v>
          </cell>
          <cell r="C1213">
            <v>0</v>
          </cell>
          <cell r="D1213">
            <v>0</v>
          </cell>
          <cell r="E1213">
            <v>0</v>
          </cell>
          <cell r="F1213">
            <v>0</v>
          </cell>
          <cell r="G1213">
            <v>0</v>
          </cell>
          <cell r="H1213">
            <v>4.8879999999999999</v>
          </cell>
          <cell r="I1213" t="str">
            <v>m2</v>
          </cell>
        </row>
        <row r="1214">
          <cell r="A1214">
            <v>0</v>
          </cell>
          <cell r="B1214">
            <v>0</v>
          </cell>
          <cell r="C1214">
            <v>0</v>
          </cell>
          <cell r="D1214">
            <v>0</v>
          </cell>
          <cell r="E1214">
            <v>0</v>
          </cell>
          <cell r="F1214">
            <v>0</v>
          </cell>
          <cell r="G1214" t="str">
            <v xml:space="preserve"> </v>
          </cell>
          <cell r="H1214">
            <v>0</v>
          </cell>
          <cell r="I1214">
            <v>0</v>
          </cell>
        </row>
        <row r="1215">
          <cell r="A1215">
            <v>0</v>
          </cell>
          <cell r="B1215" t="str">
            <v>PRIMER PISO</v>
          </cell>
          <cell r="C1215">
            <v>0</v>
          </cell>
          <cell r="D1215">
            <v>0</v>
          </cell>
          <cell r="E1215">
            <v>0</v>
          </cell>
          <cell r="F1215">
            <v>0</v>
          </cell>
          <cell r="G1215">
            <v>0</v>
          </cell>
          <cell r="H1215">
            <v>0</v>
          </cell>
          <cell r="I1215">
            <v>0</v>
          </cell>
        </row>
        <row r="1216">
          <cell r="A1216">
            <v>0</v>
          </cell>
          <cell r="B1216">
            <v>0</v>
          </cell>
          <cell r="C1216">
            <v>0</v>
          </cell>
          <cell r="D1216">
            <v>0</v>
          </cell>
          <cell r="E1216">
            <v>0</v>
          </cell>
          <cell r="F1216">
            <v>0</v>
          </cell>
          <cell r="G1216">
            <v>0</v>
          </cell>
          <cell r="H1216">
            <v>0</v>
          </cell>
          <cell r="I1216">
            <v>0</v>
          </cell>
        </row>
        <row r="1217">
          <cell r="A1217">
            <v>0</v>
          </cell>
          <cell r="B1217" t="str">
            <v>SS.HH. PERSONAL HOMBRES ( E 140)</v>
          </cell>
          <cell r="C1217">
            <v>2</v>
          </cell>
          <cell r="D1217">
            <v>0.37</v>
          </cell>
          <cell r="E1217">
            <v>0.8</v>
          </cell>
          <cell r="F1217">
            <v>0</v>
          </cell>
          <cell r="G1217">
            <v>0.59199999999999997</v>
          </cell>
          <cell r="H1217">
            <v>0</v>
          </cell>
          <cell r="I1217">
            <v>0</v>
          </cell>
        </row>
        <row r="1218">
          <cell r="A1218">
            <v>0</v>
          </cell>
          <cell r="B1218" t="str">
            <v>SS.HH. PUBLICO HOMBRES ( E 125)</v>
          </cell>
          <cell r="C1218">
            <v>2</v>
          </cell>
          <cell r="D1218">
            <v>0.37</v>
          </cell>
          <cell r="E1218">
            <v>0.8</v>
          </cell>
          <cell r="F1218">
            <v>0</v>
          </cell>
          <cell r="G1218">
            <v>0.59199999999999997</v>
          </cell>
          <cell r="H1218">
            <v>0</v>
          </cell>
          <cell r="I1218">
            <v>0</v>
          </cell>
        </row>
        <row r="1219">
          <cell r="A1219">
            <v>0</v>
          </cell>
          <cell r="B1219" t="str">
            <v>SS.HH. PUBL. HOMBRS ( CE 126)</v>
          </cell>
          <cell r="C1219">
            <v>2</v>
          </cell>
          <cell r="D1219">
            <v>0.37</v>
          </cell>
          <cell r="E1219">
            <v>0.8</v>
          </cell>
          <cell r="F1219">
            <v>0</v>
          </cell>
          <cell r="G1219">
            <v>0.59199999999999997</v>
          </cell>
          <cell r="H1219">
            <v>0</v>
          </cell>
          <cell r="I1219">
            <v>0</v>
          </cell>
        </row>
        <row r="1220">
          <cell r="A1220">
            <v>0</v>
          </cell>
          <cell r="B1220" t="str">
            <v>SS.HH. PERS. HOMBRES ( CE 132)</v>
          </cell>
          <cell r="C1220">
            <v>2</v>
          </cell>
          <cell r="D1220">
            <v>0.37</v>
          </cell>
          <cell r="E1220">
            <v>0.8</v>
          </cell>
          <cell r="F1220">
            <v>0</v>
          </cell>
          <cell r="G1220">
            <v>0.59199999999999997</v>
          </cell>
          <cell r="H1220">
            <v>0</v>
          </cell>
          <cell r="I1220">
            <v>0</v>
          </cell>
        </row>
        <row r="1221">
          <cell r="A1221">
            <v>0</v>
          </cell>
          <cell r="B1221" t="str">
            <v>SS.HH + VEST. PERSONAL H. ( CO 113)</v>
          </cell>
          <cell r="C1221">
            <v>1</v>
          </cell>
          <cell r="D1221">
            <v>0.37</v>
          </cell>
          <cell r="E1221">
            <v>0.8</v>
          </cell>
          <cell r="F1221">
            <v>0</v>
          </cell>
          <cell r="G1221">
            <v>0.29599999999999999</v>
          </cell>
          <cell r="H1221">
            <v>0</v>
          </cell>
          <cell r="I1221">
            <v>0</v>
          </cell>
        </row>
        <row r="1222">
          <cell r="A1222">
            <v>0</v>
          </cell>
          <cell r="B1222" t="str">
            <v>SS.HH. + VEST. PERSONAL H.( H 123)</v>
          </cell>
          <cell r="C1222">
            <v>1</v>
          </cell>
          <cell r="D1222">
            <v>0.37</v>
          </cell>
          <cell r="E1222">
            <v>0.8</v>
          </cell>
          <cell r="F1222">
            <v>0</v>
          </cell>
          <cell r="G1222">
            <v>0.29599999999999999</v>
          </cell>
          <cell r="H1222">
            <v>0</v>
          </cell>
          <cell r="I1222">
            <v>0</v>
          </cell>
        </row>
        <row r="1223">
          <cell r="A1223">
            <v>0</v>
          </cell>
          <cell r="B1223" t="str">
            <v>SS.HH. PERS. H. ( ADM 109)</v>
          </cell>
          <cell r="C1223">
            <v>1</v>
          </cell>
          <cell r="D1223">
            <v>0.37</v>
          </cell>
          <cell r="E1223">
            <v>0.8</v>
          </cell>
          <cell r="F1223">
            <v>0</v>
          </cell>
          <cell r="G1223">
            <v>0.29599999999999999</v>
          </cell>
          <cell r="H1223">
            <v>0</v>
          </cell>
          <cell r="I1223">
            <v>0</v>
          </cell>
        </row>
        <row r="1224">
          <cell r="A1224">
            <v>0</v>
          </cell>
          <cell r="B1224" t="str">
            <v>VEST. + SS.HH. PERS. HOMBRES ( TM 103)</v>
          </cell>
          <cell r="C1224">
            <v>2</v>
          </cell>
          <cell r="D1224">
            <v>0.37</v>
          </cell>
          <cell r="E1224">
            <v>0.8</v>
          </cell>
          <cell r="F1224">
            <v>0</v>
          </cell>
          <cell r="G1224">
            <v>0.59199999999999997</v>
          </cell>
          <cell r="H1224">
            <v>0</v>
          </cell>
          <cell r="I1224">
            <v>0</v>
          </cell>
        </row>
        <row r="1225">
          <cell r="A1225">
            <v>0</v>
          </cell>
          <cell r="B1225" t="str">
            <v>SS.HH. + VEST. PERSONAL HOMBRES ( AP 106)</v>
          </cell>
          <cell r="C1225">
            <v>1</v>
          </cell>
          <cell r="D1225">
            <v>0.3</v>
          </cell>
          <cell r="E1225">
            <v>0.8</v>
          </cell>
          <cell r="F1225">
            <v>0</v>
          </cell>
          <cell r="G1225">
            <v>0.24</v>
          </cell>
          <cell r="H1225">
            <v>0</v>
          </cell>
          <cell r="I1225">
            <v>0</v>
          </cell>
        </row>
        <row r="1226">
          <cell r="A1226">
            <v>0</v>
          </cell>
          <cell r="B1226">
            <v>0</v>
          </cell>
          <cell r="C1226">
            <v>1</v>
          </cell>
          <cell r="D1226">
            <v>0.5</v>
          </cell>
          <cell r="E1226">
            <v>0.8</v>
          </cell>
          <cell r="F1226">
            <v>0</v>
          </cell>
          <cell r="G1226">
            <v>0.4</v>
          </cell>
          <cell r="H1226">
            <v>0</v>
          </cell>
          <cell r="I1226">
            <v>0</v>
          </cell>
        </row>
        <row r="1227">
          <cell r="A1227">
            <v>0</v>
          </cell>
          <cell r="B1227" t="str">
            <v>SS.HH. + VEST. PERSONAL HOMBRES ( NUT 117)</v>
          </cell>
          <cell r="C1227">
            <v>1</v>
          </cell>
          <cell r="D1227">
            <v>0.5</v>
          </cell>
          <cell r="E1227">
            <v>0.8</v>
          </cell>
          <cell r="F1227">
            <v>0</v>
          </cell>
          <cell r="G1227">
            <v>0.4</v>
          </cell>
          <cell r="H1227">
            <v>0</v>
          </cell>
          <cell r="I1227">
            <v>0</v>
          </cell>
        </row>
        <row r="1228">
          <cell r="A1228">
            <v>0</v>
          </cell>
          <cell r="B1228">
            <v>0</v>
          </cell>
          <cell r="C1228">
            <v>0</v>
          </cell>
          <cell r="D1228">
            <v>0</v>
          </cell>
          <cell r="E1228">
            <v>0</v>
          </cell>
          <cell r="F1228">
            <v>0</v>
          </cell>
          <cell r="G1228">
            <v>0</v>
          </cell>
          <cell r="H1228">
            <v>0</v>
          </cell>
          <cell r="I1228">
            <v>0</v>
          </cell>
        </row>
        <row r="1229">
          <cell r="A1229">
            <v>0</v>
          </cell>
          <cell r="B1229">
            <v>0</v>
          </cell>
          <cell r="C1229">
            <v>0</v>
          </cell>
          <cell r="D1229">
            <v>0</v>
          </cell>
          <cell r="E1229">
            <v>0</v>
          </cell>
          <cell r="F1229">
            <v>0</v>
          </cell>
          <cell r="G1229">
            <v>0</v>
          </cell>
          <cell r="H1229">
            <v>0</v>
          </cell>
          <cell r="I1229">
            <v>0</v>
          </cell>
        </row>
        <row r="1230">
          <cell r="A1230">
            <v>0</v>
          </cell>
          <cell r="B1230">
            <v>0</v>
          </cell>
          <cell r="C1230">
            <v>0</v>
          </cell>
          <cell r="D1230">
            <v>0</v>
          </cell>
          <cell r="E1230">
            <v>0</v>
          </cell>
          <cell r="F1230">
            <v>0</v>
          </cell>
          <cell r="G1230">
            <v>0</v>
          </cell>
          <cell r="H1230">
            <v>0</v>
          </cell>
          <cell r="I1230">
            <v>0</v>
          </cell>
        </row>
      </sheetData>
      <sheetData sheetId="13"/>
      <sheetData sheetId="14">
        <row r="14">
          <cell r="A14" t="str">
            <v>01.09</v>
          </cell>
          <cell r="B14" t="str">
            <v>CERRAJERIA</v>
          </cell>
          <cell r="C14">
            <v>0</v>
          </cell>
          <cell r="D14">
            <v>0</v>
          </cell>
          <cell r="E14">
            <v>0</v>
          </cell>
          <cell r="F14">
            <v>0</v>
          </cell>
          <cell r="G14">
            <v>0</v>
          </cell>
          <cell r="H14">
            <v>0</v>
          </cell>
          <cell r="I14">
            <v>0</v>
          </cell>
        </row>
        <row r="15">
          <cell r="A15">
            <v>0</v>
          </cell>
          <cell r="B15">
            <v>0</v>
          </cell>
          <cell r="C15">
            <v>0</v>
          </cell>
          <cell r="D15">
            <v>0</v>
          </cell>
          <cell r="E15">
            <v>0</v>
          </cell>
          <cell r="F15">
            <v>0</v>
          </cell>
          <cell r="G15">
            <v>0</v>
          </cell>
          <cell r="H15">
            <v>0</v>
          </cell>
          <cell r="I15">
            <v>0</v>
          </cell>
        </row>
        <row r="16">
          <cell r="A16" t="str">
            <v>01.09.01</v>
          </cell>
          <cell r="B16" t="str">
            <v>CERRADURAS</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H17">
            <v>0</v>
          </cell>
          <cell r="I17">
            <v>0</v>
          </cell>
        </row>
        <row r="18">
          <cell r="A18" t="str">
            <v>ITEM</v>
          </cell>
          <cell r="B18" t="str">
            <v>DESCRIPCION</v>
          </cell>
          <cell r="C18" t="str">
            <v>Cantid.</v>
          </cell>
          <cell r="D18" t="str">
            <v xml:space="preserve">LARGO </v>
          </cell>
          <cell r="E18" t="str">
            <v>ALTO</v>
          </cell>
          <cell r="F18" t="str">
            <v>ANCHO</v>
          </cell>
          <cell r="G18" t="str">
            <v>PARCIAL</v>
          </cell>
          <cell r="H18" t="str">
            <v>TOTAL</v>
          </cell>
          <cell r="I18" t="str">
            <v>UND</v>
          </cell>
        </row>
        <row r="19">
          <cell r="A19" t="str">
            <v>01.09.01.02</v>
          </cell>
          <cell r="B19" t="str">
            <v xml:space="preserve">         CERRADURAS TIPO 2</v>
          </cell>
          <cell r="C19">
            <v>0</v>
          </cell>
          <cell r="D19">
            <v>0</v>
          </cell>
          <cell r="E19">
            <v>0</v>
          </cell>
          <cell r="F19">
            <v>0</v>
          </cell>
          <cell r="G19">
            <v>0</v>
          </cell>
          <cell r="H19">
            <v>9</v>
          </cell>
          <cell r="I19" t="str">
            <v>pza</v>
          </cell>
        </row>
        <row r="20">
          <cell r="A20">
            <v>0</v>
          </cell>
          <cell r="B20">
            <v>0</v>
          </cell>
          <cell r="C20">
            <v>0</v>
          </cell>
          <cell r="D20">
            <v>0</v>
          </cell>
          <cell r="E20">
            <v>0</v>
          </cell>
          <cell r="F20">
            <v>0</v>
          </cell>
          <cell r="G20">
            <v>0</v>
          </cell>
          <cell r="H20">
            <v>0</v>
          </cell>
          <cell r="I20">
            <v>0</v>
          </cell>
        </row>
        <row r="21">
          <cell r="A21">
            <v>0</v>
          </cell>
          <cell r="B21">
            <v>0</v>
          </cell>
          <cell r="C21">
            <v>0</v>
          </cell>
          <cell r="D21">
            <v>0</v>
          </cell>
          <cell r="E21">
            <v>0</v>
          </cell>
          <cell r="F21">
            <v>0</v>
          </cell>
          <cell r="G21">
            <v>0</v>
          </cell>
          <cell r="H21">
            <v>0</v>
          </cell>
          <cell r="I21">
            <v>0</v>
          </cell>
        </row>
        <row r="22">
          <cell r="A22">
            <v>0</v>
          </cell>
          <cell r="B22" t="str">
            <v xml:space="preserve">PRIMER NIVEL </v>
          </cell>
          <cell r="C22">
            <v>0</v>
          </cell>
          <cell r="D22">
            <v>0</v>
          </cell>
          <cell r="E22">
            <v>0</v>
          </cell>
          <cell r="F22">
            <v>0</v>
          </cell>
          <cell r="G22">
            <v>0</v>
          </cell>
          <cell r="H22">
            <v>0</v>
          </cell>
          <cell r="I22">
            <v>0</v>
          </cell>
        </row>
        <row r="23">
          <cell r="A23">
            <v>0</v>
          </cell>
          <cell r="B23" t="str">
            <v>BLOQUE C / CENTRO QUIRURGICO</v>
          </cell>
          <cell r="C23">
            <v>0</v>
          </cell>
          <cell r="D23">
            <v>0</v>
          </cell>
          <cell r="E23">
            <v>0</v>
          </cell>
          <cell r="F23">
            <v>0</v>
          </cell>
          <cell r="G23">
            <v>0</v>
          </cell>
          <cell r="H23">
            <v>0</v>
          </cell>
          <cell r="I23">
            <v>0</v>
          </cell>
        </row>
        <row r="24">
          <cell r="A24">
            <v>0</v>
          </cell>
          <cell r="B24" t="str">
            <v>PCF-05</v>
          </cell>
          <cell r="C24">
            <v>1</v>
          </cell>
          <cell r="D24">
            <v>0</v>
          </cell>
          <cell r="E24">
            <v>0</v>
          </cell>
          <cell r="F24">
            <v>0</v>
          </cell>
          <cell r="G24">
            <v>1</v>
          </cell>
          <cell r="H24">
            <v>0</v>
          </cell>
          <cell r="I24">
            <v>0</v>
          </cell>
        </row>
        <row r="25">
          <cell r="A25">
            <v>0</v>
          </cell>
          <cell r="B25">
            <v>0</v>
          </cell>
          <cell r="C25">
            <v>0</v>
          </cell>
          <cell r="D25">
            <v>0</v>
          </cell>
          <cell r="E25">
            <v>0</v>
          </cell>
          <cell r="F25">
            <v>0</v>
          </cell>
          <cell r="G25">
            <v>0</v>
          </cell>
          <cell r="H25">
            <v>0</v>
          </cell>
          <cell r="I25">
            <v>0</v>
          </cell>
        </row>
        <row r="26">
          <cell r="A26">
            <v>0</v>
          </cell>
          <cell r="B26" t="str">
            <v>BLOQUE B' / REHABILITACION-DIAGNOSTICO DE IMÁGENES</v>
          </cell>
          <cell r="C26">
            <v>0</v>
          </cell>
          <cell r="D26">
            <v>0</v>
          </cell>
          <cell r="E26">
            <v>0</v>
          </cell>
          <cell r="F26">
            <v>0</v>
          </cell>
          <cell r="G26">
            <v>0</v>
          </cell>
          <cell r="H26">
            <v>0</v>
          </cell>
          <cell r="I26">
            <v>0</v>
          </cell>
        </row>
        <row r="27">
          <cell r="A27">
            <v>0</v>
          </cell>
          <cell r="B27" t="str">
            <v>P-13</v>
          </cell>
          <cell r="C27">
            <v>1</v>
          </cell>
          <cell r="D27">
            <v>0</v>
          </cell>
          <cell r="E27">
            <v>0</v>
          </cell>
          <cell r="F27">
            <v>0</v>
          </cell>
          <cell r="G27">
            <v>1</v>
          </cell>
          <cell r="H27">
            <v>0</v>
          </cell>
          <cell r="I27">
            <v>0</v>
          </cell>
        </row>
        <row r="28">
          <cell r="A28">
            <v>0</v>
          </cell>
          <cell r="B28" t="str">
            <v>P-16</v>
          </cell>
          <cell r="C28">
            <v>2</v>
          </cell>
          <cell r="D28">
            <v>0</v>
          </cell>
          <cell r="E28">
            <v>0</v>
          </cell>
          <cell r="F28">
            <v>0</v>
          </cell>
          <cell r="G28">
            <v>2</v>
          </cell>
          <cell r="H28">
            <v>0</v>
          </cell>
          <cell r="I28">
            <v>0</v>
          </cell>
        </row>
        <row r="29">
          <cell r="A29">
            <v>0</v>
          </cell>
          <cell r="B29">
            <v>0</v>
          </cell>
          <cell r="C29">
            <v>0</v>
          </cell>
          <cell r="D29">
            <v>0</v>
          </cell>
          <cell r="E29">
            <v>0</v>
          </cell>
          <cell r="F29">
            <v>0</v>
          </cell>
          <cell r="G29">
            <v>0</v>
          </cell>
          <cell r="H29">
            <v>0</v>
          </cell>
          <cell r="I29">
            <v>0</v>
          </cell>
        </row>
        <row r="30">
          <cell r="A30">
            <v>0</v>
          </cell>
          <cell r="B30" t="str">
            <v>BLOQUE B / EMERGENCIA</v>
          </cell>
          <cell r="C30">
            <v>0</v>
          </cell>
          <cell r="D30">
            <v>0</v>
          </cell>
          <cell r="E30">
            <v>0</v>
          </cell>
          <cell r="F30">
            <v>0</v>
          </cell>
          <cell r="G30">
            <v>0</v>
          </cell>
          <cell r="H30">
            <v>0</v>
          </cell>
          <cell r="I30">
            <v>0</v>
          </cell>
        </row>
        <row r="31">
          <cell r="A31">
            <v>0</v>
          </cell>
          <cell r="B31" t="str">
            <v>P-16</v>
          </cell>
          <cell r="C31">
            <v>1</v>
          </cell>
          <cell r="D31">
            <v>0</v>
          </cell>
          <cell r="E31">
            <v>0</v>
          </cell>
          <cell r="F31">
            <v>0</v>
          </cell>
          <cell r="G31">
            <v>1</v>
          </cell>
          <cell r="H31">
            <v>0</v>
          </cell>
          <cell r="I31">
            <v>0</v>
          </cell>
        </row>
        <row r="32">
          <cell r="A32">
            <v>0</v>
          </cell>
          <cell r="B32">
            <v>0</v>
          </cell>
          <cell r="C32">
            <v>0</v>
          </cell>
          <cell r="D32">
            <v>0</v>
          </cell>
          <cell r="E32">
            <v>0</v>
          </cell>
          <cell r="F32">
            <v>0</v>
          </cell>
          <cell r="G32">
            <v>0</v>
          </cell>
          <cell r="H32">
            <v>0</v>
          </cell>
          <cell r="I32">
            <v>0</v>
          </cell>
        </row>
        <row r="33">
          <cell r="A33">
            <v>0</v>
          </cell>
          <cell r="B33" t="str">
            <v>BLOQUE I/</v>
          </cell>
          <cell r="C33">
            <v>0</v>
          </cell>
          <cell r="D33">
            <v>0</v>
          </cell>
          <cell r="E33">
            <v>0</v>
          </cell>
          <cell r="F33">
            <v>0</v>
          </cell>
          <cell r="G33">
            <v>0</v>
          </cell>
          <cell r="H33">
            <v>0</v>
          </cell>
          <cell r="I33">
            <v>0</v>
          </cell>
        </row>
        <row r="34">
          <cell r="A34">
            <v>0</v>
          </cell>
          <cell r="B34" t="str">
            <v>PCF-08</v>
          </cell>
          <cell r="C34">
            <v>1</v>
          </cell>
          <cell r="D34">
            <v>0</v>
          </cell>
          <cell r="E34">
            <v>0</v>
          </cell>
          <cell r="F34">
            <v>0</v>
          </cell>
          <cell r="G34">
            <v>1</v>
          </cell>
          <cell r="H34">
            <v>0</v>
          </cell>
          <cell r="I34">
            <v>0</v>
          </cell>
        </row>
        <row r="35">
          <cell r="A35">
            <v>0</v>
          </cell>
          <cell r="B35" t="str">
            <v xml:space="preserve">PCF-08' </v>
          </cell>
          <cell r="C35">
            <v>1</v>
          </cell>
          <cell r="D35">
            <v>0</v>
          </cell>
          <cell r="E35">
            <v>0</v>
          </cell>
          <cell r="F35">
            <v>0</v>
          </cell>
          <cell r="G35">
            <v>1</v>
          </cell>
          <cell r="H35">
            <v>0</v>
          </cell>
          <cell r="I35">
            <v>0</v>
          </cell>
        </row>
        <row r="36">
          <cell r="A36">
            <v>0</v>
          </cell>
          <cell r="B36" t="str">
            <v>PCF-07</v>
          </cell>
          <cell r="C36">
            <v>2</v>
          </cell>
          <cell r="D36">
            <v>0</v>
          </cell>
          <cell r="E36">
            <v>0</v>
          </cell>
          <cell r="F36">
            <v>0</v>
          </cell>
          <cell r="G36">
            <v>2</v>
          </cell>
          <cell r="H36">
            <v>0</v>
          </cell>
          <cell r="I36">
            <v>0</v>
          </cell>
        </row>
        <row r="37">
          <cell r="A37">
            <v>0</v>
          </cell>
          <cell r="B37">
            <v>0</v>
          </cell>
          <cell r="C37">
            <v>0</v>
          </cell>
          <cell r="D37">
            <v>0</v>
          </cell>
          <cell r="E37">
            <v>0</v>
          </cell>
          <cell r="F37">
            <v>0</v>
          </cell>
          <cell r="G37">
            <v>0</v>
          </cell>
          <cell r="H37">
            <v>0</v>
          </cell>
          <cell r="I37">
            <v>0</v>
          </cell>
        </row>
        <row r="38">
          <cell r="A38">
            <v>0</v>
          </cell>
          <cell r="B38">
            <v>0</v>
          </cell>
          <cell r="C38">
            <v>0</v>
          </cell>
          <cell r="D38">
            <v>0</v>
          </cell>
          <cell r="E38">
            <v>0</v>
          </cell>
          <cell r="F38">
            <v>0</v>
          </cell>
          <cell r="G38">
            <v>0</v>
          </cell>
          <cell r="H38">
            <v>0</v>
          </cell>
          <cell r="I38">
            <v>0</v>
          </cell>
        </row>
      </sheetData>
      <sheetData sheetId="15">
        <row r="13">
          <cell r="A13" t="str">
            <v>01.10</v>
          </cell>
          <cell r="B13" t="str">
            <v xml:space="preserve">   VIDRIOS, CRISTALES Y SIMILARES</v>
          </cell>
          <cell r="C13">
            <v>0</v>
          </cell>
          <cell r="D13">
            <v>0</v>
          </cell>
          <cell r="E13">
            <v>0</v>
          </cell>
          <cell r="F13">
            <v>0</v>
          </cell>
          <cell r="G13">
            <v>0</v>
          </cell>
          <cell r="H13">
            <v>0</v>
          </cell>
          <cell r="I13">
            <v>0</v>
          </cell>
        </row>
        <row r="14">
          <cell r="A14">
            <v>0</v>
          </cell>
          <cell r="B14">
            <v>0</v>
          </cell>
          <cell r="C14">
            <v>0</v>
          </cell>
          <cell r="D14">
            <v>0</v>
          </cell>
          <cell r="E14">
            <v>0</v>
          </cell>
          <cell r="F14">
            <v>0</v>
          </cell>
          <cell r="G14">
            <v>0</v>
          </cell>
          <cell r="H14">
            <v>0</v>
          </cell>
          <cell r="I14">
            <v>0</v>
          </cell>
        </row>
        <row r="15">
          <cell r="A15" t="str">
            <v>01.10.01</v>
          </cell>
          <cell r="B15" t="str">
            <v xml:space="preserve">      ESPEJOS</v>
          </cell>
          <cell r="C15">
            <v>0</v>
          </cell>
          <cell r="D15">
            <v>0</v>
          </cell>
          <cell r="E15">
            <v>0</v>
          </cell>
          <cell r="F15">
            <v>0</v>
          </cell>
          <cell r="G15">
            <v>0</v>
          </cell>
          <cell r="H15">
            <v>0</v>
          </cell>
          <cell r="I15">
            <v>0</v>
          </cell>
        </row>
        <row r="16">
          <cell r="A16">
            <v>0</v>
          </cell>
          <cell r="B16">
            <v>0</v>
          </cell>
          <cell r="C16">
            <v>0</v>
          </cell>
          <cell r="D16">
            <v>0</v>
          </cell>
          <cell r="E16">
            <v>0</v>
          </cell>
          <cell r="F16">
            <v>0</v>
          </cell>
          <cell r="G16">
            <v>0</v>
          </cell>
          <cell r="H16">
            <v>0</v>
          </cell>
          <cell r="I16">
            <v>0</v>
          </cell>
        </row>
        <row r="17">
          <cell r="A17" t="str">
            <v>ITEM</v>
          </cell>
          <cell r="B17" t="str">
            <v>DESCRIPCION</v>
          </cell>
          <cell r="C17" t="str">
            <v>Cantid.</v>
          </cell>
          <cell r="D17" t="str">
            <v xml:space="preserve">LARGO </v>
          </cell>
          <cell r="E17" t="str">
            <v>ALTO</v>
          </cell>
          <cell r="F17" t="str">
            <v>ANCHO</v>
          </cell>
          <cell r="G17" t="str">
            <v>PARCIAL</v>
          </cell>
          <cell r="H17" t="str">
            <v>TOTAL</v>
          </cell>
          <cell r="I17" t="str">
            <v>UND</v>
          </cell>
        </row>
        <row r="18">
          <cell r="A18" t="str">
            <v>01.10.01.01</v>
          </cell>
          <cell r="B18" t="str">
            <v>ESPEJO BISELADO, INCLINADO, ADOSADO C/ MARCO EN PERFIL DE ALUMINIO e=6mm, A=0.60m H=0.90m</v>
          </cell>
          <cell r="C18">
            <v>0</v>
          </cell>
          <cell r="D18" t="str">
            <v xml:space="preserve"> </v>
          </cell>
          <cell r="E18">
            <v>0</v>
          </cell>
          <cell r="F18">
            <v>0</v>
          </cell>
          <cell r="G18" t="str">
            <v xml:space="preserve"> </v>
          </cell>
          <cell r="H18">
            <v>18</v>
          </cell>
          <cell r="I18" t="str">
            <v>und</v>
          </cell>
        </row>
        <row r="19">
          <cell r="A19">
            <v>0</v>
          </cell>
          <cell r="B19" t="str">
            <v>PRIMER PISO</v>
          </cell>
          <cell r="C19">
            <v>0</v>
          </cell>
          <cell r="D19">
            <v>0</v>
          </cell>
          <cell r="E19">
            <v>0</v>
          </cell>
          <cell r="F19">
            <v>0</v>
          </cell>
          <cell r="G19">
            <v>0</v>
          </cell>
          <cell r="H19">
            <v>0</v>
          </cell>
          <cell r="I19">
            <v>0</v>
          </cell>
        </row>
        <row r="20">
          <cell r="A20">
            <v>0</v>
          </cell>
          <cell r="B20">
            <v>0</v>
          </cell>
          <cell r="C20">
            <v>0</v>
          </cell>
          <cell r="D20">
            <v>0</v>
          </cell>
          <cell r="E20">
            <v>0</v>
          </cell>
          <cell r="F20">
            <v>0</v>
          </cell>
          <cell r="G20">
            <v>0</v>
          </cell>
          <cell r="H20">
            <v>0</v>
          </cell>
          <cell r="I20">
            <v>0</v>
          </cell>
        </row>
        <row r="21">
          <cell r="A21">
            <v>0</v>
          </cell>
          <cell r="B21">
            <v>0</v>
          </cell>
          <cell r="C21">
            <v>0</v>
          </cell>
          <cell r="D21">
            <v>0</v>
          </cell>
          <cell r="E21">
            <v>0</v>
          </cell>
          <cell r="F21">
            <v>0</v>
          </cell>
          <cell r="G21">
            <v>0</v>
          </cell>
          <cell r="H21">
            <v>0</v>
          </cell>
          <cell r="I21">
            <v>0</v>
          </cell>
        </row>
        <row r="22">
          <cell r="A22">
            <v>0</v>
          </cell>
          <cell r="B22" t="str">
            <v>BLOQUE B1</v>
          </cell>
          <cell r="C22">
            <v>0</v>
          </cell>
          <cell r="D22">
            <v>0</v>
          </cell>
          <cell r="E22">
            <v>0</v>
          </cell>
          <cell r="F22">
            <v>0</v>
          </cell>
          <cell r="G22">
            <v>0</v>
          </cell>
          <cell r="H22">
            <v>0</v>
          </cell>
          <cell r="I22">
            <v>0</v>
          </cell>
        </row>
        <row r="23">
          <cell r="A23">
            <v>0</v>
          </cell>
          <cell r="B23">
            <v>0</v>
          </cell>
          <cell r="C23">
            <v>0</v>
          </cell>
          <cell r="D23">
            <v>0</v>
          </cell>
          <cell r="E23">
            <v>0</v>
          </cell>
          <cell r="F23">
            <v>0</v>
          </cell>
          <cell r="G23">
            <v>0</v>
          </cell>
          <cell r="H23">
            <v>0</v>
          </cell>
          <cell r="I23">
            <v>0</v>
          </cell>
        </row>
        <row r="24">
          <cell r="A24">
            <v>0</v>
          </cell>
          <cell r="B24" t="str">
            <v>SS.HH. PAC. HOMBRES</v>
          </cell>
          <cell r="C24">
            <v>1</v>
          </cell>
          <cell r="D24">
            <v>0</v>
          </cell>
          <cell r="E24">
            <v>0</v>
          </cell>
          <cell r="F24">
            <v>0</v>
          </cell>
          <cell r="G24">
            <v>1</v>
          </cell>
          <cell r="H24">
            <v>0</v>
          </cell>
          <cell r="I24">
            <v>0</v>
          </cell>
        </row>
        <row r="25">
          <cell r="A25">
            <v>0</v>
          </cell>
          <cell r="B25" t="str">
            <v xml:space="preserve">SS.HH. PAC. MUJERES </v>
          </cell>
          <cell r="C25">
            <v>1</v>
          </cell>
          <cell r="D25">
            <v>0</v>
          </cell>
          <cell r="E25">
            <v>0</v>
          </cell>
          <cell r="F25">
            <v>0</v>
          </cell>
          <cell r="G25">
            <v>1</v>
          </cell>
          <cell r="H25">
            <v>0</v>
          </cell>
          <cell r="I25">
            <v>0</v>
          </cell>
        </row>
        <row r="26">
          <cell r="A26">
            <v>0</v>
          </cell>
          <cell r="B26" t="str">
            <v>SS.HH. PUBLICO DISCAP. ( E 152)</v>
          </cell>
          <cell r="C26">
            <v>1</v>
          </cell>
          <cell r="D26">
            <v>0</v>
          </cell>
          <cell r="E26">
            <v>0</v>
          </cell>
          <cell r="F26">
            <v>0</v>
          </cell>
          <cell r="G26">
            <v>1</v>
          </cell>
          <cell r="H26">
            <v>0</v>
          </cell>
          <cell r="I26">
            <v>0</v>
          </cell>
        </row>
        <row r="27">
          <cell r="A27">
            <v>0</v>
          </cell>
          <cell r="B27" t="str">
            <v>SS.HH. PUBLICO HOMBRES ( 125)</v>
          </cell>
          <cell r="C27">
            <v>2</v>
          </cell>
          <cell r="D27">
            <v>0</v>
          </cell>
          <cell r="E27">
            <v>0</v>
          </cell>
          <cell r="F27">
            <v>0</v>
          </cell>
          <cell r="G27">
            <v>2</v>
          </cell>
          <cell r="H27">
            <v>0</v>
          </cell>
          <cell r="I27">
            <v>0</v>
          </cell>
        </row>
        <row r="28">
          <cell r="A28">
            <v>0</v>
          </cell>
          <cell r="B28" t="str">
            <v>SS.HH. PUBLICO MUJERES ( E 126)</v>
          </cell>
          <cell r="C28">
            <v>2</v>
          </cell>
          <cell r="D28">
            <v>0</v>
          </cell>
          <cell r="E28">
            <v>0</v>
          </cell>
          <cell r="F28">
            <v>0</v>
          </cell>
          <cell r="G28">
            <v>2</v>
          </cell>
          <cell r="H28">
            <v>0</v>
          </cell>
          <cell r="I28">
            <v>0</v>
          </cell>
        </row>
        <row r="29">
          <cell r="A29">
            <v>0</v>
          </cell>
          <cell r="B29">
            <v>0</v>
          </cell>
          <cell r="C29">
            <v>0</v>
          </cell>
          <cell r="D29">
            <v>0</v>
          </cell>
          <cell r="E29">
            <v>0</v>
          </cell>
          <cell r="F29">
            <v>0</v>
          </cell>
          <cell r="G29">
            <v>0</v>
          </cell>
          <cell r="H29">
            <v>0</v>
          </cell>
          <cell r="I29">
            <v>0</v>
          </cell>
        </row>
        <row r="30">
          <cell r="A30">
            <v>0</v>
          </cell>
          <cell r="B30" t="str">
            <v>BLOQUE B2</v>
          </cell>
          <cell r="C30">
            <v>0</v>
          </cell>
          <cell r="D30">
            <v>0</v>
          </cell>
          <cell r="E30">
            <v>0</v>
          </cell>
          <cell r="F30">
            <v>0</v>
          </cell>
          <cell r="G30">
            <v>0</v>
          </cell>
          <cell r="H30">
            <v>0</v>
          </cell>
          <cell r="I30">
            <v>0</v>
          </cell>
        </row>
        <row r="31">
          <cell r="A31">
            <v>0</v>
          </cell>
          <cell r="B31">
            <v>0</v>
          </cell>
          <cell r="C31">
            <v>0</v>
          </cell>
          <cell r="D31">
            <v>0</v>
          </cell>
          <cell r="E31">
            <v>0</v>
          </cell>
          <cell r="F31">
            <v>0</v>
          </cell>
          <cell r="G31">
            <v>0</v>
          </cell>
          <cell r="H31">
            <v>0</v>
          </cell>
          <cell r="I31">
            <v>0</v>
          </cell>
        </row>
        <row r="32">
          <cell r="A32">
            <v>0</v>
          </cell>
          <cell r="B32" t="str">
            <v>SS.HH. PUBLICO HOMBRES ( REH 103)</v>
          </cell>
          <cell r="C32">
            <v>1</v>
          </cell>
          <cell r="D32">
            <v>0</v>
          </cell>
          <cell r="E32">
            <v>0</v>
          </cell>
          <cell r="F32">
            <v>0</v>
          </cell>
          <cell r="G32">
            <v>1</v>
          </cell>
          <cell r="H32">
            <v>0</v>
          </cell>
          <cell r="I32">
            <v>0</v>
          </cell>
        </row>
        <row r="33">
          <cell r="A33">
            <v>0</v>
          </cell>
          <cell r="B33" t="str">
            <v>SS.HH PUBLICO MUJERES ( REH 104)</v>
          </cell>
          <cell r="C33">
            <v>1</v>
          </cell>
          <cell r="D33">
            <v>0</v>
          </cell>
          <cell r="E33">
            <v>0</v>
          </cell>
          <cell r="F33">
            <v>0</v>
          </cell>
          <cell r="G33">
            <v>1</v>
          </cell>
          <cell r="H33">
            <v>0</v>
          </cell>
          <cell r="I33">
            <v>0</v>
          </cell>
        </row>
        <row r="34">
          <cell r="A34">
            <v>0</v>
          </cell>
          <cell r="B34" t="str">
            <v>SS.HH. + VEST. PACIENTES MUJERES ( REH 105)</v>
          </cell>
          <cell r="C34">
            <v>1</v>
          </cell>
          <cell r="D34">
            <v>0</v>
          </cell>
          <cell r="E34">
            <v>0</v>
          </cell>
          <cell r="F34">
            <v>0</v>
          </cell>
          <cell r="G34">
            <v>1</v>
          </cell>
          <cell r="H34">
            <v>0</v>
          </cell>
          <cell r="I34">
            <v>0</v>
          </cell>
        </row>
        <row r="35">
          <cell r="A35">
            <v>0</v>
          </cell>
          <cell r="B35" t="str">
            <v>SS.HH. + VEST. PACIENTES HOMBRES ( REH 106)</v>
          </cell>
          <cell r="C35">
            <v>1</v>
          </cell>
          <cell r="D35">
            <v>0</v>
          </cell>
          <cell r="E35">
            <v>0</v>
          </cell>
          <cell r="F35">
            <v>0</v>
          </cell>
          <cell r="G35">
            <v>1</v>
          </cell>
          <cell r="H35">
            <v>0</v>
          </cell>
          <cell r="I35">
            <v>0</v>
          </cell>
        </row>
        <row r="36">
          <cell r="A36">
            <v>0</v>
          </cell>
          <cell r="B36" t="str">
            <v>SS.HH. PUBLICO HOMBRES ( DI 106)</v>
          </cell>
          <cell r="C36">
            <v>1</v>
          </cell>
          <cell r="D36">
            <v>0</v>
          </cell>
          <cell r="E36">
            <v>0</v>
          </cell>
          <cell r="F36">
            <v>0</v>
          </cell>
          <cell r="G36">
            <v>1</v>
          </cell>
          <cell r="H36">
            <v>0</v>
          </cell>
          <cell r="I36">
            <v>0</v>
          </cell>
        </row>
        <row r="37">
          <cell r="A37">
            <v>0</v>
          </cell>
          <cell r="B37" t="str">
            <v>SS.HH. PUBLICO HOMBRES ( DI 107)</v>
          </cell>
          <cell r="C37">
            <v>1</v>
          </cell>
          <cell r="D37">
            <v>0</v>
          </cell>
          <cell r="E37">
            <v>0</v>
          </cell>
          <cell r="F37">
            <v>0</v>
          </cell>
          <cell r="G37">
            <v>1</v>
          </cell>
          <cell r="H37">
            <v>0</v>
          </cell>
          <cell r="I37">
            <v>0</v>
          </cell>
        </row>
        <row r="38">
          <cell r="A38">
            <v>0</v>
          </cell>
          <cell r="B38">
            <v>0</v>
          </cell>
          <cell r="C38">
            <v>0</v>
          </cell>
          <cell r="D38">
            <v>0</v>
          </cell>
          <cell r="E38">
            <v>0</v>
          </cell>
          <cell r="F38">
            <v>0</v>
          </cell>
          <cell r="G38">
            <v>0</v>
          </cell>
          <cell r="H38">
            <v>0</v>
          </cell>
          <cell r="I38">
            <v>0</v>
          </cell>
        </row>
        <row r="39">
          <cell r="A39">
            <v>0</v>
          </cell>
          <cell r="B39" t="str">
            <v>BLOQUE A</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v>0</v>
          </cell>
          <cell r="B41" t="str">
            <v>SS.HH. DISCP. Y/O GESTANTES ( CE 129)</v>
          </cell>
          <cell r="C41">
            <v>1</v>
          </cell>
          <cell r="D41">
            <v>0</v>
          </cell>
          <cell r="E41">
            <v>0</v>
          </cell>
          <cell r="F41">
            <v>0</v>
          </cell>
          <cell r="G41">
            <v>1</v>
          </cell>
          <cell r="H41">
            <v>0</v>
          </cell>
          <cell r="I41">
            <v>0</v>
          </cell>
        </row>
        <row r="42">
          <cell r="A42">
            <v>0</v>
          </cell>
          <cell r="B42" t="str">
            <v>SS.HH. PERS. HOMBRES ( CE 132)</v>
          </cell>
          <cell r="C42">
            <v>2</v>
          </cell>
          <cell r="D42">
            <v>0</v>
          </cell>
          <cell r="E42">
            <v>0</v>
          </cell>
          <cell r="F42">
            <v>0</v>
          </cell>
          <cell r="G42">
            <v>2</v>
          </cell>
          <cell r="H42">
            <v>0</v>
          </cell>
          <cell r="I42">
            <v>0</v>
          </cell>
        </row>
        <row r="43">
          <cell r="A43">
            <v>0</v>
          </cell>
          <cell r="B43" t="str">
            <v>SS.HH. PERS. MUJERES ( CE 133)</v>
          </cell>
          <cell r="C43">
            <v>2</v>
          </cell>
          <cell r="D43">
            <v>0</v>
          </cell>
          <cell r="E43">
            <v>0</v>
          </cell>
          <cell r="F43">
            <v>0</v>
          </cell>
          <cell r="G43">
            <v>2</v>
          </cell>
          <cell r="H43">
            <v>0</v>
          </cell>
          <cell r="I43">
            <v>0</v>
          </cell>
        </row>
        <row r="44">
          <cell r="A44">
            <v>0</v>
          </cell>
          <cell r="B44">
            <v>0</v>
          </cell>
          <cell r="C44">
            <v>0</v>
          </cell>
          <cell r="D44">
            <v>0</v>
          </cell>
          <cell r="E44">
            <v>0</v>
          </cell>
          <cell r="F44">
            <v>0</v>
          </cell>
          <cell r="G44">
            <v>0</v>
          </cell>
          <cell r="H44">
            <v>0</v>
          </cell>
          <cell r="I44">
            <v>0</v>
          </cell>
        </row>
        <row r="45">
          <cell r="A45">
            <v>0</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sheetData>
      <sheetData sheetId="16"/>
      <sheetData sheetId="17"/>
      <sheetData sheetId="18"/>
      <sheetData sheetId="19">
        <row r="3">
          <cell r="L3" t="str">
            <v>EDIFICACIONES</v>
          </cell>
          <cell r="M3" t="str">
            <v xml:space="preserve"> EDIFICIOS EXTERNOS</v>
          </cell>
        </row>
        <row r="4">
          <cell r="L4" t="str">
            <v>OBRAS EXTERIORES</v>
          </cell>
          <cell r="M4" t="str">
            <v>EDIFICIOS INTERMEDIOS</v>
          </cell>
        </row>
        <row r="5">
          <cell r="L5">
            <v>0</v>
          </cell>
          <cell r="M5" t="str">
            <v>ZONA INDEPENDIENTE</v>
          </cell>
        </row>
        <row r="6">
          <cell r="M6" t="str">
            <v>UNIDAD DE INTERNAMIENTO 1</v>
          </cell>
        </row>
        <row r="7">
          <cell r="M7" t="str">
            <v>UNIDAD DE INTERNAMIENTO 2</v>
          </cell>
        </row>
        <row r="8">
          <cell r="M8" t="str">
            <v>UNIDAD DE INTERNAMIENTO 3</v>
          </cell>
        </row>
        <row r="9">
          <cell r="M9" t="str">
            <v>UNIDAD DE INTERNAMIENTO 4</v>
          </cell>
        </row>
        <row r="10">
          <cell r="M10" t="str">
            <v>UNIDAD DE INTERNAMIENTO 5</v>
          </cell>
        </row>
        <row r="11">
          <cell r="M11" t="str">
            <v>UNIDAD DE INTERNAMIENTO 6</v>
          </cell>
        </row>
        <row r="12">
          <cell r="M12" t="str">
            <v>UNIDAD DE INTERNAMIENTO CREO</v>
          </cell>
        </row>
        <row r="13">
          <cell r="M13" t="str">
            <v>UNIDAD DE INTERNAMIENTO DEVIDA</v>
          </cell>
        </row>
        <row r="14">
          <cell r="C14" t="str">
            <v>ADM - Administración y Seguridad Externa</v>
          </cell>
          <cell r="M14" t="str">
            <v>UNIDAD DE INTERNAMIENTO DEVIDA</v>
          </cell>
        </row>
        <row r="15">
          <cell r="C15" t="str">
            <v>SEC - Sectores</v>
          </cell>
        </row>
        <row r="16">
          <cell r="C16" t="str">
            <v>EDU - Dirección de Educación</v>
          </cell>
        </row>
        <row r="17">
          <cell r="C17" t="str">
            <v>COC - Cocina</v>
          </cell>
        </row>
        <row r="18">
          <cell r="C18" t="str">
            <v>SIN - Seguridad Interna</v>
          </cell>
        </row>
        <row r="19">
          <cell r="C19" t="str">
            <v>MAR - Maestranza y Residuos Solidos</v>
          </cell>
        </row>
        <row r="20">
          <cell r="C20" t="str">
            <v>OTT - OTT</v>
          </cell>
        </row>
        <row r="21">
          <cell r="C21" t="str">
            <v>REC - Registro y Clasificación</v>
          </cell>
        </row>
        <row r="22">
          <cell r="C22" t="str">
            <v>CTR - Controles (Esclusas) 1,2,3,4,5</v>
          </cell>
        </row>
        <row r="23">
          <cell r="C23" t="str">
            <v>TSI - Taller Semi-Industrial</v>
          </cell>
        </row>
        <row r="24">
          <cell r="C24" t="str">
            <v>CEM - Centro Médico</v>
          </cell>
        </row>
        <row r="25">
          <cell r="C25" t="str">
            <v>UI-1 - Pabellón de Internos C</v>
          </cell>
        </row>
        <row r="26">
          <cell r="C26" t="str">
            <v>UI-1 - Pabellón de Internos D</v>
          </cell>
        </row>
        <row r="27">
          <cell r="C27" t="str">
            <v>UI-1 - Taller (Ex Auditorio)</v>
          </cell>
        </row>
        <row r="28">
          <cell r="C28" t="str">
            <v>UI-1 - ATT+Aulas+Meditación (Ex Taller)</v>
          </cell>
        </row>
        <row r="29">
          <cell r="C29" t="str">
            <v>UI-1 - Venusterio</v>
          </cell>
        </row>
        <row r="30">
          <cell r="C30" t="str">
            <v>UI-1 - Vestuario</v>
          </cell>
        </row>
        <row r="31">
          <cell r="C31" t="str">
            <v>UI-1 - Losa Deportiva + Juego de Niños + Visitas</v>
          </cell>
        </row>
        <row r="32">
          <cell r="C32" t="str">
            <v>UI-2 - Pabellón de Internos A</v>
          </cell>
        </row>
        <row r="33">
          <cell r="C33" t="str">
            <v>UI-2 - Pabellón de Internos B</v>
          </cell>
        </row>
        <row r="34">
          <cell r="C34" t="str">
            <v xml:space="preserve">UI-2 - Taller </v>
          </cell>
        </row>
        <row r="35">
          <cell r="C35" t="str">
            <v>UI-2 - Aulas</v>
          </cell>
        </row>
        <row r="36">
          <cell r="C36" t="str">
            <v>UI-2 - Meditación</v>
          </cell>
        </row>
        <row r="37">
          <cell r="C37" t="str">
            <v>UI-2 - Venusterio</v>
          </cell>
        </row>
        <row r="38">
          <cell r="C38" t="str">
            <v>UI-2 - Vestuario</v>
          </cell>
        </row>
        <row r="39">
          <cell r="C39" t="str">
            <v>UI-2 - ATT</v>
          </cell>
        </row>
        <row r="40">
          <cell r="C40" t="str">
            <v>UI-2 - Losa Deportiva + Juego de Niños + Visitas</v>
          </cell>
        </row>
        <row r="41">
          <cell r="C41" t="str">
            <v>UI-3 - Pabellón de Internos F</v>
          </cell>
        </row>
        <row r="42">
          <cell r="C42" t="str">
            <v>UI-3 - Pabellón de Internos G</v>
          </cell>
        </row>
        <row r="43">
          <cell r="C43" t="str">
            <v xml:space="preserve">UI-3 - Taller </v>
          </cell>
        </row>
        <row r="44">
          <cell r="C44" t="str">
            <v>UI-3 - Aulas</v>
          </cell>
        </row>
        <row r="45">
          <cell r="C45" t="str">
            <v>UI-3 - Meditación</v>
          </cell>
        </row>
        <row r="46">
          <cell r="C46" t="str">
            <v>UI-3 - Venusterio</v>
          </cell>
        </row>
        <row r="47">
          <cell r="C47" t="str">
            <v>UI-3 - Vestuario</v>
          </cell>
        </row>
        <row r="48">
          <cell r="C48" t="str">
            <v>UI-3 - ATT</v>
          </cell>
        </row>
        <row r="49">
          <cell r="C49" t="str">
            <v>UI-3 - Losa Deportiva + Juego de Niños + Visitas</v>
          </cell>
        </row>
        <row r="50">
          <cell r="C50" t="str">
            <v>UI-4 - Pabellón de Internos F</v>
          </cell>
        </row>
        <row r="51">
          <cell r="C51" t="str">
            <v>UI-4 - Pabellón de Internos G</v>
          </cell>
        </row>
        <row r="52">
          <cell r="C52" t="str">
            <v xml:space="preserve">UI-4 - Taller </v>
          </cell>
        </row>
        <row r="53">
          <cell r="C53" t="str">
            <v>UI-4 - Aulas</v>
          </cell>
        </row>
        <row r="54">
          <cell r="C54" t="str">
            <v>UI-4 - Meditación</v>
          </cell>
        </row>
        <row r="55">
          <cell r="C55" t="str">
            <v>UI-4 - Venusterio</v>
          </cell>
        </row>
        <row r="56">
          <cell r="C56" t="str">
            <v>UI-4 - Vestuario</v>
          </cell>
        </row>
        <row r="57">
          <cell r="C57" t="str">
            <v>UI-4 - ATT</v>
          </cell>
        </row>
        <row r="58">
          <cell r="C58" t="str">
            <v>UI-4 - Losa Deportiva + Juego de Niños + Visitas</v>
          </cell>
        </row>
        <row r="59">
          <cell r="C59" t="str">
            <v>UI-5 - Pabellón de Internos F</v>
          </cell>
        </row>
        <row r="60">
          <cell r="C60" t="str">
            <v>UI-5 - Pabellón de Internos G</v>
          </cell>
        </row>
        <row r="61">
          <cell r="C61" t="str">
            <v xml:space="preserve">UI-5 - Taller </v>
          </cell>
        </row>
        <row r="62">
          <cell r="C62" t="str">
            <v>UI-5 - Aulas</v>
          </cell>
        </row>
        <row r="63">
          <cell r="C63" t="str">
            <v>UI-5 - Meditación</v>
          </cell>
        </row>
        <row r="64">
          <cell r="C64" t="str">
            <v>UI-5 - Venusterio</v>
          </cell>
        </row>
        <row r="65">
          <cell r="C65" t="str">
            <v>UI-5 - Vestuario</v>
          </cell>
        </row>
        <row r="66">
          <cell r="C66" t="str">
            <v>UI-5 - ATT</v>
          </cell>
        </row>
        <row r="67">
          <cell r="C67" t="str">
            <v>UI-5 - Losa Deportiva + Juego de Niños + Visitas</v>
          </cell>
        </row>
        <row r="68">
          <cell r="C68" t="str">
            <v>UI-6 - Pabellón de Internos F</v>
          </cell>
        </row>
        <row r="69">
          <cell r="C69" t="str">
            <v>UI-6 - Pabellón de Internos G</v>
          </cell>
        </row>
        <row r="70">
          <cell r="C70" t="str">
            <v xml:space="preserve">UI-6 - Taller </v>
          </cell>
        </row>
        <row r="71">
          <cell r="C71" t="str">
            <v>UI-6 - Aulas</v>
          </cell>
        </row>
        <row r="72">
          <cell r="C72" t="str">
            <v>UI-6 - Meditación</v>
          </cell>
        </row>
        <row r="73">
          <cell r="C73" t="str">
            <v>UI-6 - Venusterio</v>
          </cell>
        </row>
        <row r="74">
          <cell r="C74" t="str">
            <v>UI-6 - Vestuario</v>
          </cell>
        </row>
        <row r="75">
          <cell r="C75" t="str">
            <v>UI-6 - ATT</v>
          </cell>
        </row>
        <row r="76">
          <cell r="C76" t="str">
            <v>UI-6 - Losa Deportiva + Juego de Niños + Visitas</v>
          </cell>
        </row>
        <row r="77">
          <cell r="C77" t="str">
            <v xml:space="preserve">CREO - Pabellón de Internamiento </v>
          </cell>
        </row>
        <row r="78">
          <cell r="C78" t="str">
            <v xml:space="preserve">CREO - Taller </v>
          </cell>
        </row>
        <row r="79">
          <cell r="C79" t="str">
            <v>CREO - Aulas</v>
          </cell>
        </row>
        <row r="80">
          <cell r="C80" t="str">
            <v>CREO - Meditación</v>
          </cell>
        </row>
        <row r="81">
          <cell r="C81" t="str">
            <v>CREO - Venusterio</v>
          </cell>
        </row>
        <row r="82">
          <cell r="C82" t="str">
            <v>CREO - Vestuario</v>
          </cell>
        </row>
        <row r="83">
          <cell r="C83" t="str">
            <v>CREO - Biblioteca - SUM</v>
          </cell>
        </row>
        <row r="84">
          <cell r="C84" t="str">
            <v>CREO - Losa Deportiva + Juego de Niños + Visitas</v>
          </cell>
        </row>
        <row r="85">
          <cell r="C85" t="str">
            <v>CREO - Bio Huerto + Animales</v>
          </cell>
        </row>
        <row r="86">
          <cell r="C86" t="str">
            <v>DEVIDA - Pabellón de Internamiento</v>
          </cell>
        </row>
        <row r="87">
          <cell r="C87" t="str">
            <v xml:space="preserve">DEVIDA - Taller </v>
          </cell>
        </row>
        <row r="88">
          <cell r="C88" t="str">
            <v>DEVIDA - Aulas</v>
          </cell>
        </row>
        <row r="89">
          <cell r="C89" t="str">
            <v>DEVIDA - Meditación</v>
          </cell>
        </row>
        <row r="90">
          <cell r="C90" t="str">
            <v>DEVIDA - Venusterio</v>
          </cell>
        </row>
        <row r="91">
          <cell r="C91" t="str">
            <v>DEVIDA - Vestuario</v>
          </cell>
        </row>
        <row r="92">
          <cell r="C92" t="str">
            <v>DEVIDA - Biblioteca - SUM</v>
          </cell>
        </row>
        <row r="93">
          <cell r="C93" t="str">
            <v>DEVIDA - Asistencia</v>
          </cell>
        </row>
        <row r="94">
          <cell r="C94" t="str">
            <v>DEVIDA - Terapia</v>
          </cell>
        </row>
        <row r="95">
          <cell r="C95" t="str">
            <v>DEVIDA - Losa Deportiva + Juego de Niños + Visitas</v>
          </cell>
        </row>
        <row r="96">
          <cell r="C96" t="str">
            <v>DEVIDA - Bio Huerto + Animales</v>
          </cell>
        </row>
        <row r="97">
          <cell r="C97" t="str">
            <v>SER - Casa de Fuerza</v>
          </cell>
        </row>
        <row r="98">
          <cell r="C98" t="str">
            <v>SER - Tanque de Gas Cocina</v>
          </cell>
        </row>
        <row r="99">
          <cell r="C99" t="str">
            <v>SER - Cisterna Proyectada</v>
          </cell>
        </row>
        <row r="100">
          <cell r="C100" t="str">
            <v>SER - Subestación</v>
          </cell>
        </row>
        <row r="101">
          <cell r="C101" t="str">
            <v>SER - Pozo Proyectado</v>
          </cell>
        </row>
        <row r="102">
          <cell r="C102" t="str">
            <v>SER - Tanque Elevado Existente</v>
          </cell>
        </row>
        <row r="103">
          <cell r="C103" t="str">
            <v>SER - Tanque Elevado Proyectado</v>
          </cell>
        </row>
        <row r="104">
          <cell r="C104" t="str">
            <v>SER - PTAR</v>
          </cell>
        </row>
        <row r="105">
          <cell r="C105" t="str">
            <v>SER - Estación de Bombeo Desagüe</v>
          </cell>
        </row>
        <row r="106">
          <cell r="C106" t="str">
            <v>SER - Estación de Bombeo Pluvial</v>
          </cell>
        </row>
        <row r="107">
          <cell r="C107" t="str">
            <v>SER - Cisterna Existente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RESUMEN"/>
      <sheetName val="1.CONSTRUC. PROV."/>
      <sheetName val="2.INST. PROV."/>
      <sheetName val="3.4.5.6.7.TRAB.PREL.DESM.DEM."/>
      <sheetName val="4.DES. Y DEM."/>
      <sheetName val="4.ELIM. DE OBST."/>
      <sheetName val="5.REMOCIONES"/>
      <sheetName val="4.DESMONTAJE"/>
      <sheetName val="5. DEMOLICION"/>
      <sheetName val="6.MOVILIZACION"/>
      <sheetName val="7.APUNTALAMIENTO"/>
      <sheetName val="8.TRAZOS"/>
      <sheetName val="9.SEGURIDAD"/>
      <sheetName val="GESTION AMBIENTAL "/>
      <sheetName val="10.GESTION AMBIENTAL"/>
      <sheetName val="11.FLETE TERRESTRE"/>
      <sheetName val="11.12FLETE Y COVID"/>
      <sheetName val="Anexo covid 01"/>
      <sheetName val="Anexo covid 02"/>
      <sheetName val="Hoja1"/>
      <sheetName val="05-A_Ladrillos losa alig."/>
      <sheetName val="06 ESTRUCTURA METALICA"/>
      <sheetName val="Leyenda"/>
    </sheetNames>
    <sheetDataSet>
      <sheetData sheetId="0" refreshError="1">
        <row r="3">
          <cell r="L3" t="str">
            <v>EDIFICACIONES</v>
          </cell>
        </row>
        <row r="4">
          <cell r="L4" t="str">
            <v>OBRAS EXTERIORES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PPTO-PARCHADO"/>
      <sheetName val="METRADOS-LECARO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BELLON C"/>
      <sheetName val="PABELLON D"/>
      <sheetName val="PABELLON E"/>
      <sheetName val="PABELLON  F"/>
      <sheetName val="PABELLON G-1"/>
      <sheetName val="PABELLON G-2"/>
      <sheetName val="COMEDOR"/>
      <sheetName val="PISCINA"/>
      <sheetName val="POLIDEPORTIVO"/>
      <sheetName val="ESC. &quot;A1&quot;"/>
      <sheetName val="ESC. &quot;A2&quot;"/>
      <sheetName val="ESC. &quot;C&quot;"/>
      <sheetName val="ESC. &quot;D&quot;"/>
      <sheetName val="ESC. &quot;E&quot;"/>
      <sheetName val="ESC. &quot;F&quot;"/>
      <sheetName val="ESC. &quot;G1&quot;"/>
      <sheetName val="ESCALERA ASCENSOR Y SS. HH."/>
      <sheetName val="PUENTE A-B"/>
      <sheetName val="PUENTE B"/>
      <sheetName val="PUENTE C"/>
      <sheetName val="PUENTE C-D"/>
      <sheetName val="PUENTE G1-C"/>
      <sheetName val="PUENTE G1-G2"/>
      <sheetName val="R. OBRAS NUEVAS TORIBIO C."/>
      <sheetName val="PABELLON A"/>
      <sheetName val="PABELLON B"/>
      <sheetName val="REFORZ SS.HH."/>
      <sheetName val="CIST-TK-REHAB."/>
      <sheetName val="R. OBRAS REFORZAMIENTO"/>
      <sheetName val="LOSA DEPORT.01"/>
      <sheetName val="LOSA DEPORT.02"/>
      <sheetName val="PATIO RAMPAS GRAD.Y M"/>
      <sheetName val="CIST.15-TK.5"/>
      <sheetName val="CIST.26-TK.14"/>
      <sheetName val="CASETA DE GUARDIANIA"/>
      <sheetName val="SUB-ESTACION"/>
      <sheetName val="CASETA DE BOMB. Y DE COMP."/>
      <sheetName val="ESTRADO"/>
      <sheetName val="R. OBRAS EXTERIORES"/>
      <sheetName val="CERCOS P. REJA"/>
      <sheetName val="CERCOS TARRAJEO"/>
      <sheetName val="ING. PRINCIPAL"/>
      <sheetName val="ING. LATERAL"/>
      <sheetName val="INGRESO 1"/>
      <sheetName val="INGRESO 2"/>
      <sheetName val="R. CERCO E INGRESOS"/>
      <sheetName val="CONSOLIDADO TORIBIO CASANO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HOJA RESUMEN DE PLANILLA DE METRADOS - OBRAS NUEVAS</v>
          </cell>
        </row>
        <row r="2">
          <cell r="A2" t="str">
            <v>Obra :</v>
          </cell>
          <cell r="B2" t="str">
            <v>"ADECUACION, MEJORAMIENTO Y SUSTITUCION DE LA INFRAESTRUCTURA EDUCATIVA DE LA I. E. TORIBIO CASANOVA"
 - CUTERVO - CUTERVO - CAJAMARCA</v>
          </cell>
        </row>
        <row r="3">
          <cell r="A3" t="str">
            <v>Especialidad :</v>
          </cell>
          <cell r="B3" t="str">
            <v xml:space="preserve"> ARQUITECTURA</v>
          </cell>
        </row>
        <row r="5">
          <cell r="A5" t="str">
            <v>Item</v>
          </cell>
          <cell r="B5" t="str">
            <v>Descripción</v>
          </cell>
          <cell r="C5" t="str">
            <v>Und.</v>
          </cell>
          <cell r="D5" t="str">
            <v>OBRAS  NUEVAS</v>
          </cell>
        </row>
        <row r="6">
          <cell r="D6" t="str">
            <v>PABELLON C</v>
          </cell>
          <cell r="E6" t="str">
            <v>PABELLON D</v>
          </cell>
          <cell r="F6" t="str">
            <v>PABELLON E</v>
          </cell>
          <cell r="G6" t="str">
            <v>PABELLON F</v>
          </cell>
          <cell r="H6" t="str">
            <v>PABELLON G1</v>
          </cell>
          <cell r="I6" t="str">
            <v>PABELLON G2</v>
          </cell>
          <cell r="J6" t="str">
            <v>COMEDOR</v>
          </cell>
          <cell r="K6" t="str">
            <v>PISCINA</v>
          </cell>
          <cell r="L6" t="str">
            <v>POLIDEPORTIVO</v>
          </cell>
          <cell r="M6" t="str">
            <v>ESCALERA A1</v>
          </cell>
          <cell r="N6" t="str">
            <v>ESCALERA A2</v>
          </cell>
          <cell r="O6" t="str">
            <v>ESCALERA C</v>
          </cell>
          <cell r="P6" t="str">
            <v>ESCALERA D</v>
          </cell>
          <cell r="Q6" t="str">
            <v>ESCALERA E</v>
          </cell>
          <cell r="R6" t="str">
            <v>ESCALERA F</v>
          </cell>
          <cell r="S6" t="str">
            <v>ESCALERA G1</v>
          </cell>
          <cell r="T6" t="str">
            <v>ESCALERA ASCENSOR SS.HH.</v>
          </cell>
          <cell r="U6" t="str">
            <v>PUENTE A-B</v>
          </cell>
          <cell r="V6" t="str">
            <v>PUENTE B</v>
          </cell>
          <cell r="W6" t="str">
            <v>PUENTE C</v>
          </cell>
          <cell r="X6" t="str">
            <v>PUENTE C-D</v>
          </cell>
          <cell r="Y6" t="str">
            <v>PUENTE G1-C</v>
          </cell>
          <cell r="Z6" t="str">
            <v>PUENTE G1-G2</v>
          </cell>
          <cell r="AA6" t="str">
            <v>TOTAL</v>
          </cell>
        </row>
        <row r="7">
          <cell r="A7" t="str">
            <v>01</v>
          </cell>
          <cell r="B7" t="str">
            <v>ARQUITECTURA</v>
          </cell>
        </row>
        <row r="8">
          <cell r="A8" t="str">
            <v>01.01</v>
          </cell>
          <cell r="B8" t="str">
            <v>MUROS Y TABIQUES DE ALBAÑILERIA</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A9" t="str">
            <v>01.01.01</v>
          </cell>
          <cell r="B9" t="str">
            <v>MURO PORTANTE DE LADRILLO KK TIPO IV SOGA, MEZCLA 1:1:4; e=1.5cm.</v>
          </cell>
          <cell r="C9" t="str">
            <v>M2</v>
          </cell>
          <cell r="D9">
            <v>0</v>
          </cell>
          <cell r="E9">
            <v>0</v>
          </cell>
          <cell r="F9">
            <v>0</v>
          </cell>
          <cell r="G9">
            <v>0</v>
          </cell>
          <cell r="H9">
            <v>0</v>
          </cell>
          <cell r="I9">
            <v>0</v>
          </cell>
          <cell r="J9">
            <v>60.261499999999991</v>
          </cell>
          <cell r="K9">
            <v>177.63810000000001</v>
          </cell>
          <cell r="L9">
            <v>159.02179999999998</v>
          </cell>
          <cell r="M9">
            <v>18.596</v>
          </cell>
          <cell r="N9">
            <v>31.012</v>
          </cell>
          <cell r="O9">
            <v>104.6529</v>
          </cell>
          <cell r="P9">
            <v>22.486999999999995</v>
          </cell>
          <cell r="Q9">
            <v>106.43170000000001</v>
          </cell>
          <cell r="R9">
            <v>123.53429999999999</v>
          </cell>
          <cell r="S9">
            <v>104.1033</v>
          </cell>
          <cell r="T9">
            <v>0</v>
          </cell>
          <cell r="U9">
            <v>0</v>
          </cell>
          <cell r="V9">
            <v>0</v>
          </cell>
          <cell r="W9">
            <v>0</v>
          </cell>
          <cell r="X9">
            <v>0</v>
          </cell>
          <cell r="Y9">
            <v>0</v>
          </cell>
          <cell r="Z9">
            <v>0</v>
          </cell>
          <cell r="AA9">
            <v>907.73859999999991</v>
          </cell>
        </row>
        <row r="10">
          <cell r="A10" t="str">
            <v>01.01.02</v>
          </cell>
          <cell r="B10" t="str">
            <v>MURO PORTANTE DE LADRILLO KK TIPO IV CABEZA, MEZCLA 1:1:4; e=1.5cm.</v>
          </cell>
          <cell r="C10" t="str">
            <v>M2</v>
          </cell>
          <cell r="D10">
            <v>160.6122</v>
          </cell>
          <cell r="E10">
            <v>264.3152</v>
          </cell>
          <cell r="F10">
            <v>169.81040000000002</v>
          </cell>
          <cell r="G10">
            <v>106.59</v>
          </cell>
          <cell r="H10">
            <v>120.4144</v>
          </cell>
          <cell r="I10">
            <v>120.4144</v>
          </cell>
          <cell r="J10">
            <v>0</v>
          </cell>
          <cell r="K10">
            <v>108.78149999999998</v>
          </cell>
          <cell r="L10">
            <v>232.125</v>
          </cell>
          <cell r="M10">
            <v>54.355199999999996</v>
          </cell>
          <cell r="N10">
            <v>54.355199999999996</v>
          </cell>
          <cell r="O10">
            <v>88.171199999999999</v>
          </cell>
          <cell r="P10">
            <v>136.72999999999999</v>
          </cell>
          <cell r="Q10">
            <v>89.931200000000004</v>
          </cell>
          <cell r="R10">
            <v>100.04639999999999</v>
          </cell>
          <cell r="S10">
            <v>86.555800000000005</v>
          </cell>
          <cell r="T10">
            <v>168.69</v>
          </cell>
          <cell r="U10">
            <v>0</v>
          </cell>
          <cell r="V10">
            <v>0</v>
          </cell>
          <cell r="W10">
            <v>0</v>
          </cell>
          <cell r="X10">
            <v>0</v>
          </cell>
          <cell r="Y10">
            <v>0</v>
          </cell>
          <cell r="Z10">
            <v>0</v>
          </cell>
          <cell r="AA10">
            <v>2061.8980999999999</v>
          </cell>
        </row>
        <row r="11">
          <cell r="A11" t="str">
            <v>01.01.03</v>
          </cell>
          <cell r="B11" t="str">
            <v>MURO DE LADRILLO KK TIPO IV CANTO, MEZCLA 1:1:4; e=1.5cm.</v>
          </cell>
          <cell r="C11" t="str">
            <v>M2</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01.01.04</v>
          </cell>
          <cell r="B12" t="str">
            <v>MURO DE LADRILLO KK TIPO IV SOGA, MEZCLA 1:1:4; e=1.5cm.</v>
          </cell>
          <cell r="C12" t="str">
            <v>M2</v>
          </cell>
          <cell r="D12">
            <v>131.3964</v>
          </cell>
          <cell r="E12">
            <v>198.10458</v>
          </cell>
          <cell r="F12">
            <v>230.95300000000003</v>
          </cell>
          <cell r="G12">
            <v>139.40249999999997</v>
          </cell>
          <cell r="H12">
            <v>134.57820000000001</v>
          </cell>
          <cell r="I12">
            <v>178.60939999999999</v>
          </cell>
          <cell r="J12">
            <v>37.082999999999998</v>
          </cell>
          <cell r="K12">
            <v>311.39870000000002</v>
          </cell>
          <cell r="L12">
            <v>273.11049999999994</v>
          </cell>
          <cell r="M12">
            <v>19.532</v>
          </cell>
          <cell r="N12">
            <v>19.532</v>
          </cell>
          <cell r="O12">
            <v>5.5440000000000005</v>
          </cell>
          <cell r="P12">
            <v>28.4</v>
          </cell>
          <cell r="Q12">
            <v>4.04</v>
          </cell>
          <cell r="R12">
            <v>18.62</v>
          </cell>
          <cell r="S12">
            <v>17.04</v>
          </cell>
          <cell r="T12">
            <v>113.7217</v>
          </cell>
          <cell r="U12">
            <v>0</v>
          </cell>
          <cell r="V12">
            <v>0</v>
          </cell>
          <cell r="W12">
            <v>0</v>
          </cell>
          <cell r="X12">
            <v>0</v>
          </cell>
          <cell r="Y12">
            <v>0</v>
          </cell>
          <cell r="Z12">
            <v>0</v>
          </cell>
          <cell r="AA12">
            <v>1861.0659799999999</v>
          </cell>
        </row>
        <row r="13">
          <cell r="A13" t="str">
            <v>01.01.05</v>
          </cell>
          <cell r="B13" t="str">
            <v>MURO DE LADRILLO KK TIPO IV CABEZA, MEZCLA 1:1:4; e=1.5cm.</v>
          </cell>
          <cell r="C13" t="str">
            <v>M2</v>
          </cell>
          <cell r="D13">
            <v>1.1205000000000001</v>
          </cell>
          <cell r="E13">
            <v>0</v>
          </cell>
          <cell r="F13">
            <v>19.269600000000001</v>
          </cell>
          <cell r="G13">
            <v>0.87849999999999984</v>
          </cell>
          <cell r="H13">
            <v>0</v>
          </cell>
          <cell r="I13">
            <v>4.4452000000000007</v>
          </cell>
          <cell r="J13">
            <v>0</v>
          </cell>
          <cell r="K13">
            <v>0</v>
          </cell>
          <cell r="L13">
            <v>46.451000000000001</v>
          </cell>
          <cell r="M13">
            <v>0</v>
          </cell>
          <cell r="N13">
            <v>0</v>
          </cell>
          <cell r="O13">
            <v>0</v>
          </cell>
          <cell r="P13">
            <v>0</v>
          </cell>
          <cell r="Q13">
            <v>0</v>
          </cell>
          <cell r="R13">
            <v>0</v>
          </cell>
          <cell r="S13">
            <v>0</v>
          </cell>
          <cell r="T13">
            <v>41.468600000000002</v>
          </cell>
          <cell r="U13">
            <v>0</v>
          </cell>
          <cell r="V13">
            <v>0</v>
          </cell>
          <cell r="W13">
            <v>0</v>
          </cell>
          <cell r="X13">
            <v>0</v>
          </cell>
          <cell r="Y13">
            <v>0</v>
          </cell>
          <cell r="Z13">
            <v>0</v>
          </cell>
          <cell r="AA13">
            <v>113.63339999999999</v>
          </cell>
        </row>
        <row r="14">
          <cell r="A14" t="str">
            <v>01.01.06</v>
          </cell>
          <cell r="B14" t="str">
            <v>BARANDAS Y PARAPETOS DE LADRILLO KK TIPO IV SOGA, MEZCLA 1:1:4; e=1.5cm.</v>
          </cell>
          <cell r="C14" t="str">
            <v>M2</v>
          </cell>
          <cell r="D14">
            <v>0</v>
          </cell>
          <cell r="E14">
            <v>0</v>
          </cell>
          <cell r="F14">
            <v>0</v>
          </cell>
          <cell r="G14">
            <v>0</v>
          </cell>
          <cell r="H14">
            <v>0</v>
          </cell>
          <cell r="I14">
            <v>0</v>
          </cell>
          <cell r="J14">
            <v>0</v>
          </cell>
          <cell r="K14">
            <v>0</v>
          </cell>
          <cell r="L14">
            <v>0</v>
          </cell>
          <cell r="M14">
            <v>0</v>
          </cell>
          <cell r="N14">
            <v>0</v>
          </cell>
          <cell r="O14">
            <v>34.874099999999999</v>
          </cell>
          <cell r="P14">
            <v>5.4239999999999995</v>
          </cell>
          <cell r="Q14">
            <v>34.006799999999998</v>
          </cell>
          <cell r="R14">
            <v>41.361599999999996</v>
          </cell>
          <cell r="S14">
            <v>1.7999999999999998</v>
          </cell>
          <cell r="T14">
            <v>0</v>
          </cell>
          <cell r="U14">
            <v>0</v>
          </cell>
          <cell r="V14">
            <v>0</v>
          </cell>
          <cell r="W14">
            <v>0</v>
          </cell>
          <cell r="X14">
            <v>0</v>
          </cell>
          <cell r="Y14">
            <v>0</v>
          </cell>
          <cell r="Z14">
            <v>0</v>
          </cell>
          <cell r="AA14">
            <v>117.4665</v>
          </cell>
        </row>
        <row r="15">
          <cell r="A15" t="str">
            <v>01.02</v>
          </cell>
          <cell r="B15" t="str">
            <v>REVOQUES Y REVESTIMIENTOS</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01.02.01</v>
          </cell>
          <cell r="B16" t="str">
            <v>REVOQUES, ENLUCIDOS Y MOLDURAS</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01.02.01.01</v>
          </cell>
          <cell r="B17" t="str">
            <v>TARRAJEO PRIMARIO Y RAYADO C/ MEZC. C:A 1:5, e=1.5cm.</v>
          </cell>
          <cell r="C17" t="str">
            <v>M2</v>
          </cell>
          <cell r="D17">
            <v>26.928899999999999</v>
          </cell>
          <cell r="E17">
            <v>0</v>
          </cell>
          <cell r="F17">
            <v>167.70609999999999</v>
          </cell>
          <cell r="G17">
            <v>25.058700000000005</v>
          </cell>
          <cell r="H17">
            <v>0</v>
          </cell>
          <cell r="I17">
            <v>0</v>
          </cell>
          <cell r="J17">
            <v>123.3856</v>
          </cell>
          <cell r="K17">
            <v>711.08600000000001</v>
          </cell>
          <cell r="L17">
            <v>217.785</v>
          </cell>
          <cell r="M17">
            <v>0</v>
          </cell>
          <cell r="N17">
            <v>0</v>
          </cell>
          <cell r="O17">
            <v>0</v>
          </cell>
          <cell r="P17">
            <v>0</v>
          </cell>
          <cell r="Q17">
            <v>0</v>
          </cell>
          <cell r="R17">
            <v>0</v>
          </cell>
          <cell r="S17">
            <v>0</v>
          </cell>
          <cell r="T17">
            <v>168.44084200000003</v>
          </cell>
          <cell r="U17">
            <v>0</v>
          </cell>
          <cell r="V17">
            <v>0</v>
          </cell>
          <cell r="W17">
            <v>0</v>
          </cell>
          <cell r="X17">
            <v>0</v>
          </cell>
          <cell r="Y17">
            <v>0</v>
          </cell>
          <cell r="Z17">
            <v>0</v>
          </cell>
          <cell r="AA17">
            <v>1440.3911420000002</v>
          </cell>
        </row>
        <row r="18">
          <cell r="A18" t="str">
            <v>01.02.01.02</v>
          </cell>
          <cell r="B18" t="str">
            <v>TARRAJEO FROTACHADO DE MUROS INTERIORES, C/ MEZC. C:A 1:5, e=1.5cm.</v>
          </cell>
          <cell r="C18" t="str">
            <v>M2</v>
          </cell>
          <cell r="D18">
            <v>558.27760000000001</v>
          </cell>
          <cell r="E18">
            <v>817.93983000000003</v>
          </cell>
          <cell r="F18">
            <v>620.72730000000001</v>
          </cell>
          <cell r="G18">
            <v>471.03519999999992</v>
          </cell>
          <cell r="H18">
            <v>415.06679999999989</v>
          </cell>
          <cell r="I18">
            <v>451.97709999999995</v>
          </cell>
          <cell r="J18">
            <v>128.28899999999999</v>
          </cell>
          <cell r="K18">
            <v>556.40390000000002</v>
          </cell>
          <cell r="L18">
            <v>748.76970000000006</v>
          </cell>
          <cell r="M18">
            <v>70.197400000000016</v>
          </cell>
          <cell r="N18">
            <v>67.162000000000006</v>
          </cell>
          <cell r="O18">
            <v>99.510599999999997</v>
          </cell>
          <cell r="P18">
            <v>163.80600000000001</v>
          </cell>
          <cell r="Q18">
            <v>102.01175000000001</v>
          </cell>
          <cell r="R18">
            <v>127.54549999999999</v>
          </cell>
          <cell r="S18">
            <v>118.81215</v>
          </cell>
          <cell r="T18">
            <v>281.71866</v>
          </cell>
          <cell r="U18">
            <v>0</v>
          </cell>
          <cell r="V18">
            <v>0</v>
          </cell>
          <cell r="W18">
            <v>0</v>
          </cell>
          <cell r="X18">
            <v>0</v>
          </cell>
          <cell r="Y18">
            <v>0</v>
          </cell>
          <cell r="Z18">
            <v>0</v>
          </cell>
          <cell r="AA18">
            <v>5799.2504899999985</v>
          </cell>
        </row>
        <row r="19">
          <cell r="A19" t="str">
            <v>01.02.01.03</v>
          </cell>
          <cell r="B19" t="str">
            <v>TARRAJEO FROTACHADO DE MUROS EXTERIORES, C/ MEZC. C:A 1:5, e=1.5cm.</v>
          </cell>
          <cell r="C19" t="str">
            <v>M2</v>
          </cell>
          <cell r="D19">
            <v>222.75290000000001</v>
          </cell>
          <cell r="E19">
            <v>162.63180000000003</v>
          </cell>
          <cell r="F19">
            <v>133.03289999999998</v>
          </cell>
          <cell r="G19">
            <v>128.2011</v>
          </cell>
          <cell r="H19">
            <v>192.4195</v>
          </cell>
          <cell r="I19">
            <v>167.86099999999999</v>
          </cell>
          <cell r="J19">
            <v>50.664000000000001</v>
          </cell>
          <cell r="K19">
            <v>502.78589999999997</v>
          </cell>
          <cell r="L19">
            <v>547.88869999999997</v>
          </cell>
          <cell r="M19">
            <v>50.343000000000004</v>
          </cell>
          <cell r="N19">
            <v>50.433000000000007</v>
          </cell>
          <cell r="O19">
            <v>101.20140000000001</v>
          </cell>
          <cell r="P19">
            <v>11.797400000000001</v>
          </cell>
          <cell r="Q19">
            <v>63.713099999999997</v>
          </cell>
          <cell r="R19">
            <v>30.224</v>
          </cell>
          <cell r="S19">
            <v>70.907200000000003</v>
          </cell>
          <cell r="T19">
            <v>153.42430000000002</v>
          </cell>
          <cell r="U19">
            <v>28.082000000000001</v>
          </cell>
          <cell r="V19">
            <v>24.32</v>
          </cell>
          <cell r="W19">
            <v>37.18</v>
          </cell>
          <cell r="X19">
            <v>62.51</v>
          </cell>
          <cell r="Y19">
            <v>108.18599999999998</v>
          </cell>
          <cell r="Z19">
            <v>30.628</v>
          </cell>
          <cell r="AA19">
            <v>2931.1872000000003</v>
          </cell>
        </row>
        <row r="20">
          <cell r="A20" t="str">
            <v>01.02.01.04</v>
          </cell>
          <cell r="B20" t="str">
            <v>TARRAJEO DE COLUMNAS, C/ MEZC. C:A 1:5, e=1.5cm. (Inc. Vestidura de Aristas)</v>
          </cell>
          <cell r="C20" t="str">
            <v>M2</v>
          </cell>
          <cell r="D20">
            <v>413.86250000000001</v>
          </cell>
          <cell r="E20">
            <v>656.86239999999998</v>
          </cell>
          <cell r="F20">
            <v>409.30712000000011</v>
          </cell>
          <cell r="G20">
            <v>235.41160000000002</v>
          </cell>
          <cell r="H20">
            <v>252.55829999999997</v>
          </cell>
          <cell r="I20">
            <v>248.09520000000001</v>
          </cell>
          <cell r="J20">
            <v>87.446500000000015</v>
          </cell>
          <cell r="K20">
            <v>533.08489999999995</v>
          </cell>
          <cell r="L20">
            <v>367.21010000000001</v>
          </cell>
          <cell r="M20">
            <v>52.632592000000002</v>
          </cell>
          <cell r="N20">
            <v>52.632592000000002</v>
          </cell>
          <cell r="O20">
            <v>57.039000000000001</v>
          </cell>
          <cell r="P20">
            <v>61.073599999999999</v>
          </cell>
          <cell r="Q20">
            <v>44.237099999999998</v>
          </cell>
          <cell r="R20">
            <v>46.747599999999998</v>
          </cell>
          <cell r="S20">
            <v>57.906700000000001</v>
          </cell>
          <cell r="T20">
            <v>181.49319600000004</v>
          </cell>
          <cell r="U20">
            <v>0</v>
          </cell>
          <cell r="V20">
            <v>0</v>
          </cell>
          <cell r="W20">
            <v>144.93899999999999</v>
          </cell>
          <cell r="X20">
            <v>0</v>
          </cell>
          <cell r="Y20">
            <v>0</v>
          </cell>
          <cell r="Z20">
            <v>0</v>
          </cell>
          <cell r="AA20">
            <v>3902.5399999999995</v>
          </cell>
        </row>
        <row r="21">
          <cell r="A21" t="str">
            <v>01.02.01.05</v>
          </cell>
          <cell r="B21" t="str">
            <v>TARRAJEO DE COLUMNAS CIRCULARES, C/ MEZC. C:A 1:5, e=1.5cm.</v>
          </cell>
          <cell r="C21" t="str">
            <v>M2</v>
          </cell>
          <cell r="D21">
            <v>84.848973120000011</v>
          </cell>
          <cell r="E21">
            <v>102.07299999999999</v>
          </cell>
          <cell r="F21">
            <v>75.516599999999997</v>
          </cell>
          <cell r="G21">
            <v>50.384980800000008</v>
          </cell>
          <cell r="H21">
            <v>53.134399999999999</v>
          </cell>
          <cell r="I21">
            <v>52.285799999999995</v>
          </cell>
          <cell r="J21">
            <v>0</v>
          </cell>
          <cell r="K21">
            <v>0</v>
          </cell>
          <cell r="L21">
            <v>166.73199999999997</v>
          </cell>
          <cell r="M21">
            <v>0</v>
          </cell>
          <cell r="N21">
            <v>0</v>
          </cell>
          <cell r="O21">
            <v>0</v>
          </cell>
          <cell r="P21">
            <v>32.353099999999998</v>
          </cell>
          <cell r="Q21">
            <v>20.061</v>
          </cell>
          <cell r="R21">
            <v>49.478799999999993</v>
          </cell>
          <cell r="S21">
            <v>20.723300000000002</v>
          </cell>
          <cell r="T21">
            <v>22.447600000000005</v>
          </cell>
          <cell r="U21">
            <v>59.405411999999998</v>
          </cell>
          <cell r="V21">
            <v>74.869423999999995</v>
          </cell>
          <cell r="W21">
            <v>223.693512</v>
          </cell>
          <cell r="X21">
            <v>79.908167999999989</v>
          </cell>
          <cell r="Y21">
            <v>273.82842399999993</v>
          </cell>
          <cell r="Z21">
            <v>96.365156000000013</v>
          </cell>
          <cell r="AA21">
            <v>1538.10964992</v>
          </cell>
        </row>
        <row r="22">
          <cell r="A22" t="str">
            <v>01.02.01.06</v>
          </cell>
          <cell r="B22" t="str">
            <v>TARRAJEO DE VIGAS, C/ MEZC. C:A 1:5, e=1.5cm. (Inc. Vestidura de Aristas)</v>
          </cell>
          <cell r="C22" t="str">
            <v>M2</v>
          </cell>
          <cell r="D22">
            <v>237.51079999999993</v>
          </cell>
          <cell r="E22">
            <v>321.87889999999982</v>
          </cell>
          <cell r="F22">
            <v>244.52929999999998</v>
          </cell>
          <cell r="G22">
            <v>191.57109999999994</v>
          </cell>
          <cell r="H22">
            <v>163.78069999999997</v>
          </cell>
          <cell r="I22">
            <v>187.12629999999993</v>
          </cell>
          <cell r="J22">
            <v>84.672799999999995</v>
          </cell>
          <cell r="K22">
            <v>292.46109999999999</v>
          </cell>
          <cell r="L22">
            <v>567.94090000000006</v>
          </cell>
          <cell r="M22">
            <v>35.8489</v>
          </cell>
          <cell r="N22">
            <v>36.812000000000005</v>
          </cell>
          <cell r="O22">
            <v>41.546800000000005</v>
          </cell>
          <cell r="P22">
            <v>24.926400000000001</v>
          </cell>
          <cell r="Q22">
            <v>37.881349999999998</v>
          </cell>
          <cell r="R22">
            <v>37.028700000000008</v>
          </cell>
          <cell r="S22">
            <v>32.039099999999998</v>
          </cell>
          <cell r="T22">
            <v>149.93960000000001</v>
          </cell>
          <cell r="U22">
            <v>26.009399999999996</v>
          </cell>
          <cell r="V22">
            <v>19.439499999999999</v>
          </cell>
          <cell r="W22">
            <v>91.778999999999982</v>
          </cell>
          <cell r="X22">
            <v>67.767499999999998</v>
          </cell>
          <cell r="Y22">
            <v>94.35</v>
          </cell>
          <cell r="Z22">
            <v>38.71</v>
          </cell>
          <cell r="AA22">
            <v>3025.5501499999991</v>
          </cell>
        </row>
        <row r="23">
          <cell r="A23" t="str">
            <v>01.02.01.07</v>
          </cell>
          <cell r="B23" t="str">
            <v>TARRAJEO CON IMPERMEABILIZANTE C/ MEZC. C:A 1:4, e=1.5cm.</v>
          </cell>
          <cell r="C23" t="str">
            <v>M2</v>
          </cell>
          <cell r="D23">
            <v>0</v>
          </cell>
          <cell r="E23">
            <v>0</v>
          </cell>
          <cell r="F23">
            <v>0</v>
          </cell>
          <cell r="G23">
            <v>0</v>
          </cell>
          <cell r="H23">
            <v>0</v>
          </cell>
          <cell r="I23">
            <v>0</v>
          </cell>
          <cell r="J23">
            <v>0</v>
          </cell>
          <cell r="K23">
            <v>0</v>
          </cell>
          <cell r="L23">
            <v>14.72</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14.72</v>
          </cell>
        </row>
        <row r="24">
          <cell r="A24" t="str">
            <v>01.02.01.08</v>
          </cell>
          <cell r="B24" t="str">
            <v>TARRAJEO EN MUROS DE CONCRETO, C/ MEZC. C:A 1:5, e=1.5cm.</v>
          </cell>
          <cell r="C24" t="str">
            <v>M2</v>
          </cell>
          <cell r="D24">
            <v>10.11</v>
          </cell>
          <cell r="E24">
            <v>10.901999999999999</v>
          </cell>
          <cell r="F24">
            <v>12.214600000000001</v>
          </cell>
          <cell r="G24">
            <v>10.394400000000001</v>
          </cell>
          <cell r="H24">
            <v>10.8528</v>
          </cell>
          <cell r="I24">
            <v>9.9960000000000022</v>
          </cell>
          <cell r="J24">
            <v>4.0519999999999996</v>
          </cell>
          <cell r="K24">
            <v>108.14695</v>
          </cell>
          <cell r="L24">
            <v>318.03285</v>
          </cell>
          <cell r="M24">
            <v>0</v>
          </cell>
          <cell r="N24">
            <v>0</v>
          </cell>
          <cell r="O24">
            <v>0</v>
          </cell>
          <cell r="P24">
            <v>9.0536999999999992</v>
          </cell>
          <cell r="Q24">
            <v>0</v>
          </cell>
          <cell r="R24">
            <v>75.685000000000002</v>
          </cell>
          <cell r="S24">
            <v>0</v>
          </cell>
          <cell r="T24">
            <v>10.1928</v>
          </cell>
          <cell r="U24">
            <v>0</v>
          </cell>
          <cell r="V24">
            <v>0</v>
          </cell>
          <cell r="W24">
            <v>0</v>
          </cell>
          <cell r="X24">
            <v>0</v>
          </cell>
          <cell r="Y24">
            <v>0</v>
          </cell>
          <cell r="Z24">
            <v>0</v>
          </cell>
          <cell r="AA24">
            <v>589.63310000000001</v>
          </cell>
        </row>
        <row r="25">
          <cell r="A25" t="str">
            <v>01.02.01.09</v>
          </cell>
          <cell r="B25" t="str">
            <v>VESTIDURA DE DERRAMES, C/ MEZC. C:A 1:5, e=1.5cm.</v>
          </cell>
          <cell r="C25" t="str">
            <v>ML</v>
          </cell>
          <cell r="D25">
            <v>237.01999999999998</v>
          </cell>
          <cell r="E25">
            <v>214.27999999999997</v>
          </cell>
          <cell r="F25">
            <v>159.81200000000001</v>
          </cell>
          <cell r="G25">
            <v>112.70000000000002</v>
          </cell>
          <cell r="H25">
            <v>99.04</v>
          </cell>
          <cell r="I25">
            <v>123.63</v>
          </cell>
          <cell r="J25">
            <v>41.42</v>
          </cell>
          <cell r="K25">
            <v>407.24</v>
          </cell>
          <cell r="L25">
            <v>377.18000000000006</v>
          </cell>
          <cell r="M25">
            <v>0</v>
          </cell>
          <cell r="N25">
            <v>0</v>
          </cell>
          <cell r="O25">
            <v>0</v>
          </cell>
          <cell r="P25">
            <v>0</v>
          </cell>
          <cell r="Q25">
            <v>0</v>
          </cell>
          <cell r="R25">
            <v>0</v>
          </cell>
          <cell r="S25">
            <v>0</v>
          </cell>
          <cell r="T25">
            <v>18.649999999999999</v>
          </cell>
          <cell r="U25">
            <v>0</v>
          </cell>
          <cell r="V25">
            <v>0</v>
          </cell>
          <cell r="W25">
            <v>0</v>
          </cell>
          <cell r="X25">
            <v>0</v>
          </cell>
          <cell r="Y25">
            <v>0</v>
          </cell>
          <cell r="Z25">
            <v>0</v>
          </cell>
          <cell r="AA25">
            <v>1790.972</v>
          </cell>
        </row>
        <row r="26">
          <cell r="A26" t="str">
            <v>01.02.01.10</v>
          </cell>
          <cell r="B26" t="str">
            <v>BRUÑAS DE 1 cm x 1 cm</v>
          </cell>
          <cell r="C26" t="str">
            <v>ML</v>
          </cell>
          <cell r="D26">
            <v>224.68</v>
          </cell>
          <cell r="E26">
            <v>148.53</v>
          </cell>
          <cell r="F26">
            <v>103.42</v>
          </cell>
          <cell r="G26">
            <v>188.26</v>
          </cell>
          <cell r="H26">
            <v>220.54</v>
          </cell>
          <cell r="I26">
            <v>181.68</v>
          </cell>
          <cell r="J26">
            <v>47.56</v>
          </cell>
          <cell r="K26">
            <v>761.71</v>
          </cell>
          <cell r="L26">
            <v>1083.44</v>
          </cell>
          <cell r="M26">
            <v>78.3</v>
          </cell>
          <cell r="N26">
            <v>78.679999999999993</v>
          </cell>
          <cell r="O26">
            <v>118.94999999999999</v>
          </cell>
          <cell r="P26">
            <v>45.26</v>
          </cell>
          <cell r="Q26">
            <v>37.04</v>
          </cell>
          <cell r="R26">
            <v>71.199999999999989</v>
          </cell>
          <cell r="S26">
            <v>55.760000000000005</v>
          </cell>
          <cell r="T26">
            <v>175.85999999999996</v>
          </cell>
          <cell r="U26">
            <v>0</v>
          </cell>
          <cell r="V26">
            <v>0</v>
          </cell>
          <cell r="W26">
            <v>0</v>
          </cell>
          <cell r="X26">
            <v>0</v>
          </cell>
          <cell r="Y26">
            <v>0</v>
          </cell>
          <cell r="Z26">
            <v>0</v>
          </cell>
          <cell r="AA26">
            <v>3620.8700000000003</v>
          </cell>
        </row>
        <row r="27">
          <cell r="A27" t="str">
            <v>01.02.01.11</v>
          </cell>
          <cell r="B27" t="str">
            <v>PREPARACION DE GRADAS DE CONCRETO</v>
          </cell>
          <cell r="C27" t="str">
            <v>ML</v>
          </cell>
          <cell r="D27">
            <v>0</v>
          </cell>
          <cell r="E27">
            <v>0</v>
          </cell>
          <cell r="F27">
            <v>0</v>
          </cell>
          <cell r="G27">
            <v>0</v>
          </cell>
          <cell r="H27">
            <v>0</v>
          </cell>
          <cell r="I27">
            <v>0</v>
          </cell>
          <cell r="J27">
            <v>0</v>
          </cell>
          <cell r="K27">
            <v>0</v>
          </cell>
          <cell r="L27">
            <v>0</v>
          </cell>
          <cell r="M27">
            <v>38</v>
          </cell>
          <cell r="N27">
            <v>38</v>
          </cell>
          <cell r="O27">
            <v>76</v>
          </cell>
          <cell r="P27">
            <v>114</v>
          </cell>
          <cell r="Q27">
            <v>76</v>
          </cell>
          <cell r="R27">
            <v>95</v>
          </cell>
          <cell r="S27">
            <v>77.899999999999991</v>
          </cell>
          <cell r="T27">
            <v>6</v>
          </cell>
          <cell r="U27">
            <v>0</v>
          </cell>
          <cell r="V27">
            <v>0</v>
          </cell>
          <cell r="W27">
            <v>0</v>
          </cell>
          <cell r="X27">
            <v>0</v>
          </cell>
          <cell r="Y27">
            <v>0</v>
          </cell>
          <cell r="Z27">
            <v>0</v>
          </cell>
          <cell r="AA27">
            <v>520.9</v>
          </cell>
        </row>
        <row r="28">
          <cell r="A28" t="str">
            <v>01.02.01.12</v>
          </cell>
          <cell r="B28" t="str">
            <v>PREPARACION DE DESCANSOS</v>
          </cell>
          <cell r="C28" t="str">
            <v>M2</v>
          </cell>
          <cell r="D28">
            <v>0</v>
          </cell>
          <cell r="E28">
            <v>0</v>
          </cell>
          <cell r="F28">
            <v>0</v>
          </cell>
          <cell r="G28">
            <v>0</v>
          </cell>
          <cell r="H28">
            <v>0</v>
          </cell>
          <cell r="I28">
            <v>0</v>
          </cell>
          <cell r="J28">
            <v>0</v>
          </cell>
          <cell r="K28">
            <v>0</v>
          </cell>
          <cell r="L28">
            <v>0</v>
          </cell>
          <cell r="M28">
            <v>8.7515999999999998</v>
          </cell>
          <cell r="N28">
            <v>8.7515999999999998</v>
          </cell>
          <cell r="O28">
            <v>17.600000000000001</v>
          </cell>
          <cell r="P28">
            <v>102.38400000000001</v>
          </cell>
          <cell r="Q28">
            <v>15.048</v>
          </cell>
          <cell r="R28">
            <v>93.884099999999989</v>
          </cell>
          <cell r="S28">
            <v>16.235999999999997</v>
          </cell>
          <cell r="T28">
            <v>0</v>
          </cell>
          <cell r="U28">
            <v>0</v>
          </cell>
          <cell r="V28">
            <v>0</v>
          </cell>
          <cell r="W28">
            <v>0</v>
          </cell>
          <cell r="X28">
            <v>0</v>
          </cell>
          <cell r="Y28">
            <v>0</v>
          </cell>
          <cell r="Z28">
            <v>0</v>
          </cell>
          <cell r="AA28">
            <v>262.65530000000001</v>
          </cell>
        </row>
        <row r="29">
          <cell r="A29" t="str">
            <v>01.02.01.13</v>
          </cell>
          <cell r="B29" t="str">
            <v>SOLAQUEO DE MURO DE MAMPOSTERIA DE PIEDRA</v>
          </cell>
          <cell r="C29" t="str">
            <v>M2</v>
          </cell>
          <cell r="D29">
            <v>0</v>
          </cell>
          <cell r="E29">
            <v>0</v>
          </cell>
          <cell r="F29">
            <v>0</v>
          </cell>
          <cell r="G29">
            <v>0</v>
          </cell>
          <cell r="H29">
            <v>0</v>
          </cell>
          <cell r="I29">
            <v>0</v>
          </cell>
          <cell r="J29">
            <v>0</v>
          </cell>
          <cell r="K29">
            <v>0</v>
          </cell>
          <cell r="L29">
            <v>26.92</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26.92</v>
          </cell>
        </row>
        <row r="30">
          <cell r="A30" t="str">
            <v>01.02.02</v>
          </cell>
          <cell r="B30" t="str">
            <v>REVESTIMIENTOS</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t="str">
            <v>http://es.scribd.com/doc/50921471/Cargas-en-Estructuras</v>
          </cell>
        </row>
        <row r="31">
          <cell r="A31" t="str">
            <v>01.02.02.01</v>
          </cell>
          <cell r="B31" t="str">
            <v>REVESTIMIENTO DE LOSA DE CONCRETO CON CEMENTO PULIDO</v>
          </cell>
          <cell r="C31" t="str">
            <v>M2</v>
          </cell>
          <cell r="D31">
            <v>4.508</v>
          </cell>
          <cell r="E31">
            <v>9.2159999999999993</v>
          </cell>
          <cell r="F31">
            <v>4.2623999999999995</v>
          </cell>
          <cell r="G31">
            <v>3.6479999999999997</v>
          </cell>
          <cell r="H31">
            <v>1.6379999999999999</v>
          </cell>
          <cell r="I31">
            <v>3.96</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27.232399999999998</v>
          </cell>
        </row>
        <row r="32">
          <cell r="A32" t="str">
            <v>01.02.02.02</v>
          </cell>
          <cell r="B32" t="str">
            <v>REVESTIMIENTO DE MESA DE CONCRETO CON CERAMICO 40 x 40 cm</v>
          </cell>
          <cell r="C32" t="str">
            <v>M2</v>
          </cell>
          <cell r="D32">
            <v>16.259399999999999</v>
          </cell>
          <cell r="E32">
            <v>0</v>
          </cell>
          <cell r="F32">
            <v>27.246100000000002</v>
          </cell>
          <cell r="G32">
            <v>21.623700000000007</v>
          </cell>
          <cell r="H32">
            <v>0</v>
          </cell>
          <cell r="I32">
            <v>11.6</v>
          </cell>
          <cell r="J32">
            <v>67.924599999999998</v>
          </cell>
          <cell r="K32">
            <v>18.024999999999999</v>
          </cell>
          <cell r="L32">
            <v>8.1179999999999986</v>
          </cell>
          <cell r="M32">
            <v>0</v>
          </cell>
          <cell r="N32">
            <v>0</v>
          </cell>
          <cell r="O32">
            <v>0</v>
          </cell>
          <cell r="P32">
            <v>0</v>
          </cell>
          <cell r="Q32">
            <v>0</v>
          </cell>
          <cell r="R32">
            <v>0</v>
          </cell>
          <cell r="S32">
            <v>0</v>
          </cell>
          <cell r="T32">
            <v>4.6798419999999998</v>
          </cell>
          <cell r="U32">
            <v>0</v>
          </cell>
          <cell r="V32">
            <v>0</v>
          </cell>
          <cell r="W32">
            <v>0</v>
          </cell>
          <cell r="X32">
            <v>0</v>
          </cell>
          <cell r="Y32">
            <v>0</v>
          </cell>
          <cell r="Z32">
            <v>0</v>
          </cell>
          <cell r="AA32">
            <v>175.476642</v>
          </cell>
        </row>
        <row r="33">
          <cell r="A33" t="str">
            <v>01.02.02.03</v>
          </cell>
          <cell r="B33" t="str">
            <v>REVESTIMIENTO DE SARDINEL DE CONCRETO CON CEMENTO FROTACHADO</v>
          </cell>
          <cell r="C33" t="str">
            <v>ML</v>
          </cell>
          <cell r="D33">
            <v>43.32</v>
          </cell>
          <cell r="E33">
            <v>57.76</v>
          </cell>
          <cell r="F33">
            <v>44</v>
          </cell>
          <cell r="G33">
            <v>19.82</v>
          </cell>
          <cell r="H33">
            <v>28.300000000000004</v>
          </cell>
          <cell r="I33">
            <v>28.4</v>
          </cell>
          <cell r="J33">
            <v>0</v>
          </cell>
          <cell r="K33">
            <v>26.573999999999998</v>
          </cell>
          <cell r="L33">
            <v>1.7999999999999998</v>
          </cell>
          <cell r="M33">
            <v>2.25</v>
          </cell>
          <cell r="N33">
            <v>2.25</v>
          </cell>
          <cell r="O33">
            <v>14.4</v>
          </cell>
          <cell r="P33">
            <v>11.51</v>
          </cell>
          <cell r="Q33">
            <v>15.2</v>
          </cell>
          <cell r="R33">
            <v>33.72</v>
          </cell>
          <cell r="S33">
            <v>15.14</v>
          </cell>
          <cell r="T33">
            <v>42.31</v>
          </cell>
          <cell r="U33">
            <v>36.950000000000003</v>
          </cell>
          <cell r="V33">
            <v>32</v>
          </cell>
          <cell r="W33">
            <v>33.799999999999997</v>
          </cell>
          <cell r="X33">
            <v>82.25</v>
          </cell>
          <cell r="Y33">
            <v>142.35</v>
          </cell>
          <cell r="Z33">
            <v>39.300000000000004</v>
          </cell>
          <cell r="AA33">
            <v>753.40399999999988</v>
          </cell>
        </row>
        <row r="34">
          <cell r="A34" t="str">
            <v>01.02.02.04</v>
          </cell>
          <cell r="B34" t="str">
            <v>REVESTIMIENTO DE SARDINEL DE CONCRETO CON CERAMICO 40 x 40 cm</v>
          </cell>
          <cell r="C34" t="str">
            <v>ML</v>
          </cell>
          <cell r="D34">
            <v>0</v>
          </cell>
          <cell r="E34">
            <v>0</v>
          </cell>
          <cell r="F34">
            <v>0</v>
          </cell>
          <cell r="G34">
            <v>0</v>
          </cell>
          <cell r="H34">
            <v>0</v>
          </cell>
          <cell r="I34">
            <v>0</v>
          </cell>
          <cell r="J34">
            <v>0</v>
          </cell>
          <cell r="K34">
            <v>0</v>
          </cell>
          <cell r="L34">
            <v>10.8</v>
          </cell>
          <cell r="M34">
            <v>0</v>
          </cell>
          <cell r="N34">
            <v>0</v>
          </cell>
          <cell r="O34">
            <v>0</v>
          </cell>
          <cell r="P34">
            <v>0</v>
          </cell>
          <cell r="Q34">
            <v>0</v>
          </cell>
          <cell r="R34">
            <v>0</v>
          </cell>
          <cell r="S34">
            <v>0</v>
          </cell>
          <cell r="T34">
            <v>4.0900000000000007</v>
          </cell>
          <cell r="U34">
            <v>0</v>
          </cell>
          <cell r="V34">
            <v>0</v>
          </cell>
          <cell r="W34">
            <v>0</v>
          </cell>
          <cell r="X34">
            <v>0</v>
          </cell>
          <cell r="Y34">
            <v>0</v>
          </cell>
          <cell r="Z34">
            <v>0</v>
          </cell>
          <cell r="AA34">
            <v>14.89</v>
          </cell>
        </row>
        <row r="35">
          <cell r="A35" t="str">
            <v>01.02.02.05</v>
          </cell>
          <cell r="B35" t="str">
            <v>REVESTIMIENTO DE FRISO CON CEMENTO FROTACHADO</v>
          </cell>
          <cell r="C35" t="str">
            <v>ML</v>
          </cell>
          <cell r="D35">
            <v>47.82</v>
          </cell>
          <cell r="E35">
            <v>62.56</v>
          </cell>
          <cell r="F35">
            <v>47.76</v>
          </cell>
          <cell r="G35">
            <v>32.6</v>
          </cell>
          <cell r="H35">
            <v>31.58</v>
          </cell>
          <cell r="I35">
            <v>31.58</v>
          </cell>
          <cell r="J35">
            <v>53.97</v>
          </cell>
          <cell r="K35">
            <v>0</v>
          </cell>
          <cell r="L35">
            <v>0</v>
          </cell>
          <cell r="M35">
            <v>10</v>
          </cell>
          <cell r="N35">
            <v>10</v>
          </cell>
          <cell r="O35">
            <v>11</v>
          </cell>
          <cell r="P35">
            <v>10.24</v>
          </cell>
          <cell r="Q35">
            <v>9.08</v>
          </cell>
          <cell r="R35">
            <v>10</v>
          </cell>
          <cell r="S35">
            <v>10</v>
          </cell>
          <cell r="T35">
            <v>21.78</v>
          </cell>
          <cell r="U35">
            <v>0</v>
          </cell>
          <cell r="V35">
            <v>0</v>
          </cell>
          <cell r="W35">
            <v>0</v>
          </cell>
          <cell r="X35">
            <v>0</v>
          </cell>
          <cell r="Y35">
            <v>0</v>
          </cell>
          <cell r="Z35">
            <v>0</v>
          </cell>
          <cell r="AA35">
            <v>399.97</v>
          </cell>
          <cell r="AB35" t="str">
            <v xml:space="preserve"> </v>
          </cell>
        </row>
        <row r="36">
          <cell r="A36" t="str">
            <v>01.02.02.06</v>
          </cell>
          <cell r="B36" t="str">
            <v>REVEST. DE BORDE EN PISCINA C/POLIMERO CEM. C/AGREGADO DE CUARZO e=4cm</v>
          </cell>
          <cell r="C36" t="str">
            <v>ML</v>
          </cell>
          <cell r="D36">
            <v>0</v>
          </cell>
          <cell r="E36">
            <v>0</v>
          </cell>
          <cell r="F36">
            <v>0</v>
          </cell>
          <cell r="G36">
            <v>0</v>
          </cell>
          <cell r="H36">
            <v>0</v>
          </cell>
          <cell r="I36">
            <v>0</v>
          </cell>
          <cell r="J36">
            <v>0</v>
          </cell>
          <cell r="K36">
            <v>75.7</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75.7</v>
          </cell>
        </row>
        <row r="37">
          <cell r="A37" t="str">
            <v>01.02.02.07</v>
          </cell>
          <cell r="B37" t="str">
            <v xml:space="preserve">REVESTIMIENTO DE PODIO EN PISCINA C/TERRAZO LAVADO TIPO GRANALLA </v>
          </cell>
          <cell r="C37" t="str">
            <v>M2</v>
          </cell>
          <cell r="D37">
            <v>0</v>
          </cell>
          <cell r="E37">
            <v>0</v>
          </cell>
          <cell r="F37">
            <v>0</v>
          </cell>
          <cell r="G37">
            <v>0</v>
          </cell>
          <cell r="H37">
            <v>0</v>
          </cell>
          <cell r="I37">
            <v>0</v>
          </cell>
          <cell r="J37">
            <v>0</v>
          </cell>
          <cell r="K37">
            <v>7.6649999999999991</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7.6649999999999991</v>
          </cell>
        </row>
        <row r="38">
          <cell r="A38" t="str">
            <v>01.02.02.08</v>
          </cell>
          <cell r="B38" t="str">
            <v>REVESTIMIENTO DE GRADAS C/ESCALGRESS 30 x 30 cm</v>
          </cell>
          <cell r="C38" t="str">
            <v>ML</v>
          </cell>
          <cell r="D38">
            <v>0</v>
          </cell>
          <cell r="E38">
            <v>0</v>
          </cell>
          <cell r="F38">
            <v>0</v>
          </cell>
          <cell r="G38">
            <v>0</v>
          </cell>
          <cell r="H38">
            <v>0</v>
          </cell>
          <cell r="I38">
            <v>0</v>
          </cell>
          <cell r="J38">
            <v>0</v>
          </cell>
          <cell r="K38">
            <v>0</v>
          </cell>
          <cell r="L38">
            <v>0</v>
          </cell>
          <cell r="M38">
            <v>38</v>
          </cell>
          <cell r="N38">
            <v>38</v>
          </cell>
          <cell r="O38">
            <v>76</v>
          </cell>
          <cell r="P38">
            <v>114</v>
          </cell>
          <cell r="Q38">
            <v>76</v>
          </cell>
          <cell r="R38">
            <v>95</v>
          </cell>
          <cell r="S38">
            <v>77.899999999999991</v>
          </cell>
          <cell r="T38">
            <v>144.95999999999998</v>
          </cell>
          <cell r="U38">
            <v>0</v>
          </cell>
          <cell r="V38">
            <v>0</v>
          </cell>
          <cell r="W38">
            <v>0</v>
          </cell>
          <cell r="X38">
            <v>0</v>
          </cell>
          <cell r="Y38">
            <v>0</v>
          </cell>
          <cell r="Z38">
            <v>0</v>
          </cell>
          <cell r="AA38">
            <v>659.8599999999999</v>
          </cell>
        </row>
        <row r="39">
          <cell r="A39" t="str">
            <v>01.02.02.09</v>
          </cell>
          <cell r="B39" t="str">
            <v>REVESTIMIENTO DE DESCANSOS CON GRESS CERAMICO 30 x 30 cm</v>
          </cell>
          <cell r="C39" t="str">
            <v>M2</v>
          </cell>
          <cell r="D39">
            <v>0</v>
          </cell>
          <cell r="E39">
            <v>0</v>
          </cell>
          <cell r="F39">
            <v>0</v>
          </cell>
          <cell r="G39">
            <v>0</v>
          </cell>
          <cell r="H39">
            <v>0</v>
          </cell>
          <cell r="I39">
            <v>0</v>
          </cell>
          <cell r="J39">
            <v>0</v>
          </cell>
          <cell r="K39">
            <v>0</v>
          </cell>
          <cell r="L39">
            <v>0</v>
          </cell>
          <cell r="M39">
            <v>8.7515999999999998</v>
          </cell>
          <cell r="N39">
            <v>8.7515999999999998</v>
          </cell>
          <cell r="O39">
            <v>17.600000000000001</v>
          </cell>
          <cell r="P39">
            <v>102.38400000000001</v>
          </cell>
          <cell r="Q39">
            <v>15.048</v>
          </cell>
          <cell r="R39">
            <v>93.884099999999989</v>
          </cell>
          <cell r="S39">
            <v>16.235999999999997</v>
          </cell>
          <cell r="T39">
            <v>10.47</v>
          </cell>
          <cell r="U39">
            <v>0</v>
          </cell>
          <cell r="V39">
            <v>0</v>
          </cell>
          <cell r="W39">
            <v>0</v>
          </cell>
          <cell r="X39">
            <v>0</v>
          </cell>
          <cell r="Y39">
            <v>0</v>
          </cell>
          <cell r="Z39">
            <v>0</v>
          </cell>
          <cell r="AA39">
            <v>273.12530000000004</v>
          </cell>
        </row>
        <row r="40">
          <cell r="A40" t="str">
            <v>01.02.02.10</v>
          </cell>
          <cell r="B40" t="str">
            <v>REVESTIMIENTO DE TRIBUNA C/MADERA CEDRO 16" x 1"</v>
          </cell>
          <cell r="C40" t="str">
            <v>ML</v>
          </cell>
          <cell r="D40">
            <v>0</v>
          </cell>
          <cell r="E40">
            <v>0</v>
          </cell>
          <cell r="F40">
            <v>0</v>
          </cell>
          <cell r="G40">
            <v>0</v>
          </cell>
          <cell r="H40">
            <v>0</v>
          </cell>
          <cell r="I40">
            <v>0</v>
          </cell>
          <cell r="J40">
            <v>0</v>
          </cell>
          <cell r="K40">
            <v>209.25</v>
          </cell>
          <cell r="L40">
            <v>427</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636.25</v>
          </cell>
        </row>
        <row r="41">
          <cell r="A41" t="str">
            <v>01.02.02.11</v>
          </cell>
          <cell r="B41" t="str">
            <v>REVESTIMIENTO DE PISCINA CON CERAMICO PLUS 30 x 30 cm</v>
          </cell>
          <cell r="C41" t="str">
            <v>M2</v>
          </cell>
          <cell r="D41">
            <v>0</v>
          </cell>
          <cell r="E41">
            <v>0</v>
          </cell>
          <cell r="F41">
            <v>0</v>
          </cell>
          <cell r="G41">
            <v>0</v>
          </cell>
          <cell r="H41">
            <v>0</v>
          </cell>
          <cell r="I41">
            <v>0</v>
          </cell>
          <cell r="J41">
            <v>0</v>
          </cell>
          <cell r="K41">
            <v>402.5</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402.5</v>
          </cell>
        </row>
        <row r="42">
          <cell r="A42" t="str">
            <v>01.02.02.12</v>
          </cell>
          <cell r="B42" t="str">
            <v>REVESTIMIENTO DE CANALETA PLUVIAL EN TECHOS C/CEMENTO PULIDO IMPERMEABILIZADO</v>
          </cell>
          <cell r="C42" t="str">
            <v>ML</v>
          </cell>
          <cell r="D42">
            <v>47.82</v>
          </cell>
          <cell r="E42">
            <v>62.56</v>
          </cell>
          <cell r="F42">
            <v>47.76</v>
          </cell>
          <cell r="G42">
            <v>32.6</v>
          </cell>
          <cell r="H42">
            <v>31.58</v>
          </cell>
          <cell r="I42">
            <v>31.58</v>
          </cell>
          <cell r="J42">
            <v>53.97</v>
          </cell>
          <cell r="K42">
            <v>0</v>
          </cell>
          <cell r="L42">
            <v>0</v>
          </cell>
          <cell r="M42">
            <v>10</v>
          </cell>
          <cell r="N42">
            <v>10</v>
          </cell>
          <cell r="O42">
            <v>11</v>
          </cell>
          <cell r="P42">
            <v>10.24</v>
          </cell>
          <cell r="Q42">
            <v>9.08</v>
          </cell>
          <cell r="R42">
            <v>10</v>
          </cell>
          <cell r="S42">
            <v>10</v>
          </cell>
          <cell r="T42">
            <v>21.78</v>
          </cell>
          <cell r="U42">
            <v>0</v>
          </cell>
          <cell r="V42">
            <v>0</v>
          </cell>
          <cell r="W42">
            <v>0</v>
          </cell>
          <cell r="X42">
            <v>0</v>
          </cell>
          <cell r="Y42">
            <v>0</v>
          </cell>
          <cell r="Z42">
            <v>0</v>
          </cell>
          <cell r="AA42">
            <v>399.97</v>
          </cell>
        </row>
        <row r="43">
          <cell r="A43" t="str">
            <v>01.02.02.13</v>
          </cell>
          <cell r="B43" t="str">
            <v>REVESTIMIENTO CON CEMENTO PULIDO</v>
          </cell>
          <cell r="C43" t="str">
            <v>M2</v>
          </cell>
          <cell r="D43">
            <v>19.682400000000001</v>
          </cell>
          <cell r="E43">
            <v>29.052</v>
          </cell>
          <cell r="F43">
            <v>11.137800000000002</v>
          </cell>
          <cell r="G43">
            <v>24.326700000000002</v>
          </cell>
          <cell r="H43">
            <v>4.9680000000000009</v>
          </cell>
          <cell r="I43">
            <v>16.0596</v>
          </cell>
          <cell r="J43">
            <v>5.3805999999999994</v>
          </cell>
          <cell r="K43">
            <v>316.40999999999997</v>
          </cell>
          <cell r="L43">
            <v>677.75099999999998</v>
          </cell>
          <cell r="M43">
            <v>0</v>
          </cell>
          <cell r="N43">
            <v>0</v>
          </cell>
          <cell r="O43">
            <v>0</v>
          </cell>
          <cell r="P43">
            <v>0</v>
          </cell>
          <cell r="Q43">
            <v>0</v>
          </cell>
          <cell r="R43">
            <v>0</v>
          </cell>
          <cell r="S43">
            <v>0</v>
          </cell>
          <cell r="T43">
            <v>3.1679999999999997</v>
          </cell>
          <cell r="U43">
            <v>0</v>
          </cell>
          <cell r="V43">
            <v>0</v>
          </cell>
          <cell r="W43">
            <v>0</v>
          </cell>
          <cell r="X43">
            <v>0</v>
          </cell>
          <cell r="Y43">
            <v>0</v>
          </cell>
          <cell r="Z43">
            <v>0</v>
          </cell>
          <cell r="AA43">
            <v>1107.9360999999999</v>
          </cell>
        </row>
        <row r="44">
          <cell r="A44" t="str">
            <v>01.02.02.14</v>
          </cell>
          <cell r="B44" t="str">
            <v>REVESTIMIENTO CON CEMENTO PULIDO IMPERMEABILIZADO</v>
          </cell>
          <cell r="C44" t="str">
            <v>M2</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01.02.02.15</v>
          </cell>
          <cell r="B45" t="str">
            <v>REVESTIMIENTO CON CEMENTO FROTACHADO</v>
          </cell>
          <cell r="C45" t="str">
            <v>M2</v>
          </cell>
          <cell r="D45">
            <v>17.984400000000001</v>
          </cell>
          <cell r="E45">
            <v>8.4239999999999995</v>
          </cell>
          <cell r="F45">
            <v>2.8040000000000003</v>
          </cell>
          <cell r="G45">
            <v>41.357400000000005</v>
          </cell>
          <cell r="H45">
            <v>1.476</v>
          </cell>
          <cell r="I45">
            <v>3.7759999999999998</v>
          </cell>
          <cell r="J45">
            <v>11.3706</v>
          </cell>
          <cell r="K45">
            <v>0</v>
          </cell>
          <cell r="L45">
            <v>0</v>
          </cell>
          <cell r="M45">
            <v>6.419999999999999</v>
          </cell>
          <cell r="N45">
            <v>0</v>
          </cell>
          <cell r="O45">
            <v>10.811999999999999</v>
          </cell>
          <cell r="P45">
            <v>15.252000000000001</v>
          </cell>
          <cell r="Q45">
            <v>0</v>
          </cell>
          <cell r="R45">
            <v>7.1280000000000001</v>
          </cell>
          <cell r="S45">
            <v>0</v>
          </cell>
          <cell r="T45">
            <v>7.6260000000000003</v>
          </cell>
          <cell r="U45">
            <v>0</v>
          </cell>
          <cell r="V45">
            <v>0</v>
          </cell>
          <cell r="W45">
            <v>0</v>
          </cell>
          <cell r="X45">
            <v>0</v>
          </cell>
          <cell r="Y45">
            <v>0</v>
          </cell>
          <cell r="Z45">
            <v>0</v>
          </cell>
          <cell r="AA45">
            <v>134.43039999999999</v>
          </cell>
        </row>
        <row r="46">
          <cell r="A46" t="str">
            <v>01.03</v>
          </cell>
          <cell r="B46" t="str">
            <v>CIELORRASOS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01.03.01</v>
          </cell>
          <cell r="B47" t="str">
            <v>CIELORRASO, C/ MEZC. C:A 1:5, e=1.5cm.</v>
          </cell>
          <cell r="C47" t="str">
            <v>M2</v>
          </cell>
          <cell r="D47">
            <v>661.95219999999995</v>
          </cell>
          <cell r="E47">
            <v>880.20000000000016</v>
          </cell>
          <cell r="F47">
            <v>684.4699999999998</v>
          </cell>
          <cell r="G47">
            <v>404.63</v>
          </cell>
          <cell r="H47">
            <v>423.54999999999995</v>
          </cell>
          <cell r="I47">
            <v>435.75</v>
          </cell>
          <cell r="J47">
            <v>147.56320000000002</v>
          </cell>
          <cell r="K47">
            <v>226.85399999999998</v>
          </cell>
          <cell r="L47">
            <v>394.05999999999995</v>
          </cell>
          <cell r="M47">
            <v>50.546799999999998</v>
          </cell>
          <cell r="N47">
            <v>52.821099999999994</v>
          </cell>
          <cell r="O47">
            <v>45.733199999999997</v>
          </cell>
          <cell r="P47">
            <v>112.07680000000001</v>
          </cell>
          <cell r="Q47">
            <v>55.202400000000004</v>
          </cell>
          <cell r="R47">
            <v>51.004799999999996</v>
          </cell>
          <cell r="S47">
            <v>54.647999999999996</v>
          </cell>
          <cell r="T47">
            <v>247.30800000000002</v>
          </cell>
          <cell r="U47">
            <v>42.129999999999995</v>
          </cell>
          <cell r="V47">
            <v>36.049999999999997</v>
          </cell>
          <cell r="W47">
            <v>104.30999999999999</v>
          </cell>
          <cell r="X47">
            <v>93.79</v>
          </cell>
          <cell r="Y47">
            <v>58.050000000000004</v>
          </cell>
          <cell r="Z47">
            <v>37.299999999999997</v>
          </cell>
          <cell r="AA47">
            <v>5300.0005000000001</v>
          </cell>
        </row>
        <row r="48">
          <cell r="A48" t="str">
            <v>01.03.02</v>
          </cell>
          <cell r="B48" t="str">
            <v>VESTIDURA DE FONDO DE ESCALERA, C/ MEZC. C:A 1:5, e=1.5cm.</v>
          </cell>
          <cell r="C48" t="str">
            <v>M2</v>
          </cell>
          <cell r="D48">
            <v>0</v>
          </cell>
          <cell r="E48">
            <v>0</v>
          </cell>
          <cell r="F48">
            <v>0</v>
          </cell>
          <cell r="G48">
            <v>0</v>
          </cell>
          <cell r="H48">
            <v>0</v>
          </cell>
          <cell r="I48">
            <v>0</v>
          </cell>
          <cell r="J48">
            <v>0</v>
          </cell>
          <cell r="K48">
            <v>0</v>
          </cell>
          <cell r="L48">
            <v>0</v>
          </cell>
          <cell r="M48">
            <v>1.615</v>
          </cell>
          <cell r="N48">
            <v>1.615</v>
          </cell>
          <cell r="O48">
            <v>20.814999999999998</v>
          </cell>
          <cell r="P48">
            <v>25.991999999999997</v>
          </cell>
          <cell r="Q48">
            <v>22.221</v>
          </cell>
          <cell r="R48">
            <v>85.274200000000008</v>
          </cell>
          <cell r="S48">
            <v>41.760000000000005</v>
          </cell>
          <cell r="T48">
            <v>32.645919999999997</v>
          </cell>
          <cell r="U48">
            <v>0</v>
          </cell>
          <cell r="V48">
            <v>0</v>
          </cell>
          <cell r="W48">
            <v>0</v>
          </cell>
          <cell r="X48">
            <v>0</v>
          </cell>
          <cell r="Y48">
            <v>0</v>
          </cell>
          <cell r="Z48">
            <v>0</v>
          </cell>
          <cell r="AA48">
            <v>231.93811999999997</v>
          </cell>
        </row>
        <row r="49">
          <cell r="A49" t="str">
            <v>01.03.03</v>
          </cell>
          <cell r="B49" t="str">
            <v>FALSO CIELORRASOS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01.03.03.01</v>
          </cell>
          <cell r="B50" t="str">
            <v>FALSO CIELORRASO C/FIBROCEMENTO  1.20 x 2.40 BORDE RECTO,  e=6mm (Inc. Suspensión)</v>
          </cell>
          <cell r="C50" t="str">
            <v>M2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01.03.03.02</v>
          </cell>
          <cell r="B51" t="str">
            <v>FALSO CIELORRASO C/FIBROCEMENTO  1.20 x 2.40 BORDE RECTO,  e=6mm (Inc. Fijación)</v>
          </cell>
          <cell r="C51" t="str">
            <v>M2</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01.04</v>
          </cell>
          <cell r="B52" t="str">
            <v>PISOS Y PAVIMENTOS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01.04.01</v>
          </cell>
          <cell r="B53" t="str">
            <v>CONTRAPISOS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01.04.01.01</v>
          </cell>
          <cell r="B54" t="str">
            <v xml:space="preserve">CONTRAPISO, e=40mm. </v>
          </cell>
          <cell r="C54" t="str">
            <v>M2</v>
          </cell>
          <cell r="D54">
            <v>200.09600000000003</v>
          </cell>
          <cell r="E54">
            <v>274.07</v>
          </cell>
          <cell r="F54">
            <v>196.24</v>
          </cell>
          <cell r="G54">
            <v>130.82999999999998</v>
          </cell>
          <cell r="H54">
            <v>142.6</v>
          </cell>
          <cell r="I54">
            <v>136.95999999999998</v>
          </cell>
          <cell r="J54">
            <v>104.9</v>
          </cell>
          <cell r="K54">
            <v>562.52</v>
          </cell>
          <cell r="L54">
            <v>187.72</v>
          </cell>
          <cell r="M54">
            <v>15.394</v>
          </cell>
          <cell r="N54">
            <v>16.698</v>
          </cell>
          <cell r="O54">
            <v>11.721</v>
          </cell>
          <cell r="P54">
            <v>23.610399999999998</v>
          </cell>
          <cell r="Q54">
            <v>13.686599999999999</v>
          </cell>
          <cell r="R54">
            <v>21.371199999999995</v>
          </cell>
          <cell r="S54">
            <v>5.4375999999999998</v>
          </cell>
          <cell r="T54">
            <v>78.06</v>
          </cell>
          <cell r="U54">
            <v>35.909999999999997</v>
          </cell>
          <cell r="V54">
            <v>39.39</v>
          </cell>
          <cell r="W54">
            <v>107.28</v>
          </cell>
          <cell r="X54">
            <v>103.46000000000001</v>
          </cell>
          <cell r="Y54">
            <v>151.19999999999999</v>
          </cell>
          <cell r="Z54">
            <v>51.4</v>
          </cell>
          <cell r="AA54">
            <v>2610.5548000000003</v>
          </cell>
        </row>
        <row r="55">
          <cell r="A55" t="str">
            <v>01.04.01.02</v>
          </cell>
          <cell r="B55" t="str">
            <v xml:space="preserve">CONTRAPISO, e=65mm. </v>
          </cell>
          <cell r="C55" t="str">
            <v>M2</v>
          </cell>
          <cell r="D55">
            <v>161.346</v>
          </cell>
          <cell r="E55">
            <v>557.31999999999994</v>
          </cell>
          <cell r="F55">
            <v>113.36</v>
          </cell>
          <cell r="G55">
            <v>73.699999999999989</v>
          </cell>
          <cell r="H55">
            <v>72.52</v>
          </cell>
          <cell r="I55">
            <v>74.959999999999994</v>
          </cell>
          <cell r="J55">
            <v>0</v>
          </cell>
          <cell r="K55">
            <v>0</v>
          </cell>
          <cell r="L55">
            <v>0</v>
          </cell>
          <cell r="M55">
            <v>12.429</v>
          </cell>
          <cell r="N55">
            <v>12.429</v>
          </cell>
          <cell r="O55">
            <v>18.612000000000002</v>
          </cell>
          <cell r="P55">
            <v>78.219499999999996</v>
          </cell>
          <cell r="Q55">
            <v>22.584000000000003</v>
          </cell>
          <cell r="R55">
            <v>88.251299999999986</v>
          </cell>
          <cell r="S55">
            <v>18.45</v>
          </cell>
          <cell r="T55">
            <v>148.77000000000001</v>
          </cell>
          <cell r="U55">
            <v>0</v>
          </cell>
          <cell r="V55">
            <v>0</v>
          </cell>
          <cell r="W55">
            <v>0</v>
          </cell>
          <cell r="X55">
            <v>0</v>
          </cell>
          <cell r="Y55">
            <v>0</v>
          </cell>
          <cell r="Z55">
            <v>0</v>
          </cell>
          <cell r="AA55">
            <v>1452.9508000000001</v>
          </cell>
        </row>
        <row r="56">
          <cell r="A56" t="str">
            <v>01.04.02</v>
          </cell>
          <cell r="B56" t="str">
            <v>PISOS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01.04.02.01</v>
          </cell>
          <cell r="B57" t="str">
            <v>PISO DE PIEDRA TIPO LAJA</v>
          </cell>
          <cell r="C57" t="str">
            <v>M2</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01.04.02.02</v>
          </cell>
          <cell r="B58" t="str">
            <v>PISO MACHIHEMBRADO DE MADERA TORNILLO  1" x 4" DURMIENTE 2"x4" (1º PISO)</v>
          </cell>
          <cell r="C58" t="str">
            <v>M2</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01.04.02.03</v>
          </cell>
          <cell r="B59" t="str">
            <v>PISO  MACHIHEMBRADO DE MADERA TORNILLO 1" x 4" DURMIENTE 2"x1 1/2" ( 2º,3º PISO )</v>
          </cell>
          <cell r="C59" t="str">
            <v>M2</v>
          </cell>
          <cell r="D59">
            <v>269.33000000000004</v>
          </cell>
          <cell r="E59">
            <v>0</v>
          </cell>
          <cell r="F59">
            <v>327.5</v>
          </cell>
          <cell r="G59">
            <v>215.10000000000002</v>
          </cell>
          <cell r="H59">
            <v>215.22</v>
          </cell>
          <cell r="I59">
            <v>216.76</v>
          </cell>
          <cell r="J59">
            <v>0</v>
          </cell>
          <cell r="K59">
            <v>0</v>
          </cell>
          <cell r="L59">
            <v>88.6</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1332.51</v>
          </cell>
        </row>
        <row r="60">
          <cell r="A60" t="str">
            <v>01.04.02.04</v>
          </cell>
          <cell r="B60" t="str">
            <v>PISO DE PORCELANATO 40 x 40 cm, ALTO TRANSITO</v>
          </cell>
          <cell r="C60" t="str">
            <v>M2</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29.11</v>
          </cell>
          <cell r="U60">
            <v>0</v>
          </cell>
          <cell r="V60">
            <v>0</v>
          </cell>
          <cell r="W60">
            <v>0</v>
          </cell>
          <cell r="X60">
            <v>0</v>
          </cell>
          <cell r="Y60">
            <v>0</v>
          </cell>
          <cell r="Z60">
            <v>0</v>
          </cell>
          <cell r="AA60">
            <v>29.11</v>
          </cell>
        </row>
        <row r="61">
          <cell r="A61" t="str">
            <v>01.04.02.05</v>
          </cell>
          <cell r="B61" t="str">
            <v>PISO DE PORCELANATO 50 x 50 cm, ALTO TRANSITO</v>
          </cell>
          <cell r="C61" t="str">
            <v>M2</v>
          </cell>
          <cell r="D61">
            <v>191.98200000000003</v>
          </cell>
          <cell r="E61">
            <v>0</v>
          </cell>
          <cell r="F61">
            <v>85.77000000000001</v>
          </cell>
          <cell r="G61">
            <v>89.309999999999988</v>
          </cell>
          <cell r="H61">
            <v>101.58999999999999</v>
          </cell>
          <cell r="I61">
            <v>95.77</v>
          </cell>
          <cell r="J61">
            <v>69.180000000000007</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633.60200000000009</v>
          </cell>
        </row>
        <row r="62">
          <cell r="A62" t="str">
            <v>01.04.02.06</v>
          </cell>
          <cell r="B62" t="str">
            <v>PISO DE CERAMICO 40 x 40 cm, ANTIDESLIZANTE ALTO TRANSITO</v>
          </cell>
          <cell r="C62" t="str">
            <v>M2</v>
          </cell>
          <cell r="D62">
            <v>0</v>
          </cell>
          <cell r="E62">
            <v>0</v>
          </cell>
          <cell r="F62">
            <v>50.01</v>
          </cell>
          <cell r="G62">
            <v>0</v>
          </cell>
          <cell r="H62">
            <v>0</v>
          </cell>
          <cell r="I62">
            <v>0</v>
          </cell>
          <cell r="J62">
            <v>35.72</v>
          </cell>
          <cell r="K62">
            <v>562.52</v>
          </cell>
          <cell r="L62">
            <v>99.12</v>
          </cell>
          <cell r="M62">
            <v>0</v>
          </cell>
          <cell r="N62">
            <v>0</v>
          </cell>
          <cell r="O62">
            <v>0</v>
          </cell>
          <cell r="P62">
            <v>0</v>
          </cell>
          <cell r="Q62">
            <v>0</v>
          </cell>
          <cell r="R62">
            <v>0</v>
          </cell>
          <cell r="S62">
            <v>0</v>
          </cell>
          <cell r="T62">
            <v>55.26</v>
          </cell>
          <cell r="U62">
            <v>0</v>
          </cell>
          <cell r="V62">
            <v>0</v>
          </cell>
          <cell r="W62">
            <v>0</v>
          </cell>
          <cell r="X62">
            <v>0</v>
          </cell>
          <cell r="Y62">
            <v>0</v>
          </cell>
          <cell r="Z62">
            <v>0</v>
          </cell>
          <cell r="AA62">
            <v>802.63</v>
          </cell>
        </row>
        <row r="63">
          <cell r="A63" t="str">
            <v>01.04.02.07</v>
          </cell>
          <cell r="B63" t="str">
            <v>PISO DE GRESS INDUSTRIAL 30 x 30 cm, COLOR MORO-CREMA</v>
          </cell>
          <cell r="C63" t="str">
            <v>M2</v>
          </cell>
          <cell r="D63">
            <v>169.46</v>
          </cell>
          <cell r="E63">
            <v>831.39</v>
          </cell>
          <cell r="F63">
            <v>173.82</v>
          </cell>
          <cell r="G63">
            <v>115.22</v>
          </cell>
          <cell r="H63">
            <v>113.53</v>
          </cell>
          <cell r="I63">
            <v>116.14999999999998</v>
          </cell>
          <cell r="J63">
            <v>0</v>
          </cell>
          <cell r="K63">
            <v>0</v>
          </cell>
          <cell r="L63">
            <v>0</v>
          </cell>
          <cell r="M63">
            <v>53.674599999999998</v>
          </cell>
          <cell r="N63">
            <v>54.9786</v>
          </cell>
          <cell r="O63">
            <v>11.721</v>
          </cell>
          <cell r="P63">
            <v>101.82989999999999</v>
          </cell>
          <cell r="Q63">
            <v>36.270600000000002</v>
          </cell>
          <cell r="R63">
            <v>109.62249999999997</v>
          </cell>
          <cell r="S63">
            <v>23.887599999999999</v>
          </cell>
          <cell r="T63">
            <v>142.46</v>
          </cell>
          <cell r="U63">
            <v>35.909999999999997</v>
          </cell>
          <cell r="V63">
            <v>39.39</v>
          </cell>
          <cell r="W63">
            <v>107.28</v>
          </cell>
          <cell r="X63">
            <v>103.46000000000001</v>
          </cell>
          <cell r="Y63">
            <v>151.19999999999999</v>
          </cell>
          <cell r="Z63">
            <v>51.4</v>
          </cell>
          <cell r="AA63">
            <v>2542.6547999999998</v>
          </cell>
        </row>
        <row r="64">
          <cell r="A64" t="str">
            <v>01.04.02.08</v>
          </cell>
          <cell r="B64" t="str">
            <v>PISO DE ADOQUINES DE CONCRETO, e=8cm.</v>
          </cell>
          <cell r="C64" t="str">
            <v>M2</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01.04.02.09</v>
          </cell>
          <cell r="B65" t="str">
            <v>FRANJA DE ADOQUINES DE CONCRETO, e=8cm.</v>
          </cell>
          <cell r="C65" t="str">
            <v>ML</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01.04.02.10</v>
          </cell>
          <cell r="B66" t="str">
            <v>PISO SINTETICO TARAFLEX PLUS e=9mm, C/PROTECTOR</v>
          </cell>
          <cell r="C66" t="str">
            <v>M2</v>
          </cell>
          <cell r="D66">
            <v>0</v>
          </cell>
          <cell r="E66">
            <v>0</v>
          </cell>
          <cell r="F66">
            <v>0</v>
          </cell>
          <cell r="G66">
            <v>0</v>
          </cell>
          <cell r="H66">
            <v>0</v>
          </cell>
          <cell r="I66">
            <v>0</v>
          </cell>
          <cell r="J66">
            <v>0</v>
          </cell>
          <cell r="K66">
            <v>0</v>
          </cell>
          <cell r="L66">
            <v>636.29999999999995</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636.29999999999995</v>
          </cell>
        </row>
        <row r="67">
          <cell r="A67" t="str">
            <v>01.04.02.11</v>
          </cell>
          <cell r="B67" t="str">
            <v>BORDE EN VEREDA DE CEMENTO PULIDO CON IMPERMEABILIZANTE</v>
          </cell>
          <cell r="C67" t="str">
            <v>ML</v>
          </cell>
          <cell r="D67">
            <v>21.66</v>
          </cell>
          <cell r="E67">
            <v>31.31</v>
          </cell>
          <cell r="F67">
            <v>21.91</v>
          </cell>
          <cell r="G67">
            <v>10.879999999999999</v>
          </cell>
          <cell r="H67">
            <v>15.79</v>
          </cell>
          <cell r="I67">
            <v>15.79</v>
          </cell>
          <cell r="J67">
            <v>0</v>
          </cell>
          <cell r="K67">
            <v>0</v>
          </cell>
          <cell r="L67">
            <v>0</v>
          </cell>
          <cell r="M67">
            <v>4.8849999999999998</v>
          </cell>
          <cell r="N67">
            <v>4.8849999999999998</v>
          </cell>
          <cell r="O67">
            <v>0</v>
          </cell>
          <cell r="P67">
            <v>6.1</v>
          </cell>
          <cell r="Q67">
            <v>3.94</v>
          </cell>
          <cell r="R67">
            <v>3.94</v>
          </cell>
          <cell r="S67">
            <v>4.2699999999999996</v>
          </cell>
          <cell r="T67">
            <v>0</v>
          </cell>
          <cell r="U67">
            <v>0</v>
          </cell>
          <cell r="V67">
            <v>0</v>
          </cell>
          <cell r="W67">
            <v>0</v>
          </cell>
          <cell r="X67">
            <v>0</v>
          </cell>
          <cell r="Y67">
            <v>0</v>
          </cell>
          <cell r="Z67">
            <v>0</v>
          </cell>
          <cell r="AA67">
            <v>145.35999999999999</v>
          </cell>
        </row>
        <row r="68">
          <cell r="A68" t="str">
            <v>01.04.03</v>
          </cell>
          <cell r="B68" t="str">
            <v>PISOS DE CONCRETO</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01.04.03.01</v>
          </cell>
          <cell r="B69" t="str">
            <v>PISO DE CONCRETO 175 Kg/cm2,, e=6", C/ ACAB. CEMENTO FROTACHADO Y BRUÑADO, INC. BASE GRANULAR</v>
          </cell>
          <cell r="C69" t="str">
            <v>M2</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01.04.03.02</v>
          </cell>
          <cell r="B70" t="str">
            <v>RAMPAS DE CONCRETO 175 Kg/cm2,, e=4", C/ ACAB. CEMENTO FROTACHADO Y BRUÑADO @ 0.10m. INC. BASE GRANULAR</v>
          </cell>
          <cell r="C70" t="str">
            <v>M2</v>
          </cell>
          <cell r="D70">
            <v>0</v>
          </cell>
          <cell r="E70">
            <v>0</v>
          </cell>
          <cell r="F70">
            <v>0</v>
          </cell>
          <cell r="G70">
            <v>0</v>
          </cell>
          <cell r="H70">
            <v>0</v>
          </cell>
          <cell r="I70">
            <v>0</v>
          </cell>
          <cell r="J70">
            <v>9.0449999999999999</v>
          </cell>
          <cell r="K70">
            <v>13.6035</v>
          </cell>
          <cell r="L70">
            <v>77.829499999999996</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100.47799999999999</v>
          </cell>
        </row>
        <row r="71">
          <cell r="A71" t="str">
            <v>01.04.04</v>
          </cell>
          <cell r="B71" t="str">
            <v>ACABADO DE CONCRETO EN PISOS</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01.04.04.01</v>
          </cell>
          <cell r="B72" t="str">
            <v xml:space="preserve">ACABADO DE CEMENTO PULIDO Y BRUÑADO, e=2" </v>
          </cell>
          <cell r="C72" t="str">
            <v>M2</v>
          </cell>
          <cell r="D72">
            <v>2.08</v>
          </cell>
          <cell r="E72">
            <v>0</v>
          </cell>
          <cell r="F72">
            <v>0</v>
          </cell>
          <cell r="G72">
            <v>2.0099999999999998</v>
          </cell>
          <cell r="H72">
            <v>0</v>
          </cell>
          <cell r="I72">
            <v>0</v>
          </cell>
          <cell r="J72">
            <v>0</v>
          </cell>
          <cell r="K72">
            <v>4.0999999999999996</v>
          </cell>
          <cell r="L72">
            <v>255.25</v>
          </cell>
          <cell r="M72">
            <v>0</v>
          </cell>
          <cell r="N72">
            <v>0</v>
          </cell>
          <cell r="O72">
            <v>0</v>
          </cell>
          <cell r="P72">
            <v>0</v>
          </cell>
          <cell r="Q72">
            <v>0</v>
          </cell>
          <cell r="R72">
            <v>0</v>
          </cell>
          <cell r="S72">
            <v>0</v>
          </cell>
          <cell r="T72">
            <v>42.99</v>
          </cell>
          <cell r="U72">
            <v>0</v>
          </cell>
          <cell r="V72">
            <v>0</v>
          </cell>
          <cell r="W72">
            <v>0</v>
          </cell>
          <cell r="X72">
            <v>0</v>
          </cell>
          <cell r="Y72">
            <v>0</v>
          </cell>
          <cell r="Z72">
            <v>0</v>
          </cell>
          <cell r="AA72">
            <v>306.43</v>
          </cell>
        </row>
        <row r="73">
          <cell r="A73" t="str">
            <v>01.04.05</v>
          </cell>
          <cell r="B73" t="str">
            <v>SARDINELES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01.04.05.01</v>
          </cell>
          <cell r="B74" t="str">
            <v>SARDINEL PERALTADO DE CONCRETO F'C = 140 Kg/cm2, H = 0.30 M; ANCHO = 0.07 M</v>
          </cell>
          <cell r="C74" t="str">
            <v>ML</v>
          </cell>
          <cell r="D74">
            <v>0</v>
          </cell>
          <cell r="E74">
            <v>0</v>
          </cell>
          <cell r="F74">
            <v>0</v>
          </cell>
          <cell r="G74">
            <v>0</v>
          </cell>
          <cell r="H74">
            <v>0</v>
          </cell>
          <cell r="I74">
            <v>0</v>
          </cell>
          <cell r="J74">
            <v>0</v>
          </cell>
          <cell r="K74">
            <v>7.1999999999999993</v>
          </cell>
          <cell r="L74">
            <v>10.8</v>
          </cell>
          <cell r="M74">
            <v>0</v>
          </cell>
          <cell r="N74">
            <v>0</v>
          </cell>
          <cell r="O74">
            <v>0</v>
          </cell>
          <cell r="P74">
            <v>0</v>
          </cell>
          <cell r="Q74">
            <v>0</v>
          </cell>
          <cell r="R74">
            <v>0</v>
          </cell>
          <cell r="S74">
            <v>0</v>
          </cell>
          <cell r="T74">
            <v>4.0900000000000007</v>
          </cell>
          <cell r="U74">
            <v>0</v>
          </cell>
          <cell r="V74">
            <v>0</v>
          </cell>
          <cell r="W74">
            <v>0</v>
          </cell>
          <cell r="X74">
            <v>0</v>
          </cell>
          <cell r="Y74">
            <v>0</v>
          </cell>
          <cell r="Z74">
            <v>0</v>
          </cell>
          <cell r="AA74">
            <v>22.09</v>
          </cell>
        </row>
        <row r="75">
          <cell r="A75" t="str">
            <v>01.04.05.02</v>
          </cell>
          <cell r="B75" t="str">
            <v xml:space="preserve">SARDINEL PERALTADO DE CONCRETO F'C = 140 Kg/cm2, H = 0.335 M; ANCHO = 0.13 M </v>
          </cell>
          <cell r="C75" t="str">
            <v>ML</v>
          </cell>
          <cell r="D75">
            <v>0</v>
          </cell>
          <cell r="E75">
            <v>0</v>
          </cell>
          <cell r="F75">
            <v>0</v>
          </cell>
          <cell r="G75">
            <v>0</v>
          </cell>
          <cell r="H75">
            <v>0</v>
          </cell>
          <cell r="I75">
            <v>0</v>
          </cell>
          <cell r="J75">
            <v>0</v>
          </cell>
          <cell r="K75">
            <v>0</v>
          </cell>
          <cell r="L75">
            <v>0</v>
          </cell>
          <cell r="M75">
            <v>0</v>
          </cell>
          <cell r="N75">
            <v>0</v>
          </cell>
          <cell r="O75">
            <v>7.4</v>
          </cell>
          <cell r="P75">
            <v>0</v>
          </cell>
          <cell r="Q75">
            <v>7.4</v>
          </cell>
          <cell r="R75">
            <v>0</v>
          </cell>
          <cell r="S75">
            <v>7.4</v>
          </cell>
          <cell r="T75">
            <v>0</v>
          </cell>
          <cell r="U75">
            <v>36.950000000000003</v>
          </cell>
          <cell r="V75">
            <v>32</v>
          </cell>
          <cell r="W75">
            <v>33.799999999999997</v>
          </cell>
          <cell r="X75">
            <v>82.25</v>
          </cell>
          <cell r="Y75">
            <v>142.35</v>
          </cell>
          <cell r="Z75">
            <v>39.300000000000004</v>
          </cell>
          <cell r="AA75">
            <v>388.84999999999997</v>
          </cell>
        </row>
        <row r="76">
          <cell r="A76" t="str">
            <v>01.04.05.03</v>
          </cell>
          <cell r="B76" t="str">
            <v>SARDINEL PERALTADO DE CONCRETO F'C = 140 Kg/cm2, H = 0.36 M; ANCHO = 0.13 M</v>
          </cell>
          <cell r="C76" t="str">
            <v>ML</v>
          </cell>
          <cell r="D76">
            <v>43.32</v>
          </cell>
          <cell r="E76">
            <v>57.76</v>
          </cell>
          <cell r="F76">
            <v>44</v>
          </cell>
          <cell r="G76">
            <v>19.82</v>
          </cell>
          <cell r="H76">
            <v>28.300000000000004</v>
          </cell>
          <cell r="I76">
            <v>28.3</v>
          </cell>
          <cell r="J76">
            <v>0</v>
          </cell>
          <cell r="K76">
            <v>0</v>
          </cell>
          <cell r="L76">
            <v>0</v>
          </cell>
          <cell r="M76">
            <v>0</v>
          </cell>
          <cell r="N76">
            <v>0</v>
          </cell>
          <cell r="O76">
            <v>14.4</v>
          </cell>
          <cell r="P76">
            <v>11.51</v>
          </cell>
          <cell r="Q76">
            <v>15.2</v>
          </cell>
          <cell r="R76">
            <v>33.72</v>
          </cell>
          <cell r="S76">
            <v>15.14</v>
          </cell>
          <cell r="T76">
            <v>36.660000000000004</v>
          </cell>
          <cell r="U76">
            <v>0</v>
          </cell>
          <cell r="V76">
            <v>0</v>
          </cell>
          <cell r="W76">
            <v>0</v>
          </cell>
          <cell r="X76">
            <v>0</v>
          </cell>
          <cell r="Y76">
            <v>0</v>
          </cell>
          <cell r="Z76">
            <v>0</v>
          </cell>
          <cell r="AA76">
            <v>348.13000000000005</v>
          </cell>
        </row>
        <row r="77">
          <cell r="A77" t="str">
            <v>01.04.05.04</v>
          </cell>
          <cell r="B77" t="str">
            <v>SARDINEL SUMERGIDO DE CONCRETO F'C = 140 Kg/cm2, H = 0.37 M; ANCHO = 0.10 M INC. ACABADO</v>
          </cell>
          <cell r="C77" t="str">
            <v>ML</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01.04.06</v>
          </cell>
          <cell r="B78" t="str">
            <v>VEREDAS</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01.04.06.01</v>
          </cell>
          <cell r="B79" t="str">
            <v>VEREDA DE CONCRETO 175Kg/cm2, e=4", C/ACAB. CEMENTO FROTACHADO Y BRUÑADO. INC. BASE GRANULAR</v>
          </cell>
          <cell r="C79" t="str">
            <v>M2</v>
          </cell>
          <cell r="D79">
            <v>0</v>
          </cell>
          <cell r="E79">
            <v>38.869999999999997</v>
          </cell>
          <cell r="F79">
            <v>27.34</v>
          </cell>
          <cell r="G79">
            <v>34.85</v>
          </cell>
          <cell r="H79">
            <v>0</v>
          </cell>
          <cell r="I79">
            <v>0</v>
          </cell>
          <cell r="J79">
            <v>53.297499999999999</v>
          </cell>
          <cell r="K79">
            <v>28</v>
          </cell>
          <cell r="L79">
            <v>75.3</v>
          </cell>
          <cell r="M79">
            <v>0</v>
          </cell>
          <cell r="N79">
            <v>0</v>
          </cell>
          <cell r="O79">
            <v>0</v>
          </cell>
          <cell r="P79">
            <v>0</v>
          </cell>
          <cell r="Q79">
            <v>0</v>
          </cell>
          <cell r="R79">
            <v>0</v>
          </cell>
          <cell r="S79">
            <v>0</v>
          </cell>
          <cell r="T79">
            <v>5.09</v>
          </cell>
          <cell r="U79">
            <v>0</v>
          </cell>
          <cell r="V79">
            <v>0</v>
          </cell>
          <cell r="W79">
            <v>0</v>
          </cell>
          <cell r="X79">
            <v>0</v>
          </cell>
          <cell r="Y79">
            <v>0</v>
          </cell>
          <cell r="Z79">
            <v>0</v>
          </cell>
          <cell r="AA79">
            <v>262.7475</v>
          </cell>
        </row>
        <row r="80">
          <cell r="A80" t="str">
            <v>01.05</v>
          </cell>
          <cell r="B80" t="str">
            <v>ZOCALOS Y CONTRAZOCALOS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01.05.01</v>
          </cell>
          <cell r="B81" t="str">
            <v>ZOCALOS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01.05.01.01</v>
          </cell>
          <cell r="B82" t="str">
            <v>ZOCALO CERAMICO 40 x 40 cm</v>
          </cell>
          <cell r="C82" t="str">
            <v>M2</v>
          </cell>
          <cell r="D82">
            <v>10.669500000000001</v>
          </cell>
          <cell r="E82">
            <v>0</v>
          </cell>
          <cell r="F82">
            <v>140.45999999999998</v>
          </cell>
          <cell r="G82">
            <v>3.4349999999999996</v>
          </cell>
          <cell r="H82">
            <v>0</v>
          </cell>
          <cell r="I82">
            <v>0</v>
          </cell>
          <cell r="J82">
            <v>55.460999999999999</v>
          </cell>
          <cell r="K82">
            <v>308.58600000000001</v>
          </cell>
          <cell r="L82">
            <v>217.785</v>
          </cell>
          <cell r="M82">
            <v>0</v>
          </cell>
          <cell r="N82">
            <v>0</v>
          </cell>
          <cell r="O82">
            <v>0</v>
          </cell>
          <cell r="P82">
            <v>0</v>
          </cell>
          <cell r="Q82">
            <v>0</v>
          </cell>
          <cell r="R82">
            <v>0</v>
          </cell>
          <cell r="S82">
            <v>0</v>
          </cell>
          <cell r="T82">
            <v>163.76100000000002</v>
          </cell>
          <cell r="U82">
            <v>0</v>
          </cell>
          <cell r="V82">
            <v>0</v>
          </cell>
          <cell r="W82">
            <v>0</v>
          </cell>
          <cell r="X82">
            <v>0</v>
          </cell>
          <cell r="Y82">
            <v>0</v>
          </cell>
          <cell r="Z82">
            <v>0</v>
          </cell>
          <cell r="AA82">
            <v>900.15750000000003</v>
          </cell>
        </row>
        <row r="83">
          <cell r="A83" t="str">
            <v>01.05.02</v>
          </cell>
          <cell r="B83" t="str">
            <v>CONTRAZOCALOS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01.05.02.01</v>
          </cell>
          <cell r="B84" t="str">
            <v xml:space="preserve">CONTRAZOCALO DE CEMENTO PULIDO H=0.10m. </v>
          </cell>
          <cell r="C84" t="str">
            <v>ML</v>
          </cell>
          <cell r="D84">
            <v>4.72</v>
          </cell>
          <cell r="E84">
            <v>0</v>
          </cell>
          <cell r="F84">
            <v>0</v>
          </cell>
          <cell r="G84">
            <v>4.62</v>
          </cell>
          <cell r="H84">
            <v>0</v>
          </cell>
          <cell r="I84">
            <v>0</v>
          </cell>
          <cell r="J84">
            <v>0</v>
          </cell>
          <cell r="K84">
            <v>0</v>
          </cell>
          <cell r="L84">
            <v>83.5</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92.84</v>
          </cell>
        </row>
        <row r="85">
          <cell r="A85" t="str">
            <v>01.05.02.02</v>
          </cell>
          <cell r="B85" t="str">
            <v>CONTRAZOCALO DE CEMENTO FROTACHADO H=0.15m.</v>
          </cell>
          <cell r="C85" t="str">
            <v>ML</v>
          </cell>
          <cell r="D85">
            <v>47.637096</v>
          </cell>
          <cell r="E85">
            <v>43.47</v>
          </cell>
          <cell r="F85">
            <v>34.93</v>
          </cell>
          <cell r="G85">
            <v>27.413639999999997</v>
          </cell>
          <cell r="H85">
            <v>32.399000000000001</v>
          </cell>
          <cell r="I85">
            <v>32.730000000000004</v>
          </cell>
          <cell r="J85">
            <v>38.520000000000003</v>
          </cell>
          <cell r="K85">
            <v>99.96</v>
          </cell>
          <cell r="L85">
            <v>165.70999999999998</v>
          </cell>
          <cell r="M85">
            <v>14.510000000000002</v>
          </cell>
          <cell r="N85">
            <v>14.510000000000002</v>
          </cell>
          <cell r="O85">
            <v>9.4</v>
          </cell>
          <cell r="P85">
            <v>0</v>
          </cell>
          <cell r="Q85">
            <v>10.16</v>
          </cell>
          <cell r="R85">
            <v>0</v>
          </cell>
          <cell r="S85">
            <v>6.49</v>
          </cell>
          <cell r="T85">
            <v>36.010000000000005</v>
          </cell>
          <cell r="U85">
            <v>11.13984</v>
          </cell>
          <cell r="V85">
            <v>16.429759999999998</v>
          </cell>
          <cell r="W85">
            <v>0</v>
          </cell>
          <cell r="X85">
            <v>23.679679999999998</v>
          </cell>
          <cell r="Y85">
            <v>42.049439999999997</v>
          </cell>
          <cell r="Z85">
            <v>14.302320000000002</v>
          </cell>
          <cell r="AA85">
            <v>721.45077599999991</v>
          </cell>
        </row>
        <row r="86">
          <cell r="A86" t="str">
            <v>01.05.02.03</v>
          </cell>
          <cell r="B86" t="str">
            <v>CONTRAZOCALO DE MADERA CEDRO 3/4"x4" + RODON 3/4"</v>
          </cell>
          <cell r="C86" t="str">
            <v>ML</v>
          </cell>
          <cell r="D86">
            <v>149.51</v>
          </cell>
          <cell r="E86">
            <v>0</v>
          </cell>
          <cell r="F86">
            <v>181.46</v>
          </cell>
          <cell r="G86">
            <v>119.74000000000001</v>
          </cell>
          <cell r="H86">
            <v>118.46000000000001</v>
          </cell>
          <cell r="I86">
            <v>119.88</v>
          </cell>
          <cell r="J86">
            <v>0</v>
          </cell>
          <cell r="K86">
            <v>0</v>
          </cell>
          <cell r="L86">
            <v>13.8</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702.85</v>
          </cell>
        </row>
        <row r="87">
          <cell r="A87" t="str">
            <v>01.05.02.04</v>
          </cell>
          <cell r="B87" t="str">
            <v>CONTRAZOCALO DE PORCELANATO 40 x 40 cm,  H=0.10m.</v>
          </cell>
          <cell r="C87" t="str">
            <v>ML</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01.05.02.05</v>
          </cell>
          <cell r="B88" t="str">
            <v>CONTRAZOCALO DE PORCELANATO 50 x 50 cm,  H=0.10m.</v>
          </cell>
          <cell r="C88" t="str">
            <v>ML</v>
          </cell>
          <cell r="D88">
            <v>123.94</v>
          </cell>
          <cell r="E88">
            <v>0</v>
          </cell>
          <cell r="F88">
            <v>92.899999999999991</v>
          </cell>
          <cell r="G88">
            <v>82.97</v>
          </cell>
          <cell r="H88">
            <v>61.330000000000005</v>
          </cell>
          <cell r="I88">
            <v>51.734999999999999</v>
          </cell>
          <cell r="J88">
            <v>44.36</v>
          </cell>
          <cell r="K88">
            <v>0</v>
          </cell>
          <cell r="L88">
            <v>0</v>
          </cell>
          <cell r="M88">
            <v>0</v>
          </cell>
          <cell r="N88">
            <v>0</v>
          </cell>
          <cell r="O88">
            <v>0</v>
          </cell>
          <cell r="P88">
            <v>0</v>
          </cell>
          <cell r="Q88">
            <v>0</v>
          </cell>
          <cell r="R88">
            <v>0</v>
          </cell>
          <cell r="S88">
            <v>0</v>
          </cell>
          <cell r="T88">
            <v>22.52</v>
          </cell>
          <cell r="U88">
            <v>0</v>
          </cell>
          <cell r="V88">
            <v>0</v>
          </cell>
          <cell r="W88">
            <v>0</v>
          </cell>
          <cell r="X88">
            <v>0</v>
          </cell>
          <cell r="Y88">
            <v>0</v>
          </cell>
          <cell r="Z88">
            <v>0</v>
          </cell>
          <cell r="AA88">
            <v>479.75499999999994</v>
          </cell>
        </row>
        <row r="89">
          <cell r="A89" t="str">
            <v>01.05.02.06</v>
          </cell>
          <cell r="B89" t="str">
            <v>CONTRAZOCALO DE CERAMICO 40 x 40 cm,  H=0.10m.</v>
          </cell>
          <cell r="C89" t="str">
            <v>ML</v>
          </cell>
          <cell r="D89">
            <v>0</v>
          </cell>
          <cell r="E89">
            <v>0</v>
          </cell>
          <cell r="F89">
            <v>0</v>
          </cell>
          <cell r="G89">
            <v>0</v>
          </cell>
          <cell r="H89">
            <v>0</v>
          </cell>
          <cell r="I89">
            <v>0</v>
          </cell>
          <cell r="J89">
            <v>30.36</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30.36</v>
          </cell>
        </row>
        <row r="90">
          <cell r="A90" t="str">
            <v>01.05.02.07</v>
          </cell>
          <cell r="B90" t="str">
            <v>CONTRAZOCALO DE GRESS INDUSTRIAL DE 10 x 20 cm, H=0.10m.</v>
          </cell>
          <cell r="C90" t="str">
            <v>ML</v>
          </cell>
          <cell r="D90">
            <v>0</v>
          </cell>
          <cell r="E90">
            <v>376.11</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376.11</v>
          </cell>
        </row>
        <row r="91">
          <cell r="A91" t="str">
            <v>01.05.02.08</v>
          </cell>
          <cell r="B91" t="str">
            <v>CONTRAZOCALO DE GRESS INDUSTRIAL CORRIENTE DE 15 x 15 cm, H=0.15m.</v>
          </cell>
          <cell r="C91" t="str">
            <v>ML</v>
          </cell>
          <cell r="D91">
            <v>50.577096000000004</v>
          </cell>
          <cell r="E91">
            <v>63.98</v>
          </cell>
          <cell r="F91">
            <v>50.989999999999995</v>
          </cell>
          <cell r="G91">
            <v>26.040367999999997</v>
          </cell>
          <cell r="H91">
            <v>32.24</v>
          </cell>
          <cell r="I91">
            <v>32.119999999999997</v>
          </cell>
          <cell r="J91">
            <v>0</v>
          </cell>
          <cell r="K91">
            <v>0</v>
          </cell>
          <cell r="L91">
            <v>0</v>
          </cell>
          <cell r="M91">
            <v>7.3</v>
          </cell>
          <cell r="N91">
            <v>7.3</v>
          </cell>
          <cell r="O91">
            <v>14.4</v>
          </cell>
          <cell r="P91">
            <v>11.51</v>
          </cell>
          <cell r="Q91">
            <v>15.2</v>
          </cell>
          <cell r="R91">
            <v>40.200000000000003</v>
          </cell>
          <cell r="S91">
            <v>15.14</v>
          </cell>
          <cell r="T91">
            <v>19.3</v>
          </cell>
          <cell r="U91">
            <v>36.950000000000003</v>
          </cell>
          <cell r="V91">
            <v>32</v>
          </cell>
          <cell r="W91">
            <v>68.38</v>
          </cell>
          <cell r="X91">
            <v>82.25</v>
          </cell>
          <cell r="Y91">
            <v>142.35</v>
          </cell>
          <cell r="Z91">
            <v>39.300000000000004</v>
          </cell>
          <cell r="AA91">
            <v>787.5274639999999</v>
          </cell>
        </row>
        <row r="92">
          <cell r="A92" t="str">
            <v>01.05.02.09</v>
          </cell>
          <cell r="B92" t="str">
            <v>CONTRAZOCALO DE GRESS INDUSTRIAL MEDIACAÑA DE 15 x 15 cm, H=0.15m.</v>
          </cell>
          <cell r="C92" t="str">
            <v>ML</v>
          </cell>
          <cell r="D92">
            <v>66</v>
          </cell>
          <cell r="E92">
            <v>84.93</v>
          </cell>
          <cell r="F92">
            <v>57.240000000000009</v>
          </cell>
          <cell r="G92">
            <v>42.85</v>
          </cell>
          <cell r="H92">
            <v>42.529999999999994</v>
          </cell>
          <cell r="I92">
            <v>49.45</v>
          </cell>
          <cell r="J92">
            <v>0</v>
          </cell>
          <cell r="K92">
            <v>0</v>
          </cell>
          <cell r="L92">
            <v>0</v>
          </cell>
          <cell r="M92">
            <v>7.51</v>
          </cell>
          <cell r="N92">
            <v>7.51</v>
          </cell>
          <cell r="O92">
            <v>1.7000000000000002</v>
          </cell>
          <cell r="P92">
            <v>30.400000000000006</v>
          </cell>
          <cell r="Q92">
            <v>1.78</v>
          </cell>
          <cell r="R92">
            <v>5.18</v>
          </cell>
          <cell r="S92">
            <v>2.85</v>
          </cell>
          <cell r="T92">
            <v>78.989999999999995</v>
          </cell>
          <cell r="U92">
            <v>0</v>
          </cell>
          <cell r="V92">
            <v>0</v>
          </cell>
          <cell r="W92">
            <v>0</v>
          </cell>
          <cell r="X92">
            <v>0</v>
          </cell>
          <cell r="Y92">
            <v>0</v>
          </cell>
          <cell r="Z92">
            <v>0</v>
          </cell>
          <cell r="AA92">
            <v>478.92</v>
          </cell>
        </row>
        <row r="93">
          <cell r="A93" t="str">
            <v>01.05.02.10</v>
          </cell>
          <cell r="B93" t="str">
            <v>CONTRAZOCALO RECTO EN GRADAS Y ESCALERA DE CEMENTO PULIDO, H=0.15m.</v>
          </cell>
          <cell r="C93" t="str">
            <v>ML</v>
          </cell>
          <cell r="D93">
            <v>0</v>
          </cell>
          <cell r="E93">
            <v>0</v>
          </cell>
          <cell r="F93">
            <v>0</v>
          </cell>
          <cell r="G93">
            <v>0</v>
          </cell>
          <cell r="H93">
            <v>0</v>
          </cell>
          <cell r="I93">
            <v>0</v>
          </cell>
          <cell r="J93">
            <v>0</v>
          </cell>
          <cell r="K93">
            <v>9.6</v>
          </cell>
          <cell r="L93">
            <v>141.5</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151.1</v>
          </cell>
        </row>
        <row r="94">
          <cell r="A94" t="str">
            <v>01.05.02.11</v>
          </cell>
          <cell r="B94" t="str">
            <v>CONTRAZOCALO RECTO EN GRADAS Y ESCALERA DE GRESS INDUSTRIAL CORRIENTE DE 15 x 15 cm, H=0.15m.</v>
          </cell>
          <cell r="C94" t="str">
            <v>ML</v>
          </cell>
          <cell r="D94">
            <v>0</v>
          </cell>
          <cell r="E94">
            <v>0</v>
          </cell>
          <cell r="F94">
            <v>0</v>
          </cell>
          <cell r="G94">
            <v>0</v>
          </cell>
          <cell r="H94">
            <v>0</v>
          </cell>
          <cell r="I94">
            <v>0</v>
          </cell>
          <cell r="J94">
            <v>0</v>
          </cell>
          <cell r="K94">
            <v>0</v>
          </cell>
          <cell r="L94">
            <v>0</v>
          </cell>
          <cell r="M94">
            <v>17.850000000000001</v>
          </cell>
          <cell r="N94">
            <v>17.850000000000001</v>
          </cell>
          <cell r="O94">
            <v>29.9</v>
          </cell>
          <cell r="P94">
            <v>55.8</v>
          </cell>
          <cell r="Q94">
            <v>33.6</v>
          </cell>
          <cell r="R94">
            <v>51.62</v>
          </cell>
          <cell r="S94">
            <v>35.6</v>
          </cell>
          <cell r="T94">
            <v>0</v>
          </cell>
          <cell r="U94">
            <v>0</v>
          </cell>
          <cell r="V94">
            <v>0</v>
          </cell>
          <cell r="W94">
            <v>0</v>
          </cell>
          <cell r="X94">
            <v>0</v>
          </cell>
          <cell r="Y94">
            <v>0</v>
          </cell>
          <cell r="Z94">
            <v>0</v>
          </cell>
          <cell r="AA94">
            <v>242.22</v>
          </cell>
        </row>
        <row r="95">
          <cell r="A95" t="str">
            <v>01.06</v>
          </cell>
          <cell r="B95" t="str">
            <v xml:space="preserve">COBERTURAS </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t="str">
            <v>01.06.01</v>
          </cell>
          <cell r="B96" t="str">
            <v>COBERTURA LIVIANA DE LAMINA TERMOACUSTICA TRAPEZOIDAL</v>
          </cell>
          <cell r="C96" t="str">
            <v>M2</v>
          </cell>
          <cell r="D96">
            <v>309.6345</v>
          </cell>
          <cell r="E96">
            <v>403.79829999999993</v>
          </cell>
          <cell r="F96">
            <v>298.77840000000003</v>
          </cell>
          <cell r="G96">
            <v>202.80599999999998</v>
          </cell>
          <cell r="H96">
            <v>204.0068</v>
          </cell>
          <cell r="I96">
            <v>204.0068</v>
          </cell>
          <cell r="J96">
            <v>165.876</v>
          </cell>
          <cell r="K96">
            <v>1175.8700000000001</v>
          </cell>
          <cell r="L96">
            <v>1453.1799999999998</v>
          </cell>
          <cell r="M96">
            <v>54.800000000000004</v>
          </cell>
          <cell r="N96">
            <v>55</v>
          </cell>
          <cell r="O96">
            <v>50.325000000000003</v>
          </cell>
          <cell r="P96">
            <v>66.150400000000005</v>
          </cell>
          <cell r="Q96">
            <v>47.32</v>
          </cell>
          <cell r="R96">
            <v>71.100000000000009</v>
          </cell>
          <cell r="S96">
            <v>49.85</v>
          </cell>
          <cell r="T96">
            <v>42.99</v>
          </cell>
          <cell r="U96">
            <v>108.72799999999999</v>
          </cell>
          <cell r="V96">
            <v>93.809999999999988</v>
          </cell>
          <cell r="W96">
            <v>84.118000000000009</v>
          </cell>
          <cell r="X96">
            <v>93.100000000000009</v>
          </cell>
          <cell r="Y96">
            <v>85.612500000000011</v>
          </cell>
          <cell r="Z96">
            <v>51.826500000000003</v>
          </cell>
          <cell r="AA96">
            <v>5372.6872000000021</v>
          </cell>
        </row>
        <row r="97">
          <cell r="A97" t="str">
            <v>01.06.02</v>
          </cell>
          <cell r="B97" t="str">
            <v>COBERTURA CON TEJA DE ARCILLA EN CERCO PERIMETRAL</v>
          </cell>
          <cell r="C97" t="str">
            <v>ML</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01.06.03</v>
          </cell>
          <cell r="B98" t="str">
            <v xml:space="preserve">COBERTURA DE LADRILLO PASTELERO 25 x 25 cm, ASENT. C/ MEZC. C:A 1:5 ( 3cm, JUNTA 1.5cm ) </v>
          </cell>
          <cell r="C98" t="str">
            <v>M2</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01.06.04</v>
          </cell>
          <cell r="B99" t="str">
            <v>COBERTURA TRASLUCIDAS DE POLICARBONATO 6mm</v>
          </cell>
          <cell r="C99" t="str">
            <v>M2</v>
          </cell>
          <cell r="D99">
            <v>0</v>
          </cell>
          <cell r="E99">
            <v>0</v>
          </cell>
          <cell r="F99">
            <v>0</v>
          </cell>
          <cell r="G99">
            <v>0</v>
          </cell>
          <cell r="H99">
            <v>0</v>
          </cell>
          <cell r="I99">
            <v>0</v>
          </cell>
          <cell r="J99">
            <v>0</v>
          </cell>
          <cell r="K99">
            <v>74.400000000000006</v>
          </cell>
          <cell r="L99">
            <v>310.60000000000002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385</v>
          </cell>
        </row>
        <row r="100">
          <cell r="A100" t="str">
            <v>01.06.05</v>
          </cell>
          <cell r="B100" t="str">
            <v>CUMBRERA TERMOACUSTICA TIPO CABALLETE</v>
          </cell>
          <cell r="C100" t="str">
            <v>ML</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01.06.06</v>
          </cell>
          <cell r="B101" t="str">
            <v>CERRAMIENTO DE FRISOS LATERALES Y  VOLADIZO  C/LAMINA TERMOACUSTICA TRAPEZOIDAL o SIMILAR</v>
          </cell>
          <cell r="C101" t="str">
            <v>M2</v>
          </cell>
          <cell r="D101">
            <v>0</v>
          </cell>
          <cell r="E101">
            <v>0</v>
          </cell>
          <cell r="F101">
            <v>0</v>
          </cell>
          <cell r="G101">
            <v>0</v>
          </cell>
          <cell r="H101">
            <v>0</v>
          </cell>
          <cell r="I101">
            <v>0</v>
          </cell>
          <cell r="J101">
            <v>0</v>
          </cell>
          <cell r="K101">
            <v>399.11999999999995</v>
          </cell>
          <cell r="L101">
            <v>848.89439999999991</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1248.0143999999998</v>
          </cell>
        </row>
        <row r="102">
          <cell r="A102" t="str">
            <v>01.07</v>
          </cell>
          <cell r="B102" t="str">
            <v>CARPINTERIA DE MADERA</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01.07.01</v>
          </cell>
          <cell r="B103" t="str">
            <v>PUERTAS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01.07.01.01</v>
          </cell>
          <cell r="B104" t="str">
            <v>PUERTA APANELADA C.N. INC. MARCO DE MADERA CEDRO.</v>
          </cell>
          <cell r="C104" t="str">
            <v>M2</v>
          </cell>
          <cell r="D104">
            <v>3.7800000000000002</v>
          </cell>
          <cell r="E104">
            <v>22.68</v>
          </cell>
          <cell r="F104">
            <v>12.18</v>
          </cell>
          <cell r="G104">
            <v>3.7800000000000002</v>
          </cell>
          <cell r="H104">
            <v>3.7800000000000002</v>
          </cell>
          <cell r="I104">
            <v>3.7800000000000002</v>
          </cell>
          <cell r="J104">
            <v>8.3340000000000014</v>
          </cell>
          <cell r="K104">
            <v>12.140000000000002</v>
          </cell>
          <cell r="L104">
            <v>22.459999999999997</v>
          </cell>
          <cell r="M104">
            <v>0</v>
          </cell>
          <cell r="N104">
            <v>0</v>
          </cell>
          <cell r="O104">
            <v>0</v>
          </cell>
          <cell r="P104">
            <v>0</v>
          </cell>
          <cell r="Q104">
            <v>0</v>
          </cell>
          <cell r="R104">
            <v>0</v>
          </cell>
          <cell r="S104">
            <v>0</v>
          </cell>
          <cell r="T104">
            <v>10.248000000000001</v>
          </cell>
          <cell r="U104">
            <v>0</v>
          </cell>
          <cell r="V104">
            <v>0</v>
          </cell>
          <cell r="W104">
            <v>0</v>
          </cell>
          <cell r="X104">
            <v>0</v>
          </cell>
          <cell r="Y104">
            <v>0</v>
          </cell>
          <cell r="Z104">
            <v>0</v>
          </cell>
          <cell r="AA104">
            <v>103.16200000000001</v>
          </cell>
        </row>
        <row r="105">
          <cell r="A105" t="str">
            <v>01.07.01.02</v>
          </cell>
          <cell r="B105" t="str">
            <v>PUERTA APANELADA C.N. + VISOR DE VIDRIO, INC. MARCO DE MADERA CEDRO.</v>
          </cell>
          <cell r="C105" t="str">
            <v>M2</v>
          </cell>
          <cell r="D105">
            <v>20.790000000000006</v>
          </cell>
          <cell r="E105">
            <v>26.040000000000006</v>
          </cell>
          <cell r="F105">
            <v>18.480000000000004</v>
          </cell>
          <cell r="G105">
            <v>13.860000000000003</v>
          </cell>
          <cell r="H105">
            <v>13.860000000000003</v>
          </cell>
          <cell r="I105">
            <v>13.860000000000003</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106.89000000000001</v>
          </cell>
        </row>
        <row r="106">
          <cell r="A106" t="str">
            <v>01.07.01.03</v>
          </cell>
          <cell r="B106" t="str">
            <v>PUERTA APANELADA DOBLE HOJA C.N. INC. MARCO DE MADERA CEDRO.</v>
          </cell>
          <cell r="C106" t="str">
            <v>M2</v>
          </cell>
          <cell r="D106">
            <v>0</v>
          </cell>
          <cell r="E106">
            <v>0</v>
          </cell>
          <cell r="F106">
            <v>0</v>
          </cell>
          <cell r="G106">
            <v>0</v>
          </cell>
          <cell r="H106">
            <v>0</v>
          </cell>
          <cell r="I106">
            <v>0</v>
          </cell>
          <cell r="J106">
            <v>0</v>
          </cell>
          <cell r="K106">
            <v>0</v>
          </cell>
          <cell r="L106">
            <v>30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30</v>
          </cell>
        </row>
        <row r="107">
          <cell r="A107" t="str">
            <v>01.07.01.04</v>
          </cell>
          <cell r="B107" t="str">
            <v>PUERTA APANELADA DOBLE HOJA BATIENTE C.N. INC. MARCO DE MADERA CEDRO.</v>
          </cell>
          <cell r="C107" t="str">
            <v>M2</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01.07.01.05</v>
          </cell>
          <cell r="B108" t="str">
            <v>PUERTA APANELADA DOBLE HOJA C.N. PARA MUEBLE BAJO, INC. MARCO DE MADERA CEDRO.</v>
          </cell>
          <cell r="C108" t="str">
            <v>M2</v>
          </cell>
          <cell r="D108">
            <v>21.61</v>
          </cell>
          <cell r="E108">
            <v>0</v>
          </cell>
          <cell r="F108">
            <v>7.0419999999999989</v>
          </cell>
          <cell r="G108">
            <v>22.41</v>
          </cell>
          <cell r="H108">
            <v>0</v>
          </cell>
          <cell r="I108">
            <v>8.4420000000000002</v>
          </cell>
          <cell r="J108">
            <v>5.6419999999999995</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65.146000000000001</v>
          </cell>
        </row>
        <row r="109">
          <cell r="A109" t="str">
            <v>01.07.01.06</v>
          </cell>
          <cell r="B109" t="str">
            <v>PUERTA APANELADA DOBLE HOJA C.N.  PARA CLOSET, INC. MARCO DE MADERA CEDRO.</v>
          </cell>
          <cell r="C109" t="str">
            <v>M2</v>
          </cell>
          <cell r="D109">
            <v>4.3559999999999999</v>
          </cell>
          <cell r="E109">
            <v>25.974</v>
          </cell>
          <cell r="F109">
            <v>4.4640000000000004</v>
          </cell>
          <cell r="G109">
            <v>4.3559999999999999</v>
          </cell>
          <cell r="H109">
            <v>4.3559999999999999</v>
          </cell>
          <cell r="I109">
            <v>4.68</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48.186</v>
          </cell>
        </row>
        <row r="110">
          <cell r="A110" t="str">
            <v>01.07.02</v>
          </cell>
          <cell r="B110" t="str">
            <v>MUEBLES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01.07.02.01</v>
          </cell>
          <cell r="B111" t="str">
            <v>TICERO DE MADERA CEDRO L=3.60m BARNIZADO</v>
          </cell>
          <cell r="C111" t="str">
            <v>UND</v>
          </cell>
          <cell r="D111">
            <v>8</v>
          </cell>
          <cell r="E111">
            <v>6</v>
          </cell>
          <cell r="F111">
            <v>7</v>
          </cell>
          <cell r="G111">
            <v>5</v>
          </cell>
          <cell r="H111">
            <v>5</v>
          </cell>
          <cell r="I111">
            <v>5</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36</v>
          </cell>
        </row>
        <row r="112">
          <cell r="A112" t="str">
            <v>01.07.02.02</v>
          </cell>
          <cell r="B112" t="str">
            <v xml:space="preserve">ESTANTERIA DE MADERA DE CEDRO e=1" </v>
          </cell>
          <cell r="C112" t="str">
            <v>M2</v>
          </cell>
          <cell r="D112">
            <v>9.1020000000000003</v>
          </cell>
          <cell r="E112">
            <v>68.567999999999998</v>
          </cell>
          <cell r="F112">
            <v>5.7959999999999994</v>
          </cell>
          <cell r="G112">
            <v>8.7360000000000007</v>
          </cell>
          <cell r="H112">
            <v>7.1199999999999992</v>
          </cell>
          <cell r="I112">
            <v>7.8299999999999992</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107.15200000000002</v>
          </cell>
        </row>
        <row r="113">
          <cell r="A113" t="str">
            <v>01.07.02.03</v>
          </cell>
          <cell r="B113" t="str">
            <v>BANCA C/LISTONES DE MADERA CEDRO 4"x2", L=0.60m</v>
          </cell>
          <cell r="C113" t="str">
            <v>UND</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2</v>
          </cell>
          <cell r="U113">
            <v>0</v>
          </cell>
          <cell r="V113">
            <v>0</v>
          </cell>
          <cell r="W113">
            <v>0</v>
          </cell>
          <cell r="X113">
            <v>0</v>
          </cell>
          <cell r="Y113">
            <v>0</v>
          </cell>
          <cell r="Z113">
            <v>0</v>
          </cell>
          <cell r="AA113">
            <v>2</v>
          </cell>
        </row>
        <row r="114">
          <cell r="A114" t="str">
            <v>01.07.02.04</v>
          </cell>
          <cell r="B114" t="str">
            <v>BANCA C/LISTONES DE MADERA CEDRO 4"x2", L=2.34m</v>
          </cell>
          <cell r="C114" t="str">
            <v>UND</v>
          </cell>
          <cell r="D114">
            <v>0</v>
          </cell>
          <cell r="E114">
            <v>0</v>
          </cell>
          <cell r="F114">
            <v>0</v>
          </cell>
          <cell r="G114">
            <v>0</v>
          </cell>
          <cell r="H114">
            <v>0</v>
          </cell>
          <cell r="I114">
            <v>0</v>
          </cell>
          <cell r="J114">
            <v>0</v>
          </cell>
          <cell r="K114">
            <v>3</v>
          </cell>
          <cell r="L114">
            <v>2</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5</v>
          </cell>
        </row>
        <row r="115">
          <cell r="A115" t="str">
            <v>01.07.02.05</v>
          </cell>
          <cell r="B115" t="str">
            <v>BANCA C/LISTONES DE MADERA CEDRO 4"x2", L=2.50m</v>
          </cell>
          <cell r="C115" t="str">
            <v>UND</v>
          </cell>
          <cell r="D115">
            <v>0</v>
          </cell>
          <cell r="E115">
            <v>0</v>
          </cell>
          <cell r="F115">
            <v>0</v>
          </cell>
          <cell r="G115">
            <v>0</v>
          </cell>
          <cell r="H115">
            <v>0</v>
          </cell>
          <cell r="I115">
            <v>0</v>
          </cell>
          <cell r="J115">
            <v>0</v>
          </cell>
          <cell r="K115">
            <v>1</v>
          </cell>
          <cell r="L115">
            <v>2</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3</v>
          </cell>
        </row>
        <row r="116">
          <cell r="A116" t="str">
            <v>01.07.02.06</v>
          </cell>
          <cell r="B116" t="str">
            <v xml:space="preserve">DIVISION APANELADA C.N. C/CRISTAL TEMPLADO 6mm </v>
          </cell>
          <cell r="C116" t="str">
            <v>UND</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01.07.03</v>
          </cell>
          <cell r="B117" t="str">
            <v xml:space="preserve">VIGAS DE MADERA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01.07.03.01</v>
          </cell>
          <cell r="B118" t="str">
            <v>VIGAS DE MADERA TORNILLO 4"x2"</v>
          </cell>
          <cell r="C118" t="str">
            <v>ML</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01.07.03.02</v>
          </cell>
          <cell r="B119" t="str">
            <v>VIGAS DE MADERA TORNILLO 6"x4"</v>
          </cell>
          <cell r="C119" t="str">
            <v>ML</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01.08</v>
          </cell>
          <cell r="B120" t="str">
            <v>CARPINTERIA METALICA Y HERRERIA</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01.08.01</v>
          </cell>
          <cell r="B121" t="str">
            <v>VENTANAS DE FIERRO</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01.08.01.01</v>
          </cell>
          <cell r="B122" t="str">
            <v>BARRAS DE SEGURIDAD EN VENTANAS</v>
          </cell>
          <cell r="C122" t="str">
            <v>M2</v>
          </cell>
          <cell r="D122">
            <v>0</v>
          </cell>
          <cell r="E122">
            <v>0</v>
          </cell>
          <cell r="F122">
            <v>0</v>
          </cell>
          <cell r="G122">
            <v>0</v>
          </cell>
          <cell r="H122">
            <v>0</v>
          </cell>
          <cell r="I122">
            <v>0</v>
          </cell>
          <cell r="J122">
            <v>0</v>
          </cell>
          <cell r="K122">
            <v>0</v>
          </cell>
          <cell r="L122">
            <v>41.128</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41.128</v>
          </cell>
        </row>
        <row r="123">
          <cell r="A123" t="str">
            <v>01.08.02</v>
          </cell>
          <cell r="B123" t="str">
            <v xml:space="preserve">PUERTAS DE FIERRO  </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t="str">
            <v>01.08.02.01</v>
          </cell>
          <cell r="B124" t="str">
            <v>INGRESO PRINCIPAL - PORTON  Y PUERTA DE FIERRO</v>
          </cell>
          <cell r="C124" t="str">
            <v>UND</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01.08.02.02</v>
          </cell>
          <cell r="B125" t="str">
            <v>INGRESO Nº1 - PORTON  Y PUERTA DE FIERRO</v>
          </cell>
          <cell r="C125" t="str">
            <v>UND</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01.08.03</v>
          </cell>
          <cell r="B126" t="str">
            <v>VENTANAS DE ALUMINIO</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01.08.03.01</v>
          </cell>
          <cell r="B127" t="str">
            <v>VENTANA DE ALUMINIO TIPO FIJO-PROYECTANTE, C/CRISTAL TEMPLADO e=6mm</v>
          </cell>
          <cell r="C127" t="str">
            <v>M2</v>
          </cell>
          <cell r="D127">
            <v>136.40600000000001</v>
          </cell>
          <cell r="E127">
            <v>132.07600000000002</v>
          </cell>
          <cell r="F127">
            <v>116.96260000000002</v>
          </cell>
          <cell r="G127">
            <v>71.135999999999996</v>
          </cell>
          <cell r="H127">
            <v>63.234000000000009</v>
          </cell>
          <cell r="I127">
            <v>73.024000000000001</v>
          </cell>
          <cell r="J127">
            <v>1.5840000000000001</v>
          </cell>
          <cell r="K127">
            <v>123.64200000000001</v>
          </cell>
          <cell r="L127">
            <v>0</v>
          </cell>
          <cell r="M127">
            <v>0</v>
          </cell>
          <cell r="N127">
            <v>0</v>
          </cell>
          <cell r="O127">
            <v>0</v>
          </cell>
          <cell r="P127">
            <v>0</v>
          </cell>
          <cell r="Q127">
            <v>0</v>
          </cell>
          <cell r="R127">
            <v>0</v>
          </cell>
          <cell r="S127">
            <v>0</v>
          </cell>
          <cell r="T127">
            <v>16.683999999999997</v>
          </cell>
          <cell r="U127">
            <v>0</v>
          </cell>
          <cell r="V127">
            <v>0</v>
          </cell>
          <cell r="W127">
            <v>0</v>
          </cell>
          <cell r="X127">
            <v>0</v>
          </cell>
          <cell r="Y127">
            <v>0</v>
          </cell>
          <cell r="Z127">
            <v>0</v>
          </cell>
          <cell r="AA127">
            <v>734.74860000000001</v>
          </cell>
        </row>
        <row r="128">
          <cell r="A128" t="str">
            <v>01.08.03.02</v>
          </cell>
          <cell r="B128" t="str">
            <v>VENTANA DE ALUMINIO TIPO FIJO-PROYECTANTE, C/POLICARBONATO e=6mm</v>
          </cell>
          <cell r="C128" t="str">
            <v>M2</v>
          </cell>
          <cell r="D128">
            <v>0</v>
          </cell>
          <cell r="E128">
            <v>0</v>
          </cell>
          <cell r="F128">
            <v>0</v>
          </cell>
          <cell r="G128">
            <v>0</v>
          </cell>
          <cell r="H128">
            <v>0</v>
          </cell>
          <cell r="I128">
            <v>0</v>
          </cell>
          <cell r="J128">
            <v>0</v>
          </cell>
          <cell r="K128">
            <v>0</v>
          </cell>
          <cell r="L128">
            <v>77.572000000000003</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77.572000000000003</v>
          </cell>
        </row>
        <row r="129">
          <cell r="A129" t="str">
            <v>01.08.03.03</v>
          </cell>
          <cell r="B129" t="str">
            <v>MURO CORTINA DE ALUMINIO TIPO FIJO-PROYECTANTE, C/CRISTAL POLICARBONATO e=6mm</v>
          </cell>
          <cell r="C129" t="str">
            <v>M2</v>
          </cell>
          <cell r="D129">
            <v>0</v>
          </cell>
          <cell r="E129">
            <v>0</v>
          </cell>
          <cell r="F129">
            <v>0</v>
          </cell>
          <cell r="G129">
            <v>0</v>
          </cell>
          <cell r="H129">
            <v>0</v>
          </cell>
          <cell r="I129">
            <v>0</v>
          </cell>
          <cell r="J129">
            <v>0</v>
          </cell>
          <cell r="K129">
            <v>84.974999999999994</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84.974999999999994</v>
          </cell>
        </row>
        <row r="130">
          <cell r="A130" t="str">
            <v>01.08.04</v>
          </cell>
          <cell r="B130" t="str">
            <v>PUERTAS DE ALUMINIO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01.08.04.01</v>
          </cell>
          <cell r="B131" t="str">
            <v>PUERTA DE ALUMINIO DOBLE HOJA, C/CRISTAL TEMPLADO e=8mm</v>
          </cell>
          <cell r="C131" t="str">
            <v>M2</v>
          </cell>
          <cell r="D131">
            <v>0</v>
          </cell>
          <cell r="E131">
            <v>0</v>
          </cell>
          <cell r="F131">
            <v>0</v>
          </cell>
          <cell r="G131">
            <v>0</v>
          </cell>
          <cell r="H131">
            <v>0</v>
          </cell>
          <cell r="I131">
            <v>0</v>
          </cell>
          <cell r="J131">
            <v>4.6689999999999996</v>
          </cell>
          <cell r="K131">
            <v>21.356400000000001</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26.025400000000001</v>
          </cell>
        </row>
        <row r="132">
          <cell r="A132" t="str">
            <v>01.08.04.02</v>
          </cell>
          <cell r="B132" t="str">
            <v>PUERTA DE ALUMINIO DOBLE HOJA CORREDIZA, C/CRISTAL TEMPLADO e=8mm</v>
          </cell>
          <cell r="C132" t="str">
            <v>M2</v>
          </cell>
          <cell r="D132">
            <v>0</v>
          </cell>
          <cell r="E132">
            <v>0</v>
          </cell>
          <cell r="F132">
            <v>0</v>
          </cell>
          <cell r="G132">
            <v>0</v>
          </cell>
          <cell r="H132">
            <v>0</v>
          </cell>
          <cell r="I132">
            <v>0</v>
          </cell>
          <cell r="J132">
            <v>7.0090000000000003</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7.0090000000000003</v>
          </cell>
        </row>
        <row r="133">
          <cell r="A133" t="str">
            <v>01.08.05</v>
          </cell>
          <cell r="B133" t="str">
            <v>PUERTAS DE PLANCHAS METALICAS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01.08.05.01</v>
          </cell>
          <cell r="B134" t="str">
            <v>PUERTA METALICA C/PLANCHA LAMINADA EN FRIO</v>
          </cell>
          <cell r="C134" t="str">
            <v>M2</v>
          </cell>
          <cell r="D134">
            <v>0</v>
          </cell>
          <cell r="E134">
            <v>0</v>
          </cell>
          <cell r="F134">
            <v>6.3</v>
          </cell>
          <cell r="G134">
            <v>0</v>
          </cell>
          <cell r="H134">
            <v>0</v>
          </cell>
          <cell r="I134">
            <v>0</v>
          </cell>
          <cell r="J134">
            <v>2.3400000000000003</v>
          </cell>
          <cell r="K134">
            <v>16.2</v>
          </cell>
          <cell r="L134">
            <v>7.1999999999999993</v>
          </cell>
          <cell r="M134">
            <v>0</v>
          </cell>
          <cell r="N134">
            <v>0</v>
          </cell>
          <cell r="O134">
            <v>0</v>
          </cell>
          <cell r="P134">
            <v>0</v>
          </cell>
          <cell r="Q134">
            <v>0</v>
          </cell>
          <cell r="R134">
            <v>0</v>
          </cell>
          <cell r="S134">
            <v>0</v>
          </cell>
          <cell r="T134">
            <v>9</v>
          </cell>
          <cell r="U134">
            <v>0</v>
          </cell>
          <cell r="V134">
            <v>0</v>
          </cell>
          <cell r="W134">
            <v>0</v>
          </cell>
          <cell r="X134">
            <v>0</v>
          </cell>
          <cell r="Y134">
            <v>0</v>
          </cell>
          <cell r="Z134">
            <v>0</v>
          </cell>
          <cell r="AA134">
            <v>41.04</v>
          </cell>
        </row>
        <row r="135">
          <cell r="A135" t="str">
            <v>01.08.05.02</v>
          </cell>
          <cell r="B135" t="str">
            <v>PUERTA METALICA DOBLE HOJA C/PLANCHA LAMINADA EN FRIO</v>
          </cell>
          <cell r="C135" t="str">
            <v>M2</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01.08.05.03</v>
          </cell>
          <cell r="B136" t="str">
            <v>PORTON METALICO DOBLE HOJA C/PLANCHA LAMINADA EN FRIO</v>
          </cell>
          <cell r="C136" t="str">
            <v>M2</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01.08.06</v>
          </cell>
          <cell r="B137" t="str">
            <v>PUERTAS DE FIERRO Y MALLA</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01.08.06.01</v>
          </cell>
          <cell r="B138" t="str">
            <v>PUERTA DE FIERRO CON MALLA ELECTROSOLDADA</v>
          </cell>
          <cell r="C138" t="str">
            <v>M2</v>
          </cell>
          <cell r="D138">
            <v>2.8800000000000003</v>
          </cell>
          <cell r="E138">
            <v>0</v>
          </cell>
          <cell r="F138">
            <v>2.9600000000000004</v>
          </cell>
          <cell r="G138">
            <v>2.8800000000000003</v>
          </cell>
          <cell r="H138">
            <v>0</v>
          </cell>
          <cell r="I138">
            <v>2.8800000000000003</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11.600000000000001</v>
          </cell>
        </row>
        <row r="139">
          <cell r="A139" t="str">
            <v>01.08.07</v>
          </cell>
          <cell r="B139" t="str">
            <v>VENTANAS DE FIERRO Y MALLA</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01.08.07.01</v>
          </cell>
          <cell r="B140" t="str">
            <v>VENTANA DE FIERRO CON MALLA ELECTROSOLDADA</v>
          </cell>
          <cell r="C140" t="str">
            <v>M2</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0.6160000000000001</v>
          </cell>
          <cell r="U140">
            <v>0</v>
          </cell>
          <cell r="V140">
            <v>0</v>
          </cell>
          <cell r="W140">
            <v>0</v>
          </cell>
          <cell r="X140">
            <v>0</v>
          </cell>
          <cell r="Y140">
            <v>0</v>
          </cell>
          <cell r="Z140">
            <v>0</v>
          </cell>
          <cell r="AA140">
            <v>0.6160000000000001</v>
          </cell>
        </row>
        <row r="141">
          <cell r="A141" t="str">
            <v>01.08.08</v>
          </cell>
          <cell r="B141" t="str">
            <v>DIVISION DE PLANCHA DE ACERO GALVANIZADOS PARA SERVICIOS HIGIENICOS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01.08.08.01</v>
          </cell>
          <cell r="B142" t="str">
            <v>DIVISION METALICA CON PLANCHAS LAMINADA EN FRIO EN URINARIO</v>
          </cell>
          <cell r="C142" t="str">
            <v>UND</v>
          </cell>
          <cell r="D142">
            <v>0</v>
          </cell>
          <cell r="E142">
            <v>0</v>
          </cell>
          <cell r="F142">
            <v>3</v>
          </cell>
          <cell r="G142">
            <v>0</v>
          </cell>
          <cell r="H142">
            <v>0</v>
          </cell>
          <cell r="I142">
            <v>0</v>
          </cell>
          <cell r="J142">
            <v>0</v>
          </cell>
          <cell r="K142">
            <v>2</v>
          </cell>
          <cell r="L142">
            <v>4</v>
          </cell>
          <cell r="M142">
            <v>0</v>
          </cell>
          <cell r="N142">
            <v>0</v>
          </cell>
          <cell r="O142">
            <v>0</v>
          </cell>
          <cell r="P142">
            <v>0</v>
          </cell>
          <cell r="Q142">
            <v>0</v>
          </cell>
          <cell r="R142">
            <v>0</v>
          </cell>
          <cell r="S142">
            <v>0</v>
          </cell>
          <cell r="T142">
            <v>2</v>
          </cell>
          <cell r="U142">
            <v>0</v>
          </cell>
          <cell r="V142">
            <v>0</v>
          </cell>
          <cell r="W142">
            <v>0</v>
          </cell>
          <cell r="X142">
            <v>0</v>
          </cell>
          <cell r="Y142">
            <v>0</v>
          </cell>
          <cell r="Z142">
            <v>0</v>
          </cell>
          <cell r="AA142">
            <v>11</v>
          </cell>
        </row>
        <row r="143">
          <cell r="A143" t="str">
            <v>01.08.09</v>
          </cell>
          <cell r="B143" t="str">
            <v>BARANDAS METALICAS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01.08.09.01</v>
          </cell>
          <cell r="B144" t="str">
            <v>BARANDA METALICA, PASAMANOS C/ TUBO Ø 2", PARANTES C/ PLATINAS e=1/4, H = 0.45 M</v>
          </cell>
          <cell r="C144" t="str">
            <v>ML</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01.08.09.02</v>
          </cell>
          <cell r="B145" t="str">
            <v>BARANDA METALICA, PASAMANOS C/ TUBO Ø 2", PARANTES C/ PLATINAS e=1/4, H = 0.65 M</v>
          </cell>
          <cell r="C145" t="str">
            <v>ML</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8.19</v>
          </cell>
          <cell r="U145">
            <v>0</v>
          </cell>
          <cell r="V145">
            <v>0</v>
          </cell>
          <cell r="W145">
            <v>0</v>
          </cell>
          <cell r="X145">
            <v>0</v>
          </cell>
          <cell r="Y145">
            <v>0</v>
          </cell>
          <cell r="Z145">
            <v>0</v>
          </cell>
          <cell r="AA145">
            <v>8.19</v>
          </cell>
        </row>
        <row r="146">
          <cell r="A146" t="str">
            <v>01.08.09.03</v>
          </cell>
          <cell r="B146" t="str">
            <v>BARANDA METALICA, PASAMANOS C/ TUBO Ø 2 1/2", PARANTES C/ PLATINAS e=1/4, H = 0.80 M</v>
          </cell>
          <cell r="C146" t="str">
            <v>ML</v>
          </cell>
          <cell r="D146">
            <v>43.32</v>
          </cell>
          <cell r="E146">
            <v>57.76</v>
          </cell>
          <cell r="F146">
            <v>44</v>
          </cell>
          <cell r="G146">
            <v>19.82</v>
          </cell>
          <cell r="H146">
            <v>28.4</v>
          </cell>
          <cell r="I146">
            <v>28.299999999999997</v>
          </cell>
          <cell r="J146">
            <v>0</v>
          </cell>
          <cell r="K146">
            <v>0</v>
          </cell>
          <cell r="L146">
            <v>1.6</v>
          </cell>
          <cell r="M146">
            <v>7.54</v>
          </cell>
          <cell r="N146">
            <v>7.54</v>
          </cell>
          <cell r="O146">
            <v>21.8</v>
          </cell>
          <cell r="P146">
            <v>11.51</v>
          </cell>
          <cell r="Q146">
            <v>22.6</v>
          </cell>
          <cell r="R146">
            <v>33.72</v>
          </cell>
          <cell r="S146">
            <v>22.54</v>
          </cell>
          <cell r="T146">
            <v>38.07</v>
          </cell>
          <cell r="U146">
            <v>36.950000000000003</v>
          </cell>
          <cell r="V146">
            <v>32</v>
          </cell>
          <cell r="W146">
            <v>33.799999999999997</v>
          </cell>
          <cell r="X146">
            <v>82.25</v>
          </cell>
          <cell r="Y146">
            <v>142.35</v>
          </cell>
          <cell r="Z146">
            <v>39.300000000000004</v>
          </cell>
          <cell r="AA146">
            <v>755.17</v>
          </cell>
        </row>
        <row r="147">
          <cell r="A147" t="str">
            <v>01.08.09.04</v>
          </cell>
          <cell r="B147" t="str">
            <v>BARANDA METALICA EN PISCINA Y POLIDEPORTIVO, H = 1.20 M</v>
          </cell>
          <cell r="C147" t="str">
            <v>ML</v>
          </cell>
          <cell r="D147">
            <v>0</v>
          </cell>
          <cell r="E147">
            <v>0</v>
          </cell>
          <cell r="F147">
            <v>0</v>
          </cell>
          <cell r="G147">
            <v>0</v>
          </cell>
          <cell r="H147">
            <v>0</v>
          </cell>
          <cell r="I147">
            <v>0</v>
          </cell>
          <cell r="J147">
            <v>0</v>
          </cell>
          <cell r="K147">
            <v>23.2</v>
          </cell>
          <cell r="L147">
            <v>67.800000000000011</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91.000000000000014</v>
          </cell>
        </row>
        <row r="148">
          <cell r="A148" t="str">
            <v>01.08.09.05</v>
          </cell>
          <cell r="B148" t="str">
            <v>BARANDA METALICA EN PISCINA H = 0.20 M</v>
          </cell>
          <cell r="C148" t="str">
            <v>ML</v>
          </cell>
          <cell r="D148">
            <v>0</v>
          </cell>
          <cell r="E148">
            <v>0</v>
          </cell>
          <cell r="F148">
            <v>0</v>
          </cell>
          <cell r="G148">
            <v>0</v>
          </cell>
          <cell r="H148">
            <v>0</v>
          </cell>
          <cell r="I148">
            <v>0</v>
          </cell>
          <cell r="J148">
            <v>0</v>
          </cell>
          <cell r="K148">
            <v>11</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11</v>
          </cell>
        </row>
        <row r="149">
          <cell r="A149" t="str">
            <v>01.08.10</v>
          </cell>
          <cell r="B149" t="str">
            <v>PASAMANOS AISLADOS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01.08.10.01</v>
          </cell>
          <cell r="B150" t="str">
            <v>PASAMANOS AISLADOS DE TUBO DE FIERRO Ø=2" EN ESCALERA</v>
          </cell>
          <cell r="C150" t="str">
            <v>ML</v>
          </cell>
          <cell r="D150">
            <v>0</v>
          </cell>
          <cell r="E150">
            <v>0</v>
          </cell>
          <cell r="F150">
            <v>0</v>
          </cell>
          <cell r="G150">
            <v>0</v>
          </cell>
          <cell r="H150">
            <v>0</v>
          </cell>
          <cell r="I150">
            <v>0</v>
          </cell>
          <cell r="J150">
            <v>0</v>
          </cell>
          <cell r="K150">
            <v>0</v>
          </cell>
          <cell r="L150">
            <v>0</v>
          </cell>
          <cell r="M150">
            <v>11.98</v>
          </cell>
          <cell r="N150">
            <v>11.98</v>
          </cell>
          <cell r="O150">
            <v>38.78</v>
          </cell>
          <cell r="P150">
            <v>51.129999999999995</v>
          </cell>
          <cell r="Q150">
            <v>37.799999999999997</v>
          </cell>
          <cell r="R150">
            <v>47.6</v>
          </cell>
          <cell r="S150">
            <v>37.799999999999997</v>
          </cell>
          <cell r="T150">
            <v>28.529999999999994</v>
          </cell>
          <cell r="U150">
            <v>0</v>
          </cell>
          <cell r="V150">
            <v>0</v>
          </cell>
          <cell r="W150">
            <v>0</v>
          </cell>
          <cell r="X150">
            <v>0</v>
          </cell>
          <cell r="Y150">
            <v>0</v>
          </cell>
          <cell r="Z150">
            <v>0</v>
          </cell>
          <cell r="AA150">
            <v>265.59999999999997</v>
          </cell>
        </row>
        <row r="151">
          <cell r="A151" t="str">
            <v>01.08.10.02</v>
          </cell>
          <cell r="B151" t="str">
            <v>PASAMANOS AISLADOS DE TUBO DE FIERRO Ø=1 1/2" EN SS.HH</v>
          </cell>
          <cell r="C151" t="str">
            <v>ML</v>
          </cell>
          <cell r="D151">
            <v>0</v>
          </cell>
          <cell r="E151">
            <v>0</v>
          </cell>
          <cell r="F151">
            <v>3.2</v>
          </cell>
          <cell r="G151">
            <v>0</v>
          </cell>
          <cell r="H151">
            <v>0</v>
          </cell>
          <cell r="I151">
            <v>0</v>
          </cell>
          <cell r="J151">
            <v>0</v>
          </cell>
          <cell r="K151">
            <v>1.6</v>
          </cell>
          <cell r="L151">
            <v>1.6</v>
          </cell>
          <cell r="M151">
            <v>0</v>
          </cell>
          <cell r="N151">
            <v>0</v>
          </cell>
          <cell r="O151">
            <v>0</v>
          </cell>
          <cell r="P151">
            <v>0</v>
          </cell>
          <cell r="Q151">
            <v>0</v>
          </cell>
          <cell r="R151">
            <v>0</v>
          </cell>
          <cell r="S151">
            <v>0</v>
          </cell>
          <cell r="T151">
            <v>2</v>
          </cell>
          <cell r="U151">
            <v>0</v>
          </cell>
          <cell r="V151">
            <v>0</v>
          </cell>
          <cell r="W151">
            <v>0</v>
          </cell>
          <cell r="X151">
            <v>0</v>
          </cell>
          <cell r="Y151">
            <v>0</v>
          </cell>
          <cell r="Z151">
            <v>0</v>
          </cell>
          <cell r="AA151">
            <v>8.4</v>
          </cell>
        </row>
        <row r="152">
          <cell r="A152" t="str">
            <v>01.08.11</v>
          </cell>
          <cell r="B152" t="str">
            <v>ESCALERAS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01.08.11.01</v>
          </cell>
          <cell r="B153" t="str">
            <v xml:space="preserve"> ESCALERA TIPO GATO DE FIERRO  ( ANCHO=0.50 M, H=9.95 M )</v>
          </cell>
          <cell r="C153" t="str">
            <v>UND</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01.08.11.02</v>
          </cell>
          <cell r="B154" t="str">
            <v>ESCALERA TIPO GATO DE FIERRO  ( ANCHO=0.50 M, H=10.50 M )</v>
          </cell>
          <cell r="C154" t="str">
            <v>UND</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t="str">
            <v>01.08.11.03</v>
          </cell>
          <cell r="B155" t="str">
            <v>ESCALERA TIPO GATO DE FIERRO GALVANIZADO ( ANCHO=0.50 M, H=1.00 M )</v>
          </cell>
          <cell r="C155" t="str">
            <v>UND</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01.08.11.04</v>
          </cell>
          <cell r="B156" t="str">
            <v>ESCALERA TIPO GATO DE FIERRO GALVANIZADO ( ANCHO=0.50 M, H=1.50 M )</v>
          </cell>
          <cell r="C156" t="str">
            <v>UND</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01.08.11.05</v>
          </cell>
          <cell r="B157" t="str">
            <v>ESCALERA TIPO GATO DE FIERRO GALVANIZADO ( ANCHO=0.50 M, H=1.80 M )</v>
          </cell>
          <cell r="C157" t="str">
            <v>UND</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t="str">
            <v>01.08.11.06</v>
          </cell>
          <cell r="B158" t="str">
            <v>ESCALERA DE ALUMINIO ( ANCHO=0.60 M, H=2.06 M )</v>
          </cell>
          <cell r="C158" t="str">
            <v>UND</v>
          </cell>
          <cell r="D158">
            <v>0</v>
          </cell>
          <cell r="E158">
            <v>0</v>
          </cell>
          <cell r="F158">
            <v>0</v>
          </cell>
          <cell r="G158">
            <v>0</v>
          </cell>
          <cell r="H158">
            <v>0</v>
          </cell>
          <cell r="I158">
            <v>0</v>
          </cell>
          <cell r="J158">
            <v>0</v>
          </cell>
          <cell r="K158">
            <v>4</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4</v>
          </cell>
        </row>
        <row r="159">
          <cell r="A159" t="str">
            <v>01.08.12</v>
          </cell>
          <cell r="B159" t="str">
            <v>CERCOS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01.08.12.01</v>
          </cell>
          <cell r="B160" t="str">
            <v>CERCO METALICO TRANSPARENTE  TIPO REJA  TUBO 2"</v>
          </cell>
          <cell r="C160" t="str">
            <v>ML</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01.08.13</v>
          </cell>
          <cell r="B161" t="str">
            <v xml:space="preserve">ELEMENTOS METALICOS ESPECIALES </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01.08.13.01</v>
          </cell>
          <cell r="B162" t="str">
            <v>TAPA METALICA DE INSPECCION ( 0.82 x 0.82 M )</v>
          </cell>
          <cell r="C162" t="str">
            <v>UND</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01.09</v>
          </cell>
          <cell r="B163" t="str">
            <v>CERRAJERIA</v>
          </cell>
          <cell r="C163">
            <v>0</v>
          </cell>
          <cell r="D163">
            <v>0</v>
          </cell>
          <cell r="E163" t="str">
            <v xml:space="preserve">   </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01.09.01</v>
          </cell>
          <cell r="B164" t="str">
            <v>BISAGRAS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01.09.01.01</v>
          </cell>
          <cell r="B165" t="str">
            <v>BISAGRA ALUMINIZADA PESADA DE 4"x4" EN PUERTAS</v>
          </cell>
          <cell r="C165" t="str">
            <v>UND</v>
          </cell>
          <cell r="D165">
            <v>48</v>
          </cell>
          <cell r="E165">
            <v>96</v>
          </cell>
          <cell r="F165">
            <v>56</v>
          </cell>
          <cell r="G165">
            <v>36</v>
          </cell>
          <cell r="H165">
            <v>40</v>
          </cell>
          <cell r="I165">
            <v>40</v>
          </cell>
          <cell r="J165">
            <v>20</v>
          </cell>
          <cell r="K165">
            <v>26</v>
          </cell>
          <cell r="L165">
            <v>40</v>
          </cell>
          <cell r="M165">
            <v>0</v>
          </cell>
          <cell r="N165">
            <v>0</v>
          </cell>
          <cell r="O165">
            <v>0</v>
          </cell>
          <cell r="P165">
            <v>0</v>
          </cell>
          <cell r="Q165">
            <v>0</v>
          </cell>
          <cell r="R165">
            <v>0</v>
          </cell>
          <cell r="S165">
            <v>0</v>
          </cell>
          <cell r="T165">
            <v>20</v>
          </cell>
          <cell r="U165">
            <v>0</v>
          </cell>
          <cell r="V165">
            <v>0</v>
          </cell>
          <cell r="W165">
            <v>0</v>
          </cell>
          <cell r="X165">
            <v>0</v>
          </cell>
          <cell r="Y165">
            <v>0</v>
          </cell>
          <cell r="Z165">
            <v>0</v>
          </cell>
          <cell r="AA165">
            <v>422</v>
          </cell>
        </row>
        <row r="166">
          <cell r="A166" t="str">
            <v>01.09.01.02</v>
          </cell>
          <cell r="B166" t="str">
            <v>BISAGRA ALUMINIZADA PESADA DE 5.5"x5.5" EN PUERTAS</v>
          </cell>
          <cell r="C166" t="str">
            <v>UND</v>
          </cell>
          <cell r="D166">
            <v>0</v>
          </cell>
          <cell r="E166">
            <v>0</v>
          </cell>
          <cell r="F166">
            <v>0</v>
          </cell>
          <cell r="G166">
            <v>0</v>
          </cell>
          <cell r="H166">
            <v>0</v>
          </cell>
          <cell r="I166">
            <v>0</v>
          </cell>
          <cell r="J166">
            <v>0</v>
          </cell>
          <cell r="K166">
            <v>30</v>
          </cell>
          <cell r="L166">
            <v>40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70</v>
          </cell>
        </row>
        <row r="167">
          <cell r="A167" t="str">
            <v>01.09.01.03</v>
          </cell>
          <cell r="B167" t="str">
            <v xml:space="preserve">BISAGRA ALUMINIZADA PESADA DE 3"x3" DOBLE ACCION (VAIVEN) </v>
          </cell>
          <cell r="C167" t="str">
            <v>UND</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01.09.02</v>
          </cell>
          <cell r="B168" t="str">
            <v>CERRADURAS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01.09.02.01</v>
          </cell>
          <cell r="B169" t="str">
            <v xml:space="preserve">CERRADURA PESADA DE DOS GOLPES </v>
          </cell>
          <cell r="C169" t="str">
            <v>UND</v>
          </cell>
          <cell r="D169">
            <v>12</v>
          </cell>
          <cell r="E169">
            <v>25</v>
          </cell>
          <cell r="F169">
            <v>15</v>
          </cell>
          <cell r="G169">
            <v>9</v>
          </cell>
          <cell r="H169">
            <v>8</v>
          </cell>
          <cell r="I169">
            <v>8</v>
          </cell>
          <cell r="J169">
            <v>5</v>
          </cell>
          <cell r="K169">
            <v>2</v>
          </cell>
          <cell r="L169">
            <v>14</v>
          </cell>
          <cell r="M169">
            <v>0</v>
          </cell>
          <cell r="N169">
            <v>0</v>
          </cell>
          <cell r="O169">
            <v>0</v>
          </cell>
          <cell r="P169">
            <v>0</v>
          </cell>
          <cell r="Q169">
            <v>0</v>
          </cell>
          <cell r="R169">
            <v>0</v>
          </cell>
          <cell r="S169">
            <v>0</v>
          </cell>
          <cell r="T169">
            <v>5</v>
          </cell>
          <cell r="U169">
            <v>0</v>
          </cell>
          <cell r="V169">
            <v>0</v>
          </cell>
          <cell r="W169">
            <v>0</v>
          </cell>
          <cell r="X169">
            <v>0</v>
          </cell>
          <cell r="Y169">
            <v>0</v>
          </cell>
          <cell r="Z169">
            <v>0</v>
          </cell>
          <cell r="AA169">
            <v>103</v>
          </cell>
        </row>
        <row r="170">
          <cell r="A170" t="str">
            <v>01.09.02.02</v>
          </cell>
          <cell r="B170" t="str">
            <v>CERRADURA PARA PUERTA INTERIOR DOBLE PERILLA</v>
          </cell>
          <cell r="C170" t="str">
            <v>UND</v>
          </cell>
          <cell r="D170">
            <v>0</v>
          </cell>
          <cell r="E170">
            <v>0</v>
          </cell>
          <cell r="F170">
            <v>0</v>
          </cell>
          <cell r="G170">
            <v>0</v>
          </cell>
          <cell r="H170">
            <v>0</v>
          </cell>
          <cell r="I170">
            <v>0</v>
          </cell>
          <cell r="J170">
            <v>0</v>
          </cell>
          <cell r="K170">
            <v>4</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4</v>
          </cell>
        </row>
        <row r="171">
          <cell r="A171" t="str">
            <v>01.09.03</v>
          </cell>
          <cell r="B171" t="str">
            <v>ACCESORIOS DE CIERRE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01.09.03.01</v>
          </cell>
          <cell r="B172" t="str">
            <v>PICAPORTE DE 4" FIERRO</v>
          </cell>
          <cell r="C172" t="str">
            <v>PZA</v>
          </cell>
          <cell r="D172">
            <v>2</v>
          </cell>
          <cell r="E172">
            <v>0</v>
          </cell>
          <cell r="F172">
            <v>2</v>
          </cell>
          <cell r="G172">
            <v>0</v>
          </cell>
          <cell r="H172">
            <v>0</v>
          </cell>
          <cell r="I172">
            <v>1</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5</v>
          </cell>
        </row>
        <row r="173">
          <cell r="A173" t="str">
            <v>01.09.03.02</v>
          </cell>
          <cell r="B173" t="str">
            <v>PICAPORTE DE 6" FIERRO</v>
          </cell>
          <cell r="C173" t="str">
            <v>PZA</v>
          </cell>
          <cell r="D173">
            <v>0</v>
          </cell>
          <cell r="E173">
            <v>0</v>
          </cell>
          <cell r="F173">
            <v>0</v>
          </cell>
          <cell r="G173">
            <v>0</v>
          </cell>
          <cell r="H173">
            <v>0</v>
          </cell>
          <cell r="I173">
            <v>0</v>
          </cell>
          <cell r="J173">
            <v>0</v>
          </cell>
          <cell r="K173">
            <v>6</v>
          </cell>
          <cell r="L173">
            <v>8</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14</v>
          </cell>
        </row>
        <row r="174">
          <cell r="A174" t="str">
            <v>01.09.03.03</v>
          </cell>
          <cell r="B174" t="str">
            <v>PICAPORTE DE 10" FIERRO</v>
          </cell>
          <cell r="C174" t="str">
            <v>PZA</v>
          </cell>
          <cell r="D174">
            <v>0</v>
          </cell>
          <cell r="E174">
            <v>0</v>
          </cell>
          <cell r="F174">
            <v>0</v>
          </cell>
          <cell r="G174">
            <v>2</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2</v>
          </cell>
        </row>
        <row r="175">
          <cell r="A175" t="str">
            <v>01.09.03.04</v>
          </cell>
          <cell r="B175" t="str">
            <v>CANDADO TIPO FORTE 40mm</v>
          </cell>
          <cell r="C175" t="str">
            <v>PZA</v>
          </cell>
          <cell r="D175">
            <v>2</v>
          </cell>
          <cell r="E175">
            <v>12</v>
          </cell>
          <cell r="F175">
            <v>2</v>
          </cell>
          <cell r="G175">
            <v>1</v>
          </cell>
          <cell r="H175">
            <v>0</v>
          </cell>
          <cell r="I175">
            <v>2</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19</v>
          </cell>
        </row>
        <row r="176">
          <cell r="A176" t="str">
            <v>01.09.03.05</v>
          </cell>
          <cell r="B176" t="str">
            <v>CANDADO TIPO FORTE 60mm</v>
          </cell>
          <cell r="C176" t="str">
            <v>PZA</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01.09.04</v>
          </cell>
          <cell r="B177" t="str">
            <v>ACCESORIOS EN GENERAL</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01.09.04.01</v>
          </cell>
          <cell r="B178" t="str">
            <v>MANIJA DE BRONCE 3" PARA PUERTAS</v>
          </cell>
          <cell r="C178" t="str">
            <v>PZA</v>
          </cell>
          <cell r="D178">
            <v>4</v>
          </cell>
          <cell r="E178">
            <v>24</v>
          </cell>
          <cell r="F178">
            <v>17</v>
          </cell>
          <cell r="G178">
            <v>2</v>
          </cell>
          <cell r="H178">
            <v>0</v>
          </cell>
          <cell r="I178">
            <v>29</v>
          </cell>
          <cell r="J178">
            <v>0</v>
          </cell>
          <cell r="K178">
            <v>18</v>
          </cell>
          <cell r="L178">
            <v>8</v>
          </cell>
          <cell r="M178">
            <v>0</v>
          </cell>
          <cell r="N178">
            <v>0</v>
          </cell>
          <cell r="O178">
            <v>0</v>
          </cell>
          <cell r="P178">
            <v>0</v>
          </cell>
          <cell r="Q178">
            <v>0</v>
          </cell>
          <cell r="R178">
            <v>0</v>
          </cell>
          <cell r="S178">
            <v>0</v>
          </cell>
          <cell r="T178">
            <v>11</v>
          </cell>
          <cell r="U178">
            <v>0</v>
          </cell>
          <cell r="V178">
            <v>0</v>
          </cell>
          <cell r="W178">
            <v>0</v>
          </cell>
          <cell r="X178">
            <v>0</v>
          </cell>
          <cell r="Y178">
            <v>0</v>
          </cell>
          <cell r="Z178">
            <v>0</v>
          </cell>
          <cell r="AA178">
            <v>113</v>
          </cell>
        </row>
        <row r="179">
          <cell r="A179" t="str">
            <v>01.10</v>
          </cell>
          <cell r="B179" t="str">
            <v>VIDRIOS CRISTALES Y SIMILARES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01.10.01</v>
          </cell>
          <cell r="B180" t="str">
            <v>VENTANAS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01.10.01.01</v>
          </cell>
          <cell r="B181" t="str">
            <v>VENTANA DE CRISTAL TEMPLADO INCOLORO 6 mm CON ACCESORIOS DE ALUMINO, SISTEMA PIVOT</v>
          </cell>
          <cell r="C181" t="str">
            <v>M2</v>
          </cell>
          <cell r="D181">
            <v>0</v>
          </cell>
          <cell r="E181">
            <v>0</v>
          </cell>
          <cell r="F181">
            <v>0</v>
          </cell>
          <cell r="G181">
            <v>0</v>
          </cell>
          <cell r="H181">
            <v>0</v>
          </cell>
          <cell r="I181">
            <v>0</v>
          </cell>
          <cell r="J181">
            <v>30.402999999999999</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30.402999999999999</v>
          </cell>
        </row>
        <row r="182">
          <cell r="A182" t="str">
            <v>01.10.02</v>
          </cell>
          <cell r="B182" t="str">
            <v>ESPEJOS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01.10.02.01</v>
          </cell>
          <cell r="B183" t="str">
            <v>ESPEJO INCOLORO 6 mm C/MARCO METALICO TEMPLEX 4130 O SIMILAR</v>
          </cell>
          <cell r="C183" t="str">
            <v>M2</v>
          </cell>
          <cell r="D183">
            <v>0</v>
          </cell>
          <cell r="E183">
            <v>0</v>
          </cell>
          <cell r="F183">
            <v>7.5419999999999998</v>
          </cell>
          <cell r="G183">
            <v>0</v>
          </cell>
          <cell r="H183">
            <v>0</v>
          </cell>
          <cell r="I183">
            <v>0</v>
          </cell>
          <cell r="J183">
            <v>0</v>
          </cell>
          <cell r="K183">
            <v>3.2399999999999998</v>
          </cell>
          <cell r="L183">
            <v>5.85</v>
          </cell>
          <cell r="M183">
            <v>0</v>
          </cell>
          <cell r="N183">
            <v>0</v>
          </cell>
          <cell r="O183">
            <v>0</v>
          </cell>
          <cell r="P183">
            <v>0</v>
          </cell>
          <cell r="Q183">
            <v>0</v>
          </cell>
          <cell r="R183">
            <v>0</v>
          </cell>
          <cell r="S183">
            <v>0</v>
          </cell>
          <cell r="T183">
            <v>4.9319999999999995</v>
          </cell>
          <cell r="U183">
            <v>0</v>
          </cell>
          <cell r="V183">
            <v>0</v>
          </cell>
          <cell r="W183">
            <v>0</v>
          </cell>
          <cell r="X183">
            <v>0</v>
          </cell>
          <cell r="Y183">
            <v>0</v>
          </cell>
          <cell r="Z183">
            <v>0</v>
          </cell>
          <cell r="AA183">
            <v>21.563999999999997</v>
          </cell>
        </row>
        <row r="184">
          <cell r="A184" t="str">
            <v>01.11</v>
          </cell>
          <cell r="B184" t="str">
            <v>PINTURAS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01.11.01</v>
          </cell>
          <cell r="B185" t="str">
            <v>PINTURAS EN CIELORRASOS, MUROS Y ESTRUCTURAS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t="str">
            <v>01.11.01.01</v>
          </cell>
          <cell r="B186" t="str">
            <v>PINTURA DE CIELORRASOS C/LATEX - 2 MANOS, C/ IMPRIMANTE</v>
          </cell>
          <cell r="C186" t="str">
            <v>M2</v>
          </cell>
          <cell r="D186">
            <v>661.95219999999995</v>
          </cell>
          <cell r="E186">
            <v>888.62400000000014</v>
          </cell>
          <cell r="F186">
            <v>687.27399999999977</v>
          </cell>
          <cell r="G186">
            <v>404.63</v>
          </cell>
          <cell r="H186">
            <v>423.54999999999995</v>
          </cell>
          <cell r="I186">
            <v>439.52600000000001</v>
          </cell>
          <cell r="J186">
            <v>147.56320000000002</v>
          </cell>
          <cell r="K186">
            <v>226.85399999999998</v>
          </cell>
          <cell r="L186">
            <v>236.79999999999993</v>
          </cell>
          <cell r="M186">
            <v>50.546799999999998</v>
          </cell>
          <cell r="N186">
            <v>52.821099999999994</v>
          </cell>
          <cell r="O186">
            <v>45.733199999999997</v>
          </cell>
          <cell r="P186">
            <v>112.07680000000001</v>
          </cell>
          <cell r="Q186">
            <v>77.423400000000001</v>
          </cell>
          <cell r="R186">
            <v>136.279</v>
          </cell>
          <cell r="S186">
            <v>96.408000000000001</v>
          </cell>
          <cell r="T186">
            <v>279.95392000000004</v>
          </cell>
          <cell r="U186">
            <v>42.129999999999995</v>
          </cell>
          <cell r="V186">
            <v>36.049999999999997</v>
          </cell>
          <cell r="W186">
            <v>104.30999999999999</v>
          </cell>
          <cell r="X186">
            <v>93.79</v>
          </cell>
          <cell r="Y186">
            <v>58.050000000000004</v>
          </cell>
          <cell r="Z186">
            <v>37.299999999999997</v>
          </cell>
          <cell r="AA186">
            <v>5339.6456200000002</v>
          </cell>
        </row>
        <row r="187">
          <cell r="A187" t="str">
            <v>01.11.01.02</v>
          </cell>
          <cell r="B187" t="str">
            <v>PINTURA DE CIELORRASOS C/OLEOMATE - 2 MANOS, C/ IMPRIMANTE</v>
          </cell>
          <cell r="C187" t="str">
            <v>M2</v>
          </cell>
          <cell r="D187">
            <v>0</v>
          </cell>
          <cell r="E187">
            <v>0</v>
          </cell>
          <cell r="F187">
            <v>0</v>
          </cell>
          <cell r="G187">
            <v>0</v>
          </cell>
          <cell r="H187">
            <v>0</v>
          </cell>
          <cell r="I187">
            <v>0</v>
          </cell>
          <cell r="J187">
            <v>0</v>
          </cell>
          <cell r="K187">
            <v>0</v>
          </cell>
          <cell r="L187">
            <v>157.26000000000002</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157.26000000000002</v>
          </cell>
        </row>
        <row r="188">
          <cell r="A188" t="str">
            <v>01.11.01.03</v>
          </cell>
          <cell r="B188" t="str">
            <v>PINTURA DE CIELORRASOS EXISTENTES  C/LATEX - 2 MANOS, C/ IMPRIMANTE</v>
          </cell>
          <cell r="C188" t="str">
            <v>M2</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01.11.01.04</v>
          </cell>
          <cell r="B189" t="str">
            <v>PINTURA DE MUROS INTERIORES C/LATEX - 2 MANOS, C/ IMPRIMANTE</v>
          </cell>
          <cell r="C189" t="str">
            <v>M2</v>
          </cell>
          <cell r="D189">
            <v>900.97349999999994</v>
          </cell>
          <cell r="E189">
            <v>1323.5891299999998</v>
          </cell>
          <cell r="F189">
            <v>943.51854000000003</v>
          </cell>
          <cell r="G189">
            <v>704.07909999999993</v>
          </cell>
          <cell r="H189">
            <v>639.31749999999977</v>
          </cell>
          <cell r="I189">
            <v>660.44799999999987</v>
          </cell>
          <cell r="J189">
            <v>263.50749999999999</v>
          </cell>
          <cell r="K189">
            <v>1018.7746</v>
          </cell>
          <cell r="L189">
            <v>1329.8357000000001</v>
          </cell>
          <cell r="M189">
            <v>70.197400000000016</v>
          </cell>
          <cell r="N189">
            <v>70.272400000000005</v>
          </cell>
          <cell r="O189">
            <v>149.69159999999999</v>
          </cell>
          <cell r="P189">
            <v>244.28200000000001</v>
          </cell>
          <cell r="Q189">
            <v>160.91295</v>
          </cell>
          <cell r="R189">
            <v>210.3768</v>
          </cell>
          <cell r="S189">
            <v>186.80695</v>
          </cell>
          <cell r="T189">
            <v>385.69749999999993</v>
          </cell>
          <cell r="U189">
            <v>0</v>
          </cell>
          <cell r="V189">
            <v>0</v>
          </cell>
          <cell r="W189">
            <v>0</v>
          </cell>
          <cell r="X189">
            <v>0</v>
          </cell>
          <cell r="Y189">
            <v>0</v>
          </cell>
          <cell r="Z189">
            <v>0</v>
          </cell>
          <cell r="AA189">
            <v>9262.2811700000002</v>
          </cell>
        </row>
        <row r="190">
          <cell r="A190" t="str">
            <v>01.11.01.05</v>
          </cell>
          <cell r="B190" t="str">
            <v>PINTURA DE MUROS INTERIORES EXISTENTES C/LATEX - 2 MANOS, C/ IMPRIMANTE</v>
          </cell>
          <cell r="C190" t="str">
            <v>M2</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01.11.01.06</v>
          </cell>
          <cell r="B191" t="str">
            <v>PINTURA DE MUROS EXTERIORES C/OLEOMATE - 2 MANOS, C/ IMPRIMANTE</v>
          </cell>
          <cell r="C191" t="str">
            <v>M2</v>
          </cell>
          <cell r="D191">
            <v>761.43767311999989</v>
          </cell>
          <cell r="E191">
            <v>853.05079999999998</v>
          </cell>
          <cell r="F191">
            <v>630.87040000000002</v>
          </cell>
          <cell r="G191">
            <v>489.83788080000005</v>
          </cell>
          <cell r="H191">
            <v>501.18700000000001</v>
          </cell>
          <cell r="I191">
            <v>515.8198000000001</v>
          </cell>
          <cell r="J191">
            <v>167.40019999999998</v>
          </cell>
          <cell r="K191">
            <v>865.96119999999996</v>
          </cell>
          <cell r="L191">
            <v>1068.7057</v>
          </cell>
          <cell r="M191">
            <v>50.343000000000004</v>
          </cell>
          <cell r="N191">
            <v>50.433000000000007</v>
          </cell>
          <cell r="O191">
            <v>149.6062</v>
          </cell>
          <cell r="P191">
            <v>17.321400000000004</v>
          </cell>
          <cell r="Q191">
            <v>106.99135000000001</v>
          </cell>
          <cell r="R191">
            <v>80.647799999999989</v>
          </cell>
          <cell r="S191">
            <v>113.58149999999999</v>
          </cell>
          <cell r="T191">
            <v>440.89625599999999</v>
          </cell>
          <cell r="U191">
            <v>115.93891200000002</v>
          </cell>
          <cell r="V191">
            <v>123.829424</v>
          </cell>
          <cell r="W191">
            <v>436.40151199999997</v>
          </cell>
          <cell r="X191">
            <v>205.35916799999998</v>
          </cell>
          <cell r="Y191">
            <v>482.97042399999992</v>
          </cell>
          <cell r="Z191">
            <v>157.38915600000001</v>
          </cell>
          <cell r="AA191">
            <v>8385.9797559199997</v>
          </cell>
        </row>
        <row r="192">
          <cell r="A192" t="str">
            <v>01.11.01.07</v>
          </cell>
          <cell r="B192" t="str">
            <v>PINTURA DE MUROS EXTERIORES EXISTENTES C/OLEOMATE - 2 MANOS, C/ IMPRIMANTE</v>
          </cell>
          <cell r="C192" t="str">
            <v>M2</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01.11.02</v>
          </cell>
          <cell r="B193" t="str">
            <v>PINTURAS EN PUERTAS Y VENTANAS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01.11.02.01</v>
          </cell>
          <cell r="B194" t="str">
            <v>PRESERVANTE EN VIGAS Y VIGUETAS DE MADERA</v>
          </cell>
          <cell r="C194" t="str">
            <v>ML</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01.11.02.02</v>
          </cell>
          <cell r="B195" t="str">
            <v>PINTURA EN PUERTAS DE MADERA C/ BARNIZ - 2 MANOS</v>
          </cell>
          <cell r="C195" t="str">
            <v>M2</v>
          </cell>
          <cell r="D195">
            <v>50.536000000000008</v>
          </cell>
          <cell r="E195">
            <v>74.694000000000003</v>
          </cell>
          <cell r="F195">
            <v>42.166000000000004</v>
          </cell>
          <cell r="G195">
            <v>44.406000000000006</v>
          </cell>
          <cell r="H195">
            <v>0</v>
          </cell>
          <cell r="I195">
            <v>30.762000000000004</v>
          </cell>
          <cell r="J195">
            <v>13.976000000000001</v>
          </cell>
          <cell r="K195">
            <v>24.280000000000005</v>
          </cell>
          <cell r="L195">
            <v>52.459999999999994</v>
          </cell>
          <cell r="M195">
            <v>0</v>
          </cell>
          <cell r="N195">
            <v>0</v>
          </cell>
          <cell r="O195">
            <v>0</v>
          </cell>
          <cell r="P195">
            <v>0</v>
          </cell>
          <cell r="Q195">
            <v>0</v>
          </cell>
          <cell r="R195">
            <v>0</v>
          </cell>
          <cell r="S195">
            <v>0</v>
          </cell>
          <cell r="T195">
            <v>10.248000000000001</v>
          </cell>
          <cell r="U195">
            <v>0</v>
          </cell>
          <cell r="V195">
            <v>0</v>
          </cell>
          <cell r="W195">
            <v>0</v>
          </cell>
          <cell r="X195">
            <v>0</v>
          </cell>
          <cell r="Y195">
            <v>0</v>
          </cell>
          <cell r="Z195">
            <v>0</v>
          </cell>
          <cell r="AA195">
            <v>343.52800000000002</v>
          </cell>
        </row>
        <row r="196">
          <cell r="A196" t="str">
            <v>01.11.02.03</v>
          </cell>
          <cell r="B196" t="str">
            <v>PINTURA EN PUERTA METALICA C/ANTICORROSIVO Y ESMALTE - 2 MANOS</v>
          </cell>
          <cell r="C196" t="str">
            <v>M2</v>
          </cell>
          <cell r="D196">
            <v>2.8800000000000003</v>
          </cell>
          <cell r="E196">
            <v>0</v>
          </cell>
          <cell r="F196">
            <v>2.9600000000000004</v>
          </cell>
          <cell r="G196">
            <v>2.8800000000000003</v>
          </cell>
          <cell r="H196">
            <v>0</v>
          </cell>
          <cell r="I196">
            <v>2.8800000000000003</v>
          </cell>
          <cell r="J196">
            <v>2.3400000000000003</v>
          </cell>
          <cell r="K196">
            <v>16.2</v>
          </cell>
          <cell r="L196">
            <v>7.1999999999999993</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37.340000000000003</v>
          </cell>
        </row>
        <row r="197">
          <cell r="A197" t="str">
            <v>01.11.02.04</v>
          </cell>
          <cell r="B197" t="str">
            <v>PINTURA EN VENTANA METALICA C/ANTICORROSIVO Y ESMALTE - 2 MANOS</v>
          </cell>
          <cell r="C197" t="str">
            <v>M2</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01.11.03</v>
          </cell>
          <cell r="B198" t="str">
            <v>PINTURAS EN CONTRAZOCALOS Y BARANDAS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01.11.03.01</v>
          </cell>
          <cell r="B199" t="str">
            <v>PINTURA EN CONTRAZOCALO DE MADERA C/ BARNIZ - 2 MANOS</v>
          </cell>
          <cell r="C199" t="str">
            <v>ML</v>
          </cell>
          <cell r="D199">
            <v>149.51</v>
          </cell>
          <cell r="E199">
            <v>0</v>
          </cell>
          <cell r="F199">
            <v>181.46</v>
          </cell>
          <cell r="G199">
            <v>119.74000000000001</v>
          </cell>
          <cell r="H199">
            <v>118.46000000000001</v>
          </cell>
          <cell r="I199">
            <v>119.88</v>
          </cell>
          <cell r="J199">
            <v>0</v>
          </cell>
          <cell r="K199">
            <v>0</v>
          </cell>
          <cell r="L199">
            <v>13.8</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702.85</v>
          </cell>
        </row>
        <row r="200">
          <cell r="A200" t="str">
            <v>01.11.03.02</v>
          </cell>
          <cell r="B200" t="str">
            <v>PINTURA EN BARANDA C/ANTICORROSIVO Y ESMALTE - 2 MANOS</v>
          </cell>
          <cell r="C200" t="str">
            <v>ML</v>
          </cell>
          <cell r="D200">
            <v>43.32</v>
          </cell>
          <cell r="E200">
            <v>57.76</v>
          </cell>
          <cell r="F200">
            <v>44</v>
          </cell>
          <cell r="G200">
            <v>19.82</v>
          </cell>
          <cell r="H200">
            <v>28.4</v>
          </cell>
          <cell r="I200">
            <v>28.299999999999997</v>
          </cell>
          <cell r="J200">
            <v>0</v>
          </cell>
          <cell r="K200">
            <v>34.200000000000003</v>
          </cell>
          <cell r="L200">
            <v>69.400000000000006</v>
          </cell>
          <cell r="M200">
            <v>7.54</v>
          </cell>
          <cell r="N200">
            <v>7.54</v>
          </cell>
          <cell r="O200">
            <v>21.8</v>
          </cell>
          <cell r="P200">
            <v>11.51</v>
          </cell>
          <cell r="Q200">
            <v>22.6</v>
          </cell>
          <cell r="R200">
            <v>33.72</v>
          </cell>
          <cell r="S200">
            <v>22.54</v>
          </cell>
          <cell r="T200">
            <v>46.26</v>
          </cell>
          <cell r="U200">
            <v>36.950000000000003</v>
          </cell>
          <cell r="V200">
            <v>32</v>
          </cell>
          <cell r="W200">
            <v>33.799999999999997</v>
          </cell>
          <cell r="X200">
            <v>82.25</v>
          </cell>
          <cell r="Y200">
            <v>142.35</v>
          </cell>
          <cell r="Z200">
            <v>39.300000000000004</v>
          </cell>
          <cell r="AA200">
            <v>865.3599999999999</v>
          </cell>
        </row>
        <row r="201">
          <cell r="A201" t="str">
            <v>01.11.03.03</v>
          </cell>
          <cell r="B201" t="str">
            <v>PINTURA EN PASAMANOS C/ANTICORROSIVO Y ESMALTE - 2 MANOS</v>
          </cell>
          <cell r="C201" t="str">
            <v>ML</v>
          </cell>
          <cell r="D201">
            <v>0</v>
          </cell>
          <cell r="E201">
            <v>0</v>
          </cell>
          <cell r="F201">
            <v>0</v>
          </cell>
          <cell r="G201">
            <v>0</v>
          </cell>
          <cell r="H201">
            <v>0</v>
          </cell>
          <cell r="I201">
            <v>0</v>
          </cell>
          <cell r="J201">
            <v>0</v>
          </cell>
          <cell r="K201">
            <v>1.6</v>
          </cell>
          <cell r="L201">
            <v>1.6</v>
          </cell>
          <cell r="M201">
            <v>0</v>
          </cell>
          <cell r="N201">
            <v>0</v>
          </cell>
          <cell r="O201">
            <v>38.78</v>
          </cell>
          <cell r="P201">
            <v>51.129999999999995</v>
          </cell>
          <cell r="Q201">
            <v>37.799999999999997</v>
          </cell>
          <cell r="R201">
            <v>47.6</v>
          </cell>
          <cell r="S201">
            <v>37.799999999999997</v>
          </cell>
          <cell r="T201">
            <v>30.529999999999994</v>
          </cell>
          <cell r="U201">
            <v>0</v>
          </cell>
          <cell r="V201">
            <v>0</v>
          </cell>
          <cell r="W201">
            <v>0</v>
          </cell>
          <cell r="X201">
            <v>0</v>
          </cell>
          <cell r="Y201">
            <v>0</v>
          </cell>
          <cell r="Z201">
            <v>0</v>
          </cell>
          <cell r="AA201">
            <v>246.84</v>
          </cell>
        </row>
        <row r="202">
          <cell r="A202" t="str">
            <v>01.11.03.04</v>
          </cell>
          <cell r="B202" t="str">
            <v>PINTURA DE CONTRAZOCALO C/OLEOMATE - 2 MANOS, C/ IMPRIMANTE</v>
          </cell>
          <cell r="C202" t="str">
            <v>ML</v>
          </cell>
          <cell r="D202">
            <v>47.637096</v>
          </cell>
          <cell r="E202">
            <v>43.47</v>
          </cell>
          <cell r="F202">
            <v>34.93</v>
          </cell>
          <cell r="G202">
            <v>27.413639999999997</v>
          </cell>
          <cell r="H202">
            <v>32.399000000000001</v>
          </cell>
          <cell r="I202">
            <v>32.730000000000004</v>
          </cell>
          <cell r="J202">
            <v>38.520000000000003</v>
          </cell>
          <cell r="K202">
            <v>99.96</v>
          </cell>
          <cell r="L202">
            <v>165.70999999999998</v>
          </cell>
          <cell r="M202">
            <v>14.510000000000002</v>
          </cell>
          <cell r="N202">
            <v>14.510000000000002</v>
          </cell>
          <cell r="O202">
            <v>9.4</v>
          </cell>
          <cell r="P202">
            <v>0</v>
          </cell>
          <cell r="Q202">
            <v>10.16</v>
          </cell>
          <cell r="R202">
            <v>0</v>
          </cell>
          <cell r="S202">
            <v>6.49</v>
          </cell>
          <cell r="T202">
            <v>36.010000000000005</v>
          </cell>
          <cell r="U202">
            <v>11.13984</v>
          </cell>
          <cell r="V202">
            <v>16.429759999999998</v>
          </cell>
          <cell r="W202">
            <v>0</v>
          </cell>
          <cell r="X202">
            <v>23.679679999999998</v>
          </cell>
          <cell r="Y202">
            <v>42.049439999999997</v>
          </cell>
          <cell r="Z202">
            <v>14.302320000000002</v>
          </cell>
          <cell r="AA202">
            <v>721.45077599999991</v>
          </cell>
        </row>
        <row r="203">
          <cell r="A203" t="str">
            <v>01.11.03.05</v>
          </cell>
          <cell r="B203" t="str">
            <v>PINTURA DEMARCATORIA DE LOSA DEPORTIVA</v>
          </cell>
          <cell r="C203" t="str">
            <v>ML</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01.11.03.06</v>
          </cell>
          <cell r="B204" t="str">
            <v>PINTURA DEMARCATORIA DE SEGURIDAD</v>
          </cell>
          <cell r="C204" t="str">
            <v>UND</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01.12</v>
          </cell>
          <cell r="B205" t="str">
            <v>VARIOS, LIMPIEZA Y JARDINERIA</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01.12.01</v>
          </cell>
          <cell r="B206" t="str">
            <v xml:space="preserve">VARIOS </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01.12.01.01</v>
          </cell>
          <cell r="B207" t="str">
            <v>SELLO ELASTOMERICO CON RELLENO DE POLIESTIRENO EXPANDIDO, e=1"; EXTERIORES</v>
          </cell>
          <cell r="C207" t="str">
            <v>ML</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01.12.01.02</v>
          </cell>
          <cell r="B208" t="str">
            <v>SELLO ELASTOMERICO CON RELLENO DE POLIESTIRENO EXPANDIDO, e=3.00cm; EXTERIORES</v>
          </cell>
          <cell r="C208" t="str">
            <v>ML</v>
          </cell>
          <cell r="D208">
            <v>65.67</v>
          </cell>
          <cell r="E208">
            <v>71</v>
          </cell>
          <cell r="F208">
            <v>53.05</v>
          </cell>
          <cell r="G208">
            <v>42.47</v>
          </cell>
          <cell r="H208">
            <v>43.370000000000005</v>
          </cell>
          <cell r="I208">
            <v>43.34</v>
          </cell>
          <cell r="J208">
            <v>43.129999999999995</v>
          </cell>
          <cell r="K208">
            <v>138.1</v>
          </cell>
          <cell r="L208">
            <v>103.30000000000001</v>
          </cell>
          <cell r="M208">
            <v>11.079000000000001</v>
          </cell>
          <cell r="N208">
            <v>4.5</v>
          </cell>
          <cell r="O208">
            <v>14</v>
          </cell>
          <cell r="P208">
            <v>0</v>
          </cell>
          <cell r="Q208">
            <v>8.9699999999999989</v>
          </cell>
          <cell r="R208">
            <v>9.3000000000000007</v>
          </cell>
          <cell r="S208">
            <v>22.509999999999998</v>
          </cell>
          <cell r="T208">
            <v>17.43</v>
          </cell>
          <cell r="U208">
            <v>0</v>
          </cell>
          <cell r="V208">
            <v>0</v>
          </cell>
          <cell r="W208">
            <v>0</v>
          </cell>
          <cell r="X208">
            <v>0</v>
          </cell>
          <cell r="Y208">
            <v>0</v>
          </cell>
          <cell r="Z208">
            <v>0</v>
          </cell>
          <cell r="AA208">
            <v>691.21899999999994</v>
          </cell>
        </row>
        <row r="209">
          <cell r="A209" t="str">
            <v>01.12.01.03</v>
          </cell>
          <cell r="B209" t="str">
            <v>SELLO ELASTOMERICO CON RELLENO DE POLIESTIRENO EXPANDIDO, e=3.00cm; AMBAS CARAS</v>
          </cell>
          <cell r="C209" t="str">
            <v>ML</v>
          </cell>
          <cell r="D209">
            <v>90.61</v>
          </cell>
          <cell r="E209">
            <v>190.56</v>
          </cell>
          <cell r="F209">
            <v>112.35999999999999</v>
          </cell>
          <cell r="G209">
            <v>76.88</v>
          </cell>
          <cell r="H209">
            <v>64.88</v>
          </cell>
          <cell r="I209">
            <v>63.539999999999992</v>
          </cell>
          <cell r="J209">
            <v>11.6</v>
          </cell>
          <cell r="K209">
            <v>26.8</v>
          </cell>
          <cell r="L209">
            <v>46.8</v>
          </cell>
          <cell r="M209">
            <v>2.46</v>
          </cell>
          <cell r="N209">
            <v>2.46</v>
          </cell>
          <cell r="O209">
            <v>2.6</v>
          </cell>
          <cell r="P209">
            <v>0</v>
          </cell>
          <cell r="Q209">
            <v>2.3199999999999998</v>
          </cell>
          <cell r="R209">
            <v>0</v>
          </cell>
          <cell r="S209">
            <v>0</v>
          </cell>
          <cell r="T209">
            <v>28.119999999999997</v>
          </cell>
          <cell r="U209">
            <v>0</v>
          </cell>
          <cell r="V209">
            <v>0</v>
          </cell>
          <cell r="W209">
            <v>0</v>
          </cell>
          <cell r="X209">
            <v>0</v>
          </cell>
          <cell r="Y209">
            <v>0</v>
          </cell>
          <cell r="Z209">
            <v>0</v>
          </cell>
          <cell r="AA209">
            <v>721.99</v>
          </cell>
        </row>
        <row r="210">
          <cell r="A210" t="str">
            <v>01.12.01.04</v>
          </cell>
          <cell r="B210" t="str">
            <v>SELLO CON SIKAFLEX O SIMILAR, e=1.00cm; CIRCULACION</v>
          </cell>
          <cell r="C210" t="str">
            <v>ML</v>
          </cell>
          <cell r="D210">
            <v>30.599999999999998</v>
          </cell>
          <cell r="E210">
            <v>47.04</v>
          </cell>
          <cell r="F210">
            <v>34.590000000000003</v>
          </cell>
          <cell r="G210">
            <v>26.209999999999997</v>
          </cell>
          <cell r="H210">
            <v>26.55</v>
          </cell>
          <cell r="I210">
            <v>22.97</v>
          </cell>
          <cell r="J210">
            <v>0</v>
          </cell>
          <cell r="K210">
            <v>0</v>
          </cell>
          <cell r="L210">
            <v>0</v>
          </cell>
          <cell r="M210">
            <v>6.2</v>
          </cell>
          <cell r="N210">
            <v>12.8</v>
          </cell>
          <cell r="O210">
            <v>0</v>
          </cell>
          <cell r="P210">
            <v>0</v>
          </cell>
          <cell r="Q210">
            <v>0</v>
          </cell>
          <cell r="R210">
            <v>0</v>
          </cell>
          <cell r="S210">
            <v>0</v>
          </cell>
          <cell r="T210">
            <v>13.55</v>
          </cell>
          <cell r="U210">
            <v>6.45</v>
          </cell>
          <cell r="V210">
            <v>4.8000000000000007</v>
          </cell>
          <cell r="W210">
            <v>18.439999999999998</v>
          </cell>
          <cell r="X210">
            <v>9.3999999999999986</v>
          </cell>
          <cell r="Y210">
            <v>18.100000000000001</v>
          </cell>
          <cell r="Z210">
            <v>4.3</v>
          </cell>
          <cell r="AA210">
            <v>282.00000000000006</v>
          </cell>
        </row>
        <row r="211">
          <cell r="A211" t="str">
            <v>01.12.01.05</v>
          </cell>
          <cell r="B211" t="str">
            <v>TAPAJUNTA METALICA EN PISOS</v>
          </cell>
          <cell r="C211" t="str">
            <v>ML</v>
          </cell>
          <cell r="D211">
            <v>9.5</v>
          </cell>
          <cell r="E211">
            <v>8.6</v>
          </cell>
          <cell r="F211">
            <v>9.86</v>
          </cell>
          <cell r="G211">
            <v>4.12</v>
          </cell>
          <cell r="H211">
            <v>9.120000000000001</v>
          </cell>
          <cell r="I211">
            <v>11.52</v>
          </cell>
          <cell r="J211">
            <v>0</v>
          </cell>
          <cell r="K211">
            <v>0</v>
          </cell>
          <cell r="L211">
            <v>0</v>
          </cell>
          <cell r="M211">
            <v>5.34</v>
          </cell>
          <cell r="N211">
            <v>8.58</v>
          </cell>
          <cell r="O211">
            <v>4.8000000000000007</v>
          </cell>
          <cell r="P211">
            <v>14.309999999999999</v>
          </cell>
          <cell r="Q211">
            <v>9.8000000000000007</v>
          </cell>
          <cell r="R211">
            <v>10</v>
          </cell>
          <cell r="S211">
            <v>8.4</v>
          </cell>
          <cell r="T211">
            <v>13.14</v>
          </cell>
          <cell r="U211">
            <v>2.5</v>
          </cell>
          <cell r="V211">
            <v>0</v>
          </cell>
          <cell r="W211">
            <v>6.5</v>
          </cell>
          <cell r="X211">
            <v>10.9</v>
          </cell>
          <cell r="Y211">
            <v>4.3000000000000007</v>
          </cell>
          <cell r="Z211">
            <v>2.25</v>
          </cell>
          <cell r="AA211">
            <v>153.54000000000002</v>
          </cell>
        </row>
        <row r="212">
          <cell r="A212" t="str">
            <v>01.12.01.06</v>
          </cell>
          <cell r="B212" t="str">
            <v>CANALETA Fº.Gº. PARA EVACUACION PLUVIAL</v>
          </cell>
          <cell r="C212" t="str">
            <v>ML</v>
          </cell>
          <cell r="D212">
            <v>0</v>
          </cell>
          <cell r="E212">
            <v>0</v>
          </cell>
          <cell r="F212">
            <v>0</v>
          </cell>
          <cell r="G212">
            <v>0</v>
          </cell>
          <cell r="H212">
            <v>0</v>
          </cell>
          <cell r="I212">
            <v>0</v>
          </cell>
          <cell r="J212">
            <v>0</v>
          </cell>
          <cell r="K212">
            <v>80.2</v>
          </cell>
          <cell r="L212">
            <v>100.5</v>
          </cell>
          <cell r="M212">
            <v>0</v>
          </cell>
          <cell r="N212">
            <v>0</v>
          </cell>
          <cell r="O212">
            <v>0</v>
          </cell>
          <cell r="P212">
            <v>0</v>
          </cell>
          <cell r="Q212">
            <v>0</v>
          </cell>
          <cell r="R212">
            <v>0</v>
          </cell>
          <cell r="S212">
            <v>0</v>
          </cell>
          <cell r="T212">
            <v>5.87</v>
          </cell>
          <cell r="U212">
            <v>0</v>
          </cell>
          <cell r="V212">
            <v>0</v>
          </cell>
          <cell r="W212">
            <v>0</v>
          </cell>
          <cell r="X212">
            <v>0</v>
          </cell>
          <cell r="Y212">
            <v>0</v>
          </cell>
          <cell r="Z212">
            <v>0</v>
          </cell>
          <cell r="AA212">
            <v>186.57</v>
          </cell>
        </row>
        <row r="213">
          <cell r="A213" t="str">
            <v>01.12.01.07</v>
          </cell>
          <cell r="B213" t="str">
            <v>PIZARRA ACRILICA 3.60x1.20m. SIN TICERO</v>
          </cell>
          <cell r="C213" t="str">
            <v>UND</v>
          </cell>
          <cell r="D213">
            <v>8</v>
          </cell>
          <cell r="E213">
            <v>6</v>
          </cell>
          <cell r="F213">
            <v>7</v>
          </cell>
          <cell r="G213">
            <v>5</v>
          </cell>
          <cell r="H213">
            <v>5</v>
          </cell>
          <cell r="I213">
            <v>5</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36</v>
          </cell>
        </row>
        <row r="214">
          <cell r="A214" t="str">
            <v>01.12.01.08</v>
          </cell>
          <cell r="B214" t="str">
            <v>TUBO PARA VOLEY INC. REDES Y DADOS DE ANCLAJE</v>
          </cell>
          <cell r="C214" t="str">
            <v>UND</v>
          </cell>
          <cell r="D214">
            <v>0</v>
          </cell>
          <cell r="E214">
            <v>0</v>
          </cell>
          <cell r="F214">
            <v>0</v>
          </cell>
          <cell r="G214">
            <v>0</v>
          </cell>
          <cell r="H214">
            <v>0</v>
          </cell>
          <cell r="I214">
            <v>0</v>
          </cell>
          <cell r="J214">
            <v>0</v>
          </cell>
          <cell r="K214">
            <v>0</v>
          </cell>
          <cell r="L214">
            <v>1</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1</v>
          </cell>
        </row>
        <row r="215">
          <cell r="A215" t="str">
            <v>01.12.01.09</v>
          </cell>
          <cell r="B215" t="str">
            <v>ARCO DE FULBITO Y TABLERO BASQUET</v>
          </cell>
          <cell r="C215" t="str">
            <v>UND</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01.12.01.10</v>
          </cell>
          <cell r="B216" t="str">
            <v>ARCO DE FULBITO Y TABLERO BASQUET MOVILES</v>
          </cell>
          <cell r="C216" t="str">
            <v>UND</v>
          </cell>
          <cell r="D216">
            <v>0</v>
          </cell>
          <cell r="E216">
            <v>0</v>
          </cell>
          <cell r="F216">
            <v>0</v>
          </cell>
          <cell r="G216">
            <v>0</v>
          </cell>
          <cell r="H216">
            <v>0</v>
          </cell>
          <cell r="I216">
            <v>0</v>
          </cell>
          <cell r="J216">
            <v>0</v>
          </cell>
          <cell r="K216">
            <v>0</v>
          </cell>
          <cell r="L216">
            <v>1</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1</v>
          </cell>
        </row>
        <row r="217">
          <cell r="A217" t="str">
            <v>01.12.01.11</v>
          </cell>
          <cell r="B217" t="str">
            <v>ASTA DE BANDERA INC. INSTALACION</v>
          </cell>
          <cell r="C217" t="str">
            <v>UND</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01.12.01.12</v>
          </cell>
          <cell r="B218" t="str">
            <v>LETRERO METALICO EN PORTADA PRINCIPAL</v>
          </cell>
          <cell r="C218" t="str">
            <v>GLB</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01.12.02</v>
          </cell>
          <cell r="B219" t="str">
            <v xml:space="preserve">TRABAJOS DE LIMPIEZA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01.12.02.01</v>
          </cell>
          <cell r="B220" t="str">
            <v>LIMPIEZA PERMANENTE EN OBRA</v>
          </cell>
          <cell r="C220" t="str">
            <v>GLB</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01.12.02.02</v>
          </cell>
          <cell r="B221" t="str">
            <v>LIMPIEZA FINAL DE OBRA</v>
          </cell>
          <cell r="C221" t="str">
            <v>GLB</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01.12.02.03</v>
          </cell>
          <cell r="B222" t="str">
            <v>LIMPIEZA DE VIDRIOS</v>
          </cell>
          <cell r="C222" t="str">
            <v>M2</v>
          </cell>
          <cell r="D222">
            <v>136.40600000000001</v>
          </cell>
          <cell r="E222">
            <v>132.07600000000002</v>
          </cell>
          <cell r="F222">
            <v>116.96260000000002</v>
          </cell>
          <cell r="G222">
            <v>71.135999999999996</v>
          </cell>
          <cell r="H222">
            <v>63.234000000000009</v>
          </cell>
          <cell r="I222">
            <v>73.024000000000001</v>
          </cell>
          <cell r="J222">
            <v>31.986999999999998</v>
          </cell>
          <cell r="K222">
            <v>123.64200000000001</v>
          </cell>
          <cell r="L222">
            <v>41.128</v>
          </cell>
          <cell r="M222">
            <v>0</v>
          </cell>
          <cell r="N222">
            <v>0</v>
          </cell>
          <cell r="O222">
            <v>0</v>
          </cell>
          <cell r="P222">
            <v>0</v>
          </cell>
          <cell r="Q222">
            <v>0</v>
          </cell>
          <cell r="R222">
            <v>0</v>
          </cell>
          <cell r="S222">
            <v>0</v>
          </cell>
          <cell r="T222">
            <v>16.683999999999997</v>
          </cell>
          <cell r="U222">
            <v>0</v>
          </cell>
          <cell r="V222">
            <v>0</v>
          </cell>
          <cell r="W222">
            <v>0</v>
          </cell>
          <cell r="X222">
            <v>0</v>
          </cell>
          <cell r="Y222">
            <v>0</v>
          </cell>
          <cell r="Z222">
            <v>0</v>
          </cell>
          <cell r="AA222">
            <v>806.27960000000007</v>
          </cell>
        </row>
        <row r="223">
          <cell r="A223" t="str">
            <v>01.12.02.04</v>
          </cell>
          <cell r="B223" t="str">
            <v>ENCERADOS DE PISOS</v>
          </cell>
          <cell r="C223" t="str">
            <v>M2</v>
          </cell>
          <cell r="D223">
            <v>269.33000000000004</v>
          </cell>
          <cell r="E223">
            <v>0</v>
          </cell>
          <cell r="F223">
            <v>327.5</v>
          </cell>
          <cell r="G223">
            <v>215.10000000000002</v>
          </cell>
          <cell r="H223">
            <v>215.22</v>
          </cell>
          <cell r="I223">
            <v>216.76</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1243.9100000000001</v>
          </cell>
        </row>
        <row r="224">
          <cell r="A224" t="str">
            <v>01.12.03</v>
          </cell>
          <cell r="B224" t="str">
            <v>TRABAJOS DE JARDINERIA</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01.12.03.01</v>
          </cell>
          <cell r="B225" t="str">
            <v>SEMBRIO DE GRASS</v>
          </cell>
          <cell r="C225" t="str">
            <v>M2</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01.12.03.02</v>
          </cell>
          <cell r="B226" t="str">
            <v>SEMBRIO DE ARBOL TIPO FICUS</v>
          </cell>
          <cell r="C226" t="str">
            <v>UND</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01.12.03.03</v>
          </cell>
          <cell r="B227" t="str">
            <v>SEMBRIO DE ARBOL TIPO MOLLE</v>
          </cell>
          <cell r="C227" t="str">
            <v>UND</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01.13</v>
          </cell>
          <cell r="B228" t="str">
            <v>OTROS</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01.13.01</v>
          </cell>
          <cell r="B229" t="str">
            <v>LOSA DE CONCRETO, H=0.10m.</v>
          </cell>
          <cell r="C229" t="str">
            <v>M2</v>
          </cell>
          <cell r="D229">
            <v>4.508</v>
          </cell>
          <cell r="E229">
            <v>9.2159999999999993</v>
          </cell>
          <cell r="F229">
            <v>2.8040000000000003</v>
          </cell>
          <cell r="G229">
            <v>3.6479999999999997</v>
          </cell>
          <cell r="H229">
            <v>1.6379999999999999</v>
          </cell>
          <cell r="I229">
            <v>3.96</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25.774000000000001</v>
          </cell>
        </row>
        <row r="230">
          <cell r="A230" t="str">
            <v>01.13.02</v>
          </cell>
          <cell r="B230" t="str">
            <v>MESA DE CONCRETO, H=0.10m.</v>
          </cell>
          <cell r="C230" t="str">
            <v>M2</v>
          </cell>
          <cell r="D230">
            <v>13.476400000000002</v>
          </cell>
          <cell r="E230">
            <v>0</v>
          </cell>
          <cell r="F230">
            <v>27.246100000000002</v>
          </cell>
          <cell r="G230">
            <v>17.030700000000003</v>
          </cell>
          <cell r="H230">
            <v>0</v>
          </cell>
          <cell r="I230">
            <v>15.634000000000002</v>
          </cell>
          <cell r="J230">
            <v>11.3706</v>
          </cell>
          <cell r="K230">
            <v>0</v>
          </cell>
          <cell r="L230">
            <v>7.1879999999999988</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91.945800000000006</v>
          </cell>
        </row>
        <row r="231">
          <cell r="A231" t="str">
            <v>01.13.03</v>
          </cell>
          <cell r="B231" t="str">
            <v>BASE DE CONCRETO, H=0.10m.</v>
          </cell>
          <cell r="C231" t="str">
            <v>M2</v>
          </cell>
          <cell r="D231">
            <v>15.174400000000002</v>
          </cell>
          <cell r="E231">
            <v>29.052</v>
          </cell>
          <cell r="F231">
            <v>10.1778</v>
          </cell>
          <cell r="G231">
            <v>20.678700000000003</v>
          </cell>
          <cell r="H231">
            <v>4.9680000000000009</v>
          </cell>
          <cell r="I231">
            <v>16.0596</v>
          </cell>
          <cell r="J231">
            <v>6.5106000000000002</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102.6211</v>
          </cell>
        </row>
        <row r="232">
          <cell r="A232" t="str">
            <v>01.13.04</v>
          </cell>
          <cell r="B232" t="str">
            <v>BASE DE CONCRETO PARA BANCAS</v>
          </cell>
          <cell r="C232" t="str">
            <v>M2</v>
          </cell>
          <cell r="D232">
            <v>0</v>
          </cell>
          <cell r="E232">
            <v>0</v>
          </cell>
          <cell r="F232">
            <v>0</v>
          </cell>
          <cell r="G232">
            <v>0</v>
          </cell>
          <cell r="H232">
            <v>0</v>
          </cell>
          <cell r="I232">
            <v>0</v>
          </cell>
          <cell r="J232">
            <v>0</v>
          </cell>
          <cell r="K232">
            <v>0</v>
          </cell>
          <cell r="L232">
            <v>1.7999999999999998</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1.7999999999999998</v>
          </cell>
        </row>
        <row r="233">
          <cell r="A233" t="str">
            <v>01.13.05</v>
          </cell>
          <cell r="B233" t="str">
            <v>PODIO DE CONCRETO EN PISCINA</v>
          </cell>
          <cell r="C233" t="str">
            <v>UND</v>
          </cell>
          <cell r="D233">
            <v>0</v>
          </cell>
          <cell r="E233">
            <v>0</v>
          </cell>
          <cell r="F233">
            <v>0</v>
          </cell>
          <cell r="G233">
            <v>0</v>
          </cell>
          <cell r="H233">
            <v>0</v>
          </cell>
          <cell r="I233">
            <v>0</v>
          </cell>
          <cell r="J233">
            <v>0</v>
          </cell>
          <cell r="K233">
            <v>6</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6</v>
          </cell>
        </row>
        <row r="234">
          <cell r="A234" t="str">
            <v>01.13.06</v>
          </cell>
          <cell r="B234" t="str">
            <v>GARGOLA DE CONCRETO SEGÚN DISEÑO</v>
          </cell>
          <cell r="C234" t="str">
            <v>UND</v>
          </cell>
          <cell r="D234">
            <v>14</v>
          </cell>
          <cell r="E234">
            <v>8</v>
          </cell>
          <cell r="F234">
            <v>6</v>
          </cell>
          <cell r="G234">
            <v>8</v>
          </cell>
          <cell r="H234">
            <v>4</v>
          </cell>
          <cell r="I234">
            <v>4</v>
          </cell>
          <cell r="J234">
            <v>0</v>
          </cell>
          <cell r="K234">
            <v>0</v>
          </cell>
          <cell r="L234">
            <v>0</v>
          </cell>
          <cell r="M234">
            <v>1</v>
          </cell>
          <cell r="N234">
            <v>1</v>
          </cell>
          <cell r="O234">
            <v>0</v>
          </cell>
          <cell r="P234">
            <v>0</v>
          </cell>
          <cell r="Q234">
            <v>0</v>
          </cell>
          <cell r="R234">
            <v>0</v>
          </cell>
          <cell r="S234">
            <v>0</v>
          </cell>
          <cell r="T234">
            <v>4</v>
          </cell>
          <cell r="U234">
            <v>5</v>
          </cell>
          <cell r="V234">
            <v>4</v>
          </cell>
          <cell r="W234">
            <v>4</v>
          </cell>
          <cell r="X234">
            <v>9</v>
          </cell>
          <cell r="Y234">
            <v>14</v>
          </cell>
          <cell r="Z234">
            <v>8</v>
          </cell>
          <cell r="AA234">
            <v>94</v>
          </cell>
        </row>
        <row r="235">
          <cell r="A235" t="str">
            <v>01.13.07</v>
          </cell>
          <cell r="B235" t="str">
            <v>CANALETA MEDIACAÑA  DE CEMENTO PULIDO EN CIRCULACION</v>
          </cell>
          <cell r="C235" t="str">
            <v>ML</v>
          </cell>
          <cell r="D235">
            <v>49.2</v>
          </cell>
          <cell r="E235">
            <v>0</v>
          </cell>
          <cell r="F235">
            <v>47.8</v>
          </cell>
          <cell r="G235">
            <v>37.200000000000003</v>
          </cell>
          <cell r="H235">
            <v>32.24</v>
          </cell>
          <cell r="I235">
            <v>85.12</v>
          </cell>
          <cell r="J235">
            <v>0</v>
          </cell>
          <cell r="K235">
            <v>0</v>
          </cell>
          <cell r="L235">
            <v>0</v>
          </cell>
          <cell r="M235">
            <v>3.84</v>
          </cell>
          <cell r="N235">
            <v>3.84</v>
          </cell>
          <cell r="O235">
            <v>0</v>
          </cell>
          <cell r="P235">
            <v>0</v>
          </cell>
          <cell r="Q235">
            <v>0</v>
          </cell>
          <cell r="R235">
            <v>0</v>
          </cell>
          <cell r="S235">
            <v>0</v>
          </cell>
          <cell r="T235">
            <v>19.3</v>
          </cell>
          <cell r="U235">
            <v>36.5</v>
          </cell>
          <cell r="V235">
            <v>32</v>
          </cell>
          <cell r="W235">
            <v>46.3</v>
          </cell>
          <cell r="X235">
            <v>88.800000000000011</v>
          </cell>
          <cell r="Y235">
            <v>146.78</v>
          </cell>
          <cell r="Z235">
            <v>38.5</v>
          </cell>
          <cell r="AA235">
            <v>667.42000000000007</v>
          </cell>
        </row>
        <row r="236">
          <cell r="A236" t="str">
            <v>01.13.08</v>
          </cell>
          <cell r="B236" t="str">
            <v>CANALETA DE CONCRETO C/REJILLA DE PVC DE PROTECCION Y REVEST. C/CEMENTO PULIDO, (ancho=0.20m., Altura=0.30)</v>
          </cell>
          <cell r="C236" t="str">
            <v>ML</v>
          </cell>
          <cell r="D236">
            <v>0</v>
          </cell>
          <cell r="E236">
            <v>0</v>
          </cell>
          <cell r="F236">
            <v>0</v>
          </cell>
          <cell r="G236">
            <v>0</v>
          </cell>
          <cell r="H236">
            <v>0</v>
          </cell>
          <cell r="I236">
            <v>0</v>
          </cell>
          <cell r="J236">
            <v>0</v>
          </cell>
          <cell r="K236">
            <v>178.60000000000002</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178.60000000000002</v>
          </cell>
        </row>
        <row r="237">
          <cell r="A237" t="str">
            <v>01.13.09</v>
          </cell>
          <cell r="B237" t="str">
            <v>CANALETA DE EVACUACION PLUVIAL CON REJILLA METALICA DE PROTECCION  Y REVEST. C/CEMENTO PULIDO, (ancho=0.45m., Altura promedio =0.30)</v>
          </cell>
          <cell r="C237" t="str">
            <v>ML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01.13.10</v>
          </cell>
          <cell r="B238" t="str">
            <v>CANALETA DE CONCRETO C/REJILLA METALICA DE PROTECCION Y REVEST. C/CEMENTO PULIDO, (ancho=0.30m., Altura=0.20)</v>
          </cell>
          <cell r="C238" t="str">
            <v>ML</v>
          </cell>
          <cell r="D238">
            <v>20.05</v>
          </cell>
          <cell r="E238">
            <v>0</v>
          </cell>
          <cell r="F238">
            <v>28</v>
          </cell>
          <cell r="G238">
            <v>28</v>
          </cell>
          <cell r="H238">
            <v>0</v>
          </cell>
          <cell r="I238">
            <v>28</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104.05</v>
          </cell>
        </row>
        <row r="239">
          <cell r="A239" t="str">
            <v>01.13.11</v>
          </cell>
          <cell r="B239" t="str">
            <v>CANALETA DE CONCRETO C/REJILLA METALICA DE PROTECCION Y REVEST. C/CEMENTO PULIDO, (ancho=0.70m., Altura=0.80)</v>
          </cell>
          <cell r="C239" t="str">
            <v>ML</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01.14</v>
          </cell>
          <cell r="B240" t="str">
            <v>SEÑALIZACION DE SEGURIDAD Y EVACUACION</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01.14.01</v>
          </cell>
          <cell r="B241" t="str">
            <v xml:space="preserve">SEÑALIZACION DE PROHIBICION </v>
          </cell>
          <cell r="C241" t="str">
            <v>UND</v>
          </cell>
          <cell r="D241">
            <v>1</v>
          </cell>
          <cell r="E241">
            <v>0</v>
          </cell>
          <cell r="F241">
            <v>1</v>
          </cell>
          <cell r="G241">
            <v>1</v>
          </cell>
          <cell r="H241">
            <v>0</v>
          </cell>
          <cell r="I241">
            <v>1</v>
          </cell>
          <cell r="J241">
            <v>0</v>
          </cell>
          <cell r="K241">
            <v>4</v>
          </cell>
          <cell r="L241">
            <v>8</v>
          </cell>
          <cell r="M241">
            <v>0</v>
          </cell>
          <cell r="N241">
            <v>0</v>
          </cell>
          <cell r="O241">
            <v>0</v>
          </cell>
          <cell r="P241">
            <v>0</v>
          </cell>
          <cell r="Q241">
            <v>0</v>
          </cell>
          <cell r="R241">
            <v>0</v>
          </cell>
          <cell r="S241">
            <v>0</v>
          </cell>
          <cell r="T241">
            <v>3</v>
          </cell>
          <cell r="U241">
            <v>0</v>
          </cell>
          <cell r="V241">
            <v>0</v>
          </cell>
          <cell r="W241">
            <v>0</v>
          </cell>
          <cell r="X241">
            <v>0</v>
          </cell>
          <cell r="Y241">
            <v>0</v>
          </cell>
          <cell r="Z241">
            <v>0</v>
          </cell>
          <cell r="AA241">
            <v>19</v>
          </cell>
        </row>
        <row r="242">
          <cell r="A242" t="str">
            <v>01.14.02</v>
          </cell>
          <cell r="B242" t="str">
            <v>SEÑALIZACION PREVENTIVA</v>
          </cell>
          <cell r="C242" t="str">
            <v>UND</v>
          </cell>
          <cell r="D242">
            <v>5</v>
          </cell>
          <cell r="E242">
            <v>17</v>
          </cell>
          <cell r="F242">
            <v>6</v>
          </cell>
          <cell r="G242">
            <v>5</v>
          </cell>
          <cell r="H242">
            <v>3</v>
          </cell>
          <cell r="I242">
            <v>5</v>
          </cell>
          <cell r="J242">
            <v>3</v>
          </cell>
          <cell r="K242">
            <v>3</v>
          </cell>
          <cell r="L242">
            <v>6</v>
          </cell>
          <cell r="M242">
            <v>0</v>
          </cell>
          <cell r="N242">
            <v>0</v>
          </cell>
          <cell r="O242">
            <v>0</v>
          </cell>
          <cell r="P242">
            <v>0</v>
          </cell>
          <cell r="Q242">
            <v>0</v>
          </cell>
          <cell r="R242">
            <v>0</v>
          </cell>
          <cell r="S242">
            <v>0</v>
          </cell>
          <cell r="T242">
            <v>1</v>
          </cell>
          <cell r="U242">
            <v>0</v>
          </cell>
          <cell r="V242">
            <v>0</v>
          </cell>
          <cell r="W242">
            <v>0</v>
          </cell>
          <cell r="X242">
            <v>0</v>
          </cell>
          <cell r="Y242">
            <v>0</v>
          </cell>
          <cell r="Z242">
            <v>0</v>
          </cell>
          <cell r="AA242">
            <v>54</v>
          </cell>
        </row>
        <row r="243">
          <cell r="A243" t="str">
            <v>01.14.03</v>
          </cell>
          <cell r="B243" t="str">
            <v>SEÑALIZACION INFORMATIVA</v>
          </cell>
          <cell r="C243" t="str">
            <v>UND</v>
          </cell>
          <cell r="D243">
            <v>27</v>
          </cell>
          <cell r="E243">
            <v>42</v>
          </cell>
          <cell r="F243">
            <v>27</v>
          </cell>
          <cell r="G243">
            <v>19</v>
          </cell>
          <cell r="H243">
            <v>19</v>
          </cell>
          <cell r="I243">
            <v>19</v>
          </cell>
          <cell r="J243">
            <v>6</v>
          </cell>
          <cell r="K243">
            <v>19</v>
          </cell>
          <cell r="L243">
            <v>25</v>
          </cell>
          <cell r="M243">
            <v>1</v>
          </cell>
          <cell r="N243">
            <v>1</v>
          </cell>
          <cell r="O243">
            <v>1</v>
          </cell>
          <cell r="P243">
            <v>6</v>
          </cell>
          <cell r="Q243">
            <v>3</v>
          </cell>
          <cell r="R243">
            <v>5</v>
          </cell>
          <cell r="S243">
            <v>3</v>
          </cell>
          <cell r="T243">
            <v>5</v>
          </cell>
          <cell r="U243">
            <v>0</v>
          </cell>
          <cell r="V243">
            <v>0</v>
          </cell>
          <cell r="W243">
            <v>0</v>
          </cell>
          <cell r="X243">
            <v>0</v>
          </cell>
          <cell r="Y243">
            <v>0</v>
          </cell>
          <cell r="Z243">
            <v>0</v>
          </cell>
          <cell r="AA243">
            <v>228</v>
          </cell>
        </row>
        <row r="244">
          <cell r="AA244">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PLANILLA  DE  METRADOS 
CERCO PERIMETRICO MURO</v>
          </cell>
        </row>
        <row r="2">
          <cell r="A2" t="str">
            <v>Obra :</v>
          </cell>
          <cell r="B2" t="str">
            <v>"ADECUACION, MEJORAMIENTO Y SUSTITUCION DE LA INFRAESTRUCTURA EDUCATIVA DE LA I. E. TORIBIO CASANOVA"
 - CUTERVO - CUTERVO - CAJAMARCA</v>
          </cell>
        </row>
        <row r="4">
          <cell r="F4" t="str">
            <v>Localidad:</v>
          </cell>
          <cell r="H4" t="str">
            <v>Cutervo</v>
          </cell>
        </row>
        <row r="5">
          <cell r="A5" t="str">
            <v>Especialidad:</v>
          </cell>
          <cell r="B5" t="str">
            <v>ARQUITECTURA ( CERCO PERIMETRICO MURO )</v>
          </cell>
          <cell r="F5" t="str">
            <v>Provincia:</v>
          </cell>
          <cell r="H5" t="str">
            <v>Cutervo</v>
          </cell>
        </row>
        <row r="7">
          <cell r="A7" t="str">
            <v>Ítem</v>
          </cell>
          <cell r="B7" t="str">
            <v>DESCRIPCIÓN</v>
          </cell>
          <cell r="C7" t="str">
            <v>und.</v>
          </cell>
          <cell r="D7" t="str">
            <v>METRADOS</v>
          </cell>
        </row>
        <row r="8">
          <cell r="D8" t="str">
            <v>Cant. de Elem.</v>
          </cell>
          <cell r="E8" t="str">
            <v>Nro. de veces</v>
          </cell>
          <cell r="F8" t="str">
            <v>Medidas</v>
          </cell>
          <cell r="I8" t="str">
            <v>TOTAL (M2,M3)
(UND. PTO, ETC)</v>
          </cell>
          <cell r="K8" t="str">
            <v>TOTAL</v>
          </cell>
        </row>
        <row r="9">
          <cell r="F9" t="str">
            <v>Largo</v>
          </cell>
          <cell r="G9" t="str">
            <v>Ancho</v>
          </cell>
          <cell r="H9" t="str">
            <v>Altura</v>
          </cell>
        </row>
        <row r="10">
          <cell r="A10" t="str">
            <v>01.01</v>
          </cell>
          <cell r="B10" t="str">
            <v>MUROS Y TABIQUES DE ALBAÑILERIA</v>
          </cell>
          <cell r="C10">
            <v>0</v>
          </cell>
          <cell r="I10">
            <v>0</v>
          </cell>
        </row>
        <row r="11">
          <cell r="A11" t="str">
            <v>01.01.04</v>
          </cell>
          <cell r="B11" t="str">
            <v>MURO DE LADRILLO KK TIPO IV SOGA, MEZCLA 1:1:4; e=1.5cm.</v>
          </cell>
          <cell r="C11" t="str">
            <v>M2</v>
          </cell>
          <cell r="K11">
            <v>956.23890000000006</v>
          </cell>
        </row>
        <row r="12">
          <cell r="B12" t="str">
            <v>ELEVACION - JR. ICA</v>
          </cell>
          <cell r="J12">
            <v>49.5</v>
          </cell>
        </row>
        <row r="13">
          <cell r="B13" t="str">
            <v>MURO</v>
          </cell>
        </row>
        <row r="14">
          <cell r="D14">
            <v>1</v>
          </cell>
          <cell r="E14">
            <v>3</v>
          </cell>
          <cell r="F14">
            <v>2.75</v>
          </cell>
          <cell r="H14">
            <v>3.15</v>
          </cell>
          <cell r="I14">
            <v>25.987500000000001</v>
          </cell>
        </row>
        <row r="15">
          <cell r="B15" t="str">
            <v>( - ) AREA DE VIGA</v>
          </cell>
          <cell r="D15">
            <v>1</v>
          </cell>
          <cell r="E15">
            <v>-3</v>
          </cell>
          <cell r="F15">
            <v>2.75</v>
          </cell>
          <cell r="H15">
            <v>0.25</v>
          </cell>
          <cell r="I15">
            <v>-2.0625</v>
          </cell>
        </row>
        <row r="16">
          <cell r="D16">
            <v>1</v>
          </cell>
          <cell r="E16">
            <v>1</v>
          </cell>
          <cell r="F16">
            <v>2.75</v>
          </cell>
          <cell r="H16">
            <v>3.36</v>
          </cell>
          <cell r="I16">
            <v>9.24</v>
          </cell>
        </row>
        <row r="17">
          <cell r="B17" t="str">
            <v>( - ) AREA DE VIGA</v>
          </cell>
          <cell r="D17">
            <v>1</v>
          </cell>
          <cell r="E17">
            <v>-1</v>
          </cell>
          <cell r="F17">
            <v>2.75</v>
          </cell>
          <cell r="H17">
            <v>0.25</v>
          </cell>
          <cell r="I17">
            <v>-0.6875</v>
          </cell>
        </row>
        <row r="18">
          <cell r="D18">
            <v>1</v>
          </cell>
          <cell r="E18">
            <v>1</v>
          </cell>
          <cell r="F18">
            <v>2.75</v>
          </cell>
          <cell r="H18">
            <v>3.35</v>
          </cell>
          <cell r="I18">
            <v>9.2125000000000004</v>
          </cell>
        </row>
        <row r="19">
          <cell r="B19" t="str">
            <v>( - ) AREA DE VIGA</v>
          </cell>
          <cell r="D19">
            <v>1</v>
          </cell>
          <cell r="E19">
            <v>-1</v>
          </cell>
          <cell r="F19">
            <v>2.75</v>
          </cell>
          <cell r="H19">
            <v>0.25</v>
          </cell>
          <cell r="I19">
            <v>-0.6875</v>
          </cell>
        </row>
        <row r="20">
          <cell r="D20">
            <v>1</v>
          </cell>
          <cell r="E20">
            <v>1</v>
          </cell>
          <cell r="F20">
            <v>2.75</v>
          </cell>
          <cell r="H20">
            <v>3.34</v>
          </cell>
          <cell r="I20">
            <v>9.1849999999999987</v>
          </cell>
        </row>
        <row r="21">
          <cell r="B21" t="str">
            <v>( - ) AREA DE VIGA</v>
          </cell>
          <cell r="D21">
            <v>1</v>
          </cell>
          <cell r="E21">
            <v>-1</v>
          </cell>
          <cell r="F21">
            <v>2.75</v>
          </cell>
          <cell r="H21">
            <v>0.25</v>
          </cell>
          <cell r="I21">
            <v>-0.6875</v>
          </cell>
        </row>
        <row r="23">
          <cell r="B23" t="str">
            <v>ELEVACION - PROPIEDAD DE TERCEROS ( ESTADIO - I.S.T. )</v>
          </cell>
          <cell r="J23">
            <v>349.03199999999998</v>
          </cell>
        </row>
        <row r="24">
          <cell r="D24">
            <v>1</v>
          </cell>
          <cell r="E24">
            <v>6</v>
          </cell>
          <cell r="F24">
            <v>2.75</v>
          </cell>
          <cell r="H24">
            <v>3.35</v>
          </cell>
          <cell r="I24">
            <v>55.274999999999999</v>
          </cell>
        </row>
        <row r="25">
          <cell r="B25" t="str">
            <v>( - ) AREA DE VIGA</v>
          </cell>
          <cell r="D25">
            <v>1</v>
          </cell>
          <cell r="E25">
            <v>-6</v>
          </cell>
          <cell r="F25">
            <v>2.75</v>
          </cell>
          <cell r="H25">
            <v>0.25</v>
          </cell>
          <cell r="I25">
            <v>-4.125</v>
          </cell>
        </row>
        <row r="26">
          <cell r="D26">
            <v>1</v>
          </cell>
          <cell r="E26">
            <v>1</v>
          </cell>
          <cell r="F26">
            <v>3.42</v>
          </cell>
          <cell r="H26">
            <v>3.35</v>
          </cell>
          <cell r="I26">
            <v>11.457000000000001</v>
          </cell>
        </row>
        <row r="27">
          <cell r="B27" t="str">
            <v>( - ) AREA DE VIGA</v>
          </cell>
          <cell r="D27">
            <v>1</v>
          </cell>
          <cell r="E27">
            <v>-1</v>
          </cell>
          <cell r="F27">
            <v>3.42</v>
          </cell>
          <cell r="H27">
            <v>0.25</v>
          </cell>
          <cell r="I27">
            <v>-0.85499999999999998</v>
          </cell>
        </row>
        <row r="29">
          <cell r="D29">
            <v>1</v>
          </cell>
          <cell r="E29">
            <v>19</v>
          </cell>
          <cell r="F29">
            <v>2.75</v>
          </cell>
          <cell r="H29">
            <v>3.35</v>
          </cell>
          <cell r="I29">
            <v>175.03749999999999</v>
          </cell>
        </row>
        <row r="30">
          <cell r="B30" t="str">
            <v>( - ) AREA DE VIGA</v>
          </cell>
          <cell r="D30">
            <v>1</v>
          </cell>
          <cell r="E30">
            <v>-19</v>
          </cell>
          <cell r="F30">
            <v>2.75</v>
          </cell>
          <cell r="H30">
            <v>0.25</v>
          </cell>
          <cell r="I30">
            <v>-13.0625</v>
          </cell>
        </row>
        <row r="31">
          <cell r="D31">
            <v>1</v>
          </cell>
          <cell r="E31">
            <v>1</v>
          </cell>
          <cell r="F31">
            <v>1.71</v>
          </cell>
          <cell r="H31">
            <v>3.35</v>
          </cell>
          <cell r="I31">
            <v>5.7285000000000004</v>
          </cell>
        </row>
        <row r="32">
          <cell r="B32" t="str">
            <v>( - ) AREA DE VIGA</v>
          </cell>
          <cell r="D32">
            <v>1</v>
          </cell>
          <cell r="E32">
            <v>-1</v>
          </cell>
          <cell r="F32">
            <v>1.71</v>
          </cell>
          <cell r="H32">
            <v>0.25</v>
          </cell>
          <cell r="I32">
            <v>-0.42749999999999999</v>
          </cell>
        </row>
        <row r="34">
          <cell r="D34">
            <v>1</v>
          </cell>
          <cell r="E34">
            <v>1</v>
          </cell>
          <cell r="F34">
            <v>1.2</v>
          </cell>
          <cell r="H34">
            <v>2.33</v>
          </cell>
          <cell r="I34">
            <v>2.7959999999999998</v>
          </cell>
        </row>
        <row r="35">
          <cell r="B35" t="str">
            <v>( - ) AREA DE VIGA</v>
          </cell>
          <cell r="D35">
            <v>1</v>
          </cell>
          <cell r="E35">
            <v>-1</v>
          </cell>
          <cell r="F35">
            <v>1.2</v>
          </cell>
          <cell r="H35">
            <v>0.25</v>
          </cell>
          <cell r="I35">
            <v>-0.3</v>
          </cell>
        </row>
        <row r="36">
          <cell r="D36">
            <v>1</v>
          </cell>
          <cell r="E36">
            <v>1</v>
          </cell>
          <cell r="F36">
            <v>1.55</v>
          </cell>
          <cell r="H36">
            <v>3.15</v>
          </cell>
          <cell r="I36">
            <v>4.8825000000000003</v>
          </cell>
        </row>
        <row r="37">
          <cell r="B37" t="str">
            <v>( - ) AREA DE VIGA</v>
          </cell>
          <cell r="D37">
            <v>1</v>
          </cell>
          <cell r="E37">
            <v>-1</v>
          </cell>
          <cell r="F37">
            <v>1.55</v>
          </cell>
          <cell r="H37">
            <v>0.25</v>
          </cell>
          <cell r="I37">
            <v>-0.38750000000000001</v>
          </cell>
        </row>
        <row r="38">
          <cell r="D38">
            <v>1</v>
          </cell>
          <cell r="E38">
            <v>13</v>
          </cell>
          <cell r="F38">
            <v>2.75</v>
          </cell>
          <cell r="H38">
            <v>3.15</v>
          </cell>
          <cell r="I38">
            <v>112.6125</v>
          </cell>
        </row>
        <row r="39">
          <cell r="B39" t="str">
            <v>( - ) AREA DE VIGA</v>
          </cell>
          <cell r="D39">
            <v>1</v>
          </cell>
          <cell r="E39">
            <v>-13</v>
          </cell>
          <cell r="F39">
            <v>2.75</v>
          </cell>
          <cell r="H39">
            <v>0.25</v>
          </cell>
          <cell r="I39">
            <v>-8.9375</v>
          </cell>
        </row>
        <row r="40">
          <cell r="D40">
            <v>1</v>
          </cell>
          <cell r="E40">
            <v>1</v>
          </cell>
          <cell r="F40">
            <v>3.22</v>
          </cell>
          <cell r="H40">
            <v>3.15</v>
          </cell>
          <cell r="I40">
            <v>10.143000000000001</v>
          </cell>
        </row>
        <row r="41">
          <cell r="B41" t="str">
            <v>( - ) AREA DE VIGA</v>
          </cell>
          <cell r="D41">
            <v>1</v>
          </cell>
          <cell r="E41">
            <v>-1</v>
          </cell>
          <cell r="F41">
            <v>3.22</v>
          </cell>
          <cell r="H41">
            <v>0.25</v>
          </cell>
          <cell r="I41">
            <v>-0.80500000000000005</v>
          </cell>
        </row>
        <row r="43">
          <cell r="B43" t="str">
            <v>ELEVACION - PROPIEDAD DE TERCEROS (Lado este)</v>
          </cell>
          <cell r="J43">
            <v>250.07830000000007</v>
          </cell>
        </row>
        <row r="44">
          <cell r="D44">
            <v>1</v>
          </cell>
          <cell r="E44">
            <v>2</v>
          </cell>
          <cell r="F44">
            <v>2.75</v>
          </cell>
          <cell r="H44">
            <v>3.61</v>
          </cell>
          <cell r="I44">
            <v>19.855</v>
          </cell>
        </row>
        <row r="45">
          <cell r="B45" t="str">
            <v>( - ) AREA DE VIGA</v>
          </cell>
          <cell r="D45">
            <v>1</v>
          </cell>
          <cell r="E45">
            <v>-2</v>
          </cell>
          <cell r="F45">
            <v>2.75</v>
          </cell>
          <cell r="H45">
            <v>0.25</v>
          </cell>
          <cell r="I45">
            <v>-1.375</v>
          </cell>
        </row>
        <row r="46">
          <cell r="D46">
            <v>1</v>
          </cell>
          <cell r="E46">
            <v>2</v>
          </cell>
          <cell r="F46">
            <v>2.75</v>
          </cell>
          <cell r="H46">
            <v>3.47</v>
          </cell>
          <cell r="I46">
            <v>19.085000000000001</v>
          </cell>
        </row>
        <row r="47">
          <cell r="B47" t="str">
            <v>( - ) AREA DE VIGA</v>
          </cell>
          <cell r="D47">
            <v>1</v>
          </cell>
          <cell r="E47">
            <v>-2</v>
          </cell>
          <cell r="F47">
            <v>2.75</v>
          </cell>
          <cell r="H47">
            <v>0.25</v>
          </cell>
          <cell r="I47">
            <v>-1.375</v>
          </cell>
        </row>
        <row r="48">
          <cell r="D48">
            <v>1</v>
          </cell>
          <cell r="E48">
            <v>2</v>
          </cell>
          <cell r="F48">
            <v>2.75</v>
          </cell>
          <cell r="H48">
            <v>3.35</v>
          </cell>
          <cell r="I48">
            <v>18.425000000000001</v>
          </cell>
        </row>
        <row r="49">
          <cell r="B49" t="str">
            <v>( - ) AREA DE VIGA</v>
          </cell>
          <cell r="D49">
            <v>1</v>
          </cell>
          <cell r="E49">
            <v>-2</v>
          </cell>
          <cell r="F49">
            <v>2.75</v>
          </cell>
          <cell r="H49">
            <v>0.25</v>
          </cell>
          <cell r="I49">
            <v>-1.375</v>
          </cell>
        </row>
        <row r="50">
          <cell r="D50">
            <v>1</v>
          </cell>
          <cell r="E50">
            <v>2</v>
          </cell>
          <cell r="F50">
            <v>2.75</v>
          </cell>
          <cell r="H50">
            <v>3.22</v>
          </cell>
          <cell r="I50">
            <v>17.71</v>
          </cell>
        </row>
        <row r="51">
          <cell r="B51" t="str">
            <v>( - ) AREA DE VIGA</v>
          </cell>
          <cell r="D51">
            <v>1</v>
          </cell>
          <cell r="E51">
            <v>-2</v>
          </cell>
          <cell r="F51">
            <v>2.75</v>
          </cell>
          <cell r="H51">
            <v>0.25</v>
          </cell>
          <cell r="I51">
            <v>-1.375</v>
          </cell>
        </row>
        <row r="52">
          <cell r="D52">
            <v>1</v>
          </cell>
          <cell r="E52">
            <v>1</v>
          </cell>
          <cell r="F52">
            <v>2.75</v>
          </cell>
          <cell r="H52">
            <v>3.1</v>
          </cell>
          <cell r="I52">
            <v>8.5250000000000004</v>
          </cell>
        </row>
        <row r="53">
          <cell r="B53" t="str">
            <v>( - ) AREA DE VIGA</v>
          </cell>
          <cell r="D53">
            <v>1</v>
          </cell>
          <cell r="E53">
            <v>-1</v>
          </cell>
          <cell r="F53">
            <v>2.75</v>
          </cell>
          <cell r="H53">
            <v>0.25</v>
          </cell>
          <cell r="I53">
            <v>-0.6875</v>
          </cell>
        </row>
        <row r="54">
          <cell r="D54">
            <v>1</v>
          </cell>
          <cell r="E54">
            <v>1</v>
          </cell>
          <cell r="F54">
            <v>2.75</v>
          </cell>
          <cell r="H54">
            <v>3.55</v>
          </cell>
          <cell r="I54">
            <v>9.7624999999999993</v>
          </cell>
        </row>
        <row r="55">
          <cell r="B55" t="str">
            <v>( - ) AREA DE VIGA</v>
          </cell>
          <cell r="D55">
            <v>1</v>
          </cell>
          <cell r="E55">
            <v>-1</v>
          </cell>
          <cell r="F55">
            <v>2.75</v>
          </cell>
          <cell r="H55">
            <v>0.25</v>
          </cell>
          <cell r="I55">
            <v>-0.6875</v>
          </cell>
        </row>
        <row r="56">
          <cell r="D56">
            <v>1</v>
          </cell>
          <cell r="E56">
            <v>1</v>
          </cell>
          <cell r="F56">
            <v>2.75</v>
          </cell>
          <cell r="H56">
            <v>3.42</v>
          </cell>
          <cell r="I56">
            <v>9.4049999999999994</v>
          </cell>
        </row>
        <row r="57">
          <cell r="B57" t="str">
            <v>( - ) AREA DE VIGA</v>
          </cell>
          <cell r="D57">
            <v>1</v>
          </cell>
          <cell r="E57">
            <v>-1</v>
          </cell>
          <cell r="F57">
            <v>2.75</v>
          </cell>
          <cell r="H57">
            <v>0.25</v>
          </cell>
          <cell r="I57">
            <v>-0.6875</v>
          </cell>
        </row>
        <row r="58">
          <cell r="D58">
            <v>1</v>
          </cell>
          <cell r="E58">
            <v>1</v>
          </cell>
          <cell r="F58">
            <v>2.75</v>
          </cell>
          <cell r="H58">
            <v>3.3</v>
          </cell>
          <cell r="I58">
            <v>9.0749999999999993</v>
          </cell>
        </row>
        <row r="59">
          <cell r="B59" t="str">
            <v>( - ) AREA DE VIGA</v>
          </cell>
          <cell r="D59">
            <v>1</v>
          </cell>
          <cell r="E59">
            <v>-1</v>
          </cell>
          <cell r="F59">
            <v>2.75</v>
          </cell>
          <cell r="H59">
            <v>0.25</v>
          </cell>
          <cell r="I59">
            <v>-0.6875</v>
          </cell>
        </row>
        <row r="60">
          <cell r="D60">
            <v>1</v>
          </cell>
          <cell r="E60">
            <v>2</v>
          </cell>
          <cell r="F60">
            <v>2.75</v>
          </cell>
          <cell r="H60">
            <v>3.66</v>
          </cell>
          <cell r="I60">
            <v>20.130000000000003</v>
          </cell>
        </row>
        <row r="61">
          <cell r="B61" t="str">
            <v>( - ) AREA DE VIGA</v>
          </cell>
          <cell r="D61">
            <v>1</v>
          </cell>
          <cell r="E61">
            <v>-2</v>
          </cell>
          <cell r="F61">
            <v>2.75</v>
          </cell>
          <cell r="H61">
            <v>0.25</v>
          </cell>
          <cell r="I61">
            <v>-1.375</v>
          </cell>
        </row>
        <row r="62">
          <cell r="D62">
            <v>1</v>
          </cell>
          <cell r="E62">
            <v>1</v>
          </cell>
          <cell r="F62">
            <v>2.75</v>
          </cell>
          <cell r="H62">
            <v>3.49</v>
          </cell>
          <cell r="I62">
            <v>9.5975000000000001</v>
          </cell>
        </row>
        <row r="63">
          <cell r="B63" t="str">
            <v>( - ) AREA DE VIGA</v>
          </cell>
          <cell r="D63">
            <v>1</v>
          </cell>
          <cell r="E63">
            <v>-1</v>
          </cell>
          <cell r="F63">
            <v>2.75</v>
          </cell>
          <cell r="H63">
            <v>0.25</v>
          </cell>
          <cell r="I63">
            <v>-0.6875</v>
          </cell>
        </row>
        <row r="64">
          <cell r="D64">
            <v>1</v>
          </cell>
          <cell r="E64">
            <v>1</v>
          </cell>
          <cell r="F64">
            <v>1.67</v>
          </cell>
          <cell r="H64">
            <v>3.49</v>
          </cell>
          <cell r="I64">
            <v>5.8283000000000005</v>
          </cell>
        </row>
        <row r="65">
          <cell r="B65" t="str">
            <v>( - ) AREA DE VIGA</v>
          </cell>
          <cell r="D65">
            <v>1</v>
          </cell>
          <cell r="E65">
            <v>-1</v>
          </cell>
          <cell r="F65">
            <v>1.67</v>
          </cell>
          <cell r="H65">
            <v>0.25</v>
          </cell>
          <cell r="I65">
            <v>-0.41749999999999998</v>
          </cell>
        </row>
        <row r="66">
          <cell r="D66">
            <v>1</v>
          </cell>
          <cell r="E66">
            <v>1</v>
          </cell>
          <cell r="F66">
            <v>2.75</v>
          </cell>
          <cell r="H66">
            <v>3.38</v>
          </cell>
          <cell r="I66">
            <v>9.2949999999999999</v>
          </cell>
        </row>
        <row r="67">
          <cell r="B67" t="str">
            <v>( - ) AREA DE VIGA</v>
          </cell>
          <cell r="D67">
            <v>1</v>
          </cell>
          <cell r="E67">
            <v>-1</v>
          </cell>
          <cell r="F67">
            <v>2.75</v>
          </cell>
          <cell r="H67">
            <v>0.25</v>
          </cell>
          <cell r="I67">
            <v>-0.6875</v>
          </cell>
        </row>
        <row r="68">
          <cell r="D68">
            <v>1</v>
          </cell>
          <cell r="E68">
            <v>1</v>
          </cell>
          <cell r="F68">
            <v>2.75</v>
          </cell>
          <cell r="H68">
            <v>3.25</v>
          </cell>
          <cell r="I68">
            <v>8.9375</v>
          </cell>
        </row>
        <row r="69">
          <cell r="B69" t="str">
            <v>( - ) AREA DE VIGA</v>
          </cell>
          <cell r="D69">
            <v>1</v>
          </cell>
          <cell r="E69">
            <v>-1</v>
          </cell>
          <cell r="F69">
            <v>2.75</v>
          </cell>
          <cell r="H69">
            <v>0.25</v>
          </cell>
          <cell r="I69">
            <v>-0.6875</v>
          </cell>
        </row>
        <row r="70">
          <cell r="D70">
            <v>1</v>
          </cell>
          <cell r="E70">
            <v>1</v>
          </cell>
          <cell r="F70">
            <v>2.75</v>
          </cell>
          <cell r="H70">
            <v>3.12</v>
          </cell>
          <cell r="I70">
            <v>8.58</v>
          </cell>
        </row>
        <row r="71">
          <cell r="B71" t="str">
            <v>( - ) AREA DE VIGA</v>
          </cell>
          <cell r="D71">
            <v>1</v>
          </cell>
          <cell r="E71">
            <v>-1</v>
          </cell>
          <cell r="F71">
            <v>2.75</v>
          </cell>
          <cell r="H71">
            <v>0.25</v>
          </cell>
          <cell r="I71">
            <v>-0.6875</v>
          </cell>
        </row>
        <row r="72">
          <cell r="D72">
            <v>1</v>
          </cell>
          <cell r="E72">
            <v>1</v>
          </cell>
          <cell r="F72">
            <v>2.75</v>
          </cell>
          <cell r="H72">
            <v>3.53</v>
          </cell>
          <cell r="I72">
            <v>9.7074999999999996</v>
          </cell>
        </row>
        <row r="73">
          <cell r="B73" t="str">
            <v>( - ) AREA DE VIGA</v>
          </cell>
          <cell r="D73">
            <v>1</v>
          </cell>
          <cell r="E73">
            <v>-1</v>
          </cell>
          <cell r="F73">
            <v>2.75</v>
          </cell>
          <cell r="H73">
            <v>0.25</v>
          </cell>
          <cell r="I73">
            <v>-0.6875</v>
          </cell>
        </row>
        <row r="74">
          <cell r="D74">
            <v>1</v>
          </cell>
          <cell r="E74">
            <v>1</v>
          </cell>
          <cell r="F74">
            <v>2.75</v>
          </cell>
          <cell r="H74">
            <v>3.33</v>
          </cell>
          <cell r="I74">
            <v>9.1575000000000006</v>
          </cell>
        </row>
        <row r="75">
          <cell r="B75" t="str">
            <v>( - ) AREA DE VIGA</v>
          </cell>
          <cell r="D75">
            <v>1</v>
          </cell>
          <cell r="E75">
            <v>-1</v>
          </cell>
          <cell r="F75">
            <v>2.75</v>
          </cell>
          <cell r="H75">
            <v>0.25</v>
          </cell>
          <cell r="I75">
            <v>-0.6875</v>
          </cell>
        </row>
        <row r="76">
          <cell r="D76">
            <v>1</v>
          </cell>
          <cell r="E76">
            <v>1</v>
          </cell>
          <cell r="F76">
            <v>2.75</v>
          </cell>
          <cell r="H76">
            <v>3.11</v>
          </cell>
          <cell r="I76">
            <v>8.5525000000000002</v>
          </cell>
        </row>
        <row r="77">
          <cell r="B77" t="str">
            <v>( - ) AREA DE VIGA</v>
          </cell>
          <cell r="D77">
            <v>1</v>
          </cell>
          <cell r="E77">
            <v>-1</v>
          </cell>
          <cell r="F77">
            <v>2.75</v>
          </cell>
          <cell r="H77">
            <v>0.25</v>
          </cell>
          <cell r="I77">
            <v>-0.6875</v>
          </cell>
        </row>
        <row r="78">
          <cell r="D78">
            <v>1</v>
          </cell>
          <cell r="E78">
            <v>1</v>
          </cell>
          <cell r="F78">
            <v>2.75</v>
          </cell>
          <cell r="H78">
            <v>3.46</v>
          </cell>
          <cell r="I78">
            <v>9.5150000000000006</v>
          </cell>
        </row>
        <row r="79">
          <cell r="B79" t="str">
            <v>( - ) AREA DE VIGA</v>
          </cell>
          <cell r="D79">
            <v>1</v>
          </cell>
          <cell r="E79">
            <v>-1</v>
          </cell>
          <cell r="F79">
            <v>2.75</v>
          </cell>
          <cell r="H79">
            <v>0.25</v>
          </cell>
          <cell r="I79">
            <v>-0.6875</v>
          </cell>
        </row>
        <row r="80">
          <cell r="D80">
            <v>1</v>
          </cell>
          <cell r="E80">
            <v>1</v>
          </cell>
          <cell r="F80">
            <v>2.75</v>
          </cell>
          <cell r="H80">
            <v>3.24</v>
          </cell>
          <cell r="I80">
            <v>8.91</v>
          </cell>
        </row>
        <row r="81">
          <cell r="B81" t="str">
            <v>( - ) AREA DE VIGA</v>
          </cell>
          <cell r="D81">
            <v>1</v>
          </cell>
          <cell r="E81">
            <v>-1</v>
          </cell>
          <cell r="F81">
            <v>2.75</v>
          </cell>
          <cell r="H81">
            <v>0.25</v>
          </cell>
          <cell r="I81">
            <v>-0.6875</v>
          </cell>
        </row>
        <row r="82">
          <cell r="D82">
            <v>1</v>
          </cell>
          <cell r="E82">
            <v>1</v>
          </cell>
          <cell r="F82">
            <v>2.75</v>
          </cell>
          <cell r="H82">
            <v>3.03</v>
          </cell>
          <cell r="I82">
            <v>8.3324999999999996</v>
          </cell>
        </row>
        <row r="83">
          <cell r="B83" t="str">
            <v>( - ) AREA DE VIGA</v>
          </cell>
          <cell r="D83">
            <v>1</v>
          </cell>
          <cell r="E83">
            <v>-1</v>
          </cell>
          <cell r="F83">
            <v>2.75</v>
          </cell>
          <cell r="H83">
            <v>0.25</v>
          </cell>
          <cell r="I83">
            <v>-0.6875</v>
          </cell>
        </row>
        <row r="84">
          <cell r="D84">
            <v>1</v>
          </cell>
          <cell r="E84">
            <v>1</v>
          </cell>
          <cell r="F84">
            <v>2.75</v>
          </cell>
          <cell r="H84">
            <v>3.37</v>
          </cell>
          <cell r="I84">
            <v>9.2675000000000001</v>
          </cell>
        </row>
        <row r="85">
          <cell r="B85" t="str">
            <v>( - ) AREA DE VIGA</v>
          </cell>
          <cell r="D85">
            <v>1</v>
          </cell>
          <cell r="E85">
            <v>-1</v>
          </cell>
          <cell r="F85">
            <v>2.75</v>
          </cell>
          <cell r="H85">
            <v>0.25</v>
          </cell>
          <cell r="I85">
            <v>-0.6875</v>
          </cell>
        </row>
        <row r="86">
          <cell r="D86">
            <v>1</v>
          </cell>
          <cell r="E86">
            <v>3</v>
          </cell>
          <cell r="F86">
            <v>2.75</v>
          </cell>
          <cell r="H86">
            <v>3.15</v>
          </cell>
          <cell r="I86">
            <v>25.987500000000001</v>
          </cell>
        </row>
        <row r="87">
          <cell r="B87" t="str">
            <v>( - ) AREA DE VIGA</v>
          </cell>
          <cell r="D87">
            <v>1</v>
          </cell>
          <cell r="E87">
            <v>-3</v>
          </cell>
          <cell r="F87">
            <v>2.75</v>
          </cell>
          <cell r="H87">
            <v>0.25</v>
          </cell>
          <cell r="I87">
            <v>-2.0625</v>
          </cell>
        </row>
        <row r="88">
          <cell r="D88">
            <v>1</v>
          </cell>
          <cell r="E88">
            <v>1</v>
          </cell>
          <cell r="F88">
            <v>2.75</v>
          </cell>
          <cell r="H88">
            <v>2.4700000000000002</v>
          </cell>
          <cell r="I88">
            <v>6.7925000000000004</v>
          </cell>
        </row>
        <row r="89">
          <cell r="B89" t="str">
            <v>( - ) AREA DE VIGA</v>
          </cell>
          <cell r="D89">
            <v>1</v>
          </cell>
          <cell r="E89">
            <v>-1</v>
          </cell>
          <cell r="F89">
            <v>2.75</v>
          </cell>
          <cell r="H89">
            <v>0.25</v>
          </cell>
          <cell r="I89">
            <v>-0.6875</v>
          </cell>
        </row>
        <row r="91">
          <cell r="B91" t="str">
            <v>ELEVACION - AV. TUPAC AMARU</v>
          </cell>
          <cell r="J91">
            <v>45.729600000000005</v>
          </cell>
        </row>
        <row r="92">
          <cell r="D92">
            <v>1</v>
          </cell>
          <cell r="E92">
            <v>1</v>
          </cell>
          <cell r="F92">
            <v>5.4</v>
          </cell>
          <cell r="H92">
            <v>3.43</v>
          </cell>
          <cell r="I92">
            <v>18.522000000000002</v>
          </cell>
        </row>
        <row r="93">
          <cell r="B93" t="str">
            <v>( - ) AREA DE VIGA</v>
          </cell>
          <cell r="D93">
            <v>1</v>
          </cell>
          <cell r="E93">
            <v>-1</v>
          </cell>
          <cell r="F93">
            <v>5.4</v>
          </cell>
          <cell r="H93">
            <v>0.25</v>
          </cell>
          <cell r="I93">
            <v>-1.35</v>
          </cell>
        </row>
        <row r="94">
          <cell r="D94">
            <v>1</v>
          </cell>
          <cell r="E94">
            <v>1</v>
          </cell>
          <cell r="F94">
            <v>5.16</v>
          </cell>
          <cell r="H94">
            <v>2.89</v>
          </cell>
          <cell r="I94">
            <v>14.912400000000002</v>
          </cell>
        </row>
        <row r="95">
          <cell r="B95" t="str">
            <v>( - ) AREA DE VIGA</v>
          </cell>
          <cell r="D95">
            <v>1</v>
          </cell>
          <cell r="E95">
            <v>-1</v>
          </cell>
          <cell r="F95">
            <v>5.16</v>
          </cell>
          <cell r="H95">
            <v>0.25</v>
          </cell>
          <cell r="I95">
            <v>-1.29</v>
          </cell>
        </row>
        <row r="96">
          <cell r="D96">
            <v>1</v>
          </cell>
          <cell r="E96">
            <v>1</v>
          </cell>
          <cell r="F96">
            <v>3.32</v>
          </cell>
          <cell r="H96">
            <v>3.19</v>
          </cell>
          <cell r="I96">
            <v>10.5908</v>
          </cell>
        </row>
        <row r="97">
          <cell r="B97" t="str">
            <v>( - ) AREA DE VIGA</v>
          </cell>
          <cell r="D97">
            <v>1</v>
          </cell>
          <cell r="E97">
            <v>-1</v>
          </cell>
          <cell r="F97">
            <v>3.32</v>
          </cell>
          <cell r="H97">
            <v>0.25</v>
          </cell>
          <cell r="I97">
            <v>-0.83</v>
          </cell>
        </row>
        <row r="98">
          <cell r="D98">
            <v>1</v>
          </cell>
          <cell r="E98">
            <v>1</v>
          </cell>
          <cell r="F98">
            <v>1.76</v>
          </cell>
          <cell r="H98">
            <v>3.19</v>
          </cell>
          <cell r="I98">
            <v>5.6143999999999998</v>
          </cell>
        </row>
        <row r="99">
          <cell r="B99" t="str">
            <v>( - ) AREA DE VIGA</v>
          </cell>
          <cell r="D99">
            <v>1</v>
          </cell>
          <cell r="E99">
            <v>-1</v>
          </cell>
          <cell r="F99">
            <v>1.76</v>
          </cell>
          <cell r="H99">
            <v>0.25</v>
          </cell>
          <cell r="I99">
            <v>-0.44</v>
          </cell>
        </row>
        <row r="101">
          <cell r="B101" t="str">
            <v>ELEVACION - PROPIEDAD DE TERCEROS (AV. TUPAC AMARU)</v>
          </cell>
          <cell r="J101">
            <v>261.899</v>
          </cell>
        </row>
        <row r="102">
          <cell r="A102" t="str">
            <v xml:space="preserve"> </v>
          </cell>
          <cell r="B102" t="str">
            <v>TRAMO G - F</v>
          </cell>
          <cell r="D102">
            <v>1</v>
          </cell>
          <cell r="E102">
            <v>6</v>
          </cell>
          <cell r="F102">
            <v>2.75</v>
          </cell>
          <cell r="H102">
            <v>3.15</v>
          </cell>
          <cell r="I102">
            <v>51.975000000000001</v>
          </cell>
        </row>
        <row r="103">
          <cell r="D103">
            <v>1</v>
          </cell>
          <cell r="E103">
            <v>-6</v>
          </cell>
          <cell r="F103">
            <v>2.75</v>
          </cell>
          <cell r="H103">
            <v>0.25</v>
          </cell>
          <cell r="I103">
            <v>-4.125</v>
          </cell>
        </row>
        <row r="104">
          <cell r="D104">
            <v>1</v>
          </cell>
          <cell r="E104">
            <v>1</v>
          </cell>
          <cell r="F104">
            <v>2.17</v>
          </cell>
          <cell r="H104">
            <v>3.15</v>
          </cell>
          <cell r="I104">
            <v>6.8354999999999997</v>
          </cell>
        </row>
        <row r="105">
          <cell r="D105">
            <v>1</v>
          </cell>
          <cell r="E105">
            <v>-1</v>
          </cell>
          <cell r="F105">
            <v>2.17</v>
          </cell>
          <cell r="H105">
            <v>0.25</v>
          </cell>
          <cell r="I105">
            <v>-0.54249999999999998</v>
          </cell>
        </row>
        <row r="106">
          <cell r="B106" t="str">
            <v>TRAMO F - E</v>
          </cell>
        </row>
        <row r="107">
          <cell r="D107">
            <v>1</v>
          </cell>
          <cell r="E107">
            <v>4</v>
          </cell>
          <cell r="F107">
            <v>2.83</v>
          </cell>
          <cell r="H107">
            <v>3.15</v>
          </cell>
          <cell r="I107">
            <v>35.658000000000001</v>
          </cell>
        </row>
        <row r="108">
          <cell r="D108">
            <v>1</v>
          </cell>
          <cell r="E108">
            <v>-4</v>
          </cell>
          <cell r="F108">
            <v>2.83</v>
          </cell>
          <cell r="H108">
            <v>0.25</v>
          </cell>
          <cell r="I108">
            <v>-2.83</v>
          </cell>
        </row>
        <row r="109">
          <cell r="D109">
            <v>1</v>
          </cell>
          <cell r="E109">
            <v>1</v>
          </cell>
          <cell r="F109">
            <v>2.36</v>
          </cell>
          <cell r="H109">
            <v>3.15</v>
          </cell>
          <cell r="I109">
            <v>7.4339999999999993</v>
          </cell>
        </row>
        <row r="110">
          <cell r="D110">
            <v>1</v>
          </cell>
          <cell r="E110">
            <v>-1</v>
          </cell>
          <cell r="F110">
            <v>2.36</v>
          </cell>
          <cell r="H110">
            <v>0.25</v>
          </cell>
          <cell r="I110">
            <v>-0.59</v>
          </cell>
        </row>
        <row r="111">
          <cell r="B111" t="str">
            <v>TRAMO E - D</v>
          </cell>
        </row>
        <row r="112">
          <cell r="D112">
            <v>1</v>
          </cell>
          <cell r="E112">
            <v>1</v>
          </cell>
          <cell r="F112">
            <v>2.79</v>
          </cell>
          <cell r="H112">
            <v>3.15</v>
          </cell>
          <cell r="I112">
            <v>8.7884999999999991</v>
          </cell>
        </row>
        <row r="113">
          <cell r="D113">
            <v>1</v>
          </cell>
          <cell r="E113">
            <v>-1</v>
          </cell>
          <cell r="F113">
            <v>2.79</v>
          </cell>
          <cell r="H113">
            <v>0.25</v>
          </cell>
          <cell r="I113">
            <v>-0.69750000000000001</v>
          </cell>
        </row>
        <row r="114">
          <cell r="D114">
            <v>1</v>
          </cell>
          <cell r="E114">
            <v>1</v>
          </cell>
          <cell r="F114">
            <v>2.75</v>
          </cell>
          <cell r="H114">
            <v>3.15</v>
          </cell>
          <cell r="I114">
            <v>8.6624999999999996</v>
          </cell>
        </row>
        <row r="115">
          <cell r="D115">
            <v>1</v>
          </cell>
          <cell r="E115">
            <v>-1</v>
          </cell>
          <cell r="F115">
            <v>2.75</v>
          </cell>
          <cell r="H115">
            <v>0.25</v>
          </cell>
          <cell r="I115">
            <v>-0.6875</v>
          </cell>
        </row>
        <row r="116">
          <cell r="D116">
            <v>1</v>
          </cell>
          <cell r="E116">
            <v>1</v>
          </cell>
          <cell r="F116">
            <v>1.26</v>
          </cell>
          <cell r="H116">
            <v>3.15</v>
          </cell>
          <cell r="I116">
            <v>3.9689999999999999</v>
          </cell>
        </row>
        <row r="117">
          <cell r="D117">
            <v>1</v>
          </cell>
          <cell r="E117">
            <v>-1</v>
          </cell>
          <cell r="F117">
            <v>1.26</v>
          </cell>
          <cell r="H117">
            <v>0.25</v>
          </cell>
          <cell r="I117">
            <v>-0.315</v>
          </cell>
        </row>
        <row r="118">
          <cell r="B118" t="str">
            <v>TRAMO D - C</v>
          </cell>
        </row>
        <row r="119">
          <cell r="D119">
            <v>1</v>
          </cell>
          <cell r="E119">
            <v>12</v>
          </cell>
          <cell r="F119">
            <v>2.75</v>
          </cell>
          <cell r="H119">
            <v>3.15</v>
          </cell>
          <cell r="I119">
            <v>103.95</v>
          </cell>
        </row>
        <row r="120">
          <cell r="D120">
            <v>1</v>
          </cell>
          <cell r="E120">
            <v>-12</v>
          </cell>
          <cell r="F120">
            <v>2.75</v>
          </cell>
          <cell r="H120">
            <v>0.25</v>
          </cell>
          <cell r="I120">
            <v>-8.25</v>
          </cell>
        </row>
        <row r="121">
          <cell r="D121">
            <v>1</v>
          </cell>
          <cell r="E121">
            <v>1</v>
          </cell>
          <cell r="F121">
            <v>3.1</v>
          </cell>
          <cell r="H121">
            <v>3.15</v>
          </cell>
          <cell r="I121">
            <v>9.7650000000000006</v>
          </cell>
        </row>
        <row r="122">
          <cell r="D122">
            <v>1</v>
          </cell>
          <cell r="E122">
            <v>-1</v>
          </cell>
          <cell r="F122">
            <v>3.1</v>
          </cell>
          <cell r="H122">
            <v>0.25</v>
          </cell>
          <cell r="I122">
            <v>-0.77500000000000002</v>
          </cell>
        </row>
        <row r="123">
          <cell r="B123" t="str">
            <v>TRAMO C - B</v>
          </cell>
        </row>
        <row r="124">
          <cell r="D124">
            <v>1</v>
          </cell>
          <cell r="E124">
            <v>1</v>
          </cell>
          <cell r="F124">
            <v>3.52</v>
          </cell>
          <cell r="H124">
            <v>3.15</v>
          </cell>
          <cell r="I124">
            <v>11.087999999999999</v>
          </cell>
        </row>
        <row r="125">
          <cell r="D125">
            <v>1</v>
          </cell>
          <cell r="E125">
            <v>-1</v>
          </cell>
          <cell r="F125">
            <v>3.52</v>
          </cell>
          <cell r="H125">
            <v>0.25</v>
          </cell>
          <cell r="I125">
            <v>-0.88</v>
          </cell>
        </row>
        <row r="126">
          <cell r="B126" t="str">
            <v>TRAMO B - A</v>
          </cell>
        </row>
        <row r="127">
          <cell r="D127">
            <v>1</v>
          </cell>
          <cell r="E127">
            <v>2</v>
          </cell>
          <cell r="F127">
            <v>2.75</v>
          </cell>
          <cell r="H127">
            <v>3.15</v>
          </cell>
          <cell r="I127">
            <v>17.324999999999999</v>
          </cell>
        </row>
        <row r="128">
          <cell r="D128">
            <v>1</v>
          </cell>
          <cell r="E128">
            <v>-2</v>
          </cell>
          <cell r="F128">
            <v>2.75</v>
          </cell>
          <cell r="H128">
            <v>0.25</v>
          </cell>
          <cell r="I128">
            <v>-1.375</v>
          </cell>
        </row>
        <row r="129">
          <cell r="D129">
            <v>1</v>
          </cell>
          <cell r="E129">
            <v>2</v>
          </cell>
          <cell r="F129">
            <v>3.02</v>
          </cell>
          <cell r="H129">
            <v>3.15</v>
          </cell>
          <cell r="I129">
            <v>19.026</v>
          </cell>
        </row>
        <row r="130">
          <cell r="D130">
            <v>1</v>
          </cell>
          <cell r="E130">
            <v>-2</v>
          </cell>
          <cell r="F130">
            <v>3.02</v>
          </cell>
          <cell r="H130">
            <v>0.25</v>
          </cell>
          <cell r="I130">
            <v>-1.51</v>
          </cell>
        </row>
        <row r="132">
          <cell r="A132" t="str">
            <v>01.02</v>
          </cell>
          <cell r="B132" t="str">
            <v>REVOQUES Y REVESTIMIENTOS</v>
          </cell>
          <cell r="C132">
            <v>0</v>
          </cell>
          <cell r="I132">
            <v>0</v>
          </cell>
        </row>
        <row r="133">
          <cell r="A133" t="str">
            <v>01.02.01</v>
          </cell>
          <cell r="B133" t="str">
            <v>REVOQUES, ENLUCIDOS Y MOLDURAS</v>
          </cell>
          <cell r="C133">
            <v>0</v>
          </cell>
          <cell r="I133">
            <v>0</v>
          </cell>
        </row>
        <row r="134">
          <cell r="A134" t="str">
            <v>01.02.01.03</v>
          </cell>
          <cell r="B134" t="str">
            <v>TARRAJEO FROTACHADO DE MUROS EXTERIORES, C/ MEZC. C:A 1:5, e=1.5cm.</v>
          </cell>
          <cell r="C134" t="str">
            <v>M2</v>
          </cell>
          <cell r="I134">
            <v>0</v>
          </cell>
          <cell r="K134">
            <v>1139.3710000000001</v>
          </cell>
        </row>
        <row r="135">
          <cell r="B135" t="str">
            <v>ELEVACION - JR. ICA</v>
          </cell>
          <cell r="J135">
            <v>107.25</v>
          </cell>
        </row>
        <row r="136">
          <cell r="B136" t="str">
            <v>MURO</v>
          </cell>
        </row>
        <row r="137">
          <cell r="D137">
            <v>2</v>
          </cell>
          <cell r="E137">
            <v>3</v>
          </cell>
          <cell r="F137">
            <v>2.75</v>
          </cell>
          <cell r="H137">
            <v>3.15</v>
          </cell>
          <cell r="I137">
            <v>51.975000000000001</v>
          </cell>
        </row>
        <row r="138">
          <cell r="D138">
            <v>2</v>
          </cell>
          <cell r="E138">
            <v>1</v>
          </cell>
          <cell r="F138">
            <v>2.75</v>
          </cell>
          <cell r="H138">
            <v>3.36</v>
          </cell>
          <cell r="I138">
            <v>18.48</v>
          </cell>
        </row>
        <row r="139">
          <cell r="D139">
            <v>2</v>
          </cell>
          <cell r="E139">
            <v>1</v>
          </cell>
          <cell r="F139">
            <v>2.75</v>
          </cell>
          <cell r="H139">
            <v>3.35</v>
          </cell>
          <cell r="I139">
            <v>18.425000000000001</v>
          </cell>
        </row>
        <row r="140">
          <cell r="D140">
            <v>2</v>
          </cell>
          <cell r="E140">
            <v>1</v>
          </cell>
          <cell r="F140">
            <v>2.75</v>
          </cell>
          <cell r="H140">
            <v>3.34</v>
          </cell>
          <cell r="I140">
            <v>18.369999999999997</v>
          </cell>
        </row>
        <row r="142">
          <cell r="B142" t="str">
            <v>ELEVACION - PROPIEDAD DE TERCEROS ( ESTADIO - I.S.T. )</v>
          </cell>
          <cell r="J142">
            <v>377.93200000000002</v>
          </cell>
        </row>
        <row r="143">
          <cell r="D143">
            <v>1</v>
          </cell>
          <cell r="E143">
            <v>6</v>
          </cell>
          <cell r="F143">
            <v>2.75</v>
          </cell>
          <cell r="H143">
            <v>3.35</v>
          </cell>
          <cell r="I143">
            <v>55.274999999999999</v>
          </cell>
        </row>
        <row r="144">
          <cell r="D144">
            <v>1</v>
          </cell>
          <cell r="E144">
            <v>1</v>
          </cell>
          <cell r="F144">
            <v>3.42</v>
          </cell>
          <cell r="H144">
            <v>3.35</v>
          </cell>
          <cell r="I144">
            <v>11.457000000000001</v>
          </cell>
        </row>
        <row r="145">
          <cell r="I145">
            <v>0</v>
          </cell>
        </row>
        <row r="146">
          <cell r="D146">
            <v>1</v>
          </cell>
          <cell r="E146">
            <v>19</v>
          </cell>
          <cell r="F146">
            <v>2.75</v>
          </cell>
          <cell r="H146">
            <v>3.35</v>
          </cell>
          <cell r="I146">
            <v>175.03749999999999</v>
          </cell>
        </row>
        <row r="147">
          <cell r="D147">
            <v>1</v>
          </cell>
          <cell r="E147">
            <v>1</v>
          </cell>
          <cell r="F147">
            <v>1.71</v>
          </cell>
          <cell r="H147">
            <v>3.35</v>
          </cell>
          <cell r="I147">
            <v>5.7285000000000004</v>
          </cell>
        </row>
        <row r="148">
          <cell r="I148">
            <v>0</v>
          </cell>
        </row>
        <row r="149">
          <cell r="D149">
            <v>1</v>
          </cell>
          <cell r="E149">
            <v>1</v>
          </cell>
          <cell r="F149">
            <v>1.2</v>
          </cell>
          <cell r="H149">
            <v>2.33</v>
          </cell>
          <cell r="I149">
            <v>2.7959999999999998</v>
          </cell>
        </row>
        <row r="150">
          <cell r="D150">
            <v>1</v>
          </cell>
          <cell r="E150">
            <v>1</v>
          </cell>
          <cell r="F150">
            <v>1.55</v>
          </cell>
          <cell r="H150">
            <v>3.15</v>
          </cell>
          <cell r="I150">
            <v>4.8825000000000003</v>
          </cell>
        </row>
        <row r="151">
          <cell r="D151">
            <v>1</v>
          </cell>
          <cell r="E151">
            <v>13</v>
          </cell>
          <cell r="F151">
            <v>2.75</v>
          </cell>
          <cell r="H151">
            <v>3.15</v>
          </cell>
          <cell r="I151">
            <v>112.6125</v>
          </cell>
        </row>
        <row r="152">
          <cell r="D152">
            <v>1</v>
          </cell>
          <cell r="E152">
            <v>1</v>
          </cell>
          <cell r="F152">
            <v>3.22</v>
          </cell>
          <cell r="H152">
            <v>3.15</v>
          </cell>
          <cell r="I152">
            <v>10.143000000000001</v>
          </cell>
        </row>
        <row r="154">
          <cell r="B154" t="str">
            <v>ELEVACION - PROPIEDAD DE TERCEROS (Lado este)</v>
          </cell>
          <cell r="J154">
            <v>270.43330000000003</v>
          </cell>
        </row>
        <row r="155">
          <cell r="D155">
            <v>1</v>
          </cell>
          <cell r="E155">
            <v>2</v>
          </cell>
          <cell r="F155">
            <v>2.75</v>
          </cell>
          <cell r="H155">
            <v>3.61</v>
          </cell>
          <cell r="I155">
            <v>19.855</v>
          </cell>
        </row>
        <row r="156">
          <cell r="D156">
            <v>1</v>
          </cell>
          <cell r="E156">
            <v>2</v>
          </cell>
          <cell r="F156">
            <v>2.75</v>
          </cell>
          <cell r="H156">
            <v>3.47</v>
          </cell>
          <cell r="I156">
            <v>19.085000000000001</v>
          </cell>
        </row>
        <row r="157">
          <cell r="D157">
            <v>1</v>
          </cell>
          <cell r="E157">
            <v>2</v>
          </cell>
          <cell r="F157">
            <v>2.75</v>
          </cell>
          <cell r="H157">
            <v>3.35</v>
          </cell>
          <cell r="I157">
            <v>18.425000000000001</v>
          </cell>
        </row>
        <row r="158">
          <cell r="D158">
            <v>1</v>
          </cell>
          <cell r="E158">
            <v>2</v>
          </cell>
          <cell r="F158">
            <v>2.75</v>
          </cell>
          <cell r="H158">
            <v>3.22</v>
          </cell>
          <cell r="I158">
            <v>17.71</v>
          </cell>
        </row>
        <row r="159">
          <cell r="D159">
            <v>1</v>
          </cell>
          <cell r="E159">
            <v>1</v>
          </cell>
          <cell r="F159">
            <v>2.75</v>
          </cell>
          <cell r="H159">
            <v>3.1</v>
          </cell>
          <cell r="I159">
            <v>8.5250000000000004</v>
          </cell>
        </row>
        <row r="160">
          <cell r="D160">
            <v>1</v>
          </cell>
          <cell r="E160">
            <v>1</v>
          </cell>
          <cell r="F160">
            <v>2.75</v>
          </cell>
          <cell r="H160">
            <v>3.55</v>
          </cell>
          <cell r="I160">
            <v>9.7624999999999993</v>
          </cell>
        </row>
        <row r="161">
          <cell r="D161">
            <v>1</v>
          </cell>
          <cell r="E161">
            <v>1</v>
          </cell>
          <cell r="F161">
            <v>2.75</v>
          </cell>
          <cell r="H161">
            <v>3.42</v>
          </cell>
          <cell r="I161">
            <v>9.4049999999999994</v>
          </cell>
        </row>
        <row r="162">
          <cell r="D162">
            <v>1</v>
          </cell>
          <cell r="E162">
            <v>1</v>
          </cell>
          <cell r="F162">
            <v>2.75</v>
          </cell>
          <cell r="H162">
            <v>3.3</v>
          </cell>
          <cell r="I162">
            <v>9.0749999999999993</v>
          </cell>
        </row>
        <row r="163">
          <cell r="D163">
            <v>1</v>
          </cell>
          <cell r="E163">
            <v>2</v>
          </cell>
          <cell r="F163">
            <v>2.75</v>
          </cell>
          <cell r="H163">
            <v>3.66</v>
          </cell>
          <cell r="I163">
            <v>20.130000000000003</v>
          </cell>
        </row>
        <row r="164">
          <cell r="D164">
            <v>1</v>
          </cell>
          <cell r="E164">
            <v>1</v>
          </cell>
          <cell r="F164">
            <v>2.75</v>
          </cell>
          <cell r="H164">
            <v>3.49</v>
          </cell>
          <cell r="I164">
            <v>9.5975000000000001</v>
          </cell>
        </row>
        <row r="165">
          <cell r="D165">
            <v>1</v>
          </cell>
          <cell r="E165">
            <v>1</v>
          </cell>
          <cell r="F165">
            <v>1.67</v>
          </cell>
          <cell r="H165">
            <v>3.49</v>
          </cell>
          <cell r="I165">
            <v>5.8283000000000005</v>
          </cell>
        </row>
        <row r="166">
          <cell r="D166">
            <v>1</v>
          </cell>
          <cell r="E166">
            <v>1</v>
          </cell>
          <cell r="F166">
            <v>2.75</v>
          </cell>
          <cell r="H166">
            <v>3.38</v>
          </cell>
          <cell r="I166">
            <v>9.2949999999999999</v>
          </cell>
        </row>
        <row r="167">
          <cell r="D167">
            <v>1</v>
          </cell>
          <cell r="E167">
            <v>1</v>
          </cell>
          <cell r="F167">
            <v>2.75</v>
          </cell>
          <cell r="H167">
            <v>3.25</v>
          </cell>
          <cell r="I167">
            <v>8.9375</v>
          </cell>
        </row>
        <row r="168">
          <cell r="D168">
            <v>1</v>
          </cell>
          <cell r="E168">
            <v>1</v>
          </cell>
          <cell r="F168">
            <v>2.75</v>
          </cell>
          <cell r="H168">
            <v>3.12</v>
          </cell>
          <cell r="I168">
            <v>8.58</v>
          </cell>
        </row>
        <row r="169">
          <cell r="D169">
            <v>1</v>
          </cell>
          <cell r="E169">
            <v>1</v>
          </cell>
          <cell r="F169">
            <v>2.75</v>
          </cell>
          <cell r="H169">
            <v>3.53</v>
          </cell>
          <cell r="I169">
            <v>9.7074999999999996</v>
          </cell>
        </row>
        <row r="170">
          <cell r="D170">
            <v>1</v>
          </cell>
          <cell r="E170">
            <v>1</v>
          </cell>
          <cell r="F170">
            <v>2.75</v>
          </cell>
          <cell r="H170">
            <v>3.33</v>
          </cell>
          <cell r="I170">
            <v>9.1575000000000006</v>
          </cell>
        </row>
        <row r="171">
          <cell r="D171">
            <v>1</v>
          </cell>
          <cell r="E171">
            <v>1</v>
          </cell>
          <cell r="F171">
            <v>2.75</v>
          </cell>
          <cell r="H171">
            <v>3.11</v>
          </cell>
          <cell r="I171">
            <v>8.5525000000000002</v>
          </cell>
        </row>
        <row r="172">
          <cell r="D172">
            <v>1</v>
          </cell>
          <cell r="E172">
            <v>1</v>
          </cell>
          <cell r="F172">
            <v>2.75</v>
          </cell>
          <cell r="H172">
            <v>3.46</v>
          </cell>
          <cell r="I172">
            <v>9.5150000000000006</v>
          </cell>
        </row>
        <row r="173">
          <cell r="D173">
            <v>1</v>
          </cell>
          <cell r="E173">
            <v>1</v>
          </cell>
          <cell r="F173">
            <v>2.75</v>
          </cell>
          <cell r="H173">
            <v>3.24</v>
          </cell>
          <cell r="I173">
            <v>8.91</v>
          </cell>
        </row>
        <row r="174">
          <cell r="D174">
            <v>1</v>
          </cell>
          <cell r="E174">
            <v>1</v>
          </cell>
          <cell r="F174">
            <v>2.75</v>
          </cell>
          <cell r="H174">
            <v>3.03</v>
          </cell>
          <cell r="I174">
            <v>8.3324999999999996</v>
          </cell>
        </row>
        <row r="175">
          <cell r="D175">
            <v>1</v>
          </cell>
          <cell r="E175">
            <v>1</v>
          </cell>
          <cell r="F175">
            <v>2.75</v>
          </cell>
          <cell r="H175">
            <v>3.37</v>
          </cell>
          <cell r="I175">
            <v>9.2675000000000001</v>
          </cell>
        </row>
        <row r="176">
          <cell r="D176">
            <v>1</v>
          </cell>
          <cell r="E176">
            <v>3</v>
          </cell>
          <cell r="F176">
            <v>2.75</v>
          </cell>
          <cell r="H176">
            <v>3.15</v>
          </cell>
          <cell r="I176">
            <v>25.987500000000001</v>
          </cell>
        </row>
        <row r="177">
          <cell r="D177">
            <v>1</v>
          </cell>
          <cell r="E177">
            <v>1</v>
          </cell>
          <cell r="F177">
            <v>2.75</v>
          </cell>
          <cell r="H177">
            <v>2.4700000000000002</v>
          </cell>
          <cell r="I177">
            <v>6.7925000000000004</v>
          </cell>
        </row>
        <row r="179">
          <cell r="B179" t="str">
            <v>ELEVACION - AV. TUPAC AMARU</v>
          </cell>
          <cell r="J179">
            <v>99.279200000000003</v>
          </cell>
        </row>
        <row r="180">
          <cell r="D180">
            <v>2</v>
          </cell>
          <cell r="E180">
            <v>1</v>
          </cell>
          <cell r="F180">
            <v>5.4</v>
          </cell>
          <cell r="H180">
            <v>3.43</v>
          </cell>
          <cell r="I180">
            <v>37.044000000000004</v>
          </cell>
        </row>
        <row r="181">
          <cell r="D181">
            <v>2</v>
          </cell>
          <cell r="E181">
            <v>1</v>
          </cell>
          <cell r="F181">
            <v>5.16</v>
          </cell>
          <cell r="H181">
            <v>2.89</v>
          </cell>
          <cell r="I181">
            <v>29.824800000000003</v>
          </cell>
        </row>
        <row r="182">
          <cell r="D182">
            <v>2</v>
          </cell>
          <cell r="E182">
            <v>1</v>
          </cell>
          <cell r="F182">
            <v>3.32</v>
          </cell>
          <cell r="H182">
            <v>3.19</v>
          </cell>
          <cell r="I182">
            <v>21.1816</v>
          </cell>
        </row>
        <row r="183">
          <cell r="D183">
            <v>2</v>
          </cell>
          <cell r="E183">
            <v>1</v>
          </cell>
          <cell r="F183">
            <v>1.76</v>
          </cell>
          <cell r="H183">
            <v>3.19</v>
          </cell>
          <cell r="I183">
            <v>11.2288</v>
          </cell>
        </row>
        <row r="185">
          <cell r="B185" t="str">
            <v>ELEVACION - PROPIEDAD DE TERCEROS (AV. TUPAC AMARU)</v>
          </cell>
          <cell r="J185">
            <v>284.47649999999999</v>
          </cell>
        </row>
        <row r="186">
          <cell r="B186" t="str">
            <v>TRAMO G - F</v>
          </cell>
          <cell r="D186">
            <v>1</v>
          </cell>
          <cell r="E186">
            <v>6</v>
          </cell>
          <cell r="F186">
            <v>2.75</v>
          </cell>
          <cell r="H186">
            <v>3.15</v>
          </cell>
          <cell r="I186">
            <v>51.975000000000001</v>
          </cell>
        </row>
        <row r="187">
          <cell r="D187">
            <v>1</v>
          </cell>
          <cell r="E187">
            <v>1</v>
          </cell>
          <cell r="F187">
            <v>2.17</v>
          </cell>
          <cell r="H187">
            <v>3.15</v>
          </cell>
          <cell r="I187">
            <v>6.8354999999999997</v>
          </cell>
        </row>
        <row r="188">
          <cell r="B188" t="str">
            <v>TRAMO F - E</v>
          </cell>
        </row>
        <row r="189">
          <cell r="D189">
            <v>1</v>
          </cell>
          <cell r="E189">
            <v>4</v>
          </cell>
          <cell r="F189">
            <v>2.83</v>
          </cell>
          <cell r="H189">
            <v>3.15</v>
          </cell>
          <cell r="I189">
            <v>35.658000000000001</v>
          </cell>
        </row>
        <row r="190">
          <cell r="D190">
            <v>1</v>
          </cell>
          <cell r="E190">
            <v>1</v>
          </cell>
          <cell r="F190">
            <v>2.36</v>
          </cell>
          <cell r="H190">
            <v>3.15</v>
          </cell>
          <cell r="I190">
            <v>7.4339999999999993</v>
          </cell>
        </row>
        <row r="191">
          <cell r="B191" t="str">
            <v>TRAMO E - D</v>
          </cell>
        </row>
        <row r="192">
          <cell r="D192">
            <v>1</v>
          </cell>
          <cell r="E192">
            <v>1</v>
          </cell>
          <cell r="F192">
            <v>2.79</v>
          </cell>
          <cell r="H192">
            <v>3.15</v>
          </cell>
          <cell r="I192">
            <v>8.7884999999999991</v>
          </cell>
        </row>
        <row r="193">
          <cell r="D193">
            <v>1</v>
          </cell>
          <cell r="E193">
            <v>1</v>
          </cell>
          <cell r="F193">
            <v>2.75</v>
          </cell>
          <cell r="H193">
            <v>3.15</v>
          </cell>
          <cell r="I193">
            <v>8.6624999999999996</v>
          </cell>
        </row>
        <row r="194">
          <cell r="D194">
            <v>1</v>
          </cell>
          <cell r="E194">
            <v>1</v>
          </cell>
          <cell r="F194">
            <v>1.26</v>
          </cell>
          <cell r="H194">
            <v>3.15</v>
          </cell>
          <cell r="I194">
            <v>3.9689999999999999</v>
          </cell>
        </row>
        <row r="195">
          <cell r="B195" t="str">
            <v>TRAMO D - C</v>
          </cell>
        </row>
        <row r="196">
          <cell r="D196">
            <v>1</v>
          </cell>
          <cell r="E196">
            <v>12</v>
          </cell>
          <cell r="F196">
            <v>2.75</v>
          </cell>
          <cell r="H196">
            <v>3.15</v>
          </cell>
          <cell r="I196">
            <v>103.95</v>
          </cell>
        </row>
        <row r="197">
          <cell r="D197">
            <v>1</v>
          </cell>
          <cell r="E197">
            <v>1</v>
          </cell>
          <cell r="F197">
            <v>3.1</v>
          </cell>
          <cell r="H197">
            <v>3.15</v>
          </cell>
          <cell r="I197">
            <v>9.7650000000000006</v>
          </cell>
        </row>
        <row r="198">
          <cell r="B198" t="str">
            <v>TRAMO C - B</v>
          </cell>
        </row>
        <row r="199">
          <cell r="D199">
            <v>1</v>
          </cell>
          <cell r="E199">
            <v>1</v>
          </cell>
          <cell r="F199">
            <v>3.52</v>
          </cell>
          <cell r="H199">
            <v>3.15</v>
          </cell>
          <cell r="I199">
            <v>11.087999999999999</v>
          </cell>
        </row>
        <row r="200">
          <cell r="B200" t="str">
            <v>TRAMO B - A</v>
          </cell>
        </row>
        <row r="201">
          <cell r="D201">
            <v>1</v>
          </cell>
          <cell r="E201">
            <v>2</v>
          </cell>
          <cell r="F201">
            <v>2.75</v>
          </cell>
          <cell r="H201">
            <v>3.15</v>
          </cell>
          <cell r="I201">
            <v>17.324999999999999</v>
          </cell>
        </row>
        <row r="202">
          <cell r="D202">
            <v>1</v>
          </cell>
          <cell r="E202">
            <v>2</v>
          </cell>
          <cell r="F202">
            <v>3.02</v>
          </cell>
          <cell r="H202">
            <v>3.15</v>
          </cell>
          <cell r="I202">
            <v>19.026</v>
          </cell>
        </row>
        <row r="204">
          <cell r="A204" t="str">
            <v>01.02.01.04</v>
          </cell>
          <cell r="B204" t="str">
            <v>TARRAJEO DE COLUMNAS, C/ MEZC. C:A 1:5, e=1.5cm. (Inc. Vestidura de Aristas)</v>
          </cell>
          <cell r="C204" t="str">
            <v>M2</v>
          </cell>
          <cell r="K204">
            <v>313.24984999999998</v>
          </cell>
        </row>
        <row r="205">
          <cell r="B205" t="str">
            <v>ELEVACION - JR. ICA</v>
          </cell>
          <cell r="J205">
            <v>33.0336</v>
          </cell>
        </row>
        <row r="206">
          <cell r="B206" t="str">
            <v>COLUMNAS EN MUROS</v>
          </cell>
          <cell r="D206">
            <v>1</v>
          </cell>
          <cell r="E206">
            <v>1</v>
          </cell>
          <cell r="F206">
            <v>1.1200000000000001</v>
          </cell>
          <cell r="H206">
            <v>4.75</v>
          </cell>
          <cell r="I206">
            <v>5.32</v>
          </cell>
        </row>
        <row r="207">
          <cell r="D207">
            <v>1</v>
          </cell>
          <cell r="E207">
            <v>1</v>
          </cell>
          <cell r="F207">
            <v>1.1200000000000001</v>
          </cell>
          <cell r="H207">
            <v>4.95</v>
          </cell>
          <cell r="I207">
            <v>5.5440000000000005</v>
          </cell>
        </row>
        <row r="208">
          <cell r="D208">
            <v>1</v>
          </cell>
          <cell r="E208">
            <v>1</v>
          </cell>
          <cell r="F208">
            <v>1.1200000000000001</v>
          </cell>
          <cell r="H208">
            <v>4.75</v>
          </cell>
          <cell r="I208">
            <v>5.32</v>
          </cell>
        </row>
        <row r="209">
          <cell r="D209">
            <v>1</v>
          </cell>
          <cell r="E209">
            <v>2</v>
          </cell>
          <cell r="F209">
            <v>1.1200000000000001</v>
          </cell>
          <cell r="H209">
            <v>4.34</v>
          </cell>
          <cell r="I209">
            <v>9.7216000000000005</v>
          </cell>
        </row>
        <row r="210">
          <cell r="D210">
            <v>1</v>
          </cell>
          <cell r="E210">
            <v>1</v>
          </cell>
          <cell r="F210">
            <v>1.1200000000000001</v>
          </cell>
          <cell r="H210">
            <v>4.41</v>
          </cell>
          <cell r="I210">
            <v>4.9392000000000005</v>
          </cell>
        </row>
        <row r="211">
          <cell r="D211">
            <v>1</v>
          </cell>
          <cell r="E211">
            <v>1</v>
          </cell>
          <cell r="F211">
            <v>1.1200000000000001</v>
          </cell>
          <cell r="H211">
            <v>4.1900000000000004</v>
          </cell>
          <cell r="I211">
            <v>4.692800000000001</v>
          </cell>
        </row>
        <row r="212">
          <cell r="D212">
            <v>1</v>
          </cell>
          <cell r="E212">
            <v>2</v>
          </cell>
          <cell r="F212">
            <v>1.1200000000000001</v>
          </cell>
          <cell r="H212">
            <v>4.4000000000000004</v>
          </cell>
          <cell r="I212">
            <v>9.8560000000000016</v>
          </cell>
        </row>
        <row r="214">
          <cell r="B214" t="str">
            <v>(- ) JUNTA DE COLUMNAS</v>
          </cell>
          <cell r="D214">
            <v>1</v>
          </cell>
          <cell r="E214">
            <v>-4</v>
          </cell>
          <cell r="F214">
            <v>0.26</v>
          </cell>
          <cell r="H214">
            <v>4</v>
          </cell>
          <cell r="I214">
            <v>-4.16</v>
          </cell>
        </row>
        <row r="215">
          <cell r="B215" t="str">
            <v>(- ) MURO</v>
          </cell>
          <cell r="D215">
            <v>1</v>
          </cell>
          <cell r="E215">
            <v>-1</v>
          </cell>
          <cell r="F215">
            <v>0.16</v>
          </cell>
          <cell r="H215">
            <v>4</v>
          </cell>
          <cell r="I215">
            <v>-0.64</v>
          </cell>
        </row>
        <row r="216">
          <cell r="B216" t="str">
            <v>(- ) MURO</v>
          </cell>
          <cell r="D216">
            <v>1</v>
          </cell>
          <cell r="E216">
            <v>-6</v>
          </cell>
          <cell r="F216">
            <v>0.16</v>
          </cell>
          <cell r="H216">
            <v>4.2</v>
          </cell>
          <cell r="I216">
            <v>-4.032</v>
          </cell>
        </row>
        <row r="217">
          <cell r="B217" t="str">
            <v>(- ) MURO</v>
          </cell>
          <cell r="D217">
            <v>1</v>
          </cell>
          <cell r="E217">
            <v>-5</v>
          </cell>
          <cell r="F217">
            <v>0.16</v>
          </cell>
          <cell r="H217">
            <v>4.41</v>
          </cell>
          <cell r="I217">
            <v>-3.5280000000000005</v>
          </cell>
        </row>
        <row r="219">
          <cell r="B219" t="str">
            <v>ELEVACION - PROPIEDAD DE TERCEROS ( ESTADIO - I.S.T. )</v>
          </cell>
          <cell r="J219">
            <v>99.680199999999999</v>
          </cell>
        </row>
        <row r="220">
          <cell r="B220" t="str">
            <v>COLUMNAS EN MUROS</v>
          </cell>
          <cell r="D220">
            <v>1</v>
          </cell>
          <cell r="E220">
            <v>1</v>
          </cell>
          <cell r="F220">
            <v>0.09</v>
          </cell>
          <cell r="H220">
            <v>4.2</v>
          </cell>
          <cell r="I220">
            <v>0.378</v>
          </cell>
        </row>
        <row r="221">
          <cell r="D221">
            <v>1</v>
          </cell>
          <cell r="E221">
            <v>18</v>
          </cell>
          <cell r="F221">
            <v>0.47</v>
          </cell>
          <cell r="H221">
            <v>4.2</v>
          </cell>
          <cell r="I221">
            <v>35.531999999999996</v>
          </cell>
        </row>
        <row r="222">
          <cell r="D222">
            <v>1</v>
          </cell>
          <cell r="E222">
            <v>8</v>
          </cell>
          <cell r="F222">
            <v>0.76500000000000001</v>
          </cell>
          <cell r="H222">
            <v>4.2</v>
          </cell>
          <cell r="I222">
            <v>25.704000000000001</v>
          </cell>
        </row>
        <row r="223">
          <cell r="D223">
            <v>1</v>
          </cell>
          <cell r="E223">
            <v>1</v>
          </cell>
          <cell r="F223">
            <v>0.52</v>
          </cell>
          <cell r="H223">
            <v>4.2</v>
          </cell>
          <cell r="I223">
            <v>2.1840000000000002</v>
          </cell>
        </row>
        <row r="224">
          <cell r="D224">
            <v>1</v>
          </cell>
          <cell r="E224">
            <v>1</v>
          </cell>
          <cell r="F224">
            <v>0.36</v>
          </cell>
          <cell r="H224">
            <v>4.2</v>
          </cell>
          <cell r="I224">
            <v>1.512</v>
          </cell>
        </row>
        <row r="225">
          <cell r="D225">
            <v>1</v>
          </cell>
          <cell r="E225">
            <v>4</v>
          </cell>
          <cell r="F225">
            <v>0.47</v>
          </cell>
          <cell r="H225">
            <v>4.2</v>
          </cell>
          <cell r="I225">
            <v>7.8959999999999999</v>
          </cell>
        </row>
        <row r="226">
          <cell r="D226">
            <v>1</v>
          </cell>
          <cell r="E226">
            <v>2</v>
          </cell>
          <cell r="F226">
            <v>0.76500000000000001</v>
          </cell>
          <cell r="H226">
            <v>4.2</v>
          </cell>
          <cell r="I226">
            <v>6.4260000000000002</v>
          </cell>
        </row>
        <row r="227">
          <cell r="D227">
            <v>1</v>
          </cell>
          <cell r="E227">
            <v>1</v>
          </cell>
          <cell r="F227">
            <v>0.47</v>
          </cell>
          <cell r="H227">
            <v>4.75</v>
          </cell>
          <cell r="I227">
            <v>2.2324999999999999</v>
          </cell>
        </row>
        <row r="228">
          <cell r="D228">
            <v>1</v>
          </cell>
          <cell r="E228">
            <v>1</v>
          </cell>
          <cell r="F228">
            <v>0.47</v>
          </cell>
          <cell r="H228">
            <v>4.71</v>
          </cell>
          <cell r="I228">
            <v>2.2136999999999998</v>
          </cell>
        </row>
        <row r="229">
          <cell r="D229">
            <v>1</v>
          </cell>
          <cell r="E229">
            <v>1</v>
          </cell>
          <cell r="F229">
            <v>0.37</v>
          </cell>
          <cell r="H229">
            <v>4.5999999999999996</v>
          </cell>
          <cell r="I229">
            <v>1.702</v>
          </cell>
        </row>
        <row r="230">
          <cell r="D230">
            <v>1</v>
          </cell>
          <cell r="E230">
            <v>1</v>
          </cell>
          <cell r="F230">
            <v>0.37</v>
          </cell>
          <cell r="H230">
            <v>4</v>
          </cell>
          <cell r="I230">
            <v>1.48</v>
          </cell>
        </row>
        <row r="231">
          <cell r="D231">
            <v>1</v>
          </cell>
          <cell r="E231">
            <v>4</v>
          </cell>
          <cell r="F231">
            <v>0.47</v>
          </cell>
          <cell r="H231">
            <v>4</v>
          </cell>
          <cell r="I231">
            <v>7.52</v>
          </cell>
        </row>
        <row r="232">
          <cell r="D232">
            <v>1</v>
          </cell>
          <cell r="E232">
            <v>1</v>
          </cell>
          <cell r="F232">
            <v>0.76500000000000001</v>
          </cell>
          <cell r="H232">
            <v>4</v>
          </cell>
          <cell r="I232">
            <v>3.06</v>
          </cell>
        </row>
        <row r="233">
          <cell r="D233">
            <v>1</v>
          </cell>
          <cell r="E233">
            <v>1</v>
          </cell>
          <cell r="F233">
            <v>0.46</v>
          </cell>
          <cell r="H233">
            <v>4</v>
          </cell>
          <cell r="I233">
            <v>1.84</v>
          </cell>
        </row>
        <row r="234">
          <cell r="B234" t="str">
            <v>ELEVACION - PROPIEDAD DE TERCEROS (Lado este)</v>
          </cell>
          <cell r="J234">
            <v>70.70920000000001</v>
          </cell>
        </row>
        <row r="235">
          <cell r="B235" t="str">
            <v>COLUMNAS EN MUROS</v>
          </cell>
        </row>
        <row r="236">
          <cell r="D236">
            <v>1</v>
          </cell>
          <cell r="E236">
            <v>6</v>
          </cell>
          <cell r="F236">
            <v>0.47</v>
          </cell>
          <cell r="H236">
            <v>4</v>
          </cell>
          <cell r="I236">
            <v>11.28</v>
          </cell>
        </row>
        <row r="237">
          <cell r="D237">
            <v>1</v>
          </cell>
          <cell r="E237">
            <v>2</v>
          </cell>
          <cell r="F237">
            <v>0.76500000000000001</v>
          </cell>
          <cell r="H237">
            <v>4</v>
          </cell>
          <cell r="I237">
            <v>6.12</v>
          </cell>
        </row>
        <row r="238">
          <cell r="D238">
            <v>1</v>
          </cell>
          <cell r="E238">
            <v>1</v>
          </cell>
          <cell r="F238">
            <v>0.37</v>
          </cell>
          <cell r="H238">
            <v>4</v>
          </cell>
          <cell r="I238">
            <v>1.48</v>
          </cell>
        </row>
        <row r="239">
          <cell r="D239">
            <v>1</v>
          </cell>
          <cell r="E239">
            <v>2</v>
          </cell>
          <cell r="F239">
            <v>0.47</v>
          </cell>
          <cell r="H239">
            <v>4.58</v>
          </cell>
          <cell r="I239">
            <v>4.3052000000000001</v>
          </cell>
        </row>
        <row r="240">
          <cell r="D240">
            <v>1</v>
          </cell>
          <cell r="E240">
            <v>2</v>
          </cell>
          <cell r="F240">
            <v>0.37</v>
          </cell>
          <cell r="H240">
            <v>4.58</v>
          </cell>
          <cell r="I240">
            <v>3.3892000000000002</v>
          </cell>
        </row>
        <row r="241">
          <cell r="D241">
            <v>1</v>
          </cell>
          <cell r="E241">
            <v>1</v>
          </cell>
          <cell r="F241">
            <v>0.37</v>
          </cell>
          <cell r="H241">
            <v>5.16</v>
          </cell>
          <cell r="I241">
            <v>1.9092</v>
          </cell>
        </row>
        <row r="242">
          <cell r="D242">
            <v>1</v>
          </cell>
          <cell r="E242">
            <v>1</v>
          </cell>
          <cell r="F242">
            <v>0.47</v>
          </cell>
          <cell r="H242">
            <v>5.16</v>
          </cell>
          <cell r="I242">
            <v>2.4251999999999998</v>
          </cell>
        </row>
        <row r="243">
          <cell r="D243">
            <v>1</v>
          </cell>
          <cell r="E243">
            <v>1</v>
          </cell>
          <cell r="F243">
            <v>0.37</v>
          </cell>
          <cell r="H243">
            <v>4.8</v>
          </cell>
          <cell r="I243">
            <v>1.776</v>
          </cell>
        </row>
        <row r="244">
          <cell r="D244">
            <v>1</v>
          </cell>
          <cell r="E244">
            <v>3</v>
          </cell>
          <cell r="F244">
            <v>0.47</v>
          </cell>
          <cell r="H244">
            <v>3.66</v>
          </cell>
          <cell r="I244">
            <v>5.1605999999999996</v>
          </cell>
        </row>
        <row r="245">
          <cell r="D245">
            <v>1</v>
          </cell>
          <cell r="E245">
            <v>1</v>
          </cell>
          <cell r="F245">
            <v>0.76500000000000001</v>
          </cell>
          <cell r="H245">
            <v>3.66</v>
          </cell>
          <cell r="I245">
            <v>2.7999000000000001</v>
          </cell>
        </row>
        <row r="246">
          <cell r="D246">
            <v>1</v>
          </cell>
          <cell r="E246">
            <v>1</v>
          </cell>
          <cell r="F246">
            <v>0.37</v>
          </cell>
          <cell r="H246">
            <v>3.66</v>
          </cell>
          <cell r="I246">
            <v>1.3542000000000001</v>
          </cell>
        </row>
        <row r="247">
          <cell r="D247">
            <v>1</v>
          </cell>
          <cell r="E247">
            <v>2</v>
          </cell>
          <cell r="F247">
            <v>0.47</v>
          </cell>
          <cell r="H247">
            <v>4.24</v>
          </cell>
          <cell r="I247">
            <v>3.9855999999999998</v>
          </cell>
        </row>
        <row r="248">
          <cell r="D248">
            <v>1</v>
          </cell>
          <cell r="E248">
            <v>2</v>
          </cell>
          <cell r="F248">
            <v>0.37</v>
          </cell>
          <cell r="H248">
            <v>4.24</v>
          </cell>
          <cell r="I248">
            <v>3.1375999999999999</v>
          </cell>
        </row>
        <row r="249">
          <cell r="D249">
            <v>1</v>
          </cell>
          <cell r="E249">
            <v>2</v>
          </cell>
          <cell r="F249">
            <v>0.47</v>
          </cell>
          <cell r="H249">
            <v>4.6500000000000004</v>
          </cell>
          <cell r="I249">
            <v>4.3710000000000004</v>
          </cell>
        </row>
        <row r="250">
          <cell r="D250">
            <v>1</v>
          </cell>
          <cell r="E250">
            <v>2</v>
          </cell>
          <cell r="F250">
            <v>0.37</v>
          </cell>
          <cell r="H250">
            <v>4.6500000000000004</v>
          </cell>
          <cell r="I250">
            <v>3.4410000000000003</v>
          </cell>
        </row>
        <row r="251">
          <cell r="D251">
            <v>1</v>
          </cell>
          <cell r="E251">
            <v>2</v>
          </cell>
          <cell r="F251">
            <v>0.47</v>
          </cell>
          <cell r="H251">
            <v>4.8499999999999996</v>
          </cell>
          <cell r="I251">
            <v>4.5589999999999993</v>
          </cell>
        </row>
        <row r="252">
          <cell r="D252">
            <v>1</v>
          </cell>
          <cell r="E252">
            <v>2</v>
          </cell>
          <cell r="F252">
            <v>0.37</v>
          </cell>
          <cell r="H252">
            <v>4.8499999999999996</v>
          </cell>
          <cell r="I252">
            <v>3.5889999999999995</v>
          </cell>
        </row>
        <row r="253">
          <cell r="D253">
            <v>1</v>
          </cell>
          <cell r="E253">
            <v>1</v>
          </cell>
          <cell r="F253">
            <v>0.47</v>
          </cell>
          <cell r="H253">
            <v>4.6500000000000004</v>
          </cell>
          <cell r="I253">
            <v>2.1855000000000002</v>
          </cell>
        </row>
        <row r="254">
          <cell r="D254">
            <v>1</v>
          </cell>
          <cell r="E254">
            <v>2</v>
          </cell>
          <cell r="F254">
            <v>0.37</v>
          </cell>
          <cell r="H254">
            <v>4.6500000000000004</v>
          </cell>
          <cell r="I254">
            <v>3.4410000000000003</v>
          </cell>
        </row>
        <row r="255">
          <cell r="B255" t="str">
            <v>ELEVACION - AV. TUPAC AMARU</v>
          </cell>
          <cell r="I255">
            <v>0</v>
          </cell>
          <cell r="J255">
            <v>11.277200000000002</v>
          </cell>
        </row>
        <row r="256">
          <cell r="D256">
            <v>1</v>
          </cell>
          <cell r="E256">
            <v>7</v>
          </cell>
          <cell r="F256">
            <v>0.26</v>
          </cell>
          <cell r="H256">
            <v>4.66</v>
          </cell>
          <cell r="I256">
            <v>8.4812000000000012</v>
          </cell>
        </row>
        <row r="257">
          <cell r="D257">
            <v>1</v>
          </cell>
          <cell r="E257">
            <v>6</v>
          </cell>
          <cell r="F257">
            <v>0.1</v>
          </cell>
          <cell r="H257">
            <v>4.66</v>
          </cell>
          <cell r="I257">
            <v>2.7960000000000007</v>
          </cell>
        </row>
        <row r="258">
          <cell r="I258">
            <v>0</v>
          </cell>
        </row>
        <row r="260">
          <cell r="B260" t="str">
            <v>ELEVACION - PROPIEDAD DE TERCEROS (AV. TUPAC AMARU)</v>
          </cell>
          <cell r="J260">
            <v>98.549649999999971</v>
          </cell>
        </row>
        <row r="261">
          <cell r="A261" t="str">
            <v xml:space="preserve"> </v>
          </cell>
          <cell r="B261" t="str">
            <v>TRAMO G -F</v>
          </cell>
        </row>
        <row r="262">
          <cell r="B262" t="str">
            <v>COLUMNAS EN MUROS</v>
          </cell>
        </row>
        <row r="263">
          <cell r="D263">
            <v>1</v>
          </cell>
          <cell r="E263">
            <v>1</v>
          </cell>
          <cell r="F263">
            <v>0.76500000000000001</v>
          </cell>
          <cell r="H263">
            <v>4.8099999999999996</v>
          </cell>
          <cell r="I263">
            <v>3.6796499999999996</v>
          </cell>
        </row>
        <row r="264">
          <cell r="D264">
            <v>1</v>
          </cell>
          <cell r="E264">
            <v>1</v>
          </cell>
          <cell r="F264">
            <v>0.49</v>
          </cell>
          <cell r="H264">
            <v>4.99</v>
          </cell>
          <cell r="I264">
            <v>2.4451000000000001</v>
          </cell>
        </row>
        <row r="265">
          <cell r="D265">
            <v>1</v>
          </cell>
          <cell r="E265">
            <v>1</v>
          </cell>
          <cell r="F265">
            <v>0.49</v>
          </cell>
          <cell r="H265">
            <v>4.97</v>
          </cell>
          <cell r="I265">
            <v>2.4352999999999998</v>
          </cell>
        </row>
        <row r="266">
          <cell r="D266">
            <v>1</v>
          </cell>
          <cell r="E266">
            <v>1</v>
          </cell>
          <cell r="F266">
            <v>0.38</v>
          </cell>
          <cell r="H266">
            <v>5.19</v>
          </cell>
          <cell r="I266">
            <v>1.9722000000000002</v>
          </cell>
        </row>
        <row r="267">
          <cell r="D267">
            <v>1</v>
          </cell>
          <cell r="E267">
            <v>1</v>
          </cell>
          <cell r="F267">
            <v>0.38</v>
          </cell>
          <cell r="H267">
            <v>4.95</v>
          </cell>
          <cell r="I267">
            <v>1.881</v>
          </cell>
        </row>
        <row r="268">
          <cell r="D268">
            <v>1</v>
          </cell>
          <cell r="E268">
            <v>1</v>
          </cell>
          <cell r="F268">
            <v>0.49</v>
          </cell>
          <cell r="H268">
            <v>5.15</v>
          </cell>
          <cell r="I268">
            <v>2.5235000000000003</v>
          </cell>
        </row>
        <row r="269">
          <cell r="D269">
            <v>1</v>
          </cell>
          <cell r="E269">
            <v>1</v>
          </cell>
          <cell r="F269">
            <v>0.49</v>
          </cell>
          <cell r="H269">
            <v>5.37</v>
          </cell>
          <cell r="I269">
            <v>2.6313</v>
          </cell>
        </row>
        <row r="270">
          <cell r="D270">
            <v>1</v>
          </cell>
          <cell r="E270">
            <v>1</v>
          </cell>
          <cell r="F270">
            <v>0.47</v>
          </cell>
          <cell r="H270">
            <v>5.28</v>
          </cell>
          <cell r="I270">
            <v>2.4815999999999998</v>
          </cell>
        </row>
        <row r="271">
          <cell r="B271" t="str">
            <v>TRAMO F - E</v>
          </cell>
          <cell r="I271">
            <v>0</v>
          </cell>
        </row>
        <row r="272">
          <cell r="B272" t="str">
            <v>COLUMNAS EN MUROS</v>
          </cell>
        </row>
        <row r="273">
          <cell r="D273">
            <v>1</v>
          </cell>
          <cell r="E273">
            <v>1</v>
          </cell>
          <cell r="F273">
            <v>0.47</v>
          </cell>
          <cell r="H273">
            <v>5.31</v>
          </cell>
          <cell r="I273">
            <v>2.4956999999999998</v>
          </cell>
        </row>
        <row r="274">
          <cell r="D274">
            <v>1</v>
          </cell>
          <cell r="E274">
            <v>1</v>
          </cell>
          <cell r="F274">
            <v>0.47</v>
          </cell>
          <cell r="H274">
            <v>5.36</v>
          </cell>
          <cell r="I274">
            <v>2.5192000000000001</v>
          </cell>
        </row>
        <row r="275">
          <cell r="D275">
            <v>1</v>
          </cell>
          <cell r="E275">
            <v>1</v>
          </cell>
          <cell r="F275">
            <v>0.47</v>
          </cell>
          <cell r="H275">
            <v>5.42</v>
          </cell>
          <cell r="I275">
            <v>2.5473999999999997</v>
          </cell>
        </row>
        <row r="276">
          <cell r="D276">
            <v>1</v>
          </cell>
          <cell r="E276">
            <v>1</v>
          </cell>
          <cell r="F276">
            <v>0.38</v>
          </cell>
          <cell r="H276">
            <v>5.31</v>
          </cell>
          <cell r="I276">
            <v>2.0177999999999998</v>
          </cell>
        </row>
        <row r="277">
          <cell r="D277">
            <v>1</v>
          </cell>
          <cell r="E277">
            <v>1</v>
          </cell>
          <cell r="F277">
            <v>0.38</v>
          </cell>
          <cell r="H277">
            <v>5.5</v>
          </cell>
          <cell r="I277">
            <v>2.09</v>
          </cell>
        </row>
        <row r="278">
          <cell r="D278">
            <v>1</v>
          </cell>
          <cell r="E278">
            <v>1</v>
          </cell>
          <cell r="F278">
            <v>0.47</v>
          </cell>
          <cell r="H278">
            <v>5.39</v>
          </cell>
          <cell r="I278">
            <v>2.5332999999999997</v>
          </cell>
        </row>
        <row r="279">
          <cell r="D279">
            <v>1</v>
          </cell>
          <cell r="E279">
            <v>1</v>
          </cell>
          <cell r="F279">
            <v>0.95</v>
          </cell>
          <cell r="H279">
            <v>5.3</v>
          </cell>
          <cell r="I279">
            <v>5.0349999999999993</v>
          </cell>
        </row>
        <row r="280">
          <cell r="B280" t="str">
            <v>TRAMO E - D</v>
          </cell>
          <cell r="I280">
            <v>0</v>
          </cell>
        </row>
        <row r="281">
          <cell r="B281" t="str">
            <v>COLUMNAS EN MUROS</v>
          </cell>
        </row>
        <row r="282">
          <cell r="D282">
            <v>1</v>
          </cell>
          <cell r="E282">
            <v>1</v>
          </cell>
          <cell r="F282">
            <v>0.38</v>
          </cell>
          <cell r="H282">
            <v>4.66</v>
          </cell>
          <cell r="I282">
            <v>1.7708000000000002</v>
          </cell>
        </row>
        <row r="283">
          <cell r="D283">
            <v>1</v>
          </cell>
          <cell r="E283">
            <v>1</v>
          </cell>
          <cell r="F283">
            <v>0.38</v>
          </cell>
          <cell r="H283">
            <v>4.9000000000000004</v>
          </cell>
          <cell r="I283">
            <v>1.8620000000000001</v>
          </cell>
        </row>
        <row r="284">
          <cell r="D284">
            <v>1</v>
          </cell>
          <cell r="E284">
            <v>1</v>
          </cell>
          <cell r="F284">
            <v>0.47</v>
          </cell>
          <cell r="H284">
            <v>4.9000000000000004</v>
          </cell>
          <cell r="I284">
            <v>2.3029999999999999</v>
          </cell>
        </row>
        <row r="285">
          <cell r="D285">
            <v>1</v>
          </cell>
          <cell r="E285">
            <v>1</v>
          </cell>
          <cell r="F285">
            <v>0.24</v>
          </cell>
          <cell r="H285">
            <v>4.9000000000000004</v>
          </cell>
          <cell r="I285">
            <v>1.1759999999999999</v>
          </cell>
        </row>
        <row r="286">
          <cell r="B286" t="str">
            <v>TRAMO D - C</v>
          </cell>
          <cell r="I286">
            <v>0</v>
          </cell>
        </row>
        <row r="287">
          <cell r="B287" t="str">
            <v>COLUMNAS EN MUROS</v>
          </cell>
        </row>
        <row r="288">
          <cell r="D288">
            <v>1</v>
          </cell>
          <cell r="E288">
            <v>2</v>
          </cell>
          <cell r="F288">
            <v>0.38</v>
          </cell>
          <cell r="H288">
            <v>4.9000000000000004</v>
          </cell>
          <cell r="I288">
            <v>3.7240000000000002</v>
          </cell>
        </row>
        <row r="289">
          <cell r="D289">
            <v>1</v>
          </cell>
          <cell r="E289">
            <v>1</v>
          </cell>
          <cell r="F289">
            <v>0.47</v>
          </cell>
          <cell r="H289">
            <v>4.9000000000000004</v>
          </cell>
          <cell r="I289">
            <v>2.3029999999999999</v>
          </cell>
        </row>
        <row r="290">
          <cell r="D290">
            <v>1</v>
          </cell>
          <cell r="E290">
            <v>1</v>
          </cell>
          <cell r="F290">
            <v>0.47</v>
          </cell>
          <cell r="H290">
            <v>5.14</v>
          </cell>
          <cell r="I290">
            <v>2.4157999999999995</v>
          </cell>
        </row>
        <row r="291">
          <cell r="D291">
            <v>1</v>
          </cell>
          <cell r="E291">
            <v>2</v>
          </cell>
          <cell r="F291">
            <v>0.38</v>
          </cell>
          <cell r="H291">
            <v>5.54</v>
          </cell>
          <cell r="I291">
            <v>4.2103999999999999</v>
          </cell>
        </row>
        <row r="292">
          <cell r="D292">
            <v>1</v>
          </cell>
          <cell r="E292">
            <v>2</v>
          </cell>
          <cell r="F292">
            <v>0.47</v>
          </cell>
          <cell r="H292">
            <v>5.6</v>
          </cell>
          <cell r="I292">
            <v>5.2639999999999993</v>
          </cell>
        </row>
        <row r="293">
          <cell r="D293">
            <v>1</v>
          </cell>
          <cell r="E293">
            <v>2</v>
          </cell>
          <cell r="F293">
            <v>0.38</v>
          </cell>
          <cell r="H293">
            <v>5.6</v>
          </cell>
          <cell r="I293">
            <v>4.2559999999999993</v>
          </cell>
        </row>
        <row r="294">
          <cell r="D294">
            <v>1</v>
          </cell>
          <cell r="E294">
            <v>2</v>
          </cell>
          <cell r="F294">
            <v>0.47</v>
          </cell>
          <cell r="H294">
            <v>5.6</v>
          </cell>
          <cell r="I294">
            <v>5.2639999999999993</v>
          </cell>
        </row>
        <row r="295">
          <cell r="D295">
            <v>1</v>
          </cell>
          <cell r="E295">
            <v>2</v>
          </cell>
          <cell r="F295">
            <v>0.38</v>
          </cell>
          <cell r="H295">
            <v>5.6</v>
          </cell>
          <cell r="I295">
            <v>4.2559999999999993</v>
          </cell>
        </row>
        <row r="296">
          <cell r="D296">
            <v>1</v>
          </cell>
          <cell r="E296">
            <v>1</v>
          </cell>
          <cell r="F296">
            <v>0.47</v>
          </cell>
          <cell r="H296">
            <v>5.45</v>
          </cell>
          <cell r="I296">
            <v>2.5615000000000001</v>
          </cell>
        </row>
        <row r="297">
          <cell r="D297">
            <v>1</v>
          </cell>
          <cell r="E297">
            <v>1</v>
          </cell>
          <cell r="F297">
            <v>0.47</v>
          </cell>
          <cell r="H297">
            <v>5.28</v>
          </cell>
          <cell r="I297">
            <v>2.4815999999999998</v>
          </cell>
        </row>
        <row r="298">
          <cell r="D298">
            <v>1</v>
          </cell>
          <cell r="E298">
            <v>1</v>
          </cell>
          <cell r="F298">
            <v>0.12</v>
          </cell>
          <cell r="H298">
            <v>5.05</v>
          </cell>
          <cell r="I298">
            <v>0.60599999999999998</v>
          </cell>
        </row>
        <row r="299">
          <cell r="B299" t="str">
            <v>TRAMO C - B</v>
          </cell>
          <cell r="I299">
            <v>0</v>
          </cell>
        </row>
        <row r="300">
          <cell r="B300" t="str">
            <v>COLUMNAS EN MUROS</v>
          </cell>
        </row>
        <row r="301">
          <cell r="D301">
            <v>1</v>
          </cell>
          <cell r="E301">
            <v>1</v>
          </cell>
          <cell r="F301">
            <v>0.38</v>
          </cell>
          <cell r="H301">
            <v>5.0999999999999996</v>
          </cell>
          <cell r="I301">
            <v>1.9379999999999999</v>
          </cell>
        </row>
        <row r="302">
          <cell r="D302">
            <v>1</v>
          </cell>
          <cell r="E302">
            <v>1</v>
          </cell>
          <cell r="F302">
            <v>0.38</v>
          </cell>
          <cell r="H302">
            <v>4.79</v>
          </cell>
          <cell r="I302">
            <v>1.8202</v>
          </cell>
        </row>
        <row r="303">
          <cell r="B303" t="str">
            <v>TRAMO B - A</v>
          </cell>
          <cell r="I303">
            <v>0</v>
          </cell>
        </row>
        <row r="304">
          <cell r="B304" t="str">
            <v>COLUMNAS EN MUROS</v>
          </cell>
        </row>
        <row r="305">
          <cell r="D305">
            <v>1</v>
          </cell>
          <cell r="E305">
            <v>1</v>
          </cell>
          <cell r="F305">
            <v>0.65</v>
          </cell>
          <cell r="H305">
            <v>4.6500000000000004</v>
          </cell>
          <cell r="I305">
            <v>3.0225000000000004</v>
          </cell>
        </row>
        <row r="306">
          <cell r="D306">
            <v>1</v>
          </cell>
          <cell r="E306">
            <v>1</v>
          </cell>
          <cell r="F306">
            <v>0.47</v>
          </cell>
          <cell r="H306">
            <v>4.3899999999999997</v>
          </cell>
          <cell r="I306">
            <v>2.0632999999999999</v>
          </cell>
        </row>
        <row r="307">
          <cell r="D307">
            <v>1</v>
          </cell>
          <cell r="E307">
            <v>1</v>
          </cell>
          <cell r="F307">
            <v>0.47</v>
          </cell>
          <cell r="H307">
            <v>4.3</v>
          </cell>
          <cell r="I307">
            <v>2.0209999999999999</v>
          </cell>
        </row>
        <row r="308">
          <cell r="D308">
            <v>1</v>
          </cell>
          <cell r="E308">
            <v>1</v>
          </cell>
          <cell r="F308">
            <v>0.95</v>
          </cell>
          <cell r="H308">
            <v>4.1500000000000004</v>
          </cell>
          <cell r="I308">
            <v>3.9425000000000003</v>
          </cell>
        </row>
        <row r="310">
          <cell r="A310" t="str">
            <v>01.02.01.06</v>
          </cell>
          <cell r="B310" t="str">
            <v>TARRAJEO DE VIGAS, C/ MEZC. C:A 1:5, e=1.5cm. (Inc. Vestidura de Aristas)</v>
          </cell>
          <cell r="C310" t="str">
            <v>M2</v>
          </cell>
          <cell r="H310">
            <v>0</v>
          </cell>
          <cell r="I310">
            <v>0</v>
          </cell>
          <cell r="K310">
            <v>130.85712000000001</v>
          </cell>
        </row>
        <row r="311">
          <cell r="B311" t="str">
            <v>ELEVACION - JR. ICA</v>
          </cell>
          <cell r="J311">
            <v>10.725000000000001</v>
          </cell>
        </row>
        <row r="313">
          <cell r="D313">
            <v>1</v>
          </cell>
          <cell r="E313">
            <v>6</v>
          </cell>
          <cell r="F313">
            <v>2.75</v>
          </cell>
          <cell r="H313">
            <v>0.27</v>
          </cell>
          <cell r="I313">
            <v>4.4550000000000001</v>
          </cell>
        </row>
        <row r="314">
          <cell r="D314">
            <v>1</v>
          </cell>
          <cell r="E314">
            <v>6</v>
          </cell>
          <cell r="F314">
            <v>2.75</v>
          </cell>
          <cell r="H314">
            <v>0.38</v>
          </cell>
          <cell r="I314">
            <v>6.2700000000000005</v>
          </cell>
        </row>
        <row r="315">
          <cell r="B315" t="str">
            <v>ELEVACION - PROPIEDAD DE TERCEROS ( ESTADIO - I.S.T. )</v>
          </cell>
          <cell r="J315">
            <v>44.042520000000003</v>
          </cell>
        </row>
        <row r="316">
          <cell r="D316">
            <v>1</v>
          </cell>
          <cell r="E316">
            <v>6</v>
          </cell>
          <cell r="F316">
            <v>2.75</v>
          </cell>
          <cell r="H316">
            <v>0.38</v>
          </cell>
          <cell r="I316">
            <v>6.2700000000000005</v>
          </cell>
        </row>
        <row r="317">
          <cell r="D317">
            <v>1</v>
          </cell>
          <cell r="E317">
            <v>1</v>
          </cell>
          <cell r="F317">
            <v>3.42</v>
          </cell>
          <cell r="H317">
            <v>0.378</v>
          </cell>
          <cell r="I317">
            <v>1.2927599999999999</v>
          </cell>
        </row>
        <row r="318">
          <cell r="I318">
            <v>0</v>
          </cell>
        </row>
        <row r="319">
          <cell r="D319">
            <v>1</v>
          </cell>
          <cell r="E319">
            <v>19</v>
          </cell>
          <cell r="F319">
            <v>2.75</v>
          </cell>
          <cell r="H319">
            <v>0.38</v>
          </cell>
          <cell r="I319">
            <v>19.855</v>
          </cell>
        </row>
        <row r="320">
          <cell r="D320">
            <v>1</v>
          </cell>
          <cell r="E320">
            <v>1</v>
          </cell>
          <cell r="F320">
            <v>1.71</v>
          </cell>
          <cell r="H320">
            <v>0.378</v>
          </cell>
          <cell r="I320">
            <v>0.64637999999999995</v>
          </cell>
        </row>
        <row r="321">
          <cell r="D321">
            <v>1</v>
          </cell>
          <cell r="E321">
            <v>1</v>
          </cell>
          <cell r="F321">
            <v>0.43</v>
          </cell>
          <cell r="H321">
            <v>0.27</v>
          </cell>
          <cell r="I321">
            <v>0.11610000000000001</v>
          </cell>
        </row>
        <row r="323">
          <cell r="D323">
            <v>1</v>
          </cell>
          <cell r="E323">
            <v>14</v>
          </cell>
          <cell r="F323">
            <v>2.75</v>
          </cell>
          <cell r="H323">
            <v>0.38</v>
          </cell>
          <cell r="I323">
            <v>14.63</v>
          </cell>
        </row>
        <row r="324">
          <cell r="D324">
            <v>1</v>
          </cell>
          <cell r="E324">
            <v>1</v>
          </cell>
          <cell r="F324">
            <v>3.26</v>
          </cell>
          <cell r="H324">
            <v>0.378</v>
          </cell>
          <cell r="I324">
            <v>1.2322799999999998</v>
          </cell>
        </row>
        <row r="325">
          <cell r="B325" t="str">
            <v>ELEVACION - PROPIEDAD DE TERCEROS (Lado este)</v>
          </cell>
          <cell r="J325">
            <v>30.833200000000001</v>
          </cell>
        </row>
        <row r="326">
          <cell r="D326">
            <v>1</v>
          </cell>
          <cell r="E326">
            <v>28</v>
          </cell>
          <cell r="F326">
            <v>2.75</v>
          </cell>
          <cell r="H326">
            <v>0.38</v>
          </cell>
          <cell r="I326">
            <v>29.26</v>
          </cell>
        </row>
        <row r="327">
          <cell r="D327">
            <v>1</v>
          </cell>
          <cell r="E327">
            <v>1</v>
          </cell>
          <cell r="F327">
            <v>1.67</v>
          </cell>
          <cell r="H327">
            <v>0.38</v>
          </cell>
          <cell r="I327">
            <v>0.63459999999999994</v>
          </cell>
        </row>
        <row r="328">
          <cell r="D328">
            <v>1</v>
          </cell>
          <cell r="E328">
            <v>1</v>
          </cell>
          <cell r="F328">
            <v>2.4700000000000002</v>
          </cell>
          <cell r="H328">
            <v>0.38</v>
          </cell>
          <cell r="I328">
            <v>0.9386000000000001</v>
          </cell>
        </row>
        <row r="329">
          <cell r="B329" t="str">
            <v>ELEVACION - AV. TUPAC AMARU</v>
          </cell>
          <cell r="J329">
            <v>12.09</v>
          </cell>
        </row>
        <row r="330">
          <cell r="D330">
            <v>1</v>
          </cell>
          <cell r="E330">
            <v>1</v>
          </cell>
          <cell r="F330">
            <v>7</v>
          </cell>
          <cell r="H330">
            <v>0.38</v>
          </cell>
          <cell r="I330">
            <v>2.66</v>
          </cell>
        </row>
        <row r="331">
          <cell r="D331">
            <v>1</v>
          </cell>
          <cell r="E331">
            <v>1</v>
          </cell>
          <cell r="F331">
            <v>7</v>
          </cell>
          <cell r="H331">
            <v>0.27</v>
          </cell>
          <cell r="I331">
            <v>1.8900000000000001</v>
          </cell>
        </row>
        <row r="332">
          <cell r="D332">
            <v>1</v>
          </cell>
          <cell r="E332">
            <v>1</v>
          </cell>
          <cell r="F332">
            <v>0.5</v>
          </cell>
          <cell r="H332">
            <v>0.38</v>
          </cell>
          <cell r="I332">
            <v>0.19</v>
          </cell>
        </row>
        <row r="333">
          <cell r="D333">
            <v>1</v>
          </cell>
          <cell r="E333">
            <v>1</v>
          </cell>
          <cell r="F333">
            <v>0.5</v>
          </cell>
          <cell r="H333">
            <v>0.27</v>
          </cell>
          <cell r="I333">
            <v>0.13500000000000001</v>
          </cell>
        </row>
        <row r="334">
          <cell r="D334">
            <v>1</v>
          </cell>
          <cell r="E334">
            <v>1</v>
          </cell>
          <cell r="F334">
            <v>5.95</v>
          </cell>
          <cell r="H334">
            <v>0.38</v>
          </cell>
          <cell r="I334">
            <v>2.2610000000000001</v>
          </cell>
        </row>
        <row r="335">
          <cell r="D335">
            <v>1</v>
          </cell>
          <cell r="E335">
            <v>1</v>
          </cell>
          <cell r="F335">
            <v>5.95</v>
          </cell>
          <cell r="H335">
            <v>0.27</v>
          </cell>
          <cell r="I335">
            <v>1.6065000000000003</v>
          </cell>
        </row>
        <row r="336">
          <cell r="D336">
            <v>1</v>
          </cell>
          <cell r="E336">
            <v>1</v>
          </cell>
          <cell r="F336">
            <v>3.32</v>
          </cell>
          <cell r="H336">
            <v>0.38</v>
          </cell>
          <cell r="I336">
            <v>1.2616000000000001</v>
          </cell>
        </row>
        <row r="337">
          <cell r="D337">
            <v>1</v>
          </cell>
          <cell r="E337">
            <v>1</v>
          </cell>
          <cell r="F337">
            <v>3.32</v>
          </cell>
          <cell r="H337">
            <v>0.27</v>
          </cell>
          <cell r="I337">
            <v>0.89639999999999997</v>
          </cell>
        </row>
        <row r="338">
          <cell r="D338">
            <v>1</v>
          </cell>
          <cell r="E338">
            <v>1</v>
          </cell>
          <cell r="F338">
            <v>1.83</v>
          </cell>
          <cell r="H338">
            <v>0.38</v>
          </cell>
          <cell r="I338">
            <v>0.69540000000000002</v>
          </cell>
        </row>
        <row r="339">
          <cell r="D339">
            <v>1</v>
          </cell>
          <cell r="E339">
            <v>1</v>
          </cell>
          <cell r="F339">
            <v>1.83</v>
          </cell>
          <cell r="H339">
            <v>0.27</v>
          </cell>
          <cell r="I339">
            <v>0.49410000000000004</v>
          </cell>
        </row>
        <row r="340">
          <cell r="B340" t="str">
            <v>ELEVACION - PROPIEDAD DE TERCEROS (AV. TUPAC AMARU)</v>
          </cell>
          <cell r="J340">
            <v>33.166400000000003</v>
          </cell>
        </row>
        <row r="341">
          <cell r="B341" t="str">
            <v>TRAMO G - F</v>
          </cell>
          <cell r="D341">
            <v>1</v>
          </cell>
          <cell r="E341">
            <v>6</v>
          </cell>
          <cell r="F341">
            <v>2.75</v>
          </cell>
          <cell r="H341">
            <v>0.38</v>
          </cell>
          <cell r="I341">
            <v>6.2700000000000005</v>
          </cell>
        </row>
        <row r="342">
          <cell r="D342">
            <v>1</v>
          </cell>
          <cell r="E342">
            <v>1</v>
          </cell>
          <cell r="F342">
            <v>2.17</v>
          </cell>
          <cell r="H342">
            <v>0.38</v>
          </cell>
          <cell r="I342">
            <v>0.8246</v>
          </cell>
        </row>
        <row r="343">
          <cell r="B343" t="str">
            <v>TRAMO F - E</v>
          </cell>
        </row>
        <row r="344">
          <cell r="D344">
            <v>1</v>
          </cell>
          <cell r="E344">
            <v>4</v>
          </cell>
          <cell r="F344">
            <v>2.83</v>
          </cell>
          <cell r="H344">
            <v>0.38</v>
          </cell>
          <cell r="I344">
            <v>4.3016000000000005</v>
          </cell>
        </row>
        <row r="345">
          <cell r="D345">
            <v>1</v>
          </cell>
          <cell r="E345">
            <v>1</v>
          </cell>
          <cell r="F345">
            <v>2.36</v>
          </cell>
          <cell r="H345">
            <v>0.38</v>
          </cell>
          <cell r="I345">
            <v>0.89679999999999993</v>
          </cell>
        </row>
        <row r="346">
          <cell r="B346" t="str">
            <v>TRAMO E - D</v>
          </cell>
        </row>
        <row r="347">
          <cell r="D347">
            <v>1</v>
          </cell>
          <cell r="E347">
            <v>1</v>
          </cell>
          <cell r="F347">
            <v>2.79</v>
          </cell>
          <cell r="H347">
            <v>0.38</v>
          </cell>
          <cell r="I347">
            <v>1.0602</v>
          </cell>
        </row>
        <row r="348">
          <cell r="D348">
            <v>1</v>
          </cell>
          <cell r="E348">
            <v>1</v>
          </cell>
          <cell r="F348">
            <v>2.75</v>
          </cell>
          <cell r="H348">
            <v>0.38</v>
          </cell>
          <cell r="I348">
            <v>1.0449999999999999</v>
          </cell>
        </row>
        <row r="349">
          <cell r="D349">
            <v>1</v>
          </cell>
          <cell r="E349">
            <v>1</v>
          </cell>
          <cell r="F349">
            <v>1.26</v>
          </cell>
          <cell r="H349">
            <v>0.38</v>
          </cell>
          <cell r="I349">
            <v>0.4788</v>
          </cell>
        </row>
        <row r="350">
          <cell r="B350" t="str">
            <v>TRAMO D - C</v>
          </cell>
        </row>
        <row r="351">
          <cell r="D351">
            <v>1</v>
          </cell>
          <cell r="E351">
            <v>12</v>
          </cell>
          <cell r="F351">
            <v>2.75</v>
          </cell>
          <cell r="H351">
            <v>0.38</v>
          </cell>
          <cell r="I351">
            <v>12.540000000000001</v>
          </cell>
        </row>
        <row r="352">
          <cell r="D352">
            <v>1</v>
          </cell>
          <cell r="E352">
            <v>1</v>
          </cell>
          <cell r="F352">
            <v>3.1</v>
          </cell>
          <cell r="H352">
            <v>0.38</v>
          </cell>
          <cell r="I352">
            <v>1.1780000000000002</v>
          </cell>
        </row>
        <row r="353">
          <cell r="B353" t="str">
            <v>TRAMO C - B</v>
          </cell>
        </row>
        <row r="354">
          <cell r="D354">
            <v>1</v>
          </cell>
          <cell r="E354">
            <v>1</v>
          </cell>
          <cell r="F354">
            <v>3.52</v>
          </cell>
          <cell r="H354">
            <v>0.38</v>
          </cell>
          <cell r="I354">
            <v>1.3376000000000001</v>
          </cell>
        </row>
        <row r="355">
          <cell r="B355" t="str">
            <v>TRAMO B - A</v>
          </cell>
        </row>
        <row r="356">
          <cell r="D356">
            <v>1</v>
          </cell>
          <cell r="E356">
            <v>1</v>
          </cell>
          <cell r="F356">
            <v>2.75</v>
          </cell>
          <cell r="H356">
            <v>0.38</v>
          </cell>
          <cell r="I356">
            <v>1.0449999999999999</v>
          </cell>
        </row>
        <row r="357">
          <cell r="D357">
            <v>1</v>
          </cell>
          <cell r="E357">
            <v>1</v>
          </cell>
          <cell r="F357">
            <v>2.74</v>
          </cell>
          <cell r="H357">
            <v>0.38</v>
          </cell>
          <cell r="I357">
            <v>1.0412000000000001</v>
          </cell>
        </row>
        <row r="358">
          <cell r="D358">
            <v>1</v>
          </cell>
          <cell r="E358">
            <v>1</v>
          </cell>
          <cell r="F358">
            <v>3.02</v>
          </cell>
          <cell r="H358">
            <v>0.38</v>
          </cell>
          <cell r="I358">
            <v>1.1476</v>
          </cell>
        </row>
        <row r="360">
          <cell r="A360" t="str">
            <v>01.02.01.08</v>
          </cell>
          <cell r="B360" t="str">
            <v>TARRAJEO EN MUROS DE CONCRETO, C/ MEZC. C:A 1:5, e=1.5cm.</v>
          </cell>
          <cell r="C360" t="str">
            <v>M2</v>
          </cell>
          <cell r="K360">
            <v>329.70680000000004</v>
          </cell>
        </row>
        <row r="361">
          <cell r="B361" t="str">
            <v>ELEVACION - JR. ICA</v>
          </cell>
          <cell r="J361">
            <v>31.735000000000007</v>
          </cell>
        </row>
        <row r="362">
          <cell r="D362">
            <v>2</v>
          </cell>
          <cell r="E362">
            <v>1</v>
          </cell>
          <cell r="F362">
            <v>2.75</v>
          </cell>
          <cell r="H362">
            <v>1.35</v>
          </cell>
          <cell r="I362">
            <v>7.4250000000000007</v>
          </cell>
        </row>
        <row r="363">
          <cell r="D363">
            <v>2</v>
          </cell>
          <cell r="E363">
            <v>1</v>
          </cell>
          <cell r="F363">
            <v>2.75</v>
          </cell>
          <cell r="H363">
            <v>1.34</v>
          </cell>
          <cell r="I363">
            <v>7.37</v>
          </cell>
        </row>
        <row r="364">
          <cell r="D364">
            <v>2</v>
          </cell>
          <cell r="E364">
            <v>1</v>
          </cell>
          <cell r="F364">
            <v>2.75</v>
          </cell>
          <cell r="H364">
            <v>0.94</v>
          </cell>
          <cell r="I364">
            <v>5.17</v>
          </cell>
        </row>
        <row r="365">
          <cell r="D365">
            <v>2</v>
          </cell>
          <cell r="E365">
            <v>1</v>
          </cell>
          <cell r="F365">
            <v>2.75</v>
          </cell>
          <cell r="H365">
            <v>0.74</v>
          </cell>
          <cell r="I365">
            <v>4.07</v>
          </cell>
        </row>
        <row r="366">
          <cell r="D366">
            <v>2</v>
          </cell>
          <cell r="E366">
            <v>1</v>
          </cell>
          <cell r="F366">
            <v>2.75</v>
          </cell>
          <cell r="H366">
            <v>0.7</v>
          </cell>
          <cell r="I366">
            <v>3.8499999999999996</v>
          </cell>
        </row>
        <row r="367">
          <cell r="D367">
            <v>2</v>
          </cell>
          <cell r="E367">
            <v>1</v>
          </cell>
          <cell r="F367">
            <v>2.75</v>
          </cell>
          <cell r="H367">
            <v>0.7</v>
          </cell>
          <cell r="I367">
            <v>3.8499999999999996</v>
          </cell>
        </row>
        <row r="369">
          <cell r="B369" t="str">
            <v>ELEVACION - PROPIEDAD DE TERCEROS ( ESTADIO - I.S.T. )</v>
          </cell>
          <cell r="J369">
            <v>78.051000000000016</v>
          </cell>
        </row>
        <row r="371">
          <cell r="D371">
            <v>1</v>
          </cell>
          <cell r="E371">
            <v>6</v>
          </cell>
          <cell r="F371">
            <v>2.75</v>
          </cell>
          <cell r="H371">
            <v>0.6</v>
          </cell>
          <cell r="I371">
            <v>9.9</v>
          </cell>
        </row>
        <row r="372">
          <cell r="D372">
            <v>1</v>
          </cell>
          <cell r="E372">
            <v>1</v>
          </cell>
          <cell r="F372">
            <v>3.45</v>
          </cell>
          <cell r="H372">
            <v>0.6</v>
          </cell>
          <cell r="I372">
            <v>2.0699999999999998</v>
          </cell>
        </row>
        <row r="373">
          <cell r="D373">
            <v>1</v>
          </cell>
          <cell r="E373">
            <v>19</v>
          </cell>
          <cell r="F373">
            <v>2.75</v>
          </cell>
          <cell r="H373">
            <v>0.6</v>
          </cell>
          <cell r="I373">
            <v>31.349999999999998</v>
          </cell>
        </row>
        <row r="374">
          <cell r="D374">
            <v>1</v>
          </cell>
          <cell r="E374">
            <v>1</v>
          </cell>
          <cell r="F374">
            <v>1.71</v>
          </cell>
          <cell r="H374">
            <v>0.6</v>
          </cell>
          <cell r="I374">
            <v>1.026</v>
          </cell>
        </row>
        <row r="375">
          <cell r="D375">
            <v>1</v>
          </cell>
          <cell r="E375">
            <v>1</v>
          </cell>
          <cell r="F375">
            <v>0.43</v>
          </cell>
          <cell r="H375">
            <v>0.6</v>
          </cell>
          <cell r="I375">
            <v>0.25800000000000001</v>
          </cell>
        </row>
        <row r="377">
          <cell r="D377">
            <v>1</v>
          </cell>
          <cell r="E377">
            <v>6</v>
          </cell>
          <cell r="F377">
            <v>2.75</v>
          </cell>
          <cell r="H377">
            <v>0.8</v>
          </cell>
          <cell r="I377">
            <v>13.200000000000001</v>
          </cell>
        </row>
        <row r="378">
          <cell r="D378">
            <v>1</v>
          </cell>
          <cell r="E378">
            <v>3</v>
          </cell>
          <cell r="F378">
            <v>2.75</v>
          </cell>
          <cell r="H378">
            <v>1.02</v>
          </cell>
          <cell r="I378">
            <v>8.4150000000000009</v>
          </cell>
        </row>
        <row r="379">
          <cell r="D379">
            <v>1</v>
          </cell>
          <cell r="E379">
            <v>1</v>
          </cell>
          <cell r="F379">
            <v>2.75</v>
          </cell>
          <cell r="H379">
            <v>0.6</v>
          </cell>
          <cell r="I379">
            <v>1.65</v>
          </cell>
        </row>
        <row r="380">
          <cell r="D380">
            <v>1</v>
          </cell>
          <cell r="E380">
            <v>5</v>
          </cell>
          <cell r="F380">
            <v>2.75</v>
          </cell>
          <cell r="H380">
            <v>0.6</v>
          </cell>
          <cell r="I380">
            <v>8.25</v>
          </cell>
        </row>
        <row r="381">
          <cell r="D381">
            <v>1</v>
          </cell>
          <cell r="E381">
            <v>1</v>
          </cell>
          <cell r="F381">
            <v>3.22</v>
          </cell>
          <cell r="H381">
            <v>0.6</v>
          </cell>
          <cell r="I381">
            <v>1.9319999999999999</v>
          </cell>
        </row>
        <row r="383">
          <cell r="B383" t="str">
            <v>ELEVACION - PROPIEDAD DE TERCEROS (Lado este)</v>
          </cell>
          <cell r="J383">
            <v>60.099499999999992</v>
          </cell>
        </row>
        <row r="384">
          <cell r="D384">
            <v>1</v>
          </cell>
          <cell r="E384">
            <v>2</v>
          </cell>
          <cell r="F384">
            <v>2.75</v>
          </cell>
          <cell r="H384">
            <v>0.15</v>
          </cell>
          <cell r="I384">
            <v>0.82499999999999996</v>
          </cell>
        </row>
        <row r="385">
          <cell r="D385">
            <v>1</v>
          </cell>
          <cell r="E385">
            <v>2</v>
          </cell>
          <cell r="F385">
            <v>2.75</v>
          </cell>
          <cell r="H385">
            <v>0.28000000000000003</v>
          </cell>
          <cell r="I385">
            <v>1.54</v>
          </cell>
        </row>
        <row r="386">
          <cell r="D386">
            <v>1</v>
          </cell>
          <cell r="E386">
            <v>2</v>
          </cell>
          <cell r="F386">
            <v>2.75</v>
          </cell>
          <cell r="H386">
            <v>0.4</v>
          </cell>
          <cell r="I386">
            <v>2.2000000000000002</v>
          </cell>
        </row>
        <row r="387">
          <cell r="D387">
            <v>1</v>
          </cell>
          <cell r="E387">
            <v>2</v>
          </cell>
          <cell r="F387">
            <v>2.75</v>
          </cell>
          <cell r="H387">
            <v>0.53</v>
          </cell>
          <cell r="I387">
            <v>2.915</v>
          </cell>
        </row>
        <row r="388">
          <cell r="D388">
            <v>1</v>
          </cell>
          <cell r="E388">
            <v>1</v>
          </cell>
          <cell r="F388">
            <v>2.75</v>
          </cell>
          <cell r="H388">
            <v>0.65</v>
          </cell>
          <cell r="I388">
            <v>1.7875000000000001</v>
          </cell>
        </row>
        <row r="389">
          <cell r="D389">
            <v>1</v>
          </cell>
          <cell r="E389">
            <v>1</v>
          </cell>
          <cell r="F389">
            <v>2.75</v>
          </cell>
          <cell r="H389">
            <v>0.78</v>
          </cell>
          <cell r="I389">
            <v>2.145</v>
          </cell>
        </row>
        <row r="390">
          <cell r="D390">
            <v>1</v>
          </cell>
          <cell r="E390">
            <v>1</v>
          </cell>
          <cell r="F390">
            <v>2.75</v>
          </cell>
          <cell r="H390">
            <v>0.91</v>
          </cell>
          <cell r="I390">
            <v>2.5024999999999999</v>
          </cell>
        </row>
        <row r="391">
          <cell r="D391">
            <v>1</v>
          </cell>
          <cell r="E391">
            <v>1</v>
          </cell>
          <cell r="F391">
            <v>2.75</v>
          </cell>
          <cell r="H391">
            <v>1.03</v>
          </cell>
          <cell r="I391">
            <v>2.8325</v>
          </cell>
        </row>
        <row r="392">
          <cell r="D392">
            <v>1</v>
          </cell>
          <cell r="E392">
            <v>2</v>
          </cell>
          <cell r="F392">
            <v>2.75</v>
          </cell>
          <cell r="H392">
            <v>1.25</v>
          </cell>
          <cell r="I392">
            <v>6.875</v>
          </cell>
        </row>
        <row r="393">
          <cell r="D393">
            <v>1</v>
          </cell>
          <cell r="E393">
            <v>1</v>
          </cell>
          <cell r="F393">
            <v>1.9</v>
          </cell>
          <cell r="H393">
            <v>0.48</v>
          </cell>
          <cell r="I393">
            <v>0.91199999999999992</v>
          </cell>
        </row>
        <row r="394">
          <cell r="D394">
            <v>1</v>
          </cell>
          <cell r="E394">
            <v>1</v>
          </cell>
          <cell r="F394">
            <v>2.75</v>
          </cell>
          <cell r="H394">
            <v>0.16</v>
          </cell>
          <cell r="I394">
            <v>0.44</v>
          </cell>
        </row>
        <row r="395">
          <cell r="D395">
            <v>1</v>
          </cell>
          <cell r="E395">
            <v>1</v>
          </cell>
          <cell r="F395">
            <v>2.75</v>
          </cell>
          <cell r="H395">
            <v>0.28999999999999998</v>
          </cell>
          <cell r="I395">
            <v>0.79749999999999999</v>
          </cell>
        </row>
        <row r="396">
          <cell r="D396">
            <v>1</v>
          </cell>
          <cell r="E396">
            <v>1</v>
          </cell>
          <cell r="F396">
            <v>2.75</v>
          </cell>
          <cell r="H396">
            <v>0.46</v>
          </cell>
          <cell r="I396">
            <v>1.2650000000000001</v>
          </cell>
        </row>
        <row r="397">
          <cell r="D397">
            <v>1</v>
          </cell>
          <cell r="E397">
            <v>1</v>
          </cell>
          <cell r="F397">
            <v>2.75</v>
          </cell>
          <cell r="H397">
            <v>0.66</v>
          </cell>
          <cell r="I397">
            <v>1.8150000000000002</v>
          </cell>
        </row>
        <row r="398">
          <cell r="D398">
            <v>1</v>
          </cell>
          <cell r="E398">
            <v>1</v>
          </cell>
          <cell r="F398">
            <v>2.75</v>
          </cell>
          <cell r="H398">
            <v>0.88</v>
          </cell>
          <cell r="I398">
            <v>2.42</v>
          </cell>
        </row>
        <row r="399">
          <cell r="D399">
            <v>1</v>
          </cell>
          <cell r="E399">
            <v>1</v>
          </cell>
          <cell r="F399">
            <v>2.75</v>
          </cell>
          <cell r="H399">
            <v>1.1100000000000001</v>
          </cell>
          <cell r="I399">
            <v>3.0525000000000002</v>
          </cell>
        </row>
        <row r="400">
          <cell r="D400">
            <v>1</v>
          </cell>
          <cell r="E400">
            <v>1</v>
          </cell>
          <cell r="F400">
            <v>2.75</v>
          </cell>
          <cell r="H400">
            <v>1.24</v>
          </cell>
          <cell r="I400">
            <v>3.41</v>
          </cell>
        </row>
        <row r="401">
          <cell r="D401">
            <v>1</v>
          </cell>
          <cell r="E401">
            <v>1</v>
          </cell>
          <cell r="F401">
            <v>2.75</v>
          </cell>
          <cell r="H401">
            <v>1.33</v>
          </cell>
          <cell r="I401">
            <v>3.6575000000000002</v>
          </cell>
        </row>
        <row r="402">
          <cell r="D402">
            <v>1</v>
          </cell>
          <cell r="E402">
            <v>1</v>
          </cell>
          <cell r="F402">
            <v>2.75</v>
          </cell>
          <cell r="H402">
            <v>1.41</v>
          </cell>
          <cell r="I402">
            <v>3.8774999999999999</v>
          </cell>
        </row>
        <row r="403">
          <cell r="D403">
            <v>1</v>
          </cell>
          <cell r="E403">
            <v>2</v>
          </cell>
          <cell r="F403">
            <v>2.75</v>
          </cell>
          <cell r="H403">
            <v>1.51</v>
          </cell>
          <cell r="I403">
            <v>8.3049999999999997</v>
          </cell>
        </row>
        <row r="404">
          <cell r="D404">
            <v>1</v>
          </cell>
          <cell r="E404">
            <v>1</v>
          </cell>
          <cell r="F404">
            <v>2.75</v>
          </cell>
          <cell r="H404">
            <v>1.25</v>
          </cell>
          <cell r="I404">
            <v>3.4375</v>
          </cell>
        </row>
        <row r="405">
          <cell r="D405">
            <v>1</v>
          </cell>
          <cell r="E405">
            <v>1</v>
          </cell>
          <cell r="F405">
            <v>2.4700000000000002</v>
          </cell>
          <cell r="H405">
            <v>1.25</v>
          </cell>
          <cell r="I405">
            <v>3.0875000000000004</v>
          </cell>
        </row>
        <row r="407">
          <cell r="B407" t="str">
            <v>ELEVACION - AV. TUPAC AMARU</v>
          </cell>
          <cell r="J407">
            <v>10.9885</v>
          </cell>
        </row>
        <row r="408">
          <cell r="D408">
            <v>1</v>
          </cell>
          <cell r="E408">
            <v>1</v>
          </cell>
          <cell r="F408">
            <v>4.05</v>
          </cell>
          <cell r="H408">
            <v>0.65</v>
          </cell>
          <cell r="I408">
            <v>2.6324999999999998</v>
          </cell>
        </row>
        <row r="409">
          <cell r="D409">
            <v>1</v>
          </cell>
          <cell r="E409">
            <v>1</v>
          </cell>
          <cell r="F409">
            <v>5.95</v>
          </cell>
          <cell r="H409">
            <v>0.66</v>
          </cell>
          <cell r="I409">
            <v>3.9270000000000005</v>
          </cell>
        </row>
        <row r="410">
          <cell r="D410">
            <v>1</v>
          </cell>
          <cell r="E410">
            <v>1</v>
          </cell>
          <cell r="F410">
            <v>3.32</v>
          </cell>
          <cell r="H410">
            <v>0.86</v>
          </cell>
          <cell r="I410">
            <v>2.8552</v>
          </cell>
        </row>
        <row r="411">
          <cell r="D411">
            <v>1</v>
          </cell>
          <cell r="E411">
            <v>1</v>
          </cell>
          <cell r="F411">
            <v>1.83</v>
          </cell>
          <cell r="H411">
            <v>0.86</v>
          </cell>
          <cell r="I411">
            <v>1.5738000000000001</v>
          </cell>
        </row>
        <row r="413">
          <cell r="B413" t="str">
            <v>ELEVACION - PROPIEDAD DE TERCEROS (AV. TUPAC AMARU)</v>
          </cell>
          <cell r="J413">
            <v>148.83279999999999</v>
          </cell>
        </row>
        <row r="414">
          <cell r="B414" t="str">
            <v>TRAMO G - F</v>
          </cell>
          <cell r="D414">
            <v>1</v>
          </cell>
          <cell r="E414">
            <v>1</v>
          </cell>
          <cell r="F414">
            <v>2.75</v>
          </cell>
          <cell r="H414">
            <v>1.3</v>
          </cell>
          <cell r="I414">
            <v>3.5750000000000002</v>
          </cell>
        </row>
        <row r="415">
          <cell r="D415">
            <v>1</v>
          </cell>
          <cell r="E415">
            <v>1</v>
          </cell>
          <cell r="F415">
            <v>2.75</v>
          </cell>
          <cell r="H415">
            <v>1.5</v>
          </cell>
          <cell r="I415">
            <v>4.125</v>
          </cell>
        </row>
        <row r="416">
          <cell r="D416">
            <v>1</v>
          </cell>
          <cell r="E416">
            <v>1</v>
          </cell>
          <cell r="F416">
            <v>2.75</v>
          </cell>
          <cell r="H416">
            <v>1.48</v>
          </cell>
          <cell r="I416">
            <v>4.07</v>
          </cell>
        </row>
        <row r="417">
          <cell r="D417">
            <v>1</v>
          </cell>
          <cell r="E417">
            <v>1</v>
          </cell>
          <cell r="F417">
            <v>2.75</v>
          </cell>
          <cell r="H417">
            <v>1.7</v>
          </cell>
          <cell r="I417">
            <v>4.6749999999999998</v>
          </cell>
        </row>
        <row r="418">
          <cell r="D418">
            <v>1</v>
          </cell>
          <cell r="E418">
            <v>1</v>
          </cell>
          <cell r="F418">
            <v>2.75</v>
          </cell>
          <cell r="H418">
            <v>1.65</v>
          </cell>
          <cell r="I418">
            <v>4.5374999999999996</v>
          </cell>
        </row>
        <row r="419">
          <cell r="D419">
            <v>1</v>
          </cell>
          <cell r="E419">
            <v>1</v>
          </cell>
          <cell r="F419">
            <v>2.75</v>
          </cell>
          <cell r="H419">
            <v>1.87</v>
          </cell>
          <cell r="I419">
            <v>5.1425000000000001</v>
          </cell>
        </row>
        <row r="420">
          <cell r="D420">
            <v>1</v>
          </cell>
          <cell r="E420">
            <v>1</v>
          </cell>
          <cell r="F420">
            <v>2.17</v>
          </cell>
          <cell r="H420">
            <v>1.8</v>
          </cell>
          <cell r="I420">
            <v>3.9060000000000001</v>
          </cell>
        </row>
        <row r="421">
          <cell r="B421" t="str">
            <v>TRAMO F - E</v>
          </cell>
        </row>
        <row r="422">
          <cell r="D422">
            <v>1</v>
          </cell>
          <cell r="E422">
            <v>1</v>
          </cell>
          <cell r="F422">
            <v>2.83</v>
          </cell>
          <cell r="H422">
            <v>1.86</v>
          </cell>
          <cell r="I422">
            <v>5.2638000000000007</v>
          </cell>
        </row>
        <row r="423">
          <cell r="D423">
            <v>1</v>
          </cell>
          <cell r="E423">
            <v>1</v>
          </cell>
          <cell r="F423">
            <v>2.83</v>
          </cell>
          <cell r="H423">
            <v>1.9</v>
          </cell>
          <cell r="I423">
            <v>5.3769999999999998</v>
          </cell>
        </row>
        <row r="424">
          <cell r="D424">
            <v>1</v>
          </cell>
          <cell r="E424">
            <v>1</v>
          </cell>
          <cell r="F424">
            <v>2.83</v>
          </cell>
          <cell r="H424">
            <v>1.96</v>
          </cell>
          <cell r="I424">
            <v>5.5468000000000002</v>
          </cell>
        </row>
        <row r="425">
          <cell r="D425">
            <v>1</v>
          </cell>
          <cell r="E425">
            <v>1</v>
          </cell>
          <cell r="F425">
            <v>2.83</v>
          </cell>
          <cell r="H425">
            <v>2.0499999999999998</v>
          </cell>
          <cell r="I425">
            <v>5.8014999999999999</v>
          </cell>
        </row>
        <row r="426">
          <cell r="D426">
            <v>1</v>
          </cell>
          <cell r="E426">
            <v>1</v>
          </cell>
          <cell r="F426">
            <v>2.36</v>
          </cell>
          <cell r="H426">
            <v>1.95</v>
          </cell>
          <cell r="I426">
            <v>4.6019999999999994</v>
          </cell>
        </row>
        <row r="427">
          <cell r="B427" t="str">
            <v>TRAMO E - D</v>
          </cell>
          <cell r="I427">
            <v>0</v>
          </cell>
        </row>
        <row r="428">
          <cell r="D428">
            <v>1</v>
          </cell>
          <cell r="E428">
            <v>1</v>
          </cell>
          <cell r="F428">
            <v>2.79</v>
          </cell>
          <cell r="H428">
            <v>1.26</v>
          </cell>
          <cell r="I428">
            <v>3.5154000000000001</v>
          </cell>
        </row>
        <row r="429">
          <cell r="D429">
            <v>1</v>
          </cell>
          <cell r="E429">
            <v>1</v>
          </cell>
          <cell r="F429">
            <v>2.75</v>
          </cell>
          <cell r="H429">
            <v>1.5</v>
          </cell>
          <cell r="I429">
            <v>4.125</v>
          </cell>
        </row>
        <row r="430">
          <cell r="D430">
            <v>1</v>
          </cell>
          <cell r="E430">
            <v>1</v>
          </cell>
          <cell r="F430">
            <v>1.26</v>
          </cell>
          <cell r="H430">
            <v>1.5</v>
          </cell>
          <cell r="I430">
            <v>1.8900000000000001</v>
          </cell>
        </row>
        <row r="431">
          <cell r="B431" t="str">
            <v>TRAMO D - C</v>
          </cell>
        </row>
        <row r="432">
          <cell r="D432">
            <v>1</v>
          </cell>
          <cell r="E432">
            <v>2</v>
          </cell>
          <cell r="F432">
            <v>2.75</v>
          </cell>
          <cell r="H432">
            <v>1.5</v>
          </cell>
          <cell r="I432">
            <v>8.25</v>
          </cell>
        </row>
        <row r="434">
          <cell r="D434">
            <v>1</v>
          </cell>
          <cell r="E434">
            <v>1</v>
          </cell>
          <cell r="F434">
            <v>2.75</v>
          </cell>
          <cell r="H434">
            <v>1.58</v>
          </cell>
          <cell r="I434">
            <v>4.3450000000000006</v>
          </cell>
        </row>
        <row r="435">
          <cell r="D435">
            <v>1</v>
          </cell>
          <cell r="E435">
            <v>1</v>
          </cell>
          <cell r="F435">
            <v>2.75</v>
          </cell>
          <cell r="H435">
            <v>1.92</v>
          </cell>
          <cell r="I435">
            <v>5.2799999999999994</v>
          </cell>
        </row>
        <row r="436">
          <cell r="D436">
            <v>1</v>
          </cell>
          <cell r="E436">
            <v>7</v>
          </cell>
          <cell r="F436">
            <v>2.75</v>
          </cell>
          <cell r="H436">
            <v>2.2000000000000002</v>
          </cell>
          <cell r="I436">
            <v>42.35</v>
          </cell>
        </row>
        <row r="437">
          <cell r="D437">
            <v>1</v>
          </cell>
          <cell r="E437">
            <v>1</v>
          </cell>
          <cell r="F437">
            <v>2.75</v>
          </cell>
          <cell r="H437">
            <v>1.98</v>
          </cell>
          <cell r="I437">
            <v>5.4450000000000003</v>
          </cell>
        </row>
        <row r="438">
          <cell r="D438">
            <v>1</v>
          </cell>
          <cell r="E438">
            <v>1</v>
          </cell>
          <cell r="F438">
            <v>2.1</v>
          </cell>
          <cell r="H438">
            <v>1.76</v>
          </cell>
          <cell r="I438">
            <v>3.6960000000000002</v>
          </cell>
        </row>
        <row r="439">
          <cell r="B439" t="str">
            <v>TRAMO C - B</v>
          </cell>
        </row>
        <row r="440">
          <cell r="D440">
            <v>1</v>
          </cell>
          <cell r="E440">
            <v>1</v>
          </cell>
          <cell r="F440">
            <v>3.52</v>
          </cell>
          <cell r="H440">
            <v>1.54</v>
          </cell>
          <cell r="I440">
            <v>5.4207999999999998</v>
          </cell>
        </row>
        <row r="441">
          <cell r="B441" t="str">
            <v>TRAMO B - A</v>
          </cell>
        </row>
        <row r="442">
          <cell r="D442">
            <v>1</v>
          </cell>
          <cell r="E442">
            <v>1</v>
          </cell>
          <cell r="F442">
            <v>2.75</v>
          </cell>
          <cell r="H442">
            <v>1.1499999999999999</v>
          </cell>
          <cell r="I442">
            <v>3.1624999999999996</v>
          </cell>
        </row>
        <row r="443">
          <cell r="D443">
            <v>1</v>
          </cell>
          <cell r="E443">
            <v>1</v>
          </cell>
          <cell r="F443">
            <v>2.74</v>
          </cell>
          <cell r="H443">
            <v>0.9</v>
          </cell>
          <cell r="I443">
            <v>2.4660000000000002</v>
          </cell>
        </row>
        <row r="444">
          <cell r="D444">
            <v>1</v>
          </cell>
          <cell r="E444">
            <v>1</v>
          </cell>
          <cell r="F444">
            <v>3.02</v>
          </cell>
          <cell r="H444">
            <v>0.75</v>
          </cell>
          <cell r="I444">
            <v>2.2650000000000001</v>
          </cell>
        </row>
        <row r="446">
          <cell r="A446" t="str">
            <v>01.06</v>
          </cell>
          <cell r="B446" t="str">
            <v xml:space="preserve">COBERTURAS </v>
          </cell>
          <cell r="C446">
            <v>0</v>
          </cell>
        </row>
        <row r="447">
          <cell r="A447" t="str">
            <v>01.06.02</v>
          </cell>
          <cell r="B447" t="str">
            <v>COBERTURA CON TEJA DE ARCILLA EN CERCO PERIMETRAL</v>
          </cell>
          <cell r="C447" t="str">
            <v>ML</v>
          </cell>
          <cell r="K447">
            <v>370.82000000000005</v>
          </cell>
        </row>
        <row r="448">
          <cell r="B448" t="str">
            <v>ELEVACION - JR. ICA</v>
          </cell>
          <cell r="J448">
            <v>30.77</v>
          </cell>
        </row>
        <row r="449">
          <cell r="E449">
            <v>1</v>
          </cell>
          <cell r="F449">
            <v>2.8</v>
          </cell>
          <cell r="I449">
            <v>2.8</v>
          </cell>
        </row>
        <row r="450">
          <cell r="E450">
            <v>1</v>
          </cell>
          <cell r="F450">
            <v>9.17</v>
          </cell>
          <cell r="I450">
            <v>9.17</v>
          </cell>
        </row>
        <row r="451">
          <cell r="E451">
            <v>1</v>
          </cell>
          <cell r="F451">
            <v>18.8</v>
          </cell>
          <cell r="I451">
            <v>18.8</v>
          </cell>
        </row>
        <row r="452">
          <cell r="B452" t="str">
            <v>ELEVACION - PROPIEDAD DE TERCEROS ( ESTADIO - I.S.T. )</v>
          </cell>
          <cell r="J452">
            <v>130.83000000000001</v>
          </cell>
        </row>
        <row r="453">
          <cell r="E453">
            <v>1</v>
          </cell>
          <cell r="F453">
            <v>83.25</v>
          </cell>
          <cell r="I453">
            <v>83.25</v>
          </cell>
        </row>
        <row r="454">
          <cell r="E454">
            <v>1</v>
          </cell>
          <cell r="F454">
            <v>0.45</v>
          </cell>
          <cell r="I454">
            <v>0.45</v>
          </cell>
        </row>
        <row r="455">
          <cell r="E455">
            <v>1</v>
          </cell>
          <cell r="F455">
            <v>47.13</v>
          </cell>
          <cell r="I455">
            <v>47.13</v>
          </cell>
        </row>
        <row r="456">
          <cell r="B456" t="str">
            <v>ELEVACION - PROPIEDAD DE TERCEROS (Lado este)</v>
          </cell>
          <cell r="I456">
            <v>0</v>
          </cell>
          <cell r="J456">
            <v>91.36</v>
          </cell>
        </row>
        <row r="457">
          <cell r="E457">
            <v>1</v>
          </cell>
          <cell r="F457">
            <v>91.36</v>
          </cell>
          <cell r="I457">
            <v>91.36</v>
          </cell>
        </row>
        <row r="458">
          <cell r="B458" t="str">
            <v>ELEVACION - AV. TUPAC AMARU</v>
          </cell>
          <cell r="I458">
            <v>0</v>
          </cell>
          <cell r="J458">
            <v>117.86</v>
          </cell>
        </row>
        <row r="459">
          <cell r="E459">
            <v>1</v>
          </cell>
          <cell r="F459">
            <v>7.28</v>
          </cell>
          <cell r="I459">
            <v>7.28</v>
          </cell>
        </row>
        <row r="460">
          <cell r="E460">
            <v>1</v>
          </cell>
          <cell r="F460">
            <v>5.97</v>
          </cell>
          <cell r="I460">
            <v>5.97</v>
          </cell>
        </row>
        <row r="461">
          <cell r="E461">
            <v>1</v>
          </cell>
          <cell r="F461">
            <v>104.61</v>
          </cell>
          <cell r="I461">
            <v>104.61</v>
          </cell>
        </row>
        <row r="463">
          <cell r="A463" t="str">
            <v>01.11</v>
          </cell>
          <cell r="B463" t="str">
            <v>PINTURAS</v>
          </cell>
          <cell r="C463">
            <v>0</v>
          </cell>
          <cell r="I463">
            <v>0</v>
          </cell>
        </row>
        <row r="464">
          <cell r="A464" t="str">
            <v>01.11.01</v>
          </cell>
          <cell r="B464" t="str">
            <v>PINTURAS EN CIELORRASOS, MUROS Y ESTRUCTURAS</v>
          </cell>
          <cell r="C464">
            <v>0</v>
          </cell>
          <cell r="I464">
            <v>0</v>
          </cell>
        </row>
        <row r="465">
          <cell r="A465" t="str">
            <v>01.11.01.06</v>
          </cell>
          <cell r="B465" t="str">
            <v>PINTURA DE MUROS EXTERIORES C/OLEOMATE - 2 MANOS, C/ IMPRIMANTE</v>
          </cell>
          <cell r="C465" t="str">
            <v>M2</v>
          </cell>
          <cell r="I465">
            <v>0</v>
          </cell>
          <cell r="K465">
            <v>1913.1847699999998</v>
          </cell>
        </row>
        <row r="467">
          <cell r="B467" t="str">
            <v>EN TARRAJEO FROTACHADO DE MUROS EXTERIORES, C/ MEZC. C:A 1:5, e=1.5cm.</v>
          </cell>
          <cell r="E467">
            <v>1</v>
          </cell>
          <cell r="F467">
            <v>1139.3710000000001</v>
          </cell>
          <cell r="I467">
            <v>1139.3710000000001</v>
          </cell>
        </row>
        <row r="468">
          <cell r="B468" t="str">
            <v>EN TARRAJEO DE COLUMNAS, C/ MEZC. C:A 1:5, e=1.5cm. (Inc. Vestidura de Aristas)</v>
          </cell>
          <cell r="E468">
            <v>1</v>
          </cell>
          <cell r="F468">
            <v>313.24984999999998</v>
          </cell>
          <cell r="I468">
            <v>313.24984999999998</v>
          </cell>
        </row>
        <row r="469">
          <cell r="B469" t="str">
            <v>EN TARRAJEO DE VIGAS, C/ MEZC. C:A 1:5, e=1.5cm. (Inc. Vestidura de Aristas)</v>
          </cell>
          <cell r="E469">
            <v>1</v>
          </cell>
          <cell r="F469">
            <v>130.85712000000001</v>
          </cell>
          <cell r="I469">
            <v>130.85712000000001</v>
          </cell>
        </row>
        <row r="470">
          <cell r="B470" t="str">
            <v>EN TARRAJEO EN MUROS DE CONCRETO, C/ MEZC. C:A 1:5, e=1.5cm.</v>
          </cell>
          <cell r="E470">
            <v>1</v>
          </cell>
          <cell r="F470">
            <v>329.70680000000004</v>
          </cell>
          <cell r="I470">
            <v>329.70680000000004</v>
          </cell>
        </row>
        <row r="473">
          <cell r="A473" t="str">
            <v>01.12</v>
          </cell>
          <cell r="B473" t="str">
            <v>VARIOS, LIMPIEZA Y JARDINERIA</v>
          </cell>
          <cell r="C473">
            <v>0</v>
          </cell>
        </row>
        <row r="474">
          <cell r="A474" t="str">
            <v>01.12.01</v>
          </cell>
          <cell r="B474" t="str">
            <v xml:space="preserve">VARIOS </v>
          </cell>
          <cell r="C474">
            <v>0</v>
          </cell>
        </row>
        <row r="475">
          <cell r="A475" t="str">
            <v>01.12.01.03</v>
          </cell>
          <cell r="B475" t="str">
            <v>SELLO ELASTOMERICO CON RELLENO DE POLIESTIRENO EXPANDIDO, e=3.00cm; AMBAS CARAS</v>
          </cell>
          <cell r="C475" t="str">
            <v>ML</v>
          </cell>
          <cell r="K475">
            <v>234.50000000000003</v>
          </cell>
        </row>
        <row r="476">
          <cell r="B476" t="str">
            <v>ELEVACION - JR. ICA</v>
          </cell>
          <cell r="E476">
            <v>1</v>
          </cell>
          <cell r="H476">
            <v>4.75</v>
          </cell>
          <cell r="I476">
            <v>4.75</v>
          </cell>
        </row>
        <row r="477">
          <cell r="E477">
            <v>1</v>
          </cell>
          <cell r="H477">
            <v>4.34</v>
          </cell>
          <cell r="I477">
            <v>4.34</v>
          </cell>
        </row>
        <row r="478">
          <cell r="E478">
            <v>1</v>
          </cell>
          <cell r="H478">
            <v>4.4000000000000004</v>
          </cell>
          <cell r="I478">
            <v>4.4000000000000004</v>
          </cell>
        </row>
        <row r="479">
          <cell r="B479" t="str">
            <v>ELEVACION - PROPIEDAD DE TERCEROS ( ESTADIO - I.S.T. )</v>
          </cell>
        </row>
        <row r="480">
          <cell r="E480">
            <v>1</v>
          </cell>
          <cell r="H480">
            <v>6.87</v>
          </cell>
          <cell r="I480">
            <v>6.87</v>
          </cell>
        </row>
        <row r="481">
          <cell r="E481">
            <v>1</v>
          </cell>
          <cell r="H481">
            <v>7.4</v>
          </cell>
          <cell r="I481">
            <v>7.4</v>
          </cell>
        </row>
        <row r="482">
          <cell r="E482">
            <v>1</v>
          </cell>
          <cell r="H482">
            <v>7.79</v>
          </cell>
          <cell r="I482">
            <v>7.79</v>
          </cell>
        </row>
        <row r="483">
          <cell r="E483">
            <v>1</v>
          </cell>
          <cell r="H483">
            <v>7.68</v>
          </cell>
          <cell r="I483">
            <v>7.68</v>
          </cell>
        </row>
        <row r="484">
          <cell r="E484">
            <v>1</v>
          </cell>
          <cell r="H484">
            <v>7.68</v>
          </cell>
          <cell r="I484">
            <v>7.68</v>
          </cell>
        </row>
        <row r="485">
          <cell r="E485">
            <v>1</v>
          </cell>
          <cell r="H485">
            <v>7.77</v>
          </cell>
          <cell r="I485">
            <v>7.77</v>
          </cell>
        </row>
        <row r="486">
          <cell r="E486">
            <v>1</v>
          </cell>
          <cell r="H486">
            <v>7.79</v>
          </cell>
          <cell r="I486">
            <v>7.79</v>
          </cell>
        </row>
        <row r="487">
          <cell r="E487">
            <v>1</v>
          </cell>
          <cell r="H487">
            <v>7.69</v>
          </cell>
          <cell r="I487">
            <v>7.69</v>
          </cell>
        </row>
        <row r="488">
          <cell r="E488">
            <v>1</v>
          </cell>
          <cell r="H488">
            <v>3.13</v>
          </cell>
          <cell r="I488">
            <v>3.13</v>
          </cell>
        </row>
        <row r="489">
          <cell r="E489">
            <v>5</v>
          </cell>
          <cell r="H489">
            <v>3.4</v>
          </cell>
          <cell r="I489">
            <v>17</v>
          </cell>
        </row>
        <row r="490">
          <cell r="E490">
            <v>1</v>
          </cell>
          <cell r="H490">
            <v>4.3899999999999997</v>
          </cell>
          <cell r="I490">
            <v>4.3899999999999997</v>
          </cell>
        </row>
        <row r="491">
          <cell r="E491">
            <v>1</v>
          </cell>
          <cell r="H491">
            <v>4.2</v>
          </cell>
          <cell r="I491">
            <v>4.2</v>
          </cell>
        </row>
        <row r="492">
          <cell r="E492">
            <v>1</v>
          </cell>
          <cell r="H492">
            <v>3.95</v>
          </cell>
          <cell r="I492">
            <v>3.95</v>
          </cell>
        </row>
        <row r="493">
          <cell r="E493">
            <v>1</v>
          </cell>
          <cell r="H493">
            <v>4.1500000000000004</v>
          </cell>
          <cell r="I493">
            <v>4.1500000000000004</v>
          </cell>
        </row>
        <row r="494">
          <cell r="E494">
            <v>1</v>
          </cell>
          <cell r="H494">
            <v>4.34</v>
          </cell>
          <cell r="I494">
            <v>4.34</v>
          </cell>
        </row>
        <row r="495">
          <cell r="E495">
            <v>1</v>
          </cell>
          <cell r="H495">
            <v>3.97</v>
          </cell>
          <cell r="I495">
            <v>3.97</v>
          </cell>
        </row>
        <row r="496">
          <cell r="E496">
            <v>1</v>
          </cell>
          <cell r="H496">
            <v>3.97</v>
          </cell>
          <cell r="I496">
            <v>3.97</v>
          </cell>
        </row>
        <row r="497">
          <cell r="E497">
            <v>1</v>
          </cell>
          <cell r="H497">
            <v>3.88</v>
          </cell>
          <cell r="I497">
            <v>3.88</v>
          </cell>
        </row>
        <row r="498">
          <cell r="E498">
            <v>2</v>
          </cell>
          <cell r="H498">
            <v>4</v>
          </cell>
          <cell r="I498">
            <v>8</v>
          </cell>
        </row>
        <row r="499">
          <cell r="B499" t="str">
            <v>ELEVACION - PROPIEDAD DE TERCEROS (Lado este)</v>
          </cell>
        </row>
        <row r="500">
          <cell r="E500">
            <v>1</v>
          </cell>
          <cell r="H500">
            <v>4.3899999999999997</v>
          </cell>
          <cell r="I500">
            <v>4.3899999999999997</v>
          </cell>
        </row>
        <row r="501">
          <cell r="E501">
            <v>1</v>
          </cell>
          <cell r="H501">
            <v>4.2</v>
          </cell>
          <cell r="I501">
            <v>4.2</v>
          </cell>
        </row>
        <row r="502">
          <cell r="E502">
            <v>1</v>
          </cell>
          <cell r="H502">
            <v>3.95</v>
          </cell>
          <cell r="I502">
            <v>3.95</v>
          </cell>
        </row>
        <row r="503">
          <cell r="E503">
            <v>1</v>
          </cell>
          <cell r="H503">
            <v>4.1500000000000004</v>
          </cell>
          <cell r="I503">
            <v>4.1500000000000004</v>
          </cell>
        </row>
        <row r="504">
          <cell r="E504">
            <v>1</v>
          </cell>
          <cell r="H504">
            <v>4.34</v>
          </cell>
          <cell r="I504">
            <v>4.34</v>
          </cell>
        </row>
        <row r="505">
          <cell r="E505">
            <v>1</v>
          </cell>
          <cell r="H505">
            <v>3.97</v>
          </cell>
          <cell r="I505">
            <v>3.97</v>
          </cell>
        </row>
        <row r="506">
          <cell r="E506">
            <v>1</v>
          </cell>
          <cell r="H506">
            <v>3.96</v>
          </cell>
          <cell r="I506">
            <v>3.96</v>
          </cell>
        </row>
        <row r="507">
          <cell r="E507">
            <v>1</v>
          </cell>
          <cell r="H507">
            <v>3.88</v>
          </cell>
          <cell r="I507">
            <v>3.88</v>
          </cell>
        </row>
        <row r="508">
          <cell r="E508">
            <v>1</v>
          </cell>
          <cell r="H508">
            <v>4</v>
          </cell>
          <cell r="I508">
            <v>4</v>
          </cell>
        </row>
        <row r="509">
          <cell r="E509">
            <v>1</v>
          </cell>
          <cell r="H509">
            <v>4.6500000000000004</v>
          </cell>
          <cell r="I509">
            <v>4.6500000000000004</v>
          </cell>
        </row>
        <row r="510">
          <cell r="B510" t="str">
            <v>ELEVACION - AV. TUPAC AMARU</v>
          </cell>
        </row>
        <row r="511">
          <cell r="E511">
            <v>1</v>
          </cell>
          <cell r="H511">
            <v>4.05</v>
          </cell>
          <cell r="I511">
            <v>4.05</v>
          </cell>
        </row>
        <row r="512">
          <cell r="B512" t="str">
            <v>ELEVACION - PROPIEDAD DE TERCEROS (AV. TUPAC AMARU)</v>
          </cell>
          <cell r="I512">
            <v>0</v>
          </cell>
        </row>
        <row r="513">
          <cell r="E513">
            <v>1</v>
          </cell>
          <cell r="H513">
            <v>4.08</v>
          </cell>
          <cell r="I513">
            <v>4.08</v>
          </cell>
        </row>
        <row r="514">
          <cell r="E514">
            <v>1</v>
          </cell>
          <cell r="H514">
            <v>4</v>
          </cell>
          <cell r="I514">
            <v>4</v>
          </cell>
        </row>
        <row r="515">
          <cell r="E515">
            <v>1</v>
          </cell>
          <cell r="H515">
            <v>4.1500000000000004</v>
          </cell>
          <cell r="I515">
            <v>4.1500000000000004</v>
          </cell>
        </row>
        <row r="516">
          <cell r="E516">
            <v>1</v>
          </cell>
          <cell r="H516">
            <v>4.21</v>
          </cell>
          <cell r="I516">
            <v>4.21</v>
          </cell>
        </row>
        <row r="517">
          <cell r="E517">
            <v>1</v>
          </cell>
          <cell r="H517">
            <v>4</v>
          </cell>
          <cell r="I517">
            <v>4</v>
          </cell>
        </row>
        <row r="518">
          <cell r="E518">
            <v>1</v>
          </cell>
          <cell r="H518">
            <v>4</v>
          </cell>
          <cell r="I518">
            <v>4</v>
          </cell>
        </row>
        <row r="519">
          <cell r="E519">
            <v>1</v>
          </cell>
          <cell r="H519">
            <v>4.03</v>
          </cell>
          <cell r="I519">
            <v>4.03</v>
          </cell>
        </row>
        <row r="520">
          <cell r="E520">
            <v>1</v>
          </cell>
          <cell r="H520">
            <v>4.1100000000000003</v>
          </cell>
          <cell r="I520">
            <v>4.1100000000000003</v>
          </cell>
        </row>
        <row r="521">
          <cell r="E521">
            <v>1</v>
          </cell>
          <cell r="H521">
            <v>4.1900000000000004</v>
          </cell>
          <cell r="I521">
            <v>4.1900000000000004</v>
          </cell>
        </row>
        <row r="522">
          <cell r="E522">
            <v>1</v>
          </cell>
          <cell r="H522">
            <v>4.1100000000000003</v>
          </cell>
          <cell r="I522">
            <v>4.1100000000000003</v>
          </cell>
        </row>
        <row r="523">
          <cell r="E523">
            <v>1</v>
          </cell>
          <cell r="H523">
            <v>4</v>
          </cell>
          <cell r="I523">
            <v>4</v>
          </cell>
        </row>
        <row r="524">
          <cell r="E524">
            <v>1</v>
          </cell>
          <cell r="H524">
            <v>4.79</v>
          </cell>
          <cell r="I524">
            <v>4.79</v>
          </cell>
        </row>
        <row r="525">
          <cell r="E525">
            <v>1</v>
          </cell>
          <cell r="H525">
            <v>4.1500000000000004</v>
          </cell>
          <cell r="I525">
            <v>4.1500000000000004</v>
          </cell>
        </row>
      </sheetData>
      <sheetData sheetId="41"/>
      <sheetData sheetId="42"/>
      <sheetData sheetId="43"/>
      <sheetData sheetId="44"/>
      <sheetData sheetId="45"/>
      <sheetData sheetId="4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RESUMEN"/>
      <sheetName val="SUSTENTO"/>
      <sheetName val="CONSOL"/>
      <sheetName val="Sheet1"/>
      <sheetName val="OBRAS NUEVAS-IMP"/>
      <sheetName val="PARAPETO-NO VA"/>
    </sheetNames>
    <sheetDataSet>
      <sheetData sheetId="0"/>
      <sheetData sheetId="1">
        <row r="1">
          <cell r="A1" t="str">
            <v>RESUMEN DE METRADOS - OBRAS PROVISIONALES</v>
          </cell>
        </row>
        <row r="3">
          <cell r="A3" t="str">
            <v>Proyecto:</v>
          </cell>
          <cell r="B3" t="str">
            <v>ELABORACIÓN DEL EXPEDIENTE TÉCNICO DEL PROYECTO “MEJORAMIENTO Y AMPLIACIÓN DE LOS SERVICIOS DE SALUD DEL ESTABLECIMIENTO DE SALUD DE APOYO DE PALPA, DISTRITO DE PALPA - PROVINCIA DE PALPA, DEPARTAMENTO DE ICA”</v>
          </cell>
        </row>
        <row r="5">
          <cell r="A5" t="str">
            <v xml:space="preserve">Ubicación: </v>
          </cell>
          <cell r="B5" t="str">
            <v>DISTRITO DE PALPA – PROVINCIA DE PALPA – REGIÓN ICA</v>
          </cell>
        </row>
        <row r="6">
          <cell r="A6" t="str">
            <v>Fecha:</v>
          </cell>
          <cell r="B6">
            <v>44409</v>
          </cell>
        </row>
        <row r="8">
          <cell r="A8" t="str">
            <v>ITEM</v>
          </cell>
          <cell r="B8" t="str">
            <v>DESCRIPCION</v>
          </cell>
          <cell r="C8" t="str">
            <v>UND.</v>
          </cell>
          <cell r="D8" t="str">
            <v>RESUMEN TOTAL</v>
          </cell>
        </row>
        <row r="10">
          <cell r="A10" t="str">
            <v>01</v>
          </cell>
          <cell r="B10" t="str">
            <v>OBRAS PROVISIONALES, TRABAJOS PRELIMINARES, SEGURIDAD Y SALUD</v>
          </cell>
        </row>
        <row r="11">
          <cell r="A11" t="str">
            <v>01.01</v>
          </cell>
          <cell r="B11" t="str">
            <v>OBRAS PROVISIONALES Y TRABAJOS PRELIMINARES</v>
          </cell>
        </row>
        <row r="12">
          <cell r="A12" t="str">
            <v>01.01.01</v>
          </cell>
          <cell r="B12" t="str">
            <v>CONSTRUCCIONES PROVISIONALES</v>
          </cell>
        </row>
        <row r="13">
          <cell r="A13" t="str">
            <v>01.01.01.01</v>
          </cell>
          <cell r="B13" t="str">
            <v xml:space="preserve">         OFICINAS</v>
          </cell>
        </row>
        <row r="14">
          <cell r="A14" t="str">
            <v>01.01.01.01.01</v>
          </cell>
          <cell r="B14" t="str">
            <v xml:space="preserve">            TABIQUE SIMPLE DE DRYWALL CON UNA PLACA DE FIBROCEMENTO 6 mm POR AMBAS CARAS</v>
          </cell>
          <cell r="C14" t="str">
            <v>m2</v>
          </cell>
          <cell r="D14">
            <v>159.12</v>
          </cell>
        </row>
        <row r="15">
          <cell r="A15" t="str">
            <v>01.01.01.01.02</v>
          </cell>
          <cell r="B15" t="str">
            <v xml:space="preserve">            PISO DE CEMENTO PULIDO Y BRUÑADO, E=2"</v>
          </cell>
          <cell r="C15" t="str">
            <v>m2</v>
          </cell>
          <cell r="D15">
            <v>79.900000000000006</v>
          </cell>
        </row>
        <row r="16">
          <cell r="A16" t="str">
            <v>01.01.01.01.03</v>
          </cell>
          <cell r="B16" t="str">
            <v xml:space="preserve">            PUERTA CONTRAPLACADA CON TRIPLAY 4 mm</v>
          </cell>
          <cell r="C16" t="str">
            <v>m2</v>
          </cell>
          <cell r="D16">
            <v>7.5600000000000005</v>
          </cell>
        </row>
        <row r="17">
          <cell r="A17" t="str">
            <v>01.01.01.01.04</v>
          </cell>
          <cell r="B17" t="str">
            <v xml:space="preserve">            COBERTURA DE TEJA ANDINA</v>
          </cell>
          <cell r="C17" t="str">
            <v>m2</v>
          </cell>
          <cell r="D17">
            <v>88.06</v>
          </cell>
        </row>
        <row r="18">
          <cell r="A18" t="str">
            <v>01.01.01.01.05</v>
          </cell>
          <cell r="B18" t="str">
            <v xml:space="preserve">            VENTANA TIPO FIJO CON CRISTAL TEMPLADO REFLEJANTE 8 mm</v>
          </cell>
          <cell r="C18" t="str">
            <v>m2</v>
          </cell>
          <cell r="D18">
            <v>14.399999999999999</v>
          </cell>
        </row>
        <row r="19">
          <cell r="A19" t="str">
            <v>01.01.01.02</v>
          </cell>
          <cell r="B19" t="str">
            <v xml:space="preserve">         ALMACENES</v>
          </cell>
        </row>
        <row r="20">
          <cell r="A20" t="str">
            <v>01.01.01.02.01</v>
          </cell>
          <cell r="B20" t="str">
            <v xml:space="preserve">            TABIQUE SIMPLE CON TRIPLAY 6 mm (INCLUIDO COLUMNAS DE MADERA)</v>
          </cell>
          <cell r="C20" t="str">
            <v>m2</v>
          </cell>
          <cell r="D20">
            <v>244.44</v>
          </cell>
          <cell r="H20" t="str">
            <v>CIP.53489</v>
          </cell>
        </row>
        <row r="21">
          <cell r="A21" t="str">
            <v>01.01.01.02.02</v>
          </cell>
          <cell r="B21" t="str">
            <v xml:space="preserve">            PISO DE CEMENTO FROTACHADO, E=2"</v>
          </cell>
          <cell r="C21" t="str">
            <v>m2</v>
          </cell>
          <cell r="D21">
            <v>130.83000000000001</v>
          </cell>
        </row>
        <row r="22">
          <cell r="A22" t="str">
            <v>01.01.01.02.03</v>
          </cell>
          <cell r="B22" t="str">
            <v xml:space="preserve">            PUERTA CONTRAPLACADA CON TRIPLAY 4 mm</v>
          </cell>
          <cell r="C22" t="str">
            <v>m2</v>
          </cell>
          <cell r="D22">
            <v>7.56</v>
          </cell>
        </row>
        <row r="23">
          <cell r="A23" t="str">
            <v>01.01.01.02.04</v>
          </cell>
          <cell r="B23" t="str">
            <v xml:space="preserve">            COBERTURA DE TEJA ANDINA</v>
          </cell>
          <cell r="C23" t="str">
            <v>m2</v>
          </cell>
          <cell r="D23">
            <v>134.16</v>
          </cell>
        </row>
        <row r="24">
          <cell r="A24" t="str">
            <v>01.01.01.03</v>
          </cell>
          <cell r="B24" t="str">
            <v xml:space="preserve">         CASETA DE GUARDIANIA</v>
          </cell>
        </row>
        <row r="25">
          <cell r="A25" t="str">
            <v>01.01.01.03.01</v>
          </cell>
          <cell r="B25" t="str">
            <v xml:space="preserve">            MUROS DE LADRILLO KING KONG DE ARCILLA ( A MAQUINA ) DE SOGA MEZCLA C:A 1:4; TIPO IV PARA TARRAJEO</v>
          </cell>
          <cell r="C25" t="str">
            <v>m2</v>
          </cell>
          <cell r="D25">
            <v>15.75</v>
          </cell>
        </row>
        <row r="26">
          <cell r="A26" t="str">
            <v>01.01.01.03.02</v>
          </cell>
          <cell r="B26" t="str">
            <v xml:space="preserve">            TARRAJEO FROTACHADO DE MUROS INTERIORES C/MORT. C:A 1:5, E = 1.5 CM</v>
          </cell>
          <cell r="C26" t="str">
            <v>m2</v>
          </cell>
          <cell r="D26">
            <v>15.75</v>
          </cell>
        </row>
        <row r="27">
          <cell r="A27" t="str">
            <v>01.01.01.03.03</v>
          </cell>
          <cell r="B27" t="str">
            <v xml:space="preserve">            PISO DE CEMENTO FROTACHADO, E=2"</v>
          </cell>
          <cell r="C27" t="str">
            <v>m2</v>
          </cell>
          <cell r="D27">
            <v>4.4000000000000004</v>
          </cell>
        </row>
        <row r="28">
          <cell r="A28" t="str">
            <v>01.01.01.03.04</v>
          </cell>
          <cell r="B28" t="str">
            <v xml:space="preserve">            PUERTA CONTRAPLACADA CON TRIPLAY 4 mm</v>
          </cell>
          <cell r="C28" t="str">
            <v>m2</v>
          </cell>
          <cell r="D28">
            <v>1.8900000000000001</v>
          </cell>
        </row>
        <row r="29">
          <cell r="A29" t="str">
            <v>01.01.01.03.05</v>
          </cell>
          <cell r="B29" t="str">
            <v xml:space="preserve">            COBERTURA DE TEJA ANDINA</v>
          </cell>
          <cell r="C29" t="str">
            <v>m2</v>
          </cell>
          <cell r="D29">
            <v>7.28</v>
          </cell>
        </row>
        <row r="30">
          <cell r="A30" t="str">
            <v>01.01.01.03.06</v>
          </cell>
          <cell r="B30" t="str">
            <v xml:space="preserve">            VENTANA TIPO FIJO CON CRISTAL TEMPLADO REFLEJANTE 8 mm</v>
          </cell>
          <cell r="C30" t="str">
            <v>m2</v>
          </cell>
          <cell r="D30">
            <v>1.08</v>
          </cell>
        </row>
        <row r="31">
          <cell r="A31" t="str">
            <v>01.01.01.04</v>
          </cell>
          <cell r="B31" t="str">
            <v xml:space="preserve">         COMEDORES</v>
          </cell>
        </row>
        <row r="32">
          <cell r="A32" t="str">
            <v>01.01.01.04.01</v>
          </cell>
          <cell r="B32" t="str">
            <v xml:space="preserve">            TABIQUE SIMPLE CON TRIPLAY 6 mm (INCLUIDO COLUMNAS DE MADERA)</v>
          </cell>
          <cell r="C32" t="str">
            <v>m2</v>
          </cell>
          <cell r="D32">
            <v>170.52</v>
          </cell>
        </row>
        <row r="33">
          <cell r="A33" t="str">
            <v>01.01.01.04.02</v>
          </cell>
          <cell r="B33" t="str">
            <v xml:space="preserve">            PISO DE CEMENTO FROTACHADO, E=2"</v>
          </cell>
          <cell r="C33" t="str">
            <v>m2</v>
          </cell>
          <cell r="D33">
            <v>85.18</v>
          </cell>
        </row>
        <row r="34">
          <cell r="A34" t="str">
            <v>01.01.01.04.03</v>
          </cell>
          <cell r="B34" t="str">
            <v xml:space="preserve">            PUERTA CONTRAPLACADA CON TRIPLAY 4 mm</v>
          </cell>
          <cell r="C34" t="str">
            <v>m2</v>
          </cell>
          <cell r="D34">
            <v>5.04</v>
          </cell>
        </row>
        <row r="35">
          <cell r="A35" t="str">
            <v>01.01.01.04.04</v>
          </cell>
          <cell r="B35" t="str">
            <v xml:space="preserve">            COBERTURA DE TEJA ANDINA</v>
          </cell>
          <cell r="C35" t="str">
            <v>m2</v>
          </cell>
          <cell r="D35">
            <v>96.81</v>
          </cell>
        </row>
        <row r="36">
          <cell r="A36" t="str">
            <v>01.01.01.05</v>
          </cell>
          <cell r="B36" t="str">
            <v xml:space="preserve">         VESTUARIOS</v>
          </cell>
          <cell r="D36">
            <v>0</v>
          </cell>
        </row>
        <row r="37">
          <cell r="A37" t="str">
            <v>01.01.01.05.01</v>
          </cell>
          <cell r="B37" t="str">
            <v xml:space="preserve">            MUROS DE LADRILLO KING KONG DE ARCILLA ( A MAQUINA ) DE SOGA MEZCLA C:A 1:4; TIPO IV PARA TARRAJEO</v>
          </cell>
          <cell r="C37" t="str">
            <v>m2</v>
          </cell>
          <cell r="D37">
            <v>29.232000000000006</v>
          </cell>
        </row>
        <row r="38">
          <cell r="A38" t="str">
            <v>01.01.01.05.02</v>
          </cell>
          <cell r="B38" t="str">
            <v xml:space="preserve">            TARRAJEO FROTACHADO DE MUROS INTERIORES C/MORT. C:A 1:5, E = 1.5 CM</v>
          </cell>
          <cell r="C38" t="str">
            <v>m2</v>
          </cell>
          <cell r="D38">
            <v>29.232000000000006</v>
          </cell>
        </row>
        <row r="39">
          <cell r="A39" t="str">
            <v>01.01.01.05.03</v>
          </cell>
          <cell r="B39" t="str">
            <v xml:space="preserve">            TARRAJEO CON IMPERMEABILIZANTE HIDRÓFUGO ACABADO PULIDO MEZC. C:A 1/5 e=1.5 CM*</v>
          </cell>
          <cell r="C39" t="str">
            <v>m2</v>
          </cell>
          <cell r="D39">
            <v>29.232000000000006</v>
          </cell>
        </row>
        <row r="40">
          <cell r="A40" t="str">
            <v>01.01.01.05.04</v>
          </cell>
          <cell r="B40" t="str">
            <v xml:space="preserve">            PISO DE CEMENTO FROTACHADO, E=2"</v>
          </cell>
          <cell r="C40" t="str">
            <v>m2</v>
          </cell>
          <cell r="D40">
            <v>95.97</v>
          </cell>
        </row>
        <row r="41">
          <cell r="A41" t="str">
            <v>01.01.01.05.05</v>
          </cell>
          <cell r="B41" t="str">
            <v xml:space="preserve">            PUERTA CONTRAPLACADA CON TRIPLAY 4 mm</v>
          </cell>
          <cell r="C41" t="str">
            <v>m2</v>
          </cell>
          <cell r="D41">
            <v>2.52</v>
          </cell>
        </row>
        <row r="42">
          <cell r="A42" t="str">
            <v>01.01.01.05.06</v>
          </cell>
          <cell r="B42" t="str">
            <v xml:space="preserve">            COBERTURA DE TEJA ANDINA</v>
          </cell>
          <cell r="C42" t="str">
            <v>m2</v>
          </cell>
          <cell r="D42">
            <v>45.93</v>
          </cell>
        </row>
        <row r="43">
          <cell r="A43" t="str">
            <v>01.01.01.05.07</v>
          </cell>
          <cell r="B43" t="str">
            <v xml:space="preserve">            VENTANA TIPO FIJO CON CRISTAL TEMPLADO REFLEJANTE 8 mm</v>
          </cell>
          <cell r="C43" t="str">
            <v>m2</v>
          </cell>
          <cell r="D43">
            <v>1.62</v>
          </cell>
        </row>
        <row r="44">
          <cell r="A44" t="str">
            <v>01.01.01.05.08</v>
          </cell>
          <cell r="B44" t="str">
            <v xml:space="preserve">            BANCA DE MADERA</v>
          </cell>
          <cell r="C44" t="str">
            <v>m2</v>
          </cell>
          <cell r="D44">
            <v>1.7999999999999998</v>
          </cell>
        </row>
        <row r="45">
          <cell r="A45" t="str">
            <v>01.01.01.06</v>
          </cell>
          <cell r="B45" t="str">
            <v xml:space="preserve">         SERVICIOS HIGIENICOS</v>
          </cell>
          <cell r="D45">
            <v>0</v>
          </cell>
        </row>
        <row r="46">
          <cell r="A46" t="str">
            <v>01.01.01.06.01</v>
          </cell>
          <cell r="B46" t="str">
            <v xml:space="preserve">           ALQUILER SERVICIOS HIGIENICOS PORTATIL+URINARIO</v>
          </cell>
          <cell r="C46" t="str">
            <v>mes</v>
          </cell>
          <cell r="D46">
            <v>12</v>
          </cell>
        </row>
        <row r="47">
          <cell r="A47" t="str">
            <v>01.01.01.06.02</v>
          </cell>
          <cell r="B47" t="str">
            <v xml:space="preserve">            ALQUILER SSHH PORTATIL SANITARIOS TAZA MÓVIL+LAVADERO</v>
          </cell>
          <cell r="C47" t="str">
            <v>mes</v>
          </cell>
          <cell r="D47">
            <v>12</v>
          </cell>
        </row>
        <row r="48">
          <cell r="A48" t="str">
            <v>01.01.01.06.03</v>
          </cell>
          <cell r="B48" t="str">
            <v xml:space="preserve">            ALQUILER DUCHA PORTÁTIL</v>
          </cell>
          <cell r="C48" t="str">
            <v>mes</v>
          </cell>
          <cell r="D48">
            <v>12</v>
          </cell>
        </row>
        <row r="49">
          <cell r="A49" t="str">
            <v>01.01.01.06.04</v>
          </cell>
          <cell r="B49" t="str">
            <v xml:space="preserve">            ALQUILER LAVAMANOS PORTÁTIL</v>
          </cell>
          <cell r="C49" t="str">
            <v>mes</v>
          </cell>
          <cell r="D49">
            <v>12</v>
          </cell>
        </row>
        <row r="50">
          <cell r="A50" t="str">
            <v>01.01.01.06.05</v>
          </cell>
          <cell r="B50" t="str">
            <v xml:space="preserve">            BIDÓN QUÍMICO</v>
          </cell>
          <cell r="C50" t="str">
            <v>mes</v>
          </cell>
          <cell r="D50">
            <v>12</v>
          </cell>
        </row>
        <row r="51">
          <cell r="A51" t="str">
            <v>01.01.01.07</v>
          </cell>
          <cell r="B51" t="str">
            <v xml:space="preserve">         CERCOS</v>
          </cell>
          <cell r="D51">
            <v>0</v>
          </cell>
        </row>
        <row r="52">
          <cell r="A52" t="str">
            <v>01.01.01.07.01</v>
          </cell>
          <cell r="B52" t="str">
            <v xml:space="preserve">            CERCO PROVISIONAL DE PLANCHA METÁLICA ACANALADA H=3.00 m</v>
          </cell>
          <cell r="C52" t="str">
            <v>m</v>
          </cell>
          <cell r="D52">
            <v>357.47</v>
          </cell>
        </row>
        <row r="53">
          <cell r="A53" t="str">
            <v>01.01.01.08</v>
          </cell>
          <cell r="B53" t="str">
            <v xml:space="preserve">         CARTELES</v>
          </cell>
          <cell r="D53">
            <v>0</v>
          </cell>
        </row>
        <row r="54">
          <cell r="A54" t="str">
            <v>01.01.01.08.01</v>
          </cell>
          <cell r="B54" t="str">
            <v xml:space="preserve">            CARTEL DE IDENTIFICACION DE LA OBRA 3.60 m x 2.40 m</v>
          </cell>
          <cell r="C54" t="str">
            <v>und</v>
          </cell>
          <cell r="D54">
            <v>1</v>
          </cell>
        </row>
        <row r="55">
          <cell r="A55" t="str">
            <v>01.01.02</v>
          </cell>
          <cell r="B55" t="str">
            <v xml:space="preserve">         INSTALACIONES PROVISIONALES</v>
          </cell>
          <cell r="D55">
            <v>0</v>
          </cell>
        </row>
        <row r="56">
          <cell r="A56" t="str">
            <v>01.01.02.01</v>
          </cell>
          <cell r="B56" t="str">
            <v xml:space="preserve">         AGUA PARA LA CONSTRUCCION</v>
          </cell>
          <cell r="D56">
            <v>0</v>
          </cell>
        </row>
        <row r="57">
          <cell r="A57" t="str">
            <v>01.01.02.01.01</v>
          </cell>
          <cell r="B57" t="str">
            <v xml:space="preserve">            OBTENCION DEL SERVICIO</v>
          </cell>
          <cell r="C57" t="str">
            <v>glb</v>
          </cell>
          <cell r="D57">
            <v>1</v>
          </cell>
        </row>
        <row r="58">
          <cell r="A58" t="str">
            <v>01.01.02.01.02</v>
          </cell>
          <cell r="B58" t="str">
            <v xml:space="preserve">            CONSUMO Y DISTRIBUCION</v>
          </cell>
          <cell r="C58" t="str">
            <v>mes</v>
          </cell>
          <cell r="D58">
            <v>12</v>
          </cell>
        </row>
        <row r="59">
          <cell r="A59" t="str">
            <v>01.01.02.02</v>
          </cell>
          <cell r="B59" t="str">
            <v xml:space="preserve">         DESAGUE PARA LA CONSTRUCCION</v>
          </cell>
          <cell r="D59">
            <v>0</v>
          </cell>
        </row>
        <row r="60">
          <cell r="A60" t="str">
            <v>01.01.02.02.01</v>
          </cell>
          <cell r="B60" t="str">
            <v xml:space="preserve">            DESAGUE PARA LA CONSTRUCCION</v>
          </cell>
          <cell r="C60" t="str">
            <v>glb</v>
          </cell>
          <cell r="D60">
            <v>1</v>
          </cell>
        </row>
        <row r="61">
          <cell r="A61" t="str">
            <v>01.01.02.03</v>
          </cell>
          <cell r="B61" t="str">
            <v xml:space="preserve">         ENERGIA ELECTRICA PROVISIONAL</v>
          </cell>
          <cell r="D61">
            <v>0</v>
          </cell>
        </row>
        <row r="62">
          <cell r="A62" t="str">
            <v>01.01.02.03.01</v>
          </cell>
          <cell r="B62" t="str">
            <v xml:space="preserve">            OBTENCION DEL SERVICIO EE</v>
          </cell>
          <cell r="C62" t="str">
            <v>glb</v>
          </cell>
          <cell r="D62">
            <v>1</v>
          </cell>
        </row>
        <row r="63">
          <cell r="A63" t="str">
            <v>01.01.02.03.02</v>
          </cell>
          <cell r="B63" t="str">
            <v xml:space="preserve">            CONSUMO Y DISTRIBUCIÓN EE</v>
          </cell>
          <cell r="C63" t="str">
            <v>mes</v>
          </cell>
          <cell r="D63">
            <v>12</v>
          </cell>
        </row>
        <row r="64">
          <cell r="A64" t="str">
            <v>01.01.03</v>
          </cell>
          <cell r="B64" t="str">
            <v xml:space="preserve">          TRABAJOS PRELIMINARES</v>
          </cell>
          <cell r="D64">
            <v>0</v>
          </cell>
        </row>
        <row r="65">
          <cell r="A65" t="str">
            <v>01.01.03.01</v>
          </cell>
          <cell r="B65" t="str">
            <v xml:space="preserve">            ELIMINACION DE MALEZA Y ARBUSTOS DE FACIL EXTRACCION</v>
          </cell>
          <cell r="C65" t="str">
            <v>m2</v>
          </cell>
          <cell r="D65">
            <v>8578.3783000000021</v>
          </cell>
        </row>
        <row r="66">
          <cell r="A66" t="str">
            <v>01.01.04</v>
          </cell>
          <cell r="B66" t="str">
            <v xml:space="preserve">            DESMONTAJES Y/O DEMOLICIONES</v>
          </cell>
          <cell r="D66">
            <v>0</v>
          </cell>
        </row>
        <row r="67">
          <cell r="A67" t="str">
            <v>01.01.04.01</v>
          </cell>
          <cell r="B67" t="str">
            <v xml:space="preserve">            DESMONTAJE </v>
          </cell>
          <cell r="D67">
            <v>0</v>
          </cell>
        </row>
        <row r="68">
          <cell r="A68" t="str">
            <v>01.01.04.01.01</v>
          </cell>
          <cell r="B68" t="str">
            <v xml:space="preserve">            DESMONTAJE DE PUERTAS</v>
          </cell>
          <cell r="C68" t="str">
            <v>und</v>
          </cell>
          <cell r="D68">
            <v>154</v>
          </cell>
        </row>
        <row r="69">
          <cell r="A69" t="str">
            <v>01.01.04.01.02</v>
          </cell>
          <cell r="B69" t="str">
            <v xml:space="preserve">             DESMONTAJE DE VENTANAS</v>
          </cell>
          <cell r="C69" t="str">
            <v>und</v>
          </cell>
          <cell r="D69">
            <v>115</v>
          </cell>
        </row>
        <row r="70">
          <cell r="A70" t="str">
            <v>01.01.04.02</v>
          </cell>
          <cell r="B70" t="str">
            <v xml:space="preserve">             DEMOLICIONES</v>
          </cell>
          <cell r="D70">
            <v>0</v>
          </cell>
        </row>
        <row r="71">
          <cell r="A71" t="str">
            <v>01.01.04.02.01</v>
          </cell>
          <cell r="B71" t="str">
            <v xml:space="preserve">             DEMOLICON ESTRUCTURAS</v>
          </cell>
          <cell r="C71" t="str">
            <v>m3</v>
          </cell>
          <cell r="D71">
            <v>1160.5563002808965</v>
          </cell>
        </row>
        <row r="72">
          <cell r="A72" t="str">
            <v>01.01.04.02.02</v>
          </cell>
          <cell r="B72" t="str">
            <v xml:space="preserve">             DEMOLICION DE VEREDAS</v>
          </cell>
          <cell r="C72" t="str">
            <v>m3</v>
          </cell>
          <cell r="D72">
            <v>162.56669999999997</v>
          </cell>
        </row>
        <row r="73">
          <cell r="A73" t="str">
            <v>01.01.04.02.03</v>
          </cell>
          <cell r="B73" t="str">
            <v xml:space="preserve">             DEMOLICION DE LOSA VEHICULAR</v>
          </cell>
          <cell r="C73" t="str">
            <v>m3</v>
          </cell>
          <cell r="D73">
            <v>309.69000000000005</v>
          </cell>
        </row>
        <row r="74">
          <cell r="A74" t="str">
            <v>01.01.04.02.04</v>
          </cell>
          <cell r="B74" t="str">
            <v xml:space="preserve">             DEMOLICON SARDINEL</v>
          </cell>
          <cell r="C74" t="str">
            <v>m3</v>
          </cell>
          <cell r="D74">
            <v>13.54476</v>
          </cell>
        </row>
        <row r="75">
          <cell r="A75" t="str">
            <v>01.01.04.03</v>
          </cell>
          <cell r="B75" t="str">
            <v xml:space="preserve">            ACARREO Y ELIMINACIÓN</v>
          </cell>
        </row>
        <row r="76">
          <cell r="A76" t="str">
            <v>01.01.04.03.01</v>
          </cell>
          <cell r="B76" t="str">
            <v xml:space="preserve">            ACARREO INTERNO, PROCEDENTE DE LAS DEMOLICION</v>
          </cell>
          <cell r="C76" t="str">
            <v>m3</v>
          </cell>
          <cell r="D76">
            <v>2140.2650883651659</v>
          </cell>
        </row>
        <row r="77">
          <cell r="A77" t="str">
            <v>01.01.04.03.02</v>
          </cell>
          <cell r="B77" t="str">
            <v xml:space="preserve">            ELIMINACION DE DEMOLICIÓN</v>
          </cell>
          <cell r="C77" t="str">
            <v>m3</v>
          </cell>
          <cell r="D77">
            <v>2140.2650883651659</v>
          </cell>
        </row>
        <row r="78">
          <cell r="A78" t="str">
            <v>01.01.05</v>
          </cell>
          <cell r="B78" t="str">
            <v xml:space="preserve">           TRANSPORTE VERTICAL Y HORIZONTAL</v>
          </cell>
          <cell r="D78">
            <v>0</v>
          </cell>
        </row>
        <row r="79">
          <cell r="A79" t="str">
            <v>01.01.05.01</v>
          </cell>
          <cell r="B79" t="str">
            <v xml:space="preserve">            TRANSPORTE VERTICAL DE MATERIALES</v>
          </cell>
          <cell r="C79" t="str">
            <v>mes</v>
          </cell>
          <cell r="D79">
            <v>12</v>
          </cell>
        </row>
        <row r="80">
          <cell r="A80" t="str">
            <v>01.01.05.02</v>
          </cell>
          <cell r="B80" t="str">
            <v xml:space="preserve">            TRANSPORTE HORIZONTAL DE MATERIALES</v>
          </cell>
          <cell r="C80" t="str">
            <v>mes</v>
          </cell>
          <cell r="D80">
            <v>12</v>
          </cell>
        </row>
        <row r="81">
          <cell r="A81" t="str">
            <v>01.01.05.03</v>
          </cell>
          <cell r="B81" t="str">
            <v xml:space="preserve">            MOVILIZACION Y DESMOVILIZACION DE MAQUINARIA Y HERRAMIENTAS</v>
          </cell>
          <cell r="C81" t="str">
            <v>glb</v>
          </cell>
          <cell r="D81">
            <v>1</v>
          </cell>
        </row>
        <row r="82">
          <cell r="A82" t="str">
            <v>01.01.06</v>
          </cell>
          <cell r="B82" t="str">
            <v xml:space="preserve">            APUNTALAMIENTO DE CONTRUCCION EXISTENTE</v>
          </cell>
          <cell r="D82">
            <v>0</v>
          </cell>
        </row>
        <row r="83">
          <cell r="A83" t="str">
            <v>01.01.06.01</v>
          </cell>
          <cell r="B83" t="str">
            <v xml:space="preserve">            APUNTALAMIENTO DE CONSTRUCCION EXISTENTE</v>
          </cell>
          <cell r="C83" t="str">
            <v>glb</v>
          </cell>
          <cell r="D83">
            <v>1</v>
          </cell>
        </row>
        <row r="84">
          <cell r="A84" t="str">
            <v>01.01.07</v>
          </cell>
          <cell r="B84" t="str">
            <v xml:space="preserve">           TRAZOS, NIVELES Y REPLANTEO</v>
          </cell>
          <cell r="D84">
            <v>0</v>
          </cell>
        </row>
        <row r="85">
          <cell r="A85" t="str">
            <v>01.03.07.01</v>
          </cell>
          <cell r="B85" t="str">
            <v xml:space="preserve">            TRAZO, REPLANTEO Y NIVELACION PRELIMINAR</v>
          </cell>
          <cell r="C85" t="str">
            <v>m2</v>
          </cell>
          <cell r="D85">
            <v>8578.3783000000021</v>
          </cell>
        </row>
        <row r="86">
          <cell r="A86" t="str">
            <v>01.03.07.02</v>
          </cell>
          <cell r="B86" t="str">
            <v xml:space="preserve">             REPLANTEO DURANTE LA OBRA</v>
          </cell>
          <cell r="C86" t="str">
            <v>m2</v>
          </cell>
          <cell r="D86">
            <v>3225.4584000000004</v>
          </cell>
        </row>
        <row r="87">
          <cell r="A87" t="str">
            <v>01.01.08</v>
          </cell>
          <cell r="B87" t="str">
            <v xml:space="preserve">             FLETE TERRESTRE</v>
          </cell>
          <cell r="D87">
            <v>0</v>
          </cell>
        </row>
        <row r="88">
          <cell r="A88" t="str">
            <v>01.04.08.01</v>
          </cell>
          <cell r="B88" t="str">
            <v xml:space="preserve">             FLETE TERRESTRE - DISTANCIA PROMEDIO DE 1000 A 1500 Km</v>
          </cell>
          <cell r="C88" t="str">
            <v>glb</v>
          </cell>
          <cell r="D88">
            <v>1</v>
          </cell>
        </row>
        <row r="89">
          <cell r="A89" t="str">
            <v>01.02</v>
          </cell>
          <cell r="B89" t="str">
            <v xml:space="preserve">            SEGURIDAD Y SALUD</v>
          </cell>
          <cell r="D89">
            <v>0</v>
          </cell>
        </row>
        <row r="90">
          <cell r="A90" t="str">
            <v>01.02.01</v>
          </cell>
          <cell r="B90" t="str">
            <v xml:space="preserve">             ELABORACIÓN, IMPLEMENTACIÓN Y ADMINISTRACIÓN DEL PLAN DE SEGURIDAD Y SALUD EN EL TRABAJO</v>
          </cell>
          <cell r="C90" t="str">
            <v>glb</v>
          </cell>
          <cell r="D90">
            <v>1</v>
          </cell>
        </row>
        <row r="91">
          <cell r="A91" t="str">
            <v>01.02.02</v>
          </cell>
          <cell r="B91" t="str">
            <v xml:space="preserve">             EQUIPOS DE PROTECCIÓN INDIVIDUAL</v>
          </cell>
          <cell r="C91" t="str">
            <v>und</v>
          </cell>
          <cell r="D91">
            <v>120</v>
          </cell>
        </row>
        <row r="92">
          <cell r="A92" t="str">
            <v>01.02.03</v>
          </cell>
          <cell r="B92" t="str">
            <v xml:space="preserve">             EQUIPOS DE PROTECCIÓN COLECTIVA</v>
          </cell>
          <cell r="C92" t="str">
            <v>glb</v>
          </cell>
          <cell r="D92">
            <v>1</v>
          </cell>
        </row>
        <row r="93">
          <cell r="A93" t="str">
            <v>01.02.04</v>
          </cell>
          <cell r="B93" t="str">
            <v xml:space="preserve">            SEÑALIZACIÓN TEMPORAL DE SEGURIDAD</v>
          </cell>
          <cell r="C93" t="str">
            <v>glb</v>
          </cell>
          <cell r="D93">
            <v>1</v>
          </cell>
        </row>
        <row r="94">
          <cell r="A94" t="str">
            <v>01.02.05</v>
          </cell>
          <cell r="B94" t="str">
            <v xml:space="preserve">           CAPACITACIÓN EN SEGURIDAD Y SALUD</v>
          </cell>
          <cell r="C94" t="str">
            <v>glb</v>
          </cell>
          <cell r="D94">
            <v>1</v>
          </cell>
        </row>
        <row r="95">
          <cell r="A95" t="str">
            <v>01.02.06</v>
          </cell>
          <cell r="B95" t="str">
            <v xml:space="preserve">           RECURSOS PARA RESPUESTAS ANTE EMERGENCIAS EN SEGURIDAD Y SALUD DURANTE EL TRABAJO</v>
          </cell>
          <cell r="C95" t="str">
            <v>glb</v>
          </cell>
          <cell r="D95">
            <v>1</v>
          </cell>
        </row>
        <row r="96">
          <cell r="A96" t="str">
            <v>01.03</v>
          </cell>
          <cell r="B96" t="str">
            <v xml:space="preserve">            IMPLEMENTACIÓN DE LAS MEDIDAS DE MITIGACIÓN AMBIENTAL</v>
          </cell>
          <cell r="D96">
            <v>0</v>
          </cell>
        </row>
        <row r="97">
          <cell r="A97" t="str">
            <v>01.03.01</v>
          </cell>
          <cell r="B97" t="str">
            <v xml:space="preserve">            MEDIDAS DE MITIGACIÓN AMBIENTAL POR CONTAMINACIÓN DE AIRE Y RUIDO</v>
          </cell>
          <cell r="C97" t="str">
            <v>glb</v>
          </cell>
          <cell r="D97">
            <v>1</v>
          </cell>
        </row>
        <row r="98">
          <cell r="A98" t="str">
            <v>01.03.02</v>
          </cell>
          <cell r="B98" t="str">
            <v xml:space="preserve">            MEDIDAS DE MITIGACIÓN AMBIENTAL POR CONTAMINACIÓN DE SUELOS</v>
          </cell>
          <cell r="C98" t="str">
            <v>glb</v>
          </cell>
          <cell r="D98">
            <v>1</v>
          </cell>
        </row>
        <row r="99">
          <cell r="A99" t="str">
            <v>01.03.03</v>
          </cell>
          <cell r="B99" t="str">
            <v xml:space="preserve">            MEDIDAS DE MITIGACIÓN AMBIENTAL POR RESIDUOS SOLIDOS</v>
          </cell>
          <cell r="C99" t="str">
            <v>glb</v>
          </cell>
          <cell r="D99">
            <v>1</v>
          </cell>
        </row>
        <row r="100">
          <cell r="A100" t="str">
            <v>01.03.04</v>
          </cell>
          <cell r="B100" t="str">
            <v xml:space="preserve">            EDUCACIÓN AMBIENTAL</v>
          </cell>
          <cell r="C100" t="str">
            <v>glb</v>
          </cell>
          <cell r="D100">
            <v>1</v>
          </cell>
        </row>
        <row r="101">
          <cell r="A101" t="str">
            <v>01.03.05</v>
          </cell>
          <cell r="B101" t="str">
            <v xml:space="preserve">            IMPLEMENTACIÓN DE MEDIDAS DE SEGUIMIENTO Y CONTROL AMBIENTAL</v>
          </cell>
          <cell r="C101" t="str">
            <v>glb</v>
          </cell>
          <cell r="D101">
            <v>1</v>
          </cell>
        </row>
        <row r="102">
          <cell r="A102" t="str">
            <v>01.03.06</v>
          </cell>
          <cell r="B102" t="str">
            <v xml:space="preserve">           TRATAMIENTO DE RESIDUOS SOLIDOS BIOCONTAMINADOS </v>
          </cell>
          <cell r="C102" t="str">
            <v>glb</v>
          </cell>
          <cell r="D102">
            <v>1</v>
          </cell>
        </row>
        <row r="103">
          <cell r="A103" t="str">
            <v>01.03.07</v>
          </cell>
          <cell r="B103" t="str">
            <v xml:space="preserve">           PLAN DE MONITOREO ARQUEOLÓGICO</v>
          </cell>
          <cell r="C103" t="str">
            <v>glb</v>
          </cell>
          <cell r="D103">
            <v>1</v>
          </cell>
        </row>
        <row r="104">
          <cell r="A104" t="str">
            <v>01.04</v>
          </cell>
          <cell r="B104" t="str">
            <v xml:space="preserve">           PLAN COVID-19</v>
          </cell>
          <cell r="D104">
            <v>0</v>
          </cell>
        </row>
        <row r="105">
          <cell r="A105" t="str">
            <v>01.04.01</v>
          </cell>
          <cell r="B105" t="str">
            <v xml:space="preserve">           ACTIVIDADES DE PREVENCIÓN DEL COVID-19</v>
          </cell>
          <cell r="D105">
            <v>0</v>
          </cell>
        </row>
        <row r="106">
          <cell r="A106" t="str">
            <v>01.04.01.01</v>
          </cell>
          <cell r="B106" t="str">
            <v xml:space="preserve">            ELABORACIÓN DEL PLAN DE VIGILANCIA, PREVENCIÓN Y CONTROL DEL COVID-19</v>
          </cell>
          <cell r="C106" t="str">
            <v>glb</v>
          </cell>
          <cell r="D106">
            <v>1</v>
          </cell>
        </row>
        <row r="107">
          <cell r="A107" t="str">
            <v>01.04.01.02</v>
          </cell>
          <cell r="B107" t="str">
            <v xml:space="preserve">            LIMPIEZA Y DESINFECCIÓN EN OBRA</v>
          </cell>
          <cell r="C107" t="str">
            <v>mes</v>
          </cell>
          <cell r="D107">
            <v>12</v>
          </cell>
        </row>
        <row r="108">
          <cell r="A108" t="str">
            <v>01.04.01.03</v>
          </cell>
          <cell r="B108" t="str">
            <v xml:space="preserve">            EVALUACIÓN DE LA CONDICIÓN DE SALUD DEL TRABAJADOR (PREVIO INGRESO O REINCORPORACION)</v>
          </cell>
          <cell r="C108" t="str">
            <v>glb</v>
          </cell>
          <cell r="D108">
            <v>1</v>
          </cell>
        </row>
        <row r="109">
          <cell r="A109" t="str">
            <v>01.04.01.04</v>
          </cell>
          <cell r="B109" t="str">
            <v xml:space="preserve">            LAVADO Y DESINFECCIÓN DE MANOS Y/O PIES</v>
          </cell>
          <cell r="C109" t="str">
            <v>glb</v>
          </cell>
          <cell r="D109">
            <v>1</v>
          </cell>
        </row>
        <row r="110">
          <cell r="A110" t="str">
            <v>01.04.01.05</v>
          </cell>
          <cell r="B110" t="str">
            <v xml:space="preserve">            SENSIBILIZACIÓN DE LA PREVENCIÓN DEL CONTAGIO COVID-19 EN OBRA</v>
          </cell>
          <cell r="C110" t="str">
            <v>glb</v>
          </cell>
          <cell r="D110">
            <v>1</v>
          </cell>
        </row>
        <row r="111">
          <cell r="A111" t="str">
            <v>01.04.01.06</v>
          </cell>
          <cell r="B111" t="str">
            <v xml:space="preserve">            MEDIDAS PREVENTIVAS COLECTIVAS</v>
          </cell>
          <cell r="C111" t="str">
            <v>glb</v>
          </cell>
          <cell r="D111">
            <v>1</v>
          </cell>
        </row>
        <row r="112">
          <cell r="A112" t="str">
            <v>01.04.01.07</v>
          </cell>
          <cell r="B112" t="str">
            <v xml:space="preserve">            MEDIDAS PREVENTIVAS PERSONAL</v>
          </cell>
          <cell r="C112" t="str">
            <v>glb</v>
          </cell>
          <cell r="D112">
            <v>1</v>
          </cell>
        </row>
        <row r="113">
          <cell r="A113" t="str">
            <v>01.04.01.08</v>
          </cell>
          <cell r="B113" t="str">
            <v xml:space="preserve">            VIGILANCIA DE LA SALUD DEL TRABAJADOR (CONTEXTO COVID-19)</v>
          </cell>
          <cell r="C113" t="str">
            <v>glb</v>
          </cell>
          <cell r="D113">
            <v>1</v>
          </cell>
        </row>
        <row r="114">
          <cell r="A114" t="str">
            <v>01.04.02</v>
          </cell>
          <cell r="B114" t="str">
            <v xml:space="preserve">            EQUIPAMIENTO Y PERSONAL</v>
          </cell>
          <cell r="D114">
            <v>0</v>
          </cell>
        </row>
        <row r="115">
          <cell r="A115" t="str">
            <v>01.04.02.01</v>
          </cell>
          <cell r="B115" t="str">
            <v xml:space="preserve">            EQUIPAMIENTO PARA LA VIGILANCIA DE LA SALUD</v>
          </cell>
          <cell r="C115" t="str">
            <v>glb</v>
          </cell>
          <cell r="D115">
            <v>1</v>
          </cell>
        </row>
        <row r="116">
          <cell r="A116" t="str">
            <v>01.04.02.02</v>
          </cell>
          <cell r="B116" t="str">
            <v xml:space="preserve">            PROFESIONAL MÉDICO Y/O DE LA SALUD (ENFERMERA)</v>
          </cell>
          <cell r="C116" t="str">
            <v>mes</v>
          </cell>
          <cell r="D116">
            <v>12</v>
          </cell>
        </row>
      </sheetData>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GRESO DATOS"/>
      <sheetName val="PRECIOS"/>
      <sheetName val="TABLAS "/>
    </sheetNames>
    <sheetDataSet>
      <sheetData sheetId="0" refreshError="1"/>
      <sheetData sheetId="1" refreshError="1"/>
      <sheetData sheetId="2">
        <row r="5">
          <cell r="B5" t="str">
            <v>POLOS</v>
          </cell>
          <cell r="C5" t="str">
            <v>US$</v>
          </cell>
        </row>
        <row r="6">
          <cell r="B6">
            <v>8</v>
          </cell>
          <cell r="C6">
            <v>67</v>
          </cell>
        </row>
        <row r="7">
          <cell r="B7">
            <v>12</v>
          </cell>
          <cell r="C7">
            <v>79</v>
          </cell>
        </row>
        <row r="8">
          <cell r="B8">
            <v>16</v>
          </cell>
          <cell r="C8">
            <v>102</v>
          </cell>
        </row>
        <row r="9">
          <cell r="B9">
            <v>24</v>
          </cell>
          <cell r="C9">
            <v>118</v>
          </cell>
        </row>
        <row r="10">
          <cell r="B10">
            <v>12</v>
          </cell>
          <cell r="C10">
            <v>79</v>
          </cell>
        </row>
        <row r="11">
          <cell r="B11">
            <v>18</v>
          </cell>
          <cell r="C11">
            <v>102</v>
          </cell>
        </row>
        <row r="12">
          <cell r="B12">
            <v>24</v>
          </cell>
          <cell r="C12">
            <v>118</v>
          </cell>
        </row>
        <row r="13">
          <cell r="B13">
            <v>30</v>
          </cell>
          <cell r="C13">
            <v>145</v>
          </cell>
        </row>
        <row r="14">
          <cell r="B14">
            <v>36</v>
          </cell>
          <cell r="C14">
            <v>169</v>
          </cell>
        </row>
        <row r="15">
          <cell r="B15">
            <v>42</v>
          </cell>
          <cell r="C15">
            <v>202</v>
          </cell>
        </row>
        <row r="16">
          <cell r="B16">
            <v>48</v>
          </cell>
          <cell r="C16">
            <v>226</v>
          </cell>
        </row>
        <row r="17">
          <cell r="B17">
            <v>54</v>
          </cell>
          <cell r="C17">
            <v>242</v>
          </cell>
        </row>
      </sheetData>
      <sheetData sheetId="3">
        <row r="3">
          <cell r="D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Hoja4"/>
      <sheetName val="Hoja2"/>
      <sheetName val="Hoja1"/>
      <sheetName val="METRADO"/>
      <sheetName val="6.COBERTURA"/>
      <sheetName val="RESUMEN"/>
      <sheetName val="VENTANAS"/>
      <sheetName val="MAMPARAS"/>
      <sheetName val="PUERTAS METALICAS"/>
      <sheetName val="MUEBLES "/>
      <sheetName val="PUERTAS MADERA"/>
      <sheetName val="VENTANAS METALICAS"/>
      <sheetName val="9.CERRAJE"/>
      <sheetName val="7.C.MADERA"/>
      <sheetName val="8.C.METALICA"/>
      <sheetName val="8.C.METALICA "/>
      <sheetName val="Hoja3"/>
      <sheetName val="10.VIDRIO"/>
      <sheetName val="12.VARIOS"/>
      <sheetName val="OTROS"/>
      <sheetName val="Datos Gene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RESUMEN DE METRADOS - ARQUITECTURA</v>
          </cell>
        </row>
        <row r="14">
          <cell r="A14" t="str">
            <v>03</v>
          </cell>
          <cell r="B14" t="str">
            <v>ARQUITECTURA</v>
          </cell>
          <cell r="C14">
            <v>0</v>
          </cell>
          <cell r="D14">
            <v>0</v>
          </cell>
          <cell r="E14">
            <v>0</v>
          </cell>
        </row>
        <row r="15">
          <cell r="A15" t="str">
            <v>03.06</v>
          </cell>
          <cell r="B15" t="str">
            <v>CUBIERTAS Y COBERTURAS</v>
          </cell>
          <cell r="C15">
            <v>0</v>
          </cell>
          <cell r="D15">
            <v>0</v>
          </cell>
          <cell r="E15">
            <v>0</v>
          </cell>
        </row>
        <row r="16">
          <cell r="A16" t="str">
            <v>03.06.01</v>
          </cell>
          <cell r="B16" t="str">
            <v xml:space="preserve">      COBERTURAS</v>
          </cell>
          <cell r="C16">
            <v>0</v>
          </cell>
          <cell r="D16">
            <v>0</v>
          </cell>
          <cell r="E16">
            <v>0</v>
          </cell>
        </row>
        <row r="17">
          <cell r="A17" t="str">
            <v>03.06.01.01</v>
          </cell>
          <cell r="B17" t="str">
            <v xml:space="preserve">      COBERTURA DE POLICARBONATO TIPO REFLECTIVO E = 6 mm (FAROLA), INCL. ACCESORIOS</v>
          </cell>
          <cell r="C17" t="str">
            <v>m2</v>
          </cell>
          <cell r="D17">
            <v>27.977399999999999</v>
          </cell>
          <cell r="E17">
            <v>27.977399999999999</v>
          </cell>
        </row>
        <row r="18">
          <cell r="A18" t="str">
            <v>03.06.01.02</v>
          </cell>
          <cell r="B18" t="str">
            <v xml:space="preserve">       COBERTURA DE POLICARBONATO ALVEOLAR E = 8 mm (MARQUESINAS), INCL. ACCESORIOS</v>
          </cell>
          <cell r="C18" t="str">
            <v>m2</v>
          </cell>
          <cell r="D18">
            <v>116.538</v>
          </cell>
          <cell r="E18">
            <v>116.538</v>
          </cell>
        </row>
        <row r="19">
          <cell r="A19" t="str">
            <v>03.06.01.03</v>
          </cell>
          <cell r="B19" t="str">
            <v xml:space="preserve">      CUMBRERA DE ALUZINC  e=1/16" </v>
          </cell>
          <cell r="C19" t="str">
            <v>m</v>
          </cell>
          <cell r="D19">
            <v>7.64</v>
          </cell>
          <cell r="E19">
            <v>7.64</v>
          </cell>
        </row>
        <row r="20">
          <cell r="A20" t="str">
            <v>03.06.01.04</v>
          </cell>
          <cell r="B20" t="str">
            <v xml:space="preserve">       FLASHIN DE ACERO INOXIDABLE  E=1/32"</v>
          </cell>
          <cell r="C20" t="str">
            <v>m</v>
          </cell>
          <cell r="D20">
            <v>52.95</v>
          </cell>
          <cell r="E20">
            <v>52.95</v>
          </cell>
        </row>
        <row r="21">
          <cell r="A21" t="str">
            <v>03.07</v>
          </cell>
          <cell r="B21" t="str">
            <v>CARPINTERIA DE MADERA</v>
          </cell>
          <cell r="C21">
            <v>0</v>
          </cell>
          <cell r="D21">
            <v>0</v>
          </cell>
          <cell r="E21">
            <v>0</v>
          </cell>
        </row>
        <row r="22">
          <cell r="A22" t="str">
            <v>03.07.01</v>
          </cell>
          <cell r="B22" t="str">
            <v xml:space="preserve">  PUERTAS DE MADERA</v>
          </cell>
          <cell r="C22">
            <v>0</v>
          </cell>
          <cell r="D22">
            <v>0</v>
          </cell>
          <cell r="E22">
            <v>0</v>
          </cell>
        </row>
        <row r="23">
          <cell r="A23" t="str">
            <v>03.07.01.01</v>
          </cell>
          <cell r="B23" t="str">
            <v xml:space="preserve">PUERTA CONTRAPLACADA MDF 5MM ENCHAPE TIPO FORMICA LAMITECH O EQUIVALENTE Y SOBRE LUZ; P-1b (0.80 x 2.70) </v>
          </cell>
          <cell r="C23" t="str">
            <v>und</v>
          </cell>
          <cell r="D23">
            <v>2</v>
          </cell>
          <cell r="E23">
            <v>2</v>
          </cell>
        </row>
        <row r="24">
          <cell r="A24" t="str">
            <v>03.07.01.02</v>
          </cell>
          <cell r="B24" t="str">
            <v xml:space="preserve">PUERTA CONTRAPLACADA MDF 5MM ENCHAPE TIPO FORMICA LAMITECH O EQUIVALENTE Y SOBRE LUZ; P-1c (0.90 x 2.70) </v>
          </cell>
          <cell r="C24" t="str">
            <v>und</v>
          </cell>
          <cell r="D24">
            <v>9</v>
          </cell>
          <cell r="E24">
            <v>9</v>
          </cell>
        </row>
        <row r="25">
          <cell r="A25" t="str">
            <v>03.07.01.03</v>
          </cell>
          <cell r="B25" t="str">
            <v xml:space="preserve">PUERTA CONTRAPLACADA MDF 5MM ENCHAPE TIPO FORMICA LAMITECH O EQUIVALENTE Y SOBRE LUZ; P-1d (1.00 x 2.70) </v>
          </cell>
          <cell r="C25" t="str">
            <v>und</v>
          </cell>
          <cell r="D25">
            <v>45</v>
          </cell>
          <cell r="E25">
            <v>45</v>
          </cell>
        </row>
        <row r="26">
          <cell r="A26" t="str">
            <v>03.07.01.04</v>
          </cell>
          <cell r="B26" t="str">
            <v xml:space="preserve">PUERTA CONTRAPLACADA MDF 5MM ENCHAPE TIPO FORMICA LAMITECH O EQUIVALENTE Y SOBRE LUZ; P-1e (1.20 x 2.70) </v>
          </cell>
          <cell r="C26" t="str">
            <v>und</v>
          </cell>
          <cell r="D26">
            <v>4</v>
          </cell>
          <cell r="E26">
            <v>4</v>
          </cell>
        </row>
        <row r="27">
          <cell r="A27" t="str">
            <v>03.07.01.05</v>
          </cell>
          <cell r="B27" t="str">
            <v xml:space="preserve">PUERTA CONTRAPLACADA MDF 5MM ENCHAPE TIPO FORMICA LAMITECH O EQUIVALENTE C/ PL DE ACERO Y SOBRELUZ; P-2c (0.90 x 2.70) </v>
          </cell>
          <cell r="C27" t="str">
            <v>und</v>
          </cell>
          <cell r="D27">
            <v>5</v>
          </cell>
          <cell r="E27">
            <v>5</v>
          </cell>
        </row>
        <row r="28">
          <cell r="A28" t="str">
            <v>03.07.01.06</v>
          </cell>
          <cell r="B28" t="str">
            <v xml:space="preserve">PUERTA CONTRAPLACADA MDF 5MM ENCHAPE TIPO FORMICA LAMITECH O EQUIVALENTE C/ PL DE ACERO Y SOBRELUZ; P-2d (1.00 x 2.70) </v>
          </cell>
          <cell r="C28" t="str">
            <v>und</v>
          </cell>
          <cell r="D28">
            <v>2</v>
          </cell>
          <cell r="E28">
            <v>2</v>
          </cell>
        </row>
        <row r="29">
          <cell r="A29" t="str">
            <v>03.07.01.07</v>
          </cell>
          <cell r="B29" t="str">
            <v xml:space="preserve">PUERTA CONTRAPLACADA MDF 5MM ENCHAPE TIPO FORMICA LAMITECH O EQUIVALENTE C/ PL DE ACERO Y SOBRELUZ; P-2e (1.20 x 2.70) </v>
          </cell>
          <cell r="C29" t="str">
            <v>und</v>
          </cell>
          <cell r="D29">
            <v>8</v>
          </cell>
          <cell r="E29">
            <v>8</v>
          </cell>
        </row>
        <row r="30">
          <cell r="A30" t="str">
            <v>03.07.01.08</v>
          </cell>
          <cell r="B30" t="str">
            <v xml:space="preserve">PUERTA CONTRAPLACADA MDF 5MM ENCHAPE TIPO FORMICA LAMITECH O EQUIVALENTE C/ REJILLA DE MADERA Y C/ PL DE ACERO Y SOBRELUZ; P-2'c (0.90 x 2.70) </v>
          </cell>
          <cell r="C30" t="str">
            <v>und</v>
          </cell>
          <cell r="D30">
            <v>1</v>
          </cell>
          <cell r="E30">
            <v>1</v>
          </cell>
        </row>
        <row r="31">
          <cell r="A31" t="str">
            <v>03.07.01.09</v>
          </cell>
          <cell r="B31" t="str">
            <v xml:space="preserve">PUERTA CONTRAPLACADA MDF 5MM ENCHAPE TIPO FORMICA LAMITECH O EQUIVALENTE C/ REJILLA DE MADERA Y C/ PL DE ACERO Y SOBRELUZ; P-2'd (1.00 x 2.70) </v>
          </cell>
          <cell r="C31" t="str">
            <v>und</v>
          </cell>
          <cell r="D31">
            <v>4</v>
          </cell>
          <cell r="E31">
            <v>4</v>
          </cell>
        </row>
        <row r="32">
          <cell r="A32" t="str">
            <v>03.07.01.10</v>
          </cell>
          <cell r="B32" t="str">
            <v xml:space="preserve">PUERTA CONTRAPLACADA MDF 5MM ENCHAPE TIPO FORMICA LAMITECH O EQUIVALENTE C/ REJILLA DE MADERA Y C/ PL DE ACERO Y SOBRELUZ; P-2'e (1.20 x 2.70) </v>
          </cell>
          <cell r="C32" t="str">
            <v>und</v>
          </cell>
          <cell r="D32">
            <v>1</v>
          </cell>
          <cell r="E32">
            <v>1</v>
          </cell>
        </row>
        <row r="33">
          <cell r="A33" t="str">
            <v>03.07.01.11</v>
          </cell>
          <cell r="B33" t="str">
            <v xml:space="preserve">PUERTA CONTRAPLACADA MDF 5MM ENCHAPE TIPO FORMICA LAMITECH O EQUIVALENTE C/ PL DE ACERO Y VISOR ; P-3d (1.00 x 2.10) </v>
          </cell>
          <cell r="C33" t="str">
            <v>und</v>
          </cell>
          <cell r="D33">
            <v>4</v>
          </cell>
          <cell r="E33">
            <v>4</v>
          </cell>
        </row>
        <row r="34">
          <cell r="A34" t="str">
            <v>03.07.01.12</v>
          </cell>
          <cell r="B34" t="str">
            <v xml:space="preserve">PUERTA CONTRAPLACADA MDF 5MM ENCHAPE TIPO FORMICA LAMITECH O EQUIVALENTE C/ PL DE ACERO Y VISOR ; P-3e (1.20 x 2.10) </v>
          </cell>
          <cell r="C34" t="str">
            <v>und</v>
          </cell>
          <cell r="D34">
            <v>2</v>
          </cell>
          <cell r="E34">
            <v>2</v>
          </cell>
        </row>
        <row r="35">
          <cell r="A35" t="str">
            <v>03.07.01.13</v>
          </cell>
          <cell r="B35" t="str">
            <v xml:space="preserve">PUERTA CONTRAPLACADA MDF 5MM ENCHAPE TIPO FORMICA LAMITECH O EQUIVALENTE C/ PL DE ACERO Y VISOR Y SOBRELUZ; P-4c (0.90 x 2.70) </v>
          </cell>
          <cell r="C35" t="str">
            <v>und</v>
          </cell>
          <cell r="D35">
            <v>4</v>
          </cell>
          <cell r="E35">
            <v>4</v>
          </cell>
        </row>
        <row r="36">
          <cell r="A36" t="str">
            <v>03.07.01.14</v>
          </cell>
          <cell r="B36" t="str">
            <v xml:space="preserve">PUERTA CONTRAPLACADA MDF 5MM ENCHAPE TIPO FORMICA LAMITECH O EQUIVALENTE C/ PL DE ACERO Y VISOR Y SOBRELUZ; P-4d (1.00 x 2.70) </v>
          </cell>
          <cell r="C36" t="str">
            <v>und</v>
          </cell>
          <cell r="D36">
            <v>12</v>
          </cell>
          <cell r="E36">
            <v>12</v>
          </cell>
        </row>
        <row r="37">
          <cell r="A37" t="str">
            <v>03.07.01.15</v>
          </cell>
          <cell r="B37" t="str">
            <v xml:space="preserve">PUERTA CONTRAPLACADA MDF 5MM ENCHAPE TIPO FORMICA LAMITECH O EQUIVALENTE C/ PL DE ACERO Y VISOR Y SOBRELUZ; P-4e (1.20m x 2.70m) </v>
          </cell>
          <cell r="C37" t="str">
            <v>und</v>
          </cell>
          <cell r="D37">
            <v>27</v>
          </cell>
          <cell r="E37">
            <v>27</v>
          </cell>
        </row>
        <row r="38">
          <cell r="A38" t="str">
            <v>03.07.01.16</v>
          </cell>
          <cell r="B38" t="str">
            <v xml:space="preserve">PUERTA CONTRAPLACADA MDF 5MM ENCHAPE TIPO FORMICA LAMITECH O EQUIVALENTE C/ PL DE ACERO Y VISOR Y SOBRELUZ; P-4g (1.40 x 2.70) </v>
          </cell>
          <cell r="C38" t="str">
            <v>und</v>
          </cell>
          <cell r="D38">
            <v>1</v>
          </cell>
          <cell r="E38">
            <v>1</v>
          </cell>
        </row>
        <row r="39">
          <cell r="A39" t="str">
            <v>03.07.01.17</v>
          </cell>
          <cell r="B39" t="str">
            <v xml:space="preserve">PUERTA CONTRAPLACADA MDF 5MM ENCHAPE TIPO FORMICA LAMITECH O EQUIVALENTE C/ REJILLA DE MADERA Y SOBRELUZ; P-5a (0.70 x 2.70) </v>
          </cell>
          <cell r="C39" t="str">
            <v>und</v>
          </cell>
          <cell r="D39">
            <v>1</v>
          </cell>
          <cell r="E39">
            <v>1</v>
          </cell>
        </row>
        <row r="40">
          <cell r="A40" t="str">
            <v>03.07.01.18</v>
          </cell>
          <cell r="B40" t="str">
            <v xml:space="preserve">PUERTA CONTRAPLACADA MDF 5MM ENCHAPE TIPO FORMICA LAMITECH O EQUIVALENTE C/ REJILLA DE MADERA Y SOBRELUZ; P-5b (0.80 x 2.70) </v>
          </cell>
          <cell r="C40" t="str">
            <v>und</v>
          </cell>
          <cell r="D40">
            <v>35</v>
          </cell>
          <cell r="E40">
            <v>35</v>
          </cell>
        </row>
        <row r="41">
          <cell r="A41" t="str">
            <v>03.07.01.19</v>
          </cell>
          <cell r="B41" t="str">
            <v xml:space="preserve">PUERTA CONTRAPLACADA MDF 5MM ENCHAPE TIPO FORMICA LAMITECH O EQUIVALENTE C/ REJILLA DE MADERA Y SOBRELUZ; P-5c (0.90 x 2.70) </v>
          </cell>
          <cell r="C41" t="str">
            <v>und</v>
          </cell>
          <cell r="D41">
            <v>62</v>
          </cell>
          <cell r="E41">
            <v>62</v>
          </cell>
        </row>
        <row r="42">
          <cell r="A42" t="str">
            <v>03.07.01.20</v>
          </cell>
          <cell r="B42" t="str">
            <v xml:space="preserve">PUERTA CONTRAPLACADA MDF 5MM ENCHAPE TIPO FORMICA LAMITECH O EQUIVALENTE C/ REJILLA DE MADERA Y SOBRELUZ; P-5d (1.00 x 2.70) </v>
          </cell>
          <cell r="C42" t="str">
            <v>und</v>
          </cell>
          <cell r="D42">
            <v>12</v>
          </cell>
          <cell r="E42">
            <v>12</v>
          </cell>
        </row>
        <row r="43">
          <cell r="A43" t="str">
            <v>03.07.01.21</v>
          </cell>
          <cell r="B43" t="str">
            <v xml:space="preserve">PUERTA CONTRAPLACADA MDF 5MM ENCHAPE TIPO FORMICA LAMITECH O EQUIVALENTE C/ REJILLA DE MADERA Y SOBRELUZ; P-5e (1.20 x 2.70) </v>
          </cell>
          <cell r="C43" t="str">
            <v>und</v>
          </cell>
          <cell r="D43">
            <v>2</v>
          </cell>
          <cell r="E43">
            <v>2</v>
          </cell>
        </row>
        <row r="44">
          <cell r="A44" t="str">
            <v>03.07.01.22</v>
          </cell>
          <cell r="B44" t="str">
            <v xml:space="preserve">PUERTA CONTRAPLACADA MDF 5MM ENCHAPE TIPO FORMICA LAMITECH O EQUIVALENTE C/ PL INT DE PLOMO; P-7c (0.90 x 2.10) </v>
          </cell>
          <cell r="C44" t="str">
            <v>und</v>
          </cell>
          <cell r="D44">
            <v>1</v>
          </cell>
          <cell r="E44">
            <v>1</v>
          </cell>
        </row>
        <row r="45">
          <cell r="A45" t="str">
            <v>03.07.01.23</v>
          </cell>
          <cell r="B45" t="str">
            <v xml:space="preserve">PUERTA CONTRAPLACADA MDF 5MM ENCHAPE TIPO FORMICA LAMITECH O EQUIVALENTE C/ PL INT DE PLOMO Y PL DE ACERO; P-8e (1.20 x 2.10) </v>
          </cell>
          <cell r="C45" t="str">
            <v>und</v>
          </cell>
          <cell r="D45">
            <v>1</v>
          </cell>
          <cell r="E45">
            <v>1</v>
          </cell>
        </row>
        <row r="46">
          <cell r="A46" t="str">
            <v>03.07.01.24</v>
          </cell>
          <cell r="B46" t="str">
            <v xml:space="preserve">PUERTA CONTRAPLACADA MDF 5MM ENCHAPE TIPO FORMICA LAMITECH O EQUIVALENTE  C/ VISOR Y SOBRELUZ; P-13k (1.80 x 2.70) </v>
          </cell>
          <cell r="C46" t="str">
            <v>und</v>
          </cell>
          <cell r="D46">
            <v>2</v>
          </cell>
          <cell r="E46">
            <v>2</v>
          </cell>
        </row>
        <row r="47">
          <cell r="A47" t="str">
            <v>03.07.01.25</v>
          </cell>
          <cell r="B47" t="str">
            <v xml:space="preserve">PUERTA CONTRAPLACADA MDF 5MM ENCHAPE TIPO FORMICA LAMITECH O EQUIVALENTE C/ PL DE ACERO Y VISOR Y SOBRELUZ; P-14k (1.80 x 2.70) </v>
          </cell>
          <cell r="C47" t="str">
            <v>und</v>
          </cell>
          <cell r="D47">
            <v>2</v>
          </cell>
          <cell r="E47">
            <v>2</v>
          </cell>
        </row>
        <row r="48">
          <cell r="A48" t="str">
            <v>03.07.01.26</v>
          </cell>
          <cell r="B48" t="str">
            <v xml:space="preserve">PUERTA CONTRAPLACADA MDF 5MM ENCHAPE TIPO FORMICA LAMITECH O EQUIVALENTE C/ PL DE ACERO Y VISOR Y SOBRELUZ; P-17k (1.80 x 2.70) </v>
          </cell>
          <cell r="C48" t="str">
            <v>und</v>
          </cell>
          <cell r="D48">
            <v>5</v>
          </cell>
          <cell r="E48">
            <v>5</v>
          </cell>
        </row>
        <row r="49">
          <cell r="A49" t="str">
            <v>03.07.01.27</v>
          </cell>
          <cell r="B49" t="str">
            <v xml:space="preserve">PUERTA CONTRAPLACADA MDF 5MM ENCHAPE TIPO FORMICA LAMITECH O EQUIVALENTE C/ PL DE ACERO Y VISOR Y SOBRELUZ; P-18c (0.90 x 2.70) </v>
          </cell>
          <cell r="C49" t="str">
            <v>und</v>
          </cell>
          <cell r="D49">
            <v>1</v>
          </cell>
          <cell r="E49">
            <v>1</v>
          </cell>
        </row>
        <row r="50">
          <cell r="A50" t="str">
            <v>03.07.01.28</v>
          </cell>
          <cell r="B50" t="str">
            <v xml:space="preserve">PUERTA CONTRAPLACADA MDF 5MM ENCHAPE TIPO FORMICA LAMITECH O EQUIVALENTE  C/ PL DE ACERO Y SOBRE LUZ, TIPO HOLANDESA; P-19e (1.20 x 2.70) </v>
          </cell>
          <cell r="C50" t="str">
            <v>und</v>
          </cell>
          <cell r="D50">
            <v>1</v>
          </cell>
          <cell r="E50">
            <v>1</v>
          </cell>
        </row>
        <row r="51">
          <cell r="A51" t="str">
            <v>03.07.01.29</v>
          </cell>
          <cell r="B51" t="str">
            <v xml:space="preserve">PUERTA CONTRAPLACADA MDF 5MM AL INTERIOR Y TRIPLAY FENOLICO 12MM AL EXTERIOR, ENCHAPE TIPO FORMICA LAMITECH O EQUIVALENTE Y SOBRELUZ; Ph-1c (0.90 x 2.70) </v>
          </cell>
          <cell r="C51" t="str">
            <v>und</v>
          </cell>
          <cell r="D51">
            <v>1</v>
          </cell>
          <cell r="E51">
            <v>1</v>
          </cell>
        </row>
        <row r="52">
          <cell r="A52" t="str">
            <v>03.07.01.30</v>
          </cell>
          <cell r="B52" t="str">
            <v xml:space="preserve">PUERTA CONTRAPLACADA MDF 5MM AL INTERIOR Y TRIPLAY FENOLICO 12MM AL EXTERIOR, ENCHAPE TIPO FORMICA LAMITECH O EQUIVALENTE Y SOBRELUZ; Ph-1d (1.00 x 2.70) </v>
          </cell>
          <cell r="C52" t="str">
            <v>und</v>
          </cell>
          <cell r="D52">
            <v>1</v>
          </cell>
          <cell r="E52">
            <v>1</v>
          </cell>
        </row>
        <row r="53">
          <cell r="A53" t="str">
            <v>03.07.01.31</v>
          </cell>
          <cell r="B53" t="str">
            <v xml:space="preserve">PUERTA CONTRAPLACADA MDF 5MM AL INTERIOR Y TRIPLAY FENOLICO 12MM AL EXTERIOR, ENCHAPE TIPO FORMICA LAMITECH O EQUIVALENTE Y SOBRELUZ; Ph-1e (1.20 x 2.70) </v>
          </cell>
          <cell r="C53" t="str">
            <v>und</v>
          </cell>
          <cell r="D53">
            <v>1</v>
          </cell>
          <cell r="E53">
            <v>1</v>
          </cell>
        </row>
        <row r="54">
          <cell r="A54" t="str">
            <v>03.07.01.32</v>
          </cell>
          <cell r="B54" t="str">
            <v xml:space="preserve">PUERTA CONTRAPLACADA MDF 5MM Y TRIPLAY FENOLICO 12MM, ENCHAPE TIPO FORMICA LAMITECH O EQUIVALENTE C/ REJILLA DE MADERA Y SOBRELUZ; Ph-5b (0.80 x 2.70) </v>
          </cell>
          <cell r="C54" t="str">
            <v>und</v>
          </cell>
          <cell r="D54">
            <v>1</v>
          </cell>
          <cell r="E54">
            <v>1</v>
          </cell>
        </row>
        <row r="55">
          <cell r="A55" t="str">
            <v>03.07.01.33</v>
          </cell>
          <cell r="B55" t="str">
            <v xml:space="preserve">PUERTA CONTRAPLACADA MDF 5MM Y TRIPLAY FENOLICO 12MM, ENCHAPE TIPO FORMICA LAMITECH O EQUIVALENTE C/ REJILLA DE MADERA Y SOBRELUZ; Ph-5d (1.00 x 2.70) </v>
          </cell>
          <cell r="C55" t="str">
            <v>und</v>
          </cell>
          <cell r="D55">
            <v>1</v>
          </cell>
          <cell r="E55">
            <v>1</v>
          </cell>
        </row>
        <row r="56">
          <cell r="A56" t="str">
            <v>03.07.01.34</v>
          </cell>
          <cell r="B56" t="str">
            <v xml:space="preserve">PUERTA CONTRAPLACADA MDF 5MM ENCHAPE TIPO FORMICA LAMITECH O EQUIVALENTE C/ VISOR Y SOBRELUZ; Ph-13k (1.80 x 2.70) </v>
          </cell>
          <cell r="C56" t="str">
            <v>und</v>
          </cell>
          <cell r="D56">
            <v>1</v>
          </cell>
          <cell r="E56">
            <v>1</v>
          </cell>
        </row>
        <row r="57">
          <cell r="A57" t="str">
            <v>03.07.01.35</v>
          </cell>
          <cell r="B57" t="str">
            <v xml:space="preserve">PUERTA CONTRAPLACADA MDF 5MM ENCHAPE TIPO FORMICA LAMITECH EQUIVALENTE C/ REJILLA DE MADERA; Pd-1 (0.60 x 2.00) </v>
          </cell>
          <cell r="C57" t="str">
            <v>und</v>
          </cell>
          <cell r="D57">
            <v>13</v>
          </cell>
          <cell r="E57">
            <v>13</v>
          </cell>
        </row>
        <row r="58">
          <cell r="A58" t="str">
            <v>03.07.01.36</v>
          </cell>
          <cell r="B58" t="str">
            <v xml:space="preserve">PUERTA CONTRAPLACADA MDF 5MM ENCHAPE TIPO FORMICA LAMITECH O EQUIVALENTE C/ REJILLA DE MADERA; Pcl-4 (0.80 x 2.00) </v>
          </cell>
          <cell r="C58" t="str">
            <v>und</v>
          </cell>
          <cell r="D58">
            <v>5</v>
          </cell>
          <cell r="E58">
            <v>5</v>
          </cell>
        </row>
        <row r="59">
          <cell r="A59" t="str">
            <v>03.07.01.37</v>
          </cell>
          <cell r="B59" t="str">
            <v xml:space="preserve">PUERTA CONTRAPLACADA MDF 5MM ENCHAPE TIPO FORMICA LAMITECH O EQUIVALENTE C/ REJILLA DE MADERA; Pcl-5 (1.20 x 2.00) </v>
          </cell>
          <cell r="C59" t="str">
            <v>und</v>
          </cell>
          <cell r="D59">
            <v>27</v>
          </cell>
          <cell r="E59">
            <v>27</v>
          </cell>
        </row>
        <row r="60">
          <cell r="A60" t="str">
            <v>03.07.01.38</v>
          </cell>
          <cell r="B60" t="str">
            <v xml:space="preserve">PUERTA CONTRAPLACADA MDF 5MM ENCHAPE TIPO FORMICA LAMITECH O EQUIVALENTE C/ REJILLA DE MADERA; Pcl-6 (1.05 x 2.00) </v>
          </cell>
          <cell r="C60" t="str">
            <v>und</v>
          </cell>
          <cell r="D60">
            <v>6</v>
          </cell>
          <cell r="E60">
            <v>6</v>
          </cell>
        </row>
        <row r="61">
          <cell r="A61" t="str">
            <v>03.07.01.39</v>
          </cell>
          <cell r="B61" t="str">
            <v xml:space="preserve">PUERTA CONTRAPLACADA MDF 5MM ENCHAPE TIPO FORMICA LAMITECH O EQUIVALENTE C/ REJILLA DE MADERA; Pcl-7 (1.00 x 2.00) </v>
          </cell>
          <cell r="C61" t="str">
            <v>und</v>
          </cell>
          <cell r="D61">
            <v>3</v>
          </cell>
          <cell r="E61">
            <v>3</v>
          </cell>
        </row>
        <row r="62">
          <cell r="A62" t="str">
            <v>03.07.02</v>
          </cell>
          <cell r="B62" t="str">
            <v>MUEBLES DE MADERA</v>
          </cell>
          <cell r="C62">
            <v>0</v>
          </cell>
          <cell r="D62">
            <v>0</v>
          </cell>
          <cell r="E62">
            <v>0</v>
          </cell>
        </row>
        <row r="63">
          <cell r="A63" t="str">
            <v>03.07.02.01</v>
          </cell>
          <cell r="B63" t="str">
            <v>SUMINISTRO E INSTALACION DE MUEBLE TIPO MB1-01b</v>
          </cell>
          <cell r="C63" t="str">
            <v>und</v>
          </cell>
          <cell r="D63">
            <v>1</v>
          </cell>
          <cell r="E63">
            <v>1</v>
          </cell>
        </row>
        <row r="64">
          <cell r="A64" t="str">
            <v>03.07.02.01</v>
          </cell>
          <cell r="B64" t="str">
            <v>SUMINISTRO E INSTALACION DE MUEBLE TIPO MB1-02</v>
          </cell>
          <cell r="C64" t="str">
            <v>und</v>
          </cell>
          <cell r="D64">
            <v>11</v>
          </cell>
          <cell r="E64">
            <v>11</v>
          </cell>
        </row>
        <row r="65">
          <cell r="A65" t="str">
            <v>03.07.02.02</v>
          </cell>
          <cell r="B65" t="str">
            <v>SUMINISTRO E INSTALACION DE MUEBLE TIPO MB2-01</v>
          </cell>
          <cell r="C65" t="str">
            <v>und</v>
          </cell>
          <cell r="D65">
            <v>3</v>
          </cell>
          <cell r="E65">
            <v>3</v>
          </cell>
        </row>
        <row r="66">
          <cell r="A66" t="str">
            <v>03.07.02.03</v>
          </cell>
          <cell r="B66" t="str">
            <v>SUMINISTRO E INSTALACION DE MUEBLE TIPO MB2-02</v>
          </cell>
          <cell r="C66" t="str">
            <v>und</v>
          </cell>
          <cell r="D66">
            <v>4</v>
          </cell>
          <cell r="E66">
            <v>4</v>
          </cell>
        </row>
        <row r="67">
          <cell r="A67" t="str">
            <v>03.07.02.04</v>
          </cell>
          <cell r="B67" t="str">
            <v>SUMINISTRO E INSTALACION DE MUEBLE TIPO MB2-03</v>
          </cell>
          <cell r="C67" t="str">
            <v>und</v>
          </cell>
          <cell r="D67">
            <v>2</v>
          </cell>
          <cell r="E67">
            <v>2</v>
          </cell>
        </row>
        <row r="68">
          <cell r="A68" t="str">
            <v>03.07.02.05</v>
          </cell>
          <cell r="B68" t="str">
            <v>SUMINISTRO E INSTALACION DE MUEBLE TIPO MB3-01</v>
          </cell>
          <cell r="C68" t="str">
            <v>und</v>
          </cell>
          <cell r="D68">
            <v>1</v>
          </cell>
          <cell r="E68">
            <v>1</v>
          </cell>
        </row>
        <row r="69">
          <cell r="A69" t="str">
            <v>03.07.02.06</v>
          </cell>
          <cell r="B69" t="str">
            <v>SUMINISTRO E INSTALACION DE MUEBLE TIPO MB3-03</v>
          </cell>
          <cell r="C69" t="str">
            <v>und</v>
          </cell>
          <cell r="D69">
            <v>1</v>
          </cell>
          <cell r="E69">
            <v>1</v>
          </cell>
        </row>
        <row r="70">
          <cell r="A70" t="str">
            <v>03.07.02.07</v>
          </cell>
          <cell r="B70" t="str">
            <v>SUMINISTRO E INSTALACION DE MUEBLE TIPO MB4-01</v>
          </cell>
          <cell r="C70" t="str">
            <v>und</v>
          </cell>
          <cell r="D70">
            <v>1</v>
          </cell>
          <cell r="E70">
            <v>1</v>
          </cell>
        </row>
        <row r="71">
          <cell r="A71" t="str">
            <v>03.07.02.08</v>
          </cell>
          <cell r="B71" t="str">
            <v>SUMINISTRO E INSTALACION DE MUEBLE TIPO MB4-01a</v>
          </cell>
          <cell r="C71" t="str">
            <v>und</v>
          </cell>
          <cell r="D71">
            <v>1</v>
          </cell>
          <cell r="E71">
            <v>1</v>
          </cell>
        </row>
        <row r="72">
          <cell r="A72" t="str">
            <v>03.07.02.09</v>
          </cell>
          <cell r="B72" t="str">
            <v>SUMINISTRO E INSTALACION DE MUEBLE TIPO MB4-02</v>
          </cell>
          <cell r="C72" t="str">
            <v>und</v>
          </cell>
          <cell r="D72">
            <v>1</v>
          </cell>
          <cell r="E72">
            <v>1</v>
          </cell>
        </row>
        <row r="73">
          <cell r="A73" t="str">
            <v>03.07.02.10</v>
          </cell>
          <cell r="B73" t="str">
            <v>SUMINISTRO E INSTALACION DE MUEBLE TIPO MB4-02c</v>
          </cell>
          <cell r="C73" t="str">
            <v>und</v>
          </cell>
          <cell r="D73">
            <v>1</v>
          </cell>
          <cell r="E73">
            <v>1</v>
          </cell>
        </row>
        <row r="74">
          <cell r="A74" t="str">
            <v>03.07.02.11</v>
          </cell>
          <cell r="B74" t="str">
            <v>SUMINISTRO E INSTALACION DE MUEBLE TIPO MB4-02g</v>
          </cell>
          <cell r="C74" t="str">
            <v>und</v>
          </cell>
          <cell r="D74">
            <v>1</v>
          </cell>
          <cell r="E74">
            <v>1</v>
          </cell>
        </row>
        <row r="75">
          <cell r="A75" t="str">
            <v>03.07.02.12</v>
          </cell>
          <cell r="B75" t="str">
            <v>SUMINISTRO E INSTALACION DE MUEBLE TIPO MB4-03</v>
          </cell>
          <cell r="C75" t="str">
            <v>und</v>
          </cell>
          <cell r="D75">
            <v>6</v>
          </cell>
          <cell r="E75">
            <v>6</v>
          </cell>
        </row>
        <row r="76">
          <cell r="A76" t="str">
            <v>03.07.02.13</v>
          </cell>
          <cell r="B76" t="str">
            <v>SUMINISTRO E INSTALACION DE MUEBLE TIPO MB4-04</v>
          </cell>
          <cell r="C76" t="str">
            <v>und</v>
          </cell>
          <cell r="D76">
            <v>2</v>
          </cell>
          <cell r="E76">
            <v>2</v>
          </cell>
        </row>
        <row r="77">
          <cell r="A77" t="str">
            <v>03.07.02.14</v>
          </cell>
          <cell r="B77" t="str">
            <v>SUMINISTRO E INSTALACION DE MUEBLE TIPO MB4-05</v>
          </cell>
          <cell r="C77" t="str">
            <v>und</v>
          </cell>
          <cell r="D77">
            <v>1</v>
          </cell>
          <cell r="E77">
            <v>1</v>
          </cell>
        </row>
        <row r="78">
          <cell r="A78" t="str">
            <v>03.07.02.15</v>
          </cell>
          <cell r="B78" t="str">
            <v>SUMINISTRO E INSTALACION DE MUEBLE TIPO MB4-05A</v>
          </cell>
          <cell r="C78" t="str">
            <v>und</v>
          </cell>
          <cell r="D78">
            <v>1</v>
          </cell>
          <cell r="E78">
            <v>1</v>
          </cell>
        </row>
        <row r="79">
          <cell r="A79" t="str">
            <v>03.07.02.16</v>
          </cell>
          <cell r="B79" t="str">
            <v>SUMINISTRO E INSTALACION DE MUEBLE TIPO MB4-06</v>
          </cell>
          <cell r="C79" t="str">
            <v>und</v>
          </cell>
          <cell r="D79">
            <v>1</v>
          </cell>
          <cell r="E79">
            <v>1</v>
          </cell>
        </row>
        <row r="80">
          <cell r="A80" t="str">
            <v>03.07.02.17</v>
          </cell>
          <cell r="B80" t="str">
            <v>SUMINISTRO E INSTALACION DE MUEBLE TIPO MB4-06A</v>
          </cell>
          <cell r="C80" t="str">
            <v>und</v>
          </cell>
          <cell r="D80">
            <v>1</v>
          </cell>
          <cell r="E80">
            <v>1</v>
          </cell>
        </row>
        <row r="81">
          <cell r="A81" t="str">
            <v>03.07.02.18</v>
          </cell>
          <cell r="B81" t="str">
            <v>SUMINISTRO E INSTALACION DE MUEBLE TIPO MB4-07</v>
          </cell>
          <cell r="C81" t="str">
            <v>und</v>
          </cell>
          <cell r="D81">
            <v>1</v>
          </cell>
          <cell r="E81">
            <v>1</v>
          </cell>
        </row>
        <row r="82">
          <cell r="A82" t="str">
            <v>03.07.02.19</v>
          </cell>
          <cell r="B82" t="str">
            <v>SUMINISTRO E INSTALACION DE MUEBLE TIPO MB4-08</v>
          </cell>
          <cell r="C82" t="str">
            <v>und</v>
          </cell>
          <cell r="D82">
            <v>3</v>
          </cell>
          <cell r="E82">
            <v>3</v>
          </cell>
        </row>
        <row r="83">
          <cell r="A83" t="str">
            <v>03.07.02.20</v>
          </cell>
          <cell r="B83" t="str">
            <v>SUMINISTRO E INSTALACION DE MUEBLE TIPO MB4-09</v>
          </cell>
          <cell r="C83" t="str">
            <v>und</v>
          </cell>
          <cell r="D83">
            <v>1</v>
          </cell>
          <cell r="E83">
            <v>1</v>
          </cell>
        </row>
        <row r="84">
          <cell r="A84" t="str">
            <v>03.07.02.21</v>
          </cell>
          <cell r="B84" t="str">
            <v>SUMINISTRO E INSTALACION DE MUEBLE TIPO MB4-10</v>
          </cell>
          <cell r="C84" t="str">
            <v>und</v>
          </cell>
          <cell r="D84">
            <v>1</v>
          </cell>
          <cell r="E84">
            <v>1</v>
          </cell>
        </row>
        <row r="85">
          <cell r="A85" t="str">
            <v>03.07.02.22</v>
          </cell>
          <cell r="B85" t="str">
            <v>SUMINISTRO E INSTALACION DE MUEBLE TIPO MB4-10A</v>
          </cell>
          <cell r="C85" t="str">
            <v>und</v>
          </cell>
          <cell r="D85">
            <v>1</v>
          </cell>
          <cell r="E85">
            <v>1</v>
          </cell>
        </row>
        <row r="86">
          <cell r="A86" t="str">
            <v>03.07.02.23</v>
          </cell>
          <cell r="B86" t="str">
            <v>SUMINISTRO E INSTALACION DE MUEBLE TIPO MB4-11</v>
          </cell>
          <cell r="C86" t="str">
            <v>und</v>
          </cell>
          <cell r="D86">
            <v>1</v>
          </cell>
          <cell r="E86">
            <v>1</v>
          </cell>
        </row>
        <row r="87">
          <cell r="A87" t="str">
            <v>03.07.02.24</v>
          </cell>
          <cell r="B87" t="str">
            <v>SUMINISTRO E INSTALACION DE MUEBLE TIPO MB4-12a</v>
          </cell>
          <cell r="C87" t="str">
            <v>und</v>
          </cell>
          <cell r="D87">
            <v>1</v>
          </cell>
          <cell r="E87">
            <v>1</v>
          </cell>
        </row>
        <row r="88">
          <cell r="A88" t="str">
            <v>03.07.02.25</v>
          </cell>
          <cell r="B88" t="str">
            <v>SUMINISTRO E INSTALACION DE MUEBLE TIPO MB5-01</v>
          </cell>
          <cell r="C88" t="str">
            <v>und</v>
          </cell>
          <cell r="D88">
            <v>1</v>
          </cell>
          <cell r="E88">
            <v>1</v>
          </cell>
        </row>
        <row r="89">
          <cell r="A89" t="str">
            <v>03.07.02.26</v>
          </cell>
          <cell r="B89" t="str">
            <v>SUMINISTRO E INSTALACION DE MUEBLE TIPO MB6-01</v>
          </cell>
          <cell r="C89" t="str">
            <v>und</v>
          </cell>
          <cell r="D89">
            <v>1</v>
          </cell>
          <cell r="E89">
            <v>1</v>
          </cell>
        </row>
        <row r="90">
          <cell r="A90" t="str">
            <v>03.07.02.27</v>
          </cell>
          <cell r="B90" t="str">
            <v>SUMINISTRO E INSTALACION DE MUEBLE TIPO MB6-01A</v>
          </cell>
          <cell r="C90" t="str">
            <v>und</v>
          </cell>
          <cell r="D90">
            <v>1</v>
          </cell>
          <cell r="E90">
            <v>1</v>
          </cell>
        </row>
        <row r="91">
          <cell r="A91" t="str">
            <v>03.07.02.28</v>
          </cell>
          <cell r="B91" t="str">
            <v>SUMINISTRO E INSTALACION DE MUEBLE TIPO MB6-01B</v>
          </cell>
          <cell r="C91" t="str">
            <v>und</v>
          </cell>
          <cell r="D91">
            <v>1</v>
          </cell>
          <cell r="E91">
            <v>1</v>
          </cell>
        </row>
        <row r="92">
          <cell r="A92" t="str">
            <v>03.07.02.29</v>
          </cell>
          <cell r="B92" t="str">
            <v>SUMINISTRO E INSTALACION DE MUEBLE TIPO MB6-02</v>
          </cell>
          <cell r="C92" t="str">
            <v>und</v>
          </cell>
          <cell r="D92">
            <v>1</v>
          </cell>
          <cell r="E92">
            <v>1</v>
          </cell>
        </row>
        <row r="93">
          <cell r="A93" t="str">
            <v>03.07.02.30</v>
          </cell>
          <cell r="B93" t="str">
            <v>SUMINISTRO E INSTALACION DE MUEBLE TIPO MB6-03</v>
          </cell>
          <cell r="C93" t="str">
            <v>und</v>
          </cell>
          <cell r="D93">
            <v>1</v>
          </cell>
          <cell r="E93">
            <v>1</v>
          </cell>
        </row>
        <row r="94">
          <cell r="A94" t="str">
            <v>03.07.02.31</v>
          </cell>
          <cell r="B94" t="str">
            <v>SUMINISTRO E INSTALACION DE MUEBLE TIPO MB6-04</v>
          </cell>
          <cell r="C94" t="str">
            <v>und</v>
          </cell>
          <cell r="D94">
            <v>1</v>
          </cell>
          <cell r="E94">
            <v>1</v>
          </cell>
        </row>
        <row r="95">
          <cell r="A95" t="str">
            <v>03.07.02.32</v>
          </cell>
          <cell r="B95" t="str">
            <v>SUMINISTRO E INSTALACION DE MUEBLE TIPO MB6-05</v>
          </cell>
          <cell r="C95" t="str">
            <v>und</v>
          </cell>
          <cell r="D95">
            <v>1</v>
          </cell>
          <cell r="E95">
            <v>1</v>
          </cell>
        </row>
        <row r="96">
          <cell r="A96" t="str">
            <v>03.07.02.33</v>
          </cell>
          <cell r="B96" t="str">
            <v>SUMINISTRO E INSTALACION DE MUEBLE TIPO MB8-01</v>
          </cell>
          <cell r="C96" t="str">
            <v>und</v>
          </cell>
          <cell r="D96">
            <v>1</v>
          </cell>
          <cell r="E96">
            <v>1</v>
          </cell>
        </row>
        <row r="97">
          <cell r="A97" t="str">
            <v>03.07.02.34</v>
          </cell>
          <cell r="B97" t="str">
            <v>SUMINISTRO E INSTALACION DE MUEBLE TIPO MB8-02</v>
          </cell>
          <cell r="C97" t="str">
            <v>und</v>
          </cell>
          <cell r="D97">
            <v>1</v>
          </cell>
          <cell r="E97">
            <v>1</v>
          </cell>
        </row>
        <row r="98">
          <cell r="A98" t="str">
            <v>03.07.02.35</v>
          </cell>
          <cell r="B98" t="str">
            <v>SUMINISTRO E INSTALACION DE MUEBLE TIPO MB8-03</v>
          </cell>
          <cell r="C98" t="str">
            <v>und</v>
          </cell>
          <cell r="D98">
            <v>4</v>
          </cell>
          <cell r="E98">
            <v>4</v>
          </cell>
        </row>
        <row r="99">
          <cell r="A99" t="str">
            <v>03.07.02.36</v>
          </cell>
          <cell r="B99" t="str">
            <v>SUMINISTRO E INSTALACION DE MUEBLE TIPO MB8-04</v>
          </cell>
          <cell r="C99" t="str">
            <v>und</v>
          </cell>
          <cell r="D99">
            <v>2</v>
          </cell>
          <cell r="E99">
            <v>2</v>
          </cell>
        </row>
        <row r="100">
          <cell r="A100" t="str">
            <v>03.07.02.37</v>
          </cell>
          <cell r="B100" t="str">
            <v>SUMINISTRO E INSTALACION DE MUEBLE TIPO MB8-05</v>
          </cell>
          <cell r="C100" t="str">
            <v>und</v>
          </cell>
          <cell r="D100">
            <v>4</v>
          </cell>
          <cell r="E100">
            <v>4</v>
          </cell>
        </row>
        <row r="101">
          <cell r="A101" t="str">
            <v>03.07.02.38</v>
          </cell>
          <cell r="B101" t="str">
            <v>SUMINISTRO E INSTALACION DE MUEBLE TIPO MB8-06</v>
          </cell>
          <cell r="C101" t="str">
            <v>und</v>
          </cell>
          <cell r="D101">
            <v>1</v>
          </cell>
          <cell r="E101">
            <v>1</v>
          </cell>
        </row>
        <row r="102">
          <cell r="A102" t="str">
            <v>03.07.02.39</v>
          </cell>
          <cell r="B102" t="str">
            <v>SUMINISTRO E INSTALACION DE MUEBLE TIPO MB8-07</v>
          </cell>
          <cell r="C102" t="str">
            <v>und</v>
          </cell>
          <cell r="D102">
            <v>1</v>
          </cell>
          <cell r="E102">
            <v>1</v>
          </cell>
        </row>
        <row r="103">
          <cell r="A103" t="str">
            <v>03.07.02.40</v>
          </cell>
          <cell r="B103" t="str">
            <v>SUMINISTRO E INSTALACION DE MUEBLE TIPO MB8-08</v>
          </cell>
          <cell r="C103" t="str">
            <v>und</v>
          </cell>
          <cell r="D103">
            <v>1</v>
          </cell>
          <cell r="E103">
            <v>1</v>
          </cell>
        </row>
        <row r="104">
          <cell r="A104" t="str">
            <v>03.07.02.41</v>
          </cell>
          <cell r="B104" t="str">
            <v>SUMINISTRO E INSTALACION DE MUEBLE TIPO MB8-09</v>
          </cell>
          <cell r="C104" t="str">
            <v>und</v>
          </cell>
          <cell r="D104">
            <v>1</v>
          </cell>
          <cell r="E104">
            <v>1</v>
          </cell>
        </row>
        <row r="105">
          <cell r="A105" t="str">
            <v>03.07.02.42</v>
          </cell>
          <cell r="B105" t="str">
            <v>SUMINISTRO E INSTALACION DE MUEBLE TIPO MB9-01a</v>
          </cell>
          <cell r="C105" t="str">
            <v>und</v>
          </cell>
          <cell r="D105">
            <v>1</v>
          </cell>
          <cell r="E105">
            <v>1</v>
          </cell>
        </row>
        <row r="106">
          <cell r="A106" t="str">
            <v>03.07.02.43</v>
          </cell>
          <cell r="B106" t="str">
            <v>SUMINISTRO E INSTALACION DE MUEBLE TIPO MT-01</v>
          </cell>
          <cell r="C106" t="str">
            <v>und</v>
          </cell>
          <cell r="D106">
            <v>1</v>
          </cell>
          <cell r="E106">
            <v>1</v>
          </cell>
        </row>
        <row r="107">
          <cell r="A107" t="str">
            <v>03.07.02.44</v>
          </cell>
          <cell r="B107" t="str">
            <v>SUMINISTRO E INSTALACION DE MUEBLE TIPO MT-02</v>
          </cell>
          <cell r="C107" t="str">
            <v>und</v>
          </cell>
          <cell r="D107">
            <v>1</v>
          </cell>
          <cell r="E107">
            <v>1</v>
          </cell>
        </row>
        <row r="108">
          <cell r="A108" t="str">
            <v>03.07.02.45</v>
          </cell>
          <cell r="B108" t="str">
            <v>SUMINISTRO E INSTALACION DE MUEBLE TIPO MM-01a</v>
          </cell>
          <cell r="C108" t="str">
            <v>und</v>
          </cell>
          <cell r="D108">
            <v>2</v>
          </cell>
          <cell r="E108">
            <v>2</v>
          </cell>
        </row>
        <row r="109">
          <cell r="A109" t="str">
            <v>03.07.02.46</v>
          </cell>
          <cell r="B109" t="str">
            <v>SUMINISTRO E INSTALACION DE MUEBLE TIPO MM-01b</v>
          </cell>
          <cell r="C109" t="str">
            <v>und</v>
          </cell>
          <cell r="D109">
            <v>2</v>
          </cell>
          <cell r="E109">
            <v>2</v>
          </cell>
        </row>
        <row r="110">
          <cell r="A110" t="str">
            <v>03.07.02.47</v>
          </cell>
          <cell r="B110" t="str">
            <v xml:space="preserve">         SUMINISTRO E INSTALACION DE ARMARIO AA-1</v>
          </cell>
          <cell r="C110" t="str">
            <v>und</v>
          </cell>
          <cell r="D110">
            <v>6</v>
          </cell>
          <cell r="E110">
            <v>6</v>
          </cell>
        </row>
        <row r="111">
          <cell r="A111" t="str">
            <v>03.07.02.48</v>
          </cell>
          <cell r="B111" t="str">
            <v xml:space="preserve">         SUMINISTRO E INSTALACION DE ARMARIO AA-2</v>
          </cell>
          <cell r="C111" t="str">
            <v>und</v>
          </cell>
          <cell r="D111">
            <v>1</v>
          </cell>
          <cell r="E111">
            <v>1</v>
          </cell>
        </row>
        <row r="112">
          <cell r="A112" t="str">
            <v>03.07.02.49</v>
          </cell>
          <cell r="B112" t="str">
            <v xml:space="preserve">         SUMINISTRO E INSTALACION DE ARMARIO AA-3</v>
          </cell>
          <cell r="C112" t="str">
            <v>und</v>
          </cell>
          <cell r="D112">
            <v>1</v>
          </cell>
          <cell r="E112">
            <v>1</v>
          </cell>
        </row>
        <row r="113">
          <cell r="A113" t="str">
            <v>03.07.02.50</v>
          </cell>
          <cell r="B113" t="str">
            <v xml:space="preserve">         SUMINISTRO E INSTALACION DE ARMARIO AA-4</v>
          </cell>
          <cell r="C113" t="str">
            <v>und</v>
          </cell>
          <cell r="D113">
            <v>1</v>
          </cell>
          <cell r="E113">
            <v>1</v>
          </cell>
        </row>
        <row r="114">
          <cell r="A114" t="str">
            <v>03.07.03</v>
          </cell>
          <cell r="B114" t="str">
            <v xml:space="preserve">      VARIOS</v>
          </cell>
          <cell r="C114">
            <v>0</v>
          </cell>
          <cell r="D114">
            <v>0</v>
          </cell>
          <cell r="E114">
            <v>0</v>
          </cell>
        </row>
        <row r="115">
          <cell r="A115" t="str">
            <v>03.07.03.01</v>
          </cell>
          <cell r="B115" t="str">
            <v>DIVISIONES DE PANEL LAMINADO ALTA PRESION HPL e= 12 mm EN SS.HH.; INCL. ACCESORIOS</v>
          </cell>
          <cell r="C115" t="str">
            <v>m2</v>
          </cell>
          <cell r="D115">
            <v>42.54999999999999</v>
          </cell>
          <cell r="E115">
            <v>42.54999999999999</v>
          </cell>
        </row>
        <row r="116">
          <cell r="A116" t="str">
            <v>03.07.03.02</v>
          </cell>
          <cell r="B116" t="str">
            <v>DIVISIONES DE PANEL LAMINADO ALTA PRESION HPL e= 12mm EN URINARIOS; INC. ACCESORIOS</v>
          </cell>
          <cell r="C116" t="str">
            <v>m2</v>
          </cell>
          <cell r="D116">
            <v>1</v>
          </cell>
          <cell r="E116">
            <v>1</v>
          </cell>
        </row>
        <row r="117">
          <cell r="A117" t="str">
            <v>03.07.03.03</v>
          </cell>
          <cell r="B117" t="str">
            <v>PUERTA DE PANEL LAMINADO ALTA PRESION HPL 12mm EN SS.HH., INCL. ACCESORIOS</v>
          </cell>
          <cell r="C117" t="str">
            <v>m2</v>
          </cell>
          <cell r="D117">
            <v>51.245000000000033</v>
          </cell>
          <cell r="E117">
            <v>51.245000000000033</v>
          </cell>
        </row>
        <row r="118">
          <cell r="A118" t="str">
            <v>03.08</v>
          </cell>
          <cell r="B118" t="str">
            <v xml:space="preserve">   CARPINTERIA METALICA Y HERRERIA</v>
          </cell>
          <cell r="C118">
            <v>0</v>
          </cell>
          <cell r="D118">
            <v>0</v>
          </cell>
          <cell r="E118">
            <v>0</v>
          </cell>
        </row>
        <row r="119">
          <cell r="A119" t="str">
            <v>03.08.01</v>
          </cell>
          <cell r="B119" t="str">
            <v xml:space="preserve">      VENTANA DE ALUMINIO</v>
          </cell>
          <cell r="C119">
            <v>0</v>
          </cell>
          <cell r="D119">
            <v>0</v>
          </cell>
          <cell r="E119">
            <v>0</v>
          </cell>
        </row>
        <row r="120">
          <cell r="A120" t="str">
            <v>03.08.01.01</v>
          </cell>
          <cell r="B120" t="str">
            <v xml:space="preserve"> VENTANA  DE ALUMINIO C/ CRISTAL TEMPLADO INCOLORO E= 8 mm TIPO FIJO, INC. ACCESORIOS, V-1 ( 3.00m X 2.70m)</v>
          </cell>
          <cell r="C120" t="str">
            <v>und</v>
          </cell>
          <cell r="D120">
            <v>1</v>
          </cell>
          <cell r="E120">
            <v>1</v>
          </cell>
        </row>
        <row r="121">
          <cell r="A121" t="str">
            <v>03.08.01.02</v>
          </cell>
          <cell r="B121" t="str">
            <v xml:space="preserve"> VENTANA  DE ALUMINIO C/ CRISTAL TEMPLADO INCOLORO E= 8 mm TIPO FIJO, INC. ACCESORIOS, V-2 ( 1.80m X 2.70m)</v>
          </cell>
          <cell r="C121" t="str">
            <v>und</v>
          </cell>
          <cell r="D121">
            <v>2</v>
          </cell>
          <cell r="E121">
            <v>2</v>
          </cell>
        </row>
        <row r="122">
          <cell r="A122" t="str">
            <v>03.08.01.03</v>
          </cell>
          <cell r="B122" t="str">
            <v xml:space="preserve"> VENTANA  DE ALUMINIO C/ CRISTAL TEMPLADO INCOLORO E= 8 mm TIPO FIJO, INC. ACCESORIOS, V-3 ( 1.125m X 2.70m)</v>
          </cell>
          <cell r="C122" t="str">
            <v>und</v>
          </cell>
          <cell r="D122">
            <v>1</v>
          </cell>
          <cell r="E122">
            <v>1</v>
          </cell>
        </row>
        <row r="123">
          <cell r="A123" t="str">
            <v>03.08.01.04</v>
          </cell>
          <cell r="B123" t="str">
            <v>VENTANA  DE ALUMINIO C/ CRISTAL LAMINADO INCOLORO E= 6 mm TIPO PROYECTANTE, INC. ACCESORIOS, V-4 ( 1.45m X 0.60m)</v>
          </cell>
          <cell r="C123" t="str">
            <v>und</v>
          </cell>
          <cell r="D123">
            <v>1</v>
          </cell>
          <cell r="E123">
            <v>1</v>
          </cell>
        </row>
        <row r="124">
          <cell r="A124" t="str">
            <v>03.08.01.05</v>
          </cell>
          <cell r="B124" t="str">
            <v>VENTANA  DE ALUMINIO C/ CRISTAL LAMINADO INCOLORO E= 6 mm TIPO PROYECTANTE, INC. ACCESORIOS, V-5 ( 0.60m X 0.60m)</v>
          </cell>
          <cell r="C124" t="str">
            <v>und</v>
          </cell>
          <cell r="D124">
            <v>91</v>
          </cell>
          <cell r="E124">
            <v>91</v>
          </cell>
        </row>
        <row r="125">
          <cell r="A125" t="str">
            <v>03.08.01.06</v>
          </cell>
          <cell r="B125" t="str">
            <v>VENTANA  DE ALUMINIO C/ CRISTAL TEMPLADO INCOLORO E= 6 mm TIPO PROYECTANTE, INC. ACCESORIOS, V-6 ( 1.50m X 0.60m)</v>
          </cell>
          <cell r="C125" t="str">
            <v>und</v>
          </cell>
          <cell r="D125">
            <v>4</v>
          </cell>
          <cell r="E125">
            <v>4</v>
          </cell>
        </row>
        <row r="126">
          <cell r="A126" t="str">
            <v>03.08.01.07</v>
          </cell>
          <cell r="B126" t="str">
            <v>VENTANA  DE ALUMINIO C/ VIDRIO EMPLOMADO E= 13 mm TIPO FIJO, INC. ACCESORIOS, V-7 ( 0.55m X 0.73m)</v>
          </cell>
          <cell r="C126" t="str">
            <v>und</v>
          </cell>
          <cell r="D126">
            <v>1</v>
          </cell>
          <cell r="E126">
            <v>1</v>
          </cell>
        </row>
        <row r="127">
          <cell r="A127" t="str">
            <v>03.08.01.08</v>
          </cell>
          <cell r="B127" t="str">
            <v xml:space="preserve"> VENTANA  DE ALUMINIO C/ CRISTAL TEMPLADO INCOLORO E= 8 mm TIPO FIJO, INC. ACCESORIOS, V-8 ( 1.00m X 2.70m)</v>
          </cell>
          <cell r="C127" t="str">
            <v>und</v>
          </cell>
          <cell r="D127">
            <v>2</v>
          </cell>
          <cell r="E127">
            <v>2</v>
          </cell>
        </row>
        <row r="128">
          <cell r="A128" t="str">
            <v>03.08.01.09</v>
          </cell>
          <cell r="B128" t="str">
            <v>VENTANA  DE ALUMINIO C/ CRISTAL LAMINADO INCOLORO E= 6 mm TIPO PROYECTANTE Y FIJO, INC. ACCESORIOS, V-9 ( 1.50m X 1.80m)</v>
          </cell>
          <cell r="C128" t="str">
            <v>und</v>
          </cell>
          <cell r="D128">
            <v>9</v>
          </cell>
          <cell r="E128">
            <v>9</v>
          </cell>
        </row>
        <row r="129">
          <cell r="A129" t="str">
            <v>03.08.01.10</v>
          </cell>
          <cell r="B129" t="str">
            <v>VENTANA  DE ALUMINIO C/ CRISTAL LAMINADO INCOLORO E= 6 mm TIPO PROYECTANTE Y FIJO, INC. ACCESORIOS, V-10 ( 1.50m X 1.80m)</v>
          </cell>
          <cell r="C129" t="str">
            <v>und</v>
          </cell>
          <cell r="D129">
            <v>0</v>
          </cell>
          <cell r="E129">
            <v>0</v>
          </cell>
        </row>
        <row r="130">
          <cell r="A130" t="str">
            <v>03.08.01.11</v>
          </cell>
          <cell r="B130" t="str">
            <v>VENTANA  DE ALUMINIO C/ CRISTAL LAMINADO INCOLORO E= 6 mm TIPO PROYECTANTE Y FIJO, INC. ACCESORIOS, V-11 ( 1.60m X 1.80m)</v>
          </cell>
          <cell r="C130" t="str">
            <v>und</v>
          </cell>
          <cell r="D130">
            <v>2</v>
          </cell>
          <cell r="E130">
            <v>2</v>
          </cell>
        </row>
        <row r="131">
          <cell r="A131" t="str">
            <v>03.08.01.12</v>
          </cell>
          <cell r="B131" t="str">
            <v>VENTANA  DE ALUMINIO C/ CRISTAL LAMINADO INCOLORO E= 8 mm TIPO FIJO Y CORREDIZA, INC. ACCESORIOS, V-12 ( 0.80m X 1.00m)</v>
          </cell>
          <cell r="C131" t="str">
            <v>und</v>
          </cell>
          <cell r="D131">
            <v>4</v>
          </cell>
          <cell r="E131">
            <v>4</v>
          </cell>
        </row>
        <row r="132">
          <cell r="A132" t="str">
            <v>03.08.01.13</v>
          </cell>
          <cell r="B132" t="str">
            <v>VENTANA  DE ALUMINIO C/ CRISTAL LAMINADO INCOLORO E= 8 mm TIPO FIJO Y CORREDIZA, INC. ACCESORIOS, V-13 ( 1.20m X 1.00m)</v>
          </cell>
          <cell r="C132" t="str">
            <v>und</v>
          </cell>
          <cell r="D132">
            <v>1</v>
          </cell>
          <cell r="E132">
            <v>1</v>
          </cell>
        </row>
        <row r="133">
          <cell r="A133" t="str">
            <v>03.08.01.14</v>
          </cell>
          <cell r="B133" t="str">
            <v xml:space="preserve">VENTANA EXTERIOR C/ CRISTAL LAMINADO INCOLORO E= 6MM TIPO PROYECTANTE Y FIJO, INC. ACCESORIOS, VE-01 (18.58m X 1.60m) </v>
          </cell>
          <cell r="C133" t="str">
            <v>und</v>
          </cell>
          <cell r="D133">
            <v>1</v>
          </cell>
          <cell r="E133">
            <v>1</v>
          </cell>
        </row>
        <row r="134">
          <cell r="A134" t="str">
            <v>03.08.01.15</v>
          </cell>
          <cell r="B134" t="str">
            <v xml:space="preserve">VENTANA EXTERIOR C/ CRISTAL LAMINADO INCOLORO E= 6MM TIPO PROYECTANTE Y FIJO, INC. ACCESORIOS, VE-02 (25.40m X 1.60m) </v>
          </cell>
          <cell r="C134" t="str">
            <v>und</v>
          </cell>
          <cell r="D134">
            <v>1</v>
          </cell>
          <cell r="E134">
            <v>1</v>
          </cell>
        </row>
        <row r="135">
          <cell r="A135" t="str">
            <v>03.08.01.16</v>
          </cell>
          <cell r="B135" t="str">
            <v xml:space="preserve">VENTANA EXTERIOR C/ CRISTAL LAMINADO INCOLORO E= 6MM TIPO PROYECTANTE Y FIJO, INC. ACCESORIOS, VE-03 (3.65m X 1.60m) </v>
          </cell>
          <cell r="C135" t="str">
            <v>und</v>
          </cell>
          <cell r="D135">
            <v>1</v>
          </cell>
          <cell r="E135">
            <v>1</v>
          </cell>
        </row>
        <row r="136">
          <cell r="A136" t="str">
            <v>03.08.01.17</v>
          </cell>
          <cell r="B136" t="str">
            <v xml:space="preserve">VENTANA EXTERIOR C/ CRISTAL LAMINADO INCOLORO E= 6MM TIPO PROYECTANTE Y FIJO, INC. ACCESORIOS, VE-04 (21.45m X 1.60m) </v>
          </cell>
          <cell r="C136" t="str">
            <v>und</v>
          </cell>
          <cell r="D136">
            <v>1</v>
          </cell>
          <cell r="E136">
            <v>1</v>
          </cell>
        </row>
        <row r="137">
          <cell r="A137" t="str">
            <v>03.08.01.18</v>
          </cell>
          <cell r="B137" t="str">
            <v xml:space="preserve">VENTANA EXTERIOR C/ CRISTAL LAMINADO INCOLORO E= 6MM TIPO PROYECTANTE Y FIJO, INC. ACCESORIOS, VE-05 (26.05m X 1.60m) </v>
          </cell>
          <cell r="C137" t="str">
            <v>und</v>
          </cell>
          <cell r="D137">
            <v>1</v>
          </cell>
          <cell r="E137">
            <v>1</v>
          </cell>
        </row>
        <row r="138">
          <cell r="A138" t="str">
            <v>03.08.01.19</v>
          </cell>
          <cell r="B138" t="str">
            <v xml:space="preserve">VENTANA EXTERIOR C/ CRISTAL LAMINADO INCOLORO E= 6MM TIPO PROYECTANTE Y FIJO, INC. ACCESORIOS, VE-06 (3.65m X 1.60m) </v>
          </cell>
          <cell r="C138" t="str">
            <v>und</v>
          </cell>
          <cell r="D138">
            <v>1</v>
          </cell>
          <cell r="E138">
            <v>1</v>
          </cell>
        </row>
        <row r="139">
          <cell r="A139" t="str">
            <v>03.08.01.20</v>
          </cell>
          <cell r="B139" t="str">
            <v xml:space="preserve">VENTANA EXTERIOR C/ CRISTAL LAMINADO INCOLORO E= 6MM TIPO PROYECTANTE Y FIJO, INC. ACCESORIOS, VE-07 (6.45m X 1.60m) </v>
          </cell>
          <cell r="C139" t="str">
            <v>und</v>
          </cell>
          <cell r="D139">
            <v>1</v>
          </cell>
          <cell r="E139">
            <v>1</v>
          </cell>
        </row>
        <row r="140">
          <cell r="A140" t="str">
            <v>03.08.01.21</v>
          </cell>
          <cell r="B140" t="str">
            <v xml:space="preserve">VENTANA EXTERIOR C/ CRISTAL LAMINADO INCOLORO E= 6MM TIPO PROYECTANTE Y FIJO, INC. ACCESORIOS, VE-08 (3.82m X 1.60m) </v>
          </cell>
          <cell r="C140" t="str">
            <v>und</v>
          </cell>
          <cell r="D140">
            <v>1</v>
          </cell>
          <cell r="E140">
            <v>1</v>
          </cell>
        </row>
        <row r="141">
          <cell r="A141" t="str">
            <v>03.08.01.22</v>
          </cell>
          <cell r="B141" t="str">
            <v xml:space="preserve">VENTANA EXTERIOR C/ CRISTAL LAMINADO INCOLORO E= 6MM TIPO PROYECTANTE Y FIJO, INC. ACCESORIOS, VE-09 (8.20m X 1.60m) </v>
          </cell>
          <cell r="C141" t="str">
            <v>und</v>
          </cell>
          <cell r="D141">
            <v>1</v>
          </cell>
          <cell r="E141">
            <v>1</v>
          </cell>
        </row>
        <row r="142">
          <cell r="A142" t="str">
            <v>03.08.01.23</v>
          </cell>
          <cell r="B142" t="str">
            <v xml:space="preserve">VENTANA EXTERIOR C/ CRISTAL LAMINADO INCOLORO E= 6MM TIPO PROYECTANTE Y FIJO, INC. ACCESORIOS, VE-10 (18.05m X 1.60m) </v>
          </cell>
          <cell r="C142" t="str">
            <v>und</v>
          </cell>
          <cell r="D142">
            <v>1</v>
          </cell>
          <cell r="E142">
            <v>1</v>
          </cell>
        </row>
        <row r="143">
          <cell r="A143" t="str">
            <v>03.08.01.24</v>
          </cell>
          <cell r="B143" t="str">
            <v xml:space="preserve">VENTANA EXTERIOR C/ CRISTAL LAMINADO INCOLORO E= 6MM TIPO PROYECTANTE Y FIJO, INC. ACCESORIOS, VE-11 (1.77m X 1.60m) </v>
          </cell>
          <cell r="C143" t="str">
            <v>und</v>
          </cell>
          <cell r="D143">
            <v>1</v>
          </cell>
          <cell r="E143">
            <v>1</v>
          </cell>
        </row>
        <row r="144">
          <cell r="A144" t="str">
            <v>03.08.01.25</v>
          </cell>
          <cell r="B144" t="str">
            <v xml:space="preserve">VENTANA EXTERIOR C/ CRISTAL LAMINADO INCOLORO E= 6MM TIPO PROYECTANTE Y FIJO, INC. ACCESORIOS, VE-12 (8.05m X 1.60m) </v>
          </cell>
          <cell r="C144" t="str">
            <v>und</v>
          </cell>
          <cell r="D144">
            <v>1</v>
          </cell>
          <cell r="E144">
            <v>1</v>
          </cell>
        </row>
        <row r="145">
          <cell r="A145" t="str">
            <v>03.08.02</v>
          </cell>
          <cell r="B145" t="str">
            <v xml:space="preserve">      MAMPARA DE ALUMINIO</v>
          </cell>
          <cell r="C145">
            <v>0</v>
          </cell>
          <cell r="D145">
            <v>0</v>
          </cell>
          <cell r="E145">
            <v>0</v>
          </cell>
        </row>
        <row r="146">
          <cell r="A146" t="str">
            <v>03.08.02.01</v>
          </cell>
          <cell r="B146" t="str">
            <v>MAMPARA DE ALUMINIO C/ CRISTAL TEMPLADO INCOLORO E=8mm  TIPO PROYECTANTE Y FIJO + PUERTA DE DOBLE HOJA C/ CRISTAL TEMPLADO INCOLORO E=10 mm , INC.ACCESORIOS, M-1 ( 6.00m X 2.70m)</v>
          </cell>
          <cell r="C146" t="str">
            <v>und</v>
          </cell>
          <cell r="D146">
            <v>1</v>
          </cell>
          <cell r="E146">
            <v>1</v>
          </cell>
        </row>
        <row r="147">
          <cell r="A147" t="str">
            <v>03.08.02.02</v>
          </cell>
          <cell r="B147" t="str">
            <v>MAMPARA DE ALUMINIO C/ CRISTAL TEMPLADO INCOLORO E=8mm TIPO PROYECTANTE Y FIJO + PUERTA DE DOBLE HOJA C/ CRISTAL TEMPLADO INCOLORO E=10 mm, INC.ACCESORIOS; M-2 (6.45m X 2.70m)</v>
          </cell>
          <cell r="C147" t="str">
            <v>und</v>
          </cell>
          <cell r="D147">
            <v>1</v>
          </cell>
          <cell r="E147">
            <v>1</v>
          </cell>
        </row>
        <row r="148">
          <cell r="A148" t="str">
            <v>03.08.02.03</v>
          </cell>
          <cell r="B148" t="str">
            <v>MAMPARA DE ALUMINIO C/ CRISTAL TEMPLADO INCOLORO E=8mm TIPO FIJO + PUERTA DE UNA HOJA C/ CRISTAL TEMPLADO INCOLORO E=10 mm, INC.ACCESORIOS; M-3 (3.00m X 2.70m)</v>
          </cell>
          <cell r="C148" t="str">
            <v>und</v>
          </cell>
          <cell r="D148">
            <v>1</v>
          </cell>
          <cell r="E148">
            <v>1</v>
          </cell>
        </row>
        <row r="149">
          <cell r="A149" t="str">
            <v>03.08.02.04</v>
          </cell>
          <cell r="B149" t="str">
            <v>MAMPARA DE ALUMINIO C/ CRISTAL TEMPLADO INCOLORO E=8mm TIPO FIJO + PUERTA DE UNA HOJA C/ CRISTAL TEMPLADO INCOLORO E=10 mm, INC.ACCESORIOS; M-4 (3.00m X 2.70m)</v>
          </cell>
          <cell r="C149" t="str">
            <v>und</v>
          </cell>
          <cell r="D149">
            <v>1</v>
          </cell>
          <cell r="E149">
            <v>1</v>
          </cell>
        </row>
        <row r="150">
          <cell r="A150" t="str">
            <v>03.08.02.05</v>
          </cell>
          <cell r="B150" t="str">
            <v xml:space="preserve"> MAMPARA DE ALUMINIO C/ CRISTAL TEMPLADO INCOLORO E=8mm TIPO FIJO, INC.ACCESORIOS; M-5 (3.84m X 2.15m)</v>
          </cell>
          <cell r="C150" t="str">
            <v>und</v>
          </cell>
          <cell r="D150">
            <v>2</v>
          </cell>
          <cell r="E150">
            <v>2</v>
          </cell>
        </row>
        <row r="151">
          <cell r="A151" t="str">
            <v>03.08.02.06</v>
          </cell>
          <cell r="B151" t="str">
            <v>MAMPARA DE ALUMINIO C/ CRISTAL TEMPLADO INCOLORO E=8mm TIPO FIJO + PUERTA DE DOBLE HOJA C/ CRISTAL TEMPLADO INCOLORO E=10 mm, INC.ACCESORIOS; M-6 (5.30m X 2.15m)</v>
          </cell>
          <cell r="C151" t="str">
            <v>und</v>
          </cell>
          <cell r="D151">
            <v>1</v>
          </cell>
          <cell r="E151">
            <v>1</v>
          </cell>
        </row>
        <row r="152">
          <cell r="A152" t="str">
            <v>03.08.02.07</v>
          </cell>
          <cell r="B152" t="str">
            <v>MAMPARA DE ALUMINIO C/ CRISTAL TEMPLADO INCOLORO E=8mm TIPO FIJO + PUERTA DE UNA HOJA C/ CRISTAL TEMPLADO INCOLORO E=10 mm, INC.ACCESORIOS; M-7 (4.40m X 2.15m)</v>
          </cell>
          <cell r="C152" t="str">
            <v>und</v>
          </cell>
          <cell r="D152">
            <v>1</v>
          </cell>
          <cell r="E152">
            <v>1</v>
          </cell>
        </row>
        <row r="153">
          <cell r="A153" t="str">
            <v>03.08.02.08</v>
          </cell>
          <cell r="B153" t="str">
            <v>MAMPARA DE ALUMINIO C/ CRISTAL TEMPLADO INCOLORO E=8mm TIPO FIJO + PUERTA DE UNA HOJA C/ CRISTAL TEMPLADO INCOLORO E=10 mm, INC.ACCESORIOS; M-8 (1.80m X 2.70m)</v>
          </cell>
          <cell r="C153" t="str">
            <v>und</v>
          </cell>
          <cell r="D153">
            <v>1</v>
          </cell>
          <cell r="E153">
            <v>1</v>
          </cell>
        </row>
        <row r="154">
          <cell r="A154" t="str">
            <v>03.08.02.09</v>
          </cell>
          <cell r="B154" t="str">
            <v>MAMPARA DE ALUMINIO C/ CRISTAL TEMPLADO INCOLORO E=8mm TIPO FIJO + PUERTA DE UNA HOJA C/ CRISTAL TEMPLADO INCOLORO E=10 mm, INC.ACCESORIOS; M-8' (2.00m X 2.70m)</v>
          </cell>
          <cell r="C154" t="str">
            <v>und</v>
          </cell>
          <cell r="D154">
            <v>1</v>
          </cell>
          <cell r="E154">
            <v>0</v>
          </cell>
        </row>
        <row r="155">
          <cell r="A155" t="str">
            <v>03.08.02.10</v>
          </cell>
          <cell r="B155" t="str">
            <v>MAMPARA DE ALUMINIO C/ CRISTAL TEMPLADO INCOLORO E=8mm TIPO PROYECTANTE Y FIJO + PUERTA DE UNA HOJA C/ CRISTAL TEMPLADO INCOLORO E=10 mm, INC.ACCESORIOS; M-8'' (2.10m X 2.70m)</v>
          </cell>
          <cell r="C155" t="str">
            <v>und</v>
          </cell>
          <cell r="D155">
            <v>1</v>
          </cell>
          <cell r="E155">
            <v>0</v>
          </cell>
        </row>
        <row r="156">
          <cell r="A156" t="str">
            <v>03.08.02.11</v>
          </cell>
          <cell r="B156" t="str">
            <v>MAMPARA DE ALUMINIO C/ CRISTAL TEMPLADO INCOLORO E=8mm TIPO FIJO + PUERTA DE UNA HOJA C/ CRISTAL TEMPLADO INCOLORO E=10 mm, INC.ACCESORIOS; M-9 (2.55m X 2.20m)</v>
          </cell>
          <cell r="C156" t="str">
            <v>und</v>
          </cell>
          <cell r="D156">
            <v>1</v>
          </cell>
          <cell r="E156">
            <v>1</v>
          </cell>
        </row>
        <row r="157">
          <cell r="A157" t="str">
            <v>03.08.02.12</v>
          </cell>
          <cell r="B157" t="str">
            <v>MAMPARA DE ALUMINIO C/ CRISTAL TEMPLADO INCOLORO E=8mm TIPO FIJO + PUERTA DE UNA HOJA C/ CRISTAL TEMPLADO INCOLORO E=10 mm, INC.ACCESORIOS; M-10 (4.00m X 2.15m)</v>
          </cell>
          <cell r="C157" t="str">
            <v>und</v>
          </cell>
          <cell r="D157">
            <v>1</v>
          </cell>
          <cell r="E157">
            <v>1</v>
          </cell>
        </row>
        <row r="158">
          <cell r="A158" t="str">
            <v>03.08.02.13</v>
          </cell>
          <cell r="B158" t="str">
            <v>MAMPARA DE ALUMINIO C/ CRISTAL TEMPLADO INCOLORO E=8mm TIPO FIJO, INC.ACCESORIOS; M-11 (3.42m X 2.15m)</v>
          </cell>
          <cell r="C158" t="str">
            <v>und</v>
          </cell>
          <cell r="D158">
            <v>2</v>
          </cell>
          <cell r="E158">
            <v>2</v>
          </cell>
        </row>
        <row r="159">
          <cell r="A159" t="str">
            <v>03.08.02.14</v>
          </cell>
          <cell r="B159" t="str">
            <v>MAMPARA DE ALUMINIO C/ CRISTAL TEMPLADO INCOLORO E=8mm TIPO FIJO + PUERTA DE DOBLE HOJA C/ CRISTAL TEMPLADO INCOLORO E=10 mm, INC.ACCESORIOS; M-12 (6.02m X 2.15m)</v>
          </cell>
          <cell r="C159" t="str">
            <v>und</v>
          </cell>
          <cell r="D159">
            <v>1</v>
          </cell>
          <cell r="E159">
            <v>1</v>
          </cell>
        </row>
        <row r="160">
          <cell r="A160" t="str">
            <v>03.08.02.15</v>
          </cell>
          <cell r="B160" t="str">
            <v>MAMPARA DE ALUMINIO C/ CRISTAL TEMPLADO INCOLORO E=8mm TIPO FIJO + PUERTA DE UNA HOJA C/ CRISTAL TEMPLADO INCOLORO E=10 mm, INC.ACCESORIOS; M-13 (1.62m X 2.15m)</v>
          </cell>
          <cell r="C160" t="str">
            <v>und</v>
          </cell>
          <cell r="D160">
            <v>1</v>
          </cell>
          <cell r="E160">
            <v>1</v>
          </cell>
        </row>
        <row r="161">
          <cell r="A161" t="str">
            <v>03.08.02.16</v>
          </cell>
          <cell r="B161" t="str">
            <v>MAMPARA DE ALUMINIO C/ CRISTAL TEMPLADO INCOLORO E=8mm TIPO FIJO, INC.ACCESORIOS; M-14 (4.20m X 2.15m)</v>
          </cell>
          <cell r="C161" t="str">
            <v>und</v>
          </cell>
          <cell r="D161">
            <v>1</v>
          </cell>
          <cell r="E161">
            <v>1</v>
          </cell>
        </row>
        <row r="162">
          <cell r="A162" t="str">
            <v>03.08.02.17</v>
          </cell>
          <cell r="B162" t="str">
            <v>MAMPARA DE ALUMINIO C/ CRISTAL TEMPLADO INCOLORO E=8mm TIPO FIJO, INC.ACCESORIOS; M-15 (2.77m X 2.15m)</v>
          </cell>
          <cell r="C162" t="str">
            <v>und</v>
          </cell>
          <cell r="D162">
            <v>1</v>
          </cell>
          <cell r="E162">
            <v>1</v>
          </cell>
        </row>
        <row r="163">
          <cell r="A163" t="str">
            <v>03.08.02.18</v>
          </cell>
          <cell r="B163" t="str">
            <v>MAMPARA DE ALUMINIO C/ CRISTAL TEMPLADO INCOLORO E=8mm TIPO PROYECTANTE Y FIJO, INC.ACCESORIOS; M-16 (4.50m X 2.70m)</v>
          </cell>
          <cell r="C163" t="str">
            <v>und</v>
          </cell>
          <cell r="D163">
            <v>2</v>
          </cell>
          <cell r="E163">
            <v>2</v>
          </cell>
        </row>
        <row r="164">
          <cell r="A164" t="str">
            <v>03.08.02.19</v>
          </cell>
          <cell r="B164" t="str">
            <v>MAMPARA DE ALUMINIO C/ CRISTAL TEMPLADO INCOLORO E=8mm TIPO FIJO + PUERTA DE DOBLE HOJA C/ CRISTAL TEMPLADO INCOLORO E=10 mm, INC.ACCESORIOS; M-17 (2.90m X 2.70m)</v>
          </cell>
          <cell r="C164" t="str">
            <v>und</v>
          </cell>
          <cell r="D164">
            <v>1</v>
          </cell>
          <cell r="E164">
            <v>1</v>
          </cell>
        </row>
        <row r="165">
          <cell r="A165" t="str">
            <v>03.08.02.20</v>
          </cell>
          <cell r="B165" t="str">
            <v>MAMPARA DE ALUMINIO C/ CRISTAL TEMPLADO INCOLORO E=8mm TIPO FIJO + PUERTA DE UNA HOJA C/ CRISTAL TEMPLADO INCOLORO E=10 mm, INC.ACCESORIOS; M-18 (1.00m X 2.70m)</v>
          </cell>
          <cell r="C165" t="str">
            <v>und</v>
          </cell>
          <cell r="D165">
            <v>8</v>
          </cell>
          <cell r="E165">
            <v>8</v>
          </cell>
        </row>
        <row r="166">
          <cell r="A166" t="str">
            <v>03.08.02.21</v>
          </cell>
          <cell r="B166" t="str">
            <v>MAMPARA DE ALUMINIO C/ CRISTAL TEMPLADO INCOLORO E=8mm TIPO FIJO + PUERTA DE UNA HOJA C/ CRISTAL TEMPLADO INCOLORO E=10 mm, INC.ACCESORIOS; M-18' (1.20m X 2.70m)</v>
          </cell>
          <cell r="C166" t="str">
            <v>und</v>
          </cell>
          <cell r="D166">
            <v>1</v>
          </cell>
          <cell r="E166">
            <v>1</v>
          </cell>
        </row>
        <row r="167">
          <cell r="A167" t="str">
            <v>03.08.02.22</v>
          </cell>
          <cell r="B167" t="str">
            <v>MAMPARA DE ALUMINIO C/ CRISTAL TEMPLADO INCOLORO E=8mm TIPO PROYECTANTE Y FIJO, INC.ACCESORIOS; M-19 (3.60m X 2.70m)</v>
          </cell>
          <cell r="C167" t="str">
            <v>und</v>
          </cell>
          <cell r="D167">
            <v>1</v>
          </cell>
          <cell r="E167">
            <v>1</v>
          </cell>
        </row>
        <row r="168">
          <cell r="A168" t="str">
            <v>03.08.02.23</v>
          </cell>
          <cell r="B168" t="str">
            <v>MAMPARA DE ALUMINIO C/ CRISTAL TEMPLADO INCOLORO E=8mm TIPO PROYECTANTE Y FIJO, INC.ACCESORIOS; M-20 (5.20m X 2.70m)</v>
          </cell>
          <cell r="C168" t="str">
            <v>und</v>
          </cell>
          <cell r="D168">
            <v>1</v>
          </cell>
          <cell r="E168">
            <v>1</v>
          </cell>
        </row>
        <row r="169">
          <cell r="A169" t="str">
            <v>03.08.02.24</v>
          </cell>
          <cell r="B169" t="str">
            <v>MAMPARA DE ALUMINIO C/ CRISTAL TEMPLADO INCOLORO E=8mm TIPO FIJO + PUERTA DE UNA HOJA C/ CRISTAL TEMPLADO INCOLORO E=10 mm, INC.ACCESORIOS; M-21 (2.75m X 2.70m)</v>
          </cell>
          <cell r="C169" t="str">
            <v>und</v>
          </cell>
          <cell r="D169">
            <v>2</v>
          </cell>
          <cell r="E169">
            <v>2</v>
          </cell>
        </row>
        <row r="170">
          <cell r="A170" t="str">
            <v>03.08.02.25</v>
          </cell>
          <cell r="B170" t="str">
            <v>MAMPARA DE ALUMINIO C/ CRISTAL TEMPLADO INCOLORO E=8mm TIPO FIJO + PUERTA DE UNA HOJA C/ CRISTAL TEMPLADO INCOLORO E=10 mm, INC.ACCESORIOS; M-21' (2.65m X 2.70m)</v>
          </cell>
          <cell r="C170" t="str">
            <v>und</v>
          </cell>
          <cell r="D170">
            <v>1</v>
          </cell>
          <cell r="E170">
            <v>1</v>
          </cell>
        </row>
        <row r="171">
          <cell r="A171" t="str">
            <v>03.08.02.26</v>
          </cell>
          <cell r="B171" t="str">
            <v>MAMPARA DE ALUMINIO C/ CRISTAL TEMPLADO INCOLORO E=8mm TIPO FIJO + PUERTA DE UNA HOJA C/ CRISTAL TEMPLADO INCOLORO E=10 mm, INC.ACCESORIOS; M-22 (3.00m X 2.70m)</v>
          </cell>
          <cell r="C171" t="str">
            <v>und</v>
          </cell>
          <cell r="D171">
            <v>2</v>
          </cell>
          <cell r="E171">
            <v>2</v>
          </cell>
        </row>
        <row r="172">
          <cell r="A172" t="str">
            <v>03.08.02.27</v>
          </cell>
          <cell r="B172" t="str">
            <v>MAMPARA DE ALUMINIO C/ CRISTAL TEMPLADO INCOLORO E=8mm TIPO PROYECTANTE Y FIJO + PUERTA DE UNA HOJA C/ CRISTAL TEMPLADO INCOLORO E=10 mm, INC.ACCESORIOS; M-22' (3.20m X 2.70m)</v>
          </cell>
          <cell r="C172" t="str">
            <v>und</v>
          </cell>
          <cell r="D172">
            <v>1</v>
          </cell>
          <cell r="E172">
            <v>1</v>
          </cell>
        </row>
        <row r="173">
          <cell r="A173" t="str">
            <v>03.08.02.28</v>
          </cell>
          <cell r="B173" t="str">
            <v>MAMPARA DE ALUMINIO C/ CRISTAL TEMPLADO INCOLORO E=8mm TIPO PROYECTANTE Y FIJO + PUERTA DE UNA HOJA C/ CRISTAL TEMPLADO INCOLORO E=10 mm, INC.ACCESORIOS; M-22'' (3.05m X 2.70m)</v>
          </cell>
          <cell r="C173" t="str">
            <v>und</v>
          </cell>
          <cell r="D173">
            <v>1</v>
          </cell>
          <cell r="E173">
            <v>1</v>
          </cell>
        </row>
        <row r="174">
          <cell r="A174" t="str">
            <v>03.08.02.29</v>
          </cell>
          <cell r="B174" t="str">
            <v>MAMPARA DE ALUMINIO C/ CRISTAL TEMPLADO INCOLORO E=8mm TIPO FIJO + PUERTA DE UNA HOJA C/ CRISTAL TEMPLADO INCOLORO E=10 mm, INC.ACCESORIOS; M-23 (1.20m X 2.70m)</v>
          </cell>
          <cell r="C174" t="str">
            <v>und</v>
          </cell>
          <cell r="D174">
            <v>1</v>
          </cell>
          <cell r="E174">
            <v>1</v>
          </cell>
        </row>
        <row r="175">
          <cell r="A175" t="str">
            <v>03.08.02.30</v>
          </cell>
          <cell r="B175" t="str">
            <v>MAMPARA DE ALUMINIO C/ CRISTAL TEMPLADO INCOLORO E=8mm TIPO FIJO + PUERTA DE UNA HOJA C/ CRISTAL TEMPLADO INCOLORO E=10 mm, INC.ACCESORIOS; M-24 (2.90m X 2.70m)</v>
          </cell>
          <cell r="C175" t="str">
            <v>und</v>
          </cell>
          <cell r="D175">
            <v>3</v>
          </cell>
          <cell r="E175">
            <v>3</v>
          </cell>
        </row>
        <row r="176">
          <cell r="A176" t="str">
            <v>03.08.02.31</v>
          </cell>
          <cell r="B176" t="str">
            <v>MAMPARA DE ALUMINIO C/ CRISTAL TEMPLADO INCOLORO E=8mm TIPO PROYECTANTE FIJO, INC.ACCESORIOS; M-25 (3.00m X 2.70m)</v>
          </cell>
          <cell r="C176" t="str">
            <v>und</v>
          </cell>
          <cell r="D176">
            <v>1</v>
          </cell>
          <cell r="E176">
            <v>1</v>
          </cell>
        </row>
        <row r="177">
          <cell r="A177" t="str">
            <v>03.08.02.32</v>
          </cell>
          <cell r="B177" t="str">
            <v>MAMPARA DE ALUMINIO C/ CRISTAL TEMPLADO INCOLORO E=8mm TIPO PROYECTANTE Y FIJO, INC.ACCESORIOS; M-26 (5.00m X 2.70m)</v>
          </cell>
          <cell r="C177" t="str">
            <v>und</v>
          </cell>
          <cell r="D177">
            <v>1</v>
          </cell>
          <cell r="E177">
            <v>1</v>
          </cell>
        </row>
        <row r="178">
          <cell r="A178" t="str">
            <v>03.08.03</v>
          </cell>
          <cell r="B178" t="str">
            <v xml:space="preserve">      PUERTAS METALICAS</v>
          </cell>
          <cell r="C178">
            <v>0</v>
          </cell>
          <cell r="D178">
            <v>0</v>
          </cell>
          <cell r="E178">
            <v>0</v>
          </cell>
        </row>
        <row r="179">
          <cell r="A179" t="str">
            <v>03.08.03.01</v>
          </cell>
          <cell r="B179" t="str">
            <v xml:space="preserve">PUERTA CORTAFUEGO CERTIFICADA (1 HOJA), INC. CERRAJERIA Y ACCESORIOS; Pcf-1d (1.00m x 2.10m) </v>
          </cell>
          <cell r="C179" t="str">
            <v>und</v>
          </cell>
          <cell r="D179">
            <v>2</v>
          </cell>
          <cell r="E179">
            <v>2</v>
          </cell>
        </row>
        <row r="180">
          <cell r="A180" t="str">
            <v>03.08.03.02</v>
          </cell>
          <cell r="B180" t="str">
            <v>PUERTA CORTAFUEGO CERTIFICADA (1 HOJA), INC. CERRAJERIA Y ACCESORIOS; Pcf-1e (1.20m x 2.10m)</v>
          </cell>
          <cell r="C180" t="str">
            <v>und</v>
          </cell>
          <cell r="D180">
            <v>12</v>
          </cell>
          <cell r="E180">
            <v>12</v>
          </cell>
        </row>
        <row r="181">
          <cell r="A181" t="str">
            <v>03.08.03.03</v>
          </cell>
          <cell r="B181" t="str">
            <v>PUERTA CORTAFUEGO CERTIFICADA (1 HOJA), INC. CERRAJERIA Y ACCESORIOS; Pcf-1'c (0.90m x 2.10m)</v>
          </cell>
          <cell r="C181" t="str">
            <v>und</v>
          </cell>
          <cell r="D181">
            <v>2</v>
          </cell>
          <cell r="E181">
            <v>2</v>
          </cell>
        </row>
        <row r="182">
          <cell r="A182" t="str">
            <v>03.08.03.04</v>
          </cell>
          <cell r="B182" t="str">
            <v>PUERTA CORTAFUEGO CERTIFICADA (1 HOJA), INC. CERRAJERIA Y ACCESORIOS; Pcf-1'd (1.00m x 2.10m)</v>
          </cell>
          <cell r="C182" t="str">
            <v>und</v>
          </cell>
          <cell r="D182">
            <v>16</v>
          </cell>
          <cell r="E182">
            <v>16</v>
          </cell>
        </row>
        <row r="183">
          <cell r="A183" t="str">
            <v>03.08.03.05</v>
          </cell>
          <cell r="B183" t="str">
            <v>PUERTA CORTAFUEGO CERTIFICADA (1 HOJA, INC. CERRAJERIA Y ACCESORIOS; Pcf-1'e (1.20m x 2.10m)</v>
          </cell>
          <cell r="C183" t="str">
            <v>und</v>
          </cell>
          <cell r="D183">
            <v>2</v>
          </cell>
          <cell r="E183">
            <v>2</v>
          </cell>
        </row>
        <row r="184">
          <cell r="A184" t="str">
            <v>03.08.03.06</v>
          </cell>
          <cell r="B184" t="str">
            <v>PUERTA CORTAFUEGO CERTIFICADA (2 HOJAS), INC. CERRAJERIA Y ACCESORIOS; Pcf-2d (1.00m x 2.00m)</v>
          </cell>
          <cell r="C184" t="str">
            <v>und</v>
          </cell>
          <cell r="D184">
            <v>1</v>
          </cell>
          <cell r="E184">
            <v>1</v>
          </cell>
        </row>
        <row r="185">
          <cell r="A185" t="str">
            <v>03.08.03.07</v>
          </cell>
          <cell r="B185" t="str">
            <v>PUERTA CORTAFUEGO CERTIFICADA (2 HOJAS), CON VISOR, INC. CERRAJERIA Y ACCESORIOS; Pcf-3k (1.80m x 2.10m)</v>
          </cell>
          <cell r="C185" t="str">
            <v>und</v>
          </cell>
          <cell r="D185">
            <v>2</v>
          </cell>
          <cell r="E185">
            <v>2</v>
          </cell>
        </row>
        <row r="186">
          <cell r="A186" t="str">
            <v>03.08.03.08</v>
          </cell>
          <cell r="B186" t="str">
            <v>PUERTA CORTAFUEGO CERTIFICADA (2 HOJAS), CON VISOR, INC. CERRAJERIA Y ACCESORIOS; Pcf-3'k (1.80m x 2.10m)</v>
          </cell>
          <cell r="C186" t="str">
            <v>und</v>
          </cell>
          <cell r="D186">
            <v>1</v>
          </cell>
          <cell r="E186">
            <v>1</v>
          </cell>
        </row>
        <row r="187">
          <cell r="A187">
            <v>0</v>
          </cell>
          <cell r="B187" t="str">
            <v>PUERTA CORTAFUEGO CERTIFICADA (2 HOJAS), CON VISOR, INC. CERRAJERIA Y ACCESORIOS; Pcf-3i (1.60m x 2.10m)</v>
          </cell>
          <cell r="C187" t="str">
            <v>und</v>
          </cell>
          <cell r="D187">
            <v>1</v>
          </cell>
          <cell r="E187">
            <v>0</v>
          </cell>
        </row>
        <row r="188">
          <cell r="A188" t="str">
            <v>03.08.03.09</v>
          </cell>
          <cell r="B188" t="str">
            <v>PUERTA CORTAFUEGO CERTIFICADA (2 HOJAS), INC. CERRAJERIA Y ACCESORIOS; Pcf-4p (2.40m x 2.10m)</v>
          </cell>
          <cell r="C188" t="str">
            <v>und</v>
          </cell>
          <cell r="D188">
            <v>2</v>
          </cell>
          <cell r="E188">
            <v>2</v>
          </cell>
        </row>
        <row r="189">
          <cell r="A189">
            <v>0</v>
          </cell>
          <cell r="B189" t="str">
            <v>PUERTA CORTAFUEGO CERTIFICADA (2 HOJAS), INC. CERRAJERIA Y ACCESORIOS; Pcf-4u (2.40m x 2.10m)</v>
          </cell>
          <cell r="C189" t="str">
            <v>und</v>
          </cell>
          <cell r="D189">
            <v>1</v>
          </cell>
          <cell r="E189">
            <v>0</v>
          </cell>
        </row>
        <row r="190">
          <cell r="A190">
            <v>0</v>
          </cell>
          <cell r="B190" t="str">
            <v>PUERTA CORTAFUEGO CERTIFICADA (1 HOJA), CON VISOR, INC. CERRAJERIA Y ACCESORIOS; Pcf-5c (0.90m x 2.10m)</v>
          </cell>
          <cell r="C190" t="str">
            <v>und</v>
          </cell>
          <cell r="D190">
            <v>1</v>
          </cell>
          <cell r="E190">
            <v>0</v>
          </cell>
        </row>
        <row r="191">
          <cell r="A191" t="str">
            <v>03.08.03.10</v>
          </cell>
          <cell r="B191" t="str">
            <v>PUERTA CORTAFUEGO CERTIFICADA (1 HOJA), CON VISOR, INC. CERRAJERIA Y ACCESORIOS; Pcf-5d (1.00m x 2.10m)</v>
          </cell>
          <cell r="C191" t="str">
            <v>und</v>
          </cell>
          <cell r="D191">
            <v>2</v>
          </cell>
          <cell r="E191">
            <v>2</v>
          </cell>
        </row>
        <row r="192">
          <cell r="A192" t="str">
            <v>03.08.03.11</v>
          </cell>
          <cell r="B192" t="str">
            <v>PUERTA CORTAFUEGO CERTIFICADA (1 HOJA), CON VISOR, INC. CERRAJERIA Y ACCESORIOS; Pcf-5e (1.20m x 2.10m)</v>
          </cell>
          <cell r="C192" t="str">
            <v>und</v>
          </cell>
          <cell r="D192">
            <v>1</v>
          </cell>
          <cell r="E192">
            <v>0</v>
          </cell>
        </row>
        <row r="193">
          <cell r="A193" t="str">
            <v>03.08.03.12</v>
          </cell>
          <cell r="B193" t="str">
            <v>PUERTA ACUSTICA (2 HOJAS) Y SOBRELUZ, INC. CERRAJERIA Y ACCESORIOS; Pa-1h (1.50m x 2.70m)</v>
          </cell>
          <cell r="C193" t="str">
            <v>und</v>
          </cell>
          <cell r="D193">
            <v>2</v>
          </cell>
          <cell r="E193">
            <v>2</v>
          </cell>
        </row>
        <row r="194">
          <cell r="A194" t="str">
            <v>03.08.04</v>
          </cell>
          <cell r="B194" t="str">
            <v xml:space="preserve">      PUERTA DE FIERRO</v>
          </cell>
          <cell r="C194">
            <v>0</v>
          </cell>
          <cell r="D194">
            <v>0</v>
          </cell>
          <cell r="E194">
            <v>0</v>
          </cell>
        </row>
        <row r="195">
          <cell r="A195" t="str">
            <v>03.08.04.01</v>
          </cell>
          <cell r="B195" t="str">
            <v xml:space="preserve">      PUERTA DE TUBO Y MALLA</v>
          </cell>
          <cell r="C195">
            <v>0</v>
          </cell>
          <cell r="D195">
            <v>0</v>
          </cell>
          <cell r="E195">
            <v>0</v>
          </cell>
        </row>
        <row r="196">
          <cell r="A196" t="str">
            <v>03.08.04.01.01</v>
          </cell>
          <cell r="B196" t="str">
            <v>PUERTA DE MALLA COCADA 1"X1" DE ALAMBRE GALVANIZADO N°8 CAPA DE ZING (1 HOJA), MARCO Ø 2" TRAVESAÑO DE Ø 1 1/2", Pma-1d (1.00m X 2.70m)</v>
          </cell>
          <cell r="C196" t="str">
            <v>und</v>
          </cell>
          <cell r="D196">
            <v>1</v>
          </cell>
          <cell r="E196">
            <v>1</v>
          </cell>
        </row>
        <row r="197">
          <cell r="A197" t="str">
            <v>03.08.04.01.02</v>
          </cell>
          <cell r="B197" t="str">
            <v>PUERTA DE MALLA COCADA 1"X1" DE ALAMBRE GALVANIZADO N°8 CAPA DE ZING (1 HOJA), MARCO Ø 2" TRAVESAÑO DE Ø 1 1/2", Pma-1e (1.20m X 2.70m)</v>
          </cell>
          <cell r="C197" t="str">
            <v>und</v>
          </cell>
          <cell r="D197">
            <v>4</v>
          </cell>
          <cell r="E197">
            <v>4</v>
          </cell>
        </row>
        <row r="198">
          <cell r="A198" t="str">
            <v>03.08.04.01.03</v>
          </cell>
          <cell r="B198" t="str">
            <v>PUERTA DE MALLA COCADA 1"X1" DE ALAMBRE GALVANIZADO N°8 CAPA DE ZING (2 HOJAS), MARCO Ø 2" TRAVESAÑO DE Ø 1 1/2", Pma-3k (1.80m X 2.70m)</v>
          </cell>
          <cell r="C198" t="str">
            <v>und</v>
          </cell>
          <cell r="D198">
            <v>4</v>
          </cell>
          <cell r="E198">
            <v>4</v>
          </cell>
        </row>
        <row r="199">
          <cell r="A199" t="str">
            <v>03.08.04.02</v>
          </cell>
          <cell r="B199" t="str">
            <v xml:space="preserve">      PUERTA DE TUBO Y PLATINA</v>
          </cell>
          <cell r="C199">
            <v>0</v>
          </cell>
          <cell r="D199">
            <v>0</v>
          </cell>
          <cell r="E199">
            <v>0</v>
          </cell>
        </row>
        <row r="200">
          <cell r="A200" t="str">
            <v>03.08.04.02.01</v>
          </cell>
          <cell r="B200" t="str">
            <v>PUERTA DE PLATINA DE Fe 1/16"ACABADO CON BASE Y PINTURA EPOXICA (2 HOJAS), MARCO DE TUBO DE Fe 3/32"x3"x2", PX-1i (1.60m X 2.70m)</v>
          </cell>
          <cell r="C200" t="str">
            <v>und</v>
          </cell>
          <cell r="D200">
            <v>1</v>
          </cell>
          <cell r="E200">
            <v>1</v>
          </cell>
        </row>
        <row r="201">
          <cell r="A201" t="str">
            <v>03.08.04.02.02</v>
          </cell>
          <cell r="B201" t="str">
            <v>PUERTA DE PLATINA DE Fe 1/16"ACABADO CON BASE Y PINTURA EPOXICA (2 HOJAS), MARCO DE TUBO DE Fe 3/32"x3"x2", PX-1k (1.80m X 2.70m)</v>
          </cell>
          <cell r="C201" t="str">
            <v>und</v>
          </cell>
          <cell r="D201">
            <v>2</v>
          </cell>
          <cell r="E201">
            <v>2</v>
          </cell>
        </row>
        <row r="202">
          <cell r="A202" t="str">
            <v>03.08.04.02.03</v>
          </cell>
          <cell r="B202" t="str">
            <v xml:space="preserve">PUERTA CON PLATINAS DE Fe 3"x1/4" Y TUBO DE Fe 3"x3"x4.5mm (2 HOJAS); PR-1 (3.30m X 2.80m) </v>
          </cell>
          <cell r="C202" t="str">
            <v>und</v>
          </cell>
          <cell r="D202">
            <v>1</v>
          </cell>
          <cell r="E202">
            <v>1</v>
          </cell>
        </row>
        <row r="203">
          <cell r="A203" t="str">
            <v>03.08.04.02.04</v>
          </cell>
          <cell r="B203" t="str">
            <v xml:space="preserve">PUERTA CON PLATINAS DE Fe 3"x1/4" Y TUBO DE Fe 3"x3"x4.5mm (2 HOJAS); PR-2 (3.40m X 2.80m) </v>
          </cell>
          <cell r="C203" t="str">
            <v>und</v>
          </cell>
          <cell r="D203">
            <v>1</v>
          </cell>
          <cell r="E203">
            <v>1</v>
          </cell>
        </row>
        <row r="204">
          <cell r="A204" t="str">
            <v>03.08.04.02.05</v>
          </cell>
          <cell r="B204" t="str">
            <v xml:space="preserve">PUERTA CON PLATINAS DE Fe 3"x1/4" Y TUBO DE Fe 3"x3"x4.5mm (1 HOJA); PR-3 (1.20m X 2.65m) </v>
          </cell>
          <cell r="C204" t="str">
            <v>und</v>
          </cell>
          <cell r="D204">
            <v>1</v>
          </cell>
          <cell r="E204">
            <v>1</v>
          </cell>
        </row>
        <row r="205">
          <cell r="A205" t="str">
            <v>03.08.04.02.06</v>
          </cell>
          <cell r="B205" t="str">
            <v xml:space="preserve">PUERTA CON PLATINAS DE Fe 3"x1/4" Y TUBO DE Fe 3"x3"x4.5mm (2 HOJAS); PR-4 (2.05m X 2.80m) </v>
          </cell>
          <cell r="C205" t="str">
            <v>und</v>
          </cell>
          <cell r="D205">
            <v>1</v>
          </cell>
          <cell r="E205">
            <v>1</v>
          </cell>
        </row>
        <row r="206">
          <cell r="A206" t="str">
            <v>03.08.04.02.07</v>
          </cell>
          <cell r="B206" t="str">
            <v xml:space="preserve">PUERTA CON PLATINAS DE Fe 3"x1/4" Y TUBO DE Fe 3"x3"x4.5mm (1 HOJA); PR-5 (1.15m X 2.65m) </v>
          </cell>
          <cell r="C206" t="str">
            <v>und</v>
          </cell>
          <cell r="D206">
            <v>1</v>
          </cell>
          <cell r="E206">
            <v>1</v>
          </cell>
        </row>
        <row r="207">
          <cell r="A207" t="str">
            <v>03.08.04.02.08</v>
          </cell>
          <cell r="B207" t="str">
            <v xml:space="preserve">PUERTA CON PLATINAS DE Fe 3"x1/4" Y TUBO DE Fe 3"x3"x4.5mm (2 HOJAS); PR-6 (3.00m X 2.90m) </v>
          </cell>
          <cell r="C207" t="str">
            <v>und</v>
          </cell>
          <cell r="D207">
            <v>1</v>
          </cell>
          <cell r="E207">
            <v>1</v>
          </cell>
        </row>
        <row r="208">
          <cell r="A208" t="str">
            <v>03.08.05</v>
          </cell>
          <cell r="B208" t="str">
            <v>VENTANAS METALICAS</v>
          </cell>
          <cell r="C208">
            <v>0</v>
          </cell>
          <cell r="D208">
            <v>0</v>
          </cell>
          <cell r="E208">
            <v>0</v>
          </cell>
        </row>
        <row r="209">
          <cell r="A209" t="str">
            <v>03.08.05.01</v>
          </cell>
          <cell r="B209" t="str">
            <v>VENTANA C/ MALLA COCADA 1"X1" Y ANGULO DE 1 1/2"X 1 1/2" X 1/8", Vma-1 (1.60m x 0.60m)</v>
          </cell>
          <cell r="C209" t="str">
            <v>und</v>
          </cell>
          <cell r="D209">
            <v>3</v>
          </cell>
          <cell r="E209">
            <v>3</v>
          </cell>
        </row>
        <row r="210">
          <cell r="A210" t="str">
            <v>03.08.05.02</v>
          </cell>
          <cell r="B210" t="str">
            <v>VENTANA C/ MALLA METALICA COCADA</v>
          </cell>
          <cell r="C210" t="str">
            <v>m2</v>
          </cell>
          <cell r="D210">
            <v>9.73</v>
          </cell>
          <cell r="E210">
            <v>0</v>
          </cell>
        </row>
        <row r="211">
          <cell r="A211" t="str">
            <v>03.08.06</v>
          </cell>
          <cell r="B211" t="str">
            <v xml:space="preserve">      BARANDAS METALICAS</v>
          </cell>
          <cell r="C211">
            <v>0</v>
          </cell>
          <cell r="D211">
            <v>0</v>
          </cell>
          <cell r="E211">
            <v>0</v>
          </cell>
        </row>
        <row r="212">
          <cell r="A212" t="str">
            <v>03.08.06.01</v>
          </cell>
          <cell r="B212" t="str">
            <v>BARANDA METALICA DE FE. Ø 2" y Ø 1 1/2" , E= 3/16" EN ESCALERAS H = 0.90 M , ACABADO CON ESMALTE EPOXICO Y PINTURA ELECTROSTATICA</v>
          </cell>
          <cell r="C212" t="str">
            <v>m</v>
          </cell>
          <cell r="D212">
            <v>161.34999999999991</v>
          </cell>
          <cell r="E212">
            <v>161.34999999999991</v>
          </cell>
        </row>
        <row r="213">
          <cell r="A213" t="str">
            <v>03.08.06.02</v>
          </cell>
          <cell r="B213" t="str">
            <v>BARANDA METALICA DE FE. Ø 1 1/2" y Ø 1" , E= 3/16" EN VEREDAS H = 1.00 M , ACABADO CON ESMALTE EPOXICO Y PINTURA ELECTROSTATICA</v>
          </cell>
          <cell r="C213" t="str">
            <v>m</v>
          </cell>
          <cell r="D213">
            <v>114.87</v>
          </cell>
          <cell r="E213">
            <v>114.87</v>
          </cell>
        </row>
        <row r="214">
          <cell r="A214" t="str">
            <v>03.08.06.03</v>
          </cell>
          <cell r="B214" t="str">
            <v>BARANDA METALICA DE FE. Ø 1 1/2" y Ø 1" , E= 3/16" EN RAMPAS H = 0.90 M , ACABADO CON ESMALTE EPOXICO Y PINTURA ELECTROSTATICA</v>
          </cell>
          <cell r="C214" t="str">
            <v>m</v>
          </cell>
          <cell r="D214">
            <v>34.39</v>
          </cell>
          <cell r="E214">
            <v>34.39</v>
          </cell>
        </row>
        <row r="215">
          <cell r="A215" t="str">
            <v>03.08.06.04</v>
          </cell>
          <cell r="B215" t="str">
            <v>BARANDA METALICA DE FE. Ø 1 1/2" y Ø 1" , E= 3/16" EN SARDINEL H = 0.75 M , ACABADO CON ESMALTE EPOXICO Y PINTURA ELECTROSTATICA</v>
          </cell>
          <cell r="C215" t="str">
            <v>m</v>
          </cell>
          <cell r="D215">
            <v>18.100000000000001</v>
          </cell>
          <cell r="E215">
            <v>0</v>
          </cell>
        </row>
        <row r="216">
          <cell r="A216" t="str">
            <v>03.08.07</v>
          </cell>
          <cell r="B216" t="str">
            <v xml:space="preserve">      PASAMANOS AISLADOS</v>
          </cell>
          <cell r="C216">
            <v>0</v>
          </cell>
          <cell r="D216">
            <v>0</v>
          </cell>
          <cell r="E216">
            <v>0</v>
          </cell>
        </row>
        <row r="217">
          <cell r="A217" t="str">
            <v>03.08.07.01</v>
          </cell>
          <cell r="B217" t="str">
            <v>PASAMANOS DE TUBO DE Fe Ø 1 1/2" e=3/16" EN RAMPAS, ACABADO CON ESMALTE EPOXICO Y PINTURA ELECTROSTATICA</v>
          </cell>
          <cell r="C217" t="str">
            <v>m</v>
          </cell>
          <cell r="D217">
            <v>52.489999999999995</v>
          </cell>
          <cell r="E217">
            <v>52.489999999999995</v>
          </cell>
        </row>
        <row r="218">
          <cell r="A218" t="str">
            <v>03.08.07.02</v>
          </cell>
          <cell r="B218" t="str">
            <v>PASAMANOS DE TUBO DE Fe Ø 2" (DOBLE), e=3/16" EN ESCALERA, ACABADO CON ESMALTE EPOXICO Y PINTURA ELECTROSTATICA</v>
          </cell>
          <cell r="C218" t="str">
            <v>m</v>
          </cell>
          <cell r="D218">
            <v>204.63999999999993</v>
          </cell>
          <cell r="E218">
            <v>204.63999999999993</v>
          </cell>
        </row>
        <row r="219">
          <cell r="A219" t="str">
            <v>03.08.08</v>
          </cell>
          <cell r="B219" t="str">
            <v>CERCOS DE FIERRO</v>
          </cell>
          <cell r="C219">
            <v>0</v>
          </cell>
          <cell r="D219">
            <v>0</v>
          </cell>
          <cell r="E219">
            <v>0</v>
          </cell>
        </row>
        <row r="220">
          <cell r="A220" t="str">
            <v>03.08.08.01</v>
          </cell>
          <cell r="B220" t="str">
            <v>CERCO METALICO CON TUBO DE Fe DE Ø 2" Y PLATINA DE Fe 1 1/2"x3/16, ACABADO CON DOBLE CAPA DE ZINCROMATO Y PINTURA ESMALTE TIPO GLOSS</v>
          </cell>
          <cell r="C220" t="str">
            <v>m</v>
          </cell>
          <cell r="D220">
            <v>16.350000000000001</v>
          </cell>
          <cell r="E220">
            <v>16.350000000000001</v>
          </cell>
        </row>
        <row r="221">
          <cell r="A221" t="str">
            <v>03.08.09</v>
          </cell>
          <cell r="B221" t="str">
            <v xml:space="preserve">      ELEMENTOS METALICOS ESPECIALES</v>
          </cell>
          <cell r="C221">
            <v>0</v>
          </cell>
          <cell r="D221">
            <v>0</v>
          </cell>
          <cell r="E221">
            <v>0</v>
          </cell>
        </row>
        <row r="222">
          <cell r="A222" t="str">
            <v>03.08.09.01</v>
          </cell>
          <cell r="B222" t="str">
            <v>ESCALERA TIPO GATO DE ACERO INOXIDABLE Ø 2" e=3/16" C/ PELDAÑO CON BARRA DE ACERO INOX. Ø1 1/2", ANCHO=0.60m</v>
          </cell>
          <cell r="C222" t="str">
            <v>m</v>
          </cell>
          <cell r="D222">
            <v>16</v>
          </cell>
          <cell r="E222">
            <v>16</v>
          </cell>
        </row>
        <row r="223">
          <cell r="A223" t="str">
            <v>03.08.09.02</v>
          </cell>
          <cell r="B223" t="str">
            <v>ESCALERA TIPO GATO Fe 2" CON PROTECTOR DE CAIDA , ANCHO =0.60 m, PINTADO CON BASE ANTICORROSIVA Y ESMALTE EPOXICO</v>
          </cell>
          <cell r="C223" t="str">
            <v>m</v>
          </cell>
          <cell r="D223">
            <v>20.5</v>
          </cell>
          <cell r="E223">
            <v>20.5</v>
          </cell>
        </row>
        <row r="224">
          <cell r="A224" t="str">
            <v>03.08.09.03</v>
          </cell>
          <cell r="B224" t="str">
            <v>REJILLA METALICA DE Fe 3/4"x2" e=1/8" EN FAROLAS</v>
          </cell>
          <cell r="C224" t="str">
            <v>m2</v>
          </cell>
          <cell r="D224">
            <v>18.659999999999997</v>
          </cell>
          <cell r="E224">
            <v>18.659999999999997</v>
          </cell>
        </row>
        <row r="225">
          <cell r="A225" t="str">
            <v>03.08.09.04</v>
          </cell>
          <cell r="B225" t="str">
            <v>TAPA DE INSPECCION METÁLICA DE 0.92m X 0.86m</v>
          </cell>
          <cell r="C225" t="str">
            <v>und</v>
          </cell>
          <cell r="D225">
            <v>1</v>
          </cell>
          <cell r="E225">
            <v>1</v>
          </cell>
        </row>
        <row r="226">
          <cell r="A226" t="str">
            <v>03.08.09.05</v>
          </cell>
          <cell r="B226" t="str">
            <v xml:space="preserve">       ASTA DE BANDERA </v>
          </cell>
          <cell r="C226" t="str">
            <v>und</v>
          </cell>
          <cell r="D226">
            <v>1</v>
          </cell>
          <cell r="E226">
            <v>1</v>
          </cell>
        </row>
        <row r="227">
          <cell r="A227" t="str">
            <v>03.09</v>
          </cell>
          <cell r="B227" t="str">
            <v>CERRAJERIA</v>
          </cell>
          <cell r="C227">
            <v>0</v>
          </cell>
          <cell r="D227">
            <v>0</v>
          </cell>
          <cell r="E227">
            <v>0</v>
          </cell>
        </row>
        <row r="228">
          <cell r="A228" t="str">
            <v>03.09.01</v>
          </cell>
          <cell r="B228" t="str">
            <v>BISAGRAS</v>
          </cell>
          <cell r="C228">
            <v>0</v>
          </cell>
          <cell r="D228">
            <v>0</v>
          </cell>
          <cell r="E228">
            <v>0</v>
          </cell>
        </row>
        <row r="229">
          <cell r="A229" t="str">
            <v>03.09.01.01</v>
          </cell>
          <cell r="B229" t="str">
            <v xml:space="preserve">       BISAGRA DE ACERO INOXIDABLE PESADA DE 4"</v>
          </cell>
          <cell r="C229" t="str">
            <v>pza</v>
          </cell>
          <cell r="D229">
            <v>1088</v>
          </cell>
          <cell r="E229">
            <v>1088</v>
          </cell>
        </row>
        <row r="230">
          <cell r="A230" t="str">
            <v>03.09.01.02</v>
          </cell>
          <cell r="B230" t="str">
            <v xml:space="preserve">       BISAGRA EMPLOMADA PESADA DE 4"</v>
          </cell>
          <cell r="C230" t="str">
            <v>pza</v>
          </cell>
          <cell r="D230">
            <v>10</v>
          </cell>
          <cell r="E230">
            <v>10</v>
          </cell>
        </row>
        <row r="231">
          <cell r="A231" t="str">
            <v>03.09.01.03</v>
          </cell>
          <cell r="B231" t="str">
            <v xml:space="preserve">       BISAGRA DE FIERRO DE 2"x3 1/2"x 3/32"</v>
          </cell>
          <cell r="C231" t="str">
            <v>pza</v>
          </cell>
          <cell r="D231">
            <v>18</v>
          </cell>
          <cell r="E231">
            <v>18</v>
          </cell>
        </row>
        <row r="232">
          <cell r="A232" t="str">
            <v>03.09.02</v>
          </cell>
          <cell r="B232" t="str">
            <v>CERRADURAS</v>
          </cell>
          <cell r="C232">
            <v>0</v>
          </cell>
          <cell r="D232">
            <v>0</v>
          </cell>
          <cell r="E232">
            <v>0</v>
          </cell>
        </row>
        <row r="233">
          <cell r="A233" t="str">
            <v>03.09.02.01</v>
          </cell>
          <cell r="B233" t="str">
            <v xml:space="preserve">       CERRADURAS TIPO A</v>
          </cell>
          <cell r="C233" t="str">
            <v>pza</v>
          </cell>
          <cell r="D233">
            <v>1</v>
          </cell>
          <cell r="E233">
            <v>1</v>
          </cell>
        </row>
        <row r="234">
          <cell r="A234" t="str">
            <v>03.09.02.02</v>
          </cell>
          <cell r="B234" t="str">
            <v xml:space="preserve">       CERRADURAS TIPO B</v>
          </cell>
          <cell r="C234" t="str">
            <v>pza</v>
          </cell>
          <cell r="D234">
            <v>137</v>
          </cell>
          <cell r="E234">
            <v>137</v>
          </cell>
        </row>
        <row r="235">
          <cell r="A235" t="str">
            <v>03.09.02.03</v>
          </cell>
          <cell r="B235" t="str">
            <v xml:space="preserve">       CERRADURAS TIPO D</v>
          </cell>
          <cell r="C235" t="str">
            <v>pza</v>
          </cell>
          <cell r="D235">
            <v>65</v>
          </cell>
          <cell r="E235">
            <v>65</v>
          </cell>
        </row>
        <row r="236">
          <cell r="A236" t="str">
            <v>03.09.02.04</v>
          </cell>
          <cell r="B236" t="str">
            <v xml:space="preserve">       CERRADURAS TIPO E</v>
          </cell>
          <cell r="C236" t="str">
            <v>pza</v>
          </cell>
          <cell r="D236">
            <v>16</v>
          </cell>
          <cell r="E236">
            <v>16</v>
          </cell>
        </row>
        <row r="237">
          <cell r="A237" t="str">
            <v>03.09.02.05</v>
          </cell>
          <cell r="B237" t="str">
            <v xml:space="preserve">       CERRADURAS TIPO F</v>
          </cell>
          <cell r="C237" t="str">
            <v>pza</v>
          </cell>
          <cell r="D237">
            <v>8</v>
          </cell>
          <cell r="E237">
            <v>8</v>
          </cell>
        </row>
        <row r="238">
          <cell r="A238" t="str">
            <v>03.09.02.06</v>
          </cell>
          <cell r="B238" t="str">
            <v xml:space="preserve">       CERRADURAS TIPO K</v>
          </cell>
          <cell r="C238" t="str">
            <v>pza</v>
          </cell>
          <cell r="D238">
            <v>5</v>
          </cell>
          <cell r="E238">
            <v>5</v>
          </cell>
        </row>
        <row r="239">
          <cell r="A239" t="str">
            <v>03.09.02.07</v>
          </cell>
          <cell r="B239" t="str">
            <v xml:space="preserve">       CERRADURAS TIPO L1</v>
          </cell>
          <cell r="C239" t="str">
            <v>pza</v>
          </cell>
          <cell r="D239">
            <v>3</v>
          </cell>
          <cell r="E239">
            <v>3</v>
          </cell>
        </row>
        <row r="240">
          <cell r="A240" t="str">
            <v>03.09.02.08</v>
          </cell>
          <cell r="B240" t="str">
            <v xml:space="preserve">       CERRADURAS TIPO L2</v>
          </cell>
          <cell r="C240" t="str">
            <v>pza</v>
          </cell>
          <cell r="D240">
            <v>1</v>
          </cell>
          <cell r="E240">
            <v>0</v>
          </cell>
        </row>
        <row r="241">
          <cell r="A241" t="str">
            <v>03.09.02.09</v>
          </cell>
          <cell r="B241" t="str">
            <v xml:space="preserve">       CERRADURAS TIPO M</v>
          </cell>
          <cell r="C241" t="str">
            <v>pza</v>
          </cell>
          <cell r="D241">
            <v>19</v>
          </cell>
          <cell r="E241">
            <v>19</v>
          </cell>
        </row>
        <row r="242">
          <cell r="A242" t="str">
            <v>03.09.02.10</v>
          </cell>
          <cell r="B242" t="str">
            <v xml:space="preserve">       CERRADURAS TIPO O</v>
          </cell>
          <cell r="C242" t="str">
            <v>pza</v>
          </cell>
          <cell r="D242">
            <v>128</v>
          </cell>
          <cell r="E242">
            <v>128</v>
          </cell>
        </row>
        <row r="243">
          <cell r="A243" t="str">
            <v>03.09.02.11</v>
          </cell>
          <cell r="B243" t="str">
            <v xml:space="preserve">       CERRADURAS TIPO P1</v>
          </cell>
          <cell r="C243" t="str">
            <v>pza</v>
          </cell>
          <cell r="D243">
            <v>2</v>
          </cell>
          <cell r="E243">
            <v>2</v>
          </cell>
        </row>
        <row r="244">
          <cell r="A244" t="str">
            <v>03.09.02.12</v>
          </cell>
          <cell r="B244" t="str">
            <v xml:space="preserve">       CERRADURAS TIPO V</v>
          </cell>
          <cell r="C244" t="str">
            <v>pza</v>
          </cell>
          <cell r="D244">
            <v>9</v>
          </cell>
          <cell r="E244">
            <v>9</v>
          </cell>
        </row>
        <row r="245">
          <cell r="A245" t="str">
            <v>03.09.03</v>
          </cell>
          <cell r="B245" t="str">
            <v>ACCESORIOS</v>
          </cell>
          <cell r="C245">
            <v>0</v>
          </cell>
          <cell r="D245">
            <v>0</v>
          </cell>
          <cell r="E245">
            <v>0</v>
          </cell>
        </row>
        <row r="246">
          <cell r="A246" t="str">
            <v>03.09.03.01</v>
          </cell>
          <cell r="B246" t="str">
            <v xml:space="preserve">       ACCESORIO TIPO G</v>
          </cell>
          <cell r="C246" t="str">
            <v>pza</v>
          </cell>
          <cell r="D246">
            <v>1</v>
          </cell>
          <cell r="E246">
            <v>1</v>
          </cell>
        </row>
        <row r="247">
          <cell r="A247" t="str">
            <v>03.09.03.02</v>
          </cell>
          <cell r="B247" t="str">
            <v xml:space="preserve">       ACCESORIO TIPO J</v>
          </cell>
          <cell r="C247" t="str">
            <v>pza</v>
          </cell>
          <cell r="D247">
            <v>126</v>
          </cell>
          <cell r="E247">
            <v>126</v>
          </cell>
        </row>
        <row r="248">
          <cell r="A248" t="str">
            <v>03.09.03.03</v>
          </cell>
          <cell r="B248" t="str">
            <v xml:space="preserve">       ACCESORIO TIPO N</v>
          </cell>
          <cell r="C248" t="str">
            <v>pza</v>
          </cell>
          <cell r="D248">
            <v>52</v>
          </cell>
          <cell r="E248">
            <v>52</v>
          </cell>
        </row>
        <row r="249">
          <cell r="A249" t="str">
            <v>03.09.03.04</v>
          </cell>
          <cell r="B249" t="str">
            <v xml:space="preserve">       ACCESORIO TIPO S</v>
          </cell>
          <cell r="C249" t="str">
            <v>pza</v>
          </cell>
          <cell r="D249">
            <v>32</v>
          </cell>
          <cell r="E249">
            <v>32</v>
          </cell>
        </row>
        <row r="250">
          <cell r="A250" t="str">
            <v>03.09.03.05</v>
          </cell>
          <cell r="B250" t="str">
            <v xml:space="preserve">       ACCESORIO TIPO T</v>
          </cell>
          <cell r="C250" t="str">
            <v>pza</v>
          </cell>
          <cell r="D250">
            <v>159</v>
          </cell>
          <cell r="E250">
            <v>159</v>
          </cell>
        </row>
        <row r="251">
          <cell r="A251" t="str">
            <v>03.10</v>
          </cell>
          <cell r="B251" t="str">
            <v xml:space="preserve">   VIDRIOS, CRISTALES Y SIMILARES</v>
          </cell>
          <cell r="C251">
            <v>0</v>
          </cell>
          <cell r="D251" t="str">
            <v xml:space="preserve">  </v>
          </cell>
          <cell r="E251">
            <v>0</v>
          </cell>
        </row>
        <row r="252">
          <cell r="A252" t="str">
            <v>03.10.01</v>
          </cell>
          <cell r="B252" t="str">
            <v xml:space="preserve">      MURO CORTINA</v>
          </cell>
          <cell r="C252">
            <v>0</v>
          </cell>
          <cell r="D252">
            <v>0</v>
          </cell>
          <cell r="E252">
            <v>0</v>
          </cell>
        </row>
        <row r="253">
          <cell r="A253" t="str">
            <v>03.10.01.01</v>
          </cell>
          <cell r="B253" t="str">
            <v xml:space="preserve">MURO CORTINA EN FACHADA </v>
          </cell>
          <cell r="C253" t="str">
            <v>m2</v>
          </cell>
          <cell r="D253">
            <v>214.98750000000004</v>
          </cell>
          <cell r="E253">
            <v>214.98750000000004</v>
          </cell>
        </row>
        <row r="254">
          <cell r="A254" t="str">
            <v>03.10.02</v>
          </cell>
          <cell r="B254" t="str">
            <v xml:space="preserve">      ESPEJOS</v>
          </cell>
          <cell r="C254">
            <v>0</v>
          </cell>
          <cell r="D254">
            <v>0</v>
          </cell>
          <cell r="E254">
            <v>0</v>
          </cell>
        </row>
        <row r="255">
          <cell r="A255" t="str">
            <v>03.10.02.01</v>
          </cell>
          <cell r="B255" t="str">
            <v>ESPEJO BISELADO, INCLINADO, ADOSADO C/ MARCO EN PERFIL DE ALUMINIO e=6mm, A=0.50m H=0.60m, (H-1a)</v>
          </cell>
          <cell r="C255" t="str">
            <v>und</v>
          </cell>
          <cell r="D255">
            <v>5</v>
          </cell>
          <cell r="E255">
            <v>5</v>
          </cell>
        </row>
        <row r="256">
          <cell r="A256" t="str">
            <v>03.10.02.02</v>
          </cell>
          <cell r="B256" t="str">
            <v>ESPEJO BISELADO, ADOSADO C/ MARCO EN PERFIL DE ALUMINIO e=6mm, A=0.50m H=0.60m, (H-1)</v>
          </cell>
          <cell r="C256" t="str">
            <v>und</v>
          </cell>
          <cell r="D256">
            <v>78</v>
          </cell>
          <cell r="E256">
            <v>78</v>
          </cell>
        </row>
        <row r="257">
          <cell r="A257" t="str">
            <v>03.11</v>
          </cell>
          <cell r="B257" t="str">
            <v xml:space="preserve">      PINTURA</v>
          </cell>
          <cell r="C257">
            <v>0</v>
          </cell>
          <cell r="D257">
            <v>0</v>
          </cell>
          <cell r="E257">
            <v>0</v>
          </cell>
        </row>
        <row r="258">
          <cell r="A258" t="str">
            <v>03.11.01</v>
          </cell>
          <cell r="B258" t="str">
            <v xml:space="preserve">      PINTURA DE CIELORRASOS Y FALSOCIELORRASOS</v>
          </cell>
          <cell r="C258">
            <v>0</v>
          </cell>
          <cell r="D258">
            <v>0</v>
          </cell>
          <cell r="E258">
            <v>0</v>
          </cell>
        </row>
        <row r="259">
          <cell r="A259" t="str">
            <v>03.11.01.01</v>
          </cell>
          <cell r="B259" t="str">
            <v xml:space="preserve">       PINTURA CIELORASOS C/ IMPRIMANTE , ACABADO OLEOMATE</v>
          </cell>
          <cell r="C259" t="str">
            <v>m2</v>
          </cell>
          <cell r="D259" t="e">
            <v>#REF!</v>
          </cell>
          <cell r="E259" t="e">
            <v>#REF!</v>
          </cell>
        </row>
        <row r="260">
          <cell r="A260" t="str">
            <v>03.11.01.02</v>
          </cell>
          <cell r="B260" t="str">
            <v xml:space="preserve">       PINTURA CIELORASOS C/ IMPRIMANTE (2 MANOS)</v>
          </cell>
          <cell r="C260" t="str">
            <v>m2</v>
          </cell>
          <cell r="D260" t="e">
            <v>#REF!</v>
          </cell>
          <cell r="E260" t="e">
            <v>#REF!</v>
          </cell>
        </row>
        <row r="261">
          <cell r="A261">
            <v>0</v>
          </cell>
          <cell r="B261" t="str">
            <v xml:space="preserve">       PINTURA CIELORASOS,C/ IMPRIMANTE, ACABADO LATEX MATE (2 MANOS)</v>
          </cell>
          <cell r="C261" t="str">
            <v>M2</v>
          </cell>
          <cell r="D261">
            <v>0</v>
          </cell>
          <cell r="E261">
            <v>0</v>
          </cell>
        </row>
        <row r="262">
          <cell r="A262" t="str">
            <v>03.11.01.03</v>
          </cell>
          <cell r="B262" t="str">
            <v>PINTURA FALSO CIELORRASOS C/ ACRILICA</v>
          </cell>
          <cell r="C262" t="str">
            <v>m2</v>
          </cell>
          <cell r="D262" t="e">
            <v>#REF!</v>
          </cell>
          <cell r="E262" t="e">
            <v>#REF!</v>
          </cell>
        </row>
        <row r="263">
          <cell r="A263" t="str">
            <v>03.11.01.04</v>
          </cell>
          <cell r="B263" t="str">
            <v>PINTURA FALSO CIELORRASOS C/ EPOXICA ANTIBACTERIAL</v>
          </cell>
          <cell r="C263" t="str">
            <v>m2</v>
          </cell>
          <cell r="D263" t="e">
            <v>#REF!</v>
          </cell>
          <cell r="E263" t="e">
            <v>#REF!</v>
          </cell>
        </row>
        <row r="264">
          <cell r="A264" t="str">
            <v>03.11.01.05</v>
          </cell>
          <cell r="B264" t="str">
            <v>PINTURA FALSO CIELORRASOS C/ LATEX VINILICA</v>
          </cell>
          <cell r="C264" t="str">
            <v>m2</v>
          </cell>
          <cell r="D264" t="e">
            <v>#REF!</v>
          </cell>
          <cell r="E264" t="e">
            <v>#REF!</v>
          </cell>
        </row>
        <row r="265">
          <cell r="A265" t="str">
            <v>03.11.02</v>
          </cell>
          <cell r="B265" t="str">
            <v xml:space="preserve">      PINTURA DE MUROS INTERIORES</v>
          </cell>
          <cell r="C265">
            <v>0</v>
          </cell>
          <cell r="D265">
            <v>0</v>
          </cell>
          <cell r="E265">
            <v>0</v>
          </cell>
        </row>
        <row r="266">
          <cell r="A266" t="str">
            <v>03.11.02.01</v>
          </cell>
          <cell r="B266" t="str">
            <v xml:space="preserve">PINTURA MUROS INTERIORES C/ ACABADO OLEOMATE (2 MANOS) </v>
          </cell>
          <cell r="C266" t="str">
            <v>m2</v>
          </cell>
          <cell r="D266" t="e">
            <v>#REF!</v>
          </cell>
          <cell r="E266" t="e">
            <v>#REF!</v>
          </cell>
        </row>
        <row r="267">
          <cell r="A267" t="str">
            <v>03.11.02.02</v>
          </cell>
          <cell r="B267" t="str">
            <v xml:space="preserve">         PINTURA MUROS INTERIORES C/ IMPRIMANTE (2 MANOS)</v>
          </cell>
          <cell r="C267" t="str">
            <v>m2</v>
          </cell>
          <cell r="D267" t="e">
            <v>#REF!</v>
          </cell>
          <cell r="E267" t="e">
            <v>#REF!</v>
          </cell>
        </row>
        <row r="268">
          <cell r="A268" t="str">
            <v>03.11.02.02</v>
          </cell>
          <cell r="B268" t="str">
            <v xml:space="preserve">         PINTURA MUROS INTERIORES C/ IMPRIMANTE, ACABADO OLEOMATE (2 MANOS) </v>
          </cell>
          <cell r="C268" t="str">
            <v>m2</v>
          </cell>
          <cell r="D268" t="e">
            <v>#REF!</v>
          </cell>
          <cell r="E268" t="e">
            <v>#REF!</v>
          </cell>
        </row>
        <row r="269">
          <cell r="A269" t="str">
            <v>03.11.02.03</v>
          </cell>
          <cell r="B269" t="str">
            <v>PINTURA DE TABIQUERIA C/ EMPASTADO Y OLEOMATE (2 MANOS)</v>
          </cell>
          <cell r="C269" t="str">
            <v>m2</v>
          </cell>
          <cell r="D269" t="e">
            <v>#REF!</v>
          </cell>
          <cell r="E269" t="e">
            <v>#REF!</v>
          </cell>
        </row>
        <row r="270">
          <cell r="A270">
            <v>0</v>
          </cell>
          <cell r="B270" t="str">
            <v>PINTURA MUROS INTERIORES C/ ACABADO EPOXICA (2 MANOS)</v>
          </cell>
          <cell r="C270" t="str">
            <v>m2</v>
          </cell>
          <cell r="D270">
            <v>0</v>
          </cell>
          <cell r="E270">
            <v>0</v>
          </cell>
        </row>
        <row r="271">
          <cell r="A271" t="str">
            <v>03.11.03</v>
          </cell>
          <cell r="B271" t="str">
            <v xml:space="preserve">      PINTURA DE MUROS EXTERIORES</v>
          </cell>
          <cell r="C271">
            <v>0</v>
          </cell>
          <cell r="D271">
            <v>0</v>
          </cell>
          <cell r="E271">
            <v>0</v>
          </cell>
        </row>
        <row r="272">
          <cell r="A272" t="str">
            <v>03.11.03.01</v>
          </cell>
          <cell r="B272" t="str">
            <v xml:space="preserve">       PINTURA MUROS EXTERIORES C/ ACABADO LATEX (2 MANOS), C/ IMPRIMANTE</v>
          </cell>
          <cell r="C272" t="str">
            <v>m2</v>
          </cell>
          <cell r="D272" t="e">
            <v>#REF!</v>
          </cell>
          <cell r="E272" t="e">
            <v>#REF!</v>
          </cell>
        </row>
        <row r="273">
          <cell r="A273" t="str">
            <v>03.11.04</v>
          </cell>
          <cell r="B273" t="str">
            <v xml:space="preserve">      PINTURA VARIOS</v>
          </cell>
          <cell r="C273">
            <v>0</v>
          </cell>
          <cell r="D273">
            <v>0</v>
          </cell>
          <cell r="E273">
            <v>0</v>
          </cell>
        </row>
        <row r="274">
          <cell r="A274" t="str">
            <v>03.11.04.01</v>
          </cell>
          <cell r="B274" t="str">
            <v>PINTURA PAVIMENTOS DEMARCACION DE FRANJAS, ANCHO = 0.05 M C/ PINTURA A BASE DE POLIMEROS ACRILICOS ALTA RESISTENCIA AL TRAFICO Y RETROREFLECTIVAS - 2 MANOS</v>
          </cell>
          <cell r="C274" t="str">
            <v>m</v>
          </cell>
          <cell r="D274" t="e">
            <v>#REF!</v>
          </cell>
          <cell r="E274" t="e">
            <v>#REF!</v>
          </cell>
        </row>
        <row r="275">
          <cell r="A275" t="str">
            <v>03.11.04.02</v>
          </cell>
          <cell r="B275" t="str">
            <v>PINTURA PAVIMENTOS DEMARCACION DE FRANJAS, ANCHO = 0.10 M C/ PINTURA A BASE DE POLIMEROS ACRILICOS ALTA RESISTENCIA AL TRAFICO Y RETROREFLECTIVAS - 2 MANOS</v>
          </cell>
          <cell r="C275" t="str">
            <v>m</v>
          </cell>
          <cell r="D275" t="e">
            <v>#REF!</v>
          </cell>
          <cell r="E275" t="e">
            <v>#REF!</v>
          </cell>
        </row>
        <row r="276">
          <cell r="A276" t="str">
            <v>03.11.04.03</v>
          </cell>
          <cell r="B276" t="str">
            <v>PINTURA PAVIMENTOS DEMARCACION DE FRANJAS, ANCHO = 0.30 M C/ PINTURA A BASE DE POLIMEROS ACRILICOS ALTA RESISTENCIA AL TRAFICO Y RETROREFLECTIVAS - 2 MANOS</v>
          </cell>
          <cell r="C276" t="str">
            <v>m</v>
          </cell>
          <cell r="D276" t="e">
            <v>#REF!</v>
          </cell>
          <cell r="E276" t="e">
            <v>#REF!</v>
          </cell>
        </row>
        <row r="277">
          <cell r="A277" t="str">
            <v>03.11.04.04</v>
          </cell>
          <cell r="B277" t="str">
            <v>PINTURA PAVIMENTOS DEMARCACION DE FRANJAS, ANCHO = 0.50 M C/ PINTURA A BASE DE POLIMEROS ACRILICOS ALTA RESISTENCIA AL TRAFICO Y RETROREFLECTIVAS - 2 MANOS</v>
          </cell>
          <cell r="C277" t="str">
            <v>m</v>
          </cell>
          <cell r="D277" t="e">
            <v>#REF!</v>
          </cell>
          <cell r="E277" t="e">
            <v>#REF!</v>
          </cell>
        </row>
        <row r="278">
          <cell r="A278" t="str">
            <v>03.11.04.05</v>
          </cell>
          <cell r="B278" t="str">
            <v>PINTURA PAVIMENTOS SEÑAL DE PARE INTERNA, C/ PINTURA A BASE DE POLIMEROS ACRILICOS ALTA RESISTENCIA AL TRAFICO Y RETROREFLECTIVAS - 2 MANOS</v>
          </cell>
          <cell r="C278" t="str">
            <v>und</v>
          </cell>
          <cell r="D278" t="e">
            <v>#REF!</v>
          </cell>
          <cell r="E278" t="e">
            <v>#REF!</v>
          </cell>
        </row>
        <row r="279">
          <cell r="A279" t="str">
            <v>03.11.04.06</v>
          </cell>
          <cell r="B279" t="str">
            <v>PINTURA PAVIMENTOS SEÑAL DE NUMERO DE ESTACIONAMIENTO DE DISCAPACITADOS, C/ PINTURA A BASE DE POLIMEROS ACRILICOS ALTA RESISTENCIA AL TRAFICO Y RETROREFLECTIVAS - 2 MANOS</v>
          </cell>
          <cell r="C279" t="str">
            <v>und</v>
          </cell>
          <cell r="D279" t="e">
            <v>#REF!</v>
          </cell>
          <cell r="E279" t="e">
            <v>#REF!</v>
          </cell>
        </row>
        <row r="280">
          <cell r="A280" t="str">
            <v>03.11.04.07</v>
          </cell>
          <cell r="B280" t="str">
            <v xml:space="preserve">       PINTURA DE SEÑAL DE NUMERO DE ESTACIONAMIENTO C/ TRAFICO - 2 MANOS</v>
          </cell>
          <cell r="C280" t="str">
            <v>und</v>
          </cell>
          <cell r="D280" t="e">
            <v>#REF!</v>
          </cell>
          <cell r="E280" t="e">
            <v>#REF!</v>
          </cell>
        </row>
        <row r="281">
          <cell r="A281" t="str">
            <v>03.11.04.08</v>
          </cell>
          <cell r="B281" t="str">
            <v xml:space="preserve">       PINTURA DE BOTALLANTA, C/ TRAFICO - 2 MANOS</v>
          </cell>
          <cell r="C281" t="str">
            <v>m</v>
          </cell>
          <cell r="D281" t="e">
            <v>#REF!</v>
          </cell>
          <cell r="E281" t="e">
            <v>#REF!</v>
          </cell>
        </row>
        <row r="282">
          <cell r="A282" t="str">
            <v>03.11.04.09</v>
          </cell>
          <cell r="B282" t="str">
            <v>PINTURA OLEO CON IMPRIMANTE TIPO FRANJA SEÑALETICAS EN PARED  H=20cm</v>
          </cell>
          <cell r="C282" t="str">
            <v>m</v>
          </cell>
          <cell r="D282" t="e">
            <v>#REF!</v>
          </cell>
          <cell r="E282" t="e">
            <v>#REF!</v>
          </cell>
        </row>
        <row r="283">
          <cell r="A283">
            <v>0</v>
          </cell>
          <cell r="B283" t="str">
            <v>PINTURA IMPERMEABILIZANTE SELLADOR DE SUPERFICIES;  H=10cm</v>
          </cell>
          <cell r="C283" t="str">
            <v>m</v>
          </cell>
          <cell r="D283">
            <v>0</v>
          </cell>
          <cell r="E283">
            <v>0</v>
          </cell>
        </row>
        <row r="284">
          <cell r="A284" t="str">
            <v>03.11.04.10</v>
          </cell>
          <cell r="B284" t="str">
            <v>PINTURA PAVIMENTOS SEÑAL DE ZONA SEGURA EXTERNA, C/ PINTURA A BASE DE POLIMEROS ACRILICOS ALTA RESISTENCIA AL TRAFICO Y RETROREFLECTIVAS - 2 MANOS</v>
          </cell>
          <cell r="C284" t="str">
            <v>und</v>
          </cell>
          <cell r="D284" t="e">
            <v>#REF!</v>
          </cell>
          <cell r="E284" t="e">
            <v>#REF!</v>
          </cell>
        </row>
        <row r="285">
          <cell r="A285" t="str">
            <v>03.12</v>
          </cell>
          <cell r="B285" t="str">
            <v xml:space="preserve">  VARIOS, LIMPIEZA, JARDINERIA</v>
          </cell>
          <cell r="C285">
            <v>0</v>
          </cell>
          <cell r="D285">
            <v>0</v>
          </cell>
          <cell r="E285">
            <v>0</v>
          </cell>
        </row>
        <row r="286">
          <cell r="A286" t="str">
            <v>03.12.01</v>
          </cell>
          <cell r="B286" t="str">
            <v xml:space="preserve">     VARIOS</v>
          </cell>
          <cell r="C286">
            <v>0</v>
          </cell>
          <cell r="D286">
            <v>0</v>
          </cell>
          <cell r="E286">
            <v>0</v>
          </cell>
        </row>
        <row r="287">
          <cell r="A287" t="str">
            <v>03.12.01.01</v>
          </cell>
          <cell r="B287" t="str">
            <v xml:space="preserve">       PROTECTOR DE CAMILLAS </v>
          </cell>
          <cell r="C287" t="str">
            <v>m</v>
          </cell>
          <cell r="D287">
            <v>116.27999999999996</v>
          </cell>
          <cell r="E287">
            <v>116.27999999999996</v>
          </cell>
        </row>
        <row r="288">
          <cell r="A288" t="str">
            <v>03.12.01.02</v>
          </cell>
          <cell r="B288" t="str">
            <v xml:space="preserve">       PROTECTOR DE ESQUINAS</v>
          </cell>
          <cell r="C288" t="str">
            <v>und</v>
          </cell>
          <cell r="D288">
            <v>149</v>
          </cell>
          <cell r="E288">
            <v>149</v>
          </cell>
        </row>
        <row r="289">
          <cell r="A289" t="str">
            <v>03.12.01.03</v>
          </cell>
          <cell r="B289" t="str">
            <v xml:space="preserve">       ENCUENTRO DE MURO Y FALSO CIELO RASO CON PERFIL COVE FORMER + PERFIL DE ALUMINIO</v>
          </cell>
          <cell r="C289" t="str">
            <v>m</v>
          </cell>
          <cell r="D289">
            <v>645.33429999999998</v>
          </cell>
          <cell r="E289">
            <v>645.33429999999998</v>
          </cell>
        </row>
        <row r="290">
          <cell r="A290" t="str">
            <v>03.12.01.04</v>
          </cell>
          <cell r="B290" t="str">
            <v xml:space="preserve">       PLATINA DE ALUMINIO EN PISO 1" x 3/16" </v>
          </cell>
          <cell r="C290" t="str">
            <v>m</v>
          </cell>
          <cell r="D290">
            <v>4658.1727400000027</v>
          </cell>
          <cell r="E290">
            <v>4658.1727400000027</v>
          </cell>
        </row>
        <row r="291">
          <cell r="A291" t="str">
            <v>03.12.01.05</v>
          </cell>
          <cell r="B291" t="str">
            <v xml:space="preserve">       PLATINA PLANA DE ALUMINIO 30MM ATORNILLADO EN PISO</v>
          </cell>
          <cell r="C291" t="str">
            <v>m</v>
          </cell>
          <cell r="D291">
            <v>93.200000000000088</v>
          </cell>
          <cell r="E291">
            <v>93.200000000000088</v>
          </cell>
        </row>
        <row r="292">
          <cell r="A292" t="str">
            <v>03.12.01.06</v>
          </cell>
          <cell r="B292" t="str">
            <v xml:space="preserve">       ANGULO DE ALUMINIO 1"X1"X3/16" EN PISO</v>
          </cell>
          <cell r="C292" t="str">
            <v>m</v>
          </cell>
          <cell r="D292">
            <v>41.85</v>
          </cell>
          <cell r="E292">
            <v>41.85</v>
          </cell>
        </row>
        <row r="293">
          <cell r="A293" t="str">
            <v>03.12.01.07</v>
          </cell>
          <cell r="B293" t="str">
            <v xml:space="preserve">       PLATINA DE ALUMINIO e= 3/16" EN RAMPA</v>
          </cell>
          <cell r="C293" t="str">
            <v>m</v>
          </cell>
          <cell r="D293">
            <v>1.2</v>
          </cell>
          <cell r="E293">
            <v>1.2</v>
          </cell>
        </row>
        <row r="294">
          <cell r="A294" t="str">
            <v>03.12.01.08</v>
          </cell>
          <cell r="B294" t="str">
            <v xml:space="preserve">       TAPAJUNTA VERTICAL DE ALUMINIO,  CS-FWF 2400</v>
          </cell>
          <cell r="C294" t="str">
            <v>m</v>
          </cell>
          <cell r="D294">
            <v>2.4</v>
          </cell>
          <cell r="E294">
            <v>2.4</v>
          </cell>
        </row>
        <row r="295">
          <cell r="A295" t="str">
            <v>03.12.01.09</v>
          </cell>
          <cell r="B295" t="str">
            <v xml:space="preserve">       TAPAJUNTA PEATONAL DE ALUMINIO, CS-SSRW 2448</v>
          </cell>
          <cell r="C295" t="str">
            <v>m</v>
          </cell>
          <cell r="D295">
            <v>30.249999999999996</v>
          </cell>
          <cell r="E295">
            <v>30.249999999999996</v>
          </cell>
        </row>
        <row r="296">
          <cell r="A296" t="str">
            <v>03.12.01.10</v>
          </cell>
          <cell r="B296" t="str">
            <v>TAPAJUNTA  DE PISO PARA CARGA VEHICULAR, CS-SSRW 2448 HD</v>
          </cell>
          <cell r="C296" t="str">
            <v>m</v>
          </cell>
          <cell r="D296">
            <v>15.8</v>
          </cell>
          <cell r="E296">
            <v>15.8</v>
          </cell>
        </row>
        <row r="297">
          <cell r="A297" t="str">
            <v>03.12.01.11</v>
          </cell>
          <cell r="B297" t="str">
            <v xml:space="preserve">CELOSIA CON TUBOS DE ALUMINIO </v>
          </cell>
          <cell r="C297" t="str">
            <v>m2</v>
          </cell>
          <cell r="D297">
            <v>32.436</v>
          </cell>
          <cell r="E297">
            <v>0</v>
          </cell>
        </row>
        <row r="298">
          <cell r="A298" t="str">
            <v>03.12.01.12</v>
          </cell>
          <cell r="B298" t="str">
            <v xml:space="preserve">       TOPELLANTAS PREFABRICADOS</v>
          </cell>
          <cell r="C298" t="str">
            <v>und</v>
          </cell>
          <cell r="D298">
            <v>17</v>
          </cell>
          <cell r="E298">
            <v>0</v>
          </cell>
        </row>
        <row r="299">
          <cell r="A299" t="str">
            <v>03.12.01.13</v>
          </cell>
          <cell r="B299" t="str">
            <v>CANTONERA DE ALUMINIO RANURADO</v>
          </cell>
          <cell r="C299" t="str">
            <v>m</v>
          </cell>
          <cell r="D299">
            <v>522.69000000000005</v>
          </cell>
          <cell r="E299">
            <v>522.69000000000005</v>
          </cell>
        </row>
        <row r="300">
          <cell r="A300" t="str">
            <v>03.12.01.14</v>
          </cell>
          <cell r="B300" t="str">
            <v xml:space="preserve">       TUBO DE ALUMINIO; Ø = 1" PARA CORTINA; INC. CORTINA</v>
          </cell>
          <cell r="C300" t="str">
            <v>m</v>
          </cell>
          <cell r="D300">
            <v>11.5</v>
          </cell>
          <cell r="E300">
            <v>11.5</v>
          </cell>
        </row>
        <row r="301">
          <cell r="A301" t="str">
            <v>03.12.01.15</v>
          </cell>
          <cell r="B301" t="str">
            <v xml:space="preserve">       PANEL LAMINADO DE ALTA PRESION 6 mm EN FACHADA INCL. ACCESORIOS DE FIJACCION</v>
          </cell>
          <cell r="C301" t="str">
            <v>m2</v>
          </cell>
          <cell r="D301">
            <v>1149.8004999999998</v>
          </cell>
          <cell r="E301">
            <v>1149.8004999999998</v>
          </cell>
        </row>
        <row r="302">
          <cell r="A302" t="str">
            <v>03.12.01.16</v>
          </cell>
          <cell r="B302" t="str">
            <v xml:space="preserve">       PANEL  DE NORDEX PERFORADO O MATERIAL SIMILAR INCL. ACCESORIOS DE FIJACCION</v>
          </cell>
          <cell r="C302" t="str">
            <v>m2</v>
          </cell>
          <cell r="D302">
            <v>296</v>
          </cell>
          <cell r="E302">
            <v>0</v>
          </cell>
        </row>
        <row r="303">
          <cell r="A303" t="str">
            <v>03.12.01.21</v>
          </cell>
          <cell r="B303" t="str">
            <v>LAVADERO DE CONCRETO PARA CUARTO DE LIMPIEZA; e=0.07m</v>
          </cell>
          <cell r="C303" t="str">
            <v>m2</v>
          </cell>
          <cell r="D303">
            <v>15</v>
          </cell>
          <cell r="E303">
            <v>15</v>
          </cell>
        </row>
        <row r="304">
          <cell r="A304" t="str">
            <v>03.12.01.22</v>
          </cell>
          <cell r="B304" t="str">
            <v>PERFIL DE ALUMINIO COMPUESTO DE 4mm</v>
          </cell>
          <cell r="C304" t="str">
            <v>ml</v>
          </cell>
          <cell r="D304">
            <v>136.47999999999999</v>
          </cell>
          <cell r="E304">
            <v>136.47999999999999</v>
          </cell>
        </row>
        <row r="305">
          <cell r="A305" t="str">
            <v>03.12.02</v>
          </cell>
          <cell r="B305" t="str">
            <v xml:space="preserve">     LIMPIEZA PERMANENTE DE OBRA</v>
          </cell>
          <cell r="C305">
            <v>0</v>
          </cell>
          <cell r="D305">
            <v>0</v>
          </cell>
          <cell r="E305">
            <v>0</v>
          </cell>
        </row>
        <row r="306">
          <cell r="A306" t="str">
            <v>03.12.02.01</v>
          </cell>
          <cell r="B306" t="str">
            <v xml:space="preserve">       LIMPIEZA PERMANENTE DE OBRA</v>
          </cell>
          <cell r="C306" t="str">
            <v>mes</v>
          </cell>
          <cell r="D306">
            <v>14</v>
          </cell>
          <cell r="E306">
            <v>14</v>
          </cell>
        </row>
        <row r="307">
          <cell r="A307" t="str">
            <v>03.12.02.02</v>
          </cell>
          <cell r="B307" t="str">
            <v xml:space="preserve">       LIMPIEZA FINAL DE OBRA</v>
          </cell>
          <cell r="C307" t="str">
            <v>und</v>
          </cell>
          <cell r="D307">
            <v>1</v>
          </cell>
          <cell r="E307">
            <v>1</v>
          </cell>
        </row>
        <row r="308">
          <cell r="A308" t="str">
            <v>03.12.03</v>
          </cell>
          <cell r="B308" t="str">
            <v xml:space="preserve">     JARDINERIA</v>
          </cell>
          <cell r="C308">
            <v>0</v>
          </cell>
          <cell r="D308">
            <v>0</v>
          </cell>
          <cell r="E308">
            <v>0</v>
          </cell>
        </row>
        <row r="309">
          <cell r="A309" t="str">
            <v>03.12.03.01</v>
          </cell>
          <cell r="B309" t="str">
            <v xml:space="preserve">       PROVISION Y SEMBRIO DE GRASS</v>
          </cell>
          <cell r="C309" t="str">
            <v>m2</v>
          </cell>
          <cell r="D309">
            <v>29.58</v>
          </cell>
          <cell r="E309">
            <v>29.58</v>
          </cell>
        </row>
        <row r="310">
          <cell r="A310" t="str">
            <v>03.12.03.02</v>
          </cell>
          <cell r="B310" t="str">
            <v xml:space="preserve">       PROVISION Y SEMBRIO CONIFERAS DE BAJA ALTURA (TUJA ORIENTAL)</v>
          </cell>
          <cell r="C310" t="str">
            <v>und</v>
          </cell>
          <cell r="D310">
            <v>4</v>
          </cell>
          <cell r="E310">
            <v>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3">
          <cell r="A13" t="str">
            <v>03.10</v>
          </cell>
          <cell r="B13" t="str">
            <v xml:space="preserve">   VIDRIOS, CRISTALES Y SIMILARES</v>
          </cell>
          <cell r="C13">
            <v>0</v>
          </cell>
          <cell r="D13">
            <v>0</v>
          </cell>
          <cell r="E13">
            <v>0</v>
          </cell>
          <cell r="F13">
            <v>0</v>
          </cell>
          <cell r="G13">
            <v>0</v>
          </cell>
          <cell r="H13">
            <v>0</v>
          </cell>
          <cell r="I13">
            <v>0</v>
          </cell>
        </row>
        <row r="14">
          <cell r="A14">
            <v>0</v>
          </cell>
          <cell r="B14">
            <v>0</v>
          </cell>
          <cell r="C14">
            <v>0</v>
          </cell>
          <cell r="D14">
            <v>0</v>
          </cell>
          <cell r="E14">
            <v>0</v>
          </cell>
          <cell r="F14">
            <v>0</v>
          </cell>
          <cell r="G14">
            <v>0</v>
          </cell>
          <cell r="H14">
            <v>0</v>
          </cell>
          <cell r="I14">
            <v>0</v>
          </cell>
        </row>
        <row r="15">
          <cell r="A15" t="str">
            <v>03.10.01</v>
          </cell>
          <cell r="B15" t="str">
            <v xml:space="preserve">      MURO CORTINA</v>
          </cell>
          <cell r="C15">
            <v>0</v>
          </cell>
          <cell r="D15">
            <v>0</v>
          </cell>
          <cell r="E15">
            <v>0</v>
          </cell>
          <cell r="F15">
            <v>0</v>
          </cell>
          <cell r="G15">
            <v>0</v>
          </cell>
          <cell r="H15">
            <v>0</v>
          </cell>
          <cell r="I15">
            <v>0</v>
          </cell>
        </row>
        <row r="16">
          <cell r="A16">
            <v>0</v>
          </cell>
          <cell r="B16">
            <v>0</v>
          </cell>
          <cell r="C16">
            <v>0</v>
          </cell>
          <cell r="D16">
            <v>0</v>
          </cell>
          <cell r="E16">
            <v>0</v>
          </cell>
          <cell r="F16">
            <v>0</v>
          </cell>
          <cell r="G16">
            <v>0</v>
          </cell>
          <cell r="H16">
            <v>0</v>
          </cell>
          <cell r="I16">
            <v>0</v>
          </cell>
        </row>
        <row r="17">
          <cell r="A17" t="str">
            <v>ITEM</v>
          </cell>
          <cell r="B17" t="str">
            <v>DESCRIPCION</v>
          </cell>
          <cell r="C17" t="str">
            <v>Cantid.</v>
          </cell>
          <cell r="D17" t="str">
            <v xml:space="preserve">LARGO </v>
          </cell>
          <cell r="E17" t="str">
            <v>ALTO</v>
          </cell>
          <cell r="F17" t="str">
            <v>ANCHO</v>
          </cell>
          <cell r="G17" t="str">
            <v>PARCIAL</v>
          </cell>
          <cell r="H17" t="str">
            <v>TOTAL</v>
          </cell>
          <cell r="I17" t="str">
            <v>UND</v>
          </cell>
        </row>
        <row r="18">
          <cell r="A18" t="str">
            <v>03.10.01.01</v>
          </cell>
          <cell r="B18" t="str">
            <v xml:space="preserve">MURO CORTINA EN FACHADA </v>
          </cell>
          <cell r="C18">
            <v>0</v>
          </cell>
          <cell r="D18" t="str">
            <v xml:space="preserve"> </v>
          </cell>
          <cell r="E18">
            <v>0</v>
          </cell>
          <cell r="F18">
            <v>0</v>
          </cell>
          <cell r="G18" t="str">
            <v xml:space="preserve"> </v>
          </cell>
          <cell r="H18">
            <v>214.98750000000004</v>
          </cell>
          <cell r="I18" t="str">
            <v>m2</v>
          </cell>
        </row>
        <row r="19">
          <cell r="A19">
            <v>0</v>
          </cell>
          <cell r="B19">
            <v>0</v>
          </cell>
          <cell r="C19">
            <v>0</v>
          </cell>
          <cell r="D19">
            <v>0</v>
          </cell>
          <cell r="E19">
            <v>0</v>
          </cell>
          <cell r="F19">
            <v>0</v>
          </cell>
          <cell r="G19">
            <v>0</v>
          </cell>
          <cell r="H19">
            <v>0</v>
          </cell>
          <cell r="I19">
            <v>0</v>
          </cell>
        </row>
        <row r="20">
          <cell r="A20">
            <v>0</v>
          </cell>
          <cell r="B20">
            <v>0</v>
          </cell>
          <cell r="C20">
            <v>0</v>
          </cell>
          <cell r="D20">
            <v>0</v>
          </cell>
          <cell r="E20">
            <v>0</v>
          </cell>
          <cell r="F20">
            <v>0</v>
          </cell>
          <cell r="G20">
            <v>0</v>
          </cell>
          <cell r="H20">
            <v>0</v>
          </cell>
          <cell r="I20">
            <v>0</v>
          </cell>
        </row>
        <row r="21">
          <cell r="A21">
            <v>0</v>
          </cell>
          <cell r="B21" t="str">
            <v>DEL SEGUNDO PISO AL CUARTO PISO</v>
          </cell>
          <cell r="C21">
            <v>1</v>
          </cell>
          <cell r="D21">
            <v>14.6</v>
          </cell>
          <cell r="E21">
            <v>8.5500000000000007</v>
          </cell>
          <cell r="F21">
            <v>0</v>
          </cell>
          <cell r="G21">
            <v>124.83000000000001</v>
          </cell>
          <cell r="H21">
            <v>0</v>
          </cell>
          <cell r="I21">
            <v>0</v>
          </cell>
        </row>
        <row r="22">
          <cell r="A22">
            <v>0</v>
          </cell>
          <cell r="B22" t="str">
            <v>SS.HH N°24 DISC. PAC H</v>
          </cell>
          <cell r="C22">
            <v>1</v>
          </cell>
          <cell r="D22">
            <v>12.85</v>
          </cell>
          <cell r="E22">
            <v>4.1500000000000004</v>
          </cell>
          <cell r="F22">
            <v>0</v>
          </cell>
          <cell r="G22">
            <v>53.327500000000001</v>
          </cell>
          <cell r="H22">
            <v>0</v>
          </cell>
          <cell r="I22">
            <v>0</v>
          </cell>
        </row>
        <row r="23">
          <cell r="A23">
            <v>0</v>
          </cell>
          <cell r="B23" t="str">
            <v>LATERAL DERECHO</v>
          </cell>
          <cell r="C23">
            <v>2</v>
          </cell>
          <cell r="D23">
            <v>0</v>
          </cell>
          <cell r="E23">
            <v>12.700000000000001</v>
          </cell>
          <cell r="F23">
            <v>1.45</v>
          </cell>
          <cell r="G23">
            <v>36.830000000000005</v>
          </cell>
          <cell r="H23">
            <v>0</v>
          </cell>
          <cell r="I23">
            <v>0</v>
          </cell>
        </row>
        <row r="24">
          <cell r="A24">
            <v>0</v>
          </cell>
          <cell r="B24">
            <v>0</v>
          </cell>
          <cell r="C24">
            <v>0</v>
          </cell>
          <cell r="D24">
            <v>0</v>
          </cell>
          <cell r="E24">
            <v>0</v>
          </cell>
          <cell r="F24">
            <v>0</v>
          </cell>
          <cell r="G24">
            <v>0</v>
          </cell>
          <cell r="H24">
            <v>0</v>
          </cell>
          <cell r="I24">
            <v>0</v>
          </cell>
        </row>
        <row r="25">
          <cell r="A25">
            <v>0</v>
          </cell>
          <cell r="B25">
            <v>0</v>
          </cell>
          <cell r="C25">
            <v>0</v>
          </cell>
          <cell r="D25">
            <v>0</v>
          </cell>
          <cell r="E25">
            <v>0</v>
          </cell>
          <cell r="F25">
            <v>0</v>
          </cell>
          <cell r="G25">
            <v>0</v>
          </cell>
          <cell r="H25">
            <v>0</v>
          </cell>
          <cell r="I25">
            <v>0</v>
          </cell>
        </row>
        <row r="26">
          <cell r="A26" t="str">
            <v>03.10.02</v>
          </cell>
          <cell r="B26" t="str">
            <v xml:space="preserve">      ESPEJOS</v>
          </cell>
          <cell r="C26">
            <v>0</v>
          </cell>
          <cell r="D26">
            <v>0</v>
          </cell>
          <cell r="E26">
            <v>0</v>
          </cell>
          <cell r="F26">
            <v>0</v>
          </cell>
          <cell r="G26">
            <v>0</v>
          </cell>
          <cell r="H26">
            <v>0</v>
          </cell>
          <cell r="I26">
            <v>0</v>
          </cell>
        </row>
        <row r="27">
          <cell r="A27">
            <v>0</v>
          </cell>
          <cell r="B27">
            <v>0</v>
          </cell>
          <cell r="C27">
            <v>0</v>
          </cell>
          <cell r="D27">
            <v>0</v>
          </cell>
          <cell r="E27">
            <v>0</v>
          </cell>
          <cell r="F27">
            <v>0</v>
          </cell>
          <cell r="G27">
            <v>0</v>
          </cell>
          <cell r="H27">
            <v>0</v>
          </cell>
          <cell r="I27">
            <v>0</v>
          </cell>
        </row>
        <row r="28">
          <cell r="A28" t="str">
            <v>ITEM</v>
          </cell>
          <cell r="B28" t="str">
            <v>DESCRIPCION</v>
          </cell>
          <cell r="C28" t="str">
            <v>Cantid.</v>
          </cell>
          <cell r="D28" t="str">
            <v xml:space="preserve">LARGO </v>
          </cell>
          <cell r="E28" t="str">
            <v>ALTO</v>
          </cell>
          <cell r="F28" t="str">
            <v>ANCHO</v>
          </cell>
          <cell r="G28" t="str">
            <v>PARCIAL</v>
          </cell>
          <cell r="H28" t="str">
            <v>TOTAL</v>
          </cell>
          <cell r="I28" t="str">
            <v>UND</v>
          </cell>
        </row>
        <row r="29">
          <cell r="A29" t="str">
            <v>03.10.02.01</v>
          </cell>
          <cell r="B29" t="str">
            <v>ESPEJO BISELADO, INCLINADO, ADOSADO C/ MARCO EN PERFIL DE ALUMINIO e=6mm, A=0.50m H=0.60m, (H-1a)</v>
          </cell>
          <cell r="C29">
            <v>0</v>
          </cell>
          <cell r="D29" t="str">
            <v xml:space="preserve"> </v>
          </cell>
          <cell r="E29">
            <v>0</v>
          </cell>
          <cell r="F29">
            <v>0</v>
          </cell>
          <cell r="G29" t="str">
            <v xml:space="preserve"> </v>
          </cell>
          <cell r="H29">
            <v>5</v>
          </cell>
          <cell r="I29" t="str">
            <v>und</v>
          </cell>
        </row>
        <row r="30">
          <cell r="A30">
            <v>0</v>
          </cell>
          <cell r="B30">
            <v>0</v>
          </cell>
          <cell r="C30">
            <v>0</v>
          </cell>
          <cell r="D30">
            <v>0</v>
          </cell>
          <cell r="E30">
            <v>0</v>
          </cell>
          <cell r="F30">
            <v>0</v>
          </cell>
          <cell r="G30">
            <v>0</v>
          </cell>
          <cell r="H30">
            <v>0</v>
          </cell>
          <cell r="I30">
            <v>0</v>
          </cell>
        </row>
        <row r="31">
          <cell r="A31">
            <v>0</v>
          </cell>
          <cell r="B31">
            <v>0</v>
          </cell>
          <cell r="C31">
            <v>0</v>
          </cell>
          <cell r="D31">
            <v>0</v>
          </cell>
          <cell r="E31">
            <v>0</v>
          </cell>
          <cell r="F31">
            <v>0</v>
          </cell>
          <cell r="G31">
            <v>0</v>
          </cell>
          <cell r="H31">
            <v>0</v>
          </cell>
          <cell r="I31">
            <v>0</v>
          </cell>
        </row>
        <row r="32">
          <cell r="A32">
            <v>0</v>
          </cell>
          <cell r="B32" t="str">
            <v>PRIMER PISO</v>
          </cell>
          <cell r="C32">
            <v>0</v>
          </cell>
          <cell r="D32">
            <v>0</v>
          </cell>
          <cell r="E32">
            <v>0</v>
          </cell>
          <cell r="F32">
            <v>0</v>
          </cell>
          <cell r="G32">
            <v>0</v>
          </cell>
          <cell r="H32">
            <v>0</v>
          </cell>
          <cell r="I32">
            <v>0</v>
          </cell>
        </row>
        <row r="33">
          <cell r="A33">
            <v>0</v>
          </cell>
          <cell r="B33" t="str">
            <v>SS.HH N°13 PUB. DISCAPACITADOS</v>
          </cell>
          <cell r="C33">
            <v>1</v>
          </cell>
          <cell r="D33">
            <v>0</v>
          </cell>
          <cell r="E33">
            <v>0</v>
          </cell>
          <cell r="F33">
            <v>0</v>
          </cell>
          <cell r="G33">
            <v>1</v>
          </cell>
          <cell r="H33">
            <v>0</v>
          </cell>
          <cell r="I33">
            <v>0</v>
          </cell>
        </row>
        <row r="34">
          <cell r="A34">
            <v>0</v>
          </cell>
          <cell r="B34" t="str">
            <v>SS.HH N°24 DISC. PAC H</v>
          </cell>
          <cell r="C34">
            <v>1</v>
          </cell>
          <cell r="D34">
            <v>0</v>
          </cell>
          <cell r="E34">
            <v>0</v>
          </cell>
          <cell r="F34">
            <v>0</v>
          </cell>
          <cell r="G34">
            <v>1</v>
          </cell>
          <cell r="H34">
            <v>0</v>
          </cell>
          <cell r="I34">
            <v>0</v>
          </cell>
        </row>
        <row r="35">
          <cell r="A35">
            <v>0</v>
          </cell>
          <cell r="B35">
            <v>0</v>
          </cell>
          <cell r="C35">
            <v>0</v>
          </cell>
          <cell r="D35">
            <v>0</v>
          </cell>
          <cell r="E35">
            <v>0</v>
          </cell>
          <cell r="F35">
            <v>0</v>
          </cell>
          <cell r="G35">
            <v>0</v>
          </cell>
          <cell r="H35">
            <v>0</v>
          </cell>
          <cell r="I35">
            <v>0</v>
          </cell>
        </row>
        <row r="36">
          <cell r="A36">
            <v>0</v>
          </cell>
          <cell r="B36" t="str">
            <v xml:space="preserve">SEGUNDO PISO </v>
          </cell>
          <cell r="C36">
            <v>0</v>
          </cell>
          <cell r="D36">
            <v>0</v>
          </cell>
          <cell r="E36">
            <v>0</v>
          </cell>
          <cell r="F36">
            <v>0</v>
          </cell>
          <cell r="G36">
            <v>0</v>
          </cell>
          <cell r="H36">
            <v>0</v>
          </cell>
          <cell r="I36">
            <v>0</v>
          </cell>
        </row>
        <row r="37">
          <cell r="A37">
            <v>0</v>
          </cell>
          <cell r="B37" t="str">
            <v>SS.HH DISCAP.32</v>
          </cell>
          <cell r="C37">
            <v>1</v>
          </cell>
          <cell r="D37">
            <v>0</v>
          </cell>
          <cell r="E37">
            <v>0</v>
          </cell>
          <cell r="F37">
            <v>0</v>
          </cell>
          <cell r="G37">
            <v>1</v>
          </cell>
          <cell r="H37">
            <v>0</v>
          </cell>
          <cell r="I37">
            <v>0</v>
          </cell>
        </row>
        <row r="38">
          <cell r="A38">
            <v>0</v>
          </cell>
          <cell r="B38">
            <v>0</v>
          </cell>
          <cell r="C38">
            <v>0</v>
          </cell>
          <cell r="D38">
            <v>0</v>
          </cell>
          <cell r="E38">
            <v>0</v>
          </cell>
          <cell r="F38">
            <v>0</v>
          </cell>
          <cell r="G38">
            <v>0</v>
          </cell>
          <cell r="H38">
            <v>0</v>
          </cell>
          <cell r="I38">
            <v>0</v>
          </cell>
        </row>
        <row r="39">
          <cell r="A39">
            <v>0</v>
          </cell>
          <cell r="B39" t="str">
            <v>TERCER PISO</v>
          </cell>
          <cell r="C39">
            <v>0</v>
          </cell>
          <cell r="D39">
            <v>0</v>
          </cell>
          <cell r="E39">
            <v>0</v>
          </cell>
          <cell r="F39">
            <v>0</v>
          </cell>
          <cell r="G39">
            <v>0</v>
          </cell>
          <cell r="H39">
            <v>0</v>
          </cell>
          <cell r="I39">
            <v>0</v>
          </cell>
        </row>
        <row r="40">
          <cell r="A40">
            <v>0</v>
          </cell>
          <cell r="B40" t="str">
            <v>SS.HH DISCAP. 44</v>
          </cell>
          <cell r="C40">
            <v>1</v>
          </cell>
          <cell r="D40">
            <v>0</v>
          </cell>
          <cell r="E40">
            <v>0</v>
          </cell>
          <cell r="F40">
            <v>0</v>
          </cell>
          <cell r="G40">
            <v>1</v>
          </cell>
          <cell r="H40">
            <v>0</v>
          </cell>
          <cell r="I40">
            <v>0</v>
          </cell>
        </row>
        <row r="41">
          <cell r="A41">
            <v>0</v>
          </cell>
          <cell r="B41" t="str">
            <v>SS.HH DISCAP. 45</v>
          </cell>
          <cell r="C41">
            <v>1</v>
          </cell>
          <cell r="D41">
            <v>0</v>
          </cell>
          <cell r="E41">
            <v>0</v>
          </cell>
          <cell r="F41">
            <v>0</v>
          </cell>
          <cell r="G41">
            <v>1</v>
          </cell>
          <cell r="H41">
            <v>0</v>
          </cell>
          <cell r="I41">
            <v>0</v>
          </cell>
        </row>
        <row r="42">
          <cell r="A42">
            <v>0</v>
          </cell>
          <cell r="B42">
            <v>0</v>
          </cell>
          <cell r="C42">
            <v>0</v>
          </cell>
          <cell r="D42">
            <v>0</v>
          </cell>
          <cell r="E42">
            <v>0</v>
          </cell>
          <cell r="F42">
            <v>0</v>
          </cell>
          <cell r="G42">
            <v>0</v>
          </cell>
          <cell r="H42">
            <v>0</v>
          </cell>
          <cell r="I42">
            <v>0</v>
          </cell>
        </row>
        <row r="43">
          <cell r="A43">
            <v>0</v>
          </cell>
          <cell r="B43">
            <v>0</v>
          </cell>
          <cell r="C43">
            <v>0</v>
          </cell>
          <cell r="D43">
            <v>0</v>
          </cell>
          <cell r="E43">
            <v>0</v>
          </cell>
          <cell r="F43">
            <v>0</v>
          </cell>
          <cell r="G43">
            <v>0</v>
          </cell>
          <cell r="H43">
            <v>0</v>
          </cell>
          <cell r="I43">
            <v>0</v>
          </cell>
        </row>
        <row r="44">
          <cell r="A44">
            <v>0</v>
          </cell>
          <cell r="B44">
            <v>0</v>
          </cell>
          <cell r="C44">
            <v>0</v>
          </cell>
          <cell r="D44">
            <v>0</v>
          </cell>
          <cell r="E44">
            <v>0</v>
          </cell>
          <cell r="F44">
            <v>0</v>
          </cell>
          <cell r="G44">
            <v>0</v>
          </cell>
          <cell r="H44">
            <v>0</v>
          </cell>
          <cell r="I44">
            <v>0</v>
          </cell>
        </row>
      </sheetData>
      <sheetData sheetId="20" refreshError="1"/>
      <sheetData sheetId="21" refreshError="1"/>
      <sheetData sheetId="22" refreshError="1">
        <row r="3">
          <cell r="L3" t="str">
            <v>EDIFICACIONES</v>
          </cell>
          <cell r="M3" t="str">
            <v xml:space="preserve"> EDIFICIOS EXTERNOS</v>
          </cell>
        </row>
        <row r="4">
          <cell r="L4" t="str">
            <v>OBRAS EXTERIORES</v>
          </cell>
          <cell r="M4" t="str">
            <v>EDIFICIOS INTERMEDIOS</v>
          </cell>
        </row>
        <row r="5">
          <cell r="L5">
            <v>0</v>
          </cell>
          <cell r="M5" t="str">
            <v>ZONA INDEPENDIENTE</v>
          </cell>
        </row>
        <row r="6">
          <cell r="M6" t="str">
            <v>UNIDAD DE INTERNAMIENTO 1</v>
          </cell>
        </row>
        <row r="7">
          <cell r="M7" t="str">
            <v>UNIDAD DE INTERNAMIENTO 2</v>
          </cell>
        </row>
        <row r="8">
          <cell r="M8" t="str">
            <v>UNIDAD DE INTERNAMIENTO 3</v>
          </cell>
        </row>
        <row r="9">
          <cell r="M9" t="str">
            <v>UNIDAD DE INTERNAMIENTO 4</v>
          </cell>
        </row>
        <row r="10">
          <cell r="M10" t="str">
            <v>UNIDAD DE INTERNAMIENTO 5</v>
          </cell>
        </row>
        <row r="11">
          <cell r="M11" t="str">
            <v>UNIDAD DE INTERNAMIENTO 6</v>
          </cell>
        </row>
        <row r="12">
          <cell r="M12" t="str">
            <v>UNIDAD DE INTERNAMIENTO CREO</v>
          </cell>
        </row>
        <row r="13">
          <cell r="M13" t="str">
            <v>UNIDAD DE INTERNAMIENTO DEVIDA</v>
          </cell>
        </row>
        <row r="14">
          <cell r="C14" t="str">
            <v>ADM - Administración y Seguridad Externa</v>
          </cell>
          <cell r="M14" t="str">
            <v>UNIDAD DE INTERNAMIENTO DEVIDA</v>
          </cell>
        </row>
        <row r="15">
          <cell r="C15" t="str">
            <v>SEC - Sectores</v>
          </cell>
        </row>
        <row r="16">
          <cell r="C16" t="str">
            <v>EDU - Dirección de Educación</v>
          </cell>
        </row>
        <row r="17">
          <cell r="C17" t="str">
            <v>COC - Cocina</v>
          </cell>
        </row>
        <row r="18">
          <cell r="C18" t="str">
            <v>SIN - Seguridad Interna</v>
          </cell>
        </row>
        <row r="19">
          <cell r="C19" t="str">
            <v>MAR - Maestranza y Residuos Solidos</v>
          </cell>
        </row>
        <row r="20">
          <cell r="C20" t="str">
            <v>OTT - OTT</v>
          </cell>
        </row>
        <row r="21">
          <cell r="C21" t="str">
            <v>REC - Registro y Clasificación</v>
          </cell>
        </row>
        <row r="22">
          <cell r="C22" t="str">
            <v>CTR - Controles (Esclusas) 1,2,3,4,5</v>
          </cell>
        </row>
        <row r="23">
          <cell r="C23" t="str">
            <v>TSI - Taller Semi-Industrial</v>
          </cell>
        </row>
        <row r="24">
          <cell r="C24" t="str">
            <v>CEM - Centro Médico</v>
          </cell>
        </row>
        <row r="25">
          <cell r="C25" t="str">
            <v>UI-1 - Pabellón de Internos C</v>
          </cell>
        </row>
        <row r="26">
          <cell r="C26" t="str">
            <v>UI-1 - Pabellón de Internos D</v>
          </cell>
        </row>
        <row r="27">
          <cell r="C27" t="str">
            <v>UI-1 - Taller (Ex Auditorio)</v>
          </cell>
        </row>
        <row r="28">
          <cell r="C28" t="str">
            <v>UI-1 - ATT+Aulas+Meditación (Ex Taller)</v>
          </cell>
        </row>
        <row r="29">
          <cell r="C29" t="str">
            <v>UI-1 - Venusterio</v>
          </cell>
        </row>
        <row r="30">
          <cell r="C30" t="str">
            <v>UI-1 - Vestuario</v>
          </cell>
        </row>
        <row r="31">
          <cell r="C31" t="str">
            <v>UI-1 - Losa Deportiva + Juego de Niños + Visitas</v>
          </cell>
        </row>
        <row r="32">
          <cell r="C32" t="str">
            <v>UI-2 - Pabellón de Internos A</v>
          </cell>
        </row>
        <row r="33">
          <cell r="C33" t="str">
            <v>UI-2 - Pabellón de Internos B</v>
          </cell>
        </row>
        <row r="34">
          <cell r="C34" t="str">
            <v xml:space="preserve">UI-2 - Taller </v>
          </cell>
        </row>
        <row r="35">
          <cell r="C35" t="str">
            <v>UI-2 - Aulas</v>
          </cell>
        </row>
        <row r="36">
          <cell r="C36" t="str">
            <v>UI-2 - Meditación</v>
          </cell>
        </row>
        <row r="37">
          <cell r="C37" t="str">
            <v>UI-2 - Venusterio</v>
          </cell>
        </row>
        <row r="38">
          <cell r="C38" t="str">
            <v>UI-2 - Vestuario</v>
          </cell>
        </row>
        <row r="39">
          <cell r="C39" t="str">
            <v>UI-2 - ATT</v>
          </cell>
        </row>
        <row r="40">
          <cell r="C40" t="str">
            <v>UI-2 - Losa Deportiva + Juego de Niños + Visitas</v>
          </cell>
        </row>
        <row r="41">
          <cell r="C41" t="str">
            <v>UI-3 - Pabellón de Internos F</v>
          </cell>
        </row>
        <row r="42">
          <cell r="C42" t="str">
            <v>UI-3 - Pabellón de Internos G</v>
          </cell>
        </row>
        <row r="43">
          <cell r="C43" t="str">
            <v xml:space="preserve">UI-3 - Taller </v>
          </cell>
        </row>
        <row r="44">
          <cell r="C44" t="str">
            <v>UI-3 - Aulas</v>
          </cell>
        </row>
        <row r="45">
          <cell r="C45" t="str">
            <v>UI-3 - Meditación</v>
          </cell>
        </row>
        <row r="46">
          <cell r="C46" t="str">
            <v>UI-3 - Venusterio</v>
          </cell>
        </row>
        <row r="47">
          <cell r="C47" t="str">
            <v>UI-3 - Vestuario</v>
          </cell>
        </row>
        <row r="48">
          <cell r="C48" t="str">
            <v>UI-3 - ATT</v>
          </cell>
        </row>
        <row r="49">
          <cell r="C49" t="str">
            <v>UI-3 - Losa Deportiva + Juego de Niños + Visitas</v>
          </cell>
        </row>
        <row r="50">
          <cell r="C50" t="str">
            <v>UI-4 - Pabellón de Internos F</v>
          </cell>
        </row>
        <row r="51">
          <cell r="C51" t="str">
            <v>UI-4 - Pabellón de Internos G</v>
          </cell>
        </row>
        <row r="52">
          <cell r="C52" t="str">
            <v xml:space="preserve">UI-4 - Taller </v>
          </cell>
        </row>
        <row r="53">
          <cell r="C53" t="str">
            <v>UI-4 - Aulas</v>
          </cell>
        </row>
        <row r="54">
          <cell r="C54" t="str">
            <v>UI-4 - Meditación</v>
          </cell>
        </row>
        <row r="55">
          <cell r="C55" t="str">
            <v>UI-4 - Venusterio</v>
          </cell>
        </row>
        <row r="56">
          <cell r="C56" t="str">
            <v>UI-4 - Vestuario</v>
          </cell>
        </row>
        <row r="57">
          <cell r="C57" t="str">
            <v>UI-4 - ATT</v>
          </cell>
        </row>
        <row r="58">
          <cell r="C58" t="str">
            <v>UI-4 - Losa Deportiva + Juego de Niños + Visitas</v>
          </cell>
        </row>
        <row r="59">
          <cell r="C59" t="str">
            <v>UI-5 - Pabellón de Internos F</v>
          </cell>
        </row>
        <row r="60">
          <cell r="C60" t="str">
            <v>UI-5 - Pabellón de Internos G</v>
          </cell>
        </row>
        <row r="61">
          <cell r="C61" t="str">
            <v xml:space="preserve">UI-5 - Taller </v>
          </cell>
        </row>
        <row r="62">
          <cell r="C62" t="str">
            <v>UI-5 - Aulas</v>
          </cell>
        </row>
        <row r="63">
          <cell r="C63" t="str">
            <v>UI-5 - Meditación</v>
          </cell>
        </row>
        <row r="64">
          <cell r="C64" t="str">
            <v>UI-5 - Venusterio</v>
          </cell>
        </row>
        <row r="65">
          <cell r="C65" t="str">
            <v>UI-5 - Vestuario</v>
          </cell>
        </row>
        <row r="66">
          <cell r="C66" t="str">
            <v>UI-5 - ATT</v>
          </cell>
        </row>
        <row r="67">
          <cell r="C67" t="str">
            <v>UI-5 - Losa Deportiva + Juego de Niños + Visitas</v>
          </cell>
        </row>
        <row r="68">
          <cell r="C68" t="str">
            <v>UI-6 - Pabellón de Internos F</v>
          </cell>
        </row>
        <row r="69">
          <cell r="C69" t="str">
            <v>UI-6 - Pabellón de Internos G</v>
          </cell>
        </row>
        <row r="70">
          <cell r="C70" t="str">
            <v xml:space="preserve">UI-6 - Taller </v>
          </cell>
        </row>
        <row r="71">
          <cell r="C71" t="str">
            <v>UI-6 - Aulas</v>
          </cell>
        </row>
        <row r="72">
          <cell r="C72" t="str">
            <v>UI-6 - Meditación</v>
          </cell>
        </row>
        <row r="73">
          <cell r="C73" t="str">
            <v>UI-6 - Venusterio</v>
          </cell>
        </row>
        <row r="74">
          <cell r="C74" t="str">
            <v>UI-6 - Vestuario</v>
          </cell>
        </row>
        <row r="75">
          <cell r="C75" t="str">
            <v>UI-6 - ATT</v>
          </cell>
        </row>
        <row r="76">
          <cell r="C76" t="str">
            <v>UI-6 - Losa Deportiva + Juego de Niños + Visitas</v>
          </cell>
        </row>
        <row r="77">
          <cell r="C77" t="str">
            <v xml:space="preserve">CREO - Pabellón de Internamiento </v>
          </cell>
        </row>
        <row r="78">
          <cell r="C78" t="str">
            <v xml:space="preserve">CREO - Taller </v>
          </cell>
        </row>
        <row r="79">
          <cell r="C79" t="str">
            <v>CREO - Aulas</v>
          </cell>
        </row>
        <row r="80">
          <cell r="C80" t="str">
            <v>CREO - Meditación</v>
          </cell>
        </row>
        <row r="81">
          <cell r="C81" t="str">
            <v>CREO - Venusterio</v>
          </cell>
        </row>
        <row r="82">
          <cell r="C82" t="str">
            <v>CREO - Vestuario</v>
          </cell>
        </row>
        <row r="83">
          <cell r="C83" t="str">
            <v>CREO - Biblioteca - SUM</v>
          </cell>
        </row>
        <row r="84">
          <cell r="C84" t="str">
            <v>CREO - Losa Deportiva + Juego de Niños + Visitas</v>
          </cell>
        </row>
        <row r="85">
          <cell r="C85" t="str">
            <v>CREO - Bio Huerto + Animales</v>
          </cell>
        </row>
        <row r="86">
          <cell r="C86" t="str">
            <v>DEVIDA - Pabellón de Internamiento</v>
          </cell>
        </row>
        <row r="87">
          <cell r="C87" t="str">
            <v xml:space="preserve">DEVIDA - Taller </v>
          </cell>
        </row>
        <row r="88">
          <cell r="C88" t="str">
            <v>DEVIDA - Aulas</v>
          </cell>
        </row>
        <row r="89">
          <cell r="C89" t="str">
            <v>DEVIDA - Meditación</v>
          </cell>
        </row>
        <row r="90">
          <cell r="C90" t="str">
            <v>DEVIDA - Venusterio</v>
          </cell>
        </row>
        <row r="91">
          <cell r="C91" t="str">
            <v>DEVIDA - Vestuario</v>
          </cell>
        </row>
        <row r="92">
          <cell r="C92" t="str">
            <v>DEVIDA - Biblioteca - SUM</v>
          </cell>
        </row>
        <row r="93">
          <cell r="C93" t="str">
            <v>DEVIDA - Asistencia</v>
          </cell>
        </row>
        <row r="94">
          <cell r="C94" t="str">
            <v>DEVIDA - Terapia</v>
          </cell>
        </row>
        <row r="95">
          <cell r="C95" t="str">
            <v>DEVIDA - Losa Deportiva + Juego de Niños + Visitas</v>
          </cell>
        </row>
        <row r="96">
          <cell r="C96" t="str">
            <v>DEVIDA - Bio Huerto + Animales</v>
          </cell>
        </row>
        <row r="97">
          <cell r="C97" t="str">
            <v>SER - Casa de Fuerza</v>
          </cell>
        </row>
        <row r="98">
          <cell r="C98" t="str">
            <v>SER - Tanque de Gas Cocina</v>
          </cell>
        </row>
        <row r="99">
          <cell r="C99" t="str">
            <v>SER - Cisterna Proyectada</v>
          </cell>
        </row>
        <row r="100">
          <cell r="C100" t="str">
            <v>SER - Subestación</v>
          </cell>
        </row>
        <row r="101">
          <cell r="C101" t="str">
            <v>SER - Pozo Proyectado</v>
          </cell>
        </row>
        <row r="102">
          <cell r="C102" t="str">
            <v>SER - Tanque Elevado Existente</v>
          </cell>
        </row>
        <row r="103">
          <cell r="C103" t="str">
            <v>SER - Tanque Elevado Proyectado</v>
          </cell>
        </row>
        <row r="104">
          <cell r="C104" t="str">
            <v>SER - PTAR</v>
          </cell>
        </row>
        <row r="105">
          <cell r="C105" t="str">
            <v>SER - Estación de Bombeo Desagüe</v>
          </cell>
        </row>
        <row r="106">
          <cell r="C106" t="str">
            <v>SER - Estación de Bombeo Pluvial</v>
          </cell>
        </row>
        <row r="107">
          <cell r="C107" t="str">
            <v>SER - Cisterna Existente</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BRAS PROVISIONALES"/>
      <sheetName val="TRABAJOS PRELIMINARES"/>
      <sheetName val="SEGURIDAD Y SALUD"/>
      <sheetName val="MOVIMIENTO DE TIERRAS"/>
      <sheetName val="CALZADURA"/>
      <sheetName val="SOLADOS"/>
      <sheetName val="SOBRECIMIENTO "/>
      <sheetName val="FALSO PISO"/>
      <sheetName val="PLATEA DE CIMENTACION"/>
      <sheetName val="MUROS DE CONTENCION"/>
      <sheetName val="COLUMNAS"/>
      <sheetName val="COLUMNAS DE AMARRE"/>
      <sheetName val="PLACAS "/>
      <sheetName val="VIGAS"/>
      <sheetName val="VIGAS DE AMARRE"/>
      <sheetName val="LOSA ALIGERADA H=25, 1 DIR."/>
      <sheetName val="LOSAS SOLIDA"/>
      <sheetName val="ESCALERAS"/>
      <sheetName val="GRADAS"/>
      <sheetName val="CISTERNA SUBTERRANEA"/>
      <sheetName val="COLGAJOS"/>
      <sheetName val="VARIOS"/>
    </sheetNames>
    <sheetDataSet>
      <sheetData sheetId="0">
        <row r="4">
          <cell r="B4" t="str">
            <v>SUPERINTENDENCIA NACIONAL DE ADMINISTRACION TRIBUTARIA - SUNAT</v>
          </cell>
        </row>
        <row r="6">
          <cell r="B6" t="str">
            <v>DIC. 2010</v>
          </cell>
        </row>
        <row r="10">
          <cell r="B10" t="str">
            <v>"SEDE UNICA PARA LA INTENDENCIA DE ADUANA DE TARAPOTO Y OFICINA ZONAL DE SAN MARTIN"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SUMEN"/>
      <sheetName val="1.EXTERIOR"/>
      <sheetName val="2.SCE "/>
      <sheetName val="3.SSE Y DAI "/>
      <sheetName val="4.SCD"/>
      <sheetName val="5.PERIFONEO Y MULTIMEDIA"/>
      <sheetName val="6.BMS,CONECTIVIDAD,SISTEMAS"/>
    </sheetNames>
    <sheetDataSet>
      <sheetData sheetId="0">
        <row r="22">
          <cell r="A22" t="str">
            <v xml:space="preserve">FORMULA :                 COMUNICACIONES </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BRAS PROVISIONALES"/>
      <sheetName val="TRABAJOS PRILIMINARESS"/>
      <sheetName val="MOVIMIENTO DE TIERRAS"/>
      <sheetName val="CIMIENTOS CORRIDOS"/>
      <sheetName val="SOBRECIMIENTO "/>
      <sheetName val="FALSO CIMIENTO"/>
      <sheetName val="SOLADOS"/>
      <sheetName val="FALSO PISO"/>
      <sheetName val="ZAPATAS "/>
      <sheetName val="PLATEA DE CIMENTACION"/>
      <sheetName val="VIGAS DE CIMENTACIÓN"/>
      <sheetName val="SOBRECIMIENTO REFORZADO"/>
      <sheetName val="MURO DE CONTENCION"/>
      <sheetName val="COLUMNAS"/>
      <sheetName val="COLUMNAS DE CONFINAMIENTO"/>
      <sheetName val="COLUMNAS DE AMARRE "/>
      <sheetName val="VIGAS "/>
      <sheetName val="VIGAS DE CONFINAMIENTO"/>
      <sheetName val="VIGAS DE AMARRE"/>
      <sheetName val="LOSA MACIZA "/>
      <sheetName val="LOSA ALIGERADA H=0.35m,2DIREC"/>
      <sheetName val="LOSA ALIGERADA H= 0.45m, 2DIREC"/>
      <sheetName val="LOSA COLABORANTE"/>
      <sheetName val="ESCALERAS"/>
      <sheetName val="CAJA DE ASCENSOR"/>
      <sheetName val="CISTERNA"/>
      <sheetName val="COLGAJOS"/>
      <sheetName val="RAMPAS"/>
      <sheetName val="CANALETA DE CONCRETO"/>
      <sheetName val="SARDINEL DE CONCRETO"/>
      <sheetName val="BOTALLANTA DE CONCRETO"/>
      <sheetName val="PEDESTAL DE CONCRETO"/>
      <sheetName val="TANQUE DE PETROLEO"/>
      <sheetName val="PLANTA DE TRATAMIENTO"/>
      <sheetName val="BANCA DE CONCRETO ARMADO"/>
      <sheetName val="PAVIMENTO DE CONCRETO"/>
      <sheetName val="PAVIMENTO DE CONCRETO ARMADO"/>
      <sheetName val="JUNTAS"/>
      <sheetName val="VARIOS "/>
      <sheetName val="ESTRUCT. METALICAS "/>
      <sheetName val="VARIOS (2)"/>
      <sheetName val="LOSAS MACIZAS"/>
      <sheetName val="GRADAS"/>
      <sheetName val="LOSA SOLIDA"/>
      <sheetName val="LOSA MACIZA"/>
      <sheetName val="LOSA ALIGERADA 1 DIR H=0.20 m"/>
      <sheetName val="LOSA ALIGERADA 2 DIR H=0.20m"/>
      <sheetName val="ESCALERA"/>
      <sheetName val="CISTERNA INTERNA"/>
      <sheetName val="RAMPA"/>
      <sheetName val="PASARELA TECNICA"/>
      <sheetName val="CANALETA"/>
      <sheetName val="SARDINEL"/>
      <sheetName val="CASILLEROS"/>
      <sheetName val="LAVADERO DE CONCRETO"/>
      <sheetName val="PARASOLES"/>
      <sheetName val="PARAPETOS"/>
      <sheetName val="CAMARA DE BOMBEO"/>
      <sheetName val="POZO SUMIDERO"/>
      <sheetName val="TRAMPA DE GRASA"/>
      <sheetName val="BASE DE CONCRETO"/>
      <sheetName val="PAVIMENTO "/>
      <sheetName val="CISTERNA SUBTERRANEA"/>
    </sheetNames>
    <sheetDataSet>
      <sheetData sheetId="0" refreshError="1">
        <row r="8">
          <cell r="B8" t="str">
            <v>FORMULA : 02  ESTRUCTURAS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GRESO DATOS"/>
      <sheetName val="PRECIOS"/>
      <sheetName val="TABLAS "/>
    </sheetNames>
    <sheetDataSet>
      <sheetData sheetId="0" refreshError="1"/>
      <sheetData sheetId="1" refreshError="1"/>
      <sheetData sheetId="2">
        <row r="5">
          <cell r="B5" t="str">
            <v>POLOS</v>
          </cell>
          <cell r="C5" t="str">
            <v>US$</v>
          </cell>
        </row>
        <row r="6">
          <cell r="B6">
            <v>8</v>
          </cell>
          <cell r="C6">
            <v>67</v>
          </cell>
        </row>
        <row r="7">
          <cell r="B7">
            <v>12</v>
          </cell>
          <cell r="C7">
            <v>79</v>
          </cell>
        </row>
        <row r="8">
          <cell r="B8">
            <v>16</v>
          </cell>
          <cell r="C8">
            <v>102</v>
          </cell>
        </row>
        <row r="9">
          <cell r="B9">
            <v>24</v>
          </cell>
          <cell r="C9">
            <v>118</v>
          </cell>
        </row>
        <row r="10">
          <cell r="B10">
            <v>12</v>
          </cell>
          <cell r="C10">
            <v>79</v>
          </cell>
        </row>
        <row r="11">
          <cell r="B11">
            <v>18</v>
          </cell>
          <cell r="C11">
            <v>102</v>
          </cell>
        </row>
        <row r="12">
          <cell r="B12">
            <v>24</v>
          </cell>
          <cell r="C12">
            <v>118</v>
          </cell>
        </row>
        <row r="13">
          <cell r="B13">
            <v>30</v>
          </cell>
          <cell r="C13">
            <v>145</v>
          </cell>
        </row>
        <row r="14">
          <cell r="B14">
            <v>36</v>
          </cell>
          <cell r="C14">
            <v>169</v>
          </cell>
        </row>
        <row r="15">
          <cell r="B15">
            <v>42</v>
          </cell>
          <cell r="C15">
            <v>202</v>
          </cell>
        </row>
        <row r="16">
          <cell r="B16">
            <v>48</v>
          </cell>
          <cell r="C16">
            <v>226</v>
          </cell>
        </row>
        <row r="17">
          <cell r="B17">
            <v>54</v>
          </cell>
          <cell r="C17">
            <v>242</v>
          </cell>
        </row>
      </sheetData>
      <sheetData sheetId="3">
        <row r="3">
          <cell r="D3">
            <v>0</v>
          </cell>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row>
        <row r="4">
          <cell r="C4">
            <v>0</v>
          </cell>
          <cell r="D4">
            <v>8</v>
          </cell>
          <cell r="E4">
            <v>8</v>
          </cell>
          <cell r="F4">
            <v>8</v>
          </cell>
          <cell r="G4">
            <v>12</v>
          </cell>
          <cell r="H4">
            <v>12</v>
          </cell>
          <cell r="I4">
            <v>18</v>
          </cell>
          <cell r="J4">
            <v>18</v>
          </cell>
          <cell r="K4">
            <v>24</v>
          </cell>
          <cell r="L4">
            <v>24</v>
          </cell>
          <cell r="M4">
            <v>30</v>
          </cell>
          <cell r="N4">
            <v>30</v>
          </cell>
          <cell r="O4">
            <v>36</v>
          </cell>
          <cell r="P4">
            <v>36</v>
          </cell>
          <cell r="Q4">
            <v>42</v>
          </cell>
          <cell r="R4">
            <v>42</v>
          </cell>
          <cell r="S4">
            <v>48</v>
          </cell>
          <cell r="T4">
            <v>48</v>
          </cell>
          <cell r="U4">
            <v>54</v>
          </cell>
          <cell r="V4">
            <v>54</v>
          </cell>
        </row>
        <row r="5">
          <cell r="C5">
            <v>1</v>
          </cell>
          <cell r="D5">
            <v>8</v>
          </cell>
          <cell r="E5">
            <v>8</v>
          </cell>
          <cell r="F5">
            <v>12</v>
          </cell>
          <cell r="G5">
            <v>12</v>
          </cell>
          <cell r="H5">
            <v>18</v>
          </cell>
          <cell r="I5">
            <v>18</v>
          </cell>
          <cell r="J5">
            <v>24</v>
          </cell>
          <cell r="K5">
            <v>24</v>
          </cell>
          <cell r="L5">
            <v>30</v>
          </cell>
          <cell r="M5">
            <v>30</v>
          </cell>
          <cell r="N5">
            <v>36</v>
          </cell>
          <cell r="O5">
            <v>36</v>
          </cell>
          <cell r="P5">
            <v>42</v>
          </cell>
          <cell r="Q5">
            <v>42</v>
          </cell>
          <cell r="R5">
            <v>48</v>
          </cell>
          <cell r="S5">
            <v>48</v>
          </cell>
          <cell r="T5">
            <v>54</v>
          </cell>
          <cell r="U5">
            <v>54</v>
          </cell>
        </row>
        <row r="6">
          <cell r="C6">
            <v>2</v>
          </cell>
          <cell r="D6">
            <v>8</v>
          </cell>
          <cell r="E6">
            <v>8</v>
          </cell>
          <cell r="F6">
            <v>12</v>
          </cell>
          <cell r="G6">
            <v>18</v>
          </cell>
          <cell r="H6">
            <v>18</v>
          </cell>
          <cell r="I6">
            <v>24</v>
          </cell>
          <cell r="J6">
            <v>24</v>
          </cell>
          <cell r="K6">
            <v>30</v>
          </cell>
          <cell r="L6">
            <v>30</v>
          </cell>
          <cell r="M6">
            <v>36</v>
          </cell>
          <cell r="N6">
            <v>36</v>
          </cell>
          <cell r="O6">
            <v>42</v>
          </cell>
          <cell r="P6">
            <v>42</v>
          </cell>
          <cell r="Q6">
            <v>42</v>
          </cell>
          <cell r="R6">
            <v>48</v>
          </cell>
          <cell r="S6">
            <v>54</v>
          </cell>
          <cell r="T6">
            <v>54</v>
          </cell>
        </row>
        <row r="7">
          <cell r="C7">
            <v>3</v>
          </cell>
          <cell r="D7">
            <v>8</v>
          </cell>
          <cell r="E7">
            <v>12</v>
          </cell>
          <cell r="F7">
            <v>12</v>
          </cell>
          <cell r="G7">
            <v>18</v>
          </cell>
          <cell r="H7">
            <v>18</v>
          </cell>
          <cell r="I7">
            <v>24</v>
          </cell>
          <cell r="J7">
            <v>24</v>
          </cell>
          <cell r="K7">
            <v>30</v>
          </cell>
          <cell r="L7">
            <v>30</v>
          </cell>
          <cell r="M7">
            <v>36</v>
          </cell>
          <cell r="N7">
            <v>36</v>
          </cell>
          <cell r="O7">
            <v>42</v>
          </cell>
          <cell r="P7">
            <v>42</v>
          </cell>
          <cell r="Q7">
            <v>48</v>
          </cell>
          <cell r="R7">
            <v>48</v>
          </cell>
          <cell r="S7">
            <v>54</v>
          </cell>
          <cell r="T7">
            <v>54</v>
          </cell>
        </row>
        <row r="8">
          <cell r="C8">
            <v>4</v>
          </cell>
          <cell r="D8">
            <v>8</v>
          </cell>
          <cell r="E8">
            <v>12</v>
          </cell>
          <cell r="F8">
            <v>18</v>
          </cell>
          <cell r="G8">
            <v>18</v>
          </cell>
          <cell r="H8">
            <v>24</v>
          </cell>
          <cell r="I8">
            <v>24</v>
          </cell>
          <cell r="J8">
            <v>30</v>
          </cell>
          <cell r="K8">
            <v>30</v>
          </cell>
          <cell r="L8">
            <v>36</v>
          </cell>
          <cell r="M8">
            <v>36</v>
          </cell>
          <cell r="N8">
            <v>42</v>
          </cell>
          <cell r="O8">
            <v>42</v>
          </cell>
          <cell r="P8">
            <v>48</v>
          </cell>
          <cell r="Q8">
            <v>48</v>
          </cell>
          <cell r="R8">
            <v>54</v>
          </cell>
          <cell r="S8">
            <v>54</v>
          </cell>
        </row>
        <row r="9">
          <cell r="C9">
            <v>5</v>
          </cell>
          <cell r="D9">
            <v>12</v>
          </cell>
          <cell r="E9">
            <v>18</v>
          </cell>
          <cell r="F9">
            <v>18</v>
          </cell>
          <cell r="G9">
            <v>24</v>
          </cell>
          <cell r="H9">
            <v>24</v>
          </cell>
          <cell r="I9">
            <v>30</v>
          </cell>
          <cell r="J9">
            <v>30</v>
          </cell>
          <cell r="K9">
            <v>36</v>
          </cell>
          <cell r="L9">
            <v>36</v>
          </cell>
          <cell r="M9">
            <v>42</v>
          </cell>
          <cell r="N9">
            <v>42</v>
          </cell>
          <cell r="O9">
            <v>48</v>
          </cell>
          <cell r="P9">
            <v>48</v>
          </cell>
          <cell r="Q9">
            <v>48</v>
          </cell>
          <cell r="R9">
            <v>54</v>
          </cell>
        </row>
        <row r="10">
          <cell r="C10">
            <v>6</v>
          </cell>
          <cell r="D10">
            <v>12</v>
          </cell>
          <cell r="E10">
            <v>18</v>
          </cell>
          <cell r="F10">
            <v>18</v>
          </cell>
          <cell r="G10">
            <v>24</v>
          </cell>
          <cell r="H10">
            <v>24</v>
          </cell>
          <cell r="I10">
            <v>30</v>
          </cell>
          <cell r="J10">
            <v>30</v>
          </cell>
          <cell r="K10">
            <v>36</v>
          </cell>
          <cell r="L10">
            <v>36</v>
          </cell>
          <cell r="M10">
            <v>42</v>
          </cell>
          <cell r="N10">
            <v>42</v>
          </cell>
          <cell r="O10">
            <v>48</v>
          </cell>
          <cell r="P10">
            <v>48</v>
          </cell>
          <cell r="Q10">
            <v>54</v>
          </cell>
          <cell r="R10">
            <v>54</v>
          </cell>
        </row>
        <row r="11">
          <cell r="C11">
            <v>7</v>
          </cell>
          <cell r="D11">
            <v>18</v>
          </cell>
          <cell r="E11">
            <v>18</v>
          </cell>
          <cell r="F11">
            <v>24</v>
          </cell>
          <cell r="G11">
            <v>24</v>
          </cell>
          <cell r="H11">
            <v>30</v>
          </cell>
          <cell r="I11">
            <v>30</v>
          </cell>
          <cell r="J11">
            <v>36</v>
          </cell>
          <cell r="K11">
            <v>36</v>
          </cell>
          <cell r="L11">
            <v>42</v>
          </cell>
          <cell r="M11">
            <v>42</v>
          </cell>
          <cell r="N11">
            <v>48</v>
          </cell>
          <cell r="O11">
            <v>48</v>
          </cell>
          <cell r="P11">
            <v>54</v>
          </cell>
          <cell r="Q11">
            <v>54</v>
          </cell>
        </row>
        <row r="12">
          <cell r="C12">
            <v>8</v>
          </cell>
          <cell r="D12">
            <v>18</v>
          </cell>
          <cell r="E12">
            <v>24</v>
          </cell>
          <cell r="F12">
            <v>24</v>
          </cell>
          <cell r="G12">
            <v>30</v>
          </cell>
          <cell r="H12">
            <v>30</v>
          </cell>
          <cell r="I12">
            <v>36</v>
          </cell>
          <cell r="J12">
            <v>36</v>
          </cell>
          <cell r="K12">
            <v>42</v>
          </cell>
          <cell r="L12">
            <v>42</v>
          </cell>
          <cell r="M12">
            <v>48</v>
          </cell>
          <cell r="N12">
            <v>48</v>
          </cell>
          <cell r="O12">
            <v>54</v>
          </cell>
          <cell r="P12">
            <v>54</v>
          </cell>
          <cell r="Q12">
            <v>54</v>
          </cell>
        </row>
        <row r="13">
          <cell r="C13">
            <v>9</v>
          </cell>
          <cell r="D13">
            <v>24</v>
          </cell>
          <cell r="E13">
            <v>24</v>
          </cell>
          <cell r="F13">
            <v>24</v>
          </cell>
          <cell r="G13">
            <v>30</v>
          </cell>
          <cell r="H13">
            <v>30</v>
          </cell>
          <cell r="I13">
            <v>36</v>
          </cell>
          <cell r="J13">
            <v>36</v>
          </cell>
          <cell r="K13">
            <v>42</v>
          </cell>
          <cell r="L13">
            <v>42</v>
          </cell>
          <cell r="M13">
            <v>48</v>
          </cell>
          <cell r="N13">
            <v>48</v>
          </cell>
          <cell r="O13">
            <v>54</v>
          </cell>
          <cell r="P13">
            <v>54</v>
          </cell>
        </row>
        <row r="14">
          <cell r="C14">
            <v>10</v>
          </cell>
          <cell r="D14">
            <v>24</v>
          </cell>
          <cell r="E14">
            <v>24</v>
          </cell>
          <cell r="F14">
            <v>30</v>
          </cell>
          <cell r="G14">
            <v>30</v>
          </cell>
          <cell r="H14">
            <v>36</v>
          </cell>
          <cell r="I14">
            <v>36</v>
          </cell>
          <cell r="J14">
            <v>42</v>
          </cell>
          <cell r="K14">
            <v>42</v>
          </cell>
          <cell r="L14">
            <v>48</v>
          </cell>
          <cell r="M14">
            <v>48</v>
          </cell>
          <cell r="N14">
            <v>54</v>
          </cell>
          <cell r="O14">
            <v>54</v>
          </cell>
        </row>
        <row r="15">
          <cell r="C15">
            <v>11</v>
          </cell>
          <cell r="D15">
            <v>24</v>
          </cell>
          <cell r="E15">
            <v>30</v>
          </cell>
          <cell r="F15">
            <v>30</v>
          </cell>
          <cell r="G15">
            <v>36</v>
          </cell>
          <cell r="H15">
            <v>36</v>
          </cell>
          <cell r="I15">
            <v>42</v>
          </cell>
          <cell r="J15">
            <v>42</v>
          </cell>
          <cell r="K15">
            <v>48</v>
          </cell>
          <cell r="L15">
            <v>48</v>
          </cell>
          <cell r="M15">
            <v>54</v>
          </cell>
          <cell r="N15">
            <v>54</v>
          </cell>
        </row>
        <row r="16">
          <cell r="C16">
            <v>12</v>
          </cell>
          <cell r="D16">
            <v>24</v>
          </cell>
          <cell r="E16">
            <v>30</v>
          </cell>
          <cell r="F16">
            <v>30</v>
          </cell>
          <cell r="G16">
            <v>36</v>
          </cell>
          <cell r="H16">
            <v>36</v>
          </cell>
          <cell r="I16">
            <v>42</v>
          </cell>
          <cell r="J16">
            <v>42</v>
          </cell>
          <cell r="K16">
            <v>48</v>
          </cell>
          <cell r="L16">
            <v>48</v>
          </cell>
          <cell r="M16">
            <v>54</v>
          </cell>
          <cell r="N16">
            <v>54</v>
          </cell>
        </row>
        <row r="17">
          <cell r="C17">
            <v>13</v>
          </cell>
          <cell r="D17">
            <v>30</v>
          </cell>
          <cell r="E17">
            <v>30</v>
          </cell>
          <cell r="F17">
            <v>36</v>
          </cell>
          <cell r="G17">
            <v>36</v>
          </cell>
          <cell r="H17">
            <v>42</v>
          </cell>
          <cell r="I17">
            <v>42</v>
          </cell>
          <cell r="J17">
            <v>48</v>
          </cell>
          <cell r="K17">
            <v>48</v>
          </cell>
          <cell r="L17">
            <v>54</v>
          </cell>
          <cell r="M17">
            <v>54</v>
          </cell>
        </row>
        <row r="18">
          <cell r="C18">
            <v>14</v>
          </cell>
          <cell r="D18">
            <v>30</v>
          </cell>
          <cell r="E18">
            <v>36</v>
          </cell>
          <cell r="F18">
            <v>36</v>
          </cell>
          <cell r="G18">
            <v>42</v>
          </cell>
          <cell r="H18">
            <v>42</v>
          </cell>
          <cell r="I18">
            <v>48</v>
          </cell>
          <cell r="J18">
            <v>48</v>
          </cell>
          <cell r="K18">
            <v>54</v>
          </cell>
          <cell r="L18">
            <v>54</v>
          </cell>
        </row>
        <row r="19">
          <cell r="C19">
            <v>15</v>
          </cell>
          <cell r="D19">
            <v>36</v>
          </cell>
          <cell r="E19">
            <v>36</v>
          </cell>
          <cell r="F19">
            <v>36</v>
          </cell>
          <cell r="G19">
            <v>42</v>
          </cell>
          <cell r="H19">
            <v>42</v>
          </cell>
          <cell r="I19">
            <v>48</v>
          </cell>
          <cell r="J19">
            <v>48</v>
          </cell>
          <cell r="K19">
            <v>54</v>
          </cell>
          <cell r="L19">
            <v>54</v>
          </cell>
        </row>
        <row r="20">
          <cell r="C20">
            <v>16</v>
          </cell>
          <cell r="D20">
            <v>36</v>
          </cell>
          <cell r="E20">
            <v>36</v>
          </cell>
          <cell r="F20">
            <v>42</v>
          </cell>
          <cell r="G20">
            <v>42</v>
          </cell>
          <cell r="H20">
            <v>48</v>
          </cell>
          <cell r="I20">
            <v>48</v>
          </cell>
          <cell r="J20">
            <v>54</v>
          </cell>
          <cell r="K20">
            <v>54</v>
          </cell>
        </row>
        <row r="21">
          <cell r="C21">
            <v>17</v>
          </cell>
          <cell r="D21">
            <v>36</v>
          </cell>
          <cell r="E21">
            <v>42</v>
          </cell>
          <cell r="F21">
            <v>42</v>
          </cell>
          <cell r="G21">
            <v>48</v>
          </cell>
          <cell r="H21">
            <v>48</v>
          </cell>
          <cell r="I21">
            <v>54</v>
          </cell>
          <cell r="J21">
            <v>54</v>
          </cell>
        </row>
        <row r="22">
          <cell r="C22">
            <v>18</v>
          </cell>
          <cell r="D22">
            <v>36</v>
          </cell>
          <cell r="E22">
            <v>42</v>
          </cell>
          <cell r="F22">
            <v>42</v>
          </cell>
          <cell r="G22">
            <v>48</v>
          </cell>
          <cell r="H22">
            <v>48</v>
          </cell>
          <cell r="I22">
            <v>54</v>
          </cell>
          <cell r="J22">
            <v>54</v>
          </cell>
        </row>
        <row r="23">
          <cell r="C23">
            <v>19</v>
          </cell>
          <cell r="D23">
            <v>42</v>
          </cell>
          <cell r="E23">
            <v>42</v>
          </cell>
          <cell r="F23">
            <v>48</v>
          </cell>
          <cell r="G23">
            <v>48</v>
          </cell>
          <cell r="H23">
            <v>54</v>
          </cell>
          <cell r="I23">
            <v>54</v>
          </cell>
        </row>
        <row r="24">
          <cell r="C24">
            <v>20</v>
          </cell>
          <cell r="D24">
            <v>42</v>
          </cell>
          <cell r="E24">
            <v>48</v>
          </cell>
          <cell r="F24">
            <v>48</v>
          </cell>
          <cell r="G24">
            <v>54</v>
          </cell>
          <cell r="H24">
            <v>54</v>
          </cell>
        </row>
        <row r="25">
          <cell r="C25">
            <v>21</v>
          </cell>
          <cell r="D25">
            <v>48</v>
          </cell>
          <cell r="E25">
            <v>48</v>
          </cell>
          <cell r="F25">
            <v>48</v>
          </cell>
          <cell r="G25">
            <v>54</v>
          </cell>
          <cell r="H25">
            <v>54</v>
          </cell>
        </row>
        <row r="26">
          <cell r="C26">
            <v>22</v>
          </cell>
          <cell r="D26">
            <v>48</v>
          </cell>
          <cell r="E26">
            <v>48</v>
          </cell>
          <cell r="F26">
            <v>54</v>
          </cell>
          <cell r="G26">
            <v>54</v>
          </cell>
        </row>
        <row r="27">
          <cell r="C27">
            <v>23</v>
          </cell>
          <cell r="D27">
            <v>48</v>
          </cell>
          <cell r="E27">
            <v>54</v>
          </cell>
          <cell r="F27">
            <v>54</v>
          </cell>
        </row>
        <row r="28">
          <cell r="C28">
            <v>24</v>
          </cell>
          <cell r="D28">
            <v>48</v>
          </cell>
          <cell r="E28">
            <v>54</v>
          </cell>
          <cell r="F28">
            <v>54</v>
          </cell>
        </row>
        <row r="29">
          <cell r="C29">
            <v>25</v>
          </cell>
          <cell r="D29">
            <v>54</v>
          </cell>
          <cell r="E29">
            <v>54</v>
          </cell>
        </row>
        <row r="30">
          <cell r="C30">
            <v>26</v>
          </cell>
          <cell r="D30">
            <v>54</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GRESO DATOS"/>
      <sheetName val="PRECIOS"/>
      <sheetName val="TABLAS "/>
    </sheetNames>
    <sheetDataSet>
      <sheetData sheetId="0" refreshError="1"/>
      <sheetData sheetId="1" refreshError="1"/>
      <sheetData sheetId="2">
        <row r="5">
          <cell r="B5" t="str">
            <v>POLOS</v>
          </cell>
          <cell r="C5" t="str">
            <v>US$</v>
          </cell>
        </row>
        <row r="6">
          <cell r="B6">
            <v>8</v>
          </cell>
          <cell r="C6">
            <v>67</v>
          </cell>
        </row>
        <row r="7">
          <cell r="B7">
            <v>12</v>
          </cell>
          <cell r="C7">
            <v>79</v>
          </cell>
        </row>
        <row r="8">
          <cell r="B8">
            <v>16</v>
          </cell>
          <cell r="C8">
            <v>102</v>
          </cell>
        </row>
        <row r="9">
          <cell r="B9">
            <v>24</v>
          </cell>
          <cell r="C9">
            <v>118</v>
          </cell>
        </row>
        <row r="10">
          <cell r="B10">
            <v>12</v>
          </cell>
          <cell r="C10">
            <v>79</v>
          </cell>
        </row>
        <row r="11">
          <cell r="B11">
            <v>18</v>
          </cell>
          <cell r="C11">
            <v>102</v>
          </cell>
        </row>
        <row r="12">
          <cell r="B12">
            <v>24</v>
          </cell>
          <cell r="C12">
            <v>118</v>
          </cell>
        </row>
        <row r="13">
          <cell r="B13">
            <v>30</v>
          </cell>
          <cell r="C13">
            <v>145</v>
          </cell>
        </row>
        <row r="14">
          <cell r="B14">
            <v>36</v>
          </cell>
          <cell r="C14">
            <v>169</v>
          </cell>
        </row>
        <row r="15">
          <cell r="B15">
            <v>42</v>
          </cell>
          <cell r="C15">
            <v>202</v>
          </cell>
        </row>
        <row r="16">
          <cell r="B16">
            <v>48</v>
          </cell>
          <cell r="C16">
            <v>226</v>
          </cell>
        </row>
        <row r="17">
          <cell r="B17">
            <v>54</v>
          </cell>
          <cell r="C17">
            <v>242</v>
          </cell>
        </row>
      </sheetData>
      <sheetData sheetId="3">
        <row r="3">
          <cell r="D3">
            <v>0</v>
          </cell>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row>
        <row r="4">
          <cell r="C4">
            <v>0</v>
          </cell>
          <cell r="D4">
            <v>8</v>
          </cell>
          <cell r="E4">
            <v>8</v>
          </cell>
          <cell r="F4">
            <v>8</v>
          </cell>
          <cell r="G4">
            <v>12</v>
          </cell>
          <cell r="H4">
            <v>12</v>
          </cell>
          <cell r="I4">
            <v>18</v>
          </cell>
          <cell r="J4">
            <v>18</v>
          </cell>
          <cell r="K4">
            <v>24</v>
          </cell>
          <cell r="L4">
            <v>24</v>
          </cell>
          <cell r="M4">
            <v>30</v>
          </cell>
          <cell r="N4">
            <v>30</v>
          </cell>
          <cell r="O4">
            <v>36</v>
          </cell>
          <cell r="P4">
            <v>36</v>
          </cell>
          <cell r="Q4">
            <v>42</v>
          </cell>
          <cell r="R4">
            <v>42</v>
          </cell>
          <cell r="S4">
            <v>48</v>
          </cell>
          <cell r="T4">
            <v>48</v>
          </cell>
          <cell r="U4">
            <v>54</v>
          </cell>
          <cell r="V4">
            <v>54</v>
          </cell>
        </row>
        <row r="5">
          <cell r="C5">
            <v>1</v>
          </cell>
          <cell r="D5">
            <v>8</v>
          </cell>
          <cell r="E5">
            <v>8</v>
          </cell>
          <cell r="F5">
            <v>12</v>
          </cell>
          <cell r="G5">
            <v>12</v>
          </cell>
          <cell r="H5">
            <v>18</v>
          </cell>
          <cell r="I5">
            <v>18</v>
          </cell>
          <cell r="J5">
            <v>24</v>
          </cell>
          <cell r="K5">
            <v>24</v>
          </cell>
          <cell r="L5">
            <v>30</v>
          </cell>
          <cell r="M5">
            <v>30</v>
          </cell>
          <cell r="N5">
            <v>36</v>
          </cell>
          <cell r="O5">
            <v>36</v>
          </cell>
          <cell r="P5">
            <v>42</v>
          </cell>
          <cell r="Q5">
            <v>42</v>
          </cell>
          <cell r="R5">
            <v>48</v>
          </cell>
          <cell r="S5">
            <v>48</v>
          </cell>
          <cell r="T5">
            <v>54</v>
          </cell>
          <cell r="U5">
            <v>54</v>
          </cell>
        </row>
        <row r="6">
          <cell r="C6">
            <v>2</v>
          </cell>
          <cell r="D6">
            <v>8</v>
          </cell>
          <cell r="E6">
            <v>8</v>
          </cell>
          <cell r="F6">
            <v>12</v>
          </cell>
          <cell r="G6">
            <v>18</v>
          </cell>
          <cell r="H6">
            <v>18</v>
          </cell>
          <cell r="I6">
            <v>24</v>
          </cell>
          <cell r="J6">
            <v>24</v>
          </cell>
          <cell r="K6">
            <v>30</v>
          </cell>
          <cell r="L6">
            <v>30</v>
          </cell>
          <cell r="M6">
            <v>36</v>
          </cell>
          <cell r="N6">
            <v>36</v>
          </cell>
          <cell r="O6">
            <v>42</v>
          </cell>
          <cell r="P6">
            <v>42</v>
          </cell>
          <cell r="Q6">
            <v>42</v>
          </cell>
          <cell r="R6">
            <v>48</v>
          </cell>
          <cell r="S6">
            <v>54</v>
          </cell>
          <cell r="T6">
            <v>54</v>
          </cell>
        </row>
        <row r="7">
          <cell r="C7">
            <v>3</v>
          </cell>
          <cell r="D7">
            <v>8</v>
          </cell>
          <cell r="E7">
            <v>12</v>
          </cell>
          <cell r="F7">
            <v>12</v>
          </cell>
          <cell r="G7">
            <v>18</v>
          </cell>
          <cell r="H7">
            <v>18</v>
          </cell>
          <cell r="I7">
            <v>24</v>
          </cell>
          <cell r="J7">
            <v>24</v>
          </cell>
          <cell r="K7">
            <v>30</v>
          </cell>
          <cell r="L7">
            <v>30</v>
          </cell>
          <cell r="M7">
            <v>36</v>
          </cell>
          <cell r="N7">
            <v>36</v>
          </cell>
          <cell r="O7">
            <v>42</v>
          </cell>
          <cell r="P7">
            <v>42</v>
          </cell>
          <cell r="Q7">
            <v>48</v>
          </cell>
          <cell r="R7">
            <v>48</v>
          </cell>
          <cell r="S7">
            <v>54</v>
          </cell>
          <cell r="T7">
            <v>54</v>
          </cell>
        </row>
        <row r="8">
          <cell r="C8">
            <v>4</v>
          </cell>
          <cell r="D8">
            <v>8</v>
          </cell>
          <cell r="E8">
            <v>12</v>
          </cell>
          <cell r="F8">
            <v>18</v>
          </cell>
          <cell r="G8">
            <v>18</v>
          </cell>
          <cell r="H8">
            <v>24</v>
          </cell>
          <cell r="I8">
            <v>24</v>
          </cell>
          <cell r="J8">
            <v>30</v>
          </cell>
          <cell r="K8">
            <v>30</v>
          </cell>
          <cell r="L8">
            <v>36</v>
          </cell>
          <cell r="M8">
            <v>36</v>
          </cell>
          <cell r="N8">
            <v>42</v>
          </cell>
          <cell r="O8">
            <v>42</v>
          </cell>
          <cell r="P8">
            <v>48</v>
          </cell>
          <cell r="Q8">
            <v>48</v>
          </cell>
          <cell r="R8">
            <v>54</v>
          </cell>
          <cell r="S8">
            <v>54</v>
          </cell>
        </row>
        <row r="9">
          <cell r="C9">
            <v>5</v>
          </cell>
          <cell r="D9">
            <v>12</v>
          </cell>
          <cell r="E9">
            <v>18</v>
          </cell>
          <cell r="F9">
            <v>18</v>
          </cell>
          <cell r="G9">
            <v>24</v>
          </cell>
          <cell r="H9">
            <v>24</v>
          </cell>
          <cell r="I9">
            <v>30</v>
          </cell>
          <cell r="J9">
            <v>30</v>
          </cell>
          <cell r="K9">
            <v>36</v>
          </cell>
          <cell r="L9">
            <v>36</v>
          </cell>
          <cell r="M9">
            <v>42</v>
          </cell>
          <cell r="N9">
            <v>42</v>
          </cell>
          <cell r="O9">
            <v>48</v>
          </cell>
          <cell r="P9">
            <v>48</v>
          </cell>
          <cell r="Q9">
            <v>48</v>
          </cell>
          <cell r="R9">
            <v>54</v>
          </cell>
        </row>
        <row r="10">
          <cell r="C10">
            <v>6</v>
          </cell>
          <cell r="D10">
            <v>12</v>
          </cell>
          <cell r="E10">
            <v>18</v>
          </cell>
          <cell r="F10">
            <v>18</v>
          </cell>
          <cell r="G10">
            <v>24</v>
          </cell>
          <cell r="H10">
            <v>24</v>
          </cell>
          <cell r="I10">
            <v>30</v>
          </cell>
          <cell r="J10">
            <v>30</v>
          </cell>
          <cell r="K10">
            <v>36</v>
          </cell>
          <cell r="L10">
            <v>36</v>
          </cell>
          <cell r="M10">
            <v>42</v>
          </cell>
          <cell r="N10">
            <v>42</v>
          </cell>
          <cell r="O10">
            <v>48</v>
          </cell>
          <cell r="P10">
            <v>48</v>
          </cell>
          <cell r="Q10">
            <v>54</v>
          </cell>
          <cell r="R10">
            <v>54</v>
          </cell>
        </row>
        <row r="11">
          <cell r="C11">
            <v>7</v>
          </cell>
          <cell r="D11">
            <v>18</v>
          </cell>
          <cell r="E11">
            <v>18</v>
          </cell>
          <cell r="F11">
            <v>24</v>
          </cell>
          <cell r="G11">
            <v>24</v>
          </cell>
          <cell r="H11">
            <v>30</v>
          </cell>
          <cell r="I11">
            <v>30</v>
          </cell>
          <cell r="J11">
            <v>36</v>
          </cell>
          <cell r="K11">
            <v>36</v>
          </cell>
          <cell r="L11">
            <v>42</v>
          </cell>
          <cell r="M11">
            <v>42</v>
          </cell>
          <cell r="N11">
            <v>48</v>
          </cell>
          <cell r="O11">
            <v>48</v>
          </cell>
          <cell r="P11">
            <v>54</v>
          </cell>
          <cell r="Q11">
            <v>54</v>
          </cell>
        </row>
        <row r="12">
          <cell r="C12">
            <v>8</v>
          </cell>
          <cell r="D12">
            <v>18</v>
          </cell>
          <cell r="E12">
            <v>24</v>
          </cell>
          <cell r="F12">
            <v>24</v>
          </cell>
          <cell r="G12">
            <v>30</v>
          </cell>
          <cell r="H12">
            <v>30</v>
          </cell>
          <cell r="I12">
            <v>36</v>
          </cell>
          <cell r="J12">
            <v>36</v>
          </cell>
          <cell r="K12">
            <v>42</v>
          </cell>
          <cell r="L12">
            <v>42</v>
          </cell>
          <cell r="M12">
            <v>48</v>
          </cell>
          <cell r="N12">
            <v>48</v>
          </cell>
          <cell r="O12">
            <v>54</v>
          </cell>
          <cell r="P12">
            <v>54</v>
          </cell>
          <cell r="Q12">
            <v>54</v>
          </cell>
        </row>
        <row r="13">
          <cell r="C13">
            <v>9</v>
          </cell>
          <cell r="D13">
            <v>24</v>
          </cell>
          <cell r="E13">
            <v>24</v>
          </cell>
          <cell r="F13">
            <v>24</v>
          </cell>
          <cell r="G13">
            <v>30</v>
          </cell>
          <cell r="H13">
            <v>30</v>
          </cell>
          <cell r="I13">
            <v>36</v>
          </cell>
          <cell r="J13">
            <v>36</v>
          </cell>
          <cell r="K13">
            <v>42</v>
          </cell>
          <cell r="L13">
            <v>42</v>
          </cell>
          <cell r="M13">
            <v>48</v>
          </cell>
          <cell r="N13">
            <v>48</v>
          </cell>
          <cell r="O13">
            <v>54</v>
          </cell>
          <cell r="P13">
            <v>54</v>
          </cell>
        </row>
        <row r="14">
          <cell r="C14">
            <v>10</v>
          </cell>
          <cell r="D14">
            <v>24</v>
          </cell>
          <cell r="E14">
            <v>24</v>
          </cell>
          <cell r="F14">
            <v>30</v>
          </cell>
          <cell r="G14">
            <v>30</v>
          </cell>
          <cell r="H14">
            <v>36</v>
          </cell>
          <cell r="I14">
            <v>36</v>
          </cell>
          <cell r="J14">
            <v>42</v>
          </cell>
          <cell r="K14">
            <v>42</v>
          </cell>
          <cell r="L14">
            <v>48</v>
          </cell>
          <cell r="M14">
            <v>48</v>
          </cell>
          <cell r="N14">
            <v>54</v>
          </cell>
          <cell r="O14">
            <v>54</v>
          </cell>
        </row>
        <row r="15">
          <cell r="C15">
            <v>11</v>
          </cell>
          <cell r="D15">
            <v>24</v>
          </cell>
          <cell r="E15">
            <v>30</v>
          </cell>
          <cell r="F15">
            <v>30</v>
          </cell>
          <cell r="G15">
            <v>36</v>
          </cell>
          <cell r="H15">
            <v>36</v>
          </cell>
          <cell r="I15">
            <v>42</v>
          </cell>
          <cell r="J15">
            <v>42</v>
          </cell>
          <cell r="K15">
            <v>48</v>
          </cell>
          <cell r="L15">
            <v>48</v>
          </cell>
          <cell r="M15">
            <v>54</v>
          </cell>
          <cell r="N15">
            <v>54</v>
          </cell>
        </row>
        <row r="16">
          <cell r="C16">
            <v>12</v>
          </cell>
          <cell r="D16">
            <v>24</v>
          </cell>
          <cell r="E16">
            <v>30</v>
          </cell>
          <cell r="F16">
            <v>30</v>
          </cell>
          <cell r="G16">
            <v>36</v>
          </cell>
          <cell r="H16">
            <v>36</v>
          </cell>
          <cell r="I16">
            <v>42</v>
          </cell>
          <cell r="J16">
            <v>42</v>
          </cell>
          <cell r="K16">
            <v>48</v>
          </cell>
          <cell r="L16">
            <v>48</v>
          </cell>
          <cell r="M16">
            <v>54</v>
          </cell>
          <cell r="N16">
            <v>54</v>
          </cell>
        </row>
        <row r="17">
          <cell r="C17">
            <v>13</v>
          </cell>
          <cell r="D17">
            <v>30</v>
          </cell>
          <cell r="E17">
            <v>30</v>
          </cell>
          <cell r="F17">
            <v>36</v>
          </cell>
          <cell r="G17">
            <v>36</v>
          </cell>
          <cell r="H17">
            <v>42</v>
          </cell>
          <cell r="I17">
            <v>42</v>
          </cell>
          <cell r="J17">
            <v>48</v>
          </cell>
          <cell r="K17">
            <v>48</v>
          </cell>
          <cell r="L17">
            <v>54</v>
          </cell>
          <cell r="M17">
            <v>54</v>
          </cell>
        </row>
        <row r="18">
          <cell r="C18">
            <v>14</v>
          </cell>
          <cell r="D18">
            <v>30</v>
          </cell>
          <cell r="E18">
            <v>36</v>
          </cell>
          <cell r="F18">
            <v>36</v>
          </cell>
          <cell r="G18">
            <v>42</v>
          </cell>
          <cell r="H18">
            <v>42</v>
          </cell>
          <cell r="I18">
            <v>48</v>
          </cell>
          <cell r="J18">
            <v>48</v>
          </cell>
          <cell r="K18">
            <v>54</v>
          </cell>
          <cell r="L18">
            <v>54</v>
          </cell>
        </row>
        <row r="19">
          <cell r="C19">
            <v>15</v>
          </cell>
          <cell r="D19">
            <v>36</v>
          </cell>
          <cell r="E19">
            <v>36</v>
          </cell>
          <cell r="F19">
            <v>36</v>
          </cell>
          <cell r="G19">
            <v>42</v>
          </cell>
          <cell r="H19">
            <v>42</v>
          </cell>
          <cell r="I19">
            <v>48</v>
          </cell>
          <cell r="J19">
            <v>48</v>
          </cell>
          <cell r="K19">
            <v>54</v>
          </cell>
          <cell r="L19">
            <v>54</v>
          </cell>
        </row>
        <row r="20">
          <cell r="C20">
            <v>16</v>
          </cell>
          <cell r="D20">
            <v>36</v>
          </cell>
          <cell r="E20">
            <v>36</v>
          </cell>
          <cell r="F20">
            <v>42</v>
          </cell>
          <cell r="G20">
            <v>42</v>
          </cell>
          <cell r="H20">
            <v>48</v>
          </cell>
          <cell r="I20">
            <v>48</v>
          </cell>
          <cell r="J20">
            <v>54</v>
          </cell>
          <cell r="K20">
            <v>54</v>
          </cell>
        </row>
        <row r="21">
          <cell r="C21">
            <v>17</v>
          </cell>
          <cell r="D21">
            <v>36</v>
          </cell>
          <cell r="E21">
            <v>42</v>
          </cell>
          <cell r="F21">
            <v>42</v>
          </cell>
          <cell r="G21">
            <v>48</v>
          </cell>
          <cell r="H21">
            <v>48</v>
          </cell>
          <cell r="I21">
            <v>54</v>
          </cell>
          <cell r="J21">
            <v>54</v>
          </cell>
        </row>
        <row r="22">
          <cell r="C22">
            <v>18</v>
          </cell>
          <cell r="D22">
            <v>36</v>
          </cell>
          <cell r="E22">
            <v>42</v>
          </cell>
          <cell r="F22">
            <v>42</v>
          </cell>
          <cell r="G22">
            <v>48</v>
          </cell>
          <cell r="H22">
            <v>48</v>
          </cell>
          <cell r="I22">
            <v>54</v>
          </cell>
          <cell r="J22">
            <v>54</v>
          </cell>
        </row>
        <row r="23">
          <cell r="C23">
            <v>19</v>
          </cell>
          <cell r="D23">
            <v>42</v>
          </cell>
          <cell r="E23">
            <v>42</v>
          </cell>
          <cell r="F23">
            <v>48</v>
          </cell>
          <cell r="G23">
            <v>48</v>
          </cell>
          <cell r="H23">
            <v>54</v>
          </cell>
          <cell r="I23">
            <v>54</v>
          </cell>
        </row>
        <row r="24">
          <cell r="C24">
            <v>20</v>
          </cell>
          <cell r="D24">
            <v>42</v>
          </cell>
          <cell r="E24">
            <v>48</v>
          </cell>
          <cell r="F24">
            <v>48</v>
          </cell>
          <cell r="G24">
            <v>54</v>
          </cell>
          <cell r="H24">
            <v>54</v>
          </cell>
        </row>
        <row r="25">
          <cell r="C25">
            <v>21</v>
          </cell>
          <cell r="D25">
            <v>48</v>
          </cell>
          <cell r="E25">
            <v>48</v>
          </cell>
          <cell r="F25">
            <v>48</v>
          </cell>
          <cell r="G25">
            <v>54</v>
          </cell>
          <cell r="H25">
            <v>54</v>
          </cell>
        </row>
        <row r="26">
          <cell r="C26">
            <v>22</v>
          </cell>
          <cell r="D26">
            <v>48</v>
          </cell>
          <cell r="E26">
            <v>48</v>
          </cell>
          <cell r="F26">
            <v>54</v>
          </cell>
          <cell r="G26">
            <v>54</v>
          </cell>
        </row>
        <row r="27">
          <cell r="C27">
            <v>23</v>
          </cell>
          <cell r="D27">
            <v>48</v>
          </cell>
          <cell r="E27">
            <v>54</v>
          </cell>
          <cell r="F27">
            <v>54</v>
          </cell>
        </row>
        <row r="28">
          <cell r="C28">
            <v>24</v>
          </cell>
          <cell r="D28">
            <v>48</v>
          </cell>
          <cell r="E28">
            <v>54</v>
          </cell>
          <cell r="F28">
            <v>54</v>
          </cell>
        </row>
        <row r="29">
          <cell r="C29">
            <v>25</v>
          </cell>
          <cell r="D29">
            <v>54</v>
          </cell>
          <cell r="E29">
            <v>54</v>
          </cell>
        </row>
        <row r="30">
          <cell r="C30">
            <v>26</v>
          </cell>
          <cell r="D30">
            <v>54</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BRAS PROVISIONALES"/>
      <sheetName val="TRABAJOS PRELIMINARES(01)"/>
      <sheetName val="TRABAJOS PRELIMINARES(02)"/>
      <sheetName val="MOVIMIENTO DE TIERRAS"/>
      <sheetName val="SOLADOS"/>
      <sheetName val="FALSO CIMIENTO"/>
      <sheetName val="CIMIENTO CORRIDO"/>
      <sheetName val="SOBRECIMIENTO"/>
      <sheetName val="FALSO PISO"/>
      <sheetName val="ZAPATAS COMBINADAS"/>
      <sheetName val="VIGA DE CIMENTACION"/>
      <sheetName val="COLUMNAS"/>
      <sheetName val="COLUMNAS CONF."/>
      <sheetName val="COLUMNAS AMARRE"/>
      <sheetName val="PLACAS FC = 245"/>
      <sheetName val="VIGAS"/>
      <sheetName val="VIGAS DE CONF"/>
      <sheetName val="VIGAS DE AMARRE"/>
      <sheetName val="LOSA ALIGERADA H = 0.20 M "/>
      <sheetName val="LOSA SOLIDA"/>
      <sheetName val="ESCALERAS"/>
      <sheetName val="CISTERNA SUBTERRANEA"/>
      <sheetName val="COLGAJO"/>
      <sheetName val="VARIOS"/>
      <sheetName val="EXCAV. SOBRECIMIENTO"/>
    </sheetNames>
    <sheetDataSet>
      <sheetData sheetId="0">
        <row r="4">
          <cell r="B4" t="str">
            <v>SUPERINTENDENCIA NACIONAL DE ADMINISTRACION TRIBUTARIA - SUNAT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BRAS PROVISIONALES"/>
      <sheetName val="TRABAJOS PRELIMINARES (1)"/>
      <sheetName val="TRABAJOS PRELIMINARES(02)"/>
      <sheetName val="MOVIMIENTO DE TIERRAS"/>
      <sheetName val="SOLADOS"/>
      <sheetName val="FALSO CIMIENTO"/>
      <sheetName val="FALSA ZAPATA F'c 100"/>
      <sheetName val="CIMIENTO CORRIDO"/>
      <sheetName val="SOBRECIMIENTO "/>
      <sheetName val="FALSO PISO"/>
      <sheetName val="ZAPATAS CONECTADAS, F'c 210"/>
      <sheetName val="VIGA DE CIMENTACION"/>
      <sheetName val="COLUMNAS, F'c 245"/>
      <sheetName val="COLUMNAS DE CONFIN. F'c 210"/>
      <sheetName val="COLUMNAS DE AMARRE. F'c 210"/>
      <sheetName val="PLACAS, F'c 245"/>
      <sheetName val="VIGAS "/>
      <sheetName val="VIGA DE CONFINAMIENTO"/>
      <sheetName val="VIGAS DE AMARRE. F'c 210"/>
      <sheetName val="LOSA ALIG. H=20; 1DIR."/>
      <sheetName val="LOSA SOLIDA "/>
      <sheetName val="ESCALERAS "/>
      <sheetName val="CISTERNA SUBTERRANEA"/>
      <sheetName val="COLGAJOS"/>
      <sheetName val="VARIOS"/>
      <sheetName val="EXCAV. SOBRECIMIENTO"/>
      <sheetName val="COLUMNAS, F'c 245 (2)"/>
      <sheetName val="PLACAS, F'c 245 (2)"/>
    </sheetNames>
    <sheetDataSet>
      <sheetData sheetId="0" refreshError="1">
        <row r="4">
          <cell r="B4" t="str">
            <v>SUPERINTENDENCIA NACIONAL DE ADMINISTRACION TRIBUTARIA - SUNAT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_MOD"/>
      <sheetName val="ARQ_MOD "/>
      <sheetName val="PPACTADOS"/>
      <sheetName val="IE_MOD"/>
      <sheetName val="Hoja2"/>
      <sheetName val="RESUMEN"/>
      <sheetName val="MEMVAL01"/>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MUROS DE ALBAÑOLERIA Y TABIQUE"/>
      <sheetName val="OBRAS PROVISIONALES"/>
      <sheetName val="TRABAJOS PRELIMINARES"/>
      <sheetName val="SEGURIDAD Y SALUD"/>
      <sheetName val="MOVIMIENTO DE TIERRAS"/>
      <sheetName val="CALZADURA"/>
      <sheetName val="FALZA ZAPATA"/>
      <sheetName val="SOLADOS"/>
      <sheetName val=" CIMIENTOS CORRIDOS"/>
      <sheetName val="SOBRECIMIENTOS"/>
      <sheetName val="FALZO PISO"/>
      <sheetName val="ZAPATAS CONECTADAS"/>
      <sheetName val="ZAPATAS AISLADAS"/>
      <sheetName val="CIMIENTOS REFORZADOS"/>
      <sheetName val="SOBRECIMIENTOS REFORZADOS"/>
      <sheetName val="VIGAS DE CIMENT. FC=210"/>
      <sheetName val="VIGAS DE CIMENT. FC=280"/>
      <sheetName val="PLATEA DE CIMENTACION"/>
      <sheetName val="COLUMNAS FC' = 210 Kgcm2"/>
      <sheetName val="COLUMNAS fc'=280 kgcm2 "/>
      <sheetName val="COLUMNAS DE CONFINA,F´C = 210 "/>
      <sheetName val="COLUMNAS DE AMARRE"/>
      <sheetName val="MUROS DE CONCRETO, TAB. Y P"/>
      <sheetName val="VIGAS"/>
      <sheetName val="VIGAS DE CONFINAMIENTO"/>
      <sheetName val="VIGAS DE AMARRE"/>
      <sheetName val="LOSA DE CONCRETO F'C = 210"/>
      <sheetName val="LOSA DE CONCRETO F'C = 280"/>
      <sheetName val="LOSA ALIGERADA 1, fc=210"/>
      <sheetName val="LOSA ALIGERADA 1 SENT, fc=280"/>
      <sheetName val="LOSA ALIGERADA 2 SENT. fc=280"/>
      <sheetName val="LOSA MACISA"/>
      <sheetName val="ESCALERAS FC=210 "/>
      <sheetName val="ESCALERAS FC=280 "/>
      <sheetName val="CAJA DE ASCENSOR"/>
      <sheetName val="MURO DE CONTENCIONN"/>
      <sheetName val="COLGAJOS"/>
      <sheetName val="CISTERNA SUBTERRANEA"/>
      <sheetName val="CAMARA DE BOMBEO"/>
      <sheetName val="RAMPA DE CONCRETO"/>
      <sheetName val="CANALETA"/>
      <sheetName val="SARDINEL DE CONCRETO"/>
      <sheetName val=" BOTALLANTA DE CONCRETO"/>
      <sheetName val="PEDESTAL DE CONCRETO"/>
      <sheetName val="VARIOS"/>
      <sheetName val="OTROS"/>
      <sheetName val="PAVIMENTO DE CONCRETO"/>
      <sheetName val="PAVIMENTO DE CONCRETO ARMADO"/>
      <sheetName val="JUNTAS VARIOS PAVIM. DE CONC."/>
      <sheetName val="ESTRUCTURAS METALICAS"/>
      <sheetName val="MOVIMIENTO DE TIERRAS "/>
      <sheetName val="CIMIENTOS CORRIDOS"/>
      <sheetName val="FALSA ZAPATA"/>
      <sheetName val="FALSO CIMIENTO"/>
      <sheetName val="SOLADOS 2&quot;"/>
      <sheetName val="FALSO PISO"/>
      <sheetName val="ZAPATAS"/>
      <sheetName val="VIGAS DE CIMENTACIÓN  "/>
      <sheetName val="SOBRECIMIENTO REFORZADO"/>
      <sheetName val="MURO DE CONCRETO TAB."/>
      <sheetName val="PLACAS"/>
      <sheetName val="MURO DE CONCRETO"/>
      <sheetName val="COLUMNAS"/>
      <sheetName val="COLUMNAS DE AMARRE  "/>
      <sheetName val="VIGAS "/>
      <sheetName val="LOSA MACIZA "/>
      <sheetName val="ESCALERAS"/>
      <sheetName val="CANALETA DE CONCRETO Fc' 210"/>
      <sheetName val="LAVADERO DE CONCRETO "/>
      <sheetName val="VARIOS "/>
      <sheetName val="POZO SUMIDERO"/>
      <sheetName val="ESTRUCT. METALICAS "/>
      <sheetName val="DEMOLICION"/>
      <sheetName val="DESMONTAJE"/>
      <sheetName val="RESUMEN"/>
      <sheetName val="NIVELACION TERRENO"/>
      <sheetName val="MOV. TIER PAB. H"/>
      <sheetName val="NIVELACION INTERIOR"/>
      <sheetName val="CIMIENTO CORRIDO-210"/>
      <sheetName val="SOLADOS 4&quot;"/>
      <sheetName val="VIGAS DE CIMENTACION"/>
      <sheetName val="SOBRECIMIENTO ARMADO"/>
      <sheetName val="COLUMNETAS"/>
      <sheetName val="VAGAS DE AMARRE"/>
      <sheetName val="B.DATOS"/>
      <sheetName val="CONSOLIDADO"/>
    </sheetNames>
    <sheetDataSet>
      <sheetData sheetId="0" refreshError="1">
        <row r="18">
          <cell r="B1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fine, Nivel y compac."/>
      <sheetName val="Excavaciones masivas"/>
      <sheetName val="Excavaciones simples"/>
      <sheetName val="Relleno material prop."/>
      <sheetName val="Eliminacion de material"/>
      <sheetName val="Desbroce h=40 cm. "/>
      <sheetName val="Falso piso"/>
      <sheetName val="Solado e=5 cm"/>
      <sheetName val="Solado e= 5 cm"/>
      <sheetName val="Falsa Zapata"/>
      <sheetName val="Graderias fc=100"/>
      <sheetName val="Rampa fc=175"/>
      <sheetName val="Cimiento corrido"/>
      <sheetName val="Cimiento Corrido Armado"/>
      <sheetName val="sobre-cimiento Armado"/>
      <sheetName val="MURO"/>
      <sheetName val="Zapatas"/>
      <sheetName val="Platea"/>
      <sheetName val="Viga de Cimentacion"/>
      <sheetName val="FALSO CIMIENTO"/>
      <sheetName val="MURO DE CONCRETO TAB."/>
      <sheetName val="PIT Ascencor"/>
      <sheetName val="Pedestales"/>
      <sheetName val="Capiteles"/>
      <sheetName val="Vigas en Piso Aislacion"/>
      <sheetName val="CANALETA"/>
      <sheetName val="SARDINEL"/>
      <sheetName val="BOTALLANTA"/>
      <sheetName val="PLATAFORMADO-CIVIL 3D"/>
      <sheetName val="Trat. y Comp. subrasante"/>
      <sheetName val="BASE GRANULAR"/>
      <sheetName val="Pavimento fc=315"/>
      <sheetName val="Juntas en pavimento"/>
      <sheetName val="Curado de Pavimento"/>
      <sheetName val="Sello en juntas"/>
      <sheetName val="RAMPAS fc=315"/>
      <sheetName val="RAMPAS Y VEREDAS PEATONALES"/>
      <sheetName val="TANQUE SEPTICO"/>
      <sheetName val="POZO SUMIDERO"/>
      <sheetName val="TRAMPA DE GRASA"/>
      <sheetName val="CAMARA CONTACTO DE CLORO"/>
      <sheetName val="POZA DE ENFRIAMIENTO"/>
      <sheetName val="BUZONES"/>
      <sheetName val="LOSA EN PUENTE"/>
      <sheetName val="ESTRUCT. METALICAS "/>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2.REVOQUE (2)"/>
      <sheetName val="RESUMEN"/>
      <sheetName val="1.MURO"/>
      <sheetName val="2.REVOQUE"/>
      <sheetName val="3.CIELORRASO"/>
      <sheetName val="4.PISO"/>
      <sheetName val="5.ZOCALO"/>
      <sheetName val="6.COBERTURA (2)"/>
      <sheetName val="7.1PUERTAS MADERA"/>
      <sheetName val="7.2.C.MADERA (2)"/>
      <sheetName val="7.3MUEBLES "/>
      <sheetName val="8.1VENTANA ALUM"/>
      <sheetName val="8.2MAMPARAS"/>
      <sheetName val="8.3 PUERTAS METALICAS"/>
      <sheetName val="8.4 ELEMEN. ESP."/>
      <sheetName val="9.CERRAJE (2)"/>
      <sheetName val="VENTANAS METALICAS"/>
      <sheetName val="10.VIDRIO (2)"/>
      <sheetName val="13.SEÑALIZACION"/>
      <sheetName val="11.PINTURA (2)"/>
      <sheetName val="REPORTE"/>
      <sheetName val="12.VARIOS (2)"/>
      <sheetName val="13.SEÑALIZACION (2)"/>
      <sheetName val="OTROS"/>
      <sheetName val="Hoja4"/>
      <sheetName val="Hoja2"/>
      <sheetName val="Hoja1"/>
      <sheetName val="METRADO"/>
      <sheetName val="7.C.MADERA"/>
      <sheetName val="8.C.METALICA"/>
      <sheetName val="8.C.METALICA "/>
      <sheetName val="Hoja3"/>
      <sheetName val="9.CERRAJE"/>
      <sheetName val="10.VIDRIO"/>
      <sheetName val="11.PINTURA"/>
      <sheetName val="12.VARIOS"/>
      <sheetName val="Datos Generales"/>
    </sheetNames>
    <sheetDataSet>
      <sheetData sheetId="0" refreshError="1"/>
      <sheetData sheetId="1" refreshError="1"/>
      <sheetData sheetId="2" refreshError="1"/>
      <sheetData sheetId="3" refreshError="1">
        <row r="1">
          <cell r="A1" t="str">
            <v>RESUMEN DE METRADOS - ARQUITECTURA</v>
          </cell>
        </row>
        <row r="9">
          <cell r="A9" t="str">
            <v>03</v>
          </cell>
          <cell r="B9" t="str">
            <v>ARQUITECTURA</v>
          </cell>
        </row>
        <row r="10">
          <cell r="A10" t="str">
            <v>03.01</v>
          </cell>
          <cell r="B10" t="str">
            <v>MUROS Y TABIQUES DE ALBAÑILERIA</v>
          </cell>
        </row>
        <row r="11">
          <cell r="A11" t="str">
            <v>03.01.01</v>
          </cell>
          <cell r="B11" t="str">
            <v xml:space="preserve"> MUROS DE LADRILLO KING KONG DE ARCILLA ( A MAQUINA O ARTESANALMENTE )</v>
          </cell>
        </row>
        <row r="12">
          <cell r="A12" t="str">
            <v>03.01.01.01</v>
          </cell>
          <cell r="B12" t="str">
            <v>MURO DE LADRILLO KK DE ARCILLA DE SOGA C/M 1:4</v>
          </cell>
          <cell r="C12" t="str">
            <v>m2</v>
          </cell>
          <cell r="D12">
            <v>16728.026519999967</v>
          </cell>
        </row>
        <row r="13">
          <cell r="A13" t="str">
            <v>03.01.01.02</v>
          </cell>
          <cell r="B13" t="str">
            <v>MURO DE LADRILLO KK DE CABEZA C/M 1:4</v>
          </cell>
          <cell r="C13" t="str">
            <v>m2</v>
          </cell>
          <cell r="D13">
            <v>86.8</v>
          </cell>
        </row>
        <row r="14">
          <cell r="A14" t="str">
            <v>03.01.01.03</v>
          </cell>
          <cell r="B14" t="str">
            <v>MURO DE LADRILLO KK DE CANTO C/M 1:5</v>
          </cell>
          <cell r="C14" t="str">
            <v>m2</v>
          </cell>
          <cell r="D14">
            <v>188.25700000000003</v>
          </cell>
        </row>
        <row r="15">
          <cell r="A15" t="str">
            <v>03.01.02</v>
          </cell>
          <cell r="B15" t="str">
            <v>TABIQUERIA DE DRYWALL</v>
          </cell>
        </row>
        <row r="16">
          <cell r="A16" t="str">
            <v>03.01.02.01</v>
          </cell>
          <cell r="B16" t="str">
            <v>MURO DE DRYWALL - TABIQUE INTERIOR -SIMPLEE</v>
          </cell>
        </row>
        <row r="17">
          <cell r="A17" t="str">
            <v>03.01.02.01.01</v>
          </cell>
          <cell r="B17" t="str">
            <v>MURO DE DRYWALL  E=10.0 CM ROCA DE YESO RH 12.7 MM INTERIOR</v>
          </cell>
          <cell r="C17" t="str">
            <v>m2</v>
          </cell>
          <cell r="D17">
            <v>15.167999999999999</v>
          </cell>
        </row>
        <row r="18">
          <cell r="A18" t="str">
            <v>03.01.02.01.02</v>
          </cell>
          <cell r="B18" t="str">
            <v>MURO DE DRYWALL  E=10.0 CM ROCA D YESO ST 12.7 MM INTERIOR Y EXT.</v>
          </cell>
          <cell r="C18" t="str">
            <v>m2</v>
          </cell>
          <cell r="D18">
            <v>292.0714999999999</v>
          </cell>
        </row>
        <row r="19">
          <cell r="A19" t="str">
            <v>03.01.02.01.03</v>
          </cell>
          <cell r="B19" t="str">
            <v>MURO DE DRYWALL TIPO 1C E= 10.0 CM ROCA DE YESO ST 12.7 MM INTERIOR Y FIBROCEMENTO DE 8MM EXT.</v>
          </cell>
          <cell r="C19" t="str">
            <v>m2</v>
          </cell>
          <cell r="D19">
            <v>117.65500000000002</v>
          </cell>
        </row>
        <row r="20">
          <cell r="A20" t="str">
            <v>03.01.02.02</v>
          </cell>
          <cell r="B20" t="str">
            <v xml:space="preserve">MURO DE DRYWALL TP 2- TABIQUE EXTERIOR SANITARIO </v>
          </cell>
        </row>
        <row r="21">
          <cell r="A21" t="str">
            <v>03.01.02.02.01</v>
          </cell>
          <cell r="B21" t="str">
            <v>MURO DE DRYWALL TIPO 2A E=12.0 CM ROCA DE YESO RH 12.7 MM INTERIOR Y FIBROCEMENTO DE 8MM EXT.</v>
          </cell>
          <cell r="C21" t="str">
            <v>m2</v>
          </cell>
          <cell r="D21">
            <v>0</v>
          </cell>
        </row>
        <row r="22">
          <cell r="A22" t="str">
            <v>03.01.02.02.02</v>
          </cell>
          <cell r="B22" t="str">
            <v>MURO DE DRYWALL TIPO 2B E=15.0 CM ROCA DE YESO ST 12.7 MM INTERIOR Y FIBROCEMENTO DE 8MM EXT.</v>
          </cell>
          <cell r="C22" t="str">
            <v>m2</v>
          </cell>
          <cell r="D22">
            <v>0</v>
          </cell>
        </row>
        <row r="23">
          <cell r="A23" t="str">
            <v>03.01.02.02.03</v>
          </cell>
          <cell r="B23" t="str">
            <v>MURO DE DRYWALL TIPO 2C E=20.0 CM ROCA DE YESO RH 12.7 MM INTERIOR Y FIBROCEMENTO DE 8MM EXT.</v>
          </cell>
          <cell r="C23" t="str">
            <v>m2</v>
          </cell>
          <cell r="D23">
            <v>0</v>
          </cell>
        </row>
        <row r="24">
          <cell r="A24" t="str">
            <v>03.01.02.03</v>
          </cell>
          <cell r="B24" t="str">
            <v xml:space="preserve">MURO DE DRYWALL TP 3-TABIQUE SIMPLE SANITARIO </v>
          </cell>
        </row>
        <row r="25">
          <cell r="A25" t="str">
            <v>03.01.02.03.01</v>
          </cell>
          <cell r="B25" t="str">
            <v xml:space="preserve">MURO DE DRYWALL TIPO 3A E=12.00 CM ROCA DE YESO ST 12.7 MM INTERIOR Y PLACA DE ROCA DE YESO RH 12.7 MM EXT. </v>
          </cell>
          <cell r="C25" t="str">
            <v>m2</v>
          </cell>
          <cell r="D25">
            <v>0</v>
          </cell>
        </row>
        <row r="26">
          <cell r="A26" t="str">
            <v>03.01.02.03.02</v>
          </cell>
          <cell r="B26" t="str">
            <v xml:space="preserve">MURO DE DRYWALL TIPO 3B E=15.00 CM ROCA DE YESO ST 12.7 MM INTERIOR Y PLACA DE ROCA DE YESO RH 12.7 MM EXT. </v>
          </cell>
          <cell r="C26" t="str">
            <v>m2</v>
          </cell>
          <cell r="D26">
            <v>0</v>
          </cell>
        </row>
        <row r="27">
          <cell r="A27" t="str">
            <v>03.01.02.04</v>
          </cell>
          <cell r="B27" t="str">
            <v>MURO DE DRYWALL TP 4-TABIQUE SANITARIO-SANITARIO</v>
          </cell>
        </row>
        <row r="28">
          <cell r="A28" t="str">
            <v>03.01.02.04.01</v>
          </cell>
          <cell r="B28" t="str">
            <v xml:space="preserve">MURO DE DRYWALL TIPO 4A E=12.00 CM ROCA DE YESO RH 12.7 MM INTERIOR Y PLACA DE ROCA DE YESO RH 12.7 MM EXT. </v>
          </cell>
          <cell r="C28" t="str">
            <v>m2</v>
          </cell>
          <cell r="D28">
            <v>0</v>
          </cell>
        </row>
        <row r="29">
          <cell r="A29" t="str">
            <v>03.01.02.04.02</v>
          </cell>
          <cell r="B29" t="str">
            <v xml:space="preserve">MURO DE DRYWALL TIPO 4B E=10.00 CM ROCA DE YESO RH 12.7 MM INTERIOR Y PLACA DE ROCA DE YESO RH 12.7 MM EXT. </v>
          </cell>
          <cell r="C29" t="str">
            <v>m2</v>
          </cell>
          <cell r="D29">
            <v>0</v>
          </cell>
        </row>
        <row r="30">
          <cell r="A30" t="str">
            <v>03.01.02.05</v>
          </cell>
          <cell r="B30" t="str">
            <v>MURO DE DRYWALL TP SA-TABIQUE RF RADIOLOGICO</v>
          </cell>
        </row>
        <row r="31">
          <cell r="A31" t="str">
            <v>03.01.02.05.01</v>
          </cell>
          <cell r="B31" t="str">
            <v>MURO DE DRYWALL TIPO SA E=12.00 CM PLACA DE SILICATO CALCICO DE 12MM INT Y EXT.</v>
          </cell>
          <cell r="C31" t="str">
            <v>m2</v>
          </cell>
          <cell r="D31">
            <v>0</v>
          </cell>
        </row>
        <row r="32">
          <cell r="A32" t="str">
            <v>03.01.02.06</v>
          </cell>
          <cell r="B32" t="str">
            <v>TABIQUE SANITARIO TIPO 6A</v>
          </cell>
        </row>
        <row r="33">
          <cell r="A33" t="str">
            <v>03.01.02.06.01</v>
          </cell>
          <cell r="B33" t="str">
            <v>TABIQUE SANITARIO TIPO 6A E=10 CM PLACA DE ROCA DE YESO RH 12.47 MM EXT.</v>
          </cell>
          <cell r="C33" t="str">
            <v>m2</v>
          </cell>
          <cell r="D33">
            <v>0</v>
          </cell>
        </row>
        <row r="34">
          <cell r="A34" t="str">
            <v>03.01.02.07</v>
          </cell>
          <cell r="B34" t="str">
            <v xml:space="preserve">MURO DE DRYWALL TP 7-TABIQUE SANITARIO - SANITARIO </v>
          </cell>
        </row>
        <row r="35">
          <cell r="A35" t="str">
            <v>03.01.02.07.01</v>
          </cell>
          <cell r="B35" t="str">
            <v xml:space="preserve">MURO DE DRYWALL TIPO 7A E=12.00 CM ROCA DE YESO ST 12.7 MM INTERIOR Y PLACA DE ROCA DE YESO ST 12.7 MM EXT. </v>
          </cell>
          <cell r="C35" t="str">
            <v>m2</v>
          </cell>
          <cell r="D35">
            <v>0</v>
          </cell>
        </row>
        <row r="36">
          <cell r="A36" t="str">
            <v>03.01.02.07.02</v>
          </cell>
          <cell r="B36" t="str">
            <v xml:space="preserve">MURO DE DRYWALL TIPO 7B E=12.00 CM ROCA DE YESO RH 12.7 MM INTERIOR Y PLACA DE ROCA DE YESO RH 12.7 MM EXT. </v>
          </cell>
          <cell r="C36" t="str">
            <v>m2</v>
          </cell>
          <cell r="D36">
            <v>0</v>
          </cell>
        </row>
        <row r="37">
          <cell r="A37" t="str">
            <v>03.01.02.07.03</v>
          </cell>
          <cell r="B37" t="str">
            <v>MURO DE DRYWALL TIPO 7C E=20.0 CM ROCA DE YESO ST 12.7 MM INT Y EXT.</v>
          </cell>
          <cell r="C37" t="str">
            <v>m2</v>
          </cell>
          <cell r="D37">
            <v>0</v>
          </cell>
        </row>
        <row r="38">
          <cell r="A38" t="str">
            <v>03.01.02.07.04</v>
          </cell>
          <cell r="B38" t="str">
            <v>MURO DE DRYWALL TIPO 7D E=25.0 CM ROCA DE YESO ST 12.7 MM INT Y EXT.</v>
          </cell>
          <cell r="C38" t="str">
            <v>m2</v>
          </cell>
          <cell r="D38">
            <v>0</v>
          </cell>
        </row>
        <row r="39">
          <cell r="A39" t="str">
            <v>03.01.02.07.05</v>
          </cell>
          <cell r="B39" t="str">
            <v>MURO DE DRYWALL TIPO 7E E=25.0 CM ROCA DE YESO ST 12.7 MM INT Y EXT.</v>
          </cell>
          <cell r="C39" t="str">
            <v>m2</v>
          </cell>
          <cell r="D39">
            <v>0</v>
          </cell>
        </row>
        <row r="40">
          <cell r="A40" t="str">
            <v>03.01.02.08</v>
          </cell>
          <cell r="B40" t="str">
            <v>TABIQUE TP 9 - RF -60</v>
          </cell>
        </row>
        <row r="41">
          <cell r="A41" t="str">
            <v>03.01.02.08.01</v>
          </cell>
          <cell r="B41" t="str">
            <v xml:space="preserve">MURO DE DRYWALL TIPO 9A E= 12.0 CM PLACA DE SILICATO CALCIO DE 10 MM INT Y EXT. </v>
          </cell>
          <cell r="C41" t="str">
            <v>m2</v>
          </cell>
          <cell r="D41">
            <v>0</v>
          </cell>
        </row>
        <row r="42">
          <cell r="A42" t="str">
            <v>03.01.02.08.02</v>
          </cell>
          <cell r="B42" t="str">
            <v xml:space="preserve">MURO DE DRYWALL TIPO 9B E= 15.0 CM PLACA DE SILICATO CALCIO DE 10 MM INT Y EXT. </v>
          </cell>
          <cell r="C42" t="str">
            <v>m2</v>
          </cell>
          <cell r="D42">
            <v>0</v>
          </cell>
        </row>
        <row r="43">
          <cell r="A43" t="str">
            <v>03.01.02.08.03</v>
          </cell>
          <cell r="B43" t="str">
            <v xml:space="preserve">MURO DE DRYWALL TIPO 9C E= 20.0 CM PLACA DE SILICATO CALCIO DE 10 MM INT Y EXT. </v>
          </cell>
          <cell r="C43" t="str">
            <v>m2</v>
          </cell>
          <cell r="D43">
            <v>0</v>
          </cell>
        </row>
        <row r="44">
          <cell r="A44" t="str">
            <v>03.01.02.08.04</v>
          </cell>
          <cell r="B44" t="str">
            <v xml:space="preserve">MURO DE DRYWALL TIPO 9D E= 25.0 CM PLACA DE SILICATO CALCIO DE 10 MM INT Y EXT. </v>
          </cell>
          <cell r="C44" t="str">
            <v>m2</v>
          </cell>
          <cell r="D44">
            <v>0</v>
          </cell>
        </row>
        <row r="45">
          <cell r="A45" t="str">
            <v>03.01.02.08.05</v>
          </cell>
          <cell r="B45" t="str">
            <v>MURO DE DRYWALL TIPO 9E E= 25.0 CM PLACA DE SILICATO CALCIO DE 10 MM INT Y EXT. (AISLAMIENTO TERMO - ACUSTICO)</v>
          </cell>
          <cell r="C45" t="str">
            <v>m2</v>
          </cell>
          <cell r="D45">
            <v>0</v>
          </cell>
        </row>
        <row r="46">
          <cell r="A46" t="str">
            <v>03.01.02.08.06</v>
          </cell>
          <cell r="B46" t="str">
            <v>MURO DE DRYWALL TIPO 9F E= 20.0 CM PLACA DE SILICATO CALCIO DE 10 MM INT Y EXT. (AISLAMIENTO TERMO - ACUSTICO)</v>
          </cell>
          <cell r="C46" t="str">
            <v>m2</v>
          </cell>
          <cell r="D46">
            <v>0</v>
          </cell>
        </row>
        <row r="47">
          <cell r="A47" t="str">
            <v>03.01.02.09</v>
          </cell>
          <cell r="B47" t="str">
            <v>TABIQUE TP 10 - RF -120</v>
          </cell>
        </row>
        <row r="48">
          <cell r="A48" t="str">
            <v>03.01.02.09.01</v>
          </cell>
          <cell r="B48" t="str">
            <v xml:space="preserve">MURO DE DRYWALL TIPO 10A E= 12.0 CM PLACA DE SILICATO CALCIO DE 12 MM INT Y EXT. </v>
          </cell>
          <cell r="C48" t="str">
            <v>m2</v>
          </cell>
          <cell r="D48">
            <v>0</v>
          </cell>
        </row>
        <row r="49">
          <cell r="A49" t="str">
            <v>03.01.02.09.02</v>
          </cell>
          <cell r="B49" t="str">
            <v xml:space="preserve">MURO DE DRYWALL TIPO 10B E= 15.0 CM PLACA DE SILICATO CALCIO DE 12 MM INT Y EXT. </v>
          </cell>
          <cell r="C49" t="str">
            <v>m2</v>
          </cell>
          <cell r="D49">
            <v>0</v>
          </cell>
        </row>
        <row r="50">
          <cell r="A50" t="str">
            <v>03.01.02.09.03</v>
          </cell>
          <cell r="B50" t="str">
            <v xml:space="preserve">MURO DE DRYWALL TIPO 10C E= 20.0 CM PLACA DE SILICATO CALCIO DE 12 MM INT Y EXT. (AISLAMIENTO TERMO - ACUSTICO) </v>
          </cell>
          <cell r="C50" t="str">
            <v>m2</v>
          </cell>
          <cell r="D50">
            <v>0</v>
          </cell>
        </row>
        <row r="51">
          <cell r="A51" t="str">
            <v>03.01.02.09.04</v>
          </cell>
          <cell r="B51" t="str">
            <v xml:space="preserve">MURO DE DRYWALL TIPO 10D E= 25.0 CM PLACA DE SILICATO CALCIO DE 12 MM INT Y EXT. </v>
          </cell>
          <cell r="C51" t="str">
            <v>m2</v>
          </cell>
          <cell r="D51">
            <v>0</v>
          </cell>
        </row>
        <row r="52">
          <cell r="A52" t="str">
            <v>03.01.02.09.05</v>
          </cell>
          <cell r="B52" t="str">
            <v xml:space="preserve">MURO DE DRYWALL TIPO 10E E= 15.0 CM PLACA DE SILICATO CALCIO DE 12 MM INT Y EXT. </v>
          </cell>
          <cell r="C52" t="str">
            <v>m2</v>
          </cell>
          <cell r="D52">
            <v>0</v>
          </cell>
        </row>
        <row r="53">
          <cell r="A53">
            <v>3.02</v>
          </cell>
          <cell r="B53" t="str">
            <v>REVOQUES Y REVESTIMIENTOS</v>
          </cell>
        </row>
        <row r="54">
          <cell r="A54" t="str">
            <v>03.02.01</v>
          </cell>
          <cell r="B54" t="str">
            <v>TARRAJEO INTERIOR</v>
          </cell>
        </row>
        <row r="55">
          <cell r="A55" t="str">
            <v>03.02.01.01</v>
          </cell>
          <cell r="B55" t="str">
            <v xml:space="preserve">   TARRAJEO DE MUROS INTERIORES C/MORT C:A 1:5, e=1.5 CM</v>
          </cell>
          <cell r="C55" t="str">
            <v>m2</v>
          </cell>
          <cell r="D55">
            <v>33584.70503999995</v>
          </cell>
        </row>
        <row r="56">
          <cell r="A56" t="str">
            <v>03.02.02.02</v>
          </cell>
          <cell r="B56" t="str">
            <v xml:space="preserve">   TARRAJEO DE MUROS CON CEMENTO PULIDO C/ ENDURECEDOR E IMPERMEABILIZANTE </v>
          </cell>
          <cell r="C56" t="str">
            <v>m2</v>
          </cell>
          <cell r="D56">
            <v>403.67999999999995</v>
          </cell>
        </row>
        <row r="57">
          <cell r="A57" t="str">
            <v>03.02.02.03</v>
          </cell>
          <cell r="B57" t="str">
            <v>TARRAJEO DE MUROS CON BARITINA</v>
          </cell>
          <cell r="C57" t="str">
            <v>m2</v>
          </cell>
          <cell r="D57">
            <v>256.8</v>
          </cell>
        </row>
        <row r="58">
          <cell r="A58" t="str">
            <v>03.02.02.04</v>
          </cell>
          <cell r="B58" t="str">
            <v>TARRAJEO PRIMARIO</v>
          </cell>
          <cell r="C58" t="str">
            <v>m2</v>
          </cell>
          <cell r="D58">
            <v>8051.326799999998</v>
          </cell>
        </row>
        <row r="59">
          <cell r="A59" t="str">
            <v>03.02.02.05</v>
          </cell>
          <cell r="B59" t="str">
            <v xml:space="preserve">   ENCUENTRO SANITARIO DE CEMENTO PULIDOS C/ ENDURECEDOR E IMPERMEABILIZANTE (PARED-TECHO)</v>
          </cell>
          <cell r="C59" t="str">
            <v>m</v>
          </cell>
          <cell r="D59">
            <v>84.1</v>
          </cell>
        </row>
        <row r="60">
          <cell r="A60" t="str">
            <v>03.02.02.06</v>
          </cell>
          <cell r="B60" t="str">
            <v xml:space="preserve">   ENCUENTRO SANITARIO DE VINILICO FLEXIBLE C/ COVEFORMER</v>
          </cell>
          <cell r="C60" t="str">
            <v>m</v>
          </cell>
          <cell r="D60">
            <v>66.699999999999989</v>
          </cell>
        </row>
        <row r="61">
          <cell r="A61" t="str">
            <v>03.02.02.07</v>
          </cell>
          <cell r="B61" t="str">
            <v xml:space="preserve">   SOLAQUEADO DE BOTALLANTA DE CONCRETO COMPUESTO DE VINIL SBR, REFORZADO CON VINIL NATURAL</v>
          </cell>
          <cell r="C61" t="str">
            <v>m2</v>
          </cell>
          <cell r="D61">
            <v>37.124999999999993</v>
          </cell>
        </row>
        <row r="62">
          <cell r="A62" t="str">
            <v>03.02.02.08</v>
          </cell>
          <cell r="B62" t="str">
            <v>PASO Y CONTRAPASO ACABADO EN PORCELANATO RUSTICO DE ALTO TRANSITO ANTIDESLIZANTE  0.60x0.60 m. e=6mm</v>
          </cell>
          <cell r="C62" t="str">
            <v>m2</v>
          </cell>
          <cell r="D62">
            <v>54</v>
          </cell>
        </row>
        <row r="63">
          <cell r="A63" t="str">
            <v>03.02.02.09</v>
          </cell>
          <cell r="B63" t="str">
            <v>DESCANSOS ACABADO EN PORCELANATO ANTIDESLIZANTE 0.60x0.60 m</v>
          </cell>
          <cell r="C63" t="str">
            <v>m2</v>
          </cell>
          <cell r="D63">
            <v>30.131999999999998</v>
          </cell>
        </row>
        <row r="64">
          <cell r="A64" t="str">
            <v>03.02.02.10</v>
          </cell>
          <cell r="B64" t="str">
            <v>PASO Y CONTRAPASO ACABADO EN CEMENTO SEMI PULIDO</v>
          </cell>
          <cell r="C64" t="str">
            <v>m2</v>
          </cell>
          <cell r="D64">
            <v>164.35199999999998</v>
          </cell>
        </row>
        <row r="65">
          <cell r="A65" t="str">
            <v>03.02.02.11</v>
          </cell>
          <cell r="B65" t="str">
            <v>DESCANSOS ACABADO EN CEMENTO SEMI PULIDO BRUÑADO @ 0.90 m</v>
          </cell>
          <cell r="C65" t="str">
            <v>m2</v>
          </cell>
          <cell r="D65">
            <v>50.400000000000006</v>
          </cell>
        </row>
        <row r="66">
          <cell r="A66" t="str">
            <v>03.02.02</v>
          </cell>
          <cell r="B66" t="str">
            <v>TARRAJEO EN EXTERIORES</v>
          </cell>
        </row>
        <row r="67">
          <cell r="A67" t="str">
            <v>03.02.02.01</v>
          </cell>
          <cell r="B67" t="str">
            <v xml:space="preserve">   TARRAJEO DE MUROS EXTERIORES C/MORT C:A 1:5, e=1.5 CM</v>
          </cell>
          <cell r="C67" t="str">
            <v>m2</v>
          </cell>
          <cell r="D67">
            <v>7750.8316999999988</v>
          </cell>
        </row>
        <row r="68">
          <cell r="A68" t="str">
            <v>03.02.03</v>
          </cell>
          <cell r="B68" t="str">
            <v>VESTIDURAS DE DERRAMES</v>
          </cell>
        </row>
        <row r="69">
          <cell r="A69" t="str">
            <v>03.02.03.01</v>
          </cell>
          <cell r="B69" t="str">
            <v xml:space="preserve">   VESTIDURA DE DERRAMES E = 0.15 m</v>
          </cell>
          <cell r="C69" t="str">
            <v>m</v>
          </cell>
          <cell r="D69">
            <v>3644.2399999999993</v>
          </cell>
        </row>
        <row r="70">
          <cell r="A70" t="str">
            <v>03.02.04</v>
          </cell>
          <cell r="B70" t="str">
            <v>BRUÑAS</v>
          </cell>
        </row>
        <row r="71">
          <cell r="A71" t="str">
            <v>03.02.04.01</v>
          </cell>
          <cell r="B71" t="str">
            <v xml:space="preserve">   BRUÑAS DE 1cm x 1 cm</v>
          </cell>
          <cell r="C71" t="str">
            <v>m</v>
          </cell>
          <cell r="D71">
            <v>14505.541999999994</v>
          </cell>
        </row>
        <row r="72">
          <cell r="A72" t="str">
            <v>03.02.04.02</v>
          </cell>
          <cell r="B72" t="str">
            <v xml:space="preserve">   BRUÑAS DE 1cm x 2.5 cm</v>
          </cell>
          <cell r="C72" t="str">
            <v>m</v>
          </cell>
          <cell r="D72">
            <v>329.99824999999998</v>
          </cell>
        </row>
        <row r="73">
          <cell r="A73" t="str">
            <v>03.02.05</v>
          </cell>
          <cell r="B73" t="str">
            <v>REVESTIMIENTOS</v>
          </cell>
        </row>
        <row r="74">
          <cell r="A74" t="str">
            <v>03.02.05.01</v>
          </cell>
          <cell r="B74" t="str">
            <v xml:space="preserve">   REVESTIMIENTO DE CANALETA DE CONCRETO C/ CEMENTO PULIDO + IMPERMEABILIZANTE</v>
          </cell>
          <cell r="C74" t="str">
            <v>m2</v>
          </cell>
          <cell r="D74">
            <v>674.45100000000014</v>
          </cell>
        </row>
        <row r="75">
          <cell r="A75" t="str">
            <v>03.02.05.02</v>
          </cell>
          <cell r="B75" t="str">
            <v>REVESTIMIENTO DE ESTRUCTURAS DE CONCRETO ACABADO CEMENTO PULIDO + IMPERMEABILIZANTE</v>
          </cell>
          <cell r="C75" t="str">
            <v>m2</v>
          </cell>
          <cell r="D75">
            <v>119.25499999999998</v>
          </cell>
        </row>
        <row r="76">
          <cell r="A76" t="str">
            <v>03.02.05.03</v>
          </cell>
          <cell r="B76" t="str">
            <v>REVESTIMIENTO DE LAVADERO DE CONCRETO CON PORCELANATO 0.60x0.60 m</v>
          </cell>
          <cell r="C76" t="str">
            <v>m2</v>
          </cell>
          <cell r="D76">
            <v>68.77</v>
          </cell>
        </row>
        <row r="77">
          <cell r="A77" t="str">
            <v>03.02.05.04</v>
          </cell>
          <cell r="B77" t="str">
            <v xml:space="preserve">REVESTIMIENTO DE SARDINEL  EN DUCHA PORCELANATO 0.60x0.60 m </v>
          </cell>
          <cell r="C77" t="str">
            <v>m2</v>
          </cell>
          <cell r="D77">
            <v>42.62</v>
          </cell>
        </row>
        <row r="78">
          <cell r="A78" t="str">
            <v>03.02.05.05</v>
          </cell>
          <cell r="B78" t="str">
            <v>REVESTIMIENTO BANCA DE CONCRETO SOLAQUEADO</v>
          </cell>
          <cell r="C78" t="str">
            <v>m2</v>
          </cell>
          <cell r="D78">
            <v>21.015000000000001</v>
          </cell>
        </row>
        <row r="79">
          <cell r="A79" t="str">
            <v>03.02.05.06</v>
          </cell>
          <cell r="B79" t="str">
            <v>REVESTIMIENTO DE TABLERO DE CONCRETO ENCHAPADO EN GRANITO PULIDO e=20 mm</v>
          </cell>
          <cell r="C79" t="str">
            <v>m2</v>
          </cell>
          <cell r="D79">
            <v>30.484999999999992</v>
          </cell>
        </row>
        <row r="80">
          <cell r="A80" t="str">
            <v>03.02.05.07</v>
          </cell>
          <cell r="B80" t="str">
            <v>REVESTIMIENTO DE ACERO INOXIDABLE e=1/32" ACABADO SATINADO, ENCHAPE SOBRE TABIQUERIA DE FIBORCEMENTO</v>
          </cell>
          <cell r="C80" t="str">
            <v>m2</v>
          </cell>
          <cell r="D80">
            <v>38.630000000000003</v>
          </cell>
        </row>
        <row r="81">
          <cell r="A81" t="str">
            <v>03.03</v>
          </cell>
          <cell r="B81" t="str">
            <v>CIELORRASOS</v>
          </cell>
        </row>
        <row r="82">
          <cell r="A82" t="str">
            <v>03.03.01</v>
          </cell>
          <cell r="B82" t="str">
            <v xml:space="preserve"> CIELORRASO CON MEZCLA</v>
          </cell>
        </row>
        <row r="83">
          <cell r="A83" t="str">
            <v>03.03.01.01</v>
          </cell>
          <cell r="B83" t="str">
            <v xml:space="preserve">   CIELORRASO CON MEZCLA DE C:A 1:5 E=1.5CM</v>
          </cell>
          <cell r="C83" t="str">
            <v>m2</v>
          </cell>
          <cell r="D83">
            <v>9127.3595000000041</v>
          </cell>
        </row>
        <row r="84">
          <cell r="A84" t="str">
            <v>03.03.01.02</v>
          </cell>
          <cell r="B84" t="str">
            <v xml:space="preserve">   CIELORRASO C/ CEMENTO PULIDO C/ ENDURECEDOR E IMPERMEABILIZANTE</v>
          </cell>
          <cell r="C84" t="str">
            <v>m2</v>
          </cell>
          <cell r="D84">
            <v>81.667500000000004</v>
          </cell>
        </row>
        <row r="85">
          <cell r="A85" t="str">
            <v>03.03.01.03</v>
          </cell>
          <cell r="B85" t="str">
            <v xml:space="preserve">   CIELORRASO C/ BARITINA</v>
          </cell>
          <cell r="C85" t="str">
            <v>m2</v>
          </cell>
          <cell r="D85">
            <v>78.600000000000009</v>
          </cell>
        </row>
        <row r="86">
          <cell r="A86" t="str">
            <v>03.03.02</v>
          </cell>
          <cell r="B86" t="str">
            <v>FALSO CIELO RASO</v>
          </cell>
        </row>
        <row r="87">
          <cell r="A87" t="str">
            <v>03.03.02.01</v>
          </cell>
          <cell r="B87" t="str">
            <v>FALSO CIELO RASO C/PLANCHA DE YESO ST DE 1/2"</v>
          </cell>
          <cell r="C87" t="str">
            <v>m2</v>
          </cell>
          <cell r="D87">
            <v>631.24020000000007</v>
          </cell>
        </row>
        <row r="88">
          <cell r="A88" t="str">
            <v>03.03.02.02</v>
          </cell>
          <cell r="B88" t="str">
            <v>FALSO CIELO RASO - DRYWALL CON PLANCHA DE MDF CON ENCHAPE DE MADERA SHIHUAHUACO LAQUEADA Y SELLADA e=1"</v>
          </cell>
          <cell r="C88" t="str">
            <v>m2</v>
          </cell>
          <cell r="D88">
            <v>133.88999999999999</v>
          </cell>
        </row>
        <row r="89">
          <cell r="A89" t="str">
            <v>03.03.02.03</v>
          </cell>
          <cell r="B89" t="str">
            <v>FALSO CIELORASO - BALDOSA DE FIBRA MINERAL MICROPERFORADA, NRC 55 RH 99% RF 49°C, RESISTENTE A IMPACTOS, RASPADURAS, HONGOS Y MOHO AMBAS CARAS, LAVABLE, BORDE RECTO DE 0.61mx0.61m.x5/8". SISTEMA DE SUSPENSION ANTISISMICO RX HEAVY DUTY PRELUDE XL 15/16".</v>
          </cell>
          <cell r="C89" t="str">
            <v>m2</v>
          </cell>
          <cell r="D89">
            <v>4380.4189999999999</v>
          </cell>
        </row>
        <row r="90">
          <cell r="A90" t="str">
            <v>03.03.02.04</v>
          </cell>
          <cell r="B90" t="str">
            <v>FALSO CIELORASO - BALDOSA DE FIBRA MINERAL SIN PERFORACION, CAC 33 RH 99% RF 49°C, RESISTENTE A IMPACTOS, RASPADURAS, HONGOS Y MOHO AMBAS CARAS, LAVABLE, BORDE RECTO DE 0.61mx0.61m.x5/8". SISTEMA DE SUSPENSION ANTISISMICO RX HEAVY DUTY PRELUDE XL 15/16".</v>
          </cell>
          <cell r="C90" t="str">
            <v>m2</v>
          </cell>
          <cell r="D90">
            <v>198.51000000000002</v>
          </cell>
        </row>
        <row r="91">
          <cell r="A91" t="str">
            <v>03.03.02.05</v>
          </cell>
          <cell r="B91" t="str">
            <v>FALSO CIELORASO - BALDOSA DE FIBRA MINERAL  Y CERAMICO CON PERFORACIONES, NRC 55 RH 100% RF 49°C, RESISTENTE A IMPACTOS, RASPADURAS, HONGOS Y MOHO AMBAS CARAS, LAVABLE, BORDE RECTO DE 0.61mx0.61m.x5/8". SISTEMA DE SUSPENSION ANTISISMICO RX HEAVY DUTY PRELUDE XL 15/16".</v>
          </cell>
          <cell r="C91" t="str">
            <v>m2</v>
          </cell>
          <cell r="D91">
            <v>321.6219999999999</v>
          </cell>
        </row>
        <row r="92">
          <cell r="A92" t="str">
            <v>03.03.02.06</v>
          </cell>
          <cell r="B92" t="str">
            <v xml:space="preserve">FALSO CIELORASO - BALDOSA DE FIBRA MINERAL, RECUBRIMIENTO VINILICO LAVABLE, RH 99% RF 49°C, RESISTENTE A IMPACTOS, RASPADURAS, HONGOS Y MOHO AMBAS CARAS, LAVABLE, BORDE RECTO DE 0.61mx0.61m.x5/8". SISTEMA DE SUSPENSION ANTISISMICO DE ALUMINIO CO-EXTRUÍDO CLEAN ROOM HEAVY DUTY DE 1-1/2" </v>
          </cell>
          <cell r="C92" t="str">
            <v>m2</v>
          </cell>
          <cell r="D92">
            <v>486.53800000000024</v>
          </cell>
        </row>
        <row r="93">
          <cell r="A93" t="str">
            <v>03.03.02.07</v>
          </cell>
          <cell r="B93" t="str">
            <v>FALSO CIELORASO - BALDOSA DE FIBRA MINERAL, RECUBRIMIENTO VINILICO LAVABLE, RH 99% RF 49°C, RESISTENTE A IMPACTOS, RASPADURAS, HONGOS Y MOHO AMBAS CARAS, LAVABLE, BORDE RECTO DE 0.61mx0.61m.x5/8". SISTEMA DE SUSPENSION ANTISISMICORX HEAVY DUTY PRELUDE XL 15/16".</v>
          </cell>
          <cell r="C93" t="str">
            <v>m2</v>
          </cell>
          <cell r="D93">
            <v>653.10999999999979</v>
          </cell>
        </row>
        <row r="94">
          <cell r="A94" t="str">
            <v>03.04</v>
          </cell>
          <cell r="B94" t="str">
            <v>PISOS Y PAVIMENTOS</v>
          </cell>
        </row>
        <row r="95">
          <cell r="A95" t="str">
            <v>03.04.01</v>
          </cell>
          <cell r="B95" t="str">
            <v xml:space="preserve">  CONTRAPISOS</v>
          </cell>
        </row>
        <row r="96">
          <cell r="A96" t="str">
            <v>03.04.01.01</v>
          </cell>
          <cell r="B96" t="str">
            <v>CONTRAPISO, E= 35 mm</v>
          </cell>
          <cell r="C96" t="str">
            <v>m2</v>
          </cell>
          <cell r="D96">
            <v>8059.9030000000039</v>
          </cell>
        </row>
        <row r="97">
          <cell r="A97" t="str">
            <v>03.04.01.02</v>
          </cell>
          <cell r="B97" t="str">
            <v>CONTRAPISO, E= 40 mm</v>
          </cell>
          <cell r="C97" t="str">
            <v>m2</v>
          </cell>
          <cell r="D97">
            <v>68.2</v>
          </cell>
        </row>
        <row r="98">
          <cell r="A98" t="str">
            <v>03.04.01.03</v>
          </cell>
          <cell r="B98" t="str">
            <v>CONTRAPISO, E= 48 mm</v>
          </cell>
          <cell r="C98" t="str">
            <v>m2</v>
          </cell>
          <cell r="D98">
            <v>999.25650000000019</v>
          </cell>
        </row>
        <row r="99">
          <cell r="A99" t="str">
            <v>03.04.01.04</v>
          </cell>
          <cell r="B99" t="str">
            <v>CONTRAPISO, E=35 mm  MEZCLA 1:1:4 CEMENTO-ARENA-BARITINA</v>
          </cell>
          <cell r="C99" t="str">
            <v>m2</v>
          </cell>
          <cell r="D99">
            <v>87.40000000000002</v>
          </cell>
        </row>
        <row r="100">
          <cell r="A100" t="str">
            <v>03.04.02</v>
          </cell>
          <cell r="B100" t="str">
            <v>PISOS</v>
          </cell>
        </row>
        <row r="101">
          <cell r="A101" t="str">
            <v>03.04.02.01</v>
          </cell>
          <cell r="B101" t="str">
            <v xml:space="preserve">    PISO DE PORCELANATO, 0.60 M X 0.60 M  ANTIDESLIZANTE LISO MATE</v>
          </cell>
          <cell r="C101" t="str">
            <v>m2</v>
          </cell>
          <cell r="D101">
            <v>8167.1430000000046</v>
          </cell>
        </row>
        <row r="102">
          <cell r="A102" t="str">
            <v>03.04.02.02</v>
          </cell>
          <cell r="B102" t="str">
            <v xml:space="preserve">    PISO CEMENTO SEMIPULIDO Y BRUÑADO CADA 0.90 M + ENDURECEDOR</v>
          </cell>
          <cell r="C102" t="str">
            <v>m2</v>
          </cell>
          <cell r="D102">
            <v>521.52849999999989</v>
          </cell>
        </row>
        <row r="103">
          <cell r="A103" t="str">
            <v>03.04.02.03</v>
          </cell>
          <cell r="B103" t="str">
            <v xml:space="preserve">    PISO CEMENTO  SEMIPULIDO Y BRUÑADO CADA 1.00M</v>
          </cell>
          <cell r="C103" t="str">
            <v>m2</v>
          </cell>
          <cell r="D103">
            <v>48.701999999999998</v>
          </cell>
        </row>
        <row r="104">
          <cell r="A104" t="str">
            <v>03.04.02.04</v>
          </cell>
          <cell r="B104" t="str">
            <v xml:space="preserve">    PISO CEMENTO PULIDO + ENDURECEDOR  Y BRUÑADO CADA 0.90 M</v>
          </cell>
          <cell r="C104" t="str">
            <v>m2</v>
          </cell>
          <cell r="D104">
            <v>516.40300000000002</v>
          </cell>
        </row>
        <row r="105">
          <cell r="A105" t="str">
            <v>03.04.02.05</v>
          </cell>
          <cell r="B105" t="str">
            <v xml:space="preserve">    PISO CEMENTO PULIDO C/ ENDURECEDOR E IMPERMEABILIZANTE</v>
          </cell>
          <cell r="C105" t="str">
            <v>m2</v>
          </cell>
          <cell r="D105">
            <v>187.8425</v>
          </cell>
        </row>
        <row r="106">
          <cell r="A106" t="str">
            <v>03.04.02.06</v>
          </cell>
          <cell r="B106" t="str">
            <v xml:space="preserve">    PISO CEMENTO FROTACHADO BRUÑADO @ 1.00 m</v>
          </cell>
          <cell r="C106" t="str">
            <v>m2</v>
          </cell>
          <cell r="D106">
            <v>2357.3209000000002</v>
          </cell>
        </row>
        <row r="107">
          <cell r="A107" t="str">
            <v>03.04.02.07</v>
          </cell>
          <cell r="B107" t="str">
            <v xml:space="preserve">    PISO CEMENTO FROTACHADO</v>
          </cell>
          <cell r="C107" t="str">
            <v>m2</v>
          </cell>
          <cell r="D107">
            <v>2299.0649999999996</v>
          </cell>
        </row>
        <row r="108">
          <cell r="A108" t="str">
            <v>03.04.02.08</v>
          </cell>
          <cell r="B108" t="str">
            <v xml:space="preserve">    PISO CEMENTO FROTACHADO CON PAÑETEO @ 5.00m</v>
          </cell>
          <cell r="C108" t="str">
            <v>m2</v>
          </cell>
          <cell r="D108">
            <v>2121.7974999999997</v>
          </cell>
        </row>
        <row r="109">
          <cell r="A109" t="str">
            <v>03.04.02.09</v>
          </cell>
          <cell r="B109" t="str">
            <v>PISO VINILICO FLEXIBLE EN ROLLO E= 2MM</v>
          </cell>
          <cell r="C109" t="str">
            <v>m2</v>
          </cell>
          <cell r="D109">
            <v>649.11149999999986</v>
          </cell>
        </row>
        <row r="110">
          <cell r="A110" t="str">
            <v>03.04.02.10</v>
          </cell>
          <cell r="B110" t="str">
            <v>PISO VINILICO FLEXIBLE EN ROLLO, ANTIDESLIZANTE, ANTIBACTERIAL Y CONDUCTIVO PUR; e=2.0mm</v>
          </cell>
          <cell r="C110" t="str">
            <v>m2</v>
          </cell>
          <cell r="D110">
            <v>116.715</v>
          </cell>
        </row>
        <row r="111">
          <cell r="A111" t="str">
            <v>03.04.02.11</v>
          </cell>
          <cell r="B111" t="str">
            <v>PISO BALDOSAS 0.60X0.60 DE VINILICO RIGIDO NO CONDUCTIVO</v>
          </cell>
          <cell r="C111" t="str">
            <v>m2</v>
          </cell>
          <cell r="D111">
            <v>35.64</v>
          </cell>
        </row>
        <row r="112">
          <cell r="A112" t="str">
            <v>03.04.02.12</v>
          </cell>
          <cell r="B112" t="str">
            <v>ALFOMBRA DE ALTO TRANSITO RESISTENTE AL FUEGO e=10 mm</v>
          </cell>
          <cell r="C112" t="str">
            <v>m2</v>
          </cell>
          <cell r="D112">
            <v>68.2</v>
          </cell>
        </row>
        <row r="113">
          <cell r="A113" t="str">
            <v>03.04.03</v>
          </cell>
          <cell r="B113" t="str">
            <v>VEREDAS Y RAMPAS</v>
          </cell>
        </row>
        <row r="114">
          <cell r="A114" t="str">
            <v>03.04.03.01</v>
          </cell>
          <cell r="B114" t="str">
            <v xml:space="preserve">   RAMPA DE CONCRETO , ACABADO EN CEMENTO FROTACHADO Y BRUÑADO @ 0.10m</v>
          </cell>
          <cell r="C114" t="str">
            <v>m2</v>
          </cell>
          <cell r="D114">
            <v>188.20320000000004</v>
          </cell>
        </row>
        <row r="115">
          <cell r="A115" t="str">
            <v>03.05</v>
          </cell>
          <cell r="B115" t="str">
            <v xml:space="preserve"> ZOCALOS Y CONTRAZOCALOS</v>
          </cell>
        </row>
        <row r="116">
          <cell r="A116" t="str">
            <v>03.05.01</v>
          </cell>
          <cell r="B116" t="str">
            <v xml:space="preserve">   ZOCALO</v>
          </cell>
        </row>
        <row r="117">
          <cell r="A117" t="str">
            <v>03.05.01.01</v>
          </cell>
          <cell r="B117" t="str">
            <v xml:space="preserve">      ZOCALO DE PORCELANATO 60 cm x 60 cm</v>
          </cell>
          <cell r="C117" t="str">
            <v>m2</v>
          </cell>
          <cell r="D117">
            <v>8051.326799999998</v>
          </cell>
        </row>
        <row r="118">
          <cell r="A118" t="str">
            <v>03.05.01.02</v>
          </cell>
          <cell r="B118" t="str">
            <v xml:space="preserve">  ZOCALO DE VINILICO FLEXIBLE ANTIBACTERIAL EN ROLLO e=2 mm</v>
          </cell>
          <cell r="C118" t="str">
            <v>m2</v>
          </cell>
          <cell r="D118">
            <v>1176.796</v>
          </cell>
        </row>
        <row r="119">
          <cell r="A119" t="str">
            <v>03.05.01.03</v>
          </cell>
          <cell r="B119" t="str">
            <v xml:space="preserve">  ZÓCALO MDF 12mm CON ALFOMBRA DE ALTO TRÁNSITO RESISTENTE AL FUEG0  h=3.00 m</v>
          </cell>
          <cell r="C119" t="str">
            <v>m2</v>
          </cell>
          <cell r="D119">
            <v>93.600000000000009</v>
          </cell>
        </row>
        <row r="120">
          <cell r="A120" t="str">
            <v>03.05.02</v>
          </cell>
          <cell r="B120" t="str">
            <v>CONTRAZOCALOS</v>
          </cell>
        </row>
        <row r="121">
          <cell r="A121" t="str">
            <v>03.05.02.01</v>
          </cell>
          <cell r="B121" t="str">
            <v xml:space="preserve">      CONTRAZOCALO DE PORCELANATO; H = 0.10 m</v>
          </cell>
          <cell r="C121" t="str">
            <v>m</v>
          </cell>
          <cell r="D121">
            <v>1205.9400000000003</v>
          </cell>
        </row>
        <row r="122">
          <cell r="A122" t="str">
            <v>03.05.02.02</v>
          </cell>
          <cell r="B122" t="str">
            <v xml:space="preserve">      CONTRAZOCALO SANITARIO DE TERRAZO PULIDO; H=0.10 m</v>
          </cell>
          <cell r="C122" t="str">
            <v>m</v>
          </cell>
          <cell r="D122">
            <v>5234.4860000000053</v>
          </cell>
        </row>
        <row r="123">
          <cell r="A123" t="str">
            <v>03.05.02.03</v>
          </cell>
          <cell r="B123" t="str">
            <v xml:space="preserve">      CONTRAZOCALO CEMENTO PULIDO H=0.10 m</v>
          </cell>
          <cell r="C123" t="str">
            <v>m</v>
          </cell>
          <cell r="D123">
            <v>618.71</v>
          </cell>
        </row>
        <row r="124">
          <cell r="A124" t="str">
            <v>03.05.02.04</v>
          </cell>
          <cell r="B124" t="str">
            <v xml:space="preserve">      CONTRAZOCALO CEMENTO PULIDO H=0.20 m</v>
          </cell>
          <cell r="C124" t="str">
            <v>m</v>
          </cell>
          <cell r="D124">
            <v>110.68999999999998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1.MURO"/>
      <sheetName val="2.REVOQUE"/>
      <sheetName val="3.CIELORRASO"/>
      <sheetName val="4.PISO"/>
      <sheetName val="5.ZOCALO"/>
      <sheetName val="6.COBERTURA (ALLISON T.)"/>
      <sheetName val="7.1PUERTAS MADERA"/>
      <sheetName val="7.2.C.MADERA (2)"/>
      <sheetName val="7.3MUEBLES "/>
      <sheetName val="8.1VENTANA ALUM"/>
      <sheetName val="8.2MAMPARAS"/>
      <sheetName val="8.3 PUERTAS METALICAS"/>
      <sheetName val="8.4 ELEMEN. ESP."/>
      <sheetName val="RESUMEN"/>
      <sheetName val="9.CERRAJE (2)"/>
      <sheetName val="VENTANAS METALICAS"/>
      <sheetName val="10.VIDRIO (2)"/>
      <sheetName val="13.SEÑALIZACION"/>
      <sheetName val="11.PINTURA (2)"/>
      <sheetName val="12.VARIOS (2)"/>
      <sheetName val="13.SEÑALIZACION (2)"/>
      <sheetName val="OTROS"/>
      <sheetName val="Hoja4"/>
      <sheetName val="Hoja2"/>
      <sheetName val="Hoja1"/>
      <sheetName val="METRADO"/>
      <sheetName val="7.C.MADERA"/>
      <sheetName val="8.C.METALICA"/>
      <sheetName val="8.C.METALICA "/>
      <sheetName val="Hoja3"/>
      <sheetName val="9.CERRAJE"/>
      <sheetName val="10.VIDRIO"/>
      <sheetName val="11.PINTURA"/>
      <sheetName val="12.VARIOS"/>
      <sheetName val="Datos Generales"/>
    </sheetNames>
    <sheetDataSet>
      <sheetData sheetId="0"/>
      <sheetData sheetId="1"/>
      <sheetData sheetId="2">
        <row r="4">
          <cell r="B4" t="str">
            <v>MEJORAMIENTO Y AMPLIACION DE LOS SERVICIOS DE SALUD DEL HOSPITAL DE POMABAMBA '' ANTONIO CALDAS DOMINGUEZ '' BARRIO DE H</v>
          </cell>
        </row>
      </sheetData>
      <sheetData sheetId="3"/>
      <sheetData sheetId="4"/>
      <sheetData sheetId="5"/>
      <sheetData sheetId="6">
        <row r="3">
          <cell r="B3" t="str">
            <v>MEJORAMIENTO Y AMPLIACION DE LOS SERVICIOS DE SALUD DEL HOSPITAL DE POMABAMBA '' ANTONIO CALDAS DOMINGUEZ '' BARRIO DE H</v>
          </cell>
        </row>
      </sheetData>
      <sheetData sheetId="7"/>
      <sheetData sheetId="8">
        <row r="3">
          <cell r="B3" t="str">
            <v>MEJORAMIENTO Y AMPLIACION DE LOS SERVICIOS DE SALUD DEL HOSPITAL DE POMABAMBA '' ANTONIO CALDAS DOMINGUEZ '' BARRIO DE H</v>
          </cell>
        </row>
      </sheetData>
      <sheetData sheetId="9">
        <row r="4">
          <cell r="B4" t="str">
            <v>MEJORAMIENTO Y AMPLIACION DE LOS SERVICIOS DE SALUD DEL HOSPITAL DE POMABAMBA '' ANTONIO CALDAS DOMINGUEZ '' BARRIO DE H</v>
          </cell>
        </row>
      </sheetData>
      <sheetData sheetId="10">
        <row r="4">
          <cell r="B4" t="str">
            <v>MEJORAMIENTO Y AMPLIACION DE LOS SERVICIOS DE SALUD DEL HOSPITAL DE POMABAMBA '' ANTONIO CALDAS DOMINGUEZ '' BARRIO DE H</v>
          </cell>
        </row>
      </sheetData>
      <sheetData sheetId="11">
        <row r="3">
          <cell r="B3" t="str">
            <v>MEJORAMIENTO Y AMPLIACION DE LOS SERVICIOS DE SALUD DEL HOSPITAL DE POMABAMBA '' ANTONIO CALDAS DOMINGUEZ '' BARRIO DE H</v>
          </cell>
        </row>
      </sheetData>
      <sheetData sheetId="12">
        <row r="3">
          <cell r="B3" t="str">
            <v>MEJORAMIENTO Y AMPLIACION DE LOS SERVICIOS DE SALUD DEL HOSPITAL DE POMABAMBA '' ANTONIO CALDAS DOMINGUEZ '' BARRIO DE H</v>
          </cell>
        </row>
      </sheetData>
      <sheetData sheetId="13"/>
      <sheetData sheetId="14">
        <row r="5">
          <cell r="B5" t="str">
            <v>CONSORCIO HOSPITALARIO ACD</v>
          </cell>
        </row>
      </sheetData>
      <sheetData sheetId="15">
        <row r="2">
          <cell r="A2">
            <v>0</v>
          </cell>
        </row>
        <row r="9">
          <cell r="A9" t="str">
            <v>03</v>
          </cell>
          <cell r="B9" t="str">
            <v>ARQUITECTURA</v>
          </cell>
          <cell r="C9">
            <v>0</v>
          </cell>
          <cell r="D9">
            <v>0</v>
          </cell>
        </row>
        <row r="10">
          <cell r="A10" t="str">
            <v>03.01</v>
          </cell>
          <cell r="B10" t="str">
            <v>MUROS Y TABIQUES DE ALBAÑILERIA</v>
          </cell>
          <cell r="C10">
            <v>0</v>
          </cell>
          <cell r="D10">
            <v>0</v>
          </cell>
        </row>
        <row r="11">
          <cell r="A11" t="str">
            <v>03.01.01</v>
          </cell>
          <cell r="B11" t="str">
            <v xml:space="preserve"> MUROS DE LADRILLO KING KONG DE ARCILLA ( A MAQUINA O ARTESANALMENTE )</v>
          </cell>
          <cell r="C11">
            <v>0</v>
          </cell>
          <cell r="D11">
            <v>0</v>
          </cell>
        </row>
        <row r="12">
          <cell r="A12" t="str">
            <v>03.01.01.01</v>
          </cell>
          <cell r="B12" t="str">
            <v>MURO DE LADRILLO KK DE ARCILLA DE SOGA C/M 1:4</v>
          </cell>
          <cell r="C12" t="str">
            <v>m2</v>
          </cell>
          <cell r="D12">
            <v>87.864000000000004</v>
          </cell>
        </row>
        <row r="13">
          <cell r="A13" t="str">
            <v>03.01.01.02</v>
          </cell>
          <cell r="B13" t="str">
            <v>MURO DE LADRILLO KK DE SOGA (CARAVISTA) C/M 1:4</v>
          </cell>
          <cell r="C13" t="str">
            <v>m2</v>
          </cell>
          <cell r="D13">
            <v>400.03600000000006</v>
          </cell>
        </row>
        <row r="14">
          <cell r="A14" t="str">
            <v>03.01.02</v>
          </cell>
          <cell r="B14" t="str">
            <v>TABIQUERIA DE DRYWALL</v>
          </cell>
          <cell r="C14">
            <v>0</v>
          </cell>
          <cell r="D14">
            <v>0</v>
          </cell>
        </row>
        <row r="15">
          <cell r="A15" t="str">
            <v>03.01.02.01</v>
          </cell>
          <cell r="B15" t="str">
            <v>MURO DE DRYWALL TP - TABIQUE EXTERIOR -SIMPLEE</v>
          </cell>
          <cell r="C15">
            <v>0</v>
          </cell>
          <cell r="D15">
            <v>0</v>
          </cell>
        </row>
        <row r="16">
          <cell r="A16" t="str">
            <v>03.01.02.01.01</v>
          </cell>
          <cell r="B16" t="str">
            <v>MURO DE DRYWALL TIPO 1A E=12.0 CM ROCA DE YESO ST 12.7mm INTERIOR Y FIBROCENTRO DE 8 MM EXT.</v>
          </cell>
          <cell r="C16" t="str">
            <v>m2</v>
          </cell>
          <cell r="D16">
            <v>325.28855499999997</v>
          </cell>
        </row>
        <row r="17">
          <cell r="A17" t="str">
            <v>03.01.02.01.02</v>
          </cell>
          <cell r="B17" t="str">
            <v>MURO DE DRYWALL TIPO 1B E=15.0 ROCA D YESO ST 12.7 MM INTERIOR Y FIBROCEMENTO DE 8 MM EXT.</v>
          </cell>
          <cell r="C17" t="str">
            <v>m2</v>
          </cell>
          <cell r="D17">
            <v>21.461999999999996</v>
          </cell>
        </row>
        <row r="18">
          <cell r="A18" t="str">
            <v>03.01.02.01.03</v>
          </cell>
          <cell r="B18" t="str">
            <v>MURO DE DRYWALL TIPO 1C E= 20.0 CM ROCA DE YESO ST 12.7 MM INTERIOR Y FIBROCEMENTO DE 8MM EXT.</v>
          </cell>
          <cell r="C18" t="str">
            <v>m2</v>
          </cell>
          <cell r="D18">
            <v>57.847490000000001</v>
          </cell>
        </row>
        <row r="19">
          <cell r="A19" t="str">
            <v>03.01.02.02</v>
          </cell>
          <cell r="B19" t="str">
            <v xml:space="preserve">MURO DE DRYWALL TP 2- TABIQUE EXTERIOR SANITARIO </v>
          </cell>
          <cell r="C19">
            <v>0</v>
          </cell>
          <cell r="D19">
            <v>0</v>
          </cell>
        </row>
        <row r="20">
          <cell r="A20" t="str">
            <v>03.01.02.02.01</v>
          </cell>
          <cell r="B20" t="str">
            <v>MURO DE DRYWALL TIPO 2A E=12.0 CM ROCA DE YESO RH 12.7 MM INTERIOR Y FIBROCEMENTO DE 8MM EXT.</v>
          </cell>
          <cell r="C20" t="str">
            <v>m2</v>
          </cell>
          <cell r="D20">
            <v>56.772189999999995</v>
          </cell>
        </row>
        <row r="21">
          <cell r="A21" t="str">
            <v>03.01.02.02.02</v>
          </cell>
          <cell r="B21" t="str">
            <v>MURO DE DRYWALL TIPO 2B E=15.0 CM ROCA DE YESO ST 12.7 MM INTERIOR Y FIBROCEMENTO DE 8MM EXT.</v>
          </cell>
          <cell r="C21" t="str">
            <v>m2</v>
          </cell>
          <cell r="D21">
            <v>35.311787000000002</v>
          </cell>
        </row>
        <row r="22">
          <cell r="A22" t="str">
            <v>03.01.02.02.03</v>
          </cell>
          <cell r="B22" t="str">
            <v>MURO DE DRYWALL TIPO 2C E=20.0 CM ROCA DE YESO RH 12.7 MM INTERIOR Y FIBROCEMENTO DE 8MM EXT.</v>
          </cell>
          <cell r="C22" t="str">
            <v>m2</v>
          </cell>
          <cell r="D22">
            <v>4.056</v>
          </cell>
        </row>
        <row r="23">
          <cell r="A23" t="str">
            <v>03.01.02.03</v>
          </cell>
          <cell r="B23" t="str">
            <v xml:space="preserve">MURO DE DRYWALL TP 3-TABIQUE SIMPLE SANITARIO </v>
          </cell>
          <cell r="C23">
            <v>0</v>
          </cell>
          <cell r="D23">
            <v>0</v>
          </cell>
        </row>
        <row r="24">
          <cell r="A24" t="str">
            <v>03.01.02.03.01</v>
          </cell>
          <cell r="B24" t="str">
            <v xml:space="preserve">MURO DE DRYWALL TIPO 3A E=12.00 CM ROCA DE YESO ST 12.7 MM INTERIOR Y PLACA DE ROCA DE YESO RH 12.7 MM EXT. </v>
          </cell>
          <cell r="C24" t="str">
            <v>m2</v>
          </cell>
          <cell r="D24">
            <v>716.14273699999956</v>
          </cell>
        </row>
        <row r="25">
          <cell r="A25" t="str">
            <v>03.01.02.03.02</v>
          </cell>
          <cell r="B25" t="str">
            <v xml:space="preserve">MURO DE DRYWALL TIPO 3B E=15.00 CM ROCA DE YESO ST 12.7 MM INTERIOR Y PLACA DE ROCA DE YESO RH 12.7 MM EXT. </v>
          </cell>
          <cell r="C25" t="str">
            <v>m2</v>
          </cell>
          <cell r="D25">
            <v>28.52148</v>
          </cell>
        </row>
        <row r="26">
          <cell r="A26" t="str">
            <v>03.01.02.04</v>
          </cell>
          <cell r="B26" t="str">
            <v>MURO DE DRYWALL TP 4-TABIQUE SANITARIO-SANITARIO</v>
          </cell>
          <cell r="C26">
            <v>0</v>
          </cell>
          <cell r="D26">
            <v>0</v>
          </cell>
        </row>
        <row r="27">
          <cell r="A27" t="str">
            <v>03.01.02.04.01</v>
          </cell>
          <cell r="B27" t="str">
            <v xml:space="preserve">MURO DE DRYWALL TIPO 4A E=12.00 CM ROCA DE YESO RH 12.7 MM INTERIOR Y PLACA DE ROCA DE YESO RH 12.7 MM EXT. </v>
          </cell>
          <cell r="C27" t="str">
            <v>m2</v>
          </cell>
          <cell r="D27">
            <v>105.15224999999998</v>
          </cell>
        </row>
        <row r="28">
          <cell r="A28" t="str">
            <v>03.01.02.04.02</v>
          </cell>
          <cell r="B28" t="str">
            <v xml:space="preserve">MURO DE DRYWALL TIPO 4B E=10.00 CM ROCA DE YESO RH 12.7 MM INTERIOR Y PLACA DE ROCA DE YESO RH 12.7 MM EXT. </v>
          </cell>
          <cell r="C28" t="str">
            <v>m2</v>
          </cell>
          <cell r="D28">
            <v>57.393500000000003</v>
          </cell>
        </row>
        <row r="29">
          <cell r="A29" t="str">
            <v>03.01.02.05</v>
          </cell>
          <cell r="B29" t="str">
            <v>MURO DE DRYWALL TP SA-TABIQUE RF RADIOLOGICO</v>
          </cell>
          <cell r="C29">
            <v>0</v>
          </cell>
          <cell r="D29">
            <v>0</v>
          </cell>
        </row>
        <row r="30">
          <cell r="A30" t="str">
            <v>03.01.02.05.01</v>
          </cell>
          <cell r="B30" t="str">
            <v>MURO DE DRYWALL TIPO SA E=12.00 CM PLACA DE SILICATO CALCICO DE 12MM INT Y EXT.</v>
          </cell>
          <cell r="C30" t="str">
            <v>m2</v>
          </cell>
          <cell r="D30">
            <v>56.639650500000002</v>
          </cell>
        </row>
        <row r="31">
          <cell r="A31" t="str">
            <v>03.01.02.06</v>
          </cell>
          <cell r="B31" t="str">
            <v>TABIQUE SANITARIO TIPO 6A</v>
          </cell>
          <cell r="C31">
            <v>0</v>
          </cell>
          <cell r="D31">
            <v>0</v>
          </cell>
        </row>
        <row r="32">
          <cell r="A32" t="str">
            <v>03.01.02.06.01</v>
          </cell>
          <cell r="B32" t="str">
            <v>TABIQUE SANITARIO TIPO 6A E=10 CM PLACA DE ROCA DE YESO RH 12.47 MM EXT.</v>
          </cell>
          <cell r="C32" t="str">
            <v>m2</v>
          </cell>
          <cell r="D32">
            <v>45.385400000000004</v>
          </cell>
        </row>
        <row r="33">
          <cell r="A33" t="str">
            <v>03.01.02.07</v>
          </cell>
          <cell r="B33" t="str">
            <v xml:space="preserve">MURO DE DRYWALL TP 7-TABIQUE SANITARIO - SANITARIO </v>
          </cell>
          <cell r="C33">
            <v>0</v>
          </cell>
          <cell r="D33">
            <v>0</v>
          </cell>
        </row>
        <row r="34">
          <cell r="A34" t="str">
            <v>03.01.02.07.01</v>
          </cell>
          <cell r="B34" t="str">
            <v xml:space="preserve">MURO DE DRYWALL TIPO 7A E=12.00 CM ROCA DE YESO ST 12.7 MM INTERIOR Y PLACA DE ROCA DE YESO ST 12.7 MM EXT. </v>
          </cell>
          <cell r="C34" t="str">
            <v>m2</v>
          </cell>
          <cell r="D34">
            <v>985.36957999999959</v>
          </cell>
        </row>
        <row r="35">
          <cell r="A35" t="str">
            <v>03.01.02.07.02</v>
          </cell>
          <cell r="B35" t="str">
            <v xml:space="preserve">MURO DE DRYWALL TIPO 7B E=12.00 CM ROCA DE YESO RH 12.7 MM INTERIOR Y PLACA DE ROCA DE YESO RH 12.7 MM EXT. </v>
          </cell>
          <cell r="C35" t="str">
            <v>m2</v>
          </cell>
          <cell r="D35">
            <v>5.2080000000000002</v>
          </cell>
        </row>
        <row r="36">
          <cell r="A36" t="str">
            <v>03.01.02.07.03</v>
          </cell>
          <cell r="B36" t="str">
            <v>MURO DE DRYWALL TIPO 7C E=20.0 CM ROCA DE YESO ST 12.7 MM INT Y EXT.</v>
          </cell>
          <cell r="C36" t="str">
            <v>m2</v>
          </cell>
          <cell r="D36">
            <v>9.5760000000000005</v>
          </cell>
        </row>
        <row r="37">
          <cell r="A37" t="str">
            <v>03.01.02.07.04</v>
          </cell>
          <cell r="B37" t="str">
            <v>MURO DE DRYWALL TIPO 7D E=25.0 CM ROCA DE YESO ST 12.7 MM INT Y EXT.</v>
          </cell>
          <cell r="C37" t="str">
            <v>m2</v>
          </cell>
          <cell r="D37">
            <v>23.622250000000001</v>
          </cell>
        </row>
        <row r="38">
          <cell r="A38" t="str">
            <v>03.01.02.07.05</v>
          </cell>
          <cell r="B38" t="str">
            <v>MURO DE DRYWALL TIPO 7E E=25.0 CM ROCA DE YESO ST 12.7 MM INT Y EXT.</v>
          </cell>
          <cell r="C38" t="str">
            <v>m2</v>
          </cell>
          <cell r="D38">
            <v>4.03</v>
          </cell>
        </row>
        <row r="39">
          <cell r="A39" t="str">
            <v>03.01.02.08</v>
          </cell>
          <cell r="B39" t="str">
            <v>TABIQUE TP 9 - RF -60</v>
          </cell>
          <cell r="C39">
            <v>0</v>
          </cell>
          <cell r="D39">
            <v>0</v>
          </cell>
        </row>
        <row r="40">
          <cell r="A40" t="str">
            <v>03.01.02.08.01</v>
          </cell>
          <cell r="B40" t="str">
            <v xml:space="preserve">MURO DE DRYWALL TIPO 9A E= 12.0 CM PLACA DE SILICATO CALCIO DE 10 MM INT Y EXT. </v>
          </cell>
          <cell r="C40" t="str">
            <v>m2</v>
          </cell>
          <cell r="D40">
            <v>711.03954599999975</v>
          </cell>
        </row>
        <row r="41">
          <cell r="A41" t="str">
            <v>03.01.02.08.02</v>
          </cell>
          <cell r="B41" t="str">
            <v xml:space="preserve">MURO DE DRYWALL TIPO 9B E= 15.0 CM PLACA DE SILICATO CALCIO DE 10 MM INT Y EXT. </v>
          </cell>
          <cell r="C41" t="str">
            <v>m2</v>
          </cell>
          <cell r="D41">
            <v>327.97167499999995</v>
          </cell>
        </row>
        <row r="42">
          <cell r="A42" t="str">
            <v>03.01.02.08.03</v>
          </cell>
          <cell r="B42" t="str">
            <v xml:space="preserve">MURO DE DRYWALL TIPO 9C E= 20.0 CM PLACA DE SILICATO CALCIO DE 10 MM INT Y EXT. </v>
          </cell>
          <cell r="C42" t="str">
            <v>m2</v>
          </cell>
          <cell r="D42">
            <v>12.674999999999999</v>
          </cell>
        </row>
        <row r="43">
          <cell r="A43" t="str">
            <v>03.01.02.08.04</v>
          </cell>
          <cell r="B43" t="str">
            <v xml:space="preserve">MURO DE DRYWALL TIPO 9D E= 25.0 CM PLACA DE SILICATO CALCIO DE 10 MM INT Y EXT. </v>
          </cell>
          <cell r="C43" t="str">
            <v>m2</v>
          </cell>
          <cell r="D43">
            <v>22.515000000000004</v>
          </cell>
        </row>
        <row r="44">
          <cell r="A44" t="str">
            <v>03.01.02.08.05</v>
          </cell>
          <cell r="B44" t="str">
            <v>MURO DE DRYWALL TIPO 9E E= 25.0 CM PLACA DE SILICATO CALCIO DE 10 MM INT Y EXT. (AISLAMIENTO TERMO - ACUSTICO)</v>
          </cell>
          <cell r="C44" t="str">
            <v>m2</v>
          </cell>
          <cell r="D44">
            <v>105.61580000000002</v>
          </cell>
        </row>
        <row r="45">
          <cell r="A45" t="str">
            <v>03.01.02.08.06</v>
          </cell>
          <cell r="B45" t="str">
            <v>MURO DE DRYWALL TIPO 9F E= 20.0 CM PLACA DE SILICATO CALCIO DE 10 MM INT Y EXT. (AISLAMIENTO TERMO - ACUSTICO)</v>
          </cell>
          <cell r="C45" t="str">
            <v>m2</v>
          </cell>
          <cell r="D45">
            <v>27.124499999999998</v>
          </cell>
        </row>
        <row r="46">
          <cell r="A46" t="str">
            <v>03.01.02.09</v>
          </cell>
          <cell r="B46" t="str">
            <v>TABIQUE TP 10 - RF -120</v>
          </cell>
          <cell r="C46">
            <v>0</v>
          </cell>
          <cell r="D46">
            <v>0</v>
          </cell>
        </row>
        <row r="47">
          <cell r="A47" t="str">
            <v>03.01.02.09.01</v>
          </cell>
          <cell r="B47" t="str">
            <v xml:space="preserve">MURO DE DRYWALL TIPO 10A E= 12.0 CM PLACA DE SILICATO CALCIO DE 12 MM INT Y EXT. </v>
          </cell>
          <cell r="C47" t="str">
            <v>m2</v>
          </cell>
          <cell r="D47">
            <v>430.72365699999989</v>
          </cell>
        </row>
        <row r="48">
          <cell r="A48" t="str">
            <v>03.01.02.09.02</v>
          </cell>
          <cell r="B48" t="str">
            <v xml:space="preserve">MURO DE DRYWALL TIPO 10B E= 15.0 CM PLACA DE SILICATO CALCIO DE 12 MM INT Y EXT. </v>
          </cell>
          <cell r="C48" t="str">
            <v>m2</v>
          </cell>
          <cell r="D48">
            <v>143.12026000000003</v>
          </cell>
        </row>
        <row r="49">
          <cell r="A49" t="str">
            <v>03.01.02.09.03</v>
          </cell>
          <cell r="B49" t="str">
            <v xml:space="preserve">MURO DE DRYWALL TIPO 10C E= 20.0 CM PLACA DE SILICATO CALCIO DE 12 MM INT Y EXT. (AISLAMIENTO TERMO - ACUSTICO) </v>
          </cell>
          <cell r="C49" t="str">
            <v>m2</v>
          </cell>
          <cell r="D49">
            <v>19.671599999999998</v>
          </cell>
        </row>
        <row r="50">
          <cell r="A50" t="str">
            <v>03.01.02.09.04</v>
          </cell>
          <cell r="B50" t="str">
            <v xml:space="preserve">MURO DE DRYWALL TIPO 10D E= 25.0 CM PLACA DE SILICATO CALCIO DE 12 MM INT Y EXT. </v>
          </cell>
          <cell r="C50" t="str">
            <v>m2</v>
          </cell>
          <cell r="D50">
            <v>5.25075</v>
          </cell>
        </row>
        <row r="51">
          <cell r="A51" t="str">
            <v>03.01.02.09.05</v>
          </cell>
          <cell r="B51" t="str">
            <v xml:space="preserve">MURO DE DRYWALL TIPO 10E E= 15.0 CM PLACA DE SILICATO CALCIO DE 12 MM INT Y EXT. </v>
          </cell>
          <cell r="C51" t="str">
            <v>m2</v>
          </cell>
          <cell r="D51">
            <v>101.16240000000001</v>
          </cell>
        </row>
        <row r="52">
          <cell r="A52">
            <v>3.02</v>
          </cell>
          <cell r="B52" t="str">
            <v>REVOQUES Y REVESTIMIENTOS</v>
          </cell>
          <cell r="C52">
            <v>0</v>
          </cell>
          <cell r="D52">
            <v>0</v>
          </cell>
        </row>
        <row r="53">
          <cell r="A53" t="str">
            <v>03.02.01</v>
          </cell>
          <cell r="B53" t="str">
            <v>TARRAJEO INTERIOR</v>
          </cell>
          <cell r="C53">
            <v>0</v>
          </cell>
          <cell r="D53">
            <v>0</v>
          </cell>
        </row>
        <row r="54">
          <cell r="A54" t="str">
            <v>03.02.01.01</v>
          </cell>
          <cell r="B54" t="str">
            <v xml:space="preserve">   TARRAJEO DE MUROS INTERIORES C/MORT C:A 1:5, e=1.5 CM</v>
          </cell>
          <cell r="C54" t="str">
            <v>m2</v>
          </cell>
          <cell r="D54">
            <v>67.691000000000003</v>
          </cell>
        </row>
        <row r="55">
          <cell r="A55" t="str">
            <v>03.02.02.02</v>
          </cell>
          <cell r="B55" t="str">
            <v xml:space="preserve">   TARRAJEO DE MUROS CON CEMENTO PULIDO C/ ENDURECEDOR E IMPERMEABILIZANTE </v>
          </cell>
          <cell r="C55" t="str">
            <v>m2</v>
          </cell>
          <cell r="D55">
            <v>82.52000000000001</v>
          </cell>
        </row>
        <row r="56">
          <cell r="A56" t="str">
            <v>03.02.02.03</v>
          </cell>
          <cell r="B56" t="str">
            <v xml:space="preserve">   ENCUENTRO SANITARIO DE CEMENTO PULIDOS C/ ENDURECEDOR E IMPERMEABILIZANTE (PARED-TECHO)</v>
          </cell>
          <cell r="C56" t="str">
            <v>m</v>
          </cell>
          <cell r="D56">
            <v>206.16000000000003</v>
          </cell>
        </row>
        <row r="57">
          <cell r="A57" t="str">
            <v>03.02.02.04</v>
          </cell>
          <cell r="B57" t="str">
            <v xml:space="preserve">   ENCUENTRO SANITARIO DE VINILICO FLEXIBLE C/ COVEFORMER</v>
          </cell>
          <cell r="C57" t="str">
            <v>m</v>
          </cell>
          <cell r="D57">
            <v>36.019999999999996</v>
          </cell>
        </row>
        <row r="58">
          <cell r="A58" t="str">
            <v>03.02.02.05</v>
          </cell>
          <cell r="B58" t="str">
            <v xml:space="preserve">   SOLAQUEADO DE BOTALLANTA DE CONCRETO </v>
          </cell>
          <cell r="C58" t="str">
            <v>m2</v>
          </cell>
          <cell r="D58">
            <v>5.4</v>
          </cell>
        </row>
        <row r="59">
          <cell r="A59" t="str">
            <v>03.02.02.06</v>
          </cell>
          <cell r="B59" t="str">
            <v xml:space="preserve">PASO Y CONTRAPASO CON CEMENTO SEMIPULIDO </v>
          </cell>
          <cell r="C59" t="str">
            <v>m2</v>
          </cell>
          <cell r="D59">
            <v>63.468499999999999</v>
          </cell>
        </row>
        <row r="60">
          <cell r="A60" t="str">
            <v>03.02.02.07</v>
          </cell>
          <cell r="B60" t="str">
            <v>DESCANSOS CON CEMENTO SEMIPULIDO</v>
          </cell>
          <cell r="C60" t="str">
            <v>m2</v>
          </cell>
          <cell r="D60">
            <v>4.24</v>
          </cell>
        </row>
        <row r="61">
          <cell r="A61" t="str">
            <v>03.02.02</v>
          </cell>
          <cell r="B61" t="str">
            <v>TARRAJEO EN EXTERIORES</v>
          </cell>
          <cell r="C61">
            <v>0</v>
          </cell>
          <cell r="D61">
            <v>0</v>
          </cell>
        </row>
        <row r="62">
          <cell r="A62" t="str">
            <v>03.02.02.01</v>
          </cell>
          <cell r="B62" t="str">
            <v xml:space="preserve">   TARRAJEO DE MUROS EXTERIORES C/MORT C:A 1:5, e=1.5 CM</v>
          </cell>
          <cell r="C62" t="str">
            <v>m2</v>
          </cell>
          <cell r="D62">
            <v>44.965000000000003</v>
          </cell>
        </row>
        <row r="63">
          <cell r="A63" t="str">
            <v>03.02.03</v>
          </cell>
          <cell r="B63" t="str">
            <v>VESTIDURAS DE DERRAMES</v>
          </cell>
          <cell r="C63">
            <v>0</v>
          </cell>
          <cell r="D63">
            <v>0</v>
          </cell>
        </row>
        <row r="64">
          <cell r="A64" t="str">
            <v>03.02.03.01</v>
          </cell>
          <cell r="B64" t="str">
            <v xml:space="preserve">   VESTIDURA DE DERRAMES E = 0.15 m</v>
          </cell>
          <cell r="C64" t="str">
            <v>m</v>
          </cell>
          <cell r="D64">
            <v>838.90000000000009</v>
          </cell>
        </row>
        <row r="65">
          <cell r="A65" t="str">
            <v>03.02.04</v>
          </cell>
          <cell r="B65" t="str">
            <v>BRUÑAS</v>
          </cell>
          <cell r="C65">
            <v>0</v>
          </cell>
          <cell r="D65">
            <v>0</v>
          </cell>
        </row>
        <row r="66">
          <cell r="A66" t="str">
            <v>03.02.04.01</v>
          </cell>
          <cell r="B66" t="str">
            <v xml:space="preserve">   BRUÑAS DE 1cm x 1 cm</v>
          </cell>
          <cell r="C66" t="str">
            <v>m</v>
          </cell>
          <cell r="D66">
            <v>495.19999999999987</v>
          </cell>
        </row>
        <row r="67">
          <cell r="A67" t="str">
            <v>03.02.04.02</v>
          </cell>
          <cell r="B67" t="str">
            <v xml:space="preserve">   BRUÑAS DE 1.5cm x 1.5 cm</v>
          </cell>
          <cell r="C67" t="str">
            <v>m</v>
          </cell>
          <cell r="D67">
            <v>307.65000000000003</v>
          </cell>
        </row>
        <row r="68">
          <cell r="A68" t="str">
            <v>03.02.05</v>
          </cell>
          <cell r="B68" t="str">
            <v>REVESTIMIENTOS</v>
          </cell>
          <cell r="C68">
            <v>0</v>
          </cell>
          <cell r="D68">
            <v>0</v>
          </cell>
        </row>
        <row r="69">
          <cell r="A69" t="str">
            <v>03.02.05.01</v>
          </cell>
          <cell r="B69" t="str">
            <v xml:space="preserve">   REVESTIMIENTO DE CANALETA DE CONCRETO C/ CEMENTO PULIDO + IMPERMEABILIZANTE</v>
          </cell>
          <cell r="C69" t="str">
            <v>m2</v>
          </cell>
          <cell r="D69">
            <v>106.047</v>
          </cell>
        </row>
        <row r="70">
          <cell r="A70" t="str">
            <v>03.02.05.02</v>
          </cell>
          <cell r="B70" t="str">
            <v xml:space="preserve">   REVESTIMIENTO DE LAVADERO DE CONCRETO CON CERAMICO 0.45x0.45cm</v>
          </cell>
          <cell r="C70" t="str">
            <v>m2</v>
          </cell>
          <cell r="D70">
            <v>4.0389999999999997</v>
          </cell>
        </row>
        <row r="71">
          <cell r="A71" t="str">
            <v>03.02.05.03</v>
          </cell>
          <cell r="B71" t="str">
            <v xml:space="preserve">   REVESTIMIENTO DE TABLERO DE CONCRETO CON GRANITO e=1''</v>
          </cell>
          <cell r="C71" t="str">
            <v>m2</v>
          </cell>
          <cell r="D71">
            <v>2.2399999999999998</v>
          </cell>
        </row>
        <row r="72">
          <cell r="A72" t="str">
            <v>03.02.05.04</v>
          </cell>
          <cell r="B72" t="str">
            <v xml:space="preserve">   REVESTIMIENTO DE SARDINEL EN DUCHA CERAMICO 0.45X0.45cm </v>
          </cell>
          <cell r="C72" t="str">
            <v>m2</v>
          </cell>
          <cell r="D72">
            <v>3.6</v>
          </cell>
        </row>
        <row r="73">
          <cell r="A73" t="str">
            <v>03.03</v>
          </cell>
          <cell r="B73" t="str">
            <v>CIELORRASOS</v>
          </cell>
          <cell r="C73">
            <v>0</v>
          </cell>
          <cell r="D73">
            <v>0</v>
          </cell>
        </row>
        <row r="74">
          <cell r="A74" t="str">
            <v>03.03.01</v>
          </cell>
          <cell r="B74" t="str">
            <v xml:space="preserve"> CIELORRASO CON MEZCLA</v>
          </cell>
          <cell r="C74">
            <v>0</v>
          </cell>
          <cell r="D74">
            <v>0</v>
          </cell>
        </row>
        <row r="75">
          <cell r="A75" t="str">
            <v>03.03.01.01</v>
          </cell>
          <cell r="B75" t="str">
            <v xml:space="preserve">   CIELORRASO CON MEZCLA DE C:A 1:5 E=1.5CM</v>
          </cell>
          <cell r="C75" t="str">
            <v>m2</v>
          </cell>
          <cell r="D75">
            <v>10.58</v>
          </cell>
        </row>
        <row r="76">
          <cell r="A76" t="str">
            <v>03.03.01.02</v>
          </cell>
          <cell r="B76" t="str">
            <v xml:space="preserve">   CIELORRASO C/ CEMENTO PULIDO C/ ENDURECEDOR E IMPERMEABILIZANTE</v>
          </cell>
          <cell r="C76" t="str">
            <v>m2</v>
          </cell>
          <cell r="D76">
            <v>82.52000000000001</v>
          </cell>
        </row>
        <row r="77">
          <cell r="A77" t="str">
            <v>03.03.02</v>
          </cell>
          <cell r="B77" t="str">
            <v>FALSO CIELO RASO</v>
          </cell>
          <cell r="C77">
            <v>0</v>
          </cell>
          <cell r="D77">
            <v>0</v>
          </cell>
        </row>
        <row r="78">
          <cell r="A78" t="str">
            <v>03.03.02.01</v>
          </cell>
          <cell r="B78" t="str">
            <v>FALSO CIELO RASO C/PLANCHA DE YESO RH DE 1/2" 0.60x0.60 M</v>
          </cell>
          <cell r="C78" t="str">
            <v>m2</v>
          </cell>
          <cell r="D78">
            <v>447.02</v>
          </cell>
        </row>
        <row r="79">
          <cell r="A79" t="str">
            <v>03.03.02.02</v>
          </cell>
          <cell r="B79" t="str">
            <v>FALSO CIELO RASO - DRYWALL CON PLANCHA DE FIBROCEMENTO e=8mm</v>
          </cell>
          <cell r="C79" t="str">
            <v>m2</v>
          </cell>
          <cell r="D79">
            <v>1.8</v>
          </cell>
        </row>
        <row r="80">
          <cell r="A80" t="str">
            <v>03.03.02.03</v>
          </cell>
          <cell r="B80" t="str">
            <v>FALSO CIELORASO - BALDOSA DE FIBRA MINERAL MICROPERFORADA, RESISTENTE A IMPACTOS, RASPADURAS, HONGOS Y MOHO AMBAS CARAS, LAVABLE, BORDE RECTO DE 0.61mx0.61m.x5/8" .</v>
          </cell>
          <cell r="C80" t="str">
            <v>m2</v>
          </cell>
          <cell r="D80">
            <v>1549.09</v>
          </cell>
        </row>
        <row r="81">
          <cell r="A81" t="str">
            <v>03.03.02.04</v>
          </cell>
          <cell r="B81" t="str">
            <v>FALSO CIELO RASO - BALDOSA DE PLANCHA RADIOLOGICA DE YESO CARTON CON UN NUCLEO DE SULFATO DE BARIO.</v>
          </cell>
          <cell r="C81" t="str">
            <v>m2</v>
          </cell>
          <cell r="D81">
            <v>391.14</v>
          </cell>
        </row>
        <row r="82">
          <cell r="A82" t="str">
            <v>03.03.02.05</v>
          </cell>
          <cell r="B82" t="str">
            <v>FALSO CIELO RASO - C/ PROTECCION CONTRA INCENDIO  90° PLANCHA DE FIBROSILICATO TIPO PROMATECH-H + LANADE ROCA DE 100KG/M3 e=40mm.</v>
          </cell>
          <cell r="C82" t="str">
            <v>m2</v>
          </cell>
          <cell r="D82">
            <v>111.31</v>
          </cell>
        </row>
        <row r="83">
          <cell r="A83" t="str">
            <v>03.03.02.06</v>
          </cell>
          <cell r="B83" t="str">
            <v>FALSO CIELO RASO - C/ PROTECCION CONTRA INCENDIO 45° PLANCHA DE FIBROSILICATO TIPO PROMATECH-H O SIMILAR.</v>
          </cell>
          <cell r="C83" t="str">
            <v>m2</v>
          </cell>
          <cell r="D83">
            <v>264.59000000000003</v>
          </cell>
        </row>
        <row r="84">
          <cell r="A84" t="str">
            <v>03.04</v>
          </cell>
          <cell r="B84" t="str">
            <v>PISOS Y PAVIMENTOS</v>
          </cell>
          <cell r="C84">
            <v>0</v>
          </cell>
          <cell r="D84">
            <v>0</v>
          </cell>
        </row>
        <row r="85">
          <cell r="A85" t="str">
            <v>03.04.01</v>
          </cell>
          <cell r="B85" t="str">
            <v xml:space="preserve">  CONTRAPISOS</v>
          </cell>
          <cell r="C85">
            <v>0</v>
          </cell>
          <cell r="D85">
            <v>0</v>
          </cell>
        </row>
        <row r="86">
          <cell r="A86" t="str">
            <v>03.04.01.01</v>
          </cell>
          <cell r="B86" t="str">
            <v>CONTRAPISO, E= 0.42 cm</v>
          </cell>
          <cell r="C86" t="str">
            <v>m2</v>
          </cell>
          <cell r="D86">
            <v>1495.1900000000003</v>
          </cell>
        </row>
        <row r="87">
          <cell r="A87" t="str">
            <v>03.04.01.02</v>
          </cell>
          <cell r="B87" t="str">
            <v>CONTRAPISO, E= 0.48 cm</v>
          </cell>
          <cell r="C87" t="str">
            <v>m2</v>
          </cell>
          <cell r="D87">
            <v>470.34</v>
          </cell>
        </row>
        <row r="88">
          <cell r="A88" t="str">
            <v>03.04.02</v>
          </cell>
          <cell r="B88" t="str">
            <v>PISOS</v>
          </cell>
          <cell r="C88">
            <v>0</v>
          </cell>
          <cell r="D88">
            <v>0</v>
          </cell>
        </row>
        <row r="89">
          <cell r="A89" t="str">
            <v>03.04.02.01</v>
          </cell>
          <cell r="B89" t="str">
            <v>PISO CERAMICO 0.45M X 0.45M  ANTIDESLIZANTE</v>
          </cell>
          <cell r="C89" t="str">
            <v>m2</v>
          </cell>
          <cell r="D89">
            <v>460.97000000000008</v>
          </cell>
        </row>
        <row r="90">
          <cell r="A90" t="str">
            <v>03.04.02.02</v>
          </cell>
          <cell r="B90" t="str">
            <v xml:space="preserve">    PISO DE PORCELANATO, 0.60 M X 0.60 M  ANTIDESLIZANTE</v>
          </cell>
          <cell r="C90" t="str">
            <v>m2</v>
          </cell>
          <cell r="D90">
            <v>1034.2199999999998</v>
          </cell>
        </row>
        <row r="91">
          <cell r="A91" t="str">
            <v>03.04.02.03</v>
          </cell>
          <cell r="B91" t="str">
            <v xml:space="preserve">    PISO CEMENTO SEMIPULIDO Y BRUÑADO CADA 0.90 M + ENDURECEDOR</v>
          </cell>
          <cell r="C91" t="str">
            <v>m2</v>
          </cell>
          <cell r="D91">
            <v>63.210000000000008</v>
          </cell>
        </row>
        <row r="92">
          <cell r="A92" t="str">
            <v>03.04.02.04</v>
          </cell>
          <cell r="B92" t="str">
            <v xml:space="preserve">    PISO CEMENTO  SEMIPULIDO Y BRUÑADO CADA 1.00M</v>
          </cell>
          <cell r="C92" t="str">
            <v>m2</v>
          </cell>
          <cell r="D92">
            <v>484.57000000000005</v>
          </cell>
        </row>
        <row r="93">
          <cell r="A93" t="str">
            <v>03.04.02.05</v>
          </cell>
          <cell r="B93" t="str">
            <v xml:space="preserve">    PISO CEMENTO PULIDO + ENDURECEDOR </v>
          </cell>
          <cell r="C93" t="str">
            <v>m2</v>
          </cell>
          <cell r="D93">
            <v>141.96</v>
          </cell>
        </row>
        <row r="94">
          <cell r="A94" t="str">
            <v>03.04.02.06</v>
          </cell>
          <cell r="B94" t="str">
            <v xml:space="preserve">    PISO CEMENTO PULIDO C/ ENDURECEDOR E IMPERMEABILIZANTE</v>
          </cell>
          <cell r="C94" t="str">
            <v>m2</v>
          </cell>
          <cell r="D94">
            <v>86.490000000000009</v>
          </cell>
        </row>
        <row r="95">
          <cell r="A95" t="str">
            <v>03.04.02.07</v>
          </cell>
          <cell r="B95" t="str">
            <v xml:space="preserve">    PISO CEMENTO FROTACHADO</v>
          </cell>
          <cell r="C95" t="str">
            <v>m2</v>
          </cell>
          <cell r="D95">
            <v>14.6</v>
          </cell>
        </row>
        <row r="96">
          <cell r="A96" t="str">
            <v>03.04.02.08</v>
          </cell>
          <cell r="B96" t="str">
            <v xml:space="preserve">    PISO CEMENTO FROTACHADO BRUÑADO @ 5.00m</v>
          </cell>
          <cell r="C96" t="str">
            <v>m2</v>
          </cell>
          <cell r="D96">
            <v>377.61</v>
          </cell>
        </row>
        <row r="97">
          <cell r="A97" t="str">
            <v>03.04.02.09</v>
          </cell>
          <cell r="B97" t="str">
            <v>PISO VINILICO FLEXIBLE EN ROLLO E= 2MM</v>
          </cell>
          <cell r="C97" t="str">
            <v>m2</v>
          </cell>
          <cell r="D97">
            <v>421.67</v>
          </cell>
        </row>
        <row r="98">
          <cell r="A98" t="str">
            <v>03.04.02.10</v>
          </cell>
          <cell r="B98" t="str">
            <v>PISO VINILICO FLEXIBLE EN ROLLO, ANTIDESLIZANTE, ANTIBACTERIAL Y CONDUCTIVO PUR; e=2.0mm</v>
          </cell>
          <cell r="C98" t="str">
            <v>m2</v>
          </cell>
          <cell r="D98">
            <v>48.67</v>
          </cell>
        </row>
        <row r="99">
          <cell r="A99" t="str">
            <v>03.04.02.11</v>
          </cell>
          <cell r="B99" t="str">
            <v>PISO BALDOSAS 0.60X0.60 DE VINILICO RIGIDO NO CONDUCTIVO</v>
          </cell>
          <cell r="C99" t="str">
            <v>m2</v>
          </cell>
          <cell r="D99">
            <v>14.6</v>
          </cell>
        </row>
        <row r="100">
          <cell r="A100" t="str">
            <v>03.04.02.12</v>
          </cell>
          <cell r="B100" t="str">
            <v>REVESTIMIENTO DE PASOS Y DESCANSOS CON GOMA ANTIDESLIZANTE TIPO ESTOPEROL E= 4 mm</v>
          </cell>
          <cell r="C100" t="str">
            <v>m2</v>
          </cell>
          <cell r="D100">
            <v>65.48</v>
          </cell>
        </row>
        <row r="101">
          <cell r="A101" t="str">
            <v>03.04.03</v>
          </cell>
          <cell r="B101" t="str">
            <v>VEREDAS Y RAMPAS</v>
          </cell>
          <cell r="C101">
            <v>0</v>
          </cell>
          <cell r="D101">
            <v>0</v>
          </cell>
        </row>
        <row r="102">
          <cell r="A102" t="str">
            <v>03.04.03.01</v>
          </cell>
          <cell r="B102" t="str">
            <v xml:space="preserve">   RAMPA DE CONCRETO , ACABADO EN CEMENTO FROTACHADO Y BRUÑADO @ 0.10m</v>
          </cell>
          <cell r="C102" t="str">
            <v>m2</v>
          </cell>
          <cell r="D102">
            <v>50.15</v>
          </cell>
        </row>
        <row r="103">
          <cell r="A103" t="str">
            <v>03.05</v>
          </cell>
          <cell r="B103" t="str">
            <v xml:space="preserve"> ZOCALOS Y CONTRAZOCALOS</v>
          </cell>
          <cell r="C103">
            <v>0</v>
          </cell>
          <cell r="D103">
            <v>0</v>
          </cell>
        </row>
        <row r="104">
          <cell r="A104" t="str">
            <v>03.05.01</v>
          </cell>
          <cell r="B104" t="str">
            <v xml:space="preserve">   ZOCALO</v>
          </cell>
          <cell r="C104">
            <v>0</v>
          </cell>
          <cell r="D104">
            <v>0</v>
          </cell>
        </row>
        <row r="105">
          <cell r="A105" t="str">
            <v>03.05.01.01</v>
          </cell>
          <cell r="B105" t="str">
            <v xml:space="preserve">      ZOCALO DE CERAMICO 45 cm x 45 cm</v>
          </cell>
          <cell r="C105" t="str">
            <v>m2</v>
          </cell>
          <cell r="D105">
            <v>924.83150000000012</v>
          </cell>
        </row>
        <row r="106">
          <cell r="A106" t="str">
            <v>03.05.01.02</v>
          </cell>
          <cell r="B106" t="str">
            <v xml:space="preserve">      ZOCALO DE PORCELANATO 60 cm x 60 cm</v>
          </cell>
          <cell r="C106" t="str">
            <v>m2</v>
          </cell>
          <cell r="D106">
            <v>700.27500000000009</v>
          </cell>
        </row>
        <row r="107">
          <cell r="A107" t="str">
            <v>03.05.01.03</v>
          </cell>
          <cell r="B107" t="str">
            <v xml:space="preserve">  ZOCALO DE VINILICO FLEXIBLE ANTIBACTERIAL EN ROLLO e=2mm</v>
          </cell>
          <cell r="C107" t="str">
            <v>m2</v>
          </cell>
          <cell r="D107">
            <v>520.14300000000014</v>
          </cell>
        </row>
        <row r="108">
          <cell r="A108" t="str">
            <v>03.05.01.04</v>
          </cell>
          <cell r="B108" t="str">
            <v xml:space="preserve">  ZOCALO DE VINILICO FLEXIBLE ANTIBACTERIANO CONDUCTIVO PUR EN ROLLO e=2mm</v>
          </cell>
          <cell r="C108" t="str">
            <v>m2</v>
          </cell>
          <cell r="D108">
            <v>104.458</v>
          </cell>
        </row>
        <row r="109">
          <cell r="A109" t="str">
            <v>03.05.02</v>
          </cell>
          <cell r="B109" t="str">
            <v>CONTRAZOCALOS</v>
          </cell>
          <cell r="C109">
            <v>0</v>
          </cell>
          <cell r="D109">
            <v>0</v>
          </cell>
        </row>
        <row r="110">
          <cell r="A110" t="str">
            <v>03.05.02.01</v>
          </cell>
          <cell r="B110" t="str">
            <v xml:space="preserve">      CONTRAZOCALO CERAMICO; H=0.10cm</v>
          </cell>
          <cell r="C110" t="str">
            <v>m</v>
          </cell>
          <cell r="D110">
            <v>81.53</v>
          </cell>
        </row>
        <row r="111">
          <cell r="A111" t="str">
            <v>03.05.02.02</v>
          </cell>
          <cell r="B111" t="str">
            <v xml:space="preserve">      CONTRAZOCALO DE PORCELANATO; H = 0.10 cm</v>
          </cell>
          <cell r="C111" t="str">
            <v>m</v>
          </cell>
          <cell r="D111">
            <v>267.34000000000003</v>
          </cell>
        </row>
        <row r="112">
          <cell r="A112" t="str">
            <v>03.05.02.03</v>
          </cell>
          <cell r="B112" t="str">
            <v xml:space="preserve">      CONTRAZOCALO SANITARIO DE CEMENTO PULIDO; H=0.10cm</v>
          </cell>
          <cell r="C112" t="str">
            <v>m</v>
          </cell>
          <cell r="D112">
            <v>1011.6400000000001</v>
          </cell>
        </row>
        <row r="113">
          <cell r="A113" t="str">
            <v>03.05.02.04</v>
          </cell>
          <cell r="B113" t="str">
            <v xml:space="preserve">      CONTRAZOCALO CEMENTO PULIDO H=0.10cm</v>
          </cell>
          <cell r="C113" t="str">
            <v>m</v>
          </cell>
          <cell r="D113">
            <v>276.44999999999993</v>
          </cell>
        </row>
        <row r="114">
          <cell r="A114" t="str">
            <v>03.05.02.05</v>
          </cell>
          <cell r="B114" t="str">
            <v xml:space="preserve">      CONTRAZOCALO CEMENTO PULIDO H=0.60m</v>
          </cell>
          <cell r="C114" t="str">
            <v>m</v>
          </cell>
          <cell r="D114">
            <v>70.94</v>
          </cell>
        </row>
      </sheetData>
      <sheetData sheetId="16">
        <row r="4">
          <cell r="B4" t="str">
            <v>MEJORAMIENTO Y AMPLIACION DE LOS SERVICIOS DE SALUD DEL HOSPITAL DE POMABAMBA '' ANTONIO CALDAS DOMINGUEZ '' BARRIO DE H</v>
          </cell>
        </row>
      </sheetData>
      <sheetData sheetId="17">
        <row r="4">
          <cell r="B4" t="str">
            <v>MEJORAMIENTO Y AMPLIACION DE LOS SERVICIOS DE SALUD DEL HOSPITAL DE POMABAMBA '' ANTONIO CALDAS DOMINGUEZ '' BARRIO DE H</v>
          </cell>
        </row>
      </sheetData>
      <sheetData sheetId="18">
        <row r="4">
          <cell r="B4" t="str">
            <v>MEJORAMIENTO Y AMPLIACION DE LOS SERVICIOS DE SALUD DEL HOSPITAL DE POMABAMBA '' ANTONIO CALDAS DOMINGUEZ '' BARRIO DE H</v>
          </cell>
        </row>
      </sheetData>
      <sheetData sheetId="19"/>
      <sheetData sheetId="20">
        <row r="5">
          <cell r="A5" t="str">
            <v>RESPONSABLE</v>
          </cell>
        </row>
      </sheetData>
      <sheetData sheetId="21">
        <row r="5">
          <cell r="A5" t="str">
            <v>RESPONSABLE</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c"/>
      <sheetName val="presoc1"/>
      <sheetName val="presoc2"/>
      <sheetName val="presoc3"/>
      <sheetName val="presoc4"/>
      <sheetName val="presoc5"/>
      <sheetName val="presoc6"/>
      <sheetName val="presoc7"/>
      <sheetName val="preseq1"/>
      <sheetName val="preseq2"/>
      <sheetName val="Preseq3"/>
      <sheetName val="anaoc1"/>
      <sheetName val="anaoc2"/>
      <sheetName val="anaoc3"/>
      <sheetName val="anaoc4"/>
      <sheetName val="anaoc5"/>
      <sheetName val="anaoc6"/>
      <sheetName val="anaoc7"/>
      <sheetName val="SubpOC"/>
      <sheetName val="anaeq1"/>
      <sheetName val="sanaleq"/>
      <sheetName val="anaeq2"/>
      <sheetName val="anaeq3"/>
      <sheetName val="GG OC"/>
      <sheetName val=" GG EQ"/>
      <sheetName val="fp oc"/>
      <sheetName val="fp eq"/>
      <sheetName val="cron"/>
      <sheetName val="영업소실적"/>
      <sheetName val="RESUMEN"/>
      <sheetName val="ENE97"/>
      <sheetName val="Costo.Mater"/>
      <sheetName val="Vers C"/>
      <sheetName val="Tablas"/>
      <sheetName val="Flota"/>
      <sheetName val="Fab. 15"/>
      <sheetName val="Comparativa"/>
    </sheetNames>
    <sheetDataSet>
      <sheetData sheetId="0" refreshError="1">
        <row r="9">
          <cell r="I9">
            <v>3.49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_DORMITORIO"/>
      <sheetName val="EST_ENCIMAD"/>
      <sheetName val="FP DORMITORIO"/>
      <sheetName val="FP MUROS"/>
      <sheetName val="D-ad. Efect"/>
      <sheetName val="Reintegro"/>
      <sheetName val="AMORDI"/>
      <sheetName val="AMORTIZA MAT"/>
      <sheetName val="RESUMEN"/>
      <sheetName val="Hoja1"/>
      <sheetName val="CARATULA"/>
      <sheetName val="MEMVAL0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FRENTE"/>
      <sheetName val="FORMATO F1"/>
      <sheetName val="RES F1"/>
      <sheetName val="FORMATO F2 (2)"/>
      <sheetName val="RES F2 (2)"/>
      <sheetName val="FORMATO F2 (3)"/>
      <sheetName val="RES F2 (3)"/>
      <sheetName val="FORMATO F2 (4)"/>
      <sheetName val="RES F2 (4)"/>
      <sheetName val="FORMATO F2 (5)"/>
      <sheetName val="RES F2 (5)"/>
      <sheetName val="FORMATO F2 (6)"/>
      <sheetName val="RES F2 (6)"/>
      <sheetName val="FORMATO F2 (7)"/>
      <sheetName val="RES F2 (7)"/>
    </sheetNames>
    <sheetDataSet>
      <sheetData sheetId="0" refreshError="1"/>
      <sheetData sheetId="1"/>
      <sheetData sheetId="2">
        <row r="42">
          <cell r="D42">
            <v>2</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
      <sheetName val="am ef+mat"/>
      <sheetName val="reaj"/>
      <sheetName val="ef"/>
      <sheetName val="est"/>
      <sheetName val="arq"/>
      <sheetName val="san"/>
      <sheetName val="ele"/>
      <sheetName val="control"/>
      <sheetName val="ind"/>
      <sheetName val="se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03.14 CERCO PERIMÉTRICO"/>
      <sheetName val="03.01. MUROS Y TABIQUES"/>
      <sheetName val="03.02. REVOQUES Y REVESTIMIE"/>
      <sheetName val="03.03.01. CIELORRASO"/>
      <sheetName val="03.03.02. FALSO CIELORASO"/>
      <sheetName val="03.04. PISOS Y PAVIMENTOS"/>
      <sheetName val="03.05.01. ZOCALO"/>
      <sheetName val="03.05.02. CONTRAZOCALO"/>
      <sheetName val="03.06. CUBIERTAS Y COBERTURAS"/>
      <sheetName val="03.07.01 PUERTAS DE MADERA"/>
      <sheetName val="03.07.02. MUEBLES FIJOS"/>
      <sheetName val="03.07.03 VARIOS"/>
      <sheetName val="3.8.1, 3.8.2 Y 3.8.3 VENT.MA.MC"/>
      <sheetName val="03.09 CARP. METALICA Y HERRERIA"/>
      <sheetName val="3.10 CERRAJERIA "/>
      <sheetName val="3.11 VIDRIOS, CRISTALES Y SIMI "/>
      <sheetName val="03.12 PINTURA"/>
      <sheetName val="03.13 VARIOS, LIMP Y JARD "/>
      <sheetName val="03.15. SEÑALETICA"/>
      <sheetName val="03.16. SEGURIDAD"/>
      <sheetName val="3.2.8 REVESTIMIENTO"/>
    </sheetNames>
    <sheetDataSet>
      <sheetData sheetId="0"/>
      <sheetData sheetId="1">
        <row r="15">
          <cell r="K15">
            <v>695.77549999999997</v>
          </cell>
        </row>
        <row r="33">
          <cell r="K33">
            <v>440.52499999999998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añileria"/>
      <sheetName val="RESUMEN"/>
      <sheetName val="3.1.2. TABIQUERIA SECA"/>
      <sheetName val="3.5.1. ZOCALO"/>
      <sheetName val="3.5.2. CONTRAZOCALO"/>
      <sheetName val="3.4. PISOS Y PAVIMENTOS"/>
      <sheetName val="3.6. CUBIERTAS Y COBERTURAS"/>
      <sheetName val="3.7.1 y 3.7.2. PUERTAS"/>
      <sheetName val="3.7.3. MUEBLES FIJOS"/>
      <sheetName val="3.7.4 VARIOS"/>
      <sheetName val="3.8.1 y 3.8.2. VENTAN Y MAMP"/>
      <sheetName val="3.8.3. REJAS"/>
      <sheetName val="tabiques una cara"/>
      <sheetName val="tabiques dos caras"/>
      <sheetName val="CARP. METALICA Y HERRERIA"/>
      <sheetName val="CERRAJERIA "/>
      <sheetName val="03.10 ESPEJOS"/>
      <sheetName val="PINTURA"/>
      <sheetName val="SSV Horizontal"/>
      <sheetName val="SSV 2"/>
      <sheetName val="SSV 1"/>
      <sheetName val="12.VARIOS "/>
      <sheetName val="JARDINERIA"/>
      <sheetName val="03.14 SEÑALETICA "/>
      <sheetName val="03.15 SEGURIDAD"/>
      <sheetName val="03.07.02 MUEBLES FIJOS"/>
      <sheetName val="03.08.02 MAMPARAS"/>
      <sheetName val="03.08.03 REJAS  METALICAS"/>
      <sheetName val="03.08.04 PUERTAS METÁLICAS"/>
    </sheetNames>
    <sheetDataSet>
      <sheetData sheetId="0"/>
      <sheetData sheetId="1">
        <row r="65">
          <cell r="C65" t="str">
            <v>03.04</v>
          </cell>
          <cell r="D65" t="str">
            <v>PISOS Y PAVIMENTOS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3.15. SEGURIDAD"/>
      <sheetName val="3.1.1. MUROS Y TABIQUES"/>
      <sheetName val="3.5.1. ZOCALO"/>
      <sheetName val="3.5.2. CONTRAZOCALO"/>
      <sheetName val="3.4.2 PISOS Y PAVIMENTOS"/>
      <sheetName val="3.2. REVOQUES Y REVESTIMIE"/>
      <sheetName val="3.3.1. CIELORRASO"/>
      <sheetName val="3.3.2. FALSO CIELORASO"/>
      <sheetName val="3.9 CARP. METALICA Y HERRERIA"/>
      <sheetName val="3.6. CUBIERTAS Y COBERTURAS"/>
      <sheetName val="3.7.1 PUERTAS DE MADERA"/>
      <sheetName val="3.7.3. MUEBLES FIJOS"/>
      <sheetName val="3.7.4 VARIOS"/>
      <sheetName val="3.8.1, 3.8.2 Y 3.8.3 VENT.MA.MC"/>
      <sheetName val="3.14. SEÑALETICA"/>
      <sheetName val="3.12 PINTURA"/>
      <sheetName val="3.2.8 REVESTIMIENTO"/>
      <sheetName val="3.11 VIDRIOS, CRISTALES Y SIMI "/>
      <sheetName val="3.13 VARIOS, LIMP Y JARD "/>
      <sheetName val="3.10 CERRAJERIA "/>
      <sheetName val="Albañileria"/>
      <sheetName val="3.1.2. TABIQUERIA SECA"/>
      <sheetName val="3.4. PISOS Y PAVIMENTOS"/>
      <sheetName val="3.7.1 y 3.7.2. PUERTAS"/>
      <sheetName val="3.8.1 y 3.8.2. VENTAN Y MAMP"/>
      <sheetName val="3.8.3. REJAS"/>
      <sheetName val="tabiques una cara"/>
      <sheetName val="tabiques dos caras"/>
      <sheetName val="CARP. METALICA Y HERRERIA"/>
      <sheetName val="CERRAJERIA "/>
      <sheetName val="03.10 ESPEJOS"/>
      <sheetName val="PINTURA"/>
      <sheetName val="SSV Horizontal"/>
      <sheetName val="SSV 2"/>
      <sheetName val="SSV 1"/>
      <sheetName val="12.VARIOS "/>
      <sheetName val="JARDINERIA"/>
      <sheetName val="03.14 SEÑALETICA "/>
      <sheetName val="03.15 SEGURIDAD"/>
      <sheetName val="03.07.02 MUEBLES FIJOS"/>
      <sheetName val="03.08.02 MAMPARAS"/>
      <sheetName val="03.08.03 REJAS  METALICAS"/>
      <sheetName val="03.08.04 PUERTAS METÁLICAS"/>
    </sheetNames>
    <sheetDataSet>
      <sheetData sheetId="0">
        <row r="26">
          <cell r="E26" t="str">
            <v>m2</v>
          </cell>
        </row>
        <row r="55">
          <cell r="E55" t="str">
            <v>m2</v>
          </cell>
        </row>
        <row r="65">
          <cell r="E65"/>
        </row>
        <row r="70">
          <cell r="E70" t="str">
            <v>m2</v>
          </cell>
        </row>
        <row r="74">
          <cell r="E74" t="str">
            <v>m2</v>
          </cell>
        </row>
        <row r="78">
          <cell r="E78" t="str">
            <v>m2</v>
          </cell>
        </row>
        <row r="81">
          <cell r="E81" t="str">
            <v>m2</v>
          </cell>
        </row>
        <row r="85">
          <cell r="E85" t="str">
            <v>m2</v>
          </cell>
        </row>
        <row r="96">
          <cell r="E96" t="str">
            <v>m2</v>
          </cell>
        </row>
        <row r="114">
          <cell r="E114" t="str">
            <v>ml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añileria"/>
      <sheetName val="RESUMEN"/>
      <sheetName val="3.1.1. MURO DE ALBAÑILERIA"/>
      <sheetName val="3.2. REVOQUES Y REVESTIMIE"/>
      <sheetName val="3.3.1. CIELORRASO"/>
      <sheetName val="3.3.2. FALSO CIELORASO"/>
      <sheetName val="3.4. PISOS Y PAVIMENTOS"/>
      <sheetName val="3.5.1. ZOCALO"/>
      <sheetName val="3.5.2. CONTRAZOCALO"/>
      <sheetName val="3.1.2. TABIQUERIA SECA"/>
      <sheetName val="3.6. CUBIERTAS Y COBERTURAS"/>
      <sheetName val="3.7.1 y 3.7.2. PUERTAS"/>
      <sheetName val="3.7.3. MUEBLES FIJOS"/>
      <sheetName val="3.7.4 VARIOS"/>
      <sheetName val="3.8.1 y 3.8.2. VENTAN Y MAMP"/>
      <sheetName val="3.8.3. REJAS"/>
      <sheetName val="tabiques una cara"/>
      <sheetName val="tabiques dos caras"/>
      <sheetName val="CARP. METALICA Y HERRERIA"/>
      <sheetName val="CERRAJERIA "/>
      <sheetName val="03.10 ESPEJOS"/>
      <sheetName val="PINTURA"/>
      <sheetName val="SSV Horizontal"/>
      <sheetName val="SSV 2"/>
      <sheetName val="SSV 1"/>
      <sheetName val="VARIOS Y LIMPIEZA "/>
      <sheetName val="03.11.03 PINTURA SEÑALIZACION"/>
      <sheetName val="JARDINERIA"/>
      <sheetName val="03.14 SEÑALETICA"/>
      <sheetName val="03.15 SEGURIDAD"/>
      <sheetName val="03.07.02 MUEBLES FIJOS"/>
      <sheetName val="03.08.02 MAMPARAS"/>
      <sheetName val="03.08.03 REJAS  METALICAS"/>
      <sheetName val="03.08.04 PUERTAS METÁLICAS"/>
    </sheetNames>
    <sheetDataSet>
      <sheetData sheetId="0"/>
      <sheetData sheetId="1">
        <row r="4">
          <cell r="C4" t="str">
            <v>PROYECTO :</v>
          </cell>
        </row>
        <row r="5">
          <cell r="C5" t="str">
            <v>ENTIDAD:</v>
          </cell>
          <cell r="E5" t="str">
            <v>DEPART:</v>
          </cell>
        </row>
        <row r="6">
          <cell r="C6" t="str">
            <v>FECHA:</v>
          </cell>
          <cell r="E6" t="str">
            <v>PROV:</v>
          </cell>
        </row>
        <row r="10">
          <cell r="C10" t="str">
            <v>03.01</v>
          </cell>
          <cell r="D10" t="str">
            <v>MUROS Y TABIQUES</v>
          </cell>
        </row>
        <row r="11">
          <cell r="C11" t="str">
            <v>03.01.01</v>
          </cell>
          <cell r="D11" t="str">
            <v xml:space="preserve">    MUROS DE ALBAÑILERIA</v>
          </cell>
        </row>
        <row r="14">
          <cell r="E14" t="str">
            <v>m2</v>
          </cell>
        </row>
        <row r="33">
          <cell r="E33" t="str">
            <v>m2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añileria"/>
      <sheetName val="3.1.1. MURO DE ALBAÑILERIA"/>
      <sheetName val="RESUMEN"/>
      <sheetName val="3.2. REVOQUES Y REVESTIMIE"/>
      <sheetName val="PINTURA"/>
      <sheetName val="3.3.1. CIELORRASO"/>
      <sheetName val="3.3.2. FALSO CIELORASO"/>
      <sheetName val="3.4. PISOS Y PAVIMENTOS"/>
      <sheetName val="3.5.1. ZOCALO"/>
      <sheetName val="3.5.2. CONTRAZOCALO"/>
      <sheetName val="3.1.2. TABIQUERIA SECA"/>
      <sheetName val="3.6. CUBIERTAS Y COBERTURAS"/>
      <sheetName val="3.7.1 y 3.7.2. PUERTAS"/>
      <sheetName val="3.7.3. MUEBLES FIJOS"/>
      <sheetName val="3.7.4 VARIOS"/>
      <sheetName val="3.8.1 y 3.8.2. VENTAN Y MAMP"/>
      <sheetName val="3.8.3. REJAS"/>
      <sheetName val="tabiques una cara"/>
      <sheetName val="tabiques dos caras"/>
      <sheetName val="CARP. METALICA Y HERRERIA"/>
      <sheetName val="CERRAJERIA "/>
      <sheetName val="03.10 ESPEJOS"/>
      <sheetName val="SSV Horizontal"/>
      <sheetName val="SSV 2"/>
      <sheetName val="SSV 1"/>
      <sheetName val="VARIOS Y LIMPIEZA "/>
      <sheetName val="03.11.03 PINTURA SEÑALIZACION"/>
      <sheetName val="JARDINERIA"/>
      <sheetName val="03.14 SEÑALETICA"/>
      <sheetName val="03.15 SEGURIDAD"/>
      <sheetName val="03.07.02 MUEBLES FIJOS"/>
      <sheetName val="03.08.02 MAMPARAS"/>
      <sheetName val="03.08.03 REJAS  METALICAS"/>
      <sheetName val="03.08.04 PUERTAS METÁLICAS"/>
    </sheetNames>
    <sheetDataSet>
      <sheetData sheetId="0" refreshError="1"/>
      <sheetData sheetId="1" refreshError="1"/>
      <sheetData sheetId="2" refreshError="1">
        <row r="4">
          <cell r="C4" t="str">
            <v>PROYECTO :</v>
          </cell>
        </row>
        <row r="5">
          <cell r="C5" t="str">
            <v>ENTIDAD:</v>
          </cell>
          <cell r="E5" t="str">
            <v>DEPART:</v>
          </cell>
        </row>
        <row r="6">
          <cell r="C6" t="str">
            <v>FECHA:</v>
          </cell>
          <cell r="E6" t="str">
            <v>PROV:</v>
          </cell>
        </row>
        <row r="21">
          <cell r="E21" t="str">
            <v>m2</v>
          </cell>
        </row>
        <row r="22">
          <cell r="C22" t="str">
            <v>03.02.02</v>
          </cell>
          <cell r="D22" t="str">
            <v xml:space="preserve">    TARRAJEO INTERIOR</v>
          </cell>
        </row>
        <row r="23">
          <cell r="E23" t="str">
            <v>m2</v>
          </cell>
        </row>
        <row r="24">
          <cell r="E24" t="str">
            <v>m2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RES."/>
      <sheetName val="RESUMEN ARQUIT"/>
      <sheetName val="REVOQUE 02.02"/>
      <sheetName val="12.VARIOS "/>
      <sheetName val="PISO 02.04"/>
      <sheetName val="ZOCALO 02.05"/>
      <sheetName val="GENERAL 2)"/>
      <sheetName val="CIELORRASO 02.03 "/>
      <sheetName val="MURO 02.01"/>
      <sheetName val="7.2.C.MADERA (2)"/>
      <sheetName val="COBERTURA "/>
      <sheetName val="7.1PUERTAS MADERA "/>
      <sheetName val="CERRAJE  "/>
      <sheetName val="MUEBLES "/>
      <sheetName val="VENTANAS "/>
      <sheetName val="MAMPARAS "/>
      <sheetName val="8.3 REJAS  METALICAS"/>
      <sheetName val="8.4 PUERTAS CORTAFUEGO"/>
      <sheetName val="8.5 ELEMEN. ESP."/>
      <sheetName val="11.2 MURO CORTINA"/>
      <sheetName val="PINTURA 03.12"/>
      <sheetName val="13.SEÑALIZACION "/>
      <sheetName val="8.4 ELEMEN. ESP."/>
      <sheetName val="9.CERRAJE (2)"/>
      <sheetName val="VENTANAS METALICAS"/>
      <sheetName val="10.VIDRIO (2)"/>
      <sheetName val="13.SEÑALIZACION"/>
      <sheetName val="REPORTE"/>
      <sheetName val="12.VARIOS (2)"/>
      <sheetName val="13.SEÑALIZACION (2)"/>
      <sheetName val="OTROS"/>
      <sheetName val="Hoja4"/>
      <sheetName val="Hoja2"/>
      <sheetName val="Hoja1"/>
      <sheetName val="METRADO"/>
      <sheetName val="7.C.MADERA"/>
      <sheetName val="8.C.METALICA"/>
      <sheetName val="8.C.METALICA "/>
      <sheetName val="Hoja3"/>
      <sheetName val="9.CERRAJE"/>
      <sheetName val="10.VIDRIO"/>
      <sheetName val="11.PINTURA"/>
      <sheetName val="12.VARIOS"/>
      <sheetName val="Datos Generales"/>
    </sheetNames>
    <sheetDataSet>
      <sheetData sheetId="0" refreshError="1"/>
      <sheetData sheetId="1" refreshError="1"/>
      <sheetData sheetId="2" refreshError="1">
        <row r="9">
          <cell r="A9" t="str">
            <v>03</v>
          </cell>
          <cell r="B9" t="str">
            <v>ARQUITECTURA</v>
          </cell>
          <cell r="C9">
            <v>0</v>
          </cell>
          <cell r="D9">
            <v>0</v>
          </cell>
        </row>
        <row r="10">
          <cell r="A10" t="str">
            <v>03.01</v>
          </cell>
          <cell r="B10" t="str">
            <v>MUROS Y TABIQUES DE ALBAÑILERIA</v>
          </cell>
          <cell r="C10">
            <v>0</v>
          </cell>
          <cell r="D10">
            <v>0</v>
          </cell>
        </row>
        <row r="11">
          <cell r="A11" t="str">
            <v>03.01.01</v>
          </cell>
          <cell r="B11" t="str">
            <v xml:space="preserve"> MUROS DE LADRILLO KING KONG DE ARCILLA ( A MAQUINA O ARTESANALMENTE )</v>
          </cell>
          <cell r="C11">
            <v>0</v>
          </cell>
          <cell r="D11">
            <v>0</v>
          </cell>
        </row>
        <row r="12">
          <cell r="A12" t="str">
            <v>03.01.01.01</v>
          </cell>
          <cell r="B12" t="str">
            <v>MURO DE LADRILLO KK DE ARCILLA DE SOGA C/M 1:4</v>
          </cell>
          <cell r="C12" t="str">
            <v>m2</v>
          </cell>
          <cell r="D12">
            <v>0</v>
          </cell>
        </row>
        <row r="13">
          <cell r="A13" t="str">
            <v>03.01.01.02</v>
          </cell>
          <cell r="B13" t="str">
            <v>MURO DE LADRILLO KK DE CABEZA C/M 1:4</v>
          </cell>
          <cell r="C13" t="str">
            <v>m2</v>
          </cell>
          <cell r="D13">
            <v>0</v>
          </cell>
        </row>
        <row r="14">
          <cell r="A14" t="str">
            <v>03.01.02</v>
          </cell>
          <cell r="B14" t="str">
            <v>TABIQUERIA DE DRYWALL</v>
          </cell>
          <cell r="C14">
            <v>0</v>
          </cell>
          <cell r="D14">
            <v>0</v>
          </cell>
        </row>
        <row r="15">
          <cell r="A15" t="str">
            <v>03.01.02.01</v>
          </cell>
          <cell r="B15" t="str">
            <v>MURO DE DRYWALL - TABIQUE INTERIOR -SIMPLEE</v>
          </cell>
          <cell r="C15">
            <v>0</v>
          </cell>
          <cell r="D15">
            <v>0</v>
          </cell>
        </row>
        <row r="16">
          <cell r="A16" t="str">
            <v>03.01.02.01.01</v>
          </cell>
          <cell r="B16" t="str">
            <v>MURO DE DRYWALL  E=10.0 CM ROCA DE YESO RH 12.7 MM INTERIOR</v>
          </cell>
          <cell r="C16" t="str">
            <v>m2</v>
          </cell>
          <cell r="D16">
            <v>2395.9540400000005</v>
          </cell>
        </row>
        <row r="17">
          <cell r="A17" t="str">
            <v>03.01.02.01.02</v>
          </cell>
          <cell r="B17" t="str">
            <v>MURO DE DRYWALL  E=10.0 CM ROCA D YESO ST 12.7 MM INTERIOR Y EXT.</v>
          </cell>
          <cell r="C17" t="str">
            <v>m2</v>
          </cell>
          <cell r="D17">
            <v>24.68</v>
          </cell>
        </row>
        <row r="18">
          <cell r="A18" t="str">
            <v>03.01.02.01.03</v>
          </cell>
          <cell r="B18" t="str">
            <v>MURO DE DRYWALL TIPO 1C E= 10.0 CM ROCA DE YESO ST 12.7 MM INTERIOR Y FIBROCEMENTO DE 8MM EXT.</v>
          </cell>
          <cell r="C18" t="str">
            <v>m2</v>
          </cell>
          <cell r="D18">
            <v>112.27905</v>
          </cell>
        </row>
        <row r="19">
          <cell r="A19" t="str">
            <v>03.01.02.02</v>
          </cell>
          <cell r="B19" t="str">
            <v xml:space="preserve">MURO DE DRYWALL TP 2- TABIQUE EXTERIOR SANITARIO </v>
          </cell>
          <cell r="C19">
            <v>0</v>
          </cell>
          <cell r="D19">
            <v>0</v>
          </cell>
        </row>
        <row r="20">
          <cell r="A20" t="str">
            <v>03.01.02.02.01</v>
          </cell>
          <cell r="B20" t="str">
            <v>MURO DE DRYWALL TIPO 2A E=12.0 CM ROCA DE YESO RH 12.7 MM INTERIOR Y FIBROCEMENTO DE 8MM EXT.</v>
          </cell>
          <cell r="C20" t="str">
            <v>m2</v>
          </cell>
          <cell r="D20" t="e">
            <v>#REF!</v>
          </cell>
        </row>
        <row r="21">
          <cell r="A21" t="str">
            <v>03.01.02.02.02</v>
          </cell>
          <cell r="B21" t="str">
            <v>MURO DE DRYWALL TIPO 2B E=15.0 CM ROCA DE YESO ST 12.7 MM INTERIOR Y FIBROCEMENTO DE 8MM EXT.</v>
          </cell>
          <cell r="C21" t="str">
            <v>m2</v>
          </cell>
          <cell r="D21" t="e">
            <v>#REF!</v>
          </cell>
        </row>
        <row r="22">
          <cell r="A22" t="str">
            <v>03.01.02.02.03</v>
          </cell>
          <cell r="B22" t="str">
            <v>MURO DE DRYWALL TIPO 2C E=20.0 CM ROCA DE YESO RH 12.7 MM INTERIOR Y FIBROCEMENTO DE 8MM EXT.</v>
          </cell>
          <cell r="C22" t="str">
            <v>m2</v>
          </cell>
          <cell r="D22" t="e">
            <v>#REF!</v>
          </cell>
        </row>
        <row r="23">
          <cell r="A23" t="str">
            <v>03.01.02.03</v>
          </cell>
          <cell r="B23" t="str">
            <v xml:space="preserve">MURO DE DRYWALL TP 3-TABIQUE SIMPLE SANITARIO </v>
          </cell>
          <cell r="C23">
            <v>0</v>
          </cell>
          <cell r="D23">
            <v>0</v>
          </cell>
        </row>
        <row r="24">
          <cell r="A24" t="str">
            <v>03.01.02.03.01</v>
          </cell>
          <cell r="B24" t="str">
            <v xml:space="preserve">MURO DE DRYWALL TIPO 3A E=12.00 CM ROCA DE YESO ST 12.7 MM INTERIOR Y PLACA DE ROCA DE YESO RH 12.7 MM EXT. </v>
          </cell>
          <cell r="C24" t="str">
            <v>m2</v>
          </cell>
          <cell r="D24" t="e">
            <v>#REF!</v>
          </cell>
        </row>
        <row r="25">
          <cell r="A25" t="str">
            <v>03.01.02.03.02</v>
          </cell>
          <cell r="B25" t="str">
            <v xml:space="preserve">MURO DE DRYWALL TIPO 3B E=15.00 CM ROCA DE YESO ST 12.7 MM INTERIOR Y PLACA DE ROCA DE YESO RH 12.7 MM EXT. </v>
          </cell>
          <cell r="C25" t="str">
            <v>m2</v>
          </cell>
          <cell r="D25" t="e">
            <v>#REF!</v>
          </cell>
        </row>
        <row r="26">
          <cell r="A26" t="str">
            <v>03.01.02.04</v>
          </cell>
          <cell r="B26" t="str">
            <v>MURO DE DRYWALL TP 4-TABIQUE SANITARIO-SANITARIO</v>
          </cell>
          <cell r="C26">
            <v>0</v>
          </cell>
          <cell r="D26">
            <v>0</v>
          </cell>
        </row>
        <row r="27">
          <cell r="A27" t="str">
            <v>03.01.02.04.01</v>
          </cell>
          <cell r="B27" t="str">
            <v xml:space="preserve">MURO DE DRYWALL TIPO 4A E=12.00 CM ROCA DE YESO RH 12.7 MM INTERIOR Y PLACA DE ROCA DE YESO RH 12.7 MM EXT. </v>
          </cell>
          <cell r="C27" t="str">
            <v>m2</v>
          </cell>
          <cell r="D27" t="e">
            <v>#REF!</v>
          </cell>
        </row>
        <row r="28">
          <cell r="A28" t="str">
            <v>03.01.02.04.02</v>
          </cell>
          <cell r="B28" t="str">
            <v xml:space="preserve">MURO DE DRYWALL TIPO 4B E=10.00 CM ROCA DE YESO RH 12.7 MM INTERIOR Y PLACA DE ROCA DE YESO RH 12.7 MM EXT. </v>
          </cell>
          <cell r="C28" t="str">
            <v>m2</v>
          </cell>
          <cell r="D28" t="e">
            <v>#REF!</v>
          </cell>
        </row>
        <row r="29">
          <cell r="A29" t="str">
            <v>03.01.02.05</v>
          </cell>
          <cell r="B29" t="str">
            <v>MURO DE DRYWALL TP SA-TABIQUE RF RADIOLOGICO</v>
          </cell>
          <cell r="C29">
            <v>0</v>
          </cell>
          <cell r="D29">
            <v>0</v>
          </cell>
        </row>
        <row r="30">
          <cell r="A30" t="str">
            <v>03.01.02.05.01</v>
          </cell>
          <cell r="B30" t="str">
            <v>MURO DE DRYWALL TIPO SA E=12.00 CM PLACA DE SILICATO CALCICO DE 12MM INT Y EXT.</v>
          </cell>
          <cell r="C30" t="str">
            <v>m2</v>
          </cell>
          <cell r="D30" t="e">
            <v>#REF!</v>
          </cell>
        </row>
        <row r="31">
          <cell r="A31" t="str">
            <v>03.01.02.06</v>
          </cell>
          <cell r="B31" t="str">
            <v>TABIQUE SANITARIO TIPO 6A</v>
          </cell>
          <cell r="C31">
            <v>0</v>
          </cell>
          <cell r="D31">
            <v>0</v>
          </cell>
        </row>
        <row r="32">
          <cell r="A32" t="str">
            <v>03.01.02.06.01</v>
          </cell>
          <cell r="B32" t="str">
            <v>TABIQUE SANITARIO TIPO 6A E=10 CM PLACA DE ROCA DE YESO RH 12.47 MM EXT.</v>
          </cell>
          <cell r="C32" t="str">
            <v>m2</v>
          </cell>
          <cell r="D32" t="e">
            <v>#REF!</v>
          </cell>
        </row>
        <row r="33">
          <cell r="A33" t="str">
            <v>03.01.02.07</v>
          </cell>
          <cell r="B33" t="str">
            <v xml:space="preserve">MURO DE DRYWALL TP 7-TABIQUE SANITARIO - SANITARIO </v>
          </cell>
          <cell r="C33">
            <v>0</v>
          </cell>
          <cell r="D33">
            <v>0</v>
          </cell>
        </row>
        <row r="34">
          <cell r="A34" t="str">
            <v>03.01.02.07.01</v>
          </cell>
          <cell r="B34" t="str">
            <v xml:space="preserve">MURO DE DRYWALL TIPO 7A E=12.00 CM ROCA DE YESO ST 12.7 MM INTERIOR Y PLACA DE ROCA DE YESO ST 12.7 MM EXT. </v>
          </cell>
          <cell r="C34" t="str">
            <v>m2</v>
          </cell>
          <cell r="D34" t="e">
            <v>#REF!</v>
          </cell>
        </row>
        <row r="35">
          <cell r="A35" t="str">
            <v>03.01.02.07.02</v>
          </cell>
          <cell r="B35" t="str">
            <v xml:space="preserve">MURO DE DRYWALL TIPO 7B E=12.00 CM ROCA DE YESO RH 12.7 MM INTERIOR Y PLACA DE ROCA DE YESO RH 12.7 MM EXT. </v>
          </cell>
          <cell r="C35" t="str">
            <v>m2</v>
          </cell>
          <cell r="D35" t="e">
            <v>#REF!</v>
          </cell>
        </row>
        <row r="36">
          <cell r="A36" t="str">
            <v>03.01.02.07.03</v>
          </cell>
          <cell r="B36" t="str">
            <v>MURO DE DRYWALL TIPO 7C E=20.0 CM ROCA DE YESO ST 12.7 MM INT Y EXT.</v>
          </cell>
          <cell r="C36" t="str">
            <v>m2</v>
          </cell>
          <cell r="D36" t="e">
            <v>#REF!</v>
          </cell>
        </row>
        <row r="37">
          <cell r="A37" t="str">
            <v>03.01.02.07.04</v>
          </cell>
          <cell r="B37" t="str">
            <v>MURO DE DRYWALL TIPO 7D E=25.0 CM ROCA DE YESO ST 12.7 MM INT Y EXT.</v>
          </cell>
          <cell r="C37" t="str">
            <v>m2</v>
          </cell>
          <cell r="D37" t="e">
            <v>#REF!</v>
          </cell>
        </row>
        <row r="38">
          <cell r="A38" t="str">
            <v>03.01.02.07.05</v>
          </cell>
          <cell r="B38" t="str">
            <v>MURO DE DRYWALL TIPO 7E E=25.0 CM ROCA DE YESO ST 12.7 MM INT Y EXT.</v>
          </cell>
          <cell r="C38" t="str">
            <v>m2</v>
          </cell>
          <cell r="D38" t="e">
            <v>#REF!</v>
          </cell>
        </row>
        <row r="39">
          <cell r="A39" t="str">
            <v>03.01.02.08</v>
          </cell>
          <cell r="B39" t="str">
            <v>TABIQUE TP 9 - RF -60</v>
          </cell>
          <cell r="C39">
            <v>0</v>
          </cell>
          <cell r="D39">
            <v>0</v>
          </cell>
        </row>
        <row r="40">
          <cell r="A40" t="str">
            <v>03.01.02.08.01</v>
          </cell>
          <cell r="B40" t="str">
            <v xml:space="preserve">MURO DE DRYWALL TIPO 9A E= 12.0 CM PLACA DE SILICATO CALCIO DE 10 MM INT Y EXT. </v>
          </cell>
          <cell r="C40" t="str">
            <v>m2</v>
          </cell>
          <cell r="D40" t="e">
            <v>#REF!</v>
          </cell>
        </row>
        <row r="41">
          <cell r="A41" t="str">
            <v>03.01.02.08.02</v>
          </cell>
          <cell r="B41" t="str">
            <v xml:space="preserve">MURO DE DRYWALL TIPO 9B E= 15.0 CM PLACA DE SILICATO CALCIO DE 10 MM INT Y EXT. </v>
          </cell>
          <cell r="C41" t="str">
            <v>m2</v>
          </cell>
          <cell r="D41" t="e">
            <v>#REF!</v>
          </cell>
        </row>
        <row r="42">
          <cell r="A42" t="str">
            <v>03.01.02.08.03</v>
          </cell>
          <cell r="B42" t="str">
            <v xml:space="preserve">MURO DE DRYWALL TIPO 9C E= 20.0 CM PLACA DE SILICATO CALCIO DE 10 MM INT Y EXT. </v>
          </cell>
          <cell r="C42" t="str">
            <v>m2</v>
          </cell>
          <cell r="D42" t="e">
            <v>#REF!</v>
          </cell>
        </row>
        <row r="43">
          <cell r="A43" t="str">
            <v>03.01.02.08.04</v>
          </cell>
          <cell r="B43" t="str">
            <v xml:space="preserve">MURO DE DRYWALL TIPO 9D E= 25.0 CM PLACA DE SILICATO CALCIO DE 10 MM INT Y EXT. </v>
          </cell>
          <cell r="C43" t="str">
            <v>m2</v>
          </cell>
          <cell r="D43" t="e">
            <v>#REF!</v>
          </cell>
        </row>
        <row r="44">
          <cell r="A44" t="str">
            <v>03.01.02.08.05</v>
          </cell>
          <cell r="B44" t="str">
            <v>MURO DE DRYWALL TIPO 9E E= 25.0 CM PLACA DE SILICATO CALCIO DE 10 MM INT Y EXT. (AISLAMIENTO TERMO - ACUSTICO)</v>
          </cell>
          <cell r="C44" t="str">
            <v>m2</v>
          </cell>
          <cell r="D44" t="e">
            <v>#REF!</v>
          </cell>
        </row>
        <row r="45">
          <cell r="A45" t="str">
            <v>03.01.02.08.06</v>
          </cell>
          <cell r="B45" t="str">
            <v>MURO DE DRYWALL TIPO 9F E= 20.0 CM PLACA DE SILICATO CALCIO DE 10 MM INT Y EXT. (AISLAMIENTO TERMO - ACUSTICO)</v>
          </cell>
          <cell r="C45" t="str">
            <v>m2</v>
          </cell>
          <cell r="D45" t="e">
            <v>#REF!</v>
          </cell>
        </row>
        <row r="46">
          <cell r="A46" t="str">
            <v>03.01.02.09</v>
          </cell>
          <cell r="B46" t="str">
            <v>TABIQUE TP 10 - RF -120</v>
          </cell>
          <cell r="C46">
            <v>0</v>
          </cell>
          <cell r="D46">
            <v>0</v>
          </cell>
        </row>
        <row r="47">
          <cell r="A47" t="str">
            <v>03.01.02.09.01</v>
          </cell>
          <cell r="B47" t="str">
            <v xml:space="preserve">MURO DE DRYWALL TIPO 10A E= 12.0 CM PLACA DE SILICATO CALCIO DE 12 MM INT Y EXT. </v>
          </cell>
          <cell r="C47" t="str">
            <v>m2</v>
          </cell>
          <cell r="D47" t="e">
            <v>#REF!</v>
          </cell>
        </row>
        <row r="48">
          <cell r="A48" t="str">
            <v>03.01.02.09.02</v>
          </cell>
          <cell r="B48" t="str">
            <v xml:space="preserve">MURO DE DRYWALL TIPO 10B E= 15.0 CM PLACA DE SILICATO CALCIO DE 12 MM INT Y EXT. </v>
          </cell>
          <cell r="C48" t="str">
            <v>m2</v>
          </cell>
          <cell r="D48" t="e">
            <v>#REF!</v>
          </cell>
        </row>
        <row r="49">
          <cell r="A49" t="str">
            <v>03.01.02.09.03</v>
          </cell>
          <cell r="B49" t="str">
            <v xml:space="preserve">MURO DE DRYWALL TIPO 10C E= 20.0 CM PLACA DE SILICATO CALCIO DE 12 MM INT Y EXT. (AISLAMIENTO TERMO - ACUSTICO) </v>
          </cell>
          <cell r="C49" t="str">
            <v>m2</v>
          </cell>
          <cell r="D49" t="e">
            <v>#REF!</v>
          </cell>
        </row>
        <row r="50">
          <cell r="A50" t="str">
            <v>03.01.02.09.04</v>
          </cell>
          <cell r="B50" t="str">
            <v xml:space="preserve">MURO DE DRYWALL TIPO 10D E= 25.0 CM PLACA DE SILICATO CALCIO DE 12 MM INT Y EXT. </v>
          </cell>
          <cell r="C50" t="str">
            <v>m2</v>
          </cell>
          <cell r="D50" t="e">
            <v>#REF!</v>
          </cell>
        </row>
        <row r="51">
          <cell r="A51" t="str">
            <v>03.01.02.09.05</v>
          </cell>
          <cell r="B51" t="str">
            <v xml:space="preserve">MURO DE DRYWALL TIPO 10E E= 15.0 CM PLACA DE SILICATO CALCIO DE 12 MM INT Y EXT. </v>
          </cell>
          <cell r="C51" t="str">
            <v>m2</v>
          </cell>
          <cell r="D51" t="e">
            <v>#REF!</v>
          </cell>
        </row>
        <row r="52">
          <cell r="A52">
            <v>3.02</v>
          </cell>
          <cell r="B52" t="str">
            <v>REVOQUES Y REVESTIMIENTOS</v>
          </cell>
          <cell r="C52">
            <v>0</v>
          </cell>
          <cell r="D52">
            <v>0</v>
          </cell>
        </row>
        <row r="53">
          <cell r="A53" t="str">
            <v>03.02.01</v>
          </cell>
          <cell r="B53" t="str">
            <v>TARRAJEO INTERIOR</v>
          </cell>
          <cell r="C53">
            <v>0</v>
          </cell>
          <cell r="D53">
            <v>0</v>
          </cell>
        </row>
        <row r="54">
          <cell r="A54" t="str">
            <v>03.02.01.01</v>
          </cell>
          <cell r="B54" t="str">
            <v xml:space="preserve">   TARRAJEO DE MUROS INTERIORES C/MORT C:A 1:5, e=1.5 CM</v>
          </cell>
          <cell r="C54" t="str">
            <v>m2</v>
          </cell>
          <cell r="D54">
            <v>24887.438999999918</v>
          </cell>
        </row>
        <row r="55">
          <cell r="A55" t="str">
            <v>03.02.02.02</v>
          </cell>
          <cell r="B55" t="str">
            <v xml:space="preserve">   TARRAJEO DE MUROS CON CEMENTO PULIDO C/ ENDURECEDOR E IMPERMEABILIZANTE </v>
          </cell>
          <cell r="C55" t="str">
            <v>m2</v>
          </cell>
          <cell r="D55">
            <v>7365.6736000000064</v>
          </cell>
        </row>
        <row r="56">
          <cell r="A56" t="str">
            <v>03.02.02.03</v>
          </cell>
          <cell r="B56" t="str">
            <v>TARRAJEO DE MUROS CON BARITINA</v>
          </cell>
          <cell r="C56" t="str">
            <v>m2</v>
          </cell>
          <cell r="D56" t="e">
            <v>#REF!</v>
          </cell>
        </row>
        <row r="57">
          <cell r="A57" t="str">
            <v>03.02.02.04</v>
          </cell>
          <cell r="B57" t="str">
            <v>TARRAJEO PRIMARIO</v>
          </cell>
          <cell r="C57" t="str">
            <v>m2</v>
          </cell>
          <cell r="D57">
            <v>28.548000000000005</v>
          </cell>
        </row>
        <row r="58">
          <cell r="A58" t="str">
            <v>03.02.02.05</v>
          </cell>
          <cell r="B58" t="str">
            <v xml:space="preserve">   ENCUENTRO SANITARIO DE CEMENTO PULIDOS C/ ENDURECEDOR E IMPERMEABILIZANTE (PARED-TECHO)</v>
          </cell>
          <cell r="C58" t="str">
            <v>m</v>
          </cell>
          <cell r="D58">
            <v>2068.109010000001</v>
          </cell>
        </row>
        <row r="59">
          <cell r="A59" t="str">
            <v>03.02.02.06</v>
          </cell>
          <cell r="B59" t="str">
            <v xml:space="preserve">   ENCUENTRO SANITARIO DE VINILICO FLEXIBLE C/ COVEFORMER</v>
          </cell>
          <cell r="C59" t="str">
            <v>m</v>
          </cell>
          <cell r="D59">
            <v>632.00519999999995</v>
          </cell>
        </row>
        <row r="60">
          <cell r="A60" t="str">
            <v>03.02.02.07</v>
          </cell>
          <cell r="B60" t="str">
            <v xml:space="preserve">   SOLAQUEADO DE BOTALLANTA DE CONCRETO COMPUESTO DE VINIL SBR, REFORZADO CON VINIL NATURAL</v>
          </cell>
          <cell r="C60" t="str">
            <v>m2</v>
          </cell>
          <cell r="D60">
            <v>11789.111200000008</v>
          </cell>
        </row>
        <row r="61">
          <cell r="A61" t="str">
            <v>03.02.02.08</v>
          </cell>
          <cell r="B61" t="str">
            <v>PASO Y CONTRAPASO ACABADO EN PORCELANATO RUSTICO DE ALTO TRANSITO ANTIDESLIZANTE  0.60x0.60 m. e=6mm</v>
          </cell>
          <cell r="C61" t="str">
            <v>m2</v>
          </cell>
          <cell r="D61">
            <v>13197.264000000205</v>
          </cell>
        </row>
        <row r="62">
          <cell r="A62" t="str">
            <v>03.02.02.09</v>
          </cell>
          <cell r="B62" t="str">
            <v>DESCANSOS ACABADO EN PORCELANATO ANTIDESLIZANTE 0.60x0.60 m</v>
          </cell>
          <cell r="C62" t="str">
            <v>m2</v>
          </cell>
          <cell r="D62">
            <v>1863.4011000000005</v>
          </cell>
        </row>
        <row r="63">
          <cell r="A63" t="str">
            <v>03.02.02.10</v>
          </cell>
          <cell r="B63" t="str">
            <v>PASO Y CONTRAPASO ACABADO EN CEMENTO SEMI PULIDO</v>
          </cell>
          <cell r="C63" t="str">
            <v>m2</v>
          </cell>
          <cell r="D63">
            <v>5574.3270000000048</v>
          </cell>
        </row>
        <row r="64">
          <cell r="A64" t="str">
            <v>03.02.02.11</v>
          </cell>
          <cell r="B64" t="str">
            <v>DESCANSOS ACABADO EN CEMENTO SEMI PULIDO BRUÑADO @ 0.90 m</v>
          </cell>
          <cell r="C64" t="str">
            <v>m2</v>
          </cell>
          <cell r="D64" t="e">
            <v>#REF!</v>
          </cell>
        </row>
        <row r="65">
          <cell r="A65" t="str">
            <v>03.02.02</v>
          </cell>
          <cell r="B65" t="str">
            <v>TARRAJEO EN EXTERIORES</v>
          </cell>
          <cell r="C65">
            <v>0</v>
          </cell>
          <cell r="D65">
            <v>0</v>
          </cell>
        </row>
        <row r="66">
          <cell r="A66" t="str">
            <v>03.02.02.01</v>
          </cell>
          <cell r="B66" t="str">
            <v xml:space="preserve">   TARRAJEO DE MUROS EXTERIORES C/MORT C:A 1:5, e=1.5 CM</v>
          </cell>
          <cell r="C66" t="str">
            <v>m2</v>
          </cell>
          <cell r="D66" t="e">
            <v>#REF!</v>
          </cell>
        </row>
        <row r="67">
          <cell r="A67" t="str">
            <v>03.02.03</v>
          </cell>
          <cell r="B67" t="str">
            <v>VESTIDURAS DE DERRAMES</v>
          </cell>
          <cell r="C67">
            <v>0</v>
          </cell>
          <cell r="D67">
            <v>0</v>
          </cell>
        </row>
        <row r="68">
          <cell r="A68" t="str">
            <v>03.02.03.01</v>
          </cell>
          <cell r="B68" t="str">
            <v xml:space="preserve">   VESTIDURA DE DERRAMES E = 0.15 m</v>
          </cell>
          <cell r="C68" t="str">
            <v>m</v>
          </cell>
          <cell r="D68" t="e">
            <v>#REF!</v>
          </cell>
        </row>
        <row r="69">
          <cell r="A69" t="str">
            <v>03.02.04</v>
          </cell>
          <cell r="B69" t="str">
            <v>BRUÑAS</v>
          </cell>
          <cell r="C69">
            <v>0</v>
          </cell>
          <cell r="D69">
            <v>0</v>
          </cell>
        </row>
        <row r="70">
          <cell r="A70" t="str">
            <v>03.02.04.01</v>
          </cell>
          <cell r="B70" t="str">
            <v xml:space="preserve">   BRUÑAS DE 1cm x 1 cm</v>
          </cell>
          <cell r="C70" t="str">
            <v>m</v>
          </cell>
          <cell r="D70" t="e">
            <v>#REF!</v>
          </cell>
        </row>
        <row r="71">
          <cell r="A71" t="str">
            <v>03.02.04.02</v>
          </cell>
          <cell r="B71" t="str">
            <v xml:space="preserve">   BRUÑAS DE 1cm x 2.5 cm</v>
          </cell>
          <cell r="C71" t="str">
            <v>m</v>
          </cell>
          <cell r="D71" t="e">
            <v>#REF!</v>
          </cell>
        </row>
        <row r="72">
          <cell r="A72" t="str">
            <v>03.02.05</v>
          </cell>
          <cell r="B72" t="str">
            <v>REVESTIMIENTOS</v>
          </cell>
          <cell r="C72">
            <v>0</v>
          </cell>
          <cell r="D72">
            <v>0</v>
          </cell>
        </row>
        <row r="73">
          <cell r="A73" t="str">
            <v>03.02.05.01</v>
          </cell>
          <cell r="B73" t="str">
            <v xml:space="preserve">   REVESTIMIENTO DE CANALETA DE CONCRETO C/ CEMENTO PULIDO + IMPERMEABILIZANTE</v>
          </cell>
          <cell r="C73" t="str">
            <v>m2</v>
          </cell>
          <cell r="D73" t="e">
            <v>#REF!</v>
          </cell>
        </row>
        <row r="74">
          <cell r="A74" t="str">
            <v>03.02.05.02</v>
          </cell>
          <cell r="B74" t="str">
            <v>REVESTIMIENTO DE ESTRUCTURAS DE CONCRETO ACABADO CEMENTO PULIDO + IMPERMEABILIZANTE</v>
          </cell>
          <cell r="C74" t="str">
            <v>m2</v>
          </cell>
          <cell r="D74" t="e">
            <v>#REF!</v>
          </cell>
        </row>
        <row r="75">
          <cell r="A75" t="str">
            <v>03.02.05.03</v>
          </cell>
          <cell r="B75" t="str">
            <v>REVESTIMIENTO DE LAVADERO DE CONCRETO CON PORCELANATO 0.60x0.60 m</v>
          </cell>
          <cell r="C75" t="str">
            <v>m2</v>
          </cell>
          <cell r="D75" t="e">
            <v>#REF!</v>
          </cell>
        </row>
        <row r="76">
          <cell r="A76" t="str">
            <v>03.02.05.04</v>
          </cell>
          <cell r="B76" t="str">
            <v xml:space="preserve">REVESTIMIENTO DE SARDINEL  EN DUCHA PORCELANATO 0.60x0.60 m </v>
          </cell>
          <cell r="C76" t="str">
            <v>m2</v>
          </cell>
          <cell r="D76" t="e">
            <v>#REF!</v>
          </cell>
        </row>
        <row r="77">
          <cell r="A77" t="str">
            <v>03.02.05.05</v>
          </cell>
          <cell r="B77" t="str">
            <v>REVESTIMIENTO BANCA DE CONCRETO SOLAQUEADO</v>
          </cell>
          <cell r="C77" t="str">
            <v>m2</v>
          </cell>
          <cell r="D77" t="e">
            <v>#REF!</v>
          </cell>
        </row>
        <row r="78">
          <cell r="A78" t="str">
            <v>03.02.05.06</v>
          </cell>
          <cell r="B78" t="str">
            <v>REVESTIMIENTO DE TABLERO DE CONCRETO ENCHAPADO EN GRANITO PULIDO e=20 mm</v>
          </cell>
          <cell r="C78" t="str">
            <v>m2</v>
          </cell>
          <cell r="D78" t="e">
            <v>#REF!</v>
          </cell>
        </row>
        <row r="79">
          <cell r="A79" t="str">
            <v>03.02.05.07</v>
          </cell>
          <cell r="B79" t="str">
            <v>REVESTIMIENTO DE ACERO INOXIDABLE e=1/32" ACABADO SATINADO, ENCHAPE SOBRE TABIQUERIA DE FIBORCEMENTO</v>
          </cell>
          <cell r="C79" t="str">
            <v>m2</v>
          </cell>
          <cell r="D79" t="e">
            <v>#REF!</v>
          </cell>
        </row>
        <row r="80">
          <cell r="A80" t="str">
            <v>03.03</v>
          </cell>
          <cell r="B80" t="str">
            <v>CIELORRASOS</v>
          </cell>
          <cell r="C80">
            <v>0</v>
          </cell>
          <cell r="D80">
            <v>0</v>
          </cell>
        </row>
        <row r="81">
          <cell r="A81" t="str">
            <v>03.03.01</v>
          </cell>
          <cell r="B81" t="str">
            <v xml:space="preserve"> CIELORRASO CON MEZCLA</v>
          </cell>
          <cell r="C81">
            <v>0</v>
          </cell>
          <cell r="D81">
            <v>0</v>
          </cell>
        </row>
        <row r="82">
          <cell r="A82" t="str">
            <v>03.03.01.01</v>
          </cell>
          <cell r="B82" t="str">
            <v xml:space="preserve">   CIELORRASO CON MEZCLA DE C:A 1:5 E=1.5CM</v>
          </cell>
          <cell r="C82" t="str">
            <v>m2</v>
          </cell>
          <cell r="D82" t="e">
            <v>#REF!</v>
          </cell>
        </row>
        <row r="83">
          <cell r="A83" t="str">
            <v>03.03.01.02</v>
          </cell>
          <cell r="B83" t="str">
            <v xml:space="preserve">   CIELORRASO C/ CEMENTO PULIDO C/ ENDURECEDOR E IMPERMEABILIZANTE</v>
          </cell>
          <cell r="C83" t="str">
            <v>m2</v>
          </cell>
          <cell r="D83" t="e">
            <v>#REF!</v>
          </cell>
        </row>
        <row r="84">
          <cell r="A84" t="str">
            <v>03.03.01.03</v>
          </cell>
          <cell r="B84" t="str">
            <v xml:space="preserve">   CIELORRASO C/ BARITINA</v>
          </cell>
          <cell r="C84" t="str">
            <v>m2</v>
          </cell>
          <cell r="D84" t="e">
            <v>#REF!</v>
          </cell>
        </row>
        <row r="85">
          <cell r="A85" t="str">
            <v>03.03.02</v>
          </cell>
          <cell r="B85" t="str">
            <v>FALSO CIELO RASO</v>
          </cell>
          <cell r="C85">
            <v>0</v>
          </cell>
          <cell r="D85">
            <v>0</v>
          </cell>
        </row>
        <row r="86">
          <cell r="A86" t="str">
            <v>03.03.02.01</v>
          </cell>
          <cell r="B86" t="str">
            <v>FALSO CIELO RASO C/PLANCHA DE YESO ST DE 1/2"</v>
          </cell>
          <cell r="C86" t="str">
            <v>m2</v>
          </cell>
          <cell r="D86" t="e">
            <v>#REF!</v>
          </cell>
        </row>
        <row r="87">
          <cell r="A87" t="str">
            <v>03.03.02.02</v>
          </cell>
          <cell r="B87" t="str">
            <v>FALSO CIELO RASO - DRYWALL CON PLANCHA DE MDF CON ENCHAPE DE MADERA SHIHUAHUACO LAQUEADA Y SELLADA e=1"</v>
          </cell>
          <cell r="C87" t="str">
            <v>m2</v>
          </cell>
          <cell r="D87" t="e">
            <v>#REF!</v>
          </cell>
        </row>
        <row r="88">
          <cell r="A88" t="str">
            <v>03.03.02.03</v>
          </cell>
          <cell r="B88" t="str">
            <v>FALSO CIELORASO - BALDOSA DE FIBRA MINERAL MICROPERFORADA, NRC 55 RH 99% RF 49°C, RESISTENTE A IMPACTOS, RASPADURAS, HONGOS Y MOHO AMBAS CARAS, LAVABLE, BORDE RECTO DE 0.61mx0.61m.x5/8". SISTEMA DE SUSPENSION ANTISISMICO RX HEAVY DUTY PRELUDE XL 15/16".</v>
          </cell>
          <cell r="C88" t="str">
            <v>m2</v>
          </cell>
          <cell r="D88" t="e">
            <v>#REF!</v>
          </cell>
        </row>
        <row r="89">
          <cell r="A89" t="str">
            <v>03.03.02.04</v>
          </cell>
          <cell r="B89" t="str">
            <v>FALSO CIELORASO - BALDOSA DE FIBRA MINERAL SIN PERFORACION, CAC 33 RH 99% RF 49°C, RESISTENTE A IMPACTOS, RASPADURAS, HONGOS Y MOHO AMBAS CARAS, LAVABLE, BORDE RECTO DE 0.61mx0.61m.x5/8". SISTEMA DE SUSPENSION ANTISISMICO RX HEAVY DUTY PRELUDE XL 15/16".</v>
          </cell>
          <cell r="C89" t="str">
            <v>m2</v>
          </cell>
          <cell r="D89" t="e">
            <v>#REF!</v>
          </cell>
        </row>
        <row r="90">
          <cell r="A90" t="str">
            <v>03.03.02.05</v>
          </cell>
          <cell r="B90" t="str">
            <v>FALSO CIELORASO - BALDOSA DE FIBRA MINERAL  Y CERAMICO CON PERFORACIONES, NRC 55 RH 100% RF 49°C, RESISTENTE A IMPACTOS, RASPADURAS, HONGOS Y MOHO AMBAS CARAS, LAVABLE, BORDE RECTO DE 0.61mx0.61m.x5/8". SISTEMA DE SUSPENSION ANTISISMICO RX HEAVY DUTY PRELUDE XL 15/16".</v>
          </cell>
          <cell r="C90" t="str">
            <v>m2</v>
          </cell>
          <cell r="D90" t="e">
            <v>#REF!</v>
          </cell>
        </row>
        <row r="91">
          <cell r="A91" t="str">
            <v>03.03.02.06</v>
          </cell>
          <cell r="B91" t="str">
            <v xml:space="preserve">FALSO CIELORASO - BALDOSA DE FIBRA MINERAL, RECUBRIMIENTO VINILICO LAVABLE, RH 99% RF 49°C, RESISTENTE A IMPACTOS, RASPADURAS, HONGOS Y MOHO AMBAS CARAS, LAVABLE, BORDE RECTO DE 0.61mx0.61m.x5/8". SISTEMA DE SUSPENSION ANTISISMICO DE ALUMINIO CO-EXTRUÍDO CLEAN ROOM HEAVY DUTY DE 1-1/2" </v>
          </cell>
          <cell r="C91" t="str">
            <v>m2</v>
          </cell>
          <cell r="D91" t="e">
            <v>#REF!</v>
          </cell>
        </row>
        <row r="92">
          <cell r="A92" t="str">
            <v>03.03.02.07</v>
          </cell>
          <cell r="B92" t="str">
            <v>FALSO CIELORASO - BALDOSA DE FIBRA MINERAL, RECUBRIMIENTO VINILICO LAVABLE, RH 99% RF 49°C, RESISTENTE A IMPACTOS, RASPADURAS, HONGOS Y MOHO AMBAS CARAS, LAVABLE, BORDE RECTO DE 0.61mx0.61m.x5/8". SISTEMA DE SUSPENSION ANTISISMICORX HEAVY DUTY PRELUDE XL 15/16".</v>
          </cell>
          <cell r="C92" t="str">
            <v>m2</v>
          </cell>
          <cell r="D92" t="e">
            <v>#REF!</v>
          </cell>
        </row>
        <row r="93">
          <cell r="A93" t="str">
            <v>03.04</v>
          </cell>
          <cell r="B93" t="str">
            <v>PISOS Y PAVIMENTOS</v>
          </cell>
          <cell r="C93">
            <v>0</v>
          </cell>
          <cell r="D93">
            <v>0</v>
          </cell>
        </row>
        <row r="94">
          <cell r="A94" t="str">
            <v>03.04.01</v>
          </cell>
          <cell r="B94" t="str">
            <v xml:space="preserve">  CONTRAPISOS</v>
          </cell>
          <cell r="C94">
            <v>0</v>
          </cell>
          <cell r="D94">
            <v>0</v>
          </cell>
        </row>
        <row r="95">
          <cell r="A95" t="str">
            <v>03.04.01.01</v>
          </cell>
          <cell r="B95" t="str">
            <v>CONTRAPISO, E= 35 mm</v>
          </cell>
          <cell r="C95" t="str">
            <v>m2</v>
          </cell>
          <cell r="D95" t="e">
            <v>#REF!</v>
          </cell>
        </row>
        <row r="96">
          <cell r="A96" t="str">
            <v>03.04.01.02</v>
          </cell>
          <cell r="B96" t="str">
            <v>CONTRAPISO, E= 40 mm</v>
          </cell>
          <cell r="C96" t="str">
            <v>m2</v>
          </cell>
          <cell r="D96" t="e">
            <v>#REF!</v>
          </cell>
        </row>
        <row r="97">
          <cell r="A97" t="str">
            <v>03.04.01.03</v>
          </cell>
          <cell r="B97" t="str">
            <v>CONTRAPISO, E= 48 mm</v>
          </cell>
          <cell r="C97" t="str">
            <v>m2</v>
          </cell>
          <cell r="D97" t="e">
            <v>#REF!</v>
          </cell>
        </row>
        <row r="98">
          <cell r="A98" t="str">
            <v>03.04.01.04</v>
          </cell>
          <cell r="B98" t="str">
            <v>CONTRAPISO, E=35 mm  MEZCLA 1:1:4 CEMENTO-ARENA-BARITINA</v>
          </cell>
          <cell r="C98" t="str">
            <v>m2</v>
          </cell>
          <cell r="D98" t="e">
            <v>#REF!</v>
          </cell>
        </row>
        <row r="99">
          <cell r="A99" t="str">
            <v>03.04.02</v>
          </cell>
          <cell r="B99" t="str">
            <v>PISOS</v>
          </cell>
          <cell r="C99">
            <v>0</v>
          </cell>
          <cell r="D99">
            <v>0</v>
          </cell>
        </row>
        <row r="100">
          <cell r="A100" t="str">
            <v>03.04.02.01</v>
          </cell>
          <cell r="B100" t="str">
            <v xml:space="preserve">    PISO DE PORCELANATO, 0.60 M X 0.60 M  ANTIDESLIZANTE LISO MATE</v>
          </cell>
          <cell r="C100" t="str">
            <v>m2</v>
          </cell>
          <cell r="D100" t="e">
            <v>#REF!</v>
          </cell>
        </row>
        <row r="101">
          <cell r="A101" t="str">
            <v>03.04.02.02</v>
          </cell>
          <cell r="B101" t="str">
            <v xml:space="preserve">    PISO CEMENTO SEMIPULIDO Y BRUÑADO CADA 0.90 M + ENDURECEDOR</v>
          </cell>
          <cell r="C101" t="str">
            <v>m2</v>
          </cell>
          <cell r="D101" t="e">
            <v>#REF!</v>
          </cell>
        </row>
        <row r="102">
          <cell r="A102" t="str">
            <v>03.04.02.03</v>
          </cell>
          <cell r="B102" t="str">
            <v xml:space="preserve">    PISO CEMENTO  SEMIPULIDO Y BRUÑADO CADA 1.00M</v>
          </cell>
          <cell r="C102" t="str">
            <v>m2</v>
          </cell>
          <cell r="D102" t="e">
            <v>#REF!</v>
          </cell>
        </row>
        <row r="103">
          <cell r="A103" t="str">
            <v>03.04.02.04</v>
          </cell>
          <cell r="B103" t="str">
            <v xml:space="preserve">    PISO CEMENTO PULIDO + ENDURECEDOR  Y BRUÑADO CADA 0.90 M</v>
          </cell>
          <cell r="C103" t="str">
            <v>m2</v>
          </cell>
          <cell r="D103" t="e">
            <v>#REF!</v>
          </cell>
        </row>
        <row r="104">
          <cell r="A104" t="str">
            <v>03.04.02.05</v>
          </cell>
          <cell r="B104" t="str">
            <v xml:space="preserve">    PISO CEMENTO PULIDO C/ ENDURECEDOR E IMPERMEABILIZANTE</v>
          </cell>
          <cell r="C104" t="str">
            <v>m2</v>
          </cell>
          <cell r="D104" t="e">
            <v>#REF!</v>
          </cell>
        </row>
        <row r="105">
          <cell r="A105" t="str">
            <v>03.04.02.06</v>
          </cell>
          <cell r="B105" t="str">
            <v xml:space="preserve">    PISO CEMENTO FROTACHADO BRUÑADO @ 1.00 m</v>
          </cell>
          <cell r="C105" t="str">
            <v>m2</v>
          </cell>
          <cell r="D105" t="e">
            <v>#REF!</v>
          </cell>
        </row>
        <row r="106">
          <cell r="A106" t="str">
            <v>03.04.02.07</v>
          </cell>
          <cell r="B106" t="str">
            <v xml:space="preserve">    PISO CEMENTO FROTACHADO</v>
          </cell>
          <cell r="C106" t="str">
            <v>m2</v>
          </cell>
          <cell r="D106" t="e">
            <v>#REF!</v>
          </cell>
        </row>
        <row r="107">
          <cell r="A107" t="str">
            <v>03.04.02.08</v>
          </cell>
          <cell r="B107" t="str">
            <v xml:space="preserve">    PISO CEMENTO FROTACHADO CON PAÑETEO @ 5.00m</v>
          </cell>
          <cell r="C107" t="str">
            <v>m2</v>
          </cell>
          <cell r="D107" t="e">
            <v>#REF!</v>
          </cell>
        </row>
        <row r="108">
          <cell r="A108" t="str">
            <v>03.04.02.09</v>
          </cell>
          <cell r="B108" t="str">
            <v>PISO VINILICO FLEXIBLE EN ROLLO E= 2MM</v>
          </cell>
          <cell r="C108" t="str">
            <v>m2</v>
          </cell>
          <cell r="D108" t="e">
            <v>#REF!</v>
          </cell>
        </row>
        <row r="109">
          <cell r="A109" t="str">
            <v>03.04.02.10</v>
          </cell>
          <cell r="B109" t="str">
            <v>PISO VINILICO FLEXIBLE EN ROLLO, ANTIDESLIZANTE, ANTIBACTERIAL Y CONDUCTIVO PUR; e=2.0mm</v>
          </cell>
          <cell r="C109" t="str">
            <v>m2</v>
          </cell>
          <cell r="D109" t="e">
            <v>#REF!</v>
          </cell>
        </row>
        <row r="110">
          <cell r="A110" t="str">
            <v>03.04.02.11</v>
          </cell>
          <cell r="B110" t="str">
            <v>PISO BALDOSAS 0.60X0.60 DE VINILICO RIGIDO NO CONDUCTIVO</v>
          </cell>
          <cell r="C110" t="str">
            <v>m2</v>
          </cell>
          <cell r="D110" t="e">
            <v>#REF!</v>
          </cell>
        </row>
        <row r="111">
          <cell r="A111" t="str">
            <v>03.04.02.12</v>
          </cell>
          <cell r="B111" t="str">
            <v>ALFOMBRA DE ALTO TRANSITO RESISTENTE AL FUEGO e=10 mm</v>
          </cell>
          <cell r="C111" t="str">
            <v>m2</v>
          </cell>
          <cell r="D111" t="e">
            <v>#REF!</v>
          </cell>
        </row>
        <row r="112">
          <cell r="A112" t="str">
            <v>03.04.03</v>
          </cell>
          <cell r="B112" t="str">
            <v>VEREDAS Y RAMPAS</v>
          </cell>
          <cell r="C112">
            <v>0</v>
          </cell>
          <cell r="D112">
            <v>0</v>
          </cell>
        </row>
        <row r="113">
          <cell r="A113" t="str">
            <v>03.04.03.01</v>
          </cell>
          <cell r="B113" t="str">
            <v xml:space="preserve">   RAMPA DE CONCRETO , ACABADO EN CEMENTO FROTACHADO Y BRUÑADO @ 0.10m</v>
          </cell>
          <cell r="C113" t="str">
            <v>m2</v>
          </cell>
          <cell r="D113" t="e">
            <v>#REF!</v>
          </cell>
        </row>
        <row r="114">
          <cell r="A114" t="str">
            <v>03.05</v>
          </cell>
          <cell r="B114" t="str">
            <v xml:space="preserve"> ZOCALOS Y CONTRAZOCALOS</v>
          </cell>
          <cell r="C114">
            <v>0</v>
          </cell>
          <cell r="D114">
            <v>0</v>
          </cell>
        </row>
        <row r="115">
          <cell r="A115" t="str">
            <v>03.05.01</v>
          </cell>
          <cell r="B115" t="str">
            <v xml:space="preserve">   ZOCALO</v>
          </cell>
          <cell r="C115">
            <v>0</v>
          </cell>
          <cell r="D115">
            <v>0</v>
          </cell>
        </row>
        <row r="116">
          <cell r="A116" t="str">
            <v>03.05.01.01</v>
          </cell>
          <cell r="B116" t="str">
            <v xml:space="preserve">      ZOCALO DE PORCELANATO 60 cm x 60 cm</v>
          </cell>
          <cell r="C116" t="str">
            <v>m2</v>
          </cell>
          <cell r="D116" t="e">
            <v>#REF!</v>
          </cell>
        </row>
        <row r="117">
          <cell r="A117" t="str">
            <v>03.05.01.02</v>
          </cell>
          <cell r="B117" t="str">
            <v xml:space="preserve">  ZOCALO DE VINILICO FLEXIBLE ANTIBACTERIAL EN ROLLO e=2 mm</v>
          </cell>
          <cell r="C117" t="str">
            <v>m2</v>
          </cell>
          <cell r="D117">
            <v>10637.710499999997</v>
          </cell>
        </row>
        <row r="118">
          <cell r="A118" t="str">
            <v>03.05.01.03</v>
          </cell>
          <cell r="B118" t="str">
            <v xml:space="preserve">  ZÓCALO MDF 12mm CON ALFOMBRA DE ALTO TRÁNSITO RESISTENTE AL FUEG0  h=3.00 m</v>
          </cell>
          <cell r="C118" t="str">
            <v>m2</v>
          </cell>
          <cell r="D118" t="e">
            <v>#REF!</v>
          </cell>
        </row>
        <row r="119">
          <cell r="A119" t="str">
            <v>03.05.02</v>
          </cell>
          <cell r="B119" t="str">
            <v>CONTRAZOCALOS</v>
          </cell>
          <cell r="C119">
            <v>0</v>
          </cell>
          <cell r="D119">
            <v>0</v>
          </cell>
        </row>
        <row r="120">
          <cell r="A120" t="str">
            <v>03.05.02.01</v>
          </cell>
          <cell r="B120" t="str">
            <v xml:space="preserve">      CONTRAZOCALO DE PORCELANATO; H = 0.10 m</v>
          </cell>
          <cell r="C120" t="str">
            <v>m</v>
          </cell>
          <cell r="D120" t="e">
            <v>#REF!</v>
          </cell>
        </row>
        <row r="121">
          <cell r="A121" t="str">
            <v>03.05.02.02</v>
          </cell>
          <cell r="B121" t="str">
            <v xml:space="preserve">      CONTRAZOCALO SANITARIO DE TERRAZO PULIDO; H=0.10 m</v>
          </cell>
          <cell r="C121" t="str">
            <v>m</v>
          </cell>
          <cell r="D121" t="e">
            <v>#REF!</v>
          </cell>
        </row>
        <row r="122">
          <cell r="A122" t="str">
            <v>03.05.02.03</v>
          </cell>
          <cell r="B122" t="str">
            <v xml:space="preserve">      CONTRAZOCALO CEMENTO PULIDO H=0.10 m</v>
          </cell>
          <cell r="C122" t="str">
            <v>m</v>
          </cell>
          <cell r="D122" t="e">
            <v>#REF!</v>
          </cell>
        </row>
        <row r="123">
          <cell r="A123" t="str">
            <v>03.05.02.04</v>
          </cell>
          <cell r="B123" t="str">
            <v xml:space="preserve">      CONTRAZOCALO CEMENTO PULIDO H=0.20 m</v>
          </cell>
          <cell r="C123" t="str">
            <v>m</v>
          </cell>
          <cell r="D123" t="e">
            <v>#REF!</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añileria"/>
      <sheetName val="RESUMEN"/>
      <sheetName val="3.1.2. TABIQUERIA SECA"/>
      <sheetName val="3.5.1. ZOCALO"/>
      <sheetName val="3.5.2. CONTRAZOCALO"/>
      <sheetName val="3.3.2. FALSO CIELORASO"/>
      <sheetName val="3.6. CUBIERTAS Y COBERTURAS"/>
      <sheetName val="3.7.1 y 3.7.2. PUERTAS"/>
      <sheetName val="3.7.3. MUEBLES FIJOS"/>
      <sheetName val="3.7.4 VARIOS"/>
      <sheetName val="3.8.1 y 3.8.2. VENTAN Y MAMP"/>
      <sheetName val="3.8.3. REJAS"/>
      <sheetName val="tabiques una cara"/>
      <sheetName val="tabiques dos caras"/>
      <sheetName val="CARP. METALICA Y HERRERIA"/>
      <sheetName val="CERRAJERIA "/>
      <sheetName val="03.10 ESPEJOS"/>
      <sheetName val="PINTURA"/>
      <sheetName val="SSV Horizontal"/>
      <sheetName val="SSV 2"/>
      <sheetName val="SSV 1"/>
      <sheetName val="12.VARIOS "/>
      <sheetName val="JARDINERIA"/>
      <sheetName val="03.14 SEÑALETICA "/>
      <sheetName val="03.15 SEGURIDAD"/>
      <sheetName val="03.07.02 MUEBLES FIJOS"/>
      <sheetName val="03.08.02 MAMPARAS"/>
      <sheetName val="03.08.03 REJAS  METALICAS"/>
      <sheetName val="03.08.04 PUERTAS METÁLICAS"/>
    </sheetNames>
    <sheetDataSet>
      <sheetData sheetId="0"/>
      <sheetData sheetId="1">
        <row r="50">
          <cell r="C50" t="str">
            <v>03.03</v>
          </cell>
          <cell r="D50" t="str">
            <v>CIELOS RASOS</v>
          </cell>
        </row>
        <row r="56">
          <cell r="C56" t="str">
            <v>03.03.02</v>
          </cell>
          <cell r="D56" t="str">
            <v xml:space="preserve">    FALSO CIELO RASO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añileria"/>
      <sheetName val="3.1.1. MURO DE ALBAÑILERIA"/>
      <sheetName val="3.1.2. TABIQUERIA SECA"/>
      <sheetName val="3.2. REVOQUES Y REVESTIMIE"/>
      <sheetName val="3.3.1. CIELORRASO"/>
      <sheetName val="3.3.2. FALSO CIELORASO"/>
      <sheetName val="3.4. PISOS Y PAVIMENTOS"/>
      <sheetName val="RESUMEN"/>
      <sheetName val="3.5.1. ZOCALO"/>
      <sheetName val="3.5.2. CONTRAZOCALO"/>
      <sheetName val="3.6. CUBIERTAS Y COBERTURAS"/>
      <sheetName val="3.7.1 y 3.7.2. PUERTAS"/>
      <sheetName val="3.7.3. MUEBLES FIJOS"/>
      <sheetName val="3.7.4 VARIOS"/>
      <sheetName val="3.8.1 y 3.8.2. VENTAN Y MAMP"/>
      <sheetName val="3.8.3. REJAS"/>
      <sheetName val="tabiques una cara"/>
      <sheetName val="tabiques dos caras"/>
      <sheetName val="CARP. METALICA Y HERRERIA"/>
      <sheetName val="CERRAJERIA "/>
      <sheetName val="03.10 ESPEJOS"/>
      <sheetName val="PINTURA"/>
      <sheetName val="SSV Horizontal"/>
      <sheetName val="SSV 2"/>
      <sheetName val="SSV 1"/>
      <sheetName val="VARIOS Y LIMPIEZA "/>
      <sheetName val="03.11.03 PINTURA SEÑALIZACION"/>
      <sheetName val="JARDINERIA"/>
      <sheetName val="03.14 SEÑALETICA"/>
      <sheetName val="03.15 SEGURIDAD"/>
      <sheetName val="03.07.02 MUEBLES FIJOS"/>
      <sheetName val="03.08.02 MAMPARAS"/>
      <sheetName val="03.08.03 REJAS  METALICAS"/>
      <sheetName val="03.08.04 PUERTAS METÁLIC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C4" t="str">
            <v>PROYECTO :</v>
          </cell>
        </row>
        <row r="5">
          <cell r="C5" t="str">
            <v>ENTIDAD:</v>
          </cell>
          <cell r="E5" t="str">
            <v>DEPART:</v>
          </cell>
        </row>
        <row r="6">
          <cell r="C6" t="str">
            <v>FECHA:</v>
          </cell>
          <cell r="E6" t="str">
            <v>PROV:</v>
          </cell>
        </row>
        <row r="7">
          <cell r="E7" t="str">
            <v>DISTRIT:</v>
          </cell>
        </row>
        <row r="86">
          <cell r="C86" t="str">
            <v>03.05</v>
          </cell>
          <cell r="D86" t="str">
            <v>ZOCALOS Y CONTRAZOCALOS</v>
          </cell>
        </row>
        <row r="87">
          <cell r="C87" t="str">
            <v>03.05.01</v>
          </cell>
          <cell r="D87" t="str">
            <v xml:space="preserve">    ZOCALOS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añileria"/>
      <sheetName val="RESUMEN"/>
      <sheetName val="3.1.1. MURO DE ALBAÑILERIA"/>
      <sheetName val="3.1.2. TABIQUERIA SECA"/>
      <sheetName val="3.2. REVOQUES Y REVESTIMIE"/>
      <sheetName val="3.5.1. ZOCALO"/>
      <sheetName val="3.5.2. CONTRAZOCALO"/>
      <sheetName val="3.3.1. CIELORRASO"/>
      <sheetName val="3.3.2. FALSO CIELORASO"/>
      <sheetName val="3.4. PISOS Y PAVIMENTOS"/>
      <sheetName val="3.6. CUBIERTAS Y COBERTURAS"/>
      <sheetName val="3.7.1 y 3.7.2. PUERTAS"/>
      <sheetName val="3.7.3. MUEBLES FIJOS"/>
      <sheetName val="3.7.4 VARIOS"/>
      <sheetName val="3.8.1 y 3.8.2. VENTAN Y MAMP"/>
      <sheetName val="3.8.3. REJAS"/>
      <sheetName val="tabiques una cara"/>
      <sheetName val="tabiques dos caras"/>
      <sheetName val="CARP. METALICA Y HERRERIA"/>
      <sheetName val="CERRAJERIA "/>
      <sheetName val="03.10 ESPEJOS"/>
      <sheetName val="PINTURA"/>
      <sheetName val="SSV Horizontal"/>
      <sheetName val="SSV 2"/>
      <sheetName val="SSV 1"/>
      <sheetName val="12.VARIOS "/>
      <sheetName val="JARDINERIA"/>
      <sheetName val="03.14 SEÑALETICA "/>
      <sheetName val="03.15 SEGURIDAD"/>
      <sheetName val="03.07.02 MUEBLES FIJOS"/>
      <sheetName val="03.08.02 MAMPARAS"/>
      <sheetName val="03.08.03 REJAS  METALICAS"/>
      <sheetName val="03.08.04 PUERTAS METÁLICAS"/>
    </sheetNames>
    <sheetDataSet>
      <sheetData sheetId="0"/>
      <sheetData sheetId="1">
        <row r="423">
          <cell r="C423" t="str">
            <v>03.12</v>
          </cell>
          <cell r="D423" t="str">
            <v>PINTURA</v>
          </cell>
        </row>
        <row r="427">
          <cell r="C427" t="str">
            <v>03.12.02</v>
          </cell>
          <cell r="D427" t="str">
            <v xml:space="preserve">      PINTURA DE MUROS INTERIORES Y EXTERIORES</v>
          </cell>
        </row>
        <row r="428">
          <cell r="C428" t="str">
            <v>03.12.02.01</v>
          </cell>
          <cell r="D428" t="str">
            <v>PINTURA DE MUROS INTERIORES, OLEO MATE</v>
          </cell>
          <cell r="E428" t="str">
            <v>m2</v>
          </cell>
        </row>
        <row r="429">
          <cell r="C429" t="str">
            <v>03.12.02.02</v>
          </cell>
          <cell r="D429" t="str">
            <v>PINTURA DE MUROS INTERIORES, C/ IMPRIMANTE Y PINTADO AL OLEO MATE</v>
          </cell>
        </row>
        <row r="431">
          <cell r="C431" t="str">
            <v>03.12.02.04</v>
          </cell>
          <cell r="D431" t="str">
            <v>PINTURA DE MUROS INTERIORES, EMPASTADO, C/ IMPRIMANTE Y PINTURA IGNIFUGA</v>
          </cell>
        </row>
        <row r="432">
          <cell r="C432" t="str">
            <v>03.12.02.05</v>
          </cell>
          <cell r="D432" t="str">
            <v>PINTURA DE MUROS INTERIORES, ACABADO LATEX</v>
          </cell>
        </row>
        <row r="434">
          <cell r="C434" t="str">
            <v>03.12.02.07</v>
          </cell>
          <cell r="D434" t="str">
            <v>PINTURA DE MUROS INTERIORES, ACRILICO SATINADO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1">
          <cell r="K91">
            <v>17312.719799999897</v>
          </cell>
        </row>
      </sheetData>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bañileria"/>
      <sheetName val="RESUMEN"/>
      <sheetName val="3.1.1. MURO DE ALBAÑILERIA"/>
      <sheetName val="3.1.2. TABIQUERIA SECA"/>
      <sheetName val="3.2. REVOQUES Y REVESTIMIE"/>
      <sheetName val="3.5.1. ZOCALO"/>
      <sheetName val="3.5.2. CONTRAZOCALO"/>
      <sheetName val="3.3.1. CIELORRASO"/>
      <sheetName val="3.3.2. FALSO CIELORASO"/>
      <sheetName val="3.4. PISOS Y PAVIMENTOS"/>
      <sheetName val="3.6. CUBIERTAS Y COBERTURAS"/>
      <sheetName val="3.7.1 y 3.7.2. PUERTAS"/>
      <sheetName val="3.7.3. MUEBLES FIJOS"/>
      <sheetName val="3.7.4 VARIOS"/>
      <sheetName val="3.8.1 y 3.8.2. VENTAN Y MAMP"/>
      <sheetName val="3.8.3. REJAS"/>
      <sheetName val="tabiques una cara"/>
      <sheetName val="tabiques dos caras"/>
      <sheetName val="CARP. METALICA Y HERRERIA"/>
      <sheetName val="CERRAJERIA "/>
      <sheetName val="03.10 ESPEJOS"/>
      <sheetName val="PINTURA CIELO RASO"/>
      <sheetName val="SSV Horizontal"/>
      <sheetName val="SSV 2"/>
      <sheetName val="SSV 1"/>
      <sheetName val="12.VARIOS "/>
      <sheetName val="JARDINERIA"/>
      <sheetName val="03.14 SEÑALETICA "/>
      <sheetName val="03.15 SEGURIDAD"/>
      <sheetName val="03.07.02 MUEBLES FIJOS"/>
      <sheetName val="03.08.02 MAMPARAS"/>
      <sheetName val="03.08.03 REJAS  METALICAS"/>
      <sheetName val="03.08.04 PUERTAS METÁLICAS"/>
    </sheetNames>
    <sheetDataSet>
      <sheetData sheetId="0"/>
      <sheetData sheetId="1">
        <row r="428">
          <cell r="C428" t="str">
            <v>03.12.02.01</v>
          </cell>
          <cell r="E428" t="str">
            <v>m2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3.6. CUBIERTAS Y COBERTURAS"/>
      <sheetName val="3.7.1 PUERTAS DE MADERA"/>
      <sheetName val="3.8.1, 3.8.2 Y 3.8.3 VENT.MA.MC"/>
      <sheetName val="3.11 VIDRIOS, CRISTALES Y SIMI "/>
      <sheetName val="3.9 CARP. METALICA Y HERRERIA"/>
      <sheetName val="3.13 VARIOS, LIMP Y JARD "/>
      <sheetName val="3.12 PINTURA"/>
      <sheetName val="3.14. SEÑALETICA"/>
      <sheetName val="3.15. SEGURIDAD"/>
      <sheetName val="3.1.1. MUROS Y TABIQUES"/>
      <sheetName val="3.5.1. ZOCALO"/>
      <sheetName val="3.5.2. CONTRAZOCALO"/>
      <sheetName val="3.4.2 PISOS Y PAVIMENTOS"/>
      <sheetName val="3.2. REVOQUES Y REVESTIMIE"/>
      <sheetName val="3.3.1. CIELORRASO"/>
      <sheetName val="3.3.2. FALSO CIELORASO"/>
      <sheetName val="3.7.3. MUEBLES FIJOS"/>
      <sheetName val="3.7.4 VARIOS"/>
      <sheetName val="3.2.8 REVESTIMIENTO"/>
      <sheetName val="3.10 CERRAJERIA "/>
      <sheetName val="Albañileria"/>
      <sheetName val="3.1.1. MURO DE ALBAÑILERIA"/>
      <sheetName val="3.1.2. TABIQUERIA SECA"/>
      <sheetName val="3.4. PISOS Y PAVIMENTOS"/>
      <sheetName val="PUERTAS"/>
      <sheetName val="SEÑALETICA"/>
      <sheetName val="3.8.1 y 3.8.2. VENTAN Y MAMP"/>
      <sheetName val="3.8.3. REJAS"/>
      <sheetName val="tabiques una cara"/>
      <sheetName val="tabiques dos caras"/>
      <sheetName val="CARP. METALICA Y HERRERIA"/>
      <sheetName val="CERRAJERIA "/>
      <sheetName val="03.10 ESPEJOS"/>
      <sheetName val="PINTURA"/>
      <sheetName val="SSV Horizontal"/>
      <sheetName val="SSV 2"/>
      <sheetName val="SSV 1"/>
      <sheetName val="12.VARIOS "/>
      <sheetName val="JARDINERIA"/>
      <sheetName val="03.14 SEÑALETICA "/>
      <sheetName val="03.15 SEGURIDAD"/>
      <sheetName val="03.07.02 MUEBLES FIJOS"/>
      <sheetName val="03.08.02 MAMPARAS"/>
      <sheetName val="03.08.03 REJAS  METALICAS"/>
      <sheetName val="03.08.04 PUERTAS METÁLICAS"/>
    </sheetNames>
    <sheetDataSet>
      <sheetData sheetId="0">
        <row r="124">
          <cell r="E124" t="str">
            <v>m2</v>
          </cell>
        </row>
        <row r="133">
          <cell r="E133" t="str">
            <v>m2</v>
          </cell>
        </row>
        <row r="150">
          <cell r="E150" t="str">
            <v>und</v>
          </cell>
        </row>
        <row r="163">
          <cell r="E163" t="str">
            <v>und</v>
          </cell>
        </row>
        <row r="167">
          <cell r="E167"/>
        </row>
        <row r="168">
          <cell r="E168" t="str">
            <v>und</v>
          </cell>
        </row>
        <row r="169">
          <cell r="E169" t="str">
            <v>und</v>
          </cell>
        </row>
        <row r="170">
          <cell r="E170" t="str">
            <v>und</v>
          </cell>
        </row>
        <row r="171">
          <cell r="E171" t="str">
            <v>und</v>
          </cell>
        </row>
        <row r="173">
          <cell r="E173" t="str">
            <v>und</v>
          </cell>
        </row>
        <row r="174">
          <cell r="E174" t="str">
            <v>und</v>
          </cell>
        </row>
        <row r="176">
          <cell r="E176" t="str">
            <v>und</v>
          </cell>
        </row>
        <row r="177">
          <cell r="E177" t="str">
            <v>und</v>
          </cell>
        </row>
        <row r="178">
          <cell r="E178" t="str">
            <v>und</v>
          </cell>
        </row>
        <row r="180">
          <cell r="E180" t="str">
            <v>und</v>
          </cell>
        </row>
        <row r="181">
          <cell r="E181" t="str">
            <v>und</v>
          </cell>
        </row>
        <row r="182">
          <cell r="E182" t="str">
            <v>und</v>
          </cell>
        </row>
        <row r="183">
          <cell r="E183" t="str">
            <v>und</v>
          </cell>
        </row>
        <row r="184">
          <cell r="E184" t="str">
            <v>und</v>
          </cell>
        </row>
        <row r="185">
          <cell r="E185" t="str">
            <v>und</v>
          </cell>
        </row>
        <row r="186">
          <cell r="E186" t="str">
            <v>und</v>
          </cell>
        </row>
        <row r="187">
          <cell r="E187" t="str">
            <v>und</v>
          </cell>
        </row>
        <row r="188">
          <cell r="E188" t="str">
            <v>und</v>
          </cell>
        </row>
        <row r="189">
          <cell r="E189" t="str">
            <v>und</v>
          </cell>
        </row>
        <row r="190">
          <cell r="E190" t="str">
            <v>und</v>
          </cell>
        </row>
        <row r="191">
          <cell r="E191" t="str">
            <v>und</v>
          </cell>
        </row>
        <row r="192">
          <cell r="E192" t="str">
            <v>und</v>
          </cell>
        </row>
        <row r="194">
          <cell r="E194" t="str">
            <v>und</v>
          </cell>
        </row>
        <row r="195">
          <cell r="E195" t="str">
            <v>und</v>
          </cell>
        </row>
        <row r="198">
          <cell r="E198" t="str">
            <v>und</v>
          </cell>
        </row>
        <row r="199">
          <cell r="E199" t="str">
            <v>und</v>
          </cell>
        </row>
        <row r="200">
          <cell r="E200" t="str">
            <v>und</v>
          </cell>
        </row>
        <row r="212">
          <cell r="E212" t="str">
            <v>und</v>
          </cell>
        </row>
        <row r="226">
          <cell r="E226" t="str">
            <v>und</v>
          </cell>
        </row>
        <row r="256">
          <cell r="E256" t="str">
            <v>und</v>
          </cell>
        </row>
        <row r="281">
          <cell r="E281" t="str">
            <v>und</v>
          </cell>
        </row>
        <row r="308">
          <cell r="E308" t="str">
            <v>und</v>
          </cell>
        </row>
        <row r="338">
          <cell r="E338" t="str">
            <v>und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CE ALF"/>
      <sheetName val="FP"/>
      <sheetName val="AMORTIZAEFC"/>
      <sheetName val="DEDUEF"/>
      <sheetName val="DEDUMA"/>
      <sheetName val="REAJUSTE"/>
      <sheetName val="RESUMEN (4)"/>
      <sheetName val="MEMVAL01"/>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A_Ladrillos losa alig."/>
      <sheetName val="06 ESTRUCTURA METALICA"/>
      <sheetName val="RESUMEN"/>
      <sheetName val="Hoja4"/>
      <sheetName val="Hoja2"/>
      <sheetName val="Hoja1"/>
      <sheetName val="METRADO"/>
      <sheetName val="6.COBERTURA"/>
      <sheetName val="VENTANAS"/>
      <sheetName val="MAMPARAS"/>
      <sheetName val="PUERTAS METALICAS"/>
      <sheetName val="MUEBLES "/>
      <sheetName val="PUERTAS MADERA"/>
      <sheetName val="VENTANAS METALICAS"/>
      <sheetName val="9.CERRAJE"/>
      <sheetName val="7.C.MADERA"/>
      <sheetName val="8.C.METALICA"/>
      <sheetName val="8.C.METALICA "/>
      <sheetName val="Hoja3"/>
      <sheetName val="10.VIDRIO"/>
      <sheetName val="12.VARIOS"/>
      <sheetName val="OTROS"/>
      <sheetName val="Datos Generales"/>
    </sheetNames>
    <sheetDataSet>
      <sheetData sheetId="0"/>
      <sheetData sheetId="1"/>
      <sheetData sheetId="2">
        <row r="1">
          <cell r="A1" t="str">
            <v>RESUMEN DE METRADOS - ARQUITECTURA</v>
          </cell>
        </row>
        <row r="14">
          <cell r="A14" t="str">
            <v>03</v>
          </cell>
          <cell r="B14" t="str">
            <v>ARQUITECTURA</v>
          </cell>
          <cell r="C14">
            <v>0</v>
          </cell>
          <cell r="D14">
            <v>0</v>
          </cell>
          <cell r="E14">
            <v>0</v>
          </cell>
        </row>
        <row r="15">
          <cell r="A15" t="str">
            <v>03.06</v>
          </cell>
          <cell r="B15" t="str">
            <v>CUBIERTAS Y COBERTURAS</v>
          </cell>
          <cell r="C15">
            <v>0</v>
          </cell>
          <cell r="D15">
            <v>0</v>
          </cell>
          <cell r="E15">
            <v>0</v>
          </cell>
        </row>
        <row r="16">
          <cell r="A16" t="str">
            <v>03.06.01</v>
          </cell>
          <cell r="B16" t="str">
            <v xml:space="preserve">      COBERTURAS</v>
          </cell>
          <cell r="C16">
            <v>0</v>
          </cell>
          <cell r="D16">
            <v>0</v>
          </cell>
          <cell r="E16">
            <v>0</v>
          </cell>
        </row>
        <row r="17">
          <cell r="A17" t="str">
            <v>03.06.01.01</v>
          </cell>
          <cell r="B17" t="str">
            <v xml:space="preserve">      COBERTURA DE POLICARBONATO TIPO REFLECTIVO E = 6 mm (FAROLA), INCL. ACCESORIOS</v>
          </cell>
          <cell r="C17" t="str">
            <v>m2</v>
          </cell>
          <cell r="D17">
            <v>27.977399999999999</v>
          </cell>
          <cell r="E17">
            <v>27.977399999999999</v>
          </cell>
        </row>
        <row r="18">
          <cell r="A18" t="str">
            <v>03.06.01.02</v>
          </cell>
          <cell r="B18" t="str">
            <v xml:space="preserve">       COBERTURA DE POLICARBONATO ALVEOLAR E = 8 mm (MARQUESINAS), INCL. ACCESORIOS</v>
          </cell>
          <cell r="C18" t="str">
            <v>m2</v>
          </cell>
          <cell r="D18">
            <v>116.538</v>
          </cell>
          <cell r="E18">
            <v>116.538</v>
          </cell>
        </row>
        <row r="19">
          <cell r="A19" t="str">
            <v>03.06.01.03</v>
          </cell>
          <cell r="B19" t="str">
            <v xml:space="preserve">      CUMBRERA DE ALUZINC  e=1/16" </v>
          </cell>
          <cell r="C19" t="str">
            <v>m</v>
          </cell>
          <cell r="D19">
            <v>7.64</v>
          </cell>
          <cell r="E19">
            <v>7.64</v>
          </cell>
        </row>
        <row r="20">
          <cell r="A20" t="str">
            <v>03.06.01.04</v>
          </cell>
          <cell r="B20" t="str">
            <v xml:space="preserve">       FLASHIN DE ACERO INOXIDABLE  E=1/32"</v>
          </cell>
          <cell r="C20" t="str">
            <v>m</v>
          </cell>
          <cell r="D20">
            <v>52.95</v>
          </cell>
          <cell r="E20">
            <v>52.95</v>
          </cell>
        </row>
        <row r="21">
          <cell r="A21" t="str">
            <v>03.07</v>
          </cell>
          <cell r="B21" t="str">
            <v>CARPINTERIA DE MADERA</v>
          </cell>
          <cell r="C21">
            <v>0</v>
          </cell>
          <cell r="D21">
            <v>0</v>
          </cell>
          <cell r="E21">
            <v>0</v>
          </cell>
        </row>
        <row r="22">
          <cell r="A22" t="str">
            <v>03.07.01</v>
          </cell>
          <cell r="B22" t="str">
            <v xml:space="preserve">  PUERTAS DE MADERA</v>
          </cell>
          <cell r="C22">
            <v>0</v>
          </cell>
          <cell r="D22">
            <v>0</v>
          </cell>
          <cell r="E22">
            <v>0</v>
          </cell>
        </row>
        <row r="23">
          <cell r="A23" t="str">
            <v>03.07.01.01</v>
          </cell>
          <cell r="B23" t="str">
            <v xml:space="preserve">PUERTA CONTRAPLACADA MDF 5MM ENCHAPE TIPO FORMICA LAMITECH O EQUIVALENTE Y SOBRE LUZ; P-1b (0.80 x 2.70) </v>
          </cell>
          <cell r="C23" t="str">
            <v>und</v>
          </cell>
          <cell r="D23">
            <v>2</v>
          </cell>
          <cell r="E23">
            <v>2</v>
          </cell>
        </row>
        <row r="24">
          <cell r="A24" t="str">
            <v>03.07.01.02</v>
          </cell>
          <cell r="B24" t="str">
            <v xml:space="preserve">PUERTA CONTRAPLACADA MDF 5MM ENCHAPE TIPO FORMICA LAMITECH O EQUIVALENTE Y SOBRE LUZ; P-1c (0.90 x 2.70) </v>
          </cell>
          <cell r="C24" t="str">
            <v>und</v>
          </cell>
          <cell r="D24">
            <v>5</v>
          </cell>
          <cell r="E24">
            <v>5</v>
          </cell>
        </row>
        <row r="25">
          <cell r="A25" t="str">
            <v>03.07.01.03</v>
          </cell>
          <cell r="B25" t="str">
            <v xml:space="preserve">PUERTA CONTRAPLACADA MDF 5MM ENCHAPE TIPO FORMICA LAMITECH O EQUIVALENTE Y SOBRE LUZ; P-1d (1.00 x 2.70) </v>
          </cell>
          <cell r="C25" t="str">
            <v>und</v>
          </cell>
          <cell r="D25">
            <v>16</v>
          </cell>
          <cell r="E25">
            <v>16</v>
          </cell>
        </row>
        <row r="26">
          <cell r="A26" t="str">
            <v>03.07.01.04</v>
          </cell>
          <cell r="B26" t="str">
            <v xml:space="preserve">PUERTA CONTRAPLACADA MDF 5MM ENCHAPE TIPO FORMICA LAMITECH O EQUIVALENTE Y SOBRE LUZ; P-1e (1.20 x 2.70) </v>
          </cell>
          <cell r="C26" t="str">
            <v>und</v>
          </cell>
          <cell r="D26">
            <v>4</v>
          </cell>
          <cell r="E26">
            <v>4</v>
          </cell>
        </row>
        <row r="27">
          <cell r="A27" t="str">
            <v>03.07.01.05</v>
          </cell>
          <cell r="B27" t="str">
            <v xml:space="preserve">PUERTA CONTRAPLACADA MDF 5MM ENCHAPE TIPO FORMICA LAMITECH O EQUIVALENTE C/ PL DE ACERO Y SOBRELUZ; P-2c (0.90 x 2.70) </v>
          </cell>
          <cell r="C27" t="str">
            <v>und</v>
          </cell>
          <cell r="D27">
            <v>5</v>
          </cell>
          <cell r="E27">
            <v>5</v>
          </cell>
        </row>
        <row r="28">
          <cell r="A28" t="str">
            <v>03.07.01.06</v>
          </cell>
          <cell r="B28" t="str">
            <v xml:space="preserve">PUERTA CONTRAPLACADA MDF 5MM ENCHAPE TIPO FORMICA LAMITECH O EQUIVALENTE C/ PL DE ACERO Y SOBRELUZ; P-2d (1.00 x 2.70) </v>
          </cell>
          <cell r="C28" t="str">
            <v>und</v>
          </cell>
          <cell r="D28">
            <v>2</v>
          </cell>
          <cell r="E28">
            <v>2</v>
          </cell>
        </row>
        <row r="29">
          <cell r="A29" t="str">
            <v>03.07.01.07</v>
          </cell>
          <cell r="B29" t="str">
            <v xml:space="preserve">PUERTA CONTRAPLACADA MDF 5MM ENCHAPE TIPO FORMICA LAMITECH O EQUIVALENTE C/ PL DE ACERO Y SOBRELUZ; P-2e (1.20 x 2.70) </v>
          </cell>
          <cell r="C29" t="str">
            <v>und</v>
          </cell>
          <cell r="D29">
            <v>8</v>
          </cell>
          <cell r="E29">
            <v>8</v>
          </cell>
        </row>
        <row r="30">
          <cell r="A30" t="str">
            <v>03.07.01.08</v>
          </cell>
          <cell r="B30" t="str">
            <v xml:space="preserve">PUERTA CONTRAPLACADA MDF 5MM ENCHAPE TIPO FORMICA LAMITECH O EQUIVALENTE C/ REJILLA DE MADERA Y C/ PL DE ACERO Y SOBRELUZ; P-2'c (0.90 x 2.70) </v>
          </cell>
          <cell r="C30" t="str">
            <v>und</v>
          </cell>
          <cell r="D30">
            <v>1</v>
          </cell>
          <cell r="E30">
            <v>1</v>
          </cell>
        </row>
        <row r="31">
          <cell r="A31" t="str">
            <v>03.07.01.09</v>
          </cell>
          <cell r="B31" t="str">
            <v xml:space="preserve">PUERTA CONTRAPLACADA MDF 5MM ENCHAPE TIPO FORMICA LAMITECH O EQUIVALENTE C/ REJILLA DE MADERA Y C/ PL DE ACERO Y SOBRELUZ; P-2'd (1.00 x 2.70) </v>
          </cell>
          <cell r="C31" t="str">
            <v>und</v>
          </cell>
          <cell r="D31">
            <v>4</v>
          </cell>
          <cell r="E31">
            <v>4</v>
          </cell>
        </row>
        <row r="32">
          <cell r="A32" t="str">
            <v>03.07.01.10</v>
          </cell>
          <cell r="B32" t="str">
            <v xml:space="preserve">PUERTA CONTRAPLACADA MDF 5MM ENCHAPE TIPO FORMICA LAMITECH O EQUIVALENTE C/ REJILLA DE MADERA Y C/ PL DE ACERO Y SOBRELUZ; P-2'e (1.20 x 2.70) </v>
          </cell>
          <cell r="C32" t="str">
            <v>und</v>
          </cell>
          <cell r="D32">
            <v>1</v>
          </cell>
          <cell r="E32">
            <v>1</v>
          </cell>
        </row>
        <row r="33">
          <cell r="A33" t="str">
            <v>03.07.01.11</v>
          </cell>
          <cell r="B33" t="str">
            <v xml:space="preserve">PUERTA CONTRAPLACADA MDF 5MM ENCHAPE TIPO FORMICA LAMITECH O EQUIVALENTE C/ PL DE ACERO Y VISOR Y SOBRELUZ; P-4c (0.90 x 2.70) </v>
          </cell>
          <cell r="C33" t="str">
            <v>und</v>
          </cell>
          <cell r="D33">
            <v>3</v>
          </cell>
          <cell r="E33">
            <v>3</v>
          </cell>
        </row>
        <row r="34">
          <cell r="A34" t="str">
            <v>03.07.01.12</v>
          </cell>
          <cell r="B34" t="str">
            <v xml:space="preserve">PUERTA CONTRAPLACADA MDF 5MM ENCHAPE TIPO FORMICA LAMITECH O EQUIVALENTE C/ PL DE ACERO Y VISOR Y SOBRELUZ; P-4d (1.00 x 2.70) </v>
          </cell>
          <cell r="C34" t="str">
            <v>und</v>
          </cell>
          <cell r="D34">
            <v>11</v>
          </cell>
          <cell r="E34">
            <v>11</v>
          </cell>
        </row>
        <row r="35">
          <cell r="A35" t="str">
            <v>03.07.01.13</v>
          </cell>
          <cell r="B35" t="str">
            <v xml:space="preserve">PUERTA CONTRAPLACADA MDF 5MM ENCHAPE TIPO FORMICA LAMITECH O EQUIVALENTE C/ PL DE ACERO Y VISOR Y SOBRELUZ; P-4e (1.20m x 2.70m) </v>
          </cell>
          <cell r="C35" t="str">
            <v>und</v>
          </cell>
          <cell r="D35">
            <v>23</v>
          </cell>
          <cell r="E35">
            <v>23</v>
          </cell>
        </row>
        <row r="36">
          <cell r="A36" t="str">
            <v>03.07.01.14</v>
          </cell>
          <cell r="B36" t="str">
            <v xml:space="preserve">PUERTA CONTRAPLACADA MDF 5MM ENCHAPE TIPO FORMICA LAMITECH O EQUIVALENTE C/ PL DE ACERO Y VISOR Y SOBRELUZ; P-4g (1.40 x 2.70) </v>
          </cell>
          <cell r="C36" t="str">
            <v>und</v>
          </cell>
          <cell r="D36">
            <v>1</v>
          </cell>
          <cell r="E36">
            <v>1</v>
          </cell>
        </row>
        <row r="37">
          <cell r="A37" t="str">
            <v>03.07.01.15</v>
          </cell>
          <cell r="B37" t="str">
            <v xml:space="preserve">PUERTA CONTRAPLACADA MDF 5MM ENCHAPE TIPO FORMICA LAMITECH O EQUIVALENTE C/ REJILLA DE MADERA Y SOBRELUZ; P-5a (0.70 x 2.70) </v>
          </cell>
          <cell r="C37" t="str">
            <v>und</v>
          </cell>
          <cell r="D37">
            <v>1</v>
          </cell>
          <cell r="E37">
            <v>1</v>
          </cell>
        </row>
        <row r="38">
          <cell r="A38" t="str">
            <v>03.07.01.16</v>
          </cell>
          <cell r="B38" t="str">
            <v xml:space="preserve">PUERTA CONTRAPLACADA MDF 5MM ENCHAPE TIPO FORMICA LAMITECH O EQUIVALENTE C/ REJILLA DE MADERA Y SOBRELUZ; P-5b (0.80 x 2.70) </v>
          </cell>
          <cell r="C38" t="str">
            <v>und</v>
          </cell>
          <cell r="D38">
            <v>27</v>
          </cell>
          <cell r="E38">
            <v>27</v>
          </cell>
        </row>
        <row r="39">
          <cell r="A39" t="str">
            <v>03.07.01.17</v>
          </cell>
          <cell r="B39" t="str">
            <v xml:space="preserve">PUERTA CONTRAPLACADA MDF 5MM ENCHAPE TIPO FORMICA LAMITECH O EQUIVALENTE C/ REJILLA DE MADERA Y SOBRELUZ; P-5c (0.90 x 2.70) </v>
          </cell>
          <cell r="C39" t="str">
            <v>und</v>
          </cell>
          <cell r="D39">
            <v>46</v>
          </cell>
          <cell r="E39">
            <v>46</v>
          </cell>
        </row>
        <row r="40">
          <cell r="A40" t="str">
            <v>03.07.01.18</v>
          </cell>
          <cell r="B40" t="str">
            <v xml:space="preserve">PUERTA CONTRAPLACADA MDF 5MM ENCHAPE TIPO FORMICA LAMITECH O EQUIVALENTE C/ REJILLA DE MADERA Y SOBRELUZ; P-5d (1.00 x 2.70) </v>
          </cell>
          <cell r="C40" t="str">
            <v>und</v>
          </cell>
          <cell r="D40">
            <v>7</v>
          </cell>
          <cell r="E40">
            <v>7</v>
          </cell>
        </row>
        <row r="41">
          <cell r="A41" t="str">
            <v>03.07.01.19</v>
          </cell>
          <cell r="B41" t="str">
            <v xml:space="preserve">PUERTA CONTRAPLACADA MDF 5MM ENCHAPE TIPO FORMICA LAMITECH O EQUIVALENTE C/ REJILLA DE MADERA Y SOBRELUZ; P-5e (1.20 x 2.70) </v>
          </cell>
          <cell r="C41" t="str">
            <v>und</v>
          </cell>
          <cell r="D41">
            <v>2</v>
          </cell>
          <cell r="E41">
            <v>2</v>
          </cell>
        </row>
        <row r="42">
          <cell r="A42" t="str">
            <v>03.07.01.20</v>
          </cell>
          <cell r="B42" t="str">
            <v xml:space="preserve">PUERTA CONTRAPLACADA MDF 5MM ENCHAPE TIPO FORMICA LAMITECH O EQUIVALENTE  C/ VISOR Y SOBRELUZ; P-13k (1.80 x 2.70) </v>
          </cell>
          <cell r="C42" t="str">
            <v>und</v>
          </cell>
          <cell r="D42">
            <v>2</v>
          </cell>
          <cell r="E42">
            <v>2</v>
          </cell>
        </row>
        <row r="43">
          <cell r="A43" t="str">
            <v>03.07.01.21</v>
          </cell>
          <cell r="B43" t="str">
            <v xml:space="preserve">PUERTA CONTRAPLACADA MDF 5MM ENCHAPE TIPO FORMICA LAMITECH O EQUIVALENTE C/ PL DE ACERO Y VISOR Y SOBRELUZ; P-14k (1.80 x 2.70) </v>
          </cell>
          <cell r="C43" t="str">
            <v>und</v>
          </cell>
          <cell r="D43">
            <v>2</v>
          </cell>
          <cell r="E43">
            <v>2</v>
          </cell>
        </row>
        <row r="44">
          <cell r="A44" t="str">
            <v>03.07.01.22</v>
          </cell>
          <cell r="B44" t="str">
            <v xml:space="preserve">PUERTA CONTRAPLACADA MDF 5MM ENCHAPE TIPO FORMICA LAMITECH O EQUIVALENTE C/ PL DE ACERO Y VISOR Y SOBRELUZ; P-17k (1.80 x 2.70) </v>
          </cell>
          <cell r="C44" t="str">
            <v>und</v>
          </cell>
          <cell r="D44">
            <v>5</v>
          </cell>
          <cell r="E44">
            <v>5</v>
          </cell>
        </row>
        <row r="45">
          <cell r="A45" t="str">
            <v>03.07.01.23</v>
          </cell>
          <cell r="B45" t="str">
            <v xml:space="preserve">PUERTA CONTRAPLACADA MDF 5MM ENCHAPE TIPO FORMICA LAMITECH O EQUIVALENTE C/ PL DE ACERO Y VISOR Y SOBRELUZ; P-18c (0.90 x 2.70) </v>
          </cell>
          <cell r="C45" t="str">
            <v>und</v>
          </cell>
          <cell r="D45">
            <v>1</v>
          </cell>
          <cell r="E45">
            <v>1</v>
          </cell>
        </row>
        <row r="46">
          <cell r="A46" t="str">
            <v>03.07.01.24</v>
          </cell>
          <cell r="B46" t="str">
            <v xml:space="preserve">PUERTA CONTRAPLACADA MDF 5MM ENCHAPE TIPO FORMICA LAMITECH O EQUIVALENTE  C/ PL DE ACERO Y SOBRE LUZ, TIPO HOLANDESA; P-19e (1.20 x 2.70) </v>
          </cell>
          <cell r="C46" t="str">
            <v>und</v>
          </cell>
          <cell r="D46">
            <v>1</v>
          </cell>
          <cell r="E46">
            <v>1</v>
          </cell>
        </row>
        <row r="47">
          <cell r="A47" t="str">
            <v>03.07.01.25</v>
          </cell>
          <cell r="B47" t="str">
            <v xml:space="preserve">PUERTA CONTRAPLACADA MDF 5MM AL INTERIOR Y TRIPLAY FENOLICO 12MM AL EXTERIOR, ENCHAPE TIPO FORMICA LAMITECH O EQUIVALENTE Y SOBRELUZ; Ph-1c (0.90 x 2.70) </v>
          </cell>
          <cell r="C47" t="str">
            <v>und</v>
          </cell>
          <cell r="D47">
            <v>1</v>
          </cell>
          <cell r="E47">
            <v>1</v>
          </cell>
        </row>
        <row r="48">
          <cell r="A48" t="str">
            <v>03.07.01.26</v>
          </cell>
          <cell r="B48" t="str">
            <v xml:space="preserve">PUERTA CONTRAPLACADA MDF 5MM AL INTERIOR Y TRIPLAY FENOLICO 12MM AL EXTERIOR, ENCHAPE TIPO FORMICA LAMITECH O EQUIVALENTE Y SOBRELUZ; Ph-1d (1.00 x 2.70) </v>
          </cell>
          <cell r="C48" t="str">
            <v>und</v>
          </cell>
          <cell r="D48">
            <v>1</v>
          </cell>
          <cell r="E48">
            <v>1</v>
          </cell>
        </row>
        <row r="49">
          <cell r="A49" t="str">
            <v>03.07.01.27</v>
          </cell>
          <cell r="B49" t="str">
            <v xml:space="preserve">PUERTA CONTRAPLACADA MDF 5MM AL INTERIOR Y TRIPLAY FENOLICO 12MM AL EXTERIOR, ENCHAPE TIPO FORMICA LAMITECH O EQUIVALENTE Y SOBRELUZ; Ph-1e (1.20 x 2.70) </v>
          </cell>
          <cell r="C49" t="str">
            <v>und</v>
          </cell>
          <cell r="D49">
            <v>1</v>
          </cell>
          <cell r="E49">
            <v>1</v>
          </cell>
        </row>
        <row r="50">
          <cell r="A50" t="str">
            <v>03.07.01.28</v>
          </cell>
          <cell r="B50" t="str">
            <v xml:space="preserve">PUERTA CONTRAPLACADA MDF 5MM Y TRIPLAY FENOLICO 12MM, ENCHAPE TIPO FORMICA LAMITECH O EQUIVALENTE C/ REJILLA DE MADERA Y SOBRELUZ; Ph-5b (0.80 x 2.70) </v>
          </cell>
          <cell r="C50" t="str">
            <v>und</v>
          </cell>
          <cell r="D50">
            <v>1</v>
          </cell>
          <cell r="E50">
            <v>1</v>
          </cell>
        </row>
        <row r="51">
          <cell r="A51" t="str">
            <v>03.07.01.29</v>
          </cell>
          <cell r="B51" t="str">
            <v xml:space="preserve">PUERTA CONTRAPLACADA MDF 5MM Y TRIPLAY FENOLICO 12MM, ENCHAPE TIPO FORMICA LAMITECH O EQUIVALENTE C/ REJILLA DE MADERA Y SOBRELUZ; Ph-5d (1.00 x 2.70) </v>
          </cell>
          <cell r="C51" t="str">
            <v>und</v>
          </cell>
          <cell r="D51">
            <v>1</v>
          </cell>
          <cell r="E51">
            <v>1</v>
          </cell>
        </row>
        <row r="52">
          <cell r="A52" t="str">
            <v>03.07.01.30</v>
          </cell>
          <cell r="B52" t="str">
            <v xml:space="preserve">PUERTA CONTRAPLACADA MDF 5MM ENCHAPE TIPO FORMICA LAMITECH O EQUIVALENTE C/ VISOR Y SOBRELUZ; Ph-13k (1.80 x 2.70) </v>
          </cell>
          <cell r="C52" t="str">
            <v>und</v>
          </cell>
          <cell r="D52">
            <v>1</v>
          </cell>
          <cell r="E52">
            <v>1</v>
          </cell>
        </row>
        <row r="53">
          <cell r="A53" t="str">
            <v>03.07.01.31</v>
          </cell>
          <cell r="B53" t="str">
            <v xml:space="preserve">PUERTA CONTRAPLACADA MDF 5MM ENCHAPE TIPO FORMICA LAMITECH EQUIVALENTE C/ REJILLA DE MADERA; Pd-1 (0.60 x 2.00) </v>
          </cell>
          <cell r="C53" t="str">
            <v>und</v>
          </cell>
          <cell r="D53">
            <v>9</v>
          </cell>
          <cell r="E53">
            <v>9</v>
          </cell>
        </row>
        <row r="54">
          <cell r="A54" t="str">
            <v>03.07.01.32</v>
          </cell>
          <cell r="B54" t="str">
            <v xml:space="preserve">PUERTA CONTRAPLACADA MDF 5MM ENCHAPE TIPO FORMICA LAMITECH O EQUIVALENTE C/ REJILLA DE MADERA; Pcl-4 (0.80 x 2.00) </v>
          </cell>
          <cell r="C54" t="str">
            <v>und</v>
          </cell>
          <cell r="D54">
            <v>3</v>
          </cell>
          <cell r="E54">
            <v>3</v>
          </cell>
        </row>
        <row r="55">
          <cell r="A55" t="str">
            <v>03.07.01.33</v>
          </cell>
          <cell r="B55" t="str">
            <v xml:space="preserve">PUERTA CONTRAPLACADA MDF 5MM ENCHAPE TIPO FORMICA LAMITECH O EQUIVALENTE C/ REJILLA DE MADERA; Pcl-5 (1.20 x 2.00) </v>
          </cell>
          <cell r="C55" t="str">
            <v>und</v>
          </cell>
          <cell r="D55">
            <v>16</v>
          </cell>
          <cell r="E55">
            <v>16</v>
          </cell>
        </row>
        <row r="56">
          <cell r="A56" t="str">
            <v>03.07.01.34</v>
          </cell>
          <cell r="B56" t="str">
            <v xml:space="preserve">PUERTA CONTRAPLACADA MDF 5MM ENCHAPE TIPO FORMICA LAMITECH O EQUIVALENTE C/ REJILLA DE MADERA; Pcl-6 (1.05 x 2.00) </v>
          </cell>
          <cell r="C56" t="str">
            <v>und</v>
          </cell>
          <cell r="D56">
            <v>5</v>
          </cell>
          <cell r="E56">
            <v>5</v>
          </cell>
        </row>
        <row r="57">
          <cell r="A57" t="str">
            <v>03.07.01.35</v>
          </cell>
          <cell r="B57" t="str">
            <v xml:space="preserve">PUERTA CONTRAPLACADA MDF 5MM ENCHAPE TIPO FORMICA LAMITECH O EQUIVALENTE C/ REJILLA DE MADERA; Pcl-7 (1.00 x 2.00) </v>
          </cell>
          <cell r="C57" t="str">
            <v>und</v>
          </cell>
          <cell r="D57">
            <v>1</v>
          </cell>
          <cell r="E57">
            <v>1</v>
          </cell>
        </row>
        <row r="58">
          <cell r="A58" t="str">
            <v>03.07.02</v>
          </cell>
          <cell r="B58" t="str">
            <v>MUEBLES DE MADERA</v>
          </cell>
          <cell r="C58">
            <v>0</v>
          </cell>
          <cell r="D58">
            <v>0</v>
          </cell>
          <cell r="E58">
            <v>0</v>
          </cell>
        </row>
        <row r="59">
          <cell r="A59" t="str">
            <v>03.07.02.01</v>
          </cell>
          <cell r="B59" t="str">
            <v>SUMINISTRO E INSTALACION DE MUEBLE TIPO MB1-02</v>
          </cell>
          <cell r="C59" t="str">
            <v>und</v>
          </cell>
          <cell r="D59">
            <v>6</v>
          </cell>
          <cell r="E59">
            <v>6</v>
          </cell>
        </row>
        <row r="60">
          <cell r="A60" t="str">
            <v>03.07.02.02</v>
          </cell>
          <cell r="B60" t="str">
            <v>SUMINISTRO E INSTALACION DE MUEBLE TIPO MB2-01</v>
          </cell>
          <cell r="C60" t="str">
            <v>und</v>
          </cell>
          <cell r="D60">
            <v>3</v>
          </cell>
          <cell r="E60">
            <v>3</v>
          </cell>
        </row>
        <row r="61">
          <cell r="A61" t="str">
            <v>03.07.02.03</v>
          </cell>
          <cell r="B61" t="str">
            <v>SUMINISTRO E INSTALACION DE MUEBLE TIPO MB2-02</v>
          </cell>
          <cell r="C61" t="str">
            <v>und</v>
          </cell>
          <cell r="D61">
            <v>4</v>
          </cell>
          <cell r="E61">
            <v>4</v>
          </cell>
        </row>
        <row r="62">
          <cell r="A62" t="str">
            <v>03.07.02.04</v>
          </cell>
          <cell r="B62" t="str">
            <v>SUMINISTRO E INSTALACION DE MUEBLE TIPO MB2-03</v>
          </cell>
          <cell r="C62" t="str">
            <v>und</v>
          </cell>
          <cell r="D62">
            <v>2</v>
          </cell>
          <cell r="E62">
            <v>2</v>
          </cell>
        </row>
        <row r="63">
          <cell r="A63" t="str">
            <v>03.07.02.05</v>
          </cell>
          <cell r="B63" t="str">
            <v>SUMINISTRO E INSTALACION DE MUEBLE TIPO MB3-01</v>
          </cell>
          <cell r="C63" t="str">
            <v>und</v>
          </cell>
          <cell r="D63">
            <v>1</v>
          </cell>
          <cell r="E63">
            <v>1</v>
          </cell>
        </row>
        <row r="64">
          <cell r="A64" t="str">
            <v>03.07.02.06</v>
          </cell>
          <cell r="B64" t="str">
            <v>SUMINISTRO E INSTALACION DE MUEBLE TIPO MB3-03</v>
          </cell>
          <cell r="C64" t="str">
            <v>und</v>
          </cell>
          <cell r="D64">
            <v>0</v>
          </cell>
          <cell r="E64">
            <v>0</v>
          </cell>
        </row>
        <row r="65">
          <cell r="A65" t="str">
            <v>03.07.02.07</v>
          </cell>
          <cell r="B65" t="str">
            <v>SUMINISTRO E INSTALACION DE MUEBLE TIPO MB4-01</v>
          </cell>
          <cell r="C65" t="str">
            <v>und</v>
          </cell>
          <cell r="D65">
            <v>2</v>
          </cell>
          <cell r="E65">
            <v>2</v>
          </cell>
        </row>
        <row r="66">
          <cell r="A66" t="str">
            <v>03.07.02.08</v>
          </cell>
          <cell r="B66" t="str">
            <v>SUMINISTRO E INSTALACION DE MUEBLE TIPO MB4-01a</v>
          </cell>
          <cell r="C66" t="str">
            <v>und</v>
          </cell>
          <cell r="D66">
            <v>1</v>
          </cell>
          <cell r="E66">
            <v>1</v>
          </cell>
        </row>
        <row r="67">
          <cell r="A67" t="str">
            <v>03.07.02.09</v>
          </cell>
          <cell r="B67" t="str">
            <v>SUMINISTRO E INSTALACION DE MUEBLE TIPO MB4-02</v>
          </cell>
          <cell r="C67" t="str">
            <v>und</v>
          </cell>
          <cell r="D67">
            <v>1</v>
          </cell>
          <cell r="E67">
            <v>1</v>
          </cell>
        </row>
        <row r="68">
          <cell r="A68" t="str">
            <v>03.07.02.10</v>
          </cell>
          <cell r="B68" t="str">
            <v>SUMINISTRO E INSTALACION DE MUEBLE TIPO MB4-02c</v>
          </cell>
          <cell r="C68" t="str">
            <v>und</v>
          </cell>
          <cell r="D68">
            <v>2</v>
          </cell>
          <cell r="E68">
            <v>2</v>
          </cell>
        </row>
        <row r="69">
          <cell r="A69" t="str">
            <v>03.07.02.11</v>
          </cell>
          <cell r="B69" t="str">
            <v>SUMINISTRO E INSTALACION DE MUEBLE TIPO MB4-02g</v>
          </cell>
          <cell r="C69" t="str">
            <v>und</v>
          </cell>
          <cell r="D69">
            <v>1</v>
          </cell>
          <cell r="E69">
            <v>1</v>
          </cell>
        </row>
        <row r="70">
          <cell r="A70" t="str">
            <v>03.07.02.12</v>
          </cell>
          <cell r="B70" t="str">
            <v>SUMINISTRO E INSTALACION DE MUEBLE TIPO MB4-03</v>
          </cell>
          <cell r="C70" t="str">
            <v>und</v>
          </cell>
          <cell r="D70">
            <v>5</v>
          </cell>
          <cell r="E70">
            <v>5</v>
          </cell>
        </row>
        <row r="71">
          <cell r="A71" t="str">
            <v>03.07.02.13</v>
          </cell>
          <cell r="B71" t="str">
            <v>SUMINISTRO E INSTALACION DE MUEBLE TIPO MB4-04</v>
          </cell>
          <cell r="C71" t="str">
            <v>und</v>
          </cell>
          <cell r="D71">
            <v>2</v>
          </cell>
          <cell r="E71">
            <v>2</v>
          </cell>
        </row>
        <row r="72">
          <cell r="A72" t="str">
            <v>03.07.02.14</v>
          </cell>
          <cell r="B72" t="str">
            <v>SUMINISTRO E INSTALACION DE MUEBLE TIPO MB4-05</v>
          </cell>
          <cell r="C72" t="str">
            <v>und</v>
          </cell>
          <cell r="D72">
            <v>1</v>
          </cell>
          <cell r="E72">
            <v>1</v>
          </cell>
        </row>
        <row r="73">
          <cell r="A73" t="str">
            <v>03.07.02.15</v>
          </cell>
          <cell r="B73" t="str">
            <v>SUMINISTRO E INSTALACION DE MUEBLE TIPO MB4-05A</v>
          </cell>
          <cell r="C73" t="str">
            <v>und</v>
          </cell>
          <cell r="D73">
            <v>1</v>
          </cell>
          <cell r="E73">
            <v>1</v>
          </cell>
        </row>
        <row r="74">
          <cell r="A74" t="str">
            <v>03.07.02.16</v>
          </cell>
          <cell r="B74" t="str">
            <v>SUMINISTRO E INSTALACION DE MUEBLE TIPO MB4-06</v>
          </cell>
          <cell r="C74" t="str">
            <v>und</v>
          </cell>
          <cell r="D74">
            <v>1</v>
          </cell>
          <cell r="E74">
            <v>1</v>
          </cell>
        </row>
        <row r="75">
          <cell r="A75" t="str">
            <v>03.07.02.17</v>
          </cell>
          <cell r="B75" t="str">
            <v>SUMINISTRO E INSTALACION DE MUEBLE TIPO MB4-06A</v>
          </cell>
          <cell r="C75" t="str">
            <v>und</v>
          </cell>
          <cell r="D75">
            <v>1</v>
          </cell>
          <cell r="E75">
            <v>1</v>
          </cell>
        </row>
        <row r="76">
          <cell r="A76" t="str">
            <v>03.07.02.18</v>
          </cell>
          <cell r="B76" t="str">
            <v>SUMINISTRO E INSTALACION DE MUEBLE TIPO MB4-07</v>
          </cell>
          <cell r="C76" t="str">
            <v>und</v>
          </cell>
          <cell r="D76">
            <v>1</v>
          </cell>
          <cell r="E76">
            <v>1</v>
          </cell>
        </row>
        <row r="77">
          <cell r="A77" t="str">
            <v>03.07.02.19</v>
          </cell>
          <cell r="B77" t="str">
            <v>SUMINISTRO E INSTALACION DE MUEBLE TIPO MB4-08</v>
          </cell>
          <cell r="C77" t="str">
            <v>und</v>
          </cell>
          <cell r="D77">
            <v>3</v>
          </cell>
          <cell r="E77">
            <v>3</v>
          </cell>
        </row>
        <row r="78">
          <cell r="A78" t="str">
            <v>03.07.02.20</v>
          </cell>
          <cell r="B78" t="str">
            <v>SUMINISTRO E INSTALACION DE MUEBLE TIPO MB4-09</v>
          </cell>
          <cell r="C78" t="str">
            <v>und</v>
          </cell>
          <cell r="D78">
            <v>1</v>
          </cell>
          <cell r="E78">
            <v>1</v>
          </cell>
        </row>
        <row r="79">
          <cell r="A79" t="str">
            <v>03.07.02.21</v>
          </cell>
          <cell r="B79" t="str">
            <v>SUMINISTRO E INSTALACION DE MUEBLE TIPO MB4-10</v>
          </cell>
          <cell r="C79" t="str">
            <v>und</v>
          </cell>
          <cell r="D79">
            <v>0</v>
          </cell>
          <cell r="E79">
            <v>0</v>
          </cell>
        </row>
        <row r="80">
          <cell r="A80" t="str">
            <v>03.07.02.22</v>
          </cell>
          <cell r="B80" t="str">
            <v>SUMINISTRO E INSTALACION DE MUEBLE TIPO MB4-11</v>
          </cell>
          <cell r="C80" t="str">
            <v>und</v>
          </cell>
          <cell r="D80">
            <v>1</v>
          </cell>
          <cell r="E80">
            <v>1</v>
          </cell>
        </row>
        <row r="81">
          <cell r="A81" t="str">
            <v>03.07.02.23</v>
          </cell>
          <cell r="B81" t="str">
            <v>SUMINISTRO E INSTALACION DE MUEBLE TIPO MB4-12</v>
          </cell>
          <cell r="C81" t="str">
            <v>und</v>
          </cell>
          <cell r="D81">
            <v>0</v>
          </cell>
          <cell r="E81">
            <v>0</v>
          </cell>
        </row>
        <row r="82">
          <cell r="A82" t="str">
            <v>03.07.02.24</v>
          </cell>
          <cell r="B82" t="str">
            <v>SUMINISTRO E INSTALACION DE MUEBLE TIPO MB5-01</v>
          </cell>
          <cell r="C82" t="str">
            <v>und</v>
          </cell>
          <cell r="D82">
            <v>1</v>
          </cell>
          <cell r="E82">
            <v>1</v>
          </cell>
        </row>
        <row r="83">
          <cell r="A83" t="str">
            <v>03.07.02.25</v>
          </cell>
          <cell r="B83" t="str">
            <v>SUMINISTRO E INSTALACION DE MUEBLE TIPO MB6-01</v>
          </cell>
          <cell r="C83" t="str">
            <v>und</v>
          </cell>
          <cell r="D83">
            <v>0</v>
          </cell>
          <cell r="E83">
            <v>0</v>
          </cell>
        </row>
        <row r="84">
          <cell r="A84" t="str">
            <v>03.07.02.26</v>
          </cell>
          <cell r="B84" t="str">
            <v>SUMINISTRO E INSTALACION DE MUEBLE TIPO MB6-01A</v>
          </cell>
          <cell r="C84" t="str">
            <v>und</v>
          </cell>
          <cell r="D84">
            <v>1</v>
          </cell>
          <cell r="E84">
            <v>1</v>
          </cell>
        </row>
        <row r="85">
          <cell r="A85" t="str">
            <v>03.07.02.27</v>
          </cell>
          <cell r="B85" t="str">
            <v>SUMINISTRO E INSTALACION DE MUEBLE TIPO MB6-01B</v>
          </cell>
          <cell r="C85" t="str">
            <v>und</v>
          </cell>
          <cell r="D85">
            <v>1</v>
          </cell>
          <cell r="E85">
            <v>1</v>
          </cell>
        </row>
        <row r="86">
          <cell r="A86" t="str">
            <v>03.07.02.28</v>
          </cell>
          <cell r="B86" t="str">
            <v>SUMINISTRO E INSTALACION DE MUEBLE TIPO MB6-02</v>
          </cell>
          <cell r="C86" t="str">
            <v>und</v>
          </cell>
          <cell r="D86">
            <v>0</v>
          </cell>
          <cell r="E86">
            <v>0</v>
          </cell>
        </row>
        <row r="87">
          <cell r="A87" t="str">
            <v>03.07.02.29</v>
          </cell>
          <cell r="B87" t="str">
            <v>SUMINISTRO E INSTALACION DE MUEBLE TIPO MB6-03</v>
          </cell>
          <cell r="C87" t="str">
            <v>und</v>
          </cell>
          <cell r="D87">
            <v>0</v>
          </cell>
          <cell r="E87">
            <v>0</v>
          </cell>
        </row>
        <row r="88">
          <cell r="A88" t="str">
            <v>03.07.02.30</v>
          </cell>
          <cell r="B88" t="str">
            <v>SUMINISTRO E INSTALACION DE MUEBLE TIPO MB6-04</v>
          </cell>
          <cell r="C88" t="str">
            <v>und</v>
          </cell>
          <cell r="D88">
            <v>0</v>
          </cell>
          <cell r="E88">
            <v>0</v>
          </cell>
        </row>
        <row r="89">
          <cell r="A89" t="str">
            <v>03.07.02.31</v>
          </cell>
          <cell r="B89" t="str">
            <v>SUMINISTRO E INSTALACION DE MUEBLE TIPO MB6-05</v>
          </cell>
          <cell r="C89" t="str">
            <v>und</v>
          </cell>
          <cell r="D89">
            <v>0</v>
          </cell>
          <cell r="E89">
            <v>0</v>
          </cell>
        </row>
        <row r="90">
          <cell r="A90" t="str">
            <v>03.07.02.32</v>
          </cell>
          <cell r="B90" t="str">
            <v>SUMINISTRO E INSTALACION DE MUEBLE TIPO MB8-01</v>
          </cell>
          <cell r="C90" t="str">
            <v>und</v>
          </cell>
          <cell r="D90">
            <v>0</v>
          </cell>
          <cell r="E90">
            <v>0</v>
          </cell>
        </row>
        <row r="91">
          <cell r="A91" t="str">
            <v>03.07.02.33</v>
          </cell>
          <cell r="B91" t="str">
            <v>SUMINISTRO E INSTALACION DE MUEBLE TIPO MB8-02</v>
          </cell>
          <cell r="C91" t="str">
            <v>und</v>
          </cell>
          <cell r="D91">
            <v>1</v>
          </cell>
          <cell r="E91">
            <v>1</v>
          </cell>
        </row>
        <row r="92">
          <cell r="A92" t="str">
            <v>03.07.02.34</v>
          </cell>
          <cell r="B92" t="str">
            <v>SUMINISTRO E INSTALACION DE MUEBLE TIPO MB8-03</v>
          </cell>
          <cell r="C92" t="str">
            <v>und</v>
          </cell>
          <cell r="D92">
            <v>4</v>
          </cell>
          <cell r="E92">
            <v>4</v>
          </cell>
        </row>
        <row r="93">
          <cell r="A93" t="str">
            <v>03.07.02.35</v>
          </cell>
          <cell r="B93" t="str">
            <v>SUMINISTRO E INSTALACION DE MUEBLE TIPO MB8-04</v>
          </cell>
          <cell r="C93" t="str">
            <v>und</v>
          </cell>
          <cell r="D93">
            <v>4</v>
          </cell>
          <cell r="E93">
            <v>4</v>
          </cell>
        </row>
        <row r="94">
          <cell r="A94" t="str">
            <v>03.07.02.36</v>
          </cell>
          <cell r="B94" t="str">
            <v>SUMINISTRO E INSTALACION DE MUEBLE TIPO MB8-05</v>
          </cell>
          <cell r="C94" t="str">
            <v>und</v>
          </cell>
          <cell r="D94">
            <v>4</v>
          </cell>
          <cell r="E94">
            <v>4</v>
          </cell>
        </row>
        <row r="95">
          <cell r="A95" t="str">
            <v>03.07.02.37</v>
          </cell>
          <cell r="B95" t="str">
            <v>SUMINISTRO E INSTALACION DE MUEBLE TIPO MB8-06</v>
          </cell>
          <cell r="C95" t="str">
            <v>und</v>
          </cell>
          <cell r="D95">
            <v>0</v>
          </cell>
          <cell r="E95">
            <v>0</v>
          </cell>
        </row>
        <row r="96">
          <cell r="A96" t="str">
            <v>03.07.02.38</v>
          </cell>
          <cell r="B96" t="str">
            <v>SUMINISTRO E INSTALACION DE MUEBLE TIPO MB8-07</v>
          </cell>
          <cell r="C96" t="str">
            <v>und</v>
          </cell>
          <cell r="D96">
            <v>0</v>
          </cell>
          <cell r="E96">
            <v>0</v>
          </cell>
        </row>
        <row r="97">
          <cell r="A97" t="str">
            <v>03.07.02.39</v>
          </cell>
          <cell r="B97" t="str">
            <v>SUMINISTRO E INSTALACION DE MUEBLE TIPO MB8-08</v>
          </cell>
          <cell r="C97" t="str">
            <v>und</v>
          </cell>
          <cell r="D97">
            <v>0</v>
          </cell>
          <cell r="E97">
            <v>0</v>
          </cell>
        </row>
        <row r="98">
          <cell r="A98" t="str">
            <v>03.07.02.40</v>
          </cell>
          <cell r="B98" t="str">
            <v>SUMINISTRO E INSTALACION DE MUEBLE TIPO MB8-09</v>
          </cell>
          <cell r="C98" t="str">
            <v>und</v>
          </cell>
          <cell r="D98">
            <v>1</v>
          </cell>
          <cell r="E98">
            <v>1</v>
          </cell>
        </row>
        <row r="99">
          <cell r="A99" t="str">
            <v>03.07.02.41</v>
          </cell>
          <cell r="B99" t="str">
            <v>SUMINISTRO E INSTALACION DE MUEBLE TIPO MB9-01a</v>
          </cell>
          <cell r="C99" t="str">
            <v>und</v>
          </cell>
          <cell r="D99">
            <v>1</v>
          </cell>
          <cell r="E99">
            <v>1</v>
          </cell>
        </row>
        <row r="100">
          <cell r="A100" t="str">
            <v>03.07.02.42</v>
          </cell>
          <cell r="B100" t="str">
            <v>SUMINISTRO E INSTALACION DE MUEBLE TIPO MT-01</v>
          </cell>
          <cell r="C100" t="str">
            <v>und</v>
          </cell>
          <cell r="D100">
            <v>1</v>
          </cell>
          <cell r="E100">
            <v>1</v>
          </cell>
        </row>
        <row r="101">
          <cell r="A101" t="str">
            <v>03.07.02.43</v>
          </cell>
          <cell r="B101" t="str">
            <v>SUMINISTRO E INSTALACION DE MUEBLE TIPO MT-02</v>
          </cell>
          <cell r="C101" t="str">
            <v>und</v>
          </cell>
          <cell r="D101">
            <v>1</v>
          </cell>
          <cell r="E101">
            <v>1</v>
          </cell>
        </row>
        <row r="102">
          <cell r="A102" t="str">
            <v>03.07.02.44</v>
          </cell>
          <cell r="B102" t="str">
            <v>SUMINISTRO E INSTALACION DE MUEBLE TIPO MM-01a</v>
          </cell>
          <cell r="C102" t="str">
            <v>und</v>
          </cell>
          <cell r="D102">
            <v>2</v>
          </cell>
          <cell r="E102">
            <v>2</v>
          </cell>
        </row>
        <row r="103">
          <cell r="A103" t="str">
            <v>03.07.02.45</v>
          </cell>
          <cell r="B103" t="str">
            <v>SUMINISTRO E INSTALACION DE MUEBLE TIPO MM-01b</v>
          </cell>
          <cell r="C103" t="str">
            <v>und</v>
          </cell>
          <cell r="D103">
            <v>2</v>
          </cell>
          <cell r="E103">
            <v>2</v>
          </cell>
        </row>
        <row r="104">
          <cell r="A104" t="str">
            <v>03.07.02.46</v>
          </cell>
          <cell r="B104" t="str">
            <v xml:space="preserve">         SUMINISTRO E INSTALACION DE ARMARIO AA-1</v>
          </cell>
          <cell r="C104" t="str">
            <v>und</v>
          </cell>
          <cell r="D104">
            <v>6</v>
          </cell>
          <cell r="E104">
            <v>6</v>
          </cell>
        </row>
        <row r="105">
          <cell r="A105" t="str">
            <v>03.07.02.47</v>
          </cell>
          <cell r="B105" t="str">
            <v xml:space="preserve">         SUMINISTRO E INSTALACION DE ARMARIO AA-2</v>
          </cell>
          <cell r="C105" t="str">
            <v>und</v>
          </cell>
          <cell r="D105">
            <v>1</v>
          </cell>
          <cell r="E105">
            <v>1</v>
          </cell>
        </row>
        <row r="106">
          <cell r="A106" t="str">
            <v>03.07.02.48</v>
          </cell>
          <cell r="B106" t="str">
            <v xml:space="preserve">         SUMINISTRO E INSTALACION DE ARMARIO AA-3</v>
          </cell>
          <cell r="C106" t="str">
            <v>und</v>
          </cell>
          <cell r="D106">
            <v>1</v>
          </cell>
          <cell r="E106">
            <v>1</v>
          </cell>
        </row>
        <row r="107">
          <cell r="A107" t="str">
            <v>03.07.02.49</v>
          </cell>
          <cell r="B107" t="str">
            <v xml:space="preserve">         SUMINISTRO E INSTALACION DE ARMARIO AA-4</v>
          </cell>
          <cell r="C107" t="str">
            <v>und</v>
          </cell>
          <cell r="D107">
            <v>1</v>
          </cell>
          <cell r="E107">
            <v>0</v>
          </cell>
        </row>
        <row r="108">
          <cell r="A108" t="str">
            <v>03.07.03</v>
          </cell>
          <cell r="B108" t="str">
            <v xml:space="preserve">      VARIOS</v>
          </cell>
          <cell r="C108">
            <v>0</v>
          </cell>
          <cell r="D108">
            <v>0</v>
          </cell>
          <cell r="E108">
            <v>0</v>
          </cell>
        </row>
        <row r="109">
          <cell r="A109" t="str">
            <v>03.07.03.01</v>
          </cell>
          <cell r="B109" t="str">
            <v>DIVISIONES DE PANEL LAMINADO ALTA PRESION HPL e= 12 mm EN SS.HH.; INCL. ACCESORIOS</v>
          </cell>
          <cell r="C109" t="str">
            <v>m2</v>
          </cell>
          <cell r="D109">
            <v>13.190500000000004</v>
          </cell>
          <cell r="E109">
            <v>13.190500000000004</v>
          </cell>
        </row>
        <row r="110">
          <cell r="A110" t="str">
            <v>03.07.03.02</v>
          </cell>
          <cell r="B110" t="str">
            <v>DIVISIONES DE PANEL LAMINADO ALTA PRESION HPL e= 12mm EN URINARIOS; INC. ACCESORIOS</v>
          </cell>
          <cell r="C110" t="str">
            <v>m2</v>
          </cell>
          <cell r="D110">
            <v>0</v>
          </cell>
          <cell r="E110">
            <v>0</v>
          </cell>
        </row>
        <row r="111">
          <cell r="A111" t="str">
            <v>03.07.03.03</v>
          </cell>
          <cell r="B111" t="str">
            <v>PUERTA DE PANEL LAMINADO ALTA PRESION HPL 12mm EN SS.HH., INCL. ACCESORIOS</v>
          </cell>
          <cell r="C111" t="str">
            <v>m2</v>
          </cell>
          <cell r="D111">
            <v>29.230000000000004</v>
          </cell>
          <cell r="E111">
            <v>29.230000000000004</v>
          </cell>
        </row>
        <row r="112">
          <cell r="A112" t="str">
            <v>03.08</v>
          </cell>
          <cell r="B112" t="str">
            <v xml:space="preserve">   CARPINTERIA METALICA Y HERRERIA</v>
          </cell>
          <cell r="C112">
            <v>0</v>
          </cell>
          <cell r="D112">
            <v>0</v>
          </cell>
          <cell r="E112">
            <v>0</v>
          </cell>
        </row>
        <row r="113">
          <cell r="A113" t="str">
            <v>03.08.01</v>
          </cell>
          <cell r="B113" t="str">
            <v xml:space="preserve">      VENTANA DE ALUMINIO</v>
          </cell>
          <cell r="C113">
            <v>0</v>
          </cell>
          <cell r="D113">
            <v>0</v>
          </cell>
          <cell r="E113">
            <v>0</v>
          </cell>
        </row>
        <row r="114">
          <cell r="A114" t="str">
            <v>03.08.01.01</v>
          </cell>
          <cell r="B114" t="str">
            <v xml:space="preserve"> VENTANA  DE ALUMINIO C/ CRISTAL TEMPLADO INCOLORO E= 8 mm TIPO FIJO, INC. ACCESORIOS, V-1 ( 3.00m X 2.70m)</v>
          </cell>
          <cell r="C114" t="str">
            <v>und</v>
          </cell>
          <cell r="D114">
            <v>1</v>
          </cell>
          <cell r="E114">
            <v>1</v>
          </cell>
        </row>
        <row r="115">
          <cell r="A115" t="str">
            <v>03.08.01.02</v>
          </cell>
          <cell r="B115" t="str">
            <v xml:space="preserve"> VENTANA  DE ALUMINIO C/ CRISTAL TEMPLADO INCOLORO E= 8 mm TIPO FIJO, INC. ACCESORIOS, V-2 ( 1.80m X 2.70m)</v>
          </cell>
          <cell r="C115" t="str">
            <v>und</v>
          </cell>
          <cell r="D115">
            <v>2</v>
          </cell>
          <cell r="E115">
            <v>2</v>
          </cell>
        </row>
        <row r="116">
          <cell r="A116" t="str">
            <v>03.08.01.03</v>
          </cell>
          <cell r="B116" t="str">
            <v xml:space="preserve"> VENTANA  DE ALUMINIO C/ CRISTAL TEMPLADO INCOLORO E= 8 mm TIPO FIJO, INC. ACCESORIOS, V-3 ( 1.125m X 2.70m)</v>
          </cell>
          <cell r="C116" t="str">
            <v>und</v>
          </cell>
          <cell r="D116">
            <v>1</v>
          </cell>
          <cell r="E116">
            <v>1</v>
          </cell>
        </row>
        <row r="117">
          <cell r="A117" t="str">
            <v>03.08.01.04</v>
          </cell>
          <cell r="B117" t="str">
            <v>VENTANA  DE ALUMINIO C/ CRISTAL LAMINADO INCOLORO E= 6 mm TIPO PROYECTANTE, INC. ACCESORIOS, V-4 ( 1.45m X 0.60m)</v>
          </cell>
          <cell r="C117" t="str">
            <v>und</v>
          </cell>
          <cell r="D117">
            <v>1</v>
          </cell>
          <cell r="E117">
            <v>1</v>
          </cell>
        </row>
        <row r="118">
          <cell r="A118" t="str">
            <v>03.08.01.05</v>
          </cell>
          <cell r="B118" t="str">
            <v>VENTANA  DE ALUMINIO C/ CRISTAL LAMINADO INCOLORO E= 6 mm TIPO PROYECTANTE, INC. ACCESORIOS, V-5 ( 0.60m X 0.60m)</v>
          </cell>
          <cell r="C118" t="str">
            <v>und</v>
          </cell>
          <cell r="D118">
            <v>45</v>
          </cell>
          <cell r="E118">
            <v>45</v>
          </cell>
        </row>
        <row r="119">
          <cell r="A119" t="str">
            <v>03.08.01.06</v>
          </cell>
          <cell r="B119" t="str">
            <v>VENTANA  DE ALUMINIO C/ CRISTAL TEMPLADO INCOLORO E= 6 mm TIPO PROYECTANTE, INC. ACCESORIOS, V-6 ( 1.50m X 0.60m)</v>
          </cell>
          <cell r="C119" t="str">
            <v>und</v>
          </cell>
          <cell r="D119">
            <v>3</v>
          </cell>
          <cell r="E119">
            <v>3</v>
          </cell>
        </row>
        <row r="120">
          <cell r="A120" t="str">
            <v>03.08.01.07</v>
          </cell>
          <cell r="B120" t="str">
            <v>VENTANA  DE ALUMINIO C/ VIDRIO EMPLOMADO E= 13 mm TIPO FIJO, INC. ACCESORIOS, V-7 ( 0.55m X 0.73m)</v>
          </cell>
          <cell r="C120" t="str">
            <v>und</v>
          </cell>
          <cell r="D120">
            <v>0</v>
          </cell>
          <cell r="E120">
            <v>0</v>
          </cell>
        </row>
        <row r="121">
          <cell r="A121" t="str">
            <v>03.08.01.08</v>
          </cell>
          <cell r="B121" t="str">
            <v xml:space="preserve"> VENTANA  DE ALUMINIO C/ CRISTAL TEMPLADO INCOLORO E= 8 mm TIPO FIJO, INC. ACCESORIOS, V-8 ( 1.00m X 2.70m)</v>
          </cell>
          <cell r="C121" t="str">
            <v>und</v>
          </cell>
          <cell r="D121">
            <v>0</v>
          </cell>
          <cell r="E121">
            <v>0</v>
          </cell>
        </row>
        <row r="122">
          <cell r="A122" t="str">
            <v>03.08.01.09</v>
          </cell>
          <cell r="B122" t="str">
            <v>VENTANA  DE ALUMINIO C/ CRISTAL LAMINADO INCOLORO E= 6 mm TIPO PROYECTANTE Y FIJO, INC. ACCESORIOS, V-9 ( 1.50m X 1.80m)</v>
          </cell>
          <cell r="C122" t="str">
            <v>und</v>
          </cell>
          <cell r="D122">
            <v>9</v>
          </cell>
          <cell r="E122">
            <v>9</v>
          </cell>
        </row>
        <row r="123">
          <cell r="A123" t="str">
            <v>03.08.01.10</v>
          </cell>
          <cell r="B123" t="str">
            <v>VENTANA  DE ALUMINIO C/ CRISTAL LAMINADO INCOLORO E= 6 mm TIPO PROYECTANTE Y FIJO, INC. ACCESORIOS, V-10 ( 1.50m X 1.80m)</v>
          </cell>
          <cell r="C123" t="str">
            <v>und</v>
          </cell>
          <cell r="D123">
            <v>0</v>
          </cell>
          <cell r="E123">
            <v>0</v>
          </cell>
        </row>
        <row r="124">
          <cell r="A124" t="str">
            <v>03.08.01.11</v>
          </cell>
          <cell r="B124" t="str">
            <v>VENTANA  DE ALUMINIO C/ CRISTAL LAMINADO INCOLORO E= 6 mm TIPO PROYECTANTE Y FIJO, INC. ACCESORIOS, V-11 ( 1.60m X 1.80m)</v>
          </cell>
          <cell r="C124" t="str">
            <v>und</v>
          </cell>
          <cell r="D124">
            <v>0</v>
          </cell>
          <cell r="E124">
            <v>0</v>
          </cell>
        </row>
        <row r="125">
          <cell r="A125" t="str">
            <v>03.08.01.12</v>
          </cell>
          <cell r="B125" t="str">
            <v>VENTANA  DE ALUMINIO C/ CRISTAL LAMINADO INCOLORO E= 8 mm TIPO FIJO Y CORREDIZA, INC. ACCESORIOS, V-12 ( 0.80m X 1.00m)</v>
          </cell>
          <cell r="C125" t="str">
            <v>und</v>
          </cell>
          <cell r="D125">
            <v>0</v>
          </cell>
          <cell r="E125">
            <v>0</v>
          </cell>
        </row>
        <row r="126">
          <cell r="A126" t="str">
            <v>03.08.01.13</v>
          </cell>
          <cell r="B126" t="str">
            <v>VENTANA  DE ALUMINIO C/ CRISTAL LAMINADO INCOLORO E= 8 mm TIPO FIJO Y CORREDIZA, INC. ACCESORIOS, V-13 ( 1.20m X 1.00m)</v>
          </cell>
          <cell r="C126" t="str">
            <v>und</v>
          </cell>
          <cell r="D126">
            <v>0</v>
          </cell>
          <cell r="E126">
            <v>0</v>
          </cell>
        </row>
        <row r="127">
          <cell r="A127" t="str">
            <v>03.08.01.14</v>
          </cell>
          <cell r="B127" t="str">
            <v xml:space="preserve">VENTANA EXTERIOR C/ CRISTAL LAMINADO INCOLORO E= 6MM TIPO PROYECTANTE Y FIJO, INC. ACCESORIOS, VE-01 (18.58m X 1.60m) </v>
          </cell>
          <cell r="C127" t="str">
            <v>und</v>
          </cell>
          <cell r="D127">
            <v>1</v>
          </cell>
          <cell r="E127">
            <v>1</v>
          </cell>
        </row>
        <row r="128">
          <cell r="A128" t="str">
            <v>03.08.01.15</v>
          </cell>
          <cell r="B128" t="str">
            <v xml:space="preserve">VENTANA EXTERIOR C/ CRISTAL LAMINADO INCOLORO E= 6MM TIPO PROYECTANTE Y FIJO, INC. ACCESORIOS, VE-02 (25.40m X 1.60m) </v>
          </cell>
          <cell r="C128" t="str">
            <v>und</v>
          </cell>
          <cell r="D128">
            <v>0</v>
          </cell>
          <cell r="E128">
            <v>0</v>
          </cell>
        </row>
        <row r="129">
          <cell r="A129" t="str">
            <v>03.08.01.16</v>
          </cell>
          <cell r="B129" t="str">
            <v xml:space="preserve">VENTANA EXTERIOR C/ CRISTAL LAMINADO INCOLORO E= 6MM TIPO PROYECTANTE Y FIJO, INC. ACCESORIOS, VE-03 (3.65m X 1.60m) </v>
          </cell>
          <cell r="C129" t="str">
            <v>und</v>
          </cell>
          <cell r="D129">
            <v>0</v>
          </cell>
          <cell r="E129">
            <v>0</v>
          </cell>
        </row>
        <row r="130">
          <cell r="A130" t="str">
            <v>03.08.01.17</v>
          </cell>
          <cell r="B130" t="str">
            <v xml:space="preserve">VENTANA EXTERIOR C/ CRISTAL LAMINADO INCOLORO E= 6MM TIPO PROYECTANTE Y FIJO, INC. ACCESORIOS, VE-04 (21.45m X 1.60m) </v>
          </cell>
          <cell r="C130" t="str">
            <v>und</v>
          </cell>
          <cell r="D130">
            <v>0</v>
          </cell>
          <cell r="E130">
            <v>0</v>
          </cell>
        </row>
        <row r="131">
          <cell r="A131" t="str">
            <v>03.08.01.18</v>
          </cell>
          <cell r="B131" t="str">
            <v xml:space="preserve">VENTANA EXTERIOR C/ CRISTAL LAMINADO INCOLORO E= 6MM TIPO PROYECTANTE Y FIJO, INC. ACCESORIOS, VE-05 (26.05m X 1.60m) </v>
          </cell>
          <cell r="C131" t="str">
            <v>und</v>
          </cell>
          <cell r="D131">
            <v>0</v>
          </cell>
          <cell r="E131">
            <v>0</v>
          </cell>
        </row>
        <row r="132">
          <cell r="A132" t="str">
            <v>03.08.01.19</v>
          </cell>
          <cell r="B132" t="str">
            <v xml:space="preserve">VENTANA EXTERIOR C/ CRISTAL LAMINADO INCOLORO E= 6MM TIPO PROYECTANTE Y FIJO, INC. ACCESORIOS, VE-06 (3.65m X 1.60m) </v>
          </cell>
          <cell r="C132" t="str">
            <v>und</v>
          </cell>
          <cell r="D132">
            <v>0</v>
          </cell>
          <cell r="E132">
            <v>0</v>
          </cell>
        </row>
        <row r="133">
          <cell r="A133" t="str">
            <v>03.08.01.20</v>
          </cell>
          <cell r="B133" t="str">
            <v xml:space="preserve">VENTANA EXTERIOR C/ CRISTAL LAMINADO INCOLORO E= 6MM TIPO PROYECTANTE Y FIJO, INC. ACCESORIOS, VE-07 (6.45m X 1.60m) </v>
          </cell>
          <cell r="C133" t="str">
            <v>und</v>
          </cell>
          <cell r="D133">
            <v>1</v>
          </cell>
          <cell r="E133">
            <v>1</v>
          </cell>
        </row>
        <row r="134">
          <cell r="A134" t="str">
            <v>03.08.01.21</v>
          </cell>
          <cell r="B134" t="str">
            <v xml:space="preserve">VENTANA EXTERIOR C/ CRISTAL LAMINADO INCOLORO E= 6MM TIPO PROYECTANTE Y FIJO, INC. ACCESORIOS, VE-08 (3.82m X 1.60m) </v>
          </cell>
          <cell r="C134" t="str">
            <v>und</v>
          </cell>
          <cell r="D134">
            <v>1</v>
          </cell>
          <cell r="E134">
            <v>1</v>
          </cell>
        </row>
        <row r="135">
          <cell r="A135" t="str">
            <v>03.08.01.22</v>
          </cell>
          <cell r="B135" t="str">
            <v xml:space="preserve">VENTANA EXTERIOR C/ CRISTAL LAMINADO INCOLORO E= 6MM TIPO PROYECTANTE Y FIJO, INC. ACCESORIOS, VE-09 (8.20m X 1.60m) </v>
          </cell>
          <cell r="C135" t="str">
            <v>und</v>
          </cell>
          <cell r="D135">
            <v>1</v>
          </cell>
          <cell r="E135">
            <v>1</v>
          </cell>
        </row>
        <row r="136">
          <cell r="A136" t="str">
            <v>03.08.01.23</v>
          </cell>
          <cell r="B136" t="str">
            <v xml:space="preserve">VENTANA EXTERIOR C/ CRISTAL LAMINADO INCOLORO E= 6MM TIPO PROYECTANTE Y FIJO, INC. ACCESORIOS, VE-10 (18.05m X 1.60m) </v>
          </cell>
          <cell r="C136" t="str">
            <v>und</v>
          </cell>
          <cell r="D136">
            <v>1</v>
          </cell>
          <cell r="E136">
            <v>1</v>
          </cell>
        </row>
        <row r="137">
          <cell r="A137" t="str">
            <v>03.08.01.24</v>
          </cell>
          <cell r="B137" t="str">
            <v xml:space="preserve">VENTANA EXTERIOR C/ CRISTAL LAMINADO INCOLORO E= 6MM TIPO PROYECTANTE Y FIJO, INC. ACCESORIOS, VE-11 (1.77m X 1.60m) </v>
          </cell>
          <cell r="C137" t="str">
            <v>und</v>
          </cell>
          <cell r="D137">
            <v>1</v>
          </cell>
          <cell r="E137">
            <v>1</v>
          </cell>
        </row>
        <row r="138">
          <cell r="A138" t="str">
            <v>03.08.01.25</v>
          </cell>
          <cell r="B138" t="str">
            <v xml:space="preserve">VENTANA EXTERIOR C/ CRISTAL LAMINADO INCOLORO E= 6MM TIPO PROYECTANTE Y FIJO, INC. ACCESORIOS, VE-12 (8.05m X 1.60m) </v>
          </cell>
          <cell r="C138" t="str">
            <v>und</v>
          </cell>
          <cell r="D138">
            <v>1</v>
          </cell>
          <cell r="E138">
            <v>1</v>
          </cell>
        </row>
        <row r="139">
          <cell r="A139" t="str">
            <v>03.08.02</v>
          </cell>
          <cell r="B139" t="str">
            <v xml:space="preserve">      MAMPARA DE ALUMINIO</v>
          </cell>
          <cell r="C139">
            <v>0</v>
          </cell>
          <cell r="D139">
            <v>0</v>
          </cell>
          <cell r="E139">
            <v>0</v>
          </cell>
        </row>
        <row r="140">
          <cell r="A140" t="str">
            <v>03.08.02.01</v>
          </cell>
          <cell r="B140" t="str">
            <v>MAMPARA DE ALUMINIO C/ CRISTAL TEMPLADO INCOLORO E=8mm  TIPO PROYECTANTE Y FIJO + PUERTA DE DOBLE HOJA C/ CRISTAL TEMPLADO INCOLORO E=10 mm , INC.ACCESORIOS, M-1 ( 6.00m X 2.70m)</v>
          </cell>
          <cell r="C140" t="str">
            <v>und</v>
          </cell>
          <cell r="D140">
            <v>1</v>
          </cell>
          <cell r="E140">
            <v>1</v>
          </cell>
        </row>
        <row r="141">
          <cell r="A141" t="str">
            <v>03.08.02.02</v>
          </cell>
          <cell r="B141" t="str">
            <v>MAMPARA DE ALUMINIO C/ CRISTAL TEMPLADO INCOLORO E=8mm TIPO PROYECTANTE Y FIJO + PUERTA DE DOBLE HOJA C/ CRISTAL TEMPLADO INCOLORO E=10 mm, INC.ACCESORIOS; M-2 (6.45m X 2.70m)</v>
          </cell>
          <cell r="C141" t="str">
            <v>und</v>
          </cell>
          <cell r="D141">
            <v>1</v>
          </cell>
          <cell r="E141">
            <v>1</v>
          </cell>
        </row>
        <row r="142">
          <cell r="A142" t="str">
            <v>03.08.02.03</v>
          </cell>
          <cell r="B142" t="str">
            <v>MAMPARA DE ALUMINIO C/ CRISTAL TEMPLADO INCOLORO E=8mm TIPO FIJO + PUERTA DE UNA HOJA C/ CRISTAL TEMPLADO INCOLORO E=10 mm, INC.ACCESORIOS; M-3 (3.00m X 2.70m)</v>
          </cell>
          <cell r="C142" t="str">
            <v>und</v>
          </cell>
          <cell r="D142">
            <v>1</v>
          </cell>
          <cell r="E142">
            <v>1</v>
          </cell>
        </row>
        <row r="143">
          <cell r="A143" t="str">
            <v>03.08.02.04</v>
          </cell>
          <cell r="B143" t="str">
            <v>MAMPARA DE ALUMINIO C/ CRISTAL TEMPLADO INCOLORO E=8mm TIPO FIJO + PUERTA DE UNA HOJA C/ CRISTAL TEMPLADO INCOLORO E=10 mm, INC.ACCESORIOS; M-4 (3.00m X 2.70m)</v>
          </cell>
          <cell r="C143" t="str">
            <v>und</v>
          </cell>
          <cell r="D143">
            <v>1</v>
          </cell>
          <cell r="E143">
            <v>1</v>
          </cell>
        </row>
        <row r="144">
          <cell r="A144" t="str">
            <v>03.08.02.05</v>
          </cell>
          <cell r="B144" t="str">
            <v xml:space="preserve"> MAMPARA DE ALUMINIO C/ CRISTAL TEMPLADO INCOLORO E=8mm TIPO FIJO, INC.ACCESORIOS; M-5 (3.84m X 2.15m)</v>
          </cell>
          <cell r="C144" t="str">
            <v>und</v>
          </cell>
          <cell r="D144">
            <v>2</v>
          </cell>
          <cell r="E144">
            <v>2</v>
          </cell>
        </row>
        <row r="145">
          <cell r="A145" t="str">
            <v>03.08.02.06</v>
          </cell>
          <cell r="B145" t="str">
            <v>MAMPARA DE ALUMINIO C/ CRISTAL TEMPLADO INCOLORO E=8mm TIPO FIJO + PUERTA DE DOBLE HOJA C/ CRISTAL TEMPLADO INCOLORO E=10 mm, INC.ACCESORIOS; M-6 (5.30m X 2.15m)</v>
          </cell>
          <cell r="C145" t="str">
            <v>und</v>
          </cell>
          <cell r="D145">
            <v>1</v>
          </cell>
          <cell r="E145">
            <v>1</v>
          </cell>
        </row>
        <row r="146">
          <cell r="A146" t="str">
            <v>03.08.02.07</v>
          </cell>
          <cell r="B146" t="str">
            <v>MAMPARA DE ALUMINIO C/ CRISTAL TEMPLADO INCOLORO E=8mm TIPO FIJO + PUERTA DE UNA HOJA C/ CRISTAL TEMPLADO INCOLORO E=10 mm, INC.ACCESORIOS; M-7 (4.40m X 2.15m)</v>
          </cell>
          <cell r="C146" t="str">
            <v>und</v>
          </cell>
          <cell r="D146">
            <v>1</v>
          </cell>
          <cell r="E146">
            <v>1</v>
          </cell>
        </row>
        <row r="147">
          <cell r="A147" t="str">
            <v>03.08.02.08</v>
          </cell>
          <cell r="B147" t="str">
            <v>MAMPARA DE ALUMINIO C/ CRISTAL TEMPLADO INCOLORO E=8mm TIPO FIJO + PUERTA DE UNA HOJA C/ CRISTAL TEMPLADO INCOLORO E=10 mm, INC.ACCESORIOS; M-8 (1.80m X 2.70m)</v>
          </cell>
          <cell r="C147" t="str">
            <v>und</v>
          </cell>
          <cell r="D147">
            <v>1</v>
          </cell>
          <cell r="E147">
            <v>1</v>
          </cell>
        </row>
        <row r="148">
          <cell r="A148" t="str">
            <v>03.08.02.09</v>
          </cell>
          <cell r="B148" t="str">
            <v>MAMPARA DE ALUMINIO C/ CRISTAL TEMPLADO INCOLORO E=8mm TIPO FIJO + PUERTA DE UNA HOJA C/ CRISTAL TEMPLADO INCOLORO E=10 mm, INC.ACCESORIOS; M-8' (2.00m X 2.70m)</v>
          </cell>
          <cell r="C148" t="str">
            <v>und</v>
          </cell>
          <cell r="D148">
            <v>0</v>
          </cell>
          <cell r="E148">
            <v>0</v>
          </cell>
        </row>
        <row r="149">
          <cell r="A149" t="str">
            <v>03.08.02.10</v>
          </cell>
          <cell r="B149" t="str">
            <v>MAMPARA DE ALUMINIO C/ CRISTAL TEMPLADO INCOLORO E=8mm TIPO PROYECTANTE Y FIJO + PUERTA DE UNA HOJA C/ CRISTAL TEMPLADO INCOLORO E=10 mm, INC.ACCESORIOS; M-8'' (2.10m X 2.70m)</v>
          </cell>
          <cell r="C149" t="str">
            <v>und</v>
          </cell>
          <cell r="D149">
            <v>0</v>
          </cell>
          <cell r="E149">
            <v>0</v>
          </cell>
        </row>
        <row r="150">
          <cell r="A150" t="str">
            <v>03.08.02.11</v>
          </cell>
          <cell r="B150" t="str">
            <v>MAMPARA DE ALUMINIO C/ CRISTAL TEMPLADO INCOLORO E=8mm TIPO FIJO + PUERTA DE UNA HOJA C/ CRISTAL TEMPLADO INCOLORO E=10 mm, INC.ACCESORIOS; M-9 (2.55m X 2.20m)</v>
          </cell>
          <cell r="C150" t="str">
            <v>und</v>
          </cell>
          <cell r="D150">
            <v>1</v>
          </cell>
          <cell r="E150">
            <v>1</v>
          </cell>
        </row>
        <row r="151">
          <cell r="A151" t="str">
            <v>03.08.02.12</v>
          </cell>
          <cell r="B151" t="str">
            <v>MAMPARA DE ALUMINIO C/ CRISTAL TEMPLADO INCOLORO E=8mm TIPO FIJO + PUERTA DE UNA HOJA C/ CRISTAL TEMPLADO INCOLORO E=10 mm, INC.ACCESORIOS; M-10 (4.00m X 2.15m)</v>
          </cell>
          <cell r="C151" t="str">
            <v>und</v>
          </cell>
          <cell r="D151">
            <v>0</v>
          </cell>
          <cell r="E151">
            <v>0</v>
          </cell>
        </row>
        <row r="152">
          <cell r="A152" t="str">
            <v>03.08.02.13</v>
          </cell>
          <cell r="B152" t="str">
            <v>MAMPARA DE ALUMINIO C/ CRISTAL TEMPLADO INCOLORO E=8mm TIPO FIJO, INC.ACCESORIOS; M-11 (3.42m X 2.15m)</v>
          </cell>
          <cell r="C152" t="str">
            <v>und</v>
          </cell>
          <cell r="D152">
            <v>0</v>
          </cell>
          <cell r="E152">
            <v>0</v>
          </cell>
        </row>
        <row r="153">
          <cell r="A153" t="str">
            <v>03.08.02.14</v>
          </cell>
          <cell r="B153" t="str">
            <v>MAMPARA DE ALUMINIO C/ CRISTAL TEMPLADO INCOLORO E=8mm TIPO FIJO + PUERTA DE DOBLE HOJA C/ CRISTAL TEMPLADO INCOLORO E=10 mm, INC.ACCESORIOS; M-12 (6.02m X 2.15m)</v>
          </cell>
          <cell r="C153" t="str">
            <v>und</v>
          </cell>
          <cell r="D153">
            <v>0</v>
          </cell>
          <cell r="E153">
            <v>0</v>
          </cell>
        </row>
        <row r="154">
          <cell r="A154" t="str">
            <v>03.08.02.15</v>
          </cell>
          <cell r="B154" t="str">
            <v>MAMPARA DE ALUMINIO C/ CRISTAL TEMPLADO INCOLORO E=8mm TIPO FIJO + PUERTA DE UNA HOJA C/ CRISTAL TEMPLADO INCOLORO E=10 mm, INC.ACCESORIOS; M-13 (1.62m X 2.15m)</v>
          </cell>
          <cell r="C154" t="str">
            <v>und</v>
          </cell>
          <cell r="D154">
            <v>0</v>
          </cell>
          <cell r="E154">
            <v>0</v>
          </cell>
        </row>
        <row r="155">
          <cell r="A155" t="str">
            <v>03.08.02.16</v>
          </cell>
          <cell r="B155" t="str">
            <v>MAMPARA DE ALUMINIO C/ CRISTAL TEMPLADO INCOLORO E=8mm TIPO FIJO, INC.ACCESORIOS; M-14 (4.20m X 2.15m)</v>
          </cell>
          <cell r="C155" t="str">
            <v>und</v>
          </cell>
          <cell r="D155">
            <v>0</v>
          </cell>
          <cell r="E155">
            <v>0</v>
          </cell>
        </row>
        <row r="156">
          <cell r="A156" t="str">
            <v>03.08.02.17</v>
          </cell>
          <cell r="B156" t="str">
            <v>MAMPARA DE ALUMINIO C/ CRISTAL TEMPLADO INCOLORO E=8mm TIPO FIJO, INC.ACCESORIOS; M-15 (2.77m X 2.15m)</v>
          </cell>
          <cell r="C156" t="str">
            <v>und</v>
          </cell>
          <cell r="D156">
            <v>0</v>
          </cell>
          <cell r="E156">
            <v>0</v>
          </cell>
        </row>
        <row r="157">
          <cell r="A157" t="str">
            <v>03.08.02.18</v>
          </cell>
          <cell r="B157" t="str">
            <v>MAMPARA DE ALUMINIO C/ CRISTAL TEMPLADO INCOLORO E=8mm TIPO PROYECTANTE Y FIJO, INC.ACCESORIOS; M-16 (4.50m X 2.70m)</v>
          </cell>
          <cell r="C157" t="str">
            <v>und</v>
          </cell>
          <cell r="D157">
            <v>0</v>
          </cell>
          <cell r="E157">
            <v>0</v>
          </cell>
        </row>
        <row r="158">
          <cell r="A158" t="str">
            <v>03.08.02.19</v>
          </cell>
          <cell r="B158" t="str">
            <v>MAMPARA DE ALUMINIO C/ CRISTAL TEMPLADO INCOLORO E=8mm TIPO FIJO + PUERTA DE DOBLE HOJA C/ CRISTAL TEMPLADO INCOLORO E=10 mm, INC.ACCESORIOS; M-17 (2.90m X 2.70m)</v>
          </cell>
          <cell r="C158" t="str">
            <v>und</v>
          </cell>
          <cell r="D158">
            <v>0</v>
          </cell>
          <cell r="E158">
            <v>0</v>
          </cell>
        </row>
        <row r="159">
          <cell r="A159" t="str">
            <v>03.08.02.20</v>
          </cell>
          <cell r="B159" t="str">
            <v>MAMPARA DE ALUMINIO C/ CRISTAL TEMPLADO INCOLORO E=8mm TIPO FIJO + PUERTA DE UNA HOJA C/ CRISTAL TEMPLADO INCOLORO E=10 mm, INC.ACCESORIOS; M-18 (1.00m X 2.70m)</v>
          </cell>
          <cell r="C159" t="str">
            <v>und</v>
          </cell>
          <cell r="D159">
            <v>6</v>
          </cell>
          <cell r="E159">
            <v>6</v>
          </cell>
        </row>
        <row r="160">
          <cell r="A160" t="str">
            <v>03.08.02.21</v>
          </cell>
          <cell r="B160" t="str">
            <v>MAMPARA DE ALUMINIO C/ CRISTAL TEMPLADO INCOLORO E=8mm TIPO FIJO + PUERTA DE UNA HOJA C/ CRISTAL TEMPLADO INCOLORO E=10 mm, INC.ACCESORIOS; M-18' (1.20m X 2.70m)</v>
          </cell>
          <cell r="C160" t="str">
            <v>und</v>
          </cell>
          <cell r="D160">
            <v>0</v>
          </cell>
          <cell r="E160">
            <v>0</v>
          </cell>
        </row>
        <row r="161">
          <cell r="A161" t="str">
            <v>03.08.02.22</v>
          </cell>
          <cell r="B161" t="str">
            <v>MAMPARA DE ALUMINIO C/ CRISTAL TEMPLADO INCOLORO E=8mm TIPO PROYECTANTE Y FIJO, INC.ACCESORIOS; M-19 (3.60m X 2.70m)</v>
          </cell>
          <cell r="C161" t="str">
            <v>und</v>
          </cell>
          <cell r="D161">
            <v>1</v>
          </cell>
          <cell r="E161">
            <v>1</v>
          </cell>
        </row>
        <row r="162">
          <cell r="A162" t="str">
            <v>03.08.02.23</v>
          </cell>
          <cell r="B162" t="str">
            <v>MAMPARA DE ALUMINIO C/ CRISTAL TEMPLADO INCOLORO E=8mm TIPO PROYECTANTE Y FIJO, INC.ACCESORIOS; M-20 (5.20m X 2.70m)</v>
          </cell>
          <cell r="C162" t="str">
            <v>und</v>
          </cell>
          <cell r="D162">
            <v>0</v>
          </cell>
          <cell r="E162">
            <v>0</v>
          </cell>
        </row>
        <row r="163">
          <cell r="A163" t="str">
            <v>03.08.02.24</v>
          </cell>
          <cell r="B163" t="str">
            <v>MAMPARA DE ALUMINIO C/ CRISTAL TEMPLADO INCOLORO E=8mm TIPO FIJO + PUERTA DE UNA HOJA C/ CRISTAL TEMPLADO INCOLORO E=10 mm, INC.ACCESORIOS; M-21 (2.75m X 2.70m)</v>
          </cell>
          <cell r="C163" t="str">
            <v>und</v>
          </cell>
          <cell r="D163">
            <v>2</v>
          </cell>
          <cell r="E163">
            <v>2</v>
          </cell>
        </row>
        <row r="164">
          <cell r="A164" t="str">
            <v>03.08.02.25</v>
          </cell>
          <cell r="B164" t="str">
            <v>MAMPARA DE ALUMINIO C/ CRISTAL TEMPLADO INCOLORO E=8mm TIPO FIJO + PUERTA DE UNA HOJA C/ CRISTAL TEMPLADO INCOLORO E=10 mm, INC.ACCESORIOS; M-21' (2.65m X 2.70m)</v>
          </cell>
          <cell r="C164" t="str">
            <v>und</v>
          </cell>
          <cell r="D164">
            <v>0</v>
          </cell>
          <cell r="E164">
            <v>0</v>
          </cell>
        </row>
        <row r="165">
          <cell r="A165" t="str">
            <v>03.08.02.26</v>
          </cell>
          <cell r="B165" t="str">
            <v>MAMPARA DE ALUMINIO C/ CRISTAL TEMPLADO INCOLORO E=8mm TIPO FIJO + PUERTA DE UNA HOJA C/ CRISTAL TEMPLADO INCOLORO E=10 mm, INC.ACCESORIOS; M-22 (3.00m X 2.70m)</v>
          </cell>
          <cell r="C165" t="str">
            <v>und</v>
          </cell>
          <cell r="D165">
            <v>2</v>
          </cell>
          <cell r="E165">
            <v>2</v>
          </cell>
        </row>
        <row r="166">
          <cell r="A166" t="str">
            <v>03.08.02.27</v>
          </cell>
          <cell r="B166" t="str">
            <v>MAMPARA DE ALUMINIO C/ CRISTAL TEMPLADO INCOLORO E=8mm TIPO PROYECTANTE Y FIJO + PUERTA DE UNA HOJA C/ CRISTAL TEMPLADO INCOLORO E=10 mm, INC.ACCESORIOS; M-22' (3.20m X 2.70m)</v>
          </cell>
          <cell r="C166" t="str">
            <v>und</v>
          </cell>
          <cell r="D166">
            <v>0</v>
          </cell>
          <cell r="E166">
            <v>0</v>
          </cell>
        </row>
        <row r="167">
          <cell r="A167" t="str">
            <v>03.08.02.28</v>
          </cell>
          <cell r="B167" t="str">
            <v>MAMPARA DE ALUMINIO C/ CRISTAL TEMPLADO INCOLORO E=8mm TIPO PROYECTANTE Y FIJO + PUERTA DE UNA HOJA C/ CRISTAL TEMPLADO INCOLORO E=10 mm, INC.ACCESORIOS; M-22'' (3.05m X 2.70m)</v>
          </cell>
          <cell r="C167" t="str">
            <v>und</v>
          </cell>
          <cell r="D167">
            <v>0</v>
          </cell>
          <cell r="E167">
            <v>0</v>
          </cell>
        </row>
        <row r="168">
          <cell r="A168" t="str">
            <v>03.08.02.29</v>
          </cell>
          <cell r="B168" t="str">
            <v>MAMPARA DE ALUMINIO C/ CRISTAL TEMPLADO INCOLORO E=8mm TIPO FIJO + PUERTA DE UNA HOJA C/ CRISTAL TEMPLADO INCOLORO E=10 mm, INC.ACCESORIOS; M-23 (1.20m X 2.70m)</v>
          </cell>
          <cell r="C168" t="str">
            <v>und</v>
          </cell>
          <cell r="D168">
            <v>1</v>
          </cell>
          <cell r="E168">
            <v>1</v>
          </cell>
        </row>
        <row r="169">
          <cell r="A169" t="str">
            <v>03.08.02.30</v>
          </cell>
          <cell r="B169" t="str">
            <v>MAMPARA DE ALUMINIO C/ CRISTAL TEMPLADO INCOLORO E=8mm TIPO FIJO + PUERTA DE UNA HOJA C/ CRISTAL TEMPLADO INCOLORO E=10 mm, INC.ACCESORIOS; M-24 (2.90m X 2.70m)</v>
          </cell>
          <cell r="C169" t="str">
            <v>und</v>
          </cell>
          <cell r="D169">
            <v>3</v>
          </cell>
          <cell r="E169">
            <v>3</v>
          </cell>
        </row>
        <row r="170">
          <cell r="A170" t="str">
            <v>03.08.02.31</v>
          </cell>
          <cell r="B170" t="str">
            <v>MAMPARA DE ALUMINIO C/ CRISTAL TEMPLADO INCOLORO E=8mm TIPO PROYECTANTE FIJO, INC.ACCESORIOS; M-25 (3.00m X 2.70m)</v>
          </cell>
          <cell r="C170" t="str">
            <v>und</v>
          </cell>
          <cell r="D170">
            <v>1</v>
          </cell>
          <cell r="E170">
            <v>1</v>
          </cell>
        </row>
        <row r="171">
          <cell r="A171" t="str">
            <v>03.08.02.32</v>
          </cell>
          <cell r="B171" t="str">
            <v>MAMPARA DE ALUMINIO C/ CRISTAL TEMPLADO INCOLORO E=8mm TIPO PROYECTANTE Y FIJO, INC.ACCESORIOS; M-26 (5.00m X 2.70m)</v>
          </cell>
          <cell r="C171" t="str">
            <v>und</v>
          </cell>
          <cell r="D171">
            <v>1</v>
          </cell>
          <cell r="E171">
            <v>1</v>
          </cell>
        </row>
        <row r="172">
          <cell r="A172" t="str">
            <v>03.08.03</v>
          </cell>
          <cell r="B172" t="str">
            <v xml:space="preserve">      PUERTAS METALICAS</v>
          </cell>
          <cell r="C172">
            <v>0</v>
          </cell>
          <cell r="D172">
            <v>0</v>
          </cell>
          <cell r="E172">
            <v>0</v>
          </cell>
        </row>
        <row r="173">
          <cell r="A173" t="str">
            <v>03.08.03.01</v>
          </cell>
          <cell r="B173" t="str">
            <v xml:space="preserve">PUERTA CORTAFUEGO CERTIFICADA (1 HOJA), INC. CERRAJERIA Y ACCESORIOS; Pcf-1d (1.00m x 2.10m) </v>
          </cell>
          <cell r="C173" t="str">
            <v>und</v>
          </cell>
          <cell r="D173">
            <v>1</v>
          </cell>
          <cell r="E173">
            <v>1</v>
          </cell>
        </row>
        <row r="174">
          <cell r="A174" t="str">
            <v>03.08.03.02</v>
          </cell>
          <cell r="B174" t="str">
            <v>PUERTA CORTAFUEGO CERTIFICADA (1 HOJA), INC. CERRAJERIA Y ACCESORIOS; Pcf-1e (1.20m x 2.10m)</v>
          </cell>
          <cell r="C174" t="str">
            <v>und</v>
          </cell>
          <cell r="D174">
            <v>9</v>
          </cell>
          <cell r="E174">
            <v>9</v>
          </cell>
        </row>
        <row r="175">
          <cell r="A175" t="str">
            <v>03.08.03.03</v>
          </cell>
          <cell r="B175" t="str">
            <v>PUERTA CORTAFUEGO CERTIFICADA (1 HOJA), INC. CERRAJERIA Y ACCESORIOS; Pcf-1'c (0.90m x 2.10m)</v>
          </cell>
          <cell r="C175" t="str">
            <v>und</v>
          </cell>
          <cell r="D175">
            <v>1</v>
          </cell>
          <cell r="E175">
            <v>1</v>
          </cell>
        </row>
        <row r="176">
          <cell r="A176" t="str">
            <v>03.08.03.04</v>
          </cell>
          <cell r="B176" t="str">
            <v>PUERTA CORTAFUEGO CERTIFICADA (1 HOJA), INC. CERRAJERIA Y ACCESORIOS; Pcf-1'd (1.00m x 2.10m)</v>
          </cell>
          <cell r="C176" t="str">
            <v>und</v>
          </cell>
          <cell r="D176">
            <v>11</v>
          </cell>
          <cell r="E176">
            <v>11</v>
          </cell>
        </row>
        <row r="177">
          <cell r="A177" t="str">
            <v>03.08.03.05</v>
          </cell>
          <cell r="B177" t="str">
            <v>PUERTA CORTAFUEGO CERTIFICADA (1 HOJA, INC. CERRAJERIA Y ACCESORIOS; Pcf-1'e (1.20m x 2.10m)</v>
          </cell>
          <cell r="C177" t="str">
            <v>und</v>
          </cell>
          <cell r="D177">
            <v>1</v>
          </cell>
          <cell r="E177">
            <v>1</v>
          </cell>
        </row>
        <row r="178">
          <cell r="A178" t="str">
            <v>03.08.03.06</v>
          </cell>
          <cell r="B178" t="str">
            <v>PUERTA CORTAFUEGO CERTIFICADA (2 HOJAS), INC. CERRAJERIA Y ACCESORIOS; Pcf-2d (1.00m x 2.00m)</v>
          </cell>
          <cell r="C178" t="str">
            <v>und</v>
          </cell>
          <cell r="D178">
            <v>1</v>
          </cell>
          <cell r="E178">
            <v>1</v>
          </cell>
        </row>
        <row r="179">
          <cell r="A179" t="str">
            <v>03.08.03.07</v>
          </cell>
          <cell r="B179" t="str">
            <v>PUERTA CORTAFUEGO CERTIFICADA (2 HOJAS), CON VISOR, INC. CERRAJERIA Y ACCESORIOS; Pcf-3k (1.80m x 2.10m)</v>
          </cell>
          <cell r="C179" t="str">
            <v>und</v>
          </cell>
          <cell r="D179">
            <v>2</v>
          </cell>
          <cell r="E179">
            <v>2</v>
          </cell>
        </row>
        <row r="180">
          <cell r="A180" t="str">
            <v>03.08.03.08</v>
          </cell>
          <cell r="B180" t="str">
            <v>PUERTA CORTAFUEGO CERTIFICADA (2 HOJAS), CON VISOR, INC. CERRAJERIA Y ACCESORIOS; Pcf-3'k (1.80m x 2.10m)</v>
          </cell>
          <cell r="C180" t="str">
            <v>und</v>
          </cell>
          <cell r="D180">
            <v>1</v>
          </cell>
          <cell r="E180">
            <v>1</v>
          </cell>
        </row>
        <row r="181">
          <cell r="A181" t="str">
            <v>03.08.03.09</v>
          </cell>
          <cell r="B181" t="str">
            <v>PUERTA CORTAFUEGO CERTIFICADA (2 HOJAS), INC. CERRAJERIA Y ACCESORIOS; Pcf-4p (2.40m x 2.10m)</v>
          </cell>
          <cell r="C181" t="str">
            <v>und</v>
          </cell>
          <cell r="D181">
            <v>1</v>
          </cell>
          <cell r="E181">
            <v>1</v>
          </cell>
        </row>
        <row r="182">
          <cell r="A182" t="str">
            <v>03.08.03.10</v>
          </cell>
          <cell r="B182" t="str">
            <v>PUERTA CORTAFUEGO CERTIFICADA (1 HOJA), CON VISOR, INC. CERRAJERIA Y ACCESORIOS; Pcf-5d (1.00m x 2.10m)</v>
          </cell>
          <cell r="C182" t="str">
            <v>und</v>
          </cell>
          <cell r="D182">
            <v>1</v>
          </cell>
          <cell r="E182">
            <v>1</v>
          </cell>
        </row>
        <row r="183">
          <cell r="A183" t="str">
            <v>03.08.03.11</v>
          </cell>
          <cell r="B183" t="str">
            <v>PUERTA CORTAFUEGO CERTIFICADA (1 HOJA), CON VISOR, INC. CERRAJERIA Y ACCESORIOS; Pcf-5e (1.20m x 2.10m)</v>
          </cell>
          <cell r="C183" t="str">
            <v>und</v>
          </cell>
          <cell r="D183">
            <v>1</v>
          </cell>
          <cell r="E183">
            <v>0</v>
          </cell>
        </row>
        <row r="184">
          <cell r="A184" t="str">
            <v>03.08.03.12</v>
          </cell>
          <cell r="B184" t="str">
            <v>PUERTA ACUSTICA (2 HOJAS) Y SOBRELUZ, INC. CERRAJERIA Y ACCESORIOS; Pa-1h (1.50m x 2.70m)</v>
          </cell>
          <cell r="C184" t="str">
            <v>und</v>
          </cell>
          <cell r="D184">
            <v>2</v>
          </cell>
          <cell r="E184">
            <v>2</v>
          </cell>
        </row>
        <row r="185">
          <cell r="A185" t="str">
            <v>03.08.04</v>
          </cell>
          <cell r="B185" t="str">
            <v xml:space="preserve">      PUERTA DE FIERRO</v>
          </cell>
          <cell r="C185">
            <v>0</v>
          </cell>
          <cell r="D185">
            <v>0</v>
          </cell>
          <cell r="E185">
            <v>0</v>
          </cell>
        </row>
        <row r="186">
          <cell r="A186" t="str">
            <v>03.08.04.01</v>
          </cell>
          <cell r="B186" t="str">
            <v xml:space="preserve">      PUERTA DE TUBO Y MALLA</v>
          </cell>
          <cell r="C186">
            <v>0</v>
          </cell>
          <cell r="D186">
            <v>0</v>
          </cell>
          <cell r="E186">
            <v>0</v>
          </cell>
        </row>
        <row r="187">
          <cell r="A187" t="str">
            <v>03.08.04.01.01</v>
          </cell>
          <cell r="B187" t="str">
            <v>PUERTA DE MALLA COCADA 1"X1" DE ALAMBRE GALVANIZADO N°8 CAPA DE ZING (1 HOJA), MARCO Ø 2" TRAVESAÑO DE Ø 1 1/2", Pma-1d (1.00m X 2.70m)</v>
          </cell>
          <cell r="C187" t="str">
            <v>und</v>
          </cell>
          <cell r="D187">
            <v>1</v>
          </cell>
          <cell r="E187">
            <v>1</v>
          </cell>
        </row>
        <row r="188">
          <cell r="A188" t="str">
            <v>03.08.04.01.02</v>
          </cell>
          <cell r="B188" t="str">
            <v>PUERTA DE MALLA COCADA 1"X1" DE ALAMBRE GALVANIZADO N°8 CAPA DE ZING (1 HOJA), MARCO Ø 2" TRAVESAÑO DE Ø 1 1/2", Pma-1e (1.20m X 2.70m)</v>
          </cell>
          <cell r="C188" t="str">
            <v>und</v>
          </cell>
          <cell r="D188">
            <v>4</v>
          </cell>
          <cell r="E188">
            <v>4</v>
          </cell>
        </row>
        <row r="189">
          <cell r="A189" t="str">
            <v>03.08.04.01.03</v>
          </cell>
          <cell r="B189" t="str">
            <v>PUERTA DE MALLA COCADA 1"X1" DE ALAMBRE GALVANIZADO N°8 CAPA DE ZING (2 HOJAS), MARCO Ø 2" TRAVESAÑO DE Ø 1 1/2", Pma-3k (1.80m X 2.70m)</v>
          </cell>
          <cell r="C189" t="str">
            <v>und</v>
          </cell>
          <cell r="D189">
            <v>4</v>
          </cell>
          <cell r="E189">
            <v>4</v>
          </cell>
        </row>
        <row r="190">
          <cell r="A190" t="str">
            <v>03.08.04.02</v>
          </cell>
          <cell r="B190" t="str">
            <v xml:space="preserve">      PUERTA DE TUBO Y PLATINA</v>
          </cell>
          <cell r="C190">
            <v>0</v>
          </cell>
          <cell r="D190">
            <v>0</v>
          </cell>
          <cell r="E190">
            <v>0</v>
          </cell>
        </row>
        <row r="191">
          <cell r="A191" t="str">
            <v>03.08.04.02.01</v>
          </cell>
          <cell r="B191" t="str">
            <v>PUERTA DE PLATINA DE Fe 1/16"ACABADO CON BASE Y PINTURA EPOXICA (2 HOJAS), MARCO DE TUBO DE Fe 3/32"x3"x2", PX-1i (1.60m X 2.70m)</v>
          </cell>
          <cell r="C191" t="str">
            <v>und</v>
          </cell>
          <cell r="D191">
            <v>1</v>
          </cell>
          <cell r="E191">
            <v>1</v>
          </cell>
        </row>
        <row r="192">
          <cell r="A192" t="str">
            <v>03.08.04.02.02</v>
          </cell>
          <cell r="B192" t="str">
            <v>PUERTA DE PLATINA DE Fe 1/16"ACABADO CON BASE Y PINTURA EPOXICA (2 HOJAS), MARCO DE TUBO DE Fe 3/32"x3"x2", PX-1k (1.80m X 2.70m)</v>
          </cell>
          <cell r="C192" t="str">
            <v>und</v>
          </cell>
          <cell r="D192">
            <v>2</v>
          </cell>
          <cell r="E192">
            <v>2</v>
          </cell>
        </row>
        <row r="193">
          <cell r="A193" t="str">
            <v>03.08.04.02.03</v>
          </cell>
          <cell r="B193" t="str">
            <v xml:space="preserve">PUERTA CON PLATINAS DE Fe 3"x1/4" Y TUBO DE Fe 3"x3"x4.5mm (2 HOJAS); PR-1 (3.30m X 2.80m) </v>
          </cell>
          <cell r="C193" t="str">
            <v>und</v>
          </cell>
          <cell r="D193">
            <v>1</v>
          </cell>
          <cell r="E193">
            <v>1</v>
          </cell>
        </row>
        <row r="194">
          <cell r="A194" t="str">
            <v>03.08.04.02.04</v>
          </cell>
          <cell r="B194" t="str">
            <v xml:space="preserve">PUERTA CON PLATINAS DE Fe 3"x1/4" Y TUBO DE Fe 3"x3"x4.5mm (2 HOJAS); PR-2 (3.40m X 2.80m) </v>
          </cell>
          <cell r="C194" t="str">
            <v>und</v>
          </cell>
          <cell r="D194">
            <v>1</v>
          </cell>
          <cell r="E194">
            <v>1</v>
          </cell>
        </row>
        <row r="195">
          <cell r="A195" t="str">
            <v>03.08.04.02.05</v>
          </cell>
          <cell r="B195" t="str">
            <v xml:space="preserve">PUERTA CON PLATINAS DE Fe 3"x1/4" Y TUBO DE Fe 3"x3"x4.5mm (1 HOJA); PR-3 (1.20m X 2.65m) </v>
          </cell>
          <cell r="C195" t="str">
            <v>und</v>
          </cell>
          <cell r="D195">
            <v>1</v>
          </cell>
          <cell r="E195">
            <v>1</v>
          </cell>
        </row>
        <row r="196">
          <cell r="A196" t="str">
            <v>03.08.04.02.06</v>
          </cell>
          <cell r="B196" t="str">
            <v xml:space="preserve">PUERTA CON PLATINAS DE Fe 3"x1/4" Y TUBO DE Fe 3"x3"x4.5mm (2 HOJAS); PR-4 (2.05m X 2.80m) </v>
          </cell>
          <cell r="C196" t="str">
            <v>und</v>
          </cell>
          <cell r="D196">
            <v>1</v>
          </cell>
          <cell r="E196">
            <v>1</v>
          </cell>
        </row>
        <row r="197">
          <cell r="A197" t="str">
            <v>03.08.04.02.07</v>
          </cell>
          <cell r="B197" t="str">
            <v xml:space="preserve">PUERTA CON PLATINAS DE Fe 3"x1/4" Y TUBO DE Fe 3"x3"x4.5mm (1 HOJA); PR-5 (1.15m X 2.65m) </v>
          </cell>
          <cell r="C197" t="str">
            <v>und</v>
          </cell>
          <cell r="D197">
            <v>1</v>
          </cell>
          <cell r="E197">
            <v>1</v>
          </cell>
        </row>
        <row r="198">
          <cell r="A198" t="str">
            <v>03.08.04.02.08</v>
          </cell>
          <cell r="B198" t="str">
            <v xml:space="preserve">PUERTA CON PLATINAS DE Fe 3"x1/4" Y TUBO DE Fe 3"x3"x4.5mm (2 HOJAS); PR-6 (3.00m X 2.90m) </v>
          </cell>
          <cell r="C198" t="str">
            <v>und</v>
          </cell>
          <cell r="D198">
            <v>1</v>
          </cell>
          <cell r="E198">
            <v>1</v>
          </cell>
        </row>
        <row r="199">
          <cell r="A199" t="str">
            <v>03.08.05</v>
          </cell>
          <cell r="B199" t="str">
            <v>VENTANAS METALICAS</v>
          </cell>
          <cell r="C199">
            <v>0</v>
          </cell>
          <cell r="D199">
            <v>0</v>
          </cell>
          <cell r="E199">
            <v>0</v>
          </cell>
        </row>
        <row r="200">
          <cell r="A200" t="str">
            <v>03.08.05.01</v>
          </cell>
          <cell r="B200" t="str">
            <v>VENTANA C/ MALLA COCADA 1"X1" Y ANGULO DE 1 1/2"X 1 1/2" X 1/8", Vma-1 (1.60m x 0.60m)</v>
          </cell>
          <cell r="C200" t="str">
            <v>und</v>
          </cell>
          <cell r="D200">
            <v>3</v>
          </cell>
          <cell r="E200">
            <v>3</v>
          </cell>
        </row>
        <row r="201">
          <cell r="A201" t="str">
            <v>03.08.05.02</v>
          </cell>
          <cell r="B201" t="str">
            <v>VENTANA C/ MALLA METALICA COCADA</v>
          </cell>
          <cell r="C201" t="str">
            <v>m2</v>
          </cell>
          <cell r="D201">
            <v>9.73</v>
          </cell>
          <cell r="E201">
            <v>0</v>
          </cell>
        </row>
        <row r="202">
          <cell r="A202" t="str">
            <v>03.08.06</v>
          </cell>
          <cell r="B202" t="str">
            <v xml:space="preserve">      BARANDAS METALICAS</v>
          </cell>
          <cell r="C202">
            <v>0</v>
          </cell>
          <cell r="D202">
            <v>0</v>
          </cell>
          <cell r="E202">
            <v>0</v>
          </cell>
        </row>
        <row r="203">
          <cell r="A203" t="str">
            <v>03.08.06.01</v>
          </cell>
          <cell r="B203" t="str">
            <v>BARANDA METALICA DE FE. Ø 2" y Ø 1 1/2" , E= 3/16" EN ESCALERAS H = 0.90 M , ACABADO CON ESMALTE EPOXICO Y PINTURA ELECTROSTATICA</v>
          </cell>
          <cell r="C203" t="str">
            <v>m</v>
          </cell>
          <cell r="D203">
            <v>161.34999999999991</v>
          </cell>
          <cell r="E203">
            <v>161.34999999999991</v>
          </cell>
        </row>
        <row r="204">
          <cell r="A204" t="str">
            <v>03.08.06.02</v>
          </cell>
          <cell r="B204" t="str">
            <v>BARANDA METALICA DE FE. Ø 1 1/2" y Ø 1" , E= 3/16" EN VEREDAS H = 1.00 M , ACABADO CON ESMALTE EPOXICO Y PINTURA ELECTROSTATICA</v>
          </cell>
          <cell r="C204" t="str">
            <v>m</v>
          </cell>
          <cell r="D204">
            <v>114.87</v>
          </cell>
          <cell r="E204">
            <v>114.87</v>
          </cell>
        </row>
        <row r="205">
          <cell r="A205" t="str">
            <v>03.08.06.03</v>
          </cell>
          <cell r="B205" t="str">
            <v>BARANDA METALICA DE FE. Ø 1 1/2" y Ø 1" , E= 3/16" EN RAMPAS H = 0.90 M , ACABADO CON ESMALTE EPOXICO Y PINTURA ELECTROSTATICA</v>
          </cell>
          <cell r="C205" t="str">
            <v>m</v>
          </cell>
          <cell r="D205">
            <v>34.39</v>
          </cell>
          <cell r="E205">
            <v>34.39</v>
          </cell>
        </row>
        <row r="206">
          <cell r="A206" t="str">
            <v>03.08.06.04</v>
          </cell>
          <cell r="B206" t="str">
            <v>BARANDA METALICA DE FE. Ø 1 1/2" y Ø 1" , E= 3/16" EN SARDINEL H = 0.75 M , ACABADO CON ESMALTE EPOXICO Y PINTURA ELECTROSTATICA</v>
          </cell>
          <cell r="C206" t="str">
            <v>m</v>
          </cell>
          <cell r="D206">
            <v>18.100000000000001</v>
          </cell>
          <cell r="E206">
            <v>0</v>
          </cell>
        </row>
        <row r="207">
          <cell r="A207" t="str">
            <v>03.08.07</v>
          </cell>
          <cell r="B207" t="str">
            <v xml:space="preserve">      PASAMANOS AISLADOS</v>
          </cell>
          <cell r="C207">
            <v>0</v>
          </cell>
          <cell r="D207">
            <v>0</v>
          </cell>
          <cell r="E207">
            <v>0</v>
          </cell>
        </row>
        <row r="208">
          <cell r="A208" t="str">
            <v>03.08.07.01</v>
          </cell>
          <cell r="B208" t="str">
            <v>PASAMANOS DE TUBO DE Fe Ø 1 1/2" e=3/16" EN RAMPAS, ACABADO CON ESMALTE EPOXICO Y PINTURA ELECTROSTATICA</v>
          </cell>
          <cell r="C208" t="str">
            <v>m</v>
          </cell>
          <cell r="D208">
            <v>52.489999999999995</v>
          </cell>
          <cell r="E208">
            <v>52.489999999999995</v>
          </cell>
        </row>
        <row r="209">
          <cell r="A209" t="str">
            <v>03.08.07.02</v>
          </cell>
          <cell r="B209" t="str">
            <v>PASAMANOS DE TUBO DE Fe Ø 2" (DOBLE), e=3/16" EN ESCALERA, ACABADO CON ESMALTE EPOXICO Y PINTURA ELECTROSTATICA</v>
          </cell>
          <cell r="C209" t="str">
            <v>m</v>
          </cell>
          <cell r="D209">
            <v>204.63999999999993</v>
          </cell>
          <cell r="E209">
            <v>204.63999999999993</v>
          </cell>
        </row>
        <row r="210">
          <cell r="A210" t="str">
            <v>03.08.08</v>
          </cell>
          <cell r="B210" t="str">
            <v>CERCOS DE FIERRO</v>
          </cell>
          <cell r="C210">
            <v>0</v>
          </cell>
          <cell r="D210">
            <v>0</v>
          </cell>
          <cell r="E210">
            <v>0</v>
          </cell>
        </row>
        <row r="211">
          <cell r="A211" t="str">
            <v>03.08.08.01</v>
          </cell>
          <cell r="B211" t="str">
            <v>CERCO METALICO CON TUBO DE Fe DE Ø 2" Y PLATINA DE Fe 1 1/2"x3/16, ACABADO CON DOBLE CAPA DE ZINCROMATO Y PINTURA ESMALTE TIPO GLOSS</v>
          </cell>
          <cell r="C211" t="str">
            <v>m</v>
          </cell>
          <cell r="D211">
            <v>145.91999999999999</v>
          </cell>
          <cell r="E211">
            <v>145.91999999999999</v>
          </cell>
        </row>
        <row r="212">
          <cell r="A212" t="str">
            <v>03.08.09</v>
          </cell>
          <cell r="B212" t="str">
            <v xml:space="preserve">      ELEMENTOS METALICOS ESPECIALES</v>
          </cell>
          <cell r="C212">
            <v>0</v>
          </cell>
          <cell r="D212">
            <v>0</v>
          </cell>
          <cell r="E212">
            <v>0</v>
          </cell>
        </row>
        <row r="213">
          <cell r="A213" t="str">
            <v>03.08.09.01</v>
          </cell>
          <cell r="B213" t="str">
            <v>ESCALERA TIPO GATO DE ACERO INOXIDABLE Ø 1 1/2" e=3/16" C/ PELDAÑO CON BARRA DE ACERO INOX. Ø 1/2", ANCHO=0.50m</v>
          </cell>
          <cell r="C213" t="str">
            <v>m</v>
          </cell>
          <cell r="D213">
            <v>13.600000000000001</v>
          </cell>
          <cell r="E213">
            <v>13.600000000000001</v>
          </cell>
        </row>
        <row r="214">
          <cell r="A214" t="str">
            <v>03.08.09.02</v>
          </cell>
          <cell r="B214" t="str">
            <v>ESCALERA TIPO GATO Fe 2" CON PROTECTOR DE CAIDA , ANCHO =0.60 m, PINTADO CON BASE ANTICORROSIVA Y ESMALTE EPOXICO</v>
          </cell>
          <cell r="C214" t="str">
            <v>m</v>
          </cell>
          <cell r="D214">
            <v>83.85</v>
          </cell>
          <cell r="E214">
            <v>83.85</v>
          </cell>
        </row>
        <row r="215">
          <cell r="A215" t="str">
            <v>03.08.09.03</v>
          </cell>
          <cell r="B215" t="str">
            <v>REJILLA METALICA DE Fe 3/4"x2" e=1/8" EN FAROLAS</v>
          </cell>
          <cell r="C215" t="str">
            <v>m2</v>
          </cell>
          <cell r="D215">
            <v>18.659999999999997</v>
          </cell>
          <cell r="E215">
            <v>18.659999999999997</v>
          </cell>
        </row>
        <row r="216">
          <cell r="A216" t="str">
            <v>03.08.09.04</v>
          </cell>
          <cell r="B216" t="str">
            <v>TAPA DE INSPECCION METÁLICA DE 0.92m X 0.86m</v>
          </cell>
          <cell r="C216" t="str">
            <v>und</v>
          </cell>
          <cell r="D216">
            <v>1</v>
          </cell>
          <cell r="E216">
            <v>1</v>
          </cell>
        </row>
        <row r="217">
          <cell r="A217" t="str">
            <v>03.08.09.05</v>
          </cell>
          <cell r="B217" t="str">
            <v xml:space="preserve">       ASTA DE BANDERA </v>
          </cell>
          <cell r="C217" t="str">
            <v>und</v>
          </cell>
          <cell r="D217">
            <v>1</v>
          </cell>
          <cell r="E217">
            <v>1</v>
          </cell>
        </row>
        <row r="218">
          <cell r="A218" t="str">
            <v>03.09</v>
          </cell>
          <cell r="B218" t="str">
            <v>CERRAJERIA</v>
          </cell>
          <cell r="C218">
            <v>0</v>
          </cell>
          <cell r="D218">
            <v>0</v>
          </cell>
          <cell r="E218">
            <v>0</v>
          </cell>
        </row>
        <row r="219">
          <cell r="A219" t="str">
            <v>03.09.01</v>
          </cell>
          <cell r="B219" t="str">
            <v>BISAGRAS</v>
          </cell>
          <cell r="C219">
            <v>0</v>
          </cell>
          <cell r="D219">
            <v>0</v>
          </cell>
          <cell r="E219">
            <v>0</v>
          </cell>
        </row>
        <row r="220">
          <cell r="A220" t="str">
            <v>03.09.01.01</v>
          </cell>
          <cell r="B220" t="str">
            <v xml:space="preserve">       BISAGRA DE ACERO INOXIDABLE PESADA DE 4"</v>
          </cell>
          <cell r="C220" t="str">
            <v>pza</v>
          </cell>
          <cell r="D220">
            <v>743</v>
          </cell>
          <cell r="E220">
            <v>743</v>
          </cell>
        </row>
        <row r="221">
          <cell r="A221" t="str">
            <v>03.09.01.02</v>
          </cell>
          <cell r="B221" t="str">
            <v xml:space="preserve">       BISAGRA EMPLOMADA PESADA DE 4"</v>
          </cell>
          <cell r="C221" t="str">
            <v>pza</v>
          </cell>
          <cell r="D221">
            <v>8</v>
          </cell>
          <cell r="E221">
            <v>8</v>
          </cell>
        </row>
        <row r="222">
          <cell r="A222" t="str">
            <v>03.09.01.03</v>
          </cell>
          <cell r="B222" t="str">
            <v xml:space="preserve">       BISAGRA DE FIERRO DE 2"x3 1/2"x 3/32"</v>
          </cell>
          <cell r="C222" t="str">
            <v>pza</v>
          </cell>
          <cell r="D222">
            <v>18</v>
          </cell>
          <cell r="E222">
            <v>18</v>
          </cell>
        </row>
        <row r="223">
          <cell r="A223" t="str">
            <v>03.09.02</v>
          </cell>
          <cell r="B223" t="str">
            <v>CERRADURAS</v>
          </cell>
          <cell r="C223">
            <v>0</v>
          </cell>
          <cell r="D223">
            <v>0</v>
          </cell>
          <cell r="E223">
            <v>0</v>
          </cell>
        </row>
        <row r="224">
          <cell r="A224" t="str">
            <v>03.09.02.01</v>
          </cell>
          <cell r="B224" t="str">
            <v xml:space="preserve">       CERRADURAS TIPO A</v>
          </cell>
          <cell r="C224" t="str">
            <v>pza</v>
          </cell>
          <cell r="D224">
            <v>1</v>
          </cell>
          <cell r="E224">
            <v>1</v>
          </cell>
        </row>
        <row r="225">
          <cell r="A225" t="str">
            <v>03.09.02.02</v>
          </cell>
          <cell r="B225" t="str">
            <v xml:space="preserve">       CERRADURAS TIPO B</v>
          </cell>
          <cell r="C225" t="str">
            <v>pza</v>
          </cell>
          <cell r="D225">
            <v>100</v>
          </cell>
          <cell r="E225">
            <v>100</v>
          </cell>
        </row>
        <row r="226">
          <cell r="A226" t="str">
            <v>03.09.02.03</v>
          </cell>
          <cell r="B226" t="str">
            <v xml:space="preserve">       CERRADURAS TIPO D</v>
          </cell>
          <cell r="C226" t="str">
            <v>pza</v>
          </cell>
          <cell r="D226">
            <v>45</v>
          </cell>
          <cell r="E226">
            <v>45</v>
          </cell>
        </row>
        <row r="227">
          <cell r="A227" t="str">
            <v>03.09.02.04</v>
          </cell>
          <cell r="B227" t="str">
            <v xml:space="preserve">       CERRADURAS TIPO E</v>
          </cell>
          <cell r="C227" t="str">
            <v>pza</v>
          </cell>
          <cell r="D227">
            <v>7</v>
          </cell>
          <cell r="E227">
            <v>7</v>
          </cell>
        </row>
        <row r="228">
          <cell r="A228" t="str">
            <v>03.09.02.05</v>
          </cell>
          <cell r="B228" t="str">
            <v xml:space="preserve">       CERRADURAS TIPO F</v>
          </cell>
          <cell r="C228" t="str">
            <v>pza</v>
          </cell>
          <cell r="D228">
            <v>0</v>
          </cell>
          <cell r="E228">
            <v>0</v>
          </cell>
        </row>
        <row r="229">
          <cell r="A229" t="str">
            <v>03.09.02.06</v>
          </cell>
          <cell r="B229" t="str">
            <v xml:space="preserve">       CERRADURAS TIPO K</v>
          </cell>
          <cell r="C229" t="str">
            <v>pza</v>
          </cell>
          <cell r="D229">
            <v>2</v>
          </cell>
          <cell r="E229">
            <v>2</v>
          </cell>
        </row>
        <row r="230">
          <cell r="A230" t="str">
            <v>03.09.02.07</v>
          </cell>
          <cell r="B230" t="str">
            <v xml:space="preserve">       CERRADURAS TIPO L1</v>
          </cell>
          <cell r="C230" t="str">
            <v>pza</v>
          </cell>
          <cell r="D230">
            <v>0</v>
          </cell>
          <cell r="E230">
            <v>0</v>
          </cell>
        </row>
        <row r="231">
          <cell r="A231" t="str">
            <v>03.09.02.08</v>
          </cell>
          <cell r="B231" t="str">
            <v xml:space="preserve">       CERRADURAS TIPO L2</v>
          </cell>
          <cell r="C231" t="str">
            <v>pza</v>
          </cell>
          <cell r="D231">
            <v>0</v>
          </cell>
          <cell r="E231">
            <v>0</v>
          </cell>
        </row>
        <row r="232">
          <cell r="A232" t="str">
            <v>03.09.02.09</v>
          </cell>
          <cell r="B232" t="str">
            <v xml:space="preserve">       CERRADURAS TIPO M</v>
          </cell>
          <cell r="C232" t="str">
            <v>pza</v>
          </cell>
          <cell r="D232">
            <v>19</v>
          </cell>
          <cell r="E232">
            <v>19</v>
          </cell>
        </row>
        <row r="233">
          <cell r="A233" t="str">
            <v>03.09.02.10</v>
          </cell>
          <cell r="B233" t="str">
            <v xml:space="preserve">       CERRADURAS TIPO O</v>
          </cell>
          <cell r="C233" t="str">
            <v>pza</v>
          </cell>
          <cell r="D233">
            <v>96</v>
          </cell>
          <cell r="E233">
            <v>96</v>
          </cell>
        </row>
        <row r="234">
          <cell r="A234" t="str">
            <v>03.09.02.11</v>
          </cell>
          <cell r="B234" t="str">
            <v xml:space="preserve">       CERRADURAS TIPO P1</v>
          </cell>
          <cell r="C234" t="str">
            <v>pza</v>
          </cell>
          <cell r="D234">
            <v>2</v>
          </cell>
          <cell r="E234">
            <v>2</v>
          </cell>
        </row>
        <row r="235">
          <cell r="A235" t="str">
            <v>03.09.02.12</v>
          </cell>
          <cell r="B235" t="str">
            <v xml:space="preserve">       CERRADURAS TIPO V</v>
          </cell>
          <cell r="C235" t="str">
            <v>pza</v>
          </cell>
          <cell r="D235">
            <v>9</v>
          </cell>
          <cell r="E235">
            <v>9</v>
          </cell>
        </row>
        <row r="236">
          <cell r="A236" t="str">
            <v>03.09.03</v>
          </cell>
          <cell r="B236" t="str">
            <v>ACCESORIOS</v>
          </cell>
          <cell r="C236">
            <v>0</v>
          </cell>
          <cell r="D236">
            <v>0</v>
          </cell>
          <cell r="E236">
            <v>0</v>
          </cell>
        </row>
        <row r="237">
          <cell r="A237" t="str">
            <v>03.09.03.01</v>
          </cell>
          <cell r="B237" t="str">
            <v xml:space="preserve">       ACCESORIO TIPO G</v>
          </cell>
          <cell r="C237" t="str">
            <v>pza</v>
          </cell>
          <cell r="D237">
            <v>1</v>
          </cell>
          <cell r="E237">
            <v>1</v>
          </cell>
        </row>
        <row r="238">
          <cell r="A238" t="str">
            <v>03.09.03.02</v>
          </cell>
          <cell r="B238" t="str">
            <v xml:space="preserve">       ACCESORIO TIPO J</v>
          </cell>
          <cell r="C238" t="str">
            <v>pza</v>
          </cell>
          <cell r="D238">
            <v>92</v>
          </cell>
          <cell r="E238">
            <v>92</v>
          </cell>
        </row>
        <row r="239">
          <cell r="A239" t="str">
            <v>03.09.03.03</v>
          </cell>
          <cell r="B239" t="str">
            <v xml:space="preserve">       ACCESORIO TIPO N</v>
          </cell>
          <cell r="C239" t="str">
            <v>pza</v>
          </cell>
          <cell r="D239">
            <v>46</v>
          </cell>
          <cell r="E239">
            <v>46</v>
          </cell>
        </row>
        <row r="240">
          <cell r="A240" t="str">
            <v>03.09.03.04</v>
          </cell>
          <cell r="B240" t="str">
            <v xml:space="preserve">       ACCESORIO TIPO S</v>
          </cell>
          <cell r="C240" t="str">
            <v>pza</v>
          </cell>
          <cell r="D240">
            <v>32</v>
          </cell>
          <cell r="E240">
            <v>32</v>
          </cell>
        </row>
        <row r="241">
          <cell r="A241" t="str">
            <v>03.09.03.05</v>
          </cell>
          <cell r="B241" t="str">
            <v xml:space="preserve">       ACCESORIO TIPO T</v>
          </cell>
          <cell r="C241" t="str">
            <v>pza</v>
          </cell>
          <cell r="D241">
            <v>116</v>
          </cell>
          <cell r="E241">
            <v>116</v>
          </cell>
        </row>
        <row r="242">
          <cell r="A242" t="str">
            <v>03.10</v>
          </cell>
          <cell r="B242" t="str">
            <v xml:space="preserve">   VIDRIOS, CRISTALES Y SIMILARES</v>
          </cell>
          <cell r="C242">
            <v>0</v>
          </cell>
          <cell r="D242" t="str">
            <v xml:space="preserve">  </v>
          </cell>
          <cell r="E242">
            <v>0</v>
          </cell>
        </row>
        <row r="243">
          <cell r="A243" t="str">
            <v>03.10.01</v>
          </cell>
          <cell r="B243" t="str">
            <v xml:space="preserve">      MURO CORTINA</v>
          </cell>
          <cell r="C243">
            <v>0</v>
          </cell>
          <cell r="D243">
            <v>0</v>
          </cell>
          <cell r="E243">
            <v>0</v>
          </cell>
        </row>
        <row r="244">
          <cell r="A244" t="str">
            <v>03.10.01.01</v>
          </cell>
          <cell r="B244" t="str">
            <v xml:space="preserve">MURO CORTINA EN FACHADA </v>
          </cell>
          <cell r="C244" t="str">
            <v>m2</v>
          </cell>
          <cell r="D244">
            <v>214.98750000000004</v>
          </cell>
          <cell r="E244">
            <v>214.98750000000004</v>
          </cell>
        </row>
        <row r="245">
          <cell r="A245" t="str">
            <v>03.10.02</v>
          </cell>
          <cell r="B245" t="str">
            <v xml:space="preserve">      ESPEJOS</v>
          </cell>
          <cell r="C245">
            <v>0</v>
          </cell>
          <cell r="D245">
            <v>0</v>
          </cell>
          <cell r="E245">
            <v>0</v>
          </cell>
        </row>
        <row r="246">
          <cell r="A246" t="str">
            <v>03.10.02.01</v>
          </cell>
          <cell r="B246" t="str">
            <v>ESPEJO BISELADO, INCLINADO, ADOSADO C/ MARCO EN PERFIL DE ALUMINIO e=6mm, A=0.50m H=0.60m, (H-1a)</v>
          </cell>
          <cell r="C246" t="str">
            <v>und</v>
          </cell>
          <cell r="D246">
            <v>2</v>
          </cell>
          <cell r="E246">
            <v>2</v>
          </cell>
        </row>
        <row r="247">
          <cell r="A247" t="str">
            <v>03.10.02.02</v>
          </cell>
          <cell r="B247" t="str">
            <v>ESPEJO BISELADO, ADOSADO C/ MARCO EN PERFIL DE ALUMINIO e=6mm, A=0.50m H=0.60m, (H-1)</v>
          </cell>
          <cell r="C247" t="str">
            <v>und</v>
          </cell>
          <cell r="D247">
            <v>50</v>
          </cell>
          <cell r="E247">
            <v>50</v>
          </cell>
        </row>
        <row r="248">
          <cell r="A248" t="str">
            <v>03.11</v>
          </cell>
          <cell r="B248" t="str">
            <v xml:space="preserve">      PINTURA</v>
          </cell>
          <cell r="C248">
            <v>0</v>
          </cell>
          <cell r="D248">
            <v>0</v>
          </cell>
          <cell r="E248">
            <v>0</v>
          </cell>
        </row>
        <row r="249">
          <cell r="A249" t="str">
            <v>03.11.01</v>
          </cell>
          <cell r="B249" t="str">
            <v xml:space="preserve">      PINTURA DE CIELORRASOS Y FALSOCIELORRASOS</v>
          </cell>
          <cell r="C249">
            <v>0</v>
          </cell>
          <cell r="D249">
            <v>0</v>
          </cell>
          <cell r="E249">
            <v>0</v>
          </cell>
        </row>
        <row r="250">
          <cell r="A250" t="str">
            <v>03.11.01.01</v>
          </cell>
          <cell r="B250" t="str">
            <v xml:space="preserve">       PINTURA CIELORASOS C/ IMPRIMANTE , ACABADO OLEOMATE</v>
          </cell>
          <cell r="C250" t="str">
            <v>m2</v>
          </cell>
          <cell r="D250" t="e">
            <v>#REF!</v>
          </cell>
          <cell r="E250" t="e">
            <v>#REF!</v>
          </cell>
        </row>
        <row r="251">
          <cell r="A251" t="str">
            <v>03.11.01.02</v>
          </cell>
          <cell r="B251" t="str">
            <v xml:space="preserve">       PINTURA CIELORASOS C/ IMPRIMANTE (2 MANOS)</v>
          </cell>
          <cell r="C251" t="str">
            <v>m2</v>
          </cell>
          <cell r="D251" t="e">
            <v>#REF!</v>
          </cell>
          <cell r="E251" t="e">
            <v>#REF!</v>
          </cell>
        </row>
        <row r="252">
          <cell r="A252">
            <v>0</v>
          </cell>
          <cell r="B252" t="str">
            <v xml:space="preserve">       PINTURA CIELORASOS,C/ IMPRIMANTE, ACABADO LATEX MATE (2 MANOS)</v>
          </cell>
          <cell r="C252" t="str">
            <v>M2</v>
          </cell>
          <cell r="D252">
            <v>0</v>
          </cell>
          <cell r="E252">
            <v>0</v>
          </cell>
        </row>
        <row r="253">
          <cell r="A253" t="str">
            <v>03.11.01.03</v>
          </cell>
          <cell r="B253" t="str">
            <v>PINTURA FALSO CIELORRASOS C/ ACRILICA</v>
          </cell>
          <cell r="C253" t="str">
            <v>m2</v>
          </cell>
          <cell r="D253" t="e">
            <v>#REF!</v>
          </cell>
          <cell r="E253" t="e">
            <v>#REF!</v>
          </cell>
        </row>
        <row r="254">
          <cell r="A254" t="str">
            <v>03.11.01.04</v>
          </cell>
          <cell r="B254" t="str">
            <v>PINTURA FALSO CIELORRASOS C/ EPOXICA ANTIBACTERIAL</v>
          </cell>
          <cell r="C254" t="str">
            <v>m2</v>
          </cell>
          <cell r="D254" t="e">
            <v>#REF!</v>
          </cell>
          <cell r="E254" t="e">
            <v>#REF!</v>
          </cell>
        </row>
        <row r="255">
          <cell r="A255" t="str">
            <v>03.11.01.05</v>
          </cell>
          <cell r="B255" t="str">
            <v>PINTURA FALSO CIELORRASOS C/ LATEX VINILICA</v>
          </cell>
          <cell r="C255" t="str">
            <v>m2</v>
          </cell>
          <cell r="D255" t="e">
            <v>#REF!</v>
          </cell>
          <cell r="E255" t="e">
            <v>#REF!</v>
          </cell>
        </row>
        <row r="256">
          <cell r="A256" t="str">
            <v>03.11.02</v>
          </cell>
          <cell r="B256" t="str">
            <v xml:space="preserve">      PINTURA DE MUROS INTERIORES</v>
          </cell>
          <cell r="C256">
            <v>0</v>
          </cell>
          <cell r="D256">
            <v>0</v>
          </cell>
          <cell r="E256">
            <v>0</v>
          </cell>
        </row>
        <row r="257">
          <cell r="A257" t="str">
            <v>03.11.02.01</v>
          </cell>
          <cell r="B257" t="str">
            <v xml:space="preserve">PINTURA MUROS INTERIORES C/ ACABADO OLEOMATE (2 MANOS) </v>
          </cell>
          <cell r="C257" t="str">
            <v>m2</v>
          </cell>
          <cell r="D257" t="e">
            <v>#REF!</v>
          </cell>
          <cell r="E257" t="e">
            <v>#REF!</v>
          </cell>
        </row>
        <row r="258">
          <cell r="A258" t="str">
            <v>03.11.02.02</v>
          </cell>
          <cell r="B258" t="str">
            <v xml:space="preserve">         PINTURA MUROS INTERIORES C/ IMPRIMANTE (2 MANOS)</v>
          </cell>
          <cell r="C258" t="str">
            <v>m2</v>
          </cell>
          <cell r="D258" t="e">
            <v>#REF!</v>
          </cell>
          <cell r="E258" t="e">
            <v>#REF!</v>
          </cell>
        </row>
        <row r="259">
          <cell r="A259" t="str">
            <v>03.11.02.02</v>
          </cell>
          <cell r="B259" t="str">
            <v xml:space="preserve">         PINTURA MUROS INTERIORES C/ IMPRIMANTE, ACABADO OLEOMATE (2 MANOS) </v>
          </cell>
          <cell r="C259" t="str">
            <v>m2</v>
          </cell>
          <cell r="D259" t="e">
            <v>#REF!</v>
          </cell>
          <cell r="E259" t="e">
            <v>#REF!</v>
          </cell>
        </row>
        <row r="260">
          <cell r="A260" t="str">
            <v>03.11.02.03</v>
          </cell>
          <cell r="B260" t="str">
            <v>PINTURA DE TABIQUERIA C/ EMPASTADO Y OLEOMATE (2 MANOS)</v>
          </cell>
          <cell r="C260" t="str">
            <v>m2</v>
          </cell>
          <cell r="D260" t="e">
            <v>#REF!</v>
          </cell>
          <cell r="E260" t="e">
            <v>#REF!</v>
          </cell>
        </row>
        <row r="261">
          <cell r="A261">
            <v>0</v>
          </cell>
          <cell r="B261" t="str">
            <v>PINTURA MUROS INTERIORES C/ ACABADO EPOXICA (2 MANOS)</v>
          </cell>
          <cell r="C261" t="str">
            <v>m2</v>
          </cell>
          <cell r="D261">
            <v>0</v>
          </cell>
          <cell r="E261">
            <v>0</v>
          </cell>
        </row>
        <row r="262">
          <cell r="A262" t="str">
            <v>03.11.03</v>
          </cell>
          <cell r="B262" t="str">
            <v xml:space="preserve">      PINTURA DE MUROS EXTERIORES</v>
          </cell>
          <cell r="C262">
            <v>0</v>
          </cell>
          <cell r="D262">
            <v>0</v>
          </cell>
          <cell r="E262">
            <v>0</v>
          </cell>
        </row>
        <row r="263">
          <cell r="A263" t="str">
            <v>03.11.03.01</v>
          </cell>
          <cell r="B263" t="str">
            <v xml:space="preserve">       PINTURA MUROS EXTERIORES C/ ACABADO LATEX (2 MANOS), C/ IMPRIMANTE</v>
          </cell>
          <cell r="C263" t="str">
            <v>m2</v>
          </cell>
          <cell r="D263" t="e">
            <v>#REF!</v>
          </cell>
          <cell r="E263" t="e">
            <v>#REF!</v>
          </cell>
        </row>
        <row r="264">
          <cell r="A264" t="str">
            <v>03.11.04</v>
          </cell>
          <cell r="B264" t="str">
            <v xml:space="preserve">      PINTURA VARIOS</v>
          </cell>
          <cell r="C264">
            <v>0</v>
          </cell>
          <cell r="D264">
            <v>0</v>
          </cell>
          <cell r="E264">
            <v>0</v>
          </cell>
        </row>
        <row r="265">
          <cell r="A265" t="str">
            <v>03.11.04.01</v>
          </cell>
          <cell r="B265" t="str">
            <v>PINTURA PAVIMENTOS DEMARCACION DE FRANJAS, ANCHO = 0.05 M C/ PINTURA A BASE DE POLIMEROS ACRILICOS ALTA RESISTENCIA AL TRAFICO Y RETROREFLECTIVAS - 2 MANOS</v>
          </cell>
          <cell r="C265" t="str">
            <v>m</v>
          </cell>
          <cell r="D265" t="e">
            <v>#REF!</v>
          </cell>
          <cell r="E265" t="e">
            <v>#REF!</v>
          </cell>
        </row>
        <row r="266">
          <cell r="A266" t="str">
            <v>03.11.04.02</v>
          </cell>
          <cell r="B266" t="str">
            <v>PINTURA PAVIMENTOS DEMARCACION DE FRANJAS, ANCHO = 0.10 M C/ PINTURA A BASE DE POLIMEROS ACRILICOS ALTA RESISTENCIA AL TRAFICO Y RETROREFLECTIVAS - 2 MANOS</v>
          </cell>
          <cell r="C266" t="str">
            <v>m</v>
          </cell>
          <cell r="D266" t="e">
            <v>#REF!</v>
          </cell>
          <cell r="E266" t="e">
            <v>#REF!</v>
          </cell>
        </row>
        <row r="267">
          <cell r="A267" t="str">
            <v>03.11.04.03</v>
          </cell>
          <cell r="B267" t="str">
            <v>PINTURA PAVIMENTOS DEMARCACION DE FRANJAS, ANCHO = 0.30 M C/ PINTURA A BASE DE POLIMEROS ACRILICOS ALTA RESISTENCIA AL TRAFICO Y RETROREFLECTIVAS - 2 MANOS</v>
          </cell>
          <cell r="C267" t="str">
            <v>m</v>
          </cell>
          <cell r="D267" t="e">
            <v>#REF!</v>
          </cell>
          <cell r="E267" t="e">
            <v>#REF!</v>
          </cell>
        </row>
        <row r="268">
          <cell r="A268" t="str">
            <v>03.11.04.04</v>
          </cell>
          <cell r="B268" t="str">
            <v>PINTURA PAVIMENTOS DEMARCACION DE FRANJAS, ANCHO = 0.50 M C/ PINTURA A BASE DE POLIMEROS ACRILICOS ALTA RESISTENCIA AL TRAFICO Y RETROREFLECTIVAS - 2 MANOS</v>
          </cell>
          <cell r="C268" t="str">
            <v>m</v>
          </cell>
          <cell r="D268" t="e">
            <v>#REF!</v>
          </cell>
          <cell r="E268" t="e">
            <v>#REF!</v>
          </cell>
        </row>
        <row r="269">
          <cell r="A269" t="str">
            <v>03.11.04.05</v>
          </cell>
          <cell r="B269" t="str">
            <v>PINTURA PAVIMENTOS SEÑAL DE PARE INTERNA, C/ PINTURA A BASE DE POLIMEROS ACRILICOS ALTA RESISTENCIA AL TRAFICO Y RETROREFLECTIVAS - 2 MANOS</v>
          </cell>
          <cell r="C269" t="str">
            <v>und</v>
          </cell>
          <cell r="D269" t="e">
            <v>#REF!</v>
          </cell>
          <cell r="E269" t="e">
            <v>#REF!</v>
          </cell>
        </row>
        <row r="270">
          <cell r="A270" t="str">
            <v>03.11.04.06</v>
          </cell>
          <cell r="B270" t="str">
            <v>PINTURA PAVIMENTOS SEÑAL DE NUMERO DE ESTACIONAMIENTO DE DISCAPACITADOS, C/ PINTURA A BASE DE POLIMEROS ACRILICOS ALTA RESISTENCIA AL TRAFICO Y RETROREFLECTIVAS - 2 MANOS</v>
          </cell>
          <cell r="C270" t="str">
            <v>und</v>
          </cell>
          <cell r="D270" t="e">
            <v>#REF!</v>
          </cell>
          <cell r="E270" t="e">
            <v>#REF!</v>
          </cell>
        </row>
        <row r="271">
          <cell r="A271" t="str">
            <v>03.11.04.07</v>
          </cell>
          <cell r="B271" t="str">
            <v xml:space="preserve">       PINTURA DE SEÑAL DE NUMERO DE ESTACIONAMIENTO C/ TRAFICO - 2 MANOS</v>
          </cell>
          <cell r="C271" t="str">
            <v>und</v>
          </cell>
          <cell r="D271" t="e">
            <v>#REF!</v>
          </cell>
          <cell r="E271" t="e">
            <v>#REF!</v>
          </cell>
        </row>
        <row r="272">
          <cell r="A272" t="str">
            <v>03.11.04.08</v>
          </cell>
          <cell r="B272" t="str">
            <v xml:space="preserve">       PINTURA DE BOTALLANTA, C/ TRAFICO - 2 MANOS</v>
          </cell>
          <cell r="C272" t="str">
            <v>m</v>
          </cell>
          <cell r="D272" t="e">
            <v>#REF!</v>
          </cell>
          <cell r="E272" t="e">
            <v>#REF!</v>
          </cell>
        </row>
        <row r="273">
          <cell r="A273" t="str">
            <v>03.11.04.09</v>
          </cell>
          <cell r="B273" t="str">
            <v>PINTURA OLEO CON IMPRIMANTE TIPO FRANJA SEÑALETICAS EN PARED  H=20cm</v>
          </cell>
          <cell r="C273" t="str">
            <v>m</v>
          </cell>
          <cell r="D273" t="e">
            <v>#REF!</v>
          </cell>
          <cell r="E273" t="e">
            <v>#REF!</v>
          </cell>
        </row>
        <row r="274">
          <cell r="A274">
            <v>0</v>
          </cell>
          <cell r="B274" t="str">
            <v>PINTURA IMPERMEABILIZANTE SELLADOR DE SUPERFICIES;  H=10cm</v>
          </cell>
          <cell r="C274" t="str">
            <v>m</v>
          </cell>
          <cell r="D274">
            <v>0</v>
          </cell>
          <cell r="E274">
            <v>0</v>
          </cell>
        </row>
        <row r="275">
          <cell r="A275" t="str">
            <v>03.11.04.10</v>
          </cell>
          <cell r="B275" t="str">
            <v>PINTURA PAVIMENTOS SEÑAL DE ZONA SEGURA EXTERNA, C/ PINTURA A BASE DE POLIMEROS ACRILICOS ALTA RESISTENCIA AL TRAFICO Y RETROREFLECTIVAS - 2 MANOS</v>
          </cell>
          <cell r="C275" t="str">
            <v>und</v>
          </cell>
          <cell r="D275" t="e">
            <v>#REF!</v>
          </cell>
          <cell r="E275" t="e">
            <v>#REF!</v>
          </cell>
        </row>
        <row r="276">
          <cell r="A276" t="str">
            <v>03.12</v>
          </cell>
          <cell r="B276" t="str">
            <v xml:space="preserve">  VARIOS, LIMPIEZA, JARDINERIA</v>
          </cell>
          <cell r="C276">
            <v>0</v>
          </cell>
          <cell r="D276">
            <v>0</v>
          </cell>
          <cell r="E276">
            <v>0</v>
          </cell>
        </row>
        <row r="277">
          <cell r="A277" t="str">
            <v>03.12.01</v>
          </cell>
          <cell r="B277" t="str">
            <v xml:space="preserve">     VARIOS</v>
          </cell>
          <cell r="C277">
            <v>0</v>
          </cell>
          <cell r="D277">
            <v>0</v>
          </cell>
          <cell r="E277">
            <v>0</v>
          </cell>
        </row>
        <row r="278">
          <cell r="A278" t="str">
            <v>03.12.01.01</v>
          </cell>
          <cell r="B278" t="str">
            <v xml:space="preserve">       PROTECTOR DE CAMILLAS </v>
          </cell>
          <cell r="C278" t="str">
            <v>m</v>
          </cell>
          <cell r="D278">
            <v>104.88999999999997</v>
          </cell>
          <cell r="E278">
            <v>104.88999999999997</v>
          </cell>
        </row>
        <row r="279">
          <cell r="A279" t="str">
            <v>03.12.01.02</v>
          </cell>
          <cell r="B279" t="str">
            <v xml:space="preserve">       PROTECTOR DE ESQUINAS</v>
          </cell>
          <cell r="C279" t="str">
            <v>und</v>
          </cell>
          <cell r="D279">
            <v>93</v>
          </cell>
          <cell r="E279">
            <v>93</v>
          </cell>
        </row>
        <row r="280">
          <cell r="A280" t="str">
            <v>03.12.01.03</v>
          </cell>
          <cell r="B280" t="str">
            <v xml:space="preserve">       ENCUENTRO DE MURO Y FALSO CIELO RASO CON PERFIL COVE FORMER + PERFIL DE ALUMINIO</v>
          </cell>
          <cell r="C280" t="str">
            <v>m</v>
          </cell>
          <cell r="D280" t="e">
            <v>#N/A</v>
          </cell>
          <cell r="E280" t="e">
            <v>#N/A</v>
          </cell>
        </row>
        <row r="281">
          <cell r="A281" t="str">
            <v>03.12.01.04</v>
          </cell>
          <cell r="B281" t="str">
            <v xml:space="preserve">       PLATINA DE ALUMINIO EN PISO 1" x 3/16" </v>
          </cell>
          <cell r="C281" t="str">
            <v>m</v>
          </cell>
          <cell r="D281">
            <v>3185.4599999999987</v>
          </cell>
          <cell r="E281">
            <v>3185.4599999999987</v>
          </cell>
        </row>
        <row r="282">
          <cell r="A282" t="str">
            <v>03.12.01.05</v>
          </cell>
          <cell r="B282" t="str">
            <v xml:space="preserve">       PLATINA PLANA DE ALUMINIO 30MM ATORNILLADO EN PISO</v>
          </cell>
          <cell r="C282" t="str">
            <v>m</v>
          </cell>
          <cell r="D282">
            <v>93.200000000000088</v>
          </cell>
          <cell r="E282">
            <v>93.200000000000088</v>
          </cell>
        </row>
        <row r="283">
          <cell r="A283" t="str">
            <v>03.12.01.06</v>
          </cell>
          <cell r="B283" t="str">
            <v xml:space="preserve">       ANGULO DE ALUMINIO 1"X1"X3/16" EN PISO</v>
          </cell>
          <cell r="C283" t="str">
            <v>m</v>
          </cell>
          <cell r="D283">
            <v>41.85</v>
          </cell>
          <cell r="E283">
            <v>41.85</v>
          </cell>
        </row>
        <row r="284">
          <cell r="A284" t="str">
            <v>03.12.01.07</v>
          </cell>
          <cell r="B284" t="str">
            <v xml:space="preserve">       PLATINA DE ALUMINIO e= 3/16" EN RAMPA</v>
          </cell>
          <cell r="C284" t="str">
            <v>m</v>
          </cell>
          <cell r="D284">
            <v>1.2</v>
          </cell>
          <cell r="E284">
            <v>1.2</v>
          </cell>
        </row>
        <row r="285">
          <cell r="A285" t="str">
            <v>03.12.01.08</v>
          </cell>
          <cell r="B285" t="str">
            <v xml:space="preserve">       TAPAJUNTA VERTICAL DE ALUMINIO,  CS-FWF 2400</v>
          </cell>
          <cell r="C285" t="str">
            <v>m</v>
          </cell>
          <cell r="D285">
            <v>2.4</v>
          </cell>
          <cell r="E285">
            <v>2.4</v>
          </cell>
        </row>
        <row r="286">
          <cell r="A286" t="str">
            <v>03.12.01.09</v>
          </cell>
          <cell r="B286" t="str">
            <v xml:space="preserve">       TAPAJUNTA PEATONAL DE ALUMINIO, CS-SSRW 2448</v>
          </cell>
          <cell r="C286" t="str">
            <v>m</v>
          </cell>
          <cell r="D286">
            <v>30.249999999999996</v>
          </cell>
          <cell r="E286">
            <v>30.249999999999996</v>
          </cell>
        </row>
        <row r="287">
          <cell r="A287" t="str">
            <v>03.12.01.10</v>
          </cell>
          <cell r="B287" t="str">
            <v>TAPAJUNTA  DE PISO PARA CARGA VEHICULAR, CS-SSRW 2448 HD</v>
          </cell>
          <cell r="C287" t="str">
            <v>m</v>
          </cell>
          <cell r="D287">
            <v>15.8</v>
          </cell>
          <cell r="E287">
            <v>15.8</v>
          </cell>
        </row>
        <row r="288">
          <cell r="A288" t="str">
            <v>03.12.01.11</v>
          </cell>
          <cell r="B288" t="str">
            <v xml:space="preserve">CELOSIA CON TUBOS DE ALUMINIO </v>
          </cell>
          <cell r="C288" t="str">
            <v>m2</v>
          </cell>
          <cell r="D288">
            <v>32.436</v>
          </cell>
          <cell r="E288">
            <v>0</v>
          </cell>
        </row>
        <row r="289">
          <cell r="A289" t="str">
            <v>03.12.01.12</v>
          </cell>
          <cell r="B289" t="str">
            <v xml:space="preserve">       TOPELLANTAS PREFABRICADOS</v>
          </cell>
          <cell r="C289" t="str">
            <v>und</v>
          </cell>
          <cell r="D289">
            <v>17</v>
          </cell>
          <cell r="E289">
            <v>0</v>
          </cell>
        </row>
        <row r="290">
          <cell r="A290" t="str">
            <v>03.12.01.13</v>
          </cell>
          <cell r="B290" t="str">
            <v>CANTONERA DE ALUMINIO RANURADO</v>
          </cell>
          <cell r="C290" t="str">
            <v>m</v>
          </cell>
          <cell r="D290">
            <v>522.69000000000005</v>
          </cell>
          <cell r="E290">
            <v>522.69000000000005</v>
          </cell>
        </row>
        <row r="291">
          <cell r="A291" t="str">
            <v>03.12.01.14</v>
          </cell>
          <cell r="B291" t="str">
            <v xml:space="preserve">       TUBO DE ALUMINIO; Ø = 1" PARA CORTINA; INC. CORTINA</v>
          </cell>
          <cell r="C291" t="str">
            <v>m</v>
          </cell>
          <cell r="D291">
            <v>11.5</v>
          </cell>
          <cell r="E291">
            <v>11.5</v>
          </cell>
        </row>
        <row r="292">
          <cell r="A292" t="str">
            <v>03.12.01.15</v>
          </cell>
          <cell r="B292" t="str">
            <v xml:space="preserve">       PANEL LAMINADO DE ALTA PRESION 6 mm EN FACHADA INCL. ACCESORIOS DE FIJACCION</v>
          </cell>
          <cell r="C292" t="str">
            <v>m2</v>
          </cell>
          <cell r="D292" t="e">
            <v>#N/A</v>
          </cell>
          <cell r="E292" t="e">
            <v>#N/A</v>
          </cell>
        </row>
        <row r="293">
          <cell r="A293" t="str">
            <v>03.12.01.16</v>
          </cell>
          <cell r="B293" t="str">
            <v xml:space="preserve">       PANEL  DE NORDEX PERFORADO O MATERIAL SIMILAR INCL. ACCESORIOS DE FIJACCION</v>
          </cell>
          <cell r="C293" t="str">
            <v>m2</v>
          </cell>
          <cell r="D293">
            <v>0</v>
          </cell>
          <cell r="E293">
            <v>0</v>
          </cell>
        </row>
        <row r="294">
          <cell r="A294" t="str">
            <v>03.12.01.21</v>
          </cell>
          <cell r="B294" t="str">
            <v>LAVADERO DE CONCRETO PARA CUARTO DE LIMPIEZA; e=0.07m</v>
          </cell>
          <cell r="C294" t="str">
            <v>m2</v>
          </cell>
          <cell r="D294" t="e">
            <v>#N/A</v>
          </cell>
          <cell r="E294" t="e">
            <v>#N/A</v>
          </cell>
        </row>
        <row r="295">
          <cell r="A295" t="str">
            <v>03.12.01.22</v>
          </cell>
          <cell r="B295" t="str">
            <v>PERFIL DE ALUMINIO COMPUESTO DE 4mm</v>
          </cell>
          <cell r="C295" t="str">
            <v>ml</v>
          </cell>
          <cell r="D295">
            <v>136.47999999999999</v>
          </cell>
          <cell r="E295">
            <v>136.47999999999999</v>
          </cell>
        </row>
        <row r="296">
          <cell r="A296" t="str">
            <v>03.12.02</v>
          </cell>
          <cell r="B296" t="str">
            <v xml:space="preserve">     LIMPIEZA PERMANENTE DE OBRA</v>
          </cell>
          <cell r="C296">
            <v>0</v>
          </cell>
          <cell r="D296">
            <v>0</v>
          </cell>
          <cell r="E296">
            <v>0</v>
          </cell>
        </row>
        <row r="297">
          <cell r="A297" t="str">
            <v>03.12.02.01</v>
          </cell>
          <cell r="B297" t="str">
            <v xml:space="preserve">       LIMPIEZA PERMANENTE DE OBRA</v>
          </cell>
          <cell r="C297" t="str">
            <v>mes</v>
          </cell>
          <cell r="D297">
            <v>14</v>
          </cell>
          <cell r="E297">
            <v>14</v>
          </cell>
        </row>
        <row r="298">
          <cell r="A298" t="str">
            <v>03.12.02.02</v>
          </cell>
          <cell r="B298" t="str">
            <v xml:space="preserve">       LIMPIEZA FINAL DE OBRA</v>
          </cell>
          <cell r="C298" t="str">
            <v>und</v>
          </cell>
          <cell r="D298">
            <v>1</v>
          </cell>
          <cell r="E298">
            <v>1</v>
          </cell>
        </row>
        <row r="299">
          <cell r="A299" t="str">
            <v>03.12.03</v>
          </cell>
          <cell r="B299" t="str">
            <v xml:space="preserve">     JARDINERIA</v>
          </cell>
          <cell r="C299">
            <v>0</v>
          </cell>
          <cell r="D299">
            <v>0</v>
          </cell>
          <cell r="E299">
            <v>0</v>
          </cell>
        </row>
        <row r="300">
          <cell r="A300" t="str">
            <v>03.12.03.01</v>
          </cell>
          <cell r="B300" t="str">
            <v xml:space="preserve">       PROVISION Y SEMBRIO DE GRASS</v>
          </cell>
          <cell r="C300" t="str">
            <v>m2</v>
          </cell>
          <cell r="D300">
            <v>29.58</v>
          </cell>
          <cell r="E300">
            <v>29.58</v>
          </cell>
        </row>
        <row r="301">
          <cell r="A301" t="str">
            <v>03.12.03.02</v>
          </cell>
          <cell r="B301" t="str">
            <v xml:space="preserve">       PROVISION Y SEMBRIO CONIFERAS DE BAJA ALTURA (TUJA ORIENTAL)</v>
          </cell>
          <cell r="C301" t="str">
            <v>und</v>
          </cell>
          <cell r="D301">
            <v>4</v>
          </cell>
          <cell r="E301">
            <v>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A13" t="str">
            <v>03.10</v>
          </cell>
        </row>
      </sheetData>
      <sheetData sheetId="20"/>
      <sheetData sheetId="21"/>
      <sheetData sheetId="22">
        <row r="3">
          <cell r="L3" t="str">
            <v>EDIFICACIONES</v>
          </cell>
          <cell r="M3" t="str">
            <v xml:space="preserve"> EDIFICIOS EXTERNOS</v>
          </cell>
        </row>
        <row r="4">
          <cell r="L4" t="str">
            <v>OBRAS EXTERIORES</v>
          </cell>
          <cell r="M4" t="str">
            <v>EDIFICIOS INTERMEDIOS</v>
          </cell>
        </row>
        <row r="5">
          <cell r="L5">
            <v>0</v>
          </cell>
          <cell r="M5" t="str">
            <v>ZONA INDEPENDIENTE</v>
          </cell>
        </row>
        <row r="6">
          <cell r="M6" t="str">
            <v>UNIDAD DE INTERNAMIENTO 1</v>
          </cell>
        </row>
        <row r="7">
          <cell r="M7" t="str">
            <v>UNIDAD DE INTERNAMIENTO 2</v>
          </cell>
        </row>
        <row r="8">
          <cell r="M8" t="str">
            <v>UNIDAD DE INTERNAMIENTO 3</v>
          </cell>
        </row>
        <row r="9">
          <cell r="M9" t="str">
            <v>UNIDAD DE INTERNAMIENTO 4</v>
          </cell>
        </row>
        <row r="10">
          <cell r="M10" t="str">
            <v>UNIDAD DE INTERNAMIENTO 5</v>
          </cell>
        </row>
        <row r="11">
          <cell r="M11" t="str">
            <v>UNIDAD DE INTERNAMIENTO 6</v>
          </cell>
        </row>
        <row r="12">
          <cell r="M12" t="str">
            <v>UNIDAD DE INTERNAMIENTO CREO</v>
          </cell>
        </row>
        <row r="13">
          <cell r="M13" t="str">
            <v>UNIDAD DE INTERNAMIENTO DEVIDA</v>
          </cell>
        </row>
        <row r="14">
          <cell r="C14" t="str">
            <v>ADM - Administración y Seguridad Externa</v>
          </cell>
          <cell r="M14" t="str">
            <v>UNIDAD DE INTERNAMIENTO DEVIDA</v>
          </cell>
        </row>
        <row r="15">
          <cell r="C15" t="str">
            <v>SEC - Sectores</v>
          </cell>
        </row>
        <row r="16">
          <cell r="C16" t="str">
            <v>EDU - Dirección de Educación</v>
          </cell>
        </row>
        <row r="17">
          <cell r="C17" t="str">
            <v>COC - Cocina</v>
          </cell>
        </row>
        <row r="18">
          <cell r="C18" t="str">
            <v>SIN - Seguridad Interna</v>
          </cell>
        </row>
        <row r="19">
          <cell r="C19" t="str">
            <v>MAR - Maestranza y Residuos Solidos</v>
          </cell>
        </row>
        <row r="20">
          <cell r="C20" t="str">
            <v>OTT - OTT</v>
          </cell>
        </row>
        <row r="21">
          <cell r="C21" t="str">
            <v>REC - Registro y Clasificación</v>
          </cell>
        </row>
        <row r="22">
          <cell r="C22" t="str">
            <v>CTR - Controles (Esclusas) 1,2,3,4,5</v>
          </cell>
        </row>
        <row r="23">
          <cell r="C23" t="str">
            <v>TSI - Taller Semi-Industrial</v>
          </cell>
        </row>
        <row r="24">
          <cell r="C24" t="str">
            <v>CEM - Centro Médico</v>
          </cell>
        </row>
        <row r="25">
          <cell r="C25" t="str">
            <v>UI-1 - Pabellón de Internos C</v>
          </cell>
        </row>
        <row r="26">
          <cell r="C26" t="str">
            <v>UI-1 - Pabellón de Internos D</v>
          </cell>
        </row>
        <row r="27">
          <cell r="C27" t="str">
            <v>UI-1 - Taller (Ex Auditorio)</v>
          </cell>
        </row>
        <row r="28">
          <cell r="C28" t="str">
            <v>UI-1 - ATT+Aulas+Meditación (Ex Taller)</v>
          </cell>
        </row>
        <row r="29">
          <cell r="C29" t="str">
            <v>UI-1 - Venusterio</v>
          </cell>
        </row>
        <row r="30">
          <cell r="C30" t="str">
            <v>UI-1 - Vestuario</v>
          </cell>
        </row>
        <row r="31">
          <cell r="C31" t="str">
            <v>UI-1 - Losa Deportiva + Juego de Niños + Visitas</v>
          </cell>
        </row>
        <row r="32">
          <cell r="C32" t="str">
            <v>UI-2 - Pabellón de Internos A</v>
          </cell>
        </row>
        <row r="33">
          <cell r="C33" t="str">
            <v>UI-2 - Pabellón de Internos B</v>
          </cell>
        </row>
        <row r="34">
          <cell r="C34" t="str">
            <v xml:space="preserve">UI-2 - Taller </v>
          </cell>
        </row>
        <row r="35">
          <cell r="C35" t="str">
            <v>UI-2 - Aulas</v>
          </cell>
        </row>
        <row r="36">
          <cell r="C36" t="str">
            <v>UI-2 - Meditación</v>
          </cell>
        </row>
        <row r="37">
          <cell r="C37" t="str">
            <v>UI-2 - Venusterio</v>
          </cell>
        </row>
        <row r="38">
          <cell r="C38" t="str">
            <v>UI-2 - Vestuario</v>
          </cell>
        </row>
        <row r="39">
          <cell r="C39" t="str">
            <v>UI-2 - ATT</v>
          </cell>
        </row>
        <row r="40">
          <cell r="C40" t="str">
            <v>UI-2 - Losa Deportiva + Juego de Niños + Visitas</v>
          </cell>
        </row>
        <row r="41">
          <cell r="C41" t="str">
            <v>UI-3 - Pabellón de Internos F</v>
          </cell>
        </row>
        <row r="42">
          <cell r="C42" t="str">
            <v>UI-3 - Pabellón de Internos G</v>
          </cell>
        </row>
        <row r="43">
          <cell r="C43" t="str">
            <v xml:space="preserve">UI-3 - Taller </v>
          </cell>
        </row>
        <row r="44">
          <cell r="C44" t="str">
            <v>UI-3 - Aulas</v>
          </cell>
        </row>
        <row r="45">
          <cell r="C45" t="str">
            <v>UI-3 - Meditación</v>
          </cell>
        </row>
        <row r="46">
          <cell r="C46" t="str">
            <v>UI-3 - Venusterio</v>
          </cell>
        </row>
        <row r="47">
          <cell r="C47" t="str">
            <v>UI-3 - Vestuario</v>
          </cell>
        </row>
        <row r="48">
          <cell r="C48" t="str">
            <v>UI-3 - ATT</v>
          </cell>
        </row>
        <row r="49">
          <cell r="C49" t="str">
            <v>UI-3 - Losa Deportiva + Juego de Niños + Visitas</v>
          </cell>
        </row>
        <row r="50">
          <cell r="C50" t="str">
            <v>UI-4 - Pabellón de Internos F</v>
          </cell>
        </row>
        <row r="51">
          <cell r="C51" t="str">
            <v>UI-4 - Pabellón de Internos G</v>
          </cell>
        </row>
        <row r="52">
          <cell r="C52" t="str">
            <v xml:space="preserve">UI-4 - Taller </v>
          </cell>
        </row>
        <row r="53">
          <cell r="C53" t="str">
            <v>UI-4 - Aulas</v>
          </cell>
        </row>
        <row r="54">
          <cell r="C54" t="str">
            <v>UI-4 - Meditación</v>
          </cell>
        </row>
        <row r="55">
          <cell r="C55" t="str">
            <v>UI-4 - Venusterio</v>
          </cell>
        </row>
        <row r="56">
          <cell r="C56" t="str">
            <v>UI-4 - Vestuario</v>
          </cell>
        </row>
        <row r="57">
          <cell r="C57" t="str">
            <v>UI-4 - ATT</v>
          </cell>
        </row>
        <row r="58">
          <cell r="C58" t="str">
            <v>UI-4 - Losa Deportiva + Juego de Niños + Visitas</v>
          </cell>
        </row>
        <row r="59">
          <cell r="C59" t="str">
            <v>UI-5 - Pabellón de Internos F</v>
          </cell>
        </row>
        <row r="60">
          <cell r="C60" t="str">
            <v>UI-5 - Pabellón de Internos G</v>
          </cell>
        </row>
        <row r="61">
          <cell r="C61" t="str">
            <v xml:space="preserve">UI-5 - Taller </v>
          </cell>
        </row>
        <row r="62">
          <cell r="C62" t="str">
            <v>UI-5 - Aulas</v>
          </cell>
        </row>
        <row r="63">
          <cell r="C63" t="str">
            <v>UI-5 - Meditación</v>
          </cell>
        </row>
        <row r="64">
          <cell r="C64" t="str">
            <v>UI-5 - Venusterio</v>
          </cell>
        </row>
        <row r="65">
          <cell r="C65" t="str">
            <v>UI-5 - Vestuario</v>
          </cell>
        </row>
        <row r="66">
          <cell r="C66" t="str">
            <v>UI-5 - ATT</v>
          </cell>
        </row>
        <row r="67">
          <cell r="C67" t="str">
            <v>UI-5 - Losa Deportiva + Juego de Niños + Visitas</v>
          </cell>
        </row>
        <row r="68">
          <cell r="C68" t="str">
            <v>UI-6 - Pabellón de Internos F</v>
          </cell>
        </row>
        <row r="69">
          <cell r="C69" t="str">
            <v>UI-6 - Pabellón de Internos G</v>
          </cell>
        </row>
        <row r="70">
          <cell r="C70" t="str">
            <v xml:space="preserve">UI-6 - Taller </v>
          </cell>
        </row>
        <row r="71">
          <cell r="C71" t="str">
            <v>UI-6 - Aulas</v>
          </cell>
        </row>
        <row r="72">
          <cell r="C72" t="str">
            <v>UI-6 - Meditación</v>
          </cell>
        </row>
        <row r="73">
          <cell r="C73" t="str">
            <v>UI-6 - Venusterio</v>
          </cell>
        </row>
        <row r="74">
          <cell r="C74" t="str">
            <v>UI-6 - Vestuario</v>
          </cell>
        </row>
        <row r="75">
          <cell r="C75" t="str">
            <v>UI-6 - ATT</v>
          </cell>
        </row>
        <row r="76">
          <cell r="C76" t="str">
            <v>UI-6 - Losa Deportiva + Juego de Niños + Visitas</v>
          </cell>
        </row>
        <row r="77">
          <cell r="C77" t="str">
            <v xml:space="preserve">CREO - Pabellón de Internamiento </v>
          </cell>
        </row>
        <row r="78">
          <cell r="C78" t="str">
            <v xml:space="preserve">CREO - Taller </v>
          </cell>
        </row>
        <row r="79">
          <cell r="C79" t="str">
            <v>CREO - Aulas</v>
          </cell>
        </row>
        <row r="80">
          <cell r="C80" t="str">
            <v>CREO - Meditación</v>
          </cell>
        </row>
        <row r="81">
          <cell r="C81" t="str">
            <v>CREO - Venusterio</v>
          </cell>
        </row>
        <row r="82">
          <cell r="C82" t="str">
            <v>CREO - Vestuario</v>
          </cell>
        </row>
        <row r="83">
          <cell r="C83" t="str">
            <v>CREO - Biblioteca - SUM</v>
          </cell>
        </row>
        <row r="84">
          <cell r="C84" t="str">
            <v>CREO - Losa Deportiva + Juego de Niños + Visitas</v>
          </cell>
        </row>
        <row r="85">
          <cell r="C85" t="str">
            <v>CREO - Bio Huerto + Animales</v>
          </cell>
        </row>
        <row r="86">
          <cell r="C86" t="str">
            <v>DEVIDA - Pabellón de Internamiento</v>
          </cell>
        </row>
        <row r="87">
          <cell r="C87" t="str">
            <v xml:space="preserve">DEVIDA - Taller </v>
          </cell>
        </row>
        <row r="88">
          <cell r="C88" t="str">
            <v>DEVIDA - Aulas</v>
          </cell>
        </row>
        <row r="89">
          <cell r="C89" t="str">
            <v>DEVIDA - Meditación</v>
          </cell>
        </row>
        <row r="90">
          <cell r="C90" t="str">
            <v>DEVIDA - Venusterio</v>
          </cell>
        </row>
        <row r="91">
          <cell r="C91" t="str">
            <v>DEVIDA - Vestuario</v>
          </cell>
        </row>
        <row r="92">
          <cell r="C92" t="str">
            <v>DEVIDA - Biblioteca - SUM</v>
          </cell>
        </row>
        <row r="93">
          <cell r="C93" t="str">
            <v>DEVIDA - Asistencia</v>
          </cell>
        </row>
        <row r="94">
          <cell r="C94" t="str">
            <v>DEVIDA - Terapia</v>
          </cell>
        </row>
        <row r="95">
          <cell r="C95" t="str">
            <v>DEVIDA - Losa Deportiva + Juego de Niños + Visitas</v>
          </cell>
        </row>
        <row r="96">
          <cell r="C96" t="str">
            <v>DEVIDA - Bio Huerto + Animales</v>
          </cell>
        </row>
        <row r="97">
          <cell r="C97" t="str">
            <v>SER - Casa de Fuerza</v>
          </cell>
        </row>
        <row r="98">
          <cell r="C98" t="str">
            <v>SER - Tanque de Gas Cocina</v>
          </cell>
        </row>
        <row r="99">
          <cell r="C99" t="str">
            <v>SER - Cisterna Proyectada</v>
          </cell>
        </row>
        <row r="100">
          <cell r="C100" t="str">
            <v>SER - Subestación</v>
          </cell>
        </row>
        <row r="101">
          <cell r="C101" t="str">
            <v>SER - Pozo Proyectado</v>
          </cell>
        </row>
        <row r="102">
          <cell r="C102" t="str">
            <v>SER - Tanque Elevado Existente</v>
          </cell>
        </row>
        <row r="103">
          <cell r="C103" t="str">
            <v>SER - Tanque Elevado Proyectado</v>
          </cell>
        </row>
        <row r="104">
          <cell r="C104" t="str">
            <v>SER - PTAR</v>
          </cell>
        </row>
        <row r="105">
          <cell r="C105" t="str">
            <v>SER - Estación de Bombeo Desagüe</v>
          </cell>
        </row>
        <row r="106">
          <cell r="C106" t="str">
            <v>SER - Estación de Bombeo Pluvial</v>
          </cell>
        </row>
        <row r="107">
          <cell r="C107" t="str">
            <v>SER - Cisterna Existente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ET_2DO_PISO "/>
      <sheetName val="MET_ENTRETECHO"/>
      <sheetName val="Hoja1"/>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Refine, nivel y comp."/>
      <sheetName val="Excavacion masiva"/>
      <sheetName val="Excavacion simple"/>
      <sheetName val="Relleno con mat. prop."/>
      <sheetName val="Nivelacion "/>
      <sheetName val="Eliminacion de material"/>
      <sheetName val="Desbroce h=40 cm. "/>
      <sheetName val="Cimiento corrido"/>
      <sheetName val="Falsa Zapata "/>
      <sheetName val="Solado e=2&quot;"/>
      <sheetName val="Solado e=4&quot;"/>
      <sheetName val="Falso Piso"/>
      <sheetName val="Graderia fc=100"/>
      <sheetName val="Rampa fc=175"/>
      <sheetName val="Zapatas fc=210"/>
      <sheetName val="Viga de Cimentacion"/>
      <sheetName val="Sobrecimiento armado"/>
      <sheetName val="Placa o Muro de conc."/>
      <sheetName val="Pedestales"/>
      <sheetName val="Columnas fc=210 "/>
      <sheetName val="Columnas de amarre fc=175"/>
      <sheetName val="Vigas fc=210"/>
      <sheetName val="Vigas de amarre fc=175"/>
      <sheetName val="Losa Aligerada H=0.20"/>
      <sheetName val="Losa Maciza e=0.20"/>
      <sheetName val="Cisterna."/>
      <sheetName val="Sala Equipo-Tanque Pet."/>
      <sheetName val="Alcantarilla"/>
      <sheetName val="Canaletas fc=210"/>
      <sheetName val="Sardinel fc=210"/>
      <sheetName val="Botallantas fc=210"/>
      <sheetName val="Excavacion hasta subrasante "/>
      <sheetName val="Pavimento fc=280"/>
      <sheetName val="Trat. y Comp. subrasante"/>
      <sheetName val="BASE GRANULAR"/>
      <sheetName val="Pavimento fc=280 (2)"/>
      <sheetName val="Juntas en pavimento"/>
      <sheetName val="Curado de Pavimento"/>
      <sheetName val="Sello en juntas"/>
      <sheetName val="Juntas"/>
      <sheetName val="FALSO CIMIENTO"/>
      <sheetName val="MURO DE CONCRETO TAB."/>
      <sheetName val="POZO SUMIDERO"/>
      <sheetName val="ESTRUCT. METALICAS "/>
    </sheetNames>
    <sheetDataSet>
      <sheetData sheetId="0">
        <row r="5">
          <cell r="B5" t="str">
            <v>FUERZA AEREA DEL PERÚ -FAP</v>
          </cell>
        </row>
        <row r="12">
          <cell r="B12" t="str">
            <v>HANGAR AMPLIACION DE LA CAPACIDAD OPERATIVA DE LA FAP PARA LA VIGILANCIA DE LA AMAZONIA PERUANA DESDE EL AMBITO AEROESPACIAL-ENGRA-FAP-LIMA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ET_1ER_PISO"/>
      <sheetName val="MET_2DO_PISO "/>
      <sheetName val="ESCALERA"/>
      <sheetName val="CERCO"/>
      <sheetName val="AZOTEA "/>
      <sheetName val="EXTERIOR"/>
      <sheetName val="PTAS_1"/>
      <sheetName val="PTAS_2"/>
      <sheetName val="Hoja1"/>
      <sheetName val="SEÑALETICA_1"/>
      <sheetName val="SEÑALETICA_2"/>
      <sheetName val="SEGURIDAD Y EVAC1"/>
      <sheetName val="SEGURIDAD Y EVAC 2"/>
      <sheetName val="1ER PISO AREAS"/>
      <sheetName val="2DO PISO ARE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7832-716E-48ED-92FF-A591A47F3214}">
  <sheetPr>
    <tabColor rgb="FFFF0000"/>
  </sheetPr>
  <dimension ref="C5:I44"/>
  <sheetViews>
    <sheetView view="pageBreakPreview" topLeftCell="A10" zoomScaleNormal="100" zoomScaleSheetLayoutView="100" workbookViewId="0">
      <selection activeCell="H20" sqref="H20"/>
    </sheetView>
  </sheetViews>
  <sheetFormatPr baseColWidth="10" defaultColWidth="11.5546875" defaultRowHeight="12.6" x14ac:dyDescent="0.25"/>
  <cols>
    <col min="1" max="1" width="3.33203125" style="1804" customWidth="1"/>
    <col min="2" max="2" width="1.5546875" style="1804" customWidth="1"/>
    <col min="3" max="3" width="11.5546875" style="1804"/>
    <col min="4" max="4" width="15.33203125" style="1804" customWidth="1"/>
    <col min="5" max="5" width="14" style="1804" customWidth="1"/>
    <col min="6" max="6" width="10.88671875" style="1804" customWidth="1"/>
    <col min="7" max="7" width="9.5546875" style="1804" customWidth="1"/>
    <col min="8" max="8" width="8.5546875" style="1804" customWidth="1"/>
    <col min="9" max="9" width="15.109375" style="1804" customWidth="1"/>
    <col min="10" max="10" width="1.44140625" style="1804" customWidth="1"/>
    <col min="11" max="16384" width="11.5546875" style="1804"/>
  </cols>
  <sheetData>
    <row r="5" spans="3:9" ht="18" customHeight="1" x14ac:dyDescent="0.25">
      <c r="C5" s="1803"/>
      <c r="D5" s="1803"/>
      <c r="E5" s="1803"/>
      <c r="F5" s="1803"/>
      <c r="G5" s="1803"/>
      <c r="H5" s="1803"/>
    </row>
    <row r="6" spans="3:9" x14ac:dyDescent="0.25">
      <c r="C6" s="1805"/>
      <c r="D6" s="1805"/>
      <c r="E6" s="1805"/>
      <c r="F6" s="1805"/>
      <c r="G6" s="1805"/>
      <c r="H6" s="1805"/>
    </row>
    <row r="7" spans="3:9" x14ac:dyDescent="0.25">
      <c r="C7" s="1888" t="s">
        <v>5002</v>
      </c>
      <c r="D7" s="1888"/>
      <c r="E7" s="1888"/>
      <c r="F7" s="1888"/>
      <c r="G7" s="1888"/>
      <c r="H7" s="1888"/>
      <c r="I7" s="1888"/>
    </row>
    <row r="8" spans="3:9" x14ac:dyDescent="0.25">
      <c r="C8" s="1888"/>
      <c r="D8" s="1888"/>
      <c r="E8" s="1888"/>
      <c r="F8" s="1888"/>
      <c r="G8" s="1888"/>
      <c r="H8" s="1888"/>
      <c r="I8" s="1888"/>
    </row>
    <row r="9" spans="3:9" x14ac:dyDescent="0.25">
      <c r="C9" s="1888"/>
      <c r="D9" s="1888"/>
      <c r="E9" s="1888"/>
      <c r="F9" s="1888"/>
      <c r="G9" s="1888"/>
      <c r="H9" s="1888"/>
      <c r="I9" s="1888"/>
    </row>
    <row r="10" spans="3:9" x14ac:dyDescent="0.25">
      <c r="C10" s="1888"/>
      <c r="D10" s="1888"/>
      <c r="E10" s="1888"/>
      <c r="F10" s="1888"/>
      <c r="G10" s="1888"/>
      <c r="H10" s="1888"/>
      <c r="I10" s="1888"/>
    </row>
    <row r="11" spans="3:9" x14ac:dyDescent="0.25">
      <c r="C11" s="1888"/>
      <c r="D11" s="1888"/>
      <c r="E11" s="1888"/>
      <c r="F11" s="1888"/>
      <c r="G11" s="1888"/>
      <c r="H11" s="1888"/>
      <c r="I11" s="1888"/>
    </row>
    <row r="12" spans="3:9" x14ac:dyDescent="0.25">
      <c r="C12" s="1888"/>
      <c r="D12" s="1888"/>
      <c r="E12" s="1888"/>
      <c r="F12" s="1888"/>
      <c r="G12" s="1888"/>
      <c r="H12" s="1888"/>
      <c r="I12" s="1888"/>
    </row>
    <row r="13" spans="3:9" x14ac:dyDescent="0.25">
      <c r="C13" s="1888"/>
      <c r="D13" s="1888"/>
      <c r="E13" s="1888"/>
      <c r="F13" s="1888"/>
      <c r="G13" s="1888"/>
      <c r="H13" s="1888"/>
      <c r="I13" s="1888"/>
    </row>
    <row r="14" spans="3:9" x14ac:dyDescent="0.25">
      <c r="C14" s="1888"/>
      <c r="D14" s="1888"/>
      <c r="E14" s="1888"/>
      <c r="F14" s="1888"/>
      <c r="G14" s="1888"/>
      <c r="H14" s="1888"/>
      <c r="I14" s="1888"/>
    </row>
    <row r="16" spans="3:9" ht="18" x14ac:dyDescent="0.25">
      <c r="D16" s="1889" t="s">
        <v>5003</v>
      </c>
      <c r="E16" s="1889"/>
      <c r="F16" s="1889"/>
      <c r="G16" s="1889"/>
      <c r="H16" s="1889"/>
    </row>
    <row r="18" spans="3:9" ht="18" x14ac:dyDescent="0.35">
      <c r="E18" s="1890" t="s">
        <v>5004</v>
      </c>
      <c r="F18" s="1890"/>
      <c r="G18" s="1890"/>
    </row>
    <row r="19" spans="3:9" ht="18" x14ac:dyDescent="0.35">
      <c r="E19" s="1890" t="s">
        <v>5</v>
      </c>
      <c r="F19" s="1890"/>
      <c r="G19" s="1890"/>
    </row>
    <row r="21" spans="3:9" x14ac:dyDescent="0.25">
      <c r="E21" s="1891" t="s">
        <v>5005</v>
      </c>
      <c r="F21" s="1891"/>
      <c r="G21" s="1891"/>
    </row>
    <row r="22" spans="3:9" ht="15.6" x14ac:dyDescent="0.25">
      <c r="F22" s="1806" t="s">
        <v>5006</v>
      </c>
    </row>
    <row r="25" spans="3:9" ht="14.4" x14ac:dyDescent="0.3">
      <c r="E25" s="1887" t="s">
        <v>5007</v>
      </c>
      <c r="F25" s="1887"/>
      <c r="G25" s="1887"/>
    </row>
    <row r="27" spans="3:9" x14ac:dyDescent="0.25">
      <c r="C27" s="1804" t="s">
        <v>5008</v>
      </c>
      <c r="E27" s="1903" t="s">
        <v>5009</v>
      </c>
      <c r="F27" s="1903"/>
      <c r="G27" s="1903"/>
      <c r="I27" s="1807" t="s">
        <v>5010</v>
      </c>
    </row>
    <row r="29" spans="3:9" x14ac:dyDescent="0.25">
      <c r="C29" s="1804" t="s">
        <v>5011</v>
      </c>
      <c r="E29" s="1903"/>
      <c r="F29" s="1903"/>
      <c r="G29" s="1903"/>
      <c r="I29" s="1807"/>
    </row>
    <row r="32" spans="3:9" x14ac:dyDescent="0.25">
      <c r="C32" s="1804" t="s">
        <v>5012</v>
      </c>
      <c r="E32" s="1903" t="s">
        <v>5013</v>
      </c>
      <c r="F32" s="1903"/>
      <c r="G32" s="1903"/>
      <c r="I32" s="1807"/>
    </row>
    <row r="35" spans="3:9" x14ac:dyDescent="0.25">
      <c r="C35" s="1808" t="s">
        <v>5014</v>
      </c>
      <c r="D35" s="1808" t="s">
        <v>5015</v>
      </c>
      <c r="E35" s="1892" t="s">
        <v>5016</v>
      </c>
      <c r="F35" s="1893"/>
      <c r="G35" s="1808" t="s">
        <v>5017</v>
      </c>
      <c r="H35" s="1808" t="s">
        <v>5018</v>
      </c>
      <c r="I35" s="1808" t="s">
        <v>5019</v>
      </c>
    </row>
    <row r="36" spans="3:9" ht="24.6" customHeight="1" x14ac:dyDescent="0.25">
      <c r="C36" s="1809"/>
      <c r="D36" s="1810" t="s">
        <v>5020</v>
      </c>
      <c r="E36" s="1904" t="s">
        <v>5021</v>
      </c>
      <c r="F36" s="1905"/>
      <c r="G36" s="1811" t="s">
        <v>5022</v>
      </c>
      <c r="H36" s="1809"/>
      <c r="I36" s="1809"/>
    </row>
    <row r="37" spans="3:9" x14ac:dyDescent="0.25">
      <c r="C37" s="1809"/>
      <c r="D37" s="1809"/>
      <c r="E37" s="1892"/>
      <c r="F37" s="1893"/>
      <c r="G37" s="1809"/>
      <c r="H37" s="1809"/>
      <c r="I37" s="1809"/>
    </row>
    <row r="38" spans="3:9" x14ac:dyDescent="0.25">
      <c r="C38" s="1809"/>
      <c r="D38" s="1809"/>
      <c r="E38" s="1892"/>
      <c r="F38" s="1893"/>
      <c r="G38" s="1809"/>
      <c r="H38" s="1809"/>
      <c r="I38" s="1809"/>
    </row>
    <row r="39" spans="3:9" x14ac:dyDescent="0.25">
      <c r="C39" s="1809"/>
      <c r="D39" s="1809"/>
      <c r="E39" s="1892"/>
      <c r="F39" s="1893"/>
      <c r="G39" s="1809"/>
      <c r="H39" s="1809"/>
      <c r="I39" s="1809"/>
    </row>
    <row r="40" spans="3:9" x14ac:dyDescent="0.25">
      <c r="C40" s="1809"/>
      <c r="D40" s="1809"/>
      <c r="E40" s="1892"/>
      <c r="F40" s="1893"/>
      <c r="G40" s="1809"/>
      <c r="H40" s="1809"/>
      <c r="I40" s="1809"/>
    </row>
    <row r="41" spans="3:9" x14ac:dyDescent="0.25">
      <c r="C41" s="1894" t="s">
        <v>5023</v>
      </c>
      <c r="D41" s="1895"/>
      <c r="E41" s="1895"/>
      <c r="F41" s="1895"/>
      <c r="G41" s="1895"/>
      <c r="H41" s="1895"/>
      <c r="I41" s="1896"/>
    </row>
    <row r="42" spans="3:9" x14ac:dyDescent="0.25">
      <c r="C42" s="1897"/>
      <c r="D42" s="1898"/>
      <c r="E42" s="1898"/>
      <c r="F42" s="1898"/>
      <c r="G42" s="1898"/>
      <c r="H42" s="1898"/>
      <c r="I42" s="1899"/>
    </row>
    <row r="43" spans="3:9" x14ac:dyDescent="0.25">
      <c r="C43" s="1900"/>
      <c r="D43" s="1901"/>
      <c r="E43" s="1901"/>
      <c r="F43" s="1901"/>
      <c r="G43" s="1901"/>
      <c r="H43" s="1901"/>
      <c r="I43" s="1902"/>
    </row>
    <row r="44" spans="3:9" ht="8.25" customHeight="1" x14ac:dyDescent="0.25"/>
  </sheetData>
  <mergeCells count="16">
    <mergeCell ref="E38:F38"/>
    <mergeCell ref="E39:F39"/>
    <mergeCell ref="E40:F40"/>
    <mergeCell ref="C41:I43"/>
    <mergeCell ref="E27:G27"/>
    <mergeCell ref="E29:G29"/>
    <mergeCell ref="E32:G32"/>
    <mergeCell ref="E35:F35"/>
    <mergeCell ref="E36:F36"/>
    <mergeCell ref="E37:F37"/>
    <mergeCell ref="E25:G25"/>
    <mergeCell ref="C7:I14"/>
    <mergeCell ref="D16:H16"/>
    <mergeCell ref="E18:G18"/>
    <mergeCell ref="E19:G19"/>
    <mergeCell ref="E21:G21"/>
  </mergeCells>
  <pageMargins left="0.70866141732283472" right="0.70866141732283472" top="0.74803149606299213" bottom="0.74803149606299213" header="0.31496062992125984" footer="0.31496062992125984"/>
  <pageSetup paperSize="9" scale="99" orientation="portrait" r:id="rId1"/>
  <headerFooter>
    <oddFooter>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CCCCFF"/>
    <pageSetUpPr fitToPage="1"/>
  </sheetPr>
  <dimension ref="B1:V412"/>
  <sheetViews>
    <sheetView view="pageBreakPreview" topLeftCell="C1" zoomScale="85" zoomScaleNormal="100" zoomScaleSheetLayoutView="85" workbookViewId="0">
      <selection activeCell="D7" sqref="D7"/>
    </sheetView>
  </sheetViews>
  <sheetFormatPr baseColWidth="10" defaultColWidth="11.44140625" defaultRowHeight="13.8" x14ac:dyDescent="0.25"/>
  <cols>
    <col min="1" max="1" width="5.88671875" style="88" customWidth="1"/>
    <col min="2" max="2" width="1.6640625" style="88" customWidth="1"/>
    <col min="3" max="3" width="11.109375" style="540" bestFit="1" customWidth="1"/>
    <col min="4" max="4" width="38" style="541" customWidth="1"/>
    <col min="5" max="5" width="7.33203125" style="540" customWidth="1"/>
    <col min="6" max="6" width="7.6640625" style="87" customWidth="1"/>
    <col min="7" max="7" width="9.109375" style="87" customWidth="1"/>
    <col min="8" max="8" width="14.33203125" style="87" customWidth="1"/>
    <col min="9" max="9" width="9.109375" style="175" customWidth="1"/>
    <col min="10" max="10" width="10.5546875" style="5" customWidth="1"/>
    <col min="11" max="11" width="9.109375" style="540" customWidth="1"/>
    <col min="12" max="12" width="1.6640625" style="84" customWidth="1"/>
    <col min="13" max="16384" width="11.44140625" style="88"/>
  </cols>
  <sheetData>
    <row r="1" spans="3:11" ht="14.4" thickBot="1" x14ac:dyDescent="0.3"/>
    <row r="2" spans="3:11" x14ac:dyDescent="0.25">
      <c r="C2" s="1922"/>
      <c r="D2" s="1923"/>
      <c r="E2" s="1923"/>
      <c r="F2" s="1923"/>
      <c r="G2" s="1923"/>
      <c r="H2" s="1923"/>
      <c r="I2" s="1923"/>
      <c r="J2" s="1923"/>
      <c r="K2" s="1924"/>
    </row>
    <row r="3" spans="3:11" ht="12.75" customHeight="1" x14ac:dyDescent="0.25">
      <c r="C3" s="1925" t="s">
        <v>44</v>
      </c>
      <c r="D3" s="1926"/>
      <c r="E3" s="1926"/>
      <c r="F3" s="1926"/>
      <c r="G3" s="1926"/>
      <c r="H3" s="1926"/>
      <c r="I3" s="1926"/>
      <c r="J3" s="1926"/>
      <c r="K3" s="1927"/>
    </row>
    <row r="4" spans="3:11" x14ac:dyDescent="0.25">
      <c r="C4" s="1928"/>
      <c r="D4" s="1929"/>
      <c r="E4" s="1929"/>
      <c r="F4" s="1929"/>
      <c r="G4" s="1929"/>
      <c r="H4" s="1929"/>
      <c r="I4" s="1929"/>
      <c r="J4" s="1929"/>
      <c r="K4" s="1930"/>
    </row>
    <row r="5" spans="3:11" ht="35.25" customHeight="1" x14ac:dyDescent="0.25">
      <c r="C5" s="19">
        <f>RESUMEN!C3</f>
        <v>0</v>
      </c>
      <c r="D5" s="2144" t="str">
        <f>RESUMEN!D3</f>
        <v>"RECONSTRUCCION DEL HOSPITAL SAUL GARRIDO ROSILLO  II-1, DISTRITO DE TUMBES, PROVINCIA DE TUMBES, DEPARTAMENTO DE TUMBES"</v>
      </c>
      <c r="E5" s="2144"/>
      <c r="F5" s="2144"/>
      <c r="G5" s="2144"/>
      <c r="H5" s="2144"/>
      <c r="I5" s="2144"/>
      <c r="J5" s="2144"/>
      <c r="K5" s="2145"/>
    </row>
    <row r="6" spans="3:11" x14ac:dyDescent="0.25">
      <c r="C6" s="38" t="str">
        <f>RESUMEN!C5</f>
        <v>ENTIDAD:</v>
      </c>
      <c r="D6" s="135"/>
      <c r="E6" s="1933" t="str">
        <f>RESUMEN!E5</f>
        <v>DEPART:</v>
      </c>
      <c r="F6" s="1933"/>
      <c r="G6" s="1933"/>
      <c r="H6" s="1933"/>
      <c r="I6" s="1934" t="str">
        <f>RESUMEN!F5</f>
        <v>TUMBES</v>
      </c>
      <c r="J6" s="1934"/>
      <c r="K6" s="1935"/>
    </row>
    <row r="7" spans="3:11" x14ac:dyDescent="0.25">
      <c r="C7" s="38" t="str">
        <f>RESUMEN!C6</f>
        <v>FECHA:</v>
      </c>
      <c r="D7" s="135">
        <v>44714</v>
      </c>
      <c r="E7" s="1933" t="str">
        <f>RESUMEN!E6</f>
        <v>PROV:</v>
      </c>
      <c r="F7" s="1933"/>
      <c r="G7" s="1933"/>
      <c r="H7" s="1933"/>
      <c r="I7" s="1934" t="str">
        <f>RESUMEN!F6</f>
        <v>TUMBES</v>
      </c>
      <c r="J7" s="1934"/>
      <c r="K7" s="1935"/>
    </row>
    <row r="8" spans="3:11" x14ac:dyDescent="0.25">
      <c r="C8" s="38"/>
      <c r="D8" s="135"/>
      <c r="E8" s="543"/>
      <c r="F8" s="543"/>
      <c r="G8" s="543"/>
      <c r="H8" s="543"/>
      <c r="I8" s="217"/>
      <c r="J8" s="544"/>
      <c r="K8" s="542"/>
    </row>
    <row r="9" spans="3:11" ht="6.75" customHeight="1" x14ac:dyDescent="0.25">
      <c r="C9" s="2137"/>
      <c r="D9" s="2138"/>
      <c r="E9" s="2138"/>
      <c r="F9" s="2138"/>
      <c r="G9" s="2138"/>
      <c r="H9" s="2138"/>
      <c r="I9" s="2138"/>
      <c r="J9" s="2138"/>
      <c r="K9" s="2139"/>
    </row>
    <row r="10" spans="3:11" ht="15" customHeight="1" x14ac:dyDescent="0.25">
      <c r="C10" s="338" t="str">
        <f>RESUMEN!C128</f>
        <v>03.06</v>
      </c>
      <c r="D10" s="2140" t="str">
        <f>RESUMEN!D128</f>
        <v>CUBIERTAS Y COBERTURAS</v>
      </c>
      <c r="E10" s="2141"/>
      <c r="F10" s="2141"/>
      <c r="G10" s="2141"/>
      <c r="H10" s="2141"/>
      <c r="I10" s="2141"/>
      <c r="J10" s="2141"/>
      <c r="K10" s="2142"/>
    </row>
    <row r="11" spans="3:11" ht="15" customHeight="1" x14ac:dyDescent="0.25">
      <c r="C11" s="208" t="str">
        <f>RESUMEN!C129</f>
        <v>03.06.01</v>
      </c>
      <c r="D11" s="2143" t="str">
        <f>RESUMEN!D129</f>
        <v>CUBIERTAS</v>
      </c>
      <c r="E11" s="1948"/>
      <c r="F11" s="1948"/>
      <c r="G11" s="1948"/>
      <c r="H11" s="1948"/>
      <c r="I11" s="1948"/>
      <c r="J11" s="1948"/>
      <c r="K11" s="1949"/>
    </row>
    <row r="12" spans="3:11" x14ac:dyDescent="0.25">
      <c r="C12" s="242" t="str">
        <f>RESUMEN!C130</f>
        <v>03.06.01.01</v>
      </c>
      <c r="D12" s="2121" t="str">
        <f>RESUMEN!D130</f>
        <v>LOSA CON MANTA BICAPA IMPERMEABILIZADA Y TRATAMIENTO SUPERFICIAL</v>
      </c>
      <c r="E12" s="2122"/>
      <c r="F12" s="2122"/>
      <c r="G12" s="2122"/>
      <c r="H12" s="2122"/>
      <c r="I12" s="2122"/>
      <c r="J12" s="2122"/>
      <c r="K12" s="2123"/>
    </row>
    <row r="13" spans="3:11" ht="26.4" x14ac:dyDescent="0.25">
      <c r="C13" s="15" t="s">
        <v>1</v>
      </c>
      <c r="D13" s="559" t="s">
        <v>2</v>
      </c>
      <c r="E13" s="559" t="s">
        <v>58</v>
      </c>
      <c r="F13" s="442" t="s">
        <v>46</v>
      </c>
      <c r="G13" s="442" t="s">
        <v>47</v>
      </c>
      <c r="H13" s="442" t="s">
        <v>48</v>
      </c>
      <c r="I13" s="171" t="s">
        <v>49</v>
      </c>
      <c r="J13" s="93" t="s">
        <v>50</v>
      </c>
      <c r="K13" s="7" t="s">
        <v>3</v>
      </c>
    </row>
    <row r="14" spans="3:11" x14ac:dyDescent="0.25">
      <c r="C14" s="23"/>
      <c r="D14" s="22"/>
      <c r="E14" s="554"/>
      <c r="F14" s="144"/>
      <c r="G14" s="144"/>
      <c r="H14" s="144"/>
      <c r="I14" s="209"/>
      <c r="J14" s="21">
        <f>SUM(I15:I137)</f>
        <v>6194.2300000000023</v>
      </c>
      <c r="K14" s="440" t="s">
        <v>6</v>
      </c>
    </row>
    <row r="15" spans="3:11" x14ac:dyDescent="0.25">
      <c r="C15" s="39"/>
      <c r="D15" s="147"/>
      <c r="E15" s="214"/>
      <c r="F15" s="53"/>
      <c r="G15" s="52"/>
      <c r="H15" s="52"/>
      <c r="I15" s="173">
        <f>PRODUCT(E15:H15)</f>
        <v>0</v>
      </c>
      <c r="J15" s="42"/>
      <c r="K15" s="9"/>
    </row>
    <row r="16" spans="3:11" x14ac:dyDescent="0.25">
      <c r="C16" s="243"/>
      <c r="D16" s="518" t="s">
        <v>200</v>
      </c>
      <c r="E16" s="651"/>
      <c r="F16" s="97"/>
      <c r="G16" s="36"/>
      <c r="H16" s="36"/>
      <c r="I16" s="173"/>
      <c r="J16" s="42"/>
      <c r="K16" s="9"/>
    </row>
    <row r="17" spans="3:11" x14ac:dyDescent="0.3">
      <c r="C17" s="243"/>
      <c r="D17" s="434" t="s">
        <v>1585</v>
      </c>
      <c r="E17" s="651"/>
      <c r="F17" s="97"/>
      <c r="G17" s="36"/>
      <c r="H17" s="36"/>
      <c r="I17" s="173"/>
      <c r="J17" s="42"/>
      <c r="K17" s="9"/>
    </row>
    <row r="18" spans="3:11" x14ac:dyDescent="0.25">
      <c r="C18" s="243"/>
      <c r="D18" s="43" t="s">
        <v>170</v>
      </c>
      <c r="E18" s="133"/>
      <c r="F18" s="441"/>
      <c r="G18" s="102"/>
      <c r="H18" s="102"/>
      <c r="I18" s="173"/>
      <c r="J18" s="42"/>
      <c r="K18" s="9"/>
    </row>
    <row r="19" spans="3:11" x14ac:dyDescent="0.25">
      <c r="C19" s="243"/>
      <c r="D19" s="147" t="s">
        <v>1583</v>
      </c>
      <c r="E19" s="133">
        <v>1</v>
      </c>
      <c r="F19" s="109">
        <v>411.18</v>
      </c>
      <c r="G19" s="102"/>
      <c r="H19" s="102"/>
      <c r="I19" s="173">
        <f>PRODUCT(E19:H19)</f>
        <v>411.18</v>
      </c>
      <c r="J19" s="42"/>
      <c r="K19" s="9"/>
    </row>
    <row r="20" spans="3:11" x14ac:dyDescent="0.25">
      <c r="C20" s="243"/>
      <c r="D20" s="147" t="s">
        <v>2054</v>
      </c>
      <c r="E20" s="133">
        <v>1</v>
      </c>
      <c r="F20" s="109">
        <v>227.78</v>
      </c>
      <c r="G20" s="102"/>
      <c r="H20" s="102"/>
      <c r="I20" s="173">
        <f>PRODUCT(E20:H20)</f>
        <v>227.78</v>
      </c>
      <c r="J20" s="42"/>
      <c r="K20" s="9"/>
    </row>
    <row r="21" spans="3:11" x14ac:dyDescent="0.25">
      <c r="C21" s="243"/>
      <c r="D21" s="147" t="s">
        <v>2055</v>
      </c>
      <c r="E21" s="133">
        <v>-1</v>
      </c>
      <c r="F21" s="109">
        <v>9.02</v>
      </c>
      <c r="G21" s="102"/>
      <c r="H21" s="102"/>
      <c r="I21" s="173">
        <f>PRODUCT(E21:H21)</f>
        <v>-9.02</v>
      </c>
      <c r="J21" s="42"/>
      <c r="K21" s="9"/>
    </row>
    <row r="22" spans="3:11" x14ac:dyDescent="0.25">
      <c r="C22" s="243"/>
      <c r="D22" s="147" t="s">
        <v>2045</v>
      </c>
      <c r="E22" s="133">
        <v>-2</v>
      </c>
      <c r="F22" s="109">
        <v>0.6</v>
      </c>
      <c r="G22" s="102"/>
      <c r="H22" s="102"/>
      <c r="I22" s="173">
        <f>PRODUCT(E22:H22)</f>
        <v>-1.2</v>
      </c>
      <c r="J22" s="42"/>
      <c r="K22" s="9"/>
    </row>
    <row r="23" spans="3:11" x14ac:dyDescent="0.25">
      <c r="C23" s="243"/>
      <c r="D23" s="652"/>
      <c r="E23" s="651"/>
      <c r="F23" s="97"/>
      <c r="G23" s="36"/>
      <c r="H23" s="36"/>
      <c r="I23" s="173"/>
      <c r="J23" s="42"/>
      <c r="K23" s="9"/>
    </row>
    <row r="24" spans="3:11" x14ac:dyDescent="0.3">
      <c r="C24" s="243"/>
      <c r="D24" s="434" t="s">
        <v>1688</v>
      </c>
      <c r="E24" s="651"/>
      <c r="F24" s="97"/>
      <c r="G24" s="36"/>
      <c r="H24" s="36"/>
      <c r="I24" s="173"/>
      <c r="J24" s="42"/>
      <c r="K24" s="9"/>
    </row>
    <row r="25" spans="3:11" x14ac:dyDescent="0.25">
      <c r="C25" s="243"/>
      <c r="D25" s="43" t="s">
        <v>170</v>
      </c>
      <c r="E25" s="133"/>
      <c r="F25" s="441"/>
      <c r="G25" s="102"/>
      <c r="H25" s="102"/>
      <c r="I25" s="173"/>
      <c r="J25" s="42"/>
      <c r="K25" s="9"/>
    </row>
    <row r="26" spans="3:11" x14ac:dyDescent="0.25">
      <c r="C26" s="243"/>
      <c r="D26" s="147" t="s">
        <v>2056</v>
      </c>
      <c r="E26" s="133">
        <v>1</v>
      </c>
      <c r="F26" s="109">
        <v>448.44</v>
      </c>
      <c r="G26" s="102"/>
      <c r="H26" s="102"/>
      <c r="I26" s="173">
        <f>PRODUCT(E26:H26)</f>
        <v>448.44</v>
      </c>
      <c r="J26" s="42"/>
      <c r="K26" s="9"/>
    </row>
    <row r="27" spans="3:11" x14ac:dyDescent="0.25">
      <c r="C27" s="243"/>
      <c r="D27" s="147" t="s">
        <v>2057</v>
      </c>
      <c r="E27" s="133">
        <v>2</v>
      </c>
      <c r="F27" s="109">
        <v>2.1</v>
      </c>
      <c r="G27" s="102"/>
      <c r="H27" s="102"/>
      <c r="I27" s="173">
        <f>PRODUCT(E27:H27)</f>
        <v>4.2</v>
      </c>
      <c r="J27" s="42"/>
      <c r="K27" s="9"/>
    </row>
    <row r="28" spans="3:11" x14ac:dyDescent="0.25">
      <c r="C28" s="243"/>
      <c r="D28" s="147" t="s">
        <v>2016</v>
      </c>
      <c r="E28" s="133">
        <v>-2</v>
      </c>
      <c r="F28" s="109">
        <v>1.44</v>
      </c>
      <c r="G28" s="102"/>
      <c r="H28" s="102"/>
      <c r="I28" s="173">
        <f>PRODUCT(E28:H28)</f>
        <v>-2.88</v>
      </c>
      <c r="J28" s="42"/>
      <c r="K28" s="9"/>
    </row>
    <row r="29" spans="3:11" x14ac:dyDescent="0.25">
      <c r="C29" s="243"/>
      <c r="D29" s="147" t="s">
        <v>2016</v>
      </c>
      <c r="E29" s="133">
        <v>-1</v>
      </c>
      <c r="F29" s="109">
        <v>1.06</v>
      </c>
      <c r="G29" s="102"/>
      <c r="H29" s="102"/>
      <c r="I29" s="173">
        <f>PRODUCT(E29:H29)</f>
        <v>-1.06</v>
      </c>
      <c r="J29" s="42"/>
      <c r="K29" s="9"/>
    </row>
    <row r="30" spans="3:11" x14ac:dyDescent="0.25">
      <c r="C30" s="243"/>
      <c r="D30" s="147" t="s">
        <v>2045</v>
      </c>
      <c r="E30" s="133">
        <v>-2</v>
      </c>
      <c r="F30" s="109">
        <v>0.95</v>
      </c>
      <c r="G30" s="102"/>
      <c r="H30" s="102"/>
      <c r="I30" s="173">
        <f>PRODUCT(E30:H30)</f>
        <v>-1.9</v>
      </c>
      <c r="J30" s="42"/>
      <c r="K30" s="9"/>
    </row>
    <row r="31" spans="3:11" x14ac:dyDescent="0.25">
      <c r="C31" s="243"/>
      <c r="D31" s="652"/>
      <c r="E31" s="651"/>
      <c r="F31" s="97"/>
      <c r="G31" s="36"/>
      <c r="H31" s="36"/>
      <c r="I31" s="173"/>
      <c r="J31" s="42"/>
      <c r="K31" s="9"/>
    </row>
    <row r="32" spans="3:11" x14ac:dyDescent="0.3">
      <c r="C32" s="243"/>
      <c r="D32" s="434" t="s">
        <v>1274</v>
      </c>
      <c r="E32" s="651"/>
      <c r="F32" s="97"/>
      <c r="G32" s="36"/>
      <c r="H32" s="36"/>
      <c r="I32" s="173"/>
      <c r="J32" s="42"/>
      <c r="K32" s="9"/>
    </row>
    <row r="33" spans="3:11" ht="12.75" customHeight="1" x14ac:dyDescent="0.25">
      <c r="C33" s="243"/>
      <c r="D33" s="43" t="s">
        <v>118</v>
      </c>
      <c r="E33" s="133"/>
      <c r="F33" s="441"/>
      <c r="G33" s="102"/>
      <c r="H33" s="102"/>
      <c r="I33" s="173"/>
      <c r="J33" s="42"/>
      <c r="K33" s="9"/>
    </row>
    <row r="34" spans="3:11" ht="12.75" customHeight="1" x14ac:dyDescent="0.25">
      <c r="C34" s="243"/>
      <c r="D34" s="147" t="s">
        <v>2044</v>
      </c>
      <c r="E34" s="133">
        <v>1</v>
      </c>
      <c r="F34" s="109">
        <v>233.43</v>
      </c>
      <c r="G34" s="102"/>
      <c r="H34" s="102"/>
      <c r="I34" s="173">
        <f>PRODUCT(E34:H34)</f>
        <v>233.43</v>
      </c>
      <c r="J34" s="42"/>
      <c r="K34" s="9"/>
    </row>
    <row r="35" spans="3:11" ht="12.75" customHeight="1" x14ac:dyDescent="0.25">
      <c r="C35" s="243"/>
      <c r="D35" s="147"/>
      <c r="E35" s="133"/>
      <c r="F35" s="109"/>
      <c r="G35" s="102"/>
      <c r="H35" s="102"/>
      <c r="I35" s="173"/>
      <c r="J35" s="42"/>
      <c r="K35" s="9"/>
    </row>
    <row r="36" spans="3:11" ht="12.75" customHeight="1" x14ac:dyDescent="0.3">
      <c r="C36" s="243"/>
      <c r="D36" s="434" t="s">
        <v>1273</v>
      </c>
      <c r="E36" s="133"/>
      <c r="F36" s="109"/>
      <c r="G36" s="102"/>
      <c r="H36" s="102"/>
      <c r="I36" s="173"/>
      <c r="J36" s="42"/>
      <c r="K36" s="9"/>
    </row>
    <row r="37" spans="3:11" ht="12.75" customHeight="1" x14ac:dyDescent="0.25">
      <c r="C37" s="243"/>
      <c r="D37" s="43" t="s">
        <v>67</v>
      </c>
      <c r="E37" s="69"/>
      <c r="F37" s="69"/>
      <c r="G37" s="102"/>
      <c r="H37" s="102"/>
      <c r="I37" s="173"/>
      <c r="J37" s="42"/>
      <c r="K37" s="9"/>
    </row>
    <row r="38" spans="3:11" ht="12.75" customHeight="1" x14ac:dyDescent="0.25">
      <c r="C38" s="243"/>
      <c r="D38" s="147" t="s">
        <v>2046</v>
      </c>
      <c r="E38" s="133">
        <v>1</v>
      </c>
      <c r="F38" s="109">
        <v>120.87</v>
      </c>
      <c r="G38" s="102"/>
      <c r="H38" s="102"/>
      <c r="I38" s="173">
        <f>PRODUCT(E38:H38)</f>
        <v>120.87</v>
      </c>
      <c r="J38" s="42"/>
      <c r="K38" s="9"/>
    </row>
    <row r="39" spans="3:11" ht="12.75" customHeight="1" x14ac:dyDescent="0.25">
      <c r="C39" s="243"/>
      <c r="D39" s="147" t="s">
        <v>2016</v>
      </c>
      <c r="E39" s="133">
        <v>-1</v>
      </c>
      <c r="F39" s="109">
        <v>0.66</v>
      </c>
      <c r="G39" s="102"/>
      <c r="H39" s="102"/>
      <c r="I39" s="173">
        <f>PRODUCT(E39:H39)</f>
        <v>-0.66</v>
      </c>
      <c r="J39" s="42"/>
      <c r="K39" s="9"/>
    </row>
    <row r="40" spans="3:11" ht="12.75" customHeight="1" x14ac:dyDescent="0.25">
      <c r="C40" s="243"/>
      <c r="D40" s="147" t="s">
        <v>2016</v>
      </c>
      <c r="E40" s="133">
        <v>-1</v>
      </c>
      <c r="F40" s="109">
        <v>0.56999999999999995</v>
      </c>
      <c r="G40" s="102"/>
      <c r="H40" s="102"/>
      <c r="I40" s="173">
        <f>PRODUCT(E40:H40)</f>
        <v>-0.56999999999999995</v>
      </c>
      <c r="J40" s="42"/>
      <c r="K40" s="9"/>
    </row>
    <row r="41" spans="3:11" ht="12.75" customHeight="1" x14ac:dyDescent="0.25">
      <c r="C41" s="243"/>
      <c r="D41" s="147" t="s">
        <v>2045</v>
      </c>
      <c r="E41" s="133">
        <v>-1</v>
      </c>
      <c r="F41" s="109">
        <v>0.95</v>
      </c>
      <c r="G41" s="102"/>
      <c r="H41" s="102"/>
      <c r="I41" s="173">
        <f>PRODUCT(E41:H41)</f>
        <v>-0.95</v>
      </c>
      <c r="J41" s="42"/>
      <c r="K41" s="9"/>
    </row>
    <row r="42" spans="3:11" ht="12.75" customHeight="1" x14ac:dyDescent="0.25">
      <c r="C42" s="243"/>
      <c r="D42" s="147" t="s">
        <v>2045</v>
      </c>
      <c r="E42" s="133">
        <v>-1</v>
      </c>
      <c r="F42" s="109">
        <v>0.93</v>
      </c>
      <c r="G42" s="102"/>
      <c r="H42" s="102"/>
      <c r="I42" s="173">
        <f>PRODUCT(E42:H42)</f>
        <v>-0.93</v>
      </c>
      <c r="J42" s="42"/>
      <c r="K42" s="9"/>
    </row>
    <row r="43" spans="3:11" ht="12.75" customHeight="1" x14ac:dyDescent="0.3">
      <c r="C43" s="243"/>
      <c r="D43" s="434" t="s">
        <v>1333</v>
      </c>
      <c r="E43" s="133"/>
      <c r="F43" s="109"/>
      <c r="G43" s="102"/>
      <c r="H43" s="102"/>
      <c r="I43" s="173"/>
      <c r="J43" s="42"/>
      <c r="K43" s="9"/>
    </row>
    <row r="44" spans="3:11" ht="12.75" customHeight="1" x14ac:dyDescent="0.25">
      <c r="C44" s="243"/>
      <c r="D44" s="43" t="s">
        <v>69</v>
      </c>
      <c r="E44" s="69"/>
      <c r="F44" s="69"/>
      <c r="G44" s="102"/>
      <c r="H44" s="102"/>
      <c r="I44" s="173"/>
      <c r="J44" s="42"/>
      <c r="K44" s="9"/>
    </row>
    <row r="45" spans="3:11" ht="12.75" customHeight="1" x14ac:dyDescent="0.25">
      <c r="C45" s="243"/>
      <c r="D45" s="147" t="s">
        <v>2047</v>
      </c>
      <c r="E45" s="133">
        <v>1</v>
      </c>
      <c r="F45" s="109">
        <v>242.92</v>
      </c>
      <c r="G45" s="102"/>
      <c r="H45" s="102"/>
      <c r="I45" s="173">
        <f>PRODUCT(E45:H45)</f>
        <v>242.92</v>
      </c>
      <c r="J45" s="42"/>
      <c r="K45" s="9"/>
    </row>
    <row r="46" spans="3:11" ht="12.75" customHeight="1" x14ac:dyDescent="0.25">
      <c r="C46" s="243"/>
      <c r="D46" s="147" t="s">
        <v>2045</v>
      </c>
      <c r="E46" s="133">
        <v>-4</v>
      </c>
      <c r="F46" s="109">
        <v>0.95</v>
      </c>
      <c r="G46" s="102"/>
      <c r="H46" s="102"/>
      <c r="I46" s="173">
        <f>PRODUCT(E46:H46)</f>
        <v>-3.8</v>
      </c>
      <c r="J46" s="42"/>
      <c r="K46" s="9"/>
    </row>
    <row r="47" spans="3:11" ht="12.75" customHeight="1" x14ac:dyDescent="0.2">
      <c r="C47" s="243"/>
      <c r="D47" s="244"/>
      <c r="E47" s="69"/>
      <c r="F47" s="69"/>
      <c r="G47" s="102"/>
      <c r="H47" s="102"/>
      <c r="I47" s="173"/>
      <c r="J47" s="42"/>
      <c r="K47" s="9"/>
    </row>
    <row r="48" spans="3:11" ht="12.75" customHeight="1" x14ac:dyDescent="0.3">
      <c r="C48" s="243"/>
      <c r="D48" s="434" t="s">
        <v>1358</v>
      </c>
      <c r="E48" s="133"/>
      <c r="F48" s="109"/>
      <c r="G48" s="102"/>
      <c r="H48" s="102"/>
      <c r="I48" s="173"/>
      <c r="J48" s="42"/>
      <c r="K48" s="9"/>
    </row>
    <row r="49" spans="3:11" ht="12.75" customHeight="1" x14ac:dyDescent="0.25">
      <c r="C49" s="243"/>
      <c r="D49" s="43" t="s">
        <v>188</v>
      </c>
      <c r="E49" s="69"/>
      <c r="F49" s="69"/>
      <c r="G49" s="102"/>
      <c r="H49" s="102"/>
      <c r="I49" s="173"/>
      <c r="J49" s="42"/>
      <c r="K49" s="9"/>
    </row>
    <row r="50" spans="3:11" ht="12.75" customHeight="1" x14ac:dyDescent="0.25">
      <c r="C50" s="243"/>
      <c r="D50" s="147" t="s">
        <v>2047</v>
      </c>
      <c r="E50" s="133">
        <v>1</v>
      </c>
      <c r="F50" s="109">
        <v>157.59</v>
      </c>
      <c r="G50" s="102"/>
      <c r="H50" s="102"/>
      <c r="I50" s="173">
        <f>PRODUCT(E50:H50)</f>
        <v>157.59</v>
      </c>
      <c r="J50" s="42"/>
      <c r="K50" s="9"/>
    </row>
    <row r="51" spans="3:11" ht="12.75" customHeight="1" x14ac:dyDescent="0.25">
      <c r="C51" s="243"/>
      <c r="D51" s="147" t="s">
        <v>2045</v>
      </c>
      <c r="E51" s="133">
        <v>-3</v>
      </c>
      <c r="F51" s="109">
        <v>0.65</v>
      </c>
      <c r="G51" s="102"/>
      <c r="H51" s="102"/>
      <c r="I51" s="173">
        <f>PRODUCT(E51:H51)</f>
        <v>-1.9500000000000002</v>
      </c>
      <c r="J51" s="42"/>
      <c r="K51" s="9"/>
    </row>
    <row r="52" spans="3:11" ht="12.75" customHeight="1" x14ac:dyDescent="0.2">
      <c r="C52" s="243"/>
      <c r="D52" s="244"/>
      <c r="E52" s="69"/>
      <c r="F52" s="69"/>
      <c r="G52" s="102"/>
      <c r="H52" s="102"/>
      <c r="I52" s="173"/>
      <c r="J52" s="42"/>
      <c r="K52" s="9"/>
    </row>
    <row r="53" spans="3:11" ht="12.75" customHeight="1" x14ac:dyDescent="0.3">
      <c r="C53" s="243"/>
      <c r="D53" s="434" t="s">
        <v>1404</v>
      </c>
      <c r="E53" s="133"/>
      <c r="F53" s="109"/>
      <c r="G53" s="102"/>
      <c r="H53" s="102"/>
      <c r="I53" s="173"/>
      <c r="J53" s="42"/>
      <c r="K53" s="9"/>
    </row>
    <row r="54" spans="3:11" ht="12.75" customHeight="1" x14ac:dyDescent="0.25">
      <c r="C54" s="243"/>
      <c r="D54" s="43" t="s">
        <v>119</v>
      </c>
      <c r="E54" s="69"/>
      <c r="F54" s="69"/>
      <c r="G54" s="102"/>
      <c r="H54" s="102"/>
      <c r="I54" s="173"/>
      <c r="J54" s="42"/>
      <c r="K54" s="9"/>
    </row>
    <row r="55" spans="3:11" ht="12.75" customHeight="1" x14ac:dyDescent="0.25">
      <c r="C55" s="243"/>
      <c r="D55" s="147" t="s">
        <v>2048</v>
      </c>
      <c r="E55" s="133">
        <v>1</v>
      </c>
      <c r="F55" s="109">
        <v>92.83</v>
      </c>
      <c r="G55" s="102"/>
      <c r="H55" s="102"/>
      <c r="I55" s="173">
        <f t="shared" ref="I55:I60" si="0">PRODUCT(E55:H55)</f>
        <v>92.83</v>
      </c>
      <c r="J55" s="42"/>
      <c r="K55" s="9"/>
    </row>
    <row r="56" spans="3:11" ht="12.75" customHeight="1" x14ac:dyDescent="0.25">
      <c r="C56" s="243"/>
      <c r="D56" s="147" t="s">
        <v>2016</v>
      </c>
      <c r="E56" s="133">
        <v>-1</v>
      </c>
      <c r="F56" s="109">
        <v>1.18</v>
      </c>
      <c r="G56" s="102"/>
      <c r="H56" s="102"/>
      <c r="I56" s="173">
        <f t="shared" si="0"/>
        <v>-1.18</v>
      </c>
      <c r="J56" s="42"/>
      <c r="K56" s="9"/>
    </row>
    <row r="57" spans="3:11" ht="12.75" customHeight="1" x14ac:dyDescent="0.25">
      <c r="C57" s="243"/>
      <c r="D57" s="147" t="s">
        <v>2045</v>
      </c>
      <c r="E57" s="133">
        <v>-1</v>
      </c>
      <c r="F57" s="109">
        <v>1.07</v>
      </c>
      <c r="G57" s="102"/>
      <c r="H57" s="102"/>
      <c r="I57" s="173">
        <f t="shared" si="0"/>
        <v>-1.07</v>
      </c>
      <c r="J57" s="42"/>
      <c r="K57" s="9"/>
    </row>
    <row r="58" spans="3:11" ht="12.75" customHeight="1" x14ac:dyDescent="0.25">
      <c r="C58" s="243"/>
      <c r="D58" s="147" t="s">
        <v>2045</v>
      </c>
      <c r="E58" s="133">
        <v>-1</v>
      </c>
      <c r="F58" s="109">
        <v>0.95</v>
      </c>
      <c r="G58" s="102"/>
      <c r="H58" s="102"/>
      <c r="I58" s="173">
        <f t="shared" si="0"/>
        <v>-0.95</v>
      </c>
      <c r="J58" s="42"/>
      <c r="K58" s="9"/>
    </row>
    <row r="59" spans="3:11" ht="12.75" customHeight="1" x14ac:dyDescent="0.25">
      <c r="C59" s="243"/>
      <c r="D59" s="147" t="s">
        <v>2045</v>
      </c>
      <c r="E59" s="133">
        <v>-2</v>
      </c>
      <c r="F59" s="109">
        <v>0.65</v>
      </c>
      <c r="G59" s="102"/>
      <c r="H59" s="102"/>
      <c r="I59" s="173">
        <f t="shared" si="0"/>
        <v>-1.3</v>
      </c>
      <c r="J59" s="42"/>
      <c r="K59" s="9"/>
    </row>
    <row r="60" spans="3:11" ht="12.75" customHeight="1" x14ac:dyDescent="0.25">
      <c r="C60" s="243"/>
      <c r="D60" s="147" t="s">
        <v>2045</v>
      </c>
      <c r="E60" s="133">
        <v>-1</v>
      </c>
      <c r="F60" s="109">
        <v>6.2</v>
      </c>
      <c r="G60" s="102"/>
      <c r="H60" s="102"/>
      <c r="I60" s="173">
        <f t="shared" si="0"/>
        <v>-6.2</v>
      </c>
      <c r="J60" s="42"/>
      <c r="K60" s="9"/>
    </row>
    <row r="61" spans="3:11" ht="12.75" customHeight="1" x14ac:dyDescent="0.25">
      <c r="C61" s="243"/>
      <c r="D61" s="147"/>
      <c r="E61" s="133"/>
      <c r="F61" s="109"/>
      <c r="G61" s="102"/>
      <c r="H61" s="102"/>
      <c r="I61" s="173"/>
      <c r="J61" s="42"/>
      <c r="K61" s="9"/>
    </row>
    <row r="62" spans="3:11" ht="12.75" customHeight="1" x14ac:dyDescent="0.3">
      <c r="C62" s="243"/>
      <c r="D62" s="434" t="s">
        <v>1426</v>
      </c>
      <c r="E62" s="133"/>
      <c r="F62" s="109"/>
      <c r="G62" s="102"/>
      <c r="H62" s="102"/>
      <c r="I62" s="173"/>
      <c r="J62" s="42"/>
      <c r="K62" s="9"/>
    </row>
    <row r="63" spans="3:11" ht="12.75" customHeight="1" x14ac:dyDescent="0.25">
      <c r="C63" s="243"/>
      <c r="D63" s="43" t="s">
        <v>70</v>
      </c>
      <c r="E63" s="69"/>
      <c r="F63" s="69"/>
      <c r="G63" s="102"/>
      <c r="H63" s="102"/>
      <c r="I63" s="173"/>
      <c r="J63" s="42"/>
      <c r="K63" s="9"/>
    </row>
    <row r="64" spans="3:11" ht="12.75" customHeight="1" x14ac:dyDescent="0.25">
      <c r="C64" s="243"/>
      <c r="D64" s="147" t="s">
        <v>2049</v>
      </c>
      <c r="E64" s="133">
        <v>1</v>
      </c>
      <c r="F64" s="109">
        <v>7.64</v>
      </c>
      <c r="G64" s="102"/>
      <c r="H64" s="102"/>
      <c r="I64" s="173">
        <f>PRODUCT(E64:H64)</f>
        <v>7.64</v>
      </c>
      <c r="J64" s="42"/>
      <c r="K64" s="9"/>
    </row>
    <row r="65" spans="3:11" ht="12.75" customHeight="1" x14ac:dyDescent="0.25">
      <c r="C65" s="243"/>
      <c r="D65" s="43" t="s">
        <v>2050</v>
      </c>
      <c r="E65" s="69"/>
      <c r="F65" s="69"/>
      <c r="G65" s="102"/>
      <c r="H65" s="102"/>
      <c r="I65" s="173"/>
      <c r="J65" s="42"/>
      <c r="K65" s="9"/>
    </row>
    <row r="66" spans="3:11" ht="12.75" customHeight="1" x14ac:dyDescent="0.25">
      <c r="C66" s="243"/>
      <c r="D66" s="147" t="s">
        <v>2051</v>
      </c>
      <c r="E66" s="133">
        <v>1</v>
      </c>
      <c r="F66" s="109">
        <v>73.17</v>
      </c>
      <c r="G66" s="102"/>
      <c r="H66" s="102"/>
      <c r="I66" s="173">
        <f>PRODUCT(E66:H66)</f>
        <v>73.17</v>
      </c>
      <c r="J66" s="42"/>
      <c r="K66" s="9"/>
    </row>
    <row r="67" spans="3:11" ht="12.75" customHeight="1" x14ac:dyDescent="0.25">
      <c r="C67" s="243"/>
      <c r="D67" s="147"/>
      <c r="E67" s="133"/>
      <c r="F67" s="109"/>
      <c r="G67" s="102"/>
      <c r="H67" s="102"/>
      <c r="I67" s="173"/>
      <c r="J67" s="42"/>
      <c r="K67" s="9"/>
    </row>
    <row r="68" spans="3:11" ht="12.75" customHeight="1" x14ac:dyDescent="0.3">
      <c r="C68" s="243"/>
      <c r="D68" s="434" t="s">
        <v>1450</v>
      </c>
      <c r="E68" s="133"/>
      <c r="F68" s="109"/>
      <c r="G68" s="102"/>
      <c r="H68" s="102"/>
      <c r="I68" s="173"/>
      <c r="J68" s="42"/>
      <c r="K68" s="9"/>
    </row>
    <row r="69" spans="3:11" ht="12.75" customHeight="1" x14ac:dyDescent="0.25">
      <c r="C69" s="243"/>
      <c r="D69" s="43" t="s">
        <v>197</v>
      </c>
      <c r="E69" s="69"/>
      <c r="F69" s="69"/>
      <c r="G69" s="102"/>
      <c r="H69" s="102"/>
      <c r="I69" s="173"/>
      <c r="J69" s="42"/>
      <c r="K69" s="9"/>
    </row>
    <row r="70" spans="3:11" ht="12.75" customHeight="1" x14ac:dyDescent="0.25">
      <c r="C70" s="243"/>
      <c r="D70" s="147" t="s">
        <v>2052</v>
      </c>
      <c r="E70" s="133">
        <v>1</v>
      </c>
      <c r="F70" s="109">
        <v>6.9</v>
      </c>
      <c r="G70" s="102"/>
      <c r="H70" s="102"/>
      <c r="I70" s="173">
        <f>PRODUCT(E70:H70)</f>
        <v>6.9</v>
      </c>
      <c r="J70" s="42"/>
      <c r="K70" s="9"/>
    </row>
    <row r="71" spans="3:11" ht="12.75" customHeight="1" x14ac:dyDescent="0.25">
      <c r="C71" s="243"/>
      <c r="D71" s="43" t="s">
        <v>199</v>
      </c>
      <c r="E71" s="69"/>
      <c r="F71" s="69"/>
      <c r="G71" s="102"/>
      <c r="H71" s="102"/>
      <c r="I71" s="173"/>
      <c r="J71" s="42"/>
      <c r="K71" s="9"/>
    </row>
    <row r="72" spans="3:11" ht="12.75" customHeight="1" x14ac:dyDescent="0.25">
      <c r="C72" s="243"/>
      <c r="D72" s="147" t="s">
        <v>2053</v>
      </c>
      <c r="E72" s="133">
        <v>1</v>
      </c>
      <c r="F72" s="109">
        <v>6.9</v>
      </c>
      <c r="G72" s="102"/>
      <c r="H72" s="102"/>
      <c r="I72" s="173">
        <f>PRODUCT(E72:H72)</f>
        <v>6.9</v>
      </c>
      <c r="J72" s="42"/>
      <c r="K72" s="9"/>
    </row>
    <row r="73" spans="3:11" ht="12.75" customHeight="1" x14ac:dyDescent="0.25">
      <c r="C73" s="243"/>
      <c r="D73" s="147"/>
      <c r="E73" s="133"/>
      <c r="F73" s="109"/>
      <c r="G73" s="102"/>
      <c r="H73" s="102"/>
      <c r="I73" s="173"/>
      <c r="J73" s="42"/>
      <c r="K73" s="9"/>
    </row>
    <row r="74" spans="3:11" ht="12.75" customHeight="1" x14ac:dyDescent="0.25">
      <c r="C74" s="243"/>
      <c r="D74" s="518" t="s">
        <v>203</v>
      </c>
      <c r="E74" s="651"/>
      <c r="F74" s="97"/>
      <c r="G74" s="36"/>
      <c r="H74" s="36"/>
      <c r="I74" s="173"/>
      <c r="J74" s="42"/>
      <c r="K74" s="9"/>
    </row>
    <row r="75" spans="3:11" ht="12.75" customHeight="1" x14ac:dyDescent="0.3">
      <c r="C75" s="243"/>
      <c r="D75" s="434" t="s">
        <v>2058</v>
      </c>
      <c r="E75" s="651"/>
      <c r="F75" s="97"/>
      <c r="G75" s="36"/>
      <c r="H75" s="36"/>
      <c r="I75" s="173"/>
      <c r="J75" s="42"/>
      <c r="K75" s="9"/>
    </row>
    <row r="76" spans="3:11" ht="12.75" customHeight="1" x14ac:dyDescent="0.25">
      <c r="C76" s="243"/>
      <c r="D76" s="43" t="s">
        <v>170</v>
      </c>
      <c r="E76" s="133"/>
      <c r="F76" s="441"/>
      <c r="G76" s="102"/>
      <c r="H76" s="102"/>
      <c r="I76" s="173"/>
      <c r="J76" s="42"/>
      <c r="K76" s="9"/>
    </row>
    <row r="77" spans="3:11" ht="12.75" customHeight="1" x14ac:dyDescent="0.25">
      <c r="C77" s="243"/>
      <c r="D77" s="147" t="s">
        <v>1825</v>
      </c>
      <c r="E77" s="133">
        <v>1</v>
      </c>
      <c r="F77" s="109">
        <v>1503.1</v>
      </c>
      <c r="G77" s="102"/>
      <c r="H77" s="102"/>
      <c r="I77" s="173">
        <f t="shared" ref="I77:I92" si="1">PRODUCT(E77:H77)</f>
        <v>1503.1</v>
      </c>
      <c r="J77" s="42"/>
      <c r="K77" s="9"/>
    </row>
    <row r="78" spans="3:11" ht="12.75" customHeight="1" x14ac:dyDescent="0.25">
      <c r="C78" s="243"/>
      <c r="D78" s="147" t="s">
        <v>2057</v>
      </c>
      <c r="E78" s="133">
        <v>5</v>
      </c>
      <c r="F78" s="109">
        <v>2.1</v>
      </c>
      <c r="G78" s="102"/>
      <c r="H78" s="102"/>
      <c r="I78" s="173">
        <f t="shared" si="1"/>
        <v>10.5</v>
      </c>
      <c r="J78" s="42"/>
      <c r="K78" s="9"/>
    </row>
    <row r="79" spans="3:11" ht="12.75" customHeight="1" x14ac:dyDescent="0.25">
      <c r="C79" s="243"/>
      <c r="D79" s="147" t="s">
        <v>2057</v>
      </c>
      <c r="E79" s="133">
        <v>2</v>
      </c>
      <c r="F79" s="109">
        <v>2.29</v>
      </c>
      <c r="G79" s="102"/>
      <c r="H79" s="102"/>
      <c r="I79" s="173">
        <f t="shared" si="1"/>
        <v>4.58</v>
      </c>
      <c r="J79" s="42"/>
      <c r="K79" s="9"/>
    </row>
    <row r="80" spans="3:11" ht="12.75" customHeight="1" x14ac:dyDescent="0.25">
      <c r="C80" s="243"/>
      <c r="D80" s="147" t="s">
        <v>2057</v>
      </c>
      <c r="E80" s="133">
        <v>1</v>
      </c>
      <c r="F80" s="109">
        <v>1.2</v>
      </c>
      <c r="G80" s="102"/>
      <c r="H80" s="102"/>
      <c r="I80" s="173">
        <f t="shared" si="1"/>
        <v>1.2</v>
      </c>
      <c r="J80" s="42"/>
      <c r="K80" s="9"/>
    </row>
    <row r="81" spans="3:11" ht="12.75" customHeight="1" x14ac:dyDescent="0.25">
      <c r="C81" s="243"/>
      <c r="D81" s="147" t="s">
        <v>2057</v>
      </c>
      <c r="E81" s="133">
        <v>1</v>
      </c>
      <c r="F81" s="109">
        <v>1.5</v>
      </c>
      <c r="G81" s="102"/>
      <c r="H81" s="102"/>
      <c r="I81" s="173">
        <f t="shared" si="1"/>
        <v>1.5</v>
      </c>
      <c r="J81" s="42"/>
      <c r="K81" s="9"/>
    </row>
    <row r="82" spans="3:11" ht="12.75" customHeight="1" x14ac:dyDescent="0.25">
      <c r="C82" s="243"/>
      <c r="D82" s="147" t="s">
        <v>2059</v>
      </c>
      <c r="E82" s="133">
        <v>-1</v>
      </c>
      <c r="F82" s="109">
        <v>36.56</v>
      </c>
      <c r="G82" s="102"/>
      <c r="H82" s="102"/>
      <c r="I82" s="173">
        <f t="shared" si="1"/>
        <v>-36.56</v>
      </c>
      <c r="J82" s="42"/>
      <c r="K82" s="9"/>
    </row>
    <row r="83" spans="3:11" ht="12.75" customHeight="1" x14ac:dyDescent="0.25">
      <c r="C83" s="243"/>
      <c r="D83" s="147" t="s">
        <v>2045</v>
      </c>
      <c r="E83" s="133">
        <v>-15</v>
      </c>
      <c r="F83" s="109">
        <v>0.95</v>
      </c>
      <c r="G83" s="102"/>
      <c r="H83" s="102"/>
      <c r="I83" s="173">
        <f t="shared" si="1"/>
        <v>-14.25</v>
      </c>
      <c r="J83" s="42"/>
      <c r="K83" s="9"/>
    </row>
    <row r="84" spans="3:11" ht="12.75" customHeight="1" x14ac:dyDescent="0.25">
      <c r="C84" s="243"/>
      <c r="D84" s="147" t="s">
        <v>2045</v>
      </c>
      <c r="E84" s="133">
        <v>-3</v>
      </c>
      <c r="F84" s="109">
        <v>0.65</v>
      </c>
      <c r="G84" s="102"/>
      <c r="H84" s="102"/>
      <c r="I84" s="173">
        <f t="shared" si="1"/>
        <v>-1.9500000000000002</v>
      </c>
      <c r="J84" s="42"/>
      <c r="K84" s="9"/>
    </row>
    <row r="85" spans="3:11" ht="12.75" customHeight="1" x14ac:dyDescent="0.25">
      <c r="C85" s="243"/>
      <c r="D85" s="147" t="s">
        <v>2045</v>
      </c>
      <c r="E85" s="133">
        <v>-4</v>
      </c>
      <c r="F85" s="109">
        <v>8.17</v>
      </c>
      <c r="G85" s="102"/>
      <c r="H85" s="102"/>
      <c r="I85" s="173">
        <f t="shared" si="1"/>
        <v>-32.68</v>
      </c>
      <c r="J85" s="42"/>
      <c r="K85" s="9"/>
    </row>
    <row r="86" spans="3:11" ht="12.75" customHeight="1" x14ac:dyDescent="0.25">
      <c r="C86" s="243"/>
      <c r="D86" s="147" t="s">
        <v>2016</v>
      </c>
      <c r="E86" s="133">
        <v>-1</v>
      </c>
      <c r="F86" s="109">
        <v>0.81</v>
      </c>
      <c r="G86" s="102"/>
      <c r="H86" s="102"/>
      <c r="I86" s="173">
        <f t="shared" si="1"/>
        <v>-0.81</v>
      </c>
      <c r="J86" s="42"/>
      <c r="K86" s="9"/>
    </row>
    <row r="87" spans="3:11" ht="12.75" customHeight="1" x14ac:dyDescent="0.25">
      <c r="C87" s="243"/>
      <c r="D87" s="147" t="s">
        <v>2016</v>
      </c>
      <c r="E87" s="133">
        <v>-1</v>
      </c>
      <c r="F87" s="109">
        <v>0.67</v>
      </c>
      <c r="G87" s="102"/>
      <c r="H87" s="102"/>
      <c r="I87" s="173">
        <f t="shared" si="1"/>
        <v>-0.67</v>
      </c>
      <c r="J87" s="42"/>
      <c r="K87" s="9"/>
    </row>
    <row r="88" spans="3:11" ht="12.75" customHeight="1" x14ac:dyDescent="0.25">
      <c r="C88" s="243"/>
      <c r="D88" s="147" t="s">
        <v>2016</v>
      </c>
      <c r="E88" s="133">
        <v>-2</v>
      </c>
      <c r="F88" s="109">
        <v>1</v>
      </c>
      <c r="G88" s="102"/>
      <c r="H88" s="102"/>
      <c r="I88" s="173">
        <f t="shared" si="1"/>
        <v>-2</v>
      </c>
      <c r="J88" s="42"/>
      <c r="K88" s="9"/>
    </row>
    <row r="89" spans="3:11" ht="12.75" customHeight="1" x14ac:dyDescent="0.25">
      <c r="C89" s="243"/>
      <c r="D89" s="147" t="s">
        <v>2016</v>
      </c>
      <c r="E89" s="133">
        <v>-1</v>
      </c>
      <c r="F89" s="109">
        <v>0.71</v>
      </c>
      <c r="G89" s="102"/>
      <c r="H89" s="102"/>
      <c r="I89" s="173">
        <f t="shared" si="1"/>
        <v>-0.71</v>
      </c>
      <c r="J89" s="42"/>
      <c r="K89" s="9"/>
    </row>
    <row r="90" spans="3:11" ht="12.75" customHeight="1" x14ac:dyDescent="0.25">
      <c r="C90" s="243"/>
      <c r="D90" s="147" t="s">
        <v>2016</v>
      </c>
      <c r="E90" s="133">
        <v>-1</v>
      </c>
      <c r="F90" s="109">
        <v>0.64</v>
      </c>
      <c r="G90" s="102"/>
      <c r="H90" s="102"/>
      <c r="I90" s="173">
        <f t="shared" si="1"/>
        <v>-0.64</v>
      </c>
      <c r="J90" s="42"/>
      <c r="K90" s="9"/>
    </row>
    <row r="91" spans="3:11" ht="12.75" customHeight="1" x14ac:dyDescent="0.25">
      <c r="C91" s="243"/>
      <c r="D91" s="147" t="s">
        <v>2016</v>
      </c>
      <c r="E91" s="133">
        <v>-1</v>
      </c>
      <c r="F91" s="109">
        <v>0.87</v>
      </c>
      <c r="G91" s="102"/>
      <c r="H91" s="102"/>
      <c r="I91" s="173">
        <f t="shared" si="1"/>
        <v>-0.87</v>
      </c>
      <c r="J91" s="42"/>
      <c r="K91" s="9"/>
    </row>
    <row r="92" spans="3:11" ht="12.75" customHeight="1" x14ac:dyDescent="0.25">
      <c r="C92" s="243"/>
      <c r="D92" s="147" t="s">
        <v>2016</v>
      </c>
      <c r="E92" s="133">
        <v>-1</v>
      </c>
      <c r="F92" s="109">
        <v>1.68</v>
      </c>
      <c r="G92" s="102"/>
      <c r="H92" s="102"/>
      <c r="I92" s="173">
        <f t="shared" si="1"/>
        <v>-1.68</v>
      </c>
      <c r="J92" s="42"/>
      <c r="K92" s="9"/>
    </row>
    <row r="93" spans="3:11" ht="12.75" customHeight="1" x14ac:dyDescent="0.3">
      <c r="C93" s="243"/>
      <c r="D93" s="434" t="s">
        <v>2060</v>
      </c>
      <c r="E93" s="133"/>
      <c r="F93" s="109"/>
      <c r="G93" s="102"/>
      <c r="H93" s="102"/>
      <c r="I93" s="173"/>
      <c r="J93" s="42"/>
      <c r="K93" s="9"/>
    </row>
    <row r="94" spans="3:11" ht="12.75" customHeight="1" x14ac:dyDescent="0.25">
      <c r="C94" s="243"/>
      <c r="D94" s="147" t="s">
        <v>1825</v>
      </c>
      <c r="E94" s="133">
        <v>1</v>
      </c>
      <c r="F94" s="109">
        <v>649.83000000000004</v>
      </c>
      <c r="G94" s="102"/>
      <c r="H94" s="102"/>
      <c r="I94" s="173">
        <f>PRODUCT(E94:H94)</f>
        <v>649.83000000000004</v>
      </c>
      <c r="J94" s="42"/>
      <c r="K94" s="9"/>
    </row>
    <row r="95" spans="3:11" ht="12.75" customHeight="1" x14ac:dyDescent="0.25">
      <c r="C95" s="243"/>
      <c r="D95" s="147"/>
      <c r="E95" s="133"/>
      <c r="F95" s="109"/>
      <c r="G95" s="102"/>
      <c r="H95" s="102"/>
      <c r="I95" s="173"/>
      <c r="J95" s="42"/>
      <c r="K95" s="9"/>
    </row>
    <row r="96" spans="3:11" ht="12.75" customHeight="1" x14ac:dyDescent="0.25">
      <c r="C96" s="243"/>
      <c r="D96" s="518" t="s">
        <v>203</v>
      </c>
      <c r="E96" s="133"/>
      <c r="F96" s="109"/>
      <c r="G96" s="102"/>
      <c r="H96" s="102"/>
      <c r="I96" s="173"/>
      <c r="J96" s="42"/>
      <c r="K96" s="9"/>
    </row>
    <row r="97" spans="3:11" ht="12.75" customHeight="1" x14ac:dyDescent="0.3">
      <c r="C97" s="243"/>
      <c r="D97" s="434" t="s">
        <v>2061</v>
      </c>
      <c r="E97" s="69"/>
      <c r="F97" s="441"/>
      <c r="G97" s="102"/>
      <c r="H97" s="102"/>
      <c r="I97" s="173"/>
      <c r="J97" s="42"/>
      <c r="K97" s="9"/>
    </row>
    <row r="98" spans="3:11" ht="12.75" customHeight="1" x14ac:dyDescent="0.25">
      <c r="C98" s="243"/>
      <c r="D98" s="147" t="s">
        <v>1825</v>
      </c>
      <c r="E98" s="133">
        <v>1</v>
      </c>
      <c r="F98" s="109">
        <v>2575.9</v>
      </c>
      <c r="G98" s="102"/>
      <c r="H98" s="102"/>
      <c r="I98" s="173">
        <f t="shared" ref="I98:I137" si="2">PRODUCT(E98:H98)</f>
        <v>2575.9</v>
      </c>
      <c r="J98" s="42"/>
      <c r="K98" s="9"/>
    </row>
    <row r="99" spans="3:11" ht="12.75" customHeight="1" x14ac:dyDescent="0.25">
      <c r="C99" s="243"/>
      <c r="D99" s="147" t="s">
        <v>2057</v>
      </c>
      <c r="E99" s="133">
        <v>5</v>
      </c>
      <c r="F99" s="109">
        <v>1.96</v>
      </c>
      <c r="G99" s="102"/>
      <c r="H99" s="102"/>
      <c r="I99" s="173">
        <f t="shared" si="2"/>
        <v>9.8000000000000007</v>
      </c>
      <c r="J99" s="42"/>
      <c r="K99" s="9"/>
    </row>
    <row r="100" spans="3:11" ht="12.75" customHeight="1" x14ac:dyDescent="0.25">
      <c r="C100" s="243"/>
      <c r="D100" s="147" t="s">
        <v>2057</v>
      </c>
      <c r="E100" s="133">
        <v>5</v>
      </c>
      <c r="F100" s="109">
        <v>2.35</v>
      </c>
      <c r="G100" s="102"/>
      <c r="H100" s="102"/>
      <c r="I100" s="173">
        <f t="shared" si="2"/>
        <v>11.75</v>
      </c>
      <c r="J100" s="42"/>
      <c r="K100" s="9"/>
    </row>
    <row r="101" spans="3:11" ht="12.75" customHeight="1" x14ac:dyDescent="0.25">
      <c r="C101" s="243"/>
      <c r="D101" s="147" t="s">
        <v>2057</v>
      </c>
      <c r="E101" s="133">
        <v>1</v>
      </c>
      <c r="F101" s="109">
        <v>10.14</v>
      </c>
      <c r="G101" s="102"/>
      <c r="H101" s="102"/>
      <c r="I101" s="173">
        <f t="shared" si="2"/>
        <v>10.14</v>
      </c>
      <c r="J101" s="42"/>
      <c r="K101" s="9"/>
    </row>
    <row r="102" spans="3:11" ht="12.75" customHeight="1" x14ac:dyDescent="0.25">
      <c r="C102" s="243"/>
      <c r="D102" s="147" t="s">
        <v>2057</v>
      </c>
      <c r="E102" s="133">
        <v>1</v>
      </c>
      <c r="F102" s="109">
        <v>5.28</v>
      </c>
      <c r="G102" s="102"/>
      <c r="H102" s="102"/>
      <c r="I102" s="173">
        <f t="shared" si="2"/>
        <v>5.28</v>
      </c>
      <c r="J102" s="42"/>
      <c r="K102" s="9"/>
    </row>
    <row r="103" spans="3:11" ht="12.75" customHeight="1" x14ac:dyDescent="0.25">
      <c r="C103" s="243"/>
      <c r="D103" s="147" t="s">
        <v>2057</v>
      </c>
      <c r="E103" s="133">
        <v>2</v>
      </c>
      <c r="F103" s="109">
        <v>2.1</v>
      </c>
      <c r="G103" s="102"/>
      <c r="H103" s="102"/>
      <c r="I103" s="173">
        <f t="shared" si="2"/>
        <v>4.2</v>
      </c>
      <c r="J103" s="42"/>
      <c r="K103" s="9"/>
    </row>
    <row r="104" spans="3:11" ht="12.75" customHeight="1" x14ac:dyDescent="0.25">
      <c r="C104" s="243"/>
      <c r="D104" s="147" t="s">
        <v>2057</v>
      </c>
      <c r="E104" s="133">
        <v>1</v>
      </c>
      <c r="F104" s="109">
        <v>2.76</v>
      </c>
      <c r="G104" s="102"/>
      <c r="H104" s="102"/>
      <c r="I104" s="173">
        <f t="shared" si="2"/>
        <v>2.76</v>
      </c>
      <c r="J104" s="42"/>
      <c r="K104" s="9"/>
    </row>
    <row r="105" spans="3:11" ht="12.75" customHeight="1" x14ac:dyDescent="0.25">
      <c r="C105" s="243"/>
      <c r="D105" s="147" t="s">
        <v>2057</v>
      </c>
      <c r="E105" s="133">
        <v>1</v>
      </c>
      <c r="F105" s="109">
        <v>1.35</v>
      </c>
      <c r="G105" s="102"/>
      <c r="H105" s="102"/>
      <c r="I105" s="173">
        <f t="shared" si="2"/>
        <v>1.35</v>
      </c>
      <c r="J105" s="42"/>
      <c r="K105" s="9"/>
    </row>
    <row r="106" spans="3:11" ht="12.75" customHeight="1" x14ac:dyDescent="0.25">
      <c r="C106" s="243"/>
      <c r="D106" s="147" t="s">
        <v>2057</v>
      </c>
      <c r="E106" s="133">
        <v>1</v>
      </c>
      <c r="F106" s="109">
        <v>2.9</v>
      </c>
      <c r="G106" s="102"/>
      <c r="H106" s="102"/>
      <c r="I106" s="173">
        <f t="shared" si="2"/>
        <v>2.9</v>
      </c>
      <c r="J106" s="42"/>
      <c r="K106" s="9"/>
    </row>
    <row r="107" spans="3:11" ht="12.75" customHeight="1" x14ac:dyDescent="0.25">
      <c r="C107" s="243"/>
      <c r="D107" s="147" t="s">
        <v>2057</v>
      </c>
      <c r="E107" s="133">
        <v>1</v>
      </c>
      <c r="F107" s="109">
        <v>3.25</v>
      </c>
      <c r="G107" s="102"/>
      <c r="H107" s="102"/>
      <c r="I107" s="173">
        <f t="shared" si="2"/>
        <v>3.25</v>
      </c>
      <c r="J107" s="42"/>
      <c r="K107" s="9"/>
    </row>
    <row r="108" spans="3:11" ht="12.75" customHeight="1" x14ac:dyDescent="0.25">
      <c r="C108" s="243"/>
      <c r="D108" s="147" t="s">
        <v>2057</v>
      </c>
      <c r="E108" s="133">
        <v>1</v>
      </c>
      <c r="F108" s="109">
        <v>1.08</v>
      </c>
      <c r="G108" s="102"/>
      <c r="H108" s="102"/>
      <c r="I108" s="173">
        <f t="shared" si="2"/>
        <v>1.08</v>
      </c>
      <c r="J108" s="42"/>
      <c r="K108" s="9"/>
    </row>
    <row r="109" spans="3:11" ht="12.75" customHeight="1" x14ac:dyDescent="0.25">
      <c r="C109" s="243"/>
      <c r="D109" s="147" t="s">
        <v>2057</v>
      </c>
      <c r="E109" s="133">
        <v>1</v>
      </c>
      <c r="F109" s="109">
        <v>2.4700000000000002</v>
      </c>
      <c r="G109" s="102"/>
      <c r="H109" s="102"/>
      <c r="I109" s="173">
        <f t="shared" si="2"/>
        <v>2.4700000000000002</v>
      </c>
      <c r="J109" s="42"/>
      <c r="K109" s="9"/>
    </row>
    <row r="110" spans="3:11" ht="12.75" customHeight="1" x14ac:dyDescent="0.25">
      <c r="C110" s="243"/>
      <c r="D110" s="147" t="s">
        <v>2057</v>
      </c>
      <c r="E110" s="133">
        <v>1</v>
      </c>
      <c r="F110" s="109">
        <v>2.64</v>
      </c>
      <c r="G110" s="102"/>
      <c r="H110" s="102"/>
      <c r="I110" s="173">
        <f t="shared" si="2"/>
        <v>2.64</v>
      </c>
      <c r="J110" s="42"/>
      <c r="K110" s="9"/>
    </row>
    <row r="111" spans="3:11" ht="12.75" customHeight="1" x14ac:dyDescent="0.25">
      <c r="C111" s="243"/>
      <c r="D111" s="147" t="s">
        <v>2057</v>
      </c>
      <c r="E111" s="133">
        <v>1</v>
      </c>
      <c r="F111" s="109">
        <v>2.16</v>
      </c>
      <c r="G111" s="102"/>
      <c r="H111" s="102"/>
      <c r="I111" s="173">
        <f t="shared" si="2"/>
        <v>2.16</v>
      </c>
      <c r="J111" s="42"/>
      <c r="K111" s="9"/>
    </row>
    <row r="112" spans="3:11" ht="12.75" customHeight="1" x14ac:dyDescent="0.25">
      <c r="C112" s="243"/>
      <c r="D112" s="147" t="s">
        <v>2057</v>
      </c>
      <c r="E112" s="133">
        <v>1</v>
      </c>
      <c r="F112" s="109">
        <v>1.07</v>
      </c>
      <c r="G112" s="102"/>
      <c r="H112" s="102"/>
      <c r="I112" s="173">
        <f t="shared" si="2"/>
        <v>1.07</v>
      </c>
      <c r="J112" s="42"/>
      <c r="K112" s="9"/>
    </row>
    <row r="113" spans="3:11" ht="12.75" customHeight="1" x14ac:dyDescent="0.25">
      <c r="C113" s="243"/>
      <c r="D113" s="147" t="s">
        <v>2045</v>
      </c>
      <c r="E113" s="133">
        <v>-2</v>
      </c>
      <c r="F113" s="109">
        <v>15.95</v>
      </c>
      <c r="G113" s="102"/>
      <c r="H113" s="102"/>
      <c r="I113" s="173">
        <f t="shared" si="2"/>
        <v>-31.9</v>
      </c>
      <c r="J113" s="42"/>
      <c r="K113" s="9"/>
    </row>
    <row r="114" spans="3:11" ht="12.75" customHeight="1" x14ac:dyDescent="0.25">
      <c r="C114" s="243"/>
      <c r="D114" s="147" t="s">
        <v>2045</v>
      </c>
      <c r="E114" s="133">
        <v>-1</v>
      </c>
      <c r="F114" s="109">
        <v>5.37</v>
      </c>
      <c r="G114" s="102"/>
      <c r="H114" s="102"/>
      <c r="I114" s="173">
        <f t="shared" si="2"/>
        <v>-5.37</v>
      </c>
      <c r="J114" s="42"/>
      <c r="K114" s="9"/>
    </row>
    <row r="115" spans="3:11" ht="12.75" customHeight="1" x14ac:dyDescent="0.25">
      <c r="C115" s="243"/>
      <c r="D115" s="147" t="s">
        <v>2045</v>
      </c>
      <c r="E115" s="133">
        <v>-1</v>
      </c>
      <c r="F115" s="109">
        <v>5.44</v>
      </c>
      <c r="G115" s="102"/>
      <c r="H115" s="102"/>
      <c r="I115" s="173">
        <f t="shared" si="2"/>
        <v>-5.44</v>
      </c>
      <c r="J115" s="42"/>
      <c r="K115" s="9"/>
    </row>
    <row r="116" spans="3:11" ht="12.75" customHeight="1" x14ac:dyDescent="0.25">
      <c r="C116" s="243"/>
      <c r="D116" s="147" t="s">
        <v>2045</v>
      </c>
      <c r="E116" s="133">
        <v>-14</v>
      </c>
      <c r="F116" s="109">
        <v>0.95</v>
      </c>
      <c r="G116" s="102"/>
      <c r="H116" s="102"/>
      <c r="I116" s="173">
        <f t="shared" si="2"/>
        <v>-13.299999999999999</v>
      </c>
      <c r="J116" s="42"/>
      <c r="K116" s="9"/>
    </row>
    <row r="117" spans="3:11" ht="12.75" customHeight="1" x14ac:dyDescent="0.25">
      <c r="C117" s="243"/>
      <c r="D117" s="147" t="s">
        <v>2045</v>
      </c>
      <c r="E117" s="133">
        <v>-4</v>
      </c>
      <c r="F117" s="109">
        <v>1.08</v>
      </c>
      <c r="G117" s="102"/>
      <c r="H117" s="102"/>
      <c r="I117" s="173">
        <f t="shared" si="2"/>
        <v>-4.32</v>
      </c>
      <c r="J117" s="42"/>
      <c r="K117" s="9"/>
    </row>
    <row r="118" spans="3:11" ht="12.75" customHeight="1" x14ac:dyDescent="0.25">
      <c r="C118" s="243"/>
      <c r="D118" s="147" t="s">
        <v>2045</v>
      </c>
      <c r="E118" s="133">
        <v>-5</v>
      </c>
      <c r="F118" s="109">
        <v>0.65</v>
      </c>
      <c r="G118" s="102"/>
      <c r="H118" s="102"/>
      <c r="I118" s="173">
        <f t="shared" si="2"/>
        <v>-3.25</v>
      </c>
      <c r="J118" s="42"/>
      <c r="K118" s="9"/>
    </row>
    <row r="119" spans="3:11" ht="12.75" customHeight="1" x14ac:dyDescent="0.25">
      <c r="C119" s="243"/>
      <c r="D119" s="147" t="s">
        <v>2045</v>
      </c>
      <c r="E119" s="133">
        <v>-4</v>
      </c>
      <c r="F119" s="109">
        <v>6.19</v>
      </c>
      <c r="G119" s="102"/>
      <c r="H119" s="102"/>
      <c r="I119" s="173">
        <f t="shared" si="2"/>
        <v>-24.76</v>
      </c>
      <c r="J119" s="42"/>
      <c r="K119" s="9"/>
    </row>
    <row r="120" spans="3:11" ht="12.75" customHeight="1" x14ac:dyDescent="0.25">
      <c r="C120" s="243"/>
      <c r="D120" s="147" t="s">
        <v>2045</v>
      </c>
      <c r="E120" s="133">
        <v>-4</v>
      </c>
      <c r="F120" s="109">
        <v>8.17</v>
      </c>
      <c r="G120" s="102"/>
      <c r="H120" s="102"/>
      <c r="I120" s="173">
        <f t="shared" si="2"/>
        <v>-32.68</v>
      </c>
      <c r="J120" s="42"/>
      <c r="K120" s="9"/>
    </row>
    <row r="121" spans="3:11" ht="12.75" customHeight="1" x14ac:dyDescent="0.25">
      <c r="C121" s="243"/>
      <c r="D121" s="147" t="s">
        <v>2045</v>
      </c>
      <c r="E121" s="133">
        <v>-1</v>
      </c>
      <c r="F121" s="109">
        <v>6.19</v>
      </c>
      <c r="G121" s="102"/>
      <c r="H121" s="102"/>
      <c r="I121" s="173">
        <f t="shared" si="2"/>
        <v>-6.19</v>
      </c>
      <c r="J121" s="42"/>
      <c r="K121" s="9"/>
    </row>
    <row r="122" spans="3:11" ht="12.75" customHeight="1" x14ac:dyDescent="0.25">
      <c r="C122" s="243"/>
      <c r="D122" s="147" t="s">
        <v>2045</v>
      </c>
      <c r="E122" s="133">
        <v>-1</v>
      </c>
      <c r="F122" s="109">
        <v>0.88</v>
      </c>
      <c r="G122" s="102"/>
      <c r="H122" s="102"/>
      <c r="I122" s="173">
        <f t="shared" si="2"/>
        <v>-0.88</v>
      </c>
      <c r="J122" s="42"/>
      <c r="K122" s="9"/>
    </row>
    <row r="123" spans="3:11" ht="12.75" customHeight="1" x14ac:dyDescent="0.25">
      <c r="C123" s="243"/>
      <c r="D123" s="147" t="s">
        <v>2066</v>
      </c>
      <c r="E123" s="133">
        <v>-1</v>
      </c>
      <c r="F123" s="109">
        <v>11.56</v>
      </c>
      <c r="G123" s="102"/>
      <c r="H123" s="102"/>
      <c r="I123" s="173">
        <f t="shared" si="2"/>
        <v>-11.56</v>
      </c>
      <c r="J123" s="42"/>
      <c r="K123" s="9"/>
    </row>
    <row r="124" spans="3:11" ht="12.75" customHeight="1" x14ac:dyDescent="0.25">
      <c r="C124" s="243"/>
      <c r="D124" s="147" t="s">
        <v>2062</v>
      </c>
      <c r="E124" s="133">
        <v>-1</v>
      </c>
      <c r="F124" s="109">
        <v>55.08</v>
      </c>
      <c r="G124" s="102"/>
      <c r="H124" s="102"/>
      <c r="I124" s="173">
        <f t="shared" si="2"/>
        <v>-55.08</v>
      </c>
      <c r="J124" s="42"/>
      <c r="K124" s="9"/>
    </row>
    <row r="125" spans="3:11" ht="12.75" customHeight="1" x14ac:dyDescent="0.25">
      <c r="C125" s="243"/>
      <c r="D125" s="147" t="s">
        <v>2063</v>
      </c>
      <c r="E125" s="133">
        <v>-1</v>
      </c>
      <c r="F125" s="109">
        <v>15.94</v>
      </c>
      <c r="G125" s="102"/>
      <c r="H125" s="102"/>
      <c r="I125" s="173">
        <f t="shared" si="2"/>
        <v>-15.94</v>
      </c>
      <c r="J125" s="42"/>
      <c r="K125" s="9"/>
    </row>
    <row r="126" spans="3:11" ht="12.75" customHeight="1" x14ac:dyDescent="0.25">
      <c r="C126" s="243"/>
      <c r="D126" s="147" t="s">
        <v>2064</v>
      </c>
      <c r="E126" s="133">
        <v>-1</v>
      </c>
      <c r="F126" s="109">
        <v>282.69</v>
      </c>
      <c r="G126" s="102"/>
      <c r="H126" s="102"/>
      <c r="I126" s="173">
        <f t="shared" si="2"/>
        <v>-282.69</v>
      </c>
      <c r="J126" s="42"/>
      <c r="K126" s="9"/>
    </row>
    <row r="127" spans="3:11" ht="12.75" customHeight="1" x14ac:dyDescent="0.25">
      <c r="C127" s="243"/>
      <c r="D127" s="147" t="s">
        <v>2065</v>
      </c>
      <c r="E127" s="133">
        <v>-1</v>
      </c>
      <c r="F127" s="109">
        <v>16</v>
      </c>
      <c r="G127" s="102"/>
      <c r="H127" s="102"/>
      <c r="I127" s="173">
        <f t="shared" si="2"/>
        <v>-16</v>
      </c>
      <c r="J127" s="42"/>
      <c r="K127" s="9"/>
    </row>
    <row r="128" spans="3:11" ht="12.75" customHeight="1" x14ac:dyDescent="0.25">
      <c r="C128" s="243"/>
      <c r="D128" s="147" t="s">
        <v>1955</v>
      </c>
      <c r="E128" s="133">
        <v>-1</v>
      </c>
      <c r="F128" s="109">
        <v>1.19</v>
      </c>
      <c r="G128" s="102"/>
      <c r="H128" s="102"/>
      <c r="I128" s="173">
        <f t="shared" si="2"/>
        <v>-1.19</v>
      </c>
      <c r="J128" s="42"/>
      <c r="K128" s="9"/>
    </row>
    <row r="129" spans="3:11" ht="12.75" customHeight="1" x14ac:dyDescent="0.25">
      <c r="C129" s="243"/>
      <c r="D129" s="147" t="s">
        <v>1955</v>
      </c>
      <c r="E129" s="133">
        <v>-3</v>
      </c>
      <c r="F129" s="109">
        <v>0.64</v>
      </c>
      <c r="G129" s="102"/>
      <c r="H129" s="102"/>
      <c r="I129" s="173">
        <f t="shared" si="2"/>
        <v>-1.92</v>
      </c>
      <c r="J129" s="42"/>
      <c r="K129" s="9"/>
    </row>
    <row r="130" spans="3:11" ht="12.75" customHeight="1" x14ac:dyDescent="0.25">
      <c r="C130" s="243"/>
      <c r="D130" s="147" t="s">
        <v>1955</v>
      </c>
      <c r="E130" s="133">
        <v>-2</v>
      </c>
      <c r="F130" s="109">
        <v>0.72</v>
      </c>
      <c r="G130" s="102"/>
      <c r="H130" s="102"/>
      <c r="I130" s="173">
        <f t="shared" si="2"/>
        <v>-1.44</v>
      </c>
      <c r="J130" s="42"/>
      <c r="K130" s="9"/>
    </row>
    <row r="131" spans="3:11" ht="12.75" customHeight="1" x14ac:dyDescent="0.25">
      <c r="C131" s="243"/>
      <c r="D131" s="147" t="s">
        <v>1955</v>
      </c>
      <c r="E131" s="133">
        <v>-1</v>
      </c>
      <c r="F131" s="109">
        <v>0.84</v>
      </c>
      <c r="G131" s="102"/>
      <c r="H131" s="102"/>
      <c r="I131" s="173">
        <f t="shared" si="2"/>
        <v>-0.84</v>
      </c>
      <c r="J131" s="42"/>
      <c r="K131" s="9"/>
    </row>
    <row r="132" spans="3:11" ht="12.75" customHeight="1" x14ac:dyDescent="0.25">
      <c r="C132" s="243"/>
      <c r="D132" s="147" t="s">
        <v>1955</v>
      </c>
      <c r="E132" s="133">
        <v>-1</v>
      </c>
      <c r="F132" s="109">
        <v>0.78</v>
      </c>
      <c r="G132" s="102"/>
      <c r="H132" s="102"/>
      <c r="I132" s="173">
        <f t="shared" si="2"/>
        <v>-0.78</v>
      </c>
      <c r="J132" s="42"/>
      <c r="K132" s="9"/>
    </row>
    <row r="133" spans="3:11" ht="12.75" customHeight="1" x14ac:dyDescent="0.25">
      <c r="C133" s="243"/>
      <c r="D133" s="147" t="s">
        <v>1955</v>
      </c>
      <c r="E133" s="133">
        <v>-1</v>
      </c>
      <c r="F133" s="109">
        <v>0.76</v>
      </c>
      <c r="G133" s="102"/>
      <c r="H133" s="102"/>
      <c r="I133" s="173">
        <f t="shared" si="2"/>
        <v>-0.76</v>
      </c>
      <c r="J133" s="42"/>
      <c r="K133" s="9"/>
    </row>
    <row r="134" spans="3:11" ht="12.75" customHeight="1" x14ac:dyDescent="0.25">
      <c r="C134" s="243"/>
      <c r="D134" s="147" t="s">
        <v>1955</v>
      </c>
      <c r="E134" s="133">
        <v>-1</v>
      </c>
      <c r="F134" s="109">
        <v>0.66</v>
      </c>
      <c r="G134" s="102"/>
      <c r="H134" s="102"/>
      <c r="I134" s="173">
        <f t="shared" si="2"/>
        <v>-0.66</v>
      </c>
      <c r="J134" s="42"/>
      <c r="K134" s="9"/>
    </row>
    <row r="135" spans="3:11" ht="12.75" customHeight="1" x14ac:dyDescent="0.25">
      <c r="C135" s="243"/>
      <c r="D135" s="147" t="s">
        <v>1955</v>
      </c>
      <c r="E135" s="133">
        <v>-1</v>
      </c>
      <c r="F135" s="109">
        <v>0.56000000000000005</v>
      </c>
      <c r="G135" s="102"/>
      <c r="H135" s="102"/>
      <c r="I135" s="173">
        <f t="shared" si="2"/>
        <v>-0.56000000000000005</v>
      </c>
      <c r="J135" s="42"/>
      <c r="K135" s="9"/>
    </row>
    <row r="136" spans="3:11" ht="12.75" customHeight="1" x14ac:dyDescent="0.25">
      <c r="C136" s="243"/>
      <c r="D136" s="147" t="s">
        <v>1955</v>
      </c>
      <c r="E136" s="133">
        <v>-1</v>
      </c>
      <c r="F136" s="109">
        <v>1.1299999999999999</v>
      </c>
      <c r="G136" s="102"/>
      <c r="H136" s="102"/>
      <c r="I136" s="173">
        <f t="shared" si="2"/>
        <v>-1.1299999999999999</v>
      </c>
      <c r="J136" s="42"/>
      <c r="K136" s="9"/>
    </row>
    <row r="137" spans="3:11" ht="13.2" customHeight="1" x14ac:dyDescent="0.25">
      <c r="C137" s="39"/>
      <c r="D137" s="245"/>
      <c r="E137" s="40"/>
      <c r="F137" s="441"/>
      <c r="G137" s="41"/>
      <c r="H137" s="102"/>
      <c r="I137" s="173">
        <f t="shared" si="2"/>
        <v>0</v>
      </c>
      <c r="J137" s="42"/>
      <c r="K137" s="9"/>
    </row>
    <row r="138" spans="3:11" ht="7.5" customHeight="1" x14ac:dyDescent="0.25">
      <c r="C138" s="2134"/>
      <c r="D138" s="2135"/>
      <c r="E138" s="2135"/>
      <c r="F138" s="2135"/>
      <c r="G138" s="2135"/>
      <c r="H138" s="2135"/>
      <c r="I138" s="2135"/>
      <c r="J138" s="2135"/>
      <c r="K138" s="2136"/>
    </row>
    <row r="139" spans="3:11" x14ac:dyDescent="0.25">
      <c r="C139" s="23" t="str">
        <f>RESUMEN!C131</f>
        <v>03.06.02</v>
      </c>
      <c r="D139" s="2127" t="str">
        <f>RESUMEN!D131</f>
        <v>COBERTURAS</v>
      </c>
      <c r="E139" s="2128"/>
      <c r="F139" s="2128"/>
      <c r="G139" s="2128"/>
      <c r="H139" s="2128"/>
      <c r="I139" s="2128"/>
      <c r="J139" s="2128"/>
      <c r="K139" s="2129"/>
    </row>
    <row r="140" spans="3:11" x14ac:dyDescent="0.25">
      <c r="C140" s="242" t="str">
        <f>RESUMEN!C132</f>
        <v>03.06.02.01</v>
      </c>
      <c r="D140" s="2121" t="str">
        <f>RESUMEN!D132</f>
        <v xml:space="preserve">COBERTURA DE POLICARBONATO SOLIDO TRANSPARENTE e=10 mm Y ACCESORIOS SOBRE ESTRUCTURA METALICA </v>
      </c>
      <c r="E140" s="2130"/>
      <c r="F140" s="2130"/>
      <c r="G140" s="2130"/>
      <c r="H140" s="2130"/>
      <c r="I140" s="2130"/>
      <c r="J140" s="2130"/>
      <c r="K140" s="2131"/>
    </row>
    <row r="141" spans="3:11" ht="26.4" x14ac:dyDescent="0.25">
      <c r="C141" s="15" t="s">
        <v>1</v>
      </c>
      <c r="D141" s="559" t="s">
        <v>2</v>
      </c>
      <c r="E141" s="559" t="s">
        <v>58</v>
      </c>
      <c r="F141" s="442" t="s">
        <v>52</v>
      </c>
      <c r="G141" s="247" t="s">
        <v>390</v>
      </c>
      <c r="H141" s="247" t="s">
        <v>697</v>
      </c>
      <c r="I141" s="171" t="s">
        <v>49</v>
      </c>
      <c r="J141" s="93" t="s">
        <v>50</v>
      </c>
      <c r="K141" s="7" t="s">
        <v>3</v>
      </c>
    </row>
    <row r="142" spans="3:11" x14ac:dyDescent="0.25">
      <c r="C142" s="23"/>
      <c r="D142" s="22"/>
      <c r="E142" s="554"/>
      <c r="F142" s="144"/>
      <c r="G142" s="144"/>
      <c r="H142" s="144"/>
      <c r="I142" s="209"/>
      <c r="J142" s="21">
        <f>SUM(I143:I185)</f>
        <v>2431.9217732140241</v>
      </c>
      <c r="K142" s="440" t="s">
        <v>6</v>
      </c>
    </row>
    <row r="143" spans="3:11" ht="12.75" customHeight="1" x14ac:dyDescent="0.25">
      <c r="C143" s="39"/>
      <c r="D143" s="45"/>
      <c r="E143" s="75"/>
      <c r="F143" s="97"/>
      <c r="G143" s="46" t="s">
        <v>48</v>
      </c>
      <c r="H143" s="36"/>
      <c r="I143" s="172"/>
      <c r="J143" s="42"/>
      <c r="K143" s="9"/>
    </row>
    <row r="144" spans="3:11" ht="12.75" customHeight="1" x14ac:dyDescent="0.3">
      <c r="C144" s="39"/>
      <c r="D144" s="434" t="s">
        <v>2069</v>
      </c>
      <c r="E144" s="40"/>
      <c r="F144" s="97"/>
      <c r="G144" s="41"/>
      <c r="H144" s="207"/>
      <c r="I144" s="207"/>
      <c r="J144" s="42"/>
      <c r="K144" s="9"/>
    </row>
    <row r="145" spans="3:11" ht="12.75" customHeight="1" x14ac:dyDescent="0.25">
      <c r="C145" s="39"/>
      <c r="D145" s="43" t="s">
        <v>2067</v>
      </c>
      <c r="E145" s="40">
        <v>1</v>
      </c>
      <c r="F145" s="97">
        <v>7.28</v>
      </c>
      <c r="G145" s="41">
        <v>7.45</v>
      </c>
      <c r="H145" s="207">
        <f>(G145/(COS(RADIANS(2))))</f>
        <v>7.4545411050262222</v>
      </c>
      <c r="I145" s="207">
        <f>E145*F145*H145</f>
        <v>54.269059244590899</v>
      </c>
      <c r="J145" s="42"/>
      <c r="K145" s="9"/>
    </row>
    <row r="146" spans="3:11" ht="12.75" customHeight="1" x14ac:dyDescent="0.25">
      <c r="C146" s="39"/>
      <c r="D146" s="43" t="s">
        <v>2068</v>
      </c>
      <c r="E146" s="40">
        <v>1</v>
      </c>
      <c r="F146" s="97">
        <v>21.36</v>
      </c>
      <c r="G146" s="41">
        <v>4.71</v>
      </c>
      <c r="H146" s="207">
        <f>(G146/(COS(RADIANS(1))))</f>
        <v>4.7107174650868053</v>
      </c>
      <c r="I146" s="207">
        <f t="shared" ref="I146:I153" si="3">E146*F146*H146</f>
        <v>100.62092505425416</v>
      </c>
      <c r="J146" s="42"/>
      <c r="K146" s="9"/>
    </row>
    <row r="147" spans="3:11" ht="12.75" customHeight="1" x14ac:dyDescent="0.3">
      <c r="C147" s="39"/>
      <c r="D147" s="434" t="s">
        <v>2072</v>
      </c>
      <c r="E147" s="40"/>
      <c r="F147" s="97"/>
      <c r="G147" s="41"/>
      <c r="H147" s="207"/>
      <c r="I147" s="207"/>
      <c r="J147" s="42"/>
      <c r="K147" s="9"/>
    </row>
    <row r="148" spans="3:11" ht="12.75" customHeight="1" x14ac:dyDescent="0.25">
      <c r="C148" s="39"/>
      <c r="D148" s="43" t="s">
        <v>2070</v>
      </c>
      <c r="E148" s="40">
        <v>1</v>
      </c>
      <c r="F148" s="97">
        <v>12.42</v>
      </c>
      <c r="G148" s="41">
        <v>20.28</v>
      </c>
      <c r="H148" s="207">
        <f>(G148/(COS(RADIANS(2))))</f>
        <v>20.292361558380104</v>
      </c>
      <c r="I148" s="207">
        <f t="shared" si="3"/>
        <v>252.03113055508089</v>
      </c>
      <c r="J148" s="42"/>
      <c r="K148" s="9"/>
    </row>
    <row r="149" spans="3:11" ht="12.75" customHeight="1" x14ac:dyDescent="0.25">
      <c r="C149" s="39"/>
      <c r="D149" s="43" t="s">
        <v>2071</v>
      </c>
      <c r="E149" s="40">
        <v>1</v>
      </c>
      <c r="F149" s="97">
        <v>28.96</v>
      </c>
      <c r="G149" s="41">
        <v>5.31</v>
      </c>
      <c r="H149" s="207">
        <f>(G149/(COS(RADIANS(2))))</f>
        <v>5.3132366802267432</v>
      </c>
      <c r="I149" s="207">
        <f>E149*F149*H149</f>
        <v>153.87133425936648</v>
      </c>
      <c r="J149" s="42"/>
      <c r="K149" s="9"/>
    </row>
    <row r="150" spans="3:11" ht="12.75" customHeight="1" x14ac:dyDescent="0.3">
      <c r="C150" s="39"/>
      <c r="D150" s="434" t="s">
        <v>2073</v>
      </c>
      <c r="E150" s="40"/>
      <c r="F150" s="97"/>
      <c r="G150" s="41"/>
      <c r="H150" s="207"/>
      <c r="I150" s="207"/>
      <c r="J150" s="42"/>
      <c r="K150" s="9"/>
    </row>
    <row r="151" spans="3:11" ht="12.75" customHeight="1" x14ac:dyDescent="0.25">
      <c r="C151" s="39"/>
      <c r="D151" s="43" t="s">
        <v>2074</v>
      </c>
      <c r="E151" s="40">
        <v>1</v>
      </c>
      <c r="F151" s="97">
        <v>35.840000000000003</v>
      </c>
      <c r="G151" s="41">
        <v>6.48</v>
      </c>
      <c r="H151" s="207">
        <f>(G151/(COS(RADIANS(2))))</f>
        <v>6.4839498470563655</v>
      </c>
      <c r="I151" s="207">
        <f t="shared" si="3"/>
        <v>232.38476251850017</v>
      </c>
      <c r="J151" s="42"/>
      <c r="K151" s="9"/>
    </row>
    <row r="152" spans="3:11" ht="12.75" customHeight="1" x14ac:dyDescent="0.3">
      <c r="C152" s="39"/>
      <c r="D152" s="434" t="s">
        <v>2075</v>
      </c>
      <c r="E152" s="40"/>
      <c r="F152" s="441"/>
      <c r="G152" s="41"/>
      <c r="H152" s="207"/>
      <c r="I152" s="207"/>
      <c r="J152" s="42"/>
      <c r="K152" s="9"/>
    </row>
    <row r="153" spans="3:11" ht="12.75" customHeight="1" x14ac:dyDescent="0.25">
      <c r="C153" s="39"/>
      <c r="D153" s="43" t="s">
        <v>2076</v>
      </c>
      <c r="E153" s="40">
        <v>1</v>
      </c>
      <c r="F153" s="97">
        <v>27.67</v>
      </c>
      <c r="G153" s="41">
        <v>6.36</v>
      </c>
      <c r="H153" s="207">
        <f>(G153/(COS(RADIANS(2))))</f>
        <v>6.3638767017405069</v>
      </c>
      <c r="I153" s="207">
        <f t="shared" si="3"/>
        <v>176.08846833715984</v>
      </c>
      <c r="J153" s="42"/>
      <c r="K153" s="9"/>
    </row>
    <row r="154" spans="3:11" ht="12.75" customHeight="1" x14ac:dyDescent="0.3">
      <c r="C154" s="39"/>
      <c r="D154" s="434" t="s">
        <v>2077</v>
      </c>
      <c r="E154" s="40"/>
      <c r="F154" s="441"/>
      <c r="G154" s="41"/>
      <c r="H154" s="207"/>
      <c r="I154" s="207"/>
      <c r="J154" s="42"/>
      <c r="K154" s="9"/>
    </row>
    <row r="155" spans="3:11" ht="12.75" customHeight="1" x14ac:dyDescent="0.25">
      <c r="C155" s="39"/>
      <c r="D155" s="43" t="s">
        <v>2078</v>
      </c>
      <c r="E155" s="40">
        <v>1</v>
      </c>
      <c r="F155" s="97">
        <v>28.1</v>
      </c>
      <c r="G155" s="41">
        <v>3</v>
      </c>
      <c r="H155" s="207">
        <f>(G155/(COS(RADIANS(2))))</f>
        <v>3.0018286328964652</v>
      </c>
      <c r="I155" s="207">
        <f>E155*F155*H155</f>
        <v>84.351384584390672</v>
      </c>
      <c r="J155" s="42"/>
      <c r="K155" s="9"/>
    </row>
    <row r="156" spans="3:11" ht="12.75" customHeight="1" x14ac:dyDescent="0.3">
      <c r="C156" s="39"/>
      <c r="D156" s="434" t="s">
        <v>2079</v>
      </c>
      <c r="E156" s="40"/>
      <c r="F156" s="441"/>
      <c r="G156" s="41"/>
      <c r="H156" s="207"/>
      <c r="I156" s="207"/>
      <c r="J156" s="42"/>
      <c r="K156" s="9"/>
    </row>
    <row r="157" spans="3:11" ht="12.75" customHeight="1" x14ac:dyDescent="0.25">
      <c r="C157" s="39"/>
      <c r="D157" s="43" t="s">
        <v>2080</v>
      </c>
      <c r="E157" s="40">
        <v>1</v>
      </c>
      <c r="F157" s="97">
        <v>6.45</v>
      </c>
      <c r="G157" s="41">
        <v>6.85</v>
      </c>
      <c r="H157" s="207">
        <f>(G157/(COS(RADIANS(2))))</f>
        <v>6.8541753784469286</v>
      </c>
      <c r="I157" s="207">
        <f>E157*F157*H157</f>
        <v>44.209431190982691</v>
      </c>
      <c r="J157" s="42"/>
      <c r="K157" s="9"/>
    </row>
    <row r="158" spans="3:11" ht="12.75" customHeight="1" x14ac:dyDescent="0.25">
      <c r="C158" s="39"/>
      <c r="D158" s="43" t="s">
        <v>2081</v>
      </c>
      <c r="E158" s="40">
        <v>1</v>
      </c>
      <c r="F158" s="97">
        <v>8.6999999999999993</v>
      </c>
      <c r="G158" s="41">
        <v>8.85</v>
      </c>
      <c r="H158" s="207">
        <f>(G158/(COS(RADIANS(2))))</f>
        <v>8.8553944670445723</v>
      </c>
      <c r="I158" s="207">
        <f>E158*F158*H158</f>
        <v>77.041931863287772</v>
      </c>
      <c r="J158" s="42"/>
      <c r="K158" s="9"/>
    </row>
    <row r="159" spans="3:11" ht="12.75" customHeight="1" x14ac:dyDescent="0.25">
      <c r="C159" s="39"/>
      <c r="D159" s="43" t="s">
        <v>2082</v>
      </c>
      <c r="E159" s="40">
        <v>1</v>
      </c>
      <c r="F159" s="97">
        <v>5.5</v>
      </c>
      <c r="G159" s="41">
        <v>7.6</v>
      </c>
      <c r="H159" s="207">
        <f>(G159/(COS(RADIANS(2))))</f>
        <v>7.604632536671045</v>
      </c>
      <c r="I159" s="207">
        <f>E159*F159*H159</f>
        <v>41.825478951690748</v>
      </c>
      <c r="J159" s="42"/>
      <c r="K159" s="9"/>
    </row>
    <row r="160" spans="3:11" ht="12.75" customHeight="1" x14ac:dyDescent="0.25">
      <c r="C160" s="39"/>
      <c r="D160" s="43" t="s">
        <v>2083</v>
      </c>
      <c r="E160" s="40">
        <v>1</v>
      </c>
      <c r="F160" s="97">
        <v>15.25</v>
      </c>
      <c r="G160" s="41">
        <v>9.31</v>
      </c>
      <c r="H160" s="207">
        <f>(G160/(COS(RADIANS(2))))</f>
        <v>9.3156748574220316</v>
      </c>
      <c r="I160" s="207">
        <f>E160*F160*H160</f>
        <v>142.06404157568599</v>
      </c>
      <c r="J160" s="42"/>
      <c r="K160" s="9"/>
    </row>
    <row r="161" spans="3:11" ht="12.75" customHeight="1" x14ac:dyDescent="0.25">
      <c r="C161" s="39"/>
      <c r="D161" s="43" t="s">
        <v>2085</v>
      </c>
      <c r="E161" s="40">
        <v>1</v>
      </c>
      <c r="F161" s="97">
        <v>4.8</v>
      </c>
      <c r="G161" s="41">
        <v>5.15</v>
      </c>
      <c r="H161" s="207">
        <f>(G161/(COS(RADIANS(2))))</f>
        <v>5.1531391531389321</v>
      </c>
      <c r="I161" s="207">
        <f>E161*F161*H161</f>
        <v>24.735067935066873</v>
      </c>
      <c r="J161" s="42"/>
      <c r="K161" s="9"/>
    </row>
    <row r="162" spans="3:11" ht="12.75" customHeight="1" x14ac:dyDescent="0.3">
      <c r="C162" s="39"/>
      <c r="D162" s="434" t="s">
        <v>2084</v>
      </c>
      <c r="E162" s="40"/>
      <c r="F162" s="441"/>
      <c r="G162" s="41"/>
      <c r="H162" s="207"/>
      <c r="I162" s="207"/>
      <c r="J162" s="42"/>
      <c r="K162" s="9"/>
    </row>
    <row r="163" spans="3:11" ht="12.75" customHeight="1" x14ac:dyDescent="0.25">
      <c r="C163" s="39"/>
      <c r="D163" s="43" t="s">
        <v>2086</v>
      </c>
      <c r="E163" s="40">
        <v>1</v>
      </c>
      <c r="F163" s="97">
        <v>4.05</v>
      </c>
      <c r="G163" s="41">
        <v>3.8</v>
      </c>
      <c r="H163" s="207">
        <f>(G163/(COS(RADIANS(2))))</f>
        <v>3.8023162683355225</v>
      </c>
      <c r="I163" s="207">
        <f>E163*F163*H163</f>
        <v>15.399380886758866</v>
      </c>
      <c r="J163" s="42"/>
      <c r="K163" s="9"/>
    </row>
    <row r="164" spans="3:11" ht="12.75" customHeight="1" x14ac:dyDescent="0.25">
      <c r="C164" s="39"/>
      <c r="D164" s="43" t="s">
        <v>2087</v>
      </c>
      <c r="E164" s="40">
        <v>1</v>
      </c>
      <c r="F164" s="97">
        <v>8</v>
      </c>
      <c r="G164" s="41">
        <v>7.8</v>
      </c>
      <c r="H164" s="207">
        <f>(G164/(COS(RADIANS(2))))</f>
        <v>7.8047544455308095</v>
      </c>
      <c r="I164" s="207">
        <f>E164*F164*H164</f>
        <v>62.438035564246476</v>
      </c>
      <c r="J164" s="42"/>
      <c r="K164" s="9"/>
    </row>
    <row r="165" spans="3:11" ht="12.75" customHeight="1" x14ac:dyDescent="0.25">
      <c r="C165" s="39"/>
      <c r="D165" s="43" t="s">
        <v>2088</v>
      </c>
      <c r="E165" s="40">
        <v>1</v>
      </c>
      <c r="F165" s="97">
        <v>4.45</v>
      </c>
      <c r="G165" s="41">
        <v>4.8</v>
      </c>
      <c r="H165" s="207">
        <f>(G165/(COS(RADIANS(2))))</f>
        <v>4.8029258126343439</v>
      </c>
      <c r="I165" s="207">
        <f>E165*F165*H165</f>
        <v>21.37301986622283</v>
      </c>
      <c r="J165" s="42"/>
      <c r="K165" s="9"/>
    </row>
    <row r="166" spans="3:11" ht="12.75" customHeight="1" x14ac:dyDescent="0.25">
      <c r="C166" s="39"/>
      <c r="D166" s="43" t="s">
        <v>2089</v>
      </c>
      <c r="E166" s="40">
        <v>1</v>
      </c>
      <c r="F166" s="97">
        <v>13.3</v>
      </c>
      <c r="G166" s="41">
        <v>22.8</v>
      </c>
      <c r="H166" s="207">
        <f>(G166/(COS(RADIANS(2))))</f>
        <v>22.813897610013136</v>
      </c>
      <c r="I166" s="207">
        <f>E166*F166*H166</f>
        <v>303.42483821317472</v>
      </c>
      <c r="J166" s="42"/>
      <c r="K166" s="9"/>
    </row>
    <row r="167" spans="3:11" ht="12.75" customHeight="1" x14ac:dyDescent="0.3">
      <c r="C167" s="39"/>
      <c r="D167" s="434" t="s">
        <v>2090</v>
      </c>
      <c r="E167" s="40"/>
      <c r="F167" s="441"/>
      <c r="G167" s="41"/>
      <c r="H167" s="207"/>
      <c r="I167" s="207"/>
      <c r="J167" s="42"/>
      <c r="K167" s="9"/>
    </row>
    <row r="168" spans="3:11" ht="12.75" customHeight="1" x14ac:dyDescent="0.25">
      <c r="C168" s="39"/>
      <c r="D168" s="43" t="s">
        <v>701</v>
      </c>
      <c r="E168" s="40">
        <v>1</v>
      </c>
      <c r="F168" s="97">
        <v>24.95</v>
      </c>
      <c r="G168" s="41">
        <v>5.43</v>
      </c>
      <c r="H168" s="207">
        <f>(G168/(COS(RADIANS(2))))</f>
        <v>5.4333098255426018</v>
      </c>
      <c r="I168" s="207">
        <f>E168*F168*H168</f>
        <v>135.56108014728792</v>
      </c>
      <c r="J168" s="42"/>
      <c r="K168" s="9"/>
    </row>
    <row r="169" spans="3:11" ht="12.75" customHeight="1" x14ac:dyDescent="0.3">
      <c r="C169" s="39"/>
      <c r="D169" s="434" t="s">
        <v>2091</v>
      </c>
      <c r="E169" s="40"/>
      <c r="F169" s="441"/>
      <c r="G169" s="41"/>
      <c r="H169" s="207"/>
      <c r="I169" s="207"/>
      <c r="J169" s="42"/>
      <c r="K169" s="9"/>
    </row>
    <row r="170" spans="3:11" ht="12.75" customHeight="1" x14ac:dyDescent="0.25">
      <c r="C170" s="39"/>
      <c r="D170" s="43" t="s">
        <v>700</v>
      </c>
      <c r="E170" s="40">
        <v>1</v>
      </c>
      <c r="F170" s="97">
        <v>14.35</v>
      </c>
      <c r="G170" s="41">
        <v>5.68</v>
      </c>
      <c r="H170" s="207">
        <f>(G170/(COS(RADIANS(2))))</f>
        <v>5.6834622116173072</v>
      </c>
      <c r="I170" s="207">
        <f>E170*F170*H170</f>
        <v>81.557682736708358</v>
      </c>
      <c r="J170" s="42"/>
      <c r="K170" s="9"/>
    </row>
    <row r="171" spans="3:11" ht="12.75" customHeight="1" x14ac:dyDescent="0.25">
      <c r="C171" s="39"/>
      <c r="D171" s="43" t="s">
        <v>699</v>
      </c>
      <c r="E171" s="40">
        <v>1</v>
      </c>
      <c r="F171" s="97"/>
      <c r="G171" s="88"/>
      <c r="H171" s="41" t="s">
        <v>46</v>
      </c>
      <c r="I171" s="207">
        <v>71.77</v>
      </c>
      <c r="J171" s="42"/>
      <c r="K171" s="9"/>
    </row>
    <row r="172" spans="3:11" ht="12.75" customHeight="1" x14ac:dyDescent="0.25">
      <c r="C172" s="39"/>
      <c r="D172" s="43" t="s">
        <v>698</v>
      </c>
      <c r="E172" s="40">
        <v>1</v>
      </c>
      <c r="F172" s="97"/>
      <c r="G172" s="88"/>
      <c r="H172" s="41" t="s">
        <v>46</v>
      </c>
      <c r="I172" s="207">
        <v>59.21</v>
      </c>
      <c r="J172" s="42"/>
      <c r="K172" s="9"/>
    </row>
    <row r="173" spans="3:11" ht="12.75" customHeight="1" x14ac:dyDescent="0.3">
      <c r="C173" s="39"/>
      <c r="D173" s="434" t="s">
        <v>2092</v>
      </c>
      <c r="E173" s="40"/>
      <c r="F173" s="441"/>
      <c r="G173" s="41"/>
      <c r="H173" s="207"/>
      <c r="I173" s="207"/>
      <c r="J173" s="42"/>
      <c r="K173" s="9"/>
    </row>
    <row r="174" spans="3:11" ht="12.75" customHeight="1" x14ac:dyDescent="0.25">
      <c r="C174" s="39"/>
      <c r="D174" s="43" t="s">
        <v>2093</v>
      </c>
      <c r="E174" s="40">
        <v>1</v>
      </c>
      <c r="F174" s="97"/>
      <c r="G174" s="88"/>
      <c r="H174" s="41" t="s">
        <v>46</v>
      </c>
      <c r="I174" s="207">
        <v>94.94</v>
      </c>
      <c r="J174" s="42"/>
      <c r="K174" s="9"/>
    </row>
    <row r="175" spans="3:11" ht="12.75" customHeight="1" x14ac:dyDescent="0.25">
      <c r="C175" s="39"/>
      <c r="D175" s="43" t="s">
        <v>2094</v>
      </c>
      <c r="E175" s="40">
        <v>1</v>
      </c>
      <c r="F175" s="97">
        <v>15.6</v>
      </c>
      <c r="G175" s="41">
        <v>1.8</v>
      </c>
      <c r="H175" s="207">
        <f>(G175/(COS(RADIANS(2))))</f>
        <v>1.8010971797378792</v>
      </c>
      <c r="I175" s="207">
        <f>E175*F175*H175</f>
        <v>28.097116003910916</v>
      </c>
      <c r="J175" s="42"/>
      <c r="K175" s="9"/>
    </row>
    <row r="176" spans="3:11" ht="12.75" customHeight="1" x14ac:dyDescent="0.3">
      <c r="C176" s="39"/>
      <c r="D176" s="434" t="s">
        <v>2095</v>
      </c>
      <c r="E176" s="40"/>
      <c r="F176" s="441"/>
      <c r="G176" s="41"/>
      <c r="H176" s="207"/>
      <c r="I176" s="207"/>
      <c r="J176" s="42"/>
      <c r="K176" s="9"/>
    </row>
    <row r="177" spans="3:12" ht="12.75" customHeight="1" x14ac:dyDescent="0.25">
      <c r="C177" s="39"/>
      <c r="D177" s="43" t="s">
        <v>2096</v>
      </c>
      <c r="E177" s="40">
        <v>1</v>
      </c>
      <c r="F177" s="97"/>
      <c r="G177" s="88"/>
      <c r="H177" s="41" t="s">
        <v>46</v>
      </c>
      <c r="I177" s="207">
        <v>72.709999999999994</v>
      </c>
      <c r="J177" s="42"/>
      <c r="K177" s="9"/>
    </row>
    <row r="178" spans="3:12" ht="12.75" customHeight="1" x14ac:dyDescent="0.25">
      <c r="C178" s="39"/>
      <c r="D178" s="43" t="s">
        <v>2097</v>
      </c>
      <c r="E178" s="40">
        <v>1</v>
      </c>
      <c r="F178" s="97">
        <v>6.25</v>
      </c>
      <c r="G178" s="41">
        <v>2.27</v>
      </c>
      <c r="H178" s="207">
        <f>(G178/(COS(RADIANS(2))))</f>
        <v>2.2713836655583255</v>
      </c>
      <c r="I178" s="207">
        <f>E178*F178*H178</f>
        <v>14.196147909739535</v>
      </c>
      <c r="J178" s="42"/>
      <c r="K178" s="9"/>
    </row>
    <row r="179" spans="3:12" ht="12.75" customHeight="1" x14ac:dyDescent="0.25">
      <c r="C179" s="39"/>
      <c r="D179" s="43" t="s">
        <v>2098</v>
      </c>
      <c r="E179" s="40">
        <v>1</v>
      </c>
      <c r="F179" s="97">
        <v>3.6</v>
      </c>
      <c r="G179" s="41">
        <v>2.27</v>
      </c>
      <c r="H179" s="207">
        <f>(G179/(COS(RADIANS(2))))</f>
        <v>2.2713836655583255</v>
      </c>
      <c r="I179" s="207">
        <f>E179*F179*H179</f>
        <v>8.1769811960099723</v>
      </c>
      <c r="J179" s="42"/>
      <c r="K179" s="9"/>
    </row>
    <row r="180" spans="3:12" ht="12.75" customHeight="1" x14ac:dyDescent="0.25">
      <c r="C180" s="39"/>
      <c r="D180" s="43" t="s">
        <v>2099</v>
      </c>
      <c r="E180" s="40">
        <v>1</v>
      </c>
      <c r="F180" s="97">
        <v>6</v>
      </c>
      <c r="G180" s="41">
        <v>2.27</v>
      </c>
      <c r="H180" s="207">
        <f>(G180/(COS(RADIANS(2))))</f>
        <v>2.2713836655583255</v>
      </c>
      <c r="I180" s="207">
        <f>E180*F180*H180</f>
        <v>13.628301993349954</v>
      </c>
      <c r="J180" s="42"/>
      <c r="K180" s="9"/>
    </row>
    <row r="181" spans="3:12" ht="12.75" customHeight="1" x14ac:dyDescent="0.3">
      <c r="C181" s="39"/>
      <c r="D181" s="434" t="s">
        <v>2095</v>
      </c>
      <c r="E181" s="40"/>
      <c r="F181" s="441"/>
      <c r="G181" s="41"/>
      <c r="H181" s="207"/>
      <c r="I181" s="207"/>
      <c r="J181" s="42"/>
      <c r="K181" s="9"/>
    </row>
    <row r="182" spans="3:12" ht="12.75" customHeight="1" x14ac:dyDescent="0.25">
      <c r="C182" s="39"/>
      <c r="D182" s="43" t="s">
        <v>2100</v>
      </c>
      <c r="E182" s="40">
        <v>1</v>
      </c>
      <c r="F182" s="97">
        <v>5.4</v>
      </c>
      <c r="G182" s="41">
        <v>3.57</v>
      </c>
      <c r="H182" s="207">
        <f>(G182/(COS(RADIANS(2))))</f>
        <v>3.5721760731467933</v>
      </c>
      <c r="I182" s="207">
        <f>E182*F182*H182</f>
        <v>19.289750794992685</v>
      </c>
      <c r="J182" s="42"/>
      <c r="K182" s="9"/>
    </row>
    <row r="183" spans="3:12" ht="12.75" customHeight="1" x14ac:dyDescent="0.25">
      <c r="C183" s="39"/>
      <c r="D183" s="43" t="s">
        <v>2101</v>
      </c>
      <c r="E183" s="40">
        <v>1</v>
      </c>
      <c r="F183" s="97">
        <v>5.4</v>
      </c>
      <c r="G183" s="41">
        <v>3.17</v>
      </c>
      <c r="H183" s="207">
        <f>(G183/(COS(RADIANS(2))))</f>
        <v>3.1719322554272646</v>
      </c>
      <c r="I183" s="207">
        <f>E183*F183*H183</f>
        <v>17.128434179307231</v>
      </c>
      <c r="J183" s="42"/>
      <c r="K183" s="9"/>
    </row>
    <row r="184" spans="3:12" ht="12.75" customHeight="1" x14ac:dyDescent="0.25">
      <c r="C184" s="39"/>
      <c r="D184" s="43" t="s">
        <v>2102</v>
      </c>
      <c r="E184" s="40">
        <v>1</v>
      </c>
      <c r="F184" s="97">
        <v>13</v>
      </c>
      <c r="G184" s="41">
        <v>2.27</v>
      </c>
      <c r="H184" s="207">
        <f>(G184/(COS(RADIANS(2))))</f>
        <v>2.2713836655583255</v>
      </c>
      <c r="I184" s="207">
        <f>E184*F184*H184</f>
        <v>29.527987652258233</v>
      </c>
      <c r="J184" s="42"/>
      <c r="K184" s="9"/>
    </row>
    <row r="185" spans="3:12" x14ac:dyDescent="0.25">
      <c r="C185" s="39"/>
      <c r="D185" s="3"/>
      <c r="E185" s="44"/>
      <c r="F185" s="441"/>
      <c r="G185" s="41"/>
      <c r="H185" s="207"/>
      <c r="I185" s="207"/>
      <c r="J185" s="42"/>
      <c r="K185" s="9"/>
    </row>
    <row r="186" spans="3:12" x14ac:dyDescent="0.25">
      <c r="C186" s="246" t="str">
        <f>RESUMEN!C133</f>
        <v>03.06.02.02</v>
      </c>
      <c r="D186" s="2124" t="str">
        <f>RESUMEN!D133</f>
        <v>COBERTURA DE ALUZINC TIPO TR4 O SIMILAR SOBRE ESTRUCTURA METALICA</v>
      </c>
      <c r="E186" s="2132"/>
      <c r="F186" s="2132"/>
      <c r="G186" s="2132"/>
      <c r="H186" s="2132"/>
      <c r="I186" s="2132"/>
      <c r="J186" s="2132"/>
      <c r="K186" s="2133"/>
    </row>
    <row r="187" spans="3:12" ht="26.4" x14ac:dyDescent="0.25">
      <c r="C187" s="15" t="s">
        <v>1</v>
      </c>
      <c r="D187" s="136" t="s">
        <v>2</v>
      </c>
      <c r="E187" s="559" t="s">
        <v>58</v>
      </c>
      <c r="F187" s="442" t="s">
        <v>52</v>
      </c>
      <c r="G187" s="442" t="s">
        <v>47</v>
      </c>
      <c r="H187" s="442" t="s">
        <v>48</v>
      </c>
      <c r="I187" s="171" t="s">
        <v>49</v>
      </c>
      <c r="J187" s="93" t="s">
        <v>50</v>
      </c>
      <c r="K187" s="7" t="s">
        <v>3</v>
      </c>
    </row>
    <row r="188" spans="3:12" x14ac:dyDescent="0.25">
      <c r="C188" s="25"/>
      <c r="D188" s="146"/>
      <c r="E188" s="554"/>
      <c r="F188" s="546"/>
      <c r="G188" s="144"/>
      <c r="H188" s="144"/>
      <c r="I188" s="209"/>
      <c r="J188" s="145">
        <f>SUM(I189:I209)</f>
        <v>316.73</v>
      </c>
      <c r="K188" s="440" t="s">
        <v>6</v>
      </c>
      <c r="L188" s="1"/>
    </row>
    <row r="189" spans="3:12" x14ac:dyDescent="0.3">
      <c r="C189" s="47"/>
      <c r="D189" s="434" t="s">
        <v>1303</v>
      </c>
      <c r="E189" s="95"/>
      <c r="F189" s="443"/>
      <c r="G189" s="86"/>
      <c r="H189" s="86"/>
      <c r="I189" s="173"/>
      <c r="J189" s="107"/>
      <c r="K189" s="11"/>
    </row>
    <row r="190" spans="3:12" ht="12.75" customHeight="1" x14ac:dyDescent="0.25">
      <c r="C190" s="39"/>
      <c r="D190" s="43" t="s">
        <v>200</v>
      </c>
      <c r="E190" s="40"/>
      <c r="F190" s="443"/>
      <c r="G190" s="41"/>
      <c r="H190" s="102"/>
      <c r="I190" s="173"/>
      <c r="J190" s="42"/>
      <c r="K190" s="9"/>
    </row>
    <row r="191" spans="3:12" ht="12.75" customHeight="1" x14ac:dyDescent="0.25">
      <c r="C191" s="39"/>
      <c r="D191" s="511" t="s">
        <v>2103</v>
      </c>
      <c r="E191" s="40">
        <v>1</v>
      </c>
      <c r="F191" s="441">
        <v>10.199999999999999</v>
      </c>
      <c r="G191" s="41">
        <v>10.199999999999999</v>
      </c>
      <c r="H191" s="207">
        <f>(G191/(COS(RADIANS(23.12))))</f>
        <v>11.090760052131071</v>
      </c>
      <c r="I191" s="173">
        <f>PRODUCT(E191:G191)</f>
        <v>104.03999999999999</v>
      </c>
      <c r="J191" s="42"/>
      <c r="K191" s="9"/>
    </row>
    <row r="192" spans="3:12" ht="12.75" customHeight="1" x14ac:dyDescent="0.25">
      <c r="C192" s="39"/>
      <c r="D192" s="511"/>
      <c r="E192" s="75"/>
      <c r="F192" s="441"/>
      <c r="G192" s="41"/>
      <c r="H192" s="207"/>
      <c r="I192" s="173"/>
      <c r="J192" s="42"/>
      <c r="K192" s="9"/>
    </row>
    <row r="193" spans="3:11" x14ac:dyDescent="0.25">
      <c r="C193" s="242" t="str">
        <f>RESUMEN!C134</f>
        <v>03.06.02.03</v>
      </c>
      <c r="D193" s="2121" t="str">
        <f>RESUMEN!D134</f>
        <v>TAPAJUNTA PLANCHA DE LATON EN MARQUISINA CON PARED</v>
      </c>
      <c r="E193" s="2130"/>
      <c r="F193" s="2130"/>
      <c r="G193" s="2130"/>
      <c r="H193" s="2130"/>
      <c r="I193" s="2130"/>
      <c r="J193" s="2130"/>
      <c r="K193" s="2131"/>
    </row>
    <row r="194" spans="3:11" ht="26.4" x14ac:dyDescent="0.25">
      <c r="C194" s="15" t="s">
        <v>1</v>
      </c>
      <c r="D194" s="1325" t="s">
        <v>2</v>
      </c>
      <c r="E194" s="1325" t="s">
        <v>58</v>
      </c>
      <c r="F194" s="442" t="s">
        <v>52</v>
      </c>
      <c r="G194" s="442" t="s">
        <v>47</v>
      </c>
      <c r="H194" s="442" t="s">
        <v>48</v>
      </c>
      <c r="I194" s="171" t="s">
        <v>49</v>
      </c>
      <c r="J194" s="93" t="s">
        <v>50</v>
      </c>
      <c r="K194" s="7" t="s">
        <v>3</v>
      </c>
    </row>
    <row r="195" spans="3:11" x14ac:dyDescent="0.25">
      <c r="C195" s="23"/>
      <c r="D195" s="22"/>
      <c r="E195" s="661"/>
      <c r="F195" s="144"/>
      <c r="G195" s="144"/>
      <c r="H195" s="144"/>
      <c r="I195" s="209"/>
      <c r="J195" s="21">
        <f>SUM(I198:I208)</f>
        <v>212.69</v>
      </c>
      <c r="K195" s="440" t="s">
        <v>37</v>
      </c>
    </row>
    <row r="196" spans="3:11" ht="12.75" customHeight="1" x14ac:dyDescent="0.25">
      <c r="C196" s="39"/>
      <c r="D196" s="45"/>
      <c r="E196" s="75"/>
      <c r="F196" s="97"/>
      <c r="G196" s="46"/>
      <c r="H196" s="36"/>
      <c r="I196" s="172"/>
      <c r="J196" s="42"/>
      <c r="K196" s="9"/>
    </row>
    <row r="197" spans="3:11" ht="12.75" customHeight="1" x14ac:dyDescent="0.3">
      <c r="C197" s="39"/>
      <c r="D197" s="434" t="s">
        <v>2090</v>
      </c>
      <c r="E197" s="40"/>
      <c r="F197" s="441"/>
      <c r="G197" s="41"/>
      <c r="H197" s="207"/>
      <c r="I197" s="207"/>
      <c r="J197" s="42"/>
      <c r="K197" s="9"/>
    </row>
    <row r="198" spans="3:11" ht="12.75" customHeight="1" x14ac:dyDescent="0.25">
      <c r="C198" s="39"/>
      <c r="D198" s="43" t="s">
        <v>701</v>
      </c>
      <c r="E198" s="40">
        <v>1</v>
      </c>
      <c r="F198" s="97">
        <v>24.95</v>
      </c>
      <c r="G198" s="41"/>
      <c r="H198" s="207"/>
      <c r="I198" s="207">
        <f>F198*E198</f>
        <v>24.95</v>
      </c>
      <c r="J198" s="42"/>
      <c r="K198" s="9"/>
    </row>
    <row r="199" spans="3:11" ht="12.75" customHeight="1" x14ac:dyDescent="0.3">
      <c r="C199" s="39"/>
      <c r="D199" s="434" t="s">
        <v>2091</v>
      </c>
      <c r="E199" s="40"/>
      <c r="F199" s="441"/>
      <c r="G199" s="41"/>
      <c r="H199" s="207"/>
      <c r="I199" s="207">
        <f t="shared" ref="I199:I207" si="4">F199*E199</f>
        <v>0</v>
      </c>
      <c r="J199" s="42"/>
      <c r="K199" s="9"/>
    </row>
    <row r="200" spans="3:11" ht="12.75" customHeight="1" x14ac:dyDescent="0.25">
      <c r="C200" s="39"/>
      <c r="D200" s="43" t="s">
        <v>700</v>
      </c>
      <c r="E200" s="40">
        <v>1</v>
      </c>
      <c r="F200" s="97">
        <v>14.35</v>
      </c>
      <c r="G200" s="41"/>
      <c r="H200" s="207"/>
      <c r="I200" s="207">
        <f t="shared" si="4"/>
        <v>14.35</v>
      </c>
      <c r="J200" s="42"/>
      <c r="K200" s="9"/>
    </row>
    <row r="201" spans="3:11" ht="12.75" customHeight="1" x14ac:dyDescent="0.25">
      <c r="C201" s="39"/>
      <c r="D201" s="43" t="s">
        <v>699</v>
      </c>
      <c r="E201" s="40">
        <v>1</v>
      </c>
      <c r="F201" s="97">
        <v>37.14</v>
      </c>
      <c r="G201" s="88"/>
      <c r="H201" s="41"/>
      <c r="I201" s="207">
        <f t="shared" si="4"/>
        <v>37.14</v>
      </c>
      <c r="J201" s="42"/>
      <c r="K201" s="9"/>
    </row>
    <row r="202" spans="3:11" ht="12.75" customHeight="1" x14ac:dyDescent="0.25">
      <c r="C202" s="39"/>
      <c r="D202" s="43" t="s">
        <v>698</v>
      </c>
      <c r="E202" s="40">
        <v>1</v>
      </c>
      <c r="F202" s="97">
        <v>29.3</v>
      </c>
      <c r="G202" s="88"/>
      <c r="H202" s="41"/>
      <c r="I202" s="207">
        <f t="shared" si="4"/>
        <v>29.3</v>
      </c>
      <c r="J202" s="42"/>
      <c r="K202" s="9"/>
    </row>
    <row r="203" spans="3:11" ht="12.75" customHeight="1" x14ac:dyDescent="0.3">
      <c r="C203" s="39"/>
      <c r="D203" s="434" t="s">
        <v>2092</v>
      </c>
      <c r="E203" s="40"/>
      <c r="F203" s="441"/>
      <c r="G203" s="41"/>
      <c r="H203" s="207"/>
      <c r="I203" s="207">
        <f t="shared" si="4"/>
        <v>0</v>
      </c>
      <c r="J203" s="42"/>
      <c r="K203" s="9"/>
    </row>
    <row r="204" spans="3:11" ht="12.75" customHeight="1" x14ac:dyDescent="0.25">
      <c r="C204" s="39"/>
      <c r="D204" s="43" t="s">
        <v>2093</v>
      </c>
      <c r="E204" s="40">
        <v>1</v>
      </c>
      <c r="F204" s="97">
        <v>54.55</v>
      </c>
      <c r="G204" s="88"/>
      <c r="H204" s="41"/>
      <c r="I204" s="207">
        <f t="shared" si="4"/>
        <v>54.55</v>
      </c>
      <c r="J204" s="42"/>
      <c r="K204" s="9"/>
    </row>
    <row r="205" spans="3:11" ht="12.75" customHeight="1" x14ac:dyDescent="0.25">
      <c r="C205" s="39"/>
      <c r="D205" s="43" t="s">
        <v>2094</v>
      </c>
      <c r="E205" s="40">
        <v>1</v>
      </c>
      <c r="F205" s="97">
        <v>15.6</v>
      </c>
      <c r="G205" s="41"/>
      <c r="H205" s="207"/>
      <c r="I205" s="207">
        <f t="shared" si="4"/>
        <v>15.6</v>
      </c>
      <c r="J205" s="42"/>
      <c r="K205" s="9"/>
    </row>
    <row r="206" spans="3:11" ht="12.75" customHeight="1" x14ac:dyDescent="0.3">
      <c r="C206" s="39"/>
      <c r="D206" s="434" t="s">
        <v>2095</v>
      </c>
      <c r="E206" s="40"/>
      <c r="F206" s="441"/>
      <c r="G206" s="41"/>
      <c r="H206" s="207"/>
      <c r="I206" s="207">
        <f t="shared" si="4"/>
        <v>0</v>
      </c>
      <c r="J206" s="42"/>
      <c r="K206" s="9"/>
    </row>
    <row r="207" spans="3:11" ht="12.75" customHeight="1" x14ac:dyDescent="0.25">
      <c r="C207" s="39"/>
      <c r="D207" s="43" t="s">
        <v>2096</v>
      </c>
      <c r="E207" s="40">
        <v>1</v>
      </c>
      <c r="F207" s="97">
        <v>36.799999999999997</v>
      </c>
      <c r="G207" s="88"/>
      <c r="H207" s="41"/>
      <c r="I207" s="207">
        <f t="shared" si="4"/>
        <v>36.799999999999997</v>
      </c>
      <c r="J207" s="42"/>
      <c r="K207" s="9"/>
    </row>
    <row r="208" spans="3:11" ht="12.75" customHeight="1" x14ac:dyDescent="0.25">
      <c r="C208" s="39"/>
      <c r="D208" s="45"/>
      <c r="E208" s="75"/>
      <c r="F208" s="441"/>
      <c r="G208" s="41"/>
      <c r="H208" s="102"/>
      <c r="I208" s="173">
        <f>PRODUCT(E208:G208)</f>
        <v>0</v>
      </c>
      <c r="J208" s="42"/>
      <c r="K208" s="9"/>
    </row>
    <row r="209" spans="3:12" ht="12.75" customHeight="1" x14ac:dyDescent="0.25">
      <c r="C209" s="39"/>
      <c r="D209" s="45"/>
      <c r="E209" s="75"/>
      <c r="F209" s="441"/>
      <c r="G209" s="41"/>
      <c r="H209" s="207"/>
      <c r="I209" s="173">
        <f>PRODUCT(E209:G209)</f>
        <v>0</v>
      </c>
      <c r="J209" s="42"/>
      <c r="K209" s="9"/>
    </row>
    <row r="210" spans="3:12" x14ac:dyDescent="0.25">
      <c r="C210" s="246" t="str">
        <f>RESUMEN!C135</f>
        <v>03.06.02.04</v>
      </c>
      <c r="D210" s="2124" t="str">
        <f>RESUMEN!D135</f>
        <v xml:space="preserve">        ALBARDILLA DE HORMIGÓN POLÍMERO MODULAR, ANCHO=24CM Y CAÍDA TIPO 2 AGUAS (PREFABRICADO)</v>
      </c>
      <c r="E210" s="2125"/>
      <c r="F210" s="2125"/>
      <c r="G210" s="2125"/>
      <c r="H210" s="2125"/>
      <c r="I210" s="2125"/>
      <c r="J210" s="2125"/>
      <c r="K210" s="2126"/>
    </row>
    <row r="211" spans="3:12" ht="26.4" x14ac:dyDescent="0.25">
      <c r="C211" s="15" t="s">
        <v>1</v>
      </c>
      <c r="D211" s="136" t="s">
        <v>2</v>
      </c>
      <c r="E211" s="559" t="s">
        <v>58</v>
      </c>
      <c r="F211" s="442" t="s">
        <v>52</v>
      </c>
      <c r="G211" s="442" t="s">
        <v>47</v>
      </c>
      <c r="H211" s="442" t="s">
        <v>48</v>
      </c>
      <c r="I211" s="171" t="s">
        <v>49</v>
      </c>
      <c r="J211" s="93" t="s">
        <v>50</v>
      </c>
      <c r="K211" s="7" t="s">
        <v>3</v>
      </c>
    </row>
    <row r="212" spans="3:12" x14ac:dyDescent="0.25">
      <c r="C212" s="25"/>
      <c r="D212" s="146"/>
      <c r="E212" s="554"/>
      <c r="F212" s="546"/>
      <c r="G212" s="144"/>
      <c r="H212" s="144"/>
      <c r="I212" s="209"/>
      <c r="J212" s="145">
        <f>SUM(I216:I250)</f>
        <v>471.50999999999993</v>
      </c>
      <c r="K212" s="440" t="s">
        <v>37</v>
      </c>
      <c r="L212" s="1"/>
    </row>
    <row r="213" spans="3:12" x14ac:dyDescent="0.25">
      <c r="C213" s="646"/>
      <c r="D213" s="649" t="s">
        <v>200</v>
      </c>
      <c r="E213" s="638"/>
      <c r="F213" s="140"/>
      <c r="G213" s="103"/>
      <c r="H213" s="103"/>
      <c r="I213" s="650"/>
      <c r="J213" s="451"/>
      <c r="K213" s="647"/>
      <c r="L213" s="88"/>
    </row>
    <row r="214" spans="3:12" x14ac:dyDescent="0.3">
      <c r="C214" s="646"/>
      <c r="D214" s="434" t="s">
        <v>1585</v>
      </c>
      <c r="E214" s="638"/>
      <c r="F214" s="140"/>
      <c r="G214" s="103"/>
      <c r="H214" s="103"/>
      <c r="I214" s="650"/>
      <c r="J214" s="451"/>
      <c r="K214" s="647"/>
      <c r="L214" s="88"/>
    </row>
    <row r="215" spans="3:12" x14ac:dyDescent="0.25">
      <c r="C215" s="646"/>
      <c r="D215" s="148" t="s">
        <v>170</v>
      </c>
      <c r="E215" s="134"/>
      <c r="F215" s="441"/>
      <c r="G215" s="41"/>
      <c r="H215" s="102"/>
      <c r="I215" s="173">
        <f>PRODUCT(E215:G215)</f>
        <v>0</v>
      </c>
      <c r="J215" s="451"/>
      <c r="K215" s="647"/>
      <c r="L215" s="88"/>
    </row>
    <row r="216" spans="3:12" x14ac:dyDescent="0.25">
      <c r="C216" s="646"/>
      <c r="D216" s="147" t="s">
        <v>1583</v>
      </c>
      <c r="E216" s="134">
        <v>1</v>
      </c>
      <c r="F216" s="441">
        <v>82.4</v>
      </c>
      <c r="G216" s="41"/>
      <c r="H216" s="102"/>
      <c r="I216" s="173">
        <f>PRODUCT(E216:G216)</f>
        <v>82.4</v>
      </c>
      <c r="J216" s="451"/>
      <c r="K216" s="647"/>
      <c r="L216" s="88"/>
    </row>
    <row r="217" spans="3:12" x14ac:dyDescent="0.25">
      <c r="C217" s="646"/>
      <c r="D217" s="147" t="s">
        <v>2054</v>
      </c>
      <c r="E217" s="134">
        <v>1</v>
      </c>
      <c r="F217" s="441">
        <v>5.2</v>
      </c>
      <c r="G217" s="41"/>
      <c r="H217" s="102"/>
      <c r="I217" s="173">
        <f>PRODUCT(E217:G217)</f>
        <v>5.2</v>
      </c>
      <c r="J217" s="451"/>
      <c r="K217" s="647"/>
      <c r="L217" s="88"/>
    </row>
    <row r="218" spans="3:12" x14ac:dyDescent="0.25">
      <c r="C218" s="646"/>
      <c r="D218" s="653"/>
      <c r="E218" s="134">
        <v>1</v>
      </c>
      <c r="F218" s="441">
        <v>28.15</v>
      </c>
      <c r="G218" s="41"/>
      <c r="H218" s="102"/>
      <c r="I218" s="173">
        <f>PRODUCT(E218:G218)</f>
        <v>28.15</v>
      </c>
      <c r="J218" s="451"/>
      <c r="K218" s="647"/>
      <c r="L218" s="88"/>
    </row>
    <row r="219" spans="3:12" x14ac:dyDescent="0.25">
      <c r="C219" s="646"/>
      <c r="D219" s="653"/>
      <c r="E219" s="88"/>
      <c r="F219" s="88"/>
      <c r="G219" s="88"/>
      <c r="H219" s="88"/>
      <c r="I219" s="88"/>
      <c r="J219" s="451"/>
      <c r="K219" s="647"/>
      <c r="L219" s="88"/>
    </row>
    <row r="220" spans="3:12" x14ac:dyDescent="0.3">
      <c r="C220" s="646"/>
      <c r="D220" s="434" t="s">
        <v>1688</v>
      </c>
      <c r="E220" s="638"/>
      <c r="F220" s="140"/>
      <c r="G220" s="103"/>
      <c r="H220" s="103"/>
      <c r="I220" s="650"/>
      <c r="J220" s="451"/>
      <c r="K220" s="647"/>
      <c r="L220" s="88"/>
    </row>
    <row r="221" spans="3:12" x14ac:dyDescent="0.25">
      <c r="C221" s="646"/>
      <c r="D221" s="148" t="s">
        <v>170</v>
      </c>
      <c r="E221" s="134"/>
      <c r="F221" s="441"/>
      <c r="G221" s="41"/>
      <c r="H221" s="102"/>
      <c r="I221" s="173"/>
      <c r="J221" s="451"/>
      <c r="K221" s="647"/>
      <c r="L221" s="88"/>
    </row>
    <row r="222" spans="3:12" x14ac:dyDescent="0.25">
      <c r="C222" s="646"/>
      <c r="D222" s="147" t="s">
        <v>2104</v>
      </c>
      <c r="E222" s="134">
        <v>1</v>
      </c>
      <c r="F222" s="441">
        <v>49.6</v>
      </c>
      <c r="G222" s="41"/>
      <c r="H222" s="102"/>
      <c r="I222" s="173">
        <f>PRODUCT(E222:G222)</f>
        <v>49.6</v>
      </c>
      <c r="J222" s="451"/>
      <c r="K222" s="647"/>
      <c r="L222" s="88"/>
    </row>
    <row r="223" spans="3:12" x14ac:dyDescent="0.25">
      <c r="C223" s="47"/>
      <c r="D223" s="43"/>
      <c r="E223" s="95"/>
      <c r="F223" s="443"/>
      <c r="G223" s="86"/>
      <c r="H223" s="86"/>
      <c r="I223" s="173"/>
      <c r="J223" s="107"/>
      <c r="K223" s="11"/>
    </row>
    <row r="224" spans="3:12" ht="12.75" customHeight="1" x14ac:dyDescent="0.3">
      <c r="C224" s="39"/>
      <c r="D224" s="434" t="s">
        <v>1274</v>
      </c>
      <c r="E224" s="40"/>
      <c r="F224" s="443"/>
      <c r="G224" s="41"/>
      <c r="H224" s="102"/>
      <c r="I224" s="173"/>
      <c r="J224" s="42"/>
      <c r="K224" s="9"/>
    </row>
    <row r="225" spans="3:11" ht="12.75" customHeight="1" x14ac:dyDescent="0.25">
      <c r="C225" s="39"/>
      <c r="D225" s="148" t="s">
        <v>118</v>
      </c>
      <c r="E225" s="40"/>
      <c r="F225" s="441"/>
      <c r="G225" s="41"/>
      <c r="H225" s="102"/>
      <c r="I225" s="173"/>
      <c r="J225" s="42"/>
      <c r="K225" s="9"/>
    </row>
    <row r="226" spans="3:11" ht="12.75" customHeight="1" x14ac:dyDescent="0.25">
      <c r="C226" s="39"/>
      <c r="D226" s="147" t="s">
        <v>389</v>
      </c>
      <c r="E226" s="134">
        <v>1</v>
      </c>
      <c r="F226" s="441">
        <v>60.55</v>
      </c>
      <c r="G226" s="41"/>
      <c r="H226" s="102"/>
      <c r="I226" s="173">
        <f>PRODUCT(E226:G226)</f>
        <v>60.55</v>
      </c>
      <c r="J226" s="42"/>
      <c r="K226" s="9"/>
    </row>
    <row r="227" spans="3:11" ht="12.75" customHeight="1" x14ac:dyDescent="0.3">
      <c r="C227" s="39"/>
      <c r="D227" s="434" t="s">
        <v>1273</v>
      </c>
      <c r="E227" s="40"/>
      <c r="F227" s="443"/>
      <c r="G227" s="41"/>
      <c r="H227" s="102"/>
      <c r="I227" s="173"/>
      <c r="J227" s="42"/>
      <c r="K227" s="9"/>
    </row>
    <row r="228" spans="3:11" ht="12.75" customHeight="1" x14ac:dyDescent="0.25">
      <c r="C228" s="39"/>
      <c r="D228" s="148" t="s">
        <v>67</v>
      </c>
      <c r="E228" s="134"/>
      <c r="F228" s="441"/>
      <c r="G228" s="41"/>
      <c r="H228" s="102"/>
      <c r="I228" s="173"/>
      <c r="J228" s="42"/>
      <c r="K228" s="9"/>
    </row>
    <row r="229" spans="3:11" ht="12.75" customHeight="1" x14ac:dyDescent="0.25">
      <c r="C229" s="39"/>
      <c r="D229" s="147" t="s">
        <v>389</v>
      </c>
      <c r="E229" s="134">
        <v>1</v>
      </c>
      <c r="F229" s="441">
        <v>45.8</v>
      </c>
      <c r="G229" s="41"/>
      <c r="H229" s="102"/>
      <c r="I229" s="173">
        <f>PRODUCT(E229:G229)</f>
        <v>45.8</v>
      </c>
      <c r="J229" s="42"/>
      <c r="K229" s="9"/>
    </row>
    <row r="230" spans="3:11" ht="12.75" customHeight="1" x14ac:dyDescent="0.3">
      <c r="C230" s="39"/>
      <c r="D230" s="434" t="s">
        <v>1333</v>
      </c>
      <c r="E230" s="40"/>
      <c r="F230" s="443"/>
      <c r="G230" s="41"/>
      <c r="H230" s="102"/>
      <c r="I230" s="173"/>
      <c r="J230" s="42"/>
      <c r="K230" s="9"/>
    </row>
    <row r="231" spans="3:11" ht="12.75" customHeight="1" x14ac:dyDescent="0.25">
      <c r="C231" s="39"/>
      <c r="D231" s="148" t="s">
        <v>69</v>
      </c>
      <c r="E231" s="134"/>
      <c r="F231" s="441"/>
      <c r="G231" s="41"/>
      <c r="H231" s="102"/>
      <c r="I231" s="173"/>
      <c r="J231" s="42"/>
      <c r="K231" s="9"/>
    </row>
    <row r="232" spans="3:11" ht="12.75" customHeight="1" x14ac:dyDescent="0.25">
      <c r="C232" s="39"/>
      <c r="D232" s="147" t="s">
        <v>389</v>
      </c>
      <c r="E232" s="134">
        <v>1</v>
      </c>
      <c r="F232" s="441">
        <v>76.7</v>
      </c>
      <c r="G232" s="41"/>
      <c r="H232" s="102"/>
      <c r="I232" s="173">
        <f>PRODUCT(E232:G232)</f>
        <v>76.7</v>
      </c>
      <c r="J232" s="42"/>
      <c r="K232" s="9"/>
    </row>
    <row r="233" spans="3:11" ht="12.75" customHeight="1" x14ac:dyDescent="0.3">
      <c r="C233" s="39"/>
      <c r="D233" s="434" t="s">
        <v>1358</v>
      </c>
      <c r="E233" s="40"/>
      <c r="F233" s="443"/>
      <c r="G233" s="41"/>
      <c r="H233" s="102"/>
      <c r="I233" s="173"/>
      <c r="J233" s="42"/>
      <c r="K233" s="9"/>
    </row>
    <row r="234" spans="3:11" ht="12.75" customHeight="1" x14ac:dyDescent="0.25">
      <c r="C234" s="39"/>
      <c r="D234" s="148" t="s">
        <v>188</v>
      </c>
      <c r="E234" s="134"/>
      <c r="F234" s="441"/>
      <c r="G234" s="41"/>
      <c r="H234" s="102"/>
      <c r="I234" s="173"/>
      <c r="J234" s="42"/>
      <c r="K234" s="9"/>
    </row>
    <row r="235" spans="3:11" ht="12.75" customHeight="1" x14ac:dyDescent="0.25">
      <c r="C235" s="39"/>
      <c r="D235" s="147" t="s">
        <v>389</v>
      </c>
      <c r="E235" s="134">
        <v>1</v>
      </c>
      <c r="F235" s="441">
        <v>50.75</v>
      </c>
      <c r="G235" s="41"/>
      <c r="H235" s="102"/>
      <c r="I235" s="173">
        <f>PRODUCT(E235:G235)</f>
        <v>50.75</v>
      </c>
      <c r="J235" s="42"/>
      <c r="K235" s="9"/>
    </row>
    <row r="236" spans="3:11" ht="12.75" customHeight="1" x14ac:dyDescent="0.3">
      <c r="C236" s="39"/>
      <c r="D236" s="434" t="s">
        <v>1404</v>
      </c>
      <c r="E236" s="40"/>
      <c r="F236" s="443"/>
      <c r="G236" s="41"/>
      <c r="H236" s="102"/>
      <c r="I236" s="173"/>
      <c r="J236" s="42"/>
      <c r="K236" s="9"/>
    </row>
    <row r="237" spans="3:11" ht="12.75" customHeight="1" x14ac:dyDescent="0.25">
      <c r="C237" s="39"/>
      <c r="D237" s="148" t="s">
        <v>119</v>
      </c>
      <c r="E237" s="134"/>
      <c r="F237" s="441"/>
      <c r="G237" s="41"/>
      <c r="H237" s="102"/>
      <c r="I237" s="173"/>
      <c r="J237" s="42"/>
      <c r="K237" s="9"/>
    </row>
    <row r="238" spans="3:11" ht="12.75" customHeight="1" x14ac:dyDescent="0.25">
      <c r="C238" s="39"/>
      <c r="D238" s="147" t="s">
        <v>389</v>
      </c>
      <c r="E238" s="134">
        <v>1</v>
      </c>
      <c r="F238" s="441">
        <v>33</v>
      </c>
      <c r="G238" s="41"/>
      <c r="H238" s="102"/>
      <c r="I238" s="173">
        <f>PRODUCT(E238:G238)</f>
        <v>33</v>
      </c>
      <c r="J238" s="42"/>
      <c r="K238" s="9"/>
    </row>
    <row r="239" spans="3:11" ht="12.75" customHeight="1" x14ac:dyDescent="0.25">
      <c r="C239" s="39"/>
      <c r="D239" s="147"/>
      <c r="E239" s="134">
        <v>1</v>
      </c>
      <c r="F239" s="441">
        <v>4.8899999999999997</v>
      </c>
      <c r="G239" s="41"/>
      <c r="H239" s="102"/>
      <c r="I239" s="173">
        <f>PRODUCT(E239:G239)</f>
        <v>4.8899999999999997</v>
      </c>
      <c r="J239" s="42"/>
      <c r="K239" s="9"/>
    </row>
    <row r="240" spans="3:11" ht="12.75" customHeight="1" x14ac:dyDescent="0.3">
      <c r="C240" s="39"/>
      <c r="D240" s="434" t="s">
        <v>1426</v>
      </c>
      <c r="E240" s="40"/>
      <c r="F240" s="443"/>
      <c r="G240" s="41"/>
      <c r="H240" s="102"/>
      <c r="I240" s="173"/>
      <c r="J240" s="42"/>
      <c r="K240" s="9"/>
    </row>
    <row r="241" spans="3:11" ht="12.75" customHeight="1" x14ac:dyDescent="0.25">
      <c r="C241" s="39"/>
      <c r="D241" s="148" t="s">
        <v>70</v>
      </c>
      <c r="E241" s="134"/>
      <c r="F241" s="441"/>
      <c r="G241" s="41"/>
      <c r="H241" s="102"/>
      <c r="I241" s="173"/>
      <c r="J241" s="42"/>
      <c r="K241" s="9"/>
    </row>
    <row r="242" spans="3:11" ht="12.75" customHeight="1" x14ac:dyDescent="0.25">
      <c r="C242" s="39"/>
      <c r="D242" s="147" t="s">
        <v>389</v>
      </c>
      <c r="E242" s="134">
        <v>1</v>
      </c>
      <c r="F242" s="441">
        <v>12.07</v>
      </c>
      <c r="G242" s="41"/>
      <c r="H242" s="102"/>
      <c r="I242" s="173">
        <f>PRODUCT(E242:G242)</f>
        <v>12.07</v>
      </c>
      <c r="J242" s="42"/>
      <c r="K242" s="9"/>
    </row>
    <row r="243" spans="3:11" ht="12.75" customHeight="1" x14ac:dyDescent="0.3">
      <c r="C243" s="39"/>
      <c r="D243" s="434" t="s">
        <v>1450</v>
      </c>
      <c r="E243" s="134"/>
      <c r="F243" s="441"/>
      <c r="G243" s="41"/>
      <c r="H243" s="102"/>
      <c r="I243" s="173"/>
      <c r="J243" s="42"/>
      <c r="K243" s="9"/>
    </row>
    <row r="244" spans="3:11" ht="12.75" customHeight="1" x14ac:dyDescent="0.25">
      <c r="C244" s="39"/>
      <c r="D244" s="148" t="s">
        <v>197</v>
      </c>
      <c r="E244" s="134"/>
      <c r="F244" s="441"/>
      <c r="G244" s="41"/>
      <c r="H244" s="102"/>
      <c r="I244" s="173"/>
      <c r="J244" s="42"/>
      <c r="K244" s="9"/>
    </row>
    <row r="245" spans="3:11" ht="12.75" customHeight="1" x14ac:dyDescent="0.25">
      <c r="C245" s="39"/>
      <c r="D245" s="147" t="s">
        <v>389</v>
      </c>
      <c r="E245" s="134">
        <v>1</v>
      </c>
      <c r="F245" s="441">
        <v>10.9</v>
      </c>
      <c r="G245" s="41"/>
      <c r="H245" s="102"/>
      <c r="I245" s="173">
        <f>PRODUCT(E245:G245)</f>
        <v>10.9</v>
      </c>
      <c r="J245" s="42"/>
      <c r="K245" s="9"/>
    </row>
    <row r="246" spans="3:11" x14ac:dyDescent="0.25">
      <c r="C246" s="24"/>
      <c r="D246" s="148" t="s">
        <v>199</v>
      </c>
      <c r="E246" s="134"/>
      <c r="F246" s="441"/>
      <c r="G246" s="41"/>
      <c r="H246" s="102"/>
      <c r="I246" s="173"/>
      <c r="J246" s="107"/>
      <c r="K246" s="11"/>
    </row>
    <row r="247" spans="3:11" x14ac:dyDescent="0.25">
      <c r="C247" s="24"/>
      <c r="D247" s="147" t="s">
        <v>389</v>
      </c>
      <c r="E247" s="134">
        <v>1</v>
      </c>
      <c r="F247" s="441">
        <v>11.5</v>
      </c>
      <c r="G247" s="41"/>
      <c r="H247" s="102"/>
      <c r="I247" s="173">
        <f>PRODUCT(E247:G247)</f>
        <v>11.5</v>
      </c>
      <c r="J247" s="107"/>
      <c r="K247" s="11"/>
    </row>
    <row r="248" spans="3:11" x14ac:dyDescent="0.25">
      <c r="C248" s="103"/>
      <c r="D248" s="656"/>
      <c r="E248" s="77"/>
      <c r="F248" s="654"/>
      <c r="G248" s="655"/>
      <c r="H248" s="655"/>
      <c r="I248" s="650"/>
      <c r="J248" s="451"/>
      <c r="K248" s="11"/>
    </row>
    <row r="249" spans="3:11" x14ac:dyDescent="0.25">
      <c r="C249" s="103"/>
      <c r="D249" s="649" t="s">
        <v>203</v>
      </c>
      <c r="E249" s="638"/>
      <c r="F249" s="140"/>
      <c r="G249" s="103"/>
      <c r="H249" s="103"/>
      <c r="I249" s="650"/>
      <c r="J249" s="451"/>
      <c r="K249" s="11"/>
    </row>
    <row r="250" spans="3:11" x14ac:dyDescent="0.3">
      <c r="C250" s="103"/>
      <c r="D250" s="434" t="s">
        <v>1748</v>
      </c>
      <c r="E250" s="638"/>
      <c r="F250" s="140"/>
      <c r="G250" s="103"/>
      <c r="H250" s="103"/>
      <c r="I250" s="650"/>
      <c r="J250" s="451"/>
      <c r="K250" s="11"/>
    </row>
    <row r="251" spans="3:11" x14ac:dyDescent="0.25">
      <c r="C251" s="103"/>
      <c r="D251" s="148" t="s">
        <v>170</v>
      </c>
      <c r="E251" s="134"/>
      <c r="F251" s="441"/>
      <c r="G251" s="41"/>
      <c r="H251" s="102"/>
      <c r="I251" s="173">
        <f>PRODUCT(E251:G251)</f>
        <v>0</v>
      </c>
      <c r="J251" s="451"/>
      <c r="K251" s="11"/>
    </row>
    <row r="252" spans="3:11" x14ac:dyDescent="0.25">
      <c r="C252" s="103"/>
      <c r="D252" s="147" t="s">
        <v>1825</v>
      </c>
      <c r="E252" s="134">
        <v>1</v>
      </c>
      <c r="F252" s="441">
        <v>114.8</v>
      </c>
      <c r="G252" s="41"/>
      <c r="H252" s="102"/>
      <c r="I252" s="173">
        <f>PRODUCT(E252:G252)</f>
        <v>114.8</v>
      </c>
      <c r="J252" s="451"/>
      <c r="K252" s="11"/>
    </row>
    <row r="253" spans="3:11" x14ac:dyDescent="0.3">
      <c r="C253" s="103"/>
      <c r="D253" s="434" t="s">
        <v>2105</v>
      </c>
      <c r="E253" s="638"/>
      <c r="F253" s="140"/>
      <c r="G253" s="103"/>
      <c r="H253" s="103"/>
      <c r="I253" s="650"/>
      <c r="J253" s="451"/>
      <c r="K253" s="11"/>
    </row>
    <row r="254" spans="3:11" x14ac:dyDescent="0.25">
      <c r="C254" s="103"/>
      <c r="D254" s="148" t="s">
        <v>170</v>
      </c>
      <c r="E254" s="134"/>
      <c r="F254" s="441"/>
      <c r="G254" s="41"/>
      <c r="H254" s="102"/>
      <c r="I254" s="173">
        <f>PRODUCT(E254:G254)</f>
        <v>0</v>
      </c>
      <c r="J254" s="451"/>
      <c r="K254" s="11"/>
    </row>
    <row r="255" spans="3:11" x14ac:dyDescent="0.25">
      <c r="C255" s="103"/>
      <c r="D255" s="147" t="s">
        <v>1825</v>
      </c>
      <c r="E255" s="134">
        <v>1</v>
      </c>
      <c r="F255" s="441">
        <v>70.400000000000006</v>
      </c>
      <c r="G255" s="41"/>
      <c r="H255" s="102"/>
      <c r="I255" s="173">
        <f>PRODUCT(E255:G255)</f>
        <v>70.400000000000006</v>
      </c>
      <c r="J255" s="451"/>
      <c r="K255" s="11"/>
    </row>
    <row r="256" spans="3:11" x14ac:dyDescent="0.25">
      <c r="C256" s="103"/>
      <c r="D256" s="656"/>
      <c r="E256" s="77"/>
      <c r="F256" s="654"/>
      <c r="G256" s="655"/>
      <c r="H256" s="655"/>
      <c r="I256" s="650"/>
      <c r="J256" s="451"/>
      <c r="K256" s="11"/>
    </row>
    <row r="257" spans="3:11" x14ac:dyDescent="0.25">
      <c r="C257" s="103"/>
      <c r="D257" s="649" t="s">
        <v>582</v>
      </c>
      <c r="E257" s="638"/>
      <c r="F257" s="140"/>
      <c r="G257" s="103"/>
      <c r="H257" s="103"/>
      <c r="I257" s="650"/>
      <c r="J257" s="451"/>
      <c r="K257" s="11"/>
    </row>
    <row r="258" spans="3:11" x14ac:dyDescent="0.3">
      <c r="C258" s="103"/>
      <c r="D258" s="434" t="s">
        <v>1947</v>
      </c>
      <c r="E258" s="638"/>
      <c r="F258" s="140"/>
      <c r="G258" s="103"/>
      <c r="H258" s="103"/>
      <c r="I258" s="650"/>
      <c r="J258" s="451"/>
      <c r="K258" s="11"/>
    </row>
    <row r="259" spans="3:11" x14ac:dyDescent="0.25">
      <c r="C259" s="103"/>
      <c r="D259" s="148" t="s">
        <v>170</v>
      </c>
      <c r="E259" s="134"/>
      <c r="F259" s="441"/>
      <c r="G259" s="41"/>
      <c r="H259" s="102"/>
      <c r="I259" s="173">
        <f>PRODUCT(E259:G259)</f>
        <v>0</v>
      </c>
      <c r="J259" s="451"/>
      <c r="K259" s="11"/>
    </row>
    <row r="260" spans="3:11" x14ac:dyDescent="0.25">
      <c r="C260" s="103"/>
      <c r="D260" s="147" t="s">
        <v>1825</v>
      </c>
      <c r="E260" s="134"/>
      <c r="F260" s="441"/>
      <c r="G260" s="41"/>
      <c r="H260" s="102"/>
      <c r="I260" s="173"/>
      <c r="J260" s="451"/>
      <c r="K260" s="11"/>
    </row>
    <row r="261" spans="3:11" x14ac:dyDescent="0.25">
      <c r="C261" s="103"/>
      <c r="D261" s="656" t="s">
        <v>2106</v>
      </c>
      <c r="E261" s="134">
        <v>1</v>
      </c>
      <c r="F261" s="441">
        <v>44.3</v>
      </c>
      <c r="G261" s="41"/>
      <c r="H261" s="102"/>
      <c r="I261" s="173">
        <f t="shared" ref="I261:I267" si="5">PRODUCT(E261:G261)</f>
        <v>44.3</v>
      </c>
      <c r="J261" s="451"/>
      <c r="K261" s="11"/>
    </row>
    <row r="262" spans="3:11" x14ac:dyDescent="0.25">
      <c r="C262" s="103"/>
      <c r="D262" s="656" t="s">
        <v>2107</v>
      </c>
      <c r="E262" s="134">
        <v>1</v>
      </c>
      <c r="F262" s="441">
        <v>32.25</v>
      </c>
      <c r="G262" s="41"/>
      <c r="H262" s="102"/>
      <c r="I262" s="173">
        <f t="shared" si="5"/>
        <v>32.25</v>
      </c>
      <c r="J262" s="451"/>
      <c r="K262" s="11"/>
    </row>
    <row r="263" spans="3:11" x14ac:dyDescent="0.25">
      <c r="C263" s="103"/>
      <c r="D263" s="656" t="s">
        <v>2108</v>
      </c>
      <c r="E263" s="134">
        <v>1</v>
      </c>
      <c r="F263" s="441">
        <v>14.39</v>
      </c>
      <c r="G263" s="41"/>
      <c r="H263" s="102"/>
      <c r="I263" s="173">
        <f t="shared" si="5"/>
        <v>14.39</v>
      </c>
      <c r="J263" s="451"/>
      <c r="K263" s="11"/>
    </row>
    <row r="264" spans="3:11" x14ac:dyDescent="0.25">
      <c r="C264" s="103"/>
      <c r="D264" s="656" t="s">
        <v>2109</v>
      </c>
      <c r="E264" s="134">
        <v>1</v>
      </c>
      <c r="F264" s="441">
        <v>2.35</v>
      </c>
      <c r="G264" s="41"/>
      <c r="H264" s="102"/>
      <c r="I264" s="173">
        <f t="shared" si="5"/>
        <v>2.35</v>
      </c>
      <c r="J264" s="451"/>
      <c r="K264" s="11"/>
    </row>
    <row r="265" spans="3:11" x14ac:dyDescent="0.25">
      <c r="C265" s="103"/>
      <c r="D265" s="656"/>
      <c r="E265" s="134">
        <v>1</v>
      </c>
      <c r="F265" s="441">
        <v>2.8</v>
      </c>
      <c r="G265" s="41"/>
      <c r="H265" s="102"/>
      <c r="I265" s="173">
        <f t="shared" si="5"/>
        <v>2.8</v>
      </c>
      <c r="J265" s="451"/>
      <c r="K265" s="11"/>
    </row>
    <row r="266" spans="3:11" x14ac:dyDescent="0.25">
      <c r="C266" s="103"/>
      <c r="D266" s="656" t="s">
        <v>2110</v>
      </c>
      <c r="E266" s="134">
        <v>1</v>
      </c>
      <c r="F266" s="441">
        <v>29.38</v>
      </c>
      <c r="G266" s="41"/>
      <c r="H266" s="102"/>
      <c r="I266" s="173">
        <f t="shared" si="5"/>
        <v>29.38</v>
      </c>
      <c r="J266" s="451"/>
      <c r="K266" s="11"/>
    </row>
    <row r="267" spans="3:11" x14ac:dyDescent="0.25">
      <c r="C267" s="103"/>
      <c r="D267" s="656" t="s">
        <v>2111</v>
      </c>
      <c r="E267" s="134">
        <v>1</v>
      </c>
      <c r="F267" s="441">
        <v>36.9</v>
      </c>
      <c r="G267" s="41"/>
      <c r="H267" s="102"/>
      <c r="I267" s="173">
        <f t="shared" si="5"/>
        <v>36.9</v>
      </c>
      <c r="J267" s="451"/>
      <c r="K267" s="11"/>
    </row>
    <row r="268" spans="3:11" x14ac:dyDescent="0.25">
      <c r="C268" s="103"/>
      <c r="D268" s="656"/>
      <c r="E268" s="77"/>
      <c r="F268" s="654"/>
      <c r="G268" s="655"/>
      <c r="H268" s="655"/>
      <c r="I268" s="650"/>
      <c r="J268" s="451"/>
      <c r="K268" s="11"/>
    </row>
    <row r="325" spans="2:22" s="456" customFormat="1" x14ac:dyDescent="0.25">
      <c r="B325" s="462"/>
      <c r="C325" s="540"/>
      <c r="D325" s="541" t="s">
        <v>53</v>
      </c>
      <c r="E325" s="540"/>
      <c r="F325" s="87"/>
      <c r="G325" s="87"/>
      <c r="H325" s="87"/>
      <c r="I325" s="175"/>
      <c r="J325" s="5"/>
      <c r="K325" s="540"/>
      <c r="L325" s="84"/>
      <c r="M325" s="88"/>
      <c r="N325" s="88"/>
      <c r="O325" s="88"/>
      <c r="P325" s="88"/>
      <c r="Q325" s="88"/>
      <c r="R325" s="88"/>
      <c r="S325" s="88"/>
      <c r="T325" s="88"/>
      <c r="U325" s="88"/>
      <c r="V325" s="88"/>
    </row>
    <row r="335" spans="2:22" s="456" customFormat="1" x14ac:dyDescent="0.25">
      <c r="B335" s="462"/>
      <c r="C335" s="540"/>
      <c r="D335" s="541" t="s">
        <v>54</v>
      </c>
      <c r="E335" s="540"/>
      <c r="F335" s="87"/>
      <c r="G335" s="87"/>
      <c r="H335" s="87"/>
      <c r="I335" s="175"/>
      <c r="J335" s="5"/>
      <c r="K335" s="540"/>
      <c r="L335" s="84"/>
      <c r="M335" s="88"/>
      <c r="N335" s="88"/>
      <c r="O335" s="88"/>
      <c r="P335" s="88"/>
      <c r="Q335" s="88"/>
      <c r="R335" s="88"/>
      <c r="S335" s="88"/>
      <c r="T335" s="88"/>
      <c r="U335" s="88"/>
      <c r="V335" s="88"/>
    </row>
    <row r="404" spans="3:3" x14ac:dyDescent="0.25">
      <c r="C404" s="540" t="s">
        <v>55</v>
      </c>
    </row>
    <row r="405" spans="3:3" x14ac:dyDescent="0.25">
      <c r="C405" s="540" t="e">
        <f>1/C404</f>
        <v>#VALUE!</v>
      </c>
    </row>
    <row r="411" spans="3:3" x14ac:dyDescent="0.25">
      <c r="C411" s="540">
        <v>0.33600000000000002</v>
      </c>
    </row>
    <row r="412" spans="3:3" x14ac:dyDescent="0.25">
      <c r="C412" s="540" t="s">
        <v>56</v>
      </c>
    </row>
  </sheetData>
  <mergeCells count="18">
    <mergeCell ref="C2:K2"/>
    <mergeCell ref="C4:K4"/>
    <mergeCell ref="C9:K9"/>
    <mergeCell ref="D10:K10"/>
    <mergeCell ref="D11:K11"/>
    <mergeCell ref="C3:K3"/>
    <mergeCell ref="D5:K5"/>
    <mergeCell ref="E6:H6"/>
    <mergeCell ref="I6:K6"/>
    <mergeCell ref="E7:H7"/>
    <mergeCell ref="I7:K7"/>
    <mergeCell ref="D12:K12"/>
    <mergeCell ref="D210:K210"/>
    <mergeCell ref="D139:K139"/>
    <mergeCell ref="D140:K140"/>
    <mergeCell ref="D186:K186"/>
    <mergeCell ref="C138:K138"/>
    <mergeCell ref="D193:K193"/>
  </mergeCells>
  <printOptions horizontalCentered="1"/>
  <pageMargins left="0.78740157480314965" right="0.59055118110236227" top="0.59055118110236227" bottom="1.1811023622047245" header="0" footer="0.27559055118110237"/>
  <pageSetup paperSize="9" scale="74" fitToHeight="0" orientation="portrait" r:id="rId1"/>
  <headerFooter>
    <oddFooter>&amp;C&amp;P DE &amp;N</oddFooter>
  </headerFooter>
  <rowBreaks count="1" manualBreakCount="1">
    <brk id="132" min="1" max="1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8A958-94F4-4251-AA90-8E1F51D6F0E9}">
  <sheetPr>
    <tabColor rgb="FFCCCCFF"/>
  </sheetPr>
  <dimension ref="C1:L598"/>
  <sheetViews>
    <sheetView view="pageBreakPreview" topLeftCell="B1" zoomScaleNormal="100" zoomScaleSheetLayoutView="100" workbookViewId="0">
      <selection activeCell="D7" sqref="D7"/>
    </sheetView>
  </sheetViews>
  <sheetFormatPr baseColWidth="10" defaultColWidth="11.44140625" defaultRowHeight="13.8" x14ac:dyDescent="0.25"/>
  <cols>
    <col min="1" max="1" width="1.44140625" style="84" customWidth="1"/>
    <col min="2" max="2" width="1.5546875" style="84" customWidth="1"/>
    <col min="3" max="3" width="9.88671875" style="635" customWidth="1"/>
    <col min="4" max="4" width="38.44140625" style="84" customWidth="1"/>
    <col min="5" max="5" width="9" style="635" customWidth="1"/>
    <col min="6" max="6" width="7.109375" style="105" customWidth="1"/>
    <col min="7" max="7" width="7.109375" style="105" bestFit="1" customWidth="1"/>
    <col min="8" max="8" width="6.109375" style="87" customWidth="1"/>
    <col min="9" max="9" width="7.44140625" style="515" customWidth="1"/>
    <col min="10" max="10" width="7.6640625" style="126" customWidth="1"/>
    <col min="11" max="11" width="5.88671875" style="635" customWidth="1"/>
    <col min="12" max="12" width="1.109375" style="84" customWidth="1"/>
    <col min="13" max="16384" width="11.44140625" style="84"/>
  </cols>
  <sheetData>
    <row r="1" spans="3:12" ht="14.4" thickBot="1" x14ac:dyDescent="0.3"/>
    <row r="2" spans="3:12" x14ac:dyDescent="0.25">
      <c r="C2" s="1922"/>
      <c r="D2" s="1923"/>
      <c r="E2" s="1923"/>
      <c r="F2" s="1923"/>
      <c r="G2" s="1923"/>
      <c r="H2" s="1923"/>
      <c r="I2" s="1923"/>
      <c r="J2" s="1923"/>
      <c r="K2" s="1924"/>
    </row>
    <row r="3" spans="3:12" ht="15.6" x14ac:dyDescent="0.25">
      <c r="C3" s="1925" t="s">
        <v>44</v>
      </c>
      <c r="D3" s="1959"/>
      <c r="E3" s="1959"/>
      <c r="F3" s="1959"/>
      <c r="G3" s="1959"/>
      <c r="H3" s="1959"/>
      <c r="I3" s="1959"/>
      <c r="J3" s="1959"/>
      <c r="K3" s="1927"/>
    </row>
    <row r="4" spans="3:12" x14ac:dyDescent="0.25">
      <c r="C4" s="1928"/>
      <c r="D4" s="1960"/>
      <c r="E4" s="1960"/>
      <c r="F4" s="1960"/>
      <c r="G4" s="1960"/>
      <c r="H4" s="1960"/>
      <c r="I4" s="1960"/>
      <c r="J4" s="1960"/>
      <c r="K4" s="1930"/>
    </row>
    <row r="5" spans="3:12" ht="26.25" customHeight="1" x14ac:dyDescent="0.25">
      <c r="C5" s="19" t="str">
        <f>[38]RESUMEN!C4</f>
        <v>PROYECTO :</v>
      </c>
      <c r="D5" s="1961" t="str">
        <f>RESUMEN!$D$3</f>
        <v>"RECONSTRUCCION DEL HOSPITAL SAUL GARRIDO ROSILLO  II-1, DISTRITO DE TUMBES, PROVINCIA DE TUMBES, DEPARTAMENTO DE TUMBES"</v>
      </c>
      <c r="E5" s="1961"/>
      <c r="F5" s="1961"/>
      <c r="G5" s="1961"/>
      <c r="H5" s="1961"/>
      <c r="I5" s="1961"/>
      <c r="J5" s="1961"/>
      <c r="K5" s="1962"/>
    </row>
    <row r="6" spans="3:12" x14ac:dyDescent="0.25">
      <c r="C6" s="19" t="str">
        <f>[38]RESUMEN!C5</f>
        <v>ENTIDAD:</v>
      </c>
      <c r="D6" s="162"/>
      <c r="E6" s="1963" t="str">
        <f>[38]RESUMEN!E5</f>
        <v>DEPART:</v>
      </c>
      <c r="F6" s="1963"/>
      <c r="G6" s="1963"/>
      <c r="H6" s="1963"/>
      <c r="I6" s="1964" t="s">
        <v>2296</v>
      </c>
      <c r="J6" s="1964"/>
      <c r="K6" s="1935"/>
    </row>
    <row r="7" spans="3:12" x14ac:dyDescent="0.25">
      <c r="C7" s="19" t="str">
        <f>[38]RESUMEN!C6</f>
        <v>FECHA:</v>
      </c>
      <c r="D7" s="336">
        <v>44714</v>
      </c>
      <c r="E7" s="1933" t="str">
        <f>[38]RESUMEN!E6</f>
        <v>PROV:</v>
      </c>
      <c r="F7" s="1933"/>
      <c r="G7" s="1933"/>
      <c r="H7" s="1933"/>
      <c r="I7" s="1934" t="s">
        <v>2296</v>
      </c>
      <c r="J7" s="1934"/>
      <c r="K7" s="1935"/>
    </row>
    <row r="8" spans="3:12" ht="14.4" thickBot="1" x14ac:dyDescent="0.3">
      <c r="C8" s="339"/>
      <c r="D8" s="60"/>
      <c r="E8" s="60"/>
      <c r="F8" s="60"/>
      <c r="G8" s="60"/>
      <c r="H8" s="60"/>
      <c r="I8" s="60"/>
      <c r="J8" s="60"/>
      <c r="K8" s="340"/>
    </row>
    <row r="9" spans="3:12" ht="15" customHeight="1" x14ac:dyDescent="0.25">
      <c r="C9" s="190" t="str">
        <f>RESUMEN!C136</f>
        <v>03.07</v>
      </c>
      <c r="D9" s="1965" t="str">
        <f>RESUMEN!D136</f>
        <v>CARPINTERIA DE MADERA</v>
      </c>
      <c r="E9" s="1966"/>
      <c r="F9" s="1966"/>
      <c r="G9" s="1966"/>
      <c r="H9" s="1966"/>
      <c r="I9" s="1966"/>
      <c r="J9" s="1966"/>
      <c r="K9" s="1967"/>
    </row>
    <row r="10" spans="3:12" x14ac:dyDescent="0.25">
      <c r="C10" s="341" t="str">
        <f>RESUMEN!C137</f>
        <v>03.07.01</v>
      </c>
      <c r="D10" s="1968" t="str">
        <f>RESUMEN!D137</f>
        <v>PUERTAS DE MADERA</v>
      </c>
      <c r="E10" s="1969"/>
      <c r="F10" s="1969"/>
      <c r="G10" s="1969"/>
      <c r="H10" s="1969"/>
      <c r="I10" s="1969"/>
      <c r="J10" s="1969"/>
      <c r="K10" s="1970"/>
    </row>
    <row r="11" spans="3:12" ht="12.75" customHeight="1" x14ac:dyDescent="0.25">
      <c r="C11" s="178" t="str">
        <f>RESUMEN!C138</f>
        <v>03.07.01.01</v>
      </c>
      <c r="D11" s="1971" t="str">
        <f>RESUMEN!D138</f>
        <v>PUERTA CONTRAPLACADA DE MDF MELAMINICO 6mm C/ ACABADO MATE; DE 1 HOJA BATIENTE; P01a (0.80 x 2.10)</v>
      </c>
      <c r="E11" s="1972"/>
      <c r="F11" s="1972"/>
      <c r="G11" s="1972"/>
      <c r="H11" s="1972"/>
      <c r="I11" s="1972"/>
      <c r="J11" s="1972"/>
      <c r="K11" s="1973"/>
    </row>
    <row r="12" spans="3:12" x14ac:dyDescent="0.25">
      <c r="C12" s="342" t="s">
        <v>1</v>
      </c>
      <c r="D12" s="163" t="s">
        <v>2</v>
      </c>
      <c r="E12" s="163" t="s">
        <v>58</v>
      </c>
      <c r="F12" s="164" t="s">
        <v>52</v>
      </c>
      <c r="G12" s="164" t="s">
        <v>47</v>
      </c>
      <c r="H12" s="164" t="s">
        <v>48</v>
      </c>
      <c r="I12" s="516" t="s">
        <v>49</v>
      </c>
      <c r="J12" s="150" t="s">
        <v>50</v>
      </c>
      <c r="K12" s="165" t="s">
        <v>3</v>
      </c>
    </row>
    <row r="13" spans="3:12" ht="12.75" customHeight="1" x14ac:dyDescent="0.25">
      <c r="C13" s="178"/>
      <c r="D13" s="191"/>
      <c r="E13" s="639"/>
      <c r="F13" s="442"/>
      <c r="G13" s="442"/>
      <c r="H13" s="442"/>
      <c r="I13" s="460"/>
      <c r="J13" s="21">
        <f>SUM(I16:I18)</f>
        <v>3</v>
      </c>
      <c r="K13" s="440" t="s">
        <v>15</v>
      </c>
    </row>
    <row r="14" spans="3:12" x14ac:dyDescent="0.3">
      <c r="C14" s="29"/>
      <c r="D14" s="434" t="s">
        <v>2142</v>
      </c>
      <c r="E14" s="431"/>
      <c r="F14" s="110"/>
      <c r="G14" s="110"/>
      <c r="H14" s="98"/>
      <c r="I14" s="517"/>
      <c r="J14" s="100"/>
      <c r="K14" s="30"/>
    </row>
    <row r="15" spans="3:12" x14ac:dyDescent="0.25">
      <c r="C15" s="29"/>
      <c r="D15" s="518" t="s">
        <v>761</v>
      </c>
      <c r="E15" s="444"/>
      <c r="F15" s="443"/>
      <c r="G15" s="444"/>
      <c r="H15" s="98"/>
      <c r="I15" s="458"/>
      <c r="J15" s="100"/>
      <c r="K15" s="30"/>
    </row>
    <row r="16" spans="3:12" ht="12" customHeight="1" x14ac:dyDescent="0.3">
      <c r="C16" s="29" t="s">
        <v>1071</v>
      </c>
      <c r="D16" s="117" t="s">
        <v>187</v>
      </c>
      <c r="E16" s="444">
        <v>1</v>
      </c>
      <c r="F16" s="443"/>
      <c r="G16" s="444"/>
      <c r="H16" s="98"/>
      <c r="I16" s="618">
        <f>E16</f>
        <v>1</v>
      </c>
      <c r="J16" s="100"/>
      <c r="K16" s="31"/>
      <c r="L16" s="28"/>
    </row>
    <row r="17" spans="3:12" ht="12" customHeight="1" x14ac:dyDescent="0.3">
      <c r="C17" s="29" t="s">
        <v>969</v>
      </c>
      <c r="D17" s="117" t="s">
        <v>2141</v>
      </c>
      <c r="E17" s="444">
        <v>1</v>
      </c>
      <c r="F17" s="443"/>
      <c r="G17" s="444"/>
      <c r="H17" s="98"/>
      <c r="I17" s="618">
        <f>E17</f>
        <v>1</v>
      </c>
      <c r="J17" s="100"/>
      <c r="K17" s="31"/>
      <c r="L17" s="28"/>
    </row>
    <row r="18" spans="3:12" ht="12" customHeight="1" x14ac:dyDescent="0.3">
      <c r="C18" s="29" t="s">
        <v>920</v>
      </c>
      <c r="D18" s="117" t="s">
        <v>187</v>
      </c>
      <c r="E18" s="444">
        <v>1</v>
      </c>
      <c r="F18" s="443"/>
      <c r="G18" s="444"/>
      <c r="H18" s="98"/>
      <c r="I18" s="618">
        <f>E18</f>
        <v>1</v>
      </c>
      <c r="J18" s="100"/>
      <c r="K18" s="31"/>
      <c r="L18" s="28"/>
    </row>
    <row r="19" spans="3:12" ht="12" customHeight="1" x14ac:dyDescent="0.3">
      <c r="C19" s="634"/>
      <c r="D19" s="630"/>
      <c r="E19" s="140"/>
      <c r="F19" s="140"/>
      <c r="G19" s="140"/>
      <c r="H19" s="103"/>
      <c r="I19" s="569"/>
      <c r="J19" s="125"/>
      <c r="K19" s="631"/>
      <c r="L19" s="88"/>
    </row>
    <row r="20" spans="3:12" ht="12.75" customHeight="1" x14ac:dyDescent="0.25">
      <c r="C20" s="178" t="str">
        <f>RESUMEN!C139</f>
        <v>03.07.01.02</v>
      </c>
      <c r="D20" s="1971" t="str">
        <f>RESUMEN!D139</f>
        <v>PUERTA CONTRAPLACADA DE MDF MELAMINICO 6mm C/ ACABADO MATE, DE 1 HOJA BATIENTE; P01b (0.90 x 2.10)</v>
      </c>
      <c r="E20" s="1972"/>
      <c r="F20" s="1972"/>
      <c r="G20" s="1972"/>
      <c r="H20" s="1972"/>
      <c r="I20" s="1972"/>
      <c r="J20" s="1972"/>
      <c r="K20" s="1973"/>
    </row>
    <row r="21" spans="3:12" x14ac:dyDescent="0.25">
      <c r="C21" s="342" t="s">
        <v>1</v>
      </c>
      <c r="D21" s="163" t="s">
        <v>2</v>
      </c>
      <c r="E21" s="163" t="s">
        <v>58</v>
      </c>
      <c r="F21" s="164" t="s">
        <v>52</v>
      </c>
      <c r="G21" s="164" t="s">
        <v>47</v>
      </c>
      <c r="H21" s="164" t="s">
        <v>48</v>
      </c>
      <c r="I21" s="516" t="s">
        <v>49</v>
      </c>
      <c r="J21" s="150" t="s">
        <v>50</v>
      </c>
      <c r="K21" s="165" t="s">
        <v>3</v>
      </c>
    </row>
    <row r="22" spans="3:12" x14ac:dyDescent="0.3">
      <c r="C22" s="657"/>
      <c r="D22" s="434" t="s">
        <v>2142</v>
      </c>
      <c r="E22" s="54"/>
      <c r="F22" s="55"/>
      <c r="G22" s="55"/>
      <c r="H22" s="55"/>
      <c r="I22" s="645"/>
      <c r="J22" s="100">
        <f>SUM(I24:I58)</f>
        <v>30</v>
      </c>
      <c r="K22" s="658"/>
    </row>
    <row r="23" spans="3:12" ht="12" customHeight="1" x14ac:dyDescent="0.3">
      <c r="C23" s="29"/>
      <c r="D23" s="518" t="s">
        <v>761</v>
      </c>
      <c r="E23" s="444"/>
      <c r="F23" s="443"/>
      <c r="G23" s="444"/>
      <c r="H23" s="98"/>
      <c r="I23" s="458"/>
      <c r="J23" s="100"/>
      <c r="K23" s="31"/>
      <c r="L23" s="28"/>
    </row>
    <row r="24" spans="3:12" ht="12" customHeight="1" x14ac:dyDescent="0.3">
      <c r="C24" s="29" t="s">
        <v>2143</v>
      </c>
      <c r="D24" s="117" t="s">
        <v>1055</v>
      </c>
      <c r="E24" s="444">
        <v>1</v>
      </c>
      <c r="F24" s="443"/>
      <c r="G24" s="444"/>
      <c r="H24" s="98"/>
      <c r="I24" s="618">
        <f>E24</f>
        <v>1</v>
      </c>
      <c r="J24" s="100"/>
      <c r="K24" s="31"/>
      <c r="L24" s="28"/>
    </row>
    <row r="25" spans="3:12" ht="12" customHeight="1" x14ac:dyDescent="0.3">
      <c r="C25" s="29" t="s">
        <v>966</v>
      </c>
      <c r="D25" s="117" t="s">
        <v>130</v>
      </c>
      <c r="E25" s="444">
        <v>1</v>
      </c>
      <c r="F25" s="443"/>
      <c r="G25" s="444"/>
      <c r="H25" s="98"/>
      <c r="I25" s="618">
        <f t="shared" ref="I25:I58" si="0">E25</f>
        <v>1</v>
      </c>
      <c r="J25" s="100"/>
      <c r="K25" s="31"/>
      <c r="L25" s="28"/>
    </row>
    <row r="26" spans="3:12" ht="12" customHeight="1" x14ac:dyDescent="0.3">
      <c r="C26" s="29" t="s">
        <v>992</v>
      </c>
      <c r="D26" s="117" t="s">
        <v>993</v>
      </c>
      <c r="E26" s="444">
        <v>1</v>
      </c>
      <c r="F26" s="443"/>
      <c r="G26" s="444"/>
      <c r="H26" s="98"/>
      <c r="I26" s="618">
        <f t="shared" si="0"/>
        <v>1</v>
      </c>
      <c r="J26" s="100"/>
      <c r="K26" s="31"/>
      <c r="L26" s="28"/>
    </row>
    <row r="27" spans="3:12" ht="12" customHeight="1" x14ac:dyDescent="0.3">
      <c r="C27" s="29" t="s">
        <v>1006</v>
      </c>
      <c r="D27" s="117" t="s">
        <v>1007</v>
      </c>
      <c r="E27" s="444">
        <v>1</v>
      </c>
      <c r="F27" s="443"/>
      <c r="G27" s="443"/>
      <c r="H27" s="98"/>
      <c r="I27" s="618">
        <f t="shared" si="0"/>
        <v>1</v>
      </c>
      <c r="J27" s="100"/>
      <c r="K27" s="31"/>
      <c r="L27" s="28"/>
    </row>
    <row r="28" spans="3:12" ht="12" customHeight="1" x14ac:dyDescent="0.3">
      <c r="C28" s="29" t="s">
        <v>2144</v>
      </c>
      <c r="D28" s="117" t="s">
        <v>2145</v>
      </c>
      <c r="E28" s="444">
        <v>1</v>
      </c>
      <c r="F28" s="443"/>
      <c r="G28" s="443"/>
      <c r="H28" s="98"/>
      <c r="I28" s="618">
        <f t="shared" si="0"/>
        <v>1</v>
      </c>
      <c r="J28" s="100"/>
      <c r="K28" s="31"/>
      <c r="L28" s="28"/>
    </row>
    <row r="29" spans="3:12" ht="12" customHeight="1" x14ac:dyDescent="0.3">
      <c r="C29" s="29" t="s">
        <v>1370</v>
      </c>
      <c r="D29" s="117" t="s">
        <v>1005</v>
      </c>
      <c r="E29" s="444">
        <v>1</v>
      </c>
      <c r="F29" s="443"/>
      <c r="G29" s="444"/>
      <c r="H29" s="98"/>
      <c r="I29" s="618">
        <f t="shared" si="0"/>
        <v>1</v>
      </c>
      <c r="J29" s="100"/>
      <c r="K29" s="31"/>
      <c r="L29" s="28"/>
    </row>
    <row r="30" spans="3:12" ht="12" customHeight="1" x14ac:dyDescent="0.3">
      <c r="C30" s="29" t="s">
        <v>1147</v>
      </c>
      <c r="D30" s="117" t="s">
        <v>803</v>
      </c>
      <c r="E30" s="444">
        <v>1</v>
      </c>
      <c r="F30" s="443"/>
      <c r="G30" s="444"/>
      <c r="H30" s="98"/>
      <c r="I30" s="618">
        <f t="shared" si="0"/>
        <v>1</v>
      </c>
      <c r="J30" s="100"/>
      <c r="K30" s="31"/>
      <c r="L30" s="28"/>
    </row>
    <row r="31" spans="3:12" ht="12" customHeight="1" x14ac:dyDescent="0.3">
      <c r="C31" s="29" t="s">
        <v>1074</v>
      </c>
      <c r="D31" s="117" t="s">
        <v>158</v>
      </c>
      <c r="E31" s="444">
        <v>1</v>
      </c>
      <c r="F31" s="443"/>
      <c r="G31" s="444"/>
      <c r="H31" s="98"/>
      <c r="I31" s="618">
        <f t="shared" si="0"/>
        <v>1</v>
      </c>
      <c r="J31" s="100"/>
      <c r="K31" s="31"/>
      <c r="L31" s="28"/>
    </row>
    <row r="32" spans="3:12" ht="12" customHeight="1" x14ac:dyDescent="0.3">
      <c r="C32" s="29" t="s">
        <v>1121</v>
      </c>
      <c r="D32" s="117" t="s">
        <v>179</v>
      </c>
      <c r="E32" s="444">
        <v>2</v>
      </c>
      <c r="F32" s="443"/>
      <c r="G32" s="444"/>
      <c r="H32" s="98"/>
      <c r="I32" s="618">
        <f t="shared" si="0"/>
        <v>2</v>
      </c>
      <c r="J32" s="100"/>
      <c r="K32" s="31"/>
      <c r="L32" s="28"/>
    </row>
    <row r="33" spans="3:12" ht="12" customHeight="1" x14ac:dyDescent="0.3">
      <c r="C33" s="29" t="s">
        <v>1212</v>
      </c>
      <c r="D33" s="117" t="s">
        <v>322</v>
      </c>
      <c r="E33" s="444">
        <v>1</v>
      </c>
      <c r="F33" s="443"/>
      <c r="G33" s="444"/>
      <c r="H33" s="98"/>
      <c r="I33" s="618">
        <f t="shared" si="0"/>
        <v>1</v>
      </c>
      <c r="J33" s="100"/>
      <c r="K33" s="31"/>
      <c r="L33" s="28"/>
    </row>
    <row r="34" spans="3:12" ht="12" customHeight="1" x14ac:dyDescent="0.3">
      <c r="C34" s="29" t="s">
        <v>2146</v>
      </c>
      <c r="D34" s="117" t="s">
        <v>181</v>
      </c>
      <c r="E34" s="444">
        <v>1</v>
      </c>
      <c r="F34" s="443"/>
      <c r="G34" s="444"/>
      <c r="H34" s="98"/>
      <c r="I34" s="618">
        <f t="shared" si="0"/>
        <v>1</v>
      </c>
      <c r="J34" s="100"/>
      <c r="K34" s="31"/>
      <c r="L34" s="28"/>
    </row>
    <row r="35" spans="3:12" ht="12" customHeight="1" x14ac:dyDescent="0.3">
      <c r="C35" s="29" t="s">
        <v>1213</v>
      </c>
      <c r="D35" s="117" t="s">
        <v>163</v>
      </c>
      <c r="E35" s="444">
        <v>1</v>
      </c>
      <c r="F35" s="443"/>
      <c r="G35" s="444"/>
      <c r="H35" s="98"/>
      <c r="I35" s="618">
        <f t="shared" si="0"/>
        <v>1</v>
      </c>
      <c r="J35" s="100"/>
      <c r="K35" s="31"/>
      <c r="L35" s="28"/>
    </row>
    <row r="36" spans="3:12" ht="12" customHeight="1" x14ac:dyDescent="0.3">
      <c r="C36" s="29" t="s">
        <v>1054</v>
      </c>
      <c r="D36" s="117" t="s">
        <v>1055</v>
      </c>
      <c r="E36" s="444">
        <v>1</v>
      </c>
      <c r="F36" s="443"/>
      <c r="G36" s="443"/>
      <c r="H36" s="98"/>
      <c r="I36" s="618">
        <f t="shared" si="0"/>
        <v>1</v>
      </c>
      <c r="J36" s="100"/>
      <c r="K36" s="31"/>
      <c r="L36" s="28"/>
    </row>
    <row r="37" spans="3:12" ht="12" customHeight="1" x14ac:dyDescent="0.3">
      <c r="C37" s="29"/>
      <c r="D37" s="117"/>
      <c r="E37" s="444"/>
      <c r="F37" s="443"/>
      <c r="G37" s="443"/>
      <c r="H37" s="98"/>
      <c r="I37" s="618"/>
      <c r="J37" s="100"/>
      <c r="K37" s="31"/>
      <c r="L37" s="28"/>
    </row>
    <row r="38" spans="3:12" ht="12" customHeight="1" x14ac:dyDescent="0.3">
      <c r="C38" s="29"/>
      <c r="D38" s="434" t="s">
        <v>2147</v>
      </c>
      <c r="E38" s="444"/>
      <c r="F38" s="443"/>
      <c r="G38" s="444"/>
      <c r="H38" s="98"/>
      <c r="I38" s="618"/>
      <c r="J38" s="100"/>
      <c r="K38" s="31"/>
      <c r="L38" s="28"/>
    </row>
    <row r="39" spans="3:12" ht="12" customHeight="1" x14ac:dyDescent="0.3">
      <c r="C39" s="29"/>
      <c r="D39" s="518" t="s">
        <v>770</v>
      </c>
      <c r="E39" s="444"/>
      <c r="F39" s="443"/>
      <c r="G39" s="444"/>
      <c r="H39" s="98"/>
      <c r="I39" s="618"/>
      <c r="J39" s="100"/>
      <c r="K39" s="31"/>
      <c r="L39" s="28"/>
    </row>
    <row r="40" spans="3:12" ht="12" customHeight="1" x14ac:dyDescent="0.3">
      <c r="C40" s="29" t="s">
        <v>1573</v>
      </c>
      <c r="D40" s="117" t="s">
        <v>795</v>
      </c>
      <c r="E40" s="444">
        <v>1</v>
      </c>
      <c r="F40" s="443"/>
      <c r="G40" s="444"/>
      <c r="H40" s="98"/>
      <c r="I40" s="618">
        <f t="shared" si="0"/>
        <v>1</v>
      </c>
      <c r="J40" s="100"/>
      <c r="K40" s="31"/>
      <c r="L40" s="28"/>
    </row>
    <row r="41" spans="3:12" ht="12" customHeight="1" x14ac:dyDescent="0.3">
      <c r="C41" s="29" t="s">
        <v>1564</v>
      </c>
      <c r="D41" s="117" t="s">
        <v>130</v>
      </c>
      <c r="E41" s="444">
        <v>1</v>
      </c>
      <c r="F41" s="443"/>
      <c r="G41" s="444"/>
      <c r="H41" s="98"/>
      <c r="I41" s="618">
        <f t="shared" si="0"/>
        <v>1</v>
      </c>
      <c r="J41" s="100"/>
      <c r="K41" s="31"/>
      <c r="L41" s="28"/>
    </row>
    <row r="42" spans="3:12" ht="12" customHeight="1" x14ac:dyDescent="0.3">
      <c r="C42" s="29" t="s">
        <v>1495</v>
      </c>
      <c r="D42" s="117" t="s">
        <v>130</v>
      </c>
      <c r="E42" s="444">
        <v>1</v>
      </c>
      <c r="F42" s="443"/>
      <c r="G42" s="444"/>
      <c r="H42" s="98"/>
      <c r="I42" s="618">
        <f t="shared" si="0"/>
        <v>1</v>
      </c>
      <c r="J42" s="100"/>
      <c r="K42" s="31"/>
      <c r="L42" s="28"/>
    </row>
    <row r="43" spans="3:12" ht="12" customHeight="1" x14ac:dyDescent="0.3">
      <c r="C43" s="29" t="s">
        <v>1476</v>
      </c>
      <c r="D43" s="117" t="s">
        <v>1494</v>
      </c>
      <c r="E43" s="444">
        <v>1</v>
      </c>
      <c r="F43" s="443"/>
      <c r="G43" s="444"/>
      <c r="H43" s="98"/>
      <c r="I43" s="618">
        <f t="shared" si="0"/>
        <v>1</v>
      </c>
      <c r="J43" s="100"/>
      <c r="K43" s="31"/>
      <c r="L43" s="28"/>
    </row>
    <row r="44" spans="3:12" ht="12" customHeight="1" x14ac:dyDescent="0.3">
      <c r="C44" s="29" t="s">
        <v>1667</v>
      </c>
      <c r="D44" s="117" t="s">
        <v>1668</v>
      </c>
      <c r="E44" s="444">
        <v>1</v>
      </c>
      <c r="F44" s="443"/>
      <c r="G44" s="443"/>
      <c r="H44" s="98"/>
      <c r="I44" s="618">
        <f t="shared" si="0"/>
        <v>1</v>
      </c>
      <c r="J44" s="100"/>
      <c r="K44" s="31"/>
      <c r="L44" s="28"/>
    </row>
    <row r="45" spans="3:12" ht="12" customHeight="1" x14ac:dyDescent="0.3">
      <c r="C45" s="29" t="s">
        <v>1732</v>
      </c>
      <c r="D45" s="117" t="s">
        <v>686</v>
      </c>
      <c r="E45" s="444">
        <v>1</v>
      </c>
      <c r="F45" s="443"/>
      <c r="G45" s="443"/>
      <c r="H45" s="98"/>
      <c r="I45" s="618">
        <f t="shared" si="0"/>
        <v>1</v>
      </c>
      <c r="J45" s="100"/>
      <c r="K45" s="31"/>
      <c r="L45" s="28"/>
    </row>
    <row r="46" spans="3:12" ht="12" customHeight="1" x14ac:dyDescent="0.3">
      <c r="C46" s="29" t="s">
        <v>1627</v>
      </c>
      <c r="D46" s="117" t="s">
        <v>151</v>
      </c>
      <c r="E46" s="444">
        <v>1</v>
      </c>
      <c r="F46" s="443"/>
      <c r="G46" s="444"/>
      <c r="H46" s="98"/>
      <c r="I46" s="618">
        <f t="shared" si="0"/>
        <v>1</v>
      </c>
      <c r="J46" s="100"/>
      <c r="K46" s="31"/>
      <c r="L46" s="28"/>
    </row>
    <row r="47" spans="3:12" ht="12" customHeight="1" x14ac:dyDescent="0.3">
      <c r="C47" s="29" t="s">
        <v>1516</v>
      </c>
      <c r="D47" s="117" t="s">
        <v>1568</v>
      </c>
      <c r="E47" s="444">
        <v>1</v>
      </c>
      <c r="F47" s="443"/>
      <c r="G47" s="444"/>
      <c r="H47" s="98"/>
      <c r="I47" s="618">
        <f t="shared" si="0"/>
        <v>1</v>
      </c>
      <c r="J47" s="100"/>
      <c r="K47" s="31"/>
      <c r="L47" s="28"/>
    </row>
    <row r="48" spans="3:12" ht="12" customHeight="1" x14ac:dyDescent="0.3">
      <c r="C48" s="29"/>
      <c r="D48" s="117"/>
      <c r="E48" s="444"/>
      <c r="F48" s="443"/>
      <c r="G48" s="444"/>
      <c r="H48" s="98"/>
      <c r="I48" s="618"/>
      <c r="J48" s="100"/>
      <c r="K48" s="31"/>
      <c r="L48" s="28"/>
    </row>
    <row r="49" spans="3:12" ht="12" customHeight="1" x14ac:dyDescent="0.3">
      <c r="C49" s="29"/>
      <c r="D49" s="434" t="s">
        <v>2148</v>
      </c>
      <c r="E49" s="444"/>
      <c r="F49" s="443"/>
      <c r="G49" s="443"/>
      <c r="H49" s="98"/>
      <c r="I49" s="618"/>
      <c r="J49" s="100"/>
      <c r="K49" s="31"/>
      <c r="L49" s="28"/>
    </row>
    <row r="50" spans="3:12" ht="12" customHeight="1" x14ac:dyDescent="0.3">
      <c r="C50" s="29"/>
      <c r="D50" s="518" t="s">
        <v>765</v>
      </c>
      <c r="E50" s="444"/>
      <c r="F50" s="443"/>
      <c r="G50" s="443"/>
      <c r="H50" s="98"/>
      <c r="I50" s="618"/>
      <c r="J50" s="100"/>
      <c r="K50" s="31"/>
      <c r="L50" s="28"/>
    </row>
    <row r="51" spans="3:12" ht="12" customHeight="1" x14ac:dyDescent="0.3">
      <c r="C51" s="29" t="s">
        <v>1808</v>
      </c>
      <c r="D51" s="117" t="s">
        <v>1809</v>
      </c>
      <c r="E51" s="444">
        <v>1</v>
      </c>
      <c r="F51" s="443"/>
      <c r="G51" s="444"/>
      <c r="H51" s="98"/>
      <c r="I51" s="618">
        <f t="shared" si="0"/>
        <v>1</v>
      </c>
      <c r="J51" s="100"/>
      <c r="K51" s="31"/>
      <c r="L51" s="28"/>
    </row>
    <row r="52" spans="3:12" ht="12" customHeight="1" x14ac:dyDescent="0.3">
      <c r="C52" s="29" t="s">
        <v>1794</v>
      </c>
      <c r="D52" s="117" t="s">
        <v>1795</v>
      </c>
      <c r="E52" s="444">
        <v>1</v>
      </c>
      <c r="F52" s="443"/>
      <c r="G52" s="444"/>
      <c r="H52" s="98"/>
      <c r="I52" s="618">
        <f t="shared" si="0"/>
        <v>1</v>
      </c>
      <c r="J52" s="100"/>
      <c r="K52" s="31"/>
      <c r="L52" s="28"/>
    </row>
    <row r="53" spans="3:12" ht="12" customHeight="1" x14ac:dyDescent="0.3">
      <c r="C53" s="29" t="s">
        <v>1761</v>
      </c>
      <c r="D53" s="117" t="s">
        <v>130</v>
      </c>
      <c r="E53" s="444">
        <v>1</v>
      </c>
      <c r="F53" s="443"/>
      <c r="G53" s="444"/>
      <c r="H53" s="98"/>
      <c r="I53" s="618">
        <f t="shared" si="0"/>
        <v>1</v>
      </c>
      <c r="J53" s="100"/>
      <c r="K53" s="31"/>
      <c r="L53" s="28"/>
    </row>
    <row r="54" spans="3:12" ht="12" customHeight="1" x14ac:dyDescent="0.3">
      <c r="C54" s="29" t="s">
        <v>1840</v>
      </c>
      <c r="D54" s="117" t="s">
        <v>130</v>
      </c>
      <c r="E54" s="444">
        <v>1</v>
      </c>
      <c r="F54" s="443"/>
      <c r="G54" s="444"/>
      <c r="H54" s="98"/>
      <c r="I54" s="618">
        <f t="shared" si="0"/>
        <v>1</v>
      </c>
      <c r="J54" s="100"/>
      <c r="K54" s="31"/>
      <c r="L54" s="28"/>
    </row>
    <row r="55" spans="3:12" ht="12" customHeight="1" x14ac:dyDescent="0.3">
      <c r="C55" s="29" t="s">
        <v>1881</v>
      </c>
      <c r="D55" s="117" t="s">
        <v>130</v>
      </c>
      <c r="E55" s="444">
        <v>1</v>
      </c>
      <c r="F55" s="443"/>
      <c r="G55" s="444"/>
      <c r="H55" s="98"/>
      <c r="I55" s="618">
        <f t="shared" si="0"/>
        <v>1</v>
      </c>
      <c r="J55" s="100"/>
      <c r="K55" s="31"/>
      <c r="L55" s="28"/>
    </row>
    <row r="56" spans="3:12" ht="12" customHeight="1" x14ac:dyDescent="0.3">
      <c r="C56" s="29" t="s">
        <v>2149</v>
      </c>
      <c r="D56" s="117" t="s">
        <v>1771</v>
      </c>
      <c r="E56" s="444">
        <v>1</v>
      </c>
      <c r="F56" s="443"/>
      <c r="G56" s="443"/>
      <c r="H56" s="98"/>
      <c r="I56" s="618">
        <f t="shared" si="0"/>
        <v>1</v>
      </c>
      <c r="J56" s="100"/>
      <c r="K56" s="31"/>
      <c r="L56" s="28"/>
    </row>
    <row r="57" spans="3:12" ht="12" customHeight="1" x14ac:dyDescent="0.3">
      <c r="C57" s="29" t="s">
        <v>1776</v>
      </c>
      <c r="D57" s="117" t="s">
        <v>1777</v>
      </c>
      <c r="E57" s="444">
        <v>1</v>
      </c>
      <c r="F57" s="443"/>
      <c r="G57" s="443"/>
      <c r="H57" s="98"/>
      <c r="I57" s="618">
        <f t="shared" si="0"/>
        <v>1</v>
      </c>
      <c r="J57" s="100"/>
      <c r="K57" s="31"/>
      <c r="L57" s="28"/>
    </row>
    <row r="58" spans="3:12" ht="12" customHeight="1" x14ac:dyDescent="0.3">
      <c r="C58" s="29" t="s">
        <v>1823</v>
      </c>
      <c r="D58" s="117" t="s">
        <v>1824</v>
      </c>
      <c r="E58" s="444">
        <v>1</v>
      </c>
      <c r="F58" s="443"/>
      <c r="G58" s="443"/>
      <c r="H58" s="98"/>
      <c r="I58" s="618">
        <f t="shared" si="0"/>
        <v>1</v>
      </c>
      <c r="J58" s="100"/>
      <c r="K58" s="31"/>
      <c r="L58" s="28"/>
    </row>
    <row r="59" spans="3:12" ht="12" customHeight="1" x14ac:dyDescent="0.3">
      <c r="C59" s="29"/>
      <c r="D59" s="117"/>
      <c r="E59" s="444"/>
      <c r="F59" s="443"/>
      <c r="G59" s="444"/>
      <c r="H59" s="98"/>
      <c r="I59" s="458"/>
      <c r="J59" s="100"/>
      <c r="K59" s="31"/>
      <c r="L59" s="28"/>
    </row>
    <row r="60" spans="3:12" ht="12.75" customHeight="1" x14ac:dyDescent="0.25">
      <c r="C60" s="178" t="str">
        <f>RESUMEN!C140</f>
        <v>03.07.01.03</v>
      </c>
      <c r="D60" s="1971" t="str">
        <f>RESUMEN!D140</f>
        <v>PUERTA CONTRAPLACADA DE MDF MELAMINICO 6mm C/ ACABADO MATE, DE 1 HOJA BATIENTE; P01c (1.00 x 2.10)</v>
      </c>
      <c r="E60" s="1972"/>
      <c r="F60" s="1972"/>
      <c r="G60" s="1972"/>
      <c r="H60" s="1972"/>
      <c r="I60" s="1972"/>
      <c r="J60" s="1972"/>
      <c r="K60" s="1973"/>
    </row>
    <row r="61" spans="3:12" x14ac:dyDescent="0.25">
      <c r="C61" s="342" t="s">
        <v>1</v>
      </c>
      <c r="D61" s="163" t="s">
        <v>2</v>
      </c>
      <c r="E61" s="163" t="s">
        <v>58</v>
      </c>
      <c r="F61" s="164" t="s">
        <v>52</v>
      </c>
      <c r="G61" s="164" t="s">
        <v>47</v>
      </c>
      <c r="H61" s="164" t="s">
        <v>48</v>
      </c>
      <c r="I61" s="516" t="s">
        <v>49</v>
      </c>
      <c r="J61" s="150" t="s">
        <v>50</v>
      </c>
      <c r="K61" s="165" t="s">
        <v>3</v>
      </c>
    </row>
    <row r="62" spans="3:12" ht="12" customHeight="1" x14ac:dyDescent="0.3">
      <c r="C62" s="29"/>
      <c r="D62" s="117"/>
      <c r="E62" s="444"/>
      <c r="F62" s="443"/>
      <c r="G62" s="444"/>
      <c r="H62" s="98"/>
      <c r="I62" s="458"/>
      <c r="J62" s="100">
        <f>SUM(I64:I114)</f>
        <v>49</v>
      </c>
      <c r="K62" s="31"/>
      <c r="L62" s="28"/>
    </row>
    <row r="63" spans="3:12" ht="12" customHeight="1" x14ac:dyDescent="0.3">
      <c r="C63" s="657"/>
      <c r="D63" s="434" t="s">
        <v>2142</v>
      </c>
      <c r="E63" s="54"/>
      <c r="F63" s="443"/>
      <c r="G63" s="444"/>
      <c r="H63" s="98"/>
      <c r="I63" s="458"/>
      <c r="J63" s="100"/>
      <c r="K63" s="31"/>
      <c r="L63" s="28"/>
    </row>
    <row r="64" spans="3:12" ht="12" customHeight="1" x14ac:dyDescent="0.3">
      <c r="C64" s="29"/>
      <c r="D64" s="518" t="s">
        <v>761</v>
      </c>
      <c r="E64" s="444"/>
      <c r="F64" s="443"/>
      <c r="G64" s="444"/>
      <c r="H64" s="98"/>
      <c r="I64" s="458"/>
      <c r="J64" s="100"/>
      <c r="K64" s="31"/>
      <c r="L64" s="28"/>
    </row>
    <row r="65" spans="3:12" ht="12" customHeight="1" x14ac:dyDescent="0.3">
      <c r="C65" s="29" t="s">
        <v>1192</v>
      </c>
      <c r="D65" s="117" t="s">
        <v>1193</v>
      </c>
      <c r="E65" s="444">
        <v>1</v>
      </c>
      <c r="F65" s="443"/>
      <c r="G65" s="444"/>
      <c r="H65" s="98"/>
      <c r="I65" s="618">
        <f>E65</f>
        <v>1</v>
      </c>
      <c r="J65" s="100"/>
      <c r="K65" s="31"/>
      <c r="L65" s="28"/>
    </row>
    <row r="66" spans="3:12" ht="12" customHeight="1" x14ac:dyDescent="0.3">
      <c r="C66" s="29" t="s">
        <v>1191</v>
      </c>
      <c r="D66" s="117" t="s">
        <v>760</v>
      </c>
      <c r="E66" s="444">
        <v>1</v>
      </c>
      <c r="F66" s="443"/>
      <c r="G66" s="443"/>
      <c r="H66" s="98"/>
      <c r="I66" s="618">
        <f t="shared" ref="I66:I114" si="1">E66</f>
        <v>1</v>
      </c>
      <c r="J66" s="100"/>
      <c r="K66" s="31"/>
      <c r="L66" s="28"/>
    </row>
    <row r="67" spans="3:12" ht="12" customHeight="1" x14ac:dyDescent="0.3">
      <c r="C67" s="29" t="s">
        <v>1189</v>
      </c>
      <c r="D67" s="117" t="s">
        <v>1190</v>
      </c>
      <c r="E67" s="444">
        <v>1</v>
      </c>
      <c r="F67" s="443"/>
      <c r="G67" s="443"/>
      <c r="H67" s="98"/>
      <c r="I67" s="618">
        <f t="shared" si="1"/>
        <v>1</v>
      </c>
      <c r="J67" s="100"/>
      <c r="K67" s="31"/>
      <c r="L67" s="28"/>
    </row>
    <row r="68" spans="3:12" ht="12" customHeight="1" x14ac:dyDescent="0.3">
      <c r="C68" s="29" t="s">
        <v>965</v>
      </c>
      <c r="D68" s="117" t="s">
        <v>685</v>
      </c>
      <c r="E68" s="444">
        <v>1</v>
      </c>
      <c r="F68" s="443"/>
      <c r="G68" s="444"/>
      <c r="H68" s="98"/>
      <c r="I68" s="618">
        <f t="shared" si="1"/>
        <v>1</v>
      </c>
      <c r="J68" s="100"/>
      <c r="K68" s="31"/>
      <c r="L68" s="28"/>
    </row>
    <row r="69" spans="3:12" ht="12" customHeight="1" x14ac:dyDescent="0.3">
      <c r="C69" s="29" t="s">
        <v>2150</v>
      </c>
      <c r="D69" s="117" t="s">
        <v>138</v>
      </c>
      <c r="E69" s="444">
        <v>1</v>
      </c>
      <c r="F69" s="443"/>
      <c r="G69" s="444"/>
      <c r="H69" s="98"/>
      <c r="I69" s="618">
        <f t="shared" si="1"/>
        <v>1</v>
      </c>
      <c r="J69" s="100"/>
      <c r="K69" s="31"/>
      <c r="L69" s="28"/>
    </row>
    <row r="70" spans="3:12" ht="12" customHeight="1" x14ac:dyDescent="0.3">
      <c r="C70" s="29" t="s">
        <v>1113</v>
      </c>
      <c r="D70" s="117" t="s">
        <v>180</v>
      </c>
      <c r="E70" s="444">
        <v>1</v>
      </c>
      <c r="F70" s="443"/>
      <c r="G70" s="444"/>
      <c r="H70" s="98"/>
      <c r="I70" s="618">
        <f t="shared" si="1"/>
        <v>1</v>
      </c>
      <c r="J70" s="100"/>
      <c r="K70" s="31"/>
      <c r="L70" s="28"/>
    </row>
    <row r="71" spans="3:12" ht="12" customHeight="1" x14ac:dyDescent="0.3">
      <c r="C71" s="29" t="s">
        <v>1110</v>
      </c>
      <c r="D71" s="117" t="s">
        <v>1111</v>
      </c>
      <c r="E71" s="444">
        <v>1</v>
      </c>
      <c r="F71" s="443"/>
      <c r="G71" s="443"/>
      <c r="H71" s="98"/>
      <c r="I71" s="618">
        <f t="shared" si="1"/>
        <v>1</v>
      </c>
      <c r="J71" s="100"/>
      <c r="K71" s="31"/>
      <c r="L71" s="28"/>
    </row>
    <row r="72" spans="3:12" ht="12" customHeight="1" x14ac:dyDescent="0.3">
      <c r="C72" s="29" t="s">
        <v>1220</v>
      </c>
      <c r="D72" s="117" t="s">
        <v>2151</v>
      </c>
      <c r="E72" s="444">
        <v>1</v>
      </c>
      <c r="F72" s="443"/>
      <c r="G72" s="444"/>
      <c r="H72" s="98"/>
      <c r="I72" s="618">
        <f t="shared" si="1"/>
        <v>1</v>
      </c>
      <c r="J72" s="100"/>
      <c r="K72" s="31"/>
      <c r="L72" s="28"/>
    </row>
    <row r="73" spans="3:12" ht="12" customHeight="1" x14ac:dyDescent="0.3">
      <c r="C73" s="29" t="s">
        <v>1218</v>
      </c>
      <c r="D73" s="117" t="s">
        <v>185</v>
      </c>
      <c r="E73" s="444">
        <v>1</v>
      </c>
      <c r="F73" s="443"/>
      <c r="G73" s="444"/>
      <c r="H73" s="98"/>
      <c r="I73" s="618">
        <f t="shared" si="1"/>
        <v>1</v>
      </c>
      <c r="J73" s="100"/>
      <c r="K73" s="31"/>
      <c r="L73" s="28"/>
    </row>
    <row r="74" spans="3:12" ht="12" customHeight="1" x14ac:dyDescent="0.3">
      <c r="C74" s="29" t="s">
        <v>2152</v>
      </c>
      <c r="D74" s="117" t="s">
        <v>1229</v>
      </c>
      <c r="E74" s="444">
        <v>1</v>
      </c>
      <c r="F74" s="443"/>
      <c r="G74" s="444"/>
      <c r="H74" s="98"/>
      <c r="I74" s="618">
        <f t="shared" si="1"/>
        <v>1</v>
      </c>
      <c r="J74" s="100"/>
      <c r="K74" s="31"/>
      <c r="L74" s="28"/>
    </row>
    <row r="75" spans="3:12" ht="12" customHeight="1" x14ac:dyDescent="0.3">
      <c r="C75" s="29" t="s">
        <v>1231</v>
      </c>
      <c r="D75" s="117" t="s">
        <v>2153</v>
      </c>
      <c r="E75" s="444">
        <v>1</v>
      </c>
      <c r="F75" s="443"/>
      <c r="G75" s="444"/>
      <c r="H75" s="98"/>
      <c r="I75" s="618">
        <f t="shared" si="1"/>
        <v>1</v>
      </c>
      <c r="J75" s="100"/>
      <c r="K75" s="31"/>
      <c r="L75" s="28"/>
    </row>
    <row r="76" spans="3:12" ht="12" customHeight="1" x14ac:dyDescent="0.3">
      <c r="C76" s="29" t="s">
        <v>1228</v>
      </c>
      <c r="D76" s="117" t="s">
        <v>145</v>
      </c>
      <c r="E76" s="444">
        <v>1</v>
      </c>
      <c r="F76" s="443"/>
      <c r="G76" s="444"/>
      <c r="H76" s="98"/>
      <c r="I76" s="618">
        <f t="shared" si="1"/>
        <v>1</v>
      </c>
      <c r="J76" s="100"/>
      <c r="K76" s="31"/>
      <c r="L76" s="28"/>
    </row>
    <row r="77" spans="3:12" ht="12" customHeight="1" x14ac:dyDescent="0.3">
      <c r="C77" s="29" t="s">
        <v>1117</v>
      </c>
      <c r="D77" s="117" t="s">
        <v>173</v>
      </c>
      <c r="E77" s="444">
        <v>1</v>
      </c>
      <c r="F77" s="443"/>
      <c r="G77" s="444"/>
      <c r="H77" s="98"/>
      <c r="I77" s="618">
        <f t="shared" si="1"/>
        <v>1</v>
      </c>
      <c r="J77" s="100"/>
      <c r="K77" s="31"/>
      <c r="L77" s="28"/>
    </row>
    <row r="78" spans="3:12" ht="12" customHeight="1" x14ac:dyDescent="0.3">
      <c r="C78" s="29" t="s">
        <v>1194</v>
      </c>
      <c r="D78" s="117" t="s">
        <v>2154</v>
      </c>
      <c r="E78" s="444">
        <v>1</v>
      </c>
      <c r="F78" s="443"/>
      <c r="G78" s="443"/>
      <c r="H78" s="98"/>
      <c r="I78" s="618">
        <f t="shared" si="1"/>
        <v>1</v>
      </c>
      <c r="J78" s="100"/>
      <c r="K78" s="31"/>
      <c r="L78" s="28"/>
    </row>
    <row r="79" spans="3:12" ht="12" customHeight="1" x14ac:dyDescent="0.3">
      <c r="C79" s="29" t="s">
        <v>1223</v>
      </c>
      <c r="D79" s="117" t="s">
        <v>1224</v>
      </c>
      <c r="E79" s="444">
        <v>1</v>
      </c>
      <c r="F79" s="443"/>
      <c r="G79" s="443"/>
      <c r="H79" s="98"/>
      <c r="I79" s="618">
        <f t="shared" si="1"/>
        <v>1</v>
      </c>
      <c r="J79" s="100"/>
      <c r="K79" s="31"/>
      <c r="L79" s="28"/>
    </row>
    <row r="80" spans="3:12" ht="12" customHeight="1" x14ac:dyDescent="0.3">
      <c r="C80" s="29" t="s">
        <v>1236</v>
      </c>
      <c r="D80" s="117" t="s">
        <v>182</v>
      </c>
      <c r="E80" s="444">
        <v>1</v>
      </c>
      <c r="F80" s="443"/>
      <c r="G80" s="444"/>
      <c r="H80" s="98"/>
      <c r="I80" s="618">
        <f t="shared" si="1"/>
        <v>1</v>
      </c>
      <c r="J80" s="100"/>
      <c r="K80" s="31"/>
      <c r="L80" s="28"/>
    </row>
    <row r="81" spans="3:12" ht="12" customHeight="1" x14ac:dyDescent="0.3">
      <c r="C81" s="29" t="s">
        <v>1259</v>
      </c>
      <c r="D81" s="117" t="s">
        <v>578</v>
      </c>
      <c r="E81" s="444">
        <v>1</v>
      </c>
      <c r="F81" s="443"/>
      <c r="G81" s="444"/>
      <c r="H81" s="98"/>
      <c r="I81" s="618">
        <f t="shared" si="1"/>
        <v>1</v>
      </c>
      <c r="J81" s="100"/>
      <c r="K81" s="31"/>
      <c r="L81" s="28"/>
    </row>
    <row r="82" spans="3:12" ht="12" customHeight="1" x14ac:dyDescent="0.3">
      <c r="C82" s="29" t="s">
        <v>1254</v>
      </c>
      <c r="D82" s="117" t="s">
        <v>126</v>
      </c>
      <c r="E82" s="444">
        <v>1</v>
      </c>
      <c r="F82" s="443"/>
      <c r="G82" s="444"/>
      <c r="H82" s="98"/>
      <c r="I82" s="618">
        <f t="shared" si="1"/>
        <v>1</v>
      </c>
      <c r="J82" s="100"/>
      <c r="K82" s="31"/>
      <c r="L82" s="28"/>
    </row>
    <row r="83" spans="3:12" ht="12" customHeight="1" x14ac:dyDescent="0.3">
      <c r="C83" s="29" t="s">
        <v>1234</v>
      </c>
      <c r="D83" s="117" t="s">
        <v>182</v>
      </c>
      <c r="E83" s="444">
        <v>1</v>
      </c>
      <c r="F83" s="443"/>
      <c r="G83" s="444"/>
      <c r="H83" s="98"/>
      <c r="I83" s="618">
        <f t="shared" si="1"/>
        <v>1</v>
      </c>
      <c r="J83" s="100"/>
      <c r="K83" s="31"/>
      <c r="L83" s="28"/>
    </row>
    <row r="84" spans="3:12" x14ac:dyDescent="0.3">
      <c r="C84" s="29" t="s">
        <v>1255</v>
      </c>
      <c r="D84" s="117" t="s">
        <v>325</v>
      </c>
      <c r="E84" s="444">
        <v>1</v>
      </c>
      <c r="F84" s="443"/>
      <c r="G84" s="443"/>
      <c r="H84" s="98"/>
      <c r="I84" s="618">
        <f t="shared" si="1"/>
        <v>1</v>
      </c>
      <c r="J84" s="100"/>
      <c r="K84" s="31"/>
      <c r="L84" s="28"/>
    </row>
    <row r="85" spans="3:12" ht="12" customHeight="1" x14ac:dyDescent="0.3">
      <c r="C85" s="29" t="s">
        <v>1261</v>
      </c>
      <c r="D85" s="117" t="s">
        <v>578</v>
      </c>
      <c r="E85" s="444">
        <v>1</v>
      </c>
      <c r="F85" s="443"/>
      <c r="G85" s="443"/>
      <c r="H85" s="98"/>
      <c r="I85" s="618">
        <f t="shared" si="1"/>
        <v>1</v>
      </c>
      <c r="J85" s="100"/>
      <c r="K85" s="31"/>
      <c r="L85" s="28"/>
    </row>
    <row r="86" spans="3:12" ht="12" customHeight="1" x14ac:dyDescent="0.3">
      <c r="C86" s="29" t="s">
        <v>1263</v>
      </c>
      <c r="D86" s="117" t="s">
        <v>829</v>
      </c>
      <c r="E86" s="444">
        <v>1</v>
      </c>
      <c r="F86" s="443"/>
      <c r="G86" s="443"/>
      <c r="H86" s="98"/>
      <c r="I86" s="618">
        <f t="shared" si="1"/>
        <v>1</v>
      </c>
      <c r="J86" s="100"/>
      <c r="K86" s="31"/>
      <c r="L86" s="28"/>
    </row>
    <row r="87" spans="3:12" ht="12" customHeight="1" x14ac:dyDescent="0.3">
      <c r="C87" s="29"/>
      <c r="E87" s="444"/>
      <c r="F87" s="443"/>
      <c r="G87" s="444"/>
      <c r="H87" s="98"/>
      <c r="I87" s="618"/>
      <c r="J87" s="100"/>
      <c r="K87" s="31"/>
      <c r="L87" s="28"/>
    </row>
    <row r="88" spans="3:12" ht="12" customHeight="1" x14ac:dyDescent="0.3">
      <c r="C88" s="657"/>
      <c r="D88" s="434" t="s">
        <v>2147</v>
      </c>
      <c r="F88" s="443"/>
      <c r="G88" s="444"/>
      <c r="H88" s="98"/>
      <c r="I88" s="618"/>
      <c r="J88" s="100"/>
      <c r="K88" s="31"/>
      <c r="L88" s="28"/>
    </row>
    <row r="89" spans="3:12" ht="12" customHeight="1" x14ac:dyDescent="0.3">
      <c r="C89" s="29"/>
      <c r="D89" s="518" t="s">
        <v>770</v>
      </c>
      <c r="F89" s="443"/>
      <c r="G89" s="444"/>
      <c r="H89" s="98"/>
      <c r="I89" s="618"/>
      <c r="J89" s="100"/>
      <c r="K89" s="31"/>
      <c r="L89" s="28"/>
    </row>
    <row r="90" spans="3:12" ht="12" customHeight="1" x14ac:dyDescent="0.3">
      <c r="C90" s="29" t="s">
        <v>1708</v>
      </c>
      <c r="D90" s="117" t="s">
        <v>185</v>
      </c>
      <c r="E90" s="444">
        <v>1</v>
      </c>
      <c r="F90" s="443"/>
      <c r="G90" s="444"/>
      <c r="H90" s="98"/>
      <c r="I90" s="618">
        <f t="shared" si="1"/>
        <v>1</v>
      </c>
      <c r="J90" s="100"/>
      <c r="K90" s="31"/>
      <c r="L90" s="28"/>
    </row>
    <row r="91" spans="3:12" ht="12" customHeight="1" x14ac:dyDescent="0.3">
      <c r="C91" s="29" t="s">
        <v>1710</v>
      </c>
      <c r="D91" s="117" t="s">
        <v>1711</v>
      </c>
      <c r="E91" s="444">
        <v>1</v>
      </c>
      <c r="F91" s="443"/>
      <c r="G91" s="443"/>
      <c r="H91" s="98"/>
      <c r="I91" s="618">
        <f t="shared" si="1"/>
        <v>1</v>
      </c>
      <c r="J91" s="100"/>
      <c r="K91" s="31"/>
      <c r="L91" s="28"/>
    </row>
    <row r="92" spans="3:12" ht="12" customHeight="1" x14ac:dyDescent="0.3">
      <c r="C92" s="29" t="s">
        <v>1712</v>
      </c>
      <c r="D92" s="117" t="s">
        <v>1713</v>
      </c>
      <c r="E92" s="444">
        <v>1</v>
      </c>
      <c r="F92" s="443"/>
      <c r="G92" s="444"/>
      <c r="H92" s="98"/>
      <c r="I92" s="618">
        <f t="shared" si="1"/>
        <v>1</v>
      </c>
      <c r="J92" s="100"/>
      <c r="K92" s="31"/>
      <c r="L92" s="28"/>
    </row>
    <row r="93" spans="3:12" ht="12" customHeight="1" x14ac:dyDescent="0.3">
      <c r="C93" s="29" t="s">
        <v>1714</v>
      </c>
      <c r="D93" s="117" t="s">
        <v>269</v>
      </c>
      <c r="E93" s="444">
        <v>1</v>
      </c>
      <c r="F93" s="443"/>
      <c r="G93" s="444"/>
      <c r="H93" s="98"/>
      <c r="I93" s="618">
        <f t="shared" si="1"/>
        <v>1</v>
      </c>
      <c r="J93" s="100"/>
      <c r="K93" s="31"/>
      <c r="L93" s="28"/>
    </row>
    <row r="94" spans="3:12" ht="12" customHeight="1" x14ac:dyDescent="0.3">
      <c r="C94" s="29" t="s">
        <v>1716</v>
      </c>
      <c r="D94" s="117" t="s">
        <v>1717</v>
      </c>
      <c r="E94" s="444">
        <v>1</v>
      </c>
      <c r="F94" s="443"/>
      <c r="G94" s="444"/>
      <c r="H94" s="98"/>
      <c r="I94" s="618">
        <f t="shared" si="1"/>
        <v>1</v>
      </c>
      <c r="J94" s="100"/>
      <c r="K94" s="31"/>
      <c r="L94" s="28"/>
    </row>
    <row r="95" spans="3:12" ht="12" customHeight="1" x14ac:dyDescent="0.3">
      <c r="C95" s="29" t="s">
        <v>1720</v>
      </c>
      <c r="D95" s="117" t="s">
        <v>1717</v>
      </c>
      <c r="E95" s="444">
        <v>1</v>
      </c>
      <c r="F95" s="443"/>
      <c r="G95" s="444"/>
      <c r="H95" s="98"/>
      <c r="I95" s="618">
        <f t="shared" si="1"/>
        <v>1</v>
      </c>
      <c r="J95" s="100"/>
      <c r="K95" s="31"/>
      <c r="L95" s="28"/>
    </row>
    <row r="96" spans="3:12" ht="12" customHeight="1" x14ac:dyDescent="0.3">
      <c r="C96" s="29" t="s">
        <v>1721</v>
      </c>
      <c r="D96" s="117" t="s">
        <v>1723</v>
      </c>
      <c r="E96" s="444">
        <v>1</v>
      </c>
      <c r="F96" s="443"/>
      <c r="G96" s="444"/>
      <c r="H96" s="98"/>
      <c r="I96" s="618">
        <f t="shared" si="1"/>
        <v>1</v>
      </c>
      <c r="J96" s="100"/>
      <c r="K96" s="31"/>
      <c r="L96" s="28"/>
    </row>
    <row r="97" spans="3:12" ht="12" customHeight="1" x14ac:dyDescent="0.3">
      <c r="C97" s="29" t="s">
        <v>1722</v>
      </c>
      <c r="D97" s="117" t="s">
        <v>495</v>
      </c>
      <c r="E97" s="444">
        <v>1</v>
      </c>
      <c r="F97" s="443"/>
      <c r="G97" s="444"/>
      <c r="H97" s="98"/>
      <c r="I97" s="618">
        <f t="shared" si="1"/>
        <v>1</v>
      </c>
      <c r="J97" s="100"/>
      <c r="K97" s="31"/>
      <c r="L97" s="28"/>
    </row>
    <row r="98" spans="3:12" ht="12" customHeight="1" x14ac:dyDescent="0.3">
      <c r="C98" s="29" t="s">
        <v>1724</v>
      </c>
      <c r="D98" s="117" t="s">
        <v>357</v>
      </c>
      <c r="E98" s="444">
        <v>1</v>
      </c>
      <c r="F98" s="443"/>
      <c r="G98" s="443"/>
      <c r="H98" s="98"/>
      <c r="I98" s="618">
        <f t="shared" si="1"/>
        <v>1</v>
      </c>
      <c r="J98" s="100"/>
      <c r="K98" s="31"/>
      <c r="L98" s="28"/>
    </row>
    <row r="99" spans="3:12" ht="12" customHeight="1" x14ac:dyDescent="0.3">
      <c r="C99" s="29" t="s">
        <v>1725</v>
      </c>
      <c r="D99" s="117" t="s">
        <v>1726</v>
      </c>
      <c r="E99" s="444">
        <v>1</v>
      </c>
      <c r="F99" s="443"/>
      <c r="G99" s="444"/>
      <c r="H99" s="98"/>
      <c r="I99" s="618">
        <f t="shared" si="1"/>
        <v>1</v>
      </c>
      <c r="J99" s="100"/>
      <c r="K99" s="31"/>
      <c r="L99" s="28"/>
    </row>
    <row r="100" spans="3:12" ht="12" customHeight="1" x14ac:dyDescent="0.3">
      <c r="C100" s="29" t="s">
        <v>1735</v>
      </c>
      <c r="D100" s="117" t="s">
        <v>1736</v>
      </c>
      <c r="E100" s="444">
        <v>2</v>
      </c>
      <c r="F100" s="443"/>
      <c r="G100" s="444"/>
      <c r="H100" s="98"/>
      <c r="I100" s="618">
        <f t="shared" si="1"/>
        <v>2</v>
      </c>
      <c r="J100" s="100"/>
      <c r="K100" s="31"/>
      <c r="L100" s="28"/>
    </row>
    <row r="101" spans="3:12" ht="12" customHeight="1" x14ac:dyDescent="0.3">
      <c r="C101" s="29" t="s">
        <v>1731</v>
      </c>
      <c r="D101" s="117" t="s">
        <v>183</v>
      </c>
      <c r="E101" s="444">
        <v>2</v>
      </c>
      <c r="F101" s="443"/>
      <c r="G101" s="444"/>
      <c r="H101" s="98"/>
      <c r="I101" s="618">
        <f t="shared" si="1"/>
        <v>2</v>
      </c>
      <c r="J101" s="100"/>
      <c r="K101" s="31"/>
      <c r="L101" s="28"/>
    </row>
    <row r="102" spans="3:12" ht="12" customHeight="1" x14ac:dyDescent="0.3">
      <c r="C102" s="29" t="s">
        <v>1730</v>
      </c>
      <c r="D102" s="117" t="s">
        <v>830</v>
      </c>
      <c r="E102" s="444">
        <v>2</v>
      </c>
      <c r="F102" s="443"/>
      <c r="G102" s="444"/>
      <c r="H102" s="98"/>
      <c r="I102" s="618">
        <f t="shared" si="1"/>
        <v>2</v>
      </c>
      <c r="J102" s="100"/>
      <c r="K102" s="31"/>
      <c r="L102" s="28"/>
    </row>
    <row r="103" spans="3:12" ht="12" customHeight="1" x14ac:dyDescent="0.3">
      <c r="C103" s="29" t="s">
        <v>1729</v>
      </c>
      <c r="D103" s="117" t="s">
        <v>1728</v>
      </c>
      <c r="E103" s="444">
        <v>2</v>
      </c>
      <c r="F103" s="443"/>
      <c r="G103" s="443"/>
      <c r="H103" s="98"/>
      <c r="I103" s="618">
        <f t="shared" si="1"/>
        <v>2</v>
      </c>
      <c r="J103" s="100"/>
      <c r="K103" s="31"/>
      <c r="L103" s="28"/>
    </row>
    <row r="104" spans="3:12" ht="12" customHeight="1" x14ac:dyDescent="0.3">
      <c r="C104" s="29" t="s">
        <v>1727</v>
      </c>
      <c r="D104" s="117" t="s">
        <v>577</v>
      </c>
      <c r="E104" s="444">
        <v>2</v>
      </c>
      <c r="F104" s="443"/>
      <c r="G104" s="444"/>
      <c r="H104" s="98"/>
      <c r="I104" s="618">
        <f t="shared" si="1"/>
        <v>2</v>
      </c>
      <c r="J104" s="100"/>
      <c r="K104" s="31"/>
      <c r="L104" s="28"/>
    </row>
    <row r="105" spans="3:12" ht="12" customHeight="1" x14ac:dyDescent="0.3">
      <c r="C105" s="29" t="s">
        <v>1660</v>
      </c>
      <c r="D105" s="117" t="s">
        <v>1661</v>
      </c>
      <c r="E105" s="444">
        <v>1</v>
      </c>
      <c r="F105" s="443"/>
      <c r="G105" s="444"/>
      <c r="H105" s="98"/>
      <c r="I105" s="618">
        <f t="shared" si="1"/>
        <v>1</v>
      </c>
      <c r="J105" s="100"/>
      <c r="K105" s="31"/>
      <c r="L105" s="28"/>
    </row>
    <row r="106" spans="3:12" ht="12" customHeight="1" x14ac:dyDescent="0.3">
      <c r="C106" s="29" t="s">
        <v>1631</v>
      </c>
      <c r="D106" s="117" t="s">
        <v>1632</v>
      </c>
      <c r="E106" s="444">
        <v>1</v>
      </c>
      <c r="F106" s="443"/>
      <c r="G106" s="444"/>
      <c r="H106" s="98"/>
      <c r="I106" s="618">
        <f t="shared" si="1"/>
        <v>1</v>
      </c>
      <c r="J106" s="100"/>
      <c r="K106" s="31"/>
      <c r="L106" s="28"/>
    </row>
    <row r="107" spans="3:12" ht="12" customHeight="1" x14ac:dyDescent="0.3">
      <c r="C107" s="29" t="s">
        <v>1633</v>
      </c>
      <c r="D107" s="117" t="s">
        <v>1634</v>
      </c>
      <c r="E107" s="444">
        <v>1</v>
      </c>
      <c r="F107" s="443"/>
      <c r="G107" s="444"/>
      <c r="H107" s="98"/>
      <c r="I107" s="618">
        <f t="shared" si="1"/>
        <v>1</v>
      </c>
      <c r="J107" s="100"/>
      <c r="K107" s="31"/>
      <c r="L107" s="28"/>
    </row>
    <row r="108" spans="3:12" ht="12" customHeight="1" x14ac:dyDescent="0.3">
      <c r="C108" s="29" t="s">
        <v>1635</v>
      </c>
      <c r="D108" s="117" t="s">
        <v>1636</v>
      </c>
      <c r="E108" s="444">
        <v>1</v>
      </c>
      <c r="F108" s="443"/>
      <c r="G108" s="444"/>
      <c r="H108" s="98"/>
      <c r="I108" s="618">
        <f t="shared" si="1"/>
        <v>1</v>
      </c>
      <c r="J108" s="100"/>
      <c r="K108" s="31"/>
      <c r="L108" s="28"/>
    </row>
    <row r="109" spans="3:12" ht="12" customHeight="1" x14ac:dyDescent="0.3">
      <c r="C109" s="29" t="s">
        <v>1623</v>
      </c>
      <c r="D109" s="117" t="s">
        <v>1624</v>
      </c>
      <c r="E109" s="444">
        <v>1</v>
      </c>
      <c r="F109" s="443"/>
      <c r="G109" s="443"/>
      <c r="H109" s="98"/>
      <c r="I109" s="618">
        <f t="shared" si="1"/>
        <v>1</v>
      </c>
      <c r="J109" s="100"/>
      <c r="K109" s="31"/>
      <c r="L109" s="28"/>
    </row>
    <row r="110" spans="3:12" ht="12" customHeight="1" x14ac:dyDescent="0.3">
      <c r="C110" s="29" t="s">
        <v>1547</v>
      </c>
      <c r="D110" s="117" t="s">
        <v>156</v>
      </c>
      <c r="E110" s="444">
        <v>1</v>
      </c>
      <c r="F110" s="443"/>
      <c r="G110" s="443"/>
      <c r="H110" s="98"/>
      <c r="I110" s="618">
        <f t="shared" si="1"/>
        <v>1</v>
      </c>
      <c r="J110" s="100"/>
      <c r="K110" s="31"/>
      <c r="L110" s="28"/>
    </row>
    <row r="111" spans="3:12" ht="12" customHeight="1" x14ac:dyDescent="0.3">
      <c r="C111" s="29"/>
      <c r="D111" s="117"/>
      <c r="E111" s="444"/>
      <c r="F111" s="443"/>
      <c r="G111" s="444"/>
      <c r="H111" s="98"/>
      <c r="I111" s="618"/>
      <c r="J111" s="100"/>
      <c r="K111" s="31"/>
      <c r="L111" s="28"/>
    </row>
    <row r="112" spans="3:12" ht="12" customHeight="1" x14ac:dyDescent="0.3">
      <c r="C112" s="657"/>
      <c r="D112" s="434" t="s">
        <v>1798</v>
      </c>
      <c r="E112" s="444"/>
      <c r="F112" s="443"/>
      <c r="G112" s="444"/>
      <c r="H112" s="98"/>
      <c r="I112" s="618"/>
      <c r="J112" s="100"/>
      <c r="K112" s="31"/>
      <c r="L112" s="28"/>
    </row>
    <row r="113" spans="3:12" ht="12" customHeight="1" x14ac:dyDescent="0.3">
      <c r="C113" s="29"/>
      <c r="D113" s="518" t="s">
        <v>765</v>
      </c>
      <c r="E113" s="444"/>
      <c r="F113" s="443"/>
      <c r="G113" s="444"/>
      <c r="H113" s="98"/>
      <c r="I113" s="618"/>
      <c r="J113" s="100"/>
      <c r="K113" s="31"/>
      <c r="L113" s="28"/>
    </row>
    <row r="114" spans="3:12" ht="12" customHeight="1" x14ac:dyDescent="0.3">
      <c r="C114" s="29" t="s">
        <v>1074</v>
      </c>
      <c r="D114" s="117" t="s">
        <v>1807</v>
      </c>
      <c r="E114" s="444">
        <v>1</v>
      </c>
      <c r="F114" s="443"/>
      <c r="G114" s="444"/>
      <c r="H114" s="98"/>
      <c r="I114" s="618">
        <f t="shared" si="1"/>
        <v>1</v>
      </c>
      <c r="J114" s="100"/>
      <c r="K114" s="31"/>
      <c r="L114" s="28"/>
    </row>
    <row r="115" spans="3:12" ht="12" customHeight="1" x14ac:dyDescent="0.3">
      <c r="C115" s="29"/>
      <c r="D115" s="117"/>
      <c r="E115" s="444"/>
      <c r="F115" s="443"/>
      <c r="G115" s="444"/>
      <c r="H115" s="98"/>
      <c r="I115" s="458"/>
      <c r="J115" s="100"/>
      <c r="K115" s="31"/>
      <c r="L115" s="28"/>
    </row>
    <row r="116" spans="3:12" ht="12.75" customHeight="1" x14ac:dyDescent="0.25">
      <c r="C116" s="178" t="str">
        <f>RESUMEN!C141</f>
        <v>03.07.01.04</v>
      </c>
      <c r="D116" s="1971" t="str">
        <f>RESUMEN!D141</f>
        <v>PUERTA CONTRAPLACADA DE MDF MELAMINICO 6mm C/ ACABADO MATE, DE 1 HOJA BATIENTE; P01d (1.20 x 2.10)</v>
      </c>
      <c r="E116" s="1972"/>
      <c r="F116" s="1972"/>
      <c r="G116" s="1972"/>
      <c r="H116" s="1972"/>
      <c r="I116" s="1972"/>
      <c r="J116" s="1972"/>
      <c r="K116" s="1973"/>
    </row>
    <row r="117" spans="3:12" x14ac:dyDescent="0.25">
      <c r="C117" s="342" t="s">
        <v>1</v>
      </c>
      <c r="D117" s="163" t="s">
        <v>2</v>
      </c>
      <c r="E117" s="163" t="s">
        <v>58</v>
      </c>
      <c r="F117" s="164" t="s">
        <v>52</v>
      </c>
      <c r="G117" s="164" t="s">
        <v>47</v>
      </c>
      <c r="H117" s="164" t="s">
        <v>48</v>
      </c>
      <c r="I117" s="516" t="s">
        <v>49</v>
      </c>
      <c r="J117" s="150" t="s">
        <v>50</v>
      </c>
      <c r="K117" s="165" t="s">
        <v>3</v>
      </c>
    </row>
    <row r="118" spans="3:12" ht="12" customHeight="1" x14ac:dyDescent="0.3">
      <c r="C118" s="657"/>
      <c r="D118" s="434" t="s">
        <v>2142</v>
      </c>
      <c r="E118" s="54"/>
      <c r="F118" s="443"/>
      <c r="G118" s="443"/>
      <c r="H118" s="98"/>
      <c r="I118" s="458"/>
      <c r="J118" s="100">
        <f>SUM(I120:I137)</f>
        <v>12</v>
      </c>
      <c r="K118" s="31"/>
      <c r="L118" s="28"/>
    </row>
    <row r="119" spans="3:12" ht="12" customHeight="1" x14ac:dyDescent="0.3">
      <c r="C119" s="29"/>
      <c r="D119" s="518" t="s">
        <v>761</v>
      </c>
      <c r="E119" s="444"/>
      <c r="F119" s="443"/>
      <c r="G119" s="443"/>
      <c r="H119" s="98"/>
      <c r="I119" s="458"/>
      <c r="J119" s="100"/>
      <c r="K119" s="31"/>
      <c r="L119" s="28"/>
    </row>
    <row r="120" spans="3:12" ht="12" customHeight="1" x14ac:dyDescent="0.3">
      <c r="C120" s="29" t="s">
        <v>1256</v>
      </c>
      <c r="D120" s="117" t="s">
        <v>362</v>
      </c>
      <c r="E120" s="444">
        <v>1</v>
      </c>
      <c r="F120" s="443"/>
      <c r="G120" s="444"/>
      <c r="H120" s="98"/>
      <c r="I120" s="618">
        <f>E120</f>
        <v>1</v>
      </c>
      <c r="J120" s="100"/>
      <c r="K120" s="31"/>
      <c r="L120" s="28"/>
    </row>
    <row r="121" spans="3:12" ht="12" customHeight="1" x14ac:dyDescent="0.3">
      <c r="C121" s="29" t="s">
        <v>950</v>
      </c>
      <c r="D121" s="117" t="s">
        <v>951</v>
      </c>
      <c r="E121" s="444">
        <v>1</v>
      </c>
      <c r="F121" s="443"/>
      <c r="G121" s="444"/>
      <c r="H121" s="98"/>
      <c r="I121" s="618">
        <f t="shared" ref="I121:I137" si="2">E121</f>
        <v>1</v>
      </c>
      <c r="J121" s="100"/>
      <c r="K121" s="31"/>
      <c r="L121" s="28"/>
    </row>
    <row r="122" spans="3:12" ht="12" customHeight="1" x14ac:dyDescent="0.3">
      <c r="C122" s="29" t="s">
        <v>1371</v>
      </c>
      <c r="D122" s="117" t="s">
        <v>1019</v>
      </c>
      <c r="E122" s="444">
        <v>1</v>
      </c>
      <c r="F122" s="443"/>
      <c r="G122" s="444"/>
      <c r="H122" s="98"/>
      <c r="I122" s="618">
        <f t="shared" si="2"/>
        <v>1</v>
      </c>
      <c r="J122" s="100"/>
      <c r="K122" s="31"/>
      <c r="L122" s="28"/>
    </row>
    <row r="123" spans="3:12" ht="12" customHeight="1" x14ac:dyDescent="0.3">
      <c r="C123" s="29"/>
      <c r="D123" s="117"/>
      <c r="E123" s="444"/>
      <c r="F123" s="443"/>
      <c r="G123" s="444"/>
      <c r="H123" s="98"/>
      <c r="I123" s="618"/>
      <c r="J123" s="100"/>
      <c r="K123" s="31"/>
      <c r="L123" s="28"/>
    </row>
    <row r="124" spans="3:12" ht="12" customHeight="1" x14ac:dyDescent="0.3">
      <c r="C124" s="657"/>
      <c r="D124" s="434" t="s">
        <v>2155</v>
      </c>
      <c r="E124" s="54"/>
      <c r="F124" s="443"/>
      <c r="G124" s="444"/>
      <c r="H124" s="98"/>
      <c r="I124" s="618"/>
      <c r="J124" s="100"/>
      <c r="K124" s="31"/>
      <c r="L124" s="28"/>
    </row>
    <row r="125" spans="3:12" ht="12" customHeight="1" x14ac:dyDescent="0.3">
      <c r="C125" s="29"/>
      <c r="D125" s="518" t="s">
        <v>770</v>
      </c>
      <c r="E125" s="444"/>
      <c r="F125" s="443"/>
      <c r="G125" s="444"/>
      <c r="H125" s="98"/>
      <c r="I125" s="618"/>
      <c r="J125" s="100"/>
      <c r="K125" s="31"/>
      <c r="L125" s="28"/>
    </row>
    <row r="126" spans="3:12" ht="12" customHeight="1" x14ac:dyDescent="0.3">
      <c r="C126" s="29" t="s">
        <v>1732</v>
      </c>
      <c r="D126" s="117" t="s">
        <v>686</v>
      </c>
      <c r="E126" s="444">
        <v>1</v>
      </c>
      <c r="F126" s="443"/>
      <c r="G126" s="444"/>
      <c r="H126" s="98"/>
      <c r="I126" s="618">
        <f t="shared" si="2"/>
        <v>1</v>
      </c>
      <c r="J126" s="100"/>
      <c r="K126" s="31"/>
      <c r="L126" s="28"/>
    </row>
    <row r="127" spans="3:12" ht="12" customHeight="1" x14ac:dyDescent="0.3">
      <c r="C127" s="29" t="s">
        <v>2156</v>
      </c>
      <c r="D127" s="117" t="s">
        <v>360</v>
      </c>
      <c r="E127" s="444">
        <v>1</v>
      </c>
      <c r="F127" s="443"/>
      <c r="G127" s="443"/>
      <c r="H127" s="98"/>
      <c r="I127" s="618">
        <f t="shared" si="2"/>
        <v>1</v>
      </c>
      <c r="J127" s="100"/>
      <c r="K127" s="31"/>
      <c r="L127" s="28"/>
    </row>
    <row r="128" spans="3:12" ht="12" customHeight="1" x14ac:dyDescent="0.3">
      <c r="C128" s="29" t="s">
        <v>1621</v>
      </c>
      <c r="D128" s="117" t="s">
        <v>1622</v>
      </c>
      <c r="E128" s="444">
        <v>1</v>
      </c>
      <c r="F128" s="443"/>
      <c r="G128" s="443"/>
      <c r="H128" s="98"/>
      <c r="I128" s="618">
        <f t="shared" si="2"/>
        <v>1</v>
      </c>
      <c r="J128" s="100"/>
      <c r="K128" s="31"/>
      <c r="L128" s="28"/>
    </row>
    <row r="129" spans="3:12" ht="12" customHeight="1" x14ac:dyDescent="0.3">
      <c r="C129" s="29" t="s">
        <v>2157</v>
      </c>
      <c r="D129" s="117" t="s">
        <v>144</v>
      </c>
      <c r="E129" s="444">
        <v>1</v>
      </c>
      <c r="F129" s="443"/>
      <c r="G129" s="444"/>
      <c r="H129" s="98"/>
      <c r="I129" s="618">
        <f t="shared" si="2"/>
        <v>1</v>
      </c>
      <c r="J129" s="100"/>
      <c r="K129" s="31"/>
      <c r="L129" s="28"/>
    </row>
    <row r="130" spans="3:12" ht="12" customHeight="1" x14ac:dyDescent="0.3">
      <c r="C130" s="29" t="s">
        <v>2158</v>
      </c>
      <c r="D130" s="117" t="s">
        <v>138</v>
      </c>
      <c r="E130" s="444">
        <v>1</v>
      </c>
      <c r="F130" s="443"/>
      <c r="G130" s="444"/>
      <c r="H130" s="98"/>
      <c r="I130" s="618">
        <f t="shared" si="2"/>
        <v>1</v>
      </c>
      <c r="J130" s="100"/>
      <c r="K130" s="31"/>
      <c r="L130" s="28"/>
    </row>
    <row r="131" spans="3:12" ht="12" customHeight="1" x14ac:dyDescent="0.3">
      <c r="C131" s="29" t="s">
        <v>1744</v>
      </c>
      <c r="D131" s="117" t="s">
        <v>1745</v>
      </c>
      <c r="E131" s="444">
        <v>1</v>
      </c>
      <c r="F131" s="443"/>
      <c r="G131" s="444"/>
      <c r="H131" s="98"/>
      <c r="I131" s="618">
        <f t="shared" si="2"/>
        <v>1</v>
      </c>
      <c r="J131" s="100"/>
      <c r="K131" s="31"/>
      <c r="L131" s="28"/>
    </row>
    <row r="132" spans="3:12" ht="12" customHeight="1" x14ac:dyDescent="0.3">
      <c r="C132" s="29" t="s">
        <v>2159</v>
      </c>
      <c r="D132" s="117" t="s">
        <v>138</v>
      </c>
      <c r="E132" s="444">
        <v>1</v>
      </c>
      <c r="F132" s="443"/>
      <c r="G132" s="444"/>
      <c r="H132" s="98"/>
      <c r="I132" s="618">
        <f t="shared" si="2"/>
        <v>1</v>
      </c>
      <c r="J132" s="100"/>
      <c r="K132" s="31"/>
      <c r="L132" s="28"/>
    </row>
    <row r="133" spans="3:12" ht="12" customHeight="1" x14ac:dyDescent="0.3">
      <c r="C133" s="29" t="s">
        <v>2160</v>
      </c>
      <c r="D133" s="117" t="s">
        <v>360</v>
      </c>
      <c r="E133" s="444">
        <v>1</v>
      </c>
      <c r="F133" s="443"/>
      <c r="G133" s="444"/>
      <c r="H133" s="98"/>
      <c r="I133" s="618">
        <f t="shared" si="2"/>
        <v>1</v>
      </c>
      <c r="J133" s="100"/>
      <c r="K133" s="31"/>
      <c r="L133" s="28"/>
    </row>
    <row r="134" spans="3:12" ht="12" customHeight="1" x14ac:dyDescent="0.3">
      <c r="C134" s="29"/>
      <c r="D134" s="117"/>
      <c r="E134" s="444"/>
      <c r="F134" s="443"/>
      <c r="G134" s="443"/>
      <c r="H134" s="98"/>
      <c r="I134" s="618"/>
      <c r="J134" s="100"/>
      <c r="K134" s="31"/>
      <c r="L134" s="28"/>
    </row>
    <row r="135" spans="3:12" ht="12" customHeight="1" x14ac:dyDescent="0.3">
      <c r="C135" s="657"/>
      <c r="D135" s="434" t="s">
        <v>1750</v>
      </c>
      <c r="E135" s="54"/>
      <c r="F135" s="443"/>
      <c r="G135" s="444"/>
      <c r="H135" s="98"/>
      <c r="I135" s="618"/>
      <c r="J135" s="100"/>
      <c r="K135" s="31"/>
      <c r="L135" s="28"/>
    </row>
    <row r="136" spans="3:12" ht="12" customHeight="1" x14ac:dyDescent="0.3">
      <c r="C136" s="29"/>
      <c r="D136" s="518" t="s">
        <v>765</v>
      </c>
      <c r="E136" s="444"/>
      <c r="F136" s="443"/>
      <c r="G136" s="444"/>
      <c r="H136" s="98"/>
      <c r="I136" s="618"/>
      <c r="J136" s="100"/>
      <c r="K136" s="31"/>
      <c r="L136" s="28"/>
    </row>
    <row r="137" spans="3:12" ht="12" customHeight="1" x14ac:dyDescent="0.3">
      <c r="C137" s="29" t="s">
        <v>1792</v>
      </c>
      <c r="D137" s="117" t="s">
        <v>1793</v>
      </c>
      <c r="E137" s="444">
        <v>1</v>
      </c>
      <c r="F137" s="443"/>
      <c r="G137" s="444"/>
      <c r="H137" s="98"/>
      <c r="I137" s="618">
        <f t="shared" si="2"/>
        <v>1</v>
      </c>
      <c r="J137" s="100"/>
      <c r="K137" s="31"/>
      <c r="L137" s="28"/>
    </row>
    <row r="138" spans="3:12" ht="12" customHeight="1" x14ac:dyDescent="0.3">
      <c r="C138" s="29"/>
      <c r="D138" s="117"/>
      <c r="E138" s="444"/>
      <c r="F138" s="443"/>
      <c r="G138" s="443"/>
      <c r="H138" s="98"/>
      <c r="I138" s="458"/>
      <c r="J138" s="100"/>
      <c r="K138" s="31"/>
      <c r="L138" s="28"/>
    </row>
    <row r="139" spans="3:12" x14ac:dyDescent="0.25">
      <c r="C139" s="178" t="str">
        <f>RESUMEN!C142</f>
        <v>03.07.01.05</v>
      </c>
      <c r="D139" s="2146" t="str">
        <f>RESUMEN!D142</f>
        <v>PUERTA CONTRAPLACADA DE MDF MELAMINICO 6mm C/ ACABADO MATE, PLANCHA DE ACERO INOX. SATINADO DE 1 HOJA BATIENTE; P02a (1.20 x 2.10)</v>
      </c>
      <c r="E139" s="2147"/>
      <c r="F139" s="2147"/>
      <c r="G139" s="2147"/>
      <c r="H139" s="2147"/>
      <c r="I139" s="2147"/>
      <c r="J139" s="2147"/>
      <c r="K139" s="2148"/>
    </row>
    <row r="140" spans="3:12" x14ac:dyDescent="0.25">
      <c r="C140" s="342" t="s">
        <v>1</v>
      </c>
      <c r="D140" s="163" t="s">
        <v>2</v>
      </c>
      <c r="E140" s="163" t="s">
        <v>58</v>
      </c>
      <c r="F140" s="164" t="s">
        <v>52</v>
      </c>
      <c r="G140" s="164" t="s">
        <v>47</v>
      </c>
      <c r="H140" s="164" t="s">
        <v>48</v>
      </c>
      <c r="I140" s="516" t="s">
        <v>49</v>
      </c>
      <c r="J140" s="150" t="s">
        <v>50</v>
      </c>
      <c r="K140" s="165" t="s">
        <v>3</v>
      </c>
    </row>
    <row r="141" spans="3:12" ht="12" customHeight="1" x14ac:dyDescent="0.3">
      <c r="C141" s="657"/>
      <c r="D141" s="434" t="s">
        <v>2142</v>
      </c>
      <c r="E141" s="54"/>
      <c r="F141" s="443"/>
      <c r="G141" s="444"/>
      <c r="H141" s="98"/>
      <c r="I141" s="458"/>
      <c r="J141" s="100">
        <f>SUM(I143:I150)</f>
        <v>6</v>
      </c>
      <c r="K141" s="31"/>
      <c r="L141" s="28"/>
    </row>
    <row r="142" spans="3:12" ht="12" customHeight="1" x14ac:dyDescent="0.3">
      <c r="C142" s="29"/>
      <c r="D142" s="518" t="s">
        <v>761</v>
      </c>
      <c r="E142" s="444"/>
      <c r="F142" s="443"/>
      <c r="G142" s="444"/>
      <c r="H142" s="98"/>
      <c r="I142" s="458"/>
      <c r="J142" s="100"/>
      <c r="K142" s="31"/>
      <c r="L142" s="28"/>
    </row>
    <row r="143" spans="3:12" ht="12" customHeight="1" x14ac:dyDescent="0.3">
      <c r="C143" s="29" t="s">
        <v>2161</v>
      </c>
      <c r="D143" s="117" t="s">
        <v>564</v>
      </c>
      <c r="E143" s="444">
        <v>1</v>
      </c>
      <c r="F143" s="443"/>
      <c r="G143" s="444"/>
      <c r="H143" s="98"/>
      <c r="I143" s="618">
        <f t="shared" ref="I143:I150" si="3">E143</f>
        <v>1</v>
      </c>
      <c r="J143" s="100"/>
      <c r="K143" s="31"/>
      <c r="L143" s="28"/>
    </row>
    <row r="144" spans="3:12" ht="12" customHeight="1" x14ac:dyDescent="0.3">
      <c r="C144" s="29" t="s">
        <v>1158</v>
      </c>
      <c r="D144" s="117" t="s">
        <v>190</v>
      </c>
      <c r="E144" s="444">
        <v>2</v>
      </c>
      <c r="F144" s="443"/>
      <c r="G144" s="444"/>
      <c r="H144" s="98"/>
      <c r="I144" s="618">
        <f t="shared" si="3"/>
        <v>2</v>
      </c>
      <c r="J144" s="100"/>
      <c r="K144" s="31"/>
      <c r="L144" s="28"/>
    </row>
    <row r="145" spans="3:12" ht="12" customHeight="1" x14ac:dyDescent="0.3">
      <c r="C145" s="29"/>
      <c r="F145" s="443"/>
      <c r="G145" s="444"/>
      <c r="H145" s="98"/>
      <c r="I145" s="618"/>
      <c r="J145" s="100"/>
      <c r="K145" s="31"/>
      <c r="L145" s="28"/>
    </row>
    <row r="146" spans="3:12" ht="12" customHeight="1" x14ac:dyDescent="0.3">
      <c r="C146" s="29"/>
      <c r="D146" s="434" t="s">
        <v>2162</v>
      </c>
      <c r="E146" s="444"/>
      <c r="F146" s="443"/>
      <c r="G146" s="444"/>
      <c r="H146" s="98"/>
      <c r="I146" s="618"/>
      <c r="J146" s="100"/>
      <c r="K146" s="31"/>
      <c r="L146" s="28"/>
    </row>
    <row r="147" spans="3:12" ht="12" customHeight="1" x14ac:dyDescent="0.3">
      <c r="C147" s="29"/>
      <c r="D147" s="518" t="s">
        <v>765</v>
      </c>
      <c r="E147" s="444"/>
      <c r="F147" s="443"/>
      <c r="G147" s="443"/>
      <c r="H147" s="98"/>
      <c r="I147" s="618"/>
      <c r="J147" s="100"/>
      <c r="K147" s="31"/>
      <c r="L147" s="28"/>
    </row>
    <row r="148" spans="3:12" ht="12" customHeight="1" x14ac:dyDescent="0.3">
      <c r="C148" s="29" t="s">
        <v>1759</v>
      </c>
      <c r="D148" s="117" t="s">
        <v>686</v>
      </c>
      <c r="E148" s="444">
        <v>1</v>
      </c>
      <c r="F148" s="443"/>
      <c r="G148" s="443"/>
      <c r="H148" s="98"/>
      <c r="I148" s="618">
        <f t="shared" si="3"/>
        <v>1</v>
      </c>
      <c r="J148" s="100"/>
      <c r="K148" s="31"/>
      <c r="L148" s="28"/>
    </row>
    <row r="149" spans="3:12" ht="12" customHeight="1" x14ac:dyDescent="0.3">
      <c r="C149" s="29" t="s">
        <v>1820</v>
      </c>
      <c r="D149" s="117" t="s">
        <v>686</v>
      </c>
      <c r="E149" s="444">
        <v>1</v>
      </c>
      <c r="F149" s="443"/>
      <c r="G149" s="444"/>
      <c r="H149" s="98"/>
      <c r="I149" s="618">
        <f t="shared" si="3"/>
        <v>1</v>
      </c>
      <c r="J149" s="100"/>
      <c r="K149" s="31"/>
      <c r="L149" s="28"/>
    </row>
    <row r="150" spans="3:12" ht="12" customHeight="1" x14ac:dyDescent="0.3">
      <c r="C150" s="29" t="s">
        <v>1901</v>
      </c>
      <c r="D150" s="117" t="s">
        <v>686</v>
      </c>
      <c r="E150" s="444">
        <v>1</v>
      </c>
      <c r="F150" s="443"/>
      <c r="G150" s="444"/>
      <c r="H150" s="98"/>
      <c r="I150" s="618">
        <f t="shared" si="3"/>
        <v>1</v>
      </c>
      <c r="J150" s="100"/>
      <c r="K150" s="31"/>
      <c r="L150" s="28"/>
    </row>
    <row r="151" spans="3:12" ht="12" customHeight="1" x14ac:dyDescent="0.3">
      <c r="C151" s="29"/>
      <c r="D151" s="117"/>
      <c r="E151" s="444"/>
      <c r="F151" s="443"/>
      <c r="G151" s="444"/>
      <c r="H151" s="98"/>
      <c r="I151" s="458"/>
      <c r="J151" s="100"/>
      <c r="K151" s="31"/>
      <c r="L151" s="28"/>
    </row>
    <row r="152" spans="3:12" x14ac:dyDescent="0.25">
      <c r="C152" s="178" t="str">
        <f>RESUMEN!C143</f>
        <v>03.07.01.06</v>
      </c>
      <c r="D152" s="1971" t="str">
        <f>RESUMEN!D143</f>
        <v>PUERTA CONTRAPLACADA DE MDF MELAMINICO 6mm C/ ACABADO MATE, C/ VISOR DE CRISTAL TEMPLADO INCOLORO e=6mm, DE 1 HOJA BATIENTE; P03a (0.90 x 2.10)</v>
      </c>
      <c r="E152" s="1972"/>
      <c r="F152" s="1972"/>
      <c r="G152" s="1972"/>
      <c r="H152" s="1972"/>
      <c r="I152" s="1972"/>
      <c r="J152" s="1972"/>
      <c r="K152" s="1973"/>
    </row>
    <row r="153" spans="3:12" x14ac:dyDescent="0.25">
      <c r="C153" s="342" t="s">
        <v>1</v>
      </c>
      <c r="D153" s="163" t="s">
        <v>2</v>
      </c>
      <c r="E153" s="163" t="s">
        <v>58</v>
      </c>
      <c r="F153" s="164" t="s">
        <v>52</v>
      </c>
      <c r="G153" s="164" t="s">
        <v>47</v>
      </c>
      <c r="H153" s="164" t="s">
        <v>48</v>
      </c>
      <c r="I153" s="516" t="s">
        <v>49</v>
      </c>
      <c r="J153" s="150" t="s">
        <v>50</v>
      </c>
      <c r="K153" s="165" t="s">
        <v>3</v>
      </c>
    </row>
    <row r="154" spans="3:12" ht="12" customHeight="1" x14ac:dyDescent="0.3">
      <c r="C154" s="657"/>
      <c r="D154" s="434" t="s">
        <v>2142</v>
      </c>
      <c r="E154" s="54"/>
      <c r="F154" s="443"/>
      <c r="G154" s="444"/>
      <c r="H154" s="98"/>
      <c r="I154" s="458"/>
      <c r="J154" s="100">
        <f>SUM(I156:I158)</f>
        <v>2</v>
      </c>
      <c r="K154" s="31"/>
      <c r="L154" s="28"/>
    </row>
    <row r="155" spans="3:12" ht="12" customHeight="1" x14ac:dyDescent="0.3">
      <c r="C155" s="29"/>
      <c r="D155" s="518" t="s">
        <v>761</v>
      </c>
      <c r="E155" s="444"/>
      <c r="F155" s="443"/>
      <c r="G155" s="444"/>
      <c r="H155" s="98"/>
      <c r="I155" s="458"/>
      <c r="J155" s="100"/>
      <c r="K155" s="31"/>
      <c r="L155" s="28"/>
    </row>
    <row r="156" spans="3:12" ht="12.75" customHeight="1" x14ac:dyDescent="0.3">
      <c r="C156" s="29" t="s">
        <v>1143</v>
      </c>
      <c r="D156" s="117" t="s">
        <v>1144</v>
      </c>
      <c r="E156" s="444">
        <v>1</v>
      </c>
      <c r="F156" s="443"/>
      <c r="G156" s="444"/>
      <c r="H156" s="98"/>
      <c r="I156" s="618">
        <f>E156</f>
        <v>1</v>
      </c>
      <c r="J156" s="100"/>
      <c r="K156" s="31"/>
      <c r="L156" s="28"/>
    </row>
    <row r="157" spans="3:12" ht="12" customHeight="1" x14ac:dyDescent="0.3">
      <c r="C157" s="29" t="s">
        <v>1139</v>
      </c>
      <c r="D157" s="117" t="s">
        <v>133</v>
      </c>
      <c r="E157" s="444">
        <v>1</v>
      </c>
      <c r="F157" s="443"/>
      <c r="G157" s="443"/>
      <c r="H157" s="98"/>
      <c r="I157" s="618">
        <f>E157</f>
        <v>1</v>
      </c>
      <c r="J157" s="100"/>
      <c r="K157" s="31"/>
      <c r="L157" s="28"/>
    </row>
    <row r="158" spans="3:12" ht="12" customHeight="1" x14ac:dyDescent="0.3">
      <c r="C158" s="657"/>
      <c r="D158" s="434"/>
      <c r="E158" s="444"/>
      <c r="F158" s="443"/>
      <c r="G158" s="443"/>
      <c r="H158" s="98"/>
      <c r="I158" s="458"/>
      <c r="J158" s="100"/>
      <c r="K158" s="31"/>
      <c r="L158" s="28"/>
    </row>
    <row r="159" spans="3:12" x14ac:dyDescent="0.25">
      <c r="C159" s="178" t="str">
        <f>RESUMEN!C144</f>
        <v>03.07.01.07</v>
      </c>
      <c r="D159" s="1971" t="str">
        <f>RESUMEN!D144</f>
        <v>PUERTA CONTRAPLACADA DE MDF MELAMINICO 6mm C/ ACABADO MATE, C/ VISOR DE CRISTAL TEMPLADO INCOLORO e=6mm, DE 1 HOJA BATIENTE; P03b (1.00 x 2.10)</v>
      </c>
      <c r="E159" s="1972"/>
      <c r="F159" s="1972"/>
      <c r="G159" s="1972"/>
      <c r="H159" s="1972"/>
      <c r="I159" s="1972"/>
      <c r="J159" s="1972"/>
      <c r="K159" s="1973"/>
    </row>
    <row r="160" spans="3:12" x14ac:dyDescent="0.25">
      <c r="C160" s="342" t="s">
        <v>1</v>
      </c>
      <c r="D160" s="163" t="s">
        <v>2</v>
      </c>
      <c r="E160" s="163" t="s">
        <v>58</v>
      </c>
      <c r="F160" s="164" t="s">
        <v>52</v>
      </c>
      <c r="G160" s="164" t="s">
        <v>47</v>
      </c>
      <c r="H160" s="164" t="s">
        <v>48</v>
      </c>
      <c r="I160" s="516" t="s">
        <v>49</v>
      </c>
      <c r="J160" s="150" t="s">
        <v>50</v>
      </c>
      <c r="K160" s="165" t="s">
        <v>3</v>
      </c>
    </row>
    <row r="161" spans="3:12" ht="12" customHeight="1" x14ac:dyDescent="0.3">
      <c r="C161" s="657"/>
      <c r="D161" s="434" t="s">
        <v>2155</v>
      </c>
      <c r="E161" s="54"/>
      <c r="F161" s="443"/>
      <c r="G161" s="444"/>
      <c r="H161" s="98"/>
      <c r="I161" s="458"/>
      <c r="J161" s="100">
        <f>SUM(I163:I169)</f>
        <v>4</v>
      </c>
      <c r="K161" s="31"/>
      <c r="L161" s="28"/>
    </row>
    <row r="162" spans="3:12" ht="12" customHeight="1" x14ac:dyDescent="0.3">
      <c r="C162" s="29"/>
      <c r="D162" s="518" t="s">
        <v>770</v>
      </c>
      <c r="E162" s="444"/>
      <c r="F162" s="443"/>
      <c r="G162" s="444"/>
      <c r="H162" s="98"/>
      <c r="I162" s="458"/>
      <c r="J162" s="100"/>
      <c r="K162" s="31"/>
      <c r="L162" s="28"/>
    </row>
    <row r="163" spans="3:12" ht="12" customHeight="1" x14ac:dyDescent="0.3">
      <c r="C163" s="29" t="s">
        <v>2163</v>
      </c>
      <c r="D163" s="117" t="s">
        <v>138</v>
      </c>
      <c r="E163" s="444">
        <v>1</v>
      </c>
      <c r="F163" s="443"/>
      <c r="G163" s="444"/>
      <c r="H163" s="98"/>
      <c r="I163" s="618">
        <f t="shared" ref="I163:I169" si="4">E163</f>
        <v>1</v>
      </c>
      <c r="J163" s="100"/>
      <c r="K163" s="31"/>
      <c r="L163" s="28"/>
    </row>
    <row r="164" spans="3:12" ht="12" customHeight="1" x14ac:dyDescent="0.3">
      <c r="C164" s="29" t="s">
        <v>2164</v>
      </c>
      <c r="D164" s="117" t="s">
        <v>138</v>
      </c>
      <c r="E164" s="444">
        <v>1</v>
      </c>
      <c r="F164" s="443"/>
      <c r="G164" s="444"/>
      <c r="H164" s="98"/>
      <c r="I164" s="618">
        <f t="shared" si="4"/>
        <v>1</v>
      </c>
      <c r="J164" s="100"/>
      <c r="K164" s="31"/>
      <c r="L164" s="28"/>
    </row>
    <row r="165" spans="3:12" ht="12" customHeight="1" x14ac:dyDescent="0.3">
      <c r="C165" s="29" t="s">
        <v>1651</v>
      </c>
      <c r="D165" s="117" t="s">
        <v>291</v>
      </c>
      <c r="E165" s="444">
        <v>1</v>
      </c>
      <c r="F165" s="443"/>
      <c r="G165" s="444"/>
      <c r="H165" s="98"/>
      <c r="I165" s="618">
        <f t="shared" si="4"/>
        <v>1</v>
      </c>
      <c r="J165" s="100"/>
      <c r="K165" s="31"/>
      <c r="L165" s="28"/>
    </row>
    <row r="166" spans="3:12" ht="12" customHeight="1" x14ac:dyDescent="0.3">
      <c r="C166" s="29"/>
      <c r="D166" s="117"/>
      <c r="E166" s="444"/>
      <c r="F166" s="443"/>
      <c r="G166" s="444"/>
      <c r="H166" s="98"/>
      <c r="I166" s="618"/>
      <c r="J166" s="100"/>
      <c r="K166" s="31"/>
      <c r="L166" s="28"/>
    </row>
    <row r="167" spans="3:12" ht="12" customHeight="1" x14ac:dyDescent="0.3">
      <c r="C167" s="29"/>
      <c r="D167" s="434" t="s">
        <v>2162</v>
      </c>
      <c r="E167" s="444"/>
      <c r="F167" s="443"/>
      <c r="G167" s="443"/>
      <c r="H167" s="98"/>
      <c r="I167" s="618"/>
      <c r="J167" s="100"/>
      <c r="K167" s="31"/>
      <c r="L167" s="28"/>
    </row>
    <row r="168" spans="3:12" ht="12" customHeight="1" x14ac:dyDescent="0.3">
      <c r="C168" s="29"/>
      <c r="D168" s="518" t="s">
        <v>765</v>
      </c>
      <c r="E168" s="444"/>
      <c r="F168" s="443"/>
      <c r="G168" s="443"/>
      <c r="H168" s="98"/>
      <c r="I168" s="618"/>
      <c r="J168" s="100"/>
      <c r="K168" s="31"/>
      <c r="L168" s="28"/>
    </row>
    <row r="169" spans="3:12" ht="12" customHeight="1" x14ac:dyDescent="0.3">
      <c r="C169" s="29" t="s">
        <v>1813</v>
      </c>
      <c r="D169" s="117" t="s">
        <v>205</v>
      </c>
      <c r="E169" s="444">
        <v>1</v>
      </c>
      <c r="F169" s="443"/>
      <c r="G169" s="443"/>
      <c r="H169" s="98"/>
      <c r="I169" s="618">
        <f t="shared" si="4"/>
        <v>1</v>
      </c>
      <c r="J169" s="100"/>
      <c r="K169" s="31"/>
      <c r="L169" s="28"/>
    </row>
    <row r="170" spans="3:12" ht="12" customHeight="1" x14ac:dyDescent="0.3">
      <c r="C170" s="29"/>
      <c r="D170" s="117"/>
      <c r="E170" s="444"/>
      <c r="F170" s="443"/>
      <c r="G170" s="443"/>
      <c r="H170" s="98"/>
      <c r="I170" s="458"/>
      <c r="J170" s="100"/>
      <c r="K170" s="31"/>
      <c r="L170" s="28"/>
    </row>
    <row r="171" spans="3:12" x14ac:dyDescent="0.25">
      <c r="C171" s="178" t="str">
        <f>RESUMEN!C145</f>
        <v>03.07.01.08</v>
      </c>
      <c r="D171" s="1971" t="str">
        <f>RESUMEN!D145</f>
        <v>PUERTA CONTRAPLACADA DE MDF MELAMINICO 6mm C/ ACABADO MATE, C/ VISOR DE CRISTAL TEMPLADO INCOLORO e=6mm Y PLANCHA DE ACERO INOX. SATINADO DE 1 HOJA BATIENTE; P04a (1.00 x 2.10)</v>
      </c>
      <c r="E171" s="1972"/>
      <c r="F171" s="1972"/>
      <c r="G171" s="1972"/>
      <c r="H171" s="1972"/>
      <c r="I171" s="1972"/>
      <c r="J171" s="1972"/>
      <c r="K171" s="1973"/>
    </row>
    <row r="172" spans="3:12" x14ac:dyDescent="0.25">
      <c r="C172" s="342" t="s">
        <v>1</v>
      </c>
      <c r="D172" s="163" t="s">
        <v>2</v>
      </c>
      <c r="E172" s="163" t="s">
        <v>58</v>
      </c>
      <c r="F172" s="164" t="s">
        <v>52</v>
      </c>
      <c r="G172" s="164" t="s">
        <v>47</v>
      </c>
      <c r="H172" s="164" t="s">
        <v>48</v>
      </c>
      <c r="I172" s="516" t="s">
        <v>49</v>
      </c>
      <c r="J172" s="150" t="s">
        <v>50</v>
      </c>
      <c r="K172" s="165" t="s">
        <v>3</v>
      </c>
    </row>
    <row r="173" spans="3:12" ht="12" customHeight="1" x14ac:dyDescent="0.3">
      <c r="C173" s="657"/>
      <c r="D173" s="434" t="s">
        <v>2142</v>
      </c>
      <c r="E173" s="54"/>
      <c r="F173" s="443"/>
      <c r="G173" s="444"/>
      <c r="H173" s="98"/>
      <c r="I173" s="458"/>
      <c r="J173" s="100">
        <f>SUM(I175:I180)</f>
        <v>7</v>
      </c>
      <c r="K173" s="31"/>
      <c r="L173" s="28"/>
    </row>
    <row r="174" spans="3:12" ht="12" customHeight="1" x14ac:dyDescent="0.3">
      <c r="C174" s="29"/>
      <c r="D174" s="518" t="s">
        <v>761</v>
      </c>
      <c r="E174" s="444"/>
      <c r="F174" s="443"/>
      <c r="G174" s="444"/>
      <c r="H174" s="98"/>
      <c r="I174" s="458"/>
      <c r="J174" s="100"/>
      <c r="K174" s="31"/>
      <c r="L174" s="28"/>
    </row>
    <row r="175" spans="3:12" ht="12" customHeight="1" x14ac:dyDescent="0.3">
      <c r="C175" s="29" t="s">
        <v>1188</v>
      </c>
      <c r="D175" s="117" t="s">
        <v>172</v>
      </c>
      <c r="E175" s="444">
        <v>1</v>
      </c>
      <c r="F175" s="443"/>
      <c r="G175" s="444"/>
      <c r="H175" s="98"/>
      <c r="I175" s="618">
        <f t="shared" ref="I175:I180" si="5">E175</f>
        <v>1</v>
      </c>
      <c r="J175" s="100"/>
      <c r="K175" s="31"/>
      <c r="L175" s="28"/>
    </row>
    <row r="176" spans="3:12" ht="12" customHeight="1" x14ac:dyDescent="0.3">
      <c r="C176" s="29"/>
      <c r="D176" s="434" t="s">
        <v>2162</v>
      </c>
      <c r="E176" s="444"/>
      <c r="F176" s="443"/>
      <c r="G176" s="444"/>
      <c r="H176" s="98"/>
      <c r="I176" s="618"/>
      <c r="J176" s="100"/>
      <c r="K176" s="31"/>
      <c r="L176" s="28"/>
    </row>
    <row r="177" spans="3:12" ht="12" customHeight="1" x14ac:dyDescent="0.3">
      <c r="C177" s="29"/>
      <c r="D177" s="518" t="s">
        <v>765</v>
      </c>
      <c r="E177" s="444"/>
      <c r="F177" s="443"/>
      <c r="G177" s="444"/>
      <c r="H177" s="98"/>
      <c r="I177" s="618"/>
      <c r="J177" s="100"/>
      <c r="K177" s="31"/>
      <c r="L177" s="28"/>
    </row>
    <row r="178" spans="3:12" ht="12" customHeight="1" x14ac:dyDescent="0.3">
      <c r="C178" s="29" t="s">
        <v>1864</v>
      </c>
      <c r="D178" s="117" t="s">
        <v>156</v>
      </c>
      <c r="E178" s="444">
        <v>2</v>
      </c>
      <c r="F178" s="443"/>
      <c r="G178" s="443"/>
      <c r="H178" s="98"/>
      <c r="I178" s="618">
        <f t="shared" si="5"/>
        <v>2</v>
      </c>
      <c r="J178" s="100"/>
      <c r="K178" s="31"/>
      <c r="L178" s="28"/>
    </row>
    <row r="179" spans="3:12" ht="12" customHeight="1" x14ac:dyDescent="0.3">
      <c r="C179" s="29" t="s">
        <v>2165</v>
      </c>
      <c r="D179" s="117" t="s">
        <v>156</v>
      </c>
      <c r="E179" s="444">
        <v>2</v>
      </c>
      <c r="F179" s="443"/>
      <c r="G179" s="444"/>
      <c r="H179" s="98"/>
      <c r="I179" s="618">
        <f t="shared" si="5"/>
        <v>2</v>
      </c>
      <c r="J179" s="100"/>
      <c r="K179" s="31"/>
      <c r="L179" s="28"/>
    </row>
    <row r="180" spans="3:12" ht="12" customHeight="1" x14ac:dyDescent="0.3">
      <c r="C180" s="29" t="s">
        <v>2166</v>
      </c>
      <c r="D180" s="117" t="s">
        <v>156</v>
      </c>
      <c r="E180" s="444">
        <v>2</v>
      </c>
      <c r="F180" s="443"/>
      <c r="G180" s="444"/>
      <c r="H180" s="98"/>
      <c r="I180" s="618">
        <f t="shared" si="5"/>
        <v>2</v>
      </c>
      <c r="J180" s="100"/>
      <c r="K180" s="31"/>
      <c r="L180" s="28"/>
    </row>
    <row r="181" spans="3:12" ht="12" customHeight="1" x14ac:dyDescent="0.3">
      <c r="C181" s="29"/>
      <c r="D181" s="117"/>
      <c r="E181" s="444"/>
      <c r="F181" s="443"/>
      <c r="G181" s="444"/>
      <c r="H181" s="98"/>
      <c r="I181" s="458"/>
      <c r="J181" s="100"/>
      <c r="K181" s="31"/>
      <c r="L181" s="28"/>
    </row>
    <row r="182" spans="3:12" x14ac:dyDescent="0.25">
      <c r="C182" s="178" t="str">
        <f>RESUMEN!C146</f>
        <v>03.07.01.09</v>
      </c>
      <c r="D182" s="1971" t="str">
        <f>RESUMEN!D146</f>
        <v>PUERTA CONTRAPLACADA DE MDF MELAMINICO 6mm C/ ACABADO MATE, C/ VISOR DE CRISTAL TEMPLADO INCOLORO e=6mm Y PLANCHA DE ACERO INOX. SATINADO DE 1 HOJA BATIENTE; P04b (1.20 x 2.10)</v>
      </c>
      <c r="E182" s="1972"/>
      <c r="F182" s="1972"/>
      <c r="G182" s="1972"/>
      <c r="H182" s="1972"/>
      <c r="I182" s="1972"/>
      <c r="J182" s="1972"/>
      <c r="K182" s="1973"/>
    </row>
    <row r="183" spans="3:12" x14ac:dyDescent="0.25">
      <c r="C183" s="342" t="s">
        <v>1</v>
      </c>
      <c r="D183" s="163" t="s">
        <v>2</v>
      </c>
      <c r="E183" s="163" t="s">
        <v>58</v>
      </c>
      <c r="F183" s="164" t="s">
        <v>52</v>
      </c>
      <c r="G183" s="164" t="s">
        <v>47</v>
      </c>
      <c r="H183" s="164" t="s">
        <v>48</v>
      </c>
      <c r="I183" s="516" t="s">
        <v>49</v>
      </c>
      <c r="J183" s="150" t="s">
        <v>50</v>
      </c>
      <c r="K183" s="165" t="s">
        <v>3</v>
      </c>
    </row>
    <row r="184" spans="3:12" ht="12" customHeight="1" x14ac:dyDescent="0.3">
      <c r="C184" s="657"/>
      <c r="D184" s="434" t="s">
        <v>2142</v>
      </c>
      <c r="E184" s="54"/>
      <c r="F184" s="443"/>
      <c r="G184" s="444"/>
      <c r="H184" s="98"/>
      <c r="I184" s="458"/>
      <c r="J184" s="100">
        <f>SUM(I186:I218)</f>
        <v>31</v>
      </c>
      <c r="K184" s="31"/>
      <c r="L184" s="28"/>
    </row>
    <row r="185" spans="3:12" ht="12" customHeight="1" x14ac:dyDescent="0.3">
      <c r="C185" s="29"/>
      <c r="D185" s="518" t="s">
        <v>761</v>
      </c>
      <c r="E185" s="444"/>
      <c r="F185" s="443"/>
      <c r="G185" s="444"/>
      <c r="H185" s="98"/>
      <c r="I185" s="458"/>
      <c r="J185" s="100"/>
      <c r="K185" s="31"/>
      <c r="L185" s="28"/>
    </row>
    <row r="186" spans="3:12" ht="12" customHeight="1" x14ac:dyDescent="0.3">
      <c r="C186" s="29" t="s">
        <v>903</v>
      </c>
      <c r="D186" s="117" t="s">
        <v>2167</v>
      </c>
      <c r="E186" s="444">
        <v>1</v>
      </c>
      <c r="F186" s="443"/>
      <c r="G186" s="444"/>
      <c r="H186" s="98"/>
      <c r="I186" s="618">
        <f t="shared" ref="I186:I218" si="6">E186</f>
        <v>1</v>
      </c>
      <c r="J186" s="100"/>
      <c r="K186" s="31"/>
      <c r="L186" s="28"/>
    </row>
    <row r="187" spans="3:12" ht="12" customHeight="1" x14ac:dyDescent="0.3">
      <c r="C187" s="29"/>
      <c r="D187" s="434" t="s">
        <v>2162</v>
      </c>
      <c r="E187" s="444"/>
      <c r="F187" s="443"/>
      <c r="G187" s="444"/>
      <c r="H187" s="98"/>
      <c r="I187" s="618"/>
      <c r="J187" s="100"/>
      <c r="K187" s="31"/>
      <c r="L187" s="28"/>
    </row>
    <row r="188" spans="3:12" ht="12" customHeight="1" x14ac:dyDescent="0.3">
      <c r="C188" s="29"/>
      <c r="D188" s="518" t="s">
        <v>765</v>
      </c>
      <c r="E188" s="444"/>
      <c r="F188" s="443"/>
      <c r="G188" s="444"/>
      <c r="H188" s="98"/>
      <c r="I188" s="618"/>
      <c r="J188" s="100"/>
      <c r="K188" s="31"/>
      <c r="L188" s="28"/>
    </row>
    <row r="189" spans="3:12" ht="12" customHeight="1" x14ac:dyDescent="0.3">
      <c r="C189" s="29" t="s">
        <v>2184</v>
      </c>
      <c r="D189" s="117" t="s">
        <v>2183</v>
      </c>
      <c r="E189" s="444">
        <v>1</v>
      </c>
      <c r="F189" s="443"/>
      <c r="G189" s="444"/>
      <c r="H189" s="98"/>
      <c r="I189" s="618">
        <f t="shared" si="6"/>
        <v>1</v>
      </c>
      <c r="J189" s="100"/>
      <c r="K189" s="31"/>
      <c r="L189" s="28"/>
    </row>
    <row r="190" spans="3:12" ht="12" customHeight="1" x14ac:dyDescent="0.3">
      <c r="C190" s="29" t="s">
        <v>1862</v>
      </c>
      <c r="D190" s="117" t="s">
        <v>2182</v>
      </c>
      <c r="E190" s="444">
        <v>1</v>
      </c>
      <c r="F190" s="443"/>
      <c r="G190" s="444"/>
      <c r="H190" s="98"/>
      <c r="I190" s="618">
        <f t="shared" si="6"/>
        <v>1</v>
      </c>
      <c r="J190" s="100"/>
      <c r="K190" s="31"/>
      <c r="L190" s="28"/>
    </row>
    <row r="191" spans="3:12" ht="12" customHeight="1" x14ac:dyDescent="0.3">
      <c r="C191" s="29" t="s">
        <v>2168</v>
      </c>
      <c r="D191" s="117" t="s">
        <v>2169</v>
      </c>
      <c r="E191" s="444">
        <v>1</v>
      </c>
      <c r="F191" s="443"/>
      <c r="G191" s="444"/>
      <c r="H191" s="98"/>
      <c r="I191" s="618">
        <f t="shared" si="6"/>
        <v>1</v>
      </c>
      <c r="J191" s="100"/>
      <c r="K191" s="31"/>
      <c r="L191" s="28"/>
    </row>
    <row r="192" spans="3:12" ht="12" customHeight="1" x14ac:dyDescent="0.3">
      <c r="C192" s="29" t="s">
        <v>1868</v>
      </c>
      <c r="D192" s="117" t="s">
        <v>2170</v>
      </c>
      <c r="E192" s="444">
        <v>1</v>
      </c>
      <c r="F192" s="443"/>
      <c r="G192" s="444"/>
      <c r="H192" s="98"/>
      <c r="I192" s="618">
        <f t="shared" si="6"/>
        <v>1</v>
      </c>
      <c r="J192" s="100"/>
      <c r="K192" s="31"/>
      <c r="L192" s="28"/>
    </row>
    <row r="193" spans="3:12" ht="12" customHeight="1" x14ac:dyDescent="0.3">
      <c r="C193" s="29" t="s">
        <v>1872</v>
      </c>
      <c r="D193" s="117" t="s">
        <v>2170</v>
      </c>
      <c r="E193" s="444">
        <v>1</v>
      </c>
      <c r="F193" s="443"/>
      <c r="G193" s="444"/>
      <c r="H193" s="98"/>
      <c r="I193" s="618">
        <f t="shared" si="6"/>
        <v>1</v>
      </c>
      <c r="J193" s="100"/>
      <c r="K193" s="31"/>
      <c r="L193" s="28"/>
    </row>
    <row r="194" spans="3:12" ht="12" customHeight="1" x14ac:dyDescent="0.3">
      <c r="C194" s="29" t="s">
        <v>1873</v>
      </c>
      <c r="D194" s="117" t="s">
        <v>2170</v>
      </c>
      <c r="E194" s="444">
        <v>1</v>
      </c>
      <c r="F194" s="443"/>
      <c r="G194" s="444"/>
      <c r="H194" s="98"/>
      <c r="I194" s="618">
        <f t="shared" si="6"/>
        <v>1</v>
      </c>
      <c r="J194" s="100"/>
      <c r="K194" s="31"/>
      <c r="L194" s="28"/>
    </row>
    <row r="195" spans="3:12" ht="12" customHeight="1" x14ac:dyDescent="0.3">
      <c r="C195" s="29" t="s">
        <v>1891</v>
      </c>
      <c r="D195" s="117" t="s">
        <v>2170</v>
      </c>
      <c r="E195" s="444">
        <v>1</v>
      </c>
      <c r="F195" s="443"/>
      <c r="G195" s="443"/>
      <c r="H195" s="98"/>
      <c r="I195" s="618">
        <f t="shared" si="6"/>
        <v>1</v>
      </c>
      <c r="J195" s="100"/>
      <c r="K195" s="31"/>
      <c r="L195" s="28"/>
    </row>
    <row r="196" spans="3:12" ht="12" customHeight="1" x14ac:dyDescent="0.3">
      <c r="C196" s="29" t="s">
        <v>1896</v>
      </c>
      <c r="D196" s="117" t="s">
        <v>2171</v>
      </c>
      <c r="E196" s="444">
        <v>1</v>
      </c>
      <c r="F196" s="443"/>
      <c r="G196" s="443"/>
      <c r="H196" s="98"/>
      <c r="I196" s="618">
        <f t="shared" si="6"/>
        <v>1</v>
      </c>
      <c r="J196" s="100"/>
      <c r="K196" s="31"/>
      <c r="L196" s="28"/>
    </row>
    <row r="197" spans="3:12" ht="12" customHeight="1" x14ac:dyDescent="0.3">
      <c r="C197" s="29" t="s">
        <v>1893</v>
      </c>
      <c r="D197" s="117" t="s">
        <v>204</v>
      </c>
      <c r="E197" s="444">
        <v>1</v>
      </c>
      <c r="F197" s="443"/>
      <c r="G197" s="444"/>
      <c r="H197" s="98"/>
      <c r="I197" s="618">
        <f t="shared" si="6"/>
        <v>1</v>
      </c>
      <c r="J197" s="100"/>
      <c r="K197" s="31"/>
      <c r="L197" s="28"/>
    </row>
    <row r="198" spans="3:12" ht="12" customHeight="1" x14ac:dyDescent="0.3">
      <c r="C198" s="29" t="s">
        <v>1928</v>
      </c>
      <c r="D198" s="117" t="s">
        <v>2172</v>
      </c>
      <c r="E198" s="444">
        <v>1</v>
      </c>
      <c r="F198" s="443"/>
      <c r="G198" s="444"/>
      <c r="H198" s="98"/>
      <c r="I198" s="618">
        <f t="shared" si="6"/>
        <v>1</v>
      </c>
      <c r="J198" s="100"/>
      <c r="K198" s="31"/>
      <c r="L198" s="28"/>
    </row>
    <row r="199" spans="3:12" ht="12" customHeight="1" x14ac:dyDescent="0.3">
      <c r="C199" s="29" t="s">
        <v>1925</v>
      </c>
      <c r="D199" s="117" t="s">
        <v>2173</v>
      </c>
      <c r="E199" s="444">
        <v>1</v>
      </c>
      <c r="F199" s="443"/>
      <c r="G199" s="444"/>
      <c r="H199" s="98"/>
      <c r="I199" s="618">
        <f t="shared" si="6"/>
        <v>1</v>
      </c>
      <c r="J199" s="100"/>
      <c r="K199" s="31"/>
      <c r="L199" s="28"/>
    </row>
    <row r="200" spans="3:12" ht="12" customHeight="1" x14ac:dyDescent="0.3">
      <c r="C200" s="29" t="s">
        <v>1921</v>
      </c>
      <c r="D200" s="117" t="s">
        <v>2173</v>
      </c>
      <c r="E200" s="444">
        <v>1</v>
      </c>
      <c r="F200" s="443"/>
      <c r="G200" s="444"/>
      <c r="H200" s="98"/>
      <c r="I200" s="618">
        <f t="shared" si="6"/>
        <v>1</v>
      </c>
      <c r="J200" s="100"/>
      <c r="K200" s="31"/>
      <c r="L200" s="28"/>
    </row>
    <row r="201" spans="3:12" ht="12" customHeight="1" x14ac:dyDescent="0.3">
      <c r="C201" s="29" t="s">
        <v>1924</v>
      </c>
      <c r="D201" s="117" t="s">
        <v>2174</v>
      </c>
      <c r="E201" s="444">
        <v>1</v>
      </c>
      <c r="F201" s="443"/>
      <c r="G201" s="443"/>
      <c r="H201" s="98"/>
      <c r="I201" s="618">
        <f t="shared" si="6"/>
        <v>1</v>
      </c>
      <c r="J201" s="100"/>
      <c r="K201" s="31"/>
      <c r="L201" s="28"/>
    </row>
    <row r="202" spans="3:12" ht="12" customHeight="1" x14ac:dyDescent="0.3">
      <c r="C202" s="29" t="s">
        <v>1916</v>
      </c>
      <c r="D202" s="117" t="s">
        <v>2175</v>
      </c>
      <c r="E202" s="444">
        <v>1</v>
      </c>
      <c r="F202" s="443"/>
      <c r="G202" s="444"/>
      <c r="H202" s="98"/>
      <c r="I202" s="618">
        <f t="shared" si="6"/>
        <v>1</v>
      </c>
      <c r="J202" s="100"/>
      <c r="K202" s="31"/>
      <c r="L202" s="28"/>
    </row>
    <row r="203" spans="3:12" ht="12" customHeight="1" x14ac:dyDescent="0.3">
      <c r="C203" s="29" t="s">
        <v>1841</v>
      </c>
      <c r="D203" s="117" t="s">
        <v>1842</v>
      </c>
      <c r="E203" s="444">
        <v>1</v>
      </c>
      <c r="F203" s="443"/>
      <c r="G203" s="444"/>
      <c r="H203" s="98"/>
      <c r="I203" s="618">
        <f t="shared" si="6"/>
        <v>1</v>
      </c>
      <c r="J203" s="100"/>
      <c r="K203" s="31"/>
      <c r="L203" s="28"/>
    </row>
    <row r="204" spans="3:12" ht="12" customHeight="1" x14ac:dyDescent="0.3">
      <c r="C204" s="29" t="s">
        <v>1838</v>
      </c>
      <c r="D204" s="117" t="s">
        <v>1839</v>
      </c>
      <c r="E204" s="444">
        <v>1</v>
      </c>
      <c r="F204" s="443"/>
      <c r="G204" s="444"/>
      <c r="H204" s="98"/>
      <c r="I204" s="618">
        <f t="shared" si="6"/>
        <v>1</v>
      </c>
      <c r="J204" s="100"/>
      <c r="K204" s="31"/>
      <c r="L204" s="28"/>
    </row>
    <row r="205" spans="3:12" ht="12" customHeight="1" x14ac:dyDescent="0.3">
      <c r="C205" s="29" t="s">
        <v>2176</v>
      </c>
      <c r="D205" s="117" t="s">
        <v>2177</v>
      </c>
      <c r="E205" s="444">
        <v>1</v>
      </c>
      <c r="F205" s="443"/>
      <c r="G205" s="444"/>
      <c r="H205" s="98"/>
      <c r="I205" s="618">
        <f t="shared" si="6"/>
        <v>1</v>
      </c>
      <c r="J205" s="100"/>
      <c r="K205" s="31"/>
      <c r="L205" s="28"/>
    </row>
    <row r="206" spans="3:12" ht="12" customHeight="1" x14ac:dyDescent="0.3">
      <c r="C206" s="29" t="s">
        <v>1906</v>
      </c>
      <c r="D206" s="117" t="s">
        <v>1907</v>
      </c>
      <c r="E206" s="444">
        <v>1</v>
      </c>
      <c r="F206" s="443"/>
      <c r="G206" s="444"/>
      <c r="H206" s="98"/>
      <c r="I206" s="618">
        <f t="shared" si="6"/>
        <v>1</v>
      </c>
      <c r="J206" s="100"/>
      <c r="K206" s="31"/>
      <c r="L206" s="28"/>
    </row>
    <row r="207" spans="3:12" ht="12" customHeight="1" x14ac:dyDescent="0.3">
      <c r="C207" s="29" t="s">
        <v>1814</v>
      </c>
      <c r="D207" s="117" t="s">
        <v>1815</v>
      </c>
      <c r="E207" s="444">
        <v>1</v>
      </c>
      <c r="F207" s="443"/>
      <c r="G207" s="443"/>
      <c r="H207" s="98"/>
      <c r="I207" s="618">
        <f t="shared" si="6"/>
        <v>1</v>
      </c>
      <c r="J207" s="100"/>
      <c r="K207" s="31"/>
      <c r="L207" s="28"/>
    </row>
    <row r="208" spans="3:12" ht="12" customHeight="1" x14ac:dyDescent="0.3">
      <c r="C208" s="29" t="s">
        <v>2178</v>
      </c>
      <c r="D208" s="117" t="s">
        <v>2019</v>
      </c>
      <c r="E208" s="444">
        <v>1</v>
      </c>
      <c r="F208" s="443"/>
      <c r="G208" s="443"/>
      <c r="H208" s="98"/>
      <c r="I208" s="618">
        <f t="shared" si="6"/>
        <v>1</v>
      </c>
      <c r="J208" s="100"/>
      <c r="K208" s="31"/>
      <c r="L208" s="28"/>
    </row>
    <row r="209" spans="3:12" ht="12" customHeight="1" x14ac:dyDescent="0.3">
      <c r="C209" s="29" t="s">
        <v>1826</v>
      </c>
      <c r="D209" s="117" t="s">
        <v>2019</v>
      </c>
      <c r="E209" s="444">
        <v>1</v>
      </c>
      <c r="F209" s="443"/>
      <c r="G209" s="443"/>
      <c r="H209" s="98"/>
      <c r="I209" s="618">
        <f t="shared" si="6"/>
        <v>1</v>
      </c>
      <c r="J209" s="100"/>
      <c r="K209" s="31"/>
      <c r="L209" s="28"/>
    </row>
    <row r="210" spans="3:12" ht="12" customHeight="1" x14ac:dyDescent="0.3">
      <c r="C210" s="29" t="s">
        <v>1804</v>
      </c>
      <c r="D210" s="117" t="s">
        <v>204</v>
      </c>
      <c r="E210" s="444">
        <v>1</v>
      </c>
      <c r="F210" s="443"/>
      <c r="G210" s="444"/>
      <c r="H210" s="98"/>
      <c r="I210" s="618">
        <f t="shared" si="6"/>
        <v>1</v>
      </c>
      <c r="J210" s="100"/>
      <c r="K210" s="31"/>
      <c r="L210" s="28"/>
    </row>
    <row r="211" spans="3:12" ht="12" customHeight="1" x14ac:dyDescent="0.3">
      <c r="C211" s="29" t="s">
        <v>1785</v>
      </c>
      <c r="D211" s="117" t="s">
        <v>2179</v>
      </c>
      <c r="E211" s="444">
        <v>1</v>
      </c>
      <c r="F211" s="443"/>
      <c r="G211" s="444"/>
      <c r="H211" s="98"/>
      <c r="I211" s="618">
        <f t="shared" si="6"/>
        <v>1</v>
      </c>
      <c r="J211" s="100"/>
      <c r="K211" s="31"/>
      <c r="L211" s="28"/>
    </row>
    <row r="212" spans="3:12" ht="12" customHeight="1" x14ac:dyDescent="0.3">
      <c r="C212" s="29" t="s">
        <v>1783</v>
      </c>
      <c r="D212" s="117" t="s">
        <v>2179</v>
      </c>
      <c r="E212" s="444">
        <v>1</v>
      </c>
      <c r="F212" s="443"/>
      <c r="G212" s="444"/>
      <c r="H212" s="98"/>
      <c r="I212" s="618">
        <f t="shared" si="6"/>
        <v>1</v>
      </c>
      <c r="J212" s="100"/>
      <c r="K212" s="31"/>
      <c r="L212" s="28"/>
    </row>
    <row r="213" spans="3:12" ht="12" customHeight="1" x14ac:dyDescent="0.3">
      <c r="C213" s="29" t="s">
        <v>1779</v>
      </c>
      <c r="D213" s="117" t="s">
        <v>2179</v>
      </c>
      <c r="E213" s="444">
        <v>1</v>
      </c>
      <c r="F213" s="443"/>
      <c r="G213" s="444"/>
      <c r="H213" s="98"/>
      <c r="I213" s="618">
        <f t="shared" si="6"/>
        <v>1</v>
      </c>
      <c r="J213" s="100"/>
      <c r="K213" s="31"/>
      <c r="L213" s="28"/>
    </row>
    <row r="214" spans="3:12" ht="12" customHeight="1" x14ac:dyDescent="0.3">
      <c r="C214" s="29" t="s">
        <v>1762</v>
      </c>
      <c r="D214" s="117" t="s">
        <v>2180</v>
      </c>
      <c r="E214" s="444">
        <v>1</v>
      </c>
      <c r="F214" s="443"/>
      <c r="G214" s="444"/>
      <c r="H214" s="98"/>
      <c r="I214" s="618">
        <f t="shared" si="6"/>
        <v>1</v>
      </c>
      <c r="J214" s="100"/>
      <c r="K214" s="31"/>
      <c r="L214" s="28"/>
    </row>
    <row r="215" spans="3:12" ht="11.25" customHeight="1" x14ac:dyDescent="0.3">
      <c r="C215" s="29" t="s">
        <v>1847</v>
      </c>
      <c r="D215" s="117" t="s">
        <v>2180</v>
      </c>
      <c r="E215" s="444">
        <v>1</v>
      </c>
      <c r="F215" s="443"/>
      <c r="G215" s="444"/>
      <c r="H215" s="98"/>
      <c r="I215" s="618">
        <f t="shared" si="6"/>
        <v>1</v>
      </c>
      <c r="J215" s="100"/>
      <c r="K215" s="31"/>
      <c r="L215" s="28"/>
    </row>
    <row r="216" spans="3:12" ht="12" customHeight="1" x14ac:dyDescent="0.3">
      <c r="C216" s="29" t="s">
        <v>1848</v>
      </c>
      <c r="D216" s="117" t="s">
        <v>2180</v>
      </c>
      <c r="E216" s="444">
        <v>1</v>
      </c>
      <c r="F216" s="443"/>
      <c r="G216" s="443"/>
      <c r="H216" s="98"/>
      <c r="I216" s="618">
        <f t="shared" si="6"/>
        <v>1</v>
      </c>
      <c r="J216" s="100"/>
      <c r="K216" s="31"/>
      <c r="L216" s="28"/>
    </row>
    <row r="217" spans="3:12" ht="12" customHeight="1" x14ac:dyDescent="0.3">
      <c r="C217" s="29" t="s">
        <v>1852</v>
      </c>
      <c r="D217" s="117" t="s">
        <v>2180</v>
      </c>
      <c r="E217" s="444">
        <v>1</v>
      </c>
      <c r="F217" s="443"/>
      <c r="G217" s="443"/>
      <c r="H217" s="98"/>
      <c r="I217" s="618">
        <f t="shared" si="6"/>
        <v>1</v>
      </c>
      <c r="J217" s="100"/>
      <c r="K217" s="31"/>
      <c r="L217" s="28"/>
    </row>
    <row r="218" spans="3:12" ht="12" customHeight="1" x14ac:dyDescent="0.3">
      <c r="C218" s="29" t="s">
        <v>1855</v>
      </c>
      <c r="D218" s="117" t="s">
        <v>2181</v>
      </c>
      <c r="E218" s="444">
        <v>1</v>
      </c>
      <c r="F218" s="443"/>
      <c r="G218" s="444"/>
      <c r="H218" s="98"/>
      <c r="I218" s="618">
        <f t="shared" si="6"/>
        <v>1</v>
      </c>
      <c r="J218" s="100"/>
      <c r="K218" s="31"/>
      <c r="L218" s="28"/>
    </row>
    <row r="219" spans="3:12" ht="12" customHeight="1" x14ac:dyDescent="0.3">
      <c r="C219" s="29"/>
      <c r="D219" s="117"/>
      <c r="E219" s="444"/>
      <c r="F219" s="443"/>
      <c r="G219" s="444"/>
      <c r="H219" s="98"/>
      <c r="I219" s="458"/>
      <c r="J219" s="100"/>
      <c r="K219" s="31"/>
      <c r="L219" s="28"/>
    </row>
    <row r="220" spans="3:12" x14ac:dyDescent="0.25">
      <c r="C220" s="178" t="str">
        <f>RESUMEN!C147</f>
        <v>03.07.01.10</v>
      </c>
      <c r="D220" s="1971" t="str">
        <f>RESUMEN!D147</f>
        <v>PUERTA CONTRAPLACADA DE MDF MELAMINICO 6mm C/ ACABADO MATE, C/ REJILLA DE MADERA, DE 1 HOJA BATIENTE; P05a (0.80 x 2.10)</v>
      </c>
      <c r="E220" s="1972"/>
      <c r="F220" s="1972"/>
      <c r="G220" s="1972"/>
      <c r="H220" s="1972"/>
      <c r="I220" s="1972"/>
      <c r="J220" s="1972"/>
      <c r="K220" s="1973"/>
    </row>
    <row r="221" spans="3:12" x14ac:dyDescent="0.25">
      <c r="C221" s="342" t="s">
        <v>1</v>
      </c>
      <c r="D221" s="163" t="s">
        <v>2</v>
      </c>
      <c r="E221" s="163" t="s">
        <v>58</v>
      </c>
      <c r="F221" s="164" t="s">
        <v>52</v>
      </c>
      <c r="G221" s="164" t="s">
        <v>47</v>
      </c>
      <c r="H221" s="164" t="s">
        <v>48</v>
      </c>
      <c r="I221" s="516" t="s">
        <v>49</v>
      </c>
      <c r="J221" s="150" t="s">
        <v>50</v>
      </c>
      <c r="K221" s="165" t="s">
        <v>3</v>
      </c>
    </row>
    <row r="222" spans="3:12" ht="12" customHeight="1" x14ac:dyDescent="0.3">
      <c r="C222" s="657"/>
      <c r="D222" s="434" t="s">
        <v>2142</v>
      </c>
      <c r="E222" s="54"/>
      <c r="F222" s="443"/>
      <c r="G222" s="444"/>
      <c r="H222" s="98"/>
      <c r="I222" s="458"/>
      <c r="J222" s="100">
        <f>SUM(I224:I264)</f>
        <v>37</v>
      </c>
      <c r="K222" s="31"/>
      <c r="L222" s="28"/>
    </row>
    <row r="223" spans="3:12" ht="12" customHeight="1" x14ac:dyDescent="0.3">
      <c r="C223" s="29"/>
      <c r="D223" s="518" t="s">
        <v>761</v>
      </c>
      <c r="E223" s="444"/>
      <c r="F223" s="443"/>
      <c r="G223" s="444"/>
      <c r="H223" s="98"/>
      <c r="I223" s="458"/>
      <c r="J223" s="100"/>
      <c r="K223" s="31"/>
      <c r="L223" s="28"/>
    </row>
    <row r="224" spans="3:12" ht="12" customHeight="1" x14ac:dyDescent="0.3">
      <c r="C224" s="29" t="s">
        <v>972</v>
      </c>
      <c r="D224" s="117" t="s">
        <v>827</v>
      </c>
      <c r="E224" s="444">
        <v>1</v>
      </c>
      <c r="F224" s="443"/>
      <c r="G224" s="443"/>
      <c r="H224" s="98"/>
      <c r="I224" s="618">
        <f t="shared" ref="I224:I264" si="7">E224</f>
        <v>1</v>
      </c>
      <c r="J224" s="100"/>
      <c r="K224" s="31"/>
      <c r="L224" s="28"/>
    </row>
    <row r="225" spans="3:12" ht="12" customHeight="1" x14ac:dyDescent="0.3">
      <c r="C225" s="29" t="s">
        <v>2185</v>
      </c>
      <c r="D225" s="117" t="s">
        <v>826</v>
      </c>
      <c r="E225" s="444">
        <v>1</v>
      </c>
      <c r="F225" s="443"/>
      <c r="G225" s="444"/>
      <c r="H225" s="98"/>
      <c r="I225" s="618">
        <f t="shared" si="7"/>
        <v>1</v>
      </c>
      <c r="J225" s="100"/>
      <c r="K225" s="31"/>
      <c r="L225" s="28"/>
    </row>
    <row r="226" spans="3:12" ht="12" customHeight="1" x14ac:dyDescent="0.3">
      <c r="C226" s="29" t="s">
        <v>1216</v>
      </c>
      <c r="D226" s="117" t="s">
        <v>1217</v>
      </c>
      <c r="E226" s="444">
        <v>1</v>
      </c>
      <c r="F226" s="443"/>
      <c r="G226" s="444"/>
      <c r="H226" s="98"/>
      <c r="I226" s="618">
        <f t="shared" si="7"/>
        <v>1</v>
      </c>
      <c r="J226" s="100"/>
      <c r="K226" s="31"/>
      <c r="L226" s="28"/>
    </row>
    <row r="227" spans="3:12" ht="12" customHeight="1" x14ac:dyDescent="0.3">
      <c r="C227" s="29" t="s">
        <v>1214</v>
      </c>
      <c r="D227" s="117" t="s">
        <v>1215</v>
      </c>
      <c r="E227" s="444">
        <v>1</v>
      </c>
      <c r="F227" s="443"/>
      <c r="G227" s="444"/>
      <c r="H227" s="98"/>
      <c r="I227" s="618">
        <f t="shared" si="7"/>
        <v>1</v>
      </c>
      <c r="J227" s="100"/>
      <c r="K227" s="31"/>
      <c r="L227" s="28"/>
    </row>
    <row r="228" spans="3:12" ht="12" customHeight="1" x14ac:dyDescent="0.3">
      <c r="C228" s="29" t="s">
        <v>1422</v>
      </c>
      <c r="D228" s="117" t="s">
        <v>834</v>
      </c>
      <c r="E228" s="444">
        <v>1</v>
      </c>
      <c r="F228" s="443"/>
      <c r="G228" s="444"/>
      <c r="H228" s="98"/>
      <c r="I228" s="618">
        <f t="shared" si="7"/>
        <v>1</v>
      </c>
      <c r="J228" s="100"/>
      <c r="K228" s="31"/>
      <c r="L228" s="28"/>
    </row>
    <row r="229" spans="3:12" ht="12" customHeight="1" x14ac:dyDescent="0.3">
      <c r="C229" s="29" t="s">
        <v>1413</v>
      </c>
      <c r="D229" s="117" t="s">
        <v>122</v>
      </c>
      <c r="E229" s="444">
        <v>1</v>
      </c>
      <c r="F229" s="443"/>
      <c r="G229" s="444"/>
      <c r="H229" s="98"/>
      <c r="I229" s="618">
        <f t="shared" si="7"/>
        <v>1</v>
      </c>
      <c r="J229" s="100"/>
      <c r="K229" s="31"/>
      <c r="L229" s="28"/>
    </row>
    <row r="230" spans="3:12" ht="12" customHeight="1" x14ac:dyDescent="0.3">
      <c r="C230" s="29" t="s">
        <v>1099</v>
      </c>
      <c r="D230" s="117" t="s">
        <v>825</v>
      </c>
      <c r="E230" s="444">
        <v>1</v>
      </c>
      <c r="F230" s="443"/>
      <c r="G230" s="443"/>
      <c r="H230" s="98"/>
      <c r="I230" s="618">
        <f t="shared" si="7"/>
        <v>1</v>
      </c>
      <c r="J230" s="100"/>
      <c r="K230" s="31"/>
      <c r="L230" s="28"/>
    </row>
    <row r="231" spans="3:12" ht="12" customHeight="1" x14ac:dyDescent="0.3">
      <c r="C231" s="29" t="s">
        <v>1101</v>
      </c>
      <c r="D231" s="117" t="s">
        <v>828</v>
      </c>
      <c r="E231" s="444">
        <v>1</v>
      </c>
      <c r="F231" s="443"/>
      <c r="G231" s="444"/>
      <c r="H231" s="98"/>
      <c r="I231" s="618">
        <f t="shared" si="7"/>
        <v>1</v>
      </c>
      <c r="J231" s="100"/>
      <c r="K231" s="31"/>
      <c r="L231" s="28"/>
    </row>
    <row r="232" spans="3:12" ht="12" customHeight="1" x14ac:dyDescent="0.3">
      <c r="C232" s="29" t="s">
        <v>2196</v>
      </c>
      <c r="D232" s="117" t="s">
        <v>122</v>
      </c>
      <c r="E232" s="444">
        <v>1</v>
      </c>
      <c r="F232" s="443"/>
      <c r="G232" s="444"/>
      <c r="H232" s="98"/>
      <c r="I232" s="618">
        <f t="shared" si="7"/>
        <v>1</v>
      </c>
      <c r="J232" s="100"/>
      <c r="K232" s="31"/>
      <c r="L232" s="28"/>
    </row>
    <row r="233" spans="3:12" ht="12" customHeight="1" x14ac:dyDescent="0.3">
      <c r="C233" s="29" t="s">
        <v>1069</v>
      </c>
      <c r="D233" s="117" t="s">
        <v>827</v>
      </c>
      <c r="E233" s="444">
        <v>1</v>
      </c>
      <c r="F233" s="443"/>
      <c r="G233" s="444"/>
      <c r="H233" s="98"/>
      <c r="I233" s="618">
        <f t="shared" si="7"/>
        <v>1</v>
      </c>
      <c r="J233" s="100"/>
      <c r="K233" s="31"/>
      <c r="L233" s="28"/>
    </row>
    <row r="234" spans="3:12" ht="12" customHeight="1" x14ac:dyDescent="0.3">
      <c r="C234" s="29" t="s">
        <v>1070</v>
      </c>
      <c r="D234" s="117" t="s">
        <v>826</v>
      </c>
      <c r="E234" s="444">
        <v>1</v>
      </c>
      <c r="F234" s="443"/>
      <c r="G234" s="444"/>
      <c r="H234" s="98"/>
      <c r="I234" s="618">
        <f t="shared" si="7"/>
        <v>1</v>
      </c>
      <c r="J234" s="100"/>
      <c r="K234" s="31"/>
      <c r="L234" s="28"/>
    </row>
    <row r="235" spans="3:12" ht="12" customHeight="1" x14ac:dyDescent="0.3">
      <c r="C235" s="29" t="s">
        <v>1372</v>
      </c>
      <c r="D235" s="117" t="s">
        <v>122</v>
      </c>
      <c r="E235" s="444">
        <v>1</v>
      </c>
      <c r="F235" s="443"/>
      <c r="G235" s="443"/>
      <c r="H235" s="98"/>
      <c r="I235" s="618">
        <f t="shared" si="7"/>
        <v>1</v>
      </c>
      <c r="J235" s="100"/>
      <c r="K235" s="31"/>
      <c r="L235" s="28"/>
    </row>
    <row r="236" spans="3:12" ht="12" customHeight="1" x14ac:dyDescent="0.3">
      <c r="C236" s="29" t="s">
        <v>990</v>
      </c>
      <c r="D236" s="117" t="s">
        <v>991</v>
      </c>
      <c r="E236" s="444">
        <v>1</v>
      </c>
      <c r="F236" s="443"/>
      <c r="G236" s="444"/>
      <c r="H236" s="98"/>
      <c r="I236" s="618">
        <f t="shared" si="7"/>
        <v>1</v>
      </c>
      <c r="J236" s="100"/>
      <c r="K236" s="31"/>
      <c r="L236" s="28"/>
    </row>
    <row r="237" spans="3:12" ht="12" customHeight="1" x14ac:dyDescent="0.3">
      <c r="C237" s="29" t="s">
        <v>2186</v>
      </c>
      <c r="D237" s="117" t="s">
        <v>122</v>
      </c>
      <c r="E237" s="444">
        <v>1</v>
      </c>
      <c r="F237" s="443"/>
      <c r="G237" s="444"/>
      <c r="H237" s="98"/>
      <c r="I237" s="618">
        <f t="shared" si="7"/>
        <v>1</v>
      </c>
      <c r="J237" s="100"/>
      <c r="K237" s="31"/>
      <c r="L237" s="28"/>
    </row>
    <row r="238" spans="3:12" ht="12" customHeight="1" x14ac:dyDescent="0.3">
      <c r="C238" s="29" t="s">
        <v>2187</v>
      </c>
      <c r="D238" s="117" t="s">
        <v>122</v>
      </c>
      <c r="E238" s="444">
        <v>1</v>
      </c>
      <c r="F238" s="443"/>
      <c r="G238" s="444"/>
      <c r="H238" s="98"/>
      <c r="I238" s="618">
        <f t="shared" si="7"/>
        <v>1</v>
      </c>
      <c r="J238" s="100"/>
      <c r="K238" s="31"/>
      <c r="L238" s="28"/>
    </row>
    <row r="239" spans="3:12" ht="12" customHeight="1" x14ac:dyDescent="0.3">
      <c r="C239" s="29" t="s">
        <v>1427</v>
      </c>
      <c r="D239" s="117" t="s">
        <v>122</v>
      </c>
      <c r="E239" s="444">
        <v>1</v>
      </c>
      <c r="F239" s="443"/>
      <c r="G239" s="444"/>
      <c r="H239" s="98"/>
      <c r="I239" s="618">
        <f t="shared" si="7"/>
        <v>1</v>
      </c>
      <c r="J239" s="100"/>
      <c r="K239" s="31"/>
      <c r="L239" s="28"/>
    </row>
    <row r="240" spans="3:12" ht="12" customHeight="1" x14ac:dyDescent="0.3">
      <c r="C240" s="29" t="s">
        <v>1439</v>
      </c>
      <c r="D240" s="117" t="s">
        <v>122</v>
      </c>
      <c r="E240" s="444">
        <v>1</v>
      </c>
      <c r="F240" s="443"/>
      <c r="G240" s="443"/>
      <c r="H240" s="98"/>
      <c r="I240" s="618">
        <f t="shared" si="7"/>
        <v>1</v>
      </c>
      <c r="J240" s="100"/>
      <c r="K240" s="31"/>
      <c r="L240" s="28"/>
    </row>
    <row r="241" spans="3:12" ht="12" customHeight="1" x14ac:dyDescent="0.3">
      <c r="C241" s="29" t="s">
        <v>2188</v>
      </c>
      <c r="D241" s="117" t="s">
        <v>122</v>
      </c>
      <c r="E241" s="444">
        <v>1</v>
      </c>
      <c r="F241" s="443"/>
      <c r="G241" s="444"/>
      <c r="H241" s="98"/>
      <c r="I241" s="618">
        <f t="shared" si="7"/>
        <v>1</v>
      </c>
      <c r="J241" s="100"/>
      <c r="K241" s="31"/>
      <c r="L241" s="28"/>
    </row>
    <row r="242" spans="3:12" ht="12" customHeight="1" x14ac:dyDescent="0.3">
      <c r="C242" s="29" t="s">
        <v>2189</v>
      </c>
      <c r="D242" s="117" t="s">
        <v>122</v>
      </c>
      <c r="E242" s="444">
        <v>1</v>
      </c>
      <c r="F242" s="443"/>
      <c r="G242" s="444"/>
      <c r="H242" s="98"/>
      <c r="I242" s="618">
        <f t="shared" si="7"/>
        <v>1</v>
      </c>
      <c r="J242" s="100"/>
      <c r="K242" s="31"/>
      <c r="L242" s="28"/>
    </row>
    <row r="243" spans="3:12" ht="12" customHeight="1" x14ac:dyDescent="0.3">
      <c r="C243" s="29" t="s">
        <v>2190</v>
      </c>
      <c r="D243" s="117" t="s">
        <v>122</v>
      </c>
      <c r="E243" s="444">
        <v>1</v>
      </c>
      <c r="F243" s="619"/>
      <c r="G243" s="618"/>
      <c r="H243" s="620"/>
      <c r="I243" s="618">
        <f t="shared" si="7"/>
        <v>1</v>
      </c>
      <c r="J243" s="100"/>
      <c r="K243" s="31"/>
      <c r="L243" s="28"/>
    </row>
    <row r="244" spans="3:12" ht="12" customHeight="1" x14ac:dyDescent="0.3">
      <c r="C244" s="617" t="s">
        <v>1593</v>
      </c>
      <c r="D244" s="117" t="s">
        <v>122</v>
      </c>
      <c r="E244" s="444">
        <v>1</v>
      </c>
      <c r="F244" s="619"/>
      <c r="G244" s="618"/>
      <c r="H244" s="620"/>
      <c r="I244" s="618">
        <f t="shared" si="7"/>
        <v>1</v>
      </c>
      <c r="J244" s="100"/>
      <c r="K244" s="31"/>
      <c r="L244" s="28"/>
    </row>
    <row r="245" spans="3:12" ht="12" customHeight="1" x14ac:dyDescent="0.3">
      <c r="C245" s="617" t="s">
        <v>898</v>
      </c>
      <c r="D245" s="117" t="s">
        <v>816</v>
      </c>
      <c r="E245" s="444">
        <v>1</v>
      </c>
      <c r="F245" s="619"/>
      <c r="G245" s="618"/>
      <c r="H245" s="620"/>
      <c r="I245" s="618">
        <f t="shared" si="7"/>
        <v>1</v>
      </c>
      <c r="J245" s="100"/>
      <c r="K245" s="31"/>
      <c r="L245" s="28"/>
    </row>
    <row r="246" spans="3:12" ht="12" customHeight="1" x14ac:dyDescent="0.3">
      <c r="C246" s="617"/>
      <c r="D246" s="434" t="s">
        <v>2155</v>
      </c>
      <c r="E246" s="618"/>
      <c r="F246" s="619"/>
      <c r="G246" s="618"/>
      <c r="H246" s="620"/>
      <c r="I246" s="618"/>
      <c r="J246" s="100"/>
      <c r="K246" s="31"/>
      <c r="L246" s="28"/>
    </row>
    <row r="247" spans="3:12" ht="12" customHeight="1" x14ac:dyDescent="0.3">
      <c r="C247" s="617"/>
      <c r="D247" s="518" t="s">
        <v>770</v>
      </c>
      <c r="E247" s="618"/>
      <c r="F247" s="619"/>
      <c r="G247" s="618"/>
      <c r="H247" s="620"/>
      <c r="I247" s="618"/>
      <c r="J247" s="100"/>
      <c r="K247" s="31"/>
      <c r="L247" s="28"/>
    </row>
    <row r="248" spans="3:12" ht="12" customHeight="1" x14ac:dyDescent="0.3">
      <c r="C248" s="617" t="s">
        <v>1593</v>
      </c>
      <c r="D248" s="117" t="s">
        <v>122</v>
      </c>
      <c r="E248" s="444">
        <v>1</v>
      </c>
      <c r="F248" s="619"/>
      <c r="G248" s="618"/>
      <c r="H248" s="620"/>
      <c r="I248" s="618">
        <f t="shared" si="7"/>
        <v>1</v>
      </c>
      <c r="J248" s="100"/>
      <c r="K248" s="31"/>
      <c r="L248" s="28"/>
    </row>
    <row r="249" spans="3:12" ht="12" customHeight="1" x14ac:dyDescent="0.3">
      <c r="C249" s="617" t="s">
        <v>1674</v>
      </c>
      <c r="D249" s="117" t="s">
        <v>122</v>
      </c>
      <c r="E249" s="444">
        <v>1</v>
      </c>
      <c r="F249" s="443"/>
      <c r="G249" s="443"/>
      <c r="H249" s="98"/>
      <c r="I249" s="618">
        <f t="shared" si="7"/>
        <v>1</v>
      </c>
      <c r="J249" s="100"/>
      <c r="K249" s="31"/>
      <c r="L249" s="28"/>
    </row>
    <row r="250" spans="3:12" ht="12" customHeight="1" x14ac:dyDescent="0.3">
      <c r="C250" s="617" t="s">
        <v>1630</v>
      </c>
      <c r="D250" s="117" t="s">
        <v>122</v>
      </c>
      <c r="E250" s="444">
        <v>1</v>
      </c>
      <c r="F250" s="443"/>
      <c r="G250" s="443"/>
      <c r="H250" s="98"/>
      <c r="I250" s="618">
        <f t="shared" si="7"/>
        <v>1</v>
      </c>
      <c r="J250" s="100"/>
      <c r="K250" s="31"/>
      <c r="L250" s="28"/>
    </row>
    <row r="251" spans="3:12" ht="12" customHeight="1" x14ac:dyDescent="0.3">
      <c r="C251" s="617" t="s">
        <v>1629</v>
      </c>
      <c r="D251" s="117" t="s">
        <v>122</v>
      </c>
      <c r="E251" s="444">
        <v>1</v>
      </c>
      <c r="F251" s="443"/>
      <c r="G251" s="443"/>
      <c r="H251" s="98"/>
      <c r="I251" s="618">
        <f t="shared" si="7"/>
        <v>1</v>
      </c>
      <c r="J251" s="100"/>
      <c r="K251" s="31"/>
      <c r="L251" s="28"/>
    </row>
    <row r="252" spans="3:12" ht="12" customHeight="1" x14ac:dyDescent="0.3">
      <c r="C252" s="617" t="s">
        <v>1566</v>
      </c>
      <c r="D252" s="117" t="s">
        <v>122</v>
      </c>
      <c r="E252" s="444">
        <v>1</v>
      </c>
      <c r="F252" s="619"/>
      <c r="G252" s="618"/>
      <c r="H252" s="620"/>
      <c r="I252" s="618">
        <f t="shared" si="7"/>
        <v>1</v>
      </c>
      <c r="J252" s="100"/>
      <c r="K252" s="31"/>
      <c r="L252" s="28"/>
    </row>
    <row r="253" spans="3:12" ht="12" customHeight="1" x14ac:dyDescent="0.3">
      <c r="C253" s="617" t="s">
        <v>1567</v>
      </c>
      <c r="D253" s="117" t="s">
        <v>122</v>
      </c>
      <c r="E253" s="444">
        <v>1</v>
      </c>
      <c r="F253" s="619"/>
      <c r="G253" s="618"/>
      <c r="H253" s="620"/>
      <c r="I253" s="618">
        <f t="shared" si="7"/>
        <v>1</v>
      </c>
      <c r="J253" s="100"/>
      <c r="K253" s="31"/>
      <c r="L253" s="28"/>
    </row>
    <row r="254" spans="3:12" ht="12" customHeight="1" x14ac:dyDescent="0.3">
      <c r="C254" s="617"/>
      <c r="D254" s="434" t="s">
        <v>2162</v>
      </c>
      <c r="E254" s="444"/>
      <c r="F254" s="619"/>
      <c r="G254" s="618"/>
      <c r="H254" s="620"/>
      <c r="I254" s="618"/>
      <c r="J254" s="100"/>
      <c r="K254" s="31"/>
      <c r="L254" s="28"/>
    </row>
    <row r="255" spans="3:12" ht="12" customHeight="1" x14ac:dyDescent="0.3">
      <c r="C255" s="617"/>
      <c r="D255" s="518" t="s">
        <v>765</v>
      </c>
      <c r="E255" s="444"/>
      <c r="F255" s="619"/>
      <c r="G255" s="618"/>
      <c r="H255" s="620"/>
      <c r="I255" s="618"/>
      <c r="J255" s="100"/>
      <c r="K255" s="31"/>
      <c r="L255" s="28"/>
    </row>
    <row r="256" spans="3:12" ht="12" customHeight="1" x14ac:dyDescent="0.3">
      <c r="C256" s="617" t="s">
        <v>1900</v>
      </c>
      <c r="D256" s="117" t="s">
        <v>122</v>
      </c>
      <c r="E256" s="444">
        <v>1</v>
      </c>
      <c r="F256" s="619"/>
      <c r="G256" s="618"/>
      <c r="H256" s="620"/>
      <c r="I256" s="618">
        <f t="shared" si="7"/>
        <v>1</v>
      </c>
      <c r="J256" s="100"/>
      <c r="K256" s="31"/>
      <c r="L256" s="28"/>
    </row>
    <row r="257" spans="3:12" ht="12" customHeight="1" x14ac:dyDescent="0.3">
      <c r="C257" s="617" t="s">
        <v>2191</v>
      </c>
      <c r="D257" s="117" t="s">
        <v>991</v>
      </c>
      <c r="E257" s="444">
        <v>1</v>
      </c>
      <c r="F257" s="619"/>
      <c r="G257" s="618"/>
      <c r="H257" s="620"/>
      <c r="I257" s="618">
        <f t="shared" si="7"/>
        <v>1</v>
      </c>
      <c r="J257" s="100"/>
      <c r="K257" s="31"/>
      <c r="L257" s="28"/>
    </row>
    <row r="258" spans="3:12" ht="12" customHeight="1" x14ac:dyDescent="0.3">
      <c r="C258" s="29" t="s">
        <v>2193</v>
      </c>
      <c r="D258" s="117" t="s">
        <v>122</v>
      </c>
      <c r="E258" s="444">
        <v>1</v>
      </c>
      <c r="F258" s="619"/>
      <c r="G258" s="618"/>
      <c r="H258" s="620"/>
      <c r="I258" s="618">
        <f t="shared" si="7"/>
        <v>1</v>
      </c>
      <c r="J258" s="100"/>
      <c r="K258" s="31"/>
      <c r="L258" s="28"/>
    </row>
    <row r="259" spans="3:12" ht="12" customHeight="1" x14ac:dyDescent="0.3">
      <c r="C259" s="29" t="s">
        <v>2194</v>
      </c>
      <c r="D259" s="117" t="s">
        <v>828</v>
      </c>
      <c r="E259" s="444">
        <v>1</v>
      </c>
      <c r="F259" s="443"/>
      <c r="G259" s="443"/>
      <c r="H259" s="98"/>
      <c r="I259" s="618">
        <f t="shared" si="7"/>
        <v>1</v>
      </c>
      <c r="J259" s="100"/>
      <c r="K259" s="31"/>
      <c r="L259" s="28"/>
    </row>
    <row r="260" spans="3:12" ht="12" customHeight="1" x14ac:dyDescent="0.3">
      <c r="C260" s="29" t="s">
        <v>2195</v>
      </c>
      <c r="D260" s="117" t="s">
        <v>825</v>
      </c>
      <c r="E260" s="444">
        <v>1</v>
      </c>
      <c r="F260" s="443"/>
      <c r="G260" s="443"/>
      <c r="H260" s="98"/>
      <c r="I260" s="618">
        <f t="shared" si="7"/>
        <v>1</v>
      </c>
      <c r="J260" s="100"/>
      <c r="K260" s="31"/>
      <c r="L260" s="28"/>
    </row>
    <row r="261" spans="3:12" ht="12" customHeight="1" x14ac:dyDescent="0.3">
      <c r="C261" s="29" t="s">
        <v>2192</v>
      </c>
      <c r="D261" s="117" t="s">
        <v>122</v>
      </c>
      <c r="E261" s="444">
        <v>1</v>
      </c>
      <c r="F261" s="443"/>
      <c r="G261" s="443"/>
      <c r="H261" s="98"/>
      <c r="I261" s="618">
        <f t="shared" si="7"/>
        <v>1</v>
      </c>
      <c r="J261" s="100"/>
      <c r="K261" s="31"/>
      <c r="L261" s="28"/>
    </row>
    <row r="262" spans="3:12" ht="12" customHeight="1" x14ac:dyDescent="0.3">
      <c r="C262" s="29" t="s">
        <v>1787</v>
      </c>
      <c r="D262" s="117" t="s">
        <v>828</v>
      </c>
      <c r="E262" s="444">
        <v>1</v>
      </c>
      <c r="F262" s="443"/>
      <c r="G262" s="443"/>
      <c r="H262" s="98"/>
      <c r="I262" s="618">
        <f t="shared" si="7"/>
        <v>1</v>
      </c>
      <c r="J262" s="100"/>
      <c r="K262" s="31"/>
      <c r="L262" s="28"/>
    </row>
    <row r="263" spans="3:12" ht="12" customHeight="1" x14ac:dyDescent="0.3">
      <c r="C263" s="29" t="s">
        <v>1774</v>
      </c>
      <c r="D263" s="117" t="s">
        <v>825</v>
      </c>
      <c r="E263" s="444">
        <v>1</v>
      </c>
      <c r="F263" s="619"/>
      <c r="G263" s="618"/>
      <c r="H263" s="620"/>
      <c r="I263" s="618">
        <f t="shared" si="7"/>
        <v>1</v>
      </c>
      <c r="J263" s="100"/>
      <c r="K263" s="31"/>
      <c r="L263" s="28"/>
    </row>
    <row r="264" spans="3:12" ht="12" customHeight="1" x14ac:dyDescent="0.3">
      <c r="C264" s="617" t="s">
        <v>1782</v>
      </c>
      <c r="D264" s="117" t="s">
        <v>834</v>
      </c>
      <c r="E264" s="444">
        <v>1</v>
      </c>
      <c r="F264" s="619"/>
      <c r="G264" s="618"/>
      <c r="H264" s="620"/>
      <c r="I264" s="618">
        <f t="shared" si="7"/>
        <v>1</v>
      </c>
      <c r="J264" s="100"/>
      <c r="K264" s="31"/>
      <c r="L264" s="28"/>
    </row>
    <row r="265" spans="3:12" ht="12" customHeight="1" x14ac:dyDescent="0.3">
      <c r="C265" s="617"/>
      <c r="D265" s="117"/>
      <c r="E265" s="618"/>
      <c r="F265" s="619"/>
      <c r="G265" s="618"/>
      <c r="H265" s="620"/>
      <c r="I265" s="458"/>
      <c r="J265" s="100"/>
      <c r="K265" s="31"/>
      <c r="L265" s="28"/>
    </row>
    <row r="266" spans="3:12" x14ac:dyDescent="0.25">
      <c r="C266" s="178" t="str">
        <f>RESUMEN!C148</f>
        <v>03.07.01.11</v>
      </c>
      <c r="D266" s="1971" t="str">
        <f>RESUMEN!D148</f>
        <v>PUERTA CONTRAPLACADA DE MDF MELAMINICO 6mm C/ ACABADO MATE, C/ REJILLA DE MADERA, DE 1 HOJA BATIENTE; P05b (0.90 x 2.10)</v>
      </c>
      <c r="E266" s="1972"/>
      <c r="F266" s="1972"/>
      <c r="G266" s="1972"/>
      <c r="H266" s="1972"/>
      <c r="I266" s="1972"/>
      <c r="J266" s="1972"/>
      <c r="K266" s="1973"/>
    </row>
    <row r="267" spans="3:12" x14ac:dyDescent="0.25">
      <c r="C267" s="342" t="s">
        <v>1</v>
      </c>
      <c r="D267" s="163" t="s">
        <v>2</v>
      </c>
      <c r="E267" s="163" t="s">
        <v>58</v>
      </c>
      <c r="F267" s="164" t="s">
        <v>52</v>
      </c>
      <c r="G267" s="164" t="s">
        <v>47</v>
      </c>
      <c r="H267" s="164" t="s">
        <v>48</v>
      </c>
      <c r="I267" s="516" t="s">
        <v>49</v>
      </c>
      <c r="J267" s="150" t="s">
        <v>50</v>
      </c>
      <c r="K267" s="165" t="s">
        <v>3</v>
      </c>
    </row>
    <row r="268" spans="3:12" ht="12" customHeight="1" x14ac:dyDescent="0.3">
      <c r="C268" s="657"/>
      <c r="D268" s="434" t="s">
        <v>2142</v>
      </c>
      <c r="E268" s="54"/>
      <c r="F268" s="619"/>
      <c r="G268" s="618"/>
      <c r="H268" s="620"/>
      <c r="I268" s="458"/>
      <c r="J268" s="100">
        <f>SUM(I270:I353)</f>
        <v>82</v>
      </c>
      <c r="K268" s="31"/>
      <c r="L268" s="28"/>
    </row>
    <row r="269" spans="3:12" ht="12" customHeight="1" x14ac:dyDescent="0.3">
      <c r="C269" s="29"/>
      <c r="D269" s="518" t="s">
        <v>761</v>
      </c>
      <c r="E269" s="444"/>
      <c r="F269" s="619"/>
      <c r="G269" s="618"/>
      <c r="H269" s="620"/>
      <c r="I269" s="458"/>
      <c r="J269" s="100"/>
      <c r="K269" s="31"/>
      <c r="L269" s="28"/>
    </row>
    <row r="270" spans="3:12" ht="12" customHeight="1" x14ac:dyDescent="0.3">
      <c r="C270" s="29" t="s">
        <v>1242</v>
      </c>
      <c r="D270" s="117" t="s">
        <v>828</v>
      </c>
      <c r="E270" s="444">
        <v>1</v>
      </c>
      <c r="F270" s="619"/>
      <c r="G270" s="618"/>
      <c r="H270" s="620"/>
      <c r="I270" s="618">
        <f t="shared" ref="I270:I333" si="8">E270</f>
        <v>1</v>
      </c>
      <c r="J270" s="100"/>
      <c r="K270" s="31"/>
      <c r="L270" s="28"/>
    </row>
    <row r="271" spans="3:12" ht="12" customHeight="1" x14ac:dyDescent="0.3">
      <c r="C271" s="29" t="s">
        <v>1386</v>
      </c>
      <c r="D271" s="117" t="s">
        <v>825</v>
      </c>
      <c r="E271" s="444">
        <v>1</v>
      </c>
      <c r="F271" s="619"/>
      <c r="G271" s="618"/>
      <c r="H271" s="620"/>
      <c r="I271" s="618">
        <f t="shared" si="8"/>
        <v>1</v>
      </c>
      <c r="J271" s="100"/>
      <c r="K271" s="31"/>
      <c r="L271" s="28"/>
    </row>
    <row r="272" spans="3:12" ht="12" customHeight="1" x14ac:dyDescent="0.3">
      <c r="C272" s="29" t="s">
        <v>2197</v>
      </c>
      <c r="D272" s="117" t="s">
        <v>122</v>
      </c>
      <c r="E272" s="444">
        <v>1</v>
      </c>
      <c r="F272" s="443"/>
      <c r="G272" s="443"/>
      <c r="H272" s="98"/>
      <c r="I272" s="618">
        <f t="shared" si="8"/>
        <v>1</v>
      </c>
      <c r="J272" s="100"/>
      <c r="K272" s="31"/>
      <c r="L272" s="28"/>
    </row>
    <row r="273" spans="3:12" ht="12" customHeight="1" x14ac:dyDescent="0.3">
      <c r="C273" s="29" t="s">
        <v>2198</v>
      </c>
      <c r="D273" s="117" t="s">
        <v>122</v>
      </c>
      <c r="E273" s="444">
        <v>1</v>
      </c>
      <c r="F273" s="443"/>
      <c r="G273" s="443"/>
      <c r="H273" s="98"/>
      <c r="I273" s="618">
        <f t="shared" si="8"/>
        <v>1</v>
      </c>
      <c r="J273" s="100"/>
      <c r="K273" s="31"/>
      <c r="L273" s="28"/>
    </row>
    <row r="274" spans="3:12" ht="12" customHeight="1" x14ac:dyDescent="0.3">
      <c r="C274" s="29" t="s">
        <v>2199</v>
      </c>
      <c r="D274" s="117" t="s">
        <v>122</v>
      </c>
      <c r="E274" s="444">
        <v>1</v>
      </c>
      <c r="F274" s="443"/>
      <c r="G274" s="443"/>
      <c r="H274" s="98"/>
      <c r="I274" s="618">
        <f t="shared" si="8"/>
        <v>1</v>
      </c>
      <c r="J274" s="100"/>
      <c r="K274" s="31"/>
      <c r="L274" s="28"/>
    </row>
    <row r="275" spans="3:12" ht="12" customHeight="1" x14ac:dyDescent="0.3">
      <c r="C275" s="29" t="s">
        <v>1237</v>
      </c>
      <c r="D275" s="117" t="s">
        <v>2200</v>
      </c>
      <c r="E275" s="444">
        <v>1</v>
      </c>
      <c r="F275" s="443"/>
      <c r="G275" s="443"/>
      <c r="H275" s="98"/>
      <c r="I275" s="618">
        <f t="shared" si="8"/>
        <v>1</v>
      </c>
      <c r="J275" s="100"/>
      <c r="K275" s="31"/>
      <c r="L275" s="28"/>
    </row>
    <row r="276" spans="3:12" ht="12" customHeight="1" x14ac:dyDescent="0.3">
      <c r="C276" s="29" t="s">
        <v>1227</v>
      </c>
      <c r="D276" s="117" t="s">
        <v>122</v>
      </c>
      <c r="E276" s="444">
        <v>1</v>
      </c>
      <c r="F276" s="619"/>
      <c r="G276" s="618"/>
      <c r="H276" s="620"/>
      <c r="I276" s="618">
        <f t="shared" si="8"/>
        <v>1</v>
      </c>
      <c r="J276" s="100"/>
      <c r="K276" s="31"/>
      <c r="L276" s="28"/>
    </row>
    <row r="277" spans="3:12" ht="12" customHeight="1" x14ac:dyDescent="0.3">
      <c r="C277" s="29" t="s">
        <v>1205</v>
      </c>
      <c r="D277" s="117" t="s">
        <v>177</v>
      </c>
      <c r="E277" s="444">
        <v>1</v>
      </c>
      <c r="F277" s="619"/>
      <c r="G277" s="618"/>
      <c r="H277" s="620"/>
      <c r="I277" s="618">
        <f t="shared" si="8"/>
        <v>1</v>
      </c>
      <c r="J277" s="100"/>
      <c r="K277" s="31"/>
      <c r="L277" s="28"/>
    </row>
    <row r="278" spans="3:12" ht="12" customHeight="1" x14ac:dyDescent="0.3">
      <c r="C278" s="29" t="s">
        <v>1060</v>
      </c>
      <c r="D278" s="117" t="s">
        <v>177</v>
      </c>
      <c r="E278" s="444">
        <v>1</v>
      </c>
      <c r="F278" s="619"/>
      <c r="G278" s="618"/>
      <c r="H278" s="620"/>
      <c r="I278" s="618">
        <f t="shared" si="8"/>
        <v>1</v>
      </c>
      <c r="J278" s="100"/>
      <c r="K278" s="31"/>
      <c r="L278" s="28"/>
    </row>
    <row r="279" spans="3:12" ht="12" customHeight="1" x14ac:dyDescent="0.3">
      <c r="C279" s="29" t="s">
        <v>1140</v>
      </c>
      <c r="D279" s="117" t="s">
        <v>840</v>
      </c>
      <c r="E279" s="444">
        <v>1</v>
      </c>
      <c r="F279" s="619"/>
      <c r="G279" s="618"/>
      <c r="H279" s="620"/>
      <c r="I279" s="618">
        <f t="shared" si="8"/>
        <v>1</v>
      </c>
      <c r="J279" s="100"/>
      <c r="K279" s="31"/>
      <c r="L279" s="28"/>
    </row>
    <row r="280" spans="3:12" ht="12" customHeight="1" x14ac:dyDescent="0.3">
      <c r="C280" s="29" t="s">
        <v>1141</v>
      </c>
      <c r="D280" s="117" t="s">
        <v>840</v>
      </c>
      <c r="E280" s="444">
        <v>1</v>
      </c>
      <c r="F280" s="443"/>
      <c r="G280" s="443"/>
      <c r="H280" s="98"/>
      <c r="I280" s="618">
        <f t="shared" si="8"/>
        <v>1</v>
      </c>
      <c r="J280" s="100"/>
      <c r="K280" s="31"/>
      <c r="L280" s="28"/>
    </row>
    <row r="281" spans="3:12" ht="12" customHeight="1" x14ac:dyDescent="0.3">
      <c r="C281" s="29" t="s">
        <v>1128</v>
      </c>
      <c r="D281" s="117" t="s">
        <v>177</v>
      </c>
      <c r="E281" s="444">
        <v>1</v>
      </c>
      <c r="F281" s="619"/>
      <c r="G281" s="618"/>
      <c r="H281" s="620"/>
      <c r="I281" s="618">
        <f t="shared" si="8"/>
        <v>1</v>
      </c>
      <c r="J281" s="100"/>
      <c r="K281" s="31"/>
      <c r="L281" s="28"/>
    </row>
    <row r="282" spans="3:12" ht="12" customHeight="1" x14ac:dyDescent="0.3">
      <c r="C282" s="29" t="s">
        <v>1130</v>
      </c>
      <c r="D282" s="117" t="s">
        <v>762</v>
      </c>
      <c r="E282" s="444">
        <v>1</v>
      </c>
      <c r="F282" s="619"/>
      <c r="G282" s="618"/>
      <c r="H282" s="620"/>
      <c r="I282" s="618">
        <f t="shared" si="8"/>
        <v>1</v>
      </c>
      <c r="J282" s="100"/>
      <c r="K282" s="31"/>
      <c r="L282" s="28"/>
    </row>
    <row r="283" spans="3:12" ht="12" customHeight="1" x14ac:dyDescent="0.3">
      <c r="C283" s="29" t="s">
        <v>1123</v>
      </c>
      <c r="D283" s="117" t="s">
        <v>840</v>
      </c>
      <c r="E283" s="444">
        <v>1</v>
      </c>
      <c r="F283" s="619"/>
      <c r="G283" s="618"/>
      <c r="H283" s="620"/>
      <c r="I283" s="618">
        <f t="shared" si="8"/>
        <v>1</v>
      </c>
      <c r="J283" s="100"/>
      <c r="K283" s="31"/>
      <c r="L283" s="28"/>
    </row>
    <row r="284" spans="3:12" ht="12" customHeight="1" x14ac:dyDescent="0.3">
      <c r="C284" s="29" t="s">
        <v>929</v>
      </c>
      <c r="D284" s="117" t="s">
        <v>832</v>
      </c>
      <c r="E284" s="444">
        <v>1</v>
      </c>
      <c r="F284" s="619"/>
      <c r="G284" s="618"/>
      <c r="H284" s="620"/>
      <c r="I284" s="618">
        <f t="shared" si="8"/>
        <v>1</v>
      </c>
      <c r="J284" s="100"/>
      <c r="K284" s="31"/>
      <c r="L284" s="28"/>
    </row>
    <row r="285" spans="3:12" ht="12" customHeight="1" x14ac:dyDescent="0.3">
      <c r="C285" s="29" t="s">
        <v>930</v>
      </c>
      <c r="D285" s="117" t="s">
        <v>833</v>
      </c>
      <c r="E285" s="444">
        <v>1</v>
      </c>
      <c r="F285" s="443"/>
      <c r="G285" s="443"/>
      <c r="H285" s="98"/>
      <c r="I285" s="618">
        <f t="shared" si="8"/>
        <v>1</v>
      </c>
      <c r="J285" s="100"/>
      <c r="K285" s="31"/>
      <c r="L285" s="28"/>
    </row>
    <row r="286" spans="3:12" ht="12" customHeight="1" x14ac:dyDescent="0.3">
      <c r="C286" s="29" t="s">
        <v>967</v>
      </c>
      <c r="D286" s="117" t="s">
        <v>177</v>
      </c>
      <c r="E286" s="444">
        <v>1</v>
      </c>
      <c r="F286" s="619"/>
      <c r="G286" s="618"/>
      <c r="H286" s="620"/>
      <c r="I286" s="618">
        <f t="shared" si="8"/>
        <v>1</v>
      </c>
      <c r="J286" s="100"/>
      <c r="K286" s="31"/>
      <c r="L286" s="28"/>
    </row>
    <row r="287" spans="3:12" ht="12" customHeight="1" x14ac:dyDescent="0.3">
      <c r="C287" s="29" t="s">
        <v>978</v>
      </c>
      <c r="D287" s="117" t="s">
        <v>140</v>
      </c>
      <c r="E287" s="444">
        <v>1</v>
      </c>
      <c r="F287" s="619"/>
      <c r="G287" s="618"/>
      <c r="H287" s="620"/>
      <c r="I287" s="618">
        <f t="shared" si="8"/>
        <v>1</v>
      </c>
      <c r="J287" s="100"/>
      <c r="K287" s="31"/>
      <c r="L287" s="28"/>
    </row>
    <row r="288" spans="3:12" ht="12" customHeight="1" x14ac:dyDescent="0.3">
      <c r="C288" s="29" t="s">
        <v>1000</v>
      </c>
      <c r="D288" s="117" t="s">
        <v>177</v>
      </c>
      <c r="E288" s="444">
        <v>1</v>
      </c>
      <c r="F288" s="619"/>
      <c r="G288" s="618"/>
      <c r="H288" s="620"/>
      <c r="I288" s="618">
        <f t="shared" si="8"/>
        <v>1</v>
      </c>
      <c r="J288" s="100"/>
      <c r="K288" s="31"/>
      <c r="L288" s="28"/>
    </row>
    <row r="289" spans="3:12" ht="12" customHeight="1" x14ac:dyDescent="0.3">
      <c r="C289" s="29" t="s">
        <v>1289</v>
      </c>
      <c r="D289" s="117" t="s">
        <v>177</v>
      </c>
      <c r="E289" s="444">
        <v>1</v>
      </c>
      <c r="F289" s="619"/>
      <c r="G289" s="618"/>
      <c r="H289" s="620"/>
      <c r="I289" s="618">
        <f t="shared" si="8"/>
        <v>1</v>
      </c>
      <c r="J289" s="100"/>
      <c r="K289" s="31"/>
      <c r="L289" s="28"/>
    </row>
    <row r="290" spans="3:12" ht="12" customHeight="1" x14ac:dyDescent="0.3">
      <c r="C290" s="29" t="s">
        <v>1300</v>
      </c>
      <c r="D290" s="117" t="s">
        <v>820</v>
      </c>
      <c r="E290" s="444">
        <v>1</v>
      </c>
      <c r="F290" s="619"/>
      <c r="G290" s="618"/>
      <c r="H290" s="620"/>
      <c r="I290" s="618">
        <f t="shared" si="8"/>
        <v>1</v>
      </c>
      <c r="J290" s="100"/>
      <c r="K290" s="31"/>
      <c r="L290" s="28"/>
    </row>
    <row r="291" spans="3:12" ht="12" customHeight="1" x14ac:dyDescent="0.3">
      <c r="C291" s="29" t="s">
        <v>1299</v>
      </c>
      <c r="D291" s="117" t="s">
        <v>819</v>
      </c>
      <c r="E291" s="444">
        <v>1</v>
      </c>
      <c r="F291" s="619"/>
      <c r="G291" s="618"/>
      <c r="H291" s="620"/>
      <c r="I291" s="618">
        <f t="shared" si="8"/>
        <v>1</v>
      </c>
      <c r="J291" s="100"/>
      <c r="K291" s="31"/>
      <c r="L291" s="28"/>
    </row>
    <row r="292" spans="3:12" ht="12" customHeight="1" x14ac:dyDescent="0.3">
      <c r="C292" s="29" t="s">
        <v>1331</v>
      </c>
      <c r="D292" s="117" t="s">
        <v>2201</v>
      </c>
      <c r="E292" s="444">
        <v>1</v>
      </c>
      <c r="F292" s="619"/>
      <c r="G292" s="618"/>
      <c r="H292" s="620"/>
      <c r="I292" s="618">
        <f t="shared" si="8"/>
        <v>1</v>
      </c>
      <c r="J292" s="100"/>
      <c r="K292" s="31"/>
      <c r="L292" s="28"/>
    </row>
    <row r="293" spans="3:12" ht="12" customHeight="1" x14ac:dyDescent="0.3">
      <c r="C293" s="617"/>
      <c r="D293" s="434" t="s">
        <v>2155</v>
      </c>
      <c r="E293" s="618"/>
      <c r="F293" s="619"/>
      <c r="G293" s="618"/>
      <c r="H293" s="620"/>
      <c r="I293" s="618"/>
      <c r="J293" s="100"/>
      <c r="K293" s="31"/>
      <c r="L293" s="28"/>
    </row>
    <row r="294" spans="3:12" ht="12" customHeight="1" x14ac:dyDescent="0.3">
      <c r="C294" s="617"/>
      <c r="D294" s="518" t="s">
        <v>770</v>
      </c>
      <c r="E294" s="444"/>
      <c r="F294" s="443"/>
      <c r="G294" s="443"/>
      <c r="H294" s="98"/>
      <c r="I294" s="618"/>
      <c r="J294" s="100"/>
      <c r="K294" s="31"/>
      <c r="L294" s="28"/>
    </row>
    <row r="295" spans="3:12" ht="12" customHeight="1" x14ac:dyDescent="0.3">
      <c r="C295" s="29" t="s">
        <v>2202</v>
      </c>
      <c r="D295" s="117" t="s">
        <v>828</v>
      </c>
      <c r="E295" s="444">
        <v>1</v>
      </c>
      <c r="F295" s="619"/>
      <c r="G295" s="618"/>
      <c r="H295" s="620"/>
      <c r="I295" s="618">
        <f t="shared" si="8"/>
        <v>1</v>
      </c>
      <c r="J295" s="100"/>
      <c r="K295" s="31"/>
      <c r="L295" s="28"/>
    </row>
    <row r="296" spans="3:12" ht="12" customHeight="1" x14ac:dyDescent="0.3">
      <c r="C296" s="29" t="s">
        <v>1702</v>
      </c>
      <c r="D296" s="117" t="s">
        <v>825</v>
      </c>
      <c r="E296" s="444">
        <v>1</v>
      </c>
      <c r="F296" s="619"/>
      <c r="G296" s="618"/>
      <c r="H296" s="620"/>
      <c r="I296" s="618">
        <f t="shared" si="8"/>
        <v>1</v>
      </c>
      <c r="J296" s="100"/>
      <c r="K296" s="31"/>
      <c r="L296" s="28"/>
    </row>
    <row r="297" spans="3:12" ht="12" customHeight="1" x14ac:dyDescent="0.3">
      <c r="C297" s="29" t="s">
        <v>1706</v>
      </c>
      <c r="D297" s="117" t="s">
        <v>177</v>
      </c>
      <c r="E297" s="444">
        <v>1</v>
      </c>
      <c r="F297" s="619"/>
      <c r="G297" s="618"/>
      <c r="H297" s="620"/>
      <c r="I297" s="618">
        <f t="shared" si="8"/>
        <v>1</v>
      </c>
      <c r="J297" s="100"/>
      <c r="K297" s="31"/>
      <c r="L297" s="28"/>
    </row>
    <row r="298" spans="3:12" ht="12" customHeight="1" x14ac:dyDescent="0.3">
      <c r="C298" s="29" t="s">
        <v>1551</v>
      </c>
      <c r="D298" s="117" t="s">
        <v>762</v>
      </c>
      <c r="E298" s="444">
        <v>2</v>
      </c>
      <c r="F298" s="443"/>
      <c r="G298" s="443"/>
      <c r="H298" s="98"/>
      <c r="I298" s="618">
        <f t="shared" si="8"/>
        <v>2</v>
      </c>
      <c r="J298" s="100"/>
      <c r="K298" s="31"/>
      <c r="L298" s="28"/>
    </row>
    <row r="299" spans="3:12" ht="12" customHeight="1" x14ac:dyDescent="0.3">
      <c r="C299" s="29" t="s">
        <v>1554</v>
      </c>
      <c r="D299" s="117" t="s">
        <v>762</v>
      </c>
      <c r="E299" s="444">
        <v>2</v>
      </c>
      <c r="F299" s="619"/>
      <c r="G299" s="618"/>
      <c r="H299" s="620"/>
      <c r="I299" s="618">
        <f t="shared" si="8"/>
        <v>2</v>
      </c>
      <c r="J299" s="100"/>
      <c r="K299" s="31"/>
      <c r="L299" s="28"/>
    </row>
    <row r="300" spans="3:12" ht="12" customHeight="1" x14ac:dyDescent="0.3">
      <c r="C300" s="29" t="s">
        <v>1565</v>
      </c>
      <c r="D300" s="117" t="s">
        <v>177</v>
      </c>
      <c r="E300" s="444">
        <v>1</v>
      </c>
      <c r="F300" s="619"/>
      <c r="G300" s="618"/>
      <c r="H300" s="620"/>
      <c r="I300" s="618">
        <f t="shared" si="8"/>
        <v>1</v>
      </c>
      <c r="J300" s="100"/>
      <c r="K300" s="31"/>
      <c r="L300" s="28"/>
    </row>
    <row r="301" spans="3:12" ht="12" customHeight="1" x14ac:dyDescent="0.3">
      <c r="C301" s="29" t="s">
        <v>1551</v>
      </c>
      <c r="D301" s="117" t="s">
        <v>1523</v>
      </c>
      <c r="E301" s="444">
        <v>1</v>
      </c>
      <c r="F301" s="619"/>
      <c r="G301" s="618"/>
      <c r="H301" s="620"/>
      <c r="I301" s="618">
        <f t="shared" si="8"/>
        <v>1</v>
      </c>
      <c r="J301" s="100"/>
      <c r="K301" s="31"/>
      <c r="L301" s="28"/>
    </row>
    <row r="302" spans="3:12" ht="12" customHeight="1" x14ac:dyDescent="0.3">
      <c r="C302" s="29" t="s">
        <v>1504</v>
      </c>
      <c r="D302" s="117" t="s">
        <v>141</v>
      </c>
      <c r="E302" s="444">
        <v>1</v>
      </c>
      <c r="F302" s="619"/>
      <c r="G302" s="618"/>
      <c r="H302" s="620"/>
      <c r="I302" s="618">
        <f t="shared" si="8"/>
        <v>1</v>
      </c>
      <c r="J302" s="100"/>
      <c r="K302" s="31"/>
      <c r="L302" s="28"/>
    </row>
    <row r="303" spans="3:12" ht="12" customHeight="1" x14ac:dyDescent="0.3">
      <c r="C303" s="29" t="s">
        <v>1533</v>
      </c>
      <c r="D303" s="117" t="s">
        <v>177</v>
      </c>
      <c r="E303" s="444">
        <v>1</v>
      </c>
      <c r="F303" s="443"/>
      <c r="G303" s="443"/>
      <c r="H303" s="98"/>
      <c r="I303" s="618">
        <f t="shared" si="8"/>
        <v>1</v>
      </c>
      <c r="J303" s="100"/>
      <c r="K303" s="31"/>
      <c r="L303" s="28"/>
    </row>
    <row r="304" spans="3:12" ht="12" customHeight="1" x14ac:dyDescent="0.3">
      <c r="C304" s="29" t="s">
        <v>2203</v>
      </c>
      <c r="D304" s="117" t="s">
        <v>2204</v>
      </c>
      <c r="E304" s="444">
        <v>1</v>
      </c>
      <c r="F304" s="443"/>
      <c r="G304" s="443"/>
      <c r="H304" s="98"/>
      <c r="I304" s="618">
        <f t="shared" si="8"/>
        <v>1</v>
      </c>
      <c r="J304" s="100"/>
      <c r="K304" s="31"/>
      <c r="L304" s="28"/>
    </row>
    <row r="305" spans="3:12" ht="12" customHeight="1" x14ac:dyDescent="0.3">
      <c r="C305" s="29" t="s">
        <v>1492</v>
      </c>
      <c r="D305" s="117" t="s">
        <v>2204</v>
      </c>
      <c r="E305" s="444">
        <v>1</v>
      </c>
      <c r="F305" s="443"/>
      <c r="G305" s="443"/>
      <c r="H305" s="98"/>
      <c r="I305" s="618">
        <f t="shared" si="8"/>
        <v>1</v>
      </c>
      <c r="J305" s="100"/>
      <c r="K305" s="31"/>
      <c r="L305" s="28"/>
    </row>
    <row r="306" spans="3:12" ht="12" customHeight="1" x14ac:dyDescent="0.3">
      <c r="C306" s="29" t="s">
        <v>1506</v>
      </c>
      <c r="D306" s="117" t="s">
        <v>826</v>
      </c>
      <c r="E306" s="444">
        <v>1</v>
      </c>
      <c r="F306" s="619"/>
      <c r="G306" s="618"/>
      <c r="H306" s="620"/>
      <c r="I306" s="618">
        <f t="shared" si="8"/>
        <v>1</v>
      </c>
      <c r="J306" s="100"/>
      <c r="K306" s="31"/>
      <c r="L306" s="28"/>
    </row>
    <row r="307" spans="3:12" ht="12" customHeight="1" x14ac:dyDescent="0.3">
      <c r="C307" s="29" t="s">
        <v>2205</v>
      </c>
      <c r="D307" s="117" t="s">
        <v>827</v>
      </c>
      <c r="E307" s="444">
        <v>1</v>
      </c>
      <c r="F307" s="619"/>
      <c r="G307" s="618"/>
      <c r="H307" s="620"/>
      <c r="I307" s="618">
        <f t="shared" si="8"/>
        <v>1</v>
      </c>
      <c r="J307" s="100"/>
      <c r="K307" s="31"/>
      <c r="L307" s="28"/>
    </row>
    <row r="308" spans="3:12" ht="12" customHeight="1" x14ac:dyDescent="0.3">
      <c r="C308" s="29" t="s">
        <v>1473</v>
      </c>
      <c r="D308" s="117" t="s">
        <v>1474</v>
      </c>
      <c r="E308" s="444">
        <v>1</v>
      </c>
      <c r="F308" s="619"/>
      <c r="G308" s="618"/>
      <c r="H308" s="620"/>
      <c r="I308" s="618">
        <f t="shared" si="8"/>
        <v>1</v>
      </c>
      <c r="J308" s="100"/>
      <c r="K308" s="31"/>
      <c r="L308" s="28"/>
    </row>
    <row r="309" spans="3:12" ht="12" customHeight="1" x14ac:dyDescent="0.3">
      <c r="C309" s="29" t="s">
        <v>2206</v>
      </c>
      <c r="D309" s="117" t="s">
        <v>1474</v>
      </c>
      <c r="E309" s="444">
        <v>1</v>
      </c>
      <c r="F309" s="619"/>
      <c r="G309" s="618"/>
      <c r="H309" s="620"/>
      <c r="I309" s="618">
        <f t="shared" si="8"/>
        <v>1</v>
      </c>
      <c r="J309" s="100"/>
      <c r="K309" s="31"/>
      <c r="L309" s="28"/>
    </row>
    <row r="310" spans="3:12" ht="12" customHeight="1" x14ac:dyDescent="0.3">
      <c r="C310" s="617" t="s">
        <v>1579</v>
      </c>
      <c r="D310" s="117" t="s">
        <v>2204</v>
      </c>
      <c r="E310" s="444">
        <v>1</v>
      </c>
      <c r="F310" s="619"/>
      <c r="G310" s="618"/>
      <c r="H310" s="620"/>
      <c r="I310" s="618">
        <f t="shared" si="8"/>
        <v>1</v>
      </c>
      <c r="J310" s="100"/>
      <c r="K310" s="31"/>
      <c r="L310" s="28"/>
    </row>
    <row r="311" spans="3:12" ht="12" customHeight="1" x14ac:dyDescent="0.3">
      <c r="C311" s="617" t="s">
        <v>1548</v>
      </c>
      <c r="D311" s="117" t="s">
        <v>2204</v>
      </c>
      <c r="E311" s="444">
        <v>1</v>
      </c>
      <c r="F311" s="443"/>
      <c r="G311" s="443"/>
      <c r="H311" s="98"/>
      <c r="I311" s="618">
        <f t="shared" si="8"/>
        <v>1</v>
      </c>
      <c r="J311" s="100"/>
      <c r="K311" s="31"/>
      <c r="L311" s="28"/>
    </row>
    <row r="312" spans="3:12" ht="12" customHeight="1" x14ac:dyDescent="0.3">
      <c r="C312" s="617" t="s">
        <v>1623</v>
      </c>
      <c r="D312" s="117" t="s">
        <v>1624</v>
      </c>
      <c r="E312" s="444">
        <v>1</v>
      </c>
      <c r="F312" s="443"/>
      <c r="G312" s="443"/>
      <c r="H312" s="98"/>
      <c r="I312" s="618">
        <f t="shared" si="8"/>
        <v>1</v>
      </c>
      <c r="J312" s="100"/>
      <c r="K312" s="31"/>
      <c r="L312" s="28"/>
    </row>
    <row r="313" spans="3:12" ht="12" customHeight="1" x14ac:dyDescent="0.3">
      <c r="C313" s="617" t="s">
        <v>1641</v>
      </c>
      <c r="D313" s="117" t="s">
        <v>177</v>
      </c>
      <c r="E313" s="444">
        <v>1</v>
      </c>
      <c r="F313" s="443"/>
      <c r="G313" s="443"/>
      <c r="H313" s="98"/>
      <c r="I313" s="618">
        <f t="shared" si="8"/>
        <v>1</v>
      </c>
      <c r="J313" s="100"/>
      <c r="K313" s="31"/>
      <c r="L313" s="28"/>
    </row>
    <row r="314" spans="3:12" ht="12" customHeight="1" x14ac:dyDescent="0.3">
      <c r="C314" s="617" t="s">
        <v>1465</v>
      </c>
      <c r="D314" s="117" t="s">
        <v>122</v>
      </c>
      <c r="E314" s="444">
        <v>1</v>
      </c>
      <c r="F314" s="619"/>
      <c r="G314" s="618"/>
      <c r="H314" s="620"/>
      <c r="I314" s="618">
        <f t="shared" si="8"/>
        <v>1</v>
      </c>
      <c r="J314" s="100"/>
      <c r="K314" s="31"/>
      <c r="L314" s="28"/>
    </row>
    <row r="315" spans="3:12" ht="12" customHeight="1" x14ac:dyDescent="0.3">
      <c r="C315" s="617"/>
      <c r="D315" s="434" t="s">
        <v>2162</v>
      </c>
      <c r="E315" s="618"/>
      <c r="F315" s="619"/>
      <c r="G315" s="618"/>
      <c r="H315" s="620"/>
      <c r="I315" s="618"/>
      <c r="J315" s="100"/>
      <c r="K315" s="31"/>
      <c r="L315" s="28"/>
    </row>
    <row r="316" spans="3:12" ht="12" customHeight="1" x14ac:dyDescent="0.3">
      <c r="C316" s="617"/>
      <c r="D316" s="518" t="s">
        <v>765</v>
      </c>
      <c r="E316" s="618"/>
      <c r="F316" s="619"/>
      <c r="G316" s="618"/>
      <c r="H316" s="620"/>
      <c r="I316" s="618"/>
      <c r="J316" s="100"/>
      <c r="K316" s="31"/>
      <c r="L316" s="28"/>
    </row>
    <row r="317" spans="3:12" ht="12" customHeight="1" x14ac:dyDescent="0.3">
      <c r="C317" s="29" t="s">
        <v>1760</v>
      </c>
      <c r="D317" s="117" t="s">
        <v>141</v>
      </c>
      <c r="E317" s="444">
        <v>1</v>
      </c>
      <c r="F317" s="619"/>
      <c r="G317" s="618"/>
      <c r="H317" s="620"/>
      <c r="I317" s="618">
        <f t="shared" si="8"/>
        <v>1</v>
      </c>
      <c r="J317" s="100"/>
      <c r="K317" s="31"/>
      <c r="L317" s="28"/>
    </row>
    <row r="318" spans="3:12" ht="12" customHeight="1" x14ac:dyDescent="0.3">
      <c r="C318" s="29" t="s">
        <v>1865</v>
      </c>
      <c r="D318" s="117" t="s">
        <v>122</v>
      </c>
      <c r="E318" s="444">
        <v>1</v>
      </c>
      <c r="F318" s="619"/>
      <c r="G318" s="618"/>
      <c r="H318" s="620"/>
      <c r="I318" s="618">
        <f t="shared" si="8"/>
        <v>1</v>
      </c>
      <c r="J318" s="100"/>
      <c r="K318" s="31"/>
      <c r="L318" s="28"/>
    </row>
    <row r="319" spans="3:12" ht="12" customHeight="1" x14ac:dyDescent="0.3">
      <c r="C319" s="29" t="s">
        <v>1866</v>
      </c>
      <c r="D319" s="117" t="s">
        <v>122</v>
      </c>
      <c r="E319" s="444">
        <v>1</v>
      </c>
      <c r="F319" s="619"/>
      <c r="G319" s="618"/>
      <c r="H319" s="620"/>
      <c r="I319" s="618">
        <f t="shared" si="8"/>
        <v>1</v>
      </c>
      <c r="J319" s="100"/>
      <c r="K319" s="31"/>
      <c r="L319" s="28"/>
    </row>
    <row r="320" spans="3:12" ht="12" customHeight="1" x14ac:dyDescent="0.3">
      <c r="C320" s="29" t="s">
        <v>2207</v>
      </c>
      <c r="D320" s="117" t="s">
        <v>122</v>
      </c>
      <c r="E320" s="444">
        <v>1</v>
      </c>
      <c r="F320" s="443"/>
      <c r="G320" s="443"/>
      <c r="H320" s="98"/>
      <c r="I320" s="618">
        <f t="shared" si="8"/>
        <v>1</v>
      </c>
      <c r="J320" s="100"/>
      <c r="K320" s="31"/>
      <c r="L320" s="28"/>
    </row>
    <row r="321" spans="3:12" ht="12" customHeight="1" x14ac:dyDescent="0.3">
      <c r="C321" s="29" t="s">
        <v>2208</v>
      </c>
      <c r="D321" s="117" t="s">
        <v>122</v>
      </c>
      <c r="E321" s="444">
        <v>1</v>
      </c>
      <c r="F321" s="443"/>
      <c r="G321" s="443"/>
      <c r="H321" s="98"/>
      <c r="I321" s="618">
        <f t="shared" si="8"/>
        <v>1</v>
      </c>
      <c r="J321" s="100"/>
      <c r="K321" s="31"/>
      <c r="L321" s="28"/>
    </row>
    <row r="322" spans="3:12" ht="12" customHeight="1" x14ac:dyDescent="0.3">
      <c r="C322" s="29" t="s">
        <v>2210</v>
      </c>
      <c r="D322" s="117" t="s">
        <v>122</v>
      </c>
      <c r="E322" s="444">
        <v>1</v>
      </c>
      <c r="F322" s="443"/>
      <c r="G322" s="443"/>
      <c r="H322" s="98"/>
      <c r="I322" s="618">
        <f t="shared" si="8"/>
        <v>1</v>
      </c>
      <c r="J322" s="100"/>
      <c r="K322" s="31"/>
      <c r="L322" s="28"/>
    </row>
    <row r="323" spans="3:12" ht="12" customHeight="1" x14ac:dyDescent="0.3">
      <c r="C323" s="29" t="s">
        <v>2209</v>
      </c>
      <c r="D323" s="117" t="s">
        <v>122</v>
      </c>
      <c r="E323" s="444">
        <v>1</v>
      </c>
      <c r="F323" s="443"/>
      <c r="G323" s="443"/>
      <c r="H323" s="98"/>
      <c r="I323" s="618">
        <f t="shared" si="8"/>
        <v>1</v>
      </c>
      <c r="J323" s="100"/>
      <c r="K323" s="31"/>
      <c r="L323" s="28"/>
    </row>
    <row r="324" spans="3:12" ht="12" customHeight="1" x14ac:dyDescent="0.3">
      <c r="C324" s="29" t="s">
        <v>2211</v>
      </c>
      <c r="D324" s="117" t="s">
        <v>122</v>
      </c>
      <c r="E324" s="444">
        <v>1</v>
      </c>
      <c r="F324" s="443"/>
      <c r="G324" s="443"/>
      <c r="H324" s="98"/>
      <c r="I324" s="618">
        <f t="shared" si="8"/>
        <v>1</v>
      </c>
      <c r="J324" s="100"/>
      <c r="K324" s="31"/>
      <c r="L324" s="28"/>
    </row>
    <row r="325" spans="3:12" ht="12" customHeight="1" x14ac:dyDescent="0.3">
      <c r="C325" s="29" t="s">
        <v>1927</v>
      </c>
      <c r="D325" s="117" t="s">
        <v>122</v>
      </c>
      <c r="E325" s="444">
        <v>1</v>
      </c>
      <c r="F325" s="619"/>
      <c r="G325" s="618"/>
      <c r="H325" s="620"/>
      <c r="I325" s="618">
        <f t="shared" si="8"/>
        <v>1</v>
      </c>
      <c r="J325" s="100"/>
      <c r="K325" s="31"/>
      <c r="L325" s="28"/>
    </row>
    <row r="326" spans="3:12" ht="12" customHeight="1" x14ac:dyDescent="0.3">
      <c r="C326" s="29" t="s">
        <v>1923</v>
      </c>
      <c r="D326" s="117" t="s">
        <v>122</v>
      </c>
      <c r="E326" s="444">
        <v>1</v>
      </c>
      <c r="F326" s="619"/>
      <c r="G326" s="618"/>
      <c r="H326" s="620"/>
      <c r="I326" s="618">
        <f t="shared" si="8"/>
        <v>1</v>
      </c>
      <c r="J326" s="100"/>
      <c r="K326" s="31"/>
      <c r="L326" s="28"/>
    </row>
    <row r="327" spans="3:12" ht="12" customHeight="1" x14ac:dyDescent="0.3">
      <c r="C327" s="29" t="s">
        <v>1920</v>
      </c>
      <c r="D327" s="117" t="s">
        <v>122</v>
      </c>
      <c r="E327" s="444">
        <v>1</v>
      </c>
      <c r="F327" s="619"/>
      <c r="G327" s="618"/>
      <c r="H327" s="620"/>
      <c r="I327" s="618">
        <f t="shared" si="8"/>
        <v>1</v>
      </c>
      <c r="J327" s="100"/>
      <c r="K327" s="31"/>
      <c r="L327" s="28"/>
    </row>
    <row r="328" spans="3:12" ht="12" customHeight="1" x14ac:dyDescent="0.3">
      <c r="C328" s="29" t="s">
        <v>1918</v>
      </c>
      <c r="D328" s="117" t="s">
        <v>122</v>
      </c>
      <c r="E328" s="444">
        <v>1</v>
      </c>
      <c r="F328" s="619"/>
      <c r="G328" s="618"/>
      <c r="H328" s="620"/>
      <c r="I328" s="618">
        <f t="shared" si="8"/>
        <v>1</v>
      </c>
      <c r="J328" s="100"/>
      <c r="K328" s="31"/>
      <c r="L328" s="28"/>
    </row>
    <row r="329" spans="3:12" ht="12" customHeight="1" x14ac:dyDescent="0.3">
      <c r="C329" s="29" t="s">
        <v>2212</v>
      </c>
      <c r="D329" s="117" t="s">
        <v>122</v>
      </c>
      <c r="E329" s="444">
        <v>1</v>
      </c>
      <c r="F329" s="619"/>
      <c r="G329" s="618"/>
      <c r="H329" s="620"/>
      <c r="I329" s="618">
        <f t="shared" si="8"/>
        <v>1</v>
      </c>
      <c r="J329" s="100"/>
      <c r="K329" s="31"/>
      <c r="L329" s="28"/>
    </row>
    <row r="330" spans="3:12" ht="12" customHeight="1" x14ac:dyDescent="0.3">
      <c r="C330" s="29" t="s">
        <v>2165</v>
      </c>
      <c r="D330" s="117" t="s">
        <v>122</v>
      </c>
      <c r="E330" s="444">
        <v>1</v>
      </c>
      <c r="F330" s="443"/>
      <c r="G330" s="443"/>
      <c r="H330" s="98"/>
      <c r="I330" s="618">
        <f t="shared" si="8"/>
        <v>1</v>
      </c>
      <c r="J330" s="100"/>
      <c r="K330" s="31"/>
      <c r="L330" s="28"/>
    </row>
    <row r="331" spans="3:12" ht="12" customHeight="1" x14ac:dyDescent="0.3">
      <c r="C331" s="29" t="s">
        <v>2213</v>
      </c>
      <c r="D331" s="117" t="s">
        <v>122</v>
      </c>
      <c r="E331" s="444">
        <v>1</v>
      </c>
      <c r="F331" s="443"/>
      <c r="G331" s="443"/>
      <c r="H331" s="98"/>
      <c r="I331" s="618">
        <f t="shared" si="8"/>
        <v>1</v>
      </c>
      <c r="J331" s="100"/>
      <c r="K331" s="31"/>
      <c r="L331" s="28"/>
    </row>
    <row r="332" spans="3:12" ht="12" customHeight="1" x14ac:dyDescent="0.3">
      <c r="C332" s="29" t="s">
        <v>2214</v>
      </c>
      <c r="D332" s="117" t="s">
        <v>122</v>
      </c>
      <c r="E332" s="444">
        <v>1</v>
      </c>
      <c r="F332" s="619"/>
      <c r="G332" s="618"/>
      <c r="H332" s="620"/>
      <c r="I332" s="618">
        <f t="shared" si="8"/>
        <v>1</v>
      </c>
      <c r="J332" s="100"/>
      <c r="K332" s="31"/>
      <c r="L332" s="28"/>
    </row>
    <row r="333" spans="3:12" ht="12" customHeight="1" x14ac:dyDescent="0.3">
      <c r="C333" s="29" t="s">
        <v>1819</v>
      </c>
      <c r="D333" s="117" t="s">
        <v>122</v>
      </c>
      <c r="E333" s="444">
        <v>1</v>
      </c>
      <c r="F333" s="619"/>
      <c r="G333" s="618"/>
      <c r="H333" s="620"/>
      <c r="I333" s="618">
        <f t="shared" si="8"/>
        <v>1</v>
      </c>
      <c r="J333" s="100"/>
      <c r="K333" s="31"/>
      <c r="L333" s="28"/>
    </row>
    <row r="334" spans="3:12" ht="12" customHeight="1" x14ac:dyDescent="0.3">
      <c r="C334" s="29" t="s">
        <v>1786</v>
      </c>
      <c r="D334" s="117" t="s">
        <v>122</v>
      </c>
      <c r="E334" s="444">
        <v>1</v>
      </c>
      <c r="F334" s="619"/>
      <c r="G334" s="618"/>
      <c r="H334" s="620"/>
      <c r="I334" s="618">
        <f t="shared" ref="I334:I353" si="9">E334</f>
        <v>1</v>
      </c>
      <c r="J334" s="100"/>
      <c r="K334" s="31"/>
      <c r="L334" s="28"/>
    </row>
    <row r="335" spans="3:12" ht="12" customHeight="1" x14ac:dyDescent="0.3">
      <c r="C335" s="29" t="s">
        <v>1784</v>
      </c>
      <c r="D335" s="117" t="s">
        <v>122</v>
      </c>
      <c r="E335" s="444">
        <v>1</v>
      </c>
      <c r="F335" s="443"/>
      <c r="G335" s="443"/>
      <c r="H335" s="98"/>
      <c r="I335" s="618">
        <f t="shared" si="9"/>
        <v>1</v>
      </c>
      <c r="J335" s="100"/>
      <c r="K335" s="31"/>
      <c r="L335" s="28"/>
    </row>
    <row r="336" spans="3:12" ht="12" customHeight="1" x14ac:dyDescent="0.3">
      <c r="C336" s="29" t="s">
        <v>1781</v>
      </c>
      <c r="D336" s="117" t="s">
        <v>122</v>
      </c>
      <c r="E336" s="444">
        <v>1</v>
      </c>
      <c r="F336" s="443"/>
      <c r="G336" s="443"/>
      <c r="H336" s="98"/>
      <c r="I336" s="618">
        <f t="shared" si="9"/>
        <v>1</v>
      </c>
      <c r="J336" s="100"/>
      <c r="K336" s="31"/>
      <c r="L336" s="28"/>
    </row>
    <row r="337" spans="3:12" ht="12" customHeight="1" x14ac:dyDescent="0.3">
      <c r="C337" s="29" t="s">
        <v>1765</v>
      </c>
      <c r="D337" s="117" t="s">
        <v>122</v>
      </c>
      <c r="E337" s="444">
        <v>1</v>
      </c>
      <c r="F337" s="619"/>
      <c r="G337" s="618"/>
      <c r="H337" s="620"/>
      <c r="I337" s="618">
        <f t="shared" si="9"/>
        <v>1</v>
      </c>
      <c r="J337" s="100"/>
      <c r="K337" s="31"/>
      <c r="L337" s="28"/>
    </row>
    <row r="338" spans="3:12" ht="12" customHeight="1" x14ac:dyDescent="0.3">
      <c r="C338" s="29" t="s">
        <v>1766</v>
      </c>
      <c r="D338" s="117" t="s">
        <v>122</v>
      </c>
      <c r="E338" s="444">
        <v>1</v>
      </c>
      <c r="F338" s="619"/>
      <c r="G338" s="618"/>
      <c r="H338" s="620"/>
      <c r="I338" s="618">
        <f t="shared" si="9"/>
        <v>1</v>
      </c>
      <c r="J338" s="100"/>
      <c r="K338" s="31"/>
      <c r="L338" s="28"/>
    </row>
    <row r="339" spans="3:12" ht="12" customHeight="1" x14ac:dyDescent="0.3">
      <c r="C339" s="29" t="s">
        <v>2215</v>
      </c>
      <c r="D339" s="117" t="s">
        <v>122</v>
      </c>
      <c r="E339" s="444">
        <v>1</v>
      </c>
      <c r="F339" s="619"/>
      <c r="G339" s="618"/>
      <c r="H339" s="620"/>
      <c r="I339" s="618">
        <f t="shared" si="9"/>
        <v>1</v>
      </c>
      <c r="J339" s="100"/>
      <c r="K339" s="31"/>
      <c r="L339" s="28"/>
    </row>
    <row r="340" spans="3:12" ht="12" customHeight="1" x14ac:dyDescent="0.3">
      <c r="C340" s="29" t="s">
        <v>1850</v>
      </c>
      <c r="D340" s="117" t="s">
        <v>122</v>
      </c>
      <c r="E340" s="444">
        <v>1</v>
      </c>
      <c r="F340" s="443"/>
      <c r="G340" s="443"/>
      <c r="H340" s="98"/>
      <c r="I340" s="618">
        <f t="shared" si="9"/>
        <v>1</v>
      </c>
      <c r="J340" s="100"/>
      <c r="K340" s="31"/>
      <c r="L340" s="28"/>
    </row>
    <row r="341" spans="3:12" ht="12" customHeight="1" x14ac:dyDescent="0.3">
      <c r="C341" s="29" t="s">
        <v>2216</v>
      </c>
      <c r="D341" s="117" t="s">
        <v>122</v>
      </c>
      <c r="E341" s="444">
        <v>1</v>
      </c>
      <c r="F341" s="443"/>
      <c r="G341" s="443"/>
      <c r="H341" s="98"/>
      <c r="I341" s="618">
        <f t="shared" si="9"/>
        <v>1</v>
      </c>
      <c r="J341" s="100"/>
      <c r="K341" s="31"/>
      <c r="L341" s="28"/>
    </row>
    <row r="342" spans="3:12" ht="12" customHeight="1" x14ac:dyDescent="0.3">
      <c r="C342" s="617" t="s">
        <v>2222</v>
      </c>
      <c r="D342" s="117" t="s">
        <v>2223</v>
      </c>
      <c r="E342" s="444">
        <v>1</v>
      </c>
      <c r="F342" s="619"/>
      <c r="G342" s="618"/>
      <c r="H342" s="620"/>
      <c r="I342" s="618">
        <f t="shared" si="9"/>
        <v>1</v>
      </c>
      <c r="J342" s="100"/>
      <c r="K342" s="31"/>
      <c r="L342" s="28"/>
    </row>
    <row r="343" spans="3:12" ht="12" customHeight="1" x14ac:dyDescent="0.3">
      <c r="C343" s="617" t="s">
        <v>1816</v>
      </c>
      <c r="D343" s="117" t="s">
        <v>2221</v>
      </c>
      <c r="E343" s="444">
        <v>1</v>
      </c>
      <c r="F343" s="619"/>
      <c r="G343" s="618"/>
      <c r="H343" s="620"/>
      <c r="I343" s="618">
        <f t="shared" si="9"/>
        <v>1</v>
      </c>
      <c r="J343" s="100"/>
      <c r="K343" s="31"/>
      <c r="L343" s="28"/>
    </row>
    <row r="344" spans="3:12" ht="12" customHeight="1" x14ac:dyDescent="0.3">
      <c r="C344" s="29" t="s">
        <v>2220</v>
      </c>
      <c r="D344" s="117" t="s">
        <v>122</v>
      </c>
      <c r="E344" s="444">
        <v>1</v>
      </c>
      <c r="F344" s="619"/>
      <c r="G344" s="618"/>
      <c r="H344" s="620"/>
      <c r="I344" s="618">
        <f t="shared" si="9"/>
        <v>1</v>
      </c>
      <c r="J344" s="100"/>
      <c r="K344" s="31"/>
      <c r="L344" s="28"/>
    </row>
    <row r="345" spans="3:12" ht="12" customHeight="1" x14ac:dyDescent="0.3">
      <c r="C345" s="29" t="s">
        <v>1836</v>
      </c>
      <c r="D345" s="117" t="s">
        <v>141</v>
      </c>
      <c r="E345" s="444">
        <v>1</v>
      </c>
      <c r="F345" s="443"/>
      <c r="G345" s="443"/>
      <c r="H345" s="98"/>
      <c r="I345" s="618">
        <f t="shared" si="9"/>
        <v>1</v>
      </c>
      <c r="J345" s="100"/>
      <c r="K345" s="31"/>
      <c r="L345" s="28"/>
    </row>
    <row r="346" spans="3:12" ht="12" customHeight="1" x14ac:dyDescent="0.3">
      <c r="C346" s="29" t="s">
        <v>2219</v>
      </c>
      <c r="D346" s="117" t="s">
        <v>141</v>
      </c>
      <c r="E346" s="444">
        <v>1</v>
      </c>
      <c r="F346" s="443"/>
      <c r="G346" s="443"/>
      <c r="H346" s="98"/>
      <c r="I346" s="618">
        <f t="shared" si="9"/>
        <v>1</v>
      </c>
      <c r="J346" s="100"/>
      <c r="K346" s="31"/>
      <c r="L346" s="28"/>
    </row>
    <row r="347" spans="3:12" ht="12" customHeight="1" x14ac:dyDescent="0.3">
      <c r="C347" s="29" t="s">
        <v>1754</v>
      </c>
      <c r="D347" s="117" t="s">
        <v>177</v>
      </c>
      <c r="E347" s="444">
        <v>1</v>
      </c>
      <c r="F347" s="619"/>
      <c r="G347" s="618"/>
      <c r="H347" s="620"/>
      <c r="I347" s="618">
        <f t="shared" si="9"/>
        <v>1</v>
      </c>
      <c r="J347" s="100"/>
      <c r="K347" s="31"/>
      <c r="L347" s="28"/>
    </row>
    <row r="348" spans="3:12" ht="12" customHeight="1" x14ac:dyDescent="0.3">
      <c r="C348" s="29" t="s">
        <v>1861</v>
      </c>
      <c r="D348" s="117" t="s">
        <v>177</v>
      </c>
      <c r="E348" s="444">
        <v>1</v>
      </c>
      <c r="F348" s="619"/>
      <c r="G348" s="618"/>
      <c r="H348" s="620"/>
      <c r="I348" s="618">
        <f t="shared" si="9"/>
        <v>1</v>
      </c>
      <c r="J348" s="100"/>
      <c r="K348" s="31"/>
      <c r="L348" s="28"/>
    </row>
    <row r="349" spans="3:12" ht="12" customHeight="1" x14ac:dyDescent="0.3">
      <c r="C349" s="29" t="s">
        <v>1914</v>
      </c>
      <c r="D349" s="117" t="s">
        <v>177</v>
      </c>
      <c r="E349" s="444">
        <v>1</v>
      </c>
      <c r="F349" s="619"/>
      <c r="G349" s="618"/>
      <c r="H349" s="620"/>
      <c r="I349" s="618">
        <f t="shared" si="9"/>
        <v>1</v>
      </c>
      <c r="J349" s="100"/>
      <c r="K349" s="31"/>
      <c r="L349" s="28"/>
    </row>
    <row r="350" spans="3:12" ht="12" customHeight="1" x14ac:dyDescent="0.3">
      <c r="C350" s="29" t="s">
        <v>1790</v>
      </c>
      <c r="D350" s="117" t="s">
        <v>140</v>
      </c>
      <c r="E350" s="444">
        <v>1</v>
      </c>
      <c r="F350" s="443"/>
      <c r="G350" s="443"/>
      <c r="H350" s="98"/>
      <c r="I350" s="618">
        <f t="shared" si="9"/>
        <v>1</v>
      </c>
      <c r="J350" s="100"/>
      <c r="K350" s="31"/>
      <c r="L350" s="28"/>
    </row>
    <row r="351" spans="3:12" ht="12" customHeight="1" x14ac:dyDescent="0.3">
      <c r="C351" s="29" t="s">
        <v>2218</v>
      </c>
      <c r="D351" s="117" t="s">
        <v>140</v>
      </c>
      <c r="E351" s="444">
        <v>1</v>
      </c>
      <c r="F351" s="619"/>
      <c r="G351" s="618"/>
      <c r="H351" s="620"/>
      <c r="I351" s="618">
        <f t="shared" si="9"/>
        <v>1</v>
      </c>
      <c r="J351" s="100"/>
      <c r="K351" s="31"/>
      <c r="L351" s="28"/>
    </row>
    <row r="352" spans="3:12" ht="12" customHeight="1" x14ac:dyDescent="0.3">
      <c r="C352" s="29" t="s">
        <v>1811</v>
      </c>
      <c r="D352" s="117" t="s">
        <v>177</v>
      </c>
      <c r="E352" s="444">
        <v>1</v>
      </c>
      <c r="F352" s="619"/>
      <c r="G352" s="618"/>
      <c r="H352" s="620"/>
      <c r="I352" s="618">
        <f t="shared" si="9"/>
        <v>1</v>
      </c>
      <c r="J352" s="100"/>
      <c r="K352" s="31"/>
      <c r="L352" s="28"/>
    </row>
    <row r="353" spans="3:12" ht="12" customHeight="1" x14ac:dyDescent="0.3">
      <c r="C353" s="29" t="s">
        <v>2217</v>
      </c>
      <c r="D353" s="117" t="s">
        <v>1562</v>
      </c>
      <c r="E353" s="444">
        <v>1</v>
      </c>
      <c r="F353" s="619"/>
      <c r="G353" s="618"/>
      <c r="H353" s="620"/>
      <c r="I353" s="618">
        <f t="shared" si="9"/>
        <v>1</v>
      </c>
      <c r="J353" s="100"/>
      <c r="K353" s="31"/>
      <c r="L353" s="28"/>
    </row>
    <row r="354" spans="3:12" ht="12" customHeight="1" x14ac:dyDescent="0.3">
      <c r="C354" s="29"/>
      <c r="D354" s="117"/>
      <c r="E354" s="444"/>
      <c r="F354" s="443"/>
      <c r="G354" s="443"/>
      <c r="H354" s="98"/>
      <c r="I354" s="458"/>
      <c r="J354" s="100"/>
      <c r="K354" s="31"/>
      <c r="L354" s="28"/>
    </row>
    <row r="355" spans="3:12" x14ac:dyDescent="0.25">
      <c r="C355" s="178" t="str">
        <f>RESUMEN!C149</f>
        <v>03.07.01.12</v>
      </c>
      <c r="D355" s="1971" t="str">
        <f>RESUMEN!D149</f>
        <v>PUERTA CONTRAPLACADA DE MDF MELAMINICO 6mm C/ ACABADO MATE, C/ REJILLA DE MADERA, DE 1 HOJA BATIENTE; P05c (1.00 x 2.10)</v>
      </c>
      <c r="E355" s="1972"/>
      <c r="F355" s="1972"/>
      <c r="G355" s="1972"/>
      <c r="H355" s="1972"/>
      <c r="I355" s="1972"/>
      <c r="J355" s="1972"/>
      <c r="K355" s="1973"/>
    </row>
    <row r="356" spans="3:12" x14ac:dyDescent="0.25">
      <c r="C356" s="342" t="s">
        <v>1</v>
      </c>
      <c r="D356" s="163" t="s">
        <v>2</v>
      </c>
      <c r="E356" s="163" t="s">
        <v>58</v>
      </c>
      <c r="F356" s="164" t="s">
        <v>52</v>
      </c>
      <c r="G356" s="164" t="s">
        <v>47</v>
      </c>
      <c r="H356" s="164" t="s">
        <v>48</v>
      </c>
      <c r="I356" s="516" t="s">
        <v>49</v>
      </c>
      <c r="J356" s="150" t="s">
        <v>50</v>
      </c>
      <c r="K356" s="165" t="s">
        <v>3</v>
      </c>
    </row>
    <row r="357" spans="3:12" ht="12" customHeight="1" x14ac:dyDescent="0.3">
      <c r="C357" s="617"/>
      <c r="D357" s="434" t="s">
        <v>2142</v>
      </c>
      <c r="E357" s="618"/>
      <c r="F357" s="619"/>
      <c r="G357" s="618"/>
      <c r="H357" s="620"/>
      <c r="I357" s="458"/>
      <c r="J357" s="100">
        <f>SUM(I359:I366)</f>
        <v>6</v>
      </c>
      <c r="K357" s="31"/>
      <c r="L357" s="28"/>
    </row>
    <row r="358" spans="3:12" ht="12" customHeight="1" x14ac:dyDescent="0.3">
      <c r="C358" s="617"/>
      <c r="D358" s="518" t="s">
        <v>761</v>
      </c>
      <c r="E358" s="618"/>
      <c r="F358" s="619"/>
      <c r="G358" s="618"/>
      <c r="H358" s="620"/>
      <c r="I358" s="458"/>
      <c r="J358" s="100"/>
      <c r="K358" s="31"/>
      <c r="L358" s="28"/>
    </row>
    <row r="359" spans="3:12" ht="12" customHeight="1" x14ac:dyDescent="0.3">
      <c r="C359" s="29" t="s">
        <v>1246</v>
      </c>
      <c r="D359" s="117" t="s">
        <v>861</v>
      </c>
      <c r="E359" s="444">
        <v>1</v>
      </c>
      <c r="F359" s="619"/>
      <c r="G359" s="618"/>
      <c r="H359" s="620"/>
      <c r="I359" s="618">
        <f t="shared" ref="I359:I366" si="10">E359</f>
        <v>1</v>
      </c>
      <c r="J359" s="100"/>
      <c r="K359" s="31"/>
      <c r="L359" s="28"/>
    </row>
    <row r="360" spans="3:12" ht="12" customHeight="1" x14ac:dyDescent="0.3">
      <c r="C360" s="29" t="s">
        <v>1245</v>
      </c>
      <c r="D360" s="117" t="s">
        <v>831</v>
      </c>
      <c r="E360" s="444">
        <v>1</v>
      </c>
      <c r="F360" s="443"/>
      <c r="G360" s="443"/>
      <c r="H360" s="98"/>
      <c r="I360" s="618">
        <f t="shared" si="10"/>
        <v>1</v>
      </c>
      <c r="J360" s="100"/>
      <c r="K360" s="31"/>
      <c r="L360" s="28"/>
    </row>
    <row r="361" spans="3:12" ht="12" customHeight="1" x14ac:dyDescent="0.3">
      <c r="C361" s="29" t="s">
        <v>1047</v>
      </c>
      <c r="D361" s="117" t="s">
        <v>122</v>
      </c>
      <c r="E361" s="444">
        <v>1</v>
      </c>
      <c r="F361" s="619"/>
      <c r="G361" s="618"/>
      <c r="H361" s="620"/>
      <c r="I361" s="618">
        <f t="shared" si="10"/>
        <v>1</v>
      </c>
      <c r="J361" s="100"/>
      <c r="K361" s="31"/>
      <c r="L361" s="28"/>
    </row>
    <row r="362" spans="3:12" ht="12" customHeight="1" x14ac:dyDescent="0.3">
      <c r="C362" s="29" t="s">
        <v>1049</v>
      </c>
      <c r="D362" s="117" t="s">
        <v>122</v>
      </c>
      <c r="E362" s="444">
        <v>1</v>
      </c>
      <c r="F362" s="619"/>
      <c r="G362" s="618"/>
      <c r="H362" s="620"/>
      <c r="I362" s="618">
        <f t="shared" si="10"/>
        <v>1</v>
      </c>
      <c r="J362" s="100"/>
      <c r="K362" s="31"/>
      <c r="L362" s="28"/>
    </row>
    <row r="363" spans="3:12" ht="12" customHeight="1" x14ac:dyDescent="0.3">
      <c r="C363" s="617"/>
      <c r="D363" s="434" t="s">
        <v>2155</v>
      </c>
      <c r="E363" s="618"/>
      <c r="F363" s="619"/>
      <c r="G363" s="618"/>
      <c r="H363" s="620"/>
      <c r="I363" s="618"/>
      <c r="J363" s="100"/>
      <c r="K363" s="31"/>
      <c r="L363" s="28"/>
    </row>
    <row r="364" spans="3:12" ht="12" customHeight="1" x14ac:dyDescent="0.3">
      <c r="C364" s="617"/>
      <c r="D364" s="518" t="s">
        <v>770</v>
      </c>
      <c r="E364" s="618"/>
      <c r="F364" s="619"/>
      <c r="G364" s="618"/>
      <c r="H364" s="620"/>
      <c r="I364" s="618"/>
      <c r="J364" s="100"/>
      <c r="K364" s="31"/>
      <c r="L364" s="28"/>
    </row>
    <row r="365" spans="3:12" ht="12" customHeight="1" x14ac:dyDescent="0.3">
      <c r="C365" s="29" t="s">
        <v>1703</v>
      </c>
      <c r="D365" s="117" t="s">
        <v>861</v>
      </c>
      <c r="E365" s="444">
        <v>1</v>
      </c>
      <c r="F365" s="619"/>
      <c r="G365" s="618"/>
      <c r="H365" s="620"/>
      <c r="I365" s="618">
        <f t="shared" si="10"/>
        <v>1</v>
      </c>
      <c r="J365" s="100"/>
      <c r="K365" s="31"/>
      <c r="L365" s="28"/>
    </row>
    <row r="366" spans="3:12" ht="12" customHeight="1" x14ac:dyDescent="0.3">
      <c r="C366" s="29" t="s">
        <v>1701</v>
      </c>
      <c r="D366" s="117" t="s">
        <v>831</v>
      </c>
      <c r="E366" s="444">
        <v>1</v>
      </c>
      <c r="F366" s="619"/>
      <c r="G366" s="618"/>
      <c r="H366" s="620"/>
      <c r="I366" s="618">
        <f t="shared" si="10"/>
        <v>1</v>
      </c>
      <c r="J366" s="100"/>
      <c r="K366" s="31"/>
      <c r="L366" s="28"/>
    </row>
    <row r="367" spans="3:12" ht="12" customHeight="1" x14ac:dyDescent="0.3">
      <c r="C367" s="29"/>
      <c r="D367" s="434"/>
      <c r="E367" s="444"/>
      <c r="F367" s="443"/>
      <c r="G367" s="443"/>
      <c r="H367" s="98"/>
      <c r="I367" s="458"/>
      <c r="J367" s="100"/>
      <c r="K367" s="31"/>
      <c r="L367" s="28"/>
    </row>
    <row r="368" spans="3:12" x14ac:dyDescent="0.25">
      <c r="C368" s="178" t="str">
        <f>RESUMEN!C150</f>
        <v>03.07.01.13</v>
      </c>
      <c r="D368" s="1971" t="str">
        <f>RESUMEN!D150</f>
        <v>PUERTA CONTRAPLACADA DE MDF MELAMINICO 6mm C/ ACABADO MATE, C/ PLANCHA INT. DE PLOMO, DE 1 HOJA BATIENTE; P06a (0.90 x 2.10)</v>
      </c>
      <c r="E368" s="1972"/>
      <c r="F368" s="1972"/>
      <c r="G368" s="1972"/>
      <c r="H368" s="1972"/>
      <c r="I368" s="1972"/>
      <c r="J368" s="1972"/>
      <c r="K368" s="1973"/>
    </row>
    <row r="369" spans="3:12" x14ac:dyDescent="0.25">
      <c r="C369" s="342" t="s">
        <v>1</v>
      </c>
      <c r="D369" s="163" t="s">
        <v>2</v>
      </c>
      <c r="E369" s="163" t="s">
        <v>58</v>
      </c>
      <c r="F369" s="164" t="s">
        <v>52</v>
      </c>
      <c r="G369" s="164" t="s">
        <v>47</v>
      </c>
      <c r="H369" s="164" t="s">
        <v>48</v>
      </c>
      <c r="I369" s="516" t="s">
        <v>49</v>
      </c>
      <c r="J369" s="150" t="s">
        <v>50</v>
      </c>
      <c r="K369" s="165" t="s">
        <v>3</v>
      </c>
    </row>
    <row r="370" spans="3:12" ht="12" customHeight="1" x14ac:dyDescent="0.3">
      <c r="C370" s="29"/>
      <c r="D370" s="434" t="s">
        <v>2142</v>
      </c>
      <c r="E370" s="444"/>
      <c r="F370" s="443"/>
      <c r="G370" s="443"/>
      <c r="H370" s="98"/>
      <c r="I370" s="458"/>
      <c r="J370" s="100">
        <f>SUM(I372:I375)</f>
        <v>2</v>
      </c>
      <c r="K370" s="31"/>
      <c r="L370" s="28"/>
    </row>
    <row r="371" spans="3:12" ht="12" customHeight="1" x14ac:dyDescent="0.3">
      <c r="C371" s="29"/>
      <c r="D371" s="518" t="s">
        <v>761</v>
      </c>
      <c r="E371" s="444"/>
      <c r="F371" s="443"/>
      <c r="G371" s="443"/>
      <c r="H371" s="98"/>
      <c r="I371" s="458"/>
      <c r="J371" s="100"/>
      <c r="K371" s="31"/>
      <c r="L371" s="28"/>
    </row>
    <row r="372" spans="3:12" ht="12" customHeight="1" x14ac:dyDescent="0.3">
      <c r="C372" s="29" t="s">
        <v>2224</v>
      </c>
      <c r="D372" s="117" t="s">
        <v>175</v>
      </c>
      <c r="E372" s="618">
        <v>1</v>
      </c>
      <c r="F372" s="619"/>
      <c r="G372" s="618"/>
      <c r="H372" s="620"/>
      <c r="I372" s="618">
        <f>E372</f>
        <v>1</v>
      </c>
      <c r="J372" s="100"/>
      <c r="K372" s="31"/>
      <c r="L372" s="28"/>
    </row>
    <row r="373" spans="3:12" ht="12" customHeight="1" x14ac:dyDescent="0.3">
      <c r="C373" s="617"/>
      <c r="D373" s="434" t="s">
        <v>2155</v>
      </c>
      <c r="E373" s="618"/>
      <c r="F373" s="619"/>
      <c r="G373" s="618"/>
      <c r="H373" s="620"/>
      <c r="I373" s="618"/>
      <c r="J373" s="100"/>
      <c r="K373" s="31"/>
      <c r="L373" s="28"/>
    </row>
    <row r="374" spans="3:12" ht="12" customHeight="1" x14ac:dyDescent="0.3">
      <c r="C374" s="617"/>
      <c r="D374" s="518" t="s">
        <v>770</v>
      </c>
      <c r="E374" s="618"/>
      <c r="F374" s="619"/>
      <c r="G374" s="618"/>
      <c r="H374" s="620"/>
      <c r="I374" s="618"/>
      <c r="J374" s="100"/>
      <c r="K374" s="31"/>
      <c r="L374" s="28"/>
    </row>
    <row r="375" spans="3:12" ht="12" customHeight="1" x14ac:dyDescent="0.3">
      <c r="C375" s="29" t="s">
        <v>1718</v>
      </c>
      <c r="D375" s="117" t="s">
        <v>1719</v>
      </c>
      <c r="E375" s="618">
        <v>1</v>
      </c>
      <c r="F375" s="619"/>
      <c r="G375" s="618"/>
      <c r="H375" s="620"/>
      <c r="I375" s="618">
        <f>E375</f>
        <v>1</v>
      </c>
      <c r="J375" s="100"/>
      <c r="K375" s="31"/>
      <c r="L375" s="28"/>
    </row>
    <row r="376" spans="3:12" ht="12" customHeight="1" x14ac:dyDescent="0.3">
      <c r="C376" s="617"/>
      <c r="D376" s="117"/>
      <c r="E376" s="618"/>
      <c r="F376" s="619"/>
      <c r="G376" s="618"/>
      <c r="H376" s="620"/>
      <c r="I376" s="458"/>
      <c r="J376" s="100"/>
      <c r="K376" s="31"/>
      <c r="L376" s="28"/>
    </row>
    <row r="377" spans="3:12" x14ac:dyDescent="0.25">
      <c r="C377" s="178" t="str">
        <f>RESUMEN!C151</f>
        <v>03.07.01.14</v>
      </c>
      <c r="D377" s="1971" t="str">
        <f>RESUMEN!D151</f>
        <v>PUERTA CONTRAPLACADA DE MDF MELAMINICO 6mm C/ ACABADO MATE, C/ PLANCHA INT. DE PLOMO, DE 1 HOJA BATIENTE; P06b (1.20 x 2.10)</v>
      </c>
      <c r="E377" s="1972"/>
      <c r="F377" s="1972"/>
      <c r="G377" s="1972"/>
      <c r="H377" s="1972"/>
      <c r="I377" s="1972"/>
      <c r="J377" s="1972"/>
      <c r="K377" s="1973"/>
    </row>
    <row r="378" spans="3:12" x14ac:dyDescent="0.25">
      <c r="C378" s="342" t="s">
        <v>1</v>
      </c>
      <c r="D378" s="163" t="s">
        <v>2</v>
      </c>
      <c r="E378" s="163" t="s">
        <v>58</v>
      </c>
      <c r="F378" s="164" t="s">
        <v>52</v>
      </c>
      <c r="G378" s="164" t="s">
        <v>47</v>
      </c>
      <c r="H378" s="164" t="s">
        <v>48</v>
      </c>
      <c r="I378" s="516" t="s">
        <v>49</v>
      </c>
      <c r="J378" s="150" t="s">
        <v>50</v>
      </c>
      <c r="K378" s="165" t="s">
        <v>3</v>
      </c>
    </row>
    <row r="379" spans="3:12" ht="12" customHeight="1" x14ac:dyDescent="0.3">
      <c r="C379" s="29"/>
      <c r="D379" s="434" t="s">
        <v>2142</v>
      </c>
      <c r="E379" s="618"/>
      <c r="F379" s="619"/>
      <c r="G379" s="618"/>
      <c r="H379" s="620"/>
      <c r="I379" s="458"/>
      <c r="J379" s="100">
        <f>SUM(I381:I382)</f>
        <v>1</v>
      </c>
      <c r="K379" s="31"/>
      <c r="L379" s="28"/>
    </row>
    <row r="380" spans="3:12" ht="12" customHeight="1" x14ac:dyDescent="0.3">
      <c r="C380" s="29"/>
      <c r="D380" s="518" t="s">
        <v>761</v>
      </c>
      <c r="E380" s="444"/>
      <c r="F380" s="443"/>
      <c r="G380" s="443"/>
      <c r="H380" s="98"/>
      <c r="I380" s="458"/>
      <c r="J380" s="100"/>
      <c r="K380" s="31"/>
      <c r="L380" s="28"/>
    </row>
    <row r="381" spans="3:12" ht="12" customHeight="1" x14ac:dyDescent="0.3">
      <c r="C381" s="29" t="s">
        <v>1383</v>
      </c>
      <c r="D381" s="117" t="s">
        <v>851</v>
      </c>
      <c r="E381" s="618">
        <v>1</v>
      </c>
      <c r="F381" s="443"/>
      <c r="G381" s="443"/>
      <c r="H381" s="98"/>
      <c r="I381" s="618">
        <f>E381</f>
        <v>1</v>
      </c>
      <c r="J381" s="100"/>
      <c r="K381" s="31"/>
      <c r="L381" s="28"/>
    </row>
    <row r="382" spans="3:12" ht="12" customHeight="1" x14ac:dyDescent="0.3">
      <c r="C382" s="29"/>
      <c r="D382" s="117"/>
      <c r="E382" s="444"/>
      <c r="F382" s="443"/>
      <c r="G382" s="443"/>
      <c r="H382" s="98"/>
      <c r="I382" s="458"/>
      <c r="J382" s="100"/>
      <c r="K382" s="31"/>
      <c r="L382" s="28"/>
    </row>
    <row r="383" spans="3:12" x14ac:dyDescent="0.25">
      <c r="C383" s="178" t="str">
        <f>RESUMEN!C152</f>
        <v>03.07.01.15</v>
      </c>
      <c r="D383" s="1971" t="str">
        <f>RESUMEN!D152</f>
        <v>PUERTA CONTRAPLACADA DE MDF MELAMINICO 6mm C/ ACABADO MATE, C/ 2 VISORES e=6mm, C/ PLANCHA DE ACERO INOX. SATINADO, DE 2 HOJAS BATIENTES; P07a (1.80 x 2.10)</v>
      </c>
      <c r="E383" s="1972"/>
      <c r="F383" s="1972"/>
      <c r="G383" s="1972"/>
      <c r="H383" s="1972"/>
      <c r="I383" s="1972"/>
      <c r="J383" s="1972"/>
      <c r="K383" s="1973"/>
    </row>
    <row r="384" spans="3:12" x14ac:dyDescent="0.25">
      <c r="C384" s="342" t="s">
        <v>1</v>
      </c>
      <c r="D384" s="163" t="s">
        <v>2</v>
      </c>
      <c r="E384" s="163" t="s">
        <v>58</v>
      </c>
      <c r="F384" s="164" t="s">
        <v>52</v>
      </c>
      <c r="G384" s="164" t="s">
        <v>47</v>
      </c>
      <c r="H384" s="164" t="s">
        <v>48</v>
      </c>
      <c r="I384" s="516" t="s">
        <v>49</v>
      </c>
      <c r="J384" s="150" t="s">
        <v>50</v>
      </c>
      <c r="K384" s="165" t="s">
        <v>3</v>
      </c>
    </row>
    <row r="385" spans="3:12" ht="12" customHeight="1" x14ac:dyDescent="0.3">
      <c r="C385" s="29"/>
      <c r="D385" s="434" t="s">
        <v>2142</v>
      </c>
      <c r="E385" s="618"/>
      <c r="F385" s="619"/>
      <c r="G385" s="618"/>
      <c r="H385" s="620"/>
      <c r="I385" s="458"/>
      <c r="J385" s="100">
        <f>SUM(I387:I388)</f>
        <v>1</v>
      </c>
      <c r="K385" s="31"/>
      <c r="L385" s="28"/>
    </row>
    <row r="386" spans="3:12" ht="12" customHeight="1" x14ac:dyDescent="0.3">
      <c r="C386" s="29"/>
      <c r="D386" s="518" t="s">
        <v>761</v>
      </c>
      <c r="E386" s="618"/>
      <c r="F386" s="619"/>
      <c r="G386" s="618"/>
      <c r="H386" s="620"/>
      <c r="I386" s="458"/>
      <c r="J386" s="100"/>
      <c r="K386" s="31"/>
      <c r="L386" s="28"/>
    </row>
    <row r="387" spans="3:12" ht="12" customHeight="1" x14ac:dyDescent="0.3">
      <c r="C387" s="29" t="s">
        <v>2225</v>
      </c>
      <c r="D387" s="117" t="s">
        <v>138</v>
      </c>
      <c r="E387" s="618">
        <v>1</v>
      </c>
      <c r="F387" s="619"/>
      <c r="G387" s="618"/>
      <c r="H387" s="620"/>
      <c r="I387" s="618">
        <f>E387</f>
        <v>1</v>
      </c>
      <c r="J387" s="100"/>
      <c r="K387" s="31"/>
      <c r="L387" s="28"/>
    </row>
    <row r="388" spans="3:12" ht="12" customHeight="1" x14ac:dyDescent="0.3">
      <c r="C388" s="617"/>
      <c r="D388" s="117"/>
      <c r="E388" s="618"/>
      <c r="F388" s="619"/>
      <c r="G388" s="618"/>
      <c r="H388" s="620"/>
      <c r="I388" s="458"/>
      <c r="J388" s="100"/>
      <c r="K388" s="31"/>
      <c r="L388" s="28"/>
    </row>
    <row r="389" spans="3:12" x14ac:dyDescent="0.25">
      <c r="C389" s="178" t="str">
        <f>RESUMEN!C153</f>
        <v>03.07.01.16</v>
      </c>
      <c r="D389" s="1971" t="str">
        <f>RESUMEN!D153</f>
        <v>PUERTA CONTRAPLACADA DE MDF MELAMINICO 6mm C/ ACABADO MATE, C/ SOBRELUZ DE CRISTAL TEMPLADO INCOL. e=6mm, C/ 2 VISORES e=6mm, C/ PLANCHA DE ACERO INOX. SATINADO, DE 2 HOJAS BATIENTES; P08a (1.80 x 2.60)</v>
      </c>
      <c r="E389" s="1972"/>
      <c r="F389" s="1972"/>
      <c r="G389" s="1972"/>
      <c r="H389" s="1972"/>
      <c r="I389" s="1972"/>
      <c r="J389" s="1972"/>
      <c r="K389" s="1973"/>
    </row>
    <row r="390" spans="3:12" x14ac:dyDescent="0.25">
      <c r="C390" s="342" t="s">
        <v>1</v>
      </c>
      <c r="D390" s="163" t="s">
        <v>2</v>
      </c>
      <c r="E390" s="163" t="s">
        <v>58</v>
      </c>
      <c r="F390" s="164" t="s">
        <v>52</v>
      </c>
      <c r="G390" s="164" t="s">
        <v>47</v>
      </c>
      <c r="H390" s="164" t="s">
        <v>48</v>
      </c>
      <c r="I390" s="516" t="s">
        <v>49</v>
      </c>
      <c r="J390" s="150" t="s">
        <v>50</v>
      </c>
      <c r="K390" s="165" t="s">
        <v>3</v>
      </c>
    </row>
    <row r="391" spans="3:12" ht="12" customHeight="1" x14ac:dyDescent="0.3">
      <c r="C391" s="29"/>
      <c r="D391" s="434" t="s">
        <v>2142</v>
      </c>
      <c r="E391" s="444"/>
      <c r="F391" s="443"/>
      <c r="G391" s="443"/>
      <c r="H391" s="98"/>
      <c r="I391" s="458"/>
      <c r="J391" s="100">
        <f>SUM(I393:I394)</f>
        <v>2</v>
      </c>
      <c r="K391" s="31"/>
      <c r="L391" s="28"/>
    </row>
    <row r="392" spans="3:12" ht="12" customHeight="1" x14ac:dyDescent="0.3">
      <c r="C392" s="29"/>
      <c r="D392" s="518" t="s">
        <v>761</v>
      </c>
      <c r="E392" s="618"/>
      <c r="F392" s="619"/>
      <c r="G392" s="618"/>
      <c r="H392" s="620"/>
      <c r="I392" s="458"/>
      <c r="J392" s="100"/>
      <c r="K392" s="31"/>
      <c r="L392" s="28"/>
    </row>
    <row r="393" spans="3:12" ht="12" customHeight="1" x14ac:dyDescent="0.3">
      <c r="C393" s="29" t="s">
        <v>2226</v>
      </c>
      <c r="D393" s="117" t="s">
        <v>2227</v>
      </c>
      <c r="E393" s="618">
        <v>1</v>
      </c>
      <c r="F393" s="619"/>
      <c r="G393" s="618"/>
      <c r="H393" s="620"/>
      <c r="I393" s="618">
        <f>E393</f>
        <v>1</v>
      </c>
      <c r="J393" s="100"/>
      <c r="K393" s="31"/>
      <c r="L393" s="28"/>
    </row>
    <row r="394" spans="3:12" ht="12" customHeight="1" x14ac:dyDescent="0.3">
      <c r="C394" s="29" t="s">
        <v>1187</v>
      </c>
      <c r="D394" s="117" t="s">
        <v>363</v>
      </c>
      <c r="E394" s="618">
        <v>1</v>
      </c>
      <c r="F394" s="619"/>
      <c r="G394" s="618"/>
      <c r="H394" s="620"/>
      <c r="I394" s="618">
        <f>E394</f>
        <v>1</v>
      </c>
      <c r="J394" s="100"/>
      <c r="K394" s="31"/>
      <c r="L394" s="28"/>
    </row>
    <row r="395" spans="3:12" ht="12" customHeight="1" x14ac:dyDescent="0.3">
      <c r="C395" s="617"/>
      <c r="D395" s="117"/>
      <c r="E395" s="618"/>
      <c r="F395" s="619"/>
      <c r="G395" s="618"/>
      <c r="H395" s="620"/>
      <c r="I395" s="458"/>
      <c r="J395" s="100"/>
      <c r="K395" s="31"/>
      <c r="L395" s="28"/>
    </row>
    <row r="396" spans="3:12" x14ac:dyDescent="0.25">
      <c r="C396" s="178" t="str">
        <f>RESUMEN!C154</f>
        <v>03.07.01.17</v>
      </c>
      <c r="D396" s="1971" t="str">
        <f>RESUMEN!D154</f>
        <v>PUERTA CONTRAPLACADA DE MDF MELAMINICO 6mm C/ ACABADO MATE, C/ SOBRELUZ DE CRISTAL TEMPLADO INCOL. e=6mm, DE 1 HOJA BATIENTE; P09a (0.80 x 2.60)</v>
      </c>
      <c r="E396" s="1972"/>
      <c r="F396" s="1972"/>
      <c r="G396" s="1972"/>
      <c r="H396" s="1972"/>
      <c r="I396" s="1972"/>
      <c r="J396" s="1972"/>
      <c r="K396" s="1973"/>
    </row>
    <row r="397" spans="3:12" x14ac:dyDescent="0.25">
      <c r="C397" s="342" t="s">
        <v>1</v>
      </c>
      <c r="D397" s="163" t="s">
        <v>2</v>
      </c>
      <c r="E397" s="163" t="s">
        <v>58</v>
      </c>
      <c r="F397" s="164" t="s">
        <v>52</v>
      </c>
      <c r="G397" s="164" t="s">
        <v>47</v>
      </c>
      <c r="H397" s="164" t="s">
        <v>48</v>
      </c>
      <c r="I397" s="516" t="s">
        <v>49</v>
      </c>
      <c r="J397" s="150" t="s">
        <v>50</v>
      </c>
      <c r="K397" s="165" t="s">
        <v>3</v>
      </c>
    </row>
    <row r="398" spans="3:12" ht="12" customHeight="1" x14ac:dyDescent="0.3">
      <c r="C398" s="29"/>
      <c r="D398" s="434" t="s">
        <v>2142</v>
      </c>
      <c r="E398" s="444"/>
      <c r="F398" s="443"/>
      <c r="G398" s="443"/>
      <c r="H398" s="98"/>
      <c r="I398" s="458"/>
      <c r="J398" s="100">
        <f>SUM(I400:I401)</f>
        <v>1</v>
      </c>
      <c r="K398" s="31"/>
      <c r="L398" s="28"/>
    </row>
    <row r="399" spans="3:12" ht="12" customHeight="1" x14ac:dyDescent="0.3">
      <c r="C399" s="29"/>
      <c r="D399" s="518" t="s">
        <v>761</v>
      </c>
      <c r="E399" s="444"/>
      <c r="F399" s="443"/>
      <c r="G399" s="443"/>
      <c r="H399" s="98"/>
      <c r="I399" s="458"/>
      <c r="J399" s="100"/>
      <c r="K399" s="31"/>
      <c r="L399" s="28"/>
    </row>
    <row r="400" spans="3:12" ht="12" customHeight="1" x14ac:dyDescent="0.3">
      <c r="C400" s="29" t="s">
        <v>1136</v>
      </c>
      <c r="D400" s="117" t="s">
        <v>1137</v>
      </c>
      <c r="E400" s="618">
        <v>1</v>
      </c>
      <c r="F400" s="619"/>
      <c r="G400" s="618"/>
      <c r="H400" s="620"/>
      <c r="I400" s="618">
        <f>E400</f>
        <v>1</v>
      </c>
      <c r="J400" s="100"/>
      <c r="K400" s="31"/>
      <c r="L400" s="28"/>
    </row>
    <row r="401" spans="3:12" ht="12" customHeight="1" x14ac:dyDescent="0.3">
      <c r="C401" s="617"/>
      <c r="D401" s="117"/>
      <c r="E401" s="618"/>
      <c r="F401" s="619"/>
      <c r="G401" s="618"/>
      <c r="H401" s="620"/>
      <c r="I401" s="458"/>
      <c r="J401" s="100"/>
      <c r="K401" s="31"/>
      <c r="L401" s="28"/>
    </row>
    <row r="402" spans="3:12" x14ac:dyDescent="0.25">
      <c r="C402" s="178" t="str">
        <f>RESUMEN!C155</f>
        <v>03.07.01.18</v>
      </c>
      <c r="D402" s="1971" t="str">
        <f>RESUMEN!D155</f>
        <v>PUERTA CONTRAPLACADA DE MDF MELAMINICO 6mm C/ ACABADO MATE, C/ SOBRELUZ DE CRISTAL TEMPLADO INCOL. e=6mm, DE 1 HOJA BATIENTE; P09b (0.90 x 2.60)</v>
      </c>
      <c r="E402" s="1972"/>
      <c r="F402" s="1972"/>
      <c r="G402" s="1972"/>
      <c r="H402" s="1972"/>
      <c r="I402" s="1972"/>
      <c r="J402" s="1972"/>
      <c r="K402" s="1973"/>
    </row>
    <row r="403" spans="3:12" x14ac:dyDescent="0.25">
      <c r="C403" s="342" t="s">
        <v>1</v>
      </c>
      <c r="D403" s="163" t="s">
        <v>2</v>
      </c>
      <c r="E403" s="163" t="s">
        <v>58</v>
      </c>
      <c r="F403" s="164" t="s">
        <v>52</v>
      </c>
      <c r="G403" s="164" t="s">
        <v>47</v>
      </c>
      <c r="H403" s="164" t="s">
        <v>48</v>
      </c>
      <c r="I403" s="516" t="s">
        <v>49</v>
      </c>
      <c r="J403" s="150" t="s">
        <v>50</v>
      </c>
      <c r="K403" s="165" t="s">
        <v>3</v>
      </c>
    </row>
    <row r="404" spans="3:12" ht="12" customHeight="1" x14ac:dyDescent="0.3">
      <c r="C404" s="29"/>
      <c r="D404" s="434" t="s">
        <v>2142</v>
      </c>
      <c r="E404" s="618"/>
      <c r="F404" s="619"/>
      <c r="G404" s="618"/>
      <c r="H404" s="620"/>
      <c r="I404" s="458"/>
      <c r="J404" s="100">
        <f>SUM(I406:I418)</f>
        <v>11</v>
      </c>
      <c r="K404" s="31"/>
      <c r="L404" s="28"/>
    </row>
    <row r="405" spans="3:12" ht="12" customHeight="1" x14ac:dyDescent="0.3">
      <c r="C405" s="29"/>
      <c r="D405" s="518" t="s">
        <v>761</v>
      </c>
      <c r="E405" s="618"/>
      <c r="F405" s="619"/>
      <c r="G405" s="618"/>
      <c r="H405" s="620"/>
      <c r="I405" s="458"/>
      <c r="J405" s="100"/>
      <c r="K405" s="31"/>
      <c r="L405" s="28"/>
    </row>
    <row r="406" spans="3:12" ht="12" customHeight="1" x14ac:dyDescent="0.3">
      <c r="C406" s="29" t="s">
        <v>1037</v>
      </c>
      <c r="D406" s="117" t="s">
        <v>130</v>
      </c>
      <c r="E406" s="618">
        <v>1</v>
      </c>
      <c r="F406" s="619"/>
      <c r="G406" s="618"/>
      <c r="H406" s="620"/>
      <c r="I406" s="618">
        <f>E406</f>
        <v>1</v>
      </c>
      <c r="J406" s="100"/>
      <c r="K406" s="31"/>
      <c r="L406" s="28"/>
    </row>
    <row r="407" spans="3:12" ht="12" customHeight="1" x14ac:dyDescent="0.3">
      <c r="C407" s="29" t="s">
        <v>1139</v>
      </c>
      <c r="D407" s="117" t="s">
        <v>133</v>
      </c>
      <c r="E407" s="618">
        <v>1</v>
      </c>
      <c r="F407" s="619"/>
      <c r="G407" s="618"/>
      <c r="H407" s="620"/>
      <c r="I407" s="618">
        <f t="shared" ref="I407:I418" si="11">E407</f>
        <v>1</v>
      </c>
      <c r="J407" s="100"/>
      <c r="K407" s="31"/>
      <c r="L407" s="28"/>
    </row>
    <row r="408" spans="3:12" ht="12" customHeight="1" x14ac:dyDescent="0.3">
      <c r="C408" s="29" t="s">
        <v>1432</v>
      </c>
      <c r="D408" s="117" t="s">
        <v>795</v>
      </c>
      <c r="E408" s="618">
        <v>1</v>
      </c>
      <c r="F408" s="619"/>
      <c r="G408" s="618"/>
      <c r="H408" s="620"/>
      <c r="I408" s="618">
        <f t="shared" si="11"/>
        <v>1</v>
      </c>
      <c r="J408" s="100"/>
      <c r="K408" s="31"/>
      <c r="L408" s="28"/>
    </row>
    <row r="409" spans="3:12" ht="12" customHeight="1" x14ac:dyDescent="0.3">
      <c r="C409" s="29" t="s">
        <v>1434</v>
      </c>
      <c r="D409" s="117" t="s">
        <v>795</v>
      </c>
      <c r="E409" s="618">
        <v>1</v>
      </c>
      <c r="F409" s="619"/>
      <c r="G409" s="618"/>
      <c r="H409" s="620"/>
      <c r="I409" s="618">
        <f t="shared" si="11"/>
        <v>1</v>
      </c>
      <c r="J409" s="100"/>
      <c r="K409" s="31"/>
      <c r="L409" s="28"/>
    </row>
    <row r="410" spans="3:12" ht="12" customHeight="1" x14ac:dyDescent="0.3">
      <c r="C410" s="29" t="s">
        <v>1451</v>
      </c>
      <c r="D410" s="117" t="s">
        <v>795</v>
      </c>
      <c r="E410" s="618">
        <v>1</v>
      </c>
      <c r="F410" s="443"/>
      <c r="G410" s="443"/>
      <c r="H410" s="98"/>
      <c r="I410" s="618">
        <f t="shared" si="11"/>
        <v>1</v>
      </c>
      <c r="J410" s="100"/>
      <c r="K410" s="31"/>
      <c r="L410" s="28"/>
    </row>
    <row r="411" spans="3:12" ht="12" customHeight="1" x14ac:dyDescent="0.3">
      <c r="C411" s="29" t="s">
        <v>2228</v>
      </c>
      <c r="D411" s="117" t="s">
        <v>795</v>
      </c>
      <c r="E411" s="618">
        <v>1</v>
      </c>
      <c r="F411" s="443"/>
      <c r="G411" s="443"/>
      <c r="H411" s="98"/>
      <c r="I411" s="618">
        <f t="shared" si="11"/>
        <v>1</v>
      </c>
      <c r="J411" s="100"/>
      <c r="K411" s="31"/>
      <c r="L411" s="28"/>
    </row>
    <row r="412" spans="3:12" ht="12" customHeight="1" x14ac:dyDescent="0.3">
      <c r="C412" s="29" t="s">
        <v>1403</v>
      </c>
      <c r="D412" s="117" t="s">
        <v>155</v>
      </c>
      <c r="E412" s="618">
        <v>1</v>
      </c>
      <c r="F412" s="619"/>
      <c r="G412" s="618"/>
      <c r="H412" s="620"/>
      <c r="I412" s="618">
        <f t="shared" si="11"/>
        <v>1</v>
      </c>
      <c r="J412" s="100"/>
      <c r="K412" s="31"/>
      <c r="L412" s="28"/>
    </row>
    <row r="413" spans="3:12" ht="12" customHeight="1" x14ac:dyDescent="0.3">
      <c r="C413" s="29" t="s">
        <v>1408</v>
      </c>
      <c r="D413" s="117" t="s">
        <v>381</v>
      </c>
      <c r="E413" s="618">
        <v>1</v>
      </c>
      <c r="F413" s="619"/>
      <c r="G413" s="618"/>
      <c r="H413" s="620"/>
      <c r="I413" s="618">
        <f t="shared" si="11"/>
        <v>1</v>
      </c>
      <c r="J413" s="100"/>
      <c r="K413" s="31"/>
      <c r="L413" s="28"/>
    </row>
    <row r="414" spans="3:12" ht="12" customHeight="1" x14ac:dyDescent="0.3">
      <c r="C414" s="29" t="s">
        <v>1425</v>
      </c>
      <c r="D414" s="117" t="s">
        <v>138</v>
      </c>
      <c r="E414" s="618">
        <v>1</v>
      </c>
      <c r="F414" s="619"/>
      <c r="G414" s="618"/>
      <c r="H414" s="620"/>
      <c r="I414" s="618">
        <f t="shared" si="11"/>
        <v>1</v>
      </c>
      <c r="J414" s="100"/>
      <c r="K414" s="31"/>
      <c r="L414" s="28"/>
    </row>
    <row r="415" spans="3:12" ht="12" customHeight="1" x14ac:dyDescent="0.3">
      <c r="C415" s="617"/>
      <c r="D415" s="434" t="s">
        <v>2155</v>
      </c>
      <c r="E415" s="618"/>
      <c r="F415" s="619"/>
      <c r="G415" s="618"/>
      <c r="H415" s="620"/>
      <c r="I415" s="618"/>
      <c r="J415" s="100"/>
      <c r="K415" s="31"/>
      <c r="L415" s="28"/>
    </row>
    <row r="416" spans="3:12" ht="12" customHeight="1" x14ac:dyDescent="0.3">
      <c r="C416" s="617"/>
      <c r="D416" s="518" t="s">
        <v>770</v>
      </c>
      <c r="E416" s="618"/>
      <c r="F416" s="443"/>
      <c r="G416" s="443"/>
      <c r="H416" s="98"/>
      <c r="I416" s="618"/>
      <c r="J416" s="100"/>
      <c r="K416" s="31"/>
      <c r="L416" s="28"/>
    </row>
    <row r="417" spans="3:12" ht="12" customHeight="1" x14ac:dyDescent="0.3">
      <c r="C417" s="29" t="s">
        <v>1660</v>
      </c>
      <c r="D417" s="117" t="s">
        <v>1661</v>
      </c>
      <c r="E417" s="618">
        <v>1</v>
      </c>
      <c r="F417" s="443"/>
      <c r="G417" s="443"/>
      <c r="H417" s="98"/>
      <c r="I417" s="618">
        <f t="shared" si="11"/>
        <v>1</v>
      </c>
      <c r="J417" s="100"/>
      <c r="K417" s="31"/>
      <c r="L417" s="28"/>
    </row>
    <row r="418" spans="3:12" ht="12" customHeight="1" x14ac:dyDescent="0.3">
      <c r="C418" s="29" t="s">
        <v>1648</v>
      </c>
      <c r="D418" s="117" t="s">
        <v>2229</v>
      </c>
      <c r="E418" s="618">
        <v>1</v>
      </c>
      <c r="F418" s="443"/>
      <c r="G418" s="443"/>
      <c r="H418" s="98"/>
      <c r="I418" s="618">
        <f t="shared" si="11"/>
        <v>1</v>
      </c>
      <c r="J418" s="100"/>
      <c r="K418" s="31"/>
      <c r="L418" s="28"/>
    </row>
    <row r="419" spans="3:12" ht="12" customHeight="1" x14ac:dyDescent="0.3">
      <c r="C419" s="617"/>
      <c r="D419" s="117"/>
      <c r="E419" s="618"/>
      <c r="F419" s="619"/>
      <c r="G419" s="618"/>
      <c r="H419" s="620"/>
      <c r="I419" s="458"/>
      <c r="J419" s="100"/>
      <c r="K419" s="31"/>
      <c r="L419" s="28"/>
    </row>
    <row r="420" spans="3:12" x14ac:dyDescent="0.25">
      <c r="C420" s="178" t="str">
        <f>RESUMEN!C156</f>
        <v>03.07.01.19</v>
      </c>
      <c r="D420" s="1971" t="str">
        <f>RESUMEN!D156</f>
        <v>PUERTA CONTRAPLACADA DE MDF MELAMINICO 6mm C/ ACABADO MATE, C/ SOBRELUZ DE CRISTAL TEMPLADO INCOL. e=6mm, DE 1 HOJA BATIENTE; P09c (1.00 x 2.60)</v>
      </c>
      <c r="E420" s="1972"/>
      <c r="F420" s="1972"/>
      <c r="G420" s="1972"/>
      <c r="H420" s="1972"/>
      <c r="I420" s="1972"/>
      <c r="J420" s="1972"/>
      <c r="K420" s="1973"/>
    </row>
    <row r="421" spans="3:12" x14ac:dyDescent="0.25">
      <c r="C421" s="342" t="s">
        <v>1</v>
      </c>
      <c r="D421" s="163" t="s">
        <v>2</v>
      </c>
      <c r="E421" s="163" t="s">
        <v>58</v>
      </c>
      <c r="F421" s="164" t="s">
        <v>52</v>
      </c>
      <c r="G421" s="164" t="s">
        <v>47</v>
      </c>
      <c r="H421" s="164" t="s">
        <v>48</v>
      </c>
      <c r="I421" s="516" t="s">
        <v>49</v>
      </c>
      <c r="J421" s="150" t="s">
        <v>50</v>
      </c>
      <c r="K421" s="165" t="s">
        <v>3</v>
      </c>
    </row>
    <row r="422" spans="3:12" ht="12" customHeight="1" x14ac:dyDescent="0.3">
      <c r="C422" s="29"/>
      <c r="D422" s="434" t="s">
        <v>2142</v>
      </c>
      <c r="E422" s="618"/>
      <c r="F422" s="619"/>
      <c r="G422" s="618"/>
      <c r="H422" s="620"/>
      <c r="I422" s="458"/>
      <c r="J422" s="100">
        <f>SUM(I424:I433)</f>
        <v>8</v>
      </c>
      <c r="K422" s="31"/>
      <c r="L422" s="28"/>
    </row>
    <row r="423" spans="3:12" ht="12" customHeight="1" x14ac:dyDescent="0.3">
      <c r="C423" s="29"/>
      <c r="D423" s="518" t="s">
        <v>761</v>
      </c>
      <c r="E423" s="618"/>
      <c r="F423" s="619"/>
      <c r="G423" s="618"/>
      <c r="H423" s="620"/>
      <c r="I423" s="458"/>
      <c r="J423" s="100"/>
      <c r="K423" s="31"/>
      <c r="L423" s="28"/>
    </row>
    <row r="424" spans="3:12" ht="12" customHeight="1" x14ac:dyDescent="0.3">
      <c r="C424" s="29" t="s">
        <v>2230</v>
      </c>
      <c r="D424" s="117" t="s">
        <v>900</v>
      </c>
      <c r="E424" s="618">
        <v>1</v>
      </c>
      <c r="F424" s="619"/>
      <c r="G424" s="618"/>
      <c r="H424" s="620"/>
      <c r="I424" s="618">
        <f>E424</f>
        <v>1</v>
      </c>
      <c r="J424" s="100"/>
      <c r="K424" s="31"/>
      <c r="L424" s="28"/>
    </row>
    <row r="425" spans="3:12" ht="12" customHeight="1" x14ac:dyDescent="0.3">
      <c r="C425" s="29" t="s">
        <v>989</v>
      </c>
      <c r="D425" s="117" t="s">
        <v>387</v>
      </c>
      <c r="E425" s="618">
        <v>1</v>
      </c>
      <c r="F425" s="619"/>
      <c r="G425" s="618"/>
      <c r="H425" s="620"/>
      <c r="I425" s="618">
        <f t="shared" ref="I425:I430" si="12">E425</f>
        <v>1</v>
      </c>
      <c r="J425" s="100"/>
      <c r="K425" s="31"/>
      <c r="L425" s="28"/>
    </row>
    <row r="426" spans="3:12" ht="12" customHeight="1" x14ac:dyDescent="0.3">
      <c r="C426" s="29" t="s">
        <v>2231</v>
      </c>
      <c r="D426" s="117" t="s">
        <v>138</v>
      </c>
      <c r="E426" s="618">
        <v>1</v>
      </c>
      <c r="F426" s="443"/>
      <c r="G426" s="443"/>
      <c r="H426" s="98"/>
      <c r="I426" s="618">
        <f t="shared" si="12"/>
        <v>1</v>
      </c>
      <c r="J426" s="100"/>
      <c r="K426" s="31"/>
      <c r="L426" s="28"/>
    </row>
    <row r="427" spans="3:12" ht="12" customHeight="1" x14ac:dyDescent="0.3">
      <c r="C427" s="29" t="s">
        <v>1169</v>
      </c>
      <c r="D427" s="117" t="s">
        <v>191</v>
      </c>
      <c r="E427" s="618">
        <v>1</v>
      </c>
      <c r="F427" s="443"/>
      <c r="G427" s="443"/>
      <c r="H427" s="98"/>
      <c r="I427" s="618">
        <f t="shared" si="12"/>
        <v>1</v>
      </c>
      <c r="J427" s="100"/>
      <c r="K427" s="31"/>
      <c r="L427" s="28"/>
    </row>
    <row r="428" spans="3:12" ht="12" customHeight="1" x14ac:dyDescent="0.3">
      <c r="C428" s="29" t="s">
        <v>1409</v>
      </c>
      <c r="D428" s="117" t="s">
        <v>1410</v>
      </c>
      <c r="E428" s="618">
        <v>1</v>
      </c>
      <c r="F428" s="619"/>
      <c r="G428" s="618"/>
      <c r="H428" s="620"/>
      <c r="I428" s="618">
        <f t="shared" si="12"/>
        <v>1</v>
      </c>
      <c r="J428" s="100"/>
      <c r="K428" s="31"/>
      <c r="L428" s="28"/>
    </row>
    <row r="429" spans="3:12" ht="12" customHeight="1" x14ac:dyDescent="0.3">
      <c r="C429" s="29" t="s">
        <v>1420</v>
      </c>
      <c r="D429" s="117" t="s">
        <v>570</v>
      </c>
      <c r="E429" s="618">
        <v>1</v>
      </c>
      <c r="F429" s="619"/>
      <c r="G429" s="618"/>
      <c r="H429" s="620"/>
      <c r="I429" s="618">
        <f t="shared" si="12"/>
        <v>1</v>
      </c>
      <c r="J429" s="100"/>
      <c r="K429" s="31"/>
      <c r="L429" s="28"/>
    </row>
    <row r="430" spans="3:12" ht="12" customHeight="1" x14ac:dyDescent="0.3">
      <c r="C430" s="29" t="s">
        <v>1334</v>
      </c>
      <c r="D430" s="117" t="s">
        <v>198</v>
      </c>
      <c r="E430" s="618">
        <v>1</v>
      </c>
      <c r="F430" s="619"/>
      <c r="G430" s="618"/>
      <c r="H430" s="620"/>
      <c r="I430" s="618">
        <f t="shared" si="12"/>
        <v>1</v>
      </c>
      <c r="J430" s="100"/>
      <c r="K430" s="31"/>
      <c r="L430" s="28"/>
    </row>
    <row r="431" spans="3:12" ht="12" customHeight="1" x14ac:dyDescent="0.3">
      <c r="C431" s="29"/>
      <c r="D431" s="434" t="s">
        <v>2155</v>
      </c>
      <c r="E431" s="618"/>
      <c r="F431" s="443"/>
      <c r="G431" s="443"/>
      <c r="H431" s="98"/>
      <c r="I431" s="618"/>
      <c r="J431" s="100"/>
      <c r="K431" s="31"/>
      <c r="L431" s="28"/>
    </row>
    <row r="432" spans="3:12" ht="12" customHeight="1" x14ac:dyDescent="0.3">
      <c r="C432" s="617"/>
      <c r="D432" s="518" t="s">
        <v>770</v>
      </c>
      <c r="E432" s="618"/>
      <c r="F432" s="619"/>
      <c r="G432" s="618"/>
      <c r="H432" s="620"/>
      <c r="I432" s="618"/>
      <c r="J432" s="100"/>
      <c r="K432" s="31"/>
      <c r="L432" s="28"/>
    </row>
    <row r="433" spans="3:12" ht="12" customHeight="1" x14ac:dyDescent="0.3">
      <c r="C433" s="29" t="s">
        <v>1604</v>
      </c>
      <c r="D433" s="117" t="s">
        <v>153</v>
      </c>
      <c r="E433" s="618">
        <v>1</v>
      </c>
      <c r="F433" s="619"/>
      <c r="G433" s="618"/>
      <c r="H433" s="620"/>
      <c r="I433" s="618">
        <f>E433</f>
        <v>1</v>
      </c>
      <c r="J433" s="100"/>
      <c r="K433" s="31"/>
      <c r="L433" s="28"/>
    </row>
    <row r="434" spans="3:12" ht="12" customHeight="1" x14ac:dyDescent="0.3">
      <c r="C434" s="617"/>
      <c r="D434" s="117"/>
      <c r="E434" s="618"/>
      <c r="F434" s="619"/>
      <c r="G434" s="618"/>
      <c r="H434" s="620"/>
      <c r="I434" s="458"/>
      <c r="J434" s="100"/>
      <c r="K434" s="31"/>
      <c r="L434" s="28"/>
    </row>
    <row r="435" spans="3:12" x14ac:dyDescent="0.25">
      <c r="C435" s="178" t="str">
        <f>RESUMEN!C157</f>
        <v>03.07.01.20</v>
      </c>
      <c r="D435" s="1971" t="str">
        <f>RESUMEN!D157</f>
        <v>PUERTA CONTRAPLACADA DE MDF MELAMINICO 6mm C/ ACABADO MATE, C/ SOBRELUZ DE CRISTAL TEMPLADO INCOL. e=6mm, DE 1 HOJA BATIENTE; P09d (1.20 x 2.60)</v>
      </c>
      <c r="E435" s="1972"/>
      <c r="F435" s="1972"/>
      <c r="G435" s="1972"/>
      <c r="H435" s="1972"/>
      <c r="I435" s="1972"/>
      <c r="J435" s="1972"/>
      <c r="K435" s="1973"/>
    </row>
    <row r="436" spans="3:12" x14ac:dyDescent="0.25">
      <c r="C436" s="342" t="s">
        <v>1</v>
      </c>
      <c r="D436" s="163" t="s">
        <v>2</v>
      </c>
      <c r="E436" s="163" t="s">
        <v>58</v>
      </c>
      <c r="F436" s="164" t="s">
        <v>52</v>
      </c>
      <c r="G436" s="164" t="s">
        <v>47</v>
      </c>
      <c r="H436" s="164" t="s">
        <v>48</v>
      </c>
      <c r="I436" s="516" t="s">
        <v>49</v>
      </c>
      <c r="J436" s="150" t="s">
        <v>50</v>
      </c>
      <c r="K436" s="165" t="s">
        <v>3</v>
      </c>
    </row>
    <row r="437" spans="3:12" ht="12" customHeight="1" x14ac:dyDescent="0.3">
      <c r="C437" s="29"/>
      <c r="D437" s="434" t="s">
        <v>2142</v>
      </c>
      <c r="E437" s="444"/>
      <c r="F437" s="443"/>
      <c r="G437" s="443"/>
      <c r="H437" s="98"/>
      <c r="I437" s="458"/>
      <c r="J437" s="100">
        <f>SUM(I439:I452)</f>
        <v>14</v>
      </c>
      <c r="K437" s="31"/>
      <c r="L437" s="28"/>
    </row>
    <row r="438" spans="3:12" ht="12" customHeight="1" x14ac:dyDescent="0.3">
      <c r="C438" s="29"/>
      <c r="D438" s="518" t="s">
        <v>761</v>
      </c>
      <c r="E438" s="444"/>
      <c r="F438" s="443"/>
      <c r="G438" s="443"/>
      <c r="H438" s="98"/>
      <c r="I438" s="458"/>
      <c r="J438" s="100"/>
      <c r="K438" s="31"/>
      <c r="L438" s="28"/>
    </row>
    <row r="439" spans="3:12" ht="12" customHeight="1" x14ac:dyDescent="0.3">
      <c r="C439" s="29" t="s">
        <v>2232</v>
      </c>
      <c r="D439" s="117" t="s">
        <v>144</v>
      </c>
      <c r="E439" s="618">
        <v>1</v>
      </c>
      <c r="F439" s="619"/>
      <c r="G439" s="618"/>
      <c r="H439" s="620"/>
      <c r="I439" s="458">
        <f>E439</f>
        <v>1</v>
      </c>
      <c r="J439" s="100"/>
      <c r="K439" s="31"/>
      <c r="L439" s="28"/>
    </row>
    <row r="440" spans="3:12" ht="12" customHeight="1" x14ac:dyDescent="0.3">
      <c r="C440" s="29" t="s">
        <v>1088</v>
      </c>
      <c r="D440" s="117" t="s">
        <v>1089</v>
      </c>
      <c r="E440" s="618">
        <v>1</v>
      </c>
      <c r="F440" s="619"/>
      <c r="G440" s="618"/>
      <c r="H440" s="620"/>
      <c r="I440" s="458">
        <f t="shared" ref="I440:I452" si="13">E440</f>
        <v>1</v>
      </c>
      <c r="J440" s="100"/>
      <c r="K440" s="31"/>
      <c r="L440" s="28"/>
    </row>
    <row r="441" spans="3:12" ht="12" customHeight="1" x14ac:dyDescent="0.3">
      <c r="C441" s="29" t="s">
        <v>1086</v>
      </c>
      <c r="D441" s="117" t="s">
        <v>270</v>
      </c>
      <c r="E441" s="618">
        <v>1</v>
      </c>
      <c r="F441" s="619"/>
      <c r="G441" s="618"/>
      <c r="H441" s="620"/>
      <c r="I441" s="458">
        <f t="shared" si="13"/>
        <v>1</v>
      </c>
      <c r="J441" s="100"/>
      <c r="K441" s="31"/>
      <c r="L441" s="28"/>
    </row>
    <row r="442" spans="3:12" ht="12" customHeight="1" x14ac:dyDescent="0.3">
      <c r="C442" s="29" t="s">
        <v>2233</v>
      </c>
      <c r="D442" s="117" t="s">
        <v>144</v>
      </c>
      <c r="E442" s="444">
        <v>2</v>
      </c>
      <c r="F442" s="443"/>
      <c r="G442" s="443"/>
      <c r="H442" s="98"/>
      <c r="I442" s="458">
        <f t="shared" si="13"/>
        <v>2</v>
      </c>
      <c r="J442" s="100"/>
      <c r="K442" s="31"/>
      <c r="L442" s="28"/>
    </row>
    <row r="443" spans="3:12" ht="12" customHeight="1" x14ac:dyDescent="0.3">
      <c r="C443" s="29" t="s">
        <v>1154</v>
      </c>
      <c r="D443" s="117" t="s">
        <v>360</v>
      </c>
      <c r="E443" s="444">
        <v>2</v>
      </c>
      <c r="F443" s="443"/>
      <c r="G443" s="443"/>
      <c r="H443" s="98"/>
      <c r="I443" s="458">
        <f t="shared" si="13"/>
        <v>2</v>
      </c>
      <c r="J443" s="100"/>
      <c r="K443" s="31"/>
      <c r="L443" s="28"/>
    </row>
    <row r="444" spans="3:12" ht="12" customHeight="1" x14ac:dyDescent="0.3">
      <c r="C444" s="29" t="s">
        <v>1165</v>
      </c>
      <c r="D444" s="117" t="s">
        <v>189</v>
      </c>
      <c r="E444" s="618">
        <v>1</v>
      </c>
      <c r="F444" s="619"/>
      <c r="G444" s="618"/>
      <c r="H444" s="620"/>
      <c r="I444" s="458">
        <f t="shared" si="13"/>
        <v>1</v>
      </c>
      <c r="J444" s="100"/>
      <c r="K444" s="31"/>
      <c r="L444" s="28"/>
    </row>
    <row r="445" spans="3:12" ht="12" customHeight="1" x14ac:dyDescent="0.3">
      <c r="C445" s="29"/>
      <c r="D445" s="434" t="s">
        <v>2155</v>
      </c>
      <c r="E445" s="618"/>
      <c r="F445" s="619"/>
      <c r="G445" s="618"/>
      <c r="H445" s="620"/>
      <c r="I445" s="458"/>
      <c r="J445" s="100"/>
      <c r="K445" s="31"/>
      <c r="L445" s="28"/>
    </row>
    <row r="446" spans="3:12" ht="12" customHeight="1" x14ac:dyDescent="0.3">
      <c r="C446" s="617"/>
      <c r="D446" s="518" t="s">
        <v>770</v>
      </c>
      <c r="E446" s="618"/>
      <c r="F446" s="619"/>
      <c r="G446" s="618"/>
      <c r="H446" s="620"/>
      <c r="I446" s="458"/>
      <c r="J446" s="100"/>
      <c r="K446" s="31"/>
      <c r="L446" s="28"/>
    </row>
    <row r="447" spans="3:12" ht="12" customHeight="1" x14ac:dyDescent="0.3">
      <c r="C447" s="29" t="s">
        <v>2234</v>
      </c>
      <c r="D447" s="117" t="s">
        <v>144</v>
      </c>
      <c r="E447" s="444">
        <v>1</v>
      </c>
      <c r="F447" s="619"/>
      <c r="G447" s="618"/>
      <c r="H447" s="620"/>
      <c r="I447" s="458">
        <f t="shared" si="13"/>
        <v>1</v>
      </c>
      <c r="J447" s="100"/>
      <c r="K447" s="31"/>
      <c r="L447" s="28"/>
    </row>
    <row r="448" spans="3:12" ht="12" customHeight="1" x14ac:dyDescent="0.3">
      <c r="C448" s="29" t="s">
        <v>1507</v>
      </c>
      <c r="D448" s="117" t="s">
        <v>360</v>
      </c>
      <c r="E448" s="444">
        <v>1</v>
      </c>
      <c r="F448" s="619"/>
      <c r="G448" s="618"/>
      <c r="H448" s="620"/>
      <c r="I448" s="458">
        <f t="shared" si="13"/>
        <v>1</v>
      </c>
      <c r="J448" s="100"/>
      <c r="K448" s="31"/>
      <c r="L448" s="28"/>
    </row>
    <row r="449" spans="3:12" ht="11.25" customHeight="1" x14ac:dyDescent="0.3">
      <c r="C449" s="29" t="s">
        <v>1654</v>
      </c>
      <c r="D449" s="117" t="s">
        <v>138</v>
      </c>
      <c r="E449" s="444">
        <v>1</v>
      </c>
      <c r="F449" s="443"/>
      <c r="G449" s="443"/>
      <c r="H449" s="98"/>
      <c r="I449" s="458">
        <f t="shared" si="13"/>
        <v>1</v>
      </c>
      <c r="J449" s="100"/>
      <c r="K449" s="31"/>
      <c r="L449" s="28"/>
    </row>
    <row r="450" spans="3:12" ht="11.25" customHeight="1" x14ac:dyDescent="0.3">
      <c r="C450" s="29" t="s">
        <v>2235</v>
      </c>
      <c r="D450" s="117" t="s">
        <v>138</v>
      </c>
      <c r="E450" s="444">
        <v>1</v>
      </c>
      <c r="F450" s="443"/>
      <c r="G450" s="443"/>
      <c r="H450" s="98"/>
      <c r="I450" s="458">
        <f t="shared" si="13"/>
        <v>1</v>
      </c>
      <c r="J450" s="100"/>
      <c r="K450" s="31"/>
      <c r="L450" s="28"/>
    </row>
    <row r="451" spans="3:12" ht="12" customHeight="1" x14ac:dyDescent="0.3">
      <c r="C451" s="29" t="s">
        <v>1618</v>
      </c>
      <c r="D451" s="117" t="s">
        <v>360</v>
      </c>
      <c r="E451" s="444">
        <v>1</v>
      </c>
      <c r="F451" s="443"/>
      <c r="G451" s="443"/>
      <c r="H451" s="98"/>
      <c r="I451" s="458">
        <f t="shared" si="13"/>
        <v>1</v>
      </c>
      <c r="J451" s="100"/>
      <c r="K451" s="31"/>
      <c r="L451" s="28"/>
    </row>
    <row r="452" spans="3:12" ht="12" customHeight="1" x14ac:dyDescent="0.3">
      <c r="C452" s="29" t="s">
        <v>1612</v>
      </c>
      <c r="D452" s="117" t="s">
        <v>360</v>
      </c>
      <c r="E452" s="444">
        <v>1</v>
      </c>
      <c r="F452" s="619"/>
      <c r="G452" s="618"/>
      <c r="H452" s="620"/>
      <c r="I452" s="458">
        <f t="shared" si="13"/>
        <v>1</v>
      </c>
      <c r="J452" s="100"/>
      <c r="K452" s="31"/>
      <c r="L452" s="28"/>
    </row>
    <row r="453" spans="3:12" ht="12" customHeight="1" x14ac:dyDescent="0.3">
      <c r="C453" s="617"/>
      <c r="D453" s="117"/>
      <c r="E453" s="618"/>
      <c r="F453" s="619"/>
      <c r="G453" s="618"/>
      <c r="H453" s="620"/>
      <c r="I453" s="458"/>
      <c r="J453" s="100"/>
      <c r="K453" s="31"/>
      <c r="L453" s="28"/>
    </row>
    <row r="454" spans="3:12" x14ac:dyDescent="0.25">
      <c r="C454" s="178" t="str">
        <f>RESUMEN!C158</f>
        <v>03.07.01.21</v>
      </c>
      <c r="D454" s="1971" t="str">
        <f>RESUMEN!D158</f>
        <v>PUERTA CONTRAPLACADA DE MDF MELAMINICO 6mm C/ ACABADO MATE, C/ REJILLA DE MADERA, C/ SOBRELUZ DE CRISTAL TEMPLADO INCOL. e=6mm, DE 1 HOJA BATIENTE; P10a (0.80 x 2.60)</v>
      </c>
      <c r="E454" s="1972"/>
      <c r="F454" s="1972"/>
      <c r="G454" s="1972"/>
      <c r="H454" s="1972"/>
      <c r="I454" s="1972"/>
      <c r="J454" s="1972"/>
      <c r="K454" s="1973"/>
    </row>
    <row r="455" spans="3:12" x14ac:dyDescent="0.25">
      <c r="C455" s="342" t="s">
        <v>1</v>
      </c>
      <c r="D455" s="163" t="s">
        <v>2</v>
      </c>
      <c r="E455" s="163" t="s">
        <v>58</v>
      </c>
      <c r="F455" s="164" t="s">
        <v>52</v>
      </c>
      <c r="G455" s="164" t="s">
        <v>47</v>
      </c>
      <c r="H455" s="164" t="s">
        <v>48</v>
      </c>
      <c r="I455" s="516" t="s">
        <v>49</v>
      </c>
      <c r="J455" s="150" t="s">
        <v>50</v>
      </c>
      <c r="K455" s="165" t="s">
        <v>3</v>
      </c>
    </row>
    <row r="456" spans="3:12" ht="12" customHeight="1" x14ac:dyDescent="0.3">
      <c r="C456" s="29"/>
      <c r="D456" s="434" t="s">
        <v>2142</v>
      </c>
      <c r="E456" s="444"/>
      <c r="F456" s="619"/>
      <c r="G456" s="618"/>
      <c r="H456" s="620"/>
      <c r="I456" s="458"/>
      <c r="J456" s="100">
        <f>SUM(I458:I473)</f>
        <v>14</v>
      </c>
      <c r="K456" s="31"/>
      <c r="L456" s="28"/>
    </row>
    <row r="457" spans="3:12" ht="12" customHeight="1" x14ac:dyDescent="0.3">
      <c r="C457" s="29"/>
      <c r="D457" s="518" t="s">
        <v>761</v>
      </c>
      <c r="E457" s="444"/>
      <c r="F457" s="619"/>
      <c r="G457" s="618"/>
      <c r="H457" s="620"/>
      <c r="I457" s="458"/>
      <c r="J457" s="100"/>
      <c r="K457" s="31"/>
      <c r="L457" s="28"/>
    </row>
    <row r="458" spans="3:12" ht="12" customHeight="1" x14ac:dyDescent="0.3">
      <c r="C458" s="29" t="s">
        <v>1389</v>
      </c>
      <c r="D458" s="117" t="s">
        <v>826</v>
      </c>
      <c r="E458" s="618">
        <v>1</v>
      </c>
      <c r="F458" s="619"/>
      <c r="G458" s="618"/>
      <c r="H458" s="620"/>
      <c r="I458" s="458">
        <f>E458</f>
        <v>1</v>
      </c>
      <c r="J458" s="100"/>
      <c r="K458" s="31"/>
      <c r="L458" s="28"/>
    </row>
    <row r="459" spans="3:12" ht="12" customHeight="1" x14ac:dyDescent="0.3">
      <c r="C459" s="29" t="s">
        <v>1391</v>
      </c>
      <c r="D459" s="117" t="s">
        <v>827</v>
      </c>
      <c r="E459" s="618">
        <v>1</v>
      </c>
      <c r="F459" s="443"/>
      <c r="G459" s="443"/>
      <c r="H459" s="98"/>
      <c r="I459" s="458">
        <f t="shared" ref="I459:I473" si="14">E459</f>
        <v>1</v>
      </c>
      <c r="J459" s="100"/>
      <c r="K459" s="31"/>
      <c r="L459" s="28"/>
    </row>
    <row r="460" spans="3:12" ht="12" customHeight="1" x14ac:dyDescent="0.3">
      <c r="C460" s="29" t="s">
        <v>1209</v>
      </c>
      <c r="D460" s="117" t="s">
        <v>1210</v>
      </c>
      <c r="E460" s="618">
        <v>1</v>
      </c>
      <c r="F460" s="619"/>
      <c r="G460" s="618"/>
      <c r="H460" s="620"/>
      <c r="I460" s="458">
        <f t="shared" si="14"/>
        <v>1</v>
      </c>
      <c r="J460" s="100"/>
      <c r="K460" s="31"/>
      <c r="L460" s="28"/>
    </row>
    <row r="461" spans="3:12" ht="12" customHeight="1" x14ac:dyDescent="0.3">
      <c r="C461" s="29" t="s">
        <v>860</v>
      </c>
      <c r="D461" s="117" t="s">
        <v>828</v>
      </c>
      <c r="E461" s="618">
        <v>1</v>
      </c>
      <c r="F461" s="84"/>
      <c r="G461" s="84"/>
      <c r="H461" s="84"/>
      <c r="I461" s="458">
        <f t="shared" si="14"/>
        <v>1</v>
      </c>
      <c r="J461" s="100"/>
      <c r="K461" s="31"/>
      <c r="L461" s="28"/>
    </row>
    <row r="462" spans="3:12" ht="12" customHeight="1" x14ac:dyDescent="0.3">
      <c r="C462" s="29" t="s">
        <v>863</v>
      </c>
      <c r="D462" s="117" t="s">
        <v>825</v>
      </c>
      <c r="E462" s="618">
        <v>1</v>
      </c>
      <c r="F462" s="619"/>
      <c r="G462" s="618"/>
      <c r="H462" s="620"/>
      <c r="I462" s="458">
        <f t="shared" si="14"/>
        <v>1</v>
      </c>
      <c r="J462" s="100"/>
      <c r="K462" s="31"/>
      <c r="L462" s="28"/>
    </row>
    <row r="463" spans="3:12" ht="12" customHeight="1" x14ac:dyDescent="0.3">
      <c r="C463" s="29" t="s">
        <v>2236</v>
      </c>
      <c r="D463" s="117" t="s">
        <v>122</v>
      </c>
      <c r="E463" s="618">
        <v>1</v>
      </c>
      <c r="F463" s="619"/>
      <c r="G463" s="618"/>
      <c r="H463" s="620"/>
      <c r="I463" s="458">
        <f t="shared" si="14"/>
        <v>1</v>
      </c>
      <c r="J463" s="100"/>
      <c r="K463" s="31"/>
      <c r="L463" s="28"/>
    </row>
    <row r="464" spans="3:12" ht="12" customHeight="1" x14ac:dyDescent="0.3">
      <c r="C464" s="29" t="s">
        <v>1170</v>
      </c>
      <c r="D464" s="117" t="s">
        <v>1171</v>
      </c>
      <c r="E464" s="618">
        <v>1</v>
      </c>
      <c r="F464" s="619"/>
      <c r="G464" s="618"/>
      <c r="H464" s="620"/>
      <c r="I464" s="458">
        <f t="shared" si="14"/>
        <v>1</v>
      </c>
      <c r="J464" s="100"/>
      <c r="K464" s="31"/>
      <c r="L464" s="28"/>
    </row>
    <row r="465" spans="3:12" ht="12" customHeight="1" x14ac:dyDescent="0.3">
      <c r="C465" s="29" t="s">
        <v>1172</v>
      </c>
      <c r="D465" s="117" t="s">
        <v>1173</v>
      </c>
      <c r="E465" s="618">
        <v>1</v>
      </c>
      <c r="F465" s="619"/>
      <c r="G465" s="618"/>
      <c r="H465" s="620"/>
      <c r="I465" s="458">
        <f t="shared" si="14"/>
        <v>1</v>
      </c>
      <c r="J465" s="100"/>
      <c r="K465" s="31"/>
      <c r="L465" s="28"/>
    </row>
    <row r="466" spans="3:12" ht="12" customHeight="1" x14ac:dyDescent="0.3">
      <c r="C466" s="29" t="s">
        <v>1402</v>
      </c>
      <c r="D466" s="117" t="s">
        <v>122</v>
      </c>
      <c r="E466" s="618">
        <v>1</v>
      </c>
      <c r="F466" s="443"/>
      <c r="G466" s="443"/>
      <c r="H466" s="98"/>
      <c r="I466" s="458">
        <f t="shared" si="14"/>
        <v>1</v>
      </c>
      <c r="J466" s="100"/>
      <c r="K466" s="31"/>
      <c r="L466" s="28"/>
    </row>
    <row r="467" spans="3:12" ht="12" customHeight="1" x14ac:dyDescent="0.3">
      <c r="C467" s="29"/>
      <c r="D467" s="434" t="s">
        <v>2155</v>
      </c>
      <c r="E467" s="618"/>
      <c r="F467" s="619"/>
      <c r="G467" s="618"/>
      <c r="H467" s="620"/>
      <c r="I467" s="458"/>
      <c r="J467" s="100"/>
      <c r="K467" s="31"/>
      <c r="L467" s="28"/>
    </row>
    <row r="468" spans="3:12" ht="12" customHeight="1" x14ac:dyDescent="0.3">
      <c r="C468" s="617"/>
      <c r="D468" s="518" t="s">
        <v>770</v>
      </c>
      <c r="E468" s="618"/>
      <c r="F468" s="619"/>
      <c r="G468" s="618"/>
      <c r="H468" s="620"/>
      <c r="I468" s="458"/>
      <c r="J468" s="100"/>
      <c r="K468" s="31"/>
      <c r="L468" s="28"/>
    </row>
    <row r="469" spans="3:12" ht="12" customHeight="1" x14ac:dyDescent="0.3">
      <c r="C469" s="29" t="s">
        <v>1742</v>
      </c>
      <c r="D469" s="117" t="s">
        <v>834</v>
      </c>
      <c r="E469" s="618">
        <v>1</v>
      </c>
      <c r="F469" s="619"/>
      <c r="G469" s="618"/>
      <c r="H469" s="620"/>
      <c r="I469" s="458">
        <f t="shared" si="14"/>
        <v>1</v>
      </c>
      <c r="J469" s="100"/>
      <c r="K469" s="31"/>
      <c r="L469" s="28"/>
    </row>
    <row r="470" spans="3:12" ht="12" customHeight="1" x14ac:dyDescent="0.3">
      <c r="C470" s="29" t="s">
        <v>1743</v>
      </c>
      <c r="D470" s="117" t="s">
        <v>834</v>
      </c>
      <c r="E470" s="618">
        <v>1</v>
      </c>
      <c r="F470" s="619"/>
      <c r="G470" s="618"/>
      <c r="H470" s="620"/>
      <c r="I470" s="458">
        <f t="shared" si="14"/>
        <v>1</v>
      </c>
      <c r="J470" s="100"/>
      <c r="K470" s="31"/>
      <c r="L470" s="28"/>
    </row>
    <row r="471" spans="3:12" ht="12" customHeight="1" x14ac:dyDescent="0.3">
      <c r="C471" s="29" t="s">
        <v>1599</v>
      </c>
      <c r="D471" s="117" t="s">
        <v>122</v>
      </c>
      <c r="E471" s="618">
        <v>1</v>
      </c>
      <c r="F471" s="619"/>
      <c r="G471" s="618"/>
      <c r="H471" s="620"/>
      <c r="I471" s="458">
        <f t="shared" si="14"/>
        <v>1</v>
      </c>
      <c r="J471" s="100"/>
      <c r="K471" s="31"/>
      <c r="L471" s="28"/>
    </row>
    <row r="472" spans="3:12" ht="12" customHeight="1" x14ac:dyDescent="0.3">
      <c r="C472" s="29" t="s">
        <v>1600</v>
      </c>
      <c r="D472" s="117" t="s">
        <v>122</v>
      </c>
      <c r="E472" s="618">
        <v>1</v>
      </c>
      <c r="F472" s="619"/>
      <c r="G472" s="618"/>
      <c r="H472" s="620"/>
      <c r="I472" s="458">
        <f t="shared" si="14"/>
        <v>1</v>
      </c>
      <c r="J472" s="100"/>
      <c r="K472" s="31"/>
      <c r="L472" s="28"/>
    </row>
    <row r="473" spans="3:12" ht="12" customHeight="1" x14ac:dyDescent="0.3">
      <c r="C473" s="29" t="s">
        <v>1734</v>
      </c>
      <c r="D473" s="117" t="s">
        <v>122</v>
      </c>
      <c r="E473" s="618">
        <v>1</v>
      </c>
      <c r="F473" s="619"/>
      <c r="G473" s="618"/>
      <c r="H473" s="620"/>
      <c r="I473" s="458">
        <f t="shared" si="14"/>
        <v>1</v>
      </c>
      <c r="J473" s="100"/>
      <c r="K473" s="31"/>
      <c r="L473" s="28"/>
    </row>
    <row r="474" spans="3:12" ht="12" customHeight="1" x14ac:dyDescent="0.3">
      <c r="C474" s="617"/>
      <c r="D474" s="117"/>
      <c r="E474" s="618"/>
      <c r="F474" s="619"/>
      <c r="G474" s="618"/>
      <c r="H474" s="620"/>
      <c r="I474" s="458"/>
      <c r="J474" s="100"/>
      <c r="K474" s="31"/>
      <c r="L474" s="28"/>
    </row>
    <row r="475" spans="3:12" x14ac:dyDescent="0.25">
      <c r="C475" s="178" t="str">
        <f>RESUMEN!C159</f>
        <v>03.07.01.22</v>
      </c>
      <c r="D475" s="1971" t="str">
        <f>RESUMEN!D159</f>
        <v>PUERTA CONTRAPLACADA DE MDF MELAMINICO 6mm C/ ACABADO MATE, C/ REJILLA DE MADERA, C/ SOBRELUZ DE CRISTAL TEMPLADO INCOL. e=6mm, DE 1 HOJA BATIENTE; P10b (0.90 x 2.60)</v>
      </c>
      <c r="E475" s="1972"/>
      <c r="F475" s="1972"/>
      <c r="G475" s="1972"/>
      <c r="H475" s="1972"/>
      <c r="I475" s="1972"/>
      <c r="J475" s="1972"/>
      <c r="K475" s="1973"/>
    </row>
    <row r="476" spans="3:12" x14ac:dyDescent="0.25">
      <c r="C476" s="342" t="s">
        <v>1</v>
      </c>
      <c r="D476" s="163" t="s">
        <v>2</v>
      </c>
      <c r="E476" s="163" t="s">
        <v>58</v>
      </c>
      <c r="F476" s="164" t="s">
        <v>52</v>
      </c>
      <c r="G476" s="164" t="s">
        <v>47</v>
      </c>
      <c r="H476" s="164" t="s">
        <v>48</v>
      </c>
      <c r="I476" s="516" t="s">
        <v>49</v>
      </c>
      <c r="J476" s="150" t="s">
        <v>50</v>
      </c>
      <c r="K476" s="165" t="s">
        <v>3</v>
      </c>
    </row>
    <row r="477" spans="3:12" ht="12" customHeight="1" x14ac:dyDescent="0.3">
      <c r="C477" s="29"/>
      <c r="D477" s="434" t="s">
        <v>2142</v>
      </c>
      <c r="E477" s="444"/>
      <c r="F477" s="619"/>
      <c r="G477" s="618"/>
      <c r="H477" s="620"/>
      <c r="I477" s="458"/>
      <c r="J477" s="100">
        <f>SUM(I479:I513)</f>
        <v>33</v>
      </c>
      <c r="K477" s="31"/>
      <c r="L477" s="28"/>
    </row>
    <row r="478" spans="3:12" ht="12" customHeight="1" x14ac:dyDescent="0.3">
      <c r="C478" s="29"/>
      <c r="D478" s="518" t="s">
        <v>761</v>
      </c>
      <c r="E478" s="444"/>
      <c r="F478" s="619"/>
      <c r="G478" s="618"/>
      <c r="H478" s="620"/>
      <c r="I478" s="458"/>
      <c r="J478" s="100"/>
      <c r="K478" s="31"/>
      <c r="L478" s="28"/>
    </row>
    <row r="479" spans="3:12" ht="12" customHeight="1" x14ac:dyDescent="0.3">
      <c r="C479" s="29" t="s">
        <v>1268</v>
      </c>
      <c r="D479" s="117" t="s">
        <v>1269</v>
      </c>
      <c r="E479" s="618">
        <v>1</v>
      </c>
      <c r="F479" s="619"/>
      <c r="G479" s="618"/>
      <c r="H479" s="620"/>
      <c r="I479" s="458">
        <f>E479</f>
        <v>1</v>
      </c>
      <c r="J479" s="100"/>
      <c r="K479" s="31"/>
      <c r="L479" s="28"/>
    </row>
    <row r="480" spans="3:12" ht="11.25" customHeight="1" x14ac:dyDescent="0.3">
      <c r="C480" s="29" t="s">
        <v>1267</v>
      </c>
      <c r="D480" s="117" t="s">
        <v>177</v>
      </c>
      <c r="E480" s="618">
        <v>1</v>
      </c>
      <c r="F480" s="443"/>
      <c r="G480" s="443"/>
      <c r="H480" s="98"/>
      <c r="I480" s="458">
        <f t="shared" ref="I480:I513" si="15">E480</f>
        <v>1</v>
      </c>
      <c r="J480" s="100"/>
      <c r="K480" s="31"/>
      <c r="L480" s="28"/>
    </row>
    <row r="481" spans="3:12" ht="11.25" customHeight="1" x14ac:dyDescent="0.3">
      <c r="C481" s="29" t="s">
        <v>1028</v>
      </c>
      <c r="D481" s="117" t="s">
        <v>826</v>
      </c>
      <c r="E481" s="618">
        <v>1</v>
      </c>
      <c r="F481" s="443"/>
      <c r="G481" s="443"/>
      <c r="H481" s="98"/>
      <c r="I481" s="458">
        <f t="shared" si="15"/>
        <v>1</v>
      </c>
      <c r="J481" s="100"/>
      <c r="K481" s="31"/>
      <c r="L481" s="28"/>
    </row>
    <row r="482" spans="3:12" ht="11.25" customHeight="1" x14ac:dyDescent="0.3">
      <c r="C482" s="29" t="s">
        <v>1029</v>
      </c>
      <c r="D482" s="117" t="s">
        <v>827</v>
      </c>
      <c r="E482" s="618">
        <v>1</v>
      </c>
      <c r="F482" s="443"/>
      <c r="G482" s="443"/>
      <c r="H482" s="98"/>
      <c r="I482" s="458">
        <f t="shared" si="15"/>
        <v>1</v>
      </c>
      <c r="J482" s="100"/>
      <c r="K482" s="31"/>
      <c r="L482" s="28"/>
    </row>
    <row r="483" spans="3:12" ht="12" customHeight="1" x14ac:dyDescent="0.3">
      <c r="C483" s="29" t="s">
        <v>1029</v>
      </c>
      <c r="D483" s="117" t="s">
        <v>827</v>
      </c>
      <c r="E483" s="618">
        <v>1</v>
      </c>
      <c r="F483" s="619"/>
      <c r="G483" s="618"/>
      <c r="H483" s="620"/>
      <c r="I483" s="458">
        <f t="shared" si="15"/>
        <v>1</v>
      </c>
      <c r="J483" s="100"/>
      <c r="K483" s="31"/>
      <c r="L483" s="28"/>
    </row>
    <row r="484" spans="3:12" ht="12" customHeight="1" x14ac:dyDescent="0.3">
      <c r="C484" s="617" t="s">
        <v>1057</v>
      </c>
      <c r="D484" s="117" t="s">
        <v>177</v>
      </c>
      <c r="E484" s="618">
        <v>1</v>
      </c>
      <c r="F484" s="619"/>
      <c r="G484" s="618"/>
      <c r="H484" s="620"/>
      <c r="I484" s="458">
        <f t="shared" si="15"/>
        <v>1</v>
      </c>
      <c r="J484" s="100"/>
      <c r="K484" s="31"/>
      <c r="L484" s="28"/>
    </row>
    <row r="485" spans="3:12" ht="11.25" customHeight="1" x14ac:dyDescent="0.3">
      <c r="C485" s="617" t="s">
        <v>1084</v>
      </c>
      <c r="D485" s="117" t="s">
        <v>177</v>
      </c>
      <c r="E485" s="618">
        <v>1</v>
      </c>
      <c r="F485" s="443"/>
      <c r="G485" s="443"/>
      <c r="H485" s="98"/>
      <c r="I485" s="458">
        <f t="shared" si="15"/>
        <v>1</v>
      </c>
      <c r="J485" s="100"/>
      <c r="K485" s="31"/>
      <c r="L485" s="28"/>
    </row>
    <row r="486" spans="3:12" ht="12" customHeight="1" x14ac:dyDescent="0.3">
      <c r="C486" s="617" t="s">
        <v>1092</v>
      </c>
      <c r="D486" s="117" t="s">
        <v>1093</v>
      </c>
      <c r="E486" s="618">
        <v>1</v>
      </c>
      <c r="F486" s="619"/>
      <c r="G486" s="618"/>
      <c r="H486" s="620"/>
      <c r="I486" s="458">
        <f t="shared" si="15"/>
        <v>1</v>
      </c>
      <c r="J486" s="100"/>
      <c r="K486" s="31"/>
      <c r="L486" s="28"/>
    </row>
    <row r="487" spans="3:12" ht="12" customHeight="1" x14ac:dyDescent="0.3">
      <c r="C487" s="617" t="s">
        <v>1096</v>
      </c>
      <c r="D487" s="117" t="s">
        <v>1097</v>
      </c>
      <c r="E487" s="618">
        <v>1</v>
      </c>
      <c r="F487" s="619"/>
      <c r="G487" s="618"/>
      <c r="H487" s="620"/>
      <c r="I487" s="458">
        <f t="shared" si="15"/>
        <v>1</v>
      </c>
      <c r="J487" s="100"/>
      <c r="K487" s="31"/>
      <c r="L487" s="28"/>
    </row>
    <row r="488" spans="3:12" ht="12" customHeight="1" x14ac:dyDescent="0.3">
      <c r="C488" s="617" t="s">
        <v>960</v>
      </c>
      <c r="D488" s="117" t="s">
        <v>122</v>
      </c>
      <c r="E488" s="618">
        <v>1</v>
      </c>
      <c r="F488" s="619"/>
      <c r="G488" s="618"/>
      <c r="H488" s="620"/>
      <c r="I488" s="458">
        <f t="shared" si="15"/>
        <v>1</v>
      </c>
      <c r="J488" s="100"/>
      <c r="K488" s="31"/>
      <c r="L488" s="28"/>
    </row>
    <row r="489" spans="3:12" ht="11.25" customHeight="1" x14ac:dyDescent="0.3">
      <c r="C489" s="617" t="s">
        <v>879</v>
      </c>
      <c r="D489" s="117" t="s">
        <v>122</v>
      </c>
      <c r="E489" s="618">
        <v>1</v>
      </c>
      <c r="F489" s="443"/>
      <c r="G489" s="443"/>
      <c r="H489" s="98"/>
      <c r="I489" s="458">
        <f t="shared" si="15"/>
        <v>1</v>
      </c>
      <c r="J489" s="100"/>
      <c r="K489" s="31"/>
      <c r="L489" s="28"/>
    </row>
    <row r="490" spans="3:12" ht="12" customHeight="1" x14ac:dyDescent="0.3">
      <c r="C490" s="617" t="s">
        <v>2237</v>
      </c>
      <c r="D490" s="117" t="s">
        <v>122</v>
      </c>
      <c r="E490" s="618">
        <v>1</v>
      </c>
      <c r="F490" s="619"/>
      <c r="G490" s="618"/>
      <c r="H490" s="620"/>
      <c r="I490" s="458">
        <f t="shared" si="15"/>
        <v>1</v>
      </c>
      <c r="J490" s="100"/>
      <c r="K490" s="31"/>
      <c r="L490" s="28"/>
    </row>
    <row r="491" spans="3:12" ht="12" customHeight="1" x14ac:dyDescent="0.3">
      <c r="C491" s="617" t="s">
        <v>2238</v>
      </c>
      <c r="D491" s="117" t="s">
        <v>122</v>
      </c>
      <c r="E491" s="618">
        <v>1</v>
      </c>
      <c r="F491" s="619"/>
      <c r="G491" s="618"/>
      <c r="H491" s="620"/>
      <c r="I491" s="458">
        <f t="shared" si="15"/>
        <v>1</v>
      </c>
      <c r="J491" s="100"/>
      <c r="K491" s="31"/>
      <c r="L491" s="28"/>
    </row>
    <row r="492" spans="3:12" ht="12" customHeight="1" x14ac:dyDescent="0.3">
      <c r="C492" s="617" t="s">
        <v>954</v>
      </c>
      <c r="D492" s="117" t="s">
        <v>122</v>
      </c>
      <c r="E492" s="618">
        <v>1</v>
      </c>
      <c r="F492" s="619"/>
      <c r="G492" s="618"/>
      <c r="H492" s="620"/>
      <c r="I492" s="458">
        <f t="shared" si="15"/>
        <v>1</v>
      </c>
      <c r="J492" s="100"/>
      <c r="K492" s="31"/>
      <c r="L492" s="28"/>
    </row>
    <row r="493" spans="3:12" ht="12" customHeight="1" x14ac:dyDescent="0.3">
      <c r="C493" s="617" t="s">
        <v>961</v>
      </c>
      <c r="D493" s="117" t="s">
        <v>141</v>
      </c>
      <c r="E493" s="618">
        <v>1</v>
      </c>
      <c r="F493" s="619"/>
      <c r="G493" s="618"/>
      <c r="H493" s="620"/>
      <c r="I493" s="458">
        <f t="shared" si="15"/>
        <v>1</v>
      </c>
      <c r="J493" s="100"/>
      <c r="K493" s="31"/>
      <c r="L493" s="28"/>
    </row>
    <row r="494" spans="3:12" ht="11.25" customHeight="1" x14ac:dyDescent="0.3">
      <c r="C494" s="617" t="s">
        <v>2239</v>
      </c>
      <c r="D494" s="117" t="s">
        <v>2240</v>
      </c>
      <c r="E494" s="618">
        <v>1</v>
      </c>
      <c r="F494" s="443"/>
      <c r="G494" s="443"/>
      <c r="H494" s="98"/>
      <c r="I494" s="458">
        <f t="shared" si="15"/>
        <v>1</v>
      </c>
      <c r="J494" s="100"/>
      <c r="K494" s="31"/>
      <c r="L494" s="28"/>
    </row>
    <row r="495" spans="3:12" ht="12" customHeight="1" x14ac:dyDescent="0.3">
      <c r="C495" s="617" t="s">
        <v>911</v>
      </c>
      <c r="D495" s="117" t="s">
        <v>177</v>
      </c>
      <c r="E495" s="618">
        <v>1</v>
      </c>
      <c r="F495" s="619"/>
      <c r="G495" s="618"/>
      <c r="H495" s="620"/>
      <c r="I495" s="458">
        <f t="shared" si="15"/>
        <v>1</v>
      </c>
      <c r="J495" s="100"/>
      <c r="K495" s="31"/>
      <c r="L495" s="28"/>
    </row>
    <row r="496" spans="3:12" ht="12" customHeight="1" x14ac:dyDescent="0.3">
      <c r="C496" s="617" t="s">
        <v>1183</v>
      </c>
      <c r="D496" s="117" t="s">
        <v>820</v>
      </c>
      <c r="E496" s="618">
        <v>1</v>
      </c>
      <c r="F496" s="619"/>
      <c r="G496" s="618"/>
      <c r="H496" s="620"/>
      <c r="I496" s="458">
        <f t="shared" si="15"/>
        <v>1</v>
      </c>
      <c r="J496" s="100"/>
      <c r="K496" s="31"/>
      <c r="L496" s="28"/>
    </row>
    <row r="497" spans="3:12" ht="12" customHeight="1" x14ac:dyDescent="0.3">
      <c r="C497" s="617" t="s">
        <v>1186</v>
      </c>
      <c r="D497" s="117" t="s">
        <v>819</v>
      </c>
      <c r="E497" s="618">
        <v>1</v>
      </c>
      <c r="F497" s="619"/>
      <c r="G497" s="618"/>
      <c r="H497" s="620"/>
      <c r="I497" s="458">
        <f t="shared" si="15"/>
        <v>1</v>
      </c>
      <c r="J497" s="100"/>
      <c r="K497" s="31"/>
      <c r="L497" s="28"/>
    </row>
    <row r="498" spans="3:12" ht="12" customHeight="1" x14ac:dyDescent="0.3">
      <c r="C498" s="617" t="s">
        <v>1174</v>
      </c>
      <c r="D498" s="117" t="s">
        <v>177</v>
      </c>
      <c r="E498" s="618">
        <v>1</v>
      </c>
      <c r="F498" s="619"/>
      <c r="G498" s="618"/>
      <c r="H498" s="620"/>
      <c r="I498" s="458">
        <f t="shared" si="15"/>
        <v>1</v>
      </c>
      <c r="J498" s="100"/>
      <c r="K498" s="31"/>
      <c r="L498" s="28"/>
    </row>
    <row r="499" spans="3:12" ht="11.25" customHeight="1" x14ac:dyDescent="0.3">
      <c r="C499" s="617" t="s">
        <v>1423</v>
      </c>
      <c r="D499" s="117" t="s">
        <v>177</v>
      </c>
      <c r="E499" s="618">
        <v>1</v>
      </c>
      <c r="F499" s="443"/>
      <c r="G499" s="443"/>
      <c r="H499" s="98"/>
      <c r="I499" s="458">
        <f t="shared" si="15"/>
        <v>1</v>
      </c>
      <c r="J499" s="100"/>
      <c r="K499" s="31"/>
      <c r="L499" s="28"/>
    </row>
    <row r="500" spans="3:12" ht="11.25" customHeight="1" x14ac:dyDescent="0.3">
      <c r="C500" s="617" t="s">
        <v>1353</v>
      </c>
      <c r="D500" s="117" t="s">
        <v>822</v>
      </c>
      <c r="E500" s="618">
        <v>1</v>
      </c>
      <c r="F500" s="443"/>
      <c r="G500" s="443"/>
      <c r="H500" s="98"/>
      <c r="I500" s="458">
        <f t="shared" si="15"/>
        <v>1</v>
      </c>
      <c r="J500" s="100"/>
      <c r="K500" s="31"/>
      <c r="L500" s="28"/>
    </row>
    <row r="501" spans="3:12" ht="11.25" customHeight="1" x14ac:dyDescent="0.3">
      <c r="C501" s="617" t="s">
        <v>1355</v>
      </c>
      <c r="D501" s="117" t="s">
        <v>2241</v>
      </c>
      <c r="E501" s="618">
        <v>1</v>
      </c>
      <c r="F501" s="443"/>
      <c r="G501" s="443"/>
      <c r="H501" s="98"/>
      <c r="I501" s="458">
        <f t="shared" si="15"/>
        <v>1</v>
      </c>
      <c r="J501" s="100"/>
      <c r="K501" s="31"/>
      <c r="L501" s="28"/>
    </row>
    <row r="502" spans="3:12" ht="12" customHeight="1" x14ac:dyDescent="0.3">
      <c r="C502" s="617" t="s">
        <v>1351</v>
      </c>
      <c r="D502" s="117" t="s">
        <v>177</v>
      </c>
      <c r="E502" s="618">
        <v>1</v>
      </c>
      <c r="F502" s="619"/>
      <c r="G502" s="618"/>
      <c r="H502" s="620"/>
      <c r="I502" s="458">
        <f t="shared" si="15"/>
        <v>1</v>
      </c>
      <c r="J502" s="100"/>
      <c r="K502" s="31"/>
      <c r="L502" s="28"/>
    </row>
    <row r="503" spans="3:12" ht="12" customHeight="1" x14ac:dyDescent="0.3">
      <c r="C503" s="617" t="s">
        <v>1328</v>
      </c>
      <c r="D503" s="117" t="s">
        <v>177</v>
      </c>
      <c r="E503" s="618">
        <v>1</v>
      </c>
      <c r="F503" s="619"/>
      <c r="G503" s="618"/>
      <c r="H503" s="620"/>
      <c r="I503" s="458">
        <f t="shared" si="15"/>
        <v>1</v>
      </c>
      <c r="J503" s="100"/>
      <c r="K503" s="31"/>
      <c r="L503" s="28"/>
    </row>
    <row r="504" spans="3:12" ht="12" customHeight="1" x14ac:dyDescent="0.3">
      <c r="C504" s="617" t="s">
        <v>1184</v>
      </c>
      <c r="D504" s="117" t="s">
        <v>177</v>
      </c>
      <c r="E504" s="618">
        <v>1</v>
      </c>
      <c r="F504" s="619"/>
      <c r="G504" s="618"/>
      <c r="H504" s="620"/>
      <c r="I504" s="458">
        <f t="shared" si="15"/>
        <v>1</v>
      </c>
      <c r="J504" s="100"/>
      <c r="K504" s="31"/>
      <c r="L504" s="28"/>
    </row>
    <row r="505" spans="3:12" ht="12" customHeight="1" x14ac:dyDescent="0.3">
      <c r="C505" s="29"/>
      <c r="D505" s="434" t="s">
        <v>2155</v>
      </c>
      <c r="E505" s="618"/>
      <c r="F505" s="619"/>
      <c r="G505" s="618"/>
      <c r="H505" s="620"/>
      <c r="I505" s="458"/>
      <c r="J505" s="100"/>
      <c r="K505" s="31"/>
      <c r="L505" s="28"/>
    </row>
    <row r="506" spans="3:12" ht="11.25" customHeight="1" x14ac:dyDescent="0.3">
      <c r="C506" s="617"/>
      <c r="D506" s="518" t="s">
        <v>770</v>
      </c>
      <c r="E506" s="618"/>
      <c r="F506" s="443"/>
      <c r="G506" s="443"/>
      <c r="H506" s="98"/>
      <c r="I506" s="458"/>
      <c r="J506" s="100"/>
      <c r="K506" s="31"/>
      <c r="L506" s="28"/>
    </row>
    <row r="507" spans="3:12" ht="11.25" customHeight="1" x14ac:dyDescent="0.3">
      <c r="C507" s="29" t="s">
        <v>1738</v>
      </c>
      <c r="D507" s="117" t="s">
        <v>177</v>
      </c>
      <c r="E507" s="618">
        <v>1</v>
      </c>
      <c r="F507" s="443"/>
      <c r="G507" s="443"/>
      <c r="H507" s="98"/>
      <c r="I507" s="458">
        <f t="shared" si="15"/>
        <v>1</v>
      </c>
      <c r="J507" s="100"/>
      <c r="K507" s="31"/>
      <c r="L507" s="28"/>
    </row>
    <row r="508" spans="3:12" ht="12" customHeight="1" x14ac:dyDescent="0.3">
      <c r="C508" s="29" t="s">
        <v>1471</v>
      </c>
      <c r="D508" s="117" t="s">
        <v>1269</v>
      </c>
      <c r="E508" s="618">
        <v>1</v>
      </c>
      <c r="F508" s="619"/>
      <c r="G508" s="618"/>
      <c r="H508" s="620"/>
      <c r="I508" s="458">
        <f t="shared" si="15"/>
        <v>1</v>
      </c>
      <c r="J508" s="100"/>
      <c r="K508" s="31"/>
      <c r="L508" s="28"/>
    </row>
    <row r="509" spans="3:12" ht="12" customHeight="1" x14ac:dyDescent="0.3">
      <c r="C509" s="29" t="s">
        <v>1657</v>
      </c>
      <c r="D509" s="117" t="s">
        <v>821</v>
      </c>
      <c r="E509" s="618">
        <v>1</v>
      </c>
      <c r="F509" s="619"/>
      <c r="G509" s="618"/>
      <c r="H509" s="620"/>
      <c r="I509" s="458">
        <f t="shared" si="15"/>
        <v>1</v>
      </c>
      <c r="J509" s="100"/>
      <c r="K509" s="31"/>
      <c r="L509" s="28"/>
    </row>
    <row r="510" spans="3:12" ht="12" customHeight="1" x14ac:dyDescent="0.3">
      <c r="C510" s="29" t="s">
        <v>1658</v>
      </c>
      <c r="D510" s="117" t="s">
        <v>827</v>
      </c>
      <c r="E510" s="618">
        <v>1</v>
      </c>
      <c r="F510" s="619"/>
      <c r="G510" s="618"/>
      <c r="H510" s="620"/>
      <c r="I510" s="458">
        <f t="shared" si="15"/>
        <v>1</v>
      </c>
      <c r="J510" s="100"/>
      <c r="K510" s="31"/>
      <c r="L510" s="28"/>
    </row>
    <row r="511" spans="3:12" ht="12" customHeight="1" x14ac:dyDescent="0.3">
      <c r="C511" s="29" t="s">
        <v>1490</v>
      </c>
      <c r="D511" s="117" t="s">
        <v>177</v>
      </c>
      <c r="E511" s="618">
        <v>1</v>
      </c>
      <c r="F511" s="619"/>
      <c r="G511" s="618"/>
      <c r="H511" s="620"/>
      <c r="I511" s="458">
        <f t="shared" si="15"/>
        <v>1</v>
      </c>
      <c r="J511" s="100"/>
      <c r="K511" s="31"/>
      <c r="L511" s="28"/>
    </row>
    <row r="512" spans="3:12" ht="11.25" customHeight="1" x14ac:dyDescent="0.3">
      <c r="C512" s="29" t="s">
        <v>1580</v>
      </c>
      <c r="D512" s="117" t="s">
        <v>177</v>
      </c>
      <c r="E512" s="618">
        <v>1</v>
      </c>
      <c r="F512" s="443"/>
      <c r="G512" s="443"/>
      <c r="H512" s="98"/>
      <c r="I512" s="458">
        <f t="shared" si="15"/>
        <v>1</v>
      </c>
      <c r="J512" s="100"/>
      <c r="K512" s="31"/>
      <c r="L512" s="28"/>
    </row>
    <row r="513" spans="3:12" ht="12" customHeight="1" x14ac:dyDescent="0.3">
      <c r="C513" s="29" t="s">
        <v>1619</v>
      </c>
      <c r="D513" s="117" t="s">
        <v>1620</v>
      </c>
      <c r="E513" s="618">
        <v>1</v>
      </c>
      <c r="F513" s="619"/>
      <c r="G513" s="618"/>
      <c r="H513" s="620"/>
      <c r="I513" s="458">
        <f t="shared" si="15"/>
        <v>1</v>
      </c>
      <c r="J513" s="100"/>
      <c r="K513" s="31"/>
      <c r="L513" s="28"/>
    </row>
    <row r="514" spans="3:12" ht="12" customHeight="1" x14ac:dyDescent="0.3">
      <c r="C514" s="617"/>
      <c r="D514" s="117"/>
      <c r="E514" s="618"/>
      <c r="F514" s="619"/>
      <c r="G514" s="618"/>
      <c r="H514" s="620"/>
      <c r="I514" s="458"/>
      <c r="J514" s="100"/>
      <c r="K514" s="31"/>
      <c r="L514" s="28"/>
    </row>
    <row r="515" spans="3:12" x14ac:dyDescent="0.25">
      <c r="C515" s="178" t="str">
        <f>RESUMEN!C160</f>
        <v>03.07.01.23</v>
      </c>
      <c r="D515" s="1971" t="str">
        <f>RESUMEN!D160</f>
        <v>PUERTA CONTRAPLACADA DE MDF MELAMINICO 6mm C/ ACABADO MATE, C/ REJILLA DE MADERA, C/ SOBRELUZ DE CRISTAL TEMPLADO INCOL. e=6mm, DE 1 HOJA BATIENTE; P10c (1.00 x 2.60)</v>
      </c>
      <c r="E515" s="1972"/>
      <c r="F515" s="1972"/>
      <c r="G515" s="1972"/>
      <c r="H515" s="1972"/>
      <c r="I515" s="1972"/>
      <c r="J515" s="1972"/>
      <c r="K515" s="1973"/>
    </row>
    <row r="516" spans="3:12" x14ac:dyDescent="0.25">
      <c r="C516" s="342" t="s">
        <v>1</v>
      </c>
      <c r="D516" s="163" t="s">
        <v>2</v>
      </c>
      <c r="E516" s="163" t="s">
        <v>58</v>
      </c>
      <c r="F516" s="164" t="s">
        <v>52</v>
      </c>
      <c r="G516" s="164" t="s">
        <v>47</v>
      </c>
      <c r="H516" s="164" t="s">
        <v>48</v>
      </c>
      <c r="I516" s="516" t="s">
        <v>49</v>
      </c>
      <c r="J516" s="150" t="s">
        <v>50</v>
      </c>
      <c r="K516" s="165" t="s">
        <v>3</v>
      </c>
    </row>
    <row r="517" spans="3:12" ht="12" customHeight="1" x14ac:dyDescent="0.3">
      <c r="C517" s="29"/>
      <c r="D517" s="434" t="s">
        <v>2142</v>
      </c>
      <c r="E517" s="618"/>
      <c r="F517" s="619"/>
      <c r="G517" s="618"/>
      <c r="H517" s="620"/>
      <c r="I517" s="458"/>
      <c r="J517" s="100">
        <f>SUM(I519:I526)</f>
        <v>6</v>
      </c>
      <c r="K517" s="31"/>
      <c r="L517" s="28"/>
    </row>
    <row r="518" spans="3:12" ht="12" customHeight="1" x14ac:dyDescent="0.3">
      <c r="C518" s="29"/>
      <c r="D518" s="518" t="s">
        <v>761</v>
      </c>
      <c r="E518" s="618"/>
      <c r="F518" s="619"/>
      <c r="G518" s="618"/>
      <c r="H518" s="620"/>
      <c r="I518" s="458"/>
      <c r="J518" s="100"/>
      <c r="K518" s="31"/>
      <c r="L518" s="28"/>
    </row>
    <row r="519" spans="3:12" ht="12" customHeight="1" x14ac:dyDescent="0.3">
      <c r="C519" s="29" t="s">
        <v>1042</v>
      </c>
      <c r="D519" s="117" t="s">
        <v>2242</v>
      </c>
      <c r="E519" s="618">
        <v>1</v>
      </c>
      <c r="F519" s="619"/>
      <c r="G519" s="618"/>
      <c r="H519" s="620"/>
      <c r="I519" s="458">
        <f>E519</f>
        <v>1</v>
      </c>
      <c r="J519" s="100"/>
      <c r="K519" s="31"/>
      <c r="L519" s="28"/>
    </row>
    <row r="520" spans="3:12" ht="12" customHeight="1" x14ac:dyDescent="0.3">
      <c r="C520" s="29" t="s">
        <v>1038</v>
      </c>
      <c r="D520" s="117" t="s">
        <v>2242</v>
      </c>
      <c r="E520" s="618">
        <v>1</v>
      </c>
      <c r="F520" s="619"/>
      <c r="G520" s="618"/>
      <c r="H520" s="620"/>
      <c r="I520" s="458">
        <f t="shared" ref="I520:I526" si="16">E520</f>
        <v>1</v>
      </c>
      <c r="J520" s="100"/>
      <c r="K520" s="31"/>
      <c r="L520" s="28"/>
    </row>
    <row r="521" spans="3:12" ht="12" customHeight="1" x14ac:dyDescent="0.3">
      <c r="C521" s="29" t="s">
        <v>2243</v>
      </c>
      <c r="D521" s="117" t="s">
        <v>171</v>
      </c>
      <c r="E521" s="618">
        <v>1</v>
      </c>
      <c r="F521" s="619"/>
      <c r="G521" s="618"/>
      <c r="H521" s="620"/>
      <c r="I521" s="458">
        <f t="shared" si="16"/>
        <v>1</v>
      </c>
      <c r="J521" s="100"/>
      <c r="K521" s="31"/>
      <c r="L521" s="28"/>
    </row>
    <row r="522" spans="3:12" ht="11.25" customHeight="1" x14ac:dyDescent="0.3">
      <c r="C522" s="29" t="s">
        <v>862</v>
      </c>
      <c r="D522" s="117" t="s">
        <v>2244</v>
      </c>
      <c r="E522" s="618">
        <v>1</v>
      </c>
      <c r="F522" s="443"/>
      <c r="G522" s="443"/>
      <c r="H522" s="98"/>
      <c r="I522" s="458">
        <f t="shared" si="16"/>
        <v>1</v>
      </c>
      <c r="J522" s="100"/>
      <c r="K522" s="31"/>
      <c r="L522" s="28"/>
    </row>
    <row r="523" spans="3:12" ht="11.25" customHeight="1" x14ac:dyDescent="0.3">
      <c r="C523" s="29" t="s">
        <v>1160</v>
      </c>
      <c r="D523" s="117" t="s">
        <v>695</v>
      </c>
      <c r="E523" s="618">
        <v>1</v>
      </c>
      <c r="F523" s="443"/>
      <c r="G523" s="443"/>
      <c r="H523" s="98"/>
      <c r="I523" s="458">
        <f t="shared" si="16"/>
        <v>1</v>
      </c>
      <c r="J523" s="100"/>
      <c r="K523" s="31"/>
      <c r="L523" s="28"/>
    </row>
    <row r="524" spans="3:12" ht="11.25" customHeight="1" x14ac:dyDescent="0.3">
      <c r="C524" s="29"/>
      <c r="D524" s="434" t="s">
        <v>2155</v>
      </c>
      <c r="E524" s="444"/>
      <c r="F524" s="443"/>
      <c r="G524" s="443"/>
      <c r="H524" s="98"/>
      <c r="I524" s="458"/>
      <c r="J524" s="100"/>
      <c r="K524" s="31"/>
      <c r="L524" s="28"/>
    </row>
    <row r="525" spans="3:12" ht="12" customHeight="1" x14ac:dyDescent="0.3">
      <c r="C525" s="617"/>
      <c r="D525" s="518" t="s">
        <v>770</v>
      </c>
      <c r="E525" s="618"/>
      <c r="F525" s="619"/>
      <c r="G525" s="618"/>
      <c r="H525" s="620"/>
      <c r="I525" s="458"/>
      <c r="J525" s="100"/>
      <c r="K525" s="31"/>
      <c r="L525" s="28"/>
    </row>
    <row r="526" spans="3:12" ht="12" customHeight="1" x14ac:dyDescent="0.3">
      <c r="C526" s="29" t="s">
        <v>1475</v>
      </c>
      <c r="D526" s="117" t="s">
        <v>122</v>
      </c>
      <c r="E526" s="618">
        <v>1</v>
      </c>
      <c r="F526" s="619"/>
      <c r="G526" s="618"/>
      <c r="H526" s="620"/>
      <c r="I526" s="458">
        <f t="shared" si="16"/>
        <v>1</v>
      </c>
      <c r="J526" s="100"/>
      <c r="K526" s="31"/>
      <c r="L526" s="28"/>
    </row>
    <row r="527" spans="3:12" ht="12" customHeight="1" x14ac:dyDescent="0.3">
      <c r="C527" s="617"/>
      <c r="D527" s="117"/>
      <c r="E527" s="618"/>
      <c r="F527" s="619"/>
      <c r="G527" s="618"/>
      <c r="H527" s="620"/>
      <c r="I527" s="458"/>
      <c r="J527" s="100"/>
      <c r="K527" s="31"/>
      <c r="L527" s="28"/>
    </row>
    <row r="528" spans="3:12" x14ac:dyDescent="0.25">
      <c r="C528" s="178" t="str">
        <f>RESUMEN!C161</f>
        <v>03.07.01.24</v>
      </c>
      <c r="D528" s="1971" t="str">
        <f>RESUMEN!D161</f>
        <v>PUERTA CONTRAPLACADA DE MDF MELAMINICO 6mm C/ ACABADO MATE,  C/ VISOR DE CRISTAL TEMPLADO INCOLORO e=6mm, C/ SOBRELUZ DE CRISTAL TEMPLADO INCOL. e=6mm, Y PLANCHA DE ACERO INOX. SATINADO DE 1 HOJA BATIENTE; P11a (1.00 x 2.60)</v>
      </c>
      <c r="E528" s="1972"/>
      <c r="F528" s="1972"/>
      <c r="G528" s="1972"/>
      <c r="H528" s="1972"/>
      <c r="I528" s="1972"/>
      <c r="J528" s="1972"/>
      <c r="K528" s="1973"/>
    </row>
    <row r="529" spans="3:12" x14ac:dyDescent="0.25">
      <c r="C529" s="342" t="s">
        <v>1</v>
      </c>
      <c r="D529" s="163" t="s">
        <v>2</v>
      </c>
      <c r="E529" s="163" t="s">
        <v>58</v>
      </c>
      <c r="F529" s="164" t="s">
        <v>52</v>
      </c>
      <c r="G529" s="164" t="s">
        <v>47</v>
      </c>
      <c r="H529" s="164" t="s">
        <v>48</v>
      </c>
      <c r="I529" s="516" t="s">
        <v>49</v>
      </c>
      <c r="J529" s="150" t="s">
        <v>50</v>
      </c>
      <c r="K529" s="165" t="s">
        <v>3</v>
      </c>
    </row>
    <row r="530" spans="3:12" ht="12" customHeight="1" x14ac:dyDescent="0.3">
      <c r="C530" s="29"/>
      <c r="D530" s="434" t="s">
        <v>2155</v>
      </c>
      <c r="E530" s="618"/>
      <c r="F530" s="619"/>
      <c r="G530" s="618"/>
      <c r="H530" s="620"/>
      <c r="I530" s="458"/>
      <c r="J530" s="100">
        <f>SUM(I532)</f>
        <v>1</v>
      </c>
      <c r="K530" s="31"/>
      <c r="L530" s="28"/>
    </row>
    <row r="531" spans="3:12" ht="12" customHeight="1" x14ac:dyDescent="0.3">
      <c r="C531" s="617"/>
      <c r="D531" s="518" t="s">
        <v>770</v>
      </c>
      <c r="E531" s="618"/>
      <c r="F531" s="619"/>
      <c r="G531" s="618"/>
      <c r="H531" s="620"/>
      <c r="I531" s="458"/>
      <c r="J531" s="100"/>
      <c r="K531" s="31"/>
      <c r="L531" s="28"/>
    </row>
    <row r="532" spans="3:12" ht="11.25" customHeight="1" x14ac:dyDescent="0.3">
      <c r="C532" s="29" t="s">
        <v>1575</v>
      </c>
      <c r="D532" s="117" t="s">
        <v>1576</v>
      </c>
      <c r="E532" s="444">
        <v>1</v>
      </c>
      <c r="F532" s="443"/>
      <c r="G532" s="443"/>
      <c r="H532" s="98"/>
      <c r="I532" s="458">
        <f>E532</f>
        <v>1</v>
      </c>
      <c r="J532" s="100"/>
      <c r="K532" s="31"/>
      <c r="L532" s="28"/>
    </row>
    <row r="533" spans="3:12" ht="12" customHeight="1" x14ac:dyDescent="0.3">
      <c r="C533" s="617"/>
      <c r="D533" s="117"/>
      <c r="E533" s="618"/>
      <c r="F533" s="619"/>
      <c r="G533" s="618"/>
      <c r="H533" s="620"/>
      <c r="I533" s="458"/>
      <c r="J533" s="100"/>
      <c r="K533" s="31"/>
      <c r="L533" s="28"/>
    </row>
    <row r="534" spans="3:12" x14ac:dyDescent="0.25">
      <c r="C534" s="178" t="str">
        <f>RESUMEN!C162</f>
        <v>03.07.01.25</v>
      </c>
      <c r="D534" s="1971" t="str">
        <f>RESUMEN!D162</f>
        <v>PUERTA CONTRAPLACADA DE MDF MELAMINICO 6mm C/ ACABADO MATE,  C/ VISOR DE CRISTAL TEMPLADO INCOLORO e=6mm, C/ SOBRELUZ DE CRISTAL TEMPLADO INCOL. e=6mm, Y PLANCHA DE ACERO INOX. SATINADO DE 1 HOJA BATIENTE; P11b (1.20 x 2.60)</v>
      </c>
      <c r="E534" s="1972"/>
      <c r="F534" s="1972"/>
      <c r="G534" s="1972"/>
      <c r="H534" s="1972"/>
      <c r="I534" s="1972"/>
      <c r="J534" s="1972"/>
      <c r="K534" s="1973"/>
    </row>
    <row r="535" spans="3:12" x14ac:dyDescent="0.25">
      <c r="C535" s="342" t="s">
        <v>1</v>
      </c>
      <c r="D535" s="163" t="s">
        <v>2</v>
      </c>
      <c r="E535" s="163" t="s">
        <v>58</v>
      </c>
      <c r="F535" s="164" t="s">
        <v>52</v>
      </c>
      <c r="G535" s="164" t="s">
        <v>47</v>
      </c>
      <c r="H535" s="164" t="s">
        <v>48</v>
      </c>
      <c r="I535" s="516" t="s">
        <v>49</v>
      </c>
      <c r="J535" s="150" t="s">
        <v>50</v>
      </c>
      <c r="K535" s="165" t="s">
        <v>3</v>
      </c>
    </row>
    <row r="536" spans="3:12" ht="12" customHeight="1" x14ac:dyDescent="0.3">
      <c r="C536" s="29"/>
      <c r="D536" s="434" t="s">
        <v>2142</v>
      </c>
      <c r="E536" s="618"/>
      <c r="F536" s="619"/>
      <c r="G536" s="618"/>
      <c r="H536" s="620"/>
      <c r="I536" s="458"/>
      <c r="J536" s="100">
        <f>SUM(I538:I550)</f>
        <v>11</v>
      </c>
      <c r="K536" s="31"/>
      <c r="L536" s="28"/>
    </row>
    <row r="537" spans="3:12" ht="12" customHeight="1" x14ac:dyDescent="0.3">
      <c r="C537" s="29"/>
      <c r="D537" s="518" t="s">
        <v>761</v>
      </c>
      <c r="E537" s="618"/>
      <c r="F537" s="619"/>
      <c r="G537" s="618"/>
      <c r="H537" s="620"/>
      <c r="I537" s="458"/>
      <c r="J537" s="100"/>
      <c r="K537" s="31"/>
      <c r="L537" s="28"/>
    </row>
    <row r="538" spans="3:12" ht="12" customHeight="1" x14ac:dyDescent="0.3">
      <c r="C538" s="29" t="s">
        <v>1061</v>
      </c>
      <c r="D538" s="117" t="s">
        <v>215</v>
      </c>
      <c r="E538" s="618">
        <v>1</v>
      </c>
      <c r="F538" s="619"/>
      <c r="G538" s="618"/>
      <c r="H538" s="620"/>
      <c r="I538" s="458">
        <f>E538</f>
        <v>1</v>
      </c>
      <c r="J538" s="100"/>
      <c r="K538" s="31"/>
      <c r="L538" s="28"/>
    </row>
    <row r="539" spans="3:12" ht="12" customHeight="1" x14ac:dyDescent="0.3">
      <c r="C539" s="29" t="s">
        <v>1063</v>
      </c>
      <c r="D539" s="117" t="s">
        <v>1064</v>
      </c>
      <c r="E539" s="618">
        <v>1</v>
      </c>
      <c r="F539" s="619"/>
      <c r="G539" s="618"/>
      <c r="H539" s="620"/>
      <c r="I539" s="458">
        <f t="shared" ref="I539:I550" si="17">E539</f>
        <v>1</v>
      </c>
      <c r="J539" s="100"/>
      <c r="K539" s="31"/>
      <c r="L539" s="28"/>
    </row>
    <row r="540" spans="3:12" ht="12" customHeight="1" x14ac:dyDescent="0.3">
      <c r="C540" s="29" t="s">
        <v>2245</v>
      </c>
      <c r="D540" s="117" t="s">
        <v>138</v>
      </c>
      <c r="E540" s="618">
        <v>1</v>
      </c>
      <c r="F540" s="619"/>
      <c r="G540" s="618"/>
      <c r="H540" s="620"/>
      <c r="I540" s="458">
        <f t="shared" si="17"/>
        <v>1</v>
      </c>
      <c r="J540" s="100"/>
      <c r="K540" s="31"/>
      <c r="L540" s="28"/>
    </row>
    <row r="541" spans="3:12" ht="11.25" customHeight="1" x14ac:dyDescent="0.3">
      <c r="C541" s="29" t="s">
        <v>1098</v>
      </c>
      <c r="D541" s="117" t="s">
        <v>2246</v>
      </c>
      <c r="E541" s="618">
        <v>1</v>
      </c>
      <c r="F541" s="443"/>
      <c r="G541" s="443"/>
      <c r="H541" s="98"/>
      <c r="I541" s="458">
        <f t="shared" si="17"/>
        <v>1</v>
      </c>
      <c r="J541" s="100"/>
      <c r="K541" s="31"/>
      <c r="L541" s="28"/>
    </row>
    <row r="542" spans="3:12" ht="11.25" customHeight="1" x14ac:dyDescent="0.3">
      <c r="C542" s="29" t="s">
        <v>2247</v>
      </c>
      <c r="D542" s="117" t="s">
        <v>156</v>
      </c>
      <c r="E542" s="618">
        <v>1</v>
      </c>
      <c r="F542" s="443"/>
      <c r="G542" s="443"/>
      <c r="H542" s="98"/>
      <c r="I542" s="458">
        <f t="shared" si="17"/>
        <v>1</v>
      </c>
      <c r="J542" s="100"/>
      <c r="K542" s="31"/>
      <c r="L542" s="28"/>
    </row>
    <row r="543" spans="3:12" ht="11.25" customHeight="1" x14ac:dyDescent="0.3">
      <c r="C543" s="29" t="s">
        <v>1188</v>
      </c>
      <c r="D543" s="117" t="s">
        <v>172</v>
      </c>
      <c r="E543" s="618">
        <v>1</v>
      </c>
      <c r="F543" s="443"/>
      <c r="G543" s="443"/>
      <c r="H543" s="98"/>
      <c r="I543" s="458">
        <f t="shared" si="17"/>
        <v>1</v>
      </c>
      <c r="J543" s="100"/>
      <c r="K543" s="31"/>
      <c r="L543" s="28"/>
    </row>
    <row r="544" spans="3:12" ht="12" customHeight="1" x14ac:dyDescent="0.3">
      <c r="C544" s="29" t="s">
        <v>2248</v>
      </c>
      <c r="D544" s="117" t="s">
        <v>2249</v>
      </c>
      <c r="E544" s="618">
        <v>1</v>
      </c>
      <c r="F544" s="443"/>
      <c r="G544" s="444"/>
      <c r="H544" s="98"/>
      <c r="I544" s="458">
        <f t="shared" si="17"/>
        <v>1</v>
      </c>
      <c r="J544" s="100"/>
      <c r="K544" s="31"/>
      <c r="L544" s="28"/>
    </row>
    <row r="545" spans="3:12" ht="12" customHeight="1" x14ac:dyDescent="0.3">
      <c r="C545" s="29" t="s">
        <v>1296</v>
      </c>
      <c r="D545" s="117" t="s">
        <v>1297</v>
      </c>
      <c r="E545" s="618">
        <v>1</v>
      </c>
      <c r="F545" s="619"/>
      <c r="G545" s="618"/>
      <c r="H545" s="620"/>
      <c r="I545" s="458">
        <f t="shared" si="17"/>
        <v>1</v>
      </c>
      <c r="J545" s="100"/>
      <c r="K545" s="31"/>
      <c r="L545" s="28"/>
    </row>
    <row r="546" spans="3:12" ht="12" customHeight="1" x14ac:dyDescent="0.3">
      <c r="C546" s="29"/>
      <c r="D546" s="434" t="s">
        <v>2155</v>
      </c>
      <c r="E546" s="618"/>
      <c r="F546" s="619"/>
      <c r="G546" s="618"/>
      <c r="H546" s="620"/>
      <c r="I546" s="458"/>
      <c r="J546" s="100"/>
      <c r="K546" s="31"/>
      <c r="L546" s="28"/>
    </row>
    <row r="547" spans="3:12" ht="12" customHeight="1" x14ac:dyDescent="0.3">
      <c r="C547" s="617"/>
      <c r="D547" s="518" t="s">
        <v>770</v>
      </c>
      <c r="E547" s="618"/>
      <c r="F547" s="619"/>
      <c r="G547" s="618"/>
      <c r="H547" s="620"/>
      <c r="I547" s="458"/>
      <c r="J547" s="100"/>
      <c r="K547" s="31"/>
      <c r="L547" s="28"/>
    </row>
    <row r="548" spans="3:12" ht="12" customHeight="1" x14ac:dyDescent="0.3">
      <c r="C548" s="29" t="s">
        <v>1560</v>
      </c>
      <c r="D548" s="117" t="s">
        <v>138</v>
      </c>
      <c r="E548" s="618">
        <v>1</v>
      </c>
      <c r="F548" s="619"/>
      <c r="G548" s="618"/>
      <c r="H548" s="620"/>
      <c r="I548" s="458">
        <f t="shared" si="17"/>
        <v>1</v>
      </c>
      <c r="J548" s="100"/>
      <c r="K548" s="31"/>
      <c r="L548" s="28"/>
    </row>
    <row r="549" spans="3:12" ht="12" customHeight="1" x14ac:dyDescent="0.3">
      <c r="C549" s="29" t="s">
        <v>1497</v>
      </c>
      <c r="D549" s="117" t="s">
        <v>283</v>
      </c>
      <c r="E549" s="618">
        <v>1</v>
      </c>
      <c r="F549" s="619"/>
      <c r="G549" s="618"/>
      <c r="H549" s="620"/>
      <c r="I549" s="458">
        <f t="shared" si="17"/>
        <v>1</v>
      </c>
      <c r="J549" s="100"/>
      <c r="K549" s="31"/>
      <c r="L549" s="28"/>
    </row>
    <row r="550" spans="3:12" ht="11.25" customHeight="1" x14ac:dyDescent="0.3">
      <c r="C550" s="29" t="s">
        <v>1502</v>
      </c>
      <c r="D550" s="117" t="s">
        <v>2250</v>
      </c>
      <c r="E550" s="618">
        <v>1</v>
      </c>
      <c r="F550" s="443"/>
      <c r="G550" s="443"/>
      <c r="H550" s="98"/>
      <c r="I550" s="458">
        <f t="shared" si="17"/>
        <v>1</v>
      </c>
      <c r="J550" s="100"/>
      <c r="K550" s="31"/>
      <c r="L550" s="28"/>
    </row>
    <row r="551" spans="3:12" ht="11.25" customHeight="1" x14ac:dyDescent="0.3">
      <c r="C551" s="29"/>
      <c r="D551" s="117"/>
      <c r="E551" s="444"/>
      <c r="F551" s="443"/>
      <c r="G551" s="443"/>
      <c r="H551" s="98"/>
      <c r="I551" s="458"/>
      <c r="J551" s="100"/>
      <c r="K551" s="31"/>
      <c r="L551" s="28"/>
    </row>
    <row r="552" spans="3:12" x14ac:dyDescent="0.25">
      <c r="C552" s="178" t="str">
        <f>RESUMEN!C163</f>
        <v>03.07.01.26</v>
      </c>
      <c r="D552" s="1971" t="str">
        <f>RESUMEN!D163</f>
        <v>PUERTA CONTRAPLACADA DE MDF MELAMINICO 6mm C/ ACABADO MATE,  C/ 2 VISORES DE CRISTAL TEMPLADO INCOLORO e=6mm, C/ SOBRELUZ DE CRISTAL TEMPLADO INCOL. e=6mm, Y PLANCHA DE ACERO INOX. SATINADO DE 2 HOJAS BATIENTES; P11c (1.60 x 2.60)</v>
      </c>
      <c r="E552" s="1972"/>
      <c r="F552" s="1972"/>
      <c r="G552" s="1972"/>
      <c r="H552" s="1972"/>
      <c r="I552" s="1972"/>
      <c r="J552" s="1972"/>
      <c r="K552" s="1973"/>
    </row>
    <row r="553" spans="3:12" x14ac:dyDescent="0.25">
      <c r="C553" s="342" t="s">
        <v>1</v>
      </c>
      <c r="D553" s="163" t="s">
        <v>2</v>
      </c>
      <c r="E553" s="163" t="s">
        <v>58</v>
      </c>
      <c r="F553" s="164" t="s">
        <v>52</v>
      </c>
      <c r="G553" s="164" t="s">
        <v>47</v>
      </c>
      <c r="H553" s="164" t="s">
        <v>48</v>
      </c>
      <c r="I553" s="516" t="s">
        <v>49</v>
      </c>
      <c r="J553" s="150" t="s">
        <v>50</v>
      </c>
      <c r="K553" s="165" t="s">
        <v>3</v>
      </c>
    </row>
    <row r="554" spans="3:12" ht="11.25" customHeight="1" x14ac:dyDescent="0.3">
      <c r="C554" s="29"/>
      <c r="D554" s="434" t="s">
        <v>2142</v>
      </c>
      <c r="E554" s="444"/>
      <c r="F554" s="443"/>
      <c r="G554" s="443"/>
      <c r="H554" s="98"/>
      <c r="I554" s="458"/>
      <c r="J554" s="100">
        <f>SUM(I556:I561)</f>
        <v>3</v>
      </c>
      <c r="K554" s="31"/>
      <c r="L554" s="28"/>
    </row>
    <row r="555" spans="3:12" ht="12" customHeight="1" x14ac:dyDescent="0.3">
      <c r="C555" s="29"/>
      <c r="D555" s="518" t="s">
        <v>761</v>
      </c>
      <c r="E555" s="444"/>
      <c r="F555" s="443"/>
      <c r="G555" s="444"/>
      <c r="H555" s="98"/>
      <c r="I555" s="458"/>
      <c r="J555" s="100"/>
      <c r="K555" s="31"/>
      <c r="L555" s="28"/>
    </row>
    <row r="556" spans="3:12" ht="12" customHeight="1" x14ac:dyDescent="0.3">
      <c r="C556" s="29" t="s">
        <v>2251</v>
      </c>
      <c r="D556" s="117" t="s">
        <v>360</v>
      </c>
      <c r="E556" s="618">
        <v>1</v>
      </c>
      <c r="F556" s="619"/>
      <c r="G556" s="618"/>
      <c r="H556" s="620"/>
      <c r="I556" s="458">
        <f>E556</f>
        <v>1</v>
      </c>
      <c r="J556" s="100"/>
      <c r="K556" s="31"/>
      <c r="L556" s="28"/>
    </row>
    <row r="557" spans="3:12" ht="12" customHeight="1" x14ac:dyDescent="0.3">
      <c r="C557" s="29" t="s">
        <v>2252</v>
      </c>
      <c r="D557" s="117" t="s">
        <v>360</v>
      </c>
      <c r="E557" s="618">
        <v>1</v>
      </c>
      <c r="F557" s="619"/>
      <c r="G557" s="618"/>
      <c r="H557" s="620"/>
      <c r="I557" s="458">
        <f>E557</f>
        <v>1</v>
      </c>
      <c r="J557" s="100"/>
      <c r="K557" s="31"/>
      <c r="L557" s="28"/>
    </row>
    <row r="558" spans="3:12" ht="12" customHeight="1" x14ac:dyDescent="0.3">
      <c r="C558" s="29"/>
      <c r="D558" s="434" t="s">
        <v>2155</v>
      </c>
      <c r="E558" s="618"/>
      <c r="F558" s="619"/>
      <c r="G558" s="618"/>
      <c r="H558" s="620"/>
      <c r="I558" s="458"/>
      <c r="J558" s="100"/>
      <c r="K558" s="31"/>
      <c r="L558" s="28"/>
    </row>
    <row r="559" spans="3:12" ht="12" customHeight="1" x14ac:dyDescent="0.3">
      <c r="C559" s="617"/>
      <c r="D559" s="518" t="s">
        <v>770</v>
      </c>
      <c r="E559" s="618"/>
      <c r="F559" s="619"/>
      <c r="G559" s="618"/>
      <c r="H559" s="620"/>
      <c r="I559" s="458"/>
      <c r="J559" s="100"/>
      <c r="K559" s="31"/>
      <c r="L559" s="28"/>
    </row>
    <row r="560" spans="3:12" ht="12" customHeight="1" x14ac:dyDescent="0.3">
      <c r="C560" s="29" t="s">
        <v>1466</v>
      </c>
      <c r="D560" s="117" t="s">
        <v>1467</v>
      </c>
      <c r="E560" s="618"/>
      <c r="F560" s="619"/>
      <c r="G560" s="618"/>
      <c r="H560" s="620"/>
      <c r="I560" s="458"/>
      <c r="J560" s="100"/>
      <c r="K560" s="31"/>
      <c r="L560" s="28"/>
    </row>
    <row r="561" spans="3:12" ht="12" customHeight="1" x14ac:dyDescent="0.3">
      <c r="C561" s="29" t="s">
        <v>1695</v>
      </c>
      <c r="D561" s="117" t="s">
        <v>769</v>
      </c>
      <c r="E561" s="618">
        <v>1</v>
      </c>
      <c r="F561" s="619"/>
      <c r="G561" s="618"/>
      <c r="H561" s="620"/>
      <c r="I561" s="458">
        <f>E561</f>
        <v>1</v>
      </c>
      <c r="J561" s="100"/>
      <c r="K561" s="31"/>
      <c r="L561" s="28"/>
    </row>
    <row r="562" spans="3:12" ht="12" customHeight="1" x14ac:dyDescent="0.3">
      <c r="C562" s="617"/>
      <c r="D562" s="117"/>
      <c r="E562" s="618"/>
      <c r="F562" s="619"/>
      <c r="G562" s="618"/>
      <c r="H562" s="620"/>
      <c r="I562" s="458"/>
      <c r="J562" s="100"/>
      <c r="K562" s="31"/>
      <c r="L562" s="28"/>
    </row>
    <row r="563" spans="3:12" x14ac:dyDescent="0.25">
      <c r="C563" s="178" t="str">
        <f>RESUMEN!C164</f>
        <v>03.07.01.27</v>
      </c>
      <c r="D563" s="1971" t="str">
        <f>RESUMEN!D164</f>
        <v>PUERTA CONTRAPLACADA DE MDF MELAMINICO 6mm C/ ACABADO MATE,  C/ 2 VISORES DE CRISTAL TEMPLADO INCOLORO e=6mm, C/ SOBRELUZ DE CRISTAL TEMPLADO INCOL. e=6mm, Y PLANCHA DE ACERO INOX. SATINADO DE 2 HOJAS BATIENTES; P11d (1.80 x 2.60)</v>
      </c>
      <c r="E563" s="1972"/>
      <c r="F563" s="1972"/>
      <c r="G563" s="1972"/>
      <c r="H563" s="1972"/>
      <c r="I563" s="1972"/>
      <c r="J563" s="1972"/>
      <c r="K563" s="1973"/>
    </row>
    <row r="564" spans="3:12" x14ac:dyDescent="0.25">
      <c r="C564" s="342" t="s">
        <v>1</v>
      </c>
      <c r="D564" s="163" t="s">
        <v>2</v>
      </c>
      <c r="E564" s="163" t="s">
        <v>58</v>
      </c>
      <c r="F564" s="164" t="s">
        <v>52</v>
      </c>
      <c r="G564" s="164" t="s">
        <v>47</v>
      </c>
      <c r="H564" s="164" t="s">
        <v>48</v>
      </c>
      <c r="I564" s="516" t="s">
        <v>49</v>
      </c>
      <c r="J564" s="150" t="s">
        <v>50</v>
      </c>
      <c r="K564" s="165" t="s">
        <v>3</v>
      </c>
    </row>
    <row r="565" spans="3:12" ht="11.25" customHeight="1" x14ac:dyDescent="0.3">
      <c r="C565" s="29"/>
      <c r="D565" s="434" t="s">
        <v>2142</v>
      </c>
      <c r="E565" s="444"/>
      <c r="F565" s="443"/>
      <c r="G565" s="443"/>
      <c r="H565" s="98"/>
      <c r="I565" s="458"/>
      <c r="J565" s="100">
        <f>SUM(I567:I576)</f>
        <v>11</v>
      </c>
      <c r="K565" s="31"/>
      <c r="L565" s="28"/>
    </row>
    <row r="566" spans="3:12" ht="11.25" customHeight="1" x14ac:dyDescent="0.3">
      <c r="C566" s="29"/>
      <c r="D566" s="518" t="s">
        <v>761</v>
      </c>
      <c r="E566" s="444"/>
      <c r="F566" s="443"/>
      <c r="G566" s="443"/>
      <c r="H566" s="98"/>
      <c r="I566" s="458"/>
      <c r="J566" s="100"/>
      <c r="K566" s="31"/>
      <c r="L566" s="28"/>
    </row>
    <row r="567" spans="3:12" ht="12" customHeight="1" x14ac:dyDescent="0.3">
      <c r="C567" s="29" t="s">
        <v>1022</v>
      </c>
      <c r="D567" s="117" t="s">
        <v>569</v>
      </c>
      <c r="E567" s="618">
        <v>1</v>
      </c>
      <c r="F567" s="619"/>
      <c r="G567" s="618"/>
      <c r="H567" s="620"/>
      <c r="I567" s="458">
        <f>E567</f>
        <v>1</v>
      </c>
      <c r="J567" s="100"/>
      <c r="K567" s="31"/>
      <c r="L567" s="28"/>
    </row>
    <row r="568" spans="3:12" ht="12" customHeight="1" x14ac:dyDescent="0.3">
      <c r="C568" s="29" t="s">
        <v>1157</v>
      </c>
      <c r="D568" s="117" t="s">
        <v>138</v>
      </c>
      <c r="E568" s="618">
        <v>1</v>
      </c>
      <c r="F568" s="619"/>
      <c r="G568" s="618"/>
      <c r="H568" s="620"/>
      <c r="I568" s="458">
        <f t="shared" ref="I568:I576" si="18">E568</f>
        <v>1</v>
      </c>
      <c r="J568" s="100"/>
      <c r="K568" s="31"/>
      <c r="L568" s="28"/>
    </row>
    <row r="569" spans="3:12" ht="12" customHeight="1" x14ac:dyDescent="0.3">
      <c r="C569" s="29" t="s">
        <v>2253</v>
      </c>
      <c r="D569" s="117" t="s">
        <v>144</v>
      </c>
      <c r="E569" s="618">
        <v>1</v>
      </c>
      <c r="F569" s="619"/>
      <c r="G569" s="618"/>
      <c r="H569" s="620"/>
      <c r="I569" s="458">
        <f t="shared" si="18"/>
        <v>1</v>
      </c>
      <c r="J569" s="100"/>
      <c r="K569" s="31"/>
      <c r="L569" s="28"/>
    </row>
    <row r="570" spans="3:12" ht="12" customHeight="1" x14ac:dyDescent="0.3">
      <c r="C570" s="29" t="s">
        <v>2252</v>
      </c>
      <c r="D570" s="117" t="s">
        <v>360</v>
      </c>
      <c r="E570" s="618">
        <v>1</v>
      </c>
      <c r="F570" s="619"/>
      <c r="G570" s="618"/>
      <c r="H570" s="620"/>
      <c r="I570" s="458">
        <f t="shared" si="18"/>
        <v>1</v>
      </c>
      <c r="J570" s="100"/>
      <c r="K570" s="31"/>
      <c r="L570" s="28"/>
    </row>
    <row r="571" spans="3:12" ht="12" customHeight="1" x14ac:dyDescent="0.3">
      <c r="C571" s="29" t="s">
        <v>2254</v>
      </c>
      <c r="D571" s="117" t="s">
        <v>566</v>
      </c>
      <c r="E571" s="618">
        <v>1</v>
      </c>
      <c r="F571" s="619"/>
      <c r="G571" s="618"/>
      <c r="H571" s="620"/>
      <c r="I571" s="458">
        <f t="shared" si="18"/>
        <v>1</v>
      </c>
      <c r="J571" s="100"/>
      <c r="K571" s="31"/>
      <c r="L571" s="28"/>
    </row>
    <row r="572" spans="3:12" ht="11.25" customHeight="1" x14ac:dyDescent="0.3">
      <c r="C572" s="29" t="s">
        <v>2255</v>
      </c>
      <c r="D572" s="117" t="s">
        <v>360</v>
      </c>
      <c r="E572" s="618">
        <v>1</v>
      </c>
      <c r="F572" s="443"/>
      <c r="G572" s="443"/>
      <c r="H572" s="98"/>
      <c r="I572" s="458">
        <f t="shared" si="18"/>
        <v>1</v>
      </c>
      <c r="J572" s="100"/>
      <c r="K572" s="31"/>
      <c r="L572" s="28"/>
    </row>
    <row r="573" spans="3:12" ht="11.25" customHeight="1" x14ac:dyDescent="0.3">
      <c r="C573" s="29" t="s">
        <v>1359</v>
      </c>
      <c r="D573" s="117" t="s">
        <v>162</v>
      </c>
      <c r="E573" s="618">
        <v>1</v>
      </c>
      <c r="F573" s="443"/>
      <c r="G573" s="443"/>
      <c r="H573" s="98"/>
      <c r="I573" s="458">
        <f t="shared" si="18"/>
        <v>1</v>
      </c>
      <c r="J573" s="100"/>
      <c r="K573" s="31"/>
      <c r="L573" s="28"/>
    </row>
    <row r="574" spans="3:12" ht="12" customHeight="1" x14ac:dyDescent="0.3">
      <c r="C574" s="29" t="s">
        <v>1293</v>
      </c>
      <c r="D574" s="117" t="s">
        <v>364</v>
      </c>
      <c r="E574" s="618">
        <v>1</v>
      </c>
      <c r="F574" s="619"/>
      <c r="G574" s="618"/>
      <c r="H574" s="620"/>
      <c r="I574" s="458">
        <f t="shared" si="18"/>
        <v>1</v>
      </c>
      <c r="J574" s="100"/>
      <c r="K574" s="31"/>
      <c r="L574" s="28"/>
    </row>
    <row r="575" spans="3:12" ht="12" customHeight="1" x14ac:dyDescent="0.3">
      <c r="C575" s="29" t="s">
        <v>2255</v>
      </c>
      <c r="D575" s="117" t="s">
        <v>360</v>
      </c>
      <c r="E575" s="618">
        <v>2</v>
      </c>
      <c r="F575" s="619"/>
      <c r="G575" s="618"/>
      <c r="H575" s="620"/>
      <c r="I575" s="458">
        <f t="shared" si="18"/>
        <v>2</v>
      </c>
      <c r="J575" s="100"/>
      <c r="K575" s="31"/>
      <c r="L575" s="28"/>
    </row>
    <row r="576" spans="3:12" ht="12" customHeight="1" x14ac:dyDescent="0.3">
      <c r="C576" s="29" t="s">
        <v>2256</v>
      </c>
      <c r="D576" s="117" t="s">
        <v>1562</v>
      </c>
      <c r="E576" s="618">
        <v>1</v>
      </c>
      <c r="F576" s="619"/>
      <c r="G576" s="618"/>
      <c r="H576" s="620"/>
      <c r="I576" s="458">
        <f t="shared" si="18"/>
        <v>1</v>
      </c>
      <c r="J576" s="100"/>
      <c r="K576" s="31"/>
      <c r="L576" s="28"/>
    </row>
    <row r="577" spans="3:12" ht="12" customHeight="1" x14ac:dyDescent="0.3">
      <c r="C577" s="617"/>
      <c r="D577" s="117"/>
      <c r="E577" s="618"/>
      <c r="F577" s="619"/>
      <c r="G577" s="618"/>
      <c r="H577" s="620"/>
      <c r="I577" s="458"/>
      <c r="J577" s="100"/>
      <c r="K577" s="31"/>
      <c r="L577" s="28"/>
    </row>
    <row r="578" spans="3:12" x14ac:dyDescent="0.25">
      <c r="C578" s="178" t="str">
        <f>RESUMEN!C165</f>
        <v>03.07.01.28</v>
      </c>
      <c r="D578" s="1971" t="str">
        <f>RESUMEN!D165</f>
        <v>PUERTA CONTRAPLACADA DE MDF MELAMINICO 6mm C/ ACABADO MATE,  C/ VISOR DE CRISTAL TEMPLADO INCOLORO e=6mm, C/ SOBRELUZ DE CRISTAL TEMPLADO INCOL. e=6mm, DE 1 HOJA BATIENTE; P12a (1.00 x 2.60)</v>
      </c>
      <c r="E578" s="1972"/>
      <c r="F578" s="1972"/>
      <c r="G578" s="1972"/>
      <c r="H578" s="1972"/>
      <c r="I578" s="1972"/>
      <c r="J578" s="1972"/>
      <c r="K578" s="1973"/>
    </row>
    <row r="579" spans="3:12" x14ac:dyDescent="0.25">
      <c r="C579" s="342" t="s">
        <v>1</v>
      </c>
      <c r="D579" s="163" t="s">
        <v>2</v>
      </c>
      <c r="E579" s="163" t="s">
        <v>58</v>
      </c>
      <c r="F579" s="164" t="s">
        <v>52</v>
      </c>
      <c r="G579" s="164" t="s">
        <v>47</v>
      </c>
      <c r="H579" s="164" t="s">
        <v>48</v>
      </c>
      <c r="I579" s="516" t="s">
        <v>49</v>
      </c>
      <c r="J579" s="150" t="s">
        <v>50</v>
      </c>
      <c r="K579" s="165" t="s">
        <v>3</v>
      </c>
    </row>
    <row r="580" spans="3:12" ht="12" customHeight="1" x14ac:dyDescent="0.3">
      <c r="C580" s="29"/>
      <c r="D580" s="434" t="s">
        <v>2142</v>
      </c>
      <c r="E580" s="618"/>
      <c r="F580" s="619"/>
      <c r="G580" s="618"/>
      <c r="H580" s="620"/>
      <c r="I580" s="458"/>
      <c r="J580" s="100">
        <f>SUM(I582:I584)</f>
        <v>3</v>
      </c>
      <c r="K580" s="31"/>
      <c r="L580" s="28"/>
    </row>
    <row r="581" spans="3:12" ht="11.25" customHeight="1" x14ac:dyDescent="0.3">
      <c r="C581" s="29"/>
      <c r="D581" s="518" t="s">
        <v>761</v>
      </c>
      <c r="E581" s="444"/>
      <c r="F581" s="443"/>
      <c r="G581" s="443"/>
      <c r="H581" s="98"/>
      <c r="I581" s="458"/>
      <c r="J581" s="100"/>
      <c r="K581" s="31"/>
      <c r="L581" s="28"/>
    </row>
    <row r="582" spans="3:12" ht="11.25" customHeight="1" x14ac:dyDescent="0.3">
      <c r="C582" s="29" t="s">
        <v>1180</v>
      </c>
      <c r="D582" s="117" t="s">
        <v>156</v>
      </c>
      <c r="E582" s="444">
        <v>2</v>
      </c>
      <c r="F582" s="443"/>
      <c r="G582" s="443"/>
      <c r="H582" s="98"/>
      <c r="I582" s="458">
        <f>E582</f>
        <v>2</v>
      </c>
      <c r="J582" s="100"/>
      <c r="K582" s="31"/>
      <c r="L582" s="28"/>
    </row>
    <row r="583" spans="3:12" ht="12" customHeight="1" x14ac:dyDescent="0.3">
      <c r="C583" s="29" t="s">
        <v>1169</v>
      </c>
      <c r="D583" s="117" t="s">
        <v>191</v>
      </c>
      <c r="E583" s="618">
        <v>1</v>
      </c>
      <c r="F583" s="619"/>
      <c r="G583" s="618"/>
      <c r="H583" s="620"/>
      <c r="I583" s="458">
        <f>E583</f>
        <v>1</v>
      </c>
      <c r="J583" s="100"/>
      <c r="K583" s="31"/>
      <c r="L583" s="28"/>
    </row>
    <row r="584" spans="3:12" ht="12" customHeight="1" x14ac:dyDescent="0.3">
      <c r="C584" s="617"/>
      <c r="D584" s="117"/>
      <c r="E584" s="618"/>
      <c r="F584" s="619"/>
      <c r="G584" s="618"/>
      <c r="H584" s="620"/>
      <c r="I584" s="458"/>
      <c r="J584" s="100"/>
      <c r="K584" s="31"/>
      <c r="L584" s="28"/>
    </row>
    <row r="585" spans="3:12" x14ac:dyDescent="0.25">
      <c r="C585" s="178" t="str">
        <f>RESUMEN!C166</f>
        <v>03.07.01.29</v>
      </c>
      <c r="D585" s="1971" t="str">
        <f>RESUMEN!D166</f>
        <v>PUERTA CONTRAPLACADA DE MDF MELAMINICO 6mm C/ ACABADO MATE,  C/ VISOR DE CRISTAL TEMPLADO INCOLORO e=6mm, C/ SOBRELUZ DE CRISTAL TEMPLADO INCOL. e=6mm, DE 1 HOJA BATIENTE; P12b (1.20 x 2.60)</v>
      </c>
      <c r="E585" s="1972"/>
      <c r="F585" s="1972"/>
      <c r="G585" s="1972"/>
      <c r="H585" s="1972"/>
      <c r="I585" s="1972"/>
      <c r="J585" s="1972"/>
      <c r="K585" s="1973"/>
    </row>
    <row r="586" spans="3:12" x14ac:dyDescent="0.25">
      <c r="C586" s="342" t="s">
        <v>1</v>
      </c>
      <c r="D586" s="163" t="s">
        <v>2</v>
      </c>
      <c r="E586" s="163" t="s">
        <v>58</v>
      </c>
      <c r="F586" s="164" t="s">
        <v>52</v>
      </c>
      <c r="G586" s="164" t="s">
        <v>47</v>
      </c>
      <c r="H586" s="164" t="s">
        <v>48</v>
      </c>
      <c r="I586" s="516" t="s">
        <v>49</v>
      </c>
      <c r="J586" s="150" t="s">
        <v>50</v>
      </c>
      <c r="K586" s="165" t="s">
        <v>3</v>
      </c>
    </row>
    <row r="587" spans="3:12" ht="12" customHeight="1" x14ac:dyDescent="0.3">
      <c r="C587" s="29"/>
      <c r="D587" s="434" t="s">
        <v>2142</v>
      </c>
      <c r="E587" s="618"/>
      <c r="F587" s="619"/>
      <c r="G587" s="618"/>
      <c r="H587" s="620"/>
      <c r="I587" s="458"/>
      <c r="J587" s="100">
        <f>SUM(I589:I591)</f>
        <v>3</v>
      </c>
      <c r="K587" s="31"/>
      <c r="L587" s="28"/>
    </row>
    <row r="588" spans="3:12" ht="12" customHeight="1" x14ac:dyDescent="0.3">
      <c r="C588" s="29"/>
      <c r="D588" s="518" t="s">
        <v>761</v>
      </c>
      <c r="E588" s="618"/>
      <c r="F588" s="619"/>
      <c r="G588" s="618"/>
      <c r="H588" s="620"/>
      <c r="I588" s="458"/>
      <c r="J588" s="100"/>
      <c r="K588" s="31"/>
      <c r="L588" s="28"/>
    </row>
    <row r="589" spans="3:12" ht="12" customHeight="1" x14ac:dyDescent="0.3">
      <c r="C589" s="29" t="s">
        <v>1125</v>
      </c>
      <c r="D589" s="117" t="s">
        <v>2257</v>
      </c>
      <c r="E589" s="618">
        <v>1</v>
      </c>
      <c r="F589" s="443"/>
      <c r="G589" s="444"/>
      <c r="H589" s="98"/>
      <c r="I589" s="458">
        <f>E589</f>
        <v>1</v>
      </c>
      <c r="J589" s="100"/>
      <c r="K589" s="31"/>
      <c r="L589" s="28"/>
    </row>
    <row r="590" spans="3:12" ht="12" customHeight="1" x14ac:dyDescent="0.3">
      <c r="C590" s="29" t="s">
        <v>1127</v>
      </c>
      <c r="D590" s="117" t="s">
        <v>297</v>
      </c>
      <c r="E590" s="618">
        <v>1</v>
      </c>
      <c r="F590" s="619"/>
      <c r="G590" s="618"/>
      <c r="H590" s="620"/>
      <c r="I590" s="458">
        <f>E590</f>
        <v>1</v>
      </c>
      <c r="J590" s="100"/>
      <c r="K590" s="31"/>
      <c r="L590" s="28"/>
    </row>
    <row r="591" spans="3:12" ht="12" customHeight="1" x14ac:dyDescent="0.3">
      <c r="C591" s="29" t="s">
        <v>1134</v>
      </c>
      <c r="D591" s="117" t="s">
        <v>156</v>
      </c>
      <c r="E591" s="618">
        <v>1</v>
      </c>
      <c r="F591" s="619"/>
      <c r="G591" s="618"/>
      <c r="H591" s="620"/>
      <c r="I591" s="458">
        <f>E591</f>
        <v>1</v>
      </c>
      <c r="J591" s="100"/>
      <c r="K591" s="31"/>
      <c r="L591" s="28"/>
    </row>
    <row r="592" spans="3:12" ht="12" customHeight="1" x14ac:dyDescent="0.3">
      <c r="C592" s="29"/>
      <c r="D592" s="117"/>
      <c r="E592" s="618"/>
      <c r="F592" s="619"/>
      <c r="G592" s="618"/>
      <c r="H592" s="620"/>
      <c r="I592" s="458"/>
      <c r="J592" s="100"/>
      <c r="K592" s="31"/>
      <c r="L592" s="28"/>
    </row>
    <row r="593" spans="3:12" x14ac:dyDescent="0.25">
      <c r="C593" s="178" t="str">
        <f>RESUMEN!C167</f>
        <v>03.07.01.30</v>
      </c>
      <c r="D593" s="1971" t="str">
        <f>RESUMEN!D167</f>
        <v>PUERTA CONTRAPLACADA DE MDF MELAMINICO 6mm C/ ACABADO MATE,  C/ 2 VISORES DE CRISTAL TEMPLADO INCOLORO e=6mm, C/ SOBRELUZ DE CRISTAL TEMPLADO INCOL. e=6mm, DE 2 HOJAS BATIENTES; P12c (1.80 x 2.60)</v>
      </c>
      <c r="E593" s="1972"/>
      <c r="F593" s="1972"/>
      <c r="G593" s="1972"/>
      <c r="H593" s="1972"/>
      <c r="I593" s="1972"/>
      <c r="J593" s="1972"/>
      <c r="K593" s="1973"/>
    </row>
    <row r="594" spans="3:12" x14ac:dyDescent="0.25">
      <c r="C594" s="342" t="s">
        <v>1</v>
      </c>
      <c r="D594" s="163" t="s">
        <v>2</v>
      </c>
      <c r="E594" s="163" t="s">
        <v>58</v>
      </c>
      <c r="F594" s="164" t="s">
        <v>52</v>
      </c>
      <c r="G594" s="164" t="s">
        <v>47</v>
      </c>
      <c r="H594" s="164" t="s">
        <v>48</v>
      </c>
      <c r="I594" s="516" t="s">
        <v>49</v>
      </c>
      <c r="J594" s="150" t="s">
        <v>50</v>
      </c>
      <c r="K594" s="165" t="s">
        <v>3</v>
      </c>
    </row>
    <row r="595" spans="3:12" ht="12" customHeight="1" x14ac:dyDescent="0.3">
      <c r="C595" s="29"/>
      <c r="D595" s="434" t="s">
        <v>2142</v>
      </c>
      <c r="E595" s="618"/>
      <c r="F595" s="619"/>
      <c r="G595" s="618"/>
      <c r="H595" s="620"/>
      <c r="I595" s="458"/>
      <c r="J595" s="100">
        <f>SUM(I597)</f>
        <v>3</v>
      </c>
      <c r="K595" s="31"/>
      <c r="L595" s="28"/>
    </row>
    <row r="596" spans="3:12" ht="12" customHeight="1" x14ac:dyDescent="0.3">
      <c r="C596" s="29"/>
      <c r="D596" s="518" t="s">
        <v>761</v>
      </c>
      <c r="E596" s="618"/>
      <c r="F596" s="619"/>
      <c r="G596" s="618"/>
      <c r="H596" s="620"/>
      <c r="I596" s="458"/>
      <c r="J596" s="100"/>
      <c r="K596" s="31"/>
      <c r="L596" s="28"/>
    </row>
    <row r="597" spans="3:12" ht="12" customHeight="1" x14ac:dyDescent="0.3">
      <c r="C597" s="29" t="s">
        <v>2258</v>
      </c>
      <c r="D597" s="117" t="s">
        <v>360</v>
      </c>
      <c r="E597" s="618">
        <v>3</v>
      </c>
      <c r="F597" s="619"/>
      <c r="G597" s="618"/>
      <c r="H597" s="620"/>
      <c r="I597" s="458">
        <f>E597</f>
        <v>3</v>
      </c>
      <c r="J597" s="100"/>
      <c r="K597" s="31"/>
      <c r="L597" s="28"/>
    </row>
    <row r="598" spans="3:12" ht="12" customHeight="1" x14ac:dyDescent="0.3">
      <c r="C598" s="29"/>
      <c r="D598" s="117"/>
      <c r="E598" s="618"/>
      <c r="F598" s="619"/>
      <c r="G598" s="618"/>
      <c r="H598" s="620"/>
      <c r="I598" s="458"/>
      <c r="J598" s="100"/>
      <c r="K598" s="31"/>
      <c r="L598" s="28"/>
    </row>
  </sheetData>
  <autoFilter ref="C12:K598" xr:uid="{00000000-0009-0000-0000-000002000000}"/>
  <mergeCells count="40">
    <mergeCell ref="D578:K578"/>
    <mergeCell ref="D585:K585"/>
    <mergeCell ref="D593:K593"/>
    <mergeCell ref="D515:K515"/>
    <mergeCell ref="D528:K528"/>
    <mergeCell ref="D534:K534"/>
    <mergeCell ref="D552:K552"/>
    <mergeCell ref="D563:K563"/>
    <mergeCell ref="D402:K402"/>
    <mergeCell ref="D420:K420"/>
    <mergeCell ref="D435:K435"/>
    <mergeCell ref="D454:K454"/>
    <mergeCell ref="D475:K475"/>
    <mergeCell ref="D368:K368"/>
    <mergeCell ref="D377:K377"/>
    <mergeCell ref="D383:K383"/>
    <mergeCell ref="D389:K389"/>
    <mergeCell ref="D396:K396"/>
    <mergeCell ref="C2:K2"/>
    <mergeCell ref="C3:K3"/>
    <mergeCell ref="C4:K4"/>
    <mergeCell ref="D5:K5"/>
    <mergeCell ref="E6:H6"/>
    <mergeCell ref="I6:K6"/>
    <mergeCell ref="D182:K182"/>
    <mergeCell ref="D220:K220"/>
    <mergeCell ref="D266:K266"/>
    <mergeCell ref="D355:K355"/>
    <mergeCell ref="D20:K20"/>
    <mergeCell ref="D60:K60"/>
    <mergeCell ref="D116:K116"/>
    <mergeCell ref="D139:K139"/>
    <mergeCell ref="D152:K152"/>
    <mergeCell ref="D159:K159"/>
    <mergeCell ref="D171:K171"/>
    <mergeCell ref="E7:H7"/>
    <mergeCell ref="I7:K7"/>
    <mergeCell ref="D9:K9"/>
    <mergeCell ref="D10:K10"/>
    <mergeCell ref="D11:K11"/>
  </mergeCells>
  <printOptions horizontalCentered="1"/>
  <pageMargins left="0.78740157480314965" right="0.59055118110236227" top="0.59055118110236227" bottom="1.1811023622047245" header="0" footer="0.27559055118110237"/>
  <pageSetup paperSize="9" scale="54" fitToHeight="0" orientation="portrait" r:id="rId1"/>
  <headerFooter>
    <oddFooter>&amp;C&amp;P DE &amp;N</oddFooter>
  </headerFooter>
  <rowBreaks count="1" manualBreakCount="1">
    <brk id="129"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C2:L670"/>
  <sheetViews>
    <sheetView view="pageBreakPreview" topLeftCell="C569" zoomScale="85" zoomScaleNormal="62" zoomScaleSheetLayoutView="85" workbookViewId="0">
      <selection activeCell="D7" sqref="D7"/>
    </sheetView>
  </sheetViews>
  <sheetFormatPr baseColWidth="10" defaultRowHeight="18" customHeight="1" x14ac:dyDescent="0.3"/>
  <cols>
    <col min="1" max="1" width="1.33203125" style="387" customWidth="1"/>
    <col min="2" max="2" width="4.109375" style="387" customWidth="1"/>
    <col min="3" max="3" width="17.44140625" style="415" customWidth="1"/>
    <col min="4" max="4" width="60" style="84" customWidth="1"/>
    <col min="5" max="5" width="5.88671875" style="415" customWidth="1"/>
    <col min="6" max="6" width="5.88671875" style="416" customWidth="1"/>
    <col min="7" max="7" width="6.6640625" style="417" customWidth="1"/>
    <col min="8" max="8" width="6.33203125" style="50" customWidth="1"/>
    <col min="9" max="9" width="9.6640625" style="416" customWidth="1"/>
    <col min="10" max="10" width="10.109375" style="418" customWidth="1"/>
    <col min="11" max="11" width="10.109375" style="419" customWidth="1"/>
    <col min="12" max="12" width="3.5546875" style="412" customWidth="1"/>
    <col min="13" max="257" width="11.44140625" style="387"/>
    <col min="258" max="258" width="17.44140625" style="387" customWidth="1"/>
    <col min="259" max="259" width="32.33203125" style="387" customWidth="1"/>
    <col min="260" max="260" width="27.44140625" style="387" customWidth="1"/>
    <col min="261" max="261" width="7.88671875" style="387" bestFit="1" customWidth="1"/>
    <col min="262" max="262" width="11.6640625" style="387" bestFit="1" customWidth="1"/>
    <col min="263" max="263" width="11.5546875" style="387" bestFit="1" customWidth="1"/>
    <col min="264" max="264" width="9.109375" style="387" customWidth="1"/>
    <col min="265" max="265" width="12.6640625" style="387" customWidth="1"/>
    <col min="266" max="266" width="13.88671875" style="387" customWidth="1"/>
    <col min="267" max="267" width="11.109375" style="387" customWidth="1"/>
    <col min="268" max="513" width="11.44140625" style="387"/>
    <col min="514" max="514" width="17.44140625" style="387" customWidth="1"/>
    <col min="515" max="515" width="32.33203125" style="387" customWidth="1"/>
    <col min="516" max="516" width="27.44140625" style="387" customWidth="1"/>
    <col min="517" max="517" width="7.88671875" style="387" bestFit="1" customWidth="1"/>
    <col min="518" max="518" width="11.6640625" style="387" bestFit="1" customWidth="1"/>
    <col min="519" max="519" width="11.5546875" style="387" bestFit="1" customWidth="1"/>
    <col min="520" max="520" width="9.109375" style="387" customWidth="1"/>
    <col min="521" max="521" width="12.6640625" style="387" customWidth="1"/>
    <col min="522" max="522" width="13.88671875" style="387" customWidth="1"/>
    <col min="523" max="523" width="11.109375" style="387" customWidth="1"/>
    <col min="524" max="769" width="11.44140625" style="387"/>
    <col min="770" max="770" width="17.44140625" style="387" customWidth="1"/>
    <col min="771" max="771" width="32.33203125" style="387" customWidth="1"/>
    <col min="772" max="772" width="27.44140625" style="387" customWidth="1"/>
    <col min="773" max="773" width="7.88671875" style="387" bestFit="1" customWidth="1"/>
    <col min="774" max="774" width="11.6640625" style="387" bestFit="1" customWidth="1"/>
    <col min="775" max="775" width="11.5546875" style="387" bestFit="1" customWidth="1"/>
    <col min="776" max="776" width="9.109375" style="387" customWidth="1"/>
    <col min="777" max="777" width="12.6640625" style="387" customWidth="1"/>
    <col min="778" max="778" width="13.88671875" style="387" customWidth="1"/>
    <col min="779" max="779" width="11.109375" style="387" customWidth="1"/>
    <col min="780" max="1025" width="11.44140625" style="387"/>
    <col min="1026" max="1026" width="17.44140625" style="387" customWidth="1"/>
    <col min="1027" max="1027" width="32.33203125" style="387" customWidth="1"/>
    <col min="1028" max="1028" width="27.44140625" style="387" customWidth="1"/>
    <col min="1029" max="1029" width="7.88671875" style="387" bestFit="1" customWidth="1"/>
    <col min="1030" max="1030" width="11.6640625" style="387" bestFit="1" customWidth="1"/>
    <col min="1031" max="1031" width="11.5546875" style="387" bestFit="1" customWidth="1"/>
    <col min="1032" max="1032" width="9.109375" style="387" customWidth="1"/>
    <col min="1033" max="1033" width="12.6640625" style="387" customWidth="1"/>
    <col min="1034" max="1034" width="13.88671875" style="387" customWidth="1"/>
    <col min="1035" max="1035" width="11.109375" style="387" customWidth="1"/>
    <col min="1036" max="1281" width="11.44140625" style="387"/>
    <col min="1282" max="1282" width="17.44140625" style="387" customWidth="1"/>
    <col min="1283" max="1283" width="32.33203125" style="387" customWidth="1"/>
    <col min="1284" max="1284" width="27.44140625" style="387" customWidth="1"/>
    <col min="1285" max="1285" width="7.88671875" style="387" bestFit="1" customWidth="1"/>
    <col min="1286" max="1286" width="11.6640625" style="387" bestFit="1" customWidth="1"/>
    <col min="1287" max="1287" width="11.5546875" style="387" bestFit="1" customWidth="1"/>
    <col min="1288" max="1288" width="9.109375" style="387" customWidth="1"/>
    <col min="1289" max="1289" width="12.6640625" style="387" customWidth="1"/>
    <col min="1290" max="1290" width="13.88671875" style="387" customWidth="1"/>
    <col min="1291" max="1291" width="11.109375" style="387" customWidth="1"/>
    <col min="1292" max="1537" width="11.44140625" style="387"/>
    <col min="1538" max="1538" width="17.44140625" style="387" customWidth="1"/>
    <col min="1539" max="1539" width="32.33203125" style="387" customWidth="1"/>
    <col min="1540" max="1540" width="27.44140625" style="387" customWidth="1"/>
    <col min="1541" max="1541" width="7.88671875" style="387" bestFit="1" customWidth="1"/>
    <col min="1542" max="1542" width="11.6640625" style="387" bestFit="1" customWidth="1"/>
    <col min="1543" max="1543" width="11.5546875" style="387" bestFit="1" customWidth="1"/>
    <col min="1544" max="1544" width="9.109375" style="387" customWidth="1"/>
    <col min="1545" max="1545" width="12.6640625" style="387" customWidth="1"/>
    <col min="1546" max="1546" width="13.88671875" style="387" customWidth="1"/>
    <col min="1547" max="1547" width="11.109375" style="387" customWidth="1"/>
    <col min="1548" max="1793" width="11.44140625" style="387"/>
    <col min="1794" max="1794" width="17.44140625" style="387" customWidth="1"/>
    <col min="1795" max="1795" width="32.33203125" style="387" customWidth="1"/>
    <col min="1796" max="1796" width="27.44140625" style="387" customWidth="1"/>
    <col min="1797" max="1797" width="7.88671875" style="387" bestFit="1" customWidth="1"/>
    <col min="1798" max="1798" width="11.6640625" style="387" bestFit="1" customWidth="1"/>
    <col min="1799" max="1799" width="11.5546875" style="387" bestFit="1" customWidth="1"/>
    <col min="1800" max="1800" width="9.109375" style="387" customWidth="1"/>
    <col min="1801" max="1801" width="12.6640625" style="387" customWidth="1"/>
    <col min="1802" max="1802" width="13.88671875" style="387" customWidth="1"/>
    <col min="1803" max="1803" width="11.109375" style="387" customWidth="1"/>
    <col min="1804" max="2049" width="11.44140625" style="387"/>
    <col min="2050" max="2050" width="17.44140625" style="387" customWidth="1"/>
    <col min="2051" max="2051" width="32.33203125" style="387" customWidth="1"/>
    <col min="2052" max="2052" width="27.44140625" style="387" customWidth="1"/>
    <col min="2053" max="2053" width="7.88671875" style="387" bestFit="1" customWidth="1"/>
    <col min="2054" max="2054" width="11.6640625" style="387" bestFit="1" customWidth="1"/>
    <col min="2055" max="2055" width="11.5546875" style="387" bestFit="1" customWidth="1"/>
    <col min="2056" max="2056" width="9.109375" style="387" customWidth="1"/>
    <col min="2057" max="2057" width="12.6640625" style="387" customWidth="1"/>
    <col min="2058" max="2058" width="13.88671875" style="387" customWidth="1"/>
    <col min="2059" max="2059" width="11.109375" style="387" customWidth="1"/>
    <col min="2060" max="2305" width="11.44140625" style="387"/>
    <col min="2306" max="2306" width="17.44140625" style="387" customWidth="1"/>
    <col min="2307" max="2307" width="32.33203125" style="387" customWidth="1"/>
    <col min="2308" max="2308" width="27.44140625" style="387" customWidth="1"/>
    <col min="2309" max="2309" width="7.88671875" style="387" bestFit="1" customWidth="1"/>
    <col min="2310" max="2310" width="11.6640625" style="387" bestFit="1" customWidth="1"/>
    <col min="2311" max="2311" width="11.5546875" style="387" bestFit="1" customWidth="1"/>
    <col min="2312" max="2312" width="9.109375" style="387" customWidth="1"/>
    <col min="2313" max="2313" width="12.6640625" style="387" customWidth="1"/>
    <col min="2314" max="2314" width="13.88671875" style="387" customWidth="1"/>
    <col min="2315" max="2315" width="11.109375" style="387" customWidth="1"/>
    <col min="2316" max="2561" width="11.44140625" style="387"/>
    <col min="2562" max="2562" width="17.44140625" style="387" customWidth="1"/>
    <col min="2563" max="2563" width="32.33203125" style="387" customWidth="1"/>
    <col min="2564" max="2564" width="27.44140625" style="387" customWidth="1"/>
    <col min="2565" max="2565" width="7.88671875" style="387" bestFit="1" customWidth="1"/>
    <col min="2566" max="2566" width="11.6640625" style="387" bestFit="1" customWidth="1"/>
    <col min="2567" max="2567" width="11.5546875" style="387" bestFit="1" customWidth="1"/>
    <col min="2568" max="2568" width="9.109375" style="387" customWidth="1"/>
    <col min="2569" max="2569" width="12.6640625" style="387" customWidth="1"/>
    <col min="2570" max="2570" width="13.88671875" style="387" customWidth="1"/>
    <col min="2571" max="2571" width="11.109375" style="387" customWidth="1"/>
    <col min="2572" max="2817" width="11.44140625" style="387"/>
    <col min="2818" max="2818" width="17.44140625" style="387" customWidth="1"/>
    <col min="2819" max="2819" width="32.33203125" style="387" customWidth="1"/>
    <col min="2820" max="2820" width="27.44140625" style="387" customWidth="1"/>
    <col min="2821" max="2821" width="7.88671875" style="387" bestFit="1" customWidth="1"/>
    <col min="2822" max="2822" width="11.6640625" style="387" bestFit="1" customWidth="1"/>
    <col min="2823" max="2823" width="11.5546875" style="387" bestFit="1" customWidth="1"/>
    <col min="2824" max="2824" width="9.109375" style="387" customWidth="1"/>
    <col min="2825" max="2825" width="12.6640625" style="387" customWidth="1"/>
    <col min="2826" max="2826" width="13.88671875" style="387" customWidth="1"/>
    <col min="2827" max="2827" width="11.109375" style="387" customWidth="1"/>
    <col min="2828" max="3073" width="11.44140625" style="387"/>
    <col min="3074" max="3074" width="17.44140625" style="387" customWidth="1"/>
    <col min="3075" max="3075" width="32.33203125" style="387" customWidth="1"/>
    <col min="3076" max="3076" width="27.44140625" style="387" customWidth="1"/>
    <col min="3077" max="3077" width="7.88671875" style="387" bestFit="1" customWidth="1"/>
    <col min="3078" max="3078" width="11.6640625" style="387" bestFit="1" customWidth="1"/>
    <col min="3079" max="3079" width="11.5546875" style="387" bestFit="1" customWidth="1"/>
    <col min="3080" max="3080" width="9.109375" style="387" customWidth="1"/>
    <col min="3081" max="3081" width="12.6640625" style="387" customWidth="1"/>
    <col min="3082" max="3082" width="13.88671875" style="387" customWidth="1"/>
    <col min="3083" max="3083" width="11.109375" style="387" customWidth="1"/>
    <col min="3084" max="3329" width="11.44140625" style="387"/>
    <col min="3330" max="3330" width="17.44140625" style="387" customWidth="1"/>
    <col min="3331" max="3331" width="32.33203125" style="387" customWidth="1"/>
    <col min="3332" max="3332" width="27.44140625" style="387" customWidth="1"/>
    <col min="3333" max="3333" width="7.88671875" style="387" bestFit="1" customWidth="1"/>
    <col min="3334" max="3334" width="11.6640625" style="387" bestFit="1" customWidth="1"/>
    <col min="3335" max="3335" width="11.5546875" style="387" bestFit="1" customWidth="1"/>
    <col min="3336" max="3336" width="9.109375" style="387" customWidth="1"/>
    <col min="3337" max="3337" width="12.6640625" style="387" customWidth="1"/>
    <col min="3338" max="3338" width="13.88671875" style="387" customWidth="1"/>
    <col min="3339" max="3339" width="11.109375" style="387" customWidth="1"/>
    <col min="3340" max="3585" width="11.44140625" style="387"/>
    <col min="3586" max="3586" width="17.44140625" style="387" customWidth="1"/>
    <col min="3587" max="3587" width="32.33203125" style="387" customWidth="1"/>
    <col min="3588" max="3588" width="27.44140625" style="387" customWidth="1"/>
    <col min="3589" max="3589" width="7.88671875" style="387" bestFit="1" customWidth="1"/>
    <col min="3590" max="3590" width="11.6640625" style="387" bestFit="1" customWidth="1"/>
    <col min="3591" max="3591" width="11.5546875" style="387" bestFit="1" customWidth="1"/>
    <col min="3592" max="3592" width="9.109375" style="387" customWidth="1"/>
    <col min="3593" max="3593" width="12.6640625" style="387" customWidth="1"/>
    <col min="3594" max="3594" width="13.88671875" style="387" customWidth="1"/>
    <col min="3595" max="3595" width="11.109375" style="387" customWidth="1"/>
    <col min="3596" max="3841" width="11.44140625" style="387"/>
    <col min="3842" max="3842" width="17.44140625" style="387" customWidth="1"/>
    <col min="3843" max="3843" width="32.33203125" style="387" customWidth="1"/>
    <col min="3844" max="3844" width="27.44140625" style="387" customWidth="1"/>
    <col min="3845" max="3845" width="7.88671875" style="387" bestFit="1" customWidth="1"/>
    <col min="3846" max="3846" width="11.6640625" style="387" bestFit="1" customWidth="1"/>
    <col min="3847" max="3847" width="11.5546875" style="387" bestFit="1" customWidth="1"/>
    <col min="3848" max="3848" width="9.109375" style="387" customWidth="1"/>
    <col min="3849" max="3849" width="12.6640625" style="387" customWidth="1"/>
    <col min="3850" max="3850" width="13.88671875" style="387" customWidth="1"/>
    <col min="3851" max="3851" width="11.109375" style="387" customWidth="1"/>
    <col min="3852" max="4097" width="11.44140625" style="387"/>
    <col min="4098" max="4098" width="17.44140625" style="387" customWidth="1"/>
    <col min="4099" max="4099" width="32.33203125" style="387" customWidth="1"/>
    <col min="4100" max="4100" width="27.44140625" style="387" customWidth="1"/>
    <col min="4101" max="4101" width="7.88671875" style="387" bestFit="1" customWidth="1"/>
    <col min="4102" max="4102" width="11.6640625" style="387" bestFit="1" customWidth="1"/>
    <col min="4103" max="4103" width="11.5546875" style="387" bestFit="1" customWidth="1"/>
    <col min="4104" max="4104" width="9.109375" style="387" customWidth="1"/>
    <col min="4105" max="4105" width="12.6640625" style="387" customWidth="1"/>
    <col min="4106" max="4106" width="13.88671875" style="387" customWidth="1"/>
    <col min="4107" max="4107" width="11.109375" style="387" customWidth="1"/>
    <col min="4108" max="4353" width="11.44140625" style="387"/>
    <col min="4354" max="4354" width="17.44140625" style="387" customWidth="1"/>
    <col min="4355" max="4355" width="32.33203125" style="387" customWidth="1"/>
    <col min="4356" max="4356" width="27.44140625" style="387" customWidth="1"/>
    <col min="4357" max="4357" width="7.88671875" style="387" bestFit="1" customWidth="1"/>
    <col min="4358" max="4358" width="11.6640625" style="387" bestFit="1" customWidth="1"/>
    <col min="4359" max="4359" width="11.5546875" style="387" bestFit="1" customWidth="1"/>
    <col min="4360" max="4360" width="9.109375" style="387" customWidth="1"/>
    <col min="4361" max="4361" width="12.6640625" style="387" customWidth="1"/>
    <col min="4362" max="4362" width="13.88671875" style="387" customWidth="1"/>
    <col min="4363" max="4363" width="11.109375" style="387" customWidth="1"/>
    <col min="4364" max="4609" width="11.44140625" style="387"/>
    <col min="4610" max="4610" width="17.44140625" style="387" customWidth="1"/>
    <col min="4611" max="4611" width="32.33203125" style="387" customWidth="1"/>
    <col min="4612" max="4612" width="27.44140625" style="387" customWidth="1"/>
    <col min="4613" max="4613" width="7.88671875" style="387" bestFit="1" customWidth="1"/>
    <col min="4614" max="4614" width="11.6640625" style="387" bestFit="1" customWidth="1"/>
    <col min="4615" max="4615" width="11.5546875" style="387" bestFit="1" customWidth="1"/>
    <col min="4616" max="4616" width="9.109375" style="387" customWidth="1"/>
    <col min="4617" max="4617" width="12.6640625" style="387" customWidth="1"/>
    <col min="4618" max="4618" width="13.88671875" style="387" customWidth="1"/>
    <col min="4619" max="4619" width="11.109375" style="387" customWidth="1"/>
    <col min="4620" max="4865" width="11.44140625" style="387"/>
    <col min="4866" max="4866" width="17.44140625" style="387" customWidth="1"/>
    <col min="4867" max="4867" width="32.33203125" style="387" customWidth="1"/>
    <col min="4868" max="4868" width="27.44140625" style="387" customWidth="1"/>
    <col min="4869" max="4869" width="7.88671875" style="387" bestFit="1" customWidth="1"/>
    <col min="4870" max="4870" width="11.6640625" style="387" bestFit="1" customWidth="1"/>
    <col min="4871" max="4871" width="11.5546875" style="387" bestFit="1" customWidth="1"/>
    <col min="4872" max="4872" width="9.109375" style="387" customWidth="1"/>
    <col min="4873" max="4873" width="12.6640625" style="387" customWidth="1"/>
    <col min="4874" max="4874" width="13.88671875" style="387" customWidth="1"/>
    <col min="4875" max="4875" width="11.109375" style="387" customWidth="1"/>
    <col min="4876" max="5121" width="11.44140625" style="387"/>
    <col min="5122" max="5122" width="17.44140625" style="387" customWidth="1"/>
    <col min="5123" max="5123" width="32.33203125" style="387" customWidth="1"/>
    <col min="5124" max="5124" width="27.44140625" style="387" customWidth="1"/>
    <col min="5125" max="5125" width="7.88671875" style="387" bestFit="1" customWidth="1"/>
    <col min="5126" max="5126" width="11.6640625" style="387" bestFit="1" customWidth="1"/>
    <col min="5127" max="5127" width="11.5546875" style="387" bestFit="1" customWidth="1"/>
    <col min="5128" max="5128" width="9.109375" style="387" customWidth="1"/>
    <col min="5129" max="5129" width="12.6640625" style="387" customWidth="1"/>
    <col min="5130" max="5130" width="13.88671875" style="387" customWidth="1"/>
    <col min="5131" max="5131" width="11.109375" style="387" customWidth="1"/>
    <col min="5132" max="5377" width="11.44140625" style="387"/>
    <col min="5378" max="5378" width="17.44140625" style="387" customWidth="1"/>
    <col min="5379" max="5379" width="32.33203125" style="387" customWidth="1"/>
    <col min="5380" max="5380" width="27.44140625" style="387" customWidth="1"/>
    <col min="5381" max="5381" width="7.88671875" style="387" bestFit="1" customWidth="1"/>
    <col min="5382" max="5382" width="11.6640625" style="387" bestFit="1" customWidth="1"/>
    <col min="5383" max="5383" width="11.5546875" style="387" bestFit="1" customWidth="1"/>
    <col min="5384" max="5384" width="9.109375" style="387" customWidth="1"/>
    <col min="5385" max="5385" width="12.6640625" style="387" customWidth="1"/>
    <col min="5386" max="5386" width="13.88671875" style="387" customWidth="1"/>
    <col min="5387" max="5387" width="11.109375" style="387" customWidth="1"/>
    <col min="5388" max="5633" width="11.44140625" style="387"/>
    <col min="5634" max="5634" width="17.44140625" style="387" customWidth="1"/>
    <col min="5635" max="5635" width="32.33203125" style="387" customWidth="1"/>
    <col min="5636" max="5636" width="27.44140625" style="387" customWidth="1"/>
    <col min="5637" max="5637" width="7.88671875" style="387" bestFit="1" customWidth="1"/>
    <col min="5638" max="5638" width="11.6640625" style="387" bestFit="1" customWidth="1"/>
    <col min="5639" max="5639" width="11.5546875" style="387" bestFit="1" customWidth="1"/>
    <col min="5640" max="5640" width="9.109375" style="387" customWidth="1"/>
    <col min="5641" max="5641" width="12.6640625" style="387" customWidth="1"/>
    <col min="5642" max="5642" width="13.88671875" style="387" customWidth="1"/>
    <col min="5643" max="5643" width="11.109375" style="387" customWidth="1"/>
    <col min="5644" max="5889" width="11.44140625" style="387"/>
    <col min="5890" max="5890" width="17.44140625" style="387" customWidth="1"/>
    <col min="5891" max="5891" width="32.33203125" style="387" customWidth="1"/>
    <col min="5892" max="5892" width="27.44140625" style="387" customWidth="1"/>
    <col min="5893" max="5893" width="7.88671875" style="387" bestFit="1" customWidth="1"/>
    <col min="5894" max="5894" width="11.6640625" style="387" bestFit="1" customWidth="1"/>
    <col min="5895" max="5895" width="11.5546875" style="387" bestFit="1" customWidth="1"/>
    <col min="5896" max="5896" width="9.109375" style="387" customWidth="1"/>
    <col min="5897" max="5897" width="12.6640625" style="387" customWidth="1"/>
    <col min="5898" max="5898" width="13.88671875" style="387" customWidth="1"/>
    <col min="5899" max="5899" width="11.109375" style="387" customWidth="1"/>
    <col min="5900" max="6145" width="11.44140625" style="387"/>
    <col min="6146" max="6146" width="17.44140625" style="387" customWidth="1"/>
    <col min="6147" max="6147" width="32.33203125" style="387" customWidth="1"/>
    <col min="6148" max="6148" width="27.44140625" style="387" customWidth="1"/>
    <col min="6149" max="6149" width="7.88671875" style="387" bestFit="1" customWidth="1"/>
    <col min="6150" max="6150" width="11.6640625" style="387" bestFit="1" customWidth="1"/>
    <col min="6151" max="6151" width="11.5546875" style="387" bestFit="1" customWidth="1"/>
    <col min="6152" max="6152" width="9.109375" style="387" customWidth="1"/>
    <col min="6153" max="6153" width="12.6640625" style="387" customWidth="1"/>
    <col min="6154" max="6154" width="13.88671875" style="387" customWidth="1"/>
    <col min="6155" max="6155" width="11.109375" style="387" customWidth="1"/>
    <col min="6156" max="6401" width="11.44140625" style="387"/>
    <col min="6402" max="6402" width="17.44140625" style="387" customWidth="1"/>
    <col min="6403" max="6403" width="32.33203125" style="387" customWidth="1"/>
    <col min="6404" max="6404" width="27.44140625" style="387" customWidth="1"/>
    <col min="6405" max="6405" width="7.88671875" style="387" bestFit="1" customWidth="1"/>
    <col min="6406" max="6406" width="11.6640625" style="387" bestFit="1" customWidth="1"/>
    <col min="6407" max="6407" width="11.5546875" style="387" bestFit="1" customWidth="1"/>
    <col min="6408" max="6408" width="9.109375" style="387" customWidth="1"/>
    <col min="6409" max="6409" width="12.6640625" style="387" customWidth="1"/>
    <col min="6410" max="6410" width="13.88671875" style="387" customWidth="1"/>
    <col min="6411" max="6411" width="11.109375" style="387" customWidth="1"/>
    <col min="6412" max="6657" width="11.44140625" style="387"/>
    <col min="6658" max="6658" width="17.44140625" style="387" customWidth="1"/>
    <col min="6659" max="6659" width="32.33203125" style="387" customWidth="1"/>
    <col min="6660" max="6660" width="27.44140625" style="387" customWidth="1"/>
    <col min="6661" max="6661" width="7.88671875" style="387" bestFit="1" customWidth="1"/>
    <col min="6662" max="6662" width="11.6640625" style="387" bestFit="1" customWidth="1"/>
    <col min="6663" max="6663" width="11.5546875" style="387" bestFit="1" customWidth="1"/>
    <col min="6664" max="6664" width="9.109375" style="387" customWidth="1"/>
    <col min="6665" max="6665" width="12.6640625" style="387" customWidth="1"/>
    <col min="6666" max="6666" width="13.88671875" style="387" customWidth="1"/>
    <col min="6667" max="6667" width="11.109375" style="387" customWidth="1"/>
    <col min="6668" max="6913" width="11.44140625" style="387"/>
    <col min="6914" max="6914" width="17.44140625" style="387" customWidth="1"/>
    <col min="6915" max="6915" width="32.33203125" style="387" customWidth="1"/>
    <col min="6916" max="6916" width="27.44140625" style="387" customWidth="1"/>
    <col min="6917" max="6917" width="7.88671875" style="387" bestFit="1" customWidth="1"/>
    <col min="6918" max="6918" width="11.6640625" style="387" bestFit="1" customWidth="1"/>
    <col min="6919" max="6919" width="11.5546875" style="387" bestFit="1" customWidth="1"/>
    <col min="6920" max="6920" width="9.109375" style="387" customWidth="1"/>
    <col min="6921" max="6921" width="12.6640625" style="387" customWidth="1"/>
    <col min="6922" max="6922" width="13.88671875" style="387" customWidth="1"/>
    <col min="6923" max="6923" width="11.109375" style="387" customWidth="1"/>
    <col min="6924" max="7169" width="11.44140625" style="387"/>
    <col min="7170" max="7170" width="17.44140625" style="387" customWidth="1"/>
    <col min="7171" max="7171" width="32.33203125" style="387" customWidth="1"/>
    <col min="7172" max="7172" width="27.44140625" style="387" customWidth="1"/>
    <col min="7173" max="7173" width="7.88671875" style="387" bestFit="1" customWidth="1"/>
    <col min="7174" max="7174" width="11.6640625" style="387" bestFit="1" customWidth="1"/>
    <col min="7175" max="7175" width="11.5546875" style="387" bestFit="1" customWidth="1"/>
    <col min="7176" max="7176" width="9.109375" style="387" customWidth="1"/>
    <col min="7177" max="7177" width="12.6640625" style="387" customWidth="1"/>
    <col min="7178" max="7178" width="13.88671875" style="387" customWidth="1"/>
    <col min="7179" max="7179" width="11.109375" style="387" customWidth="1"/>
    <col min="7180" max="7425" width="11.44140625" style="387"/>
    <col min="7426" max="7426" width="17.44140625" style="387" customWidth="1"/>
    <col min="7427" max="7427" width="32.33203125" style="387" customWidth="1"/>
    <col min="7428" max="7428" width="27.44140625" style="387" customWidth="1"/>
    <col min="7429" max="7429" width="7.88671875" style="387" bestFit="1" customWidth="1"/>
    <col min="7430" max="7430" width="11.6640625" style="387" bestFit="1" customWidth="1"/>
    <col min="7431" max="7431" width="11.5546875" style="387" bestFit="1" customWidth="1"/>
    <col min="7432" max="7432" width="9.109375" style="387" customWidth="1"/>
    <col min="7433" max="7433" width="12.6640625" style="387" customWidth="1"/>
    <col min="7434" max="7434" width="13.88671875" style="387" customWidth="1"/>
    <col min="7435" max="7435" width="11.109375" style="387" customWidth="1"/>
    <col min="7436" max="7681" width="11.44140625" style="387"/>
    <col min="7682" max="7682" width="17.44140625" style="387" customWidth="1"/>
    <col min="7683" max="7683" width="32.33203125" style="387" customWidth="1"/>
    <col min="7684" max="7684" width="27.44140625" style="387" customWidth="1"/>
    <col min="7685" max="7685" width="7.88671875" style="387" bestFit="1" customWidth="1"/>
    <col min="7686" max="7686" width="11.6640625" style="387" bestFit="1" customWidth="1"/>
    <col min="7687" max="7687" width="11.5546875" style="387" bestFit="1" customWidth="1"/>
    <col min="7688" max="7688" width="9.109375" style="387" customWidth="1"/>
    <col min="7689" max="7689" width="12.6640625" style="387" customWidth="1"/>
    <col min="7690" max="7690" width="13.88671875" style="387" customWidth="1"/>
    <col min="7691" max="7691" width="11.109375" style="387" customWidth="1"/>
    <col min="7692" max="7937" width="11.44140625" style="387"/>
    <col min="7938" max="7938" width="17.44140625" style="387" customWidth="1"/>
    <col min="7939" max="7939" width="32.33203125" style="387" customWidth="1"/>
    <col min="7940" max="7940" width="27.44140625" style="387" customWidth="1"/>
    <col min="7941" max="7941" width="7.88671875" style="387" bestFit="1" customWidth="1"/>
    <col min="7942" max="7942" width="11.6640625" style="387" bestFit="1" customWidth="1"/>
    <col min="7943" max="7943" width="11.5546875" style="387" bestFit="1" customWidth="1"/>
    <col min="7944" max="7944" width="9.109375" style="387" customWidth="1"/>
    <col min="7945" max="7945" width="12.6640625" style="387" customWidth="1"/>
    <col min="7946" max="7946" width="13.88671875" style="387" customWidth="1"/>
    <col min="7947" max="7947" width="11.109375" style="387" customWidth="1"/>
    <col min="7948" max="8193" width="11.44140625" style="387"/>
    <col min="8194" max="8194" width="17.44140625" style="387" customWidth="1"/>
    <col min="8195" max="8195" width="32.33203125" style="387" customWidth="1"/>
    <col min="8196" max="8196" width="27.44140625" style="387" customWidth="1"/>
    <col min="8197" max="8197" width="7.88671875" style="387" bestFit="1" customWidth="1"/>
    <col min="8198" max="8198" width="11.6640625" style="387" bestFit="1" customWidth="1"/>
    <col min="8199" max="8199" width="11.5546875" style="387" bestFit="1" customWidth="1"/>
    <col min="8200" max="8200" width="9.109375" style="387" customWidth="1"/>
    <col min="8201" max="8201" width="12.6640625" style="387" customWidth="1"/>
    <col min="8202" max="8202" width="13.88671875" style="387" customWidth="1"/>
    <col min="8203" max="8203" width="11.109375" style="387" customWidth="1"/>
    <col min="8204" max="8449" width="11.44140625" style="387"/>
    <col min="8450" max="8450" width="17.44140625" style="387" customWidth="1"/>
    <col min="8451" max="8451" width="32.33203125" style="387" customWidth="1"/>
    <col min="8452" max="8452" width="27.44140625" style="387" customWidth="1"/>
    <col min="8453" max="8453" width="7.88671875" style="387" bestFit="1" customWidth="1"/>
    <col min="8454" max="8454" width="11.6640625" style="387" bestFit="1" customWidth="1"/>
    <col min="8455" max="8455" width="11.5546875" style="387" bestFit="1" customWidth="1"/>
    <col min="8456" max="8456" width="9.109375" style="387" customWidth="1"/>
    <col min="8457" max="8457" width="12.6640625" style="387" customWidth="1"/>
    <col min="8458" max="8458" width="13.88671875" style="387" customWidth="1"/>
    <col min="8459" max="8459" width="11.109375" style="387" customWidth="1"/>
    <col min="8460" max="8705" width="11.44140625" style="387"/>
    <col min="8706" max="8706" width="17.44140625" style="387" customWidth="1"/>
    <col min="8707" max="8707" width="32.33203125" style="387" customWidth="1"/>
    <col min="8708" max="8708" width="27.44140625" style="387" customWidth="1"/>
    <col min="8709" max="8709" width="7.88671875" style="387" bestFit="1" customWidth="1"/>
    <col min="8710" max="8710" width="11.6640625" style="387" bestFit="1" customWidth="1"/>
    <col min="8711" max="8711" width="11.5546875" style="387" bestFit="1" customWidth="1"/>
    <col min="8712" max="8712" width="9.109375" style="387" customWidth="1"/>
    <col min="8713" max="8713" width="12.6640625" style="387" customWidth="1"/>
    <col min="8714" max="8714" width="13.88671875" style="387" customWidth="1"/>
    <col min="8715" max="8715" width="11.109375" style="387" customWidth="1"/>
    <col min="8716" max="8961" width="11.44140625" style="387"/>
    <col min="8962" max="8962" width="17.44140625" style="387" customWidth="1"/>
    <col min="8963" max="8963" width="32.33203125" style="387" customWidth="1"/>
    <col min="8964" max="8964" width="27.44140625" style="387" customWidth="1"/>
    <col min="8965" max="8965" width="7.88671875" style="387" bestFit="1" customWidth="1"/>
    <col min="8966" max="8966" width="11.6640625" style="387" bestFit="1" customWidth="1"/>
    <col min="8967" max="8967" width="11.5546875" style="387" bestFit="1" customWidth="1"/>
    <col min="8968" max="8968" width="9.109375" style="387" customWidth="1"/>
    <col min="8969" max="8969" width="12.6640625" style="387" customWidth="1"/>
    <col min="8970" max="8970" width="13.88671875" style="387" customWidth="1"/>
    <col min="8971" max="8971" width="11.109375" style="387" customWidth="1"/>
    <col min="8972" max="9217" width="11.44140625" style="387"/>
    <col min="9218" max="9218" width="17.44140625" style="387" customWidth="1"/>
    <col min="9219" max="9219" width="32.33203125" style="387" customWidth="1"/>
    <col min="9220" max="9220" width="27.44140625" style="387" customWidth="1"/>
    <col min="9221" max="9221" width="7.88671875" style="387" bestFit="1" customWidth="1"/>
    <col min="9222" max="9222" width="11.6640625" style="387" bestFit="1" customWidth="1"/>
    <col min="9223" max="9223" width="11.5546875" style="387" bestFit="1" customWidth="1"/>
    <col min="9224" max="9224" width="9.109375" style="387" customWidth="1"/>
    <col min="9225" max="9225" width="12.6640625" style="387" customWidth="1"/>
    <col min="9226" max="9226" width="13.88671875" style="387" customWidth="1"/>
    <col min="9227" max="9227" width="11.109375" style="387" customWidth="1"/>
    <col min="9228" max="9473" width="11.44140625" style="387"/>
    <col min="9474" max="9474" width="17.44140625" style="387" customWidth="1"/>
    <col min="9475" max="9475" width="32.33203125" style="387" customWidth="1"/>
    <col min="9476" max="9476" width="27.44140625" style="387" customWidth="1"/>
    <col min="9477" max="9477" width="7.88671875" style="387" bestFit="1" customWidth="1"/>
    <col min="9478" max="9478" width="11.6640625" style="387" bestFit="1" customWidth="1"/>
    <col min="9479" max="9479" width="11.5546875" style="387" bestFit="1" customWidth="1"/>
    <col min="9480" max="9480" width="9.109375" style="387" customWidth="1"/>
    <col min="9481" max="9481" width="12.6640625" style="387" customWidth="1"/>
    <col min="9482" max="9482" width="13.88671875" style="387" customWidth="1"/>
    <col min="9483" max="9483" width="11.109375" style="387" customWidth="1"/>
    <col min="9484" max="9729" width="11.44140625" style="387"/>
    <col min="9730" max="9730" width="17.44140625" style="387" customWidth="1"/>
    <col min="9731" max="9731" width="32.33203125" style="387" customWidth="1"/>
    <col min="9732" max="9732" width="27.44140625" style="387" customWidth="1"/>
    <col min="9733" max="9733" width="7.88671875" style="387" bestFit="1" customWidth="1"/>
    <col min="9734" max="9734" width="11.6640625" style="387" bestFit="1" customWidth="1"/>
    <col min="9735" max="9735" width="11.5546875" style="387" bestFit="1" customWidth="1"/>
    <col min="9736" max="9736" width="9.109375" style="387" customWidth="1"/>
    <col min="9737" max="9737" width="12.6640625" style="387" customWidth="1"/>
    <col min="9738" max="9738" width="13.88671875" style="387" customWidth="1"/>
    <col min="9739" max="9739" width="11.109375" style="387" customWidth="1"/>
    <col min="9740" max="9985" width="11.44140625" style="387"/>
    <col min="9986" max="9986" width="17.44140625" style="387" customWidth="1"/>
    <col min="9987" max="9987" width="32.33203125" style="387" customWidth="1"/>
    <col min="9988" max="9988" width="27.44140625" style="387" customWidth="1"/>
    <col min="9989" max="9989" width="7.88671875" style="387" bestFit="1" customWidth="1"/>
    <col min="9990" max="9990" width="11.6640625" style="387" bestFit="1" customWidth="1"/>
    <col min="9991" max="9991" width="11.5546875" style="387" bestFit="1" customWidth="1"/>
    <col min="9992" max="9992" width="9.109375" style="387" customWidth="1"/>
    <col min="9993" max="9993" width="12.6640625" style="387" customWidth="1"/>
    <col min="9994" max="9994" width="13.88671875" style="387" customWidth="1"/>
    <col min="9995" max="9995" width="11.109375" style="387" customWidth="1"/>
    <col min="9996" max="10241" width="11.44140625" style="387"/>
    <col min="10242" max="10242" width="17.44140625" style="387" customWidth="1"/>
    <col min="10243" max="10243" width="32.33203125" style="387" customWidth="1"/>
    <col min="10244" max="10244" width="27.44140625" style="387" customWidth="1"/>
    <col min="10245" max="10245" width="7.88671875" style="387" bestFit="1" customWidth="1"/>
    <col min="10246" max="10246" width="11.6640625" style="387" bestFit="1" customWidth="1"/>
    <col min="10247" max="10247" width="11.5546875" style="387" bestFit="1" customWidth="1"/>
    <col min="10248" max="10248" width="9.109375" style="387" customWidth="1"/>
    <col min="10249" max="10249" width="12.6640625" style="387" customWidth="1"/>
    <col min="10250" max="10250" width="13.88671875" style="387" customWidth="1"/>
    <col min="10251" max="10251" width="11.109375" style="387" customWidth="1"/>
    <col min="10252" max="10497" width="11.44140625" style="387"/>
    <col min="10498" max="10498" width="17.44140625" style="387" customWidth="1"/>
    <col min="10499" max="10499" width="32.33203125" style="387" customWidth="1"/>
    <col min="10500" max="10500" width="27.44140625" style="387" customWidth="1"/>
    <col min="10501" max="10501" width="7.88671875" style="387" bestFit="1" customWidth="1"/>
    <col min="10502" max="10502" width="11.6640625" style="387" bestFit="1" customWidth="1"/>
    <col min="10503" max="10503" width="11.5546875" style="387" bestFit="1" customWidth="1"/>
    <col min="10504" max="10504" width="9.109375" style="387" customWidth="1"/>
    <col min="10505" max="10505" width="12.6640625" style="387" customWidth="1"/>
    <col min="10506" max="10506" width="13.88671875" style="387" customWidth="1"/>
    <col min="10507" max="10507" width="11.109375" style="387" customWidth="1"/>
    <col min="10508" max="10753" width="11.44140625" style="387"/>
    <col min="10754" max="10754" width="17.44140625" style="387" customWidth="1"/>
    <col min="10755" max="10755" width="32.33203125" style="387" customWidth="1"/>
    <col min="10756" max="10756" width="27.44140625" style="387" customWidth="1"/>
    <col min="10757" max="10757" width="7.88671875" style="387" bestFit="1" customWidth="1"/>
    <col min="10758" max="10758" width="11.6640625" style="387" bestFit="1" customWidth="1"/>
    <col min="10759" max="10759" width="11.5546875" style="387" bestFit="1" customWidth="1"/>
    <col min="10760" max="10760" width="9.109375" style="387" customWidth="1"/>
    <col min="10761" max="10761" width="12.6640625" style="387" customWidth="1"/>
    <col min="10762" max="10762" width="13.88671875" style="387" customWidth="1"/>
    <col min="10763" max="10763" width="11.109375" style="387" customWidth="1"/>
    <col min="10764" max="11009" width="11.44140625" style="387"/>
    <col min="11010" max="11010" width="17.44140625" style="387" customWidth="1"/>
    <col min="11011" max="11011" width="32.33203125" style="387" customWidth="1"/>
    <col min="11012" max="11012" width="27.44140625" style="387" customWidth="1"/>
    <col min="11013" max="11013" width="7.88671875" style="387" bestFit="1" customWidth="1"/>
    <col min="11014" max="11014" width="11.6640625" style="387" bestFit="1" customWidth="1"/>
    <col min="11015" max="11015" width="11.5546875" style="387" bestFit="1" customWidth="1"/>
    <col min="11016" max="11016" width="9.109375" style="387" customWidth="1"/>
    <col min="11017" max="11017" width="12.6640625" style="387" customWidth="1"/>
    <col min="11018" max="11018" width="13.88671875" style="387" customWidth="1"/>
    <col min="11019" max="11019" width="11.109375" style="387" customWidth="1"/>
    <col min="11020" max="11265" width="11.44140625" style="387"/>
    <col min="11266" max="11266" width="17.44140625" style="387" customWidth="1"/>
    <col min="11267" max="11267" width="32.33203125" style="387" customWidth="1"/>
    <col min="11268" max="11268" width="27.44140625" style="387" customWidth="1"/>
    <col min="11269" max="11269" width="7.88671875" style="387" bestFit="1" customWidth="1"/>
    <col min="11270" max="11270" width="11.6640625" style="387" bestFit="1" customWidth="1"/>
    <col min="11271" max="11271" width="11.5546875" style="387" bestFit="1" customWidth="1"/>
    <col min="11272" max="11272" width="9.109375" style="387" customWidth="1"/>
    <col min="11273" max="11273" width="12.6640625" style="387" customWidth="1"/>
    <col min="11274" max="11274" width="13.88671875" style="387" customWidth="1"/>
    <col min="11275" max="11275" width="11.109375" style="387" customWidth="1"/>
    <col min="11276" max="11521" width="11.44140625" style="387"/>
    <col min="11522" max="11522" width="17.44140625" style="387" customWidth="1"/>
    <col min="11523" max="11523" width="32.33203125" style="387" customWidth="1"/>
    <col min="11524" max="11524" width="27.44140625" style="387" customWidth="1"/>
    <col min="11525" max="11525" width="7.88671875" style="387" bestFit="1" customWidth="1"/>
    <col min="11526" max="11526" width="11.6640625" style="387" bestFit="1" customWidth="1"/>
    <col min="11527" max="11527" width="11.5546875" style="387" bestFit="1" customWidth="1"/>
    <col min="11528" max="11528" width="9.109375" style="387" customWidth="1"/>
    <col min="11529" max="11529" width="12.6640625" style="387" customWidth="1"/>
    <col min="11530" max="11530" width="13.88671875" style="387" customWidth="1"/>
    <col min="11531" max="11531" width="11.109375" style="387" customWidth="1"/>
    <col min="11532" max="11777" width="11.44140625" style="387"/>
    <col min="11778" max="11778" width="17.44140625" style="387" customWidth="1"/>
    <col min="11779" max="11779" width="32.33203125" style="387" customWidth="1"/>
    <col min="11780" max="11780" width="27.44140625" style="387" customWidth="1"/>
    <col min="11781" max="11781" width="7.88671875" style="387" bestFit="1" customWidth="1"/>
    <col min="11782" max="11782" width="11.6640625" style="387" bestFit="1" customWidth="1"/>
    <col min="11783" max="11783" width="11.5546875" style="387" bestFit="1" customWidth="1"/>
    <col min="11784" max="11784" width="9.109375" style="387" customWidth="1"/>
    <col min="11785" max="11785" width="12.6640625" style="387" customWidth="1"/>
    <col min="11786" max="11786" width="13.88671875" style="387" customWidth="1"/>
    <col min="11787" max="11787" width="11.109375" style="387" customWidth="1"/>
    <col min="11788" max="12033" width="11.44140625" style="387"/>
    <col min="12034" max="12034" width="17.44140625" style="387" customWidth="1"/>
    <col min="12035" max="12035" width="32.33203125" style="387" customWidth="1"/>
    <col min="12036" max="12036" width="27.44140625" style="387" customWidth="1"/>
    <col min="12037" max="12037" width="7.88671875" style="387" bestFit="1" customWidth="1"/>
    <col min="12038" max="12038" width="11.6640625" style="387" bestFit="1" customWidth="1"/>
    <col min="12039" max="12039" width="11.5546875" style="387" bestFit="1" customWidth="1"/>
    <col min="12040" max="12040" width="9.109375" style="387" customWidth="1"/>
    <col min="12041" max="12041" width="12.6640625" style="387" customWidth="1"/>
    <col min="12042" max="12042" width="13.88671875" style="387" customWidth="1"/>
    <col min="12043" max="12043" width="11.109375" style="387" customWidth="1"/>
    <col min="12044" max="12289" width="11.44140625" style="387"/>
    <col min="12290" max="12290" width="17.44140625" style="387" customWidth="1"/>
    <col min="12291" max="12291" width="32.33203125" style="387" customWidth="1"/>
    <col min="12292" max="12292" width="27.44140625" style="387" customWidth="1"/>
    <col min="12293" max="12293" width="7.88671875" style="387" bestFit="1" customWidth="1"/>
    <col min="12294" max="12294" width="11.6640625" style="387" bestFit="1" customWidth="1"/>
    <col min="12295" max="12295" width="11.5546875" style="387" bestFit="1" customWidth="1"/>
    <col min="12296" max="12296" width="9.109375" style="387" customWidth="1"/>
    <col min="12297" max="12297" width="12.6640625" style="387" customWidth="1"/>
    <col min="12298" max="12298" width="13.88671875" style="387" customWidth="1"/>
    <col min="12299" max="12299" width="11.109375" style="387" customWidth="1"/>
    <col min="12300" max="12545" width="11.44140625" style="387"/>
    <col min="12546" max="12546" width="17.44140625" style="387" customWidth="1"/>
    <col min="12547" max="12547" width="32.33203125" style="387" customWidth="1"/>
    <col min="12548" max="12548" width="27.44140625" style="387" customWidth="1"/>
    <col min="12549" max="12549" width="7.88671875" style="387" bestFit="1" customWidth="1"/>
    <col min="12550" max="12550" width="11.6640625" style="387" bestFit="1" customWidth="1"/>
    <col min="12551" max="12551" width="11.5546875" style="387" bestFit="1" customWidth="1"/>
    <col min="12552" max="12552" width="9.109375" style="387" customWidth="1"/>
    <col min="12553" max="12553" width="12.6640625" style="387" customWidth="1"/>
    <col min="12554" max="12554" width="13.88671875" style="387" customWidth="1"/>
    <col min="12555" max="12555" width="11.109375" style="387" customWidth="1"/>
    <col min="12556" max="12801" width="11.44140625" style="387"/>
    <col min="12802" max="12802" width="17.44140625" style="387" customWidth="1"/>
    <col min="12803" max="12803" width="32.33203125" style="387" customWidth="1"/>
    <col min="12804" max="12804" width="27.44140625" style="387" customWidth="1"/>
    <col min="12805" max="12805" width="7.88671875" style="387" bestFit="1" customWidth="1"/>
    <col min="12806" max="12806" width="11.6640625" style="387" bestFit="1" customWidth="1"/>
    <col min="12807" max="12807" width="11.5546875" style="387" bestFit="1" customWidth="1"/>
    <col min="12808" max="12808" width="9.109375" style="387" customWidth="1"/>
    <col min="12809" max="12809" width="12.6640625" style="387" customWidth="1"/>
    <col min="12810" max="12810" width="13.88671875" style="387" customWidth="1"/>
    <col min="12811" max="12811" width="11.109375" style="387" customWidth="1"/>
    <col min="12812" max="13057" width="11.44140625" style="387"/>
    <col min="13058" max="13058" width="17.44140625" style="387" customWidth="1"/>
    <col min="13059" max="13059" width="32.33203125" style="387" customWidth="1"/>
    <col min="13060" max="13060" width="27.44140625" style="387" customWidth="1"/>
    <col min="13061" max="13061" width="7.88671875" style="387" bestFit="1" customWidth="1"/>
    <col min="13062" max="13062" width="11.6640625" style="387" bestFit="1" customWidth="1"/>
    <col min="13063" max="13063" width="11.5546875" style="387" bestFit="1" customWidth="1"/>
    <col min="13064" max="13064" width="9.109375" style="387" customWidth="1"/>
    <col min="13065" max="13065" width="12.6640625" style="387" customWidth="1"/>
    <col min="13066" max="13066" width="13.88671875" style="387" customWidth="1"/>
    <col min="13067" max="13067" width="11.109375" style="387" customWidth="1"/>
    <col min="13068" max="13313" width="11.44140625" style="387"/>
    <col min="13314" max="13314" width="17.44140625" style="387" customWidth="1"/>
    <col min="13315" max="13315" width="32.33203125" style="387" customWidth="1"/>
    <col min="13316" max="13316" width="27.44140625" style="387" customWidth="1"/>
    <col min="13317" max="13317" width="7.88671875" style="387" bestFit="1" customWidth="1"/>
    <col min="13318" max="13318" width="11.6640625" style="387" bestFit="1" customWidth="1"/>
    <col min="13319" max="13319" width="11.5546875" style="387" bestFit="1" customWidth="1"/>
    <col min="13320" max="13320" width="9.109375" style="387" customWidth="1"/>
    <col min="13321" max="13321" width="12.6640625" style="387" customWidth="1"/>
    <col min="13322" max="13322" width="13.88671875" style="387" customWidth="1"/>
    <col min="13323" max="13323" width="11.109375" style="387" customWidth="1"/>
    <col min="13324" max="13569" width="11.44140625" style="387"/>
    <col min="13570" max="13570" width="17.44140625" style="387" customWidth="1"/>
    <col min="13571" max="13571" width="32.33203125" style="387" customWidth="1"/>
    <col min="13572" max="13572" width="27.44140625" style="387" customWidth="1"/>
    <col min="13573" max="13573" width="7.88671875" style="387" bestFit="1" customWidth="1"/>
    <col min="13574" max="13574" width="11.6640625" style="387" bestFit="1" customWidth="1"/>
    <col min="13575" max="13575" width="11.5546875" style="387" bestFit="1" customWidth="1"/>
    <col min="13576" max="13576" width="9.109375" style="387" customWidth="1"/>
    <col min="13577" max="13577" width="12.6640625" style="387" customWidth="1"/>
    <col min="13578" max="13578" width="13.88671875" style="387" customWidth="1"/>
    <col min="13579" max="13579" width="11.109375" style="387" customWidth="1"/>
    <col min="13580" max="13825" width="11.44140625" style="387"/>
    <col min="13826" max="13826" width="17.44140625" style="387" customWidth="1"/>
    <col min="13827" max="13827" width="32.33203125" style="387" customWidth="1"/>
    <col min="13828" max="13828" width="27.44140625" style="387" customWidth="1"/>
    <col min="13829" max="13829" width="7.88671875" style="387" bestFit="1" customWidth="1"/>
    <col min="13830" max="13830" width="11.6640625" style="387" bestFit="1" customWidth="1"/>
    <col min="13831" max="13831" width="11.5546875" style="387" bestFit="1" customWidth="1"/>
    <col min="13832" max="13832" width="9.109375" style="387" customWidth="1"/>
    <col min="13833" max="13833" width="12.6640625" style="387" customWidth="1"/>
    <col min="13834" max="13834" width="13.88671875" style="387" customWidth="1"/>
    <col min="13835" max="13835" width="11.109375" style="387" customWidth="1"/>
    <col min="13836" max="14081" width="11.44140625" style="387"/>
    <col min="14082" max="14082" width="17.44140625" style="387" customWidth="1"/>
    <col min="14083" max="14083" width="32.33203125" style="387" customWidth="1"/>
    <col min="14084" max="14084" width="27.44140625" style="387" customWidth="1"/>
    <col min="14085" max="14085" width="7.88671875" style="387" bestFit="1" customWidth="1"/>
    <col min="14086" max="14086" width="11.6640625" style="387" bestFit="1" customWidth="1"/>
    <col min="14087" max="14087" width="11.5546875" style="387" bestFit="1" customWidth="1"/>
    <col min="14088" max="14088" width="9.109375" style="387" customWidth="1"/>
    <col min="14089" max="14089" width="12.6640625" style="387" customWidth="1"/>
    <col min="14090" max="14090" width="13.88671875" style="387" customWidth="1"/>
    <col min="14091" max="14091" width="11.109375" style="387" customWidth="1"/>
    <col min="14092" max="14337" width="11.44140625" style="387"/>
    <col min="14338" max="14338" width="17.44140625" style="387" customWidth="1"/>
    <col min="14339" max="14339" width="32.33203125" style="387" customWidth="1"/>
    <col min="14340" max="14340" width="27.44140625" style="387" customWidth="1"/>
    <col min="14341" max="14341" width="7.88671875" style="387" bestFit="1" customWidth="1"/>
    <col min="14342" max="14342" width="11.6640625" style="387" bestFit="1" customWidth="1"/>
    <col min="14343" max="14343" width="11.5546875" style="387" bestFit="1" customWidth="1"/>
    <col min="14344" max="14344" width="9.109375" style="387" customWidth="1"/>
    <col min="14345" max="14345" width="12.6640625" style="387" customWidth="1"/>
    <col min="14346" max="14346" width="13.88671875" style="387" customWidth="1"/>
    <col min="14347" max="14347" width="11.109375" style="387" customWidth="1"/>
    <col min="14348" max="14593" width="11.44140625" style="387"/>
    <col min="14594" max="14594" width="17.44140625" style="387" customWidth="1"/>
    <col min="14595" max="14595" width="32.33203125" style="387" customWidth="1"/>
    <col min="14596" max="14596" width="27.44140625" style="387" customWidth="1"/>
    <col min="14597" max="14597" width="7.88671875" style="387" bestFit="1" customWidth="1"/>
    <col min="14598" max="14598" width="11.6640625" style="387" bestFit="1" customWidth="1"/>
    <col min="14599" max="14599" width="11.5546875" style="387" bestFit="1" customWidth="1"/>
    <col min="14600" max="14600" width="9.109375" style="387" customWidth="1"/>
    <col min="14601" max="14601" width="12.6640625" style="387" customWidth="1"/>
    <col min="14602" max="14602" width="13.88671875" style="387" customWidth="1"/>
    <col min="14603" max="14603" width="11.109375" style="387" customWidth="1"/>
    <col min="14604" max="14849" width="11.44140625" style="387"/>
    <col min="14850" max="14850" width="17.44140625" style="387" customWidth="1"/>
    <col min="14851" max="14851" width="32.33203125" style="387" customWidth="1"/>
    <col min="14852" max="14852" width="27.44140625" style="387" customWidth="1"/>
    <col min="14853" max="14853" width="7.88671875" style="387" bestFit="1" customWidth="1"/>
    <col min="14854" max="14854" width="11.6640625" style="387" bestFit="1" customWidth="1"/>
    <col min="14855" max="14855" width="11.5546875" style="387" bestFit="1" customWidth="1"/>
    <col min="14856" max="14856" width="9.109375" style="387" customWidth="1"/>
    <col min="14857" max="14857" width="12.6640625" style="387" customWidth="1"/>
    <col min="14858" max="14858" width="13.88671875" style="387" customWidth="1"/>
    <col min="14859" max="14859" width="11.109375" style="387" customWidth="1"/>
    <col min="14860" max="15105" width="11.44140625" style="387"/>
    <col min="15106" max="15106" width="17.44140625" style="387" customWidth="1"/>
    <col min="15107" max="15107" width="32.33203125" style="387" customWidth="1"/>
    <col min="15108" max="15108" width="27.44140625" style="387" customWidth="1"/>
    <col min="15109" max="15109" width="7.88671875" style="387" bestFit="1" customWidth="1"/>
    <col min="15110" max="15110" width="11.6640625" style="387" bestFit="1" customWidth="1"/>
    <col min="15111" max="15111" width="11.5546875" style="387" bestFit="1" customWidth="1"/>
    <col min="15112" max="15112" width="9.109375" style="387" customWidth="1"/>
    <col min="15113" max="15113" width="12.6640625" style="387" customWidth="1"/>
    <col min="15114" max="15114" width="13.88671875" style="387" customWidth="1"/>
    <col min="15115" max="15115" width="11.109375" style="387" customWidth="1"/>
    <col min="15116" max="15361" width="11.44140625" style="387"/>
    <col min="15362" max="15362" width="17.44140625" style="387" customWidth="1"/>
    <col min="15363" max="15363" width="32.33203125" style="387" customWidth="1"/>
    <col min="15364" max="15364" width="27.44140625" style="387" customWidth="1"/>
    <col min="15365" max="15365" width="7.88671875" style="387" bestFit="1" customWidth="1"/>
    <col min="15366" max="15366" width="11.6640625" style="387" bestFit="1" customWidth="1"/>
    <col min="15367" max="15367" width="11.5546875" style="387" bestFit="1" customWidth="1"/>
    <col min="15368" max="15368" width="9.109375" style="387" customWidth="1"/>
    <col min="15369" max="15369" width="12.6640625" style="387" customWidth="1"/>
    <col min="15370" max="15370" width="13.88671875" style="387" customWidth="1"/>
    <col min="15371" max="15371" width="11.109375" style="387" customWidth="1"/>
    <col min="15372" max="15617" width="11.44140625" style="387"/>
    <col min="15618" max="15618" width="17.44140625" style="387" customWidth="1"/>
    <col min="15619" max="15619" width="32.33203125" style="387" customWidth="1"/>
    <col min="15620" max="15620" width="27.44140625" style="387" customWidth="1"/>
    <col min="15621" max="15621" width="7.88671875" style="387" bestFit="1" customWidth="1"/>
    <col min="15622" max="15622" width="11.6640625" style="387" bestFit="1" customWidth="1"/>
    <col min="15623" max="15623" width="11.5546875" style="387" bestFit="1" customWidth="1"/>
    <col min="15624" max="15624" width="9.109375" style="387" customWidth="1"/>
    <col min="15625" max="15625" width="12.6640625" style="387" customWidth="1"/>
    <col min="15626" max="15626" width="13.88671875" style="387" customWidth="1"/>
    <col min="15627" max="15627" width="11.109375" style="387" customWidth="1"/>
    <col min="15628" max="15873" width="11.44140625" style="387"/>
    <col min="15874" max="15874" width="17.44140625" style="387" customWidth="1"/>
    <col min="15875" max="15875" width="32.33203125" style="387" customWidth="1"/>
    <col min="15876" max="15876" width="27.44140625" style="387" customWidth="1"/>
    <col min="15877" max="15877" width="7.88671875" style="387" bestFit="1" customWidth="1"/>
    <col min="15878" max="15878" width="11.6640625" style="387" bestFit="1" customWidth="1"/>
    <col min="15879" max="15879" width="11.5546875" style="387" bestFit="1" customWidth="1"/>
    <col min="15880" max="15880" width="9.109375" style="387" customWidth="1"/>
    <col min="15881" max="15881" width="12.6640625" style="387" customWidth="1"/>
    <col min="15882" max="15882" width="13.88671875" style="387" customWidth="1"/>
    <col min="15883" max="15883" width="11.109375" style="387" customWidth="1"/>
    <col min="15884" max="16129" width="11.44140625" style="387"/>
    <col min="16130" max="16130" width="17.44140625" style="387" customWidth="1"/>
    <col min="16131" max="16131" width="32.33203125" style="387" customWidth="1"/>
    <col min="16132" max="16132" width="27.44140625" style="387" customWidth="1"/>
    <col min="16133" max="16133" width="7.88671875" style="387" bestFit="1" customWidth="1"/>
    <col min="16134" max="16134" width="11.6640625" style="387" bestFit="1" customWidth="1"/>
    <col min="16135" max="16135" width="11.5546875" style="387" bestFit="1" customWidth="1"/>
    <col min="16136" max="16136" width="9.109375" style="387" customWidth="1"/>
    <col min="16137" max="16137" width="12.6640625" style="387" customWidth="1"/>
    <col min="16138" max="16138" width="13.88671875" style="387" customWidth="1"/>
    <col min="16139" max="16139" width="11.109375" style="387" customWidth="1"/>
    <col min="16140" max="16384" width="11.44140625" style="387"/>
  </cols>
  <sheetData>
    <row r="2" spans="3:12" s="378" customFormat="1" ht="14.25" customHeight="1" thickBot="1" x14ac:dyDescent="0.35">
      <c r="C2" s="374"/>
      <c r="D2" s="375"/>
      <c r="E2" s="374"/>
      <c r="F2" s="374"/>
      <c r="G2" s="375"/>
      <c r="H2" s="374"/>
      <c r="I2" s="374"/>
      <c r="J2" s="376"/>
      <c r="K2" s="376"/>
      <c r="L2" s="377"/>
    </row>
    <row r="3" spans="3:12" s="345" customFormat="1" ht="14.25" customHeight="1" x14ac:dyDescent="0.25">
      <c r="C3" s="1922"/>
      <c r="D3" s="1923"/>
      <c r="E3" s="1923"/>
      <c r="F3" s="1923"/>
      <c r="G3" s="1923"/>
      <c r="H3" s="1923"/>
      <c r="I3" s="1923"/>
      <c r="J3" s="1923"/>
      <c r="K3" s="1924"/>
      <c r="L3" s="379"/>
    </row>
    <row r="4" spans="3:12" s="345" customFormat="1" ht="14.25" customHeight="1" x14ac:dyDescent="0.25">
      <c r="C4" s="1925" t="s">
        <v>44</v>
      </c>
      <c r="D4" s="1959"/>
      <c r="E4" s="1959"/>
      <c r="F4" s="1959"/>
      <c r="G4" s="1959"/>
      <c r="H4" s="1959"/>
      <c r="I4" s="1959"/>
      <c r="J4" s="1959"/>
      <c r="K4" s="1927"/>
      <c r="L4" s="379"/>
    </row>
    <row r="5" spans="3:12" s="345" customFormat="1" ht="27" customHeight="1" x14ac:dyDescent="0.25">
      <c r="C5" s="421">
        <f>RESUMEN!C3</f>
        <v>0</v>
      </c>
      <c r="D5" s="2149" t="str">
        <f>RESUMEN!D3</f>
        <v>"RECONSTRUCCION DEL HOSPITAL SAUL GARRIDO ROSILLO  II-1, DISTRITO DE TUMBES, PROVINCIA DE TUMBES, DEPARTAMENTO DE TUMBES"</v>
      </c>
      <c r="E5" s="2149"/>
      <c r="F5" s="2149"/>
      <c r="G5" s="2149"/>
      <c r="H5" s="2149"/>
      <c r="I5" s="2149"/>
      <c r="J5" s="2149"/>
      <c r="K5" s="1932"/>
      <c r="L5" s="379"/>
    </row>
    <row r="6" spans="3:12" s="345" customFormat="1" ht="14.25" customHeight="1" x14ac:dyDescent="0.25">
      <c r="C6" s="420" t="str">
        <f>RESUMEN!C5</f>
        <v>ENTIDAD:</v>
      </c>
      <c r="D6" s="166"/>
      <c r="E6" s="422"/>
      <c r="F6" s="422"/>
      <c r="I6" s="422" t="str">
        <f>RESUMEN!E5</f>
        <v>DEPART:</v>
      </c>
      <c r="J6" s="84" t="str">
        <f>RESUMEN!F5</f>
        <v>TUMBES</v>
      </c>
      <c r="K6" s="28"/>
      <c r="L6" s="379"/>
    </row>
    <row r="7" spans="3:12" s="345" customFormat="1" ht="14.25" customHeight="1" x14ac:dyDescent="0.25">
      <c r="C7" s="420" t="str">
        <f>RESUMEN!C6</f>
        <v>FECHA:</v>
      </c>
      <c r="D7" s="425">
        <v>44714</v>
      </c>
      <c r="E7" s="51"/>
      <c r="F7" s="51"/>
      <c r="I7" s="51" t="str">
        <f>RESUMEN!E6</f>
        <v>PROV:</v>
      </c>
      <c r="J7" s="88" t="str">
        <f>RESUMEN!F6</f>
        <v>TUMBES</v>
      </c>
      <c r="K7" s="28"/>
      <c r="L7" s="379"/>
    </row>
    <row r="8" spans="3:12" s="345" customFormat="1" ht="14.25" customHeight="1" thickBot="1" x14ac:dyDescent="0.3">
      <c r="C8" s="20"/>
      <c r="D8" s="72"/>
      <c r="E8" s="545"/>
      <c r="F8" s="545"/>
      <c r="G8" s="545"/>
      <c r="H8" s="538"/>
      <c r="I8" s="538"/>
      <c r="J8" s="538"/>
      <c r="K8" s="539"/>
      <c r="L8" s="379"/>
    </row>
    <row r="9" spans="3:12" s="345" customFormat="1" ht="14.25" customHeight="1" x14ac:dyDescent="0.25">
      <c r="C9" s="2150" t="s">
        <v>485</v>
      </c>
      <c r="D9" s="2152" t="s">
        <v>486</v>
      </c>
      <c r="E9" s="2152" t="s">
        <v>487</v>
      </c>
      <c r="F9" s="2155" t="s">
        <v>488</v>
      </c>
      <c r="G9" s="2155"/>
      <c r="H9" s="2155"/>
      <c r="I9" s="2156" t="s">
        <v>49</v>
      </c>
      <c r="J9" s="2158" t="s">
        <v>50</v>
      </c>
      <c r="K9" s="2160" t="s">
        <v>393</v>
      </c>
      <c r="L9" s="379"/>
    </row>
    <row r="10" spans="3:12" s="345" customFormat="1" ht="14.25" customHeight="1" thickBot="1" x14ac:dyDescent="0.35">
      <c r="C10" s="2151"/>
      <c r="D10" s="2153"/>
      <c r="E10" s="2154"/>
      <c r="F10" s="558" t="s">
        <v>51</v>
      </c>
      <c r="G10" s="380" t="s">
        <v>48</v>
      </c>
      <c r="H10" s="381" t="s">
        <v>47</v>
      </c>
      <c r="I10" s="2157"/>
      <c r="J10" s="2159"/>
      <c r="K10" s="2161"/>
      <c r="L10" s="379"/>
    </row>
    <row r="11" spans="3:12" s="345" customFormat="1" ht="14.25" customHeight="1" x14ac:dyDescent="0.3">
      <c r="C11" s="669" t="str">
        <f>RESUMEN!C168</f>
        <v>03.07.02</v>
      </c>
      <c r="D11" s="489" t="str">
        <f>RESUMEN!D168</f>
        <v>MUEBLES FIJOS</v>
      </c>
      <c r="E11" s="408"/>
      <c r="F11" s="409"/>
      <c r="G11" s="410"/>
      <c r="H11" s="411"/>
      <c r="I11" s="409"/>
      <c r="J11" s="424"/>
      <c r="K11" s="413"/>
      <c r="L11" s="379"/>
    </row>
    <row r="12" spans="3:12" ht="14.25" customHeight="1" x14ac:dyDescent="0.3">
      <c r="C12" s="586" t="str">
        <f>RESUMEN!C169</f>
        <v>03.07.02.01</v>
      </c>
      <c r="D12" s="590" t="str">
        <f>RESUMEN!D169</f>
        <v>MUEBLE TIPO MB-1a</v>
      </c>
      <c r="E12" s="554"/>
      <c r="F12" s="546"/>
      <c r="G12" s="591"/>
      <c r="H12" s="49"/>
      <c r="I12" s="546"/>
      <c r="J12" s="591">
        <f>SUM(I15:I27)</f>
        <v>7</v>
      </c>
      <c r="K12" s="592" t="s">
        <v>3</v>
      </c>
      <c r="L12" s="387"/>
    </row>
    <row r="13" spans="3:12" ht="14.25" customHeight="1" x14ac:dyDescent="0.3">
      <c r="C13" s="388"/>
      <c r="D13" s="434" t="s">
        <v>2142</v>
      </c>
      <c r="E13" s="382"/>
      <c r="F13" s="383"/>
      <c r="G13" s="384"/>
      <c r="H13" s="390"/>
      <c r="I13" s="508"/>
      <c r="J13" s="392"/>
      <c r="K13" s="393"/>
      <c r="L13" s="387"/>
    </row>
    <row r="14" spans="3:12" ht="14.25" customHeight="1" x14ac:dyDescent="0.3">
      <c r="C14" s="388"/>
      <c r="D14" s="666" t="s">
        <v>169</v>
      </c>
      <c r="E14" s="382"/>
      <c r="F14" s="383"/>
      <c r="G14" s="384"/>
      <c r="H14" s="390"/>
      <c r="I14" s="508"/>
      <c r="J14" s="392"/>
      <c r="K14" s="393"/>
      <c r="L14" s="387"/>
    </row>
    <row r="15" spans="3:12" ht="14.25" customHeight="1" x14ac:dyDescent="0.3">
      <c r="C15" s="388"/>
      <c r="D15" s="398" t="s">
        <v>170</v>
      </c>
      <c r="E15" s="382"/>
      <c r="F15" s="383"/>
      <c r="G15" s="384"/>
      <c r="H15" s="390"/>
      <c r="I15" s="508"/>
      <c r="J15" s="392"/>
      <c r="K15" s="393"/>
      <c r="L15" s="387"/>
    </row>
    <row r="16" spans="3:12" ht="13.8" x14ac:dyDescent="0.3">
      <c r="C16" s="388" t="s">
        <v>918</v>
      </c>
      <c r="D16" s="664" t="s">
        <v>186</v>
      </c>
      <c r="E16" s="382">
        <v>1</v>
      </c>
      <c r="F16" s="383"/>
      <c r="G16" s="384"/>
      <c r="H16" s="390"/>
      <c r="I16" s="508">
        <f t="shared" ref="I16:I21" si="0">PRODUCT(E16:H16)</f>
        <v>1</v>
      </c>
      <c r="J16" s="392"/>
      <c r="K16" s="393"/>
      <c r="L16" s="387"/>
    </row>
    <row r="17" spans="3:12" ht="13.8" x14ac:dyDescent="0.3">
      <c r="C17" s="388" t="s">
        <v>1071</v>
      </c>
      <c r="D17" s="664" t="s">
        <v>187</v>
      </c>
      <c r="E17" s="382">
        <v>1</v>
      </c>
      <c r="F17" s="383"/>
      <c r="G17" s="384"/>
      <c r="H17" s="390"/>
      <c r="I17" s="508">
        <f t="shared" si="0"/>
        <v>1</v>
      </c>
      <c r="J17" s="392"/>
      <c r="K17" s="393"/>
      <c r="L17" s="387"/>
    </row>
    <row r="18" spans="3:12" ht="13.8" x14ac:dyDescent="0.3">
      <c r="C18" s="388" t="s">
        <v>1074</v>
      </c>
      <c r="D18" s="665" t="s">
        <v>158</v>
      </c>
      <c r="E18" s="382">
        <v>1</v>
      </c>
      <c r="F18" s="383"/>
      <c r="G18" s="384"/>
      <c r="H18" s="390"/>
      <c r="I18" s="508">
        <f t="shared" si="0"/>
        <v>1</v>
      </c>
      <c r="J18" s="392"/>
      <c r="K18" s="393"/>
      <c r="L18" s="387"/>
    </row>
    <row r="19" spans="3:12" ht="13.8" x14ac:dyDescent="0.3">
      <c r="C19" s="388" t="s">
        <v>1086</v>
      </c>
      <c r="D19" s="665" t="s">
        <v>270</v>
      </c>
      <c r="E19" s="382">
        <v>1</v>
      </c>
      <c r="F19" s="383"/>
      <c r="G19" s="384"/>
      <c r="H19" s="390"/>
      <c r="I19" s="508">
        <f t="shared" si="0"/>
        <v>1</v>
      </c>
      <c r="J19" s="392"/>
      <c r="K19" s="393"/>
      <c r="L19" s="387"/>
    </row>
    <row r="20" spans="3:12" ht="13.8" x14ac:dyDescent="0.3">
      <c r="C20" s="388" t="s">
        <v>1121</v>
      </c>
      <c r="D20" s="665" t="s">
        <v>179</v>
      </c>
      <c r="E20" s="382">
        <v>1</v>
      </c>
      <c r="F20" s="383"/>
      <c r="G20" s="384"/>
      <c r="H20" s="390"/>
      <c r="I20" s="508">
        <f t="shared" si="0"/>
        <v>1</v>
      </c>
      <c r="J20" s="392"/>
      <c r="K20" s="393"/>
      <c r="L20" s="387"/>
    </row>
    <row r="21" spans="3:12" ht="13.8" x14ac:dyDescent="0.3">
      <c r="C21" s="388" t="s">
        <v>1143</v>
      </c>
      <c r="D21" s="665" t="s">
        <v>1144</v>
      </c>
      <c r="E21" s="382">
        <v>1</v>
      </c>
      <c r="F21" s="383"/>
      <c r="G21" s="384"/>
      <c r="H21" s="390"/>
      <c r="I21" s="508">
        <f t="shared" si="0"/>
        <v>1</v>
      </c>
      <c r="J21" s="392"/>
      <c r="K21" s="393"/>
      <c r="L21" s="387"/>
    </row>
    <row r="22" spans="3:12" ht="13.8" x14ac:dyDescent="0.3">
      <c r="C22" s="388"/>
      <c r="D22" s="665"/>
      <c r="E22" s="382"/>
      <c r="F22" s="383"/>
      <c r="G22" s="384"/>
      <c r="H22" s="390"/>
      <c r="I22" s="508"/>
      <c r="J22" s="392"/>
      <c r="K22" s="393"/>
      <c r="L22" s="387"/>
    </row>
    <row r="23" spans="3:12" ht="13.8" x14ac:dyDescent="0.3">
      <c r="C23" s="388"/>
      <c r="D23" s="434" t="s">
        <v>1639</v>
      </c>
      <c r="E23" s="382"/>
      <c r="F23" s="383"/>
      <c r="G23" s="384"/>
      <c r="H23" s="390"/>
      <c r="I23" s="508"/>
      <c r="J23" s="392"/>
      <c r="K23" s="393"/>
      <c r="L23" s="387"/>
    </row>
    <row r="24" spans="3:12" ht="13.8" x14ac:dyDescent="0.3">
      <c r="C24" s="388"/>
      <c r="D24" s="666" t="s">
        <v>200</v>
      </c>
      <c r="E24" s="382"/>
      <c r="F24" s="383"/>
      <c r="G24" s="384"/>
      <c r="H24" s="390"/>
      <c r="I24" s="508"/>
      <c r="J24" s="392"/>
      <c r="K24" s="393"/>
      <c r="L24" s="387"/>
    </row>
    <row r="25" spans="3:12" ht="13.8" x14ac:dyDescent="0.3">
      <c r="C25" s="388"/>
      <c r="D25" s="398" t="s">
        <v>170</v>
      </c>
      <c r="E25" s="382"/>
      <c r="F25" s="383"/>
      <c r="G25" s="384"/>
      <c r="H25" s="390"/>
      <c r="I25" s="508"/>
      <c r="J25" s="392"/>
      <c r="K25" s="393"/>
      <c r="L25" s="387"/>
    </row>
    <row r="26" spans="3:12" ht="13.8" x14ac:dyDescent="0.3">
      <c r="C26" s="388" t="s">
        <v>1627</v>
      </c>
      <c r="D26" s="664" t="s">
        <v>151</v>
      </c>
      <c r="E26" s="382">
        <v>1</v>
      </c>
      <c r="F26" s="383"/>
      <c r="G26" s="384"/>
      <c r="H26" s="390"/>
      <c r="I26" s="508">
        <f>PRODUCT(E26:H26)</f>
        <v>1</v>
      </c>
      <c r="J26" s="392"/>
      <c r="K26" s="393"/>
      <c r="L26" s="387"/>
    </row>
    <row r="27" spans="3:12" ht="14.25" customHeight="1" x14ac:dyDescent="0.3">
      <c r="C27" s="388"/>
      <c r="D27" s="389"/>
      <c r="E27" s="382"/>
      <c r="F27" s="383"/>
      <c r="G27" s="384"/>
      <c r="H27" s="390"/>
      <c r="I27" s="508"/>
      <c r="J27" s="392"/>
      <c r="K27" s="393"/>
      <c r="L27" s="387"/>
    </row>
    <row r="28" spans="3:12" ht="14.25" customHeight="1" x14ac:dyDescent="0.3">
      <c r="C28" s="388"/>
      <c r="D28" s="405"/>
      <c r="E28" s="408"/>
      <c r="F28" s="409"/>
      <c r="G28" s="410"/>
      <c r="H28" s="414"/>
      <c r="I28" s="399"/>
      <c r="J28" s="392"/>
      <c r="K28" s="393"/>
      <c r="L28" s="387"/>
    </row>
    <row r="29" spans="3:12" ht="14.25" customHeight="1" x14ac:dyDescent="0.3">
      <c r="C29" s="586" t="str">
        <f>RESUMEN!C170</f>
        <v>03.07.02.02</v>
      </c>
      <c r="D29" s="590" t="str">
        <f>RESUMEN!D170</f>
        <v>MUEBLE TIPO MB-1b</v>
      </c>
      <c r="E29" s="554"/>
      <c r="F29" s="546"/>
      <c r="G29" s="591"/>
      <c r="H29" s="49"/>
      <c r="I29" s="546"/>
      <c r="J29" s="591">
        <f>J31</f>
        <v>6</v>
      </c>
      <c r="K29" s="592" t="s">
        <v>15</v>
      </c>
      <c r="L29" s="387"/>
    </row>
    <row r="30" spans="3:12" ht="14.25" customHeight="1" x14ac:dyDescent="0.3">
      <c r="C30" s="404"/>
      <c r="D30" s="434" t="s">
        <v>2142</v>
      </c>
      <c r="E30" s="382"/>
      <c r="F30" s="383"/>
      <c r="G30" s="384"/>
      <c r="H30" s="390"/>
      <c r="I30" s="383"/>
      <c r="J30" s="397"/>
      <c r="K30" s="406"/>
      <c r="L30" s="387"/>
    </row>
    <row r="31" spans="3:12" ht="14.25" customHeight="1" x14ac:dyDescent="0.3">
      <c r="C31" s="388"/>
      <c r="D31" s="666" t="s">
        <v>169</v>
      </c>
      <c r="E31" s="382"/>
      <c r="F31" s="383"/>
      <c r="G31" s="384"/>
      <c r="H31" s="390"/>
      <c r="I31" s="391"/>
      <c r="J31" s="401">
        <f>SUM(I33:I40)</f>
        <v>6</v>
      </c>
      <c r="K31" s="393"/>
      <c r="L31" s="387"/>
    </row>
    <row r="32" spans="3:12" ht="14.25" customHeight="1" x14ac:dyDescent="0.3">
      <c r="C32" s="388"/>
      <c r="D32" s="398" t="s">
        <v>170</v>
      </c>
      <c r="E32" s="382"/>
      <c r="F32" s="383"/>
      <c r="G32" s="384"/>
      <c r="H32" s="390"/>
      <c r="I32" s="391"/>
      <c r="J32" s="400"/>
      <c r="K32" s="393"/>
      <c r="L32" s="387"/>
    </row>
    <row r="33" spans="3:12" ht="14.25" customHeight="1" x14ac:dyDescent="0.3">
      <c r="C33" s="388" t="s">
        <v>2269</v>
      </c>
      <c r="D33" s="665" t="s">
        <v>158</v>
      </c>
      <c r="E33" s="382">
        <v>2</v>
      </c>
      <c r="F33" s="383"/>
      <c r="G33" s="384"/>
      <c r="H33" s="390"/>
      <c r="I33" s="508">
        <f>PRODUCT(E33:H33)</f>
        <v>2</v>
      </c>
      <c r="J33" s="392"/>
      <c r="K33" s="393"/>
      <c r="L33" s="387"/>
    </row>
    <row r="34" spans="3:12" ht="14.25" customHeight="1" x14ac:dyDescent="0.3">
      <c r="C34" s="388" t="s">
        <v>1121</v>
      </c>
      <c r="D34" s="665" t="s">
        <v>179</v>
      </c>
      <c r="E34" s="382">
        <v>2</v>
      </c>
      <c r="F34" s="383"/>
      <c r="G34" s="384"/>
      <c r="H34" s="390"/>
      <c r="I34" s="508">
        <f>PRODUCT(E34:H34)</f>
        <v>2</v>
      </c>
      <c r="J34" s="392"/>
      <c r="K34" s="393"/>
      <c r="L34" s="387"/>
    </row>
    <row r="35" spans="3:12" ht="14.25" customHeight="1" x14ac:dyDescent="0.3">
      <c r="C35" s="388" t="s">
        <v>1143</v>
      </c>
      <c r="D35" s="665" t="s">
        <v>1144</v>
      </c>
      <c r="E35" s="382">
        <v>1</v>
      </c>
      <c r="F35" s="383"/>
      <c r="G35" s="384"/>
      <c r="H35" s="390"/>
      <c r="I35" s="508">
        <f>PRODUCT(E35:H35)</f>
        <v>1</v>
      </c>
      <c r="J35" s="392"/>
      <c r="K35" s="393"/>
      <c r="L35" s="387"/>
    </row>
    <row r="36" spans="3:12" ht="14.25" customHeight="1" x14ac:dyDescent="0.3">
      <c r="C36" s="388"/>
      <c r="D36" s="434" t="s">
        <v>1639</v>
      </c>
      <c r="E36" s="382"/>
      <c r="F36" s="383"/>
      <c r="G36" s="384"/>
      <c r="H36" s="390"/>
      <c r="I36" s="508"/>
      <c r="J36" s="392"/>
      <c r="K36" s="393"/>
      <c r="L36" s="387"/>
    </row>
    <row r="37" spans="3:12" ht="14.25" customHeight="1" x14ac:dyDescent="0.3">
      <c r="C37" s="388"/>
      <c r="D37" s="666" t="s">
        <v>200</v>
      </c>
      <c r="E37" s="382"/>
      <c r="F37" s="383"/>
      <c r="G37" s="384"/>
      <c r="H37" s="390"/>
      <c r="I37" s="508"/>
      <c r="J37" s="392"/>
      <c r="K37" s="393"/>
      <c r="L37" s="387"/>
    </row>
    <row r="38" spans="3:12" ht="14.25" customHeight="1" x14ac:dyDescent="0.3">
      <c r="C38" s="388"/>
      <c r="D38" s="398" t="s">
        <v>170</v>
      </c>
      <c r="E38" s="382"/>
      <c r="F38" s="383"/>
      <c r="G38" s="384"/>
      <c r="H38" s="390"/>
      <c r="I38" s="508"/>
      <c r="J38" s="392"/>
      <c r="K38" s="393"/>
      <c r="L38" s="387"/>
    </row>
    <row r="39" spans="3:12" ht="14.25" customHeight="1" x14ac:dyDescent="0.3">
      <c r="C39" s="388" t="s">
        <v>1604</v>
      </c>
      <c r="D39" s="664" t="s">
        <v>153</v>
      </c>
      <c r="E39" s="382">
        <v>1</v>
      </c>
      <c r="F39" s="383"/>
      <c r="G39" s="384"/>
      <c r="H39" s="390"/>
      <c r="I39" s="508">
        <f>PRODUCT(E39:H39)</f>
        <v>1</v>
      </c>
      <c r="J39" s="392"/>
      <c r="K39" s="393"/>
      <c r="L39" s="387"/>
    </row>
    <row r="40" spans="3:12" ht="14.25" customHeight="1" x14ac:dyDescent="0.3">
      <c r="C40" s="388"/>
      <c r="D40" s="405"/>
      <c r="E40" s="408"/>
      <c r="F40" s="409"/>
      <c r="G40" s="410"/>
      <c r="H40" s="414"/>
      <c r="I40" s="399"/>
      <c r="J40" s="392"/>
      <c r="K40" s="393"/>
      <c r="L40" s="387"/>
    </row>
    <row r="41" spans="3:12" ht="14.25" customHeight="1" x14ac:dyDescent="0.3">
      <c r="C41" s="586" t="str">
        <f>RESUMEN!C171</f>
        <v>03.07.02.03</v>
      </c>
      <c r="D41" s="590" t="str">
        <f>RESUMEN!D171</f>
        <v>MUEBLE TIPO MB-1c</v>
      </c>
      <c r="E41" s="554"/>
      <c r="F41" s="546"/>
      <c r="G41" s="591"/>
      <c r="H41" s="49"/>
      <c r="I41" s="546"/>
      <c r="J41" s="591">
        <f>J43</f>
        <v>8</v>
      </c>
      <c r="K41" s="592" t="s">
        <v>15</v>
      </c>
      <c r="L41" s="387"/>
    </row>
    <row r="42" spans="3:12" ht="14.25" customHeight="1" x14ac:dyDescent="0.3">
      <c r="C42" s="404"/>
      <c r="D42" s="666" t="s">
        <v>169</v>
      </c>
      <c r="E42" s="382"/>
      <c r="F42" s="383"/>
      <c r="G42" s="384"/>
      <c r="H42" s="390"/>
      <c r="I42" s="383"/>
      <c r="J42" s="397"/>
      <c r="K42" s="406"/>
      <c r="L42" s="387"/>
    </row>
    <row r="43" spans="3:12" ht="14.25" customHeight="1" x14ac:dyDescent="0.3">
      <c r="C43" s="388"/>
      <c r="D43" s="434" t="s">
        <v>925</v>
      </c>
      <c r="E43" s="382"/>
      <c r="F43" s="383"/>
      <c r="G43" s="384"/>
      <c r="H43" s="390"/>
      <c r="I43" s="391"/>
      <c r="J43" s="401">
        <f>SUM(I45:I58)</f>
        <v>8</v>
      </c>
      <c r="K43" s="393"/>
      <c r="L43" s="387"/>
    </row>
    <row r="44" spans="3:12" ht="14.25" customHeight="1" x14ac:dyDescent="0.3">
      <c r="C44" s="388"/>
      <c r="D44" s="398" t="s">
        <v>170</v>
      </c>
      <c r="E44" s="382"/>
      <c r="F44" s="383"/>
      <c r="G44" s="384"/>
      <c r="H44" s="390"/>
      <c r="I44" s="391"/>
      <c r="J44" s="392"/>
      <c r="K44" s="393"/>
      <c r="L44" s="387"/>
    </row>
    <row r="45" spans="3:12" ht="14.25" customHeight="1" x14ac:dyDescent="0.3">
      <c r="C45" s="388" t="s">
        <v>918</v>
      </c>
      <c r="D45" s="664" t="s">
        <v>186</v>
      </c>
      <c r="E45" s="382">
        <v>1</v>
      </c>
      <c r="F45" s="383"/>
      <c r="G45" s="384"/>
      <c r="H45" s="390"/>
      <c r="I45" s="508">
        <f>PRODUCT(E45:H45)</f>
        <v>1</v>
      </c>
      <c r="J45" s="392"/>
      <c r="K45" s="393"/>
      <c r="L45" s="387"/>
    </row>
    <row r="46" spans="3:12" ht="14.25" customHeight="1" x14ac:dyDescent="0.3">
      <c r="C46" s="388" t="s">
        <v>920</v>
      </c>
      <c r="D46" s="664" t="s">
        <v>187</v>
      </c>
      <c r="E46" s="382">
        <v>1</v>
      </c>
      <c r="F46" s="383"/>
      <c r="G46" s="384"/>
      <c r="H46" s="390"/>
      <c r="I46" s="508">
        <f t="shared" ref="I46:I53" si="1">PRODUCT(E46:H46)</f>
        <v>1</v>
      </c>
      <c r="J46" s="392"/>
      <c r="K46" s="393"/>
      <c r="L46" s="387"/>
    </row>
    <row r="47" spans="3:12" ht="13.8" x14ac:dyDescent="0.3">
      <c r="C47" s="388" t="s">
        <v>913</v>
      </c>
      <c r="D47" s="665" t="s">
        <v>914</v>
      </c>
      <c r="E47" s="382"/>
      <c r="F47" s="383"/>
      <c r="G47" s="384"/>
      <c r="H47" s="390"/>
      <c r="I47" s="508"/>
      <c r="J47" s="392"/>
      <c r="K47" s="393"/>
      <c r="L47" s="387"/>
    </row>
    <row r="48" spans="3:12" ht="14.25" customHeight="1" x14ac:dyDescent="0.3">
      <c r="C48" s="388"/>
      <c r="D48" s="434" t="s">
        <v>1021</v>
      </c>
      <c r="E48" s="382"/>
      <c r="F48" s="383"/>
      <c r="G48" s="384"/>
      <c r="H48" s="390"/>
      <c r="I48" s="508"/>
      <c r="J48" s="392"/>
      <c r="K48" s="393"/>
      <c r="L48" s="387"/>
    </row>
    <row r="49" spans="3:12" ht="14.25" customHeight="1" x14ac:dyDescent="0.3">
      <c r="C49" s="388" t="s">
        <v>1071</v>
      </c>
      <c r="D49" s="664" t="s">
        <v>187</v>
      </c>
      <c r="E49" s="382">
        <v>1</v>
      </c>
      <c r="F49" s="383"/>
      <c r="G49" s="384"/>
      <c r="H49" s="390"/>
      <c r="I49" s="508">
        <f t="shared" si="1"/>
        <v>1</v>
      </c>
      <c r="J49" s="392"/>
      <c r="K49" s="393"/>
      <c r="L49" s="387"/>
    </row>
    <row r="50" spans="3:12" ht="14.25" customHeight="1" x14ac:dyDescent="0.3">
      <c r="C50" s="388" t="s">
        <v>1074</v>
      </c>
      <c r="D50" s="665" t="s">
        <v>158</v>
      </c>
      <c r="E50" s="382">
        <v>1</v>
      </c>
      <c r="F50" s="383"/>
      <c r="G50" s="384"/>
      <c r="H50" s="390"/>
      <c r="I50" s="508">
        <f t="shared" si="1"/>
        <v>1</v>
      </c>
      <c r="J50" s="392"/>
      <c r="K50" s="393"/>
      <c r="L50" s="387"/>
    </row>
    <row r="51" spans="3:12" ht="14.25" customHeight="1" x14ac:dyDescent="0.3">
      <c r="C51" s="388" t="s">
        <v>1086</v>
      </c>
      <c r="D51" s="665" t="s">
        <v>270</v>
      </c>
      <c r="E51" s="382">
        <v>2</v>
      </c>
      <c r="F51" s="383"/>
      <c r="G51" s="384"/>
      <c r="H51" s="390"/>
      <c r="I51" s="508">
        <f t="shared" si="1"/>
        <v>2</v>
      </c>
      <c r="J51" s="392"/>
      <c r="K51" s="393"/>
      <c r="L51" s="387"/>
    </row>
    <row r="52" spans="3:12" ht="14.25" customHeight="1" x14ac:dyDescent="0.3">
      <c r="C52" s="388"/>
      <c r="D52" s="434" t="s">
        <v>1102</v>
      </c>
      <c r="E52" s="382"/>
      <c r="F52" s="383"/>
      <c r="G52" s="384"/>
      <c r="H52" s="390"/>
      <c r="I52" s="508"/>
      <c r="J52" s="392"/>
      <c r="K52" s="393"/>
      <c r="L52" s="387"/>
    </row>
    <row r="53" spans="3:12" ht="14.25" customHeight="1" x14ac:dyDescent="0.3">
      <c r="C53" s="388" t="s">
        <v>1143</v>
      </c>
      <c r="D53" s="665" t="s">
        <v>1144</v>
      </c>
      <c r="E53" s="382">
        <v>1</v>
      </c>
      <c r="F53" s="383"/>
      <c r="G53" s="384"/>
      <c r="H53" s="390"/>
      <c r="I53" s="508">
        <f t="shared" si="1"/>
        <v>1</v>
      </c>
      <c r="J53" s="392"/>
      <c r="K53" s="393"/>
      <c r="L53" s="387"/>
    </row>
    <row r="54" spans="3:12" ht="14.25" customHeight="1" x14ac:dyDescent="0.3">
      <c r="C54" s="388"/>
      <c r="D54" s="665"/>
      <c r="E54" s="382"/>
      <c r="F54" s="383"/>
      <c r="G54" s="384"/>
      <c r="H54" s="390"/>
      <c r="I54" s="508"/>
      <c r="J54" s="392"/>
      <c r="K54" s="393"/>
      <c r="L54" s="387"/>
    </row>
    <row r="55" spans="3:12" ht="14.25" customHeight="1" x14ac:dyDescent="0.3">
      <c r="C55" s="388"/>
      <c r="D55" s="666" t="s">
        <v>200</v>
      </c>
      <c r="E55" s="382"/>
      <c r="F55" s="383"/>
      <c r="G55" s="384"/>
      <c r="H55" s="390"/>
      <c r="I55" s="508">
        <f>PRODUCT(E55:H55)</f>
        <v>0</v>
      </c>
      <c r="J55" s="392"/>
      <c r="K55" s="393"/>
      <c r="L55" s="387"/>
    </row>
    <row r="56" spans="3:12" ht="14.25" customHeight="1" x14ac:dyDescent="0.3">
      <c r="C56" s="388"/>
      <c r="D56" s="434" t="s">
        <v>1639</v>
      </c>
      <c r="E56" s="382"/>
      <c r="F56" s="383"/>
      <c r="G56" s="384"/>
      <c r="H56" s="390"/>
      <c r="I56" s="508">
        <f>PRODUCT(E56:H56)</f>
        <v>0</v>
      </c>
      <c r="J56" s="392"/>
      <c r="K56" s="393"/>
      <c r="L56" s="387"/>
    </row>
    <row r="57" spans="3:12" ht="14.25" customHeight="1" x14ac:dyDescent="0.3">
      <c r="C57" s="388" t="s">
        <v>1627</v>
      </c>
      <c r="D57" s="664" t="s">
        <v>151</v>
      </c>
      <c r="E57" s="382">
        <v>1</v>
      </c>
      <c r="F57" s="383"/>
      <c r="G57" s="384"/>
      <c r="H57" s="390"/>
      <c r="I57" s="508">
        <f>PRODUCT(E57:H57)</f>
        <v>1</v>
      </c>
      <c r="J57" s="392"/>
      <c r="K57" s="393"/>
      <c r="L57" s="387"/>
    </row>
    <row r="58" spans="3:12" ht="14.25" customHeight="1" x14ac:dyDescent="0.3">
      <c r="C58" s="388"/>
      <c r="D58" s="389"/>
      <c r="E58" s="382"/>
      <c r="F58" s="383"/>
      <c r="G58" s="384"/>
      <c r="H58" s="390"/>
      <c r="I58" s="508">
        <f>PRODUCT(E58:H58)</f>
        <v>0</v>
      </c>
      <c r="J58" s="392"/>
      <c r="K58" s="393"/>
      <c r="L58" s="387"/>
    </row>
    <row r="59" spans="3:12" ht="14.25" customHeight="1" x14ac:dyDescent="0.3">
      <c r="C59" s="586" t="str">
        <f>RESUMEN!C172</f>
        <v>03.07.02.04</v>
      </c>
      <c r="D59" s="590" t="str">
        <f>RESUMEN!D172</f>
        <v>MUEBLE TIPO MB-1d</v>
      </c>
      <c r="E59" s="554"/>
      <c r="F59" s="546"/>
      <c r="G59" s="591"/>
      <c r="H59" s="49"/>
      <c r="I59" s="546"/>
      <c r="J59" s="591">
        <f>J61</f>
        <v>1</v>
      </c>
      <c r="K59" s="592" t="s">
        <v>15</v>
      </c>
      <c r="L59" s="387"/>
    </row>
    <row r="60" spans="3:12" ht="14.25" customHeight="1" x14ac:dyDescent="0.3">
      <c r="C60" s="404"/>
      <c r="D60" s="666" t="s">
        <v>169</v>
      </c>
      <c r="E60" s="382"/>
      <c r="F60" s="383"/>
      <c r="G60" s="384"/>
      <c r="H60" s="390"/>
      <c r="I60" s="383"/>
      <c r="J60" s="397"/>
      <c r="K60" s="406"/>
      <c r="L60" s="387"/>
    </row>
    <row r="61" spans="3:12" ht="14.25" customHeight="1" x14ac:dyDescent="0.3">
      <c r="C61" s="388"/>
      <c r="D61" s="434" t="s">
        <v>1102</v>
      </c>
      <c r="E61" s="382"/>
      <c r="F61" s="383"/>
      <c r="G61" s="384"/>
      <c r="H61" s="390"/>
      <c r="I61" s="391"/>
      <c r="J61" s="401">
        <f>SUM(I63:I63)</f>
        <v>1</v>
      </c>
      <c r="K61" s="393"/>
      <c r="L61" s="387"/>
    </row>
    <row r="62" spans="3:12" ht="14.25" customHeight="1" x14ac:dyDescent="0.3">
      <c r="C62" s="388"/>
      <c r="D62" s="398" t="s">
        <v>170</v>
      </c>
      <c r="E62" s="382"/>
      <c r="F62" s="383"/>
      <c r="G62" s="384"/>
      <c r="H62" s="390"/>
      <c r="I62" s="391"/>
      <c r="J62" s="400"/>
      <c r="K62" s="393"/>
      <c r="L62" s="387"/>
    </row>
    <row r="63" spans="3:12" ht="14.25" customHeight="1" x14ac:dyDescent="0.3">
      <c r="C63" s="388" t="s">
        <v>1121</v>
      </c>
      <c r="D63" s="665" t="s">
        <v>179</v>
      </c>
      <c r="E63" s="382">
        <v>1</v>
      </c>
      <c r="F63" s="383"/>
      <c r="G63" s="384"/>
      <c r="H63" s="390"/>
      <c r="I63" s="508">
        <f>PRODUCT(E63:H63)</f>
        <v>1</v>
      </c>
      <c r="J63" s="392"/>
      <c r="K63" s="393"/>
      <c r="L63" s="387"/>
    </row>
    <row r="64" spans="3:12" ht="14.25" customHeight="1" x14ac:dyDescent="0.3">
      <c r="C64" s="388"/>
      <c r="D64" s="405"/>
      <c r="E64" s="408"/>
      <c r="F64" s="409"/>
      <c r="G64" s="410"/>
      <c r="H64" s="414"/>
      <c r="I64" s="399"/>
      <c r="J64" s="392"/>
      <c r="K64" s="393"/>
      <c r="L64" s="387"/>
    </row>
    <row r="65" spans="3:12" ht="14.25" customHeight="1" x14ac:dyDescent="0.3">
      <c r="C65" s="586" t="str">
        <f>RESUMEN!C173</f>
        <v>03.07.02.05</v>
      </c>
      <c r="D65" s="590" t="str">
        <f>RESUMEN!D173</f>
        <v>MUEBLE TIPO MB-1e</v>
      </c>
      <c r="E65" s="661"/>
      <c r="F65" s="1745"/>
      <c r="G65" s="591"/>
      <c r="H65" s="49"/>
      <c r="I65" s="1745"/>
      <c r="J65" s="591">
        <f>J67</f>
        <v>1</v>
      </c>
      <c r="K65" s="592" t="s">
        <v>15</v>
      </c>
      <c r="L65" s="387"/>
    </row>
    <row r="66" spans="3:12" ht="14.25" customHeight="1" x14ac:dyDescent="0.3">
      <c r="C66" s="404"/>
      <c r="D66" s="666" t="s">
        <v>169</v>
      </c>
      <c r="E66" s="382"/>
      <c r="F66" s="383"/>
      <c r="G66" s="384"/>
      <c r="H66" s="390"/>
      <c r="I66" s="383"/>
      <c r="J66" s="397"/>
      <c r="K66" s="406"/>
      <c r="L66" s="387"/>
    </row>
    <row r="67" spans="3:12" ht="14.25" customHeight="1" x14ac:dyDescent="0.3">
      <c r="C67" s="388"/>
      <c r="D67" s="434" t="s">
        <v>1385</v>
      </c>
      <c r="E67" s="382"/>
      <c r="F67" s="383"/>
      <c r="G67" s="384"/>
      <c r="H67" s="390"/>
      <c r="I67" s="391"/>
      <c r="J67" s="401">
        <f>SUM(I69:I69)</f>
        <v>1</v>
      </c>
      <c r="K67" s="393"/>
      <c r="L67" s="387"/>
    </row>
    <row r="68" spans="3:12" ht="14.25" customHeight="1" x14ac:dyDescent="0.3">
      <c r="C68" s="388"/>
      <c r="D68" s="398" t="s">
        <v>170</v>
      </c>
      <c r="E68" s="382"/>
      <c r="F68" s="383"/>
      <c r="G68" s="384"/>
      <c r="H68" s="390"/>
      <c r="I68" s="391"/>
      <c r="J68" s="400"/>
      <c r="K68" s="393"/>
      <c r="L68" s="387"/>
    </row>
    <row r="69" spans="3:12" ht="14.25" customHeight="1" x14ac:dyDescent="0.3">
      <c r="C69" s="388" t="s">
        <v>2490</v>
      </c>
      <c r="D69" s="665" t="s">
        <v>294</v>
      </c>
      <c r="E69" s="382">
        <v>1</v>
      </c>
      <c r="F69" s="383"/>
      <c r="G69" s="384"/>
      <c r="H69" s="390"/>
      <c r="I69" s="508">
        <f>PRODUCT(E69:H69)</f>
        <v>1</v>
      </c>
      <c r="J69" s="392"/>
      <c r="K69" s="393"/>
      <c r="L69" s="387"/>
    </row>
    <row r="70" spans="3:12" ht="14.25" customHeight="1" x14ac:dyDescent="0.3">
      <c r="C70" s="388"/>
      <c r="D70" s="405"/>
      <c r="E70" s="408"/>
      <c r="F70" s="409"/>
      <c r="G70" s="410"/>
      <c r="H70" s="414"/>
      <c r="I70" s="399"/>
      <c r="J70" s="392"/>
      <c r="K70" s="393"/>
      <c r="L70" s="387"/>
    </row>
    <row r="71" spans="3:12" ht="14.25" customHeight="1" x14ac:dyDescent="0.3">
      <c r="C71" s="586" t="str">
        <f>RESUMEN!C174</f>
        <v>03.07.02.06</v>
      </c>
      <c r="D71" s="590" t="str">
        <f>RESUMEN!D174</f>
        <v>MUEBLE TIPO MB-1f</v>
      </c>
      <c r="E71" s="661"/>
      <c r="F71" s="1745"/>
      <c r="G71" s="591"/>
      <c r="H71" s="49"/>
      <c r="I71" s="1745"/>
      <c r="J71" s="591">
        <f>J73</f>
        <v>1</v>
      </c>
      <c r="K71" s="592" t="s">
        <v>15</v>
      </c>
      <c r="L71" s="387"/>
    </row>
    <row r="72" spans="3:12" ht="14.25" customHeight="1" x14ac:dyDescent="0.3">
      <c r="C72" s="404"/>
      <c r="D72" s="666" t="s">
        <v>169</v>
      </c>
      <c r="E72" s="382"/>
      <c r="F72" s="383"/>
      <c r="G72" s="384"/>
      <c r="H72" s="390"/>
      <c r="I72" s="383"/>
      <c r="J72" s="397"/>
      <c r="K72" s="406"/>
      <c r="L72" s="387"/>
    </row>
    <row r="73" spans="3:12" ht="14.25" customHeight="1" x14ac:dyDescent="0.3">
      <c r="C73" s="388"/>
      <c r="D73" s="434" t="s">
        <v>925</v>
      </c>
      <c r="E73" s="382"/>
      <c r="F73" s="383"/>
      <c r="G73" s="384"/>
      <c r="H73" s="390"/>
      <c r="I73" s="391"/>
      <c r="J73" s="401">
        <f>SUM(I75:I75)</f>
        <v>1</v>
      </c>
      <c r="K73" s="393"/>
      <c r="L73" s="387"/>
    </row>
    <row r="74" spans="3:12" ht="14.25" customHeight="1" x14ac:dyDescent="0.3">
      <c r="C74" s="388"/>
      <c r="D74" s="398" t="s">
        <v>170</v>
      </c>
      <c r="E74" s="382"/>
      <c r="F74" s="383"/>
      <c r="G74" s="384"/>
      <c r="H74" s="390"/>
      <c r="I74" s="391"/>
      <c r="J74" s="400"/>
      <c r="K74" s="393"/>
      <c r="L74" s="387"/>
    </row>
    <row r="75" spans="3:12" ht="14.25" customHeight="1" x14ac:dyDescent="0.3">
      <c r="C75" s="388" t="s">
        <v>3677</v>
      </c>
      <c r="D75" s="665" t="s">
        <v>294</v>
      </c>
      <c r="E75" s="382">
        <v>1</v>
      </c>
      <c r="F75" s="383"/>
      <c r="G75" s="384"/>
      <c r="H75" s="390"/>
      <c r="I75" s="508">
        <f>PRODUCT(E75:H75)</f>
        <v>1</v>
      </c>
      <c r="J75" s="392"/>
      <c r="K75" s="393"/>
      <c r="L75" s="387"/>
    </row>
    <row r="76" spans="3:12" ht="14.25" customHeight="1" x14ac:dyDescent="0.3">
      <c r="C76" s="388"/>
      <c r="D76" s="405"/>
      <c r="E76" s="408"/>
      <c r="F76" s="409"/>
      <c r="G76" s="410"/>
      <c r="H76" s="414"/>
      <c r="I76" s="399"/>
      <c r="J76" s="392"/>
      <c r="K76" s="393"/>
      <c r="L76" s="387"/>
    </row>
    <row r="77" spans="3:12" ht="14.25" customHeight="1" x14ac:dyDescent="0.3">
      <c r="C77" s="586" t="str">
        <f>RESUMEN!C175</f>
        <v>03.07.02.07</v>
      </c>
      <c r="D77" s="593" t="str">
        <f>RESUMEN!D175</f>
        <v>MUEBLE TIPO MB-2a</v>
      </c>
      <c r="E77" s="554"/>
      <c r="F77" s="546"/>
      <c r="G77" s="591"/>
      <c r="H77" s="49"/>
      <c r="I77" s="546"/>
      <c r="J77" s="591">
        <f>J79</f>
        <v>11</v>
      </c>
      <c r="K77" s="592" t="s">
        <v>15</v>
      </c>
      <c r="L77" s="387"/>
    </row>
    <row r="78" spans="3:12" ht="14.25" customHeight="1" x14ac:dyDescent="0.3">
      <c r="C78" s="404"/>
      <c r="D78" s="666" t="s">
        <v>169</v>
      </c>
      <c r="E78" s="382"/>
      <c r="F78" s="383"/>
      <c r="G78" s="384"/>
      <c r="H78" s="390"/>
      <c r="I78" s="383"/>
      <c r="J78" s="397"/>
      <c r="K78" s="406"/>
      <c r="L78" s="387"/>
    </row>
    <row r="79" spans="3:12" ht="14.25" customHeight="1" x14ac:dyDescent="0.3">
      <c r="C79" s="388"/>
      <c r="D79" s="434" t="s">
        <v>952</v>
      </c>
      <c r="E79" s="382"/>
      <c r="F79" s="383"/>
      <c r="G79" s="384"/>
      <c r="H79" s="390"/>
      <c r="I79" s="391"/>
      <c r="J79" s="401">
        <f>SUM(I81:I93)</f>
        <v>11</v>
      </c>
      <c r="K79" s="393"/>
      <c r="L79" s="387"/>
    </row>
    <row r="80" spans="3:12" ht="14.25" customHeight="1" x14ac:dyDescent="0.3">
      <c r="C80" s="388"/>
      <c r="D80" s="398" t="s">
        <v>170</v>
      </c>
      <c r="E80" s="382"/>
      <c r="F80" s="383"/>
      <c r="G80" s="384"/>
      <c r="H80" s="390"/>
      <c r="I80" s="391"/>
      <c r="J80" s="400"/>
      <c r="K80" s="393"/>
      <c r="L80" s="387"/>
    </row>
    <row r="81" spans="3:12" ht="12.6" customHeight="1" x14ac:dyDescent="0.3">
      <c r="C81" s="388" t="s">
        <v>2271</v>
      </c>
      <c r="D81" s="665" t="s">
        <v>2270</v>
      </c>
      <c r="E81" s="382">
        <v>2</v>
      </c>
      <c r="F81" s="383"/>
      <c r="G81" s="384"/>
      <c r="H81" s="390"/>
      <c r="I81" s="508">
        <f>PRODUCT(E81:H81)</f>
        <v>2</v>
      </c>
      <c r="J81" s="392"/>
      <c r="K81" s="393"/>
      <c r="L81" s="387"/>
    </row>
    <row r="82" spans="3:12" ht="14.25" customHeight="1" x14ac:dyDescent="0.3">
      <c r="C82" s="388" t="s">
        <v>2239</v>
      </c>
      <c r="D82" s="665" t="s">
        <v>2270</v>
      </c>
      <c r="E82" s="382">
        <v>2</v>
      </c>
      <c r="F82" s="383"/>
      <c r="G82" s="384"/>
      <c r="H82" s="390"/>
      <c r="I82" s="508">
        <f>PRODUCT(E82:H82)</f>
        <v>2</v>
      </c>
      <c r="J82" s="392"/>
      <c r="K82" s="393"/>
      <c r="L82" s="387"/>
    </row>
    <row r="83" spans="3:12" ht="14.25" customHeight="1" x14ac:dyDescent="0.3">
      <c r="C83" s="388"/>
      <c r="D83" s="666" t="s">
        <v>200</v>
      </c>
      <c r="E83" s="382"/>
      <c r="F83" s="383"/>
      <c r="G83" s="384"/>
      <c r="H83" s="390"/>
      <c r="I83" s="508"/>
      <c r="J83" s="392"/>
      <c r="K83" s="393"/>
      <c r="L83" s="387"/>
    </row>
    <row r="84" spans="3:12" ht="14.25" customHeight="1" x14ac:dyDescent="0.3">
      <c r="C84" s="388"/>
      <c r="D84" s="434" t="s">
        <v>1639</v>
      </c>
      <c r="E84" s="382"/>
      <c r="F84" s="383"/>
      <c r="G84" s="384"/>
      <c r="H84" s="390"/>
      <c r="I84" s="508"/>
      <c r="J84" s="392"/>
      <c r="K84" s="393"/>
      <c r="L84" s="387"/>
    </row>
    <row r="85" spans="3:12" ht="14.25" customHeight="1" x14ac:dyDescent="0.3">
      <c r="C85" s="388" t="s">
        <v>2273</v>
      </c>
      <c r="D85" s="664" t="s">
        <v>1477</v>
      </c>
      <c r="E85" s="382">
        <v>1</v>
      </c>
      <c r="F85" s="383"/>
      <c r="G85" s="384"/>
      <c r="H85" s="390"/>
      <c r="I85" s="508">
        <f>PRODUCT(E85:H85)</f>
        <v>1</v>
      </c>
      <c r="J85" s="392"/>
      <c r="K85" s="393"/>
      <c r="L85" s="387"/>
    </row>
    <row r="86" spans="3:12" ht="14.25" customHeight="1" x14ac:dyDescent="0.3">
      <c r="C86" s="388"/>
      <c r="D86" s="666" t="s">
        <v>203</v>
      </c>
      <c r="E86" s="382"/>
      <c r="F86" s="383"/>
      <c r="G86" s="384"/>
      <c r="H86" s="390"/>
      <c r="I86" s="508"/>
      <c r="J86" s="392"/>
      <c r="K86" s="393"/>
      <c r="L86" s="387"/>
    </row>
    <row r="87" spans="3:12" ht="14.25" customHeight="1" x14ac:dyDescent="0.3">
      <c r="C87" s="388"/>
      <c r="D87" s="434" t="s">
        <v>1750</v>
      </c>
      <c r="E87" s="382"/>
      <c r="F87" s="383"/>
      <c r="G87" s="384"/>
      <c r="H87" s="390"/>
      <c r="I87" s="508"/>
      <c r="J87" s="392"/>
      <c r="K87" s="393"/>
      <c r="L87" s="387"/>
    </row>
    <row r="88" spans="3:12" ht="14.25" customHeight="1" x14ac:dyDescent="0.3">
      <c r="C88" s="388" t="s">
        <v>1773</v>
      </c>
      <c r="D88" s="664" t="s">
        <v>359</v>
      </c>
      <c r="E88" s="382">
        <v>1</v>
      </c>
      <c r="F88" s="383"/>
      <c r="G88" s="384"/>
      <c r="H88" s="390"/>
      <c r="I88" s="508">
        <f>PRODUCT(E88:H88)</f>
        <v>1</v>
      </c>
      <c r="J88" s="392"/>
      <c r="K88" s="393"/>
      <c r="L88" s="387"/>
    </row>
    <row r="89" spans="3:12" ht="14.25" customHeight="1" x14ac:dyDescent="0.3">
      <c r="C89" s="388"/>
      <c r="D89" s="434" t="s">
        <v>1798</v>
      </c>
      <c r="E89" s="382"/>
      <c r="F89" s="383"/>
      <c r="G89" s="384"/>
      <c r="H89" s="390"/>
      <c r="I89" s="508"/>
      <c r="J89" s="392"/>
      <c r="K89" s="393"/>
      <c r="L89" s="387"/>
    </row>
    <row r="90" spans="3:12" ht="14.25" customHeight="1" x14ac:dyDescent="0.3">
      <c r="C90" s="388" t="s">
        <v>2274</v>
      </c>
      <c r="D90" s="664" t="s">
        <v>2272</v>
      </c>
      <c r="E90" s="382">
        <v>2</v>
      </c>
      <c r="F90" s="383"/>
      <c r="G90" s="384"/>
      <c r="H90" s="390"/>
      <c r="I90" s="508">
        <f>PRODUCT(E90:H90)</f>
        <v>2</v>
      </c>
      <c r="J90" s="392"/>
      <c r="K90" s="393"/>
      <c r="L90" s="387"/>
    </row>
    <row r="91" spans="3:12" ht="14.25" customHeight="1" x14ac:dyDescent="0.3">
      <c r="C91" s="388"/>
      <c r="D91" s="434" t="s">
        <v>1929</v>
      </c>
      <c r="E91" s="382"/>
      <c r="F91" s="383"/>
      <c r="G91" s="384"/>
      <c r="H91" s="390"/>
      <c r="I91" s="508"/>
      <c r="J91" s="392"/>
      <c r="K91" s="393"/>
      <c r="L91" s="387"/>
    </row>
    <row r="92" spans="3:12" ht="14.25" customHeight="1" x14ac:dyDescent="0.3">
      <c r="C92" s="388" t="s">
        <v>1905</v>
      </c>
      <c r="D92" s="664" t="s">
        <v>1477</v>
      </c>
      <c r="E92" s="382">
        <v>1</v>
      </c>
      <c r="F92" s="383"/>
      <c r="G92" s="384"/>
      <c r="H92" s="390"/>
      <c r="I92" s="508">
        <f>PRODUCT(E92:H92)</f>
        <v>1</v>
      </c>
      <c r="J92" s="392"/>
      <c r="K92" s="393"/>
      <c r="L92" s="387"/>
    </row>
    <row r="93" spans="3:12" ht="14.25" customHeight="1" x14ac:dyDescent="0.3">
      <c r="C93" s="388" t="s">
        <v>2275</v>
      </c>
      <c r="D93" s="664" t="s">
        <v>359</v>
      </c>
      <c r="E93" s="382">
        <v>2</v>
      </c>
      <c r="F93" s="383"/>
      <c r="G93" s="384"/>
      <c r="H93" s="390"/>
      <c r="I93" s="508">
        <f>PRODUCT(E93:H93)</f>
        <v>2</v>
      </c>
      <c r="J93" s="392"/>
      <c r="K93" s="393"/>
      <c r="L93" s="387"/>
    </row>
    <row r="94" spans="3:12" ht="14.25" customHeight="1" x14ac:dyDescent="0.3">
      <c r="C94" s="388"/>
      <c r="D94" s="405"/>
      <c r="E94" s="408"/>
      <c r="F94" s="409"/>
      <c r="G94" s="410"/>
      <c r="H94" s="414"/>
      <c r="I94" s="508"/>
      <c r="J94" s="392"/>
      <c r="K94" s="393"/>
      <c r="L94" s="387"/>
    </row>
    <row r="95" spans="3:12" ht="14.25" customHeight="1" x14ac:dyDescent="0.3">
      <c r="C95" s="586" t="str">
        <f>RESUMEN!C176</f>
        <v>03.07.02.08</v>
      </c>
      <c r="D95" s="593" t="str">
        <f>RESUMEN!D176</f>
        <v>MUEBLE TIPO MB-2b</v>
      </c>
      <c r="E95" s="554"/>
      <c r="F95" s="546"/>
      <c r="G95" s="591"/>
      <c r="H95" s="49"/>
      <c r="I95" s="546"/>
      <c r="J95" s="591">
        <f>J97</f>
        <v>8</v>
      </c>
      <c r="K95" s="592" t="s">
        <v>15</v>
      </c>
      <c r="L95" s="387"/>
    </row>
    <row r="96" spans="3:12" ht="14.25" customHeight="1" x14ac:dyDescent="0.3">
      <c r="C96" s="404"/>
      <c r="D96" s="666" t="s">
        <v>169</v>
      </c>
      <c r="E96" s="382"/>
      <c r="F96" s="383"/>
      <c r="G96" s="384"/>
      <c r="H96" s="390"/>
      <c r="I96" s="383"/>
      <c r="J96" s="397"/>
      <c r="K96" s="406"/>
      <c r="L96" s="387"/>
    </row>
    <row r="97" spans="3:12" ht="14.25" customHeight="1" x14ac:dyDescent="0.3">
      <c r="C97" s="388"/>
      <c r="D97" s="434" t="s">
        <v>952</v>
      </c>
      <c r="E97" s="382"/>
      <c r="F97" s="383"/>
      <c r="G97" s="384"/>
      <c r="H97" s="390"/>
      <c r="I97" s="391"/>
      <c r="J97" s="401">
        <f>SUM(I99:I114)</f>
        <v>8</v>
      </c>
      <c r="K97" s="393"/>
      <c r="L97" s="387"/>
    </row>
    <row r="98" spans="3:12" ht="14.25" customHeight="1" x14ac:dyDescent="0.3">
      <c r="C98" s="388"/>
      <c r="D98" s="398" t="s">
        <v>170</v>
      </c>
      <c r="E98" s="382"/>
      <c r="F98" s="383"/>
      <c r="G98" s="384"/>
      <c r="H98" s="390"/>
      <c r="I98" s="391"/>
      <c r="J98" s="400"/>
      <c r="K98" s="393"/>
      <c r="L98" s="387"/>
    </row>
    <row r="99" spans="3:12" ht="12.6" customHeight="1" x14ac:dyDescent="0.3">
      <c r="C99" s="388" t="s">
        <v>2271</v>
      </c>
      <c r="D99" s="665" t="s">
        <v>2270</v>
      </c>
      <c r="E99" s="382">
        <v>1</v>
      </c>
      <c r="F99" s="383"/>
      <c r="G99" s="384"/>
      <c r="H99" s="390"/>
      <c r="I99" s="508">
        <f>PRODUCT(E99:H99)</f>
        <v>1</v>
      </c>
      <c r="J99" s="392"/>
      <c r="K99" s="393"/>
      <c r="L99" s="387"/>
    </row>
    <row r="100" spans="3:12" ht="14.25" customHeight="1" x14ac:dyDescent="0.3">
      <c r="C100" s="404"/>
      <c r="D100" s="666" t="s">
        <v>200</v>
      </c>
      <c r="E100" s="382"/>
      <c r="F100" s="383"/>
      <c r="G100" s="384"/>
      <c r="H100" s="385"/>
      <c r="I100" s="383"/>
      <c r="J100" s="423"/>
      <c r="K100" s="406"/>
      <c r="L100" s="387"/>
    </row>
    <row r="101" spans="3:12" ht="14.25" customHeight="1" x14ac:dyDescent="0.3">
      <c r="C101" s="388"/>
      <c r="D101" s="434" t="s">
        <v>925</v>
      </c>
      <c r="E101" s="382"/>
      <c r="F101" s="395"/>
      <c r="G101" s="396"/>
      <c r="H101" s="390"/>
      <c r="I101" s="391"/>
      <c r="J101" s="386"/>
      <c r="K101" s="393"/>
      <c r="L101" s="387"/>
    </row>
    <row r="102" spans="3:12" ht="14.25" customHeight="1" x14ac:dyDescent="0.3">
      <c r="C102" s="388"/>
      <c r="D102" s="398" t="s">
        <v>170</v>
      </c>
      <c r="E102" s="382"/>
      <c r="F102" s="395"/>
      <c r="G102" s="396"/>
      <c r="H102" s="390"/>
      <c r="I102" s="391"/>
      <c r="J102" s="386"/>
      <c r="K102" s="393"/>
      <c r="L102" s="387"/>
    </row>
    <row r="103" spans="3:12" ht="14.25" customHeight="1" x14ac:dyDescent="0.3">
      <c r="C103" s="388" t="s">
        <v>2273</v>
      </c>
      <c r="D103" s="665" t="s">
        <v>2272</v>
      </c>
      <c r="E103" s="382">
        <v>1</v>
      </c>
      <c r="F103" s="383"/>
      <c r="G103" s="384"/>
      <c r="H103" s="390"/>
      <c r="I103" s="508">
        <f>PRODUCT(E103:H103)</f>
        <v>1</v>
      </c>
      <c r="J103" s="386"/>
      <c r="K103" s="393"/>
      <c r="L103" s="387"/>
    </row>
    <row r="104" spans="3:12" ht="14.25" customHeight="1" x14ac:dyDescent="0.3">
      <c r="C104" s="388"/>
      <c r="D104" s="434" t="s">
        <v>952</v>
      </c>
      <c r="E104" s="382"/>
      <c r="F104" s="383"/>
      <c r="G104" s="384"/>
      <c r="H104" s="390"/>
      <c r="I104" s="508"/>
      <c r="J104" s="386"/>
      <c r="K104" s="393"/>
      <c r="L104" s="387"/>
    </row>
    <row r="105" spans="3:12" ht="14.25" customHeight="1" x14ac:dyDescent="0.3">
      <c r="C105" s="388"/>
      <c r="D105" s="398" t="s">
        <v>170</v>
      </c>
      <c r="E105" s="382"/>
      <c r="F105" s="383"/>
      <c r="G105" s="384"/>
      <c r="H105" s="390"/>
      <c r="I105" s="508"/>
      <c r="J105" s="386"/>
      <c r="K105" s="393"/>
      <c r="L105" s="387"/>
    </row>
    <row r="106" spans="3:12" ht="14.25" customHeight="1" x14ac:dyDescent="0.3">
      <c r="C106" s="388" t="s">
        <v>1518</v>
      </c>
      <c r="D106" s="665" t="s">
        <v>2276</v>
      </c>
      <c r="E106" s="382">
        <v>2</v>
      </c>
      <c r="F106" s="383"/>
      <c r="G106" s="384"/>
      <c r="H106" s="390"/>
      <c r="I106" s="508">
        <f>PRODUCT(E106:H106)</f>
        <v>2</v>
      </c>
      <c r="J106" s="386"/>
      <c r="K106" s="393"/>
      <c r="L106" s="387"/>
    </row>
    <row r="107" spans="3:12" ht="14.25" customHeight="1" x14ac:dyDescent="0.3">
      <c r="C107" s="388"/>
      <c r="D107" s="666" t="s">
        <v>203</v>
      </c>
      <c r="E107" s="382"/>
      <c r="F107" s="383"/>
      <c r="G107" s="384"/>
      <c r="H107" s="390"/>
      <c r="I107" s="508"/>
      <c r="J107" s="386"/>
      <c r="K107" s="393"/>
      <c r="L107" s="387"/>
    </row>
    <row r="108" spans="3:12" ht="14.25" customHeight="1" x14ac:dyDescent="0.3">
      <c r="C108" s="388"/>
      <c r="D108" s="434" t="s">
        <v>1750</v>
      </c>
      <c r="E108" s="382"/>
      <c r="F108" s="383"/>
      <c r="G108" s="384"/>
      <c r="H108" s="390"/>
      <c r="I108" s="508"/>
      <c r="J108" s="392"/>
      <c r="K108" s="393"/>
      <c r="L108" s="387"/>
    </row>
    <row r="109" spans="3:12" ht="14.25" customHeight="1" x14ac:dyDescent="0.3">
      <c r="C109" s="388" t="s">
        <v>1773</v>
      </c>
      <c r="D109" s="664" t="s">
        <v>359</v>
      </c>
      <c r="E109" s="382">
        <v>1</v>
      </c>
      <c r="F109" s="383"/>
      <c r="G109" s="384"/>
      <c r="H109" s="390"/>
      <c r="I109" s="508">
        <f>PRODUCT(E109:H109)</f>
        <v>1</v>
      </c>
      <c r="J109" s="392"/>
      <c r="K109" s="393"/>
      <c r="L109" s="387"/>
    </row>
    <row r="110" spans="3:12" ht="14.25" customHeight="1" x14ac:dyDescent="0.3">
      <c r="C110" s="388"/>
      <c r="D110" s="434" t="s">
        <v>1798</v>
      </c>
      <c r="E110" s="382"/>
      <c r="F110" s="383"/>
      <c r="G110" s="384"/>
      <c r="H110" s="390"/>
      <c r="I110" s="508"/>
      <c r="J110" s="392"/>
      <c r="K110" s="393"/>
      <c r="L110" s="387"/>
    </row>
    <row r="111" spans="3:12" ht="14.25" customHeight="1" x14ac:dyDescent="0.3">
      <c r="C111" s="388" t="s">
        <v>2274</v>
      </c>
      <c r="D111" s="664" t="s">
        <v>2272</v>
      </c>
      <c r="E111" s="382">
        <v>1</v>
      </c>
      <c r="F111" s="383"/>
      <c r="G111" s="384"/>
      <c r="H111" s="390"/>
      <c r="I111" s="508">
        <f>PRODUCT(E111:H111)</f>
        <v>1</v>
      </c>
      <c r="J111" s="392"/>
      <c r="K111" s="393"/>
      <c r="L111" s="387"/>
    </row>
    <row r="112" spans="3:12" ht="14.25" customHeight="1" x14ac:dyDescent="0.3">
      <c r="C112" s="388"/>
      <c r="D112" s="434" t="s">
        <v>1929</v>
      </c>
      <c r="E112" s="382"/>
      <c r="F112" s="383"/>
      <c r="G112" s="384"/>
      <c r="H112" s="390"/>
      <c r="I112" s="508"/>
      <c r="J112" s="392"/>
      <c r="K112" s="393"/>
      <c r="L112" s="387"/>
    </row>
    <row r="113" spans="3:12" ht="14.25" customHeight="1" x14ac:dyDescent="0.3">
      <c r="C113" s="388" t="s">
        <v>1905</v>
      </c>
      <c r="D113" s="664" t="s">
        <v>1477</v>
      </c>
      <c r="E113" s="382">
        <v>1</v>
      </c>
      <c r="F113" s="383"/>
      <c r="G113" s="384"/>
      <c r="H113" s="390"/>
      <c r="I113" s="508">
        <f>PRODUCT(E113:H113)</f>
        <v>1</v>
      </c>
      <c r="J113" s="392"/>
      <c r="K113" s="393"/>
      <c r="L113" s="387"/>
    </row>
    <row r="114" spans="3:12" ht="14.25" customHeight="1" x14ac:dyDescent="0.3">
      <c r="C114" s="388" t="s">
        <v>2275</v>
      </c>
      <c r="D114" s="664" t="s">
        <v>359</v>
      </c>
      <c r="E114" s="382">
        <v>1</v>
      </c>
      <c r="F114" s="383"/>
      <c r="G114" s="384"/>
      <c r="H114" s="390"/>
      <c r="I114" s="508">
        <f>PRODUCT(E114:H114)</f>
        <v>1</v>
      </c>
      <c r="J114" s="392"/>
      <c r="K114" s="393"/>
      <c r="L114" s="387"/>
    </row>
    <row r="115" spans="3:12" ht="14.25" customHeight="1" x14ac:dyDescent="0.3">
      <c r="C115" s="388"/>
      <c r="D115" s="389"/>
      <c r="E115" s="382"/>
      <c r="F115" s="383"/>
      <c r="G115" s="384"/>
      <c r="H115" s="390"/>
      <c r="I115" s="508"/>
      <c r="J115" s="392"/>
      <c r="K115" s="393"/>
      <c r="L115" s="387"/>
    </row>
    <row r="116" spans="3:12" ht="14.25" customHeight="1" x14ac:dyDescent="0.3">
      <c r="C116" s="388"/>
      <c r="D116" s="389"/>
      <c r="E116" s="382"/>
      <c r="F116" s="383"/>
      <c r="G116" s="384"/>
      <c r="H116" s="390"/>
      <c r="I116" s="508"/>
      <c r="J116" s="392"/>
      <c r="K116" s="393"/>
      <c r="L116" s="387"/>
    </row>
    <row r="117" spans="3:12" ht="14.25" customHeight="1" x14ac:dyDescent="0.3">
      <c r="C117" s="586" t="str">
        <f>RESUMEN!C177</f>
        <v>03.07.02.09</v>
      </c>
      <c r="D117" s="593" t="str">
        <f>RESUMEN!D177</f>
        <v>MUEBLE TIPO MB-2d</v>
      </c>
      <c r="E117" s="554"/>
      <c r="F117" s="546"/>
      <c r="G117" s="591"/>
      <c r="H117" s="49"/>
      <c r="I117" s="546"/>
      <c r="J117" s="591">
        <f>J119</f>
        <v>4</v>
      </c>
      <c r="K117" s="592" t="s">
        <v>15</v>
      </c>
      <c r="L117" s="387"/>
    </row>
    <row r="118" spans="3:12" ht="14.25" customHeight="1" x14ac:dyDescent="0.3">
      <c r="C118" s="404"/>
      <c r="D118" s="666" t="s">
        <v>169</v>
      </c>
      <c r="E118" s="382"/>
      <c r="F118" s="383"/>
      <c r="G118" s="384"/>
      <c r="H118" s="390"/>
      <c r="I118" s="383"/>
      <c r="J118" s="397"/>
      <c r="K118" s="393"/>
      <c r="L118" s="387"/>
    </row>
    <row r="119" spans="3:12" ht="14.25" customHeight="1" x14ac:dyDescent="0.3">
      <c r="C119" s="388"/>
      <c r="D119" s="434" t="s">
        <v>952</v>
      </c>
      <c r="E119" s="382"/>
      <c r="F119" s="383"/>
      <c r="G119" s="384"/>
      <c r="H119" s="390"/>
      <c r="I119" s="391"/>
      <c r="J119" s="401">
        <f>SUM(I121:I127)</f>
        <v>4</v>
      </c>
      <c r="K119" s="393"/>
      <c r="L119" s="387"/>
    </row>
    <row r="120" spans="3:12" ht="14.25" customHeight="1" x14ac:dyDescent="0.3">
      <c r="C120" s="388"/>
      <c r="D120" s="398" t="s">
        <v>170</v>
      </c>
      <c r="E120" s="382"/>
      <c r="F120" s="383"/>
      <c r="G120" s="384"/>
      <c r="H120" s="390"/>
      <c r="I120" s="391"/>
      <c r="J120" s="400"/>
      <c r="K120" s="393"/>
      <c r="L120" s="387"/>
    </row>
    <row r="121" spans="3:12" ht="14.25" customHeight="1" x14ac:dyDescent="0.3">
      <c r="C121" s="388" t="s">
        <v>2271</v>
      </c>
      <c r="D121" s="665" t="s">
        <v>2270</v>
      </c>
      <c r="E121" s="382">
        <v>1</v>
      </c>
      <c r="F121" s="383"/>
      <c r="G121" s="384"/>
      <c r="H121" s="390"/>
      <c r="I121" s="508">
        <f>PRODUCT(E121:H121)</f>
        <v>1</v>
      </c>
      <c r="J121" s="392"/>
      <c r="K121" s="393"/>
      <c r="L121" s="387"/>
    </row>
    <row r="122" spans="3:12" ht="14.25" customHeight="1" x14ac:dyDescent="0.3">
      <c r="C122" s="388" t="s">
        <v>2239</v>
      </c>
      <c r="D122" s="665" t="s">
        <v>2270</v>
      </c>
      <c r="E122" s="382">
        <v>1</v>
      </c>
      <c r="F122" s="383"/>
      <c r="G122" s="384"/>
      <c r="H122" s="390"/>
      <c r="I122" s="508">
        <f>PRODUCT(E122:H122)</f>
        <v>1</v>
      </c>
      <c r="J122" s="392"/>
      <c r="K122" s="393"/>
      <c r="L122" s="387"/>
    </row>
    <row r="123" spans="3:12" ht="14.25" customHeight="1" x14ac:dyDescent="0.3">
      <c r="C123" s="388"/>
      <c r="D123" s="666" t="s">
        <v>203</v>
      </c>
      <c r="E123" s="382"/>
      <c r="F123" s="383"/>
      <c r="G123" s="384"/>
      <c r="H123" s="390"/>
      <c r="I123" s="508"/>
      <c r="J123" s="386"/>
      <c r="K123" s="393"/>
      <c r="L123" s="387"/>
    </row>
    <row r="124" spans="3:12" ht="14.25" customHeight="1" x14ac:dyDescent="0.3">
      <c r="C124" s="388"/>
      <c r="D124" s="434" t="s">
        <v>1798</v>
      </c>
      <c r="E124" s="382"/>
      <c r="F124" s="383"/>
      <c r="G124" s="384"/>
      <c r="H124" s="390"/>
      <c r="I124" s="508"/>
      <c r="J124" s="392"/>
      <c r="K124" s="393"/>
      <c r="L124" s="387"/>
    </row>
    <row r="125" spans="3:12" ht="14.25" customHeight="1" x14ac:dyDescent="0.3">
      <c r="C125" s="388" t="s">
        <v>2274</v>
      </c>
      <c r="D125" s="664" t="s">
        <v>2272</v>
      </c>
      <c r="E125" s="382">
        <v>1</v>
      </c>
      <c r="F125" s="383"/>
      <c r="G125" s="384"/>
      <c r="H125" s="390"/>
      <c r="I125" s="508">
        <f>PRODUCT(E125:H125)</f>
        <v>1</v>
      </c>
      <c r="J125" s="392"/>
      <c r="K125" s="393"/>
      <c r="L125" s="387"/>
    </row>
    <row r="126" spans="3:12" ht="14.25" customHeight="1" x14ac:dyDescent="0.3">
      <c r="C126" s="388"/>
      <c r="D126" s="434" t="s">
        <v>1929</v>
      </c>
      <c r="E126" s="382"/>
      <c r="F126" s="383"/>
      <c r="G126" s="384"/>
      <c r="H126" s="390"/>
      <c r="I126" s="508"/>
      <c r="J126" s="392"/>
      <c r="K126" s="393"/>
      <c r="L126" s="387"/>
    </row>
    <row r="127" spans="3:12" ht="14.25" customHeight="1" x14ac:dyDescent="0.3">
      <c r="C127" s="388" t="s">
        <v>2219</v>
      </c>
      <c r="D127" s="664" t="s">
        <v>1477</v>
      </c>
      <c r="E127" s="382">
        <v>1</v>
      </c>
      <c r="F127" s="383"/>
      <c r="G127" s="384"/>
      <c r="H127" s="390"/>
      <c r="I127" s="508">
        <f>PRODUCT(E127:H127)</f>
        <v>1</v>
      </c>
      <c r="J127" s="392"/>
      <c r="K127" s="393"/>
      <c r="L127" s="387"/>
    </row>
    <row r="128" spans="3:12" ht="14.25" customHeight="1" x14ac:dyDescent="0.3">
      <c r="C128" s="388"/>
      <c r="D128" s="389"/>
      <c r="E128" s="382"/>
      <c r="F128" s="383"/>
      <c r="G128" s="384"/>
      <c r="H128" s="390"/>
      <c r="I128" s="508"/>
      <c r="J128" s="392"/>
      <c r="K128" s="393"/>
      <c r="L128" s="387"/>
    </row>
    <row r="129" spans="3:12" ht="14.25" customHeight="1" x14ac:dyDescent="0.3">
      <c r="C129" s="586" t="str">
        <f>RESUMEN!C178</f>
        <v>03.07.02.10</v>
      </c>
      <c r="D129" s="593" t="str">
        <f>RESUMEN!D178</f>
        <v>MUEBLE TIPO MB-2E</v>
      </c>
      <c r="E129" s="661"/>
      <c r="F129" s="660"/>
      <c r="G129" s="591"/>
      <c r="H129" s="49"/>
      <c r="I129" s="660"/>
      <c r="J129" s="591">
        <f>J131</f>
        <v>20</v>
      </c>
      <c r="K129" s="592" t="s">
        <v>15</v>
      </c>
      <c r="L129" s="387"/>
    </row>
    <row r="130" spans="3:12" ht="14.25" customHeight="1" x14ac:dyDescent="0.3">
      <c r="C130" s="404"/>
      <c r="D130" s="666" t="s">
        <v>169</v>
      </c>
      <c r="E130" s="382"/>
      <c r="F130" s="383"/>
      <c r="G130" s="384"/>
      <c r="H130" s="390"/>
      <c r="I130" s="383"/>
      <c r="J130" s="397"/>
      <c r="K130" s="393"/>
      <c r="L130" s="387"/>
    </row>
    <row r="131" spans="3:12" ht="14.25" customHeight="1" x14ac:dyDescent="0.3">
      <c r="C131" s="388"/>
      <c r="D131" s="434" t="s">
        <v>952</v>
      </c>
      <c r="E131" s="382"/>
      <c r="F131" s="383"/>
      <c r="G131" s="384"/>
      <c r="H131" s="390"/>
      <c r="I131" s="391"/>
      <c r="J131" s="401">
        <f>SUM(I133:I161)</f>
        <v>20</v>
      </c>
      <c r="K131" s="393"/>
      <c r="L131" s="387"/>
    </row>
    <row r="132" spans="3:12" ht="14.25" customHeight="1" x14ac:dyDescent="0.3">
      <c r="C132" s="388"/>
      <c r="D132" s="398" t="s">
        <v>170</v>
      </c>
      <c r="E132" s="382"/>
      <c r="F132" s="383"/>
      <c r="G132" s="384"/>
      <c r="H132" s="390"/>
      <c r="I132" s="391"/>
      <c r="J132" s="400"/>
      <c r="K132" s="393"/>
      <c r="L132" s="387"/>
    </row>
    <row r="133" spans="3:12" ht="14.25" customHeight="1" x14ac:dyDescent="0.3">
      <c r="C133" s="388" t="s">
        <v>2271</v>
      </c>
      <c r="D133" s="665" t="s">
        <v>2270</v>
      </c>
      <c r="E133" s="382">
        <v>1</v>
      </c>
      <c r="F133" s="383"/>
      <c r="G133" s="384"/>
      <c r="H133" s="390"/>
      <c r="I133" s="508">
        <f>PRODUCT(E133:H133)</f>
        <v>1</v>
      </c>
      <c r="J133" s="392"/>
      <c r="K133" s="393"/>
      <c r="L133" s="387"/>
    </row>
    <row r="134" spans="3:12" ht="14.25" customHeight="1" x14ac:dyDescent="0.3">
      <c r="C134" s="388" t="s">
        <v>2239</v>
      </c>
      <c r="D134" s="665" t="s">
        <v>2270</v>
      </c>
      <c r="E134" s="382">
        <v>1</v>
      </c>
      <c r="F134" s="383"/>
      <c r="G134" s="384"/>
      <c r="H134" s="390"/>
      <c r="I134" s="508">
        <f>PRODUCT(E134:H134)</f>
        <v>1</v>
      </c>
      <c r="J134" s="392"/>
      <c r="K134" s="393"/>
      <c r="L134" s="387"/>
    </row>
    <row r="135" spans="3:12" ht="14.25" customHeight="1" x14ac:dyDescent="0.3">
      <c r="C135" s="404"/>
      <c r="D135" s="666" t="s">
        <v>200</v>
      </c>
      <c r="E135" s="382"/>
      <c r="F135" s="383"/>
      <c r="G135" s="384"/>
      <c r="H135" s="385"/>
      <c r="I135" s="383"/>
      <c r="J135" s="423"/>
      <c r="K135" s="406"/>
      <c r="L135" s="387"/>
    </row>
    <row r="136" spans="3:12" ht="14.25" customHeight="1" x14ac:dyDescent="0.3">
      <c r="C136" s="388"/>
      <c r="D136" s="434" t="s">
        <v>1510</v>
      </c>
      <c r="E136" s="382"/>
      <c r="F136" s="395"/>
      <c r="G136" s="396"/>
      <c r="H136" s="390"/>
      <c r="I136" s="391"/>
      <c r="J136" s="386"/>
      <c r="K136" s="393"/>
      <c r="L136" s="387"/>
    </row>
    <row r="137" spans="3:12" ht="14.25" customHeight="1" x14ac:dyDescent="0.3">
      <c r="C137" s="388"/>
      <c r="D137" s="398" t="s">
        <v>170</v>
      </c>
      <c r="E137" s="382"/>
      <c r="F137" s="395"/>
      <c r="G137" s="396"/>
      <c r="H137" s="390"/>
      <c r="I137" s="391"/>
      <c r="J137" s="386"/>
      <c r="K137" s="393"/>
      <c r="L137" s="387"/>
    </row>
    <row r="138" spans="3:12" ht="14.25" customHeight="1" x14ac:dyDescent="0.3">
      <c r="C138" s="388" t="s">
        <v>2273</v>
      </c>
      <c r="D138" s="665" t="s">
        <v>1477</v>
      </c>
      <c r="E138" s="382">
        <v>1</v>
      </c>
      <c r="F138" s="383"/>
      <c r="G138" s="384"/>
      <c r="H138" s="390"/>
      <c r="I138" s="508">
        <f>PRODUCT(E138:H138)</f>
        <v>1</v>
      </c>
      <c r="J138" s="386"/>
      <c r="K138" s="393"/>
      <c r="L138" s="387"/>
    </row>
    <row r="139" spans="3:12" ht="14.25" customHeight="1" x14ac:dyDescent="0.3">
      <c r="C139" s="388" t="s">
        <v>1570</v>
      </c>
      <c r="D139" s="665" t="s">
        <v>795</v>
      </c>
      <c r="E139" s="382">
        <v>1</v>
      </c>
      <c r="F139" s="383"/>
      <c r="G139" s="384"/>
      <c r="H139" s="390"/>
      <c r="I139" s="508">
        <f>PRODUCT(E139:H139)</f>
        <v>1</v>
      </c>
      <c r="J139" s="400"/>
      <c r="K139" s="393"/>
      <c r="L139" s="387"/>
    </row>
    <row r="140" spans="3:12" ht="14.25" customHeight="1" x14ac:dyDescent="0.3">
      <c r="C140" s="388"/>
      <c r="D140" s="434" t="s">
        <v>1511</v>
      </c>
      <c r="E140" s="382"/>
      <c r="F140" s="395"/>
      <c r="G140" s="396"/>
      <c r="H140" s="390"/>
      <c r="I140" s="391"/>
      <c r="J140" s="400"/>
      <c r="K140" s="393"/>
      <c r="L140" s="387"/>
    </row>
    <row r="141" spans="3:12" ht="14.25" customHeight="1" x14ac:dyDescent="0.3">
      <c r="C141" s="388"/>
      <c r="D141" s="398" t="s">
        <v>170</v>
      </c>
      <c r="E141" s="382"/>
      <c r="F141" s="395"/>
      <c r="G141" s="396"/>
      <c r="H141" s="390"/>
      <c r="I141" s="391"/>
      <c r="J141" s="400"/>
      <c r="K141" s="393"/>
      <c r="L141" s="387"/>
    </row>
    <row r="142" spans="3:12" ht="14.25" customHeight="1" x14ac:dyDescent="0.3">
      <c r="C142" s="388" t="s">
        <v>1518</v>
      </c>
      <c r="D142" s="665" t="s">
        <v>687</v>
      </c>
      <c r="E142" s="382">
        <v>2</v>
      </c>
      <c r="F142" s="383"/>
      <c r="G142" s="384"/>
      <c r="H142" s="390"/>
      <c r="I142" s="508">
        <f>PRODUCT(E142:H142)</f>
        <v>2</v>
      </c>
      <c r="J142" s="400"/>
      <c r="K142" s="393"/>
      <c r="L142" s="387"/>
    </row>
    <row r="143" spans="3:12" ht="14.25" customHeight="1" x14ac:dyDescent="0.3">
      <c r="C143" s="388" t="s">
        <v>1573</v>
      </c>
      <c r="D143" s="665" t="s">
        <v>795</v>
      </c>
      <c r="E143" s="382">
        <v>1</v>
      </c>
      <c r="F143" s="383"/>
      <c r="G143" s="384"/>
      <c r="H143" s="390"/>
      <c r="I143" s="508">
        <f>PRODUCT(E143:H143)</f>
        <v>1</v>
      </c>
      <c r="J143" s="400"/>
      <c r="K143" s="393"/>
      <c r="L143" s="387"/>
    </row>
    <row r="144" spans="3:12" ht="14.25" customHeight="1" x14ac:dyDescent="0.3">
      <c r="C144" s="388"/>
      <c r="D144" s="666" t="s">
        <v>203</v>
      </c>
      <c r="E144" s="382"/>
      <c r="F144" s="383"/>
      <c r="G144" s="384"/>
      <c r="H144" s="390"/>
      <c r="I144" s="508"/>
      <c r="J144" s="386"/>
      <c r="K144" s="393"/>
      <c r="L144" s="387"/>
    </row>
    <row r="145" spans="3:12" ht="14.25" customHeight="1" x14ac:dyDescent="0.3">
      <c r="C145" s="388"/>
      <c r="D145" s="434" t="s">
        <v>1750</v>
      </c>
      <c r="E145" s="382"/>
      <c r="F145" s="383"/>
      <c r="G145" s="384"/>
      <c r="H145" s="390"/>
      <c r="I145" s="508"/>
      <c r="J145" s="392"/>
      <c r="K145" s="393"/>
      <c r="L145" s="387"/>
    </row>
    <row r="146" spans="3:12" ht="14.25" customHeight="1" x14ac:dyDescent="0.3">
      <c r="C146" s="388" t="s">
        <v>1773</v>
      </c>
      <c r="D146" s="664" t="s">
        <v>359</v>
      </c>
      <c r="E146" s="382">
        <v>2</v>
      </c>
      <c r="F146" s="383"/>
      <c r="G146" s="384"/>
      <c r="H146" s="390"/>
      <c r="I146" s="508">
        <f>PRODUCT(E146:H146)</f>
        <v>2</v>
      </c>
      <c r="J146" s="392"/>
      <c r="K146" s="393"/>
      <c r="L146" s="387"/>
    </row>
    <row r="147" spans="3:12" ht="14.25" customHeight="1" x14ac:dyDescent="0.3">
      <c r="C147" s="388"/>
      <c r="D147" s="434" t="s">
        <v>1798</v>
      </c>
      <c r="E147" s="382"/>
      <c r="F147" s="383"/>
      <c r="G147" s="384"/>
      <c r="H147" s="390"/>
      <c r="I147" s="508"/>
      <c r="J147" s="392"/>
      <c r="K147" s="393"/>
      <c r="L147" s="387"/>
    </row>
    <row r="148" spans="3:12" ht="14.25" customHeight="1" x14ac:dyDescent="0.3">
      <c r="C148" s="388" t="s">
        <v>2274</v>
      </c>
      <c r="D148" s="664" t="s">
        <v>2272</v>
      </c>
      <c r="E148" s="382">
        <v>2</v>
      </c>
      <c r="F148" s="383"/>
      <c r="G148" s="384"/>
      <c r="H148" s="390"/>
      <c r="I148" s="508">
        <f>PRODUCT(E148:H148)</f>
        <v>2</v>
      </c>
      <c r="J148" s="392"/>
      <c r="K148" s="393"/>
      <c r="L148" s="387"/>
    </row>
    <row r="149" spans="3:12" ht="14.25" customHeight="1" x14ac:dyDescent="0.3">
      <c r="C149" s="388"/>
      <c r="D149" s="434" t="s">
        <v>1929</v>
      </c>
      <c r="E149" s="382"/>
      <c r="F149" s="383"/>
      <c r="G149" s="384"/>
      <c r="H149" s="390"/>
      <c r="I149" s="508"/>
      <c r="J149" s="392"/>
      <c r="K149" s="393"/>
      <c r="L149" s="387"/>
    </row>
    <row r="150" spans="3:12" ht="14.25" customHeight="1" x14ac:dyDescent="0.3">
      <c r="C150" s="388" t="s">
        <v>1905</v>
      </c>
      <c r="D150" s="664" t="s">
        <v>1477</v>
      </c>
      <c r="E150" s="382">
        <v>2</v>
      </c>
      <c r="F150" s="383"/>
      <c r="G150" s="384"/>
      <c r="H150" s="390"/>
      <c r="I150" s="508">
        <f>PRODUCT(E150:H150)</f>
        <v>2</v>
      </c>
      <c r="J150" s="392"/>
      <c r="K150" s="393"/>
      <c r="L150" s="387"/>
    </row>
    <row r="151" spans="3:12" ht="14.25" customHeight="1" x14ac:dyDescent="0.3">
      <c r="C151" s="388" t="s">
        <v>2275</v>
      </c>
      <c r="D151" s="664" t="s">
        <v>359</v>
      </c>
      <c r="E151" s="382">
        <v>2</v>
      </c>
      <c r="F151" s="383"/>
      <c r="G151" s="384"/>
      <c r="H151" s="390"/>
      <c r="I151" s="508">
        <f>PRODUCT(E151:H151)</f>
        <v>2</v>
      </c>
      <c r="J151" s="392"/>
      <c r="K151" s="393"/>
      <c r="L151" s="387"/>
    </row>
    <row r="152" spans="3:12" ht="14.25" customHeight="1" x14ac:dyDescent="0.3">
      <c r="C152" s="388"/>
      <c r="D152" s="665"/>
      <c r="E152" s="382"/>
      <c r="F152" s="383"/>
      <c r="G152" s="384"/>
      <c r="H152" s="390"/>
      <c r="I152" s="508"/>
      <c r="J152" s="400"/>
      <c r="K152" s="393"/>
      <c r="L152" s="387"/>
    </row>
    <row r="153" spans="3:12" ht="14.25" customHeight="1" x14ac:dyDescent="0.3">
      <c r="C153" s="586" t="str">
        <f>RESUMEN!C179</f>
        <v>03.07.02.11</v>
      </c>
      <c r="D153" s="593" t="str">
        <f>RESUMEN!D179</f>
        <v>MUEBLE TIPO MB-3a</v>
      </c>
      <c r="E153" s="554"/>
      <c r="F153" s="546"/>
      <c r="G153" s="591"/>
      <c r="H153" s="49"/>
      <c r="I153" s="546"/>
      <c r="J153" s="591">
        <f>J155</f>
        <v>29</v>
      </c>
      <c r="K153" s="592" t="s">
        <v>15</v>
      </c>
      <c r="L153" s="387"/>
    </row>
    <row r="154" spans="3:12" ht="14.25" customHeight="1" x14ac:dyDescent="0.3">
      <c r="C154" s="404"/>
      <c r="D154" s="666" t="s">
        <v>169</v>
      </c>
      <c r="E154" s="382"/>
      <c r="F154" s="383"/>
      <c r="G154" s="384"/>
      <c r="H154" s="390"/>
      <c r="I154" s="383"/>
      <c r="J154" s="397"/>
      <c r="K154" s="393"/>
      <c r="L154" s="387"/>
    </row>
    <row r="155" spans="3:12" ht="14.25" customHeight="1" x14ac:dyDescent="0.3">
      <c r="C155" s="388"/>
      <c r="D155" s="434" t="s">
        <v>925</v>
      </c>
      <c r="E155" s="382"/>
      <c r="F155" s="383"/>
      <c r="G155" s="384"/>
      <c r="H155" s="390"/>
      <c r="I155" s="391"/>
      <c r="J155" s="401">
        <f>SUM(I157:I204)</f>
        <v>29</v>
      </c>
      <c r="K155" s="393"/>
      <c r="L155" s="387"/>
    </row>
    <row r="156" spans="3:12" ht="14.25" customHeight="1" x14ac:dyDescent="0.3">
      <c r="C156" s="388"/>
      <c r="D156" s="398" t="s">
        <v>170</v>
      </c>
      <c r="E156" s="382"/>
      <c r="F156" s="383"/>
      <c r="G156" s="384"/>
      <c r="H156" s="390"/>
      <c r="I156" s="391"/>
      <c r="J156" s="400"/>
      <c r="K156" s="393"/>
      <c r="L156" s="387"/>
    </row>
    <row r="157" spans="3:12" ht="14.25" customHeight="1" x14ac:dyDescent="0.3">
      <c r="C157" s="388" t="s">
        <v>870</v>
      </c>
      <c r="D157" s="665" t="s">
        <v>267</v>
      </c>
      <c r="E157" s="382">
        <v>1</v>
      </c>
      <c r="F157" s="383"/>
      <c r="G157" s="384"/>
      <c r="H157" s="390"/>
      <c r="I157" s="508">
        <f>PRODUCT(E157:H157)</f>
        <v>1</v>
      </c>
      <c r="J157" s="392"/>
      <c r="K157" s="393"/>
      <c r="L157" s="387"/>
    </row>
    <row r="158" spans="3:12" ht="14.25" customHeight="1" x14ac:dyDescent="0.3">
      <c r="C158" s="388" t="s">
        <v>874</v>
      </c>
      <c r="D158" s="665" t="s">
        <v>873</v>
      </c>
      <c r="E158" s="382">
        <v>1</v>
      </c>
      <c r="F158" s="383"/>
      <c r="G158" s="384"/>
      <c r="H158" s="390"/>
      <c r="I158" s="508">
        <f>PRODUCT(E158:H158)</f>
        <v>1</v>
      </c>
      <c r="J158" s="392"/>
      <c r="K158" s="393"/>
      <c r="L158" s="387"/>
    </row>
    <row r="159" spans="3:12" ht="14.25" customHeight="1" x14ac:dyDescent="0.3">
      <c r="C159" s="388" t="s">
        <v>923</v>
      </c>
      <c r="D159" s="665" t="s">
        <v>927</v>
      </c>
      <c r="E159" s="382">
        <v>1</v>
      </c>
      <c r="F159" s="383"/>
      <c r="G159" s="384"/>
      <c r="H159" s="390"/>
      <c r="I159" s="508">
        <f>PRODUCT(E159:H159)</f>
        <v>1</v>
      </c>
      <c r="J159" s="392"/>
      <c r="K159" s="393"/>
      <c r="L159" s="387"/>
    </row>
    <row r="160" spans="3:12" ht="14.25" customHeight="1" x14ac:dyDescent="0.3">
      <c r="C160" s="388" t="s">
        <v>878</v>
      </c>
      <c r="D160" s="665" t="s">
        <v>2278</v>
      </c>
      <c r="E160" s="382">
        <v>1</v>
      </c>
      <c r="F160" s="383"/>
      <c r="G160" s="384"/>
      <c r="H160" s="390"/>
      <c r="I160" s="508">
        <f>PRODUCT(E160:H160)</f>
        <v>1</v>
      </c>
      <c r="J160" s="386"/>
      <c r="K160" s="393"/>
      <c r="L160" s="387"/>
    </row>
    <row r="161" spans="3:12" ht="14.25" customHeight="1" x14ac:dyDescent="0.3">
      <c r="C161" s="388" t="s">
        <v>956</v>
      </c>
      <c r="D161" s="665" t="s">
        <v>955</v>
      </c>
      <c r="E161" s="382">
        <v>1</v>
      </c>
      <c r="F161" s="383"/>
      <c r="G161" s="384"/>
      <c r="H161" s="390"/>
      <c r="I161" s="508">
        <f>PRODUCT(E161:H161)</f>
        <v>1</v>
      </c>
      <c r="J161" s="392"/>
      <c r="K161" s="393"/>
      <c r="L161" s="387"/>
    </row>
    <row r="162" spans="3:12" ht="14.25" customHeight="1" x14ac:dyDescent="0.3">
      <c r="C162" s="388"/>
      <c r="D162" s="434" t="s">
        <v>952</v>
      </c>
      <c r="E162" s="382"/>
      <c r="F162" s="383"/>
      <c r="G162" s="384"/>
      <c r="H162" s="390"/>
      <c r="I162" s="391"/>
      <c r="J162" s="392"/>
      <c r="K162" s="393"/>
      <c r="L162" s="387"/>
    </row>
    <row r="163" spans="3:12" ht="14.25" customHeight="1" x14ac:dyDescent="0.3">
      <c r="C163" s="388"/>
      <c r="D163" s="398" t="s">
        <v>170</v>
      </c>
      <c r="E163" s="382"/>
      <c r="F163" s="383"/>
      <c r="G163" s="384"/>
      <c r="H163" s="390"/>
      <c r="I163" s="391"/>
      <c r="J163" s="392"/>
      <c r="K163" s="393"/>
      <c r="L163" s="387"/>
    </row>
    <row r="164" spans="3:12" ht="14.25" customHeight="1" x14ac:dyDescent="0.3">
      <c r="C164" s="388" t="s">
        <v>2271</v>
      </c>
      <c r="D164" s="665" t="s">
        <v>2270</v>
      </c>
      <c r="E164" s="382">
        <v>1</v>
      </c>
      <c r="F164" s="383"/>
      <c r="G164" s="384"/>
      <c r="H164" s="390"/>
      <c r="I164" s="508">
        <f>PRODUCT(E164:H164)</f>
        <v>1</v>
      </c>
      <c r="J164" s="392"/>
      <c r="K164" s="393"/>
      <c r="L164" s="387"/>
    </row>
    <row r="165" spans="3:12" ht="14.25" customHeight="1" x14ac:dyDescent="0.3">
      <c r="C165" s="388" t="s">
        <v>2239</v>
      </c>
      <c r="D165" s="665" t="s">
        <v>2270</v>
      </c>
      <c r="E165" s="382">
        <v>1</v>
      </c>
      <c r="F165" s="383"/>
      <c r="G165" s="384"/>
      <c r="H165" s="390"/>
      <c r="I165" s="508">
        <f>PRODUCT(E165:H165)</f>
        <v>1</v>
      </c>
      <c r="J165" s="392"/>
      <c r="K165" s="393"/>
      <c r="L165" s="387"/>
    </row>
    <row r="166" spans="3:12" ht="14.25" customHeight="1" x14ac:dyDescent="0.3">
      <c r="C166" s="388"/>
      <c r="D166" s="434" t="s">
        <v>1253</v>
      </c>
      <c r="E166" s="382"/>
      <c r="F166" s="383"/>
      <c r="G166" s="384"/>
      <c r="H166" s="390"/>
      <c r="I166" s="391"/>
      <c r="J166" s="392"/>
      <c r="K166" s="393"/>
      <c r="L166" s="387"/>
    </row>
    <row r="167" spans="3:12" ht="14.25" customHeight="1" x14ac:dyDescent="0.3">
      <c r="C167" s="388"/>
      <c r="D167" s="398" t="s">
        <v>170</v>
      </c>
      <c r="E167" s="382"/>
      <c r="F167" s="383"/>
      <c r="G167" s="384"/>
      <c r="H167" s="390"/>
      <c r="I167" s="391"/>
      <c r="J167" s="392"/>
      <c r="K167" s="393"/>
      <c r="L167" s="387"/>
    </row>
    <row r="168" spans="3:12" ht="14.25" customHeight="1" x14ac:dyDescent="0.3">
      <c r="C168" s="388" t="s">
        <v>1176</v>
      </c>
      <c r="D168" s="665" t="s">
        <v>688</v>
      </c>
      <c r="E168" s="382">
        <v>1</v>
      </c>
      <c r="F168" s="383"/>
      <c r="G168" s="384"/>
      <c r="H168" s="390"/>
      <c r="I168" s="508">
        <f>PRODUCT(E168:H168)</f>
        <v>1</v>
      </c>
      <c r="J168" s="392"/>
      <c r="K168" s="393"/>
      <c r="L168" s="387"/>
    </row>
    <row r="169" spans="3:12" ht="14.25" customHeight="1" x14ac:dyDescent="0.3">
      <c r="C169" s="388"/>
      <c r="D169" s="434" t="s">
        <v>1404</v>
      </c>
      <c r="E169" s="382"/>
      <c r="F169" s="383"/>
      <c r="G169" s="384"/>
      <c r="H169" s="390"/>
      <c r="I169" s="391"/>
      <c r="J169" s="392"/>
      <c r="K169" s="393"/>
      <c r="L169" s="387"/>
    </row>
    <row r="170" spans="3:12" ht="14.25" customHeight="1" x14ac:dyDescent="0.3">
      <c r="C170" s="388"/>
      <c r="D170" s="398" t="s">
        <v>119</v>
      </c>
      <c r="E170" s="382"/>
      <c r="F170" s="383"/>
      <c r="G170" s="384"/>
      <c r="H170" s="390"/>
      <c r="I170" s="391"/>
      <c r="J170" s="392"/>
      <c r="K170" s="393"/>
      <c r="L170" s="387"/>
    </row>
    <row r="171" spans="3:12" ht="14.25" customHeight="1" x14ac:dyDescent="0.3">
      <c r="C171" s="388" t="s">
        <v>1420</v>
      </c>
      <c r="D171" s="665" t="s">
        <v>570</v>
      </c>
      <c r="E171" s="382">
        <v>1</v>
      </c>
      <c r="F171" s="383"/>
      <c r="G171" s="384"/>
      <c r="H171" s="390"/>
      <c r="I171" s="508">
        <f>PRODUCT(E171:H171)</f>
        <v>1</v>
      </c>
      <c r="J171" s="392"/>
      <c r="K171" s="393"/>
      <c r="L171" s="387"/>
    </row>
    <row r="172" spans="3:12" ht="14.25" customHeight="1" x14ac:dyDescent="0.3">
      <c r="C172" s="404"/>
      <c r="D172" s="666" t="s">
        <v>200</v>
      </c>
      <c r="E172" s="382"/>
      <c r="F172" s="383"/>
      <c r="G172" s="384"/>
      <c r="H172" s="385"/>
      <c r="I172" s="383"/>
      <c r="J172" s="423"/>
      <c r="K172" s="406"/>
      <c r="L172" s="387"/>
    </row>
    <row r="173" spans="3:12" ht="14.25" customHeight="1" x14ac:dyDescent="0.3">
      <c r="C173" s="388"/>
      <c r="D173" s="434" t="s">
        <v>1510</v>
      </c>
      <c r="E173" s="382"/>
      <c r="F173" s="395"/>
      <c r="G173" s="396"/>
      <c r="H173" s="390"/>
      <c r="I173" s="391"/>
      <c r="J173" s="400"/>
      <c r="K173" s="393"/>
      <c r="L173" s="387"/>
    </row>
    <row r="174" spans="3:12" ht="14.25" customHeight="1" x14ac:dyDescent="0.3">
      <c r="C174" s="388"/>
      <c r="D174" s="398" t="s">
        <v>170</v>
      </c>
      <c r="E174" s="382"/>
      <c r="F174" s="395"/>
      <c r="G174" s="396"/>
      <c r="H174" s="390"/>
      <c r="I174" s="391"/>
      <c r="J174" s="400"/>
      <c r="K174" s="393"/>
      <c r="L174" s="387"/>
    </row>
    <row r="175" spans="3:12" ht="14.25" customHeight="1" x14ac:dyDescent="0.3">
      <c r="C175" s="388" t="s">
        <v>1516</v>
      </c>
      <c r="D175" s="665" t="s">
        <v>202</v>
      </c>
      <c r="E175" s="382">
        <v>1</v>
      </c>
      <c r="F175" s="383"/>
      <c r="G175" s="384"/>
      <c r="H175" s="390"/>
      <c r="I175" s="508">
        <f>PRODUCT(E175:H175)</f>
        <v>1</v>
      </c>
      <c r="J175" s="400"/>
      <c r="K175" s="393"/>
      <c r="L175" s="387"/>
    </row>
    <row r="176" spans="3:12" ht="14.25" customHeight="1" x14ac:dyDescent="0.3">
      <c r="C176" s="388" t="s">
        <v>2273</v>
      </c>
      <c r="D176" s="665" t="s">
        <v>1477</v>
      </c>
      <c r="E176" s="382">
        <v>1</v>
      </c>
      <c r="F176" s="383"/>
      <c r="G176" s="384"/>
      <c r="H176" s="390"/>
      <c r="I176" s="508">
        <f>PRODUCT(E176:H176)</f>
        <v>1</v>
      </c>
      <c r="J176" s="400"/>
      <c r="K176" s="393"/>
      <c r="L176" s="387"/>
    </row>
    <row r="177" spans="3:12" ht="14.25" customHeight="1" x14ac:dyDescent="0.3">
      <c r="C177" s="388" t="s">
        <v>1504</v>
      </c>
      <c r="D177" s="665" t="s">
        <v>141</v>
      </c>
      <c r="E177" s="382">
        <v>1</v>
      </c>
      <c r="F177" s="383"/>
      <c r="G177" s="384"/>
      <c r="H177" s="390"/>
      <c r="I177" s="508">
        <f>PRODUCT(E177:H177)</f>
        <v>1</v>
      </c>
      <c r="J177" s="392"/>
      <c r="K177" s="393"/>
      <c r="L177" s="387"/>
    </row>
    <row r="178" spans="3:12" ht="14.25" customHeight="1" x14ac:dyDescent="0.3">
      <c r="C178" s="388"/>
      <c r="D178" s="434" t="s">
        <v>1511</v>
      </c>
      <c r="E178" s="382"/>
      <c r="F178" s="395"/>
      <c r="G178" s="396"/>
      <c r="H178" s="390"/>
      <c r="I178" s="391"/>
      <c r="J178" s="392"/>
      <c r="K178" s="393"/>
      <c r="L178" s="387"/>
    </row>
    <row r="179" spans="3:12" ht="14.25" customHeight="1" x14ac:dyDescent="0.3">
      <c r="C179" s="388"/>
      <c r="D179" s="398" t="s">
        <v>170</v>
      </c>
      <c r="E179" s="382"/>
      <c r="F179" s="395"/>
      <c r="G179" s="396"/>
      <c r="H179" s="390"/>
      <c r="I179" s="391"/>
      <c r="J179" s="392"/>
      <c r="K179" s="393"/>
      <c r="L179" s="387"/>
    </row>
    <row r="180" spans="3:12" ht="14.25" customHeight="1" x14ac:dyDescent="0.3">
      <c r="C180" s="388" t="s">
        <v>1518</v>
      </c>
      <c r="D180" s="665" t="s">
        <v>687</v>
      </c>
      <c r="E180" s="382">
        <v>1</v>
      </c>
      <c r="F180" s="383"/>
      <c r="G180" s="384"/>
      <c r="H180" s="390"/>
      <c r="I180" s="508">
        <f>PRODUCT(E180:H180)</f>
        <v>1</v>
      </c>
      <c r="J180" s="392"/>
      <c r="K180" s="393"/>
      <c r="L180" s="387"/>
    </row>
    <row r="181" spans="3:12" ht="14.25" customHeight="1" x14ac:dyDescent="0.3">
      <c r="C181" s="388"/>
      <c r="D181" s="434" t="s">
        <v>1685</v>
      </c>
      <c r="E181" s="382"/>
      <c r="F181" s="395"/>
      <c r="G181" s="396"/>
      <c r="H181" s="390"/>
      <c r="I181" s="391"/>
      <c r="J181" s="392"/>
      <c r="K181" s="393"/>
      <c r="L181" s="387"/>
    </row>
    <row r="182" spans="3:12" ht="14.25" customHeight="1" x14ac:dyDescent="0.3">
      <c r="C182" s="388"/>
      <c r="D182" s="398" t="s">
        <v>170</v>
      </c>
      <c r="E182" s="382"/>
      <c r="F182" s="395"/>
      <c r="G182" s="396"/>
      <c r="H182" s="390"/>
      <c r="I182" s="391"/>
      <c r="J182" s="392"/>
      <c r="K182" s="393"/>
      <c r="L182" s="387"/>
    </row>
    <row r="183" spans="3:12" ht="14.25" customHeight="1" x14ac:dyDescent="0.3">
      <c r="C183" s="388" t="s">
        <v>1648</v>
      </c>
      <c r="D183" s="667" t="s">
        <v>1649</v>
      </c>
      <c r="E183" s="382">
        <v>1</v>
      </c>
      <c r="F183" s="383"/>
      <c r="G183" s="384"/>
      <c r="H183" s="390"/>
      <c r="I183" s="508">
        <f>PRODUCT(E183:H183)</f>
        <v>1</v>
      </c>
      <c r="J183" s="392"/>
      <c r="K183" s="393"/>
      <c r="L183" s="387"/>
    </row>
    <row r="184" spans="3:12" ht="14.25" customHeight="1" x14ac:dyDescent="0.3">
      <c r="C184" s="388" t="s">
        <v>1650</v>
      </c>
      <c r="D184" s="667" t="s">
        <v>691</v>
      </c>
      <c r="E184" s="382">
        <v>1</v>
      </c>
      <c r="F184" s="383"/>
      <c r="G184" s="384"/>
      <c r="H184" s="390"/>
      <c r="I184" s="508">
        <f>PRODUCT(E184:H184)</f>
        <v>1</v>
      </c>
      <c r="J184" s="392"/>
      <c r="K184" s="393"/>
      <c r="L184" s="387"/>
    </row>
    <row r="185" spans="3:12" ht="14.25" customHeight="1" x14ac:dyDescent="0.3">
      <c r="C185" s="388"/>
      <c r="D185" s="434" t="s">
        <v>1715</v>
      </c>
      <c r="E185" s="382"/>
      <c r="F185" s="395"/>
      <c r="G185" s="396"/>
      <c r="H185" s="390"/>
      <c r="I185" s="391"/>
      <c r="J185" s="392"/>
      <c r="K185" s="393"/>
      <c r="L185" s="387"/>
    </row>
    <row r="186" spans="3:12" ht="14.25" customHeight="1" x14ac:dyDescent="0.3">
      <c r="C186" s="388"/>
      <c r="D186" s="398" t="s">
        <v>170</v>
      </c>
      <c r="E186" s="382"/>
      <c r="F186" s="395"/>
      <c r="G186" s="396"/>
      <c r="H186" s="390"/>
      <c r="I186" s="391"/>
      <c r="J186" s="392"/>
      <c r="K186" s="393"/>
      <c r="L186" s="387"/>
    </row>
    <row r="187" spans="3:12" ht="14.25" customHeight="1" x14ac:dyDescent="0.3">
      <c r="C187" s="388" t="s">
        <v>1732</v>
      </c>
      <c r="D187" s="667" t="s">
        <v>686</v>
      </c>
      <c r="E187" s="382">
        <v>1</v>
      </c>
      <c r="F187" s="383"/>
      <c r="G187" s="384"/>
      <c r="H187" s="390"/>
      <c r="I187" s="508">
        <f>PRODUCT(E187:H187)</f>
        <v>1</v>
      </c>
      <c r="J187" s="392"/>
      <c r="K187" s="393"/>
      <c r="L187" s="387"/>
    </row>
    <row r="188" spans="3:12" ht="14.25" customHeight="1" x14ac:dyDescent="0.3">
      <c r="C188" s="388"/>
      <c r="D188" s="666" t="s">
        <v>203</v>
      </c>
      <c r="E188" s="382"/>
      <c r="F188" s="383"/>
      <c r="G188" s="384"/>
      <c r="H188" s="390"/>
      <c r="I188" s="508"/>
      <c r="J188" s="386"/>
      <c r="K188" s="393"/>
      <c r="L188" s="387"/>
    </row>
    <row r="189" spans="3:12" ht="14.25" customHeight="1" x14ac:dyDescent="0.3">
      <c r="C189" s="388"/>
      <c r="D189" s="434" t="s">
        <v>1750</v>
      </c>
      <c r="E189" s="382"/>
      <c r="F189" s="383"/>
      <c r="G189" s="384"/>
      <c r="H189" s="390"/>
      <c r="I189" s="508"/>
      <c r="J189" s="392"/>
      <c r="K189" s="393"/>
      <c r="L189" s="387"/>
    </row>
    <row r="190" spans="3:12" ht="14.25" customHeight="1" x14ac:dyDescent="0.3">
      <c r="C190" s="388" t="s">
        <v>1760</v>
      </c>
      <c r="D190" s="664" t="s">
        <v>141</v>
      </c>
      <c r="E190" s="382">
        <v>1</v>
      </c>
      <c r="F190" s="383"/>
      <c r="G190" s="384"/>
      <c r="H190" s="390"/>
      <c r="I190" s="508">
        <f>PRODUCT(E190:H190)</f>
        <v>1</v>
      </c>
      <c r="J190" s="392"/>
      <c r="K190" s="393"/>
      <c r="L190" s="387"/>
    </row>
    <row r="191" spans="3:12" ht="14.25" customHeight="1" x14ac:dyDescent="0.3">
      <c r="C191" s="388" t="s">
        <v>1773</v>
      </c>
      <c r="D191" s="664" t="s">
        <v>359</v>
      </c>
      <c r="E191" s="382">
        <v>1</v>
      </c>
      <c r="F191" s="383"/>
      <c r="G191" s="384"/>
      <c r="H191" s="390"/>
      <c r="I191" s="508">
        <f>PRODUCT(E191:H191)</f>
        <v>1</v>
      </c>
      <c r="J191" s="392"/>
      <c r="K191" s="393"/>
      <c r="L191" s="387"/>
    </row>
    <row r="192" spans="3:12" ht="14.25" customHeight="1" x14ac:dyDescent="0.3">
      <c r="C192" s="388" t="s">
        <v>1759</v>
      </c>
      <c r="D192" s="664" t="s">
        <v>686</v>
      </c>
      <c r="E192" s="382">
        <v>1</v>
      </c>
      <c r="F192" s="383"/>
      <c r="G192" s="384"/>
      <c r="H192" s="390"/>
      <c r="I192" s="508">
        <f>PRODUCT(E192:H192)</f>
        <v>1</v>
      </c>
      <c r="J192" s="392"/>
      <c r="K192" s="393"/>
      <c r="L192" s="387"/>
    </row>
    <row r="193" spans="3:12" ht="14.25" customHeight="1" x14ac:dyDescent="0.3">
      <c r="C193" s="388"/>
      <c r="D193" s="434" t="s">
        <v>1798</v>
      </c>
      <c r="E193" s="382"/>
      <c r="F193" s="383"/>
      <c r="G193" s="384"/>
      <c r="H193" s="390"/>
      <c r="I193" s="508"/>
      <c r="J193" s="392"/>
      <c r="K193" s="393"/>
      <c r="L193" s="387"/>
    </row>
    <row r="194" spans="3:12" ht="14.25" customHeight="1" x14ac:dyDescent="0.3">
      <c r="C194" s="388" t="s">
        <v>1804</v>
      </c>
      <c r="D194" s="664" t="s">
        <v>204</v>
      </c>
      <c r="E194" s="382">
        <v>1</v>
      </c>
      <c r="F194" s="383"/>
      <c r="G194" s="384"/>
      <c r="H194" s="390"/>
      <c r="I194" s="508">
        <f>PRODUCT(E194:H194)</f>
        <v>1</v>
      </c>
      <c r="J194" s="392"/>
      <c r="K194" s="393"/>
      <c r="L194" s="387"/>
    </row>
    <row r="195" spans="3:12" ht="14.25" customHeight="1" x14ac:dyDescent="0.3">
      <c r="C195" s="388" t="s">
        <v>1820</v>
      </c>
      <c r="D195" s="664" t="s">
        <v>686</v>
      </c>
      <c r="E195" s="382">
        <v>1</v>
      </c>
      <c r="F195" s="383"/>
      <c r="G195" s="384"/>
      <c r="H195" s="390"/>
      <c r="I195" s="508">
        <f>PRODUCT(E195:H195)</f>
        <v>1</v>
      </c>
      <c r="J195" s="392"/>
      <c r="K195" s="393"/>
      <c r="L195" s="387"/>
    </row>
    <row r="196" spans="3:12" ht="14.25" customHeight="1" x14ac:dyDescent="0.3">
      <c r="C196" s="388" t="s">
        <v>1813</v>
      </c>
      <c r="D196" s="664" t="s">
        <v>205</v>
      </c>
      <c r="E196" s="382">
        <v>1</v>
      </c>
      <c r="F196" s="383"/>
      <c r="G196" s="384"/>
      <c r="H196" s="390"/>
      <c r="I196" s="508">
        <f>PRODUCT(E196:H196)</f>
        <v>1</v>
      </c>
      <c r="J196" s="392"/>
      <c r="K196" s="393"/>
      <c r="L196" s="387"/>
    </row>
    <row r="197" spans="3:12" ht="14.25" customHeight="1" x14ac:dyDescent="0.3">
      <c r="C197" s="388" t="s">
        <v>2279</v>
      </c>
      <c r="D197" s="664" t="s">
        <v>359</v>
      </c>
      <c r="E197" s="382">
        <v>1</v>
      </c>
      <c r="F197" s="383"/>
      <c r="G197" s="384"/>
      <c r="H197" s="390"/>
      <c r="I197" s="508">
        <f>PRODUCT(E197:H197)</f>
        <v>1</v>
      </c>
      <c r="J197" s="392"/>
      <c r="K197" s="393"/>
      <c r="L197" s="387"/>
    </row>
    <row r="198" spans="3:12" ht="14.25" customHeight="1" x14ac:dyDescent="0.3">
      <c r="C198" s="388" t="s">
        <v>1836</v>
      </c>
      <c r="D198" s="664" t="s">
        <v>141</v>
      </c>
      <c r="E198" s="382">
        <v>1</v>
      </c>
      <c r="F198" s="383"/>
      <c r="G198" s="384"/>
      <c r="H198" s="390"/>
      <c r="I198" s="508">
        <f>PRODUCT(E198:H198)</f>
        <v>1</v>
      </c>
      <c r="J198" s="392"/>
      <c r="K198" s="393"/>
      <c r="L198" s="387"/>
    </row>
    <row r="199" spans="3:12" ht="14.25" customHeight="1" x14ac:dyDescent="0.3">
      <c r="C199" s="388"/>
      <c r="D199" s="434" t="s">
        <v>1929</v>
      </c>
      <c r="E199" s="382"/>
      <c r="F199" s="383"/>
      <c r="G199" s="384"/>
      <c r="H199" s="390"/>
      <c r="I199" s="508"/>
      <c r="J199" s="392"/>
      <c r="K199" s="393"/>
      <c r="L199" s="387"/>
    </row>
    <row r="200" spans="3:12" ht="14.25" customHeight="1" x14ac:dyDescent="0.3">
      <c r="C200" s="388" t="s">
        <v>1901</v>
      </c>
      <c r="D200" s="664" t="s">
        <v>686</v>
      </c>
      <c r="E200" s="382">
        <v>1</v>
      </c>
      <c r="F200" s="383"/>
      <c r="G200" s="384"/>
      <c r="H200" s="390"/>
      <c r="I200" s="508">
        <f>PRODUCT(E200:H200)</f>
        <v>1</v>
      </c>
      <c r="J200" s="392"/>
      <c r="K200" s="393"/>
      <c r="L200" s="387"/>
    </row>
    <row r="201" spans="3:12" ht="14.25" customHeight="1" x14ac:dyDescent="0.3">
      <c r="C201" s="388" t="s">
        <v>1905</v>
      </c>
      <c r="D201" s="665" t="s">
        <v>1477</v>
      </c>
      <c r="E201" s="382">
        <v>1</v>
      </c>
      <c r="F201" s="383"/>
      <c r="G201" s="384"/>
      <c r="H201" s="390"/>
      <c r="I201" s="508">
        <f>PRODUCT(E201:H201)</f>
        <v>1</v>
      </c>
      <c r="J201" s="392"/>
      <c r="K201" s="393"/>
      <c r="L201" s="387"/>
    </row>
    <row r="202" spans="3:12" ht="14.25" customHeight="1" x14ac:dyDescent="0.3">
      <c r="C202" s="388" t="s">
        <v>2275</v>
      </c>
      <c r="D202" s="664" t="s">
        <v>359</v>
      </c>
      <c r="E202" s="382">
        <v>1</v>
      </c>
      <c r="F202" s="383"/>
      <c r="G202" s="384"/>
      <c r="H202" s="390"/>
      <c r="I202" s="508">
        <f>PRODUCT(E202:H202)</f>
        <v>1</v>
      </c>
      <c r="J202" s="392"/>
      <c r="K202" s="393"/>
      <c r="L202" s="387"/>
    </row>
    <row r="203" spans="3:12" ht="14.25" customHeight="1" x14ac:dyDescent="0.3">
      <c r="C203" s="388" t="s">
        <v>1915</v>
      </c>
      <c r="D203" s="664" t="s">
        <v>141</v>
      </c>
      <c r="E203" s="382">
        <v>1</v>
      </c>
      <c r="F203" s="383"/>
      <c r="G203" s="384"/>
      <c r="H203" s="390"/>
      <c r="I203" s="508">
        <f>PRODUCT(E203:H203)</f>
        <v>1</v>
      </c>
      <c r="J203" s="392"/>
      <c r="K203" s="393"/>
      <c r="L203" s="387"/>
    </row>
    <row r="204" spans="3:12" ht="14.25" customHeight="1" x14ac:dyDescent="0.3">
      <c r="C204" s="388" t="s">
        <v>1893</v>
      </c>
      <c r="D204" s="664" t="s">
        <v>204</v>
      </c>
      <c r="E204" s="382">
        <v>1</v>
      </c>
      <c r="F204" s="383"/>
      <c r="G204" s="384"/>
      <c r="H204" s="390"/>
      <c r="I204" s="508">
        <f>PRODUCT(E204:H204)</f>
        <v>1</v>
      </c>
      <c r="J204" s="392"/>
      <c r="K204" s="393"/>
      <c r="L204" s="387"/>
    </row>
    <row r="205" spans="3:12" ht="14.25" customHeight="1" x14ac:dyDescent="0.3">
      <c r="C205" s="388"/>
      <c r="D205" s="665"/>
      <c r="E205" s="382"/>
      <c r="F205" s="383"/>
      <c r="G205" s="384"/>
      <c r="H205" s="390"/>
      <c r="I205" s="508"/>
      <c r="J205" s="392"/>
      <c r="K205" s="393"/>
      <c r="L205" s="387"/>
    </row>
    <row r="206" spans="3:12" ht="14.25" customHeight="1" x14ac:dyDescent="0.3">
      <c r="C206" s="586" t="str">
        <f>RESUMEN!C180</f>
        <v>03.07.02.12</v>
      </c>
      <c r="D206" s="593" t="str">
        <f>RESUMEN!D180</f>
        <v>MUEBLE TIPO MB-3B</v>
      </c>
      <c r="E206" s="661"/>
      <c r="F206" s="660"/>
      <c r="G206" s="591"/>
      <c r="H206" s="49"/>
      <c r="I206" s="660"/>
      <c r="J206" s="591">
        <f>J208</f>
        <v>22</v>
      </c>
      <c r="K206" s="592" t="s">
        <v>15</v>
      </c>
      <c r="L206" s="387"/>
    </row>
    <row r="207" spans="3:12" ht="14.25" customHeight="1" x14ac:dyDescent="0.3">
      <c r="C207" s="404"/>
      <c r="D207" s="666" t="s">
        <v>169</v>
      </c>
      <c r="E207" s="382"/>
      <c r="F207" s="383"/>
      <c r="G207" s="384"/>
      <c r="H207" s="390"/>
      <c r="I207" s="383"/>
      <c r="J207" s="397"/>
      <c r="K207" s="393"/>
      <c r="L207" s="387"/>
    </row>
    <row r="208" spans="3:12" ht="14.25" customHeight="1" x14ac:dyDescent="0.3">
      <c r="C208" s="388"/>
      <c r="D208" s="434" t="s">
        <v>925</v>
      </c>
      <c r="E208" s="382"/>
      <c r="F208" s="383"/>
      <c r="G208" s="384"/>
      <c r="H208" s="390"/>
      <c r="I208" s="391"/>
      <c r="J208" s="401">
        <f>SUM(I210:I251)</f>
        <v>22</v>
      </c>
      <c r="K208" s="393"/>
      <c r="L208" s="387"/>
    </row>
    <row r="209" spans="3:12" ht="14.25" customHeight="1" x14ac:dyDescent="0.3">
      <c r="C209" s="388"/>
      <c r="D209" s="398" t="s">
        <v>170</v>
      </c>
      <c r="E209" s="382"/>
      <c r="F209" s="383"/>
      <c r="G209" s="384"/>
      <c r="H209" s="390"/>
      <c r="I209" s="391"/>
      <c r="J209" s="400"/>
      <c r="K209" s="393"/>
      <c r="L209" s="387"/>
    </row>
    <row r="210" spans="3:12" ht="14.25" customHeight="1" x14ac:dyDescent="0.3">
      <c r="C210" s="388" t="s">
        <v>921</v>
      </c>
      <c r="D210" s="665" t="s">
        <v>922</v>
      </c>
      <c r="E210" s="382">
        <v>1</v>
      </c>
      <c r="F210" s="383"/>
      <c r="G210" s="384"/>
      <c r="H210" s="390"/>
      <c r="I210" s="508">
        <f>PRODUCT(E210:H210)</f>
        <v>1</v>
      </c>
      <c r="J210" s="392"/>
      <c r="K210" s="393"/>
      <c r="L210" s="387"/>
    </row>
    <row r="211" spans="3:12" ht="14.25" customHeight="1" x14ac:dyDescent="0.3">
      <c r="C211" s="388" t="s">
        <v>940</v>
      </c>
      <c r="D211" s="665" t="s">
        <v>572</v>
      </c>
      <c r="E211" s="382">
        <v>1</v>
      </c>
      <c r="F211" s="383"/>
      <c r="G211" s="384"/>
      <c r="H211" s="390"/>
      <c r="I211" s="508">
        <f>PRODUCT(E211:H211)</f>
        <v>1</v>
      </c>
      <c r="J211" s="392"/>
      <c r="K211" s="393"/>
      <c r="L211" s="387"/>
    </row>
    <row r="212" spans="3:12" ht="14.25" customHeight="1" x14ac:dyDescent="0.3">
      <c r="C212" s="388"/>
      <c r="D212" s="434" t="s">
        <v>952</v>
      </c>
      <c r="E212" s="382"/>
      <c r="F212" s="383"/>
      <c r="G212" s="384"/>
      <c r="H212" s="390"/>
      <c r="I212" s="391"/>
      <c r="J212" s="392"/>
      <c r="K212" s="393"/>
      <c r="L212" s="387"/>
    </row>
    <row r="213" spans="3:12" ht="14.25" customHeight="1" x14ac:dyDescent="0.3">
      <c r="C213" s="388"/>
      <c r="D213" s="398" t="s">
        <v>170</v>
      </c>
      <c r="E213" s="382"/>
      <c r="F213" s="383"/>
      <c r="G213" s="384"/>
      <c r="H213" s="390"/>
      <c r="I213" s="391"/>
      <c r="J213" s="386"/>
      <c r="K213" s="393"/>
      <c r="L213" s="387"/>
    </row>
    <row r="214" spans="3:12" ht="14.25" customHeight="1" x14ac:dyDescent="0.3">
      <c r="C214" s="388" t="s">
        <v>926</v>
      </c>
      <c r="D214" s="665" t="s">
        <v>355</v>
      </c>
      <c r="E214" s="382">
        <v>1</v>
      </c>
      <c r="F214" s="383"/>
      <c r="G214" s="384"/>
      <c r="H214" s="390"/>
      <c r="I214" s="508">
        <f>PRODUCT(E214:H214)</f>
        <v>1</v>
      </c>
      <c r="J214" s="392"/>
      <c r="K214" s="393"/>
      <c r="L214" s="387"/>
    </row>
    <row r="215" spans="3:12" ht="14.25" customHeight="1" x14ac:dyDescent="0.3">
      <c r="C215" s="388" t="s">
        <v>978</v>
      </c>
      <c r="D215" s="665" t="s">
        <v>140</v>
      </c>
      <c r="E215" s="382">
        <v>1</v>
      </c>
      <c r="F215" s="383"/>
      <c r="G215" s="384"/>
      <c r="H215" s="390"/>
      <c r="I215" s="508">
        <f>PRODUCT(E215:H215)</f>
        <v>1</v>
      </c>
      <c r="J215" s="392"/>
      <c r="K215" s="393"/>
      <c r="L215" s="387"/>
    </row>
    <row r="216" spans="3:12" ht="14.25" customHeight="1" x14ac:dyDescent="0.3">
      <c r="C216" s="388" t="s">
        <v>2247</v>
      </c>
      <c r="D216" s="665" t="s">
        <v>156</v>
      </c>
      <c r="E216" s="382">
        <v>1</v>
      </c>
      <c r="F216" s="383"/>
      <c r="G216" s="384"/>
      <c r="H216" s="390"/>
      <c r="I216" s="508">
        <f>PRODUCT(E216:H216)</f>
        <v>1</v>
      </c>
      <c r="J216" s="392"/>
      <c r="K216" s="393"/>
      <c r="L216" s="387"/>
    </row>
    <row r="217" spans="3:12" ht="14.25" customHeight="1" x14ac:dyDescent="0.3">
      <c r="C217" s="388" t="s">
        <v>903</v>
      </c>
      <c r="D217" s="665" t="s">
        <v>1369</v>
      </c>
      <c r="E217" s="382">
        <v>1</v>
      </c>
      <c r="F217" s="383"/>
      <c r="G217" s="384"/>
      <c r="H217" s="390"/>
      <c r="I217" s="508">
        <f>PRODUCT(E217:H217)</f>
        <v>1</v>
      </c>
      <c r="J217" s="392"/>
      <c r="K217" s="393"/>
      <c r="L217" s="387"/>
    </row>
    <row r="218" spans="3:12" ht="14.25" customHeight="1" x14ac:dyDescent="0.3">
      <c r="C218" s="388"/>
      <c r="D218" s="434" t="s">
        <v>1021</v>
      </c>
      <c r="E218" s="382"/>
      <c r="F218" s="383"/>
      <c r="G218" s="384"/>
      <c r="H218" s="390"/>
      <c r="I218" s="391"/>
      <c r="J218" s="392"/>
      <c r="K218" s="393"/>
      <c r="L218" s="387"/>
    </row>
    <row r="219" spans="3:12" ht="14.25" customHeight="1" x14ac:dyDescent="0.3">
      <c r="C219" s="388"/>
      <c r="D219" s="398" t="s">
        <v>170</v>
      </c>
      <c r="E219" s="382"/>
      <c r="F219" s="383"/>
      <c r="G219" s="384"/>
      <c r="H219" s="390"/>
      <c r="I219" s="391"/>
      <c r="J219" s="392"/>
      <c r="K219" s="393"/>
      <c r="L219" s="387"/>
    </row>
    <row r="220" spans="3:12" ht="14.25" customHeight="1" x14ac:dyDescent="0.3">
      <c r="C220" s="388" t="s">
        <v>1086</v>
      </c>
      <c r="D220" s="665" t="s">
        <v>270</v>
      </c>
      <c r="E220" s="382">
        <v>1</v>
      </c>
      <c r="F220" s="383"/>
      <c r="G220" s="384"/>
      <c r="H220" s="390"/>
      <c r="I220" s="508">
        <f>PRODUCT(E220:H220)</f>
        <v>1</v>
      </c>
      <c r="J220" s="392"/>
      <c r="K220" s="393"/>
      <c r="L220" s="387"/>
    </row>
    <row r="221" spans="3:12" ht="14.25" customHeight="1" x14ac:dyDescent="0.3">
      <c r="C221" s="388" t="s">
        <v>1098</v>
      </c>
      <c r="D221" s="665" t="s">
        <v>565</v>
      </c>
      <c r="E221" s="382">
        <v>1</v>
      </c>
      <c r="F221" s="383"/>
      <c r="G221" s="384"/>
      <c r="H221" s="390"/>
      <c r="I221" s="508">
        <f>PRODUCT(E221:H221)</f>
        <v>1</v>
      </c>
      <c r="J221" s="392"/>
      <c r="K221" s="393"/>
      <c r="L221" s="387"/>
    </row>
    <row r="222" spans="3:12" ht="14.25" customHeight="1" x14ac:dyDescent="0.3">
      <c r="C222" s="388"/>
      <c r="D222" s="434" t="s">
        <v>1102</v>
      </c>
      <c r="E222" s="382"/>
      <c r="F222" s="383"/>
      <c r="G222" s="384"/>
      <c r="H222" s="390"/>
      <c r="I222" s="391"/>
      <c r="J222" s="392"/>
      <c r="K222" s="393"/>
      <c r="L222" s="387"/>
    </row>
    <row r="223" spans="3:12" ht="14.25" customHeight="1" x14ac:dyDescent="0.3">
      <c r="C223" s="388"/>
      <c r="D223" s="398" t="s">
        <v>170</v>
      </c>
      <c r="E223" s="382"/>
      <c r="F223" s="383"/>
      <c r="G223" s="384"/>
      <c r="H223" s="390"/>
      <c r="I223" s="391"/>
      <c r="J223" s="392"/>
      <c r="K223" s="393"/>
      <c r="L223" s="387"/>
    </row>
    <row r="224" spans="3:12" ht="14.25" customHeight="1" x14ac:dyDescent="0.3">
      <c r="C224" s="388" t="s">
        <v>1139</v>
      </c>
      <c r="D224" s="665" t="s">
        <v>133</v>
      </c>
      <c r="E224" s="382">
        <v>1</v>
      </c>
      <c r="F224" s="383"/>
      <c r="G224" s="384"/>
      <c r="H224" s="390"/>
      <c r="I224" s="508">
        <f>PRODUCT(E224:H224)</f>
        <v>1</v>
      </c>
      <c r="J224" s="392"/>
      <c r="K224" s="393"/>
      <c r="L224" s="387"/>
    </row>
    <row r="225" spans="3:12" ht="14.25" customHeight="1" x14ac:dyDescent="0.3">
      <c r="C225" s="388"/>
      <c r="D225" s="434" t="s">
        <v>1385</v>
      </c>
      <c r="E225" s="382"/>
      <c r="F225" s="383"/>
      <c r="G225" s="384"/>
      <c r="H225" s="390"/>
      <c r="I225" s="391"/>
      <c r="J225" s="392"/>
      <c r="K225" s="393"/>
      <c r="L225" s="387"/>
    </row>
    <row r="226" spans="3:12" ht="14.25" customHeight="1" x14ac:dyDescent="0.3">
      <c r="C226" s="388"/>
      <c r="D226" s="398" t="s">
        <v>170</v>
      </c>
      <c r="E226" s="382"/>
      <c r="F226" s="383"/>
      <c r="G226" s="384"/>
      <c r="H226" s="390"/>
      <c r="I226" s="391"/>
      <c r="J226" s="392"/>
      <c r="K226" s="393"/>
      <c r="L226" s="387"/>
    </row>
    <row r="227" spans="3:12" ht="14.25" customHeight="1" x14ac:dyDescent="0.3">
      <c r="C227" s="388" t="s">
        <v>1212</v>
      </c>
      <c r="D227" s="665" t="s">
        <v>322</v>
      </c>
      <c r="E227" s="382">
        <v>1</v>
      </c>
      <c r="F227" s="383"/>
      <c r="G227" s="384"/>
      <c r="H227" s="390"/>
      <c r="I227" s="508">
        <f>PRODUCT(E227:H227)</f>
        <v>1</v>
      </c>
      <c r="J227" s="392"/>
      <c r="K227" s="393"/>
      <c r="L227" s="387"/>
    </row>
    <row r="228" spans="3:12" ht="14.25" customHeight="1" x14ac:dyDescent="0.3">
      <c r="C228" s="388"/>
      <c r="D228" s="434" t="s">
        <v>1404</v>
      </c>
      <c r="E228" s="382"/>
      <c r="F228" s="383"/>
      <c r="G228" s="384"/>
      <c r="H228" s="390"/>
      <c r="I228" s="391"/>
      <c r="J228" s="392"/>
      <c r="K228" s="393"/>
      <c r="L228" s="387"/>
    </row>
    <row r="229" spans="3:12" ht="14.25" customHeight="1" x14ac:dyDescent="0.3">
      <c r="C229" s="388"/>
      <c r="D229" s="398" t="s">
        <v>119</v>
      </c>
      <c r="E229" s="382"/>
      <c r="F229" s="383"/>
      <c r="G229" s="384"/>
      <c r="H229" s="390"/>
      <c r="I229" s="391"/>
      <c r="J229" s="392"/>
      <c r="K229" s="393"/>
      <c r="L229" s="387"/>
    </row>
    <row r="230" spans="3:12" ht="14.25" customHeight="1" x14ac:dyDescent="0.3">
      <c r="C230" s="388" t="s">
        <v>1419</v>
      </c>
      <c r="D230" s="665" t="s">
        <v>801</v>
      </c>
      <c r="E230" s="382">
        <v>1</v>
      </c>
      <c r="F230" s="383"/>
      <c r="G230" s="384"/>
      <c r="H230" s="390"/>
      <c r="I230" s="508">
        <f>PRODUCT(E230:H230)</f>
        <v>1</v>
      </c>
      <c r="J230" s="392"/>
      <c r="K230" s="393"/>
      <c r="L230" s="387"/>
    </row>
    <row r="231" spans="3:12" ht="14.25" customHeight="1" x14ac:dyDescent="0.3">
      <c r="C231" s="404"/>
      <c r="D231" s="666" t="s">
        <v>200</v>
      </c>
      <c r="E231" s="382"/>
      <c r="F231" s="383"/>
      <c r="G231" s="384"/>
      <c r="H231" s="385"/>
      <c r="I231" s="383"/>
      <c r="J231" s="423"/>
      <c r="K231" s="406"/>
      <c r="L231" s="387"/>
    </row>
    <row r="232" spans="3:12" ht="14.25" customHeight="1" x14ac:dyDescent="0.3">
      <c r="C232" s="388"/>
      <c r="D232" s="434" t="s">
        <v>1510</v>
      </c>
      <c r="E232" s="382"/>
      <c r="F232" s="395"/>
      <c r="G232" s="396"/>
      <c r="H232" s="390"/>
      <c r="I232" s="391"/>
      <c r="J232" s="400"/>
      <c r="K232" s="393"/>
      <c r="L232" s="387"/>
    </row>
    <row r="233" spans="3:12" ht="14.25" customHeight="1" x14ac:dyDescent="0.3">
      <c r="C233" s="388"/>
      <c r="D233" s="398" t="s">
        <v>170</v>
      </c>
      <c r="E233" s="382"/>
      <c r="F233" s="395"/>
      <c r="G233" s="396"/>
      <c r="H233" s="390"/>
      <c r="I233" s="391"/>
      <c r="J233" s="400"/>
      <c r="K233" s="393"/>
      <c r="L233" s="387"/>
    </row>
    <row r="234" spans="3:12" ht="14.25" customHeight="1" x14ac:dyDescent="0.3">
      <c r="C234" s="388" t="s">
        <v>1497</v>
      </c>
      <c r="D234" s="665" t="s">
        <v>283</v>
      </c>
      <c r="E234" s="382">
        <v>1</v>
      </c>
      <c r="F234" s="383"/>
      <c r="G234" s="384"/>
      <c r="H234" s="390"/>
      <c r="I234" s="508">
        <f>PRODUCT(E234:H234)</f>
        <v>1</v>
      </c>
      <c r="J234" s="400"/>
      <c r="K234" s="393"/>
      <c r="L234" s="387"/>
    </row>
    <row r="235" spans="3:12" ht="14.25" customHeight="1" x14ac:dyDescent="0.3">
      <c r="C235" s="388" t="s">
        <v>1473</v>
      </c>
      <c r="D235" s="665" t="s">
        <v>140</v>
      </c>
      <c r="E235" s="382">
        <v>1</v>
      </c>
      <c r="F235" s="383"/>
      <c r="G235" s="384"/>
      <c r="H235" s="390"/>
      <c r="I235" s="508">
        <f>PRODUCT(E235:H235)</f>
        <v>1</v>
      </c>
      <c r="J235" s="400"/>
      <c r="K235" s="393"/>
      <c r="L235" s="387"/>
    </row>
    <row r="236" spans="3:12" ht="14.25" customHeight="1" x14ac:dyDescent="0.3">
      <c r="C236" s="388" t="s">
        <v>2206</v>
      </c>
      <c r="D236" s="665" t="s">
        <v>140</v>
      </c>
      <c r="E236" s="382">
        <v>1</v>
      </c>
      <c r="F236" s="383"/>
      <c r="G236" s="384"/>
      <c r="H236" s="390"/>
      <c r="I236" s="508">
        <f>PRODUCT(E236:H236)</f>
        <v>1</v>
      </c>
      <c r="J236" s="392"/>
      <c r="K236" s="393"/>
      <c r="L236" s="387"/>
    </row>
    <row r="237" spans="3:12" ht="14.25" customHeight="1" x14ac:dyDescent="0.3">
      <c r="C237" s="388" t="s">
        <v>1502</v>
      </c>
      <c r="D237" s="665" t="s">
        <v>2281</v>
      </c>
      <c r="E237" s="382">
        <v>1</v>
      </c>
      <c r="F237" s="383"/>
      <c r="G237" s="384"/>
      <c r="H237" s="390"/>
      <c r="I237" s="508">
        <f>PRODUCT(E237:H237)</f>
        <v>1</v>
      </c>
      <c r="J237" s="397"/>
      <c r="K237" s="406"/>
      <c r="L237" s="387"/>
    </row>
    <row r="238" spans="3:12" ht="14.25" customHeight="1" x14ac:dyDescent="0.3">
      <c r="C238" s="388"/>
      <c r="D238" s="434" t="s">
        <v>1511</v>
      </c>
      <c r="E238" s="382"/>
      <c r="F238" s="395"/>
      <c r="G238" s="396"/>
      <c r="H238" s="390"/>
      <c r="I238" s="391"/>
      <c r="J238" s="397"/>
      <c r="K238" s="406"/>
      <c r="L238" s="387"/>
    </row>
    <row r="239" spans="3:12" ht="14.25" customHeight="1" x14ac:dyDescent="0.3">
      <c r="C239" s="388"/>
      <c r="D239" s="398" t="s">
        <v>170</v>
      </c>
      <c r="E239" s="382"/>
      <c r="F239" s="395"/>
      <c r="G239" s="396"/>
      <c r="H239" s="390"/>
      <c r="I239" s="391"/>
      <c r="J239" s="397"/>
      <c r="K239" s="406"/>
      <c r="L239" s="387"/>
    </row>
    <row r="240" spans="3:12" ht="14.25" customHeight="1" x14ac:dyDescent="0.3">
      <c r="C240" s="388" t="s">
        <v>1547</v>
      </c>
      <c r="D240" s="665" t="s">
        <v>156</v>
      </c>
      <c r="E240" s="382">
        <v>1</v>
      </c>
      <c r="F240" s="383"/>
      <c r="G240" s="384"/>
      <c r="H240" s="390"/>
      <c r="I240" s="508">
        <f>PRODUCT(E240:H240)</f>
        <v>1</v>
      </c>
      <c r="J240" s="397"/>
      <c r="K240" s="406"/>
      <c r="L240" s="387"/>
    </row>
    <row r="241" spans="3:12" ht="14.25" customHeight="1" x14ac:dyDescent="0.3">
      <c r="C241" s="388"/>
      <c r="D241" s="666" t="s">
        <v>203</v>
      </c>
      <c r="E241" s="382"/>
      <c r="F241" s="383"/>
      <c r="G241" s="384"/>
      <c r="H241" s="390"/>
      <c r="I241" s="508"/>
      <c r="J241" s="386"/>
      <c r="K241" s="393"/>
      <c r="L241" s="387"/>
    </row>
    <row r="242" spans="3:12" ht="14.25" customHeight="1" x14ac:dyDescent="0.3">
      <c r="C242" s="388"/>
      <c r="D242" s="434" t="s">
        <v>1798</v>
      </c>
      <c r="E242" s="382"/>
      <c r="F242" s="383"/>
      <c r="G242" s="384"/>
      <c r="H242" s="390"/>
      <c r="I242" s="508"/>
      <c r="J242" s="392"/>
      <c r="K242" s="393"/>
      <c r="L242" s="387"/>
    </row>
    <row r="243" spans="3:12" ht="14.25" customHeight="1" x14ac:dyDescent="0.3">
      <c r="C243" s="388" t="s">
        <v>2218</v>
      </c>
      <c r="D243" s="664" t="s">
        <v>140</v>
      </c>
      <c r="E243" s="382">
        <v>1</v>
      </c>
      <c r="F243" s="383"/>
      <c r="G243" s="384"/>
      <c r="H243" s="390"/>
      <c r="I243" s="508">
        <f>PRODUCT(E243:H243)</f>
        <v>1</v>
      </c>
      <c r="J243" s="392"/>
      <c r="K243" s="393"/>
      <c r="L243" s="387"/>
    </row>
    <row r="244" spans="3:12" ht="14.25" customHeight="1" x14ac:dyDescent="0.3">
      <c r="C244" s="388"/>
      <c r="D244" s="434" t="s">
        <v>1844</v>
      </c>
      <c r="E244" s="382"/>
      <c r="F244" s="383"/>
      <c r="G244" s="384"/>
      <c r="H244" s="390"/>
      <c r="I244" s="508"/>
      <c r="J244" s="397"/>
      <c r="K244" s="406"/>
      <c r="L244" s="387"/>
    </row>
    <row r="245" spans="3:12" ht="14.25" customHeight="1" x14ac:dyDescent="0.3">
      <c r="C245" s="388" t="s">
        <v>2166</v>
      </c>
      <c r="D245" s="664" t="s">
        <v>156</v>
      </c>
      <c r="E245" s="382">
        <v>1</v>
      </c>
      <c r="F245" s="383"/>
      <c r="G245" s="384"/>
      <c r="H245" s="390"/>
      <c r="I245" s="508">
        <f>PRODUCT(E245:H245)</f>
        <v>1</v>
      </c>
      <c r="J245" s="397"/>
      <c r="K245" s="406"/>
      <c r="L245" s="387"/>
    </row>
    <row r="246" spans="3:12" ht="14.25" customHeight="1" x14ac:dyDescent="0.3">
      <c r="C246" s="388" t="s">
        <v>1864</v>
      </c>
      <c r="D246" s="664" t="s">
        <v>156</v>
      </c>
      <c r="E246" s="382">
        <v>1</v>
      </c>
      <c r="F246" s="383"/>
      <c r="G246" s="384"/>
      <c r="H246" s="390"/>
      <c r="I246" s="508">
        <f>PRODUCT(E246:H246)</f>
        <v>1</v>
      </c>
      <c r="J246" s="397"/>
      <c r="K246" s="406"/>
      <c r="L246" s="387"/>
    </row>
    <row r="247" spans="3:12" ht="14.25" customHeight="1" x14ac:dyDescent="0.3">
      <c r="C247" s="388" t="s">
        <v>1790</v>
      </c>
      <c r="D247" s="664" t="s">
        <v>140</v>
      </c>
      <c r="E247" s="382">
        <v>1</v>
      </c>
      <c r="F247" s="383"/>
      <c r="G247" s="384"/>
      <c r="H247" s="390"/>
      <c r="I247" s="508">
        <f>PRODUCT(E247:H247)</f>
        <v>1</v>
      </c>
      <c r="J247" s="397"/>
      <c r="K247" s="406"/>
      <c r="L247" s="387"/>
    </row>
    <row r="248" spans="3:12" ht="14.25" customHeight="1" x14ac:dyDescent="0.3">
      <c r="C248" s="388"/>
      <c r="D248" s="434" t="s">
        <v>1929</v>
      </c>
      <c r="E248" s="382"/>
      <c r="F248" s="383"/>
      <c r="G248" s="384"/>
      <c r="H248" s="390"/>
      <c r="I248" s="508"/>
      <c r="J248" s="397"/>
      <c r="K248" s="406"/>
      <c r="L248" s="387"/>
    </row>
    <row r="249" spans="3:12" ht="14.25" customHeight="1" x14ac:dyDescent="0.3">
      <c r="C249" s="388" t="s">
        <v>1902</v>
      </c>
      <c r="D249" s="664" t="s">
        <v>140</v>
      </c>
      <c r="E249" s="382">
        <v>1</v>
      </c>
      <c r="F249" s="383"/>
      <c r="G249" s="384"/>
      <c r="H249" s="390"/>
      <c r="I249" s="508">
        <f>PRODUCT(E249:H249)</f>
        <v>1</v>
      </c>
      <c r="J249" s="397"/>
      <c r="K249" s="406"/>
      <c r="L249" s="387"/>
    </row>
    <row r="250" spans="3:12" ht="14.25" customHeight="1" x14ac:dyDescent="0.3">
      <c r="C250" s="388" t="s">
        <v>1910</v>
      </c>
      <c r="D250" s="664" t="s">
        <v>156</v>
      </c>
      <c r="E250" s="382">
        <v>1</v>
      </c>
      <c r="F250" s="383"/>
      <c r="G250" s="384"/>
      <c r="H250" s="390"/>
      <c r="I250" s="508">
        <f>PRODUCT(E250:H250)</f>
        <v>1</v>
      </c>
      <c r="J250" s="397"/>
      <c r="K250" s="406"/>
      <c r="L250" s="387"/>
    </row>
    <row r="251" spans="3:12" ht="14.25" customHeight="1" x14ac:dyDescent="0.3">
      <c r="C251" s="404"/>
      <c r="D251" s="405"/>
      <c r="E251" s="408"/>
      <c r="F251" s="409"/>
      <c r="G251" s="410"/>
      <c r="H251" s="414"/>
      <c r="I251" s="668"/>
      <c r="J251" s="397"/>
      <c r="K251" s="406"/>
      <c r="L251" s="387"/>
    </row>
    <row r="252" spans="3:12" ht="14.25" customHeight="1" x14ac:dyDescent="0.3">
      <c r="C252" s="586" t="str">
        <f>RESUMEN!C181</f>
        <v>03.07.02.13</v>
      </c>
      <c r="D252" s="593" t="str">
        <f>RESUMEN!D181</f>
        <v>MUEBLE TIPO MB-3c</v>
      </c>
      <c r="E252" s="554"/>
      <c r="F252" s="546"/>
      <c r="G252" s="591"/>
      <c r="H252" s="49"/>
      <c r="I252" s="546"/>
      <c r="J252" s="591">
        <f>SUM(I255:I270)</f>
        <v>6</v>
      </c>
      <c r="K252" s="592" t="s">
        <v>15</v>
      </c>
      <c r="L252" s="387"/>
    </row>
    <row r="253" spans="3:12" ht="14.25" customHeight="1" x14ac:dyDescent="0.3">
      <c r="C253" s="404"/>
      <c r="D253" s="666" t="s">
        <v>169</v>
      </c>
      <c r="E253" s="382"/>
      <c r="F253" s="383"/>
      <c r="G253" s="384"/>
      <c r="H253" s="390"/>
      <c r="I253" s="383"/>
      <c r="J253" s="397"/>
      <c r="K253" s="393"/>
      <c r="L253" s="387"/>
    </row>
    <row r="254" spans="3:12" ht="14.25" customHeight="1" x14ac:dyDescent="0.3">
      <c r="C254" s="388"/>
      <c r="D254" s="434" t="s">
        <v>952</v>
      </c>
      <c r="E254" s="382"/>
      <c r="F254" s="383"/>
      <c r="G254" s="384"/>
      <c r="H254" s="390"/>
      <c r="I254" s="391"/>
      <c r="J254" s="401"/>
      <c r="K254" s="393"/>
      <c r="L254" s="387"/>
    </row>
    <row r="255" spans="3:12" ht="14.25" customHeight="1" x14ac:dyDescent="0.3">
      <c r="C255" s="388"/>
      <c r="D255" s="398" t="s">
        <v>170</v>
      </c>
      <c r="E255" s="382"/>
      <c r="F255" s="383"/>
      <c r="G255" s="384"/>
      <c r="H255" s="390"/>
      <c r="I255" s="391"/>
      <c r="J255" s="400"/>
      <c r="K255" s="393"/>
      <c r="L255" s="387"/>
    </row>
    <row r="256" spans="3:12" ht="14.25" customHeight="1" x14ac:dyDescent="0.3">
      <c r="C256" s="388" t="s">
        <v>961</v>
      </c>
      <c r="D256" s="665" t="s">
        <v>141</v>
      </c>
      <c r="E256" s="382">
        <v>1</v>
      </c>
      <c r="F256" s="383"/>
      <c r="G256" s="384"/>
      <c r="H256" s="390"/>
      <c r="I256" s="508">
        <f>PRODUCT(E256:H256)</f>
        <v>1</v>
      </c>
      <c r="J256" s="392"/>
      <c r="K256" s="393"/>
      <c r="L256" s="387"/>
    </row>
    <row r="257" spans="3:12" ht="14.25" customHeight="1" x14ac:dyDescent="0.3">
      <c r="C257" s="388" t="s">
        <v>887</v>
      </c>
      <c r="D257" s="665" t="s">
        <v>141</v>
      </c>
      <c r="E257" s="382">
        <v>1</v>
      </c>
      <c r="F257" s="383"/>
      <c r="G257" s="384"/>
      <c r="H257" s="390"/>
      <c r="I257" s="508">
        <f>PRODUCT(E257:H257)</f>
        <v>1</v>
      </c>
      <c r="J257" s="392"/>
      <c r="K257" s="393"/>
      <c r="L257" s="387"/>
    </row>
    <row r="258" spans="3:12" ht="14.25" customHeight="1" x14ac:dyDescent="0.3">
      <c r="C258" s="388"/>
      <c r="D258" s="434" t="s">
        <v>1387</v>
      </c>
      <c r="E258" s="382"/>
      <c r="F258" s="383"/>
      <c r="G258" s="384"/>
      <c r="H258" s="390"/>
      <c r="I258" s="391"/>
      <c r="J258" s="392"/>
      <c r="K258" s="393"/>
      <c r="L258" s="387"/>
    </row>
    <row r="259" spans="3:12" ht="14.25" customHeight="1" x14ac:dyDescent="0.3">
      <c r="C259" s="388"/>
      <c r="D259" s="398" t="s">
        <v>170</v>
      </c>
      <c r="E259" s="382"/>
      <c r="F259" s="383"/>
      <c r="G259" s="384"/>
      <c r="H259" s="390"/>
      <c r="I259" s="391"/>
      <c r="J259" s="386"/>
      <c r="K259" s="393"/>
      <c r="L259" s="387"/>
    </row>
    <row r="260" spans="3:12" ht="14.25" customHeight="1" x14ac:dyDescent="0.3">
      <c r="C260" s="388" t="s">
        <v>1268</v>
      </c>
      <c r="D260" s="665" t="s">
        <v>1269</v>
      </c>
      <c r="E260" s="382">
        <v>1</v>
      </c>
      <c r="F260" s="383"/>
      <c r="G260" s="384"/>
      <c r="H260" s="390"/>
      <c r="I260" s="508">
        <f>PRODUCT(E260:H260)</f>
        <v>1</v>
      </c>
      <c r="J260" s="392"/>
      <c r="K260" s="393"/>
      <c r="L260" s="387"/>
    </row>
    <row r="261" spans="3:12" ht="14.25" customHeight="1" x14ac:dyDescent="0.3">
      <c r="C261" s="404"/>
      <c r="D261" s="666" t="s">
        <v>200</v>
      </c>
      <c r="E261" s="382"/>
      <c r="F261" s="383"/>
      <c r="G261" s="384"/>
      <c r="H261" s="385"/>
      <c r="I261" s="383"/>
      <c r="J261" s="423"/>
      <c r="K261" s="406"/>
      <c r="L261" s="387"/>
    </row>
    <row r="262" spans="3:12" ht="14.25" customHeight="1" x14ac:dyDescent="0.3">
      <c r="C262" s="388"/>
      <c r="D262" s="434" t="s">
        <v>1510</v>
      </c>
      <c r="E262" s="382"/>
      <c r="F262" s="395"/>
      <c r="G262" s="396"/>
      <c r="H262" s="390"/>
      <c r="I262" s="391"/>
      <c r="J262" s="400"/>
      <c r="K262" s="393"/>
      <c r="L262" s="387"/>
    </row>
    <row r="263" spans="3:12" ht="14.25" customHeight="1" x14ac:dyDescent="0.3">
      <c r="C263" s="388"/>
      <c r="D263" s="398" t="s">
        <v>170</v>
      </c>
      <c r="E263" s="382"/>
      <c r="F263" s="395"/>
      <c r="G263" s="396"/>
      <c r="H263" s="390"/>
      <c r="I263" s="391"/>
      <c r="J263" s="400"/>
      <c r="K263" s="393"/>
      <c r="L263" s="387"/>
    </row>
    <row r="264" spans="3:12" ht="14.25" customHeight="1" x14ac:dyDescent="0.3">
      <c r="C264" s="388" t="s">
        <v>1471</v>
      </c>
      <c r="D264" s="665" t="s">
        <v>1269</v>
      </c>
      <c r="E264" s="382">
        <v>1</v>
      </c>
      <c r="F264" s="383"/>
      <c r="G264" s="384"/>
      <c r="H264" s="390"/>
      <c r="I264" s="508">
        <f>PRODUCT(E264:H264)</f>
        <v>1</v>
      </c>
      <c r="J264" s="400"/>
      <c r="K264" s="393"/>
      <c r="L264" s="387"/>
    </row>
    <row r="265" spans="3:12" ht="14.25" customHeight="1" x14ac:dyDescent="0.3">
      <c r="C265" s="388"/>
      <c r="D265" s="434" t="s">
        <v>1511</v>
      </c>
      <c r="E265" s="382"/>
      <c r="F265" s="395"/>
      <c r="G265" s="396"/>
      <c r="H265" s="390"/>
      <c r="I265" s="391"/>
      <c r="J265" s="400"/>
      <c r="K265" s="393"/>
      <c r="L265" s="387"/>
    </row>
    <row r="266" spans="3:12" ht="14.25" customHeight="1" x14ac:dyDescent="0.3">
      <c r="C266" s="388"/>
      <c r="D266" s="398" t="s">
        <v>170</v>
      </c>
      <c r="E266" s="382"/>
      <c r="F266" s="395"/>
      <c r="G266" s="396"/>
      <c r="H266" s="390"/>
      <c r="I266" s="391"/>
      <c r="J266" s="400"/>
      <c r="K266" s="393"/>
      <c r="L266" s="387"/>
    </row>
    <row r="267" spans="3:12" ht="14.25" customHeight="1" x14ac:dyDescent="0.3">
      <c r="C267" s="388" t="s">
        <v>2282</v>
      </c>
      <c r="D267" s="665" t="s">
        <v>1269</v>
      </c>
      <c r="E267" s="382">
        <v>1</v>
      </c>
      <c r="F267" s="383"/>
      <c r="G267" s="384"/>
      <c r="H267" s="390"/>
      <c r="I267" s="508">
        <f>PRODUCT(E267:H267)</f>
        <v>1</v>
      </c>
      <c r="J267" s="400"/>
      <c r="K267" s="393"/>
      <c r="L267" s="387"/>
    </row>
    <row r="268" spans="3:12" ht="14.25" customHeight="1" x14ac:dyDescent="0.3">
      <c r="C268" s="388"/>
      <c r="D268" s="434" t="s">
        <v>1639</v>
      </c>
      <c r="E268" s="382"/>
      <c r="F268" s="395"/>
      <c r="G268" s="396"/>
      <c r="H268" s="390"/>
      <c r="I268" s="391"/>
      <c r="J268" s="400"/>
      <c r="K268" s="393"/>
      <c r="L268" s="387"/>
    </row>
    <row r="269" spans="3:12" ht="14.25" customHeight="1" x14ac:dyDescent="0.3">
      <c r="C269" s="388"/>
      <c r="D269" s="398" t="s">
        <v>170</v>
      </c>
      <c r="E269" s="382"/>
      <c r="F269" s="395"/>
      <c r="G269" s="396"/>
      <c r="H269" s="390"/>
      <c r="I269" s="391"/>
      <c r="J269" s="400"/>
      <c r="K269" s="393"/>
      <c r="L269" s="387"/>
    </row>
    <row r="270" spans="3:12" ht="14.25" customHeight="1" x14ac:dyDescent="0.3">
      <c r="C270" s="388" t="s">
        <v>1619</v>
      </c>
      <c r="D270" s="665" t="s">
        <v>1620</v>
      </c>
      <c r="E270" s="382">
        <v>1</v>
      </c>
      <c r="F270" s="383"/>
      <c r="G270" s="384"/>
      <c r="H270" s="390"/>
      <c r="I270" s="508">
        <f>PRODUCT(E270:H270)</f>
        <v>1</v>
      </c>
      <c r="J270" s="400"/>
      <c r="K270" s="393"/>
      <c r="L270" s="387"/>
    </row>
    <row r="271" spans="3:12" ht="14.25" customHeight="1" x14ac:dyDescent="0.3">
      <c r="C271" s="388"/>
      <c r="D271" s="665"/>
      <c r="E271" s="382"/>
      <c r="F271" s="383"/>
      <c r="G271" s="384"/>
      <c r="H271" s="390"/>
      <c r="I271" s="508"/>
      <c r="J271" s="400"/>
      <c r="K271" s="393"/>
      <c r="L271" s="387"/>
    </row>
    <row r="272" spans="3:12" ht="14.25" customHeight="1" x14ac:dyDescent="0.3">
      <c r="C272" s="586" t="str">
        <f>RESUMEN!C182</f>
        <v>03.07.02.14</v>
      </c>
      <c r="D272" s="593" t="str">
        <f>RESUMEN!D182</f>
        <v>MUEBLE TIPO MB-4</v>
      </c>
      <c r="E272" s="554"/>
      <c r="F272" s="546"/>
      <c r="G272" s="591"/>
      <c r="H272" s="49"/>
      <c r="I272" s="546"/>
      <c r="J272" s="591">
        <f>J274</f>
        <v>59</v>
      </c>
      <c r="K272" s="592" t="s">
        <v>15</v>
      </c>
      <c r="L272" s="387"/>
    </row>
    <row r="273" spans="3:12" ht="14.25" customHeight="1" x14ac:dyDescent="0.3">
      <c r="C273" s="404"/>
      <c r="D273" s="666" t="s">
        <v>169</v>
      </c>
      <c r="E273" s="382"/>
      <c r="F273" s="383"/>
      <c r="G273" s="384"/>
      <c r="H273" s="390"/>
      <c r="I273" s="383"/>
      <c r="J273" s="397"/>
      <c r="K273" s="393"/>
      <c r="L273" s="387"/>
    </row>
    <row r="274" spans="3:12" ht="14.25" customHeight="1" x14ac:dyDescent="0.3">
      <c r="C274" s="388"/>
      <c r="D274" s="434" t="s">
        <v>925</v>
      </c>
      <c r="E274" s="382"/>
      <c r="F274" s="383"/>
      <c r="G274" s="384"/>
      <c r="H274" s="390"/>
      <c r="I274" s="391"/>
      <c r="J274" s="401">
        <f>SUM(I276:I346)</f>
        <v>59</v>
      </c>
      <c r="K274" s="393"/>
      <c r="L274" s="387"/>
    </row>
    <row r="275" spans="3:12" ht="14.25" customHeight="1" x14ac:dyDescent="0.3">
      <c r="C275" s="388"/>
      <c r="D275" s="398" t="s">
        <v>170</v>
      </c>
      <c r="E275" s="382"/>
      <c r="F275" s="383"/>
      <c r="G275" s="384"/>
      <c r="H275" s="390"/>
      <c r="I275" s="391"/>
      <c r="J275" s="400"/>
      <c r="K275" s="393"/>
      <c r="L275" s="387"/>
    </row>
    <row r="276" spans="3:12" ht="14.25" customHeight="1" x14ac:dyDescent="0.3">
      <c r="C276" s="388" t="s">
        <v>874</v>
      </c>
      <c r="D276" s="665" t="s">
        <v>873</v>
      </c>
      <c r="E276" s="382">
        <v>1</v>
      </c>
      <c r="F276" s="383"/>
      <c r="G276" s="384"/>
      <c r="H276" s="390"/>
      <c r="I276" s="508">
        <f>PRODUCT(E276:H276)</f>
        <v>1</v>
      </c>
      <c r="J276" s="392"/>
      <c r="K276" s="393"/>
      <c r="L276" s="387"/>
    </row>
    <row r="277" spans="3:12" ht="14.25" customHeight="1" x14ac:dyDescent="0.3">
      <c r="C277" s="388" t="s">
        <v>921</v>
      </c>
      <c r="D277" s="665" t="s">
        <v>922</v>
      </c>
      <c r="E277" s="382">
        <v>1</v>
      </c>
      <c r="F277" s="383"/>
      <c r="G277" s="384"/>
      <c r="H277" s="390"/>
      <c r="I277" s="508">
        <f>PRODUCT(E277:H277)</f>
        <v>1</v>
      </c>
      <c r="J277" s="392"/>
      <c r="K277" s="393"/>
      <c r="L277" s="387"/>
    </row>
    <row r="278" spans="3:12" ht="14.25" customHeight="1" x14ac:dyDescent="0.3">
      <c r="C278" s="388" t="s">
        <v>923</v>
      </c>
      <c r="D278" s="665" t="s">
        <v>927</v>
      </c>
      <c r="E278" s="382">
        <v>1</v>
      </c>
      <c r="F278" s="383"/>
      <c r="G278" s="384"/>
      <c r="H278" s="390"/>
      <c r="I278" s="508">
        <f>PRODUCT(E278:H278)</f>
        <v>1</v>
      </c>
      <c r="J278" s="392"/>
      <c r="K278" s="393"/>
      <c r="L278" s="387"/>
    </row>
    <row r="279" spans="3:12" ht="14.25" customHeight="1" x14ac:dyDescent="0.3">
      <c r="C279" s="388" t="s">
        <v>940</v>
      </c>
      <c r="D279" s="665" t="s">
        <v>572</v>
      </c>
      <c r="E279" s="382">
        <v>2</v>
      </c>
      <c r="F279" s="383"/>
      <c r="G279" s="384"/>
      <c r="H279" s="390"/>
      <c r="I279" s="508">
        <f>PRODUCT(E279:H279)</f>
        <v>2</v>
      </c>
      <c r="J279" s="392"/>
      <c r="K279" s="393"/>
      <c r="L279" s="387"/>
    </row>
    <row r="280" spans="3:12" ht="14.25" customHeight="1" x14ac:dyDescent="0.3">
      <c r="C280" s="388"/>
      <c r="D280" s="434" t="s">
        <v>952</v>
      </c>
      <c r="E280" s="382"/>
      <c r="F280" s="383"/>
      <c r="G280" s="384"/>
      <c r="H280" s="390"/>
      <c r="I280" s="391"/>
      <c r="J280" s="392"/>
      <c r="K280" s="393"/>
      <c r="L280" s="387"/>
    </row>
    <row r="281" spans="3:12" ht="14.25" customHeight="1" x14ac:dyDescent="0.3">
      <c r="C281" s="388"/>
      <c r="D281" s="398" t="s">
        <v>170</v>
      </c>
      <c r="E281" s="382"/>
      <c r="F281" s="383"/>
      <c r="G281" s="384"/>
      <c r="H281" s="390"/>
      <c r="I281" s="391"/>
      <c r="J281" s="386"/>
      <c r="K281" s="393"/>
      <c r="L281" s="387"/>
    </row>
    <row r="282" spans="3:12" ht="14.25" customHeight="1" x14ac:dyDescent="0.3">
      <c r="C282" s="388" t="s">
        <v>878</v>
      </c>
      <c r="D282" s="665" t="s">
        <v>146</v>
      </c>
      <c r="E282" s="382">
        <v>1</v>
      </c>
      <c r="F282" s="383"/>
      <c r="G282" s="384"/>
      <c r="H282" s="390"/>
      <c r="I282" s="508">
        <f t="shared" ref="I282:I288" si="2">PRODUCT(E282:H282)</f>
        <v>1</v>
      </c>
      <c r="J282" s="392"/>
      <c r="K282" s="393"/>
      <c r="L282" s="387"/>
    </row>
    <row r="283" spans="3:12" ht="14.25" customHeight="1" x14ac:dyDescent="0.3">
      <c r="C283" s="388" t="s">
        <v>926</v>
      </c>
      <c r="D283" s="665" t="s">
        <v>355</v>
      </c>
      <c r="E283" s="382">
        <v>1</v>
      </c>
      <c r="F283" s="383"/>
      <c r="G283" s="384"/>
      <c r="H283" s="390"/>
      <c r="I283" s="508">
        <f t="shared" si="2"/>
        <v>1</v>
      </c>
      <c r="J283" s="392"/>
      <c r="K283" s="393"/>
      <c r="L283" s="387"/>
    </row>
    <row r="284" spans="3:12" ht="14.25" customHeight="1" x14ac:dyDescent="0.3">
      <c r="C284" s="388" t="s">
        <v>956</v>
      </c>
      <c r="D284" s="665" t="s">
        <v>955</v>
      </c>
      <c r="E284" s="382">
        <v>1</v>
      </c>
      <c r="F284" s="383"/>
      <c r="G284" s="384"/>
      <c r="H284" s="390"/>
      <c r="I284" s="508">
        <f t="shared" si="2"/>
        <v>1</v>
      </c>
      <c r="J284" s="392"/>
      <c r="K284" s="393"/>
      <c r="L284" s="387"/>
    </row>
    <row r="285" spans="3:12" ht="14.25" customHeight="1" x14ac:dyDescent="0.3">
      <c r="C285" s="388" t="s">
        <v>2271</v>
      </c>
      <c r="D285" s="665" t="s">
        <v>2270</v>
      </c>
      <c r="E285" s="382">
        <v>1</v>
      </c>
      <c r="F285" s="383"/>
      <c r="G285" s="384"/>
      <c r="H285" s="390"/>
      <c r="I285" s="508">
        <f t="shared" si="2"/>
        <v>1</v>
      </c>
      <c r="J285" s="392"/>
      <c r="K285" s="393"/>
      <c r="L285" s="387"/>
    </row>
    <row r="286" spans="3:12" ht="14.25" customHeight="1" x14ac:dyDescent="0.3">
      <c r="C286" s="388" t="s">
        <v>887</v>
      </c>
      <c r="D286" s="665" t="s">
        <v>141</v>
      </c>
      <c r="E286" s="382">
        <v>1</v>
      </c>
      <c r="F286" s="383"/>
      <c r="G286" s="384"/>
      <c r="H286" s="390"/>
      <c r="I286" s="508">
        <f t="shared" si="2"/>
        <v>1</v>
      </c>
      <c r="J286" s="392"/>
      <c r="K286" s="393"/>
      <c r="L286" s="387"/>
    </row>
    <row r="287" spans="3:12" ht="14.25" customHeight="1" x14ac:dyDescent="0.3">
      <c r="C287" s="388" t="s">
        <v>2239</v>
      </c>
      <c r="D287" s="665" t="s">
        <v>2270</v>
      </c>
      <c r="E287" s="382">
        <v>1</v>
      </c>
      <c r="F287" s="383"/>
      <c r="G287" s="384"/>
      <c r="H287" s="390"/>
      <c r="I287" s="508">
        <f t="shared" si="2"/>
        <v>1</v>
      </c>
      <c r="J287" s="392"/>
      <c r="K287" s="393"/>
      <c r="L287" s="387"/>
    </row>
    <row r="288" spans="3:12" ht="14.25" customHeight="1" x14ac:dyDescent="0.3">
      <c r="C288" s="388" t="s">
        <v>2247</v>
      </c>
      <c r="D288" s="665" t="s">
        <v>156</v>
      </c>
      <c r="E288" s="382">
        <v>1</v>
      </c>
      <c r="F288" s="383"/>
      <c r="G288" s="384"/>
      <c r="H288" s="390"/>
      <c r="I288" s="508">
        <f t="shared" si="2"/>
        <v>1</v>
      </c>
      <c r="J288" s="392"/>
      <c r="K288" s="393"/>
      <c r="L288" s="387"/>
    </row>
    <row r="289" spans="3:12" ht="14.25" customHeight="1" x14ac:dyDescent="0.3">
      <c r="C289" s="388"/>
      <c r="D289" s="434" t="s">
        <v>1021</v>
      </c>
      <c r="E289" s="382"/>
      <c r="F289" s="383"/>
      <c r="G289" s="384"/>
      <c r="H289" s="390"/>
      <c r="I289" s="391"/>
      <c r="J289" s="392"/>
      <c r="K289" s="393"/>
      <c r="L289" s="387"/>
    </row>
    <row r="290" spans="3:12" ht="14.25" customHeight="1" x14ac:dyDescent="0.3">
      <c r="C290" s="388"/>
      <c r="D290" s="398" t="s">
        <v>170</v>
      </c>
      <c r="E290" s="382"/>
      <c r="F290" s="383"/>
      <c r="G290" s="384"/>
      <c r="H290" s="390"/>
      <c r="I290" s="391"/>
      <c r="J290" s="392"/>
      <c r="K290" s="393"/>
      <c r="L290" s="387"/>
    </row>
    <row r="291" spans="3:12" ht="14.25" customHeight="1" x14ac:dyDescent="0.3">
      <c r="C291" s="388" t="s">
        <v>1086</v>
      </c>
      <c r="D291" s="665" t="s">
        <v>270</v>
      </c>
      <c r="E291" s="382">
        <v>2</v>
      </c>
      <c r="F291" s="383"/>
      <c r="G291" s="384"/>
      <c r="H291" s="390"/>
      <c r="I291" s="508">
        <f>PRODUCT(E291:H291)</f>
        <v>2</v>
      </c>
      <c r="J291" s="392"/>
      <c r="K291" s="393"/>
      <c r="L291" s="387"/>
    </row>
    <row r="292" spans="3:12" ht="14.25" customHeight="1" x14ac:dyDescent="0.3">
      <c r="C292" s="388" t="s">
        <v>1098</v>
      </c>
      <c r="D292" s="665" t="s">
        <v>565</v>
      </c>
      <c r="E292" s="382">
        <v>2</v>
      </c>
      <c r="F292" s="383"/>
      <c r="G292" s="384"/>
      <c r="H292" s="390"/>
      <c r="I292" s="508">
        <f>PRODUCT(E292:H292)</f>
        <v>2</v>
      </c>
      <c r="J292" s="392"/>
      <c r="K292" s="393"/>
      <c r="L292" s="387"/>
    </row>
    <row r="293" spans="3:12" ht="14.25" customHeight="1" x14ac:dyDescent="0.3">
      <c r="C293" s="388"/>
      <c r="D293" s="434" t="s">
        <v>1253</v>
      </c>
      <c r="E293" s="382"/>
      <c r="F293" s="383"/>
      <c r="G293" s="384"/>
      <c r="H293" s="390"/>
      <c r="I293" s="391"/>
      <c r="J293" s="392"/>
      <c r="K293" s="393"/>
      <c r="L293" s="387"/>
    </row>
    <row r="294" spans="3:12" ht="14.25" customHeight="1" x14ac:dyDescent="0.3">
      <c r="C294" s="388"/>
      <c r="D294" s="398" t="s">
        <v>170</v>
      </c>
      <c r="E294" s="382"/>
      <c r="F294" s="383"/>
      <c r="G294" s="384"/>
      <c r="H294" s="390"/>
      <c r="I294" s="391"/>
      <c r="J294" s="392"/>
      <c r="K294" s="393"/>
      <c r="L294" s="387"/>
    </row>
    <row r="295" spans="3:12" ht="14.25" customHeight="1" x14ac:dyDescent="0.3">
      <c r="C295" s="388" t="s">
        <v>1176</v>
      </c>
      <c r="D295" s="665" t="s">
        <v>688</v>
      </c>
      <c r="E295" s="382">
        <v>1</v>
      </c>
      <c r="F295" s="383"/>
      <c r="G295" s="384"/>
      <c r="H295" s="390"/>
      <c r="I295" s="508">
        <f>PRODUCT(E295:H295)</f>
        <v>1</v>
      </c>
      <c r="J295" s="392"/>
      <c r="K295" s="393"/>
      <c r="L295" s="387"/>
    </row>
    <row r="296" spans="3:12" ht="14.25" customHeight="1" x14ac:dyDescent="0.3">
      <c r="C296" s="388"/>
      <c r="D296" s="434" t="s">
        <v>1387</v>
      </c>
      <c r="E296" s="382"/>
      <c r="F296" s="383"/>
      <c r="G296" s="384"/>
      <c r="H296" s="390"/>
      <c r="I296" s="391"/>
      <c r="J296" s="392"/>
      <c r="K296" s="393"/>
      <c r="L296" s="387"/>
    </row>
    <row r="297" spans="3:12" ht="14.25" customHeight="1" x14ac:dyDescent="0.3">
      <c r="C297" s="388"/>
      <c r="D297" s="398" t="s">
        <v>170</v>
      </c>
      <c r="E297" s="382"/>
      <c r="F297" s="383"/>
      <c r="G297" s="384"/>
      <c r="H297" s="390"/>
      <c r="I297" s="391"/>
      <c r="J297" s="392"/>
      <c r="K297" s="393"/>
      <c r="L297" s="387"/>
    </row>
    <row r="298" spans="3:12" ht="14.25" customHeight="1" x14ac:dyDescent="0.3">
      <c r="C298" s="388" t="s">
        <v>1268</v>
      </c>
      <c r="D298" s="665" t="s">
        <v>2283</v>
      </c>
      <c r="E298" s="382">
        <v>1</v>
      </c>
      <c r="F298" s="383"/>
      <c r="G298" s="384"/>
      <c r="H298" s="390"/>
      <c r="I298" s="508">
        <f>PRODUCT(E298:H298)</f>
        <v>1</v>
      </c>
      <c r="J298" s="392"/>
      <c r="K298" s="393"/>
      <c r="L298" s="387"/>
    </row>
    <row r="299" spans="3:12" ht="14.25" customHeight="1" x14ac:dyDescent="0.3">
      <c r="C299" s="388"/>
      <c r="D299" s="434" t="s">
        <v>1404</v>
      </c>
      <c r="E299" s="382"/>
      <c r="F299" s="383"/>
      <c r="G299" s="384"/>
      <c r="H299" s="390"/>
      <c r="I299" s="391"/>
      <c r="J299" s="392"/>
      <c r="K299" s="393"/>
      <c r="L299" s="387"/>
    </row>
    <row r="300" spans="3:12" ht="14.25" customHeight="1" x14ac:dyDescent="0.3">
      <c r="C300" s="388"/>
      <c r="D300" s="398" t="s">
        <v>119</v>
      </c>
      <c r="E300" s="382"/>
      <c r="F300" s="383"/>
      <c r="G300" s="384"/>
      <c r="H300" s="390"/>
      <c r="I300" s="391"/>
      <c r="J300" s="392"/>
      <c r="K300" s="393"/>
      <c r="L300" s="387"/>
    </row>
    <row r="301" spans="3:12" ht="14.25" customHeight="1" x14ac:dyDescent="0.3">
      <c r="C301" s="388" t="s">
        <v>1419</v>
      </c>
      <c r="D301" s="665" t="s">
        <v>801</v>
      </c>
      <c r="E301" s="382">
        <v>1</v>
      </c>
      <c r="F301" s="383"/>
      <c r="G301" s="384"/>
      <c r="H301" s="390"/>
      <c r="I301" s="508">
        <f>PRODUCT(E301:H301)</f>
        <v>1</v>
      </c>
      <c r="J301" s="392"/>
      <c r="K301" s="393"/>
      <c r="L301" s="387"/>
    </row>
    <row r="302" spans="3:12" ht="14.25" customHeight="1" x14ac:dyDescent="0.3">
      <c r="C302" s="404"/>
      <c r="D302" s="666" t="s">
        <v>200</v>
      </c>
      <c r="E302" s="382"/>
      <c r="F302" s="383"/>
      <c r="G302" s="384"/>
      <c r="H302" s="385"/>
      <c r="I302" s="383"/>
      <c r="J302" s="423"/>
      <c r="K302" s="406"/>
      <c r="L302" s="387"/>
    </row>
    <row r="303" spans="3:12" ht="14.25" customHeight="1" x14ac:dyDescent="0.3">
      <c r="C303" s="388"/>
      <c r="D303" s="434" t="s">
        <v>1510</v>
      </c>
      <c r="E303" s="382"/>
      <c r="F303" s="395"/>
      <c r="G303" s="396"/>
      <c r="H303" s="390"/>
      <c r="I303" s="391"/>
      <c r="J303" s="400"/>
      <c r="K303" s="393"/>
      <c r="L303" s="387"/>
    </row>
    <row r="304" spans="3:12" ht="14.25" customHeight="1" x14ac:dyDescent="0.3">
      <c r="C304" s="388"/>
      <c r="D304" s="398" t="s">
        <v>170</v>
      </c>
      <c r="E304" s="382"/>
      <c r="F304" s="395"/>
      <c r="G304" s="396"/>
      <c r="H304" s="390"/>
      <c r="I304" s="391"/>
      <c r="J304" s="400"/>
      <c r="K304" s="393"/>
      <c r="L304" s="387"/>
    </row>
    <row r="305" spans="3:12" ht="14.25" customHeight="1" x14ac:dyDescent="0.3">
      <c r="C305" s="388" t="s">
        <v>1481</v>
      </c>
      <c r="D305" s="665" t="s">
        <v>202</v>
      </c>
      <c r="E305" s="382">
        <v>1</v>
      </c>
      <c r="F305" s="383"/>
      <c r="G305" s="384"/>
      <c r="H305" s="390"/>
      <c r="I305" s="508">
        <f t="shared" ref="I305:I311" si="3">PRODUCT(E305:H305)</f>
        <v>1</v>
      </c>
      <c r="J305" s="400"/>
      <c r="K305" s="393"/>
      <c r="L305" s="387"/>
    </row>
    <row r="306" spans="3:12" ht="14.25" customHeight="1" x14ac:dyDescent="0.3">
      <c r="C306" s="388" t="s">
        <v>2273</v>
      </c>
      <c r="D306" s="665" t="s">
        <v>1477</v>
      </c>
      <c r="E306" s="382">
        <v>1</v>
      </c>
      <c r="F306" s="383"/>
      <c r="G306" s="384"/>
      <c r="H306" s="390"/>
      <c r="I306" s="508">
        <f t="shared" si="3"/>
        <v>1</v>
      </c>
      <c r="J306" s="400"/>
      <c r="K306" s="393"/>
      <c r="L306" s="387"/>
    </row>
    <row r="307" spans="3:12" ht="14.25" customHeight="1" x14ac:dyDescent="0.3">
      <c r="C307" s="388" t="s">
        <v>1471</v>
      </c>
      <c r="D307" s="665" t="s">
        <v>2283</v>
      </c>
      <c r="E307" s="382">
        <v>1</v>
      </c>
      <c r="F307" s="383"/>
      <c r="G307" s="384"/>
      <c r="H307" s="390"/>
      <c r="I307" s="508">
        <f t="shared" si="3"/>
        <v>1</v>
      </c>
      <c r="J307" s="392"/>
      <c r="K307" s="393"/>
      <c r="L307" s="387"/>
    </row>
    <row r="308" spans="3:12" ht="14.25" customHeight="1" x14ac:dyDescent="0.3">
      <c r="C308" s="388" t="s">
        <v>1473</v>
      </c>
      <c r="D308" s="665" t="s">
        <v>140</v>
      </c>
      <c r="E308" s="382">
        <v>1</v>
      </c>
      <c r="F308" s="383"/>
      <c r="G308" s="384"/>
      <c r="H308" s="390"/>
      <c r="I308" s="508">
        <f t="shared" si="3"/>
        <v>1</v>
      </c>
      <c r="J308" s="397"/>
      <c r="K308" s="406"/>
      <c r="L308" s="387"/>
    </row>
    <row r="309" spans="3:12" ht="14.25" customHeight="1" x14ac:dyDescent="0.3">
      <c r="C309" s="388" t="s">
        <v>2206</v>
      </c>
      <c r="D309" s="665" t="s">
        <v>140</v>
      </c>
      <c r="E309" s="382">
        <v>1</v>
      </c>
      <c r="F309" s="383"/>
      <c r="G309" s="384"/>
      <c r="H309" s="390"/>
      <c r="I309" s="508">
        <f t="shared" si="3"/>
        <v>1</v>
      </c>
      <c r="J309" s="392"/>
      <c r="K309" s="393"/>
      <c r="L309" s="387"/>
    </row>
    <row r="310" spans="3:12" ht="14.25" customHeight="1" x14ac:dyDescent="0.3">
      <c r="C310" s="388" t="s">
        <v>1497</v>
      </c>
      <c r="D310" s="665" t="s">
        <v>283</v>
      </c>
      <c r="E310" s="382">
        <v>1</v>
      </c>
      <c r="F310" s="383"/>
      <c r="G310" s="384"/>
      <c r="H310" s="390"/>
      <c r="I310" s="508">
        <f t="shared" si="3"/>
        <v>1</v>
      </c>
      <c r="J310" s="397"/>
      <c r="K310" s="406"/>
      <c r="L310" s="387"/>
    </row>
    <row r="311" spans="3:12" ht="14.25" customHeight="1" x14ac:dyDescent="0.3">
      <c r="C311" s="388" t="s">
        <v>1504</v>
      </c>
      <c r="D311" s="665" t="s">
        <v>141</v>
      </c>
      <c r="E311" s="382">
        <v>1</v>
      </c>
      <c r="F311" s="383"/>
      <c r="G311" s="384"/>
      <c r="H311" s="390"/>
      <c r="I311" s="508">
        <f t="shared" si="3"/>
        <v>1</v>
      </c>
      <c r="J311" s="397"/>
      <c r="K311" s="406"/>
      <c r="L311" s="387"/>
    </row>
    <row r="312" spans="3:12" ht="14.25" customHeight="1" x14ac:dyDescent="0.3">
      <c r="C312" s="388"/>
      <c r="D312" s="434" t="s">
        <v>1511</v>
      </c>
      <c r="E312" s="382"/>
      <c r="F312" s="395"/>
      <c r="G312" s="396"/>
      <c r="H312" s="390"/>
      <c r="I312" s="391"/>
      <c r="J312" s="397"/>
      <c r="K312" s="406"/>
      <c r="L312" s="387"/>
    </row>
    <row r="313" spans="3:12" ht="14.25" customHeight="1" x14ac:dyDescent="0.3">
      <c r="C313" s="388"/>
      <c r="D313" s="398" t="s">
        <v>170</v>
      </c>
      <c r="E313" s="382"/>
      <c r="F313" s="395"/>
      <c r="G313" s="396"/>
      <c r="H313" s="390"/>
      <c r="I313" s="391"/>
      <c r="J313" s="397"/>
      <c r="K313" s="406"/>
      <c r="L313" s="387"/>
    </row>
    <row r="314" spans="3:12" ht="13.5" customHeight="1" x14ac:dyDescent="0.3">
      <c r="C314" s="388" t="s">
        <v>1531</v>
      </c>
      <c r="D314" s="665" t="s">
        <v>2283</v>
      </c>
      <c r="E314" s="382">
        <v>1</v>
      </c>
      <c r="F314" s="383"/>
      <c r="G314" s="384"/>
      <c r="H314" s="390"/>
      <c r="I314" s="508">
        <f>PRODUCT(E314:H314)</f>
        <v>1</v>
      </c>
      <c r="J314" s="397"/>
      <c r="K314" s="406"/>
      <c r="L314" s="387"/>
    </row>
    <row r="315" spans="3:12" ht="13.5" customHeight="1" x14ac:dyDescent="0.3">
      <c r="C315" s="388" t="s">
        <v>1518</v>
      </c>
      <c r="D315" s="665" t="s">
        <v>687</v>
      </c>
      <c r="E315" s="382">
        <v>1</v>
      </c>
      <c r="F315" s="383"/>
      <c r="G315" s="384"/>
      <c r="H315" s="390"/>
      <c r="I315" s="508">
        <f>PRODUCT(E315:H315)</f>
        <v>1</v>
      </c>
      <c r="J315" s="397"/>
      <c r="K315" s="406"/>
      <c r="L315" s="387"/>
    </row>
    <row r="316" spans="3:12" ht="13.5" customHeight="1" x14ac:dyDescent="0.3">
      <c r="C316" s="388"/>
      <c r="D316" s="434" t="s">
        <v>1639</v>
      </c>
      <c r="E316" s="382"/>
      <c r="F316" s="395"/>
      <c r="G316" s="396"/>
      <c r="H316" s="390"/>
      <c r="I316" s="391"/>
      <c r="J316" s="397"/>
      <c r="K316" s="406"/>
      <c r="L316" s="387"/>
    </row>
    <row r="317" spans="3:12" ht="13.5" customHeight="1" x14ac:dyDescent="0.3">
      <c r="C317" s="388"/>
      <c r="D317" s="398" t="s">
        <v>170</v>
      </c>
      <c r="E317" s="382"/>
      <c r="F317" s="395"/>
      <c r="G317" s="396"/>
      <c r="H317" s="390"/>
      <c r="I317" s="391"/>
      <c r="J317" s="397"/>
      <c r="K317" s="406"/>
      <c r="L317" s="387"/>
    </row>
    <row r="318" spans="3:12" ht="13.5" customHeight="1" x14ac:dyDescent="0.3">
      <c r="C318" s="388" t="s">
        <v>1619</v>
      </c>
      <c r="D318" s="665" t="s">
        <v>1620</v>
      </c>
      <c r="E318" s="382">
        <v>3</v>
      </c>
      <c r="F318" s="383"/>
      <c r="G318" s="384"/>
      <c r="H318" s="390"/>
      <c r="I318" s="508">
        <f>PRODUCT(E318:H318)</f>
        <v>3</v>
      </c>
      <c r="J318" s="397"/>
      <c r="K318" s="406"/>
      <c r="L318" s="387"/>
    </row>
    <row r="319" spans="3:12" ht="13.5" customHeight="1" x14ac:dyDescent="0.3">
      <c r="C319" s="388" t="s">
        <v>1621</v>
      </c>
      <c r="D319" s="665" t="s">
        <v>1622</v>
      </c>
      <c r="E319" s="382">
        <v>4</v>
      </c>
      <c r="F319" s="383"/>
      <c r="G319" s="384"/>
      <c r="H319" s="390"/>
      <c r="I319" s="508">
        <f>PRODUCT(E319:H319)</f>
        <v>4</v>
      </c>
      <c r="J319" s="397"/>
      <c r="K319" s="406"/>
      <c r="L319" s="387"/>
    </row>
    <row r="320" spans="3:12" ht="13.5" customHeight="1" x14ac:dyDescent="0.3">
      <c r="C320" s="388"/>
      <c r="D320" s="434" t="s">
        <v>1685</v>
      </c>
      <c r="E320" s="382"/>
      <c r="F320" s="395"/>
      <c r="G320" s="396"/>
      <c r="H320" s="390"/>
      <c r="I320" s="391"/>
      <c r="J320" s="397"/>
      <c r="K320" s="406"/>
      <c r="L320" s="387"/>
    </row>
    <row r="321" spans="3:12" ht="13.5" customHeight="1" x14ac:dyDescent="0.3">
      <c r="C321" s="388"/>
      <c r="D321" s="398" t="s">
        <v>170</v>
      </c>
      <c r="E321" s="382"/>
      <c r="F321" s="395"/>
      <c r="G321" s="396"/>
      <c r="H321" s="390"/>
      <c r="I321" s="391"/>
      <c r="J321" s="397"/>
      <c r="K321" s="406"/>
      <c r="L321" s="387"/>
    </row>
    <row r="322" spans="3:12" ht="13.5" customHeight="1" x14ac:dyDescent="0.3">
      <c r="C322" s="388" t="s">
        <v>1650</v>
      </c>
      <c r="D322" s="665" t="s">
        <v>691</v>
      </c>
      <c r="E322" s="382">
        <v>3</v>
      </c>
      <c r="F322" s="383"/>
      <c r="G322" s="384"/>
      <c r="H322" s="390"/>
      <c r="I322" s="508">
        <f>PRODUCT(E322:H322)</f>
        <v>3</v>
      </c>
      <c r="J322" s="397"/>
      <c r="K322" s="406"/>
      <c r="L322" s="387"/>
    </row>
    <row r="323" spans="3:12" ht="13.5" customHeight="1" x14ac:dyDescent="0.3">
      <c r="C323" s="388"/>
      <c r="D323" s="434" t="s">
        <v>1715</v>
      </c>
      <c r="E323" s="382"/>
      <c r="F323" s="395"/>
      <c r="G323" s="396"/>
      <c r="H323" s="390"/>
      <c r="I323" s="391"/>
      <c r="J323" s="397"/>
      <c r="K323" s="406"/>
      <c r="L323" s="387"/>
    </row>
    <row r="324" spans="3:12" ht="13.5" customHeight="1" x14ac:dyDescent="0.3">
      <c r="C324" s="388"/>
      <c r="D324" s="398" t="s">
        <v>170</v>
      </c>
      <c r="E324" s="382"/>
      <c r="F324" s="395"/>
      <c r="G324" s="396"/>
      <c r="H324" s="390"/>
      <c r="I324" s="391"/>
      <c r="J324" s="397"/>
      <c r="K324" s="406"/>
      <c r="L324" s="387"/>
    </row>
    <row r="325" spans="3:12" ht="13.5" customHeight="1" x14ac:dyDescent="0.3">
      <c r="C325" s="388" t="s">
        <v>1732</v>
      </c>
      <c r="D325" s="665" t="s">
        <v>1733</v>
      </c>
      <c r="E325" s="382">
        <v>3</v>
      </c>
      <c r="F325" s="383"/>
      <c r="G325" s="384"/>
      <c r="H325" s="390"/>
      <c r="I325" s="508">
        <f>PRODUCT(E325:H325)</f>
        <v>3</v>
      </c>
      <c r="J325" s="397"/>
      <c r="K325" s="406"/>
      <c r="L325" s="387"/>
    </row>
    <row r="326" spans="3:12" ht="13.5" customHeight="1" x14ac:dyDescent="0.3">
      <c r="C326" s="388"/>
      <c r="D326" s="665"/>
      <c r="E326" s="382"/>
      <c r="F326" s="383"/>
      <c r="G326" s="384"/>
      <c r="H326" s="390"/>
      <c r="I326" s="508"/>
      <c r="J326" s="397"/>
      <c r="K326" s="406"/>
      <c r="L326" s="387"/>
    </row>
    <row r="327" spans="3:12" ht="14.25" customHeight="1" x14ac:dyDescent="0.3">
      <c r="C327" s="388"/>
      <c r="D327" s="666" t="s">
        <v>203</v>
      </c>
      <c r="E327" s="382"/>
      <c r="F327" s="383"/>
      <c r="G327" s="384"/>
      <c r="H327" s="390"/>
      <c r="I327" s="508"/>
      <c r="J327" s="386"/>
      <c r="K327" s="393"/>
      <c r="L327" s="387"/>
    </row>
    <row r="328" spans="3:12" ht="14.25" customHeight="1" x14ac:dyDescent="0.3">
      <c r="C328" s="388"/>
      <c r="D328" s="434" t="s">
        <v>1750</v>
      </c>
      <c r="E328" s="382"/>
      <c r="F328" s="383"/>
      <c r="G328" s="384"/>
      <c r="H328" s="390"/>
      <c r="I328" s="508"/>
      <c r="J328" s="392"/>
      <c r="K328" s="393"/>
      <c r="L328" s="387"/>
    </row>
    <row r="329" spans="3:12" ht="14.25" customHeight="1" x14ac:dyDescent="0.3">
      <c r="C329" s="388" t="s">
        <v>2284</v>
      </c>
      <c r="D329" s="664" t="s">
        <v>141</v>
      </c>
      <c r="E329" s="382">
        <v>1</v>
      </c>
      <c r="F329" s="383"/>
      <c r="G329" s="384"/>
      <c r="H329" s="390"/>
      <c r="I329" s="508">
        <f>PRODUCT(E329:H329)</f>
        <v>1</v>
      </c>
      <c r="J329" s="392"/>
      <c r="K329" s="393"/>
      <c r="L329" s="387"/>
    </row>
    <row r="330" spans="3:12" ht="14.25" customHeight="1" x14ac:dyDescent="0.3">
      <c r="C330" s="388" t="s">
        <v>1760</v>
      </c>
      <c r="D330" s="664" t="s">
        <v>359</v>
      </c>
      <c r="E330" s="382">
        <v>1</v>
      </c>
      <c r="F330" s="383"/>
      <c r="G330" s="384"/>
      <c r="H330" s="390"/>
      <c r="I330" s="508">
        <f>PRODUCT(E330:H330)</f>
        <v>1</v>
      </c>
      <c r="J330" s="392"/>
      <c r="K330" s="393"/>
      <c r="L330" s="387"/>
    </row>
    <row r="331" spans="3:12" ht="14.25" customHeight="1" x14ac:dyDescent="0.3">
      <c r="C331" s="388" t="s">
        <v>1759</v>
      </c>
      <c r="D331" s="664" t="s">
        <v>686</v>
      </c>
      <c r="E331" s="382">
        <v>1</v>
      </c>
      <c r="F331" s="383"/>
      <c r="G331" s="384"/>
      <c r="H331" s="390"/>
      <c r="I331" s="508">
        <f>PRODUCT(E331:H331)</f>
        <v>1</v>
      </c>
      <c r="J331" s="392"/>
      <c r="K331" s="393"/>
      <c r="L331" s="387"/>
    </row>
    <row r="332" spans="3:12" ht="14.25" customHeight="1" x14ac:dyDescent="0.3">
      <c r="C332" s="388"/>
      <c r="D332" s="434" t="s">
        <v>1798</v>
      </c>
      <c r="E332" s="382"/>
      <c r="F332" s="383"/>
      <c r="G332" s="384"/>
      <c r="H332" s="390"/>
      <c r="I332" s="508"/>
      <c r="J332" s="392"/>
      <c r="K332" s="393"/>
      <c r="L332" s="387"/>
    </row>
    <row r="333" spans="3:12" ht="14.25" customHeight="1" x14ac:dyDescent="0.3">
      <c r="C333" s="388" t="s">
        <v>1804</v>
      </c>
      <c r="D333" s="664" t="s">
        <v>204</v>
      </c>
      <c r="E333" s="382">
        <v>2</v>
      </c>
      <c r="F333" s="383"/>
      <c r="G333" s="384"/>
      <c r="H333" s="390"/>
      <c r="I333" s="508">
        <f>PRODUCT(E333:H333)</f>
        <v>2</v>
      </c>
      <c r="J333" s="392"/>
      <c r="K333" s="393"/>
      <c r="L333" s="387"/>
    </row>
    <row r="334" spans="3:12" ht="14.25" customHeight="1" x14ac:dyDescent="0.3">
      <c r="C334" s="388" t="s">
        <v>1820</v>
      </c>
      <c r="D334" s="664" t="s">
        <v>686</v>
      </c>
      <c r="E334" s="382">
        <v>2</v>
      </c>
      <c r="F334" s="383"/>
      <c r="G334" s="384"/>
      <c r="H334" s="390"/>
      <c r="I334" s="508">
        <f>PRODUCT(E334:H334)</f>
        <v>2</v>
      </c>
      <c r="J334" s="392"/>
      <c r="K334" s="393"/>
      <c r="L334" s="387"/>
    </row>
    <row r="335" spans="3:12" ht="14.25" customHeight="1" x14ac:dyDescent="0.3">
      <c r="C335" s="388" t="s">
        <v>2285</v>
      </c>
      <c r="D335" s="664" t="s">
        <v>205</v>
      </c>
      <c r="E335" s="382">
        <v>1</v>
      </c>
      <c r="F335" s="383"/>
      <c r="G335" s="384"/>
      <c r="H335" s="390"/>
      <c r="I335" s="508">
        <f>PRODUCT(E335:H335)</f>
        <v>1</v>
      </c>
      <c r="J335" s="397"/>
      <c r="K335" s="406"/>
      <c r="L335" s="387"/>
    </row>
    <row r="336" spans="3:12" ht="14.25" customHeight="1" x14ac:dyDescent="0.3">
      <c r="C336" s="388" t="s">
        <v>2279</v>
      </c>
      <c r="D336" s="664" t="s">
        <v>359</v>
      </c>
      <c r="E336" s="382">
        <v>2</v>
      </c>
      <c r="F336" s="383"/>
      <c r="G336" s="384"/>
      <c r="H336" s="390"/>
      <c r="I336" s="508">
        <f>PRODUCT(E336:H336)</f>
        <v>2</v>
      </c>
      <c r="J336" s="397"/>
      <c r="K336" s="406"/>
      <c r="L336" s="387"/>
    </row>
    <row r="337" spans="3:12" ht="14.25" customHeight="1" x14ac:dyDescent="0.3">
      <c r="C337" s="388" t="s">
        <v>1836</v>
      </c>
      <c r="D337" s="664" t="s">
        <v>141</v>
      </c>
      <c r="E337" s="382">
        <v>1</v>
      </c>
      <c r="F337" s="383"/>
      <c r="G337" s="384"/>
      <c r="H337" s="390"/>
      <c r="I337" s="508">
        <f>PRODUCT(E337:H337)</f>
        <v>1</v>
      </c>
      <c r="J337" s="397"/>
      <c r="K337" s="406"/>
      <c r="L337" s="387"/>
    </row>
    <row r="338" spans="3:12" ht="14.25" customHeight="1" x14ac:dyDescent="0.3">
      <c r="C338" s="388"/>
      <c r="D338" s="434" t="s">
        <v>1844</v>
      </c>
      <c r="E338" s="382"/>
      <c r="F338" s="383"/>
      <c r="G338" s="384"/>
      <c r="H338" s="390"/>
      <c r="I338" s="508"/>
      <c r="J338" s="397"/>
      <c r="K338" s="406"/>
      <c r="L338" s="387"/>
    </row>
    <row r="339" spans="3:12" ht="14.25" customHeight="1" x14ac:dyDescent="0.3">
      <c r="C339" s="388" t="s">
        <v>1864</v>
      </c>
      <c r="D339" s="664" t="s">
        <v>156</v>
      </c>
      <c r="E339" s="382">
        <v>1</v>
      </c>
      <c r="F339" s="383"/>
      <c r="G339" s="384"/>
      <c r="H339" s="390"/>
      <c r="I339" s="508">
        <f>PRODUCT(E339:H339)</f>
        <v>1</v>
      </c>
      <c r="J339" s="397"/>
      <c r="K339" s="406"/>
      <c r="L339" s="387"/>
    </row>
    <row r="340" spans="3:12" ht="14.25" customHeight="1" x14ac:dyDescent="0.3">
      <c r="C340" s="388" t="s">
        <v>1901</v>
      </c>
      <c r="D340" s="664" t="s">
        <v>686</v>
      </c>
      <c r="E340" s="382">
        <v>1</v>
      </c>
      <c r="F340" s="383"/>
      <c r="G340" s="384"/>
      <c r="H340" s="390"/>
      <c r="I340" s="508">
        <f>PRODUCT(E340:H340)</f>
        <v>1</v>
      </c>
      <c r="J340" s="397"/>
      <c r="K340" s="406"/>
      <c r="L340" s="387"/>
    </row>
    <row r="341" spans="3:12" ht="14.25" customHeight="1" x14ac:dyDescent="0.3">
      <c r="C341" s="388"/>
      <c r="D341" s="434" t="s">
        <v>1929</v>
      </c>
      <c r="E341" s="382"/>
      <c r="F341" s="383"/>
      <c r="G341" s="384"/>
      <c r="H341" s="390"/>
      <c r="I341" s="508"/>
      <c r="J341" s="397"/>
      <c r="K341" s="406"/>
      <c r="L341" s="387"/>
    </row>
    <row r="342" spans="3:12" ht="14.25" customHeight="1" x14ac:dyDescent="0.3">
      <c r="C342" s="388" t="s">
        <v>1905</v>
      </c>
      <c r="D342" s="664" t="s">
        <v>1477</v>
      </c>
      <c r="E342" s="382">
        <v>1</v>
      </c>
      <c r="F342" s="383"/>
      <c r="G342" s="384"/>
      <c r="H342" s="390"/>
      <c r="I342" s="508">
        <f>PRODUCT(E342:H342)</f>
        <v>1</v>
      </c>
      <c r="J342" s="397"/>
      <c r="K342" s="406"/>
      <c r="L342" s="387"/>
    </row>
    <row r="343" spans="3:12" ht="14.25" customHeight="1" x14ac:dyDescent="0.3">
      <c r="C343" s="388" t="s">
        <v>1915</v>
      </c>
      <c r="D343" s="664" t="s">
        <v>141</v>
      </c>
      <c r="E343" s="382">
        <v>1</v>
      </c>
      <c r="F343" s="383"/>
      <c r="G343" s="384"/>
      <c r="H343" s="390"/>
      <c r="I343" s="508">
        <f>PRODUCT(E343:H343)</f>
        <v>1</v>
      </c>
      <c r="J343" s="397"/>
      <c r="K343" s="406"/>
      <c r="L343" s="387"/>
    </row>
    <row r="344" spans="3:12" ht="14.25" customHeight="1" x14ac:dyDescent="0.3">
      <c r="C344" s="388" t="s">
        <v>2275</v>
      </c>
      <c r="D344" s="664" t="s">
        <v>359</v>
      </c>
      <c r="E344" s="382">
        <v>1</v>
      </c>
      <c r="F344" s="383"/>
      <c r="G344" s="384"/>
      <c r="H344" s="390"/>
      <c r="I344" s="508">
        <f>PRODUCT(E344:H344)</f>
        <v>1</v>
      </c>
      <c r="J344" s="397"/>
      <c r="K344" s="406"/>
      <c r="L344" s="387"/>
    </row>
    <row r="345" spans="3:12" ht="14.25" customHeight="1" x14ac:dyDescent="0.3">
      <c r="C345" s="388" t="s">
        <v>1893</v>
      </c>
      <c r="D345" s="664" t="s">
        <v>204</v>
      </c>
      <c r="E345" s="382">
        <v>2</v>
      </c>
      <c r="F345" s="383"/>
      <c r="G345" s="384"/>
      <c r="H345" s="390"/>
      <c r="I345" s="508">
        <f>PRODUCT(E345:H345)</f>
        <v>2</v>
      </c>
      <c r="J345" s="392"/>
      <c r="K345" s="393"/>
      <c r="L345" s="387"/>
    </row>
    <row r="346" spans="3:12" ht="14.25" customHeight="1" x14ac:dyDescent="0.3">
      <c r="C346" s="388"/>
      <c r="D346" s="394"/>
      <c r="E346" s="382"/>
      <c r="F346" s="383"/>
      <c r="G346" s="384"/>
      <c r="H346" s="390"/>
      <c r="I346" s="508"/>
      <c r="J346" s="386"/>
      <c r="K346" s="393"/>
      <c r="L346" s="387"/>
    </row>
    <row r="347" spans="3:12" ht="14.25" customHeight="1" x14ac:dyDescent="0.3">
      <c r="C347" s="586" t="str">
        <f>RESUMEN!C183</f>
        <v>03.07.02.15</v>
      </c>
      <c r="D347" s="593" t="str">
        <f>RESUMEN!D183</f>
        <v>MUEBLE TIPO MB-4a</v>
      </c>
      <c r="E347" s="554"/>
      <c r="F347" s="546"/>
      <c r="G347" s="591"/>
      <c r="H347" s="49"/>
      <c r="I347" s="546"/>
      <c r="J347" s="591">
        <f>J349</f>
        <v>12</v>
      </c>
      <c r="K347" s="592" t="s">
        <v>15</v>
      </c>
      <c r="L347" s="387"/>
    </row>
    <row r="348" spans="3:12" ht="14.25" customHeight="1" x14ac:dyDescent="0.3">
      <c r="C348" s="404"/>
      <c r="D348" s="666" t="s">
        <v>169</v>
      </c>
      <c r="E348" s="382"/>
      <c r="F348" s="383"/>
      <c r="G348" s="384"/>
      <c r="H348" s="390"/>
      <c r="I348" s="383"/>
      <c r="J348" s="397"/>
      <c r="K348" s="393"/>
      <c r="L348" s="387"/>
    </row>
    <row r="349" spans="3:12" ht="14.25" customHeight="1" x14ac:dyDescent="0.3">
      <c r="C349" s="388"/>
      <c r="D349" s="434" t="s">
        <v>925</v>
      </c>
      <c r="E349" s="382"/>
      <c r="F349" s="383"/>
      <c r="G349" s="384"/>
      <c r="H349" s="390"/>
      <c r="I349" s="391"/>
      <c r="J349" s="401">
        <f>SUM(I350:I375)</f>
        <v>12</v>
      </c>
      <c r="K349" s="393"/>
      <c r="L349" s="387"/>
    </row>
    <row r="350" spans="3:12" ht="14.25" customHeight="1" x14ac:dyDescent="0.3">
      <c r="C350" s="388"/>
      <c r="D350" s="398" t="s">
        <v>170</v>
      </c>
      <c r="E350" s="382"/>
      <c r="F350" s="383"/>
      <c r="G350" s="384"/>
      <c r="H350" s="390"/>
      <c r="I350" s="391"/>
      <c r="J350" s="400"/>
      <c r="K350" s="393"/>
      <c r="L350" s="387"/>
    </row>
    <row r="351" spans="3:12" ht="14.25" customHeight="1" x14ac:dyDescent="0.3">
      <c r="C351" s="388" t="s">
        <v>870</v>
      </c>
      <c r="D351" s="665" t="s">
        <v>267</v>
      </c>
      <c r="E351" s="382">
        <v>1</v>
      </c>
      <c r="F351" s="383"/>
      <c r="G351" s="384"/>
      <c r="H351" s="390"/>
      <c r="I351" s="508">
        <f>PRODUCT(E351:H351)</f>
        <v>1</v>
      </c>
      <c r="J351" s="392"/>
      <c r="K351" s="393"/>
      <c r="L351" s="387"/>
    </row>
    <row r="352" spans="3:12" ht="14.25" customHeight="1" x14ac:dyDescent="0.3">
      <c r="C352" s="388"/>
      <c r="D352" s="434" t="s">
        <v>952</v>
      </c>
      <c r="E352" s="382"/>
      <c r="F352" s="383"/>
      <c r="G352" s="384"/>
      <c r="H352" s="390"/>
      <c r="I352" s="391"/>
      <c r="J352" s="392"/>
      <c r="K352" s="393"/>
      <c r="L352" s="387"/>
    </row>
    <row r="353" spans="3:12" ht="14.25" customHeight="1" x14ac:dyDescent="0.3">
      <c r="C353" s="388"/>
      <c r="D353" s="398" t="s">
        <v>170</v>
      </c>
      <c r="E353" s="382"/>
      <c r="F353" s="383"/>
      <c r="G353" s="384"/>
      <c r="H353" s="390"/>
      <c r="I353" s="391"/>
      <c r="J353" s="386"/>
      <c r="K353" s="393"/>
      <c r="L353" s="387"/>
    </row>
    <row r="354" spans="3:12" ht="14.25" customHeight="1" x14ac:dyDescent="0.3">
      <c r="C354" s="388" t="s">
        <v>961</v>
      </c>
      <c r="D354" s="665" t="s">
        <v>141</v>
      </c>
      <c r="E354" s="382">
        <v>1</v>
      </c>
      <c r="F354" s="383"/>
      <c r="G354" s="384"/>
      <c r="H354" s="390"/>
      <c r="I354" s="508">
        <f>PRODUCT(E354:H354)</f>
        <v>1</v>
      </c>
      <c r="J354" s="392"/>
      <c r="K354" s="393"/>
      <c r="L354" s="387"/>
    </row>
    <row r="355" spans="3:12" ht="14.25" customHeight="1" x14ac:dyDescent="0.3">
      <c r="C355" s="388" t="s">
        <v>2239</v>
      </c>
      <c r="D355" s="665" t="s">
        <v>2270</v>
      </c>
      <c r="E355" s="382">
        <v>1</v>
      </c>
      <c r="F355" s="383"/>
      <c r="G355" s="384"/>
      <c r="H355" s="390"/>
      <c r="I355" s="508">
        <f>PRODUCT(E355:H355)</f>
        <v>1</v>
      </c>
      <c r="J355" s="392"/>
      <c r="K355" s="393"/>
      <c r="L355" s="387"/>
    </row>
    <row r="356" spans="3:12" ht="14.25" customHeight="1" x14ac:dyDescent="0.3">
      <c r="C356" s="388" t="s">
        <v>887</v>
      </c>
      <c r="D356" s="665" t="s">
        <v>141</v>
      </c>
      <c r="E356" s="382">
        <v>1</v>
      </c>
      <c r="F356" s="383"/>
      <c r="G356" s="384"/>
      <c r="H356" s="390"/>
      <c r="I356" s="508">
        <f>PRODUCT(E356:H356)</f>
        <v>1</v>
      </c>
      <c r="J356" s="392"/>
      <c r="K356" s="393"/>
      <c r="L356" s="387"/>
    </row>
    <row r="357" spans="3:12" ht="14.25" customHeight="1" x14ac:dyDescent="0.3">
      <c r="C357" s="388"/>
      <c r="D357" s="434" t="s">
        <v>1387</v>
      </c>
      <c r="E357" s="382"/>
      <c r="F357" s="383"/>
      <c r="G357" s="384"/>
      <c r="H357" s="390"/>
      <c r="I357" s="391"/>
      <c r="J357" s="392"/>
      <c r="K357" s="393"/>
      <c r="L357" s="387"/>
    </row>
    <row r="358" spans="3:12" ht="14.25" customHeight="1" x14ac:dyDescent="0.3">
      <c r="C358" s="388"/>
      <c r="D358" s="398" t="s">
        <v>170</v>
      </c>
      <c r="E358" s="382"/>
      <c r="F358" s="383"/>
      <c r="G358" s="384"/>
      <c r="H358" s="390"/>
      <c r="I358" s="391"/>
      <c r="J358" s="386"/>
      <c r="K358" s="393"/>
      <c r="L358" s="387"/>
    </row>
    <row r="359" spans="3:12" ht="14.25" customHeight="1" x14ac:dyDescent="0.3">
      <c r="C359" s="388" t="s">
        <v>1268</v>
      </c>
      <c r="D359" s="665" t="s">
        <v>2283</v>
      </c>
      <c r="E359" s="382">
        <v>1</v>
      </c>
      <c r="F359" s="383"/>
      <c r="G359" s="384"/>
      <c r="H359" s="390"/>
      <c r="I359" s="508">
        <f>PRODUCT(E359:H359)</f>
        <v>1</v>
      </c>
      <c r="J359" s="392"/>
      <c r="K359" s="393"/>
      <c r="L359" s="387"/>
    </row>
    <row r="360" spans="3:12" ht="14.25" customHeight="1" x14ac:dyDescent="0.3">
      <c r="C360" s="404"/>
      <c r="D360" s="666" t="s">
        <v>200</v>
      </c>
      <c r="E360" s="382"/>
      <c r="F360" s="383"/>
      <c r="G360" s="384"/>
      <c r="H360" s="385"/>
      <c r="I360" s="383"/>
      <c r="J360" s="423"/>
      <c r="K360" s="406"/>
      <c r="L360" s="387"/>
    </row>
    <row r="361" spans="3:12" ht="14.25" customHeight="1" x14ac:dyDescent="0.3">
      <c r="C361" s="388"/>
      <c r="D361" s="434" t="s">
        <v>1510</v>
      </c>
      <c r="E361" s="382"/>
      <c r="F361" s="395"/>
      <c r="G361" s="396"/>
      <c r="H361" s="390"/>
      <c r="I361" s="391"/>
      <c r="J361" s="400"/>
      <c r="K361" s="393"/>
      <c r="L361" s="387"/>
    </row>
    <row r="362" spans="3:12" ht="14.25" customHeight="1" x14ac:dyDescent="0.3">
      <c r="C362" s="388"/>
      <c r="D362" s="398" t="s">
        <v>170</v>
      </c>
      <c r="E362" s="382"/>
      <c r="F362" s="395"/>
      <c r="G362" s="396"/>
      <c r="H362" s="390"/>
      <c r="I362" s="391"/>
      <c r="J362" s="400"/>
      <c r="K362" s="393"/>
      <c r="L362" s="387"/>
    </row>
    <row r="363" spans="3:12" ht="14.25" customHeight="1" x14ac:dyDescent="0.3">
      <c r="C363" s="388" t="s">
        <v>2273</v>
      </c>
      <c r="D363" s="665" t="s">
        <v>1477</v>
      </c>
      <c r="E363" s="382">
        <v>1</v>
      </c>
      <c r="F363" s="383"/>
      <c r="G363" s="384"/>
      <c r="H363" s="390"/>
      <c r="I363" s="508">
        <f>PRODUCT(E363:H363)</f>
        <v>1</v>
      </c>
      <c r="J363" s="400"/>
      <c r="K363" s="393"/>
      <c r="L363" s="387"/>
    </row>
    <row r="364" spans="3:12" ht="14.25" customHeight="1" x14ac:dyDescent="0.3">
      <c r="C364" s="388" t="s">
        <v>1473</v>
      </c>
      <c r="D364" s="665" t="s">
        <v>1474</v>
      </c>
      <c r="E364" s="382">
        <v>1</v>
      </c>
      <c r="F364" s="383"/>
      <c r="G364" s="384"/>
      <c r="H364" s="390"/>
      <c r="I364" s="508">
        <f>PRODUCT(E364:H364)</f>
        <v>1</v>
      </c>
      <c r="J364" s="400"/>
      <c r="K364" s="393"/>
      <c r="L364" s="387"/>
    </row>
    <row r="365" spans="3:12" ht="14.25" customHeight="1" x14ac:dyDescent="0.3">
      <c r="C365" s="388"/>
      <c r="D365" s="434" t="s">
        <v>1639</v>
      </c>
      <c r="E365" s="382"/>
      <c r="F365" s="395"/>
      <c r="G365" s="396"/>
      <c r="H365" s="390"/>
      <c r="I365" s="391"/>
      <c r="J365" s="400"/>
      <c r="K365" s="393"/>
      <c r="L365" s="387"/>
    </row>
    <row r="366" spans="3:12" ht="14.25" customHeight="1" x14ac:dyDescent="0.3">
      <c r="C366" s="388"/>
      <c r="D366" s="398" t="s">
        <v>170</v>
      </c>
      <c r="E366" s="382"/>
      <c r="F366" s="395"/>
      <c r="G366" s="396"/>
      <c r="H366" s="390"/>
      <c r="I366" s="391"/>
      <c r="J366" s="400"/>
      <c r="K366" s="393"/>
      <c r="L366" s="387"/>
    </row>
    <row r="367" spans="3:12" ht="14.25" customHeight="1" x14ac:dyDescent="0.3">
      <c r="C367" s="388" t="s">
        <v>1619</v>
      </c>
      <c r="D367" s="665" t="s">
        <v>1620</v>
      </c>
      <c r="E367" s="382">
        <v>1</v>
      </c>
      <c r="F367" s="383"/>
      <c r="G367" s="384"/>
      <c r="H367" s="390"/>
      <c r="I367" s="508">
        <f>PRODUCT(E367:H367)</f>
        <v>1</v>
      </c>
      <c r="J367" s="400"/>
      <c r="K367" s="393"/>
      <c r="L367" s="387"/>
    </row>
    <row r="368" spans="3:12" ht="14.25" customHeight="1" x14ac:dyDescent="0.3">
      <c r="C368" s="388"/>
      <c r="D368" s="666" t="s">
        <v>203</v>
      </c>
      <c r="E368" s="382"/>
      <c r="F368" s="383"/>
      <c r="G368" s="384"/>
      <c r="H368" s="390"/>
      <c r="I368" s="508">
        <f t="shared" ref="I368:I375" si="4">PRODUCT(E368:H368)</f>
        <v>0</v>
      </c>
      <c r="J368" s="400"/>
      <c r="K368" s="393"/>
      <c r="L368" s="387"/>
    </row>
    <row r="369" spans="3:12" ht="14.25" customHeight="1" x14ac:dyDescent="0.3">
      <c r="C369" s="388"/>
      <c r="D369" s="434" t="s">
        <v>1750</v>
      </c>
      <c r="E369" s="382"/>
      <c r="F369" s="383"/>
      <c r="G369" s="384"/>
      <c r="H369" s="390"/>
      <c r="I369" s="508">
        <f t="shared" si="4"/>
        <v>0</v>
      </c>
      <c r="J369" s="400"/>
      <c r="K369" s="393"/>
      <c r="L369" s="387"/>
    </row>
    <row r="370" spans="3:12" ht="14.25" customHeight="1" x14ac:dyDescent="0.3">
      <c r="C370" s="388" t="s">
        <v>2284</v>
      </c>
      <c r="D370" s="664" t="s">
        <v>141</v>
      </c>
      <c r="E370" s="382">
        <v>1</v>
      </c>
      <c r="F370" s="383"/>
      <c r="G370" s="384"/>
      <c r="H370" s="390"/>
      <c r="I370" s="508">
        <f t="shared" si="4"/>
        <v>1</v>
      </c>
      <c r="J370" s="400"/>
      <c r="K370" s="393"/>
      <c r="L370" s="387"/>
    </row>
    <row r="371" spans="3:12" ht="14.25" customHeight="1" x14ac:dyDescent="0.3">
      <c r="C371" s="388"/>
      <c r="D371" s="434" t="s">
        <v>1798</v>
      </c>
      <c r="E371" s="382"/>
      <c r="F371" s="383"/>
      <c r="G371" s="384"/>
      <c r="H371" s="390"/>
      <c r="I371" s="508"/>
      <c r="J371" s="400"/>
      <c r="K371" s="393"/>
      <c r="L371" s="387"/>
    </row>
    <row r="372" spans="3:12" ht="14.25" customHeight="1" x14ac:dyDescent="0.3">
      <c r="C372" s="388" t="s">
        <v>1804</v>
      </c>
      <c r="D372" s="664" t="s">
        <v>204</v>
      </c>
      <c r="E372" s="382">
        <v>1</v>
      </c>
      <c r="F372" s="383"/>
      <c r="G372" s="384"/>
      <c r="H372" s="390"/>
      <c r="I372" s="508">
        <f t="shared" si="4"/>
        <v>1</v>
      </c>
      <c r="J372" s="400"/>
      <c r="K372" s="393"/>
      <c r="L372" s="387"/>
    </row>
    <row r="373" spans="3:12" ht="14.25" customHeight="1" x14ac:dyDescent="0.3">
      <c r="C373" s="388"/>
      <c r="D373" s="434" t="s">
        <v>1929</v>
      </c>
      <c r="E373" s="382"/>
      <c r="F373" s="383"/>
      <c r="G373" s="384"/>
      <c r="H373" s="390"/>
      <c r="I373" s="508"/>
      <c r="J373" s="400"/>
      <c r="K373" s="393"/>
      <c r="L373" s="387"/>
    </row>
    <row r="374" spans="3:12" ht="14.25" customHeight="1" x14ac:dyDescent="0.3">
      <c r="C374" s="388" t="s">
        <v>1902</v>
      </c>
      <c r="D374" s="664" t="s">
        <v>140</v>
      </c>
      <c r="E374" s="382">
        <v>1</v>
      </c>
      <c r="F374" s="383"/>
      <c r="G374" s="384"/>
      <c r="H374" s="390"/>
      <c r="I374" s="508">
        <f t="shared" si="4"/>
        <v>1</v>
      </c>
      <c r="J374" s="400"/>
      <c r="K374" s="393"/>
      <c r="L374" s="387"/>
    </row>
    <row r="375" spans="3:12" ht="14.25" customHeight="1" x14ac:dyDescent="0.3">
      <c r="C375" s="388" t="s">
        <v>1893</v>
      </c>
      <c r="D375" s="664" t="s">
        <v>204</v>
      </c>
      <c r="E375" s="382">
        <v>1</v>
      </c>
      <c r="F375" s="383"/>
      <c r="G375" s="384"/>
      <c r="H375" s="390"/>
      <c r="I375" s="508">
        <f t="shared" si="4"/>
        <v>1</v>
      </c>
      <c r="J375" s="400"/>
      <c r="K375" s="393"/>
      <c r="L375" s="387"/>
    </row>
    <row r="376" spans="3:12" ht="14.25" customHeight="1" x14ac:dyDescent="0.3">
      <c r="C376" s="388"/>
      <c r="D376" s="389"/>
      <c r="E376" s="382"/>
      <c r="F376" s="383"/>
      <c r="G376" s="384"/>
      <c r="H376" s="390"/>
      <c r="I376" s="508"/>
      <c r="J376" s="392"/>
      <c r="K376" s="393"/>
      <c r="L376" s="387"/>
    </row>
    <row r="377" spans="3:12" ht="14.25" customHeight="1" x14ac:dyDescent="0.3">
      <c r="C377" s="586" t="str">
        <f>RESUMEN!C184</f>
        <v>03.07.02.16</v>
      </c>
      <c r="D377" s="593" t="str">
        <f>RESUMEN!D184</f>
        <v>MUEBLE TIPO MB-4b</v>
      </c>
      <c r="E377" s="554"/>
      <c r="F377" s="546"/>
      <c r="G377" s="591"/>
      <c r="H377" s="49"/>
      <c r="I377" s="546"/>
      <c r="J377" s="591">
        <f>J379</f>
        <v>17</v>
      </c>
      <c r="K377" s="592" t="s">
        <v>15</v>
      </c>
      <c r="L377" s="387"/>
    </row>
    <row r="378" spans="3:12" ht="14.25" customHeight="1" x14ac:dyDescent="0.3">
      <c r="C378" s="404"/>
      <c r="D378" s="666" t="s">
        <v>169</v>
      </c>
      <c r="E378" s="382"/>
      <c r="F378" s="383"/>
      <c r="G378" s="384"/>
      <c r="H378" s="390"/>
      <c r="I378" s="383"/>
      <c r="J378" s="397"/>
      <c r="K378" s="393"/>
      <c r="L378" s="387"/>
    </row>
    <row r="379" spans="3:12" ht="14.25" customHeight="1" x14ac:dyDescent="0.3">
      <c r="C379" s="388"/>
      <c r="D379" s="434" t="s">
        <v>925</v>
      </c>
      <c r="E379" s="382"/>
      <c r="F379" s="383"/>
      <c r="G379" s="384"/>
      <c r="H379" s="390"/>
      <c r="I379" s="391"/>
      <c r="J379" s="401">
        <f>SUM(I381:I401)</f>
        <v>17</v>
      </c>
      <c r="K379" s="393"/>
      <c r="L379" s="387"/>
    </row>
    <row r="380" spans="3:12" ht="14.25" customHeight="1" x14ac:dyDescent="0.3">
      <c r="C380" s="388"/>
      <c r="D380" s="398" t="s">
        <v>170</v>
      </c>
      <c r="E380" s="382"/>
      <c r="F380" s="383"/>
      <c r="G380" s="384"/>
      <c r="H380" s="390"/>
      <c r="I380" s="391"/>
      <c r="J380" s="400"/>
      <c r="K380" s="393"/>
      <c r="L380" s="387"/>
    </row>
    <row r="381" spans="3:12" ht="14.25" customHeight="1" x14ac:dyDescent="0.3">
      <c r="C381" s="388" t="s">
        <v>864</v>
      </c>
      <c r="D381" s="665" t="s">
        <v>352</v>
      </c>
      <c r="E381" s="382">
        <v>1</v>
      </c>
      <c r="F381" s="383"/>
      <c r="G381" s="384"/>
      <c r="H381" s="390"/>
      <c r="I381" s="508">
        <f>PRODUCT(E381:H381)</f>
        <v>1</v>
      </c>
      <c r="J381" s="392"/>
      <c r="K381" s="393"/>
      <c r="L381" s="387"/>
    </row>
    <row r="382" spans="3:12" ht="14.25" customHeight="1" x14ac:dyDescent="0.3">
      <c r="C382" s="388"/>
      <c r="D382" s="434" t="s">
        <v>952</v>
      </c>
      <c r="E382" s="382"/>
      <c r="F382" s="383"/>
      <c r="G382" s="384"/>
      <c r="H382" s="390"/>
      <c r="I382" s="391"/>
      <c r="J382" s="392"/>
      <c r="K382" s="393"/>
      <c r="L382" s="387"/>
    </row>
    <row r="383" spans="3:12" ht="14.25" customHeight="1" x14ac:dyDescent="0.3">
      <c r="C383" s="388"/>
      <c r="D383" s="398" t="s">
        <v>170</v>
      </c>
      <c r="E383" s="382"/>
      <c r="F383" s="383"/>
      <c r="G383" s="384"/>
      <c r="H383" s="390"/>
      <c r="I383" s="391"/>
      <c r="J383" s="386"/>
      <c r="K383" s="393"/>
      <c r="L383" s="387"/>
    </row>
    <row r="384" spans="3:12" ht="14.25" customHeight="1" x14ac:dyDescent="0.3">
      <c r="C384" s="388" t="s">
        <v>965</v>
      </c>
      <c r="D384" s="665" t="s">
        <v>685</v>
      </c>
      <c r="E384" s="382">
        <v>2</v>
      </c>
      <c r="F384" s="383"/>
      <c r="G384" s="384"/>
      <c r="H384" s="390"/>
      <c r="I384" s="508">
        <f>PRODUCT(E384:H384)</f>
        <v>2</v>
      </c>
      <c r="J384" s="392"/>
      <c r="K384" s="393"/>
      <c r="L384" s="387"/>
    </row>
    <row r="385" spans="3:12" ht="14.25" customHeight="1" x14ac:dyDescent="0.3">
      <c r="C385" s="388" t="s">
        <v>988</v>
      </c>
      <c r="D385" s="665" t="s">
        <v>387</v>
      </c>
      <c r="E385" s="382">
        <v>3</v>
      </c>
      <c r="F385" s="383"/>
      <c r="G385" s="384"/>
      <c r="H385" s="390"/>
      <c r="I385" s="508">
        <f>PRODUCT(E385:H385)</f>
        <v>3</v>
      </c>
      <c r="J385" s="392"/>
      <c r="K385" s="393"/>
      <c r="L385" s="387"/>
    </row>
    <row r="386" spans="3:12" ht="14.25" customHeight="1" x14ac:dyDescent="0.3">
      <c r="C386" s="388"/>
      <c r="D386" s="434" t="s">
        <v>1021</v>
      </c>
      <c r="E386" s="382"/>
      <c r="F386" s="383"/>
      <c r="G386" s="384"/>
      <c r="H386" s="390"/>
      <c r="I386" s="391"/>
      <c r="J386" s="392"/>
      <c r="K386" s="393"/>
      <c r="L386" s="387"/>
    </row>
    <row r="387" spans="3:12" ht="14.25" customHeight="1" x14ac:dyDescent="0.3">
      <c r="C387" s="388"/>
      <c r="D387" s="398" t="s">
        <v>170</v>
      </c>
      <c r="E387" s="382"/>
      <c r="F387" s="383"/>
      <c r="G387" s="384"/>
      <c r="H387" s="390"/>
      <c r="I387" s="391"/>
      <c r="J387" s="386"/>
      <c r="K387" s="393"/>
      <c r="L387" s="387"/>
    </row>
    <row r="388" spans="3:12" ht="14.25" customHeight="1" x14ac:dyDescent="0.3">
      <c r="C388" s="388" t="s">
        <v>1061</v>
      </c>
      <c r="D388" s="665" t="s">
        <v>215</v>
      </c>
      <c r="E388" s="382">
        <v>1</v>
      </c>
      <c r="F388" s="383"/>
      <c r="G388" s="384"/>
      <c r="H388" s="390"/>
      <c r="I388" s="508">
        <f>PRODUCT(E388:H388)</f>
        <v>1</v>
      </c>
      <c r="J388" s="392"/>
      <c r="K388" s="393"/>
      <c r="L388" s="387"/>
    </row>
    <row r="389" spans="3:12" ht="14.25" customHeight="1" x14ac:dyDescent="0.3">
      <c r="C389" s="404"/>
      <c r="D389" s="666" t="s">
        <v>200</v>
      </c>
      <c r="E389" s="382"/>
      <c r="F389" s="383"/>
      <c r="G389" s="384"/>
      <c r="H389" s="385"/>
      <c r="I389" s="383"/>
      <c r="J389" s="423"/>
      <c r="K389" s="406"/>
      <c r="L389" s="387"/>
    </row>
    <row r="390" spans="3:12" ht="14.25" customHeight="1" x14ac:dyDescent="0.3">
      <c r="C390" s="388"/>
      <c r="D390" s="434" t="s">
        <v>1510</v>
      </c>
      <c r="E390" s="382"/>
      <c r="F390" s="395"/>
      <c r="G390" s="396"/>
      <c r="H390" s="390"/>
      <c r="I390" s="391"/>
      <c r="J390" s="400"/>
      <c r="K390" s="393"/>
      <c r="L390" s="387"/>
    </row>
    <row r="391" spans="3:12" ht="14.25" customHeight="1" x14ac:dyDescent="0.3">
      <c r="C391" s="388"/>
      <c r="D391" s="398" t="s">
        <v>170</v>
      </c>
      <c r="E391" s="382"/>
      <c r="F391" s="395"/>
      <c r="G391" s="396"/>
      <c r="H391" s="390"/>
      <c r="I391" s="391"/>
      <c r="J391" s="400"/>
      <c r="K391" s="393"/>
      <c r="L391" s="387"/>
    </row>
    <row r="392" spans="3:12" ht="14.25" customHeight="1" x14ac:dyDescent="0.3">
      <c r="C392" s="388" t="s">
        <v>1476</v>
      </c>
      <c r="D392" s="665" t="s">
        <v>1494</v>
      </c>
      <c r="E392" s="382">
        <v>1</v>
      </c>
      <c r="F392" s="383"/>
      <c r="G392" s="384"/>
      <c r="H392" s="390"/>
      <c r="I392" s="508">
        <f>PRODUCT(E392:H392)</f>
        <v>1</v>
      </c>
      <c r="J392" s="400"/>
      <c r="K392" s="393"/>
      <c r="L392" s="387"/>
    </row>
    <row r="393" spans="3:12" ht="14.25" customHeight="1" x14ac:dyDescent="0.3">
      <c r="C393" s="388"/>
      <c r="D393" s="434" t="s">
        <v>1692</v>
      </c>
      <c r="E393" s="382"/>
      <c r="F393" s="395"/>
      <c r="G393" s="396"/>
      <c r="H393" s="390"/>
      <c r="I393" s="391"/>
      <c r="J393" s="400"/>
      <c r="K393" s="393"/>
      <c r="L393" s="387"/>
    </row>
    <row r="394" spans="3:12" ht="14.25" customHeight="1" x14ac:dyDescent="0.3">
      <c r="C394" s="388"/>
      <c r="D394" s="398" t="s">
        <v>170</v>
      </c>
      <c r="E394" s="382"/>
      <c r="F394" s="395"/>
      <c r="G394" s="396"/>
      <c r="H394" s="390"/>
      <c r="I394" s="391"/>
      <c r="J394" s="400"/>
      <c r="K394" s="393"/>
      <c r="L394" s="387"/>
    </row>
    <row r="395" spans="3:12" ht="14.25" customHeight="1" x14ac:dyDescent="0.3">
      <c r="C395" s="388" t="s">
        <v>1693</v>
      </c>
      <c r="D395" s="665" t="s">
        <v>1694</v>
      </c>
      <c r="E395" s="382">
        <v>4</v>
      </c>
      <c r="F395" s="383"/>
      <c r="G395" s="384"/>
      <c r="H395" s="390"/>
      <c r="I395" s="508">
        <f>PRODUCT(E395:H395)</f>
        <v>4</v>
      </c>
      <c r="J395" s="400"/>
      <c r="K395" s="393"/>
      <c r="L395" s="387"/>
    </row>
    <row r="396" spans="3:12" ht="14.25" customHeight="1" x14ac:dyDescent="0.3">
      <c r="C396" s="388"/>
      <c r="D396" s="666" t="s">
        <v>203</v>
      </c>
      <c r="E396" s="382"/>
      <c r="F396" s="383"/>
      <c r="G396" s="384"/>
      <c r="H396" s="390"/>
      <c r="I396" s="508">
        <f>PRODUCT(E396:H396)</f>
        <v>0</v>
      </c>
      <c r="J396" s="400"/>
      <c r="K396" s="393"/>
      <c r="L396" s="387"/>
    </row>
    <row r="397" spans="3:12" ht="14.25" customHeight="1" x14ac:dyDescent="0.3">
      <c r="C397" s="388"/>
      <c r="D397" s="434" t="s">
        <v>1750</v>
      </c>
      <c r="E397" s="382"/>
      <c r="F397" s="383"/>
      <c r="G397" s="384"/>
      <c r="H397" s="390"/>
      <c r="I397" s="508">
        <f>PRODUCT(E397:H397)</f>
        <v>0</v>
      </c>
      <c r="J397" s="400"/>
      <c r="K397" s="393"/>
      <c r="L397" s="387"/>
    </row>
    <row r="398" spans="3:12" ht="14.25" customHeight="1" x14ac:dyDescent="0.3">
      <c r="C398" s="388" t="s">
        <v>1776</v>
      </c>
      <c r="D398" s="664" t="s">
        <v>1777</v>
      </c>
      <c r="E398" s="382">
        <v>3</v>
      </c>
      <c r="F398" s="383"/>
      <c r="G398" s="384"/>
      <c r="H398" s="390"/>
      <c r="I398" s="508">
        <f>PRODUCT(E398:H398)</f>
        <v>3</v>
      </c>
      <c r="J398" s="400"/>
      <c r="K398" s="393"/>
      <c r="L398" s="387"/>
    </row>
    <row r="399" spans="3:12" ht="14.25" customHeight="1" x14ac:dyDescent="0.3">
      <c r="C399" s="388"/>
      <c r="D399" s="434" t="s">
        <v>1798</v>
      </c>
      <c r="E399" s="382"/>
      <c r="F399" s="383"/>
      <c r="G399" s="384"/>
      <c r="H399" s="390"/>
      <c r="I399" s="508"/>
      <c r="J399" s="400"/>
      <c r="K399" s="393"/>
      <c r="L399" s="387"/>
    </row>
    <row r="400" spans="3:12" ht="14.25" customHeight="1" x14ac:dyDescent="0.3">
      <c r="C400" s="388" t="s">
        <v>1794</v>
      </c>
      <c r="D400" s="664" t="s">
        <v>1795</v>
      </c>
      <c r="E400" s="382">
        <v>1</v>
      </c>
      <c r="F400" s="383"/>
      <c r="G400" s="384"/>
      <c r="H400" s="390"/>
      <c r="I400" s="508">
        <f>PRODUCT(E400:H400)</f>
        <v>1</v>
      </c>
      <c r="J400" s="400"/>
      <c r="K400" s="393"/>
      <c r="L400" s="387"/>
    </row>
    <row r="401" spans="3:12" ht="14.25" customHeight="1" x14ac:dyDescent="0.3">
      <c r="C401" s="388" t="s">
        <v>1808</v>
      </c>
      <c r="D401" s="664" t="s">
        <v>1809</v>
      </c>
      <c r="E401" s="382">
        <v>1</v>
      </c>
      <c r="F401" s="383"/>
      <c r="G401" s="384"/>
      <c r="H401" s="390"/>
      <c r="I401" s="508">
        <f>PRODUCT(E401:H401)</f>
        <v>1</v>
      </c>
      <c r="J401" s="386"/>
      <c r="K401" s="393"/>
      <c r="L401" s="387"/>
    </row>
    <row r="402" spans="3:12" ht="13.8" x14ac:dyDescent="0.3">
      <c r="C402" s="388"/>
      <c r="D402" s="509"/>
      <c r="E402" s="382"/>
      <c r="F402" s="383"/>
      <c r="G402" s="384"/>
      <c r="H402" s="390"/>
      <c r="I402" s="508"/>
      <c r="J402" s="392"/>
      <c r="K402" s="393"/>
      <c r="L402" s="387"/>
    </row>
    <row r="403" spans="3:12" ht="14.25" customHeight="1" x14ac:dyDescent="0.3">
      <c r="C403" s="388"/>
      <c r="D403" s="389"/>
      <c r="E403" s="382"/>
      <c r="F403" s="383"/>
      <c r="G403" s="384"/>
      <c r="H403" s="390"/>
      <c r="I403" s="508"/>
      <c r="J403" s="392"/>
      <c r="K403" s="393"/>
      <c r="L403" s="387"/>
    </row>
    <row r="404" spans="3:12" ht="14.25" customHeight="1" x14ac:dyDescent="0.3">
      <c r="C404" s="586" t="str">
        <f>RESUMEN!C185</f>
        <v>03.07.02.17</v>
      </c>
      <c r="D404" s="593" t="str">
        <f>RESUMEN!D185</f>
        <v>MUEBLE TIPO MB-4c</v>
      </c>
      <c r="E404" s="554"/>
      <c r="F404" s="546"/>
      <c r="G404" s="591"/>
      <c r="H404" s="49"/>
      <c r="I404" s="546"/>
      <c r="J404" s="591">
        <f>J406</f>
        <v>1</v>
      </c>
      <c r="K404" s="592" t="s">
        <v>15</v>
      </c>
      <c r="L404" s="387"/>
    </row>
    <row r="405" spans="3:12" ht="14.25" customHeight="1" x14ac:dyDescent="0.3">
      <c r="C405" s="404"/>
      <c r="D405" s="666" t="s">
        <v>169</v>
      </c>
      <c r="E405" s="382"/>
      <c r="F405" s="383"/>
      <c r="G405" s="384"/>
      <c r="H405" s="390"/>
      <c r="I405" s="383"/>
      <c r="J405" s="397"/>
      <c r="K405" s="393"/>
      <c r="L405" s="387"/>
    </row>
    <row r="406" spans="3:12" ht="14.25" customHeight="1" x14ac:dyDescent="0.3">
      <c r="C406" s="388"/>
      <c r="D406" s="434" t="s">
        <v>1021</v>
      </c>
      <c r="E406" s="382"/>
      <c r="F406" s="383"/>
      <c r="G406" s="384"/>
      <c r="H406" s="390"/>
      <c r="I406" s="391"/>
      <c r="J406" s="401">
        <f>SUM(I408)</f>
        <v>1</v>
      </c>
      <c r="K406" s="393"/>
      <c r="L406" s="387"/>
    </row>
    <row r="407" spans="3:12" ht="14.25" customHeight="1" x14ac:dyDescent="0.3">
      <c r="C407" s="388"/>
      <c r="D407" s="398" t="s">
        <v>170</v>
      </c>
      <c r="E407" s="382"/>
      <c r="F407" s="383"/>
      <c r="G407" s="384"/>
      <c r="H407" s="390"/>
      <c r="I407" s="391"/>
      <c r="J407" s="400"/>
      <c r="K407" s="393"/>
      <c r="L407" s="387"/>
    </row>
    <row r="408" spans="3:12" ht="14.25" customHeight="1" x14ac:dyDescent="0.3">
      <c r="C408" s="388" t="s">
        <v>1061</v>
      </c>
      <c r="D408" s="665" t="s">
        <v>215</v>
      </c>
      <c r="E408" s="382">
        <v>1</v>
      </c>
      <c r="F408" s="383"/>
      <c r="G408" s="384"/>
      <c r="H408" s="390"/>
      <c r="I408" s="508">
        <f>PRODUCT(E408:H408)</f>
        <v>1</v>
      </c>
      <c r="J408" s="392"/>
      <c r="K408" s="393"/>
      <c r="L408" s="387"/>
    </row>
    <row r="409" spans="3:12" ht="14.25" customHeight="1" x14ac:dyDescent="0.3">
      <c r="C409" s="388"/>
      <c r="D409" s="389"/>
      <c r="E409" s="382"/>
      <c r="F409" s="383"/>
      <c r="G409" s="384"/>
      <c r="H409" s="390"/>
      <c r="I409" s="508"/>
      <c r="J409" s="392"/>
      <c r="K409" s="393"/>
      <c r="L409" s="387"/>
    </row>
    <row r="410" spans="3:12" ht="14.25" customHeight="1" x14ac:dyDescent="0.3">
      <c r="C410" s="586" t="str">
        <f>RESUMEN!C186</f>
        <v>03.07.02.18</v>
      </c>
      <c r="D410" s="593" t="str">
        <f>RESUMEN!D186</f>
        <v>MUEBLE TIPO MB-5a</v>
      </c>
      <c r="E410" s="554"/>
      <c r="F410" s="546"/>
      <c r="G410" s="591"/>
      <c r="H410" s="49"/>
      <c r="I410" s="546"/>
      <c r="J410" s="591">
        <f>J412</f>
        <v>5</v>
      </c>
      <c r="K410" s="592" t="s">
        <v>15</v>
      </c>
      <c r="L410" s="387"/>
    </row>
    <row r="411" spans="3:12" ht="14.25" customHeight="1" x14ac:dyDescent="0.3">
      <c r="C411" s="404"/>
      <c r="D411" s="666" t="s">
        <v>169</v>
      </c>
      <c r="E411" s="382"/>
      <c r="F411" s="383"/>
      <c r="G411" s="384"/>
      <c r="H411" s="390"/>
      <c r="I411" s="383"/>
      <c r="J411" s="397"/>
      <c r="K411" s="393"/>
      <c r="L411" s="387"/>
    </row>
    <row r="412" spans="3:12" ht="14.25" customHeight="1" x14ac:dyDescent="0.3">
      <c r="C412" s="388"/>
      <c r="D412" s="434" t="s">
        <v>925</v>
      </c>
      <c r="E412" s="382"/>
      <c r="F412" s="383"/>
      <c r="G412" s="384"/>
      <c r="H412" s="390"/>
      <c r="I412" s="391"/>
      <c r="J412" s="401">
        <f>SUM(I413:I423)</f>
        <v>5</v>
      </c>
      <c r="K412" s="393"/>
      <c r="L412" s="387"/>
    </row>
    <row r="413" spans="3:12" ht="14.25" customHeight="1" x14ac:dyDescent="0.3">
      <c r="C413" s="388"/>
      <c r="D413" s="398" t="s">
        <v>170</v>
      </c>
      <c r="E413" s="382"/>
      <c r="F413" s="383"/>
      <c r="G413" s="384"/>
      <c r="H413" s="390"/>
      <c r="I413" s="391"/>
      <c r="J413" s="400"/>
      <c r="K413" s="393"/>
      <c r="L413" s="387"/>
    </row>
    <row r="414" spans="3:12" ht="14.25" customHeight="1" x14ac:dyDescent="0.3">
      <c r="C414" s="388" t="s">
        <v>946</v>
      </c>
      <c r="D414" s="665" t="s">
        <v>947</v>
      </c>
      <c r="E414" s="382">
        <v>1</v>
      </c>
      <c r="F414" s="383"/>
      <c r="G414" s="384"/>
      <c r="H414" s="390"/>
      <c r="I414" s="508">
        <f>PRODUCT(E414:H414)</f>
        <v>1</v>
      </c>
      <c r="J414" s="392"/>
      <c r="K414" s="393"/>
      <c r="L414" s="387"/>
    </row>
    <row r="415" spans="3:12" ht="14.25" customHeight="1" x14ac:dyDescent="0.3">
      <c r="C415" s="388"/>
      <c r="D415" s="434" t="s">
        <v>1102</v>
      </c>
      <c r="E415" s="382"/>
      <c r="F415" s="383"/>
      <c r="G415" s="384"/>
      <c r="H415" s="390"/>
      <c r="I415" s="391"/>
      <c r="J415" s="392"/>
      <c r="K415" s="393"/>
      <c r="L415" s="387"/>
    </row>
    <row r="416" spans="3:12" ht="14.25" customHeight="1" x14ac:dyDescent="0.3">
      <c r="C416" s="388"/>
      <c r="D416" s="398" t="s">
        <v>170</v>
      </c>
      <c r="E416" s="382"/>
      <c r="F416" s="383"/>
      <c r="G416" s="384"/>
      <c r="H416" s="390"/>
      <c r="I416" s="391"/>
      <c r="J416" s="386"/>
      <c r="K416" s="393"/>
      <c r="L416" s="387"/>
    </row>
    <row r="417" spans="3:12" ht="14.25" customHeight="1" x14ac:dyDescent="0.3">
      <c r="C417" s="388" t="s">
        <v>1125</v>
      </c>
      <c r="D417" s="665" t="s">
        <v>2257</v>
      </c>
      <c r="E417" s="382">
        <v>1</v>
      </c>
      <c r="F417" s="383"/>
      <c r="G417" s="384"/>
      <c r="H417" s="390"/>
      <c r="I417" s="508">
        <f>PRODUCT(E417:H417)</f>
        <v>1</v>
      </c>
      <c r="J417" s="392"/>
      <c r="K417" s="393"/>
      <c r="L417" s="387"/>
    </row>
    <row r="418" spans="3:12" ht="14.25" customHeight="1" x14ac:dyDescent="0.3">
      <c r="C418" s="388" t="s">
        <v>1127</v>
      </c>
      <c r="D418" s="665" t="s">
        <v>297</v>
      </c>
      <c r="E418" s="382">
        <v>1</v>
      </c>
      <c r="F418" s="383"/>
      <c r="G418" s="384"/>
      <c r="H418" s="390"/>
      <c r="I418" s="508">
        <f>PRODUCT(E418:H418)</f>
        <v>1</v>
      </c>
      <c r="J418" s="392"/>
      <c r="K418" s="393"/>
      <c r="L418" s="387"/>
    </row>
    <row r="419" spans="3:12" ht="14.25" customHeight="1" x14ac:dyDescent="0.3">
      <c r="C419" s="388" t="s">
        <v>1135</v>
      </c>
      <c r="D419" s="665" t="s">
        <v>764</v>
      </c>
      <c r="E419" s="382">
        <v>1</v>
      </c>
      <c r="F419" s="383"/>
      <c r="G419" s="384"/>
      <c r="H419" s="390"/>
      <c r="I419" s="508">
        <f>PRODUCT(E419:H419)</f>
        <v>1</v>
      </c>
      <c r="J419" s="392"/>
      <c r="K419" s="393"/>
      <c r="L419" s="387"/>
    </row>
    <row r="420" spans="3:12" ht="14.25" customHeight="1" x14ac:dyDescent="0.3">
      <c r="C420" s="404"/>
      <c r="D420" s="666" t="s">
        <v>200</v>
      </c>
      <c r="E420" s="382"/>
      <c r="F420" s="383"/>
      <c r="G420" s="384"/>
      <c r="H420" s="385"/>
      <c r="I420" s="383"/>
      <c r="J420" s="397"/>
      <c r="K420" s="406"/>
      <c r="L420" s="387"/>
    </row>
    <row r="421" spans="3:12" ht="14.25" customHeight="1" x14ac:dyDescent="0.3">
      <c r="C421" s="388"/>
      <c r="D421" s="434" t="s">
        <v>1685</v>
      </c>
      <c r="E421" s="382"/>
      <c r="F421" s="395"/>
      <c r="G421" s="396"/>
      <c r="H421" s="390"/>
      <c r="I421" s="391"/>
      <c r="J421" s="386"/>
      <c r="K421" s="393"/>
      <c r="L421" s="387"/>
    </row>
    <row r="422" spans="3:12" ht="14.25" customHeight="1" x14ac:dyDescent="0.3">
      <c r="C422" s="388"/>
      <c r="D422" s="398" t="s">
        <v>170</v>
      </c>
      <c r="E422" s="382"/>
      <c r="F422" s="395"/>
      <c r="G422" s="396"/>
      <c r="H422" s="390"/>
      <c r="I422" s="391"/>
      <c r="J422" s="392"/>
      <c r="K422" s="393"/>
      <c r="L422" s="387"/>
    </row>
    <row r="423" spans="3:12" ht="14.25" customHeight="1" x14ac:dyDescent="0.3">
      <c r="C423" s="388" t="s">
        <v>1651</v>
      </c>
      <c r="D423" s="665" t="s">
        <v>291</v>
      </c>
      <c r="E423" s="382">
        <v>1</v>
      </c>
      <c r="F423" s="383"/>
      <c r="G423" s="384"/>
      <c r="H423" s="390"/>
      <c r="I423" s="508">
        <f>PRODUCT(E423:H423)</f>
        <v>1</v>
      </c>
      <c r="J423" s="392"/>
      <c r="K423" s="393"/>
      <c r="L423" s="387"/>
    </row>
    <row r="424" spans="3:12" ht="14.25" customHeight="1" x14ac:dyDescent="0.3">
      <c r="C424" s="586" t="str">
        <f>RESUMEN!C187</f>
        <v>03.07.02.19</v>
      </c>
      <c r="D424" s="593" t="str">
        <f>RESUMEN!D187</f>
        <v>MUEBLE TIPO MB-5b</v>
      </c>
      <c r="E424" s="554"/>
      <c r="F424" s="546"/>
      <c r="G424" s="591"/>
      <c r="H424" s="49"/>
      <c r="I424" s="546"/>
      <c r="J424" s="591">
        <f>SUM(I427:I428)</f>
        <v>2</v>
      </c>
      <c r="K424" s="592" t="s">
        <v>15</v>
      </c>
      <c r="L424" s="387"/>
    </row>
    <row r="425" spans="3:12" ht="14.25" customHeight="1" x14ac:dyDescent="0.3">
      <c r="C425" s="404"/>
      <c r="D425" s="666" t="s">
        <v>200</v>
      </c>
      <c r="E425" s="382"/>
      <c r="F425" s="383"/>
      <c r="G425" s="384"/>
      <c r="H425" s="385"/>
      <c r="I425" s="383"/>
      <c r="J425" s="397"/>
      <c r="K425" s="406"/>
      <c r="L425" s="387"/>
    </row>
    <row r="426" spans="3:12" ht="14.25" customHeight="1" x14ac:dyDescent="0.3">
      <c r="C426" s="388"/>
      <c r="D426" s="434" t="s">
        <v>1685</v>
      </c>
      <c r="E426" s="382"/>
      <c r="F426" s="395"/>
      <c r="G426" s="396"/>
      <c r="H426" s="390"/>
      <c r="I426" s="391"/>
      <c r="J426" s="386"/>
      <c r="K426" s="393"/>
      <c r="L426" s="387"/>
    </row>
    <row r="427" spans="3:12" ht="14.25" customHeight="1" x14ac:dyDescent="0.3">
      <c r="C427" s="388"/>
      <c r="D427" s="398" t="s">
        <v>170</v>
      </c>
      <c r="E427" s="382"/>
      <c r="F427" s="395"/>
      <c r="G427" s="396"/>
      <c r="H427" s="390"/>
      <c r="I427" s="391"/>
      <c r="J427" s="392"/>
      <c r="K427" s="393"/>
      <c r="L427" s="387"/>
    </row>
    <row r="428" spans="3:12" ht="14.25" customHeight="1" x14ac:dyDescent="0.3">
      <c r="C428" s="388" t="s">
        <v>1716</v>
      </c>
      <c r="D428" s="665" t="s">
        <v>1717</v>
      </c>
      <c r="E428" s="382">
        <v>2</v>
      </c>
      <c r="F428" s="383"/>
      <c r="G428" s="384"/>
      <c r="H428" s="390"/>
      <c r="I428" s="508">
        <f>PRODUCT(E428:H428)</f>
        <v>2</v>
      </c>
      <c r="J428" s="392"/>
      <c r="K428" s="393"/>
      <c r="L428" s="387"/>
    </row>
    <row r="429" spans="3:12" ht="14.25" customHeight="1" x14ac:dyDescent="0.3">
      <c r="C429" s="388"/>
      <c r="D429" s="407"/>
      <c r="E429" s="408"/>
      <c r="F429" s="409"/>
      <c r="G429" s="410"/>
      <c r="H429" s="403"/>
      <c r="I429" s="399"/>
      <c r="J429" s="392"/>
      <c r="K429" s="393"/>
      <c r="L429" s="387"/>
    </row>
    <row r="430" spans="3:12" ht="14.25" customHeight="1" x14ac:dyDescent="0.3">
      <c r="C430" s="586" t="str">
        <f>RESUMEN!C188</f>
        <v>03.07.02.20</v>
      </c>
      <c r="D430" s="593" t="str">
        <f>RESUMEN!D188</f>
        <v>MUEBLE TIPO MB-5d</v>
      </c>
      <c r="E430" s="554"/>
      <c r="F430" s="546"/>
      <c r="G430" s="591"/>
      <c r="H430" s="49"/>
      <c r="I430" s="546"/>
      <c r="J430" s="591">
        <f>SUM(I434:I441)</f>
        <v>4</v>
      </c>
      <c r="K430" s="592" t="s">
        <v>15</v>
      </c>
      <c r="L430" s="387"/>
    </row>
    <row r="431" spans="3:12" ht="14.25" customHeight="1" x14ac:dyDescent="0.3">
      <c r="C431" s="404"/>
      <c r="D431" s="666" t="s">
        <v>169</v>
      </c>
      <c r="E431" s="382"/>
      <c r="F431" s="383"/>
      <c r="G431" s="384"/>
      <c r="H431" s="390"/>
      <c r="I431" s="383"/>
      <c r="J431" s="397"/>
      <c r="K431" s="406"/>
      <c r="L431" s="387"/>
    </row>
    <row r="432" spans="3:12" ht="14.25" customHeight="1" x14ac:dyDescent="0.3">
      <c r="C432" s="388"/>
      <c r="D432" s="434" t="s">
        <v>1102</v>
      </c>
      <c r="E432" s="382"/>
      <c r="F432" s="383"/>
      <c r="G432" s="384"/>
      <c r="H432" s="390"/>
      <c r="I432" s="391"/>
      <c r="J432" s="386"/>
      <c r="K432" s="393"/>
      <c r="L432" s="387"/>
    </row>
    <row r="433" spans="3:12" ht="14.25" customHeight="1" x14ac:dyDescent="0.3">
      <c r="C433" s="388"/>
      <c r="D433" s="398" t="s">
        <v>170</v>
      </c>
      <c r="E433" s="382"/>
      <c r="F433" s="383"/>
      <c r="G433" s="384"/>
      <c r="H433" s="390"/>
      <c r="I433" s="391"/>
      <c r="J433" s="400"/>
      <c r="K433" s="393"/>
      <c r="L433" s="387"/>
    </row>
    <row r="434" spans="3:12" ht="14.25" customHeight="1" x14ac:dyDescent="0.3">
      <c r="C434" s="388" t="s">
        <v>2243</v>
      </c>
      <c r="D434" s="665" t="s">
        <v>171</v>
      </c>
      <c r="E434" s="382">
        <v>1</v>
      </c>
      <c r="F434" s="383"/>
      <c r="G434" s="384"/>
      <c r="H434" s="390"/>
      <c r="I434" s="508">
        <f>PRODUCT(E434:H434)</f>
        <v>1</v>
      </c>
      <c r="J434" s="392"/>
      <c r="K434" s="393"/>
      <c r="L434" s="387"/>
    </row>
    <row r="435" spans="3:12" ht="14.25" customHeight="1" x14ac:dyDescent="0.3">
      <c r="C435" s="404"/>
      <c r="D435" s="666" t="s">
        <v>200</v>
      </c>
      <c r="E435" s="382"/>
      <c r="F435" s="383"/>
      <c r="G435" s="384"/>
      <c r="H435" s="385"/>
      <c r="I435" s="383"/>
      <c r="J435" s="392"/>
      <c r="K435" s="393"/>
      <c r="L435" s="387"/>
    </row>
    <row r="436" spans="3:12" ht="14.25" customHeight="1" x14ac:dyDescent="0.3">
      <c r="C436" s="388"/>
      <c r="D436" s="434" t="s">
        <v>1511</v>
      </c>
      <c r="E436" s="382"/>
      <c r="F436" s="395"/>
      <c r="G436" s="396"/>
      <c r="H436" s="390"/>
      <c r="I436" s="391"/>
      <c r="J436" s="392"/>
      <c r="K436" s="393"/>
      <c r="L436" s="387"/>
    </row>
    <row r="437" spans="3:12" ht="14.25" customHeight="1" x14ac:dyDescent="0.3">
      <c r="C437" s="388"/>
      <c r="D437" s="398" t="s">
        <v>170</v>
      </c>
      <c r="E437" s="382"/>
      <c r="F437" s="395"/>
      <c r="G437" s="396"/>
      <c r="H437" s="390"/>
      <c r="I437" s="391"/>
      <c r="J437" s="392"/>
      <c r="K437" s="393"/>
      <c r="L437" s="387"/>
    </row>
    <row r="438" spans="3:12" ht="14.25" customHeight="1" x14ac:dyDescent="0.3">
      <c r="C438" s="388" t="s">
        <v>1542</v>
      </c>
      <c r="D438" s="665" t="s">
        <v>1541</v>
      </c>
      <c r="E438" s="382">
        <v>1</v>
      </c>
      <c r="F438" s="383"/>
      <c r="G438" s="384"/>
      <c r="H438" s="390"/>
      <c r="I438" s="508">
        <f>PRODUCT(E438:H438)</f>
        <v>1</v>
      </c>
      <c r="J438" s="392"/>
      <c r="K438" s="393"/>
      <c r="L438" s="387"/>
    </row>
    <row r="439" spans="3:12" ht="14.25" customHeight="1" x14ac:dyDescent="0.3">
      <c r="C439" s="388"/>
      <c r="D439" s="434" t="s">
        <v>1685</v>
      </c>
      <c r="E439" s="382"/>
      <c r="F439" s="395"/>
      <c r="G439" s="396"/>
      <c r="H439" s="390"/>
      <c r="I439" s="391"/>
      <c r="J439" s="392"/>
      <c r="K439" s="393"/>
      <c r="L439" s="387"/>
    </row>
    <row r="440" spans="3:12" ht="14.25" customHeight="1" x14ac:dyDescent="0.3">
      <c r="C440" s="388"/>
      <c r="D440" s="398" t="s">
        <v>170</v>
      </c>
      <c r="E440" s="382"/>
      <c r="F440" s="395"/>
      <c r="G440" s="396"/>
      <c r="H440" s="390"/>
      <c r="I440" s="391"/>
      <c r="J440" s="392"/>
      <c r="K440" s="393"/>
      <c r="L440" s="387"/>
    </row>
    <row r="441" spans="3:12" ht="14.25" customHeight="1" x14ac:dyDescent="0.3">
      <c r="C441" s="388" t="s">
        <v>1637</v>
      </c>
      <c r="D441" s="665" t="s">
        <v>2286</v>
      </c>
      <c r="E441" s="382">
        <v>2</v>
      </c>
      <c r="F441" s="383"/>
      <c r="G441" s="384"/>
      <c r="H441" s="390"/>
      <c r="I441" s="508">
        <f>PRODUCT(E441:H441)</f>
        <v>2</v>
      </c>
      <c r="J441" s="392"/>
      <c r="K441" s="393"/>
      <c r="L441" s="387"/>
    </row>
    <row r="442" spans="3:12" ht="14.25" customHeight="1" x14ac:dyDescent="0.3">
      <c r="C442" s="388"/>
      <c r="D442" s="407"/>
      <c r="E442" s="408"/>
      <c r="F442" s="409"/>
      <c r="G442" s="410"/>
      <c r="H442" s="403"/>
      <c r="I442" s="399"/>
      <c r="J442" s="392"/>
      <c r="K442" s="393"/>
      <c r="L442" s="387"/>
    </row>
    <row r="443" spans="3:12" ht="14.25" customHeight="1" x14ac:dyDescent="0.3">
      <c r="C443" s="586" t="str">
        <f>RESUMEN!C189</f>
        <v>03.07.02.21</v>
      </c>
      <c r="D443" s="593" t="str">
        <f>RESUMEN!D189</f>
        <v>MUEBLE TIPO MB-7</v>
      </c>
      <c r="E443" s="554"/>
      <c r="F443" s="546"/>
      <c r="G443" s="591"/>
      <c r="H443" s="49"/>
      <c r="I443" s="546"/>
      <c r="J443" s="591">
        <f>SUM(I445:I455)</f>
        <v>7</v>
      </c>
      <c r="K443" s="592" t="s">
        <v>15</v>
      </c>
      <c r="L443" s="387"/>
    </row>
    <row r="444" spans="3:12" ht="14.25" customHeight="1" x14ac:dyDescent="0.3">
      <c r="C444" s="404"/>
      <c r="D444" s="666" t="s">
        <v>169</v>
      </c>
      <c r="E444" s="382"/>
      <c r="F444" s="383"/>
      <c r="G444" s="384"/>
      <c r="H444" s="390"/>
      <c r="I444" s="383"/>
      <c r="J444" s="397"/>
      <c r="K444" s="406"/>
      <c r="L444" s="387"/>
    </row>
    <row r="445" spans="3:12" ht="14.25" customHeight="1" x14ac:dyDescent="0.3">
      <c r="C445" s="388"/>
      <c r="D445" s="434" t="s">
        <v>1102</v>
      </c>
      <c r="E445" s="382"/>
      <c r="F445" s="383"/>
      <c r="G445" s="384"/>
      <c r="H445" s="390"/>
      <c r="I445" s="391"/>
      <c r="J445" s="386"/>
      <c r="K445" s="393"/>
      <c r="L445" s="387"/>
    </row>
    <row r="446" spans="3:12" ht="14.25" customHeight="1" x14ac:dyDescent="0.3">
      <c r="C446" s="388"/>
      <c r="D446" s="398" t="s">
        <v>170</v>
      </c>
      <c r="E446" s="382"/>
      <c r="F446" s="383"/>
      <c r="G446" s="384"/>
      <c r="H446" s="390"/>
      <c r="I446" s="391"/>
      <c r="J446" s="400"/>
      <c r="K446" s="393"/>
      <c r="L446" s="387"/>
    </row>
    <row r="447" spans="3:12" ht="14.25" customHeight="1" x14ac:dyDescent="0.3">
      <c r="C447" s="388" t="s">
        <v>2243</v>
      </c>
      <c r="D447" s="665" t="s">
        <v>171</v>
      </c>
      <c r="E447" s="382">
        <v>1</v>
      </c>
      <c r="F447" s="383"/>
      <c r="G447" s="384"/>
      <c r="H447" s="390"/>
      <c r="I447" s="508">
        <f>PRODUCT(E447:H447)</f>
        <v>1</v>
      </c>
      <c r="J447" s="392"/>
      <c r="K447" s="393"/>
      <c r="L447" s="387"/>
    </row>
    <row r="448" spans="3:12" ht="14.25" customHeight="1" x14ac:dyDescent="0.3">
      <c r="C448" s="404"/>
      <c r="D448" s="666" t="s">
        <v>200</v>
      </c>
      <c r="E448" s="382"/>
      <c r="F448" s="383"/>
      <c r="G448" s="384"/>
      <c r="H448" s="385"/>
      <c r="I448" s="383"/>
      <c r="J448" s="392"/>
      <c r="K448" s="393"/>
      <c r="L448" s="387"/>
    </row>
    <row r="449" spans="3:12" ht="14.25" customHeight="1" x14ac:dyDescent="0.3">
      <c r="C449" s="388"/>
      <c r="D449" s="434" t="s">
        <v>1511</v>
      </c>
      <c r="E449" s="382"/>
      <c r="F449" s="395"/>
      <c r="G449" s="396"/>
      <c r="H449" s="390"/>
      <c r="I449" s="391"/>
      <c r="J449" s="392"/>
      <c r="K449" s="393"/>
      <c r="L449" s="387"/>
    </row>
    <row r="450" spans="3:12" ht="14.25" customHeight="1" x14ac:dyDescent="0.3">
      <c r="C450" s="388"/>
      <c r="D450" s="398" t="s">
        <v>170</v>
      </c>
      <c r="E450" s="382"/>
      <c r="F450" s="395"/>
      <c r="G450" s="396"/>
      <c r="H450" s="390"/>
      <c r="I450" s="391"/>
      <c r="J450" s="392"/>
      <c r="K450" s="393"/>
      <c r="L450" s="387"/>
    </row>
    <row r="451" spans="3:12" ht="14.25" customHeight="1" x14ac:dyDescent="0.3">
      <c r="C451" s="388" t="s">
        <v>1538</v>
      </c>
      <c r="D451" s="665" t="s">
        <v>1539</v>
      </c>
      <c r="E451" s="382">
        <v>2</v>
      </c>
      <c r="F451" s="383"/>
      <c r="G451" s="384"/>
      <c r="H451" s="390"/>
      <c r="I451" s="508">
        <f>PRODUCT(E451:H451)</f>
        <v>2</v>
      </c>
      <c r="J451" s="392"/>
      <c r="K451" s="393"/>
      <c r="L451" s="387"/>
    </row>
    <row r="452" spans="3:12" ht="14.25" customHeight="1" x14ac:dyDescent="0.3">
      <c r="C452" s="388" t="s">
        <v>1542</v>
      </c>
      <c r="D452" s="665" t="s">
        <v>1541</v>
      </c>
      <c r="E452" s="382">
        <v>3</v>
      </c>
      <c r="F452" s="383"/>
      <c r="G452" s="384"/>
      <c r="H452" s="390"/>
      <c r="I452" s="508">
        <f>PRODUCT(E452:H452)</f>
        <v>3</v>
      </c>
      <c r="J452" s="392"/>
      <c r="K452" s="393"/>
      <c r="L452" s="387"/>
    </row>
    <row r="453" spans="3:12" ht="14.25" customHeight="1" x14ac:dyDescent="0.3">
      <c r="C453" s="388"/>
      <c r="D453" s="434" t="s">
        <v>1685</v>
      </c>
      <c r="E453" s="382"/>
      <c r="F453" s="395"/>
      <c r="G453" s="396"/>
      <c r="H453" s="390"/>
      <c r="I453" s="391"/>
      <c r="J453" s="392"/>
      <c r="K453" s="393"/>
      <c r="L453" s="387"/>
    </row>
    <row r="454" spans="3:12" ht="14.25" customHeight="1" x14ac:dyDescent="0.3">
      <c r="C454" s="388"/>
      <c r="D454" s="398" t="s">
        <v>170</v>
      </c>
      <c r="E454" s="382"/>
      <c r="F454" s="395"/>
      <c r="G454" s="396"/>
      <c r="H454" s="390"/>
      <c r="I454" s="391"/>
      <c r="J454" s="392"/>
      <c r="K454" s="393"/>
      <c r="L454" s="387"/>
    </row>
    <row r="455" spans="3:12" ht="14.25" customHeight="1" x14ac:dyDescent="0.3">
      <c r="C455" s="388" t="s">
        <v>1651</v>
      </c>
      <c r="D455" s="665" t="s">
        <v>291</v>
      </c>
      <c r="E455" s="382">
        <v>1</v>
      </c>
      <c r="F455" s="383"/>
      <c r="G455" s="384"/>
      <c r="H455" s="390"/>
      <c r="I455" s="508">
        <f>PRODUCT(E455:H455)</f>
        <v>1</v>
      </c>
      <c r="J455" s="392"/>
      <c r="K455" s="393"/>
      <c r="L455" s="387"/>
    </row>
    <row r="456" spans="3:12" ht="14.25" customHeight="1" x14ac:dyDescent="0.3">
      <c r="C456" s="404"/>
      <c r="D456" s="665"/>
      <c r="E456" s="382"/>
      <c r="F456" s="383"/>
      <c r="G456" s="384"/>
      <c r="H456" s="414"/>
      <c r="I456" s="668"/>
      <c r="J456" s="397"/>
      <c r="K456" s="406"/>
      <c r="L456" s="387"/>
    </row>
    <row r="457" spans="3:12" ht="14.25" customHeight="1" x14ac:dyDescent="0.3">
      <c r="C457" s="586" t="str">
        <f>RESUMEN!C190</f>
        <v>03.07.02.22</v>
      </c>
      <c r="D457" s="593" t="str">
        <f>RESUMEN!D190</f>
        <v>MUEBLE TIPO MB-7a</v>
      </c>
      <c r="E457" s="554"/>
      <c r="F457" s="546"/>
      <c r="G457" s="591"/>
      <c r="H457" s="49"/>
      <c r="I457" s="546"/>
      <c r="J457" s="591">
        <f>SUM(I460:I471)</f>
        <v>9</v>
      </c>
      <c r="K457" s="592" t="s">
        <v>15</v>
      </c>
      <c r="L457" s="387"/>
    </row>
    <row r="458" spans="3:12" ht="14.25" customHeight="1" x14ac:dyDescent="0.3">
      <c r="C458" s="404"/>
      <c r="D458" s="666" t="s">
        <v>169</v>
      </c>
      <c r="E458" s="382"/>
      <c r="F458" s="383"/>
      <c r="G458" s="384"/>
      <c r="H458" s="390"/>
      <c r="I458" s="383"/>
      <c r="J458" s="397"/>
      <c r="K458" s="406"/>
      <c r="L458" s="387"/>
    </row>
    <row r="459" spans="3:12" ht="14.25" customHeight="1" x14ac:dyDescent="0.3">
      <c r="C459" s="388"/>
      <c r="D459" s="434" t="s">
        <v>1102</v>
      </c>
      <c r="E459" s="382"/>
      <c r="F459" s="383"/>
      <c r="G459" s="384"/>
      <c r="H459" s="390"/>
      <c r="I459" s="391"/>
      <c r="J459" s="386"/>
      <c r="K459" s="393"/>
      <c r="L459" s="387"/>
    </row>
    <row r="460" spans="3:12" ht="14.25" customHeight="1" x14ac:dyDescent="0.3">
      <c r="C460" s="388"/>
      <c r="D460" s="398" t="s">
        <v>170</v>
      </c>
      <c r="E460" s="382"/>
      <c r="F460" s="383"/>
      <c r="G460" s="384"/>
      <c r="H460" s="390"/>
      <c r="I460" s="391"/>
      <c r="J460" s="400"/>
      <c r="K460" s="393"/>
      <c r="L460" s="387"/>
    </row>
    <row r="461" spans="3:12" ht="14.25" customHeight="1" x14ac:dyDescent="0.3">
      <c r="C461" s="388" t="s">
        <v>1125</v>
      </c>
      <c r="D461" s="665" t="s">
        <v>1126</v>
      </c>
      <c r="E461" s="382">
        <v>3</v>
      </c>
      <c r="F461" s="383"/>
      <c r="G461" s="384"/>
      <c r="H461" s="390"/>
      <c r="I461" s="508">
        <f>PRODUCT(E461:H461)</f>
        <v>3</v>
      </c>
      <c r="J461" s="392"/>
      <c r="K461" s="393"/>
      <c r="L461" s="387"/>
    </row>
    <row r="462" spans="3:12" ht="14.25" customHeight="1" x14ac:dyDescent="0.3">
      <c r="C462" s="388" t="s">
        <v>1127</v>
      </c>
      <c r="D462" s="665" t="s">
        <v>297</v>
      </c>
      <c r="E462" s="382">
        <v>1</v>
      </c>
      <c r="F462" s="383"/>
      <c r="G462" s="384"/>
      <c r="H462" s="390"/>
      <c r="I462" s="508">
        <f>PRODUCT(E462:H462)</f>
        <v>1</v>
      </c>
      <c r="J462" s="397"/>
      <c r="K462" s="406"/>
      <c r="L462" s="387"/>
    </row>
    <row r="463" spans="3:12" ht="14.25" customHeight="1" x14ac:dyDescent="0.3">
      <c r="C463" s="388" t="s">
        <v>1135</v>
      </c>
      <c r="D463" s="665" t="s">
        <v>764</v>
      </c>
      <c r="E463" s="382">
        <v>2</v>
      </c>
      <c r="F463" s="383"/>
      <c r="G463" s="384"/>
      <c r="H463" s="390"/>
      <c r="I463" s="508">
        <f>PRODUCT(E463:H463)</f>
        <v>2</v>
      </c>
      <c r="J463" s="386"/>
      <c r="K463" s="393"/>
      <c r="L463" s="387"/>
    </row>
    <row r="464" spans="3:12" ht="14.25" customHeight="1" x14ac:dyDescent="0.3">
      <c r="C464" s="404"/>
      <c r="D464" s="666" t="s">
        <v>200</v>
      </c>
      <c r="E464" s="382"/>
      <c r="F464" s="383"/>
      <c r="G464" s="384"/>
      <c r="H464" s="385"/>
      <c r="I464" s="383"/>
      <c r="J464" s="392"/>
      <c r="K464" s="393"/>
      <c r="L464" s="387"/>
    </row>
    <row r="465" spans="3:12" ht="14.25" customHeight="1" x14ac:dyDescent="0.3">
      <c r="C465" s="388"/>
      <c r="D465" s="434" t="s">
        <v>1511</v>
      </c>
      <c r="E465" s="382"/>
      <c r="F465" s="395"/>
      <c r="G465" s="396"/>
      <c r="H465" s="390"/>
      <c r="I465" s="391"/>
      <c r="J465" s="392"/>
      <c r="K465" s="393"/>
      <c r="L465" s="387"/>
    </row>
    <row r="466" spans="3:12" ht="14.25" customHeight="1" x14ac:dyDescent="0.3">
      <c r="C466" s="388"/>
      <c r="D466" s="398" t="s">
        <v>170</v>
      </c>
      <c r="E466" s="382"/>
      <c r="F466" s="395"/>
      <c r="G466" s="396"/>
      <c r="H466" s="390"/>
      <c r="I466" s="391"/>
      <c r="J466" s="392"/>
      <c r="K466" s="393"/>
      <c r="L466" s="387"/>
    </row>
    <row r="467" spans="3:12" ht="14.25" customHeight="1" x14ac:dyDescent="0.3">
      <c r="C467" s="388" t="s">
        <v>1538</v>
      </c>
      <c r="D467" s="665" t="s">
        <v>1539</v>
      </c>
      <c r="E467" s="382">
        <v>1</v>
      </c>
      <c r="F467" s="383"/>
      <c r="G467" s="384"/>
      <c r="H467" s="390"/>
      <c r="I467" s="508">
        <f>PRODUCT(E467:H467)</f>
        <v>1</v>
      </c>
      <c r="J467" s="392"/>
      <c r="K467" s="393"/>
      <c r="L467" s="387"/>
    </row>
    <row r="468" spans="3:12" ht="14.25" customHeight="1" x14ac:dyDescent="0.3">
      <c r="C468" s="388" t="s">
        <v>1542</v>
      </c>
      <c r="D468" s="665" t="s">
        <v>1541</v>
      </c>
      <c r="E468" s="382">
        <v>1</v>
      </c>
      <c r="F468" s="383"/>
      <c r="G468" s="384"/>
      <c r="H468" s="390"/>
      <c r="I468" s="508">
        <f>PRODUCT(E468:H468)</f>
        <v>1</v>
      </c>
      <c r="J468" s="392"/>
      <c r="K468" s="393"/>
      <c r="L468" s="387"/>
    </row>
    <row r="469" spans="3:12" ht="14.25" customHeight="1" x14ac:dyDescent="0.3">
      <c r="C469" s="388"/>
      <c r="D469" s="434" t="s">
        <v>1685</v>
      </c>
      <c r="E469" s="382"/>
      <c r="F469" s="395"/>
      <c r="G469" s="396"/>
      <c r="H469" s="390"/>
      <c r="I469" s="391"/>
      <c r="J469" s="392"/>
      <c r="K469" s="393"/>
      <c r="L469" s="387"/>
    </row>
    <row r="470" spans="3:12" ht="14.25" customHeight="1" x14ac:dyDescent="0.3">
      <c r="C470" s="388"/>
      <c r="D470" s="398" t="s">
        <v>170</v>
      </c>
      <c r="E470" s="382"/>
      <c r="F470" s="395"/>
      <c r="G470" s="396"/>
      <c r="H470" s="390"/>
      <c r="I470" s="391"/>
      <c r="J470" s="392"/>
      <c r="K470" s="393"/>
      <c r="L470" s="387"/>
    </row>
    <row r="471" spans="3:12" ht="14.25" customHeight="1" x14ac:dyDescent="0.3">
      <c r="C471" s="388" t="s">
        <v>1637</v>
      </c>
      <c r="D471" s="665" t="s">
        <v>2286</v>
      </c>
      <c r="E471" s="382">
        <v>1</v>
      </c>
      <c r="F471" s="383"/>
      <c r="G471" s="384"/>
      <c r="H471" s="390"/>
      <c r="I471" s="508">
        <f>PRODUCT(E471:H471)</f>
        <v>1</v>
      </c>
      <c r="J471" s="392"/>
      <c r="K471" s="393"/>
      <c r="L471" s="387"/>
    </row>
    <row r="472" spans="3:12" ht="14.25" customHeight="1" x14ac:dyDescent="0.3">
      <c r="C472" s="388"/>
      <c r="D472" s="398"/>
      <c r="E472" s="382"/>
      <c r="F472" s="383"/>
      <c r="G472" s="384"/>
      <c r="H472" s="403"/>
      <c r="I472" s="399"/>
      <c r="J472" s="400"/>
      <c r="K472" s="393"/>
      <c r="L472" s="387"/>
    </row>
    <row r="473" spans="3:12" ht="14.25" customHeight="1" x14ac:dyDescent="0.3">
      <c r="C473" s="388"/>
      <c r="D473" s="389"/>
      <c r="E473" s="382"/>
      <c r="F473" s="383"/>
      <c r="G473" s="384"/>
      <c r="H473" s="403"/>
      <c r="I473" s="508"/>
      <c r="J473" s="392"/>
      <c r="K473" s="393"/>
      <c r="L473" s="387"/>
    </row>
    <row r="474" spans="3:12" ht="14.25" customHeight="1" x14ac:dyDescent="0.3">
      <c r="C474" s="388"/>
      <c r="D474" s="402"/>
      <c r="E474" s="382"/>
      <c r="F474" s="383"/>
      <c r="G474" s="384"/>
      <c r="H474" s="403"/>
      <c r="I474" s="399"/>
      <c r="J474" s="392"/>
      <c r="K474" s="393"/>
      <c r="L474" s="387"/>
    </row>
    <row r="475" spans="3:12" ht="14.25" customHeight="1" x14ac:dyDescent="0.3">
      <c r="C475" s="586" t="str">
        <f>RESUMEN!C191</f>
        <v>03.07.02.23</v>
      </c>
      <c r="D475" s="593" t="str">
        <f>RESUMEN!D191</f>
        <v>MUEBLE TIPO MB-7b</v>
      </c>
      <c r="E475" s="554"/>
      <c r="F475" s="546"/>
      <c r="G475" s="591"/>
      <c r="H475" s="49"/>
      <c r="I475" s="546"/>
      <c r="J475" s="591">
        <f>SUM(I479:I492)</f>
        <v>34</v>
      </c>
      <c r="K475" s="592" t="s">
        <v>15</v>
      </c>
      <c r="L475" s="387"/>
    </row>
    <row r="476" spans="3:12" ht="14.25" customHeight="1" x14ac:dyDescent="0.3">
      <c r="C476" s="404"/>
      <c r="D476" s="666" t="s">
        <v>169</v>
      </c>
      <c r="E476" s="382"/>
      <c r="F476" s="383"/>
      <c r="G476" s="384"/>
      <c r="H476" s="390"/>
      <c r="I476" s="383"/>
      <c r="J476" s="397"/>
      <c r="K476" s="406"/>
      <c r="L476" s="387"/>
    </row>
    <row r="477" spans="3:12" ht="14.25" customHeight="1" x14ac:dyDescent="0.3">
      <c r="C477" s="388"/>
      <c r="D477" s="434" t="s">
        <v>925</v>
      </c>
      <c r="E477" s="382"/>
      <c r="F477" s="383"/>
      <c r="G477" s="384"/>
      <c r="H477" s="390"/>
      <c r="I477" s="391"/>
      <c r="J477" s="386"/>
      <c r="K477" s="393"/>
      <c r="L477" s="387"/>
    </row>
    <row r="478" spans="3:12" ht="14.25" customHeight="1" x14ac:dyDescent="0.3">
      <c r="C478" s="388"/>
      <c r="D478" s="398" t="s">
        <v>170</v>
      </c>
      <c r="E478" s="382"/>
      <c r="F478" s="383"/>
      <c r="G478" s="384"/>
      <c r="H478" s="390"/>
      <c r="I478" s="391"/>
      <c r="J478" s="400"/>
      <c r="K478" s="393"/>
      <c r="L478" s="387"/>
    </row>
    <row r="479" spans="3:12" ht="14.25" customHeight="1" x14ac:dyDescent="0.3">
      <c r="C479" s="388" t="s">
        <v>946</v>
      </c>
      <c r="D479" s="665" t="s">
        <v>947</v>
      </c>
      <c r="E479" s="382">
        <v>4</v>
      </c>
      <c r="F479" s="383"/>
      <c r="G479" s="384"/>
      <c r="H479" s="390"/>
      <c r="I479" s="508">
        <f>PRODUCT(E479:H479)</f>
        <v>4</v>
      </c>
      <c r="J479" s="392"/>
      <c r="K479" s="393"/>
      <c r="L479" s="387"/>
    </row>
    <row r="480" spans="3:12" ht="14.25" customHeight="1" x14ac:dyDescent="0.3">
      <c r="C480" s="388"/>
      <c r="D480" s="434" t="s">
        <v>1102</v>
      </c>
      <c r="E480" s="382"/>
      <c r="F480" s="383"/>
      <c r="G480" s="384"/>
      <c r="H480" s="390"/>
      <c r="I480" s="391"/>
      <c r="J480" s="397"/>
      <c r="K480" s="406"/>
      <c r="L480" s="387"/>
    </row>
    <row r="481" spans="3:12" ht="14.25" customHeight="1" x14ac:dyDescent="0.3">
      <c r="C481" s="388"/>
      <c r="D481" s="398" t="s">
        <v>170</v>
      </c>
      <c r="E481" s="382"/>
      <c r="F481" s="383"/>
      <c r="G481" s="384"/>
      <c r="H481" s="390"/>
      <c r="I481" s="391"/>
      <c r="J481" s="386"/>
      <c r="K481" s="393"/>
      <c r="L481" s="387"/>
    </row>
    <row r="482" spans="3:12" ht="16.95" customHeight="1" x14ac:dyDescent="0.3">
      <c r="C482" s="388" t="s">
        <v>1125</v>
      </c>
      <c r="D482" s="665" t="s">
        <v>1126</v>
      </c>
      <c r="E482" s="382">
        <v>4</v>
      </c>
      <c r="F482" s="383"/>
      <c r="G482" s="384"/>
      <c r="H482" s="390"/>
      <c r="I482" s="508">
        <f>PRODUCT(E482:H482)</f>
        <v>4</v>
      </c>
      <c r="J482" s="392"/>
      <c r="K482" s="393"/>
      <c r="L482" s="387"/>
    </row>
    <row r="483" spans="3:12" ht="16.95" customHeight="1" x14ac:dyDescent="0.3">
      <c r="C483" s="388" t="s">
        <v>1127</v>
      </c>
      <c r="D483" s="665" t="s">
        <v>297</v>
      </c>
      <c r="E483" s="382">
        <v>7</v>
      </c>
      <c r="F483" s="383"/>
      <c r="G483" s="384"/>
      <c r="H483" s="390"/>
      <c r="I483" s="508">
        <f>PRODUCT(E483:H483)</f>
        <v>7</v>
      </c>
      <c r="J483" s="392"/>
      <c r="K483" s="393"/>
      <c r="L483" s="387"/>
    </row>
    <row r="484" spans="3:12" ht="16.95" customHeight="1" x14ac:dyDescent="0.3">
      <c r="C484" s="388" t="s">
        <v>1135</v>
      </c>
      <c r="D484" s="665" t="s">
        <v>764</v>
      </c>
      <c r="E484" s="382">
        <v>6</v>
      </c>
      <c r="F484" s="383"/>
      <c r="G484" s="384"/>
      <c r="H484" s="390"/>
      <c r="I484" s="508">
        <f>PRODUCT(E484:H484)</f>
        <v>6</v>
      </c>
      <c r="J484" s="392"/>
      <c r="K484" s="393"/>
      <c r="L484" s="387"/>
    </row>
    <row r="485" spans="3:12" ht="14.25" customHeight="1" x14ac:dyDescent="0.3">
      <c r="C485" s="404"/>
      <c r="D485" s="666" t="s">
        <v>200</v>
      </c>
      <c r="E485" s="382"/>
      <c r="F485" s="383"/>
      <c r="G485" s="384"/>
      <c r="H485" s="385"/>
      <c r="I485" s="383"/>
      <c r="J485" s="392"/>
      <c r="K485" s="393"/>
      <c r="L485" s="387"/>
    </row>
    <row r="486" spans="3:12" ht="14.25" customHeight="1" x14ac:dyDescent="0.3">
      <c r="C486" s="388"/>
      <c r="D486" s="434" t="s">
        <v>1685</v>
      </c>
      <c r="E486" s="382"/>
      <c r="F486" s="395"/>
      <c r="G486" s="396"/>
      <c r="H486" s="390"/>
      <c r="I486" s="391"/>
      <c r="J486" s="392"/>
      <c r="K486" s="393"/>
      <c r="L486" s="387"/>
    </row>
    <row r="487" spans="3:12" ht="14.25" customHeight="1" x14ac:dyDescent="0.3">
      <c r="C487" s="388"/>
      <c r="D487" s="398" t="s">
        <v>170</v>
      </c>
      <c r="E487" s="382"/>
      <c r="F487" s="395"/>
      <c r="G487" s="396"/>
      <c r="H487" s="390"/>
      <c r="I487" s="391"/>
      <c r="J487" s="392"/>
      <c r="K487" s="393"/>
      <c r="L487" s="387"/>
    </row>
    <row r="488" spans="3:12" ht="14.25" customHeight="1" x14ac:dyDescent="0.3">
      <c r="C488" s="388" t="s">
        <v>1648</v>
      </c>
      <c r="D488" s="667" t="s">
        <v>2287</v>
      </c>
      <c r="E488" s="382">
        <v>2</v>
      </c>
      <c r="F488" s="383"/>
      <c r="G488" s="384"/>
      <c r="H488" s="390"/>
      <c r="I488" s="508">
        <f>PRODUCT(E488:H488)</f>
        <v>2</v>
      </c>
      <c r="J488" s="392"/>
      <c r="K488" s="393"/>
      <c r="L488" s="387"/>
    </row>
    <row r="489" spans="3:12" ht="14.25" customHeight="1" x14ac:dyDescent="0.3">
      <c r="C489" s="388" t="s">
        <v>1637</v>
      </c>
      <c r="D489" s="665" t="s">
        <v>2286</v>
      </c>
      <c r="E489" s="382">
        <v>7</v>
      </c>
      <c r="F489" s="383"/>
      <c r="G489" s="384"/>
      <c r="H489" s="390"/>
      <c r="I489" s="508">
        <f>PRODUCT(E489:H489)</f>
        <v>7</v>
      </c>
      <c r="J489" s="392"/>
      <c r="K489" s="393"/>
      <c r="L489" s="387"/>
    </row>
    <row r="490" spans="3:12" ht="14.25" customHeight="1" x14ac:dyDescent="0.3">
      <c r="C490" s="388"/>
      <c r="D490" s="434" t="s">
        <v>1715</v>
      </c>
      <c r="E490" s="382"/>
      <c r="F490" s="395"/>
      <c r="G490" s="396"/>
      <c r="H490" s="390"/>
      <c r="I490" s="391"/>
      <c r="J490" s="392"/>
      <c r="K490" s="393"/>
      <c r="L490" s="387"/>
    </row>
    <row r="491" spans="3:12" ht="14.25" customHeight="1" x14ac:dyDescent="0.3">
      <c r="C491" s="388"/>
      <c r="D491" s="398" t="s">
        <v>170</v>
      </c>
      <c r="E491" s="382"/>
      <c r="F491" s="395"/>
      <c r="G491" s="396"/>
      <c r="H491" s="390"/>
      <c r="I491" s="391"/>
      <c r="J491" s="392"/>
      <c r="K491" s="393"/>
      <c r="L491" s="387"/>
    </row>
    <row r="492" spans="3:12" ht="14.25" customHeight="1" x14ac:dyDescent="0.3">
      <c r="C492" s="388" t="s">
        <v>1716</v>
      </c>
      <c r="D492" s="665" t="s">
        <v>1717</v>
      </c>
      <c r="E492" s="382">
        <v>4</v>
      </c>
      <c r="F492" s="383"/>
      <c r="G492" s="384"/>
      <c r="H492" s="390"/>
      <c r="I492" s="508">
        <f>PRODUCT(E492:H492)</f>
        <v>4</v>
      </c>
      <c r="J492" s="392"/>
      <c r="K492" s="393"/>
      <c r="L492" s="387"/>
    </row>
    <row r="493" spans="3:12" ht="14.25" customHeight="1" x14ac:dyDescent="0.3">
      <c r="C493" s="388"/>
      <c r="D493" s="389"/>
      <c r="E493" s="382"/>
      <c r="F493" s="383"/>
      <c r="G493" s="384"/>
      <c r="H493" s="403"/>
      <c r="I493" s="508"/>
      <c r="J493" s="392"/>
      <c r="K493" s="393"/>
      <c r="L493" s="387"/>
    </row>
    <row r="494" spans="3:12" ht="14.25" customHeight="1" x14ac:dyDescent="0.3">
      <c r="C494" s="586" t="str">
        <f>RESUMEN!C192</f>
        <v>03.07.02.24</v>
      </c>
      <c r="D494" s="593" t="str">
        <f>RESUMEN!D192</f>
        <v>MUEBLE TIPO MB-7c</v>
      </c>
      <c r="E494" s="554"/>
      <c r="F494" s="546"/>
      <c r="G494" s="591"/>
      <c r="H494" s="49"/>
      <c r="I494" s="546"/>
      <c r="J494" s="591">
        <f>SUM(I497:I498)</f>
        <v>2</v>
      </c>
      <c r="K494" s="592" t="s">
        <v>15</v>
      </c>
      <c r="L494" s="387"/>
    </row>
    <row r="495" spans="3:12" ht="14.25" customHeight="1" x14ac:dyDescent="0.3">
      <c r="C495" s="404"/>
      <c r="D495" s="666" t="s">
        <v>200</v>
      </c>
      <c r="E495" s="382"/>
      <c r="F495" s="383"/>
      <c r="G495" s="384"/>
      <c r="H495" s="385"/>
      <c r="I495" s="383"/>
      <c r="J495" s="392"/>
      <c r="K495" s="393"/>
      <c r="L495" s="387"/>
    </row>
    <row r="496" spans="3:12" ht="14.25" customHeight="1" x14ac:dyDescent="0.3">
      <c r="C496" s="388"/>
      <c r="D496" s="434" t="s">
        <v>1685</v>
      </c>
      <c r="E496" s="382"/>
      <c r="F496" s="395"/>
      <c r="G496" s="396"/>
      <c r="H496" s="390"/>
      <c r="I496" s="391"/>
      <c r="J496" s="392"/>
      <c r="K496" s="393"/>
      <c r="L496" s="387"/>
    </row>
    <row r="497" spans="3:12" ht="14.25" customHeight="1" x14ac:dyDescent="0.3">
      <c r="C497" s="388"/>
      <c r="D497" s="398" t="s">
        <v>170</v>
      </c>
      <c r="E497" s="382"/>
      <c r="F497" s="395"/>
      <c r="G497" s="396"/>
      <c r="H497" s="390"/>
      <c r="I497" s="391"/>
      <c r="J497" s="392"/>
      <c r="K497" s="393"/>
      <c r="L497" s="387"/>
    </row>
    <row r="498" spans="3:12" ht="14.25" customHeight="1" x14ac:dyDescent="0.3">
      <c r="C498" s="388" t="s">
        <v>1727</v>
      </c>
      <c r="D498" s="667" t="s">
        <v>692</v>
      </c>
      <c r="E498" s="382">
        <v>2</v>
      </c>
      <c r="F498" s="383"/>
      <c r="G498" s="384"/>
      <c r="H498" s="390"/>
      <c r="I498" s="508">
        <f>PRODUCT(E498:H498)</f>
        <v>2</v>
      </c>
      <c r="J498" s="392"/>
      <c r="K498" s="393"/>
      <c r="L498" s="387"/>
    </row>
    <row r="499" spans="3:12" ht="14.25" customHeight="1" x14ac:dyDescent="0.3">
      <c r="C499" s="388"/>
      <c r="D499" s="389"/>
      <c r="E499" s="382"/>
      <c r="F499" s="383"/>
      <c r="G499" s="384"/>
      <c r="H499" s="403"/>
      <c r="I499" s="508">
        <f>PRODUCT(E499:H499)</f>
        <v>0</v>
      </c>
      <c r="J499" s="392"/>
      <c r="K499" s="393"/>
      <c r="L499" s="387"/>
    </row>
    <row r="500" spans="3:12" ht="14.25" customHeight="1" x14ac:dyDescent="0.3">
      <c r="C500" s="586" t="str">
        <f>RESUMEN!C193</f>
        <v>03.07.02.25</v>
      </c>
      <c r="D500" s="593" t="str">
        <f>RESUMEN!D193</f>
        <v>MUEBLE TIPO MB-8a</v>
      </c>
      <c r="E500" s="554"/>
      <c r="F500" s="546"/>
      <c r="G500" s="591"/>
      <c r="H500" s="49"/>
      <c r="I500" s="546"/>
      <c r="J500" s="591">
        <f>SUM(I502:I512)</f>
        <v>17</v>
      </c>
      <c r="K500" s="592" t="s">
        <v>15</v>
      </c>
      <c r="L500" s="387"/>
    </row>
    <row r="501" spans="3:12" ht="14.25" customHeight="1" x14ac:dyDescent="0.3">
      <c r="C501" s="404"/>
      <c r="D501" s="666" t="s">
        <v>169</v>
      </c>
      <c r="E501" s="382"/>
      <c r="F501" s="383"/>
      <c r="G501" s="384"/>
      <c r="H501" s="390"/>
      <c r="I501" s="383"/>
      <c r="J501" s="397"/>
      <c r="K501" s="406"/>
      <c r="L501" s="387"/>
    </row>
    <row r="502" spans="3:12" ht="14.25" customHeight="1" x14ac:dyDescent="0.3">
      <c r="C502" s="388"/>
      <c r="D502" s="434" t="s">
        <v>925</v>
      </c>
      <c r="E502" s="382"/>
      <c r="F502" s="383"/>
      <c r="G502" s="384"/>
      <c r="H502" s="390"/>
      <c r="I502" s="391"/>
      <c r="J502" s="386"/>
      <c r="K502" s="393"/>
      <c r="L502" s="387"/>
    </row>
    <row r="503" spans="3:12" ht="14.25" customHeight="1" x14ac:dyDescent="0.3">
      <c r="C503" s="388"/>
      <c r="D503" s="398" t="s">
        <v>170</v>
      </c>
      <c r="E503" s="382"/>
      <c r="F503" s="383"/>
      <c r="G503" s="384"/>
      <c r="H503" s="390"/>
      <c r="I503" s="391"/>
      <c r="J503" s="400"/>
      <c r="K503" s="393"/>
      <c r="L503" s="387"/>
    </row>
    <row r="504" spans="3:12" ht="14.25" customHeight="1" x14ac:dyDescent="0.3">
      <c r="C504" s="388" t="s">
        <v>1031</v>
      </c>
      <c r="D504" s="665" t="s">
        <v>150</v>
      </c>
      <c r="E504" s="382">
        <v>4</v>
      </c>
      <c r="F504" s="383"/>
      <c r="G504" s="384"/>
      <c r="H504" s="390"/>
      <c r="I504" s="508">
        <f>PRODUCT(E504:H504)</f>
        <v>4</v>
      </c>
      <c r="J504" s="392"/>
      <c r="K504" s="393"/>
      <c r="L504" s="387"/>
    </row>
    <row r="505" spans="3:12" ht="14.25" customHeight="1" x14ac:dyDescent="0.3">
      <c r="C505" s="388"/>
      <c r="D505" s="434" t="s">
        <v>1102</v>
      </c>
      <c r="E505" s="382"/>
      <c r="F505" s="383"/>
      <c r="G505" s="384"/>
      <c r="H505" s="390"/>
      <c r="I505" s="391"/>
      <c r="J505" s="397"/>
      <c r="K505" s="406"/>
      <c r="L505" s="387"/>
    </row>
    <row r="506" spans="3:12" ht="14.25" customHeight="1" x14ac:dyDescent="0.3">
      <c r="C506" s="388"/>
      <c r="D506" s="398" t="s">
        <v>170</v>
      </c>
      <c r="E506" s="382"/>
      <c r="F506" s="383"/>
      <c r="G506" s="384"/>
      <c r="H506" s="390"/>
      <c r="I506" s="391"/>
      <c r="J506" s="386"/>
      <c r="K506" s="393"/>
      <c r="L506" s="387"/>
    </row>
    <row r="507" spans="3:12" ht="16.95" customHeight="1" x14ac:dyDescent="0.3">
      <c r="C507" s="388" t="s">
        <v>1113</v>
      </c>
      <c r="D507" s="665" t="s">
        <v>180</v>
      </c>
      <c r="E507" s="382">
        <v>6</v>
      </c>
      <c r="F507" s="383"/>
      <c r="G507" s="384"/>
      <c r="H507" s="390"/>
      <c r="I507" s="508">
        <f>PRODUCT(E507:H507)</f>
        <v>6</v>
      </c>
      <c r="J507" s="392"/>
      <c r="K507" s="393"/>
      <c r="L507" s="387"/>
    </row>
    <row r="508" spans="3:12" ht="14.25" customHeight="1" x14ac:dyDescent="0.3">
      <c r="C508" s="404"/>
      <c r="D508" s="666" t="s">
        <v>200</v>
      </c>
      <c r="E508" s="382"/>
      <c r="F508" s="383"/>
      <c r="G508" s="384"/>
      <c r="H508" s="385"/>
      <c r="I508" s="383"/>
      <c r="J508" s="392"/>
      <c r="K508" s="393"/>
      <c r="L508" s="387"/>
    </row>
    <row r="509" spans="3:12" ht="14.25" customHeight="1" x14ac:dyDescent="0.3">
      <c r="C509" s="388"/>
      <c r="D509" s="434" t="s">
        <v>1685</v>
      </c>
      <c r="E509" s="382"/>
      <c r="F509" s="395"/>
      <c r="G509" s="396"/>
      <c r="H509" s="390"/>
      <c r="I509" s="391"/>
      <c r="J509" s="392"/>
      <c r="K509" s="393"/>
      <c r="L509" s="387"/>
    </row>
    <row r="510" spans="3:12" ht="14.25" customHeight="1" x14ac:dyDescent="0.3">
      <c r="C510" s="388"/>
      <c r="D510" s="398" t="s">
        <v>170</v>
      </c>
      <c r="E510" s="382"/>
      <c r="F510" s="395"/>
      <c r="G510" s="396"/>
      <c r="H510" s="390"/>
      <c r="I510" s="391"/>
      <c r="J510" s="392"/>
      <c r="K510" s="393"/>
      <c r="L510" s="387"/>
    </row>
    <row r="511" spans="3:12" ht="14.25" customHeight="1" x14ac:dyDescent="0.3">
      <c r="C511" s="388" t="s">
        <v>1670</v>
      </c>
      <c r="D511" s="667" t="s">
        <v>1671</v>
      </c>
      <c r="E511" s="382">
        <v>4</v>
      </c>
      <c r="F511" s="383"/>
      <c r="G511" s="384"/>
      <c r="H511" s="390"/>
      <c r="I511" s="508">
        <f>PRODUCT(E511:H511)</f>
        <v>4</v>
      </c>
      <c r="J511" s="392"/>
      <c r="K511" s="393"/>
      <c r="L511" s="387"/>
    </row>
    <row r="512" spans="3:12" ht="14.25" customHeight="1" x14ac:dyDescent="0.3">
      <c r="C512" s="388" t="s">
        <v>1675</v>
      </c>
      <c r="D512" s="667" t="s">
        <v>693</v>
      </c>
      <c r="E512" s="382">
        <v>3</v>
      </c>
      <c r="F512" s="383"/>
      <c r="G512" s="384"/>
      <c r="H512" s="390"/>
      <c r="I512" s="508">
        <f>PRODUCT(E512:H512)</f>
        <v>3</v>
      </c>
      <c r="J512" s="397"/>
      <c r="K512" s="406"/>
      <c r="L512" s="387"/>
    </row>
    <row r="513" spans="3:12" ht="14.25" customHeight="1" x14ac:dyDescent="0.3">
      <c r="C513" s="586" t="str">
        <f>RESUMEN!C194</f>
        <v>03.07.02.26</v>
      </c>
      <c r="D513" s="593" t="str">
        <f>RESUMEN!D194</f>
        <v xml:space="preserve">MUEBLE TIPO MB-8b </v>
      </c>
      <c r="E513" s="554"/>
      <c r="F513" s="546"/>
      <c r="G513" s="591"/>
      <c r="H513" s="49"/>
      <c r="I513" s="546"/>
      <c r="J513" s="591">
        <f>SUM(I517:I525)</f>
        <v>3</v>
      </c>
      <c r="K513" s="592" t="s">
        <v>15</v>
      </c>
      <c r="L513" s="387"/>
    </row>
    <row r="514" spans="3:12" ht="14.25" customHeight="1" x14ac:dyDescent="0.3">
      <c r="C514" s="404"/>
      <c r="D514" s="666" t="s">
        <v>169</v>
      </c>
      <c r="E514" s="382"/>
      <c r="F514" s="383"/>
      <c r="G514" s="384"/>
      <c r="H514" s="390"/>
      <c r="I514" s="383"/>
      <c r="J514" s="397"/>
      <c r="K514" s="406"/>
      <c r="L514" s="387"/>
    </row>
    <row r="515" spans="3:12" ht="14.25" customHeight="1" x14ac:dyDescent="0.3">
      <c r="C515" s="388"/>
      <c r="D515" s="434" t="s">
        <v>1102</v>
      </c>
      <c r="E515" s="382"/>
      <c r="F515" s="383"/>
      <c r="G515" s="384"/>
      <c r="H515" s="390"/>
      <c r="I515" s="391"/>
      <c r="J515" s="386"/>
      <c r="K515" s="393"/>
      <c r="L515" s="387"/>
    </row>
    <row r="516" spans="3:12" ht="14.25" customHeight="1" x14ac:dyDescent="0.3">
      <c r="C516" s="388"/>
      <c r="D516" s="398" t="s">
        <v>170</v>
      </c>
      <c r="E516" s="382"/>
      <c r="F516" s="383"/>
      <c r="G516" s="384"/>
      <c r="H516" s="390"/>
      <c r="I516" s="391"/>
      <c r="J516" s="400"/>
      <c r="K516" s="393"/>
      <c r="L516" s="387"/>
    </row>
    <row r="517" spans="3:12" ht="14.25" customHeight="1" x14ac:dyDescent="0.3">
      <c r="C517" s="388" t="s">
        <v>2146</v>
      </c>
      <c r="D517" s="665" t="s">
        <v>181</v>
      </c>
      <c r="E517" s="382">
        <v>1</v>
      </c>
      <c r="F517" s="383"/>
      <c r="G517" s="384"/>
      <c r="H517" s="390"/>
      <c r="I517" s="508">
        <f>PRODUCT(E517:H517)</f>
        <v>1</v>
      </c>
      <c r="J517" s="392"/>
      <c r="K517" s="393"/>
      <c r="L517" s="387"/>
    </row>
    <row r="518" spans="3:12" ht="14.25" customHeight="1" x14ac:dyDescent="0.3">
      <c r="C518" s="388"/>
      <c r="D518" s="434" t="s">
        <v>1358</v>
      </c>
      <c r="E518" s="382"/>
      <c r="F518" s="383"/>
      <c r="G518" s="384"/>
      <c r="H518" s="390"/>
      <c r="I518" s="391"/>
      <c r="J518" s="397"/>
      <c r="K518" s="406"/>
      <c r="L518" s="387"/>
    </row>
    <row r="519" spans="3:12" ht="14.25" customHeight="1" x14ac:dyDescent="0.3">
      <c r="C519" s="388"/>
      <c r="D519" s="398" t="s">
        <v>188</v>
      </c>
      <c r="E519" s="382"/>
      <c r="F519" s="383"/>
      <c r="G519" s="384"/>
      <c r="H519" s="390"/>
      <c r="I519" s="391"/>
      <c r="J519" s="386"/>
      <c r="K519" s="393"/>
      <c r="L519" s="387"/>
    </row>
    <row r="520" spans="3:12" ht="14.25" customHeight="1" x14ac:dyDescent="0.3">
      <c r="C520" s="388" t="s">
        <v>1359</v>
      </c>
      <c r="D520" s="665" t="s">
        <v>162</v>
      </c>
      <c r="E520" s="382">
        <v>1</v>
      </c>
      <c r="F520" s="383"/>
      <c r="G520" s="384"/>
      <c r="H520" s="390"/>
      <c r="I520" s="508">
        <f>PRODUCT(E520:H520)</f>
        <v>1</v>
      </c>
      <c r="J520" s="400"/>
      <c r="K520" s="393"/>
      <c r="L520" s="387"/>
    </row>
    <row r="521" spans="3:12" ht="14.25" customHeight="1" x14ac:dyDescent="0.3">
      <c r="C521" s="404"/>
      <c r="D521" s="666" t="s">
        <v>200</v>
      </c>
      <c r="E521" s="382"/>
      <c r="F521" s="383"/>
      <c r="G521" s="384"/>
      <c r="H521" s="385"/>
      <c r="I521" s="383"/>
      <c r="J521" s="392"/>
      <c r="K521" s="393"/>
      <c r="L521" s="387"/>
    </row>
    <row r="522" spans="3:12" ht="14.25" customHeight="1" x14ac:dyDescent="0.3">
      <c r="C522" s="388"/>
      <c r="D522" s="434" t="s">
        <v>1685</v>
      </c>
      <c r="E522" s="382"/>
      <c r="F522" s="395"/>
      <c r="G522" s="396"/>
      <c r="H522" s="390"/>
      <c r="I522" s="391"/>
      <c r="J522" s="392"/>
      <c r="K522" s="393"/>
      <c r="L522" s="387"/>
    </row>
    <row r="523" spans="3:12" ht="14.25" customHeight="1" x14ac:dyDescent="0.3">
      <c r="C523" s="388"/>
      <c r="D523" s="398" t="s">
        <v>170</v>
      </c>
      <c r="E523" s="382"/>
      <c r="F523" s="395"/>
      <c r="G523" s="396"/>
      <c r="H523" s="390"/>
      <c r="I523" s="391"/>
      <c r="J523" s="392"/>
      <c r="K523" s="393"/>
      <c r="L523" s="387"/>
    </row>
    <row r="524" spans="3:12" ht="14.25" customHeight="1" x14ac:dyDescent="0.3">
      <c r="C524" s="388" t="s">
        <v>1675</v>
      </c>
      <c r="D524" s="667" t="s">
        <v>693</v>
      </c>
      <c r="E524" s="382">
        <v>1</v>
      </c>
      <c r="F524" s="383"/>
      <c r="G524" s="384"/>
      <c r="H524" s="390"/>
      <c r="I524" s="508">
        <f>PRODUCT(E524:H524)</f>
        <v>1</v>
      </c>
      <c r="J524" s="392"/>
      <c r="K524" s="393"/>
      <c r="L524" s="387"/>
    </row>
    <row r="525" spans="3:12" ht="14.25" customHeight="1" x14ac:dyDescent="0.3">
      <c r="C525" s="388"/>
      <c r="D525" s="389"/>
      <c r="E525" s="382"/>
      <c r="F525" s="383"/>
      <c r="G525" s="384"/>
      <c r="H525" s="403"/>
      <c r="I525" s="508"/>
      <c r="J525" s="392"/>
      <c r="K525" s="393"/>
      <c r="L525" s="387"/>
    </row>
    <row r="526" spans="3:12" ht="14.25" customHeight="1" x14ac:dyDescent="0.3">
      <c r="C526" s="586" t="str">
        <f>RESUMEN!C195</f>
        <v>03.07.02.27</v>
      </c>
      <c r="D526" s="593" t="str">
        <f>RESUMEN!D195</f>
        <v>MUEBLE TIPO MB-9a</v>
      </c>
      <c r="E526" s="554"/>
      <c r="F526" s="546"/>
      <c r="G526" s="591"/>
      <c r="H526" s="49"/>
      <c r="I526" s="546"/>
      <c r="J526" s="591">
        <f>SUM(I529:I544)</f>
        <v>7</v>
      </c>
      <c r="K526" s="592" t="s">
        <v>15</v>
      </c>
      <c r="L526" s="387"/>
    </row>
    <row r="527" spans="3:12" ht="14.25" customHeight="1" x14ac:dyDescent="0.3">
      <c r="C527" s="404"/>
      <c r="D527" s="666" t="s">
        <v>169</v>
      </c>
      <c r="E527" s="382"/>
      <c r="F527" s="383"/>
      <c r="G527" s="384"/>
      <c r="H527" s="390"/>
      <c r="I527" s="383"/>
      <c r="J527" s="397"/>
      <c r="K527" s="406"/>
      <c r="L527" s="387"/>
    </row>
    <row r="528" spans="3:12" ht="14.25" customHeight="1" x14ac:dyDescent="0.3">
      <c r="C528" s="388"/>
      <c r="D528" s="434" t="s">
        <v>925</v>
      </c>
      <c r="E528" s="382"/>
      <c r="F528" s="383"/>
      <c r="G528" s="384"/>
      <c r="H528" s="390"/>
      <c r="I528" s="391"/>
      <c r="J528" s="386"/>
      <c r="K528" s="393"/>
      <c r="L528" s="387"/>
    </row>
    <row r="529" spans="3:12" ht="14.25" customHeight="1" x14ac:dyDescent="0.3">
      <c r="C529" s="388"/>
      <c r="D529" s="398" t="s">
        <v>170</v>
      </c>
      <c r="E529" s="382"/>
      <c r="F529" s="383"/>
      <c r="G529" s="384"/>
      <c r="H529" s="390"/>
      <c r="I529" s="391"/>
      <c r="J529" s="400"/>
      <c r="K529" s="393"/>
      <c r="L529" s="387"/>
    </row>
    <row r="530" spans="3:12" ht="14.25" customHeight="1" x14ac:dyDescent="0.3">
      <c r="C530" s="388" t="s">
        <v>864</v>
      </c>
      <c r="D530" s="665" t="s">
        <v>352</v>
      </c>
      <c r="E530" s="382">
        <v>1</v>
      </c>
      <c r="F530" s="383"/>
      <c r="G530" s="384"/>
      <c r="H530" s="390"/>
      <c r="I530" s="508">
        <f>PRODUCT(E530:H530)</f>
        <v>1</v>
      </c>
      <c r="J530" s="392"/>
      <c r="K530" s="393"/>
      <c r="L530" s="387"/>
    </row>
    <row r="531" spans="3:12" ht="14.25" customHeight="1" x14ac:dyDescent="0.3">
      <c r="C531" s="388"/>
      <c r="D531" s="434" t="s">
        <v>952</v>
      </c>
      <c r="E531" s="382"/>
      <c r="F531" s="383"/>
      <c r="G531" s="384"/>
      <c r="H531" s="390"/>
      <c r="I531" s="391"/>
      <c r="J531" s="397"/>
      <c r="K531" s="406"/>
      <c r="L531" s="387"/>
    </row>
    <row r="532" spans="3:12" ht="14.25" customHeight="1" x14ac:dyDescent="0.3">
      <c r="C532" s="388"/>
      <c r="D532" s="398" t="s">
        <v>170</v>
      </c>
      <c r="E532" s="382"/>
      <c r="F532" s="383"/>
      <c r="G532" s="384"/>
      <c r="H532" s="390"/>
      <c r="I532" s="391"/>
      <c r="J532" s="386"/>
      <c r="K532" s="393"/>
      <c r="L532" s="387"/>
    </row>
    <row r="533" spans="3:12" ht="16.95" customHeight="1" x14ac:dyDescent="0.3">
      <c r="C533" s="388" t="s">
        <v>965</v>
      </c>
      <c r="D533" s="665" t="s">
        <v>685</v>
      </c>
      <c r="E533" s="382">
        <v>1</v>
      </c>
      <c r="F533" s="383"/>
      <c r="G533" s="384"/>
      <c r="H533" s="390"/>
      <c r="I533" s="508">
        <f>PRODUCT(E533:H533)</f>
        <v>1</v>
      </c>
      <c r="J533" s="392"/>
      <c r="K533" s="393"/>
      <c r="L533" s="387"/>
    </row>
    <row r="534" spans="3:12" ht="14.25" customHeight="1" x14ac:dyDescent="0.3">
      <c r="C534" s="388" t="s">
        <v>988</v>
      </c>
      <c r="D534" s="665" t="s">
        <v>985</v>
      </c>
      <c r="E534" s="382">
        <v>1</v>
      </c>
      <c r="F534" s="383"/>
      <c r="G534" s="384"/>
      <c r="H534" s="390"/>
      <c r="I534" s="508">
        <f>PRODUCT(E534:H534)</f>
        <v>1</v>
      </c>
      <c r="J534" s="397"/>
      <c r="K534" s="406"/>
      <c r="L534" s="387"/>
    </row>
    <row r="535" spans="3:12" ht="14.25" customHeight="1" x14ac:dyDescent="0.3">
      <c r="C535" s="404"/>
      <c r="D535" s="666" t="s">
        <v>200</v>
      </c>
      <c r="E535" s="382"/>
      <c r="F535" s="383"/>
      <c r="G535" s="384"/>
      <c r="H535" s="385"/>
      <c r="I535" s="383"/>
      <c r="J535" s="392"/>
      <c r="K535" s="393"/>
      <c r="L535" s="387"/>
    </row>
    <row r="536" spans="3:12" ht="14.25" customHeight="1" x14ac:dyDescent="0.3">
      <c r="C536" s="388"/>
      <c r="D536" s="434" t="s">
        <v>1510</v>
      </c>
      <c r="E536" s="382"/>
      <c r="F536" s="395"/>
      <c r="G536" s="396"/>
      <c r="H536" s="390"/>
      <c r="I536" s="391"/>
      <c r="J536" s="392"/>
      <c r="K536" s="393"/>
      <c r="L536" s="387"/>
    </row>
    <row r="537" spans="3:12" ht="14.25" customHeight="1" x14ac:dyDescent="0.3">
      <c r="C537" s="388"/>
      <c r="D537" s="398" t="s">
        <v>170</v>
      </c>
      <c r="E537" s="382"/>
      <c r="F537" s="395"/>
      <c r="G537" s="396"/>
      <c r="H537" s="390"/>
      <c r="I537" s="391"/>
      <c r="J537" s="392"/>
      <c r="K537" s="393"/>
      <c r="L537" s="387"/>
    </row>
    <row r="538" spans="3:12" ht="14.25" customHeight="1" x14ac:dyDescent="0.3">
      <c r="C538" s="388" t="s">
        <v>1476</v>
      </c>
      <c r="D538" s="667" t="s">
        <v>1494</v>
      </c>
      <c r="E538" s="382">
        <v>1</v>
      </c>
      <c r="F538" s="383"/>
      <c r="G538" s="384"/>
      <c r="H538" s="390"/>
      <c r="I538" s="508">
        <f>PRODUCT(E538:H538)</f>
        <v>1</v>
      </c>
      <c r="J538" s="392"/>
      <c r="K538" s="393"/>
      <c r="L538" s="387"/>
    </row>
    <row r="539" spans="3:12" ht="14.25" customHeight="1" x14ac:dyDescent="0.3">
      <c r="C539" s="388"/>
      <c r="D539" s="666" t="s">
        <v>203</v>
      </c>
      <c r="E539" s="382"/>
      <c r="F539" s="383"/>
      <c r="G539" s="384"/>
      <c r="H539" s="390"/>
      <c r="I539" s="508">
        <f>PRODUCT(E539:H539)</f>
        <v>0</v>
      </c>
      <c r="J539" s="400"/>
      <c r="K539" s="393"/>
      <c r="L539" s="387"/>
    </row>
    <row r="540" spans="3:12" ht="14.25" customHeight="1" x14ac:dyDescent="0.3">
      <c r="C540" s="388"/>
      <c r="D540" s="434" t="s">
        <v>1750</v>
      </c>
      <c r="E540" s="382"/>
      <c r="F540" s="383"/>
      <c r="G540" s="384"/>
      <c r="H540" s="390"/>
      <c r="I540" s="508">
        <f>PRODUCT(E540:H540)</f>
        <v>0</v>
      </c>
      <c r="J540" s="400"/>
      <c r="K540" s="393"/>
      <c r="L540" s="387"/>
    </row>
    <row r="541" spans="3:12" ht="14.25" customHeight="1" x14ac:dyDescent="0.3">
      <c r="C541" s="388" t="s">
        <v>2289</v>
      </c>
      <c r="D541" s="664" t="s">
        <v>2288</v>
      </c>
      <c r="E541" s="382">
        <v>1</v>
      </c>
      <c r="F541" s="383"/>
      <c r="G541" s="384"/>
      <c r="H541" s="390"/>
      <c r="I541" s="508">
        <f>PRODUCT(E541:H541)</f>
        <v>1</v>
      </c>
      <c r="J541" s="400"/>
      <c r="K541" s="393"/>
      <c r="L541" s="387"/>
    </row>
    <row r="542" spans="3:12" ht="14.25" customHeight="1" x14ac:dyDescent="0.3">
      <c r="C542" s="388"/>
      <c r="D542" s="434" t="s">
        <v>1798</v>
      </c>
      <c r="E542" s="382"/>
      <c r="F542" s="383"/>
      <c r="G542" s="384"/>
      <c r="H542" s="390"/>
      <c r="I542" s="508"/>
      <c r="J542" s="400"/>
      <c r="K542" s="393"/>
      <c r="L542" s="387"/>
    </row>
    <row r="543" spans="3:12" ht="14.25" customHeight="1" x14ac:dyDescent="0.3">
      <c r="C543" s="388" t="s">
        <v>1794</v>
      </c>
      <c r="D543" s="664" t="s">
        <v>1795</v>
      </c>
      <c r="E543" s="382">
        <v>1</v>
      </c>
      <c r="F543" s="383"/>
      <c r="G543" s="384"/>
      <c r="H543" s="390"/>
      <c r="I543" s="508">
        <f>PRODUCT(E543:H543)</f>
        <v>1</v>
      </c>
      <c r="J543" s="400"/>
      <c r="K543" s="393"/>
      <c r="L543" s="387"/>
    </row>
    <row r="544" spans="3:12" ht="14.25" customHeight="1" x14ac:dyDescent="0.3">
      <c r="C544" s="388" t="s">
        <v>1808</v>
      </c>
      <c r="D544" s="664" t="s">
        <v>1809</v>
      </c>
      <c r="E544" s="382">
        <v>1</v>
      </c>
      <c r="F544" s="383"/>
      <c r="G544" s="384"/>
      <c r="H544" s="390"/>
      <c r="I544" s="508">
        <f>PRODUCT(E544:H544)</f>
        <v>1</v>
      </c>
      <c r="J544" s="386"/>
      <c r="K544" s="393"/>
      <c r="L544" s="387"/>
    </row>
    <row r="545" spans="3:12" ht="14.25" customHeight="1" x14ac:dyDescent="0.3">
      <c r="C545" s="586" t="str">
        <f>RESUMEN!C196</f>
        <v>03.07.02.28</v>
      </c>
      <c r="D545" s="593" t="str">
        <f>RESUMEN!D196</f>
        <v>MUEBLE TIPO MB-10</v>
      </c>
      <c r="E545" s="554"/>
      <c r="F545" s="546"/>
      <c r="G545" s="591"/>
      <c r="H545" s="49"/>
      <c r="I545" s="546"/>
      <c r="J545" s="591">
        <f>SUM(I548:I564)</f>
        <v>10</v>
      </c>
      <c r="K545" s="592" t="s">
        <v>15</v>
      </c>
      <c r="L545" s="387"/>
    </row>
    <row r="546" spans="3:12" ht="14.25" customHeight="1" x14ac:dyDescent="0.3">
      <c r="C546" s="404"/>
      <c r="D546" s="666" t="s">
        <v>169</v>
      </c>
      <c r="E546" s="382"/>
      <c r="F546" s="383"/>
      <c r="G546" s="384"/>
      <c r="H546" s="390"/>
      <c r="I546" s="383"/>
      <c r="J546" s="397"/>
      <c r="K546" s="406"/>
      <c r="L546" s="387"/>
    </row>
    <row r="547" spans="3:12" ht="14.25" customHeight="1" x14ac:dyDescent="0.3">
      <c r="C547" s="388"/>
      <c r="D547" s="434" t="s">
        <v>1253</v>
      </c>
      <c r="E547" s="382"/>
      <c r="F547" s="383"/>
      <c r="G547" s="384"/>
      <c r="H547" s="390"/>
      <c r="I547" s="391"/>
      <c r="J547" s="386"/>
      <c r="K547" s="393"/>
      <c r="L547" s="387"/>
    </row>
    <row r="548" spans="3:12" ht="14.25" customHeight="1" x14ac:dyDescent="0.3">
      <c r="C548" s="388"/>
      <c r="D548" s="398" t="s">
        <v>170</v>
      </c>
      <c r="E548" s="382"/>
      <c r="F548" s="383"/>
      <c r="G548" s="384"/>
      <c r="H548" s="390"/>
      <c r="I548" s="391"/>
      <c r="J548" s="400"/>
      <c r="K548" s="393"/>
      <c r="L548" s="387"/>
    </row>
    <row r="549" spans="3:12" ht="14.25" customHeight="1" x14ac:dyDescent="0.3">
      <c r="C549" s="388" t="s">
        <v>1160</v>
      </c>
      <c r="D549" s="665" t="s">
        <v>695</v>
      </c>
      <c r="E549" s="382">
        <v>1</v>
      </c>
      <c r="F549" s="383"/>
      <c r="G549" s="384"/>
      <c r="H549" s="390"/>
      <c r="I549" s="508">
        <f>PRODUCT(E549:H549)</f>
        <v>1</v>
      </c>
      <c r="J549" s="392"/>
      <c r="K549" s="393"/>
      <c r="L549" s="387"/>
    </row>
    <row r="550" spans="3:12" ht="14.25" customHeight="1" x14ac:dyDescent="0.3">
      <c r="C550" s="388"/>
      <c r="D550" s="434" t="s">
        <v>1274</v>
      </c>
      <c r="E550" s="382"/>
      <c r="F550" s="383"/>
      <c r="G550" s="384"/>
      <c r="H550" s="390"/>
      <c r="I550" s="391"/>
      <c r="J550" s="397"/>
      <c r="K550" s="406"/>
      <c r="L550" s="387"/>
    </row>
    <row r="551" spans="3:12" ht="14.25" customHeight="1" x14ac:dyDescent="0.3">
      <c r="C551" s="388"/>
      <c r="D551" s="398" t="s">
        <v>118</v>
      </c>
      <c r="E551" s="382"/>
      <c r="F551" s="383"/>
      <c r="G551" s="384"/>
      <c r="H551" s="390"/>
      <c r="I551" s="391"/>
      <c r="J551" s="386"/>
      <c r="K551" s="393"/>
      <c r="L551" s="387"/>
    </row>
    <row r="552" spans="3:12" ht="16.95" customHeight="1" x14ac:dyDescent="0.3">
      <c r="C552" s="388" t="s">
        <v>1275</v>
      </c>
      <c r="D552" s="665" t="s">
        <v>383</v>
      </c>
      <c r="E552" s="382">
        <v>1</v>
      </c>
      <c r="F552" s="383"/>
      <c r="G552" s="384"/>
      <c r="H552" s="390"/>
      <c r="I552" s="508">
        <f>PRODUCT(E552:H552)</f>
        <v>1</v>
      </c>
      <c r="J552" s="392"/>
      <c r="K552" s="393"/>
      <c r="L552" s="387"/>
    </row>
    <row r="553" spans="3:12" ht="14.25" customHeight="1" x14ac:dyDescent="0.3">
      <c r="C553" s="388" t="s">
        <v>1293</v>
      </c>
      <c r="D553" s="665" t="s">
        <v>364</v>
      </c>
      <c r="E553" s="382">
        <v>1</v>
      </c>
      <c r="F553" s="383"/>
      <c r="G553" s="384"/>
      <c r="H553" s="390"/>
      <c r="I553" s="508">
        <f>PRODUCT(E553:H553)</f>
        <v>1</v>
      </c>
      <c r="J553" s="397"/>
      <c r="K553" s="406"/>
      <c r="L553" s="387"/>
    </row>
    <row r="554" spans="3:12" ht="14.25" customHeight="1" x14ac:dyDescent="0.3">
      <c r="C554" s="404"/>
      <c r="D554" s="666" t="s">
        <v>200</v>
      </c>
      <c r="E554" s="382"/>
      <c r="F554" s="383"/>
      <c r="G554" s="384"/>
      <c r="H554" s="385"/>
      <c r="I554" s="383"/>
      <c r="J554" s="392"/>
      <c r="K554" s="393"/>
      <c r="L554" s="387"/>
    </row>
    <row r="555" spans="3:12" ht="14.25" customHeight="1" x14ac:dyDescent="0.3">
      <c r="C555" s="388"/>
      <c r="D555" s="434" t="s">
        <v>1511</v>
      </c>
      <c r="E555" s="382"/>
      <c r="F555" s="395"/>
      <c r="G555" s="396"/>
      <c r="H555" s="390"/>
      <c r="I555" s="391"/>
      <c r="J555" s="392"/>
      <c r="K555" s="393"/>
      <c r="L555" s="387"/>
    </row>
    <row r="556" spans="3:12" ht="14.25" customHeight="1" x14ac:dyDescent="0.3">
      <c r="C556" s="388"/>
      <c r="D556" s="398" t="s">
        <v>170</v>
      </c>
      <c r="E556" s="382"/>
      <c r="F556" s="395"/>
      <c r="G556" s="396"/>
      <c r="H556" s="390"/>
      <c r="I556" s="391"/>
      <c r="J556" s="392"/>
      <c r="K556" s="393"/>
      <c r="L556" s="387"/>
    </row>
    <row r="557" spans="3:12" ht="14.25" customHeight="1" x14ac:dyDescent="0.3">
      <c r="C557" s="388" t="s">
        <v>2290</v>
      </c>
      <c r="D557" s="667" t="s">
        <v>802</v>
      </c>
      <c r="E557" s="382">
        <v>1</v>
      </c>
      <c r="F557" s="383"/>
      <c r="G557" s="384"/>
      <c r="H557" s="390"/>
      <c r="I557" s="508">
        <f>PRODUCT(E557:H557)</f>
        <v>1</v>
      </c>
      <c r="J557" s="392"/>
      <c r="K557" s="393"/>
      <c r="L557" s="387"/>
    </row>
    <row r="558" spans="3:12" ht="14.25" customHeight="1" x14ac:dyDescent="0.3">
      <c r="C558" s="388" t="s">
        <v>1549</v>
      </c>
      <c r="D558" s="667" t="s">
        <v>1550</v>
      </c>
      <c r="E558" s="382">
        <v>1</v>
      </c>
      <c r="F558" s="383"/>
      <c r="G558" s="384"/>
      <c r="H558" s="390"/>
      <c r="I558" s="508">
        <f>PRODUCT(E558:H558)</f>
        <v>1</v>
      </c>
      <c r="J558" s="397"/>
      <c r="K558" s="406"/>
      <c r="L558" s="387"/>
    </row>
    <row r="559" spans="3:12" ht="14.25" customHeight="1" x14ac:dyDescent="0.3">
      <c r="C559" s="388" t="s">
        <v>1542</v>
      </c>
      <c r="D559" s="667" t="s">
        <v>1541</v>
      </c>
      <c r="E559" s="382">
        <v>2</v>
      </c>
      <c r="F559" s="383"/>
      <c r="G559" s="384"/>
      <c r="H559" s="390"/>
      <c r="I559" s="508">
        <f>PRODUCT(E559:H559)</f>
        <v>2</v>
      </c>
      <c r="J559" s="386"/>
      <c r="K559" s="393"/>
      <c r="L559" s="387"/>
    </row>
    <row r="560" spans="3:12" ht="14.25" customHeight="1" x14ac:dyDescent="0.3">
      <c r="C560" s="388" t="s">
        <v>1545</v>
      </c>
      <c r="D560" s="667" t="s">
        <v>280</v>
      </c>
      <c r="E560" s="382">
        <v>1</v>
      </c>
      <c r="F560" s="383"/>
      <c r="G560" s="384"/>
      <c r="H560" s="390"/>
      <c r="I560" s="508">
        <f>PRODUCT(E560:H560)</f>
        <v>1</v>
      </c>
      <c r="J560" s="400"/>
      <c r="K560" s="393"/>
      <c r="L560" s="387"/>
    </row>
    <row r="561" spans="3:12" ht="14.25" customHeight="1" x14ac:dyDescent="0.3">
      <c r="C561" s="388" t="s">
        <v>2291</v>
      </c>
      <c r="D561" s="667" t="s">
        <v>694</v>
      </c>
      <c r="E561" s="382">
        <v>1</v>
      </c>
      <c r="F561" s="383"/>
      <c r="G561" s="384"/>
      <c r="H561" s="390"/>
      <c r="I561" s="508">
        <f>PRODUCT(E561:H561)</f>
        <v>1</v>
      </c>
      <c r="J561" s="392"/>
      <c r="K561" s="393"/>
      <c r="L561" s="387"/>
    </row>
    <row r="562" spans="3:12" ht="14.25" customHeight="1" x14ac:dyDescent="0.3">
      <c r="C562" s="388"/>
      <c r="D562" s="434" t="s">
        <v>1685</v>
      </c>
      <c r="E562" s="382"/>
      <c r="F562" s="395"/>
      <c r="G562" s="396"/>
      <c r="H562" s="390"/>
      <c r="I562" s="391"/>
      <c r="J562" s="392"/>
      <c r="K562" s="393"/>
      <c r="L562" s="387"/>
    </row>
    <row r="563" spans="3:12" ht="14.25" customHeight="1" x14ac:dyDescent="0.3">
      <c r="C563" s="388"/>
      <c r="D563" s="398" t="s">
        <v>170</v>
      </c>
      <c r="E563" s="382"/>
      <c r="F563" s="395"/>
      <c r="G563" s="396"/>
      <c r="H563" s="390"/>
      <c r="I563" s="391"/>
      <c r="J563" s="392"/>
      <c r="K563" s="393"/>
      <c r="L563" s="387"/>
    </row>
    <row r="564" spans="3:12" ht="14.25" customHeight="1" x14ac:dyDescent="0.3">
      <c r="C564" s="388" t="s">
        <v>1648</v>
      </c>
      <c r="D564" s="667" t="s">
        <v>2292</v>
      </c>
      <c r="E564" s="382">
        <v>1</v>
      </c>
      <c r="F564" s="383"/>
      <c r="G564" s="384"/>
      <c r="H564" s="390"/>
      <c r="I564" s="508">
        <f>PRODUCT(E564:H564)</f>
        <v>1</v>
      </c>
      <c r="J564" s="392"/>
      <c r="K564" s="393"/>
      <c r="L564" s="387"/>
    </row>
    <row r="565" spans="3:12" ht="14.25" customHeight="1" x14ac:dyDescent="0.3">
      <c r="C565" s="586" t="str">
        <f>RESUMEN!C197</f>
        <v>03.07.02.29</v>
      </c>
      <c r="D565" s="593" t="str">
        <f>RESUMEN!D197</f>
        <v>MUEBLE TIPO MB-11</v>
      </c>
      <c r="E565" s="554"/>
      <c r="F565" s="546"/>
      <c r="G565" s="591"/>
      <c r="H565" s="49"/>
      <c r="I565" s="546"/>
      <c r="J565" s="591">
        <f>SUM(I568:I572)</f>
        <v>4</v>
      </c>
      <c r="K565" s="592" t="s">
        <v>15</v>
      </c>
      <c r="L565" s="387"/>
    </row>
    <row r="566" spans="3:12" ht="14.25" customHeight="1" x14ac:dyDescent="0.3">
      <c r="C566" s="404"/>
      <c r="D566" s="666" t="s">
        <v>169</v>
      </c>
      <c r="E566" s="382"/>
      <c r="F566" s="383"/>
      <c r="G566" s="384"/>
      <c r="H566" s="390"/>
      <c r="I566" s="383"/>
      <c r="J566" s="397"/>
      <c r="K566" s="406"/>
      <c r="L566" s="387"/>
    </row>
    <row r="567" spans="3:12" ht="14.25" customHeight="1" x14ac:dyDescent="0.3">
      <c r="C567" s="388"/>
      <c r="D567" s="434" t="s">
        <v>925</v>
      </c>
      <c r="E567" s="382"/>
      <c r="F567" s="383"/>
      <c r="G567" s="384"/>
      <c r="H567" s="390"/>
      <c r="I567" s="391"/>
      <c r="J567" s="386"/>
      <c r="K567" s="393"/>
      <c r="L567" s="387"/>
    </row>
    <row r="568" spans="3:12" ht="14.25" customHeight="1" x14ac:dyDescent="0.3">
      <c r="C568" s="388"/>
      <c r="D568" s="398" t="s">
        <v>170</v>
      </c>
      <c r="E568" s="382"/>
      <c r="F568" s="383"/>
      <c r="G568" s="384"/>
      <c r="H568" s="390"/>
      <c r="I568" s="391"/>
      <c r="J568" s="400"/>
      <c r="K568" s="393"/>
      <c r="L568" s="387"/>
    </row>
    <row r="569" spans="3:12" ht="14.25" customHeight="1" x14ac:dyDescent="0.3">
      <c r="C569" s="388" t="s">
        <v>874</v>
      </c>
      <c r="D569" s="665" t="s">
        <v>873</v>
      </c>
      <c r="E569" s="382">
        <v>1</v>
      </c>
      <c r="F569" s="383"/>
      <c r="G569" s="384"/>
      <c r="H569" s="390"/>
      <c r="I569" s="508">
        <f>PRODUCT(E569:H569)</f>
        <v>1</v>
      </c>
      <c r="J569" s="392"/>
      <c r="K569" s="393"/>
      <c r="L569" s="387"/>
    </row>
    <row r="570" spans="3:12" ht="14.25" customHeight="1" x14ac:dyDescent="0.3">
      <c r="C570" s="388" t="s">
        <v>878</v>
      </c>
      <c r="D570" s="665" t="s">
        <v>146</v>
      </c>
      <c r="E570" s="382">
        <v>1</v>
      </c>
      <c r="F570" s="383"/>
      <c r="G570" s="384"/>
      <c r="H570" s="390"/>
      <c r="I570" s="508">
        <f>PRODUCT(E570:H570)</f>
        <v>1</v>
      </c>
      <c r="J570" s="397"/>
      <c r="K570" s="406"/>
      <c r="L570" s="387"/>
    </row>
    <row r="571" spans="3:12" ht="14.25" customHeight="1" x14ac:dyDescent="0.3">
      <c r="C571" s="388" t="s">
        <v>956</v>
      </c>
      <c r="D571" s="665" t="s">
        <v>955</v>
      </c>
      <c r="E571" s="382">
        <v>1</v>
      </c>
      <c r="F571" s="383"/>
      <c r="G571" s="384"/>
      <c r="H571" s="390"/>
      <c r="I571" s="508">
        <f>PRODUCT(E571:H571)</f>
        <v>1</v>
      </c>
      <c r="J571" s="386"/>
      <c r="K571" s="393"/>
      <c r="L571" s="387"/>
    </row>
    <row r="572" spans="3:12" ht="14.25" customHeight="1" x14ac:dyDescent="0.3">
      <c r="C572" s="388" t="s">
        <v>923</v>
      </c>
      <c r="D572" s="665" t="s">
        <v>927</v>
      </c>
      <c r="E572" s="382">
        <v>1</v>
      </c>
      <c r="F572" s="383"/>
      <c r="G572" s="384"/>
      <c r="H572" s="390"/>
      <c r="I572" s="508">
        <f>PRODUCT(E572:H572)</f>
        <v>1</v>
      </c>
      <c r="J572" s="400"/>
      <c r="K572" s="393"/>
      <c r="L572" s="387"/>
    </row>
    <row r="573" spans="3:12" ht="14.25" customHeight="1" x14ac:dyDescent="0.3">
      <c r="C573" s="586" t="str">
        <f>RESUMEN!C198</f>
        <v>03.07.02.30</v>
      </c>
      <c r="D573" s="593" t="str">
        <f>RESUMEN!D198</f>
        <v>MUEBLE TIPO MB-R</v>
      </c>
      <c r="E573" s="554"/>
      <c r="F573" s="546"/>
      <c r="G573" s="591"/>
      <c r="H573" s="49"/>
      <c r="I573" s="546"/>
      <c r="J573" s="591">
        <f>SUM(I575:I580)</f>
        <v>2</v>
      </c>
      <c r="K573" s="592" t="s">
        <v>15</v>
      </c>
      <c r="L573" s="387"/>
    </row>
    <row r="574" spans="3:12" ht="14.25" customHeight="1" x14ac:dyDescent="0.3">
      <c r="C574" s="404"/>
      <c r="D574" s="666" t="s">
        <v>169</v>
      </c>
      <c r="E574" s="382"/>
      <c r="F574" s="383"/>
      <c r="G574" s="384"/>
      <c r="H574" s="390"/>
      <c r="I574" s="383"/>
      <c r="J574" s="397"/>
      <c r="K574" s="406"/>
      <c r="L574" s="387"/>
    </row>
    <row r="575" spans="3:12" ht="14.25" customHeight="1" x14ac:dyDescent="0.3">
      <c r="C575" s="388"/>
      <c r="D575" s="434" t="s">
        <v>1102</v>
      </c>
      <c r="E575" s="382"/>
      <c r="F575" s="383"/>
      <c r="G575" s="384"/>
      <c r="H575" s="390"/>
      <c r="I575" s="391"/>
      <c r="J575" s="386"/>
      <c r="K575" s="393"/>
      <c r="L575" s="387"/>
    </row>
    <row r="576" spans="3:12" ht="14.25" customHeight="1" x14ac:dyDescent="0.3">
      <c r="C576" s="388"/>
      <c r="D576" s="398" t="s">
        <v>170</v>
      </c>
      <c r="E576" s="382"/>
      <c r="F576" s="383"/>
      <c r="G576" s="384"/>
      <c r="H576" s="390"/>
      <c r="I576" s="391"/>
      <c r="J576" s="400"/>
      <c r="K576" s="393"/>
      <c r="L576" s="387"/>
    </row>
    <row r="577" spans="3:12" ht="14.25" customHeight="1" x14ac:dyDescent="0.3">
      <c r="C577" s="388" t="s">
        <v>1127</v>
      </c>
      <c r="D577" s="665" t="s">
        <v>297</v>
      </c>
      <c r="E577" s="382">
        <v>1</v>
      </c>
      <c r="F577" s="383"/>
      <c r="G577" s="384"/>
      <c r="H577" s="390"/>
      <c r="I577" s="508">
        <f>PRODUCT(E577:H577)</f>
        <v>1</v>
      </c>
      <c r="J577" s="392"/>
      <c r="K577" s="393"/>
      <c r="L577" s="387"/>
    </row>
    <row r="578" spans="3:12" ht="14.25" customHeight="1" x14ac:dyDescent="0.3">
      <c r="C578" s="388"/>
      <c r="D578" s="434" t="s">
        <v>1385</v>
      </c>
      <c r="E578" s="382"/>
      <c r="F578" s="383"/>
      <c r="G578" s="384"/>
      <c r="H578" s="390"/>
      <c r="I578" s="391"/>
      <c r="J578" s="397"/>
      <c r="K578" s="406"/>
      <c r="L578" s="387"/>
    </row>
    <row r="579" spans="3:12" ht="14.25" customHeight="1" x14ac:dyDescent="0.3">
      <c r="C579" s="388"/>
      <c r="D579" s="398" t="s">
        <v>170</v>
      </c>
      <c r="E579" s="382"/>
      <c r="F579" s="383"/>
      <c r="G579" s="384"/>
      <c r="H579" s="390"/>
      <c r="I579" s="391"/>
      <c r="J579" s="386"/>
      <c r="K579" s="393"/>
      <c r="L579" s="387"/>
    </row>
    <row r="580" spans="3:12" ht="14.25" customHeight="1" x14ac:dyDescent="0.3">
      <c r="C580" s="388" t="s">
        <v>1212</v>
      </c>
      <c r="D580" s="665" t="s">
        <v>322</v>
      </c>
      <c r="E580" s="382">
        <v>1</v>
      </c>
      <c r="F580" s="383"/>
      <c r="G580" s="384"/>
      <c r="H580" s="390"/>
      <c r="I580" s="508">
        <f>PRODUCT(E580:H580)</f>
        <v>1</v>
      </c>
      <c r="J580" s="400"/>
      <c r="K580" s="393"/>
      <c r="L580" s="387"/>
    </row>
    <row r="581" spans="3:12" ht="14.25" customHeight="1" x14ac:dyDescent="0.3">
      <c r="C581" s="586" t="str">
        <f>RESUMEN!C199</f>
        <v>03.07.02.31</v>
      </c>
      <c r="D581" s="593" t="str">
        <f>RESUMEN!D199</f>
        <v>MUEBLE TIPO MB-RT</v>
      </c>
      <c r="E581" s="554"/>
      <c r="F581" s="546"/>
      <c r="G581" s="591"/>
      <c r="H581" s="49"/>
      <c r="I581" s="546"/>
      <c r="J581" s="591">
        <f>SUM(I584:I592)</f>
        <v>9</v>
      </c>
      <c r="K581" s="592" t="s">
        <v>15</v>
      </c>
      <c r="L581" s="387"/>
    </row>
    <row r="582" spans="3:12" ht="14.25" customHeight="1" x14ac:dyDescent="0.3">
      <c r="C582" s="404"/>
      <c r="D582" s="666" t="s">
        <v>169</v>
      </c>
      <c r="E582" s="382"/>
      <c r="F582" s="383"/>
      <c r="G582" s="384"/>
      <c r="H582" s="390"/>
      <c r="I582" s="383"/>
      <c r="J582" s="397"/>
      <c r="K582" s="406"/>
      <c r="L582" s="387"/>
    </row>
    <row r="583" spans="3:12" ht="14.25" customHeight="1" x14ac:dyDescent="0.3">
      <c r="C583" s="388"/>
      <c r="D583" s="434" t="s">
        <v>1102</v>
      </c>
      <c r="E583" s="382"/>
      <c r="F583" s="383"/>
      <c r="G583" s="384"/>
      <c r="H583" s="390"/>
      <c r="I583" s="391"/>
      <c r="J583" s="386"/>
      <c r="K583" s="393"/>
      <c r="L583" s="387"/>
    </row>
    <row r="584" spans="3:12" ht="14.25" customHeight="1" x14ac:dyDescent="0.3">
      <c r="C584" s="388"/>
      <c r="D584" s="398" t="s">
        <v>170</v>
      </c>
      <c r="E584" s="382"/>
      <c r="F584" s="383"/>
      <c r="G584" s="384"/>
      <c r="H584" s="390"/>
      <c r="I584" s="391"/>
      <c r="J584" s="400"/>
      <c r="K584" s="393"/>
      <c r="L584" s="387"/>
    </row>
    <row r="585" spans="3:12" ht="14.25" customHeight="1" x14ac:dyDescent="0.3">
      <c r="C585" s="388" t="s">
        <v>1125</v>
      </c>
      <c r="D585" s="665" t="s">
        <v>2257</v>
      </c>
      <c r="E585" s="382">
        <v>2</v>
      </c>
      <c r="F585" s="383"/>
      <c r="G585" s="384"/>
      <c r="H585" s="390"/>
      <c r="I585" s="508">
        <f>PRODUCT(E585:H585)</f>
        <v>2</v>
      </c>
      <c r="J585" s="392"/>
      <c r="K585" s="393"/>
      <c r="L585" s="387"/>
    </row>
    <row r="586" spans="3:12" ht="14.25" customHeight="1" x14ac:dyDescent="0.3">
      <c r="C586" s="388" t="s">
        <v>1127</v>
      </c>
      <c r="D586" s="665" t="s">
        <v>297</v>
      </c>
      <c r="E586" s="382">
        <v>2</v>
      </c>
      <c r="F586" s="383"/>
      <c r="G586" s="384"/>
      <c r="H586" s="390"/>
      <c r="I586" s="508">
        <f>PRODUCT(E586:H586)</f>
        <v>2</v>
      </c>
      <c r="J586" s="397"/>
      <c r="K586" s="406"/>
      <c r="L586" s="387"/>
    </row>
    <row r="587" spans="3:12" ht="14.25" customHeight="1" x14ac:dyDescent="0.3">
      <c r="C587" s="388" t="s">
        <v>1135</v>
      </c>
      <c r="D587" s="665" t="s">
        <v>764</v>
      </c>
      <c r="E587" s="382">
        <v>2</v>
      </c>
      <c r="F587" s="383"/>
      <c r="G587" s="384"/>
      <c r="H587" s="390"/>
      <c r="I587" s="508">
        <f>PRODUCT(E587:H587)</f>
        <v>2</v>
      </c>
      <c r="J587" s="386"/>
      <c r="K587" s="393"/>
      <c r="L587" s="387"/>
    </row>
    <row r="588" spans="3:12" ht="14.25" customHeight="1" x14ac:dyDescent="0.3">
      <c r="C588" s="404"/>
      <c r="D588" s="666" t="s">
        <v>200</v>
      </c>
      <c r="E588" s="382"/>
      <c r="F588" s="383"/>
      <c r="G588" s="384"/>
      <c r="H588" s="385"/>
      <c r="I588" s="383"/>
      <c r="J588" s="392"/>
      <c r="K588" s="393"/>
      <c r="L588" s="387"/>
    </row>
    <row r="589" spans="3:12" ht="14.25" customHeight="1" x14ac:dyDescent="0.3">
      <c r="C589" s="388"/>
      <c r="D589" s="434" t="s">
        <v>1685</v>
      </c>
      <c r="E589" s="382"/>
      <c r="F589" s="395"/>
      <c r="G589" s="396"/>
      <c r="H589" s="390"/>
      <c r="I589" s="391"/>
      <c r="J589" s="392"/>
      <c r="K589" s="393"/>
      <c r="L589" s="387"/>
    </row>
    <row r="590" spans="3:12" ht="14.25" customHeight="1" x14ac:dyDescent="0.3">
      <c r="C590" s="388"/>
      <c r="D590" s="398" t="s">
        <v>170</v>
      </c>
      <c r="E590" s="382"/>
      <c r="F590" s="395"/>
      <c r="G590" s="396"/>
      <c r="H590" s="390"/>
      <c r="I590" s="391"/>
      <c r="J590" s="392"/>
      <c r="K590" s="393"/>
      <c r="L590" s="387"/>
    </row>
    <row r="591" spans="3:12" ht="14.25" customHeight="1" x14ac:dyDescent="0.3">
      <c r="C591" s="388" t="s">
        <v>1648</v>
      </c>
      <c r="D591" s="667" t="s">
        <v>2292</v>
      </c>
      <c r="E591" s="382">
        <v>1</v>
      </c>
      <c r="F591" s="383"/>
      <c r="G591" s="384"/>
      <c r="H591" s="390"/>
      <c r="I591" s="508">
        <f>PRODUCT(E591:H591)</f>
        <v>1</v>
      </c>
      <c r="J591" s="392"/>
      <c r="K591" s="393"/>
      <c r="L591" s="387"/>
    </row>
    <row r="592" spans="3:12" ht="14.25" customHeight="1" x14ac:dyDescent="0.3">
      <c r="C592" s="388" t="s">
        <v>1637</v>
      </c>
      <c r="D592" s="667" t="s">
        <v>1638</v>
      </c>
      <c r="E592" s="382">
        <v>2</v>
      </c>
      <c r="F592" s="383"/>
      <c r="G592" s="384"/>
      <c r="H592" s="390"/>
      <c r="I592" s="508">
        <f>PRODUCT(E592:H592)</f>
        <v>2</v>
      </c>
      <c r="J592" s="397"/>
      <c r="K592" s="406"/>
      <c r="L592" s="387"/>
    </row>
    <row r="593" spans="3:12" ht="14.25" customHeight="1" x14ac:dyDescent="0.3">
      <c r="C593" s="586" t="str">
        <f>RESUMEN!C200</f>
        <v>03.07.02.32</v>
      </c>
      <c r="D593" s="593" t="str">
        <f>RESUMEN!D200</f>
        <v>MUEBLE TIPO MB-RT1</v>
      </c>
      <c r="E593" s="554"/>
      <c r="F593" s="546"/>
      <c r="G593" s="591"/>
      <c r="H593" s="49"/>
      <c r="I593" s="546"/>
      <c r="J593" s="591">
        <f>SUM(I595:I600)</f>
        <v>2</v>
      </c>
      <c r="K593" s="592" t="s">
        <v>15</v>
      </c>
      <c r="L593" s="387"/>
    </row>
    <row r="594" spans="3:12" ht="14.25" customHeight="1" x14ac:dyDescent="0.3">
      <c r="C594" s="404"/>
      <c r="D594" s="666" t="s">
        <v>169</v>
      </c>
      <c r="E594" s="382"/>
      <c r="F594" s="383"/>
      <c r="G594" s="384"/>
      <c r="H594" s="390"/>
      <c r="I594" s="383"/>
      <c r="J594" s="397"/>
      <c r="K594" s="406"/>
      <c r="L594" s="387"/>
    </row>
    <row r="595" spans="3:12" ht="14.25" customHeight="1" x14ac:dyDescent="0.3">
      <c r="C595" s="388"/>
      <c r="D595" s="434" t="s">
        <v>952</v>
      </c>
      <c r="E595" s="382"/>
      <c r="F595" s="383"/>
      <c r="G595" s="384"/>
      <c r="H595" s="390"/>
      <c r="I595" s="391"/>
      <c r="J595" s="386"/>
      <c r="K595" s="393"/>
      <c r="L595" s="387"/>
    </row>
    <row r="596" spans="3:12" ht="14.25" customHeight="1" x14ac:dyDescent="0.3">
      <c r="C596" s="388"/>
      <c r="D596" s="398" t="s">
        <v>170</v>
      </c>
      <c r="E596" s="382"/>
      <c r="F596" s="383"/>
      <c r="G596" s="384"/>
      <c r="H596" s="390"/>
      <c r="I596" s="391"/>
      <c r="J596" s="400"/>
      <c r="K596" s="393"/>
      <c r="L596" s="387"/>
    </row>
    <row r="597" spans="3:12" ht="14.25" customHeight="1" x14ac:dyDescent="0.3">
      <c r="C597" s="388" t="s">
        <v>988</v>
      </c>
      <c r="D597" s="665" t="s">
        <v>985</v>
      </c>
      <c r="E597" s="382">
        <v>1</v>
      </c>
      <c r="F597" s="383"/>
      <c r="G597" s="384"/>
      <c r="H597" s="390"/>
      <c r="I597" s="508">
        <f>PRODUCT(E597:H597)</f>
        <v>1</v>
      </c>
      <c r="J597" s="392"/>
      <c r="K597" s="393"/>
      <c r="L597" s="387"/>
    </row>
    <row r="598" spans="3:12" ht="14.25" customHeight="1" x14ac:dyDescent="0.3">
      <c r="C598" s="388"/>
      <c r="D598" s="666" t="s">
        <v>203</v>
      </c>
      <c r="E598" s="382"/>
      <c r="F598" s="383"/>
      <c r="G598" s="384"/>
      <c r="H598" s="390"/>
      <c r="I598" s="508">
        <f>PRODUCT(E598:H598)</f>
        <v>0</v>
      </c>
      <c r="J598" s="397"/>
      <c r="K598" s="406"/>
      <c r="L598" s="387"/>
    </row>
    <row r="599" spans="3:12" ht="14.25" customHeight="1" x14ac:dyDescent="0.3">
      <c r="C599" s="388"/>
      <c r="D599" s="434" t="s">
        <v>1750</v>
      </c>
      <c r="E599" s="382"/>
      <c r="F599" s="383"/>
      <c r="G599" s="384"/>
      <c r="H599" s="390"/>
      <c r="I599" s="508">
        <f>PRODUCT(E599:H599)</f>
        <v>0</v>
      </c>
      <c r="J599" s="386"/>
      <c r="K599" s="393"/>
      <c r="L599" s="387"/>
    </row>
    <row r="600" spans="3:12" ht="14.25" customHeight="1" x14ac:dyDescent="0.3">
      <c r="C600" s="388" t="s">
        <v>2289</v>
      </c>
      <c r="D600" s="664" t="s">
        <v>2288</v>
      </c>
      <c r="E600" s="382">
        <v>1</v>
      </c>
      <c r="F600" s="383"/>
      <c r="G600" s="384"/>
      <c r="H600" s="390"/>
      <c r="I600" s="508">
        <f>PRODUCT(E600:H600)</f>
        <v>1</v>
      </c>
      <c r="J600" s="400"/>
      <c r="K600" s="393"/>
      <c r="L600" s="387"/>
    </row>
    <row r="601" spans="3:12" ht="14.25" customHeight="1" x14ac:dyDescent="0.3">
      <c r="C601" s="586" t="str">
        <f>RESUMEN!C201</f>
        <v>03.07.02.33</v>
      </c>
      <c r="D601" s="593" t="str">
        <f>RESUMEN!D201</f>
        <v>MUEBLE TIPO MA-1</v>
      </c>
      <c r="E601" s="554"/>
      <c r="F601" s="546"/>
      <c r="G601" s="591"/>
      <c r="H601" s="49"/>
      <c r="I601" s="546"/>
      <c r="J601" s="591">
        <f>SUM(I605:I628)</f>
        <v>50</v>
      </c>
      <c r="K601" s="592" t="s">
        <v>15</v>
      </c>
      <c r="L601" s="387"/>
    </row>
    <row r="602" spans="3:12" ht="14.25" customHeight="1" x14ac:dyDescent="0.3">
      <c r="C602" s="404"/>
      <c r="D602" s="666" t="s">
        <v>169</v>
      </c>
      <c r="E602" s="382"/>
      <c r="F602" s="383"/>
      <c r="G602" s="384"/>
      <c r="H602" s="390"/>
      <c r="I602" s="383"/>
      <c r="J602" s="397"/>
      <c r="K602" s="406"/>
      <c r="L602" s="387"/>
    </row>
    <row r="603" spans="3:12" ht="14.25" customHeight="1" x14ac:dyDescent="0.3">
      <c r="C603" s="388"/>
      <c r="D603" s="434" t="s">
        <v>925</v>
      </c>
      <c r="E603" s="382"/>
      <c r="F603" s="383"/>
      <c r="G603" s="384"/>
      <c r="H603" s="390"/>
      <c r="I603" s="391"/>
      <c r="J603" s="386"/>
      <c r="K603" s="393"/>
      <c r="L603" s="387"/>
    </row>
    <row r="604" spans="3:12" ht="14.25" customHeight="1" x14ac:dyDescent="0.3">
      <c r="C604" s="388"/>
      <c r="D604" s="398" t="s">
        <v>170</v>
      </c>
      <c r="E604" s="382"/>
      <c r="F604" s="383"/>
      <c r="G604" s="384"/>
      <c r="H604" s="390"/>
      <c r="I604" s="391"/>
      <c r="J604" s="400"/>
      <c r="K604" s="393"/>
      <c r="L604" s="387"/>
    </row>
    <row r="605" spans="3:12" ht="14.25" customHeight="1" x14ac:dyDescent="0.3">
      <c r="C605" s="388" t="s">
        <v>864</v>
      </c>
      <c r="D605" s="665" t="s">
        <v>352</v>
      </c>
      <c r="E605" s="382">
        <v>2</v>
      </c>
      <c r="F605" s="383"/>
      <c r="G605" s="384"/>
      <c r="H605" s="390"/>
      <c r="I605" s="508">
        <f>PRODUCT(E605:H605)</f>
        <v>2</v>
      </c>
      <c r="J605" s="392"/>
      <c r="K605" s="393"/>
      <c r="L605" s="387"/>
    </row>
    <row r="606" spans="3:12" ht="14.25" customHeight="1" x14ac:dyDescent="0.3">
      <c r="C606" s="388"/>
      <c r="D606" s="434" t="s">
        <v>952</v>
      </c>
      <c r="E606" s="382"/>
      <c r="F606" s="383"/>
      <c r="G606" s="384"/>
      <c r="H606" s="390"/>
      <c r="I606" s="391"/>
      <c r="J606" s="397"/>
      <c r="K606" s="406"/>
      <c r="L606" s="387"/>
    </row>
    <row r="607" spans="3:12" ht="14.25" customHeight="1" x14ac:dyDescent="0.3">
      <c r="C607" s="388"/>
      <c r="D607" s="398" t="s">
        <v>170</v>
      </c>
      <c r="E607" s="382"/>
      <c r="F607" s="383"/>
      <c r="G607" s="384"/>
      <c r="H607" s="390"/>
      <c r="I607" s="391"/>
      <c r="J607" s="386"/>
      <c r="K607" s="393"/>
      <c r="L607" s="387"/>
    </row>
    <row r="608" spans="3:12" ht="14.25" customHeight="1" x14ac:dyDescent="0.3">
      <c r="C608" s="388" t="s">
        <v>988</v>
      </c>
      <c r="D608" s="665" t="s">
        <v>985</v>
      </c>
      <c r="E608" s="382">
        <v>4</v>
      </c>
      <c r="F608" s="383"/>
      <c r="G608" s="384"/>
      <c r="H608" s="390"/>
      <c r="I608" s="508">
        <f>PRODUCT(E608:H608)</f>
        <v>4</v>
      </c>
      <c r="J608" s="397"/>
      <c r="K608" s="406"/>
      <c r="L608" s="387"/>
    </row>
    <row r="609" spans="3:12" ht="14.25" customHeight="1" x14ac:dyDescent="0.3">
      <c r="C609" s="388"/>
      <c r="D609" s="434" t="s">
        <v>1021</v>
      </c>
      <c r="E609" s="382"/>
      <c r="F609" s="383"/>
      <c r="G609" s="384"/>
      <c r="H609" s="390"/>
      <c r="I609" s="391"/>
      <c r="J609" s="386"/>
      <c r="K609" s="393"/>
      <c r="L609" s="387"/>
    </row>
    <row r="610" spans="3:12" ht="14.25" customHeight="1" x14ac:dyDescent="0.3">
      <c r="C610" s="388"/>
      <c r="D610" s="398" t="s">
        <v>170</v>
      </c>
      <c r="E610" s="382"/>
      <c r="F610" s="383"/>
      <c r="G610" s="384"/>
      <c r="H610" s="390"/>
      <c r="I610" s="391"/>
      <c r="J610" s="400"/>
      <c r="K610" s="393"/>
      <c r="L610" s="387"/>
    </row>
    <row r="611" spans="3:12" ht="14.25" customHeight="1" x14ac:dyDescent="0.3">
      <c r="C611" s="388" t="s">
        <v>1061</v>
      </c>
      <c r="D611" s="665" t="s">
        <v>215</v>
      </c>
      <c r="E611" s="382">
        <v>1</v>
      </c>
      <c r="F611" s="383"/>
      <c r="G611" s="384"/>
      <c r="H611" s="390"/>
      <c r="I611" s="508">
        <f>PRODUCT(E611:H611)</f>
        <v>1</v>
      </c>
      <c r="J611" s="392"/>
      <c r="K611" s="393"/>
      <c r="L611" s="387"/>
    </row>
    <row r="612" spans="3:12" ht="14.25" customHeight="1" x14ac:dyDescent="0.3">
      <c r="C612" s="388"/>
      <c r="D612" s="434" t="s">
        <v>1102</v>
      </c>
      <c r="E612" s="382"/>
      <c r="F612" s="383"/>
      <c r="G612" s="384"/>
      <c r="H612" s="390"/>
      <c r="I612" s="391"/>
      <c r="J612" s="386"/>
      <c r="K612" s="393"/>
      <c r="L612" s="387"/>
    </row>
    <row r="613" spans="3:12" ht="14.25" customHeight="1" x14ac:dyDescent="0.3">
      <c r="C613" s="388"/>
      <c r="D613" s="398" t="s">
        <v>170</v>
      </c>
      <c r="E613" s="382"/>
      <c r="F613" s="383"/>
      <c r="G613" s="384"/>
      <c r="H613" s="390"/>
      <c r="I613" s="391"/>
      <c r="J613" s="400"/>
      <c r="K613" s="393"/>
      <c r="L613" s="387"/>
    </row>
    <row r="614" spans="3:12" ht="14.25" customHeight="1" x14ac:dyDescent="0.3">
      <c r="C614" s="388" t="s">
        <v>1125</v>
      </c>
      <c r="D614" s="665" t="s">
        <v>2257</v>
      </c>
      <c r="E614" s="382">
        <v>7</v>
      </c>
      <c r="F614" s="383"/>
      <c r="G614" s="384"/>
      <c r="H614" s="390"/>
      <c r="I614" s="508">
        <f>PRODUCT(E614:H614)</f>
        <v>7</v>
      </c>
      <c r="J614" s="392"/>
      <c r="K614" s="393"/>
      <c r="L614" s="387"/>
    </row>
    <row r="615" spans="3:12" ht="14.25" customHeight="1" x14ac:dyDescent="0.3">
      <c r="C615" s="388" t="s">
        <v>1127</v>
      </c>
      <c r="D615" s="665" t="s">
        <v>297</v>
      </c>
      <c r="E615" s="382">
        <v>9</v>
      </c>
      <c r="F615" s="383"/>
      <c r="G615" s="384"/>
      <c r="H615" s="390"/>
      <c r="I615" s="508">
        <f>PRODUCT(E615:H615)</f>
        <v>9</v>
      </c>
      <c r="J615" s="392"/>
      <c r="K615" s="393"/>
      <c r="L615" s="387"/>
    </row>
    <row r="616" spans="3:12" ht="14.25" customHeight="1" x14ac:dyDescent="0.3">
      <c r="C616" s="388" t="s">
        <v>1135</v>
      </c>
      <c r="D616" s="665" t="s">
        <v>764</v>
      </c>
      <c r="E616" s="382">
        <v>8</v>
      </c>
      <c r="F616" s="383"/>
      <c r="G616" s="384"/>
      <c r="H616" s="390"/>
      <c r="I616" s="508">
        <f>PRODUCT(E616:H616)</f>
        <v>8</v>
      </c>
      <c r="J616" s="392"/>
      <c r="K616" s="393"/>
      <c r="L616" s="387"/>
    </row>
    <row r="617" spans="3:12" ht="14.25" customHeight="1" x14ac:dyDescent="0.3">
      <c r="C617" s="388" t="s">
        <v>1139</v>
      </c>
      <c r="D617" s="665" t="s">
        <v>133</v>
      </c>
      <c r="E617" s="382">
        <v>1</v>
      </c>
      <c r="F617" s="383"/>
      <c r="G617" s="384"/>
      <c r="H617" s="390"/>
      <c r="I617" s="508">
        <f>PRODUCT(E617:H617)</f>
        <v>1</v>
      </c>
      <c r="J617" s="392"/>
      <c r="K617" s="393"/>
      <c r="L617" s="387"/>
    </row>
    <row r="618" spans="3:12" ht="14.25" customHeight="1" x14ac:dyDescent="0.3">
      <c r="C618" s="404"/>
      <c r="D618" s="666" t="s">
        <v>200</v>
      </c>
      <c r="E618" s="382"/>
      <c r="F618" s="383"/>
      <c r="G618" s="384"/>
      <c r="H618" s="385"/>
      <c r="I618" s="383"/>
      <c r="J618" s="392"/>
      <c r="K618" s="393"/>
      <c r="L618" s="387"/>
    </row>
    <row r="619" spans="3:12" ht="14.25" customHeight="1" x14ac:dyDescent="0.3">
      <c r="C619" s="388"/>
      <c r="D619" s="434" t="s">
        <v>1685</v>
      </c>
      <c r="E619" s="382"/>
      <c r="F619" s="395"/>
      <c r="G619" s="396"/>
      <c r="H619" s="390"/>
      <c r="I619" s="391"/>
      <c r="J619" s="392"/>
      <c r="K619" s="393"/>
      <c r="L619" s="387"/>
    </row>
    <row r="620" spans="3:12" ht="14.25" customHeight="1" x14ac:dyDescent="0.3">
      <c r="C620" s="388"/>
      <c r="D620" s="398" t="s">
        <v>170</v>
      </c>
      <c r="E620" s="382"/>
      <c r="F620" s="395"/>
      <c r="G620" s="396"/>
      <c r="H620" s="390"/>
      <c r="I620" s="391"/>
      <c r="J620" s="392"/>
      <c r="K620" s="393"/>
      <c r="L620" s="387"/>
    </row>
    <row r="621" spans="3:12" ht="14.25" customHeight="1" x14ac:dyDescent="0.3">
      <c r="C621" s="388" t="s">
        <v>1637</v>
      </c>
      <c r="D621" s="667" t="s">
        <v>1638</v>
      </c>
      <c r="E621" s="382">
        <v>8</v>
      </c>
      <c r="F621" s="383"/>
      <c r="G621" s="384"/>
      <c r="H621" s="390"/>
      <c r="I621" s="508">
        <f t="shared" ref="I621:I628" si="5">PRODUCT(E621:H621)</f>
        <v>8</v>
      </c>
      <c r="J621" s="392"/>
      <c r="K621" s="393"/>
      <c r="L621" s="387"/>
    </row>
    <row r="622" spans="3:12" ht="14.25" customHeight="1" x14ac:dyDescent="0.3">
      <c r="C622" s="388"/>
      <c r="D622" s="666" t="s">
        <v>203</v>
      </c>
      <c r="E622" s="382"/>
      <c r="F622" s="383"/>
      <c r="G622" s="384"/>
      <c r="H622" s="390"/>
      <c r="I622" s="508">
        <f t="shared" si="5"/>
        <v>0</v>
      </c>
      <c r="J622" s="397"/>
      <c r="K622" s="406"/>
      <c r="L622" s="387"/>
    </row>
    <row r="623" spans="3:12" ht="14.25" customHeight="1" x14ac:dyDescent="0.3">
      <c r="C623" s="388"/>
      <c r="D623" s="434" t="s">
        <v>1750</v>
      </c>
      <c r="E623" s="382"/>
      <c r="F623" s="383"/>
      <c r="G623" s="384"/>
      <c r="H623" s="390"/>
      <c r="I623" s="508">
        <f t="shared" si="5"/>
        <v>0</v>
      </c>
      <c r="J623" s="386"/>
      <c r="K623" s="393"/>
      <c r="L623" s="387"/>
    </row>
    <row r="624" spans="3:12" ht="14.25" customHeight="1" x14ac:dyDescent="0.3">
      <c r="C624" s="388" t="s">
        <v>2289</v>
      </c>
      <c r="D624" s="664" t="s">
        <v>2288</v>
      </c>
      <c r="E624" s="382">
        <v>4</v>
      </c>
      <c r="F624" s="383"/>
      <c r="G624" s="384"/>
      <c r="H624" s="390"/>
      <c r="I624" s="508">
        <f t="shared" si="5"/>
        <v>4</v>
      </c>
      <c r="J624" s="400"/>
      <c r="K624" s="393"/>
      <c r="L624" s="387"/>
    </row>
    <row r="625" spans="3:12" ht="14.25" customHeight="1" x14ac:dyDescent="0.3">
      <c r="C625" s="388"/>
      <c r="D625" s="434" t="s">
        <v>1798</v>
      </c>
      <c r="E625" s="382"/>
      <c r="F625" s="383"/>
      <c r="G625" s="384"/>
      <c r="H625" s="390"/>
      <c r="I625" s="508">
        <f t="shared" si="5"/>
        <v>0</v>
      </c>
      <c r="J625" s="392"/>
      <c r="K625" s="393"/>
      <c r="L625" s="387"/>
    </row>
    <row r="626" spans="3:12" ht="14.25" customHeight="1" x14ac:dyDescent="0.3">
      <c r="C626" s="388" t="s">
        <v>1804</v>
      </c>
      <c r="D626" s="664" t="s">
        <v>204</v>
      </c>
      <c r="E626" s="382">
        <v>3</v>
      </c>
      <c r="F626" s="383"/>
      <c r="G626" s="384"/>
      <c r="H626" s="390"/>
      <c r="I626" s="508">
        <f t="shared" si="5"/>
        <v>3</v>
      </c>
      <c r="J626" s="392"/>
      <c r="K626" s="393"/>
      <c r="L626" s="387"/>
    </row>
    <row r="627" spans="3:12" ht="14.25" customHeight="1" x14ac:dyDescent="0.3">
      <c r="C627" s="388"/>
      <c r="D627" s="434" t="s">
        <v>1929</v>
      </c>
      <c r="E627" s="382"/>
      <c r="F627" s="383"/>
      <c r="G627" s="384"/>
      <c r="H627" s="390"/>
      <c r="I627" s="508">
        <f t="shared" si="5"/>
        <v>0</v>
      </c>
      <c r="J627" s="392"/>
      <c r="K627" s="393"/>
      <c r="L627" s="387"/>
    </row>
    <row r="628" spans="3:12" ht="14.25" customHeight="1" x14ac:dyDescent="0.3">
      <c r="C628" s="388" t="s">
        <v>1893</v>
      </c>
      <c r="D628" s="664" t="s">
        <v>204</v>
      </c>
      <c r="E628" s="382">
        <v>3</v>
      </c>
      <c r="F628" s="383"/>
      <c r="G628" s="384"/>
      <c r="H628" s="390"/>
      <c r="I628" s="508">
        <f t="shared" si="5"/>
        <v>3</v>
      </c>
      <c r="J628" s="392"/>
      <c r="K628" s="393"/>
      <c r="L628" s="387"/>
    </row>
    <row r="629" spans="3:12" ht="14.25" customHeight="1" x14ac:dyDescent="0.3">
      <c r="C629" s="388"/>
      <c r="D629" s="405"/>
      <c r="E629" s="408"/>
      <c r="F629" s="409"/>
      <c r="G629" s="410"/>
      <c r="H629" s="403"/>
      <c r="I629" s="510"/>
      <c r="J629" s="392"/>
      <c r="K629" s="393"/>
      <c r="L629" s="387"/>
    </row>
    <row r="630" spans="3:12" ht="14.25" customHeight="1" x14ac:dyDescent="0.3">
      <c r="C630" s="586" t="str">
        <f>RESUMEN!C202</f>
        <v>03.07.02.34</v>
      </c>
      <c r="D630" s="593" t="str">
        <f>RESUMEN!D202</f>
        <v>MUEBLE TIPO MA-2</v>
      </c>
      <c r="E630" s="554"/>
      <c r="F630" s="546"/>
      <c r="G630" s="591"/>
      <c r="H630" s="49"/>
      <c r="I630" s="546"/>
      <c r="J630" s="591">
        <f>SUM(I633:I646)</f>
        <v>6</v>
      </c>
      <c r="K630" s="592" t="s">
        <v>15</v>
      </c>
      <c r="L630" s="387"/>
    </row>
    <row r="631" spans="3:12" ht="14.25" customHeight="1" x14ac:dyDescent="0.3">
      <c r="C631" s="404"/>
      <c r="D631" s="666" t="s">
        <v>169</v>
      </c>
      <c r="E631" s="382"/>
      <c r="F631" s="383"/>
      <c r="G631" s="384"/>
      <c r="H631" s="390"/>
      <c r="I631" s="383"/>
      <c r="J631" s="397"/>
      <c r="K631" s="406"/>
      <c r="L631" s="387"/>
    </row>
    <row r="632" spans="3:12" ht="14.25" customHeight="1" x14ac:dyDescent="0.3">
      <c r="C632" s="388"/>
      <c r="D632" s="434" t="s">
        <v>1021</v>
      </c>
      <c r="E632" s="382"/>
      <c r="F632" s="383"/>
      <c r="G632" s="384"/>
      <c r="H632" s="390"/>
      <c r="I632" s="391"/>
      <c r="J632" s="386"/>
      <c r="K632" s="393"/>
      <c r="L632" s="387"/>
    </row>
    <row r="633" spans="3:12" ht="14.25" customHeight="1" x14ac:dyDescent="0.3">
      <c r="C633" s="388"/>
      <c r="D633" s="398" t="s">
        <v>170</v>
      </c>
      <c r="E633" s="382"/>
      <c r="F633" s="383"/>
      <c r="G633" s="384"/>
      <c r="H633" s="390"/>
      <c r="I633" s="391"/>
      <c r="J633" s="400"/>
      <c r="K633" s="393"/>
      <c r="L633" s="387"/>
    </row>
    <row r="634" spans="3:12" ht="14.25" customHeight="1" x14ac:dyDescent="0.3">
      <c r="C634" s="388" t="s">
        <v>1061</v>
      </c>
      <c r="D634" s="665" t="s">
        <v>215</v>
      </c>
      <c r="E634" s="382">
        <v>1</v>
      </c>
      <c r="F634" s="383"/>
      <c r="G634" s="384"/>
      <c r="H634" s="390"/>
      <c r="I634" s="508">
        <f>PRODUCT(E634:H634)</f>
        <v>1</v>
      </c>
      <c r="J634" s="392"/>
      <c r="K634" s="393"/>
      <c r="L634" s="387"/>
    </row>
    <row r="635" spans="3:12" ht="14.25" customHeight="1" x14ac:dyDescent="0.3">
      <c r="C635" s="388"/>
      <c r="D635" s="434" t="s">
        <v>1102</v>
      </c>
      <c r="E635" s="382"/>
      <c r="F635" s="383"/>
      <c r="G635" s="384"/>
      <c r="H635" s="390"/>
      <c r="I635" s="391"/>
      <c r="J635" s="397"/>
      <c r="K635" s="406"/>
      <c r="L635" s="387"/>
    </row>
    <row r="636" spans="3:12" ht="14.25" customHeight="1" x14ac:dyDescent="0.3">
      <c r="C636" s="388"/>
      <c r="D636" s="398" t="s">
        <v>170</v>
      </c>
      <c r="E636" s="382"/>
      <c r="F636" s="383"/>
      <c r="G636" s="384"/>
      <c r="H636" s="390"/>
      <c r="I636" s="391"/>
      <c r="J636" s="386"/>
      <c r="K636" s="393"/>
      <c r="L636" s="387"/>
    </row>
    <row r="637" spans="3:12" ht="14.25" customHeight="1" x14ac:dyDescent="0.3">
      <c r="C637" s="388" t="s">
        <v>1125</v>
      </c>
      <c r="D637" s="665" t="s">
        <v>2257</v>
      </c>
      <c r="E637" s="382">
        <v>1</v>
      </c>
      <c r="F637" s="383"/>
      <c r="G637" s="384"/>
      <c r="H637" s="390"/>
      <c r="I637" s="508">
        <f>PRODUCT(E637:H637)</f>
        <v>1</v>
      </c>
      <c r="J637" s="397"/>
      <c r="K637" s="406"/>
      <c r="L637" s="387"/>
    </row>
    <row r="638" spans="3:12" ht="14.25" customHeight="1" x14ac:dyDescent="0.3">
      <c r="C638" s="388" t="s">
        <v>1127</v>
      </c>
      <c r="D638" s="665" t="s">
        <v>297</v>
      </c>
      <c r="E638" s="382">
        <v>1</v>
      </c>
      <c r="F638" s="383"/>
      <c r="G638" s="384"/>
      <c r="H638" s="390"/>
      <c r="I638" s="508">
        <f>PRODUCT(E638:H638)</f>
        <v>1</v>
      </c>
      <c r="J638" s="397"/>
      <c r="K638" s="406"/>
      <c r="L638" s="387"/>
    </row>
    <row r="639" spans="3:12" ht="14.25" customHeight="1" x14ac:dyDescent="0.3">
      <c r="C639" s="388" t="s">
        <v>1135</v>
      </c>
      <c r="D639" s="665" t="s">
        <v>764</v>
      </c>
      <c r="E639" s="382">
        <v>1</v>
      </c>
      <c r="F639" s="383"/>
      <c r="G639" s="384"/>
      <c r="H639" s="390"/>
      <c r="I639" s="508">
        <f>PRODUCT(E639:H639)</f>
        <v>1</v>
      </c>
      <c r="J639" s="386"/>
      <c r="K639" s="393"/>
      <c r="L639" s="387"/>
    </row>
    <row r="640" spans="3:12" ht="14.25" customHeight="1" x14ac:dyDescent="0.3">
      <c r="C640" s="404"/>
      <c r="D640" s="666" t="s">
        <v>200</v>
      </c>
      <c r="E640" s="382"/>
      <c r="F640" s="383"/>
      <c r="G640" s="384"/>
      <c r="H640" s="385"/>
      <c r="I640" s="383"/>
      <c r="J640" s="392"/>
      <c r="K640" s="393"/>
      <c r="L640" s="387"/>
    </row>
    <row r="641" spans="3:12" ht="14.25" customHeight="1" x14ac:dyDescent="0.3">
      <c r="C641" s="388"/>
      <c r="D641" s="434" t="s">
        <v>1750</v>
      </c>
      <c r="E641" s="382"/>
      <c r="F641" s="395"/>
      <c r="G641" s="396"/>
      <c r="H641" s="390"/>
      <c r="I641" s="391"/>
      <c r="J641" s="392"/>
      <c r="K641" s="393"/>
      <c r="L641" s="387"/>
    </row>
    <row r="642" spans="3:12" ht="14.25" customHeight="1" x14ac:dyDescent="0.3">
      <c r="C642" s="388"/>
      <c r="D642" s="398" t="s">
        <v>170</v>
      </c>
      <c r="E642" s="382"/>
      <c r="F642" s="395"/>
      <c r="G642" s="396"/>
      <c r="H642" s="390"/>
      <c r="I642" s="391"/>
      <c r="J642" s="392"/>
      <c r="K642" s="393"/>
      <c r="L642" s="387"/>
    </row>
    <row r="643" spans="3:12" ht="14.25" customHeight="1" x14ac:dyDescent="0.3">
      <c r="C643" s="388" t="s">
        <v>1804</v>
      </c>
      <c r="D643" s="667" t="s">
        <v>204</v>
      </c>
      <c r="E643" s="382">
        <v>1</v>
      </c>
      <c r="F643" s="383"/>
      <c r="G643" s="384"/>
      <c r="H643" s="390"/>
      <c r="I643" s="508">
        <f>PRODUCT(E643:H643)</f>
        <v>1</v>
      </c>
      <c r="J643" s="392"/>
      <c r="K643" s="393"/>
      <c r="L643" s="387"/>
    </row>
    <row r="644" spans="3:12" ht="14.25" customHeight="1" x14ac:dyDescent="0.3">
      <c r="C644" s="388"/>
      <c r="D644" s="434" t="s">
        <v>1929</v>
      </c>
      <c r="E644" s="382"/>
      <c r="F644" s="395"/>
      <c r="G644" s="396"/>
      <c r="H644" s="390"/>
      <c r="I644" s="391"/>
      <c r="J644" s="400"/>
      <c r="K644" s="393"/>
      <c r="L644" s="387"/>
    </row>
    <row r="645" spans="3:12" ht="14.25" customHeight="1" x14ac:dyDescent="0.3">
      <c r="C645" s="388"/>
      <c r="D645" s="398" t="s">
        <v>170</v>
      </c>
      <c r="E645" s="382"/>
      <c r="F645" s="395"/>
      <c r="G645" s="396"/>
      <c r="H645" s="390"/>
      <c r="I645" s="391"/>
      <c r="J645" s="392"/>
      <c r="K645" s="393"/>
      <c r="L645" s="387"/>
    </row>
    <row r="646" spans="3:12" ht="14.25" customHeight="1" x14ac:dyDescent="0.3">
      <c r="C646" s="388" t="s">
        <v>1893</v>
      </c>
      <c r="D646" s="667" t="s">
        <v>204</v>
      </c>
      <c r="E646" s="382">
        <v>1</v>
      </c>
      <c r="F646" s="383"/>
      <c r="G646" s="384"/>
      <c r="H646" s="390"/>
      <c r="I646" s="508">
        <f>PRODUCT(E646:H646)</f>
        <v>1</v>
      </c>
      <c r="J646" s="392"/>
      <c r="K646" s="393"/>
      <c r="L646" s="387"/>
    </row>
    <row r="647" spans="3:12" ht="14.25" customHeight="1" x14ac:dyDescent="0.3">
      <c r="C647" s="388"/>
      <c r="D647" s="389"/>
      <c r="E647" s="382"/>
      <c r="F647" s="383"/>
      <c r="G647" s="384"/>
      <c r="H647" s="403"/>
      <c r="I647" s="508"/>
      <c r="J647" s="392"/>
      <c r="K647" s="393"/>
      <c r="L647" s="387"/>
    </row>
    <row r="648" spans="3:12" ht="14.25" customHeight="1" x14ac:dyDescent="0.3">
      <c r="C648" s="586" t="str">
        <f>RESUMEN!C203</f>
        <v>03.07.02.35</v>
      </c>
      <c r="D648" s="593" t="str">
        <f>RESUMEN!D203</f>
        <v>MUEBLE TIPO MA-3</v>
      </c>
      <c r="E648" s="554"/>
      <c r="F648" s="546"/>
      <c r="G648" s="591"/>
      <c r="H648" s="49"/>
      <c r="I648" s="546"/>
      <c r="J648" s="591">
        <f>SUM(I650:I665)</f>
        <v>6</v>
      </c>
      <c r="K648" s="592" t="s">
        <v>15</v>
      </c>
      <c r="L648" s="387"/>
    </row>
    <row r="649" spans="3:12" ht="14.25" customHeight="1" x14ac:dyDescent="0.3">
      <c r="C649" s="404"/>
      <c r="D649" s="666" t="s">
        <v>169</v>
      </c>
      <c r="E649" s="382"/>
      <c r="F649" s="383"/>
      <c r="G649" s="384"/>
      <c r="H649" s="390"/>
      <c r="I649" s="383"/>
      <c r="J649" s="397"/>
      <c r="K649" s="406"/>
      <c r="L649" s="387"/>
    </row>
    <row r="650" spans="3:12" ht="14.25" customHeight="1" x14ac:dyDescent="0.3">
      <c r="C650" s="388"/>
      <c r="D650" s="434" t="s">
        <v>952</v>
      </c>
      <c r="E650" s="382"/>
      <c r="F650" s="383"/>
      <c r="G650" s="384"/>
      <c r="H650" s="390"/>
      <c r="I650" s="391"/>
      <c r="J650" s="386"/>
      <c r="K650" s="393"/>
      <c r="L650" s="387"/>
    </row>
    <row r="651" spans="3:12" ht="14.25" customHeight="1" x14ac:dyDescent="0.3">
      <c r="C651" s="388"/>
      <c r="D651" s="398" t="s">
        <v>170</v>
      </c>
      <c r="E651" s="382"/>
      <c r="F651" s="383"/>
      <c r="G651" s="384"/>
      <c r="H651" s="390"/>
      <c r="I651" s="391"/>
      <c r="J651" s="400"/>
      <c r="K651" s="393"/>
      <c r="L651" s="387"/>
    </row>
    <row r="652" spans="3:12" ht="14.25" customHeight="1" x14ac:dyDescent="0.3">
      <c r="C652" s="388" t="s">
        <v>988</v>
      </c>
      <c r="D652" s="665" t="s">
        <v>985</v>
      </c>
      <c r="E652" s="382">
        <v>1</v>
      </c>
      <c r="F652" s="383"/>
      <c r="G652" s="384"/>
      <c r="H652" s="390"/>
      <c r="I652" s="508">
        <f>PRODUCT(E652:H652)</f>
        <v>1</v>
      </c>
      <c r="J652" s="392"/>
      <c r="K652" s="393"/>
      <c r="L652" s="387"/>
    </row>
    <row r="653" spans="3:12" ht="14.25" customHeight="1" x14ac:dyDescent="0.3">
      <c r="C653" s="388"/>
      <c r="D653" s="434" t="s">
        <v>1102</v>
      </c>
      <c r="E653" s="382"/>
      <c r="F653" s="383"/>
      <c r="G653" s="384"/>
      <c r="H653" s="390"/>
      <c r="I653" s="391"/>
      <c r="J653" s="397"/>
      <c r="K653" s="406"/>
      <c r="L653" s="387"/>
    </row>
    <row r="654" spans="3:12" ht="14.25" customHeight="1" x14ac:dyDescent="0.3">
      <c r="C654" s="388"/>
      <c r="D654" s="398" t="s">
        <v>170</v>
      </c>
      <c r="E654" s="382"/>
      <c r="F654" s="383"/>
      <c r="G654" s="384"/>
      <c r="H654" s="390"/>
      <c r="I654" s="391"/>
      <c r="J654" s="386"/>
      <c r="K654" s="393"/>
      <c r="L654" s="387"/>
    </row>
    <row r="655" spans="3:12" ht="14.25" customHeight="1" x14ac:dyDescent="0.3">
      <c r="C655" s="388" t="s">
        <v>1125</v>
      </c>
      <c r="D655" s="665" t="s">
        <v>2257</v>
      </c>
      <c r="E655" s="382">
        <v>1</v>
      </c>
      <c r="F655" s="383"/>
      <c r="G655" s="384"/>
      <c r="H655" s="390"/>
      <c r="I655" s="508">
        <f>PRODUCT(E655:H655)</f>
        <v>1</v>
      </c>
      <c r="J655" s="397"/>
      <c r="K655" s="406"/>
      <c r="L655" s="387"/>
    </row>
    <row r="656" spans="3:12" ht="14.25" customHeight="1" x14ac:dyDescent="0.3">
      <c r="C656" s="388" t="s">
        <v>1135</v>
      </c>
      <c r="D656" s="665" t="s">
        <v>764</v>
      </c>
      <c r="E656" s="382">
        <v>1</v>
      </c>
      <c r="F656" s="383"/>
      <c r="G656" s="384"/>
      <c r="H656" s="390"/>
      <c r="I656" s="508">
        <f>PRODUCT(E656:H656)</f>
        <v>1</v>
      </c>
      <c r="J656" s="386"/>
      <c r="K656" s="393"/>
      <c r="L656" s="387"/>
    </row>
    <row r="657" spans="3:12" ht="14.25" customHeight="1" x14ac:dyDescent="0.3">
      <c r="C657" s="404"/>
      <c r="D657" s="666" t="s">
        <v>200</v>
      </c>
      <c r="E657" s="382"/>
      <c r="F657" s="383"/>
      <c r="G657" s="384"/>
      <c r="H657" s="385"/>
      <c r="I657" s="383"/>
      <c r="J657" s="392"/>
      <c r="K657" s="393"/>
      <c r="L657" s="387"/>
    </row>
    <row r="658" spans="3:12" ht="14.25" customHeight="1" x14ac:dyDescent="0.3">
      <c r="C658" s="388"/>
      <c r="D658" s="434" t="s">
        <v>1750</v>
      </c>
      <c r="E658" s="382"/>
      <c r="F658" s="395"/>
      <c r="G658" s="396"/>
      <c r="H658" s="390"/>
      <c r="I658" s="391"/>
      <c r="J658" s="392"/>
      <c r="K658" s="393"/>
      <c r="L658" s="387"/>
    </row>
    <row r="659" spans="3:12" ht="14.25" customHeight="1" x14ac:dyDescent="0.3">
      <c r="C659" s="388"/>
      <c r="D659" s="398" t="s">
        <v>170</v>
      </c>
      <c r="E659" s="382"/>
      <c r="F659" s="395"/>
      <c r="G659" s="396"/>
      <c r="H659" s="390"/>
      <c r="I659" s="391"/>
      <c r="J659" s="392"/>
      <c r="K659" s="393"/>
      <c r="L659" s="387"/>
    </row>
    <row r="660" spans="3:12" ht="14.25" customHeight="1" x14ac:dyDescent="0.3">
      <c r="C660" s="388" t="s">
        <v>1637</v>
      </c>
      <c r="D660" s="667" t="s">
        <v>1638</v>
      </c>
      <c r="E660" s="382">
        <v>2</v>
      </c>
      <c r="F660" s="383"/>
      <c r="G660" s="384"/>
      <c r="H660" s="390"/>
      <c r="I660" s="508">
        <f>PRODUCT(E660:H660)</f>
        <v>2</v>
      </c>
      <c r="J660" s="392"/>
      <c r="K660" s="393"/>
      <c r="L660" s="387"/>
    </row>
    <row r="661" spans="3:12" ht="14.25" customHeight="1" x14ac:dyDescent="0.3">
      <c r="C661" s="388"/>
      <c r="D661" s="666" t="s">
        <v>203</v>
      </c>
      <c r="E661" s="382"/>
      <c r="F661" s="383"/>
      <c r="G661" s="384"/>
      <c r="H661" s="390"/>
      <c r="I661" s="508">
        <f>PRODUCT(E661:H661)</f>
        <v>0</v>
      </c>
      <c r="J661" s="397"/>
      <c r="K661" s="406"/>
      <c r="L661" s="387"/>
    </row>
    <row r="662" spans="3:12" ht="14.25" customHeight="1" x14ac:dyDescent="0.3">
      <c r="C662" s="388"/>
      <c r="D662" s="434" t="s">
        <v>1750</v>
      </c>
      <c r="E662" s="382"/>
      <c r="F662" s="383"/>
      <c r="G662" s="384"/>
      <c r="H662" s="390"/>
      <c r="I662" s="508">
        <f>PRODUCT(E662:H662)</f>
        <v>0</v>
      </c>
      <c r="J662" s="386"/>
      <c r="K662" s="393"/>
      <c r="L662" s="387"/>
    </row>
    <row r="663" spans="3:12" ht="14.25" customHeight="1" x14ac:dyDescent="0.3">
      <c r="C663" s="388" t="s">
        <v>2289</v>
      </c>
      <c r="D663" s="664" t="s">
        <v>2288</v>
      </c>
      <c r="E663" s="382">
        <v>1</v>
      </c>
      <c r="F663" s="383"/>
      <c r="G663" s="384"/>
      <c r="H663" s="390"/>
      <c r="I663" s="508">
        <f>PRODUCT(E663:H663)</f>
        <v>1</v>
      </c>
      <c r="J663" s="400"/>
      <c r="K663" s="393"/>
      <c r="L663" s="387"/>
    </row>
    <row r="664" spans="3:12" ht="14.25" customHeight="1" x14ac:dyDescent="0.3">
      <c r="C664" s="404"/>
      <c r="D664" s="402"/>
      <c r="E664" s="382"/>
      <c r="F664" s="383"/>
      <c r="G664" s="384"/>
      <c r="H664" s="411"/>
      <c r="I664" s="409"/>
      <c r="J664" s="397"/>
      <c r="K664" s="406"/>
      <c r="L664" s="387"/>
    </row>
    <row r="665" spans="3:12" ht="14.25" customHeight="1" x14ac:dyDescent="0.3">
      <c r="C665" s="388"/>
      <c r="D665" s="394"/>
      <c r="E665" s="382"/>
      <c r="F665" s="383"/>
      <c r="G665" s="384"/>
      <c r="H665" s="403"/>
      <c r="I665" s="399"/>
      <c r="J665" s="386"/>
      <c r="K665" s="393"/>
      <c r="L665" s="387"/>
    </row>
    <row r="666" spans="3:12" ht="14.25" customHeight="1" x14ac:dyDescent="0.3">
      <c r="C666" s="388"/>
      <c r="D666" s="398"/>
      <c r="E666" s="382"/>
      <c r="F666" s="383"/>
      <c r="G666" s="384"/>
      <c r="H666" s="403"/>
      <c r="I666" s="399"/>
      <c r="J666" s="400"/>
      <c r="K666" s="393"/>
      <c r="L666" s="387"/>
    </row>
    <row r="667" spans="3:12" ht="14.25" customHeight="1" x14ac:dyDescent="0.3">
      <c r="C667" s="388"/>
      <c r="D667" s="389"/>
      <c r="E667" s="382"/>
      <c r="F667" s="383"/>
      <c r="G667" s="384"/>
      <c r="H667" s="403"/>
      <c r="I667" s="508"/>
      <c r="J667" s="392"/>
      <c r="K667" s="393"/>
      <c r="L667" s="387"/>
    </row>
    <row r="668" spans="3:12" ht="14.25" customHeight="1" x14ac:dyDescent="0.3">
      <c r="C668" s="388"/>
      <c r="D668" s="389"/>
      <c r="E668" s="382"/>
      <c r="F668" s="383"/>
      <c r="G668" s="384"/>
      <c r="H668" s="403"/>
      <c r="I668" s="508"/>
      <c r="J668" s="392"/>
      <c r="K668" s="393"/>
      <c r="L668" s="387"/>
    </row>
    <row r="669" spans="3:12" ht="14.25" customHeight="1" x14ac:dyDescent="0.3">
      <c r="C669" s="388"/>
      <c r="D669" s="389"/>
      <c r="E669" s="382"/>
      <c r="F669" s="383"/>
      <c r="G669" s="384"/>
      <c r="H669" s="403"/>
      <c r="I669" s="508"/>
      <c r="J669" s="392"/>
      <c r="K669" s="393"/>
      <c r="L669" s="387"/>
    </row>
    <row r="670" spans="3:12" ht="14.25" customHeight="1" x14ac:dyDescent="0.3">
      <c r="C670" s="388"/>
      <c r="D670" s="402"/>
      <c r="E670" s="382"/>
      <c r="F670" s="383"/>
      <c r="G670" s="384"/>
      <c r="H670" s="403"/>
      <c r="I670" s="399"/>
      <c r="J670" s="392"/>
      <c r="K670" s="393"/>
      <c r="L670" s="387"/>
    </row>
  </sheetData>
  <autoFilter ref="C2:C681" xr:uid="{00000000-0001-0000-0C00-000000000000}"/>
  <mergeCells count="10">
    <mergeCell ref="D5:K5"/>
    <mergeCell ref="C3:K3"/>
    <mergeCell ref="C4:K4"/>
    <mergeCell ref="C9:C10"/>
    <mergeCell ref="D9:D10"/>
    <mergeCell ref="E9:E10"/>
    <mergeCell ref="F9:H9"/>
    <mergeCell ref="I9:I10"/>
    <mergeCell ref="J9:J10"/>
    <mergeCell ref="K9:K10"/>
  </mergeCells>
  <pageMargins left="0.70866141732283472" right="0.70866141732283472" top="0.74803149606299213" bottom="0.74803149606299213" header="0.31496062992125984" footer="0.31496062992125984"/>
  <pageSetup paperSize="9" scale="55" orientation="portrait" r:id="rId1"/>
  <headerFooter>
    <oddFooter>&amp;C&amp;P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tabColor rgb="FFCCCCFF"/>
    <pageSetUpPr fitToPage="1"/>
  </sheetPr>
  <dimension ref="B1:N232"/>
  <sheetViews>
    <sheetView view="pageBreakPreview" topLeftCell="B1" zoomScale="85" zoomScaleNormal="100" zoomScaleSheetLayoutView="85" workbookViewId="0">
      <selection activeCell="D8" sqref="D8"/>
    </sheetView>
  </sheetViews>
  <sheetFormatPr baseColWidth="10" defaultColWidth="11.44140625" defaultRowHeight="13.8" x14ac:dyDescent="0.25"/>
  <cols>
    <col min="1" max="1" width="4.5546875" style="88" customWidth="1"/>
    <col min="2" max="2" width="2.5546875" style="88" customWidth="1"/>
    <col min="3" max="3" width="10.5546875" style="68" customWidth="1"/>
    <col min="4" max="4" width="52.6640625" style="84" customWidth="1"/>
    <col min="5" max="5" width="8.44140625" style="85" customWidth="1"/>
    <col min="6" max="6" width="7.44140625" style="85" customWidth="1"/>
    <col min="7" max="7" width="7.5546875" style="87" customWidth="1"/>
    <col min="8" max="8" width="7.33203125" style="87" customWidth="1"/>
    <col min="9" max="9" width="6.88671875" style="87" customWidth="1"/>
    <col min="10" max="10" width="7.44140625" style="87" customWidth="1"/>
    <col min="11" max="11" width="9.109375" style="126" customWidth="1"/>
    <col min="12" max="12" width="6.109375" style="85" customWidth="1"/>
    <col min="13" max="13" width="2.5546875" style="84" customWidth="1"/>
    <col min="14" max="16384" width="11.44140625" style="88"/>
  </cols>
  <sheetData>
    <row r="1" spans="3:14" x14ac:dyDescent="0.25">
      <c r="E1" s="363"/>
      <c r="F1" s="363"/>
      <c r="L1" s="363"/>
    </row>
    <row r="2" spans="3:14" ht="14.4" thickBot="1" x14ac:dyDescent="0.3">
      <c r="E2" s="363"/>
      <c r="F2" s="363"/>
      <c r="L2" s="363"/>
    </row>
    <row r="3" spans="3:14" x14ac:dyDescent="0.25">
      <c r="C3" s="2047"/>
      <c r="D3" s="2048"/>
      <c r="E3" s="2048"/>
      <c r="F3" s="2048"/>
      <c r="G3" s="2048"/>
      <c r="H3" s="2048"/>
      <c r="I3" s="2048"/>
      <c r="J3" s="2048"/>
      <c r="K3" s="2048"/>
      <c r="L3" s="2049"/>
    </row>
    <row r="4" spans="3:14" ht="12.75" customHeight="1" x14ac:dyDescent="0.25">
      <c r="C4" s="1925" t="s">
        <v>44</v>
      </c>
      <c r="D4" s="1926"/>
      <c r="E4" s="1926"/>
      <c r="F4" s="1926"/>
      <c r="G4" s="1926"/>
      <c r="H4" s="1926"/>
      <c r="I4" s="1926"/>
      <c r="J4" s="1926"/>
      <c r="K4" s="1926"/>
      <c r="L4" s="1927"/>
    </row>
    <row r="5" spans="3:14" x14ac:dyDescent="0.25">
      <c r="C5" s="2167"/>
      <c r="D5" s="2168"/>
      <c r="E5" s="2168"/>
      <c r="F5" s="2168"/>
      <c r="G5" s="2168"/>
      <c r="H5" s="2168"/>
      <c r="I5" s="2168"/>
      <c r="J5" s="2168"/>
      <c r="K5" s="2168"/>
      <c r="L5" s="2169"/>
    </row>
    <row r="6" spans="3:14" ht="27" customHeight="1" x14ac:dyDescent="0.25">
      <c r="C6" s="38">
        <f>RESUMEN!C3</f>
        <v>0</v>
      </c>
      <c r="D6" s="2165" t="str">
        <f>RESUMEN!D3</f>
        <v>"RECONSTRUCCION DEL HOSPITAL SAUL GARRIDO ROSILLO  II-1, DISTRITO DE TUMBES, PROVINCIA DE TUMBES, DEPARTAMENTO DE TUMBES"</v>
      </c>
      <c r="E6" s="2165"/>
      <c r="F6" s="2165"/>
      <c r="G6" s="2165"/>
      <c r="H6" s="2165"/>
      <c r="I6" s="2165"/>
      <c r="J6" s="2165"/>
      <c r="K6" s="2165"/>
      <c r="L6" s="2166"/>
    </row>
    <row r="7" spans="3:14" x14ac:dyDescent="0.25">
      <c r="C7" s="38" t="str">
        <f>RESUMEN!C5</f>
        <v>ENTIDAD:</v>
      </c>
      <c r="D7" s="425"/>
      <c r="E7" s="101"/>
      <c r="F7" s="364"/>
      <c r="G7" s="101"/>
      <c r="H7" s="101"/>
      <c r="I7" s="101" t="str">
        <f>RESUMEN!E5</f>
        <v>DEPART:</v>
      </c>
      <c r="J7" s="1934" t="str">
        <f>RESUMEN!F5</f>
        <v>TUMBES</v>
      </c>
      <c r="K7" s="1934"/>
      <c r="L7" s="1935"/>
    </row>
    <row r="8" spans="3:14" x14ac:dyDescent="0.25">
      <c r="C8" s="38" t="str">
        <f>RESUMEN!C6</f>
        <v>FECHA:</v>
      </c>
      <c r="D8" s="425">
        <v>44714</v>
      </c>
      <c r="E8" s="101"/>
      <c r="F8" s="364"/>
      <c r="G8" s="101"/>
      <c r="H8" s="101"/>
      <c r="I8" s="101" t="str">
        <f>RESUMEN!E6</f>
        <v>PROV:</v>
      </c>
      <c r="J8" s="1934" t="str">
        <f>RESUMEN!F6</f>
        <v>TUMBES</v>
      </c>
      <c r="K8" s="1934"/>
      <c r="L8" s="1935"/>
    </row>
    <row r="9" spans="3:14" x14ac:dyDescent="0.25">
      <c r="C9" s="168"/>
      <c r="D9" s="101"/>
      <c r="E9" s="101"/>
      <c r="F9" s="101"/>
      <c r="G9" s="101"/>
      <c r="H9" s="101"/>
      <c r="I9" s="101"/>
      <c r="J9" s="101"/>
      <c r="K9" s="101"/>
      <c r="L9" s="432"/>
    </row>
    <row r="10" spans="3:14" ht="15" customHeight="1" x14ac:dyDescent="0.25">
      <c r="C10" s="433" t="str">
        <f>RESUMEN!C136</f>
        <v>03.07</v>
      </c>
      <c r="D10" s="2140" t="str">
        <f>RESUMEN!D136</f>
        <v>CARPINTERIA DE MADERA</v>
      </c>
      <c r="E10" s="2141"/>
      <c r="F10" s="2141"/>
      <c r="G10" s="2141"/>
      <c r="H10" s="2141"/>
      <c r="I10" s="2141"/>
      <c r="J10" s="2141"/>
      <c r="K10" s="2141"/>
      <c r="L10" s="2142"/>
    </row>
    <row r="11" spans="3:14" x14ac:dyDescent="0.25">
      <c r="C11" s="25" t="str">
        <f>RESUMEN!C204</f>
        <v>03.07.03</v>
      </c>
      <c r="D11" s="2162" t="str">
        <f>RESUMEN!D204</f>
        <v>VARIOS</v>
      </c>
      <c r="E11" s="2163"/>
      <c r="F11" s="2163"/>
      <c r="G11" s="2163"/>
      <c r="H11" s="2163"/>
      <c r="I11" s="2163"/>
      <c r="J11" s="2163"/>
      <c r="K11" s="2163"/>
      <c r="L11" s="2164"/>
      <c r="N11" s="160"/>
    </row>
    <row r="12" spans="3:14" ht="13.5" customHeight="1" x14ac:dyDescent="0.25">
      <c r="C12" s="204" t="str">
        <f>RESUMEN!C205</f>
        <v>03.07.03.01</v>
      </c>
      <c r="D12" s="2121" t="str">
        <f>RESUMEN!D205</f>
        <v>DIVISIONES DE PANEL LAMINADO ALTA PRESION HPL e= 12 mm EN SS.HH.; INCL. ACCESORIOS</v>
      </c>
      <c r="E12" s="2122"/>
      <c r="F12" s="2122"/>
      <c r="G12" s="2122"/>
      <c r="H12" s="2122"/>
      <c r="I12" s="2122"/>
      <c r="J12" s="2122"/>
      <c r="K12" s="2122"/>
      <c r="L12" s="2123"/>
    </row>
    <row r="13" spans="3:14" x14ac:dyDescent="0.25">
      <c r="C13" s="15" t="s">
        <v>1</v>
      </c>
      <c r="D13" s="154" t="s">
        <v>2</v>
      </c>
      <c r="E13" s="365" t="s">
        <v>490</v>
      </c>
      <c r="F13" s="154" t="s">
        <v>45</v>
      </c>
      <c r="G13" s="89" t="s">
        <v>52</v>
      </c>
      <c r="H13" s="89" t="s">
        <v>47</v>
      </c>
      <c r="I13" s="89" t="s">
        <v>48</v>
      </c>
      <c r="J13" s="89" t="s">
        <v>49</v>
      </c>
      <c r="K13" s="93" t="s">
        <v>50</v>
      </c>
      <c r="L13" s="7" t="s">
        <v>3</v>
      </c>
    </row>
    <row r="14" spans="3:14" x14ac:dyDescent="0.25">
      <c r="C14" s="211"/>
      <c r="D14" s="83"/>
      <c r="E14" s="151"/>
      <c r="F14" s="130"/>
      <c r="G14" s="26"/>
      <c r="H14" s="26"/>
      <c r="I14" s="144"/>
      <c r="J14" s="144"/>
      <c r="K14" s="145">
        <f>SUM(J18:J89)</f>
        <v>63.295999999999999</v>
      </c>
      <c r="L14" s="82" t="s">
        <v>6</v>
      </c>
    </row>
    <row r="15" spans="3:14" x14ac:dyDescent="0.3">
      <c r="C15" s="670"/>
      <c r="D15" s="672"/>
      <c r="E15" s="56"/>
      <c r="F15" s="659"/>
      <c r="G15" s="671"/>
      <c r="H15" s="671"/>
      <c r="I15" s="103"/>
      <c r="J15" s="103"/>
      <c r="K15" s="451"/>
      <c r="L15" s="647"/>
    </row>
    <row r="16" spans="3:14" x14ac:dyDescent="0.3">
      <c r="C16" s="677"/>
      <c r="D16" s="724" t="s">
        <v>169</v>
      </c>
      <c r="E16" s="16"/>
      <c r="F16" s="678"/>
      <c r="G16" s="619"/>
      <c r="H16" s="679"/>
      <c r="I16" s="679"/>
      <c r="J16" s="527"/>
      <c r="K16" s="113"/>
      <c r="L16" s="12"/>
      <c r="M16" s="676"/>
    </row>
    <row r="17" spans="2:13" x14ac:dyDescent="0.3">
      <c r="C17" s="677"/>
      <c r="D17" s="1302" t="s">
        <v>170</v>
      </c>
      <c r="E17" s="16"/>
      <c r="F17" s="678"/>
      <c r="G17" s="619"/>
      <c r="H17" s="679"/>
      <c r="I17" s="679"/>
      <c r="J17" s="527"/>
      <c r="K17" s="113"/>
      <c r="L17" s="12"/>
      <c r="M17" s="676"/>
    </row>
    <row r="18" spans="2:13" x14ac:dyDescent="0.2">
      <c r="B18" s="676"/>
      <c r="C18" s="677"/>
      <c r="D18" s="690" t="s">
        <v>1021</v>
      </c>
      <c r="E18" s="66"/>
      <c r="F18" s="705"/>
      <c r="G18" s="619"/>
      <c r="H18" s="679"/>
      <c r="I18" s="679"/>
      <c r="J18" s="458"/>
      <c r="K18" s="107"/>
      <c r="L18" s="12"/>
      <c r="M18" s="676"/>
    </row>
    <row r="19" spans="2:13" x14ac:dyDescent="0.2">
      <c r="B19" s="676"/>
      <c r="C19" s="677" t="s">
        <v>1028</v>
      </c>
      <c r="D19" s="143" t="s">
        <v>334</v>
      </c>
      <c r="E19" s="66"/>
      <c r="F19" s="705">
        <v>1</v>
      </c>
      <c r="G19" s="619">
        <v>1</v>
      </c>
      <c r="H19" s="679">
        <v>1.6</v>
      </c>
      <c r="I19" s="679"/>
      <c r="J19" s="458">
        <f>PRODUCT(F19:I19)</f>
        <v>1.6</v>
      </c>
      <c r="K19" s="107"/>
      <c r="L19" s="12"/>
      <c r="M19" s="676"/>
    </row>
    <row r="20" spans="2:13" x14ac:dyDescent="0.2">
      <c r="C20" s="677" t="s">
        <v>1029</v>
      </c>
      <c r="D20" s="143" t="s">
        <v>335</v>
      </c>
      <c r="E20" s="66"/>
      <c r="F20" s="705">
        <v>1</v>
      </c>
      <c r="G20" s="619">
        <v>1</v>
      </c>
      <c r="H20" s="679">
        <v>1.6</v>
      </c>
      <c r="I20" s="679"/>
      <c r="J20" s="458">
        <f>PRODUCT(F20:I20)</f>
        <v>1.6</v>
      </c>
      <c r="L20" s="12"/>
    </row>
    <row r="21" spans="2:13" x14ac:dyDescent="0.2">
      <c r="C21" s="677" t="s">
        <v>1092</v>
      </c>
      <c r="D21" s="143" t="s">
        <v>334</v>
      </c>
      <c r="E21" s="66"/>
      <c r="F21" s="705">
        <v>1</v>
      </c>
      <c r="G21" s="619">
        <v>0.7</v>
      </c>
      <c r="H21" s="679">
        <v>1.6</v>
      </c>
      <c r="I21" s="679"/>
      <c r="J21" s="458">
        <f>PRODUCT(F21:I21)</f>
        <v>1.1199999999999999</v>
      </c>
      <c r="L21" s="12"/>
    </row>
    <row r="22" spans="2:13" x14ac:dyDescent="0.2">
      <c r="C22" s="677" t="s">
        <v>1096</v>
      </c>
      <c r="D22" s="143" t="s">
        <v>335</v>
      </c>
      <c r="E22" s="66"/>
      <c r="F22" s="705">
        <v>1</v>
      </c>
      <c r="G22" s="619">
        <v>0.95</v>
      </c>
      <c r="H22" s="679">
        <v>1.6</v>
      </c>
      <c r="I22" s="679"/>
      <c r="J22" s="458">
        <f>PRODUCT(F22:I22)</f>
        <v>1.52</v>
      </c>
      <c r="L22" s="12"/>
    </row>
    <row r="23" spans="2:13" x14ac:dyDescent="0.2">
      <c r="C23" s="677"/>
      <c r="D23" s="143"/>
      <c r="E23" s="66"/>
      <c r="F23" s="705">
        <v>1</v>
      </c>
      <c r="G23" s="619">
        <v>0.77</v>
      </c>
      <c r="H23" s="679">
        <v>1.6</v>
      </c>
      <c r="I23" s="679"/>
      <c r="J23" s="458">
        <f>PRODUCT(F23:I23)</f>
        <v>1.2320000000000002</v>
      </c>
      <c r="L23" s="12"/>
    </row>
    <row r="24" spans="2:13" x14ac:dyDescent="0.2">
      <c r="C24" s="677"/>
      <c r="D24" s="690" t="s">
        <v>1102</v>
      </c>
      <c r="E24" s="66"/>
      <c r="F24" s="705"/>
      <c r="G24" s="619"/>
      <c r="H24" s="679"/>
      <c r="I24" s="679"/>
      <c r="J24" s="458"/>
      <c r="L24" s="12"/>
    </row>
    <row r="25" spans="2:13" x14ac:dyDescent="0.2">
      <c r="C25" s="677" t="s">
        <v>1130</v>
      </c>
      <c r="D25" s="143" t="s">
        <v>334</v>
      </c>
      <c r="E25" s="66"/>
      <c r="F25" s="705">
        <v>1</v>
      </c>
      <c r="G25" s="619">
        <v>1.1000000000000001</v>
      </c>
      <c r="H25" s="679">
        <v>1.6</v>
      </c>
      <c r="I25" s="679"/>
      <c r="J25" s="458">
        <f t="shared" ref="J25:J30" si="0">PRODUCT(F25:I25)</f>
        <v>1.7600000000000002</v>
      </c>
      <c r="L25" s="12"/>
    </row>
    <row r="26" spans="2:13" x14ac:dyDescent="0.2">
      <c r="C26" s="677" t="s">
        <v>1123</v>
      </c>
      <c r="D26" s="143" t="s">
        <v>335</v>
      </c>
      <c r="E26" s="66"/>
      <c r="F26" s="705">
        <v>1</v>
      </c>
      <c r="G26" s="619">
        <v>1.1000000000000001</v>
      </c>
      <c r="H26" s="679">
        <v>1.6</v>
      </c>
      <c r="I26" s="679"/>
      <c r="J26" s="458">
        <f t="shared" si="0"/>
        <v>1.7600000000000002</v>
      </c>
      <c r="L26" s="12"/>
    </row>
    <row r="27" spans="2:13" x14ac:dyDescent="0.2">
      <c r="C27" s="677" t="s">
        <v>1140</v>
      </c>
      <c r="D27" s="143" t="s">
        <v>334</v>
      </c>
      <c r="E27" s="66"/>
      <c r="F27" s="705">
        <v>1</v>
      </c>
      <c r="G27" s="619">
        <v>0.95</v>
      </c>
      <c r="H27" s="679">
        <v>1.6</v>
      </c>
      <c r="I27" s="679"/>
      <c r="J27" s="458">
        <f t="shared" si="0"/>
        <v>1.52</v>
      </c>
      <c r="L27" s="12"/>
    </row>
    <row r="28" spans="2:13" x14ac:dyDescent="0.2">
      <c r="C28" s="677"/>
      <c r="D28" s="143"/>
      <c r="E28" s="66"/>
      <c r="F28" s="705">
        <v>1</v>
      </c>
      <c r="G28" s="619">
        <v>0.77</v>
      </c>
      <c r="H28" s="679">
        <v>1.6</v>
      </c>
      <c r="I28" s="679"/>
      <c r="J28" s="458">
        <f t="shared" si="0"/>
        <v>1.2320000000000002</v>
      </c>
      <c r="L28" s="12"/>
    </row>
    <row r="29" spans="2:13" x14ac:dyDescent="0.2">
      <c r="C29" s="677" t="s">
        <v>1141</v>
      </c>
      <c r="D29" s="143" t="s">
        <v>335</v>
      </c>
      <c r="E29" s="66"/>
      <c r="F29" s="705">
        <v>1</v>
      </c>
      <c r="G29" s="619">
        <v>0.95</v>
      </c>
      <c r="H29" s="679">
        <v>1.6</v>
      </c>
      <c r="I29" s="679"/>
      <c r="J29" s="458">
        <f t="shared" si="0"/>
        <v>1.52</v>
      </c>
      <c r="L29" s="12"/>
    </row>
    <row r="30" spans="2:13" x14ac:dyDescent="0.2">
      <c r="C30" s="677"/>
      <c r="D30" s="143"/>
      <c r="E30" s="66"/>
      <c r="F30" s="705">
        <v>1</v>
      </c>
      <c r="G30" s="619">
        <v>0.77</v>
      </c>
      <c r="H30" s="679">
        <v>1.6</v>
      </c>
      <c r="I30" s="679"/>
      <c r="J30" s="458">
        <f t="shared" si="0"/>
        <v>1.2320000000000002</v>
      </c>
      <c r="L30" s="12"/>
    </row>
    <row r="31" spans="2:13" x14ac:dyDescent="0.2">
      <c r="C31" s="677"/>
      <c r="D31" s="690" t="s">
        <v>1253</v>
      </c>
      <c r="E31" s="66"/>
      <c r="F31" s="705"/>
      <c r="G31" s="619"/>
      <c r="H31" s="679"/>
      <c r="I31" s="679"/>
      <c r="J31" s="458"/>
      <c r="L31" s="12"/>
    </row>
    <row r="32" spans="2:13" x14ac:dyDescent="0.2">
      <c r="C32" s="677" t="s">
        <v>1186</v>
      </c>
      <c r="D32" s="143" t="s">
        <v>334</v>
      </c>
      <c r="E32" s="66"/>
      <c r="F32" s="705">
        <v>1</v>
      </c>
      <c r="G32" s="619">
        <v>0.45</v>
      </c>
      <c r="H32" s="679">
        <v>1.6</v>
      </c>
      <c r="I32" s="679"/>
      <c r="J32" s="458">
        <f>PRODUCT(F32:I32)</f>
        <v>0.72000000000000008</v>
      </c>
      <c r="L32" s="12"/>
    </row>
    <row r="33" spans="2:13" x14ac:dyDescent="0.2">
      <c r="C33" s="677" t="s">
        <v>1183</v>
      </c>
      <c r="D33" s="143" t="s">
        <v>335</v>
      </c>
      <c r="E33" s="66"/>
      <c r="F33" s="705">
        <v>1</v>
      </c>
      <c r="G33" s="619">
        <v>0.2</v>
      </c>
      <c r="H33" s="679">
        <v>1.6</v>
      </c>
      <c r="I33" s="679"/>
      <c r="J33" s="458">
        <f>PRODUCT(F33:I33)</f>
        <v>0.32000000000000006</v>
      </c>
      <c r="L33" s="12"/>
    </row>
    <row r="34" spans="2:13" x14ac:dyDescent="0.2">
      <c r="C34" s="677"/>
      <c r="D34" s="690" t="s">
        <v>1385</v>
      </c>
      <c r="E34" s="66"/>
      <c r="F34" s="705"/>
      <c r="G34" s="619"/>
      <c r="H34" s="679"/>
      <c r="I34" s="679"/>
      <c r="J34" s="458"/>
      <c r="L34" s="12"/>
    </row>
    <row r="35" spans="2:13" x14ac:dyDescent="0.2">
      <c r="C35" s="677" t="s">
        <v>1242</v>
      </c>
      <c r="D35" s="143" t="s">
        <v>3507</v>
      </c>
      <c r="E35" s="66"/>
      <c r="F35" s="705">
        <v>1</v>
      </c>
      <c r="G35" s="619">
        <v>0.2</v>
      </c>
      <c r="H35" s="679">
        <v>1.6</v>
      </c>
      <c r="I35" s="679"/>
      <c r="J35" s="458">
        <f t="shared" ref="J35:J44" si="1">PRODUCT(F35:I35)</f>
        <v>0.32000000000000006</v>
      </c>
      <c r="L35" s="12"/>
    </row>
    <row r="36" spans="2:13" x14ac:dyDescent="0.2">
      <c r="C36" s="677"/>
      <c r="D36" s="143"/>
      <c r="E36" s="66"/>
      <c r="F36" s="705">
        <v>1</v>
      </c>
      <c r="G36" s="619">
        <v>1.45</v>
      </c>
      <c r="H36" s="679">
        <v>1.6</v>
      </c>
      <c r="I36" s="679"/>
      <c r="J36" s="458">
        <f>PRODUCT(F36:I36)</f>
        <v>2.3199999999999998</v>
      </c>
      <c r="L36" s="12"/>
    </row>
    <row r="37" spans="2:13" x14ac:dyDescent="0.2">
      <c r="C37" s="677"/>
      <c r="D37" s="143"/>
      <c r="E37" s="66"/>
      <c r="F37" s="705">
        <v>1</v>
      </c>
      <c r="G37" s="619">
        <v>0.25</v>
      </c>
      <c r="H37" s="679">
        <v>1.6</v>
      </c>
      <c r="I37" s="679"/>
      <c r="J37" s="458">
        <f>PRODUCT(F37:I37)</f>
        <v>0.4</v>
      </c>
      <c r="L37" s="12"/>
    </row>
    <row r="38" spans="2:13" x14ac:dyDescent="0.2">
      <c r="C38" s="677"/>
      <c r="D38" s="143"/>
      <c r="E38" s="66"/>
      <c r="F38" s="705">
        <v>1</v>
      </c>
      <c r="G38" s="619">
        <v>0.95</v>
      </c>
      <c r="H38" s="679">
        <v>1.6</v>
      </c>
      <c r="I38" s="679"/>
      <c r="J38" s="458">
        <f>PRODUCT(F38:I38)</f>
        <v>1.52</v>
      </c>
      <c r="L38" s="12"/>
    </row>
    <row r="39" spans="2:13" x14ac:dyDescent="0.2">
      <c r="C39" s="677"/>
      <c r="D39" s="143"/>
      <c r="E39" s="66"/>
      <c r="F39" s="705">
        <v>1</v>
      </c>
      <c r="G39" s="619">
        <v>0.85</v>
      </c>
      <c r="H39" s="679">
        <v>1.6</v>
      </c>
      <c r="I39" s="679"/>
      <c r="J39" s="458">
        <f>PRODUCT(F39:I39)</f>
        <v>1.36</v>
      </c>
      <c r="L39" s="12"/>
    </row>
    <row r="40" spans="2:13" x14ac:dyDescent="0.2">
      <c r="C40" s="677" t="s">
        <v>1386</v>
      </c>
      <c r="D40" s="143" t="s">
        <v>3508</v>
      </c>
      <c r="E40" s="66"/>
      <c r="F40" s="705">
        <v>1</v>
      </c>
      <c r="G40" s="619">
        <v>0.95</v>
      </c>
      <c r="H40" s="679">
        <v>1.6</v>
      </c>
      <c r="I40" s="679"/>
      <c r="J40" s="458">
        <f t="shared" si="1"/>
        <v>1.52</v>
      </c>
      <c r="L40" s="12"/>
    </row>
    <row r="41" spans="2:13" x14ac:dyDescent="0.2">
      <c r="C41" s="677"/>
      <c r="D41" s="143"/>
      <c r="E41" s="66"/>
      <c r="F41" s="705">
        <v>1</v>
      </c>
      <c r="G41" s="619">
        <v>0.85</v>
      </c>
      <c r="H41" s="679">
        <v>1.6</v>
      </c>
      <c r="I41" s="679"/>
      <c r="J41" s="458">
        <f t="shared" si="1"/>
        <v>1.36</v>
      </c>
      <c r="L41" s="12"/>
    </row>
    <row r="42" spans="2:13" x14ac:dyDescent="0.2">
      <c r="C42" s="677"/>
      <c r="D42" s="143"/>
      <c r="E42" s="66"/>
      <c r="F42" s="705">
        <v>1</v>
      </c>
      <c r="G42" s="619">
        <v>0.25</v>
      </c>
      <c r="H42" s="679">
        <v>1.6</v>
      </c>
      <c r="I42" s="679"/>
      <c r="J42" s="458">
        <f t="shared" si="1"/>
        <v>0.4</v>
      </c>
      <c r="L42" s="12"/>
    </row>
    <row r="43" spans="2:13" x14ac:dyDescent="0.2">
      <c r="C43" s="677"/>
      <c r="D43" s="143"/>
      <c r="E43" s="66"/>
      <c r="F43" s="705">
        <v>1</v>
      </c>
      <c r="G43" s="619">
        <v>0.95</v>
      </c>
      <c r="H43" s="679">
        <v>1.6</v>
      </c>
      <c r="I43" s="679"/>
      <c r="J43" s="458">
        <f t="shared" si="1"/>
        <v>1.52</v>
      </c>
      <c r="L43" s="12"/>
    </row>
    <row r="44" spans="2:13" x14ac:dyDescent="0.2">
      <c r="C44" s="677"/>
      <c r="D44" s="143"/>
      <c r="E44" s="66"/>
      <c r="F44" s="705">
        <v>1</v>
      </c>
      <c r="G44" s="619">
        <v>0.8</v>
      </c>
      <c r="H44" s="679">
        <v>1.6</v>
      </c>
      <c r="I44" s="679"/>
      <c r="J44" s="458">
        <f t="shared" si="1"/>
        <v>1.2800000000000002</v>
      </c>
      <c r="L44" s="12"/>
    </row>
    <row r="45" spans="2:13" x14ac:dyDescent="0.2">
      <c r="B45" s="676"/>
      <c r="C45" s="677"/>
      <c r="D45" s="690" t="s">
        <v>1274</v>
      </c>
      <c r="E45" s="66"/>
      <c r="F45" s="705"/>
      <c r="G45" s="619"/>
      <c r="H45" s="679"/>
      <c r="I45" s="679"/>
      <c r="J45" s="458"/>
      <c r="K45" s="107"/>
      <c r="L45" s="12"/>
      <c r="M45" s="676"/>
    </row>
    <row r="46" spans="2:13" x14ac:dyDescent="0.25">
      <c r="B46" s="676"/>
      <c r="C46" s="677"/>
      <c r="D46" s="1302" t="s">
        <v>118</v>
      </c>
      <c r="E46" s="66"/>
      <c r="F46" s="705"/>
      <c r="G46" s="619"/>
      <c r="H46" s="679"/>
      <c r="I46" s="679"/>
      <c r="J46" s="458"/>
      <c r="K46" s="107"/>
      <c r="L46" s="12"/>
      <c r="M46" s="676"/>
    </row>
    <row r="47" spans="2:13" x14ac:dyDescent="0.2">
      <c r="B47" s="676"/>
      <c r="C47" s="677" t="s">
        <v>1300</v>
      </c>
      <c r="D47" s="143" t="s">
        <v>335</v>
      </c>
      <c r="E47" s="66"/>
      <c r="F47" s="705">
        <v>1</v>
      </c>
      <c r="G47" s="619">
        <v>1.1000000000000001</v>
      </c>
      <c r="H47" s="679">
        <v>1.6</v>
      </c>
      <c r="I47" s="679"/>
      <c r="J47" s="458">
        <f>PRODUCT(F47:I47)</f>
        <v>1.7600000000000002</v>
      </c>
      <c r="K47" s="107"/>
      <c r="L47" s="12"/>
      <c r="M47" s="676"/>
    </row>
    <row r="48" spans="2:13" x14ac:dyDescent="0.2">
      <c r="B48" s="676"/>
      <c r="C48" s="677"/>
      <c r="D48" s="690" t="s">
        <v>1273</v>
      </c>
      <c r="E48" s="66"/>
      <c r="F48" s="705"/>
      <c r="G48" s="619"/>
      <c r="H48" s="679"/>
      <c r="I48" s="679"/>
      <c r="J48" s="458"/>
      <c r="K48" s="107"/>
      <c r="L48" s="12"/>
      <c r="M48" s="676"/>
    </row>
    <row r="49" spans="2:13" x14ac:dyDescent="0.25">
      <c r="B49" s="676"/>
      <c r="C49" s="677"/>
      <c r="D49" s="1302" t="s">
        <v>67</v>
      </c>
      <c r="E49" s="66"/>
      <c r="F49" s="705"/>
      <c r="G49" s="619"/>
      <c r="H49" s="679"/>
      <c r="I49" s="679"/>
      <c r="J49" s="458"/>
      <c r="K49" s="107"/>
      <c r="L49" s="12"/>
      <c r="M49" s="676"/>
    </row>
    <row r="50" spans="2:13" x14ac:dyDescent="0.2">
      <c r="B50" s="676"/>
      <c r="C50" s="677" t="s">
        <v>1331</v>
      </c>
      <c r="D50" s="143" t="s">
        <v>3509</v>
      </c>
      <c r="E50" s="66"/>
      <c r="F50" s="705">
        <v>1</v>
      </c>
      <c r="G50" s="619">
        <v>1</v>
      </c>
      <c r="H50" s="679">
        <v>1.6</v>
      </c>
      <c r="I50" s="679"/>
      <c r="J50" s="458">
        <f>PRODUCT(F50:I50)</f>
        <v>1.6</v>
      </c>
      <c r="K50" s="107"/>
      <c r="L50" s="12"/>
      <c r="M50" s="676"/>
    </row>
    <row r="51" spans="2:13" x14ac:dyDescent="0.2">
      <c r="C51" s="677"/>
      <c r="D51" s="690" t="s">
        <v>1333</v>
      </c>
      <c r="E51" s="66"/>
      <c r="F51" s="705"/>
      <c r="G51" s="619"/>
      <c r="H51" s="679"/>
      <c r="I51" s="679"/>
      <c r="J51" s="458"/>
      <c r="L51" s="12"/>
    </row>
    <row r="52" spans="2:13" x14ac:dyDescent="0.25">
      <c r="C52" s="677"/>
      <c r="D52" s="1302" t="s">
        <v>69</v>
      </c>
      <c r="E52" s="66"/>
      <c r="F52" s="705"/>
      <c r="G52" s="619"/>
      <c r="H52" s="679"/>
      <c r="I52" s="679"/>
      <c r="J52" s="458"/>
      <c r="L52" s="12"/>
    </row>
    <row r="53" spans="2:13" x14ac:dyDescent="0.2">
      <c r="C53" s="677" t="s">
        <v>1355</v>
      </c>
      <c r="D53" s="143" t="s">
        <v>334</v>
      </c>
      <c r="E53" s="66"/>
      <c r="F53" s="705">
        <v>1</v>
      </c>
      <c r="G53" s="619">
        <v>0.2</v>
      </c>
      <c r="H53" s="679">
        <v>1.6</v>
      </c>
      <c r="I53" s="679"/>
      <c r="J53" s="458">
        <f>PRODUCT(F53:I53)</f>
        <v>0.32000000000000006</v>
      </c>
      <c r="L53" s="12"/>
    </row>
    <row r="54" spans="2:13" x14ac:dyDescent="0.2">
      <c r="C54" s="677" t="s">
        <v>1353</v>
      </c>
      <c r="D54" s="143" t="s">
        <v>335</v>
      </c>
      <c r="E54" s="66"/>
      <c r="F54" s="705">
        <v>1</v>
      </c>
      <c r="G54" s="619">
        <v>0.8</v>
      </c>
      <c r="H54" s="679">
        <v>1.6</v>
      </c>
      <c r="I54" s="679"/>
      <c r="J54" s="458">
        <f>PRODUCT(F54:I54)</f>
        <v>1.2800000000000002</v>
      </c>
      <c r="L54" s="12"/>
    </row>
    <row r="55" spans="2:13" x14ac:dyDescent="0.2">
      <c r="C55" s="677"/>
      <c r="D55" s="143"/>
      <c r="E55" s="566"/>
      <c r="F55" s="705">
        <v>1</v>
      </c>
      <c r="G55" s="619">
        <v>0.95</v>
      </c>
      <c r="H55" s="679">
        <v>1.6</v>
      </c>
      <c r="I55" s="679"/>
      <c r="J55" s="458">
        <f>PRODUCT(F55:I55)</f>
        <v>1.52</v>
      </c>
      <c r="L55" s="12"/>
    </row>
    <row r="56" spans="2:13" x14ac:dyDescent="0.3">
      <c r="C56" s="677"/>
      <c r="D56" s="724" t="s">
        <v>200</v>
      </c>
      <c r="E56" s="16"/>
      <c r="F56" s="678"/>
      <c r="G56" s="619"/>
      <c r="H56" s="679"/>
      <c r="I56" s="679"/>
      <c r="J56" s="527"/>
      <c r="K56" s="113"/>
      <c r="L56" s="12"/>
      <c r="M56" s="676"/>
    </row>
    <row r="57" spans="2:13" x14ac:dyDescent="0.3">
      <c r="C57" s="677"/>
      <c r="D57" s="1302" t="s">
        <v>170</v>
      </c>
      <c r="E57" s="16"/>
      <c r="F57" s="678"/>
      <c r="G57" s="619"/>
      <c r="H57" s="679"/>
      <c r="I57" s="679"/>
      <c r="J57" s="527"/>
      <c r="K57" s="113"/>
      <c r="L57" s="12"/>
      <c r="M57" s="676"/>
    </row>
    <row r="58" spans="2:13" x14ac:dyDescent="0.2">
      <c r="B58" s="676"/>
      <c r="C58" s="677"/>
      <c r="D58" s="690" t="s">
        <v>1510</v>
      </c>
      <c r="E58" s="66"/>
      <c r="F58" s="705"/>
      <c r="G58" s="619"/>
      <c r="H58" s="679"/>
      <c r="I58" s="679"/>
      <c r="J58" s="458"/>
      <c r="K58" s="107"/>
      <c r="L58" s="12"/>
      <c r="M58" s="676"/>
    </row>
    <row r="59" spans="2:13" x14ac:dyDescent="0.2">
      <c r="B59" s="676"/>
      <c r="C59" s="677" t="s">
        <v>2203</v>
      </c>
      <c r="D59" s="143" t="s">
        <v>334</v>
      </c>
      <c r="E59" s="66"/>
      <c r="F59" s="705">
        <v>1</v>
      </c>
      <c r="G59" s="619">
        <v>0.9</v>
      </c>
      <c r="H59" s="679">
        <v>1.6</v>
      </c>
      <c r="I59" s="679"/>
      <c r="J59" s="458">
        <f t="shared" ref="J59:J64" si="2">PRODUCT(F59:I59)</f>
        <v>1.4400000000000002</v>
      </c>
      <c r="K59" s="107"/>
      <c r="L59" s="12"/>
      <c r="M59" s="676"/>
    </row>
    <row r="60" spans="2:13" x14ac:dyDescent="0.2">
      <c r="C60" s="677" t="s">
        <v>1492</v>
      </c>
      <c r="D60" s="143" t="s">
        <v>335</v>
      </c>
      <c r="E60" s="66"/>
      <c r="F60" s="705">
        <v>1</v>
      </c>
      <c r="G60" s="619">
        <v>0.6</v>
      </c>
      <c r="H60" s="679">
        <v>1.6</v>
      </c>
      <c r="I60" s="679"/>
      <c r="J60" s="458">
        <f t="shared" si="2"/>
        <v>0.96</v>
      </c>
      <c r="L60" s="12"/>
    </row>
    <row r="61" spans="2:13" x14ac:dyDescent="0.2">
      <c r="C61" s="677" t="s">
        <v>1506</v>
      </c>
      <c r="D61" s="143" t="s">
        <v>328</v>
      </c>
      <c r="E61" s="66"/>
      <c r="F61" s="705">
        <v>1</v>
      </c>
      <c r="G61" s="619">
        <v>0.3</v>
      </c>
      <c r="H61" s="679">
        <v>1.6</v>
      </c>
      <c r="I61" s="679"/>
      <c r="J61" s="458">
        <f t="shared" si="2"/>
        <v>0.48</v>
      </c>
      <c r="L61" s="12"/>
    </row>
    <row r="62" spans="2:13" x14ac:dyDescent="0.2">
      <c r="C62" s="677"/>
      <c r="D62" s="143"/>
      <c r="E62" s="66"/>
      <c r="F62" s="705">
        <v>1</v>
      </c>
      <c r="G62" s="619">
        <v>1.45</v>
      </c>
      <c r="H62" s="679">
        <v>1.6</v>
      </c>
      <c r="I62" s="679"/>
      <c r="J62" s="458">
        <f t="shared" si="2"/>
        <v>2.3199999999999998</v>
      </c>
      <c r="L62" s="12"/>
    </row>
    <row r="63" spans="2:13" x14ac:dyDescent="0.2">
      <c r="C63" s="677"/>
      <c r="D63" s="143"/>
      <c r="E63" s="66"/>
      <c r="F63" s="705">
        <v>1</v>
      </c>
      <c r="G63" s="619">
        <v>0.35</v>
      </c>
      <c r="H63" s="679">
        <v>1.6</v>
      </c>
      <c r="I63" s="679"/>
      <c r="J63" s="458">
        <f t="shared" si="2"/>
        <v>0.55999999999999994</v>
      </c>
      <c r="L63" s="12"/>
    </row>
    <row r="64" spans="2:13" x14ac:dyDescent="0.2">
      <c r="C64" s="677"/>
      <c r="D64" s="143"/>
      <c r="E64" s="66"/>
      <c r="F64" s="705">
        <v>1</v>
      </c>
      <c r="G64" s="619">
        <v>0.7</v>
      </c>
      <c r="H64" s="679">
        <v>1.6</v>
      </c>
      <c r="I64" s="679"/>
      <c r="J64" s="458">
        <f t="shared" si="2"/>
        <v>1.1199999999999999</v>
      </c>
      <c r="L64" s="12"/>
    </row>
    <row r="65" spans="2:13" x14ac:dyDescent="0.2">
      <c r="B65" s="676"/>
      <c r="C65" s="677"/>
      <c r="D65" s="690" t="s">
        <v>1511</v>
      </c>
      <c r="E65" s="66"/>
      <c r="F65" s="705"/>
      <c r="G65" s="619"/>
      <c r="H65" s="679"/>
      <c r="I65" s="679"/>
      <c r="J65" s="458"/>
      <c r="K65" s="107"/>
      <c r="L65" s="12"/>
      <c r="M65" s="676"/>
    </row>
    <row r="66" spans="2:13" x14ac:dyDescent="0.2">
      <c r="B66" s="676"/>
      <c r="C66" s="677" t="s">
        <v>1548</v>
      </c>
      <c r="D66" s="143" t="s">
        <v>3509</v>
      </c>
      <c r="E66" s="66"/>
      <c r="F66" s="705">
        <v>1</v>
      </c>
      <c r="G66" s="619">
        <v>0.2</v>
      </c>
      <c r="H66" s="679">
        <v>1.6</v>
      </c>
      <c r="I66" s="679"/>
      <c r="J66" s="458">
        <f>PRODUCT(F66:I66)</f>
        <v>0.32000000000000006</v>
      </c>
      <c r="K66" s="107"/>
      <c r="L66" s="12"/>
      <c r="M66" s="676"/>
    </row>
    <row r="67" spans="2:13" x14ac:dyDescent="0.2">
      <c r="C67" s="677" t="s">
        <v>1579</v>
      </c>
      <c r="D67" s="143" t="s">
        <v>3509</v>
      </c>
      <c r="E67" s="66"/>
      <c r="F67" s="705">
        <v>1</v>
      </c>
      <c r="G67" s="619">
        <v>0.45</v>
      </c>
      <c r="H67" s="679">
        <v>1.6</v>
      </c>
      <c r="I67" s="679"/>
      <c r="J67" s="458">
        <f>PRODUCT(F67:I67)</f>
        <v>0.72000000000000008</v>
      </c>
      <c r="L67" s="12"/>
    </row>
    <row r="68" spans="2:13" x14ac:dyDescent="0.2">
      <c r="C68" s="677"/>
      <c r="D68" s="690" t="s">
        <v>1639</v>
      </c>
      <c r="E68" s="66"/>
      <c r="F68" s="705"/>
      <c r="G68" s="619"/>
      <c r="H68" s="679"/>
      <c r="I68" s="679"/>
      <c r="J68" s="458"/>
      <c r="L68" s="12"/>
    </row>
    <row r="69" spans="2:13" x14ac:dyDescent="0.2">
      <c r="C69" s="677" t="s">
        <v>2205</v>
      </c>
      <c r="D69" s="143" t="s">
        <v>139</v>
      </c>
      <c r="E69" s="66"/>
      <c r="F69" s="705">
        <v>1</v>
      </c>
      <c r="G69" s="619">
        <v>0.2</v>
      </c>
      <c r="H69" s="679">
        <v>1.6</v>
      </c>
      <c r="I69" s="679"/>
      <c r="J69" s="458">
        <f>PRODUCT(F69:I69)</f>
        <v>0.32000000000000006</v>
      </c>
      <c r="L69" s="12"/>
    </row>
    <row r="70" spans="2:13" x14ac:dyDescent="0.2">
      <c r="C70" s="677"/>
      <c r="D70" s="143"/>
      <c r="E70" s="66"/>
      <c r="F70" s="705">
        <v>2</v>
      </c>
      <c r="G70" s="619">
        <v>1.45</v>
      </c>
      <c r="H70" s="679">
        <v>1.6</v>
      </c>
      <c r="I70" s="679"/>
      <c r="J70" s="458">
        <f>PRODUCT(F70:I70)</f>
        <v>4.6399999999999997</v>
      </c>
      <c r="L70" s="12"/>
    </row>
    <row r="71" spans="2:13" x14ac:dyDescent="0.2">
      <c r="C71" s="677"/>
      <c r="D71" s="143"/>
      <c r="E71" s="66"/>
      <c r="F71" s="705">
        <v>1</v>
      </c>
      <c r="G71" s="619">
        <v>0.25</v>
      </c>
      <c r="H71" s="679">
        <v>1.6</v>
      </c>
      <c r="I71" s="679"/>
      <c r="J71" s="458">
        <f>PRODUCT(F71:I71)</f>
        <v>0.4</v>
      </c>
      <c r="L71" s="12"/>
    </row>
    <row r="72" spans="2:13" x14ac:dyDescent="0.2">
      <c r="C72" s="677"/>
      <c r="D72" s="143"/>
      <c r="E72" s="66"/>
      <c r="F72" s="705">
        <v>1</v>
      </c>
      <c r="G72" s="619">
        <v>0.25</v>
      </c>
      <c r="H72" s="679">
        <v>1.6</v>
      </c>
      <c r="I72" s="679"/>
      <c r="J72" s="458">
        <f>PRODUCT(F72:I72)</f>
        <v>0.4</v>
      </c>
      <c r="L72" s="12"/>
    </row>
    <row r="73" spans="2:13" x14ac:dyDescent="0.2">
      <c r="C73" s="677"/>
      <c r="D73" s="690" t="s">
        <v>1685</v>
      </c>
      <c r="E73" s="66"/>
      <c r="F73" s="705"/>
      <c r="G73" s="619"/>
      <c r="H73" s="679"/>
      <c r="I73" s="679"/>
      <c r="J73" s="458"/>
      <c r="L73" s="12"/>
    </row>
    <row r="74" spans="2:13" x14ac:dyDescent="0.2">
      <c r="C74" s="677" t="s">
        <v>1657</v>
      </c>
      <c r="D74" s="143" t="s">
        <v>334</v>
      </c>
      <c r="E74" s="66"/>
      <c r="F74" s="705">
        <v>1</v>
      </c>
      <c r="G74" s="619">
        <v>1.05</v>
      </c>
      <c r="H74" s="679">
        <v>1.6</v>
      </c>
      <c r="I74" s="679"/>
      <c r="J74" s="458">
        <f>PRODUCT(F74:I74)</f>
        <v>1.6800000000000002</v>
      </c>
      <c r="L74" s="12"/>
    </row>
    <row r="75" spans="2:13" x14ac:dyDescent="0.2">
      <c r="C75" s="677"/>
      <c r="D75" s="690" t="s">
        <v>1692</v>
      </c>
      <c r="E75" s="66"/>
      <c r="F75" s="705"/>
      <c r="G75" s="619"/>
      <c r="H75" s="679"/>
      <c r="I75" s="679"/>
      <c r="J75" s="458"/>
      <c r="L75" s="12"/>
    </row>
    <row r="76" spans="2:13" x14ac:dyDescent="0.2">
      <c r="C76" s="677" t="s">
        <v>2202</v>
      </c>
      <c r="D76" s="143" t="s">
        <v>3507</v>
      </c>
      <c r="E76" s="66"/>
      <c r="F76" s="705">
        <v>1</v>
      </c>
      <c r="G76" s="619">
        <v>0.2</v>
      </c>
      <c r="H76" s="679">
        <v>1.6</v>
      </c>
      <c r="I76" s="679"/>
      <c r="J76" s="458">
        <f t="shared" ref="J76:J85" si="3">PRODUCT(F76:I76)</f>
        <v>0.32000000000000006</v>
      </c>
      <c r="L76" s="12"/>
    </row>
    <row r="77" spans="2:13" x14ac:dyDescent="0.2">
      <c r="C77" s="677"/>
      <c r="D77" s="143"/>
      <c r="E77" s="66"/>
      <c r="F77" s="705">
        <v>1</v>
      </c>
      <c r="G77" s="619">
        <v>1.45</v>
      </c>
      <c r="H77" s="679">
        <v>1.6</v>
      </c>
      <c r="I77" s="679"/>
      <c r="J77" s="458">
        <f t="shared" si="3"/>
        <v>2.3199999999999998</v>
      </c>
      <c r="L77" s="12"/>
    </row>
    <row r="78" spans="2:13" x14ac:dyDescent="0.2">
      <c r="C78" s="677"/>
      <c r="D78" s="143"/>
      <c r="E78" s="66"/>
      <c r="F78" s="705">
        <v>1</v>
      </c>
      <c r="G78" s="619">
        <v>0.25</v>
      </c>
      <c r="H78" s="679">
        <v>1.6</v>
      </c>
      <c r="I78" s="679"/>
      <c r="J78" s="458">
        <f t="shared" si="3"/>
        <v>0.4</v>
      </c>
      <c r="L78" s="12"/>
    </row>
    <row r="79" spans="2:13" x14ac:dyDescent="0.2">
      <c r="C79" s="677"/>
      <c r="D79" s="143"/>
      <c r="E79" s="66"/>
      <c r="F79" s="705">
        <v>1</v>
      </c>
      <c r="G79" s="619">
        <v>0.95</v>
      </c>
      <c r="H79" s="679">
        <v>1.6</v>
      </c>
      <c r="I79" s="679"/>
      <c r="J79" s="458">
        <f t="shared" si="3"/>
        <v>1.52</v>
      </c>
      <c r="L79" s="12"/>
    </row>
    <row r="80" spans="2:13" x14ac:dyDescent="0.2">
      <c r="C80" s="677"/>
      <c r="D80" s="143"/>
      <c r="E80" s="66"/>
      <c r="F80" s="705">
        <v>1</v>
      </c>
      <c r="G80" s="619">
        <v>0.85</v>
      </c>
      <c r="H80" s="679">
        <v>1.6</v>
      </c>
      <c r="I80" s="679"/>
      <c r="J80" s="458">
        <f t="shared" si="3"/>
        <v>1.36</v>
      </c>
      <c r="L80" s="12"/>
    </row>
    <row r="81" spans="2:13" x14ac:dyDescent="0.2">
      <c r="C81" s="677" t="s">
        <v>1702</v>
      </c>
      <c r="D81" s="143" t="s">
        <v>3508</v>
      </c>
      <c r="E81" s="66"/>
      <c r="F81" s="705">
        <v>1</v>
      </c>
      <c r="G81" s="619">
        <v>0.95</v>
      </c>
      <c r="H81" s="679">
        <v>1.6</v>
      </c>
      <c r="I81" s="679"/>
      <c r="J81" s="458">
        <f t="shared" si="3"/>
        <v>1.52</v>
      </c>
      <c r="L81" s="12"/>
    </row>
    <row r="82" spans="2:13" x14ac:dyDescent="0.2">
      <c r="C82" s="677"/>
      <c r="D82" s="143"/>
      <c r="E82" s="66"/>
      <c r="F82" s="705">
        <v>1</v>
      </c>
      <c r="G82" s="619">
        <v>0.85</v>
      </c>
      <c r="H82" s="679">
        <v>1.6</v>
      </c>
      <c r="I82" s="679"/>
      <c r="J82" s="458">
        <f t="shared" si="3"/>
        <v>1.36</v>
      </c>
      <c r="L82" s="12"/>
    </row>
    <row r="83" spans="2:13" x14ac:dyDescent="0.2">
      <c r="C83" s="677"/>
      <c r="D83" s="143"/>
      <c r="E83" s="66"/>
      <c r="F83" s="705">
        <v>1</v>
      </c>
      <c r="G83" s="619">
        <v>0.25</v>
      </c>
      <c r="H83" s="679">
        <v>1.6</v>
      </c>
      <c r="I83" s="679"/>
      <c r="J83" s="458">
        <f t="shared" si="3"/>
        <v>0.4</v>
      </c>
      <c r="L83" s="12"/>
    </row>
    <row r="84" spans="2:13" x14ac:dyDescent="0.2">
      <c r="C84" s="677"/>
      <c r="D84" s="143"/>
      <c r="E84" s="66"/>
      <c r="F84" s="705">
        <v>1</v>
      </c>
      <c r="G84" s="619">
        <v>0.95</v>
      </c>
      <c r="H84" s="679">
        <v>1.6</v>
      </c>
      <c r="I84" s="679"/>
      <c r="J84" s="458">
        <f t="shared" si="3"/>
        <v>1.52</v>
      </c>
      <c r="L84" s="12"/>
    </row>
    <row r="85" spans="2:13" x14ac:dyDescent="0.2">
      <c r="C85" s="677"/>
      <c r="D85" s="143"/>
      <c r="E85" s="66"/>
      <c r="F85" s="705">
        <v>1</v>
      </c>
      <c r="G85" s="619">
        <v>0.8</v>
      </c>
      <c r="H85" s="679">
        <v>1.6</v>
      </c>
      <c r="I85" s="679"/>
      <c r="J85" s="458">
        <f t="shared" si="3"/>
        <v>1.2800000000000002</v>
      </c>
      <c r="L85" s="12"/>
    </row>
    <row r="86" spans="2:13" x14ac:dyDescent="0.3">
      <c r="C86" s="677"/>
      <c r="D86" s="724" t="s">
        <v>203</v>
      </c>
      <c r="E86" s="16"/>
      <c r="F86" s="678"/>
      <c r="G86" s="619"/>
      <c r="H86" s="679"/>
      <c r="I86" s="679"/>
      <c r="J86" s="527"/>
      <c r="K86" s="113"/>
      <c r="L86" s="12"/>
      <c r="M86" s="676"/>
    </row>
    <row r="87" spans="2:13" x14ac:dyDescent="0.3">
      <c r="C87" s="677"/>
      <c r="D87" s="1302" t="s">
        <v>170</v>
      </c>
      <c r="E87" s="16"/>
      <c r="F87" s="678"/>
      <c r="G87" s="619"/>
      <c r="H87" s="679"/>
      <c r="I87" s="679"/>
      <c r="J87" s="527"/>
      <c r="K87" s="113"/>
      <c r="L87" s="12"/>
      <c r="M87" s="676"/>
    </row>
    <row r="88" spans="2:13" x14ac:dyDescent="0.2">
      <c r="B88" s="676"/>
      <c r="C88" s="677"/>
      <c r="D88" s="690" t="s">
        <v>1798</v>
      </c>
      <c r="E88" s="66"/>
      <c r="F88" s="705"/>
      <c r="G88" s="619"/>
      <c r="H88" s="679"/>
      <c r="I88" s="679"/>
      <c r="J88" s="458"/>
      <c r="K88" s="107"/>
      <c r="L88" s="12"/>
      <c r="M88" s="676"/>
    </row>
    <row r="89" spans="2:13" x14ac:dyDescent="0.2">
      <c r="B89" s="676"/>
      <c r="C89" s="677" t="s">
        <v>2222</v>
      </c>
      <c r="D89" s="143" t="s">
        <v>3510</v>
      </c>
      <c r="E89" s="66"/>
      <c r="F89" s="705">
        <v>1</v>
      </c>
      <c r="G89" s="619">
        <v>0.2</v>
      </c>
      <c r="H89" s="679">
        <v>1.6</v>
      </c>
      <c r="I89" s="679"/>
      <c r="J89" s="458">
        <f>PRODUCT(F89:I89)</f>
        <v>0.32000000000000006</v>
      </c>
      <c r="K89" s="107"/>
      <c r="L89" s="12"/>
      <c r="M89" s="676"/>
    </row>
    <row r="90" spans="2:13" ht="13.5" customHeight="1" x14ac:dyDescent="0.25">
      <c r="C90" s="204" t="str">
        <f>RESUMEN!C206</f>
        <v>03.07.03.02</v>
      </c>
      <c r="D90" s="2121" t="str">
        <f>RESUMEN!D206</f>
        <v>DIVISIONES DE PANEL LAMINADO ALTA PRESION HPL e= 12mm EN URINARIOS; INC. ACCESORIOS</v>
      </c>
      <c r="E90" s="2122"/>
      <c r="F90" s="2122"/>
      <c r="G90" s="2122"/>
      <c r="H90" s="2122"/>
      <c r="I90" s="2122"/>
      <c r="J90" s="2122"/>
      <c r="K90" s="2122"/>
      <c r="L90" s="2123"/>
    </row>
    <row r="91" spans="2:13" x14ac:dyDescent="0.25">
      <c r="C91" s="15" t="s">
        <v>1</v>
      </c>
      <c r="D91" s="662" t="s">
        <v>2</v>
      </c>
      <c r="E91" s="662" t="s">
        <v>490</v>
      </c>
      <c r="F91" s="662" t="s">
        <v>45</v>
      </c>
      <c r="G91" s="442" t="s">
        <v>52</v>
      </c>
      <c r="H91" s="442" t="s">
        <v>47</v>
      </c>
      <c r="I91" s="442" t="s">
        <v>48</v>
      </c>
      <c r="J91" s="442" t="s">
        <v>49</v>
      </c>
      <c r="K91" s="93" t="s">
        <v>50</v>
      </c>
      <c r="L91" s="7" t="s">
        <v>3</v>
      </c>
    </row>
    <row r="92" spans="2:13" x14ac:dyDescent="0.25">
      <c r="C92" s="211"/>
      <c r="D92" s="83"/>
      <c r="E92" s="151"/>
      <c r="F92" s="661"/>
      <c r="G92" s="26"/>
      <c r="H92" s="26"/>
      <c r="I92" s="144"/>
      <c r="J92" s="144"/>
      <c r="K92" s="145">
        <f>SUM(J95:J117)</f>
        <v>3.3600000000000003</v>
      </c>
      <c r="L92" s="440" t="s">
        <v>380</v>
      </c>
    </row>
    <row r="93" spans="2:13" x14ac:dyDescent="0.3">
      <c r="C93" s="677"/>
      <c r="D93" s="724" t="s">
        <v>169</v>
      </c>
      <c r="E93" s="16"/>
      <c r="F93" s="678"/>
      <c r="G93" s="619"/>
      <c r="H93" s="679"/>
      <c r="I93" s="679"/>
      <c r="J93" s="527"/>
      <c r="K93" s="113"/>
      <c r="L93" s="12"/>
      <c r="M93" s="676"/>
    </row>
    <row r="94" spans="2:13" x14ac:dyDescent="0.3">
      <c r="C94" s="677"/>
      <c r="D94" s="1302" t="s">
        <v>170</v>
      </c>
      <c r="E94" s="16"/>
      <c r="F94" s="678"/>
      <c r="G94" s="619"/>
      <c r="H94" s="679"/>
      <c r="I94" s="679"/>
      <c r="J94" s="527"/>
      <c r="K94" s="113"/>
      <c r="L94" s="12"/>
      <c r="M94" s="676"/>
    </row>
    <row r="95" spans="2:13" x14ac:dyDescent="0.2">
      <c r="C95" s="677"/>
      <c r="D95" s="690" t="s">
        <v>1253</v>
      </c>
      <c r="E95" s="66"/>
      <c r="F95" s="705"/>
      <c r="G95" s="619"/>
      <c r="H95" s="679"/>
      <c r="I95" s="679"/>
      <c r="J95" s="458"/>
      <c r="L95" s="12"/>
    </row>
    <row r="96" spans="2:13" x14ac:dyDescent="0.2">
      <c r="C96" s="677" t="s">
        <v>1186</v>
      </c>
      <c r="D96" s="143" t="s">
        <v>334</v>
      </c>
      <c r="E96" s="66"/>
      <c r="F96" s="705">
        <v>1</v>
      </c>
      <c r="G96" s="619">
        <v>0.3</v>
      </c>
      <c r="H96" s="679">
        <v>0.8</v>
      </c>
      <c r="I96" s="679"/>
      <c r="J96" s="458">
        <f>PRODUCT(F96:I96)</f>
        <v>0.24</v>
      </c>
      <c r="L96" s="12"/>
    </row>
    <row r="97" spans="2:13" x14ac:dyDescent="0.2">
      <c r="C97" s="677"/>
      <c r="D97" s="690" t="s">
        <v>1385</v>
      </c>
      <c r="E97" s="66"/>
      <c r="F97" s="705"/>
      <c r="G97" s="619"/>
      <c r="H97" s="679"/>
      <c r="I97" s="679"/>
      <c r="J97" s="458"/>
      <c r="L97" s="12"/>
    </row>
    <row r="98" spans="2:13" x14ac:dyDescent="0.2">
      <c r="C98" s="677" t="s">
        <v>1242</v>
      </c>
      <c r="D98" s="143" t="s">
        <v>3507</v>
      </c>
      <c r="E98" s="66"/>
      <c r="F98" s="705">
        <v>2</v>
      </c>
      <c r="G98" s="619">
        <v>0.3</v>
      </c>
      <c r="H98" s="679">
        <v>0.8</v>
      </c>
      <c r="I98" s="679"/>
      <c r="J98" s="458">
        <f>PRODUCT(F98:I98)</f>
        <v>0.48</v>
      </c>
      <c r="L98" s="12"/>
    </row>
    <row r="99" spans="2:13" x14ac:dyDescent="0.2">
      <c r="B99" s="676"/>
      <c r="C99" s="677"/>
      <c r="D99" s="690" t="s">
        <v>1274</v>
      </c>
      <c r="E99" s="66"/>
      <c r="F99" s="705"/>
      <c r="G99" s="619"/>
      <c r="H99" s="679"/>
      <c r="I99" s="679"/>
      <c r="J99" s="458"/>
      <c r="K99" s="107"/>
      <c r="L99" s="12"/>
      <c r="M99" s="676"/>
    </row>
    <row r="100" spans="2:13" x14ac:dyDescent="0.25">
      <c r="B100" s="676"/>
      <c r="C100" s="677"/>
      <c r="D100" s="1302" t="s">
        <v>118</v>
      </c>
      <c r="E100" s="66"/>
      <c r="F100" s="705"/>
      <c r="G100" s="619"/>
      <c r="H100" s="679"/>
      <c r="I100" s="679"/>
      <c r="J100" s="458"/>
      <c r="K100" s="107"/>
      <c r="L100" s="12"/>
      <c r="M100" s="676"/>
    </row>
    <row r="101" spans="2:13" x14ac:dyDescent="0.2">
      <c r="B101" s="676"/>
      <c r="C101" s="677" t="s">
        <v>1300</v>
      </c>
      <c r="D101" s="143" t="s">
        <v>335</v>
      </c>
      <c r="E101" s="66"/>
      <c r="F101" s="705">
        <v>2</v>
      </c>
      <c r="G101" s="619">
        <v>0.3</v>
      </c>
      <c r="H101" s="679">
        <v>0.8</v>
      </c>
      <c r="I101" s="679"/>
      <c r="J101" s="458">
        <f>PRODUCT(F101:I101)</f>
        <v>0.48</v>
      </c>
      <c r="K101" s="107"/>
      <c r="L101" s="12"/>
      <c r="M101" s="676"/>
    </row>
    <row r="102" spans="2:13" x14ac:dyDescent="0.2">
      <c r="C102" s="677"/>
      <c r="D102" s="690" t="s">
        <v>1333</v>
      </c>
      <c r="E102" s="66"/>
      <c r="F102" s="705"/>
      <c r="G102" s="619"/>
      <c r="H102" s="679"/>
      <c r="I102" s="679"/>
      <c r="J102" s="458"/>
      <c r="L102" s="12"/>
    </row>
    <row r="103" spans="2:13" x14ac:dyDescent="0.25">
      <c r="C103" s="677"/>
      <c r="D103" s="1302" t="s">
        <v>69</v>
      </c>
      <c r="E103" s="66"/>
      <c r="F103" s="705"/>
      <c r="G103" s="619"/>
      <c r="H103" s="679"/>
      <c r="I103" s="679"/>
      <c r="J103" s="458"/>
      <c r="L103" s="12"/>
    </row>
    <row r="104" spans="2:13" x14ac:dyDescent="0.2">
      <c r="C104" s="677" t="s">
        <v>1355</v>
      </c>
      <c r="D104" s="143" t="s">
        <v>334</v>
      </c>
      <c r="E104" s="66"/>
      <c r="F104" s="705">
        <v>1</v>
      </c>
      <c r="G104" s="619">
        <v>0.3</v>
      </c>
      <c r="H104" s="679">
        <v>0.8</v>
      </c>
      <c r="I104" s="679"/>
      <c r="J104" s="458">
        <f>PRODUCT(F104:I104)</f>
        <v>0.24</v>
      </c>
      <c r="L104" s="12"/>
    </row>
    <row r="105" spans="2:13" x14ac:dyDescent="0.3">
      <c r="C105" s="677"/>
      <c r="D105" s="724" t="s">
        <v>200</v>
      </c>
      <c r="E105" s="16"/>
      <c r="F105" s="678"/>
      <c r="G105" s="619"/>
      <c r="H105" s="679"/>
      <c r="I105" s="679"/>
      <c r="J105" s="527"/>
      <c r="K105" s="113"/>
      <c r="L105" s="12"/>
      <c r="M105" s="676"/>
    </row>
    <row r="106" spans="2:13" x14ac:dyDescent="0.3">
      <c r="C106" s="677"/>
      <c r="D106" s="1302" t="s">
        <v>170</v>
      </c>
      <c r="E106" s="16"/>
      <c r="F106" s="678"/>
      <c r="G106" s="619"/>
      <c r="H106" s="679"/>
      <c r="I106" s="679"/>
      <c r="J106" s="527"/>
      <c r="K106" s="113"/>
      <c r="L106" s="12"/>
      <c r="M106" s="676"/>
    </row>
    <row r="107" spans="2:13" x14ac:dyDescent="0.2">
      <c r="B107" s="676"/>
      <c r="C107" s="677"/>
      <c r="D107" s="690" t="s">
        <v>1510</v>
      </c>
      <c r="E107" s="66"/>
      <c r="F107" s="705"/>
      <c r="G107" s="619"/>
      <c r="H107" s="679"/>
      <c r="I107" s="679"/>
      <c r="J107" s="458"/>
      <c r="K107" s="107"/>
      <c r="L107" s="12"/>
      <c r="M107" s="676"/>
    </row>
    <row r="108" spans="2:13" x14ac:dyDescent="0.2">
      <c r="B108" s="676"/>
      <c r="C108" s="677" t="s">
        <v>2203</v>
      </c>
      <c r="D108" s="143" t="s">
        <v>334</v>
      </c>
      <c r="E108" s="66"/>
      <c r="F108" s="705">
        <v>1</v>
      </c>
      <c r="G108" s="619">
        <v>0.3</v>
      </c>
      <c r="H108" s="679">
        <v>0.8</v>
      </c>
      <c r="I108" s="679"/>
      <c r="J108" s="458">
        <f>PRODUCT(F108:I108)</f>
        <v>0.24</v>
      </c>
      <c r="K108" s="107"/>
      <c r="L108" s="12"/>
      <c r="M108" s="676"/>
    </row>
    <row r="109" spans="2:13" x14ac:dyDescent="0.2">
      <c r="C109" s="677" t="s">
        <v>1506</v>
      </c>
      <c r="D109" s="143" t="s">
        <v>328</v>
      </c>
      <c r="E109" s="66"/>
      <c r="F109" s="705">
        <v>2</v>
      </c>
      <c r="G109" s="619">
        <v>0.3</v>
      </c>
      <c r="H109" s="679">
        <v>0.8</v>
      </c>
      <c r="I109" s="679"/>
      <c r="J109" s="458">
        <f>PRODUCT(F109:I109)</f>
        <v>0.48</v>
      </c>
      <c r="L109" s="12"/>
    </row>
    <row r="110" spans="2:13" x14ac:dyDescent="0.2">
      <c r="C110" s="677"/>
      <c r="D110" s="690" t="s">
        <v>1685</v>
      </c>
      <c r="E110" s="66"/>
      <c r="F110" s="705"/>
      <c r="G110" s="619"/>
      <c r="H110" s="679"/>
      <c r="I110" s="679"/>
      <c r="J110" s="458"/>
      <c r="L110" s="12"/>
    </row>
    <row r="111" spans="2:13" x14ac:dyDescent="0.2">
      <c r="C111" s="677" t="s">
        <v>1657</v>
      </c>
      <c r="D111" s="143" t="s">
        <v>334</v>
      </c>
      <c r="E111" s="66"/>
      <c r="F111" s="705">
        <v>1</v>
      </c>
      <c r="G111" s="619">
        <v>0.3</v>
      </c>
      <c r="H111" s="679">
        <v>0.8</v>
      </c>
      <c r="I111" s="679"/>
      <c r="J111" s="458">
        <f>PRODUCT(F111:I111)</f>
        <v>0.24</v>
      </c>
      <c r="L111" s="12"/>
    </row>
    <row r="112" spans="2:13" x14ac:dyDescent="0.2">
      <c r="C112" s="677"/>
      <c r="D112" s="690" t="s">
        <v>1692</v>
      </c>
      <c r="E112" s="66"/>
      <c r="F112" s="705"/>
      <c r="G112" s="619"/>
      <c r="H112" s="679"/>
      <c r="I112" s="679"/>
      <c r="J112" s="458"/>
      <c r="L112" s="12"/>
    </row>
    <row r="113" spans="2:13" x14ac:dyDescent="0.2">
      <c r="C113" s="677" t="s">
        <v>2202</v>
      </c>
      <c r="D113" s="143" t="s">
        <v>3507</v>
      </c>
      <c r="E113" s="66"/>
      <c r="F113" s="705">
        <v>2</v>
      </c>
      <c r="G113" s="619">
        <v>0.3</v>
      </c>
      <c r="H113" s="679">
        <v>0.8</v>
      </c>
      <c r="I113" s="679"/>
      <c r="J113" s="458">
        <f>PRODUCT(F113:I113)</f>
        <v>0.48</v>
      </c>
      <c r="L113" s="12"/>
    </row>
    <row r="114" spans="2:13" x14ac:dyDescent="0.3">
      <c r="C114" s="677"/>
      <c r="D114" s="724" t="s">
        <v>203</v>
      </c>
      <c r="E114" s="16"/>
      <c r="F114" s="678"/>
      <c r="G114" s="619"/>
      <c r="H114" s="679"/>
      <c r="I114" s="679"/>
      <c r="J114" s="527"/>
      <c r="K114" s="113"/>
      <c r="L114" s="12"/>
      <c r="M114" s="676"/>
    </row>
    <row r="115" spans="2:13" x14ac:dyDescent="0.3">
      <c r="C115" s="677"/>
      <c r="D115" s="1302" t="s">
        <v>170</v>
      </c>
      <c r="E115" s="16"/>
      <c r="F115" s="678"/>
      <c r="G115" s="619"/>
      <c r="H115" s="679"/>
      <c r="I115" s="679"/>
      <c r="J115" s="527"/>
      <c r="K115" s="113"/>
      <c r="L115" s="12"/>
      <c r="M115" s="676"/>
    </row>
    <row r="116" spans="2:13" x14ac:dyDescent="0.2">
      <c r="B116" s="676"/>
      <c r="C116" s="677"/>
      <c r="D116" s="690" t="s">
        <v>1798</v>
      </c>
      <c r="E116" s="66"/>
      <c r="F116" s="705"/>
      <c r="G116" s="619"/>
      <c r="H116" s="679"/>
      <c r="I116" s="679"/>
      <c r="J116" s="458"/>
      <c r="K116" s="107"/>
      <c r="L116" s="12"/>
      <c r="M116" s="676"/>
    </row>
    <row r="117" spans="2:13" x14ac:dyDescent="0.2">
      <c r="B117" s="676"/>
      <c r="C117" s="677" t="s">
        <v>2222</v>
      </c>
      <c r="D117" s="143" t="s">
        <v>3510</v>
      </c>
      <c r="E117" s="66"/>
      <c r="F117" s="705">
        <v>2</v>
      </c>
      <c r="G117" s="619">
        <v>0.3</v>
      </c>
      <c r="H117" s="679">
        <v>0.8</v>
      </c>
      <c r="I117" s="679"/>
      <c r="J117" s="458">
        <f>PRODUCT(F117:I117)</f>
        <v>0.48</v>
      </c>
      <c r="K117" s="107"/>
      <c r="L117" s="12"/>
      <c r="M117" s="676"/>
    </row>
    <row r="118" spans="2:13" x14ac:dyDescent="0.2">
      <c r="C118" s="677"/>
      <c r="D118" s="143"/>
      <c r="E118" s="66"/>
      <c r="F118" s="705"/>
      <c r="G118" s="619"/>
      <c r="H118" s="679"/>
      <c r="I118" s="679"/>
      <c r="J118" s="458"/>
      <c r="L118" s="12"/>
    </row>
    <row r="119" spans="2:13" ht="13.5" customHeight="1" x14ac:dyDescent="0.25">
      <c r="C119" s="204" t="str">
        <f>RESUMEN!C207</f>
        <v>03.07.03.03</v>
      </c>
      <c r="D119" s="2121" t="str">
        <f>RESUMEN!D207</f>
        <v>PUERTA PANEL LAMINADO ALTA PRESION HPL e= 12mm EN SS.HH., INCL. ACCESORIOS</v>
      </c>
      <c r="E119" s="2122"/>
      <c r="F119" s="2122"/>
      <c r="G119" s="2122"/>
      <c r="H119" s="2122"/>
      <c r="I119" s="2122"/>
      <c r="J119" s="2122"/>
      <c r="K119" s="2122"/>
      <c r="L119" s="2123"/>
    </row>
    <row r="120" spans="2:13" x14ac:dyDescent="0.25">
      <c r="C120" s="15" t="s">
        <v>1</v>
      </c>
      <c r="D120" s="662" t="s">
        <v>2</v>
      </c>
      <c r="E120" s="662" t="s">
        <v>490</v>
      </c>
      <c r="F120" s="662" t="s">
        <v>45</v>
      </c>
      <c r="G120" s="442" t="s">
        <v>52</v>
      </c>
      <c r="H120" s="442" t="s">
        <v>47</v>
      </c>
      <c r="I120" s="442" t="s">
        <v>48</v>
      </c>
      <c r="J120" s="442" t="s">
        <v>49</v>
      </c>
      <c r="K120" s="93" t="s">
        <v>50</v>
      </c>
      <c r="L120" s="7" t="s">
        <v>3</v>
      </c>
    </row>
    <row r="121" spans="2:13" x14ac:dyDescent="0.25">
      <c r="C121" s="211"/>
      <c r="D121" s="83"/>
      <c r="E121" s="151"/>
      <c r="F121" s="661"/>
      <c r="G121" s="26"/>
      <c r="H121" s="26"/>
      <c r="I121" s="144"/>
      <c r="J121" s="144"/>
      <c r="K121" s="145">
        <f>SUM(J125:J177)</f>
        <v>78.399999999999991</v>
      </c>
      <c r="L121" s="440" t="s">
        <v>6</v>
      </c>
    </row>
    <row r="122" spans="2:13" x14ac:dyDescent="0.3">
      <c r="C122" s="670"/>
      <c r="D122" s="672"/>
      <c r="E122" s="56"/>
      <c r="F122" s="659"/>
      <c r="G122" s="671"/>
      <c r="H122" s="671"/>
      <c r="I122" s="103"/>
      <c r="J122" s="103"/>
      <c r="K122" s="451"/>
      <c r="L122" s="647"/>
    </row>
    <row r="123" spans="2:13" x14ac:dyDescent="0.3">
      <c r="C123" s="677"/>
      <c r="D123" s="724" t="s">
        <v>169</v>
      </c>
      <c r="E123" s="16"/>
      <c r="F123" s="678"/>
      <c r="G123" s="619"/>
      <c r="H123" s="679"/>
      <c r="I123" s="679"/>
      <c r="J123" s="527"/>
      <c r="K123" s="113"/>
      <c r="L123" s="12"/>
      <c r="M123" s="676"/>
    </row>
    <row r="124" spans="2:13" x14ac:dyDescent="0.3">
      <c r="C124" s="677"/>
      <c r="D124" s="1302" t="s">
        <v>170</v>
      </c>
      <c r="E124" s="16"/>
      <c r="F124" s="678"/>
      <c r="G124" s="619"/>
      <c r="H124" s="679"/>
      <c r="I124" s="679"/>
      <c r="J124" s="527"/>
      <c r="K124" s="113"/>
      <c r="L124" s="12"/>
      <c r="M124" s="676"/>
    </row>
    <row r="125" spans="2:13" x14ac:dyDescent="0.2">
      <c r="B125" s="676"/>
      <c r="C125" s="677"/>
      <c r="D125" s="690" t="s">
        <v>1021</v>
      </c>
      <c r="E125" s="66"/>
      <c r="F125" s="705"/>
      <c r="G125" s="619"/>
      <c r="H125" s="679"/>
      <c r="I125" s="679"/>
      <c r="J125" s="458"/>
      <c r="K125" s="107"/>
      <c r="L125" s="12"/>
      <c r="M125" s="676"/>
    </row>
    <row r="126" spans="2:13" x14ac:dyDescent="0.2">
      <c r="B126" s="676"/>
      <c r="C126" s="677" t="s">
        <v>1038</v>
      </c>
      <c r="D126" s="143" t="s">
        <v>3511</v>
      </c>
      <c r="E126" s="66"/>
      <c r="F126" s="705">
        <v>2</v>
      </c>
      <c r="G126" s="619">
        <v>0.7</v>
      </c>
      <c r="H126" s="679">
        <v>1.6</v>
      </c>
      <c r="I126" s="679"/>
      <c r="J126" s="458">
        <f t="shared" ref="J126:J131" si="4">PRODUCT(F126:I126)</f>
        <v>2.2399999999999998</v>
      </c>
      <c r="K126" s="107"/>
      <c r="L126" s="12"/>
      <c r="M126" s="676"/>
    </row>
    <row r="127" spans="2:13" x14ac:dyDescent="0.2">
      <c r="C127" s="677" t="s">
        <v>1042</v>
      </c>
      <c r="D127" s="143" t="s">
        <v>3512</v>
      </c>
      <c r="E127" s="66"/>
      <c r="F127" s="705">
        <v>2</v>
      </c>
      <c r="G127" s="619">
        <v>0.7</v>
      </c>
      <c r="H127" s="679">
        <v>1.6</v>
      </c>
      <c r="I127" s="679"/>
      <c r="J127" s="458">
        <f t="shared" si="4"/>
        <v>2.2399999999999998</v>
      </c>
      <c r="L127" s="12"/>
    </row>
    <row r="128" spans="2:13" x14ac:dyDescent="0.2">
      <c r="B128" s="676"/>
      <c r="C128" s="677" t="s">
        <v>1028</v>
      </c>
      <c r="D128" s="143" t="s">
        <v>334</v>
      </c>
      <c r="E128" s="66"/>
      <c r="F128" s="705">
        <v>2</v>
      </c>
      <c r="G128" s="619">
        <v>0.7</v>
      </c>
      <c r="H128" s="679">
        <v>1.6</v>
      </c>
      <c r="I128" s="679"/>
      <c r="J128" s="458">
        <f t="shared" si="4"/>
        <v>2.2399999999999998</v>
      </c>
      <c r="K128" s="107"/>
      <c r="L128" s="12"/>
      <c r="M128" s="676"/>
    </row>
    <row r="129" spans="2:13" x14ac:dyDescent="0.2">
      <c r="C129" s="677" t="s">
        <v>1029</v>
      </c>
      <c r="D129" s="143" t="s">
        <v>335</v>
      </c>
      <c r="E129" s="66"/>
      <c r="F129" s="705">
        <v>2</v>
      </c>
      <c r="G129" s="619">
        <v>0.7</v>
      </c>
      <c r="H129" s="679">
        <v>1.6</v>
      </c>
      <c r="I129" s="679"/>
      <c r="J129" s="458">
        <f t="shared" si="4"/>
        <v>2.2399999999999998</v>
      </c>
      <c r="L129" s="12"/>
    </row>
    <row r="130" spans="2:13" x14ac:dyDescent="0.2">
      <c r="C130" s="677" t="s">
        <v>1092</v>
      </c>
      <c r="D130" s="143" t="s">
        <v>334</v>
      </c>
      <c r="E130" s="66"/>
      <c r="F130" s="705">
        <v>2</v>
      </c>
      <c r="G130" s="619">
        <v>0.7</v>
      </c>
      <c r="H130" s="679">
        <v>1.6</v>
      </c>
      <c r="I130" s="679"/>
      <c r="J130" s="458">
        <f t="shared" si="4"/>
        <v>2.2399999999999998</v>
      </c>
      <c r="L130" s="12"/>
    </row>
    <row r="131" spans="2:13" x14ac:dyDescent="0.2">
      <c r="C131" s="677" t="s">
        <v>1096</v>
      </c>
      <c r="D131" s="143" t="s">
        <v>335</v>
      </c>
      <c r="E131" s="66"/>
      <c r="F131" s="705">
        <v>2</v>
      </c>
      <c r="G131" s="619">
        <v>0.7</v>
      </c>
      <c r="H131" s="679">
        <v>1.6</v>
      </c>
      <c r="I131" s="679"/>
      <c r="J131" s="458">
        <f t="shared" si="4"/>
        <v>2.2399999999999998</v>
      </c>
      <c r="L131" s="12"/>
    </row>
    <row r="132" spans="2:13" x14ac:dyDescent="0.2">
      <c r="C132" s="677"/>
      <c r="D132" s="690" t="s">
        <v>1102</v>
      </c>
      <c r="E132" s="66"/>
      <c r="F132" s="705"/>
      <c r="G132" s="619"/>
      <c r="H132" s="679"/>
      <c r="I132" s="679"/>
      <c r="J132" s="458"/>
      <c r="L132" s="12"/>
    </row>
    <row r="133" spans="2:13" x14ac:dyDescent="0.2">
      <c r="C133" s="677" t="s">
        <v>1130</v>
      </c>
      <c r="D133" s="143" t="s">
        <v>334</v>
      </c>
      <c r="E133" s="66"/>
      <c r="F133" s="705">
        <v>2</v>
      </c>
      <c r="G133" s="619">
        <v>0.7</v>
      </c>
      <c r="H133" s="679">
        <v>1.6</v>
      </c>
      <c r="I133" s="679"/>
      <c r="J133" s="458">
        <f>PRODUCT(F133:I133)</f>
        <v>2.2399999999999998</v>
      </c>
      <c r="L133" s="12"/>
    </row>
    <row r="134" spans="2:13" x14ac:dyDescent="0.2">
      <c r="C134" s="677" t="s">
        <v>1123</v>
      </c>
      <c r="D134" s="143" t="s">
        <v>335</v>
      </c>
      <c r="E134" s="66"/>
      <c r="F134" s="705">
        <v>2</v>
      </c>
      <c r="G134" s="619">
        <v>0.7</v>
      </c>
      <c r="H134" s="679">
        <v>1.6</v>
      </c>
      <c r="I134" s="679"/>
      <c r="J134" s="458">
        <f>PRODUCT(F134:I134)</f>
        <v>2.2399999999999998</v>
      </c>
      <c r="L134" s="12"/>
    </row>
    <row r="135" spans="2:13" x14ac:dyDescent="0.2">
      <c r="C135" s="677" t="s">
        <v>1140</v>
      </c>
      <c r="D135" s="143" t="s">
        <v>334</v>
      </c>
      <c r="E135" s="66"/>
      <c r="F135" s="705">
        <v>2</v>
      </c>
      <c r="G135" s="619">
        <v>0.7</v>
      </c>
      <c r="H135" s="679">
        <v>1.6</v>
      </c>
      <c r="I135" s="679"/>
      <c r="J135" s="458">
        <f>PRODUCT(F135:I135)</f>
        <v>2.2399999999999998</v>
      </c>
      <c r="L135" s="12"/>
    </row>
    <row r="136" spans="2:13" x14ac:dyDescent="0.2">
      <c r="C136" s="677" t="s">
        <v>1141</v>
      </c>
      <c r="D136" s="143" t="s">
        <v>335</v>
      </c>
      <c r="E136" s="66"/>
      <c r="F136" s="705">
        <v>2</v>
      </c>
      <c r="G136" s="619">
        <v>0.7</v>
      </c>
      <c r="H136" s="679">
        <v>1.6</v>
      </c>
      <c r="I136" s="679"/>
      <c r="J136" s="458">
        <f>PRODUCT(F136:I136)</f>
        <v>2.2399999999999998</v>
      </c>
      <c r="L136" s="12"/>
    </row>
    <row r="137" spans="2:13" x14ac:dyDescent="0.2">
      <c r="C137" s="677"/>
      <c r="D137" s="690" t="s">
        <v>1253</v>
      </c>
      <c r="E137" s="66"/>
      <c r="F137" s="705"/>
      <c r="G137" s="619"/>
      <c r="H137" s="679"/>
      <c r="I137" s="679"/>
      <c r="J137" s="458"/>
      <c r="L137" s="12"/>
    </row>
    <row r="138" spans="2:13" x14ac:dyDescent="0.2">
      <c r="C138" s="677" t="s">
        <v>1186</v>
      </c>
      <c r="D138" s="143" t="s">
        <v>334</v>
      </c>
      <c r="E138" s="66"/>
      <c r="F138" s="705">
        <v>2</v>
      </c>
      <c r="G138" s="619">
        <v>0.7</v>
      </c>
      <c r="H138" s="679">
        <v>1.6</v>
      </c>
      <c r="I138" s="679"/>
      <c r="J138" s="458">
        <f>PRODUCT(F138:I138)</f>
        <v>2.2399999999999998</v>
      </c>
      <c r="L138" s="12"/>
    </row>
    <row r="139" spans="2:13" x14ac:dyDescent="0.2">
      <c r="C139" s="677" t="s">
        <v>1183</v>
      </c>
      <c r="D139" s="143" t="s">
        <v>335</v>
      </c>
      <c r="E139" s="66"/>
      <c r="F139" s="705">
        <v>2</v>
      </c>
      <c r="G139" s="619">
        <v>0.7</v>
      </c>
      <c r="H139" s="679">
        <v>1.6</v>
      </c>
      <c r="I139" s="679"/>
      <c r="J139" s="458">
        <f>PRODUCT(F139:I139)</f>
        <v>2.2399999999999998</v>
      </c>
      <c r="L139" s="12"/>
    </row>
    <row r="140" spans="2:13" x14ac:dyDescent="0.2">
      <c r="C140" s="677"/>
      <c r="D140" s="690" t="s">
        <v>1385</v>
      </c>
      <c r="E140" s="66"/>
      <c r="F140" s="705"/>
      <c r="G140" s="619"/>
      <c r="H140" s="679"/>
      <c r="I140" s="679"/>
      <c r="J140" s="458"/>
      <c r="L140" s="12"/>
    </row>
    <row r="141" spans="2:13" x14ac:dyDescent="0.2">
      <c r="C141" s="677" t="s">
        <v>1242</v>
      </c>
      <c r="D141" s="143" t="s">
        <v>3507</v>
      </c>
      <c r="E141" s="66"/>
      <c r="F141" s="705">
        <v>3</v>
      </c>
      <c r="G141" s="619">
        <v>0.7</v>
      </c>
      <c r="H141" s="679">
        <v>1.6</v>
      </c>
      <c r="I141" s="679"/>
      <c r="J141" s="458">
        <f>PRODUCT(F141:I141)</f>
        <v>3.3599999999999994</v>
      </c>
      <c r="L141" s="12"/>
    </row>
    <row r="142" spans="2:13" x14ac:dyDescent="0.2">
      <c r="C142" s="677" t="s">
        <v>1386</v>
      </c>
      <c r="D142" s="143" t="s">
        <v>3508</v>
      </c>
      <c r="E142" s="66"/>
      <c r="F142" s="705">
        <v>3</v>
      </c>
      <c r="G142" s="619">
        <v>0.7</v>
      </c>
      <c r="H142" s="679">
        <v>1.6</v>
      </c>
      <c r="I142" s="679"/>
      <c r="J142" s="458">
        <f>PRODUCT(F142:I142)</f>
        <v>3.3599999999999994</v>
      </c>
      <c r="L142" s="12"/>
    </row>
    <row r="143" spans="2:13" x14ac:dyDescent="0.2">
      <c r="B143" s="676"/>
      <c r="C143" s="677"/>
      <c r="D143" s="690" t="s">
        <v>1274</v>
      </c>
      <c r="E143" s="66"/>
      <c r="F143" s="705"/>
      <c r="G143" s="619"/>
      <c r="H143" s="679"/>
      <c r="I143" s="679"/>
      <c r="J143" s="458"/>
      <c r="K143" s="107"/>
      <c r="L143" s="12"/>
      <c r="M143" s="676"/>
    </row>
    <row r="144" spans="2:13" x14ac:dyDescent="0.25">
      <c r="B144" s="676"/>
      <c r="C144" s="677"/>
      <c r="D144" s="1302" t="s">
        <v>118</v>
      </c>
      <c r="E144" s="66"/>
      <c r="F144" s="705"/>
      <c r="G144" s="619"/>
      <c r="H144" s="679"/>
      <c r="I144" s="679"/>
      <c r="J144" s="458"/>
      <c r="K144" s="107"/>
      <c r="L144" s="12"/>
      <c r="M144" s="676"/>
    </row>
    <row r="145" spans="2:13" x14ac:dyDescent="0.2">
      <c r="B145" s="676"/>
      <c r="C145" s="677" t="s">
        <v>1300</v>
      </c>
      <c r="D145" s="143" t="s">
        <v>335</v>
      </c>
      <c r="E145" s="66"/>
      <c r="F145" s="705">
        <v>2</v>
      </c>
      <c r="G145" s="619">
        <v>0.7</v>
      </c>
      <c r="H145" s="679">
        <v>1.6</v>
      </c>
      <c r="I145" s="679"/>
      <c r="J145" s="458">
        <f>PRODUCT(F145:I145)</f>
        <v>2.2399999999999998</v>
      </c>
      <c r="K145" s="107"/>
      <c r="L145" s="12"/>
      <c r="M145" s="676"/>
    </row>
    <row r="146" spans="2:13" x14ac:dyDescent="0.2">
      <c r="B146" s="676"/>
      <c r="C146" s="677" t="s">
        <v>1299</v>
      </c>
      <c r="D146" s="143" t="s">
        <v>334</v>
      </c>
      <c r="E146" s="66"/>
      <c r="F146" s="705">
        <v>2</v>
      </c>
      <c r="G146" s="619">
        <v>0.7</v>
      </c>
      <c r="H146" s="679">
        <v>1.6</v>
      </c>
      <c r="I146" s="679"/>
      <c r="J146" s="458">
        <f>PRODUCT(F146:I146)</f>
        <v>2.2399999999999998</v>
      </c>
      <c r="K146" s="107"/>
      <c r="L146" s="12"/>
      <c r="M146" s="676"/>
    </row>
    <row r="147" spans="2:13" x14ac:dyDescent="0.2">
      <c r="B147" s="676"/>
      <c r="C147" s="677"/>
      <c r="D147" s="690" t="s">
        <v>1273</v>
      </c>
      <c r="E147" s="66"/>
      <c r="F147" s="705"/>
      <c r="G147" s="619"/>
      <c r="H147" s="679"/>
      <c r="I147" s="679"/>
      <c r="J147" s="458"/>
      <c r="K147" s="107"/>
      <c r="L147" s="12"/>
      <c r="M147" s="676"/>
    </row>
    <row r="148" spans="2:13" x14ac:dyDescent="0.25">
      <c r="B148" s="676"/>
      <c r="C148" s="677"/>
      <c r="D148" s="1302" t="s">
        <v>67</v>
      </c>
      <c r="E148" s="66"/>
      <c r="F148" s="705"/>
      <c r="G148" s="619"/>
      <c r="H148" s="679"/>
      <c r="I148" s="679"/>
      <c r="J148" s="458"/>
      <c r="K148" s="107"/>
      <c r="L148" s="12"/>
      <c r="M148" s="676"/>
    </row>
    <row r="149" spans="2:13" x14ac:dyDescent="0.2">
      <c r="B149" s="676"/>
      <c r="C149" s="677" t="s">
        <v>1331</v>
      </c>
      <c r="D149" s="143" t="s">
        <v>3509</v>
      </c>
      <c r="E149" s="66"/>
      <c r="F149" s="705">
        <v>2</v>
      </c>
      <c r="G149" s="619">
        <v>0.7</v>
      </c>
      <c r="H149" s="679">
        <v>1.6</v>
      </c>
      <c r="I149" s="679"/>
      <c r="J149" s="458">
        <f>PRODUCT(F149:I149)</f>
        <v>2.2399999999999998</v>
      </c>
      <c r="K149" s="107"/>
      <c r="L149" s="12"/>
      <c r="M149" s="676"/>
    </row>
    <row r="150" spans="2:13" x14ac:dyDescent="0.2">
      <c r="C150" s="677"/>
      <c r="D150" s="690" t="s">
        <v>1333</v>
      </c>
      <c r="E150" s="66"/>
      <c r="F150" s="705"/>
      <c r="G150" s="619"/>
      <c r="H150" s="679"/>
      <c r="I150" s="679"/>
      <c r="J150" s="458"/>
      <c r="L150" s="12"/>
    </row>
    <row r="151" spans="2:13" x14ac:dyDescent="0.25">
      <c r="C151" s="677"/>
      <c r="D151" s="1302" t="s">
        <v>69</v>
      </c>
      <c r="E151" s="66"/>
      <c r="F151" s="705"/>
      <c r="G151" s="619"/>
      <c r="H151" s="679"/>
      <c r="I151" s="679"/>
      <c r="J151" s="458"/>
      <c r="L151" s="12"/>
    </row>
    <row r="152" spans="2:13" x14ac:dyDescent="0.2">
      <c r="C152" s="677" t="s">
        <v>1355</v>
      </c>
      <c r="D152" s="143" t="s">
        <v>334</v>
      </c>
      <c r="E152" s="66"/>
      <c r="F152" s="705">
        <v>2</v>
      </c>
      <c r="G152" s="619">
        <v>0.7</v>
      </c>
      <c r="H152" s="679">
        <v>1.6</v>
      </c>
      <c r="I152" s="679"/>
      <c r="J152" s="458">
        <f>PRODUCT(F152:I152)</f>
        <v>2.2399999999999998</v>
      </c>
      <c r="L152" s="12"/>
    </row>
    <row r="153" spans="2:13" x14ac:dyDescent="0.2">
      <c r="C153" s="677" t="s">
        <v>1353</v>
      </c>
      <c r="D153" s="143" t="s">
        <v>335</v>
      </c>
      <c r="E153" s="66"/>
      <c r="F153" s="705">
        <v>2</v>
      </c>
      <c r="G153" s="619">
        <v>0.7</v>
      </c>
      <c r="H153" s="679">
        <v>1.6</v>
      </c>
      <c r="I153" s="679"/>
      <c r="J153" s="458">
        <f>PRODUCT(F153:I153)</f>
        <v>2.2399999999999998</v>
      </c>
      <c r="L153" s="12"/>
    </row>
    <row r="154" spans="2:13" x14ac:dyDescent="0.2">
      <c r="C154" s="677"/>
      <c r="D154" s="143"/>
      <c r="E154" s="566"/>
      <c r="F154" s="705"/>
      <c r="G154" s="619"/>
      <c r="H154" s="679"/>
      <c r="I154" s="679"/>
      <c r="J154" s="458"/>
      <c r="L154" s="12"/>
    </row>
    <row r="155" spans="2:13" x14ac:dyDescent="0.3">
      <c r="C155" s="677"/>
      <c r="D155" s="724" t="s">
        <v>200</v>
      </c>
      <c r="E155" s="16"/>
      <c r="F155" s="678"/>
      <c r="G155" s="619"/>
      <c r="H155" s="679"/>
      <c r="I155" s="679"/>
      <c r="J155" s="527"/>
      <c r="K155" s="113"/>
      <c r="L155" s="12"/>
      <c r="M155" s="676"/>
    </row>
    <row r="156" spans="2:13" x14ac:dyDescent="0.3">
      <c r="C156" s="677"/>
      <c r="D156" s="1302" t="s">
        <v>170</v>
      </c>
      <c r="E156" s="16"/>
      <c r="F156" s="678"/>
      <c r="G156" s="619"/>
      <c r="H156" s="679"/>
      <c r="I156" s="679"/>
      <c r="J156" s="527"/>
      <c r="K156" s="113"/>
      <c r="L156" s="12"/>
      <c r="M156" s="676"/>
    </row>
    <row r="157" spans="2:13" x14ac:dyDescent="0.2">
      <c r="B157" s="676"/>
      <c r="C157" s="677"/>
      <c r="D157" s="690" t="s">
        <v>1510</v>
      </c>
      <c r="E157" s="66"/>
      <c r="F157" s="705"/>
      <c r="G157" s="619"/>
      <c r="H157" s="679"/>
      <c r="I157" s="679"/>
      <c r="J157" s="458"/>
      <c r="K157" s="107"/>
      <c r="L157" s="12"/>
      <c r="M157" s="676"/>
    </row>
    <row r="158" spans="2:13" x14ac:dyDescent="0.2">
      <c r="B158" s="676"/>
      <c r="C158" s="677" t="s">
        <v>2203</v>
      </c>
      <c r="D158" s="143" t="s">
        <v>334</v>
      </c>
      <c r="E158" s="66"/>
      <c r="F158" s="705">
        <v>2</v>
      </c>
      <c r="G158" s="619">
        <v>0.7</v>
      </c>
      <c r="H158" s="679">
        <v>1.6</v>
      </c>
      <c r="I158" s="679"/>
      <c r="J158" s="458">
        <f>PRODUCT(F158:I158)</f>
        <v>2.2399999999999998</v>
      </c>
      <c r="K158" s="107"/>
      <c r="L158" s="12"/>
      <c r="M158" s="676"/>
    </row>
    <row r="159" spans="2:13" x14ac:dyDescent="0.2">
      <c r="C159" s="677" t="s">
        <v>1492</v>
      </c>
      <c r="D159" s="143" t="s">
        <v>335</v>
      </c>
      <c r="E159" s="66"/>
      <c r="F159" s="705">
        <v>2</v>
      </c>
      <c r="G159" s="619">
        <v>0.7</v>
      </c>
      <c r="H159" s="679">
        <v>1.6</v>
      </c>
      <c r="I159" s="679"/>
      <c r="J159" s="458">
        <f>PRODUCT(F159:I159)</f>
        <v>2.2399999999999998</v>
      </c>
      <c r="L159" s="12"/>
    </row>
    <row r="160" spans="2:13" x14ac:dyDescent="0.2">
      <c r="C160" s="677" t="s">
        <v>1506</v>
      </c>
      <c r="D160" s="143" t="s">
        <v>328</v>
      </c>
      <c r="E160" s="66"/>
      <c r="F160" s="705">
        <v>3</v>
      </c>
      <c r="G160" s="619">
        <v>0.7</v>
      </c>
      <c r="H160" s="679">
        <v>1.6</v>
      </c>
      <c r="I160" s="679"/>
      <c r="J160" s="458">
        <f>PRODUCT(F160:I160)</f>
        <v>3.3599999999999994</v>
      </c>
      <c r="L160" s="12"/>
    </row>
    <row r="161" spans="2:13" x14ac:dyDescent="0.2">
      <c r="B161" s="676"/>
      <c r="C161" s="677"/>
      <c r="D161" s="690" t="s">
        <v>1511</v>
      </c>
      <c r="E161" s="66"/>
      <c r="F161" s="705"/>
      <c r="G161" s="619"/>
      <c r="H161" s="679"/>
      <c r="I161" s="679"/>
      <c r="J161" s="458"/>
      <c r="K161" s="107"/>
      <c r="L161" s="12"/>
      <c r="M161" s="676"/>
    </row>
    <row r="162" spans="2:13" x14ac:dyDescent="0.2">
      <c r="B162" s="676"/>
      <c r="C162" s="677" t="s">
        <v>1554</v>
      </c>
      <c r="D162" s="143" t="s">
        <v>334</v>
      </c>
      <c r="E162" s="66"/>
      <c r="F162" s="705">
        <v>2</v>
      </c>
      <c r="G162" s="619">
        <v>0.7</v>
      </c>
      <c r="H162" s="679">
        <v>1.6</v>
      </c>
      <c r="I162" s="679"/>
      <c r="J162" s="458">
        <f>PRODUCT(F162:I162)</f>
        <v>2.2399999999999998</v>
      </c>
      <c r="K162" s="107"/>
      <c r="L162" s="12"/>
      <c r="M162" s="676"/>
    </row>
    <row r="163" spans="2:13" x14ac:dyDescent="0.2">
      <c r="C163" s="677" t="s">
        <v>1551</v>
      </c>
      <c r="D163" s="143" t="s">
        <v>335</v>
      </c>
      <c r="E163" s="66"/>
      <c r="F163" s="705">
        <v>2</v>
      </c>
      <c r="G163" s="619">
        <v>0.7</v>
      </c>
      <c r="H163" s="679">
        <v>1.6</v>
      </c>
      <c r="I163" s="679"/>
      <c r="J163" s="458">
        <f>PRODUCT(F163:I163)</f>
        <v>2.2399999999999998</v>
      </c>
      <c r="L163" s="12"/>
    </row>
    <row r="164" spans="2:13" x14ac:dyDescent="0.2">
      <c r="B164" s="676"/>
      <c r="C164" s="677" t="s">
        <v>1548</v>
      </c>
      <c r="D164" s="143" t="s">
        <v>3509</v>
      </c>
      <c r="E164" s="66"/>
      <c r="F164" s="705">
        <v>2</v>
      </c>
      <c r="G164" s="619">
        <v>0.7</v>
      </c>
      <c r="H164" s="679">
        <v>1.6</v>
      </c>
      <c r="I164" s="679"/>
      <c r="J164" s="458">
        <f>PRODUCT(F164:I164)</f>
        <v>2.2399999999999998</v>
      </c>
      <c r="K164" s="107"/>
      <c r="L164" s="12"/>
      <c r="M164" s="676"/>
    </row>
    <row r="165" spans="2:13" x14ac:dyDescent="0.2">
      <c r="C165" s="677" t="s">
        <v>1579</v>
      </c>
      <c r="D165" s="143" t="s">
        <v>3509</v>
      </c>
      <c r="E165" s="66"/>
      <c r="F165" s="705">
        <v>2</v>
      </c>
      <c r="G165" s="619">
        <v>0.7</v>
      </c>
      <c r="H165" s="679">
        <v>1.6</v>
      </c>
      <c r="I165" s="679"/>
      <c r="J165" s="458">
        <f>PRODUCT(F165:I165)</f>
        <v>2.2399999999999998</v>
      </c>
      <c r="L165" s="12"/>
    </row>
    <row r="166" spans="2:13" x14ac:dyDescent="0.2">
      <c r="C166" s="677"/>
      <c r="D166" s="690" t="s">
        <v>1639</v>
      </c>
      <c r="E166" s="66"/>
      <c r="F166" s="705"/>
      <c r="G166" s="619"/>
      <c r="H166" s="679"/>
      <c r="I166" s="679"/>
      <c r="J166" s="458"/>
      <c r="L166" s="12"/>
    </row>
    <row r="167" spans="2:13" x14ac:dyDescent="0.2">
      <c r="C167" s="677" t="s">
        <v>2205</v>
      </c>
      <c r="D167" s="143" t="s">
        <v>139</v>
      </c>
      <c r="E167" s="66"/>
      <c r="F167" s="705">
        <v>3</v>
      </c>
      <c r="G167" s="619">
        <v>0.7</v>
      </c>
      <c r="H167" s="679">
        <v>1.6</v>
      </c>
      <c r="I167" s="679"/>
      <c r="J167" s="458">
        <f>PRODUCT(F167:I167)</f>
        <v>3.3599999999999994</v>
      </c>
      <c r="L167" s="12"/>
    </row>
    <row r="168" spans="2:13" x14ac:dyDescent="0.2">
      <c r="C168" s="677"/>
      <c r="D168" s="690" t="s">
        <v>1685</v>
      </c>
      <c r="E168" s="66"/>
      <c r="F168" s="705"/>
      <c r="G168" s="619"/>
      <c r="H168" s="679"/>
      <c r="I168" s="679"/>
      <c r="J168" s="458"/>
      <c r="L168" s="12"/>
    </row>
    <row r="169" spans="2:13" x14ac:dyDescent="0.2">
      <c r="C169" s="677" t="s">
        <v>1658</v>
      </c>
      <c r="D169" s="143" t="s">
        <v>335</v>
      </c>
      <c r="E169" s="66"/>
      <c r="F169" s="705">
        <v>2</v>
      </c>
      <c r="G169" s="619">
        <v>0.7</v>
      </c>
      <c r="H169" s="679">
        <v>1.6</v>
      </c>
      <c r="I169" s="679"/>
      <c r="J169" s="458">
        <f>PRODUCT(F169:I169)</f>
        <v>2.2399999999999998</v>
      </c>
      <c r="L169" s="12"/>
    </row>
    <row r="170" spans="2:13" x14ac:dyDescent="0.2">
      <c r="C170" s="677" t="s">
        <v>1657</v>
      </c>
      <c r="D170" s="143" t="s">
        <v>334</v>
      </c>
      <c r="E170" s="66"/>
      <c r="F170" s="705">
        <v>2</v>
      </c>
      <c r="G170" s="619">
        <v>0.7</v>
      </c>
      <c r="H170" s="679">
        <v>1.6</v>
      </c>
      <c r="I170" s="679"/>
      <c r="J170" s="458">
        <f>PRODUCT(F170:I170)</f>
        <v>2.2399999999999998</v>
      </c>
      <c r="L170" s="12"/>
    </row>
    <row r="171" spans="2:13" x14ac:dyDescent="0.2">
      <c r="C171" s="677"/>
      <c r="D171" s="690" t="s">
        <v>1692</v>
      </c>
      <c r="E171" s="66"/>
      <c r="F171" s="705"/>
      <c r="G171" s="619"/>
      <c r="H171" s="679"/>
      <c r="I171" s="679"/>
      <c r="J171" s="458"/>
      <c r="L171" s="12"/>
    </row>
    <row r="172" spans="2:13" x14ac:dyDescent="0.2">
      <c r="C172" s="677" t="s">
        <v>2202</v>
      </c>
      <c r="D172" s="143" t="s">
        <v>3507</v>
      </c>
      <c r="E172" s="66"/>
      <c r="F172" s="705">
        <v>3</v>
      </c>
      <c r="G172" s="619">
        <v>0.7</v>
      </c>
      <c r="H172" s="679">
        <v>1.6</v>
      </c>
      <c r="I172" s="679"/>
      <c r="J172" s="458">
        <f>PRODUCT(F172:I172)</f>
        <v>3.3599999999999994</v>
      </c>
      <c r="L172" s="12"/>
    </row>
    <row r="173" spans="2:13" x14ac:dyDescent="0.2">
      <c r="C173" s="677" t="s">
        <v>1702</v>
      </c>
      <c r="D173" s="143" t="s">
        <v>3508</v>
      </c>
      <c r="E173" s="66"/>
      <c r="F173" s="705">
        <v>3</v>
      </c>
      <c r="G173" s="619">
        <v>0.7</v>
      </c>
      <c r="H173" s="679">
        <v>1.6</v>
      </c>
      <c r="I173" s="679"/>
      <c r="J173" s="458">
        <f>PRODUCT(F173:I173)</f>
        <v>3.3599999999999994</v>
      </c>
      <c r="L173" s="12"/>
    </row>
    <row r="174" spans="2:13" x14ac:dyDescent="0.3">
      <c r="C174" s="677"/>
      <c r="D174" s="724" t="s">
        <v>203</v>
      </c>
      <c r="E174" s="16"/>
      <c r="F174" s="678"/>
      <c r="G174" s="619"/>
      <c r="H174" s="679"/>
      <c r="I174" s="679"/>
      <c r="J174" s="527"/>
      <c r="K174" s="113"/>
      <c r="L174" s="12"/>
      <c r="M174" s="676"/>
    </row>
    <row r="175" spans="2:13" x14ac:dyDescent="0.3">
      <c r="C175" s="677"/>
      <c r="D175" s="1302" t="s">
        <v>170</v>
      </c>
      <c r="E175" s="16"/>
      <c r="F175" s="678"/>
      <c r="G175" s="619"/>
      <c r="H175" s="679"/>
      <c r="I175" s="679"/>
      <c r="J175" s="527"/>
      <c r="K175" s="113"/>
      <c r="L175" s="12"/>
      <c r="M175" s="676"/>
    </row>
    <row r="176" spans="2:13" x14ac:dyDescent="0.2">
      <c r="B176" s="676"/>
      <c r="C176" s="677"/>
      <c r="D176" s="690" t="s">
        <v>1798</v>
      </c>
      <c r="E176" s="66"/>
      <c r="F176" s="705"/>
      <c r="G176" s="619"/>
      <c r="H176" s="679"/>
      <c r="I176" s="679"/>
      <c r="J176" s="458"/>
      <c r="K176" s="107"/>
      <c r="L176" s="12"/>
      <c r="M176" s="676"/>
    </row>
    <row r="177" spans="2:13" x14ac:dyDescent="0.2">
      <c r="B177" s="676"/>
      <c r="C177" s="677" t="s">
        <v>2222</v>
      </c>
      <c r="D177" s="143" t="s">
        <v>3510</v>
      </c>
      <c r="E177" s="66"/>
      <c r="F177" s="705">
        <v>2</v>
      </c>
      <c r="G177" s="619">
        <v>0.7</v>
      </c>
      <c r="H177" s="679">
        <v>1.6</v>
      </c>
      <c r="I177" s="679"/>
      <c r="J177" s="458">
        <f>PRODUCT(F177:I177)</f>
        <v>2.2399999999999998</v>
      </c>
      <c r="K177" s="107"/>
      <c r="L177" s="12"/>
      <c r="M177" s="676"/>
    </row>
    <row r="178" spans="2:13" x14ac:dyDescent="0.2">
      <c r="C178" s="677" t="s">
        <v>1816</v>
      </c>
      <c r="D178" s="143" t="s">
        <v>3513</v>
      </c>
      <c r="E178" s="66"/>
      <c r="F178" s="705">
        <v>2</v>
      </c>
      <c r="G178" s="619">
        <v>0.7</v>
      </c>
      <c r="H178" s="679">
        <v>1.6</v>
      </c>
      <c r="I178" s="679"/>
      <c r="J178" s="458">
        <f>PRODUCT(F178:I178)</f>
        <v>2.2399999999999998</v>
      </c>
      <c r="L178" s="12"/>
    </row>
    <row r="179" spans="2:13" x14ac:dyDescent="0.2">
      <c r="C179" s="677"/>
      <c r="D179" s="143"/>
      <c r="E179" s="66"/>
      <c r="F179" s="705"/>
      <c r="G179" s="619"/>
      <c r="H179" s="679"/>
      <c r="I179" s="679"/>
      <c r="J179" s="458"/>
      <c r="L179" s="12"/>
    </row>
    <row r="180" spans="2:13" ht="13.5" customHeight="1" x14ac:dyDescent="0.25">
      <c r="C180" s="204" t="str">
        <f>RESUMEN!C208</f>
        <v>03.07.03.04</v>
      </c>
      <c r="D180" s="2121" t="str">
        <f>RESUMEN!D208</f>
        <v>CLOSET C/PUERTAS DE 2 HOJAS BATIENTES DE TABLERO MELAMINE 19mm, COLOR NOGAL TERRACOTA CON CANTO GRUESO, H=2.00m</v>
      </c>
      <c r="E180" s="2122"/>
      <c r="F180" s="2122"/>
      <c r="G180" s="2122"/>
      <c r="H180" s="2122"/>
      <c r="I180" s="2122"/>
      <c r="J180" s="2122"/>
      <c r="K180" s="2122"/>
      <c r="L180" s="2123"/>
    </row>
    <row r="181" spans="2:13" x14ac:dyDescent="0.25">
      <c r="C181" s="15" t="s">
        <v>1</v>
      </c>
      <c r="D181" s="662" t="s">
        <v>2</v>
      </c>
      <c r="E181" s="662" t="s">
        <v>490</v>
      </c>
      <c r="F181" s="662" t="s">
        <v>45</v>
      </c>
      <c r="G181" s="442" t="s">
        <v>52</v>
      </c>
      <c r="H181" s="442" t="s">
        <v>47</v>
      </c>
      <c r="I181" s="442" t="s">
        <v>48</v>
      </c>
      <c r="J181" s="442" t="s">
        <v>49</v>
      </c>
      <c r="K181" s="93" t="s">
        <v>50</v>
      </c>
      <c r="L181" s="7" t="s">
        <v>3</v>
      </c>
    </row>
    <row r="182" spans="2:13" x14ac:dyDescent="0.25">
      <c r="C182" s="211"/>
      <c r="D182" s="83"/>
      <c r="E182" s="151"/>
      <c r="F182" s="661"/>
      <c r="G182" s="26"/>
      <c r="H182" s="26"/>
      <c r="I182" s="144"/>
      <c r="J182" s="144"/>
      <c r="K182" s="145">
        <f>SUM(J186:J223)</f>
        <v>27</v>
      </c>
      <c r="L182" s="440" t="s">
        <v>15</v>
      </c>
    </row>
    <row r="183" spans="2:13" x14ac:dyDescent="0.3">
      <c r="C183" s="670"/>
      <c r="D183" s="672"/>
      <c r="E183" s="56"/>
      <c r="F183" s="659"/>
      <c r="G183" s="671"/>
      <c r="H183" s="671"/>
      <c r="I183" s="103"/>
      <c r="J183" s="103"/>
      <c r="K183" s="451"/>
      <c r="L183" s="647"/>
    </row>
    <row r="184" spans="2:13" x14ac:dyDescent="0.3">
      <c r="C184" s="677"/>
      <c r="D184" s="724" t="s">
        <v>169</v>
      </c>
      <c r="E184" s="16"/>
      <c r="F184" s="678"/>
      <c r="G184" s="619"/>
      <c r="H184" s="679"/>
      <c r="I184" s="679"/>
      <c r="J184" s="527"/>
      <c r="K184" s="113"/>
      <c r="L184" s="12"/>
      <c r="M184" s="676"/>
    </row>
    <row r="185" spans="2:13" x14ac:dyDescent="0.3">
      <c r="C185" s="677"/>
      <c r="D185" s="1302" t="s">
        <v>170</v>
      </c>
      <c r="E185" s="16"/>
      <c r="F185" s="678"/>
      <c r="G185" s="619"/>
      <c r="H185" s="679"/>
      <c r="I185" s="679"/>
      <c r="J185" s="527"/>
      <c r="K185" s="113"/>
      <c r="L185" s="12"/>
      <c r="M185" s="676"/>
    </row>
    <row r="186" spans="2:13" x14ac:dyDescent="0.2">
      <c r="B186" s="676"/>
      <c r="C186" s="677"/>
      <c r="D186" s="690" t="s">
        <v>952</v>
      </c>
      <c r="E186" s="66"/>
      <c r="F186" s="705"/>
      <c r="G186" s="619"/>
      <c r="H186" s="679"/>
      <c r="I186" s="679"/>
      <c r="J186" s="458"/>
      <c r="K186" s="107"/>
      <c r="L186" s="12"/>
      <c r="M186" s="676"/>
    </row>
    <row r="187" spans="2:13" x14ac:dyDescent="0.2">
      <c r="B187" s="676"/>
      <c r="C187" s="677" t="s">
        <v>1370</v>
      </c>
      <c r="D187" s="143" t="s">
        <v>1005</v>
      </c>
      <c r="E187" s="66"/>
      <c r="F187" s="705">
        <v>1</v>
      </c>
      <c r="G187" s="619"/>
      <c r="H187" s="679"/>
      <c r="I187" s="679"/>
      <c r="J187" s="458">
        <f>PRODUCT(F187:I187)</f>
        <v>1</v>
      </c>
      <c r="K187" s="107"/>
      <c r="L187" s="12"/>
      <c r="M187" s="676"/>
    </row>
    <row r="188" spans="2:13" x14ac:dyDescent="0.2">
      <c r="C188" s="677" t="s">
        <v>1006</v>
      </c>
      <c r="D188" s="143" t="s">
        <v>1007</v>
      </c>
      <c r="E188" s="66"/>
      <c r="F188" s="705">
        <v>1</v>
      </c>
      <c r="G188" s="619"/>
      <c r="H188" s="679"/>
      <c r="I188" s="679"/>
      <c r="J188" s="458">
        <f>PRODUCT(F188:I188)</f>
        <v>1</v>
      </c>
      <c r="L188" s="12"/>
    </row>
    <row r="189" spans="2:13" x14ac:dyDescent="0.2">
      <c r="C189" s="677" t="s">
        <v>992</v>
      </c>
      <c r="D189" s="143" t="s">
        <v>993</v>
      </c>
      <c r="E189" s="66"/>
      <c r="F189" s="705">
        <v>1</v>
      </c>
      <c r="G189" s="619"/>
      <c r="H189" s="679"/>
      <c r="I189" s="679"/>
      <c r="J189" s="458">
        <f>PRODUCT(F189:I189)</f>
        <v>1</v>
      </c>
      <c r="L189" s="12"/>
    </row>
    <row r="190" spans="2:13" x14ac:dyDescent="0.2">
      <c r="C190" s="677"/>
      <c r="D190" s="690" t="s">
        <v>1102</v>
      </c>
      <c r="E190" s="66"/>
      <c r="F190" s="705"/>
      <c r="G190" s="619"/>
      <c r="H190" s="679"/>
      <c r="I190" s="679"/>
      <c r="J190" s="458"/>
      <c r="L190" s="12"/>
    </row>
    <row r="191" spans="2:13" x14ac:dyDescent="0.2">
      <c r="C191" s="677" t="s">
        <v>1157</v>
      </c>
      <c r="D191" s="143" t="s">
        <v>138</v>
      </c>
      <c r="E191" s="66"/>
      <c r="F191" s="705">
        <v>1</v>
      </c>
      <c r="G191" s="619"/>
      <c r="H191" s="679"/>
      <c r="I191" s="679"/>
      <c r="J191" s="458">
        <f>PRODUCT(F191:I191)</f>
        <v>1</v>
      </c>
      <c r="L191" s="12"/>
    </row>
    <row r="192" spans="2:13" x14ac:dyDescent="0.25">
      <c r="C192" s="677"/>
      <c r="D192" s="1302" t="s">
        <v>67</v>
      </c>
      <c r="E192" s="16"/>
      <c r="F192" s="678"/>
      <c r="G192" s="619"/>
      <c r="H192" s="679"/>
      <c r="I192" s="679"/>
      <c r="J192" s="527"/>
      <c r="L192" s="12"/>
    </row>
    <row r="193" spans="3:12" x14ac:dyDescent="0.2">
      <c r="C193" s="677"/>
      <c r="D193" s="690" t="s">
        <v>1273</v>
      </c>
      <c r="E193" s="66"/>
      <c r="F193" s="705"/>
      <c r="G193" s="619"/>
      <c r="H193" s="679"/>
      <c r="I193" s="679"/>
      <c r="J193" s="458"/>
      <c r="L193" s="12"/>
    </row>
    <row r="194" spans="3:12" ht="22.8" x14ac:dyDescent="0.2">
      <c r="C194" s="677" t="s">
        <v>1309</v>
      </c>
      <c r="D194" s="143" t="s">
        <v>1310</v>
      </c>
      <c r="E194" s="66"/>
      <c r="F194" s="705">
        <v>1</v>
      </c>
      <c r="G194" s="619"/>
      <c r="H194" s="679"/>
      <c r="I194" s="679"/>
      <c r="J194" s="458">
        <f>PRODUCT(F194:I194)</f>
        <v>1</v>
      </c>
      <c r="L194" s="12"/>
    </row>
    <row r="195" spans="3:12" x14ac:dyDescent="0.25">
      <c r="C195" s="677"/>
      <c r="D195" s="724" t="s">
        <v>203</v>
      </c>
      <c r="E195" s="16"/>
      <c r="F195" s="678"/>
      <c r="G195" s="619"/>
      <c r="H195" s="679"/>
      <c r="I195" s="679"/>
      <c r="J195" s="527"/>
      <c r="L195" s="12"/>
    </row>
    <row r="196" spans="3:12" x14ac:dyDescent="0.25">
      <c r="C196" s="677"/>
      <c r="D196" s="1302" t="s">
        <v>170</v>
      </c>
      <c r="E196" s="16"/>
      <c r="F196" s="678"/>
      <c r="G196" s="619"/>
      <c r="H196" s="679"/>
      <c r="I196" s="679"/>
      <c r="J196" s="527"/>
      <c r="L196" s="12"/>
    </row>
    <row r="197" spans="3:12" x14ac:dyDescent="0.2">
      <c r="C197" s="677"/>
      <c r="D197" s="690" t="s">
        <v>1750</v>
      </c>
      <c r="E197" s="66"/>
      <c r="F197" s="705"/>
      <c r="G197" s="619"/>
      <c r="H197" s="679"/>
      <c r="I197" s="679"/>
      <c r="J197" s="458"/>
      <c r="L197" s="12"/>
    </row>
    <row r="198" spans="3:12" x14ac:dyDescent="0.2">
      <c r="C198" s="677" t="s">
        <v>1770</v>
      </c>
      <c r="D198" s="143" t="s">
        <v>1771</v>
      </c>
      <c r="E198" s="66"/>
      <c r="F198" s="705">
        <v>1</v>
      </c>
      <c r="G198" s="619"/>
      <c r="H198" s="679"/>
      <c r="I198" s="679"/>
      <c r="J198" s="458">
        <f t="shared" ref="J198:J203" si="5">PRODUCT(F198:I198)</f>
        <v>1</v>
      </c>
      <c r="L198" s="12"/>
    </row>
    <row r="199" spans="3:12" x14ac:dyDescent="0.2">
      <c r="C199" s="677" t="s">
        <v>2149</v>
      </c>
      <c r="D199" s="143" t="s">
        <v>1771</v>
      </c>
      <c r="E199" s="66"/>
      <c r="F199" s="705">
        <v>1</v>
      </c>
      <c r="G199" s="619"/>
      <c r="H199" s="679"/>
      <c r="I199" s="679"/>
      <c r="J199" s="458">
        <f t="shared" si="5"/>
        <v>1</v>
      </c>
      <c r="L199" s="12"/>
    </row>
    <row r="200" spans="3:12" x14ac:dyDescent="0.2">
      <c r="C200" s="677" t="s">
        <v>1779</v>
      </c>
      <c r="D200" s="143" t="s">
        <v>2018</v>
      </c>
      <c r="E200" s="66"/>
      <c r="F200" s="705">
        <v>1</v>
      </c>
      <c r="G200" s="619"/>
      <c r="H200" s="679"/>
      <c r="I200" s="679"/>
      <c r="J200" s="458">
        <f t="shared" si="5"/>
        <v>1</v>
      </c>
      <c r="L200" s="12"/>
    </row>
    <row r="201" spans="3:12" x14ac:dyDescent="0.2">
      <c r="C201" s="677" t="s">
        <v>1783</v>
      </c>
      <c r="D201" s="143" t="s">
        <v>2018</v>
      </c>
      <c r="E201" s="66"/>
      <c r="F201" s="705">
        <v>1</v>
      </c>
      <c r="G201" s="619"/>
      <c r="H201" s="679"/>
      <c r="I201" s="679"/>
      <c r="J201" s="458">
        <f t="shared" si="5"/>
        <v>1</v>
      </c>
      <c r="L201" s="12"/>
    </row>
    <row r="202" spans="3:12" x14ac:dyDescent="0.2">
      <c r="C202" s="677" t="s">
        <v>1762</v>
      </c>
      <c r="D202" s="143" t="s">
        <v>1845</v>
      </c>
      <c r="E202" s="66"/>
      <c r="F202" s="705">
        <v>1</v>
      </c>
      <c r="G202" s="619"/>
      <c r="H202" s="679"/>
      <c r="I202" s="679"/>
      <c r="J202" s="458">
        <f t="shared" si="5"/>
        <v>1</v>
      </c>
      <c r="L202" s="12"/>
    </row>
    <row r="203" spans="3:12" x14ac:dyDescent="0.2">
      <c r="C203" s="677" t="s">
        <v>1847</v>
      </c>
      <c r="D203" s="143" t="s">
        <v>1845</v>
      </c>
      <c r="E203" s="66"/>
      <c r="F203" s="705">
        <v>1</v>
      </c>
      <c r="G203" s="619"/>
      <c r="H203" s="679"/>
      <c r="I203" s="679"/>
      <c r="J203" s="458">
        <f t="shared" si="5"/>
        <v>1</v>
      </c>
      <c r="L203" s="12"/>
    </row>
    <row r="204" spans="3:12" x14ac:dyDescent="0.2">
      <c r="C204" s="677"/>
      <c r="D204" s="690" t="s">
        <v>1798</v>
      </c>
      <c r="E204" s="66"/>
      <c r="F204" s="705"/>
      <c r="G204" s="619"/>
      <c r="H204" s="679"/>
      <c r="I204" s="679"/>
      <c r="J204" s="458"/>
      <c r="L204" s="12"/>
    </row>
    <row r="205" spans="3:12" x14ac:dyDescent="0.2">
      <c r="C205" s="677" t="s">
        <v>3514</v>
      </c>
      <c r="D205" s="143" t="s">
        <v>2019</v>
      </c>
      <c r="E205" s="66"/>
      <c r="F205" s="705">
        <v>1</v>
      </c>
      <c r="G205" s="619"/>
      <c r="H205" s="679"/>
      <c r="I205" s="679"/>
      <c r="J205" s="458">
        <f>PRODUCT(F205:I205)</f>
        <v>1</v>
      </c>
      <c r="L205" s="12"/>
    </row>
    <row r="206" spans="3:12" x14ac:dyDescent="0.2">
      <c r="C206" s="677" t="s">
        <v>3515</v>
      </c>
      <c r="D206" s="143" t="s">
        <v>2019</v>
      </c>
      <c r="E206" s="66"/>
      <c r="F206" s="705">
        <v>1</v>
      </c>
      <c r="G206" s="619"/>
      <c r="H206" s="679"/>
      <c r="I206" s="679"/>
      <c r="J206" s="458">
        <f>PRODUCT(F206:I206)</f>
        <v>1</v>
      </c>
      <c r="L206" s="12"/>
    </row>
    <row r="207" spans="3:12" x14ac:dyDescent="0.2">
      <c r="C207" s="677"/>
      <c r="D207" s="690" t="s">
        <v>1844</v>
      </c>
      <c r="E207" s="66"/>
      <c r="F207" s="705"/>
      <c r="G207" s="619"/>
      <c r="H207" s="679"/>
      <c r="I207" s="679"/>
      <c r="J207" s="458"/>
      <c r="L207" s="12"/>
    </row>
    <row r="208" spans="3:12" x14ac:dyDescent="0.2">
      <c r="C208" s="677" t="s">
        <v>1848</v>
      </c>
      <c r="D208" s="143" t="s">
        <v>1845</v>
      </c>
      <c r="E208" s="66"/>
      <c r="F208" s="705">
        <v>1</v>
      </c>
      <c r="G208" s="619"/>
      <c r="H208" s="679"/>
      <c r="I208" s="679"/>
      <c r="J208" s="458">
        <f t="shared" ref="J208:J213" si="6">PRODUCT(F208:I208)</f>
        <v>1</v>
      </c>
      <c r="L208" s="12"/>
    </row>
    <row r="209" spans="3:12" x14ac:dyDescent="0.2">
      <c r="C209" s="677" t="s">
        <v>1852</v>
      </c>
      <c r="D209" s="143" t="s">
        <v>1845</v>
      </c>
      <c r="E209" s="66"/>
      <c r="F209" s="705">
        <v>1</v>
      </c>
      <c r="G209" s="619"/>
      <c r="H209" s="679"/>
      <c r="I209" s="679"/>
      <c r="J209" s="458">
        <f t="shared" si="6"/>
        <v>1</v>
      </c>
      <c r="L209" s="12"/>
    </row>
    <row r="210" spans="3:12" x14ac:dyDescent="0.2">
      <c r="C210" s="677" t="s">
        <v>2184</v>
      </c>
      <c r="D210" s="143" t="s">
        <v>1885</v>
      </c>
      <c r="E210" s="66"/>
      <c r="F210" s="705">
        <v>1</v>
      </c>
      <c r="G210" s="619"/>
      <c r="H210" s="679"/>
      <c r="I210" s="679"/>
      <c r="J210" s="458">
        <f t="shared" si="6"/>
        <v>1</v>
      </c>
      <c r="L210" s="12"/>
    </row>
    <row r="211" spans="3:12" x14ac:dyDescent="0.2">
      <c r="C211" s="677" t="s">
        <v>2168</v>
      </c>
      <c r="D211" s="143" t="s">
        <v>1867</v>
      </c>
      <c r="E211" s="66"/>
      <c r="F211" s="705">
        <v>1</v>
      </c>
      <c r="G211" s="619"/>
      <c r="H211" s="679"/>
      <c r="I211" s="679"/>
      <c r="J211" s="458">
        <f t="shared" si="6"/>
        <v>1</v>
      </c>
      <c r="L211" s="12"/>
    </row>
    <row r="212" spans="3:12" x14ac:dyDescent="0.2">
      <c r="C212" s="677" t="s">
        <v>1868</v>
      </c>
      <c r="D212" s="143" t="s">
        <v>1869</v>
      </c>
      <c r="E212" s="66"/>
      <c r="F212" s="705">
        <v>1</v>
      </c>
      <c r="G212" s="619"/>
      <c r="H212" s="679"/>
      <c r="I212" s="679"/>
      <c r="J212" s="458">
        <f t="shared" si="6"/>
        <v>1</v>
      </c>
      <c r="L212" s="12"/>
    </row>
    <row r="213" spans="3:12" x14ac:dyDescent="0.2">
      <c r="C213" s="677" t="s">
        <v>1872</v>
      </c>
      <c r="D213" s="143" t="s">
        <v>1869</v>
      </c>
      <c r="E213" s="66"/>
      <c r="F213" s="705">
        <v>1</v>
      </c>
      <c r="G213" s="619"/>
      <c r="H213" s="679"/>
      <c r="I213" s="679"/>
      <c r="J213" s="458">
        <f t="shared" si="6"/>
        <v>1</v>
      </c>
      <c r="L213" s="12"/>
    </row>
    <row r="214" spans="3:12" x14ac:dyDescent="0.2">
      <c r="C214" s="677"/>
      <c r="D214" s="690" t="s">
        <v>1929</v>
      </c>
      <c r="E214" s="66"/>
      <c r="F214" s="705"/>
      <c r="G214" s="619"/>
      <c r="H214" s="679"/>
      <c r="I214" s="679"/>
      <c r="J214" s="458"/>
      <c r="L214" s="12"/>
    </row>
    <row r="215" spans="3:12" x14ac:dyDescent="0.2">
      <c r="C215" s="677" t="s">
        <v>1873</v>
      </c>
      <c r="D215" s="143" t="s">
        <v>1869</v>
      </c>
      <c r="E215" s="66"/>
      <c r="F215" s="705">
        <v>1</v>
      </c>
      <c r="G215" s="619"/>
      <c r="H215" s="679"/>
      <c r="I215" s="679"/>
      <c r="J215" s="458">
        <f t="shared" ref="J215:J220" si="7">PRODUCT(F215:I215)</f>
        <v>1</v>
      </c>
      <c r="L215" s="12"/>
    </row>
    <row r="216" spans="3:12" x14ac:dyDescent="0.2">
      <c r="C216" s="677" t="s">
        <v>1891</v>
      </c>
      <c r="D216" s="143" t="s">
        <v>1869</v>
      </c>
      <c r="E216" s="66"/>
      <c r="F216" s="705">
        <v>1</v>
      </c>
      <c r="G216" s="619"/>
      <c r="H216" s="679"/>
      <c r="I216" s="679"/>
      <c r="J216" s="458">
        <f t="shared" si="7"/>
        <v>1</v>
      </c>
      <c r="L216" s="12"/>
    </row>
    <row r="217" spans="3:12" x14ac:dyDescent="0.2">
      <c r="C217" s="677" t="s">
        <v>1896</v>
      </c>
      <c r="D217" s="143" t="s">
        <v>1897</v>
      </c>
      <c r="E217" s="66"/>
      <c r="F217" s="705">
        <v>1</v>
      </c>
      <c r="G217" s="619"/>
      <c r="H217" s="679"/>
      <c r="I217" s="679"/>
      <c r="J217" s="458">
        <f t="shared" si="7"/>
        <v>1</v>
      </c>
      <c r="L217" s="12"/>
    </row>
    <row r="218" spans="3:12" ht="22.8" x14ac:dyDescent="0.2">
      <c r="C218" s="677" t="s">
        <v>1928</v>
      </c>
      <c r="D218" s="143" t="s">
        <v>332</v>
      </c>
      <c r="E218" s="66"/>
      <c r="F218" s="705">
        <v>1</v>
      </c>
      <c r="G218" s="619"/>
      <c r="H218" s="679"/>
      <c r="I218" s="679"/>
      <c r="J218" s="458">
        <f t="shared" si="7"/>
        <v>1</v>
      </c>
      <c r="L218" s="12"/>
    </row>
    <row r="219" spans="3:12" ht="22.8" x14ac:dyDescent="0.2">
      <c r="C219" s="677" t="s">
        <v>1925</v>
      </c>
      <c r="D219" s="143" t="s">
        <v>1922</v>
      </c>
      <c r="E219" s="66"/>
      <c r="F219" s="705">
        <v>1</v>
      </c>
      <c r="G219" s="619"/>
      <c r="H219" s="679"/>
      <c r="I219" s="679"/>
      <c r="J219" s="458">
        <f t="shared" si="7"/>
        <v>1</v>
      </c>
      <c r="L219" s="12"/>
    </row>
    <row r="220" spans="3:12" ht="22.8" x14ac:dyDescent="0.2">
      <c r="C220" s="677" t="s">
        <v>1921</v>
      </c>
      <c r="D220" s="143" t="s">
        <v>1922</v>
      </c>
      <c r="E220" s="66"/>
      <c r="F220" s="705">
        <v>1</v>
      </c>
      <c r="G220" s="619"/>
      <c r="H220" s="679"/>
      <c r="I220" s="679"/>
      <c r="J220" s="458">
        <f t="shared" si="7"/>
        <v>1</v>
      </c>
      <c r="L220" s="12"/>
    </row>
    <row r="221" spans="3:12" x14ac:dyDescent="0.2">
      <c r="C221" s="677" t="s">
        <v>1906</v>
      </c>
      <c r="D221" s="143" t="s">
        <v>1907</v>
      </c>
      <c r="E221" s="66"/>
      <c r="F221" s="705">
        <v>1</v>
      </c>
      <c r="G221" s="619"/>
      <c r="H221" s="679"/>
      <c r="I221" s="679"/>
      <c r="J221" s="458">
        <f>PRODUCT(F221:I221)</f>
        <v>1</v>
      </c>
      <c r="L221" s="12"/>
    </row>
    <row r="222" spans="3:12" x14ac:dyDescent="0.2">
      <c r="C222" s="677" t="s">
        <v>1916</v>
      </c>
      <c r="D222" s="143" t="s">
        <v>1917</v>
      </c>
      <c r="E222" s="66"/>
      <c r="F222" s="705">
        <v>1</v>
      </c>
      <c r="G222" s="619"/>
      <c r="H222" s="679"/>
      <c r="I222" s="679"/>
      <c r="J222" s="458">
        <f>PRODUCT(F222:I222)</f>
        <v>1</v>
      </c>
      <c r="L222" s="12"/>
    </row>
    <row r="223" spans="3:12" x14ac:dyDescent="0.2">
      <c r="C223" s="677"/>
      <c r="D223" s="143"/>
      <c r="E223" s="66"/>
      <c r="F223" s="705"/>
      <c r="G223" s="619"/>
      <c r="H223" s="679"/>
      <c r="I223" s="679"/>
      <c r="J223" s="458"/>
      <c r="L223" s="12"/>
    </row>
    <row r="224" spans="3:12" x14ac:dyDescent="0.2">
      <c r="C224" s="677"/>
      <c r="D224" s="143"/>
      <c r="E224" s="66"/>
      <c r="F224" s="705"/>
      <c r="G224" s="619"/>
      <c r="H224" s="679"/>
      <c r="I224" s="679"/>
      <c r="J224" s="458"/>
      <c r="L224" s="12"/>
    </row>
    <row r="225" spans="3:12" x14ac:dyDescent="0.2">
      <c r="C225" s="677"/>
      <c r="D225" s="143"/>
      <c r="E225" s="66"/>
      <c r="F225" s="705"/>
      <c r="G225" s="619"/>
      <c r="H225" s="679"/>
      <c r="I225" s="679"/>
      <c r="J225" s="458"/>
      <c r="L225" s="12"/>
    </row>
    <row r="226" spans="3:12" x14ac:dyDescent="0.2">
      <c r="C226" s="677"/>
      <c r="D226" s="143"/>
      <c r="E226" s="66"/>
      <c r="F226" s="705"/>
      <c r="G226" s="619"/>
      <c r="H226" s="679"/>
      <c r="I226" s="679"/>
      <c r="J226" s="458"/>
      <c r="L226" s="12"/>
    </row>
    <row r="227" spans="3:12" x14ac:dyDescent="0.2">
      <c r="C227" s="677"/>
      <c r="D227" s="143"/>
      <c r="E227" s="66"/>
      <c r="F227" s="705"/>
      <c r="G227" s="619"/>
      <c r="H227" s="679"/>
      <c r="I227" s="679"/>
      <c r="J227" s="458"/>
      <c r="L227" s="12"/>
    </row>
    <row r="228" spans="3:12" x14ac:dyDescent="0.2">
      <c r="C228" s="677"/>
      <c r="D228" s="143"/>
      <c r="E228" s="66"/>
      <c r="F228" s="705"/>
      <c r="G228" s="619"/>
      <c r="H228" s="679"/>
      <c r="I228" s="679"/>
      <c r="J228" s="458"/>
      <c r="L228" s="12"/>
    </row>
    <row r="229" spans="3:12" x14ac:dyDescent="0.2">
      <c r="C229" s="677"/>
      <c r="D229" s="143"/>
      <c r="E229" s="66"/>
      <c r="F229" s="705"/>
      <c r="G229" s="619"/>
      <c r="H229" s="679"/>
      <c r="I229" s="679"/>
      <c r="J229" s="458"/>
      <c r="L229" s="12"/>
    </row>
    <row r="230" spans="3:12" x14ac:dyDescent="0.2">
      <c r="C230" s="677"/>
      <c r="D230" s="143"/>
      <c r="E230" s="66"/>
      <c r="F230" s="705"/>
      <c r="G230" s="619"/>
      <c r="H230" s="679"/>
      <c r="I230" s="679"/>
      <c r="J230" s="458"/>
      <c r="L230" s="12"/>
    </row>
    <row r="231" spans="3:12" x14ac:dyDescent="0.2">
      <c r="C231" s="677"/>
      <c r="D231" s="143"/>
      <c r="E231" s="66"/>
      <c r="F231" s="705"/>
      <c r="G231" s="619"/>
      <c r="H231" s="679"/>
      <c r="I231" s="679"/>
      <c r="J231" s="458"/>
      <c r="L231" s="12"/>
    </row>
    <row r="232" spans="3:12" x14ac:dyDescent="0.2">
      <c r="C232" s="677"/>
      <c r="D232" s="143"/>
      <c r="E232" s="66"/>
      <c r="F232" s="705"/>
      <c r="G232" s="619"/>
      <c r="H232" s="679"/>
      <c r="I232" s="679"/>
      <c r="J232" s="458"/>
      <c r="L232" s="12"/>
    </row>
  </sheetData>
  <mergeCells count="12">
    <mergeCell ref="D90:L90"/>
    <mergeCell ref="D119:L119"/>
    <mergeCell ref="D180:L180"/>
    <mergeCell ref="C3:L3"/>
    <mergeCell ref="D11:L11"/>
    <mergeCell ref="D10:L10"/>
    <mergeCell ref="C4:L4"/>
    <mergeCell ref="D6:L6"/>
    <mergeCell ref="J7:L7"/>
    <mergeCell ref="J8:L8"/>
    <mergeCell ref="C5:L5"/>
    <mergeCell ref="D12:L12"/>
  </mergeCells>
  <printOptions horizontalCentered="1"/>
  <pageMargins left="0.78740157480314965" right="0.59055118110236227" top="0.59055118110236227" bottom="1.1811023622047245" header="0" footer="0.27559055118110237"/>
  <pageSetup paperSize="9" scale="69" fitToHeight="0" orientation="portrait" horizontalDpi="200" verticalDpi="200" r:id="rId1"/>
  <headerFooter>
    <oddFooter>&amp;C&amp;P DE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pageSetUpPr fitToPage="1"/>
  </sheetPr>
  <dimension ref="C1:M1548"/>
  <sheetViews>
    <sheetView view="pageBreakPreview" zoomScale="85" zoomScaleNormal="100" zoomScaleSheetLayoutView="85" workbookViewId="0">
      <selection activeCell="D6" sqref="D6"/>
    </sheetView>
  </sheetViews>
  <sheetFormatPr baseColWidth="10" defaultColWidth="11.44140625" defaultRowHeight="13.8" x14ac:dyDescent="0.3"/>
  <cols>
    <col min="1" max="1" width="1.109375" style="248" customWidth="1"/>
    <col min="2" max="2" width="2" style="248" customWidth="1"/>
    <col min="3" max="3" width="11.6640625" style="248" customWidth="1"/>
    <col min="4" max="4" width="50.6640625" style="248" customWidth="1"/>
    <col min="5" max="5" width="10.88671875" style="248" customWidth="1"/>
    <col min="6" max="8" width="12.6640625" style="248" customWidth="1"/>
    <col min="9" max="9" width="14.6640625" style="249" customWidth="1"/>
    <col min="10" max="10" width="10.6640625" style="288" customWidth="1"/>
    <col min="11" max="11" width="8.88671875" style="248" customWidth="1"/>
    <col min="12" max="12" width="1.5546875" style="248" customWidth="1"/>
    <col min="13" max="13" width="11.44140625" style="302"/>
    <col min="14" max="16384" width="11.44140625" style="248"/>
  </cols>
  <sheetData>
    <row r="1" spans="3:11" ht="14.4" thickBot="1" x14ac:dyDescent="0.35"/>
    <row r="2" spans="3:11" ht="16.2" thickBot="1" x14ac:dyDescent="0.35">
      <c r="C2" s="2061" t="s">
        <v>44</v>
      </c>
      <c r="D2" s="2062"/>
      <c r="E2" s="2062"/>
      <c r="F2" s="2062"/>
      <c r="G2" s="2062"/>
      <c r="H2" s="2062"/>
      <c r="I2" s="2062"/>
      <c r="J2" s="2062"/>
      <c r="K2" s="2063"/>
    </row>
    <row r="3" spans="3:11" x14ac:dyDescent="0.3">
      <c r="C3" s="250"/>
      <c r="D3" s="251"/>
      <c r="E3" s="251"/>
      <c r="F3" s="251"/>
      <c r="G3" s="251"/>
      <c r="H3" s="251"/>
      <c r="I3" s="252"/>
      <c r="J3" s="289"/>
      <c r="K3" s="253"/>
    </row>
    <row r="4" spans="3:11" ht="25.5" customHeight="1" x14ac:dyDescent="0.3">
      <c r="C4" s="255">
        <f>+RESUMEN!C3</f>
        <v>0</v>
      </c>
      <c r="D4" s="2205" t="str">
        <f>+RESUMEN!D3</f>
        <v>"RECONSTRUCCION DEL HOSPITAL SAUL GARRIDO ROSILLO  II-1, DISTRITO DE TUMBES, PROVINCIA DE TUMBES, DEPARTAMENTO DE TUMBES"</v>
      </c>
      <c r="E4" s="2205"/>
      <c r="F4" s="2205"/>
      <c r="G4" s="2205"/>
      <c r="H4" s="2205"/>
      <c r="I4" s="2205"/>
      <c r="J4" s="2205"/>
      <c r="K4" s="2206"/>
    </row>
    <row r="5" spans="3:11" x14ac:dyDescent="0.3">
      <c r="C5" s="255" t="str">
        <f>+RESUMEN!C5</f>
        <v>ENTIDAD:</v>
      </c>
      <c r="D5" s="258"/>
      <c r="E5" s="555"/>
      <c r="F5" s="555"/>
      <c r="G5" s="555"/>
      <c r="H5" s="555"/>
      <c r="I5" s="555" t="str">
        <f>+RESUMEN!E5</f>
        <v>DEPART:</v>
      </c>
      <c r="J5" s="290" t="str">
        <f>+RESUMEN!F5</f>
        <v>TUMBES</v>
      </c>
      <c r="K5" s="253"/>
    </row>
    <row r="6" spans="3:11" x14ac:dyDescent="0.3">
      <c r="C6" s="254" t="str">
        <f>+RESUMEN!C6</f>
        <v>FECHA:</v>
      </c>
      <c r="D6" s="1314">
        <v>44714</v>
      </c>
      <c r="E6" s="251"/>
      <c r="F6" s="251"/>
      <c r="G6" s="251"/>
      <c r="H6" s="251"/>
      <c r="I6" s="257" t="str">
        <f>+RESUMEN!E7</f>
        <v>DISTRIT:</v>
      </c>
      <c r="J6" s="289" t="str">
        <f>+RESUMEN!F7</f>
        <v>TUMBES</v>
      </c>
      <c r="K6" s="253"/>
    </row>
    <row r="7" spans="3:11" ht="14.4" thickBot="1" x14ac:dyDescent="0.35">
      <c r="C7" s="250"/>
      <c r="D7" s="251"/>
      <c r="E7" s="251"/>
      <c r="F7" s="251"/>
      <c r="G7" s="251"/>
      <c r="H7" s="251"/>
      <c r="I7" s="252"/>
      <c r="J7" s="289"/>
      <c r="K7" s="253"/>
    </row>
    <row r="8" spans="3:11" x14ac:dyDescent="0.3">
      <c r="C8" s="272" t="str">
        <f>RESUMEN!C209</f>
        <v>03.08</v>
      </c>
      <c r="D8" s="2211" t="str">
        <f>RESUMEN!D209</f>
        <v>CARPINTERÍA METÁLICA Y HERRERÍA</v>
      </c>
      <c r="E8" s="2212"/>
      <c r="F8" s="2212"/>
      <c r="G8" s="2212"/>
      <c r="H8" s="2212"/>
      <c r="I8" s="2212"/>
      <c r="J8" s="2212"/>
      <c r="K8" s="2213"/>
    </row>
    <row r="9" spans="3:11" x14ac:dyDescent="0.3">
      <c r="C9" s="274" t="str">
        <f>RESUMEN!C210</f>
        <v>03.08.01</v>
      </c>
      <c r="D9" s="2209" t="str">
        <f>RESUMEN!D210</f>
        <v>VENTANAS DE ALUMINIO</v>
      </c>
      <c r="E9" s="2209"/>
      <c r="F9" s="2209"/>
      <c r="G9" s="2209"/>
      <c r="H9" s="2209"/>
      <c r="I9" s="2209"/>
      <c r="J9" s="2209"/>
      <c r="K9" s="2210"/>
    </row>
    <row r="10" spans="3:11" ht="16.5" customHeight="1" thickBot="1" x14ac:dyDescent="0.35">
      <c r="C10" s="273" t="str">
        <f>RESUMEN!C211</f>
        <v>03.08.01.01</v>
      </c>
      <c r="D10" s="2207" t="str">
        <f>RESUMEN!D211</f>
        <v>V01a VENTANA DE ALUMINIO C/ CRISTAL TEMPLADO DE 8mm, 2 HOJAS CORREDIZAS Y SUPERIOR FIJA, 1.20m x 1.40m.</v>
      </c>
      <c r="E10" s="2207"/>
      <c r="F10" s="2207"/>
      <c r="G10" s="2207"/>
      <c r="H10" s="2207"/>
      <c r="I10" s="2207"/>
      <c r="J10" s="2207"/>
      <c r="K10" s="2208"/>
    </row>
    <row r="11" spans="3:11" s="303" customFormat="1" x14ac:dyDescent="0.25">
      <c r="C11" s="2198" t="s">
        <v>1</v>
      </c>
      <c r="D11" s="2199" t="s">
        <v>2</v>
      </c>
      <c r="E11" s="2199" t="s">
        <v>239</v>
      </c>
      <c r="F11" s="2200" t="s">
        <v>391</v>
      </c>
      <c r="G11" s="2201"/>
      <c r="H11" s="2201"/>
      <c r="I11" s="2202"/>
      <c r="J11" s="2203" t="s">
        <v>392</v>
      </c>
      <c r="K11" s="2204" t="s">
        <v>393</v>
      </c>
    </row>
    <row r="12" spans="3:11" x14ac:dyDescent="0.3">
      <c r="C12" s="2170"/>
      <c r="D12" s="2172"/>
      <c r="E12" s="2172"/>
      <c r="F12" s="275" t="s">
        <v>58</v>
      </c>
      <c r="G12" s="276" t="s">
        <v>48</v>
      </c>
      <c r="H12" s="276" t="s">
        <v>51</v>
      </c>
      <c r="I12" s="277" t="s">
        <v>47</v>
      </c>
      <c r="J12" s="2177"/>
      <c r="K12" s="2179"/>
    </row>
    <row r="13" spans="3:11" ht="16.5" customHeight="1" x14ac:dyDescent="0.3">
      <c r="C13" s="283"/>
      <c r="D13" s="282"/>
      <c r="E13" s="282"/>
      <c r="F13" s="282"/>
      <c r="G13" s="282"/>
      <c r="H13" s="282"/>
      <c r="I13" s="282"/>
      <c r="J13" s="291">
        <f>SUM(J15:J18)</f>
        <v>1</v>
      </c>
      <c r="K13" s="284" t="s">
        <v>3</v>
      </c>
    </row>
    <row r="14" spans="3:11" ht="16.5" customHeight="1" x14ac:dyDescent="0.3">
      <c r="C14" s="285"/>
      <c r="D14" s="177" t="s">
        <v>169</v>
      </c>
      <c r="E14" s="286"/>
      <c r="F14" s="286"/>
      <c r="G14" s="286"/>
      <c r="H14" s="286"/>
      <c r="I14" s="286"/>
      <c r="J14" s="292"/>
      <c r="K14" s="287"/>
    </row>
    <row r="15" spans="3:11" ht="16.5" customHeight="1" x14ac:dyDescent="0.3">
      <c r="C15" s="269"/>
      <c r="D15" s="434" t="s">
        <v>1333</v>
      </c>
      <c r="E15" s="259"/>
      <c r="F15" s="260"/>
      <c r="G15" s="259"/>
      <c r="H15" s="259"/>
      <c r="I15" s="259"/>
      <c r="J15" s="293"/>
      <c r="K15" s="271"/>
    </row>
    <row r="16" spans="3:11" ht="16.5" customHeight="1" x14ac:dyDescent="0.3">
      <c r="C16" s="269"/>
      <c r="D16" s="149" t="s">
        <v>69</v>
      </c>
      <c r="E16" s="259"/>
      <c r="F16" s="260"/>
      <c r="G16" s="259"/>
      <c r="H16" s="259"/>
      <c r="I16" s="259"/>
      <c r="J16" s="293"/>
      <c r="K16" s="271"/>
    </row>
    <row r="17" spans="3:12" ht="16.5" customHeight="1" x14ac:dyDescent="0.3">
      <c r="C17" s="269" t="s">
        <v>1334</v>
      </c>
      <c r="D17" s="494" t="s">
        <v>198</v>
      </c>
      <c r="E17" s="491"/>
      <c r="F17" s="492">
        <v>1</v>
      </c>
      <c r="G17" s="259"/>
      <c r="H17" s="259"/>
      <c r="I17" s="259"/>
      <c r="J17" s="293">
        <f>+F17</f>
        <v>1</v>
      </c>
      <c r="K17" s="271"/>
    </row>
    <row r="18" spans="3:12" ht="16.5" customHeight="1" x14ac:dyDescent="0.3">
      <c r="C18" s="269"/>
      <c r="D18" s="262"/>
      <c r="E18" s="259"/>
      <c r="F18" s="260"/>
      <c r="G18" s="259"/>
      <c r="H18" s="259"/>
      <c r="I18" s="259"/>
      <c r="J18" s="293"/>
      <c r="K18" s="271"/>
    </row>
    <row r="19" spans="3:12" ht="16.5" customHeight="1" x14ac:dyDescent="0.3">
      <c r="C19" s="301" t="str">
        <f>RESUMEN!C212</f>
        <v>03.08.01.02</v>
      </c>
      <c r="D19" s="2214" t="str">
        <f>RESUMEN!D212</f>
        <v>V01b VENTANA DE ALUMINIO C/ CRISTAL TEMPLADO DE 8mm, 2 HOJAS CORREDIZAS Y SUPERIOR FIJA, 2.40m x 1.40m.</v>
      </c>
      <c r="E19" s="2215"/>
      <c r="F19" s="2215"/>
      <c r="G19" s="2215"/>
      <c r="H19" s="2215"/>
      <c r="I19" s="2215"/>
      <c r="J19" s="2215"/>
      <c r="K19" s="2216"/>
    </row>
    <row r="20" spans="3:12" s="303" customFormat="1" ht="15" customHeight="1" x14ac:dyDescent="0.25">
      <c r="C20" s="2188" t="s">
        <v>1</v>
      </c>
      <c r="D20" s="2189" t="s">
        <v>2</v>
      </c>
      <c r="E20" s="2189" t="s">
        <v>239</v>
      </c>
      <c r="F20" s="2190" t="s">
        <v>391</v>
      </c>
      <c r="G20" s="2191"/>
      <c r="H20" s="2191"/>
      <c r="I20" s="2192"/>
      <c r="J20" s="2193" t="s">
        <v>392</v>
      </c>
      <c r="K20" s="2194" t="s">
        <v>393</v>
      </c>
    </row>
    <row r="21" spans="3:12" x14ac:dyDescent="0.3">
      <c r="C21" s="2171"/>
      <c r="D21" s="2173"/>
      <c r="E21" s="2173"/>
      <c r="F21" s="296" t="s">
        <v>58</v>
      </c>
      <c r="G21" s="297" t="s">
        <v>48</v>
      </c>
      <c r="H21" s="297" t="s">
        <v>51</v>
      </c>
      <c r="I21" s="298" t="s">
        <v>47</v>
      </c>
      <c r="J21" s="2178"/>
      <c r="K21" s="2180"/>
    </row>
    <row r="22" spans="3:12" ht="16.5" customHeight="1" x14ac:dyDescent="0.3">
      <c r="C22" s="304"/>
      <c r="D22" s="282"/>
      <c r="E22" s="282"/>
      <c r="F22" s="282"/>
      <c r="G22" s="282"/>
      <c r="H22" s="282"/>
      <c r="I22" s="282"/>
      <c r="J22" s="490">
        <f>SUM(J24:J28)</f>
        <v>2</v>
      </c>
      <c r="K22" s="284" t="s">
        <v>3</v>
      </c>
    </row>
    <row r="23" spans="3:12" ht="16.5" customHeight="1" x14ac:dyDescent="0.3">
      <c r="C23" s="285"/>
      <c r="D23" s="177" t="s">
        <v>169</v>
      </c>
      <c r="E23" s="286"/>
      <c r="F23" s="286"/>
      <c r="G23" s="286"/>
      <c r="H23" s="286"/>
      <c r="I23" s="286"/>
      <c r="J23" s="292"/>
      <c r="K23" s="300"/>
    </row>
    <row r="24" spans="3:12" ht="16.5" customHeight="1" x14ac:dyDescent="0.3">
      <c r="C24" s="269"/>
      <c r="D24" s="434" t="s">
        <v>1333</v>
      </c>
      <c r="E24" s="259"/>
      <c r="F24" s="260"/>
      <c r="G24" s="259"/>
      <c r="H24" s="259"/>
      <c r="I24" s="259"/>
      <c r="J24" s="293"/>
      <c r="K24" s="270"/>
    </row>
    <row r="25" spans="3:12" ht="16.5" customHeight="1" x14ac:dyDescent="0.3">
      <c r="C25" s="269"/>
      <c r="D25" s="149" t="s">
        <v>69</v>
      </c>
      <c r="E25" s="259"/>
      <c r="F25" s="260"/>
      <c r="G25" s="259"/>
      <c r="H25" s="259"/>
      <c r="I25" s="259"/>
      <c r="J25" s="293"/>
      <c r="K25" s="270"/>
    </row>
    <row r="26" spans="3:12" ht="16.5" customHeight="1" x14ac:dyDescent="0.3">
      <c r="C26" s="269" t="s">
        <v>1334</v>
      </c>
      <c r="D26" s="494" t="s">
        <v>198</v>
      </c>
      <c r="E26" s="491"/>
      <c r="F26" s="492">
        <v>1</v>
      </c>
      <c r="G26" s="259"/>
      <c r="H26" s="259"/>
      <c r="I26" s="259"/>
      <c r="J26" s="293">
        <f>+F26</f>
        <v>1</v>
      </c>
      <c r="K26" s="270"/>
    </row>
    <row r="27" spans="3:12" ht="16.5" customHeight="1" x14ac:dyDescent="0.3">
      <c r="C27" s="269" t="s">
        <v>989</v>
      </c>
      <c r="D27" s="494" t="s">
        <v>387</v>
      </c>
      <c r="E27" s="491"/>
      <c r="F27" s="492">
        <v>1</v>
      </c>
      <c r="G27" s="259"/>
      <c r="H27" s="259"/>
      <c r="I27" s="259"/>
      <c r="J27" s="293">
        <f>+F27</f>
        <v>1</v>
      </c>
      <c r="K27" s="270"/>
    </row>
    <row r="28" spans="3:12" ht="16.5" customHeight="1" x14ac:dyDescent="0.3">
      <c r="C28" s="294"/>
      <c r="D28" s="265"/>
      <c r="E28" s="266"/>
      <c r="F28" s="267"/>
      <c r="G28" s="267"/>
      <c r="H28" s="267"/>
      <c r="I28" s="268"/>
      <c r="J28" s="295"/>
      <c r="K28" s="306"/>
    </row>
    <row r="29" spans="3:12" ht="16.5" customHeight="1" x14ac:dyDescent="0.3">
      <c r="C29" s="307" t="str">
        <f>RESUMEN!C213</f>
        <v>03.08.01.03</v>
      </c>
      <c r="D29" s="2195" t="str">
        <f>RESUMEN!D213</f>
        <v>V02a VENTANA DE ALUMINIO C/ CRISTAL TEMPLADO DE 8mm, SUPERIOR E INFERIOR FIJA, 1.50m x 1.40m.</v>
      </c>
      <c r="E29" s="2186"/>
      <c r="F29" s="2186"/>
      <c r="G29" s="2186"/>
      <c r="H29" s="2186"/>
      <c r="I29" s="2186"/>
      <c r="J29" s="2186"/>
      <c r="K29" s="2187"/>
      <c r="L29" s="302"/>
    </row>
    <row r="30" spans="3:12" s="303" customFormat="1" x14ac:dyDescent="0.25">
      <c r="C30" s="2188" t="s">
        <v>1</v>
      </c>
      <c r="D30" s="2189" t="s">
        <v>2</v>
      </c>
      <c r="E30" s="2189" t="s">
        <v>239</v>
      </c>
      <c r="F30" s="2190" t="s">
        <v>391</v>
      </c>
      <c r="G30" s="2191"/>
      <c r="H30" s="2191"/>
      <c r="I30" s="2192"/>
      <c r="J30" s="2193" t="s">
        <v>392</v>
      </c>
      <c r="K30" s="2194" t="s">
        <v>393</v>
      </c>
    </row>
    <row r="31" spans="3:12" x14ac:dyDescent="0.3">
      <c r="C31" s="2171"/>
      <c r="D31" s="2173"/>
      <c r="E31" s="2173"/>
      <c r="F31" s="296" t="s">
        <v>58</v>
      </c>
      <c r="G31" s="297" t="s">
        <v>48</v>
      </c>
      <c r="H31" s="297" t="s">
        <v>51</v>
      </c>
      <c r="I31" s="298" t="s">
        <v>47</v>
      </c>
      <c r="J31" s="2178"/>
      <c r="K31" s="2180"/>
    </row>
    <row r="32" spans="3:12" ht="16.5" customHeight="1" x14ac:dyDescent="0.3">
      <c r="C32" s="304"/>
      <c r="D32" s="282"/>
      <c r="E32" s="282"/>
      <c r="F32" s="282"/>
      <c r="G32" s="282"/>
      <c r="H32" s="282"/>
      <c r="I32" s="282"/>
      <c r="J32" s="490">
        <f>SUM(J33:J38)</f>
        <v>1</v>
      </c>
      <c r="K32" s="284" t="s">
        <v>3</v>
      </c>
    </row>
    <row r="33" spans="3:12" ht="16.5" customHeight="1" x14ac:dyDescent="0.3">
      <c r="C33" s="278"/>
      <c r="D33" s="299"/>
      <c r="E33" s="279"/>
      <c r="F33" s="280"/>
      <c r="G33" s="280"/>
      <c r="H33" s="280"/>
      <c r="I33" s="281"/>
      <c r="J33" s="305"/>
      <c r="K33" s="300"/>
      <c r="L33" s="302"/>
    </row>
    <row r="34" spans="3:12" ht="16.5" customHeight="1" x14ac:dyDescent="0.3">
      <c r="C34" s="269"/>
      <c r="D34" s="177" t="s">
        <v>200</v>
      </c>
      <c r="E34" s="259"/>
      <c r="F34" s="260"/>
      <c r="G34" s="260"/>
      <c r="H34" s="260"/>
      <c r="I34" s="261"/>
      <c r="J34" s="292"/>
      <c r="K34" s="270"/>
      <c r="L34" s="302"/>
    </row>
    <row r="35" spans="3:12" ht="16.5" customHeight="1" x14ac:dyDescent="0.3">
      <c r="C35" s="269"/>
      <c r="D35" s="434" t="s">
        <v>1510</v>
      </c>
      <c r="E35" s="259"/>
      <c r="F35" s="260"/>
      <c r="G35" s="260"/>
      <c r="H35" s="260"/>
      <c r="I35" s="261"/>
      <c r="J35" s="292"/>
      <c r="K35" s="270"/>
      <c r="L35" s="302"/>
    </row>
    <row r="36" spans="3:12" ht="16.5" customHeight="1" x14ac:dyDescent="0.3">
      <c r="C36" s="269"/>
      <c r="D36" s="149" t="s">
        <v>170</v>
      </c>
      <c r="E36" s="259"/>
      <c r="F36" s="260"/>
      <c r="G36" s="260"/>
      <c r="H36" s="260"/>
      <c r="I36" s="261"/>
      <c r="J36" s="292"/>
      <c r="K36" s="270"/>
      <c r="L36" s="302"/>
    </row>
    <row r="37" spans="3:12" ht="16.5" customHeight="1" x14ac:dyDescent="0.3">
      <c r="C37" s="269" t="s">
        <v>2273</v>
      </c>
      <c r="D37" s="494" t="s">
        <v>1477</v>
      </c>
      <c r="E37" s="491"/>
      <c r="F37" s="493">
        <v>1</v>
      </c>
      <c r="G37" s="260"/>
      <c r="H37" s="260"/>
      <c r="I37" s="261"/>
      <c r="J37" s="293">
        <f>F37</f>
        <v>1</v>
      </c>
      <c r="K37" s="270"/>
      <c r="L37" s="302"/>
    </row>
    <row r="38" spans="3:12" ht="16.5" customHeight="1" x14ac:dyDescent="0.3">
      <c r="C38" s="269"/>
      <c r="D38" s="263"/>
      <c r="E38" s="259"/>
      <c r="F38" s="260"/>
      <c r="G38" s="260"/>
      <c r="H38" s="260"/>
      <c r="I38" s="261"/>
      <c r="J38" s="292"/>
      <c r="K38" s="270"/>
      <c r="L38" s="302"/>
    </row>
    <row r="39" spans="3:12" ht="16.5" customHeight="1" x14ac:dyDescent="0.3">
      <c r="C39" s="307" t="str">
        <f>RESUMEN!C214</f>
        <v>03.08.01.04</v>
      </c>
      <c r="D39" s="2195" t="str">
        <f>RESUMEN!D214</f>
        <v>V02b VENTANA DE ALUMINIO C/ CRISTAL TEMPLADO DE 8mm, SUPERIOR E INFERIOR FIJA, 2.10m x 1.40m.</v>
      </c>
      <c r="E39" s="2186"/>
      <c r="F39" s="2186"/>
      <c r="G39" s="2186"/>
      <c r="H39" s="2186"/>
      <c r="I39" s="2186"/>
      <c r="J39" s="2186"/>
      <c r="K39" s="2187"/>
      <c r="L39" s="302"/>
    </row>
    <row r="40" spans="3:12" s="303" customFormat="1" x14ac:dyDescent="0.25">
      <c r="C40" s="2170" t="s">
        <v>1</v>
      </c>
      <c r="D40" s="2172" t="s">
        <v>2</v>
      </c>
      <c r="E40" s="2172" t="s">
        <v>239</v>
      </c>
      <c r="F40" s="2174" t="s">
        <v>391</v>
      </c>
      <c r="G40" s="2175"/>
      <c r="H40" s="2175"/>
      <c r="I40" s="2176"/>
      <c r="J40" s="2177" t="s">
        <v>392</v>
      </c>
      <c r="K40" s="2179" t="s">
        <v>393</v>
      </c>
    </row>
    <row r="41" spans="3:12" x14ac:dyDescent="0.3">
      <c r="C41" s="2170"/>
      <c r="D41" s="2172"/>
      <c r="E41" s="2172"/>
      <c r="F41" s="275" t="s">
        <v>58</v>
      </c>
      <c r="G41" s="276" t="s">
        <v>48</v>
      </c>
      <c r="H41" s="276" t="s">
        <v>51</v>
      </c>
      <c r="I41" s="277" t="s">
        <v>47</v>
      </c>
      <c r="J41" s="2177"/>
      <c r="K41" s="2179"/>
    </row>
    <row r="42" spans="3:12" ht="16.5" customHeight="1" x14ac:dyDescent="0.3">
      <c r="C42" s="304"/>
      <c r="D42" s="282"/>
      <c r="E42" s="282"/>
      <c r="F42" s="282"/>
      <c r="G42" s="282"/>
      <c r="H42" s="282"/>
      <c r="I42" s="282"/>
      <c r="J42" s="490">
        <f>SUM(J43:J47)</f>
        <v>1</v>
      </c>
      <c r="K42" s="284" t="s">
        <v>3</v>
      </c>
    </row>
    <row r="43" spans="3:12" ht="16.5" customHeight="1" x14ac:dyDescent="0.3">
      <c r="C43" s="278"/>
      <c r="D43" s="299"/>
      <c r="E43" s="279"/>
      <c r="F43" s="280"/>
      <c r="G43" s="280"/>
      <c r="H43" s="280"/>
      <c r="I43" s="281"/>
      <c r="J43" s="305"/>
      <c r="K43" s="300"/>
      <c r="L43" s="302"/>
    </row>
    <row r="44" spans="3:12" ht="16.5" customHeight="1" x14ac:dyDescent="0.3">
      <c r="C44" s="269"/>
      <c r="D44" s="177" t="s">
        <v>200</v>
      </c>
      <c r="E44" s="259"/>
      <c r="F44" s="260"/>
      <c r="G44" s="260"/>
      <c r="H44" s="260"/>
      <c r="I44" s="261"/>
      <c r="J44" s="293"/>
      <c r="K44" s="270"/>
      <c r="L44" s="302"/>
    </row>
    <row r="45" spans="3:12" ht="16.5" customHeight="1" x14ac:dyDescent="0.3">
      <c r="C45" s="269"/>
      <c r="D45" s="434" t="s">
        <v>1510</v>
      </c>
      <c r="E45" s="259"/>
      <c r="F45" s="260"/>
      <c r="G45" s="260"/>
      <c r="H45" s="260"/>
      <c r="I45" s="261"/>
      <c r="J45" s="293"/>
      <c r="K45" s="270"/>
      <c r="L45" s="302"/>
    </row>
    <row r="46" spans="3:12" ht="16.5" customHeight="1" x14ac:dyDescent="0.3">
      <c r="C46" s="269"/>
      <c r="D46" s="149" t="s">
        <v>170</v>
      </c>
      <c r="E46" s="259"/>
      <c r="F46" s="260"/>
      <c r="G46" s="260"/>
      <c r="H46" s="260"/>
      <c r="I46" s="261"/>
      <c r="J46" s="293">
        <f>F46</f>
        <v>0</v>
      </c>
      <c r="K46" s="270"/>
      <c r="L46" s="302"/>
    </row>
    <row r="47" spans="3:12" ht="16.5" customHeight="1" x14ac:dyDescent="0.3">
      <c r="C47" s="269" t="s">
        <v>1497</v>
      </c>
      <c r="D47" s="494" t="s">
        <v>283</v>
      </c>
      <c r="E47" s="491"/>
      <c r="F47" s="493">
        <v>1</v>
      </c>
      <c r="G47" s="260"/>
      <c r="H47" s="260"/>
      <c r="I47" s="261"/>
      <c r="J47" s="293">
        <f>F47</f>
        <v>1</v>
      </c>
      <c r="K47" s="270"/>
      <c r="L47" s="302"/>
    </row>
    <row r="48" spans="3:12" ht="16.5" customHeight="1" x14ac:dyDescent="0.3">
      <c r="C48" s="1303"/>
      <c r="D48" s="1304"/>
      <c r="E48" s="1305"/>
      <c r="F48" s="1306"/>
      <c r="G48" s="1307"/>
      <c r="H48" s="1307"/>
      <c r="I48" s="1308"/>
      <c r="J48" s="1309"/>
      <c r="K48" s="595"/>
      <c r="L48" s="302"/>
    </row>
    <row r="49" spans="3:12" ht="16.5" customHeight="1" x14ac:dyDescent="0.3">
      <c r="C49" s="307" t="str">
        <f>RESUMEN!C215</f>
        <v>03.08.01.05</v>
      </c>
      <c r="D49" s="2195" t="str">
        <f>RESUMEN!D215</f>
        <v>V02b1 VENTANA DE ALUMINIO C/ CRISTAL TEMPLADO DE 8mm, SUPERIOR E INFERIOR FIJA, 2.10m x 1.40m.</v>
      </c>
      <c r="E49" s="2196"/>
      <c r="F49" s="2196"/>
      <c r="G49" s="2196"/>
      <c r="H49" s="2196"/>
      <c r="I49" s="2196"/>
      <c r="J49" s="2196"/>
      <c r="K49" s="2197"/>
      <c r="L49" s="302"/>
    </row>
    <row r="50" spans="3:12" s="303" customFormat="1" x14ac:dyDescent="0.25">
      <c r="C50" s="2188" t="s">
        <v>1</v>
      </c>
      <c r="D50" s="2189" t="s">
        <v>2</v>
      </c>
      <c r="E50" s="2189" t="s">
        <v>239</v>
      </c>
      <c r="F50" s="2190" t="s">
        <v>391</v>
      </c>
      <c r="G50" s="2191"/>
      <c r="H50" s="2191"/>
      <c r="I50" s="2192"/>
      <c r="J50" s="2193" t="s">
        <v>392</v>
      </c>
      <c r="K50" s="2194" t="s">
        <v>393</v>
      </c>
    </row>
    <row r="51" spans="3:12" x14ac:dyDescent="0.3">
      <c r="C51" s="2171"/>
      <c r="D51" s="2173"/>
      <c r="E51" s="2173"/>
      <c r="F51" s="296" t="s">
        <v>58</v>
      </c>
      <c r="G51" s="297" t="s">
        <v>48</v>
      </c>
      <c r="H51" s="297" t="s">
        <v>51</v>
      </c>
      <c r="I51" s="298" t="s">
        <v>47</v>
      </c>
      <c r="J51" s="2178"/>
      <c r="K51" s="2180"/>
    </row>
    <row r="52" spans="3:12" ht="16.5" customHeight="1" x14ac:dyDescent="0.3">
      <c r="C52" s="304"/>
      <c r="D52" s="282"/>
      <c r="E52" s="282"/>
      <c r="F52" s="282"/>
      <c r="G52" s="282"/>
      <c r="H52" s="282"/>
      <c r="I52" s="282"/>
      <c r="J52" s="490">
        <f>SUM(J53:J57)</f>
        <v>1</v>
      </c>
      <c r="K52" s="284" t="s">
        <v>3</v>
      </c>
    </row>
    <row r="53" spans="3:12" ht="16.5" customHeight="1" x14ac:dyDescent="0.3">
      <c r="C53" s="285"/>
      <c r="D53" s="177" t="s">
        <v>169</v>
      </c>
      <c r="E53" s="286"/>
      <c r="F53" s="286"/>
      <c r="G53" s="280"/>
      <c r="H53" s="280"/>
      <c r="I53" s="281"/>
      <c r="J53" s="305"/>
      <c r="K53" s="300"/>
      <c r="L53" s="302"/>
    </row>
    <row r="54" spans="3:12" ht="16.5" customHeight="1" x14ac:dyDescent="0.3">
      <c r="C54" s="269"/>
      <c r="D54" s="434" t="s">
        <v>952</v>
      </c>
      <c r="E54" s="259"/>
      <c r="F54" s="260"/>
      <c r="G54" s="260"/>
      <c r="H54" s="260"/>
      <c r="I54" s="261"/>
      <c r="J54" s="293"/>
      <c r="K54" s="270"/>
      <c r="L54" s="302"/>
    </row>
    <row r="55" spans="3:12" ht="16.5" customHeight="1" x14ac:dyDescent="0.3">
      <c r="C55" s="269"/>
      <c r="D55" s="149" t="s">
        <v>170</v>
      </c>
      <c r="E55" s="259"/>
      <c r="F55" s="260"/>
      <c r="G55" s="260"/>
      <c r="H55" s="260"/>
      <c r="I55" s="261"/>
      <c r="J55" s="293"/>
      <c r="K55" s="270"/>
      <c r="L55" s="302"/>
    </row>
    <row r="56" spans="3:12" ht="16.5" customHeight="1" x14ac:dyDescent="0.3">
      <c r="C56" s="269" t="s">
        <v>2239</v>
      </c>
      <c r="D56" s="494" t="s">
        <v>2270</v>
      </c>
      <c r="E56" s="491"/>
      <c r="F56" s="492">
        <v>1</v>
      </c>
      <c r="G56" s="260"/>
      <c r="H56" s="260"/>
      <c r="I56" s="261"/>
      <c r="J56" s="293">
        <f>F56</f>
        <v>1</v>
      </c>
      <c r="K56" s="270"/>
      <c r="L56" s="302"/>
    </row>
    <row r="57" spans="3:12" ht="16.5" customHeight="1" x14ac:dyDescent="0.3">
      <c r="C57" s="269"/>
      <c r="D57" s="264"/>
      <c r="E57" s="259"/>
      <c r="F57" s="260"/>
      <c r="G57" s="260"/>
      <c r="H57" s="260"/>
      <c r="I57" s="261"/>
      <c r="J57" s="293"/>
      <c r="K57" s="270"/>
      <c r="L57" s="302"/>
    </row>
    <row r="58" spans="3:12" ht="16.5" customHeight="1" x14ac:dyDescent="0.3">
      <c r="C58" s="307" t="str">
        <f>RESUMEN!C216</f>
        <v>03.08.01.06</v>
      </c>
      <c r="D58" s="2195" t="str">
        <f>RESUMEN!D216</f>
        <v>V02c VENTANA DE ALUMINIO C/ CRISTAL TEMPLADO DE 8mm, SUPERIOR E INFERIOR FIJA, 2.70m x 1.40m.</v>
      </c>
      <c r="E58" s="2196"/>
      <c r="F58" s="2196"/>
      <c r="G58" s="2196"/>
      <c r="H58" s="2196"/>
      <c r="I58" s="2196"/>
      <c r="J58" s="2196"/>
      <c r="K58" s="2197"/>
      <c r="L58" s="302"/>
    </row>
    <row r="59" spans="3:12" s="303" customFormat="1" x14ac:dyDescent="0.25">
      <c r="C59" s="2188" t="s">
        <v>1</v>
      </c>
      <c r="D59" s="2189" t="s">
        <v>2</v>
      </c>
      <c r="E59" s="2189" t="s">
        <v>239</v>
      </c>
      <c r="F59" s="2190" t="s">
        <v>391</v>
      </c>
      <c r="G59" s="2191"/>
      <c r="H59" s="2191"/>
      <c r="I59" s="2192"/>
      <c r="J59" s="2193" t="s">
        <v>392</v>
      </c>
      <c r="K59" s="2194" t="s">
        <v>393</v>
      </c>
    </row>
    <row r="60" spans="3:12" x14ac:dyDescent="0.3">
      <c r="C60" s="2171"/>
      <c r="D60" s="2173"/>
      <c r="E60" s="2173"/>
      <c r="F60" s="296" t="s">
        <v>58</v>
      </c>
      <c r="G60" s="297" t="s">
        <v>48</v>
      </c>
      <c r="H60" s="297" t="s">
        <v>51</v>
      </c>
      <c r="I60" s="298" t="s">
        <v>47</v>
      </c>
      <c r="J60" s="2178"/>
      <c r="K60" s="2180"/>
    </row>
    <row r="61" spans="3:12" ht="16.5" customHeight="1" x14ac:dyDescent="0.3">
      <c r="C61" s="304"/>
      <c r="D61" s="282"/>
      <c r="E61" s="282"/>
      <c r="F61" s="282"/>
      <c r="G61" s="282"/>
      <c r="H61" s="282"/>
      <c r="I61" s="282"/>
      <c r="J61" s="490">
        <f>SUM(J62:J67)</f>
        <v>1</v>
      </c>
      <c r="K61" s="284" t="s">
        <v>3</v>
      </c>
    </row>
    <row r="62" spans="3:12" ht="16.5" customHeight="1" x14ac:dyDescent="0.3">
      <c r="C62" s="278"/>
      <c r="D62" s="299"/>
      <c r="E62" s="279"/>
      <c r="F62" s="280"/>
      <c r="G62" s="280"/>
      <c r="H62" s="280"/>
      <c r="I62" s="281"/>
      <c r="J62" s="305"/>
      <c r="K62" s="300"/>
      <c r="L62" s="302"/>
    </row>
    <row r="63" spans="3:12" ht="16.5" customHeight="1" x14ac:dyDescent="0.3">
      <c r="C63" s="285"/>
      <c r="D63" s="177" t="s">
        <v>169</v>
      </c>
      <c r="E63" s="286"/>
      <c r="F63" s="286"/>
      <c r="G63" s="280"/>
      <c r="H63" s="280"/>
      <c r="I63" s="281"/>
      <c r="J63" s="305"/>
      <c r="K63" s="270"/>
      <c r="L63" s="302"/>
    </row>
    <row r="64" spans="3:12" ht="16.5" customHeight="1" x14ac:dyDescent="0.3">
      <c r="C64" s="269"/>
      <c r="D64" s="434" t="s">
        <v>952</v>
      </c>
      <c r="E64" s="259"/>
      <c r="F64" s="260"/>
      <c r="G64" s="260"/>
      <c r="H64" s="260"/>
      <c r="I64" s="261"/>
      <c r="J64" s="293"/>
      <c r="K64" s="270"/>
      <c r="L64" s="302"/>
    </row>
    <row r="65" spans="3:12" ht="16.5" customHeight="1" x14ac:dyDescent="0.3">
      <c r="C65" s="269"/>
      <c r="D65" s="149" t="s">
        <v>170</v>
      </c>
      <c r="E65" s="259"/>
      <c r="F65" s="260"/>
      <c r="G65" s="260"/>
      <c r="H65" s="260"/>
      <c r="I65" s="261"/>
      <c r="J65" s="293"/>
      <c r="K65" s="270"/>
      <c r="L65" s="302"/>
    </row>
    <row r="66" spans="3:12" ht="16.5" customHeight="1" x14ac:dyDescent="0.3">
      <c r="C66" s="269" t="s">
        <v>881</v>
      </c>
      <c r="D66" s="494" t="s">
        <v>882</v>
      </c>
      <c r="E66" s="491"/>
      <c r="F66" s="492">
        <v>1</v>
      </c>
      <c r="G66" s="260"/>
      <c r="H66" s="260"/>
      <c r="I66" s="261"/>
      <c r="J66" s="293">
        <f>F66</f>
        <v>1</v>
      </c>
      <c r="K66" s="270"/>
      <c r="L66" s="302"/>
    </row>
    <row r="67" spans="3:12" ht="16.5" customHeight="1" x14ac:dyDescent="0.3">
      <c r="C67" s="269"/>
      <c r="D67" s="263"/>
      <c r="E67" s="259"/>
      <c r="F67" s="260"/>
      <c r="G67" s="260"/>
      <c r="H67" s="260"/>
      <c r="I67" s="261"/>
      <c r="J67" s="293"/>
      <c r="K67" s="270"/>
      <c r="L67" s="302"/>
    </row>
    <row r="68" spans="3:12" ht="16.5" customHeight="1" x14ac:dyDescent="0.3">
      <c r="C68" s="308" t="str">
        <f>RESUMEN!C217</f>
        <v>03.08.01.07</v>
      </c>
      <c r="D68" s="2185" t="str">
        <f>RESUMEN!D217</f>
        <v>V02d VENTANA DE ALUMINIO C/ CRISTAL TEMPLADO DE 8mm, 1 HOJA FIJA, 1.50m x 0.9m.</v>
      </c>
      <c r="E68" s="2186"/>
      <c r="F68" s="2186"/>
      <c r="G68" s="2186"/>
      <c r="H68" s="2186"/>
      <c r="I68" s="2186"/>
      <c r="J68" s="2186"/>
      <c r="K68" s="2187"/>
      <c r="L68" s="302"/>
    </row>
    <row r="69" spans="3:12" s="303" customFormat="1" x14ac:dyDescent="0.25">
      <c r="C69" s="2170" t="s">
        <v>1</v>
      </c>
      <c r="D69" s="2172" t="s">
        <v>2</v>
      </c>
      <c r="E69" s="2172" t="s">
        <v>239</v>
      </c>
      <c r="F69" s="2174" t="s">
        <v>391</v>
      </c>
      <c r="G69" s="2175"/>
      <c r="H69" s="2175"/>
      <c r="I69" s="2176"/>
      <c r="J69" s="2177" t="s">
        <v>392</v>
      </c>
      <c r="K69" s="2179" t="s">
        <v>393</v>
      </c>
    </row>
    <row r="70" spans="3:12" x14ac:dyDescent="0.3">
      <c r="C70" s="2171"/>
      <c r="D70" s="2173"/>
      <c r="E70" s="2173"/>
      <c r="F70" s="296" t="s">
        <v>58</v>
      </c>
      <c r="G70" s="297" t="s">
        <v>48</v>
      </c>
      <c r="H70" s="297" t="s">
        <v>51</v>
      </c>
      <c r="I70" s="298" t="s">
        <v>47</v>
      </c>
      <c r="J70" s="2178"/>
      <c r="K70" s="2180"/>
    </row>
    <row r="71" spans="3:12" ht="16.5" customHeight="1" x14ac:dyDescent="0.3">
      <c r="C71" s="304"/>
      <c r="D71" s="282"/>
      <c r="E71" s="282"/>
      <c r="F71" s="282"/>
      <c r="G71" s="282"/>
      <c r="H71" s="282"/>
      <c r="I71" s="282"/>
      <c r="J71" s="490">
        <f>SUM(J73:J77)</f>
        <v>1</v>
      </c>
      <c r="K71" s="284" t="s">
        <v>3</v>
      </c>
    </row>
    <row r="72" spans="3:12" ht="16.5" customHeight="1" x14ac:dyDescent="0.3">
      <c r="C72" s="495"/>
      <c r="D72" s="503"/>
      <c r="E72" s="504"/>
      <c r="F72" s="505"/>
      <c r="G72" s="505"/>
      <c r="H72" s="505"/>
      <c r="I72" s="506"/>
      <c r="J72" s="507"/>
      <c r="K72" s="496"/>
      <c r="L72" s="302"/>
    </row>
    <row r="73" spans="3:12" ht="16.5" customHeight="1" x14ac:dyDescent="0.3">
      <c r="C73" s="285"/>
      <c r="D73" s="177" t="s">
        <v>203</v>
      </c>
      <c r="E73" s="286"/>
      <c r="F73" s="286"/>
      <c r="G73" s="280"/>
      <c r="H73" s="280"/>
      <c r="I73" s="281"/>
      <c r="J73" s="305"/>
      <c r="K73" s="270"/>
      <c r="L73" s="302"/>
    </row>
    <row r="74" spans="3:12" ht="16.5" customHeight="1" x14ac:dyDescent="0.3">
      <c r="C74" s="269"/>
      <c r="D74" s="434" t="s">
        <v>1798</v>
      </c>
      <c r="E74" s="259"/>
      <c r="F74" s="260"/>
      <c r="G74" s="260"/>
      <c r="H74" s="260"/>
      <c r="I74" s="261"/>
      <c r="J74" s="293"/>
      <c r="K74" s="270"/>
      <c r="L74" s="302"/>
    </row>
    <row r="75" spans="3:12" ht="16.5" customHeight="1" x14ac:dyDescent="0.3">
      <c r="C75" s="269"/>
      <c r="D75" s="149" t="s">
        <v>170</v>
      </c>
      <c r="E75" s="259"/>
      <c r="F75" s="260"/>
      <c r="G75" s="260"/>
      <c r="H75" s="260"/>
      <c r="I75" s="261"/>
      <c r="J75" s="293"/>
      <c r="K75" s="270"/>
      <c r="L75" s="302"/>
    </row>
    <row r="76" spans="3:12" ht="16.5" customHeight="1" x14ac:dyDescent="0.3">
      <c r="C76" s="269" t="s">
        <v>1838</v>
      </c>
      <c r="D76" s="494" t="s">
        <v>1839</v>
      </c>
      <c r="E76" s="491"/>
      <c r="F76" s="492">
        <v>1</v>
      </c>
      <c r="G76" s="260"/>
      <c r="H76" s="260"/>
      <c r="I76" s="261"/>
      <c r="J76" s="293">
        <f>F76</f>
        <v>1</v>
      </c>
      <c r="K76" s="270"/>
      <c r="L76" s="302"/>
    </row>
    <row r="77" spans="3:12" ht="16.5" customHeight="1" x14ac:dyDescent="0.3">
      <c r="C77" s="497"/>
      <c r="D77" s="498"/>
      <c r="E77" s="498"/>
      <c r="F77" s="498"/>
      <c r="G77" s="498"/>
      <c r="H77" s="498"/>
      <c r="I77" s="498"/>
      <c r="J77" s="501"/>
      <c r="K77" s="502"/>
      <c r="L77" s="302"/>
    </row>
    <row r="78" spans="3:12" x14ac:dyDescent="0.3">
      <c r="C78" s="308" t="str">
        <f>RESUMEN!C218</f>
        <v>03.08.01.08</v>
      </c>
      <c r="D78" s="2185" t="str">
        <f>RESUMEN!D218</f>
        <v>V03a VENTANA DE ALUMINIO C/ CRISTAL TEMPLADO DE 8mm, 2 HOJAS CORREDIZAS E INFERIOR FIJA 1.20m x 1.40m.</v>
      </c>
      <c r="E78" s="2186"/>
      <c r="F78" s="2186"/>
      <c r="G78" s="2186"/>
      <c r="H78" s="2186"/>
      <c r="I78" s="2186"/>
      <c r="J78" s="2186"/>
      <c r="K78" s="2187"/>
      <c r="L78" s="302"/>
    </row>
    <row r="79" spans="3:12" s="303" customFormat="1" x14ac:dyDescent="0.25">
      <c r="C79" s="2170" t="s">
        <v>1</v>
      </c>
      <c r="D79" s="2172" t="s">
        <v>2</v>
      </c>
      <c r="E79" s="2172" t="s">
        <v>239</v>
      </c>
      <c r="F79" s="2174" t="s">
        <v>391</v>
      </c>
      <c r="G79" s="2175"/>
      <c r="H79" s="2175"/>
      <c r="I79" s="2176"/>
      <c r="J79" s="2177" t="s">
        <v>392</v>
      </c>
      <c r="K79" s="2179" t="s">
        <v>393</v>
      </c>
    </row>
    <row r="80" spans="3:12" x14ac:dyDescent="0.3">
      <c r="C80" s="2171"/>
      <c r="D80" s="2173"/>
      <c r="E80" s="2173"/>
      <c r="F80" s="296" t="s">
        <v>58</v>
      </c>
      <c r="G80" s="297" t="s">
        <v>48</v>
      </c>
      <c r="H80" s="297" t="s">
        <v>51</v>
      </c>
      <c r="I80" s="298" t="s">
        <v>47</v>
      </c>
      <c r="J80" s="2178"/>
      <c r="K80" s="2180"/>
    </row>
    <row r="81" spans="3:12" ht="16.5" customHeight="1" x14ac:dyDescent="0.3">
      <c r="C81" s="304"/>
      <c r="D81" s="282"/>
      <c r="E81" s="282"/>
      <c r="F81" s="282"/>
      <c r="G81" s="282"/>
      <c r="H81" s="282"/>
      <c r="I81" s="282"/>
      <c r="J81" s="490">
        <f>SUM(J82:J87)</f>
        <v>1</v>
      </c>
      <c r="K81" s="284" t="s">
        <v>3</v>
      </c>
    </row>
    <row r="82" spans="3:12" ht="21.6" customHeight="1" x14ac:dyDescent="0.3">
      <c r="C82" s="495"/>
      <c r="D82" s="503"/>
      <c r="E82" s="504"/>
      <c r="F82" s="505"/>
      <c r="G82" s="505"/>
      <c r="H82" s="505"/>
      <c r="I82" s="506"/>
      <c r="J82" s="507"/>
      <c r="K82" s="496"/>
      <c r="L82" s="302"/>
    </row>
    <row r="83" spans="3:12" ht="16.5" customHeight="1" x14ac:dyDescent="0.3">
      <c r="C83" s="285"/>
      <c r="D83" s="177" t="s">
        <v>169</v>
      </c>
      <c r="E83" s="286"/>
      <c r="F83" s="286"/>
      <c r="G83" s="280"/>
      <c r="H83" s="280"/>
      <c r="I83" s="281"/>
      <c r="J83" s="305"/>
      <c r="K83" s="270"/>
      <c r="L83" s="302"/>
    </row>
    <row r="84" spans="3:12" ht="16.5" customHeight="1" x14ac:dyDescent="0.3">
      <c r="C84" s="269"/>
      <c r="D84" s="434" t="s">
        <v>1358</v>
      </c>
      <c r="E84" s="259"/>
      <c r="F84" s="260"/>
      <c r="G84" s="260"/>
      <c r="H84" s="260"/>
      <c r="I84" s="261"/>
      <c r="J84" s="293"/>
      <c r="K84" s="270"/>
      <c r="L84" s="302"/>
    </row>
    <row r="85" spans="3:12" ht="16.5" customHeight="1" x14ac:dyDescent="0.3">
      <c r="C85" s="269"/>
      <c r="D85" s="149" t="s">
        <v>170</v>
      </c>
      <c r="E85" s="259"/>
      <c r="F85" s="260"/>
      <c r="G85" s="260"/>
      <c r="H85" s="260"/>
      <c r="I85" s="261"/>
      <c r="J85" s="293"/>
      <c r="K85" s="270"/>
      <c r="L85" s="302"/>
    </row>
    <row r="86" spans="3:12" ht="16.5" customHeight="1" x14ac:dyDescent="0.3">
      <c r="C86" s="269" t="s">
        <v>1403</v>
      </c>
      <c r="D86" s="494" t="s">
        <v>155</v>
      </c>
      <c r="E86" s="491"/>
      <c r="F86" s="492">
        <v>1</v>
      </c>
      <c r="G86" s="260"/>
      <c r="H86" s="260"/>
      <c r="I86" s="261"/>
      <c r="J86" s="293">
        <f>F86</f>
        <v>1</v>
      </c>
      <c r="K86" s="270"/>
      <c r="L86" s="302"/>
    </row>
    <row r="87" spans="3:12" ht="16.5" customHeight="1" x14ac:dyDescent="0.3">
      <c r="C87" s="497"/>
      <c r="D87" s="498"/>
      <c r="E87" s="499"/>
      <c r="F87" s="500"/>
      <c r="G87" s="500"/>
      <c r="H87" s="500"/>
      <c r="I87" s="498"/>
      <c r="J87" s="501"/>
      <c r="K87" s="502"/>
      <c r="L87" s="302"/>
    </row>
    <row r="88" spans="3:12" ht="16.5" customHeight="1" x14ac:dyDescent="0.3">
      <c r="C88" s="308" t="str">
        <f>RESUMEN!C219</f>
        <v>03.08.01.09</v>
      </c>
      <c r="D88" s="2185" t="str">
        <f>RESUMEN!D219</f>
        <v>V03b VENTANA DE ALUMINIO C/ CRISTAL TEMPLADO DE 8mm, 2 HOJAS CORREDIZAS E INFERIOR FIJA 1.50m x 1.40m.</v>
      </c>
      <c r="E88" s="2186"/>
      <c r="F88" s="2186"/>
      <c r="G88" s="2186"/>
      <c r="H88" s="2186"/>
      <c r="I88" s="2186"/>
      <c r="J88" s="2186"/>
      <c r="K88" s="2187"/>
      <c r="L88" s="302"/>
    </row>
    <row r="89" spans="3:12" s="303" customFormat="1" x14ac:dyDescent="0.25">
      <c r="C89" s="2170" t="s">
        <v>1</v>
      </c>
      <c r="D89" s="2172" t="s">
        <v>2</v>
      </c>
      <c r="E89" s="2172" t="s">
        <v>239</v>
      </c>
      <c r="F89" s="2174" t="s">
        <v>391</v>
      </c>
      <c r="G89" s="2175"/>
      <c r="H89" s="2175"/>
      <c r="I89" s="2176"/>
      <c r="J89" s="2177" t="s">
        <v>392</v>
      </c>
      <c r="K89" s="2179" t="s">
        <v>393</v>
      </c>
    </row>
    <row r="90" spans="3:12" x14ac:dyDescent="0.3">
      <c r="C90" s="2171"/>
      <c r="D90" s="2173"/>
      <c r="E90" s="2173"/>
      <c r="F90" s="296" t="s">
        <v>58</v>
      </c>
      <c r="G90" s="297" t="s">
        <v>48</v>
      </c>
      <c r="H90" s="297" t="s">
        <v>51</v>
      </c>
      <c r="I90" s="298" t="s">
        <v>47</v>
      </c>
      <c r="J90" s="2178"/>
      <c r="K90" s="2180"/>
    </row>
    <row r="91" spans="3:12" ht="16.5" customHeight="1" x14ac:dyDescent="0.3">
      <c r="C91" s="304"/>
      <c r="D91" s="282"/>
      <c r="E91" s="282"/>
      <c r="F91" s="282"/>
      <c r="G91" s="282"/>
      <c r="H91" s="282"/>
      <c r="I91" s="282"/>
      <c r="J91" s="490">
        <f>SUM(J92:J101)</f>
        <v>3</v>
      </c>
      <c r="K91" s="284" t="s">
        <v>3</v>
      </c>
    </row>
    <row r="92" spans="3:12" x14ac:dyDescent="0.3">
      <c r="C92" s="495"/>
      <c r="D92" s="503"/>
      <c r="E92" s="259"/>
      <c r="F92" s="260"/>
      <c r="G92" s="505"/>
      <c r="H92" s="505"/>
      <c r="I92" s="506"/>
      <c r="J92" s="507"/>
      <c r="K92" s="496"/>
      <c r="L92" s="302"/>
    </row>
    <row r="93" spans="3:12" ht="16.5" customHeight="1" x14ac:dyDescent="0.3">
      <c r="C93" s="269"/>
      <c r="D93" s="177" t="s">
        <v>169</v>
      </c>
      <c r="E93" s="259"/>
      <c r="F93" s="260"/>
      <c r="G93" s="280"/>
      <c r="H93" s="280"/>
      <c r="I93" s="281"/>
      <c r="J93" s="305"/>
      <c r="K93" s="270"/>
      <c r="L93" s="302"/>
    </row>
    <row r="94" spans="3:12" ht="16.5" customHeight="1" x14ac:dyDescent="0.3">
      <c r="C94" s="269"/>
      <c r="D94" s="434" t="s">
        <v>1404</v>
      </c>
      <c r="E94" s="259"/>
      <c r="F94" s="260"/>
      <c r="G94" s="260"/>
      <c r="H94" s="260"/>
      <c r="I94" s="261"/>
      <c r="J94" s="293"/>
      <c r="K94" s="270"/>
      <c r="L94" s="302"/>
    </row>
    <row r="95" spans="3:12" ht="16.5" customHeight="1" x14ac:dyDescent="0.3">
      <c r="C95" s="269"/>
      <c r="D95" s="149" t="s">
        <v>119</v>
      </c>
      <c r="E95" s="259"/>
      <c r="F95" s="260"/>
      <c r="G95" s="260"/>
      <c r="H95" s="260"/>
      <c r="I95" s="261"/>
      <c r="J95" s="293"/>
      <c r="K95" s="270"/>
      <c r="L95" s="302"/>
    </row>
    <row r="96" spans="3:12" ht="16.5" customHeight="1" x14ac:dyDescent="0.3">
      <c r="C96" s="269" t="s">
        <v>1420</v>
      </c>
      <c r="D96" s="494" t="s">
        <v>570</v>
      </c>
      <c r="E96" s="259"/>
      <c r="F96" s="260">
        <v>1</v>
      </c>
      <c r="G96" s="260"/>
      <c r="H96" s="260"/>
      <c r="I96" s="261"/>
      <c r="J96" s="293">
        <f>F96</f>
        <v>1</v>
      </c>
      <c r="K96" s="270"/>
      <c r="L96" s="302"/>
    </row>
    <row r="97" spans="3:12" ht="16.5" customHeight="1" x14ac:dyDescent="0.3">
      <c r="C97" s="269"/>
      <c r="D97" s="177" t="s">
        <v>200</v>
      </c>
      <c r="E97" s="259"/>
      <c r="F97" s="260"/>
      <c r="G97" s="280"/>
      <c r="H97" s="280"/>
      <c r="I97" s="281"/>
      <c r="J97" s="305"/>
      <c r="K97" s="270"/>
      <c r="L97" s="302"/>
    </row>
    <row r="98" spans="3:12" ht="16.5" customHeight="1" x14ac:dyDescent="0.3">
      <c r="C98" s="269"/>
      <c r="D98" s="434" t="s">
        <v>1685</v>
      </c>
      <c r="E98" s="259"/>
      <c r="F98" s="260"/>
      <c r="G98" s="260"/>
      <c r="H98" s="260"/>
      <c r="I98" s="261"/>
      <c r="J98" s="293"/>
      <c r="K98" s="270"/>
      <c r="L98" s="302"/>
    </row>
    <row r="99" spans="3:12" ht="16.5" customHeight="1" x14ac:dyDescent="0.3">
      <c r="C99" s="269"/>
      <c r="D99" s="149" t="s">
        <v>170</v>
      </c>
      <c r="E99" s="259"/>
      <c r="F99" s="260"/>
      <c r="G99" s="260"/>
      <c r="H99" s="260"/>
      <c r="I99" s="261"/>
      <c r="J99" s="293"/>
      <c r="K99" s="270"/>
      <c r="L99" s="302"/>
    </row>
    <row r="100" spans="3:12" ht="16.5" customHeight="1" x14ac:dyDescent="0.3">
      <c r="C100" s="269" t="s">
        <v>1676</v>
      </c>
      <c r="D100" s="494" t="s">
        <v>1677</v>
      </c>
      <c r="E100" s="259"/>
      <c r="F100" s="260">
        <v>2</v>
      </c>
      <c r="G100" s="260"/>
      <c r="H100" s="260"/>
      <c r="I100" s="261"/>
      <c r="J100" s="293">
        <f>F100</f>
        <v>2</v>
      </c>
      <c r="K100" s="270"/>
      <c r="L100" s="302"/>
    </row>
    <row r="101" spans="3:12" ht="16.5" customHeight="1" x14ac:dyDescent="0.3">
      <c r="C101" s="497"/>
      <c r="D101" s="498"/>
      <c r="E101" s="498"/>
      <c r="F101" s="498"/>
      <c r="G101" s="498"/>
      <c r="H101" s="498"/>
      <c r="I101" s="498"/>
      <c r="J101" s="501"/>
      <c r="K101" s="502"/>
      <c r="L101" s="302"/>
    </row>
    <row r="102" spans="3:12" ht="13.5" customHeight="1" x14ac:dyDescent="0.3">
      <c r="C102" s="308" t="str">
        <f>RESUMEN!C220</f>
        <v>03.08.01.10</v>
      </c>
      <c r="D102" s="2185" t="str">
        <f>RESUMEN!D220</f>
        <v>V03c VENTANA DE ALUMINIO C/ CRISTAL TEMPLADO DE 8mm, 2 HOJAS CORREDIZAS E INFERIOR FIJA 1.60m x 1.40m.</v>
      </c>
      <c r="E102" s="2186"/>
      <c r="F102" s="2186"/>
      <c r="G102" s="2186"/>
      <c r="H102" s="2186"/>
      <c r="I102" s="2186"/>
      <c r="J102" s="2186"/>
      <c r="K102" s="2187"/>
      <c r="L102" s="302"/>
    </row>
    <row r="103" spans="3:12" s="303" customFormat="1" x14ac:dyDescent="0.25">
      <c r="C103" s="2188" t="s">
        <v>1</v>
      </c>
      <c r="D103" s="2189" t="s">
        <v>2</v>
      </c>
      <c r="E103" s="2189" t="s">
        <v>239</v>
      </c>
      <c r="F103" s="2190" t="s">
        <v>391</v>
      </c>
      <c r="G103" s="2191"/>
      <c r="H103" s="2191"/>
      <c r="I103" s="2192"/>
      <c r="J103" s="2193" t="s">
        <v>392</v>
      </c>
      <c r="K103" s="2194" t="s">
        <v>393</v>
      </c>
    </row>
    <row r="104" spans="3:12" x14ac:dyDescent="0.3">
      <c r="C104" s="2171"/>
      <c r="D104" s="2173"/>
      <c r="E104" s="2173"/>
      <c r="F104" s="296" t="s">
        <v>58</v>
      </c>
      <c r="G104" s="297" t="s">
        <v>48</v>
      </c>
      <c r="H104" s="297" t="s">
        <v>51</v>
      </c>
      <c r="I104" s="298" t="s">
        <v>47</v>
      </c>
      <c r="J104" s="2178"/>
      <c r="K104" s="2180"/>
    </row>
    <row r="105" spans="3:12" ht="16.5" customHeight="1" x14ac:dyDescent="0.3">
      <c r="C105" s="304"/>
      <c r="D105" s="282"/>
      <c r="E105" s="282"/>
      <c r="F105" s="282"/>
      <c r="G105" s="282"/>
      <c r="H105" s="282"/>
      <c r="I105" s="282"/>
      <c r="J105" s="490">
        <f>SUM(J106:J122)</f>
        <v>8</v>
      </c>
      <c r="K105" s="284" t="s">
        <v>3</v>
      </c>
    </row>
    <row r="106" spans="3:12" x14ac:dyDescent="0.3">
      <c r="C106" s="495"/>
      <c r="D106" s="503"/>
      <c r="E106" s="504"/>
      <c r="F106" s="505"/>
      <c r="G106" s="505"/>
      <c r="H106" s="505"/>
      <c r="I106" s="506"/>
      <c r="J106" s="507"/>
      <c r="K106" s="496"/>
      <c r="L106" s="302"/>
    </row>
    <row r="107" spans="3:12" ht="16.5" customHeight="1" x14ac:dyDescent="0.3">
      <c r="C107" s="269"/>
      <c r="D107" s="177" t="s">
        <v>169</v>
      </c>
      <c r="E107" s="259"/>
      <c r="F107" s="260"/>
      <c r="G107" s="280"/>
      <c r="H107" s="280"/>
      <c r="I107" s="281"/>
      <c r="J107" s="305"/>
      <c r="K107" s="270"/>
      <c r="L107" s="302"/>
    </row>
    <row r="108" spans="3:12" ht="16.5" customHeight="1" x14ac:dyDescent="0.3">
      <c r="C108" s="269"/>
      <c r="D108" s="434" t="s">
        <v>1274</v>
      </c>
      <c r="E108" s="259"/>
      <c r="F108" s="260"/>
      <c r="G108" s="260"/>
      <c r="H108" s="260"/>
      <c r="I108" s="261"/>
      <c r="J108" s="293"/>
      <c r="K108" s="270"/>
      <c r="L108" s="302"/>
    </row>
    <row r="109" spans="3:12" ht="16.5" customHeight="1" x14ac:dyDescent="0.3">
      <c r="C109" s="269"/>
      <c r="D109" s="149" t="s">
        <v>118</v>
      </c>
      <c r="E109" s="259"/>
      <c r="F109" s="260"/>
      <c r="G109" s="260"/>
      <c r="H109" s="260"/>
      <c r="I109" s="261"/>
      <c r="J109" s="293"/>
      <c r="K109" s="270"/>
      <c r="L109" s="302"/>
    </row>
    <row r="110" spans="3:12" ht="16.5" customHeight="1" x14ac:dyDescent="0.3">
      <c r="C110" s="269" t="s">
        <v>1286</v>
      </c>
      <c r="D110" s="494" t="s">
        <v>1287</v>
      </c>
      <c r="E110" s="259"/>
      <c r="F110" s="260">
        <v>1</v>
      </c>
      <c r="G110" s="260"/>
      <c r="H110" s="260"/>
      <c r="I110" s="261"/>
      <c r="J110" s="293">
        <f>F110</f>
        <v>1</v>
      </c>
      <c r="K110" s="270"/>
      <c r="L110" s="302"/>
    </row>
    <row r="111" spans="3:12" ht="16.5" customHeight="1" x14ac:dyDescent="0.3">
      <c r="C111" s="269"/>
      <c r="D111" s="177" t="s">
        <v>200</v>
      </c>
      <c r="E111" s="259"/>
      <c r="F111" s="260"/>
      <c r="G111" s="280"/>
      <c r="H111" s="280"/>
      <c r="I111" s="281"/>
      <c r="J111" s="305"/>
      <c r="K111" s="270"/>
      <c r="L111" s="302"/>
    </row>
    <row r="112" spans="3:12" ht="16.5" customHeight="1" x14ac:dyDescent="0.3">
      <c r="C112" s="269"/>
      <c r="D112" s="434" t="s">
        <v>1685</v>
      </c>
      <c r="E112" s="259"/>
      <c r="F112" s="260"/>
      <c r="G112" s="260"/>
      <c r="H112" s="260"/>
      <c r="I112" s="261"/>
      <c r="J112" s="293"/>
      <c r="K112" s="270"/>
      <c r="L112" s="302"/>
    </row>
    <row r="113" spans="3:12" ht="16.5" customHeight="1" x14ac:dyDescent="0.3">
      <c r="C113" s="269"/>
      <c r="D113" s="149" t="s">
        <v>170</v>
      </c>
      <c r="E113" s="259"/>
      <c r="F113" s="260"/>
      <c r="G113" s="260"/>
      <c r="H113" s="260"/>
      <c r="I113" s="261"/>
      <c r="J113" s="293"/>
      <c r="K113" s="270"/>
      <c r="L113" s="302"/>
    </row>
    <row r="114" spans="3:12" ht="16.5" customHeight="1" x14ac:dyDescent="0.3">
      <c r="C114" s="269" t="s">
        <v>1676</v>
      </c>
      <c r="D114" s="494" t="s">
        <v>1677</v>
      </c>
      <c r="E114" s="259"/>
      <c r="F114" s="260">
        <v>2</v>
      </c>
      <c r="G114" s="260"/>
      <c r="H114" s="260"/>
      <c r="I114" s="261"/>
      <c r="J114" s="293">
        <f>F114</f>
        <v>2</v>
      </c>
      <c r="K114" s="270"/>
      <c r="L114" s="302"/>
    </row>
    <row r="115" spans="3:12" ht="16.5" customHeight="1" x14ac:dyDescent="0.3">
      <c r="C115" s="269" t="s">
        <v>1727</v>
      </c>
      <c r="D115" s="494" t="s">
        <v>692</v>
      </c>
      <c r="E115" s="259"/>
      <c r="F115" s="260">
        <v>1</v>
      </c>
      <c r="G115" s="260"/>
      <c r="H115" s="260"/>
      <c r="I115" s="261"/>
      <c r="J115" s="293">
        <f>F115</f>
        <v>1</v>
      </c>
      <c r="K115" s="270"/>
      <c r="L115" s="302"/>
    </row>
    <row r="116" spans="3:12" ht="16.5" customHeight="1" x14ac:dyDescent="0.3">
      <c r="C116" s="269"/>
      <c r="D116" s="434" t="s">
        <v>1715</v>
      </c>
      <c r="E116" s="259"/>
      <c r="F116" s="260"/>
      <c r="G116" s="260"/>
      <c r="H116" s="260"/>
      <c r="I116" s="261"/>
      <c r="J116" s="293"/>
      <c r="K116" s="270"/>
      <c r="L116" s="302"/>
    </row>
    <row r="117" spans="3:12" ht="16.5" customHeight="1" x14ac:dyDescent="0.3">
      <c r="C117" s="269"/>
      <c r="D117" s="149" t="s">
        <v>170</v>
      </c>
      <c r="E117" s="259"/>
      <c r="F117" s="260"/>
      <c r="G117" s="260"/>
      <c r="H117" s="260"/>
      <c r="I117" s="261"/>
      <c r="J117" s="293"/>
      <c r="K117" s="270"/>
      <c r="L117" s="302"/>
    </row>
    <row r="118" spans="3:12" ht="16.5" customHeight="1" x14ac:dyDescent="0.3">
      <c r="C118" s="269" t="s">
        <v>1729</v>
      </c>
      <c r="D118" s="494" t="s">
        <v>1728</v>
      </c>
      <c r="E118" s="259"/>
      <c r="F118" s="260">
        <v>1</v>
      </c>
      <c r="G118" s="260"/>
      <c r="H118" s="260"/>
      <c r="I118" s="261"/>
      <c r="J118" s="293">
        <f>F118</f>
        <v>1</v>
      </c>
      <c r="K118" s="270"/>
      <c r="L118" s="302"/>
    </row>
    <row r="119" spans="3:12" ht="16.5" customHeight="1" x14ac:dyDescent="0.3">
      <c r="C119" s="269" t="s">
        <v>1730</v>
      </c>
      <c r="D119" s="494" t="s">
        <v>830</v>
      </c>
      <c r="E119" s="259"/>
      <c r="F119" s="260">
        <v>1</v>
      </c>
      <c r="G119" s="260"/>
      <c r="H119" s="260"/>
      <c r="I119" s="261"/>
      <c r="J119" s="293">
        <f>F119</f>
        <v>1</v>
      </c>
      <c r="K119" s="270"/>
      <c r="L119" s="302"/>
    </row>
    <row r="120" spans="3:12" ht="16.5" customHeight="1" x14ac:dyDescent="0.3">
      <c r="C120" s="269" t="s">
        <v>1731</v>
      </c>
      <c r="D120" s="494" t="s">
        <v>183</v>
      </c>
      <c r="E120" s="259"/>
      <c r="F120" s="260">
        <v>1</v>
      </c>
      <c r="G120" s="260"/>
      <c r="H120" s="260"/>
      <c r="I120" s="261"/>
      <c r="J120" s="293">
        <f>F120</f>
        <v>1</v>
      </c>
      <c r="K120" s="270"/>
      <c r="L120" s="302"/>
    </row>
    <row r="121" spans="3:12" ht="16.5" customHeight="1" x14ac:dyDescent="0.3">
      <c r="C121" s="269" t="s">
        <v>1735</v>
      </c>
      <c r="D121" s="494" t="s">
        <v>1736</v>
      </c>
      <c r="E121" s="259"/>
      <c r="F121" s="260">
        <v>1</v>
      </c>
      <c r="G121" s="260"/>
      <c r="H121" s="260"/>
      <c r="I121" s="261"/>
      <c r="J121" s="293">
        <f>F121</f>
        <v>1</v>
      </c>
      <c r="K121" s="270"/>
      <c r="L121" s="302"/>
    </row>
    <row r="122" spans="3:12" ht="16.5" customHeight="1" x14ac:dyDescent="0.3">
      <c r="C122" s="497"/>
      <c r="D122" s="498"/>
      <c r="E122" s="499"/>
      <c r="F122" s="500"/>
      <c r="G122" s="500"/>
      <c r="H122" s="500"/>
      <c r="I122" s="498"/>
      <c r="J122" s="501"/>
      <c r="K122" s="502"/>
      <c r="L122" s="302"/>
    </row>
    <row r="123" spans="3:12" ht="16.5" customHeight="1" x14ac:dyDescent="0.3">
      <c r="C123" s="308" t="str">
        <f>RESUMEN!C221</f>
        <v>03.08.01.11</v>
      </c>
      <c r="D123" s="2185" t="str">
        <f>RESUMEN!D221</f>
        <v>V03d VENTANA DE ALUMINIO C/ CRISTAL TEMPLADO DE 8mm, 2 HOJAS CORREDIZAS E INFERIOR FIJA 1.80m x 1.40m.</v>
      </c>
      <c r="E123" s="2186"/>
      <c r="F123" s="2186"/>
      <c r="G123" s="2186"/>
      <c r="H123" s="2186"/>
      <c r="I123" s="2186"/>
      <c r="J123" s="2186"/>
      <c r="K123" s="2187"/>
      <c r="L123" s="302"/>
    </row>
    <row r="124" spans="3:12" s="303" customFormat="1" x14ac:dyDescent="0.25">
      <c r="C124" s="2170" t="s">
        <v>1</v>
      </c>
      <c r="D124" s="2172" t="s">
        <v>2</v>
      </c>
      <c r="E124" s="2172" t="s">
        <v>239</v>
      </c>
      <c r="F124" s="2174" t="s">
        <v>391</v>
      </c>
      <c r="G124" s="2175"/>
      <c r="H124" s="2175"/>
      <c r="I124" s="2176"/>
      <c r="J124" s="2177" t="s">
        <v>392</v>
      </c>
      <c r="K124" s="2179" t="s">
        <v>393</v>
      </c>
    </row>
    <row r="125" spans="3:12" x14ac:dyDescent="0.3">
      <c r="C125" s="2171"/>
      <c r="D125" s="2173"/>
      <c r="E125" s="2173"/>
      <c r="F125" s="296" t="s">
        <v>58</v>
      </c>
      <c r="G125" s="297" t="s">
        <v>48</v>
      </c>
      <c r="H125" s="297" t="s">
        <v>51</v>
      </c>
      <c r="I125" s="298" t="s">
        <v>47</v>
      </c>
      <c r="J125" s="2178"/>
      <c r="K125" s="2180"/>
    </row>
    <row r="126" spans="3:12" ht="16.5" customHeight="1" x14ac:dyDescent="0.3">
      <c r="C126" s="304"/>
      <c r="D126" s="282"/>
      <c r="E126" s="282"/>
      <c r="F126" s="282"/>
      <c r="G126" s="282"/>
      <c r="H126" s="282"/>
      <c r="I126" s="282"/>
      <c r="J126" s="490">
        <f>SUM(J129:J131)</f>
        <v>2</v>
      </c>
      <c r="K126" s="284" t="s">
        <v>3</v>
      </c>
    </row>
    <row r="127" spans="3:12" ht="16.5" customHeight="1" x14ac:dyDescent="0.3">
      <c r="C127" s="269"/>
      <c r="D127" s="177" t="s">
        <v>200</v>
      </c>
      <c r="E127" s="259"/>
      <c r="F127" s="260"/>
      <c r="G127" s="280"/>
      <c r="H127" s="280"/>
      <c r="I127" s="281"/>
      <c r="J127" s="305"/>
      <c r="K127" s="270"/>
      <c r="L127" s="302"/>
    </row>
    <row r="128" spans="3:12" ht="16.5" customHeight="1" x14ac:dyDescent="0.3">
      <c r="C128" s="269"/>
      <c r="D128" s="434" t="s">
        <v>1685</v>
      </c>
      <c r="E128" s="259"/>
      <c r="F128" s="260"/>
      <c r="G128" s="260"/>
      <c r="H128" s="260"/>
      <c r="I128" s="261"/>
      <c r="J128" s="293"/>
      <c r="K128" s="270"/>
      <c r="L128" s="302"/>
    </row>
    <row r="129" spans="3:12" ht="16.5" customHeight="1" x14ac:dyDescent="0.3">
      <c r="C129" s="269"/>
      <c r="D129" s="149" t="s">
        <v>170</v>
      </c>
      <c r="E129" s="259"/>
      <c r="F129" s="260"/>
      <c r="G129" s="260"/>
      <c r="H129" s="260"/>
      <c r="I129" s="261"/>
      <c r="J129" s="293"/>
      <c r="K129" s="270"/>
      <c r="L129" s="302"/>
    </row>
    <row r="130" spans="3:12" ht="16.5" customHeight="1" x14ac:dyDescent="0.3">
      <c r="C130" s="269" t="s">
        <v>1670</v>
      </c>
      <c r="D130" s="494" t="s">
        <v>1671</v>
      </c>
      <c r="E130" s="259"/>
      <c r="F130" s="260">
        <v>1</v>
      </c>
      <c r="G130" s="260"/>
      <c r="H130" s="260"/>
      <c r="I130" s="261"/>
      <c r="J130" s="293">
        <f>F130</f>
        <v>1</v>
      </c>
      <c r="K130" s="270"/>
      <c r="L130" s="302"/>
    </row>
    <row r="131" spans="3:12" ht="16.5" customHeight="1" x14ac:dyDescent="0.3">
      <c r="C131" s="269" t="s">
        <v>1663</v>
      </c>
      <c r="D131" s="494" t="s">
        <v>155</v>
      </c>
      <c r="E131" s="259"/>
      <c r="F131" s="260">
        <v>1</v>
      </c>
      <c r="G131" s="260"/>
      <c r="H131" s="260"/>
      <c r="I131" s="261"/>
      <c r="J131" s="293">
        <f>F131</f>
        <v>1</v>
      </c>
      <c r="K131" s="270"/>
      <c r="L131" s="302"/>
    </row>
    <row r="132" spans="3:12" ht="16.5" customHeight="1" x14ac:dyDescent="0.3">
      <c r="C132" s="497"/>
      <c r="D132" s="498"/>
      <c r="E132" s="499"/>
      <c r="F132" s="500"/>
      <c r="G132" s="500"/>
      <c r="H132" s="500"/>
      <c r="I132" s="498"/>
      <c r="J132" s="501"/>
      <c r="K132" s="502"/>
      <c r="L132" s="302"/>
    </row>
    <row r="133" spans="3:12" ht="16.5" customHeight="1" x14ac:dyDescent="0.3">
      <c r="C133" s="308" t="str">
        <f>RESUMEN!C222</f>
        <v>03.08.01.12</v>
      </c>
      <c r="D133" s="2185" t="str">
        <f>RESUMEN!D222</f>
        <v>V03e VENTANA DE ALUMINIO C/ CRISTAL TEMPLADO DE 8mm, 3 HOJAS CORREDIZAS E INFERIOR FIJA 2.40m x 1.40m.</v>
      </c>
      <c r="E133" s="2186"/>
      <c r="F133" s="2186"/>
      <c r="G133" s="2186"/>
      <c r="H133" s="2186"/>
      <c r="I133" s="2186"/>
      <c r="J133" s="2186"/>
      <c r="K133" s="2187"/>
      <c r="L133" s="302"/>
    </row>
    <row r="134" spans="3:12" s="303" customFormat="1" x14ac:dyDescent="0.25">
      <c r="C134" s="2170" t="s">
        <v>1</v>
      </c>
      <c r="D134" s="2172" t="s">
        <v>2</v>
      </c>
      <c r="E134" s="2172" t="s">
        <v>239</v>
      </c>
      <c r="F134" s="2174" t="s">
        <v>391</v>
      </c>
      <c r="G134" s="2175"/>
      <c r="H134" s="2175"/>
      <c r="I134" s="2176"/>
      <c r="J134" s="2177" t="s">
        <v>392</v>
      </c>
      <c r="K134" s="2179" t="s">
        <v>393</v>
      </c>
    </row>
    <row r="135" spans="3:12" x14ac:dyDescent="0.3">
      <c r="C135" s="2171"/>
      <c r="D135" s="2173"/>
      <c r="E135" s="2173"/>
      <c r="F135" s="296" t="s">
        <v>58</v>
      </c>
      <c r="G135" s="297" t="s">
        <v>48</v>
      </c>
      <c r="H135" s="297" t="s">
        <v>51</v>
      </c>
      <c r="I135" s="298" t="s">
        <v>47</v>
      </c>
      <c r="J135" s="2178"/>
      <c r="K135" s="2180"/>
    </row>
    <row r="136" spans="3:12" ht="16.5" customHeight="1" x14ac:dyDescent="0.3">
      <c r="C136" s="304"/>
      <c r="D136" s="282"/>
      <c r="E136" s="282"/>
      <c r="F136" s="282"/>
      <c r="G136" s="282"/>
      <c r="H136" s="282"/>
      <c r="I136" s="282"/>
      <c r="J136" s="490">
        <f>SUM(J138:J142)</f>
        <v>1</v>
      </c>
      <c r="K136" s="284" t="s">
        <v>3</v>
      </c>
    </row>
    <row r="137" spans="3:12" ht="16.5" customHeight="1" x14ac:dyDescent="0.3">
      <c r="C137" s="495"/>
      <c r="D137" s="503"/>
      <c r="E137" s="504"/>
      <c r="F137" s="505"/>
      <c r="G137" s="505"/>
      <c r="H137" s="505"/>
      <c r="I137" s="506"/>
      <c r="J137" s="507"/>
      <c r="K137" s="496"/>
      <c r="L137" s="302"/>
    </row>
    <row r="138" spans="3:12" ht="16.5" customHeight="1" x14ac:dyDescent="0.3">
      <c r="C138" s="269"/>
      <c r="D138" s="177" t="s">
        <v>169</v>
      </c>
      <c r="E138" s="259"/>
      <c r="F138" s="260"/>
      <c r="G138" s="280"/>
      <c r="H138" s="280"/>
      <c r="I138" s="281"/>
      <c r="J138" s="305"/>
      <c r="K138" s="270"/>
      <c r="L138" s="302"/>
    </row>
    <row r="139" spans="3:12" ht="16.5" customHeight="1" x14ac:dyDescent="0.3">
      <c r="C139" s="269"/>
      <c r="D139" s="434" t="s">
        <v>1102</v>
      </c>
      <c r="E139" s="259"/>
      <c r="F139" s="260"/>
      <c r="G139" s="260"/>
      <c r="H139" s="260"/>
      <c r="I139" s="261"/>
      <c r="J139" s="293"/>
      <c r="K139" s="270"/>
      <c r="L139" s="302"/>
    </row>
    <row r="140" spans="3:12" ht="16.5" customHeight="1" x14ac:dyDescent="0.3">
      <c r="C140" s="269"/>
      <c r="D140" s="149" t="s">
        <v>170</v>
      </c>
      <c r="E140" s="259"/>
      <c r="F140" s="260"/>
      <c r="G140" s="260"/>
      <c r="H140" s="260"/>
      <c r="I140" s="261"/>
      <c r="J140" s="293"/>
      <c r="K140" s="270"/>
      <c r="L140" s="302"/>
    </row>
    <row r="141" spans="3:12" ht="16.5" customHeight="1" x14ac:dyDescent="0.3">
      <c r="C141" s="269" t="s">
        <v>1110</v>
      </c>
      <c r="D141" s="494" t="s">
        <v>1111</v>
      </c>
      <c r="E141" s="259"/>
      <c r="F141" s="260">
        <v>1</v>
      </c>
      <c r="G141" s="260"/>
      <c r="H141" s="260"/>
      <c r="I141" s="261"/>
      <c r="J141" s="293">
        <f>F141</f>
        <v>1</v>
      </c>
      <c r="K141" s="270"/>
      <c r="L141" s="302"/>
    </row>
    <row r="142" spans="3:12" ht="16.5" customHeight="1" x14ac:dyDescent="0.3">
      <c r="C142" s="497"/>
      <c r="D142" s="498"/>
      <c r="E142" s="499"/>
      <c r="F142" s="500"/>
      <c r="G142" s="500"/>
      <c r="H142" s="500"/>
      <c r="I142" s="498"/>
      <c r="J142" s="501"/>
      <c r="K142" s="502"/>
      <c r="L142" s="302"/>
    </row>
    <row r="143" spans="3:12" ht="16.5" customHeight="1" x14ac:dyDescent="0.3">
      <c r="C143" s="308" t="str">
        <f>RESUMEN!C223</f>
        <v>03.08.01.13</v>
      </c>
      <c r="D143" s="2185" t="str">
        <f>RESUMEN!D223</f>
        <v>V04a1 VENTANA DE ALUMINIO C/ CRISTAL TEMPLADO DE 8mm, 1 HOJA PROYECTANTE Y SUPERIOR FIJA 0.80m x 1.40m.</v>
      </c>
      <c r="E143" s="2186"/>
      <c r="F143" s="2186"/>
      <c r="G143" s="2186"/>
      <c r="H143" s="2186"/>
      <c r="I143" s="2186"/>
      <c r="J143" s="2186"/>
      <c r="K143" s="2187"/>
      <c r="L143" s="302"/>
    </row>
    <row r="144" spans="3:12" s="303" customFormat="1" x14ac:dyDescent="0.25">
      <c r="C144" s="2170" t="s">
        <v>1</v>
      </c>
      <c r="D144" s="2172" t="s">
        <v>2</v>
      </c>
      <c r="E144" s="2172" t="s">
        <v>239</v>
      </c>
      <c r="F144" s="2174" t="s">
        <v>391</v>
      </c>
      <c r="G144" s="2175"/>
      <c r="H144" s="2175"/>
      <c r="I144" s="2176"/>
      <c r="J144" s="2177" t="s">
        <v>392</v>
      </c>
      <c r="K144" s="2179" t="s">
        <v>393</v>
      </c>
    </row>
    <row r="145" spans="3:12" x14ac:dyDescent="0.3">
      <c r="C145" s="2171"/>
      <c r="D145" s="2173"/>
      <c r="E145" s="2173"/>
      <c r="F145" s="296" t="s">
        <v>58</v>
      </c>
      <c r="G145" s="297" t="s">
        <v>48</v>
      </c>
      <c r="H145" s="297" t="s">
        <v>51</v>
      </c>
      <c r="I145" s="298" t="s">
        <v>47</v>
      </c>
      <c r="J145" s="2178"/>
      <c r="K145" s="2180"/>
    </row>
    <row r="146" spans="3:12" ht="16.5" customHeight="1" x14ac:dyDescent="0.3">
      <c r="C146" s="304"/>
      <c r="D146" s="282"/>
      <c r="E146" s="282"/>
      <c r="F146" s="282"/>
      <c r="G146" s="282"/>
      <c r="H146" s="282"/>
      <c r="I146" s="282"/>
      <c r="J146" s="490">
        <f>SUM(J150:J151)</f>
        <v>1</v>
      </c>
      <c r="K146" s="284" t="s">
        <v>3</v>
      </c>
    </row>
    <row r="147" spans="3:12" ht="16.5" customHeight="1" x14ac:dyDescent="0.3">
      <c r="C147" s="495"/>
      <c r="D147" s="503"/>
      <c r="E147" s="504"/>
      <c r="F147" s="505"/>
      <c r="G147" s="505"/>
      <c r="H147" s="505"/>
      <c r="I147" s="506"/>
      <c r="J147" s="507"/>
      <c r="K147" s="496"/>
      <c r="L147" s="302"/>
    </row>
    <row r="148" spans="3:12" ht="16.5" customHeight="1" x14ac:dyDescent="0.3">
      <c r="C148" s="269"/>
      <c r="D148" s="177" t="s">
        <v>203</v>
      </c>
      <c r="E148" s="259"/>
      <c r="F148" s="260"/>
      <c r="G148" s="280"/>
      <c r="H148" s="280"/>
      <c r="I148" s="281"/>
      <c r="J148" s="305"/>
      <c r="K148" s="270"/>
      <c r="L148" s="302"/>
    </row>
    <row r="149" spans="3:12" ht="16.5" customHeight="1" x14ac:dyDescent="0.3">
      <c r="C149" s="269"/>
      <c r="D149" s="434" t="s">
        <v>1929</v>
      </c>
      <c r="E149" s="259"/>
      <c r="F149" s="260"/>
      <c r="G149" s="260"/>
      <c r="H149" s="260"/>
      <c r="I149" s="261"/>
      <c r="J149" s="293"/>
      <c r="K149" s="270"/>
      <c r="L149" s="302"/>
    </row>
    <row r="150" spans="3:12" ht="16.5" customHeight="1" x14ac:dyDescent="0.3">
      <c r="C150" s="269"/>
      <c r="D150" s="149" t="s">
        <v>170</v>
      </c>
      <c r="E150" s="259"/>
      <c r="F150" s="260"/>
      <c r="G150" s="260"/>
      <c r="H150" s="260"/>
      <c r="I150" s="261"/>
      <c r="J150" s="293"/>
      <c r="K150" s="270"/>
      <c r="L150" s="302"/>
    </row>
    <row r="151" spans="3:12" ht="16.5" customHeight="1" x14ac:dyDescent="0.3">
      <c r="C151" s="269" t="s">
        <v>1905</v>
      </c>
      <c r="D151" s="494" t="s">
        <v>1477</v>
      </c>
      <c r="E151" s="259"/>
      <c r="F151" s="260">
        <v>1</v>
      </c>
      <c r="G151" s="260"/>
      <c r="H151" s="260"/>
      <c r="I151" s="261"/>
      <c r="J151" s="293">
        <f>F151</f>
        <v>1</v>
      </c>
      <c r="K151" s="270"/>
      <c r="L151" s="302"/>
    </row>
    <row r="152" spans="3:12" ht="16.5" customHeight="1" x14ac:dyDescent="0.3">
      <c r="C152" s="497"/>
      <c r="D152" s="498"/>
      <c r="E152" s="499"/>
      <c r="F152" s="500"/>
      <c r="G152" s="500"/>
      <c r="H152" s="500"/>
      <c r="I152" s="498"/>
      <c r="J152" s="501"/>
      <c r="K152" s="502"/>
      <c r="L152" s="302"/>
    </row>
    <row r="153" spans="3:12" ht="16.5" customHeight="1" x14ac:dyDescent="0.3">
      <c r="C153" s="308" t="str">
        <f>RESUMEN!C224</f>
        <v>03.08.01.14</v>
      </c>
      <c r="D153" s="2185" t="str">
        <f>RESUMEN!D224</f>
        <v>V04b VENTANA DE ALUMINIO C/ CRISTAL TEMPLADO DE 8mm, 2 HOJAS PROYECTANTES Y SUPERIOR FIJA 1.20m x 1.40m.</v>
      </c>
      <c r="E153" s="2186"/>
      <c r="F153" s="2186"/>
      <c r="G153" s="2186"/>
      <c r="H153" s="2186"/>
      <c r="I153" s="2186"/>
      <c r="J153" s="2186"/>
      <c r="K153" s="2187"/>
      <c r="L153" s="302"/>
    </row>
    <row r="154" spans="3:12" s="303" customFormat="1" x14ac:dyDescent="0.25">
      <c r="C154" s="2170" t="s">
        <v>1</v>
      </c>
      <c r="D154" s="2172" t="s">
        <v>2</v>
      </c>
      <c r="E154" s="2172" t="s">
        <v>239</v>
      </c>
      <c r="F154" s="2174" t="s">
        <v>391</v>
      </c>
      <c r="G154" s="2175"/>
      <c r="H154" s="2175"/>
      <c r="I154" s="2176"/>
      <c r="J154" s="2177" t="s">
        <v>392</v>
      </c>
      <c r="K154" s="2179" t="s">
        <v>393</v>
      </c>
    </row>
    <row r="155" spans="3:12" x14ac:dyDescent="0.3">
      <c r="C155" s="2171"/>
      <c r="D155" s="2173"/>
      <c r="E155" s="2173"/>
      <c r="F155" s="296" t="s">
        <v>58</v>
      </c>
      <c r="G155" s="297" t="s">
        <v>48</v>
      </c>
      <c r="H155" s="297" t="s">
        <v>51</v>
      </c>
      <c r="I155" s="298" t="s">
        <v>47</v>
      </c>
      <c r="J155" s="2178"/>
      <c r="K155" s="2180"/>
    </row>
    <row r="156" spans="3:12" ht="16.5" customHeight="1" x14ac:dyDescent="0.3">
      <c r="C156" s="304"/>
      <c r="D156" s="282"/>
      <c r="E156" s="282"/>
      <c r="F156" s="282"/>
      <c r="G156" s="282"/>
      <c r="H156" s="282"/>
      <c r="I156" s="282"/>
      <c r="J156" s="490">
        <f>SUM(J158:J165)</f>
        <v>2</v>
      </c>
      <c r="K156" s="284" t="s">
        <v>3</v>
      </c>
    </row>
    <row r="157" spans="3:12" ht="16.5" customHeight="1" x14ac:dyDescent="0.3">
      <c r="C157" s="495"/>
      <c r="D157" s="503"/>
      <c r="E157" s="504"/>
      <c r="F157" s="505"/>
      <c r="G157" s="505"/>
      <c r="H157" s="505"/>
      <c r="I157" s="506"/>
      <c r="J157" s="507"/>
      <c r="K157" s="496"/>
      <c r="L157" s="302"/>
    </row>
    <row r="158" spans="3:12" ht="16.5" customHeight="1" x14ac:dyDescent="0.3">
      <c r="C158" s="269"/>
      <c r="D158" s="177" t="s">
        <v>169</v>
      </c>
      <c r="E158" s="259"/>
      <c r="F158" s="260"/>
      <c r="G158" s="280"/>
      <c r="H158" s="280"/>
      <c r="I158" s="281"/>
      <c r="J158" s="305"/>
      <c r="K158" s="270"/>
      <c r="L158" s="302"/>
    </row>
    <row r="159" spans="3:12" ht="16.5" customHeight="1" x14ac:dyDescent="0.3">
      <c r="C159" s="269"/>
      <c r="D159" s="434" t="s">
        <v>1021</v>
      </c>
      <c r="E159" s="259"/>
      <c r="F159" s="260"/>
      <c r="G159" s="260"/>
      <c r="H159" s="260"/>
      <c r="I159" s="261"/>
      <c r="J159" s="293"/>
      <c r="K159" s="270"/>
      <c r="L159" s="302"/>
    </row>
    <row r="160" spans="3:12" ht="16.5" customHeight="1" x14ac:dyDescent="0.3">
      <c r="C160" s="269"/>
      <c r="D160" s="149" t="s">
        <v>170</v>
      </c>
      <c r="E160" s="259"/>
      <c r="F160" s="260"/>
      <c r="G160" s="260"/>
      <c r="H160" s="260"/>
      <c r="I160" s="261"/>
      <c r="J160" s="293"/>
      <c r="K160" s="270"/>
      <c r="L160" s="302"/>
    </row>
    <row r="161" spans="3:12" ht="16.5" customHeight="1" x14ac:dyDescent="0.3">
      <c r="C161" s="269" t="s">
        <v>1054</v>
      </c>
      <c r="D161" s="494" t="s">
        <v>1055</v>
      </c>
      <c r="E161" s="259"/>
      <c r="F161" s="260">
        <v>1</v>
      </c>
      <c r="G161" s="260"/>
      <c r="H161" s="260"/>
      <c r="I161" s="261"/>
      <c r="J161" s="293">
        <f>F161</f>
        <v>1</v>
      </c>
      <c r="K161" s="270"/>
      <c r="L161" s="302"/>
    </row>
    <row r="162" spans="3:12" ht="16.5" customHeight="1" x14ac:dyDescent="0.3">
      <c r="C162" s="269"/>
      <c r="D162" s="177" t="s">
        <v>200</v>
      </c>
      <c r="E162" s="259"/>
      <c r="F162" s="260"/>
      <c r="G162" s="280"/>
      <c r="H162" s="280"/>
      <c r="I162" s="281"/>
      <c r="J162" s="305"/>
      <c r="K162" s="270"/>
      <c r="L162" s="302"/>
    </row>
    <row r="163" spans="3:12" ht="16.5" customHeight="1" x14ac:dyDescent="0.3">
      <c r="C163" s="269"/>
      <c r="D163" s="434" t="s">
        <v>1692</v>
      </c>
      <c r="E163" s="259"/>
      <c r="F163" s="260"/>
      <c r="G163" s="260"/>
      <c r="H163" s="260"/>
      <c r="I163" s="261"/>
      <c r="J163" s="293"/>
      <c r="K163" s="270"/>
      <c r="L163" s="302"/>
    </row>
    <row r="164" spans="3:12" ht="16.5" customHeight="1" x14ac:dyDescent="0.3">
      <c r="C164" s="269"/>
      <c r="D164" s="149" t="s">
        <v>170</v>
      </c>
      <c r="E164" s="259"/>
      <c r="F164" s="260"/>
      <c r="G164" s="260"/>
      <c r="H164" s="260"/>
      <c r="I164" s="261"/>
      <c r="J164" s="293"/>
      <c r="K164" s="270"/>
      <c r="L164" s="302"/>
    </row>
    <row r="165" spans="3:12" ht="16.5" customHeight="1" x14ac:dyDescent="0.3">
      <c r="C165" s="269" t="s">
        <v>1695</v>
      </c>
      <c r="D165" s="494" t="s">
        <v>769</v>
      </c>
      <c r="E165" s="259"/>
      <c r="F165" s="260">
        <v>1</v>
      </c>
      <c r="G165" s="260"/>
      <c r="H165" s="260"/>
      <c r="I165" s="261"/>
      <c r="J165" s="293">
        <f>F165</f>
        <v>1</v>
      </c>
      <c r="K165" s="270"/>
      <c r="L165" s="302"/>
    </row>
    <row r="166" spans="3:12" ht="16.5" customHeight="1" x14ac:dyDescent="0.3">
      <c r="C166" s="256"/>
      <c r="D166" s="1310"/>
      <c r="E166" s="1311"/>
      <c r="F166" s="1307"/>
      <c r="G166" s="1307"/>
      <c r="H166" s="1307"/>
      <c r="I166" s="1308"/>
      <c r="J166" s="1309"/>
      <c r="K166" s="1312"/>
      <c r="L166" s="302"/>
    </row>
    <row r="167" spans="3:12" ht="16.5" customHeight="1" x14ac:dyDescent="0.3">
      <c r="C167" s="308" t="str">
        <f>RESUMEN!C225</f>
        <v>03.08.01.15</v>
      </c>
      <c r="D167" s="2185" t="str">
        <f>RESUMEN!D225</f>
        <v>V04c VENTANA DE ALUMINIO C/ CRISTAL TEMPLADO DE 8mm, 2 HOJAS PROYECTANTES Y SUPERIOR FIJA 1.50m x 1.40m.</v>
      </c>
      <c r="E167" s="2186"/>
      <c r="F167" s="2186"/>
      <c r="G167" s="2186"/>
      <c r="H167" s="2186"/>
      <c r="I167" s="2186"/>
      <c r="J167" s="2186"/>
      <c r="K167" s="2187"/>
      <c r="L167" s="302"/>
    </row>
    <row r="168" spans="3:12" s="303" customFormat="1" x14ac:dyDescent="0.25">
      <c r="C168" s="2170" t="s">
        <v>1</v>
      </c>
      <c r="D168" s="2172" t="s">
        <v>2</v>
      </c>
      <c r="E168" s="2172" t="s">
        <v>239</v>
      </c>
      <c r="F168" s="2174" t="s">
        <v>391</v>
      </c>
      <c r="G168" s="2175"/>
      <c r="H168" s="2175"/>
      <c r="I168" s="2176"/>
      <c r="J168" s="2177" t="s">
        <v>392</v>
      </c>
      <c r="K168" s="2179" t="s">
        <v>393</v>
      </c>
    </row>
    <row r="169" spans="3:12" x14ac:dyDescent="0.3">
      <c r="C169" s="2171"/>
      <c r="D169" s="2173"/>
      <c r="E169" s="2173"/>
      <c r="F169" s="296" t="s">
        <v>58</v>
      </c>
      <c r="G169" s="297" t="s">
        <v>48</v>
      </c>
      <c r="H169" s="297" t="s">
        <v>51</v>
      </c>
      <c r="I169" s="298" t="s">
        <v>47</v>
      </c>
      <c r="J169" s="2178"/>
      <c r="K169" s="2180"/>
    </row>
    <row r="170" spans="3:12" ht="16.5" customHeight="1" x14ac:dyDescent="0.3">
      <c r="C170" s="304"/>
      <c r="D170" s="282"/>
      <c r="E170" s="282"/>
      <c r="F170" s="282"/>
      <c r="G170" s="282"/>
      <c r="H170" s="282"/>
      <c r="I170" s="282"/>
      <c r="J170" s="490">
        <f>SUM(J175:J180)</f>
        <v>4</v>
      </c>
      <c r="K170" s="284" t="s">
        <v>3</v>
      </c>
    </row>
    <row r="171" spans="3:12" ht="16.5" customHeight="1" x14ac:dyDescent="0.3">
      <c r="C171" s="495"/>
      <c r="D171" s="503"/>
      <c r="E171" s="504"/>
      <c r="F171" s="505"/>
      <c r="G171" s="505"/>
      <c r="H171" s="505"/>
      <c r="I171" s="506"/>
      <c r="J171" s="507"/>
      <c r="K171" s="496"/>
      <c r="L171" s="302"/>
    </row>
    <row r="172" spans="3:12" ht="16.5" customHeight="1" x14ac:dyDescent="0.3">
      <c r="C172" s="269"/>
      <c r="D172" s="177" t="s">
        <v>200</v>
      </c>
      <c r="E172" s="259"/>
      <c r="F172" s="260"/>
      <c r="G172" s="280"/>
      <c r="H172" s="280"/>
      <c r="I172" s="281"/>
      <c r="J172" s="305"/>
      <c r="K172" s="270"/>
      <c r="L172" s="302"/>
    </row>
    <row r="173" spans="3:12" ht="16.5" customHeight="1" x14ac:dyDescent="0.3">
      <c r="C173" s="269"/>
      <c r="D173" s="434" t="s">
        <v>1692</v>
      </c>
      <c r="E173" s="259"/>
      <c r="F173" s="260"/>
      <c r="G173" s="260"/>
      <c r="H173" s="260"/>
      <c r="I173" s="261"/>
      <c r="J173" s="293"/>
      <c r="K173" s="270"/>
      <c r="L173" s="302"/>
    </row>
    <row r="174" spans="3:12" ht="16.5" customHeight="1" x14ac:dyDescent="0.3">
      <c r="C174" s="269"/>
      <c r="D174" s="149" t="s">
        <v>170</v>
      </c>
      <c r="E174" s="259"/>
      <c r="F174" s="260"/>
      <c r="G174" s="260"/>
      <c r="H174" s="260"/>
      <c r="I174" s="261"/>
      <c r="J174" s="293"/>
      <c r="K174" s="270"/>
      <c r="L174" s="302"/>
    </row>
    <row r="175" spans="3:12" ht="16.5" customHeight="1" x14ac:dyDescent="0.3">
      <c r="C175" s="269" t="s">
        <v>1710</v>
      </c>
      <c r="D175" s="494" t="s">
        <v>1711</v>
      </c>
      <c r="E175" s="259"/>
      <c r="F175" s="260">
        <v>1</v>
      </c>
      <c r="G175" s="260"/>
      <c r="H175" s="260"/>
      <c r="I175" s="261"/>
      <c r="J175" s="293">
        <f>F175</f>
        <v>1</v>
      </c>
      <c r="K175" s="270"/>
      <c r="L175" s="302"/>
    </row>
    <row r="176" spans="3:12" ht="16.5" customHeight="1" x14ac:dyDescent="0.3">
      <c r="C176" s="269" t="s">
        <v>1720</v>
      </c>
      <c r="D176" s="494" t="s">
        <v>1717</v>
      </c>
      <c r="E176" s="259"/>
      <c r="F176" s="260">
        <v>1</v>
      </c>
      <c r="G176" s="260"/>
      <c r="H176" s="260"/>
      <c r="I176" s="261"/>
      <c r="J176" s="293">
        <f>F176</f>
        <v>1</v>
      </c>
      <c r="K176" s="270"/>
      <c r="L176" s="302"/>
    </row>
    <row r="177" spans="3:12" ht="16.5" customHeight="1" x14ac:dyDescent="0.3">
      <c r="C177" s="269"/>
      <c r="D177" s="434" t="s">
        <v>3618</v>
      </c>
      <c r="E177" s="259"/>
      <c r="F177" s="260"/>
      <c r="G177" s="260"/>
      <c r="H177" s="260"/>
      <c r="I177" s="261"/>
      <c r="J177" s="293"/>
      <c r="K177" s="270"/>
      <c r="L177" s="302"/>
    </row>
    <row r="178" spans="3:12" ht="16.5" customHeight="1" x14ac:dyDescent="0.3">
      <c r="C178" s="269"/>
      <c r="D178" s="149" t="s">
        <v>170</v>
      </c>
      <c r="E178" s="259"/>
      <c r="F178" s="260"/>
      <c r="G178" s="260"/>
      <c r="H178" s="260"/>
      <c r="I178" s="261"/>
      <c r="J178" s="293"/>
      <c r="K178" s="270"/>
      <c r="L178" s="302"/>
    </row>
    <row r="179" spans="3:12" ht="16.5" customHeight="1" x14ac:dyDescent="0.3">
      <c r="C179" s="269" t="s">
        <v>1581</v>
      </c>
      <c r="D179" s="494" t="s">
        <v>138</v>
      </c>
      <c r="E179" s="259"/>
      <c r="F179" s="260">
        <v>2</v>
      </c>
      <c r="G179" s="260"/>
      <c r="H179" s="260"/>
      <c r="I179" s="261"/>
      <c r="J179" s="293">
        <f>F179</f>
        <v>2</v>
      </c>
      <c r="K179" s="270"/>
      <c r="L179" s="302"/>
    </row>
    <row r="180" spans="3:12" ht="16.5" customHeight="1" x14ac:dyDescent="0.3">
      <c r="C180" s="497"/>
      <c r="D180" s="498"/>
      <c r="E180" s="499"/>
      <c r="F180" s="500"/>
      <c r="G180" s="500"/>
      <c r="H180" s="500"/>
      <c r="I180" s="498"/>
      <c r="J180" s="501"/>
      <c r="K180" s="502"/>
      <c r="L180" s="302"/>
    </row>
    <row r="181" spans="3:12" ht="16.5" customHeight="1" x14ac:dyDescent="0.3">
      <c r="C181" s="594" t="str">
        <f>RESUMEN!C226</f>
        <v>03.08.01.16</v>
      </c>
      <c r="D181" s="2181" t="str">
        <f>RESUMEN!D226</f>
        <v>V04c1 VENTANA DE ALUMINIO C/ CRISTAL TEMPLADO DE 8mm, 2 HOJAS PROYECTANTES Y SUPERIOR FIJA 1.25m x 1.40m.</v>
      </c>
      <c r="E181" s="2181"/>
      <c r="F181" s="2181"/>
      <c r="G181" s="2181"/>
      <c r="H181" s="2181"/>
      <c r="I181" s="2181"/>
      <c r="J181" s="2181"/>
      <c r="K181" s="2182"/>
      <c r="L181" s="302"/>
    </row>
    <row r="182" spans="3:12" s="303" customFormat="1" x14ac:dyDescent="0.25">
      <c r="C182" s="2170" t="s">
        <v>1</v>
      </c>
      <c r="D182" s="2172" t="s">
        <v>2</v>
      </c>
      <c r="E182" s="2172" t="s">
        <v>239</v>
      </c>
      <c r="F182" s="2174" t="s">
        <v>391</v>
      </c>
      <c r="G182" s="2175"/>
      <c r="H182" s="2175"/>
      <c r="I182" s="2176"/>
      <c r="J182" s="2177" t="s">
        <v>392</v>
      </c>
      <c r="K182" s="2179" t="s">
        <v>393</v>
      </c>
    </row>
    <row r="183" spans="3:12" x14ac:dyDescent="0.3">
      <c r="C183" s="2171"/>
      <c r="D183" s="2173"/>
      <c r="E183" s="2173"/>
      <c r="F183" s="296" t="s">
        <v>58</v>
      </c>
      <c r="G183" s="297" t="s">
        <v>48</v>
      </c>
      <c r="H183" s="297" t="s">
        <v>51</v>
      </c>
      <c r="I183" s="298" t="s">
        <v>47</v>
      </c>
      <c r="J183" s="2178"/>
      <c r="K183" s="2180"/>
    </row>
    <row r="184" spans="3:12" ht="16.5" customHeight="1" x14ac:dyDescent="0.3">
      <c r="C184" s="304"/>
      <c r="D184" s="282"/>
      <c r="E184" s="282"/>
      <c r="F184" s="282"/>
      <c r="G184" s="282"/>
      <c r="H184" s="282"/>
      <c r="I184" s="282"/>
      <c r="J184" s="490">
        <f>SUM(J189:J191)</f>
        <v>3</v>
      </c>
      <c r="K184" s="284" t="s">
        <v>3</v>
      </c>
    </row>
    <row r="185" spans="3:12" ht="16.5" customHeight="1" x14ac:dyDescent="0.3">
      <c r="C185" s="495"/>
      <c r="D185" s="503"/>
      <c r="E185" s="504"/>
      <c r="F185" s="505"/>
      <c r="G185" s="505"/>
      <c r="H185" s="505"/>
      <c r="I185" s="506"/>
      <c r="J185" s="507"/>
      <c r="K185" s="496"/>
      <c r="L185" s="302"/>
    </row>
    <row r="186" spans="3:12" ht="16.5" customHeight="1" x14ac:dyDescent="0.3">
      <c r="C186" s="269"/>
      <c r="D186" s="177" t="s">
        <v>200</v>
      </c>
      <c r="E186" s="259"/>
      <c r="F186" s="260"/>
      <c r="G186" s="280"/>
      <c r="H186" s="280"/>
      <c r="I186" s="281"/>
      <c r="J186" s="305"/>
      <c r="K186" s="270"/>
      <c r="L186" s="302"/>
    </row>
    <row r="187" spans="3:12" ht="16.5" customHeight="1" x14ac:dyDescent="0.3">
      <c r="C187" s="269"/>
      <c r="D187" s="434" t="s">
        <v>1510</v>
      </c>
      <c r="E187" s="259"/>
      <c r="F187" s="260"/>
      <c r="G187" s="260"/>
      <c r="H187" s="260"/>
      <c r="I187" s="261"/>
      <c r="J187" s="293"/>
      <c r="K187" s="270"/>
      <c r="L187" s="302"/>
    </row>
    <row r="188" spans="3:12" ht="16.5" customHeight="1" x14ac:dyDescent="0.3">
      <c r="C188" s="269"/>
      <c r="D188" s="149" t="s">
        <v>170</v>
      </c>
      <c r="E188" s="259"/>
      <c r="F188" s="260"/>
      <c r="G188" s="260"/>
      <c r="H188" s="260"/>
      <c r="I188" s="261"/>
      <c r="J188" s="293"/>
      <c r="K188" s="270"/>
      <c r="L188" s="302"/>
    </row>
    <row r="189" spans="3:12" ht="16.5" customHeight="1" x14ac:dyDescent="0.3">
      <c r="C189" s="269" t="s">
        <v>1485</v>
      </c>
      <c r="D189" s="494" t="s">
        <v>275</v>
      </c>
      <c r="E189" s="259"/>
      <c r="F189" s="260">
        <v>1</v>
      </c>
      <c r="G189" s="260"/>
      <c r="H189" s="260"/>
      <c r="I189" s="261"/>
      <c r="J189" s="293">
        <f>F189</f>
        <v>1</v>
      </c>
      <c r="K189" s="270"/>
      <c r="L189" s="302"/>
    </row>
    <row r="190" spans="3:12" ht="16.5" customHeight="1" x14ac:dyDescent="0.3">
      <c r="C190" s="269" t="s">
        <v>1502</v>
      </c>
      <c r="D190" s="494" t="s">
        <v>165</v>
      </c>
      <c r="E190" s="259"/>
      <c r="F190" s="260">
        <v>2</v>
      </c>
      <c r="G190" s="260"/>
      <c r="H190" s="260"/>
      <c r="I190" s="261"/>
      <c r="J190" s="293">
        <f>F190</f>
        <v>2</v>
      </c>
      <c r="K190" s="270"/>
      <c r="L190" s="302"/>
    </row>
    <row r="191" spans="3:12" ht="16.5" customHeight="1" x14ac:dyDescent="0.3">
      <c r="C191" s="269"/>
      <c r="D191" s="263"/>
      <c r="E191" s="259"/>
      <c r="F191" s="260"/>
      <c r="G191" s="260"/>
      <c r="H191" s="260"/>
      <c r="I191" s="263"/>
      <c r="J191" s="293"/>
      <c r="K191" s="270"/>
      <c r="L191" s="302"/>
    </row>
    <row r="192" spans="3:12" ht="16.5" customHeight="1" x14ac:dyDescent="0.3">
      <c r="C192" s="594" t="str">
        <f>RESUMEN!C227</f>
        <v>03.08.01.17</v>
      </c>
      <c r="D192" s="2181" t="str">
        <f>RESUMEN!D227</f>
        <v>V04d VENTANA DE ALUMINIO C/ CRISTAL TEMPLADO DE 8mm, 2 HOJAS PROYECTANTES Y SUPERIOR FIJA 1.60m x 1.40m.</v>
      </c>
      <c r="E192" s="2181"/>
      <c r="F192" s="2181"/>
      <c r="G192" s="2181"/>
      <c r="H192" s="2181"/>
      <c r="I192" s="2181"/>
      <c r="J192" s="2181"/>
      <c r="K192" s="2182"/>
      <c r="L192" s="302"/>
    </row>
    <row r="193" spans="3:12" s="303" customFormat="1" x14ac:dyDescent="0.25">
      <c r="C193" s="2170" t="s">
        <v>1</v>
      </c>
      <c r="D193" s="2172" t="s">
        <v>2</v>
      </c>
      <c r="E193" s="2172" t="s">
        <v>239</v>
      </c>
      <c r="F193" s="2174" t="s">
        <v>391</v>
      </c>
      <c r="G193" s="2175"/>
      <c r="H193" s="2175"/>
      <c r="I193" s="2176"/>
      <c r="J193" s="2177" t="s">
        <v>392</v>
      </c>
      <c r="K193" s="2179" t="s">
        <v>393</v>
      </c>
    </row>
    <row r="194" spans="3:12" x14ac:dyDescent="0.3">
      <c r="C194" s="2171"/>
      <c r="D194" s="2173"/>
      <c r="E194" s="2173"/>
      <c r="F194" s="296" t="s">
        <v>58</v>
      </c>
      <c r="G194" s="297" t="s">
        <v>48</v>
      </c>
      <c r="H194" s="297" t="s">
        <v>51</v>
      </c>
      <c r="I194" s="298" t="s">
        <v>47</v>
      </c>
      <c r="J194" s="2178"/>
      <c r="K194" s="2180"/>
    </row>
    <row r="195" spans="3:12" ht="16.5" customHeight="1" x14ac:dyDescent="0.3">
      <c r="C195" s="304"/>
      <c r="D195" s="282"/>
      <c r="E195" s="282"/>
      <c r="F195" s="282"/>
      <c r="G195" s="282"/>
      <c r="H195" s="282"/>
      <c r="I195" s="282"/>
      <c r="J195" s="490">
        <f>SUM(J197:J206)</f>
        <v>3</v>
      </c>
      <c r="K195" s="284" t="s">
        <v>3</v>
      </c>
    </row>
    <row r="196" spans="3:12" ht="16.5" customHeight="1" x14ac:dyDescent="0.3">
      <c r="C196" s="495"/>
      <c r="D196" s="503"/>
      <c r="E196" s="504"/>
      <c r="F196" s="505"/>
      <c r="G196" s="505"/>
      <c r="H196" s="505"/>
      <c r="I196" s="506"/>
      <c r="J196" s="507"/>
      <c r="K196" s="496"/>
      <c r="L196" s="302"/>
    </row>
    <row r="197" spans="3:12" ht="16.5" customHeight="1" x14ac:dyDescent="0.3">
      <c r="C197" s="269"/>
      <c r="D197" s="177" t="s">
        <v>200</v>
      </c>
      <c r="E197" s="259"/>
      <c r="F197" s="260"/>
      <c r="G197" s="280"/>
      <c r="H197" s="280"/>
      <c r="I197" s="281"/>
      <c r="J197" s="305"/>
      <c r="K197" s="270"/>
      <c r="L197" s="302"/>
    </row>
    <row r="198" spans="3:12" ht="16.5" customHeight="1" x14ac:dyDescent="0.3">
      <c r="C198" s="269"/>
      <c r="D198" s="434" t="s">
        <v>1715</v>
      </c>
      <c r="E198" s="259"/>
      <c r="F198" s="260"/>
      <c r="G198" s="260"/>
      <c r="H198" s="260"/>
      <c r="I198" s="261"/>
      <c r="J198" s="293"/>
      <c r="K198" s="270"/>
      <c r="L198" s="302"/>
    </row>
    <row r="199" spans="3:12" ht="16.5" customHeight="1" x14ac:dyDescent="0.3">
      <c r="C199" s="269"/>
      <c r="D199" s="149" t="s">
        <v>170</v>
      </c>
      <c r="E199" s="259"/>
      <c r="F199" s="260"/>
      <c r="G199" s="260"/>
      <c r="H199" s="260"/>
      <c r="I199" s="261"/>
      <c r="J199" s="293"/>
      <c r="K199" s="270"/>
      <c r="L199" s="302"/>
    </row>
    <row r="200" spans="3:12" ht="16.5" customHeight="1" x14ac:dyDescent="0.3">
      <c r="C200" s="269" t="s">
        <v>1722</v>
      </c>
      <c r="D200" s="494" t="s">
        <v>495</v>
      </c>
      <c r="E200" s="259"/>
      <c r="F200" s="260">
        <v>1</v>
      </c>
      <c r="G200" s="260"/>
      <c r="H200" s="260"/>
      <c r="I200" s="261"/>
      <c r="J200" s="293">
        <f>F200</f>
        <v>1</v>
      </c>
      <c r="K200" s="270"/>
      <c r="L200" s="302"/>
    </row>
    <row r="201" spans="3:12" ht="16.5" customHeight="1" x14ac:dyDescent="0.3">
      <c r="C201" s="269" t="s">
        <v>1607</v>
      </c>
      <c r="D201" s="494" t="s">
        <v>382</v>
      </c>
      <c r="E201" s="259"/>
      <c r="F201" s="260">
        <v>1</v>
      </c>
      <c r="G201" s="260"/>
      <c r="H201" s="260"/>
      <c r="I201" s="261"/>
      <c r="J201" s="293">
        <f>F201</f>
        <v>1</v>
      </c>
      <c r="K201" s="270"/>
      <c r="L201" s="302"/>
    </row>
    <row r="202" spans="3:12" ht="16.5" customHeight="1" x14ac:dyDescent="0.3">
      <c r="C202" s="269"/>
      <c r="D202" s="177" t="s">
        <v>203</v>
      </c>
      <c r="E202" s="259"/>
      <c r="F202" s="260"/>
      <c r="G202" s="280"/>
      <c r="H202" s="280"/>
      <c r="I202" s="281"/>
      <c r="J202" s="305"/>
      <c r="K202" s="270"/>
      <c r="L202" s="302"/>
    </row>
    <row r="203" spans="3:12" ht="16.5" customHeight="1" x14ac:dyDescent="0.3">
      <c r="C203" s="269"/>
      <c r="D203" s="434" t="s">
        <v>1798</v>
      </c>
      <c r="E203" s="259"/>
      <c r="F203" s="260"/>
      <c r="G203" s="260"/>
      <c r="H203" s="260"/>
      <c r="I203" s="261"/>
      <c r="J203" s="293"/>
      <c r="K203" s="270"/>
      <c r="L203" s="302"/>
    </row>
    <row r="204" spans="3:12" ht="16.5" customHeight="1" x14ac:dyDescent="0.3">
      <c r="C204" s="269"/>
      <c r="D204" s="149" t="s">
        <v>170</v>
      </c>
      <c r="E204" s="259"/>
      <c r="F204" s="260"/>
      <c r="G204" s="260"/>
      <c r="H204" s="260"/>
      <c r="I204" s="261"/>
      <c r="J204" s="293"/>
      <c r="K204" s="270"/>
      <c r="L204" s="302"/>
    </row>
    <row r="205" spans="3:12" ht="16.5" customHeight="1" x14ac:dyDescent="0.3">
      <c r="C205" s="269" t="s">
        <v>3619</v>
      </c>
      <c r="D205" s="494" t="s">
        <v>1824</v>
      </c>
      <c r="E205" s="259"/>
      <c r="F205" s="260">
        <v>1</v>
      </c>
      <c r="G205" s="260"/>
      <c r="H205" s="260"/>
      <c r="I205" s="261"/>
      <c r="J205" s="293">
        <f>F205</f>
        <v>1</v>
      </c>
      <c r="K205" s="270"/>
      <c r="L205" s="302"/>
    </row>
    <row r="206" spans="3:12" ht="16.5" customHeight="1" x14ac:dyDescent="0.3">
      <c r="C206" s="497"/>
      <c r="D206" s="498"/>
      <c r="E206" s="499"/>
      <c r="F206" s="500"/>
      <c r="G206" s="500"/>
      <c r="H206" s="500"/>
      <c r="I206" s="498"/>
      <c r="J206" s="501"/>
      <c r="K206" s="502"/>
      <c r="L206" s="302"/>
    </row>
    <row r="207" spans="3:12" ht="16.5" customHeight="1" x14ac:dyDescent="0.3">
      <c r="C207" s="594" t="str">
        <f>RESUMEN!C228</f>
        <v>03.08.01.18</v>
      </c>
      <c r="D207" s="2181" t="str">
        <f>RESUMEN!D228</f>
        <v>V04d1 VENTANA DE ALUMINIO C/ CRISTAL TEMPLADO DE 8mm, 2 HOJAS PROYECTANTES Y SUPERIOR FIJA 1.60m x 1.40m.</v>
      </c>
      <c r="E207" s="2181"/>
      <c r="F207" s="2181"/>
      <c r="G207" s="2181"/>
      <c r="H207" s="2181"/>
      <c r="I207" s="2181"/>
      <c r="J207" s="2181"/>
      <c r="K207" s="2182"/>
      <c r="L207" s="302"/>
    </row>
    <row r="208" spans="3:12" s="303" customFormat="1" x14ac:dyDescent="0.25">
      <c r="C208" s="2170" t="s">
        <v>1</v>
      </c>
      <c r="D208" s="2172" t="s">
        <v>2</v>
      </c>
      <c r="E208" s="2172" t="s">
        <v>239</v>
      </c>
      <c r="F208" s="2174" t="s">
        <v>391</v>
      </c>
      <c r="G208" s="2175"/>
      <c r="H208" s="2175"/>
      <c r="I208" s="2176"/>
      <c r="J208" s="2177" t="s">
        <v>392</v>
      </c>
      <c r="K208" s="2179" t="s">
        <v>393</v>
      </c>
    </row>
    <row r="209" spans="3:12" x14ac:dyDescent="0.3">
      <c r="C209" s="2171"/>
      <c r="D209" s="2173"/>
      <c r="E209" s="2173"/>
      <c r="F209" s="296" t="s">
        <v>58</v>
      </c>
      <c r="G209" s="297" t="s">
        <v>48</v>
      </c>
      <c r="H209" s="297" t="s">
        <v>51</v>
      </c>
      <c r="I209" s="298" t="s">
        <v>47</v>
      </c>
      <c r="J209" s="2178"/>
      <c r="K209" s="2180"/>
    </row>
    <row r="210" spans="3:12" ht="16.5" customHeight="1" x14ac:dyDescent="0.3">
      <c r="C210" s="304"/>
      <c r="D210" s="282"/>
      <c r="E210" s="282"/>
      <c r="F210" s="282"/>
      <c r="G210" s="282"/>
      <c r="H210" s="282"/>
      <c r="I210" s="282"/>
      <c r="J210" s="490">
        <f>SUM(J214:J231)</f>
        <v>13</v>
      </c>
      <c r="K210" s="284" t="s">
        <v>3</v>
      </c>
    </row>
    <row r="211" spans="3:12" ht="16.5" customHeight="1" x14ac:dyDescent="0.3">
      <c r="C211" s="495"/>
      <c r="D211" s="503"/>
      <c r="E211" s="504"/>
      <c r="F211" s="505"/>
      <c r="G211" s="505"/>
      <c r="H211" s="505"/>
      <c r="I211" s="506"/>
      <c r="J211" s="507"/>
      <c r="K211" s="496"/>
      <c r="L211" s="302"/>
    </row>
    <row r="212" spans="3:12" ht="16.5" customHeight="1" x14ac:dyDescent="0.3">
      <c r="C212" s="269"/>
      <c r="D212" s="177" t="s">
        <v>203</v>
      </c>
      <c r="E212" s="259"/>
      <c r="F212" s="260"/>
      <c r="G212" s="280"/>
      <c r="H212" s="280"/>
      <c r="I212" s="281"/>
      <c r="J212" s="305"/>
      <c r="K212" s="270"/>
      <c r="L212" s="302"/>
    </row>
    <row r="213" spans="3:12" ht="16.5" customHeight="1" x14ac:dyDescent="0.3">
      <c r="C213" s="269"/>
      <c r="D213" s="434" t="s">
        <v>1750</v>
      </c>
      <c r="E213" s="259"/>
      <c r="F213" s="260"/>
      <c r="G213" s="260"/>
      <c r="H213" s="260"/>
      <c r="I213" s="261"/>
      <c r="J213" s="293"/>
      <c r="K213" s="270"/>
      <c r="L213" s="302"/>
    </row>
    <row r="214" spans="3:12" ht="16.5" customHeight="1" x14ac:dyDescent="0.3">
      <c r="C214" s="269"/>
      <c r="D214" s="149" t="s">
        <v>170</v>
      </c>
      <c r="E214" s="259"/>
      <c r="F214" s="260"/>
      <c r="G214" s="260"/>
      <c r="H214" s="260"/>
      <c r="I214" s="261"/>
      <c r="J214" s="293"/>
      <c r="K214" s="270"/>
      <c r="L214" s="302"/>
    </row>
    <row r="215" spans="3:12" ht="16.5" customHeight="1" x14ac:dyDescent="0.3">
      <c r="C215" s="269" t="s">
        <v>1762</v>
      </c>
      <c r="D215" s="494" t="s">
        <v>1845</v>
      </c>
      <c r="E215" s="259"/>
      <c r="F215" s="260">
        <v>1</v>
      </c>
      <c r="G215" s="260"/>
      <c r="H215" s="260"/>
      <c r="I215" s="261"/>
      <c r="J215" s="293">
        <f>F215</f>
        <v>1</v>
      </c>
      <c r="K215" s="270"/>
      <c r="L215" s="302"/>
    </row>
    <row r="216" spans="3:12" ht="16.5" customHeight="1" x14ac:dyDescent="0.3">
      <c r="C216" s="269"/>
      <c r="D216" s="434" t="s">
        <v>1798</v>
      </c>
      <c r="E216" s="259"/>
      <c r="F216" s="260"/>
      <c r="G216" s="260"/>
      <c r="H216" s="260"/>
      <c r="I216" s="261"/>
      <c r="J216" s="293"/>
      <c r="K216" s="270"/>
      <c r="L216" s="302"/>
    </row>
    <row r="217" spans="3:12" ht="16.5" customHeight="1" x14ac:dyDescent="0.3">
      <c r="C217" s="269" t="s">
        <v>1808</v>
      </c>
      <c r="D217" s="494" t="s">
        <v>1809</v>
      </c>
      <c r="E217" s="259"/>
      <c r="F217" s="260">
        <v>1</v>
      </c>
      <c r="G217" s="260"/>
      <c r="H217" s="260"/>
      <c r="I217" s="261"/>
      <c r="J217" s="293">
        <f>F217</f>
        <v>1</v>
      </c>
      <c r="K217" s="270"/>
      <c r="L217" s="302"/>
    </row>
    <row r="218" spans="3:12" ht="16.5" customHeight="1" x14ac:dyDescent="0.3">
      <c r="C218" s="269" t="s">
        <v>2454</v>
      </c>
      <c r="D218" s="494" t="s">
        <v>278</v>
      </c>
      <c r="E218" s="259"/>
      <c r="F218" s="260">
        <v>1</v>
      </c>
      <c r="G218" s="260"/>
      <c r="H218" s="260"/>
      <c r="I218" s="261"/>
      <c r="J218" s="293">
        <f>F218</f>
        <v>1</v>
      </c>
      <c r="K218" s="270"/>
      <c r="L218" s="302"/>
    </row>
    <row r="219" spans="3:12" ht="16.5" customHeight="1" x14ac:dyDescent="0.3">
      <c r="C219" s="269" t="s">
        <v>1841</v>
      </c>
      <c r="D219" s="494" t="s">
        <v>1842</v>
      </c>
      <c r="E219" s="259"/>
      <c r="F219" s="260">
        <v>1</v>
      </c>
      <c r="G219" s="260"/>
      <c r="H219" s="260"/>
      <c r="I219" s="261"/>
      <c r="J219" s="293">
        <f>F219</f>
        <v>1</v>
      </c>
      <c r="K219" s="270"/>
      <c r="L219" s="302"/>
    </row>
    <row r="220" spans="3:12" ht="16.5" customHeight="1" x14ac:dyDescent="0.3">
      <c r="C220" s="269"/>
      <c r="D220" s="434" t="s">
        <v>1844</v>
      </c>
      <c r="E220" s="259"/>
      <c r="F220" s="260"/>
      <c r="G220" s="260"/>
      <c r="H220" s="260"/>
      <c r="I220" s="261"/>
      <c r="J220" s="293"/>
      <c r="K220" s="270"/>
      <c r="L220" s="302"/>
    </row>
    <row r="221" spans="3:12" ht="16.5" customHeight="1" x14ac:dyDescent="0.3">
      <c r="C221" s="269" t="s">
        <v>1847</v>
      </c>
      <c r="D221" s="494" t="s">
        <v>1845</v>
      </c>
      <c r="E221" s="259"/>
      <c r="F221" s="260">
        <v>1</v>
      </c>
      <c r="G221" s="260"/>
      <c r="H221" s="260"/>
      <c r="I221" s="261"/>
      <c r="J221" s="293">
        <f>F221</f>
        <v>1</v>
      </c>
      <c r="K221" s="270"/>
      <c r="L221" s="302"/>
    </row>
    <row r="222" spans="3:12" ht="16.5" customHeight="1" x14ac:dyDescent="0.3">
      <c r="C222" s="269" t="s">
        <v>1848</v>
      </c>
      <c r="D222" s="494" t="s">
        <v>1845</v>
      </c>
      <c r="E222" s="259"/>
      <c r="F222" s="260">
        <v>1</v>
      </c>
      <c r="G222" s="260"/>
      <c r="H222" s="260"/>
      <c r="I222" s="261"/>
      <c r="J222" s="293">
        <f>F222</f>
        <v>1</v>
      </c>
      <c r="K222" s="270"/>
      <c r="L222" s="302"/>
    </row>
    <row r="223" spans="3:12" ht="16.5" customHeight="1" x14ac:dyDescent="0.3">
      <c r="C223" s="269" t="s">
        <v>1852</v>
      </c>
      <c r="D223" s="494" t="s">
        <v>1851</v>
      </c>
      <c r="E223" s="259"/>
      <c r="F223" s="260">
        <v>1</v>
      </c>
      <c r="G223" s="260"/>
      <c r="H223" s="260"/>
      <c r="I223" s="261"/>
      <c r="J223" s="293">
        <f>F223</f>
        <v>1</v>
      </c>
      <c r="K223" s="270"/>
      <c r="L223" s="302"/>
    </row>
    <row r="224" spans="3:12" ht="16.5" customHeight="1" x14ac:dyDescent="0.3">
      <c r="C224" s="269" t="s">
        <v>1855</v>
      </c>
      <c r="D224" s="494" t="s">
        <v>1856</v>
      </c>
      <c r="E224" s="259"/>
      <c r="F224" s="260">
        <v>1</v>
      </c>
      <c r="G224" s="260"/>
      <c r="H224" s="260"/>
      <c r="I224" s="261"/>
      <c r="J224" s="293">
        <f>F224</f>
        <v>1</v>
      </c>
      <c r="K224" s="270"/>
      <c r="L224" s="302"/>
    </row>
    <row r="225" spans="3:12" ht="16.5" customHeight="1" x14ac:dyDescent="0.3">
      <c r="C225" s="269"/>
      <c r="D225" s="434" t="s">
        <v>1929</v>
      </c>
      <c r="E225" s="259"/>
      <c r="F225" s="260"/>
      <c r="G225" s="260"/>
      <c r="H225" s="260"/>
      <c r="I225" s="261"/>
      <c r="J225" s="293"/>
      <c r="K225" s="270"/>
      <c r="L225" s="302"/>
    </row>
    <row r="226" spans="3:12" ht="16.5" customHeight="1" x14ac:dyDescent="0.3">
      <c r="C226" s="269" t="s">
        <v>2176</v>
      </c>
      <c r="D226" s="494" t="s">
        <v>3620</v>
      </c>
      <c r="E226" s="259"/>
      <c r="F226" s="260">
        <v>1</v>
      </c>
      <c r="G226" s="260"/>
      <c r="H226" s="260"/>
      <c r="I226" s="261"/>
      <c r="J226" s="293">
        <f>F226</f>
        <v>1</v>
      </c>
      <c r="K226" s="270"/>
      <c r="L226" s="302"/>
    </row>
    <row r="227" spans="3:12" ht="16.5" customHeight="1" x14ac:dyDescent="0.3">
      <c r="C227" s="269" t="s">
        <v>1916</v>
      </c>
      <c r="D227" s="494" t="s">
        <v>1917</v>
      </c>
      <c r="E227" s="259"/>
      <c r="F227" s="260">
        <v>1</v>
      </c>
      <c r="G227" s="260"/>
      <c r="H227" s="260"/>
      <c r="I227" s="261"/>
      <c r="J227" s="293">
        <f>F227</f>
        <v>1</v>
      </c>
      <c r="K227" s="270"/>
      <c r="L227" s="302"/>
    </row>
    <row r="228" spans="3:12" ht="16.5" customHeight="1" x14ac:dyDescent="0.3">
      <c r="C228" s="269" t="s">
        <v>1924</v>
      </c>
      <c r="D228" s="494" t="s">
        <v>3621</v>
      </c>
      <c r="E228" s="259"/>
      <c r="F228" s="260">
        <v>1</v>
      </c>
      <c r="G228" s="260"/>
      <c r="H228" s="260"/>
      <c r="I228" s="261"/>
      <c r="J228" s="293">
        <f>F228</f>
        <v>1</v>
      </c>
      <c r="K228" s="270"/>
      <c r="L228" s="302"/>
    </row>
    <row r="229" spans="3:12" ht="16.5" customHeight="1" x14ac:dyDescent="0.3">
      <c r="C229" s="269" t="s">
        <v>1921</v>
      </c>
      <c r="D229" s="494" t="s">
        <v>1922</v>
      </c>
      <c r="E229" s="259"/>
      <c r="F229" s="260">
        <v>1</v>
      </c>
      <c r="G229" s="260"/>
      <c r="H229" s="260"/>
      <c r="I229" s="261"/>
      <c r="J229" s="293">
        <f>F229</f>
        <v>1</v>
      </c>
      <c r="K229" s="270"/>
      <c r="L229" s="302"/>
    </row>
    <row r="230" spans="3:12" ht="16.5" customHeight="1" x14ac:dyDescent="0.3">
      <c r="C230" s="269" t="s">
        <v>1925</v>
      </c>
      <c r="D230" s="494" t="s">
        <v>1922</v>
      </c>
      <c r="E230" s="259"/>
      <c r="F230" s="260">
        <v>1</v>
      </c>
      <c r="G230" s="260"/>
      <c r="H230" s="260"/>
      <c r="I230" s="261"/>
      <c r="J230" s="293">
        <f>F230</f>
        <v>1</v>
      </c>
      <c r="K230" s="270"/>
      <c r="L230" s="302"/>
    </row>
    <row r="231" spans="3:12" ht="16.5" customHeight="1" x14ac:dyDescent="0.3">
      <c r="C231" s="269"/>
      <c r="D231" s="494"/>
      <c r="E231" s="491"/>
      <c r="F231" s="493"/>
      <c r="G231" s="260"/>
      <c r="H231" s="260"/>
      <c r="I231" s="261"/>
      <c r="J231" s="293"/>
      <c r="K231" s="270"/>
      <c r="L231" s="302"/>
    </row>
    <row r="232" spans="3:12" ht="16.5" customHeight="1" x14ac:dyDescent="0.3">
      <c r="C232" s="594" t="str">
        <f>RESUMEN!C229</f>
        <v>03.08.01.19</v>
      </c>
      <c r="D232" s="2181" t="str">
        <f>RESUMEN!D229</f>
        <v>V04e VENTANA DE ALUMINIO C/ CRISTAL TEMPLADO DE 8mm, 2 HOJAS PROYECTANTES Y SUPERIOR FIJA 1.80m x 1.40m.</v>
      </c>
      <c r="E232" s="2181"/>
      <c r="F232" s="2181"/>
      <c r="G232" s="2181"/>
      <c r="H232" s="2181"/>
      <c r="I232" s="2181"/>
      <c r="J232" s="2181"/>
      <c r="K232" s="2182"/>
      <c r="L232" s="302"/>
    </row>
    <row r="233" spans="3:12" s="303" customFormat="1" x14ac:dyDescent="0.25">
      <c r="C233" s="2170" t="s">
        <v>1</v>
      </c>
      <c r="D233" s="2172" t="s">
        <v>2</v>
      </c>
      <c r="E233" s="2172" t="s">
        <v>239</v>
      </c>
      <c r="F233" s="2174" t="s">
        <v>391</v>
      </c>
      <c r="G233" s="2175"/>
      <c r="H233" s="2175"/>
      <c r="I233" s="2176"/>
      <c r="J233" s="2177" t="s">
        <v>392</v>
      </c>
      <c r="K233" s="2179" t="s">
        <v>393</v>
      </c>
    </row>
    <row r="234" spans="3:12" x14ac:dyDescent="0.3">
      <c r="C234" s="2171"/>
      <c r="D234" s="2173"/>
      <c r="E234" s="2173"/>
      <c r="F234" s="296" t="s">
        <v>58</v>
      </c>
      <c r="G234" s="297" t="s">
        <v>48</v>
      </c>
      <c r="H234" s="297" t="s">
        <v>51</v>
      </c>
      <c r="I234" s="298" t="s">
        <v>47</v>
      </c>
      <c r="J234" s="2178"/>
      <c r="K234" s="2180"/>
    </row>
    <row r="235" spans="3:12" ht="16.5" customHeight="1" x14ac:dyDescent="0.3">
      <c r="C235" s="304"/>
      <c r="D235" s="282"/>
      <c r="E235" s="282"/>
      <c r="F235" s="282"/>
      <c r="G235" s="282"/>
      <c r="H235" s="282"/>
      <c r="I235" s="282"/>
      <c r="J235" s="490">
        <f>SUM(J240:J260)</f>
        <v>18</v>
      </c>
      <c r="K235" s="284" t="s">
        <v>3</v>
      </c>
    </row>
    <row r="236" spans="3:12" ht="16.5" customHeight="1" x14ac:dyDescent="0.3">
      <c r="C236" s="495"/>
      <c r="D236" s="503"/>
      <c r="E236" s="504"/>
      <c r="F236" s="505"/>
      <c r="G236" s="505"/>
      <c r="H236" s="505"/>
      <c r="I236" s="506"/>
      <c r="J236" s="507"/>
      <c r="K236" s="496"/>
      <c r="L236" s="302"/>
    </row>
    <row r="237" spans="3:12" ht="16.5" customHeight="1" x14ac:dyDescent="0.3">
      <c r="C237" s="269"/>
      <c r="D237" s="177" t="s">
        <v>200</v>
      </c>
      <c r="E237" s="259"/>
      <c r="F237" s="260"/>
      <c r="G237" s="280"/>
      <c r="H237" s="280"/>
      <c r="I237" s="281"/>
      <c r="J237" s="305"/>
      <c r="K237" s="270"/>
      <c r="L237" s="302"/>
    </row>
    <row r="238" spans="3:12" ht="16.5" customHeight="1" x14ac:dyDescent="0.3">
      <c r="C238" s="269"/>
      <c r="D238" s="434" t="s">
        <v>1685</v>
      </c>
      <c r="E238" s="259"/>
      <c r="F238" s="260"/>
      <c r="G238" s="260"/>
      <c r="H238" s="260"/>
      <c r="I238" s="261"/>
      <c r="J238" s="293"/>
      <c r="K238" s="270"/>
      <c r="L238" s="302"/>
    </row>
    <row r="239" spans="3:12" ht="16.5" customHeight="1" x14ac:dyDescent="0.3">
      <c r="C239" s="269"/>
      <c r="D239" s="149" t="s">
        <v>170</v>
      </c>
      <c r="E239" s="259"/>
      <c r="F239" s="260"/>
      <c r="G239" s="260"/>
      <c r="H239" s="260"/>
      <c r="I239" s="261"/>
      <c r="J239" s="293"/>
      <c r="K239" s="270"/>
      <c r="L239" s="302"/>
    </row>
    <row r="240" spans="3:12" ht="16.5" customHeight="1" x14ac:dyDescent="0.3">
      <c r="C240" s="269" t="s">
        <v>1676</v>
      </c>
      <c r="D240" s="494" t="s">
        <v>3622</v>
      </c>
      <c r="E240" s="259"/>
      <c r="F240" s="260">
        <v>2</v>
      </c>
      <c r="G240" s="260"/>
      <c r="H240" s="260"/>
      <c r="I240" s="261"/>
      <c r="J240" s="293">
        <f>F240</f>
        <v>2</v>
      </c>
      <c r="K240" s="270"/>
      <c r="L240" s="302"/>
    </row>
    <row r="241" spans="3:12" ht="16.5" customHeight="1" x14ac:dyDescent="0.3">
      <c r="C241" s="269" t="s">
        <v>1727</v>
      </c>
      <c r="D241" s="494" t="s">
        <v>692</v>
      </c>
      <c r="E241" s="259"/>
      <c r="F241" s="260">
        <v>1</v>
      </c>
      <c r="G241" s="260"/>
      <c r="H241" s="260"/>
      <c r="I241" s="261"/>
      <c r="J241" s="293">
        <f>F241</f>
        <v>1</v>
      </c>
      <c r="K241" s="270"/>
      <c r="L241" s="302"/>
    </row>
    <row r="242" spans="3:12" ht="16.5" customHeight="1" x14ac:dyDescent="0.3">
      <c r="C242" s="269" t="s">
        <v>1684</v>
      </c>
      <c r="D242" s="494" t="s">
        <v>566</v>
      </c>
      <c r="E242" s="259"/>
      <c r="F242" s="260">
        <v>1</v>
      </c>
      <c r="G242" s="260"/>
      <c r="H242" s="260"/>
      <c r="I242" s="261"/>
      <c r="J242" s="293">
        <f>F242</f>
        <v>1</v>
      </c>
      <c r="K242" s="270"/>
      <c r="L242" s="302"/>
    </row>
    <row r="243" spans="3:12" ht="16.5" customHeight="1" x14ac:dyDescent="0.3">
      <c r="C243" s="269"/>
      <c r="D243" s="434" t="s">
        <v>1692</v>
      </c>
      <c r="E243" s="259"/>
      <c r="F243" s="260"/>
      <c r="G243" s="260"/>
      <c r="H243" s="260"/>
      <c r="I243" s="261"/>
      <c r="J243" s="293"/>
      <c r="K243" s="270"/>
      <c r="L243" s="302"/>
    </row>
    <row r="244" spans="3:12" ht="16.5" customHeight="1" x14ac:dyDescent="0.3">
      <c r="C244" s="269" t="s">
        <v>1708</v>
      </c>
      <c r="D244" s="494" t="s">
        <v>185</v>
      </c>
      <c r="E244" s="259"/>
      <c r="F244" s="260">
        <v>1</v>
      </c>
      <c r="G244" s="260"/>
      <c r="H244" s="260"/>
      <c r="I244" s="261"/>
      <c r="J244" s="293">
        <f>F244</f>
        <v>1</v>
      </c>
      <c r="K244" s="270"/>
      <c r="L244" s="302"/>
    </row>
    <row r="245" spans="3:12" ht="16.5" customHeight="1" x14ac:dyDescent="0.3">
      <c r="C245" s="269" t="s">
        <v>1712</v>
      </c>
      <c r="D245" s="494" t="s">
        <v>1713</v>
      </c>
      <c r="E245" s="259"/>
      <c r="F245" s="260">
        <v>1</v>
      </c>
      <c r="G245" s="260"/>
      <c r="H245" s="260"/>
      <c r="I245" s="261"/>
      <c r="J245" s="293">
        <f>F245</f>
        <v>1</v>
      </c>
      <c r="K245" s="270"/>
      <c r="L245" s="302"/>
    </row>
    <row r="246" spans="3:12" ht="16.5" customHeight="1" x14ac:dyDescent="0.3">
      <c r="C246" s="269" t="s">
        <v>1714</v>
      </c>
      <c r="D246" s="494" t="s">
        <v>269</v>
      </c>
      <c r="E246" s="259"/>
      <c r="F246" s="260">
        <v>1</v>
      </c>
      <c r="G246" s="260"/>
      <c r="H246" s="260"/>
      <c r="I246" s="261"/>
      <c r="J246" s="293">
        <f>F246</f>
        <v>1</v>
      </c>
      <c r="K246" s="270"/>
      <c r="L246" s="302"/>
    </row>
    <row r="247" spans="3:12" ht="16.5" customHeight="1" x14ac:dyDescent="0.3">
      <c r="C247" s="269"/>
      <c r="D247" s="434" t="s">
        <v>1715</v>
      </c>
      <c r="E247" s="259"/>
      <c r="F247" s="260"/>
      <c r="G247" s="260"/>
      <c r="H247" s="260"/>
      <c r="I247" s="261"/>
      <c r="J247" s="293"/>
      <c r="K247" s="270"/>
      <c r="L247" s="302"/>
    </row>
    <row r="248" spans="3:12" ht="16.5" customHeight="1" x14ac:dyDescent="0.3">
      <c r="C248" s="269" t="s">
        <v>1716</v>
      </c>
      <c r="D248" s="494" t="s">
        <v>1717</v>
      </c>
      <c r="E248" s="259"/>
      <c r="F248" s="260">
        <v>2</v>
      </c>
      <c r="G248" s="260"/>
      <c r="H248" s="260"/>
      <c r="I248" s="261"/>
      <c r="J248" s="293">
        <f t="shared" ref="J248:J255" si="0">F248</f>
        <v>2</v>
      </c>
      <c r="K248" s="270"/>
      <c r="L248" s="302"/>
    </row>
    <row r="249" spans="3:12" ht="16.5" customHeight="1" x14ac:dyDescent="0.3">
      <c r="C249" s="269" t="s">
        <v>1721</v>
      </c>
      <c r="D249" s="494" t="s">
        <v>3623</v>
      </c>
      <c r="E249" s="259"/>
      <c r="F249" s="260">
        <v>1</v>
      </c>
      <c r="G249" s="260"/>
      <c r="H249" s="260"/>
      <c r="I249" s="261"/>
      <c r="J249" s="293">
        <f t="shared" si="0"/>
        <v>1</v>
      </c>
      <c r="K249" s="270"/>
      <c r="L249" s="302"/>
    </row>
    <row r="250" spans="3:12" ht="16.5" customHeight="1" x14ac:dyDescent="0.3">
      <c r="C250" s="269" t="s">
        <v>1724</v>
      </c>
      <c r="D250" s="494" t="s">
        <v>357</v>
      </c>
      <c r="E250" s="259"/>
      <c r="F250" s="260">
        <v>1</v>
      </c>
      <c r="G250" s="260"/>
      <c r="H250" s="260"/>
      <c r="I250" s="261"/>
      <c r="J250" s="293">
        <f t="shared" si="0"/>
        <v>1</v>
      </c>
      <c r="K250" s="270"/>
      <c r="L250" s="302"/>
    </row>
    <row r="251" spans="3:12" ht="16.5" customHeight="1" x14ac:dyDescent="0.3">
      <c r="C251" s="269" t="s">
        <v>1725</v>
      </c>
      <c r="D251" s="494" t="s">
        <v>1726</v>
      </c>
      <c r="E251" s="259"/>
      <c r="F251" s="260">
        <v>1</v>
      </c>
      <c r="G251" s="260"/>
      <c r="H251" s="260"/>
      <c r="I251" s="261"/>
      <c r="J251" s="293">
        <f t="shared" si="0"/>
        <v>1</v>
      </c>
      <c r="K251" s="270"/>
      <c r="L251" s="302"/>
    </row>
    <row r="252" spans="3:12" ht="16.5" customHeight="1" x14ac:dyDescent="0.3">
      <c r="C252" s="269" t="s">
        <v>1729</v>
      </c>
      <c r="D252" s="494" t="s">
        <v>1728</v>
      </c>
      <c r="E252" s="259"/>
      <c r="F252" s="260">
        <v>1</v>
      </c>
      <c r="G252" s="260"/>
      <c r="H252" s="260"/>
      <c r="I252" s="261"/>
      <c r="J252" s="293">
        <f t="shared" si="0"/>
        <v>1</v>
      </c>
      <c r="K252" s="270"/>
      <c r="L252" s="302"/>
    </row>
    <row r="253" spans="3:12" ht="16.5" customHeight="1" x14ac:dyDescent="0.3">
      <c r="C253" s="269" t="s">
        <v>1730</v>
      </c>
      <c r="D253" s="494" t="s">
        <v>830</v>
      </c>
      <c r="E253" s="259"/>
      <c r="F253" s="260">
        <v>1</v>
      </c>
      <c r="G253" s="260"/>
      <c r="H253" s="260"/>
      <c r="I253" s="261"/>
      <c r="J253" s="293">
        <f t="shared" si="0"/>
        <v>1</v>
      </c>
      <c r="K253" s="270"/>
      <c r="L253" s="302"/>
    </row>
    <row r="254" spans="3:12" ht="16.5" customHeight="1" x14ac:dyDescent="0.3">
      <c r="C254" s="269" t="s">
        <v>1731</v>
      </c>
      <c r="D254" s="494" t="s">
        <v>183</v>
      </c>
      <c r="E254" s="259"/>
      <c r="F254" s="260">
        <v>1</v>
      </c>
      <c r="G254" s="260"/>
      <c r="H254" s="260"/>
      <c r="I254" s="261"/>
      <c r="J254" s="293">
        <f t="shared" si="0"/>
        <v>1</v>
      </c>
      <c r="K254" s="270"/>
      <c r="L254" s="302"/>
    </row>
    <row r="255" spans="3:12" ht="16.5" customHeight="1" x14ac:dyDescent="0.3">
      <c r="C255" s="269" t="s">
        <v>1735</v>
      </c>
      <c r="D255" s="494" t="s">
        <v>1736</v>
      </c>
      <c r="E255" s="259"/>
      <c r="F255" s="260">
        <v>1</v>
      </c>
      <c r="G255" s="260"/>
      <c r="H255" s="260"/>
      <c r="I255" s="261"/>
      <c r="J255" s="293">
        <f t="shared" si="0"/>
        <v>1</v>
      </c>
      <c r="K255" s="270"/>
      <c r="L255" s="302"/>
    </row>
    <row r="256" spans="3:12" ht="16.5" customHeight="1" x14ac:dyDescent="0.3">
      <c r="C256" s="269"/>
      <c r="D256" s="177" t="s">
        <v>203</v>
      </c>
      <c r="E256" s="259"/>
      <c r="F256" s="260"/>
      <c r="G256" s="280"/>
      <c r="H256" s="280"/>
      <c r="I256" s="281"/>
      <c r="J256" s="305"/>
      <c r="K256" s="270"/>
      <c r="L256" s="302"/>
    </row>
    <row r="257" spans="3:12" ht="16.5" customHeight="1" x14ac:dyDescent="0.3">
      <c r="C257" s="269"/>
      <c r="D257" s="434" t="s">
        <v>1798</v>
      </c>
      <c r="E257" s="259"/>
      <c r="F257" s="260"/>
      <c r="G257" s="260"/>
      <c r="H257" s="260"/>
      <c r="I257" s="261"/>
      <c r="J257" s="293"/>
      <c r="K257" s="270"/>
      <c r="L257" s="302"/>
    </row>
    <row r="258" spans="3:12" ht="16.5" customHeight="1" x14ac:dyDescent="0.3">
      <c r="C258" s="269"/>
      <c r="D258" s="149" t="s">
        <v>170</v>
      </c>
      <c r="E258" s="259"/>
      <c r="F258" s="260"/>
      <c r="G258" s="260"/>
      <c r="H258" s="260"/>
      <c r="I258" s="261"/>
      <c r="J258" s="293"/>
      <c r="K258" s="270"/>
      <c r="L258" s="302"/>
    </row>
    <row r="259" spans="3:12" ht="16.5" customHeight="1" x14ac:dyDescent="0.3">
      <c r="C259" s="269"/>
      <c r="D259" s="494" t="s">
        <v>622</v>
      </c>
      <c r="E259" s="259"/>
      <c r="F259" s="260">
        <v>2</v>
      </c>
      <c r="G259" s="260"/>
      <c r="H259" s="260"/>
      <c r="I259" s="261"/>
      <c r="J259" s="293">
        <f>F259</f>
        <v>2</v>
      </c>
      <c r="K259" s="270"/>
      <c r="L259" s="302"/>
    </row>
    <row r="260" spans="3:12" ht="16.5" customHeight="1" x14ac:dyDescent="0.3">
      <c r="C260" s="497"/>
      <c r="D260" s="498"/>
      <c r="E260" s="499"/>
      <c r="F260" s="500"/>
      <c r="G260" s="500"/>
      <c r="H260" s="500"/>
      <c r="I260" s="498"/>
      <c r="J260" s="501"/>
      <c r="K260" s="502"/>
      <c r="L260" s="302"/>
    </row>
    <row r="261" spans="3:12" ht="16.5" customHeight="1" x14ac:dyDescent="0.3">
      <c r="C261" s="594" t="str">
        <f>RESUMEN!C230</f>
        <v>03.08.01.20</v>
      </c>
      <c r="D261" s="2181" t="str">
        <f>RESUMEN!D230</f>
        <v>V04e1 VENTANA DE ALUMINIO C/ CRISTAL TEMPLADO DE 8mm, 2 HOJAS PROYECTANTES Y SUPERIOR FIJA 1.80m x 1.40m.</v>
      </c>
      <c r="E261" s="2181"/>
      <c r="F261" s="2181"/>
      <c r="G261" s="2181"/>
      <c r="H261" s="2181"/>
      <c r="I261" s="2181"/>
      <c r="J261" s="2181"/>
      <c r="K261" s="2182"/>
      <c r="L261" s="302"/>
    </row>
    <row r="262" spans="3:12" s="303" customFormat="1" x14ac:dyDescent="0.25">
      <c r="C262" s="2170" t="s">
        <v>1</v>
      </c>
      <c r="D262" s="2172" t="s">
        <v>2</v>
      </c>
      <c r="E262" s="2172" t="s">
        <v>239</v>
      </c>
      <c r="F262" s="2174" t="s">
        <v>391</v>
      </c>
      <c r="G262" s="2175"/>
      <c r="H262" s="2175"/>
      <c r="I262" s="2176"/>
      <c r="J262" s="2177" t="s">
        <v>392</v>
      </c>
      <c r="K262" s="2179" t="s">
        <v>393</v>
      </c>
    </row>
    <row r="263" spans="3:12" x14ac:dyDescent="0.3">
      <c r="C263" s="2171"/>
      <c r="D263" s="2173"/>
      <c r="E263" s="2173"/>
      <c r="F263" s="296" t="s">
        <v>58</v>
      </c>
      <c r="G263" s="297" t="s">
        <v>48</v>
      </c>
      <c r="H263" s="297" t="s">
        <v>51</v>
      </c>
      <c r="I263" s="298" t="s">
        <v>47</v>
      </c>
      <c r="J263" s="2178"/>
      <c r="K263" s="2180"/>
    </row>
    <row r="264" spans="3:12" ht="16.5" customHeight="1" x14ac:dyDescent="0.3">
      <c r="C264" s="304"/>
      <c r="D264" s="282"/>
      <c r="E264" s="282"/>
      <c r="F264" s="282"/>
      <c r="G264" s="282"/>
      <c r="H264" s="282"/>
      <c r="I264" s="282"/>
      <c r="J264" s="490">
        <f>SUM(J268:J283)</f>
        <v>14</v>
      </c>
      <c r="K264" s="284" t="s">
        <v>3</v>
      </c>
    </row>
    <row r="265" spans="3:12" ht="16.5" customHeight="1" x14ac:dyDescent="0.3">
      <c r="C265" s="269"/>
      <c r="D265" s="177" t="s">
        <v>203</v>
      </c>
      <c r="E265" s="259"/>
      <c r="F265" s="260"/>
      <c r="G265" s="280"/>
      <c r="H265" s="280"/>
      <c r="I265" s="281"/>
      <c r="J265" s="305"/>
      <c r="K265" s="270"/>
      <c r="L265" s="302"/>
    </row>
    <row r="266" spans="3:12" ht="16.5" customHeight="1" x14ac:dyDescent="0.3">
      <c r="C266" s="269"/>
      <c r="D266" s="434" t="s">
        <v>1750</v>
      </c>
      <c r="E266" s="259"/>
      <c r="F266" s="260"/>
      <c r="G266" s="260"/>
      <c r="H266" s="260"/>
      <c r="I266" s="261"/>
      <c r="J266" s="293"/>
      <c r="K266" s="270"/>
      <c r="L266" s="302"/>
    </row>
    <row r="267" spans="3:12" ht="16.5" customHeight="1" x14ac:dyDescent="0.3">
      <c r="C267" s="269"/>
      <c r="D267" s="149" t="s">
        <v>170</v>
      </c>
      <c r="E267" s="259"/>
      <c r="F267" s="260"/>
      <c r="G267" s="260"/>
      <c r="H267" s="260"/>
      <c r="I267" s="261"/>
      <c r="J267" s="293"/>
      <c r="K267" s="270"/>
      <c r="L267" s="302"/>
    </row>
    <row r="268" spans="3:12" ht="16.5" customHeight="1" x14ac:dyDescent="0.3">
      <c r="C268" s="269" t="s">
        <v>1770</v>
      </c>
      <c r="D268" s="494" t="s">
        <v>1771</v>
      </c>
      <c r="E268" s="259"/>
      <c r="F268" s="260">
        <v>1</v>
      </c>
      <c r="G268" s="260"/>
      <c r="H268" s="260"/>
      <c r="I268" s="261"/>
      <c r="J268" s="293">
        <f>F268</f>
        <v>1</v>
      </c>
      <c r="K268" s="270"/>
      <c r="L268" s="302"/>
    </row>
    <row r="269" spans="3:12" ht="16.5" customHeight="1" x14ac:dyDescent="0.3">
      <c r="C269" s="269" t="s">
        <v>2149</v>
      </c>
      <c r="D269" s="494" t="s">
        <v>1771</v>
      </c>
      <c r="E269" s="259"/>
      <c r="F269" s="260">
        <v>1</v>
      </c>
      <c r="G269" s="260"/>
      <c r="H269" s="260"/>
      <c r="I269" s="261"/>
      <c r="J269" s="293">
        <f>F269</f>
        <v>1</v>
      </c>
      <c r="K269" s="496"/>
      <c r="L269" s="302"/>
    </row>
    <row r="270" spans="3:12" ht="16.5" customHeight="1" x14ac:dyDescent="0.3">
      <c r="C270" s="269" t="s">
        <v>1779</v>
      </c>
      <c r="D270" s="494" t="s">
        <v>2018</v>
      </c>
      <c r="E270" s="259"/>
      <c r="F270" s="260">
        <v>1</v>
      </c>
      <c r="G270" s="260"/>
      <c r="H270" s="260"/>
      <c r="I270" s="261"/>
      <c r="J270" s="293">
        <f>F270</f>
        <v>1</v>
      </c>
      <c r="K270" s="270"/>
      <c r="L270" s="302"/>
    </row>
    <row r="271" spans="3:12" ht="16.5" customHeight="1" x14ac:dyDescent="0.3">
      <c r="C271" s="269" t="s">
        <v>1783</v>
      </c>
      <c r="D271" s="494" t="s">
        <v>2018</v>
      </c>
      <c r="E271" s="259"/>
      <c r="F271" s="260">
        <v>1</v>
      </c>
      <c r="G271" s="260"/>
      <c r="H271" s="260"/>
      <c r="I271" s="261"/>
      <c r="J271" s="293">
        <f>F271</f>
        <v>1</v>
      </c>
      <c r="K271" s="270"/>
      <c r="L271" s="302"/>
    </row>
    <row r="272" spans="3:12" ht="16.5" customHeight="1" x14ac:dyDescent="0.3">
      <c r="C272" s="269"/>
      <c r="D272" s="434" t="s">
        <v>1798</v>
      </c>
      <c r="E272" s="259"/>
      <c r="F272" s="260"/>
      <c r="G272" s="260"/>
      <c r="H272" s="260"/>
      <c r="I272" s="261"/>
      <c r="J272" s="293"/>
      <c r="K272" s="270"/>
      <c r="L272" s="302"/>
    </row>
    <row r="273" spans="3:12" ht="16.5" customHeight="1" x14ac:dyDescent="0.3">
      <c r="C273" s="269" t="s">
        <v>1785</v>
      </c>
      <c r="D273" s="494" t="s">
        <v>2018</v>
      </c>
      <c r="E273" s="259"/>
      <c r="F273" s="260">
        <v>1</v>
      </c>
      <c r="G273" s="260"/>
      <c r="H273" s="260"/>
      <c r="I273" s="261"/>
      <c r="J273" s="293">
        <f t="shared" ref="J273:J281" si="1">F273</f>
        <v>1</v>
      </c>
      <c r="K273" s="270"/>
      <c r="L273" s="302"/>
    </row>
    <row r="274" spans="3:12" ht="16.5" customHeight="1" x14ac:dyDescent="0.3">
      <c r="C274" s="269" t="s">
        <v>1803</v>
      </c>
      <c r="D274" s="494" t="s">
        <v>176</v>
      </c>
      <c r="E274" s="259"/>
      <c r="F274" s="260">
        <v>1</v>
      </c>
      <c r="G274" s="260"/>
      <c r="H274" s="260"/>
      <c r="I274" s="261"/>
      <c r="J274" s="293">
        <f t="shared" si="1"/>
        <v>1</v>
      </c>
      <c r="K274" s="496"/>
      <c r="L274" s="302"/>
    </row>
    <row r="275" spans="3:12" ht="16.5" customHeight="1" x14ac:dyDescent="0.3">
      <c r="C275" s="269" t="s">
        <v>1801</v>
      </c>
      <c r="D275" s="494" t="s">
        <v>155</v>
      </c>
      <c r="E275" s="259"/>
      <c r="F275" s="260">
        <v>1</v>
      </c>
      <c r="G275" s="260"/>
      <c r="H275" s="260"/>
      <c r="I275" s="261"/>
      <c r="J275" s="293">
        <f t="shared" si="1"/>
        <v>1</v>
      </c>
      <c r="K275" s="270"/>
      <c r="L275" s="302"/>
    </row>
    <row r="276" spans="3:12" ht="16.5" customHeight="1" x14ac:dyDescent="0.3">
      <c r="C276" s="269" t="s">
        <v>1794</v>
      </c>
      <c r="D276" s="494" t="s">
        <v>1795</v>
      </c>
      <c r="E276" s="259"/>
      <c r="F276" s="260">
        <v>1</v>
      </c>
      <c r="G276" s="260"/>
      <c r="H276" s="260"/>
      <c r="I276" s="261"/>
      <c r="J276" s="293">
        <f t="shared" si="1"/>
        <v>1</v>
      </c>
      <c r="K276" s="270"/>
      <c r="L276" s="302"/>
    </row>
    <row r="277" spans="3:12" ht="16.5" customHeight="1" x14ac:dyDescent="0.3">
      <c r="C277" s="269" t="s">
        <v>1806</v>
      </c>
      <c r="D277" s="494" t="s">
        <v>1807</v>
      </c>
      <c r="E277" s="259"/>
      <c r="F277" s="260">
        <v>1</v>
      </c>
      <c r="G277" s="260"/>
      <c r="H277" s="260"/>
      <c r="I277" s="261"/>
      <c r="J277" s="293">
        <f t="shared" si="1"/>
        <v>1</v>
      </c>
      <c r="K277" s="270"/>
      <c r="L277" s="302"/>
    </row>
    <row r="278" spans="3:12" ht="16.5" customHeight="1" x14ac:dyDescent="0.3">
      <c r="C278" s="269" t="s">
        <v>1814</v>
      </c>
      <c r="D278" s="494" t="s">
        <v>1815</v>
      </c>
      <c r="E278" s="259"/>
      <c r="F278" s="260">
        <v>1</v>
      </c>
      <c r="G278" s="260"/>
      <c r="H278" s="260"/>
      <c r="I278" s="261"/>
      <c r="J278" s="293">
        <f t="shared" si="1"/>
        <v>1</v>
      </c>
      <c r="K278" s="270"/>
      <c r="L278" s="302"/>
    </row>
    <row r="279" spans="3:12" ht="16.5" customHeight="1" x14ac:dyDescent="0.3">
      <c r="C279" s="269" t="s">
        <v>1826</v>
      </c>
      <c r="D279" s="494" t="s">
        <v>2019</v>
      </c>
      <c r="E279" s="259"/>
      <c r="F279" s="260">
        <v>1</v>
      </c>
      <c r="G279" s="260"/>
      <c r="H279" s="260"/>
      <c r="I279" s="261"/>
      <c r="J279" s="293">
        <f t="shared" si="1"/>
        <v>1</v>
      </c>
      <c r="K279" s="270"/>
      <c r="L279" s="302"/>
    </row>
    <row r="280" spans="3:12" ht="16.5" customHeight="1" x14ac:dyDescent="0.3">
      <c r="C280" s="269" t="s">
        <v>2178</v>
      </c>
      <c r="D280" s="494" t="s">
        <v>2019</v>
      </c>
      <c r="E280" s="259"/>
      <c r="F280" s="260">
        <v>1</v>
      </c>
      <c r="G280" s="260"/>
      <c r="H280" s="260"/>
      <c r="I280" s="261"/>
      <c r="J280" s="293">
        <f t="shared" si="1"/>
        <v>1</v>
      </c>
      <c r="K280" s="270"/>
      <c r="L280" s="302"/>
    </row>
    <row r="281" spans="3:12" ht="16.5" customHeight="1" x14ac:dyDescent="0.3">
      <c r="C281" s="269" t="s">
        <v>1835</v>
      </c>
      <c r="D281" s="494" t="s">
        <v>1753</v>
      </c>
      <c r="E281" s="259"/>
      <c r="F281" s="260">
        <v>1</v>
      </c>
      <c r="G281" s="260"/>
      <c r="H281" s="260"/>
      <c r="I281" s="261"/>
      <c r="J281" s="293">
        <f t="shared" si="1"/>
        <v>1</v>
      </c>
      <c r="K281" s="270"/>
      <c r="L281" s="302"/>
    </row>
    <row r="282" spans="3:12" ht="16.5" customHeight="1" x14ac:dyDescent="0.3">
      <c r="C282" s="269"/>
      <c r="D282" s="434" t="s">
        <v>1929</v>
      </c>
      <c r="E282" s="259"/>
      <c r="F282" s="260"/>
      <c r="G282" s="260"/>
      <c r="H282" s="260"/>
      <c r="I282" s="261"/>
      <c r="J282" s="293"/>
      <c r="K282" s="270"/>
      <c r="L282" s="302"/>
    </row>
    <row r="283" spans="3:12" ht="16.5" customHeight="1" x14ac:dyDescent="0.3">
      <c r="C283" s="269" t="s">
        <v>1906</v>
      </c>
      <c r="D283" s="494" t="s">
        <v>1907</v>
      </c>
      <c r="E283" s="259"/>
      <c r="F283" s="260">
        <v>1</v>
      </c>
      <c r="G283" s="260"/>
      <c r="H283" s="260"/>
      <c r="I283" s="261"/>
      <c r="J283" s="293">
        <f>F283</f>
        <v>1</v>
      </c>
      <c r="K283" s="270"/>
      <c r="L283" s="302"/>
    </row>
    <row r="284" spans="3:12" ht="16.5" customHeight="1" x14ac:dyDescent="0.3">
      <c r="C284" s="497"/>
      <c r="D284" s="498"/>
      <c r="E284" s="499"/>
      <c r="F284" s="500"/>
      <c r="G284" s="500"/>
      <c r="H284" s="500"/>
      <c r="I284" s="498"/>
      <c r="J284" s="501"/>
      <c r="K284" s="502"/>
      <c r="L284" s="302"/>
    </row>
    <row r="285" spans="3:12" ht="16.5" customHeight="1" x14ac:dyDescent="0.3">
      <c r="C285" s="594" t="str">
        <f>RESUMEN!C231</f>
        <v>03.08.01.21</v>
      </c>
      <c r="D285" s="2181" t="str">
        <f>RESUMEN!D231</f>
        <v>V04f VENTANA DE ALUMINIO C/ CRISTAL TEMPLADO DE 8mm, 3 HOJAS PROYECTANTES Y SUPERIOR FIJA 2.10 x 1.40m.</v>
      </c>
      <c r="E285" s="2181"/>
      <c r="F285" s="2181"/>
      <c r="G285" s="2181"/>
      <c r="H285" s="2181"/>
      <c r="I285" s="2181"/>
      <c r="J285" s="2181"/>
      <c r="K285" s="2182"/>
      <c r="L285" s="302"/>
    </row>
    <row r="286" spans="3:12" s="303" customFormat="1" x14ac:dyDescent="0.25">
      <c r="C286" s="2170" t="s">
        <v>1</v>
      </c>
      <c r="D286" s="2172" t="s">
        <v>2</v>
      </c>
      <c r="E286" s="2172" t="s">
        <v>239</v>
      </c>
      <c r="F286" s="2174" t="s">
        <v>391</v>
      </c>
      <c r="G286" s="2175"/>
      <c r="H286" s="2175"/>
      <c r="I286" s="2176"/>
      <c r="J286" s="2177" t="s">
        <v>392</v>
      </c>
      <c r="K286" s="2179" t="s">
        <v>393</v>
      </c>
    </row>
    <row r="287" spans="3:12" x14ac:dyDescent="0.3">
      <c r="C287" s="2171"/>
      <c r="D287" s="2173"/>
      <c r="E287" s="2173"/>
      <c r="F287" s="296" t="s">
        <v>58</v>
      </c>
      <c r="G287" s="297" t="s">
        <v>48</v>
      </c>
      <c r="H287" s="297" t="s">
        <v>51</v>
      </c>
      <c r="I287" s="298" t="s">
        <v>47</v>
      </c>
      <c r="J287" s="2178"/>
      <c r="K287" s="2180"/>
    </row>
    <row r="288" spans="3:12" ht="16.5" customHeight="1" x14ac:dyDescent="0.3">
      <c r="C288" s="304"/>
      <c r="D288" s="282"/>
      <c r="E288" s="282"/>
      <c r="F288" s="282"/>
      <c r="G288" s="282"/>
      <c r="H288" s="282"/>
      <c r="I288" s="282"/>
      <c r="J288" s="490">
        <f>SUM(J294:J303)</f>
        <v>3</v>
      </c>
      <c r="K288" s="284" t="s">
        <v>3</v>
      </c>
    </row>
    <row r="289" spans="3:12" ht="16.5" customHeight="1" x14ac:dyDescent="0.3">
      <c r="C289" s="495"/>
      <c r="D289" s="503"/>
      <c r="E289" s="504"/>
      <c r="F289" s="505"/>
      <c r="G289" s="505"/>
      <c r="H289" s="505"/>
      <c r="I289" s="506"/>
      <c r="J289" s="507"/>
      <c r="K289" s="496"/>
      <c r="L289" s="302"/>
    </row>
    <row r="290" spans="3:12" ht="16.5" customHeight="1" x14ac:dyDescent="0.3">
      <c r="C290" s="269"/>
      <c r="D290" s="177" t="s">
        <v>169</v>
      </c>
      <c r="E290" s="259"/>
      <c r="F290" s="260"/>
      <c r="G290" s="280"/>
      <c r="H290" s="280"/>
      <c r="I290" s="281"/>
      <c r="J290" s="305"/>
      <c r="K290" s="270"/>
      <c r="L290" s="302"/>
    </row>
    <row r="291" spans="3:12" ht="16.5" customHeight="1" x14ac:dyDescent="0.3">
      <c r="C291" s="269"/>
      <c r="D291" s="434" t="s">
        <v>1018</v>
      </c>
      <c r="E291" s="259"/>
      <c r="F291" s="260"/>
      <c r="G291" s="260"/>
      <c r="H291" s="260"/>
      <c r="I291" s="261"/>
      <c r="J291" s="293"/>
      <c r="K291" s="270"/>
      <c r="L291" s="302"/>
    </row>
    <row r="292" spans="3:12" ht="16.5" customHeight="1" x14ac:dyDescent="0.3">
      <c r="C292" s="269"/>
      <c r="D292" s="149" t="s">
        <v>170</v>
      </c>
      <c r="E292" s="259"/>
      <c r="F292" s="260"/>
      <c r="G292" s="260"/>
      <c r="H292" s="260"/>
      <c r="I292" s="261"/>
      <c r="J292" s="293"/>
      <c r="K292" s="270"/>
      <c r="L292" s="302"/>
    </row>
    <row r="293" spans="3:12" ht="16.5" customHeight="1" x14ac:dyDescent="0.3">
      <c r="C293" s="269" t="s">
        <v>2144</v>
      </c>
      <c r="D293" s="494" t="s">
        <v>3624</v>
      </c>
      <c r="E293" s="259"/>
      <c r="F293" s="260">
        <v>1</v>
      </c>
      <c r="G293" s="260"/>
      <c r="H293" s="260"/>
      <c r="I293" s="261"/>
      <c r="J293" s="293">
        <f>F293</f>
        <v>1</v>
      </c>
      <c r="K293" s="270"/>
      <c r="L293" s="302"/>
    </row>
    <row r="294" spans="3:12" ht="16.5" customHeight="1" x14ac:dyDescent="0.3">
      <c r="C294" s="269"/>
      <c r="D294" s="177" t="s">
        <v>200</v>
      </c>
      <c r="E294" s="259"/>
      <c r="F294" s="260"/>
      <c r="G294" s="280"/>
      <c r="H294" s="280"/>
      <c r="I294" s="281"/>
      <c r="J294" s="305"/>
      <c r="K294" s="270"/>
      <c r="L294" s="302"/>
    </row>
    <row r="295" spans="3:12" ht="16.5" customHeight="1" x14ac:dyDescent="0.3">
      <c r="C295" s="269"/>
      <c r="D295" s="434" t="s">
        <v>1692</v>
      </c>
      <c r="E295" s="259"/>
      <c r="F295" s="260"/>
      <c r="G295" s="260"/>
      <c r="H295" s="260"/>
      <c r="I295" s="261"/>
      <c r="J295" s="293"/>
      <c r="K295" s="270"/>
      <c r="L295" s="302"/>
    </row>
    <row r="296" spans="3:12" ht="16.5" customHeight="1" x14ac:dyDescent="0.3">
      <c r="C296" s="269"/>
      <c r="D296" s="149" t="s">
        <v>170</v>
      </c>
      <c r="E296" s="259"/>
      <c r="F296" s="260"/>
      <c r="G296" s="260"/>
      <c r="H296" s="260"/>
      <c r="I296" s="261"/>
      <c r="J296" s="293"/>
      <c r="K296" s="270"/>
      <c r="L296" s="302"/>
    </row>
    <row r="297" spans="3:12" ht="16.5" customHeight="1" x14ac:dyDescent="0.3">
      <c r="C297" s="269" t="s">
        <v>1695</v>
      </c>
      <c r="D297" s="494" t="s">
        <v>769</v>
      </c>
      <c r="E297" s="259"/>
      <c r="F297" s="260">
        <v>1</v>
      </c>
      <c r="G297" s="260"/>
      <c r="H297" s="260"/>
      <c r="I297" s="261"/>
      <c r="J297" s="293">
        <f>F297</f>
        <v>1</v>
      </c>
      <c r="K297" s="270"/>
      <c r="L297" s="302"/>
    </row>
    <row r="298" spans="3:12" ht="16.5" customHeight="1" x14ac:dyDescent="0.3">
      <c r="C298" s="269" t="s">
        <v>2377</v>
      </c>
      <c r="D298" s="494" t="s">
        <v>360</v>
      </c>
      <c r="E298" s="259"/>
      <c r="F298" s="260">
        <v>1</v>
      </c>
      <c r="G298" s="260"/>
      <c r="H298" s="260"/>
      <c r="I298" s="261"/>
      <c r="J298" s="293">
        <f>F298</f>
        <v>1</v>
      </c>
      <c r="K298" s="270"/>
      <c r="L298" s="302"/>
    </row>
    <row r="299" spans="3:12" ht="16.5" customHeight="1" x14ac:dyDescent="0.3">
      <c r="C299" s="269"/>
      <c r="D299" s="177" t="s">
        <v>203</v>
      </c>
      <c r="E299" s="259"/>
      <c r="F299" s="260"/>
      <c r="G299" s="280"/>
      <c r="H299" s="280"/>
      <c r="I299" s="281"/>
      <c r="J299" s="305"/>
      <c r="K299" s="270"/>
      <c r="L299" s="302"/>
    </row>
    <row r="300" spans="3:12" ht="16.5" customHeight="1" x14ac:dyDescent="0.3">
      <c r="C300" s="269"/>
      <c r="D300" s="434" t="s">
        <v>1750</v>
      </c>
      <c r="E300" s="259"/>
      <c r="F300" s="260"/>
      <c r="G300" s="260"/>
      <c r="H300" s="260"/>
      <c r="I300" s="261"/>
      <c r="J300" s="293"/>
      <c r="K300" s="270"/>
      <c r="L300" s="302"/>
    </row>
    <row r="301" spans="3:12" ht="16.5" customHeight="1" x14ac:dyDescent="0.3">
      <c r="C301" s="269"/>
      <c r="D301" s="149" t="s">
        <v>170</v>
      </c>
      <c r="E301" s="259"/>
      <c r="F301" s="260"/>
      <c r="G301" s="260"/>
      <c r="H301" s="260"/>
      <c r="I301" s="261"/>
      <c r="J301" s="293"/>
      <c r="K301" s="270"/>
      <c r="L301" s="302"/>
    </row>
    <row r="302" spans="3:12" ht="16.5" customHeight="1" x14ac:dyDescent="0.3">
      <c r="C302" s="269" t="s">
        <v>1792</v>
      </c>
      <c r="D302" s="494" t="s">
        <v>1793</v>
      </c>
      <c r="E302" s="259"/>
      <c r="F302" s="260">
        <v>1</v>
      </c>
      <c r="G302" s="260"/>
      <c r="H302" s="260"/>
      <c r="I302" s="261"/>
      <c r="J302" s="293">
        <f>F302</f>
        <v>1</v>
      </c>
      <c r="K302" s="270"/>
      <c r="L302" s="302"/>
    </row>
    <row r="303" spans="3:12" ht="16.5" customHeight="1" x14ac:dyDescent="0.3">
      <c r="C303" s="497"/>
      <c r="D303" s="498"/>
      <c r="E303" s="499"/>
      <c r="F303" s="500"/>
      <c r="G303" s="500"/>
      <c r="H303" s="500"/>
      <c r="I303" s="498"/>
      <c r="J303" s="501"/>
      <c r="K303" s="502"/>
      <c r="L303" s="302"/>
    </row>
    <row r="304" spans="3:12" ht="16.5" customHeight="1" x14ac:dyDescent="0.3">
      <c r="C304" s="594" t="str">
        <f>RESUMEN!C232</f>
        <v>03.08.01.22</v>
      </c>
      <c r="D304" s="2181" t="str">
        <f>RESUMEN!D232</f>
        <v>V04f1 VENTANA DE ALUMINIO C/ CRISTAL TEMPLADO DE 8mm, 3 HOJAS PROYECTANTES Y SUPERIOR FIJA 2.10 x 1.40m.</v>
      </c>
      <c r="E304" s="2181"/>
      <c r="F304" s="2181"/>
      <c r="G304" s="2181"/>
      <c r="H304" s="2181"/>
      <c r="I304" s="2181"/>
      <c r="J304" s="2181"/>
      <c r="K304" s="2182"/>
      <c r="L304" s="302"/>
    </row>
    <row r="305" spans="3:12" s="303" customFormat="1" x14ac:dyDescent="0.25">
      <c r="C305" s="2170" t="s">
        <v>1</v>
      </c>
      <c r="D305" s="2172" t="s">
        <v>2</v>
      </c>
      <c r="E305" s="2172" t="s">
        <v>239</v>
      </c>
      <c r="F305" s="2174" t="s">
        <v>391</v>
      </c>
      <c r="G305" s="2175"/>
      <c r="H305" s="2175"/>
      <c r="I305" s="2176"/>
      <c r="J305" s="2177" t="s">
        <v>392</v>
      </c>
      <c r="K305" s="2179" t="s">
        <v>393</v>
      </c>
    </row>
    <row r="306" spans="3:12" x14ac:dyDescent="0.3">
      <c r="C306" s="2171"/>
      <c r="D306" s="2173"/>
      <c r="E306" s="2173"/>
      <c r="F306" s="296" t="s">
        <v>58</v>
      </c>
      <c r="G306" s="297" t="s">
        <v>48</v>
      </c>
      <c r="H306" s="297" t="s">
        <v>51</v>
      </c>
      <c r="I306" s="298" t="s">
        <v>47</v>
      </c>
      <c r="J306" s="2178"/>
      <c r="K306" s="2180"/>
    </row>
    <row r="307" spans="3:12" ht="16.5" customHeight="1" x14ac:dyDescent="0.3">
      <c r="C307" s="304"/>
      <c r="D307" s="282"/>
      <c r="E307" s="282"/>
      <c r="F307" s="282"/>
      <c r="G307" s="282"/>
      <c r="H307" s="282"/>
      <c r="I307" s="282"/>
      <c r="J307" s="490">
        <f>SUM(J312)</f>
        <v>2</v>
      </c>
      <c r="K307" s="284" t="s">
        <v>3</v>
      </c>
    </row>
    <row r="308" spans="3:12" ht="16.5" customHeight="1" x14ac:dyDescent="0.3">
      <c r="C308" s="495"/>
      <c r="D308" s="503"/>
      <c r="E308" s="504"/>
      <c r="F308" s="505"/>
      <c r="G308" s="505"/>
      <c r="H308" s="505"/>
      <c r="I308" s="506"/>
      <c r="J308" s="507"/>
      <c r="K308" s="496"/>
      <c r="L308" s="302"/>
    </row>
    <row r="309" spans="3:12" ht="16.5" customHeight="1" x14ac:dyDescent="0.3">
      <c r="C309" s="269"/>
      <c r="D309" s="177" t="s">
        <v>200</v>
      </c>
      <c r="E309" s="259"/>
      <c r="F309" s="260"/>
      <c r="G309" s="280"/>
      <c r="H309" s="280"/>
      <c r="I309" s="281"/>
      <c r="J309" s="305"/>
      <c r="K309" s="270"/>
      <c r="L309" s="302"/>
    </row>
    <row r="310" spans="3:12" ht="16.5" customHeight="1" x14ac:dyDescent="0.3">
      <c r="C310" s="269"/>
      <c r="D310" s="434" t="s">
        <v>1510</v>
      </c>
      <c r="E310" s="259"/>
      <c r="F310" s="260"/>
      <c r="G310" s="260"/>
      <c r="H310" s="260"/>
      <c r="I310" s="261"/>
      <c r="J310" s="293"/>
      <c r="K310" s="270"/>
      <c r="L310" s="302"/>
    </row>
    <row r="311" spans="3:12" ht="16.5" customHeight="1" x14ac:dyDescent="0.3">
      <c r="C311" s="269"/>
      <c r="D311" s="149" t="s">
        <v>170</v>
      </c>
      <c r="E311" s="259"/>
      <c r="F311" s="260"/>
      <c r="G311" s="260"/>
      <c r="H311" s="260"/>
      <c r="I311" s="261"/>
      <c r="J311" s="293"/>
      <c r="K311" s="270"/>
      <c r="L311" s="302"/>
    </row>
    <row r="312" spans="3:12" ht="16.5" customHeight="1" x14ac:dyDescent="0.3">
      <c r="C312" s="269" t="s">
        <v>2164</v>
      </c>
      <c r="D312" s="494" t="s">
        <v>138</v>
      </c>
      <c r="E312" s="259"/>
      <c r="F312" s="260">
        <v>2</v>
      </c>
      <c r="G312" s="260"/>
      <c r="H312" s="260"/>
      <c r="I312" s="261"/>
      <c r="J312" s="293">
        <f>F312</f>
        <v>2</v>
      </c>
      <c r="K312" s="270"/>
      <c r="L312" s="302"/>
    </row>
    <row r="313" spans="3:12" ht="16.5" customHeight="1" x14ac:dyDescent="0.3">
      <c r="C313" s="269"/>
      <c r="D313" s="263"/>
      <c r="E313" s="259"/>
      <c r="F313" s="260"/>
      <c r="G313" s="260"/>
      <c r="H313" s="260"/>
      <c r="I313" s="263"/>
      <c r="J313" s="293"/>
      <c r="K313" s="270"/>
      <c r="L313" s="302"/>
    </row>
    <row r="314" spans="3:12" ht="16.5" customHeight="1" x14ac:dyDescent="0.3">
      <c r="C314" s="594" t="str">
        <f>RESUMEN!C233</f>
        <v>03.08.01.23</v>
      </c>
      <c r="D314" s="2181" t="str">
        <f>RESUMEN!D233</f>
        <v>V04g VENTANA DE ALUMINIO C/ CRISTAL TEMPLADO DE 8mm, 3 HOJAS PROYECTANTES Y SUPERIOR FIJA 2.40 x 1.40m.</v>
      </c>
      <c r="E314" s="2181"/>
      <c r="F314" s="2181"/>
      <c r="G314" s="2181"/>
      <c r="H314" s="2181"/>
      <c r="I314" s="2181"/>
      <c r="J314" s="2181"/>
      <c r="K314" s="2182"/>
      <c r="L314" s="302"/>
    </row>
    <row r="315" spans="3:12" s="303" customFormat="1" x14ac:dyDescent="0.25">
      <c r="C315" s="2170" t="s">
        <v>1</v>
      </c>
      <c r="D315" s="2172" t="s">
        <v>2</v>
      </c>
      <c r="E315" s="2172" t="s">
        <v>239</v>
      </c>
      <c r="F315" s="2174" t="s">
        <v>391</v>
      </c>
      <c r="G315" s="2175"/>
      <c r="H315" s="2175"/>
      <c r="I315" s="2176"/>
      <c r="J315" s="2177" t="s">
        <v>392</v>
      </c>
      <c r="K315" s="2179" t="s">
        <v>393</v>
      </c>
    </row>
    <row r="316" spans="3:12" x14ac:dyDescent="0.3">
      <c r="C316" s="2171"/>
      <c r="D316" s="2173"/>
      <c r="E316" s="2173"/>
      <c r="F316" s="296" t="s">
        <v>58</v>
      </c>
      <c r="G316" s="297" t="s">
        <v>48</v>
      </c>
      <c r="H316" s="297" t="s">
        <v>51</v>
      </c>
      <c r="I316" s="298" t="s">
        <v>47</v>
      </c>
      <c r="J316" s="2178"/>
      <c r="K316" s="2180"/>
    </row>
    <row r="317" spans="3:12" ht="16.5" customHeight="1" x14ac:dyDescent="0.3">
      <c r="C317" s="304"/>
      <c r="D317" s="282"/>
      <c r="E317" s="282"/>
      <c r="F317" s="282"/>
      <c r="G317" s="282"/>
      <c r="H317" s="282"/>
      <c r="I317" s="282"/>
      <c r="J317" s="490">
        <f>SUM(J321:J326)</f>
        <v>5</v>
      </c>
      <c r="K317" s="284" t="s">
        <v>3</v>
      </c>
    </row>
    <row r="318" spans="3:12" ht="16.5" customHeight="1" x14ac:dyDescent="0.3">
      <c r="C318" s="495"/>
      <c r="D318" s="503"/>
      <c r="E318" s="504"/>
      <c r="F318" s="505"/>
      <c r="G318" s="505"/>
      <c r="H318" s="505"/>
      <c r="I318" s="506"/>
      <c r="J318" s="507"/>
      <c r="K318" s="496"/>
      <c r="L318" s="302"/>
    </row>
    <row r="319" spans="3:12" ht="16.5" customHeight="1" x14ac:dyDescent="0.3">
      <c r="C319" s="269"/>
      <c r="D319" s="177" t="s">
        <v>169</v>
      </c>
      <c r="E319" s="259"/>
      <c r="F319" s="260"/>
      <c r="G319" s="280"/>
      <c r="H319" s="280"/>
      <c r="I319" s="281"/>
      <c r="J319" s="305"/>
      <c r="K319" s="270"/>
      <c r="L319" s="302"/>
    </row>
    <row r="320" spans="3:12" ht="16.5" customHeight="1" x14ac:dyDescent="0.3">
      <c r="C320" s="269"/>
      <c r="D320" s="434" t="s">
        <v>1021</v>
      </c>
      <c r="E320" s="259"/>
      <c r="F320" s="260"/>
      <c r="G320" s="260"/>
      <c r="H320" s="260"/>
      <c r="I320" s="261"/>
      <c r="J320" s="293"/>
      <c r="K320" s="270"/>
      <c r="L320" s="302"/>
    </row>
    <row r="321" spans="3:12" ht="16.5" customHeight="1" x14ac:dyDescent="0.3">
      <c r="C321" s="269"/>
      <c r="D321" s="149" t="s">
        <v>170</v>
      </c>
      <c r="E321" s="259"/>
      <c r="F321" s="260"/>
      <c r="G321" s="260"/>
      <c r="H321" s="260"/>
      <c r="I321" s="261"/>
      <c r="J321" s="293"/>
      <c r="K321" s="270"/>
      <c r="L321" s="302"/>
    </row>
    <row r="322" spans="3:12" ht="16.5" customHeight="1" x14ac:dyDescent="0.3">
      <c r="C322" s="269" t="s">
        <v>1612</v>
      </c>
      <c r="D322" s="494" t="s">
        <v>138</v>
      </c>
      <c r="E322" s="259"/>
      <c r="F322" s="260">
        <v>2</v>
      </c>
      <c r="G322" s="260"/>
      <c r="H322" s="260"/>
      <c r="I322" s="261"/>
      <c r="J322" s="293">
        <f>F322</f>
        <v>2</v>
      </c>
      <c r="K322" s="270"/>
      <c r="L322" s="302"/>
    </row>
    <row r="323" spans="3:12" ht="16.5" customHeight="1" x14ac:dyDescent="0.3">
      <c r="C323" s="269" t="s">
        <v>1601</v>
      </c>
      <c r="D323" s="494" t="s">
        <v>2040</v>
      </c>
      <c r="E323" s="259"/>
      <c r="F323" s="260">
        <v>1</v>
      </c>
      <c r="G323" s="260"/>
      <c r="H323" s="260"/>
      <c r="I323" s="261"/>
      <c r="J323" s="293">
        <f>F323</f>
        <v>1</v>
      </c>
      <c r="K323" s="306"/>
      <c r="L323" s="302"/>
    </row>
    <row r="324" spans="3:12" ht="16.5" customHeight="1" x14ac:dyDescent="0.3">
      <c r="C324" s="269" t="s">
        <v>1609</v>
      </c>
      <c r="D324" s="494" t="s">
        <v>2038</v>
      </c>
      <c r="E324" s="259"/>
      <c r="F324" s="260">
        <v>1</v>
      </c>
      <c r="G324" s="260"/>
      <c r="H324" s="260"/>
      <c r="I324" s="261"/>
      <c r="J324" s="293">
        <f>F324</f>
        <v>1</v>
      </c>
      <c r="K324" s="306"/>
      <c r="L324" s="302"/>
    </row>
    <row r="325" spans="3:12" ht="16.5" customHeight="1" x14ac:dyDescent="0.3">
      <c r="C325" s="269" t="s">
        <v>1540</v>
      </c>
      <c r="D325" s="494" t="s">
        <v>155</v>
      </c>
      <c r="E325" s="259"/>
      <c r="F325" s="260">
        <v>1</v>
      </c>
      <c r="G325" s="260"/>
      <c r="H325" s="260"/>
      <c r="I325" s="261"/>
      <c r="J325" s="293">
        <f>F325</f>
        <v>1</v>
      </c>
      <c r="K325" s="306"/>
      <c r="L325" s="302"/>
    </row>
    <row r="326" spans="3:12" ht="16.5" customHeight="1" x14ac:dyDescent="0.3">
      <c r="C326" s="497"/>
      <c r="D326" s="498"/>
      <c r="E326" s="499"/>
      <c r="F326" s="500"/>
      <c r="G326" s="500"/>
      <c r="H326" s="500"/>
      <c r="I326" s="498"/>
      <c r="J326" s="501"/>
      <c r="K326" s="502"/>
      <c r="L326" s="302"/>
    </row>
    <row r="327" spans="3:12" ht="16.5" customHeight="1" x14ac:dyDescent="0.3">
      <c r="C327" s="594" t="str">
        <f>RESUMEN!C234</f>
        <v>03.08.01.24</v>
      </c>
      <c r="D327" s="2181" t="str">
        <f>RESUMEN!D234</f>
        <v>V04g1 VENTANA DE ALUMINIO C/ CRISTAL TEMPLADO DE 8mm, 3 HOJAS PROYECTANTES Y SUPERIOR FIJA 2.40 x 1.40m.</v>
      </c>
      <c r="E327" s="2181"/>
      <c r="F327" s="2181"/>
      <c r="G327" s="2181"/>
      <c r="H327" s="2181"/>
      <c r="I327" s="2181"/>
      <c r="J327" s="2181"/>
      <c r="K327" s="2182"/>
      <c r="L327" s="302"/>
    </row>
    <row r="328" spans="3:12" s="303" customFormat="1" x14ac:dyDescent="0.25">
      <c r="C328" s="2170" t="s">
        <v>1</v>
      </c>
      <c r="D328" s="2172" t="s">
        <v>2</v>
      </c>
      <c r="E328" s="2172" t="s">
        <v>239</v>
      </c>
      <c r="F328" s="2174" t="s">
        <v>391</v>
      </c>
      <c r="G328" s="2175"/>
      <c r="H328" s="2175"/>
      <c r="I328" s="2176"/>
      <c r="J328" s="2177" t="s">
        <v>392</v>
      </c>
      <c r="K328" s="2179" t="s">
        <v>393</v>
      </c>
    </row>
    <row r="329" spans="3:12" x14ac:dyDescent="0.3">
      <c r="C329" s="2171"/>
      <c r="D329" s="2173"/>
      <c r="E329" s="2173"/>
      <c r="F329" s="296" t="s">
        <v>58</v>
      </c>
      <c r="G329" s="297" t="s">
        <v>48</v>
      </c>
      <c r="H329" s="297" t="s">
        <v>51</v>
      </c>
      <c r="I329" s="298" t="s">
        <v>47</v>
      </c>
      <c r="J329" s="2178"/>
      <c r="K329" s="2180"/>
    </row>
    <row r="330" spans="3:12" ht="16.5" customHeight="1" x14ac:dyDescent="0.3">
      <c r="C330" s="304"/>
      <c r="D330" s="282"/>
      <c r="E330" s="282"/>
      <c r="F330" s="282"/>
      <c r="G330" s="282"/>
      <c r="H330" s="282"/>
      <c r="I330" s="282"/>
      <c r="J330" s="490">
        <f>SUM(J334:J354)</f>
        <v>16</v>
      </c>
      <c r="K330" s="284" t="s">
        <v>3</v>
      </c>
    </row>
    <row r="331" spans="3:12" ht="16.5" customHeight="1" x14ac:dyDescent="0.3">
      <c r="C331" s="495"/>
      <c r="D331" s="503"/>
      <c r="E331" s="504"/>
      <c r="F331" s="505"/>
      <c r="G331" s="505"/>
      <c r="H331" s="505"/>
      <c r="I331" s="506"/>
      <c r="J331" s="507"/>
      <c r="K331" s="496"/>
      <c r="L331" s="302"/>
    </row>
    <row r="332" spans="3:12" ht="16.5" customHeight="1" x14ac:dyDescent="0.3">
      <c r="C332" s="269"/>
      <c r="D332" s="177" t="s">
        <v>200</v>
      </c>
      <c r="E332" s="259"/>
      <c r="F332" s="260"/>
      <c r="G332" s="280"/>
      <c r="H332" s="280"/>
      <c r="I332" s="281"/>
      <c r="J332" s="305"/>
      <c r="K332" s="270"/>
      <c r="L332" s="302"/>
    </row>
    <row r="333" spans="3:12" ht="16.5" customHeight="1" x14ac:dyDescent="0.3">
      <c r="C333" s="269"/>
      <c r="D333" s="434" t="s">
        <v>1510</v>
      </c>
      <c r="E333" s="259"/>
      <c r="F333" s="260"/>
      <c r="G333" s="260"/>
      <c r="H333" s="260"/>
      <c r="I333" s="261"/>
      <c r="J333" s="293"/>
      <c r="K333" s="270"/>
      <c r="L333" s="302"/>
    </row>
    <row r="334" spans="3:12" ht="16.5" customHeight="1" x14ac:dyDescent="0.3">
      <c r="C334" s="269"/>
      <c r="D334" s="149" t="s">
        <v>170</v>
      </c>
      <c r="E334" s="259"/>
      <c r="F334" s="260"/>
      <c r="G334" s="260"/>
      <c r="H334" s="260"/>
      <c r="I334" s="261"/>
      <c r="J334" s="293"/>
      <c r="K334" s="270"/>
      <c r="L334" s="302"/>
    </row>
    <row r="335" spans="3:12" ht="16.5" customHeight="1" x14ac:dyDescent="0.3">
      <c r="C335" s="269" t="s">
        <v>1466</v>
      </c>
      <c r="D335" s="494" t="s">
        <v>1467</v>
      </c>
      <c r="E335" s="259"/>
      <c r="F335" s="260">
        <v>1</v>
      </c>
      <c r="G335" s="260"/>
      <c r="H335" s="260"/>
      <c r="I335" s="261"/>
      <c r="J335" s="293">
        <f>F335</f>
        <v>1</v>
      </c>
      <c r="K335" s="270"/>
      <c r="L335" s="302"/>
    </row>
    <row r="336" spans="3:12" ht="16.5" customHeight="1" x14ac:dyDescent="0.3">
      <c r="C336" s="269"/>
      <c r="D336" s="177" t="s">
        <v>203</v>
      </c>
      <c r="E336" s="259"/>
      <c r="F336" s="260"/>
      <c r="G336" s="280"/>
      <c r="H336" s="280"/>
      <c r="I336" s="281"/>
      <c r="J336" s="305"/>
      <c r="K336" s="270"/>
      <c r="L336" s="302"/>
    </row>
    <row r="337" spans="3:12" ht="16.5" customHeight="1" x14ac:dyDescent="0.3">
      <c r="C337" s="269"/>
      <c r="D337" s="434" t="s">
        <v>1750</v>
      </c>
      <c r="E337" s="259"/>
      <c r="F337" s="260"/>
      <c r="G337" s="260"/>
      <c r="H337" s="260"/>
      <c r="I337" s="261"/>
      <c r="J337" s="293"/>
      <c r="K337" s="270"/>
      <c r="L337" s="302"/>
    </row>
    <row r="338" spans="3:12" ht="16.5" customHeight="1" x14ac:dyDescent="0.3">
      <c r="C338" s="269"/>
      <c r="D338" s="149" t="s">
        <v>170</v>
      </c>
      <c r="E338" s="259"/>
      <c r="F338" s="260"/>
      <c r="G338" s="260"/>
      <c r="H338" s="260"/>
      <c r="I338" s="261"/>
      <c r="J338" s="293"/>
      <c r="K338" s="270"/>
      <c r="L338" s="302"/>
    </row>
    <row r="339" spans="3:12" ht="16.5" customHeight="1" x14ac:dyDescent="0.3">
      <c r="C339" s="269" t="s">
        <v>1776</v>
      </c>
      <c r="D339" s="494" t="s">
        <v>1777</v>
      </c>
      <c r="E339" s="259"/>
      <c r="F339" s="260">
        <v>1</v>
      </c>
      <c r="G339" s="260"/>
      <c r="H339" s="260"/>
      <c r="I339" s="261"/>
      <c r="J339" s="293">
        <f>F339</f>
        <v>1</v>
      </c>
      <c r="K339" s="270"/>
      <c r="L339" s="302"/>
    </row>
    <row r="340" spans="3:12" ht="16.5" customHeight="1" x14ac:dyDescent="0.3">
      <c r="C340" s="269" t="s">
        <v>1773</v>
      </c>
      <c r="D340" s="494" t="s">
        <v>359</v>
      </c>
      <c r="E340" s="259"/>
      <c r="F340" s="260">
        <v>2</v>
      </c>
      <c r="G340" s="260"/>
      <c r="H340" s="260"/>
      <c r="I340" s="261"/>
      <c r="J340" s="293">
        <f>F340</f>
        <v>2</v>
      </c>
      <c r="K340" s="270"/>
      <c r="L340" s="302"/>
    </row>
    <row r="341" spans="3:12" ht="16.5" customHeight="1" x14ac:dyDescent="0.3">
      <c r="C341" s="269"/>
      <c r="D341" s="434" t="s">
        <v>1844</v>
      </c>
      <c r="E341" s="259"/>
      <c r="F341" s="260"/>
      <c r="G341" s="260"/>
      <c r="H341" s="260"/>
      <c r="I341" s="261"/>
      <c r="J341" s="293"/>
      <c r="K341" s="270"/>
      <c r="L341" s="302"/>
    </row>
    <row r="342" spans="3:12" ht="16.5" customHeight="1" x14ac:dyDescent="0.3">
      <c r="C342" s="269" t="s">
        <v>1889</v>
      </c>
      <c r="D342" s="494" t="s">
        <v>1890</v>
      </c>
      <c r="E342" s="259"/>
      <c r="F342" s="260">
        <v>1</v>
      </c>
      <c r="G342" s="260"/>
      <c r="H342" s="260"/>
      <c r="I342" s="261"/>
      <c r="J342" s="293">
        <f t="shared" ref="J342:J348" si="2">F342</f>
        <v>1</v>
      </c>
      <c r="K342" s="270"/>
      <c r="L342" s="302"/>
    </row>
    <row r="343" spans="3:12" ht="16.5" customHeight="1" x14ac:dyDescent="0.3">
      <c r="C343" s="269" t="s">
        <v>1862</v>
      </c>
      <c r="D343" s="494" t="s">
        <v>2020</v>
      </c>
      <c r="E343" s="259"/>
      <c r="F343" s="260">
        <v>1</v>
      </c>
      <c r="G343" s="260"/>
      <c r="H343" s="260"/>
      <c r="I343" s="261"/>
      <c r="J343" s="293">
        <f t="shared" si="2"/>
        <v>1</v>
      </c>
      <c r="K343" s="270"/>
      <c r="L343" s="302"/>
    </row>
    <row r="344" spans="3:12" ht="16.5" customHeight="1" x14ac:dyDescent="0.3">
      <c r="C344" s="269" t="s">
        <v>2168</v>
      </c>
      <c r="D344" s="494" t="s">
        <v>1867</v>
      </c>
      <c r="E344" s="259"/>
      <c r="F344" s="260">
        <v>1</v>
      </c>
      <c r="G344" s="260"/>
      <c r="H344" s="260"/>
      <c r="I344" s="261"/>
      <c r="J344" s="293">
        <f t="shared" si="2"/>
        <v>1</v>
      </c>
      <c r="K344" s="270"/>
      <c r="L344" s="302"/>
    </row>
    <row r="345" spans="3:12" ht="16.5" customHeight="1" x14ac:dyDescent="0.3">
      <c r="C345" s="269" t="s">
        <v>1868</v>
      </c>
      <c r="D345" s="494" t="s">
        <v>1867</v>
      </c>
      <c r="E345" s="259"/>
      <c r="F345" s="260">
        <v>1</v>
      </c>
      <c r="G345" s="260"/>
      <c r="H345" s="260"/>
      <c r="I345" s="261"/>
      <c r="J345" s="293">
        <f t="shared" si="2"/>
        <v>1</v>
      </c>
      <c r="K345" s="270"/>
      <c r="L345" s="302"/>
    </row>
    <row r="346" spans="3:12" ht="16.5" customHeight="1" x14ac:dyDescent="0.3">
      <c r="C346" s="269" t="s">
        <v>1872</v>
      </c>
      <c r="D346" s="494" t="s">
        <v>1869</v>
      </c>
      <c r="E346" s="259"/>
      <c r="F346" s="260">
        <v>1</v>
      </c>
      <c r="G346" s="260"/>
      <c r="H346" s="260"/>
      <c r="I346" s="261"/>
      <c r="J346" s="293">
        <f t="shared" si="2"/>
        <v>1</v>
      </c>
      <c r="K346" s="270"/>
      <c r="L346" s="302"/>
    </row>
    <row r="347" spans="3:12" ht="16.5" customHeight="1" x14ac:dyDescent="0.3">
      <c r="C347" s="269" t="s">
        <v>2469</v>
      </c>
      <c r="D347" s="494" t="s">
        <v>1887</v>
      </c>
      <c r="E347" s="259"/>
      <c r="F347" s="260">
        <v>1</v>
      </c>
      <c r="G347" s="260"/>
      <c r="H347" s="260"/>
      <c r="I347" s="261"/>
      <c r="J347" s="293">
        <f t="shared" si="2"/>
        <v>1</v>
      </c>
      <c r="K347" s="270"/>
      <c r="L347" s="302"/>
    </row>
    <row r="348" spans="3:12" ht="16.5" customHeight="1" x14ac:dyDescent="0.3">
      <c r="C348" s="269" t="s">
        <v>1901</v>
      </c>
      <c r="D348" s="494" t="s">
        <v>686</v>
      </c>
      <c r="E348" s="259"/>
      <c r="F348" s="260">
        <v>1</v>
      </c>
      <c r="G348" s="260"/>
      <c r="H348" s="260"/>
      <c r="I348" s="261"/>
      <c r="J348" s="293">
        <f t="shared" si="2"/>
        <v>1</v>
      </c>
      <c r="K348" s="270"/>
      <c r="L348" s="302"/>
    </row>
    <row r="349" spans="3:12" ht="16.5" customHeight="1" x14ac:dyDescent="0.3">
      <c r="C349" s="269"/>
      <c r="D349" s="434" t="s">
        <v>1929</v>
      </c>
      <c r="E349" s="259"/>
      <c r="F349" s="260"/>
      <c r="G349" s="260"/>
      <c r="H349" s="260"/>
      <c r="I349" s="261"/>
      <c r="J349" s="293"/>
      <c r="K349" s="270"/>
      <c r="L349" s="302"/>
    </row>
    <row r="350" spans="3:12" ht="16.5" customHeight="1" x14ac:dyDescent="0.3">
      <c r="C350" s="269" t="s">
        <v>1873</v>
      </c>
      <c r="D350" s="494" t="s">
        <v>1869</v>
      </c>
      <c r="E350" s="259"/>
      <c r="F350" s="260">
        <v>1</v>
      </c>
      <c r="G350" s="260"/>
      <c r="H350" s="260"/>
      <c r="I350" s="261"/>
      <c r="J350" s="293">
        <f>F350</f>
        <v>1</v>
      </c>
      <c r="K350" s="270"/>
      <c r="L350" s="302"/>
    </row>
    <row r="351" spans="3:12" ht="16.5" customHeight="1" x14ac:dyDescent="0.3">
      <c r="C351" s="269" t="s">
        <v>1891</v>
      </c>
      <c r="D351" s="494" t="s">
        <v>1869</v>
      </c>
      <c r="E351" s="259"/>
      <c r="F351" s="260">
        <v>1</v>
      </c>
      <c r="G351" s="260"/>
      <c r="H351" s="260"/>
      <c r="I351" s="261"/>
      <c r="J351" s="293">
        <f>F351</f>
        <v>1</v>
      </c>
      <c r="K351" s="270"/>
      <c r="L351" s="302"/>
    </row>
    <row r="352" spans="3:12" ht="16.5" customHeight="1" x14ac:dyDescent="0.3">
      <c r="C352" s="269" t="s">
        <v>2168</v>
      </c>
      <c r="D352" s="494" t="s">
        <v>1897</v>
      </c>
      <c r="E352" s="259"/>
      <c r="F352" s="260">
        <v>1</v>
      </c>
      <c r="G352" s="260"/>
      <c r="H352" s="260"/>
      <c r="I352" s="261"/>
      <c r="J352" s="293">
        <f>F352</f>
        <v>1</v>
      </c>
      <c r="K352" s="270"/>
      <c r="L352" s="302"/>
    </row>
    <row r="353" spans="3:12" ht="16.5" customHeight="1" x14ac:dyDescent="0.3">
      <c r="C353" s="269" t="s">
        <v>1889</v>
      </c>
      <c r="D353" s="494" t="s">
        <v>1890</v>
      </c>
      <c r="E353" s="259"/>
      <c r="F353" s="260">
        <v>1</v>
      </c>
      <c r="G353" s="260"/>
      <c r="H353" s="260"/>
      <c r="I353" s="261"/>
      <c r="J353" s="293">
        <f>F353</f>
        <v>1</v>
      </c>
      <c r="K353" s="270"/>
      <c r="L353" s="302"/>
    </row>
    <row r="354" spans="3:12" ht="16.5" customHeight="1" x14ac:dyDescent="0.3">
      <c r="C354" s="269" t="s">
        <v>1872</v>
      </c>
      <c r="D354" s="494" t="s">
        <v>332</v>
      </c>
      <c r="E354" s="259"/>
      <c r="F354" s="260">
        <v>1</v>
      </c>
      <c r="G354" s="260"/>
      <c r="H354" s="260"/>
      <c r="I354" s="261"/>
      <c r="J354" s="293">
        <f>F354</f>
        <v>1</v>
      </c>
      <c r="K354" s="270"/>
      <c r="L354" s="302"/>
    </row>
    <row r="355" spans="3:12" ht="16.5" customHeight="1" x14ac:dyDescent="0.3">
      <c r="C355" s="497"/>
      <c r="D355" s="498"/>
      <c r="E355" s="499"/>
      <c r="F355" s="500"/>
      <c r="G355" s="500"/>
      <c r="H355" s="500"/>
      <c r="I355" s="498"/>
      <c r="J355" s="501"/>
      <c r="K355" s="502"/>
      <c r="L355" s="302"/>
    </row>
    <row r="356" spans="3:12" ht="16.5" customHeight="1" x14ac:dyDescent="0.3">
      <c r="C356" s="594" t="str">
        <f>RESUMEN!C235</f>
        <v>03.08.01.25</v>
      </c>
      <c r="D356" s="2181" t="str">
        <f>RESUMEN!D235</f>
        <v>V04h VENTANA DE ALUMINIO C/ CRISTAL TEMPLADO DE 8mm, 4 HOJAS PROYECTANTES Y SUPERIOR FIJA 3.00 x 1.40m.</v>
      </c>
      <c r="E356" s="2181"/>
      <c r="F356" s="2181"/>
      <c r="G356" s="2181"/>
      <c r="H356" s="2181"/>
      <c r="I356" s="2181"/>
      <c r="J356" s="2181"/>
      <c r="K356" s="2182"/>
      <c r="L356" s="302"/>
    </row>
    <row r="357" spans="3:12" s="303" customFormat="1" x14ac:dyDescent="0.25">
      <c r="C357" s="2170" t="s">
        <v>1</v>
      </c>
      <c r="D357" s="2172" t="s">
        <v>2</v>
      </c>
      <c r="E357" s="2172" t="s">
        <v>239</v>
      </c>
      <c r="F357" s="2174" t="s">
        <v>391</v>
      </c>
      <c r="G357" s="2175"/>
      <c r="H357" s="2175"/>
      <c r="I357" s="2176"/>
      <c r="J357" s="2177" t="s">
        <v>392</v>
      </c>
      <c r="K357" s="2179" t="s">
        <v>393</v>
      </c>
    </row>
    <row r="358" spans="3:12" x14ac:dyDescent="0.3">
      <c r="C358" s="2171"/>
      <c r="D358" s="2173"/>
      <c r="E358" s="2173"/>
      <c r="F358" s="296" t="s">
        <v>58</v>
      </c>
      <c r="G358" s="297" t="s">
        <v>48</v>
      </c>
      <c r="H358" s="297" t="s">
        <v>51</v>
      </c>
      <c r="I358" s="298" t="s">
        <v>47</v>
      </c>
      <c r="J358" s="2178"/>
      <c r="K358" s="2180"/>
    </row>
    <row r="359" spans="3:12" ht="16.5" customHeight="1" x14ac:dyDescent="0.3">
      <c r="C359" s="304"/>
      <c r="D359" s="282"/>
      <c r="E359" s="282"/>
      <c r="F359" s="282"/>
      <c r="G359" s="282"/>
      <c r="H359" s="282"/>
      <c r="I359" s="282"/>
      <c r="J359" s="490">
        <f>SUM(J363:J369)</f>
        <v>4</v>
      </c>
      <c r="K359" s="284" t="s">
        <v>3</v>
      </c>
    </row>
    <row r="360" spans="3:12" ht="16.5" customHeight="1" x14ac:dyDescent="0.3">
      <c r="C360" s="495"/>
      <c r="D360" s="503"/>
      <c r="E360" s="504"/>
      <c r="F360" s="505"/>
      <c r="G360" s="505"/>
      <c r="H360" s="505"/>
      <c r="I360" s="506"/>
      <c r="J360" s="507"/>
      <c r="K360" s="496"/>
      <c r="L360" s="302"/>
    </row>
    <row r="361" spans="3:12" ht="16.5" customHeight="1" x14ac:dyDescent="0.3">
      <c r="C361" s="269"/>
      <c r="D361" s="177" t="s">
        <v>200</v>
      </c>
      <c r="E361" s="259"/>
      <c r="F361" s="260"/>
      <c r="G361" s="280"/>
      <c r="H361" s="280"/>
      <c r="I361" s="281"/>
      <c r="J361" s="305"/>
      <c r="K361" s="270"/>
      <c r="L361" s="302"/>
    </row>
    <row r="362" spans="3:12" ht="16.5" customHeight="1" x14ac:dyDescent="0.3">
      <c r="C362" s="269"/>
      <c r="D362" s="434" t="s">
        <v>1715</v>
      </c>
      <c r="E362" s="259"/>
      <c r="F362" s="260"/>
      <c r="G362" s="260"/>
      <c r="H362" s="260"/>
      <c r="I362" s="261"/>
      <c r="J362" s="293"/>
      <c r="K362" s="270"/>
      <c r="L362" s="302"/>
    </row>
    <row r="363" spans="3:12" ht="16.5" customHeight="1" x14ac:dyDescent="0.3">
      <c r="C363" s="269"/>
      <c r="D363" s="149" t="s">
        <v>170</v>
      </c>
      <c r="E363" s="259"/>
      <c r="F363" s="260"/>
      <c r="G363" s="260"/>
      <c r="H363" s="260"/>
      <c r="I363" s="261"/>
      <c r="J363" s="293"/>
      <c r="K363" s="270"/>
      <c r="L363" s="302"/>
    </row>
    <row r="364" spans="3:12" ht="16.5" customHeight="1" x14ac:dyDescent="0.3">
      <c r="C364" s="269" t="s">
        <v>3455</v>
      </c>
      <c r="D364" s="494" t="s">
        <v>144</v>
      </c>
      <c r="E364" s="259"/>
      <c r="F364" s="260">
        <v>2</v>
      </c>
      <c r="G364" s="260"/>
      <c r="H364" s="260"/>
      <c r="I364" s="261"/>
      <c r="J364" s="293">
        <f>F364</f>
        <v>2</v>
      </c>
      <c r="K364" s="270"/>
      <c r="L364" s="302"/>
    </row>
    <row r="365" spans="3:12" ht="16.5" customHeight="1" x14ac:dyDescent="0.3">
      <c r="C365" s="269"/>
      <c r="D365" s="177" t="s">
        <v>203</v>
      </c>
      <c r="E365" s="259"/>
      <c r="F365" s="260"/>
      <c r="G365" s="280"/>
      <c r="H365" s="280"/>
      <c r="I365" s="281"/>
      <c r="J365" s="305"/>
      <c r="K365" s="270"/>
      <c r="L365" s="302"/>
    </row>
    <row r="366" spans="3:12" ht="16.5" customHeight="1" x14ac:dyDescent="0.3">
      <c r="C366" s="269"/>
      <c r="D366" s="434" t="s">
        <v>3625</v>
      </c>
      <c r="E366" s="259"/>
      <c r="F366" s="260"/>
      <c r="G366" s="260"/>
      <c r="H366" s="260"/>
      <c r="I366" s="261"/>
      <c r="J366" s="293"/>
      <c r="K366" s="270"/>
      <c r="L366" s="302"/>
    </row>
    <row r="367" spans="3:12" ht="16.5" customHeight="1" x14ac:dyDescent="0.3">
      <c r="C367" s="269"/>
      <c r="D367" s="149" t="s">
        <v>170</v>
      </c>
      <c r="E367" s="259"/>
      <c r="F367" s="260"/>
      <c r="G367" s="260"/>
      <c r="H367" s="260"/>
      <c r="I367" s="261"/>
      <c r="J367" s="293"/>
      <c r="K367" s="270"/>
      <c r="L367" s="302"/>
    </row>
    <row r="368" spans="3:12" ht="16.5" customHeight="1" x14ac:dyDescent="0.3">
      <c r="C368" s="269"/>
      <c r="D368" s="494" t="s">
        <v>288</v>
      </c>
      <c r="E368" s="259"/>
      <c r="F368" s="260">
        <v>2</v>
      </c>
      <c r="G368" s="260"/>
      <c r="H368" s="260"/>
      <c r="I368" s="261"/>
      <c r="J368" s="293">
        <f>F368</f>
        <v>2</v>
      </c>
      <c r="K368" s="270"/>
      <c r="L368" s="302"/>
    </row>
    <row r="369" spans="3:12" ht="16.5" customHeight="1" x14ac:dyDescent="0.3">
      <c r="C369" s="497"/>
      <c r="D369" s="498"/>
      <c r="E369" s="499"/>
      <c r="F369" s="500"/>
      <c r="G369" s="500"/>
      <c r="H369" s="500"/>
      <c r="I369" s="498"/>
      <c r="J369" s="501"/>
      <c r="K369" s="502"/>
      <c r="L369" s="302"/>
    </row>
    <row r="370" spans="3:12" ht="16.5" customHeight="1" x14ac:dyDescent="0.3">
      <c r="C370" s="594" t="str">
        <f>RESUMEN!C236</f>
        <v>03.08.01.26</v>
      </c>
      <c r="D370" s="2181" t="str">
        <f>RESUMEN!D236</f>
        <v>V04i VENTANA DE ALUMINIO C/ CRISTAL TEMPLADO DE 8mm, 4 HOJAS PROYECTANTES Y SUPERIOR FIJA 3.15 x 1.40m.</v>
      </c>
      <c r="E370" s="2181"/>
      <c r="F370" s="2181"/>
      <c r="G370" s="2181"/>
      <c r="H370" s="2181"/>
      <c r="I370" s="2181"/>
      <c r="J370" s="2181"/>
      <c r="K370" s="2182"/>
      <c r="L370" s="302"/>
    </row>
    <row r="371" spans="3:12" s="303" customFormat="1" x14ac:dyDescent="0.25">
      <c r="C371" s="2170" t="s">
        <v>1</v>
      </c>
      <c r="D371" s="2172" t="s">
        <v>2</v>
      </c>
      <c r="E371" s="2172" t="s">
        <v>239</v>
      </c>
      <c r="F371" s="2174" t="s">
        <v>391</v>
      </c>
      <c r="G371" s="2175"/>
      <c r="H371" s="2175"/>
      <c r="I371" s="2176"/>
      <c r="J371" s="2177" t="s">
        <v>392</v>
      </c>
      <c r="K371" s="2179" t="s">
        <v>393</v>
      </c>
    </row>
    <row r="372" spans="3:12" x14ac:dyDescent="0.3">
      <c r="C372" s="2171"/>
      <c r="D372" s="2173"/>
      <c r="E372" s="2173"/>
      <c r="F372" s="296" t="s">
        <v>58</v>
      </c>
      <c r="G372" s="297" t="s">
        <v>48</v>
      </c>
      <c r="H372" s="297" t="s">
        <v>51</v>
      </c>
      <c r="I372" s="298" t="s">
        <v>47</v>
      </c>
      <c r="J372" s="2178"/>
      <c r="K372" s="2180"/>
    </row>
    <row r="373" spans="3:12" ht="16.5" customHeight="1" x14ac:dyDescent="0.3">
      <c r="C373" s="304"/>
      <c r="D373" s="282"/>
      <c r="E373" s="282"/>
      <c r="F373" s="282"/>
      <c r="G373" s="282"/>
      <c r="H373" s="282"/>
      <c r="I373" s="282"/>
      <c r="J373" s="490">
        <f>SUM(J377:J382)</f>
        <v>9</v>
      </c>
      <c r="K373" s="284" t="s">
        <v>3</v>
      </c>
    </row>
    <row r="374" spans="3:12" ht="16.5" customHeight="1" x14ac:dyDescent="0.3">
      <c r="C374" s="495"/>
      <c r="D374" s="503"/>
      <c r="E374" s="504"/>
      <c r="F374" s="505"/>
      <c r="G374" s="505"/>
      <c r="H374" s="505"/>
      <c r="I374" s="506"/>
      <c r="J374" s="507"/>
      <c r="K374" s="496"/>
      <c r="L374" s="302"/>
    </row>
    <row r="375" spans="3:12" ht="16.5" customHeight="1" x14ac:dyDescent="0.3">
      <c r="C375" s="269"/>
      <c r="D375" s="177" t="s">
        <v>200</v>
      </c>
      <c r="E375" s="259"/>
      <c r="F375" s="260"/>
      <c r="G375" s="280"/>
      <c r="H375" s="280"/>
      <c r="I375" s="281"/>
      <c r="J375" s="305"/>
      <c r="K375" s="270"/>
      <c r="L375" s="302"/>
    </row>
    <row r="376" spans="3:12" ht="16.5" customHeight="1" x14ac:dyDescent="0.3">
      <c r="C376" s="269"/>
      <c r="D376" s="434" t="s">
        <v>1715</v>
      </c>
      <c r="E376" s="259"/>
      <c r="F376" s="260"/>
      <c r="G376" s="260"/>
      <c r="H376" s="260"/>
      <c r="I376" s="261"/>
      <c r="J376" s="293"/>
      <c r="K376" s="270"/>
      <c r="L376" s="302"/>
    </row>
    <row r="377" spans="3:12" ht="16.5" customHeight="1" x14ac:dyDescent="0.3">
      <c r="C377" s="269"/>
      <c r="D377" s="149" t="s">
        <v>170</v>
      </c>
      <c r="E377" s="259"/>
      <c r="F377" s="260"/>
      <c r="G377" s="260"/>
      <c r="H377" s="260"/>
      <c r="I377" s="261"/>
      <c r="J377" s="293"/>
      <c r="K377" s="270"/>
      <c r="L377" s="302"/>
    </row>
    <row r="378" spans="3:12" ht="16.5" customHeight="1" x14ac:dyDescent="0.3">
      <c r="C378" s="269" t="s">
        <v>1508</v>
      </c>
      <c r="D378" s="494" t="s">
        <v>1745</v>
      </c>
      <c r="E378" s="259"/>
      <c r="F378" s="260">
        <v>6</v>
      </c>
      <c r="G378" s="260"/>
      <c r="H378" s="260"/>
      <c r="I378" s="261"/>
      <c r="J378" s="293">
        <f>F378</f>
        <v>6</v>
      </c>
      <c r="K378" s="270"/>
      <c r="L378" s="302"/>
    </row>
    <row r="379" spans="3:12" ht="16.5" customHeight="1" x14ac:dyDescent="0.3">
      <c r="C379" s="269"/>
      <c r="D379" s="177" t="s">
        <v>203</v>
      </c>
      <c r="E379" s="259"/>
      <c r="F379" s="260"/>
      <c r="G379" s="280"/>
      <c r="H379" s="280"/>
      <c r="I379" s="281"/>
      <c r="J379" s="305"/>
      <c r="K379" s="270"/>
      <c r="L379" s="302"/>
    </row>
    <row r="380" spans="3:12" ht="16.5" customHeight="1" x14ac:dyDescent="0.3">
      <c r="C380" s="269"/>
      <c r="D380" s="434" t="s">
        <v>3625</v>
      </c>
      <c r="E380" s="259"/>
      <c r="F380" s="260"/>
      <c r="G380" s="260"/>
      <c r="H380" s="260"/>
      <c r="I380" s="261"/>
      <c r="J380" s="293"/>
      <c r="K380" s="270"/>
      <c r="L380" s="302"/>
    </row>
    <row r="381" spans="3:12" ht="16.5" customHeight="1" x14ac:dyDescent="0.3">
      <c r="C381" s="269"/>
      <c r="D381" s="149" t="s">
        <v>170</v>
      </c>
      <c r="E381" s="259"/>
      <c r="F381" s="260"/>
      <c r="G381" s="260"/>
      <c r="H381" s="260"/>
      <c r="I381" s="261"/>
      <c r="J381" s="293"/>
      <c r="K381" s="270"/>
      <c r="L381" s="302"/>
    </row>
    <row r="382" spans="3:12" ht="16.5" customHeight="1" x14ac:dyDescent="0.3">
      <c r="C382" s="269" t="s">
        <v>1796</v>
      </c>
      <c r="D382" s="494" t="s">
        <v>3382</v>
      </c>
      <c r="E382" s="259"/>
      <c r="F382" s="260">
        <v>3</v>
      </c>
      <c r="G382" s="260"/>
      <c r="H382" s="260"/>
      <c r="I382" s="261"/>
      <c r="J382" s="293">
        <f>F382</f>
        <v>3</v>
      </c>
      <c r="K382" s="270"/>
      <c r="L382" s="302"/>
    </row>
    <row r="383" spans="3:12" ht="16.5" customHeight="1" x14ac:dyDescent="0.3">
      <c r="C383" s="594" t="str">
        <f>RESUMEN!C237</f>
        <v>03.08.01.27</v>
      </c>
      <c r="D383" s="2181" t="str">
        <f>RESUMEN!D237</f>
        <v>V04i1 VENTANA DE ALUMINIO C/ CRISTAL TEMPLADO DE 8mm, 4 HOJAS PROYECTANTES Y SUPERIOR FIJA 3.15 x 1.40m.</v>
      </c>
      <c r="E383" s="2181"/>
      <c r="F383" s="2181"/>
      <c r="G383" s="2181"/>
      <c r="H383" s="2181"/>
      <c r="I383" s="2181"/>
      <c r="J383" s="2181"/>
      <c r="K383" s="2182"/>
      <c r="L383" s="302"/>
    </row>
    <row r="384" spans="3:12" s="303" customFormat="1" x14ac:dyDescent="0.25">
      <c r="C384" s="2170" t="s">
        <v>1</v>
      </c>
      <c r="D384" s="2172" t="s">
        <v>2</v>
      </c>
      <c r="E384" s="2172" t="s">
        <v>239</v>
      </c>
      <c r="F384" s="2174" t="s">
        <v>391</v>
      </c>
      <c r="G384" s="2175"/>
      <c r="H384" s="2175"/>
      <c r="I384" s="2176"/>
      <c r="J384" s="2177" t="s">
        <v>392</v>
      </c>
      <c r="K384" s="2179" t="s">
        <v>393</v>
      </c>
    </row>
    <row r="385" spans="3:12" x14ac:dyDescent="0.3">
      <c r="C385" s="2171"/>
      <c r="D385" s="2173"/>
      <c r="E385" s="2173"/>
      <c r="F385" s="296" t="s">
        <v>58</v>
      </c>
      <c r="G385" s="297" t="s">
        <v>48</v>
      </c>
      <c r="H385" s="297" t="s">
        <v>51</v>
      </c>
      <c r="I385" s="298" t="s">
        <v>47</v>
      </c>
      <c r="J385" s="2178"/>
      <c r="K385" s="2180"/>
    </row>
    <row r="386" spans="3:12" ht="16.5" customHeight="1" x14ac:dyDescent="0.3">
      <c r="C386" s="304"/>
      <c r="D386" s="282"/>
      <c r="E386" s="282"/>
      <c r="F386" s="282"/>
      <c r="G386" s="282"/>
      <c r="H386" s="282"/>
      <c r="I386" s="282"/>
      <c r="J386" s="490">
        <f>SUM(J388:J391)</f>
        <v>6</v>
      </c>
      <c r="K386" s="284" t="s">
        <v>3</v>
      </c>
    </row>
    <row r="387" spans="3:12" ht="16.5" customHeight="1" x14ac:dyDescent="0.3">
      <c r="C387" s="269"/>
      <c r="D387" s="177" t="s">
        <v>203</v>
      </c>
      <c r="E387" s="259"/>
      <c r="F387" s="260"/>
      <c r="G387" s="280"/>
      <c r="H387" s="280"/>
      <c r="I387" s="281"/>
      <c r="J387" s="305"/>
      <c r="K387" s="270"/>
      <c r="L387" s="302"/>
    </row>
    <row r="388" spans="3:12" ht="16.5" customHeight="1" x14ac:dyDescent="0.3">
      <c r="C388" s="269"/>
      <c r="D388" s="434" t="s">
        <v>1929</v>
      </c>
      <c r="E388" s="259"/>
      <c r="F388" s="260"/>
      <c r="G388" s="260"/>
      <c r="H388" s="260"/>
      <c r="I388" s="261"/>
      <c r="J388" s="293"/>
      <c r="K388" s="270"/>
      <c r="L388" s="302"/>
    </row>
    <row r="389" spans="3:12" ht="16.5" customHeight="1" x14ac:dyDescent="0.3">
      <c r="C389" s="269"/>
      <c r="D389" s="149" t="s">
        <v>170</v>
      </c>
      <c r="E389" s="259"/>
      <c r="F389" s="260"/>
      <c r="G389" s="260"/>
      <c r="H389" s="260"/>
      <c r="I389" s="261"/>
      <c r="J389" s="293"/>
      <c r="K389" s="270"/>
      <c r="L389" s="302"/>
    </row>
    <row r="390" spans="3:12" ht="16.5" customHeight="1" x14ac:dyDescent="0.3">
      <c r="C390" s="269" t="s">
        <v>2466</v>
      </c>
      <c r="D390" s="494" t="s">
        <v>3382</v>
      </c>
      <c r="E390" s="259"/>
      <c r="F390" s="260">
        <v>6</v>
      </c>
      <c r="G390" s="260"/>
      <c r="H390" s="260"/>
      <c r="I390" s="261"/>
      <c r="J390" s="293">
        <f>F390</f>
        <v>6</v>
      </c>
      <c r="K390" s="270"/>
      <c r="L390" s="302"/>
    </row>
    <row r="391" spans="3:12" ht="16.5" customHeight="1" x14ac:dyDescent="0.3">
      <c r="C391" s="497"/>
      <c r="D391" s="498"/>
      <c r="E391" s="499"/>
      <c r="F391" s="500"/>
      <c r="G391" s="500"/>
      <c r="H391" s="500"/>
      <c r="I391" s="498"/>
      <c r="J391" s="501">
        <f>+F391</f>
        <v>0</v>
      </c>
      <c r="K391" s="502"/>
      <c r="L391" s="302"/>
    </row>
    <row r="392" spans="3:12" ht="16.5" customHeight="1" x14ac:dyDescent="0.3">
      <c r="C392" s="594" t="str">
        <f>RESUMEN!C238</f>
        <v>03.08.01.28</v>
      </c>
      <c r="D392" s="2181" t="str">
        <f>RESUMEN!D238</f>
        <v>V04j VENTANA DE ALUMINIO C/ CRISTAL TEMPLADO DE 8mm, 1 HOJA PROYECTANTE Y SUPERIOR FIJA 0.90m x 1.40m.</v>
      </c>
      <c r="E392" s="2181"/>
      <c r="F392" s="2181"/>
      <c r="G392" s="2181"/>
      <c r="H392" s="2181"/>
      <c r="I392" s="2181"/>
      <c r="J392" s="2181"/>
      <c r="K392" s="2182"/>
      <c r="L392" s="302"/>
    </row>
    <row r="393" spans="3:12" s="303" customFormat="1" x14ac:dyDescent="0.25">
      <c r="C393" s="2170" t="s">
        <v>1</v>
      </c>
      <c r="D393" s="2172" t="s">
        <v>2</v>
      </c>
      <c r="E393" s="2172" t="s">
        <v>239</v>
      </c>
      <c r="F393" s="2174" t="s">
        <v>391</v>
      </c>
      <c r="G393" s="2175"/>
      <c r="H393" s="2175"/>
      <c r="I393" s="2176"/>
      <c r="J393" s="2177" t="s">
        <v>392</v>
      </c>
      <c r="K393" s="2179" t="s">
        <v>393</v>
      </c>
    </row>
    <row r="394" spans="3:12" x14ac:dyDescent="0.3">
      <c r="C394" s="2171"/>
      <c r="D394" s="2173"/>
      <c r="E394" s="2173"/>
      <c r="F394" s="296" t="s">
        <v>58</v>
      </c>
      <c r="G394" s="297" t="s">
        <v>48</v>
      </c>
      <c r="H394" s="297" t="s">
        <v>51</v>
      </c>
      <c r="I394" s="298" t="s">
        <v>47</v>
      </c>
      <c r="J394" s="2178"/>
      <c r="K394" s="2180"/>
    </row>
    <row r="395" spans="3:12" ht="16.5" customHeight="1" x14ac:dyDescent="0.3">
      <c r="C395" s="304"/>
      <c r="D395" s="282"/>
      <c r="E395" s="282"/>
      <c r="F395" s="282"/>
      <c r="G395" s="282"/>
      <c r="H395" s="282"/>
      <c r="I395" s="282"/>
      <c r="J395" s="490">
        <f>SUM(J400:J404)</f>
        <v>2</v>
      </c>
      <c r="K395" s="284" t="s">
        <v>3</v>
      </c>
    </row>
    <row r="396" spans="3:12" ht="16.5" customHeight="1" x14ac:dyDescent="0.3">
      <c r="C396" s="495"/>
      <c r="D396" s="503"/>
      <c r="E396" s="504"/>
      <c r="F396" s="505"/>
      <c r="G396" s="505"/>
      <c r="H396" s="505"/>
      <c r="I396" s="506"/>
      <c r="J396" s="507"/>
      <c r="K396" s="496"/>
      <c r="L396" s="302"/>
    </row>
    <row r="397" spans="3:12" ht="16.5" customHeight="1" x14ac:dyDescent="0.3">
      <c r="C397" s="269"/>
      <c r="D397" s="177" t="s">
        <v>169</v>
      </c>
      <c r="E397" s="259"/>
      <c r="F397" s="260"/>
      <c r="G397" s="280"/>
      <c r="H397" s="280"/>
      <c r="I397" s="281"/>
      <c r="J397" s="305"/>
      <c r="K397" s="270"/>
      <c r="L397" s="302"/>
    </row>
    <row r="398" spans="3:12" ht="16.5" customHeight="1" x14ac:dyDescent="0.3">
      <c r="C398" s="269"/>
      <c r="D398" s="434" t="s">
        <v>1018</v>
      </c>
      <c r="E398" s="259"/>
      <c r="F398" s="260"/>
      <c r="G398" s="260"/>
      <c r="H398" s="260"/>
      <c r="I398" s="261"/>
      <c r="J398" s="293"/>
      <c r="K398" s="270"/>
      <c r="L398" s="302"/>
    </row>
    <row r="399" spans="3:12" ht="16.5" customHeight="1" x14ac:dyDescent="0.3">
      <c r="C399" s="269"/>
      <c r="D399" s="149" t="s">
        <v>170</v>
      </c>
      <c r="E399" s="259"/>
      <c r="F399" s="260"/>
      <c r="G399" s="260"/>
      <c r="H399" s="260"/>
      <c r="I399" s="261"/>
      <c r="J399" s="293"/>
      <c r="K399" s="270"/>
      <c r="L399" s="302"/>
    </row>
    <row r="400" spans="3:12" ht="16.5" customHeight="1" x14ac:dyDescent="0.3">
      <c r="C400" s="269" t="s">
        <v>3626</v>
      </c>
      <c r="D400" s="494" t="s">
        <v>1007</v>
      </c>
      <c r="E400" s="259"/>
      <c r="F400" s="260">
        <v>1</v>
      </c>
      <c r="G400" s="260"/>
      <c r="H400" s="260"/>
      <c r="I400" s="261"/>
      <c r="J400" s="293">
        <f>F400</f>
        <v>1</v>
      </c>
      <c r="K400" s="270"/>
      <c r="L400" s="302"/>
    </row>
    <row r="401" spans="3:12" ht="16.5" customHeight="1" x14ac:dyDescent="0.3">
      <c r="C401" s="269"/>
      <c r="D401" s="177" t="s">
        <v>203</v>
      </c>
      <c r="E401" s="259"/>
      <c r="F401" s="260"/>
      <c r="G401" s="280"/>
      <c r="H401" s="280"/>
      <c r="I401" s="281"/>
      <c r="J401" s="305"/>
      <c r="K401" s="270"/>
      <c r="L401" s="302"/>
    </row>
    <row r="402" spans="3:12" ht="16.5" customHeight="1" x14ac:dyDescent="0.3">
      <c r="C402" s="269"/>
      <c r="D402" s="434" t="s">
        <v>1798</v>
      </c>
      <c r="E402" s="259"/>
      <c r="F402" s="260"/>
      <c r="G402" s="260"/>
      <c r="H402" s="260"/>
      <c r="I402" s="261"/>
      <c r="J402" s="293"/>
      <c r="K402" s="270"/>
      <c r="L402" s="302"/>
    </row>
    <row r="403" spans="3:12" ht="16.5" customHeight="1" x14ac:dyDescent="0.3">
      <c r="C403" s="269"/>
      <c r="D403" s="149" t="s">
        <v>170</v>
      </c>
      <c r="E403" s="259"/>
      <c r="F403" s="260"/>
      <c r="G403" s="260"/>
      <c r="H403" s="260"/>
      <c r="I403" s="261"/>
      <c r="J403" s="293"/>
      <c r="K403" s="270"/>
      <c r="L403" s="302"/>
    </row>
    <row r="404" spans="3:12" ht="16.5" customHeight="1" x14ac:dyDescent="0.3">
      <c r="C404" s="269" t="s">
        <v>1838</v>
      </c>
      <c r="D404" s="494" t="s">
        <v>1839</v>
      </c>
      <c r="E404" s="259"/>
      <c r="F404" s="260">
        <v>1</v>
      </c>
      <c r="G404" s="260"/>
      <c r="H404" s="260"/>
      <c r="I404" s="261"/>
      <c r="J404" s="293">
        <f>F404</f>
        <v>1</v>
      </c>
      <c r="K404" s="270"/>
      <c r="L404" s="302"/>
    </row>
    <row r="405" spans="3:12" ht="16.5" customHeight="1" x14ac:dyDescent="0.3">
      <c r="C405" s="497"/>
      <c r="D405" s="498"/>
      <c r="E405" s="499"/>
      <c r="F405" s="500"/>
      <c r="G405" s="500"/>
      <c r="H405" s="500"/>
      <c r="I405" s="498"/>
      <c r="J405" s="501"/>
      <c r="K405" s="502"/>
      <c r="L405" s="302"/>
    </row>
    <row r="406" spans="3:12" ht="16.5" customHeight="1" x14ac:dyDescent="0.3">
      <c r="C406" s="594" t="str">
        <f>RESUMEN!C239</f>
        <v>03.08.01.29</v>
      </c>
      <c r="D406" s="2181" t="str">
        <f>RESUMEN!D239</f>
        <v>V05a VENTANA DE ALUMINIO C/ CRISTAL TEMPLADO DE 8mm, 2 HOJAS PROYECTANTES E INFERIOR FIJA 1.20m x 1.40m.</v>
      </c>
      <c r="E406" s="2181"/>
      <c r="F406" s="2181"/>
      <c r="G406" s="2181"/>
      <c r="H406" s="2181"/>
      <c r="I406" s="2181"/>
      <c r="J406" s="2181"/>
      <c r="K406" s="2182"/>
      <c r="L406" s="302"/>
    </row>
    <row r="407" spans="3:12" s="303" customFormat="1" x14ac:dyDescent="0.25">
      <c r="C407" s="2170" t="s">
        <v>1</v>
      </c>
      <c r="D407" s="2172" t="s">
        <v>2</v>
      </c>
      <c r="E407" s="2172" t="s">
        <v>239</v>
      </c>
      <c r="F407" s="2174" t="s">
        <v>391</v>
      </c>
      <c r="G407" s="2175"/>
      <c r="H407" s="2175"/>
      <c r="I407" s="2176"/>
      <c r="J407" s="2177" t="s">
        <v>392</v>
      </c>
      <c r="K407" s="2179" t="s">
        <v>393</v>
      </c>
    </row>
    <row r="408" spans="3:12" x14ac:dyDescent="0.3">
      <c r="C408" s="2171"/>
      <c r="D408" s="2173"/>
      <c r="E408" s="2173"/>
      <c r="F408" s="296" t="s">
        <v>58</v>
      </c>
      <c r="G408" s="297" t="s">
        <v>48</v>
      </c>
      <c r="H408" s="297" t="s">
        <v>51</v>
      </c>
      <c r="I408" s="298" t="s">
        <v>47</v>
      </c>
      <c r="J408" s="2178"/>
      <c r="K408" s="2180"/>
    </row>
    <row r="409" spans="3:12" ht="16.5" customHeight="1" x14ac:dyDescent="0.3">
      <c r="C409" s="304"/>
      <c r="D409" s="282"/>
      <c r="E409" s="282"/>
      <c r="F409" s="282"/>
      <c r="G409" s="282"/>
      <c r="H409" s="282"/>
      <c r="I409" s="282"/>
      <c r="J409" s="490">
        <f>SUM(J413:J423)</f>
        <v>7</v>
      </c>
      <c r="K409" s="284" t="s">
        <v>3</v>
      </c>
    </row>
    <row r="410" spans="3:12" ht="16.5" customHeight="1" x14ac:dyDescent="0.3">
      <c r="C410" s="495"/>
      <c r="D410" s="503"/>
      <c r="E410" s="504"/>
      <c r="F410" s="505"/>
      <c r="G410" s="505"/>
      <c r="H410" s="505"/>
      <c r="I410" s="506"/>
      <c r="J410" s="507"/>
      <c r="K410" s="496"/>
      <c r="L410" s="302"/>
    </row>
    <row r="411" spans="3:12" ht="16.5" customHeight="1" x14ac:dyDescent="0.3">
      <c r="C411" s="269"/>
      <c r="D411" s="177" t="s">
        <v>169</v>
      </c>
      <c r="E411" s="259"/>
      <c r="F411" s="260"/>
      <c r="G411" s="280"/>
      <c r="H411" s="280"/>
      <c r="I411" s="281"/>
      <c r="J411" s="305"/>
      <c r="K411" s="270"/>
      <c r="L411" s="302"/>
    </row>
    <row r="412" spans="3:12" ht="16.5" customHeight="1" x14ac:dyDescent="0.3">
      <c r="C412" s="269"/>
      <c r="D412" s="434" t="s">
        <v>925</v>
      </c>
      <c r="E412" s="259"/>
      <c r="F412" s="260"/>
      <c r="G412" s="260"/>
      <c r="H412" s="260"/>
      <c r="I412" s="261"/>
      <c r="J412" s="293"/>
      <c r="K412" s="270"/>
      <c r="L412" s="302"/>
    </row>
    <row r="413" spans="3:12" ht="16.5" customHeight="1" x14ac:dyDescent="0.3">
      <c r="C413" s="269"/>
      <c r="D413" s="149" t="s">
        <v>170</v>
      </c>
      <c r="E413" s="259"/>
      <c r="F413" s="260"/>
      <c r="G413" s="260"/>
      <c r="H413" s="260"/>
      <c r="I413" s="261"/>
      <c r="J413" s="293"/>
      <c r="K413" s="270"/>
      <c r="L413" s="302"/>
    </row>
    <row r="414" spans="3:12" ht="16.5" customHeight="1" x14ac:dyDescent="0.3">
      <c r="C414" s="269" t="s">
        <v>2143</v>
      </c>
      <c r="D414" s="494" t="s">
        <v>1055</v>
      </c>
      <c r="E414" s="259"/>
      <c r="F414" s="260">
        <v>1</v>
      </c>
      <c r="G414" s="260"/>
      <c r="H414" s="260"/>
      <c r="I414" s="261"/>
      <c r="J414" s="293">
        <f>F414</f>
        <v>1</v>
      </c>
      <c r="K414" s="270"/>
      <c r="L414" s="302"/>
    </row>
    <row r="415" spans="3:12" ht="16.5" customHeight="1" x14ac:dyDescent="0.3">
      <c r="C415" s="269"/>
      <c r="D415" s="434" t="s">
        <v>952</v>
      </c>
      <c r="E415" s="259"/>
      <c r="F415" s="260"/>
      <c r="G415" s="260"/>
      <c r="H415" s="260"/>
      <c r="I415" s="261"/>
      <c r="J415" s="293"/>
      <c r="K415" s="270"/>
      <c r="L415" s="302"/>
    </row>
    <row r="416" spans="3:12" ht="16.5" customHeight="1" x14ac:dyDescent="0.3">
      <c r="C416" s="269" t="s">
        <v>979</v>
      </c>
      <c r="D416" s="494" t="s">
        <v>159</v>
      </c>
      <c r="E416" s="259"/>
      <c r="F416" s="260">
        <v>1</v>
      </c>
      <c r="G416" s="260"/>
      <c r="H416" s="260"/>
      <c r="I416" s="261"/>
      <c r="J416" s="293">
        <f>F416</f>
        <v>1</v>
      </c>
      <c r="K416" s="270"/>
      <c r="L416" s="302"/>
    </row>
    <row r="417" spans="3:12" ht="16.5" customHeight="1" x14ac:dyDescent="0.3">
      <c r="C417" s="269"/>
      <c r="D417" s="434" t="s">
        <v>1253</v>
      </c>
      <c r="E417" s="259"/>
      <c r="F417" s="260"/>
      <c r="G417" s="260"/>
      <c r="H417" s="260"/>
      <c r="I417" s="261"/>
      <c r="J417" s="293"/>
      <c r="K417" s="270"/>
      <c r="L417" s="302"/>
    </row>
    <row r="418" spans="3:12" ht="16.5" customHeight="1" x14ac:dyDescent="0.3">
      <c r="C418" s="269" t="s">
        <v>1187</v>
      </c>
      <c r="D418" s="494" t="s">
        <v>363</v>
      </c>
      <c r="E418" s="259"/>
      <c r="F418" s="260">
        <v>1</v>
      </c>
      <c r="G418" s="260"/>
      <c r="H418" s="260"/>
      <c r="I418" s="261"/>
      <c r="J418" s="293">
        <f>F418</f>
        <v>1</v>
      </c>
      <c r="K418" s="270"/>
      <c r="L418" s="302"/>
    </row>
    <row r="419" spans="3:12" ht="16.5" customHeight="1" x14ac:dyDescent="0.3">
      <c r="C419" s="269"/>
      <c r="D419" s="434" t="s">
        <v>1387</v>
      </c>
      <c r="E419" s="259"/>
      <c r="F419" s="260"/>
      <c r="G419" s="260"/>
      <c r="H419" s="260"/>
      <c r="I419" s="261"/>
      <c r="J419" s="293"/>
      <c r="K419" s="270"/>
      <c r="L419" s="302"/>
    </row>
    <row r="420" spans="3:12" ht="16.5" customHeight="1" x14ac:dyDescent="0.3">
      <c r="C420" s="269" t="s">
        <v>1154</v>
      </c>
      <c r="D420" s="494" t="s">
        <v>360</v>
      </c>
      <c r="E420" s="259"/>
      <c r="F420" s="260">
        <v>3</v>
      </c>
      <c r="G420" s="260"/>
      <c r="H420" s="260"/>
      <c r="I420" s="261"/>
      <c r="J420" s="293">
        <f>F420</f>
        <v>3</v>
      </c>
      <c r="K420" s="270"/>
      <c r="L420" s="302"/>
    </row>
    <row r="421" spans="3:12" ht="16.5" customHeight="1" x14ac:dyDescent="0.3">
      <c r="C421" s="269"/>
      <c r="D421" s="149" t="s">
        <v>118</v>
      </c>
      <c r="E421" s="259"/>
      <c r="F421" s="260"/>
      <c r="G421" s="260"/>
      <c r="H421" s="260"/>
      <c r="I421" s="261"/>
      <c r="J421" s="293"/>
      <c r="K421" s="270"/>
      <c r="L421" s="302"/>
    </row>
    <row r="422" spans="3:12" ht="16.5" customHeight="1" x14ac:dyDescent="0.3">
      <c r="C422" s="269"/>
      <c r="D422" s="434" t="s">
        <v>1274</v>
      </c>
      <c r="E422" s="259"/>
      <c r="F422" s="260"/>
      <c r="G422" s="260"/>
      <c r="H422" s="260"/>
      <c r="I422" s="261"/>
      <c r="J422" s="293"/>
      <c r="K422" s="270"/>
      <c r="L422" s="302"/>
    </row>
    <row r="423" spans="3:12" ht="16.5" customHeight="1" x14ac:dyDescent="0.3">
      <c r="C423" s="269" t="s">
        <v>1275</v>
      </c>
      <c r="D423" s="494" t="s">
        <v>383</v>
      </c>
      <c r="E423" s="259"/>
      <c r="F423" s="260">
        <v>1</v>
      </c>
      <c r="G423" s="260"/>
      <c r="H423" s="260"/>
      <c r="I423" s="261"/>
      <c r="J423" s="293">
        <f>F423</f>
        <v>1</v>
      </c>
      <c r="K423" s="270"/>
      <c r="L423" s="302"/>
    </row>
    <row r="424" spans="3:12" ht="16.5" customHeight="1" x14ac:dyDescent="0.3">
      <c r="C424" s="594" t="str">
        <f>RESUMEN!C240</f>
        <v>03.08.01.30</v>
      </c>
      <c r="D424" s="2181" t="str">
        <f>RESUMEN!D240</f>
        <v>V05b VENTANA DE ALUMINIO C/ CRISTAL TEMPLADO DE 8mm, 2 HOJAS PROYECTANTES E INFERIOR FIJA 1.50m x 1.40m.</v>
      </c>
      <c r="E424" s="2181"/>
      <c r="F424" s="2181"/>
      <c r="G424" s="2181"/>
      <c r="H424" s="2181"/>
      <c r="I424" s="2181"/>
      <c r="J424" s="2181"/>
      <c r="K424" s="2182"/>
      <c r="L424" s="302"/>
    </row>
    <row r="425" spans="3:12" s="303" customFormat="1" x14ac:dyDescent="0.25">
      <c r="C425" s="2170" t="s">
        <v>1</v>
      </c>
      <c r="D425" s="2172" t="s">
        <v>2</v>
      </c>
      <c r="E425" s="2172" t="s">
        <v>239</v>
      </c>
      <c r="F425" s="2174" t="s">
        <v>391</v>
      </c>
      <c r="G425" s="2175"/>
      <c r="H425" s="2175"/>
      <c r="I425" s="2176"/>
      <c r="J425" s="2177" t="s">
        <v>392</v>
      </c>
      <c r="K425" s="2179" t="s">
        <v>393</v>
      </c>
    </row>
    <row r="426" spans="3:12" x14ac:dyDescent="0.3">
      <c r="C426" s="2171"/>
      <c r="D426" s="2173"/>
      <c r="E426" s="2173"/>
      <c r="F426" s="296" t="s">
        <v>58</v>
      </c>
      <c r="G426" s="297" t="s">
        <v>48</v>
      </c>
      <c r="H426" s="297" t="s">
        <v>51</v>
      </c>
      <c r="I426" s="298" t="s">
        <v>47</v>
      </c>
      <c r="J426" s="2178"/>
      <c r="K426" s="2180"/>
    </row>
    <row r="427" spans="3:12" ht="16.5" customHeight="1" x14ac:dyDescent="0.3">
      <c r="C427" s="304"/>
      <c r="D427" s="282"/>
      <c r="E427" s="282"/>
      <c r="F427" s="282"/>
      <c r="G427" s="282"/>
      <c r="H427" s="282"/>
      <c r="I427" s="282"/>
      <c r="J427" s="490">
        <f>SUM(J430:J438)</f>
        <v>4</v>
      </c>
      <c r="K427" s="284" t="s">
        <v>3</v>
      </c>
    </row>
    <row r="428" spans="3:12" ht="16.5" customHeight="1" x14ac:dyDescent="0.3">
      <c r="C428" s="269"/>
      <c r="D428" s="177" t="s">
        <v>169</v>
      </c>
      <c r="E428" s="259"/>
      <c r="F428" s="260"/>
      <c r="G428" s="280"/>
      <c r="H428" s="280"/>
      <c r="I428" s="281"/>
      <c r="J428" s="305"/>
      <c r="K428" s="270"/>
      <c r="L428" s="302"/>
    </row>
    <row r="429" spans="3:12" ht="16.5" customHeight="1" x14ac:dyDescent="0.3">
      <c r="C429" s="269"/>
      <c r="D429" s="434" t="s">
        <v>925</v>
      </c>
      <c r="E429" s="259"/>
      <c r="F429" s="260"/>
      <c r="G429" s="260"/>
      <c r="H429" s="260"/>
      <c r="I429" s="261"/>
      <c r="J429" s="293"/>
      <c r="K429" s="270"/>
      <c r="L429" s="302"/>
    </row>
    <row r="430" spans="3:12" ht="16.5" customHeight="1" x14ac:dyDescent="0.3">
      <c r="C430" s="269"/>
      <c r="D430" s="149" t="s">
        <v>170</v>
      </c>
      <c r="E430" s="259"/>
      <c r="F430" s="260"/>
      <c r="G430" s="260"/>
      <c r="H430" s="260"/>
      <c r="I430" s="261"/>
      <c r="J430" s="293"/>
      <c r="K430" s="270"/>
      <c r="L430" s="302"/>
    </row>
    <row r="431" spans="3:12" ht="16.5" customHeight="1" x14ac:dyDescent="0.3">
      <c r="C431" s="269" t="s">
        <v>855</v>
      </c>
      <c r="D431" s="494" t="s">
        <v>854</v>
      </c>
      <c r="E431" s="259"/>
      <c r="F431" s="260">
        <v>1</v>
      </c>
      <c r="G431" s="260"/>
      <c r="H431" s="260"/>
      <c r="I431" s="261"/>
      <c r="J431" s="293">
        <f>F431</f>
        <v>1</v>
      </c>
      <c r="K431" s="270"/>
      <c r="L431" s="302"/>
    </row>
    <row r="432" spans="3:12" ht="16.5" customHeight="1" x14ac:dyDescent="0.3">
      <c r="C432" s="269"/>
      <c r="D432" s="434" t="s">
        <v>1385</v>
      </c>
      <c r="E432" s="259"/>
      <c r="F432" s="260"/>
      <c r="G432" s="260"/>
      <c r="H432" s="260"/>
      <c r="I432" s="261"/>
      <c r="J432" s="293"/>
      <c r="K432" s="270"/>
      <c r="L432" s="302"/>
    </row>
    <row r="433" spans="3:12" ht="16.5" customHeight="1" x14ac:dyDescent="0.3">
      <c r="C433" s="269" t="s">
        <v>1223</v>
      </c>
      <c r="D433" s="494" t="s">
        <v>1224</v>
      </c>
      <c r="E433" s="259"/>
      <c r="F433" s="260">
        <v>1</v>
      </c>
      <c r="G433" s="260"/>
      <c r="H433" s="260"/>
      <c r="I433" s="261"/>
      <c r="J433" s="293">
        <f>F433</f>
        <v>1</v>
      </c>
      <c r="K433" s="270"/>
      <c r="L433" s="302"/>
    </row>
    <row r="434" spans="3:12" ht="16.5" customHeight="1" x14ac:dyDescent="0.3">
      <c r="C434" s="269"/>
      <c r="D434" s="434" t="s">
        <v>1387</v>
      </c>
      <c r="E434" s="259"/>
      <c r="F434" s="260"/>
      <c r="G434" s="260"/>
      <c r="H434" s="260"/>
      <c r="I434" s="261"/>
      <c r="J434" s="293"/>
      <c r="K434" s="270"/>
      <c r="L434" s="302"/>
    </row>
    <row r="435" spans="3:12" ht="16.5" customHeight="1" x14ac:dyDescent="0.3">
      <c r="C435" s="269" t="s">
        <v>1234</v>
      </c>
      <c r="D435" s="494" t="s">
        <v>182</v>
      </c>
      <c r="E435" s="259"/>
      <c r="F435" s="260">
        <v>1</v>
      </c>
      <c r="G435" s="260"/>
      <c r="H435" s="260"/>
      <c r="I435" s="261"/>
      <c r="J435" s="293">
        <f>F435</f>
        <v>1</v>
      </c>
      <c r="K435" s="270"/>
      <c r="L435" s="302"/>
    </row>
    <row r="436" spans="3:12" ht="16.5" customHeight="1" x14ac:dyDescent="0.3">
      <c r="C436" s="269"/>
      <c r="D436" s="434" t="s">
        <v>1404</v>
      </c>
      <c r="E436" s="259"/>
      <c r="F436" s="260"/>
      <c r="G436" s="260"/>
      <c r="H436" s="260"/>
      <c r="I436" s="261"/>
      <c r="J436" s="293"/>
      <c r="K436" s="270"/>
      <c r="L436" s="302"/>
    </row>
    <row r="437" spans="3:12" ht="16.5" customHeight="1" x14ac:dyDescent="0.3">
      <c r="C437" s="269"/>
      <c r="D437" s="149" t="s">
        <v>119</v>
      </c>
      <c r="E437" s="259"/>
      <c r="F437" s="260"/>
      <c r="G437" s="260"/>
      <c r="H437" s="260"/>
      <c r="I437" s="261"/>
      <c r="J437" s="293"/>
      <c r="K437" s="270"/>
      <c r="L437" s="302"/>
    </row>
    <row r="438" spans="3:12" ht="16.5" customHeight="1" x14ac:dyDescent="0.3">
      <c r="C438" s="269" t="s">
        <v>1420</v>
      </c>
      <c r="D438" s="494" t="s">
        <v>570</v>
      </c>
      <c r="E438" s="259"/>
      <c r="F438" s="260">
        <v>1</v>
      </c>
      <c r="G438" s="260"/>
      <c r="H438" s="260"/>
      <c r="I438" s="261"/>
      <c r="J438" s="293">
        <f>F438</f>
        <v>1</v>
      </c>
      <c r="K438" s="270"/>
      <c r="L438" s="302"/>
    </row>
    <row r="439" spans="3:12" ht="16.5" customHeight="1" x14ac:dyDescent="0.3">
      <c r="C439" s="594" t="str">
        <f>RESUMEN!C241</f>
        <v>03.08.01.31</v>
      </c>
      <c r="D439" s="2181" t="str">
        <f>RESUMEN!D241</f>
        <v>V05c VENTANA DE ALUMINIO C/ CRISTAL TEMPLADO DE 8mm, 2 HOJAS PROYECTANTES E INFERIOR FIJA 1.60m x 1.40m.</v>
      </c>
      <c r="E439" s="2181"/>
      <c r="F439" s="2181"/>
      <c r="G439" s="2181"/>
      <c r="H439" s="2181"/>
      <c r="I439" s="2181"/>
      <c r="J439" s="2181"/>
      <c r="K439" s="2182"/>
      <c r="L439" s="302"/>
    </row>
    <row r="440" spans="3:12" s="303" customFormat="1" x14ac:dyDescent="0.25">
      <c r="C440" s="2170" t="s">
        <v>1</v>
      </c>
      <c r="D440" s="2172" t="s">
        <v>2</v>
      </c>
      <c r="E440" s="2172" t="s">
        <v>239</v>
      </c>
      <c r="F440" s="2174" t="s">
        <v>391</v>
      </c>
      <c r="G440" s="2175"/>
      <c r="H440" s="2175"/>
      <c r="I440" s="2176"/>
      <c r="J440" s="2177" t="s">
        <v>392</v>
      </c>
      <c r="K440" s="2179" t="s">
        <v>393</v>
      </c>
    </row>
    <row r="441" spans="3:12" x14ac:dyDescent="0.3">
      <c r="C441" s="2171"/>
      <c r="D441" s="2173"/>
      <c r="E441" s="2173"/>
      <c r="F441" s="296" t="s">
        <v>58</v>
      </c>
      <c r="G441" s="297" t="s">
        <v>48</v>
      </c>
      <c r="H441" s="297" t="s">
        <v>51</v>
      </c>
      <c r="I441" s="298" t="s">
        <v>47</v>
      </c>
      <c r="J441" s="2178"/>
      <c r="K441" s="2180"/>
    </row>
    <row r="442" spans="3:12" ht="16.5" customHeight="1" x14ac:dyDescent="0.3">
      <c r="C442" s="304"/>
      <c r="D442" s="282"/>
      <c r="E442" s="282"/>
      <c r="F442" s="282"/>
      <c r="G442" s="282"/>
      <c r="H442" s="282"/>
      <c r="I442" s="282"/>
      <c r="J442" s="490">
        <f>SUM(J446:J450)</f>
        <v>2</v>
      </c>
      <c r="K442" s="284" t="s">
        <v>3</v>
      </c>
    </row>
    <row r="443" spans="3:12" ht="16.5" customHeight="1" x14ac:dyDescent="0.3">
      <c r="C443" s="269"/>
      <c r="D443" s="177" t="s">
        <v>169</v>
      </c>
      <c r="E443" s="259"/>
      <c r="F443" s="260"/>
      <c r="G443" s="280"/>
      <c r="H443" s="280"/>
      <c r="I443" s="281"/>
      <c r="J443" s="305"/>
      <c r="K443" s="270"/>
      <c r="L443" s="302"/>
    </row>
    <row r="444" spans="3:12" ht="16.5" customHeight="1" x14ac:dyDescent="0.3">
      <c r="C444" s="269"/>
      <c r="D444" s="434" t="s">
        <v>925</v>
      </c>
      <c r="E444" s="259"/>
      <c r="F444" s="260"/>
      <c r="G444" s="260"/>
      <c r="H444" s="260"/>
      <c r="I444" s="261"/>
      <c r="J444" s="293"/>
      <c r="K444" s="270"/>
      <c r="L444" s="302"/>
    </row>
    <row r="445" spans="3:12" ht="16.5" customHeight="1" x14ac:dyDescent="0.3">
      <c r="C445" s="269"/>
      <c r="D445" s="149" t="s">
        <v>170</v>
      </c>
      <c r="E445" s="259"/>
      <c r="F445" s="260"/>
      <c r="G445" s="260"/>
      <c r="H445" s="260"/>
      <c r="I445" s="261"/>
      <c r="J445" s="293"/>
      <c r="K445" s="270"/>
      <c r="L445" s="302"/>
    </row>
    <row r="446" spans="3:12" ht="16.5" customHeight="1" x14ac:dyDescent="0.3">
      <c r="C446" s="269" t="s">
        <v>1409</v>
      </c>
      <c r="D446" s="494" t="s">
        <v>1410</v>
      </c>
      <c r="E446" s="259"/>
      <c r="F446" s="260">
        <v>1</v>
      </c>
      <c r="G446" s="260"/>
      <c r="H446" s="260"/>
      <c r="I446" s="261"/>
      <c r="J446" s="293">
        <f>F446</f>
        <v>1</v>
      </c>
      <c r="K446" s="270"/>
      <c r="L446" s="302"/>
    </row>
    <row r="447" spans="3:12" ht="16.5" customHeight="1" x14ac:dyDescent="0.3">
      <c r="C447" s="269"/>
      <c r="D447" s="177" t="s">
        <v>200</v>
      </c>
      <c r="E447" s="259"/>
      <c r="F447" s="260"/>
      <c r="G447" s="280"/>
      <c r="H447" s="280"/>
      <c r="I447" s="281"/>
      <c r="J447" s="305"/>
      <c r="K447" s="270"/>
      <c r="L447" s="302"/>
    </row>
    <row r="448" spans="3:12" ht="16.5" customHeight="1" x14ac:dyDescent="0.3">
      <c r="C448" s="269"/>
      <c r="D448" s="434" t="s">
        <v>1715</v>
      </c>
      <c r="E448" s="259"/>
      <c r="F448" s="260"/>
      <c r="G448" s="260"/>
      <c r="H448" s="260"/>
      <c r="I448" s="261"/>
      <c r="J448" s="293"/>
      <c r="K448" s="270"/>
      <c r="L448" s="302"/>
    </row>
    <row r="449" spans="3:12" ht="16.5" customHeight="1" x14ac:dyDescent="0.3">
      <c r="C449" s="269"/>
      <c r="D449" s="149" t="s">
        <v>170</v>
      </c>
      <c r="E449" s="259"/>
      <c r="F449" s="260"/>
      <c r="G449" s="260"/>
      <c r="H449" s="260"/>
      <c r="I449" s="261"/>
      <c r="J449" s="293"/>
      <c r="K449" s="270"/>
      <c r="L449" s="302"/>
    </row>
    <row r="450" spans="3:12" ht="16.5" customHeight="1" x14ac:dyDescent="0.3">
      <c r="C450" s="269" t="s">
        <v>1611</v>
      </c>
      <c r="D450" s="494" t="s">
        <v>327</v>
      </c>
      <c r="E450" s="259"/>
      <c r="F450" s="260">
        <v>1</v>
      </c>
      <c r="G450" s="260"/>
      <c r="H450" s="260"/>
      <c r="I450" s="261"/>
      <c r="J450" s="293">
        <f>F450</f>
        <v>1</v>
      </c>
      <c r="K450" s="270"/>
      <c r="L450" s="302"/>
    </row>
    <row r="451" spans="3:12" ht="16.5" customHeight="1" x14ac:dyDescent="0.3">
      <c r="C451" s="497"/>
      <c r="D451" s="498"/>
      <c r="E451" s="499"/>
      <c r="F451" s="500"/>
      <c r="G451" s="500"/>
      <c r="H451" s="500"/>
      <c r="I451" s="498"/>
      <c r="J451" s="501"/>
      <c r="K451" s="502"/>
      <c r="L451" s="302"/>
    </row>
    <row r="452" spans="3:12" ht="16.5" customHeight="1" x14ac:dyDescent="0.3">
      <c r="C452" s="594" t="str">
        <f>RESUMEN!C242</f>
        <v>03.08.01.32</v>
      </c>
      <c r="D452" s="2181" t="str">
        <f>RESUMEN!D242</f>
        <v>V05d VENTANA DE ALUMINIO C/ CRISTAL TEMPLADO DE 8mm, 2 HOJAS PROYECTANTES E INFERIOR FIJA 1.80m x 1.40m.</v>
      </c>
      <c r="E452" s="2181"/>
      <c r="F452" s="2181"/>
      <c r="G452" s="2181"/>
      <c r="H452" s="2181"/>
      <c r="I452" s="2181"/>
      <c r="J452" s="2181"/>
      <c r="K452" s="2182"/>
      <c r="L452" s="302"/>
    </row>
    <row r="453" spans="3:12" s="303" customFormat="1" x14ac:dyDescent="0.25">
      <c r="C453" s="2170" t="s">
        <v>1</v>
      </c>
      <c r="D453" s="2172" t="s">
        <v>2</v>
      </c>
      <c r="E453" s="2172" t="s">
        <v>239</v>
      </c>
      <c r="F453" s="2174" t="s">
        <v>391</v>
      </c>
      <c r="G453" s="2175"/>
      <c r="H453" s="2175"/>
      <c r="I453" s="2176"/>
      <c r="J453" s="2177" t="s">
        <v>392</v>
      </c>
      <c r="K453" s="2179" t="s">
        <v>393</v>
      </c>
    </row>
    <row r="454" spans="3:12" x14ac:dyDescent="0.3">
      <c r="C454" s="2171"/>
      <c r="D454" s="2173"/>
      <c r="E454" s="2173"/>
      <c r="F454" s="296" t="s">
        <v>58</v>
      </c>
      <c r="G454" s="297" t="s">
        <v>48</v>
      </c>
      <c r="H454" s="297" t="s">
        <v>51</v>
      </c>
      <c r="I454" s="298" t="s">
        <v>47</v>
      </c>
      <c r="J454" s="2178"/>
      <c r="K454" s="2180"/>
    </row>
    <row r="455" spans="3:12" ht="16.5" customHeight="1" x14ac:dyDescent="0.3">
      <c r="C455" s="304"/>
      <c r="D455" s="282"/>
      <c r="E455" s="282"/>
      <c r="F455" s="282"/>
      <c r="G455" s="282"/>
      <c r="H455" s="282"/>
      <c r="I455" s="282"/>
      <c r="J455" s="490">
        <f>SUM(J459:J477)</f>
        <v>14</v>
      </c>
      <c r="K455" s="284" t="s">
        <v>3</v>
      </c>
    </row>
    <row r="456" spans="3:12" ht="16.5" customHeight="1" x14ac:dyDescent="0.3">
      <c r="C456" s="269"/>
      <c r="D456" s="177" t="s">
        <v>169</v>
      </c>
      <c r="E456" s="259"/>
      <c r="F456" s="260"/>
      <c r="G456" s="280"/>
      <c r="H456" s="280"/>
      <c r="I456" s="281"/>
      <c r="J456" s="305"/>
      <c r="K456" s="270"/>
      <c r="L456" s="302"/>
    </row>
    <row r="457" spans="3:12" ht="16.5" customHeight="1" x14ac:dyDescent="0.3">
      <c r="C457" s="269"/>
      <c r="D457" s="434" t="s">
        <v>952</v>
      </c>
      <c r="E457" s="259"/>
      <c r="F457" s="260"/>
      <c r="G457" s="260"/>
      <c r="H457" s="260"/>
      <c r="I457" s="261"/>
      <c r="J457" s="293"/>
      <c r="K457" s="270"/>
      <c r="L457" s="302"/>
    </row>
    <row r="458" spans="3:12" ht="16.5" customHeight="1" x14ac:dyDescent="0.3">
      <c r="C458" s="269"/>
      <c r="D458" s="149" t="s">
        <v>170</v>
      </c>
      <c r="E458" s="259"/>
      <c r="F458" s="260"/>
      <c r="G458" s="260"/>
      <c r="H458" s="260"/>
      <c r="I458" s="261"/>
      <c r="J458" s="293"/>
      <c r="K458" s="270"/>
      <c r="L458" s="302"/>
    </row>
    <row r="459" spans="3:12" ht="16.5" customHeight="1" x14ac:dyDescent="0.3">
      <c r="C459" s="269" t="s">
        <v>965</v>
      </c>
      <c r="D459" s="494" t="s">
        <v>685</v>
      </c>
      <c r="E459" s="259"/>
      <c r="F459" s="260">
        <v>1</v>
      </c>
      <c r="G459" s="260"/>
      <c r="H459" s="260"/>
      <c r="I459" s="261"/>
      <c r="J459" s="293">
        <f>F459</f>
        <v>1</v>
      </c>
      <c r="K459" s="270"/>
      <c r="L459" s="302"/>
    </row>
    <row r="460" spans="3:12" ht="16.5" customHeight="1" x14ac:dyDescent="0.3">
      <c r="C460" s="269" t="s">
        <v>980</v>
      </c>
      <c r="D460" s="494" t="s">
        <v>155</v>
      </c>
      <c r="E460" s="259"/>
      <c r="F460" s="260">
        <v>1</v>
      </c>
      <c r="G460" s="260"/>
      <c r="H460" s="260"/>
      <c r="I460" s="261"/>
      <c r="J460" s="293">
        <f>F460</f>
        <v>1</v>
      </c>
      <c r="K460" s="270"/>
      <c r="L460" s="302"/>
    </row>
    <row r="461" spans="3:12" ht="16.5" customHeight="1" x14ac:dyDescent="0.3">
      <c r="C461" s="269" t="s">
        <v>2230</v>
      </c>
      <c r="D461" s="494" t="s">
        <v>900</v>
      </c>
      <c r="E461" s="259"/>
      <c r="F461" s="260">
        <v>1</v>
      </c>
      <c r="G461" s="260"/>
      <c r="H461" s="260"/>
      <c r="I461" s="261"/>
      <c r="J461" s="293">
        <f>F461</f>
        <v>1</v>
      </c>
      <c r="K461" s="270"/>
      <c r="L461" s="302"/>
    </row>
    <row r="462" spans="3:12" ht="16.5" customHeight="1" x14ac:dyDescent="0.3">
      <c r="C462" s="269"/>
      <c r="D462" s="434" t="s">
        <v>1102</v>
      </c>
      <c r="E462" s="259"/>
      <c r="F462" s="260"/>
      <c r="G462" s="260"/>
      <c r="H462" s="260"/>
      <c r="I462" s="261"/>
      <c r="J462" s="293"/>
      <c r="K462" s="270"/>
      <c r="L462" s="302"/>
    </row>
    <row r="463" spans="3:12" ht="16.5" customHeight="1" x14ac:dyDescent="0.3">
      <c r="C463" s="269" t="s">
        <v>1147</v>
      </c>
      <c r="D463" s="494" t="s">
        <v>273</v>
      </c>
      <c r="E463" s="259"/>
      <c r="F463" s="260">
        <v>2</v>
      </c>
      <c r="G463" s="260"/>
      <c r="H463" s="260"/>
      <c r="I463" s="261"/>
      <c r="J463" s="293">
        <f>F463</f>
        <v>2</v>
      </c>
      <c r="K463" s="270"/>
      <c r="L463" s="302"/>
    </row>
    <row r="464" spans="3:12" ht="16.5" customHeight="1" x14ac:dyDescent="0.3">
      <c r="C464" s="269"/>
      <c r="D464" s="434" t="s">
        <v>1385</v>
      </c>
      <c r="E464" s="259"/>
      <c r="F464" s="260"/>
      <c r="G464" s="260"/>
      <c r="H464" s="260"/>
      <c r="I464" s="261"/>
      <c r="J464" s="293"/>
      <c r="K464" s="270"/>
      <c r="L464" s="302"/>
    </row>
    <row r="465" spans="3:12" ht="16.5" customHeight="1" x14ac:dyDescent="0.3">
      <c r="C465" s="269" t="s">
        <v>1218</v>
      </c>
      <c r="D465" s="494" t="s">
        <v>185</v>
      </c>
      <c r="E465" s="259"/>
      <c r="F465" s="260">
        <v>1</v>
      </c>
      <c r="G465" s="260"/>
      <c r="H465" s="260"/>
      <c r="I465" s="261"/>
      <c r="J465" s="293">
        <f>F465</f>
        <v>1</v>
      </c>
      <c r="K465" s="270"/>
      <c r="L465" s="302"/>
    </row>
    <row r="466" spans="3:12" ht="16.5" customHeight="1" x14ac:dyDescent="0.3">
      <c r="C466" s="269" t="s">
        <v>1220</v>
      </c>
      <c r="D466" s="494" t="s">
        <v>1221</v>
      </c>
      <c r="E466" s="259"/>
      <c r="F466" s="260">
        <v>1</v>
      </c>
      <c r="G466" s="260"/>
      <c r="H466" s="260"/>
      <c r="I466" s="261"/>
      <c r="J466" s="293">
        <f>F466</f>
        <v>1</v>
      </c>
      <c r="K466" s="270"/>
      <c r="L466" s="302"/>
    </row>
    <row r="467" spans="3:12" ht="16.5" customHeight="1" x14ac:dyDescent="0.3">
      <c r="C467" s="269" t="s">
        <v>2152</v>
      </c>
      <c r="D467" s="494" t="s">
        <v>1229</v>
      </c>
      <c r="E467" s="259"/>
      <c r="F467" s="260">
        <v>1</v>
      </c>
      <c r="G467" s="260"/>
      <c r="H467" s="260"/>
      <c r="I467" s="261"/>
      <c r="J467" s="293">
        <f>F467</f>
        <v>1</v>
      </c>
      <c r="K467" s="270"/>
      <c r="L467" s="302"/>
    </row>
    <row r="468" spans="3:12" ht="16.5" customHeight="1" x14ac:dyDescent="0.3">
      <c r="C468" s="269" t="s">
        <v>1228</v>
      </c>
      <c r="D468" s="494" t="s">
        <v>145</v>
      </c>
      <c r="E468" s="259"/>
      <c r="F468" s="260">
        <v>1</v>
      </c>
      <c r="G468" s="260"/>
      <c r="H468" s="260"/>
      <c r="I468" s="261"/>
      <c r="J468" s="293">
        <f>F468</f>
        <v>1</v>
      </c>
      <c r="K468" s="270"/>
      <c r="L468" s="302"/>
    </row>
    <row r="469" spans="3:12" ht="16.5" customHeight="1" x14ac:dyDescent="0.3">
      <c r="C469" s="269"/>
      <c r="D469" s="434" t="s">
        <v>1387</v>
      </c>
      <c r="E469" s="259"/>
      <c r="F469" s="260"/>
      <c r="G469" s="260"/>
      <c r="H469" s="260"/>
      <c r="I469" s="261"/>
      <c r="J469" s="293"/>
      <c r="K469" s="270"/>
      <c r="L469" s="302"/>
    </row>
    <row r="470" spans="3:12" ht="16.5" customHeight="1" x14ac:dyDescent="0.3">
      <c r="C470" s="269" t="s">
        <v>1231</v>
      </c>
      <c r="D470" s="494" t="s">
        <v>1232</v>
      </c>
      <c r="E470" s="259"/>
      <c r="F470" s="260">
        <v>1</v>
      </c>
      <c r="G470" s="260"/>
      <c r="H470" s="260"/>
      <c r="I470" s="261"/>
      <c r="J470" s="293">
        <f>F470</f>
        <v>1</v>
      </c>
      <c r="K470" s="270"/>
      <c r="L470" s="302"/>
    </row>
    <row r="471" spans="3:12" ht="16.5" customHeight="1" x14ac:dyDescent="0.3">
      <c r="C471" s="269" t="s">
        <v>1234</v>
      </c>
      <c r="D471" s="494" t="s">
        <v>182</v>
      </c>
      <c r="E471" s="259"/>
      <c r="F471" s="260">
        <v>1</v>
      </c>
      <c r="G471" s="260"/>
      <c r="H471" s="260"/>
      <c r="I471" s="261"/>
      <c r="J471" s="293">
        <f>F471</f>
        <v>1</v>
      </c>
      <c r="K471" s="270"/>
      <c r="L471" s="302"/>
    </row>
    <row r="472" spans="3:12" ht="16.5" customHeight="1" x14ac:dyDescent="0.3">
      <c r="C472" s="269" t="s">
        <v>1254</v>
      </c>
      <c r="D472" s="494" t="s">
        <v>126</v>
      </c>
      <c r="E472" s="259"/>
      <c r="F472" s="260">
        <v>1</v>
      </c>
      <c r="G472" s="260"/>
      <c r="H472" s="260"/>
      <c r="I472" s="261"/>
      <c r="J472" s="293">
        <f>F472</f>
        <v>1</v>
      </c>
      <c r="K472" s="270"/>
      <c r="L472" s="302"/>
    </row>
    <row r="473" spans="3:12" ht="16.5" customHeight="1" x14ac:dyDescent="0.3">
      <c r="C473" s="269" t="s">
        <v>1255</v>
      </c>
      <c r="D473" s="494" t="s">
        <v>325</v>
      </c>
      <c r="E473" s="259"/>
      <c r="F473" s="260">
        <v>1</v>
      </c>
      <c r="G473" s="260"/>
      <c r="H473" s="260"/>
      <c r="I473" s="261"/>
      <c r="J473" s="293">
        <f>F473</f>
        <v>1</v>
      </c>
      <c r="K473" s="270"/>
      <c r="L473" s="302"/>
    </row>
    <row r="474" spans="3:12" ht="16.5" customHeight="1" x14ac:dyDescent="0.3">
      <c r="C474" s="269"/>
      <c r="D474" s="434" t="s">
        <v>1358</v>
      </c>
      <c r="E474" s="259"/>
      <c r="F474" s="260"/>
      <c r="G474" s="260"/>
      <c r="H474" s="260"/>
      <c r="I474" s="261"/>
      <c r="J474" s="293"/>
      <c r="K474" s="270"/>
      <c r="L474" s="302"/>
    </row>
    <row r="475" spans="3:12" ht="16.5" customHeight="1" x14ac:dyDescent="0.3">
      <c r="C475" s="269"/>
      <c r="D475" s="149" t="s">
        <v>188</v>
      </c>
      <c r="E475" s="259"/>
      <c r="F475" s="260"/>
      <c r="G475" s="260"/>
      <c r="H475" s="260"/>
      <c r="I475" s="261"/>
      <c r="J475" s="293"/>
      <c r="K475" s="270"/>
      <c r="L475" s="302"/>
    </row>
    <row r="476" spans="3:12" ht="16.5" customHeight="1" x14ac:dyDescent="0.3">
      <c r="C476" s="269" t="s">
        <v>1403</v>
      </c>
      <c r="D476" s="494" t="s">
        <v>155</v>
      </c>
      <c r="E476" s="259"/>
      <c r="F476" s="260">
        <v>1</v>
      </c>
      <c r="G476" s="260"/>
      <c r="H476" s="260"/>
      <c r="I476" s="261"/>
      <c r="J476" s="293">
        <f>F476</f>
        <v>1</v>
      </c>
      <c r="K476" s="270"/>
      <c r="L476" s="302"/>
    </row>
    <row r="477" spans="3:12" ht="16.5" customHeight="1" x14ac:dyDescent="0.3">
      <c r="C477" s="497"/>
      <c r="D477" s="498"/>
      <c r="E477" s="499"/>
      <c r="F477" s="500"/>
      <c r="G477" s="500"/>
      <c r="H477" s="500"/>
      <c r="I477" s="498"/>
      <c r="J477" s="501"/>
      <c r="K477" s="502"/>
      <c r="L477" s="302"/>
    </row>
    <row r="478" spans="3:12" ht="16.5" customHeight="1" x14ac:dyDescent="0.3">
      <c r="C478" s="594" t="str">
        <f>RESUMEN!C243</f>
        <v>03.08.01.33</v>
      </c>
      <c r="D478" s="2181" t="str">
        <f>RESUMEN!D243</f>
        <v>V05e VENTANA DE ALUMINIO C/ CRISTAL TEMPLADO DE 8mm, 2 HOJAS PROYECTANTES, 1 HOJA SUPERIOR E INFERIOR FIJA 2.10m x 1.40m.</v>
      </c>
      <c r="E478" s="2181"/>
      <c r="F478" s="2181"/>
      <c r="G478" s="2181"/>
      <c r="H478" s="2181"/>
      <c r="I478" s="2181"/>
      <c r="J478" s="2181"/>
      <c r="K478" s="2182"/>
      <c r="L478" s="302"/>
    </row>
    <row r="479" spans="3:12" s="303" customFormat="1" x14ac:dyDescent="0.25">
      <c r="C479" s="2170" t="s">
        <v>1</v>
      </c>
      <c r="D479" s="2172" t="s">
        <v>2</v>
      </c>
      <c r="E479" s="2172" t="s">
        <v>239</v>
      </c>
      <c r="F479" s="2174" t="s">
        <v>391</v>
      </c>
      <c r="G479" s="2175"/>
      <c r="H479" s="2175"/>
      <c r="I479" s="2176"/>
      <c r="J479" s="2177" t="s">
        <v>392</v>
      </c>
      <c r="K479" s="2179" t="s">
        <v>393</v>
      </c>
    </row>
    <row r="480" spans="3:12" x14ac:dyDescent="0.3">
      <c r="C480" s="2171"/>
      <c r="D480" s="2173"/>
      <c r="E480" s="2173"/>
      <c r="F480" s="296" t="s">
        <v>58</v>
      </c>
      <c r="G480" s="297" t="s">
        <v>48</v>
      </c>
      <c r="H480" s="297" t="s">
        <v>51</v>
      </c>
      <c r="I480" s="298" t="s">
        <v>47</v>
      </c>
      <c r="J480" s="2178"/>
      <c r="K480" s="2180"/>
    </row>
    <row r="481" spans="3:12" ht="16.5" customHeight="1" x14ac:dyDescent="0.3">
      <c r="C481" s="304"/>
      <c r="D481" s="282"/>
      <c r="E481" s="282"/>
      <c r="F481" s="282"/>
      <c r="G481" s="282"/>
      <c r="H481" s="282"/>
      <c r="I481" s="282"/>
      <c r="J481" s="490">
        <f>SUM(J484:J485)</f>
        <v>2</v>
      </c>
      <c r="K481" s="284" t="s">
        <v>3</v>
      </c>
    </row>
    <row r="482" spans="3:12" ht="16.5" customHeight="1" x14ac:dyDescent="0.3">
      <c r="C482" s="269"/>
      <c r="D482" s="177" t="s">
        <v>169</v>
      </c>
      <c r="E482" s="259"/>
      <c r="F482" s="260"/>
      <c r="G482" s="280"/>
      <c r="H482" s="280"/>
      <c r="I482" s="281"/>
      <c r="J482" s="305"/>
      <c r="K482" s="270"/>
      <c r="L482" s="302"/>
    </row>
    <row r="483" spans="3:12" ht="16.5" customHeight="1" x14ac:dyDescent="0.3">
      <c r="C483" s="269"/>
      <c r="D483" s="434" t="s">
        <v>1253</v>
      </c>
      <c r="E483" s="259"/>
      <c r="F483" s="260"/>
      <c r="G483" s="260"/>
      <c r="H483" s="260"/>
      <c r="I483" s="261"/>
      <c r="J483" s="293"/>
      <c r="K483" s="270"/>
      <c r="L483" s="302"/>
    </row>
    <row r="484" spans="3:12" ht="16.5" customHeight="1" x14ac:dyDescent="0.3">
      <c r="C484" s="269"/>
      <c r="D484" s="149" t="s">
        <v>170</v>
      </c>
      <c r="E484" s="259"/>
      <c r="F484" s="260"/>
      <c r="G484" s="260"/>
      <c r="H484" s="260"/>
      <c r="I484" s="261"/>
      <c r="J484" s="293"/>
      <c r="K484" s="270"/>
      <c r="L484" s="302"/>
    </row>
    <row r="485" spans="3:12" ht="16.5" customHeight="1" x14ac:dyDescent="0.3">
      <c r="C485" s="269" t="s">
        <v>2255</v>
      </c>
      <c r="D485" s="494" t="s">
        <v>360</v>
      </c>
      <c r="E485" s="259"/>
      <c r="F485" s="260">
        <v>2</v>
      </c>
      <c r="G485" s="260"/>
      <c r="H485" s="260"/>
      <c r="I485" s="261"/>
      <c r="J485" s="293">
        <f>F485</f>
        <v>2</v>
      </c>
      <c r="K485" s="270"/>
      <c r="L485" s="302"/>
    </row>
    <row r="486" spans="3:12" ht="16.5" customHeight="1" x14ac:dyDescent="0.3">
      <c r="C486" s="269"/>
      <c r="D486" s="494"/>
      <c r="E486" s="259"/>
      <c r="F486" s="260"/>
      <c r="G486" s="260"/>
      <c r="H486" s="260"/>
      <c r="I486" s="261"/>
      <c r="J486" s="293"/>
      <c r="K486" s="270"/>
      <c r="L486" s="302"/>
    </row>
    <row r="487" spans="3:12" ht="16.5" customHeight="1" x14ac:dyDescent="0.3">
      <c r="C487" s="594" t="str">
        <f>RESUMEN!C244</f>
        <v>03.08.01.34</v>
      </c>
      <c r="D487" s="2181" t="str">
        <f>RESUMEN!D244</f>
        <v>V05e1 VENTANA DE ALUMINIO C/ CRISTAL TEMPLADO DE 8mm, 2 HOJAS PROYECTANTES, 1 HOJA SUPERIOR E INFERIOR FIJA 2.10m x 1.40m.</v>
      </c>
      <c r="E487" s="2181"/>
      <c r="F487" s="2181"/>
      <c r="G487" s="2181"/>
      <c r="H487" s="2181"/>
      <c r="I487" s="2181"/>
      <c r="J487" s="2181"/>
      <c r="K487" s="2182"/>
      <c r="L487" s="302"/>
    </row>
    <row r="488" spans="3:12" s="303" customFormat="1" x14ac:dyDescent="0.25">
      <c r="C488" s="2170" t="s">
        <v>1</v>
      </c>
      <c r="D488" s="2172" t="s">
        <v>2</v>
      </c>
      <c r="E488" s="2172" t="s">
        <v>239</v>
      </c>
      <c r="F488" s="2174" t="s">
        <v>391</v>
      </c>
      <c r="G488" s="2175"/>
      <c r="H488" s="2175"/>
      <c r="I488" s="2176"/>
      <c r="J488" s="2177" t="s">
        <v>392</v>
      </c>
      <c r="K488" s="2179" t="s">
        <v>393</v>
      </c>
    </row>
    <row r="489" spans="3:12" x14ac:dyDescent="0.3">
      <c r="C489" s="2171"/>
      <c r="D489" s="2173"/>
      <c r="E489" s="2173"/>
      <c r="F489" s="296" t="s">
        <v>58</v>
      </c>
      <c r="G489" s="297" t="s">
        <v>48</v>
      </c>
      <c r="H489" s="297" t="s">
        <v>51</v>
      </c>
      <c r="I489" s="298" t="s">
        <v>47</v>
      </c>
      <c r="J489" s="2178"/>
      <c r="K489" s="2180"/>
    </row>
    <row r="490" spans="3:12" ht="16.5" customHeight="1" x14ac:dyDescent="0.3">
      <c r="C490" s="304"/>
      <c r="D490" s="282"/>
      <c r="E490" s="282"/>
      <c r="F490" s="282"/>
      <c r="G490" s="282"/>
      <c r="H490" s="282"/>
      <c r="I490" s="282"/>
      <c r="J490" s="490">
        <f>SUM(J493:J495)</f>
        <v>2</v>
      </c>
      <c r="K490" s="284" t="s">
        <v>3</v>
      </c>
    </row>
    <row r="491" spans="3:12" ht="16.5" customHeight="1" x14ac:dyDescent="0.3">
      <c r="C491" s="269"/>
      <c r="D491" s="177" t="s">
        <v>200</v>
      </c>
      <c r="E491" s="259"/>
      <c r="F491" s="260"/>
      <c r="G491" s="280"/>
      <c r="H491" s="280"/>
      <c r="I491" s="281"/>
      <c r="J491" s="305"/>
      <c r="K491" s="270"/>
      <c r="L491" s="302"/>
    </row>
    <row r="492" spans="3:12" ht="16.5" customHeight="1" x14ac:dyDescent="0.3">
      <c r="C492" s="269"/>
      <c r="D492" s="434" t="s">
        <v>1511</v>
      </c>
      <c r="E492" s="259"/>
      <c r="F492" s="260"/>
      <c r="G492" s="260"/>
      <c r="H492" s="260"/>
      <c r="I492" s="261"/>
      <c r="J492" s="293"/>
      <c r="K492" s="270"/>
      <c r="L492" s="302"/>
    </row>
    <row r="493" spans="3:12" ht="16.5" customHeight="1" x14ac:dyDescent="0.3">
      <c r="C493" s="269"/>
      <c r="D493" s="149" t="s">
        <v>170</v>
      </c>
      <c r="E493" s="259"/>
      <c r="F493" s="260"/>
      <c r="G493" s="260"/>
      <c r="H493" s="260"/>
      <c r="I493" s="261"/>
      <c r="J493" s="293"/>
      <c r="K493" s="270"/>
      <c r="L493" s="302"/>
    </row>
    <row r="494" spans="3:12" ht="16.5" customHeight="1" x14ac:dyDescent="0.3">
      <c r="C494" s="269" t="s">
        <v>1570</v>
      </c>
      <c r="D494" s="494" t="s">
        <v>273</v>
      </c>
      <c r="E494" s="259"/>
      <c r="F494" s="260">
        <v>2</v>
      </c>
      <c r="G494" s="260"/>
      <c r="H494" s="260"/>
      <c r="I494" s="261"/>
      <c r="J494" s="293">
        <f>F494</f>
        <v>2</v>
      </c>
      <c r="K494" s="270"/>
      <c r="L494" s="302"/>
    </row>
    <row r="495" spans="3:12" ht="16.5" customHeight="1" x14ac:dyDescent="0.3">
      <c r="C495" s="269"/>
      <c r="D495" s="494"/>
      <c r="E495" s="259"/>
      <c r="F495" s="260"/>
      <c r="G495" s="260"/>
      <c r="H495" s="260"/>
      <c r="I495" s="261"/>
      <c r="J495" s="293"/>
      <c r="K495" s="270"/>
      <c r="L495" s="302"/>
    </row>
    <row r="496" spans="3:12" ht="16.5" customHeight="1" x14ac:dyDescent="0.3">
      <c r="C496" s="594" t="str">
        <f>RESUMEN!C245</f>
        <v>03.08.01.35</v>
      </c>
      <c r="D496" s="2181" t="str">
        <f>RESUMEN!D245</f>
        <v>V05f VENTANA DE ALUMINIO C/ CRISTAL TEMPLADO DE 8mm, 2 HOJAS PROYECTANTES, 1 HOJA SUPERIOR E INFERIOR FIJA 2.40m x 1.40m.</v>
      </c>
      <c r="E496" s="2181"/>
      <c r="F496" s="2181"/>
      <c r="G496" s="2181"/>
      <c r="H496" s="2181"/>
      <c r="I496" s="2181"/>
      <c r="J496" s="2181"/>
      <c r="K496" s="2182"/>
      <c r="L496" s="302"/>
    </row>
    <row r="497" spans="3:12" s="303" customFormat="1" x14ac:dyDescent="0.25">
      <c r="C497" s="2170" t="s">
        <v>1</v>
      </c>
      <c r="D497" s="2172" t="s">
        <v>2</v>
      </c>
      <c r="E497" s="2172" t="s">
        <v>239</v>
      </c>
      <c r="F497" s="2174" t="s">
        <v>391</v>
      </c>
      <c r="G497" s="2175"/>
      <c r="H497" s="2175"/>
      <c r="I497" s="2176"/>
      <c r="J497" s="2177" t="s">
        <v>392</v>
      </c>
      <c r="K497" s="2179" t="s">
        <v>393</v>
      </c>
    </row>
    <row r="498" spans="3:12" x14ac:dyDescent="0.3">
      <c r="C498" s="2171"/>
      <c r="D498" s="2173"/>
      <c r="E498" s="2173"/>
      <c r="F498" s="296" t="s">
        <v>58</v>
      </c>
      <c r="G498" s="297" t="s">
        <v>48</v>
      </c>
      <c r="H498" s="297" t="s">
        <v>51</v>
      </c>
      <c r="I498" s="298" t="s">
        <v>47</v>
      </c>
      <c r="J498" s="2178"/>
      <c r="K498" s="2180"/>
    </row>
    <row r="499" spans="3:12" ht="16.5" customHeight="1" x14ac:dyDescent="0.3">
      <c r="C499" s="304"/>
      <c r="D499" s="282"/>
      <c r="E499" s="282"/>
      <c r="F499" s="282"/>
      <c r="G499" s="282"/>
      <c r="H499" s="282"/>
      <c r="I499" s="282"/>
      <c r="J499" s="490">
        <f>SUM(J503:J508)</f>
        <v>5</v>
      </c>
      <c r="K499" s="284" t="s">
        <v>3</v>
      </c>
    </row>
    <row r="500" spans="3:12" ht="16.5" customHeight="1" x14ac:dyDescent="0.3">
      <c r="C500" s="269"/>
      <c r="D500" s="177" t="s">
        <v>169</v>
      </c>
      <c r="E500" s="259"/>
      <c r="F500" s="260"/>
      <c r="G500" s="280"/>
      <c r="H500" s="280"/>
      <c r="I500" s="281"/>
      <c r="J500" s="305"/>
      <c r="K500" s="270"/>
      <c r="L500" s="302"/>
    </row>
    <row r="501" spans="3:12" ht="16.5" customHeight="1" x14ac:dyDescent="0.3">
      <c r="C501" s="269"/>
      <c r="D501" s="434" t="s">
        <v>925</v>
      </c>
      <c r="E501" s="259"/>
      <c r="F501" s="260"/>
      <c r="G501" s="260"/>
      <c r="H501" s="260"/>
      <c r="I501" s="261"/>
      <c r="J501" s="293"/>
      <c r="K501" s="270"/>
      <c r="L501" s="302"/>
    </row>
    <row r="502" spans="3:12" ht="16.5" customHeight="1" x14ac:dyDescent="0.3">
      <c r="C502" s="269"/>
      <c r="D502" s="149" t="s">
        <v>170</v>
      </c>
      <c r="E502" s="259"/>
      <c r="F502" s="260"/>
      <c r="G502" s="260"/>
      <c r="H502" s="260"/>
      <c r="I502" s="261"/>
      <c r="J502" s="293"/>
      <c r="K502" s="270"/>
      <c r="L502" s="302"/>
    </row>
    <row r="503" spans="3:12" ht="16.5" customHeight="1" x14ac:dyDescent="0.3">
      <c r="C503" s="269" t="s">
        <v>2143</v>
      </c>
      <c r="D503" s="494" t="s">
        <v>1055</v>
      </c>
      <c r="E503" s="259"/>
      <c r="F503" s="260">
        <v>1</v>
      </c>
      <c r="G503" s="260"/>
      <c r="H503" s="260"/>
      <c r="I503" s="261"/>
      <c r="J503" s="293">
        <f>F503</f>
        <v>1</v>
      </c>
      <c r="K503" s="270"/>
      <c r="L503" s="302"/>
    </row>
    <row r="504" spans="3:12" ht="16.5" customHeight="1" x14ac:dyDescent="0.3">
      <c r="C504" s="269"/>
      <c r="D504" s="434" t="s">
        <v>1253</v>
      </c>
      <c r="E504" s="259"/>
      <c r="F504" s="260"/>
      <c r="G504" s="260"/>
      <c r="H504" s="260"/>
      <c r="I504" s="261"/>
      <c r="J504" s="293"/>
      <c r="K504" s="270"/>
      <c r="L504" s="302"/>
    </row>
    <row r="505" spans="3:12" ht="16.5" customHeight="1" x14ac:dyDescent="0.3">
      <c r="C505" s="269" t="s">
        <v>1162</v>
      </c>
      <c r="D505" s="494" t="s">
        <v>1163</v>
      </c>
      <c r="E505" s="259"/>
      <c r="F505" s="260">
        <v>1</v>
      </c>
      <c r="G505" s="260"/>
      <c r="H505" s="260"/>
      <c r="I505" s="261"/>
      <c r="J505" s="293">
        <f>F505</f>
        <v>1</v>
      </c>
      <c r="K505" s="270"/>
      <c r="L505" s="302"/>
    </row>
    <row r="506" spans="3:12" ht="16.5" customHeight="1" x14ac:dyDescent="0.3">
      <c r="C506" s="269" t="s">
        <v>1164</v>
      </c>
      <c r="D506" s="1313" t="s">
        <v>273</v>
      </c>
      <c r="E506" s="259"/>
      <c r="F506" s="260">
        <v>1</v>
      </c>
      <c r="G506" s="260"/>
      <c r="H506" s="260"/>
      <c r="I506" s="261"/>
      <c r="J506" s="293">
        <f>F506</f>
        <v>1</v>
      </c>
      <c r="K506" s="270"/>
      <c r="L506" s="302"/>
    </row>
    <row r="507" spans="3:12" ht="16.5" customHeight="1" x14ac:dyDescent="0.3">
      <c r="C507" s="269"/>
      <c r="D507" s="434" t="s">
        <v>1387</v>
      </c>
      <c r="E507" s="259"/>
      <c r="F507" s="260"/>
      <c r="G507" s="260"/>
      <c r="H507" s="260"/>
      <c r="I507" s="261"/>
      <c r="J507" s="293"/>
      <c r="K507" s="270"/>
      <c r="L507" s="302"/>
    </row>
    <row r="508" spans="3:12" ht="16.5" customHeight="1" x14ac:dyDescent="0.3">
      <c r="C508" s="269" t="s">
        <v>1256</v>
      </c>
      <c r="D508" s="494" t="s">
        <v>362</v>
      </c>
      <c r="E508" s="259"/>
      <c r="F508" s="260">
        <v>2</v>
      </c>
      <c r="G508" s="260"/>
      <c r="H508" s="260"/>
      <c r="I508" s="261"/>
      <c r="J508" s="293">
        <f>F508</f>
        <v>2</v>
      </c>
      <c r="K508" s="270"/>
      <c r="L508" s="302"/>
    </row>
    <row r="509" spans="3:12" ht="16.5" customHeight="1" x14ac:dyDescent="0.3">
      <c r="C509" s="269"/>
      <c r="D509" s="177"/>
      <c r="E509" s="259"/>
      <c r="F509" s="260"/>
      <c r="G509" s="280"/>
      <c r="H509" s="280"/>
      <c r="I509" s="281"/>
      <c r="J509" s="305"/>
      <c r="K509" s="270"/>
      <c r="L509" s="302"/>
    </row>
    <row r="510" spans="3:12" ht="16.5" customHeight="1" x14ac:dyDescent="0.3">
      <c r="C510" s="594" t="str">
        <f>RESUMEN!C246</f>
        <v>03.08.01.36</v>
      </c>
      <c r="D510" s="2181" t="str">
        <f>RESUMEN!D246</f>
        <v>V05g VENTANA DE ALUMINIO C/ CRISTAL TEMPLADO DE 8mm, 2 HOJAS PROYECTANTES, 2 HOJAS SUPERIOR E INFERIOR FIJA 3.00m x 1.40m.</v>
      </c>
      <c r="E510" s="2181"/>
      <c r="F510" s="2181"/>
      <c r="G510" s="2181"/>
      <c r="H510" s="2181"/>
      <c r="I510" s="2181"/>
      <c r="J510" s="2181"/>
      <c r="K510" s="2182"/>
      <c r="L510" s="302"/>
    </row>
    <row r="511" spans="3:12" s="303" customFormat="1" x14ac:dyDescent="0.25">
      <c r="C511" s="2170" t="s">
        <v>1</v>
      </c>
      <c r="D511" s="2172" t="s">
        <v>2</v>
      </c>
      <c r="E511" s="2172" t="s">
        <v>239</v>
      </c>
      <c r="F511" s="2174" t="s">
        <v>391</v>
      </c>
      <c r="G511" s="2175"/>
      <c r="H511" s="2175"/>
      <c r="I511" s="2176"/>
      <c r="J511" s="2177" t="s">
        <v>392</v>
      </c>
      <c r="K511" s="2179" t="s">
        <v>393</v>
      </c>
    </row>
    <row r="512" spans="3:12" x14ac:dyDescent="0.3">
      <c r="C512" s="2171"/>
      <c r="D512" s="2173"/>
      <c r="E512" s="2173"/>
      <c r="F512" s="296" t="s">
        <v>58</v>
      </c>
      <c r="G512" s="297" t="s">
        <v>48</v>
      </c>
      <c r="H512" s="297" t="s">
        <v>51</v>
      </c>
      <c r="I512" s="298" t="s">
        <v>47</v>
      </c>
      <c r="J512" s="2178"/>
      <c r="K512" s="2180"/>
    </row>
    <row r="513" spans="3:12" ht="16.5" customHeight="1" x14ac:dyDescent="0.3">
      <c r="C513" s="304"/>
      <c r="D513" s="282"/>
      <c r="E513" s="282"/>
      <c r="F513" s="282"/>
      <c r="G513" s="282"/>
      <c r="H513" s="282"/>
      <c r="I513" s="282"/>
      <c r="J513" s="490">
        <f>SUM(J517:J518)</f>
        <v>1</v>
      </c>
      <c r="K513" s="284" t="s">
        <v>3</v>
      </c>
    </row>
    <row r="514" spans="3:12" ht="16.5" customHeight="1" x14ac:dyDescent="0.3">
      <c r="C514" s="269"/>
      <c r="D514" s="177" t="s">
        <v>169</v>
      </c>
      <c r="E514" s="259"/>
      <c r="F514" s="260"/>
      <c r="G514" s="280"/>
      <c r="H514" s="280"/>
      <c r="I514" s="281"/>
      <c r="J514" s="305"/>
      <c r="K514" s="270"/>
      <c r="L514" s="302"/>
    </row>
    <row r="515" spans="3:12" ht="16.5" customHeight="1" x14ac:dyDescent="0.3">
      <c r="C515" s="269"/>
      <c r="D515" s="434" t="s">
        <v>1274</v>
      </c>
      <c r="E515" s="259"/>
      <c r="F515" s="260"/>
      <c r="G515" s="260"/>
      <c r="H515" s="260"/>
      <c r="I515" s="261"/>
      <c r="J515" s="293"/>
      <c r="K515" s="270"/>
      <c r="L515" s="302"/>
    </row>
    <row r="516" spans="3:12" ht="16.5" customHeight="1" x14ac:dyDescent="0.3">
      <c r="C516" s="269"/>
      <c r="D516" s="149" t="s">
        <v>118</v>
      </c>
      <c r="E516" s="259"/>
      <c r="F516" s="260"/>
      <c r="G516" s="260"/>
      <c r="H516" s="260"/>
      <c r="I516" s="261"/>
      <c r="J516" s="293"/>
      <c r="K516" s="270"/>
      <c r="L516" s="302"/>
    </row>
    <row r="517" spans="3:12" ht="16.5" customHeight="1" x14ac:dyDescent="0.3">
      <c r="C517" s="269" t="s">
        <v>1296</v>
      </c>
      <c r="D517" s="494" t="s">
        <v>1297</v>
      </c>
      <c r="E517" s="259"/>
      <c r="F517" s="260">
        <v>1</v>
      </c>
      <c r="G517" s="260"/>
      <c r="H517" s="260"/>
      <c r="I517" s="261"/>
      <c r="J517" s="293">
        <f>F517</f>
        <v>1</v>
      </c>
      <c r="K517" s="270"/>
      <c r="L517" s="302"/>
    </row>
    <row r="518" spans="3:12" ht="16.5" customHeight="1" x14ac:dyDescent="0.3">
      <c r="C518" s="269"/>
      <c r="D518" s="494"/>
      <c r="E518" s="259"/>
      <c r="F518" s="260"/>
      <c r="G518" s="260"/>
      <c r="H518" s="260"/>
      <c r="I518" s="261"/>
      <c r="J518" s="293"/>
      <c r="K518" s="270"/>
      <c r="L518" s="302"/>
    </row>
    <row r="519" spans="3:12" ht="16.5" customHeight="1" x14ac:dyDescent="0.3">
      <c r="C519" s="594" t="str">
        <f>RESUMEN!C247</f>
        <v>03.08.01.37</v>
      </c>
      <c r="D519" s="2181" t="str">
        <f>RESUMEN!D247</f>
        <v>V06a VENTANA DE ALUMINIO C/ CRISTAL BLINDADO FIJO 8mm, INCLUYE COMUNICADOR 1.60m x 1.60m.</v>
      </c>
      <c r="E519" s="2181"/>
      <c r="F519" s="2181"/>
      <c r="G519" s="2181"/>
      <c r="H519" s="2181"/>
      <c r="I519" s="2181"/>
      <c r="J519" s="2181"/>
      <c r="K519" s="2182"/>
      <c r="L519" s="302"/>
    </row>
    <row r="520" spans="3:12" s="303" customFormat="1" x14ac:dyDescent="0.25">
      <c r="C520" s="2170" t="s">
        <v>1</v>
      </c>
      <c r="D520" s="2172" t="s">
        <v>2</v>
      </c>
      <c r="E520" s="2172" t="s">
        <v>239</v>
      </c>
      <c r="F520" s="2174" t="s">
        <v>391</v>
      </c>
      <c r="G520" s="2175"/>
      <c r="H520" s="2175"/>
      <c r="I520" s="2176"/>
      <c r="J520" s="2177" t="s">
        <v>392</v>
      </c>
      <c r="K520" s="2179" t="s">
        <v>393</v>
      </c>
    </row>
    <row r="521" spans="3:12" x14ac:dyDescent="0.3">
      <c r="C521" s="2171"/>
      <c r="D521" s="2173"/>
      <c r="E521" s="2173"/>
      <c r="F521" s="296" t="s">
        <v>58</v>
      </c>
      <c r="G521" s="297" t="s">
        <v>48</v>
      </c>
      <c r="H521" s="297" t="s">
        <v>51</v>
      </c>
      <c r="I521" s="298" t="s">
        <v>47</v>
      </c>
      <c r="J521" s="2178"/>
      <c r="K521" s="2180"/>
    </row>
    <row r="522" spans="3:12" ht="16.5" customHeight="1" x14ac:dyDescent="0.3">
      <c r="C522" s="304"/>
      <c r="D522" s="282"/>
      <c r="E522" s="282"/>
      <c r="F522" s="282"/>
      <c r="G522" s="282"/>
      <c r="H522" s="282"/>
      <c r="I522" s="282"/>
      <c r="J522" s="490">
        <f>SUM(J526:J533)</f>
        <v>4</v>
      </c>
      <c r="K522" s="284" t="s">
        <v>3</v>
      </c>
    </row>
    <row r="523" spans="3:12" ht="16.5" customHeight="1" x14ac:dyDescent="0.3">
      <c r="C523" s="269"/>
      <c r="D523" s="177" t="s">
        <v>169</v>
      </c>
      <c r="E523" s="259"/>
      <c r="F523" s="260"/>
      <c r="G523" s="280"/>
      <c r="H523" s="280"/>
      <c r="I523" s="281"/>
      <c r="J523" s="305"/>
      <c r="K523" s="270"/>
      <c r="L523" s="302"/>
    </row>
    <row r="524" spans="3:12" ht="16.5" customHeight="1" x14ac:dyDescent="0.3">
      <c r="C524" s="269"/>
      <c r="D524" s="434" t="s">
        <v>1426</v>
      </c>
      <c r="E524" s="259"/>
      <c r="F524" s="260"/>
      <c r="G524" s="260"/>
      <c r="H524" s="260"/>
      <c r="I524" s="261"/>
      <c r="J524" s="293"/>
      <c r="K524" s="270"/>
      <c r="L524" s="302"/>
    </row>
    <row r="525" spans="3:12" ht="16.5" customHeight="1" x14ac:dyDescent="0.3">
      <c r="C525" s="269"/>
      <c r="D525" s="149" t="s">
        <v>68</v>
      </c>
      <c r="E525" s="259"/>
      <c r="F525" s="260"/>
      <c r="G525" s="260"/>
      <c r="H525" s="260"/>
      <c r="I525" s="261"/>
      <c r="J525" s="293"/>
      <c r="K525" s="270"/>
      <c r="L525" s="302"/>
    </row>
    <row r="526" spans="3:12" ht="16.5" customHeight="1" x14ac:dyDescent="0.3">
      <c r="C526" s="269" t="s">
        <v>1434</v>
      </c>
      <c r="D526" s="494" t="s">
        <v>575</v>
      </c>
      <c r="E526" s="259"/>
      <c r="F526" s="260">
        <v>1</v>
      </c>
      <c r="G526" s="260"/>
      <c r="H526" s="260"/>
      <c r="I526" s="261"/>
      <c r="J526" s="293">
        <f>F526</f>
        <v>1</v>
      </c>
      <c r="K526" s="270"/>
      <c r="L526" s="302"/>
    </row>
    <row r="527" spans="3:12" ht="16.5" customHeight="1" x14ac:dyDescent="0.3">
      <c r="C527" s="269"/>
      <c r="D527" s="149" t="s">
        <v>70</v>
      </c>
      <c r="E527" s="259"/>
      <c r="F527" s="260"/>
      <c r="G527" s="260"/>
      <c r="H527" s="260"/>
      <c r="I527" s="261"/>
      <c r="J527" s="293"/>
      <c r="K527" s="270"/>
      <c r="L527" s="302"/>
    </row>
    <row r="528" spans="3:12" ht="16.5" customHeight="1" x14ac:dyDescent="0.3">
      <c r="C528" s="269" t="s">
        <v>1432</v>
      </c>
      <c r="D528" s="494" t="s">
        <v>295</v>
      </c>
      <c r="E528" s="259"/>
      <c r="F528" s="260">
        <v>1</v>
      </c>
      <c r="G528" s="260"/>
      <c r="H528" s="260"/>
      <c r="I528" s="261"/>
      <c r="J528" s="293">
        <f>F528</f>
        <v>1</v>
      </c>
      <c r="K528" s="270"/>
      <c r="L528" s="302"/>
    </row>
    <row r="529" spans="3:12" ht="16.5" customHeight="1" x14ac:dyDescent="0.3">
      <c r="C529" s="269"/>
      <c r="D529" s="434" t="s">
        <v>1450</v>
      </c>
      <c r="E529" s="259"/>
      <c r="F529" s="260"/>
      <c r="G529" s="260"/>
      <c r="H529" s="260"/>
      <c r="I529" s="261"/>
      <c r="J529" s="293"/>
      <c r="K529" s="270"/>
      <c r="L529" s="302"/>
    </row>
    <row r="530" spans="3:12" ht="16.5" customHeight="1" x14ac:dyDescent="0.3">
      <c r="C530" s="269"/>
      <c r="D530" s="149" t="s">
        <v>197</v>
      </c>
      <c r="E530" s="259"/>
      <c r="F530" s="260"/>
      <c r="G530" s="260"/>
      <c r="H530" s="260"/>
      <c r="I530" s="261"/>
      <c r="J530" s="293"/>
      <c r="K530" s="270"/>
      <c r="L530" s="302"/>
    </row>
    <row r="531" spans="3:12" ht="16.5" customHeight="1" x14ac:dyDescent="0.3">
      <c r="C531" s="269" t="s">
        <v>1451</v>
      </c>
      <c r="D531" s="494" t="s">
        <v>574</v>
      </c>
      <c r="E531" s="259"/>
      <c r="F531" s="260">
        <v>1</v>
      </c>
      <c r="G531" s="260"/>
      <c r="H531" s="260"/>
      <c r="I531" s="261"/>
      <c r="J531" s="293">
        <f>F531</f>
        <v>1</v>
      </c>
      <c r="K531" s="270"/>
      <c r="L531" s="302"/>
    </row>
    <row r="532" spans="3:12" ht="16.5" customHeight="1" x14ac:dyDescent="0.3">
      <c r="C532" s="269"/>
      <c r="D532" s="149" t="s">
        <v>199</v>
      </c>
      <c r="E532" s="259"/>
      <c r="F532" s="260"/>
      <c r="G532" s="260"/>
      <c r="H532" s="260"/>
      <c r="I532" s="261"/>
      <c r="J532" s="293"/>
      <c r="K532" s="270"/>
      <c r="L532" s="302"/>
    </row>
    <row r="533" spans="3:12" ht="16.5" customHeight="1" x14ac:dyDescent="0.3">
      <c r="C533" s="269" t="s">
        <v>2228</v>
      </c>
      <c r="D533" s="494" t="s">
        <v>576</v>
      </c>
      <c r="E533" s="259"/>
      <c r="F533" s="260">
        <v>1</v>
      </c>
      <c r="G533" s="260"/>
      <c r="H533" s="260"/>
      <c r="I533" s="261"/>
      <c r="J533" s="293">
        <f>F533</f>
        <v>1</v>
      </c>
      <c r="K533" s="270"/>
      <c r="L533" s="302"/>
    </row>
    <row r="534" spans="3:12" ht="16.5" customHeight="1" x14ac:dyDescent="0.3">
      <c r="C534" s="594" t="str">
        <f>RESUMEN!C248</f>
        <v>03.08.01.38</v>
      </c>
      <c r="D534" s="2181" t="str">
        <f>RESUMEN!D248</f>
        <v>V06b VENTANA DE ALUMINIO C/ CRISTAL BLINDADO FIJO 8mm 0.80m x 1.60m.</v>
      </c>
      <c r="E534" s="2181"/>
      <c r="F534" s="2181"/>
      <c r="G534" s="2181"/>
      <c r="H534" s="2181"/>
      <c r="I534" s="2181"/>
      <c r="J534" s="2181"/>
      <c r="K534" s="2182"/>
      <c r="L534" s="302"/>
    </row>
    <row r="535" spans="3:12" s="303" customFormat="1" x14ac:dyDescent="0.25">
      <c r="C535" s="2170" t="s">
        <v>1</v>
      </c>
      <c r="D535" s="2172" t="s">
        <v>2</v>
      </c>
      <c r="E535" s="2172" t="s">
        <v>239</v>
      </c>
      <c r="F535" s="2174" t="s">
        <v>391</v>
      </c>
      <c r="G535" s="2175"/>
      <c r="H535" s="2175"/>
      <c r="I535" s="2176"/>
      <c r="J535" s="2177" t="s">
        <v>392</v>
      </c>
      <c r="K535" s="2179" t="s">
        <v>393</v>
      </c>
    </row>
    <row r="536" spans="3:12" x14ac:dyDescent="0.3">
      <c r="C536" s="2171"/>
      <c r="D536" s="2173"/>
      <c r="E536" s="2173"/>
      <c r="F536" s="296" t="s">
        <v>58</v>
      </c>
      <c r="G536" s="297" t="s">
        <v>48</v>
      </c>
      <c r="H536" s="297" t="s">
        <v>51</v>
      </c>
      <c r="I536" s="298" t="s">
        <v>47</v>
      </c>
      <c r="J536" s="2178"/>
      <c r="K536" s="2180"/>
    </row>
    <row r="537" spans="3:12" ht="16.5" customHeight="1" x14ac:dyDescent="0.3">
      <c r="C537" s="304"/>
      <c r="D537" s="282"/>
      <c r="E537" s="282"/>
      <c r="F537" s="282"/>
      <c r="G537" s="282"/>
      <c r="H537" s="282"/>
      <c r="I537" s="282"/>
      <c r="J537" s="490">
        <f>SUM(J541:J545)</f>
        <v>2</v>
      </c>
      <c r="K537" s="284" t="s">
        <v>3</v>
      </c>
    </row>
    <row r="538" spans="3:12" ht="16.5" customHeight="1" x14ac:dyDescent="0.3">
      <c r="C538" s="269"/>
      <c r="D538" s="177" t="s">
        <v>169</v>
      </c>
      <c r="E538" s="259"/>
      <c r="F538" s="260"/>
      <c r="G538" s="280"/>
      <c r="H538" s="280"/>
      <c r="I538" s="281"/>
      <c r="J538" s="305"/>
      <c r="K538" s="270"/>
      <c r="L538" s="302"/>
    </row>
    <row r="539" spans="3:12" ht="16.5" customHeight="1" x14ac:dyDescent="0.3">
      <c r="C539" s="269"/>
      <c r="D539" s="434" t="s">
        <v>1426</v>
      </c>
      <c r="E539" s="259"/>
      <c r="F539" s="260"/>
      <c r="G539" s="260"/>
      <c r="H539" s="260"/>
      <c r="I539" s="261"/>
      <c r="J539" s="293"/>
      <c r="K539" s="270"/>
      <c r="L539" s="302"/>
    </row>
    <row r="540" spans="3:12" ht="16.5" customHeight="1" x14ac:dyDescent="0.3">
      <c r="C540" s="269"/>
      <c r="D540" s="149" t="s">
        <v>70</v>
      </c>
      <c r="E540" s="259"/>
      <c r="F540" s="260"/>
      <c r="G540" s="260"/>
      <c r="H540" s="260"/>
      <c r="I540" s="261"/>
      <c r="J540" s="293"/>
      <c r="K540" s="270"/>
      <c r="L540" s="302"/>
    </row>
    <row r="541" spans="3:12" ht="16.5" customHeight="1" x14ac:dyDescent="0.3">
      <c r="C541" s="269" t="s">
        <v>1432</v>
      </c>
      <c r="D541" s="494" t="s">
        <v>795</v>
      </c>
      <c r="E541" s="259"/>
      <c r="F541" s="260">
        <v>1</v>
      </c>
      <c r="G541" s="260"/>
      <c r="H541" s="260"/>
      <c r="I541" s="261"/>
      <c r="J541" s="293">
        <f>F541</f>
        <v>1</v>
      </c>
      <c r="K541" s="270"/>
      <c r="L541" s="302"/>
    </row>
    <row r="542" spans="3:12" ht="16.5" customHeight="1" x14ac:dyDescent="0.3">
      <c r="C542" s="269"/>
      <c r="D542" s="434" t="s">
        <v>1450</v>
      </c>
      <c r="E542" s="259"/>
      <c r="F542" s="260"/>
      <c r="G542" s="260"/>
      <c r="H542" s="260"/>
      <c r="I542" s="261"/>
      <c r="J542" s="293"/>
      <c r="K542" s="270"/>
      <c r="L542" s="302"/>
    </row>
    <row r="543" spans="3:12" ht="16.5" customHeight="1" x14ac:dyDescent="0.3">
      <c r="C543" s="269"/>
      <c r="D543" s="149" t="s">
        <v>199</v>
      </c>
      <c r="E543" s="259"/>
      <c r="F543" s="260"/>
      <c r="G543" s="260"/>
      <c r="H543" s="260"/>
      <c r="I543" s="261"/>
      <c r="J543" s="293"/>
      <c r="K543" s="270"/>
      <c r="L543" s="302"/>
    </row>
    <row r="544" spans="3:12" ht="16.5" customHeight="1" x14ac:dyDescent="0.3">
      <c r="C544" s="269" t="s">
        <v>2228</v>
      </c>
      <c r="D544" s="494" t="s">
        <v>576</v>
      </c>
      <c r="E544" s="259"/>
      <c r="F544" s="260">
        <v>1</v>
      </c>
      <c r="G544" s="260"/>
      <c r="H544" s="260"/>
      <c r="I544" s="261"/>
      <c r="J544" s="293">
        <f>F544</f>
        <v>1</v>
      </c>
      <c r="K544" s="270"/>
      <c r="L544" s="302"/>
    </row>
    <row r="545" spans="3:12" ht="16.5" customHeight="1" x14ac:dyDescent="0.3">
      <c r="C545" s="269"/>
      <c r="D545" s="494"/>
      <c r="E545" s="259"/>
      <c r="F545" s="260"/>
      <c r="G545" s="260"/>
      <c r="H545" s="260"/>
      <c r="I545" s="261"/>
      <c r="J545" s="293"/>
      <c r="K545" s="270"/>
      <c r="L545" s="302"/>
    </row>
    <row r="546" spans="3:12" ht="16.5" customHeight="1" x14ac:dyDescent="0.3">
      <c r="C546" s="594" t="str">
        <f>RESUMEN!C249</f>
        <v>03.08.01.39</v>
      </c>
      <c r="D546" s="2181" t="str">
        <f>RESUMEN!D249</f>
        <v>V06c VENTANA DE ALUMINIO C/ CRISTAL BLINDADO FIJO 8mm 1.20m x 1.60m.</v>
      </c>
      <c r="E546" s="2181"/>
      <c r="F546" s="2181"/>
      <c r="G546" s="2181"/>
      <c r="H546" s="2181"/>
      <c r="I546" s="2181"/>
      <c r="J546" s="2181"/>
      <c r="K546" s="2182"/>
      <c r="L546" s="302"/>
    </row>
    <row r="547" spans="3:12" s="303" customFormat="1" x14ac:dyDescent="0.25">
      <c r="C547" s="2170" t="s">
        <v>1</v>
      </c>
      <c r="D547" s="2172" t="s">
        <v>2</v>
      </c>
      <c r="E547" s="2172" t="s">
        <v>239</v>
      </c>
      <c r="F547" s="2174" t="s">
        <v>391</v>
      </c>
      <c r="G547" s="2175"/>
      <c r="H547" s="2175"/>
      <c r="I547" s="2176"/>
      <c r="J547" s="2177" t="s">
        <v>392</v>
      </c>
      <c r="K547" s="2179" t="s">
        <v>393</v>
      </c>
    </row>
    <row r="548" spans="3:12" x14ac:dyDescent="0.3">
      <c r="C548" s="2171"/>
      <c r="D548" s="2173"/>
      <c r="E548" s="2173"/>
      <c r="F548" s="296" t="s">
        <v>58</v>
      </c>
      <c r="G548" s="297" t="s">
        <v>48</v>
      </c>
      <c r="H548" s="297" t="s">
        <v>51</v>
      </c>
      <c r="I548" s="298" t="s">
        <v>47</v>
      </c>
      <c r="J548" s="2178"/>
      <c r="K548" s="2180"/>
    </row>
    <row r="549" spans="3:12" ht="16.5" customHeight="1" x14ac:dyDescent="0.3">
      <c r="C549" s="304"/>
      <c r="D549" s="282"/>
      <c r="E549" s="282"/>
      <c r="F549" s="282"/>
      <c r="G549" s="282"/>
      <c r="H549" s="282"/>
      <c r="I549" s="282"/>
      <c r="J549" s="490">
        <f>SUM(J553:J556)</f>
        <v>2</v>
      </c>
      <c r="K549" s="284" t="s">
        <v>3</v>
      </c>
    </row>
    <row r="550" spans="3:12" ht="16.5" customHeight="1" x14ac:dyDescent="0.3">
      <c r="C550" s="269"/>
      <c r="D550" s="177" t="s">
        <v>169</v>
      </c>
      <c r="E550" s="259"/>
      <c r="F550" s="260"/>
      <c r="G550" s="280"/>
      <c r="H550" s="280"/>
      <c r="I550" s="281"/>
      <c r="J550" s="305"/>
      <c r="K550" s="270"/>
      <c r="L550" s="302"/>
    </row>
    <row r="551" spans="3:12" ht="16.5" customHeight="1" x14ac:dyDescent="0.3">
      <c r="C551" s="269"/>
      <c r="D551" s="434" t="s">
        <v>1426</v>
      </c>
      <c r="E551" s="259"/>
      <c r="F551" s="260"/>
      <c r="G551" s="260"/>
      <c r="H551" s="260"/>
      <c r="I551" s="261"/>
      <c r="J551" s="293"/>
      <c r="K551" s="270"/>
      <c r="L551" s="302"/>
    </row>
    <row r="552" spans="3:12" ht="16.5" customHeight="1" x14ac:dyDescent="0.3">
      <c r="C552" s="269"/>
      <c r="D552" s="149" t="s">
        <v>68</v>
      </c>
      <c r="E552" s="259"/>
      <c r="F552" s="260"/>
      <c r="G552" s="260"/>
      <c r="H552" s="260"/>
      <c r="I552" s="261"/>
      <c r="J552" s="293"/>
      <c r="K552" s="270"/>
      <c r="L552" s="302"/>
    </row>
    <row r="553" spans="3:12" ht="16.5" customHeight="1" x14ac:dyDescent="0.3">
      <c r="C553" s="269" t="s">
        <v>1434</v>
      </c>
      <c r="D553" s="494" t="s">
        <v>575</v>
      </c>
      <c r="E553" s="259"/>
      <c r="F553" s="260">
        <v>1</v>
      </c>
      <c r="G553" s="260"/>
      <c r="H553" s="260"/>
      <c r="I553" s="261"/>
      <c r="J553" s="293">
        <f>F553</f>
        <v>1</v>
      </c>
      <c r="K553" s="270"/>
      <c r="L553" s="302"/>
    </row>
    <row r="554" spans="3:12" ht="16.5" customHeight="1" x14ac:dyDescent="0.3">
      <c r="C554" s="269"/>
      <c r="D554" s="434" t="s">
        <v>1450</v>
      </c>
      <c r="E554" s="259"/>
      <c r="F554" s="260"/>
      <c r="G554" s="260"/>
      <c r="H554" s="260"/>
      <c r="I554" s="261"/>
      <c r="J554" s="293"/>
      <c r="K554" s="270"/>
      <c r="L554" s="302"/>
    </row>
    <row r="555" spans="3:12" ht="16.5" customHeight="1" x14ac:dyDescent="0.3">
      <c r="C555" s="269"/>
      <c r="D555" s="149" t="s">
        <v>197</v>
      </c>
      <c r="E555" s="259"/>
      <c r="F555" s="260"/>
      <c r="G555" s="260"/>
      <c r="H555" s="260"/>
      <c r="I555" s="261"/>
      <c r="J555" s="293"/>
      <c r="K555" s="270"/>
      <c r="L555" s="302"/>
    </row>
    <row r="556" spans="3:12" ht="16.5" customHeight="1" x14ac:dyDescent="0.3">
      <c r="C556" s="269" t="s">
        <v>1451</v>
      </c>
      <c r="D556" s="494" t="s">
        <v>574</v>
      </c>
      <c r="E556" s="259"/>
      <c r="F556" s="260">
        <v>1</v>
      </c>
      <c r="G556" s="260"/>
      <c r="H556" s="260"/>
      <c r="I556" s="261"/>
      <c r="J556" s="293">
        <f>F556</f>
        <v>1</v>
      </c>
      <c r="K556" s="270"/>
      <c r="L556" s="302"/>
    </row>
    <row r="557" spans="3:12" ht="16.5" customHeight="1" x14ac:dyDescent="0.3">
      <c r="C557" s="594" t="str">
        <f>RESUMEN!C250</f>
        <v>03.08.01.40</v>
      </c>
      <c r="D557" s="2181" t="str">
        <f>RESUMEN!D250</f>
        <v>V07a VENTANA EMPLOMADO FIJO DE 9mm, 1 HOJA 0.80m x 0.40m.</v>
      </c>
      <c r="E557" s="2181"/>
      <c r="F557" s="2181"/>
      <c r="G557" s="2181"/>
      <c r="H557" s="2181"/>
      <c r="I557" s="2181"/>
      <c r="J557" s="2181"/>
      <c r="K557" s="2182"/>
      <c r="L557" s="302"/>
    </row>
    <row r="558" spans="3:12" s="303" customFormat="1" x14ac:dyDescent="0.25">
      <c r="C558" s="2170" t="s">
        <v>1</v>
      </c>
      <c r="D558" s="2172" t="s">
        <v>2</v>
      </c>
      <c r="E558" s="2172" t="s">
        <v>239</v>
      </c>
      <c r="F558" s="2174" t="s">
        <v>391</v>
      </c>
      <c r="G558" s="2175"/>
      <c r="H558" s="2175"/>
      <c r="I558" s="2176"/>
      <c r="J558" s="2177" t="s">
        <v>392</v>
      </c>
      <c r="K558" s="2179" t="s">
        <v>393</v>
      </c>
    </row>
    <row r="559" spans="3:12" x14ac:dyDescent="0.3">
      <c r="C559" s="2171"/>
      <c r="D559" s="2173"/>
      <c r="E559" s="2173"/>
      <c r="F559" s="296" t="s">
        <v>58</v>
      </c>
      <c r="G559" s="297" t="s">
        <v>48</v>
      </c>
      <c r="H559" s="297" t="s">
        <v>51</v>
      </c>
      <c r="I559" s="298" t="s">
        <v>47</v>
      </c>
      <c r="J559" s="2178"/>
      <c r="K559" s="2180"/>
    </row>
    <row r="560" spans="3:12" ht="16.5" customHeight="1" x14ac:dyDescent="0.3">
      <c r="C560" s="304"/>
      <c r="D560" s="282"/>
      <c r="E560" s="282"/>
      <c r="F560" s="282"/>
      <c r="G560" s="282"/>
      <c r="H560" s="282"/>
      <c r="I560" s="282"/>
      <c r="J560" s="490">
        <f>SUM(J563:J564)</f>
        <v>1</v>
      </c>
      <c r="K560" s="284" t="s">
        <v>3</v>
      </c>
    </row>
    <row r="561" spans="3:12" ht="16.5" customHeight="1" x14ac:dyDescent="0.3">
      <c r="C561" s="269"/>
      <c r="D561" s="177" t="s">
        <v>169</v>
      </c>
      <c r="E561" s="259"/>
      <c r="F561" s="260"/>
      <c r="G561" s="280"/>
      <c r="H561" s="280"/>
      <c r="I561" s="281"/>
      <c r="J561" s="305"/>
      <c r="K561" s="270"/>
      <c r="L561" s="302"/>
    </row>
    <row r="562" spans="3:12" ht="16.5" customHeight="1" x14ac:dyDescent="0.3">
      <c r="C562" s="269"/>
      <c r="D562" s="434" t="s">
        <v>1102</v>
      </c>
      <c r="E562" s="259"/>
      <c r="F562" s="260"/>
      <c r="G562" s="260"/>
      <c r="H562" s="260"/>
      <c r="I562" s="261"/>
      <c r="J562" s="293"/>
      <c r="K562" s="270"/>
      <c r="L562" s="302"/>
    </row>
    <row r="563" spans="3:12" ht="16.5" customHeight="1" x14ac:dyDescent="0.3">
      <c r="C563" s="269"/>
      <c r="D563" s="149" t="s">
        <v>170</v>
      </c>
      <c r="E563" s="259"/>
      <c r="F563" s="260"/>
      <c r="G563" s="260"/>
      <c r="H563" s="260"/>
      <c r="I563" s="261"/>
      <c r="J563" s="293"/>
      <c r="K563" s="270"/>
      <c r="L563" s="302"/>
    </row>
    <row r="564" spans="3:12" ht="16.5" customHeight="1" x14ac:dyDescent="0.3">
      <c r="C564" s="269" t="s">
        <v>2224</v>
      </c>
      <c r="D564" s="494" t="s">
        <v>175</v>
      </c>
      <c r="E564" s="259"/>
      <c r="F564" s="260">
        <v>1</v>
      </c>
      <c r="G564" s="260"/>
      <c r="H564" s="260"/>
      <c r="I564" s="261"/>
      <c r="J564" s="293">
        <f>F564</f>
        <v>1</v>
      </c>
      <c r="K564" s="270"/>
      <c r="L564" s="302"/>
    </row>
    <row r="565" spans="3:12" ht="16.5" customHeight="1" x14ac:dyDescent="0.3">
      <c r="C565" s="594" t="str">
        <f>RESUMEN!C251</f>
        <v>03.08.01.41</v>
      </c>
      <c r="D565" s="2181" t="str">
        <f>RESUMEN!D251</f>
        <v>V08a VENTANA DE ALUMINIO C/ CRISTAL TEMPLADO DE 8mm, 1 HOJA PROYECTANTE 0.60m x 0.50m.</v>
      </c>
      <c r="E565" s="2181"/>
      <c r="F565" s="2181"/>
      <c r="G565" s="2181"/>
      <c r="H565" s="2181"/>
      <c r="I565" s="2181"/>
      <c r="J565" s="2181"/>
      <c r="K565" s="2182"/>
      <c r="L565" s="302"/>
    </row>
    <row r="566" spans="3:12" s="303" customFormat="1" x14ac:dyDescent="0.25">
      <c r="C566" s="2170" t="s">
        <v>1</v>
      </c>
      <c r="D566" s="2172" t="s">
        <v>2</v>
      </c>
      <c r="E566" s="2172" t="s">
        <v>239</v>
      </c>
      <c r="F566" s="2174" t="s">
        <v>391</v>
      </c>
      <c r="G566" s="2175"/>
      <c r="H566" s="2175"/>
      <c r="I566" s="2176"/>
      <c r="J566" s="2177" t="s">
        <v>392</v>
      </c>
      <c r="K566" s="2179" t="s">
        <v>393</v>
      </c>
    </row>
    <row r="567" spans="3:12" x14ac:dyDescent="0.3">
      <c r="C567" s="2171"/>
      <c r="D567" s="2173"/>
      <c r="E567" s="2173"/>
      <c r="F567" s="296" t="s">
        <v>58</v>
      </c>
      <c r="G567" s="297" t="s">
        <v>48</v>
      </c>
      <c r="H567" s="297" t="s">
        <v>51</v>
      </c>
      <c r="I567" s="298" t="s">
        <v>47</v>
      </c>
      <c r="J567" s="2178"/>
      <c r="K567" s="2180"/>
    </row>
    <row r="568" spans="3:12" ht="16.5" customHeight="1" x14ac:dyDescent="0.3">
      <c r="C568" s="304"/>
      <c r="D568" s="282"/>
      <c r="E568" s="282"/>
      <c r="F568" s="282"/>
      <c r="G568" s="282"/>
      <c r="H568" s="282"/>
      <c r="I568" s="282"/>
      <c r="J568" s="490">
        <f>SUM(J571:J607)</f>
        <v>29</v>
      </c>
      <c r="K568" s="284" t="s">
        <v>3</v>
      </c>
    </row>
    <row r="569" spans="3:12" ht="16.5" customHeight="1" x14ac:dyDescent="0.3">
      <c r="C569" s="269"/>
      <c r="D569" s="177" t="s">
        <v>169</v>
      </c>
      <c r="E569" s="259"/>
      <c r="F569" s="260"/>
      <c r="G569" s="280"/>
      <c r="H569" s="280"/>
      <c r="I569" s="281"/>
      <c r="J569" s="305"/>
      <c r="K569" s="270"/>
      <c r="L569" s="302"/>
    </row>
    <row r="570" spans="3:12" ht="16.5" customHeight="1" x14ac:dyDescent="0.3">
      <c r="C570" s="269"/>
      <c r="D570" s="434" t="s">
        <v>1018</v>
      </c>
      <c r="E570" s="259"/>
      <c r="F570" s="260"/>
      <c r="G570" s="260"/>
      <c r="H570" s="260"/>
      <c r="I570" s="261"/>
      <c r="J570" s="293"/>
      <c r="K570" s="270"/>
      <c r="L570" s="302"/>
    </row>
    <row r="571" spans="3:12" ht="16.5" customHeight="1" x14ac:dyDescent="0.3">
      <c r="C571" s="269"/>
      <c r="D571" s="149" t="s">
        <v>170</v>
      </c>
      <c r="E571" s="259"/>
      <c r="F571" s="260"/>
      <c r="G571" s="260"/>
      <c r="H571" s="260"/>
      <c r="I571" s="261"/>
      <c r="J571" s="293"/>
      <c r="K571" s="270"/>
      <c r="L571" s="302"/>
    </row>
    <row r="572" spans="3:12" ht="16.5" customHeight="1" x14ac:dyDescent="0.3">
      <c r="C572" s="269" t="s">
        <v>898</v>
      </c>
      <c r="D572" s="494" t="s">
        <v>816</v>
      </c>
      <c r="E572" s="259"/>
      <c r="F572" s="260">
        <v>1</v>
      </c>
      <c r="G572" s="260"/>
      <c r="H572" s="260"/>
      <c r="I572" s="261"/>
      <c r="J572" s="293">
        <f>F572</f>
        <v>1</v>
      </c>
      <c r="K572" s="270"/>
      <c r="L572" s="302"/>
    </row>
    <row r="573" spans="3:12" ht="16.5" customHeight="1" x14ac:dyDescent="0.3">
      <c r="C573" s="269"/>
      <c r="D573" s="434" t="s">
        <v>1253</v>
      </c>
      <c r="E573" s="259"/>
      <c r="F573" s="260"/>
      <c r="G573" s="260"/>
      <c r="H573" s="260"/>
      <c r="I573" s="261"/>
      <c r="J573" s="293"/>
      <c r="K573" s="270"/>
      <c r="L573" s="302"/>
    </row>
    <row r="574" spans="3:12" ht="16.5" customHeight="1" x14ac:dyDescent="0.3">
      <c r="C574" s="269" t="s">
        <v>1170</v>
      </c>
      <c r="D574" s="494" t="s">
        <v>1171</v>
      </c>
      <c r="E574" s="259"/>
      <c r="F574" s="260">
        <v>1</v>
      </c>
      <c r="G574" s="260"/>
      <c r="H574" s="260"/>
      <c r="I574" s="261"/>
      <c r="J574" s="293">
        <f>F574</f>
        <v>1</v>
      </c>
      <c r="K574" s="270"/>
      <c r="L574" s="302"/>
    </row>
    <row r="575" spans="3:12" ht="16.5" customHeight="1" x14ac:dyDescent="0.3">
      <c r="C575" s="269" t="s">
        <v>1172</v>
      </c>
      <c r="D575" s="494" t="s">
        <v>1173</v>
      </c>
      <c r="E575" s="259"/>
      <c r="F575" s="260">
        <v>1</v>
      </c>
      <c r="G575" s="260"/>
      <c r="H575" s="260"/>
      <c r="I575" s="261"/>
      <c r="J575" s="293">
        <f>F575</f>
        <v>1</v>
      </c>
      <c r="K575" s="270"/>
      <c r="L575" s="302"/>
    </row>
    <row r="576" spans="3:12" ht="16.5" customHeight="1" x14ac:dyDescent="0.3">
      <c r="C576" s="269" t="s">
        <v>1175</v>
      </c>
      <c r="D576" s="494" t="s">
        <v>265</v>
      </c>
      <c r="E576" s="259"/>
      <c r="F576" s="260">
        <v>1</v>
      </c>
      <c r="G576" s="260"/>
      <c r="H576" s="260"/>
      <c r="I576" s="261"/>
      <c r="J576" s="293">
        <f>F576</f>
        <v>1</v>
      </c>
      <c r="K576" s="270"/>
      <c r="L576" s="302"/>
    </row>
    <row r="577" spans="3:12" ht="16.5" customHeight="1" x14ac:dyDescent="0.3">
      <c r="C577" s="269"/>
      <c r="D577" s="434" t="s">
        <v>1385</v>
      </c>
      <c r="E577" s="259"/>
      <c r="F577" s="260"/>
      <c r="G577" s="260"/>
      <c r="H577" s="260"/>
      <c r="I577" s="261"/>
      <c r="J577" s="293"/>
      <c r="K577" s="270"/>
      <c r="L577" s="302"/>
    </row>
    <row r="578" spans="3:12" ht="16.5" customHeight="1" x14ac:dyDescent="0.3">
      <c r="C578" s="269" t="s">
        <v>1209</v>
      </c>
      <c r="D578" s="494" t="s">
        <v>3627</v>
      </c>
      <c r="E578" s="259"/>
      <c r="F578" s="260">
        <v>1</v>
      </c>
      <c r="G578" s="260"/>
      <c r="H578" s="260"/>
      <c r="I578" s="261"/>
      <c r="J578" s="293">
        <f>F578</f>
        <v>1</v>
      </c>
      <c r="K578" s="270"/>
      <c r="L578" s="302"/>
    </row>
    <row r="579" spans="3:12" ht="16.5" customHeight="1" x14ac:dyDescent="0.3">
      <c r="C579" s="269"/>
      <c r="D579" s="434" t="s">
        <v>1387</v>
      </c>
      <c r="E579" s="259"/>
      <c r="F579" s="260"/>
      <c r="G579" s="260"/>
      <c r="H579" s="260"/>
      <c r="I579" s="261"/>
      <c r="J579" s="293"/>
      <c r="K579" s="270"/>
      <c r="L579" s="302"/>
    </row>
    <row r="580" spans="3:12" ht="16.5" customHeight="1" x14ac:dyDescent="0.3">
      <c r="C580" s="269" t="s">
        <v>1237</v>
      </c>
      <c r="D580" s="494" t="s">
        <v>2200</v>
      </c>
      <c r="E580" s="259"/>
      <c r="F580" s="260">
        <v>1</v>
      </c>
      <c r="G580" s="260"/>
      <c r="H580" s="260"/>
      <c r="I580" s="261"/>
      <c r="J580" s="293">
        <f>F580</f>
        <v>1</v>
      </c>
      <c r="K580" s="270"/>
      <c r="L580" s="302"/>
    </row>
    <row r="581" spans="3:12" ht="16.5" customHeight="1" x14ac:dyDescent="0.3">
      <c r="C581" s="269"/>
      <c r="D581" s="177" t="s">
        <v>203</v>
      </c>
      <c r="E581" s="259"/>
      <c r="F581" s="260"/>
      <c r="G581" s="280"/>
      <c r="H581" s="280"/>
      <c r="I581" s="281"/>
      <c r="J581" s="305"/>
      <c r="K581" s="270"/>
      <c r="L581" s="302"/>
    </row>
    <row r="582" spans="3:12" ht="16.5" customHeight="1" x14ac:dyDescent="0.3">
      <c r="C582" s="269"/>
      <c r="D582" s="434" t="s">
        <v>1750</v>
      </c>
      <c r="E582" s="259"/>
      <c r="F582" s="260"/>
      <c r="G582" s="260"/>
      <c r="H582" s="260"/>
      <c r="I582" s="261"/>
      <c r="J582" s="293"/>
      <c r="K582" s="270"/>
      <c r="L582" s="302"/>
    </row>
    <row r="583" spans="3:12" ht="16.5" customHeight="1" x14ac:dyDescent="0.3">
      <c r="C583" s="269"/>
      <c r="D583" s="149" t="s">
        <v>170</v>
      </c>
      <c r="E583" s="259"/>
      <c r="F583" s="260"/>
      <c r="G583" s="260"/>
      <c r="H583" s="260"/>
      <c r="I583" s="261"/>
      <c r="J583" s="293"/>
      <c r="K583" s="270"/>
      <c r="L583" s="302"/>
    </row>
    <row r="584" spans="3:12" ht="16.5" customHeight="1" x14ac:dyDescent="0.3">
      <c r="C584" s="269" t="s">
        <v>2192</v>
      </c>
      <c r="D584" s="494" t="s">
        <v>213</v>
      </c>
      <c r="E584" s="259"/>
      <c r="F584" s="260">
        <v>1</v>
      </c>
      <c r="G584" s="260"/>
      <c r="H584" s="260"/>
      <c r="I584" s="261"/>
      <c r="J584" s="293">
        <f t="shared" ref="J584:J590" si="3">F584</f>
        <v>1</v>
      </c>
      <c r="K584" s="270"/>
      <c r="L584" s="302"/>
    </row>
    <row r="585" spans="3:12" ht="16.5" customHeight="1" x14ac:dyDescent="0.3">
      <c r="C585" s="269" t="s">
        <v>2191</v>
      </c>
      <c r="D585" s="494" t="s">
        <v>2441</v>
      </c>
      <c r="E585" s="259"/>
      <c r="F585" s="260">
        <v>1</v>
      </c>
      <c r="G585" s="260"/>
      <c r="H585" s="260"/>
      <c r="I585" s="261"/>
      <c r="J585" s="293">
        <f t="shared" si="3"/>
        <v>1</v>
      </c>
      <c r="K585" s="270"/>
      <c r="L585" s="302"/>
    </row>
    <row r="586" spans="3:12" ht="16.5" customHeight="1" x14ac:dyDescent="0.3">
      <c r="C586" s="269" t="s">
        <v>3628</v>
      </c>
      <c r="D586" s="494" t="s">
        <v>177</v>
      </c>
      <c r="E586" s="259"/>
      <c r="F586" s="260">
        <v>1</v>
      </c>
      <c r="G586" s="260"/>
      <c r="H586" s="260"/>
      <c r="I586" s="261"/>
      <c r="J586" s="293">
        <f t="shared" si="3"/>
        <v>1</v>
      </c>
      <c r="K586" s="270"/>
      <c r="L586" s="302"/>
    </row>
    <row r="587" spans="3:12" ht="16.5" customHeight="1" x14ac:dyDescent="0.3">
      <c r="C587" s="269" t="s">
        <v>1781</v>
      </c>
      <c r="D587" s="494" t="s">
        <v>213</v>
      </c>
      <c r="E587" s="259"/>
      <c r="F587" s="260">
        <v>1</v>
      </c>
      <c r="G587" s="260"/>
      <c r="H587" s="260"/>
      <c r="I587" s="261"/>
      <c r="J587" s="293">
        <f t="shared" si="3"/>
        <v>1</v>
      </c>
      <c r="K587" s="270"/>
      <c r="L587" s="302"/>
    </row>
    <row r="588" spans="3:12" ht="16.5" customHeight="1" x14ac:dyDescent="0.3">
      <c r="C588" s="269" t="s">
        <v>1787</v>
      </c>
      <c r="D588" s="494" t="s">
        <v>281</v>
      </c>
      <c r="E588" s="259"/>
      <c r="F588" s="260">
        <v>1</v>
      </c>
      <c r="G588" s="260"/>
      <c r="H588" s="260"/>
      <c r="I588" s="261"/>
      <c r="J588" s="293">
        <f t="shared" si="3"/>
        <v>1</v>
      </c>
      <c r="K588" s="270"/>
      <c r="L588" s="302"/>
    </row>
    <row r="589" spans="3:12" ht="16.5" customHeight="1" x14ac:dyDescent="0.3">
      <c r="C589" s="269" t="s">
        <v>1784</v>
      </c>
      <c r="D589" s="494" t="s">
        <v>213</v>
      </c>
      <c r="E589" s="259"/>
      <c r="F589" s="260">
        <v>1</v>
      </c>
      <c r="G589" s="260"/>
      <c r="H589" s="260"/>
      <c r="I589" s="261"/>
      <c r="J589" s="293">
        <f t="shared" si="3"/>
        <v>1</v>
      </c>
      <c r="K589" s="270"/>
      <c r="L589" s="302"/>
    </row>
    <row r="590" spans="3:12" ht="16.5" customHeight="1" x14ac:dyDescent="0.3">
      <c r="C590" s="269" t="s">
        <v>1786</v>
      </c>
      <c r="D590" s="494" t="s">
        <v>213</v>
      </c>
      <c r="E590" s="259"/>
      <c r="F590" s="260">
        <v>1</v>
      </c>
      <c r="G590" s="260"/>
      <c r="H590" s="260"/>
      <c r="I590" s="261"/>
      <c r="J590" s="293">
        <f t="shared" si="3"/>
        <v>1</v>
      </c>
      <c r="K590" s="270"/>
      <c r="L590" s="302"/>
    </row>
    <row r="591" spans="3:12" ht="16.5" customHeight="1" x14ac:dyDescent="0.3">
      <c r="C591" s="269"/>
      <c r="D591" s="434" t="s">
        <v>1798</v>
      </c>
      <c r="E591" s="259"/>
      <c r="F591" s="260"/>
      <c r="G591" s="260"/>
      <c r="H591" s="260"/>
      <c r="I591" s="261"/>
      <c r="J591" s="293"/>
      <c r="K591" s="270"/>
      <c r="L591" s="302"/>
    </row>
    <row r="592" spans="3:12" ht="16.5" customHeight="1" x14ac:dyDescent="0.3">
      <c r="C592" s="269" t="s">
        <v>3629</v>
      </c>
      <c r="D592" s="494" t="s">
        <v>3630</v>
      </c>
      <c r="E592" s="259"/>
      <c r="F592" s="260">
        <v>2</v>
      </c>
      <c r="G592" s="260"/>
      <c r="H592" s="260"/>
      <c r="I592" s="261"/>
      <c r="J592" s="293">
        <f>F592</f>
        <v>2</v>
      </c>
      <c r="K592" s="270"/>
      <c r="L592" s="302"/>
    </row>
    <row r="593" spans="3:12" ht="16.5" customHeight="1" x14ac:dyDescent="0.3">
      <c r="C593" s="269" t="s">
        <v>3632</v>
      </c>
      <c r="D593" s="494" t="s">
        <v>3631</v>
      </c>
      <c r="E593" s="259"/>
      <c r="F593" s="260">
        <v>1</v>
      </c>
      <c r="G593" s="260"/>
      <c r="H593" s="260"/>
      <c r="I593" s="261"/>
      <c r="J593" s="293">
        <f>F593</f>
        <v>1</v>
      </c>
      <c r="K593" s="270"/>
      <c r="L593" s="302"/>
    </row>
    <row r="594" spans="3:12" ht="16.5" customHeight="1" x14ac:dyDescent="0.3">
      <c r="C594" s="269" t="s">
        <v>2460</v>
      </c>
      <c r="D594" s="494" t="s">
        <v>3633</v>
      </c>
      <c r="E594" s="259"/>
      <c r="F594" s="260">
        <v>1</v>
      </c>
      <c r="G594" s="260"/>
      <c r="H594" s="260"/>
      <c r="I594" s="261"/>
      <c r="J594" s="293">
        <f>F594</f>
        <v>1</v>
      </c>
      <c r="K594" s="270"/>
      <c r="L594" s="302"/>
    </row>
    <row r="595" spans="3:12" ht="16.5" customHeight="1" x14ac:dyDescent="0.3">
      <c r="C595" s="269" t="s">
        <v>2212</v>
      </c>
      <c r="D595" s="494" t="s">
        <v>213</v>
      </c>
      <c r="E595" s="259"/>
      <c r="F595" s="260">
        <v>1</v>
      </c>
      <c r="G595" s="260"/>
      <c r="H595" s="260"/>
      <c r="I595" s="261"/>
      <c r="J595" s="293">
        <f>F595</f>
        <v>1</v>
      </c>
      <c r="K595" s="270"/>
      <c r="L595" s="302"/>
    </row>
    <row r="596" spans="3:12" ht="16.5" customHeight="1" x14ac:dyDescent="0.3">
      <c r="C596" s="269"/>
      <c r="D596" s="434" t="s">
        <v>1844</v>
      </c>
      <c r="E596" s="259"/>
      <c r="F596" s="260"/>
      <c r="G596" s="260"/>
      <c r="H596" s="260"/>
      <c r="I596" s="261"/>
      <c r="J596" s="293"/>
      <c r="K596" s="270"/>
      <c r="L596" s="302"/>
    </row>
    <row r="597" spans="3:12" ht="16.5" customHeight="1" x14ac:dyDescent="0.3">
      <c r="C597" s="269" t="s">
        <v>1861</v>
      </c>
      <c r="D597" s="494" t="s">
        <v>177</v>
      </c>
      <c r="E597" s="259"/>
      <c r="F597" s="260">
        <v>1</v>
      </c>
      <c r="G597" s="260"/>
      <c r="H597" s="260"/>
      <c r="I597" s="261"/>
      <c r="J597" s="293">
        <f>F597</f>
        <v>1</v>
      </c>
      <c r="K597" s="595"/>
      <c r="L597" s="302"/>
    </row>
    <row r="598" spans="3:12" ht="16.5" customHeight="1" x14ac:dyDescent="0.3">
      <c r="C598" s="269" t="s">
        <v>2220</v>
      </c>
      <c r="D598" s="494" t="s">
        <v>213</v>
      </c>
      <c r="E598" s="259"/>
      <c r="F598" s="260">
        <v>1</v>
      </c>
      <c r="G598" s="260"/>
      <c r="H598" s="260"/>
      <c r="I598" s="261"/>
      <c r="J598" s="293">
        <f>F598</f>
        <v>1</v>
      </c>
      <c r="K598" s="595"/>
      <c r="L598" s="302"/>
    </row>
    <row r="599" spans="3:12" ht="16.5" customHeight="1" x14ac:dyDescent="0.3">
      <c r="C599" s="269" t="s">
        <v>2468</v>
      </c>
      <c r="D599" s="494" t="s">
        <v>1788</v>
      </c>
      <c r="E599" s="259"/>
      <c r="F599" s="260">
        <v>1</v>
      </c>
      <c r="G599" s="260"/>
      <c r="H599" s="260"/>
      <c r="I599" s="261"/>
      <c r="J599" s="293">
        <f>F599</f>
        <v>1</v>
      </c>
      <c r="K599" s="595"/>
      <c r="L599" s="302"/>
    </row>
    <row r="600" spans="3:12" ht="16.5" customHeight="1" x14ac:dyDescent="0.3">
      <c r="C600" s="269" t="s">
        <v>2211</v>
      </c>
      <c r="D600" s="494" t="s">
        <v>213</v>
      </c>
      <c r="E600" s="259"/>
      <c r="F600" s="260">
        <v>1</v>
      </c>
      <c r="G600" s="260"/>
      <c r="H600" s="260"/>
      <c r="I600" s="261"/>
      <c r="J600" s="293">
        <f>F600</f>
        <v>1</v>
      </c>
      <c r="K600" s="595"/>
      <c r="L600" s="302"/>
    </row>
    <row r="601" spans="3:12" ht="16.5" customHeight="1" x14ac:dyDescent="0.3">
      <c r="C601" s="269"/>
      <c r="D601" s="434" t="s">
        <v>1929</v>
      </c>
      <c r="E601" s="259"/>
      <c r="F601" s="260"/>
      <c r="G601" s="260"/>
      <c r="H601" s="260"/>
      <c r="I601" s="261"/>
      <c r="J601" s="293"/>
      <c r="K601" s="270"/>
      <c r="L601" s="302"/>
    </row>
    <row r="602" spans="3:12" ht="16.5" customHeight="1" x14ac:dyDescent="0.3">
      <c r="C602" s="269" t="s">
        <v>1914</v>
      </c>
      <c r="D602" s="494" t="s">
        <v>177</v>
      </c>
      <c r="E602" s="259"/>
      <c r="F602" s="260">
        <v>2</v>
      </c>
      <c r="G602" s="260"/>
      <c r="H602" s="260"/>
      <c r="I602" s="261"/>
      <c r="J602" s="293">
        <f t="shared" ref="J602:J607" si="4">F602</f>
        <v>2</v>
      </c>
      <c r="K602" s="595"/>
      <c r="L602" s="302"/>
    </row>
    <row r="603" spans="3:12" ht="16.5" customHeight="1" x14ac:dyDescent="0.3">
      <c r="C603" s="269" t="s">
        <v>1900</v>
      </c>
      <c r="D603" s="494" t="s">
        <v>213</v>
      </c>
      <c r="E603" s="259"/>
      <c r="F603" s="260">
        <v>1</v>
      </c>
      <c r="G603" s="260"/>
      <c r="H603" s="260"/>
      <c r="I603" s="261"/>
      <c r="J603" s="293">
        <f t="shared" si="4"/>
        <v>1</v>
      </c>
      <c r="K603" s="595"/>
      <c r="L603" s="302"/>
    </row>
    <row r="604" spans="3:12" ht="16.5" customHeight="1" x14ac:dyDescent="0.3">
      <c r="C604" s="269" t="s">
        <v>1927</v>
      </c>
      <c r="D604" s="494" t="s">
        <v>213</v>
      </c>
      <c r="E604" s="259"/>
      <c r="F604" s="260">
        <v>1</v>
      </c>
      <c r="G604" s="260"/>
      <c r="H604" s="260"/>
      <c r="I604" s="261"/>
      <c r="J604" s="293">
        <f t="shared" si="4"/>
        <v>1</v>
      </c>
      <c r="K604" s="595"/>
      <c r="L604" s="302"/>
    </row>
    <row r="605" spans="3:12" ht="16.5" customHeight="1" x14ac:dyDescent="0.3">
      <c r="C605" s="269" t="s">
        <v>1923</v>
      </c>
      <c r="D605" s="494" t="s">
        <v>213</v>
      </c>
      <c r="E605" s="259"/>
      <c r="F605" s="260">
        <v>1</v>
      </c>
      <c r="G605" s="260"/>
      <c r="H605" s="260"/>
      <c r="I605" s="261"/>
      <c r="J605" s="293">
        <f t="shared" si="4"/>
        <v>1</v>
      </c>
      <c r="K605" s="595"/>
      <c r="L605" s="302"/>
    </row>
    <row r="606" spans="3:12" ht="16.5" customHeight="1" x14ac:dyDescent="0.3">
      <c r="C606" s="269" t="s">
        <v>1920</v>
      </c>
      <c r="D606" s="494" t="s">
        <v>213</v>
      </c>
      <c r="E606" s="259"/>
      <c r="F606" s="260">
        <v>1</v>
      </c>
      <c r="G606" s="260"/>
      <c r="H606" s="260"/>
      <c r="I606" s="261"/>
      <c r="J606" s="293">
        <f t="shared" si="4"/>
        <v>1</v>
      </c>
      <c r="K606" s="595"/>
      <c r="L606" s="302"/>
    </row>
    <row r="607" spans="3:12" ht="16.5" customHeight="1" x14ac:dyDescent="0.3">
      <c r="C607" s="269" t="s">
        <v>1918</v>
      </c>
      <c r="D607" s="494" t="s">
        <v>213</v>
      </c>
      <c r="E607" s="259"/>
      <c r="F607" s="260">
        <v>1</v>
      </c>
      <c r="G607" s="260"/>
      <c r="H607" s="260"/>
      <c r="I607" s="261"/>
      <c r="J607" s="293">
        <f t="shared" si="4"/>
        <v>1</v>
      </c>
      <c r="K607" s="595"/>
      <c r="L607" s="302"/>
    </row>
    <row r="608" spans="3:12" ht="16.5" customHeight="1" x14ac:dyDescent="0.3">
      <c r="C608" s="594" t="str">
        <f>RESUMEN!C252</f>
        <v>03.08.01.42</v>
      </c>
      <c r="D608" s="2181" t="str">
        <f>RESUMEN!D252</f>
        <v>V08a1 VENTANA DE ALUMINIO C/ CRISTAL TEMPLADO DE 8mm, 1 HOJA PROYECTANTE 0.60m x 0.50m.</v>
      </c>
      <c r="E608" s="2181"/>
      <c r="F608" s="2181"/>
      <c r="G608" s="2181"/>
      <c r="H608" s="2181"/>
      <c r="I608" s="2181"/>
      <c r="J608" s="2181"/>
      <c r="K608" s="2182"/>
      <c r="L608" s="302"/>
    </row>
    <row r="609" spans="3:12" s="303" customFormat="1" x14ac:dyDescent="0.25">
      <c r="C609" s="2170" t="s">
        <v>1</v>
      </c>
      <c r="D609" s="2172" t="s">
        <v>2</v>
      </c>
      <c r="E609" s="2172" t="s">
        <v>239</v>
      </c>
      <c r="F609" s="2174" t="s">
        <v>391</v>
      </c>
      <c r="G609" s="2175"/>
      <c r="H609" s="2175"/>
      <c r="I609" s="2176"/>
      <c r="J609" s="2177" t="s">
        <v>392</v>
      </c>
      <c r="K609" s="2179" t="s">
        <v>393</v>
      </c>
    </row>
    <row r="610" spans="3:12" x14ac:dyDescent="0.3">
      <c r="C610" s="2171"/>
      <c r="D610" s="2173"/>
      <c r="E610" s="2173"/>
      <c r="F610" s="296" t="s">
        <v>58</v>
      </c>
      <c r="G610" s="297" t="s">
        <v>48</v>
      </c>
      <c r="H610" s="297" t="s">
        <v>51</v>
      </c>
      <c r="I610" s="298" t="s">
        <v>47</v>
      </c>
      <c r="J610" s="2178"/>
      <c r="K610" s="2180"/>
    </row>
    <row r="611" spans="3:12" ht="16.5" customHeight="1" x14ac:dyDescent="0.3">
      <c r="C611" s="304"/>
      <c r="D611" s="282"/>
      <c r="E611" s="282"/>
      <c r="F611" s="282"/>
      <c r="G611" s="282"/>
      <c r="H611" s="282"/>
      <c r="I611" s="282"/>
      <c r="J611" s="490">
        <f>SUM(J615:J617)</f>
        <v>2</v>
      </c>
      <c r="K611" s="284" t="s">
        <v>3</v>
      </c>
    </row>
    <row r="612" spans="3:12" ht="16.5" customHeight="1" x14ac:dyDescent="0.3">
      <c r="C612" s="269"/>
      <c r="D612" s="177" t="s">
        <v>203</v>
      </c>
      <c r="E612" s="259"/>
      <c r="F612" s="260"/>
      <c r="G612" s="280"/>
      <c r="H612" s="280"/>
      <c r="I612" s="281"/>
      <c r="J612" s="305"/>
      <c r="K612" s="270"/>
      <c r="L612" s="302"/>
    </row>
    <row r="613" spans="3:12" ht="16.5" customHeight="1" x14ac:dyDescent="0.3">
      <c r="C613" s="269"/>
      <c r="D613" s="434" t="s">
        <v>1750</v>
      </c>
      <c r="E613" s="259"/>
      <c r="F613" s="260"/>
      <c r="G613" s="260"/>
      <c r="H613" s="260"/>
      <c r="I613" s="261"/>
      <c r="J613" s="293"/>
      <c r="K613" s="270"/>
      <c r="L613" s="302"/>
    </row>
    <row r="614" spans="3:12" ht="16.5" customHeight="1" x14ac:dyDescent="0.3">
      <c r="C614" s="269"/>
      <c r="D614" s="149" t="s">
        <v>170</v>
      </c>
      <c r="E614" s="259"/>
      <c r="F614" s="260"/>
      <c r="G614" s="260"/>
      <c r="H614" s="260"/>
      <c r="I614" s="261"/>
      <c r="J614" s="293"/>
      <c r="K614" s="270"/>
      <c r="L614" s="302"/>
    </row>
    <row r="615" spans="3:12" ht="16.5" customHeight="1" x14ac:dyDescent="0.3">
      <c r="C615" s="269" t="s">
        <v>1754</v>
      </c>
      <c r="D615" s="494" t="s">
        <v>177</v>
      </c>
      <c r="E615" s="259"/>
      <c r="F615" s="260">
        <v>1</v>
      </c>
      <c r="G615" s="260"/>
      <c r="H615" s="260"/>
      <c r="I615" s="261"/>
      <c r="J615" s="293">
        <f>F615</f>
        <v>1</v>
      </c>
      <c r="K615" s="270"/>
      <c r="L615" s="302"/>
    </row>
    <row r="616" spans="3:12" ht="16.5" customHeight="1" x14ac:dyDescent="0.3">
      <c r="C616" s="269"/>
      <c r="D616" s="434" t="s">
        <v>1844</v>
      </c>
      <c r="E616" s="259"/>
      <c r="F616" s="260"/>
      <c r="G616" s="260"/>
      <c r="H616" s="260"/>
      <c r="I616" s="261"/>
      <c r="J616" s="293"/>
      <c r="K616" s="270"/>
      <c r="L616" s="302"/>
    </row>
    <row r="617" spans="3:12" ht="16.5" customHeight="1" x14ac:dyDescent="0.3">
      <c r="C617" s="269" t="s">
        <v>1881</v>
      </c>
      <c r="D617" s="494" t="s">
        <v>388</v>
      </c>
      <c r="E617" s="259"/>
      <c r="F617" s="260">
        <v>1</v>
      </c>
      <c r="G617" s="260"/>
      <c r="H617" s="260"/>
      <c r="I617" s="261"/>
      <c r="J617" s="293">
        <f>F617</f>
        <v>1</v>
      </c>
      <c r="K617" s="270"/>
      <c r="L617" s="302"/>
    </row>
    <row r="618" spans="3:12" ht="16.5" customHeight="1" x14ac:dyDescent="0.3">
      <c r="C618" s="256"/>
      <c r="D618" s="1310"/>
      <c r="E618" s="1311"/>
      <c r="F618" s="1307"/>
      <c r="G618" s="1307"/>
      <c r="H618" s="1307"/>
      <c r="I618" s="1308"/>
      <c r="J618" s="1309"/>
      <c r="K618" s="595"/>
      <c r="L618" s="302"/>
    </row>
    <row r="619" spans="3:12" ht="16.5" customHeight="1" x14ac:dyDescent="0.3">
      <c r="C619" s="594" t="str">
        <f>RESUMEN!C253</f>
        <v>03.08.01.43</v>
      </c>
      <c r="D619" s="2181" t="str">
        <f>RESUMEN!D253</f>
        <v>V08b VENTANA DE ALUMINIO C/ CRISTAL TEMPLADO DE 8mm, 2 HOJAS PROYECTANTES 0.90 x 0.50m.</v>
      </c>
      <c r="E619" s="2181"/>
      <c r="F619" s="2181"/>
      <c r="G619" s="2181"/>
      <c r="H619" s="2181"/>
      <c r="I619" s="2181"/>
      <c r="J619" s="2181"/>
      <c r="K619" s="2182"/>
      <c r="L619" s="302"/>
    </row>
    <row r="620" spans="3:12" s="303" customFormat="1" x14ac:dyDescent="0.25">
      <c r="C620" s="2170" t="s">
        <v>1</v>
      </c>
      <c r="D620" s="2172" t="s">
        <v>2</v>
      </c>
      <c r="E620" s="2172" t="s">
        <v>239</v>
      </c>
      <c r="F620" s="2174" t="s">
        <v>391</v>
      </c>
      <c r="G620" s="2175"/>
      <c r="H620" s="2175"/>
      <c r="I620" s="2176"/>
      <c r="J620" s="2177" t="s">
        <v>392</v>
      </c>
      <c r="K620" s="2179" t="s">
        <v>393</v>
      </c>
    </row>
    <row r="621" spans="3:12" x14ac:dyDescent="0.3">
      <c r="C621" s="2171"/>
      <c r="D621" s="2173"/>
      <c r="E621" s="2173"/>
      <c r="F621" s="296" t="s">
        <v>58</v>
      </c>
      <c r="G621" s="297" t="s">
        <v>48</v>
      </c>
      <c r="H621" s="297" t="s">
        <v>51</v>
      </c>
      <c r="I621" s="298" t="s">
        <v>47</v>
      </c>
      <c r="J621" s="2178"/>
      <c r="K621" s="2180"/>
    </row>
    <row r="622" spans="3:12" ht="16.5" customHeight="1" x14ac:dyDescent="0.3">
      <c r="C622" s="304"/>
      <c r="D622" s="282"/>
      <c r="E622" s="282"/>
      <c r="F622" s="282"/>
      <c r="G622" s="282"/>
      <c r="H622" s="282"/>
      <c r="I622" s="282"/>
      <c r="J622" s="490">
        <f>SUM(J626:J668)</f>
        <v>28</v>
      </c>
      <c r="K622" s="284" t="s">
        <v>3</v>
      </c>
    </row>
    <row r="623" spans="3:12" ht="16.5" customHeight="1" x14ac:dyDescent="0.3">
      <c r="C623" s="269"/>
      <c r="D623" s="177" t="s">
        <v>169</v>
      </c>
      <c r="E623" s="259"/>
      <c r="F623" s="260"/>
      <c r="G623" s="280"/>
      <c r="H623" s="280"/>
      <c r="I623" s="281"/>
      <c r="J623" s="305"/>
      <c r="K623" s="270"/>
      <c r="L623" s="302"/>
    </row>
    <row r="624" spans="3:12" ht="16.5" customHeight="1" x14ac:dyDescent="0.3">
      <c r="C624" s="269"/>
      <c r="D624" s="434" t="s">
        <v>1018</v>
      </c>
      <c r="E624" s="259"/>
      <c r="F624" s="260"/>
      <c r="G624" s="260"/>
      <c r="H624" s="260"/>
      <c r="I624" s="261"/>
      <c r="J624" s="293"/>
      <c r="K624" s="270"/>
      <c r="L624" s="302"/>
    </row>
    <row r="625" spans="3:12" ht="16.5" customHeight="1" x14ac:dyDescent="0.3">
      <c r="C625" s="269"/>
      <c r="D625" s="149" t="s">
        <v>170</v>
      </c>
      <c r="E625" s="259"/>
      <c r="F625" s="260"/>
      <c r="G625" s="260"/>
      <c r="H625" s="260"/>
      <c r="I625" s="261"/>
      <c r="J625" s="293"/>
      <c r="K625" s="270"/>
      <c r="L625" s="302"/>
    </row>
    <row r="626" spans="3:12" ht="16.5" customHeight="1" x14ac:dyDescent="0.3">
      <c r="C626" s="269" t="s">
        <v>1003</v>
      </c>
      <c r="D626" s="494" t="s">
        <v>122</v>
      </c>
      <c r="E626" s="259"/>
      <c r="F626" s="260">
        <v>1</v>
      </c>
      <c r="G626" s="260"/>
      <c r="H626" s="260"/>
      <c r="I626" s="261"/>
      <c r="J626" s="293">
        <f>F626</f>
        <v>1</v>
      </c>
      <c r="K626" s="270"/>
      <c r="L626" s="302"/>
    </row>
    <row r="627" spans="3:12" ht="16.5" customHeight="1" x14ac:dyDescent="0.3">
      <c r="C627" s="269" t="s">
        <v>1004</v>
      </c>
      <c r="D627" s="494" t="s">
        <v>122</v>
      </c>
      <c r="E627" s="259"/>
      <c r="F627" s="260">
        <v>1</v>
      </c>
      <c r="G627" s="260"/>
      <c r="H627" s="260"/>
      <c r="I627" s="261"/>
      <c r="J627" s="293">
        <f>F627</f>
        <v>1</v>
      </c>
      <c r="K627" s="270"/>
      <c r="L627" s="302"/>
    </row>
    <row r="628" spans="3:12" ht="16.5" customHeight="1" x14ac:dyDescent="0.3">
      <c r="C628" s="269" t="s">
        <v>1372</v>
      </c>
      <c r="D628" s="494" t="s">
        <v>122</v>
      </c>
      <c r="E628" s="259"/>
      <c r="F628" s="260">
        <v>1</v>
      </c>
      <c r="G628" s="260"/>
      <c r="H628" s="260"/>
      <c r="I628" s="261"/>
      <c r="J628" s="293">
        <f>F628</f>
        <v>1</v>
      </c>
      <c r="K628" s="270"/>
      <c r="L628" s="302"/>
    </row>
    <row r="629" spans="3:12" ht="16.5" customHeight="1" x14ac:dyDescent="0.3">
      <c r="C629" s="269"/>
      <c r="D629" s="434" t="s">
        <v>1021</v>
      </c>
      <c r="E629" s="259"/>
      <c r="F629" s="260"/>
      <c r="G629" s="260"/>
      <c r="H629" s="260"/>
      <c r="I629" s="261"/>
      <c r="J629" s="293"/>
      <c r="K629" s="270"/>
      <c r="L629" s="302"/>
    </row>
    <row r="630" spans="3:12" ht="16.5" customHeight="1" x14ac:dyDescent="0.3">
      <c r="C630" s="269" t="s">
        <v>1038</v>
      </c>
      <c r="D630" s="494" t="s">
        <v>3634</v>
      </c>
      <c r="E630" s="259"/>
      <c r="F630" s="260">
        <v>2</v>
      </c>
      <c r="G630" s="260"/>
      <c r="H630" s="260"/>
      <c r="I630" s="261"/>
      <c r="J630" s="293">
        <f>F630</f>
        <v>2</v>
      </c>
      <c r="K630" s="270"/>
      <c r="L630" s="302"/>
    </row>
    <row r="631" spans="3:12" ht="16.5" customHeight="1" x14ac:dyDescent="0.3">
      <c r="C631" s="269" t="s">
        <v>1042</v>
      </c>
      <c r="D631" s="494" t="s">
        <v>3634</v>
      </c>
      <c r="E631" s="259"/>
      <c r="F631" s="260">
        <v>2</v>
      </c>
      <c r="G631" s="260"/>
      <c r="H631" s="260"/>
      <c r="I631" s="261"/>
      <c r="J631" s="293">
        <f>F631</f>
        <v>2</v>
      </c>
      <c r="K631" s="270"/>
      <c r="L631" s="302"/>
    </row>
    <row r="632" spans="3:12" ht="16.5" customHeight="1" x14ac:dyDescent="0.3">
      <c r="C632" s="269" t="s">
        <v>1054</v>
      </c>
      <c r="D632" s="494" t="s">
        <v>3635</v>
      </c>
      <c r="E632" s="259"/>
      <c r="F632" s="260">
        <v>2</v>
      </c>
      <c r="G632" s="260"/>
      <c r="H632" s="260"/>
      <c r="I632" s="261"/>
      <c r="J632" s="293">
        <f>F632</f>
        <v>2</v>
      </c>
      <c r="K632" s="595"/>
      <c r="L632" s="302"/>
    </row>
    <row r="633" spans="3:12" ht="16.5" customHeight="1" x14ac:dyDescent="0.3">
      <c r="C633" s="269"/>
      <c r="D633" s="434" t="s">
        <v>1253</v>
      </c>
      <c r="E633" s="259"/>
      <c r="F633" s="260"/>
      <c r="G633" s="260"/>
      <c r="H633" s="260"/>
      <c r="I633" s="261"/>
      <c r="J633" s="293"/>
      <c r="K633" s="595"/>
      <c r="L633" s="302"/>
    </row>
    <row r="634" spans="3:12" ht="16.5" customHeight="1" x14ac:dyDescent="0.3">
      <c r="C634" s="269" t="s">
        <v>1189</v>
      </c>
      <c r="D634" s="494" t="s">
        <v>1190</v>
      </c>
      <c r="E634" s="259"/>
      <c r="F634" s="260">
        <v>1</v>
      </c>
      <c r="G634" s="260"/>
      <c r="H634" s="260"/>
      <c r="I634" s="261"/>
      <c r="J634" s="293">
        <f>F634</f>
        <v>1</v>
      </c>
      <c r="K634" s="595"/>
      <c r="L634" s="302"/>
    </row>
    <row r="635" spans="3:12" ht="16.5" customHeight="1" x14ac:dyDescent="0.3">
      <c r="C635" s="269"/>
      <c r="D635" s="434" t="s">
        <v>1385</v>
      </c>
      <c r="E635" s="259"/>
      <c r="F635" s="260"/>
      <c r="G635" s="260"/>
      <c r="H635" s="260"/>
      <c r="I635" s="261"/>
      <c r="J635" s="293"/>
      <c r="K635" s="595"/>
      <c r="L635" s="302"/>
    </row>
    <row r="636" spans="3:12" ht="16.5" customHeight="1" x14ac:dyDescent="0.3">
      <c r="C636" s="269" t="s">
        <v>1245</v>
      </c>
      <c r="D636" s="494" t="s">
        <v>831</v>
      </c>
      <c r="E636" s="259"/>
      <c r="F636" s="260">
        <v>1</v>
      </c>
      <c r="G636" s="260"/>
      <c r="H636" s="260"/>
      <c r="I636" s="261"/>
      <c r="J636" s="293">
        <f>F636</f>
        <v>1</v>
      </c>
      <c r="K636" s="595"/>
      <c r="L636" s="302"/>
    </row>
    <row r="637" spans="3:12" ht="16.5" customHeight="1" x14ac:dyDescent="0.3">
      <c r="C637" s="269" t="s">
        <v>1242</v>
      </c>
      <c r="D637" s="494" t="s">
        <v>828</v>
      </c>
      <c r="E637" s="259"/>
      <c r="F637" s="260">
        <v>1</v>
      </c>
      <c r="G637" s="260"/>
      <c r="H637" s="260"/>
      <c r="I637" s="261"/>
      <c r="J637" s="293">
        <f>F637</f>
        <v>1</v>
      </c>
      <c r="K637" s="595"/>
      <c r="L637" s="302"/>
    </row>
    <row r="638" spans="3:12" ht="16.5" customHeight="1" x14ac:dyDescent="0.3">
      <c r="C638" s="269" t="s">
        <v>1246</v>
      </c>
      <c r="D638" s="494" t="s">
        <v>2244</v>
      </c>
      <c r="E638" s="259"/>
      <c r="F638" s="260">
        <v>1</v>
      </c>
      <c r="G638" s="260"/>
      <c r="H638" s="260"/>
      <c r="I638" s="261"/>
      <c r="J638" s="293">
        <f>F638</f>
        <v>1</v>
      </c>
      <c r="K638" s="595"/>
      <c r="L638" s="302"/>
    </row>
    <row r="639" spans="3:12" ht="16.5" customHeight="1" x14ac:dyDescent="0.3">
      <c r="C639" s="269"/>
      <c r="D639" s="149" t="s">
        <v>119</v>
      </c>
      <c r="E639" s="259"/>
      <c r="F639" s="260"/>
      <c r="G639" s="260"/>
      <c r="H639" s="260"/>
      <c r="I639" s="261"/>
      <c r="J639" s="293"/>
      <c r="K639" s="270"/>
      <c r="L639" s="302"/>
    </row>
    <row r="640" spans="3:12" ht="16.5" customHeight="1" x14ac:dyDescent="0.3">
      <c r="C640" s="269"/>
      <c r="D640" s="434" t="s">
        <v>1404</v>
      </c>
      <c r="E640" s="259"/>
      <c r="F640" s="260"/>
      <c r="G640" s="260"/>
      <c r="H640" s="260"/>
      <c r="I640" s="261"/>
      <c r="J640" s="293"/>
      <c r="K640" s="270"/>
      <c r="L640" s="302"/>
    </row>
    <row r="641" spans="3:12" ht="16.5" customHeight="1" x14ac:dyDescent="0.3">
      <c r="C641" s="269" t="s">
        <v>1423</v>
      </c>
      <c r="D641" s="494" t="s">
        <v>177</v>
      </c>
      <c r="E641" s="259"/>
      <c r="F641" s="260">
        <v>1</v>
      </c>
      <c r="G641" s="260"/>
      <c r="H641" s="260"/>
      <c r="I641" s="261"/>
      <c r="J641" s="293">
        <f>F641</f>
        <v>1</v>
      </c>
      <c r="K641" s="270"/>
      <c r="L641" s="302"/>
    </row>
    <row r="642" spans="3:12" ht="16.5" customHeight="1" x14ac:dyDescent="0.3">
      <c r="C642" s="269" t="s">
        <v>1422</v>
      </c>
      <c r="D642" s="494" t="s">
        <v>834</v>
      </c>
      <c r="E642" s="259"/>
      <c r="F642" s="260">
        <v>1</v>
      </c>
      <c r="G642" s="260"/>
      <c r="H642" s="260"/>
      <c r="I642" s="261"/>
      <c r="J642" s="293">
        <f>F642</f>
        <v>1</v>
      </c>
      <c r="K642" s="270"/>
      <c r="L642" s="302"/>
    </row>
    <row r="643" spans="3:12" ht="16.5" customHeight="1" x14ac:dyDescent="0.3">
      <c r="C643" s="269"/>
      <c r="D643" s="149" t="s">
        <v>67</v>
      </c>
      <c r="E643" s="259"/>
      <c r="F643" s="260"/>
      <c r="G643" s="260"/>
      <c r="H643" s="260"/>
      <c r="I643" s="261"/>
      <c r="J643" s="293"/>
      <c r="K643" s="270"/>
      <c r="L643" s="302"/>
    </row>
    <row r="644" spans="3:12" ht="16.5" customHeight="1" x14ac:dyDescent="0.3">
      <c r="C644" s="269"/>
      <c r="D644" s="434" t="s">
        <v>1273</v>
      </c>
      <c r="E644" s="259"/>
      <c r="F644" s="260"/>
      <c r="G644" s="260"/>
      <c r="H644" s="260"/>
      <c r="I644" s="261"/>
      <c r="J644" s="293"/>
      <c r="K644" s="270"/>
      <c r="L644" s="302"/>
    </row>
    <row r="645" spans="3:12" ht="16.5" customHeight="1" x14ac:dyDescent="0.3">
      <c r="C645" s="269" t="s">
        <v>1328</v>
      </c>
      <c r="D645" s="494" t="s">
        <v>177</v>
      </c>
      <c r="E645" s="259"/>
      <c r="F645" s="260">
        <v>1</v>
      </c>
      <c r="G645" s="260"/>
      <c r="H645" s="260"/>
      <c r="I645" s="261"/>
      <c r="J645" s="293">
        <f>F645</f>
        <v>1</v>
      </c>
      <c r="K645" s="270"/>
      <c r="L645" s="302"/>
    </row>
    <row r="646" spans="3:12" ht="16.5" customHeight="1" x14ac:dyDescent="0.3">
      <c r="C646" s="269"/>
      <c r="D646" s="434" t="s">
        <v>1426</v>
      </c>
      <c r="E646" s="259"/>
      <c r="F646" s="260"/>
      <c r="G646" s="260"/>
      <c r="H646" s="260"/>
      <c r="I646" s="261"/>
      <c r="J646" s="293"/>
      <c r="K646" s="270"/>
      <c r="L646" s="302"/>
    </row>
    <row r="647" spans="3:12" ht="16.5" customHeight="1" x14ac:dyDescent="0.3">
      <c r="C647" s="269"/>
      <c r="D647" s="149" t="s">
        <v>68</v>
      </c>
      <c r="E647" s="259"/>
      <c r="F647" s="260"/>
      <c r="G647" s="260"/>
      <c r="H647" s="260"/>
      <c r="I647" s="261"/>
      <c r="J647" s="293"/>
      <c r="K647" s="270"/>
      <c r="L647" s="302"/>
    </row>
    <row r="648" spans="3:12" ht="16.5" customHeight="1" x14ac:dyDescent="0.3">
      <c r="C648" s="269" t="s">
        <v>1439</v>
      </c>
      <c r="D648" s="494" t="s">
        <v>122</v>
      </c>
      <c r="E648" s="259"/>
      <c r="F648" s="260">
        <v>1</v>
      </c>
      <c r="G648" s="260"/>
      <c r="H648" s="260"/>
      <c r="I648" s="261"/>
      <c r="J648" s="293">
        <f>F648</f>
        <v>1</v>
      </c>
      <c r="K648" s="270"/>
      <c r="L648" s="302"/>
    </row>
    <row r="649" spans="3:12" ht="16.5" customHeight="1" x14ac:dyDescent="0.3">
      <c r="C649" s="269"/>
      <c r="D649" s="149" t="s">
        <v>70</v>
      </c>
      <c r="E649" s="259"/>
      <c r="F649" s="260"/>
      <c r="G649" s="260"/>
      <c r="H649" s="260"/>
      <c r="I649" s="261"/>
      <c r="J649" s="293"/>
      <c r="K649" s="270"/>
      <c r="L649" s="302"/>
    </row>
    <row r="650" spans="3:12" ht="16.5" customHeight="1" x14ac:dyDescent="0.3">
      <c r="C650" s="269" t="s">
        <v>1427</v>
      </c>
      <c r="D650" s="494" t="s">
        <v>122</v>
      </c>
      <c r="E650" s="259"/>
      <c r="F650" s="260">
        <v>1</v>
      </c>
      <c r="G650" s="260"/>
      <c r="H650" s="260"/>
      <c r="I650" s="261"/>
      <c r="J650" s="293">
        <f>F650</f>
        <v>1</v>
      </c>
      <c r="K650" s="270"/>
      <c r="L650" s="302"/>
    </row>
    <row r="651" spans="3:12" ht="16.5" customHeight="1" x14ac:dyDescent="0.3">
      <c r="C651" s="269"/>
      <c r="D651" s="434" t="s">
        <v>1450</v>
      </c>
      <c r="E651" s="259"/>
      <c r="F651" s="260"/>
      <c r="G651" s="260"/>
      <c r="H651" s="260"/>
      <c r="I651" s="261"/>
      <c r="J651" s="293"/>
      <c r="K651" s="270"/>
      <c r="L651" s="302"/>
    </row>
    <row r="652" spans="3:12" ht="16.5" customHeight="1" x14ac:dyDescent="0.3">
      <c r="C652" s="269"/>
      <c r="D652" s="149" t="s">
        <v>197</v>
      </c>
      <c r="E652" s="259"/>
      <c r="F652" s="260"/>
      <c r="G652" s="260"/>
      <c r="H652" s="260"/>
      <c r="I652" s="261"/>
      <c r="J652" s="293"/>
      <c r="K652" s="270"/>
      <c r="L652" s="302"/>
    </row>
    <row r="653" spans="3:12" ht="16.5" customHeight="1" x14ac:dyDescent="0.3">
      <c r="C653" s="269" t="s">
        <v>2186</v>
      </c>
      <c r="D653" s="494" t="s">
        <v>122</v>
      </c>
      <c r="E653" s="259"/>
      <c r="F653" s="260">
        <v>1</v>
      </c>
      <c r="G653" s="260"/>
      <c r="H653" s="260"/>
      <c r="I653" s="261"/>
      <c r="J653" s="293">
        <f>F653</f>
        <v>1</v>
      </c>
      <c r="K653" s="270"/>
      <c r="L653" s="302"/>
    </row>
    <row r="654" spans="3:12" ht="16.5" customHeight="1" x14ac:dyDescent="0.3">
      <c r="C654" s="269"/>
      <c r="D654" s="149" t="s">
        <v>199</v>
      </c>
      <c r="E654" s="259"/>
      <c r="F654" s="260"/>
      <c r="G654" s="260"/>
      <c r="H654" s="260"/>
      <c r="I654" s="261"/>
      <c r="J654" s="293"/>
      <c r="K654" s="270"/>
      <c r="L654" s="302"/>
    </row>
    <row r="655" spans="3:12" ht="16.5" customHeight="1" x14ac:dyDescent="0.3">
      <c r="C655" s="269" t="s">
        <v>2187</v>
      </c>
      <c r="D655" s="494" t="s">
        <v>122</v>
      </c>
      <c r="E655" s="259"/>
      <c r="F655" s="260">
        <v>1</v>
      </c>
      <c r="G655" s="260"/>
      <c r="H655" s="260"/>
      <c r="I655" s="261"/>
      <c r="J655" s="293">
        <f>F655</f>
        <v>1</v>
      </c>
      <c r="K655" s="270"/>
      <c r="L655" s="302"/>
    </row>
    <row r="656" spans="3:12" ht="16.5" customHeight="1" x14ac:dyDescent="0.3">
      <c r="C656" s="269"/>
      <c r="D656" s="177" t="s">
        <v>200</v>
      </c>
      <c r="E656" s="259"/>
      <c r="F656" s="260"/>
      <c r="G656" s="280"/>
      <c r="H656" s="280"/>
      <c r="I656" s="281"/>
      <c r="J656" s="305"/>
      <c r="K656" s="270"/>
      <c r="L656" s="302"/>
    </row>
    <row r="657" spans="3:12" ht="16.5" customHeight="1" x14ac:dyDescent="0.3">
      <c r="C657" s="269"/>
      <c r="D657" s="434" t="s">
        <v>1639</v>
      </c>
      <c r="E657" s="259"/>
      <c r="F657" s="260"/>
      <c r="G657" s="260"/>
      <c r="H657" s="260"/>
      <c r="I657" s="261"/>
      <c r="J657" s="293"/>
      <c r="K657" s="270"/>
      <c r="L657" s="302"/>
    </row>
    <row r="658" spans="3:12" ht="16.5" customHeight="1" x14ac:dyDescent="0.3">
      <c r="C658" s="269" t="s">
        <v>1490</v>
      </c>
      <c r="D658" s="494" t="s">
        <v>177</v>
      </c>
      <c r="E658" s="259"/>
      <c r="F658" s="260">
        <v>1</v>
      </c>
      <c r="G658" s="260"/>
      <c r="H658" s="260"/>
      <c r="I658" s="261"/>
      <c r="J658" s="293">
        <f>F658</f>
        <v>1</v>
      </c>
      <c r="K658" s="270"/>
      <c r="L658" s="302"/>
    </row>
    <row r="659" spans="3:12" ht="16.5" customHeight="1" x14ac:dyDescent="0.3">
      <c r="C659" s="269" t="s">
        <v>1599</v>
      </c>
      <c r="D659" s="494" t="s">
        <v>122</v>
      </c>
      <c r="E659" s="259"/>
      <c r="F659" s="260">
        <v>1</v>
      </c>
      <c r="G659" s="260"/>
      <c r="H659" s="260"/>
      <c r="I659" s="261"/>
      <c r="J659" s="293">
        <f>F659</f>
        <v>1</v>
      </c>
      <c r="K659" s="595"/>
      <c r="L659" s="302"/>
    </row>
    <row r="660" spans="3:12" ht="16.5" customHeight="1" x14ac:dyDescent="0.3">
      <c r="C660" s="269" t="s">
        <v>1600</v>
      </c>
      <c r="D660" s="494" t="s">
        <v>122</v>
      </c>
      <c r="E660" s="259"/>
      <c r="F660" s="260">
        <v>1</v>
      </c>
      <c r="G660" s="260"/>
      <c r="H660" s="260"/>
      <c r="I660" s="261"/>
      <c r="J660" s="293">
        <f>F660</f>
        <v>1</v>
      </c>
      <c r="K660" s="595"/>
      <c r="L660" s="302"/>
    </row>
    <row r="661" spans="3:12" ht="16.5" customHeight="1" x14ac:dyDescent="0.3">
      <c r="C661" s="269" t="s">
        <v>1593</v>
      </c>
      <c r="D661" s="494" t="s">
        <v>122</v>
      </c>
      <c r="E661" s="259"/>
      <c r="F661" s="260">
        <v>1</v>
      </c>
      <c r="G661" s="260"/>
      <c r="H661" s="260"/>
      <c r="I661" s="261"/>
      <c r="J661" s="293">
        <f>F661</f>
        <v>1</v>
      </c>
      <c r="K661" s="595"/>
      <c r="L661" s="302"/>
    </row>
    <row r="662" spans="3:12" ht="16.5" customHeight="1" x14ac:dyDescent="0.3">
      <c r="C662" s="269"/>
      <c r="D662" s="434" t="s">
        <v>1692</v>
      </c>
      <c r="E662" s="259"/>
      <c r="F662" s="260"/>
      <c r="G662" s="260"/>
      <c r="H662" s="260"/>
      <c r="I662" s="261"/>
      <c r="J662" s="293"/>
      <c r="K662" s="595"/>
      <c r="L662" s="302"/>
    </row>
    <row r="663" spans="3:12" ht="16.5" customHeight="1" x14ac:dyDescent="0.3">
      <c r="C663" s="269" t="s">
        <v>1703</v>
      </c>
      <c r="D663" s="494" t="s">
        <v>2244</v>
      </c>
      <c r="E663" s="259"/>
      <c r="F663" s="260">
        <v>1</v>
      </c>
      <c r="G663" s="260"/>
      <c r="H663" s="260"/>
      <c r="I663" s="261"/>
      <c r="J663" s="293">
        <f>F663</f>
        <v>1</v>
      </c>
      <c r="K663" s="595"/>
      <c r="L663" s="302"/>
    </row>
    <row r="664" spans="3:12" ht="16.5" customHeight="1" x14ac:dyDescent="0.3">
      <c r="C664" s="269"/>
      <c r="D664" s="177" t="s">
        <v>203</v>
      </c>
      <c r="E664" s="259"/>
      <c r="F664" s="260"/>
      <c r="G664" s="280"/>
      <c r="H664" s="280"/>
      <c r="I664" s="281"/>
      <c r="J664" s="305"/>
      <c r="K664" s="270"/>
      <c r="L664" s="302"/>
    </row>
    <row r="665" spans="3:12" ht="16.5" customHeight="1" x14ac:dyDescent="0.3">
      <c r="C665" s="269"/>
      <c r="D665" s="434" t="s">
        <v>1798</v>
      </c>
      <c r="E665" s="259"/>
      <c r="F665" s="260"/>
      <c r="G665" s="260"/>
      <c r="H665" s="260"/>
      <c r="I665" s="261"/>
      <c r="J665" s="293"/>
      <c r="K665" s="270"/>
      <c r="L665" s="302"/>
    </row>
    <row r="666" spans="3:12" ht="16.5" customHeight="1" x14ac:dyDescent="0.3">
      <c r="C666" s="269" t="s">
        <v>1819</v>
      </c>
      <c r="D666" s="494" t="s">
        <v>122</v>
      </c>
      <c r="E666" s="259"/>
      <c r="F666" s="260">
        <v>1</v>
      </c>
      <c r="G666" s="260"/>
      <c r="H666" s="260"/>
      <c r="I666" s="261"/>
      <c r="J666" s="293">
        <f>F666</f>
        <v>1</v>
      </c>
      <c r="K666" s="270"/>
      <c r="L666" s="302"/>
    </row>
    <row r="667" spans="3:12" ht="16.5" customHeight="1" x14ac:dyDescent="0.3">
      <c r="C667" s="269" t="s">
        <v>2222</v>
      </c>
      <c r="D667" s="494" t="s">
        <v>2223</v>
      </c>
      <c r="E667" s="259"/>
      <c r="F667" s="260">
        <v>1</v>
      </c>
      <c r="G667" s="260"/>
      <c r="H667" s="260"/>
      <c r="I667" s="261"/>
      <c r="J667" s="293">
        <f>F667</f>
        <v>1</v>
      </c>
      <c r="K667" s="270"/>
      <c r="L667" s="302"/>
    </row>
    <row r="668" spans="3:12" ht="16.5" customHeight="1" x14ac:dyDescent="0.3">
      <c r="C668" s="269" t="s">
        <v>2214</v>
      </c>
      <c r="D668" s="494" t="s">
        <v>122</v>
      </c>
      <c r="E668" s="259"/>
      <c r="F668" s="260">
        <v>1</v>
      </c>
      <c r="G668" s="260"/>
      <c r="H668" s="260"/>
      <c r="I668" s="261"/>
      <c r="J668" s="293">
        <f>F668</f>
        <v>1</v>
      </c>
      <c r="K668" s="270"/>
      <c r="L668" s="302"/>
    </row>
    <row r="669" spans="3:12" ht="16.5" customHeight="1" x14ac:dyDescent="0.3">
      <c r="C669" s="594" t="str">
        <f>RESUMEN!C254</f>
        <v>03.08.01.44</v>
      </c>
      <c r="D669" s="2181" t="str">
        <f>RESUMEN!D254</f>
        <v>V08b1 VENTANA DE ALUMINIO C/ CRISTAL TEMPLADO DE 8mm, 2 HOJAS PROYECTANTES 0.90 x 0.50m.</v>
      </c>
      <c r="E669" s="2181"/>
      <c r="F669" s="2181"/>
      <c r="G669" s="2181"/>
      <c r="H669" s="2181"/>
      <c r="I669" s="2181"/>
      <c r="J669" s="2181"/>
      <c r="K669" s="2182"/>
      <c r="L669" s="302"/>
    </row>
    <row r="670" spans="3:12" s="303" customFormat="1" x14ac:dyDescent="0.25">
      <c r="C670" s="2170" t="s">
        <v>1</v>
      </c>
      <c r="D670" s="2172" t="s">
        <v>2</v>
      </c>
      <c r="E670" s="2172" t="s">
        <v>239</v>
      </c>
      <c r="F670" s="2174" t="s">
        <v>391</v>
      </c>
      <c r="G670" s="2175"/>
      <c r="H670" s="2175"/>
      <c r="I670" s="2176"/>
      <c r="J670" s="2177" t="s">
        <v>392</v>
      </c>
      <c r="K670" s="2179" t="s">
        <v>393</v>
      </c>
    </row>
    <row r="671" spans="3:12" x14ac:dyDescent="0.3">
      <c r="C671" s="2171"/>
      <c r="D671" s="2173"/>
      <c r="E671" s="2173"/>
      <c r="F671" s="296" t="s">
        <v>58</v>
      </c>
      <c r="G671" s="297" t="s">
        <v>48</v>
      </c>
      <c r="H671" s="297" t="s">
        <v>51</v>
      </c>
      <c r="I671" s="298" t="s">
        <v>47</v>
      </c>
      <c r="J671" s="2178"/>
      <c r="K671" s="2180"/>
    </row>
    <row r="672" spans="3:12" ht="16.5" customHeight="1" x14ac:dyDescent="0.3">
      <c r="C672" s="304"/>
      <c r="D672" s="282"/>
      <c r="E672" s="282"/>
      <c r="F672" s="282"/>
      <c r="G672" s="282"/>
      <c r="H672" s="282"/>
      <c r="I672" s="282"/>
      <c r="J672" s="490">
        <f>SUM(J675:J710)</f>
        <v>22</v>
      </c>
      <c r="K672" s="284" t="s">
        <v>3</v>
      </c>
    </row>
    <row r="673" spans="3:12" ht="16.5" customHeight="1" x14ac:dyDescent="0.3">
      <c r="C673" s="269"/>
      <c r="D673" s="177" t="s">
        <v>169</v>
      </c>
      <c r="E673" s="259"/>
      <c r="F673" s="260"/>
      <c r="G673" s="280"/>
      <c r="H673" s="280"/>
      <c r="I673" s="281"/>
      <c r="J673" s="305"/>
      <c r="K673" s="270"/>
      <c r="L673" s="302"/>
    </row>
    <row r="674" spans="3:12" ht="16.5" customHeight="1" x14ac:dyDescent="0.3">
      <c r="C674" s="269"/>
      <c r="D674" s="434" t="s">
        <v>925</v>
      </c>
      <c r="E674" s="259"/>
      <c r="F674" s="260"/>
      <c r="G674" s="260"/>
      <c r="H674" s="260"/>
      <c r="I674" s="261"/>
      <c r="J674" s="293"/>
      <c r="K674" s="270"/>
      <c r="L674" s="302"/>
    </row>
    <row r="675" spans="3:12" ht="16.5" customHeight="1" x14ac:dyDescent="0.3">
      <c r="C675" s="269"/>
      <c r="D675" s="149" t="s">
        <v>170</v>
      </c>
      <c r="E675" s="259"/>
      <c r="F675" s="260"/>
      <c r="G675" s="260"/>
      <c r="H675" s="260"/>
      <c r="I675" s="261"/>
      <c r="J675" s="293"/>
      <c r="K675" s="270"/>
      <c r="L675" s="302"/>
    </row>
    <row r="676" spans="3:12" ht="16.5" customHeight="1" x14ac:dyDescent="0.3">
      <c r="C676" s="269" t="s">
        <v>942</v>
      </c>
      <c r="D676" s="494" t="s">
        <v>268</v>
      </c>
      <c r="E676" s="259"/>
      <c r="F676" s="260">
        <v>1</v>
      </c>
      <c r="G676" s="260"/>
      <c r="H676" s="260"/>
      <c r="I676" s="261"/>
      <c r="J676" s="293">
        <f>F676</f>
        <v>1</v>
      </c>
      <c r="K676" s="270"/>
      <c r="L676" s="302"/>
    </row>
    <row r="677" spans="3:12" ht="16.5" customHeight="1" x14ac:dyDescent="0.3">
      <c r="C677" s="269"/>
      <c r="D677" s="434" t="s">
        <v>952</v>
      </c>
      <c r="E677" s="259"/>
      <c r="F677" s="260"/>
      <c r="G677" s="260"/>
      <c r="H677" s="260"/>
      <c r="I677" s="261"/>
      <c r="J677" s="293"/>
      <c r="K677" s="270"/>
      <c r="L677" s="302"/>
    </row>
    <row r="678" spans="3:12" ht="16.5" customHeight="1" x14ac:dyDescent="0.3">
      <c r="C678" s="269" t="s">
        <v>983</v>
      </c>
      <c r="D678" s="494" t="s">
        <v>984</v>
      </c>
      <c r="E678" s="259"/>
      <c r="F678" s="260">
        <v>1</v>
      </c>
      <c r="G678" s="260"/>
      <c r="H678" s="260"/>
      <c r="I678" s="261"/>
      <c r="J678" s="293">
        <f>F678</f>
        <v>1</v>
      </c>
      <c r="K678" s="270"/>
      <c r="L678" s="302"/>
    </row>
    <row r="679" spans="3:12" ht="16.5" customHeight="1" x14ac:dyDescent="0.3">
      <c r="C679" s="269"/>
      <c r="D679" s="434" t="s">
        <v>1273</v>
      </c>
      <c r="E679" s="259"/>
      <c r="F679" s="260"/>
      <c r="G679" s="260"/>
      <c r="H679" s="260"/>
      <c r="I679" s="261"/>
      <c r="J679" s="293"/>
      <c r="K679" s="270"/>
      <c r="L679" s="302"/>
    </row>
    <row r="680" spans="3:12" ht="16.5" customHeight="1" x14ac:dyDescent="0.3">
      <c r="C680" s="269"/>
      <c r="D680" s="149" t="s">
        <v>67</v>
      </c>
      <c r="E680" s="259"/>
      <c r="F680" s="260"/>
      <c r="G680" s="260"/>
      <c r="H680" s="260"/>
      <c r="I680" s="261"/>
      <c r="J680" s="293"/>
      <c r="K680" s="595"/>
      <c r="L680" s="302"/>
    </row>
    <row r="681" spans="3:12" ht="16.5" customHeight="1" x14ac:dyDescent="0.3">
      <c r="C681" s="269" t="s">
        <v>1331</v>
      </c>
      <c r="D681" s="494" t="s">
        <v>2201</v>
      </c>
      <c r="E681" s="259"/>
      <c r="F681" s="260">
        <v>1</v>
      </c>
      <c r="G681" s="260"/>
      <c r="H681" s="260"/>
      <c r="I681" s="261"/>
      <c r="J681" s="293">
        <f>F681</f>
        <v>1</v>
      </c>
      <c r="K681" s="595"/>
      <c r="L681" s="302"/>
    </row>
    <row r="682" spans="3:12" ht="16.5" customHeight="1" x14ac:dyDescent="0.3">
      <c r="C682" s="269"/>
      <c r="D682" s="177" t="s">
        <v>200</v>
      </c>
      <c r="E682" s="259"/>
      <c r="F682" s="260"/>
      <c r="G682" s="280"/>
      <c r="H682" s="280"/>
      <c r="I682" s="281"/>
      <c r="J682" s="305"/>
      <c r="K682" s="595"/>
      <c r="L682" s="302"/>
    </row>
    <row r="683" spans="3:12" ht="16.5" customHeight="1" x14ac:dyDescent="0.3">
      <c r="C683" s="269"/>
      <c r="D683" s="434" t="s">
        <v>1639</v>
      </c>
      <c r="E683" s="259"/>
      <c r="F683" s="260"/>
      <c r="G683" s="260"/>
      <c r="H683" s="260"/>
      <c r="I683" s="261"/>
      <c r="J683" s="293"/>
      <c r="K683" s="595"/>
      <c r="L683" s="302"/>
    </row>
    <row r="684" spans="3:12" ht="16.5" customHeight="1" x14ac:dyDescent="0.3">
      <c r="C684" s="269" t="s">
        <v>1597</v>
      </c>
      <c r="D684" s="494" t="s">
        <v>1598</v>
      </c>
      <c r="E684" s="259"/>
      <c r="F684" s="260">
        <v>1</v>
      </c>
      <c r="G684" s="260"/>
      <c r="H684" s="260"/>
      <c r="I684" s="261"/>
      <c r="J684" s="293">
        <f>F684</f>
        <v>1</v>
      </c>
      <c r="K684" s="595"/>
      <c r="L684" s="302"/>
    </row>
    <row r="685" spans="3:12" ht="16.5" customHeight="1" x14ac:dyDescent="0.3">
      <c r="C685" s="269"/>
      <c r="D685" s="434" t="s">
        <v>1510</v>
      </c>
      <c r="E685" s="259"/>
      <c r="F685" s="260"/>
      <c r="G685" s="260"/>
      <c r="H685" s="260"/>
      <c r="I685" s="261"/>
      <c r="J685" s="293"/>
      <c r="K685" s="595"/>
      <c r="L685" s="302"/>
    </row>
    <row r="686" spans="3:12" ht="16.5" customHeight="1" x14ac:dyDescent="0.3">
      <c r="C686" s="269" t="s">
        <v>1468</v>
      </c>
      <c r="D686" s="494" t="s">
        <v>1469</v>
      </c>
      <c r="E686" s="259"/>
      <c r="F686" s="260">
        <v>1</v>
      </c>
      <c r="G686" s="260"/>
      <c r="H686" s="260"/>
      <c r="I686" s="261"/>
      <c r="J686" s="293">
        <f>F686</f>
        <v>1</v>
      </c>
      <c r="K686" s="595"/>
      <c r="L686" s="302"/>
    </row>
    <row r="687" spans="3:12" ht="16.5" customHeight="1" x14ac:dyDescent="0.3">
      <c r="C687" s="269"/>
      <c r="D687" s="177" t="s">
        <v>200</v>
      </c>
      <c r="E687" s="259"/>
      <c r="F687" s="260"/>
      <c r="G687" s="280"/>
      <c r="H687" s="280"/>
      <c r="I687" s="281"/>
      <c r="J687" s="305"/>
      <c r="K687" s="270"/>
      <c r="L687" s="302"/>
    </row>
    <row r="688" spans="3:12" ht="16.5" customHeight="1" x14ac:dyDescent="0.3">
      <c r="C688" s="269"/>
      <c r="D688" s="434" t="s">
        <v>1639</v>
      </c>
      <c r="E688" s="259"/>
      <c r="F688" s="260"/>
      <c r="G688" s="260"/>
      <c r="H688" s="260"/>
      <c r="I688" s="261"/>
      <c r="J688" s="293"/>
      <c r="K688" s="270"/>
      <c r="L688" s="302"/>
    </row>
    <row r="689" spans="3:12" ht="16.5" customHeight="1" x14ac:dyDescent="0.3">
      <c r="C689" s="269" t="s">
        <v>1490</v>
      </c>
      <c r="D689" s="494" t="s">
        <v>177</v>
      </c>
      <c r="E689" s="259"/>
      <c r="F689" s="260">
        <v>1</v>
      </c>
      <c r="G689" s="260"/>
      <c r="H689" s="260"/>
      <c r="I689" s="261"/>
      <c r="J689" s="293">
        <f>F689</f>
        <v>1</v>
      </c>
      <c r="K689" s="270"/>
      <c r="L689" s="302"/>
    </row>
    <row r="690" spans="3:12" ht="16.5" customHeight="1" x14ac:dyDescent="0.3">
      <c r="C690" s="269"/>
      <c r="D690" s="177" t="s">
        <v>203</v>
      </c>
      <c r="E690" s="259"/>
      <c r="F690" s="260"/>
      <c r="G690" s="280"/>
      <c r="H690" s="280"/>
      <c r="I690" s="281"/>
      <c r="J690" s="305"/>
      <c r="K690" s="270"/>
      <c r="L690" s="302"/>
    </row>
    <row r="691" spans="3:12" ht="16.5" customHeight="1" x14ac:dyDescent="0.3">
      <c r="C691" s="269"/>
      <c r="D691" s="434" t="s">
        <v>1750</v>
      </c>
      <c r="E691" s="259"/>
      <c r="F691" s="260"/>
      <c r="G691" s="260"/>
      <c r="H691" s="260"/>
      <c r="I691" s="261"/>
      <c r="J691" s="293"/>
      <c r="K691" s="270"/>
      <c r="L691" s="302"/>
    </row>
    <row r="692" spans="3:12" ht="16.5" customHeight="1" x14ac:dyDescent="0.3">
      <c r="C692" s="269" t="s">
        <v>2193</v>
      </c>
      <c r="D692" s="494" t="s">
        <v>122</v>
      </c>
      <c r="E692" s="259"/>
      <c r="F692" s="260">
        <v>1</v>
      </c>
      <c r="G692" s="260"/>
      <c r="H692" s="260"/>
      <c r="I692" s="261"/>
      <c r="J692" s="293">
        <f>F692</f>
        <v>1</v>
      </c>
      <c r="K692" s="270"/>
      <c r="L692" s="302"/>
    </row>
    <row r="693" spans="3:12" ht="16.5" customHeight="1" x14ac:dyDescent="0.3">
      <c r="C693" s="269" t="s">
        <v>1760</v>
      </c>
      <c r="D693" s="494" t="s">
        <v>141</v>
      </c>
      <c r="E693" s="259"/>
      <c r="F693" s="260">
        <v>1</v>
      </c>
      <c r="G693" s="260"/>
      <c r="H693" s="260"/>
      <c r="I693" s="261"/>
      <c r="J693" s="293">
        <f>F693</f>
        <v>1</v>
      </c>
      <c r="K693" s="270"/>
      <c r="L693" s="302"/>
    </row>
    <row r="694" spans="3:12" ht="16.5" customHeight="1" x14ac:dyDescent="0.3">
      <c r="C694" s="269" t="s">
        <v>1761</v>
      </c>
      <c r="D694" s="494" t="s">
        <v>130</v>
      </c>
      <c r="E694" s="259"/>
      <c r="F694" s="260">
        <v>1</v>
      </c>
      <c r="G694" s="260"/>
      <c r="H694" s="260"/>
      <c r="I694" s="261"/>
      <c r="J694" s="293">
        <f>F694</f>
        <v>1</v>
      </c>
      <c r="K694" s="270"/>
      <c r="L694" s="302"/>
    </row>
    <row r="695" spans="3:12" ht="16.5" customHeight="1" x14ac:dyDescent="0.3">
      <c r="C695" s="269" t="s">
        <v>1765</v>
      </c>
      <c r="D695" s="494" t="s">
        <v>122</v>
      </c>
      <c r="E695" s="259"/>
      <c r="F695" s="260">
        <v>1</v>
      </c>
      <c r="G695" s="260"/>
      <c r="H695" s="260"/>
      <c r="I695" s="261"/>
      <c r="J695" s="293">
        <f>F695</f>
        <v>1</v>
      </c>
      <c r="K695" s="270"/>
      <c r="L695" s="302"/>
    </row>
    <row r="696" spans="3:12" ht="16.5" customHeight="1" x14ac:dyDescent="0.3">
      <c r="C696" s="269" t="s">
        <v>1766</v>
      </c>
      <c r="D696" s="494" t="s">
        <v>122</v>
      </c>
      <c r="E696" s="259"/>
      <c r="F696" s="260">
        <v>1</v>
      </c>
      <c r="G696" s="260"/>
      <c r="H696" s="260"/>
      <c r="I696" s="261"/>
      <c r="J696" s="293">
        <f>F696</f>
        <v>1</v>
      </c>
      <c r="K696" s="270"/>
      <c r="L696" s="302"/>
    </row>
    <row r="697" spans="3:12" ht="16.5" customHeight="1" x14ac:dyDescent="0.3">
      <c r="C697" s="269"/>
      <c r="D697" s="434" t="s">
        <v>1750</v>
      </c>
      <c r="E697" s="259"/>
      <c r="F697" s="260"/>
      <c r="G697" s="260"/>
      <c r="H697" s="260"/>
      <c r="I697" s="261"/>
      <c r="J697" s="293"/>
      <c r="K697" s="270"/>
      <c r="L697" s="302"/>
    </row>
    <row r="698" spans="3:12" ht="16.5" customHeight="1" x14ac:dyDescent="0.3">
      <c r="C698" s="269" t="s">
        <v>2218</v>
      </c>
      <c r="D698" s="494" t="s">
        <v>140</v>
      </c>
      <c r="E698" s="259"/>
      <c r="F698" s="260">
        <v>1</v>
      </c>
      <c r="G698" s="260"/>
      <c r="H698" s="260"/>
      <c r="I698" s="261"/>
      <c r="J698" s="293">
        <f>F698</f>
        <v>1</v>
      </c>
      <c r="K698" s="270"/>
      <c r="L698" s="302"/>
    </row>
    <row r="699" spans="3:12" ht="16.5" customHeight="1" x14ac:dyDescent="0.3">
      <c r="C699" s="269" t="s">
        <v>1811</v>
      </c>
      <c r="D699" s="494" t="s">
        <v>177</v>
      </c>
      <c r="E699" s="259"/>
      <c r="F699" s="260">
        <v>1</v>
      </c>
      <c r="G699" s="260"/>
      <c r="H699" s="260"/>
      <c r="I699" s="261"/>
      <c r="J699" s="293">
        <f>F699</f>
        <v>1</v>
      </c>
      <c r="K699" s="270"/>
      <c r="L699" s="302"/>
    </row>
    <row r="700" spans="3:12" ht="16.5" customHeight="1" x14ac:dyDescent="0.3">
      <c r="C700" s="269"/>
      <c r="D700" s="434" t="s">
        <v>1844</v>
      </c>
      <c r="E700" s="259"/>
      <c r="F700" s="260"/>
      <c r="G700" s="260"/>
      <c r="H700" s="260"/>
      <c r="I700" s="261"/>
      <c r="J700" s="293"/>
      <c r="K700" s="595"/>
      <c r="L700" s="302"/>
    </row>
    <row r="701" spans="3:12" ht="16.5" customHeight="1" x14ac:dyDescent="0.3">
      <c r="C701" s="269" t="s">
        <v>2215</v>
      </c>
      <c r="D701" s="494" t="s">
        <v>122</v>
      </c>
      <c r="E701" s="259"/>
      <c r="F701" s="260">
        <v>1</v>
      </c>
      <c r="G701" s="260"/>
      <c r="H701" s="260"/>
      <c r="I701" s="261"/>
      <c r="J701" s="293">
        <f>F701</f>
        <v>1</v>
      </c>
      <c r="K701" s="595"/>
      <c r="L701" s="302"/>
    </row>
    <row r="702" spans="3:12" ht="16.5" customHeight="1" x14ac:dyDescent="0.3">
      <c r="C702" s="269" t="s">
        <v>2216</v>
      </c>
      <c r="D702" s="494" t="s">
        <v>122</v>
      </c>
      <c r="E702" s="259"/>
      <c r="F702" s="260">
        <v>1</v>
      </c>
      <c r="G702" s="260"/>
      <c r="H702" s="260"/>
      <c r="I702" s="261"/>
      <c r="J702" s="293">
        <f>F702</f>
        <v>1</v>
      </c>
      <c r="K702" s="595"/>
      <c r="L702" s="302"/>
    </row>
    <row r="703" spans="3:12" ht="16.5" customHeight="1" x14ac:dyDescent="0.3">
      <c r="C703" s="269" t="s">
        <v>1865</v>
      </c>
      <c r="D703" s="494" t="s">
        <v>122</v>
      </c>
      <c r="E703" s="259"/>
      <c r="F703" s="260">
        <v>1</v>
      </c>
      <c r="G703" s="260"/>
      <c r="H703" s="260"/>
      <c r="I703" s="261"/>
      <c r="J703" s="293">
        <f>F703</f>
        <v>1</v>
      </c>
      <c r="K703" s="595"/>
      <c r="L703" s="302"/>
    </row>
    <row r="704" spans="3:12" ht="16.5" customHeight="1" x14ac:dyDescent="0.3">
      <c r="C704" s="269" t="s">
        <v>1866</v>
      </c>
      <c r="D704" s="494" t="s">
        <v>122</v>
      </c>
      <c r="E704" s="259"/>
      <c r="F704" s="260">
        <v>1</v>
      </c>
      <c r="G704" s="260"/>
      <c r="H704" s="260"/>
      <c r="I704" s="261"/>
      <c r="J704" s="293">
        <f>F704</f>
        <v>1</v>
      </c>
      <c r="K704" s="595"/>
      <c r="L704" s="302"/>
    </row>
    <row r="705" spans="3:12" ht="16.5" customHeight="1" x14ac:dyDescent="0.3">
      <c r="C705" s="269" t="s">
        <v>2207</v>
      </c>
      <c r="D705" s="494" t="s">
        <v>122</v>
      </c>
      <c r="E705" s="259"/>
      <c r="F705" s="260">
        <v>1</v>
      </c>
      <c r="G705" s="260"/>
      <c r="H705" s="260"/>
      <c r="I705" s="261"/>
      <c r="J705" s="293">
        <f>F705</f>
        <v>1</v>
      </c>
      <c r="K705" s="595"/>
      <c r="L705" s="302"/>
    </row>
    <row r="706" spans="3:12" ht="16.5" customHeight="1" x14ac:dyDescent="0.3">
      <c r="C706" s="269"/>
      <c r="D706" s="434" t="s">
        <v>1929</v>
      </c>
      <c r="E706" s="259"/>
      <c r="F706" s="260"/>
      <c r="G706" s="260"/>
      <c r="H706" s="260"/>
      <c r="I706" s="261"/>
      <c r="J706" s="293"/>
      <c r="K706" s="595"/>
      <c r="L706" s="302"/>
    </row>
    <row r="707" spans="3:12" ht="16.5" customHeight="1" x14ac:dyDescent="0.3">
      <c r="C707" s="269" t="s">
        <v>1902</v>
      </c>
      <c r="D707" s="494" t="s">
        <v>1474</v>
      </c>
      <c r="E707" s="259"/>
      <c r="F707" s="260">
        <v>1</v>
      </c>
      <c r="G707" s="260"/>
      <c r="H707" s="260"/>
      <c r="I707" s="261"/>
      <c r="J707" s="293">
        <f>F707</f>
        <v>1</v>
      </c>
      <c r="K707" s="595"/>
      <c r="L707" s="302"/>
    </row>
    <row r="708" spans="3:12" ht="16.5" customHeight="1" x14ac:dyDescent="0.3">
      <c r="C708" s="269" t="s">
        <v>2208</v>
      </c>
      <c r="D708" s="494" t="s">
        <v>122</v>
      </c>
      <c r="E708" s="259"/>
      <c r="F708" s="260">
        <v>1</v>
      </c>
      <c r="G708" s="260"/>
      <c r="H708" s="260"/>
      <c r="I708" s="261"/>
      <c r="J708" s="293">
        <f>F708</f>
        <v>1</v>
      </c>
      <c r="K708" s="595"/>
      <c r="L708" s="302"/>
    </row>
    <row r="709" spans="3:12" ht="16.5" customHeight="1" x14ac:dyDescent="0.3">
      <c r="C709" s="269" t="s">
        <v>2210</v>
      </c>
      <c r="D709" s="494" t="s">
        <v>122</v>
      </c>
      <c r="E709" s="259"/>
      <c r="F709" s="260">
        <v>1</v>
      </c>
      <c r="G709" s="260"/>
      <c r="H709" s="260"/>
      <c r="I709" s="261"/>
      <c r="J709" s="293">
        <f>F709</f>
        <v>1</v>
      </c>
      <c r="K709" s="595"/>
      <c r="L709" s="302"/>
    </row>
    <row r="710" spans="3:12" ht="16.5" customHeight="1" x14ac:dyDescent="0.3">
      <c r="C710" s="269" t="s">
        <v>2209</v>
      </c>
      <c r="D710" s="494" t="s">
        <v>122</v>
      </c>
      <c r="E710" s="259"/>
      <c r="F710" s="260">
        <v>1</v>
      </c>
      <c r="G710" s="260"/>
      <c r="H710" s="260"/>
      <c r="I710" s="261"/>
      <c r="J710" s="293">
        <f>F710</f>
        <v>1</v>
      </c>
      <c r="K710" s="595"/>
      <c r="L710" s="302"/>
    </row>
    <row r="711" spans="3:12" ht="16.5" customHeight="1" x14ac:dyDescent="0.3">
      <c r="C711" s="594" t="str">
        <f>RESUMEN!C255</f>
        <v>03.08.01.45</v>
      </c>
      <c r="D711" s="2181" t="str">
        <f>RESUMEN!D255</f>
        <v>V08c VENTANA DE ALUMINIO C/ CRISTAL TEMPLADO DE 8mm, 2 HOJAS PROYECTANTES 1.20 x 0.50m.</v>
      </c>
      <c r="E711" s="2181"/>
      <c r="F711" s="2181"/>
      <c r="G711" s="2181"/>
      <c r="H711" s="2181"/>
      <c r="I711" s="2181"/>
      <c r="J711" s="2181"/>
      <c r="K711" s="2182"/>
      <c r="L711" s="302"/>
    </row>
    <row r="712" spans="3:12" s="303" customFormat="1" x14ac:dyDescent="0.25">
      <c r="C712" s="2170" t="s">
        <v>1</v>
      </c>
      <c r="D712" s="2172" t="s">
        <v>2</v>
      </c>
      <c r="E712" s="2172" t="s">
        <v>239</v>
      </c>
      <c r="F712" s="2174" t="s">
        <v>391</v>
      </c>
      <c r="G712" s="2175"/>
      <c r="H712" s="2175"/>
      <c r="I712" s="2176"/>
      <c r="J712" s="2177" t="s">
        <v>392</v>
      </c>
      <c r="K712" s="2179" t="s">
        <v>393</v>
      </c>
    </row>
    <row r="713" spans="3:12" x14ac:dyDescent="0.3">
      <c r="C713" s="2171"/>
      <c r="D713" s="2173"/>
      <c r="E713" s="2173"/>
      <c r="F713" s="296" t="s">
        <v>58</v>
      </c>
      <c r="G713" s="297" t="s">
        <v>48</v>
      </c>
      <c r="H713" s="297" t="s">
        <v>51</v>
      </c>
      <c r="I713" s="298" t="s">
        <v>47</v>
      </c>
      <c r="J713" s="2178"/>
      <c r="K713" s="2180"/>
    </row>
    <row r="714" spans="3:12" ht="16.5" customHeight="1" x14ac:dyDescent="0.3">
      <c r="C714" s="304"/>
      <c r="D714" s="282"/>
      <c r="E714" s="282"/>
      <c r="F714" s="282"/>
      <c r="G714" s="282"/>
      <c r="H714" s="282"/>
      <c r="I714" s="282"/>
      <c r="J714" s="490">
        <f>SUM(J717:J754)</f>
        <v>30</v>
      </c>
      <c r="K714" s="284" t="s">
        <v>3</v>
      </c>
    </row>
    <row r="715" spans="3:12" ht="16.5" customHeight="1" x14ac:dyDescent="0.3">
      <c r="C715" s="269"/>
      <c r="D715" s="177" t="s">
        <v>169</v>
      </c>
      <c r="E715" s="259"/>
      <c r="F715" s="260"/>
      <c r="G715" s="280"/>
      <c r="H715" s="280"/>
      <c r="I715" s="281"/>
      <c r="J715" s="305"/>
      <c r="K715" s="595"/>
      <c r="L715" s="302"/>
    </row>
    <row r="716" spans="3:12" ht="16.5" customHeight="1" x14ac:dyDescent="0.3">
      <c r="C716" s="269"/>
      <c r="D716" s="434" t="s">
        <v>925</v>
      </c>
      <c r="E716" s="259"/>
      <c r="F716" s="260"/>
      <c r="G716" s="260"/>
      <c r="H716" s="260"/>
      <c r="I716" s="261"/>
      <c r="J716" s="293"/>
      <c r="K716" s="595"/>
      <c r="L716" s="302"/>
    </row>
    <row r="717" spans="3:12" ht="16.5" customHeight="1" x14ac:dyDescent="0.3">
      <c r="C717" s="269"/>
      <c r="D717" s="149" t="s">
        <v>170</v>
      </c>
      <c r="E717" s="259"/>
      <c r="F717" s="260"/>
      <c r="G717" s="260"/>
      <c r="H717" s="260"/>
      <c r="I717" s="261"/>
      <c r="J717" s="293"/>
      <c r="K717" s="595"/>
      <c r="L717" s="302"/>
    </row>
    <row r="718" spans="3:12" ht="16.5" customHeight="1" x14ac:dyDescent="0.3">
      <c r="C718" s="269" t="s">
        <v>860</v>
      </c>
      <c r="D718" s="494" t="s">
        <v>828</v>
      </c>
      <c r="E718" s="259"/>
      <c r="F718" s="260">
        <v>1</v>
      </c>
      <c r="G718" s="260"/>
      <c r="H718" s="260"/>
      <c r="I718" s="261"/>
      <c r="J718" s="293">
        <f t="shared" ref="J718:J726" si="5">F718</f>
        <v>1</v>
      </c>
      <c r="K718" s="595"/>
      <c r="L718" s="302"/>
    </row>
    <row r="719" spans="3:12" ht="16.5" customHeight="1" x14ac:dyDescent="0.3">
      <c r="C719" s="269" t="s">
        <v>862</v>
      </c>
      <c r="D719" s="494" t="s">
        <v>2244</v>
      </c>
      <c r="E719" s="259"/>
      <c r="F719" s="260">
        <v>1</v>
      </c>
      <c r="G719" s="260"/>
      <c r="H719" s="260"/>
      <c r="I719" s="261"/>
      <c r="J719" s="293">
        <f t="shared" si="5"/>
        <v>1</v>
      </c>
      <c r="K719" s="595"/>
      <c r="L719" s="302"/>
    </row>
    <row r="720" spans="3:12" ht="16.5" customHeight="1" x14ac:dyDescent="0.3">
      <c r="C720" s="269" t="s">
        <v>2236</v>
      </c>
      <c r="D720" s="494" t="s">
        <v>122</v>
      </c>
      <c r="E720" s="259"/>
      <c r="F720" s="260">
        <v>1</v>
      </c>
      <c r="G720" s="260"/>
      <c r="H720" s="260"/>
      <c r="I720" s="261"/>
      <c r="J720" s="293">
        <f t="shared" si="5"/>
        <v>1</v>
      </c>
      <c r="K720" s="595"/>
      <c r="L720" s="302"/>
    </row>
    <row r="721" spans="3:12" ht="16.5" customHeight="1" x14ac:dyDescent="0.3">
      <c r="C721" s="269" t="s">
        <v>870</v>
      </c>
      <c r="D721" s="494" t="s">
        <v>267</v>
      </c>
      <c r="E721" s="259"/>
      <c r="F721" s="260">
        <v>2</v>
      </c>
      <c r="G721" s="260"/>
      <c r="H721" s="260"/>
      <c r="I721" s="261"/>
      <c r="J721" s="293">
        <f t="shared" si="5"/>
        <v>2</v>
      </c>
      <c r="K721" s="595"/>
      <c r="L721" s="302"/>
    </row>
    <row r="722" spans="3:12" ht="16.5" customHeight="1" x14ac:dyDescent="0.3">
      <c r="C722" s="269" t="s">
        <v>874</v>
      </c>
      <c r="D722" s="494" t="s">
        <v>873</v>
      </c>
      <c r="E722" s="259"/>
      <c r="F722" s="260">
        <v>2</v>
      </c>
      <c r="G722" s="260"/>
      <c r="H722" s="260"/>
      <c r="I722" s="261"/>
      <c r="J722" s="293">
        <f t="shared" si="5"/>
        <v>2</v>
      </c>
      <c r="K722" s="595"/>
      <c r="L722" s="302"/>
    </row>
    <row r="723" spans="3:12" ht="16.5" customHeight="1" x14ac:dyDescent="0.3">
      <c r="C723" s="269" t="s">
        <v>875</v>
      </c>
      <c r="D723" s="494" t="s">
        <v>876</v>
      </c>
      <c r="E723" s="259"/>
      <c r="F723" s="260">
        <v>1</v>
      </c>
      <c r="G723" s="260"/>
      <c r="H723" s="260"/>
      <c r="I723" s="261"/>
      <c r="J723" s="293">
        <f t="shared" si="5"/>
        <v>1</v>
      </c>
      <c r="K723" s="595"/>
      <c r="L723" s="302"/>
    </row>
    <row r="724" spans="3:12" ht="16.5" customHeight="1" x14ac:dyDescent="0.3">
      <c r="C724" s="269" t="s">
        <v>878</v>
      </c>
      <c r="D724" s="494" t="s">
        <v>146</v>
      </c>
      <c r="E724" s="259"/>
      <c r="F724" s="260">
        <v>2</v>
      </c>
      <c r="G724" s="260"/>
      <c r="H724" s="260"/>
      <c r="I724" s="261"/>
      <c r="J724" s="293">
        <f t="shared" si="5"/>
        <v>2</v>
      </c>
      <c r="K724" s="595"/>
      <c r="L724" s="302"/>
    </row>
    <row r="725" spans="3:12" ht="16.5" customHeight="1" x14ac:dyDescent="0.3">
      <c r="C725" s="269" t="s">
        <v>929</v>
      </c>
      <c r="D725" s="494" t="s">
        <v>832</v>
      </c>
      <c r="E725" s="259"/>
      <c r="F725" s="260">
        <v>1</v>
      </c>
      <c r="G725" s="260"/>
      <c r="H725" s="260"/>
      <c r="I725" s="261"/>
      <c r="J725" s="293">
        <f t="shared" si="5"/>
        <v>1</v>
      </c>
      <c r="K725" s="595"/>
      <c r="L725" s="302"/>
    </row>
    <row r="726" spans="3:12" ht="16.5" customHeight="1" x14ac:dyDescent="0.3">
      <c r="C726" s="269" t="s">
        <v>930</v>
      </c>
      <c r="D726" s="494" t="s">
        <v>833</v>
      </c>
      <c r="E726" s="259"/>
      <c r="F726" s="260">
        <v>1</v>
      </c>
      <c r="G726" s="260"/>
      <c r="H726" s="260"/>
      <c r="I726" s="261"/>
      <c r="J726" s="293">
        <f t="shared" si="5"/>
        <v>1</v>
      </c>
      <c r="K726" s="595"/>
      <c r="L726" s="302"/>
    </row>
    <row r="727" spans="3:12" ht="16.5" customHeight="1" x14ac:dyDescent="0.3">
      <c r="C727" s="269"/>
      <c r="D727" s="434" t="s">
        <v>1253</v>
      </c>
      <c r="E727" s="259"/>
      <c r="F727" s="260"/>
      <c r="G727" s="260"/>
      <c r="H727" s="260"/>
      <c r="I727" s="261"/>
      <c r="J727" s="293"/>
      <c r="K727" s="595"/>
      <c r="L727" s="302"/>
    </row>
    <row r="728" spans="3:12" ht="16.5" customHeight="1" x14ac:dyDescent="0.3">
      <c r="C728" s="269" t="s">
        <v>1158</v>
      </c>
      <c r="D728" s="494" t="s">
        <v>190</v>
      </c>
      <c r="E728" s="259"/>
      <c r="F728" s="260">
        <v>2</v>
      </c>
      <c r="G728" s="260"/>
      <c r="H728" s="260"/>
      <c r="I728" s="261"/>
      <c r="J728" s="293">
        <f>F728</f>
        <v>2</v>
      </c>
      <c r="K728" s="595"/>
      <c r="L728" s="302"/>
    </row>
    <row r="729" spans="3:12" ht="16.5" customHeight="1" x14ac:dyDescent="0.3">
      <c r="C729" s="269" t="s">
        <v>1169</v>
      </c>
      <c r="D729" s="494" t="s">
        <v>191</v>
      </c>
      <c r="E729" s="259"/>
      <c r="F729" s="260">
        <v>1</v>
      </c>
      <c r="G729" s="260"/>
      <c r="H729" s="260"/>
      <c r="I729" s="261"/>
      <c r="J729" s="293">
        <f>F729</f>
        <v>1</v>
      </c>
      <c r="K729" s="595"/>
      <c r="L729" s="302"/>
    </row>
    <row r="730" spans="3:12" ht="16.5" customHeight="1" x14ac:dyDescent="0.3">
      <c r="C730" s="269" t="s">
        <v>1176</v>
      </c>
      <c r="D730" s="494" t="s">
        <v>688</v>
      </c>
      <c r="E730" s="259"/>
      <c r="F730" s="260">
        <v>2</v>
      </c>
      <c r="G730" s="260"/>
      <c r="H730" s="260"/>
      <c r="I730" s="261"/>
      <c r="J730" s="293">
        <f>F730</f>
        <v>2</v>
      </c>
      <c r="K730" s="595"/>
      <c r="L730" s="302"/>
    </row>
    <row r="731" spans="3:12" ht="16.5" customHeight="1" x14ac:dyDescent="0.3">
      <c r="C731" s="269" t="s">
        <v>1183</v>
      </c>
      <c r="D731" s="494" t="s">
        <v>820</v>
      </c>
      <c r="E731" s="259"/>
      <c r="F731" s="260">
        <v>1</v>
      </c>
      <c r="G731" s="260"/>
      <c r="H731" s="260"/>
      <c r="I731" s="261"/>
      <c r="J731" s="293">
        <f>F731</f>
        <v>1</v>
      </c>
      <c r="K731" s="595"/>
      <c r="L731" s="302"/>
    </row>
    <row r="732" spans="3:12" ht="16.5" customHeight="1" x14ac:dyDescent="0.3">
      <c r="C732" s="269" t="s">
        <v>1184</v>
      </c>
      <c r="D732" s="494" t="s">
        <v>177</v>
      </c>
      <c r="E732" s="259"/>
      <c r="F732" s="260">
        <v>1</v>
      </c>
      <c r="G732" s="260"/>
      <c r="H732" s="260"/>
      <c r="I732" s="261"/>
      <c r="J732" s="293">
        <f>F732</f>
        <v>1</v>
      </c>
      <c r="K732" s="595"/>
      <c r="L732" s="302"/>
    </row>
    <row r="733" spans="3:12" ht="16.5" customHeight="1" x14ac:dyDescent="0.3">
      <c r="C733" s="269"/>
      <c r="D733" s="434" t="s">
        <v>1385</v>
      </c>
      <c r="E733" s="259"/>
      <c r="F733" s="260"/>
      <c r="G733" s="260"/>
      <c r="H733" s="260"/>
      <c r="I733" s="261"/>
      <c r="J733" s="293"/>
      <c r="K733" s="595"/>
      <c r="L733" s="302"/>
    </row>
    <row r="734" spans="3:12" ht="16.5" customHeight="1" x14ac:dyDescent="0.3">
      <c r="C734" s="269" t="s">
        <v>1386</v>
      </c>
      <c r="D734" s="494" t="s">
        <v>825</v>
      </c>
      <c r="E734" s="259"/>
      <c r="F734" s="260">
        <v>1</v>
      </c>
      <c r="G734" s="260"/>
      <c r="H734" s="260"/>
      <c r="I734" s="261"/>
      <c r="J734" s="293">
        <f>F734</f>
        <v>1</v>
      </c>
      <c r="K734" s="595"/>
      <c r="L734" s="302"/>
    </row>
    <row r="735" spans="3:12" ht="16.5" customHeight="1" x14ac:dyDescent="0.3">
      <c r="C735" s="269" t="s">
        <v>1227</v>
      </c>
      <c r="D735" s="494" t="s">
        <v>122</v>
      </c>
      <c r="E735" s="259"/>
      <c r="F735" s="260">
        <v>1</v>
      </c>
      <c r="G735" s="260"/>
      <c r="H735" s="260"/>
      <c r="I735" s="261"/>
      <c r="J735" s="293">
        <f>F735</f>
        <v>1</v>
      </c>
      <c r="K735" s="595"/>
      <c r="L735" s="302"/>
    </row>
    <row r="736" spans="3:12" ht="16.5" customHeight="1" x14ac:dyDescent="0.3">
      <c r="C736" s="269"/>
      <c r="D736" s="434" t="s">
        <v>1273</v>
      </c>
      <c r="E736" s="259"/>
      <c r="F736" s="260"/>
      <c r="G736" s="260"/>
      <c r="H736" s="260"/>
      <c r="I736" s="261"/>
      <c r="J736" s="293"/>
      <c r="K736" s="595"/>
      <c r="L736" s="302"/>
    </row>
    <row r="737" spans="3:12" ht="16.5" customHeight="1" x14ac:dyDescent="0.3">
      <c r="C737" s="269"/>
      <c r="D737" s="149" t="s">
        <v>67</v>
      </c>
      <c r="E737" s="259"/>
      <c r="F737" s="260"/>
      <c r="G737" s="260"/>
      <c r="H737" s="260"/>
      <c r="I737" s="261"/>
      <c r="J737" s="293"/>
      <c r="K737" s="595"/>
      <c r="L737" s="302"/>
    </row>
    <row r="738" spans="3:12" ht="16.5" customHeight="1" x14ac:dyDescent="0.3">
      <c r="C738" s="269" t="s">
        <v>1325</v>
      </c>
      <c r="D738" s="494" t="s">
        <v>1326</v>
      </c>
      <c r="E738" s="259"/>
      <c r="F738" s="260">
        <v>1</v>
      </c>
      <c r="G738" s="260"/>
      <c r="H738" s="260"/>
      <c r="I738" s="261"/>
      <c r="J738" s="293">
        <f>F738</f>
        <v>1</v>
      </c>
      <c r="K738" s="595"/>
      <c r="L738" s="302"/>
    </row>
    <row r="739" spans="3:12" ht="16.5" customHeight="1" x14ac:dyDescent="0.3">
      <c r="C739" s="269"/>
      <c r="D739" s="434" t="s">
        <v>1358</v>
      </c>
      <c r="E739" s="259"/>
      <c r="F739" s="260"/>
      <c r="G739" s="260"/>
      <c r="H739" s="260"/>
      <c r="I739" s="261"/>
      <c r="J739" s="293"/>
      <c r="K739" s="595"/>
      <c r="L739" s="302"/>
    </row>
    <row r="740" spans="3:12" ht="16.5" customHeight="1" x14ac:dyDescent="0.3">
      <c r="C740" s="269"/>
      <c r="D740" s="149" t="s">
        <v>188</v>
      </c>
      <c r="E740" s="259"/>
      <c r="F740" s="260"/>
      <c r="G740" s="260"/>
      <c r="H740" s="260"/>
      <c r="I740" s="261"/>
      <c r="J740" s="293"/>
      <c r="K740" s="595"/>
      <c r="L740" s="302"/>
    </row>
    <row r="741" spans="3:12" ht="16.5" customHeight="1" x14ac:dyDescent="0.3">
      <c r="C741" s="269" t="s">
        <v>1359</v>
      </c>
      <c r="D741" s="494" t="s">
        <v>162</v>
      </c>
      <c r="E741" s="259"/>
      <c r="F741" s="260">
        <v>1</v>
      </c>
      <c r="G741" s="260"/>
      <c r="H741" s="260"/>
      <c r="I741" s="261"/>
      <c r="J741" s="293">
        <f>F741</f>
        <v>1</v>
      </c>
      <c r="K741" s="595"/>
      <c r="L741" s="302"/>
    </row>
    <row r="742" spans="3:12" ht="16.5" customHeight="1" x14ac:dyDescent="0.3">
      <c r="C742" s="269" t="s">
        <v>1402</v>
      </c>
      <c r="D742" s="494" t="s">
        <v>122</v>
      </c>
      <c r="E742" s="259"/>
      <c r="F742" s="260">
        <v>1</v>
      </c>
      <c r="G742" s="260"/>
      <c r="H742" s="260"/>
      <c r="I742" s="261"/>
      <c r="J742" s="293">
        <f>F742</f>
        <v>1</v>
      </c>
      <c r="K742" s="595"/>
      <c r="L742" s="302"/>
    </row>
    <row r="743" spans="3:12" ht="16.5" customHeight="1" x14ac:dyDescent="0.3">
      <c r="C743" s="269"/>
      <c r="D743" s="434" t="s">
        <v>1404</v>
      </c>
      <c r="E743" s="259"/>
      <c r="F743" s="260"/>
      <c r="G743" s="260"/>
      <c r="H743" s="260"/>
      <c r="I743" s="261"/>
      <c r="J743" s="293"/>
      <c r="K743" s="595"/>
      <c r="L743" s="302"/>
    </row>
    <row r="744" spans="3:12" ht="16.5" customHeight="1" x14ac:dyDescent="0.3">
      <c r="C744" s="269"/>
      <c r="D744" s="149" t="s">
        <v>119</v>
      </c>
      <c r="E744" s="259"/>
      <c r="F744" s="260"/>
      <c r="G744" s="260"/>
      <c r="H744" s="260"/>
      <c r="I744" s="261"/>
      <c r="J744" s="293"/>
      <c r="K744" s="595"/>
      <c r="L744" s="302"/>
    </row>
    <row r="745" spans="3:12" ht="16.5" customHeight="1" x14ac:dyDescent="0.3">
      <c r="C745" s="269" t="s">
        <v>1408</v>
      </c>
      <c r="D745" s="494" t="s">
        <v>381</v>
      </c>
      <c r="E745" s="259"/>
      <c r="F745" s="260">
        <v>1</v>
      </c>
      <c r="G745" s="260"/>
      <c r="H745" s="260"/>
      <c r="I745" s="261"/>
      <c r="J745" s="293">
        <f>F745</f>
        <v>1</v>
      </c>
      <c r="K745" s="595"/>
      <c r="L745" s="302"/>
    </row>
    <row r="746" spans="3:12" ht="16.5" customHeight="1" x14ac:dyDescent="0.3">
      <c r="C746" s="269" t="s">
        <v>2369</v>
      </c>
      <c r="D746" s="494" t="s">
        <v>163</v>
      </c>
      <c r="E746" s="259"/>
      <c r="F746" s="260">
        <v>1</v>
      </c>
      <c r="G746" s="260"/>
      <c r="H746" s="260"/>
      <c r="I746" s="261"/>
      <c r="J746" s="293">
        <f>F746</f>
        <v>1</v>
      </c>
      <c r="K746" s="595"/>
      <c r="L746" s="302"/>
    </row>
    <row r="747" spans="3:12" ht="16.5" customHeight="1" x14ac:dyDescent="0.3">
      <c r="C747" s="269" t="s">
        <v>1413</v>
      </c>
      <c r="D747" s="494" t="s">
        <v>122</v>
      </c>
      <c r="E747" s="259"/>
      <c r="F747" s="260">
        <v>1</v>
      </c>
      <c r="G747" s="260"/>
      <c r="H747" s="260"/>
      <c r="I747" s="261"/>
      <c r="J747" s="293">
        <f>F747</f>
        <v>1</v>
      </c>
      <c r="K747" s="595"/>
      <c r="L747" s="302"/>
    </row>
    <row r="748" spans="3:12" ht="16.5" customHeight="1" x14ac:dyDescent="0.3">
      <c r="C748" s="269"/>
      <c r="D748" s="177" t="s">
        <v>200</v>
      </c>
      <c r="E748" s="259"/>
      <c r="F748" s="260"/>
      <c r="G748" s="280"/>
      <c r="H748" s="280"/>
      <c r="I748" s="281"/>
      <c r="J748" s="305"/>
      <c r="K748" s="270"/>
      <c r="L748" s="302"/>
    </row>
    <row r="749" spans="3:12" ht="16.5" customHeight="1" x14ac:dyDescent="0.3">
      <c r="C749" s="269"/>
      <c r="D749" s="434" t="s">
        <v>1692</v>
      </c>
      <c r="E749" s="259"/>
      <c r="F749" s="260"/>
      <c r="G749" s="260"/>
      <c r="H749" s="260"/>
      <c r="I749" s="261"/>
      <c r="J749" s="293"/>
      <c r="K749" s="270"/>
      <c r="L749" s="302"/>
    </row>
    <row r="750" spans="3:12" ht="16.5" customHeight="1" x14ac:dyDescent="0.3">
      <c r="C750" s="269" t="s">
        <v>1702</v>
      </c>
      <c r="D750" s="494" t="s">
        <v>825</v>
      </c>
      <c r="E750" s="259"/>
      <c r="F750" s="260">
        <v>1</v>
      </c>
      <c r="G750" s="260"/>
      <c r="H750" s="260"/>
      <c r="I750" s="261"/>
      <c r="J750" s="293">
        <f>F750</f>
        <v>1</v>
      </c>
      <c r="K750" s="270"/>
      <c r="L750" s="302"/>
    </row>
    <row r="751" spans="3:12" ht="16.5" customHeight="1" x14ac:dyDescent="0.3">
      <c r="C751" s="269"/>
      <c r="D751" s="177" t="s">
        <v>203</v>
      </c>
      <c r="E751" s="259"/>
      <c r="F751" s="260"/>
      <c r="G751" s="280"/>
      <c r="H751" s="280"/>
      <c r="I751" s="281"/>
      <c r="J751" s="305"/>
      <c r="K751" s="270"/>
      <c r="L751" s="302"/>
    </row>
    <row r="752" spans="3:12" ht="16.5" customHeight="1" x14ac:dyDescent="0.3">
      <c r="C752" s="269"/>
      <c r="D752" s="434" t="s">
        <v>1750</v>
      </c>
      <c r="E752" s="259"/>
      <c r="F752" s="260"/>
      <c r="G752" s="260"/>
      <c r="H752" s="260"/>
      <c r="I752" s="261"/>
      <c r="J752" s="293"/>
      <c r="K752" s="270"/>
      <c r="L752" s="302"/>
    </row>
    <row r="753" spans="3:12" ht="16.5" customHeight="1" x14ac:dyDescent="0.3">
      <c r="C753" s="269" t="s">
        <v>1781</v>
      </c>
      <c r="D753" s="494" t="s">
        <v>122</v>
      </c>
      <c r="E753" s="259"/>
      <c r="F753" s="260">
        <v>1</v>
      </c>
      <c r="G753" s="260"/>
      <c r="H753" s="260"/>
      <c r="I753" s="261"/>
      <c r="J753" s="293">
        <f>F753</f>
        <v>1</v>
      </c>
      <c r="K753" s="270"/>
      <c r="L753" s="302"/>
    </row>
    <row r="754" spans="3:12" ht="16.5" customHeight="1" x14ac:dyDescent="0.3">
      <c r="C754" s="269" t="s">
        <v>1816</v>
      </c>
      <c r="D754" s="494" t="s">
        <v>3636</v>
      </c>
      <c r="E754" s="259"/>
      <c r="F754" s="260">
        <v>1</v>
      </c>
      <c r="G754" s="260"/>
      <c r="H754" s="260"/>
      <c r="I754" s="261"/>
      <c r="J754" s="293">
        <f>F754</f>
        <v>1</v>
      </c>
      <c r="K754" s="270"/>
      <c r="L754" s="302"/>
    </row>
    <row r="755" spans="3:12" ht="16.5" customHeight="1" x14ac:dyDescent="0.3">
      <c r="C755" s="594" t="str">
        <f>RESUMEN!C256</f>
        <v>03.08.01.46</v>
      </c>
      <c r="D755" s="2181" t="str">
        <f>RESUMEN!D256</f>
        <v>V08c1 VENTANA DE ALUMINIO C/ CRISTAL TEMPLADO DE 8mm, 2 HOJAS PROYECTANTES 1.20 x 0.50m.</v>
      </c>
      <c r="E755" s="2181"/>
      <c r="F755" s="2181"/>
      <c r="G755" s="2181"/>
      <c r="H755" s="2181"/>
      <c r="I755" s="2181"/>
      <c r="J755" s="2181"/>
      <c r="K755" s="2182"/>
      <c r="L755" s="302"/>
    </row>
    <row r="756" spans="3:12" s="303" customFormat="1" x14ac:dyDescent="0.25">
      <c r="C756" s="2170" t="s">
        <v>1</v>
      </c>
      <c r="D756" s="2172" t="s">
        <v>2</v>
      </c>
      <c r="E756" s="2172" t="s">
        <v>239</v>
      </c>
      <c r="F756" s="2174" t="s">
        <v>391</v>
      </c>
      <c r="G756" s="2175"/>
      <c r="H756" s="2175"/>
      <c r="I756" s="2176"/>
      <c r="J756" s="2177" t="s">
        <v>392</v>
      </c>
      <c r="K756" s="2179" t="s">
        <v>393</v>
      </c>
    </row>
    <row r="757" spans="3:12" x14ac:dyDescent="0.3">
      <c r="C757" s="2171"/>
      <c r="D757" s="2173"/>
      <c r="E757" s="2173"/>
      <c r="F757" s="296" t="s">
        <v>58</v>
      </c>
      <c r="G757" s="297" t="s">
        <v>48</v>
      </c>
      <c r="H757" s="297" t="s">
        <v>51</v>
      </c>
      <c r="I757" s="298" t="s">
        <v>47</v>
      </c>
      <c r="J757" s="2178"/>
      <c r="K757" s="2180"/>
    </row>
    <row r="758" spans="3:12" ht="16.5" customHeight="1" x14ac:dyDescent="0.3">
      <c r="C758" s="304"/>
      <c r="D758" s="282"/>
      <c r="E758" s="282"/>
      <c r="F758" s="282"/>
      <c r="G758" s="282"/>
      <c r="H758" s="282"/>
      <c r="I758" s="282"/>
      <c r="J758" s="490">
        <f>SUM(J761:J772)</f>
        <v>8</v>
      </c>
      <c r="K758" s="284" t="s">
        <v>3</v>
      </c>
    </row>
    <row r="759" spans="3:12" ht="16.5" customHeight="1" x14ac:dyDescent="0.3">
      <c r="C759" s="269"/>
      <c r="D759" s="177" t="s">
        <v>169</v>
      </c>
      <c r="E759" s="259"/>
      <c r="F759" s="260"/>
      <c r="G759" s="280"/>
      <c r="H759" s="280"/>
      <c r="I759" s="281"/>
      <c r="J759" s="305"/>
      <c r="K759" s="595"/>
      <c r="L759" s="302"/>
    </row>
    <row r="760" spans="3:12" ht="16.5" customHeight="1" x14ac:dyDescent="0.3">
      <c r="C760" s="269"/>
      <c r="D760" s="434" t="s">
        <v>952</v>
      </c>
      <c r="E760" s="259"/>
      <c r="F760" s="260"/>
      <c r="G760" s="260"/>
      <c r="H760" s="260"/>
      <c r="I760" s="261"/>
      <c r="J760" s="293"/>
      <c r="K760" s="595"/>
      <c r="L760" s="302"/>
    </row>
    <row r="761" spans="3:12" ht="16.5" customHeight="1" x14ac:dyDescent="0.3">
      <c r="C761" s="269"/>
      <c r="D761" s="149" t="s">
        <v>170</v>
      </c>
      <c r="E761" s="259"/>
      <c r="F761" s="260"/>
      <c r="G761" s="260"/>
      <c r="H761" s="260"/>
      <c r="I761" s="261"/>
      <c r="J761" s="293"/>
      <c r="K761" s="595"/>
      <c r="L761" s="302"/>
    </row>
    <row r="762" spans="3:12" ht="16.5" customHeight="1" x14ac:dyDescent="0.3">
      <c r="C762" s="269" t="s">
        <v>879</v>
      </c>
      <c r="D762" s="494" t="s">
        <v>122</v>
      </c>
      <c r="E762" s="259"/>
      <c r="F762" s="260">
        <v>1</v>
      </c>
      <c r="G762" s="260"/>
      <c r="H762" s="260"/>
      <c r="I762" s="261"/>
      <c r="J762" s="293">
        <f>F762</f>
        <v>1</v>
      </c>
      <c r="K762" s="595"/>
      <c r="L762" s="302"/>
    </row>
    <row r="763" spans="3:12" ht="16.5" customHeight="1" x14ac:dyDescent="0.3">
      <c r="C763" s="269"/>
      <c r="D763" s="177" t="s">
        <v>203</v>
      </c>
      <c r="E763" s="259"/>
      <c r="F763" s="260"/>
      <c r="G763" s="280"/>
      <c r="H763" s="280"/>
      <c r="I763" s="281"/>
      <c r="J763" s="305"/>
      <c r="K763" s="270"/>
      <c r="L763" s="302"/>
    </row>
    <row r="764" spans="3:12" ht="16.5" customHeight="1" x14ac:dyDescent="0.3">
      <c r="C764" s="269"/>
      <c r="D764" s="434" t="s">
        <v>1750</v>
      </c>
      <c r="E764" s="259"/>
      <c r="F764" s="260"/>
      <c r="G764" s="260"/>
      <c r="H764" s="260"/>
      <c r="I764" s="261"/>
      <c r="J764" s="293"/>
      <c r="K764" s="270"/>
      <c r="L764" s="302"/>
    </row>
    <row r="765" spans="3:12" ht="16.5" customHeight="1" x14ac:dyDescent="0.3">
      <c r="C765" s="269" t="s">
        <v>1789</v>
      </c>
      <c r="D765" s="494" t="s">
        <v>142</v>
      </c>
      <c r="E765" s="259"/>
      <c r="F765" s="260">
        <v>1</v>
      </c>
      <c r="G765" s="260"/>
      <c r="H765" s="260"/>
      <c r="I765" s="261"/>
      <c r="J765" s="293">
        <f>F765</f>
        <v>1</v>
      </c>
      <c r="K765" s="270"/>
      <c r="L765" s="302"/>
    </row>
    <row r="766" spans="3:12" ht="16.5" customHeight="1" x14ac:dyDescent="0.3">
      <c r="C766" s="269"/>
      <c r="D766" s="434" t="s">
        <v>1844</v>
      </c>
      <c r="E766" s="259"/>
      <c r="F766" s="260"/>
      <c r="G766" s="260"/>
      <c r="H766" s="260"/>
      <c r="I766" s="261"/>
      <c r="J766" s="293"/>
      <c r="K766" s="270"/>
      <c r="L766" s="302"/>
    </row>
    <row r="767" spans="3:12" ht="16.5" customHeight="1" x14ac:dyDescent="0.3">
      <c r="C767" s="269" t="s">
        <v>1883</v>
      </c>
      <c r="D767" s="494" t="s">
        <v>1644</v>
      </c>
      <c r="E767" s="259"/>
      <c r="F767" s="260">
        <v>1</v>
      </c>
      <c r="G767" s="260"/>
      <c r="H767" s="260"/>
      <c r="I767" s="261"/>
      <c r="J767" s="293">
        <f>F767</f>
        <v>1</v>
      </c>
      <c r="K767" s="270"/>
      <c r="L767" s="302"/>
    </row>
    <row r="768" spans="3:12" ht="16.5" customHeight="1" x14ac:dyDescent="0.3">
      <c r="C768" s="269"/>
      <c r="D768" s="434" t="s">
        <v>1929</v>
      </c>
      <c r="E768" s="259"/>
      <c r="F768" s="260"/>
      <c r="G768" s="260"/>
      <c r="H768" s="260"/>
      <c r="I768" s="261"/>
      <c r="J768" s="293"/>
      <c r="K768" s="270"/>
      <c r="L768" s="302"/>
    </row>
    <row r="769" spans="3:12" ht="16.5" customHeight="1" x14ac:dyDescent="0.3">
      <c r="C769" s="269" t="s">
        <v>1903</v>
      </c>
      <c r="D769" s="494" t="s">
        <v>1904</v>
      </c>
      <c r="E769" s="259"/>
      <c r="F769" s="260">
        <v>2</v>
      </c>
      <c r="G769" s="260"/>
      <c r="H769" s="260"/>
      <c r="I769" s="261"/>
      <c r="J769" s="293">
        <f>F769</f>
        <v>2</v>
      </c>
      <c r="K769" s="270"/>
      <c r="L769" s="302"/>
    </row>
    <row r="770" spans="3:12" ht="16.5" customHeight="1" x14ac:dyDescent="0.3">
      <c r="C770" s="269" t="s">
        <v>1913</v>
      </c>
      <c r="D770" s="494" t="s">
        <v>1469</v>
      </c>
      <c r="E770" s="259"/>
      <c r="F770" s="260">
        <v>1</v>
      </c>
      <c r="G770" s="260"/>
      <c r="H770" s="260"/>
      <c r="I770" s="261"/>
      <c r="J770" s="293">
        <f>F770</f>
        <v>1</v>
      </c>
      <c r="K770" s="270"/>
      <c r="L770" s="302"/>
    </row>
    <row r="771" spans="3:12" ht="16.5" customHeight="1" x14ac:dyDescent="0.3">
      <c r="C771" s="269" t="s">
        <v>2165</v>
      </c>
      <c r="D771" s="494" t="s">
        <v>122</v>
      </c>
      <c r="E771" s="259"/>
      <c r="F771" s="260">
        <v>1</v>
      </c>
      <c r="G771" s="260"/>
      <c r="H771" s="260"/>
      <c r="I771" s="261"/>
      <c r="J771" s="293">
        <f>F771</f>
        <v>1</v>
      </c>
      <c r="K771" s="595"/>
      <c r="L771" s="302"/>
    </row>
    <row r="772" spans="3:12" ht="16.5" customHeight="1" x14ac:dyDescent="0.3">
      <c r="C772" s="269" t="s">
        <v>2213</v>
      </c>
      <c r="D772" s="494" t="s">
        <v>122</v>
      </c>
      <c r="E772" s="259"/>
      <c r="F772" s="260">
        <v>1</v>
      </c>
      <c r="G772" s="260"/>
      <c r="H772" s="260"/>
      <c r="I772" s="261"/>
      <c r="J772" s="293">
        <f>F772</f>
        <v>1</v>
      </c>
      <c r="K772" s="595"/>
      <c r="L772" s="302"/>
    </row>
    <row r="773" spans="3:12" ht="16.5" customHeight="1" x14ac:dyDescent="0.3">
      <c r="C773" s="594" t="str">
        <f>RESUMEN!C257</f>
        <v>03.08.01.47</v>
      </c>
      <c r="D773" s="2181" t="str">
        <f>RESUMEN!D257</f>
        <v>V08d VENTANA DE ALUMINIO C/ CRISTAL TEMPLADO DE 8mm, 2 HOJAS PROYECTANTES 1.50 x 0.50m.</v>
      </c>
      <c r="E773" s="2181"/>
      <c r="F773" s="2181"/>
      <c r="G773" s="2181"/>
      <c r="H773" s="2181"/>
      <c r="I773" s="2181"/>
      <c r="J773" s="2181"/>
      <c r="K773" s="2182"/>
      <c r="L773" s="302"/>
    </row>
    <row r="774" spans="3:12" s="303" customFormat="1" x14ac:dyDescent="0.25">
      <c r="C774" s="2170" t="s">
        <v>1</v>
      </c>
      <c r="D774" s="2172" t="s">
        <v>2</v>
      </c>
      <c r="E774" s="2172" t="s">
        <v>239</v>
      </c>
      <c r="F774" s="2174" t="s">
        <v>391</v>
      </c>
      <c r="G774" s="2175"/>
      <c r="H774" s="2175"/>
      <c r="I774" s="2176"/>
      <c r="J774" s="2177" t="s">
        <v>392</v>
      </c>
      <c r="K774" s="2179" t="s">
        <v>393</v>
      </c>
    </row>
    <row r="775" spans="3:12" x14ac:dyDescent="0.3">
      <c r="C775" s="2171"/>
      <c r="D775" s="2173"/>
      <c r="E775" s="2173"/>
      <c r="F775" s="296" t="s">
        <v>58</v>
      </c>
      <c r="G775" s="297" t="s">
        <v>48</v>
      </c>
      <c r="H775" s="297" t="s">
        <v>51</v>
      </c>
      <c r="I775" s="298" t="s">
        <v>47</v>
      </c>
      <c r="J775" s="2178"/>
      <c r="K775" s="2180"/>
    </row>
    <row r="776" spans="3:12" ht="16.5" customHeight="1" x14ac:dyDescent="0.3">
      <c r="C776" s="304"/>
      <c r="D776" s="282"/>
      <c r="E776" s="282"/>
      <c r="F776" s="282"/>
      <c r="G776" s="282"/>
      <c r="H776" s="282"/>
      <c r="I776" s="282"/>
      <c r="J776" s="490">
        <f>SUM(J779:J786 )</f>
        <v>3</v>
      </c>
      <c r="K776" s="284" t="s">
        <v>3</v>
      </c>
    </row>
    <row r="777" spans="3:12" ht="16.5" customHeight="1" x14ac:dyDescent="0.3">
      <c r="C777" s="269"/>
      <c r="D777" s="177" t="s">
        <v>169</v>
      </c>
      <c r="E777" s="259"/>
      <c r="F777" s="260"/>
      <c r="G777" s="280"/>
      <c r="H777" s="280"/>
      <c r="I777" s="281"/>
      <c r="J777" s="305"/>
      <c r="K777" s="595"/>
      <c r="L777" s="302"/>
    </row>
    <row r="778" spans="3:12" ht="16.5" customHeight="1" x14ac:dyDescent="0.3">
      <c r="C778" s="269"/>
      <c r="D778" s="434" t="s">
        <v>925</v>
      </c>
      <c r="E778" s="259"/>
      <c r="F778" s="260"/>
      <c r="G778" s="260"/>
      <c r="H778" s="260"/>
      <c r="I778" s="261"/>
      <c r="J778" s="293"/>
      <c r="K778" s="595"/>
      <c r="L778" s="302"/>
    </row>
    <row r="779" spans="3:12" ht="16.5" customHeight="1" x14ac:dyDescent="0.3">
      <c r="C779" s="269"/>
      <c r="D779" s="149" t="s">
        <v>170</v>
      </c>
      <c r="E779" s="259"/>
      <c r="F779" s="260"/>
      <c r="G779" s="260"/>
      <c r="H779" s="260"/>
      <c r="I779" s="261"/>
      <c r="J779" s="293"/>
      <c r="K779" s="595"/>
      <c r="L779" s="302"/>
    </row>
    <row r="780" spans="3:12" ht="16.5" customHeight="1" x14ac:dyDescent="0.3">
      <c r="C780" s="269" t="s">
        <v>923</v>
      </c>
      <c r="D780" s="494" t="s">
        <v>800</v>
      </c>
      <c r="E780" s="259"/>
      <c r="F780" s="260">
        <v>1</v>
      </c>
      <c r="G780" s="260"/>
      <c r="H780" s="260"/>
      <c r="I780" s="261"/>
      <c r="J780" s="293">
        <f>F780</f>
        <v>1</v>
      </c>
      <c r="K780" s="595"/>
      <c r="L780" s="302"/>
    </row>
    <row r="781" spans="3:12" ht="16.5" customHeight="1" x14ac:dyDescent="0.3">
      <c r="C781" s="269"/>
      <c r="D781" s="434" t="s">
        <v>1274</v>
      </c>
      <c r="E781" s="259"/>
      <c r="F781" s="260"/>
      <c r="G781" s="260"/>
      <c r="H781" s="260"/>
      <c r="I781" s="261"/>
      <c r="J781" s="293"/>
      <c r="K781" s="595"/>
      <c r="L781" s="302"/>
    </row>
    <row r="782" spans="3:12" ht="16.5" customHeight="1" x14ac:dyDescent="0.3">
      <c r="C782" s="269"/>
      <c r="D782" s="149" t="s">
        <v>118</v>
      </c>
      <c r="E782" s="259"/>
      <c r="F782" s="260"/>
      <c r="G782" s="260"/>
      <c r="H782" s="260"/>
      <c r="I782" s="261"/>
      <c r="J782" s="293"/>
      <c r="K782" s="595"/>
      <c r="L782" s="302"/>
    </row>
    <row r="783" spans="3:12" ht="16.5" customHeight="1" x14ac:dyDescent="0.3">
      <c r="C783" s="269" t="s">
        <v>1286</v>
      </c>
      <c r="D783" s="494" t="s">
        <v>3637</v>
      </c>
      <c r="E783" s="259"/>
      <c r="F783" s="260">
        <v>1</v>
      </c>
      <c r="G783" s="260"/>
      <c r="H783" s="260"/>
      <c r="I783" s="261"/>
      <c r="J783" s="293">
        <f>F783</f>
        <v>1</v>
      </c>
      <c r="K783" s="595"/>
      <c r="L783" s="302"/>
    </row>
    <row r="784" spans="3:12" ht="16.5" customHeight="1" x14ac:dyDescent="0.3">
      <c r="C784" s="269"/>
      <c r="D784" s="177" t="s">
        <v>203</v>
      </c>
      <c r="E784" s="259"/>
      <c r="F784" s="260"/>
      <c r="G784" s="280"/>
      <c r="H784" s="280"/>
      <c r="I784" s="281"/>
      <c r="J784" s="305"/>
      <c r="K784" s="270"/>
      <c r="L784" s="302"/>
    </row>
    <row r="785" spans="3:12" ht="16.5" customHeight="1" x14ac:dyDescent="0.3">
      <c r="C785" s="269"/>
      <c r="D785" s="434" t="s">
        <v>1844</v>
      </c>
      <c r="E785" s="259"/>
      <c r="F785" s="260"/>
      <c r="G785" s="260"/>
      <c r="H785" s="260"/>
      <c r="I785" s="261"/>
      <c r="J785" s="293"/>
      <c r="K785" s="270"/>
      <c r="L785" s="302"/>
    </row>
    <row r="786" spans="3:12" ht="16.5" customHeight="1" x14ac:dyDescent="0.3">
      <c r="C786" s="269" t="s">
        <v>1850</v>
      </c>
      <c r="D786" s="494" t="s">
        <v>122</v>
      </c>
      <c r="E786" s="259"/>
      <c r="F786" s="260">
        <v>1</v>
      </c>
      <c r="G786" s="260"/>
      <c r="H786" s="260"/>
      <c r="I786" s="261"/>
      <c r="J786" s="293">
        <f>F786</f>
        <v>1</v>
      </c>
      <c r="K786" s="270"/>
      <c r="L786" s="302"/>
    </row>
    <row r="787" spans="3:12" ht="16.5" customHeight="1" x14ac:dyDescent="0.3">
      <c r="C787" s="594" t="str">
        <f>RESUMEN!C258</f>
        <v>03.08.01.48</v>
      </c>
      <c r="D787" s="2181" t="str">
        <f>RESUMEN!D258</f>
        <v>V08d1 VENTANA DE ALUMINIO C/ CRISTAL TEMPLADO DE 8mm, 2 HOJAS PROYECTANTES 1.50 x 0.50m.</v>
      </c>
      <c r="E787" s="2181"/>
      <c r="F787" s="2181"/>
      <c r="G787" s="2181"/>
      <c r="H787" s="2181"/>
      <c r="I787" s="2181"/>
      <c r="J787" s="2181"/>
      <c r="K787" s="2182"/>
      <c r="L787" s="302"/>
    </row>
    <row r="788" spans="3:12" s="303" customFormat="1" x14ac:dyDescent="0.25">
      <c r="C788" s="2170" t="s">
        <v>1</v>
      </c>
      <c r="D788" s="2172" t="s">
        <v>2</v>
      </c>
      <c r="E788" s="2172" t="s">
        <v>239</v>
      </c>
      <c r="F788" s="2174" t="s">
        <v>391</v>
      </c>
      <c r="G788" s="2175"/>
      <c r="H788" s="2175"/>
      <c r="I788" s="2176"/>
      <c r="J788" s="2177" t="s">
        <v>392</v>
      </c>
      <c r="K788" s="2179" t="s">
        <v>393</v>
      </c>
    </row>
    <row r="789" spans="3:12" x14ac:dyDescent="0.3">
      <c r="C789" s="2171"/>
      <c r="D789" s="2173"/>
      <c r="E789" s="2173"/>
      <c r="F789" s="296" t="s">
        <v>58</v>
      </c>
      <c r="G789" s="297" t="s">
        <v>48</v>
      </c>
      <c r="H789" s="297" t="s">
        <v>51</v>
      </c>
      <c r="I789" s="298" t="s">
        <v>47</v>
      </c>
      <c r="J789" s="2178"/>
      <c r="K789" s="2180"/>
    </row>
    <row r="790" spans="3:12" ht="16.5" customHeight="1" x14ac:dyDescent="0.3">
      <c r="C790" s="304"/>
      <c r="D790" s="282"/>
      <c r="E790" s="282"/>
      <c r="F790" s="282"/>
      <c r="G790" s="282"/>
      <c r="H790" s="282"/>
      <c r="I790" s="282"/>
      <c r="J790" s="490">
        <f>SUM(J793:J809)</f>
        <v>11</v>
      </c>
      <c r="K790" s="284" t="s">
        <v>3</v>
      </c>
    </row>
    <row r="791" spans="3:12" ht="16.5" customHeight="1" x14ac:dyDescent="0.3">
      <c r="C791" s="269"/>
      <c r="D791" s="177" t="s">
        <v>169</v>
      </c>
      <c r="E791" s="259"/>
      <c r="F791" s="260"/>
      <c r="G791" s="280"/>
      <c r="H791" s="280"/>
      <c r="I791" s="281"/>
      <c r="J791" s="305"/>
      <c r="K791" s="595"/>
      <c r="L791" s="302"/>
    </row>
    <row r="792" spans="3:12" ht="16.5" customHeight="1" x14ac:dyDescent="0.3">
      <c r="C792" s="269"/>
      <c r="D792" s="434" t="s">
        <v>952</v>
      </c>
      <c r="E792" s="259"/>
      <c r="F792" s="260"/>
      <c r="G792" s="260"/>
      <c r="H792" s="260"/>
      <c r="I792" s="261"/>
      <c r="J792" s="293"/>
      <c r="K792" s="595"/>
      <c r="L792" s="302"/>
    </row>
    <row r="793" spans="3:12" ht="16.5" customHeight="1" x14ac:dyDescent="0.3">
      <c r="C793" s="269"/>
      <c r="D793" s="149" t="s">
        <v>170</v>
      </c>
      <c r="E793" s="259"/>
      <c r="F793" s="260"/>
      <c r="G793" s="260"/>
      <c r="H793" s="260"/>
      <c r="I793" s="261"/>
      <c r="J793" s="293"/>
      <c r="K793" s="595"/>
      <c r="L793" s="302"/>
    </row>
    <row r="794" spans="3:12" ht="16.5" customHeight="1" x14ac:dyDescent="0.3">
      <c r="C794" s="269" t="s">
        <v>881</v>
      </c>
      <c r="D794" s="494" t="s">
        <v>882</v>
      </c>
      <c r="E794" s="259"/>
      <c r="F794" s="260">
        <v>1</v>
      </c>
      <c r="G794" s="260"/>
      <c r="H794" s="260"/>
      <c r="I794" s="261"/>
      <c r="J794" s="293">
        <f>F794</f>
        <v>1</v>
      </c>
      <c r="K794" s="595"/>
      <c r="L794" s="302"/>
    </row>
    <row r="795" spans="3:12" ht="16.5" customHeight="1" x14ac:dyDescent="0.3">
      <c r="C795" s="269" t="s">
        <v>950</v>
      </c>
      <c r="D795" s="494" t="s">
        <v>951</v>
      </c>
      <c r="E795" s="259"/>
      <c r="F795" s="260">
        <v>1</v>
      </c>
      <c r="G795" s="260"/>
      <c r="H795" s="260"/>
      <c r="I795" s="261"/>
      <c r="J795" s="293">
        <f>F795</f>
        <v>1</v>
      </c>
      <c r="K795" s="595"/>
      <c r="L795" s="302"/>
    </row>
    <row r="796" spans="3:12" ht="16.5" customHeight="1" x14ac:dyDescent="0.3">
      <c r="C796" s="269"/>
      <c r="D796" s="434" t="s">
        <v>1387</v>
      </c>
      <c r="E796" s="259"/>
      <c r="F796" s="260"/>
      <c r="G796" s="260"/>
      <c r="H796" s="260"/>
      <c r="I796" s="261"/>
      <c r="J796" s="293"/>
      <c r="K796" s="595"/>
      <c r="L796" s="302"/>
    </row>
    <row r="797" spans="3:12" ht="16.5" customHeight="1" x14ac:dyDescent="0.3">
      <c r="C797" s="269" t="s">
        <v>1268</v>
      </c>
      <c r="D797" s="494" t="s">
        <v>1269</v>
      </c>
      <c r="E797" s="259"/>
      <c r="F797" s="260">
        <v>1</v>
      </c>
      <c r="G797" s="260"/>
      <c r="H797" s="260"/>
      <c r="I797" s="261"/>
      <c r="J797" s="293">
        <f>F797</f>
        <v>1</v>
      </c>
      <c r="K797" s="595"/>
      <c r="L797" s="302"/>
    </row>
    <row r="798" spans="3:12" ht="16.5" customHeight="1" x14ac:dyDescent="0.3">
      <c r="C798" s="269"/>
      <c r="D798" s="434" t="s">
        <v>1274</v>
      </c>
      <c r="E798" s="259"/>
      <c r="F798" s="260"/>
      <c r="G798" s="260"/>
      <c r="H798" s="260"/>
      <c r="I798" s="261"/>
      <c r="J798" s="293"/>
      <c r="K798" s="595"/>
      <c r="L798" s="302"/>
    </row>
    <row r="799" spans="3:12" ht="16.5" customHeight="1" x14ac:dyDescent="0.3">
      <c r="C799" s="269"/>
      <c r="D799" s="149" t="s">
        <v>118</v>
      </c>
      <c r="E799" s="259"/>
      <c r="F799" s="260"/>
      <c r="G799" s="260"/>
      <c r="H799" s="260"/>
      <c r="I799" s="261"/>
      <c r="J799" s="293"/>
      <c r="K799" s="595"/>
      <c r="L799" s="302"/>
    </row>
    <row r="800" spans="3:12" ht="16.5" customHeight="1" x14ac:dyDescent="0.3">
      <c r="C800" s="269" t="s">
        <v>1291</v>
      </c>
      <c r="D800" s="494" t="s">
        <v>210</v>
      </c>
      <c r="E800" s="259"/>
      <c r="F800" s="260">
        <v>2</v>
      </c>
      <c r="G800" s="260"/>
      <c r="H800" s="260"/>
      <c r="I800" s="261"/>
      <c r="J800" s="293">
        <f>F800</f>
        <v>2</v>
      </c>
      <c r="K800" s="595"/>
      <c r="L800" s="302"/>
    </row>
    <row r="801" spans="3:12" ht="16.5" customHeight="1" x14ac:dyDescent="0.3">
      <c r="C801" s="269"/>
      <c r="D801" s="434" t="s">
        <v>1273</v>
      </c>
      <c r="E801" s="259"/>
      <c r="F801" s="260"/>
      <c r="G801" s="260"/>
      <c r="H801" s="260"/>
      <c r="I801" s="261"/>
      <c r="J801" s="293"/>
      <c r="K801" s="595"/>
      <c r="L801" s="302"/>
    </row>
    <row r="802" spans="3:12" ht="16.5" customHeight="1" x14ac:dyDescent="0.3">
      <c r="C802" s="269"/>
      <c r="D802" s="149" t="s">
        <v>67</v>
      </c>
      <c r="E802" s="259"/>
      <c r="F802" s="260"/>
      <c r="G802" s="260"/>
      <c r="H802" s="260"/>
      <c r="I802" s="261"/>
      <c r="J802" s="293"/>
      <c r="K802" s="595"/>
      <c r="L802" s="302"/>
    </row>
    <row r="803" spans="3:12" ht="16.5" customHeight="1" x14ac:dyDescent="0.3">
      <c r="C803" s="269" t="s">
        <v>1309</v>
      </c>
      <c r="D803" s="494" t="s">
        <v>1310</v>
      </c>
      <c r="E803" s="259"/>
      <c r="F803" s="260">
        <v>1</v>
      </c>
      <c r="G803" s="260"/>
      <c r="H803" s="260"/>
      <c r="I803" s="261"/>
      <c r="J803" s="293">
        <f>F803</f>
        <v>1</v>
      </c>
      <c r="K803" s="595"/>
      <c r="L803" s="302"/>
    </row>
    <row r="804" spans="3:12" ht="16.5" customHeight="1" x14ac:dyDescent="0.3">
      <c r="C804" s="269"/>
      <c r="D804" s="434" t="s">
        <v>1358</v>
      </c>
      <c r="E804" s="259"/>
      <c r="F804" s="260"/>
      <c r="G804" s="260"/>
      <c r="H804" s="260"/>
      <c r="I804" s="261"/>
      <c r="J804" s="293"/>
      <c r="K804" s="595"/>
      <c r="L804" s="302"/>
    </row>
    <row r="805" spans="3:12" ht="16.5" customHeight="1" x14ac:dyDescent="0.3">
      <c r="C805" s="269"/>
      <c r="D805" s="149" t="s">
        <v>188</v>
      </c>
      <c r="E805" s="259"/>
      <c r="F805" s="260"/>
      <c r="G805" s="260"/>
      <c r="H805" s="260"/>
      <c r="I805" s="261"/>
      <c r="J805" s="293"/>
      <c r="K805" s="595"/>
      <c r="L805" s="302"/>
    </row>
    <row r="806" spans="3:12" ht="16.5" customHeight="1" x14ac:dyDescent="0.3">
      <c r="C806" s="269" t="s">
        <v>1399</v>
      </c>
      <c r="D806" s="494" t="s">
        <v>1400</v>
      </c>
      <c r="E806" s="259"/>
      <c r="F806" s="260">
        <v>1</v>
      </c>
      <c r="G806" s="260"/>
      <c r="H806" s="260"/>
      <c r="I806" s="261"/>
      <c r="J806" s="293">
        <f>F806</f>
        <v>1</v>
      </c>
      <c r="K806" s="595"/>
      <c r="L806" s="302"/>
    </row>
    <row r="807" spans="3:12" x14ac:dyDescent="0.3">
      <c r="C807" s="269" t="s">
        <v>1363</v>
      </c>
      <c r="D807" s="494" t="s">
        <v>3638</v>
      </c>
      <c r="E807" s="259"/>
      <c r="F807" s="260">
        <v>1</v>
      </c>
      <c r="G807" s="260"/>
      <c r="H807" s="260"/>
      <c r="I807" s="261"/>
      <c r="J807" s="293">
        <f>F807</f>
        <v>1</v>
      </c>
      <c r="K807" s="595"/>
      <c r="L807" s="302"/>
    </row>
    <row r="808" spans="3:12" ht="16.5" customHeight="1" x14ac:dyDescent="0.3">
      <c r="C808" s="269" t="s">
        <v>1365</v>
      </c>
      <c r="D808" s="494" t="s">
        <v>1366</v>
      </c>
      <c r="E808" s="259"/>
      <c r="F808" s="260">
        <v>1</v>
      </c>
      <c r="G808" s="260"/>
      <c r="H808" s="260"/>
      <c r="I808" s="261"/>
      <c r="J808" s="293">
        <f>F808</f>
        <v>1</v>
      </c>
      <c r="K808" s="595"/>
      <c r="L808" s="302"/>
    </row>
    <row r="809" spans="3:12" ht="16.5" customHeight="1" x14ac:dyDescent="0.3">
      <c r="C809" s="269" t="s">
        <v>1394</v>
      </c>
      <c r="D809" s="494" t="s">
        <v>163</v>
      </c>
      <c r="E809" s="259"/>
      <c r="F809" s="260">
        <v>2</v>
      </c>
      <c r="G809" s="260"/>
      <c r="H809" s="260"/>
      <c r="I809" s="261"/>
      <c r="J809" s="293">
        <f>F809</f>
        <v>2</v>
      </c>
      <c r="K809" s="595"/>
      <c r="L809" s="302"/>
    </row>
    <row r="810" spans="3:12" ht="16.5" customHeight="1" x14ac:dyDescent="0.3">
      <c r="C810" s="594" t="str">
        <f>RESUMEN!C259</f>
        <v>03.08.01.49</v>
      </c>
      <c r="D810" s="2181" t="str">
        <f>RESUMEN!D259</f>
        <v>V08e VENTANA DE ALUMINIO C/ CRISTAL TEMPLADO DE 8mm, 3 HOJAS PROYECTANTES 1.80 x 0.50m.</v>
      </c>
      <c r="E810" s="2181"/>
      <c r="F810" s="2181"/>
      <c r="G810" s="2181"/>
      <c r="H810" s="2181"/>
      <c r="I810" s="2181"/>
      <c r="J810" s="2181"/>
      <c r="K810" s="2182"/>
      <c r="L810" s="302"/>
    </row>
    <row r="811" spans="3:12" s="303" customFormat="1" x14ac:dyDescent="0.25">
      <c r="C811" s="2170" t="s">
        <v>1</v>
      </c>
      <c r="D811" s="2172" t="s">
        <v>2</v>
      </c>
      <c r="E811" s="2172" t="s">
        <v>239</v>
      </c>
      <c r="F811" s="2174" t="s">
        <v>391</v>
      </c>
      <c r="G811" s="2175"/>
      <c r="H811" s="2175"/>
      <c r="I811" s="2176"/>
      <c r="J811" s="2177" t="s">
        <v>392</v>
      </c>
      <c r="K811" s="2179" t="s">
        <v>393</v>
      </c>
    </row>
    <row r="812" spans="3:12" x14ac:dyDescent="0.3">
      <c r="C812" s="2171"/>
      <c r="D812" s="2173"/>
      <c r="E812" s="2173"/>
      <c r="F812" s="296" t="s">
        <v>58</v>
      </c>
      <c r="G812" s="297" t="s">
        <v>48</v>
      </c>
      <c r="H812" s="297" t="s">
        <v>51</v>
      </c>
      <c r="I812" s="298" t="s">
        <v>47</v>
      </c>
      <c r="J812" s="2178"/>
      <c r="K812" s="2180"/>
    </row>
    <row r="813" spans="3:12" ht="16.5" customHeight="1" x14ac:dyDescent="0.3">
      <c r="C813" s="304"/>
      <c r="D813" s="282"/>
      <c r="E813" s="282"/>
      <c r="F813" s="282"/>
      <c r="G813" s="282"/>
      <c r="H813" s="282"/>
      <c r="I813" s="282"/>
      <c r="J813" s="490">
        <f>SUM(J817:J831)</f>
        <v>11</v>
      </c>
      <c r="K813" s="284" t="s">
        <v>3</v>
      </c>
    </row>
    <row r="814" spans="3:12" ht="16.5" customHeight="1" x14ac:dyDescent="0.3">
      <c r="C814" s="269"/>
      <c r="D814" s="177" t="s">
        <v>169</v>
      </c>
      <c r="E814" s="259"/>
      <c r="F814" s="260"/>
      <c r="G814" s="280"/>
      <c r="H814" s="280"/>
      <c r="I814" s="281"/>
      <c r="J814" s="305"/>
      <c r="K814" s="595"/>
      <c r="L814" s="302"/>
    </row>
    <row r="815" spans="3:12" ht="16.5" customHeight="1" x14ac:dyDescent="0.3">
      <c r="C815" s="269"/>
      <c r="D815" s="434" t="s">
        <v>1253</v>
      </c>
      <c r="E815" s="259"/>
      <c r="F815" s="260"/>
      <c r="G815" s="260"/>
      <c r="H815" s="260"/>
      <c r="I815" s="261"/>
      <c r="J815" s="293"/>
      <c r="K815" s="595"/>
      <c r="L815" s="302"/>
    </row>
    <row r="816" spans="3:12" ht="16.5" customHeight="1" x14ac:dyDescent="0.3">
      <c r="C816" s="269"/>
      <c r="D816" s="149" t="s">
        <v>170</v>
      </c>
      <c r="E816" s="259"/>
      <c r="F816" s="260"/>
      <c r="G816" s="260"/>
      <c r="H816" s="260"/>
      <c r="I816" s="261"/>
      <c r="J816" s="293"/>
      <c r="K816" s="595"/>
      <c r="L816" s="302"/>
    </row>
    <row r="817" spans="3:12" ht="16.5" customHeight="1" x14ac:dyDescent="0.3">
      <c r="C817" s="269" t="s">
        <v>1166</v>
      </c>
      <c r="D817" s="494" t="s">
        <v>132</v>
      </c>
      <c r="E817" s="259"/>
      <c r="F817" s="260">
        <v>3</v>
      </c>
      <c r="G817" s="260"/>
      <c r="H817" s="260"/>
      <c r="I817" s="261"/>
      <c r="J817" s="293">
        <f>F817</f>
        <v>3</v>
      </c>
      <c r="K817" s="595"/>
      <c r="L817" s="302"/>
    </row>
    <row r="818" spans="3:12" ht="16.5" customHeight="1" x14ac:dyDescent="0.3">
      <c r="C818" s="269" t="s">
        <v>1192</v>
      </c>
      <c r="D818" s="494" t="s">
        <v>1193</v>
      </c>
      <c r="E818" s="259"/>
      <c r="F818" s="260">
        <v>1</v>
      </c>
      <c r="G818" s="260"/>
      <c r="H818" s="260"/>
      <c r="I818" s="261"/>
      <c r="J818" s="293">
        <f>F818</f>
        <v>1</v>
      </c>
      <c r="K818" s="595"/>
      <c r="L818" s="302"/>
    </row>
    <row r="819" spans="3:12" ht="16.5" customHeight="1" x14ac:dyDescent="0.3">
      <c r="C819" s="269" t="s">
        <v>1191</v>
      </c>
      <c r="D819" s="494" t="s">
        <v>760</v>
      </c>
      <c r="E819" s="259"/>
      <c r="F819" s="260">
        <v>2</v>
      </c>
      <c r="G819" s="260"/>
      <c r="H819" s="260"/>
      <c r="I819" s="261"/>
      <c r="J819" s="293">
        <f>F819</f>
        <v>2</v>
      </c>
      <c r="K819" s="595"/>
      <c r="L819" s="302"/>
    </row>
    <row r="820" spans="3:12" ht="16.5" customHeight="1" x14ac:dyDescent="0.3">
      <c r="C820" s="269" t="s">
        <v>1186</v>
      </c>
      <c r="D820" s="494" t="s">
        <v>819</v>
      </c>
      <c r="E820" s="259"/>
      <c r="F820" s="260">
        <v>1</v>
      </c>
      <c r="G820" s="260"/>
      <c r="H820" s="260"/>
      <c r="I820" s="261"/>
      <c r="J820" s="293">
        <f>F820</f>
        <v>1</v>
      </c>
      <c r="K820" s="595"/>
      <c r="L820" s="302"/>
    </row>
    <row r="821" spans="3:12" ht="16.5" customHeight="1" x14ac:dyDescent="0.3">
      <c r="C821" s="269"/>
      <c r="D821" s="434" t="s">
        <v>1273</v>
      </c>
      <c r="E821" s="259"/>
      <c r="F821" s="260"/>
      <c r="G821" s="260"/>
      <c r="H821" s="260"/>
      <c r="I821" s="261"/>
      <c r="J821" s="293"/>
      <c r="K821" s="595"/>
      <c r="L821" s="302"/>
    </row>
    <row r="822" spans="3:12" ht="16.5" customHeight="1" x14ac:dyDescent="0.3">
      <c r="C822" s="269"/>
      <c r="D822" s="149" t="s">
        <v>67</v>
      </c>
      <c r="E822" s="259"/>
      <c r="F822" s="260"/>
      <c r="G822" s="260"/>
      <c r="H822" s="260"/>
      <c r="I822" s="261"/>
      <c r="J822" s="293"/>
      <c r="K822" s="595"/>
      <c r="L822" s="302"/>
    </row>
    <row r="823" spans="3:12" ht="16.5" customHeight="1" x14ac:dyDescent="0.3">
      <c r="C823" s="269" t="s">
        <v>1325</v>
      </c>
      <c r="D823" s="494" t="s">
        <v>1326</v>
      </c>
      <c r="E823" s="259"/>
      <c r="F823" s="260">
        <v>1</v>
      </c>
      <c r="G823" s="260"/>
      <c r="H823" s="260"/>
      <c r="I823" s="261"/>
      <c r="J823" s="293">
        <f>F823</f>
        <v>1</v>
      </c>
      <c r="K823" s="595"/>
      <c r="L823" s="302"/>
    </row>
    <row r="824" spans="3:12" ht="16.5" customHeight="1" x14ac:dyDescent="0.3">
      <c r="C824" s="269"/>
      <c r="D824" s="177" t="s">
        <v>200</v>
      </c>
      <c r="E824" s="259"/>
      <c r="F824" s="260"/>
      <c r="G824" s="280"/>
      <c r="H824" s="280"/>
      <c r="I824" s="281"/>
      <c r="J824" s="305"/>
      <c r="K824" s="270"/>
      <c r="L824" s="302"/>
    </row>
    <row r="825" spans="3:12" ht="16.5" customHeight="1" x14ac:dyDescent="0.3">
      <c r="C825" s="269"/>
      <c r="D825" s="434" t="s">
        <v>1685</v>
      </c>
      <c r="E825" s="259"/>
      <c r="F825" s="260"/>
      <c r="G825" s="260"/>
      <c r="H825" s="260"/>
      <c r="I825" s="261"/>
      <c r="J825" s="293"/>
      <c r="K825" s="270"/>
      <c r="L825" s="302"/>
    </row>
    <row r="826" spans="3:12" ht="16.5" customHeight="1" x14ac:dyDescent="0.3">
      <c r="C826" s="269" t="s">
        <v>1635</v>
      </c>
      <c r="D826" s="494" t="s">
        <v>1636</v>
      </c>
      <c r="E826" s="259"/>
      <c r="F826" s="260">
        <v>1</v>
      </c>
      <c r="G826" s="260"/>
      <c r="H826" s="260"/>
      <c r="I826" s="261"/>
      <c r="J826" s="293">
        <f>F826</f>
        <v>1</v>
      </c>
      <c r="K826" s="270"/>
      <c r="L826" s="302"/>
    </row>
    <row r="827" spans="3:12" ht="16.5" customHeight="1" x14ac:dyDescent="0.3">
      <c r="C827" s="269"/>
      <c r="D827" s="434" t="s">
        <v>1692</v>
      </c>
      <c r="E827" s="259"/>
      <c r="F827" s="260"/>
      <c r="G827" s="260"/>
      <c r="H827" s="260"/>
      <c r="I827" s="261"/>
      <c r="J827" s="293"/>
      <c r="K827" s="270"/>
      <c r="L827" s="302"/>
    </row>
    <row r="828" spans="3:12" ht="16.5" customHeight="1" x14ac:dyDescent="0.3">
      <c r="C828" s="269" t="s">
        <v>1706</v>
      </c>
      <c r="D828" s="494" t="s">
        <v>177</v>
      </c>
      <c r="E828" s="259"/>
      <c r="F828" s="260">
        <v>1</v>
      </c>
      <c r="G828" s="260"/>
      <c r="H828" s="260"/>
      <c r="I828" s="261"/>
      <c r="J828" s="293">
        <f>F828</f>
        <v>1</v>
      </c>
      <c r="K828" s="270"/>
      <c r="L828" s="302"/>
    </row>
    <row r="829" spans="3:12" ht="16.5" customHeight="1" x14ac:dyDescent="0.3">
      <c r="C829" s="269"/>
      <c r="D829" s="177" t="s">
        <v>203</v>
      </c>
      <c r="E829" s="259"/>
      <c r="F829" s="260"/>
      <c r="G829" s="280"/>
      <c r="H829" s="280"/>
      <c r="I829" s="281"/>
      <c r="J829" s="305"/>
      <c r="K829" s="270"/>
      <c r="L829" s="302"/>
    </row>
    <row r="830" spans="3:12" ht="16.5" customHeight="1" x14ac:dyDescent="0.3">
      <c r="C830" s="269"/>
      <c r="D830" s="434" t="s">
        <v>1844</v>
      </c>
      <c r="E830" s="259"/>
      <c r="F830" s="260"/>
      <c r="G830" s="260"/>
      <c r="H830" s="260"/>
      <c r="I830" s="261"/>
      <c r="J830" s="293"/>
      <c r="K830" s="270"/>
      <c r="L830" s="302"/>
    </row>
    <row r="831" spans="3:12" ht="16.5" customHeight="1" x14ac:dyDescent="0.3">
      <c r="C831" s="269" t="s">
        <v>1790</v>
      </c>
      <c r="D831" s="494" t="s">
        <v>140</v>
      </c>
      <c r="E831" s="259"/>
      <c r="F831" s="260">
        <v>1</v>
      </c>
      <c r="G831" s="260"/>
      <c r="H831" s="260"/>
      <c r="I831" s="261"/>
      <c r="J831" s="293">
        <f>F831</f>
        <v>1</v>
      </c>
      <c r="K831" s="270"/>
      <c r="L831" s="302"/>
    </row>
    <row r="832" spans="3:12" ht="16.5" customHeight="1" x14ac:dyDescent="0.3">
      <c r="C832" s="594" t="str">
        <f>RESUMEN!C260</f>
        <v>03.08.01.50</v>
      </c>
      <c r="D832" s="2181" t="str">
        <f>RESUMEN!D260</f>
        <v>V08e1 VENTANA DE ALUMINIO C/ CRISTAL TEMPLADO DE 8mm, 3 HOJAS PROYECTANTES 1.80 x 0.50m.</v>
      </c>
      <c r="E832" s="2181"/>
      <c r="F832" s="2181"/>
      <c r="G832" s="2181"/>
      <c r="H832" s="2181"/>
      <c r="I832" s="2181"/>
      <c r="J832" s="2181"/>
      <c r="K832" s="2182"/>
      <c r="L832" s="302"/>
    </row>
    <row r="833" spans="3:12" s="303" customFormat="1" x14ac:dyDescent="0.25">
      <c r="C833" s="2170" t="s">
        <v>1</v>
      </c>
      <c r="D833" s="2172" t="s">
        <v>2</v>
      </c>
      <c r="E833" s="2172" t="s">
        <v>239</v>
      </c>
      <c r="F833" s="2174" t="s">
        <v>391</v>
      </c>
      <c r="G833" s="2175"/>
      <c r="H833" s="2175"/>
      <c r="I833" s="2176"/>
      <c r="J833" s="2177" t="s">
        <v>392</v>
      </c>
      <c r="K833" s="2179" t="s">
        <v>393</v>
      </c>
    </row>
    <row r="834" spans="3:12" x14ac:dyDescent="0.3">
      <c r="C834" s="2171"/>
      <c r="D834" s="2173"/>
      <c r="E834" s="2173"/>
      <c r="F834" s="296" t="s">
        <v>58</v>
      </c>
      <c r="G834" s="297" t="s">
        <v>48</v>
      </c>
      <c r="H834" s="297" t="s">
        <v>51</v>
      </c>
      <c r="I834" s="298" t="s">
        <v>47</v>
      </c>
      <c r="J834" s="2178"/>
      <c r="K834" s="2180"/>
    </row>
    <row r="835" spans="3:12" ht="16.5" customHeight="1" x14ac:dyDescent="0.3">
      <c r="C835" s="304"/>
      <c r="D835" s="282"/>
      <c r="E835" s="282"/>
      <c r="F835" s="282"/>
      <c r="G835" s="282"/>
      <c r="H835" s="282"/>
      <c r="I835" s="282"/>
      <c r="J835" s="490">
        <f>SUM(J837:J850)</f>
        <v>9</v>
      </c>
      <c r="K835" s="284" t="s">
        <v>3</v>
      </c>
    </row>
    <row r="836" spans="3:12" ht="16.5" customHeight="1" x14ac:dyDescent="0.3">
      <c r="C836" s="269"/>
      <c r="D836" s="177" t="s">
        <v>169</v>
      </c>
      <c r="E836" s="259"/>
      <c r="F836" s="260"/>
      <c r="G836" s="280"/>
      <c r="H836" s="280"/>
      <c r="I836" s="281"/>
      <c r="J836" s="305"/>
      <c r="K836" s="595"/>
      <c r="L836" s="302"/>
    </row>
    <row r="837" spans="3:12" ht="16.5" customHeight="1" x14ac:dyDescent="0.3">
      <c r="C837" s="269"/>
      <c r="D837" s="434" t="s">
        <v>925</v>
      </c>
      <c r="E837" s="259"/>
      <c r="F837" s="260"/>
      <c r="G837" s="260"/>
      <c r="H837" s="260"/>
      <c r="I837" s="261"/>
      <c r="J837" s="293"/>
      <c r="K837" s="595"/>
      <c r="L837" s="302"/>
    </row>
    <row r="838" spans="3:12" ht="16.5" customHeight="1" x14ac:dyDescent="0.3">
      <c r="C838" s="269"/>
      <c r="D838" s="149" t="s">
        <v>170</v>
      </c>
      <c r="E838" s="259"/>
      <c r="F838" s="260"/>
      <c r="G838" s="260"/>
      <c r="H838" s="260"/>
      <c r="I838" s="261"/>
      <c r="J838" s="293"/>
      <c r="K838" s="595"/>
      <c r="L838" s="302"/>
    </row>
    <row r="839" spans="3:12" ht="16.5" customHeight="1" x14ac:dyDescent="0.3">
      <c r="C839" s="269" t="s">
        <v>913</v>
      </c>
      <c r="D839" s="494" t="s">
        <v>3639</v>
      </c>
      <c r="E839" s="259"/>
      <c r="F839" s="260">
        <v>2</v>
      </c>
      <c r="G839" s="260"/>
      <c r="H839" s="260"/>
      <c r="I839" s="261"/>
      <c r="J839" s="293">
        <f>F839</f>
        <v>2</v>
      </c>
      <c r="K839" s="595"/>
      <c r="L839" s="302"/>
    </row>
    <row r="840" spans="3:12" ht="16.5" customHeight="1" x14ac:dyDescent="0.3">
      <c r="C840" s="269" t="s">
        <v>1031</v>
      </c>
      <c r="D840" s="494" t="s">
        <v>150</v>
      </c>
      <c r="E840" s="259"/>
      <c r="F840" s="260">
        <v>1</v>
      </c>
      <c r="G840" s="260"/>
      <c r="H840" s="260"/>
      <c r="I840" s="261"/>
      <c r="J840" s="293">
        <f>F840</f>
        <v>1</v>
      </c>
      <c r="K840" s="595"/>
      <c r="L840" s="302"/>
    </row>
    <row r="841" spans="3:12" ht="16.5" customHeight="1" x14ac:dyDescent="0.3">
      <c r="C841" s="269" t="s">
        <v>944</v>
      </c>
      <c r="D841" s="494" t="s">
        <v>804</v>
      </c>
      <c r="E841" s="259"/>
      <c r="F841" s="260">
        <v>1</v>
      </c>
      <c r="G841" s="260"/>
      <c r="H841" s="260"/>
      <c r="I841" s="261"/>
      <c r="J841" s="293">
        <f>F841</f>
        <v>1</v>
      </c>
      <c r="K841" s="595"/>
      <c r="L841" s="302"/>
    </row>
    <row r="842" spans="3:12" ht="16.5" customHeight="1" x14ac:dyDescent="0.3">
      <c r="C842" s="269" t="s">
        <v>946</v>
      </c>
      <c r="D842" s="494" t="s">
        <v>947</v>
      </c>
      <c r="E842" s="259"/>
      <c r="F842" s="260">
        <v>1</v>
      </c>
      <c r="G842" s="260"/>
      <c r="H842" s="260"/>
      <c r="I842" s="261"/>
      <c r="J842" s="293">
        <f>F842</f>
        <v>1</v>
      </c>
      <c r="K842" s="595"/>
      <c r="L842" s="302"/>
    </row>
    <row r="843" spans="3:12" ht="16.5" customHeight="1" x14ac:dyDescent="0.3">
      <c r="C843" s="269"/>
      <c r="D843" s="434" t="s">
        <v>1021</v>
      </c>
      <c r="E843" s="259"/>
      <c r="F843" s="260"/>
      <c r="G843" s="260"/>
      <c r="H843" s="260"/>
      <c r="I843" s="261"/>
      <c r="J843" s="293"/>
      <c r="K843" s="595"/>
      <c r="L843" s="302"/>
    </row>
    <row r="844" spans="3:12" ht="16.5" customHeight="1" x14ac:dyDescent="0.3">
      <c r="C844" s="269" t="s">
        <v>1035</v>
      </c>
      <c r="D844" s="494" t="s">
        <v>218</v>
      </c>
      <c r="E844" s="259"/>
      <c r="F844" s="260">
        <v>1</v>
      </c>
      <c r="G844" s="260"/>
      <c r="H844" s="260"/>
      <c r="I844" s="261"/>
      <c r="J844" s="293">
        <f>F844</f>
        <v>1</v>
      </c>
      <c r="K844" s="595"/>
      <c r="L844" s="302"/>
    </row>
    <row r="845" spans="3:12" ht="16.5" customHeight="1" x14ac:dyDescent="0.3">
      <c r="C845" s="269"/>
      <c r="D845" s="434" t="s">
        <v>1274</v>
      </c>
      <c r="E845" s="259"/>
      <c r="F845" s="260"/>
      <c r="G845" s="260"/>
      <c r="H845" s="260"/>
      <c r="I845" s="261"/>
      <c r="J845" s="293"/>
      <c r="K845" s="595"/>
      <c r="L845" s="302"/>
    </row>
    <row r="846" spans="3:12" ht="16.5" customHeight="1" x14ac:dyDescent="0.3">
      <c r="C846" s="269"/>
      <c r="D846" s="149" t="s">
        <v>118</v>
      </c>
      <c r="E846" s="259"/>
      <c r="F846" s="260"/>
      <c r="G846" s="260"/>
      <c r="H846" s="260"/>
      <c r="I846" s="261"/>
      <c r="J846" s="293"/>
      <c r="K846" s="595"/>
      <c r="L846" s="302"/>
    </row>
    <row r="847" spans="3:12" ht="16.5" customHeight="1" x14ac:dyDescent="0.3">
      <c r="C847" s="269" t="s">
        <v>1291</v>
      </c>
      <c r="D847" s="494" t="s">
        <v>210</v>
      </c>
      <c r="E847" s="259"/>
      <c r="F847" s="260">
        <v>2</v>
      </c>
      <c r="G847" s="260"/>
      <c r="H847" s="260"/>
      <c r="I847" s="261"/>
      <c r="J847" s="293">
        <f>F847</f>
        <v>2</v>
      </c>
      <c r="K847" s="595"/>
      <c r="L847" s="302"/>
    </row>
    <row r="848" spans="3:12" ht="16.5" customHeight="1" x14ac:dyDescent="0.3">
      <c r="C848" s="269"/>
      <c r="D848" s="177" t="s">
        <v>200</v>
      </c>
      <c r="E848" s="259"/>
      <c r="F848" s="260"/>
      <c r="G848" s="280"/>
      <c r="H848" s="280"/>
      <c r="I848" s="281"/>
      <c r="J848" s="305"/>
      <c r="K848" s="270"/>
      <c r="L848" s="302"/>
    </row>
    <row r="849" spans="3:12" ht="16.5" customHeight="1" x14ac:dyDescent="0.3">
      <c r="C849" s="269"/>
      <c r="D849" s="434" t="s">
        <v>1510</v>
      </c>
      <c r="E849" s="259"/>
      <c r="F849" s="260"/>
      <c r="G849" s="260"/>
      <c r="H849" s="260"/>
      <c r="I849" s="261"/>
      <c r="J849" s="293"/>
      <c r="K849" s="270"/>
      <c r="L849" s="302"/>
    </row>
    <row r="850" spans="3:12" ht="16.5" customHeight="1" x14ac:dyDescent="0.3">
      <c r="C850" s="269" t="s">
        <v>2203</v>
      </c>
      <c r="D850" s="494" t="s">
        <v>1493</v>
      </c>
      <c r="E850" s="259"/>
      <c r="F850" s="260">
        <v>1</v>
      </c>
      <c r="G850" s="260"/>
      <c r="H850" s="260"/>
      <c r="I850" s="261"/>
      <c r="J850" s="293">
        <f>F850</f>
        <v>1</v>
      </c>
      <c r="K850" s="270"/>
      <c r="L850" s="302"/>
    </row>
    <row r="851" spans="3:12" ht="16.5" customHeight="1" x14ac:dyDescent="0.3">
      <c r="C851" s="594" t="str">
        <f>RESUMEN!C261</f>
        <v>03.08.01.51</v>
      </c>
      <c r="D851" s="2181" t="str">
        <f>RESUMEN!D261</f>
        <v>V08f VENTANA DE ALUMINIO C/ CRISTAL TEMPLADO DE 8mm, 3 HOJAS PROYECTANTES 2.10 x 0.50m.</v>
      </c>
      <c r="E851" s="2181"/>
      <c r="F851" s="2181"/>
      <c r="G851" s="2181"/>
      <c r="H851" s="2181"/>
      <c r="I851" s="2181"/>
      <c r="J851" s="2181"/>
      <c r="K851" s="2182"/>
      <c r="L851" s="302"/>
    </row>
    <row r="852" spans="3:12" s="303" customFormat="1" x14ac:dyDescent="0.25">
      <c r="C852" s="2170" t="s">
        <v>1</v>
      </c>
      <c r="D852" s="2172" t="s">
        <v>2</v>
      </c>
      <c r="E852" s="2172" t="s">
        <v>239</v>
      </c>
      <c r="F852" s="2174" t="s">
        <v>391</v>
      </c>
      <c r="G852" s="2175"/>
      <c r="H852" s="2175"/>
      <c r="I852" s="2176"/>
      <c r="J852" s="2177" t="s">
        <v>392</v>
      </c>
      <c r="K852" s="2179" t="s">
        <v>393</v>
      </c>
    </row>
    <row r="853" spans="3:12" x14ac:dyDescent="0.3">
      <c r="C853" s="2171"/>
      <c r="D853" s="2173"/>
      <c r="E853" s="2173"/>
      <c r="F853" s="296" t="s">
        <v>58</v>
      </c>
      <c r="G853" s="297" t="s">
        <v>48</v>
      </c>
      <c r="H853" s="297" t="s">
        <v>51</v>
      </c>
      <c r="I853" s="298" t="s">
        <v>47</v>
      </c>
      <c r="J853" s="2178"/>
      <c r="K853" s="2180"/>
    </row>
    <row r="854" spans="3:12" ht="16.5" customHeight="1" x14ac:dyDescent="0.3">
      <c r="C854" s="304"/>
      <c r="D854" s="282"/>
      <c r="E854" s="282"/>
      <c r="F854" s="282"/>
      <c r="G854" s="282"/>
      <c r="H854" s="282"/>
      <c r="I854" s="282"/>
      <c r="J854" s="490">
        <f>SUM(J856:J858)</f>
        <v>1</v>
      </c>
      <c r="K854" s="284" t="s">
        <v>3</v>
      </c>
    </row>
    <row r="855" spans="3:12" ht="16.5" customHeight="1" x14ac:dyDescent="0.3">
      <c r="C855" s="269"/>
      <c r="D855" s="177" t="s">
        <v>169</v>
      </c>
      <c r="E855" s="259"/>
      <c r="F855" s="260"/>
      <c r="G855" s="280"/>
      <c r="H855" s="280"/>
      <c r="I855" s="281"/>
      <c r="J855" s="305"/>
      <c r="K855" s="595"/>
      <c r="L855" s="302"/>
    </row>
    <row r="856" spans="3:12" ht="16.5" customHeight="1" x14ac:dyDescent="0.3">
      <c r="C856" s="269"/>
      <c r="D856" s="434" t="s">
        <v>925</v>
      </c>
      <c r="E856" s="259"/>
      <c r="F856" s="260"/>
      <c r="G856" s="260"/>
      <c r="H856" s="260"/>
      <c r="I856" s="261"/>
      <c r="J856" s="293"/>
      <c r="K856" s="595"/>
      <c r="L856" s="302"/>
    </row>
    <row r="857" spans="3:12" ht="16.5" customHeight="1" x14ac:dyDescent="0.3">
      <c r="C857" s="269"/>
      <c r="D857" s="149" t="s">
        <v>170</v>
      </c>
      <c r="E857" s="259"/>
      <c r="F857" s="260"/>
      <c r="G857" s="260"/>
      <c r="H857" s="260"/>
      <c r="I857" s="261"/>
      <c r="J857" s="293"/>
      <c r="K857" s="595"/>
      <c r="L857" s="302"/>
    </row>
    <row r="858" spans="3:12" ht="16.5" customHeight="1" x14ac:dyDescent="0.3">
      <c r="C858" s="269" t="s">
        <v>921</v>
      </c>
      <c r="D858" s="494" t="s">
        <v>3640</v>
      </c>
      <c r="E858" s="259"/>
      <c r="F858" s="260">
        <v>1</v>
      </c>
      <c r="G858" s="260"/>
      <c r="H858" s="260"/>
      <c r="I858" s="261"/>
      <c r="J858" s="293">
        <f>F858</f>
        <v>1</v>
      </c>
      <c r="K858" s="595"/>
      <c r="L858" s="302"/>
    </row>
    <row r="859" spans="3:12" ht="16.5" customHeight="1" x14ac:dyDescent="0.3">
      <c r="C859" s="594" t="str">
        <f>RESUMEN!C262</f>
        <v>03.08.01.52</v>
      </c>
      <c r="D859" s="2181" t="str">
        <f>RESUMEN!D262</f>
        <v>V08f1 VENTANA DE ALUMINIO C/ CRISTAL TEMPLADO DE 8mm, 3 HOJAS PROYECTANTES 2.10 x 0.50m.</v>
      </c>
      <c r="E859" s="2181"/>
      <c r="F859" s="2181"/>
      <c r="G859" s="2181"/>
      <c r="H859" s="2181"/>
      <c r="I859" s="2181"/>
      <c r="J859" s="2181"/>
      <c r="K859" s="2182"/>
      <c r="L859" s="302"/>
    </row>
    <row r="860" spans="3:12" s="303" customFormat="1" x14ac:dyDescent="0.25">
      <c r="C860" s="2170" t="s">
        <v>1</v>
      </c>
      <c r="D860" s="2172" t="s">
        <v>2</v>
      </c>
      <c r="E860" s="2172" t="s">
        <v>239</v>
      </c>
      <c r="F860" s="2174" t="s">
        <v>391</v>
      </c>
      <c r="G860" s="2175"/>
      <c r="H860" s="2175"/>
      <c r="I860" s="2176"/>
      <c r="J860" s="2177" t="s">
        <v>392</v>
      </c>
      <c r="K860" s="2179" t="s">
        <v>393</v>
      </c>
    </row>
    <row r="861" spans="3:12" x14ac:dyDescent="0.3">
      <c r="C861" s="2171"/>
      <c r="D861" s="2173"/>
      <c r="E861" s="2173"/>
      <c r="F861" s="296" t="s">
        <v>58</v>
      </c>
      <c r="G861" s="297" t="s">
        <v>48</v>
      </c>
      <c r="H861" s="297" t="s">
        <v>51</v>
      </c>
      <c r="I861" s="298" t="s">
        <v>47</v>
      </c>
      <c r="J861" s="2178"/>
      <c r="K861" s="2180"/>
    </row>
    <row r="862" spans="3:12" ht="16.5" customHeight="1" x14ac:dyDescent="0.3">
      <c r="C862" s="304"/>
      <c r="D862" s="282"/>
      <c r="E862" s="282"/>
      <c r="F862" s="282"/>
      <c r="G862" s="282"/>
      <c r="H862" s="282"/>
      <c r="I862" s="282"/>
      <c r="J862" s="490">
        <f>SUM(J865:J874)</f>
        <v>11</v>
      </c>
      <c r="K862" s="284" t="s">
        <v>3</v>
      </c>
    </row>
    <row r="863" spans="3:12" ht="16.5" customHeight="1" x14ac:dyDescent="0.3">
      <c r="C863" s="269"/>
      <c r="D863" s="177" t="s">
        <v>169</v>
      </c>
      <c r="E863" s="259"/>
      <c r="F863" s="260"/>
      <c r="G863" s="280"/>
      <c r="H863" s="280"/>
      <c r="I863" s="281"/>
      <c r="J863" s="305"/>
      <c r="K863" s="595"/>
      <c r="L863" s="302"/>
    </row>
    <row r="864" spans="3:12" ht="16.5" customHeight="1" x14ac:dyDescent="0.3">
      <c r="C864" s="269"/>
      <c r="D864" s="434" t="s">
        <v>952</v>
      </c>
      <c r="E864" s="259"/>
      <c r="F864" s="260"/>
      <c r="G864" s="260"/>
      <c r="H864" s="260"/>
      <c r="I864" s="261"/>
      <c r="J864" s="293"/>
      <c r="K864" s="595"/>
      <c r="L864" s="302"/>
    </row>
    <row r="865" spans="3:12" ht="16.5" customHeight="1" x14ac:dyDescent="0.3">
      <c r="C865" s="269"/>
      <c r="D865" s="149" t="s">
        <v>170</v>
      </c>
      <c r="E865" s="259"/>
      <c r="F865" s="260"/>
      <c r="G865" s="260"/>
      <c r="H865" s="260"/>
      <c r="I865" s="261"/>
      <c r="J865" s="293"/>
      <c r="K865" s="595"/>
      <c r="L865" s="302"/>
    </row>
    <row r="866" spans="3:12" ht="16.5" customHeight="1" x14ac:dyDescent="0.3">
      <c r="C866" s="269" t="s">
        <v>883</v>
      </c>
      <c r="D866" s="494" t="s">
        <v>3641</v>
      </c>
      <c r="E866" s="259"/>
      <c r="F866" s="260">
        <v>2</v>
      </c>
      <c r="G866" s="260"/>
      <c r="H866" s="260"/>
      <c r="I866" s="261"/>
      <c r="J866" s="293">
        <f>F866</f>
        <v>2</v>
      </c>
      <c r="K866" s="595"/>
      <c r="L866" s="302"/>
    </row>
    <row r="867" spans="3:12" ht="16.5" customHeight="1" x14ac:dyDescent="0.3">
      <c r="C867" s="269"/>
      <c r="D867" s="434" t="s">
        <v>1274</v>
      </c>
      <c r="E867" s="259"/>
      <c r="F867" s="260"/>
      <c r="G867" s="260"/>
      <c r="H867" s="260"/>
      <c r="I867" s="261"/>
      <c r="J867" s="293"/>
      <c r="K867" s="595"/>
      <c r="L867" s="302"/>
    </row>
    <row r="868" spans="3:12" ht="16.5" customHeight="1" x14ac:dyDescent="0.3">
      <c r="C868" s="269"/>
      <c r="D868" s="149" t="s">
        <v>118</v>
      </c>
      <c r="E868" s="259"/>
      <c r="F868" s="260"/>
      <c r="G868" s="260"/>
      <c r="H868" s="260"/>
      <c r="I868" s="261"/>
      <c r="J868" s="293"/>
      <c r="K868" s="595"/>
      <c r="L868" s="302"/>
    </row>
    <row r="869" spans="3:12" ht="16.5" customHeight="1" x14ac:dyDescent="0.3">
      <c r="C869" s="269" t="s">
        <v>1279</v>
      </c>
      <c r="D869" s="494" t="s">
        <v>1280</v>
      </c>
      <c r="E869" s="259"/>
      <c r="F869" s="260">
        <v>3</v>
      </c>
      <c r="G869" s="260"/>
      <c r="H869" s="260"/>
      <c r="I869" s="261"/>
      <c r="J869" s="293">
        <f>F869</f>
        <v>3</v>
      </c>
      <c r="K869" s="595"/>
      <c r="L869" s="302"/>
    </row>
    <row r="870" spans="3:12" ht="16.5" customHeight="1" x14ac:dyDescent="0.3">
      <c r="C870" s="269" t="s">
        <v>1282</v>
      </c>
      <c r="D870" s="494" t="s">
        <v>1283</v>
      </c>
      <c r="E870" s="259"/>
      <c r="F870" s="260">
        <v>2</v>
      </c>
      <c r="G870" s="260"/>
      <c r="H870" s="260"/>
      <c r="I870" s="261"/>
      <c r="J870" s="293">
        <f>F870</f>
        <v>2</v>
      </c>
      <c r="K870" s="595"/>
      <c r="L870" s="302"/>
    </row>
    <row r="871" spans="3:12" ht="16.5" customHeight="1" x14ac:dyDescent="0.3">
      <c r="C871" s="269"/>
      <c r="D871" s="434" t="s">
        <v>1273</v>
      </c>
      <c r="E871" s="259"/>
      <c r="F871" s="260"/>
      <c r="G871" s="260"/>
      <c r="H871" s="260"/>
      <c r="I871" s="261"/>
      <c r="J871" s="293"/>
      <c r="K871" s="595"/>
      <c r="L871" s="302"/>
    </row>
    <row r="872" spans="3:12" ht="16.5" customHeight="1" x14ac:dyDescent="0.3">
      <c r="C872" s="269"/>
      <c r="D872" s="149" t="s">
        <v>67</v>
      </c>
      <c r="E872" s="259"/>
      <c r="F872" s="260"/>
      <c r="G872" s="260"/>
      <c r="H872" s="260"/>
      <c r="I872" s="261"/>
      <c r="J872" s="293"/>
      <c r="K872" s="595"/>
      <c r="L872" s="302"/>
    </row>
    <row r="873" spans="3:12" ht="16.5" customHeight="1" x14ac:dyDescent="0.3">
      <c r="C873" s="269" t="s">
        <v>1313</v>
      </c>
      <c r="D873" s="494" t="s">
        <v>2363</v>
      </c>
      <c r="E873" s="259"/>
      <c r="F873" s="260">
        <v>1</v>
      </c>
      <c r="G873" s="260"/>
      <c r="H873" s="260"/>
      <c r="I873" s="261"/>
      <c r="J873" s="293">
        <f>F873</f>
        <v>1</v>
      </c>
      <c r="K873" s="595"/>
      <c r="L873" s="302"/>
    </row>
    <row r="874" spans="3:12" ht="16.5" customHeight="1" x14ac:dyDescent="0.3">
      <c r="C874" s="269" t="s">
        <v>1317</v>
      </c>
      <c r="D874" s="494" t="s">
        <v>3642</v>
      </c>
      <c r="E874" s="259"/>
      <c r="F874" s="260">
        <v>3</v>
      </c>
      <c r="G874" s="260"/>
      <c r="H874" s="260"/>
      <c r="I874" s="261"/>
      <c r="J874" s="293">
        <f>F874</f>
        <v>3</v>
      </c>
      <c r="K874" s="595"/>
      <c r="L874" s="302"/>
    </row>
    <row r="875" spans="3:12" ht="16.5" customHeight="1" x14ac:dyDescent="0.3">
      <c r="C875" s="594" t="str">
        <f>RESUMEN!C263</f>
        <v>03.08.01.53</v>
      </c>
      <c r="D875" s="2181" t="str">
        <f>RESUMEN!D263</f>
        <v>V08g1 VENTANA DE ALUMINIO C/ CRISTAL TEMPLADO DE 8mm, 4 HOJAS PROYECTANTES 2.40 x 0.50m.</v>
      </c>
      <c r="E875" s="2181"/>
      <c r="F875" s="2181"/>
      <c r="G875" s="2181"/>
      <c r="H875" s="2181"/>
      <c r="I875" s="2181"/>
      <c r="J875" s="2181"/>
      <c r="K875" s="2182"/>
      <c r="L875" s="302"/>
    </row>
    <row r="876" spans="3:12" s="303" customFormat="1" x14ac:dyDescent="0.25">
      <c r="C876" s="2170" t="s">
        <v>1</v>
      </c>
      <c r="D876" s="2172" t="s">
        <v>2</v>
      </c>
      <c r="E876" s="2172" t="s">
        <v>239</v>
      </c>
      <c r="F876" s="2174" t="s">
        <v>391</v>
      </c>
      <c r="G876" s="2175"/>
      <c r="H876" s="2175"/>
      <c r="I876" s="2176"/>
      <c r="J876" s="2177" t="s">
        <v>392</v>
      </c>
      <c r="K876" s="2179" t="s">
        <v>393</v>
      </c>
    </row>
    <row r="877" spans="3:12" x14ac:dyDescent="0.3">
      <c r="C877" s="2171"/>
      <c r="D877" s="2173"/>
      <c r="E877" s="2173"/>
      <c r="F877" s="296" t="s">
        <v>58</v>
      </c>
      <c r="G877" s="297" t="s">
        <v>48</v>
      </c>
      <c r="H877" s="297" t="s">
        <v>51</v>
      </c>
      <c r="I877" s="298" t="s">
        <v>47</v>
      </c>
      <c r="J877" s="2178"/>
      <c r="K877" s="2180"/>
    </row>
    <row r="878" spans="3:12" ht="16.5" customHeight="1" x14ac:dyDescent="0.3">
      <c r="C878" s="304"/>
      <c r="D878" s="282"/>
      <c r="E878" s="282"/>
      <c r="F878" s="282"/>
      <c r="G878" s="282"/>
      <c r="H878" s="282"/>
      <c r="I878" s="282"/>
      <c r="J878" s="490">
        <f>SUM(J881:J892)</f>
        <v>9</v>
      </c>
      <c r="K878" s="284" t="s">
        <v>3</v>
      </c>
    </row>
    <row r="879" spans="3:12" ht="16.5" customHeight="1" x14ac:dyDescent="0.3">
      <c r="C879" s="269"/>
      <c r="D879" s="177" t="s">
        <v>169</v>
      </c>
      <c r="E879" s="259"/>
      <c r="F879" s="260"/>
      <c r="G879" s="280"/>
      <c r="H879" s="280"/>
      <c r="I879" s="281"/>
      <c r="J879" s="305"/>
      <c r="K879" s="595"/>
      <c r="L879" s="302"/>
    </row>
    <row r="880" spans="3:12" ht="16.5" customHeight="1" x14ac:dyDescent="0.3">
      <c r="C880" s="269"/>
      <c r="D880" s="434" t="s">
        <v>1274</v>
      </c>
      <c r="E880" s="259"/>
      <c r="F880" s="260"/>
      <c r="G880" s="260"/>
      <c r="H880" s="260"/>
      <c r="I880" s="261"/>
      <c r="J880" s="293"/>
      <c r="K880" s="595"/>
      <c r="L880" s="302"/>
    </row>
    <row r="881" spans="3:12" ht="16.5" customHeight="1" x14ac:dyDescent="0.3">
      <c r="C881" s="269"/>
      <c r="D881" s="149" t="s">
        <v>118</v>
      </c>
      <c r="E881" s="259"/>
      <c r="F881" s="260"/>
      <c r="G881" s="260"/>
      <c r="H881" s="260"/>
      <c r="I881" s="261"/>
      <c r="J881" s="293"/>
      <c r="K881" s="595"/>
      <c r="L881" s="302"/>
    </row>
    <row r="882" spans="3:12" ht="16.5" customHeight="1" x14ac:dyDescent="0.3">
      <c r="C882" s="269" t="s">
        <v>1278</v>
      </c>
      <c r="D882" s="494" t="s">
        <v>293</v>
      </c>
      <c r="E882" s="259"/>
      <c r="F882" s="260">
        <v>1</v>
      </c>
      <c r="G882" s="260"/>
      <c r="H882" s="260"/>
      <c r="I882" s="261"/>
      <c r="J882" s="293">
        <f>F882</f>
        <v>1</v>
      </c>
      <c r="K882" s="595"/>
      <c r="L882" s="302"/>
    </row>
    <row r="883" spans="3:12" ht="16.5" customHeight="1" x14ac:dyDescent="0.3">
      <c r="C883" s="269" t="s">
        <v>1282</v>
      </c>
      <c r="D883" s="494" t="s">
        <v>1283</v>
      </c>
      <c r="E883" s="259"/>
      <c r="F883" s="260">
        <v>1</v>
      </c>
      <c r="G883" s="260"/>
      <c r="H883" s="260"/>
      <c r="I883" s="261"/>
      <c r="J883" s="293">
        <f>F883</f>
        <v>1</v>
      </c>
      <c r="K883" s="595"/>
      <c r="L883" s="302"/>
    </row>
    <row r="884" spans="3:12" ht="16.5" customHeight="1" x14ac:dyDescent="0.3">
      <c r="C884" s="269"/>
      <c r="D884" s="434" t="s">
        <v>1273</v>
      </c>
      <c r="E884" s="259"/>
      <c r="F884" s="260"/>
      <c r="G884" s="260"/>
      <c r="H884" s="260"/>
      <c r="I884" s="261"/>
      <c r="J884" s="293"/>
      <c r="K884" s="595"/>
      <c r="L884" s="302"/>
    </row>
    <row r="885" spans="3:12" ht="16.5" customHeight="1" x14ac:dyDescent="0.3">
      <c r="C885" s="269"/>
      <c r="D885" s="149" t="s">
        <v>67</v>
      </c>
      <c r="E885" s="259"/>
      <c r="F885" s="260"/>
      <c r="G885" s="260"/>
      <c r="H885" s="260"/>
      <c r="I885" s="261"/>
      <c r="J885" s="293"/>
      <c r="K885" s="595"/>
      <c r="L885" s="302"/>
    </row>
    <row r="886" spans="3:12" ht="16.5" customHeight="1" x14ac:dyDescent="0.3">
      <c r="C886" s="269" t="s">
        <v>1321</v>
      </c>
      <c r="D886" s="494" t="s">
        <v>1322</v>
      </c>
      <c r="E886" s="259"/>
      <c r="F886" s="260">
        <v>1</v>
      </c>
      <c r="G886" s="260"/>
      <c r="H886" s="260"/>
      <c r="I886" s="261"/>
      <c r="J886" s="293">
        <f>F886</f>
        <v>1</v>
      </c>
      <c r="K886" s="595"/>
      <c r="L886" s="302"/>
    </row>
    <row r="887" spans="3:12" ht="16.5" customHeight="1" x14ac:dyDescent="0.3">
      <c r="C887" s="269"/>
      <c r="D887" s="149" t="s">
        <v>188</v>
      </c>
      <c r="E887" s="259"/>
      <c r="F887" s="260"/>
      <c r="G887" s="260"/>
      <c r="H887" s="260"/>
      <c r="I887" s="261"/>
      <c r="J887" s="293"/>
      <c r="K887" s="595"/>
      <c r="L887" s="302"/>
    </row>
    <row r="888" spans="3:12" ht="16.5" customHeight="1" x14ac:dyDescent="0.3">
      <c r="C888" s="269" t="s">
        <v>1363</v>
      </c>
      <c r="D888" s="494" t="s">
        <v>3638</v>
      </c>
      <c r="E888" s="259"/>
      <c r="F888" s="260">
        <v>1</v>
      </c>
      <c r="G888" s="260"/>
      <c r="H888" s="260"/>
      <c r="I888" s="261"/>
      <c r="J888" s="293">
        <f>F888</f>
        <v>1</v>
      </c>
      <c r="K888" s="595"/>
      <c r="L888" s="302"/>
    </row>
    <row r="889" spans="3:12" x14ac:dyDescent="0.3">
      <c r="C889" s="269" t="s">
        <v>1395</v>
      </c>
      <c r="D889" s="494" t="s">
        <v>192</v>
      </c>
      <c r="E889" s="259"/>
      <c r="F889" s="260">
        <v>4</v>
      </c>
      <c r="G889" s="260"/>
      <c r="H889" s="260"/>
      <c r="I889" s="261"/>
      <c r="J889" s="293">
        <f>F889</f>
        <v>4</v>
      </c>
      <c r="K889" s="595"/>
      <c r="L889" s="302"/>
    </row>
    <row r="890" spans="3:12" ht="16.5" customHeight="1" x14ac:dyDescent="0.3">
      <c r="C890" s="269"/>
      <c r="D890" s="177" t="s">
        <v>200</v>
      </c>
      <c r="E890" s="259"/>
      <c r="F890" s="260"/>
      <c r="G890" s="280"/>
      <c r="H890" s="280"/>
      <c r="I890" s="281"/>
      <c r="J890" s="305"/>
      <c r="K890" s="270"/>
      <c r="L890" s="302"/>
    </row>
    <row r="891" spans="3:12" ht="16.5" customHeight="1" x14ac:dyDescent="0.3">
      <c r="C891" s="269"/>
      <c r="D891" s="434" t="s">
        <v>1692</v>
      </c>
      <c r="E891" s="259"/>
      <c r="F891" s="260"/>
      <c r="G891" s="260"/>
      <c r="H891" s="260"/>
      <c r="I891" s="261"/>
      <c r="J891" s="293"/>
      <c r="K891" s="270"/>
      <c r="L891" s="302"/>
    </row>
    <row r="892" spans="3:12" ht="16.5" customHeight="1" x14ac:dyDescent="0.3">
      <c r="C892" s="269" t="s">
        <v>1693</v>
      </c>
      <c r="D892" s="494" t="s">
        <v>1694</v>
      </c>
      <c r="E892" s="259"/>
      <c r="F892" s="260">
        <v>1</v>
      </c>
      <c r="G892" s="260"/>
      <c r="H892" s="260"/>
      <c r="I892" s="261"/>
      <c r="J892" s="293">
        <f>F892</f>
        <v>1</v>
      </c>
      <c r="K892" s="270"/>
      <c r="L892" s="302"/>
    </row>
    <row r="893" spans="3:12" ht="16.5" customHeight="1" x14ac:dyDescent="0.3">
      <c r="C893" s="594" t="str">
        <f>RESUMEN!C264</f>
        <v>03.08.01.54</v>
      </c>
      <c r="D893" s="2181" t="str">
        <f>RESUMEN!D264</f>
        <v>V09a VENTANA DE ALUMINIO C/ CRISTAL TEMPLADO DE 8mm, 2 HOJAS CORREDIZAS 0.90m x 0.50m.</v>
      </c>
      <c r="E893" s="2181"/>
      <c r="F893" s="2181"/>
      <c r="G893" s="2181"/>
      <c r="H893" s="2181"/>
      <c r="I893" s="2181"/>
      <c r="J893" s="2181"/>
      <c r="K893" s="2182"/>
      <c r="L893" s="302"/>
    </row>
    <row r="894" spans="3:12" s="303" customFormat="1" x14ac:dyDescent="0.25">
      <c r="C894" s="2170" t="s">
        <v>1</v>
      </c>
      <c r="D894" s="2172" t="s">
        <v>2</v>
      </c>
      <c r="E894" s="2172" t="s">
        <v>239</v>
      </c>
      <c r="F894" s="2174" t="s">
        <v>391</v>
      </c>
      <c r="G894" s="2175"/>
      <c r="H894" s="2175"/>
      <c r="I894" s="2176"/>
      <c r="J894" s="2177" t="s">
        <v>392</v>
      </c>
      <c r="K894" s="2179" t="s">
        <v>393</v>
      </c>
    </row>
    <row r="895" spans="3:12" x14ac:dyDescent="0.3">
      <c r="C895" s="2171"/>
      <c r="D895" s="2173"/>
      <c r="E895" s="2173"/>
      <c r="F895" s="296" t="s">
        <v>58</v>
      </c>
      <c r="G895" s="297" t="s">
        <v>48</v>
      </c>
      <c r="H895" s="297" t="s">
        <v>51</v>
      </c>
      <c r="I895" s="298" t="s">
        <v>47</v>
      </c>
      <c r="J895" s="2178"/>
      <c r="K895" s="2180"/>
    </row>
    <row r="896" spans="3:12" ht="16.5" customHeight="1" x14ac:dyDescent="0.3">
      <c r="C896" s="304"/>
      <c r="D896" s="282"/>
      <c r="E896" s="282"/>
      <c r="F896" s="282"/>
      <c r="G896" s="282"/>
      <c r="H896" s="282"/>
      <c r="I896" s="282"/>
      <c r="J896" s="490">
        <f>SUM(J900:J901)</f>
        <v>2</v>
      </c>
      <c r="K896" s="284" t="s">
        <v>3</v>
      </c>
    </row>
    <row r="897" spans="3:12" ht="16.5" customHeight="1" x14ac:dyDescent="0.3">
      <c r="C897" s="269"/>
      <c r="D897" s="177" t="s">
        <v>169</v>
      </c>
      <c r="E897" s="259"/>
      <c r="F897" s="260"/>
      <c r="G897" s="280"/>
      <c r="H897" s="280"/>
      <c r="I897" s="281"/>
      <c r="J897" s="305"/>
      <c r="K897" s="595"/>
      <c r="L897" s="302"/>
    </row>
    <row r="898" spans="3:12" ht="16.5" customHeight="1" x14ac:dyDescent="0.3">
      <c r="C898" s="269"/>
      <c r="D898" s="434" t="s">
        <v>952</v>
      </c>
      <c r="E898" s="259"/>
      <c r="F898" s="260"/>
      <c r="G898" s="260"/>
      <c r="H898" s="260"/>
      <c r="I898" s="261"/>
      <c r="J898" s="293"/>
      <c r="K898" s="595"/>
      <c r="L898" s="302"/>
    </row>
    <row r="899" spans="3:12" ht="16.5" customHeight="1" x14ac:dyDescent="0.3">
      <c r="C899" s="269"/>
      <c r="D899" s="149" t="s">
        <v>170</v>
      </c>
      <c r="E899" s="259"/>
      <c r="F899" s="260"/>
      <c r="G899" s="260"/>
      <c r="H899" s="260"/>
      <c r="I899" s="261"/>
      <c r="J899" s="293"/>
      <c r="K899" s="595"/>
      <c r="L899" s="302"/>
    </row>
    <row r="900" spans="3:12" ht="16.5" customHeight="1" x14ac:dyDescent="0.3">
      <c r="C900" s="269" t="s">
        <v>1353</v>
      </c>
      <c r="D900" s="494" t="s">
        <v>822</v>
      </c>
      <c r="E900" s="259"/>
      <c r="F900" s="260">
        <v>1</v>
      </c>
      <c r="G900" s="260"/>
      <c r="H900" s="260"/>
      <c r="I900" s="261"/>
      <c r="J900" s="293">
        <f>F900</f>
        <v>1</v>
      </c>
      <c r="K900" s="595"/>
      <c r="L900" s="302"/>
    </row>
    <row r="901" spans="3:12" ht="16.5" customHeight="1" x14ac:dyDescent="0.3">
      <c r="C901" s="269" t="s">
        <v>1351</v>
      </c>
      <c r="D901" s="494" t="s">
        <v>177</v>
      </c>
      <c r="E901" s="259"/>
      <c r="F901" s="260">
        <v>1</v>
      </c>
      <c r="G901" s="260"/>
      <c r="H901" s="260"/>
      <c r="I901" s="261"/>
      <c r="J901" s="293">
        <f>F901</f>
        <v>1</v>
      </c>
      <c r="K901" s="595"/>
      <c r="L901" s="302"/>
    </row>
    <row r="902" spans="3:12" ht="16.5" customHeight="1" x14ac:dyDescent="0.3">
      <c r="C902" s="594" t="str">
        <f>RESUMEN!C265</f>
        <v>03.08.01.55</v>
      </c>
      <c r="D902" s="2181" t="str">
        <f>RESUMEN!D265</f>
        <v>V09b VENTANA DE ALUMINIO C/ CRISTAL TEMPLADO DE 8mm, 2 HOJAS CORREDIZAS 1.20m x 0.50m.</v>
      </c>
      <c r="E902" s="2181"/>
      <c r="F902" s="2181"/>
      <c r="G902" s="2181"/>
      <c r="H902" s="2181"/>
      <c r="I902" s="2181"/>
      <c r="J902" s="2181"/>
      <c r="K902" s="2182"/>
      <c r="L902" s="302"/>
    </row>
    <row r="903" spans="3:12" s="303" customFormat="1" x14ac:dyDescent="0.25">
      <c r="C903" s="2170" t="s">
        <v>1</v>
      </c>
      <c r="D903" s="2172" t="s">
        <v>2</v>
      </c>
      <c r="E903" s="2172" t="s">
        <v>239</v>
      </c>
      <c r="F903" s="2174" t="s">
        <v>391</v>
      </c>
      <c r="G903" s="2175"/>
      <c r="H903" s="2175"/>
      <c r="I903" s="2176"/>
      <c r="J903" s="2177" t="s">
        <v>392</v>
      </c>
      <c r="K903" s="2179" t="s">
        <v>393</v>
      </c>
    </row>
    <row r="904" spans="3:12" x14ac:dyDescent="0.3">
      <c r="C904" s="2171"/>
      <c r="D904" s="2173"/>
      <c r="E904" s="2173"/>
      <c r="F904" s="296" t="s">
        <v>58</v>
      </c>
      <c r="G904" s="297" t="s">
        <v>48</v>
      </c>
      <c r="H904" s="297" t="s">
        <v>51</v>
      </c>
      <c r="I904" s="298" t="s">
        <v>47</v>
      </c>
      <c r="J904" s="2178"/>
      <c r="K904" s="2180"/>
    </row>
    <row r="905" spans="3:12" ht="16.5" customHeight="1" x14ac:dyDescent="0.3">
      <c r="C905" s="304"/>
      <c r="D905" s="282"/>
      <c r="E905" s="282"/>
      <c r="F905" s="282"/>
      <c r="G905" s="282"/>
      <c r="H905" s="282"/>
      <c r="I905" s="282"/>
      <c r="J905" s="490">
        <f>SUM(J908:J915)</f>
        <v>4</v>
      </c>
      <c r="K905" s="284" t="s">
        <v>3</v>
      </c>
    </row>
    <row r="906" spans="3:12" ht="16.5" customHeight="1" x14ac:dyDescent="0.3">
      <c r="C906" s="269"/>
      <c r="D906" s="177" t="s">
        <v>169</v>
      </c>
      <c r="E906" s="259"/>
      <c r="F906" s="260"/>
      <c r="G906" s="280"/>
      <c r="H906" s="280"/>
      <c r="I906" s="281"/>
      <c r="J906" s="305"/>
      <c r="K906" s="595"/>
      <c r="L906" s="302"/>
    </row>
    <row r="907" spans="3:12" ht="16.5" customHeight="1" x14ac:dyDescent="0.3">
      <c r="C907" s="269"/>
      <c r="D907" s="434" t="s">
        <v>1333</v>
      </c>
      <c r="E907" s="259"/>
      <c r="F907" s="260"/>
      <c r="G907" s="260"/>
      <c r="H907" s="260"/>
      <c r="I907" s="261"/>
      <c r="J907" s="293"/>
      <c r="K907" s="595"/>
      <c r="L907" s="302"/>
    </row>
    <row r="908" spans="3:12" ht="16.5" customHeight="1" x14ac:dyDescent="0.3">
      <c r="C908" s="269"/>
      <c r="D908" s="149" t="s">
        <v>69</v>
      </c>
      <c r="E908" s="259"/>
      <c r="F908" s="260"/>
      <c r="G908" s="260"/>
      <c r="H908" s="260"/>
      <c r="I908" s="261"/>
      <c r="J908" s="293"/>
      <c r="K908" s="595"/>
      <c r="L908" s="302"/>
    </row>
    <row r="909" spans="3:12" ht="16.5" customHeight="1" x14ac:dyDescent="0.3">
      <c r="C909" s="269" t="s">
        <v>1355</v>
      </c>
      <c r="D909" s="494" t="s">
        <v>1356</v>
      </c>
      <c r="E909" s="259"/>
      <c r="F909" s="260">
        <v>1</v>
      </c>
      <c r="G909" s="260"/>
      <c r="H909" s="260"/>
      <c r="I909" s="261"/>
      <c r="J909" s="293">
        <f>F909</f>
        <v>1</v>
      </c>
      <c r="K909" s="595"/>
      <c r="L909" s="302"/>
    </row>
    <row r="910" spans="3:12" ht="16.5" customHeight="1" x14ac:dyDescent="0.3">
      <c r="C910" s="269"/>
      <c r="D910" s="434" t="s">
        <v>1404</v>
      </c>
      <c r="E910" s="259"/>
      <c r="F910" s="260"/>
      <c r="G910" s="260"/>
      <c r="H910" s="260"/>
      <c r="I910" s="261"/>
      <c r="J910" s="293"/>
      <c r="K910" s="595"/>
      <c r="L910" s="302"/>
    </row>
    <row r="911" spans="3:12" ht="16.5" customHeight="1" x14ac:dyDescent="0.3">
      <c r="C911" s="269"/>
      <c r="D911" s="149" t="s">
        <v>119</v>
      </c>
      <c r="E911" s="259"/>
      <c r="F911" s="260"/>
      <c r="G911" s="260"/>
      <c r="H911" s="260"/>
      <c r="I911" s="261"/>
      <c r="J911" s="293"/>
      <c r="K911" s="595"/>
      <c r="L911" s="302"/>
    </row>
    <row r="912" spans="3:12" ht="16.5" customHeight="1" x14ac:dyDescent="0.3">
      <c r="C912" s="269" t="s">
        <v>1409</v>
      </c>
      <c r="D912" s="494" t="s">
        <v>1410</v>
      </c>
      <c r="E912" s="259"/>
      <c r="F912" s="260">
        <v>1</v>
      </c>
      <c r="G912" s="260"/>
      <c r="H912" s="260"/>
      <c r="I912" s="261"/>
      <c r="J912" s="293">
        <f>F912</f>
        <v>1</v>
      </c>
      <c r="K912" s="595"/>
      <c r="L912" s="302"/>
    </row>
    <row r="913" spans="3:12" ht="16.5" customHeight="1" x14ac:dyDescent="0.3">
      <c r="C913" s="269"/>
      <c r="D913" s="177" t="s">
        <v>200</v>
      </c>
      <c r="E913" s="259"/>
      <c r="F913" s="260"/>
      <c r="G913" s="280"/>
      <c r="H913" s="280"/>
      <c r="I913" s="281"/>
      <c r="J913" s="305"/>
      <c r="K913" s="270"/>
      <c r="L913" s="302"/>
    </row>
    <row r="914" spans="3:12" ht="16.5" customHeight="1" x14ac:dyDescent="0.3">
      <c r="C914" s="269"/>
      <c r="D914" s="434" t="s">
        <v>1639</v>
      </c>
      <c r="E914" s="259"/>
      <c r="F914" s="260"/>
      <c r="G914" s="260"/>
      <c r="H914" s="260"/>
      <c r="I914" s="261"/>
      <c r="J914" s="293"/>
      <c r="K914" s="270"/>
      <c r="L914" s="302"/>
    </row>
    <row r="915" spans="3:12" ht="16.5" customHeight="1" x14ac:dyDescent="0.3">
      <c r="C915" s="269" t="s">
        <v>1619</v>
      </c>
      <c r="D915" s="494" t="s">
        <v>1620</v>
      </c>
      <c r="E915" s="259"/>
      <c r="F915" s="260">
        <v>2</v>
      </c>
      <c r="G915" s="260"/>
      <c r="H915" s="260"/>
      <c r="I915" s="261"/>
      <c r="J915" s="293">
        <f>F915</f>
        <v>2</v>
      </c>
      <c r="K915" s="270"/>
      <c r="L915" s="302"/>
    </row>
    <row r="916" spans="3:12" ht="16.5" customHeight="1" x14ac:dyDescent="0.3">
      <c r="C916" s="594" t="str">
        <f>RESUMEN!C266</f>
        <v>03.08.01.56</v>
      </c>
      <c r="D916" s="2181" t="str">
        <f>RESUMEN!D266</f>
        <v>V10a VENTANA DE ALUMINIO C/ CRISTAL TEMPLADO DE 8mm, 1 HOJA FIJA 0.90m x 0.50m.</v>
      </c>
      <c r="E916" s="2181"/>
      <c r="F916" s="2181"/>
      <c r="G916" s="2181"/>
      <c r="H916" s="2181"/>
      <c r="I916" s="2181"/>
      <c r="J916" s="2181"/>
      <c r="K916" s="2182"/>
      <c r="L916" s="302"/>
    </row>
    <row r="917" spans="3:12" s="303" customFormat="1" x14ac:dyDescent="0.25">
      <c r="C917" s="2170" t="s">
        <v>1</v>
      </c>
      <c r="D917" s="2172" t="s">
        <v>2</v>
      </c>
      <c r="E917" s="2172" t="s">
        <v>239</v>
      </c>
      <c r="F917" s="2174" t="s">
        <v>391</v>
      </c>
      <c r="G917" s="2175"/>
      <c r="H917" s="2175"/>
      <c r="I917" s="2176"/>
      <c r="J917" s="2177" t="s">
        <v>392</v>
      </c>
      <c r="K917" s="2179" t="s">
        <v>393</v>
      </c>
    </row>
    <row r="918" spans="3:12" x14ac:dyDescent="0.3">
      <c r="C918" s="2171"/>
      <c r="D918" s="2173"/>
      <c r="E918" s="2173"/>
      <c r="F918" s="296" t="s">
        <v>58</v>
      </c>
      <c r="G918" s="297" t="s">
        <v>48</v>
      </c>
      <c r="H918" s="297" t="s">
        <v>51</v>
      </c>
      <c r="I918" s="298" t="s">
        <v>47</v>
      </c>
      <c r="J918" s="2178"/>
      <c r="K918" s="2180"/>
    </row>
    <row r="919" spans="3:12" ht="16.5" customHeight="1" x14ac:dyDescent="0.3">
      <c r="C919" s="304"/>
      <c r="D919" s="282"/>
      <c r="E919" s="282"/>
      <c r="F919" s="282"/>
      <c r="G919" s="282"/>
      <c r="H919" s="282"/>
      <c r="I919" s="282"/>
      <c r="J919" s="490">
        <f>SUM(J923:J927)</f>
        <v>4</v>
      </c>
      <c r="K919" s="284" t="s">
        <v>3</v>
      </c>
    </row>
    <row r="920" spans="3:12" ht="16.5" customHeight="1" x14ac:dyDescent="0.3">
      <c r="C920" s="269"/>
      <c r="D920" s="177" t="s">
        <v>169</v>
      </c>
      <c r="E920" s="259"/>
      <c r="F920" s="260"/>
      <c r="G920" s="280"/>
      <c r="H920" s="280"/>
      <c r="I920" s="281"/>
      <c r="J920" s="305"/>
      <c r="K920" s="595"/>
      <c r="L920" s="302"/>
    </row>
    <row r="921" spans="3:12" ht="16.5" customHeight="1" x14ac:dyDescent="0.3">
      <c r="C921" s="269"/>
      <c r="D921" s="434" t="s">
        <v>1102</v>
      </c>
      <c r="E921" s="259"/>
      <c r="F921" s="260"/>
      <c r="G921" s="260"/>
      <c r="H921" s="260"/>
      <c r="I921" s="261"/>
      <c r="J921" s="293"/>
      <c r="K921" s="595"/>
      <c r="L921" s="302"/>
    </row>
    <row r="922" spans="3:12" ht="16.5" customHeight="1" x14ac:dyDescent="0.3">
      <c r="C922" s="269"/>
      <c r="D922" s="149" t="s">
        <v>170</v>
      </c>
      <c r="E922" s="259"/>
      <c r="F922" s="260"/>
      <c r="G922" s="260"/>
      <c r="H922" s="260"/>
      <c r="I922" s="261"/>
      <c r="J922" s="293"/>
      <c r="K922" s="595"/>
      <c r="L922" s="302"/>
    </row>
    <row r="923" spans="3:12" ht="16.5" customHeight="1" x14ac:dyDescent="0.3">
      <c r="C923" s="269" t="s">
        <v>1127</v>
      </c>
      <c r="D923" s="494" t="s">
        <v>297</v>
      </c>
      <c r="E923" s="259"/>
      <c r="F923" s="260">
        <v>1</v>
      </c>
      <c r="G923" s="260"/>
      <c r="H923" s="260"/>
      <c r="I923" s="261"/>
      <c r="J923" s="293">
        <f>F923</f>
        <v>1</v>
      </c>
      <c r="K923" s="595"/>
      <c r="L923" s="302"/>
    </row>
    <row r="924" spans="3:12" ht="16.5" customHeight="1" x14ac:dyDescent="0.3">
      <c r="C924" s="269"/>
      <c r="D924" s="434" t="s">
        <v>1387</v>
      </c>
      <c r="E924" s="259"/>
      <c r="F924" s="260"/>
      <c r="G924" s="260"/>
      <c r="H924" s="260"/>
      <c r="I924" s="261"/>
      <c r="J924" s="293"/>
      <c r="K924" s="595"/>
      <c r="L924" s="302"/>
    </row>
    <row r="925" spans="3:12" ht="16.5" customHeight="1" x14ac:dyDescent="0.3">
      <c r="C925" s="269" t="s">
        <v>2199</v>
      </c>
      <c r="D925" s="494" t="s">
        <v>122</v>
      </c>
      <c r="E925" s="259"/>
      <c r="F925" s="260">
        <v>1</v>
      </c>
      <c r="G925" s="260"/>
      <c r="H925" s="260"/>
      <c r="I925" s="261"/>
      <c r="J925" s="293">
        <f>F925</f>
        <v>1</v>
      </c>
      <c r="K925" s="595"/>
      <c r="L925" s="302"/>
    </row>
    <row r="926" spans="3:12" ht="16.5" customHeight="1" x14ac:dyDescent="0.3">
      <c r="C926" s="269" t="s">
        <v>2197</v>
      </c>
      <c r="D926" s="494" t="s">
        <v>122</v>
      </c>
      <c r="E926" s="259"/>
      <c r="F926" s="260">
        <v>1</v>
      </c>
      <c r="G926" s="260"/>
      <c r="H926" s="260"/>
      <c r="I926" s="261"/>
      <c r="J926" s="293">
        <f>F926</f>
        <v>1</v>
      </c>
      <c r="K926" s="595"/>
      <c r="L926" s="302"/>
    </row>
    <row r="927" spans="3:12" ht="16.5" customHeight="1" x14ac:dyDescent="0.3">
      <c r="C927" s="269" t="s">
        <v>2198</v>
      </c>
      <c r="D927" s="494" t="s">
        <v>122</v>
      </c>
      <c r="E927" s="259"/>
      <c r="F927" s="260">
        <v>1</v>
      </c>
      <c r="G927" s="260"/>
      <c r="H927" s="260"/>
      <c r="I927" s="261"/>
      <c r="J927" s="293">
        <f>F927</f>
        <v>1</v>
      </c>
      <c r="K927" s="595"/>
      <c r="L927" s="302"/>
    </row>
    <row r="928" spans="3:12" ht="16.5" customHeight="1" x14ac:dyDescent="0.3">
      <c r="C928" s="594" t="str">
        <f>RESUMEN!C267</f>
        <v>03.08.01.57</v>
      </c>
      <c r="D928" s="2181" t="str">
        <f>RESUMEN!D267</f>
        <v>V10b VENTANA DE ALUMINIO C/ CRISTAL TEMPLADO DE 8mm, 2 HOJAS FIJA 1.20m x 0.50m.</v>
      </c>
      <c r="E928" s="2181"/>
      <c r="F928" s="2181"/>
      <c r="G928" s="2181"/>
      <c r="H928" s="2181"/>
      <c r="I928" s="2181"/>
      <c r="J928" s="2181"/>
      <c r="K928" s="2182"/>
      <c r="L928" s="302"/>
    </row>
    <row r="929" spans="3:12" s="303" customFormat="1" x14ac:dyDescent="0.25">
      <c r="C929" s="2170" t="s">
        <v>1</v>
      </c>
      <c r="D929" s="2172" t="s">
        <v>2</v>
      </c>
      <c r="E929" s="2172" t="s">
        <v>239</v>
      </c>
      <c r="F929" s="2174" t="s">
        <v>391</v>
      </c>
      <c r="G929" s="2175"/>
      <c r="H929" s="2175"/>
      <c r="I929" s="2176"/>
      <c r="J929" s="2177" t="s">
        <v>392</v>
      </c>
      <c r="K929" s="2179" t="s">
        <v>393</v>
      </c>
    </row>
    <row r="930" spans="3:12" x14ac:dyDescent="0.3">
      <c r="C930" s="2171"/>
      <c r="D930" s="2173"/>
      <c r="E930" s="2173"/>
      <c r="F930" s="296" t="s">
        <v>58</v>
      </c>
      <c r="G930" s="297" t="s">
        <v>48</v>
      </c>
      <c r="H930" s="297" t="s">
        <v>51</v>
      </c>
      <c r="I930" s="298" t="s">
        <v>47</v>
      </c>
      <c r="J930" s="2178"/>
      <c r="K930" s="2180"/>
    </row>
    <row r="931" spans="3:12" ht="16.5" customHeight="1" x14ac:dyDescent="0.3">
      <c r="C931" s="304"/>
      <c r="D931" s="282"/>
      <c r="E931" s="282"/>
      <c r="F931" s="282"/>
      <c r="G931" s="282"/>
      <c r="H931" s="282"/>
      <c r="I931" s="282"/>
      <c r="J931" s="490">
        <f>SUM(J934:J939)</f>
        <v>3</v>
      </c>
      <c r="K931" s="284" t="s">
        <v>3</v>
      </c>
    </row>
    <row r="932" spans="3:12" ht="16.5" customHeight="1" x14ac:dyDescent="0.3">
      <c r="C932" s="269"/>
      <c r="D932" s="177" t="s">
        <v>169</v>
      </c>
      <c r="E932" s="259"/>
      <c r="F932" s="260"/>
      <c r="G932" s="280"/>
      <c r="H932" s="280"/>
      <c r="I932" s="281"/>
      <c r="J932" s="305"/>
      <c r="K932" s="595"/>
      <c r="L932" s="302"/>
    </row>
    <row r="933" spans="3:12" ht="16.5" customHeight="1" x14ac:dyDescent="0.3">
      <c r="C933" s="269"/>
      <c r="D933" s="434" t="s">
        <v>1102</v>
      </c>
      <c r="E933" s="259"/>
      <c r="F933" s="260"/>
      <c r="G933" s="260"/>
      <c r="H933" s="260"/>
      <c r="I933" s="261"/>
      <c r="J933" s="293"/>
      <c r="K933" s="595"/>
      <c r="L933" s="302"/>
    </row>
    <row r="934" spans="3:12" ht="16.5" customHeight="1" x14ac:dyDescent="0.3">
      <c r="C934" s="269"/>
      <c r="D934" s="149" t="s">
        <v>170</v>
      </c>
      <c r="E934" s="259"/>
      <c r="F934" s="260"/>
      <c r="G934" s="260"/>
      <c r="H934" s="260"/>
      <c r="I934" s="261"/>
      <c r="J934" s="293"/>
      <c r="K934" s="595"/>
      <c r="L934" s="302"/>
    </row>
    <row r="935" spans="3:12" ht="16.5" customHeight="1" x14ac:dyDescent="0.3">
      <c r="C935" s="269" t="s">
        <v>1128</v>
      </c>
      <c r="D935" s="494" t="s">
        <v>177</v>
      </c>
      <c r="E935" s="259"/>
      <c r="F935" s="260">
        <v>1</v>
      </c>
      <c r="G935" s="260"/>
      <c r="H935" s="260"/>
      <c r="I935" s="261"/>
      <c r="J935" s="293">
        <f>F935</f>
        <v>1</v>
      </c>
      <c r="K935" s="595"/>
      <c r="L935" s="302"/>
    </row>
    <row r="936" spans="3:12" ht="16.5" customHeight="1" x14ac:dyDescent="0.3">
      <c r="C936" s="269" t="s">
        <v>1127</v>
      </c>
      <c r="D936" s="494" t="s">
        <v>297</v>
      </c>
      <c r="E936" s="259"/>
      <c r="F936" s="260">
        <v>1</v>
      </c>
      <c r="G936" s="260"/>
      <c r="H936" s="260"/>
      <c r="I936" s="261"/>
      <c r="J936" s="293">
        <f>F936</f>
        <v>1</v>
      </c>
      <c r="K936" s="595"/>
      <c r="L936" s="302"/>
    </row>
    <row r="937" spans="3:12" ht="16.5" customHeight="1" x14ac:dyDescent="0.3">
      <c r="C937" s="269"/>
      <c r="D937" s="177" t="s">
        <v>200</v>
      </c>
      <c r="E937" s="259"/>
      <c r="F937" s="260"/>
      <c r="G937" s="280"/>
      <c r="H937" s="280"/>
      <c r="I937" s="281"/>
      <c r="J937" s="305"/>
      <c r="K937" s="270"/>
      <c r="L937" s="302"/>
    </row>
    <row r="938" spans="3:12" ht="16.5" customHeight="1" x14ac:dyDescent="0.3">
      <c r="C938" s="269"/>
      <c r="D938" s="434" t="s">
        <v>1685</v>
      </c>
      <c r="E938" s="259"/>
      <c r="F938" s="260"/>
      <c r="G938" s="260"/>
      <c r="H938" s="260"/>
      <c r="I938" s="261"/>
      <c r="J938" s="293"/>
      <c r="K938" s="270"/>
      <c r="L938" s="302"/>
    </row>
    <row r="939" spans="3:12" ht="16.5" customHeight="1" x14ac:dyDescent="0.3">
      <c r="C939" s="269" t="s">
        <v>1651</v>
      </c>
      <c r="D939" s="494" t="s">
        <v>291</v>
      </c>
      <c r="E939" s="259"/>
      <c r="F939" s="260">
        <v>1</v>
      </c>
      <c r="G939" s="260"/>
      <c r="H939" s="260"/>
      <c r="I939" s="261"/>
      <c r="J939" s="293">
        <f>F939</f>
        <v>1</v>
      </c>
      <c r="K939" s="270"/>
      <c r="L939" s="302"/>
    </row>
    <row r="940" spans="3:12" ht="16.5" customHeight="1" x14ac:dyDescent="0.3">
      <c r="C940" s="594" t="str">
        <f>RESUMEN!C268</f>
        <v>03.08.01.58</v>
      </c>
      <c r="D940" s="2181" t="str">
        <f>RESUMEN!D268</f>
        <v>V10b1 VENTANA DE ALUMINIO C/ CRISTAL TEMPLADO DE 8mm, 2 HOJAS FIJA 1.20m x 0.50m.</v>
      </c>
      <c r="E940" s="2181"/>
      <c r="F940" s="2181"/>
      <c r="G940" s="2181"/>
      <c r="H940" s="2181"/>
      <c r="I940" s="2181"/>
      <c r="J940" s="2181"/>
      <c r="K940" s="2182"/>
      <c r="L940" s="302"/>
    </row>
    <row r="941" spans="3:12" s="303" customFormat="1" x14ac:dyDescent="0.25">
      <c r="C941" s="2170" t="s">
        <v>1</v>
      </c>
      <c r="D941" s="2172" t="s">
        <v>2</v>
      </c>
      <c r="E941" s="2172" t="s">
        <v>239</v>
      </c>
      <c r="F941" s="2174" t="s">
        <v>391</v>
      </c>
      <c r="G941" s="2175"/>
      <c r="H941" s="2175"/>
      <c r="I941" s="2176"/>
      <c r="J941" s="2177" t="s">
        <v>392</v>
      </c>
      <c r="K941" s="2179" t="s">
        <v>393</v>
      </c>
    </row>
    <row r="942" spans="3:12" x14ac:dyDescent="0.3">
      <c r="C942" s="2171"/>
      <c r="D942" s="2173"/>
      <c r="E942" s="2173"/>
      <c r="F942" s="296" t="s">
        <v>58</v>
      </c>
      <c r="G942" s="297" t="s">
        <v>48</v>
      </c>
      <c r="H942" s="297" t="s">
        <v>51</v>
      </c>
      <c r="I942" s="298" t="s">
        <v>47</v>
      </c>
      <c r="J942" s="2178"/>
      <c r="K942" s="2180"/>
    </row>
    <row r="943" spans="3:12" ht="16.5" customHeight="1" x14ac:dyDescent="0.3">
      <c r="C943" s="304"/>
      <c r="D943" s="282"/>
      <c r="E943" s="282"/>
      <c r="F943" s="282"/>
      <c r="G943" s="282"/>
      <c r="H943" s="282"/>
      <c r="I943" s="282"/>
      <c r="J943" s="490">
        <f>SUM(J945:J947)</f>
        <v>1</v>
      </c>
      <c r="K943" s="284" t="s">
        <v>3</v>
      </c>
    </row>
    <row r="944" spans="3:12" ht="16.5" customHeight="1" x14ac:dyDescent="0.3">
      <c r="C944" s="269"/>
      <c r="D944" s="177" t="s">
        <v>200</v>
      </c>
      <c r="E944" s="259"/>
      <c r="F944" s="260"/>
      <c r="G944" s="280"/>
      <c r="H944" s="280"/>
      <c r="I944" s="281"/>
      <c r="J944" s="305"/>
      <c r="K944" s="595"/>
      <c r="L944" s="302"/>
    </row>
    <row r="945" spans="3:12" ht="16.5" customHeight="1" x14ac:dyDescent="0.3">
      <c r="C945" s="269"/>
      <c r="D945" s="434" t="s">
        <v>1685</v>
      </c>
      <c r="E945" s="259"/>
      <c r="F945" s="260"/>
      <c r="G945" s="260"/>
      <c r="H945" s="260"/>
      <c r="I945" s="261"/>
      <c r="J945" s="293"/>
      <c r="K945" s="595"/>
      <c r="L945" s="302"/>
    </row>
    <row r="946" spans="3:12" ht="16.5" customHeight="1" x14ac:dyDescent="0.3">
      <c r="C946" s="269"/>
      <c r="D946" s="149" t="s">
        <v>170</v>
      </c>
      <c r="E946" s="259"/>
      <c r="F946" s="260"/>
      <c r="G946" s="260"/>
      <c r="H946" s="260"/>
      <c r="I946" s="261"/>
      <c r="J946" s="293"/>
      <c r="K946" s="595"/>
      <c r="L946" s="302"/>
    </row>
    <row r="947" spans="3:12" ht="16.5" customHeight="1" x14ac:dyDescent="0.3">
      <c r="C947" s="269" t="s">
        <v>1637</v>
      </c>
      <c r="D947" s="494" t="s">
        <v>3643</v>
      </c>
      <c r="E947" s="259"/>
      <c r="F947" s="260">
        <v>1</v>
      </c>
      <c r="G947" s="260"/>
      <c r="H947" s="260"/>
      <c r="I947" s="261"/>
      <c r="J947" s="293">
        <f>F947</f>
        <v>1</v>
      </c>
      <c r="K947" s="595"/>
      <c r="L947" s="302"/>
    </row>
    <row r="948" spans="3:12" ht="16.5" customHeight="1" x14ac:dyDescent="0.3">
      <c r="C948" s="594" t="str">
        <f>RESUMEN!C269</f>
        <v>03.08.01.59</v>
      </c>
      <c r="D948" s="2181" t="str">
        <f>RESUMEN!D269</f>
        <v>V10c VENTANA DE ALUMINIO C/ CRISTAL TEMPLADO DE 8mm, 2 HOJAS FIJA 1.50m x 0.50m.</v>
      </c>
      <c r="E948" s="2181"/>
      <c r="F948" s="2181"/>
      <c r="G948" s="2181"/>
      <c r="H948" s="2181"/>
      <c r="I948" s="2181"/>
      <c r="J948" s="2181"/>
      <c r="K948" s="2182"/>
      <c r="L948" s="302"/>
    </row>
    <row r="949" spans="3:12" s="303" customFormat="1" x14ac:dyDescent="0.25">
      <c r="C949" s="2170" t="s">
        <v>1</v>
      </c>
      <c r="D949" s="2172" t="s">
        <v>2</v>
      </c>
      <c r="E949" s="2172" t="s">
        <v>239</v>
      </c>
      <c r="F949" s="2174" t="s">
        <v>391</v>
      </c>
      <c r="G949" s="2175"/>
      <c r="H949" s="2175"/>
      <c r="I949" s="2176"/>
      <c r="J949" s="2177" t="s">
        <v>392</v>
      </c>
      <c r="K949" s="2179" t="s">
        <v>393</v>
      </c>
    </row>
    <row r="950" spans="3:12" x14ac:dyDescent="0.3">
      <c r="C950" s="2171"/>
      <c r="D950" s="2173"/>
      <c r="E950" s="2173"/>
      <c r="F950" s="296" t="s">
        <v>58</v>
      </c>
      <c r="G950" s="297" t="s">
        <v>48</v>
      </c>
      <c r="H950" s="297" t="s">
        <v>51</v>
      </c>
      <c r="I950" s="298" t="s">
        <v>47</v>
      </c>
      <c r="J950" s="2178"/>
      <c r="K950" s="2180"/>
    </row>
    <row r="951" spans="3:12" ht="16.5" customHeight="1" x14ac:dyDescent="0.3">
      <c r="C951" s="304"/>
      <c r="D951" s="282"/>
      <c r="E951" s="282"/>
      <c r="F951" s="282"/>
      <c r="G951" s="282"/>
      <c r="H951" s="282"/>
      <c r="I951" s="282"/>
      <c r="J951" s="490">
        <f>SUM(J954:J956)</f>
        <v>4</v>
      </c>
      <c r="K951" s="284" t="s">
        <v>3</v>
      </c>
    </row>
    <row r="952" spans="3:12" ht="16.5" customHeight="1" x14ac:dyDescent="0.3">
      <c r="C952" s="269"/>
      <c r="D952" s="177" t="s">
        <v>169</v>
      </c>
      <c r="E952" s="259"/>
      <c r="F952" s="260"/>
      <c r="G952" s="280"/>
      <c r="H952" s="280"/>
      <c r="I952" s="281"/>
      <c r="J952" s="305"/>
      <c r="K952" s="595"/>
      <c r="L952" s="302"/>
    </row>
    <row r="953" spans="3:12" ht="16.5" customHeight="1" x14ac:dyDescent="0.3">
      <c r="C953" s="269"/>
      <c r="D953" s="434" t="s">
        <v>1102</v>
      </c>
      <c r="E953" s="259"/>
      <c r="F953" s="260"/>
      <c r="G953" s="260"/>
      <c r="H953" s="260"/>
      <c r="I953" s="261"/>
      <c r="J953" s="293"/>
      <c r="K953" s="595"/>
      <c r="L953" s="302"/>
    </row>
    <row r="954" spans="3:12" ht="16.5" customHeight="1" x14ac:dyDescent="0.3">
      <c r="C954" s="269"/>
      <c r="D954" s="149" t="s">
        <v>170</v>
      </c>
      <c r="E954" s="259"/>
      <c r="F954" s="260"/>
      <c r="G954" s="260"/>
      <c r="H954" s="260"/>
      <c r="I954" s="261"/>
      <c r="J954" s="293"/>
      <c r="K954" s="595"/>
      <c r="L954" s="302"/>
    </row>
    <row r="955" spans="3:12" ht="16.5" customHeight="1" x14ac:dyDescent="0.3">
      <c r="C955" s="269" t="s">
        <v>1125</v>
      </c>
      <c r="D955" s="494" t="s">
        <v>2257</v>
      </c>
      <c r="E955" s="259"/>
      <c r="F955" s="260">
        <v>2</v>
      </c>
      <c r="G955" s="260"/>
      <c r="H955" s="260"/>
      <c r="I955" s="261"/>
      <c r="J955" s="293">
        <f>F955</f>
        <v>2</v>
      </c>
      <c r="K955" s="595"/>
      <c r="L955" s="302"/>
    </row>
    <row r="956" spans="3:12" ht="16.5" customHeight="1" x14ac:dyDescent="0.3">
      <c r="C956" s="269" t="s">
        <v>1135</v>
      </c>
      <c r="D956" s="494" t="s">
        <v>764</v>
      </c>
      <c r="E956" s="259"/>
      <c r="F956" s="260">
        <v>2</v>
      </c>
      <c r="G956" s="260"/>
      <c r="H956" s="260"/>
      <c r="I956" s="261"/>
      <c r="J956" s="293">
        <f>F956</f>
        <v>2</v>
      </c>
      <c r="K956" s="595"/>
      <c r="L956" s="302"/>
    </row>
    <row r="957" spans="3:12" ht="16.5" customHeight="1" x14ac:dyDescent="0.3">
      <c r="C957" s="594" t="str">
        <f>RESUMEN!C270</f>
        <v>03.08.01.60</v>
      </c>
      <c r="D957" s="2181" t="str">
        <f>RESUMEN!D270</f>
        <v>V10d VENTANA DE ALUMINIO C/ CRISTAL TEMPLADO DE 8mm, 3 HOJAS FIJA 1.80m x 0.50m.</v>
      </c>
      <c r="E957" s="2181"/>
      <c r="F957" s="2181"/>
      <c r="G957" s="2181"/>
      <c r="H957" s="2181"/>
      <c r="I957" s="2181"/>
      <c r="J957" s="2181"/>
      <c r="K957" s="2182"/>
      <c r="L957" s="302"/>
    </row>
    <row r="958" spans="3:12" s="303" customFormat="1" x14ac:dyDescent="0.25">
      <c r="C958" s="2170" t="s">
        <v>1</v>
      </c>
      <c r="D958" s="2172" t="s">
        <v>2</v>
      </c>
      <c r="E958" s="2172" t="s">
        <v>239</v>
      </c>
      <c r="F958" s="2174" t="s">
        <v>391</v>
      </c>
      <c r="G958" s="2175"/>
      <c r="H958" s="2175"/>
      <c r="I958" s="2176"/>
      <c r="J958" s="2177" t="s">
        <v>392</v>
      </c>
      <c r="K958" s="2179" t="s">
        <v>393</v>
      </c>
    </row>
    <row r="959" spans="3:12" x14ac:dyDescent="0.3">
      <c r="C959" s="2171"/>
      <c r="D959" s="2173"/>
      <c r="E959" s="2173"/>
      <c r="F959" s="296" t="s">
        <v>58</v>
      </c>
      <c r="G959" s="297" t="s">
        <v>48</v>
      </c>
      <c r="H959" s="297" t="s">
        <v>51</v>
      </c>
      <c r="I959" s="298" t="s">
        <v>47</v>
      </c>
      <c r="J959" s="2178"/>
      <c r="K959" s="2180"/>
    </row>
    <row r="960" spans="3:12" ht="16.5" customHeight="1" x14ac:dyDescent="0.3">
      <c r="C960" s="304"/>
      <c r="D960" s="282"/>
      <c r="E960" s="282"/>
      <c r="F960" s="282"/>
      <c r="G960" s="282"/>
      <c r="H960" s="282"/>
      <c r="I960" s="282"/>
      <c r="J960" s="490">
        <f>SUM(J962:J964)</f>
        <v>1</v>
      </c>
      <c r="K960" s="284" t="s">
        <v>3</v>
      </c>
    </row>
    <row r="961" spans="3:12" ht="16.5" customHeight="1" x14ac:dyDescent="0.3">
      <c r="C961" s="269"/>
      <c r="D961" s="177" t="s">
        <v>200</v>
      </c>
      <c r="E961" s="259"/>
      <c r="F961" s="260"/>
      <c r="G961" s="280"/>
      <c r="H961" s="280"/>
      <c r="I961" s="281"/>
      <c r="J961" s="305"/>
      <c r="K961" s="595"/>
      <c r="L961" s="302"/>
    </row>
    <row r="962" spans="3:12" ht="16.5" customHeight="1" x14ac:dyDescent="0.3">
      <c r="C962" s="269"/>
      <c r="D962" s="434" t="s">
        <v>1685</v>
      </c>
      <c r="E962" s="259"/>
      <c r="F962" s="260"/>
      <c r="G962" s="260"/>
      <c r="H962" s="260"/>
      <c r="I962" s="261"/>
      <c r="J962" s="293"/>
      <c r="K962" s="595"/>
      <c r="L962" s="302"/>
    </row>
    <row r="963" spans="3:12" ht="16.5" customHeight="1" x14ac:dyDescent="0.3">
      <c r="C963" s="269"/>
      <c r="D963" s="149" t="s">
        <v>170</v>
      </c>
      <c r="E963" s="259"/>
      <c r="F963" s="260"/>
      <c r="G963" s="260"/>
      <c r="H963" s="260"/>
      <c r="I963" s="261"/>
      <c r="J963" s="293"/>
      <c r="K963" s="595"/>
      <c r="L963" s="302"/>
    </row>
    <row r="964" spans="3:12" ht="16.5" customHeight="1" x14ac:dyDescent="0.3">
      <c r="C964" s="269" t="s">
        <v>1653</v>
      </c>
      <c r="D964" s="494" t="s">
        <v>178</v>
      </c>
      <c r="E964" s="259"/>
      <c r="F964" s="260">
        <v>1</v>
      </c>
      <c r="G964" s="260"/>
      <c r="H964" s="260"/>
      <c r="I964" s="261"/>
      <c r="J964" s="293">
        <f>F964</f>
        <v>1</v>
      </c>
      <c r="K964" s="595"/>
      <c r="L964" s="302"/>
    </row>
    <row r="965" spans="3:12" ht="16.5" customHeight="1" x14ac:dyDescent="0.3">
      <c r="C965" s="594" t="str">
        <f>RESUMEN!C271</f>
        <v>03.08.01.61</v>
      </c>
      <c r="D965" s="2181" t="str">
        <f>RESUMEN!D271</f>
        <v>V10d1 VENTANA DE ALUMINIO C/ CRISTAL TEMPLADO DE 8mm, 3 HOJAS FIJA 1.80m x 0.50m.</v>
      </c>
      <c r="E965" s="2181"/>
      <c r="F965" s="2181"/>
      <c r="G965" s="2181"/>
      <c r="H965" s="2181"/>
      <c r="I965" s="2181"/>
      <c r="J965" s="2181"/>
      <c r="K965" s="2182"/>
      <c r="L965" s="302"/>
    </row>
    <row r="966" spans="3:12" s="303" customFormat="1" x14ac:dyDescent="0.25">
      <c r="C966" s="2170" t="s">
        <v>1</v>
      </c>
      <c r="D966" s="2172" t="s">
        <v>2</v>
      </c>
      <c r="E966" s="2172" t="s">
        <v>239</v>
      </c>
      <c r="F966" s="2174" t="s">
        <v>391</v>
      </c>
      <c r="G966" s="2175"/>
      <c r="H966" s="2175"/>
      <c r="I966" s="2176"/>
      <c r="J966" s="2177" t="s">
        <v>392</v>
      </c>
      <c r="K966" s="2179" t="s">
        <v>393</v>
      </c>
    </row>
    <row r="967" spans="3:12" x14ac:dyDescent="0.3">
      <c r="C967" s="2171"/>
      <c r="D967" s="2173"/>
      <c r="E967" s="2173"/>
      <c r="F967" s="296" t="s">
        <v>58</v>
      </c>
      <c r="G967" s="297" t="s">
        <v>48</v>
      </c>
      <c r="H967" s="297" t="s">
        <v>51</v>
      </c>
      <c r="I967" s="298" t="s">
        <v>47</v>
      </c>
      <c r="J967" s="2178"/>
      <c r="K967" s="2180"/>
    </row>
    <row r="968" spans="3:12" ht="16.5" customHeight="1" x14ac:dyDescent="0.3">
      <c r="C968" s="304"/>
      <c r="D968" s="282"/>
      <c r="E968" s="282"/>
      <c r="F968" s="282"/>
      <c r="G968" s="282"/>
      <c r="H968" s="282"/>
      <c r="I968" s="282"/>
      <c r="J968" s="490">
        <f>SUM(J972:J974)</f>
        <v>2</v>
      </c>
      <c r="K968" s="284" t="s">
        <v>3</v>
      </c>
    </row>
    <row r="969" spans="3:12" ht="16.5" customHeight="1" x14ac:dyDescent="0.3">
      <c r="C969" s="269"/>
      <c r="D969" s="177" t="s">
        <v>200</v>
      </c>
      <c r="E969" s="259"/>
      <c r="F969" s="260"/>
      <c r="G969" s="280"/>
      <c r="H969" s="280"/>
      <c r="I969" s="281"/>
      <c r="J969" s="305"/>
      <c r="K969" s="595"/>
      <c r="L969" s="302"/>
    </row>
    <row r="970" spans="3:12" ht="16.5" customHeight="1" x14ac:dyDescent="0.3">
      <c r="C970" s="269"/>
      <c r="D970" s="434" t="s">
        <v>1511</v>
      </c>
      <c r="E970" s="259"/>
      <c r="F970" s="260"/>
      <c r="G970" s="260"/>
      <c r="H970" s="260"/>
      <c r="I970" s="261"/>
      <c r="J970" s="293"/>
      <c r="K970" s="595"/>
      <c r="L970" s="302"/>
    </row>
    <row r="971" spans="3:12" ht="16.5" customHeight="1" x14ac:dyDescent="0.3">
      <c r="C971" s="269"/>
      <c r="D971" s="149" t="s">
        <v>170</v>
      </c>
      <c r="E971" s="259"/>
      <c r="F971" s="260"/>
      <c r="G971" s="260"/>
      <c r="H971" s="260"/>
      <c r="I971" s="261"/>
      <c r="J971" s="293"/>
      <c r="K971" s="595"/>
      <c r="L971" s="302"/>
    </row>
    <row r="972" spans="3:12" ht="16.5" customHeight="1" x14ac:dyDescent="0.3">
      <c r="C972" s="269" t="s">
        <v>1538</v>
      </c>
      <c r="D972" s="494" t="s">
        <v>1539</v>
      </c>
      <c r="E972" s="259"/>
      <c r="F972" s="260">
        <v>1</v>
      </c>
      <c r="G972" s="260"/>
      <c r="H972" s="260"/>
      <c r="I972" s="261"/>
      <c r="J972" s="293">
        <f>F972</f>
        <v>1</v>
      </c>
      <c r="K972" s="595"/>
      <c r="L972" s="302"/>
    </row>
    <row r="973" spans="3:12" ht="16.5" customHeight="1" x14ac:dyDescent="0.3">
      <c r="C973" s="269"/>
      <c r="D973" s="434" t="s">
        <v>1685</v>
      </c>
      <c r="E973" s="259"/>
      <c r="F973" s="260"/>
      <c r="G973" s="260"/>
      <c r="H973" s="260"/>
      <c r="I973" s="261"/>
      <c r="J973" s="293"/>
      <c r="K973" s="595"/>
      <c r="L973" s="302"/>
    </row>
    <row r="974" spans="3:12" ht="16.5" customHeight="1" x14ac:dyDescent="0.3">
      <c r="C974" s="269" t="s">
        <v>1637</v>
      </c>
      <c r="D974" s="494" t="s">
        <v>1638</v>
      </c>
      <c r="E974" s="259"/>
      <c r="F974" s="260">
        <v>1</v>
      </c>
      <c r="G974" s="260"/>
      <c r="H974" s="260"/>
      <c r="I974" s="261"/>
      <c r="J974" s="293">
        <f>F974</f>
        <v>1</v>
      </c>
      <c r="K974" s="595"/>
      <c r="L974" s="302"/>
    </row>
    <row r="975" spans="3:12" ht="16.5" customHeight="1" x14ac:dyDescent="0.3">
      <c r="C975" s="594" t="str">
        <f>RESUMEN!C272</f>
        <v>03.08.01.62</v>
      </c>
      <c r="D975" s="2181" t="str">
        <f>RESUMEN!D272</f>
        <v>V10e VENTANA DE ALUMINIO C/ CRISTAL TEMPLADO DE 8mm, 3 HOJAS FIJA 2.10m x 0.50m.</v>
      </c>
      <c r="E975" s="2181"/>
      <c r="F975" s="2181"/>
      <c r="G975" s="2181"/>
      <c r="H975" s="2181"/>
      <c r="I975" s="2181"/>
      <c r="J975" s="2181"/>
      <c r="K975" s="2182"/>
      <c r="L975" s="302"/>
    </row>
    <row r="976" spans="3:12" s="303" customFormat="1" x14ac:dyDescent="0.25">
      <c r="C976" s="2170" t="s">
        <v>1</v>
      </c>
      <c r="D976" s="2172" t="s">
        <v>2</v>
      </c>
      <c r="E976" s="2172" t="s">
        <v>239</v>
      </c>
      <c r="F976" s="2174" t="s">
        <v>391</v>
      </c>
      <c r="G976" s="2175"/>
      <c r="H976" s="2175"/>
      <c r="I976" s="2176"/>
      <c r="J976" s="2177" t="s">
        <v>392</v>
      </c>
      <c r="K976" s="2179" t="s">
        <v>393</v>
      </c>
    </row>
    <row r="977" spans="3:12" x14ac:dyDescent="0.3">
      <c r="C977" s="2171"/>
      <c r="D977" s="2173"/>
      <c r="E977" s="2173"/>
      <c r="F977" s="296" t="s">
        <v>58</v>
      </c>
      <c r="G977" s="297" t="s">
        <v>48</v>
      </c>
      <c r="H977" s="297" t="s">
        <v>51</v>
      </c>
      <c r="I977" s="298" t="s">
        <v>47</v>
      </c>
      <c r="J977" s="2178"/>
      <c r="K977" s="2180"/>
    </row>
    <row r="978" spans="3:12" ht="16.5" customHeight="1" x14ac:dyDescent="0.3">
      <c r="C978" s="304"/>
      <c r="D978" s="282"/>
      <c r="E978" s="282"/>
      <c r="F978" s="282"/>
      <c r="G978" s="282"/>
      <c r="H978" s="282"/>
      <c r="I978" s="282"/>
      <c r="J978" s="490">
        <f>SUM(J980:J982)</f>
        <v>1</v>
      </c>
      <c r="K978" s="284" t="s">
        <v>3</v>
      </c>
    </row>
    <row r="979" spans="3:12" ht="16.5" customHeight="1" x14ac:dyDescent="0.3">
      <c r="C979" s="269"/>
      <c r="D979" s="177" t="s">
        <v>200</v>
      </c>
      <c r="E979" s="259"/>
      <c r="F979" s="260"/>
      <c r="G979" s="280"/>
      <c r="H979" s="280"/>
      <c r="I979" s="281"/>
      <c r="J979" s="305"/>
      <c r="K979" s="595"/>
      <c r="L979" s="302"/>
    </row>
    <row r="980" spans="3:12" ht="16.5" customHeight="1" x14ac:dyDescent="0.3">
      <c r="C980" s="269"/>
      <c r="D980" s="434" t="s">
        <v>1511</v>
      </c>
      <c r="E980" s="259"/>
      <c r="F980" s="260"/>
      <c r="G980" s="260"/>
      <c r="H980" s="260"/>
      <c r="I980" s="261"/>
      <c r="J980" s="293"/>
      <c r="K980" s="595"/>
      <c r="L980" s="302"/>
    </row>
    <row r="981" spans="3:12" ht="16.5" customHeight="1" x14ac:dyDescent="0.3">
      <c r="C981" s="269"/>
      <c r="D981" s="149" t="s">
        <v>170</v>
      </c>
      <c r="E981" s="259"/>
      <c r="F981" s="260"/>
      <c r="G981" s="260"/>
      <c r="H981" s="260"/>
      <c r="I981" s="261"/>
      <c r="J981" s="293"/>
      <c r="K981" s="595"/>
      <c r="L981" s="302"/>
    </row>
    <row r="982" spans="3:12" ht="16.5" customHeight="1" x14ac:dyDescent="0.3">
      <c r="C982" s="269" t="s">
        <v>1538</v>
      </c>
      <c r="D982" s="494" t="s">
        <v>1539</v>
      </c>
      <c r="E982" s="259"/>
      <c r="F982" s="260">
        <v>1</v>
      </c>
      <c r="G982" s="260"/>
      <c r="H982" s="260"/>
      <c r="I982" s="261"/>
      <c r="J982" s="293">
        <f>F982</f>
        <v>1</v>
      </c>
      <c r="K982" s="595"/>
      <c r="L982" s="302"/>
    </row>
    <row r="983" spans="3:12" ht="16.5" customHeight="1" x14ac:dyDescent="0.3">
      <c r="C983" s="594" t="str">
        <f>RESUMEN!C273</f>
        <v>03.08.01.63</v>
      </c>
      <c r="D983" s="2181" t="str">
        <f>RESUMEN!D273</f>
        <v>V11a VENTANA DE ALUMINIO C/ CRISTAL TEMPLADO DE 8mm, 1 HOJA PROYECTANTE SUPERIOR, MEDIANERA E INFERIOR FIJA 0.90m x 2.00m.</v>
      </c>
      <c r="E983" s="2181"/>
      <c r="F983" s="2181"/>
      <c r="G983" s="2181"/>
      <c r="H983" s="2181"/>
      <c r="I983" s="2181"/>
      <c r="J983" s="2181"/>
      <c r="K983" s="2182"/>
      <c r="L983" s="302"/>
    </row>
    <row r="984" spans="3:12" s="303" customFormat="1" x14ac:dyDescent="0.25">
      <c r="C984" s="2170" t="s">
        <v>1</v>
      </c>
      <c r="D984" s="2172" t="s">
        <v>2</v>
      </c>
      <c r="E984" s="2172" t="s">
        <v>239</v>
      </c>
      <c r="F984" s="2174" t="s">
        <v>391</v>
      </c>
      <c r="G984" s="2175"/>
      <c r="H984" s="2175"/>
      <c r="I984" s="2176"/>
      <c r="J984" s="2177" t="s">
        <v>392</v>
      </c>
      <c r="K984" s="2179" t="s">
        <v>393</v>
      </c>
    </row>
    <row r="985" spans="3:12" x14ac:dyDescent="0.3">
      <c r="C985" s="2171"/>
      <c r="D985" s="2173"/>
      <c r="E985" s="2173"/>
      <c r="F985" s="296" t="s">
        <v>58</v>
      </c>
      <c r="G985" s="297" t="s">
        <v>48</v>
      </c>
      <c r="H985" s="297" t="s">
        <v>51</v>
      </c>
      <c r="I985" s="298" t="s">
        <v>47</v>
      </c>
      <c r="J985" s="2178"/>
      <c r="K985" s="2180"/>
    </row>
    <row r="986" spans="3:12" ht="16.5" customHeight="1" x14ac:dyDescent="0.3">
      <c r="C986" s="304"/>
      <c r="D986" s="282"/>
      <c r="E986" s="282"/>
      <c r="F986" s="282"/>
      <c r="G986" s="282"/>
      <c r="H986" s="282"/>
      <c r="I986" s="282"/>
      <c r="J986" s="490">
        <f>SUM(J989:J990)</f>
        <v>1</v>
      </c>
      <c r="K986" s="284" t="s">
        <v>3</v>
      </c>
    </row>
    <row r="987" spans="3:12" ht="16.5" customHeight="1" x14ac:dyDescent="0.3">
      <c r="C987" s="269"/>
      <c r="D987" s="177" t="s">
        <v>169</v>
      </c>
      <c r="E987" s="259"/>
      <c r="F987" s="260"/>
      <c r="G987" s="280"/>
      <c r="H987" s="280"/>
      <c r="I987" s="281"/>
      <c r="J987" s="305"/>
      <c r="K987" s="595"/>
      <c r="L987" s="302"/>
    </row>
    <row r="988" spans="3:12" ht="16.5" customHeight="1" x14ac:dyDescent="0.3">
      <c r="C988" s="269"/>
      <c r="D988" s="434" t="s">
        <v>1387</v>
      </c>
      <c r="E988" s="259"/>
      <c r="F988" s="260"/>
      <c r="G988" s="260"/>
      <c r="H988" s="260"/>
      <c r="I988" s="261"/>
      <c r="J988" s="293"/>
      <c r="K988" s="595"/>
      <c r="L988" s="302"/>
    </row>
    <row r="989" spans="3:12" ht="16.5" customHeight="1" x14ac:dyDescent="0.3">
      <c r="C989" s="269"/>
      <c r="D989" s="149" t="s">
        <v>170</v>
      </c>
      <c r="E989" s="259"/>
      <c r="F989" s="260"/>
      <c r="G989" s="260"/>
      <c r="H989" s="260"/>
      <c r="I989" s="261"/>
      <c r="J989" s="293"/>
      <c r="K989" s="595"/>
      <c r="L989" s="302"/>
    </row>
    <row r="990" spans="3:12" ht="16.5" customHeight="1" x14ac:dyDescent="0.3">
      <c r="C990" s="269" t="s">
        <v>1154</v>
      </c>
      <c r="D990" s="494" t="s">
        <v>360</v>
      </c>
      <c r="E990" s="259"/>
      <c r="F990" s="260">
        <v>1</v>
      </c>
      <c r="G990" s="260"/>
      <c r="H990" s="260"/>
      <c r="I990" s="261"/>
      <c r="J990" s="293">
        <f>F990</f>
        <v>1</v>
      </c>
      <c r="K990" s="595"/>
      <c r="L990" s="302"/>
    </row>
    <row r="991" spans="3:12" ht="16.5" customHeight="1" x14ac:dyDescent="0.3">
      <c r="C991" s="594" t="str">
        <f>RESUMEN!C274</f>
        <v>03.08.01.64</v>
      </c>
      <c r="D991" s="2181" t="str">
        <f>RESUMEN!D274</f>
        <v>V11b VENTANA DE ALUMINIO C/ CRISTAL TEMPLADO DE 8mm, 1 HOJA PROYECTANTE SUPERIOR, MEDIANERA E INFERIOR FIJA 1.60m x 2.00m.</v>
      </c>
      <c r="E991" s="2181"/>
      <c r="F991" s="2181"/>
      <c r="G991" s="2181"/>
      <c r="H991" s="2181"/>
      <c r="I991" s="2181"/>
      <c r="J991" s="2181"/>
      <c r="K991" s="2182"/>
      <c r="L991" s="302"/>
    </row>
    <row r="992" spans="3:12" s="303" customFormat="1" x14ac:dyDescent="0.25">
      <c r="C992" s="2170" t="s">
        <v>1</v>
      </c>
      <c r="D992" s="2172" t="s">
        <v>2</v>
      </c>
      <c r="E992" s="2172" t="s">
        <v>239</v>
      </c>
      <c r="F992" s="2174" t="s">
        <v>391</v>
      </c>
      <c r="G992" s="2175"/>
      <c r="H992" s="2175"/>
      <c r="I992" s="2176"/>
      <c r="J992" s="2177" t="s">
        <v>392</v>
      </c>
      <c r="K992" s="2179" t="s">
        <v>393</v>
      </c>
    </row>
    <row r="993" spans="3:12" x14ac:dyDescent="0.3">
      <c r="C993" s="2171"/>
      <c r="D993" s="2173"/>
      <c r="E993" s="2173"/>
      <c r="F993" s="296" t="s">
        <v>58</v>
      </c>
      <c r="G993" s="297" t="s">
        <v>48</v>
      </c>
      <c r="H993" s="297" t="s">
        <v>51</v>
      </c>
      <c r="I993" s="298" t="s">
        <v>47</v>
      </c>
      <c r="J993" s="2178"/>
      <c r="K993" s="2180"/>
    </row>
    <row r="994" spans="3:12" ht="16.5" customHeight="1" x14ac:dyDescent="0.3">
      <c r="C994" s="304"/>
      <c r="D994" s="282"/>
      <c r="E994" s="282"/>
      <c r="F994" s="282"/>
      <c r="G994" s="282"/>
      <c r="H994" s="282"/>
      <c r="I994" s="282"/>
      <c r="J994" s="490">
        <f>SUM(J997:J998)</f>
        <v>1</v>
      </c>
      <c r="K994" s="284" t="s">
        <v>3</v>
      </c>
    </row>
    <row r="995" spans="3:12" ht="16.5" customHeight="1" x14ac:dyDescent="0.3">
      <c r="C995" s="269"/>
      <c r="D995" s="177" t="s">
        <v>169</v>
      </c>
      <c r="E995" s="259"/>
      <c r="F995" s="260"/>
      <c r="G995" s="280"/>
      <c r="H995" s="280"/>
      <c r="I995" s="281"/>
      <c r="J995" s="305"/>
      <c r="K995" s="595"/>
      <c r="L995" s="302"/>
    </row>
    <row r="996" spans="3:12" ht="16.5" customHeight="1" x14ac:dyDescent="0.3">
      <c r="C996" s="269"/>
      <c r="D996" s="434" t="s">
        <v>1387</v>
      </c>
      <c r="E996" s="259"/>
      <c r="F996" s="260"/>
      <c r="G996" s="260"/>
      <c r="H996" s="260"/>
      <c r="I996" s="261"/>
      <c r="J996" s="293"/>
      <c r="K996" s="595"/>
      <c r="L996" s="302"/>
    </row>
    <row r="997" spans="3:12" ht="16.5" customHeight="1" x14ac:dyDescent="0.3">
      <c r="C997" s="269"/>
      <c r="D997" s="149" t="s">
        <v>170</v>
      </c>
      <c r="E997" s="259"/>
      <c r="F997" s="260"/>
      <c r="G997" s="260"/>
      <c r="H997" s="260"/>
      <c r="I997" s="261"/>
      <c r="J997" s="293"/>
      <c r="K997" s="595"/>
      <c r="L997" s="302"/>
    </row>
    <row r="998" spans="3:12" ht="16.5" customHeight="1" x14ac:dyDescent="0.3">
      <c r="C998" s="269" t="s">
        <v>1154</v>
      </c>
      <c r="D998" s="494" t="s">
        <v>360</v>
      </c>
      <c r="E998" s="259"/>
      <c r="F998" s="260">
        <v>1</v>
      </c>
      <c r="G998" s="260"/>
      <c r="H998" s="260"/>
      <c r="I998" s="261"/>
      <c r="J998" s="293">
        <f>F998</f>
        <v>1</v>
      </c>
      <c r="K998" s="595"/>
      <c r="L998" s="302"/>
    </row>
    <row r="999" spans="3:12" ht="16.5" customHeight="1" x14ac:dyDescent="0.3">
      <c r="C999" s="594" t="str">
        <f>RESUMEN!C275</f>
        <v>03.08.01.65</v>
      </c>
      <c r="D999" s="2181" t="str">
        <f>RESUMEN!D275</f>
        <v>V11c VENTANA DE ALUMINIO C/ CRISTAL TEMPLADO DE 8mm, 2 HOJAS PROYECTANTES SUPERIOR, MEDIANERA E INFERIOR FIJA 2.40m x 2.00m.</v>
      </c>
      <c r="E999" s="2181"/>
      <c r="F999" s="2181"/>
      <c r="G999" s="2181"/>
      <c r="H999" s="2181"/>
      <c r="I999" s="2181"/>
      <c r="J999" s="2181"/>
      <c r="K999" s="2182"/>
      <c r="L999" s="302"/>
    </row>
    <row r="1000" spans="3:12" s="303" customFormat="1" x14ac:dyDescent="0.25">
      <c r="C1000" s="2170" t="s">
        <v>1</v>
      </c>
      <c r="D1000" s="2172" t="s">
        <v>2</v>
      </c>
      <c r="E1000" s="2172" t="s">
        <v>239</v>
      </c>
      <c r="F1000" s="2174" t="s">
        <v>391</v>
      </c>
      <c r="G1000" s="2175"/>
      <c r="H1000" s="2175"/>
      <c r="I1000" s="2176"/>
      <c r="J1000" s="2177" t="s">
        <v>392</v>
      </c>
      <c r="K1000" s="2179" t="s">
        <v>393</v>
      </c>
    </row>
    <row r="1001" spans="3:12" x14ac:dyDescent="0.3">
      <c r="C1001" s="2171"/>
      <c r="D1001" s="2173"/>
      <c r="E1001" s="2173"/>
      <c r="F1001" s="296" t="s">
        <v>58</v>
      </c>
      <c r="G1001" s="297" t="s">
        <v>48</v>
      </c>
      <c r="H1001" s="297" t="s">
        <v>51</v>
      </c>
      <c r="I1001" s="298" t="s">
        <v>47</v>
      </c>
      <c r="J1001" s="2178"/>
      <c r="K1001" s="2180"/>
    </row>
    <row r="1002" spans="3:12" ht="16.5" customHeight="1" x14ac:dyDescent="0.3">
      <c r="C1002" s="304"/>
      <c r="D1002" s="282"/>
      <c r="E1002" s="282"/>
      <c r="F1002" s="282"/>
      <c r="G1002" s="282"/>
      <c r="H1002" s="282"/>
      <c r="I1002" s="282"/>
      <c r="J1002" s="490">
        <f>SUM(J1004:J1006)</f>
        <v>1</v>
      </c>
      <c r="K1002" s="284" t="s">
        <v>3</v>
      </c>
    </row>
    <row r="1003" spans="3:12" ht="16.5" customHeight="1" x14ac:dyDescent="0.3">
      <c r="C1003" s="269"/>
      <c r="D1003" s="177" t="s">
        <v>200</v>
      </c>
      <c r="E1003" s="259"/>
      <c r="F1003" s="260"/>
      <c r="G1003" s="280"/>
      <c r="H1003" s="280"/>
      <c r="I1003" s="281"/>
      <c r="J1003" s="305"/>
      <c r="K1003" s="595"/>
      <c r="L1003" s="302"/>
    </row>
    <row r="1004" spans="3:12" ht="16.5" customHeight="1" x14ac:dyDescent="0.3">
      <c r="C1004" s="269"/>
      <c r="D1004" s="434" t="s">
        <v>1715</v>
      </c>
      <c r="E1004" s="259"/>
      <c r="F1004" s="260"/>
      <c r="G1004" s="260"/>
      <c r="H1004" s="260"/>
      <c r="I1004" s="261"/>
      <c r="J1004" s="293"/>
      <c r="K1004" s="595"/>
      <c r="L1004" s="302"/>
    </row>
    <row r="1005" spans="3:12" ht="16.5" customHeight="1" x14ac:dyDescent="0.3">
      <c r="C1005" s="269"/>
      <c r="D1005" s="149" t="s">
        <v>170</v>
      </c>
      <c r="E1005" s="259"/>
      <c r="F1005" s="260"/>
      <c r="G1005" s="260"/>
      <c r="H1005" s="260"/>
      <c r="I1005" s="261"/>
      <c r="J1005" s="293"/>
      <c r="K1005" s="595"/>
      <c r="L1005" s="302"/>
    </row>
    <row r="1006" spans="3:12" ht="16.5" customHeight="1" x14ac:dyDescent="0.3">
      <c r="C1006" s="269" t="s">
        <v>2160</v>
      </c>
      <c r="D1006" s="494" t="s">
        <v>360</v>
      </c>
      <c r="E1006" s="259"/>
      <c r="F1006" s="260">
        <v>1</v>
      </c>
      <c r="G1006" s="260"/>
      <c r="H1006" s="260"/>
      <c r="I1006" s="261"/>
      <c r="J1006" s="293">
        <f>F1006</f>
        <v>1</v>
      </c>
      <c r="K1006" s="595"/>
      <c r="L1006" s="302"/>
    </row>
    <row r="1007" spans="3:12" ht="16.5" customHeight="1" x14ac:dyDescent="0.3">
      <c r="C1007" s="594" t="str">
        <f>RESUMEN!C276</f>
        <v>03.08.01.66</v>
      </c>
      <c r="D1007" s="2181" t="str">
        <f>RESUMEN!D276</f>
        <v>V11d VENTANA DE ALUMINIO C/ CRISTAL TEMPLADO DE 8mm, 2 HOJAS PROYECTANTES SUPERIOR, MEDIANERA E INFERIOR FIJA 3.15m x 2.00m.</v>
      </c>
      <c r="E1007" s="2181"/>
      <c r="F1007" s="2181"/>
      <c r="G1007" s="2181"/>
      <c r="H1007" s="2181"/>
      <c r="I1007" s="2181"/>
      <c r="J1007" s="2181"/>
      <c r="K1007" s="2182"/>
      <c r="L1007" s="302"/>
    </row>
    <row r="1008" spans="3:12" s="303" customFormat="1" x14ac:dyDescent="0.25">
      <c r="C1008" s="2170" t="s">
        <v>1</v>
      </c>
      <c r="D1008" s="2172" t="s">
        <v>2</v>
      </c>
      <c r="E1008" s="2172" t="s">
        <v>239</v>
      </c>
      <c r="F1008" s="2174" t="s">
        <v>391</v>
      </c>
      <c r="G1008" s="2175"/>
      <c r="H1008" s="2175"/>
      <c r="I1008" s="2176"/>
      <c r="J1008" s="2177" t="s">
        <v>392</v>
      </c>
      <c r="K1008" s="2179" t="s">
        <v>393</v>
      </c>
    </row>
    <row r="1009" spans="3:12" x14ac:dyDescent="0.3">
      <c r="C1009" s="2171"/>
      <c r="D1009" s="2173"/>
      <c r="E1009" s="2173"/>
      <c r="F1009" s="296" t="s">
        <v>58</v>
      </c>
      <c r="G1009" s="297" t="s">
        <v>48</v>
      </c>
      <c r="H1009" s="297" t="s">
        <v>51</v>
      </c>
      <c r="I1009" s="298" t="s">
        <v>47</v>
      </c>
      <c r="J1009" s="2178"/>
      <c r="K1009" s="2180"/>
    </row>
    <row r="1010" spans="3:12" ht="16.5" customHeight="1" x14ac:dyDescent="0.3">
      <c r="C1010" s="304"/>
      <c r="D1010" s="282"/>
      <c r="E1010" s="282"/>
      <c r="F1010" s="282"/>
      <c r="G1010" s="282"/>
      <c r="H1010" s="282"/>
      <c r="I1010" s="282"/>
      <c r="J1010" s="490">
        <f>SUM(J1013:J1014)</f>
        <v>5</v>
      </c>
      <c r="K1010" s="284" t="s">
        <v>3</v>
      </c>
    </row>
    <row r="1011" spans="3:12" ht="16.5" customHeight="1" x14ac:dyDescent="0.3">
      <c r="C1011" s="269"/>
      <c r="D1011" s="177" t="s">
        <v>169</v>
      </c>
      <c r="E1011" s="259"/>
      <c r="F1011" s="260"/>
      <c r="G1011" s="280"/>
      <c r="H1011" s="280"/>
      <c r="I1011" s="281"/>
      <c r="J1011" s="305"/>
      <c r="K1011" s="595"/>
      <c r="L1011" s="302"/>
    </row>
    <row r="1012" spans="3:12" ht="16.5" customHeight="1" x14ac:dyDescent="0.3">
      <c r="C1012" s="269"/>
      <c r="D1012" s="434" t="s">
        <v>1387</v>
      </c>
      <c r="E1012" s="259"/>
      <c r="F1012" s="260"/>
      <c r="G1012" s="260"/>
      <c r="H1012" s="260"/>
      <c r="I1012" s="261"/>
      <c r="J1012" s="293"/>
      <c r="K1012" s="595"/>
      <c r="L1012" s="302"/>
    </row>
    <row r="1013" spans="3:12" ht="16.5" customHeight="1" x14ac:dyDescent="0.3">
      <c r="C1013" s="269"/>
      <c r="D1013" s="149" t="s">
        <v>170</v>
      </c>
      <c r="E1013" s="259"/>
      <c r="F1013" s="260"/>
      <c r="G1013" s="260"/>
      <c r="H1013" s="260"/>
      <c r="I1013" s="261"/>
      <c r="J1013" s="293"/>
      <c r="K1013" s="595"/>
      <c r="L1013" s="302"/>
    </row>
    <row r="1014" spans="3:12" ht="16.5" customHeight="1" x14ac:dyDescent="0.3">
      <c r="C1014" s="269" t="s">
        <v>1154</v>
      </c>
      <c r="D1014" s="494" t="s">
        <v>360</v>
      </c>
      <c r="E1014" s="259"/>
      <c r="F1014" s="260">
        <v>5</v>
      </c>
      <c r="G1014" s="260"/>
      <c r="H1014" s="260"/>
      <c r="I1014" s="261"/>
      <c r="J1014" s="293">
        <f>F1014</f>
        <v>5</v>
      </c>
      <c r="K1014" s="595"/>
      <c r="L1014" s="302"/>
    </row>
    <row r="1015" spans="3:12" ht="16.5" customHeight="1" x14ac:dyDescent="0.3">
      <c r="C1015" s="269"/>
      <c r="D1015" s="177" t="s">
        <v>200</v>
      </c>
      <c r="E1015" s="259"/>
      <c r="F1015" s="260"/>
      <c r="G1015" s="280"/>
      <c r="H1015" s="280"/>
      <c r="I1015" s="281"/>
      <c r="J1015" s="305"/>
      <c r="K1015" s="595"/>
      <c r="L1015" s="302"/>
    </row>
    <row r="1016" spans="3:12" ht="16.5" customHeight="1" x14ac:dyDescent="0.3">
      <c r="C1016" s="269"/>
      <c r="D1016" s="434" t="s">
        <v>1715</v>
      </c>
      <c r="E1016" s="259"/>
      <c r="F1016" s="260"/>
      <c r="G1016" s="260"/>
      <c r="H1016" s="260"/>
      <c r="I1016" s="261"/>
      <c r="J1016" s="293"/>
      <c r="K1016" s="595"/>
      <c r="L1016" s="302"/>
    </row>
    <row r="1017" spans="3:12" ht="16.5" customHeight="1" x14ac:dyDescent="0.3">
      <c r="C1017" s="269"/>
      <c r="D1017" s="149" t="s">
        <v>170</v>
      </c>
      <c r="E1017" s="259"/>
      <c r="F1017" s="260"/>
      <c r="G1017" s="260"/>
      <c r="H1017" s="260"/>
      <c r="I1017" s="261"/>
      <c r="J1017" s="293"/>
      <c r="K1017" s="595"/>
      <c r="L1017" s="302"/>
    </row>
    <row r="1018" spans="3:12" ht="16.5" customHeight="1" x14ac:dyDescent="0.3">
      <c r="C1018" s="269" t="s">
        <v>2160</v>
      </c>
      <c r="D1018" s="494" t="s">
        <v>360</v>
      </c>
      <c r="E1018" s="259"/>
      <c r="F1018" s="260">
        <v>6</v>
      </c>
      <c r="G1018" s="260"/>
      <c r="H1018" s="260"/>
      <c r="I1018" s="261"/>
      <c r="J1018" s="293">
        <f>F1018</f>
        <v>6</v>
      </c>
      <c r="K1018" s="595"/>
      <c r="L1018" s="302"/>
    </row>
    <row r="1019" spans="3:12" ht="16.5" customHeight="1" x14ac:dyDescent="0.3">
      <c r="C1019" s="594" t="str">
        <f>RESUMEN!C277</f>
        <v>03.08.01.67</v>
      </c>
      <c r="D1019" s="2181" t="str">
        <f>RESUMEN!D277</f>
        <v>V12a VENTANA DE ALUMINIO C/ CRISTAL TEMPLADO DE 8mm, 3 HOJAS PROYECTANTES SUPERIOR E INFERIOR FIJA 6.50m x 2.30m.</v>
      </c>
      <c r="E1019" s="2181"/>
      <c r="F1019" s="2181"/>
      <c r="G1019" s="2181"/>
      <c r="H1019" s="2181"/>
      <c r="I1019" s="2181"/>
      <c r="J1019" s="2181"/>
      <c r="K1019" s="2182"/>
      <c r="L1019" s="302"/>
    </row>
    <row r="1020" spans="3:12" s="303" customFormat="1" x14ac:dyDescent="0.25">
      <c r="C1020" s="2170" t="s">
        <v>1</v>
      </c>
      <c r="D1020" s="2172" t="s">
        <v>2</v>
      </c>
      <c r="E1020" s="2172" t="s">
        <v>239</v>
      </c>
      <c r="F1020" s="2174" t="s">
        <v>391</v>
      </c>
      <c r="G1020" s="2175"/>
      <c r="H1020" s="2175"/>
      <c r="I1020" s="2176"/>
      <c r="J1020" s="2177" t="s">
        <v>392</v>
      </c>
      <c r="K1020" s="2179" t="s">
        <v>393</v>
      </c>
    </row>
    <row r="1021" spans="3:12" x14ac:dyDescent="0.3">
      <c r="C1021" s="2171"/>
      <c r="D1021" s="2173"/>
      <c r="E1021" s="2173"/>
      <c r="F1021" s="296" t="s">
        <v>58</v>
      </c>
      <c r="G1021" s="297" t="s">
        <v>48</v>
      </c>
      <c r="H1021" s="297" t="s">
        <v>51</v>
      </c>
      <c r="I1021" s="298" t="s">
        <v>47</v>
      </c>
      <c r="J1021" s="2178"/>
      <c r="K1021" s="2180"/>
    </row>
    <row r="1022" spans="3:12" ht="16.5" customHeight="1" x14ac:dyDescent="0.3">
      <c r="C1022" s="304"/>
      <c r="D1022" s="282"/>
      <c r="E1022" s="282"/>
      <c r="F1022" s="282"/>
      <c r="G1022" s="282"/>
      <c r="H1022" s="282"/>
      <c r="I1022" s="282"/>
      <c r="J1022" s="490">
        <f>SUM(J1024:J1027)</f>
        <v>8</v>
      </c>
      <c r="K1022" s="284" t="s">
        <v>3</v>
      </c>
    </row>
    <row r="1023" spans="3:12" ht="16.5" customHeight="1" x14ac:dyDescent="0.3">
      <c r="C1023" s="269"/>
      <c r="D1023" s="177" t="s">
        <v>200</v>
      </c>
      <c r="E1023" s="259"/>
      <c r="F1023" s="260"/>
      <c r="G1023" s="280"/>
      <c r="H1023" s="280"/>
      <c r="I1023" s="281"/>
      <c r="J1023" s="305"/>
      <c r="K1023" s="595"/>
      <c r="L1023" s="302"/>
    </row>
    <row r="1024" spans="3:12" ht="16.5" customHeight="1" x14ac:dyDescent="0.3">
      <c r="C1024" s="269"/>
      <c r="D1024" s="434" t="s">
        <v>1511</v>
      </c>
      <c r="E1024" s="259"/>
      <c r="F1024" s="260"/>
      <c r="G1024" s="260"/>
      <c r="H1024" s="260"/>
      <c r="I1024" s="261"/>
      <c r="J1024" s="293"/>
      <c r="K1024" s="595"/>
      <c r="L1024" s="302"/>
    </row>
    <row r="1025" spans="3:12" ht="16.5" customHeight="1" x14ac:dyDescent="0.3">
      <c r="C1025" s="269"/>
      <c r="D1025" s="149" t="s">
        <v>170</v>
      </c>
      <c r="E1025" s="259"/>
      <c r="F1025" s="260"/>
      <c r="G1025" s="260"/>
      <c r="H1025" s="260"/>
      <c r="I1025" s="261"/>
      <c r="J1025" s="293"/>
      <c r="K1025" s="595"/>
      <c r="L1025" s="302"/>
    </row>
    <row r="1026" spans="3:12" ht="16.5" customHeight="1" x14ac:dyDescent="0.3">
      <c r="C1026" s="269" t="s">
        <v>1686</v>
      </c>
      <c r="D1026" s="494" t="s">
        <v>360</v>
      </c>
      <c r="E1026" s="259"/>
      <c r="F1026" s="260">
        <v>8</v>
      </c>
      <c r="G1026" s="260"/>
      <c r="H1026" s="260"/>
      <c r="I1026" s="261"/>
      <c r="J1026" s="293">
        <f>F1026</f>
        <v>8</v>
      </c>
      <c r="K1026" s="595"/>
      <c r="L1026" s="302"/>
    </row>
    <row r="1027" spans="3:12" ht="16.5" customHeight="1" x14ac:dyDescent="0.3">
      <c r="C1027" s="256"/>
      <c r="D1027" s="1310"/>
      <c r="E1027" s="1311"/>
      <c r="F1027" s="1307"/>
      <c r="G1027" s="1307"/>
      <c r="H1027" s="1307"/>
      <c r="I1027" s="1308"/>
      <c r="J1027" s="1309"/>
      <c r="K1027" s="595"/>
      <c r="L1027" s="302"/>
    </row>
    <row r="1028" spans="3:12" ht="33" customHeight="1" x14ac:dyDescent="0.3">
      <c r="C1028" s="1316" t="str">
        <f>RESUMEN!C278</f>
        <v>03.08.02</v>
      </c>
      <c r="D1028" s="2183" t="str">
        <f>RESUMEN!D278</f>
        <v>MAMPARAS</v>
      </c>
      <c r="E1028" s="2183"/>
      <c r="F1028" s="2183"/>
      <c r="G1028" s="2183"/>
      <c r="H1028" s="2183"/>
      <c r="I1028" s="2183"/>
      <c r="J1028" s="2183"/>
      <c r="K1028" s="2184"/>
      <c r="L1028" s="302"/>
    </row>
    <row r="1029" spans="3:12" ht="16.5" customHeight="1" x14ac:dyDescent="0.3">
      <c r="C1029" s="594" t="str">
        <f>RESUMEN!C279</f>
        <v>03.08.02.01</v>
      </c>
      <c r="D1029" s="2181" t="str">
        <f>RESUMEN!D279</f>
        <v>M01a MAMPARA EXTERIOR CON INGRESO DE CRISTAL TEMPLADO INCOLORO 10mm DE 2 HOJAS, CON LAMINA PAVONADA h=0.10m, (3.25m x 2.60m)</v>
      </c>
      <c r="E1029" s="2181"/>
      <c r="F1029" s="2181"/>
      <c r="G1029" s="2181"/>
      <c r="H1029" s="2181"/>
      <c r="I1029" s="2181"/>
      <c r="J1029" s="2181"/>
      <c r="K1029" s="2182"/>
      <c r="L1029" s="302"/>
    </row>
    <row r="1030" spans="3:12" s="303" customFormat="1" x14ac:dyDescent="0.25">
      <c r="C1030" s="2170" t="s">
        <v>1</v>
      </c>
      <c r="D1030" s="2172" t="s">
        <v>2</v>
      </c>
      <c r="E1030" s="2172" t="s">
        <v>239</v>
      </c>
      <c r="F1030" s="2174" t="s">
        <v>391</v>
      </c>
      <c r="G1030" s="2175"/>
      <c r="H1030" s="2175"/>
      <c r="I1030" s="2176"/>
      <c r="J1030" s="2177" t="s">
        <v>392</v>
      </c>
      <c r="K1030" s="2179" t="s">
        <v>393</v>
      </c>
    </row>
    <row r="1031" spans="3:12" x14ac:dyDescent="0.3">
      <c r="C1031" s="2171"/>
      <c r="D1031" s="2173"/>
      <c r="E1031" s="2173"/>
      <c r="F1031" s="296" t="s">
        <v>58</v>
      </c>
      <c r="G1031" s="297" t="s">
        <v>48</v>
      </c>
      <c r="H1031" s="297" t="s">
        <v>51</v>
      </c>
      <c r="I1031" s="298" t="s">
        <v>47</v>
      </c>
      <c r="J1031" s="2178"/>
      <c r="K1031" s="2180"/>
    </row>
    <row r="1032" spans="3:12" ht="16.5" customHeight="1" x14ac:dyDescent="0.3">
      <c r="C1032" s="304"/>
      <c r="D1032" s="282"/>
      <c r="E1032" s="282"/>
      <c r="F1032" s="282"/>
      <c r="G1032" s="282"/>
      <c r="H1032" s="282"/>
      <c r="I1032" s="282"/>
      <c r="J1032" s="490">
        <f>SUM(J1035:J1036)</f>
        <v>1</v>
      </c>
      <c r="K1032" s="284" t="s">
        <v>3</v>
      </c>
    </row>
    <row r="1033" spans="3:12" ht="16.5" customHeight="1" x14ac:dyDescent="0.3">
      <c r="C1033" s="269"/>
      <c r="D1033" s="177" t="s">
        <v>169</v>
      </c>
      <c r="E1033" s="259"/>
      <c r="F1033" s="260"/>
      <c r="G1033" s="280"/>
      <c r="H1033" s="280"/>
      <c r="I1033" s="281"/>
      <c r="J1033" s="305"/>
      <c r="K1033" s="595"/>
      <c r="L1033" s="302"/>
    </row>
    <row r="1034" spans="3:12" ht="16.5" customHeight="1" x14ac:dyDescent="0.3">
      <c r="C1034" s="269"/>
      <c r="D1034" s="434" t="s">
        <v>925</v>
      </c>
      <c r="E1034" s="259"/>
      <c r="F1034" s="260"/>
      <c r="G1034" s="260"/>
      <c r="H1034" s="260"/>
      <c r="I1034" s="261"/>
      <c r="J1034" s="293"/>
      <c r="K1034" s="595"/>
      <c r="L1034" s="302"/>
    </row>
    <row r="1035" spans="3:12" ht="16.5" customHeight="1" x14ac:dyDescent="0.3">
      <c r="C1035" s="269"/>
      <c r="D1035" s="149" t="s">
        <v>170</v>
      </c>
      <c r="E1035" s="259"/>
      <c r="F1035" s="260"/>
      <c r="G1035" s="260"/>
      <c r="H1035" s="260"/>
      <c r="I1035" s="261"/>
      <c r="J1035" s="293"/>
      <c r="K1035" s="595"/>
      <c r="L1035" s="302"/>
    </row>
    <row r="1036" spans="3:12" ht="16.5" customHeight="1" x14ac:dyDescent="0.3">
      <c r="C1036" s="269" t="s">
        <v>931</v>
      </c>
      <c r="D1036" s="494" t="s">
        <v>566</v>
      </c>
      <c r="E1036" s="259"/>
      <c r="F1036" s="260">
        <v>1</v>
      </c>
      <c r="G1036" s="260"/>
      <c r="H1036" s="260"/>
      <c r="I1036" s="261"/>
      <c r="J1036" s="293">
        <f>F1036</f>
        <v>1</v>
      </c>
      <c r="K1036" s="595"/>
      <c r="L1036" s="302"/>
    </row>
    <row r="1037" spans="3:12" ht="16.5" customHeight="1" x14ac:dyDescent="0.3">
      <c r="C1037" s="594" t="str">
        <f>RESUMEN!C280</f>
        <v>03.08.02.02</v>
      </c>
      <c r="D1037" s="2181" t="str">
        <f>RESUMEN!D280</f>
        <v>M01b MAMPARA EXTERIOR CON INGRESO DE CRISTAL TEMPLADO INCOLORO 10mm DE 2 HOJAS, CON LAMINA PAVONADA h=0.10m, (1.80m x 2.60m)</v>
      </c>
      <c r="E1037" s="2181"/>
      <c r="F1037" s="2181"/>
      <c r="G1037" s="2181"/>
      <c r="H1037" s="2181"/>
      <c r="I1037" s="2181"/>
      <c r="J1037" s="2181"/>
      <c r="K1037" s="2182"/>
      <c r="L1037" s="302"/>
    </row>
    <row r="1038" spans="3:12" s="303" customFormat="1" x14ac:dyDescent="0.25">
      <c r="C1038" s="2170" t="s">
        <v>1</v>
      </c>
      <c r="D1038" s="2172" t="s">
        <v>2</v>
      </c>
      <c r="E1038" s="2172" t="s">
        <v>239</v>
      </c>
      <c r="F1038" s="2174" t="s">
        <v>391</v>
      </c>
      <c r="G1038" s="2175"/>
      <c r="H1038" s="2175"/>
      <c r="I1038" s="2176"/>
      <c r="J1038" s="2177" t="s">
        <v>392</v>
      </c>
      <c r="K1038" s="2179" t="s">
        <v>393</v>
      </c>
    </row>
    <row r="1039" spans="3:12" x14ac:dyDescent="0.3">
      <c r="C1039" s="2171"/>
      <c r="D1039" s="2173"/>
      <c r="E1039" s="2173"/>
      <c r="F1039" s="296" t="s">
        <v>58</v>
      </c>
      <c r="G1039" s="297" t="s">
        <v>48</v>
      </c>
      <c r="H1039" s="297" t="s">
        <v>51</v>
      </c>
      <c r="I1039" s="298" t="s">
        <v>47</v>
      </c>
      <c r="J1039" s="2178"/>
      <c r="K1039" s="2180"/>
    </row>
    <row r="1040" spans="3:12" ht="16.5" customHeight="1" x14ac:dyDescent="0.3">
      <c r="C1040" s="304"/>
      <c r="D1040" s="282"/>
      <c r="E1040" s="282"/>
      <c r="F1040" s="282"/>
      <c r="G1040" s="282"/>
      <c r="H1040" s="282"/>
      <c r="I1040" s="282"/>
      <c r="J1040" s="490">
        <f>SUM(J1043:J1044)</f>
        <v>1</v>
      </c>
      <c r="K1040" s="284" t="s">
        <v>3</v>
      </c>
    </row>
    <row r="1041" spans="3:12" ht="16.5" customHeight="1" x14ac:dyDescent="0.3">
      <c r="C1041" s="269"/>
      <c r="D1041" s="177" t="s">
        <v>169</v>
      </c>
      <c r="E1041" s="259"/>
      <c r="F1041" s="260"/>
      <c r="G1041" s="280"/>
      <c r="H1041" s="280"/>
      <c r="I1041" s="281"/>
      <c r="J1041" s="305"/>
      <c r="K1041" s="595"/>
      <c r="L1041" s="302"/>
    </row>
    <row r="1042" spans="3:12" ht="16.5" customHeight="1" x14ac:dyDescent="0.3">
      <c r="C1042" s="269"/>
      <c r="D1042" s="434" t="s">
        <v>1385</v>
      </c>
      <c r="E1042" s="259"/>
      <c r="F1042" s="260"/>
      <c r="G1042" s="260"/>
      <c r="H1042" s="260"/>
      <c r="I1042" s="261"/>
      <c r="J1042" s="293"/>
      <c r="K1042" s="595"/>
      <c r="L1042" s="302"/>
    </row>
    <row r="1043" spans="3:12" ht="16.5" customHeight="1" x14ac:dyDescent="0.3">
      <c r="C1043" s="269"/>
      <c r="D1043" s="149" t="s">
        <v>170</v>
      </c>
      <c r="E1043" s="259"/>
      <c r="F1043" s="260"/>
      <c r="G1043" s="260"/>
      <c r="H1043" s="260"/>
      <c r="I1043" s="261"/>
      <c r="J1043" s="293"/>
      <c r="K1043" s="595"/>
      <c r="L1043" s="302"/>
    </row>
    <row r="1044" spans="3:12" ht="16.5" customHeight="1" x14ac:dyDescent="0.3">
      <c r="C1044" s="269" t="s">
        <v>1050</v>
      </c>
      <c r="D1044" s="494" t="s">
        <v>144</v>
      </c>
      <c r="E1044" s="259"/>
      <c r="F1044" s="260">
        <v>1</v>
      </c>
      <c r="G1044" s="260"/>
      <c r="H1044" s="260"/>
      <c r="I1044" s="261"/>
      <c r="J1044" s="293">
        <f>F1044</f>
        <v>1</v>
      </c>
      <c r="K1044" s="595"/>
      <c r="L1044" s="302"/>
    </row>
    <row r="1045" spans="3:12" ht="16.5" customHeight="1" x14ac:dyDescent="0.3">
      <c r="C1045" s="594" t="str">
        <f>RESUMEN!C281</f>
        <v>03.08.02.03</v>
      </c>
      <c r="D1045" s="2181" t="str">
        <f>RESUMEN!D281</f>
        <v>M02a MAMPARA INTERIOR CON INGRESO DE CRISTAL TEMPLADO INCOLORO 10mm DE 1 HOJA, CON LAMINA PAVONADA h=0.10m, (1.00m x 2.60m)</v>
      </c>
      <c r="E1045" s="2181"/>
      <c r="F1045" s="2181"/>
      <c r="G1045" s="2181"/>
      <c r="H1045" s="2181"/>
      <c r="I1045" s="2181"/>
      <c r="J1045" s="2181"/>
      <c r="K1045" s="2182"/>
      <c r="L1045" s="302"/>
    </row>
    <row r="1046" spans="3:12" s="303" customFormat="1" x14ac:dyDescent="0.25">
      <c r="C1046" s="2170" t="s">
        <v>1</v>
      </c>
      <c r="D1046" s="2172" t="s">
        <v>2</v>
      </c>
      <c r="E1046" s="2172" t="s">
        <v>239</v>
      </c>
      <c r="F1046" s="2174" t="s">
        <v>391</v>
      </c>
      <c r="G1046" s="2175"/>
      <c r="H1046" s="2175"/>
      <c r="I1046" s="2176"/>
      <c r="J1046" s="2177" t="s">
        <v>392</v>
      </c>
      <c r="K1046" s="2179" t="s">
        <v>393</v>
      </c>
    </row>
    <row r="1047" spans="3:12" x14ac:dyDescent="0.3">
      <c r="C1047" s="2171"/>
      <c r="D1047" s="2173"/>
      <c r="E1047" s="2173"/>
      <c r="F1047" s="296" t="s">
        <v>58</v>
      </c>
      <c r="G1047" s="297" t="s">
        <v>48</v>
      </c>
      <c r="H1047" s="297" t="s">
        <v>51</v>
      </c>
      <c r="I1047" s="298" t="s">
        <v>47</v>
      </c>
      <c r="J1047" s="2178"/>
      <c r="K1047" s="2180"/>
    </row>
    <row r="1048" spans="3:12" ht="16.5" customHeight="1" x14ac:dyDescent="0.3">
      <c r="C1048" s="304"/>
      <c r="D1048" s="282"/>
      <c r="E1048" s="282"/>
      <c r="F1048" s="282"/>
      <c r="G1048" s="282"/>
      <c r="H1048" s="282"/>
      <c r="I1048" s="282"/>
      <c r="J1048" s="490">
        <f>SUM(J1050:J1067)</f>
        <v>8</v>
      </c>
      <c r="K1048" s="284" t="s">
        <v>3</v>
      </c>
    </row>
    <row r="1049" spans="3:12" ht="16.5" customHeight="1" x14ac:dyDescent="0.3">
      <c r="C1049" s="269"/>
      <c r="D1049" s="177" t="s">
        <v>169</v>
      </c>
      <c r="E1049" s="259"/>
      <c r="F1049" s="260"/>
      <c r="G1049" s="280"/>
      <c r="H1049" s="280"/>
      <c r="I1049" s="281"/>
      <c r="J1049" s="305"/>
      <c r="K1049" s="595"/>
      <c r="L1049" s="302"/>
    </row>
    <row r="1050" spans="3:12" ht="16.5" customHeight="1" x14ac:dyDescent="0.3">
      <c r="C1050" s="269"/>
      <c r="D1050" s="434" t="s">
        <v>925</v>
      </c>
      <c r="E1050" s="259"/>
      <c r="F1050" s="260"/>
      <c r="G1050" s="260"/>
      <c r="H1050" s="260"/>
      <c r="I1050" s="261"/>
      <c r="J1050" s="293"/>
      <c r="K1050" s="595"/>
      <c r="L1050" s="302"/>
    </row>
    <row r="1051" spans="3:12" ht="16.5" customHeight="1" x14ac:dyDescent="0.3">
      <c r="C1051" s="269"/>
      <c r="D1051" s="149" t="s">
        <v>170</v>
      </c>
      <c r="E1051" s="259"/>
      <c r="F1051" s="260"/>
      <c r="G1051" s="260"/>
      <c r="H1051" s="260"/>
      <c r="I1051" s="261"/>
      <c r="J1051" s="293"/>
      <c r="K1051" s="595"/>
      <c r="L1051" s="302"/>
    </row>
    <row r="1052" spans="3:12" ht="16.5" customHeight="1" x14ac:dyDescent="0.3">
      <c r="C1052" s="269" t="s">
        <v>1368</v>
      </c>
      <c r="D1052" s="494" t="s">
        <v>185</v>
      </c>
      <c r="E1052" s="259"/>
      <c r="F1052" s="260">
        <v>1</v>
      </c>
      <c r="G1052" s="260"/>
      <c r="H1052" s="260"/>
      <c r="I1052" s="261"/>
      <c r="J1052" s="293">
        <f>F1052</f>
        <v>1</v>
      </c>
      <c r="K1052" s="595"/>
      <c r="L1052" s="302"/>
    </row>
    <row r="1053" spans="3:12" ht="16.5" customHeight="1" x14ac:dyDescent="0.3">
      <c r="C1053" s="269"/>
      <c r="D1053" s="434" t="s">
        <v>1253</v>
      </c>
      <c r="E1053" s="259"/>
      <c r="F1053" s="260"/>
      <c r="G1053" s="260"/>
      <c r="H1053" s="260"/>
      <c r="I1053" s="261"/>
      <c r="J1053" s="293"/>
      <c r="K1053" s="595"/>
      <c r="L1053" s="302"/>
    </row>
    <row r="1054" spans="3:12" ht="16.5" customHeight="1" x14ac:dyDescent="0.3">
      <c r="C1054" s="269" t="s">
        <v>1164</v>
      </c>
      <c r="D1054" s="494" t="s">
        <v>184</v>
      </c>
      <c r="E1054" s="259"/>
      <c r="F1054" s="260">
        <v>1</v>
      </c>
      <c r="G1054" s="260"/>
      <c r="H1054" s="260"/>
      <c r="I1054" s="261"/>
      <c r="J1054" s="293">
        <f>F1054</f>
        <v>1</v>
      </c>
      <c r="K1054" s="595"/>
      <c r="L1054" s="302"/>
    </row>
    <row r="1055" spans="3:12" ht="16.5" customHeight="1" x14ac:dyDescent="0.3">
      <c r="C1055" s="269"/>
      <c r="D1055" s="177" t="s">
        <v>200</v>
      </c>
      <c r="E1055" s="259"/>
      <c r="F1055" s="260"/>
      <c r="G1055" s="280"/>
      <c r="H1055" s="280"/>
      <c r="I1055" s="281"/>
      <c r="J1055" s="305"/>
      <c r="K1055" s="595"/>
      <c r="L1055" s="302"/>
    </row>
    <row r="1056" spans="3:12" ht="16.5" customHeight="1" x14ac:dyDescent="0.3">
      <c r="C1056" s="269"/>
      <c r="D1056" s="149" t="s">
        <v>170</v>
      </c>
      <c r="E1056" s="259"/>
      <c r="F1056" s="260"/>
      <c r="G1056" s="260"/>
      <c r="H1056" s="260"/>
      <c r="I1056" s="261"/>
      <c r="J1056" s="293"/>
      <c r="K1056" s="595"/>
      <c r="L1056" s="302"/>
    </row>
    <row r="1057" spans="3:12" ht="16.5" customHeight="1" x14ac:dyDescent="0.3">
      <c r="C1057" s="269"/>
      <c r="D1057" s="434" t="s">
        <v>1511</v>
      </c>
      <c r="E1057" s="259"/>
      <c r="F1057" s="260"/>
      <c r="G1057" s="260"/>
      <c r="H1057" s="260"/>
      <c r="I1057" s="261"/>
      <c r="J1057" s="293"/>
      <c r="K1057" s="595"/>
      <c r="L1057" s="302"/>
    </row>
    <row r="1058" spans="3:12" ht="16.5" customHeight="1" x14ac:dyDescent="0.3">
      <c r="C1058" s="269" t="s">
        <v>1518</v>
      </c>
      <c r="D1058" s="494" t="s">
        <v>176</v>
      </c>
      <c r="E1058" s="259"/>
      <c r="F1058" s="260">
        <v>1</v>
      </c>
      <c r="G1058" s="260"/>
      <c r="H1058" s="260"/>
      <c r="I1058" s="261"/>
      <c r="J1058" s="293">
        <f>F1058</f>
        <v>1</v>
      </c>
      <c r="K1058" s="595"/>
      <c r="L1058" s="302"/>
    </row>
    <row r="1059" spans="3:12" ht="16.5" customHeight="1" x14ac:dyDescent="0.3">
      <c r="C1059" s="269"/>
      <c r="D1059" s="434" t="s">
        <v>1639</v>
      </c>
      <c r="E1059" s="259"/>
      <c r="F1059" s="260"/>
      <c r="G1059" s="260"/>
      <c r="H1059" s="260"/>
      <c r="I1059" s="261"/>
      <c r="J1059" s="293"/>
      <c r="K1059" s="595"/>
      <c r="L1059" s="302"/>
    </row>
    <row r="1060" spans="3:12" ht="16.5" customHeight="1" x14ac:dyDescent="0.3">
      <c r="C1060" s="269" t="s">
        <v>1591</v>
      </c>
      <c r="D1060" s="494" t="s">
        <v>385</v>
      </c>
      <c r="E1060" s="259"/>
      <c r="F1060" s="260">
        <v>1</v>
      </c>
      <c r="G1060" s="260"/>
      <c r="H1060" s="260"/>
      <c r="I1060" s="261"/>
      <c r="J1060" s="293">
        <f>F1060</f>
        <v>1</v>
      </c>
      <c r="K1060" s="595"/>
      <c r="L1060" s="302"/>
    </row>
    <row r="1061" spans="3:12" ht="16.5" customHeight="1" x14ac:dyDescent="0.3">
      <c r="C1061" s="269" t="s">
        <v>1592</v>
      </c>
      <c r="D1061" s="494" t="s">
        <v>167</v>
      </c>
      <c r="E1061" s="259"/>
      <c r="F1061" s="260">
        <v>1</v>
      </c>
      <c r="G1061" s="260"/>
      <c r="H1061" s="260"/>
      <c r="I1061" s="261"/>
      <c r="J1061" s="293">
        <f>F1061</f>
        <v>1</v>
      </c>
      <c r="K1061" s="595"/>
      <c r="L1061" s="302"/>
    </row>
    <row r="1062" spans="3:12" ht="16.5" customHeight="1" x14ac:dyDescent="0.3">
      <c r="C1062" s="269" t="s">
        <v>1611</v>
      </c>
      <c r="D1062" s="494" t="s">
        <v>327</v>
      </c>
      <c r="E1062" s="259"/>
      <c r="F1062" s="260">
        <v>1</v>
      </c>
      <c r="G1062" s="260"/>
      <c r="H1062" s="260"/>
      <c r="I1062" s="261"/>
      <c r="J1062" s="293">
        <f>F1062</f>
        <v>1</v>
      </c>
      <c r="K1062" s="595"/>
      <c r="L1062" s="302"/>
    </row>
    <row r="1063" spans="3:12" ht="16.5" customHeight="1" x14ac:dyDescent="0.3">
      <c r="C1063" s="269"/>
      <c r="D1063" s="177" t="s">
        <v>203</v>
      </c>
      <c r="E1063" s="259"/>
      <c r="F1063" s="260"/>
      <c r="G1063" s="280"/>
      <c r="H1063" s="280"/>
      <c r="I1063" s="281"/>
      <c r="J1063" s="305"/>
      <c r="K1063" s="595"/>
      <c r="L1063" s="302"/>
    </row>
    <row r="1064" spans="3:12" ht="16.5" customHeight="1" x14ac:dyDescent="0.3">
      <c r="C1064" s="269"/>
      <c r="D1064" s="149" t="s">
        <v>170</v>
      </c>
      <c r="E1064" s="259"/>
      <c r="F1064" s="260"/>
      <c r="G1064" s="260"/>
      <c r="H1064" s="260"/>
      <c r="I1064" s="261"/>
      <c r="J1064" s="293"/>
      <c r="K1064" s="595"/>
      <c r="L1064" s="302"/>
    </row>
    <row r="1065" spans="3:12" ht="16.5" customHeight="1" x14ac:dyDescent="0.3">
      <c r="C1065" s="269"/>
      <c r="D1065" s="434" t="s">
        <v>1798</v>
      </c>
      <c r="E1065" s="259"/>
      <c r="F1065" s="260"/>
      <c r="G1065" s="260"/>
      <c r="H1065" s="260"/>
      <c r="I1065" s="261"/>
      <c r="J1065" s="293"/>
      <c r="K1065" s="595"/>
      <c r="L1065" s="302"/>
    </row>
    <row r="1066" spans="3:12" ht="16.5" customHeight="1" x14ac:dyDescent="0.3">
      <c r="C1066" s="269" t="s">
        <v>1803</v>
      </c>
      <c r="D1066" s="494" t="s">
        <v>176</v>
      </c>
      <c r="E1066" s="259"/>
      <c r="F1066" s="260">
        <v>1</v>
      </c>
      <c r="G1066" s="260"/>
      <c r="H1066" s="260"/>
      <c r="I1066" s="261"/>
      <c r="J1066" s="293">
        <f>F1066</f>
        <v>1</v>
      </c>
      <c r="K1066" s="595"/>
      <c r="L1066" s="302"/>
    </row>
    <row r="1067" spans="3:12" ht="16.5" customHeight="1" x14ac:dyDescent="0.3">
      <c r="C1067" s="269" t="s">
        <v>2454</v>
      </c>
      <c r="D1067" s="494" t="s">
        <v>278</v>
      </c>
      <c r="E1067" s="259"/>
      <c r="F1067" s="260">
        <v>1</v>
      </c>
      <c r="G1067" s="260"/>
      <c r="H1067" s="260"/>
      <c r="I1067" s="261"/>
      <c r="J1067" s="293">
        <f>F1067</f>
        <v>1</v>
      </c>
      <c r="K1067" s="595"/>
      <c r="L1067" s="302"/>
    </row>
    <row r="1068" spans="3:12" ht="16.5" customHeight="1" x14ac:dyDescent="0.3">
      <c r="C1068" s="594" t="str">
        <f>RESUMEN!C282</f>
        <v>03.08.02.04</v>
      </c>
      <c r="D1068" s="2181" t="str">
        <f>RESUMEN!D282</f>
        <v>M02b MAMPARA INTERIOR CON INGRESO DE CRISTAL TEMPLADO INCOLORO 10mm DE 1 HOJA, CON LAMINA PAVONADA h=0.10m, (1.70m x 2.60m)</v>
      </c>
      <c r="E1068" s="2181"/>
      <c r="F1068" s="2181"/>
      <c r="G1068" s="2181"/>
      <c r="H1068" s="2181"/>
      <c r="I1068" s="2181"/>
      <c r="J1068" s="2181"/>
      <c r="K1068" s="2182"/>
      <c r="L1068" s="302"/>
    </row>
    <row r="1069" spans="3:12" s="303" customFormat="1" x14ac:dyDescent="0.25">
      <c r="C1069" s="2170" t="s">
        <v>1</v>
      </c>
      <c r="D1069" s="2172" t="s">
        <v>2</v>
      </c>
      <c r="E1069" s="2172" t="s">
        <v>239</v>
      </c>
      <c r="F1069" s="2174" t="s">
        <v>391</v>
      </c>
      <c r="G1069" s="2175"/>
      <c r="H1069" s="2175"/>
      <c r="I1069" s="2176"/>
      <c r="J1069" s="2177" t="s">
        <v>392</v>
      </c>
      <c r="K1069" s="2179" t="s">
        <v>393</v>
      </c>
    </row>
    <row r="1070" spans="3:12" x14ac:dyDescent="0.3">
      <c r="C1070" s="2171"/>
      <c r="D1070" s="2173"/>
      <c r="E1070" s="2173"/>
      <c r="F1070" s="296" t="s">
        <v>58</v>
      </c>
      <c r="G1070" s="297" t="s">
        <v>48</v>
      </c>
      <c r="H1070" s="297" t="s">
        <v>51</v>
      </c>
      <c r="I1070" s="298" t="s">
        <v>47</v>
      </c>
      <c r="J1070" s="2178"/>
      <c r="K1070" s="2180"/>
    </row>
    <row r="1071" spans="3:12" ht="16.5" customHeight="1" x14ac:dyDescent="0.3">
      <c r="C1071" s="304"/>
      <c r="D1071" s="282"/>
      <c r="E1071" s="282"/>
      <c r="F1071" s="282"/>
      <c r="G1071" s="282"/>
      <c r="H1071" s="282"/>
      <c r="I1071" s="282"/>
      <c r="J1071" s="490">
        <f>SUM(J1074:J1079)</f>
        <v>2</v>
      </c>
      <c r="K1071" s="284" t="s">
        <v>3</v>
      </c>
    </row>
    <row r="1072" spans="3:12" ht="16.5" customHeight="1" x14ac:dyDescent="0.3">
      <c r="C1072" s="269"/>
      <c r="D1072" s="177" t="s">
        <v>169</v>
      </c>
      <c r="E1072" s="259"/>
      <c r="F1072" s="260"/>
      <c r="G1072" s="280"/>
      <c r="H1072" s="280"/>
      <c r="I1072" s="281"/>
      <c r="J1072" s="305"/>
      <c r="K1072" s="595"/>
      <c r="L1072" s="302"/>
    </row>
    <row r="1073" spans="3:12" ht="16.5" customHeight="1" x14ac:dyDescent="0.3">
      <c r="C1073" s="269"/>
      <c r="D1073" s="434" t="s">
        <v>1385</v>
      </c>
      <c r="E1073" s="259"/>
      <c r="F1073" s="260"/>
      <c r="G1073" s="260"/>
      <c r="H1073" s="260"/>
      <c r="I1073" s="261"/>
      <c r="J1073" s="293"/>
      <c r="K1073" s="595"/>
      <c r="L1073" s="302"/>
    </row>
    <row r="1074" spans="3:12" ht="16.5" customHeight="1" x14ac:dyDescent="0.3">
      <c r="C1074" s="269"/>
      <c r="D1074" s="149" t="s">
        <v>170</v>
      </c>
      <c r="E1074" s="259"/>
      <c r="F1074" s="260"/>
      <c r="G1074" s="260"/>
      <c r="H1074" s="260"/>
      <c r="I1074" s="261"/>
      <c r="J1074" s="293"/>
      <c r="K1074" s="595"/>
      <c r="L1074" s="302"/>
    </row>
    <row r="1075" spans="3:12" ht="16.5" customHeight="1" x14ac:dyDescent="0.3">
      <c r="C1075" s="269" t="s">
        <v>1198</v>
      </c>
      <c r="D1075" s="494" t="s">
        <v>361</v>
      </c>
      <c r="E1075" s="259"/>
      <c r="F1075" s="260">
        <v>1</v>
      </c>
      <c r="G1075" s="260"/>
      <c r="H1075" s="260"/>
      <c r="I1075" s="261"/>
      <c r="J1075" s="293">
        <f>F1075</f>
        <v>1</v>
      </c>
      <c r="K1075" s="595"/>
      <c r="L1075" s="302"/>
    </row>
    <row r="1076" spans="3:12" ht="16.5" customHeight="1" x14ac:dyDescent="0.3">
      <c r="C1076" s="269"/>
      <c r="D1076" s="177" t="s">
        <v>200</v>
      </c>
      <c r="E1076" s="259"/>
      <c r="F1076" s="260"/>
      <c r="G1076" s="280"/>
      <c r="H1076" s="280"/>
      <c r="I1076" s="281"/>
      <c r="J1076" s="305"/>
      <c r="K1076" s="595"/>
      <c r="L1076" s="302"/>
    </row>
    <row r="1077" spans="3:12" ht="16.5" customHeight="1" x14ac:dyDescent="0.3">
      <c r="C1077" s="269"/>
      <c r="D1077" s="149" t="s">
        <v>170</v>
      </c>
      <c r="E1077" s="259"/>
      <c r="F1077" s="260"/>
      <c r="G1077" s="260"/>
      <c r="H1077" s="260"/>
      <c r="I1077" s="261"/>
      <c r="J1077" s="293"/>
      <c r="K1077" s="595"/>
      <c r="L1077" s="302"/>
    </row>
    <row r="1078" spans="3:12" ht="16.5" customHeight="1" x14ac:dyDescent="0.3">
      <c r="C1078" s="269"/>
      <c r="D1078" s="434" t="s">
        <v>1685</v>
      </c>
      <c r="E1078" s="259"/>
      <c r="F1078" s="260"/>
      <c r="G1078" s="260"/>
      <c r="H1078" s="260"/>
      <c r="I1078" s="261"/>
      <c r="J1078" s="293"/>
      <c r="K1078" s="595"/>
      <c r="L1078" s="302"/>
    </row>
    <row r="1079" spans="3:12" ht="16.5" customHeight="1" x14ac:dyDescent="0.3">
      <c r="C1079" s="269" t="s">
        <v>1676</v>
      </c>
      <c r="D1079" s="494" t="s">
        <v>1677</v>
      </c>
      <c r="E1079" s="259"/>
      <c r="F1079" s="260">
        <v>1</v>
      </c>
      <c r="G1079" s="260"/>
      <c r="H1079" s="260"/>
      <c r="I1079" s="261"/>
      <c r="J1079" s="293">
        <f>F1079</f>
        <v>1</v>
      </c>
      <c r="K1079" s="595"/>
      <c r="L1079" s="302"/>
    </row>
    <row r="1080" spans="3:12" ht="16.5" customHeight="1" x14ac:dyDescent="0.3">
      <c r="C1080" s="256"/>
      <c r="D1080" s="1310"/>
      <c r="E1080" s="1311"/>
      <c r="F1080" s="1307"/>
      <c r="G1080" s="1307"/>
      <c r="H1080" s="1307"/>
      <c r="I1080" s="1308"/>
      <c r="J1080" s="1309"/>
      <c r="K1080" s="595"/>
      <c r="L1080" s="302"/>
    </row>
    <row r="1081" spans="3:12" ht="16.5" customHeight="1" x14ac:dyDescent="0.3">
      <c r="C1081" s="594" t="str">
        <f>RESUMEN!C283</f>
        <v>03.08.02.05</v>
      </c>
      <c r="D1081" s="2181" t="str">
        <f>RESUMEN!D283</f>
        <v>M02c MAMPARA INTERIOR CON INGRESO DE CRISTAL TEMPLADO INCOLORO 10mm DE 1 HOJA, CON LAMINA PAVONADA h=0.10m, (2.00m x 2.60m)</v>
      </c>
      <c r="E1081" s="2181"/>
      <c r="F1081" s="2181"/>
      <c r="G1081" s="2181"/>
      <c r="H1081" s="2181"/>
      <c r="I1081" s="2181"/>
      <c r="J1081" s="2181"/>
      <c r="K1081" s="2182"/>
      <c r="L1081" s="302"/>
    </row>
    <row r="1082" spans="3:12" s="303" customFormat="1" x14ac:dyDescent="0.25">
      <c r="C1082" s="2170" t="s">
        <v>1</v>
      </c>
      <c r="D1082" s="2172" t="s">
        <v>2</v>
      </c>
      <c r="E1082" s="2172" t="s">
        <v>239</v>
      </c>
      <c r="F1082" s="2174" t="s">
        <v>391</v>
      </c>
      <c r="G1082" s="2175"/>
      <c r="H1082" s="2175"/>
      <c r="I1082" s="2176"/>
      <c r="J1082" s="2177" t="s">
        <v>392</v>
      </c>
      <c r="K1082" s="2179" t="s">
        <v>393</v>
      </c>
    </row>
    <row r="1083" spans="3:12" x14ac:dyDescent="0.3">
      <c r="C1083" s="2171"/>
      <c r="D1083" s="2173"/>
      <c r="E1083" s="2173"/>
      <c r="F1083" s="296" t="s">
        <v>58</v>
      </c>
      <c r="G1083" s="297" t="s">
        <v>48</v>
      </c>
      <c r="H1083" s="297" t="s">
        <v>51</v>
      </c>
      <c r="I1083" s="298" t="s">
        <v>47</v>
      </c>
      <c r="J1083" s="2178"/>
      <c r="K1083" s="2180"/>
    </row>
    <row r="1084" spans="3:12" ht="16.5" customHeight="1" x14ac:dyDescent="0.3">
      <c r="C1084" s="304"/>
      <c r="D1084" s="282"/>
      <c r="E1084" s="282"/>
      <c r="F1084" s="282"/>
      <c r="G1084" s="282"/>
      <c r="H1084" s="282"/>
      <c r="I1084" s="282"/>
      <c r="J1084" s="490">
        <f>SUM(J1087:J1097)</f>
        <v>5</v>
      </c>
      <c r="K1084" s="284" t="s">
        <v>3</v>
      </c>
    </row>
    <row r="1085" spans="3:12" ht="16.5" customHeight="1" x14ac:dyDescent="0.3">
      <c r="C1085" s="269"/>
      <c r="D1085" s="177" t="s">
        <v>169</v>
      </c>
      <c r="E1085" s="259"/>
      <c r="F1085" s="260"/>
      <c r="G1085" s="280"/>
      <c r="H1085" s="280"/>
      <c r="I1085" s="281"/>
      <c r="J1085" s="305"/>
      <c r="K1085" s="595"/>
      <c r="L1085" s="302"/>
    </row>
    <row r="1086" spans="3:12" ht="16.5" customHeight="1" x14ac:dyDescent="0.3">
      <c r="C1086" s="269"/>
      <c r="D1086" s="434" t="s">
        <v>925</v>
      </c>
      <c r="E1086" s="259"/>
      <c r="F1086" s="260"/>
      <c r="G1086" s="260"/>
      <c r="H1086" s="260"/>
      <c r="I1086" s="261"/>
      <c r="J1086" s="293"/>
      <c r="K1086" s="595"/>
      <c r="L1086" s="302"/>
    </row>
    <row r="1087" spans="3:12" ht="16.5" customHeight="1" x14ac:dyDescent="0.3">
      <c r="C1087" s="269"/>
      <c r="D1087" s="149" t="s">
        <v>170</v>
      </c>
      <c r="E1087" s="259"/>
      <c r="F1087" s="260"/>
      <c r="G1087" s="260"/>
      <c r="H1087" s="260"/>
      <c r="I1087" s="261"/>
      <c r="J1087" s="293"/>
      <c r="K1087" s="595"/>
      <c r="L1087" s="302"/>
    </row>
    <row r="1088" spans="3:12" ht="16.5" customHeight="1" x14ac:dyDescent="0.3">
      <c r="C1088" s="269" t="s">
        <v>855</v>
      </c>
      <c r="D1088" s="494" t="s">
        <v>854</v>
      </c>
      <c r="E1088" s="259"/>
      <c r="F1088" s="260">
        <v>1</v>
      </c>
      <c r="G1088" s="260"/>
      <c r="H1088" s="260"/>
      <c r="I1088" s="261"/>
      <c r="J1088" s="293">
        <f>F1088</f>
        <v>1</v>
      </c>
      <c r="K1088" s="595"/>
      <c r="L1088" s="302"/>
    </row>
    <row r="1089" spans="3:12" ht="16.5" customHeight="1" x14ac:dyDescent="0.3">
      <c r="C1089" s="269"/>
      <c r="D1089" s="434" t="s">
        <v>1102</v>
      </c>
      <c r="E1089" s="259"/>
      <c r="F1089" s="260"/>
      <c r="G1089" s="260"/>
      <c r="H1089" s="260"/>
      <c r="I1089" s="261"/>
      <c r="J1089" s="293"/>
      <c r="K1089" s="595"/>
      <c r="L1089" s="302"/>
    </row>
    <row r="1090" spans="3:12" ht="16.5" customHeight="1" x14ac:dyDescent="0.3">
      <c r="C1090" s="269" t="s">
        <v>1082</v>
      </c>
      <c r="D1090" s="494" t="s">
        <v>1083</v>
      </c>
      <c r="E1090" s="259"/>
      <c r="F1090" s="260">
        <v>1</v>
      </c>
      <c r="G1090" s="260"/>
      <c r="H1090" s="260"/>
      <c r="I1090" s="261"/>
      <c r="J1090" s="293">
        <f>F1090</f>
        <v>1</v>
      </c>
      <c r="K1090" s="595"/>
      <c r="L1090" s="302"/>
    </row>
    <row r="1091" spans="3:12" ht="16.5" customHeight="1" x14ac:dyDescent="0.3">
      <c r="C1091" s="269"/>
      <c r="D1091" s="434" t="s">
        <v>952</v>
      </c>
      <c r="E1091" s="259"/>
      <c r="F1091" s="260"/>
      <c r="G1091" s="260"/>
      <c r="H1091" s="260"/>
      <c r="I1091" s="261"/>
      <c r="J1091" s="293"/>
      <c r="K1091" s="595"/>
      <c r="L1091" s="302"/>
    </row>
    <row r="1092" spans="3:12" ht="16.5" customHeight="1" x14ac:dyDescent="0.3">
      <c r="C1092" s="269" t="s">
        <v>980</v>
      </c>
      <c r="D1092" s="494" t="s">
        <v>155</v>
      </c>
      <c r="E1092" s="259"/>
      <c r="F1092" s="260">
        <v>1</v>
      </c>
      <c r="G1092" s="260"/>
      <c r="H1092" s="260"/>
      <c r="I1092" s="261"/>
      <c r="J1092" s="293">
        <f>F1092</f>
        <v>1</v>
      </c>
      <c r="K1092" s="595"/>
      <c r="L1092" s="302"/>
    </row>
    <row r="1093" spans="3:12" ht="16.5" customHeight="1" x14ac:dyDescent="0.3">
      <c r="C1093" s="269"/>
      <c r="D1093" s="177" t="s">
        <v>200</v>
      </c>
      <c r="E1093" s="259"/>
      <c r="F1093" s="260"/>
      <c r="G1093" s="280"/>
      <c r="H1093" s="280"/>
      <c r="I1093" s="281"/>
      <c r="J1093" s="305"/>
      <c r="K1093" s="595"/>
      <c r="L1093" s="302"/>
    </row>
    <row r="1094" spans="3:12" ht="16.5" customHeight="1" x14ac:dyDescent="0.3">
      <c r="C1094" s="269"/>
      <c r="D1094" s="149" t="s">
        <v>170</v>
      </c>
      <c r="E1094" s="259"/>
      <c r="F1094" s="260"/>
      <c r="G1094" s="260"/>
      <c r="H1094" s="260"/>
      <c r="I1094" s="261"/>
      <c r="J1094" s="293"/>
      <c r="K1094" s="595"/>
      <c r="L1094" s="302"/>
    </row>
    <row r="1095" spans="3:12" ht="16.5" customHeight="1" x14ac:dyDescent="0.3">
      <c r="C1095" s="269"/>
      <c r="D1095" s="434" t="s">
        <v>1685</v>
      </c>
      <c r="E1095" s="259"/>
      <c r="F1095" s="260"/>
      <c r="G1095" s="260"/>
      <c r="H1095" s="260"/>
      <c r="I1095" s="261"/>
      <c r="J1095" s="293"/>
      <c r="K1095" s="595"/>
      <c r="L1095" s="302"/>
    </row>
    <row r="1096" spans="3:12" ht="16.5" customHeight="1" x14ac:dyDescent="0.3">
      <c r="C1096" s="269" t="s">
        <v>1659</v>
      </c>
      <c r="D1096" s="494" t="s">
        <v>1677</v>
      </c>
      <c r="E1096" s="259"/>
      <c r="F1096" s="260">
        <v>1</v>
      </c>
      <c r="G1096" s="260"/>
      <c r="H1096" s="260"/>
      <c r="I1096" s="261"/>
      <c r="J1096" s="293">
        <f>F1096</f>
        <v>1</v>
      </c>
      <c r="K1096" s="595"/>
      <c r="L1096" s="302"/>
    </row>
    <row r="1097" spans="3:12" ht="16.5" customHeight="1" x14ac:dyDescent="0.3">
      <c r="C1097" s="269" t="s">
        <v>1663</v>
      </c>
      <c r="D1097" s="494" t="s">
        <v>155</v>
      </c>
      <c r="E1097" s="259"/>
      <c r="F1097" s="260">
        <v>1</v>
      </c>
      <c r="G1097" s="260"/>
      <c r="H1097" s="260"/>
      <c r="I1097" s="261"/>
      <c r="J1097" s="293">
        <f>F1097</f>
        <v>1</v>
      </c>
      <c r="K1097" s="595"/>
      <c r="L1097" s="302"/>
    </row>
    <row r="1098" spans="3:12" ht="16.5" customHeight="1" x14ac:dyDescent="0.3">
      <c r="C1098" s="594" t="str">
        <f>RESUMEN!C284</f>
        <v>03.08.02.06</v>
      </c>
      <c r="D1098" s="2181" t="str">
        <f>RESUMEN!D284</f>
        <v>M02d MAMPARA INTERIOR CON INGRESO DE CRISTAL TEMPLADO INCOLORO 10mm DE 1 HOJA, CON LAMINA PAVONADA h=0.10m, (2.50m x 2.60m)</v>
      </c>
      <c r="E1098" s="2181"/>
      <c r="F1098" s="2181"/>
      <c r="G1098" s="2181"/>
      <c r="H1098" s="2181"/>
      <c r="I1098" s="2181"/>
      <c r="J1098" s="2181"/>
      <c r="K1098" s="2182"/>
      <c r="L1098" s="302"/>
    </row>
    <row r="1099" spans="3:12" s="303" customFormat="1" x14ac:dyDescent="0.25">
      <c r="C1099" s="2170" t="s">
        <v>1</v>
      </c>
      <c r="D1099" s="2172" t="s">
        <v>2</v>
      </c>
      <c r="E1099" s="2172" t="s">
        <v>239</v>
      </c>
      <c r="F1099" s="2174" t="s">
        <v>391</v>
      </c>
      <c r="G1099" s="2175"/>
      <c r="H1099" s="2175"/>
      <c r="I1099" s="2176"/>
      <c r="J1099" s="2177" t="s">
        <v>392</v>
      </c>
      <c r="K1099" s="2179" t="s">
        <v>393</v>
      </c>
    </row>
    <row r="1100" spans="3:12" x14ac:dyDescent="0.3">
      <c r="C1100" s="2171"/>
      <c r="D1100" s="2173"/>
      <c r="E1100" s="2173"/>
      <c r="F1100" s="296" t="s">
        <v>58</v>
      </c>
      <c r="G1100" s="297" t="s">
        <v>48</v>
      </c>
      <c r="H1100" s="297" t="s">
        <v>51</v>
      </c>
      <c r="I1100" s="298" t="s">
        <v>47</v>
      </c>
      <c r="J1100" s="2178"/>
      <c r="K1100" s="2180"/>
    </row>
    <row r="1101" spans="3:12" ht="16.5" customHeight="1" x14ac:dyDescent="0.3">
      <c r="C1101" s="304"/>
      <c r="D1101" s="282"/>
      <c r="E1101" s="282"/>
      <c r="F1101" s="282"/>
      <c r="G1101" s="282"/>
      <c r="H1101" s="282"/>
      <c r="I1101" s="282"/>
      <c r="J1101" s="490">
        <f>SUM(J1104:J1113)</f>
        <v>4</v>
      </c>
      <c r="K1101" s="284" t="s">
        <v>3</v>
      </c>
    </row>
    <row r="1102" spans="3:12" ht="16.5" customHeight="1" x14ac:dyDescent="0.3">
      <c r="C1102" s="269"/>
      <c r="D1102" s="177" t="s">
        <v>169</v>
      </c>
      <c r="E1102" s="259"/>
      <c r="F1102" s="260"/>
      <c r="G1102" s="280"/>
      <c r="H1102" s="280"/>
      <c r="I1102" s="281"/>
      <c r="J1102" s="305"/>
      <c r="K1102" s="595"/>
      <c r="L1102" s="302"/>
    </row>
    <row r="1103" spans="3:12" ht="16.5" customHeight="1" x14ac:dyDescent="0.3">
      <c r="C1103" s="269"/>
      <c r="D1103" s="434" t="s">
        <v>1102</v>
      </c>
      <c r="E1103" s="259"/>
      <c r="F1103" s="260"/>
      <c r="G1103" s="260"/>
      <c r="H1103" s="260"/>
      <c r="I1103" s="261"/>
      <c r="J1103" s="293"/>
      <c r="K1103" s="595"/>
      <c r="L1103" s="302"/>
    </row>
    <row r="1104" spans="3:12" ht="16.5" customHeight="1" x14ac:dyDescent="0.3">
      <c r="C1104" s="269"/>
      <c r="D1104" s="149" t="s">
        <v>170</v>
      </c>
      <c r="E1104" s="259"/>
      <c r="F1104" s="260"/>
      <c r="G1104" s="260"/>
      <c r="H1104" s="260"/>
      <c r="I1104" s="261"/>
      <c r="J1104" s="293"/>
      <c r="K1104" s="595"/>
      <c r="L1104" s="302"/>
    </row>
    <row r="1105" spans="3:12" ht="16.5" customHeight="1" x14ac:dyDescent="0.3">
      <c r="C1105" s="269" t="s">
        <v>1380</v>
      </c>
      <c r="D1105" s="494" t="s">
        <v>803</v>
      </c>
      <c r="E1105" s="259"/>
      <c r="F1105" s="260">
        <v>1</v>
      </c>
      <c r="G1105" s="260"/>
      <c r="H1105" s="260"/>
      <c r="I1105" s="261"/>
      <c r="J1105" s="293">
        <f>F1105</f>
        <v>1</v>
      </c>
      <c r="K1105" s="595"/>
      <c r="L1105" s="302"/>
    </row>
    <row r="1106" spans="3:12" ht="16.5" customHeight="1" x14ac:dyDescent="0.3">
      <c r="C1106" s="269" t="s">
        <v>3673</v>
      </c>
      <c r="D1106" s="494" t="s">
        <v>3674</v>
      </c>
      <c r="E1106" s="259"/>
      <c r="F1106" s="260">
        <v>1</v>
      </c>
      <c r="G1106" s="260"/>
      <c r="H1106" s="260"/>
      <c r="I1106" s="261"/>
      <c r="J1106" s="293">
        <f>F1106</f>
        <v>1</v>
      </c>
      <c r="K1106" s="595"/>
      <c r="L1106" s="302"/>
    </row>
    <row r="1107" spans="3:12" ht="16.5" customHeight="1" x14ac:dyDescent="0.3">
      <c r="C1107" s="269"/>
      <c r="D1107" s="177" t="s">
        <v>200</v>
      </c>
      <c r="E1107" s="259"/>
      <c r="F1107" s="260"/>
      <c r="G1107" s="280"/>
      <c r="H1107" s="280"/>
      <c r="I1107" s="281"/>
      <c r="J1107" s="305"/>
      <c r="K1107" s="595"/>
      <c r="L1107" s="302"/>
    </row>
    <row r="1108" spans="3:12" ht="16.5" customHeight="1" x14ac:dyDescent="0.3">
      <c r="C1108" s="269"/>
      <c r="D1108" s="149" t="s">
        <v>170</v>
      </c>
      <c r="E1108" s="259"/>
      <c r="F1108" s="260"/>
      <c r="G1108" s="260"/>
      <c r="H1108" s="260"/>
      <c r="I1108" s="261"/>
      <c r="J1108" s="293"/>
      <c r="K1108" s="595"/>
      <c r="L1108" s="302"/>
    </row>
    <row r="1109" spans="3:12" ht="16.5" customHeight="1" x14ac:dyDescent="0.3">
      <c r="C1109" s="269"/>
      <c r="D1109" s="434" t="s">
        <v>1692</v>
      </c>
      <c r="E1109" s="259"/>
      <c r="F1109" s="260"/>
      <c r="G1109" s="260"/>
      <c r="H1109" s="260"/>
      <c r="I1109" s="261"/>
      <c r="J1109" s="293"/>
      <c r="K1109" s="595"/>
      <c r="L1109" s="302"/>
    </row>
    <row r="1110" spans="3:12" ht="16.5" customHeight="1" x14ac:dyDescent="0.3">
      <c r="C1110" s="269" t="s">
        <v>1607</v>
      </c>
      <c r="D1110" s="494" t="s">
        <v>382</v>
      </c>
      <c r="E1110" s="259"/>
      <c r="F1110" s="260">
        <v>1</v>
      </c>
      <c r="G1110" s="260"/>
      <c r="H1110" s="260"/>
      <c r="I1110" s="261"/>
      <c r="J1110" s="293">
        <f>F1110</f>
        <v>1</v>
      </c>
      <c r="K1110" s="595"/>
      <c r="L1110" s="302"/>
    </row>
    <row r="1111" spans="3:12" ht="16.5" customHeight="1" x14ac:dyDescent="0.3">
      <c r="C1111" s="269"/>
      <c r="D1111" s="434" t="s">
        <v>1685</v>
      </c>
      <c r="E1111" s="259"/>
      <c r="F1111" s="260"/>
      <c r="G1111" s="260"/>
      <c r="H1111" s="260"/>
      <c r="I1111" s="261"/>
      <c r="J1111" s="293"/>
      <c r="K1111" s="595"/>
      <c r="L1111" s="302"/>
    </row>
    <row r="1112" spans="3:12" ht="16.5" customHeight="1" x14ac:dyDescent="0.3">
      <c r="C1112" s="269" t="s">
        <v>1670</v>
      </c>
      <c r="D1112" s="494" t="s">
        <v>1671</v>
      </c>
      <c r="E1112" s="259"/>
      <c r="F1112" s="260">
        <v>1</v>
      </c>
      <c r="G1112" s="260"/>
      <c r="H1112" s="260"/>
      <c r="I1112" s="261"/>
      <c r="J1112" s="293">
        <f>F1112</f>
        <v>1</v>
      </c>
      <c r="K1112" s="595"/>
      <c r="L1112" s="302"/>
    </row>
    <row r="1113" spans="3:12" ht="16.5" customHeight="1" x14ac:dyDescent="0.3">
      <c r="C1113" s="269"/>
      <c r="D1113" s="434" t="s">
        <v>1511</v>
      </c>
      <c r="E1113" s="259"/>
      <c r="F1113" s="260"/>
      <c r="G1113" s="260"/>
      <c r="H1113" s="260"/>
      <c r="I1113" s="261"/>
      <c r="J1113" s="293"/>
      <c r="K1113" s="595"/>
      <c r="L1113" s="302"/>
    </row>
    <row r="1114" spans="3:12" ht="16.5" customHeight="1" x14ac:dyDescent="0.3">
      <c r="C1114" s="269" t="s">
        <v>1570</v>
      </c>
      <c r="D1114" s="494" t="s">
        <v>803</v>
      </c>
      <c r="E1114" s="259"/>
      <c r="F1114" s="260">
        <v>1</v>
      </c>
      <c r="G1114" s="260"/>
      <c r="H1114" s="260"/>
      <c r="I1114" s="261"/>
      <c r="J1114" s="293">
        <f>F1114</f>
        <v>1</v>
      </c>
      <c r="K1114" s="595"/>
      <c r="L1114" s="302"/>
    </row>
    <row r="1115" spans="3:12" ht="16.5" customHeight="1" x14ac:dyDescent="0.3">
      <c r="C1115" s="594" t="str">
        <f>RESUMEN!C285</f>
        <v>03.08.02.07</v>
      </c>
      <c r="D1115" s="2181" t="str">
        <f>RESUMEN!D285</f>
        <v>M02e MAMPARA INTERIOR CON INGRESO DE CRISTAL TEMPLADO INCOLORO 10mm DE 1 HOJA, CON LAMINA PAVONADA h=0.10m, (2.60m x 2.60m)</v>
      </c>
      <c r="E1115" s="2181"/>
      <c r="F1115" s="2181"/>
      <c r="G1115" s="2181"/>
      <c r="H1115" s="2181"/>
      <c r="I1115" s="2181"/>
      <c r="J1115" s="2181"/>
      <c r="K1115" s="2182"/>
      <c r="L1115" s="302"/>
    </row>
    <row r="1116" spans="3:12" s="303" customFormat="1" x14ac:dyDescent="0.25">
      <c r="C1116" s="2170" t="s">
        <v>1</v>
      </c>
      <c r="D1116" s="2172" t="s">
        <v>2</v>
      </c>
      <c r="E1116" s="2172" t="s">
        <v>239</v>
      </c>
      <c r="F1116" s="2174" t="s">
        <v>391</v>
      </c>
      <c r="G1116" s="2175"/>
      <c r="H1116" s="2175"/>
      <c r="I1116" s="2176"/>
      <c r="J1116" s="2177" t="s">
        <v>392</v>
      </c>
      <c r="K1116" s="2179" t="s">
        <v>393</v>
      </c>
    </row>
    <row r="1117" spans="3:12" x14ac:dyDescent="0.3">
      <c r="C1117" s="2171"/>
      <c r="D1117" s="2173"/>
      <c r="E1117" s="2173"/>
      <c r="F1117" s="296" t="s">
        <v>58</v>
      </c>
      <c r="G1117" s="297" t="s">
        <v>48</v>
      </c>
      <c r="H1117" s="297" t="s">
        <v>51</v>
      </c>
      <c r="I1117" s="298" t="s">
        <v>47</v>
      </c>
      <c r="J1117" s="2178"/>
      <c r="K1117" s="2180"/>
    </row>
    <row r="1118" spans="3:12" ht="16.5" customHeight="1" x14ac:dyDescent="0.3">
      <c r="C1118" s="304"/>
      <c r="D1118" s="282"/>
      <c r="E1118" s="282"/>
      <c r="F1118" s="282"/>
      <c r="G1118" s="282"/>
      <c r="H1118" s="282"/>
      <c r="I1118" s="282"/>
      <c r="J1118" s="490">
        <f>SUM(J1120:J1122)</f>
        <v>1</v>
      </c>
      <c r="K1118" s="284" t="s">
        <v>3</v>
      </c>
    </row>
    <row r="1119" spans="3:12" ht="16.5" customHeight="1" x14ac:dyDescent="0.3">
      <c r="C1119" s="269"/>
      <c r="D1119" s="177" t="s">
        <v>200</v>
      </c>
      <c r="E1119" s="259"/>
      <c r="F1119" s="260"/>
      <c r="G1119" s="280"/>
      <c r="H1119" s="280"/>
      <c r="I1119" s="281"/>
      <c r="J1119" s="305"/>
      <c r="K1119" s="595"/>
      <c r="L1119" s="302"/>
    </row>
    <row r="1120" spans="3:12" ht="16.5" customHeight="1" x14ac:dyDescent="0.3">
      <c r="C1120" s="269"/>
      <c r="D1120" s="149" t="s">
        <v>170</v>
      </c>
      <c r="E1120" s="259"/>
      <c r="F1120" s="260"/>
      <c r="G1120" s="260"/>
      <c r="H1120" s="260"/>
      <c r="I1120" s="261"/>
      <c r="J1120" s="293"/>
      <c r="K1120" s="595"/>
      <c r="L1120" s="302"/>
    </row>
    <row r="1121" spans="3:12" ht="16.5" customHeight="1" x14ac:dyDescent="0.3">
      <c r="C1121" s="269"/>
      <c r="D1121" s="434" t="s">
        <v>1639</v>
      </c>
      <c r="E1121" s="259"/>
      <c r="F1121" s="260"/>
      <c r="G1121" s="260"/>
      <c r="H1121" s="260"/>
      <c r="I1121" s="261"/>
      <c r="J1121" s="293"/>
      <c r="K1121" s="595"/>
      <c r="L1121" s="302"/>
    </row>
    <row r="1122" spans="3:12" ht="16.5" customHeight="1" x14ac:dyDescent="0.3">
      <c r="C1122" s="269" t="s">
        <v>2036</v>
      </c>
      <c r="D1122" s="494" t="s">
        <v>159</v>
      </c>
      <c r="E1122" s="259"/>
      <c r="F1122" s="260">
        <v>1</v>
      </c>
      <c r="G1122" s="260"/>
      <c r="H1122" s="260"/>
      <c r="I1122" s="261"/>
      <c r="J1122" s="293">
        <f>F1122</f>
        <v>1</v>
      </c>
      <c r="K1122" s="595"/>
      <c r="L1122" s="302"/>
    </row>
    <row r="1123" spans="3:12" ht="16.5" customHeight="1" x14ac:dyDescent="0.3">
      <c r="C1123" s="594" t="str">
        <f>RESUMEN!C286</f>
        <v>03.08.02.08</v>
      </c>
      <c r="D1123" s="2181" t="str">
        <f>RESUMEN!D286</f>
        <v>M02f MAMPARA INTERIOR CON INGRESO DE CRISTAL TEMPLADO INCOLORO 10mm DE 1 HOJA, CON LAMINA PAVONADA h=0.10m, (2.65m x 2.60m)</v>
      </c>
      <c r="E1123" s="2181"/>
      <c r="F1123" s="2181"/>
      <c r="G1123" s="2181"/>
      <c r="H1123" s="2181"/>
      <c r="I1123" s="2181"/>
      <c r="J1123" s="2181"/>
      <c r="K1123" s="2182"/>
      <c r="L1123" s="302"/>
    </row>
    <row r="1124" spans="3:12" s="303" customFormat="1" x14ac:dyDescent="0.25">
      <c r="C1124" s="2170" t="s">
        <v>1</v>
      </c>
      <c r="D1124" s="2172" t="s">
        <v>2</v>
      </c>
      <c r="E1124" s="2172" t="s">
        <v>239</v>
      </c>
      <c r="F1124" s="2174" t="s">
        <v>391</v>
      </c>
      <c r="G1124" s="2175"/>
      <c r="H1124" s="2175"/>
      <c r="I1124" s="2176"/>
      <c r="J1124" s="2177" t="s">
        <v>392</v>
      </c>
      <c r="K1124" s="2179" t="s">
        <v>393</v>
      </c>
    </row>
    <row r="1125" spans="3:12" x14ac:dyDescent="0.3">
      <c r="C1125" s="2171"/>
      <c r="D1125" s="2173"/>
      <c r="E1125" s="2173"/>
      <c r="F1125" s="296" t="s">
        <v>58</v>
      </c>
      <c r="G1125" s="297" t="s">
        <v>48</v>
      </c>
      <c r="H1125" s="297" t="s">
        <v>51</v>
      </c>
      <c r="I1125" s="298" t="s">
        <v>47</v>
      </c>
      <c r="J1125" s="2178"/>
      <c r="K1125" s="2180"/>
    </row>
    <row r="1126" spans="3:12" ht="16.5" customHeight="1" x14ac:dyDescent="0.3">
      <c r="C1126" s="304"/>
      <c r="D1126" s="282"/>
      <c r="E1126" s="282"/>
      <c r="F1126" s="282"/>
      <c r="G1126" s="282"/>
      <c r="H1126" s="282"/>
      <c r="I1126" s="282"/>
      <c r="J1126" s="490">
        <f>SUM(J1128:J1130)</f>
        <v>1</v>
      </c>
      <c r="K1126" s="284" t="s">
        <v>3</v>
      </c>
    </row>
    <row r="1127" spans="3:12" ht="16.5" customHeight="1" x14ac:dyDescent="0.3">
      <c r="C1127" s="269"/>
      <c r="D1127" s="177" t="s">
        <v>169</v>
      </c>
      <c r="E1127" s="259"/>
      <c r="F1127" s="260"/>
      <c r="G1127" s="280"/>
      <c r="H1127" s="280"/>
      <c r="I1127" s="281"/>
      <c r="J1127" s="305"/>
      <c r="K1127" s="595"/>
      <c r="L1127" s="302"/>
    </row>
    <row r="1128" spans="3:12" ht="16.5" customHeight="1" x14ac:dyDescent="0.3">
      <c r="C1128" s="269"/>
      <c r="D1128" s="149" t="s">
        <v>170</v>
      </c>
      <c r="E1128" s="259"/>
      <c r="F1128" s="260"/>
      <c r="G1128" s="260"/>
      <c r="H1128" s="260"/>
      <c r="I1128" s="261"/>
      <c r="J1128" s="293"/>
      <c r="K1128" s="595"/>
      <c r="L1128" s="302"/>
    </row>
    <row r="1129" spans="3:12" ht="16.5" customHeight="1" x14ac:dyDescent="0.3">
      <c r="C1129" s="269"/>
      <c r="D1129" s="434" t="s">
        <v>925</v>
      </c>
      <c r="E1129" s="259"/>
      <c r="F1129" s="260"/>
      <c r="G1129" s="260"/>
      <c r="H1129" s="260"/>
      <c r="I1129" s="261"/>
      <c r="J1129" s="293"/>
      <c r="K1129" s="595"/>
      <c r="L1129" s="302"/>
    </row>
    <row r="1130" spans="3:12" ht="16.5" customHeight="1" x14ac:dyDescent="0.3">
      <c r="C1130" s="269" t="s">
        <v>906</v>
      </c>
      <c r="D1130" s="494" t="s">
        <v>907</v>
      </c>
      <c r="E1130" s="259"/>
      <c r="F1130" s="260">
        <v>1</v>
      </c>
      <c r="G1130" s="260"/>
      <c r="H1130" s="260"/>
      <c r="I1130" s="261"/>
      <c r="J1130" s="293">
        <f>F1130</f>
        <v>1</v>
      </c>
      <c r="K1130" s="595"/>
      <c r="L1130" s="302"/>
    </row>
    <row r="1131" spans="3:12" ht="16.5" customHeight="1" x14ac:dyDescent="0.3">
      <c r="C1131" s="594" t="str">
        <f>RESUMEN!C287</f>
        <v>03.08.02.09</v>
      </c>
      <c r="D1131" s="2181" t="str">
        <f>RESUMEN!D287</f>
        <v>M02g MAMPARA INTERIOR CON INGRESO DE CRISTAL TEMPLADO INCOLORO 10mm DE 1 HOJA, CON LAMINA PAVONADA h=0.10m, (2.75m x 2.60m)</v>
      </c>
      <c r="E1131" s="2181"/>
      <c r="F1131" s="2181"/>
      <c r="G1131" s="2181"/>
      <c r="H1131" s="2181"/>
      <c r="I1131" s="2181"/>
      <c r="J1131" s="2181"/>
      <c r="K1131" s="2182"/>
      <c r="L1131" s="302"/>
    </row>
    <row r="1132" spans="3:12" s="303" customFormat="1" x14ac:dyDescent="0.25">
      <c r="C1132" s="2170" t="s">
        <v>1</v>
      </c>
      <c r="D1132" s="2172" t="s">
        <v>2</v>
      </c>
      <c r="E1132" s="2172" t="s">
        <v>239</v>
      </c>
      <c r="F1132" s="2174" t="s">
        <v>391</v>
      </c>
      <c r="G1132" s="2175"/>
      <c r="H1132" s="2175"/>
      <c r="I1132" s="2176"/>
      <c r="J1132" s="2177" t="s">
        <v>392</v>
      </c>
      <c r="K1132" s="2179" t="s">
        <v>393</v>
      </c>
    </row>
    <row r="1133" spans="3:12" x14ac:dyDescent="0.3">
      <c r="C1133" s="2171"/>
      <c r="D1133" s="2173"/>
      <c r="E1133" s="2173"/>
      <c r="F1133" s="296" t="s">
        <v>58</v>
      </c>
      <c r="G1133" s="297" t="s">
        <v>48</v>
      </c>
      <c r="H1133" s="297" t="s">
        <v>51</v>
      </c>
      <c r="I1133" s="298" t="s">
        <v>47</v>
      </c>
      <c r="J1133" s="2178"/>
      <c r="K1133" s="2180"/>
    </row>
    <row r="1134" spans="3:12" ht="16.5" customHeight="1" x14ac:dyDescent="0.3">
      <c r="C1134" s="304"/>
      <c r="D1134" s="282"/>
      <c r="E1134" s="282"/>
      <c r="F1134" s="282"/>
      <c r="G1134" s="282"/>
      <c r="H1134" s="282"/>
      <c r="I1134" s="282"/>
      <c r="J1134" s="490">
        <f>SUM(J1137:J1138)</f>
        <v>1</v>
      </c>
      <c r="K1134" s="284" t="s">
        <v>3</v>
      </c>
    </row>
    <row r="1135" spans="3:12" ht="16.5" customHeight="1" x14ac:dyDescent="0.3">
      <c r="C1135" s="269"/>
      <c r="D1135" s="177" t="s">
        <v>169</v>
      </c>
      <c r="E1135" s="259"/>
      <c r="F1135" s="260"/>
      <c r="G1135" s="280"/>
      <c r="H1135" s="280"/>
      <c r="I1135" s="281"/>
      <c r="J1135" s="305"/>
      <c r="K1135" s="595"/>
      <c r="L1135" s="302"/>
    </row>
    <row r="1136" spans="3:12" ht="16.5" customHeight="1" x14ac:dyDescent="0.3">
      <c r="C1136" s="269"/>
      <c r="D1136" s="149" t="s">
        <v>170</v>
      </c>
      <c r="E1136" s="259"/>
      <c r="F1136" s="260"/>
      <c r="G1136" s="260"/>
      <c r="H1136" s="260"/>
      <c r="I1136" s="261"/>
      <c r="J1136" s="293"/>
      <c r="K1136" s="595"/>
      <c r="L1136" s="302"/>
    </row>
    <row r="1137" spans="3:12" ht="16.5" customHeight="1" x14ac:dyDescent="0.3">
      <c r="C1137" s="269"/>
      <c r="D1137" s="434" t="s">
        <v>925</v>
      </c>
      <c r="E1137" s="259"/>
      <c r="F1137" s="260"/>
      <c r="G1137" s="260"/>
      <c r="H1137" s="260"/>
      <c r="I1137" s="261"/>
      <c r="J1137" s="293"/>
      <c r="K1137" s="595"/>
      <c r="L1137" s="302"/>
    </row>
    <row r="1138" spans="3:12" ht="16.5" customHeight="1" x14ac:dyDescent="0.3">
      <c r="C1138" s="269" t="s">
        <v>905</v>
      </c>
      <c r="D1138" s="494" t="s">
        <v>354</v>
      </c>
      <c r="E1138" s="259"/>
      <c r="F1138" s="260">
        <v>1</v>
      </c>
      <c r="G1138" s="260"/>
      <c r="H1138" s="260"/>
      <c r="I1138" s="261"/>
      <c r="J1138" s="293">
        <f>F1138</f>
        <v>1</v>
      </c>
      <c r="K1138" s="595"/>
      <c r="L1138" s="302"/>
    </row>
    <row r="1139" spans="3:12" ht="16.5" customHeight="1" x14ac:dyDescent="0.3">
      <c r="C1139" s="594" t="str">
        <f>RESUMEN!C288</f>
        <v>03.08.02.10</v>
      </c>
      <c r="D1139" s="2181" t="str">
        <f>RESUMEN!D288</f>
        <v>M02h MAMPARA INTERIOR CON INGRESO DE CRISTAL TEMPLADO INCOLORO 10mm DE 1 HOJA, CON LAMINA PAVONADA h=0.10m, (2.95m x 2.60m)</v>
      </c>
      <c r="E1139" s="2181"/>
      <c r="F1139" s="2181"/>
      <c r="G1139" s="2181"/>
      <c r="H1139" s="2181"/>
      <c r="I1139" s="2181"/>
      <c r="J1139" s="2181"/>
      <c r="K1139" s="2182"/>
      <c r="L1139" s="302"/>
    </row>
    <row r="1140" spans="3:12" s="303" customFormat="1" x14ac:dyDescent="0.25">
      <c r="C1140" s="2170" t="s">
        <v>1</v>
      </c>
      <c r="D1140" s="2172" t="s">
        <v>2</v>
      </c>
      <c r="E1140" s="2172" t="s">
        <v>239</v>
      </c>
      <c r="F1140" s="2174" t="s">
        <v>391</v>
      </c>
      <c r="G1140" s="2175"/>
      <c r="H1140" s="2175"/>
      <c r="I1140" s="2176"/>
      <c r="J1140" s="2177" t="s">
        <v>392</v>
      </c>
      <c r="K1140" s="2179" t="s">
        <v>393</v>
      </c>
    </row>
    <row r="1141" spans="3:12" x14ac:dyDescent="0.3">
      <c r="C1141" s="2171"/>
      <c r="D1141" s="2173"/>
      <c r="E1141" s="2173"/>
      <c r="F1141" s="296" t="s">
        <v>58</v>
      </c>
      <c r="G1141" s="297" t="s">
        <v>48</v>
      </c>
      <c r="H1141" s="297" t="s">
        <v>51</v>
      </c>
      <c r="I1141" s="298" t="s">
        <v>47</v>
      </c>
      <c r="J1141" s="2178"/>
      <c r="K1141" s="2180"/>
    </row>
    <row r="1142" spans="3:12" ht="16.5" customHeight="1" x14ac:dyDescent="0.3">
      <c r="C1142" s="304"/>
      <c r="D1142" s="282"/>
      <c r="E1142" s="282"/>
      <c r="F1142" s="282"/>
      <c r="G1142" s="282"/>
      <c r="H1142" s="282"/>
      <c r="I1142" s="282"/>
      <c r="J1142" s="490">
        <f>SUM(J1145:J1146)</f>
        <v>1</v>
      </c>
      <c r="K1142" s="284" t="s">
        <v>3</v>
      </c>
    </row>
    <row r="1143" spans="3:12" ht="16.5" customHeight="1" x14ac:dyDescent="0.3">
      <c r="C1143" s="269"/>
      <c r="D1143" s="177" t="s">
        <v>169</v>
      </c>
      <c r="E1143" s="259"/>
      <c r="F1143" s="260"/>
      <c r="G1143" s="280"/>
      <c r="H1143" s="280"/>
      <c r="I1143" s="281"/>
      <c r="J1143" s="305"/>
      <c r="K1143" s="595"/>
      <c r="L1143" s="302"/>
    </row>
    <row r="1144" spans="3:12" ht="16.5" customHeight="1" x14ac:dyDescent="0.3">
      <c r="C1144" s="269"/>
      <c r="D1144" s="149" t="s">
        <v>170</v>
      </c>
      <c r="E1144" s="259"/>
      <c r="F1144" s="260"/>
      <c r="G1144" s="260"/>
      <c r="H1144" s="260"/>
      <c r="I1144" s="261"/>
      <c r="J1144" s="293"/>
      <c r="K1144" s="595"/>
      <c r="L1144" s="302"/>
    </row>
    <row r="1145" spans="3:12" ht="16.5" customHeight="1" x14ac:dyDescent="0.3">
      <c r="C1145" s="269"/>
      <c r="D1145" s="434" t="s">
        <v>925</v>
      </c>
      <c r="E1145" s="259"/>
      <c r="F1145" s="260"/>
      <c r="G1145" s="260"/>
      <c r="H1145" s="260"/>
      <c r="I1145" s="261"/>
      <c r="J1145" s="293"/>
      <c r="K1145" s="595"/>
      <c r="L1145" s="302"/>
    </row>
    <row r="1146" spans="3:12" ht="16.5" customHeight="1" x14ac:dyDescent="0.3">
      <c r="C1146" s="269" t="s">
        <v>910</v>
      </c>
      <c r="D1146" s="494" t="s">
        <v>214</v>
      </c>
      <c r="E1146" s="259"/>
      <c r="F1146" s="260">
        <v>1</v>
      </c>
      <c r="G1146" s="260"/>
      <c r="H1146" s="260"/>
      <c r="I1146" s="261"/>
      <c r="J1146" s="293">
        <f>F1146</f>
        <v>1</v>
      </c>
      <c r="K1146" s="595"/>
      <c r="L1146" s="302"/>
    </row>
    <row r="1147" spans="3:12" ht="16.5" customHeight="1" x14ac:dyDescent="0.3">
      <c r="C1147" s="594" t="str">
        <f>RESUMEN!C289</f>
        <v>03.08.02.11</v>
      </c>
      <c r="D1147" s="2181" t="str">
        <f>RESUMEN!D289</f>
        <v>M02i MAMPARA INTERIOR CON INGRESO DE CRISTAL TEMPLADO INCOLORO 10mm DE 1 HOJA, CON LAMINA PAVONADA h=0.10m, (3.00m x 2.60m)</v>
      </c>
      <c r="E1147" s="2181"/>
      <c r="F1147" s="2181"/>
      <c r="G1147" s="2181"/>
      <c r="H1147" s="2181"/>
      <c r="I1147" s="2181"/>
      <c r="J1147" s="2181"/>
      <c r="K1147" s="2182"/>
      <c r="L1147" s="302"/>
    </row>
    <row r="1148" spans="3:12" s="303" customFormat="1" x14ac:dyDescent="0.25">
      <c r="C1148" s="2170" t="s">
        <v>1</v>
      </c>
      <c r="D1148" s="2172" t="s">
        <v>2</v>
      </c>
      <c r="E1148" s="2172" t="s">
        <v>239</v>
      </c>
      <c r="F1148" s="2174" t="s">
        <v>391</v>
      </c>
      <c r="G1148" s="2175"/>
      <c r="H1148" s="2175"/>
      <c r="I1148" s="2176"/>
      <c r="J1148" s="2177" t="s">
        <v>392</v>
      </c>
      <c r="K1148" s="2179" t="s">
        <v>393</v>
      </c>
    </row>
    <row r="1149" spans="3:12" x14ac:dyDescent="0.3">
      <c r="C1149" s="2171"/>
      <c r="D1149" s="2173"/>
      <c r="E1149" s="2173"/>
      <c r="F1149" s="296" t="s">
        <v>58</v>
      </c>
      <c r="G1149" s="297" t="s">
        <v>48</v>
      </c>
      <c r="H1149" s="297" t="s">
        <v>51</v>
      </c>
      <c r="I1149" s="298" t="s">
        <v>47</v>
      </c>
      <c r="J1149" s="2178"/>
      <c r="K1149" s="2180"/>
    </row>
    <row r="1150" spans="3:12" ht="16.5" customHeight="1" x14ac:dyDescent="0.3">
      <c r="C1150" s="304"/>
      <c r="D1150" s="282"/>
      <c r="E1150" s="282"/>
      <c r="F1150" s="282"/>
      <c r="G1150" s="282"/>
      <c r="H1150" s="282"/>
      <c r="I1150" s="282"/>
      <c r="J1150" s="490">
        <f>SUM(J1154:J1157)</f>
        <v>3</v>
      </c>
      <c r="K1150" s="284" t="s">
        <v>3</v>
      </c>
    </row>
    <row r="1151" spans="3:12" ht="16.5" customHeight="1" x14ac:dyDescent="0.3">
      <c r="C1151" s="269"/>
      <c r="D1151" s="177" t="s">
        <v>169</v>
      </c>
      <c r="E1151" s="259"/>
      <c r="F1151" s="260"/>
      <c r="G1151" s="280"/>
      <c r="H1151" s="280"/>
      <c r="I1151" s="281"/>
      <c r="J1151" s="305"/>
      <c r="K1151" s="595"/>
      <c r="L1151" s="302"/>
    </row>
    <row r="1152" spans="3:12" ht="16.5" customHeight="1" x14ac:dyDescent="0.3">
      <c r="C1152" s="269"/>
      <c r="D1152" s="149" t="s">
        <v>170</v>
      </c>
      <c r="E1152" s="259"/>
      <c r="F1152" s="260"/>
      <c r="G1152" s="260"/>
      <c r="H1152" s="260"/>
      <c r="I1152" s="261"/>
      <c r="J1152" s="293"/>
      <c r="K1152" s="595"/>
      <c r="L1152" s="302"/>
    </row>
    <row r="1153" spans="3:12" ht="16.5" customHeight="1" x14ac:dyDescent="0.3">
      <c r="C1153" s="269"/>
      <c r="D1153" s="434" t="s">
        <v>1021</v>
      </c>
      <c r="E1153" s="259"/>
      <c r="F1153" s="260"/>
      <c r="G1153" s="260"/>
      <c r="H1153" s="260"/>
      <c r="I1153" s="261"/>
      <c r="J1153" s="293"/>
      <c r="K1153" s="595"/>
      <c r="L1153" s="302"/>
    </row>
    <row r="1154" spans="3:12" ht="16.5" customHeight="1" x14ac:dyDescent="0.3">
      <c r="C1154" s="269" t="s">
        <v>1044</v>
      </c>
      <c r="D1154" s="494" t="s">
        <v>3675</v>
      </c>
      <c r="E1154" s="259"/>
      <c r="F1154" s="260">
        <v>1</v>
      </c>
      <c r="G1154" s="260"/>
      <c r="H1154" s="260"/>
      <c r="I1154" s="261"/>
      <c r="J1154" s="293">
        <f>F1154</f>
        <v>1</v>
      </c>
      <c r="K1154" s="595"/>
      <c r="L1154" s="302"/>
    </row>
    <row r="1155" spans="3:12" ht="16.5" customHeight="1" x14ac:dyDescent="0.3">
      <c r="C1155" s="269"/>
      <c r="D1155" s="434" t="s">
        <v>1385</v>
      </c>
      <c r="E1155" s="259"/>
      <c r="F1155" s="260"/>
      <c r="G1155" s="260"/>
      <c r="H1155" s="260"/>
      <c r="I1155" s="261"/>
      <c r="J1155" s="293"/>
      <c r="K1155" s="595"/>
      <c r="L1155" s="302"/>
    </row>
    <row r="1156" spans="3:12" ht="16.5" customHeight="1" x14ac:dyDescent="0.3">
      <c r="C1156" s="269" t="s">
        <v>1201</v>
      </c>
      <c r="D1156" s="494" t="s">
        <v>214</v>
      </c>
      <c r="E1156" s="259"/>
      <c r="F1156" s="260">
        <v>1</v>
      </c>
      <c r="G1156" s="260"/>
      <c r="H1156" s="260"/>
      <c r="I1156" s="261"/>
      <c r="J1156" s="293">
        <f>F1156</f>
        <v>1</v>
      </c>
      <c r="K1156" s="595"/>
      <c r="L1156" s="302"/>
    </row>
    <row r="1157" spans="3:12" ht="16.5" customHeight="1" x14ac:dyDescent="0.3">
      <c r="C1157" s="269" t="s">
        <v>1202</v>
      </c>
      <c r="D1157" s="494" t="s">
        <v>907</v>
      </c>
      <c r="E1157" s="259"/>
      <c r="F1157" s="260">
        <v>1</v>
      </c>
      <c r="G1157" s="260"/>
      <c r="H1157" s="260"/>
      <c r="I1157" s="261"/>
      <c r="J1157" s="293">
        <f>F1157</f>
        <v>1</v>
      </c>
      <c r="K1157" s="595"/>
      <c r="L1157" s="302"/>
    </row>
    <row r="1158" spans="3:12" ht="16.5" customHeight="1" x14ac:dyDescent="0.3">
      <c r="C1158" s="594" t="str">
        <f>RESUMEN!C290</f>
        <v>03.08.02.12</v>
      </c>
      <c r="D1158" s="2181" t="str">
        <f>RESUMEN!D290</f>
        <v>M02j MAMPARA INTERIOR CON INGRESO DE CRISTAL TEMPLADO INCOLORO 10mm DE 1 HOJA, CON LAMINA PAVONADA h=0.10m, (3.05m x 2.60m)</v>
      </c>
      <c r="E1158" s="2181"/>
      <c r="F1158" s="2181"/>
      <c r="G1158" s="2181"/>
      <c r="H1158" s="2181"/>
      <c r="I1158" s="2181"/>
      <c r="J1158" s="2181"/>
      <c r="K1158" s="2182"/>
      <c r="L1158" s="302"/>
    </row>
    <row r="1159" spans="3:12" s="303" customFormat="1" x14ac:dyDescent="0.25">
      <c r="C1159" s="2170" t="s">
        <v>1</v>
      </c>
      <c r="D1159" s="2172" t="s">
        <v>2</v>
      </c>
      <c r="E1159" s="2172" t="s">
        <v>239</v>
      </c>
      <c r="F1159" s="2174" t="s">
        <v>391</v>
      </c>
      <c r="G1159" s="2175"/>
      <c r="H1159" s="2175"/>
      <c r="I1159" s="2176"/>
      <c r="J1159" s="2177" t="s">
        <v>392</v>
      </c>
      <c r="K1159" s="2179" t="s">
        <v>393</v>
      </c>
    </row>
    <row r="1160" spans="3:12" x14ac:dyDescent="0.3">
      <c r="C1160" s="2171"/>
      <c r="D1160" s="2173"/>
      <c r="E1160" s="2173"/>
      <c r="F1160" s="296" t="s">
        <v>58</v>
      </c>
      <c r="G1160" s="297" t="s">
        <v>48</v>
      </c>
      <c r="H1160" s="297" t="s">
        <v>51</v>
      </c>
      <c r="I1160" s="298" t="s">
        <v>47</v>
      </c>
      <c r="J1160" s="2178"/>
      <c r="K1160" s="2180"/>
    </row>
    <row r="1161" spans="3:12" ht="16.5" customHeight="1" x14ac:dyDescent="0.3">
      <c r="C1161" s="304"/>
      <c r="D1161" s="282"/>
      <c r="E1161" s="282"/>
      <c r="F1161" s="282"/>
      <c r="G1161" s="282"/>
      <c r="H1161" s="282"/>
      <c r="I1161" s="282"/>
      <c r="J1161" s="490">
        <f>SUM(J1164:J1165)</f>
        <v>1</v>
      </c>
      <c r="K1161" s="284" t="s">
        <v>3</v>
      </c>
    </row>
    <row r="1162" spans="3:12" ht="16.5" customHeight="1" x14ac:dyDescent="0.3">
      <c r="C1162" s="269"/>
      <c r="D1162" s="177" t="s">
        <v>169</v>
      </c>
      <c r="E1162" s="259"/>
      <c r="F1162" s="260"/>
      <c r="G1162" s="280"/>
      <c r="H1162" s="280"/>
      <c r="I1162" s="281"/>
      <c r="J1162" s="305"/>
      <c r="K1162" s="595"/>
      <c r="L1162" s="302"/>
    </row>
    <row r="1163" spans="3:12" ht="16.5" customHeight="1" x14ac:dyDescent="0.3">
      <c r="C1163" s="269"/>
      <c r="D1163" s="149" t="s">
        <v>170</v>
      </c>
      <c r="E1163" s="259"/>
      <c r="F1163" s="260"/>
      <c r="G1163" s="260"/>
      <c r="H1163" s="260"/>
      <c r="I1163" s="261"/>
      <c r="J1163" s="293"/>
      <c r="K1163" s="595"/>
      <c r="L1163" s="302"/>
    </row>
    <row r="1164" spans="3:12" ht="16.5" customHeight="1" x14ac:dyDescent="0.3">
      <c r="C1164" s="269"/>
      <c r="D1164" s="434" t="s">
        <v>1253</v>
      </c>
      <c r="E1164" s="259"/>
      <c r="F1164" s="260"/>
      <c r="G1164" s="260"/>
      <c r="H1164" s="260"/>
      <c r="I1164" s="261"/>
      <c r="J1164" s="293"/>
      <c r="K1164" s="595"/>
      <c r="L1164" s="302"/>
    </row>
    <row r="1165" spans="3:12" ht="16.5" customHeight="1" x14ac:dyDescent="0.3">
      <c r="C1165" s="269" t="s">
        <v>2334</v>
      </c>
      <c r="D1165" s="494" t="s">
        <v>179</v>
      </c>
      <c r="E1165" s="259"/>
      <c r="F1165" s="260">
        <v>1</v>
      </c>
      <c r="G1165" s="260"/>
      <c r="H1165" s="260"/>
      <c r="I1165" s="261"/>
      <c r="J1165" s="293">
        <f>F1165</f>
        <v>1</v>
      </c>
      <c r="K1165" s="595"/>
      <c r="L1165" s="302"/>
    </row>
    <row r="1166" spans="3:12" ht="16.5" customHeight="1" x14ac:dyDescent="0.3">
      <c r="C1166" s="594" t="str">
        <f>RESUMEN!C291</f>
        <v>03.08.02.13</v>
      </c>
      <c r="D1166" s="2181" t="str">
        <f>RESUMEN!D291</f>
        <v>M02k MAMPARA INTERIOR CON INGRESO DE CRISTAL TEMPLADO INCOLORO 10mm DE 1 HOJA, CON LAMINA PAVONADA h=0.10m, (3.20m x 2.60m)</v>
      </c>
      <c r="E1166" s="2181"/>
      <c r="F1166" s="2181"/>
      <c r="G1166" s="2181"/>
      <c r="H1166" s="2181"/>
      <c r="I1166" s="2181"/>
      <c r="J1166" s="2181"/>
      <c r="K1166" s="2182"/>
      <c r="L1166" s="302"/>
    </row>
    <row r="1167" spans="3:12" s="303" customFormat="1" x14ac:dyDescent="0.25">
      <c r="C1167" s="2170" t="s">
        <v>1</v>
      </c>
      <c r="D1167" s="2172" t="s">
        <v>2</v>
      </c>
      <c r="E1167" s="2172" t="s">
        <v>239</v>
      </c>
      <c r="F1167" s="2174" t="s">
        <v>391</v>
      </c>
      <c r="G1167" s="2175"/>
      <c r="H1167" s="2175"/>
      <c r="I1167" s="2176"/>
      <c r="J1167" s="2177" t="s">
        <v>392</v>
      </c>
      <c r="K1167" s="2179" t="s">
        <v>393</v>
      </c>
    </row>
    <row r="1168" spans="3:12" x14ac:dyDescent="0.3">
      <c r="C1168" s="2171"/>
      <c r="D1168" s="2173"/>
      <c r="E1168" s="2173"/>
      <c r="F1168" s="296" t="s">
        <v>58</v>
      </c>
      <c r="G1168" s="297" t="s">
        <v>48</v>
      </c>
      <c r="H1168" s="297" t="s">
        <v>51</v>
      </c>
      <c r="I1168" s="298" t="s">
        <v>47</v>
      </c>
      <c r="J1168" s="2178"/>
      <c r="K1168" s="2180"/>
    </row>
    <row r="1169" spans="3:12" ht="16.5" customHeight="1" x14ac:dyDescent="0.3">
      <c r="C1169" s="304"/>
      <c r="D1169" s="282"/>
      <c r="E1169" s="282"/>
      <c r="F1169" s="282"/>
      <c r="G1169" s="282"/>
      <c r="H1169" s="282"/>
      <c r="I1169" s="282"/>
      <c r="J1169" s="490">
        <f>SUM(J1172:J1173)</f>
        <v>1</v>
      </c>
      <c r="K1169" s="284" t="s">
        <v>3</v>
      </c>
    </row>
    <row r="1170" spans="3:12" ht="16.5" customHeight="1" x14ac:dyDescent="0.3">
      <c r="C1170" s="269"/>
      <c r="D1170" s="177" t="s">
        <v>169</v>
      </c>
      <c r="E1170" s="259"/>
      <c r="F1170" s="260"/>
      <c r="G1170" s="280"/>
      <c r="H1170" s="280"/>
      <c r="I1170" s="281"/>
      <c r="J1170" s="305"/>
      <c r="K1170" s="595"/>
      <c r="L1170" s="302"/>
    </row>
    <row r="1171" spans="3:12" ht="16.5" customHeight="1" x14ac:dyDescent="0.3">
      <c r="C1171" s="269"/>
      <c r="D1171" s="149" t="s">
        <v>170</v>
      </c>
      <c r="E1171" s="259"/>
      <c r="F1171" s="260"/>
      <c r="G1171" s="260"/>
      <c r="H1171" s="260"/>
      <c r="I1171" s="261"/>
      <c r="J1171" s="293"/>
      <c r="K1171" s="595"/>
      <c r="L1171" s="302"/>
    </row>
    <row r="1172" spans="3:12" ht="16.5" customHeight="1" x14ac:dyDescent="0.3">
      <c r="C1172" s="269"/>
      <c r="D1172" s="434" t="s">
        <v>1021</v>
      </c>
      <c r="E1172" s="259"/>
      <c r="F1172" s="260"/>
      <c r="G1172" s="260"/>
      <c r="H1172" s="260"/>
      <c r="I1172" s="261"/>
      <c r="J1172" s="293"/>
      <c r="K1172" s="595"/>
      <c r="L1172" s="302"/>
    </row>
    <row r="1173" spans="3:12" ht="16.5" customHeight="1" x14ac:dyDescent="0.3">
      <c r="C1173" s="269" t="s">
        <v>1088</v>
      </c>
      <c r="D1173" s="494" t="s">
        <v>1089</v>
      </c>
      <c r="E1173" s="259"/>
      <c r="F1173" s="260">
        <v>1</v>
      </c>
      <c r="G1173" s="260"/>
      <c r="H1173" s="260"/>
      <c r="I1173" s="261"/>
      <c r="J1173" s="293">
        <f>F1173</f>
        <v>1</v>
      </c>
      <c r="K1173" s="595"/>
      <c r="L1173" s="302"/>
    </row>
    <row r="1174" spans="3:12" ht="16.5" customHeight="1" x14ac:dyDescent="0.3">
      <c r="C1174" s="594" t="str">
        <f>RESUMEN!C292</f>
        <v>03.08.02.14</v>
      </c>
      <c r="D1174" s="2181" t="str">
        <f>RESUMEN!D292</f>
        <v>M02l MAMPARA INTERIOR CON INGRESO DE CRISTAL TEMPLADO INCOLORO 10mm DE 1 HOJA, CON LAMINA PAVONADA h=0.10m, (3.50m x 2.60m)</v>
      </c>
      <c r="E1174" s="2181"/>
      <c r="F1174" s="2181"/>
      <c r="G1174" s="2181"/>
      <c r="H1174" s="2181"/>
      <c r="I1174" s="2181"/>
      <c r="J1174" s="2181"/>
      <c r="K1174" s="2182"/>
      <c r="L1174" s="302"/>
    </row>
    <row r="1175" spans="3:12" s="303" customFormat="1" x14ac:dyDescent="0.25">
      <c r="C1175" s="2170" t="s">
        <v>1</v>
      </c>
      <c r="D1175" s="2172" t="s">
        <v>2</v>
      </c>
      <c r="E1175" s="2172" t="s">
        <v>239</v>
      </c>
      <c r="F1175" s="2174" t="s">
        <v>391</v>
      </c>
      <c r="G1175" s="2175"/>
      <c r="H1175" s="2175"/>
      <c r="I1175" s="2176"/>
      <c r="J1175" s="2177" t="s">
        <v>392</v>
      </c>
      <c r="K1175" s="2179" t="s">
        <v>393</v>
      </c>
    </row>
    <row r="1176" spans="3:12" x14ac:dyDescent="0.3">
      <c r="C1176" s="2171"/>
      <c r="D1176" s="2173"/>
      <c r="E1176" s="2173"/>
      <c r="F1176" s="296" t="s">
        <v>58</v>
      </c>
      <c r="G1176" s="297" t="s">
        <v>48</v>
      </c>
      <c r="H1176" s="297" t="s">
        <v>51</v>
      </c>
      <c r="I1176" s="298" t="s">
        <v>47</v>
      </c>
      <c r="J1176" s="2178"/>
      <c r="K1176" s="2180"/>
    </row>
    <row r="1177" spans="3:12" ht="16.5" customHeight="1" x14ac:dyDescent="0.3">
      <c r="C1177" s="304"/>
      <c r="D1177" s="282"/>
      <c r="E1177" s="282"/>
      <c r="F1177" s="282"/>
      <c r="G1177" s="282"/>
      <c r="H1177" s="282"/>
      <c r="I1177" s="282"/>
      <c r="J1177" s="490">
        <f>SUM(J1180:J1186)</f>
        <v>3</v>
      </c>
      <c r="K1177" s="284" t="s">
        <v>3</v>
      </c>
    </row>
    <row r="1178" spans="3:12" ht="16.5" customHeight="1" x14ac:dyDescent="0.3">
      <c r="C1178" s="269"/>
      <c r="D1178" s="177" t="s">
        <v>200</v>
      </c>
      <c r="E1178" s="259"/>
      <c r="F1178" s="260"/>
      <c r="G1178" s="280"/>
      <c r="H1178" s="280"/>
      <c r="I1178" s="281"/>
      <c r="J1178" s="305"/>
      <c r="K1178" s="595"/>
      <c r="L1178" s="302"/>
    </row>
    <row r="1179" spans="3:12" ht="16.5" customHeight="1" x14ac:dyDescent="0.3">
      <c r="C1179" s="269"/>
      <c r="D1179" s="149" t="s">
        <v>170</v>
      </c>
      <c r="E1179" s="259"/>
      <c r="F1179" s="260"/>
      <c r="G1179" s="260"/>
      <c r="H1179" s="260"/>
      <c r="I1179" s="261"/>
      <c r="J1179" s="293"/>
      <c r="K1179" s="595"/>
      <c r="L1179" s="302"/>
    </row>
    <row r="1180" spans="3:12" ht="16.5" customHeight="1" x14ac:dyDescent="0.3">
      <c r="C1180" s="269"/>
      <c r="D1180" s="434" t="s">
        <v>1639</v>
      </c>
      <c r="E1180" s="259"/>
      <c r="F1180" s="260"/>
      <c r="G1180" s="260"/>
      <c r="H1180" s="260"/>
      <c r="I1180" s="261"/>
      <c r="J1180" s="293"/>
      <c r="K1180" s="595"/>
      <c r="L1180" s="302"/>
    </row>
    <row r="1181" spans="3:12" ht="16.5" customHeight="1" x14ac:dyDescent="0.3">
      <c r="C1181" s="269" t="s">
        <v>1609</v>
      </c>
      <c r="D1181" s="494" t="s">
        <v>2038</v>
      </c>
      <c r="E1181" s="259"/>
      <c r="F1181" s="260">
        <v>1</v>
      </c>
      <c r="G1181" s="260"/>
      <c r="H1181" s="260"/>
      <c r="I1181" s="261"/>
      <c r="J1181" s="293">
        <f>F1181</f>
        <v>1</v>
      </c>
      <c r="K1181" s="595"/>
      <c r="L1181" s="302"/>
    </row>
    <row r="1182" spans="3:12" ht="16.5" customHeight="1" x14ac:dyDescent="0.3">
      <c r="C1182" s="269"/>
      <c r="D1182" s="177" t="s">
        <v>203</v>
      </c>
      <c r="E1182" s="259"/>
      <c r="F1182" s="260"/>
      <c r="G1182" s="280"/>
      <c r="H1182" s="280"/>
      <c r="I1182" s="281"/>
      <c r="J1182" s="305"/>
      <c r="K1182" s="595"/>
      <c r="L1182" s="302"/>
    </row>
    <row r="1183" spans="3:12" ht="16.5" customHeight="1" x14ac:dyDescent="0.3">
      <c r="C1183" s="269"/>
      <c r="D1183" s="149" t="s">
        <v>170</v>
      </c>
      <c r="E1183" s="259"/>
      <c r="F1183" s="260"/>
      <c r="G1183" s="260"/>
      <c r="H1183" s="260"/>
      <c r="I1183" s="261"/>
      <c r="J1183" s="293"/>
      <c r="K1183" s="595"/>
      <c r="L1183" s="302"/>
    </row>
    <row r="1184" spans="3:12" ht="16.5" customHeight="1" x14ac:dyDescent="0.3">
      <c r="C1184" s="269"/>
      <c r="D1184" s="434" t="s">
        <v>1798</v>
      </c>
      <c r="E1184" s="259"/>
      <c r="F1184" s="260"/>
      <c r="G1184" s="260"/>
      <c r="H1184" s="260"/>
      <c r="I1184" s="261"/>
      <c r="J1184" s="293"/>
      <c r="K1184" s="595"/>
      <c r="L1184" s="302"/>
    </row>
    <row r="1185" spans="3:12" ht="16.5" customHeight="1" x14ac:dyDescent="0.3">
      <c r="C1185" s="269" t="s">
        <v>1801</v>
      </c>
      <c r="D1185" s="494" t="s">
        <v>155</v>
      </c>
      <c r="E1185" s="259"/>
      <c r="F1185" s="260">
        <v>1</v>
      </c>
      <c r="G1185" s="260"/>
      <c r="H1185" s="260"/>
      <c r="I1185" s="261"/>
      <c r="J1185" s="293">
        <f>F1185</f>
        <v>1</v>
      </c>
      <c r="K1185" s="595"/>
      <c r="L1185" s="302"/>
    </row>
    <row r="1186" spans="3:12" ht="16.5" customHeight="1" x14ac:dyDescent="0.3">
      <c r="C1186" s="269" t="s">
        <v>1805</v>
      </c>
      <c r="D1186" s="494" t="s">
        <v>159</v>
      </c>
      <c r="E1186" s="259"/>
      <c r="F1186" s="260">
        <v>1</v>
      </c>
      <c r="G1186" s="260"/>
      <c r="H1186" s="260"/>
      <c r="I1186" s="261"/>
      <c r="J1186" s="293">
        <f>F1186</f>
        <v>1</v>
      </c>
      <c r="K1186" s="595"/>
      <c r="L1186" s="302"/>
    </row>
    <row r="1187" spans="3:12" ht="16.5" customHeight="1" x14ac:dyDescent="0.3">
      <c r="C1187" s="594" t="str">
        <f>RESUMEN!C293</f>
        <v>03.08.02.15</v>
      </c>
      <c r="D1187" s="2181" t="str">
        <f>RESUMEN!D293</f>
        <v>M02m MAMPARA INTERIOR CON INGRESO DE CRISTAL TEMPLADO INCOLORO 10mm DE 1 HOJA, CON LAMINA PAVONADA h=0.10m, (3.60m x 2.60m)</v>
      </c>
      <c r="E1187" s="2181"/>
      <c r="F1187" s="2181"/>
      <c r="G1187" s="2181"/>
      <c r="H1187" s="2181"/>
      <c r="I1187" s="2181"/>
      <c r="J1187" s="2181"/>
      <c r="K1187" s="2182"/>
      <c r="L1187" s="302"/>
    </row>
    <row r="1188" spans="3:12" s="303" customFormat="1" x14ac:dyDescent="0.25">
      <c r="C1188" s="2170" t="s">
        <v>1</v>
      </c>
      <c r="D1188" s="2172" t="s">
        <v>2</v>
      </c>
      <c r="E1188" s="2172" t="s">
        <v>239</v>
      </c>
      <c r="F1188" s="2174" t="s">
        <v>391</v>
      </c>
      <c r="G1188" s="2175"/>
      <c r="H1188" s="2175"/>
      <c r="I1188" s="2176"/>
      <c r="J1188" s="2177" t="s">
        <v>392</v>
      </c>
      <c r="K1188" s="2179" t="s">
        <v>393</v>
      </c>
    </row>
    <row r="1189" spans="3:12" x14ac:dyDescent="0.3">
      <c r="C1189" s="2171"/>
      <c r="D1189" s="2173"/>
      <c r="E1189" s="2173"/>
      <c r="F1189" s="296" t="s">
        <v>58</v>
      </c>
      <c r="G1189" s="297" t="s">
        <v>48</v>
      </c>
      <c r="H1189" s="297" t="s">
        <v>51</v>
      </c>
      <c r="I1189" s="298" t="s">
        <v>47</v>
      </c>
      <c r="J1189" s="2178"/>
      <c r="K1189" s="2180"/>
    </row>
    <row r="1190" spans="3:12" ht="16.5" customHeight="1" x14ac:dyDescent="0.3">
      <c r="C1190" s="304"/>
      <c r="D1190" s="282"/>
      <c r="E1190" s="282"/>
      <c r="F1190" s="282"/>
      <c r="G1190" s="282"/>
      <c r="H1190" s="282"/>
      <c r="I1190" s="282"/>
      <c r="J1190" s="490">
        <f>SUM(J1193:J1194)</f>
        <v>1</v>
      </c>
      <c r="K1190" s="284" t="s">
        <v>3</v>
      </c>
    </row>
    <row r="1191" spans="3:12" ht="16.5" customHeight="1" x14ac:dyDescent="0.3">
      <c r="C1191" s="269"/>
      <c r="D1191" s="177" t="s">
        <v>169</v>
      </c>
      <c r="E1191" s="259"/>
      <c r="F1191" s="260"/>
      <c r="G1191" s="280"/>
      <c r="H1191" s="280"/>
      <c r="I1191" s="281"/>
      <c r="J1191" s="305"/>
      <c r="K1191" s="595"/>
      <c r="L1191" s="302"/>
    </row>
    <row r="1192" spans="3:12" ht="16.5" customHeight="1" x14ac:dyDescent="0.3">
      <c r="C1192" s="269"/>
      <c r="D1192" s="149" t="s">
        <v>170</v>
      </c>
      <c r="E1192" s="259"/>
      <c r="F1192" s="260"/>
      <c r="G1192" s="260"/>
      <c r="H1192" s="260"/>
      <c r="I1192" s="261"/>
      <c r="J1192" s="293"/>
      <c r="K1192" s="595"/>
      <c r="L1192" s="302"/>
    </row>
    <row r="1193" spans="3:12" ht="16.5" customHeight="1" x14ac:dyDescent="0.3">
      <c r="C1193" s="269"/>
      <c r="D1193" s="434" t="s">
        <v>1253</v>
      </c>
      <c r="E1193" s="259"/>
      <c r="F1193" s="260"/>
      <c r="G1193" s="260"/>
      <c r="H1193" s="260"/>
      <c r="I1193" s="261"/>
      <c r="J1193" s="293"/>
      <c r="K1193" s="595"/>
      <c r="L1193" s="302"/>
    </row>
    <row r="1194" spans="3:12" ht="16.5" customHeight="1" x14ac:dyDescent="0.3">
      <c r="C1194" s="269" t="s">
        <v>1165</v>
      </c>
      <c r="D1194" s="494" t="s">
        <v>189</v>
      </c>
      <c r="E1194" s="259"/>
      <c r="F1194" s="260">
        <v>1</v>
      </c>
      <c r="G1194" s="260"/>
      <c r="H1194" s="260"/>
      <c r="I1194" s="261"/>
      <c r="J1194" s="293">
        <f>F1194</f>
        <v>1</v>
      </c>
      <c r="K1194" s="595"/>
      <c r="L1194" s="302"/>
    </row>
    <row r="1195" spans="3:12" ht="16.5" customHeight="1" x14ac:dyDescent="0.3">
      <c r="C1195" s="594" t="str">
        <f>RESUMEN!C294</f>
        <v>03.08.02.16</v>
      </c>
      <c r="D1195" s="2181" t="str">
        <f>RESUMEN!D294</f>
        <v>M02n MAMPARA INTERIOR CON INGRESO DE CRISTAL TEMPLADO INCOLORO 10mm DE 1 HOJA, CON LAMINA PAVONADA h=0.10m, (4.20m x 2.60m)</v>
      </c>
      <c r="E1195" s="2181"/>
      <c r="F1195" s="2181"/>
      <c r="G1195" s="2181"/>
      <c r="H1195" s="2181"/>
      <c r="I1195" s="2181"/>
      <c r="J1195" s="2181"/>
      <c r="K1195" s="2182"/>
      <c r="L1195" s="302"/>
    </row>
    <row r="1196" spans="3:12" s="303" customFormat="1" x14ac:dyDescent="0.25">
      <c r="C1196" s="2170" t="s">
        <v>1</v>
      </c>
      <c r="D1196" s="2172" t="s">
        <v>2</v>
      </c>
      <c r="E1196" s="2172" t="s">
        <v>239</v>
      </c>
      <c r="F1196" s="2174" t="s">
        <v>391</v>
      </c>
      <c r="G1196" s="2175"/>
      <c r="H1196" s="2175"/>
      <c r="I1196" s="2176"/>
      <c r="J1196" s="2177" t="s">
        <v>392</v>
      </c>
      <c r="K1196" s="2179" t="s">
        <v>393</v>
      </c>
    </row>
    <row r="1197" spans="3:12" x14ac:dyDescent="0.3">
      <c r="C1197" s="2171"/>
      <c r="D1197" s="2173"/>
      <c r="E1197" s="2173"/>
      <c r="F1197" s="296" t="s">
        <v>58</v>
      </c>
      <c r="G1197" s="297" t="s">
        <v>48</v>
      </c>
      <c r="H1197" s="297" t="s">
        <v>51</v>
      </c>
      <c r="I1197" s="298" t="s">
        <v>47</v>
      </c>
      <c r="J1197" s="2178"/>
      <c r="K1197" s="2180"/>
    </row>
    <row r="1198" spans="3:12" ht="16.5" customHeight="1" x14ac:dyDescent="0.3">
      <c r="C1198" s="304"/>
      <c r="D1198" s="282"/>
      <c r="E1198" s="282"/>
      <c r="F1198" s="282"/>
      <c r="G1198" s="282"/>
      <c r="H1198" s="282"/>
      <c r="I1198" s="282"/>
      <c r="J1198" s="490">
        <f>SUM(J1202:J1203)</f>
        <v>2</v>
      </c>
      <c r="K1198" s="284" t="s">
        <v>3</v>
      </c>
    </row>
    <row r="1199" spans="3:12" ht="16.5" customHeight="1" x14ac:dyDescent="0.3">
      <c r="C1199" s="269"/>
      <c r="D1199" s="177" t="s">
        <v>200</v>
      </c>
      <c r="E1199" s="259"/>
      <c r="F1199" s="260"/>
      <c r="G1199" s="280"/>
      <c r="H1199" s="280"/>
      <c r="I1199" s="281"/>
      <c r="J1199" s="305"/>
      <c r="K1199" s="595"/>
      <c r="L1199" s="302"/>
    </row>
    <row r="1200" spans="3:12" ht="16.5" customHeight="1" x14ac:dyDescent="0.3">
      <c r="C1200" s="269"/>
      <c r="D1200" s="149" t="s">
        <v>170</v>
      </c>
      <c r="E1200" s="259"/>
      <c r="F1200" s="260"/>
      <c r="G1200" s="260"/>
      <c r="H1200" s="260"/>
      <c r="I1200" s="261"/>
      <c r="J1200" s="293"/>
      <c r="K1200" s="595"/>
      <c r="L1200" s="302"/>
    </row>
    <row r="1201" spans="3:12" ht="16.5" customHeight="1" x14ac:dyDescent="0.3">
      <c r="C1201" s="269"/>
      <c r="D1201" s="434" t="s">
        <v>1639</v>
      </c>
      <c r="E1201" s="259"/>
      <c r="F1201" s="260"/>
      <c r="G1201" s="260"/>
      <c r="H1201" s="260"/>
      <c r="I1201" s="261"/>
      <c r="J1201" s="293"/>
      <c r="K1201" s="595"/>
      <c r="L1201" s="302"/>
    </row>
    <row r="1202" spans="3:12" ht="16.5" customHeight="1" x14ac:dyDescent="0.3">
      <c r="C1202" s="269" t="s">
        <v>2032</v>
      </c>
      <c r="D1202" s="494" t="s">
        <v>2033</v>
      </c>
      <c r="E1202" s="259"/>
      <c r="F1202" s="260">
        <v>1</v>
      </c>
      <c r="G1202" s="260"/>
      <c r="H1202" s="260"/>
      <c r="I1202" s="261"/>
      <c r="J1202" s="293">
        <f>F1202</f>
        <v>1</v>
      </c>
      <c r="K1202" s="595"/>
      <c r="L1202" s="302"/>
    </row>
    <row r="1203" spans="3:12" ht="16.5" customHeight="1" x14ac:dyDescent="0.3">
      <c r="C1203" s="269" t="s">
        <v>2030</v>
      </c>
      <c r="D1203" s="494" t="s">
        <v>2031</v>
      </c>
      <c r="E1203" s="259"/>
      <c r="F1203" s="260">
        <v>1</v>
      </c>
      <c r="G1203" s="260"/>
      <c r="H1203" s="260"/>
      <c r="I1203" s="261"/>
      <c r="J1203" s="293">
        <f>F1203</f>
        <v>1</v>
      </c>
      <c r="K1203" s="595"/>
      <c r="L1203" s="302"/>
    </row>
    <row r="1204" spans="3:12" ht="16.5" customHeight="1" x14ac:dyDescent="0.3">
      <c r="C1204" s="594" t="str">
        <f>RESUMEN!C295</f>
        <v>03.08.02.17</v>
      </c>
      <c r="D1204" s="2181" t="str">
        <f>RESUMEN!D295</f>
        <v>M02ñ MAMPARA INTERIOR CON INGRESO DE CRISTAL TEMPLADO INCOLORO 10mm DE 1 HOJA, CON LAMINA PAVONADA h=0.10m, (4.35m x 2.60m)</v>
      </c>
      <c r="E1204" s="2181"/>
      <c r="F1204" s="2181"/>
      <c r="G1204" s="2181"/>
      <c r="H1204" s="2181"/>
      <c r="I1204" s="2181"/>
      <c r="J1204" s="2181"/>
      <c r="K1204" s="2182"/>
      <c r="L1204" s="302"/>
    </row>
    <row r="1205" spans="3:12" s="303" customFormat="1" x14ac:dyDescent="0.25">
      <c r="C1205" s="2170" t="s">
        <v>1</v>
      </c>
      <c r="D1205" s="2172" t="s">
        <v>2</v>
      </c>
      <c r="E1205" s="2172" t="s">
        <v>239</v>
      </c>
      <c r="F1205" s="2174" t="s">
        <v>391</v>
      </c>
      <c r="G1205" s="2175"/>
      <c r="H1205" s="2175"/>
      <c r="I1205" s="2176"/>
      <c r="J1205" s="2177" t="s">
        <v>392</v>
      </c>
      <c r="K1205" s="2179" t="s">
        <v>393</v>
      </c>
    </row>
    <row r="1206" spans="3:12" x14ac:dyDescent="0.3">
      <c r="C1206" s="2171"/>
      <c r="D1206" s="2173"/>
      <c r="E1206" s="2173"/>
      <c r="F1206" s="296" t="s">
        <v>58</v>
      </c>
      <c r="G1206" s="297" t="s">
        <v>48</v>
      </c>
      <c r="H1206" s="297" t="s">
        <v>51</v>
      </c>
      <c r="I1206" s="298" t="s">
        <v>47</v>
      </c>
      <c r="J1206" s="2178"/>
      <c r="K1206" s="2180"/>
    </row>
    <row r="1207" spans="3:12" ht="16.5" customHeight="1" x14ac:dyDescent="0.3">
      <c r="C1207" s="304"/>
      <c r="D1207" s="282"/>
      <c r="E1207" s="282"/>
      <c r="F1207" s="282"/>
      <c r="G1207" s="282"/>
      <c r="H1207" s="282"/>
      <c r="I1207" s="282"/>
      <c r="J1207" s="490">
        <f>SUM(J1210:J1211)</f>
        <v>1</v>
      </c>
      <c r="K1207" s="284" t="s">
        <v>3</v>
      </c>
    </row>
    <row r="1208" spans="3:12" ht="16.5" customHeight="1" x14ac:dyDescent="0.3">
      <c r="C1208" s="269"/>
      <c r="D1208" s="177" t="s">
        <v>200</v>
      </c>
      <c r="E1208" s="259"/>
      <c r="F1208" s="260"/>
      <c r="G1208" s="280"/>
      <c r="H1208" s="280"/>
      <c r="I1208" s="281"/>
      <c r="J1208" s="305"/>
      <c r="K1208" s="595"/>
      <c r="L1208" s="302"/>
    </row>
    <row r="1209" spans="3:12" ht="16.5" customHeight="1" x14ac:dyDescent="0.3">
      <c r="C1209" s="269"/>
      <c r="D1209" s="149" t="s">
        <v>170</v>
      </c>
      <c r="E1209" s="259"/>
      <c r="F1209" s="260"/>
      <c r="G1209" s="260"/>
      <c r="H1209" s="260"/>
      <c r="I1209" s="261"/>
      <c r="J1209" s="293"/>
      <c r="K1209" s="595"/>
      <c r="L1209" s="302"/>
    </row>
    <row r="1210" spans="3:12" ht="16.5" customHeight="1" x14ac:dyDescent="0.3">
      <c r="C1210" s="269"/>
      <c r="D1210" s="434" t="s">
        <v>1798</v>
      </c>
      <c r="E1210" s="259"/>
      <c r="F1210" s="260"/>
      <c r="G1210" s="260"/>
      <c r="H1210" s="260"/>
      <c r="I1210" s="261"/>
      <c r="J1210" s="293"/>
      <c r="K1210" s="595"/>
      <c r="L1210" s="302"/>
    </row>
    <row r="1211" spans="3:12" ht="16.5" customHeight="1" x14ac:dyDescent="0.3">
      <c r="C1211" s="269" t="s">
        <v>1571</v>
      </c>
      <c r="D1211" s="494" t="s">
        <v>3676</v>
      </c>
      <c r="E1211" s="259"/>
      <c r="F1211" s="260">
        <v>1</v>
      </c>
      <c r="G1211" s="260"/>
      <c r="H1211" s="260"/>
      <c r="I1211" s="261"/>
      <c r="J1211" s="293">
        <f>F1211</f>
        <v>1</v>
      </c>
      <c r="K1211" s="595"/>
      <c r="L1211" s="302"/>
    </row>
    <row r="1212" spans="3:12" ht="16.5" customHeight="1" x14ac:dyDescent="0.3">
      <c r="C1212" s="594" t="str">
        <f>RESUMEN!C296</f>
        <v>03.08.02.18</v>
      </c>
      <c r="D1212" s="2181" t="str">
        <f>RESUMEN!D296</f>
        <v>M02o MAMPARA INTERIOR CON INGRESO DE CRISTAL TEMPLADO INCOLORO 10mm DE 1 HOJA, CON LAMINA PAVONADA h=0.10m, (5.10m x 2.60m)</v>
      </c>
      <c r="E1212" s="2181"/>
      <c r="F1212" s="2181"/>
      <c r="G1212" s="2181"/>
      <c r="H1212" s="2181"/>
      <c r="I1212" s="2181"/>
      <c r="J1212" s="2181"/>
      <c r="K1212" s="2182"/>
      <c r="L1212" s="302"/>
    </row>
    <row r="1213" spans="3:12" s="303" customFormat="1" x14ac:dyDescent="0.25">
      <c r="C1213" s="2170" t="s">
        <v>1</v>
      </c>
      <c r="D1213" s="2172" t="s">
        <v>2</v>
      </c>
      <c r="E1213" s="2172" t="s">
        <v>239</v>
      </c>
      <c r="F1213" s="2174" t="s">
        <v>391</v>
      </c>
      <c r="G1213" s="2175"/>
      <c r="H1213" s="2175"/>
      <c r="I1213" s="2176"/>
      <c r="J1213" s="2177" t="s">
        <v>392</v>
      </c>
      <c r="K1213" s="2179" t="s">
        <v>393</v>
      </c>
    </row>
    <row r="1214" spans="3:12" x14ac:dyDescent="0.3">
      <c r="C1214" s="2171"/>
      <c r="D1214" s="2173"/>
      <c r="E1214" s="2173"/>
      <c r="F1214" s="296" t="s">
        <v>58</v>
      </c>
      <c r="G1214" s="297" t="s">
        <v>48</v>
      </c>
      <c r="H1214" s="297" t="s">
        <v>51</v>
      </c>
      <c r="I1214" s="298" t="s">
        <v>47</v>
      </c>
      <c r="J1214" s="2178"/>
      <c r="K1214" s="2180"/>
    </row>
    <row r="1215" spans="3:12" ht="16.5" customHeight="1" x14ac:dyDescent="0.3">
      <c r="C1215" s="304"/>
      <c r="D1215" s="282"/>
      <c r="E1215" s="282"/>
      <c r="F1215" s="282"/>
      <c r="G1215" s="282"/>
      <c r="H1215" s="282"/>
      <c r="I1215" s="282"/>
      <c r="J1215" s="490">
        <f>SUM(J1218:J1219)</f>
        <v>1</v>
      </c>
      <c r="K1215" s="284" t="s">
        <v>3</v>
      </c>
    </row>
    <row r="1216" spans="3:12" ht="16.5" customHeight="1" x14ac:dyDescent="0.3">
      <c r="C1216" s="269"/>
      <c r="D1216" s="177" t="s">
        <v>200</v>
      </c>
      <c r="E1216" s="259"/>
      <c r="F1216" s="260"/>
      <c r="G1216" s="280"/>
      <c r="H1216" s="280"/>
      <c r="I1216" s="281"/>
      <c r="J1216" s="305"/>
      <c r="K1216" s="595"/>
      <c r="L1216" s="302"/>
    </row>
    <row r="1217" spans="3:12" ht="16.5" customHeight="1" x14ac:dyDescent="0.3">
      <c r="C1217" s="269"/>
      <c r="D1217" s="149" t="s">
        <v>170</v>
      </c>
      <c r="E1217" s="259"/>
      <c r="F1217" s="260"/>
      <c r="G1217" s="260"/>
      <c r="H1217" s="260"/>
      <c r="I1217" s="261"/>
      <c r="J1217" s="293"/>
      <c r="K1217" s="595"/>
      <c r="L1217" s="302"/>
    </row>
    <row r="1218" spans="3:12" ht="16.5" customHeight="1" x14ac:dyDescent="0.3">
      <c r="C1218" s="269"/>
      <c r="D1218" s="434" t="s">
        <v>1798</v>
      </c>
      <c r="E1218" s="259"/>
      <c r="F1218" s="260"/>
      <c r="G1218" s="260"/>
      <c r="H1218" s="260"/>
      <c r="I1218" s="261"/>
      <c r="J1218" s="293"/>
      <c r="K1218" s="595"/>
      <c r="L1218" s="302"/>
    </row>
    <row r="1219" spans="3:12" ht="16.5" customHeight="1" x14ac:dyDescent="0.3">
      <c r="C1219" s="269" t="s">
        <v>2027</v>
      </c>
      <c r="D1219" s="494" t="s">
        <v>370</v>
      </c>
      <c r="E1219" s="259"/>
      <c r="F1219" s="260">
        <v>1</v>
      </c>
      <c r="G1219" s="260"/>
      <c r="H1219" s="260"/>
      <c r="I1219" s="261"/>
      <c r="J1219" s="293">
        <f>F1219</f>
        <v>1</v>
      </c>
      <c r="K1219" s="595"/>
      <c r="L1219" s="302"/>
    </row>
    <row r="1220" spans="3:12" ht="16.5" customHeight="1" x14ac:dyDescent="0.3">
      <c r="C1220" s="594" t="str">
        <f>RESUMEN!C297</f>
        <v>03.08.02.19</v>
      </c>
      <c r="D1220" s="2181" t="str">
        <f>RESUMEN!D297</f>
        <v>M02p MAMPARA INTERIOR CON INGRESO DE CRISTAL TEMPLADO INCOLORO 10mm DE 1 HOJA, CON LAMINA PAVONADA h=0.10m, (5.15m x 2.60m)</v>
      </c>
      <c r="E1220" s="2181"/>
      <c r="F1220" s="2181"/>
      <c r="G1220" s="2181"/>
      <c r="H1220" s="2181"/>
      <c r="I1220" s="2181"/>
      <c r="J1220" s="2181"/>
      <c r="K1220" s="2182"/>
      <c r="L1220" s="302"/>
    </row>
    <row r="1221" spans="3:12" s="303" customFormat="1" x14ac:dyDescent="0.25">
      <c r="C1221" s="2170" t="s">
        <v>1</v>
      </c>
      <c r="D1221" s="2172" t="s">
        <v>2</v>
      </c>
      <c r="E1221" s="2172" t="s">
        <v>239</v>
      </c>
      <c r="F1221" s="2174" t="s">
        <v>391</v>
      </c>
      <c r="G1221" s="2175"/>
      <c r="H1221" s="2175"/>
      <c r="I1221" s="2176"/>
      <c r="J1221" s="2177" t="s">
        <v>392</v>
      </c>
      <c r="K1221" s="2179" t="s">
        <v>393</v>
      </c>
    </row>
    <row r="1222" spans="3:12" x14ac:dyDescent="0.3">
      <c r="C1222" s="2171"/>
      <c r="D1222" s="2173"/>
      <c r="E1222" s="2173"/>
      <c r="F1222" s="296" t="s">
        <v>58</v>
      </c>
      <c r="G1222" s="297" t="s">
        <v>48</v>
      </c>
      <c r="H1222" s="297" t="s">
        <v>51</v>
      </c>
      <c r="I1222" s="298" t="s">
        <v>47</v>
      </c>
      <c r="J1222" s="2178"/>
      <c r="K1222" s="2180"/>
    </row>
    <row r="1223" spans="3:12" ht="16.5" customHeight="1" x14ac:dyDescent="0.3">
      <c r="C1223" s="304"/>
      <c r="D1223" s="282"/>
      <c r="E1223" s="282"/>
      <c r="F1223" s="282"/>
      <c r="G1223" s="282"/>
      <c r="H1223" s="282"/>
      <c r="I1223" s="282"/>
      <c r="J1223" s="490">
        <f>SUM(J1226:J1227)</f>
        <v>1</v>
      </c>
      <c r="K1223" s="284" t="s">
        <v>3</v>
      </c>
    </row>
    <row r="1224" spans="3:12" ht="16.5" customHeight="1" x14ac:dyDescent="0.3">
      <c r="C1224" s="269"/>
      <c r="D1224" s="177" t="s">
        <v>200</v>
      </c>
      <c r="E1224" s="259"/>
      <c r="F1224" s="260"/>
      <c r="G1224" s="280"/>
      <c r="H1224" s="280"/>
      <c r="I1224" s="281"/>
      <c r="J1224" s="305"/>
      <c r="K1224" s="595"/>
      <c r="L1224" s="302"/>
    </row>
    <row r="1225" spans="3:12" ht="16.5" customHeight="1" x14ac:dyDescent="0.3">
      <c r="C1225" s="269"/>
      <c r="D1225" s="149" t="s">
        <v>170</v>
      </c>
      <c r="E1225" s="259"/>
      <c r="F1225" s="260"/>
      <c r="G1225" s="260"/>
      <c r="H1225" s="260"/>
      <c r="I1225" s="261"/>
      <c r="J1225" s="293"/>
      <c r="K1225" s="595"/>
      <c r="L1225" s="302"/>
    </row>
    <row r="1226" spans="3:12" ht="16.5" customHeight="1" x14ac:dyDescent="0.3">
      <c r="C1226" s="269"/>
      <c r="D1226" s="434" t="s">
        <v>1798</v>
      </c>
      <c r="E1226" s="259"/>
      <c r="F1226" s="260"/>
      <c r="G1226" s="260"/>
      <c r="H1226" s="260"/>
      <c r="I1226" s="261"/>
      <c r="J1226" s="293"/>
      <c r="K1226" s="595"/>
      <c r="L1226" s="302"/>
    </row>
    <row r="1227" spans="3:12" ht="16.5" customHeight="1" x14ac:dyDescent="0.3">
      <c r="C1227" s="269" t="s">
        <v>2029</v>
      </c>
      <c r="D1227" s="494" t="s">
        <v>386</v>
      </c>
      <c r="E1227" s="259"/>
      <c r="F1227" s="260">
        <v>1</v>
      </c>
      <c r="G1227" s="260"/>
      <c r="H1227" s="260"/>
      <c r="I1227" s="261"/>
      <c r="J1227" s="293">
        <f>F1227</f>
        <v>1</v>
      </c>
      <c r="K1227" s="595"/>
      <c r="L1227" s="302"/>
    </row>
    <row r="1228" spans="3:12" ht="16.5" customHeight="1" x14ac:dyDescent="0.3">
      <c r="C1228" s="594" t="str">
        <f>RESUMEN!C298</f>
        <v>03.08.02.20</v>
      </c>
      <c r="D1228" s="2181" t="str">
        <f>RESUMEN!D298</f>
        <v>M02q MAMPARA INTERIOR CON INGRESO DE CRISTAL TEMPLADO INCOLORO 10mm DE 1 HOJA, CON LAMINA PAVONADA h=0.10m, (5.50m x 2.60m)</v>
      </c>
      <c r="E1228" s="2181"/>
      <c r="F1228" s="2181"/>
      <c r="G1228" s="2181"/>
      <c r="H1228" s="2181"/>
      <c r="I1228" s="2181"/>
      <c r="J1228" s="2181"/>
      <c r="K1228" s="2182"/>
      <c r="L1228" s="302"/>
    </row>
    <row r="1229" spans="3:12" s="303" customFormat="1" x14ac:dyDescent="0.25">
      <c r="C1229" s="2170" t="s">
        <v>1</v>
      </c>
      <c r="D1229" s="2172" t="s">
        <v>2</v>
      </c>
      <c r="E1229" s="2172" t="s">
        <v>239</v>
      </c>
      <c r="F1229" s="2174" t="s">
        <v>391</v>
      </c>
      <c r="G1229" s="2175"/>
      <c r="H1229" s="2175"/>
      <c r="I1229" s="2176"/>
      <c r="J1229" s="2177" t="s">
        <v>392</v>
      </c>
      <c r="K1229" s="2179" t="s">
        <v>393</v>
      </c>
    </row>
    <row r="1230" spans="3:12" x14ac:dyDescent="0.3">
      <c r="C1230" s="2171"/>
      <c r="D1230" s="2173"/>
      <c r="E1230" s="2173"/>
      <c r="F1230" s="296" t="s">
        <v>58</v>
      </c>
      <c r="G1230" s="297" t="s">
        <v>48</v>
      </c>
      <c r="H1230" s="297" t="s">
        <v>51</v>
      </c>
      <c r="I1230" s="298" t="s">
        <v>47</v>
      </c>
      <c r="J1230" s="2178"/>
      <c r="K1230" s="2180"/>
    </row>
    <row r="1231" spans="3:12" ht="16.5" customHeight="1" x14ac:dyDescent="0.3">
      <c r="C1231" s="304"/>
      <c r="D1231" s="282"/>
      <c r="E1231" s="282"/>
      <c r="F1231" s="282"/>
      <c r="G1231" s="282"/>
      <c r="H1231" s="282"/>
      <c r="I1231" s="282"/>
      <c r="J1231" s="490">
        <f>SUM(J1234:J1235)</f>
        <v>1</v>
      </c>
      <c r="K1231" s="284" t="s">
        <v>3</v>
      </c>
    </row>
    <row r="1232" spans="3:12" ht="16.5" customHeight="1" x14ac:dyDescent="0.3">
      <c r="C1232" s="269"/>
      <c r="D1232" s="177" t="s">
        <v>200</v>
      </c>
      <c r="E1232" s="259"/>
      <c r="F1232" s="260"/>
      <c r="G1232" s="280"/>
      <c r="H1232" s="280"/>
      <c r="I1232" s="281"/>
      <c r="J1232" s="305"/>
      <c r="K1232" s="595"/>
      <c r="L1232" s="302"/>
    </row>
    <row r="1233" spans="3:12" ht="16.5" customHeight="1" x14ac:dyDescent="0.3">
      <c r="C1233" s="269"/>
      <c r="D1233" s="149" t="s">
        <v>170</v>
      </c>
      <c r="E1233" s="259"/>
      <c r="F1233" s="260"/>
      <c r="G1233" s="260"/>
      <c r="H1233" s="260"/>
      <c r="I1233" s="261"/>
      <c r="J1233" s="293"/>
      <c r="K1233" s="595"/>
      <c r="L1233" s="302"/>
    </row>
    <row r="1234" spans="3:12" ht="16.5" customHeight="1" x14ac:dyDescent="0.3">
      <c r="C1234" s="269"/>
      <c r="D1234" s="434" t="s">
        <v>1511</v>
      </c>
      <c r="E1234" s="259"/>
      <c r="F1234" s="260"/>
      <c r="G1234" s="260"/>
      <c r="H1234" s="260"/>
      <c r="I1234" s="261"/>
      <c r="J1234" s="293"/>
      <c r="K1234" s="595"/>
      <c r="L1234" s="302"/>
    </row>
    <row r="1235" spans="3:12" ht="16.5" customHeight="1" x14ac:dyDescent="0.3">
      <c r="C1235" s="269" t="s">
        <v>1672</v>
      </c>
      <c r="D1235" s="494" t="s">
        <v>358</v>
      </c>
      <c r="E1235" s="259"/>
      <c r="F1235" s="260">
        <v>1</v>
      </c>
      <c r="G1235" s="260"/>
      <c r="H1235" s="260"/>
      <c r="I1235" s="261"/>
      <c r="J1235" s="293">
        <f>F1235</f>
        <v>1</v>
      </c>
      <c r="K1235" s="595"/>
      <c r="L1235" s="302"/>
    </row>
    <row r="1236" spans="3:12" ht="16.5" customHeight="1" x14ac:dyDescent="0.3">
      <c r="C1236" s="594" t="str">
        <f>RESUMEN!C299</f>
        <v>03.08.02.21</v>
      </c>
      <c r="D1236" s="2181" t="str">
        <f>RESUMEN!D299</f>
        <v>M02r MAMPARA INTERIOR CON INGRESO DE CRISTAL TEMPLADO INCOLORO 10mm DE 1 HOJA, CON LAMINA PAVONADA h=0.10m, (1.55m x 2.60m)</v>
      </c>
      <c r="E1236" s="2181"/>
      <c r="F1236" s="2181"/>
      <c r="G1236" s="2181"/>
      <c r="H1236" s="2181"/>
      <c r="I1236" s="2181"/>
      <c r="J1236" s="2181"/>
      <c r="K1236" s="2182"/>
      <c r="L1236" s="302"/>
    </row>
    <row r="1237" spans="3:12" s="303" customFormat="1" x14ac:dyDescent="0.25">
      <c r="C1237" s="2170" t="s">
        <v>1</v>
      </c>
      <c r="D1237" s="2172" t="s">
        <v>2</v>
      </c>
      <c r="E1237" s="2172" t="s">
        <v>239</v>
      </c>
      <c r="F1237" s="2174" t="s">
        <v>391</v>
      </c>
      <c r="G1237" s="2175"/>
      <c r="H1237" s="2175"/>
      <c r="I1237" s="2176"/>
      <c r="J1237" s="2177" t="s">
        <v>392</v>
      </c>
      <c r="K1237" s="2179" t="s">
        <v>393</v>
      </c>
    </row>
    <row r="1238" spans="3:12" x14ac:dyDescent="0.3">
      <c r="C1238" s="2171"/>
      <c r="D1238" s="2173"/>
      <c r="E1238" s="2173"/>
      <c r="F1238" s="296" t="s">
        <v>58</v>
      </c>
      <c r="G1238" s="297" t="s">
        <v>48</v>
      </c>
      <c r="H1238" s="297" t="s">
        <v>51</v>
      </c>
      <c r="I1238" s="298" t="s">
        <v>47</v>
      </c>
      <c r="J1238" s="2178"/>
      <c r="K1238" s="2180"/>
    </row>
    <row r="1239" spans="3:12" ht="16.5" customHeight="1" x14ac:dyDescent="0.3">
      <c r="C1239" s="304"/>
      <c r="D1239" s="282"/>
      <c r="E1239" s="282"/>
      <c r="F1239" s="282"/>
      <c r="G1239" s="282"/>
      <c r="H1239" s="282"/>
      <c r="I1239" s="282"/>
      <c r="J1239" s="490">
        <f>SUM(J1242:J1243)</f>
        <v>1</v>
      </c>
      <c r="K1239" s="284" t="s">
        <v>3</v>
      </c>
    </row>
    <row r="1240" spans="3:12" ht="16.5" customHeight="1" x14ac:dyDescent="0.3">
      <c r="C1240" s="269"/>
      <c r="D1240" s="177" t="s">
        <v>169</v>
      </c>
      <c r="E1240" s="259"/>
      <c r="F1240" s="260"/>
      <c r="G1240" s="280"/>
      <c r="H1240" s="280"/>
      <c r="I1240" s="281"/>
      <c r="J1240" s="305"/>
      <c r="K1240" s="595"/>
      <c r="L1240" s="302"/>
    </row>
    <row r="1241" spans="3:12" ht="16.5" customHeight="1" x14ac:dyDescent="0.3">
      <c r="C1241" s="269"/>
      <c r="D1241" s="149" t="s">
        <v>170</v>
      </c>
      <c r="E1241" s="259"/>
      <c r="F1241" s="260"/>
      <c r="G1241" s="260"/>
      <c r="H1241" s="260"/>
      <c r="I1241" s="261"/>
      <c r="J1241" s="293"/>
      <c r="K1241" s="595"/>
      <c r="L1241" s="302"/>
    </row>
    <row r="1242" spans="3:12" ht="16.5" customHeight="1" x14ac:dyDescent="0.3">
      <c r="C1242" s="269"/>
      <c r="D1242" s="434" t="s">
        <v>1385</v>
      </c>
      <c r="E1242" s="259"/>
      <c r="F1242" s="260"/>
      <c r="G1242" s="260"/>
      <c r="H1242" s="260"/>
      <c r="I1242" s="261"/>
      <c r="J1242" s="293"/>
      <c r="K1242" s="595"/>
      <c r="L1242" s="302"/>
    </row>
    <row r="1243" spans="3:12" ht="16.5" customHeight="1" x14ac:dyDescent="0.3">
      <c r="C1243" s="269" t="s">
        <v>1199</v>
      </c>
      <c r="D1243" s="494" t="s">
        <v>354</v>
      </c>
      <c r="E1243" s="259"/>
      <c r="F1243" s="260">
        <v>1</v>
      </c>
      <c r="G1243" s="260"/>
      <c r="H1243" s="260"/>
      <c r="I1243" s="261"/>
      <c r="J1243" s="293">
        <f>F1243</f>
        <v>1</v>
      </c>
      <c r="K1243" s="595"/>
      <c r="L1243" s="302"/>
    </row>
    <row r="1244" spans="3:12" ht="16.5" customHeight="1" x14ac:dyDescent="0.3">
      <c r="C1244" s="594" t="str">
        <f>RESUMEN!C300</f>
        <v>03.08.02.22</v>
      </c>
      <c r="D1244" s="2181" t="str">
        <f>RESUMEN!D300</f>
        <v>M02s MAMPARA INTERIOR CON INGRESO DE CRISTAL TEMPLADO INCOLORO 10mm DE 1 HOJA, CON LAMINA PAVONADA h=0.10m, (2.90m x 2.60m)</v>
      </c>
      <c r="E1244" s="2181"/>
      <c r="F1244" s="2181"/>
      <c r="G1244" s="2181"/>
      <c r="H1244" s="2181"/>
      <c r="I1244" s="2181"/>
      <c r="J1244" s="2181"/>
      <c r="K1244" s="2182"/>
      <c r="L1244" s="302"/>
    </row>
    <row r="1245" spans="3:12" s="303" customFormat="1" x14ac:dyDescent="0.25">
      <c r="C1245" s="2170" t="s">
        <v>1</v>
      </c>
      <c r="D1245" s="2172" t="s">
        <v>2</v>
      </c>
      <c r="E1245" s="2172" t="s">
        <v>239</v>
      </c>
      <c r="F1245" s="2174" t="s">
        <v>391</v>
      </c>
      <c r="G1245" s="2175"/>
      <c r="H1245" s="2175"/>
      <c r="I1245" s="2176"/>
      <c r="J1245" s="2177" t="s">
        <v>392</v>
      </c>
      <c r="K1245" s="2179" t="s">
        <v>393</v>
      </c>
    </row>
    <row r="1246" spans="3:12" x14ac:dyDescent="0.3">
      <c r="C1246" s="2171"/>
      <c r="D1246" s="2173"/>
      <c r="E1246" s="2173"/>
      <c r="F1246" s="296" t="s">
        <v>58</v>
      </c>
      <c r="G1246" s="297" t="s">
        <v>48</v>
      </c>
      <c r="H1246" s="297" t="s">
        <v>51</v>
      </c>
      <c r="I1246" s="298" t="s">
        <v>47</v>
      </c>
      <c r="J1246" s="2178"/>
      <c r="K1246" s="2180"/>
    </row>
    <row r="1247" spans="3:12" ht="16.5" customHeight="1" x14ac:dyDescent="0.3">
      <c r="C1247" s="304"/>
      <c r="D1247" s="282"/>
      <c r="E1247" s="282"/>
      <c r="F1247" s="282"/>
      <c r="G1247" s="282"/>
      <c r="H1247" s="282"/>
      <c r="I1247" s="282"/>
      <c r="J1247" s="490">
        <f>SUM(J1250:J1251)</f>
        <v>1</v>
      </c>
      <c r="K1247" s="284" t="s">
        <v>3</v>
      </c>
    </row>
    <row r="1248" spans="3:12" ht="16.5" customHeight="1" x14ac:dyDescent="0.3">
      <c r="C1248" s="269"/>
      <c r="D1248" s="177" t="s">
        <v>200</v>
      </c>
      <c r="E1248" s="259"/>
      <c r="F1248" s="260"/>
      <c r="G1248" s="280"/>
      <c r="H1248" s="280"/>
      <c r="I1248" s="281"/>
      <c r="J1248" s="305"/>
      <c r="K1248" s="595"/>
      <c r="L1248" s="302"/>
    </row>
    <row r="1249" spans="3:12" ht="16.5" customHeight="1" x14ac:dyDescent="0.3">
      <c r="C1249" s="269"/>
      <c r="D1249" s="149" t="s">
        <v>170</v>
      </c>
      <c r="E1249" s="259"/>
      <c r="F1249" s="260"/>
      <c r="G1249" s="260"/>
      <c r="H1249" s="260"/>
      <c r="I1249" s="261"/>
      <c r="J1249" s="293"/>
      <c r="K1249" s="595"/>
      <c r="L1249" s="302"/>
    </row>
    <row r="1250" spans="3:12" ht="16.5" customHeight="1" x14ac:dyDescent="0.3">
      <c r="C1250" s="269"/>
      <c r="D1250" s="434" t="s">
        <v>1639</v>
      </c>
      <c r="E1250" s="259"/>
      <c r="F1250" s="260"/>
      <c r="G1250" s="260"/>
      <c r="H1250" s="260"/>
      <c r="I1250" s="261"/>
      <c r="J1250" s="293"/>
      <c r="K1250" s="595"/>
      <c r="L1250" s="302"/>
    </row>
    <row r="1251" spans="3:12" ht="16.5" customHeight="1" x14ac:dyDescent="0.3">
      <c r="C1251" s="269" t="s">
        <v>1601</v>
      </c>
      <c r="D1251" s="494" t="s">
        <v>2040</v>
      </c>
      <c r="E1251" s="259"/>
      <c r="F1251" s="260">
        <v>1</v>
      </c>
      <c r="G1251" s="260"/>
      <c r="H1251" s="260"/>
      <c r="I1251" s="261"/>
      <c r="J1251" s="293">
        <f>F1251</f>
        <v>1</v>
      </c>
      <c r="K1251" s="595"/>
      <c r="L1251" s="302"/>
    </row>
    <row r="1252" spans="3:12" ht="16.5" customHeight="1" x14ac:dyDescent="0.3">
      <c r="C1252" s="594" t="str">
        <f>RESUMEN!C301</f>
        <v>03.08.02.23</v>
      </c>
      <c r="D1252" s="2181" t="str">
        <f>RESUMEN!D301</f>
        <v>M02t MAMPARA INTERIOR CON INGRESO DE CRISTAL TEMPLADO INCOLORO 10mm DE 1 HOJA, CON LAMINA PAVONADA h=0.10m, (2.30m x 2.60m)</v>
      </c>
      <c r="E1252" s="2181"/>
      <c r="F1252" s="2181"/>
      <c r="G1252" s="2181"/>
      <c r="H1252" s="2181"/>
      <c r="I1252" s="2181"/>
      <c r="J1252" s="2181"/>
      <c r="K1252" s="2182"/>
      <c r="L1252" s="302"/>
    </row>
    <row r="1253" spans="3:12" s="303" customFormat="1" x14ac:dyDescent="0.25">
      <c r="C1253" s="2170" t="s">
        <v>1</v>
      </c>
      <c r="D1253" s="2172" t="s">
        <v>2</v>
      </c>
      <c r="E1253" s="2172" t="s">
        <v>239</v>
      </c>
      <c r="F1253" s="2174" t="s">
        <v>391</v>
      </c>
      <c r="G1253" s="2175"/>
      <c r="H1253" s="2175"/>
      <c r="I1253" s="2176"/>
      <c r="J1253" s="2177" t="s">
        <v>392</v>
      </c>
      <c r="K1253" s="2179" t="s">
        <v>393</v>
      </c>
    </row>
    <row r="1254" spans="3:12" x14ac:dyDescent="0.3">
      <c r="C1254" s="2171"/>
      <c r="D1254" s="2173"/>
      <c r="E1254" s="2173"/>
      <c r="F1254" s="296" t="s">
        <v>58</v>
      </c>
      <c r="G1254" s="297" t="s">
        <v>48</v>
      </c>
      <c r="H1254" s="297" t="s">
        <v>51</v>
      </c>
      <c r="I1254" s="298" t="s">
        <v>47</v>
      </c>
      <c r="J1254" s="2178"/>
      <c r="K1254" s="2180"/>
    </row>
    <row r="1255" spans="3:12" ht="16.5" customHeight="1" x14ac:dyDescent="0.3">
      <c r="C1255" s="304"/>
      <c r="D1255" s="282"/>
      <c r="E1255" s="282"/>
      <c r="F1255" s="282"/>
      <c r="G1255" s="282"/>
      <c r="H1255" s="282"/>
      <c r="I1255" s="282"/>
      <c r="J1255" s="490">
        <f>SUM(J1258:J1259)</f>
        <v>1</v>
      </c>
      <c r="K1255" s="284" t="s">
        <v>3</v>
      </c>
    </row>
    <row r="1256" spans="3:12" ht="16.5" customHeight="1" x14ac:dyDescent="0.3">
      <c r="C1256" s="269"/>
      <c r="D1256" s="177" t="s">
        <v>169</v>
      </c>
      <c r="E1256" s="259"/>
      <c r="F1256" s="260"/>
      <c r="G1256" s="280"/>
      <c r="H1256" s="280"/>
      <c r="I1256" s="281"/>
      <c r="J1256" s="305"/>
      <c r="K1256" s="595"/>
      <c r="L1256" s="302"/>
    </row>
    <row r="1257" spans="3:12" ht="16.5" customHeight="1" x14ac:dyDescent="0.3">
      <c r="C1257" s="269"/>
      <c r="D1257" s="149" t="s">
        <v>170</v>
      </c>
      <c r="E1257" s="259"/>
      <c r="F1257" s="260"/>
      <c r="G1257" s="260"/>
      <c r="H1257" s="260"/>
      <c r="I1257" s="261"/>
      <c r="J1257" s="293"/>
      <c r="K1257" s="595"/>
      <c r="L1257" s="302"/>
    </row>
    <row r="1258" spans="3:12" ht="16.5" customHeight="1" x14ac:dyDescent="0.3">
      <c r="C1258" s="269"/>
      <c r="D1258" s="434" t="s">
        <v>952</v>
      </c>
      <c r="E1258" s="259"/>
      <c r="F1258" s="260"/>
      <c r="G1258" s="260"/>
      <c r="H1258" s="260"/>
      <c r="I1258" s="261"/>
      <c r="J1258" s="293"/>
      <c r="K1258" s="595"/>
      <c r="L1258" s="302"/>
    </row>
    <row r="1259" spans="3:12" ht="16.5" customHeight="1" x14ac:dyDescent="0.3">
      <c r="C1259" s="269" t="s">
        <v>979</v>
      </c>
      <c r="D1259" s="494" t="s">
        <v>159</v>
      </c>
      <c r="E1259" s="259"/>
      <c r="F1259" s="260">
        <v>1</v>
      </c>
      <c r="G1259" s="260"/>
      <c r="H1259" s="260"/>
      <c r="I1259" s="261"/>
      <c r="J1259" s="293">
        <f>F1259</f>
        <v>1</v>
      </c>
      <c r="K1259" s="595"/>
      <c r="L1259" s="302"/>
    </row>
    <row r="1260" spans="3:12" ht="16.5" customHeight="1" x14ac:dyDescent="0.3">
      <c r="C1260" s="594" t="str">
        <f>RESUMEN!C302</f>
        <v>03.08.02.24</v>
      </c>
      <c r="D1260" s="2181" t="str">
        <f>RESUMEN!D302</f>
        <v>M02u MAMPARA INTERIOR CON INGRESO DE CRISTAL TEMPLADO INCOLORO 10mm DE 1 HOJA, CON LAMINA PAVONADA h=0.10m, (3.80m x 2.60m)</v>
      </c>
      <c r="E1260" s="2181"/>
      <c r="F1260" s="2181"/>
      <c r="G1260" s="2181"/>
      <c r="H1260" s="2181"/>
      <c r="I1260" s="2181"/>
      <c r="J1260" s="2181"/>
      <c r="K1260" s="2182"/>
      <c r="L1260" s="302"/>
    </row>
    <row r="1261" spans="3:12" s="303" customFormat="1" x14ac:dyDescent="0.25">
      <c r="C1261" s="2170" t="s">
        <v>1</v>
      </c>
      <c r="D1261" s="2172" t="s">
        <v>2</v>
      </c>
      <c r="E1261" s="2172" t="s">
        <v>239</v>
      </c>
      <c r="F1261" s="2174" t="s">
        <v>391</v>
      </c>
      <c r="G1261" s="2175"/>
      <c r="H1261" s="2175"/>
      <c r="I1261" s="2176"/>
      <c r="J1261" s="2177" t="s">
        <v>392</v>
      </c>
      <c r="K1261" s="2179" t="s">
        <v>393</v>
      </c>
    </row>
    <row r="1262" spans="3:12" x14ac:dyDescent="0.3">
      <c r="C1262" s="2171"/>
      <c r="D1262" s="2173"/>
      <c r="E1262" s="2173"/>
      <c r="F1262" s="296" t="s">
        <v>58</v>
      </c>
      <c r="G1262" s="297" t="s">
        <v>48</v>
      </c>
      <c r="H1262" s="297" t="s">
        <v>51</v>
      </c>
      <c r="I1262" s="298" t="s">
        <v>47</v>
      </c>
      <c r="J1262" s="2178"/>
      <c r="K1262" s="2180"/>
    </row>
    <row r="1263" spans="3:12" ht="16.5" customHeight="1" x14ac:dyDescent="0.3">
      <c r="C1263" s="304"/>
      <c r="D1263" s="282"/>
      <c r="E1263" s="282"/>
      <c r="F1263" s="282"/>
      <c r="G1263" s="282"/>
      <c r="H1263" s="282"/>
      <c r="I1263" s="282"/>
      <c r="J1263" s="490">
        <f>SUM(J1266:J1267)</f>
        <v>1</v>
      </c>
      <c r="K1263" s="284" t="s">
        <v>3</v>
      </c>
    </row>
    <row r="1264" spans="3:12" ht="16.5" customHeight="1" x14ac:dyDescent="0.3">
      <c r="C1264" s="269"/>
      <c r="D1264" s="177" t="s">
        <v>169</v>
      </c>
      <c r="E1264" s="259"/>
      <c r="F1264" s="260"/>
      <c r="G1264" s="280"/>
      <c r="H1264" s="280"/>
      <c r="I1264" s="281"/>
      <c r="J1264" s="305"/>
      <c r="K1264" s="595"/>
      <c r="L1264" s="302"/>
    </row>
    <row r="1265" spans="3:12" ht="16.5" customHeight="1" x14ac:dyDescent="0.3">
      <c r="C1265" s="269"/>
      <c r="D1265" s="149" t="s">
        <v>69</v>
      </c>
      <c r="E1265" s="259"/>
      <c r="F1265" s="260"/>
      <c r="G1265" s="260"/>
      <c r="H1265" s="260"/>
      <c r="I1265" s="261"/>
      <c r="J1265" s="293"/>
      <c r="K1265" s="595"/>
      <c r="L1265" s="302"/>
    </row>
    <row r="1266" spans="3:12" ht="16.5" customHeight="1" x14ac:dyDescent="0.3">
      <c r="C1266" s="269"/>
      <c r="D1266" s="434" t="s">
        <v>1333</v>
      </c>
      <c r="E1266" s="259"/>
      <c r="F1266" s="260"/>
      <c r="G1266" s="260"/>
      <c r="H1266" s="260"/>
      <c r="I1266" s="261"/>
      <c r="J1266" s="293"/>
      <c r="K1266" s="595"/>
      <c r="L1266" s="302"/>
    </row>
    <row r="1267" spans="3:12" ht="16.5" customHeight="1" x14ac:dyDescent="0.3">
      <c r="C1267" s="269" t="s">
        <v>1349</v>
      </c>
      <c r="D1267" s="494" t="s">
        <v>155</v>
      </c>
      <c r="E1267" s="259"/>
      <c r="F1267" s="260">
        <v>1</v>
      </c>
      <c r="G1267" s="260"/>
      <c r="H1267" s="260"/>
      <c r="I1267" s="261"/>
      <c r="J1267" s="293">
        <f>F1267</f>
        <v>1</v>
      </c>
      <c r="K1267" s="595"/>
      <c r="L1267" s="302"/>
    </row>
    <row r="1268" spans="3:12" ht="16.5" customHeight="1" x14ac:dyDescent="0.3">
      <c r="C1268" s="594" t="str">
        <f>RESUMEN!C303</f>
        <v>03.08.02.25</v>
      </c>
      <c r="D1268" s="2181" t="str">
        <f>RESUMEN!D303</f>
        <v>M02v MAMPARA INTERIOR CON INGRESO DE CRISTAL TEMPLADO INCOLORO 10mm DE 1 HOJA, CON LAMINA PAVONADA h=0.10m, (2.85m x 2.60m)</v>
      </c>
      <c r="E1268" s="2181"/>
      <c r="F1268" s="2181"/>
      <c r="G1268" s="2181"/>
      <c r="H1268" s="2181"/>
      <c r="I1268" s="2181"/>
      <c r="J1268" s="2181"/>
      <c r="K1268" s="2182"/>
      <c r="L1268" s="302"/>
    </row>
    <row r="1269" spans="3:12" s="303" customFormat="1" x14ac:dyDescent="0.25">
      <c r="C1269" s="2170" t="s">
        <v>1</v>
      </c>
      <c r="D1269" s="2172" t="s">
        <v>2</v>
      </c>
      <c r="E1269" s="2172" t="s">
        <v>239</v>
      </c>
      <c r="F1269" s="2174" t="s">
        <v>391</v>
      </c>
      <c r="G1269" s="2175"/>
      <c r="H1269" s="2175"/>
      <c r="I1269" s="2176"/>
      <c r="J1269" s="2177" t="s">
        <v>392</v>
      </c>
      <c r="K1269" s="2179" t="s">
        <v>393</v>
      </c>
    </row>
    <row r="1270" spans="3:12" x14ac:dyDescent="0.3">
      <c r="C1270" s="2171"/>
      <c r="D1270" s="2173"/>
      <c r="E1270" s="2173"/>
      <c r="F1270" s="296" t="s">
        <v>58</v>
      </c>
      <c r="G1270" s="297" t="s">
        <v>48</v>
      </c>
      <c r="H1270" s="297" t="s">
        <v>51</v>
      </c>
      <c r="I1270" s="298" t="s">
        <v>47</v>
      </c>
      <c r="J1270" s="2178"/>
      <c r="K1270" s="2180"/>
    </row>
    <row r="1271" spans="3:12" ht="16.5" customHeight="1" x14ac:dyDescent="0.3">
      <c r="C1271" s="304"/>
      <c r="D1271" s="282"/>
      <c r="E1271" s="282"/>
      <c r="F1271" s="282"/>
      <c r="G1271" s="282"/>
      <c r="H1271" s="282"/>
      <c r="I1271" s="282"/>
      <c r="J1271" s="490">
        <f>SUM(J1274:J1275)</f>
        <v>1</v>
      </c>
      <c r="K1271" s="284" t="s">
        <v>3</v>
      </c>
    </row>
    <row r="1272" spans="3:12" ht="16.5" customHeight="1" x14ac:dyDescent="0.3">
      <c r="C1272" s="269"/>
      <c r="D1272" s="177" t="s">
        <v>203</v>
      </c>
      <c r="E1272" s="259"/>
      <c r="F1272" s="260"/>
      <c r="G1272" s="280"/>
      <c r="H1272" s="280"/>
      <c r="I1272" s="281"/>
      <c r="J1272" s="305"/>
      <c r="K1272" s="595"/>
      <c r="L1272" s="302"/>
    </row>
    <row r="1273" spans="3:12" ht="16.5" customHeight="1" x14ac:dyDescent="0.3">
      <c r="C1273" s="269"/>
      <c r="D1273" s="149" t="s">
        <v>170</v>
      </c>
      <c r="E1273" s="259"/>
      <c r="F1273" s="260"/>
      <c r="G1273" s="260"/>
      <c r="H1273" s="260"/>
      <c r="I1273" s="261"/>
      <c r="J1273" s="293"/>
      <c r="K1273" s="595"/>
      <c r="L1273" s="302"/>
    </row>
    <row r="1274" spans="3:12" ht="16.5" customHeight="1" x14ac:dyDescent="0.3">
      <c r="C1274" s="269"/>
      <c r="D1274" s="434" t="s">
        <v>1798</v>
      </c>
      <c r="E1274" s="259"/>
      <c r="F1274" s="260"/>
      <c r="G1274" s="260"/>
      <c r="H1274" s="260"/>
      <c r="I1274" s="261"/>
      <c r="J1274" s="293"/>
      <c r="K1274" s="595"/>
      <c r="L1274" s="302"/>
    </row>
    <row r="1275" spans="3:12" ht="16.5" customHeight="1" x14ac:dyDescent="0.3">
      <c r="C1275" s="269" t="s">
        <v>2454</v>
      </c>
      <c r="D1275" s="494" t="s">
        <v>278</v>
      </c>
      <c r="E1275" s="259"/>
      <c r="F1275" s="260">
        <v>1</v>
      </c>
      <c r="G1275" s="260"/>
      <c r="H1275" s="260"/>
      <c r="I1275" s="261"/>
      <c r="J1275" s="293">
        <f>F1275</f>
        <v>1</v>
      </c>
      <c r="K1275" s="595"/>
      <c r="L1275" s="302"/>
    </row>
    <row r="1276" spans="3:12" ht="16.5" customHeight="1" x14ac:dyDescent="0.3">
      <c r="C1276" s="594" t="str">
        <f>RESUMEN!C304</f>
        <v>03.08.02.26</v>
      </c>
      <c r="D1276" s="2181" t="str">
        <f>RESUMEN!D304</f>
        <v>M02w MAMPARA INTERIOR CON INGRESO DE CRISTAL TEMPLADO INCOLORO 10mm DE 1 HOJA, CON LAMINA PAVONADA h=0.10m, (6.85m x 2.60m)</v>
      </c>
      <c r="E1276" s="2181"/>
      <c r="F1276" s="2181"/>
      <c r="G1276" s="2181"/>
      <c r="H1276" s="2181"/>
      <c r="I1276" s="2181"/>
      <c r="J1276" s="2181"/>
      <c r="K1276" s="2182"/>
      <c r="L1276" s="302"/>
    </row>
    <row r="1277" spans="3:12" s="303" customFormat="1" x14ac:dyDescent="0.25">
      <c r="C1277" s="2170" t="s">
        <v>1</v>
      </c>
      <c r="D1277" s="2172" t="s">
        <v>2</v>
      </c>
      <c r="E1277" s="2172" t="s">
        <v>239</v>
      </c>
      <c r="F1277" s="2174" t="s">
        <v>391</v>
      </c>
      <c r="G1277" s="2175"/>
      <c r="H1277" s="2175"/>
      <c r="I1277" s="2176"/>
      <c r="J1277" s="2177" t="s">
        <v>392</v>
      </c>
      <c r="K1277" s="2179" t="s">
        <v>393</v>
      </c>
    </row>
    <row r="1278" spans="3:12" x14ac:dyDescent="0.3">
      <c r="C1278" s="2171"/>
      <c r="D1278" s="2173"/>
      <c r="E1278" s="2173"/>
      <c r="F1278" s="296" t="s">
        <v>58</v>
      </c>
      <c r="G1278" s="297" t="s">
        <v>48</v>
      </c>
      <c r="H1278" s="297" t="s">
        <v>51</v>
      </c>
      <c r="I1278" s="298" t="s">
        <v>47</v>
      </c>
      <c r="J1278" s="2178"/>
      <c r="K1278" s="2180"/>
    </row>
    <row r="1279" spans="3:12" ht="16.5" customHeight="1" x14ac:dyDescent="0.3">
      <c r="C1279" s="304"/>
      <c r="D1279" s="282"/>
      <c r="E1279" s="282"/>
      <c r="F1279" s="282"/>
      <c r="G1279" s="282"/>
      <c r="H1279" s="282"/>
      <c r="I1279" s="282"/>
      <c r="J1279" s="490">
        <f>SUM(J1282:J1283)</f>
        <v>3</v>
      </c>
      <c r="K1279" s="284" t="s">
        <v>3</v>
      </c>
    </row>
    <row r="1280" spans="3:12" ht="16.5" customHeight="1" x14ac:dyDescent="0.3">
      <c r="C1280" s="269"/>
      <c r="D1280" s="177" t="s">
        <v>169</v>
      </c>
      <c r="E1280" s="259"/>
      <c r="F1280" s="260"/>
      <c r="G1280" s="280"/>
      <c r="H1280" s="280"/>
      <c r="I1280" s="281"/>
      <c r="J1280" s="305"/>
      <c r="K1280" s="595"/>
      <c r="L1280" s="302"/>
    </row>
    <row r="1281" spans="3:12" ht="16.5" customHeight="1" x14ac:dyDescent="0.3">
      <c r="C1281" s="269"/>
      <c r="D1281" s="149" t="s">
        <v>170</v>
      </c>
      <c r="E1281" s="259"/>
      <c r="F1281" s="260"/>
      <c r="G1281" s="260"/>
      <c r="H1281" s="260"/>
      <c r="I1281" s="261"/>
      <c r="J1281" s="293"/>
      <c r="K1281" s="595"/>
      <c r="L1281" s="302"/>
    </row>
    <row r="1282" spans="3:12" ht="16.5" customHeight="1" x14ac:dyDescent="0.3">
      <c r="C1282" s="269"/>
      <c r="D1282" s="434" t="s">
        <v>1387</v>
      </c>
      <c r="E1282" s="259"/>
      <c r="F1282" s="260"/>
      <c r="G1282" s="260"/>
      <c r="H1282" s="260"/>
      <c r="I1282" s="261"/>
      <c r="J1282" s="293"/>
      <c r="K1282" s="595"/>
      <c r="L1282" s="302"/>
    </row>
    <row r="1283" spans="3:12" ht="16.5" customHeight="1" x14ac:dyDescent="0.3">
      <c r="C1283" s="269" t="s">
        <v>3475</v>
      </c>
      <c r="D1283" s="494" t="s">
        <v>1388</v>
      </c>
      <c r="E1283" s="259"/>
      <c r="F1283" s="260">
        <v>3</v>
      </c>
      <c r="G1283" s="260"/>
      <c r="H1283" s="260"/>
      <c r="I1283" s="261"/>
      <c r="J1283" s="293">
        <f>F1283</f>
        <v>3</v>
      </c>
      <c r="K1283" s="595"/>
      <c r="L1283" s="302"/>
    </row>
    <row r="1284" spans="3:12" ht="16.5" customHeight="1" x14ac:dyDescent="0.3">
      <c r="C1284" s="594" t="str">
        <f>RESUMEN!C305</f>
        <v>03.08.02.27</v>
      </c>
      <c r="D1284" s="2181" t="str">
        <f>RESUMEN!D305</f>
        <v>M03a MAMPARA FIJA INTERIOR DE CRISTAL TEMPLADO 10mm, CON LAMINA PAVONADA h=0.10m, SOBRE SARDINEL h=0.10m (0.9m x 2.60m)</v>
      </c>
      <c r="E1284" s="2181"/>
      <c r="F1284" s="2181"/>
      <c r="G1284" s="2181"/>
      <c r="H1284" s="2181"/>
      <c r="I1284" s="2181"/>
      <c r="J1284" s="2181"/>
      <c r="K1284" s="2182"/>
      <c r="L1284" s="302"/>
    </row>
    <row r="1285" spans="3:12" s="303" customFormat="1" x14ac:dyDescent="0.25">
      <c r="C1285" s="2170" t="s">
        <v>1</v>
      </c>
      <c r="D1285" s="2172" t="s">
        <v>2</v>
      </c>
      <c r="E1285" s="2172" t="s">
        <v>239</v>
      </c>
      <c r="F1285" s="2174" t="s">
        <v>391</v>
      </c>
      <c r="G1285" s="2175"/>
      <c r="H1285" s="2175"/>
      <c r="I1285" s="2176"/>
      <c r="J1285" s="2177" t="s">
        <v>392</v>
      </c>
      <c r="K1285" s="2179" t="s">
        <v>393</v>
      </c>
    </row>
    <row r="1286" spans="3:12" x14ac:dyDescent="0.3">
      <c r="C1286" s="2171"/>
      <c r="D1286" s="2173"/>
      <c r="E1286" s="2173"/>
      <c r="F1286" s="296" t="s">
        <v>58</v>
      </c>
      <c r="G1286" s="297" t="s">
        <v>48</v>
      </c>
      <c r="H1286" s="297" t="s">
        <v>51</v>
      </c>
      <c r="I1286" s="298" t="s">
        <v>47</v>
      </c>
      <c r="J1286" s="2178"/>
      <c r="K1286" s="2180"/>
    </row>
    <row r="1287" spans="3:12" ht="16.5" customHeight="1" x14ac:dyDescent="0.3">
      <c r="C1287" s="304"/>
      <c r="D1287" s="282"/>
      <c r="E1287" s="282"/>
      <c r="F1287" s="282"/>
      <c r="G1287" s="282"/>
      <c r="H1287" s="282"/>
      <c r="I1287" s="282"/>
      <c r="J1287" s="490">
        <f>SUM(J1290:J1295)</f>
        <v>2</v>
      </c>
      <c r="K1287" s="284" t="s">
        <v>3</v>
      </c>
    </row>
    <row r="1288" spans="3:12" ht="16.5" customHeight="1" x14ac:dyDescent="0.3">
      <c r="C1288" s="269"/>
      <c r="D1288" s="177" t="s">
        <v>169</v>
      </c>
      <c r="E1288" s="259"/>
      <c r="F1288" s="260"/>
      <c r="G1288" s="280"/>
      <c r="H1288" s="280"/>
      <c r="I1288" s="281"/>
      <c r="J1288" s="305"/>
      <c r="K1288" s="595"/>
      <c r="L1288" s="302"/>
    </row>
    <row r="1289" spans="3:12" ht="16.5" customHeight="1" x14ac:dyDescent="0.3">
      <c r="C1289" s="269"/>
      <c r="D1289" s="149" t="s">
        <v>170</v>
      </c>
      <c r="E1289" s="259"/>
      <c r="F1289" s="260"/>
      <c r="G1289" s="260"/>
      <c r="H1289" s="260"/>
      <c r="I1289" s="261"/>
      <c r="J1289" s="293"/>
      <c r="K1289" s="595"/>
      <c r="L1289" s="302"/>
    </row>
    <row r="1290" spans="3:12" ht="16.5" customHeight="1" x14ac:dyDescent="0.3">
      <c r="C1290" s="269"/>
      <c r="D1290" s="434" t="s">
        <v>1385</v>
      </c>
      <c r="E1290" s="259"/>
      <c r="F1290" s="260"/>
      <c r="G1290" s="260"/>
      <c r="H1290" s="260"/>
      <c r="I1290" s="261"/>
      <c r="J1290" s="293"/>
      <c r="K1290" s="595"/>
      <c r="L1290" s="302"/>
    </row>
    <row r="1291" spans="3:12" ht="16.5" customHeight="1" x14ac:dyDescent="0.3">
      <c r="C1291" s="269" t="s">
        <v>1199</v>
      </c>
      <c r="D1291" s="494" t="s">
        <v>354</v>
      </c>
      <c r="E1291" s="259"/>
      <c r="F1291" s="260">
        <v>1</v>
      </c>
      <c r="G1291" s="260"/>
      <c r="H1291" s="260"/>
      <c r="I1291" s="261"/>
      <c r="J1291" s="293">
        <f>F1291</f>
        <v>1</v>
      </c>
      <c r="K1291" s="595"/>
      <c r="L1291" s="302"/>
    </row>
    <row r="1292" spans="3:12" ht="16.5" customHeight="1" x14ac:dyDescent="0.3">
      <c r="C1292" s="269"/>
      <c r="D1292" s="177" t="s">
        <v>200</v>
      </c>
      <c r="E1292" s="259"/>
      <c r="F1292" s="260"/>
      <c r="G1292" s="280"/>
      <c r="H1292" s="280"/>
      <c r="I1292" s="281"/>
      <c r="J1292" s="305"/>
      <c r="K1292" s="595"/>
      <c r="L1292" s="302"/>
    </row>
    <row r="1293" spans="3:12" ht="16.5" customHeight="1" x14ac:dyDescent="0.3">
      <c r="C1293" s="269"/>
      <c r="D1293" s="149" t="s">
        <v>170</v>
      </c>
      <c r="E1293" s="259"/>
      <c r="F1293" s="260"/>
      <c r="G1293" s="260"/>
      <c r="H1293" s="260"/>
      <c r="I1293" s="261"/>
      <c r="J1293" s="293"/>
      <c r="K1293" s="595"/>
      <c r="L1293" s="302"/>
    </row>
    <row r="1294" spans="3:12" ht="16.5" customHeight="1" x14ac:dyDescent="0.3">
      <c r="C1294" s="269"/>
      <c r="D1294" s="434" t="s">
        <v>1685</v>
      </c>
      <c r="E1294" s="259"/>
      <c r="F1294" s="260"/>
      <c r="G1294" s="260"/>
      <c r="H1294" s="260"/>
      <c r="I1294" s="261"/>
      <c r="J1294" s="293"/>
      <c r="K1294" s="595"/>
      <c r="L1294" s="302"/>
    </row>
    <row r="1295" spans="3:12" ht="16.5" customHeight="1" x14ac:dyDescent="0.3">
      <c r="C1295" s="269" t="s">
        <v>1659</v>
      </c>
      <c r="D1295" s="494" t="s">
        <v>155</v>
      </c>
      <c r="E1295" s="259"/>
      <c r="F1295" s="260">
        <v>1</v>
      </c>
      <c r="G1295" s="260"/>
      <c r="H1295" s="260"/>
      <c r="I1295" s="261"/>
      <c r="J1295" s="293">
        <f>F1295</f>
        <v>1</v>
      </c>
      <c r="K1295" s="595"/>
      <c r="L1295" s="302"/>
    </row>
    <row r="1296" spans="3:12" ht="16.5" customHeight="1" x14ac:dyDescent="0.3">
      <c r="C1296" s="594" t="str">
        <f>RESUMEN!C306</f>
        <v>03.08.02.28</v>
      </c>
      <c r="D1296" s="2181" t="str">
        <f>RESUMEN!D306</f>
        <v>M03b MAMPARA FIJA INTERIOR DE CRISTAL TEMPLADO 10mm, CON LAMINA PAVONADA h=0.10m, SOBRE SARDINEL h=0.10m (2.60m x 2.60m)</v>
      </c>
      <c r="E1296" s="2181"/>
      <c r="F1296" s="2181"/>
      <c r="G1296" s="2181"/>
      <c r="H1296" s="2181"/>
      <c r="I1296" s="2181"/>
      <c r="J1296" s="2181"/>
      <c r="K1296" s="2182"/>
      <c r="L1296" s="302"/>
    </row>
    <row r="1297" spans="3:12" s="303" customFormat="1" x14ac:dyDescent="0.25">
      <c r="C1297" s="2170" t="s">
        <v>1</v>
      </c>
      <c r="D1297" s="2172" t="s">
        <v>2</v>
      </c>
      <c r="E1297" s="2172" t="s">
        <v>239</v>
      </c>
      <c r="F1297" s="2174" t="s">
        <v>391</v>
      </c>
      <c r="G1297" s="2175"/>
      <c r="H1297" s="2175"/>
      <c r="I1297" s="2176"/>
      <c r="J1297" s="2177" t="s">
        <v>392</v>
      </c>
      <c r="K1297" s="2179" t="s">
        <v>393</v>
      </c>
    </row>
    <row r="1298" spans="3:12" x14ac:dyDescent="0.3">
      <c r="C1298" s="2171"/>
      <c r="D1298" s="2173"/>
      <c r="E1298" s="2173"/>
      <c r="F1298" s="296" t="s">
        <v>58</v>
      </c>
      <c r="G1298" s="297" t="s">
        <v>48</v>
      </c>
      <c r="H1298" s="297" t="s">
        <v>51</v>
      </c>
      <c r="I1298" s="298" t="s">
        <v>47</v>
      </c>
      <c r="J1298" s="2178"/>
      <c r="K1298" s="2180"/>
    </row>
    <row r="1299" spans="3:12" ht="16.5" customHeight="1" x14ac:dyDescent="0.3">
      <c r="C1299" s="304"/>
      <c r="D1299" s="282"/>
      <c r="E1299" s="282"/>
      <c r="F1299" s="282"/>
      <c r="G1299" s="282"/>
      <c r="H1299" s="282"/>
      <c r="I1299" s="282"/>
      <c r="J1299" s="490">
        <f>SUM(J1302:J1309)</f>
        <v>3</v>
      </c>
      <c r="K1299" s="284" t="s">
        <v>3</v>
      </c>
    </row>
    <row r="1300" spans="3:12" ht="16.5" customHeight="1" x14ac:dyDescent="0.3">
      <c r="C1300" s="269"/>
      <c r="D1300" s="177" t="s">
        <v>169</v>
      </c>
      <c r="E1300" s="259"/>
      <c r="F1300" s="260"/>
      <c r="G1300" s="280"/>
      <c r="H1300" s="280"/>
      <c r="I1300" s="281"/>
      <c r="J1300" s="305"/>
      <c r="K1300" s="595"/>
      <c r="L1300" s="302"/>
    </row>
    <row r="1301" spans="3:12" ht="16.5" customHeight="1" x14ac:dyDescent="0.3">
      <c r="C1301" s="269"/>
      <c r="D1301" s="149" t="s">
        <v>170</v>
      </c>
      <c r="E1301" s="259"/>
      <c r="F1301" s="260"/>
      <c r="G1301" s="260"/>
      <c r="H1301" s="260"/>
      <c r="I1301" s="261"/>
      <c r="J1301" s="293"/>
      <c r="K1301" s="595"/>
      <c r="L1301" s="302"/>
    </row>
    <row r="1302" spans="3:12" ht="16.5" customHeight="1" x14ac:dyDescent="0.3">
      <c r="C1302" s="269"/>
      <c r="D1302" s="434" t="s">
        <v>1253</v>
      </c>
      <c r="E1302" s="259"/>
      <c r="F1302" s="260"/>
      <c r="G1302" s="260"/>
      <c r="H1302" s="260"/>
      <c r="I1302" s="261"/>
      <c r="J1302" s="293"/>
      <c r="K1302" s="595"/>
      <c r="L1302" s="302"/>
    </row>
    <row r="1303" spans="3:12" ht="16.5" customHeight="1" x14ac:dyDescent="0.3">
      <c r="C1303" s="269" t="s">
        <v>1165</v>
      </c>
      <c r="D1303" s="494" t="s">
        <v>189</v>
      </c>
      <c r="E1303" s="259"/>
      <c r="F1303" s="260">
        <v>1</v>
      </c>
      <c r="G1303" s="260"/>
      <c r="H1303" s="260"/>
      <c r="I1303" s="261"/>
      <c r="J1303" s="293">
        <f>F1303</f>
        <v>1</v>
      </c>
      <c r="K1303" s="595"/>
      <c r="L1303" s="302"/>
    </row>
    <row r="1304" spans="3:12" ht="16.5" customHeight="1" x14ac:dyDescent="0.3">
      <c r="C1304" s="269"/>
      <c r="D1304" s="434" t="s">
        <v>1385</v>
      </c>
      <c r="E1304" s="259"/>
      <c r="F1304" s="260"/>
      <c r="G1304" s="260"/>
      <c r="H1304" s="260"/>
      <c r="I1304" s="261"/>
      <c r="J1304" s="293"/>
      <c r="K1304" s="595"/>
      <c r="L1304" s="302"/>
    </row>
    <row r="1305" spans="3:12" ht="16.5" customHeight="1" x14ac:dyDescent="0.3">
      <c r="C1305" s="269" t="s">
        <v>2343</v>
      </c>
      <c r="D1305" s="494" t="s">
        <v>2344</v>
      </c>
      <c r="E1305" s="259"/>
      <c r="F1305" s="260">
        <v>1</v>
      </c>
      <c r="G1305" s="260"/>
      <c r="H1305" s="260"/>
      <c r="I1305" s="261"/>
      <c r="J1305" s="293">
        <f>F1305</f>
        <v>1</v>
      </c>
      <c r="K1305" s="595"/>
      <c r="L1305" s="302"/>
    </row>
    <row r="1306" spans="3:12" ht="16.5" customHeight="1" x14ac:dyDescent="0.3">
      <c r="C1306" s="269"/>
      <c r="D1306" s="177" t="s">
        <v>200</v>
      </c>
      <c r="E1306" s="259"/>
      <c r="F1306" s="260"/>
      <c r="G1306" s="280"/>
      <c r="H1306" s="280"/>
      <c r="I1306" s="281"/>
      <c r="J1306" s="305"/>
      <c r="K1306" s="595"/>
      <c r="L1306" s="302"/>
    </row>
    <row r="1307" spans="3:12" ht="16.5" customHeight="1" x14ac:dyDescent="0.3">
      <c r="C1307" s="269"/>
      <c r="D1307" s="149" t="s">
        <v>170</v>
      </c>
      <c r="E1307" s="259"/>
      <c r="F1307" s="260"/>
      <c r="G1307" s="260"/>
      <c r="H1307" s="260"/>
      <c r="I1307" s="261"/>
      <c r="J1307" s="293"/>
      <c r="K1307" s="595"/>
      <c r="L1307" s="302"/>
    </row>
    <row r="1308" spans="3:12" ht="16.5" customHeight="1" x14ac:dyDescent="0.3">
      <c r="C1308" s="269"/>
      <c r="D1308" s="434" t="s">
        <v>1685</v>
      </c>
      <c r="E1308" s="259"/>
      <c r="F1308" s="260"/>
      <c r="G1308" s="260"/>
      <c r="H1308" s="260"/>
      <c r="I1308" s="261"/>
      <c r="J1308" s="293"/>
      <c r="K1308" s="595"/>
      <c r="L1308" s="302"/>
    </row>
    <row r="1309" spans="3:12" ht="16.5" customHeight="1" x14ac:dyDescent="0.3">
      <c r="C1309" s="269" t="s">
        <v>2425</v>
      </c>
      <c r="D1309" s="494" t="s">
        <v>2344</v>
      </c>
      <c r="E1309" s="259"/>
      <c r="F1309" s="260">
        <v>1</v>
      </c>
      <c r="G1309" s="260"/>
      <c r="H1309" s="260"/>
      <c r="I1309" s="261"/>
      <c r="J1309" s="293">
        <f>F1309</f>
        <v>1</v>
      </c>
      <c r="K1309" s="595"/>
      <c r="L1309" s="302"/>
    </row>
    <row r="1310" spans="3:12" ht="16.5" customHeight="1" x14ac:dyDescent="0.3">
      <c r="C1310" s="594" t="str">
        <f>RESUMEN!C307</f>
        <v>03.08.02.29</v>
      </c>
      <c r="D1310" s="2181" t="str">
        <f>RESUMEN!D307</f>
        <v>M03c MAMPARA FIJA INTERIOR DE CRISTAL TEMPLADO 10mm, CON LAMINA PAVONADA h=0.10m, SOBRE SARDINEL h=0.10m (3.00m x 2.60m)</v>
      </c>
      <c r="E1310" s="2181"/>
      <c r="F1310" s="2181"/>
      <c r="G1310" s="2181"/>
      <c r="H1310" s="2181"/>
      <c r="I1310" s="2181"/>
      <c r="J1310" s="2181"/>
      <c r="K1310" s="2182"/>
      <c r="L1310" s="302"/>
    </row>
    <row r="1311" spans="3:12" s="303" customFormat="1" x14ac:dyDescent="0.25">
      <c r="C1311" s="2170" t="s">
        <v>1</v>
      </c>
      <c r="D1311" s="2172" t="s">
        <v>2</v>
      </c>
      <c r="E1311" s="2172" t="s">
        <v>239</v>
      </c>
      <c r="F1311" s="2174" t="s">
        <v>391</v>
      </c>
      <c r="G1311" s="2175"/>
      <c r="H1311" s="2175"/>
      <c r="I1311" s="2176"/>
      <c r="J1311" s="2177" t="s">
        <v>392</v>
      </c>
      <c r="K1311" s="2179" t="s">
        <v>393</v>
      </c>
    </row>
    <row r="1312" spans="3:12" x14ac:dyDescent="0.3">
      <c r="C1312" s="2171"/>
      <c r="D1312" s="2173"/>
      <c r="E1312" s="2173"/>
      <c r="F1312" s="296" t="s">
        <v>58</v>
      </c>
      <c r="G1312" s="297" t="s">
        <v>48</v>
      </c>
      <c r="H1312" s="297" t="s">
        <v>51</v>
      </c>
      <c r="I1312" s="298" t="s">
        <v>47</v>
      </c>
      <c r="J1312" s="2178"/>
      <c r="K1312" s="2180"/>
    </row>
    <row r="1313" spans="3:12" ht="16.5" customHeight="1" x14ac:dyDescent="0.3">
      <c r="C1313" s="304"/>
      <c r="D1313" s="282"/>
      <c r="E1313" s="282"/>
      <c r="F1313" s="282"/>
      <c r="G1313" s="282"/>
      <c r="H1313" s="282"/>
      <c r="I1313" s="282"/>
      <c r="J1313" s="490">
        <f>SUM(J1317)</f>
        <v>1</v>
      </c>
      <c r="K1313" s="284" t="s">
        <v>3</v>
      </c>
    </row>
    <row r="1314" spans="3:12" ht="16.5" customHeight="1" x14ac:dyDescent="0.3">
      <c r="C1314" s="269"/>
      <c r="D1314" s="177" t="s">
        <v>169</v>
      </c>
      <c r="E1314" s="259"/>
      <c r="F1314" s="260"/>
      <c r="G1314" s="280"/>
      <c r="H1314" s="280"/>
      <c r="I1314" s="281"/>
      <c r="J1314" s="305"/>
      <c r="K1314" s="595"/>
      <c r="L1314" s="302"/>
    </row>
    <row r="1315" spans="3:12" ht="16.5" customHeight="1" x14ac:dyDescent="0.3">
      <c r="C1315" s="269"/>
      <c r="D1315" s="149" t="s">
        <v>170</v>
      </c>
      <c r="E1315" s="259"/>
      <c r="F1315" s="260"/>
      <c r="G1315" s="260"/>
      <c r="H1315" s="260"/>
      <c r="I1315" s="261"/>
      <c r="J1315" s="293"/>
      <c r="K1315" s="595"/>
      <c r="L1315" s="302"/>
    </row>
    <row r="1316" spans="3:12" ht="16.5" customHeight="1" x14ac:dyDescent="0.3">
      <c r="C1316" s="269"/>
      <c r="D1316" s="434" t="s">
        <v>1253</v>
      </c>
      <c r="E1316" s="259"/>
      <c r="F1316" s="260"/>
      <c r="G1316" s="260"/>
      <c r="H1316" s="260"/>
      <c r="I1316" s="261"/>
      <c r="J1316" s="293"/>
      <c r="K1316" s="595"/>
      <c r="L1316" s="302"/>
    </row>
    <row r="1317" spans="3:12" ht="16.5" customHeight="1" x14ac:dyDescent="0.3">
      <c r="C1317" s="269" t="s">
        <v>1164</v>
      </c>
      <c r="D1317" s="494" t="s">
        <v>184</v>
      </c>
      <c r="E1317" s="259"/>
      <c r="F1317" s="260">
        <v>1</v>
      </c>
      <c r="G1317" s="260"/>
      <c r="H1317" s="260"/>
      <c r="I1317" s="261"/>
      <c r="J1317" s="293">
        <f>F1317</f>
        <v>1</v>
      </c>
      <c r="K1317" s="595"/>
      <c r="L1317" s="302"/>
    </row>
    <row r="1318" spans="3:12" ht="16.5" customHeight="1" x14ac:dyDescent="0.3">
      <c r="C1318" s="594" t="str">
        <f>RESUMEN!C308</f>
        <v>03.08.02.30</v>
      </c>
      <c r="D1318" s="2181" t="str">
        <f>RESUMEN!D308</f>
        <v>M03d MAMPARA FIJA INTERIOR DE CRISTAL TEMPLADO 10mm, CON LAMINA PAVONADA h=0.10m, SOBRE SARDINEL h=0.10m (4.15m x 2.60m)</v>
      </c>
      <c r="E1318" s="2181"/>
      <c r="F1318" s="2181"/>
      <c r="G1318" s="2181"/>
      <c r="H1318" s="2181"/>
      <c r="I1318" s="2181"/>
      <c r="J1318" s="2181"/>
      <c r="K1318" s="2182"/>
      <c r="L1318" s="302"/>
    </row>
    <row r="1319" spans="3:12" s="303" customFormat="1" x14ac:dyDescent="0.25">
      <c r="C1319" s="2170" t="s">
        <v>1</v>
      </c>
      <c r="D1319" s="2172" t="s">
        <v>2</v>
      </c>
      <c r="E1319" s="2172" t="s">
        <v>239</v>
      </c>
      <c r="F1319" s="2174" t="s">
        <v>391</v>
      </c>
      <c r="G1319" s="2175"/>
      <c r="H1319" s="2175"/>
      <c r="I1319" s="2176"/>
      <c r="J1319" s="2177" t="s">
        <v>392</v>
      </c>
      <c r="K1319" s="2179" t="s">
        <v>393</v>
      </c>
    </row>
    <row r="1320" spans="3:12" x14ac:dyDescent="0.3">
      <c r="C1320" s="2171"/>
      <c r="D1320" s="2173"/>
      <c r="E1320" s="2173"/>
      <c r="F1320" s="296" t="s">
        <v>58</v>
      </c>
      <c r="G1320" s="297" t="s">
        <v>48</v>
      </c>
      <c r="H1320" s="297" t="s">
        <v>51</v>
      </c>
      <c r="I1320" s="298" t="s">
        <v>47</v>
      </c>
      <c r="J1320" s="2178"/>
      <c r="K1320" s="2180"/>
    </row>
    <row r="1321" spans="3:12" ht="16.5" customHeight="1" x14ac:dyDescent="0.3">
      <c r="C1321" s="304"/>
      <c r="D1321" s="282"/>
      <c r="E1321" s="282"/>
      <c r="F1321" s="282"/>
      <c r="G1321" s="282"/>
      <c r="H1321" s="282"/>
      <c r="I1321" s="282"/>
      <c r="J1321" s="490">
        <f>SUM(J1324:J1325)</f>
        <v>1</v>
      </c>
      <c r="K1321" s="284" t="s">
        <v>3</v>
      </c>
    </row>
    <row r="1322" spans="3:12" ht="16.5" customHeight="1" x14ac:dyDescent="0.3">
      <c r="C1322" s="269"/>
      <c r="D1322" s="177" t="s">
        <v>169</v>
      </c>
      <c r="E1322" s="259"/>
      <c r="F1322" s="260"/>
      <c r="G1322" s="280"/>
      <c r="H1322" s="280"/>
      <c r="I1322" s="281"/>
      <c r="J1322" s="305"/>
      <c r="K1322" s="595"/>
      <c r="L1322" s="302"/>
    </row>
    <row r="1323" spans="3:12" ht="16.5" customHeight="1" x14ac:dyDescent="0.3">
      <c r="C1323" s="269"/>
      <c r="D1323" s="149" t="s">
        <v>170</v>
      </c>
      <c r="E1323" s="259"/>
      <c r="F1323" s="260"/>
      <c r="G1323" s="260"/>
      <c r="H1323" s="260"/>
      <c r="I1323" s="261"/>
      <c r="J1323" s="293"/>
      <c r="K1323" s="595"/>
      <c r="L1323" s="302"/>
    </row>
    <row r="1324" spans="3:12" ht="16.5" customHeight="1" x14ac:dyDescent="0.3">
      <c r="C1324" s="269"/>
      <c r="D1324" s="434" t="s">
        <v>925</v>
      </c>
      <c r="E1324" s="259"/>
      <c r="F1324" s="260"/>
      <c r="G1324" s="260"/>
      <c r="H1324" s="260"/>
      <c r="I1324" s="261"/>
      <c r="J1324" s="293"/>
      <c r="K1324" s="595"/>
      <c r="L1324" s="302"/>
    </row>
    <row r="1325" spans="3:12" ht="16.5" customHeight="1" x14ac:dyDescent="0.3">
      <c r="C1325" s="269" t="s">
        <v>3677</v>
      </c>
      <c r="D1325" s="494" t="s">
        <v>294</v>
      </c>
      <c r="E1325" s="259"/>
      <c r="F1325" s="260">
        <v>1</v>
      </c>
      <c r="G1325" s="260"/>
      <c r="H1325" s="260"/>
      <c r="I1325" s="261"/>
      <c r="J1325" s="293">
        <f>F1325</f>
        <v>1</v>
      </c>
      <c r="K1325" s="595"/>
      <c r="L1325" s="302"/>
    </row>
    <row r="1326" spans="3:12" ht="16.5" customHeight="1" x14ac:dyDescent="0.3">
      <c r="C1326" s="594" t="str">
        <f>RESUMEN!C309</f>
        <v>03.08.02.31</v>
      </c>
      <c r="D1326" s="2181" t="str">
        <f>RESUMEN!D309</f>
        <v>M03e MAMPARA FIJA INTERIOR DE CRISTAL TEMPLADO 10mm, CON LAMINA PAVONADA h=0.10m, SOBRE SARDINEL h=0.10m (1.75m x 2.60m)</v>
      </c>
      <c r="E1326" s="2181"/>
      <c r="F1326" s="2181"/>
      <c r="G1326" s="2181"/>
      <c r="H1326" s="2181"/>
      <c r="I1326" s="2181"/>
      <c r="J1326" s="2181"/>
      <c r="K1326" s="2182"/>
      <c r="L1326" s="302"/>
    </row>
    <row r="1327" spans="3:12" s="303" customFormat="1" x14ac:dyDescent="0.25">
      <c r="C1327" s="2170" t="s">
        <v>1</v>
      </c>
      <c r="D1327" s="2172" t="s">
        <v>2</v>
      </c>
      <c r="E1327" s="2172" t="s">
        <v>239</v>
      </c>
      <c r="F1327" s="2174" t="s">
        <v>391</v>
      </c>
      <c r="G1327" s="2175"/>
      <c r="H1327" s="2175"/>
      <c r="I1327" s="2176"/>
      <c r="J1327" s="2177" t="s">
        <v>392</v>
      </c>
      <c r="K1327" s="2179" t="s">
        <v>393</v>
      </c>
    </row>
    <row r="1328" spans="3:12" x14ac:dyDescent="0.3">
      <c r="C1328" s="2171"/>
      <c r="D1328" s="2173"/>
      <c r="E1328" s="2173"/>
      <c r="F1328" s="296" t="s">
        <v>58</v>
      </c>
      <c r="G1328" s="297" t="s">
        <v>48</v>
      </c>
      <c r="H1328" s="297" t="s">
        <v>51</v>
      </c>
      <c r="I1328" s="298" t="s">
        <v>47</v>
      </c>
      <c r="J1328" s="2178"/>
      <c r="K1328" s="2180"/>
    </row>
    <row r="1329" spans="3:12" ht="16.5" customHeight="1" x14ac:dyDescent="0.3">
      <c r="C1329" s="304"/>
      <c r="D1329" s="282"/>
      <c r="E1329" s="282"/>
      <c r="F1329" s="282"/>
      <c r="G1329" s="282"/>
      <c r="H1329" s="282"/>
      <c r="I1329" s="282"/>
      <c r="J1329" s="490">
        <f>SUM(J1333:J1335)</f>
        <v>2</v>
      </c>
      <c r="K1329" s="284" t="s">
        <v>3</v>
      </c>
    </row>
    <row r="1330" spans="3:12" ht="16.5" customHeight="1" x14ac:dyDescent="0.3">
      <c r="C1330" s="269"/>
      <c r="D1330" s="177" t="s">
        <v>169</v>
      </c>
      <c r="E1330" s="259"/>
      <c r="F1330" s="260"/>
      <c r="G1330" s="280"/>
      <c r="H1330" s="280"/>
      <c r="I1330" s="281"/>
      <c r="J1330" s="305"/>
      <c r="K1330" s="595"/>
      <c r="L1330" s="302"/>
    </row>
    <row r="1331" spans="3:12" ht="16.5" customHeight="1" x14ac:dyDescent="0.3">
      <c r="C1331" s="269"/>
      <c r="D1331" s="149" t="s">
        <v>170</v>
      </c>
      <c r="E1331" s="259"/>
      <c r="F1331" s="260"/>
      <c r="G1331" s="260"/>
      <c r="H1331" s="260"/>
      <c r="I1331" s="261"/>
      <c r="J1331" s="293"/>
      <c r="K1331" s="595"/>
      <c r="L1331" s="302"/>
    </row>
    <row r="1332" spans="3:12" ht="16.5" customHeight="1" x14ac:dyDescent="0.3">
      <c r="C1332" s="269"/>
      <c r="D1332" s="434" t="s">
        <v>925</v>
      </c>
      <c r="E1332" s="259"/>
      <c r="F1332" s="260"/>
      <c r="G1332" s="260"/>
      <c r="H1332" s="260"/>
      <c r="I1332" s="261"/>
      <c r="J1332" s="293"/>
      <c r="K1332" s="595"/>
      <c r="L1332" s="302"/>
    </row>
    <row r="1333" spans="3:12" ht="16.5" customHeight="1" x14ac:dyDescent="0.3">
      <c r="C1333" s="269" t="s">
        <v>875</v>
      </c>
      <c r="D1333" s="494" t="s">
        <v>876</v>
      </c>
      <c r="E1333" s="259"/>
      <c r="F1333" s="260">
        <v>1</v>
      </c>
      <c r="G1333" s="260"/>
      <c r="H1333" s="260"/>
      <c r="I1333" s="261"/>
      <c r="J1333" s="293">
        <f>F1333</f>
        <v>1</v>
      </c>
      <c r="K1333" s="595"/>
      <c r="L1333" s="302"/>
    </row>
    <row r="1334" spans="3:12" ht="16.5" customHeight="1" x14ac:dyDescent="0.3">
      <c r="C1334" s="269"/>
      <c r="D1334" s="434" t="s">
        <v>1102</v>
      </c>
      <c r="E1334" s="259"/>
      <c r="F1334" s="260"/>
      <c r="G1334" s="260"/>
      <c r="H1334" s="260"/>
      <c r="I1334" s="261"/>
      <c r="J1334" s="293"/>
      <c r="K1334" s="595"/>
      <c r="L1334" s="302"/>
    </row>
    <row r="1335" spans="3:12" ht="16.5" customHeight="1" x14ac:dyDescent="0.3">
      <c r="C1335" s="269" t="s">
        <v>1138</v>
      </c>
      <c r="D1335" s="494" t="s">
        <v>282</v>
      </c>
      <c r="E1335" s="259"/>
      <c r="F1335" s="260">
        <v>1</v>
      </c>
      <c r="G1335" s="260"/>
      <c r="H1335" s="260"/>
      <c r="I1335" s="261"/>
      <c r="J1335" s="293">
        <f>F1335</f>
        <v>1</v>
      </c>
      <c r="K1335" s="595"/>
      <c r="L1335" s="302"/>
    </row>
    <row r="1336" spans="3:12" ht="16.5" customHeight="1" x14ac:dyDescent="0.3">
      <c r="C1336" s="594" t="str">
        <f>RESUMEN!C310</f>
        <v>03.08.02.32</v>
      </c>
      <c r="D1336" s="2181" t="str">
        <f>RESUMEN!D310</f>
        <v>M03f MAMPARA FIJA INTERIOR DE CRISTAL TEMPLADO 10mm, CON LAMINA PAVONADA h=0.10m, SOBRE SARDINEL h=0.10m (6.85m x 2.60m)</v>
      </c>
      <c r="E1336" s="2181"/>
      <c r="F1336" s="2181"/>
      <c r="G1336" s="2181"/>
      <c r="H1336" s="2181"/>
      <c r="I1336" s="2181"/>
      <c r="J1336" s="2181"/>
      <c r="K1336" s="2182"/>
      <c r="L1336" s="302"/>
    </row>
    <row r="1337" spans="3:12" s="303" customFormat="1" x14ac:dyDescent="0.25">
      <c r="C1337" s="2170" t="s">
        <v>1</v>
      </c>
      <c r="D1337" s="2172" t="s">
        <v>2</v>
      </c>
      <c r="E1337" s="2172" t="s">
        <v>239</v>
      </c>
      <c r="F1337" s="2174" t="s">
        <v>391</v>
      </c>
      <c r="G1337" s="2175"/>
      <c r="H1337" s="2175"/>
      <c r="I1337" s="2176"/>
      <c r="J1337" s="2177" t="s">
        <v>392</v>
      </c>
      <c r="K1337" s="2179" t="s">
        <v>393</v>
      </c>
    </row>
    <row r="1338" spans="3:12" x14ac:dyDescent="0.3">
      <c r="C1338" s="2171"/>
      <c r="D1338" s="2173"/>
      <c r="E1338" s="2173"/>
      <c r="F1338" s="296" t="s">
        <v>58</v>
      </c>
      <c r="G1338" s="297" t="s">
        <v>48</v>
      </c>
      <c r="H1338" s="297" t="s">
        <v>51</v>
      </c>
      <c r="I1338" s="298" t="s">
        <v>47</v>
      </c>
      <c r="J1338" s="2178"/>
      <c r="K1338" s="2180"/>
    </row>
    <row r="1339" spans="3:12" ht="16.5" customHeight="1" x14ac:dyDescent="0.3">
      <c r="C1339" s="304"/>
      <c r="D1339" s="282"/>
      <c r="E1339" s="282"/>
      <c r="F1339" s="282"/>
      <c r="G1339" s="282"/>
      <c r="H1339" s="282"/>
      <c r="I1339" s="282"/>
      <c r="J1339" s="490">
        <f>SUM(J1343:J1353)</f>
        <v>7</v>
      </c>
      <c r="K1339" s="284" t="s">
        <v>3</v>
      </c>
    </row>
    <row r="1340" spans="3:12" ht="16.5" customHeight="1" x14ac:dyDescent="0.3">
      <c r="C1340" s="269"/>
      <c r="D1340" s="177" t="s">
        <v>169</v>
      </c>
      <c r="E1340" s="259"/>
      <c r="F1340" s="260"/>
      <c r="G1340" s="280"/>
      <c r="H1340" s="280"/>
      <c r="I1340" s="281"/>
      <c r="J1340" s="305"/>
      <c r="K1340" s="595"/>
      <c r="L1340" s="302"/>
    </row>
    <row r="1341" spans="3:12" ht="16.5" customHeight="1" x14ac:dyDescent="0.3">
      <c r="C1341" s="269"/>
      <c r="D1341" s="149" t="s">
        <v>170</v>
      </c>
      <c r="E1341" s="259"/>
      <c r="F1341" s="260"/>
      <c r="G1341" s="260"/>
      <c r="H1341" s="260"/>
      <c r="I1341" s="261"/>
      <c r="J1341" s="293"/>
      <c r="K1341" s="595"/>
      <c r="L1341" s="302"/>
    </row>
    <row r="1342" spans="3:12" ht="16.5" customHeight="1" x14ac:dyDescent="0.3">
      <c r="C1342" s="269"/>
      <c r="D1342" s="434" t="s">
        <v>1385</v>
      </c>
      <c r="E1342" s="259"/>
      <c r="F1342" s="260"/>
      <c r="G1342" s="260"/>
      <c r="H1342" s="260"/>
      <c r="I1342" s="261"/>
      <c r="J1342" s="293"/>
      <c r="K1342" s="595"/>
      <c r="L1342" s="302"/>
    </row>
    <row r="1343" spans="3:12" ht="16.5" customHeight="1" x14ac:dyDescent="0.3">
      <c r="C1343" s="269" t="s">
        <v>1248</v>
      </c>
      <c r="D1343" s="494" t="s">
        <v>1249</v>
      </c>
      <c r="E1343" s="259"/>
      <c r="F1343" s="260">
        <v>1</v>
      </c>
      <c r="G1343" s="260"/>
      <c r="H1343" s="260"/>
      <c r="I1343" s="261"/>
      <c r="J1343" s="293">
        <f>F1343</f>
        <v>1</v>
      </c>
      <c r="K1343" s="595"/>
      <c r="L1343" s="302"/>
    </row>
    <row r="1344" spans="3:12" ht="16.5" customHeight="1" x14ac:dyDescent="0.3">
      <c r="C1344" s="269"/>
      <c r="D1344" s="434" t="s">
        <v>1387</v>
      </c>
      <c r="E1344" s="259"/>
      <c r="F1344" s="260"/>
      <c r="G1344" s="260"/>
      <c r="H1344" s="260"/>
      <c r="I1344" s="261"/>
      <c r="J1344" s="293"/>
      <c r="K1344" s="595"/>
      <c r="L1344" s="302"/>
    </row>
    <row r="1345" spans="3:12" ht="16.5" customHeight="1" x14ac:dyDescent="0.3">
      <c r="C1345" s="269" t="s">
        <v>3475</v>
      </c>
      <c r="D1345" s="494" t="s">
        <v>3678</v>
      </c>
      <c r="E1345" s="259"/>
      <c r="F1345" s="260">
        <v>3</v>
      </c>
      <c r="G1345" s="260"/>
      <c r="H1345" s="260"/>
      <c r="I1345" s="261"/>
      <c r="J1345" s="293">
        <f>F1345</f>
        <v>3</v>
      </c>
      <c r="K1345" s="595"/>
      <c r="L1345" s="302"/>
    </row>
    <row r="1346" spans="3:12" ht="16.5" customHeight="1" x14ac:dyDescent="0.3">
      <c r="C1346" s="269"/>
      <c r="D1346" s="177" t="s">
        <v>200</v>
      </c>
      <c r="E1346" s="259"/>
      <c r="F1346" s="260"/>
      <c r="G1346" s="280"/>
      <c r="H1346" s="280"/>
      <c r="I1346" s="281"/>
      <c r="J1346" s="305"/>
      <c r="K1346" s="595"/>
      <c r="L1346" s="302"/>
    </row>
    <row r="1347" spans="3:12" ht="16.5" customHeight="1" x14ac:dyDescent="0.3">
      <c r="C1347" s="269"/>
      <c r="D1347" s="149" t="s">
        <v>170</v>
      </c>
      <c r="E1347" s="259"/>
      <c r="F1347" s="260"/>
      <c r="G1347" s="260"/>
      <c r="H1347" s="260"/>
      <c r="I1347" s="261"/>
      <c r="J1347" s="293"/>
      <c r="K1347" s="595"/>
      <c r="L1347" s="302"/>
    </row>
    <row r="1348" spans="3:12" ht="16.5" customHeight="1" x14ac:dyDescent="0.3">
      <c r="C1348" s="269"/>
      <c r="D1348" s="434" t="s">
        <v>1685</v>
      </c>
      <c r="E1348" s="259"/>
      <c r="F1348" s="260"/>
      <c r="G1348" s="260"/>
      <c r="H1348" s="260"/>
      <c r="I1348" s="261"/>
      <c r="J1348" s="293"/>
      <c r="K1348" s="595"/>
      <c r="L1348" s="302"/>
    </row>
    <row r="1349" spans="3:12" ht="16.5" customHeight="1" x14ac:dyDescent="0.3">
      <c r="C1349" s="269" t="s">
        <v>1507</v>
      </c>
      <c r="D1349" s="494" t="s">
        <v>360</v>
      </c>
      <c r="E1349" s="259"/>
      <c r="F1349" s="260">
        <v>2</v>
      </c>
      <c r="G1349" s="260"/>
      <c r="H1349" s="260"/>
      <c r="I1349" s="261"/>
      <c r="J1349" s="293">
        <f>F1349</f>
        <v>2</v>
      </c>
      <c r="K1349" s="595"/>
      <c r="L1349" s="302"/>
    </row>
    <row r="1350" spans="3:12" ht="16.5" customHeight="1" x14ac:dyDescent="0.3">
      <c r="C1350" s="269"/>
      <c r="D1350" s="177" t="s">
        <v>203</v>
      </c>
      <c r="E1350" s="259"/>
      <c r="F1350" s="260"/>
      <c r="G1350" s="280"/>
      <c r="H1350" s="280"/>
      <c r="I1350" s="281"/>
      <c r="J1350" s="305"/>
      <c r="K1350" s="595"/>
      <c r="L1350" s="302"/>
    </row>
    <row r="1351" spans="3:12" ht="16.5" customHeight="1" x14ac:dyDescent="0.3">
      <c r="C1351" s="269"/>
      <c r="D1351" s="149" t="s">
        <v>170</v>
      </c>
      <c r="E1351" s="259"/>
      <c r="F1351" s="260"/>
      <c r="G1351" s="260"/>
      <c r="H1351" s="260"/>
      <c r="I1351" s="261"/>
      <c r="J1351" s="293"/>
      <c r="K1351" s="595"/>
      <c r="L1351" s="302"/>
    </row>
    <row r="1352" spans="3:12" ht="16.5" customHeight="1" x14ac:dyDescent="0.3">
      <c r="C1352" s="269"/>
      <c r="D1352" s="434" t="s">
        <v>1844</v>
      </c>
      <c r="E1352" s="259"/>
      <c r="F1352" s="260"/>
      <c r="G1352" s="260"/>
      <c r="H1352" s="260"/>
      <c r="I1352" s="261"/>
      <c r="J1352" s="293"/>
      <c r="K1352" s="595"/>
      <c r="L1352" s="302"/>
    </row>
    <row r="1353" spans="3:12" ht="16.5" customHeight="1" x14ac:dyDescent="0.3">
      <c r="C1353" s="269" t="s">
        <v>1875</v>
      </c>
      <c r="D1353" s="494" t="s">
        <v>1876</v>
      </c>
      <c r="E1353" s="259"/>
      <c r="F1353" s="260">
        <v>1</v>
      </c>
      <c r="G1353" s="260"/>
      <c r="H1353" s="260"/>
      <c r="I1353" s="261"/>
      <c r="J1353" s="293">
        <f>F1353</f>
        <v>1</v>
      </c>
      <c r="K1353" s="595"/>
      <c r="L1353" s="302"/>
    </row>
    <row r="1354" spans="3:12" ht="16.5" customHeight="1" x14ac:dyDescent="0.3">
      <c r="C1354" s="594" t="str">
        <f>RESUMEN!C311</f>
        <v>03.08.02.33</v>
      </c>
      <c r="D1354" s="2181" t="str">
        <f>RESUMEN!D311</f>
        <v>M03g MAMPARA FIJA INTERIOR DE CRISTAL TEMPLADO 10mm, CON LAMINA PAVONADA h=0.10m, SOBRE SARDINEL h=0.10m (4.00m x 2.60m)</v>
      </c>
      <c r="E1354" s="2181"/>
      <c r="F1354" s="2181"/>
      <c r="G1354" s="2181"/>
      <c r="H1354" s="2181"/>
      <c r="I1354" s="2181"/>
      <c r="J1354" s="2181"/>
      <c r="K1354" s="2182"/>
      <c r="L1354" s="302"/>
    </row>
    <row r="1355" spans="3:12" s="303" customFormat="1" x14ac:dyDescent="0.25">
      <c r="C1355" s="2170" t="s">
        <v>1</v>
      </c>
      <c r="D1355" s="2172" t="s">
        <v>2</v>
      </c>
      <c r="E1355" s="2172" t="s">
        <v>239</v>
      </c>
      <c r="F1355" s="2174" t="s">
        <v>391</v>
      </c>
      <c r="G1355" s="2175"/>
      <c r="H1355" s="2175"/>
      <c r="I1355" s="2176"/>
      <c r="J1355" s="2177" t="s">
        <v>392</v>
      </c>
      <c r="K1355" s="2179" t="s">
        <v>393</v>
      </c>
    </row>
    <row r="1356" spans="3:12" x14ac:dyDescent="0.3">
      <c r="C1356" s="2171"/>
      <c r="D1356" s="2173"/>
      <c r="E1356" s="2173"/>
      <c r="F1356" s="296" t="s">
        <v>58</v>
      </c>
      <c r="G1356" s="297" t="s">
        <v>48</v>
      </c>
      <c r="H1356" s="297" t="s">
        <v>51</v>
      </c>
      <c r="I1356" s="298" t="s">
        <v>47</v>
      </c>
      <c r="J1356" s="2178"/>
      <c r="K1356" s="2180"/>
    </row>
    <row r="1357" spans="3:12" ht="16.5" customHeight="1" x14ac:dyDescent="0.3">
      <c r="C1357" s="304"/>
      <c r="D1357" s="282"/>
      <c r="E1357" s="282"/>
      <c r="F1357" s="282"/>
      <c r="G1357" s="282"/>
      <c r="H1357" s="282"/>
      <c r="I1357" s="282"/>
      <c r="J1357" s="490">
        <f>SUM(J1359:J1361)</f>
        <v>1</v>
      </c>
      <c r="K1357" s="284" t="s">
        <v>3</v>
      </c>
    </row>
    <row r="1358" spans="3:12" ht="16.5" customHeight="1" x14ac:dyDescent="0.3">
      <c r="C1358" s="269"/>
      <c r="D1358" s="177" t="s">
        <v>169</v>
      </c>
      <c r="E1358" s="259"/>
      <c r="F1358" s="260"/>
      <c r="G1358" s="280"/>
      <c r="H1358" s="280"/>
      <c r="I1358" s="281"/>
      <c r="J1358" s="305"/>
      <c r="K1358" s="595"/>
      <c r="L1358" s="302"/>
    </row>
    <row r="1359" spans="3:12" ht="16.5" customHeight="1" x14ac:dyDescent="0.3">
      <c r="C1359" s="269"/>
      <c r="D1359" s="149" t="s">
        <v>170</v>
      </c>
      <c r="E1359" s="259"/>
      <c r="F1359" s="260"/>
      <c r="G1359" s="260"/>
      <c r="H1359" s="260"/>
      <c r="I1359" s="261"/>
      <c r="J1359" s="293"/>
      <c r="K1359" s="595"/>
      <c r="L1359" s="302"/>
    </row>
    <row r="1360" spans="3:12" ht="16.5" customHeight="1" x14ac:dyDescent="0.3">
      <c r="C1360" s="269"/>
      <c r="D1360" s="434" t="s">
        <v>1021</v>
      </c>
      <c r="E1360" s="259"/>
      <c r="F1360" s="260"/>
      <c r="G1360" s="260"/>
      <c r="H1360" s="260"/>
      <c r="I1360" s="261"/>
      <c r="J1360" s="293"/>
      <c r="K1360" s="595"/>
      <c r="L1360" s="302"/>
    </row>
    <row r="1361" spans="3:12" ht="16.5" customHeight="1" x14ac:dyDescent="0.3">
      <c r="C1361" s="269" t="s">
        <v>1380</v>
      </c>
      <c r="D1361" s="494" t="s">
        <v>273</v>
      </c>
      <c r="E1361" s="259"/>
      <c r="F1361" s="260">
        <v>1</v>
      </c>
      <c r="G1361" s="260"/>
      <c r="H1361" s="260"/>
      <c r="I1361" s="261"/>
      <c r="J1361" s="293">
        <f>F1361</f>
        <v>1</v>
      </c>
      <c r="K1361" s="595"/>
      <c r="L1361" s="302"/>
    </row>
    <row r="1362" spans="3:12" ht="16.5" customHeight="1" x14ac:dyDescent="0.3">
      <c r="C1362" s="594" t="str">
        <f>RESUMEN!C312</f>
        <v>03.08.02.34</v>
      </c>
      <c r="D1362" s="2181" t="str">
        <f>RESUMEN!D312</f>
        <v>M03h MAMPARA FIJA INTERIOR DE CRISTAL TEMPLADO 10mm, CON LAMINA PAVONADA h=0.10m, SOBRE SARDINEL h=0.10m (3.05m x 2.60m)</v>
      </c>
      <c r="E1362" s="2181"/>
      <c r="F1362" s="2181"/>
      <c r="G1362" s="2181"/>
      <c r="H1362" s="2181"/>
      <c r="I1362" s="2181"/>
      <c r="J1362" s="2181"/>
      <c r="K1362" s="2182"/>
      <c r="L1362" s="302"/>
    </row>
    <row r="1363" spans="3:12" s="303" customFormat="1" x14ac:dyDescent="0.25">
      <c r="C1363" s="2170" t="s">
        <v>1</v>
      </c>
      <c r="D1363" s="2172" t="s">
        <v>2</v>
      </c>
      <c r="E1363" s="2172" t="s">
        <v>239</v>
      </c>
      <c r="F1363" s="2174" t="s">
        <v>391</v>
      </c>
      <c r="G1363" s="2175"/>
      <c r="H1363" s="2175"/>
      <c r="I1363" s="2176"/>
      <c r="J1363" s="2177" t="s">
        <v>392</v>
      </c>
      <c r="K1363" s="2179" t="s">
        <v>393</v>
      </c>
    </row>
    <row r="1364" spans="3:12" x14ac:dyDescent="0.3">
      <c r="C1364" s="2171"/>
      <c r="D1364" s="2173"/>
      <c r="E1364" s="2173"/>
      <c r="F1364" s="296" t="s">
        <v>58</v>
      </c>
      <c r="G1364" s="297" t="s">
        <v>48</v>
      </c>
      <c r="H1364" s="297" t="s">
        <v>51</v>
      </c>
      <c r="I1364" s="298" t="s">
        <v>47</v>
      </c>
      <c r="J1364" s="2178"/>
      <c r="K1364" s="2180"/>
    </row>
    <row r="1365" spans="3:12" ht="16.5" customHeight="1" x14ac:dyDescent="0.3">
      <c r="C1365" s="304"/>
      <c r="D1365" s="282"/>
      <c r="E1365" s="282"/>
      <c r="F1365" s="282"/>
      <c r="G1365" s="282"/>
      <c r="H1365" s="282"/>
      <c r="I1365" s="282"/>
      <c r="J1365" s="490">
        <f>SUM(J1369)</f>
        <v>1</v>
      </c>
      <c r="K1365" s="284" t="s">
        <v>3</v>
      </c>
    </row>
    <row r="1366" spans="3:12" ht="16.5" customHeight="1" x14ac:dyDescent="0.3">
      <c r="C1366" s="269"/>
      <c r="D1366" s="177" t="s">
        <v>200</v>
      </c>
      <c r="E1366" s="259"/>
      <c r="F1366" s="260"/>
      <c r="G1366" s="280"/>
      <c r="H1366" s="280"/>
      <c r="I1366" s="281"/>
      <c r="J1366" s="305"/>
      <c r="K1366" s="595"/>
      <c r="L1366" s="302"/>
    </row>
    <row r="1367" spans="3:12" ht="16.5" customHeight="1" x14ac:dyDescent="0.3">
      <c r="C1367" s="269"/>
      <c r="D1367" s="149" t="s">
        <v>170</v>
      </c>
      <c r="E1367" s="259"/>
      <c r="F1367" s="260"/>
      <c r="G1367" s="260"/>
      <c r="H1367" s="260"/>
      <c r="I1367" s="261"/>
      <c r="J1367" s="293"/>
      <c r="K1367" s="595"/>
      <c r="L1367" s="302"/>
    </row>
    <row r="1368" spans="3:12" ht="16.5" customHeight="1" x14ac:dyDescent="0.3">
      <c r="C1368" s="269"/>
      <c r="D1368" s="434" t="s">
        <v>1685</v>
      </c>
      <c r="E1368" s="259"/>
      <c r="F1368" s="260"/>
      <c r="G1368" s="260"/>
      <c r="H1368" s="260"/>
      <c r="I1368" s="261"/>
      <c r="J1368" s="293"/>
      <c r="K1368" s="595"/>
      <c r="L1368" s="302"/>
    </row>
    <row r="1369" spans="3:12" ht="16.5" customHeight="1" x14ac:dyDescent="0.3">
      <c r="C1369" s="269" t="s">
        <v>2413</v>
      </c>
      <c r="D1369" s="494" t="s">
        <v>2414</v>
      </c>
      <c r="E1369" s="259"/>
      <c r="F1369" s="260">
        <v>1</v>
      </c>
      <c r="G1369" s="260"/>
      <c r="H1369" s="260"/>
      <c r="I1369" s="261"/>
      <c r="J1369" s="293">
        <f>F1369</f>
        <v>1</v>
      </c>
      <c r="K1369" s="595"/>
      <c r="L1369" s="302"/>
    </row>
    <row r="1370" spans="3:12" ht="16.5" customHeight="1" x14ac:dyDescent="0.3">
      <c r="C1370" s="594" t="str">
        <f>RESUMEN!C313</f>
        <v>03.08.02.35</v>
      </c>
      <c r="D1370" s="2181" t="str">
        <f>RESUMEN!D313</f>
        <v>M03i MAMPARA FIJA INTERIOR DE CRISTAL TEMPLADO 10mm, CON LAMINA PAVONADA h=0.10m, SOBRE SARDINEL h=0.10m (5.05m x 2.60m)</v>
      </c>
      <c r="E1370" s="2181"/>
      <c r="F1370" s="2181"/>
      <c r="G1370" s="2181"/>
      <c r="H1370" s="2181"/>
      <c r="I1370" s="2181"/>
      <c r="J1370" s="2181"/>
      <c r="K1370" s="2182"/>
      <c r="L1370" s="302"/>
    </row>
    <row r="1371" spans="3:12" s="303" customFormat="1" x14ac:dyDescent="0.25">
      <c r="C1371" s="2170" t="s">
        <v>1</v>
      </c>
      <c r="D1371" s="2172" t="s">
        <v>2</v>
      </c>
      <c r="E1371" s="2172" t="s">
        <v>239</v>
      </c>
      <c r="F1371" s="2174" t="s">
        <v>391</v>
      </c>
      <c r="G1371" s="2175"/>
      <c r="H1371" s="2175"/>
      <c r="I1371" s="2176"/>
      <c r="J1371" s="2177" t="s">
        <v>392</v>
      </c>
      <c r="K1371" s="2179" t="s">
        <v>393</v>
      </c>
    </row>
    <row r="1372" spans="3:12" x14ac:dyDescent="0.3">
      <c r="C1372" s="2171"/>
      <c r="D1372" s="2173"/>
      <c r="E1372" s="2173"/>
      <c r="F1372" s="296" t="s">
        <v>58</v>
      </c>
      <c r="G1372" s="297" t="s">
        <v>48</v>
      </c>
      <c r="H1372" s="297" t="s">
        <v>51</v>
      </c>
      <c r="I1372" s="298" t="s">
        <v>47</v>
      </c>
      <c r="J1372" s="2178"/>
      <c r="K1372" s="2180"/>
    </row>
    <row r="1373" spans="3:12" ht="16.5" customHeight="1" x14ac:dyDescent="0.3">
      <c r="C1373" s="304"/>
      <c r="D1373" s="282"/>
      <c r="E1373" s="282"/>
      <c r="F1373" s="282"/>
      <c r="G1373" s="282"/>
      <c r="H1373" s="282"/>
      <c r="I1373" s="282"/>
      <c r="J1373" s="490">
        <f>SUM(J1375:J1377)</f>
        <v>1</v>
      </c>
      <c r="K1373" s="284" t="s">
        <v>3</v>
      </c>
    </row>
    <row r="1374" spans="3:12" ht="16.5" customHeight="1" x14ac:dyDescent="0.3">
      <c r="C1374" s="269"/>
      <c r="D1374" s="177" t="s">
        <v>169</v>
      </c>
      <c r="E1374" s="259"/>
      <c r="F1374" s="260"/>
      <c r="G1374" s="280"/>
      <c r="H1374" s="280"/>
      <c r="I1374" s="281"/>
      <c r="J1374" s="305"/>
      <c r="K1374" s="595"/>
      <c r="L1374" s="302"/>
    </row>
    <row r="1375" spans="3:12" ht="16.5" customHeight="1" x14ac:dyDescent="0.3">
      <c r="C1375" s="269"/>
      <c r="D1375" s="149" t="s">
        <v>170</v>
      </c>
      <c r="E1375" s="259"/>
      <c r="F1375" s="260"/>
      <c r="G1375" s="260"/>
      <c r="H1375" s="260"/>
      <c r="I1375" s="261"/>
      <c r="J1375" s="293"/>
      <c r="K1375" s="595"/>
      <c r="L1375" s="302"/>
    </row>
    <row r="1376" spans="3:12" ht="16.5" customHeight="1" x14ac:dyDescent="0.3">
      <c r="C1376" s="269"/>
      <c r="D1376" s="434" t="s">
        <v>1102</v>
      </c>
      <c r="E1376" s="259"/>
      <c r="F1376" s="260"/>
      <c r="G1376" s="260"/>
      <c r="H1376" s="260"/>
      <c r="I1376" s="261"/>
      <c r="J1376" s="293"/>
      <c r="K1376" s="595"/>
      <c r="L1376" s="302"/>
    </row>
    <row r="1377" spans="3:12" ht="16.5" customHeight="1" x14ac:dyDescent="0.3">
      <c r="C1377" s="269" t="s">
        <v>2251</v>
      </c>
      <c r="D1377" s="494" t="s">
        <v>360</v>
      </c>
      <c r="E1377" s="259"/>
      <c r="F1377" s="260">
        <v>1</v>
      </c>
      <c r="G1377" s="260"/>
      <c r="H1377" s="260"/>
      <c r="I1377" s="261"/>
      <c r="J1377" s="293">
        <f>F1377</f>
        <v>1</v>
      </c>
      <c r="K1377" s="595"/>
      <c r="L1377" s="302"/>
    </row>
    <row r="1378" spans="3:12" ht="16.5" customHeight="1" x14ac:dyDescent="0.3">
      <c r="C1378" s="594" t="str">
        <f>RESUMEN!C314</f>
        <v>03.08.02.36</v>
      </c>
      <c r="D1378" s="2181" t="str">
        <f>RESUMEN!D314</f>
        <v>M03j MAMPARA FIJA INTERIOR DE CRISTAL TEMPLADO 10mm, CON LAMINA PAVONADA h=0.10m, SOBRE SARDINEL h=0.10m (5.80m x 2.60m)</v>
      </c>
      <c r="E1378" s="2181"/>
      <c r="F1378" s="2181"/>
      <c r="G1378" s="2181"/>
      <c r="H1378" s="2181"/>
      <c r="I1378" s="2181"/>
      <c r="J1378" s="2181"/>
      <c r="K1378" s="2182"/>
      <c r="L1378" s="302"/>
    </row>
    <row r="1379" spans="3:12" s="303" customFormat="1" x14ac:dyDescent="0.25">
      <c r="C1379" s="2170" t="s">
        <v>1</v>
      </c>
      <c r="D1379" s="2172" t="s">
        <v>2</v>
      </c>
      <c r="E1379" s="2172" t="s">
        <v>239</v>
      </c>
      <c r="F1379" s="2174" t="s">
        <v>391</v>
      </c>
      <c r="G1379" s="2175"/>
      <c r="H1379" s="2175"/>
      <c r="I1379" s="2176"/>
      <c r="J1379" s="2177" t="s">
        <v>392</v>
      </c>
      <c r="K1379" s="2179" t="s">
        <v>393</v>
      </c>
    </row>
    <row r="1380" spans="3:12" x14ac:dyDescent="0.3">
      <c r="C1380" s="2171"/>
      <c r="D1380" s="2173"/>
      <c r="E1380" s="2173"/>
      <c r="F1380" s="296" t="s">
        <v>58</v>
      </c>
      <c r="G1380" s="297" t="s">
        <v>48</v>
      </c>
      <c r="H1380" s="297" t="s">
        <v>51</v>
      </c>
      <c r="I1380" s="298" t="s">
        <v>47</v>
      </c>
      <c r="J1380" s="2178"/>
      <c r="K1380" s="2180"/>
    </row>
    <row r="1381" spans="3:12" ht="16.5" customHeight="1" x14ac:dyDescent="0.3">
      <c r="C1381" s="304"/>
      <c r="D1381" s="282"/>
      <c r="E1381" s="282"/>
      <c r="F1381" s="282"/>
      <c r="G1381" s="282"/>
      <c r="H1381" s="282"/>
      <c r="I1381" s="282"/>
      <c r="J1381" s="490">
        <f>SUM(J1383:J1394)</f>
        <v>4</v>
      </c>
      <c r="K1381" s="284" t="s">
        <v>3</v>
      </c>
    </row>
    <row r="1382" spans="3:12" ht="16.5" customHeight="1" x14ac:dyDescent="0.3">
      <c r="C1382" s="269"/>
      <c r="D1382" s="177" t="s">
        <v>169</v>
      </c>
      <c r="E1382" s="259"/>
      <c r="F1382" s="260"/>
      <c r="G1382" s="280"/>
      <c r="H1382" s="280"/>
      <c r="I1382" s="281"/>
      <c r="J1382" s="305"/>
      <c r="K1382" s="595"/>
      <c r="L1382" s="302"/>
    </row>
    <row r="1383" spans="3:12" ht="16.5" customHeight="1" x14ac:dyDescent="0.3">
      <c r="C1383" s="269"/>
      <c r="D1383" s="149" t="s">
        <v>170</v>
      </c>
      <c r="E1383" s="259"/>
      <c r="F1383" s="260"/>
      <c r="G1383" s="260"/>
      <c r="H1383" s="260"/>
      <c r="I1383" s="261"/>
      <c r="J1383" s="293"/>
      <c r="K1383" s="595"/>
      <c r="L1383" s="302"/>
    </row>
    <row r="1384" spans="3:12" ht="16.5" customHeight="1" x14ac:dyDescent="0.3">
      <c r="C1384" s="269"/>
      <c r="D1384" s="434" t="s">
        <v>1102</v>
      </c>
      <c r="E1384" s="259"/>
      <c r="F1384" s="260"/>
      <c r="G1384" s="260"/>
      <c r="H1384" s="260"/>
      <c r="I1384" s="261"/>
      <c r="J1384" s="293"/>
      <c r="K1384" s="595"/>
      <c r="L1384" s="302"/>
    </row>
    <row r="1385" spans="3:12" ht="16.5" customHeight="1" x14ac:dyDescent="0.3">
      <c r="C1385" s="269" t="s">
        <v>2251</v>
      </c>
      <c r="D1385" s="494" t="s">
        <v>360</v>
      </c>
      <c r="E1385" s="259"/>
      <c r="F1385" s="260">
        <v>1</v>
      </c>
      <c r="G1385" s="260"/>
      <c r="H1385" s="260"/>
      <c r="I1385" s="261"/>
      <c r="J1385" s="293">
        <f>F1385</f>
        <v>1</v>
      </c>
      <c r="K1385" s="595"/>
      <c r="L1385" s="302"/>
    </row>
    <row r="1386" spans="3:12" ht="16.5" customHeight="1" x14ac:dyDescent="0.3">
      <c r="C1386" s="269"/>
      <c r="D1386" s="177" t="s">
        <v>200</v>
      </c>
      <c r="E1386" s="259"/>
      <c r="F1386" s="260"/>
      <c r="G1386" s="280"/>
      <c r="H1386" s="280"/>
      <c r="I1386" s="281"/>
      <c r="J1386" s="305"/>
      <c r="K1386" s="595"/>
      <c r="L1386" s="302"/>
    </row>
    <row r="1387" spans="3:12" ht="16.5" customHeight="1" x14ac:dyDescent="0.3">
      <c r="C1387" s="269"/>
      <c r="D1387" s="149" t="s">
        <v>170</v>
      </c>
      <c r="E1387" s="259"/>
      <c r="F1387" s="260"/>
      <c r="G1387" s="260"/>
      <c r="H1387" s="260"/>
      <c r="I1387" s="261"/>
      <c r="J1387" s="293"/>
      <c r="K1387" s="595"/>
      <c r="L1387" s="302"/>
    </row>
    <row r="1388" spans="3:12" ht="16.5" customHeight="1" x14ac:dyDescent="0.3">
      <c r="C1388" s="269"/>
      <c r="D1388" s="434" t="s">
        <v>1639</v>
      </c>
      <c r="E1388" s="259"/>
      <c r="F1388" s="260"/>
      <c r="G1388" s="260"/>
      <c r="H1388" s="260"/>
      <c r="I1388" s="261"/>
      <c r="J1388" s="293"/>
      <c r="K1388" s="595"/>
      <c r="L1388" s="302"/>
    </row>
    <row r="1389" spans="3:12" ht="16.5" customHeight="1" x14ac:dyDescent="0.3">
      <c r="C1389" s="269" t="s">
        <v>2415</v>
      </c>
      <c r="D1389" s="494" t="s">
        <v>1655</v>
      </c>
      <c r="E1389" s="259"/>
      <c r="F1389" s="260">
        <v>1</v>
      </c>
      <c r="G1389" s="260"/>
      <c r="H1389" s="260"/>
      <c r="I1389" s="261"/>
      <c r="J1389" s="293">
        <f>F1389</f>
        <v>1</v>
      </c>
      <c r="K1389" s="595"/>
      <c r="L1389" s="302"/>
    </row>
    <row r="1390" spans="3:12" ht="16.5" customHeight="1" x14ac:dyDescent="0.3">
      <c r="C1390" s="269" t="s">
        <v>1618</v>
      </c>
      <c r="D1390" s="494" t="s">
        <v>360</v>
      </c>
      <c r="E1390" s="259"/>
      <c r="F1390" s="260">
        <v>1</v>
      </c>
      <c r="G1390" s="260"/>
      <c r="H1390" s="260"/>
      <c r="I1390" s="261"/>
      <c r="J1390" s="293">
        <f>F1390</f>
        <v>1</v>
      </c>
      <c r="K1390" s="595"/>
      <c r="L1390" s="302"/>
    </row>
    <row r="1391" spans="3:12" ht="16.5" customHeight="1" x14ac:dyDescent="0.3">
      <c r="C1391" s="269"/>
      <c r="D1391" s="177" t="s">
        <v>203</v>
      </c>
      <c r="E1391" s="259"/>
      <c r="F1391" s="260"/>
      <c r="G1391" s="280"/>
      <c r="H1391" s="280"/>
      <c r="I1391" s="281"/>
      <c r="J1391" s="305"/>
      <c r="K1391" s="595"/>
      <c r="L1391" s="302"/>
    </row>
    <row r="1392" spans="3:12" ht="16.5" customHeight="1" x14ac:dyDescent="0.3">
      <c r="C1392" s="269"/>
      <c r="D1392" s="149" t="s">
        <v>170</v>
      </c>
      <c r="E1392" s="259"/>
      <c r="F1392" s="260"/>
      <c r="G1392" s="260"/>
      <c r="H1392" s="260"/>
      <c r="I1392" s="261"/>
      <c r="J1392" s="293"/>
      <c r="K1392" s="595"/>
      <c r="L1392" s="302"/>
    </row>
    <row r="1393" spans="3:12" ht="16.5" customHeight="1" x14ac:dyDescent="0.3">
      <c r="C1393" s="269"/>
      <c r="D1393" s="434" t="s">
        <v>1798</v>
      </c>
      <c r="E1393" s="259"/>
      <c r="F1393" s="260"/>
      <c r="G1393" s="260"/>
      <c r="H1393" s="260"/>
      <c r="I1393" s="261"/>
      <c r="J1393" s="293"/>
      <c r="K1393" s="595"/>
      <c r="L1393" s="302"/>
    </row>
    <row r="1394" spans="3:12" ht="16.5" customHeight="1" x14ac:dyDescent="0.3">
      <c r="C1394" s="269" t="s">
        <v>1799</v>
      </c>
      <c r="D1394" s="494" t="s">
        <v>1800</v>
      </c>
      <c r="E1394" s="259"/>
      <c r="F1394" s="260">
        <v>1</v>
      </c>
      <c r="G1394" s="260"/>
      <c r="H1394" s="260"/>
      <c r="I1394" s="261"/>
      <c r="J1394" s="293">
        <f>F1394</f>
        <v>1</v>
      </c>
      <c r="K1394" s="595"/>
      <c r="L1394" s="302"/>
    </row>
    <row r="1395" spans="3:12" ht="16.5" customHeight="1" x14ac:dyDescent="0.3">
      <c r="C1395" s="594" t="str">
        <f>RESUMEN!C315</f>
        <v>03.08.02.37</v>
      </c>
      <c r="D1395" s="2181" t="str">
        <f>RESUMEN!D315</f>
        <v>M03k MAMPARA FIJA INTERIOR DE CRISTAL TEMPLADO 10mm, CON LAMINA PAVONADA h=0.10m, SOBRE SARDINEL h=0.10m (14.70m x 2.60m)</v>
      </c>
      <c r="E1395" s="2181"/>
      <c r="F1395" s="2181"/>
      <c r="G1395" s="2181"/>
      <c r="H1395" s="2181"/>
      <c r="I1395" s="2181"/>
      <c r="J1395" s="2181"/>
      <c r="K1395" s="2182"/>
      <c r="L1395" s="302"/>
    </row>
    <row r="1396" spans="3:12" s="303" customFormat="1" x14ac:dyDescent="0.25">
      <c r="C1396" s="2170" t="s">
        <v>1</v>
      </c>
      <c r="D1396" s="2172" t="s">
        <v>2</v>
      </c>
      <c r="E1396" s="2172" t="s">
        <v>239</v>
      </c>
      <c r="F1396" s="2174" t="s">
        <v>391</v>
      </c>
      <c r="G1396" s="2175"/>
      <c r="H1396" s="2175"/>
      <c r="I1396" s="2176"/>
      <c r="J1396" s="2177" t="s">
        <v>392</v>
      </c>
      <c r="K1396" s="2179" t="s">
        <v>393</v>
      </c>
    </row>
    <row r="1397" spans="3:12" x14ac:dyDescent="0.3">
      <c r="C1397" s="2171"/>
      <c r="D1397" s="2173"/>
      <c r="E1397" s="2173"/>
      <c r="F1397" s="296" t="s">
        <v>58</v>
      </c>
      <c r="G1397" s="297" t="s">
        <v>48</v>
      </c>
      <c r="H1397" s="297" t="s">
        <v>51</v>
      </c>
      <c r="I1397" s="298" t="s">
        <v>47</v>
      </c>
      <c r="J1397" s="2178"/>
      <c r="K1397" s="2180"/>
    </row>
    <row r="1398" spans="3:12" ht="16.5" customHeight="1" x14ac:dyDescent="0.3">
      <c r="C1398" s="304"/>
      <c r="D1398" s="282"/>
      <c r="E1398" s="282"/>
      <c r="F1398" s="282"/>
      <c r="G1398" s="282"/>
      <c r="H1398" s="282"/>
      <c r="I1398" s="282"/>
      <c r="J1398" s="490">
        <f>SUM(J1401:J1406)</f>
        <v>2</v>
      </c>
      <c r="K1398" s="284" t="s">
        <v>3</v>
      </c>
    </row>
    <row r="1399" spans="3:12" ht="16.5" customHeight="1" x14ac:dyDescent="0.3">
      <c r="C1399" s="269"/>
      <c r="D1399" s="177" t="s">
        <v>169</v>
      </c>
      <c r="E1399" s="259"/>
      <c r="F1399" s="260"/>
      <c r="G1399" s="280"/>
      <c r="H1399" s="280"/>
      <c r="I1399" s="281"/>
      <c r="J1399" s="305"/>
      <c r="K1399" s="595"/>
      <c r="L1399" s="302"/>
    </row>
    <row r="1400" spans="3:12" ht="16.5" customHeight="1" x14ac:dyDescent="0.3">
      <c r="C1400" s="269"/>
      <c r="D1400" s="149" t="s">
        <v>170</v>
      </c>
      <c r="E1400" s="259"/>
      <c r="F1400" s="260"/>
      <c r="G1400" s="260"/>
      <c r="H1400" s="260"/>
      <c r="I1400" s="261"/>
      <c r="J1400" s="293"/>
      <c r="K1400" s="595"/>
      <c r="L1400" s="302"/>
    </row>
    <row r="1401" spans="3:12" ht="16.5" customHeight="1" x14ac:dyDescent="0.3">
      <c r="C1401" s="269"/>
      <c r="D1401" s="434" t="s">
        <v>1102</v>
      </c>
      <c r="E1401" s="259"/>
      <c r="F1401" s="260"/>
      <c r="G1401" s="260"/>
      <c r="H1401" s="260"/>
      <c r="I1401" s="261"/>
      <c r="J1401" s="293"/>
      <c r="K1401" s="595"/>
      <c r="L1401" s="302"/>
    </row>
    <row r="1402" spans="3:12" ht="16.5" customHeight="1" x14ac:dyDescent="0.3">
      <c r="C1402" s="269" t="s">
        <v>2252</v>
      </c>
      <c r="D1402" s="494" t="s">
        <v>360</v>
      </c>
      <c r="E1402" s="259"/>
      <c r="F1402" s="260">
        <v>1</v>
      </c>
      <c r="G1402" s="260"/>
      <c r="H1402" s="260"/>
      <c r="I1402" s="261"/>
      <c r="J1402" s="293">
        <f>F1402</f>
        <v>1</v>
      </c>
      <c r="K1402" s="595"/>
      <c r="L1402" s="302"/>
    </row>
    <row r="1403" spans="3:12" ht="16.5" customHeight="1" x14ac:dyDescent="0.3">
      <c r="C1403" s="269"/>
      <c r="D1403" s="177" t="s">
        <v>200</v>
      </c>
      <c r="E1403" s="259"/>
      <c r="F1403" s="260"/>
      <c r="G1403" s="280"/>
      <c r="H1403" s="280"/>
      <c r="I1403" s="281"/>
      <c r="J1403" s="305"/>
      <c r="K1403" s="595"/>
      <c r="L1403" s="302"/>
    </row>
    <row r="1404" spans="3:12" ht="16.5" customHeight="1" x14ac:dyDescent="0.3">
      <c r="C1404" s="269"/>
      <c r="D1404" s="149" t="s">
        <v>170</v>
      </c>
      <c r="E1404" s="259"/>
      <c r="F1404" s="260"/>
      <c r="G1404" s="260"/>
      <c r="H1404" s="260"/>
      <c r="I1404" s="261"/>
      <c r="J1404" s="293"/>
      <c r="K1404" s="595"/>
      <c r="L1404" s="302"/>
    </row>
    <row r="1405" spans="3:12" ht="16.5" customHeight="1" x14ac:dyDescent="0.3">
      <c r="C1405" s="269"/>
      <c r="D1405" s="434" t="s">
        <v>1639</v>
      </c>
      <c r="E1405" s="259"/>
      <c r="F1405" s="260"/>
      <c r="G1405" s="260"/>
      <c r="H1405" s="260"/>
      <c r="I1405" s="261"/>
      <c r="J1405" s="293"/>
      <c r="K1405" s="595"/>
      <c r="L1405" s="302"/>
    </row>
    <row r="1406" spans="3:12" ht="16.5" customHeight="1" x14ac:dyDescent="0.3">
      <c r="C1406" s="269" t="s">
        <v>2406</v>
      </c>
      <c r="D1406" s="494" t="s">
        <v>138</v>
      </c>
      <c r="E1406" s="259"/>
      <c r="F1406" s="260">
        <v>1</v>
      </c>
      <c r="G1406" s="260"/>
      <c r="H1406" s="260"/>
      <c r="I1406" s="261"/>
      <c r="J1406" s="293">
        <f>F1406</f>
        <v>1</v>
      </c>
      <c r="K1406" s="595"/>
      <c r="L1406" s="302"/>
    </row>
    <row r="1407" spans="3:12" ht="16.5" customHeight="1" x14ac:dyDescent="0.3">
      <c r="C1407" s="594" t="str">
        <f>RESUMEN!C316</f>
        <v>03.08.02.38</v>
      </c>
      <c r="D1407" s="2181" t="str">
        <f>RESUMEN!D316</f>
        <v>M03l MAMPARA FIJA INTERIOR DE CRISTAL TEMPLADO 10mm, CON LAMINA PAVONADA h=0.10m, SOBRE SARDINEL h=0.10m (14.85m x 2.60m)</v>
      </c>
      <c r="E1407" s="2181"/>
      <c r="F1407" s="2181"/>
      <c r="G1407" s="2181"/>
      <c r="H1407" s="2181"/>
      <c r="I1407" s="2181"/>
      <c r="J1407" s="2181"/>
      <c r="K1407" s="2182"/>
      <c r="L1407" s="302"/>
    </row>
    <row r="1408" spans="3:12" s="303" customFormat="1" x14ac:dyDescent="0.25">
      <c r="C1408" s="2170" t="s">
        <v>1</v>
      </c>
      <c r="D1408" s="2172" t="s">
        <v>2</v>
      </c>
      <c r="E1408" s="2172" t="s">
        <v>239</v>
      </c>
      <c r="F1408" s="2174" t="s">
        <v>391</v>
      </c>
      <c r="G1408" s="2175"/>
      <c r="H1408" s="2175"/>
      <c r="I1408" s="2176"/>
      <c r="J1408" s="2177" t="s">
        <v>392</v>
      </c>
      <c r="K1408" s="2179" t="s">
        <v>393</v>
      </c>
    </row>
    <row r="1409" spans="3:12" x14ac:dyDescent="0.3">
      <c r="C1409" s="2171"/>
      <c r="D1409" s="2173"/>
      <c r="E1409" s="2173"/>
      <c r="F1409" s="296" t="s">
        <v>58</v>
      </c>
      <c r="G1409" s="297" t="s">
        <v>48</v>
      </c>
      <c r="H1409" s="297" t="s">
        <v>51</v>
      </c>
      <c r="I1409" s="298" t="s">
        <v>47</v>
      </c>
      <c r="J1409" s="2178"/>
      <c r="K1409" s="2180"/>
    </row>
    <row r="1410" spans="3:12" ht="16.5" customHeight="1" x14ac:dyDescent="0.3">
      <c r="C1410" s="304"/>
      <c r="D1410" s="282"/>
      <c r="E1410" s="282"/>
      <c r="F1410" s="282"/>
      <c r="G1410" s="282"/>
      <c r="H1410" s="282"/>
      <c r="I1410" s="282"/>
      <c r="J1410" s="490">
        <f>SUM(J1413:J1414)</f>
        <v>1</v>
      </c>
      <c r="K1410" s="284" t="s">
        <v>3</v>
      </c>
    </row>
    <row r="1411" spans="3:12" ht="16.5" customHeight="1" x14ac:dyDescent="0.3">
      <c r="C1411" s="269"/>
      <c r="D1411" s="177" t="s">
        <v>200</v>
      </c>
      <c r="E1411" s="259"/>
      <c r="F1411" s="260"/>
      <c r="G1411" s="280"/>
      <c r="H1411" s="280"/>
      <c r="I1411" s="281"/>
      <c r="J1411" s="305"/>
      <c r="K1411" s="595"/>
      <c r="L1411" s="302"/>
    </row>
    <row r="1412" spans="3:12" ht="16.5" customHeight="1" x14ac:dyDescent="0.3">
      <c r="C1412" s="269"/>
      <c r="D1412" s="149" t="s">
        <v>170</v>
      </c>
      <c r="E1412" s="259"/>
      <c r="F1412" s="260"/>
      <c r="G1412" s="260"/>
      <c r="H1412" s="260"/>
      <c r="I1412" s="261"/>
      <c r="J1412" s="293"/>
      <c r="K1412" s="595"/>
      <c r="L1412" s="302"/>
    </row>
    <row r="1413" spans="3:12" ht="16.5" customHeight="1" x14ac:dyDescent="0.3">
      <c r="C1413" s="269"/>
      <c r="D1413" s="434" t="s">
        <v>1639</v>
      </c>
      <c r="E1413" s="259"/>
      <c r="F1413" s="260"/>
      <c r="G1413" s="260"/>
      <c r="H1413" s="260"/>
      <c r="I1413" s="261"/>
      <c r="J1413" s="293"/>
      <c r="K1413" s="595"/>
      <c r="L1413" s="302"/>
    </row>
    <row r="1414" spans="3:12" ht="16.5" customHeight="1" x14ac:dyDescent="0.3">
      <c r="C1414" s="269" t="s">
        <v>1640</v>
      </c>
      <c r="D1414" s="494" t="s">
        <v>360</v>
      </c>
      <c r="E1414" s="259"/>
      <c r="F1414" s="260">
        <v>1</v>
      </c>
      <c r="G1414" s="260"/>
      <c r="H1414" s="260"/>
      <c r="I1414" s="261"/>
      <c r="J1414" s="293">
        <f>F1414</f>
        <v>1</v>
      </c>
      <c r="K1414" s="595"/>
      <c r="L1414" s="302"/>
    </row>
    <row r="1415" spans="3:12" ht="16.5" customHeight="1" x14ac:dyDescent="0.3">
      <c r="C1415" s="594" t="str">
        <f>RESUMEN!C317</f>
        <v>03.08.02.39</v>
      </c>
      <c r="D1415" s="2181" t="str">
        <f>RESUMEN!D317</f>
        <v>M03m MAMPARA FIJA INTERIOR DE CRISTAL TEMPLADO 10mm, CON LAMINA PAVONADA h=0.10m, SOBRE SARDINEL h=0.10m (3.85m x 2.60m)</v>
      </c>
      <c r="E1415" s="2181"/>
      <c r="F1415" s="2181"/>
      <c r="G1415" s="2181"/>
      <c r="H1415" s="2181"/>
      <c r="I1415" s="2181"/>
      <c r="J1415" s="2181"/>
      <c r="K1415" s="2182"/>
      <c r="L1415" s="302"/>
    </row>
    <row r="1416" spans="3:12" s="303" customFormat="1" x14ac:dyDescent="0.25">
      <c r="C1416" s="2170" t="s">
        <v>1</v>
      </c>
      <c r="D1416" s="2172" t="s">
        <v>2</v>
      </c>
      <c r="E1416" s="2172" t="s">
        <v>239</v>
      </c>
      <c r="F1416" s="2174" t="s">
        <v>391</v>
      </c>
      <c r="G1416" s="2175"/>
      <c r="H1416" s="2175"/>
      <c r="I1416" s="2176"/>
      <c r="J1416" s="2177" t="s">
        <v>392</v>
      </c>
      <c r="K1416" s="2179" t="s">
        <v>393</v>
      </c>
    </row>
    <row r="1417" spans="3:12" x14ac:dyDescent="0.3">
      <c r="C1417" s="2171"/>
      <c r="D1417" s="2173"/>
      <c r="E1417" s="2173"/>
      <c r="F1417" s="296" t="s">
        <v>58</v>
      </c>
      <c r="G1417" s="297" t="s">
        <v>48</v>
      </c>
      <c r="H1417" s="297" t="s">
        <v>51</v>
      </c>
      <c r="I1417" s="298" t="s">
        <v>47</v>
      </c>
      <c r="J1417" s="2178"/>
      <c r="K1417" s="2180"/>
    </row>
    <row r="1418" spans="3:12" ht="16.5" customHeight="1" x14ac:dyDescent="0.3">
      <c r="C1418" s="304"/>
      <c r="D1418" s="282"/>
      <c r="E1418" s="282"/>
      <c r="F1418" s="282"/>
      <c r="G1418" s="282"/>
      <c r="H1418" s="282"/>
      <c r="I1418" s="282"/>
      <c r="J1418" s="490">
        <f>SUM(J1422)</f>
        <v>1</v>
      </c>
      <c r="K1418" s="284" t="s">
        <v>3</v>
      </c>
    </row>
    <row r="1419" spans="3:12" ht="16.5" customHeight="1" x14ac:dyDescent="0.3">
      <c r="C1419" s="269"/>
      <c r="D1419" s="177" t="s">
        <v>200</v>
      </c>
      <c r="E1419" s="259"/>
      <c r="F1419" s="260"/>
      <c r="G1419" s="280"/>
      <c r="H1419" s="280"/>
      <c r="I1419" s="281"/>
      <c r="J1419" s="305"/>
      <c r="K1419" s="595"/>
      <c r="L1419" s="302"/>
    </row>
    <row r="1420" spans="3:12" ht="16.5" customHeight="1" x14ac:dyDescent="0.3">
      <c r="C1420" s="269"/>
      <c r="D1420" s="149" t="s">
        <v>170</v>
      </c>
      <c r="E1420" s="259"/>
      <c r="F1420" s="260"/>
      <c r="G1420" s="260"/>
      <c r="H1420" s="260"/>
      <c r="I1420" s="261"/>
      <c r="J1420" s="293"/>
      <c r="K1420" s="595"/>
      <c r="L1420" s="302"/>
    </row>
    <row r="1421" spans="3:12" ht="16.5" customHeight="1" x14ac:dyDescent="0.3">
      <c r="C1421" s="269"/>
      <c r="D1421" s="434" t="s">
        <v>1511</v>
      </c>
      <c r="E1421" s="259"/>
      <c r="F1421" s="260"/>
      <c r="G1421" s="260"/>
      <c r="H1421" s="260"/>
      <c r="I1421" s="261"/>
      <c r="J1421" s="293"/>
      <c r="K1421" s="595"/>
      <c r="L1421" s="302"/>
    </row>
    <row r="1422" spans="3:12" ht="16.5" customHeight="1" x14ac:dyDescent="0.3">
      <c r="C1422" s="269" t="s">
        <v>1507</v>
      </c>
      <c r="D1422" s="494" t="s">
        <v>360</v>
      </c>
      <c r="E1422" s="259"/>
      <c r="F1422" s="260">
        <v>1</v>
      </c>
      <c r="G1422" s="260"/>
      <c r="H1422" s="260"/>
      <c r="I1422" s="261"/>
      <c r="J1422" s="293">
        <f>F1422</f>
        <v>1</v>
      </c>
      <c r="K1422" s="595"/>
      <c r="L1422" s="302"/>
    </row>
    <row r="1423" spans="3:12" ht="16.5" customHeight="1" x14ac:dyDescent="0.3">
      <c r="C1423" s="594" t="str">
        <f>RESUMEN!C318</f>
        <v>03.08.02.40</v>
      </c>
      <c r="D1423" s="2181" t="str">
        <f>RESUMEN!D318</f>
        <v>M03n MAMPARA FIJA INTERIOR DE CRISTAL TEMPLADO 10mm, CON LAMINA PAVONADA h=0.10m, SOBRE SARDINEL h=0.10m (1.18m x 2.60m)</v>
      </c>
      <c r="E1423" s="2181"/>
      <c r="F1423" s="2181"/>
      <c r="G1423" s="2181"/>
      <c r="H1423" s="2181"/>
      <c r="I1423" s="2181"/>
      <c r="J1423" s="2181"/>
      <c r="K1423" s="2182"/>
      <c r="L1423" s="302"/>
    </row>
    <row r="1424" spans="3:12" ht="16.5" customHeight="1" x14ac:dyDescent="0.3">
      <c r="C1424" s="2170" t="s">
        <v>1</v>
      </c>
      <c r="D1424" s="2172" t="s">
        <v>2</v>
      </c>
      <c r="E1424" s="2172" t="s">
        <v>239</v>
      </c>
      <c r="F1424" s="2174" t="s">
        <v>391</v>
      </c>
      <c r="G1424" s="2175"/>
      <c r="H1424" s="2175"/>
      <c r="I1424" s="2176"/>
      <c r="J1424" s="2177" t="s">
        <v>392</v>
      </c>
      <c r="K1424" s="2179" t="s">
        <v>393</v>
      </c>
      <c r="L1424" s="302"/>
    </row>
    <row r="1425" spans="3:12" ht="16.5" customHeight="1" x14ac:dyDescent="0.3">
      <c r="C1425" s="2171"/>
      <c r="D1425" s="2173"/>
      <c r="E1425" s="2173"/>
      <c r="F1425" s="296" t="s">
        <v>58</v>
      </c>
      <c r="G1425" s="297" t="s">
        <v>48</v>
      </c>
      <c r="H1425" s="297" t="s">
        <v>51</v>
      </c>
      <c r="I1425" s="298" t="s">
        <v>47</v>
      </c>
      <c r="J1425" s="2178"/>
      <c r="K1425" s="2180"/>
      <c r="L1425" s="302"/>
    </row>
    <row r="1426" spans="3:12" ht="16.5" customHeight="1" x14ac:dyDescent="0.3">
      <c r="C1426" s="304"/>
      <c r="D1426" s="282"/>
      <c r="E1426" s="282"/>
      <c r="F1426" s="282"/>
      <c r="G1426" s="282"/>
      <c r="H1426" s="282"/>
      <c r="I1426" s="282"/>
      <c r="J1426" s="490">
        <f>SUM(J1430)</f>
        <v>1</v>
      </c>
      <c r="K1426" s="284" t="s">
        <v>3</v>
      </c>
      <c r="L1426" s="302"/>
    </row>
    <row r="1427" spans="3:12" ht="16.5" customHeight="1" x14ac:dyDescent="0.3">
      <c r="C1427" s="269"/>
      <c r="D1427" s="177" t="s">
        <v>200</v>
      </c>
      <c r="E1427" s="259"/>
      <c r="F1427" s="260"/>
      <c r="G1427" s="280"/>
      <c r="H1427" s="280"/>
      <c r="I1427" s="281"/>
      <c r="J1427" s="305"/>
      <c r="K1427" s="595"/>
      <c r="L1427" s="302"/>
    </row>
    <row r="1428" spans="3:12" ht="16.5" customHeight="1" x14ac:dyDescent="0.3">
      <c r="C1428" s="269"/>
      <c r="D1428" s="149" t="s">
        <v>170</v>
      </c>
      <c r="E1428" s="259"/>
      <c r="F1428" s="260"/>
      <c r="G1428" s="260"/>
      <c r="H1428" s="260"/>
      <c r="I1428" s="261"/>
      <c r="J1428" s="293"/>
      <c r="K1428" s="595"/>
      <c r="L1428" s="302"/>
    </row>
    <row r="1429" spans="3:12" ht="16.5" customHeight="1" x14ac:dyDescent="0.3">
      <c r="C1429" s="269"/>
      <c r="D1429" s="434" t="s">
        <v>1511</v>
      </c>
      <c r="E1429" s="259"/>
      <c r="F1429" s="260"/>
      <c r="G1429" s="260"/>
      <c r="H1429" s="260"/>
      <c r="I1429" s="261"/>
      <c r="J1429" s="293"/>
      <c r="K1429" s="595"/>
      <c r="L1429" s="302"/>
    </row>
    <row r="1430" spans="3:12" ht="16.5" customHeight="1" x14ac:dyDescent="0.3">
      <c r="C1430" s="269" t="s">
        <v>4832</v>
      </c>
      <c r="D1430" s="494" t="s">
        <v>2404</v>
      </c>
      <c r="E1430" s="259"/>
      <c r="F1430" s="260">
        <v>1</v>
      </c>
      <c r="G1430" s="260"/>
      <c r="H1430" s="260"/>
      <c r="I1430" s="261"/>
      <c r="J1430" s="293">
        <f>F1430</f>
        <v>1</v>
      </c>
      <c r="K1430" s="595"/>
      <c r="L1430" s="302"/>
    </row>
    <row r="1431" spans="3:12" ht="16.5" customHeight="1" x14ac:dyDescent="0.3">
      <c r="C1431" s="594" t="str">
        <f>RESUMEN!C319</f>
        <v>03.08.02.41</v>
      </c>
      <c r="D1431" s="2181" t="str">
        <f>RESUMEN!D319</f>
        <v>M03o MAMPARA FIJA INTERIOR DE CRISTAL TEMPLADO 10mm, CON LAMINA PAVONADA h=0.10m, (3.55m x 2.00m)</v>
      </c>
      <c r="E1431" s="2181"/>
      <c r="F1431" s="2181"/>
      <c r="G1431" s="2181"/>
      <c r="H1431" s="2181"/>
      <c r="I1431" s="2181"/>
      <c r="J1431" s="2181"/>
      <c r="K1431" s="2182"/>
      <c r="L1431" s="302"/>
    </row>
    <row r="1432" spans="3:12" s="303" customFormat="1" x14ac:dyDescent="0.25">
      <c r="C1432" s="2170" t="s">
        <v>1</v>
      </c>
      <c r="D1432" s="2172" t="s">
        <v>2</v>
      </c>
      <c r="E1432" s="2172" t="s">
        <v>239</v>
      </c>
      <c r="F1432" s="2174" t="s">
        <v>391</v>
      </c>
      <c r="G1432" s="2175"/>
      <c r="H1432" s="2175"/>
      <c r="I1432" s="2176"/>
      <c r="J1432" s="2177" t="s">
        <v>392</v>
      </c>
      <c r="K1432" s="2179" t="s">
        <v>393</v>
      </c>
    </row>
    <row r="1433" spans="3:12" x14ac:dyDescent="0.3">
      <c r="C1433" s="2171"/>
      <c r="D1433" s="2173"/>
      <c r="E1433" s="2173"/>
      <c r="F1433" s="296" t="s">
        <v>58</v>
      </c>
      <c r="G1433" s="297" t="s">
        <v>48</v>
      </c>
      <c r="H1433" s="297" t="s">
        <v>51</v>
      </c>
      <c r="I1433" s="298" t="s">
        <v>47</v>
      </c>
      <c r="J1433" s="2178"/>
      <c r="K1433" s="2180"/>
    </row>
    <row r="1434" spans="3:12" ht="16.5" customHeight="1" x14ac:dyDescent="0.3">
      <c r="C1434" s="304"/>
      <c r="D1434" s="282"/>
      <c r="E1434" s="282"/>
      <c r="F1434" s="282"/>
      <c r="G1434" s="282"/>
      <c r="H1434" s="282"/>
      <c r="I1434" s="282"/>
      <c r="J1434" s="490">
        <f>SUM(J1438)</f>
        <v>1</v>
      </c>
      <c r="K1434" s="284" t="s">
        <v>3</v>
      </c>
    </row>
    <row r="1435" spans="3:12" ht="16.5" customHeight="1" x14ac:dyDescent="0.3">
      <c r="C1435" s="269"/>
      <c r="D1435" s="177" t="s">
        <v>200</v>
      </c>
      <c r="E1435" s="259"/>
      <c r="F1435" s="260"/>
      <c r="G1435" s="280"/>
      <c r="H1435" s="280"/>
      <c r="I1435" s="281"/>
      <c r="J1435" s="305"/>
      <c r="K1435" s="595"/>
      <c r="L1435" s="302"/>
    </row>
    <row r="1436" spans="3:12" ht="16.5" customHeight="1" x14ac:dyDescent="0.3">
      <c r="C1436" s="269"/>
      <c r="D1436" s="149" t="s">
        <v>170</v>
      </c>
      <c r="E1436" s="259"/>
      <c r="F1436" s="260"/>
      <c r="G1436" s="260"/>
      <c r="H1436" s="260"/>
      <c r="I1436" s="261"/>
      <c r="J1436" s="293"/>
      <c r="K1436" s="595"/>
      <c r="L1436" s="302"/>
    </row>
    <row r="1437" spans="3:12" ht="16.5" customHeight="1" x14ac:dyDescent="0.3">
      <c r="C1437" s="269"/>
      <c r="D1437" s="434" t="s">
        <v>1692</v>
      </c>
      <c r="E1437" s="259"/>
      <c r="F1437" s="260"/>
      <c r="G1437" s="260"/>
      <c r="H1437" s="260"/>
      <c r="I1437" s="261"/>
      <c r="J1437" s="293"/>
      <c r="K1437" s="595"/>
      <c r="L1437" s="302"/>
    </row>
    <row r="1438" spans="3:12" ht="16.5" customHeight="1" x14ac:dyDescent="0.3">
      <c r="C1438" s="269" t="s">
        <v>2425</v>
      </c>
      <c r="D1438" s="494" t="s">
        <v>2344</v>
      </c>
      <c r="E1438" s="259"/>
      <c r="F1438" s="260">
        <v>1</v>
      </c>
      <c r="G1438" s="260"/>
      <c r="H1438" s="260"/>
      <c r="I1438" s="261"/>
      <c r="J1438" s="293">
        <f>F1438</f>
        <v>1</v>
      </c>
      <c r="K1438" s="595"/>
      <c r="L1438" s="302"/>
    </row>
    <row r="1439" spans="3:12" ht="16.5" customHeight="1" x14ac:dyDescent="0.3">
      <c r="C1439" s="594" t="str">
        <f>RESUMEN!C320</f>
        <v>03.08.02.42</v>
      </c>
      <c r="D1439" s="2181" t="str">
        <f>RESUMEN!D320</f>
        <v>M04a MAMPARA FIJA INTERIOR DE CRISTAL TEMPLADO 10mm, CON MARCO METALICO Y LAMINA PAVONADA h=0.10m, SOBRE SARDINEL h=0.10m (1.95m x 2.60m)</v>
      </c>
      <c r="E1439" s="2181"/>
      <c r="F1439" s="2181"/>
      <c r="G1439" s="2181"/>
      <c r="H1439" s="2181"/>
      <c r="I1439" s="2181"/>
      <c r="J1439" s="2181"/>
      <c r="K1439" s="2182"/>
      <c r="L1439" s="302"/>
    </row>
    <row r="1440" spans="3:12" s="303" customFormat="1" x14ac:dyDescent="0.25">
      <c r="C1440" s="2170" t="s">
        <v>1</v>
      </c>
      <c r="D1440" s="2172" t="s">
        <v>2</v>
      </c>
      <c r="E1440" s="2172" t="s">
        <v>239</v>
      </c>
      <c r="F1440" s="2174" t="s">
        <v>391</v>
      </c>
      <c r="G1440" s="2175"/>
      <c r="H1440" s="2175"/>
      <c r="I1440" s="2176"/>
      <c r="J1440" s="2177" t="s">
        <v>392</v>
      </c>
      <c r="K1440" s="2179" t="s">
        <v>393</v>
      </c>
    </row>
    <row r="1441" spans="3:12" x14ac:dyDescent="0.3">
      <c r="C1441" s="2171"/>
      <c r="D1441" s="2173"/>
      <c r="E1441" s="2173"/>
      <c r="F1441" s="296" t="s">
        <v>58</v>
      </c>
      <c r="G1441" s="297" t="s">
        <v>48</v>
      </c>
      <c r="H1441" s="297" t="s">
        <v>51</v>
      </c>
      <c r="I1441" s="298" t="s">
        <v>47</v>
      </c>
      <c r="J1441" s="2178"/>
      <c r="K1441" s="2180"/>
    </row>
    <row r="1442" spans="3:12" ht="16.5" customHeight="1" x14ac:dyDescent="0.3">
      <c r="C1442" s="304"/>
      <c r="D1442" s="282"/>
      <c r="E1442" s="282"/>
      <c r="F1442" s="282"/>
      <c r="G1442" s="282"/>
      <c r="H1442" s="282"/>
      <c r="I1442" s="282"/>
      <c r="J1442" s="490">
        <f>SUM(J1446)</f>
        <v>1</v>
      </c>
      <c r="K1442" s="284" t="s">
        <v>3</v>
      </c>
    </row>
    <row r="1443" spans="3:12" ht="16.5" customHeight="1" x14ac:dyDescent="0.3">
      <c r="C1443" s="269"/>
      <c r="D1443" s="177" t="s">
        <v>169</v>
      </c>
      <c r="E1443" s="259"/>
      <c r="F1443" s="260"/>
      <c r="G1443" s="280"/>
      <c r="H1443" s="280"/>
      <c r="I1443" s="281"/>
      <c r="J1443" s="305"/>
      <c r="K1443" s="595"/>
      <c r="L1443" s="302"/>
    </row>
    <row r="1444" spans="3:12" ht="16.5" customHeight="1" x14ac:dyDescent="0.3">
      <c r="C1444" s="269"/>
      <c r="D1444" s="149" t="s">
        <v>119</v>
      </c>
      <c r="E1444" s="259"/>
      <c r="F1444" s="260"/>
      <c r="G1444" s="260"/>
      <c r="H1444" s="260"/>
      <c r="I1444" s="261"/>
      <c r="J1444" s="293"/>
      <c r="K1444" s="595"/>
      <c r="L1444" s="302"/>
    </row>
    <row r="1445" spans="3:12" ht="16.5" customHeight="1" x14ac:dyDescent="0.3">
      <c r="C1445" s="269"/>
      <c r="D1445" s="434" t="s">
        <v>1404</v>
      </c>
      <c r="E1445" s="259"/>
      <c r="F1445" s="260"/>
      <c r="G1445" s="260"/>
      <c r="H1445" s="260"/>
      <c r="I1445" s="261"/>
      <c r="J1445" s="293"/>
      <c r="K1445" s="595"/>
      <c r="L1445" s="302"/>
    </row>
    <row r="1446" spans="3:12" ht="16.5" customHeight="1" x14ac:dyDescent="0.3">
      <c r="C1446" s="269" t="s">
        <v>1411</v>
      </c>
      <c r="D1446" s="494" t="s">
        <v>144</v>
      </c>
      <c r="E1446" s="259"/>
      <c r="F1446" s="260">
        <v>1</v>
      </c>
      <c r="G1446" s="260"/>
      <c r="H1446" s="260"/>
      <c r="I1446" s="261"/>
      <c r="J1446" s="293">
        <f>F1446</f>
        <v>1</v>
      </c>
      <c r="K1446" s="595"/>
      <c r="L1446" s="302"/>
    </row>
    <row r="1447" spans="3:12" ht="16.5" customHeight="1" x14ac:dyDescent="0.3">
      <c r="C1447" s="594" t="str">
        <f>RESUMEN!C321</f>
        <v>03.08.02.43</v>
      </c>
      <c r="D1447" s="2181" t="str">
        <f>RESUMEN!D321</f>
        <v>M04b MAMPARA FIJA INTERIOR DE CRISTAL TEMPLADO 10mm, CON MARCO METALICO Y LAMINA PAVONADA h=0.10m, SOBRE SARDINEL h=0.10m (2.15m x 2.60m)</v>
      </c>
      <c r="E1447" s="2181"/>
      <c r="F1447" s="2181"/>
      <c r="G1447" s="2181"/>
      <c r="H1447" s="2181"/>
      <c r="I1447" s="2181"/>
      <c r="J1447" s="2181"/>
      <c r="K1447" s="2182"/>
      <c r="L1447" s="302"/>
    </row>
    <row r="1448" spans="3:12" s="303" customFormat="1" x14ac:dyDescent="0.25">
      <c r="C1448" s="2170" t="s">
        <v>1</v>
      </c>
      <c r="D1448" s="2172" t="s">
        <v>2</v>
      </c>
      <c r="E1448" s="2172" t="s">
        <v>239</v>
      </c>
      <c r="F1448" s="2174" t="s">
        <v>391</v>
      </c>
      <c r="G1448" s="2175"/>
      <c r="H1448" s="2175"/>
      <c r="I1448" s="2176"/>
      <c r="J1448" s="2177" t="s">
        <v>392</v>
      </c>
      <c r="K1448" s="2179" t="s">
        <v>393</v>
      </c>
    </row>
    <row r="1449" spans="3:12" x14ac:dyDescent="0.3">
      <c r="C1449" s="2171"/>
      <c r="D1449" s="2173"/>
      <c r="E1449" s="2173"/>
      <c r="F1449" s="296" t="s">
        <v>58</v>
      </c>
      <c r="G1449" s="297" t="s">
        <v>48</v>
      </c>
      <c r="H1449" s="297" t="s">
        <v>51</v>
      </c>
      <c r="I1449" s="298" t="s">
        <v>47</v>
      </c>
      <c r="J1449" s="2178"/>
      <c r="K1449" s="2180"/>
    </row>
    <row r="1450" spans="3:12" ht="16.5" customHeight="1" x14ac:dyDescent="0.3">
      <c r="C1450" s="304"/>
      <c r="D1450" s="282"/>
      <c r="E1450" s="282"/>
      <c r="F1450" s="282"/>
      <c r="G1450" s="282"/>
      <c r="H1450" s="282"/>
      <c r="I1450" s="282"/>
      <c r="J1450" s="490">
        <f>SUM(J1454)</f>
        <v>1</v>
      </c>
      <c r="K1450" s="284" t="s">
        <v>3</v>
      </c>
    </row>
    <row r="1451" spans="3:12" ht="16.5" customHeight="1" x14ac:dyDescent="0.3">
      <c r="C1451" s="269"/>
      <c r="D1451" s="177" t="s">
        <v>200</v>
      </c>
      <c r="E1451" s="259"/>
      <c r="F1451" s="260"/>
      <c r="G1451" s="280"/>
      <c r="H1451" s="280"/>
      <c r="I1451" s="281"/>
      <c r="J1451" s="305"/>
      <c r="K1451" s="595"/>
      <c r="L1451" s="302"/>
    </row>
    <row r="1452" spans="3:12" ht="16.5" customHeight="1" x14ac:dyDescent="0.3">
      <c r="C1452" s="269"/>
      <c r="D1452" s="149" t="s">
        <v>170</v>
      </c>
      <c r="E1452" s="259"/>
      <c r="F1452" s="260"/>
      <c r="G1452" s="260"/>
      <c r="H1452" s="260"/>
      <c r="I1452" s="261"/>
      <c r="J1452" s="293"/>
      <c r="K1452" s="595"/>
      <c r="L1452" s="302"/>
    </row>
    <row r="1453" spans="3:12" ht="16.5" customHeight="1" x14ac:dyDescent="0.3">
      <c r="C1453" s="269"/>
      <c r="D1453" s="434" t="s">
        <v>1639</v>
      </c>
      <c r="E1453" s="259"/>
      <c r="F1453" s="260"/>
      <c r="G1453" s="260"/>
      <c r="H1453" s="260"/>
      <c r="I1453" s="261"/>
      <c r="J1453" s="293"/>
      <c r="K1453" s="595"/>
      <c r="L1453" s="302"/>
    </row>
    <row r="1454" spans="3:12" ht="16.5" customHeight="1" x14ac:dyDescent="0.3">
      <c r="C1454" s="269" t="s">
        <v>1613</v>
      </c>
      <c r="D1454" s="494" t="s">
        <v>1614</v>
      </c>
      <c r="E1454" s="259"/>
      <c r="F1454" s="260">
        <v>1</v>
      </c>
      <c r="G1454" s="260"/>
      <c r="H1454" s="260"/>
      <c r="I1454" s="261"/>
      <c r="J1454" s="293">
        <f>F1454</f>
        <v>1</v>
      </c>
      <c r="K1454" s="595"/>
      <c r="L1454" s="302"/>
    </row>
    <row r="1455" spans="3:12" ht="16.5" customHeight="1" x14ac:dyDescent="0.3">
      <c r="C1455" s="594" t="str">
        <f>RESUMEN!C322</f>
        <v>03.08.02.44</v>
      </c>
      <c r="D1455" s="2181" t="str">
        <f>RESUMEN!D322</f>
        <v>M04c MAMPARA FIJA INTERIOR DE CRISTAL TEMPLADO 10mm, CON MARCO METALICO Y LAMINA PAVONADA h=0.10m, SOBRE SARDINEL h=0.10m (6.20m x 2.60m)</v>
      </c>
      <c r="E1455" s="2181"/>
      <c r="F1455" s="2181"/>
      <c r="G1455" s="2181"/>
      <c r="H1455" s="2181"/>
      <c r="I1455" s="2181"/>
      <c r="J1455" s="2181"/>
      <c r="K1455" s="2182"/>
      <c r="L1455" s="302"/>
    </row>
    <row r="1456" spans="3:12" s="303" customFormat="1" x14ac:dyDescent="0.25">
      <c r="C1456" s="2170" t="s">
        <v>1</v>
      </c>
      <c r="D1456" s="2172" t="s">
        <v>2</v>
      </c>
      <c r="E1456" s="2172" t="s">
        <v>239</v>
      </c>
      <c r="F1456" s="2174" t="s">
        <v>391</v>
      </c>
      <c r="G1456" s="2175"/>
      <c r="H1456" s="2175"/>
      <c r="I1456" s="2176"/>
      <c r="J1456" s="2177" t="s">
        <v>392</v>
      </c>
      <c r="K1456" s="2179" t="s">
        <v>393</v>
      </c>
    </row>
    <row r="1457" spans="3:12" x14ac:dyDescent="0.3">
      <c r="C1457" s="2171"/>
      <c r="D1457" s="2173"/>
      <c r="E1457" s="2173"/>
      <c r="F1457" s="296" t="s">
        <v>58</v>
      </c>
      <c r="G1457" s="297" t="s">
        <v>48</v>
      </c>
      <c r="H1457" s="297" t="s">
        <v>51</v>
      </c>
      <c r="I1457" s="298" t="s">
        <v>47</v>
      </c>
      <c r="J1457" s="2178"/>
      <c r="K1457" s="2180"/>
    </row>
    <row r="1458" spans="3:12" ht="16.5" customHeight="1" x14ac:dyDescent="0.3">
      <c r="C1458" s="304"/>
      <c r="D1458" s="282"/>
      <c r="E1458" s="282"/>
      <c r="F1458" s="282"/>
      <c r="G1458" s="282"/>
      <c r="H1458" s="282"/>
      <c r="I1458" s="282"/>
      <c r="J1458" s="490">
        <f>SUM(J1462)</f>
        <v>1</v>
      </c>
      <c r="K1458" s="284" t="s">
        <v>3</v>
      </c>
    </row>
    <row r="1459" spans="3:12" ht="16.5" customHeight="1" x14ac:dyDescent="0.3">
      <c r="C1459" s="269"/>
      <c r="D1459" s="177" t="s">
        <v>200</v>
      </c>
      <c r="E1459" s="259"/>
      <c r="F1459" s="260"/>
      <c r="G1459" s="280"/>
      <c r="H1459" s="280"/>
      <c r="I1459" s="281"/>
      <c r="J1459" s="305"/>
      <c r="K1459" s="595"/>
      <c r="L1459" s="302"/>
    </row>
    <row r="1460" spans="3:12" ht="16.5" customHeight="1" x14ac:dyDescent="0.3">
      <c r="C1460" s="269"/>
      <c r="D1460" s="149" t="s">
        <v>170</v>
      </c>
      <c r="E1460" s="259"/>
      <c r="F1460" s="260"/>
      <c r="G1460" s="260"/>
      <c r="H1460" s="260"/>
      <c r="I1460" s="261"/>
      <c r="J1460" s="293"/>
      <c r="K1460" s="595"/>
      <c r="L1460" s="302"/>
    </row>
    <row r="1461" spans="3:12" ht="16.5" customHeight="1" x14ac:dyDescent="0.3">
      <c r="C1461" s="269"/>
      <c r="D1461" s="434" t="s">
        <v>1639</v>
      </c>
      <c r="E1461" s="259"/>
      <c r="F1461" s="260"/>
      <c r="G1461" s="260"/>
      <c r="H1461" s="260"/>
      <c r="I1461" s="261"/>
      <c r="J1461" s="293"/>
      <c r="K1461" s="595"/>
      <c r="L1461" s="302"/>
    </row>
    <row r="1462" spans="3:12" ht="16.5" customHeight="1" x14ac:dyDescent="0.3">
      <c r="C1462" s="269" t="s">
        <v>2234</v>
      </c>
      <c r="D1462" s="494" t="s">
        <v>144</v>
      </c>
      <c r="E1462" s="259"/>
      <c r="F1462" s="260">
        <v>1</v>
      </c>
      <c r="G1462" s="260"/>
      <c r="H1462" s="260"/>
      <c r="I1462" s="261"/>
      <c r="J1462" s="293">
        <f>F1462</f>
        <v>1</v>
      </c>
      <c r="K1462" s="595"/>
      <c r="L1462" s="302"/>
    </row>
    <row r="1463" spans="3:12" ht="16.5" customHeight="1" x14ac:dyDescent="0.3">
      <c r="C1463" s="594" t="str">
        <f>RESUMEN!C323</f>
        <v>03.08.02.45</v>
      </c>
      <c r="D1463" s="2181" t="str">
        <f>RESUMEN!D323</f>
        <v>M04d MAMPARA FIJA INTERIOR DE CRISTAL TEMPLADO 10mm, CON MARCO METALICO Y LAMINA PAVONADA h=0.10m, SOBRE SARDINEL h=0.10m (5.15m x 2.60m)</v>
      </c>
      <c r="E1463" s="2181"/>
      <c r="F1463" s="2181"/>
      <c r="G1463" s="2181"/>
      <c r="H1463" s="2181"/>
      <c r="I1463" s="2181"/>
      <c r="J1463" s="2181"/>
      <c r="K1463" s="2182"/>
      <c r="L1463" s="302"/>
    </row>
    <row r="1464" spans="3:12" s="303" customFormat="1" x14ac:dyDescent="0.25">
      <c r="C1464" s="2170" t="s">
        <v>1</v>
      </c>
      <c r="D1464" s="2172" t="s">
        <v>2</v>
      </c>
      <c r="E1464" s="2172" t="s">
        <v>239</v>
      </c>
      <c r="F1464" s="2174" t="s">
        <v>391</v>
      </c>
      <c r="G1464" s="2175"/>
      <c r="H1464" s="2175"/>
      <c r="I1464" s="2176"/>
      <c r="J1464" s="2177" t="s">
        <v>392</v>
      </c>
      <c r="K1464" s="2179" t="s">
        <v>393</v>
      </c>
    </row>
    <row r="1465" spans="3:12" x14ac:dyDescent="0.3">
      <c r="C1465" s="2171"/>
      <c r="D1465" s="2173"/>
      <c r="E1465" s="2173"/>
      <c r="F1465" s="296" t="s">
        <v>58</v>
      </c>
      <c r="G1465" s="297" t="s">
        <v>48</v>
      </c>
      <c r="H1465" s="297" t="s">
        <v>51</v>
      </c>
      <c r="I1465" s="298" t="s">
        <v>47</v>
      </c>
      <c r="J1465" s="2178"/>
      <c r="K1465" s="2180"/>
    </row>
    <row r="1466" spans="3:12" ht="16.5" customHeight="1" x14ac:dyDescent="0.3">
      <c r="C1466" s="304"/>
      <c r="D1466" s="282"/>
      <c r="E1466" s="282"/>
      <c r="F1466" s="282"/>
      <c r="G1466" s="282"/>
      <c r="H1466" s="282"/>
      <c r="I1466" s="282"/>
      <c r="J1466" s="490">
        <f>SUM(J1470)</f>
        <v>1</v>
      </c>
      <c r="K1466" s="284" t="s">
        <v>3</v>
      </c>
    </row>
    <row r="1467" spans="3:12" ht="16.5" customHeight="1" x14ac:dyDescent="0.3">
      <c r="C1467" s="269"/>
      <c r="D1467" s="177" t="s">
        <v>200</v>
      </c>
      <c r="E1467" s="259"/>
      <c r="F1467" s="260"/>
      <c r="G1467" s="280"/>
      <c r="H1467" s="280"/>
      <c r="I1467" s="281"/>
      <c r="J1467" s="305"/>
      <c r="K1467" s="595"/>
      <c r="L1467" s="302"/>
    </row>
    <row r="1468" spans="3:12" ht="16.5" customHeight="1" x14ac:dyDescent="0.3">
      <c r="C1468" s="269"/>
      <c r="D1468" s="149" t="s">
        <v>170</v>
      </c>
      <c r="E1468" s="259"/>
      <c r="F1468" s="260"/>
      <c r="G1468" s="260"/>
      <c r="H1468" s="260"/>
      <c r="I1468" s="261"/>
      <c r="J1468" s="293"/>
      <c r="K1468" s="595"/>
      <c r="L1468" s="302"/>
    </row>
    <row r="1469" spans="3:12" ht="16.5" customHeight="1" x14ac:dyDescent="0.3">
      <c r="C1469" s="269"/>
      <c r="D1469" s="434" t="s">
        <v>1685</v>
      </c>
      <c r="E1469" s="259"/>
      <c r="F1469" s="260"/>
      <c r="G1469" s="260"/>
      <c r="H1469" s="260"/>
      <c r="I1469" s="261"/>
      <c r="J1469" s="293"/>
      <c r="K1469" s="595"/>
      <c r="L1469" s="302"/>
    </row>
    <row r="1470" spans="3:12" ht="16.5" customHeight="1" x14ac:dyDescent="0.3">
      <c r="C1470" s="269" t="s">
        <v>2423</v>
      </c>
      <c r="D1470" s="494" t="s">
        <v>360</v>
      </c>
      <c r="E1470" s="259"/>
      <c r="F1470" s="260">
        <v>1</v>
      </c>
      <c r="G1470" s="260"/>
      <c r="H1470" s="260"/>
      <c r="I1470" s="261"/>
      <c r="J1470" s="293">
        <f>F1470</f>
        <v>1</v>
      </c>
      <c r="K1470" s="595"/>
      <c r="L1470" s="302"/>
    </row>
    <row r="1471" spans="3:12" ht="16.5" customHeight="1" x14ac:dyDescent="0.3">
      <c r="C1471" s="594" t="str">
        <f>RESUMEN!C324</f>
        <v>03.08.02.46</v>
      </c>
      <c r="D1471" s="2181" t="str">
        <f>RESUMEN!D324</f>
        <v>M04e MAMPARA FIJA INTERIOR DE CRISTAL TEMPLADO 10mm, CON MARCO METALICO Y LAMINA PAVONADA h=0.10m, SOBRE SARDINEL h=0.10m (3.95m x 2.60m)</v>
      </c>
      <c r="E1471" s="2181"/>
      <c r="F1471" s="2181"/>
      <c r="G1471" s="2181"/>
      <c r="H1471" s="2181"/>
      <c r="I1471" s="2181"/>
      <c r="J1471" s="2181"/>
      <c r="K1471" s="2182"/>
      <c r="L1471" s="302"/>
    </row>
    <row r="1472" spans="3:12" s="303" customFormat="1" x14ac:dyDescent="0.25">
      <c r="C1472" s="2170" t="s">
        <v>1</v>
      </c>
      <c r="D1472" s="2172" t="s">
        <v>2</v>
      </c>
      <c r="E1472" s="2172" t="s">
        <v>239</v>
      </c>
      <c r="F1472" s="2174" t="s">
        <v>391</v>
      </c>
      <c r="G1472" s="2175"/>
      <c r="H1472" s="2175"/>
      <c r="I1472" s="2176"/>
      <c r="J1472" s="2177" t="s">
        <v>392</v>
      </c>
      <c r="K1472" s="2179" t="s">
        <v>393</v>
      </c>
    </row>
    <row r="1473" spans="3:12" x14ac:dyDescent="0.3">
      <c r="C1473" s="2171"/>
      <c r="D1473" s="2173"/>
      <c r="E1473" s="2173"/>
      <c r="F1473" s="296" t="s">
        <v>58</v>
      </c>
      <c r="G1473" s="297" t="s">
        <v>48</v>
      </c>
      <c r="H1473" s="297" t="s">
        <v>51</v>
      </c>
      <c r="I1473" s="298" t="s">
        <v>47</v>
      </c>
      <c r="J1473" s="2178"/>
      <c r="K1473" s="2180"/>
    </row>
    <row r="1474" spans="3:12" ht="16.5" customHeight="1" x14ac:dyDescent="0.3">
      <c r="C1474" s="304"/>
      <c r="D1474" s="282"/>
      <c r="E1474" s="282"/>
      <c r="F1474" s="282"/>
      <c r="G1474" s="282"/>
      <c r="H1474" s="282"/>
      <c r="I1474" s="282"/>
      <c r="J1474" s="490">
        <f>SUM(J1478)</f>
        <v>1</v>
      </c>
      <c r="K1474" s="284" t="s">
        <v>3</v>
      </c>
    </row>
    <row r="1475" spans="3:12" ht="16.5" customHeight="1" x14ac:dyDescent="0.3">
      <c r="C1475" s="269"/>
      <c r="D1475" s="177" t="s">
        <v>200</v>
      </c>
      <c r="E1475" s="259"/>
      <c r="F1475" s="260"/>
      <c r="G1475" s="280"/>
      <c r="H1475" s="280"/>
      <c r="I1475" s="281"/>
      <c r="J1475" s="305"/>
      <c r="K1475" s="595"/>
      <c r="L1475" s="302"/>
    </row>
    <row r="1476" spans="3:12" ht="16.5" customHeight="1" x14ac:dyDescent="0.3">
      <c r="C1476" s="269"/>
      <c r="D1476" s="149" t="s">
        <v>170</v>
      </c>
      <c r="E1476" s="259"/>
      <c r="F1476" s="260"/>
      <c r="G1476" s="260"/>
      <c r="H1476" s="260"/>
      <c r="I1476" s="261"/>
      <c r="J1476" s="293"/>
      <c r="K1476" s="595"/>
      <c r="L1476" s="302"/>
    </row>
    <row r="1477" spans="3:12" ht="16.5" customHeight="1" x14ac:dyDescent="0.3">
      <c r="C1477" s="269"/>
      <c r="D1477" s="434" t="s">
        <v>1685</v>
      </c>
      <c r="E1477" s="259"/>
      <c r="F1477" s="260"/>
      <c r="G1477" s="260"/>
      <c r="H1477" s="260"/>
      <c r="I1477" s="261"/>
      <c r="J1477" s="293"/>
      <c r="K1477" s="595"/>
      <c r="L1477" s="302"/>
    </row>
    <row r="1478" spans="3:12" ht="16.5" customHeight="1" x14ac:dyDescent="0.3">
      <c r="C1478" s="269" t="s">
        <v>2423</v>
      </c>
      <c r="D1478" s="494" t="s">
        <v>360</v>
      </c>
      <c r="E1478" s="259"/>
      <c r="F1478" s="260">
        <v>1</v>
      </c>
      <c r="G1478" s="260"/>
      <c r="H1478" s="260"/>
      <c r="I1478" s="261"/>
      <c r="J1478" s="293">
        <f>F1478</f>
        <v>1</v>
      </c>
      <c r="K1478" s="595"/>
      <c r="L1478" s="302"/>
    </row>
    <row r="1479" spans="3:12" ht="16.5" customHeight="1" x14ac:dyDescent="0.3">
      <c r="C1479" s="594" t="str">
        <f>RESUMEN!C325</f>
        <v>03.08.02.47</v>
      </c>
      <c r="D1479" s="2181" t="str">
        <f>RESUMEN!D325</f>
        <v>M04f MAMPARA FIJA INTERIOR DE CRISTAL TEMPLADO 10mm, CON MARCO METALICO Y LAMINA PAVONADA h=0.10m, SOBRE SARDINEL h=0.10m (5.95m x 2.60m)</v>
      </c>
      <c r="E1479" s="2181"/>
      <c r="F1479" s="2181"/>
      <c r="G1479" s="2181"/>
      <c r="H1479" s="2181"/>
      <c r="I1479" s="2181"/>
      <c r="J1479" s="2181"/>
      <c r="K1479" s="2182"/>
      <c r="L1479" s="302"/>
    </row>
    <row r="1480" spans="3:12" s="303" customFormat="1" x14ac:dyDescent="0.25">
      <c r="C1480" s="2170" t="s">
        <v>1</v>
      </c>
      <c r="D1480" s="2172" t="s">
        <v>2</v>
      </c>
      <c r="E1480" s="2172" t="s">
        <v>239</v>
      </c>
      <c r="F1480" s="2174" t="s">
        <v>391</v>
      </c>
      <c r="G1480" s="2175"/>
      <c r="H1480" s="2175"/>
      <c r="I1480" s="2176"/>
      <c r="J1480" s="2177" t="s">
        <v>392</v>
      </c>
      <c r="K1480" s="2179" t="s">
        <v>393</v>
      </c>
    </row>
    <row r="1481" spans="3:12" x14ac:dyDescent="0.3">
      <c r="C1481" s="2171"/>
      <c r="D1481" s="2173"/>
      <c r="E1481" s="2173"/>
      <c r="F1481" s="296" t="s">
        <v>58</v>
      </c>
      <c r="G1481" s="297" t="s">
        <v>48</v>
      </c>
      <c r="H1481" s="297" t="s">
        <v>51</v>
      </c>
      <c r="I1481" s="298" t="s">
        <v>47</v>
      </c>
      <c r="J1481" s="2178"/>
      <c r="K1481" s="2180"/>
    </row>
    <row r="1482" spans="3:12" ht="16.5" customHeight="1" x14ac:dyDescent="0.3">
      <c r="C1482" s="304"/>
      <c r="D1482" s="282"/>
      <c r="E1482" s="282"/>
      <c r="F1482" s="282"/>
      <c r="G1482" s="282"/>
      <c r="H1482" s="282"/>
      <c r="I1482" s="282"/>
      <c r="J1482" s="490">
        <f>SUM(J1486)</f>
        <v>1</v>
      </c>
      <c r="K1482" s="284" t="s">
        <v>3</v>
      </c>
    </row>
    <row r="1483" spans="3:12" ht="16.5" customHeight="1" x14ac:dyDescent="0.3">
      <c r="C1483" s="269"/>
      <c r="D1483" s="177" t="s">
        <v>200</v>
      </c>
      <c r="E1483" s="259"/>
      <c r="F1483" s="260"/>
      <c r="G1483" s="280"/>
      <c r="H1483" s="280"/>
      <c r="I1483" s="281"/>
      <c r="J1483" s="305"/>
      <c r="K1483" s="595"/>
      <c r="L1483" s="302"/>
    </row>
    <row r="1484" spans="3:12" ht="16.5" customHeight="1" x14ac:dyDescent="0.3">
      <c r="C1484" s="269"/>
      <c r="D1484" s="149" t="s">
        <v>170</v>
      </c>
      <c r="E1484" s="259"/>
      <c r="F1484" s="260"/>
      <c r="G1484" s="260"/>
      <c r="H1484" s="260"/>
      <c r="I1484" s="261"/>
      <c r="J1484" s="293"/>
      <c r="K1484" s="595"/>
      <c r="L1484" s="302"/>
    </row>
    <row r="1485" spans="3:12" ht="16.5" customHeight="1" x14ac:dyDescent="0.3">
      <c r="C1485" s="269"/>
      <c r="D1485" s="434" t="s">
        <v>1685</v>
      </c>
      <c r="E1485" s="259"/>
      <c r="F1485" s="260"/>
      <c r="G1485" s="260"/>
      <c r="H1485" s="260"/>
      <c r="I1485" s="261"/>
      <c r="J1485" s="293"/>
      <c r="K1485" s="595"/>
      <c r="L1485" s="302"/>
    </row>
    <row r="1486" spans="3:12" ht="16.5" customHeight="1" x14ac:dyDescent="0.3">
      <c r="C1486" s="269" t="s">
        <v>2423</v>
      </c>
      <c r="D1486" s="494" t="s">
        <v>360</v>
      </c>
      <c r="E1486" s="259"/>
      <c r="F1486" s="260">
        <v>1</v>
      </c>
      <c r="G1486" s="260"/>
      <c r="H1486" s="260"/>
      <c r="I1486" s="261"/>
      <c r="J1486" s="293">
        <f>F1486</f>
        <v>1</v>
      </c>
      <c r="K1486" s="595"/>
      <c r="L1486" s="302"/>
    </row>
    <row r="1487" spans="3:12" ht="16.5" customHeight="1" x14ac:dyDescent="0.3">
      <c r="C1487" s="594" t="str">
        <f>RESUMEN!C326</f>
        <v>03.08.02.48</v>
      </c>
      <c r="D1487" s="2181" t="str">
        <f>RESUMEN!D326</f>
        <v>M04g MAMPARA FIJA INTERIOR DE CRISTAL TEMPLADO 10mm, CON MARCO METALICO Y LAMINA PAVONADA h=0.10m, SOBRE SARDINEL h=0.10m (7.35m x 2.60m)</v>
      </c>
      <c r="E1487" s="2181"/>
      <c r="F1487" s="2181"/>
      <c r="G1487" s="2181"/>
      <c r="H1487" s="2181"/>
      <c r="I1487" s="2181"/>
      <c r="J1487" s="2181"/>
      <c r="K1487" s="2182"/>
      <c r="L1487" s="302"/>
    </row>
    <row r="1488" spans="3:12" s="303" customFormat="1" x14ac:dyDescent="0.25">
      <c r="C1488" s="2170" t="s">
        <v>1</v>
      </c>
      <c r="D1488" s="2172" t="s">
        <v>2</v>
      </c>
      <c r="E1488" s="2172" t="s">
        <v>239</v>
      </c>
      <c r="F1488" s="2174" t="s">
        <v>391</v>
      </c>
      <c r="G1488" s="2175"/>
      <c r="H1488" s="2175"/>
      <c r="I1488" s="2176"/>
      <c r="J1488" s="2177" t="s">
        <v>392</v>
      </c>
      <c r="K1488" s="2179" t="s">
        <v>393</v>
      </c>
    </row>
    <row r="1489" spans="3:12" x14ac:dyDescent="0.3">
      <c r="C1489" s="2171"/>
      <c r="D1489" s="2173"/>
      <c r="E1489" s="2173"/>
      <c r="F1489" s="296" t="s">
        <v>58</v>
      </c>
      <c r="G1489" s="297" t="s">
        <v>48</v>
      </c>
      <c r="H1489" s="297" t="s">
        <v>51</v>
      </c>
      <c r="I1489" s="298" t="s">
        <v>47</v>
      </c>
      <c r="J1489" s="2178"/>
      <c r="K1489" s="2180"/>
    </row>
    <row r="1490" spans="3:12" ht="16.5" customHeight="1" x14ac:dyDescent="0.3">
      <c r="C1490" s="304"/>
      <c r="D1490" s="282"/>
      <c r="E1490" s="282"/>
      <c r="F1490" s="282"/>
      <c r="G1490" s="282"/>
      <c r="H1490" s="282"/>
      <c r="I1490" s="282"/>
      <c r="J1490" s="490">
        <f>SUM(J1494)</f>
        <v>1</v>
      </c>
      <c r="K1490" s="284" t="s">
        <v>3</v>
      </c>
    </row>
    <row r="1491" spans="3:12" ht="16.5" customHeight="1" x14ac:dyDescent="0.3">
      <c r="C1491" s="269"/>
      <c r="D1491" s="177" t="s">
        <v>200</v>
      </c>
      <c r="E1491" s="259"/>
      <c r="F1491" s="260"/>
      <c r="G1491" s="280"/>
      <c r="H1491" s="280"/>
      <c r="I1491" s="281"/>
      <c r="J1491" s="305"/>
      <c r="K1491" s="595"/>
      <c r="L1491" s="302"/>
    </row>
    <row r="1492" spans="3:12" ht="16.5" customHeight="1" x14ac:dyDescent="0.3">
      <c r="C1492" s="269"/>
      <c r="D1492" s="149" t="s">
        <v>170</v>
      </c>
      <c r="E1492" s="259"/>
      <c r="F1492" s="260"/>
      <c r="G1492" s="260"/>
      <c r="H1492" s="260"/>
      <c r="I1492" s="261"/>
      <c r="J1492" s="293"/>
      <c r="K1492" s="595"/>
      <c r="L1492" s="302"/>
    </row>
    <row r="1493" spans="3:12" ht="16.5" customHeight="1" x14ac:dyDescent="0.3">
      <c r="C1493" s="269"/>
      <c r="D1493" s="434" t="s">
        <v>1685</v>
      </c>
      <c r="E1493" s="259"/>
      <c r="F1493" s="260"/>
      <c r="G1493" s="260"/>
      <c r="H1493" s="260"/>
      <c r="I1493" s="261"/>
      <c r="J1493" s="293"/>
      <c r="K1493" s="595"/>
      <c r="L1493" s="302"/>
    </row>
    <row r="1494" spans="3:12" ht="16.5" customHeight="1" x14ac:dyDescent="0.3">
      <c r="C1494" s="269" t="s">
        <v>2423</v>
      </c>
      <c r="D1494" s="494" t="s">
        <v>360</v>
      </c>
      <c r="E1494" s="259"/>
      <c r="F1494" s="260">
        <v>1</v>
      </c>
      <c r="G1494" s="260"/>
      <c r="H1494" s="260"/>
      <c r="I1494" s="261"/>
      <c r="J1494" s="293">
        <f>F1494</f>
        <v>1</v>
      </c>
      <c r="K1494" s="595"/>
      <c r="L1494" s="302"/>
    </row>
    <row r="1495" spans="3:12" ht="16.5" customHeight="1" x14ac:dyDescent="0.3">
      <c r="C1495" s="594" t="str">
        <f>RESUMEN!C327</f>
        <v>03.08.02.49</v>
      </c>
      <c r="D1495" s="2181" t="str">
        <f>RESUMEN!D327</f>
        <v>M05a MAMPARA FIJA INTERIOR CON INGRESO DE CRISTAL TEMPLADO 10mm, CON MARCO METALICO Y LAMINA PAVONADA h=0.10m, SOBRE SARDINEL h=0.10m (1.75m x 2.60m)</v>
      </c>
      <c r="E1495" s="2181"/>
      <c r="F1495" s="2181"/>
      <c r="G1495" s="2181"/>
      <c r="H1495" s="2181"/>
      <c r="I1495" s="2181"/>
      <c r="J1495" s="2181"/>
      <c r="K1495" s="2182"/>
      <c r="L1495" s="302"/>
    </row>
    <row r="1496" spans="3:12" s="303" customFormat="1" x14ac:dyDescent="0.25">
      <c r="C1496" s="2170" t="s">
        <v>1</v>
      </c>
      <c r="D1496" s="2172" t="s">
        <v>2</v>
      </c>
      <c r="E1496" s="2172" t="s">
        <v>239</v>
      </c>
      <c r="F1496" s="2174" t="s">
        <v>391</v>
      </c>
      <c r="G1496" s="2175"/>
      <c r="H1496" s="2175"/>
      <c r="I1496" s="2176"/>
      <c r="J1496" s="2177" t="s">
        <v>392</v>
      </c>
      <c r="K1496" s="2179" t="s">
        <v>393</v>
      </c>
    </row>
    <row r="1497" spans="3:12" x14ac:dyDescent="0.3">
      <c r="C1497" s="2171"/>
      <c r="D1497" s="2173"/>
      <c r="E1497" s="2173"/>
      <c r="F1497" s="296" t="s">
        <v>58</v>
      </c>
      <c r="G1497" s="297" t="s">
        <v>48</v>
      </c>
      <c r="H1497" s="297" t="s">
        <v>51</v>
      </c>
      <c r="I1497" s="298" t="s">
        <v>47</v>
      </c>
      <c r="J1497" s="2178"/>
      <c r="K1497" s="2180"/>
    </row>
    <row r="1498" spans="3:12" ht="16.5" customHeight="1" x14ac:dyDescent="0.3">
      <c r="C1498" s="304"/>
      <c r="D1498" s="282"/>
      <c r="E1498" s="282"/>
      <c r="F1498" s="282"/>
      <c r="G1498" s="282"/>
      <c r="H1498" s="282"/>
      <c r="I1498" s="282"/>
      <c r="J1498" s="490">
        <f>SUM(J1502)</f>
        <v>1</v>
      </c>
      <c r="K1498" s="284" t="s">
        <v>3</v>
      </c>
    </row>
    <row r="1499" spans="3:12" ht="16.5" customHeight="1" x14ac:dyDescent="0.3">
      <c r="C1499" s="269"/>
      <c r="D1499" s="177" t="s">
        <v>169</v>
      </c>
      <c r="E1499" s="259"/>
      <c r="F1499" s="260"/>
      <c r="G1499" s="280"/>
      <c r="H1499" s="280"/>
      <c r="I1499" s="281"/>
      <c r="J1499" s="305"/>
      <c r="K1499" s="595"/>
      <c r="L1499" s="302"/>
    </row>
    <row r="1500" spans="3:12" ht="16.5" customHeight="1" x14ac:dyDescent="0.3">
      <c r="C1500" s="269"/>
      <c r="D1500" s="149" t="s">
        <v>170</v>
      </c>
      <c r="E1500" s="259"/>
      <c r="F1500" s="260"/>
      <c r="G1500" s="260"/>
      <c r="H1500" s="260"/>
      <c r="I1500" s="261"/>
      <c r="J1500" s="293"/>
      <c r="K1500" s="595"/>
      <c r="L1500" s="302"/>
    </row>
    <row r="1501" spans="3:12" ht="16.5" customHeight="1" x14ac:dyDescent="0.3">
      <c r="C1501" s="269"/>
      <c r="D1501" s="434" t="s">
        <v>925</v>
      </c>
      <c r="E1501" s="259"/>
      <c r="F1501" s="260"/>
      <c r="G1501" s="260"/>
      <c r="H1501" s="260"/>
      <c r="I1501" s="261"/>
      <c r="J1501" s="293"/>
      <c r="K1501" s="595"/>
      <c r="L1501" s="302"/>
    </row>
    <row r="1502" spans="3:12" ht="16.5" customHeight="1" x14ac:dyDescent="0.3">
      <c r="C1502" s="269" t="s">
        <v>864</v>
      </c>
      <c r="D1502" s="494" t="s">
        <v>352</v>
      </c>
      <c r="E1502" s="259"/>
      <c r="F1502" s="260">
        <v>1</v>
      </c>
      <c r="G1502" s="260"/>
      <c r="H1502" s="260"/>
      <c r="I1502" s="261"/>
      <c r="J1502" s="293">
        <f>F1502</f>
        <v>1</v>
      </c>
      <c r="K1502" s="595"/>
      <c r="L1502" s="302"/>
    </row>
    <row r="1503" spans="3:12" ht="16.5" customHeight="1" x14ac:dyDescent="0.3">
      <c r="C1503" s="594" t="str">
        <f>RESUMEN!C328</f>
        <v>03.08.02.50</v>
      </c>
      <c r="D1503" s="2181" t="str">
        <f>RESUMEN!D328</f>
        <v>M05b MAMPARA FIJA INTERIOR CON INGRESO DE CRISTAL TEMPLADO 10mm, CON MARCO METALICO Y LAMINA PAVONADA h=0.10m, SOBRE SARDINEL h=0.10m (3.50m x 2.60m)</v>
      </c>
      <c r="E1503" s="2181"/>
      <c r="F1503" s="2181"/>
      <c r="G1503" s="2181"/>
      <c r="H1503" s="2181"/>
      <c r="I1503" s="2181"/>
      <c r="J1503" s="2181"/>
      <c r="K1503" s="2182"/>
      <c r="L1503" s="302"/>
    </row>
    <row r="1504" spans="3:12" s="303" customFormat="1" x14ac:dyDescent="0.25">
      <c r="C1504" s="2170" t="s">
        <v>1</v>
      </c>
      <c r="D1504" s="2172" t="s">
        <v>2</v>
      </c>
      <c r="E1504" s="2172" t="s">
        <v>239</v>
      </c>
      <c r="F1504" s="2174" t="s">
        <v>391</v>
      </c>
      <c r="G1504" s="2175"/>
      <c r="H1504" s="2175"/>
      <c r="I1504" s="2176"/>
      <c r="J1504" s="2177" t="s">
        <v>392</v>
      </c>
      <c r="K1504" s="2179" t="s">
        <v>393</v>
      </c>
    </row>
    <row r="1505" spans="3:12" x14ac:dyDescent="0.3">
      <c r="C1505" s="2171"/>
      <c r="D1505" s="2173"/>
      <c r="E1505" s="2173"/>
      <c r="F1505" s="296" t="s">
        <v>58</v>
      </c>
      <c r="G1505" s="297" t="s">
        <v>48</v>
      </c>
      <c r="H1505" s="297" t="s">
        <v>51</v>
      </c>
      <c r="I1505" s="298" t="s">
        <v>47</v>
      </c>
      <c r="J1505" s="2178"/>
      <c r="K1505" s="2180"/>
    </row>
    <row r="1506" spans="3:12" ht="16.5" customHeight="1" x14ac:dyDescent="0.3">
      <c r="C1506" s="304"/>
      <c r="D1506" s="282"/>
      <c r="E1506" s="282"/>
      <c r="F1506" s="282"/>
      <c r="G1506" s="282"/>
      <c r="H1506" s="282"/>
      <c r="I1506" s="282"/>
      <c r="J1506" s="490">
        <f>SUM(J1509:J1510)</f>
        <v>1</v>
      </c>
      <c r="K1506" s="284" t="s">
        <v>3</v>
      </c>
    </row>
    <row r="1507" spans="3:12" ht="16.5" customHeight="1" x14ac:dyDescent="0.3">
      <c r="C1507" s="269"/>
      <c r="D1507" s="177" t="s">
        <v>169</v>
      </c>
      <c r="E1507" s="259"/>
      <c r="F1507" s="260"/>
      <c r="G1507" s="280"/>
      <c r="H1507" s="280"/>
      <c r="I1507" s="281"/>
      <c r="J1507" s="305"/>
      <c r="K1507" s="595"/>
      <c r="L1507" s="302"/>
    </row>
    <row r="1508" spans="3:12" ht="16.5" customHeight="1" x14ac:dyDescent="0.3">
      <c r="C1508" s="269"/>
      <c r="D1508" s="149" t="s">
        <v>170</v>
      </c>
      <c r="E1508" s="259"/>
      <c r="F1508" s="260"/>
      <c r="G1508" s="260"/>
      <c r="H1508" s="260"/>
      <c r="I1508" s="261"/>
      <c r="J1508" s="293"/>
      <c r="K1508" s="595"/>
      <c r="L1508" s="302"/>
    </row>
    <row r="1509" spans="3:12" ht="16.5" customHeight="1" x14ac:dyDescent="0.3">
      <c r="C1509" s="269"/>
      <c r="D1509" s="434" t="s">
        <v>925</v>
      </c>
      <c r="E1509" s="259"/>
      <c r="F1509" s="260"/>
      <c r="G1509" s="260"/>
      <c r="H1509" s="260"/>
      <c r="I1509" s="261"/>
      <c r="J1509" s="293"/>
      <c r="K1509" s="595"/>
      <c r="L1509" s="302"/>
    </row>
    <row r="1510" spans="3:12" ht="16.5" customHeight="1" x14ac:dyDescent="0.3">
      <c r="C1510" s="269" t="s">
        <v>934</v>
      </c>
      <c r="D1510" s="494" t="s">
        <v>222</v>
      </c>
      <c r="E1510" s="259"/>
      <c r="F1510" s="260">
        <v>1</v>
      </c>
      <c r="G1510" s="260"/>
      <c r="H1510" s="260"/>
      <c r="I1510" s="261"/>
      <c r="J1510" s="293">
        <f>F1510</f>
        <v>1</v>
      </c>
      <c r="K1510" s="595"/>
      <c r="L1510" s="302"/>
    </row>
    <row r="1511" spans="3:12" ht="16.5" customHeight="1" x14ac:dyDescent="0.3">
      <c r="C1511" s="594" t="str">
        <f>RESUMEN!C329</f>
        <v>03.08.02.51</v>
      </c>
      <c r="D1511" s="2181" t="str">
        <f>RESUMEN!D329</f>
        <v>M05c MAMPARA FIJA INTERIOR CON INGRESO DE CRISTAL TEMPLADO 10mm, CON MARCO METALICO Y LAMINA PAVONADA h=0.10m, SOBRE SARDINEL h=0.10m (3.30m x 2.60m)</v>
      </c>
      <c r="E1511" s="2181"/>
      <c r="F1511" s="2181"/>
      <c r="G1511" s="2181"/>
      <c r="H1511" s="2181"/>
      <c r="I1511" s="2181"/>
      <c r="J1511" s="2181"/>
      <c r="K1511" s="2182"/>
      <c r="L1511" s="302"/>
    </row>
    <row r="1512" spans="3:12" s="303" customFormat="1" x14ac:dyDescent="0.25">
      <c r="C1512" s="2170" t="s">
        <v>1</v>
      </c>
      <c r="D1512" s="2172" t="s">
        <v>2</v>
      </c>
      <c r="E1512" s="2172" t="s">
        <v>239</v>
      </c>
      <c r="F1512" s="2174" t="s">
        <v>391</v>
      </c>
      <c r="G1512" s="2175"/>
      <c r="H1512" s="2175"/>
      <c r="I1512" s="2176"/>
      <c r="J1512" s="2177" t="s">
        <v>392</v>
      </c>
      <c r="K1512" s="2179" t="s">
        <v>393</v>
      </c>
    </row>
    <row r="1513" spans="3:12" x14ac:dyDescent="0.3">
      <c r="C1513" s="2171"/>
      <c r="D1513" s="2173"/>
      <c r="E1513" s="2173"/>
      <c r="F1513" s="296" t="s">
        <v>58</v>
      </c>
      <c r="G1513" s="297" t="s">
        <v>48</v>
      </c>
      <c r="H1513" s="297" t="s">
        <v>51</v>
      </c>
      <c r="I1513" s="298" t="s">
        <v>47</v>
      </c>
      <c r="J1513" s="2178"/>
      <c r="K1513" s="2180"/>
    </row>
    <row r="1514" spans="3:12" ht="16.5" customHeight="1" x14ac:dyDescent="0.3">
      <c r="C1514" s="304"/>
      <c r="D1514" s="282"/>
      <c r="E1514" s="282"/>
      <c r="F1514" s="282"/>
      <c r="G1514" s="282"/>
      <c r="H1514" s="282"/>
      <c r="I1514" s="282"/>
      <c r="J1514" s="490">
        <f>SUM(J1518:J1521)</f>
        <v>2</v>
      </c>
      <c r="K1514" s="284" t="s">
        <v>3</v>
      </c>
    </row>
    <row r="1515" spans="3:12" ht="16.5" customHeight="1" x14ac:dyDescent="0.3">
      <c r="C1515" s="269"/>
      <c r="D1515" s="177" t="s">
        <v>169</v>
      </c>
      <c r="E1515" s="259"/>
      <c r="F1515" s="260"/>
      <c r="G1515" s="280"/>
      <c r="H1515" s="280"/>
      <c r="I1515" s="281"/>
      <c r="J1515" s="305"/>
      <c r="K1515" s="595"/>
      <c r="L1515" s="302"/>
    </row>
    <row r="1516" spans="3:12" ht="16.5" customHeight="1" x14ac:dyDescent="0.3">
      <c r="C1516" s="269"/>
      <c r="D1516" s="149" t="s">
        <v>170</v>
      </c>
      <c r="E1516" s="259"/>
      <c r="F1516" s="260"/>
      <c r="G1516" s="260"/>
      <c r="H1516" s="260"/>
      <c r="I1516" s="261"/>
      <c r="J1516" s="293"/>
      <c r="K1516" s="595"/>
      <c r="L1516" s="302"/>
    </row>
    <row r="1517" spans="3:12" ht="16.5" customHeight="1" x14ac:dyDescent="0.3">
      <c r="C1517" s="269"/>
      <c r="D1517" s="434" t="s">
        <v>925</v>
      </c>
      <c r="E1517" s="259"/>
      <c r="F1517" s="260"/>
      <c r="G1517" s="260"/>
      <c r="H1517" s="260"/>
      <c r="I1517" s="261"/>
      <c r="J1517" s="293"/>
      <c r="K1517" s="595"/>
      <c r="L1517" s="302"/>
    </row>
    <row r="1518" spans="3:12" ht="16.5" customHeight="1" x14ac:dyDescent="0.3">
      <c r="C1518" s="269" t="s">
        <v>1206</v>
      </c>
      <c r="D1518" s="494" t="s">
        <v>144</v>
      </c>
      <c r="E1518" s="259"/>
      <c r="F1518" s="260">
        <v>1</v>
      </c>
      <c r="G1518" s="260"/>
      <c r="H1518" s="260"/>
      <c r="I1518" s="261"/>
      <c r="J1518" s="293">
        <f>F1518</f>
        <v>1</v>
      </c>
      <c r="K1518" s="595"/>
      <c r="L1518" s="302"/>
    </row>
    <row r="1519" spans="3:12" ht="16.5" customHeight="1" x14ac:dyDescent="0.3">
      <c r="C1519" s="269"/>
      <c r="D1519" s="149" t="s">
        <v>119</v>
      </c>
      <c r="E1519" s="259"/>
      <c r="F1519" s="260"/>
      <c r="G1519" s="260"/>
      <c r="H1519" s="260"/>
      <c r="I1519" s="261"/>
      <c r="J1519" s="293"/>
      <c r="K1519" s="595"/>
      <c r="L1519" s="302"/>
    </row>
    <row r="1520" spans="3:12" ht="16.5" customHeight="1" x14ac:dyDescent="0.3">
      <c r="C1520" s="269"/>
      <c r="D1520" s="434" t="s">
        <v>1404</v>
      </c>
      <c r="E1520" s="259"/>
      <c r="F1520" s="260"/>
      <c r="G1520" s="260"/>
      <c r="H1520" s="260"/>
      <c r="I1520" s="261"/>
      <c r="J1520" s="293"/>
      <c r="K1520" s="595"/>
      <c r="L1520" s="302"/>
    </row>
    <row r="1521" spans="3:12" ht="16.5" customHeight="1" x14ac:dyDescent="0.3">
      <c r="C1521" s="269" t="s">
        <v>1411</v>
      </c>
      <c r="D1521" s="494" t="s">
        <v>3679</v>
      </c>
      <c r="E1521" s="259"/>
      <c r="F1521" s="260">
        <v>1</v>
      </c>
      <c r="G1521" s="260"/>
      <c r="H1521" s="260"/>
      <c r="I1521" s="261"/>
      <c r="J1521" s="293">
        <f>F1521</f>
        <v>1</v>
      </c>
      <c r="K1521" s="595"/>
      <c r="L1521" s="302"/>
    </row>
    <row r="1522" spans="3:12" ht="16.5" customHeight="1" x14ac:dyDescent="0.3">
      <c r="C1522" s="256"/>
      <c r="D1522" s="1310"/>
      <c r="E1522" s="1311"/>
      <c r="F1522" s="1307"/>
      <c r="G1522" s="1307"/>
      <c r="H1522" s="1307"/>
      <c r="I1522" s="1308"/>
      <c r="J1522" s="1309"/>
      <c r="K1522" s="595"/>
      <c r="L1522" s="302"/>
    </row>
    <row r="1523" spans="3:12" ht="33" customHeight="1" x14ac:dyDescent="0.3">
      <c r="C1523" s="1316" t="str">
        <f>RESUMEN!C330</f>
        <v>03.08.03</v>
      </c>
      <c r="D1523" s="2183" t="str">
        <f>RESUMEN!D330</f>
        <v>MURO CORTINA</v>
      </c>
      <c r="E1523" s="2183"/>
      <c r="F1523" s="2183"/>
      <c r="G1523" s="2183"/>
      <c r="H1523" s="2183"/>
      <c r="I1523" s="2183"/>
      <c r="J1523" s="2183"/>
      <c r="K1523" s="2184"/>
      <c r="L1523" s="302"/>
    </row>
    <row r="1524" spans="3:12" ht="16.5" customHeight="1" x14ac:dyDescent="0.3">
      <c r="C1524" s="594" t="str">
        <f>RESUMEN!C331</f>
        <v>03.08.03.01</v>
      </c>
      <c r="D1524" s="2181" t="str">
        <f>RESUMEN!D331</f>
        <v>MC-01 MURO DE CORTINA C/ VIDRIO TEMPLADO E=8mm TIPO FIJO INC ACCESORIOS, CON 2 PUERTAS DOBLE HOJA (14.35m x 7.62m)</v>
      </c>
      <c r="E1524" s="2181"/>
      <c r="F1524" s="2181"/>
      <c r="G1524" s="2181"/>
      <c r="H1524" s="2181"/>
      <c r="I1524" s="2181"/>
      <c r="J1524" s="2181"/>
      <c r="K1524" s="2182"/>
      <c r="L1524" s="302"/>
    </row>
    <row r="1525" spans="3:12" s="303" customFormat="1" x14ac:dyDescent="0.25">
      <c r="C1525" s="2170" t="s">
        <v>1</v>
      </c>
      <c r="D1525" s="2172" t="s">
        <v>2</v>
      </c>
      <c r="E1525" s="2172" t="s">
        <v>239</v>
      </c>
      <c r="F1525" s="2174" t="s">
        <v>391</v>
      </c>
      <c r="G1525" s="2175"/>
      <c r="H1525" s="2175"/>
      <c r="I1525" s="2176"/>
      <c r="J1525" s="2177" t="s">
        <v>392</v>
      </c>
      <c r="K1525" s="2179" t="s">
        <v>393</v>
      </c>
    </row>
    <row r="1526" spans="3:12" x14ac:dyDescent="0.3">
      <c r="C1526" s="2171"/>
      <c r="D1526" s="2173"/>
      <c r="E1526" s="2173"/>
      <c r="F1526" s="296" t="s">
        <v>58</v>
      </c>
      <c r="G1526" s="297" t="s">
        <v>48</v>
      </c>
      <c r="H1526" s="297" t="s">
        <v>51</v>
      </c>
      <c r="I1526" s="298" t="s">
        <v>47</v>
      </c>
      <c r="J1526" s="2178"/>
      <c r="K1526" s="2180"/>
    </row>
    <row r="1527" spans="3:12" ht="16.5" customHeight="1" x14ac:dyDescent="0.3">
      <c r="C1527" s="304"/>
      <c r="D1527" s="282"/>
      <c r="E1527" s="282"/>
      <c r="F1527" s="282"/>
      <c r="G1527" s="282"/>
      <c r="H1527" s="282"/>
      <c r="I1527" s="282"/>
      <c r="J1527" s="490">
        <f>SUM(J1530:J1531)</f>
        <v>1</v>
      </c>
      <c r="K1527" s="284" t="s">
        <v>3</v>
      </c>
    </row>
    <row r="1528" spans="3:12" ht="16.5" customHeight="1" x14ac:dyDescent="0.3">
      <c r="C1528" s="269"/>
      <c r="D1528" s="177" t="s">
        <v>169</v>
      </c>
      <c r="E1528" s="259"/>
      <c r="F1528" s="260"/>
      <c r="G1528" s="280"/>
      <c r="H1528" s="280"/>
      <c r="I1528" s="281"/>
      <c r="J1528" s="305"/>
      <c r="K1528" s="595"/>
      <c r="L1528" s="302"/>
    </row>
    <row r="1529" spans="3:12" ht="16.5" customHeight="1" x14ac:dyDescent="0.3">
      <c r="C1529" s="269"/>
      <c r="D1529" s="434" t="s">
        <v>1385</v>
      </c>
      <c r="E1529" s="259"/>
      <c r="F1529" s="260"/>
      <c r="G1529" s="260"/>
      <c r="H1529" s="260"/>
      <c r="I1529" s="261"/>
      <c r="J1529" s="293"/>
      <c r="K1529" s="595"/>
      <c r="L1529" s="302"/>
    </row>
    <row r="1530" spans="3:12" ht="16.5" customHeight="1" x14ac:dyDescent="0.3">
      <c r="C1530" s="269"/>
      <c r="D1530" s="149" t="s">
        <v>170</v>
      </c>
      <c r="E1530" s="259"/>
      <c r="F1530" s="260"/>
      <c r="G1530" s="260"/>
      <c r="H1530" s="260"/>
      <c r="I1530" s="261"/>
      <c r="J1530" s="293"/>
      <c r="K1530" s="595"/>
      <c r="L1530" s="302"/>
    </row>
    <row r="1531" spans="3:12" ht="16.5" customHeight="1" x14ac:dyDescent="0.3">
      <c r="C1531" s="269" t="s">
        <v>2489</v>
      </c>
      <c r="D1531" s="494" t="s">
        <v>296</v>
      </c>
      <c r="E1531" s="259"/>
      <c r="F1531" s="260">
        <v>1</v>
      </c>
      <c r="G1531" s="260"/>
      <c r="H1531" s="260"/>
      <c r="I1531" s="261"/>
      <c r="J1531" s="293">
        <f>F1531</f>
        <v>1</v>
      </c>
      <c r="K1531" s="595"/>
      <c r="L1531" s="302"/>
    </row>
    <row r="1532" spans="3:12" ht="16.5" customHeight="1" x14ac:dyDescent="0.3">
      <c r="C1532" s="594" t="str">
        <f>RESUMEN!C332</f>
        <v>03.08.03.02</v>
      </c>
      <c r="D1532" s="2181" t="str">
        <f>RESUMEN!D332</f>
        <v>MC-02 MURO DE CORTINA C/ VIDRIO TEMPLADO E=8mm TIPO FIJO INC ACCESORIOS, (31.15m x8.09m)</v>
      </c>
      <c r="E1532" s="2181"/>
      <c r="F1532" s="2181"/>
      <c r="G1532" s="2181"/>
      <c r="H1532" s="2181"/>
      <c r="I1532" s="2181"/>
      <c r="J1532" s="2181"/>
      <c r="K1532" s="2182"/>
      <c r="L1532" s="302"/>
    </row>
    <row r="1533" spans="3:12" s="303" customFormat="1" x14ac:dyDescent="0.25">
      <c r="C1533" s="2170" t="s">
        <v>1</v>
      </c>
      <c r="D1533" s="2172" t="s">
        <v>2</v>
      </c>
      <c r="E1533" s="2172" t="s">
        <v>239</v>
      </c>
      <c r="F1533" s="2174" t="s">
        <v>391</v>
      </c>
      <c r="G1533" s="2175"/>
      <c r="H1533" s="2175"/>
      <c r="I1533" s="2176"/>
      <c r="J1533" s="2177" t="s">
        <v>392</v>
      </c>
      <c r="K1533" s="2179" t="s">
        <v>393</v>
      </c>
    </row>
    <row r="1534" spans="3:12" x14ac:dyDescent="0.3">
      <c r="C1534" s="2171"/>
      <c r="D1534" s="2173"/>
      <c r="E1534" s="2173"/>
      <c r="F1534" s="296" t="s">
        <v>58</v>
      </c>
      <c r="G1534" s="297" t="s">
        <v>48</v>
      </c>
      <c r="H1534" s="297" t="s">
        <v>51</v>
      </c>
      <c r="I1534" s="298" t="s">
        <v>47</v>
      </c>
      <c r="J1534" s="2178"/>
      <c r="K1534" s="2180"/>
    </row>
    <row r="1535" spans="3:12" ht="16.5" customHeight="1" x14ac:dyDescent="0.3">
      <c r="C1535" s="304"/>
      <c r="D1535" s="282"/>
      <c r="E1535" s="282"/>
      <c r="F1535" s="282"/>
      <c r="G1535" s="282"/>
      <c r="H1535" s="282"/>
      <c r="I1535" s="282"/>
      <c r="J1535" s="490">
        <f>SUM(J1538:J1539)</f>
        <v>1</v>
      </c>
      <c r="K1535" s="284" t="s">
        <v>3</v>
      </c>
    </row>
    <row r="1536" spans="3:12" ht="16.5" customHeight="1" x14ac:dyDescent="0.3">
      <c r="C1536" s="269"/>
      <c r="D1536" s="177" t="s">
        <v>169</v>
      </c>
      <c r="E1536" s="259"/>
      <c r="F1536" s="260"/>
      <c r="G1536" s="280"/>
      <c r="H1536" s="280"/>
      <c r="I1536" s="281"/>
      <c r="J1536" s="305"/>
      <c r="K1536" s="595"/>
      <c r="L1536" s="302"/>
    </row>
    <row r="1537" spans="3:12" ht="16.5" customHeight="1" x14ac:dyDescent="0.3">
      <c r="C1537" s="269"/>
      <c r="D1537" s="434" t="s">
        <v>1385</v>
      </c>
      <c r="E1537" s="259"/>
      <c r="F1537" s="260"/>
      <c r="G1537" s="260"/>
      <c r="H1537" s="260"/>
      <c r="I1537" s="261"/>
      <c r="J1537" s="293"/>
      <c r="K1537" s="595"/>
      <c r="L1537" s="302"/>
    </row>
    <row r="1538" spans="3:12" ht="16.5" customHeight="1" x14ac:dyDescent="0.3">
      <c r="C1538" s="269"/>
      <c r="D1538" s="149" t="s">
        <v>170</v>
      </c>
      <c r="E1538" s="259"/>
      <c r="F1538" s="260"/>
      <c r="G1538" s="260"/>
      <c r="H1538" s="260"/>
      <c r="I1538" s="261"/>
      <c r="J1538" s="293"/>
      <c r="K1538" s="595"/>
      <c r="L1538" s="302"/>
    </row>
    <row r="1539" spans="3:12" ht="16.5" customHeight="1" x14ac:dyDescent="0.3">
      <c r="C1539" s="269" t="s">
        <v>2489</v>
      </c>
      <c r="D1539" s="494" t="s">
        <v>296</v>
      </c>
      <c r="E1539" s="259"/>
      <c r="F1539" s="260">
        <v>1</v>
      </c>
      <c r="G1539" s="260"/>
      <c r="H1539" s="260"/>
      <c r="I1539" s="261"/>
      <c r="J1539" s="293">
        <f>F1539</f>
        <v>1</v>
      </c>
      <c r="K1539" s="595"/>
      <c r="L1539" s="302"/>
    </row>
    <row r="1540" spans="3:12" ht="16.5" customHeight="1" x14ac:dyDescent="0.3">
      <c r="C1540" s="594" t="str">
        <f>RESUMEN!C333</f>
        <v>03.08.03.03</v>
      </c>
      <c r="D1540" s="2181" t="str">
        <f>RESUMEN!D333</f>
        <v>MC-03 MURO DE CORTINA C/ VIDRIO TEMPLADO E=8mm TIPO FIJO INC ACCESORIOS, (2.45m x8.00m)</v>
      </c>
      <c r="E1540" s="2181"/>
      <c r="F1540" s="2181"/>
      <c r="G1540" s="2181"/>
      <c r="H1540" s="2181"/>
      <c r="I1540" s="2181"/>
      <c r="J1540" s="2181"/>
      <c r="K1540" s="2182"/>
      <c r="L1540" s="302"/>
    </row>
    <row r="1541" spans="3:12" s="303" customFormat="1" x14ac:dyDescent="0.25">
      <c r="C1541" s="2170" t="s">
        <v>1</v>
      </c>
      <c r="D1541" s="2172" t="s">
        <v>2</v>
      </c>
      <c r="E1541" s="2172" t="s">
        <v>239</v>
      </c>
      <c r="F1541" s="2174" t="s">
        <v>391</v>
      </c>
      <c r="G1541" s="2175"/>
      <c r="H1541" s="2175"/>
      <c r="I1541" s="2176"/>
      <c r="J1541" s="2177" t="s">
        <v>392</v>
      </c>
      <c r="K1541" s="2179" t="s">
        <v>393</v>
      </c>
    </row>
    <row r="1542" spans="3:12" x14ac:dyDescent="0.3">
      <c r="C1542" s="2171"/>
      <c r="D1542" s="2173"/>
      <c r="E1542" s="2173"/>
      <c r="F1542" s="296" t="s">
        <v>58</v>
      </c>
      <c r="G1542" s="297" t="s">
        <v>48</v>
      </c>
      <c r="H1542" s="297" t="s">
        <v>51</v>
      </c>
      <c r="I1542" s="298" t="s">
        <v>47</v>
      </c>
      <c r="J1542" s="2178"/>
      <c r="K1542" s="2180"/>
    </row>
    <row r="1543" spans="3:12" ht="16.5" customHeight="1" x14ac:dyDescent="0.3">
      <c r="C1543" s="304"/>
      <c r="D1543" s="282"/>
      <c r="E1543" s="282"/>
      <c r="F1543" s="282"/>
      <c r="G1543" s="282"/>
      <c r="H1543" s="282"/>
      <c r="I1543" s="282"/>
      <c r="J1543" s="490">
        <f>SUM(J1546:J1547)</f>
        <v>1</v>
      </c>
      <c r="K1543" s="284" t="s">
        <v>3</v>
      </c>
    </row>
    <row r="1544" spans="3:12" ht="16.5" customHeight="1" x14ac:dyDescent="0.3">
      <c r="C1544" s="269"/>
      <c r="D1544" s="177" t="s">
        <v>169</v>
      </c>
      <c r="E1544" s="259"/>
      <c r="F1544" s="260"/>
      <c r="G1544" s="280"/>
      <c r="H1544" s="280"/>
      <c r="I1544" s="281"/>
      <c r="J1544" s="305"/>
      <c r="K1544" s="595"/>
      <c r="L1544" s="302"/>
    </row>
    <row r="1545" spans="3:12" ht="16.5" customHeight="1" x14ac:dyDescent="0.3">
      <c r="C1545" s="269"/>
      <c r="D1545" s="434" t="s">
        <v>1385</v>
      </c>
      <c r="E1545" s="259"/>
      <c r="F1545" s="260"/>
      <c r="G1545" s="260"/>
      <c r="H1545" s="260"/>
      <c r="I1545" s="261"/>
      <c r="J1545" s="293"/>
      <c r="K1545" s="595"/>
      <c r="L1545" s="302"/>
    </row>
    <row r="1546" spans="3:12" ht="16.5" customHeight="1" x14ac:dyDescent="0.3">
      <c r="C1546" s="269"/>
      <c r="D1546" s="149" t="s">
        <v>170</v>
      </c>
      <c r="E1546" s="259"/>
      <c r="F1546" s="260"/>
      <c r="G1546" s="260"/>
      <c r="H1546" s="260"/>
      <c r="I1546" s="261"/>
      <c r="J1546" s="293"/>
      <c r="K1546" s="595"/>
      <c r="L1546" s="302"/>
    </row>
    <row r="1547" spans="3:12" ht="16.5" customHeight="1" x14ac:dyDescent="0.3">
      <c r="C1547" s="269" t="s">
        <v>2489</v>
      </c>
      <c r="D1547" s="494" t="s">
        <v>296</v>
      </c>
      <c r="E1547" s="259"/>
      <c r="F1547" s="260">
        <v>1</v>
      </c>
      <c r="G1547" s="260"/>
      <c r="H1547" s="260"/>
      <c r="I1547" s="261"/>
      <c r="J1547" s="293">
        <f>F1547</f>
        <v>1</v>
      </c>
      <c r="K1547" s="595"/>
      <c r="L1547" s="302"/>
    </row>
    <row r="1548" spans="3:12" ht="16.5" customHeight="1" x14ac:dyDescent="0.3">
      <c r="C1548" s="256"/>
      <c r="D1548" s="1310"/>
      <c r="E1548" s="1311"/>
      <c r="F1548" s="1307"/>
      <c r="G1548" s="1307"/>
      <c r="H1548" s="1307"/>
      <c r="I1548" s="1308"/>
      <c r="J1548" s="1309"/>
      <c r="K1548" s="595"/>
      <c r="L1548" s="302"/>
    </row>
  </sheetData>
  <mergeCells count="853">
    <mergeCell ref="D1037:K1037"/>
    <mergeCell ref="C1038:C1039"/>
    <mergeCell ref="D1038:D1039"/>
    <mergeCell ref="E1038:E1039"/>
    <mergeCell ref="F1038:I1038"/>
    <mergeCell ref="D1019:K1019"/>
    <mergeCell ref="C1020:C1021"/>
    <mergeCell ref="D1020:D1021"/>
    <mergeCell ref="E1020:E1021"/>
    <mergeCell ref="F1020:I1020"/>
    <mergeCell ref="J1020:J1021"/>
    <mergeCell ref="K1020:K1021"/>
    <mergeCell ref="D1029:K1029"/>
    <mergeCell ref="C1030:C1031"/>
    <mergeCell ref="D1030:D1031"/>
    <mergeCell ref="E1030:E1031"/>
    <mergeCell ref="F1030:I1030"/>
    <mergeCell ref="J1030:J1031"/>
    <mergeCell ref="K1030:K1031"/>
    <mergeCell ref="J1038:J1039"/>
    <mergeCell ref="K1038:K1039"/>
    <mergeCell ref="D1028:K1028"/>
    <mergeCell ref="D999:K999"/>
    <mergeCell ref="C1000:C1001"/>
    <mergeCell ref="D1000:D1001"/>
    <mergeCell ref="E1000:E1001"/>
    <mergeCell ref="F1000:I1000"/>
    <mergeCell ref="J1000:J1001"/>
    <mergeCell ref="K1000:K1001"/>
    <mergeCell ref="D1007:K1007"/>
    <mergeCell ref="C1008:C1009"/>
    <mergeCell ref="D1008:D1009"/>
    <mergeCell ref="E1008:E1009"/>
    <mergeCell ref="F1008:I1008"/>
    <mergeCell ref="J1008:J1009"/>
    <mergeCell ref="K1008:K1009"/>
    <mergeCell ref="D983:K983"/>
    <mergeCell ref="C984:C985"/>
    <mergeCell ref="D984:D985"/>
    <mergeCell ref="E984:E985"/>
    <mergeCell ref="F984:I984"/>
    <mergeCell ref="J984:J985"/>
    <mergeCell ref="K984:K985"/>
    <mergeCell ref="D991:K991"/>
    <mergeCell ref="C992:C993"/>
    <mergeCell ref="D992:D993"/>
    <mergeCell ref="E992:E993"/>
    <mergeCell ref="F992:I992"/>
    <mergeCell ref="J992:J993"/>
    <mergeCell ref="K992:K993"/>
    <mergeCell ref="D965:K965"/>
    <mergeCell ref="C966:C967"/>
    <mergeCell ref="D966:D967"/>
    <mergeCell ref="E966:E967"/>
    <mergeCell ref="F966:I966"/>
    <mergeCell ref="J966:J967"/>
    <mergeCell ref="K966:K967"/>
    <mergeCell ref="D975:K975"/>
    <mergeCell ref="C976:C977"/>
    <mergeCell ref="D976:D977"/>
    <mergeCell ref="E976:E977"/>
    <mergeCell ref="F976:I976"/>
    <mergeCell ref="J976:J977"/>
    <mergeCell ref="K976:K977"/>
    <mergeCell ref="D948:K948"/>
    <mergeCell ref="C949:C950"/>
    <mergeCell ref="D949:D950"/>
    <mergeCell ref="E949:E950"/>
    <mergeCell ref="F949:I949"/>
    <mergeCell ref="J949:J950"/>
    <mergeCell ref="K949:K950"/>
    <mergeCell ref="D957:K957"/>
    <mergeCell ref="C958:C959"/>
    <mergeCell ref="D958:D959"/>
    <mergeCell ref="E958:E959"/>
    <mergeCell ref="F958:I958"/>
    <mergeCell ref="J958:J959"/>
    <mergeCell ref="K958:K959"/>
    <mergeCell ref="D928:K928"/>
    <mergeCell ref="C929:C930"/>
    <mergeCell ref="D929:D930"/>
    <mergeCell ref="E929:E930"/>
    <mergeCell ref="F929:I929"/>
    <mergeCell ref="J929:J930"/>
    <mergeCell ref="K929:K930"/>
    <mergeCell ref="D940:K940"/>
    <mergeCell ref="C941:C942"/>
    <mergeCell ref="D941:D942"/>
    <mergeCell ref="E941:E942"/>
    <mergeCell ref="F941:I941"/>
    <mergeCell ref="J941:J942"/>
    <mergeCell ref="K941:K942"/>
    <mergeCell ref="D902:K902"/>
    <mergeCell ref="C903:C904"/>
    <mergeCell ref="D903:D904"/>
    <mergeCell ref="E903:E904"/>
    <mergeCell ref="F903:I903"/>
    <mergeCell ref="J903:J904"/>
    <mergeCell ref="K903:K904"/>
    <mergeCell ref="D916:K916"/>
    <mergeCell ref="C917:C918"/>
    <mergeCell ref="D917:D918"/>
    <mergeCell ref="E917:E918"/>
    <mergeCell ref="F917:I917"/>
    <mergeCell ref="J917:J918"/>
    <mergeCell ref="K917:K918"/>
    <mergeCell ref="D875:K875"/>
    <mergeCell ref="C876:C877"/>
    <mergeCell ref="D876:D877"/>
    <mergeCell ref="E876:E877"/>
    <mergeCell ref="F876:I876"/>
    <mergeCell ref="J876:J877"/>
    <mergeCell ref="K876:K877"/>
    <mergeCell ref="D893:K893"/>
    <mergeCell ref="C894:C895"/>
    <mergeCell ref="D894:D895"/>
    <mergeCell ref="E894:E895"/>
    <mergeCell ref="F894:I894"/>
    <mergeCell ref="J894:J895"/>
    <mergeCell ref="K894:K895"/>
    <mergeCell ref="D859:K859"/>
    <mergeCell ref="C860:C861"/>
    <mergeCell ref="D860:D861"/>
    <mergeCell ref="E860:E861"/>
    <mergeCell ref="F860:I860"/>
    <mergeCell ref="J860:J861"/>
    <mergeCell ref="K860:K861"/>
    <mergeCell ref="D832:K832"/>
    <mergeCell ref="C833:C834"/>
    <mergeCell ref="D833:D834"/>
    <mergeCell ref="E833:E834"/>
    <mergeCell ref="F833:I833"/>
    <mergeCell ref="J833:J834"/>
    <mergeCell ref="K833:K834"/>
    <mergeCell ref="D851:K851"/>
    <mergeCell ref="C852:C853"/>
    <mergeCell ref="D852:D853"/>
    <mergeCell ref="E852:E853"/>
    <mergeCell ref="F852:I852"/>
    <mergeCell ref="J852:J853"/>
    <mergeCell ref="K852:K853"/>
    <mergeCell ref="D787:K787"/>
    <mergeCell ref="C788:C789"/>
    <mergeCell ref="D788:D789"/>
    <mergeCell ref="E788:E789"/>
    <mergeCell ref="F788:I788"/>
    <mergeCell ref="J788:J789"/>
    <mergeCell ref="K788:K789"/>
    <mergeCell ref="D810:K810"/>
    <mergeCell ref="C811:C812"/>
    <mergeCell ref="D811:D812"/>
    <mergeCell ref="E811:E812"/>
    <mergeCell ref="F811:I811"/>
    <mergeCell ref="J811:J812"/>
    <mergeCell ref="K811:K812"/>
    <mergeCell ref="D755:K755"/>
    <mergeCell ref="C756:C757"/>
    <mergeCell ref="D756:D757"/>
    <mergeCell ref="E756:E757"/>
    <mergeCell ref="F756:I756"/>
    <mergeCell ref="J756:J757"/>
    <mergeCell ref="K756:K757"/>
    <mergeCell ref="D773:K773"/>
    <mergeCell ref="C774:C775"/>
    <mergeCell ref="D774:D775"/>
    <mergeCell ref="E774:E775"/>
    <mergeCell ref="F774:I774"/>
    <mergeCell ref="J774:J775"/>
    <mergeCell ref="K774:K775"/>
    <mergeCell ref="E670:E671"/>
    <mergeCell ref="F670:I670"/>
    <mergeCell ref="J670:J671"/>
    <mergeCell ref="K670:K671"/>
    <mergeCell ref="D711:K711"/>
    <mergeCell ref="C712:C713"/>
    <mergeCell ref="D712:D713"/>
    <mergeCell ref="E712:E713"/>
    <mergeCell ref="F712:I712"/>
    <mergeCell ref="J712:J713"/>
    <mergeCell ref="K712:K713"/>
    <mergeCell ref="D608:K608"/>
    <mergeCell ref="C609:C610"/>
    <mergeCell ref="D609:D610"/>
    <mergeCell ref="E609:E610"/>
    <mergeCell ref="F609:I609"/>
    <mergeCell ref="J609:J610"/>
    <mergeCell ref="K609:K610"/>
    <mergeCell ref="D619:K619"/>
    <mergeCell ref="C620:C621"/>
    <mergeCell ref="D620:D621"/>
    <mergeCell ref="E620:E621"/>
    <mergeCell ref="F620:I620"/>
    <mergeCell ref="J620:J621"/>
    <mergeCell ref="K620:K621"/>
    <mergeCell ref="D546:K546"/>
    <mergeCell ref="C547:C548"/>
    <mergeCell ref="D547:D548"/>
    <mergeCell ref="E547:E548"/>
    <mergeCell ref="F547:I547"/>
    <mergeCell ref="J547:J548"/>
    <mergeCell ref="K547:K548"/>
    <mergeCell ref="D669:K669"/>
    <mergeCell ref="C670:C671"/>
    <mergeCell ref="D670:D671"/>
    <mergeCell ref="D557:K557"/>
    <mergeCell ref="C558:C559"/>
    <mergeCell ref="D558:D559"/>
    <mergeCell ref="E558:E559"/>
    <mergeCell ref="F558:I558"/>
    <mergeCell ref="J558:J559"/>
    <mergeCell ref="K558:K559"/>
    <mergeCell ref="D565:K565"/>
    <mergeCell ref="C566:C567"/>
    <mergeCell ref="D566:D567"/>
    <mergeCell ref="E566:E567"/>
    <mergeCell ref="F566:I566"/>
    <mergeCell ref="J566:J567"/>
    <mergeCell ref="K566:K567"/>
    <mergeCell ref="D519:K519"/>
    <mergeCell ref="C520:C521"/>
    <mergeCell ref="D520:D521"/>
    <mergeCell ref="E520:E521"/>
    <mergeCell ref="F520:I520"/>
    <mergeCell ref="J520:J521"/>
    <mergeCell ref="K520:K521"/>
    <mergeCell ref="D534:K534"/>
    <mergeCell ref="C535:C536"/>
    <mergeCell ref="D535:D536"/>
    <mergeCell ref="E535:E536"/>
    <mergeCell ref="F535:I535"/>
    <mergeCell ref="J535:J536"/>
    <mergeCell ref="K535:K536"/>
    <mergeCell ref="D496:K496"/>
    <mergeCell ref="C497:C498"/>
    <mergeCell ref="D497:D498"/>
    <mergeCell ref="E497:E498"/>
    <mergeCell ref="F497:I497"/>
    <mergeCell ref="J497:J498"/>
    <mergeCell ref="K497:K498"/>
    <mergeCell ref="D510:K510"/>
    <mergeCell ref="C511:C512"/>
    <mergeCell ref="D511:D512"/>
    <mergeCell ref="E511:E512"/>
    <mergeCell ref="F511:I511"/>
    <mergeCell ref="J511:J512"/>
    <mergeCell ref="K511:K512"/>
    <mergeCell ref="D478:K478"/>
    <mergeCell ref="C479:C480"/>
    <mergeCell ref="D479:D480"/>
    <mergeCell ref="E479:E480"/>
    <mergeCell ref="F479:I479"/>
    <mergeCell ref="J479:J480"/>
    <mergeCell ref="K479:K480"/>
    <mergeCell ref="D487:K487"/>
    <mergeCell ref="C488:C489"/>
    <mergeCell ref="D488:D489"/>
    <mergeCell ref="E488:E489"/>
    <mergeCell ref="F488:I488"/>
    <mergeCell ref="J488:J489"/>
    <mergeCell ref="K488:K489"/>
    <mergeCell ref="D439:K439"/>
    <mergeCell ref="C440:C441"/>
    <mergeCell ref="D440:D441"/>
    <mergeCell ref="E440:E441"/>
    <mergeCell ref="F440:I440"/>
    <mergeCell ref="J440:J441"/>
    <mergeCell ref="K440:K441"/>
    <mergeCell ref="D452:K452"/>
    <mergeCell ref="C453:C454"/>
    <mergeCell ref="D453:D454"/>
    <mergeCell ref="E453:E454"/>
    <mergeCell ref="F453:I453"/>
    <mergeCell ref="J453:J454"/>
    <mergeCell ref="K453:K454"/>
    <mergeCell ref="C2:K2"/>
    <mergeCell ref="C11:C12"/>
    <mergeCell ref="D11:D12"/>
    <mergeCell ref="E11:E12"/>
    <mergeCell ref="F11:I11"/>
    <mergeCell ref="J11:J12"/>
    <mergeCell ref="K11:K12"/>
    <mergeCell ref="C20:C21"/>
    <mergeCell ref="D20:D21"/>
    <mergeCell ref="E20:E21"/>
    <mergeCell ref="F20:I20"/>
    <mergeCell ref="J20:J21"/>
    <mergeCell ref="K20:K21"/>
    <mergeCell ref="D4:K4"/>
    <mergeCell ref="D10:K10"/>
    <mergeCell ref="D9:K9"/>
    <mergeCell ref="D8:K8"/>
    <mergeCell ref="D19:K19"/>
    <mergeCell ref="C30:C31"/>
    <mergeCell ref="D30:D31"/>
    <mergeCell ref="E30:E31"/>
    <mergeCell ref="F30:I30"/>
    <mergeCell ref="J30:J31"/>
    <mergeCell ref="K30:K31"/>
    <mergeCell ref="C40:C41"/>
    <mergeCell ref="D58:K58"/>
    <mergeCell ref="C50:C51"/>
    <mergeCell ref="D50:D51"/>
    <mergeCell ref="E50:E51"/>
    <mergeCell ref="D143:K143"/>
    <mergeCell ref="D68:K68"/>
    <mergeCell ref="D29:K29"/>
    <mergeCell ref="D39:K39"/>
    <mergeCell ref="D40:D41"/>
    <mergeCell ref="E40:E41"/>
    <mergeCell ref="F40:I40"/>
    <mergeCell ref="J40:J41"/>
    <mergeCell ref="K40:K41"/>
    <mergeCell ref="J89:J90"/>
    <mergeCell ref="K89:K90"/>
    <mergeCell ref="D102:K102"/>
    <mergeCell ref="D123:K123"/>
    <mergeCell ref="D88:K88"/>
    <mergeCell ref="F50:I50"/>
    <mergeCell ref="J50:J51"/>
    <mergeCell ref="K50:K51"/>
    <mergeCell ref="D133:K133"/>
    <mergeCell ref="D49:K49"/>
    <mergeCell ref="C59:C60"/>
    <mergeCell ref="K79:K80"/>
    <mergeCell ref="D78:K78"/>
    <mergeCell ref="C69:C70"/>
    <mergeCell ref="D69:D70"/>
    <mergeCell ref="E69:E70"/>
    <mergeCell ref="F69:I69"/>
    <mergeCell ref="J69:J70"/>
    <mergeCell ref="K69:K70"/>
    <mergeCell ref="D59:D60"/>
    <mergeCell ref="E59:E60"/>
    <mergeCell ref="F59:I59"/>
    <mergeCell ref="J59:J60"/>
    <mergeCell ref="K59:K60"/>
    <mergeCell ref="C89:C90"/>
    <mergeCell ref="D89:D90"/>
    <mergeCell ref="E89:E90"/>
    <mergeCell ref="F89:I89"/>
    <mergeCell ref="C79:C80"/>
    <mergeCell ref="D79:D80"/>
    <mergeCell ref="E79:E80"/>
    <mergeCell ref="F79:I79"/>
    <mergeCell ref="J79:J80"/>
    <mergeCell ref="C144:C145"/>
    <mergeCell ref="D144:D145"/>
    <mergeCell ref="E144:E145"/>
    <mergeCell ref="F144:I144"/>
    <mergeCell ref="J144:J145"/>
    <mergeCell ref="K144:K145"/>
    <mergeCell ref="C103:C104"/>
    <mergeCell ref="D103:D104"/>
    <mergeCell ref="E103:E104"/>
    <mergeCell ref="F103:I103"/>
    <mergeCell ref="J103:J104"/>
    <mergeCell ref="K103:K104"/>
    <mergeCell ref="C134:C135"/>
    <mergeCell ref="D134:D135"/>
    <mergeCell ref="E134:E135"/>
    <mergeCell ref="F134:I134"/>
    <mergeCell ref="J134:J135"/>
    <mergeCell ref="K134:K135"/>
    <mergeCell ref="C124:C125"/>
    <mergeCell ref="D124:D125"/>
    <mergeCell ref="E124:E125"/>
    <mergeCell ref="F124:I124"/>
    <mergeCell ref="J124:J125"/>
    <mergeCell ref="K124:K125"/>
    <mergeCell ref="D153:K153"/>
    <mergeCell ref="C154:C155"/>
    <mergeCell ref="D154:D155"/>
    <mergeCell ref="E154:E155"/>
    <mergeCell ref="F154:I154"/>
    <mergeCell ref="J154:J155"/>
    <mergeCell ref="K154:K155"/>
    <mergeCell ref="D167:K167"/>
    <mergeCell ref="C168:C169"/>
    <mergeCell ref="D168:D169"/>
    <mergeCell ref="E168:E169"/>
    <mergeCell ref="F168:I168"/>
    <mergeCell ref="J168:J169"/>
    <mergeCell ref="K168:K169"/>
    <mergeCell ref="D181:K181"/>
    <mergeCell ref="C182:C183"/>
    <mergeCell ref="D182:D183"/>
    <mergeCell ref="E182:E183"/>
    <mergeCell ref="F182:I182"/>
    <mergeCell ref="J182:J183"/>
    <mergeCell ref="K182:K183"/>
    <mergeCell ref="C193:C194"/>
    <mergeCell ref="D193:D194"/>
    <mergeCell ref="E193:E194"/>
    <mergeCell ref="F193:I193"/>
    <mergeCell ref="J193:J194"/>
    <mergeCell ref="K193:K194"/>
    <mergeCell ref="C208:C209"/>
    <mergeCell ref="D208:D209"/>
    <mergeCell ref="E208:E209"/>
    <mergeCell ref="F208:I208"/>
    <mergeCell ref="J208:J209"/>
    <mergeCell ref="K208:K209"/>
    <mergeCell ref="C286:C287"/>
    <mergeCell ref="D286:D287"/>
    <mergeCell ref="E286:E287"/>
    <mergeCell ref="F286:I286"/>
    <mergeCell ref="J286:J287"/>
    <mergeCell ref="K286:K287"/>
    <mergeCell ref="C233:C234"/>
    <mergeCell ref="D233:D234"/>
    <mergeCell ref="E233:E234"/>
    <mergeCell ref="F233:I233"/>
    <mergeCell ref="J233:J234"/>
    <mergeCell ref="K233:K234"/>
    <mergeCell ref="C262:C263"/>
    <mergeCell ref="D262:D263"/>
    <mergeCell ref="E262:E263"/>
    <mergeCell ref="F262:I262"/>
    <mergeCell ref="J262:J263"/>
    <mergeCell ref="K262:K263"/>
    <mergeCell ref="C305:C306"/>
    <mergeCell ref="D305:D306"/>
    <mergeCell ref="E305:E306"/>
    <mergeCell ref="F305:I305"/>
    <mergeCell ref="J305:J306"/>
    <mergeCell ref="K305:K306"/>
    <mergeCell ref="C315:C316"/>
    <mergeCell ref="D315:D316"/>
    <mergeCell ref="E315:E316"/>
    <mergeCell ref="F315:I315"/>
    <mergeCell ref="J315:J316"/>
    <mergeCell ref="K315:K316"/>
    <mergeCell ref="C328:C329"/>
    <mergeCell ref="D328:D329"/>
    <mergeCell ref="E328:E329"/>
    <mergeCell ref="F328:I328"/>
    <mergeCell ref="J328:J329"/>
    <mergeCell ref="K328:K329"/>
    <mergeCell ref="C357:C358"/>
    <mergeCell ref="D357:D358"/>
    <mergeCell ref="E357:E358"/>
    <mergeCell ref="F357:I357"/>
    <mergeCell ref="J357:J358"/>
    <mergeCell ref="K357:K358"/>
    <mergeCell ref="J393:J394"/>
    <mergeCell ref="K393:K394"/>
    <mergeCell ref="C407:C408"/>
    <mergeCell ref="D407:D408"/>
    <mergeCell ref="E407:E408"/>
    <mergeCell ref="F407:I407"/>
    <mergeCell ref="J407:J408"/>
    <mergeCell ref="K407:K408"/>
    <mergeCell ref="C371:C372"/>
    <mergeCell ref="D371:D372"/>
    <mergeCell ref="E371:E372"/>
    <mergeCell ref="F371:I371"/>
    <mergeCell ref="J371:J372"/>
    <mergeCell ref="K371:K372"/>
    <mergeCell ref="C384:C385"/>
    <mergeCell ref="D384:D385"/>
    <mergeCell ref="E384:E385"/>
    <mergeCell ref="F384:I384"/>
    <mergeCell ref="J384:J385"/>
    <mergeCell ref="K384:K385"/>
    <mergeCell ref="C425:C426"/>
    <mergeCell ref="D425:D426"/>
    <mergeCell ref="E425:E426"/>
    <mergeCell ref="F425:I425"/>
    <mergeCell ref="J425:J426"/>
    <mergeCell ref="K425:K426"/>
    <mergeCell ref="D192:K192"/>
    <mergeCell ref="D207:K207"/>
    <mergeCell ref="D232:K232"/>
    <mergeCell ref="D261:K261"/>
    <mergeCell ref="D285:K285"/>
    <mergeCell ref="D304:K304"/>
    <mergeCell ref="D314:K314"/>
    <mergeCell ref="D327:K327"/>
    <mergeCell ref="D356:K356"/>
    <mergeCell ref="D370:K370"/>
    <mergeCell ref="D383:K383"/>
    <mergeCell ref="D392:K392"/>
    <mergeCell ref="D406:K406"/>
    <mergeCell ref="D424:K424"/>
    <mergeCell ref="C393:C394"/>
    <mergeCell ref="D393:D394"/>
    <mergeCell ref="E393:E394"/>
    <mergeCell ref="F393:I393"/>
    <mergeCell ref="D1045:K1045"/>
    <mergeCell ref="C1046:C1047"/>
    <mergeCell ref="D1046:D1047"/>
    <mergeCell ref="E1046:E1047"/>
    <mergeCell ref="F1046:I1046"/>
    <mergeCell ref="J1046:J1047"/>
    <mergeCell ref="K1046:K1047"/>
    <mergeCell ref="D1068:K1068"/>
    <mergeCell ref="C1069:C1070"/>
    <mergeCell ref="D1069:D1070"/>
    <mergeCell ref="E1069:E1070"/>
    <mergeCell ref="F1069:I1069"/>
    <mergeCell ref="J1069:J1070"/>
    <mergeCell ref="K1069:K1070"/>
    <mergeCell ref="D1081:K1081"/>
    <mergeCell ref="C1082:C1083"/>
    <mergeCell ref="D1082:D1083"/>
    <mergeCell ref="E1082:E1083"/>
    <mergeCell ref="F1082:I1082"/>
    <mergeCell ref="J1082:J1083"/>
    <mergeCell ref="K1082:K1083"/>
    <mergeCell ref="D1098:K1098"/>
    <mergeCell ref="C1099:C1100"/>
    <mergeCell ref="D1099:D1100"/>
    <mergeCell ref="E1099:E1100"/>
    <mergeCell ref="F1099:I1099"/>
    <mergeCell ref="J1099:J1100"/>
    <mergeCell ref="K1099:K1100"/>
    <mergeCell ref="D1115:K1115"/>
    <mergeCell ref="C1116:C1117"/>
    <mergeCell ref="D1116:D1117"/>
    <mergeCell ref="E1116:E1117"/>
    <mergeCell ref="F1116:I1116"/>
    <mergeCell ref="J1116:J1117"/>
    <mergeCell ref="K1116:K1117"/>
    <mergeCell ref="D1123:K1123"/>
    <mergeCell ref="C1124:C1125"/>
    <mergeCell ref="D1124:D1125"/>
    <mergeCell ref="E1124:E1125"/>
    <mergeCell ref="F1124:I1124"/>
    <mergeCell ref="J1124:J1125"/>
    <mergeCell ref="K1124:K1125"/>
    <mergeCell ref="D1131:K1131"/>
    <mergeCell ref="C1132:C1133"/>
    <mergeCell ref="D1132:D1133"/>
    <mergeCell ref="E1132:E1133"/>
    <mergeCell ref="F1132:I1132"/>
    <mergeCell ref="J1132:J1133"/>
    <mergeCell ref="K1132:K1133"/>
    <mergeCell ref="D1139:K1139"/>
    <mergeCell ref="C1140:C1141"/>
    <mergeCell ref="D1140:D1141"/>
    <mergeCell ref="E1140:E1141"/>
    <mergeCell ref="F1140:I1140"/>
    <mergeCell ref="J1140:J1141"/>
    <mergeCell ref="K1140:K1141"/>
    <mergeCell ref="D1147:K1147"/>
    <mergeCell ref="C1148:C1149"/>
    <mergeCell ref="D1148:D1149"/>
    <mergeCell ref="E1148:E1149"/>
    <mergeCell ref="F1148:I1148"/>
    <mergeCell ref="J1148:J1149"/>
    <mergeCell ref="K1148:K1149"/>
    <mergeCell ref="D1158:K1158"/>
    <mergeCell ref="C1159:C1160"/>
    <mergeCell ref="D1159:D1160"/>
    <mergeCell ref="E1159:E1160"/>
    <mergeCell ref="F1159:I1159"/>
    <mergeCell ref="J1159:J1160"/>
    <mergeCell ref="K1159:K1160"/>
    <mergeCell ref="D1166:K1166"/>
    <mergeCell ref="C1167:C1168"/>
    <mergeCell ref="D1167:D1168"/>
    <mergeCell ref="E1167:E1168"/>
    <mergeCell ref="F1167:I1167"/>
    <mergeCell ref="J1167:J1168"/>
    <mergeCell ref="K1167:K1168"/>
    <mergeCell ref="D1174:K1174"/>
    <mergeCell ref="C1175:C1176"/>
    <mergeCell ref="D1175:D1176"/>
    <mergeCell ref="E1175:E1176"/>
    <mergeCell ref="F1175:I1175"/>
    <mergeCell ref="J1175:J1176"/>
    <mergeCell ref="K1175:K1176"/>
    <mergeCell ref="D1187:K1187"/>
    <mergeCell ref="C1188:C1189"/>
    <mergeCell ref="D1188:D1189"/>
    <mergeCell ref="E1188:E1189"/>
    <mergeCell ref="F1188:I1188"/>
    <mergeCell ref="J1188:J1189"/>
    <mergeCell ref="K1188:K1189"/>
    <mergeCell ref="D1195:K1195"/>
    <mergeCell ref="C1196:C1197"/>
    <mergeCell ref="D1196:D1197"/>
    <mergeCell ref="E1196:E1197"/>
    <mergeCell ref="F1196:I1196"/>
    <mergeCell ref="J1196:J1197"/>
    <mergeCell ref="K1196:K1197"/>
    <mergeCell ref="D1204:K1204"/>
    <mergeCell ref="C1205:C1206"/>
    <mergeCell ref="D1205:D1206"/>
    <mergeCell ref="E1205:E1206"/>
    <mergeCell ref="F1205:I1205"/>
    <mergeCell ref="J1205:J1206"/>
    <mergeCell ref="K1205:K1206"/>
    <mergeCell ref="D1212:K1212"/>
    <mergeCell ref="C1213:C1214"/>
    <mergeCell ref="D1213:D1214"/>
    <mergeCell ref="E1213:E1214"/>
    <mergeCell ref="F1213:I1213"/>
    <mergeCell ref="J1213:J1214"/>
    <mergeCell ref="K1213:K1214"/>
    <mergeCell ref="D1220:K1220"/>
    <mergeCell ref="C1221:C1222"/>
    <mergeCell ref="D1221:D1222"/>
    <mergeCell ref="E1221:E1222"/>
    <mergeCell ref="F1221:I1221"/>
    <mergeCell ref="J1221:J1222"/>
    <mergeCell ref="K1221:K1222"/>
    <mergeCell ref="D1228:K1228"/>
    <mergeCell ref="C1229:C1230"/>
    <mergeCell ref="D1229:D1230"/>
    <mergeCell ref="E1229:E1230"/>
    <mergeCell ref="F1229:I1229"/>
    <mergeCell ref="J1229:J1230"/>
    <mergeCell ref="K1229:K1230"/>
    <mergeCell ref="D1236:K1236"/>
    <mergeCell ref="C1237:C1238"/>
    <mergeCell ref="D1237:D1238"/>
    <mergeCell ref="E1237:E1238"/>
    <mergeCell ref="F1237:I1237"/>
    <mergeCell ref="J1237:J1238"/>
    <mergeCell ref="K1237:K1238"/>
    <mergeCell ref="D1244:K1244"/>
    <mergeCell ref="C1245:C1246"/>
    <mergeCell ref="D1245:D1246"/>
    <mergeCell ref="E1245:E1246"/>
    <mergeCell ref="F1245:I1245"/>
    <mergeCell ref="J1245:J1246"/>
    <mergeCell ref="K1245:K1246"/>
    <mergeCell ref="D1252:K1252"/>
    <mergeCell ref="C1253:C1254"/>
    <mergeCell ref="D1253:D1254"/>
    <mergeCell ref="E1253:E1254"/>
    <mergeCell ref="F1253:I1253"/>
    <mergeCell ref="J1253:J1254"/>
    <mergeCell ref="K1253:K1254"/>
    <mergeCell ref="D1260:K1260"/>
    <mergeCell ref="C1261:C1262"/>
    <mergeCell ref="D1261:D1262"/>
    <mergeCell ref="E1261:E1262"/>
    <mergeCell ref="F1261:I1261"/>
    <mergeCell ref="J1261:J1262"/>
    <mergeCell ref="K1261:K1262"/>
    <mergeCell ref="D1268:K1268"/>
    <mergeCell ref="C1269:C1270"/>
    <mergeCell ref="D1269:D1270"/>
    <mergeCell ref="E1269:E1270"/>
    <mergeCell ref="F1269:I1269"/>
    <mergeCell ref="J1269:J1270"/>
    <mergeCell ref="K1269:K1270"/>
    <mergeCell ref="D1276:K1276"/>
    <mergeCell ref="C1277:C1278"/>
    <mergeCell ref="D1277:D1278"/>
    <mergeCell ref="E1277:E1278"/>
    <mergeCell ref="F1277:I1277"/>
    <mergeCell ref="J1277:J1278"/>
    <mergeCell ref="K1277:K1278"/>
    <mergeCell ref="D1284:K1284"/>
    <mergeCell ref="C1285:C1286"/>
    <mergeCell ref="D1285:D1286"/>
    <mergeCell ref="E1285:E1286"/>
    <mergeCell ref="F1285:I1285"/>
    <mergeCell ref="J1285:J1286"/>
    <mergeCell ref="K1285:K1286"/>
    <mergeCell ref="D1296:K1296"/>
    <mergeCell ref="C1297:C1298"/>
    <mergeCell ref="D1297:D1298"/>
    <mergeCell ref="E1297:E1298"/>
    <mergeCell ref="F1297:I1297"/>
    <mergeCell ref="J1297:J1298"/>
    <mergeCell ref="K1297:K1298"/>
    <mergeCell ref="D1310:K1310"/>
    <mergeCell ref="C1311:C1312"/>
    <mergeCell ref="D1311:D1312"/>
    <mergeCell ref="E1311:E1312"/>
    <mergeCell ref="F1311:I1311"/>
    <mergeCell ref="J1311:J1312"/>
    <mergeCell ref="K1311:K1312"/>
    <mergeCell ref="D1318:K1318"/>
    <mergeCell ref="C1319:C1320"/>
    <mergeCell ref="D1319:D1320"/>
    <mergeCell ref="E1319:E1320"/>
    <mergeCell ref="F1319:I1319"/>
    <mergeCell ref="J1319:J1320"/>
    <mergeCell ref="K1319:K1320"/>
    <mergeCell ref="D1326:K1326"/>
    <mergeCell ref="C1327:C1328"/>
    <mergeCell ref="D1327:D1328"/>
    <mergeCell ref="E1327:E1328"/>
    <mergeCell ref="F1327:I1327"/>
    <mergeCell ref="J1327:J1328"/>
    <mergeCell ref="K1327:K1328"/>
    <mergeCell ref="D1336:K1336"/>
    <mergeCell ref="C1337:C1338"/>
    <mergeCell ref="D1337:D1338"/>
    <mergeCell ref="E1337:E1338"/>
    <mergeCell ref="F1337:I1337"/>
    <mergeCell ref="J1337:J1338"/>
    <mergeCell ref="K1337:K1338"/>
    <mergeCell ref="D1354:K1354"/>
    <mergeCell ref="C1355:C1356"/>
    <mergeCell ref="D1355:D1356"/>
    <mergeCell ref="E1355:E1356"/>
    <mergeCell ref="F1355:I1355"/>
    <mergeCell ref="J1355:J1356"/>
    <mergeCell ref="K1355:K1356"/>
    <mergeCell ref="D1378:K1378"/>
    <mergeCell ref="C1379:C1380"/>
    <mergeCell ref="D1379:D1380"/>
    <mergeCell ref="E1379:E1380"/>
    <mergeCell ref="F1379:I1379"/>
    <mergeCell ref="J1379:J1380"/>
    <mergeCell ref="K1379:K1380"/>
    <mergeCell ref="D1395:K1395"/>
    <mergeCell ref="D1362:K1362"/>
    <mergeCell ref="C1363:C1364"/>
    <mergeCell ref="D1363:D1364"/>
    <mergeCell ref="E1363:E1364"/>
    <mergeCell ref="F1363:I1363"/>
    <mergeCell ref="J1363:J1364"/>
    <mergeCell ref="K1363:K1364"/>
    <mergeCell ref="D1370:K1370"/>
    <mergeCell ref="C1371:C1372"/>
    <mergeCell ref="D1371:D1372"/>
    <mergeCell ref="E1371:E1372"/>
    <mergeCell ref="F1371:I1371"/>
    <mergeCell ref="J1371:J1372"/>
    <mergeCell ref="K1371:K1372"/>
    <mergeCell ref="C1396:C1397"/>
    <mergeCell ref="D1396:D1397"/>
    <mergeCell ref="E1396:E1397"/>
    <mergeCell ref="F1396:I1396"/>
    <mergeCell ref="J1396:J1397"/>
    <mergeCell ref="K1396:K1397"/>
    <mergeCell ref="D1407:K1407"/>
    <mergeCell ref="C1408:C1409"/>
    <mergeCell ref="D1408:D1409"/>
    <mergeCell ref="E1408:E1409"/>
    <mergeCell ref="F1408:I1408"/>
    <mergeCell ref="J1408:J1409"/>
    <mergeCell ref="K1408:K1409"/>
    <mergeCell ref="D1415:K1415"/>
    <mergeCell ref="C1416:C1417"/>
    <mergeCell ref="D1416:D1417"/>
    <mergeCell ref="E1416:E1417"/>
    <mergeCell ref="F1416:I1416"/>
    <mergeCell ref="J1416:J1417"/>
    <mergeCell ref="K1416:K1417"/>
    <mergeCell ref="D1431:K1431"/>
    <mergeCell ref="C1432:C1433"/>
    <mergeCell ref="D1432:D1433"/>
    <mergeCell ref="E1432:E1433"/>
    <mergeCell ref="F1432:I1432"/>
    <mergeCell ref="J1432:J1433"/>
    <mergeCell ref="K1432:K1433"/>
    <mergeCell ref="C1424:C1425"/>
    <mergeCell ref="D1424:D1425"/>
    <mergeCell ref="E1424:E1425"/>
    <mergeCell ref="F1424:I1424"/>
    <mergeCell ref="J1424:J1425"/>
    <mergeCell ref="K1424:K1425"/>
    <mergeCell ref="D1423:K1423"/>
    <mergeCell ref="D1439:K1439"/>
    <mergeCell ref="C1440:C1441"/>
    <mergeCell ref="D1440:D1441"/>
    <mergeCell ref="E1440:E1441"/>
    <mergeCell ref="F1440:I1440"/>
    <mergeCell ref="J1440:J1441"/>
    <mergeCell ref="K1440:K1441"/>
    <mergeCell ref="D1447:K1447"/>
    <mergeCell ref="C1448:C1449"/>
    <mergeCell ref="D1448:D1449"/>
    <mergeCell ref="E1448:E1449"/>
    <mergeCell ref="F1448:I1448"/>
    <mergeCell ref="J1448:J1449"/>
    <mergeCell ref="K1448:K1449"/>
    <mergeCell ref="D1455:K1455"/>
    <mergeCell ref="C1456:C1457"/>
    <mergeCell ref="D1456:D1457"/>
    <mergeCell ref="E1456:E1457"/>
    <mergeCell ref="F1456:I1456"/>
    <mergeCell ref="J1456:J1457"/>
    <mergeCell ref="K1456:K1457"/>
    <mergeCell ref="D1463:K1463"/>
    <mergeCell ref="C1464:C1465"/>
    <mergeCell ref="D1464:D1465"/>
    <mergeCell ref="E1464:E1465"/>
    <mergeCell ref="F1464:I1464"/>
    <mergeCell ref="J1464:J1465"/>
    <mergeCell ref="K1464:K1465"/>
    <mergeCell ref="D1471:K1471"/>
    <mergeCell ref="C1472:C1473"/>
    <mergeCell ref="D1472:D1473"/>
    <mergeCell ref="E1472:E1473"/>
    <mergeCell ref="F1472:I1472"/>
    <mergeCell ref="J1472:J1473"/>
    <mergeCell ref="K1472:K1473"/>
    <mergeCell ref="D1479:K1479"/>
    <mergeCell ref="C1480:C1481"/>
    <mergeCell ref="D1480:D1481"/>
    <mergeCell ref="E1480:E1481"/>
    <mergeCell ref="F1480:I1480"/>
    <mergeCell ref="J1480:J1481"/>
    <mergeCell ref="K1480:K1481"/>
    <mergeCell ref="C1488:C1489"/>
    <mergeCell ref="D1488:D1489"/>
    <mergeCell ref="E1488:E1489"/>
    <mergeCell ref="F1488:I1488"/>
    <mergeCell ref="J1488:J1489"/>
    <mergeCell ref="K1488:K1489"/>
    <mergeCell ref="D1495:K1495"/>
    <mergeCell ref="C1496:C1497"/>
    <mergeCell ref="D1496:D1497"/>
    <mergeCell ref="E1496:E1497"/>
    <mergeCell ref="F1496:I1496"/>
    <mergeCell ref="J1496:J1497"/>
    <mergeCell ref="K1496:K1497"/>
    <mergeCell ref="C1504:C1505"/>
    <mergeCell ref="D1504:D1505"/>
    <mergeCell ref="E1504:E1505"/>
    <mergeCell ref="F1504:I1504"/>
    <mergeCell ref="J1504:J1505"/>
    <mergeCell ref="K1504:K1505"/>
    <mergeCell ref="D1511:K1511"/>
    <mergeCell ref="C1512:C1513"/>
    <mergeCell ref="D1512:D1513"/>
    <mergeCell ref="E1512:E1513"/>
    <mergeCell ref="F1512:I1512"/>
    <mergeCell ref="J1512:J1513"/>
    <mergeCell ref="K1512:K1513"/>
    <mergeCell ref="C1541:C1542"/>
    <mergeCell ref="D1541:D1542"/>
    <mergeCell ref="E1541:E1542"/>
    <mergeCell ref="F1541:I1541"/>
    <mergeCell ref="J1541:J1542"/>
    <mergeCell ref="K1541:K1542"/>
    <mergeCell ref="D1487:K1487"/>
    <mergeCell ref="D1532:K1532"/>
    <mergeCell ref="C1533:C1534"/>
    <mergeCell ref="D1533:D1534"/>
    <mergeCell ref="E1533:E1534"/>
    <mergeCell ref="F1533:I1533"/>
    <mergeCell ref="J1533:J1534"/>
    <mergeCell ref="K1533:K1534"/>
    <mergeCell ref="D1540:K1540"/>
    <mergeCell ref="D1523:K1523"/>
    <mergeCell ref="D1524:K1524"/>
    <mergeCell ref="C1525:C1526"/>
    <mergeCell ref="D1525:D1526"/>
    <mergeCell ref="E1525:E1526"/>
    <mergeCell ref="F1525:I1525"/>
    <mergeCell ref="J1525:J1526"/>
    <mergeCell ref="K1525:K1526"/>
    <mergeCell ref="D1503:K1503"/>
  </mergeCells>
  <conditionalFormatting sqref="D13 D77 D101 D132 D22 I132">
    <cfRule type="cellIs" dxfId="3303" priority="1795" operator="equal">
      <formula>#REF!</formula>
    </cfRule>
  </conditionalFormatting>
  <conditionalFormatting sqref="D33 D38 D67">
    <cfRule type="cellIs" dxfId="3302" priority="1792" operator="equal">
      <formula>#REF!</formula>
    </cfRule>
  </conditionalFormatting>
  <conditionalFormatting sqref="D152 I152">
    <cfRule type="cellIs" dxfId="3301" priority="1790" operator="equal">
      <formula>#REF!</formula>
    </cfRule>
  </conditionalFormatting>
  <conditionalFormatting sqref="D147 I180 D180 D284 I284 I303 D303 I355 D355">
    <cfRule type="cellIs" dxfId="3300" priority="1743" operator="equal">
      <formula>#REF!</formula>
    </cfRule>
  </conditionalFormatting>
  <conditionalFormatting sqref="D43">
    <cfRule type="cellIs" dxfId="3299" priority="1788" operator="equal">
      <formula>#REF!</formula>
    </cfRule>
  </conditionalFormatting>
  <conditionalFormatting sqref="D82">
    <cfRule type="cellIs" dxfId="3298" priority="1756" operator="equal">
      <formula>#REF!</formula>
    </cfRule>
  </conditionalFormatting>
  <conditionalFormatting sqref="D62">
    <cfRule type="cellIs" dxfId="3297" priority="1781" operator="equal">
      <formula>#REF!</formula>
    </cfRule>
  </conditionalFormatting>
  <conditionalFormatting sqref="D57">
    <cfRule type="cellIs" dxfId="3296" priority="1782" operator="equal">
      <formula>#REF!</formula>
    </cfRule>
  </conditionalFormatting>
  <conditionalFormatting sqref="D72">
    <cfRule type="cellIs" dxfId="3295" priority="1764" operator="equal">
      <formula>#REF!</formula>
    </cfRule>
  </conditionalFormatting>
  <conditionalFormatting sqref="D92">
    <cfRule type="cellIs" dxfId="3294" priority="1753" operator="equal">
      <formula>#REF!</formula>
    </cfRule>
  </conditionalFormatting>
  <conditionalFormatting sqref="D106">
    <cfRule type="cellIs" dxfId="3293" priority="1750" operator="equal">
      <formula>#REF!</formula>
    </cfRule>
  </conditionalFormatting>
  <conditionalFormatting sqref="D19">
    <cfRule type="cellIs" dxfId="3292" priority="1438" operator="equal">
      <formula>#REF!</formula>
    </cfRule>
  </conditionalFormatting>
  <conditionalFormatting sqref="D10">
    <cfRule type="cellIs" dxfId="3291" priority="1439" operator="equal">
      <formula>#REF!</formula>
    </cfRule>
  </conditionalFormatting>
  <conditionalFormatting sqref="D28">
    <cfRule type="cellIs" dxfId="3290" priority="1513" operator="equal">
      <formula>#REF!</formula>
    </cfRule>
  </conditionalFormatting>
  <conditionalFormatting sqref="D29">
    <cfRule type="cellIs" dxfId="3289" priority="1437" operator="equal">
      <formula>#REF!</formula>
    </cfRule>
  </conditionalFormatting>
  <conditionalFormatting sqref="D39">
    <cfRule type="cellIs" dxfId="3288" priority="1436" operator="equal">
      <formula>#REF!</formula>
    </cfRule>
  </conditionalFormatting>
  <conditionalFormatting sqref="D49">
    <cfRule type="cellIs" dxfId="3287" priority="1435" operator="equal">
      <formula>#REF!</formula>
    </cfRule>
  </conditionalFormatting>
  <conditionalFormatting sqref="D58">
    <cfRule type="cellIs" dxfId="3286" priority="1434" operator="equal">
      <formula>#REF!</formula>
    </cfRule>
  </conditionalFormatting>
  <conditionalFormatting sqref="D78">
    <cfRule type="cellIs" dxfId="3285" priority="1430" operator="equal">
      <formula>#REF!</formula>
    </cfRule>
  </conditionalFormatting>
  <conditionalFormatting sqref="D88">
    <cfRule type="cellIs" dxfId="3284" priority="1429" operator="equal">
      <formula>#REF!</formula>
    </cfRule>
  </conditionalFormatting>
  <conditionalFormatting sqref="D68">
    <cfRule type="cellIs" dxfId="3283" priority="1432" operator="equal">
      <formula>#REF!</formula>
    </cfRule>
  </conditionalFormatting>
  <conditionalFormatting sqref="D102">
    <cfRule type="cellIs" dxfId="3282" priority="1428" operator="equal">
      <formula>#REF!</formula>
    </cfRule>
  </conditionalFormatting>
  <conditionalFormatting sqref="D123">
    <cfRule type="cellIs" dxfId="3281" priority="1427" operator="equal">
      <formula>#REF!</formula>
    </cfRule>
  </conditionalFormatting>
  <conditionalFormatting sqref="D137">
    <cfRule type="cellIs" dxfId="3280" priority="1234" operator="equal">
      <formula>#REF!</formula>
    </cfRule>
  </conditionalFormatting>
  <conditionalFormatting sqref="D133">
    <cfRule type="cellIs" dxfId="3279" priority="1229" operator="equal">
      <formula>#REF!</formula>
    </cfRule>
  </conditionalFormatting>
  <conditionalFormatting sqref="D171">
    <cfRule type="cellIs" dxfId="3278" priority="1028" operator="equal">
      <formula>#REF!</formula>
    </cfRule>
  </conditionalFormatting>
  <conditionalFormatting sqref="D143">
    <cfRule type="cellIs" dxfId="3277" priority="1035" operator="equal">
      <formula>#REF!</formula>
    </cfRule>
  </conditionalFormatting>
  <conditionalFormatting sqref="D167">
    <cfRule type="cellIs" dxfId="3276" priority="1023" operator="equal">
      <formula>#REF!</formula>
    </cfRule>
  </conditionalFormatting>
  <conditionalFormatting sqref="D153">
    <cfRule type="cellIs" dxfId="3275" priority="1024" operator="equal">
      <formula>#REF!</formula>
    </cfRule>
  </conditionalFormatting>
  <conditionalFormatting sqref="D211">
    <cfRule type="cellIs" dxfId="3274" priority="1003" operator="equal">
      <formula>#REF!</formula>
    </cfRule>
  </conditionalFormatting>
  <conditionalFormatting sqref="D157">
    <cfRule type="cellIs" dxfId="3273" priority="1033" operator="equal">
      <formula>#REF!</formula>
    </cfRule>
  </conditionalFormatting>
  <conditionalFormatting sqref="I260 D260">
    <cfRule type="cellIs" dxfId="3272" priority="1000" operator="equal">
      <formula>#REF!</formula>
    </cfRule>
  </conditionalFormatting>
  <conditionalFormatting sqref="D196">
    <cfRule type="cellIs" dxfId="3271" priority="1008" operator="equal">
      <formula>#REF!</formula>
    </cfRule>
  </conditionalFormatting>
  <conditionalFormatting sqref="D308">
    <cfRule type="cellIs" dxfId="3270" priority="978" operator="equal">
      <formula>#REF!</formula>
    </cfRule>
  </conditionalFormatting>
  <conditionalFormatting sqref="I326 D326">
    <cfRule type="cellIs" dxfId="3269" priority="975" operator="equal">
      <formula>#REF!</formula>
    </cfRule>
  </conditionalFormatting>
  <conditionalFormatting sqref="D185">
    <cfRule type="cellIs" dxfId="3268" priority="1013" operator="equal">
      <formula>#REF!</formula>
    </cfRule>
  </conditionalFormatting>
  <conditionalFormatting sqref="I206 D206">
    <cfRule type="cellIs" dxfId="3267" priority="1010" operator="equal">
      <formula>#REF!</formula>
    </cfRule>
  </conditionalFormatting>
  <conditionalFormatting sqref="D236">
    <cfRule type="cellIs" dxfId="3266" priority="998" operator="equal">
      <formula>#REF!</formula>
    </cfRule>
  </conditionalFormatting>
  <conditionalFormatting sqref="D289">
    <cfRule type="cellIs" dxfId="3265" priority="988" operator="equal">
      <formula>#REF!</formula>
    </cfRule>
  </conditionalFormatting>
  <conditionalFormatting sqref="D318">
    <cfRule type="cellIs" dxfId="3264" priority="973" operator="equal">
      <formula>#REF!</formula>
    </cfRule>
  </conditionalFormatting>
  <conditionalFormatting sqref="D313 I313">
    <cfRule type="cellIs" dxfId="3263" priority="980" operator="equal">
      <formula>#REF!</formula>
    </cfRule>
  </conditionalFormatting>
  <conditionalFormatting sqref="D360">
    <cfRule type="cellIs" dxfId="3262" priority="963" operator="equal">
      <formula>#REF!</formula>
    </cfRule>
  </conditionalFormatting>
  <conditionalFormatting sqref="D331">
    <cfRule type="cellIs" dxfId="3261" priority="968" operator="equal">
      <formula>#REF!</formula>
    </cfRule>
  </conditionalFormatting>
  <conditionalFormatting sqref="I369">
    <cfRule type="cellIs" dxfId="3260" priority="965" operator="equal">
      <formula>#REF!</formula>
    </cfRule>
  </conditionalFormatting>
  <conditionalFormatting sqref="I391 D391">
    <cfRule type="cellIs" dxfId="3259" priority="955" operator="equal">
      <formula>#REF!</formula>
    </cfRule>
  </conditionalFormatting>
  <conditionalFormatting sqref="I405 D405">
    <cfRule type="cellIs" dxfId="3258" priority="950" operator="equal">
      <formula>#REF!</formula>
    </cfRule>
  </conditionalFormatting>
  <conditionalFormatting sqref="D396">
    <cfRule type="cellIs" dxfId="3257" priority="948" operator="equal">
      <formula>#REF!</formula>
    </cfRule>
  </conditionalFormatting>
  <conditionalFormatting sqref="D16">
    <cfRule type="cellIs" dxfId="3256" priority="824" operator="equal">
      <formula>#REF!</formula>
    </cfRule>
  </conditionalFormatting>
  <conditionalFormatting sqref="I451 D451">
    <cfRule type="cellIs" dxfId="3255" priority="940" operator="equal">
      <formula>#REF!</formula>
    </cfRule>
  </conditionalFormatting>
  <conditionalFormatting sqref="D410">
    <cfRule type="cellIs" dxfId="3254" priority="943" operator="equal">
      <formula>#REF!</formula>
    </cfRule>
  </conditionalFormatting>
  <conditionalFormatting sqref="D369">
    <cfRule type="cellIs" dxfId="3253" priority="910" operator="equal">
      <formula>#REF!</formula>
    </cfRule>
  </conditionalFormatting>
  <conditionalFormatting sqref="I142">
    <cfRule type="cellIs" dxfId="3252" priority="855" operator="equal">
      <formula>#REF!</formula>
    </cfRule>
  </conditionalFormatting>
  <conditionalFormatting sqref="I87">
    <cfRule type="cellIs" dxfId="3251" priority="863" operator="equal">
      <formula>#REF!</formula>
    </cfRule>
  </conditionalFormatting>
  <conditionalFormatting sqref="D32">
    <cfRule type="cellIs" dxfId="3250" priority="803" operator="equal">
      <formula>#REF!</formula>
    </cfRule>
  </conditionalFormatting>
  <conditionalFormatting sqref="I191 D191">
    <cfRule type="cellIs" dxfId="3249" priority="914" operator="equal">
      <formula>#REF!</formula>
    </cfRule>
  </conditionalFormatting>
  <conditionalFormatting sqref="D374">
    <cfRule type="cellIs" dxfId="3248" priority="958" operator="equal">
      <formula>#REF!</formula>
    </cfRule>
  </conditionalFormatting>
  <conditionalFormatting sqref="I122 D122">
    <cfRule type="cellIs" dxfId="3247" priority="875" operator="equal">
      <formula>#REF!</formula>
    </cfRule>
  </conditionalFormatting>
  <conditionalFormatting sqref="D142">
    <cfRule type="cellIs" dxfId="3246" priority="854" operator="equal">
      <formula>#REF!</formula>
    </cfRule>
  </conditionalFormatting>
  <conditionalFormatting sqref="D52">
    <cfRule type="cellIs" dxfId="3245" priority="801" operator="equal">
      <formula>#REF!</formula>
    </cfRule>
  </conditionalFormatting>
  <conditionalFormatting sqref="D136">
    <cfRule type="cellIs" dxfId="3244" priority="791" operator="equal">
      <formula>#REF!</formula>
    </cfRule>
  </conditionalFormatting>
  <conditionalFormatting sqref="D87">
    <cfRule type="cellIs" dxfId="3243" priority="847" operator="equal">
      <formula>#REF!</formula>
    </cfRule>
  </conditionalFormatting>
  <conditionalFormatting sqref="D61">
    <cfRule type="cellIs" dxfId="3242" priority="799" operator="equal">
      <formula>#REF!</formula>
    </cfRule>
  </conditionalFormatting>
  <conditionalFormatting sqref="D42">
    <cfRule type="cellIs" dxfId="3241" priority="802" operator="equal">
      <formula>#REF!</formula>
    </cfRule>
  </conditionalFormatting>
  <conditionalFormatting sqref="D91">
    <cfRule type="cellIs" dxfId="3240" priority="794" operator="equal">
      <formula>#REF!</formula>
    </cfRule>
  </conditionalFormatting>
  <conditionalFormatting sqref="D81">
    <cfRule type="cellIs" dxfId="3239" priority="795" operator="equal">
      <formula>#REF!</formula>
    </cfRule>
  </conditionalFormatting>
  <conditionalFormatting sqref="D105">
    <cfRule type="cellIs" dxfId="3238" priority="793" operator="equal">
      <formula>#REF!</formula>
    </cfRule>
  </conditionalFormatting>
  <conditionalFormatting sqref="D146">
    <cfRule type="cellIs" dxfId="3237" priority="790" operator="equal">
      <formula>#REF!</formula>
    </cfRule>
  </conditionalFormatting>
  <conditionalFormatting sqref="D71">
    <cfRule type="cellIs" dxfId="3236" priority="796" operator="equal">
      <formula>#REF!</formula>
    </cfRule>
  </conditionalFormatting>
  <conditionalFormatting sqref="D126">
    <cfRule type="cellIs" dxfId="3235" priority="792" operator="equal">
      <formula>#REF!</formula>
    </cfRule>
  </conditionalFormatting>
  <conditionalFormatting sqref="D210">
    <cfRule type="cellIs" dxfId="3234" priority="780" operator="equal">
      <formula>#REF!</formula>
    </cfRule>
  </conditionalFormatting>
  <conditionalFormatting sqref="D264">
    <cfRule type="cellIs" dxfId="3233" priority="778" operator="equal">
      <formula>#REF!</formula>
    </cfRule>
  </conditionalFormatting>
  <conditionalFormatting sqref="D170">
    <cfRule type="cellIs" dxfId="3232" priority="787" operator="equal">
      <formula>#REF!</formula>
    </cfRule>
  </conditionalFormatting>
  <conditionalFormatting sqref="D156">
    <cfRule type="cellIs" dxfId="3231" priority="789" operator="equal">
      <formula>#REF!</formula>
    </cfRule>
  </conditionalFormatting>
  <conditionalFormatting sqref="D235">
    <cfRule type="cellIs" dxfId="3230" priority="779" operator="equal">
      <formula>#REF!</formula>
    </cfRule>
  </conditionalFormatting>
  <conditionalFormatting sqref="D307">
    <cfRule type="cellIs" dxfId="3229" priority="775" operator="equal">
      <formula>#REF!</formula>
    </cfRule>
  </conditionalFormatting>
  <conditionalFormatting sqref="D184">
    <cfRule type="cellIs" dxfId="3228" priority="782" operator="equal">
      <formula>#REF!</formula>
    </cfRule>
  </conditionalFormatting>
  <conditionalFormatting sqref="D317">
    <cfRule type="cellIs" dxfId="3227" priority="774" operator="equal">
      <formula>#REF!</formula>
    </cfRule>
  </conditionalFormatting>
  <conditionalFormatting sqref="D195">
    <cfRule type="cellIs" dxfId="3226" priority="781" operator="equal">
      <formula>#REF!</formula>
    </cfRule>
  </conditionalFormatting>
  <conditionalFormatting sqref="D288">
    <cfRule type="cellIs" dxfId="3225" priority="777" operator="equal">
      <formula>#REF!</formula>
    </cfRule>
  </conditionalFormatting>
  <conditionalFormatting sqref="D359">
    <cfRule type="cellIs" dxfId="3224" priority="772" operator="equal">
      <formula>#REF!</formula>
    </cfRule>
  </conditionalFormatting>
  <conditionalFormatting sqref="D330">
    <cfRule type="cellIs" dxfId="3223" priority="773" operator="equal">
      <formula>#REF!</formula>
    </cfRule>
  </conditionalFormatting>
  <conditionalFormatting sqref="D373">
    <cfRule type="cellIs" dxfId="3222" priority="771" operator="equal">
      <formula>#REF!</formula>
    </cfRule>
  </conditionalFormatting>
  <conditionalFormatting sqref="D395">
    <cfRule type="cellIs" dxfId="3221" priority="769" operator="equal">
      <formula>#REF!</formula>
    </cfRule>
  </conditionalFormatting>
  <conditionalFormatting sqref="D409">
    <cfRule type="cellIs" dxfId="3220" priority="768" operator="equal">
      <formula>#REF!</formula>
    </cfRule>
  </conditionalFormatting>
  <conditionalFormatting sqref="D386">
    <cfRule type="cellIs" dxfId="3219" priority="770" operator="equal">
      <formula>#REF!</formula>
    </cfRule>
  </conditionalFormatting>
  <conditionalFormatting sqref="D427">
    <cfRule type="cellIs" dxfId="3218" priority="767" operator="equal">
      <formula>#REF!</formula>
    </cfRule>
  </conditionalFormatting>
  <conditionalFormatting sqref="D14">
    <cfRule type="cellIs" dxfId="3217" priority="757" operator="equal">
      <formula>#REF!</formula>
    </cfRule>
  </conditionalFormatting>
  <conditionalFormatting sqref="D25">
    <cfRule type="cellIs" dxfId="3216" priority="759" operator="equal">
      <formula>#REF!</formula>
    </cfRule>
  </conditionalFormatting>
  <conditionalFormatting sqref="D36">
    <cfRule type="cellIs" dxfId="3215" priority="752" operator="equal">
      <formula>#REF!</formula>
    </cfRule>
  </conditionalFormatting>
  <conditionalFormatting sqref="D23">
    <cfRule type="cellIs" dxfId="3214" priority="754" operator="equal">
      <formula>#REF!</formula>
    </cfRule>
  </conditionalFormatting>
  <conditionalFormatting sqref="D34">
    <cfRule type="cellIs" dxfId="3213" priority="753" operator="equal">
      <formula>#REF!</formula>
    </cfRule>
  </conditionalFormatting>
  <conditionalFormatting sqref="D44">
    <cfRule type="cellIs" dxfId="3212" priority="750" operator="equal">
      <formula>#REF!</formula>
    </cfRule>
  </conditionalFormatting>
  <conditionalFormatting sqref="D46">
    <cfRule type="cellIs" dxfId="3211" priority="749" operator="equal">
      <formula>#REF!</formula>
    </cfRule>
  </conditionalFormatting>
  <conditionalFormatting sqref="D65">
    <cfRule type="cellIs" dxfId="3210" priority="744" operator="equal">
      <formula>#REF!</formula>
    </cfRule>
  </conditionalFormatting>
  <conditionalFormatting sqref="D53">
    <cfRule type="cellIs" dxfId="3209" priority="745" operator="equal">
      <formula>#REF!</formula>
    </cfRule>
  </conditionalFormatting>
  <conditionalFormatting sqref="D55">
    <cfRule type="cellIs" dxfId="3208" priority="747" operator="equal">
      <formula>#REF!</formula>
    </cfRule>
  </conditionalFormatting>
  <conditionalFormatting sqref="D63">
    <cfRule type="cellIs" dxfId="3207" priority="742" operator="equal">
      <formula>#REF!</formula>
    </cfRule>
  </conditionalFormatting>
  <conditionalFormatting sqref="D75">
    <cfRule type="cellIs" dxfId="3206" priority="741" operator="equal">
      <formula>#REF!</formula>
    </cfRule>
  </conditionalFormatting>
  <conditionalFormatting sqref="D73">
    <cfRule type="cellIs" dxfId="3205" priority="739" operator="equal">
      <formula>#REF!</formula>
    </cfRule>
  </conditionalFormatting>
  <conditionalFormatting sqref="D85">
    <cfRule type="cellIs" dxfId="3204" priority="738" operator="equal">
      <formula>#REF!</formula>
    </cfRule>
  </conditionalFormatting>
  <conditionalFormatting sqref="D99">
    <cfRule type="cellIs" dxfId="3203" priority="735" operator="equal">
      <formula>#REF!</formula>
    </cfRule>
  </conditionalFormatting>
  <conditionalFormatting sqref="D95">
    <cfRule type="cellIs" dxfId="3202" priority="732" operator="equal">
      <formula>#REF!</formula>
    </cfRule>
  </conditionalFormatting>
  <conditionalFormatting sqref="D93">
    <cfRule type="cellIs" dxfId="3201" priority="730" operator="equal">
      <formula>#REF!</formula>
    </cfRule>
  </conditionalFormatting>
  <conditionalFormatting sqref="D97">
    <cfRule type="cellIs" dxfId="3200" priority="733" operator="equal">
      <formula>#REF!</formula>
    </cfRule>
  </conditionalFormatting>
  <conditionalFormatting sqref="D109">
    <cfRule type="cellIs" dxfId="3199" priority="729" operator="equal">
      <formula>#REF!</formula>
    </cfRule>
  </conditionalFormatting>
  <conditionalFormatting sqref="D83">
    <cfRule type="cellIs" dxfId="3198" priority="736" operator="equal">
      <formula>#REF!</formula>
    </cfRule>
  </conditionalFormatting>
  <conditionalFormatting sqref="D111">
    <cfRule type="cellIs" dxfId="3197" priority="724" operator="equal">
      <formula>#REF!</formula>
    </cfRule>
  </conditionalFormatting>
  <conditionalFormatting sqref="D107">
    <cfRule type="cellIs" dxfId="3196" priority="727" operator="equal">
      <formula>#REF!</formula>
    </cfRule>
  </conditionalFormatting>
  <conditionalFormatting sqref="D117">
    <cfRule type="cellIs" dxfId="3195" priority="723" operator="equal">
      <formula>#REF!</formula>
    </cfRule>
  </conditionalFormatting>
  <conditionalFormatting sqref="D127">
    <cfRule type="cellIs" dxfId="3194" priority="719" operator="equal">
      <formula>#REF!</formula>
    </cfRule>
  </conditionalFormatting>
  <conditionalFormatting sqref="D113">
    <cfRule type="cellIs" dxfId="3193" priority="726" operator="equal">
      <formula>#REF!</formula>
    </cfRule>
  </conditionalFormatting>
  <conditionalFormatting sqref="D140">
    <cfRule type="cellIs" dxfId="3192" priority="718" operator="equal">
      <formula>#REF!</formula>
    </cfRule>
  </conditionalFormatting>
  <conditionalFormatting sqref="D138">
    <cfRule type="cellIs" dxfId="3191" priority="716" operator="equal">
      <formula>#REF!</formula>
    </cfRule>
  </conditionalFormatting>
  <conditionalFormatting sqref="D129">
    <cfRule type="cellIs" dxfId="3190" priority="721" operator="equal">
      <formula>#REF!</formula>
    </cfRule>
  </conditionalFormatting>
  <conditionalFormatting sqref="D150">
    <cfRule type="cellIs" dxfId="3189" priority="715" operator="equal">
      <formula>#REF!</formula>
    </cfRule>
  </conditionalFormatting>
  <conditionalFormatting sqref="D148">
    <cfRule type="cellIs" dxfId="3188" priority="713" operator="equal">
      <formula>#REF!</formula>
    </cfRule>
  </conditionalFormatting>
  <conditionalFormatting sqref="D164">
    <cfRule type="cellIs" dxfId="3187" priority="709" operator="equal">
      <formula>#REF!</formula>
    </cfRule>
  </conditionalFormatting>
  <conditionalFormatting sqref="D158">
    <cfRule type="cellIs" dxfId="3186" priority="710" operator="equal">
      <formula>#REF!</formula>
    </cfRule>
  </conditionalFormatting>
  <conditionalFormatting sqref="D160">
    <cfRule type="cellIs" dxfId="3185" priority="712" operator="equal">
      <formula>#REF!</formula>
    </cfRule>
  </conditionalFormatting>
  <conditionalFormatting sqref="D162">
    <cfRule type="cellIs" dxfId="3184" priority="707" operator="equal">
      <formula>#REF!</formula>
    </cfRule>
  </conditionalFormatting>
  <conditionalFormatting sqref="D188">
    <cfRule type="cellIs" dxfId="3183" priority="701" operator="equal">
      <formula>#REF!</formula>
    </cfRule>
  </conditionalFormatting>
  <conditionalFormatting sqref="D174">
    <cfRule type="cellIs" dxfId="3182" priority="706" operator="equal">
      <formula>#REF!</formula>
    </cfRule>
  </conditionalFormatting>
  <conditionalFormatting sqref="D178">
    <cfRule type="cellIs" dxfId="3181" priority="703" operator="equal">
      <formula>#REF!</formula>
    </cfRule>
  </conditionalFormatting>
  <conditionalFormatting sqref="D186">
    <cfRule type="cellIs" dxfId="3180" priority="699" operator="equal">
      <formula>#REF!</formula>
    </cfRule>
  </conditionalFormatting>
  <conditionalFormatting sqref="D204">
    <cfRule type="cellIs" dxfId="3179" priority="695" operator="equal">
      <formula>#REF!</formula>
    </cfRule>
  </conditionalFormatting>
  <conditionalFormatting sqref="D172">
    <cfRule type="cellIs" dxfId="3178" priority="704" operator="equal">
      <formula>#REF!</formula>
    </cfRule>
  </conditionalFormatting>
  <conditionalFormatting sqref="D197">
    <cfRule type="cellIs" dxfId="3177" priority="696" operator="equal">
      <formula>#REF!</formula>
    </cfRule>
  </conditionalFormatting>
  <conditionalFormatting sqref="D214">
    <cfRule type="cellIs" dxfId="3176" priority="692" operator="equal">
      <formula>#REF!</formula>
    </cfRule>
  </conditionalFormatting>
  <conditionalFormatting sqref="D199">
    <cfRule type="cellIs" dxfId="3175" priority="698" operator="equal">
      <formula>#REF!</formula>
    </cfRule>
  </conditionalFormatting>
  <conditionalFormatting sqref="D202">
    <cfRule type="cellIs" dxfId="3174" priority="693" operator="equal">
      <formula>#REF!</formula>
    </cfRule>
  </conditionalFormatting>
  <conditionalFormatting sqref="D237">
    <cfRule type="cellIs" dxfId="3173" priority="683" operator="equal">
      <formula>#REF!</formula>
    </cfRule>
  </conditionalFormatting>
  <conditionalFormatting sqref="D265">
    <cfRule type="cellIs" dxfId="3172" priority="674" operator="equal">
      <formula>#REF!</formula>
    </cfRule>
  </conditionalFormatting>
  <conditionalFormatting sqref="D212">
    <cfRule type="cellIs" dxfId="3171" priority="690" operator="equal">
      <formula>#REF!</formula>
    </cfRule>
  </conditionalFormatting>
  <conditionalFormatting sqref="D267">
    <cfRule type="cellIs" dxfId="3170" priority="676" operator="equal">
      <formula>#REF!</formula>
    </cfRule>
  </conditionalFormatting>
  <conditionalFormatting sqref="D239">
    <cfRule type="cellIs" dxfId="3169" priority="685" operator="equal">
      <formula>#REF!</formula>
    </cfRule>
  </conditionalFormatting>
  <conditionalFormatting sqref="D292">
    <cfRule type="cellIs" dxfId="3168" priority="670" operator="equal">
      <formula>#REF!</formula>
    </cfRule>
  </conditionalFormatting>
  <conditionalFormatting sqref="D301">
    <cfRule type="cellIs" dxfId="3167" priority="664" operator="equal">
      <formula>#REF!</formula>
    </cfRule>
  </conditionalFormatting>
  <conditionalFormatting sqref="D319">
    <cfRule type="cellIs" dxfId="3166" priority="656" operator="equal">
      <formula>#REF!</formula>
    </cfRule>
  </conditionalFormatting>
  <conditionalFormatting sqref="D256">
    <cfRule type="cellIs" dxfId="3165" priority="677" operator="equal">
      <formula>#REF!</formula>
    </cfRule>
  </conditionalFormatting>
  <conditionalFormatting sqref="D365">
    <cfRule type="cellIs" dxfId="3164" priority="641" operator="equal">
      <formula>#REF!</formula>
    </cfRule>
  </conditionalFormatting>
  <conditionalFormatting sqref="D290">
    <cfRule type="cellIs" dxfId="3163" priority="668" operator="equal">
      <formula>#REF!</formula>
    </cfRule>
  </conditionalFormatting>
  <conditionalFormatting sqref="D258">
    <cfRule type="cellIs" dxfId="3162" priority="679" operator="equal">
      <formula>#REF!</formula>
    </cfRule>
  </conditionalFormatting>
  <conditionalFormatting sqref="D296">
    <cfRule type="cellIs" dxfId="3161" priority="667" operator="equal">
      <formula>#REF!</formula>
    </cfRule>
  </conditionalFormatting>
  <conditionalFormatting sqref="D332">
    <cfRule type="cellIs" dxfId="3160" priority="653" operator="equal">
      <formula>#REF!</formula>
    </cfRule>
  </conditionalFormatting>
  <conditionalFormatting sqref="D299">
    <cfRule type="cellIs" dxfId="3159" priority="662" operator="equal">
      <formula>#REF!</formula>
    </cfRule>
  </conditionalFormatting>
  <conditionalFormatting sqref="D294">
    <cfRule type="cellIs" dxfId="3158" priority="665" operator="equal">
      <formula>#REF!</formula>
    </cfRule>
  </conditionalFormatting>
  <conditionalFormatting sqref="D321">
    <cfRule type="cellIs" dxfId="3157" priority="658" operator="equal">
      <formula>#REF!</formula>
    </cfRule>
  </conditionalFormatting>
  <conditionalFormatting sqref="D309">
    <cfRule type="cellIs" dxfId="3156" priority="659" operator="equal">
      <formula>#REF!</formula>
    </cfRule>
  </conditionalFormatting>
  <conditionalFormatting sqref="D311">
    <cfRule type="cellIs" dxfId="3155" priority="661" operator="equal">
      <formula>#REF!</formula>
    </cfRule>
  </conditionalFormatting>
  <conditionalFormatting sqref="D334">
    <cfRule type="cellIs" dxfId="3154" priority="655" operator="equal">
      <formula>#REF!</formula>
    </cfRule>
  </conditionalFormatting>
  <conditionalFormatting sqref="D361">
    <cfRule type="cellIs" dxfId="3153" priority="644" operator="equal">
      <formula>#REF!</formula>
    </cfRule>
  </conditionalFormatting>
  <conditionalFormatting sqref="D397">
    <cfRule type="cellIs" dxfId="3152" priority="629" operator="equal">
      <formula>#REF!</formula>
    </cfRule>
  </conditionalFormatting>
  <conditionalFormatting sqref="D363">
    <cfRule type="cellIs" dxfId="3151" priority="646" operator="equal">
      <formula>#REF!</formula>
    </cfRule>
  </conditionalFormatting>
  <conditionalFormatting sqref="D367">
    <cfRule type="cellIs" dxfId="3150" priority="643" operator="equal">
      <formula>#REF!</formula>
    </cfRule>
  </conditionalFormatting>
  <conditionalFormatting sqref="D379">
    <cfRule type="cellIs" dxfId="3149" priority="635" operator="equal">
      <formula>#REF!</formula>
    </cfRule>
  </conditionalFormatting>
  <conditionalFormatting sqref="D338">
    <cfRule type="cellIs" dxfId="3148" priority="652" operator="equal">
      <formula>#REF!</formula>
    </cfRule>
  </conditionalFormatting>
  <conditionalFormatting sqref="D377">
    <cfRule type="cellIs" dxfId="3147" priority="640" operator="equal">
      <formula>#REF!</formula>
    </cfRule>
  </conditionalFormatting>
  <conditionalFormatting sqref="D403">
    <cfRule type="cellIs" dxfId="3146" priority="628" operator="equal">
      <formula>#REF!</formula>
    </cfRule>
  </conditionalFormatting>
  <conditionalFormatting sqref="D389">
    <cfRule type="cellIs" dxfId="3145" priority="634" operator="equal">
      <formula>#REF!</formula>
    </cfRule>
  </conditionalFormatting>
  <conditionalFormatting sqref="D401">
    <cfRule type="cellIs" dxfId="3144" priority="626" operator="equal">
      <formula>#REF!</formula>
    </cfRule>
  </conditionalFormatting>
  <conditionalFormatting sqref="D411">
    <cfRule type="cellIs" dxfId="3143" priority="623" operator="equal">
      <formula>#REF!</formula>
    </cfRule>
  </conditionalFormatting>
  <conditionalFormatting sqref="D336">
    <cfRule type="cellIs" dxfId="3142" priority="650" operator="equal">
      <formula>#REF!</formula>
    </cfRule>
  </conditionalFormatting>
  <conditionalFormatting sqref="D442">
    <cfRule type="cellIs" dxfId="3141" priority="606" operator="equal">
      <formula>#REF!</formula>
    </cfRule>
  </conditionalFormatting>
  <conditionalFormatting sqref="D381">
    <cfRule type="cellIs" dxfId="3140" priority="637" operator="equal">
      <formula>#REF!</formula>
    </cfRule>
  </conditionalFormatting>
  <conditionalFormatting sqref="D430">
    <cfRule type="cellIs" dxfId="3139" priority="614" operator="equal">
      <formula>#REF!</formula>
    </cfRule>
  </conditionalFormatting>
  <conditionalFormatting sqref="D387">
    <cfRule type="cellIs" dxfId="3138" priority="632" operator="equal">
      <formula>#REF!</formula>
    </cfRule>
  </conditionalFormatting>
  <conditionalFormatting sqref="D375">
    <cfRule type="cellIs" dxfId="3137" priority="638" operator="equal">
      <formula>#REF!</formula>
    </cfRule>
  </conditionalFormatting>
  <conditionalFormatting sqref="D413">
    <cfRule type="cellIs" dxfId="3136" priority="625" operator="equal">
      <formula>#REF!</formula>
    </cfRule>
  </conditionalFormatting>
  <conditionalFormatting sqref="D421">
    <cfRule type="cellIs" dxfId="3135" priority="616" operator="equal">
      <formula>#REF!</formula>
    </cfRule>
  </conditionalFormatting>
  <conditionalFormatting sqref="D437">
    <cfRule type="cellIs" dxfId="3134" priority="608" operator="equal">
      <formula>#REF!</formula>
    </cfRule>
  </conditionalFormatting>
  <conditionalFormatting sqref="D399">
    <cfRule type="cellIs" dxfId="3133" priority="631" operator="equal">
      <formula>#REF!</formula>
    </cfRule>
  </conditionalFormatting>
  <conditionalFormatting sqref="D428">
    <cfRule type="cellIs" dxfId="3132" priority="612" operator="equal">
      <formula>#REF!</formula>
    </cfRule>
  </conditionalFormatting>
  <conditionalFormatting sqref="D481">
    <cfRule type="cellIs" dxfId="3131" priority="582" operator="equal">
      <formula>#REF!</formula>
    </cfRule>
  </conditionalFormatting>
  <conditionalFormatting sqref="D455">
    <cfRule type="cellIs" dxfId="3130" priority="595" operator="equal">
      <formula>#REF!</formula>
    </cfRule>
  </conditionalFormatting>
  <conditionalFormatting sqref="D445">
    <cfRule type="cellIs" dxfId="3129" priority="600" operator="equal">
      <formula>#REF!</formula>
    </cfRule>
  </conditionalFormatting>
  <conditionalFormatting sqref="D449">
    <cfRule type="cellIs" dxfId="3128" priority="599" operator="equal">
      <formula>#REF!</formula>
    </cfRule>
  </conditionalFormatting>
  <conditionalFormatting sqref="D443">
    <cfRule type="cellIs" dxfId="3127" priority="603" operator="equal">
      <formula>#REF!</formula>
    </cfRule>
  </conditionalFormatting>
  <conditionalFormatting sqref="I477 D477">
    <cfRule type="cellIs" dxfId="3126" priority="596" operator="equal">
      <formula>#REF!</formula>
    </cfRule>
  </conditionalFormatting>
  <conditionalFormatting sqref="D484">
    <cfRule type="cellIs" dxfId="3125" priority="579" operator="equal">
      <formula>#REF!</formula>
    </cfRule>
  </conditionalFormatting>
  <conditionalFormatting sqref="D54">
    <cfRule type="cellIs" dxfId="3124" priority="746" operator="equal">
      <formula>#REF!</formula>
    </cfRule>
  </conditionalFormatting>
  <conditionalFormatting sqref="D458">
    <cfRule type="cellIs" dxfId="3123" priority="592" operator="equal">
      <formula>#REF!</formula>
    </cfRule>
  </conditionalFormatting>
  <conditionalFormatting sqref="D15">
    <cfRule type="cellIs" dxfId="3122" priority="758" operator="equal">
      <formula>#REF!</formula>
    </cfRule>
  </conditionalFormatting>
  <conditionalFormatting sqref="D482">
    <cfRule type="cellIs" dxfId="3121" priority="580" operator="equal">
      <formula>#REF!</formula>
    </cfRule>
  </conditionalFormatting>
  <conditionalFormatting sqref="D491">
    <cfRule type="cellIs" dxfId="3120" priority="569" operator="equal">
      <formula>#REF!</formula>
    </cfRule>
  </conditionalFormatting>
  <conditionalFormatting sqref="D24">
    <cfRule type="cellIs" dxfId="3119" priority="755" operator="equal">
      <formula>#REF!</formula>
    </cfRule>
  </conditionalFormatting>
  <conditionalFormatting sqref="D447">
    <cfRule type="cellIs" dxfId="3118" priority="597" operator="equal">
      <formula>#REF!</formula>
    </cfRule>
  </conditionalFormatting>
  <conditionalFormatting sqref="D456">
    <cfRule type="cellIs" dxfId="3117" priority="593" operator="equal">
      <formula>#REF!</formula>
    </cfRule>
  </conditionalFormatting>
  <conditionalFormatting sqref="D35">
    <cfRule type="cellIs" dxfId="3116" priority="751" operator="equal">
      <formula>#REF!</formula>
    </cfRule>
  </conditionalFormatting>
  <conditionalFormatting sqref="D509">
    <cfRule type="cellIs" dxfId="3115" priority="565" operator="equal">
      <formula>#REF!</formula>
    </cfRule>
  </conditionalFormatting>
  <conditionalFormatting sqref="D475">
    <cfRule type="cellIs" dxfId="3114" priority="583" operator="equal">
      <formula>#REF!</formula>
    </cfRule>
  </conditionalFormatting>
  <conditionalFormatting sqref="D45">
    <cfRule type="cellIs" dxfId="3113" priority="748" operator="equal">
      <formula>#REF!</formula>
    </cfRule>
  </conditionalFormatting>
  <conditionalFormatting sqref="D64">
    <cfRule type="cellIs" dxfId="3112" priority="743" operator="equal">
      <formula>#REF!</formula>
    </cfRule>
  </conditionalFormatting>
  <conditionalFormatting sqref="D499">
    <cfRule type="cellIs" dxfId="3111" priority="568" operator="equal">
      <formula>#REF!</formula>
    </cfRule>
  </conditionalFormatting>
  <conditionalFormatting sqref="D74">
    <cfRule type="cellIs" dxfId="3110" priority="740" operator="equal">
      <formula>#REF!</formula>
    </cfRule>
  </conditionalFormatting>
  <conditionalFormatting sqref="D84">
    <cfRule type="cellIs" dxfId="3109" priority="737" operator="equal">
      <formula>#REF!</formula>
    </cfRule>
  </conditionalFormatting>
  <conditionalFormatting sqref="D98">
    <cfRule type="cellIs" dxfId="3108" priority="734" operator="equal">
      <formula>#REF!</formula>
    </cfRule>
  </conditionalFormatting>
  <conditionalFormatting sqref="D493">
    <cfRule type="cellIs" dxfId="3107" priority="571" operator="equal">
      <formula>#REF!</formula>
    </cfRule>
  </conditionalFormatting>
  <conditionalFormatting sqref="D128">
    <cfRule type="cellIs" dxfId="3106" priority="720" operator="equal">
      <formula>#REF!</formula>
    </cfRule>
  </conditionalFormatting>
  <conditionalFormatting sqref="D490">
    <cfRule type="cellIs" dxfId="3105" priority="575" operator="equal">
      <formula>#REF!</formula>
    </cfRule>
  </conditionalFormatting>
  <conditionalFormatting sqref="D516">
    <cfRule type="cellIs" dxfId="3104" priority="555" operator="equal">
      <formula>#REF!</formula>
    </cfRule>
  </conditionalFormatting>
  <conditionalFormatting sqref="D94">
    <cfRule type="cellIs" dxfId="3103" priority="731" operator="equal">
      <formula>#REF!</formula>
    </cfRule>
  </conditionalFormatting>
  <conditionalFormatting sqref="D500">
    <cfRule type="cellIs" dxfId="3102" priority="563" operator="equal">
      <formula>#REF!</formula>
    </cfRule>
  </conditionalFormatting>
  <conditionalFormatting sqref="D108">
    <cfRule type="cellIs" dxfId="3101" priority="728" operator="equal">
      <formula>#REF!</formula>
    </cfRule>
  </conditionalFormatting>
  <conditionalFormatting sqref="D112">
    <cfRule type="cellIs" dxfId="3100" priority="725" operator="equal">
      <formula>#REF!</formula>
    </cfRule>
  </conditionalFormatting>
  <conditionalFormatting sqref="D116">
    <cfRule type="cellIs" dxfId="3099" priority="722" operator="equal">
      <formula>#REF!</formula>
    </cfRule>
  </conditionalFormatting>
  <conditionalFormatting sqref="D514">
    <cfRule type="cellIs" dxfId="3098" priority="556" operator="equal">
      <formula>#REF!</formula>
    </cfRule>
  </conditionalFormatting>
  <conditionalFormatting sqref="D502">
    <cfRule type="cellIs" dxfId="3097" priority="562" operator="equal">
      <formula>#REF!</formula>
    </cfRule>
  </conditionalFormatting>
  <conditionalFormatting sqref="D139">
    <cfRule type="cellIs" dxfId="3096" priority="717" operator="equal">
      <formula>#REF!</formula>
    </cfRule>
  </conditionalFormatting>
  <conditionalFormatting sqref="D149">
    <cfRule type="cellIs" dxfId="3095" priority="714" operator="equal">
      <formula>#REF!</formula>
    </cfRule>
  </conditionalFormatting>
  <conditionalFormatting sqref="D513">
    <cfRule type="cellIs" dxfId="3094" priority="558" operator="equal">
      <formula>#REF!</formula>
    </cfRule>
  </conditionalFormatting>
  <conditionalFormatting sqref="D159">
    <cfRule type="cellIs" dxfId="3093" priority="711" operator="equal">
      <formula>#REF!</formula>
    </cfRule>
  </conditionalFormatting>
  <conditionalFormatting sqref="D527">
    <cfRule type="cellIs" dxfId="3092" priority="550" operator="equal">
      <formula>#REF!</formula>
    </cfRule>
  </conditionalFormatting>
  <conditionalFormatting sqref="D522">
    <cfRule type="cellIs" dxfId="3091" priority="554" operator="equal">
      <formula>#REF!</formula>
    </cfRule>
  </conditionalFormatting>
  <conditionalFormatting sqref="D163">
    <cfRule type="cellIs" dxfId="3090" priority="708" operator="equal">
      <formula>#REF!</formula>
    </cfRule>
  </conditionalFormatting>
  <conditionalFormatting sqref="D525">
    <cfRule type="cellIs" dxfId="3089" priority="551" operator="equal">
      <formula>#REF!</formula>
    </cfRule>
  </conditionalFormatting>
  <conditionalFormatting sqref="D187">
    <cfRule type="cellIs" dxfId="3088" priority="700" operator="equal">
      <formula>#REF!</formula>
    </cfRule>
  </conditionalFormatting>
  <conditionalFormatting sqref="D538">
    <cfRule type="cellIs" dxfId="3087" priority="544" operator="equal">
      <formula>#REF!</formula>
    </cfRule>
  </conditionalFormatting>
  <conditionalFormatting sqref="D173">
    <cfRule type="cellIs" dxfId="3086" priority="705" operator="equal">
      <formula>#REF!</formula>
    </cfRule>
  </conditionalFormatting>
  <conditionalFormatting sqref="D537">
    <cfRule type="cellIs" dxfId="3085" priority="546" operator="equal">
      <formula>#REF!</formula>
    </cfRule>
  </conditionalFormatting>
  <conditionalFormatting sqref="D523">
    <cfRule type="cellIs" dxfId="3084" priority="552" operator="equal">
      <formula>#REF!</formula>
    </cfRule>
  </conditionalFormatting>
  <conditionalFormatting sqref="D177">
    <cfRule type="cellIs" dxfId="3083" priority="702" operator="equal">
      <formula>#REF!</formula>
    </cfRule>
  </conditionalFormatting>
  <conditionalFormatting sqref="D540">
    <cfRule type="cellIs" dxfId="3082" priority="543" operator="equal">
      <formula>#REF!</formula>
    </cfRule>
  </conditionalFormatting>
  <conditionalFormatting sqref="D198">
    <cfRule type="cellIs" dxfId="3081" priority="697" operator="equal">
      <formula>#REF!</formula>
    </cfRule>
  </conditionalFormatting>
  <conditionalFormatting sqref="D549">
    <cfRule type="cellIs" dxfId="3080" priority="539" operator="equal">
      <formula>#REF!</formula>
    </cfRule>
  </conditionalFormatting>
  <conditionalFormatting sqref="D532">
    <cfRule type="cellIs" dxfId="3079" priority="547" operator="equal">
      <formula>#REF!</formula>
    </cfRule>
  </conditionalFormatting>
  <conditionalFormatting sqref="D213">
    <cfRule type="cellIs" dxfId="3078" priority="691" operator="equal">
      <formula>#REF!</formula>
    </cfRule>
  </conditionalFormatting>
  <conditionalFormatting sqref="D203">
    <cfRule type="cellIs" dxfId="3077" priority="694" operator="equal">
      <formula>#REF!</formula>
    </cfRule>
  </conditionalFormatting>
  <conditionalFormatting sqref="D543">
    <cfRule type="cellIs" dxfId="3076" priority="541" operator="equal">
      <formula>#REF!</formula>
    </cfRule>
  </conditionalFormatting>
  <conditionalFormatting sqref="D552">
    <cfRule type="cellIs" dxfId="3075" priority="534" operator="equal">
      <formula>#REF!</formula>
    </cfRule>
  </conditionalFormatting>
  <conditionalFormatting sqref="D220">
    <cfRule type="cellIs" dxfId="3074" priority="687" operator="equal">
      <formula>#REF!</formula>
    </cfRule>
  </conditionalFormatting>
  <conditionalFormatting sqref="D216">
    <cfRule type="cellIs" dxfId="3073" priority="688" operator="equal">
      <formula>#REF!</formula>
    </cfRule>
  </conditionalFormatting>
  <conditionalFormatting sqref="D555">
    <cfRule type="cellIs" dxfId="3072" priority="532" operator="equal">
      <formula>#REF!</formula>
    </cfRule>
  </conditionalFormatting>
  <conditionalFormatting sqref="D238">
    <cfRule type="cellIs" dxfId="3071" priority="684" operator="equal">
      <formula>#REF!</formula>
    </cfRule>
  </conditionalFormatting>
  <conditionalFormatting sqref="D225">
    <cfRule type="cellIs" dxfId="3070" priority="686" operator="equal">
      <formula>#REF!</formula>
    </cfRule>
  </conditionalFormatting>
  <conditionalFormatting sqref="D243">
    <cfRule type="cellIs" dxfId="3069" priority="681" operator="equal">
      <formula>#REF!</formula>
    </cfRule>
  </conditionalFormatting>
  <conditionalFormatting sqref="D568">
    <cfRule type="cellIs" dxfId="3068" priority="527" operator="equal">
      <formula>#REF!</formula>
    </cfRule>
  </conditionalFormatting>
  <conditionalFormatting sqref="D257">
    <cfRule type="cellIs" dxfId="3067" priority="678" operator="equal">
      <formula>#REF!</formula>
    </cfRule>
  </conditionalFormatting>
  <conditionalFormatting sqref="D560">
    <cfRule type="cellIs" dxfId="3066" priority="531" operator="equal">
      <formula>#REF!</formula>
    </cfRule>
  </conditionalFormatting>
  <conditionalFormatting sqref="D247">
    <cfRule type="cellIs" dxfId="3065" priority="680" operator="equal">
      <formula>#REF!</formula>
    </cfRule>
  </conditionalFormatting>
  <conditionalFormatting sqref="D563">
    <cfRule type="cellIs" dxfId="3064" priority="528" operator="equal">
      <formula>#REF!</formula>
    </cfRule>
  </conditionalFormatting>
  <conditionalFormatting sqref="D266">
    <cfRule type="cellIs" dxfId="3063" priority="675" operator="equal">
      <formula>#REF!</formula>
    </cfRule>
  </conditionalFormatting>
  <conditionalFormatting sqref="D561">
    <cfRule type="cellIs" dxfId="3062" priority="530" operator="equal">
      <formula>#REF!</formula>
    </cfRule>
  </conditionalFormatting>
  <conditionalFormatting sqref="D295">
    <cfRule type="cellIs" dxfId="3061" priority="666" operator="equal">
      <formula>#REF!</formula>
    </cfRule>
  </conditionalFormatting>
  <conditionalFormatting sqref="D530">
    <cfRule type="cellIs" dxfId="3060" priority="548" operator="equal">
      <formula>#REF!</formula>
    </cfRule>
  </conditionalFormatting>
  <conditionalFormatting sqref="D550">
    <cfRule type="cellIs" dxfId="3059" priority="537" operator="equal">
      <formula>#REF!</formula>
    </cfRule>
  </conditionalFormatting>
  <conditionalFormatting sqref="D272">
    <cfRule type="cellIs" dxfId="3058" priority="672" operator="equal">
      <formula>#REF!</formula>
    </cfRule>
  </conditionalFormatting>
  <conditionalFormatting sqref="D282">
    <cfRule type="cellIs" dxfId="3057" priority="671" operator="equal">
      <formula>#REF!</formula>
    </cfRule>
  </conditionalFormatting>
  <conditionalFormatting sqref="D291">
    <cfRule type="cellIs" dxfId="3056" priority="669" operator="equal">
      <formula>#REF!</formula>
    </cfRule>
  </conditionalFormatting>
  <conditionalFormatting sqref="D583">
    <cfRule type="cellIs" dxfId="3055" priority="514" operator="equal">
      <formula>#REF!</formula>
    </cfRule>
  </conditionalFormatting>
  <conditionalFormatting sqref="D300">
    <cfRule type="cellIs" dxfId="3054" priority="663" operator="equal">
      <formula>#REF!</formula>
    </cfRule>
  </conditionalFormatting>
  <conditionalFormatting sqref="D310">
    <cfRule type="cellIs" dxfId="3053" priority="660" operator="equal">
      <formula>#REF!</formula>
    </cfRule>
  </conditionalFormatting>
  <conditionalFormatting sqref="D320">
    <cfRule type="cellIs" dxfId="3052" priority="657" operator="equal">
      <formula>#REF!</formula>
    </cfRule>
  </conditionalFormatting>
  <conditionalFormatting sqref="D571">
    <cfRule type="cellIs" dxfId="3051" priority="524" operator="equal">
      <formula>#REF!</formula>
    </cfRule>
  </conditionalFormatting>
  <conditionalFormatting sqref="D333">
    <cfRule type="cellIs" dxfId="3050" priority="654" operator="equal">
      <formula>#REF!</formula>
    </cfRule>
  </conditionalFormatting>
  <conditionalFormatting sqref="D337">
    <cfRule type="cellIs" dxfId="3049" priority="651" operator="equal">
      <formula>#REF!</formula>
    </cfRule>
  </conditionalFormatting>
  <conditionalFormatting sqref="D647">
    <cfRule type="cellIs" dxfId="3048" priority="484" operator="equal">
      <formula>#REF!</formula>
    </cfRule>
  </conditionalFormatting>
  <conditionalFormatting sqref="D341">
    <cfRule type="cellIs" dxfId="3047" priority="648" operator="equal">
      <formula>#REF!</formula>
    </cfRule>
  </conditionalFormatting>
  <conditionalFormatting sqref="D656">
    <cfRule type="cellIs" dxfId="3046" priority="477" operator="equal">
      <formula>#REF!</formula>
    </cfRule>
  </conditionalFormatting>
  <conditionalFormatting sqref="D569">
    <cfRule type="cellIs" dxfId="3045" priority="526" operator="equal">
      <formula>#REF!</formula>
    </cfRule>
  </conditionalFormatting>
  <conditionalFormatting sqref="D362">
    <cfRule type="cellIs" dxfId="3044" priority="645" operator="equal">
      <formula>#REF!</formula>
    </cfRule>
  </conditionalFormatting>
  <conditionalFormatting sqref="D349">
    <cfRule type="cellIs" dxfId="3043" priority="647" operator="equal">
      <formula>#REF!</formula>
    </cfRule>
  </conditionalFormatting>
  <conditionalFormatting sqref="D376">
    <cfRule type="cellIs" dxfId="3042" priority="639" operator="equal">
      <formula>#REF!</formula>
    </cfRule>
  </conditionalFormatting>
  <conditionalFormatting sqref="D614">
    <cfRule type="cellIs" dxfId="3041" priority="502" operator="equal">
      <formula>#REF!</formula>
    </cfRule>
  </conditionalFormatting>
  <conditionalFormatting sqref="D366">
    <cfRule type="cellIs" dxfId="3040" priority="642" operator="equal">
      <formula>#REF!</formula>
    </cfRule>
  </conditionalFormatting>
  <conditionalFormatting sqref="D581">
    <cfRule type="cellIs" dxfId="3039" priority="512" operator="equal">
      <formula>#REF!</formula>
    </cfRule>
  </conditionalFormatting>
  <conditionalFormatting sqref="D612">
    <cfRule type="cellIs" dxfId="3038" priority="500" operator="equal">
      <formula>#REF!</formula>
    </cfRule>
  </conditionalFormatting>
  <conditionalFormatting sqref="D380">
    <cfRule type="cellIs" dxfId="3037" priority="636" operator="equal">
      <formula>#REF!</formula>
    </cfRule>
  </conditionalFormatting>
  <conditionalFormatting sqref="D625">
    <cfRule type="cellIs" dxfId="3036" priority="495" operator="equal">
      <formula>#REF!</formula>
    </cfRule>
  </conditionalFormatting>
  <conditionalFormatting sqref="D654">
    <cfRule type="cellIs" dxfId="3035" priority="480" operator="equal">
      <formula>#REF!</formula>
    </cfRule>
  </conditionalFormatting>
  <conditionalFormatting sqref="D388">
    <cfRule type="cellIs" dxfId="3034" priority="633" operator="equal">
      <formula>#REF!</formula>
    </cfRule>
  </conditionalFormatting>
  <conditionalFormatting sqref="D611">
    <cfRule type="cellIs" dxfId="3033" priority="507" operator="equal">
      <formula>#REF!</formula>
    </cfRule>
  </conditionalFormatting>
  <conditionalFormatting sqref="D623">
    <cfRule type="cellIs" dxfId="3032" priority="497" operator="equal">
      <formula>#REF!</formula>
    </cfRule>
  </conditionalFormatting>
  <conditionalFormatting sqref="D398">
    <cfRule type="cellIs" dxfId="3031" priority="630" operator="equal">
      <formula>#REF!</formula>
    </cfRule>
  </conditionalFormatting>
  <conditionalFormatting sqref="D622">
    <cfRule type="cellIs" dxfId="3030" priority="498" operator="equal">
      <formula>#REF!</formula>
    </cfRule>
  </conditionalFormatting>
  <conditionalFormatting sqref="D402">
    <cfRule type="cellIs" dxfId="3029" priority="627" operator="equal">
      <formula>#REF!</formula>
    </cfRule>
  </conditionalFormatting>
  <conditionalFormatting sqref="D643">
    <cfRule type="cellIs" dxfId="3028" priority="487" operator="equal">
      <formula>#REF!</formula>
    </cfRule>
  </conditionalFormatting>
  <conditionalFormatting sqref="D649">
    <cfRule type="cellIs" dxfId="3027" priority="483" operator="equal">
      <formula>#REF!</formula>
    </cfRule>
  </conditionalFormatting>
  <conditionalFormatting sqref="D412">
    <cfRule type="cellIs" dxfId="3026" priority="624" operator="equal">
      <formula>#REF!</formula>
    </cfRule>
  </conditionalFormatting>
  <conditionalFormatting sqref="D639">
    <cfRule type="cellIs" dxfId="3025" priority="489" operator="equal">
      <formula>#REF!</formula>
    </cfRule>
  </conditionalFormatting>
  <conditionalFormatting sqref="D419">
    <cfRule type="cellIs" dxfId="3024" priority="619" operator="equal">
      <formula>#REF!</formula>
    </cfRule>
  </conditionalFormatting>
  <conditionalFormatting sqref="D415">
    <cfRule type="cellIs" dxfId="3023" priority="621" operator="equal">
      <formula>#REF!</formula>
    </cfRule>
  </conditionalFormatting>
  <conditionalFormatting sqref="D417">
    <cfRule type="cellIs" dxfId="3022" priority="620" operator="equal">
      <formula>#REF!</formula>
    </cfRule>
  </conditionalFormatting>
  <conditionalFormatting sqref="D429">
    <cfRule type="cellIs" dxfId="3021" priority="613" operator="equal">
      <formula>#REF!</formula>
    </cfRule>
  </conditionalFormatting>
  <conditionalFormatting sqref="D672">
    <cfRule type="cellIs" dxfId="3020" priority="471" operator="equal">
      <formula>#REF!</formula>
    </cfRule>
  </conditionalFormatting>
  <conditionalFormatting sqref="D422">
    <cfRule type="cellIs" dxfId="3019" priority="615" operator="equal">
      <formula>#REF!</formula>
    </cfRule>
  </conditionalFormatting>
  <conditionalFormatting sqref="D652">
    <cfRule type="cellIs" dxfId="3018" priority="481" operator="equal">
      <formula>#REF!</formula>
    </cfRule>
  </conditionalFormatting>
  <conditionalFormatting sqref="D432">
    <cfRule type="cellIs" dxfId="3017" priority="610" operator="equal">
      <formula>#REF!</formula>
    </cfRule>
  </conditionalFormatting>
  <conditionalFormatting sqref="D551">
    <cfRule type="cellIs" dxfId="3016" priority="535" operator="equal">
      <formula>#REF!</formula>
    </cfRule>
  </conditionalFormatting>
  <conditionalFormatting sqref="D675">
    <cfRule type="cellIs" dxfId="3015" priority="468" operator="equal">
      <formula>#REF!</formula>
    </cfRule>
  </conditionalFormatting>
  <conditionalFormatting sqref="D434">
    <cfRule type="cellIs" dxfId="3014" priority="609" operator="equal">
      <formula>#REF!</formula>
    </cfRule>
  </conditionalFormatting>
  <conditionalFormatting sqref="D664">
    <cfRule type="cellIs" dxfId="3013" priority="472" operator="equal">
      <formula>#REF!</formula>
    </cfRule>
  </conditionalFormatting>
  <conditionalFormatting sqref="D687">
    <cfRule type="cellIs" dxfId="3012" priority="460" operator="equal">
      <formula>#REF!</formula>
    </cfRule>
  </conditionalFormatting>
  <conditionalFormatting sqref="D436">
    <cfRule type="cellIs" dxfId="3011" priority="607" operator="equal">
      <formula>#REF!</formula>
    </cfRule>
  </conditionalFormatting>
  <conditionalFormatting sqref="D464">
    <cfRule type="cellIs" dxfId="3010" priority="586" operator="equal">
      <formula>#REF!</formula>
    </cfRule>
  </conditionalFormatting>
  <conditionalFormatting sqref="D680">
    <cfRule type="cellIs" dxfId="3009" priority="465" operator="equal">
      <formula>#REF!</formula>
    </cfRule>
  </conditionalFormatting>
  <conditionalFormatting sqref="D673">
    <cfRule type="cellIs" dxfId="3008" priority="470" operator="equal">
      <formula>#REF!</formula>
    </cfRule>
  </conditionalFormatting>
  <conditionalFormatting sqref="D444">
    <cfRule type="cellIs" dxfId="3007" priority="604" operator="equal">
      <formula>#REF!</formula>
    </cfRule>
  </conditionalFormatting>
  <conditionalFormatting sqref="D462">
    <cfRule type="cellIs" dxfId="3006" priority="588" operator="equal">
      <formula>#REF!</formula>
    </cfRule>
  </conditionalFormatting>
  <conditionalFormatting sqref="D448">
    <cfRule type="cellIs" dxfId="3005" priority="598" operator="equal">
      <formula>#REF!</formula>
    </cfRule>
  </conditionalFormatting>
  <conditionalFormatting sqref="D740">
    <cfRule type="cellIs" dxfId="3004" priority="445" operator="equal">
      <formula>#REF!</formula>
    </cfRule>
  </conditionalFormatting>
  <conditionalFormatting sqref="D529">
    <cfRule type="cellIs" dxfId="3003" priority="549" operator="equal">
      <formula>#REF!</formula>
    </cfRule>
  </conditionalFormatting>
  <conditionalFormatting sqref="D682">
    <cfRule type="cellIs" dxfId="3002" priority="463" operator="equal">
      <formula>#REF!</formula>
    </cfRule>
  </conditionalFormatting>
  <conditionalFormatting sqref="D690">
    <cfRule type="cellIs" dxfId="3001" priority="458" operator="equal">
      <formula>#REF!</formula>
    </cfRule>
  </conditionalFormatting>
  <conditionalFormatting sqref="D715">
    <cfRule type="cellIs" dxfId="3000" priority="453" operator="equal">
      <formula>#REF!</formula>
    </cfRule>
  </conditionalFormatting>
  <conditionalFormatting sqref="D457">
    <cfRule type="cellIs" dxfId="2999" priority="594" operator="equal">
      <formula>#REF!</formula>
    </cfRule>
  </conditionalFormatting>
  <conditionalFormatting sqref="D469">
    <cfRule type="cellIs" dxfId="2998" priority="585" operator="equal">
      <formula>#REF!</formula>
    </cfRule>
  </conditionalFormatting>
  <conditionalFormatting sqref="D474">
    <cfRule type="cellIs" dxfId="2997" priority="584" operator="equal">
      <formula>#REF!</formula>
    </cfRule>
  </conditionalFormatting>
  <conditionalFormatting sqref="D744">
    <cfRule type="cellIs" dxfId="2996" priority="443" operator="equal">
      <formula>#REF!</formula>
    </cfRule>
  </conditionalFormatting>
  <conditionalFormatting sqref="D504">
    <cfRule type="cellIs" dxfId="2995" priority="561" operator="equal">
      <formula>#REF!</formula>
    </cfRule>
  </conditionalFormatting>
  <conditionalFormatting sqref="D542">
    <cfRule type="cellIs" dxfId="2994" priority="540" operator="equal">
      <formula>#REF!</formula>
    </cfRule>
  </conditionalFormatting>
  <conditionalFormatting sqref="D562">
    <cfRule type="cellIs" dxfId="2993" priority="529" operator="equal">
      <formula>#REF!</formula>
    </cfRule>
  </conditionalFormatting>
  <conditionalFormatting sqref="D717">
    <cfRule type="cellIs" dxfId="2992" priority="451" operator="equal">
      <formula>#REF!</formula>
    </cfRule>
  </conditionalFormatting>
  <conditionalFormatting sqref="D492">
    <cfRule type="cellIs" dxfId="2991" priority="570" operator="equal">
      <formula>#REF!</formula>
    </cfRule>
  </conditionalFormatting>
  <conditionalFormatting sqref="D501">
    <cfRule type="cellIs" dxfId="2990" priority="564" operator="equal">
      <formula>#REF!</formula>
    </cfRule>
  </conditionalFormatting>
  <conditionalFormatting sqref="D737">
    <cfRule type="cellIs" dxfId="2989" priority="441" operator="equal">
      <formula>#REF!</formula>
    </cfRule>
  </conditionalFormatting>
  <conditionalFormatting sqref="D483">
    <cfRule type="cellIs" dxfId="2988" priority="581" operator="equal">
      <formula>#REF!</formula>
    </cfRule>
  </conditionalFormatting>
  <conditionalFormatting sqref="D507">
    <cfRule type="cellIs" dxfId="2987" priority="559" operator="equal">
      <formula>#REF!</formula>
    </cfRule>
  </conditionalFormatting>
  <conditionalFormatting sqref="D748">
    <cfRule type="cellIs" dxfId="2986" priority="439" operator="equal">
      <formula>#REF!</formula>
    </cfRule>
  </conditionalFormatting>
  <conditionalFormatting sqref="D714">
    <cfRule type="cellIs" dxfId="2985" priority="454" operator="equal">
      <formula>#REF!</formula>
    </cfRule>
  </conditionalFormatting>
  <conditionalFormatting sqref="D570">
    <cfRule type="cellIs" dxfId="2984" priority="525" operator="equal">
      <formula>#REF!</formula>
    </cfRule>
  </conditionalFormatting>
  <conditionalFormatting sqref="D751">
    <cfRule type="cellIs" dxfId="2983" priority="437" operator="equal">
      <formula>#REF!</formula>
    </cfRule>
  </conditionalFormatting>
  <conditionalFormatting sqref="D758">
    <cfRule type="cellIs" dxfId="2982" priority="436" operator="equal">
      <formula>#REF!</formula>
    </cfRule>
  </conditionalFormatting>
  <conditionalFormatting sqref="D539">
    <cfRule type="cellIs" dxfId="2981" priority="545" operator="equal">
      <formula>#REF!</formula>
    </cfRule>
  </conditionalFormatting>
  <conditionalFormatting sqref="D515">
    <cfRule type="cellIs" dxfId="2980" priority="557" operator="equal">
      <formula>#REF!</formula>
    </cfRule>
  </conditionalFormatting>
  <conditionalFormatting sqref="D579">
    <cfRule type="cellIs" dxfId="2979" priority="520" operator="equal">
      <formula>#REF!</formula>
    </cfRule>
  </conditionalFormatting>
  <conditionalFormatting sqref="D779">
    <cfRule type="cellIs" dxfId="2978" priority="425" operator="equal">
      <formula>#REF!</formula>
    </cfRule>
  </conditionalFormatting>
  <conditionalFormatting sqref="D554">
    <cfRule type="cellIs" dxfId="2977" priority="533" operator="equal">
      <formula>#REF!</formula>
    </cfRule>
  </conditionalFormatting>
  <conditionalFormatting sqref="D573">
    <cfRule type="cellIs" dxfId="2976" priority="523" operator="equal">
      <formula>#REF!</formula>
    </cfRule>
  </conditionalFormatting>
  <conditionalFormatting sqref="D761">
    <cfRule type="cellIs" dxfId="2975" priority="433" operator="equal">
      <formula>#REF!</formula>
    </cfRule>
  </conditionalFormatting>
  <conditionalFormatting sqref="D613">
    <cfRule type="cellIs" dxfId="2974" priority="501" operator="equal">
      <formula>#REF!</formula>
    </cfRule>
  </conditionalFormatting>
  <conditionalFormatting sqref="D759">
    <cfRule type="cellIs" dxfId="2973" priority="435" operator="equal">
      <formula>#REF!</formula>
    </cfRule>
  </conditionalFormatting>
  <conditionalFormatting sqref="D524">
    <cfRule type="cellIs" dxfId="2972" priority="553" operator="equal">
      <formula>#REF!</formula>
    </cfRule>
  </conditionalFormatting>
  <conditionalFormatting sqref="D763">
    <cfRule type="cellIs" dxfId="2971" priority="431" operator="equal">
      <formula>#REF!</formula>
    </cfRule>
  </conditionalFormatting>
  <conditionalFormatting sqref="D782">
    <cfRule type="cellIs" dxfId="2970" priority="422" operator="equal">
      <formula>#REF!</formula>
    </cfRule>
  </conditionalFormatting>
  <conditionalFormatting sqref="D629">
    <cfRule type="cellIs" dxfId="2969" priority="494" operator="equal">
      <formula>#REF!</formula>
    </cfRule>
  </conditionalFormatting>
  <conditionalFormatting sqref="D577">
    <cfRule type="cellIs" dxfId="2968" priority="521" operator="equal">
      <formula>#REF!</formula>
    </cfRule>
  </conditionalFormatting>
  <conditionalFormatting sqref="D777">
    <cfRule type="cellIs" dxfId="2967" priority="427" operator="equal">
      <formula>#REF!</formula>
    </cfRule>
  </conditionalFormatting>
  <conditionalFormatting sqref="D601">
    <cfRule type="cellIs" dxfId="2966" priority="508" operator="equal">
      <formula>#REF!</formula>
    </cfRule>
  </conditionalFormatting>
  <conditionalFormatting sqref="D776">
    <cfRule type="cellIs" dxfId="2965" priority="428" operator="equal">
      <formula>#REF!</formula>
    </cfRule>
  </conditionalFormatting>
  <conditionalFormatting sqref="D790">
    <cfRule type="cellIs" dxfId="2964" priority="419" operator="equal">
      <formula>#REF!</formula>
    </cfRule>
  </conditionalFormatting>
  <conditionalFormatting sqref="D591">
    <cfRule type="cellIs" dxfId="2963" priority="510" operator="equal">
      <formula>#REF!</formula>
    </cfRule>
  </conditionalFormatting>
  <conditionalFormatting sqref="D635">
    <cfRule type="cellIs" dxfId="2962" priority="492" operator="equal">
      <formula>#REF!</formula>
    </cfRule>
  </conditionalFormatting>
  <conditionalFormatting sqref="D784">
    <cfRule type="cellIs" dxfId="2961" priority="420" operator="equal">
      <formula>#REF!</formula>
    </cfRule>
  </conditionalFormatting>
  <conditionalFormatting sqref="D793">
    <cfRule type="cellIs" dxfId="2960" priority="416" operator="equal">
      <formula>#REF!</formula>
    </cfRule>
  </conditionalFormatting>
  <conditionalFormatting sqref="D802">
    <cfRule type="cellIs" dxfId="2959" priority="410" operator="equal">
      <formula>#REF!</formula>
    </cfRule>
  </conditionalFormatting>
  <conditionalFormatting sqref="D805">
    <cfRule type="cellIs" dxfId="2958" priority="408" operator="equal">
      <formula>#REF!</formula>
    </cfRule>
  </conditionalFormatting>
  <conditionalFormatting sqref="D640">
    <cfRule type="cellIs" dxfId="2957" priority="488" operator="equal">
      <formula>#REF!</formula>
    </cfRule>
  </conditionalFormatting>
  <conditionalFormatting sqref="D582">
    <cfRule type="cellIs" dxfId="2956" priority="513" operator="equal">
      <formula>#REF!</formula>
    </cfRule>
  </conditionalFormatting>
  <conditionalFormatting sqref="D791">
    <cfRule type="cellIs" dxfId="2955" priority="418" operator="equal">
      <formula>#REF!</formula>
    </cfRule>
  </conditionalFormatting>
  <conditionalFormatting sqref="D813">
    <cfRule type="cellIs" dxfId="2954" priority="407" operator="equal">
      <formula>#REF!</formula>
    </cfRule>
  </conditionalFormatting>
  <conditionalFormatting sqref="D644">
    <cfRule type="cellIs" dxfId="2953" priority="486" operator="equal">
      <formula>#REF!</formula>
    </cfRule>
  </conditionalFormatting>
  <conditionalFormatting sqref="D651">
    <cfRule type="cellIs" dxfId="2952" priority="482" operator="equal">
      <formula>#REF!</formula>
    </cfRule>
  </conditionalFormatting>
  <conditionalFormatting sqref="D633">
    <cfRule type="cellIs" dxfId="2951" priority="493" operator="equal">
      <formula>#REF!</formula>
    </cfRule>
  </conditionalFormatting>
  <conditionalFormatting sqref="D596">
    <cfRule type="cellIs" dxfId="2950" priority="509" operator="equal">
      <formula>#REF!</formula>
    </cfRule>
  </conditionalFormatting>
  <conditionalFormatting sqref="D799">
    <cfRule type="cellIs" dxfId="2949" priority="412" operator="equal">
      <formula>#REF!</formula>
    </cfRule>
  </conditionalFormatting>
  <conditionalFormatting sqref="D824">
    <cfRule type="cellIs" dxfId="2948" priority="400" operator="equal">
      <formula>#REF!</formula>
    </cfRule>
  </conditionalFormatting>
  <conditionalFormatting sqref="D624">
    <cfRule type="cellIs" dxfId="2947" priority="496" operator="equal">
      <formula>#REF!</formula>
    </cfRule>
  </conditionalFormatting>
  <conditionalFormatting sqref="D674">
    <cfRule type="cellIs" dxfId="2946" priority="469" operator="equal">
      <formula>#REF!</formula>
    </cfRule>
  </conditionalFormatting>
  <conditionalFormatting sqref="D885">
    <cfRule type="cellIs" dxfId="2945" priority="367" operator="equal">
      <formula>#REF!</formula>
    </cfRule>
  </conditionalFormatting>
  <conditionalFormatting sqref="D679">
    <cfRule type="cellIs" dxfId="2944" priority="466" operator="equal">
      <formula>#REF!</formula>
    </cfRule>
  </conditionalFormatting>
  <conditionalFormatting sqref="D683">
    <cfRule type="cellIs" dxfId="2943" priority="464" operator="equal">
      <formula>#REF!</formula>
    </cfRule>
  </conditionalFormatting>
  <conditionalFormatting sqref="D616">
    <cfRule type="cellIs" dxfId="2942" priority="499" operator="equal">
      <formula>#REF!</formula>
    </cfRule>
  </conditionalFormatting>
  <conditionalFormatting sqref="D677">
    <cfRule type="cellIs" dxfId="2941" priority="467" operator="equal">
      <formula>#REF!</formula>
    </cfRule>
  </conditionalFormatting>
  <conditionalFormatting sqref="D816">
    <cfRule type="cellIs" dxfId="2940" priority="404" operator="equal">
      <formula>#REF!</formula>
    </cfRule>
  </conditionalFormatting>
  <conditionalFormatting sqref="D969">
    <cfRule type="cellIs" dxfId="2939" priority="316" operator="equal">
      <formula>#REF!</formula>
    </cfRule>
  </conditionalFormatting>
  <conditionalFormatting sqref="D657">
    <cfRule type="cellIs" dxfId="2938" priority="478" operator="equal">
      <formula>#REF!</formula>
    </cfRule>
  </conditionalFormatting>
  <conditionalFormatting sqref="D814">
    <cfRule type="cellIs" dxfId="2937" priority="406" operator="equal">
      <formula>#REF!</formula>
    </cfRule>
  </conditionalFormatting>
  <conditionalFormatting sqref="D665">
    <cfRule type="cellIs" dxfId="2936" priority="473" operator="equal">
      <formula>#REF!</formula>
    </cfRule>
  </conditionalFormatting>
  <conditionalFormatting sqref="D691">
    <cfRule type="cellIs" dxfId="2935" priority="459" operator="equal">
      <formula>#REF!</formula>
    </cfRule>
  </conditionalFormatting>
  <conditionalFormatting sqref="D685">
    <cfRule type="cellIs" dxfId="2934" priority="462" operator="equal">
      <formula>#REF!</formula>
    </cfRule>
  </conditionalFormatting>
  <conditionalFormatting sqref="D662">
    <cfRule type="cellIs" dxfId="2933" priority="475" operator="equal">
      <formula>#REF!</formula>
    </cfRule>
  </conditionalFormatting>
  <conditionalFormatting sqref="D1005">
    <cfRule type="cellIs" dxfId="2932" priority="296" operator="equal">
      <formula>#REF!</formula>
    </cfRule>
  </conditionalFormatting>
  <conditionalFormatting sqref="D688">
    <cfRule type="cellIs" dxfId="2931" priority="461" operator="equal">
      <formula>#REF!</formula>
    </cfRule>
  </conditionalFormatting>
  <conditionalFormatting sqref="D700">
    <cfRule type="cellIs" dxfId="2930" priority="456" operator="equal">
      <formula>#REF!</formula>
    </cfRule>
  </conditionalFormatting>
  <conditionalFormatting sqref="D697">
    <cfRule type="cellIs" dxfId="2929" priority="457" operator="equal">
      <formula>#REF!</formula>
    </cfRule>
  </conditionalFormatting>
  <conditionalFormatting sqref="D706">
    <cfRule type="cellIs" dxfId="2928" priority="455" operator="equal">
      <formula>#REF!</formula>
    </cfRule>
  </conditionalFormatting>
  <conditionalFormatting sqref="D739">
    <cfRule type="cellIs" dxfId="2927" priority="446" operator="equal">
      <formula>#REF!</formula>
    </cfRule>
  </conditionalFormatting>
  <conditionalFormatting sqref="D764">
    <cfRule type="cellIs" dxfId="2926" priority="432" operator="equal">
      <formula>#REF!</formula>
    </cfRule>
  </conditionalFormatting>
  <conditionalFormatting sqref="D838">
    <cfRule type="cellIs" dxfId="2925" priority="393" operator="equal">
      <formula>#REF!</formula>
    </cfRule>
  </conditionalFormatting>
  <conditionalFormatting sqref="D646">
    <cfRule type="cellIs" dxfId="2924" priority="485" operator="equal">
      <formula>#REF!</formula>
    </cfRule>
  </conditionalFormatting>
  <conditionalFormatting sqref="D835">
    <cfRule type="cellIs" dxfId="2923" priority="396" operator="equal">
      <formula>#REF!</formula>
    </cfRule>
  </conditionalFormatting>
  <conditionalFormatting sqref="D727">
    <cfRule type="cellIs" dxfId="2922" priority="449" operator="equal">
      <formula>#REF!</formula>
    </cfRule>
  </conditionalFormatting>
  <conditionalFormatting sqref="D736">
    <cfRule type="cellIs" dxfId="2921" priority="442" operator="equal">
      <formula>#REF!</formula>
    </cfRule>
  </conditionalFormatting>
  <conditionalFormatting sqref="D846">
    <cfRule type="cellIs" dxfId="2920" priority="389" operator="equal">
      <formula>#REF!</formula>
    </cfRule>
  </conditionalFormatting>
  <conditionalFormatting sqref="D733">
    <cfRule type="cellIs" dxfId="2919" priority="447" operator="equal">
      <formula>#REF!</formula>
    </cfRule>
  </conditionalFormatting>
  <conditionalFormatting sqref="D836">
    <cfRule type="cellIs" dxfId="2918" priority="395" operator="equal">
      <formula>#REF!</formula>
    </cfRule>
  </conditionalFormatting>
  <conditionalFormatting sqref="D855">
    <cfRule type="cellIs" dxfId="2917" priority="385" operator="equal">
      <formula>#REF!</formula>
    </cfRule>
  </conditionalFormatting>
  <conditionalFormatting sqref="D865">
    <cfRule type="cellIs" dxfId="2916" priority="379" operator="equal">
      <formula>#REF!</formula>
    </cfRule>
  </conditionalFormatting>
  <conditionalFormatting sqref="D829">
    <cfRule type="cellIs" dxfId="2915" priority="397" operator="equal">
      <formula>#REF!</formula>
    </cfRule>
  </conditionalFormatting>
  <conditionalFormatting sqref="D749">
    <cfRule type="cellIs" dxfId="2914" priority="440" operator="equal">
      <formula>#REF!</formula>
    </cfRule>
  </conditionalFormatting>
  <conditionalFormatting sqref="D752">
    <cfRule type="cellIs" dxfId="2913" priority="438" operator="equal">
      <formula>#REF!</formula>
    </cfRule>
  </conditionalFormatting>
  <conditionalFormatting sqref="D822">
    <cfRule type="cellIs" dxfId="2912" priority="402" operator="equal">
      <formula>#REF!</formula>
    </cfRule>
  </conditionalFormatting>
  <conditionalFormatting sqref="D716">
    <cfRule type="cellIs" dxfId="2911" priority="452" operator="equal">
      <formula>#REF!</formula>
    </cfRule>
  </conditionalFormatting>
  <conditionalFormatting sqref="D825">
    <cfRule type="cellIs" dxfId="2910" priority="401" operator="equal">
      <formula>#REF!</formula>
    </cfRule>
  </conditionalFormatting>
  <conditionalFormatting sqref="D760">
    <cfRule type="cellIs" dxfId="2909" priority="434" operator="equal">
      <formula>#REF!</formula>
    </cfRule>
  </conditionalFormatting>
  <conditionalFormatting sqref="D827">
    <cfRule type="cellIs" dxfId="2908" priority="399" operator="equal">
      <formula>#REF!</formula>
    </cfRule>
  </conditionalFormatting>
  <conditionalFormatting sqref="D766">
    <cfRule type="cellIs" dxfId="2907" priority="430" operator="equal">
      <formula>#REF!</formula>
    </cfRule>
  </conditionalFormatting>
  <conditionalFormatting sqref="D778">
    <cfRule type="cellIs" dxfId="2906" priority="426" operator="equal">
      <formula>#REF!</formula>
    </cfRule>
  </conditionalFormatting>
  <conditionalFormatting sqref="D781">
    <cfRule type="cellIs" dxfId="2905" priority="423" operator="equal">
      <formula>#REF!</formula>
    </cfRule>
  </conditionalFormatting>
  <conditionalFormatting sqref="D768">
    <cfRule type="cellIs" dxfId="2904" priority="429" operator="equal">
      <formula>#REF!</formula>
    </cfRule>
  </conditionalFormatting>
  <conditionalFormatting sqref="D848">
    <cfRule type="cellIs" dxfId="2903" priority="387" operator="equal">
      <formula>#REF!</formula>
    </cfRule>
  </conditionalFormatting>
  <conditionalFormatting sqref="D743">
    <cfRule type="cellIs" dxfId="2902" priority="444" operator="equal">
      <formula>#REF!</formula>
    </cfRule>
  </conditionalFormatting>
  <conditionalFormatting sqref="D857">
    <cfRule type="cellIs" dxfId="2901" priority="383" operator="equal">
      <formula>#REF!</formula>
    </cfRule>
  </conditionalFormatting>
  <conditionalFormatting sqref="D854">
    <cfRule type="cellIs" dxfId="2900" priority="386" operator="equal">
      <formula>#REF!</formula>
    </cfRule>
  </conditionalFormatting>
  <conditionalFormatting sqref="D792">
    <cfRule type="cellIs" dxfId="2899" priority="417" operator="equal">
      <formula>#REF!</formula>
    </cfRule>
  </conditionalFormatting>
  <conditionalFormatting sqref="D884">
    <cfRule type="cellIs" dxfId="2898" priority="368" operator="equal">
      <formula>#REF!</formula>
    </cfRule>
  </conditionalFormatting>
  <conditionalFormatting sqref="D815">
    <cfRule type="cellIs" dxfId="2897" priority="405" operator="equal">
      <formula>#REF!</formula>
    </cfRule>
  </conditionalFormatting>
  <conditionalFormatting sqref="D796">
    <cfRule type="cellIs" dxfId="2896" priority="415" operator="equal">
      <formula>#REF!</formula>
    </cfRule>
  </conditionalFormatting>
  <conditionalFormatting sqref="D953">
    <cfRule type="cellIs" dxfId="2895" priority="331" operator="equal">
      <formula>#REF!</formula>
    </cfRule>
  </conditionalFormatting>
  <conditionalFormatting sqref="D798">
    <cfRule type="cellIs" dxfId="2894" priority="413" operator="equal">
      <formula>#REF!</formula>
    </cfRule>
  </conditionalFormatting>
  <conditionalFormatting sqref="D863">
    <cfRule type="cellIs" dxfId="2893" priority="381" operator="equal">
      <formula>#REF!</formula>
    </cfRule>
  </conditionalFormatting>
  <conditionalFormatting sqref="D821">
    <cfRule type="cellIs" dxfId="2892" priority="403" operator="equal">
      <formula>#REF!</formula>
    </cfRule>
  </conditionalFormatting>
  <conditionalFormatting sqref="D970">
    <cfRule type="cellIs" dxfId="2891" priority="317" operator="equal">
      <formula>#REF!</formula>
    </cfRule>
  </conditionalFormatting>
  <conditionalFormatting sqref="D868">
    <cfRule type="cellIs" dxfId="2890" priority="377" operator="equal">
      <formula>#REF!</formula>
    </cfRule>
  </conditionalFormatting>
  <conditionalFormatting sqref="D880">
    <cfRule type="cellIs" dxfId="2889" priority="370" operator="equal">
      <formula>#REF!</formula>
    </cfRule>
  </conditionalFormatting>
  <conditionalFormatting sqref="D878">
    <cfRule type="cellIs" dxfId="2888" priority="374" operator="equal">
      <formula>#REF!</formula>
    </cfRule>
  </conditionalFormatting>
  <conditionalFormatting sqref="D785">
    <cfRule type="cellIs" dxfId="2887" priority="421" operator="equal">
      <formula>#REF!</formula>
    </cfRule>
  </conditionalFormatting>
  <conditionalFormatting sqref="D973">
    <cfRule type="cellIs" dxfId="2886" priority="315" operator="equal">
      <formula>#REF!</formula>
    </cfRule>
  </conditionalFormatting>
  <conditionalFormatting sqref="D862">
    <cfRule type="cellIs" dxfId="2885" priority="382" operator="equal">
      <formula>#REF!</formula>
    </cfRule>
  </conditionalFormatting>
  <conditionalFormatting sqref="D879">
    <cfRule type="cellIs" dxfId="2884" priority="373" operator="equal">
      <formula>#REF!</formula>
    </cfRule>
  </conditionalFormatting>
  <conditionalFormatting sqref="D804">
    <cfRule type="cellIs" dxfId="2883" priority="409" operator="equal">
      <formula>#REF!</formula>
    </cfRule>
  </conditionalFormatting>
  <conditionalFormatting sqref="D843">
    <cfRule type="cellIs" dxfId="2882" priority="392" operator="equal">
      <formula>#REF!</formula>
    </cfRule>
  </conditionalFormatting>
  <conditionalFormatting sqref="D801">
    <cfRule type="cellIs" dxfId="2881" priority="411" operator="equal">
      <formula>#REF!</formula>
    </cfRule>
  </conditionalFormatting>
  <conditionalFormatting sqref="D906">
    <cfRule type="cellIs" dxfId="2880" priority="358" operator="equal">
      <formula>#REF!</formula>
    </cfRule>
  </conditionalFormatting>
  <conditionalFormatting sqref="D881">
    <cfRule type="cellIs" dxfId="2879" priority="369" operator="equal">
      <formula>#REF!</formula>
    </cfRule>
  </conditionalFormatting>
  <conditionalFormatting sqref="D845">
    <cfRule type="cellIs" dxfId="2878" priority="390" operator="equal">
      <formula>#REF!</formula>
    </cfRule>
  </conditionalFormatting>
  <conditionalFormatting sqref="D872">
    <cfRule type="cellIs" dxfId="2877" priority="375" operator="equal">
      <formula>#REF!</formula>
    </cfRule>
  </conditionalFormatting>
  <conditionalFormatting sqref="D856">
    <cfRule type="cellIs" dxfId="2876" priority="384" operator="equal">
      <formula>#REF!</formula>
    </cfRule>
  </conditionalFormatting>
  <conditionalFormatting sqref="D890">
    <cfRule type="cellIs" dxfId="2875" priority="364" operator="equal">
      <formula>#REF!</formula>
    </cfRule>
  </conditionalFormatting>
  <conditionalFormatting sqref="D830">
    <cfRule type="cellIs" dxfId="2874" priority="398" operator="equal">
      <formula>#REF!</formula>
    </cfRule>
  </conditionalFormatting>
  <conditionalFormatting sqref="D996">
    <cfRule type="cellIs" dxfId="2873" priority="301" operator="equal">
      <formula>#REF!</formula>
    </cfRule>
  </conditionalFormatting>
  <conditionalFormatting sqref="D899">
    <cfRule type="cellIs" dxfId="2872" priority="360" operator="equal">
      <formula>#REF!</formula>
    </cfRule>
  </conditionalFormatting>
  <conditionalFormatting sqref="D1012">
    <cfRule type="cellIs" dxfId="2871" priority="292" operator="equal">
      <formula>#REF!</formula>
    </cfRule>
  </conditionalFormatting>
  <conditionalFormatting sqref="D887">
    <cfRule type="cellIs" dxfId="2870" priority="366" operator="equal">
      <formula>#REF!</formula>
    </cfRule>
  </conditionalFormatting>
  <conditionalFormatting sqref="D908">
    <cfRule type="cellIs" dxfId="2869" priority="356" operator="equal">
      <formula>#REF!</formula>
    </cfRule>
  </conditionalFormatting>
  <conditionalFormatting sqref="D896">
    <cfRule type="cellIs" dxfId="2868" priority="363" operator="equal">
      <formula>#REF!</formula>
    </cfRule>
  </conditionalFormatting>
  <conditionalFormatting sqref="D1004">
    <cfRule type="cellIs" dxfId="2867" priority="297" operator="equal">
      <formula>#REF!</formula>
    </cfRule>
  </conditionalFormatting>
  <conditionalFormatting sqref="D897">
    <cfRule type="cellIs" dxfId="2866" priority="362" operator="equal">
      <formula>#REF!</formula>
    </cfRule>
  </conditionalFormatting>
  <conditionalFormatting sqref="D837">
    <cfRule type="cellIs" dxfId="2865" priority="394" operator="equal">
      <formula>#REF!</formula>
    </cfRule>
  </conditionalFormatting>
  <conditionalFormatting sqref="D864">
    <cfRule type="cellIs" dxfId="2864" priority="380" operator="equal">
      <formula>#REF!</formula>
    </cfRule>
  </conditionalFormatting>
  <conditionalFormatting sqref="D867">
    <cfRule type="cellIs" dxfId="2863" priority="378" operator="equal">
      <formula>#REF!</formula>
    </cfRule>
  </conditionalFormatting>
  <conditionalFormatting sqref="D921">
    <cfRule type="cellIs" dxfId="2862" priority="349" operator="equal">
      <formula>#REF!</formula>
    </cfRule>
  </conditionalFormatting>
  <conditionalFormatting sqref="D911">
    <cfRule type="cellIs" dxfId="2861" priority="354" operator="equal">
      <formula>#REF!</formula>
    </cfRule>
  </conditionalFormatting>
  <conditionalFormatting sqref="D849">
    <cfRule type="cellIs" dxfId="2860" priority="388" operator="equal">
      <formula>#REF!</formula>
    </cfRule>
  </conditionalFormatting>
  <conditionalFormatting sqref="D913">
    <cfRule type="cellIs" dxfId="2859" priority="352" operator="equal">
      <formula>#REF!</formula>
    </cfRule>
  </conditionalFormatting>
  <conditionalFormatting sqref="D871">
    <cfRule type="cellIs" dxfId="2858" priority="376" operator="equal">
      <formula>#REF!</formula>
    </cfRule>
  </conditionalFormatting>
  <conditionalFormatting sqref="D920">
    <cfRule type="cellIs" dxfId="2857" priority="350" operator="equal">
      <formula>#REF!</formula>
    </cfRule>
  </conditionalFormatting>
  <conditionalFormatting sqref="D933">
    <cfRule type="cellIs" dxfId="2856" priority="343" operator="equal">
      <formula>#REF!</formula>
    </cfRule>
  </conditionalFormatting>
  <conditionalFormatting sqref="D922">
    <cfRule type="cellIs" dxfId="2855" priority="348" operator="equal">
      <formula>#REF!</formula>
    </cfRule>
  </conditionalFormatting>
  <conditionalFormatting sqref="D932">
    <cfRule type="cellIs" dxfId="2854" priority="344" operator="equal">
      <formula>#REF!</formula>
    </cfRule>
  </conditionalFormatting>
  <conditionalFormatting sqref="D934">
    <cfRule type="cellIs" dxfId="2853" priority="342" operator="equal">
      <formula>#REF!</formula>
    </cfRule>
  </conditionalFormatting>
  <conditionalFormatting sqref="D938">
    <cfRule type="cellIs" dxfId="2852" priority="341" operator="equal">
      <formula>#REF!</formula>
    </cfRule>
  </conditionalFormatting>
  <conditionalFormatting sqref="D937">
    <cfRule type="cellIs" dxfId="2851" priority="340" operator="equal">
      <formula>#REF!</formula>
    </cfRule>
  </conditionalFormatting>
  <conditionalFormatting sqref="D944">
    <cfRule type="cellIs" dxfId="2850" priority="334" operator="equal">
      <formula>#REF!</formula>
    </cfRule>
  </conditionalFormatting>
  <conditionalFormatting sqref="D898">
    <cfRule type="cellIs" dxfId="2849" priority="361" operator="equal">
      <formula>#REF!</formula>
    </cfRule>
  </conditionalFormatting>
  <conditionalFormatting sqref="D919">
    <cfRule type="cellIs" dxfId="2848" priority="351" operator="equal">
      <formula>#REF!</formula>
    </cfRule>
  </conditionalFormatting>
  <conditionalFormatting sqref="D979">
    <cfRule type="cellIs" dxfId="2847" priority="308" operator="equal">
      <formula>#REF!</formula>
    </cfRule>
  </conditionalFormatting>
  <conditionalFormatting sqref="D961">
    <cfRule type="cellIs" dxfId="2846" priority="323" operator="equal">
      <formula>#REF!</formula>
    </cfRule>
  </conditionalFormatting>
  <conditionalFormatting sqref="D989">
    <cfRule type="cellIs" dxfId="2845" priority="304" operator="equal">
      <formula>#REF!</formula>
    </cfRule>
  </conditionalFormatting>
  <conditionalFormatting sqref="D946">
    <cfRule type="cellIs" dxfId="2844" priority="336" operator="equal">
      <formula>#REF!</formula>
    </cfRule>
  </conditionalFormatting>
  <conditionalFormatting sqref="D905">
    <cfRule type="cellIs" dxfId="2843" priority="359" operator="equal">
      <formula>#REF!</formula>
    </cfRule>
  </conditionalFormatting>
  <conditionalFormatting sqref="D891">
    <cfRule type="cellIs" dxfId="2842" priority="365" operator="equal">
      <formula>#REF!</formula>
    </cfRule>
  </conditionalFormatting>
  <conditionalFormatting sqref="D1002">
    <cfRule type="cellIs" dxfId="2841" priority="299" operator="equal">
      <formula>#REF!</formula>
    </cfRule>
  </conditionalFormatting>
  <conditionalFormatting sqref="D910">
    <cfRule type="cellIs" dxfId="2840" priority="355" operator="equal">
      <formula>#REF!</formula>
    </cfRule>
  </conditionalFormatting>
  <conditionalFormatting sqref="D954">
    <cfRule type="cellIs" dxfId="2839" priority="330" operator="equal">
      <formula>#REF!</formula>
    </cfRule>
  </conditionalFormatting>
  <conditionalFormatting sqref="D907">
    <cfRule type="cellIs" dxfId="2838" priority="357" operator="equal">
      <formula>#REF!</formula>
    </cfRule>
  </conditionalFormatting>
  <conditionalFormatting sqref="D994">
    <cfRule type="cellIs" dxfId="2837" priority="303" operator="equal">
      <formula>#REF!</formula>
    </cfRule>
  </conditionalFormatting>
  <conditionalFormatting sqref="D914">
    <cfRule type="cellIs" dxfId="2836" priority="353" operator="equal">
      <formula>#REF!</formula>
    </cfRule>
  </conditionalFormatting>
  <conditionalFormatting sqref="D960">
    <cfRule type="cellIs" dxfId="2835" priority="329" operator="equal">
      <formula>#REF!</formula>
    </cfRule>
  </conditionalFormatting>
  <conditionalFormatting sqref="D968">
    <cfRule type="cellIs" dxfId="2834" priority="322" operator="equal">
      <formula>#REF!</formula>
    </cfRule>
  </conditionalFormatting>
  <conditionalFormatting sqref="D952">
    <cfRule type="cellIs" dxfId="2833" priority="332" operator="equal">
      <formula>#REF!</formula>
    </cfRule>
  </conditionalFormatting>
  <conditionalFormatting sqref="D924">
    <cfRule type="cellIs" dxfId="2832" priority="347" operator="equal">
      <formula>#REF!</formula>
    </cfRule>
  </conditionalFormatting>
  <conditionalFormatting sqref="D943">
    <cfRule type="cellIs" dxfId="2831" priority="339" operator="equal">
      <formula>#REF!</formula>
    </cfRule>
  </conditionalFormatting>
  <conditionalFormatting sqref="D997">
    <cfRule type="cellIs" dxfId="2830" priority="300" operator="equal">
      <formula>#REF!</formula>
    </cfRule>
  </conditionalFormatting>
  <conditionalFormatting sqref="D1003">
    <cfRule type="cellIs" dxfId="2829" priority="295" operator="equal">
      <formula>#REF!</formula>
    </cfRule>
  </conditionalFormatting>
  <conditionalFormatting sqref="D945">
    <cfRule type="cellIs" dxfId="2828" priority="335" operator="equal">
      <formula>#REF!</formula>
    </cfRule>
  </conditionalFormatting>
  <conditionalFormatting sqref="D1015">
    <cfRule type="cellIs" dxfId="2827" priority="288" operator="equal">
      <formula>#REF!</formula>
    </cfRule>
  </conditionalFormatting>
  <conditionalFormatting sqref="D931">
    <cfRule type="cellIs" dxfId="2826" priority="345" operator="equal">
      <formula>#REF!</formula>
    </cfRule>
  </conditionalFormatting>
  <conditionalFormatting sqref="D963">
    <cfRule type="cellIs" dxfId="2825" priority="325" operator="equal">
      <formula>#REF!</formula>
    </cfRule>
  </conditionalFormatting>
  <conditionalFormatting sqref="D962">
    <cfRule type="cellIs" dxfId="2824" priority="324" operator="equal">
      <formula>#REF!</formula>
    </cfRule>
  </conditionalFormatting>
  <conditionalFormatting sqref="D971">
    <cfRule type="cellIs" dxfId="2823" priority="318" operator="equal">
      <formula>#REF!</formula>
    </cfRule>
  </conditionalFormatting>
  <conditionalFormatting sqref="D981">
    <cfRule type="cellIs" dxfId="2822" priority="310" operator="equal">
      <formula>#REF!</formula>
    </cfRule>
  </conditionalFormatting>
  <conditionalFormatting sqref="D987">
    <cfRule type="cellIs" dxfId="2821" priority="306" operator="equal">
      <formula>#REF!</formula>
    </cfRule>
  </conditionalFormatting>
  <conditionalFormatting sqref="D1011">
    <cfRule type="cellIs" dxfId="2820" priority="293" operator="equal">
      <formula>#REF!</formula>
    </cfRule>
  </conditionalFormatting>
  <conditionalFormatting sqref="D980">
    <cfRule type="cellIs" dxfId="2819" priority="309" operator="equal">
      <formula>#REF!</formula>
    </cfRule>
  </conditionalFormatting>
  <conditionalFormatting sqref="D995">
    <cfRule type="cellIs" dxfId="2818" priority="302" operator="equal">
      <formula>#REF!</formula>
    </cfRule>
  </conditionalFormatting>
  <conditionalFormatting sqref="D988">
    <cfRule type="cellIs" dxfId="2817" priority="305" operator="equal">
      <formula>#REF!</formula>
    </cfRule>
  </conditionalFormatting>
  <conditionalFormatting sqref="D951">
    <cfRule type="cellIs" dxfId="2816" priority="333" operator="equal">
      <formula>#REF!</formula>
    </cfRule>
  </conditionalFormatting>
  <conditionalFormatting sqref="D1017">
    <cfRule type="cellIs" dxfId="2815" priority="290" operator="equal">
      <formula>#REF!</formula>
    </cfRule>
  </conditionalFormatting>
  <conditionalFormatting sqref="D986">
    <cfRule type="cellIs" dxfId="2814" priority="307" operator="equal">
      <formula>#REF!</formula>
    </cfRule>
  </conditionalFormatting>
  <conditionalFormatting sqref="D1016">
    <cfRule type="cellIs" dxfId="2813" priority="289" operator="equal">
      <formula>#REF!</formula>
    </cfRule>
  </conditionalFormatting>
  <conditionalFormatting sqref="D978">
    <cfRule type="cellIs" dxfId="2812" priority="314" operator="equal">
      <formula>#REF!</formula>
    </cfRule>
  </conditionalFormatting>
  <conditionalFormatting sqref="D1010">
    <cfRule type="cellIs" dxfId="2811" priority="294" operator="equal">
      <formula>#REF!</formula>
    </cfRule>
  </conditionalFormatting>
  <conditionalFormatting sqref="D1013">
    <cfRule type="cellIs" dxfId="2810" priority="291" operator="equal">
      <formula>#REF!</formula>
    </cfRule>
  </conditionalFormatting>
  <conditionalFormatting sqref="D1025">
    <cfRule type="cellIs" dxfId="2809" priority="285" operator="equal">
      <formula>#REF!</formula>
    </cfRule>
  </conditionalFormatting>
  <conditionalFormatting sqref="D1024">
    <cfRule type="cellIs" dxfId="2808" priority="286" operator="equal">
      <formula>#REF!</formula>
    </cfRule>
  </conditionalFormatting>
  <conditionalFormatting sqref="D1022">
    <cfRule type="cellIs" dxfId="2807" priority="287" operator="equal">
      <formula>#REF!</formula>
    </cfRule>
  </conditionalFormatting>
  <conditionalFormatting sqref="D1023">
    <cfRule type="cellIs" dxfId="2806" priority="284" operator="equal">
      <formula>#REF!</formula>
    </cfRule>
  </conditionalFormatting>
  <conditionalFormatting sqref="D1034">
    <cfRule type="cellIs" dxfId="2805" priority="278" operator="equal">
      <formula>#REF!</formula>
    </cfRule>
  </conditionalFormatting>
  <conditionalFormatting sqref="D1033">
    <cfRule type="cellIs" dxfId="2804" priority="279" operator="equal">
      <formula>#REF!</formula>
    </cfRule>
  </conditionalFormatting>
  <conditionalFormatting sqref="D1032">
    <cfRule type="cellIs" dxfId="2803" priority="283" operator="equal">
      <formula>#REF!</formula>
    </cfRule>
  </conditionalFormatting>
  <conditionalFormatting sqref="D1035">
    <cfRule type="cellIs" dxfId="2802" priority="277" operator="equal">
      <formula>#REF!</formula>
    </cfRule>
  </conditionalFormatting>
  <conditionalFormatting sqref="D1042">
    <cfRule type="cellIs" dxfId="2801" priority="274" operator="equal">
      <formula>#REF!</formula>
    </cfRule>
  </conditionalFormatting>
  <conditionalFormatting sqref="D1041">
    <cfRule type="cellIs" dxfId="2800" priority="275" operator="equal">
      <formula>#REF!</formula>
    </cfRule>
  </conditionalFormatting>
  <conditionalFormatting sqref="D1043">
    <cfRule type="cellIs" dxfId="2799" priority="273" operator="equal">
      <formula>#REF!</formula>
    </cfRule>
  </conditionalFormatting>
  <conditionalFormatting sqref="D1050">
    <cfRule type="cellIs" dxfId="2798" priority="270" operator="equal">
      <formula>#REF!</formula>
    </cfRule>
  </conditionalFormatting>
  <conditionalFormatting sqref="D1049">
    <cfRule type="cellIs" dxfId="2797" priority="271" operator="equal">
      <formula>#REF!</formula>
    </cfRule>
  </conditionalFormatting>
  <conditionalFormatting sqref="D1040">
    <cfRule type="cellIs" dxfId="2796" priority="276" operator="equal">
      <formula>#REF!</formula>
    </cfRule>
  </conditionalFormatting>
  <conditionalFormatting sqref="D1051">
    <cfRule type="cellIs" dxfId="2795" priority="269" operator="equal">
      <formula>#REF!</formula>
    </cfRule>
  </conditionalFormatting>
  <conditionalFormatting sqref="D1053">
    <cfRule type="cellIs" dxfId="2794" priority="268" operator="equal">
      <formula>#REF!</formula>
    </cfRule>
  </conditionalFormatting>
  <conditionalFormatting sqref="D1057">
    <cfRule type="cellIs" dxfId="2793" priority="265" operator="equal">
      <formula>#REF!</formula>
    </cfRule>
  </conditionalFormatting>
  <conditionalFormatting sqref="D1055">
    <cfRule type="cellIs" dxfId="2792" priority="264" operator="equal">
      <formula>#REF!</formula>
    </cfRule>
  </conditionalFormatting>
  <conditionalFormatting sqref="D1048">
    <cfRule type="cellIs" dxfId="2791" priority="272" operator="equal">
      <formula>#REF!</formula>
    </cfRule>
  </conditionalFormatting>
  <conditionalFormatting sqref="D1059">
    <cfRule type="cellIs" dxfId="2790" priority="263" operator="equal">
      <formula>#REF!</formula>
    </cfRule>
  </conditionalFormatting>
  <conditionalFormatting sqref="D1065">
    <cfRule type="cellIs" dxfId="2789" priority="262" operator="equal">
      <formula>#REF!</formula>
    </cfRule>
  </conditionalFormatting>
  <conditionalFormatting sqref="D1063">
    <cfRule type="cellIs" dxfId="2788" priority="261" operator="equal">
      <formula>#REF!</formula>
    </cfRule>
  </conditionalFormatting>
  <conditionalFormatting sqref="D1072">
    <cfRule type="cellIs" dxfId="2787" priority="257" operator="equal">
      <formula>#REF!</formula>
    </cfRule>
  </conditionalFormatting>
  <conditionalFormatting sqref="D1078">
    <cfRule type="cellIs" dxfId="2786" priority="254" operator="equal">
      <formula>#REF!</formula>
    </cfRule>
  </conditionalFormatting>
  <conditionalFormatting sqref="D1056">
    <cfRule type="cellIs" dxfId="2785" priority="260" operator="equal">
      <formula>#REF!</formula>
    </cfRule>
  </conditionalFormatting>
  <conditionalFormatting sqref="D1073">
    <cfRule type="cellIs" dxfId="2784" priority="256" operator="equal">
      <formula>#REF!</formula>
    </cfRule>
  </conditionalFormatting>
  <conditionalFormatting sqref="D1064">
    <cfRule type="cellIs" dxfId="2783" priority="259" operator="equal">
      <formula>#REF!</formula>
    </cfRule>
  </conditionalFormatting>
  <conditionalFormatting sqref="D1074">
    <cfRule type="cellIs" dxfId="2782" priority="255" operator="equal">
      <formula>#REF!</formula>
    </cfRule>
  </conditionalFormatting>
  <conditionalFormatting sqref="D1077">
    <cfRule type="cellIs" dxfId="2781" priority="252" operator="equal">
      <formula>#REF!</formula>
    </cfRule>
  </conditionalFormatting>
  <conditionalFormatting sqref="D1076">
    <cfRule type="cellIs" dxfId="2780" priority="253" operator="equal">
      <formula>#REF!</formula>
    </cfRule>
  </conditionalFormatting>
  <conditionalFormatting sqref="D1085">
    <cfRule type="cellIs" dxfId="2779" priority="250" operator="equal">
      <formula>#REF!</formula>
    </cfRule>
  </conditionalFormatting>
  <conditionalFormatting sqref="D1087">
    <cfRule type="cellIs" dxfId="2778" priority="248" operator="equal">
      <formula>#REF!</formula>
    </cfRule>
  </conditionalFormatting>
  <conditionalFormatting sqref="D1071">
    <cfRule type="cellIs" dxfId="2777" priority="258" operator="equal">
      <formula>#REF!</formula>
    </cfRule>
  </conditionalFormatting>
  <conditionalFormatting sqref="D1086">
    <cfRule type="cellIs" dxfId="2776" priority="249" operator="equal">
      <formula>#REF!</formula>
    </cfRule>
  </conditionalFormatting>
  <conditionalFormatting sqref="D1095">
    <cfRule type="cellIs" dxfId="2775" priority="245" operator="equal">
      <formula>#REF!</formula>
    </cfRule>
  </conditionalFormatting>
  <conditionalFormatting sqref="D1089">
    <cfRule type="cellIs" dxfId="2774" priority="247" operator="equal">
      <formula>#REF!</formula>
    </cfRule>
  </conditionalFormatting>
  <conditionalFormatting sqref="D1102">
    <cfRule type="cellIs" dxfId="2773" priority="241" operator="equal">
      <formula>#REF!</formula>
    </cfRule>
  </conditionalFormatting>
  <conditionalFormatting sqref="D1093">
    <cfRule type="cellIs" dxfId="2772" priority="244" operator="equal">
      <formula>#REF!</formula>
    </cfRule>
  </conditionalFormatting>
  <conditionalFormatting sqref="D1091">
    <cfRule type="cellIs" dxfId="2771" priority="246" operator="equal">
      <formula>#REF!</formula>
    </cfRule>
  </conditionalFormatting>
  <conditionalFormatting sqref="D1084">
    <cfRule type="cellIs" dxfId="2770" priority="251" operator="equal">
      <formula>#REF!</formula>
    </cfRule>
  </conditionalFormatting>
  <conditionalFormatting sqref="D1094">
    <cfRule type="cellIs" dxfId="2769" priority="243" operator="equal">
      <formula>#REF!</formula>
    </cfRule>
  </conditionalFormatting>
  <conditionalFormatting sqref="D1104">
    <cfRule type="cellIs" dxfId="2768" priority="239" operator="equal">
      <formula>#REF!</formula>
    </cfRule>
  </conditionalFormatting>
  <conditionalFormatting sqref="D1107">
    <cfRule type="cellIs" dxfId="2767" priority="237" operator="equal">
      <formula>#REF!</formula>
    </cfRule>
  </conditionalFormatting>
  <conditionalFormatting sqref="D1113">
    <cfRule type="cellIs" dxfId="2766" priority="235" operator="equal">
      <formula>#REF!</formula>
    </cfRule>
  </conditionalFormatting>
  <conditionalFormatting sqref="D1103">
    <cfRule type="cellIs" dxfId="2765" priority="240" operator="equal">
      <formula>#REF!</formula>
    </cfRule>
  </conditionalFormatting>
  <conditionalFormatting sqref="D1108">
    <cfRule type="cellIs" dxfId="2764" priority="236" operator="equal">
      <formula>#REF!</formula>
    </cfRule>
  </conditionalFormatting>
  <conditionalFormatting sqref="D1111">
    <cfRule type="cellIs" dxfId="2763" priority="234" operator="equal">
      <formula>#REF!</formula>
    </cfRule>
  </conditionalFormatting>
  <conditionalFormatting sqref="D1121">
    <cfRule type="cellIs" dxfId="2762" priority="229" operator="equal">
      <formula>#REF!</formula>
    </cfRule>
  </conditionalFormatting>
  <conditionalFormatting sqref="D1101">
    <cfRule type="cellIs" dxfId="2761" priority="242" operator="equal">
      <formula>#REF!</formula>
    </cfRule>
  </conditionalFormatting>
  <conditionalFormatting sqref="D1109">
    <cfRule type="cellIs" dxfId="2760" priority="238" operator="equal">
      <formula>#REF!</formula>
    </cfRule>
  </conditionalFormatting>
  <conditionalFormatting sqref="D1129">
    <cfRule type="cellIs" dxfId="2759" priority="225" operator="equal">
      <formula>#REF!</formula>
    </cfRule>
  </conditionalFormatting>
  <conditionalFormatting sqref="D1119">
    <cfRule type="cellIs" dxfId="2758" priority="228" operator="equal">
      <formula>#REF!</formula>
    </cfRule>
  </conditionalFormatting>
  <conditionalFormatting sqref="D1120">
    <cfRule type="cellIs" dxfId="2757" priority="227" operator="equal">
      <formula>#REF!</formula>
    </cfRule>
  </conditionalFormatting>
  <conditionalFormatting sqref="D1128">
    <cfRule type="cellIs" dxfId="2756" priority="223" operator="equal">
      <formula>#REF!</formula>
    </cfRule>
  </conditionalFormatting>
  <conditionalFormatting sqref="D1137">
    <cfRule type="cellIs" dxfId="2755" priority="221" operator="equal">
      <formula>#REF!</formula>
    </cfRule>
  </conditionalFormatting>
  <conditionalFormatting sqref="D1136">
    <cfRule type="cellIs" dxfId="2754" priority="219" operator="equal">
      <formula>#REF!</formula>
    </cfRule>
  </conditionalFormatting>
  <conditionalFormatting sqref="D1127">
    <cfRule type="cellIs" dxfId="2753" priority="224" operator="equal">
      <formula>#REF!</formula>
    </cfRule>
  </conditionalFormatting>
  <conditionalFormatting sqref="D1118">
    <cfRule type="cellIs" dxfId="2752" priority="233" operator="equal">
      <formula>#REF!</formula>
    </cfRule>
  </conditionalFormatting>
  <conditionalFormatting sqref="D1135">
    <cfRule type="cellIs" dxfId="2751" priority="220" operator="equal">
      <formula>#REF!</formula>
    </cfRule>
  </conditionalFormatting>
  <conditionalFormatting sqref="D1144">
    <cfRule type="cellIs" dxfId="2750" priority="215" operator="equal">
      <formula>#REF!</formula>
    </cfRule>
  </conditionalFormatting>
  <conditionalFormatting sqref="D1145">
    <cfRule type="cellIs" dxfId="2749" priority="217" operator="equal">
      <formula>#REF!</formula>
    </cfRule>
  </conditionalFormatting>
  <conditionalFormatting sqref="D1153">
    <cfRule type="cellIs" dxfId="2748" priority="213" operator="equal">
      <formula>#REF!</formula>
    </cfRule>
  </conditionalFormatting>
  <conditionalFormatting sqref="D1143">
    <cfRule type="cellIs" dxfId="2747" priority="216" operator="equal">
      <formula>#REF!</formula>
    </cfRule>
  </conditionalFormatting>
  <conditionalFormatting sqref="D1152">
    <cfRule type="cellIs" dxfId="2746" priority="211" operator="equal">
      <formula>#REF!</formula>
    </cfRule>
  </conditionalFormatting>
  <conditionalFormatting sqref="D1126">
    <cfRule type="cellIs" dxfId="2745" priority="226" operator="equal">
      <formula>#REF!</formula>
    </cfRule>
  </conditionalFormatting>
  <conditionalFormatting sqref="D1151">
    <cfRule type="cellIs" dxfId="2744" priority="212" operator="equal">
      <formula>#REF!</formula>
    </cfRule>
  </conditionalFormatting>
  <conditionalFormatting sqref="D1155">
    <cfRule type="cellIs" dxfId="2743" priority="210" operator="equal">
      <formula>#REF!</formula>
    </cfRule>
  </conditionalFormatting>
  <conditionalFormatting sqref="D1164">
    <cfRule type="cellIs" dxfId="2742" priority="207" operator="equal">
      <formula>#REF!</formula>
    </cfRule>
  </conditionalFormatting>
  <conditionalFormatting sqref="D1134">
    <cfRule type="cellIs" dxfId="2741" priority="222" operator="equal">
      <formula>#REF!</formula>
    </cfRule>
  </conditionalFormatting>
  <conditionalFormatting sqref="D1172">
    <cfRule type="cellIs" dxfId="2740" priority="203" operator="equal">
      <formula>#REF!</formula>
    </cfRule>
  </conditionalFormatting>
  <conditionalFormatting sqref="D1163">
    <cfRule type="cellIs" dxfId="2739" priority="205" operator="equal">
      <formula>#REF!</formula>
    </cfRule>
  </conditionalFormatting>
  <conditionalFormatting sqref="D1162">
    <cfRule type="cellIs" dxfId="2738" priority="206" operator="equal">
      <formula>#REF!</formula>
    </cfRule>
  </conditionalFormatting>
  <conditionalFormatting sqref="D1142">
    <cfRule type="cellIs" dxfId="2737" priority="218" operator="equal">
      <formula>#REF!</formula>
    </cfRule>
  </conditionalFormatting>
  <conditionalFormatting sqref="D1171">
    <cfRule type="cellIs" dxfId="2736" priority="201" operator="equal">
      <formula>#REF!</formula>
    </cfRule>
  </conditionalFormatting>
  <conditionalFormatting sqref="D1180">
    <cfRule type="cellIs" dxfId="2735" priority="199" operator="equal">
      <formula>#REF!</formula>
    </cfRule>
  </conditionalFormatting>
  <conditionalFormatting sqref="D1170">
    <cfRule type="cellIs" dxfId="2734" priority="202" operator="equal">
      <formula>#REF!</formula>
    </cfRule>
  </conditionalFormatting>
  <conditionalFormatting sqref="D1150">
    <cfRule type="cellIs" dxfId="2733" priority="214" operator="equal">
      <formula>#REF!</formula>
    </cfRule>
  </conditionalFormatting>
  <conditionalFormatting sqref="D1179">
    <cfRule type="cellIs" dxfId="2732" priority="197" operator="equal">
      <formula>#REF!</formula>
    </cfRule>
  </conditionalFormatting>
  <conditionalFormatting sqref="D1183">
    <cfRule type="cellIs" dxfId="2731" priority="194" operator="equal">
      <formula>#REF!</formula>
    </cfRule>
  </conditionalFormatting>
  <conditionalFormatting sqref="D1184">
    <cfRule type="cellIs" dxfId="2730" priority="196" operator="equal">
      <formula>#REF!</formula>
    </cfRule>
  </conditionalFormatting>
  <conditionalFormatting sqref="D1192">
    <cfRule type="cellIs" dxfId="2729" priority="190" operator="equal">
      <formula>#REF!</formula>
    </cfRule>
  </conditionalFormatting>
  <conditionalFormatting sqref="D1178">
    <cfRule type="cellIs" dxfId="2728" priority="198" operator="equal">
      <formula>#REF!</formula>
    </cfRule>
  </conditionalFormatting>
  <conditionalFormatting sqref="D1161">
    <cfRule type="cellIs" dxfId="2727" priority="208" operator="equal">
      <formula>#REF!</formula>
    </cfRule>
  </conditionalFormatting>
  <conditionalFormatting sqref="D1193">
    <cfRule type="cellIs" dxfId="2726" priority="192" operator="equal">
      <formula>#REF!</formula>
    </cfRule>
  </conditionalFormatting>
  <conditionalFormatting sqref="D1200">
    <cfRule type="cellIs" dxfId="2725" priority="186" operator="equal">
      <formula>#REF!</formula>
    </cfRule>
  </conditionalFormatting>
  <conditionalFormatting sqref="D1182">
    <cfRule type="cellIs" dxfId="2724" priority="195" operator="equal">
      <formula>#REF!</formula>
    </cfRule>
  </conditionalFormatting>
  <conditionalFormatting sqref="D1169">
    <cfRule type="cellIs" dxfId="2723" priority="204" operator="equal">
      <formula>#REF!</formula>
    </cfRule>
  </conditionalFormatting>
  <conditionalFormatting sqref="D1201">
    <cfRule type="cellIs" dxfId="2722" priority="188" operator="equal">
      <formula>#REF!</formula>
    </cfRule>
  </conditionalFormatting>
  <conditionalFormatting sqref="D1209">
    <cfRule type="cellIs" dxfId="2721" priority="181" operator="equal">
      <formula>#REF!</formula>
    </cfRule>
  </conditionalFormatting>
  <conditionalFormatting sqref="D1191">
    <cfRule type="cellIs" dxfId="2720" priority="191" operator="equal">
      <formula>#REF!</formula>
    </cfRule>
  </conditionalFormatting>
  <conditionalFormatting sqref="D1177">
    <cfRule type="cellIs" dxfId="2719" priority="200" operator="equal">
      <formula>#REF!</formula>
    </cfRule>
  </conditionalFormatting>
  <conditionalFormatting sqref="D1199">
    <cfRule type="cellIs" dxfId="2718" priority="187" operator="equal">
      <formula>#REF!</formula>
    </cfRule>
  </conditionalFormatting>
  <conditionalFormatting sqref="D1217">
    <cfRule type="cellIs" dxfId="2717" priority="177" operator="equal">
      <formula>#REF!</formula>
    </cfRule>
  </conditionalFormatting>
  <conditionalFormatting sqref="D1210">
    <cfRule type="cellIs" dxfId="2716" priority="183" operator="equal">
      <formula>#REF!</formula>
    </cfRule>
  </conditionalFormatting>
  <conditionalFormatting sqref="D1218">
    <cfRule type="cellIs" dxfId="2715" priority="179" operator="equal">
      <formula>#REF!</formula>
    </cfRule>
  </conditionalFormatting>
  <conditionalFormatting sqref="D1225">
    <cfRule type="cellIs" dxfId="2714" priority="173" operator="equal">
      <formula>#REF!</formula>
    </cfRule>
  </conditionalFormatting>
  <conditionalFormatting sqref="D1208">
    <cfRule type="cellIs" dxfId="2713" priority="182" operator="equal">
      <formula>#REF!</formula>
    </cfRule>
  </conditionalFormatting>
  <conditionalFormatting sqref="D1190">
    <cfRule type="cellIs" dxfId="2712" priority="193" operator="equal">
      <formula>#REF!</formula>
    </cfRule>
  </conditionalFormatting>
  <conditionalFormatting sqref="D1233">
    <cfRule type="cellIs" dxfId="2711" priority="169" operator="equal">
      <formula>#REF!</formula>
    </cfRule>
  </conditionalFormatting>
  <conditionalFormatting sqref="D1226">
    <cfRule type="cellIs" dxfId="2710" priority="175" operator="equal">
      <formula>#REF!</formula>
    </cfRule>
  </conditionalFormatting>
  <conditionalFormatting sqref="D1216">
    <cfRule type="cellIs" dxfId="2709" priority="178" operator="equal">
      <formula>#REF!</formula>
    </cfRule>
  </conditionalFormatting>
  <conditionalFormatting sqref="D1198">
    <cfRule type="cellIs" dxfId="2708" priority="189" operator="equal">
      <formula>#REF!</formula>
    </cfRule>
  </conditionalFormatting>
  <conditionalFormatting sqref="D1241">
    <cfRule type="cellIs" dxfId="2707" priority="165" operator="equal">
      <formula>#REF!</formula>
    </cfRule>
  </conditionalFormatting>
  <conditionalFormatting sqref="D1249">
    <cfRule type="cellIs" dxfId="2706" priority="161" operator="equal">
      <formula>#REF!</formula>
    </cfRule>
  </conditionalFormatting>
  <conditionalFormatting sqref="D1234">
    <cfRule type="cellIs" dxfId="2705" priority="171" operator="equal">
      <formula>#REF!</formula>
    </cfRule>
  </conditionalFormatting>
  <conditionalFormatting sqref="D1224">
    <cfRule type="cellIs" dxfId="2704" priority="174" operator="equal">
      <formula>#REF!</formula>
    </cfRule>
  </conditionalFormatting>
  <conditionalFormatting sqref="D1207">
    <cfRule type="cellIs" dxfId="2703" priority="184" operator="equal">
      <formula>#REF!</formula>
    </cfRule>
  </conditionalFormatting>
  <conditionalFormatting sqref="D1257">
    <cfRule type="cellIs" dxfId="2702" priority="157" operator="equal">
      <formula>#REF!</formula>
    </cfRule>
  </conditionalFormatting>
  <conditionalFormatting sqref="D1242">
    <cfRule type="cellIs" dxfId="2701" priority="167" operator="equal">
      <formula>#REF!</formula>
    </cfRule>
  </conditionalFormatting>
  <conditionalFormatting sqref="D1232">
    <cfRule type="cellIs" dxfId="2700" priority="170" operator="equal">
      <formula>#REF!</formula>
    </cfRule>
  </conditionalFormatting>
  <conditionalFormatting sqref="D1215">
    <cfRule type="cellIs" dxfId="2699" priority="180" operator="equal">
      <formula>#REF!</formula>
    </cfRule>
  </conditionalFormatting>
  <conditionalFormatting sqref="D1265">
    <cfRule type="cellIs" dxfId="2698" priority="153" operator="equal">
      <formula>#REF!</formula>
    </cfRule>
  </conditionalFormatting>
  <conditionalFormatting sqref="D1250">
    <cfRule type="cellIs" dxfId="2697" priority="163" operator="equal">
      <formula>#REF!</formula>
    </cfRule>
  </conditionalFormatting>
  <conditionalFormatting sqref="D1240">
    <cfRule type="cellIs" dxfId="2696" priority="166" operator="equal">
      <formula>#REF!</formula>
    </cfRule>
  </conditionalFormatting>
  <conditionalFormatting sqref="D1223">
    <cfRule type="cellIs" dxfId="2695" priority="176" operator="equal">
      <formula>#REF!</formula>
    </cfRule>
  </conditionalFormatting>
  <conditionalFormatting sqref="D1273">
    <cfRule type="cellIs" dxfId="2694" priority="149" operator="equal">
      <formula>#REF!</formula>
    </cfRule>
  </conditionalFormatting>
  <conditionalFormatting sqref="D1258">
    <cfRule type="cellIs" dxfId="2693" priority="159" operator="equal">
      <formula>#REF!</formula>
    </cfRule>
  </conditionalFormatting>
  <conditionalFormatting sqref="D1248">
    <cfRule type="cellIs" dxfId="2692" priority="162" operator="equal">
      <formula>#REF!</formula>
    </cfRule>
  </conditionalFormatting>
  <conditionalFormatting sqref="D1231">
    <cfRule type="cellIs" dxfId="2691" priority="172" operator="equal">
      <formula>#REF!</formula>
    </cfRule>
  </conditionalFormatting>
  <conditionalFormatting sqref="D1281">
    <cfRule type="cellIs" dxfId="2690" priority="145" operator="equal">
      <formula>#REF!</formula>
    </cfRule>
  </conditionalFormatting>
  <conditionalFormatting sqref="D1266">
    <cfRule type="cellIs" dxfId="2689" priority="155" operator="equal">
      <formula>#REF!</formula>
    </cfRule>
  </conditionalFormatting>
  <conditionalFormatting sqref="D1256">
    <cfRule type="cellIs" dxfId="2688" priority="158" operator="equal">
      <formula>#REF!</formula>
    </cfRule>
  </conditionalFormatting>
  <conditionalFormatting sqref="D1239">
    <cfRule type="cellIs" dxfId="2687" priority="168" operator="equal">
      <formula>#REF!</formula>
    </cfRule>
  </conditionalFormatting>
  <conditionalFormatting sqref="D1289">
    <cfRule type="cellIs" dxfId="2686" priority="141" operator="equal">
      <formula>#REF!</formula>
    </cfRule>
  </conditionalFormatting>
  <conditionalFormatting sqref="D1274">
    <cfRule type="cellIs" dxfId="2685" priority="151" operator="equal">
      <formula>#REF!</formula>
    </cfRule>
  </conditionalFormatting>
  <conditionalFormatting sqref="D1264">
    <cfRule type="cellIs" dxfId="2684" priority="154" operator="equal">
      <formula>#REF!</formula>
    </cfRule>
  </conditionalFormatting>
  <conditionalFormatting sqref="D1247">
    <cfRule type="cellIs" dxfId="2683" priority="164" operator="equal">
      <formula>#REF!</formula>
    </cfRule>
  </conditionalFormatting>
  <conditionalFormatting sqref="D1293">
    <cfRule type="cellIs" dxfId="2682" priority="138" operator="equal">
      <formula>#REF!</formula>
    </cfRule>
  </conditionalFormatting>
  <conditionalFormatting sqref="D1282">
    <cfRule type="cellIs" dxfId="2681" priority="147" operator="equal">
      <formula>#REF!</formula>
    </cfRule>
  </conditionalFormatting>
  <conditionalFormatting sqref="D1272">
    <cfRule type="cellIs" dxfId="2680" priority="150" operator="equal">
      <formula>#REF!</formula>
    </cfRule>
  </conditionalFormatting>
  <conditionalFormatting sqref="D1255">
    <cfRule type="cellIs" dxfId="2679" priority="160" operator="equal">
      <formula>#REF!</formula>
    </cfRule>
  </conditionalFormatting>
  <conditionalFormatting sqref="D1301">
    <cfRule type="cellIs" dxfId="2678" priority="134" operator="equal">
      <formula>#REF!</formula>
    </cfRule>
  </conditionalFormatting>
  <conditionalFormatting sqref="D1290">
    <cfRule type="cellIs" dxfId="2677" priority="143" operator="equal">
      <formula>#REF!</formula>
    </cfRule>
  </conditionalFormatting>
  <conditionalFormatting sqref="D1280">
    <cfRule type="cellIs" dxfId="2676" priority="146" operator="equal">
      <formula>#REF!</formula>
    </cfRule>
  </conditionalFormatting>
  <conditionalFormatting sqref="D1263">
    <cfRule type="cellIs" dxfId="2675" priority="156" operator="equal">
      <formula>#REF!</formula>
    </cfRule>
  </conditionalFormatting>
  <conditionalFormatting sqref="D1304">
    <cfRule type="cellIs" dxfId="2674" priority="133" operator="equal">
      <formula>#REF!</formula>
    </cfRule>
  </conditionalFormatting>
  <conditionalFormatting sqref="D1294">
    <cfRule type="cellIs" dxfId="2673" priority="140" operator="equal">
      <formula>#REF!</formula>
    </cfRule>
  </conditionalFormatting>
  <conditionalFormatting sqref="D1288">
    <cfRule type="cellIs" dxfId="2672" priority="142" operator="equal">
      <formula>#REF!</formula>
    </cfRule>
  </conditionalFormatting>
  <conditionalFormatting sqref="D1271">
    <cfRule type="cellIs" dxfId="2671" priority="152" operator="equal">
      <formula>#REF!</formula>
    </cfRule>
  </conditionalFormatting>
  <conditionalFormatting sqref="D1307">
    <cfRule type="cellIs" dxfId="2670" priority="130" operator="equal">
      <formula>#REF!</formula>
    </cfRule>
  </conditionalFormatting>
  <conditionalFormatting sqref="D1302">
    <cfRule type="cellIs" dxfId="2669" priority="136" operator="equal">
      <formula>#REF!</formula>
    </cfRule>
  </conditionalFormatting>
  <conditionalFormatting sqref="D1292">
    <cfRule type="cellIs" dxfId="2668" priority="139" operator="equal">
      <formula>#REF!</formula>
    </cfRule>
  </conditionalFormatting>
  <conditionalFormatting sqref="D1279">
    <cfRule type="cellIs" dxfId="2667" priority="148" operator="equal">
      <formula>#REF!</formula>
    </cfRule>
  </conditionalFormatting>
  <conditionalFormatting sqref="D1315">
    <cfRule type="cellIs" dxfId="2666" priority="126" operator="equal">
      <formula>#REF!</formula>
    </cfRule>
  </conditionalFormatting>
  <conditionalFormatting sqref="D1300">
    <cfRule type="cellIs" dxfId="2665" priority="135" operator="equal">
      <formula>#REF!</formula>
    </cfRule>
  </conditionalFormatting>
  <conditionalFormatting sqref="D1308">
    <cfRule type="cellIs" dxfId="2664" priority="132" operator="equal">
      <formula>#REF!</formula>
    </cfRule>
  </conditionalFormatting>
  <conditionalFormatting sqref="D1287">
    <cfRule type="cellIs" dxfId="2663" priority="144" operator="equal">
      <formula>#REF!</formula>
    </cfRule>
  </conditionalFormatting>
  <conditionalFormatting sqref="D1323">
    <cfRule type="cellIs" dxfId="2662" priority="122" operator="equal">
      <formula>#REF!</formula>
    </cfRule>
  </conditionalFormatting>
  <conditionalFormatting sqref="D1316">
    <cfRule type="cellIs" dxfId="2661" priority="128" operator="equal">
      <formula>#REF!</formula>
    </cfRule>
  </conditionalFormatting>
  <conditionalFormatting sqref="D1306">
    <cfRule type="cellIs" dxfId="2660" priority="131" operator="equal">
      <formula>#REF!</formula>
    </cfRule>
  </conditionalFormatting>
  <conditionalFormatting sqref="D1331">
    <cfRule type="cellIs" dxfId="2659" priority="118" operator="equal">
      <formula>#REF!</formula>
    </cfRule>
  </conditionalFormatting>
  <conditionalFormatting sqref="D1324">
    <cfRule type="cellIs" dxfId="2658" priority="124" operator="equal">
      <formula>#REF!</formula>
    </cfRule>
  </conditionalFormatting>
  <conditionalFormatting sqref="D1314">
    <cfRule type="cellIs" dxfId="2657" priority="127" operator="equal">
      <formula>#REF!</formula>
    </cfRule>
  </conditionalFormatting>
  <conditionalFormatting sqref="D1299">
    <cfRule type="cellIs" dxfId="2656" priority="137" operator="equal">
      <formula>#REF!</formula>
    </cfRule>
  </conditionalFormatting>
  <conditionalFormatting sqref="D1334">
    <cfRule type="cellIs" dxfId="2655" priority="117" operator="equal">
      <formula>#REF!</formula>
    </cfRule>
  </conditionalFormatting>
  <conditionalFormatting sqref="D1341">
    <cfRule type="cellIs" dxfId="2654" priority="113" operator="equal">
      <formula>#REF!</formula>
    </cfRule>
  </conditionalFormatting>
  <conditionalFormatting sqref="D1332">
    <cfRule type="cellIs" dxfId="2653" priority="120" operator="equal">
      <formula>#REF!</formula>
    </cfRule>
  </conditionalFormatting>
  <conditionalFormatting sqref="D1322">
    <cfRule type="cellIs" dxfId="2652" priority="123" operator="equal">
      <formula>#REF!</formula>
    </cfRule>
  </conditionalFormatting>
  <conditionalFormatting sqref="D1344">
    <cfRule type="cellIs" dxfId="2651" priority="112" operator="equal">
      <formula>#REF!</formula>
    </cfRule>
  </conditionalFormatting>
  <conditionalFormatting sqref="D1330">
    <cfRule type="cellIs" dxfId="2650" priority="119" operator="equal">
      <formula>#REF!</formula>
    </cfRule>
  </conditionalFormatting>
  <conditionalFormatting sqref="D1342">
    <cfRule type="cellIs" dxfId="2649" priority="115" operator="equal">
      <formula>#REF!</formula>
    </cfRule>
  </conditionalFormatting>
  <conditionalFormatting sqref="D1313">
    <cfRule type="cellIs" dxfId="2648" priority="129" operator="equal">
      <formula>#REF!</formula>
    </cfRule>
  </conditionalFormatting>
  <conditionalFormatting sqref="D1347">
    <cfRule type="cellIs" dxfId="2647" priority="109" operator="equal">
      <formula>#REF!</formula>
    </cfRule>
  </conditionalFormatting>
  <conditionalFormatting sqref="D1340">
    <cfRule type="cellIs" dxfId="2646" priority="114" operator="equal">
      <formula>#REF!</formula>
    </cfRule>
  </conditionalFormatting>
  <conditionalFormatting sqref="D1348">
    <cfRule type="cellIs" dxfId="2645" priority="111" operator="equal">
      <formula>#REF!</formula>
    </cfRule>
  </conditionalFormatting>
  <conditionalFormatting sqref="D1321">
    <cfRule type="cellIs" dxfId="2644" priority="125" operator="equal">
      <formula>#REF!</formula>
    </cfRule>
  </conditionalFormatting>
  <conditionalFormatting sqref="D1351">
    <cfRule type="cellIs" dxfId="2643" priority="106" operator="equal">
      <formula>#REF!</formula>
    </cfRule>
  </conditionalFormatting>
  <conditionalFormatting sqref="D1352">
    <cfRule type="cellIs" dxfId="2642" priority="108" operator="equal">
      <formula>#REF!</formula>
    </cfRule>
  </conditionalFormatting>
  <conditionalFormatting sqref="D1346">
    <cfRule type="cellIs" dxfId="2641" priority="110" operator="equal">
      <formula>#REF!</formula>
    </cfRule>
  </conditionalFormatting>
  <conditionalFormatting sqref="D1329">
    <cfRule type="cellIs" dxfId="2640" priority="121" operator="equal">
      <formula>#REF!</formula>
    </cfRule>
  </conditionalFormatting>
  <conditionalFormatting sqref="D1359">
    <cfRule type="cellIs" dxfId="2639" priority="102" operator="equal">
      <formula>#REF!</formula>
    </cfRule>
  </conditionalFormatting>
  <conditionalFormatting sqref="D1367">
    <cfRule type="cellIs" dxfId="2638" priority="95" operator="equal">
      <formula>#REF!</formula>
    </cfRule>
  </conditionalFormatting>
  <conditionalFormatting sqref="D1360">
    <cfRule type="cellIs" dxfId="2637" priority="104" operator="equal">
      <formula>#REF!</formula>
    </cfRule>
  </conditionalFormatting>
  <conditionalFormatting sqref="D1350">
    <cfRule type="cellIs" dxfId="2636" priority="107" operator="equal">
      <formula>#REF!</formula>
    </cfRule>
  </conditionalFormatting>
  <conditionalFormatting sqref="D1339">
    <cfRule type="cellIs" dxfId="2635" priority="116" operator="equal">
      <formula>#REF!</formula>
    </cfRule>
  </conditionalFormatting>
  <conditionalFormatting sqref="D1375">
    <cfRule type="cellIs" dxfId="2634" priority="91" operator="equal">
      <formula>#REF!</formula>
    </cfRule>
  </conditionalFormatting>
  <conditionalFormatting sqref="D1387">
    <cfRule type="cellIs" dxfId="2633" priority="87" operator="equal">
      <formula>#REF!</formula>
    </cfRule>
  </conditionalFormatting>
  <conditionalFormatting sqref="D1368">
    <cfRule type="cellIs" dxfId="2632" priority="97" operator="equal">
      <formula>#REF!</formula>
    </cfRule>
  </conditionalFormatting>
  <conditionalFormatting sqref="D1358">
    <cfRule type="cellIs" dxfId="2631" priority="103" operator="equal">
      <formula>#REF!</formula>
    </cfRule>
  </conditionalFormatting>
  <conditionalFormatting sqref="D1383">
    <cfRule type="cellIs" dxfId="2630" priority="84" operator="equal">
      <formula>#REF!</formula>
    </cfRule>
  </conditionalFormatting>
  <conditionalFormatting sqref="D1376">
    <cfRule type="cellIs" dxfId="2629" priority="93" operator="equal">
      <formula>#REF!</formula>
    </cfRule>
  </conditionalFormatting>
  <conditionalFormatting sqref="D1366">
    <cfRule type="cellIs" dxfId="2628" priority="96" operator="equal">
      <formula>#REF!</formula>
    </cfRule>
  </conditionalFormatting>
  <conditionalFormatting sqref="D1392">
    <cfRule type="cellIs" dxfId="2627" priority="81" operator="equal">
      <formula>#REF!</formula>
    </cfRule>
  </conditionalFormatting>
  <conditionalFormatting sqref="D1388">
    <cfRule type="cellIs" dxfId="2626" priority="89" operator="equal">
      <formula>#REF!</formula>
    </cfRule>
  </conditionalFormatting>
  <conditionalFormatting sqref="D1374">
    <cfRule type="cellIs" dxfId="2625" priority="92" operator="equal">
      <formula>#REF!</formula>
    </cfRule>
  </conditionalFormatting>
  <conditionalFormatting sqref="D1357">
    <cfRule type="cellIs" dxfId="2624" priority="105" operator="equal">
      <formula>#REF!</formula>
    </cfRule>
  </conditionalFormatting>
  <conditionalFormatting sqref="D1400">
    <cfRule type="cellIs" dxfId="2623" priority="77" operator="equal">
      <formula>#REF!</formula>
    </cfRule>
  </conditionalFormatting>
  <conditionalFormatting sqref="D1384">
    <cfRule type="cellIs" dxfId="2622" priority="86" operator="equal">
      <formula>#REF!</formula>
    </cfRule>
  </conditionalFormatting>
  <conditionalFormatting sqref="D1386">
    <cfRule type="cellIs" dxfId="2621" priority="88" operator="equal">
      <formula>#REF!</formula>
    </cfRule>
  </conditionalFormatting>
  <conditionalFormatting sqref="D1365">
    <cfRule type="cellIs" dxfId="2620" priority="101" operator="equal">
      <formula>#REF!</formula>
    </cfRule>
  </conditionalFormatting>
  <conditionalFormatting sqref="D1404">
    <cfRule type="cellIs" dxfId="2619" priority="74" operator="equal">
      <formula>#REF!</formula>
    </cfRule>
  </conditionalFormatting>
  <conditionalFormatting sqref="D1393">
    <cfRule type="cellIs" dxfId="2618" priority="83" operator="equal">
      <formula>#REF!</formula>
    </cfRule>
  </conditionalFormatting>
  <conditionalFormatting sqref="D1382">
    <cfRule type="cellIs" dxfId="2617" priority="85" operator="equal">
      <formula>#REF!</formula>
    </cfRule>
  </conditionalFormatting>
  <conditionalFormatting sqref="D1412">
    <cfRule type="cellIs" dxfId="2616" priority="70" operator="equal">
      <formula>#REF!</formula>
    </cfRule>
  </conditionalFormatting>
  <conditionalFormatting sqref="D1401">
    <cfRule type="cellIs" dxfId="2615" priority="79" operator="equal">
      <formula>#REF!</formula>
    </cfRule>
  </conditionalFormatting>
  <conditionalFormatting sqref="D1391">
    <cfRule type="cellIs" dxfId="2614" priority="82" operator="equal">
      <formula>#REF!</formula>
    </cfRule>
  </conditionalFormatting>
  <conditionalFormatting sqref="D1373">
    <cfRule type="cellIs" dxfId="2613" priority="94" operator="equal">
      <formula>#REF!</formula>
    </cfRule>
  </conditionalFormatting>
  <conditionalFormatting sqref="D1420">
    <cfRule type="cellIs" dxfId="2612" priority="66" operator="equal">
      <formula>#REF!</formula>
    </cfRule>
  </conditionalFormatting>
  <conditionalFormatting sqref="D1405">
    <cfRule type="cellIs" dxfId="2611" priority="76" operator="equal">
      <formula>#REF!</formula>
    </cfRule>
  </conditionalFormatting>
  <conditionalFormatting sqref="D1399">
    <cfRule type="cellIs" dxfId="2610" priority="78" operator="equal">
      <formula>#REF!</formula>
    </cfRule>
  </conditionalFormatting>
  <conditionalFormatting sqref="D1381">
    <cfRule type="cellIs" dxfId="2609" priority="90" operator="equal">
      <formula>#REF!</formula>
    </cfRule>
  </conditionalFormatting>
  <conditionalFormatting sqref="D1436">
    <cfRule type="cellIs" dxfId="2608" priority="62" operator="equal">
      <formula>#REF!</formula>
    </cfRule>
  </conditionalFormatting>
  <conditionalFormatting sqref="D1413">
    <cfRule type="cellIs" dxfId="2607" priority="72" operator="equal">
      <formula>#REF!</formula>
    </cfRule>
  </conditionalFormatting>
  <conditionalFormatting sqref="D1403">
    <cfRule type="cellIs" dxfId="2606" priority="75" operator="equal">
      <formula>#REF!</formula>
    </cfRule>
  </conditionalFormatting>
  <conditionalFormatting sqref="D1444">
    <cfRule type="cellIs" dxfId="2605" priority="58" operator="equal">
      <formula>#REF!</formula>
    </cfRule>
  </conditionalFormatting>
  <conditionalFormatting sqref="D1421">
    <cfRule type="cellIs" dxfId="2604" priority="68" operator="equal">
      <formula>#REF!</formula>
    </cfRule>
  </conditionalFormatting>
  <conditionalFormatting sqref="D1411">
    <cfRule type="cellIs" dxfId="2603" priority="71" operator="equal">
      <formula>#REF!</formula>
    </cfRule>
  </conditionalFormatting>
  <conditionalFormatting sqref="D1452">
    <cfRule type="cellIs" dxfId="2602" priority="51" operator="equal">
      <formula>#REF!</formula>
    </cfRule>
  </conditionalFormatting>
  <conditionalFormatting sqref="D1437">
    <cfRule type="cellIs" dxfId="2601" priority="64" operator="equal">
      <formula>#REF!</formula>
    </cfRule>
  </conditionalFormatting>
  <conditionalFormatting sqref="D1419">
    <cfRule type="cellIs" dxfId="2600" priority="67" operator="equal">
      <formula>#REF!</formula>
    </cfRule>
  </conditionalFormatting>
  <conditionalFormatting sqref="D1398">
    <cfRule type="cellIs" dxfId="2599" priority="80" operator="equal">
      <formula>#REF!</formula>
    </cfRule>
  </conditionalFormatting>
  <conditionalFormatting sqref="D1460">
    <cfRule type="cellIs" dxfId="2598" priority="47" operator="equal">
      <formula>#REF!</formula>
    </cfRule>
  </conditionalFormatting>
  <conditionalFormatting sqref="D1445">
    <cfRule type="cellIs" dxfId="2597" priority="60" operator="equal">
      <formula>#REF!</formula>
    </cfRule>
  </conditionalFormatting>
  <conditionalFormatting sqref="D1435">
    <cfRule type="cellIs" dxfId="2596" priority="63" operator="equal">
      <formula>#REF!</formula>
    </cfRule>
  </conditionalFormatting>
  <conditionalFormatting sqref="D1468">
    <cfRule type="cellIs" dxfId="2595" priority="43" operator="equal">
      <formula>#REF!</formula>
    </cfRule>
  </conditionalFormatting>
  <conditionalFormatting sqref="D1453">
    <cfRule type="cellIs" dxfId="2594" priority="53" operator="equal">
      <formula>#REF!</formula>
    </cfRule>
  </conditionalFormatting>
  <conditionalFormatting sqref="D1443">
    <cfRule type="cellIs" dxfId="2593" priority="59" operator="equal">
      <formula>#REF!</formula>
    </cfRule>
  </conditionalFormatting>
  <conditionalFormatting sqref="D1410">
    <cfRule type="cellIs" dxfId="2592" priority="73" operator="equal">
      <formula>#REF!</formula>
    </cfRule>
  </conditionalFormatting>
  <conditionalFormatting sqref="D1476">
    <cfRule type="cellIs" dxfId="2591" priority="39" operator="equal">
      <formula>#REF!</formula>
    </cfRule>
  </conditionalFormatting>
  <conditionalFormatting sqref="D1461">
    <cfRule type="cellIs" dxfId="2590" priority="49" operator="equal">
      <formula>#REF!</formula>
    </cfRule>
  </conditionalFormatting>
  <conditionalFormatting sqref="D1451">
    <cfRule type="cellIs" dxfId="2589" priority="52" operator="equal">
      <formula>#REF!</formula>
    </cfRule>
  </conditionalFormatting>
  <conditionalFormatting sqref="D1418">
    <cfRule type="cellIs" dxfId="2588" priority="69" operator="equal">
      <formula>#REF!</formula>
    </cfRule>
  </conditionalFormatting>
  <conditionalFormatting sqref="D1484">
    <cfRule type="cellIs" dxfId="2587" priority="35" operator="equal">
      <formula>#REF!</formula>
    </cfRule>
  </conditionalFormatting>
  <conditionalFormatting sqref="D1469">
    <cfRule type="cellIs" dxfId="2586" priority="45" operator="equal">
      <formula>#REF!</formula>
    </cfRule>
  </conditionalFormatting>
  <conditionalFormatting sqref="D1459">
    <cfRule type="cellIs" dxfId="2585" priority="48" operator="equal">
      <formula>#REF!</formula>
    </cfRule>
  </conditionalFormatting>
  <conditionalFormatting sqref="D1434">
    <cfRule type="cellIs" dxfId="2584" priority="65" operator="equal">
      <formula>#REF!</formula>
    </cfRule>
  </conditionalFormatting>
  <conditionalFormatting sqref="D1492">
    <cfRule type="cellIs" dxfId="2583" priority="31" operator="equal">
      <formula>#REF!</formula>
    </cfRule>
  </conditionalFormatting>
  <conditionalFormatting sqref="D1477">
    <cfRule type="cellIs" dxfId="2582" priority="41" operator="equal">
      <formula>#REF!</formula>
    </cfRule>
  </conditionalFormatting>
  <conditionalFormatting sqref="D1467">
    <cfRule type="cellIs" dxfId="2581" priority="44" operator="equal">
      <formula>#REF!</formula>
    </cfRule>
  </conditionalFormatting>
  <conditionalFormatting sqref="D1442">
    <cfRule type="cellIs" dxfId="2580" priority="61" operator="equal">
      <formula>#REF!</formula>
    </cfRule>
  </conditionalFormatting>
  <conditionalFormatting sqref="D1500">
    <cfRule type="cellIs" dxfId="2579" priority="27" operator="equal">
      <formula>#REF!</formula>
    </cfRule>
  </conditionalFormatting>
  <conditionalFormatting sqref="D1485">
    <cfRule type="cellIs" dxfId="2578" priority="37" operator="equal">
      <formula>#REF!</formula>
    </cfRule>
  </conditionalFormatting>
  <conditionalFormatting sqref="D1475">
    <cfRule type="cellIs" dxfId="2577" priority="40" operator="equal">
      <formula>#REF!</formula>
    </cfRule>
  </conditionalFormatting>
  <conditionalFormatting sqref="D1450">
    <cfRule type="cellIs" dxfId="2576" priority="57" operator="equal">
      <formula>#REF!</formula>
    </cfRule>
  </conditionalFormatting>
  <conditionalFormatting sqref="D1508">
    <cfRule type="cellIs" dxfId="2575" priority="23" operator="equal">
      <formula>#REF!</formula>
    </cfRule>
  </conditionalFormatting>
  <conditionalFormatting sqref="D1493">
    <cfRule type="cellIs" dxfId="2574" priority="33" operator="equal">
      <formula>#REF!</formula>
    </cfRule>
  </conditionalFormatting>
  <conditionalFormatting sqref="D1483">
    <cfRule type="cellIs" dxfId="2573" priority="36" operator="equal">
      <formula>#REF!</formula>
    </cfRule>
  </conditionalFormatting>
  <conditionalFormatting sqref="D1516">
    <cfRule type="cellIs" dxfId="2572" priority="19" operator="equal">
      <formula>#REF!</formula>
    </cfRule>
  </conditionalFormatting>
  <conditionalFormatting sqref="D1501">
    <cfRule type="cellIs" dxfId="2571" priority="29" operator="equal">
      <formula>#REF!</formula>
    </cfRule>
  </conditionalFormatting>
  <conditionalFormatting sqref="D1491">
    <cfRule type="cellIs" dxfId="2570" priority="32" operator="equal">
      <formula>#REF!</formula>
    </cfRule>
  </conditionalFormatting>
  <conditionalFormatting sqref="D1458">
    <cfRule type="cellIs" dxfId="2569" priority="50" operator="equal">
      <formula>#REF!</formula>
    </cfRule>
  </conditionalFormatting>
  <conditionalFormatting sqref="D1519">
    <cfRule type="cellIs" dxfId="2568" priority="17" operator="equal">
      <formula>#REF!</formula>
    </cfRule>
  </conditionalFormatting>
  <conditionalFormatting sqref="D1509">
    <cfRule type="cellIs" dxfId="2567" priority="25" operator="equal">
      <formula>#REF!</formula>
    </cfRule>
  </conditionalFormatting>
  <conditionalFormatting sqref="D1499">
    <cfRule type="cellIs" dxfId="2566" priority="28" operator="equal">
      <formula>#REF!</formula>
    </cfRule>
  </conditionalFormatting>
  <conditionalFormatting sqref="D1466">
    <cfRule type="cellIs" dxfId="2565" priority="46" operator="equal">
      <formula>#REF!</formula>
    </cfRule>
  </conditionalFormatting>
  <conditionalFormatting sqref="D1517">
    <cfRule type="cellIs" dxfId="2564" priority="21" operator="equal">
      <formula>#REF!</formula>
    </cfRule>
  </conditionalFormatting>
  <conditionalFormatting sqref="D1507">
    <cfRule type="cellIs" dxfId="2563" priority="24" operator="equal">
      <formula>#REF!</formula>
    </cfRule>
  </conditionalFormatting>
  <conditionalFormatting sqref="D1474">
    <cfRule type="cellIs" dxfId="2562" priority="42" operator="equal">
      <formula>#REF!</formula>
    </cfRule>
  </conditionalFormatting>
  <conditionalFormatting sqref="D1515">
    <cfRule type="cellIs" dxfId="2561" priority="20" operator="equal">
      <formula>#REF!</formula>
    </cfRule>
  </conditionalFormatting>
  <conditionalFormatting sqref="D1482">
    <cfRule type="cellIs" dxfId="2560" priority="38" operator="equal">
      <formula>#REF!</formula>
    </cfRule>
  </conditionalFormatting>
  <conditionalFormatting sqref="D1520">
    <cfRule type="cellIs" dxfId="2559" priority="18" operator="equal">
      <formula>#REF!</formula>
    </cfRule>
  </conditionalFormatting>
  <conditionalFormatting sqref="D1490">
    <cfRule type="cellIs" dxfId="2558" priority="34" operator="equal">
      <formula>#REF!</formula>
    </cfRule>
  </conditionalFormatting>
  <conditionalFormatting sqref="D1498">
    <cfRule type="cellIs" dxfId="2557" priority="30" operator="equal">
      <formula>#REF!</formula>
    </cfRule>
  </conditionalFormatting>
  <conditionalFormatting sqref="D1506">
    <cfRule type="cellIs" dxfId="2556" priority="26" operator="equal">
      <formula>#REF!</formula>
    </cfRule>
  </conditionalFormatting>
  <conditionalFormatting sqref="D1514">
    <cfRule type="cellIs" dxfId="2555" priority="22" operator="equal">
      <formula>#REF!</formula>
    </cfRule>
  </conditionalFormatting>
  <conditionalFormatting sqref="D1529">
    <cfRule type="cellIs" dxfId="2554" priority="14" operator="equal">
      <formula>#REF!</formula>
    </cfRule>
  </conditionalFormatting>
  <conditionalFormatting sqref="D1528">
    <cfRule type="cellIs" dxfId="2553" priority="15" operator="equal">
      <formula>#REF!</formula>
    </cfRule>
  </conditionalFormatting>
  <conditionalFormatting sqref="D1527">
    <cfRule type="cellIs" dxfId="2552" priority="16" operator="equal">
      <formula>#REF!</formula>
    </cfRule>
  </conditionalFormatting>
  <conditionalFormatting sqref="D1530">
    <cfRule type="cellIs" dxfId="2551" priority="13" operator="equal">
      <formula>#REF!</formula>
    </cfRule>
  </conditionalFormatting>
  <conditionalFormatting sqref="D1537">
    <cfRule type="cellIs" dxfId="2550" priority="10" operator="equal">
      <formula>#REF!</formula>
    </cfRule>
  </conditionalFormatting>
  <conditionalFormatting sqref="D1536">
    <cfRule type="cellIs" dxfId="2549" priority="11" operator="equal">
      <formula>#REF!</formula>
    </cfRule>
  </conditionalFormatting>
  <conditionalFormatting sqref="D1535">
    <cfRule type="cellIs" dxfId="2548" priority="12" operator="equal">
      <formula>#REF!</formula>
    </cfRule>
  </conditionalFormatting>
  <conditionalFormatting sqref="D1538">
    <cfRule type="cellIs" dxfId="2547" priority="9" operator="equal">
      <formula>#REF!</formula>
    </cfRule>
  </conditionalFormatting>
  <conditionalFormatting sqref="D1545">
    <cfRule type="cellIs" dxfId="2546" priority="6" operator="equal">
      <formula>#REF!</formula>
    </cfRule>
  </conditionalFormatting>
  <conditionalFormatting sqref="D1544">
    <cfRule type="cellIs" dxfId="2545" priority="7" operator="equal">
      <formula>#REF!</formula>
    </cfRule>
  </conditionalFormatting>
  <conditionalFormatting sqref="D1543">
    <cfRule type="cellIs" dxfId="2544" priority="8" operator="equal">
      <formula>#REF!</formula>
    </cfRule>
  </conditionalFormatting>
  <conditionalFormatting sqref="D1546">
    <cfRule type="cellIs" dxfId="2543" priority="5" operator="equal">
      <formula>#REF!</formula>
    </cfRule>
  </conditionalFormatting>
  <conditionalFormatting sqref="D1428">
    <cfRule type="cellIs" dxfId="2542" priority="1" operator="equal">
      <formula>#REF!</formula>
    </cfRule>
  </conditionalFormatting>
  <conditionalFormatting sqref="D1429">
    <cfRule type="cellIs" dxfId="2541" priority="3" operator="equal">
      <formula>#REF!</formula>
    </cfRule>
  </conditionalFormatting>
  <conditionalFormatting sqref="D1427">
    <cfRule type="cellIs" dxfId="2540" priority="2" operator="equal">
      <formula>#REF!</formula>
    </cfRule>
  </conditionalFormatting>
  <conditionalFormatting sqref="D1426">
    <cfRule type="cellIs" dxfId="2539" priority="4" operator="equal">
      <formula>#REF!</formula>
    </cfRule>
  </conditionalFormatting>
  <printOptions horizontalCentered="1"/>
  <pageMargins left="0.59055118110236227" right="0.31496062992125984" top="0.55118110236220474" bottom="0.74803149606299213" header="0.31496062992125984" footer="0.31496062992125984"/>
  <pageSetup paperSize="9" scale="64" fitToHeight="0" orientation="portrait" r:id="rId1"/>
  <headerFooter>
    <oddFooter>&amp;C&amp;P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1">
    <tabColor rgb="FFCCCCFF"/>
  </sheetPr>
  <dimension ref="C1:N955"/>
  <sheetViews>
    <sheetView view="pageBreakPreview" zoomScale="85" zoomScaleNormal="90" zoomScaleSheetLayoutView="85" workbookViewId="0">
      <selection activeCell="D8" sqref="D8"/>
    </sheetView>
  </sheetViews>
  <sheetFormatPr baseColWidth="10" defaultColWidth="11.44140625" defaultRowHeight="13.8" x14ac:dyDescent="0.3"/>
  <cols>
    <col min="1" max="1" width="3" style="84" customWidth="1"/>
    <col min="2" max="2" width="1.6640625" style="84" customWidth="1"/>
    <col min="3" max="3" width="15.33203125" style="85" customWidth="1"/>
    <col min="4" max="4" width="49.5546875" style="84" customWidth="1"/>
    <col min="5" max="5" width="8.109375" style="104" customWidth="1"/>
    <col min="6" max="6" width="9" style="50" customWidth="1"/>
    <col min="7" max="7" width="7.6640625" style="50" bestFit="1" customWidth="1"/>
    <col min="8" max="8" width="7.6640625" style="50" customWidth="1"/>
    <col min="9" max="9" width="9.109375" style="175" customWidth="1"/>
    <col min="10" max="10" width="10.5546875" style="126" customWidth="1"/>
    <col min="11" max="11" width="8.5546875" style="85" customWidth="1"/>
    <col min="12" max="12" width="1.88671875" style="84" customWidth="1"/>
    <col min="13" max="16384" width="11.44140625" style="84"/>
  </cols>
  <sheetData>
    <row r="1" spans="3:11" x14ac:dyDescent="0.3">
      <c r="C1" s="203"/>
      <c r="K1" s="203"/>
    </row>
    <row r="2" spans="3:11" ht="14.4" thickBot="1" x14ac:dyDescent="0.35">
      <c r="C2" s="361"/>
      <c r="K2" s="361"/>
    </row>
    <row r="3" spans="3:11" x14ac:dyDescent="0.25">
      <c r="C3" s="1922"/>
      <c r="D3" s="1923"/>
      <c r="E3" s="1923"/>
      <c r="F3" s="1923"/>
      <c r="G3" s="1923"/>
      <c r="H3" s="1923"/>
      <c r="I3" s="1923"/>
      <c r="J3" s="1923"/>
      <c r="K3" s="1924"/>
    </row>
    <row r="4" spans="3:11" ht="12.75" customHeight="1" x14ac:dyDescent="0.25">
      <c r="C4" s="1925" t="s">
        <v>44</v>
      </c>
      <c r="D4" s="1926"/>
      <c r="E4" s="1926"/>
      <c r="F4" s="1926"/>
      <c r="G4" s="1926"/>
      <c r="H4" s="1926"/>
      <c r="I4" s="1926"/>
      <c r="J4" s="1926"/>
      <c r="K4" s="1927"/>
    </row>
    <row r="5" spans="3:11" x14ac:dyDescent="0.25">
      <c r="C5" s="1928"/>
      <c r="D5" s="1929"/>
      <c r="E5" s="1929"/>
      <c r="F5" s="1929"/>
      <c r="G5" s="1929"/>
      <c r="H5" s="1929"/>
      <c r="I5" s="1929"/>
      <c r="J5" s="1929"/>
      <c r="K5" s="1930"/>
    </row>
    <row r="6" spans="3:11" ht="31.2" customHeight="1" x14ac:dyDescent="0.25">
      <c r="C6" s="38">
        <f>RESUMEN!C3</f>
        <v>0</v>
      </c>
      <c r="D6" s="2221" t="str">
        <f>RESUMEN!D3</f>
        <v>"RECONSTRUCCION DEL HOSPITAL SAUL GARRIDO ROSILLO  II-1, DISTRITO DE TUMBES, PROVINCIA DE TUMBES, DEPARTAMENTO DE TUMBES"</v>
      </c>
      <c r="E6" s="2221"/>
      <c r="F6" s="2221"/>
      <c r="G6" s="2221"/>
      <c r="H6" s="2221"/>
      <c r="I6" s="2221"/>
      <c r="J6" s="2221"/>
      <c r="K6" s="1962"/>
    </row>
    <row r="7" spans="3:11" x14ac:dyDescent="0.25">
      <c r="C7" s="38" t="str">
        <f>RESUMEN!C5</f>
        <v>ENTIDAD:</v>
      </c>
      <c r="D7" s="465"/>
      <c r="E7" s="2046" t="str">
        <f>RESUMEN!E5</f>
        <v>DEPART:</v>
      </c>
      <c r="F7" s="2046"/>
      <c r="G7" s="2046"/>
      <c r="H7" s="2046"/>
      <c r="I7" s="1934" t="str">
        <f>RESUMEN!F5</f>
        <v>TUMBES</v>
      </c>
      <c r="J7" s="1934"/>
      <c r="K7" s="1935"/>
    </row>
    <row r="8" spans="3:11" x14ac:dyDescent="0.25">
      <c r="C8" s="38" t="str">
        <f>RESUMEN!C6</f>
        <v>FECHA:</v>
      </c>
      <c r="D8" s="425">
        <v>44714</v>
      </c>
      <c r="E8" s="2046" t="str">
        <f>RESUMEN!E6</f>
        <v>PROV:</v>
      </c>
      <c r="F8" s="2046"/>
      <c r="G8" s="2046"/>
      <c r="H8" s="2046"/>
      <c r="I8" s="1934" t="str">
        <f>RESUMEN!F6</f>
        <v>TUMBES</v>
      </c>
      <c r="J8" s="1934"/>
      <c r="K8" s="1935"/>
    </row>
    <row r="9" spans="3:11" x14ac:dyDescent="0.25">
      <c r="C9" s="38"/>
      <c r="D9" s="88"/>
      <c r="E9" s="428"/>
      <c r="F9" s="428"/>
      <c r="G9" s="428"/>
      <c r="H9" s="428"/>
      <c r="I9" s="217"/>
      <c r="J9" s="427"/>
      <c r="K9" s="426"/>
    </row>
    <row r="10" spans="3:11" ht="6.75" customHeight="1" x14ac:dyDescent="0.25">
      <c r="C10" s="2218"/>
      <c r="D10" s="2219"/>
      <c r="E10" s="2219"/>
      <c r="F10" s="2219"/>
      <c r="G10" s="2219"/>
      <c r="H10" s="2219"/>
      <c r="I10" s="2219"/>
      <c r="J10" s="2219"/>
      <c r="K10" s="2220"/>
    </row>
    <row r="11" spans="3:11" ht="15" customHeight="1" x14ac:dyDescent="0.25">
      <c r="C11" s="215" t="str">
        <f>RESUMEN!C334</f>
        <v>03.09</v>
      </c>
      <c r="D11" s="2222" t="str">
        <f>RESUMEN!D334</f>
        <v>CARPINTERIA METALICA Y HERRERIA</v>
      </c>
      <c r="E11" s="2223"/>
      <c r="F11" s="2223"/>
      <c r="G11" s="2223"/>
      <c r="H11" s="2223"/>
      <c r="I11" s="2223"/>
      <c r="J11" s="2223"/>
      <c r="K11" s="2224"/>
    </row>
    <row r="12" spans="3:11" ht="15" customHeight="1" x14ac:dyDescent="0.25">
      <c r="C12" s="25" t="str">
        <f>RESUMEN!C335</f>
        <v>03.09.01</v>
      </c>
      <c r="D12" s="2143" t="str">
        <f>RESUMEN!D335</f>
        <v>REJAS METALICAS</v>
      </c>
      <c r="E12" s="1948"/>
      <c r="F12" s="1948"/>
      <c r="G12" s="1948"/>
      <c r="H12" s="1948"/>
      <c r="I12" s="1948"/>
      <c r="J12" s="1948"/>
      <c r="K12" s="1949"/>
    </row>
    <row r="13" spans="3:11" ht="33" customHeight="1" x14ac:dyDescent="0.25">
      <c r="C13" s="178" t="str">
        <f>RESUMEN!C336</f>
        <v>03.09.01.01</v>
      </c>
      <c r="D13" s="2146" t="str">
        <f>RESUMEN!D336</f>
        <v>PUERTA METALICA MAS REJA FIJA DE MALLA METALICA COCADA 1''x1'' N°8 GALVANIZADA, DE PUERTA DOBLE, C/ MARCO DE PERFIL TUBULAR FE 2''x1''x1/8'',  DE TUBO FE Ø 2x1/2''x3mm Y TRAVESAÑO DE PERFIL TUBULAR FE Ø2''x3mm; R01a (2.85 x 2.60) INC. BISAGRA Y ACCESORIOS</v>
      </c>
      <c r="E13" s="2147"/>
      <c r="F13" s="2147"/>
      <c r="G13" s="2147"/>
      <c r="H13" s="2147"/>
      <c r="I13" s="2147"/>
      <c r="J13" s="2147"/>
      <c r="K13" s="2148"/>
    </row>
    <row r="14" spans="3:11" ht="18" customHeight="1" x14ac:dyDescent="0.3">
      <c r="C14" s="15" t="s">
        <v>1</v>
      </c>
      <c r="D14" s="430" t="s">
        <v>2</v>
      </c>
      <c r="E14" s="92" t="s">
        <v>45</v>
      </c>
      <c r="F14" s="48" t="s">
        <v>52</v>
      </c>
      <c r="G14" s="48" t="s">
        <v>47</v>
      </c>
      <c r="H14" s="48" t="s">
        <v>48</v>
      </c>
      <c r="I14" s="171" t="s">
        <v>49</v>
      </c>
      <c r="J14" s="93" t="s">
        <v>50</v>
      </c>
      <c r="K14" s="7" t="s">
        <v>3</v>
      </c>
    </row>
    <row r="15" spans="3:11" x14ac:dyDescent="0.3">
      <c r="C15" s="25"/>
      <c r="D15" s="146"/>
      <c r="E15" s="17"/>
      <c r="F15" s="49"/>
      <c r="G15" s="49"/>
      <c r="H15" s="49"/>
      <c r="I15" s="209"/>
      <c r="J15" s="145">
        <f>SUM(I19)</f>
        <v>1</v>
      </c>
      <c r="K15" s="429" t="s">
        <v>15</v>
      </c>
    </row>
    <row r="16" spans="3:11" x14ac:dyDescent="0.3">
      <c r="C16" s="33"/>
      <c r="D16" s="1317" t="s">
        <v>169</v>
      </c>
      <c r="E16" s="81"/>
      <c r="F16" s="62"/>
      <c r="G16" s="62"/>
      <c r="H16" s="62"/>
      <c r="I16" s="184"/>
      <c r="J16" s="111"/>
      <c r="K16" s="58"/>
    </row>
    <row r="17" spans="3:11" x14ac:dyDescent="0.3">
      <c r="C17" s="29"/>
      <c r="D17" s="138" t="s">
        <v>170</v>
      </c>
      <c r="E17" s="95"/>
      <c r="F17" s="61"/>
      <c r="G17" s="61"/>
      <c r="H17" s="61"/>
      <c r="I17" s="173"/>
      <c r="J17" s="100"/>
      <c r="K17" s="13"/>
    </row>
    <row r="18" spans="3:11" x14ac:dyDescent="0.3">
      <c r="C18" s="29"/>
      <c r="D18" s="434" t="s">
        <v>1018</v>
      </c>
      <c r="E18" s="95"/>
      <c r="F18" s="61"/>
      <c r="G18" s="61"/>
      <c r="H18" s="61"/>
      <c r="I18" s="173"/>
      <c r="J18" s="100"/>
      <c r="K18" s="13"/>
    </row>
    <row r="19" spans="3:11" x14ac:dyDescent="0.3">
      <c r="C19" s="29" t="s">
        <v>1012</v>
      </c>
      <c r="D19" s="99" t="s">
        <v>1013</v>
      </c>
      <c r="E19" s="95">
        <v>1</v>
      </c>
      <c r="F19" s="86"/>
      <c r="G19" s="61"/>
      <c r="H19" s="61"/>
      <c r="I19" s="173">
        <f>E19</f>
        <v>1</v>
      </c>
      <c r="J19" s="100"/>
      <c r="K19" s="13"/>
    </row>
    <row r="20" spans="3:11" x14ac:dyDescent="0.3">
      <c r="C20" s="29"/>
      <c r="D20" s="99"/>
      <c r="E20" s="95"/>
      <c r="F20" s="86"/>
      <c r="G20" s="216"/>
      <c r="H20" s="216"/>
      <c r="I20" s="173"/>
      <c r="J20" s="100"/>
      <c r="K20" s="13"/>
    </row>
    <row r="21" spans="3:11" ht="33" customHeight="1" x14ac:dyDescent="0.25">
      <c r="C21" s="178" t="str">
        <f>RESUMEN!C337</f>
        <v>03.09.01.02</v>
      </c>
      <c r="D21" s="2146" t="str">
        <f>RESUMEN!D337</f>
        <v>PUERTA METALICA MAS REJA FIJA DE MALLA METALICA COCADA 1''x1'' N°8 GALVANIZADA, DE PUERTA DOBLE, C/ MARCO DE PERFIL TUBULAR FE 2''x1''x1/8'',  DE TUBO FE Ø 2x1/2''x3mm Y TRAVESAÑO DE PERFIL TUBULAR FE Ø2''x3mm; R01b (2.90 x 2.60) INC. BISAGRA Y ACCESORIOS</v>
      </c>
      <c r="E21" s="2147"/>
      <c r="F21" s="2147"/>
      <c r="G21" s="2147"/>
      <c r="H21" s="2147"/>
      <c r="I21" s="2147"/>
      <c r="J21" s="2147"/>
      <c r="K21" s="2148"/>
    </row>
    <row r="22" spans="3:11" ht="18" customHeight="1" x14ac:dyDescent="0.3">
      <c r="C22" s="15" t="s">
        <v>1</v>
      </c>
      <c r="D22" s="663" t="s">
        <v>2</v>
      </c>
      <c r="E22" s="92" t="s">
        <v>45</v>
      </c>
      <c r="F22" s="48" t="s">
        <v>52</v>
      </c>
      <c r="G22" s="48" t="s">
        <v>47</v>
      </c>
      <c r="H22" s="48" t="s">
        <v>48</v>
      </c>
      <c r="I22" s="171" t="s">
        <v>49</v>
      </c>
      <c r="J22" s="93" t="s">
        <v>50</v>
      </c>
      <c r="K22" s="7" t="s">
        <v>3</v>
      </c>
    </row>
    <row r="23" spans="3:11" x14ac:dyDescent="0.3">
      <c r="C23" s="25"/>
      <c r="D23" s="146"/>
      <c r="E23" s="17"/>
      <c r="F23" s="49"/>
      <c r="G23" s="49"/>
      <c r="H23" s="49"/>
      <c r="I23" s="209"/>
      <c r="J23" s="145">
        <f>SUM(I27)</f>
        <v>1</v>
      </c>
      <c r="K23" s="440" t="s">
        <v>15</v>
      </c>
    </row>
    <row r="24" spans="3:11" x14ac:dyDescent="0.3">
      <c r="C24" s="33"/>
      <c r="D24" s="1317" t="s">
        <v>169</v>
      </c>
      <c r="E24" s="81"/>
      <c r="F24" s="62"/>
      <c r="G24" s="62"/>
      <c r="H24" s="62"/>
      <c r="I24" s="184"/>
      <c r="J24" s="111"/>
      <c r="K24" s="58"/>
    </row>
    <row r="25" spans="3:11" x14ac:dyDescent="0.3">
      <c r="C25" s="29"/>
      <c r="D25" s="138" t="s">
        <v>170</v>
      </c>
      <c r="E25" s="95"/>
      <c r="F25" s="61"/>
      <c r="G25" s="61"/>
      <c r="H25" s="61"/>
      <c r="I25" s="173"/>
      <c r="J25" s="100"/>
      <c r="K25" s="13"/>
    </row>
    <row r="26" spans="3:11" x14ac:dyDescent="0.3">
      <c r="C26" s="29"/>
      <c r="D26" s="434" t="s">
        <v>1018</v>
      </c>
      <c r="E26" s="95"/>
      <c r="F26" s="61"/>
      <c r="G26" s="61"/>
      <c r="H26" s="61"/>
      <c r="I26" s="173"/>
      <c r="J26" s="100"/>
      <c r="K26" s="13"/>
    </row>
    <row r="27" spans="3:11" x14ac:dyDescent="0.3">
      <c r="C27" s="29" t="s">
        <v>1011</v>
      </c>
      <c r="D27" s="99" t="s">
        <v>372</v>
      </c>
      <c r="E27" s="95">
        <v>1</v>
      </c>
      <c r="F27" s="86"/>
      <c r="G27" s="61"/>
      <c r="H27" s="61"/>
      <c r="I27" s="173">
        <f>E27</f>
        <v>1</v>
      </c>
      <c r="J27" s="100"/>
      <c r="K27" s="13"/>
    </row>
    <row r="28" spans="3:11" x14ac:dyDescent="0.3">
      <c r="C28" s="29"/>
      <c r="D28" s="124"/>
      <c r="E28" s="134"/>
      <c r="F28" s="63"/>
      <c r="G28" s="63"/>
      <c r="H28" s="63"/>
      <c r="I28" s="172"/>
      <c r="J28" s="100"/>
      <c r="K28" s="13"/>
    </row>
    <row r="29" spans="3:11" ht="33" customHeight="1" x14ac:dyDescent="0.25">
      <c r="C29" s="178" t="str">
        <f>RESUMEN!C338</f>
        <v>03.09.01.03</v>
      </c>
      <c r="D29" s="2146" t="str">
        <f>RESUMEN!D338</f>
        <v>PUERTA METALICA MAS REJA FIJA DE MALLA METALICA COCADA 1''x1'' N°8 GALVANIZADA, DE PUERTA DOBLE, C/ MARCO DE PERFIL TUBULAR FE 2''x1''x1/8'',  DE TUBO FE Ø 2x1/2''x3mm Y TRAVESAÑO DE PERFIL TUBULAR FE Ø2''x3mm; R01c (3.45 x 2.60) INC. BISAGRA Y ACESORIOS</v>
      </c>
      <c r="E29" s="2147"/>
      <c r="F29" s="2147"/>
      <c r="G29" s="2147"/>
      <c r="H29" s="2147"/>
      <c r="I29" s="2147"/>
      <c r="J29" s="2147"/>
      <c r="K29" s="2148"/>
    </row>
    <row r="30" spans="3:11" ht="18" customHeight="1" x14ac:dyDescent="0.3">
      <c r="C30" s="15" t="s">
        <v>1</v>
      </c>
      <c r="D30" s="663" t="s">
        <v>2</v>
      </c>
      <c r="E30" s="92" t="s">
        <v>45</v>
      </c>
      <c r="F30" s="48" t="s">
        <v>52</v>
      </c>
      <c r="G30" s="48" t="s">
        <v>47</v>
      </c>
      <c r="H30" s="48" t="s">
        <v>48</v>
      </c>
      <c r="I30" s="171" t="s">
        <v>49</v>
      </c>
      <c r="J30" s="93" t="s">
        <v>50</v>
      </c>
      <c r="K30" s="7" t="s">
        <v>3</v>
      </c>
    </row>
    <row r="31" spans="3:11" x14ac:dyDescent="0.3">
      <c r="C31" s="25"/>
      <c r="D31" s="146"/>
      <c r="E31" s="17"/>
      <c r="F31" s="49"/>
      <c r="G31" s="49"/>
      <c r="H31" s="49"/>
      <c r="I31" s="209"/>
      <c r="J31" s="145">
        <f>SUM(I35)</f>
        <v>1</v>
      </c>
      <c r="K31" s="440" t="s">
        <v>15</v>
      </c>
    </row>
    <row r="32" spans="3:11" x14ac:dyDescent="0.3">
      <c r="C32" s="33"/>
      <c r="D32" s="1317" t="s">
        <v>169</v>
      </c>
      <c r="E32" s="81"/>
      <c r="F32" s="62"/>
      <c r="G32" s="62"/>
      <c r="H32" s="62"/>
      <c r="I32" s="184"/>
      <c r="J32" s="111"/>
      <c r="K32" s="58"/>
    </row>
    <row r="33" spans="3:11" x14ac:dyDescent="0.3">
      <c r="C33" s="29"/>
      <c r="D33" s="138" t="s">
        <v>170</v>
      </c>
      <c r="E33" s="95"/>
      <c r="F33" s="61"/>
      <c r="G33" s="61"/>
      <c r="H33" s="61"/>
      <c r="I33" s="173"/>
      <c r="J33" s="100"/>
      <c r="K33" s="13"/>
    </row>
    <row r="34" spans="3:11" x14ac:dyDescent="0.3">
      <c r="C34" s="29"/>
      <c r="D34" s="434" t="s">
        <v>1018</v>
      </c>
      <c r="E34" s="95"/>
      <c r="F34" s="61"/>
      <c r="G34" s="61"/>
      <c r="H34" s="61"/>
      <c r="I34" s="173"/>
      <c r="J34" s="100"/>
      <c r="K34" s="13"/>
    </row>
    <row r="35" spans="3:11" x14ac:dyDescent="0.3">
      <c r="C35" s="29" t="s">
        <v>1017</v>
      </c>
      <c r="D35" s="99" t="s">
        <v>212</v>
      </c>
      <c r="E35" s="95">
        <v>1</v>
      </c>
      <c r="F35" s="86"/>
      <c r="G35" s="61"/>
      <c r="H35" s="61"/>
      <c r="I35" s="173">
        <f>E35</f>
        <v>1</v>
      </c>
      <c r="J35" s="100"/>
      <c r="K35" s="13"/>
    </row>
    <row r="36" spans="3:11" x14ac:dyDescent="0.3">
      <c r="C36" s="29"/>
      <c r="D36" s="124"/>
      <c r="E36" s="134"/>
      <c r="F36" s="63"/>
      <c r="G36" s="63"/>
      <c r="H36" s="63"/>
      <c r="I36" s="172"/>
      <c r="J36" s="100"/>
      <c r="K36" s="13"/>
    </row>
    <row r="37" spans="3:11" ht="33" customHeight="1" x14ac:dyDescent="0.25">
      <c r="C37" s="178" t="str">
        <f>RESUMEN!C339</f>
        <v>03.09.01.04</v>
      </c>
      <c r="D37" s="2146" t="str">
        <f>RESUMEN!D339</f>
        <v>PUERTA METALICA MAS REJA FIJA DE MALLA METALICA COCADA 1''x1'' N°8 GALVANIZADA, DE PUERTA DOBLE, C/ MARCO DE PERFIL TUBULAR FE 2''x1''x1/8'',  DE TUBO FE Ø 2x1/2''x3mm Y TRAVESAÑO DE PERFIL TUBULAR FE Ø2''x3mm; R01d (3.98 x 2.60) INC. BISAGRA Y ACCESORIOS</v>
      </c>
      <c r="E37" s="2147"/>
      <c r="F37" s="2147"/>
      <c r="G37" s="2147"/>
      <c r="H37" s="2147"/>
      <c r="I37" s="2147"/>
      <c r="J37" s="2147"/>
      <c r="K37" s="2148"/>
    </row>
    <row r="38" spans="3:11" ht="18" customHeight="1" x14ac:dyDescent="0.3">
      <c r="C38" s="15" t="s">
        <v>1</v>
      </c>
      <c r="D38" s="663" t="s">
        <v>2</v>
      </c>
      <c r="E38" s="92" t="s">
        <v>45</v>
      </c>
      <c r="F38" s="48" t="s">
        <v>52</v>
      </c>
      <c r="G38" s="48" t="s">
        <v>47</v>
      </c>
      <c r="H38" s="48" t="s">
        <v>48</v>
      </c>
      <c r="I38" s="171" t="s">
        <v>49</v>
      </c>
      <c r="J38" s="93" t="s">
        <v>50</v>
      </c>
      <c r="K38" s="7" t="s">
        <v>3</v>
      </c>
    </row>
    <row r="39" spans="3:11" x14ac:dyDescent="0.3">
      <c r="C39" s="25"/>
      <c r="D39" s="146"/>
      <c r="E39" s="17"/>
      <c r="F39" s="49"/>
      <c r="G39" s="49"/>
      <c r="H39" s="49"/>
      <c r="I39" s="209"/>
      <c r="J39" s="145">
        <f>SUM(I43)</f>
        <v>1</v>
      </c>
      <c r="K39" s="440" t="s">
        <v>15</v>
      </c>
    </row>
    <row r="40" spans="3:11" x14ac:dyDescent="0.3">
      <c r="C40" s="33"/>
      <c r="D40" s="1317" t="s">
        <v>169</v>
      </c>
      <c r="E40" s="81"/>
      <c r="F40" s="62"/>
      <c r="G40" s="62"/>
      <c r="H40" s="62"/>
      <c r="I40" s="184"/>
      <c r="J40" s="111"/>
      <c r="K40" s="58"/>
    </row>
    <row r="41" spans="3:11" x14ac:dyDescent="0.3">
      <c r="C41" s="29"/>
      <c r="D41" s="138" t="s">
        <v>69</v>
      </c>
      <c r="E41" s="95"/>
      <c r="F41" s="61"/>
      <c r="G41" s="61"/>
      <c r="H41" s="61"/>
      <c r="I41" s="173"/>
      <c r="J41" s="100"/>
      <c r="K41" s="13"/>
    </row>
    <row r="42" spans="3:11" x14ac:dyDescent="0.3">
      <c r="C42" s="29"/>
      <c r="D42" s="434" t="s">
        <v>1333</v>
      </c>
      <c r="E42" s="95"/>
      <c r="F42" s="61"/>
      <c r="G42" s="61"/>
      <c r="H42" s="61"/>
      <c r="I42" s="173"/>
      <c r="J42" s="100"/>
      <c r="K42" s="13"/>
    </row>
    <row r="43" spans="3:11" x14ac:dyDescent="0.3">
      <c r="C43" s="29" t="s">
        <v>2495</v>
      </c>
      <c r="D43" s="99" t="s">
        <v>195</v>
      </c>
      <c r="E43" s="95">
        <v>1</v>
      </c>
      <c r="F43" s="86"/>
      <c r="G43" s="61"/>
      <c r="H43" s="61"/>
      <c r="I43" s="173">
        <f>E43</f>
        <v>1</v>
      </c>
      <c r="J43" s="100"/>
      <c r="K43" s="13"/>
    </row>
    <row r="44" spans="3:11" x14ac:dyDescent="0.3">
      <c r="C44" s="29"/>
      <c r="D44" s="124"/>
      <c r="E44" s="134"/>
      <c r="F44" s="63"/>
      <c r="G44" s="63"/>
      <c r="H44" s="63"/>
      <c r="I44" s="172"/>
      <c r="J44" s="100"/>
      <c r="K44" s="13"/>
    </row>
    <row r="45" spans="3:11" ht="33" customHeight="1" x14ac:dyDescent="0.25">
      <c r="C45" s="178" t="str">
        <f>RESUMEN!C340</f>
        <v>03.09.01.05</v>
      </c>
      <c r="D45" s="2146" t="str">
        <f>RESUMEN!D340</f>
        <v>PUERTA METALICA MAS REJA FIJA DE MALLA METALICA COCADA 1''x1'' N°8 GALVANIZADA, DE PUERTA DOBLE, C/ MARCO DE PERFIL TUBULAR FE 2''x1''x1/8'',  DE TUBO FE Ø 2x1/2''x3mm Y TRAVESAÑO DE PERFIL TUBULAR FE Ø2''x3mm; R01e1 (4.55 x 3.20) INC. BISAGRA Y ACCESORIOS</v>
      </c>
      <c r="E45" s="2147"/>
      <c r="F45" s="2147"/>
      <c r="G45" s="2147"/>
      <c r="H45" s="2147"/>
      <c r="I45" s="2147"/>
      <c r="J45" s="2147"/>
      <c r="K45" s="2148"/>
    </row>
    <row r="46" spans="3:11" ht="18" customHeight="1" x14ac:dyDescent="0.3">
      <c r="C46" s="15" t="s">
        <v>1</v>
      </c>
      <c r="D46" s="663" t="s">
        <v>2</v>
      </c>
      <c r="E46" s="92" t="s">
        <v>45</v>
      </c>
      <c r="F46" s="48" t="s">
        <v>52</v>
      </c>
      <c r="G46" s="48" t="s">
        <v>47</v>
      </c>
      <c r="H46" s="48" t="s">
        <v>48</v>
      </c>
      <c r="I46" s="171" t="s">
        <v>49</v>
      </c>
      <c r="J46" s="93" t="s">
        <v>50</v>
      </c>
      <c r="K46" s="7" t="s">
        <v>3</v>
      </c>
    </row>
    <row r="47" spans="3:11" x14ac:dyDescent="0.3">
      <c r="C47" s="25"/>
      <c r="D47" s="146"/>
      <c r="E47" s="17"/>
      <c r="F47" s="49"/>
      <c r="G47" s="49"/>
      <c r="H47" s="49"/>
      <c r="I47" s="209"/>
      <c r="J47" s="145">
        <f>SUM(I51)</f>
        <v>1</v>
      </c>
      <c r="K47" s="440" t="s">
        <v>15</v>
      </c>
    </row>
    <row r="48" spans="3:11" x14ac:dyDescent="0.3">
      <c r="C48" s="33"/>
      <c r="D48" s="1317" t="s">
        <v>169</v>
      </c>
      <c r="E48" s="81"/>
      <c r="F48" s="62"/>
      <c r="G48" s="62"/>
      <c r="H48" s="62"/>
      <c r="I48" s="184"/>
      <c r="J48" s="111"/>
      <c r="K48" s="58"/>
    </row>
    <row r="49" spans="3:11" x14ac:dyDescent="0.3">
      <c r="C49" s="29"/>
      <c r="D49" s="138" t="s">
        <v>73</v>
      </c>
      <c r="E49" s="95"/>
      <c r="F49" s="61"/>
      <c r="G49" s="61"/>
      <c r="H49" s="61"/>
      <c r="I49" s="173"/>
      <c r="J49" s="100"/>
      <c r="K49" s="13"/>
    </row>
    <row r="50" spans="3:11" x14ac:dyDescent="0.3">
      <c r="C50" s="29"/>
      <c r="D50" s="434" t="s">
        <v>1303</v>
      </c>
      <c r="E50" s="95"/>
      <c r="F50" s="61"/>
      <c r="G50" s="61"/>
      <c r="H50" s="61"/>
      <c r="I50" s="173"/>
      <c r="J50" s="100"/>
      <c r="K50" s="13"/>
    </row>
    <row r="51" spans="3:11" x14ac:dyDescent="0.3">
      <c r="C51" s="29" t="s">
        <v>3688</v>
      </c>
      <c r="D51" s="99" t="s">
        <v>3687</v>
      </c>
      <c r="E51" s="95">
        <v>1</v>
      </c>
      <c r="F51" s="86"/>
      <c r="G51" s="61"/>
      <c r="H51" s="61"/>
      <c r="I51" s="173">
        <f>E51</f>
        <v>1</v>
      </c>
      <c r="J51" s="100"/>
      <c r="K51" s="13"/>
    </row>
    <row r="52" spans="3:11" x14ac:dyDescent="0.3">
      <c r="C52" s="29"/>
      <c r="D52" s="124"/>
      <c r="E52" s="134"/>
      <c r="F52" s="63"/>
      <c r="G52" s="63"/>
      <c r="H52" s="63"/>
      <c r="I52" s="172"/>
      <c r="J52" s="100"/>
      <c r="K52" s="13"/>
    </row>
    <row r="53" spans="3:11" ht="33" customHeight="1" x14ac:dyDescent="0.25">
      <c r="C53" s="178" t="str">
        <f>RESUMEN!C341</f>
        <v>03.09.01.06</v>
      </c>
      <c r="D53" s="2146" t="str">
        <f>RESUMEN!D341</f>
        <v>PUERTA METALICA MAS REJA FIJA DE MALLA METALICA COCADA 1''x1'' N°8 GALVANIZADA, DE PUERTA DOBLE, C/ MARCO DE PERFIL TUBULAR FE 2''x1''x1/8'', DE TUBO FE Ø 2x1/2''x3mm Y TRAVESAÑO DE PERFIL TUBULAR FE Ø2''x3mm; R01e2 (4.55 x 3.20) INC. BISAGRA Y ACCESORIOS</v>
      </c>
      <c r="E53" s="2147"/>
      <c r="F53" s="2147"/>
      <c r="G53" s="2147"/>
      <c r="H53" s="2147"/>
      <c r="I53" s="2147"/>
      <c r="J53" s="2147"/>
      <c r="K53" s="2148"/>
    </row>
    <row r="54" spans="3:11" ht="18" customHeight="1" x14ac:dyDescent="0.3">
      <c r="C54" s="15" t="s">
        <v>1</v>
      </c>
      <c r="D54" s="663" t="s">
        <v>2</v>
      </c>
      <c r="E54" s="92" t="s">
        <v>45</v>
      </c>
      <c r="F54" s="48" t="s">
        <v>52</v>
      </c>
      <c r="G54" s="48" t="s">
        <v>47</v>
      </c>
      <c r="H54" s="48" t="s">
        <v>48</v>
      </c>
      <c r="I54" s="171" t="s">
        <v>49</v>
      </c>
      <c r="J54" s="93" t="s">
        <v>50</v>
      </c>
      <c r="K54" s="7" t="s">
        <v>3</v>
      </c>
    </row>
    <row r="55" spans="3:11" x14ac:dyDescent="0.3">
      <c r="C55" s="25"/>
      <c r="D55" s="146"/>
      <c r="E55" s="17"/>
      <c r="F55" s="49"/>
      <c r="G55" s="49"/>
      <c r="H55" s="49"/>
      <c r="I55" s="209"/>
      <c r="J55" s="145">
        <f>SUM(I59)</f>
        <v>1</v>
      </c>
      <c r="K55" s="440" t="s">
        <v>15</v>
      </c>
    </row>
    <row r="56" spans="3:11" x14ac:dyDescent="0.3">
      <c r="C56" s="33"/>
      <c r="D56" s="1317" t="s">
        <v>169</v>
      </c>
      <c r="E56" s="81"/>
      <c r="F56" s="62"/>
      <c r="G56" s="62"/>
      <c r="H56" s="62"/>
      <c r="I56" s="184"/>
      <c r="J56" s="111"/>
      <c r="K56" s="58"/>
    </row>
    <row r="57" spans="3:11" x14ac:dyDescent="0.3">
      <c r="C57" s="29"/>
      <c r="D57" s="138" t="s">
        <v>73</v>
      </c>
      <c r="E57" s="95"/>
      <c r="F57" s="61"/>
      <c r="G57" s="61"/>
      <c r="H57" s="61"/>
      <c r="I57" s="173"/>
      <c r="J57" s="100"/>
      <c r="K57" s="13"/>
    </row>
    <row r="58" spans="3:11" x14ac:dyDescent="0.3">
      <c r="C58" s="29"/>
      <c r="D58" s="434" t="s">
        <v>1303</v>
      </c>
      <c r="E58" s="95"/>
      <c r="F58" s="61"/>
      <c r="G58" s="61"/>
      <c r="H58" s="61"/>
      <c r="I58" s="173"/>
      <c r="J58" s="100"/>
      <c r="K58" s="13"/>
    </row>
    <row r="59" spans="3:11" x14ac:dyDescent="0.3">
      <c r="C59" s="29" t="s">
        <v>3689</v>
      </c>
      <c r="D59" s="99" t="s">
        <v>3690</v>
      </c>
      <c r="E59" s="95">
        <v>1</v>
      </c>
      <c r="F59" s="86"/>
      <c r="G59" s="61"/>
      <c r="H59" s="61"/>
      <c r="I59" s="173">
        <f>E59</f>
        <v>1</v>
      </c>
      <c r="J59" s="100"/>
      <c r="K59" s="13"/>
    </row>
    <row r="60" spans="3:11" x14ac:dyDescent="0.3">
      <c r="C60" s="29"/>
      <c r="D60" s="124"/>
      <c r="E60" s="134"/>
      <c r="F60" s="63"/>
      <c r="G60" s="63"/>
      <c r="H60" s="63"/>
      <c r="I60" s="172"/>
      <c r="J60" s="100"/>
      <c r="K60" s="13"/>
    </row>
    <row r="61" spans="3:11" ht="33" customHeight="1" x14ac:dyDescent="0.25">
      <c r="C61" s="178" t="str">
        <f>RESUMEN!C342</f>
        <v>03.09.01.07</v>
      </c>
      <c r="D61" s="2146" t="str">
        <f>RESUMEN!D342</f>
        <v>PUERTA METALICA MAS REJA FIJA DE MALLA METALICA COCADA 1''x1'' N°8 GALVANIZADA, DE PUERTA DOBLE, C/ MARCO DE PERFIL TUBULAR FE 2''x1''x1/8'',  DE TUBO FE Ø 2x1/2''x3mm Y TRAVESAÑO DE PERFIL TUBULAR FE Ø2''x3mm; R01f (4.65 x 2.60) INC. BISAGRA Y ACCESORIOS</v>
      </c>
      <c r="E61" s="2147"/>
      <c r="F61" s="2147"/>
      <c r="G61" s="2147"/>
      <c r="H61" s="2147"/>
      <c r="I61" s="2147"/>
      <c r="J61" s="2147"/>
      <c r="K61" s="2148"/>
    </row>
    <row r="62" spans="3:11" ht="18" customHeight="1" x14ac:dyDescent="0.3">
      <c r="C62" s="15" t="s">
        <v>1</v>
      </c>
      <c r="D62" s="663" t="s">
        <v>2</v>
      </c>
      <c r="E62" s="92" t="s">
        <v>45</v>
      </c>
      <c r="F62" s="48" t="s">
        <v>52</v>
      </c>
      <c r="G62" s="48" t="s">
        <v>47</v>
      </c>
      <c r="H62" s="48" t="s">
        <v>48</v>
      </c>
      <c r="I62" s="171" t="s">
        <v>49</v>
      </c>
      <c r="J62" s="93" t="s">
        <v>50</v>
      </c>
      <c r="K62" s="7" t="s">
        <v>3</v>
      </c>
    </row>
    <row r="63" spans="3:11" x14ac:dyDescent="0.3">
      <c r="C63" s="25"/>
      <c r="D63" s="146"/>
      <c r="E63" s="17"/>
      <c r="F63" s="49"/>
      <c r="G63" s="49"/>
      <c r="H63" s="49"/>
      <c r="I63" s="209"/>
      <c r="J63" s="145">
        <f>SUM(I67)</f>
        <v>1</v>
      </c>
      <c r="K63" s="440" t="s">
        <v>15</v>
      </c>
    </row>
    <row r="64" spans="3:11" x14ac:dyDescent="0.3">
      <c r="C64" s="33"/>
      <c r="D64" s="1317" t="s">
        <v>169</v>
      </c>
      <c r="E64" s="81"/>
      <c r="F64" s="62"/>
      <c r="G64" s="62"/>
      <c r="H64" s="62"/>
      <c r="I64" s="184"/>
      <c r="J64" s="111"/>
      <c r="K64" s="58"/>
    </row>
    <row r="65" spans="3:11" x14ac:dyDescent="0.3">
      <c r="C65" s="29"/>
      <c r="D65" s="138" t="s">
        <v>69</v>
      </c>
      <c r="E65" s="95"/>
      <c r="F65" s="61"/>
      <c r="G65" s="61"/>
      <c r="H65" s="61"/>
      <c r="I65" s="173"/>
      <c r="J65" s="100"/>
      <c r="K65" s="13"/>
    </row>
    <row r="66" spans="3:11" x14ac:dyDescent="0.3">
      <c r="C66" s="29"/>
      <c r="D66" s="434" t="s">
        <v>1333</v>
      </c>
      <c r="E66" s="95"/>
      <c r="F66" s="61"/>
      <c r="G66" s="61"/>
      <c r="H66" s="61"/>
      <c r="I66" s="173"/>
      <c r="J66" s="100"/>
      <c r="K66" s="13"/>
    </row>
    <row r="67" spans="3:11" x14ac:dyDescent="0.3">
      <c r="C67" s="29" t="s">
        <v>2494</v>
      </c>
      <c r="D67" s="99" t="s">
        <v>193</v>
      </c>
      <c r="E67" s="95">
        <v>1</v>
      </c>
      <c r="F67" s="86"/>
      <c r="G67" s="61"/>
      <c r="H67" s="61"/>
      <c r="I67" s="173">
        <f>E67</f>
        <v>1</v>
      </c>
      <c r="J67" s="100"/>
      <c r="K67" s="13"/>
    </row>
    <row r="68" spans="3:11" x14ac:dyDescent="0.3">
      <c r="C68" s="29"/>
      <c r="D68" s="124"/>
      <c r="E68" s="134"/>
      <c r="F68" s="63"/>
      <c r="G68" s="63"/>
      <c r="H68" s="63"/>
      <c r="I68" s="172"/>
      <c r="J68" s="100"/>
      <c r="K68" s="13"/>
    </row>
    <row r="69" spans="3:11" ht="33" customHeight="1" x14ac:dyDescent="0.25">
      <c r="C69" s="178" t="str">
        <f>RESUMEN!C343</f>
        <v>03.09.01.08</v>
      </c>
      <c r="D69" s="2146" t="str">
        <f>RESUMEN!D343</f>
        <v>PUERTA METALICA MAS REJA FIJA DE MALLA METALICA COCADA 1''x1'' N°8 GALVANIZADA, DE PUERTA DOBLE, C/ MARCO DE PERFIL TUBULAR FE 2''x1''x1/8'', DE TUBO FE Ø 2x1/2''x3mm Y TRAVESAÑO DE PERFIL TUBULAR FE Ø2''x3mm; R01g (4.80 x 2.60)  INC. BISAGRA Y ACCESORIOS</v>
      </c>
      <c r="E69" s="2147"/>
      <c r="F69" s="2147"/>
      <c r="G69" s="2147"/>
      <c r="H69" s="2147"/>
      <c r="I69" s="2147"/>
      <c r="J69" s="2147"/>
      <c r="K69" s="2148"/>
    </row>
    <row r="70" spans="3:11" ht="18" customHeight="1" x14ac:dyDescent="0.3">
      <c r="C70" s="15" t="s">
        <v>1</v>
      </c>
      <c r="D70" s="663" t="s">
        <v>2</v>
      </c>
      <c r="E70" s="92" t="s">
        <v>45</v>
      </c>
      <c r="F70" s="48" t="s">
        <v>52</v>
      </c>
      <c r="G70" s="48" t="s">
        <v>47</v>
      </c>
      <c r="H70" s="48" t="s">
        <v>48</v>
      </c>
      <c r="I70" s="171" t="s">
        <v>49</v>
      </c>
      <c r="J70" s="93" t="s">
        <v>50</v>
      </c>
      <c r="K70" s="7" t="s">
        <v>3</v>
      </c>
    </row>
    <row r="71" spans="3:11" x14ac:dyDescent="0.3">
      <c r="C71" s="25"/>
      <c r="D71" s="146"/>
      <c r="E71" s="17"/>
      <c r="F71" s="49"/>
      <c r="G71" s="49"/>
      <c r="H71" s="49"/>
      <c r="I71" s="209"/>
      <c r="J71" s="145">
        <f>SUM(I75)</f>
        <v>1</v>
      </c>
      <c r="K71" s="440" t="s">
        <v>15</v>
      </c>
    </row>
    <row r="72" spans="3:11" x14ac:dyDescent="0.3">
      <c r="C72" s="33"/>
      <c r="D72" s="1317" t="s">
        <v>169</v>
      </c>
      <c r="E72" s="81"/>
      <c r="F72" s="62"/>
      <c r="G72" s="62"/>
      <c r="H72" s="62"/>
      <c r="I72" s="184"/>
      <c r="J72" s="111"/>
      <c r="K72" s="58"/>
    </row>
    <row r="73" spans="3:11" x14ac:dyDescent="0.3">
      <c r="C73" s="29"/>
      <c r="D73" s="138" t="s">
        <v>69</v>
      </c>
      <c r="E73" s="95"/>
      <c r="F73" s="61"/>
      <c r="G73" s="61"/>
      <c r="H73" s="61"/>
      <c r="I73" s="173"/>
      <c r="J73" s="100"/>
      <c r="K73" s="13"/>
    </row>
    <row r="74" spans="3:11" x14ac:dyDescent="0.3">
      <c r="C74" s="29"/>
      <c r="D74" s="434" t="s">
        <v>1333</v>
      </c>
      <c r="E74" s="95"/>
      <c r="F74" s="61"/>
      <c r="G74" s="61"/>
      <c r="H74" s="61"/>
      <c r="I74" s="173"/>
      <c r="J74" s="100"/>
      <c r="K74" s="13"/>
    </row>
    <row r="75" spans="3:11" x14ac:dyDescent="0.3">
      <c r="C75" s="29" t="s">
        <v>1343</v>
      </c>
      <c r="D75" s="99" t="s">
        <v>1344</v>
      </c>
      <c r="E75" s="95">
        <v>1</v>
      </c>
      <c r="F75" s="86"/>
      <c r="G75" s="61"/>
      <c r="H75" s="61"/>
      <c r="I75" s="173">
        <f>E75</f>
        <v>1</v>
      </c>
      <c r="J75" s="100"/>
      <c r="K75" s="13"/>
    </row>
    <row r="76" spans="3:11" x14ac:dyDescent="0.3">
      <c r="C76" s="29"/>
      <c r="D76" s="124"/>
      <c r="E76" s="134"/>
      <c r="F76" s="63"/>
      <c r="G76" s="63"/>
      <c r="H76" s="63"/>
      <c r="I76" s="172"/>
      <c r="J76" s="100"/>
      <c r="K76" s="13"/>
    </row>
    <row r="77" spans="3:11" ht="33" customHeight="1" x14ac:dyDescent="0.25">
      <c r="C77" s="178" t="str">
        <f>RESUMEN!C344</f>
        <v>03.09.01.09</v>
      </c>
      <c r="D77" s="2146" t="str">
        <f>RESUMEN!D344</f>
        <v>PUERTA METALICA MAS REJA FIJA DE MALLA METALICA COCADA 1''x1'' N°8 GALVANIZADA, DE PUERTA DOBLE, C/ MARCO DE PERFIL TUBULAR FE 2''x1''x1/8'',  DE TUBO FE Ø 2x1/2''x3mm Y TRAVESAÑO DE PERFIL TUBULAR FE Ø2''x3mm; R01h (6.80 x 2.60) INC. BISAGRA Y ACCESORIOS</v>
      </c>
      <c r="E77" s="2147"/>
      <c r="F77" s="2147"/>
      <c r="G77" s="2147"/>
      <c r="H77" s="2147"/>
      <c r="I77" s="2147"/>
      <c r="J77" s="2147"/>
      <c r="K77" s="2148"/>
    </row>
    <row r="78" spans="3:11" ht="18" customHeight="1" x14ac:dyDescent="0.3">
      <c r="C78" s="15" t="s">
        <v>1</v>
      </c>
      <c r="D78" s="663" t="s">
        <v>2</v>
      </c>
      <c r="E78" s="92" t="s">
        <v>45</v>
      </c>
      <c r="F78" s="48" t="s">
        <v>52</v>
      </c>
      <c r="G78" s="48" t="s">
        <v>47</v>
      </c>
      <c r="H78" s="48" t="s">
        <v>48</v>
      </c>
      <c r="I78" s="171" t="s">
        <v>49</v>
      </c>
      <c r="J78" s="93" t="s">
        <v>50</v>
      </c>
      <c r="K78" s="7" t="s">
        <v>3</v>
      </c>
    </row>
    <row r="79" spans="3:11" x14ac:dyDescent="0.3">
      <c r="C79" s="25"/>
      <c r="D79" s="146"/>
      <c r="E79" s="17"/>
      <c r="F79" s="49"/>
      <c r="G79" s="49"/>
      <c r="H79" s="49"/>
      <c r="I79" s="209"/>
      <c r="J79" s="145">
        <f>SUM(I83)</f>
        <v>1</v>
      </c>
      <c r="K79" s="440" t="s">
        <v>15</v>
      </c>
    </row>
    <row r="80" spans="3:11" x14ac:dyDescent="0.3">
      <c r="C80" s="33"/>
      <c r="D80" s="1317" t="s">
        <v>169</v>
      </c>
      <c r="E80" s="81"/>
      <c r="F80" s="62"/>
      <c r="G80" s="62"/>
      <c r="H80" s="62"/>
      <c r="I80" s="184"/>
      <c r="J80" s="111"/>
      <c r="K80" s="58"/>
    </row>
    <row r="81" spans="3:11" x14ac:dyDescent="0.3">
      <c r="C81" s="29"/>
      <c r="D81" s="138" t="s">
        <v>170</v>
      </c>
      <c r="E81" s="95"/>
      <c r="F81" s="61"/>
      <c r="G81" s="61"/>
      <c r="H81" s="61"/>
      <c r="I81" s="173"/>
      <c r="J81" s="100"/>
      <c r="K81" s="13"/>
    </row>
    <row r="82" spans="3:11" x14ac:dyDescent="0.3">
      <c r="C82" s="29"/>
      <c r="D82" s="434" t="s">
        <v>1018</v>
      </c>
      <c r="E82" s="95"/>
      <c r="F82" s="61"/>
      <c r="G82" s="61"/>
      <c r="H82" s="61"/>
      <c r="I82" s="173"/>
      <c r="J82" s="100"/>
      <c r="K82" s="13"/>
    </row>
    <row r="83" spans="3:11" x14ac:dyDescent="0.3">
      <c r="C83" s="29" t="s">
        <v>1008</v>
      </c>
      <c r="D83" s="99" t="s">
        <v>348</v>
      </c>
      <c r="E83" s="95">
        <v>1</v>
      </c>
      <c r="F83" s="86"/>
      <c r="G83" s="61"/>
      <c r="H83" s="61"/>
      <c r="I83" s="173">
        <f>E83</f>
        <v>1</v>
      </c>
      <c r="J83" s="100"/>
      <c r="K83" s="13"/>
    </row>
    <row r="84" spans="3:11" x14ac:dyDescent="0.3">
      <c r="C84" s="29"/>
      <c r="D84" s="124"/>
      <c r="E84" s="134"/>
      <c r="F84" s="63"/>
      <c r="G84" s="63"/>
      <c r="H84" s="63"/>
      <c r="I84" s="172"/>
      <c r="J84" s="100"/>
      <c r="K84" s="13"/>
    </row>
    <row r="85" spans="3:11" ht="33" customHeight="1" x14ac:dyDescent="0.25">
      <c r="C85" s="178" t="str">
        <f>RESUMEN!C345</f>
        <v>03.09.01.10</v>
      </c>
      <c r="D85" s="2146" t="str">
        <f>RESUMEN!D345</f>
        <v>REJA FIJA DE MALLA METALICA COCADA 1''x1'' N°8 GALVANIZADA, C/ MARCO DE PERFIL TUBULAR FE 2''x1''x1/8'', Y TRAVESAÑO DE PERFIL TUBULAR FE Ø2''x3mm; R03a (2.90 x 2.60)</v>
      </c>
      <c r="E85" s="2147"/>
      <c r="F85" s="2147"/>
      <c r="G85" s="2147"/>
      <c r="H85" s="2147"/>
      <c r="I85" s="2147"/>
      <c r="J85" s="2147"/>
      <c r="K85" s="2148"/>
    </row>
    <row r="86" spans="3:11" ht="18" customHeight="1" x14ac:dyDescent="0.3">
      <c r="C86" s="15" t="s">
        <v>1</v>
      </c>
      <c r="D86" s="663" t="s">
        <v>2</v>
      </c>
      <c r="E86" s="92" t="s">
        <v>45</v>
      </c>
      <c r="F86" s="48" t="s">
        <v>52</v>
      </c>
      <c r="G86" s="48" t="s">
        <v>47</v>
      </c>
      <c r="H86" s="48" t="s">
        <v>48</v>
      </c>
      <c r="I86" s="171" t="s">
        <v>49</v>
      </c>
      <c r="J86" s="93" t="s">
        <v>50</v>
      </c>
      <c r="K86" s="7" t="s">
        <v>3</v>
      </c>
    </row>
    <row r="87" spans="3:11" x14ac:dyDescent="0.3">
      <c r="C87" s="25"/>
      <c r="D87" s="146"/>
      <c r="E87" s="17"/>
      <c r="F87" s="49"/>
      <c r="G87" s="49"/>
      <c r="H87" s="49"/>
      <c r="I87" s="209"/>
      <c r="J87" s="145">
        <f>SUM(I91)</f>
        <v>1</v>
      </c>
      <c r="K87" s="440" t="s">
        <v>15</v>
      </c>
    </row>
    <row r="88" spans="3:11" x14ac:dyDescent="0.3">
      <c r="C88" s="33"/>
      <c r="D88" s="1317" t="s">
        <v>169</v>
      </c>
      <c r="E88" s="81"/>
      <c r="F88" s="62"/>
      <c r="G88" s="62"/>
      <c r="H88" s="62"/>
      <c r="I88" s="184"/>
      <c r="J88" s="111"/>
      <c r="K88" s="58"/>
    </row>
    <row r="89" spans="3:11" x14ac:dyDescent="0.3">
      <c r="C89" s="29"/>
      <c r="D89" s="138" t="s">
        <v>170</v>
      </c>
      <c r="E89" s="95"/>
      <c r="F89" s="61"/>
      <c r="G89" s="61"/>
      <c r="H89" s="61"/>
      <c r="I89" s="173"/>
      <c r="J89" s="100"/>
      <c r="K89" s="13"/>
    </row>
    <row r="90" spans="3:11" x14ac:dyDescent="0.3">
      <c r="C90" s="29"/>
      <c r="D90" s="434" t="s">
        <v>1018</v>
      </c>
      <c r="E90" s="95"/>
      <c r="F90" s="61"/>
      <c r="G90" s="61"/>
      <c r="H90" s="61"/>
      <c r="I90" s="173"/>
      <c r="J90" s="100"/>
      <c r="K90" s="13"/>
    </row>
    <row r="91" spans="3:11" x14ac:dyDescent="0.3">
      <c r="C91" s="29" t="s">
        <v>1012</v>
      </c>
      <c r="D91" s="99" t="s">
        <v>1013</v>
      </c>
      <c r="E91" s="95">
        <v>1</v>
      </c>
      <c r="F91" s="86"/>
      <c r="G91" s="61"/>
      <c r="H91" s="61"/>
      <c r="I91" s="173">
        <f>E91</f>
        <v>1</v>
      </c>
      <c r="J91" s="100"/>
      <c r="K91" s="13"/>
    </row>
    <row r="92" spans="3:11" x14ac:dyDescent="0.3">
      <c r="C92" s="29"/>
      <c r="D92" s="124"/>
      <c r="E92" s="134"/>
      <c r="F92" s="63"/>
      <c r="G92" s="63"/>
      <c r="H92" s="63"/>
      <c r="I92" s="172"/>
      <c r="J92" s="100"/>
      <c r="K92" s="13"/>
    </row>
    <row r="93" spans="3:11" ht="33" customHeight="1" x14ac:dyDescent="0.25">
      <c r="C93" s="178" t="str">
        <f>RESUMEN!C346</f>
        <v>03.09.01.11</v>
      </c>
      <c r="D93" s="2146" t="str">
        <f>RESUMEN!D346</f>
        <v>REJA FIJA DE MALLA METALICA COCADA 1''x1'' N°8 GALVANIZADA, C/ MARCO DE PERFIL TUBULAR FE 2''x1''x1/8'', Y TRAVESAÑO DE PERFIL TUBULAR FE Ø2''x3mm; R03b (3.25x 2.60)</v>
      </c>
      <c r="E93" s="2147"/>
      <c r="F93" s="2147"/>
      <c r="G93" s="2147"/>
      <c r="H93" s="2147"/>
      <c r="I93" s="2147"/>
      <c r="J93" s="2147"/>
      <c r="K93" s="2148"/>
    </row>
    <row r="94" spans="3:11" ht="18" customHeight="1" x14ac:dyDescent="0.3">
      <c r="C94" s="15" t="s">
        <v>1</v>
      </c>
      <c r="D94" s="663" t="s">
        <v>2</v>
      </c>
      <c r="E94" s="92" t="s">
        <v>45</v>
      </c>
      <c r="F94" s="48" t="s">
        <v>52</v>
      </c>
      <c r="G94" s="48" t="s">
        <v>47</v>
      </c>
      <c r="H94" s="48" t="s">
        <v>48</v>
      </c>
      <c r="I94" s="171" t="s">
        <v>49</v>
      </c>
      <c r="J94" s="93" t="s">
        <v>50</v>
      </c>
      <c r="K94" s="7" t="s">
        <v>3</v>
      </c>
    </row>
    <row r="95" spans="3:11" x14ac:dyDescent="0.3">
      <c r="C95" s="25"/>
      <c r="D95" s="146"/>
      <c r="E95" s="17"/>
      <c r="F95" s="49"/>
      <c r="G95" s="49"/>
      <c r="H95" s="49"/>
      <c r="I95" s="209"/>
      <c r="J95" s="145">
        <f>SUM(I99)</f>
        <v>1</v>
      </c>
      <c r="K95" s="440" t="s">
        <v>15</v>
      </c>
    </row>
    <row r="96" spans="3:11" x14ac:dyDescent="0.3">
      <c r="C96" s="33"/>
      <c r="D96" s="1317" t="s">
        <v>169</v>
      </c>
      <c r="E96" s="81"/>
      <c r="F96" s="62"/>
      <c r="G96" s="62"/>
      <c r="H96" s="62"/>
      <c r="I96" s="184"/>
      <c r="J96" s="111"/>
      <c r="K96" s="58"/>
    </row>
    <row r="97" spans="3:11" x14ac:dyDescent="0.3">
      <c r="C97" s="29"/>
      <c r="D97" s="138" t="s">
        <v>170</v>
      </c>
      <c r="E97" s="95"/>
      <c r="F97" s="61"/>
      <c r="G97" s="61"/>
      <c r="H97" s="61"/>
      <c r="I97" s="173"/>
      <c r="J97" s="100"/>
      <c r="K97" s="13"/>
    </row>
    <row r="98" spans="3:11" x14ac:dyDescent="0.3">
      <c r="C98" s="29"/>
      <c r="D98" s="434" t="s">
        <v>1018</v>
      </c>
      <c r="E98" s="95"/>
      <c r="F98" s="61"/>
      <c r="G98" s="61"/>
      <c r="H98" s="61"/>
      <c r="I98" s="173"/>
      <c r="J98" s="100"/>
      <c r="K98" s="13"/>
    </row>
    <row r="99" spans="3:11" x14ac:dyDescent="0.3">
      <c r="C99" s="29" t="s">
        <v>3691</v>
      </c>
      <c r="D99" s="99" t="s">
        <v>348</v>
      </c>
      <c r="E99" s="95">
        <v>1</v>
      </c>
      <c r="F99" s="86"/>
      <c r="G99" s="61"/>
      <c r="H99" s="61"/>
      <c r="I99" s="173">
        <f>E99</f>
        <v>1</v>
      </c>
      <c r="J99" s="100"/>
      <c r="K99" s="13"/>
    </row>
    <row r="100" spans="3:11" x14ac:dyDescent="0.3">
      <c r="C100" s="29"/>
      <c r="D100" s="124"/>
      <c r="E100" s="134"/>
      <c r="F100" s="63"/>
      <c r="G100" s="63"/>
      <c r="H100" s="63"/>
      <c r="I100" s="172"/>
      <c r="J100" s="100"/>
      <c r="K100" s="13"/>
    </row>
    <row r="101" spans="3:11" ht="33" customHeight="1" x14ac:dyDescent="0.25">
      <c r="C101" s="178" t="str">
        <f>RESUMEN!C347</f>
        <v>03.09.01.12</v>
      </c>
      <c r="D101" s="2146" t="str">
        <f>RESUMEN!D347</f>
        <v>REJA FIJA DE MALLA METALICA COCADA 1''x1'' N°8 GALVANIZADA, C/ MARCO DE PERFIL TUBULAR FE 2''x1''x1/8'', Y TRAVESAÑO DE PERFIL TUBULAR FE Ø2''x3mm; R03c (4.55 x 3.20)</v>
      </c>
      <c r="E101" s="2147"/>
      <c r="F101" s="2147"/>
      <c r="G101" s="2147"/>
      <c r="H101" s="2147"/>
      <c r="I101" s="2147"/>
      <c r="J101" s="2147"/>
      <c r="K101" s="2148"/>
    </row>
    <row r="102" spans="3:11" ht="18" customHeight="1" x14ac:dyDescent="0.3">
      <c r="C102" s="15" t="s">
        <v>1</v>
      </c>
      <c r="D102" s="663" t="s">
        <v>2</v>
      </c>
      <c r="E102" s="92" t="s">
        <v>45</v>
      </c>
      <c r="F102" s="48" t="s">
        <v>52</v>
      </c>
      <c r="G102" s="48" t="s">
        <v>47</v>
      </c>
      <c r="H102" s="48" t="s">
        <v>48</v>
      </c>
      <c r="I102" s="171" t="s">
        <v>49</v>
      </c>
      <c r="J102" s="93" t="s">
        <v>50</v>
      </c>
      <c r="K102" s="7" t="s">
        <v>3</v>
      </c>
    </row>
    <row r="103" spans="3:11" x14ac:dyDescent="0.3">
      <c r="C103" s="25"/>
      <c r="D103" s="146"/>
      <c r="E103" s="17"/>
      <c r="F103" s="49"/>
      <c r="G103" s="49"/>
      <c r="H103" s="49"/>
      <c r="I103" s="209"/>
      <c r="J103" s="145">
        <f>SUM(I107:I109)</f>
        <v>6</v>
      </c>
      <c r="K103" s="440" t="s">
        <v>15</v>
      </c>
    </row>
    <row r="104" spans="3:11" x14ac:dyDescent="0.3">
      <c r="C104" s="33"/>
      <c r="D104" s="1317" t="s">
        <v>169</v>
      </c>
      <c r="E104" s="81"/>
      <c r="F104" s="62"/>
      <c r="G104" s="62"/>
      <c r="H104" s="62"/>
      <c r="I104" s="184"/>
      <c r="J104" s="111"/>
      <c r="K104" s="58"/>
    </row>
    <row r="105" spans="3:11" x14ac:dyDescent="0.3">
      <c r="C105" s="29"/>
      <c r="D105" s="138" t="s">
        <v>73</v>
      </c>
      <c r="E105" s="95"/>
      <c r="F105" s="61"/>
      <c r="G105" s="61"/>
      <c r="H105" s="61"/>
      <c r="I105" s="173"/>
      <c r="J105" s="100"/>
      <c r="K105" s="13"/>
    </row>
    <row r="106" spans="3:11" x14ac:dyDescent="0.3">
      <c r="C106" s="29"/>
      <c r="D106" s="434" t="s">
        <v>1303</v>
      </c>
      <c r="E106" s="95"/>
      <c r="F106" s="61"/>
      <c r="G106" s="61"/>
      <c r="H106" s="61"/>
      <c r="I106" s="173"/>
      <c r="J106" s="100"/>
      <c r="K106" s="13"/>
    </row>
    <row r="107" spans="3:11" x14ac:dyDescent="0.3">
      <c r="C107" s="29" t="s">
        <v>3689</v>
      </c>
      <c r="D107" s="99" t="s">
        <v>3690</v>
      </c>
      <c r="E107" s="95">
        <v>3</v>
      </c>
      <c r="F107" s="86"/>
      <c r="G107" s="61"/>
      <c r="H107" s="61"/>
      <c r="I107" s="173">
        <f>E107</f>
        <v>3</v>
      </c>
      <c r="J107" s="100"/>
      <c r="K107" s="13"/>
    </row>
    <row r="108" spans="3:11" x14ac:dyDescent="0.3">
      <c r="C108" s="29"/>
      <c r="D108" s="434" t="s">
        <v>1303</v>
      </c>
      <c r="E108" s="95"/>
      <c r="F108" s="61"/>
      <c r="G108" s="61"/>
      <c r="H108" s="61"/>
      <c r="I108" s="173"/>
      <c r="J108" s="100"/>
      <c r="K108" s="13"/>
    </row>
    <row r="109" spans="3:11" x14ac:dyDescent="0.3">
      <c r="C109" s="29" t="s">
        <v>3688</v>
      </c>
      <c r="D109" s="99" t="s">
        <v>3687</v>
      </c>
      <c r="E109" s="95">
        <v>3</v>
      </c>
      <c r="F109" s="86"/>
      <c r="G109" s="61"/>
      <c r="H109" s="61"/>
      <c r="I109" s="173">
        <f>E109</f>
        <v>3</v>
      </c>
      <c r="J109" s="100"/>
      <c r="K109" s="13"/>
    </row>
    <row r="110" spans="3:11" x14ac:dyDescent="0.3">
      <c r="C110" s="29"/>
      <c r="D110" s="124"/>
      <c r="E110" s="134"/>
      <c r="F110" s="63"/>
      <c r="G110" s="63"/>
      <c r="H110" s="63"/>
      <c r="I110" s="172"/>
      <c r="J110" s="100"/>
      <c r="K110" s="13"/>
    </row>
    <row r="111" spans="3:11" ht="33" customHeight="1" x14ac:dyDescent="0.25">
      <c r="C111" s="178" t="str">
        <f>RESUMEN!C348</f>
        <v>03.09.01.13</v>
      </c>
      <c r="D111" s="2146" t="str">
        <f>RESUMEN!D348</f>
        <v>REJA METALICA DE PUERTA SIMPLE C/ TUBO DE FE 1''x1''x1/8", INCLUYE MARCO METALICO DE 2''x2''x1/8'' Y 2''x4'', C/ TUBO DE FE 2''x3''x1/8'' EN EXTREMOS SOLDADA A PLATINA EMBUTIDA EN MURO, C/ PLANCHA METALICA e=1/8; R04a (1.20x 2.50)</v>
      </c>
      <c r="E111" s="2147"/>
      <c r="F111" s="2147"/>
      <c r="G111" s="2147"/>
      <c r="H111" s="2147"/>
      <c r="I111" s="2147"/>
      <c r="J111" s="2147"/>
      <c r="K111" s="2148"/>
    </row>
    <row r="112" spans="3:11" ht="18" customHeight="1" x14ac:dyDescent="0.3">
      <c r="C112" s="15" t="s">
        <v>1</v>
      </c>
      <c r="D112" s="663" t="s">
        <v>2</v>
      </c>
      <c r="E112" s="92" t="s">
        <v>45</v>
      </c>
      <c r="F112" s="48" t="s">
        <v>52</v>
      </c>
      <c r="G112" s="48" t="s">
        <v>47</v>
      </c>
      <c r="H112" s="48" t="s">
        <v>48</v>
      </c>
      <c r="I112" s="171" t="s">
        <v>49</v>
      </c>
      <c r="J112" s="93" t="s">
        <v>50</v>
      </c>
      <c r="K112" s="7" t="s">
        <v>3</v>
      </c>
    </row>
    <row r="113" spans="3:11" x14ac:dyDescent="0.3">
      <c r="C113" s="25"/>
      <c r="D113" s="146"/>
      <c r="E113" s="17"/>
      <c r="F113" s="49"/>
      <c r="G113" s="49"/>
      <c r="H113" s="49"/>
      <c r="I113" s="209"/>
      <c r="J113" s="145">
        <f>SUM(I117:I129)</f>
        <v>4</v>
      </c>
      <c r="K113" s="440" t="s">
        <v>15</v>
      </c>
    </row>
    <row r="114" spans="3:11" x14ac:dyDescent="0.3">
      <c r="C114" s="33"/>
      <c r="D114" s="1317" t="s">
        <v>169</v>
      </c>
      <c r="E114" s="81"/>
      <c r="F114" s="62"/>
      <c r="G114" s="62"/>
      <c r="H114" s="62"/>
      <c r="I114" s="184"/>
      <c r="J114" s="111"/>
      <c r="K114" s="58"/>
    </row>
    <row r="115" spans="3:11" x14ac:dyDescent="0.3">
      <c r="C115" s="29"/>
      <c r="D115" s="138" t="s">
        <v>70</v>
      </c>
      <c r="E115" s="95"/>
      <c r="F115" s="61"/>
      <c r="G115" s="61"/>
      <c r="H115" s="61"/>
      <c r="I115" s="173"/>
      <c r="J115" s="100"/>
      <c r="K115" s="13"/>
    </row>
    <row r="116" spans="3:11" x14ac:dyDescent="0.3">
      <c r="C116" s="29"/>
      <c r="D116" s="434" t="s">
        <v>1426</v>
      </c>
      <c r="E116" s="95"/>
      <c r="F116" s="61"/>
      <c r="G116" s="61"/>
      <c r="H116" s="61"/>
      <c r="I116" s="173"/>
      <c r="J116" s="100"/>
      <c r="K116" s="13"/>
    </row>
    <row r="117" spans="3:11" x14ac:dyDescent="0.3">
      <c r="C117" s="29" t="s">
        <v>3693</v>
      </c>
      <c r="D117" s="99" t="s">
        <v>3692</v>
      </c>
      <c r="E117" s="95">
        <v>1</v>
      </c>
      <c r="F117" s="86"/>
      <c r="G117" s="61"/>
      <c r="H117" s="61"/>
      <c r="I117" s="173">
        <f>E117</f>
        <v>1</v>
      </c>
      <c r="J117" s="100"/>
      <c r="K117" s="13"/>
    </row>
    <row r="118" spans="3:11" x14ac:dyDescent="0.3">
      <c r="C118" s="29"/>
      <c r="D118" s="138" t="s">
        <v>508</v>
      </c>
      <c r="E118" s="95"/>
      <c r="F118" s="61"/>
      <c r="G118" s="61"/>
      <c r="H118" s="61"/>
      <c r="I118" s="173"/>
      <c r="J118" s="100"/>
      <c r="K118" s="13"/>
    </row>
    <row r="119" spans="3:11" x14ac:dyDescent="0.3">
      <c r="C119" s="29"/>
      <c r="D119" s="434" t="s">
        <v>1450</v>
      </c>
      <c r="E119" s="95"/>
      <c r="F119" s="61"/>
      <c r="G119" s="61"/>
      <c r="H119" s="61"/>
      <c r="I119" s="173"/>
      <c r="J119" s="100"/>
      <c r="K119" s="13"/>
    </row>
    <row r="120" spans="3:11" x14ac:dyDescent="0.3">
      <c r="C120" s="29" t="s">
        <v>3693</v>
      </c>
      <c r="D120" s="99" t="s">
        <v>3692</v>
      </c>
      <c r="E120" s="95">
        <v>1</v>
      </c>
      <c r="F120" s="86"/>
      <c r="G120" s="61"/>
      <c r="H120" s="61"/>
      <c r="I120" s="173">
        <f>E120</f>
        <v>1</v>
      </c>
      <c r="J120" s="100"/>
      <c r="K120" s="13"/>
    </row>
    <row r="121" spans="3:11" x14ac:dyDescent="0.3">
      <c r="C121" s="29"/>
      <c r="D121" s="124"/>
      <c r="E121" s="134"/>
      <c r="F121" s="63"/>
      <c r="G121" s="63"/>
      <c r="H121" s="63"/>
      <c r="I121" s="172"/>
      <c r="J121" s="100"/>
      <c r="K121" s="13"/>
    </row>
    <row r="122" spans="3:11" ht="33" customHeight="1" x14ac:dyDescent="0.25">
      <c r="C122" s="178" t="str">
        <f>RESUMEN!C349</f>
        <v>03.09.01.14</v>
      </c>
      <c r="D122" s="2146" t="str">
        <f>RESUMEN!D349</f>
        <v>REJA METALICA DE PUERTA DOBLE C/ TUBO DE FE 1''x1''x1/8", INCLUYE MARCO METALICO DE 2''x2''x1/8'' Y 2''x4'', C/ TUBO DE FE 2''x3''x1/8'' EN EXTREMOS SOLDADA A PLATINA EMBUTIDA EN MURO, C/ PLANCHA METALICA e=1/8; R05a (2.50 x 2.45)</v>
      </c>
      <c r="E122" s="2147"/>
      <c r="F122" s="2147"/>
      <c r="G122" s="2147"/>
      <c r="H122" s="2147"/>
      <c r="I122" s="2147"/>
      <c r="J122" s="2147"/>
      <c r="K122" s="2148"/>
    </row>
    <row r="123" spans="3:11" ht="18" customHeight="1" x14ac:dyDescent="0.3">
      <c r="C123" s="15" t="s">
        <v>1</v>
      </c>
      <c r="D123" s="663" t="s">
        <v>2</v>
      </c>
      <c r="E123" s="92" t="s">
        <v>45</v>
      </c>
      <c r="F123" s="48" t="s">
        <v>52</v>
      </c>
      <c r="G123" s="48" t="s">
        <v>47</v>
      </c>
      <c r="H123" s="48" t="s">
        <v>48</v>
      </c>
      <c r="I123" s="171" t="s">
        <v>49</v>
      </c>
      <c r="J123" s="93" t="s">
        <v>50</v>
      </c>
      <c r="K123" s="7" t="s">
        <v>3</v>
      </c>
    </row>
    <row r="124" spans="3:11" x14ac:dyDescent="0.3">
      <c r="C124" s="25"/>
      <c r="D124" s="146"/>
      <c r="E124" s="17"/>
      <c r="F124" s="49"/>
      <c r="G124" s="49"/>
      <c r="H124" s="49"/>
      <c r="I124" s="209"/>
      <c r="J124" s="145">
        <f>SUM(I128:I134)</f>
        <v>4</v>
      </c>
      <c r="K124" s="440" t="s">
        <v>15</v>
      </c>
    </row>
    <row r="125" spans="3:11" x14ac:dyDescent="0.3">
      <c r="C125" s="33"/>
      <c r="D125" s="1317" t="s">
        <v>169</v>
      </c>
      <c r="E125" s="81"/>
      <c r="F125" s="62"/>
      <c r="G125" s="62"/>
      <c r="H125" s="62"/>
      <c r="I125" s="184"/>
      <c r="J125" s="111"/>
      <c r="K125" s="58"/>
    </row>
    <row r="126" spans="3:11" x14ac:dyDescent="0.3">
      <c r="C126" s="29"/>
      <c r="D126" s="138" t="s">
        <v>70</v>
      </c>
      <c r="E126" s="95"/>
      <c r="F126" s="61"/>
      <c r="G126" s="61"/>
      <c r="H126" s="61"/>
      <c r="I126" s="173"/>
      <c r="J126" s="100"/>
      <c r="K126" s="13"/>
    </row>
    <row r="127" spans="3:11" x14ac:dyDescent="0.3">
      <c r="C127" s="29"/>
      <c r="D127" s="434" t="s">
        <v>3695</v>
      </c>
      <c r="E127" s="95"/>
      <c r="F127" s="61"/>
      <c r="G127" s="61"/>
      <c r="H127" s="61"/>
      <c r="I127" s="173"/>
      <c r="J127" s="100"/>
      <c r="K127" s="13"/>
    </row>
    <row r="128" spans="3:11" x14ac:dyDescent="0.3">
      <c r="C128" s="29" t="s">
        <v>3694</v>
      </c>
      <c r="D128" s="99" t="s">
        <v>3692</v>
      </c>
      <c r="E128" s="95">
        <v>2</v>
      </c>
      <c r="F128" s="86"/>
      <c r="G128" s="61"/>
      <c r="H128" s="61"/>
      <c r="I128" s="173">
        <f>E128</f>
        <v>2</v>
      </c>
      <c r="J128" s="100"/>
      <c r="K128" s="13"/>
    </row>
    <row r="129" spans="3:11" x14ac:dyDescent="0.3">
      <c r="C129" s="29"/>
      <c r="D129" s="138" t="s">
        <v>508</v>
      </c>
      <c r="E129" s="95"/>
      <c r="F129" s="61"/>
      <c r="G129" s="61"/>
      <c r="H129" s="61"/>
      <c r="I129" s="173"/>
      <c r="J129" s="100"/>
      <c r="K129" s="13"/>
    </row>
    <row r="130" spans="3:11" x14ac:dyDescent="0.3">
      <c r="C130" s="29"/>
      <c r="D130" s="434" t="s">
        <v>1450</v>
      </c>
      <c r="E130" s="95"/>
      <c r="F130" s="61"/>
      <c r="G130" s="61"/>
      <c r="H130" s="61"/>
      <c r="I130" s="173"/>
      <c r="J130" s="100"/>
      <c r="K130" s="13"/>
    </row>
    <row r="131" spans="3:11" x14ac:dyDescent="0.3">
      <c r="C131" s="29" t="s">
        <v>3698</v>
      </c>
      <c r="D131" s="99" t="s">
        <v>3692</v>
      </c>
      <c r="E131" s="95">
        <v>1</v>
      </c>
      <c r="F131" s="86"/>
      <c r="G131" s="61"/>
      <c r="H131" s="61"/>
      <c r="I131" s="173">
        <f>E131</f>
        <v>1</v>
      </c>
      <c r="J131" s="100"/>
      <c r="K131" s="13"/>
    </row>
    <row r="132" spans="3:11" x14ac:dyDescent="0.3">
      <c r="C132" s="29"/>
      <c r="D132" s="138" t="s">
        <v>199</v>
      </c>
      <c r="E132" s="95"/>
      <c r="F132" s="61"/>
      <c r="G132" s="61"/>
      <c r="H132" s="61"/>
      <c r="I132" s="173"/>
      <c r="J132" s="100"/>
      <c r="K132" s="13"/>
    </row>
    <row r="133" spans="3:11" x14ac:dyDescent="0.3">
      <c r="C133" s="29"/>
      <c r="D133" s="434" t="s">
        <v>3700</v>
      </c>
      <c r="E133" s="95"/>
      <c r="F133" s="61"/>
      <c r="G133" s="61"/>
      <c r="H133" s="61"/>
      <c r="I133" s="173"/>
      <c r="J133" s="100"/>
      <c r="K133" s="13"/>
    </row>
    <row r="134" spans="3:11" x14ac:dyDescent="0.3">
      <c r="C134" s="29" t="s">
        <v>3699</v>
      </c>
      <c r="D134" s="99" t="s">
        <v>3692</v>
      </c>
      <c r="E134" s="95">
        <v>1</v>
      </c>
      <c r="F134" s="86"/>
      <c r="G134" s="61"/>
      <c r="H134" s="61"/>
      <c r="I134" s="173">
        <f>E134</f>
        <v>1</v>
      </c>
      <c r="J134" s="100"/>
      <c r="K134" s="13"/>
    </row>
    <row r="135" spans="3:11" x14ac:dyDescent="0.3">
      <c r="C135" s="29"/>
      <c r="D135" s="124"/>
      <c r="E135" s="134"/>
      <c r="F135" s="63"/>
      <c r="G135" s="63"/>
      <c r="H135" s="63"/>
      <c r="I135" s="172"/>
      <c r="J135" s="100"/>
      <c r="K135" s="13"/>
    </row>
    <row r="136" spans="3:11" ht="33" customHeight="1" x14ac:dyDescent="0.25">
      <c r="C136" s="178" t="str">
        <f>RESUMEN!C350</f>
        <v>03.09.01.15</v>
      </c>
      <c r="D136" s="2146" t="str">
        <f>RESUMEN!D350</f>
        <v>REJA METALICA DE PUERTA DOBLE C/ TUBO DE FE 1''x1''x1/8", INCLUYE MARCO METALICO DE 2''x2''x1/8'' Y 2''x4'', C/ TUBO DE FE 2''x3''x1/8'' EN EXTREMOS SOLDADA A PLATINA EMBUTIDA EN MURO, C/ PLANCHA METALICA e=1/8; R05b (3.60 x 2.45)</v>
      </c>
      <c r="E136" s="2147"/>
      <c r="F136" s="2147"/>
      <c r="G136" s="2147"/>
      <c r="H136" s="2147"/>
      <c r="I136" s="2147"/>
      <c r="J136" s="2147"/>
      <c r="K136" s="2148"/>
    </row>
    <row r="137" spans="3:11" ht="18" customHeight="1" x14ac:dyDescent="0.3">
      <c r="C137" s="15" t="s">
        <v>1</v>
      </c>
      <c r="D137" s="663" t="s">
        <v>2</v>
      </c>
      <c r="E137" s="92" t="s">
        <v>45</v>
      </c>
      <c r="F137" s="48" t="s">
        <v>52</v>
      </c>
      <c r="G137" s="48" t="s">
        <v>47</v>
      </c>
      <c r="H137" s="48" t="s">
        <v>48</v>
      </c>
      <c r="I137" s="171" t="s">
        <v>49</v>
      </c>
      <c r="J137" s="93" t="s">
        <v>50</v>
      </c>
      <c r="K137" s="7" t="s">
        <v>3</v>
      </c>
    </row>
    <row r="138" spans="3:11" x14ac:dyDescent="0.3">
      <c r="C138" s="25"/>
      <c r="D138" s="146"/>
      <c r="E138" s="17"/>
      <c r="F138" s="49"/>
      <c r="G138" s="49"/>
      <c r="H138" s="49"/>
      <c r="I138" s="209"/>
      <c r="J138" s="145">
        <f>SUM(I143:I149)</f>
        <v>3</v>
      </c>
      <c r="K138" s="440" t="s">
        <v>15</v>
      </c>
    </row>
    <row r="139" spans="3:11" x14ac:dyDescent="0.3">
      <c r="C139" s="29"/>
      <c r="D139" s="124"/>
      <c r="E139" s="134"/>
      <c r="F139" s="63"/>
      <c r="G139" s="63"/>
      <c r="H139" s="63"/>
      <c r="I139" s="172"/>
      <c r="J139" s="100"/>
      <c r="K139" s="13"/>
    </row>
    <row r="140" spans="3:11" x14ac:dyDescent="0.3">
      <c r="C140" s="33"/>
      <c r="D140" s="1317" t="s">
        <v>169</v>
      </c>
      <c r="E140" s="81"/>
      <c r="F140" s="62"/>
      <c r="G140" s="62"/>
      <c r="H140" s="62"/>
      <c r="I140" s="184"/>
      <c r="J140" s="111"/>
      <c r="K140" s="58"/>
    </row>
    <row r="141" spans="3:11" x14ac:dyDescent="0.3">
      <c r="C141" s="29"/>
      <c r="D141" s="138" t="s">
        <v>70</v>
      </c>
      <c r="E141" s="95"/>
      <c r="F141" s="61"/>
      <c r="G141" s="61"/>
      <c r="H141" s="61"/>
      <c r="I141" s="173"/>
      <c r="J141" s="100"/>
      <c r="K141" s="13"/>
    </row>
    <row r="142" spans="3:11" x14ac:dyDescent="0.3">
      <c r="C142" s="29"/>
      <c r="D142" s="434" t="s">
        <v>3695</v>
      </c>
      <c r="E142" s="95"/>
      <c r="F142" s="61"/>
      <c r="G142" s="61"/>
      <c r="H142" s="61"/>
      <c r="I142" s="173"/>
      <c r="J142" s="100"/>
      <c r="K142" s="13"/>
    </row>
    <row r="143" spans="3:11" x14ac:dyDescent="0.3">
      <c r="C143" s="29" t="s">
        <v>3694</v>
      </c>
      <c r="D143" s="99" t="s">
        <v>3692</v>
      </c>
      <c r="E143" s="95">
        <v>1</v>
      </c>
      <c r="F143" s="86"/>
      <c r="G143" s="61"/>
      <c r="H143" s="61"/>
      <c r="I143" s="173">
        <f>E143</f>
        <v>1</v>
      </c>
      <c r="J143" s="100"/>
      <c r="K143" s="13"/>
    </row>
    <row r="144" spans="3:11" x14ac:dyDescent="0.3">
      <c r="C144" s="29"/>
      <c r="D144" s="138" t="s">
        <v>508</v>
      </c>
      <c r="E144" s="95"/>
      <c r="F144" s="61"/>
      <c r="G144" s="61"/>
      <c r="H144" s="61"/>
      <c r="I144" s="173"/>
      <c r="J144" s="100"/>
      <c r="K144" s="13"/>
    </row>
    <row r="145" spans="3:11" x14ac:dyDescent="0.3">
      <c r="C145" s="29"/>
      <c r="D145" s="434" t="s">
        <v>1450</v>
      </c>
      <c r="E145" s="95"/>
      <c r="F145" s="61"/>
      <c r="G145" s="61"/>
      <c r="H145" s="61"/>
      <c r="I145" s="173"/>
      <c r="J145" s="100"/>
      <c r="K145" s="13"/>
    </row>
    <row r="146" spans="3:11" x14ac:dyDescent="0.3">
      <c r="C146" s="29" t="s">
        <v>3698</v>
      </c>
      <c r="D146" s="99" t="s">
        <v>3692</v>
      </c>
      <c r="E146" s="95">
        <v>1</v>
      </c>
      <c r="F146" s="86"/>
      <c r="G146" s="61"/>
      <c r="H146" s="61"/>
      <c r="I146" s="173">
        <f>E146</f>
        <v>1</v>
      </c>
      <c r="J146" s="100"/>
      <c r="K146" s="13"/>
    </row>
    <row r="147" spans="3:11" x14ac:dyDescent="0.3">
      <c r="C147" s="29"/>
      <c r="D147" s="138" t="s">
        <v>199</v>
      </c>
      <c r="E147" s="95"/>
      <c r="F147" s="61"/>
      <c r="G147" s="61"/>
      <c r="H147" s="61"/>
      <c r="I147" s="173"/>
      <c r="J147" s="100"/>
      <c r="K147" s="13"/>
    </row>
    <row r="148" spans="3:11" x14ac:dyDescent="0.3">
      <c r="C148" s="29"/>
      <c r="D148" s="434" t="s">
        <v>3700</v>
      </c>
      <c r="E148" s="95"/>
      <c r="F148" s="61"/>
      <c r="G148" s="61"/>
      <c r="H148" s="61"/>
      <c r="I148" s="173"/>
      <c r="J148" s="100"/>
      <c r="K148" s="13"/>
    </row>
    <row r="149" spans="3:11" x14ac:dyDescent="0.3">
      <c r="C149" s="29" t="s">
        <v>3699</v>
      </c>
      <c r="D149" s="99" t="s">
        <v>3692</v>
      </c>
      <c r="E149" s="95">
        <v>1</v>
      </c>
      <c r="F149" s="86"/>
      <c r="G149" s="61"/>
      <c r="H149" s="61"/>
      <c r="I149" s="173">
        <f>E149</f>
        <v>1</v>
      </c>
      <c r="J149" s="100"/>
      <c r="K149" s="13"/>
    </row>
    <row r="150" spans="3:11" x14ac:dyDescent="0.3">
      <c r="C150" s="29"/>
      <c r="D150" s="124"/>
      <c r="E150" s="134"/>
      <c r="F150" s="63"/>
      <c r="G150" s="63"/>
      <c r="H150" s="63"/>
      <c r="I150" s="172"/>
      <c r="J150" s="100"/>
      <c r="K150" s="13"/>
    </row>
    <row r="151" spans="3:11" ht="33" customHeight="1" x14ac:dyDescent="0.25">
      <c r="C151" s="178" t="str">
        <f>RESUMEN!C351</f>
        <v>03.09.01.16</v>
      </c>
      <c r="D151" s="2146" t="str">
        <f>RESUMEN!D351</f>
        <v>VENTANA METALICA DE MALLA METALICA COCADA 1''x1'' N°8 GALVANIZADA, R06a (1.50 x 1.00)</v>
      </c>
      <c r="E151" s="2147"/>
      <c r="F151" s="2147"/>
      <c r="G151" s="2147"/>
      <c r="H151" s="2147"/>
      <c r="I151" s="2147"/>
      <c r="J151" s="2147"/>
      <c r="K151" s="2148"/>
    </row>
    <row r="152" spans="3:11" ht="18" customHeight="1" x14ac:dyDescent="0.3">
      <c r="C152" s="15" t="s">
        <v>1</v>
      </c>
      <c r="D152" s="663" t="s">
        <v>2</v>
      </c>
      <c r="E152" s="92" t="s">
        <v>45</v>
      </c>
      <c r="F152" s="48" t="s">
        <v>52</v>
      </c>
      <c r="G152" s="48" t="s">
        <v>47</v>
      </c>
      <c r="H152" s="48" t="s">
        <v>48</v>
      </c>
      <c r="I152" s="171" t="s">
        <v>49</v>
      </c>
      <c r="J152" s="93" t="s">
        <v>50</v>
      </c>
      <c r="K152" s="7" t="s">
        <v>3</v>
      </c>
    </row>
    <row r="153" spans="3:11" x14ac:dyDescent="0.3">
      <c r="C153" s="25"/>
      <c r="D153" s="146"/>
      <c r="E153" s="17"/>
      <c r="F153" s="49"/>
      <c r="G153" s="49"/>
      <c r="H153" s="49"/>
      <c r="I153" s="209"/>
      <c r="J153" s="145">
        <f>SUM(I156:I166)</f>
        <v>6</v>
      </c>
      <c r="K153" s="440" t="s">
        <v>15</v>
      </c>
    </row>
    <row r="154" spans="3:11" x14ac:dyDescent="0.3">
      <c r="C154" s="33"/>
      <c r="D154" s="1317" t="s">
        <v>169</v>
      </c>
      <c r="E154" s="81"/>
      <c r="F154" s="62"/>
      <c r="G154" s="62"/>
      <c r="H154" s="62"/>
      <c r="I154" s="184"/>
      <c r="J154" s="111"/>
      <c r="K154" s="58"/>
    </row>
    <row r="155" spans="3:11" x14ac:dyDescent="0.3">
      <c r="C155" s="29"/>
      <c r="D155" s="138" t="s">
        <v>69</v>
      </c>
      <c r="E155" s="95"/>
      <c r="F155" s="61"/>
      <c r="G155" s="61"/>
      <c r="H155" s="61"/>
      <c r="I155" s="173"/>
      <c r="J155" s="100"/>
      <c r="K155" s="13"/>
    </row>
    <row r="156" spans="3:11" x14ac:dyDescent="0.3">
      <c r="C156" s="29"/>
      <c r="D156" s="434" t="s">
        <v>1333</v>
      </c>
      <c r="E156" s="95"/>
      <c r="F156" s="61"/>
      <c r="G156" s="61"/>
      <c r="H156" s="61"/>
      <c r="I156" s="173"/>
      <c r="J156" s="100"/>
      <c r="K156" s="13"/>
    </row>
    <row r="157" spans="3:11" x14ac:dyDescent="0.3">
      <c r="C157" s="29" t="s">
        <v>2495</v>
      </c>
      <c r="D157" s="99" t="s">
        <v>195</v>
      </c>
      <c r="E157" s="95">
        <v>2</v>
      </c>
      <c r="F157" s="86"/>
      <c r="G157" s="61"/>
      <c r="H157" s="61"/>
      <c r="I157" s="173">
        <f>E157</f>
        <v>2</v>
      </c>
      <c r="J157" s="100"/>
      <c r="K157" s="13"/>
    </row>
    <row r="158" spans="3:11" x14ac:dyDescent="0.3">
      <c r="C158" s="29"/>
      <c r="D158" s="124"/>
      <c r="E158" s="134"/>
      <c r="F158" s="63"/>
      <c r="G158" s="63"/>
      <c r="H158" s="63"/>
      <c r="I158" s="172"/>
      <c r="J158" s="100"/>
      <c r="K158" s="13"/>
    </row>
    <row r="159" spans="3:11" ht="33" customHeight="1" x14ac:dyDescent="0.25">
      <c r="C159" s="178" t="str">
        <f>RESUMEN!C352</f>
        <v>03.09.01.17</v>
      </c>
      <c r="D159" s="2146" t="str">
        <f>RESUMEN!D352</f>
        <v>VENTANA METALICA DE MALLA METALICA COCADA 1''x1'' N°8 GALVANIZADA, R06b (1.80 x 1.00)</v>
      </c>
      <c r="E159" s="2147"/>
      <c r="F159" s="2147"/>
      <c r="G159" s="2147"/>
      <c r="H159" s="2147"/>
      <c r="I159" s="2147"/>
      <c r="J159" s="2147"/>
      <c r="K159" s="2148"/>
    </row>
    <row r="160" spans="3:11" ht="18" customHeight="1" x14ac:dyDescent="0.3">
      <c r="C160" s="15" t="s">
        <v>1</v>
      </c>
      <c r="D160" s="663" t="s">
        <v>2</v>
      </c>
      <c r="E160" s="92" t="s">
        <v>45</v>
      </c>
      <c r="F160" s="48" t="s">
        <v>52</v>
      </c>
      <c r="G160" s="48" t="s">
        <v>47</v>
      </c>
      <c r="H160" s="48" t="s">
        <v>48</v>
      </c>
      <c r="I160" s="171" t="s">
        <v>49</v>
      </c>
      <c r="J160" s="93" t="s">
        <v>50</v>
      </c>
      <c r="K160" s="7" t="s">
        <v>3</v>
      </c>
    </row>
    <row r="161" spans="3:11" x14ac:dyDescent="0.3">
      <c r="C161" s="25"/>
      <c r="D161" s="146"/>
      <c r="E161" s="17"/>
      <c r="F161" s="49"/>
      <c r="G161" s="49"/>
      <c r="H161" s="49"/>
      <c r="I161" s="209"/>
      <c r="J161" s="145">
        <f>SUM(I163:I166)</f>
        <v>4</v>
      </c>
      <c r="K161" s="440" t="s">
        <v>15</v>
      </c>
    </row>
    <row r="162" spans="3:11" x14ac:dyDescent="0.3">
      <c r="C162" s="29"/>
      <c r="D162" s="1317" t="s">
        <v>169</v>
      </c>
      <c r="E162" s="134"/>
      <c r="F162" s="63"/>
      <c r="G162" s="63"/>
      <c r="H162" s="63"/>
      <c r="I162" s="172"/>
      <c r="J162" s="100"/>
      <c r="K162" s="13"/>
    </row>
    <row r="163" spans="3:11" x14ac:dyDescent="0.3">
      <c r="C163" s="29"/>
      <c r="D163" s="138" t="s">
        <v>69</v>
      </c>
      <c r="E163" s="134"/>
      <c r="F163" s="63"/>
      <c r="G163" s="63"/>
      <c r="H163" s="63"/>
      <c r="I163" s="172"/>
      <c r="J163" s="100"/>
      <c r="K163" s="13"/>
    </row>
    <row r="164" spans="3:11" x14ac:dyDescent="0.3">
      <c r="C164" s="29"/>
      <c r="D164" s="434" t="s">
        <v>1273</v>
      </c>
      <c r="E164" s="134"/>
      <c r="F164" s="63"/>
      <c r="G164" s="63"/>
      <c r="H164" s="63"/>
      <c r="I164" s="172"/>
      <c r="J164" s="100"/>
      <c r="K164" s="13"/>
    </row>
    <row r="165" spans="3:11" x14ac:dyDescent="0.3">
      <c r="C165" s="29" t="s">
        <v>2494</v>
      </c>
      <c r="D165" s="99" t="s">
        <v>193</v>
      </c>
      <c r="E165" s="95">
        <v>2</v>
      </c>
      <c r="F165" s="86"/>
      <c r="G165" s="61"/>
      <c r="H165" s="61"/>
      <c r="I165" s="173">
        <f>E165</f>
        <v>2</v>
      </c>
      <c r="J165" s="100"/>
      <c r="K165" s="13"/>
    </row>
    <row r="166" spans="3:11" x14ac:dyDescent="0.3">
      <c r="C166" s="29" t="s">
        <v>1343</v>
      </c>
      <c r="D166" s="99" t="s">
        <v>1344</v>
      </c>
      <c r="E166" s="95">
        <v>2</v>
      </c>
      <c r="F166" s="86"/>
      <c r="G166" s="61"/>
      <c r="H166" s="61"/>
      <c r="I166" s="173">
        <f>E166</f>
        <v>2</v>
      </c>
      <c r="J166" s="100"/>
      <c r="K166" s="13"/>
    </row>
    <row r="167" spans="3:11" x14ac:dyDescent="0.3">
      <c r="C167" s="161"/>
      <c r="D167" s="578"/>
      <c r="E167" s="372"/>
      <c r="F167" s="131"/>
      <c r="G167" s="373"/>
      <c r="H167" s="373"/>
      <c r="I167" s="1334"/>
      <c r="J167" s="121"/>
      <c r="K167" s="371"/>
    </row>
    <row r="168" spans="3:11" ht="15" customHeight="1" x14ac:dyDescent="0.25">
      <c r="C168" s="1324" t="str">
        <f>RESUMEN!C353</f>
        <v>03.09.02</v>
      </c>
      <c r="D168" s="2143" t="str">
        <f>RESUMEN!D353</f>
        <v>PUERTAS CORTAFUEGO</v>
      </c>
      <c r="E168" s="1948"/>
      <c r="F168" s="1948"/>
      <c r="G168" s="1948"/>
      <c r="H168" s="1948"/>
      <c r="I168" s="1948"/>
      <c r="J168" s="1948"/>
      <c r="K168" s="2217"/>
    </row>
    <row r="169" spans="3:11" ht="33" customHeight="1" x14ac:dyDescent="0.25">
      <c r="C169" s="178" t="str">
        <f>RESUMEN!C354</f>
        <v>03.09.02.01</v>
      </c>
      <c r="D169" s="2146" t="str">
        <f>RESUMEN!D354</f>
        <v>PCF-01a PUERTA LISTADA DE UNA SOLA HOJA 0.80x2.10m BATIENTE CORTAFUEGO RF-90. MARCO DE ACERO INOXIDABLE</v>
      </c>
      <c r="E169" s="2147"/>
      <c r="F169" s="2147"/>
      <c r="G169" s="2147"/>
      <c r="H169" s="2147"/>
      <c r="I169" s="2147"/>
      <c r="J169" s="2147"/>
      <c r="K169" s="2148"/>
    </row>
    <row r="170" spans="3:11" ht="18" customHeight="1" x14ac:dyDescent="0.3">
      <c r="C170" s="15" t="s">
        <v>1</v>
      </c>
      <c r="D170" s="1325" t="s">
        <v>2</v>
      </c>
      <c r="E170" s="92" t="s">
        <v>45</v>
      </c>
      <c r="F170" s="48" t="s">
        <v>52</v>
      </c>
      <c r="G170" s="48" t="s">
        <v>47</v>
      </c>
      <c r="H170" s="48" t="s">
        <v>48</v>
      </c>
      <c r="I170" s="171" t="s">
        <v>49</v>
      </c>
      <c r="J170" s="93" t="s">
        <v>50</v>
      </c>
      <c r="K170" s="7" t="s">
        <v>3</v>
      </c>
    </row>
    <row r="171" spans="3:11" x14ac:dyDescent="0.3">
      <c r="C171" s="25"/>
      <c r="D171" s="146"/>
      <c r="E171" s="17"/>
      <c r="F171" s="49"/>
      <c r="G171" s="49"/>
      <c r="H171" s="49"/>
      <c r="I171" s="209"/>
      <c r="J171" s="145">
        <f>SUM(I175:I179)</f>
        <v>2</v>
      </c>
      <c r="K171" s="440" t="s">
        <v>15</v>
      </c>
    </row>
    <row r="172" spans="3:11" x14ac:dyDescent="0.3">
      <c r="C172" s="29"/>
      <c r="D172" s="1317" t="s">
        <v>169</v>
      </c>
      <c r="E172" s="134"/>
      <c r="F172" s="63"/>
      <c r="G172" s="63"/>
      <c r="H172" s="63"/>
      <c r="I172" s="172"/>
      <c r="J172" s="100"/>
      <c r="K172" s="13"/>
    </row>
    <row r="173" spans="3:11" x14ac:dyDescent="0.3">
      <c r="C173" s="29"/>
      <c r="D173" s="138" t="s">
        <v>508</v>
      </c>
      <c r="E173" s="134"/>
      <c r="F173" s="63"/>
      <c r="G173" s="63"/>
      <c r="H173" s="63"/>
      <c r="I173" s="172"/>
      <c r="J173" s="100"/>
      <c r="K173" s="13"/>
    </row>
    <row r="174" spans="3:11" x14ac:dyDescent="0.3">
      <c r="C174" s="29"/>
      <c r="D174" s="1336" t="s">
        <v>1450</v>
      </c>
      <c r="E174" s="134"/>
      <c r="F174" s="63"/>
      <c r="G174" s="63"/>
      <c r="H174" s="63"/>
      <c r="I174" s="172"/>
      <c r="J174" s="100"/>
      <c r="K174" s="13"/>
    </row>
    <row r="175" spans="3:11" x14ac:dyDescent="0.3">
      <c r="C175" s="366" t="s">
        <v>1446</v>
      </c>
      <c r="D175" s="1333" t="s">
        <v>1447</v>
      </c>
      <c r="E175" s="1335">
        <v>1</v>
      </c>
      <c r="F175" s="86"/>
      <c r="G175" s="61"/>
      <c r="H175" s="61"/>
      <c r="I175" s="173">
        <f>E175</f>
        <v>1</v>
      </c>
      <c r="J175" s="100"/>
      <c r="K175" s="13"/>
    </row>
    <row r="176" spans="3:11" x14ac:dyDescent="0.3">
      <c r="C176" s="29"/>
      <c r="D176" s="1337" t="s">
        <v>203</v>
      </c>
      <c r="E176" s="134"/>
      <c r="F176" s="63"/>
      <c r="G176" s="63"/>
      <c r="H176" s="63"/>
      <c r="I176" s="172"/>
      <c r="J176" s="100"/>
      <c r="K176" s="13"/>
    </row>
    <row r="177" spans="3:11" x14ac:dyDescent="0.3">
      <c r="C177" s="29"/>
      <c r="D177" s="138" t="s">
        <v>170</v>
      </c>
      <c r="E177" s="134"/>
      <c r="F177" s="63"/>
      <c r="G177" s="63"/>
      <c r="H177" s="63"/>
      <c r="I177" s="172"/>
      <c r="J177" s="100"/>
      <c r="K177" s="13"/>
    </row>
    <row r="178" spans="3:11" x14ac:dyDescent="0.3">
      <c r="C178" s="29"/>
      <c r="D178" s="434" t="s">
        <v>1929</v>
      </c>
      <c r="E178" s="134"/>
      <c r="F178" s="63"/>
      <c r="G178" s="63"/>
      <c r="H178" s="63"/>
      <c r="I178" s="172"/>
      <c r="J178" s="100"/>
      <c r="K178" s="13"/>
    </row>
    <row r="179" spans="3:11" x14ac:dyDescent="0.3">
      <c r="C179" s="29" t="s">
        <v>2541</v>
      </c>
      <c r="D179" s="99" t="s">
        <v>1226</v>
      </c>
      <c r="E179" s="95">
        <v>1</v>
      </c>
      <c r="F179" s="86"/>
      <c r="G179" s="61"/>
      <c r="H179" s="61"/>
      <c r="I179" s="173">
        <f>E179</f>
        <v>1</v>
      </c>
      <c r="J179" s="100"/>
      <c r="K179" s="13"/>
    </row>
    <row r="180" spans="3:11" x14ac:dyDescent="0.3">
      <c r="C180" s="29"/>
      <c r="D180" s="1329"/>
      <c r="E180" s="134"/>
      <c r="F180" s="98"/>
      <c r="G180" s="63"/>
      <c r="H180" s="63"/>
      <c r="I180" s="172"/>
      <c r="J180" s="100"/>
      <c r="K180" s="13"/>
    </row>
    <row r="181" spans="3:11" ht="33" customHeight="1" x14ac:dyDescent="0.25">
      <c r="C181" s="178" t="str">
        <f>RESUMEN!C355</f>
        <v>03.09.02.02</v>
      </c>
      <c r="D181" s="2146" t="str">
        <f>RESUMEN!D355</f>
        <v>PCF-01b PUERTA LISTADA DE UNA SOLA HOJA 0.90x2.10m BATIENTE CORTAFUEGO RF-90. MARCO DE ACERO INOXIDABLE</v>
      </c>
      <c r="E181" s="2147"/>
      <c r="F181" s="2147"/>
      <c r="G181" s="2147"/>
      <c r="H181" s="2147"/>
      <c r="I181" s="2147"/>
      <c r="J181" s="2147"/>
      <c r="K181" s="2148"/>
    </row>
    <row r="182" spans="3:11" ht="18" customHeight="1" x14ac:dyDescent="0.3">
      <c r="C182" s="15" t="s">
        <v>1</v>
      </c>
      <c r="D182" s="1325" t="s">
        <v>2</v>
      </c>
      <c r="E182" s="92" t="s">
        <v>45</v>
      </c>
      <c r="F182" s="48" t="s">
        <v>52</v>
      </c>
      <c r="G182" s="48" t="s">
        <v>47</v>
      </c>
      <c r="H182" s="48" t="s">
        <v>48</v>
      </c>
      <c r="I182" s="171" t="s">
        <v>49</v>
      </c>
      <c r="J182" s="93" t="s">
        <v>50</v>
      </c>
      <c r="K182" s="7" t="s">
        <v>3</v>
      </c>
    </row>
    <row r="183" spans="3:11" x14ac:dyDescent="0.3">
      <c r="C183" s="25"/>
      <c r="D183" s="146"/>
      <c r="E183" s="17"/>
      <c r="F183" s="49"/>
      <c r="G183" s="49"/>
      <c r="H183" s="49"/>
      <c r="I183" s="209"/>
      <c r="J183" s="145">
        <f>SUM(I186:I212)</f>
        <v>12</v>
      </c>
      <c r="K183" s="440" t="s">
        <v>15</v>
      </c>
    </row>
    <row r="184" spans="3:11" x14ac:dyDescent="0.3">
      <c r="C184" s="29"/>
      <c r="D184" s="1317" t="s">
        <v>169</v>
      </c>
      <c r="E184" s="134"/>
      <c r="F184" s="63"/>
      <c r="G184" s="63"/>
      <c r="H184" s="63"/>
      <c r="I184" s="172"/>
      <c r="J184" s="100"/>
      <c r="K184" s="13"/>
    </row>
    <row r="185" spans="3:11" x14ac:dyDescent="0.3">
      <c r="C185" s="29"/>
      <c r="D185" s="138" t="s">
        <v>170</v>
      </c>
      <c r="E185" s="134"/>
      <c r="F185" s="63"/>
      <c r="G185" s="63"/>
      <c r="H185" s="63"/>
      <c r="I185" s="172"/>
      <c r="J185" s="100"/>
      <c r="K185" s="13"/>
    </row>
    <row r="186" spans="3:11" x14ac:dyDescent="0.3">
      <c r="C186" s="29"/>
      <c r="D186" s="1336" t="s">
        <v>1385</v>
      </c>
      <c r="E186" s="134"/>
      <c r="F186" s="63"/>
      <c r="G186" s="63"/>
      <c r="H186" s="63"/>
      <c r="I186" s="172"/>
      <c r="J186" s="100"/>
      <c r="K186" s="13"/>
    </row>
    <row r="187" spans="3:11" x14ac:dyDescent="0.3">
      <c r="C187" s="366" t="s">
        <v>1225</v>
      </c>
      <c r="D187" s="1333" t="s">
        <v>1226</v>
      </c>
      <c r="E187" s="1335">
        <v>1</v>
      </c>
      <c r="F187" s="86"/>
      <c r="G187" s="61"/>
      <c r="H187" s="61"/>
      <c r="I187" s="173">
        <f>E187</f>
        <v>1</v>
      </c>
      <c r="J187" s="100"/>
      <c r="K187" s="13"/>
    </row>
    <row r="188" spans="3:11" x14ac:dyDescent="0.3">
      <c r="C188" s="29"/>
      <c r="D188" s="1336" t="s">
        <v>1102</v>
      </c>
      <c r="E188" s="134"/>
      <c r="F188" s="98"/>
      <c r="G188" s="63"/>
      <c r="H188" s="63"/>
      <c r="I188" s="172"/>
      <c r="J188" s="100"/>
      <c r="K188" s="13"/>
    </row>
    <row r="189" spans="3:11" x14ac:dyDescent="0.3">
      <c r="C189" s="366" t="s">
        <v>1133</v>
      </c>
      <c r="D189" s="1333" t="s">
        <v>3777</v>
      </c>
      <c r="E189" s="1335">
        <v>1</v>
      </c>
      <c r="F189" s="86"/>
      <c r="G189" s="61"/>
      <c r="H189" s="61"/>
      <c r="I189" s="173">
        <f>E189</f>
        <v>1</v>
      </c>
      <c r="J189" s="100"/>
      <c r="K189" s="13"/>
    </row>
    <row r="190" spans="3:11" x14ac:dyDescent="0.3">
      <c r="C190" s="29"/>
      <c r="D190" s="1336" t="s">
        <v>1021</v>
      </c>
      <c r="E190" s="134"/>
      <c r="F190" s="98"/>
      <c r="G190" s="63"/>
      <c r="H190" s="63"/>
      <c r="I190" s="172"/>
      <c r="J190" s="100"/>
      <c r="K190" s="13"/>
    </row>
    <row r="191" spans="3:11" x14ac:dyDescent="0.3">
      <c r="C191" s="366" t="s">
        <v>2318</v>
      </c>
      <c r="D191" s="1333" t="s">
        <v>1065</v>
      </c>
      <c r="E191" s="1335">
        <v>1</v>
      </c>
      <c r="F191" s="86"/>
      <c r="G191" s="61"/>
      <c r="H191" s="61"/>
      <c r="I191" s="173">
        <f>E191</f>
        <v>1</v>
      </c>
      <c r="J191" s="100"/>
      <c r="K191" s="13"/>
    </row>
    <row r="192" spans="3:11" x14ac:dyDescent="0.3">
      <c r="C192" s="29"/>
      <c r="D192" s="138" t="s">
        <v>119</v>
      </c>
      <c r="E192" s="134"/>
      <c r="F192" s="98"/>
      <c r="G192" s="63"/>
      <c r="H192" s="63"/>
      <c r="I192" s="172"/>
      <c r="J192" s="100"/>
      <c r="K192" s="13"/>
    </row>
    <row r="193" spans="3:11" x14ac:dyDescent="0.3">
      <c r="C193" s="29"/>
      <c r="D193" s="1336" t="s">
        <v>1404</v>
      </c>
      <c r="E193" s="134"/>
      <c r="F193" s="98"/>
      <c r="G193" s="63"/>
      <c r="H193" s="63"/>
      <c r="I193" s="172"/>
      <c r="J193" s="100"/>
      <c r="K193" s="13"/>
    </row>
    <row r="194" spans="3:11" x14ac:dyDescent="0.3">
      <c r="C194" s="366" t="s">
        <v>2369</v>
      </c>
      <c r="D194" s="1333" t="s">
        <v>163</v>
      </c>
      <c r="E194" s="1335">
        <v>1</v>
      </c>
      <c r="F194" s="86"/>
      <c r="G194" s="61"/>
      <c r="H194" s="61"/>
      <c r="I194" s="173">
        <f>E194</f>
        <v>1</v>
      </c>
      <c r="J194" s="100"/>
      <c r="K194" s="13"/>
    </row>
    <row r="195" spans="3:11" x14ac:dyDescent="0.3">
      <c r="C195" s="29"/>
      <c r="D195" s="138" t="s">
        <v>508</v>
      </c>
      <c r="E195" s="134"/>
      <c r="F195" s="63"/>
      <c r="G195" s="63"/>
      <c r="H195" s="63"/>
      <c r="I195" s="172"/>
      <c r="J195" s="100"/>
      <c r="K195" s="13"/>
    </row>
    <row r="196" spans="3:11" x14ac:dyDescent="0.3">
      <c r="C196" s="29"/>
      <c r="D196" s="1336" t="s">
        <v>1450</v>
      </c>
      <c r="E196" s="134"/>
      <c r="F196" s="63"/>
      <c r="G196" s="63"/>
      <c r="H196" s="63"/>
      <c r="I196" s="172"/>
      <c r="J196" s="100"/>
      <c r="K196" s="13"/>
    </row>
    <row r="197" spans="3:11" x14ac:dyDescent="0.3">
      <c r="C197" s="366" t="s">
        <v>1448</v>
      </c>
      <c r="D197" s="1333" t="s">
        <v>2481</v>
      </c>
      <c r="E197" s="1335">
        <v>1</v>
      </c>
      <c r="F197" s="86"/>
      <c r="G197" s="61"/>
      <c r="H197" s="61"/>
      <c r="I197" s="173">
        <f>E197</f>
        <v>1</v>
      </c>
      <c r="J197" s="100"/>
      <c r="K197" s="13"/>
    </row>
    <row r="198" spans="3:11" x14ac:dyDescent="0.3">
      <c r="C198" s="29"/>
      <c r="D198" s="1337" t="s">
        <v>200</v>
      </c>
      <c r="E198" s="134"/>
      <c r="F198" s="63"/>
      <c r="G198" s="63"/>
      <c r="H198" s="63"/>
      <c r="I198" s="172"/>
      <c r="J198" s="100"/>
      <c r="K198" s="13"/>
    </row>
    <row r="199" spans="3:11" x14ac:dyDescent="0.3">
      <c r="C199" s="29"/>
      <c r="D199" s="138" t="s">
        <v>170</v>
      </c>
      <c r="E199" s="134"/>
      <c r="F199" s="63"/>
      <c r="G199" s="63"/>
      <c r="H199" s="63"/>
      <c r="I199" s="172"/>
      <c r="J199" s="100"/>
      <c r="K199" s="13"/>
    </row>
    <row r="200" spans="3:11" x14ac:dyDescent="0.3">
      <c r="C200" s="29"/>
      <c r="D200" s="434" t="s">
        <v>1685</v>
      </c>
      <c r="E200" s="134"/>
      <c r="F200" s="63"/>
      <c r="G200" s="63"/>
      <c r="H200" s="63"/>
      <c r="I200" s="172"/>
      <c r="J200" s="100"/>
      <c r="K200" s="13"/>
    </row>
    <row r="201" spans="3:11" x14ac:dyDescent="0.3">
      <c r="C201" s="29" t="s">
        <v>1665</v>
      </c>
      <c r="D201" s="99" t="s">
        <v>1666</v>
      </c>
      <c r="E201" s="95">
        <v>1</v>
      </c>
      <c r="F201" s="86"/>
      <c r="G201" s="61"/>
      <c r="H201" s="61"/>
      <c r="I201" s="173">
        <f>E201</f>
        <v>1</v>
      </c>
      <c r="J201" s="100"/>
      <c r="K201" s="13"/>
    </row>
    <row r="202" spans="3:11" x14ac:dyDescent="0.3">
      <c r="C202" s="29"/>
      <c r="D202" s="434" t="s">
        <v>1510</v>
      </c>
      <c r="E202" s="134"/>
      <c r="F202" s="63"/>
      <c r="G202" s="63"/>
      <c r="H202" s="63"/>
      <c r="I202" s="172"/>
      <c r="J202" s="100"/>
      <c r="K202" s="13"/>
    </row>
    <row r="203" spans="3:11" x14ac:dyDescent="0.3">
      <c r="C203" s="29" t="s">
        <v>1508</v>
      </c>
      <c r="D203" s="99" t="s">
        <v>795</v>
      </c>
      <c r="E203" s="95">
        <v>1</v>
      </c>
      <c r="F203" s="86"/>
      <c r="G203" s="61"/>
      <c r="H203" s="61"/>
      <c r="I203" s="173">
        <f>E203</f>
        <v>1</v>
      </c>
      <c r="J203" s="100"/>
      <c r="K203" s="13"/>
    </row>
    <row r="204" spans="3:11" x14ac:dyDescent="0.3">
      <c r="C204" s="29" t="s">
        <v>1496</v>
      </c>
      <c r="D204" s="99" t="s">
        <v>218</v>
      </c>
      <c r="E204" s="95">
        <v>1</v>
      </c>
      <c r="F204" s="86"/>
      <c r="G204" s="61"/>
      <c r="H204" s="61"/>
      <c r="I204" s="173">
        <f>E204</f>
        <v>1</v>
      </c>
      <c r="J204" s="100"/>
      <c r="K204" s="13"/>
    </row>
    <row r="205" spans="3:11" x14ac:dyDescent="0.3">
      <c r="C205" s="29"/>
      <c r="D205" s="434" t="s">
        <v>1511</v>
      </c>
      <c r="E205" s="134"/>
      <c r="F205" s="63"/>
      <c r="G205" s="63"/>
      <c r="H205" s="63"/>
      <c r="I205" s="172"/>
      <c r="J205" s="100"/>
      <c r="K205" s="13"/>
    </row>
    <row r="206" spans="3:11" x14ac:dyDescent="0.3">
      <c r="C206" s="29" t="s">
        <v>2394</v>
      </c>
      <c r="D206" s="99" t="s">
        <v>3332</v>
      </c>
      <c r="E206" s="95">
        <v>1</v>
      </c>
      <c r="F206" s="86"/>
      <c r="G206" s="61"/>
      <c r="H206" s="61"/>
      <c r="I206" s="173">
        <f>E206</f>
        <v>1</v>
      </c>
      <c r="J206" s="100"/>
      <c r="K206" s="13"/>
    </row>
    <row r="207" spans="3:11" x14ac:dyDescent="0.3">
      <c r="C207" s="29" t="s">
        <v>1554</v>
      </c>
      <c r="D207" s="99" t="s">
        <v>1550</v>
      </c>
      <c r="E207" s="95">
        <v>1</v>
      </c>
      <c r="F207" s="86"/>
      <c r="G207" s="61"/>
      <c r="H207" s="61"/>
      <c r="I207" s="173">
        <f>E207</f>
        <v>1</v>
      </c>
      <c r="J207" s="100"/>
      <c r="K207" s="13"/>
    </row>
    <row r="208" spans="3:11" x14ac:dyDescent="0.3">
      <c r="C208" s="29" t="s">
        <v>1514</v>
      </c>
      <c r="D208" s="99" t="s">
        <v>1515</v>
      </c>
      <c r="E208" s="95">
        <v>1</v>
      </c>
      <c r="F208" s="86"/>
      <c r="G208" s="61"/>
      <c r="H208" s="61"/>
      <c r="I208" s="173">
        <f>E208</f>
        <v>1</v>
      </c>
      <c r="J208" s="100"/>
      <c r="K208" s="13"/>
    </row>
    <row r="209" spans="3:11" x14ac:dyDescent="0.3">
      <c r="C209" s="29"/>
      <c r="D209" s="1337" t="s">
        <v>206</v>
      </c>
      <c r="E209" s="134"/>
      <c r="F209" s="63"/>
      <c r="G209" s="63"/>
      <c r="H209" s="63"/>
      <c r="I209" s="172"/>
      <c r="J209" s="100"/>
      <c r="K209" s="13"/>
    </row>
    <row r="210" spans="3:11" x14ac:dyDescent="0.3">
      <c r="C210" s="29"/>
      <c r="D210" s="138" t="s">
        <v>170</v>
      </c>
      <c r="E210" s="134"/>
      <c r="F210" s="63"/>
      <c r="G210" s="63"/>
      <c r="H210" s="63"/>
      <c r="I210" s="172"/>
      <c r="J210" s="100"/>
      <c r="K210" s="13"/>
    </row>
    <row r="211" spans="3:11" x14ac:dyDescent="0.3">
      <c r="C211" s="29"/>
      <c r="D211" s="434" t="s">
        <v>1929</v>
      </c>
      <c r="E211" s="134"/>
      <c r="F211" s="63"/>
      <c r="G211" s="63"/>
      <c r="H211" s="63"/>
      <c r="I211" s="172"/>
      <c r="J211" s="100"/>
      <c r="K211" s="13"/>
    </row>
    <row r="212" spans="3:11" x14ac:dyDescent="0.3">
      <c r="C212" s="29" t="s">
        <v>1940</v>
      </c>
      <c r="D212" s="99" t="s">
        <v>1941</v>
      </c>
      <c r="E212" s="95">
        <v>1</v>
      </c>
      <c r="F212" s="86"/>
      <c r="G212" s="61"/>
      <c r="H212" s="61"/>
      <c r="I212" s="173">
        <f>E212</f>
        <v>1</v>
      </c>
      <c r="J212" s="100"/>
      <c r="K212" s="13"/>
    </row>
    <row r="213" spans="3:11" x14ac:dyDescent="0.3">
      <c r="C213" s="29"/>
      <c r="D213" s="1329"/>
      <c r="E213" s="134"/>
      <c r="F213" s="98"/>
      <c r="G213" s="63"/>
      <c r="H213" s="63"/>
      <c r="I213" s="172"/>
      <c r="J213" s="100"/>
      <c r="K213" s="13"/>
    </row>
    <row r="214" spans="3:11" ht="33" customHeight="1" x14ac:dyDescent="0.25">
      <c r="C214" s="178" t="str">
        <f>RESUMEN!C356</f>
        <v>03.09.02.03</v>
      </c>
      <c r="D214" s="2146" t="str">
        <f>RESUMEN!D356</f>
        <v>PCF-01c PUERTA LISTADA DE UNA SOLA HOJA 1.00x2.10m BATIENTE CORTAFUEGO RF-90. MARCO DE ACERO INOXIDABLE Y BARRA ANTIPANICO</v>
      </c>
      <c r="E214" s="2147"/>
      <c r="F214" s="2147"/>
      <c r="G214" s="2147"/>
      <c r="H214" s="2147"/>
      <c r="I214" s="2147"/>
      <c r="J214" s="2147"/>
      <c r="K214" s="2148"/>
    </row>
    <row r="215" spans="3:11" ht="18" customHeight="1" x14ac:dyDescent="0.3">
      <c r="C215" s="15" t="s">
        <v>1</v>
      </c>
      <c r="D215" s="1325" t="s">
        <v>2</v>
      </c>
      <c r="E215" s="92" t="s">
        <v>45</v>
      </c>
      <c r="F215" s="48" t="s">
        <v>52</v>
      </c>
      <c r="G215" s="48" t="s">
        <v>47</v>
      </c>
      <c r="H215" s="48" t="s">
        <v>48</v>
      </c>
      <c r="I215" s="171" t="s">
        <v>49</v>
      </c>
      <c r="J215" s="93" t="s">
        <v>50</v>
      </c>
      <c r="K215" s="7" t="s">
        <v>3</v>
      </c>
    </row>
    <row r="216" spans="3:11" x14ac:dyDescent="0.3">
      <c r="C216" s="25"/>
      <c r="D216" s="146"/>
      <c r="E216" s="17"/>
      <c r="F216" s="49"/>
      <c r="G216" s="49"/>
      <c r="H216" s="49"/>
      <c r="I216" s="209"/>
      <c r="J216" s="145">
        <f>SUM(I219:I279)</f>
        <v>45</v>
      </c>
      <c r="K216" s="440" t="s">
        <v>15</v>
      </c>
    </row>
    <row r="217" spans="3:11" x14ac:dyDescent="0.3">
      <c r="C217" s="29"/>
      <c r="D217" s="1329"/>
      <c r="E217" s="134"/>
      <c r="F217" s="98"/>
      <c r="G217" s="63"/>
      <c r="H217" s="63"/>
      <c r="I217" s="172"/>
      <c r="J217" s="100"/>
      <c r="K217" s="13"/>
    </row>
    <row r="218" spans="3:11" x14ac:dyDescent="0.3">
      <c r="C218" s="29"/>
      <c r="D218" s="1317" t="s">
        <v>169</v>
      </c>
      <c r="E218" s="134"/>
      <c r="F218" s="63"/>
      <c r="G218" s="63"/>
      <c r="H218" s="63"/>
      <c r="I218" s="172"/>
      <c r="J218" s="100"/>
      <c r="K218" s="13"/>
    </row>
    <row r="219" spans="3:11" x14ac:dyDescent="0.3">
      <c r="C219" s="29"/>
      <c r="D219" s="138" t="s">
        <v>170</v>
      </c>
      <c r="E219" s="134"/>
      <c r="F219" s="63"/>
      <c r="G219" s="63"/>
      <c r="H219" s="63"/>
      <c r="I219" s="172"/>
      <c r="J219" s="100"/>
      <c r="K219" s="13"/>
    </row>
    <row r="220" spans="3:11" x14ac:dyDescent="0.3">
      <c r="C220" s="29"/>
      <c r="D220" s="1336" t="s">
        <v>925</v>
      </c>
      <c r="E220" s="134"/>
      <c r="F220" s="63"/>
      <c r="G220" s="63"/>
      <c r="H220" s="63"/>
      <c r="I220" s="172"/>
      <c r="J220" s="100"/>
      <c r="K220" s="13"/>
    </row>
    <row r="221" spans="3:11" x14ac:dyDescent="0.3">
      <c r="C221" s="366" t="s">
        <v>942</v>
      </c>
      <c r="D221" s="1333" t="s">
        <v>268</v>
      </c>
      <c r="E221" s="1335">
        <v>1</v>
      </c>
      <c r="F221" s="86"/>
      <c r="G221" s="61"/>
      <c r="H221" s="61"/>
      <c r="I221" s="173">
        <f>E221</f>
        <v>1</v>
      </c>
      <c r="J221" s="100"/>
      <c r="K221" s="13"/>
    </row>
    <row r="222" spans="3:11" x14ac:dyDescent="0.3">
      <c r="C222" s="366" t="s">
        <v>944</v>
      </c>
      <c r="D222" s="1333" t="s">
        <v>804</v>
      </c>
      <c r="E222" s="1335">
        <v>1</v>
      </c>
      <c r="F222" s="86"/>
      <c r="G222" s="61"/>
      <c r="H222" s="61"/>
      <c r="I222" s="173">
        <f>E222</f>
        <v>1</v>
      </c>
      <c r="J222" s="100"/>
      <c r="K222" s="13"/>
    </row>
    <row r="223" spans="3:11" x14ac:dyDescent="0.3">
      <c r="C223" s="366" t="s">
        <v>946</v>
      </c>
      <c r="D223" s="1333" t="s">
        <v>3778</v>
      </c>
      <c r="E223" s="1335">
        <v>1</v>
      </c>
      <c r="F223" s="86"/>
      <c r="G223" s="61"/>
      <c r="H223" s="61"/>
      <c r="I223" s="173">
        <f>E223</f>
        <v>1</v>
      </c>
      <c r="J223" s="100"/>
      <c r="K223" s="13"/>
    </row>
    <row r="224" spans="3:11" x14ac:dyDescent="0.3">
      <c r="C224" s="366" t="s">
        <v>948</v>
      </c>
      <c r="D224" s="1333" t="s">
        <v>209</v>
      </c>
      <c r="E224" s="1335">
        <v>1</v>
      </c>
      <c r="F224" s="86"/>
      <c r="G224" s="61"/>
      <c r="H224" s="61"/>
      <c r="I224" s="173">
        <f>E224</f>
        <v>1</v>
      </c>
      <c r="J224" s="100"/>
      <c r="K224" s="13"/>
    </row>
    <row r="225" spans="3:11" x14ac:dyDescent="0.3">
      <c r="C225" s="29"/>
      <c r="D225" s="1336" t="s">
        <v>1021</v>
      </c>
      <c r="E225" s="134"/>
      <c r="F225" s="63"/>
      <c r="G225" s="63"/>
      <c r="H225" s="63"/>
      <c r="I225" s="172"/>
      <c r="J225" s="100"/>
      <c r="K225" s="13"/>
    </row>
    <row r="226" spans="3:11" x14ac:dyDescent="0.3">
      <c r="C226" s="366" t="s">
        <v>1031</v>
      </c>
      <c r="D226" s="1333" t="s">
        <v>150</v>
      </c>
      <c r="E226" s="1335">
        <v>1</v>
      </c>
      <c r="F226" s="86"/>
      <c r="G226" s="61"/>
      <c r="H226" s="61"/>
      <c r="I226" s="173">
        <f>E226</f>
        <v>1</v>
      </c>
      <c r="J226" s="100"/>
      <c r="K226" s="13"/>
    </row>
    <row r="227" spans="3:11" x14ac:dyDescent="0.3">
      <c r="C227" s="366" t="s">
        <v>1033</v>
      </c>
      <c r="D227" s="1333" t="s">
        <v>1034</v>
      </c>
      <c r="E227" s="1335">
        <v>1</v>
      </c>
      <c r="F227" s="86"/>
      <c r="G227" s="61"/>
      <c r="H227" s="61"/>
      <c r="I227" s="173">
        <f>E227</f>
        <v>1</v>
      </c>
      <c r="J227" s="100"/>
      <c r="K227" s="13"/>
    </row>
    <row r="228" spans="3:11" x14ac:dyDescent="0.3">
      <c r="C228" s="366" t="s">
        <v>1035</v>
      </c>
      <c r="D228" s="1333" t="s">
        <v>218</v>
      </c>
      <c r="E228" s="1335">
        <v>1</v>
      </c>
      <c r="F228" s="86"/>
      <c r="G228" s="61"/>
      <c r="H228" s="61"/>
      <c r="I228" s="173">
        <f>E228</f>
        <v>1</v>
      </c>
      <c r="J228" s="100"/>
      <c r="K228" s="13"/>
    </row>
    <row r="229" spans="3:11" x14ac:dyDescent="0.3">
      <c r="C229" s="366" t="s">
        <v>2318</v>
      </c>
      <c r="D229" s="1333" t="s">
        <v>1065</v>
      </c>
      <c r="E229" s="1335">
        <v>1</v>
      </c>
      <c r="F229" s="86"/>
      <c r="G229" s="61"/>
      <c r="H229" s="61"/>
      <c r="I229" s="173">
        <f>E229</f>
        <v>1</v>
      </c>
      <c r="J229" s="100"/>
      <c r="K229" s="13"/>
    </row>
    <row r="230" spans="3:11" x14ac:dyDescent="0.3">
      <c r="C230" s="29"/>
      <c r="D230" s="1336" t="s">
        <v>1102</v>
      </c>
      <c r="E230" s="134"/>
      <c r="F230" s="63"/>
      <c r="G230" s="63"/>
      <c r="H230" s="63"/>
      <c r="I230" s="172"/>
      <c r="J230" s="100"/>
      <c r="K230" s="13"/>
    </row>
    <row r="231" spans="3:11" x14ac:dyDescent="0.3">
      <c r="C231" s="366" t="s">
        <v>1118</v>
      </c>
      <c r="D231" s="1333" t="s">
        <v>174</v>
      </c>
      <c r="E231" s="1335">
        <v>1</v>
      </c>
      <c r="F231" s="86"/>
      <c r="G231" s="61"/>
      <c r="H231" s="61"/>
      <c r="I231" s="173">
        <f>E231</f>
        <v>1</v>
      </c>
      <c r="J231" s="100"/>
      <c r="K231" s="13"/>
    </row>
    <row r="232" spans="3:11" x14ac:dyDescent="0.3">
      <c r="C232" s="366" t="s">
        <v>1148</v>
      </c>
      <c r="D232" s="1333" t="s">
        <v>351</v>
      </c>
      <c r="E232" s="1335">
        <v>1</v>
      </c>
      <c r="F232" s="86"/>
      <c r="G232" s="61"/>
      <c r="H232" s="61"/>
      <c r="I232" s="173">
        <f>E232</f>
        <v>1</v>
      </c>
      <c r="J232" s="100"/>
      <c r="K232" s="13"/>
    </row>
    <row r="233" spans="3:11" x14ac:dyDescent="0.3">
      <c r="C233" s="366" t="s">
        <v>1151</v>
      </c>
      <c r="D233" s="1333" t="s">
        <v>209</v>
      </c>
      <c r="E233" s="1335">
        <v>1</v>
      </c>
      <c r="F233" s="86"/>
      <c r="G233" s="61"/>
      <c r="H233" s="61"/>
      <c r="I233" s="173">
        <f>E233</f>
        <v>1</v>
      </c>
      <c r="J233" s="100"/>
      <c r="K233" s="13"/>
    </row>
    <row r="234" spans="3:11" x14ac:dyDescent="0.3">
      <c r="C234" s="366" t="s">
        <v>1142</v>
      </c>
      <c r="D234" s="1333" t="s">
        <v>209</v>
      </c>
      <c r="E234" s="1335">
        <v>1</v>
      </c>
      <c r="F234" s="86"/>
      <c r="G234" s="61"/>
      <c r="H234" s="61"/>
      <c r="I234" s="173">
        <f>E234</f>
        <v>1</v>
      </c>
      <c r="J234" s="100"/>
      <c r="K234" s="13"/>
    </row>
    <row r="235" spans="3:11" x14ac:dyDescent="0.3">
      <c r="C235" s="29"/>
      <c r="D235" s="1336" t="s">
        <v>1385</v>
      </c>
      <c r="E235" s="134"/>
      <c r="F235" s="63"/>
      <c r="G235" s="63"/>
      <c r="H235" s="63"/>
      <c r="I235" s="172"/>
      <c r="J235" s="100"/>
      <c r="K235" s="13"/>
    </row>
    <row r="236" spans="3:11" x14ac:dyDescent="0.3">
      <c r="C236" s="366" t="s">
        <v>1239</v>
      </c>
      <c r="D236" s="1333" t="s">
        <v>209</v>
      </c>
      <c r="E236" s="1335">
        <v>1</v>
      </c>
      <c r="F236" s="86"/>
      <c r="G236" s="61"/>
      <c r="H236" s="61"/>
      <c r="I236" s="173">
        <f>E236</f>
        <v>1</v>
      </c>
      <c r="J236" s="100"/>
      <c r="K236" s="13"/>
    </row>
    <row r="237" spans="3:11" x14ac:dyDescent="0.3">
      <c r="C237" s="29"/>
      <c r="D237" s="138" t="s">
        <v>69</v>
      </c>
      <c r="E237" s="134"/>
      <c r="F237" s="63"/>
      <c r="G237" s="63"/>
      <c r="H237" s="63"/>
      <c r="I237" s="172"/>
      <c r="J237" s="100"/>
      <c r="K237" s="13"/>
    </row>
    <row r="238" spans="3:11" x14ac:dyDescent="0.3">
      <c r="C238" s="29"/>
      <c r="D238" s="1336" t="s">
        <v>1333</v>
      </c>
      <c r="E238" s="134"/>
      <c r="F238" s="63"/>
      <c r="G238" s="63"/>
      <c r="H238" s="63"/>
      <c r="I238" s="172"/>
      <c r="J238" s="100"/>
      <c r="K238" s="13"/>
    </row>
    <row r="239" spans="3:11" x14ac:dyDescent="0.3">
      <c r="C239" s="366" t="s">
        <v>1339</v>
      </c>
      <c r="D239" s="1333" t="s">
        <v>351</v>
      </c>
      <c r="E239" s="1335">
        <v>1</v>
      </c>
      <c r="F239" s="86"/>
      <c r="G239" s="61"/>
      <c r="H239" s="61"/>
      <c r="I239" s="173">
        <f>E239</f>
        <v>1</v>
      </c>
      <c r="J239" s="100"/>
      <c r="K239" s="13"/>
    </row>
    <row r="240" spans="3:11" x14ac:dyDescent="0.3">
      <c r="C240" s="366" t="s">
        <v>1341</v>
      </c>
      <c r="D240" s="1333" t="s">
        <v>194</v>
      </c>
      <c r="E240" s="1335">
        <v>1</v>
      </c>
      <c r="F240" s="86"/>
      <c r="G240" s="61"/>
      <c r="H240" s="61"/>
      <c r="I240" s="173">
        <f>E240</f>
        <v>1</v>
      </c>
      <c r="J240" s="100"/>
      <c r="K240" s="13"/>
    </row>
    <row r="241" spans="3:11" x14ac:dyDescent="0.3">
      <c r="C241" s="29"/>
      <c r="D241" s="138" t="s">
        <v>188</v>
      </c>
      <c r="E241" s="134"/>
      <c r="F241" s="63"/>
      <c r="G241" s="63"/>
      <c r="H241" s="63"/>
      <c r="I241" s="172"/>
      <c r="J241" s="100"/>
      <c r="K241" s="13"/>
    </row>
    <row r="242" spans="3:11" x14ac:dyDescent="0.3">
      <c r="C242" s="29"/>
      <c r="D242" s="1336" t="s">
        <v>1358</v>
      </c>
      <c r="E242" s="134"/>
      <c r="F242" s="63"/>
      <c r="G242" s="63"/>
      <c r="H242" s="63"/>
      <c r="I242" s="172"/>
      <c r="J242" s="100"/>
      <c r="K242" s="13"/>
    </row>
    <row r="243" spans="3:11" x14ac:dyDescent="0.3">
      <c r="C243" s="366" t="s">
        <v>1363</v>
      </c>
      <c r="D243" s="1333" t="s">
        <v>223</v>
      </c>
      <c r="E243" s="1335">
        <v>1</v>
      </c>
      <c r="F243" s="86"/>
      <c r="G243" s="61"/>
      <c r="H243" s="61"/>
      <c r="I243" s="173">
        <f>E243</f>
        <v>1</v>
      </c>
      <c r="J243" s="100"/>
      <c r="K243" s="13"/>
    </row>
    <row r="244" spans="3:11" x14ac:dyDescent="0.3">
      <c r="C244" s="366" t="s">
        <v>1365</v>
      </c>
      <c r="D244" s="1333" t="s">
        <v>1366</v>
      </c>
      <c r="E244" s="1335">
        <v>1</v>
      </c>
      <c r="F244" s="86"/>
      <c r="G244" s="61"/>
      <c r="H244" s="61"/>
      <c r="I244" s="173">
        <f>E244</f>
        <v>1</v>
      </c>
      <c r="J244" s="100"/>
      <c r="K244" s="13"/>
    </row>
    <row r="245" spans="3:11" x14ac:dyDescent="0.3">
      <c r="C245" s="366" t="s">
        <v>1394</v>
      </c>
      <c r="D245" s="1333" t="s">
        <v>163</v>
      </c>
      <c r="E245" s="1335">
        <v>1</v>
      </c>
      <c r="F245" s="86"/>
      <c r="G245" s="61"/>
      <c r="H245" s="61"/>
      <c r="I245" s="173">
        <f>E245</f>
        <v>1</v>
      </c>
      <c r="J245" s="100"/>
      <c r="K245" s="13"/>
    </row>
    <row r="246" spans="3:11" x14ac:dyDescent="0.3">
      <c r="C246" s="366" t="s">
        <v>1399</v>
      </c>
      <c r="D246" s="1333" t="s">
        <v>1400</v>
      </c>
      <c r="E246" s="1335">
        <v>1</v>
      </c>
      <c r="F246" s="86"/>
      <c r="G246" s="61"/>
      <c r="H246" s="61"/>
      <c r="I246" s="173">
        <f>E246</f>
        <v>1</v>
      </c>
      <c r="J246" s="100"/>
      <c r="K246" s="13"/>
    </row>
    <row r="247" spans="3:11" x14ac:dyDescent="0.3">
      <c r="C247" s="29"/>
      <c r="D247" s="138" t="s">
        <v>119</v>
      </c>
      <c r="E247" s="134"/>
      <c r="F247" s="63"/>
      <c r="G247" s="63"/>
      <c r="H247" s="63"/>
      <c r="I247" s="172"/>
      <c r="J247" s="100"/>
      <c r="K247" s="13"/>
    </row>
    <row r="248" spans="3:11" x14ac:dyDescent="0.3">
      <c r="C248" s="29"/>
      <c r="D248" s="1336" t="s">
        <v>1404</v>
      </c>
      <c r="E248" s="134"/>
      <c r="F248" s="63"/>
      <c r="G248" s="63"/>
      <c r="H248" s="63"/>
      <c r="I248" s="172"/>
      <c r="J248" s="100"/>
      <c r="K248" s="13"/>
    </row>
    <row r="249" spans="3:11" x14ac:dyDescent="0.3">
      <c r="C249" s="366" t="s">
        <v>1405</v>
      </c>
      <c r="D249" s="1333" t="s">
        <v>351</v>
      </c>
      <c r="E249" s="1335">
        <v>1</v>
      </c>
      <c r="F249" s="86"/>
      <c r="G249" s="61"/>
      <c r="H249" s="61"/>
      <c r="I249" s="173">
        <f>E249</f>
        <v>1</v>
      </c>
      <c r="J249" s="100"/>
      <c r="K249" s="13"/>
    </row>
    <row r="250" spans="3:11" x14ac:dyDescent="0.3">
      <c r="C250" s="29"/>
      <c r="D250" s="1337" t="s">
        <v>200</v>
      </c>
      <c r="E250" s="134"/>
      <c r="F250" s="63"/>
      <c r="G250" s="63"/>
      <c r="H250" s="63"/>
      <c r="I250" s="172"/>
      <c r="J250" s="100"/>
      <c r="K250" s="13"/>
    </row>
    <row r="251" spans="3:11" x14ac:dyDescent="0.3">
      <c r="C251" s="29"/>
      <c r="D251" s="138" t="s">
        <v>170</v>
      </c>
      <c r="E251" s="134"/>
      <c r="F251" s="63"/>
      <c r="G251" s="63"/>
      <c r="H251" s="63"/>
      <c r="I251" s="172"/>
      <c r="J251" s="100"/>
      <c r="K251" s="13"/>
    </row>
    <row r="252" spans="3:11" x14ac:dyDescent="0.3">
      <c r="C252" s="29"/>
      <c r="D252" s="434" t="s">
        <v>1511</v>
      </c>
      <c r="E252" s="134"/>
      <c r="F252" s="63"/>
      <c r="G252" s="63"/>
      <c r="H252" s="63"/>
      <c r="I252" s="172"/>
      <c r="J252" s="100"/>
      <c r="K252" s="13"/>
    </row>
    <row r="253" spans="3:11" x14ac:dyDescent="0.3">
      <c r="C253" s="29" t="s">
        <v>3779</v>
      </c>
      <c r="D253" s="99" t="s">
        <v>266</v>
      </c>
      <c r="E253" s="95">
        <v>1</v>
      </c>
      <c r="F253" s="86"/>
      <c r="G253" s="61"/>
      <c r="H253" s="61"/>
      <c r="I253" s="173">
        <f t="shared" ref="I253:I263" si="0">E253</f>
        <v>1</v>
      </c>
      <c r="J253" s="100"/>
      <c r="K253" s="13"/>
    </row>
    <row r="254" spans="3:11" x14ac:dyDescent="0.3">
      <c r="C254" s="29" t="s">
        <v>1524</v>
      </c>
      <c r="D254" s="99" t="s">
        <v>581</v>
      </c>
      <c r="E254" s="95">
        <v>2</v>
      </c>
      <c r="F254" s="86"/>
      <c r="G254" s="61"/>
      <c r="H254" s="61"/>
      <c r="I254" s="173">
        <f t="shared" si="0"/>
        <v>2</v>
      </c>
      <c r="J254" s="100"/>
      <c r="K254" s="13"/>
    </row>
    <row r="255" spans="3:11" x14ac:dyDescent="0.3">
      <c r="C255" s="29" t="s">
        <v>1528</v>
      </c>
      <c r="D255" s="99" t="s">
        <v>209</v>
      </c>
      <c r="E255" s="95">
        <v>1</v>
      </c>
      <c r="F255" s="86"/>
      <c r="G255" s="61"/>
      <c r="H255" s="61"/>
      <c r="I255" s="173">
        <f t="shared" si="0"/>
        <v>1</v>
      </c>
      <c r="J255" s="100"/>
      <c r="K255" s="13"/>
    </row>
    <row r="256" spans="3:11" x14ac:dyDescent="0.3">
      <c r="C256" s="29" t="s">
        <v>1665</v>
      </c>
      <c r="D256" s="99" t="s">
        <v>1666</v>
      </c>
      <c r="E256" s="95">
        <v>1</v>
      </c>
      <c r="F256" s="86"/>
      <c r="G256" s="61"/>
      <c r="H256" s="61"/>
      <c r="I256" s="173">
        <f t="shared" si="0"/>
        <v>1</v>
      </c>
      <c r="J256" s="100"/>
      <c r="K256" s="13"/>
    </row>
    <row r="257" spans="3:11" x14ac:dyDescent="0.3">
      <c r="C257" s="29" t="s">
        <v>1532</v>
      </c>
      <c r="D257" s="99" t="s">
        <v>581</v>
      </c>
      <c r="E257" s="95">
        <v>2</v>
      </c>
      <c r="F257" s="86"/>
      <c r="G257" s="61"/>
      <c r="H257" s="61"/>
      <c r="I257" s="173">
        <f t="shared" si="0"/>
        <v>2</v>
      </c>
      <c r="J257" s="100"/>
      <c r="K257" s="13"/>
    </row>
    <row r="258" spans="3:11" x14ac:dyDescent="0.3">
      <c r="C258" s="29" t="s">
        <v>1530</v>
      </c>
      <c r="D258" s="99" t="s">
        <v>1529</v>
      </c>
      <c r="E258" s="95">
        <v>1</v>
      </c>
      <c r="F258" s="86"/>
      <c r="G258" s="61"/>
      <c r="H258" s="61"/>
      <c r="I258" s="173">
        <f t="shared" si="0"/>
        <v>1</v>
      </c>
      <c r="J258" s="100"/>
      <c r="K258" s="13"/>
    </row>
    <row r="259" spans="3:11" x14ac:dyDescent="0.3">
      <c r="C259" s="29" t="s">
        <v>1520</v>
      </c>
      <c r="D259" s="99" t="s">
        <v>209</v>
      </c>
      <c r="E259" s="95">
        <v>1</v>
      </c>
      <c r="F259" s="86"/>
      <c r="G259" s="61"/>
      <c r="H259" s="61"/>
      <c r="I259" s="173">
        <f t="shared" si="0"/>
        <v>1</v>
      </c>
      <c r="J259" s="100"/>
      <c r="K259" s="13"/>
    </row>
    <row r="260" spans="3:11" x14ac:dyDescent="0.3">
      <c r="C260" s="29" t="s">
        <v>1540</v>
      </c>
      <c r="D260" s="99" t="s">
        <v>155</v>
      </c>
      <c r="E260" s="95">
        <v>1</v>
      </c>
      <c r="F260" s="86"/>
      <c r="G260" s="61"/>
      <c r="H260" s="61"/>
      <c r="I260" s="173">
        <f t="shared" si="0"/>
        <v>1</v>
      </c>
      <c r="J260" s="100"/>
      <c r="K260" s="13"/>
    </row>
    <row r="261" spans="3:11" x14ac:dyDescent="0.3">
      <c r="C261" s="29" t="s">
        <v>1542</v>
      </c>
      <c r="D261" s="99" t="s">
        <v>1541</v>
      </c>
      <c r="E261" s="95">
        <v>1</v>
      </c>
      <c r="F261" s="86"/>
      <c r="G261" s="61"/>
      <c r="H261" s="61"/>
      <c r="I261" s="173">
        <f t="shared" si="0"/>
        <v>1</v>
      </c>
      <c r="J261" s="100"/>
      <c r="K261" s="13"/>
    </row>
    <row r="262" spans="3:11" x14ac:dyDescent="0.3">
      <c r="C262" s="29" t="s">
        <v>1547</v>
      </c>
      <c r="D262" s="99" t="s">
        <v>156</v>
      </c>
      <c r="E262" s="95">
        <v>3</v>
      </c>
      <c r="F262" s="86"/>
      <c r="G262" s="61"/>
      <c r="H262" s="61"/>
      <c r="I262" s="173">
        <f t="shared" si="0"/>
        <v>3</v>
      </c>
      <c r="J262" s="100"/>
      <c r="K262" s="13"/>
    </row>
    <row r="263" spans="3:11" x14ac:dyDescent="0.3">
      <c r="C263" s="29" t="s">
        <v>2291</v>
      </c>
      <c r="D263" s="99" t="s">
        <v>694</v>
      </c>
      <c r="E263" s="95">
        <v>1</v>
      </c>
      <c r="F263" s="86"/>
      <c r="G263" s="61"/>
      <c r="H263" s="61"/>
      <c r="I263" s="173">
        <f t="shared" si="0"/>
        <v>1</v>
      </c>
      <c r="J263" s="100"/>
      <c r="K263" s="13"/>
    </row>
    <row r="264" spans="3:11" x14ac:dyDescent="0.3">
      <c r="C264" s="29"/>
      <c r="D264" s="434" t="s">
        <v>1639</v>
      </c>
      <c r="E264" s="134"/>
      <c r="F264" s="63"/>
      <c r="G264" s="63"/>
      <c r="H264" s="63"/>
      <c r="I264" s="172"/>
      <c r="J264" s="100"/>
      <c r="K264" s="13"/>
    </row>
    <row r="265" spans="3:11" x14ac:dyDescent="0.3">
      <c r="C265" s="29" t="s">
        <v>1485</v>
      </c>
      <c r="D265" s="99" t="s">
        <v>275</v>
      </c>
      <c r="E265" s="95">
        <v>1</v>
      </c>
      <c r="F265" s="86"/>
      <c r="G265" s="61"/>
      <c r="H265" s="61"/>
      <c r="I265" s="173">
        <f>E265</f>
        <v>1</v>
      </c>
      <c r="J265" s="100"/>
      <c r="K265" s="13"/>
    </row>
    <row r="266" spans="3:11" x14ac:dyDescent="0.3">
      <c r="C266" s="29" t="s">
        <v>1616</v>
      </c>
      <c r="D266" s="99" t="s">
        <v>351</v>
      </c>
      <c r="E266" s="95">
        <v>1</v>
      </c>
      <c r="F266" s="86"/>
      <c r="G266" s="61"/>
      <c r="H266" s="61"/>
      <c r="I266" s="173">
        <f>E266</f>
        <v>1</v>
      </c>
      <c r="J266" s="100"/>
      <c r="K266" s="13"/>
    </row>
    <row r="267" spans="3:11" x14ac:dyDescent="0.3">
      <c r="C267" s="29"/>
      <c r="D267" s="434" t="s">
        <v>1685</v>
      </c>
      <c r="E267" s="134"/>
      <c r="F267" s="63"/>
      <c r="G267" s="63"/>
      <c r="H267" s="63"/>
      <c r="I267" s="172"/>
      <c r="J267" s="100"/>
      <c r="K267" s="13"/>
    </row>
    <row r="268" spans="3:11" x14ac:dyDescent="0.3">
      <c r="C268" s="29" t="s">
        <v>1647</v>
      </c>
      <c r="D268" s="99" t="s">
        <v>276</v>
      </c>
      <c r="E268" s="95">
        <v>1</v>
      </c>
      <c r="F268" s="86"/>
      <c r="G268" s="61"/>
      <c r="H268" s="61"/>
      <c r="I268" s="173">
        <f>E268</f>
        <v>1</v>
      </c>
      <c r="J268" s="100"/>
      <c r="K268" s="13"/>
    </row>
    <row r="269" spans="3:11" x14ac:dyDescent="0.3">
      <c r="C269" s="29" t="s">
        <v>1675</v>
      </c>
      <c r="D269" s="99" t="s">
        <v>693</v>
      </c>
      <c r="E269" s="95">
        <v>1</v>
      </c>
      <c r="F269" s="86"/>
      <c r="G269" s="61"/>
      <c r="H269" s="61"/>
      <c r="I269" s="173">
        <f>E269</f>
        <v>1</v>
      </c>
      <c r="J269" s="100"/>
      <c r="K269" s="13"/>
    </row>
    <row r="270" spans="3:11" x14ac:dyDescent="0.3">
      <c r="C270" s="29" t="s">
        <v>1678</v>
      </c>
      <c r="D270" s="99" t="s">
        <v>349</v>
      </c>
      <c r="E270" s="95">
        <v>1</v>
      </c>
      <c r="F270" s="86"/>
      <c r="G270" s="61"/>
      <c r="H270" s="61"/>
      <c r="I270" s="173">
        <f>E270</f>
        <v>1</v>
      </c>
      <c r="J270" s="100"/>
      <c r="K270" s="13"/>
    </row>
    <row r="271" spans="3:11" x14ac:dyDescent="0.3">
      <c r="C271" s="29" t="s">
        <v>1679</v>
      </c>
      <c r="D271" s="99" t="s">
        <v>209</v>
      </c>
      <c r="E271" s="95">
        <v>1</v>
      </c>
      <c r="F271" s="86"/>
      <c r="G271" s="61"/>
      <c r="H271" s="61"/>
      <c r="I271" s="173">
        <f>E271</f>
        <v>1</v>
      </c>
      <c r="J271" s="100"/>
      <c r="K271" s="13"/>
    </row>
    <row r="272" spans="3:11" x14ac:dyDescent="0.3">
      <c r="C272" s="29"/>
      <c r="D272" s="434" t="s">
        <v>1692</v>
      </c>
      <c r="E272" s="134"/>
      <c r="F272" s="63"/>
      <c r="G272" s="63"/>
      <c r="H272" s="63"/>
      <c r="I272" s="172"/>
      <c r="J272" s="100"/>
      <c r="K272" s="13"/>
    </row>
    <row r="273" spans="3:11" x14ac:dyDescent="0.3">
      <c r="C273" s="29" t="s">
        <v>1693</v>
      </c>
      <c r="D273" s="99" t="s">
        <v>1694</v>
      </c>
      <c r="E273" s="95">
        <v>1</v>
      </c>
      <c r="F273" s="86"/>
      <c r="G273" s="61"/>
      <c r="H273" s="61"/>
      <c r="I273" s="173">
        <f>E273</f>
        <v>1</v>
      </c>
      <c r="J273" s="100"/>
      <c r="K273" s="13"/>
    </row>
    <row r="274" spans="3:11" x14ac:dyDescent="0.3">
      <c r="C274" s="29" t="s">
        <v>1699</v>
      </c>
      <c r="D274" s="99" t="s">
        <v>1832</v>
      </c>
      <c r="E274" s="95">
        <v>1</v>
      </c>
      <c r="F274" s="86"/>
      <c r="G274" s="61"/>
      <c r="H274" s="61"/>
      <c r="I274" s="173">
        <f>E274</f>
        <v>1</v>
      </c>
      <c r="J274" s="100"/>
      <c r="K274" s="13"/>
    </row>
    <row r="275" spans="3:11" x14ac:dyDescent="0.3">
      <c r="C275" s="29"/>
      <c r="D275" s="1337" t="s">
        <v>203</v>
      </c>
      <c r="E275" s="134"/>
      <c r="F275" s="63"/>
      <c r="G275" s="63"/>
      <c r="H275" s="63"/>
      <c r="I275" s="172"/>
      <c r="J275" s="100"/>
      <c r="K275" s="13"/>
    </row>
    <row r="276" spans="3:11" x14ac:dyDescent="0.3">
      <c r="C276" s="29"/>
      <c r="D276" s="138" t="s">
        <v>170</v>
      </c>
      <c r="E276" s="134"/>
      <c r="F276" s="63"/>
      <c r="G276" s="63"/>
      <c r="H276" s="63"/>
      <c r="I276" s="172"/>
      <c r="J276" s="100"/>
      <c r="K276" s="13"/>
    </row>
    <row r="277" spans="3:11" x14ac:dyDescent="0.3">
      <c r="C277" s="29"/>
      <c r="D277" s="434" t="s">
        <v>1750</v>
      </c>
      <c r="E277" s="134"/>
      <c r="F277" s="63"/>
      <c r="G277" s="63"/>
      <c r="H277" s="63"/>
      <c r="I277" s="172"/>
      <c r="J277" s="100"/>
      <c r="K277" s="13"/>
    </row>
    <row r="278" spans="3:11" x14ac:dyDescent="0.3">
      <c r="C278" s="29" t="s">
        <v>1752</v>
      </c>
      <c r="D278" s="99" t="s">
        <v>1753</v>
      </c>
      <c r="E278" s="95">
        <v>1</v>
      </c>
      <c r="F278" s="86"/>
      <c r="G278" s="61"/>
      <c r="H278" s="61"/>
      <c r="I278" s="173">
        <f>E278</f>
        <v>1</v>
      </c>
      <c r="J278" s="100"/>
      <c r="K278" s="13"/>
    </row>
    <row r="279" spans="3:11" x14ac:dyDescent="0.3">
      <c r="C279" s="29" t="s">
        <v>2541</v>
      </c>
      <c r="D279" s="99" t="s">
        <v>3386</v>
      </c>
      <c r="E279" s="95">
        <v>1</v>
      </c>
      <c r="F279" s="86"/>
      <c r="G279" s="61"/>
      <c r="H279" s="61"/>
      <c r="I279" s="173">
        <f>E279</f>
        <v>1</v>
      </c>
      <c r="J279" s="100"/>
      <c r="K279" s="13"/>
    </row>
    <row r="280" spans="3:11" x14ac:dyDescent="0.3">
      <c r="C280" s="29"/>
      <c r="D280" s="434" t="s">
        <v>1798</v>
      </c>
      <c r="E280" s="134"/>
      <c r="F280" s="63"/>
      <c r="G280" s="63"/>
      <c r="H280" s="63"/>
      <c r="I280" s="172"/>
      <c r="J280" s="100"/>
      <c r="K280" s="13"/>
    </row>
    <row r="281" spans="3:11" x14ac:dyDescent="0.3">
      <c r="C281" s="29" t="s">
        <v>1812</v>
      </c>
      <c r="D281" s="99" t="s">
        <v>268</v>
      </c>
      <c r="E281" s="95">
        <v>1</v>
      </c>
      <c r="F281" s="86"/>
      <c r="G281" s="61"/>
      <c r="H281" s="61"/>
      <c r="I281" s="173">
        <f>E281</f>
        <v>1</v>
      </c>
      <c r="J281" s="100"/>
      <c r="K281" s="13"/>
    </row>
    <row r="282" spans="3:11" x14ac:dyDescent="0.3">
      <c r="C282" s="29" t="s">
        <v>1829</v>
      </c>
      <c r="D282" s="99" t="s">
        <v>1830</v>
      </c>
      <c r="E282" s="95">
        <v>1</v>
      </c>
      <c r="F282" s="86"/>
      <c r="G282" s="61"/>
      <c r="H282" s="61"/>
      <c r="I282" s="173">
        <f>E282</f>
        <v>1</v>
      </c>
      <c r="J282" s="100"/>
      <c r="K282" s="13"/>
    </row>
    <row r="283" spans="3:11" x14ac:dyDescent="0.3">
      <c r="C283" s="29" t="s">
        <v>1831</v>
      </c>
      <c r="D283" s="99" t="s">
        <v>1832</v>
      </c>
      <c r="E283" s="95">
        <v>1</v>
      </c>
      <c r="F283" s="86"/>
      <c r="G283" s="61"/>
      <c r="H283" s="61"/>
      <c r="I283" s="173">
        <f>E283</f>
        <v>1</v>
      </c>
      <c r="J283" s="100"/>
      <c r="K283" s="13"/>
    </row>
    <row r="284" spans="3:11" x14ac:dyDescent="0.3">
      <c r="C284" s="29"/>
      <c r="D284" s="434" t="s">
        <v>1844</v>
      </c>
      <c r="E284" s="134"/>
      <c r="F284" s="63"/>
      <c r="G284" s="63"/>
      <c r="H284" s="63"/>
      <c r="I284" s="172"/>
      <c r="J284" s="100"/>
      <c r="K284" s="13"/>
    </row>
    <row r="285" spans="3:11" x14ac:dyDescent="0.3">
      <c r="C285" s="29" t="s">
        <v>1879</v>
      </c>
      <c r="D285" s="99" t="s">
        <v>351</v>
      </c>
      <c r="E285" s="95">
        <v>1</v>
      </c>
      <c r="F285" s="86"/>
      <c r="G285" s="61"/>
      <c r="H285" s="61"/>
      <c r="I285" s="173">
        <f>E285</f>
        <v>1</v>
      </c>
      <c r="J285" s="100"/>
      <c r="K285" s="13"/>
    </row>
    <row r="286" spans="3:11" x14ac:dyDescent="0.3">
      <c r="C286" s="29" t="s">
        <v>1878</v>
      </c>
      <c r="D286" s="99" t="s">
        <v>1832</v>
      </c>
      <c r="E286" s="95">
        <v>1</v>
      </c>
      <c r="F286" s="86"/>
      <c r="G286" s="61"/>
      <c r="H286" s="61"/>
      <c r="I286" s="173">
        <f>E286</f>
        <v>1</v>
      </c>
      <c r="J286" s="100"/>
      <c r="K286" s="13"/>
    </row>
    <row r="287" spans="3:11" x14ac:dyDescent="0.3">
      <c r="C287" s="29"/>
      <c r="D287" s="1337" t="s">
        <v>206</v>
      </c>
      <c r="E287" s="134"/>
      <c r="F287" s="63"/>
      <c r="G287" s="63"/>
      <c r="H287" s="63"/>
      <c r="I287" s="172"/>
      <c r="J287" s="100"/>
      <c r="K287" s="13"/>
    </row>
    <row r="288" spans="3:11" x14ac:dyDescent="0.3">
      <c r="C288" s="29"/>
      <c r="D288" s="138" t="s">
        <v>170</v>
      </c>
      <c r="E288" s="134"/>
      <c r="F288" s="63"/>
      <c r="G288" s="63"/>
      <c r="H288" s="63"/>
      <c r="I288" s="172"/>
      <c r="J288" s="100"/>
      <c r="K288" s="13"/>
    </row>
    <row r="289" spans="3:11" x14ac:dyDescent="0.3">
      <c r="C289" s="29"/>
      <c r="D289" s="434" t="s">
        <v>1937</v>
      </c>
      <c r="E289" s="134"/>
      <c r="F289" s="63"/>
      <c r="G289" s="63"/>
      <c r="H289" s="63"/>
      <c r="I289" s="172"/>
      <c r="J289" s="100"/>
      <c r="K289" s="13"/>
    </row>
    <row r="290" spans="3:11" x14ac:dyDescent="0.3">
      <c r="C290" s="29" t="s">
        <v>2555</v>
      </c>
      <c r="D290" s="99" t="s">
        <v>2758</v>
      </c>
      <c r="E290" s="95">
        <v>1</v>
      </c>
      <c r="F290" s="86"/>
      <c r="G290" s="61"/>
      <c r="H290" s="61"/>
      <c r="I290" s="173">
        <f>E290</f>
        <v>1</v>
      </c>
      <c r="J290" s="100"/>
      <c r="K290" s="13"/>
    </row>
    <row r="291" spans="3:11" x14ac:dyDescent="0.3">
      <c r="C291" s="29" t="s">
        <v>1940</v>
      </c>
      <c r="D291" s="99" t="s">
        <v>2758</v>
      </c>
      <c r="E291" s="95">
        <v>1</v>
      </c>
      <c r="F291" s="86"/>
      <c r="G291" s="61"/>
      <c r="H291" s="61"/>
      <c r="I291" s="173">
        <f>E291</f>
        <v>1</v>
      </c>
      <c r="J291" s="100"/>
      <c r="K291" s="13"/>
    </row>
    <row r="292" spans="3:11" x14ac:dyDescent="0.3">
      <c r="C292" s="29" t="s">
        <v>2554</v>
      </c>
      <c r="D292" s="99" t="s">
        <v>2758</v>
      </c>
      <c r="E292" s="95">
        <v>1</v>
      </c>
      <c r="F292" s="86"/>
      <c r="G292" s="61"/>
      <c r="H292" s="61"/>
      <c r="I292" s="173">
        <f>E292</f>
        <v>1</v>
      </c>
      <c r="J292" s="100"/>
      <c r="K292" s="13"/>
    </row>
    <row r="293" spans="3:11" x14ac:dyDescent="0.3">
      <c r="C293" s="29"/>
      <c r="D293" s="1329"/>
      <c r="E293" s="134"/>
      <c r="F293" s="98"/>
      <c r="G293" s="63"/>
      <c r="H293" s="63"/>
      <c r="I293" s="172"/>
      <c r="J293" s="100"/>
      <c r="K293" s="13"/>
    </row>
    <row r="294" spans="3:11" ht="33" customHeight="1" x14ac:dyDescent="0.25">
      <c r="C294" s="178" t="str">
        <f>RESUMEN!C357</f>
        <v>03.09.02.04</v>
      </c>
      <c r="D294" s="2146" t="str">
        <f>RESUMEN!D357</f>
        <v>PCF-01d PUERTA LISTADA DE UNA SOLA HOJA 1.20x2.10m BATIENTE CORTAFUEGO RF-90. MARCO DE ACERO INOXIDABLE Y BARRA ANTIPANICO</v>
      </c>
      <c r="E294" s="2147"/>
      <c r="F294" s="2147"/>
      <c r="G294" s="2147"/>
      <c r="H294" s="2147"/>
      <c r="I294" s="2147"/>
      <c r="J294" s="2147"/>
      <c r="K294" s="2148"/>
    </row>
    <row r="295" spans="3:11" ht="18" customHeight="1" x14ac:dyDescent="0.3">
      <c r="C295" s="15" t="s">
        <v>1</v>
      </c>
      <c r="D295" s="1325" t="s">
        <v>2</v>
      </c>
      <c r="E295" s="92" t="s">
        <v>45</v>
      </c>
      <c r="F295" s="48" t="s">
        <v>52</v>
      </c>
      <c r="G295" s="48" t="s">
        <v>47</v>
      </c>
      <c r="H295" s="48" t="s">
        <v>48</v>
      </c>
      <c r="I295" s="171" t="s">
        <v>49</v>
      </c>
      <c r="J295" s="93" t="s">
        <v>50</v>
      </c>
      <c r="K295" s="7" t="s">
        <v>3</v>
      </c>
    </row>
    <row r="296" spans="3:11" x14ac:dyDescent="0.3">
      <c r="C296" s="25"/>
      <c r="D296" s="146"/>
      <c r="E296" s="17"/>
      <c r="F296" s="49"/>
      <c r="G296" s="49"/>
      <c r="H296" s="49"/>
      <c r="I296" s="209"/>
      <c r="J296" s="145">
        <f>SUM(I299:I626)</f>
        <v>137</v>
      </c>
      <c r="K296" s="440" t="s">
        <v>15</v>
      </c>
    </row>
    <row r="297" spans="3:11" x14ac:dyDescent="0.3">
      <c r="C297" s="29"/>
      <c r="D297" s="1317" t="s">
        <v>169</v>
      </c>
      <c r="E297" s="134"/>
      <c r="F297" s="63"/>
      <c r="G297" s="63"/>
      <c r="H297" s="63"/>
      <c r="I297" s="172"/>
      <c r="J297" s="100"/>
      <c r="K297" s="13"/>
    </row>
    <row r="298" spans="3:11" x14ac:dyDescent="0.3">
      <c r="C298" s="29"/>
      <c r="D298" s="138" t="s">
        <v>170</v>
      </c>
      <c r="E298" s="134"/>
      <c r="F298" s="63"/>
      <c r="G298" s="63"/>
      <c r="H298" s="63"/>
      <c r="I298" s="172"/>
      <c r="J298" s="100"/>
      <c r="K298" s="13"/>
    </row>
    <row r="299" spans="3:11" x14ac:dyDescent="0.3">
      <c r="C299" s="29"/>
      <c r="D299" s="1336" t="s">
        <v>925</v>
      </c>
      <c r="E299" s="134"/>
      <c r="F299" s="63"/>
      <c r="G299" s="63"/>
      <c r="H299" s="63"/>
      <c r="I299" s="172"/>
      <c r="J299" s="100"/>
      <c r="K299" s="13"/>
    </row>
    <row r="300" spans="3:11" x14ac:dyDescent="0.3">
      <c r="C300" s="366" t="s">
        <v>913</v>
      </c>
      <c r="D300" s="1333" t="s">
        <v>914</v>
      </c>
      <c r="E300" s="1335">
        <v>1</v>
      </c>
      <c r="F300" s="86"/>
      <c r="G300" s="61"/>
      <c r="H300" s="61"/>
      <c r="I300" s="173">
        <f>E300</f>
        <v>1</v>
      </c>
      <c r="J300" s="100"/>
      <c r="K300" s="13"/>
    </row>
    <row r="301" spans="3:11" x14ac:dyDescent="0.3">
      <c r="C301" s="366" t="s">
        <v>2316</v>
      </c>
      <c r="D301" s="1333" t="s">
        <v>2317</v>
      </c>
      <c r="E301" s="1335">
        <v>2</v>
      </c>
      <c r="F301" s="86"/>
      <c r="G301" s="61"/>
      <c r="H301" s="61"/>
      <c r="I301" s="173">
        <f>E301</f>
        <v>2</v>
      </c>
      <c r="J301" s="100"/>
      <c r="K301" s="13"/>
    </row>
    <row r="302" spans="3:11" x14ac:dyDescent="0.3">
      <c r="C302" s="29"/>
      <c r="D302" s="1336" t="s">
        <v>952</v>
      </c>
      <c r="E302" s="134"/>
      <c r="F302" s="63"/>
      <c r="G302" s="63"/>
      <c r="H302" s="63"/>
      <c r="I302" s="172"/>
      <c r="J302" s="100"/>
      <c r="K302" s="13"/>
    </row>
    <row r="303" spans="3:11" x14ac:dyDescent="0.3">
      <c r="C303" s="366" t="s">
        <v>2007</v>
      </c>
      <c r="D303" s="1333" t="s">
        <v>2008</v>
      </c>
      <c r="E303" s="1335">
        <v>2</v>
      </c>
      <c r="F303" s="86"/>
      <c r="G303" s="61"/>
      <c r="H303" s="61"/>
      <c r="I303" s="173">
        <f>E303</f>
        <v>2</v>
      </c>
      <c r="J303" s="100"/>
      <c r="K303" s="13"/>
    </row>
    <row r="304" spans="3:11" x14ac:dyDescent="0.3">
      <c r="C304" s="366" t="s">
        <v>983</v>
      </c>
      <c r="D304" s="1333" t="s">
        <v>984</v>
      </c>
      <c r="E304" s="1335">
        <v>1</v>
      </c>
      <c r="F304" s="86"/>
      <c r="G304" s="61"/>
      <c r="H304" s="61"/>
      <c r="I304" s="173">
        <f>E304</f>
        <v>1</v>
      </c>
      <c r="J304" s="100"/>
      <c r="K304" s="13"/>
    </row>
    <row r="305" spans="3:11" x14ac:dyDescent="0.3">
      <c r="C305" s="29"/>
      <c r="D305" s="1336" t="s">
        <v>1021</v>
      </c>
      <c r="E305" s="134"/>
      <c r="F305" s="63"/>
      <c r="G305" s="63"/>
      <c r="H305" s="63"/>
      <c r="I305" s="172"/>
      <c r="J305" s="100"/>
      <c r="K305" s="13"/>
    </row>
    <row r="306" spans="3:11" x14ac:dyDescent="0.3">
      <c r="C306" s="366" t="s">
        <v>1077</v>
      </c>
      <c r="D306" s="1333" t="s">
        <v>271</v>
      </c>
      <c r="E306" s="1335">
        <v>1</v>
      </c>
      <c r="F306" s="86"/>
      <c r="G306" s="61"/>
      <c r="H306" s="61"/>
      <c r="I306" s="173">
        <f>E306</f>
        <v>1</v>
      </c>
      <c r="J306" s="100"/>
      <c r="K306" s="13"/>
    </row>
    <row r="307" spans="3:11" x14ac:dyDescent="0.3">
      <c r="C307" s="29"/>
      <c r="D307" s="1336" t="s">
        <v>1102</v>
      </c>
      <c r="E307" s="134"/>
      <c r="F307" s="63"/>
      <c r="G307" s="63"/>
      <c r="H307" s="63"/>
      <c r="I307" s="172"/>
      <c r="J307" s="100"/>
      <c r="K307" s="13"/>
    </row>
    <row r="308" spans="3:11" x14ac:dyDescent="0.3">
      <c r="C308" s="366" t="s">
        <v>1134</v>
      </c>
      <c r="D308" s="1333" t="s">
        <v>156</v>
      </c>
      <c r="E308" s="1335">
        <v>1</v>
      </c>
      <c r="F308" s="86"/>
      <c r="G308" s="61"/>
      <c r="H308" s="61"/>
      <c r="I308" s="173">
        <f>E308</f>
        <v>1</v>
      </c>
      <c r="J308" s="100"/>
      <c r="K308" s="13"/>
    </row>
    <row r="309" spans="3:11" x14ac:dyDescent="0.3">
      <c r="C309" s="366" t="s">
        <v>1152</v>
      </c>
      <c r="D309" s="1333" t="s">
        <v>1153</v>
      </c>
      <c r="E309" s="1335">
        <v>3</v>
      </c>
      <c r="F309" s="86"/>
      <c r="G309" s="61"/>
      <c r="H309" s="61"/>
      <c r="I309" s="173">
        <f>E309</f>
        <v>3</v>
      </c>
      <c r="J309" s="100"/>
      <c r="K309" s="13"/>
    </row>
    <row r="310" spans="3:11" x14ac:dyDescent="0.3">
      <c r="C310" s="29"/>
      <c r="D310" s="1336" t="s">
        <v>1385</v>
      </c>
      <c r="E310" s="134"/>
      <c r="F310" s="63"/>
      <c r="G310" s="63"/>
      <c r="H310" s="63"/>
      <c r="I310" s="172"/>
      <c r="J310" s="100"/>
      <c r="K310" s="13"/>
    </row>
    <row r="311" spans="3:11" x14ac:dyDescent="0.3">
      <c r="C311" s="366" t="s">
        <v>2013</v>
      </c>
      <c r="D311" s="1333" t="s">
        <v>1860</v>
      </c>
      <c r="E311" s="1335">
        <v>2</v>
      </c>
      <c r="F311" s="86"/>
      <c r="G311" s="61"/>
      <c r="H311" s="61"/>
      <c r="I311" s="173">
        <f>E311</f>
        <v>2</v>
      </c>
      <c r="J311" s="100"/>
      <c r="K311" s="13"/>
    </row>
    <row r="312" spans="3:11" x14ac:dyDescent="0.3">
      <c r="C312" s="29"/>
      <c r="D312" s="1336" t="s">
        <v>1387</v>
      </c>
      <c r="E312" s="134"/>
      <c r="F312" s="63"/>
      <c r="G312" s="63"/>
      <c r="H312" s="63"/>
      <c r="I312" s="172"/>
      <c r="J312" s="100"/>
      <c r="K312" s="13"/>
    </row>
    <row r="313" spans="3:11" x14ac:dyDescent="0.3">
      <c r="C313" s="366" t="s">
        <v>1270</v>
      </c>
      <c r="D313" s="1333" t="s">
        <v>1271</v>
      </c>
      <c r="E313" s="1335">
        <v>2</v>
      </c>
      <c r="F313" s="86"/>
      <c r="G313" s="61"/>
      <c r="H313" s="61"/>
      <c r="I313" s="173">
        <f>E313</f>
        <v>2</v>
      </c>
      <c r="J313" s="100"/>
      <c r="K313" s="13"/>
    </row>
    <row r="314" spans="3:11" x14ac:dyDescent="0.3">
      <c r="C314" s="29"/>
      <c r="D314" s="138" t="s">
        <v>118</v>
      </c>
      <c r="E314" s="134"/>
      <c r="F314" s="98"/>
      <c r="G314" s="63"/>
      <c r="H314" s="63"/>
      <c r="I314" s="172"/>
      <c r="J314" s="100"/>
      <c r="K314" s="13"/>
    </row>
    <row r="315" spans="3:11" x14ac:dyDescent="0.3">
      <c r="C315" s="29"/>
      <c r="D315" s="1336" t="s">
        <v>1274</v>
      </c>
      <c r="E315" s="134"/>
      <c r="F315" s="63"/>
      <c r="G315" s="63"/>
      <c r="H315" s="63"/>
      <c r="I315" s="172"/>
      <c r="J315" s="100"/>
      <c r="K315" s="13"/>
    </row>
    <row r="316" spans="3:11" x14ac:dyDescent="0.3">
      <c r="C316" s="366" t="s">
        <v>1291</v>
      </c>
      <c r="D316" s="1333" t="s">
        <v>210</v>
      </c>
      <c r="E316" s="1335">
        <v>1</v>
      </c>
      <c r="F316" s="86"/>
      <c r="G316" s="61"/>
      <c r="H316" s="61"/>
      <c r="I316" s="173">
        <f>E316</f>
        <v>1</v>
      </c>
      <c r="J316" s="100"/>
      <c r="K316" s="13"/>
    </row>
    <row r="317" spans="3:11" x14ac:dyDescent="0.3">
      <c r="C317" s="366"/>
      <c r="D317" s="1333"/>
      <c r="E317" s="450"/>
      <c r="F317" s="98"/>
      <c r="G317" s="63"/>
      <c r="H317" s="63"/>
      <c r="I317" s="172"/>
      <c r="J317" s="100"/>
      <c r="K317" s="13"/>
    </row>
    <row r="318" spans="3:11" x14ac:dyDescent="0.3">
      <c r="C318" s="29"/>
      <c r="D318" s="1337" t="s">
        <v>200</v>
      </c>
      <c r="E318" s="134"/>
      <c r="F318" s="63"/>
      <c r="G318" s="63"/>
      <c r="H318" s="63"/>
      <c r="I318" s="172"/>
      <c r="J318" s="100"/>
      <c r="K318" s="13"/>
    </row>
    <row r="319" spans="3:11" ht="13.5" customHeight="1" x14ac:dyDescent="0.3">
      <c r="C319" s="29"/>
      <c r="D319" s="138" t="s">
        <v>170</v>
      </c>
      <c r="E319" s="134"/>
      <c r="F319" s="63"/>
      <c r="G319" s="63"/>
      <c r="H319" s="63"/>
      <c r="I319" s="172"/>
      <c r="J319" s="100"/>
      <c r="K319" s="13"/>
    </row>
    <row r="320" spans="3:11" x14ac:dyDescent="0.3">
      <c r="C320" s="29"/>
      <c r="D320" s="1336" t="s">
        <v>1511</v>
      </c>
      <c r="E320" s="134"/>
      <c r="F320" s="63"/>
      <c r="G320" s="63"/>
      <c r="H320" s="63"/>
      <c r="I320" s="172"/>
      <c r="J320" s="100"/>
      <c r="K320" s="13"/>
    </row>
    <row r="321" spans="3:11" x14ac:dyDescent="0.3">
      <c r="C321" s="366" t="s">
        <v>1535</v>
      </c>
      <c r="D321" s="1333" t="s">
        <v>2014</v>
      </c>
      <c r="E321" s="1335">
        <v>2</v>
      </c>
      <c r="F321" s="86"/>
      <c r="G321" s="61"/>
      <c r="H321" s="61"/>
      <c r="I321" s="173">
        <f>E321</f>
        <v>2</v>
      </c>
      <c r="J321" s="100"/>
      <c r="K321" s="13"/>
    </row>
    <row r="322" spans="3:11" x14ac:dyDescent="0.3">
      <c r="C322" s="29"/>
      <c r="D322" s="1336" t="s">
        <v>1639</v>
      </c>
      <c r="E322" s="134"/>
      <c r="F322" s="63"/>
      <c r="G322" s="63"/>
      <c r="H322" s="63"/>
      <c r="I322" s="172"/>
      <c r="J322" s="100"/>
      <c r="K322" s="13"/>
    </row>
    <row r="323" spans="3:11" x14ac:dyDescent="0.3">
      <c r="C323" s="366" t="s">
        <v>1595</v>
      </c>
      <c r="D323" s="1333" t="s">
        <v>3780</v>
      </c>
      <c r="E323" s="1335">
        <v>2</v>
      </c>
      <c r="F323" s="86"/>
      <c r="G323" s="61"/>
      <c r="H323" s="61"/>
      <c r="I323" s="173">
        <f>E323</f>
        <v>2</v>
      </c>
      <c r="J323" s="100"/>
      <c r="K323" s="13"/>
    </row>
    <row r="324" spans="3:11" x14ac:dyDescent="0.3">
      <c r="C324" s="29"/>
      <c r="D324" s="1336" t="s">
        <v>1685</v>
      </c>
      <c r="E324" s="134"/>
      <c r="F324" s="63"/>
      <c r="G324" s="63"/>
      <c r="H324" s="63"/>
      <c r="I324" s="172"/>
      <c r="J324" s="100"/>
      <c r="K324" s="13"/>
    </row>
    <row r="325" spans="3:11" x14ac:dyDescent="0.3">
      <c r="C325" s="366" t="s">
        <v>1680</v>
      </c>
      <c r="D325" s="1333" t="s">
        <v>2017</v>
      </c>
      <c r="E325" s="1335">
        <v>1</v>
      </c>
      <c r="F325" s="86"/>
      <c r="G325" s="61"/>
      <c r="H325" s="61"/>
      <c r="I325" s="173">
        <f>E325</f>
        <v>1</v>
      </c>
      <c r="J325" s="100"/>
      <c r="K325" s="13"/>
    </row>
    <row r="326" spans="3:11" x14ac:dyDescent="0.3">
      <c r="C326" s="29"/>
      <c r="D326" s="1336" t="s">
        <v>1692</v>
      </c>
      <c r="E326" s="134"/>
      <c r="F326" s="63"/>
      <c r="G326" s="63"/>
      <c r="H326" s="63"/>
      <c r="I326" s="172"/>
      <c r="J326" s="100"/>
      <c r="K326" s="13"/>
    </row>
    <row r="327" spans="3:11" x14ac:dyDescent="0.3">
      <c r="C327" s="366" t="s">
        <v>1704</v>
      </c>
      <c r="D327" s="1333" t="s">
        <v>1860</v>
      </c>
      <c r="E327" s="1335">
        <v>1</v>
      </c>
      <c r="F327" s="86"/>
      <c r="G327" s="61"/>
      <c r="H327" s="61"/>
      <c r="I327" s="173">
        <f>E327</f>
        <v>1</v>
      </c>
      <c r="J327" s="100"/>
      <c r="K327" s="13"/>
    </row>
    <row r="328" spans="3:11" x14ac:dyDescent="0.3">
      <c r="C328" s="29"/>
      <c r="D328" s="1336" t="s">
        <v>1715</v>
      </c>
      <c r="E328" s="134"/>
      <c r="F328" s="63"/>
      <c r="G328" s="63"/>
      <c r="H328" s="63"/>
      <c r="I328" s="172"/>
      <c r="J328" s="100"/>
      <c r="K328" s="13"/>
    </row>
    <row r="329" spans="3:11" x14ac:dyDescent="0.3">
      <c r="C329" s="366" t="s">
        <v>1740</v>
      </c>
      <c r="D329" s="1333" t="s">
        <v>1681</v>
      </c>
      <c r="E329" s="1335">
        <v>1</v>
      </c>
      <c r="F329" s="86"/>
      <c r="G329" s="61"/>
      <c r="H329" s="61"/>
      <c r="I329" s="173">
        <f>E329</f>
        <v>1</v>
      </c>
      <c r="J329" s="100"/>
      <c r="K329" s="13"/>
    </row>
    <row r="330" spans="3:11" x14ac:dyDescent="0.3">
      <c r="C330" s="29"/>
      <c r="D330" s="1329"/>
      <c r="E330" s="134"/>
      <c r="F330" s="98"/>
      <c r="G330" s="63"/>
      <c r="H330" s="63"/>
      <c r="I330" s="172"/>
      <c r="J330" s="100"/>
      <c r="K330" s="13"/>
    </row>
    <row r="331" spans="3:11" x14ac:dyDescent="0.3">
      <c r="C331" s="29"/>
      <c r="D331" s="1337" t="s">
        <v>203</v>
      </c>
      <c r="E331" s="134"/>
      <c r="F331" s="63"/>
      <c r="G331" s="63"/>
      <c r="H331" s="63"/>
      <c r="I331" s="172"/>
      <c r="J331" s="100"/>
      <c r="K331" s="13"/>
    </row>
    <row r="332" spans="3:11" x14ac:dyDescent="0.3">
      <c r="C332" s="29"/>
      <c r="D332" s="138" t="s">
        <v>170</v>
      </c>
      <c r="E332" s="134"/>
      <c r="F332" s="63"/>
      <c r="G332" s="63"/>
      <c r="H332" s="63"/>
      <c r="I332" s="172"/>
      <c r="J332" s="100"/>
      <c r="K332" s="13"/>
    </row>
    <row r="333" spans="3:11" x14ac:dyDescent="0.3">
      <c r="C333" s="29"/>
      <c r="D333" s="1336" t="s">
        <v>1750</v>
      </c>
      <c r="E333" s="134"/>
      <c r="F333" s="63"/>
      <c r="G333" s="63"/>
      <c r="H333" s="63"/>
      <c r="I333" s="172"/>
      <c r="J333" s="100"/>
      <c r="K333" s="13"/>
    </row>
    <row r="334" spans="3:11" x14ac:dyDescent="0.3">
      <c r="C334" s="366" t="s">
        <v>1752</v>
      </c>
      <c r="D334" s="1333" t="s">
        <v>1753</v>
      </c>
      <c r="E334" s="1335">
        <v>2</v>
      </c>
      <c r="F334" s="86"/>
      <c r="G334" s="61"/>
      <c r="H334" s="61"/>
      <c r="I334" s="173">
        <f>E334</f>
        <v>2</v>
      </c>
      <c r="J334" s="100"/>
      <c r="K334" s="13"/>
    </row>
    <row r="335" spans="3:11" x14ac:dyDescent="0.3">
      <c r="C335" s="29"/>
      <c r="D335" s="1336" t="s">
        <v>1798</v>
      </c>
      <c r="E335" s="134"/>
      <c r="F335" s="63"/>
      <c r="G335" s="63"/>
      <c r="H335" s="63"/>
      <c r="I335" s="172"/>
      <c r="J335" s="100"/>
      <c r="K335" s="13"/>
    </row>
    <row r="336" spans="3:11" x14ac:dyDescent="0.3">
      <c r="C336" s="366" t="s">
        <v>1833</v>
      </c>
      <c r="D336" s="1333" t="s">
        <v>1153</v>
      </c>
      <c r="E336" s="1335">
        <v>1</v>
      </c>
      <c r="F336" s="86"/>
      <c r="G336" s="61"/>
      <c r="H336" s="61"/>
      <c r="I336" s="173">
        <f>E336</f>
        <v>1</v>
      </c>
      <c r="J336" s="100"/>
      <c r="K336" s="13"/>
    </row>
    <row r="337" spans="3:11" x14ac:dyDescent="0.3">
      <c r="C337" s="29"/>
      <c r="D337" s="1336" t="s">
        <v>1844</v>
      </c>
      <c r="E337" s="134"/>
      <c r="F337" s="63"/>
      <c r="G337" s="63"/>
      <c r="H337" s="63"/>
      <c r="I337" s="172"/>
      <c r="J337" s="100"/>
      <c r="K337" s="13"/>
    </row>
    <row r="338" spans="3:11" x14ac:dyDescent="0.3">
      <c r="C338" s="366" t="s">
        <v>1859</v>
      </c>
      <c r="D338" s="1333" t="s">
        <v>1860</v>
      </c>
      <c r="E338" s="1335">
        <v>1</v>
      </c>
      <c r="F338" s="86"/>
      <c r="G338" s="61"/>
      <c r="H338" s="61"/>
      <c r="I338" s="173">
        <f>E338</f>
        <v>1</v>
      </c>
      <c r="J338" s="100"/>
      <c r="K338" s="13"/>
    </row>
    <row r="339" spans="3:11" x14ac:dyDescent="0.3">
      <c r="C339" s="366" t="s">
        <v>2471</v>
      </c>
      <c r="D339" s="1333" t="s">
        <v>3382</v>
      </c>
      <c r="E339" s="1335">
        <v>3</v>
      </c>
      <c r="F339" s="86"/>
      <c r="G339" s="61"/>
      <c r="H339" s="61"/>
      <c r="I339" s="173">
        <f>E339</f>
        <v>3</v>
      </c>
      <c r="J339" s="100"/>
      <c r="K339" s="13"/>
    </row>
    <row r="340" spans="3:11" x14ac:dyDescent="0.3">
      <c r="C340" s="29"/>
      <c r="D340" s="1336" t="s">
        <v>1929</v>
      </c>
      <c r="E340" s="134"/>
      <c r="F340" s="63"/>
      <c r="G340" s="63"/>
      <c r="H340" s="63"/>
      <c r="I340" s="172"/>
      <c r="J340" s="100"/>
      <c r="K340" s="13"/>
    </row>
    <row r="341" spans="3:11" x14ac:dyDescent="0.3">
      <c r="C341" s="366" t="s">
        <v>1898</v>
      </c>
      <c r="D341" s="1333" t="s">
        <v>1271</v>
      </c>
      <c r="E341" s="1335">
        <v>1</v>
      </c>
      <c r="F341" s="86"/>
      <c r="G341" s="61"/>
      <c r="H341" s="61"/>
      <c r="I341" s="173">
        <f>E341</f>
        <v>1</v>
      </c>
      <c r="J341" s="100"/>
      <c r="K341" s="13"/>
    </row>
    <row r="342" spans="3:11" x14ac:dyDescent="0.3">
      <c r="C342" s="29"/>
      <c r="D342" s="1329"/>
      <c r="E342" s="134"/>
      <c r="F342" s="98"/>
      <c r="G342" s="63"/>
      <c r="H342" s="63"/>
      <c r="I342" s="172"/>
      <c r="J342" s="100"/>
      <c r="K342" s="13"/>
    </row>
    <row r="343" spans="3:11" x14ac:dyDescent="0.3">
      <c r="C343" s="29"/>
      <c r="D343" s="1337" t="s">
        <v>206</v>
      </c>
      <c r="E343" s="134"/>
      <c r="F343" s="63"/>
      <c r="G343" s="63"/>
      <c r="H343" s="63"/>
      <c r="I343" s="172"/>
      <c r="J343" s="100"/>
      <c r="K343" s="13"/>
    </row>
    <row r="344" spans="3:11" x14ac:dyDescent="0.3">
      <c r="C344" s="29"/>
      <c r="D344" s="138" t="s">
        <v>170</v>
      </c>
      <c r="E344" s="134"/>
      <c r="F344" s="63"/>
      <c r="G344" s="63"/>
      <c r="H344" s="63"/>
      <c r="I344" s="172"/>
      <c r="J344" s="100"/>
      <c r="K344" s="13"/>
    </row>
    <row r="345" spans="3:11" x14ac:dyDescent="0.3">
      <c r="C345" s="29"/>
      <c r="D345" s="1336" t="s">
        <v>1933</v>
      </c>
      <c r="E345" s="134"/>
      <c r="F345" s="63"/>
      <c r="G345" s="63"/>
      <c r="H345" s="63"/>
      <c r="I345" s="172"/>
      <c r="J345" s="100"/>
      <c r="K345" s="13"/>
    </row>
    <row r="346" spans="3:11" x14ac:dyDescent="0.3">
      <c r="C346" s="366" t="s">
        <v>1934</v>
      </c>
      <c r="D346" s="1333" t="s">
        <v>1027</v>
      </c>
      <c r="E346" s="1335">
        <v>1</v>
      </c>
      <c r="F346" s="86"/>
      <c r="G346" s="61"/>
      <c r="H346" s="61"/>
      <c r="I346" s="173">
        <f>E346</f>
        <v>1</v>
      </c>
      <c r="J346" s="100"/>
      <c r="K346" s="13"/>
    </row>
    <row r="347" spans="3:11" x14ac:dyDescent="0.3">
      <c r="C347" s="29"/>
      <c r="D347" s="1336" t="s">
        <v>1937</v>
      </c>
      <c r="E347" s="134"/>
      <c r="F347" s="63"/>
      <c r="G347" s="63"/>
      <c r="H347" s="63"/>
      <c r="I347" s="172"/>
      <c r="J347" s="100"/>
      <c r="K347" s="13"/>
    </row>
    <row r="348" spans="3:11" x14ac:dyDescent="0.3">
      <c r="C348" s="366" t="s">
        <v>1938</v>
      </c>
      <c r="D348" s="1333" t="s">
        <v>1153</v>
      </c>
      <c r="E348" s="1335">
        <v>1</v>
      </c>
      <c r="F348" s="86"/>
      <c r="G348" s="61"/>
      <c r="H348" s="61"/>
      <c r="I348" s="173">
        <f>E348</f>
        <v>1</v>
      </c>
      <c r="J348" s="100"/>
      <c r="K348" s="13"/>
    </row>
    <row r="349" spans="3:11" x14ac:dyDescent="0.3">
      <c r="C349" s="29"/>
      <c r="D349" s="1336" t="s">
        <v>1942</v>
      </c>
      <c r="E349" s="134"/>
      <c r="F349" s="63"/>
      <c r="G349" s="63"/>
      <c r="H349" s="63"/>
      <c r="I349" s="172"/>
      <c r="J349" s="100"/>
      <c r="K349" s="13"/>
    </row>
    <row r="350" spans="3:11" x14ac:dyDescent="0.3">
      <c r="C350" s="366" t="s">
        <v>1943</v>
      </c>
      <c r="D350" s="1333" t="s">
        <v>1860</v>
      </c>
      <c r="E350" s="1335">
        <v>1</v>
      </c>
      <c r="F350" s="86"/>
      <c r="G350" s="61"/>
      <c r="H350" s="61"/>
      <c r="I350" s="173">
        <f>E350</f>
        <v>1</v>
      </c>
      <c r="J350" s="100"/>
      <c r="K350" s="13"/>
    </row>
    <row r="351" spans="3:11" x14ac:dyDescent="0.3">
      <c r="C351" s="29"/>
      <c r="D351" s="1336" t="s">
        <v>1945</v>
      </c>
      <c r="E351" s="134"/>
      <c r="F351" s="63"/>
      <c r="G351" s="63"/>
      <c r="H351" s="63"/>
      <c r="I351" s="172"/>
      <c r="J351" s="100"/>
      <c r="K351" s="13"/>
    </row>
    <row r="352" spans="3:11" x14ac:dyDescent="0.3">
      <c r="C352" s="366" t="s">
        <v>1946</v>
      </c>
      <c r="D352" s="1333" t="s">
        <v>1271</v>
      </c>
      <c r="E352" s="1335">
        <v>1</v>
      </c>
      <c r="F352" s="86"/>
      <c r="G352" s="61"/>
      <c r="H352" s="61"/>
      <c r="I352" s="173">
        <f>E352</f>
        <v>1</v>
      </c>
      <c r="J352" s="100"/>
      <c r="K352" s="13"/>
    </row>
    <row r="353" spans="3:11" x14ac:dyDescent="0.3">
      <c r="C353" s="366"/>
      <c r="D353" s="1333"/>
      <c r="E353" s="450"/>
      <c r="F353" s="98"/>
      <c r="G353" s="63"/>
      <c r="H353" s="63"/>
      <c r="I353" s="172"/>
      <c r="J353" s="100"/>
      <c r="K353" s="13"/>
    </row>
    <row r="354" spans="3:11" ht="33" customHeight="1" x14ac:dyDescent="0.25">
      <c r="C354" s="178" t="str">
        <f>RESUMEN!C358</f>
        <v>03.09.02.05</v>
      </c>
      <c r="D354" s="2146" t="str">
        <f>RESUMEN!D358</f>
        <v>PCF-01e PUERTA LISTADA DE UNA SOLA HOJA 1.00x2.10m BATIENTE CORTAFUEGO RF-90. MARCO DE ACERO INOXIDABLE  Y MIRILLA DE CRISTAL CORTAFUEGO</v>
      </c>
      <c r="E354" s="2147"/>
      <c r="F354" s="2147"/>
      <c r="G354" s="2147"/>
      <c r="H354" s="2147"/>
      <c r="I354" s="2147"/>
      <c r="J354" s="2147"/>
      <c r="K354" s="2148"/>
    </row>
    <row r="355" spans="3:11" ht="18" customHeight="1" x14ac:dyDescent="0.3">
      <c r="C355" s="15" t="s">
        <v>1</v>
      </c>
      <c r="D355" s="1325" t="s">
        <v>2</v>
      </c>
      <c r="E355" s="92" t="s">
        <v>45</v>
      </c>
      <c r="F355" s="48" t="s">
        <v>52</v>
      </c>
      <c r="G355" s="48" t="s">
        <v>47</v>
      </c>
      <c r="H355" s="48" t="s">
        <v>48</v>
      </c>
      <c r="I355" s="171" t="s">
        <v>49</v>
      </c>
      <c r="J355" s="93" t="s">
        <v>50</v>
      </c>
      <c r="K355" s="7" t="s">
        <v>3</v>
      </c>
    </row>
    <row r="356" spans="3:11" x14ac:dyDescent="0.3">
      <c r="C356" s="25"/>
      <c r="D356" s="146"/>
      <c r="E356" s="17"/>
      <c r="F356" s="49"/>
      <c r="G356" s="49"/>
      <c r="H356" s="49"/>
      <c r="I356" s="209"/>
      <c r="J356" s="145">
        <f>SUM(I360:I368)</f>
        <v>6</v>
      </c>
      <c r="K356" s="440" t="s">
        <v>15</v>
      </c>
    </row>
    <row r="357" spans="3:11" x14ac:dyDescent="0.3">
      <c r="C357" s="29"/>
      <c r="D357" s="1317" t="s">
        <v>169</v>
      </c>
      <c r="E357" s="134"/>
      <c r="F357" s="63"/>
      <c r="G357" s="63"/>
      <c r="H357" s="63"/>
      <c r="I357" s="172"/>
      <c r="J357" s="100"/>
      <c r="K357" s="13"/>
    </row>
    <row r="358" spans="3:11" x14ac:dyDescent="0.3">
      <c r="C358" s="29"/>
      <c r="D358" s="138" t="s">
        <v>118</v>
      </c>
      <c r="E358" s="134"/>
      <c r="F358" s="63"/>
      <c r="G358" s="63"/>
      <c r="H358" s="63"/>
      <c r="I358" s="172"/>
      <c r="J358" s="100"/>
      <c r="K358" s="13"/>
    </row>
    <row r="359" spans="3:11" x14ac:dyDescent="0.3">
      <c r="C359" s="29"/>
      <c r="D359" s="1336" t="s">
        <v>1274</v>
      </c>
      <c r="E359" s="134"/>
      <c r="F359" s="63"/>
      <c r="G359" s="63"/>
      <c r="H359" s="63"/>
      <c r="I359" s="172"/>
      <c r="J359" s="100"/>
      <c r="K359" s="13"/>
    </row>
    <row r="360" spans="3:11" x14ac:dyDescent="0.3">
      <c r="C360" s="366" t="s">
        <v>1275</v>
      </c>
      <c r="D360" s="1333" t="s">
        <v>293</v>
      </c>
      <c r="E360" s="1335">
        <v>1</v>
      </c>
      <c r="F360" s="86"/>
      <c r="G360" s="61"/>
      <c r="H360" s="61"/>
      <c r="I360" s="173">
        <f>E360</f>
        <v>1</v>
      </c>
      <c r="J360" s="100"/>
      <c r="K360" s="13"/>
    </row>
    <row r="361" spans="3:11" x14ac:dyDescent="0.3">
      <c r="C361" s="366"/>
      <c r="D361" s="1333"/>
      <c r="E361" s="450"/>
      <c r="F361" s="98"/>
      <c r="G361" s="63"/>
      <c r="H361" s="63"/>
      <c r="I361" s="172"/>
      <c r="J361" s="100"/>
      <c r="K361" s="13"/>
    </row>
    <row r="362" spans="3:11" x14ac:dyDescent="0.3">
      <c r="C362" s="29"/>
      <c r="D362" s="1337" t="s">
        <v>200</v>
      </c>
      <c r="E362" s="134"/>
      <c r="F362" s="63"/>
      <c r="G362" s="63"/>
      <c r="H362" s="63"/>
      <c r="I362" s="172"/>
      <c r="J362" s="100"/>
      <c r="K362" s="13"/>
    </row>
    <row r="363" spans="3:11" x14ac:dyDescent="0.3">
      <c r="C363" s="29"/>
      <c r="D363" s="138" t="s">
        <v>170</v>
      </c>
      <c r="E363" s="134"/>
      <c r="F363" s="63"/>
      <c r="G363" s="63"/>
      <c r="H363" s="63"/>
      <c r="I363" s="172"/>
      <c r="J363" s="100"/>
      <c r="K363" s="13"/>
    </row>
    <row r="364" spans="3:11" x14ac:dyDescent="0.3">
      <c r="C364" s="29"/>
      <c r="D364" s="1336" t="s">
        <v>1510</v>
      </c>
      <c r="E364" s="134"/>
      <c r="F364" s="63"/>
      <c r="G364" s="63"/>
      <c r="H364" s="63"/>
      <c r="I364" s="172"/>
      <c r="J364" s="100"/>
      <c r="K364" s="13"/>
    </row>
    <row r="365" spans="3:11" x14ac:dyDescent="0.3">
      <c r="C365" s="366" t="s">
        <v>1481</v>
      </c>
      <c r="D365" s="1333" t="s">
        <v>202</v>
      </c>
      <c r="E365" s="1335">
        <v>3</v>
      </c>
      <c r="F365" s="86"/>
      <c r="G365" s="61"/>
      <c r="H365" s="61"/>
      <c r="I365" s="173">
        <f>E365</f>
        <v>3</v>
      </c>
      <c r="J365" s="100"/>
      <c r="K365" s="13"/>
    </row>
    <row r="366" spans="3:11" x14ac:dyDescent="0.3">
      <c r="C366" s="29"/>
      <c r="D366" s="1336" t="s">
        <v>1685</v>
      </c>
      <c r="E366" s="134"/>
      <c r="F366" s="63"/>
      <c r="G366" s="63"/>
      <c r="H366" s="63"/>
      <c r="I366" s="172"/>
      <c r="J366" s="100"/>
      <c r="K366" s="13"/>
    </row>
    <row r="367" spans="3:11" x14ac:dyDescent="0.3">
      <c r="C367" s="366" t="s">
        <v>1646</v>
      </c>
      <c r="D367" s="1333" t="s">
        <v>299</v>
      </c>
      <c r="E367" s="1335">
        <v>1</v>
      </c>
      <c r="F367" s="86"/>
      <c r="G367" s="61"/>
      <c r="H367" s="61"/>
      <c r="I367" s="173">
        <f>E367</f>
        <v>1</v>
      </c>
      <c r="J367" s="100"/>
      <c r="K367" s="13"/>
    </row>
    <row r="368" spans="3:11" x14ac:dyDescent="0.3">
      <c r="C368" s="366" t="s">
        <v>1650</v>
      </c>
      <c r="D368" s="1333" t="s">
        <v>691</v>
      </c>
      <c r="E368" s="1335">
        <v>1</v>
      </c>
      <c r="F368" s="86"/>
      <c r="G368" s="61"/>
      <c r="H368" s="61"/>
      <c r="I368" s="173">
        <f>E368</f>
        <v>1</v>
      </c>
      <c r="J368" s="100"/>
      <c r="K368" s="13"/>
    </row>
    <row r="369" spans="3:11" x14ac:dyDescent="0.3">
      <c r="C369" s="366"/>
      <c r="D369" s="1333"/>
      <c r="E369" s="450"/>
      <c r="F369" s="98"/>
      <c r="G369" s="63"/>
      <c r="H369" s="63"/>
      <c r="I369" s="172"/>
      <c r="J369" s="100"/>
      <c r="K369" s="13"/>
    </row>
    <row r="370" spans="3:11" ht="33" customHeight="1" x14ac:dyDescent="0.25">
      <c r="C370" s="178" t="str">
        <f>RESUMEN!C359</f>
        <v>03.09.02.06</v>
      </c>
      <c r="D370" s="2146" t="str">
        <f>RESUMEN!D359</f>
        <v>PCF-01f PUERTA LISTADA DE UNA SOLA HOJA 1.20x2.10m BATIENTE CORTAFUEGO RF-90. MARCO DE ACERO INOXIDABLE  Y MIRILLA DE CRISTAL CORTAFUEGO</v>
      </c>
      <c r="E370" s="2147"/>
      <c r="F370" s="2147"/>
      <c r="G370" s="2147"/>
      <c r="H370" s="2147"/>
      <c r="I370" s="2147"/>
      <c r="J370" s="2147"/>
      <c r="K370" s="2148"/>
    </row>
    <row r="371" spans="3:11" ht="18" customHeight="1" x14ac:dyDescent="0.3">
      <c r="C371" s="15" t="s">
        <v>1</v>
      </c>
      <c r="D371" s="1325" t="s">
        <v>2</v>
      </c>
      <c r="E371" s="92" t="s">
        <v>45</v>
      </c>
      <c r="F371" s="48" t="s">
        <v>52</v>
      </c>
      <c r="G371" s="48" t="s">
        <v>47</v>
      </c>
      <c r="H371" s="48" t="s">
        <v>48</v>
      </c>
      <c r="I371" s="171" t="s">
        <v>49</v>
      </c>
      <c r="J371" s="93" t="s">
        <v>50</v>
      </c>
      <c r="K371" s="7" t="s">
        <v>3</v>
      </c>
    </row>
    <row r="372" spans="3:11" x14ac:dyDescent="0.3">
      <c r="C372" s="25"/>
      <c r="D372" s="146"/>
      <c r="E372" s="17"/>
      <c r="F372" s="49"/>
      <c r="G372" s="49"/>
      <c r="H372" s="49"/>
      <c r="I372" s="209"/>
      <c r="J372" s="145">
        <f>SUM(I375:I388)</f>
        <v>5</v>
      </c>
      <c r="K372" s="440" t="s">
        <v>15</v>
      </c>
    </row>
    <row r="373" spans="3:11" x14ac:dyDescent="0.3">
      <c r="C373" s="366"/>
      <c r="D373" s="1333"/>
      <c r="E373" s="450"/>
      <c r="F373" s="98"/>
      <c r="G373" s="63"/>
      <c r="H373" s="63"/>
      <c r="I373" s="172"/>
      <c r="J373" s="100"/>
      <c r="K373" s="13"/>
    </row>
    <row r="374" spans="3:11" x14ac:dyDescent="0.3">
      <c r="C374" s="29"/>
      <c r="D374" s="1337" t="s">
        <v>169</v>
      </c>
      <c r="E374" s="134"/>
      <c r="F374" s="98"/>
      <c r="G374" s="63"/>
      <c r="H374" s="63"/>
      <c r="I374" s="172"/>
      <c r="J374" s="100"/>
      <c r="K374" s="13"/>
    </row>
    <row r="375" spans="3:11" x14ac:dyDescent="0.3">
      <c r="C375" s="29"/>
      <c r="D375" s="138" t="s">
        <v>170</v>
      </c>
      <c r="E375" s="134"/>
      <c r="F375" s="98"/>
      <c r="G375" s="63"/>
      <c r="H375" s="63"/>
      <c r="I375" s="172"/>
      <c r="J375" s="100"/>
      <c r="K375" s="13"/>
    </row>
    <row r="376" spans="3:11" x14ac:dyDescent="0.3">
      <c r="C376" s="29"/>
      <c r="D376" s="1336" t="s">
        <v>952</v>
      </c>
      <c r="E376" s="134"/>
      <c r="F376" s="98"/>
      <c r="G376" s="63"/>
      <c r="H376" s="63"/>
      <c r="I376" s="172"/>
      <c r="J376" s="100"/>
      <c r="K376" s="13"/>
    </row>
    <row r="377" spans="3:11" x14ac:dyDescent="0.3">
      <c r="C377" s="366" t="s">
        <v>2247</v>
      </c>
      <c r="D377" s="1333" t="s">
        <v>156</v>
      </c>
      <c r="E377" s="1335">
        <v>1</v>
      </c>
      <c r="F377" s="98"/>
      <c r="G377" s="63"/>
      <c r="H377" s="63"/>
      <c r="I377" s="173">
        <f>E377</f>
        <v>1</v>
      </c>
      <c r="J377" s="100"/>
      <c r="K377" s="13"/>
    </row>
    <row r="378" spans="3:11" x14ac:dyDescent="0.3">
      <c r="C378" s="29"/>
      <c r="D378" s="138" t="s">
        <v>118</v>
      </c>
      <c r="E378" s="134"/>
      <c r="F378" s="63"/>
      <c r="G378" s="63"/>
      <c r="H378" s="63"/>
      <c r="I378" s="172"/>
      <c r="J378" s="100"/>
      <c r="K378" s="13"/>
    </row>
    <row r="379" spans="3:11" x14ac:dyDescent="0.3">
      <c r="C379" s="29"/>
      <c r="D379" s="1336" t="s">
        <v>1274</v>
      </c>
      <c r="E379" s="134"/>
      <c r="F379" s="63"/>
      <c r="G379" s="63"/>
      <c r="H379" s="63"/>
      <c r="I379" s="172"/>
      <c r="J379" s="100"/>
      <c r="K379" s="13"/>
    </row>
    <row r="380" spans="3:11" x14ac:dyDescent="0.3">
      <c r="C380" s="366" t="s">
        <v>1296</v>
      </c>
      <c r="D380" s="1333" t="s">
        <v>138</v>
      </c>
      <c r="E380" s="1335">
        <v>1</v>
      </c>
      <c r="F380" s="86"/>
      <c r="G380" s="61"/>
      <c r="H380" s="61"/>
      <c r="I380" s="173">
        <f>E380</f>
        <v>1</v>
      </c>
      <c r="J380" s="100"/>
      <c r="K380" s="13"/>
    </row>
    <row r="381" spans="3:11" x14ac:dyDescent="0.3">
      <c r="C381" s="366" t="s">
        <v>1286</v>
      </c>
      <c r="D381" s="1333" t="s">
        <v>3781</v>
      </c>
      <c r="E381" s="1335">
        <v>1</v>
      </c>
      <c r="F381" s="86"/>
      <c r="G381" s="61"/>
      <c r="H381" s="61"/>
      <c r="I381" s="173">
        <f>E381</f>
        <v>1</v>
      </c>
      <c r="J381" s="100"/>
      <c r="K381" s="13"/>
    </row>
    <row r="382" spans="3:11" x14ac:dyDescent="0.3">
      <c r="C382" s="366"/>
      <c r="D382" s="1333"/>
      <c r="E382" s="1335"/>
      <c r="F382" s="86"/>
      <c r="G382" s="61"/>
      <c r="H382" s="61"/>
      <c r="I382" s="173"/>
      <c r="J382" s="100"/>
      <c r="K382" s="13"/>
    </row>
    <row r="383" spans="3:11" x14ac:dyDescent="0.3">
      <c r="C383" s="29"/>
      <c r="D383" s="1337" t="s">
        <v>200</v>
      </c>
      <c r="E383" s="134"/>
      <c r="F383" s="63"/>
      <c r="G383" s="63"/>
      <c r="H383" s="63"/>
      <c r="I383" s="172"/>
      <c r="J383" s="100"/>
      <c r="K383" s="13"/>
    </row>
    <row r="384" spans="3:11" x14ac:dyDescent="0.3">
      <c r="C384" s="29"/>
      <c r="D384" s="138" t="s">
        <v>170</v>
      </c>
      <c r="E384" s="134"/>
      <c r="F384" s="63"/>
      <c r="G384" s="63"/>
      <c r="H384" s="63"/>
      <c r="I384" s="172"/>
      <c r="J384" s="100"/>
      <c r="K384" s="13"/>
    </row>
    <row r="385" spans="3:11" x14ac:dyDescent="0.3">
      <c r="C385" s="29"/>
      <c r="D385" s="1336" t="s">
        <v>1511</v>
      </c>
      <c r="E385" s="134"/>
      <c r="F385" s="63"/>
      <c r="G385" s="63"/>
      <c r="H385" s="63"/>
      <c r="I385" s="172"/>
      <c r="J385" s="100"/>
      <c r="K385" s="13"/>
    </row>
    <row r="386" spans="3:11" x14ac:dyDescent="0.3">
      <c r="C386" s="366" t="s">
        <v>1542</v>
      </c>
      <c r="D386" s="1333" t="s">
        <v>1541</v>
      </c>
      <c r="E386" s="1335">
        <v>1</v>
      </c>
      <c r="F386" s="86"/>
      <c r="G386" s="61"/>
      <c r="H386" s="61"/>
      <c r="I386" s="173">
        <f>E386</f>
        <v>1</v>
      </c>
      <c r="J386" s="100"/>
      <c r="K386" s="13"/>
    </row>
    <row r="387" spans="3:11" x14ac:dyDescent="0.3">
      <c r="C387" s="366"/>
      <c r="D387" s="1336" t="s">
        <v>1639</v>
      </c>
      <c r="E387" s="1335"/>
      <c r="F387" s="86"/>
      <c r="G387" s="61"/>
      <c r="H387" s="61"/>
      <c r="I387" s="173"/>
      <c r="J387" s="100"/>
      <c r="K387" s="13"/>
    </row>
    <row r="388" spans="3:11" x14ac:dyDescent="0.3">
      <c r="C388" s="366" t="s">
        <v>1637</v>
      </c>
      <c r="D388" s="1333" t="s">
        <v>1638</v>
      </c>
      <c r="E388" s="1335">
        <v>1</v>
      </c>
      <c r="F388" s="86"/>
      <c r="G388" s="61"/>
      <c r="H388" s="61"/>
      <c r="I388" s="173">
        <f>E388</f>
        <v>1</v>
      </c>
      <c r="J388" s="100"/>
      <c r="K388" s="13"/>
    </row>
    <row r="389" spans="3:11" x14ac:dyDescent="0.3">
      <c r="C389" s="366"/>
      <c r="D389" s="1333"/>
      <c r="E389" s="450"/>
      <c r="F389" s="98"/>
      <c r="G389" s="63"/>
      <c r="H389" s="63"/>
      <c r="I389" s="172"/>
      <c r="J389" s="100"/>
      <c r="K389" s="13"/>
    </row>
    <row r="390" spans="3:11" ht="33" customHeight="1" x14ac:dyDescent="0.25">
      <c r="C390" s="178" t="str">
        <f>RESUMEN!C360</f>
        <v>03.09.02.07</v>
      </c>
      <c r="D390" s="2146" t="str">
        <f>RESUMEN!D360</f>
        <v>PCF-01g PUERTA LISTADA DE 2  HOJAS 1.40x2.10m BATIENTE CORTAFUEGO RF-90. MARCO DE ACERO INOXIDABLE  Y MIRILLAS DE CRISTAL CORTAFUEGO</v>
      </c>
      <c r="E390" s="2147"/>
      <c r="F390" s="2147"/>
      <c r="G390" s="2147"/>
      <c r="H390" s="2147"/>
      <c r="I390" s="2147"/>
      <c r="J390" s="2147"/>
      <c r="K390" s="2148"/>
    </row>
    <row r="391" spans="3:11" ht="18" customHeight="1" x14ac:dyDescent="0.3">
      <c r="C391" s="15" t="s">
        <v>1</v>
      </c>
      <c r="D391" s="1325" t="s">
        <v>2</v>
      </c>
      <c r="E391" s="92" t="s">
        <v>45</v>
      </c>
      <c r="F391" s="48" t="s">
        <v>52</v>
      </c>
      <c r="G391" s="48" t="s">
        <v>47</v>
      </c>
      <c r="H391" s="48" t="s">
        <v>48</v>
      </c>
      <c r="I391" s="171" t="s">
        <v>49</v>
      </c>
      <c r="J391" s="93" t="s">
        <v>50</v>
      </c>
      <c r="K391" s="7" t="s">
        <v>3</v>
      </c>
    </row>
    <row r="392" spans="3:11" x14ac:dyDescent="0.3">
      <c r="C392" s="25"/>
      <c r="D392" s="146"/>
      <c r="E392" s="17"/>
      <c r="F392" s="49"/>
      <c r="G392" s="49"/>
      <c r="H392" s="49"/>
      <c r="I392" s="209"/>
      <c r="J392" s="145">
        <f>SUM(I395:I396)</f>
        <v>2</v>
      </c>
      <c r="K392" s="440" t="s">
        <v>15</v>
      </c>
    </row>
    <row r="393" spans="3:11" x14ac:dyDescent="0.3">
      <c r="C393" s="29"/>
      <c r="D393" s="1337" t="s">
        <v>200</v>
      </c>
      <c r="E393" s="134"/>
      <c r="F393" s="63"/>
      <c r="G393" s="63"/>
      <c r="H393" s="63"/>
      <c r="I393" s="172"/>
      <c r="J393" s="100"/>
      <c r="K393" s="13"/>
    </row>
    <row r="394" spans="3:11" x14ac:dyDescent="0.3">
      <c r="C394" s="29"/>
      <c r="D394" s="138" t="s">
        <v>170</v>
      </c>
      <c r="E394" s="134"/>
      <c r="F394" s="63"/>
      <c r="G394" s="63"/>
      <c r="H394" s="63"/>
      <c r="I394" s="172"/>
      <c r="J394" s="100"/>
      <c r="K394" s="13"/>
    </row>
    <row r="395" spans="3:11" x14ac:dyDescent="0.3">
      <c r="C395" s="29"/>
      <c r="D395" s="1336" t="s">
        <v>1510</v>
      </c>
      <c r="E395" s="134"/>
      <c r="F395" s="63"/>
      <c r="G395" s="63"/>
      <c r="H395" s="63"/>
      <c r="I395" s="172"/>
      <c r="J395" s="100"/>
      <c r="K395" s="13"/>
    </row>
    <row r="396" spans="3:11" x14ac:dyDescent="0.3">
      <c r="C396" s="366" t="s">
        <v>1479</v>
      </c>
      <c r="D396" s="1333" t="s">
        <v>1480</v>
      </c>
      <c r="E396" s="1335">
        <v>2</v>
      </c>
      <c r="F396" s="86"/>
      <c r="G396" s="61"/>
      <c r="H396" s="61"/>
      <c r="I396" s="173">
        <f>E396</f>
        <v>2</v>
      </c>
      <c r="J396" s="100"/>
      <c r="K396" s="13"/>
    </row>
    <row r="397" spans="3:11" x14ac:dyDescent="0.3">
      <c r="C397" s="366"/>
      <c r="D397" s="1333"/>
      <c r="E397" s="450"/>
      <c r="F397" s="98"/>
      <c r="G397" s="63"/>
      <c r="H397" s="63"/>
      <c r="I397" s="172"/>
      <c r="J397" s="100"/>
      <c r="K397" s="13"/>
    </row>
    <row r="398" spans="3:11" ht="33" customHeight="1" x14ac:dyDescent="0.25">
      <c r="C398" s="178" t="str">
        <f>RESUMEN!C361</f>
        <v>03.09.02.08</v>
      </c>
      <c r="D398" s="2146" t="str">
        <f>RESUMEN!D361</f>
        <v>PCF-01h PUERTA LISTADA DE 2  HOJAS 1.80x2.10m BATIENTE CORTAFUEGO RF-90. MARCO DE ACERO INOXIDABLE  Y MIRILLAS DE CRISTAL CORTAFUEGO</v>
      </c>
      <c r="E398" s="2147"/>
      <c r="F398" s="2147"/>
      <c r="G398" s="2147"/>
      <c r="H398" s="2147"/>
      <c r="I398" s="2147"/>
      <c r="J398" s="2147"/>
      <c r="K398" s="2148"/>
    </row>
    <row r="399" spans="3:11" ht="18" customHeight="1" x14ac:dyDescent="0.3">
      <c r="C399" s="15" t="s">
        <v>1</v>
      </c>
      <c r="D399" s="1325" t="s">
        <v>2</v>
      </c>
      <c r="E399" s="92" t="s">
        <v>45</v>
      </c>
      <c r="F399" s="48" t="s">
        <v>52</v>
      </c>
      <c r="G399" s="48" t="s">
        <v>47</v>
      </c>
      <c r="H399" s="48" t="s">
        <v>48</v>
      </c>
      <c r="I399" s="171" t="s">
        <v>49</v>
      </c>
      <c r="J399" s="93" t="s">
        <v>50</v>
      </c>
      <c r="K399" s="7" t="s">
        <v>3</v>
      </c>
    </row>
    <row r="400" spans="3:11" x14ac:dyDescent="0.3">
      <c r="C400" s="25"/>
      <c r="D400" s="146"/>
      <c r="E400" s="17"/>
      <c r="F400" s="49"/>
      <c r="G400" s="49"/>
      <c r="H400" s="49"/>
      <c r="I400" s="209"/>
      <c r="J400" s="145">
        <f>SUM(I403:I412)</f>
        <v>5</v>
      </c>
      <c r="K400" s="440" t="s">
        <v>15</v>
      </c>
    </row>
    <row r="401" spans="3:11" x14ac:dyDescent="0.3">
      <c r="C401" s="366"/>
      <c r="D401" s="1333"/>
      <c r="E401" s="450"/>
      <c r="F401" s="98"/>
      <c r="G401" s="63"/>
      <c r="H401" s="63"/>
      <c r="I401" s="172"/>
      <c r="J401" s="100"/>
      <c r="K401" s="13"/>
    </row>
    <row r="402" spans="3:11" x14ac:dyDescent="0.3">
      <c r="C402" s="29"/>
      <c r="D402" s="1337" t="s">
        <v>169</v>
      </c>
      <c r="E402" s="134"/>
      <c r="F402" s="98"/>
      <c r="G402" s="63"/>
      <c r="H402" s="63"/>
      <c r="I402" s="172"/>
      <c r="J402" s="100"/>
      <c r="K402" s="13"/>
    </row>
    <row r="403" spans="3:11" x14ac:dyDescent="0.3">
      <c r="C403" s="29"/>
      <c r="D403" s="138" t="s">
        <v>170</v>
      </c>
      <c r="E403" s="134"/>
      <c r="F403" s="98"/>
      <c r="G403" s="63"/>
      <c r="H403" s="63"/>
      <c r="I403" s="172"/>
      <c r="J403" s="100"/>
      <c r="K403" s="13"/>
    </row>
    <row r="404" spans="3:11" x14ac:dyDescent="0.3">
      <c r="C404" s="29"/>
      <c r="D404" s="1336" t="s">
        <v>1274</v>
      </c>
      <c r="E404" s="134"/>
      <c r="F404" s="98"/>
      <c r="G404" s="63"/>
      <c r="H404" s="63"/>
      <c r="I404" s="172"/>
      <c r="J404" s="100"/>
      <c r="K404" s="13"/>
    </row>
    <row r="405" spans="3:11" x14ac:dyDescent="0.3">
      <c r="C405" s="366" t="s">
        <v>1296</v>
      </c>
      <c r="D405" s="1333" t="s">
        <v>138</v>
      </c>
      <c r="E405" s="1335">
        <v>1</v>
      </c>
      <c r="F405" s="98"/>
      <c r="G405" s="63"/>
      <c r="H405" s="63"/>
      <c r="I405" s="173">
        <f>E405</f>
        <v>1</v>
      </c>
      <c r="J405" s="100"/>
      <c r="K405" s="13"/>
    </row>
    <row r="406" spans="3:11" x14ac:dyDescent="0.3">
      <c r="C406" s="29"/>
      <c r="D406" s="1337" t="s">
        <v>200</v>
      </c>
      <c r="E406" s="134"/>
      <c r="F406" s="63"/>
      <c r="G406" s="63"/>
      <c r="H406" s="63"/>
      <c r="I406" s="172"/>
      <c r="J406" s="100"/>
      <c r="K406" s="13"/>
    </row>
    <row r="407" spans="3:11" x14ac:dyDescent="0.3">
      <c r="C407" s="29"/>
      <c r="D407" s="138" t="s">
        <v>170</v>
      </c>
      <c r="E407" s="134"/>
      <c r="F407" s="63"/>
      <c r="G407" s="63"/>
      <c r="H407" s="63"/>
      <c r="I407" s="172"/>
      <c r="J407" s="100"/>
      <c r="K407" s="13"/>
    </row>
    <row r="408" spans="3:11" x14ac:dyDescent="0.3">
      <c r="C408" s="29"/>
      <c r="D408" s="1336" t="s">
        <v>1510</v>
      </c>
      <c r="E408" s="134"/>
      <c r="F408" s="63"/>
      <c r="G408" s="63"/>
      <c r="H408" s="63"/>
      <c r="I408" s="172"/>
      <c r="J408" s="100"/>
      <c r="K408" s="13"/>
    </row>
    <row r="409" spans="3:11" x14ac:dyDescent="0.3">
      <c r="C409" s="366" t="s">
        <v>1618</v>
      </c>
      <c r="D409" s="1333" t="s">
        <v>785</v>
      </c>
      <c r="E409" s="1335">
        <v>1</v>
      </c>
      <c r="F409" s="86"/>
      <c r="G409" s="61"/>
      <c r="H409" s="61"/>
      <c r="I409" s="173">
        <f>E409</f>
        <v>1</v>
      </c>
      <c r="J409" s="100"/>
      <c r="K409" s="13"/>
    </row>
    <row r="410" spans="3:11" x14ac:dyDescent="0.3">
      <c r="C410" s="29"/>
      <c r="D410" s="1336" t="s">
        <v>1511</v>
      </c>
      <c r="E410" s="134"/>
      <c r="F410" s="63"/>
      <c r="G410" s="63"/>
      <c r="H410" s="63"/>
      <c r="I410" s="172"/>
      <c r="J410" s="100"/>
      <c r="K410" s="13"/>
    </row>
    <row r="411" spans="3:11" x14ac:dyDescent="0.3">
      <c r="C411" s="366" t="s">
        <v>1561</v>
      </c>
      <c r="D411" s="1333" t="s">
        <v>1562</v>
      </c>
      <c r="E411" s="1335">
        <v>2</v>
      </c>
      <c r="F411" s="86"/>
      <c r="G411" s="61"/>
      <c r="H411" s="61"/>
      <c r="I411" s="173">
        <f>E411</f>
        <v>2</v>
      </c>
      <c r="J411" s="100"/>
      <c r="K411" s="13"/>
    </row>
    <row r="412" spans="3:11" x14ac:dyDescent="0.3">
      <c r="C412" s="366" t="s">
        <v>1560</v>
      </c>
      <c r="D412" s="1333" t="s">
        <v>138</v>
      </c>
      <c r="E412" s="1335">
        <v>1</v>
      </c>
      <c r="F412" s="86"/>
      <c r="G412" s="61"/>
      <c r="H412" s="61"/>
      <c r="I412" s="173">
        <f>E412</f>
        <v>1</v>
      </c>
      <c r="J412" s="100"/>
      <c r="K412" s="13"/>
    </row>
    <row r="413" spans="3:11" ht="33" customHeight="1" x14ac:dyDescent="0.25">
      <c r="C413" s="178" t="str">
        <f>RESUMEN!C362</f>
        <v>03.09.02.09</v>
      </c>
      <c r="D413" s="2146" t="str">
        <f>RESUMEN!D362</f>
        <v>PCF-01j PUERTA LISTADA DE 2  HOJAS 2.60x2.10m BATIENTE CORTAFUEGO RF-90. MARCO DE ACERO INOXIDABLE  Y MIRILLAS DE CRISTAL CORTAFUEGO</v>
      </c>
      <c r="E413" s="2147"/>
      <c r="F413" s="2147"/>
      <c r="G413" s="2147"/>
      <c r="H413" s="2147"/>
      <c r="I413" s="2147"/>
      <c r="J413" s="2147"/>
      <c r="K413" s="2148"/>
    </row>
    <row r="414" spans="3:11" ht="18" customHeight="1" x14ac:dyDescent="0.3">
      <c r="C414" s="15" t="s">
        <v>1</v>
      </c>
      <c r="D414" s="1325" t="s">
        <v>2</v>
      </c>
      <c r="E414" s="92" t="s">
        <v>45</v>
      </c>
      <c r="F414" s="48" t="s">
        <v>52</v>
      </c>
      <c r="G414" s="48" t="s">
        <v>47</v>
      </c>
      <c r="H414" s="48" t="s">
        <v>48</v>
      </c>
      <c r="I414" s="171" t="s">
        <v>49</v>
      </c>
      <c r="J414" s="93" t="s">
        <v>50</v>
      </c>
      <c r="K414" s="7" t="s">
        <v>3</v>
      </c>
    </row>
    <row r="415" spans="3:11" x14ac:dyDescent="0.3">
      <c r="C415" s="25"/>
      <c r="D415" s="146"/>
      <c r="E415" s="17"/>
      <c r="F415" s="49"/>
      <c r="G415" s="49"/>
      <c r="H415" s="49"/>
      <c r="I415" s="209"/>
      <c r="J415" s="145">
        <f>SUM(I419:I427)</f>
        <v>4</v>
      </c>
      <c r="K415" s="440" t="s">
        <v>15</v>
      </c>
    </row>
    <row r="416" spans="3:11" x14ac:dyDescent="0.3">
      <c r="C416" s="366"/>
      <c r="D416" s="1333"/>
      <c r="E416" s="450"/>
      <c r="F416" s="98"/>
      <c r="G416" s="63"/>
      <c r="H416" s="63"/>
      <c r="I416" s="172"/>
      <c r="J416" s="100"/>
      <c r="K416" s="13"/>
    </row>
    <row r="417" spans="3:11" x14ac:dyDescent="0.3">
      <c r="C417" s="29"/>
      <c r="D417" s="1337" t="s">
        <v>169</v>
      </c>
      <c r="E417" s="134"/>
      <c r="F417" s="98"/>
      <c r="G417" s="63"/>
      <c r="H417" s="63"/>
      <c r="I417" s="172"/>
      <c r="J417" s="100"/>
      <c r="K417" s="13"/>
    </row>
    <row r="418" spans="3:11" x14ac:dyDescent="0.3">
      <c r="C418" s="29"/>
      <c r="D418" s="138" t="s">
        <v>170</v>
      </c>
      <c r="E418" s="134"/>
      <c r="F418" s="98"/>
      <c r="G418" s="63"/>
      <c r="H418" s="63"/>
      <c r="I418" s="172"/>
      <c r="J418" s="100"/>
      <c r="K418" s="13"/>
    </row>
    <row r="419" spans="3:11" x14ac:dyDescent="0.3">
      <c r="C419" s="29"/>
      <c r="D419" s="1336" t="s">
        <v>952</v>
      </c>
      <c r="E419" s="134"/>
      <c r="F419" s="98"/>
      <c r="G419" s="63"/>
      <c r="H419" s="63"/>
      <c r="I419" s="172"/>
      <c r="J419" s="100"/>
      <c r="K419" s="13"/>
    </row>
    <row r="420" spans="3:11" x14ac:dyDescent="0.3">
      <c r="C420" s="366" t="s">
        <v>2254</v>
      </c>
      <c r="D420" s="1333" t="s">
        <v>566</v>
      </c>
      <c r="E420" s="1335">
        <v>1</v>
      </c>
      <c r="F420" s="98"/>
      <c r="G420" s="63"/>
      <c r="H420" s="63"/>
      <c r="I420" s="173">
        <f>E420</f>
        <v>1</v>
      </c>
      <c r="J420" s="100"/>
      <c r="K420" s="13"/>
    </row>
    <row r="421" spans="3:11" x14ac:dyDescent="0.3">
      <c r="C421" s="366" t="s">
        <v>883</v>
      </c>
      <c r="D421" s="1333" t="s">
        <v>884</v>
      </c>
      <c r="E421" s="1335">
        <v>1</v>
      </c>
      <c r="F421" s="98"/>
      <c r="G421" s="63"/>
      <c r="H421" s="63"/>
      <c r="I421" s="173">
        <f>E421</f>
        <v>1</v>
      </c>
      <c r="J421" s="100"/>
      <c r="K421" s="13"/>
    </row>
    <row r="422" spans="3:11" x14ac:dyDescent="0.3">
      <c r="C422" s="29"/>
      <c r="D422" s="1337" t="s">
        <v>203</v>
      </c>
      <c r="E422" s="134"/>
      <c r="F422" s="63"/>
      <c r="G422" s="63"/>
      <c r="H422" s="63"/>
      <c r="I422" s="172"/>
      <c r="J422" s="100"/>
      <c r="K422" s="13"/>
    </row>
    <row r="423" spans="3:11" x14ac:dyDescent="0.3">
      <c r="C423" s="29"/>
      <c r="D423" s="138" t="s">
        <v>170</v>
      </c>
      <c r="E423" s="134"/>
      <c r="F423" s="63"/>
      <c r="G423" s="63"/>
      <c r="H423" s="63"/>
      <c r="I423" s="172"/>
      <c r="J423" s="100"/>
      <c r="K423" s="13"/>
    </row>
    <row r="424" spans="3:11" x14ac:dyDescent="0.3">
      <c r="C424" s="29"/>
      <c r="D424" s="1336" t="s">
        <v>1844</v>
      </c>
      <c r="E424" s="134"/>
      <c r="F424" s="63"/>
      <c r="G424" s="63"/>
      <c r="H424" s="63"/>
      <c r="I424" s="172"/>
      <c r="J424" s="100"/>
      <c r="K424" s="13"/>
    </row>
    <row r="425" spans="3:11" x14ac:dyDescent="0.3">
      <c r="C425" s="366" t="s">
        <v>2443</v>
      </c>
      <c r="D425" s="1333" t="s">
        <v>3376</v>
      </c>
      <c r="E425" s="1335">
        <v>1</v>
      </c>
      <c r="F425" s="86"/>
      <c r="G425" s="61"/>
      <c r="H425" s="61"/>
      <c r="I425" s="173">
        <f>E425</f>
        <v>1</v>
      </c>
      <c r="J425" s="100"/>
      <c r="K425" s="13"/>
    </row>
    <row r="426" spans="3:11" x14ac:dyDescent="0.3">
      <c r="C426" s="366"/>
      <c r="D426" s="1336" t="s">
        <v>1929</v>
      </c>
      <c r="E426" s="450"/>
      <c r="F426" s="98"/>
      <c r="G426" s="63"/>
      <c r="H426" s="63"/>
      <c r="I426" s="172"/>
      <c r="J426" s="100"/>
      <c r="K426" s="13"/>
    </row>
    <row r="427" spans="3:11" x14ac:dyDescent="0.3">
      <c r="C427" s="366" t="s">
        <v>2477</v>
      </c>
      <c r="D427" s="1333" t="s">
        <v>3782</v>
      </c>
      <c r="E427" s="1335">
        <v>1</v>
      </c>
      <c r="F427" s="86"/>
      <c r="G427" s="61"/>
      <c r="H427" s="61"/>
      <c r="I427" s="173">
        <f>E427</f>
        <v>1</v>
      </c>
      <c r="J427" s="100"/>
      <c r="K427" s="13"/>
    </row>
    <row r="428" spans="3:11" ht="33" customHeight="1" x14ac:dyDescent="0.25">
      <c r="C428" s="178" t="str">
        <f>RESUMEN!C363</f>
        <v>03.09.02.10</v>
      </c>
      <c r="D428" s="2146" t="str">
        <f>RESUMEN!D363</f>
        <v>PCF-01k PUERTA LISTADA DE 2  HOJAS 1.80x2.10m BATIENTE CORTAFUEGO RF-90. MARCO DE ACERO INOXIDABLE</v>
      </c>
      <c r="E428" s="2147"/>
      <c r="F428" s="2147"/>
      <c r="G428" s="2147"/>
      <c r="H428" s="2147"/>
      <c r="I428" s="2147"/>
      <c r="J428" s="2147"/>
      <c r="K428" s="2148"/>
    </row>
    <row r="429" spans="3:11" ht="18" customHeight="1" x14ac:dyDescent="0.3">
      <c r="C429" s="15" t="s">
        <v>1</v>
      </c>
      <c r="D429" s="1325" t="s">
        <v>2</v>
      </c>
      <c r="E429" s="92" t="s">
        <v>45</v>
      </c>
      <c r="F429" s="48" t="s">
        <v>52</v>
      </c>
      <c r="G429" s="48" t="s">
        <v>47</v>
      </c>
      <c r="H429" s="48" t="s">
        <v>48</v>
      </c>
      <c r="I429" s="171" t="s">
        <v>49</v>
      </c>
      <c r="J429" s="93" t="s">
        <v>50</v>
      </c>
      <c r="K429" s="7" t="s">
        <v>3</v>
      </c>
    </row>
    <row r="430" spans="3:11" x14ac:dyDescent="0.3">
      <c r="C430" s="25"/>
      <c r="D430" s="146"/>
      <c r="E430" s="17"/>
      <c r="F430" s="49"/>
      <c r="G430" s="49"/>
      <c r="H430" s="49"/>
      <c r="I430" s="209"/>
      <c r="J430" s="145">
        <f>SUM(I431:I439)</f>
        <v>2</v>
      </c>
      <c r="K430" s="440" t="s">
        <v>15</v>
      </c>
    </row>
    <row r="431" spans="3:11" x14ac:dyDescent="0.3">
      <c r="C431" s="366"/>
      <c r="D431" s="1333"/>
      <c r="E431" s="450"/>
      <c r="F431" s="98"/>
      <c r="G431" s="63"/>
      <c r="H431" s="63"/>
      <c r="I431" s="172"/>
      <c r="J431" s="100"/>
      <c r="K431" s="13"/>
    </row>
    <row r="432" spans="3:11" x14ac:dyDescent="0.3">
      <c r="C432" s="29"/>
      <c r="D432" s="1337" t="s">
        <v>169</v>
      </c>
      <c r="E432" s="134"/>
      <c r="F432" s="98"/>
      <c r="G432" s="63"/>
      <c r="H432" s="63"/>
      <c r="I432" s="172"/>
      <c r="J432" s="100"/>
      <c r="K432" s="13"/>
    </row>
    <row r="433" spans="3:11" x14ac:dyDescent="0.3">
      <c r="C433" s="29"/>
      <c r="D433" s="138" t="s">
        <v>188</v>
      </c>
      <c r="E433" s="134"/>
      <c r="F433" s="98"/>
      <c r="G433" s="63"/>
      <c r="H433" s="63"/>
      <c r="I433" s="172"/>
      <c r="J433" s="100"/>
      <c r="K433" s="13"/>
    </row>
    <row r="434" spans="3:11" x14ac:dyDescent="0.3">
      <c r="C434" s="29"/>
      <c r="D434" s="1336" t="s">
        <v>1358</v>
      </c>
      <c r="E434" s="134"/>
      <c r="F434" s="98"/>
      <c r="G434" s="63"/>
      <c r="H434" s="63"/>
      <c r="I434" s="172"/>
      <c r="J434" s="100"/>
      <c r="K434" s="13"/>
    </row>
    <row r="435" spans="3:11" x14ac:dyDescent="0.3">
      <c r="C435" s="366" t="s">
        <v>1395</v>
      </c>
      <c r="D435" s="1333" t="s">
        <v>192</v>
      </c>
      <c r="E435" s="1335">
        <v>1</v>
      </c>
      <c r="F435" s="98"/>
      <c r="G435" s="63"/>
      <c r="H435" s="63"/>
      <c r="I435" s="173">
        <f>E435</f>
        <v>1</v>
      </c>
      <c r="J435" s="100"/>
      <c r="K435" s="13"/>
    </row>
    <row r="436" spans="3:11" x14ac:dyDescent="0.3">
      <c r="C436" s="29"/>
      <c r="D436" s="1337" t="s">
        <v>203</v>
      </c>
      <c r="E436" s="134"/>
      <c r="F436" s="63"/>
      <c r="G436" s="63"/>
      <c r="H436" s="63"/>
      <c r="I436" s="172"/>
      <c r="J436" s="100"/>
      <c r="K436" s="13"/>
    </row>
    <row r="437" spans="3:11" x14ac:dyDescent="0.3">
      <c r="C437" s="29"/>
      <c r="D437" s="138" t="s">
        <v>170</v>
      </c>
      <c r="E437" s="134"/>
      <c r="F437" s="63"/>
      <c r="G437" s="63"/>
      <c r="H437" s="63"/>
      <c r="I437" s="172"/>
      <c r="J437" s="100"/>
      <c r="K437" s="13"/>
    </row>
    <row r="438" spans="3:11" x14ac:dyDescent="0.3">
      <c r="C438" s="29"/>
      <c r="D438" s="1336" t="s">
        <v>1798</v>
      </c>
      <c r="E438" s="134"/>
      <c r="F438" s="63"/>
      <c r="G438" s="63"/>
      <c r="H438" s="63"/>
      <c r="I438" s="172"/>
      <c r="J438" s="100"/>
      <c r="K438" s="13"/>
    </row>
    <row r="439" spans="3:11" x14ac:dyDescent="0.3">
      <c r="C439" s="366" t="s">
        <v>1823</v>
      </c>
      <c r="D439" s="1333" t="s">
        <v>1824</v>
      </c>
      <c r="E439" s="1335">
        <v>1</v>
      </c>
      <c r="F439" s="86"/>
      <c r="G439" s="61"/>
      <c r="H439" s="61"/>
      <c r="I439" s="173">
        <f>E439</f>
        <v>1</v>
      </c>
      <c r="J439" s="100"/>
      <c r="K439" s="13"/>
    </row>
    <row r="440" spans="3:11" ht="33" customHeight="1" x14ac:dyDescent="0.25">
      <c r="C440" s="178" t="str">
        <f>RESUMEN!C364</f>
        <v>03.09.02.11</v>
      </c>
      <c r="D440" s="2146" t="str">
        <f>RESUMEN!D364</f>
        <v>PCF-01l PUERTA LISTADA DE UNA SOLA HOJA 0.90x2.10m BATIENTE CORTAFUEGO RF-90. MARCO DE ACERO INOXIDABLE</v>
      </c>
      <c r="E440" s="2147"/>
      <c r="F440" s="2147"/>
      <c r="G440" s="2147"/>
      <c r="H440" s="2147"/>
      <c r="I440" s="2147"/>
      <c r="J440" s="2147"/>
      <c r="K440" s="2148"/>
    </row>
    <row r="441" spans="3:11" ht="18" customHeight="1" x14ac:dyDescent="0.3">
      <c r="C441" s="15" t="s">
        <v>1</v>
      </c>
      <c r="D441" s="1325" t="s">
        <v>2</v>
      </c>
      <c r="E441" s="92" t="s">
        <v>45</v>
      </c>
      <c r="F441" s="48" t="s">
        <v>52</v>
      </c>
      <c r="G441" s="48" t="s">
        <v>47</v>
      </c>
      <c r="H441" s="48" t="s">
        <v>48</v>
      </c>
      <c r="I441" s="171" t="s">
        <v>49</v>
      </c>
      <c r="J441" s="93" t="s">
        <v>50</v>
      </c>
      <c r="K441" s="7" t="s">
        <v>3</v>
      </c>
    </row>
    <row r="442" spans="3:11" x14ac:dyDescent="0.3">
      <c r="C442" s="25"/>
      <c r="D442" s="146"/>
      <c r="E442" s="17"/>
      <c r="F442" s="49"/>
      <c r="G442" s="49"/>
      <c r="H442" s="49"/>
      <c r="I442" s="209"/>
      <c r="J442" s="145">
        <f>SUM(I445:I492)</f>
        <v>26</v>
      </c>
      <c r="K442" s="440" t="s">
        <v>15</v>
      </c>
    </row>
    <row r="443" spans="3:11" x14ac:dyDescent="0.3">
      <c r="C443" s="366"/>
      <c r="D443" s="1333"/>
      <c r="E443" s="450"/>
      <c r="F443" s="98"/>
      <c r="G443" s="63"/>
      <c r="H443" s="63"/>
      <c r="I443" s="172"/>
      <c r="J443" s="100"/>
      <c r="K443" s="13"/>
    </row>
    <row r="444" spans="3:11" x14ac:dyDescent="0.3">
      <c r="C444" s="29"/>
      <c r="D444" s="1337" t="s">
        <v>169</v>
      </c>
      <c r="E444" s="134"/>
      <c r="F444" s="98"/>
      <c r="G444" s="63"/>
      <c r="H444" s="63"/>
      <c r="I444" s="172"/>
      <c r="J444" s="100"/>
      <c r="K444" s="13"/>
    </row>
    <row r="445" spans="3:11" x14ac:dyDescent="0.3">
      <c r="C445" s="29"/>
      <c r="D445" s="138" t="s">
        <v>170</v>
      </c>
      <c r="E445" s="134"/>
      <c r="F445" s="98"/>
      <c r="G445" s="63"/>
      <c r="H445" s="63"/>
      <c r="I445" s="172"/>
      <c r="J445" s="100"/>
      <c r="K445" s="13"/>
    </row>
    <row r="446" spans="3:11" x14ac:dyDescent="0.3">
      <c r="C446" s="29"/>
      <c r="D446" s="1336" t="s">
        <v>952</v>
      </c>
      <c r="E446" s="134"/>
      <c r="F446" s="98"/>
      <c r="G446" s="63"/>
      <c r="H446" s="63"/>
      <c r="I446" s="172"/>
      <c r="J446" s="100"/>
      <c r="K446" s="13"/>
    </row>
    <row r="447" spans="3:11" x14ac:dyDescent="0.3">
      <c r="C447" s="366" t="s">
        <v>975</v>
      </c>
      <c r="D447" s="1333" t="s">
        <v>142</v>
      </c>
      <c r="E447" s="1335">
        <v>1</v>
      </c>
      <c r="F447" s="98"/>
      <c r="G447" s="63"/>
      <c r="H447" s="63"/>
      <c r="I447" s="173">
        <f>E447</f>
        <v>1</v>
      </c>
      <c r="J447" s="100"/>
      <c r="K447" s="13"/>
    </row>
    <row r="448" spans="3:11" x14ac:dyDescent="0.3">
      <c r="C448" s="366" t="s">
        <v>976</v>
      </c>
      <c r="D448" s="1333" t="s">
        <v>1059</v>
      </c>
      <c r="E448" s="1335">
        <v>1</v>
      </c>
      <c r="F448" s="98"/>
      <c r="G448" s="63"/>
      <c r="H448" s="63"/>
      <c r="I448" s="173">
        <f>E448</f>
        <v>1</v>
      </c>
      <c r="J448" s="100"/>
      <c r="K448" s="13"/>
    </row>
    <row r="449" spans="3:11" x14ac:dyDescent="0.3">
      <c r="C449" s="29"/>
      <c r="D449" s="1336" t="s">
        <v>1021</v>
      </c>
      <c r="E449" s="134"/>
      <c r="F449" s="98"/>
      <c r="G449" s="63"/>
      <c r="H449" s="63"/>
      <c r="I449" s="172"/>
      <c r="J449" s="100"/>
      <c r="K449" s="13"/>
    </row>
    <row r="450" spans="3:11" x14ac:dyDescent="0.3">
      <c r="C450" s="366" t="s">
        <v>1030</v>
      </c>
      <c r="D450" s="1333" t="s">
        <v>142</v>
      </c>
      <c r="E450" s="1335">
        <v>1</v>
      </c>
      <c r="F450" s="98"/>
      <c r="G450" s="63"/>
      <c r="H450" s="63"/>
      <c r="I450" s="173">
        <f>E450</f>
        <v>1</v>
      </c>
      <c r="J450" s="100"/>
      <c r="K450" s="13"/>
    </row>
    <row r="451" spans="3:11" x14ac:dyDescent="0.3">
      <c r="C451" s="366" t="s">
        <v>1058</v>
      </c>
      <c r="D451" s="1333" t="s">
        <v>1059</v>
      </c>
      <c r="E451" s="1335">
        <v>1</v>
      </c>
      <c r="F451" s="98"/>
      <c r="G451" s="63"/>
      <c r="H451" s="63"/>
      <c r="I451" s="173">
        <f>E451</f>
        <v>1</v>
      </c>
      <c r="J451" s="100"/>
      <c r="K451" s="13"/>
    </row>
    <row r="452" spans="3:11" x14ac:dyDescent="0.3">
      <c r="C452" s="366" t="s">
        <v>1085</v>
      </c>
      <c r="D452" s="1333" t="s">
        <v>1059</v>
      </c>
      <c r="E452" s="1335">
        <v>1</v>
      </c>
      <c r="F452" s="98"/>
      <c r="G452" s="63"/>
      <c r="H452" s="63"/>
      <c r="I452" s="173">
        <f>E452</f>
        <v>1</v>
      </c>
      <c r="J452" s="100"/>
      <c r="K452" s="13"/>
    </row>
    <row r="453" spans="3:11" x14ac:dyDescent="0.3">
      <c r="C453" s="366" t="s">
        <v>1067</v>
      </c>
      <c r="D453" s="1333" t="s">
        <v>1059</v>
      </c>
      <c r="E453" s="1335">
        <v>1</v>
      </c>
      <c r="F453" s="98"/>
      <c r="G453" s="63"/>
      <c r="H453" s="63"/>
      <c r="I453" s="173">
        <f>E453</f>
        <v>1</v>
      </c>
      <c r="J453" s="100"/>
      <c r="K453" s="13"/>
    </row>
    <row r="454" spans="3:11" x14ac:dyDescent="0.3">
      <c r="C454" s="29"/>
      <c r="D454" s="1336" t="s">
        <v>1102</v>
      </c>
      <c r="E454" s="134"/>
      <c r="F454" s="98"/>
      <c r="G454" s="63"/>
      <c r="H454" s="63"/>
      <c r="I454" s="172"/>
      <c r="J454" s="100"/>
      <c r="K454" s="13"/>
    </row>
    <row r="455" spans="3:11" x14ac:dyDescent="0.3">
      <c r="C455" s="366" t="s">
        <v>1129</v>
      </c>
      <c r="D455" s="1333" t="s">
        <v>1059</v>
      </c>
      <c r="E455" s="1335">
        <v>1</v>
      </c>
      <c r="F455" s="98"/>
      <c r="G455" s="63"/>
      <c r="H455" s="63"/>
      <c r="I455" s="173">
        <f>E455</f>
        <v>1</v>
      </c>
      <c r="J455" s="100"/>
      <c r="K455" s="13"/>
    </row>
    <row r="456" spans="3:11" x14ac:dyDescent="0.3">
      <c r="C456" s="29"/>
      <c r="D456" s="1336" t="s">
        <v>1253</v>
      </c>
      <c r="E456" s="134"/>
      <c r="F456" s="98"/>
      <c r="G456" s="63"/>
      <c r="H456" s="63"/>
      <c r="I456" s="172"/>
      <c r="J456" s="100"/>
      <c r="K456" s="13"/>
    </row>
    <row r="457" spans="3:11" x14ac:dyDescent="0.3">
      <c r="C457" s="366" t="s">
        <v>1175</v>
      </c>
      <c r="D457" s="1333" t="s">
        <v>1059</v>
      </c>
      <c r="E457" s="1335">
        <v>2</v>
      </c>
      <c r="F457" s="98"/>
      <c r="G457" s="63"/>
      <c r="H457" s="63"/>
      <c r="I457" s="173">
        <f>E457</f>
        <v>2</v>
      </c>
      <c r="J457" s="100"/>
      <c r="K457" s="13"/>
    </row>
    <row r="458" spans="3:11" x14ac:dyDescent="0.3">
      <c r="C458" s="29"/>
      <c r="D458" s="1336" t="s">
        <v>1387</v>
      </c>
      <c r="E458" s="134"/>
      <c r="F458" s="98"/>
      <c r="G458" s="63"/>
      <c r="H458" s="63"/>
      <c r="I458" s="172"/>
      <c r="J458" s="100"/>
      <c r="K458" s="13"/>
    </row>
    <row r="459" spans="3:11" x14ac:dyDescent="0.3">
      <c r="C459" s="366" t="s">
        <v>1266</v>
      </c>
      <c r="D459" s="1333" t="s">
        <v>1059</v>
      </c>
      <c r="E459" s="1335">
        <v>1</v>
      </c>
      <c r="F459" s="98"/>
      <c r="G459" s="63"/>
      <c r="H459" s="63"/>
      <c r="I459" s="173">
        <f>E459</f>
        <v>1</v>
      </c>
      <c r="J459" s="100"/>
      <c r="K459" s="13"/>
    </row>
    <row r="460" spans="3:11" x14ac:dyDescent="0.3">
      <c r="C460" s="29"/>
      <c r="D460" s="138" t="s">
        <v>118</v>
      </c>
      <c r="E460" s="134"/>
      <c r="F460" s="98"/>
      <c r="G460" s="63"/>
      <c r="H460" s="63"/>
      <c r="I460" s="172"/>
      <c r="J460" s="100"/>
      <c r="K460" s="13"/>
    </row>
    <row r="461" spans="3:11" x14ac:dyDescent="0.3">
      <c r="C461" s="29"/>
      <c r="D461" s="1336" t="s">
        <v>1274</v>
      </c>
      <c r="E461" s="134"/>
      <c r="F461" s="98"/>
      <c r="G461" s="63"/>
      <c r="H461" s="63"/>
      <c r="I461" s="172"/>
      <c r="J461" s="100"/>
      <c r="K461" s="13"/>
    </row>
    <row r="462" spans="3:11" x14ac:dyDescent="0.3">
      <c r="C462" s="366" t="s">
        <v>1290</v>
      </c>
      <c r="D462" s="1333" t="s">
        <v>272</v>
      </c>
      <c r="E462" s="1335">
        <v>1</v>
      </c>
      <c r="F462" s="98"/>
      <c r="G462" s="63"/>
      <c r="H462" s="63"/>
      <c r="I462" s="173">
        <f>E462</f>
        <v>1</v>
      </c>
      <c r="J462" s="100"/>
      <c r="K462" s="13"/>
    </row>
    <row r="463" spans="3:11" x14ac:dyDescent="0.3">
      <c r="C463" s="29"/>
      <c r="D463" s="138" t="s">
        <v>67</v>
      </c>
      <c r="E463" s="134"/>
      <c r="F463" s="98"/>
      <c r="G463" s="63"/>
      <c r="H463" s="63"/>
      <c r="I463" s="172"/>
      <c r="J463" s="100"/>
      <c r="K463" s="13"/>
    </row>
    <row r="464" spans="3:11" x14ac:dyDescent="0.3">
      <c r="C464" s="29"/>
      <c r="D464" s="1336" t="s">
        <v>1273</v>
      </c>
      <c r="E464" s="134"/>
      <c r="F464" s="98"/>
      <c r="G464" s="63"/>
      <c r="H464" s="63"/>
      <c r="I464" s="172"/>
      <c r="J464" s="100"/>
      <c r="K464" s="13"/>
    </row>
    <row r="465" spans="3:11" x14ac:dyDescent="0.3">
      <c r="C465" s="366" t="s">
        <v>1331</v>
      </c>
      <c r="D465" s="1333" t="s">
        <v>2201</v>
      </c>
      <c r="E465" s="1335">
        <v>1</v>
      </c>
      <c r="F465" s="98"/>
      <c r="G465" s="63"/>
      <c r="H465" s="63"/>
      <c r="I465" s="173">
        <f>E465</f>
        <v>1</v>
      </c>
      <c r="J465" s="100"/>
      <c r="K465" s="13"/>
    </row>
    <row r="466" spans="3:11" x14ac:dyDescent="0.3">
      <c r="C466" s="29"/>
      <c r="D466" s="1337" t="s">
        <v>200</v>
      </c>
      <c r="E466" s="134"/>
      <c r="F466" s="63"/>
      <c r="G466" s="63"/>
      <c r="H466" s="63"/>
      <c r="I466" s="172"/>
      <c r="J466" s="100"/>
      <c r="K466" s="13"/>
    </row>
    <row r="467" spans="3:11" x14ac:dyDescent="0.3">
      <c r="C467" s="29"/>
      <c r="D467" s="138" t="s">
        <v>170</v>
      </c>
      <c r="E467" s="134"/>
      <c r="F467" s="63"/>
      <c r="G467" s="63"/>
      <c r="H467" s="63"/>
      <c r="I467" s="172"/>
      <c r="J467" s="100"/>
      <c r="K467" s="13"/>
    </row>
    <row r="468" spans="3:11" x14ac:dyDescent="0.3">
      <c r="C468" s="29"/>
      <c r="D468" s="1336" t="s">
        <v>1510</v>
      </c>
      <c r="E468" s="134"/>
      <c r="F468" s="63"/>
      <c r="G468" s="63"/>
      <c r="H468" s="63"/>
      <c r="I468" s="172"/>
      <c r="J468" s="100"/>
      <c r="K468" s="13"/>
    </row>
    <row r="469" spans="3:11" x14ac:dyDescent="0.3">
      <c r="C469" s="366" t="s">
        <v>1468</v>
      </c>
      <c r="D469" s="1333" t="s">
        <v>1059</v>
      </c>
      <c r="E469" s="1335">
        <v>1</v>
      </c>
      <c r="F469" s="86"/>
      <c r="G469" s="61"/>
      <c r="H469" s="61"/>
      <c r="I469" s="173">
        <f>E469</f>
        <v>1</v>
      </c>
      <c r="J469" s="100"/>
      <c r="K469" s="13"/>
    </row>
    <row r="470" spans="3:11" x14ac:dyDescent="0.3">
      <c r="C470" s="366" t="s">
        <v>1472</v>
      </c>
      <c r="D470" s="1333" t="s">
        <v>142</v>
      </c>
      <c r="E470" s="1335">
        <v>1</v>
      </c>
      <c r="F470" s="86"/>
      <c r="G470" s="61"/>
      <c r="H470" s="61"/>
      <c r="I470" s="173">
        <f>E470</f>
        <v>1</v>
      </c>
      <c r="J470" s="100"/>
      <c r="K470" s="13"/>
    </row>
    <row r="471" spans="3:11" x14ac:dyDescent="0.3">
      <c r="C471" s="366" t="s">
        <v>1503</v>
      </c>
      <c r="D471" s="1333" t="s">
        <v>142</v>
      </c>
      <c r="E471" s="1335">
        <v>1</v>
      </c>
      <c r="F471" s="86"/>
      <c r="G471" s="61"/>
      <c r="H471" s="61"/>
      <c r="I471" s="173">
        <f>E471</f>
        <v>1</v>
      </c>
      <c r="J471" s="100"/>
      <c r="K471" s="13"/>
    </row>
    <row r="472" spans="3:11" x14ac:dyDescent="0.3">
      <c r="C472" s="29"/>
      <c r="D472" s="1336" t="s">
        <v>1511</v>
      </c>
      <c r="E472" s="134"/>
      <c r="F472" s="63"/>
      <c r="G472" s="63"/>
      <c r="H472" s="63"/>
      <c r="I472" s="172"/>
      <c r="J472" s="100"/>
      <c r="K472" s="13"/>
    </row>
    <row r="473" spans="3:11" x14ac:dyDescent="0.3">
      <c r="C473" s="366" t="s">
        <v>1531</v>
      </c>
      <c r="D473" s="1333" t="s">
        <v>1269</v>
      </c>
      <c r="E473" s="1335">
        <v>1</v>
      </c>
      <c r="F473" s="86"/>
      <c r="G473" s="61"/>
      <c r="H473" s="61"/>
      <c r="I473" s="173">
        <f>E473</f>
        <v>1</v>
      </c>
      <c r="J473" s="100"/>
      <c r="K473" s="13"/>
    </row>
    <row r="474" spans="3:11" x14ac:dyDescent="0.3">
      <c r="C474" s="29"/>
      <c r="D474" s="1336" t="s">
        <v>1639</v>
      </c>
      <c r="E474" s="134"/>
      <c r="F474" s="63"/>
      <c r="G474" s="63"/>
      <c r="H474" s="63"/>
      <c r="I474" s="172"/>
      <c r="J474" s="100"/>
      <c r="K474" s="13"/>
    </row>
    <row r="475" spans="3:11" x14ac:dyDescent="0.3">
      <c r="C475" s="366" t="s">
        <v>1597</v>
      </c>
      <c r="D475" s="1333" t="s">
        <v>1059</v>
      </c>
      <c r="E475" s="1335">
        <v>1</v>
      </c>
      <c r="F475" s="86"/>
      <c r="G475" s="61"/>
      <c r="H475" s="61"/>
      <c r="I475" s="173">
        <f>E475</f>
        <v>1</v>
      </c>
      <c r="J475" s="100"/>
      <c r="K475" s="13"/>
    </row>
    <row r="476" spans="3:11" x14ac:dyDescent="0.3">
      <c r="C476" s="29"/>
      <c r="D476" s="1336" t="s">
        <v>1685</v>
      </c>
      <c r="E476" s="134"/>
      <c r="F476" s="63"/>
      <c r="G476" s="63"/>
      <c r="H476" s="63"/>
      <c r="I476" s="172"/>
      <c r="J476" s="100"/>
      <c r="K476" s="13"/>
    </row>
    <row r="477" spans="3:11" x14ac:dyDescent="0.3">
      <c r="C477" s="366" t="s">
        <v>1643</v>
      </c>
      <c r="D477" s="1333" t="s">
        <v>1059</v>
      </c>
      <c r="E477" s="1335">
        <v>1</v>
      </c>
      <c r="F477" s="86"/>
      <c r="G477" s="61"/>
      <c r="H477" s="61"/>
      <c r="I477" s="173">
        <f>E477</f>
        <v>1</v>
      </c>
      <c r="J477" s="100"/>
      <c r="K477" s="13"/>
    </row>
    <row r="478" spans="3:11" x14ac:dyDescent="0.3">
      <c r="C478" s="29"/>
      <c r="D478" s="1336" t="s">
        <v>1715</v>
      </c>
      <c r="E478" s="134"/>
      <c r="F478" s="63"/>
      <c r="G478" s="63"/>
      <c r="H478" s="63"/>
      <c r="I478" s="172"/>
      <c r="J478" s="100"/>
      <c r="K478" s="13"/>
    </row>
    <row r="479" spans="3:11" x14ac:dyDescent="0.3">
      <c r="C479" s="366" t="s">
        <v>1737</v>
      </c>
      <c r="D479" s="1333" t="s">
        <v>1059</v>
      </c>
      <c r="E479" s="1335">
        <v>1</v>
      </c>
      <c r="F479" s="86"/>
      <c r="G479" s="61"/>
      <c r="H479" s="61"/>
      <c r="I479" s="173">
        <f>E479</f>
        <v>1</v>
      </c>
      <c r="J479" s="100"/>
      <c r="K479" s="13"/>
    </row>
    <row r="480" spans="3:11" x14ac:dyDescent="0.3">
      <c r="C480" s="29"/>
      <c r="D480" s="1337" t="s">
        <v>203</v>
      </c>
      <c r="E480" s="134"/>
      <c r="F480" s="63"/>
      <c r="G480" s="63"/>
      <c r="H480" s="63"/>
      <c r="I480" s="172"/>
      <c r="J480" s="100"/>
      <c r="K480" s="13"/>
    </row>
    <row r="481" spans="3:11" x14ac:dyDescent="0.3">
      <c r="C481" s="29"/>
      <c r="D481" s="138" t="s">
        <v>170</v>
      </c>
      <c r="E481" s="134"/>
      <c r="F481" s="63"/>
      <c r="G481" s="63"/>
      <c r="H481" s="63"/>
      <c r="I481" s="172"/>
      <c r="J481" s="100"/>
      <c r="K481" s="13"/>
    </row>
    <row r="482" spans="3:11" x14ac:dyDescent="0.3">
      <c r="C482" s="29"/>
      <c r="D482" s="1336" t="s">
        <v>1750</v>
      </c>
      <c r="E482" s="134"/>
      <c r="F482" s="63"/>
      <c r="G482" s="63"/>
      <c r="H482" s="63"/>
      <c r="I482" s="172"/>
      <c r="J482" s="100"/>
      <c r="K482" s="13"/>
    </row>
    <row r="483" spans="3:11" x14ac:dyDescent="0.3">
      <c r="C483" s="366" t="s">
        <v>1756</v>
      </c>
      <c r="D483" s="1333" t="s">
        <v>1059</v>
      </c>
      <c r="E483" s="1335">
        <v>1</v>
      </c>
      <c r="F483" s="86"/>
      <c r="G483" s="61"/>
      <c r="H483" s="61"/>
      <c r="I483" s="173">
        <f>E483</f>
        <v>1</v>
      </c>
      <c r="J483" s="100"/>
      <c r="K483" s="13"/>
    </row>
    <row r="484" spans="3:11" x14ac:dyDescent="0.3">
      <c r="C484" s="366" t="s">
        <v>1789</v>
      </c>
      <c r="D484" s="1333" t="s">
        <v>142</v>
      </c>
      <c r="E484" s="1335">
        <v>1</v>
      </c>
      <c r="F484" s="86"/>
      <c r="G484" s="61"/>
      <c r="H484" s="61"/>
      <c r="I484" s="173">
        <f>E484</f>
        <v>1</v>
      </c>
      <c r="J484" s="100"/>
      <c r="K484" s="13"/>
    </row>
    <row r="485" spans="3:11" x14ac:dyDescent="0.3">
      <c r="C485" s="29"/>
      <c r="D485" s="1336" t="s">
        <v>1798</v>
      </c>
      <c r="E485" s="134"/>
      <c r="F485" s="63"/>
      <c r="G485" s="63"/>
      <c r="H485" s="63"/>
      <c r="I485" s="172"/>
      <c r="J485" s="100"/>
      <c r="K485" s="13"/>
    </row>
    <row r="486" spans="3:11" x14ac:dyDescent="0.3">
      <c r="C486" s="366" t="s">
        <v>2460</v>
      </c>
      <c r="D486" s="1333" t="s">
        <v>1059</v>
      </c>
      <c r="E486" s="1335">
        <v>1</v>
      </c>
      <c r="F486" s="86"/>
      <c r="G486" s="61"/>
      <c r="H486" s="61"/>
      <c r="I486" s="173">
        <f>E486</f>
        <v>1</v>
      </c>
      <c r="J486" s="100"/>
      <c r="K486" s="13"/>
    </row>
    <row r="487" spans="3:11" x14ac:dyDescent="0.3">
      <c r="C487" s="366" t="s">
        <v>1837</v>
      </c>
      <c r="D487" s="1333" t="s">
        <v>142</v>
      </c>
      <c r="E487" s="1335">
        <v>1</v>
      </c>
      <c r="F487" s="86"/>
      <c r="G487" s="61"/>
      <c r="H487" s="61"/>
      <c r="I487" s="173">
        <f>E487</f>
        <v>1</v>
      </c>
      <c r="J487" s="100"/>
      <c r="K487" s="13"/>
    </row>
    <row r="488" spans="3:11" x14ac:dyDescent="0.3">
      <c r="C488" s="29"/>
      <c r="D488" s="1336" t="s">
        <v>1844</v>
      </c>
      <c r="E488" s="134"/>
      <c r="F488" s="63"/>
      <c r="G488" s="63"/>
      <c r="H488" s="63"/>
      <c r="I488" s="172"/>
      <c r="J488" s="100"/>
      <c r="K488" s="13"/>
    </row>
    <row r="489" spans="3:11" x14ac:dyDescent="0.3">
      <c r="C489" s="366" t="s">
        <v>1883</v>
      </c>
      <c r="D489" s="1333" t="s">
        <v>1059</v>
      </c>
      <c r="E489" s="1335">
        <v>1</v>
      </c>
      <c r="F489" s="86"/>
      <c r="G489" s="61"/>
      <c r="H489" s="61"/>
      <c r="I489" s="173">
        <f>E489</f>
        <v>1</v>
      </c>
      <c r="J489" s="100"/>
      <c r="K489" s="13"/>
    </row>
    <row r="490" spans="3:11" x14ac:dyDescent="0.3">
      <c r="C490" s="29"/>
      <c r="D490" s="1336" t="s">
        <v>1929</v>
      </c>
      <c r="E490" s="134"/>
      <c r="F490" s="63"/>
      <c r="G490" s="63"/>
      <c r="H490" s="63"/>
      <c r="I490" s="172"/>
      <c r="J490" s="100"/>
      <c r="K490" s="13"/>
    </row>
    <row r="491" spans="3:11" x14ac:dyDescent="0.3">
      <c r="C491" s="366" t="s">
        <v>1913</v>
      </c>
      <c r="D491" s="1333" t="s">
        <v>1059</v>
      </c>
      <c r="E491" s="1335">
        <v>1</v>
      </c>
      <c r="F491" s="86"/>
      <c r="G491" s="61"/>
      <c r="H491" s="61"/>
      <c r="I491" s="173">
        <f>E491</f>
        <v>1</v>
      </c>
      <c r="J491" s="100"/>
      <c r="K491" s="13"/>
    </row>
    <row r="492" spans="3:11" x14ac:dyDescent="0.3">
      <c r="C492" s="366" t="s">
        <v>1912</v>
      </c>
      <c r="D492" s="1333" t="s">
        <v>142</v>
      </c>
      <c r="E492" s="1335">
        <v>1</v>
      </c>
      <c r="F492" s="86"/>
      <c r="G492" s="61"/>
      <c r="H492" s="61"/>
      <c r="I492" s="173">
        <f>E492</f>
        <v>1</v>
      </c>
      <c r="J492" s="100"/>
      <c r="K492" s="13"/>
    </row>
    <row r="493" spans="3:11" x14ac:dyDescent="0.3">
      <c r="C493" s="366"/>
      <c r="D493" s="1333"/>
      <c r="E493" s="450"/>
      <c r="F493" s="98"/>
      <c r="G493" s="63"/>
      <c r="H493" s="63"/>
      <c r="I493" s="172"/>
      <c r="J493" s="100"/>
      <c r="K493" s="13"/>
    </row>
    <row r="494" spans="3:11" ht="33" customHeight="1" x14ac:dyDescent="0.25">
      <c r="C494" s="178" t="str">
        <f>RESUMEN!C365</f>
        <v>03.09.02.12</v>
      </c>
      <c r="D494" s="2146" t="str">
        <f>RESUMEN!D365</f>
        <v>PCF-01m PUERTA LISTADA DE 2 HOJAS 1.80x2.10m BATIENTE CORTAFUEGO RF-90. MARCO DE ACERO INOXIDABLE  Y REJILLAS CORTAFUEGO</v>
      </c>
      <c r="E494" s="2147"/>
      <c r="F494" s="2147"/>
      <c r="G494" s="2147"/>
      <c r="H494" s="2147"/>
      <c r="I494" s="2147"/>
      <c r="J494" s="2147"/>
      <c r="K494" s="2148"/>
    </row>
    <row r="495" spans="3:11" ht="18" customHeight="1" x14ac:dyDescent="0.3">
      <c r="C495" s="15" t="s">
        <v>1</v>
      </c>
      <c r="D495" s="1325" t="s">
        <v>2</v>
      </c>
      <c r="E495" s="92" t="s">
        <v>45</v>
      </c>
      <c r="F495" s="48" t="s">
        <v>52</v>
      </c>
      <c r="G495" s="48" t="s">
        <v>47</v>
      </c>
      <c r="H495" s="48" t="s">
        <v>48</v>
      </c>
      <c r="I495" s="171" t="s">
        <v>49</v>
      </c>
      <c r="J495" s="93" t="s">
        <v>50</v>
      </c>
      <c r="K495" s="7" t="s">
        <v>3</v>
      </c>
    </row>
    <row r="496" spans="3:11" x14ac:dyDescent="0.3">
      <c r="C496" s="25"/>
      <c r="D496" s="146"/>
      <c r="E496" s="17"/>
      <c r="F496" s="49"/>
      <c r="G496" s="49"/>
      <c r="H496" s="49"/>
      <c r="I496" s="209"/>
      <c r="J496" s="145">
        <f>SUM(I499:I508)</f>
        <v>7</v>
      </c>
      <c r="K496" s="440" t="s">
        <v>15</v>
      </c>
    </row>
    <row r="497" spans="3:11" x14ac:dyDescent="0.3">
      <c r="C497" s="366"/>
      <c r="D497" s="1333"/>
      <c r="E497" s="450"/>
      <c r="F497" s="98"/>
      <c r="G497" s="63"/>
      <c r="H497" s="63"/>
      <c r="I497" s="172"/>
      <c r="J497" s="100"/>
      <c r="K497" s="13"/>
    </row>
    <row r="498" spans="3:11" x14ac:dyDescent="0.3">
      <c r="C498" s="29"/>
      <c r="D498" s="1337" t="s">
        <v>169</v>
      </c>
      <c r="E498" s="134"/>
      <c r="F498" s="98"/>
      <c r="G498" s="63"/>
      <c r="H498" s="63"/>
      <c r="I498" s="172"/>
      <c r="J498" s="100"/>
      <c r="K498" s="13"/>
    </row>
    <row r="499" spans="3:11" x14ac:dyDescent="0.3">
      <c r="C499" s="29"/>
      <c r="D499" s="138" t="s">
        <v>170</v>
      </c>
      <c r="E499" s="134"/>
      <c r="F499" s="98"/>
      <c r="G499" s="63"/>
      <c r="H499" s="63"/>
      <c r="I499" s="172"/>
      <c r="J499" s="100"/>
      <c r="K499" s="13"/>
    </row>
    <row r="500" spans="3:11" x14ac:dyDescent="0.3">
      <c r="C500" s="29"/>
      <c r="D500" s="1336" t="s">
        <v>1018</v>
      </c>
      <c r="E500" s="134"/>
      <c r="F500" s="98"/>
      <c r="G500" s="63"/>
      <c r="H500" s="63"/>
      <c r="I500" s="172"/>
      <c r="J500" s="100"/>
      <c r="K500" s="13"/>
    </row>
    <row r="501" spans="3:11" x14ac:dyDescent="0.3">
      <c r="C501" s="366" t="s">
        <v>2486</v>
      </c>
      <c r="D501" s="1333" t="s">
        <v>196</v>
      </c>
      <c r="E501" s="1335">
        <v>1</v>
      </c>
      <c r="F501" s="98"/>
      <c r="G501" s="63"/>
      <c r="H501" s="63"/>
      <c r="I501" s="173">
        <f>E501</f>
        <v>1</v>
      </c>
      <c r="J501" s="100"/>
      <c r="K501" s="13"/>
    </row>
    <row r="502" spans="3:11" x14ac:dyDescent="0.3">
      <c r="C502" s="366" t="s">
        <v>1373</v>
      </c>
      <c r="D502" s="1333" t="s">
        <v>3783</v>
      </c>
      <c r="E502" s="1335">
        <v>1</v>
      </c>
      <c r="F502" s="98"/>
      <c r="G502" s="63"/>
      <c r="H502" s="63"/>
      <c r="I502" s="173">
        <f>E502</f>
        <v>1</v>
      </c>
      <c r="J502" s="100"/>
      <c r="K502" s="13"/>
    </row>
    <row r="503" spans="3:11" x14ac:dyDescent="0.3">
      <c r="C503" s="366" t="s">
        <v>1376</v>
      </c>
      <c r="D503" s="1333" t="s">
        <v>254</v>
      </c>
      <c r="E503" s="1335">
        <v>1</v>
      </c>
      <c r="F503" s="98"/>
      <c r="G503" s="63"/>
      <c r="H503" s="63"/>
      <c r="I503" s="173">
        <f>E503</f>
        <v>1</v>
      </c>
      <c r="J503" s="100"/>
      <c r="K503" s="13"/>
    </row>
    <row r="504" spans="3:11" x14ac:dyDescent="0.3">
      <c r="C504" s="366" t="s">
        <v>2485</v>
      </c>
      <c r="D504" s="1333" t="s">
        <v>300</v>
      </c>
      <c r="E504" s="450">
        <v>2</v>
      </c>
      <c r="F504" s="98"/>
      <c r="G504" s="63"/>
      <c r="H504" s="63"/>
      <c r="I504" s="173">
        <f>E504</f>
        <v>2</v>
      </c>
      <c r="J504" s="100"/>
      <c r="K504" s="13"/>
    </row>
    <row r="505" spans="3:11" x14ac:dyDescent="0.3">
      <c r="C505" s="29"/>
      <c r="D505" s="138" t="s">
        <v>67</v>
      </c>
      <c r="E505" s="134"/>
      <c r="F505" s="98"/>
      <c r="G505" s="63"/>
      <c r="H505" s="63"/>
      <c r="I505" s="172"/>
      <c r="J505" s="100"/>
      <c r="K505" s="13"/>
    </row>
    <row r="506" spans="3:11" x14ac:dyDescent="0.3">
      <c r="C506" s="29"/>
      <c r="D506" s="1336" t="s">
        <v>1273</v>
      </c>
      <c r="E506" s="134"/>
      <c r="F506" s="98"/>
      <c r="G506" s="63"/>
      <c r="H506" s="63"/>
      <c r="I506" s="172"/>
      <c r="J506" s="100"/>
      <c r="K506" s="13"/>
    </row>
    <row r="507" spans="3:11" x14ac:dyDescent="0.3">
      <c r="C507" s="366" t="s">
        <v>1309</v>
      </c>
      <c r="D507" s="1333" t="s">
        <v>3784</v>
      </c>
      <c r="E507" s="1335">
        <v>1</v>
      </c>
      <c r="F507" s="98"/>
      <c r="G507" s="63"/>
      <c r="H507" s="63"/>
      <c r="I507" s="173">
        <f>E507</f>
        <v>1</v>
      </c>
      <c r="J507" s="100"/>
      <c r="K507" s="13"/>
    </row>
    <row r="508" spans="3:11" x14ac:dyDescent="0.3">
      <c r="C508" s="366" t="s">
        <v>1329</v>
      </c>
      <c r="D508" s="1333" t="s">
        <v>1330</v>
      </c>
      <c r="E508" s="1335">
        <v>1</v>
      </c>
      <c r="F508" s="98"/>
      <c r="G508" s="63"/>
      <c r="H508" s="63"/>
      <c r="I508" s="173">
        <f>E508</f>
        <v>1</v>
      </c>
      <c r="J508" s="100"/>
      <c r="K508" s="13"/>
    </row>
    <row r="509" spans="3:11" x14ac:dyDescent="0.3">
      <c r="C509" s="366"/>
      <c r="D509" s="1333"/>
      <c r="E509" s="450"/>
      <c r="F509" s="98"/>
      <c r="G509" s="63"/>
      <c r="H509" s="63"/>
      <c r="I509" s="172"/>
      <c r="J509" s="100"/>
      <c r="K509" s="13"/>
    </row>
    <row r="510" spans="3:11" ht="33" customHeight="1" x14ac:dyDescent="0.25">
      <c r="C510" s="178" t="str">
        <f>RESUMEN!C366</f>
        <v>03.09.02.13</v>
      </c>
      <c r="D510" s="2146" t="str">
        <f>RESUMEN!D366</f>
        <v>PCF-01n PUERTA LISTADA DE 2 HOJAS 2.500x2.10m BATIENTE CORTAFUEGO RF-90. MARCO DE ACERO INOXIDABLE  Y REJILLAS CORTAFUEGO</v>
      </c>
      <c r="E510" s="2147"/>
      <c r="F510" s="2147"/>
      <c r="G510" s="2147"/>
      <c r="H510" s="2147"/>
      <c r="I510" s="2147"/>
      <c r="J510" s="2147"/>
      <c r="K510" s="2148"/>
    </row>
    <row r="511" spans="3:11" ht="18" customHeight="1" x14ac:dyDescent="0.3">
      <c r="C511" s="15" t="s">
        <v>1</v>
      </c>
      <c r="D511" s="1325" t="s">
        <v>2</v>
      </c>
      <c r="E511" s="92" t="s">
        <v>45</v>
      </c>
      <c r="F511" s="48" t="s">
        <v>52</v>
      </c>
      <c r="G511" s="48" t="s">
        <v>47</v>
      </c>
      <c r="H511" s="48" t="s">
        <v>48</v>
      </c>
      <c r="I511" s="171" t="s">
        <v>49</v>
      </c>
      <c r="J511" s="93" t="s">
        <v>50</v>
      </c>
      <c r="K511" s="7" t="s">
        <v>3</v>
      </c>
    </row>
    <row r="512" spans="3:11" x14ac:dyDescent="0.3">
      <c r="C512" s="25"/>
      <c r="D512" s="146"/>
      <c r="E512" s="17"/>
      <c r="F512" s="49"/>
      <c r="G512" s="49"/>
      <c r="H512" s="49"/>
      <c r="I512" s="209"/>
      <c r="J512" s="145">
        <f>SUM(I515:I518)</f>
        <v>2</v>
      </c>
      <c r="K512" s="440" t="s">
        <v>15</v>
      </c>
    </row>
    <row r="513" spans="3:11" x14ac:dyDescent="0.3">
      <c r="C513" s="366"/>
      <c r="D513" s="1333"/>
      <c r="E513" s="450"/>
      <c r="F513" s="98"/>
      <c r="G513" s="63"/>
      <c r="H513" s="63"/>
      <c r="I513" s="172"/>
      <c r="J513" s="100"/>
      <c r="K513" s="13"/>
    </row>
    <row r="514" spans="3:11" x14ac:dyDescent="0.3">
      <c r="C514" s="29"/>
      <c r="D514" s="1337" t="s">
        <v>169</v>
      </c>
      <c r="E514" s="134"/>
      <c r="F514" s="98"/>
      <c r="G514" s="63"/>
      <c r="H514" s="63"/>
      <c r="I514" s="172"/>
      <c r="J514" s="100"/>
      <c r="K514" s="13"/>
    </row>
    <row r="515" spans="3:11" x14ac:dyDescent="0.3">
      <c r="C515" s="29"/>
      <c r="D515" s="138" t="s">
        <v>170</v>
      </c>
      <c r="E515" s="134"/>
      <c r="F515" s="98"/>
      <c r="G515" s="63"/>
      <c r="H515" s="63"/>
      <c r="I515" s="172"/>
      <c r="J515" s="100"/>
      <c r="K515" s="13"/>
    </row>
    <row r="516" spans="3:11" x14ac:dyDescent="0.3">
      <c r="C516" s="29"/>
      <c r="D516" s="1336" t="s">
        <v>1018</v>
      </c>
      <c r="E516" s="134"/>
      <c r="F516" s="98"/>
      <c r="G516" s="63"/>
      <c r="H516" s="63"/>
      <c r="I516" s="172"/>
      <c r="J516" s="100"/>
      <c r="K516" s="13"/>
    </row>
    <row r="517" spans="3:11" x14ac:dyDescent="0.3">
      <c r="C517" s="366" t="s">
        <v>853</v>
      </c>
      <c r="D517" s="1333" t="s">
        <v>211</v>
      </c>
      <c r="E517" s="1335">
        <v>2</v>
      </c>
      <c r="F517" s="98"/>
      <c r="G517" s="63"/>
      <c r="H517" s="63"/>
      <c r="I517" s="173">
        <f>E517</f>
        <v>2</v>
      </c>
      <c r="J517" s="100"/>
      <c r="K517" s="13"/>
    </row>
    <row r="518" spans="3:11" ht="13.5" customHeight="1" x14ac:dyDescent="0.3">
      <c r="C518" s="366"/>
      <c r="D518" s="1333"/>
      <c r="E518" s="450"/>
      <c r="F518" s="98"/>
      <c r="G518" s="63"/>
      <c r="H518" s="63"/>
      <c r="I518" s="172"/>
      <c r="J518" s="100"/>
      <c r="K518" s="13"/>
    </row>
    <row r="519" spans="3:11" ht="33" customHeight="1" x14ac:dyDescent="0.25">
      <c r="C519" s="178" t="str">
        <f>RESUMEN!C367</f>
        <v>03.09.02.14</v>
      </c>
      <c r="D519" s="2146" t="str">
        <f>RESUMEN!D367</f>
        <v>PCF-01ñ PUERTA LISTADA DE 2  HOJAS 1.60x2.10m BATIENTE CORTAFUEGO RF-90. MARCO DE ACERO INOXIDABLE  Y MIRILLAS DE CRISTAL CORTAFUEGO</v>
      </c>
      <c r="E519" s="2147"/>
      <c r="F519" s="2147"/>
      <c r="G519" s="2147"/>
      <c r="H519" s="2147"/>
      <c r="I519" s="2147"/>
      <c r="J519" s="2147"/>
      <c r="K519" s="2148"/>
    </row>
    <row r="520" spans="3:11" ht="18" customHeight="1" x14ac:dyDescent="0.3">
      <c r="C520" s="15" t="s">
        <v>1</v>
      </c>
      <c r="D520" s="1325" t="s">
        <v>2</v>
      </c>
      <c r="E520" s="92" t="s">
        <v>45</v>
      </c>
      <c r="F520" s="48" t="s">
        <v>52</v>
      </c>
      <c r="G520" s="48" t="s">
        <v>47</v>
      </c>
      <c r="H520" s="48" t="s">
        <v>48</v>
      </c>
      <c r="I520" s="171" t="s">
        <v>49</v>
      </c>
      <c r="J520" s="93" t="s">
        <v>50</v>
      </c>
      <c r="K520" s="7" t="s">
        <v>3</v>
      </c>
    </row>
    <row r="521" spans="3:11" x14ac:dyDescent="0.3">
      <c r="C521" s="25"/>
      <c r="D521" s="146"/>
      <c r="E521" s="17"/>
      <c r="F521" s="49"/>
      <c r="G521" s="49"/>
      <c r="H521" s="49"/>
      <c r="I521" s="209"/>
      <c r="J521" s="145">
        <f>SUM(I525:I526)</f>
        <v>1</v>
      </c>
      <c r="K521" s="440" t="s">
        <v>15</v>
      </c>
    </row>
    <row r="522" spans="3:11" x14ac:dyDescent="0.3">
      <c r="C522" s="366"/>
      <c r="D522" s="1333"/>
      <c r="E522" s="450"/>
      <c r="F522" s="98"/>
      <c r="G522" s="63"/>
      <c r="H522" s="63"/>
      <c r="I522" s="172"/>
      <c r="J522" s="100"/>
      <c r="K522" s="13"/>
    </row>
    <row r="523" spans="3:11" x14ac:dyDescent="0.3">
      <c r="C523" s="29"/>
      <c r="D523" s="1337" t="s">
        <v>169</v>
      </c>
      <c r="E523" s="134"/>
      <c r="F523" s="98"/>
      <c r="G523" s="63"/>
      <c r="H523" s="63"/>
      <c r="I523" s="172"/>
      <c r="J523" s="100"/>
      <c r="K523" s="13"/>
    </row>
    <row r="524" spans="3:11" x14ac:dyDescent="0.3">
      <c r="C524" s="29"/>
      <c r="D524" s="138" t="s">
        <v>170</v>
      </c>
      <c r="E524" s="134"/>
      <c r="F524" s="98"/>
      <c r="G524" s="63"/>
      <c r="H524" s="63"/>
      <c r="I524" s="172"/>
      <c r="J524" s="100"/>
      <c r="K524" s="13"/>
    </row>
    <row r="525" spans="3:11" x14ac:dyDescent="0.3">
      <c r="C525" s="29"/>
      <c r="D525" s="1336" t="s">
        <v>1511</v>
      </c>
      <c r="E525" s="134"/>
      <c r="F525" s="98"/>
      <c r="G525" s="63"/>
      <c r="H525" s="63"/>
      <c r="I525" s="172"/>
      <c r="J525" s="100"/>
      <c r="K525" s="13"/>
    </row>
    <row r="526" spans="3:11" x14ac:dyDescent="0.3">
      <c r="C526" s="366" t="s">
        <v>1516</v>
      </c>
      <c r="D526" s="1333" t="s">
        <v>4827</v>
      </c>
      <c r="E526" s="1335">
        <v>1</v>
      </c>
      <c r="F526" s="98"/>
      <c r="G526" s="63"/>
      <c r="H526" s="63"/>
      <c r="I526" s="173">
        <f>E526</f>
        <v>1</v>
      </c>
      <c r="J526" s="100"/>
      <c r="K526" s="13"/>
    </row>
    <row r="527" spans="3:11" x14ac:dyDescent="0.3">
      <c r="C527" s="366"/>
      <c r="D527" s="1333"/>
      <c r="E527" s="450"/>
      <c r="F527" s="98"/>
      <c r="G527" s="63"/>
      <c r="H527" s="63"/>
      <c r="I527" s="172"/>
      <c r="J527" s="100"/>
      <c r="K527" s="13"/>
    </row>
    <row r="528" spans="3:11" ht="33" customHeight="1" x14ac:dyDescent="0.25">
      <c r="C528" s="178" t="str">
        <f>RESUMEN!C368</f>
        <v>03.09.02.15</v>
      </c>
      <c r="D528" s="2146" t="str">
        <f>RESUMEN!D368</f>
        <v>PCF-03 PUERTA LISTADA DE 1  HOJA 1.60x2.10m CORREDIZA CORTAFUEGO RF-90. MARCO DE ACERO INOXIDABLE  Y MIRILLAS DE CRISTAL CORTAFUEGO Y MIRILLA DE CRISTAL CORTAFUEGO</v>
      </c>
      <c r="E528" s="2147"/>
      <c r="F528" s="2147"/>
      <c r="G528" s="2147"/>
      <c r="H528" s="2147"/>
      <c r="I528" s="2147"/>
      <c r="J528" s="2147"/>
      <c r="K528" s="2148"/>
    </row>
    <row r="529" spans="3:11" ht="18" customHeight="1" x14ac:dyDescent="0.3">
      <c r="C529" s="15" t="s">
        <v>1</v>
      </c>
      <c r="D529" s="1325" t="s">
        <v>2</v>
      </c>
      <c r="E529" s="92" t="s">
        <v>45</v>
      </c>
      <c r="F529" s="48" t="s">
        <v>52</v>
      </c>
      <c r="G529" s="48" t="s">
        <v>47</v>
      </c>
      <c r="H529" s="48" t="s">
        <v>48</v>
      </c>
      <c r="I529" s="171" t="s">
        <v>49</v>
      </c>
      <c r="J529" s="93" t="s">
        <v>50</v>
      </c>
      <c r="K529" s="7" t="s">
        <v>3</v>
      </c>
    </row>
    <row r="530" spans="3:11" x14ac:dyDescent="0.3">
      <c r="C530" s="25"/>
      <c r="D530" s="146"/>
      <c r="E530" s="17"/>
      <c r="F530" s="49"/>
      <c r="G530" s="49"/>
      <c r="H530" s="49"/>
      <c r="I530" s="209"/>
      <c r="J530" s="145">
        <f>SUM(I535:I537)</f>
        <v>3</v>
      </c>
      <c r="K530" s="440" t="s">
        <v>15</v>
      </c>
    </row>
    <row r="531" spans="3:11" x14ac:dyDescent="0.3">
      <c r="C531" s="366"/>
      <c r="D531" s="1333"/>
      <c r="E531" s="450"/>
      <c r="F531" s="98"/>
      <c r="G531" s="63"/>
      <c r="H531" s="63"/>
      <c r="I531" s="172"/>
      <c r="J531" s="100"/>
      <c r="K531" s="13"/>
    </row>
    <row r="532" spans="3:11" x14ac:dyDescent="0.3">
      <c r="C532" s="29"/>
      <c r="D532" s="1337" t="s">
        <v>200</v>
      </c>
      <c r="E532" s="134"/>
      <c r="F532" s="63"/>
      <c r="G532" s="63"/>
      <c r="H532" s="63"/>
      <c r="I532" s="172"/>
      <c r="J532" s="100"/>
      <c r="K532" s="13"/>
    </row>
    <row r="533" spans="3:11" x14ac:dyDescent="0.3">
      <c r="C533" s="29"/>
      <c r="D533" s="138" t="s">
        <v>170</v>
      </c>
      <c r="E533" s="134"/>
      <c r="F533" s="63"/>
      <c r="G533" s="63"/>
      <c r="H533" s="63"/>
      <c r="I533" s="172"/>
      <c r="J533" s="100"/>
      <c r="K533" s="13"/>
    </row>
    <row r="534" spans="3:11" x14ac:dyDescent="0.3">
      <c r="C534" s="29"/>
      <c r="D534" s="1336" t="s">
        <v>1511</v>
      </c>
      <c r="E534" s="134"/>
      <c r="F534" s="63"/>
      <c r="G534" s="63"/>
      <c r="H534" s="63"/>
      <c r="I534" s="172"/>
      <c r="J534" s="100"/>
      <c r="K534" s="13"/>
    </row>
    <row r="535" spans="3:11" x14ac:dyDescent="0.3">
      <c r="C535" s="366" t="s">
        <v>1512</v>
      </c>
      <c r="D535" s="1333" t="s">
        <v>266</v>
      </c>
      <c r="E535" s="1335">
        <v>1</v>
      </c>
      <c r="F535" s="86"/>
      <c r="G535" s="61"/>
      <c r="H535" s="61"/>
      <c r="I535" s="173">
        <f>E535</f>
        <v>1</v>
      </c>
      <c r="J535" s="100"/>
      <c r="K535" s="13"/>
    </row>
    <row r="536" spans="3:11" x14ac:dyDescent="0.3">
      <c r="C536" s="366" t="s">
        <v>1526</v>
      </c>
      <c r="D536" s="1333" t="s">
        <v>2001</v>
      </c>
      <c r="E536" s="1335">
        <v>1</v>
      </c>
      <c r="F536" s="86"/>
      <c r="G536" s="61"/>
      <c r="H536" s="61"/>
      <c r="I536" s="173">
        <f>E536</f>
        <v>1</v>
      </c>
      <c r="J536" s="100"/>
      <c r="K536" s="13"/>
    </row>
    <row r="537" spans="3:11" x14ac:dyDescent="0.3">
      <c r="C537" s="366" t="s">
        <v>2502</v>
      </c>
      <c r="D537" s="1333" t="s">
        <v>3342</v>
      </c>
      <c r="E537" s="1335">
        <v>1</v>
      </c>
      <c r="F537" s="86"/>
      <c r="G537" s="61"/>
      <c r="H537" s="61"/>
      <c r="I537" s="173">
        <f>E537</f>
        <v>1</v>
      </c>
      <c r="J537" s="100"/>
      <c r="K537" s="13"/>
    </row>
    <row r="538" spans="3:11" x14ac:dyDescent="0.3">
      <c r="C538" s="366"/>
      <c r="D538" s="1333"/>
      <c r="E538" s="450"/>
      <c r="F538" s="98"/>
      <c r="G538" s="63"/>
      <c r="H538" s="63"/>
      <c r="I538" s="172"/>
      <c r="J538" s="100"/>
      <c r="K538" s="13"/>
    </row>
    <row r="539" spans="3:11" ht="33" customHeight="1" x14ac:dyDescent="0.25">
      <c r="C539" s="178" t="str">
        <f>RESUMEN!C369</f>
        <v>03.09.02.16</v>
      </c>
      <c r="D539" s="2146" t="str">
        <f>RESUMEN!D369</f>
        <v>PCF-04a PUERTA LISTADA DE UNA SOLA HOJA 0.60x2.00m BATIENTE CORTAFUEGO RF-90. MARCO DE ACERO INOXIDABLE</v>
      </c>
      <c r="E539" s="2147"/>
      <c r="F539" s="2147"/>
      <c r="G539" s="2147"/>
      <c r="H539" s="2147"/>
      <c r="I539" s="2147"/>
      <c r="J539" s="2147"/>
      <c r="K539" s="2148"/>
    </row>
    <row r="540" spans="3:11" ht="18" customHeight="1" x14ac:dyDescent="0.3">
      <c r="C540" s="15" t="s">
        <v>1</v>
      </c>
      <c r="D540" s="1325" t="s">
        <v>2</v>
      </c>
      <c r="E540" s="92" t="s">
        <v>45</v>
      </c>
      <c r="F540" s="48" t="s">
        <v>52</v>
      </c>
      <c r="G540" s="48" t="s">
        <v>47</v>
      </c>
      <c r="H540" s="48" t="s">
        <v>48</v>
      </c>
      <c r="I540" s="171" t="s">
        <v>49</v>
      </c>
      <c r="J540" s="93" t="s">
        <v>50</v>
      </c>
      <c r="K540" s="7" t="s">
        <v>3</v>
      </c>
    </row>
    <row r="541" spans="3:11" x14ac:dyDescent="0.3">
      <c r="C541" s="25"/>
      <c r="D541" s="146"/>
      <c r="E541" s="17"/>
      <c r="F541" s="49"/>
      <c r="G541" s="49"/>
      <c r="H541" s="49"/>
      <c r="I541" s="209"/>
      <c r="J541" s="145">
        <f>SUM(I546:I566)</f>
        <v>10</v>
      </c>
      <c r="K541" s="440" t="s">
        <v>15</v>
      </c>
    </row>
    <row r="542" spans="3:11" x14ac:dyDescent="0.3">
      <c r="C542" s="366"/>
      <c r="D542" s="1333"/>
      <c r="E542" s="450"/>
      <c r="F542" s="98"/>
      <c r="G542" s="63"/>
      <c r="H542" s="63"/>
      <c r="I542" s="172"/>
      <c r="J542" s="100"/>
      <c r="K542" s="13"/>
    </row>
    <row r="543" spans="3:11" x14ac:dyDescent="0.3">
      <c r="C543" s="29"/>
      <c r="D543" s="1337" t="s">
        <v>169</v>
      </c>
      <c r="E543" s="134"/>
      <c r="F543" s="98"/>
      <c r="G543" s="63"/>
      <c r="H543" s="63"/>
      <c r="I543" s="172"/>
      <c r="J543" s="100"/>
      <c r="K543" s="13"/>
    </row>
    <row r="544" spans="3:11" x14ac:dyDescent="0.3">
      <c r="C544" s="29"/>
      <c r="D544" s="138" t="s">
        <v>170</v>
      </c>
      <c r="E544" s="134"/>
      <c r="F544" s="98"/>
      <c r="G544" s="63"/>
      <c r="H544" s="63"/>
      <c r="I544" s="172"/>
      <c r="J544" s="100"/>
      <c r="K544" s="13"/>
    </row>
    <row r="545" spans="3:11" x14ac:dyDescent="0.3">
      <c r="C545" s="29"/>
      <c r="D545" s="1336" t="s">
        <v>1102</v>
      </c>
      <c r="E545" s="134"/>
      <c r="F545" s="98"/>
      <c r="G545" s="63"/>
      <c r="H545" s="63"/>
      <c r="I545" s="172"/>
      <c r="J545" s="100"/>
      <c r="K545" s="13"/>
    </row>
    <row r="546" spans="3:11" x14ac:dyDescent="0.3">
      <c r="C546" s="366"/>
      <c r="D546" s="1333" t="s">
        <v>1091</v>
      </c>
      <c r="E546" s="1335">
        <v>1</v>
      </c>
      <c r="F546" s="98"/>
      <c r="G546" s="63"/>
      <c r="H546" s="63"/>
      <c r="I546" s="173">
        <f>E546</f>
        <v>1</v>
      </c>
      <c r="J546" s="100"/>
      <c r="K546" s="13"/>
    </row>
    <row r="547" spans="3:11" x14ac:dyDescent="0.3">
      <c r="C547" s="366"/>
      <c r="D547" s="1336" t="s">
        <v>925</v>
      </c>
      <c r="E547" s="450"/>
      <c r="F547" s="98"/>
      <c r="G547" s="63"/>
      <c r="H547" s="63"/>
      <c r="I547" s="172"/>
      <c r="J547" s="100"/>
      <c r="K547" s="13"/>
    </row>
    <row r="548" spans="3:11" x14ac:dyDescent="0.3">
      <c r="C548" s="366"/>
      <c r="D548" s="1333" t="s">
        <v>1091</v>
      </c>
      <c r="E548" s="1335">
        <v>1</v>
      </c>
      <c r="F548" s="98"/>
      <c r="G548" s="63"/>
      <c r="H548" s="63"/>
      <c r="I548" s="173">
        <f>E548</f>
        <v>1</v>
      </c>
      <c r="J548" s="100"/>
      <c r="K548" s="13"/>
    </row>
    <row r="549" spans="3:11" x14ac:dyDescent="0.3">
      <c r="C549" s="366"/>
      <c r="D549" s="1336" t="s">
        <v>1387</v>
      </c>
      <c r="E549" s="450"/>
      <c r="F549" s="98"/>
      <c r="G549" s="63"/>
      <c r="H549" s="63"/>
      <c r="I549" s="172"/>
      <c r="J549" s="100"/>
      <c r="K549" s="13"/>
    </row>
    <row r="550" spans="3:11" x14ac:dyDescent="0.3">
      <c r="C550" s="366"/>
      <c r="D550" s="1333" t="s">
        <v>1091</v>
      </c>
      <c r="E550" s="1335">
        <v>1</v>
      </c>
      <c r="F550" s="98"/>
      <c r="G550" s="63"/>
      <c r="H550" s="63"/>
      <c r="I550" s="173">
        <f>E550</f>
        <v>1</v>
      </c>
      <c r="J550" s="100"/>
      <c r="K550" s="13"/>
    </row>
    <row r="551" spans="3:11" x14ac:dyDescent="0.3">
      <c r="C551" s="366"/>
      <c r="D551" s="1336" t="s">
        <v>1385</v>
      </c>
      <c r="E551" s="450"/>
      <c r="F551" s="98"/>
      <c r="G551" s="63"/>
      <c r="H551" s="63"/>
      <c r="I551" s="172"/>
      <c r="J551" s="100"/>
      <c r="K551" s="13"/>
    </row>
    <row r="552" spans="3:11" x14ac:dyDescent="0.3">
      <c r="C552" s="366"/>
      <c r="D552" s="1333" t="s">
        <v>1091</v>
      </c>
      <c r="E552" s="1335">
        <v>1</v>
      </c>
      <c r="F552" s="98"/>
      <c r="G552" s="63"/>
      <c r="H552" s="63"/>
      <c r="I552" s="173">
        <f>E552</f>
        <v>1</v>
      </c>
      <c r="J552" s="100"/>
      <c r="K552" s="13"/>
    </row>
    <row r="553" spans="3:11" x14ac:dyDescent="0.3">
      <c r="C553" s="366"/>
      <c r="D553" s="1336" t="s">
        <v>952</v>
      </c>
      <c r="E553" s="450"/>
      <c r="F553" s="98"/>
      <c r="G553" s="63"/>
      <c r="H553" s="63"/>
      <c r="I553" s="172"/>
      <c r="J553" s="100"/>
      <c r="K553" s="13"/>
    </row>
    <row r="554" spans="3:11" x14ac:dyDescent="0.3">
      <c r="C554" s="366"/>
      <c r="D554" s="1333" t="s">
        <v>1091</v>
      </c>
      <c r="E554" s="1335">
        <v>1</v>
      </c>
      <c r="F554" s="98"/>
      <c r="G554" s="63"/>
      <c r="H554" s="63"/>
      <c r="I554" s="173">
        <f>E554</f>
        <v>1</v>
      </c>
      <c r="J554" s="100"/>
      <c r="K554" s="13"/>
    </row>
    <row r="555" spans="3:11" x14ac:dyDescent="0.3">
      <c r="C555" s="366"/>
      <c r="D555" s="1337" t="s">
        <v>200</v>
      </c>
      <c r="E555" s="134"/>
      <c r="F555" s="98"/>
      <c r="G555" s="63"/>
      <c r="H555" s="63"/>
      <c r="I555" s="172"/>
      <c r="J555" s="100"/>
      <c r="K555" s="13"/>
    </row>
    <row r="556" spans="3:11" x14ac:dyDescent="0.3">
      <c r="C556" s="366"/>
      <c r="D556" s="138" t="s">
        <v>170</v>
      </c>
      <c r="E556" s="134"/>
      <c r="F556" s="98"/>
      <c r="G556" s="63"/>
      <c r="H556" s="63"/>
      <c r="I556" s="172"/>
      <c r="J556" s="100"/>
      <c r="K556" s="13"/>
    </row>
    <row r="557" spans="3:11" x14ac:dyDescent="0.3">
      <c r="C557" s="366"/>
      <c r="D557" s="1336" t="s">
        <v>1715</v>
      </c>
      <c r="E557" s="134"/>
      <c r="F557" s="98"/>
      <c r="G557" s="63"/>
      <c r="H557" s="63"/>
      <c r="I557" s="172"/>
      <c r="J557" s="100"/>
      <c r="K557" s="13"/>
    </row>
    <row r="558" spans="3:11" x14ac:dyDescent="0.3">
      <c r="C558" s="366"/>
      <c r="D558" s="1333" t="s">
        <v>1091</v>
      </c>
      <c r="E558" s="1335">
        <v>1</v>
      </c>
      <c r="F558" s="98"/>
      <c r="G558" s="63"/>
      <c r="H558" s="63"/>
      <c r="I558" s="173">
        <f>E558</f>
        <v>1</v>
      </c>
      <c r="J558" s="100"/>
      <c r="K558" s="13"/>
    </row>
    <row r="559" spans="3:11" x14ac:dyDescent="0.3">
      <c r="C559" s="366"/>
      <c r="D559" s="1333" t="s">
        <v>1091</v>
      </c>
      <c r="E559" s="1335">
        <v>1</v>
      </c>
      <c r="F559" s="98"/>
      <c r="G559" s="63"/>
      <c r="H559" s="63"/>
      <c r="I559" s="173">
        <f>E559</f>
        <v>1</v>
      </c>
      <c r="J559" s="100"/>
      <c r="K559" s="13"/>
    </row>
    <row r="560" spans="3:11" x14ac:dyDescent="0.3">
      <c r="C560" s="366"/>
      <c r="D560" s="1336" t="s">
        <v>1510</v>
      </c>
      <c r="E560" s="134"/>
      <c r="F560" s="98"/>
      <c r="G560" s="63"/>
      <c r="H560" s="63"/>
      <c r="I560" s="172"/>
      <c r="J560" s="100"/>
      <c r="K560" s="13"/>
    </row>
    <row r="561" spans="3:11" x14ac:dyDescent="0.3">
      <c r="C561" s="366"/>
      <c r="D561" s="1333" t="s">
        <v>1091</v>
      </c>
      <c r="E561" s="1335">
        <v>1</v>
      </c>
      <c r="F561" s="98"/>
      <c r="G561" s="63"/>
      <c r="H561" s="63"/>
      <c r="I561" s="173">
        <f>E561</f>
        <v>1</v>
      </c>
      <c r="J561" s="100"/>
      <c r="K561" s="13"/>
    </row>
    <row r="562" spans="3:11" x14ac:dyDescent="0.3">
      <c r="C562" s="366"/>
      <c r="D562" s="1337" t="s">
        <v>203</v>
      </c>
      <c r="E562" s="134"/>
      <c r="F562" s="98"/>
      <c r="G562" s="63"/>
      <c r="H562" s="63"/>
      <c r="I562" s="172"/>
      <c r="J562" s="100"/>
      <c r="K562" s="13"/>
    </row>
    <row r="563" spans="3:11" x14ac:dyDescent="0.3">
      <c r="C563" s="366"/>
      <c r="D563" s="138" t="s">
        <v>170</v>
      </c>
      <c r="E563" s="134"/>
      <c r="F563" s="98"/>
      <c r="G563" s="63"/>
      <c r="H563" s="63"/>
      <c r="I563" s="172"/>
      <c r="J563" s="100"/>
      <c r="K563" s="13"/>
    </row>
    <row r="564" spans="3:11" x14ac:dyDescent="0.3">
      <c r="C564" s="366"/>
      <c r="D564" s="1336" t="s">
        <v>1929</v>
      </c>
      <c r="E564" s="134"/>
      <c r="F564" s="98"/>
      <c r="G564" s="63"/>
      <c r="H564" s="63"/>
      <c r="I564" s="172"/>
      <c r="J564" s="100"/>
      <c r="K564" s="13"/>
    </row>
    <row r="565" spans="3:11" x14ac:dyDescent="0.3">
      <c r="C565" s="366"/>
      <c r="D565" s="1333" t="s">
        <v>1091</v>
      </c>
      <c r="E565" s="1335">
        <v>1</v>
      </c>
      <c r="F565" s="98"/>
      <c r="G565" s="63"/>
      <c r="H565" s="63"/>
      <c r="I565" s="173">
        <f>E565</f>
        <v>1</v>
      </c>
      <c r="J565" s="100"/>
      <c r="K565" s="13"/>
    </row>
    <row r="566" spans="3:11" x14ac:dyDescent="0.3">
      <c r="C566" s="366"/>
      <c r="D566" s="1333" t="s">
        <v>1091</v>
      </c>
      <c r="E566" s="1335">
        <v>1</v>
      </c>
      <c r="F566" s="98"/>
      <c r="G566" s="63"/>
      <c r="H566" s="63"/>
      <c r="I566" s="173">
        <f>E566</f>
        <v>1</v>
      </c>
      <c r="J566" s="100"/>
      <c r="K566" s="13"/>
    </row>
    <row r="567" spans="3:11" x14ac:dyDescent="0.3">
      <c r="C567" s="366"/>
      <c r="D567" s="1333"/>
      <c r="E567" s="450"/>
      <c r="F567" s="98"/>
      <c r="G567" s="63"/>
      <c r="H567" s="63"/>
      <c r="I567" s="172"/>
      <c r="J567" s="100"/>
      <c r="K567" s="13"/>
    </row>
    <row r="568" spans="3:11" ht="33" customHeight="1" x14ac:dyDescent="0.25">
      <c r="C568" s="178" t="str">
        <f>RESUMEN!C370</f>
        <v>03.09.02.17</v>
      </c>
      <c r="D568" s="2146" t="str">
        <f>RESUMEN!D370</f>
        <v>PCF-04b PUERTA LISTADA DE 2 HOJAS 0.90x2.00m BATIENTE CORTAFUEGO RF-90. MARCO DE ACERO INOXIDABLE</v>
      </c>
      <c r="E568" s="2147"/>
      <c r="F568" s="2147"/>
      <c r="G568" s="2147"/>
      <c r="H568" s="2147"/>
      <c r="I568" s="2147"/>
      <c r="J568" s="2147"/>
      <c r="K568" s="2148"/>
    </row>
    <row r="569" spans="3:11" ht="18" customHeight="1" x14ac:dyDescent="0.3">
      <c r="C569" s="15" t="s">
        <v>1</v>
      </c>
      <c r="D569" s="1325" t="s">
        <v>2</v>
      </c>
      <c r="E569" s="92" t="s">
        <v>45</v>
      </c>
      <c r="F569" s="48" t="s">
        <v>52</v>
      </c>
      <c r="G569" s="48" t="s">
        <v>47</v>
      </c>
      <c r="H569" s="48" t="s">
        <v>48</v>
      </c>
      <c r="I569" s="171" t="s">
        <v>49</v>
      </c>
      <c r="J569" s="93" t="s">
        <v>50</v>
      </c>
      <c r="K569" s="7" t="s">
        <v>3</v>
      </c>
    </row>
    <row r="570" spans="3:11" x14ac:dyDescent="0.3">
      <c r="C570" s="25"/>
      <c r="D570" s="146"/>
      <c r="E570" s="17"/>
      <c r="F570" s="49"/>
      <c r="G570" s="49"/>
      <c r="H570" s="49"/>
      <c r="I570" s="209"/>
      <c r="J570" s="145">
        <f>SUM(I575:I608)</f>
        <v>26</v>
      </c>
      <c r="K570" s="440" t="s">
        <v>15</v>
      </c>
    </row>
    <row r="571" spans="3:11" x14ac:dyDescent="0.3">
      <c r="C571" s="366"/>
      <c r="D571" s="1333"/>
      <c r="E571" s="450"/>
      <c r="F571" s="98"/>
      <c r="G571" s="63"/>
      <c r="H571" s="63"/>
      <c r="I571" s="172"/>
      <c r="J571" s="100"/>
      <c r="K571" s="13"/>
    </row>
    <row r="572" spans="3:11" x14ac:dyDescent="0.3">
      <c r="C572" s="29"/>
      <c r="D572" s="1337" t="s">
        <v>169</v>
      </c>
      <c r="E572" s="134"/>
      <c r="F572" s="98"/>
      <c r="G572" s="63"/>
      <c r="H572" s="63"/>
      <c r="I572" s="172"/>
      <c r="J572" s="100"/>
      <c r="K572" s="13"/>
    </row>
    <row r="573" spans="3:11" x14ac:dyDescent="0.3">
      <c r="C573" s="29"/>
      <c r="D573" s="138" t="s">
        <v>170</v>
      </c>
      <c r="E573" s="134"/>
      <c r="F573" s="98"/>
      <c r="G573" s="63"/>
      <c r="H573" s="63"/>
      <c r="I573" s="172"/>
      <c r="J573" s="100"/>
      <c r="K573" s="13"/>
    </row>
    <row r="574" spans="3:11" x14ac:dyDescent="0.3">
      <c r="C574" s="29"/>
      <c r="D574" s="1336" t="s">
        <v>952</v>
      </c>
      <c r="E574" s="134"/>
      <c r="F574" s="98"/>
      <c r="G574" s="63"/>
      <c r="H574" s="63"/>
      <c r="I574" s="172"/>
      <c r="J574" s="100"/>
      <c r="K574" s="13"/>
    </row>
    <row r="575" spans="3:11" x14ac:dyDescent="0.3">
      <c r="C575" s="366" t="s">
        <v>958</v>
      </c>
      <c r="D575" s="1333" t="s">
        <v>3785</v>
      </c>
      <c r="E575" s="1335">
        <v>1</v>
      </c>
      <c r="F575" s="98"/>
      <c r="G575" s="63"/>
      <c r="H575" s="63"/>
      <c r="I575" s="173">
        <f>E575</f>
        <v>1</v>
      </c>
      <c r="J575" s="100"/>
      <c r="K575" s="13"/>
    </row>
    <row r="576" spans="3:11" x14ac:dyDescent="0.3">
      <c r="C576" s="29"/>
      <c r="D576" s="1336" t="s">
        <v>1021</v>
      </c>
      <c r="E576" s="134"/>
      <c r="F576" s="98"/>
      <c r="G576" s="63"/>
      <c r="H576" s="63"/>
      <c r="I576" s="172"/>
      <c r="J576" s="100"/>
      <c r="K576" s="13"/>
    </row>
    <row r="577" spans="3:11" x14ac:dyDescent="0.3">
      <c r="C577" s="366"/>
      <c r="D577" s="1333" t="s">
        <v>1091</v>
      </c>
      <c r="E577" s="1335">
        <v>1</v>
      </c>
      <c r="F577" s="98"/>
      <c r="G577" s="63"/>
      <c r="H577" s="63"/>
      <c r="I577" s="173">
        <f>E577</f>
        <v>1</v>
      </c>
      <c r="J577" s="100"/>
      <c r="K577" s="13"/>
    </row>
    <row r="578" spans="3:11" x14ac:dyDescent="0.3">
      <c r="C578" s="366"/>
      <c r="D578" s="1336" t="s">
        <v>1102</v>
      </c>
      <c r="E578" s="134"/>
      <c r="F578" s="98"/>
      <c r="G578" s="63"/>
      <c r="H578" s="63"/>
      <c r="I578" s="172"/>
      <c r="J578" s="100"/>
      <c r="K578" s="13"/>
    </row>
    <row r="579" spans="3:11" x14ac:dyDescent="0.3">
      <c r="C579" s="366"/>
      <c r="D579" s="1333" t="s">
        <v>3786</v>
      </c>
      <c r="E579" s="1335">
        <v>1</v>
      </c>
      <c r="F579" s="98"/>
      <c r="G579" s="63"/>
      <c r="H579" s="63"/>
      <c r="I579" s="173">
        <f>E579</f>
        <v>1</v>
      </c>
      <c r="J579" s="100"/>
      <c r="K579" s="13"/>
    </row>
    <row r="580" spans="3:11" x14ac:dyDescent="0.3">
      <c r="C580" s="366"/>
      <c r="D580" s="1333" t="s">
        <v>1662</v>
      </c>
      <c r="E580" s="1335">
        <v>2</v>
      </c>
      <c r="F580" s="98"/>
      <c r="G580" s="63"/>
      <c r="H580" s="63"/>
      <c r="I580" s="173">
        <f>E580</f>
        <v>2</v>
      </c>
      <c r="J580" s="100"/>
      <c r="K580" s="13"/>
    </row>
    <row r="581" spans="3:11" x14ac:dyDescent="0.3">
      <c r="C581" s="366" t="s">
        <v>1155</v>
      </c>
      <c r="D581" s="1333" t="s">
        <v>566</v>
      </c>
      <c r="E581" s="450">
        <v>4</v>
      </c>
      <c r="F581" s="98"/>
      <c r="G581" s="63"/>
      <c r="H581" s="63"/>
      <c r="I581" s="173">
        <f>E581</f>
        <v>4</v>
      </c>
      <c r="J581" s="100"/>
      <c r="K581" s="13"/>
    </row>
    <row r="582" spans="3:11" x14ac:dyDescent="0.3">
      <c r="C582" s="366"/>
      <c r="D582" s="1336" t="s">
        <v>1937</v>
      </c>
      <c r="E582" s="134"/>
      <c r="F582" s="98"/>
      <c r="G582" s="63"/>
      <c r="H582" s="63"/>
      <c r="I582" s="172"/>
      <c r="J582" s="100"/>
      <c r="K582" s="13"/>
    </row>
    <row r="583" spans="3:11" x14ac:dyDescent="0.3">
      <c r="C583" s="366"/>
      <c r="D583" s="1333" t="s">
        <v>1778</v>
      </c>
      <c r="E583" s="1335">
        <v>3</v>
      </c>
      <c r="F583" s="98"/>
      <c r="G583" s="63"/>
      <c r="H583" s="63"/>
      <c r="I583" s="173">
        <f>E583</f>
        <v>3</v>
      </c>
      <c r="J583" s="100"/>
      <c r="K583" s="13"/>
    </row>
    <row r="584" spans="3:11" x14ac:dyDescent="0.3">
      <c r="C584" s="29"/>
      <c r="D584" s="138" t="s">
        <v>118</v>
      </c>
      <c r="E584" s="134"/>
      <c r="F584" s="98"/>
      <c r="G584" s="63"/>
      <c r="H584" s="63"/>
      <c r="I584" s="172"/>
      <c r="J584" s="100"/>
      <c r="K584" s="13"/>
    </row>
    <row r="585" spans="3:11" x14ac:dyDescent="0.3">
      <c r="C585" s="29"/>
      <c r="D585" s="1336" t="s">
        <v>1274</v>
      </c>
      <c r="E585" s="134"/>
      <c r="F585" s="98"/>
      <c r="G585" s="63"/>
      <c r="H585" s="63"/>
      <c r="I585" s="172"/>
      <c r="J585" s="100"/>
      <c r="K585" s="13"/>
    </row>
    <row r="586" spans="3:11" x14ac:dyDescent="0.3">
      <c r="C586" s="366" t="s">
        <v>1278</v>
      </c>
      <c r="D586" s="1333" t="s">
        <v>293</v>
      </c>
      <c r="E586" s="1335">
        <v>1</v>
      </c>
      <c r="F586" s="98"/>
      <c r="G586" s="63"/>
      <c r="H586" s="63"/>
      <c r="I586" s="173">
        <f>E586</f>
        <v>1</v>
      </c>
      <c r="J586" s="100"/>
      <c r="K586" s="13"/>
    </row>
    <row r="587" spans="3:11" x14ac:dyDescent="0.3">
      <c r="C587" s="29"/>
      <c r="D587" s="138" t="s">
        <v>67</v>
      </c>
      <c r="E587" s="134"/>
      <c r="F587" s="98"/>
      <c r="G587" s="63"/>
      <c r="H587" s="63"/>
      <c r="I587" s="172"/>
      <c r="J587" s="100"/>
      <c r="K587" s="13"/>
    </row>
    <row r="588" spans="3:11" x14ac:dyDescent="0.3">
      <c r="C588" s="29"/>
      <c r="D588" s="1336" t="s">
        <v>1273</v>
      </c>
      <c r="E588" s="134"/>
      <c r="F588" s="98"/>
      <c r="G588" s="63"/>
      <c r="H588" s="63"/>
      <c r="I588" s="172"/>
      <c r="J588" s="100"/>
      <c r="K588" s="13"/>
    </row>
    <row r="589" spans="3:11" x14ac:dyDescent="0.3">
      <c r="C589" s="366" t="s">
        <v>1313</v>
      </c>
      <c r="D589" s="1333" t="s">
        <v>2363</v>
      </c>
      <c r="E589" s="1335">
        <v>1</v>
      </c>
      <c r="F589" s="98"/>
      <c r="G589" s="63"/>
      <c r="H589" s="63"/>
      <c r="I589" s="173">
        <f>E589</f>
        <v>1</v>
      </c>
      <c r="J589" s="100"/>
      <c r="K589" s="13"/>
    </row>
    <row r="590" spans="3:11" x14ac:dyDescent="0.3">
      <c r="C590" s="29"/>
      <c r="D590" s="138" t="s">
        <v>69</v>
      </c>
      <c r="E590" s="134"/>
      <c r="F590" s="98"/>
      <c r="G590" s="63"/>
      <c r="H590" s="63"/>
      <c r="I590" s="172"/>
      <c r="J590" s="100"/>
      <c r="K590" s="13"/>
    </row>
    <row r="591" spans="3:11" x14ac:dyDescent="0.3">
      <c r="C591" s="29"/>
      <c r="D591" s="1336" t="s">
        <v>1333</v>
      </c>
      <c r="E591" s="134"/>
      <c r="F591" s="98"/>
      <c r="G591" s="63"/>
      <c r="H591" s="63"/>
      <c r="I591" s="172"/>
      <c r="J591" s="100"/>
      <c r="K591" s="13"/>
    </row>
    <row r="592" spans="3:11" x14ac:dyDescent="0.3">
      <c r="C592" s="366" t="s">
        <v>2494</v>
      </c>
      <c r="D592" s="1333" t="s">
        <v>193</v>
      </c>
      <c r="E592" s="1335">
        <v>1</v>
      </c>
      <c r="F592" s="98"/>
      <c r="G592" s="63"/>
      <c r="H592" s="63"/>
      <c r="I592" s="173">
        <f>E592</f>
        <v>1</v>
      </c>
      <c r="J592" s="100"/>
      <c r="K592" s="13"/>
    </row>
    <row r="593" spans="3:11" x14ac:dyDescent="0.3">
      <c r="C593" s="29"/>
      <c r="D593" s="138" t="s">
        <v>188</v>
      </c>
      <c r="E593" s="134"/>
      <c r="F593" s="98"/>
      <c r="G593" s="63"/>
      <c r="H593" s="63"/>
      <c r="I593" s="172"/>
      <c r="J593" s="100"/>
      <c r="K593" s="13"/>
    </row>
    <row r="594" spans="3:11" x14ac:dyDescent="0.3">
      <c r="C594" s="29"/>
      <c r="D594" s="1336" t="s">
        <v>1358</v>
      </c>
      <c r="E594" s="134"/>
      <c r="F594" s="98"/>
      <c r="G594" s="63"/>
      <c r="H594" s="63"/>
      <c r="I594" s="172"/>
      <c r="J594" s="100"/>
      <c r="K594" s="13"/>
    </row>
    <row r="595" spans="3:11" x14ac:dyDescent="0.3">
      <c r="C595" s="366" t="s">
        <v>1359</v>
      </c>
      <c r="D595" s="1333" t="s">
        <v>162</v>
      </c>
      <c r="E595" s="1335">
        <v>1</v>
      </c>
      <c r="F595" s="98"/>
      <c r="G595" s="63"/>
      <c r="H595" s="63"/>
      <c r="I595" s="173">
        <f>E595</f>
        <v>1</v>
      </c>
      <c r="J595" s="100"/>
      <c r="K595" s="13"/>
    </row>
    <row r="596" spans="3:11" x14ac:dyDescent="0.3">
      <c r="C596" s="29"/>
      <c r="D596" s="138" t="s">
        <v>119</v>
      </c>
      <c r="E596" s="134"/>
      <c r="F596" s="98"/>
      <c r="G596" s="63"/>
      <c r="H596" s="63"/>
      <c r="I596" s="172"/>
      <c r="J596" s="100"/>
      <c r="K596" s="13"/>
    </row>
    <row r="597" spans="3:11" x14ac:dyDescent="0.3">
      <c r="C597" s="29"/>
      <c r="D597" s="1336" t="s">
        <v>1358</v>
      </c>
      <c r="E597" s="134"/>
      <c r="F597" s="98"/>
      <c r="G597" s="63"/>
      <c r="H597" s="63"/>
      <c r="I597" s="172"/>
      <c r="J597" s="100"/>
      <c r="K597" s="13"/>
    </row>
    <row r="598" spans="3:11" x14ac:dyDescent="0.3">
      <c r="C598" s="366" t="s">
        <v>1425</v>
      </c>
      <c r="D598" s="1333" t="s">
        <v>138</v>
      </c>
      <c r="E598" s="1335">
        <v>1</v>
      </c>
      <c r="F598" s="98"/>
      <c r="G598" s="63"/>
      <c r="H598" s="63"/>
      <c r="I598" s="173">
        <f>E598</f>
        <v>1</v>
      </c>
      <c r="J598" s="100"/>
      <c r="K598" s="13"/>
    </row>
    <row r="599" spans="3:11" x14ac:dyDescent="0.3">
      <c r="C599" s="366"/>
      <c r="D599" s="1337" t="s">
        <v>203</v>
      </c>
      <c r="E599" s="134"/>
      <c r="F599" s="98"/>
      <c r="G599" s="63"/>
      <c r="H599" s="63"/>
      <c r="I599" s="172"/>
      <c r="J599" s="100"/>
      <c r="K599" s="13"/>
    </row>
    <row r="600" spans="3:11" x14ac:dyDescent="0.3">
      <c r="C600" s="366"/>
      <c r="D600" s="138" t="s">
        <v>170</v>
      </c>
      <c r="E600" s="134"/>
      <c r="F600" s="98"/>
      <c r="G600" s="63"/>
      <c r="H600" s="63"/>
      <c r="I600" s="172"/>
      <c r="J600" s="100"/>
      <c r="K600" s="13"/>
    </row>
    <row r="601" spans="3:11" x14ac:dyDescent="0.3">
      <c r="C601" s="366"/>
      <c r="D601" s="1336" t="s">
        <v>1750</v>
      </c>
      <c r="E601" s="134"/>
      <c r="F601" s="98"/>
      <c r="G601" s="63"/>
      <c r="H601" s="63"/>
      <c r="I601" s="172"/>
      <c r="J601" s="100"/>
      <c r="K601" s="13"/>
    </row>
    <row r="602" spans="3:11" x14ac:dyDescent="0.3">
      <c r="C602" s="366"/>
      <c r="D602" s="1333" t="s">
        <v>1091</v>
      </c>
      <c r="E602" s="1335">
        <v>1</v>
      </c>
      <c r="F602" s="98"/>
      <c r="G602" s="63"/>
      <c r="H602" s="63"/>
      <c r="I602" s="173">
        <f>E602</f>
        <v>1</v>
      </c>
      <c r="J602" s="100"/>
      <c r="K602" s="13"/>
    </row>
    <row r="603" spans="3:11" x14ac:dyDescent="0.3">
      <c r="C603" s="366"/>
      <c r="D603" s="1336" t="s">
        <v>1798</v>
      </c>
      <c r="E603" s="134"/>
      <c r="F603" s="98"/>
      <c r="G603" s="63"/>
      <c r="H603" s="63"/>
      <c r="I603" s="172"/>
      <c r="J603" s="100"/>
      <c r="K603" s="13"/>
    </row>
    <row r="604" spans="3:11" x14ac:dyDescent="0.3">
      <c r="C604" s="366"/>
      <c r="D604" s="1333" t="s">
        <v>3787</v>
      </c>
      <c r="E604" s="1335">
        <v>2</v>
      </c>
      <c r="F604" s="98"/>
      <c r="G604" s="63"/>
      <c r="H604" s="63"/>
      <c r="I604" s="173">
        <f>E604</f>
        <v>2</v>
      </c>
      <c r="J604" s="100"/>
      <c r="K604" s="13"/>
    </row>
    <row r="605" spans="3:11" x14ac:dyDescent="0.3">
      <c r="C605" s="366"/>
      <c r="D605" s="1333" t="s">
        <v>3788</v>
      </c>
      <c r="E605" s="1335">
        <v>1</v>
      </c>
      <c r="F605" s="98"/>
      <c r="G605" s="63"/>
      <c r="H605" s="63"/>
      <c r="I605" s="173">
        <f>E605</f>
        <v>1</v>
      </c>
      <c r="J605" s="100"/>
      <c r="K605" s="13"/>
    </row>
    <row r="606" spans="3:11" x14ac:dyDescent="0.3">
      <c r="C606" s="366"/>
      <c r="D606" s="1333" t="s">
        <v>1091</v>
      </c>
      <c r="E606" s="450">
        <v>1</v>
      </c>
      <c r="F606" s="98"/>
      <c r="G606" s="63"/>
      <c r="H606" s="63"/>
      <c r="I606" s="173">
        <f>E606</f>
        <v>1</v>
      </c>
      <c r="J606" s="100"/>
      <c r="K606" s="13"/>
    </row>
    <row r="607" spans="3:11" x14ac:dyDescent="0.3">
      <c r="C607" s="366"/>
      <c r="D607" s="1333" t="s">
        <v>3789</v>
      </c>
      <c r="E607" s="450">
        <v>4</v>
      </c>
      <c r="F607" s="98"/>
      <c r="G607" s="63"/>
      <c r="H607" s="63"/>
      <c r="I607" s="173">
        <f>E607</f>
        <v>4</v>
      </c>
      <c r="J607" s="100"/>
      <c r="K607" s="13"/>
    </row>
    <row r="608" spans="3:11" x14ac:dyDescent="0.3">
      <c r="C608" s="366"/>
      <c r="D608" s="1333"/>
      <c r="E608" s="450"/>
      <c r="F608" s="98"/>
      <c r="G608" s="63"/>
      <c r="H608" s="63"/>
      <c r="I608" s="172"/>
      <c r="J608" s="100"/>
      <c r="K608" s="13"/>
    </row>
    <row r="609" spans="3:11" ht="33" customHeight="1" x14ac:dyDescent="0.25">
      <c r="C609" s="178" t="str">
        <f>RESUMEN!C371</f>
        <v>03.09.02.18</v>
      </c>
      <c r="D609" s="2146" t="str">
        <f>RESUMEN!D371</f>
        <v>PCF-04c PUERTA LISTADA DE 2 HOJAS 1.20x2.00m BATIENTE CORTAFUEGO RF-90. MARCO DE ACERO INOXIDABLE</v>
      </c>
      <c r="E609" s="2147"/>
      <c r="F609" s="2147"/>
      <c r="G609" s="2147"/>
      <c r="H609" s="2147"/>
      <c r="I609" s="2147"/>
      <c r="J609" s="2147"/>
      <c r="K609" s="2148"/>
    </row>
    <row r="610" spans="3:11" ht="18" customHeight="1" x14ac:dyDescent="0.3">
      <c r="C610" s="15" t="s">
        <v>1</v>
      </c>
      <c r="D610" s="1325" t="s">
        <v>2</v>
      </c>
      <c r="E610" s="92" t="s">
        <v>45</v>
      </c>
      <c r="F610" s="48" t="s">
        <v>52</v>
      </c>
      <c r="G610" s="48" t="s">
        <v>47</v>
      </c>
      <c r="H610" s="48" t="s">
        <v>48</v>
      </c>
      <c r="I610" s="171" t="s">
        <v>49</v>
      </c>
      <c r="J610" s="93" t="s">
        <v>50</v>
      </c>
      <c r="K610" s="7" t="s">
        <v>3</v>
      </c>
    </row>
    <row r="611" spans="3:11" x14ac:dyDescent="0.3">
      <c r="C611" s="25"/>
      <c r="D611" s="146"/>
      <c r="E611" s="17"/>
      <c r="F611" s="49"/>
      <c r="G611" s="49"/>
      <c r="H611" s="49"/>
      <c r="I611" s="209"/>
      <c r="J611" s="145">
        <f>SUM(I616:I622)</f>
        <v>3</v>
      </c>
      <c r="K611" s="440" t="s">
        <v>15</v>
      </c>
    </row>
    <row r="612" spans="3:11" x14ac:dyDescent="0.3">
      <c r="C612" s="366"/>
      <c r="D612" s="1333"/>
      <c r="E612" s="450"/>
      <c r="F612" s="98"/>
      <c r="G612" s="63"/>
      <c r="H612" s="63"/>
      <c r="I612" s="172"/>
      <c r="J612" s="100"/>
      <c r="K612" s="13"/>
    </row>
    <row r="613" spans="3:11" x14ac:dyDescent="0.3">
      <c r="C613" s="29"/>
      <c r="D613" s="1337" t="s">
        <v>200</v>
      </c>
      <c r="E613" s="134"/>
      <c r="F613" s="98"/>
      <c r="G613" s="63"/>
      <c r="H613" s="63"/>
      <c r="I613" s="172"/>
      <c r="J613" s="100"/>
      <c r="K613" s="13"/>
    </row>
    <row r="614" spans="3:11" x14ac:dyDescent="0.3">
      <c r="C614" s="29"/>
      <c r="D614" s="138" t="s">
        <v>170</v>
      </c>
      <c r="E614" s="134"/>
      <c r="F614" s="98"/>
      <c r="G614" s="63"/>
      <c r="H614" s="63"/>
      <c r="I614" s="172"/>
      <c r="J614" s="100"/>
      <c r="K614" s="13"/>
    </row>
    <row r="615" spans="3:11" x14ac:dyDescent="0.3">
      <c r="C615" s="29"/>
      <c r="D615" s="1336" t="s">
        <v>1692</v>
      </c>
      <c r="E615" s="134"/>
      <c r="F615" s="98"/>
      <c r="G615" s="63"/>
      <c r="H615" s="63"/>
      <c r="I615" s="172"/>
      <c r="J615" s="100"/>
      <c r="K615" s="13"/>
    </row>
    <row r="616" spans="3:11" x14ac:dyDescent="0.3">
      <c r="C616" s="366"/>
      <c r="D616" s="1333" t="s">
        <v>1091</v>
      </c>
      <c r="E616" s="1335">
        <v>1</v>
      </c>
      <c r="F616" s="98"/>
      <c r="G616" s="63"/>
      <c r="H616" s="63"/>
      <c r="I616" s="173">
        <f>E616</f>
        <v>1</v>
      </c>
      <c r="J616" s="100"/>
      <c r="K616" s="13"/>
    </row>
    <row r="617" spans="3:11" x14ac:dyDescent="0.3">
      <c r="C617" s="366"/>
      <c r="D617" s="1337" t="s">
        <v>203</v>
      </c>
      <c r="E617" s="134"/>
      <c r="F617" s="98"/>
      <c r="G617" s="63"/>
      <c r="H617" s="63"/>
      <c r="I617" s="172"/>
      <c r="J617" s="100"/>
      <c r="K617" s="13"/>
    </row>
    <row r="618" spans="3:11" x14ac:dyDescent="0.3">
      <c r="C618" s="366"/>
      <c r="D618" s="138" t="s">
        <v>170</v>
      </c>
      <c r="E618" s="134"/>
      <c r="F618" s="98"/>
      <c r="G618" s="63"/>
      <c r="H618" s="63"/>
      <c r="I618" s="172"/>
      <c r="J618" s="100"/>
      <c r="K618" s="13"/>
    </row>
    <row r="619" spans="3:11" x14ac:dyDescent="0.3">
      <c r="C619" s="366"/>
      <c r="D619" s="1336" t="s">
        <v>1844</v>
      </c>
      <c r="E619" s="134"/>
      <c r="F619" s="98"/>
      <c r="G619" s="63"/>
      <c r="H619" s="63"/>
      <c r="I619" s="172"/>
      <c r="J619" s="100"/>
      <c r="K619" s="13"/>
    </row>
    <row r="620" spans="3:11" x14ac:dyDescent="0.3">
      <c r="C620" s="366"/>
      <c r="D620" s="1333" t="s">
        <v>1091</v>
      </c>
      <c r="E620" s="1335">
        <v>1</v>
      </c>
      <c r="F620" s="98"/>
      <c r="G620" s="63"/>
      <c r="H620" s="63"/>
      <c r="I620" s="173">
        <f>E620</f>
        <v>1</v>
      </c>
      <c r="J620" s="100"/>
      <c r="K620" s="13"/>
    </row>
    <row r="621" spans="3:11" x14ac:dyDescent="0.3">
      <c r="C621" s="366"/>
      <c r="D621" s="1333" t="s">
        <v>3789</v>
      </c>
      <c r="E621" s="1335">
        <v>1</v>
      </c>
      <c r="F621" s="98"/>
      <c r="G621" s="63"/>
      <c r="H621" s="63"/>
      <c r="I621" s="173">
        <f>E621</f>
        <v>1</v>
      </c>
      <c r="J621" s="100"/>
      <c r="K621" s="13"/>
    </row>
    <row r="622" spans="3:11" x14ac:dyDescent="0.3">
      <c r="C622" s="366"/>
      <c r="D622" s="1333"/>
      <c r="E622" s="450"/>
      <c r="F622" s="98"/>
      <c r="G622" s="63"/>
      <c r="H622" s="63"/>
      <c r="I622" s="172"/>
      <c r="J622" s="100"/>
      <c r="K622" s="13"/>
    </row>
    <row r="623" spans="3:11" ht="15" customHeight="1" x14ac:dyDescent="0.25">
      <c r="C623" s="25" t="str">
        <f>RESUMEN!C372</f>
        <v>03.09.03</v>
      </c>
      <c r="D623" s="2143" t="str">
        <f>RESUMEN!D372</f>
        <v>BARANDAS METALICAS</v>
      </c>
      <c r="E623" s="1948"/>
      <c r="F623" s="1948"/>
      <c r="G623" s="1948"/>
      <c r="H623" s="1948"/>
      <c r="I623" s="1948"/>
      <c r="J623" s="1948"/>
      <c r="K623" s="1949"/>
    </row>
    <row r="624" spans="3:11" ht="33" customHeight="1" x14ac:dyDescent="0.25">
      <c r="C624" s="178" t="str">
        <f>RESUMEN!C373</f>
        <v>03.09.03.01</v>
      </c>
      <c r="D624" s="2146" t="str">
        <f>RESUMEN!D373</f>
        <v>BARANDAS DE ESCALERAS C/ TUBO DE FIERRO NEGRO Ø  2" H= 0,925M</v>
      </c>
      <c r="E624" s="2147"/>
      <c r="F624" s="2147"/>
      <c r="G624" s="2147"/>
      <c r="H624" s="2147"/>
      <c r="I624" s="2147"/>
      <c r="J624" s="2147"/>
      <c r="K624" s="2148"/>
    </row>
    <row r="625" spans="3:11" ht="18" customHeight="1" x14ac:dyDescent="0.3">
      <c r="C625" s="15" t="s">
        <v>1</v>
      </c>
      <c r="D625" s="1315" t="s">
        <v>2</v>
      </c>
      <c r="E625" s="92" t="s">
        <v>45</v>
      </c>
      <c r="F625" s="48" t="s">
        <v>52</v>
      </c>
      <c r="G625" s="48" t="s">
        <v>47</v>
      </c>
      <c r="H625" s="48" t="s">
        <v>48</v>
      </c>
      <c r="I625" s="171" t="s">
        <v>49</v>
      </c>
      <c r="J625" s="93" t="s">
        <v>50</v>
      </c>
      <c r="K625" s="7" t="s">
        <v>3</v>
      </c>
    </row>
    <row r="626" spans="3:11" x14ac:dyDescent="0.3">
      <c r="C626" s="25"/>
      <c r="D626" s="146"/>
      <c r="E626" s="17"/>
      <c r="F626" s="49"/>
      <c r="G626" s="49"/>
      <c r="H626" s="49"/>
      <c r="I626" s="209"/>
      <c r="J626" s="145">
        <f>SUM(I628:I666)</f>
        <v>200.42999999999998</v>
      </c>
      <c r="K626" s="440" t="s">
        <v>7</v>
      </c>
    </row>
    <row r="627" spans="3:11" x14ac:dyDescent="0.3">
      <c r="C627" s="646"/>
      <c r="D627" s="690" t="s">
        <v>3710</v>
      </c>
      <c r="E627" s="77"/>
      <c r="F627" s="1330"/>
      <c r="G627" s="1330"/>
      <c r="H627" s="1330"/>
      <c r="I627" s="650"/>
      <c r="J627" s="451"/>
      <c r="K627" s="647"/>
    </row>
    <row r="628" spans="3:11" x14ac:dyDescent="0.3">
      <c r="C628" s="29"/>
      <c r="D628" s="78" t="s">
        <v>3219</v>
      </c>
      <c r="E628" s="95"/>
      <c r="F628" s="61"/>
      <c r="G628" s="61"/>
      <c r="H628" s="61"/>
      <c r="I628" s="173">
        <f>PRODUCT(E628:H628)</f>
        <v>0</v>
      </c>
      <c r="J628" s="100"/>
      <c r="K628" s="13"/>
    </row>
    <row r="629" spans="3:11" x14ac:dyDescent="0.3">
      <c r="C629" s="29"/>
      <c r="D629" s="99" t="s">
        <v>169</v>
      </c>
      <c r="E629" s="95">
        <v>1</v>
      </c>
      <c r="F629" s="86">
        <v>2.92</v>
      </c>
      <c r="G629" s="61"/>
      <c r="H629" s="61"/>
      <c r="I629" s="173">
        <f>PRODUCT(E629:H629)</f>
        <v>2.92</v>
      </c>
      <c r="J629" s="100"/>
      <c r="K629" s="13"/>
    </row>
    <row r="630" spans="3:11" x14ac:dyDescent="0.3">
      <c r="C630" s="29"/>
      <c r="D630" s="99" t="s">
        <v>200</v>
      </c>
      <c r="E630" s="95">
        <v>1</v>
      </c>
      <c r="F630" s="86">
        <v>7.14</v>
      </c>
      <c r="G630" s="61"/>
      <c r="H630" s="61"/>
      <c r="I630" s="173">
        <f>PRODUCT(E630:H630)</f>
        <v>7.14</v>
      </c>
      <c r="J630" s="100"/>
      <c r="K630" s="13"/>
    </row>
    <row r="631" spans="3:11" x14ac:dyDescent="0.3">
      <c r="C631" s="29"/>
      <c r="D631" s="99" t="s">
        <v>203</v>
      </c>
      <c r="E631" s="95">
        <v>1</v>
      </c>
      <c r="F631" s="86">
        <v>8.7100000000000009</v>
      </c>
      <c r="G631" s="61"/>
      <c r="H631" s="61"/>
      <c r="I631" s="173">
        <f>PRODUCT(E631:H631)</f>
        <v>8.7100000000000009</v>
      </c>
      <c r="J631" s="100"/>
      <c r="K631" s="13"/>
    </row>
    <row r="632" spans="3:11" x14ac:dyDescent="0.3">
      <c r="C632" s="29"/>
      <c r="D632" s="690" t="s">
        <v>3711</v>
      </c>
      <c r="E632" s="95"/>
      <c r="F632" s="86"/>
      <c r="G632" s="61"/>
      <c r="H632" s="61"/>
      <c r="I632" s="173"/>
      <c r="J632" s="100"/>
      <c r="K632" s="13"/>
    </row>
    <row r="633" spans="3:11" x14ac:dyDescent="0.3">
      <c r="C633" s="29"/>
      <c r="D633" s="78" t="s">
        <v>2015</v>
      </c>
      <c r="E633" s="95"/>
      <c r="F633" s="61"/>
      <c r="G633" s="61"/>
      <c r="H633" s="61"/>
      <c r="I633" s="173">
        <f>PRODUCT(E633:H633)</f>
        <v>0</v>
      </c>
      <c r="J633" s="100"/>
      <c r="K633" s="13"/>
    </row>
    <row r="634" spans="3:11" x14ac:dyDescent="0.3">
      <c r="C634" s="29"/>
      <c r="D634" s="99" t="s">
        <v>3701</v>
      </c>
      <c r="E634" s="95">
        <v>1</v>
      </c>
      <c r="F634" s="86">
        <v>4.25</v>
      </c>
      <c r="G634" s="61"/>
      <c r="H634" s="61"/>
      <c r="I634" s="173">
        <f>PRODUCT(E634:H634)</f>
        <v>4.25</v>
      </c>
      <c r="J634" s="100"/>
      <c r="K634" s="13"/>
    </row>
    <row r="635" spans="3:11" x14ac:dyDescent="0.3">
      <c r="C635" s="29"/>
      <c r="D635" s="99"/>
      <c r="E635" s="95">
        <v>1</v>
      </c>
      <c r="F635" s="86">
        <v>6.81</v>
      </c>
      <c r="G635" s="61"/>
      <c r="H635" s="61"/>
      <c r="I635" s="173">
        <f>PRODUCT(E635:H635)</f>
        <v>6.81</v>
      </c>
      <c r="J635" s="100"/>
      <c r="K635" s="13"/>
    </row>
    <row r="636" spans="3:11" x14ac:dyDescent="0.3">
      <c r="C636" s="29"/>
      <c r="D636" s="99" t="s">
        <v>169</v>
      </c>
      <c r="E636" s="95">
        <v>1</v>
      </c>
      <c r="F636" s="86">
        <v>7.3</v>
      </c>
      <c r="G636" s="61"/>
      <c r="H636" s="61"/>
      <c r="I636" s="173">
        <f t="shared" ref="I636:I645" si="1">PRODUCT(E636:H636)</f>
        <v>7.3</v>
      </c>
      <c r="J636" s="100"/>
      <c r="K636" s="13"/>
    </row>
    <row r="637" spans="3:11" x14ac:dyDescent="0.3">
      <c r="C637" s="29"/>
      <c r="D637" s="99" t="s">
        <v>200</v>
      </c>
      <c r="E637" s="95">
        <v>1</v>
      </c>
      <c r="F637" s="86">
        <v>8.9</v>
      </c>
      <c r="G637" s="61"/>
      <c r="H637" s="61"/>
      <c r="I637" s="173">
        <f t="shared" si="1"/>
        <v>8.9</v>
      </c>
      <c r="J637" s="100"/>
      <c r="K637" s="13"/>
    </row>
    <row r="638" spans="3:11" x14ac:dyDescent="0.3">
      <c r="C638" s="29"/>
      <c r="D638" s="99" t="s">
        <v>203</v>
      </c>
      <c r="E638" s="95">
        <v>1</v>
      </c>
      <c r="F638" s="86">
        <v>8.9</v>
      </c>
      <c r="G638" s="61"/>
      <c r="H638" s="61"/>
      <c r="I638" s="173">
        <f t="shared" si="1"/>
        <v>8.9</v>
      </c>
      <c r="J638" s="100"/>
      <c r="K638" s="13"/>
    </row>
    <row r="639" spans="3:11" x14ac:dyDescent="0.3">
      <c r="C639" s="29"/>
      <c r="D639" s="690" t="s">
        <v>3712</v>
      </c>
      <c r="E639" s="95"/>
      <c r="F639" s="86"/>
      <c r="G639" s="61"/>
      <c r="H639" s="61"/>
      <c r="I639" s="173"/>
      <c r="J639" s="100"/>
      <c r="K639" s="13"/>
    </row>
    <row r="640" spans="3:11" x14ac:dyDescent="0.3">
      <c r="C640" s="29"/>
      <c r="D640" s="78" t="s">
        <v>3232</v>
      </c>
      <c r="E640" s="95"/>
      <c r="F640" s="61"/>
      <c r="G640" s="61"/>
      <c r="H640" s="61"/>
      <c r="I640" s="173">
        <f t="shared" si="1"/>
        <v>0</v>
      </c>
      <c r="J640" s="100"/>
      <c r="K640" s="13"/>
    </row>
    <row r="641" spans="3:11" x14ac:dyDescent="0.3">
      <c r="C641" s="29"/>
      <c r="D641" s="99" t="s">
        <v>169</v>
      </c>
      <c r="E641" s="95">
        <v>1</v>
      </c>
      <c r="F641" s="86">
        <v>6.81</v>
      </c>
      <c r="G641" s="61"/>
      <c r="H641" s="61"/>
      <c r="I641" s="173">
        <f t="shared" si="1"/>
        <v>6.81</v>
      </c>
      <c r="J641" s="100"/>
      <c r="K641" s="13"/>
    </row>
    <row r="642" spans="3:11" x14ac:dyDescent="0.3">
      <c r="C642" s="29"/>
      <c r="D642" s="99" t="s">
        <v>200</v>
      </c>
      <c r="E642" s="95">
        <v>1</v>
      </c>
      <c r="F642" s="86">
        <v>7.36</v>
      </c>
      <c r="G642" s="61"/>
      <c r="H642" s="61"/>
      <c r="I642" s="173">
        <f t="shared" si="1"/>
        <v>7.36</v>
      </c>
      <c r="J642" s="100"/>
      <c r="K642" s="13"/>
    </row>
    <row r="643" spans="3:11" x14ac:dyDescent="0.3">
      <c r="C643" s="29"/>
      <c r="D643" s="99" t="s">
        <v>203</v>
      </c>
      <c r="E643" s="95">
        <v>1</v>
      </c>
      <c r="F643" s="86">
        <v>7.36</v>
      </c>
      <c r="G643" s="61"/>
      <c r="H643" s="61"/>
      <c r="I643" s="173">
        <f t="shared" si="1"/>
        <v>7.36</v>
      </c>
      <c r="J643" s="100"/>
      <c r="K643" s="13"/>
    </row>
    <row r="644" spans="3:11" x14ac:dyDescent="0.3">
      <c r="C644" s="29"/>
      <c r="D644" s="690" t="s">
        <v>3713</v>
      </c>
      <c r="E644" s="95"/>
      <c r="F644" s="86"/>
      <c r="G644" s="61"/>
      <c r="H644" s="61"/>
      <c r="I644" s="173"/>
      <c r="J644" s="100"/>
      <c r="K644" s="13"/>
    </row>
    <row r="645" spans="3:11" x14ac:dyDescent="0.3">
      <c r="C645" s="29"/>
      <c r="D645" s="78" t="s">
        <v>3233</v>
      </c>
      <c r="E645" s="95"/>
      <c r="F645" s="61"/>
      <c r="G645" s="61"/>
      <c r="H645" s="61"/>
      <c r="I645" s="173">
        <f t="shared" si="1"/>
        <v>0</v>
      </c>
      <c r="J645" s="100"/>
      <c r="K645" s="13"/>
    </row>
    <row r="646" spans="3:11" x14ac:dyDescent="0.3">
      <c r="C646" s="29"/>
      <c r="D646" s="99" t="s">
        <v>3702</v>
      </c>
      <c r="E646" s="95">
        <v>1</v>
      </c>
      <c r="F646" s="86">
        <v>4.25</v>
      </c>
      <c r="G646" s="61"/>
      <c r="H646" s="61"/>
      <c r="I646" s="173">
        <f>PRODUCT(E646:H646)</f>
        <v>4.25</v>
      </c>
      <c r="J646" s="100"/>
      <c r="K646" s="13"/>
    </row>
    <row r="647" spans="3:11" x14ac:dyDescent="0.3">
      <c r="C647" s="29"/>
      <c r="D647" s="99" t="s">
        <v>169</v>
      </c>
      <c r="E647" s="95">
        <v>1</v>
      </c>
      <c r="F647" s="86">
        <v>11.38</v>
      </c>
      <c r="G647" s="61"/>
      <c r="H647" s="61"/>
      <c r="I647" s="173">
        <f t="shared" ref="I647:I653" si="2">PRODUCT(E647:H647)</f>
        <v>11.38</v>
      </c>
      <c r="J647" s="100"/>
      <c r="K647" s="13"/>
    </row>
    <row r="648" spans="3:11" x14ac:dyDescent="0.3">
      <c r="C648" s="29"/>
      <c r="D648" s="690" t="s">
        <v>3714</v>
      </c>
      <c r="E648" s="95"/>
      <c r="F648" s="86"/>
      <c r="G648" s="61"/>
      <c r="H648" s="61"/>
      <c r="I648" s="173"/>
      <c r="J648" s="100"/>
      <c r="K648" s="13"/>
    </row>
    <row r="649" spans="3:11" x14ac:dyDescent="0.3">
      <c r="C649" s="29"/>
      <c r="D649" s="78" t="s">
        <v>3234</v>
      </c>
      <c r="E649" s="95"/>
      <c r="F649" s="61"/>
      <c r="G649" s="61"/>
      <c r="H649" s="61"/>
      <c r="I649" s="173">
        <f t="shared" si="2"/>
        <v>0</v>
      </c>
      <c r="J649" s="100"/>
      <c r="K649" s="13"/>
    </row>
    <row r="650" spans="3:11" x14ac:dyDescent="0.3">
      <c r="C650" s="29"/>
      <c r="D650" s="99" t="s">
        <v>3703</v>
      </c>
      <c r="E650" s="95">
        <v>2</v>
      </c>
      <c r="F650" s="86">
        <v>4.28</v>
      </c>
      <c r="G650" s="61"/>
      <c r="H650" s="61"/>
      <c r="I650" s="173">
        <f>PRODUCT(E650:H650)</f>
        <v>8.56</v>
      </c>
      <c r="J650" s="100"/>
      <c r="K650" s="13"/>
    </row>
    <row r="651" spans="3:11" x14ac:dyDescent="0.3">
      <c r="C651" s="29"/>
      <c r="D651" s="99" t="s">
        <v>169</v>
      </c>
      <c r="E651" s="95">
        <v>1</v>
      </c>
      <c r="F651" s="86">
        <v>7.06</v>
      </c>
      <c r="G651" s="61"/>
      <c r="H651" s="61"/>
      <c r="I651" s="173">
        <f t="shared" si="2"/>
        <v>7.06</v>
      </c>
      <c r="J651" s="100"/>
      <c r="K651" s="13"/>
    </row>
    <row r="652" spans="3:11" x14ac:dyDescent="0.3">
      <c r="C652" s="29"/>
      <c r="D652" s="99" t="s">
        <v>200</v>
      </c>
      <c r="E652" s="95">
        <v>1</v>
      </c>
      <c r="F652" s="86">
        <v>7.36</v>
      </c>
      <c r="G652" s="61"/>
      <c r="H652" s="61"/>
      <c r="I652" s="173">
        <f t="shared" si="2"/>
        <v>7.36</v>
      </c>
      <c r="J652" s="100"/>
      <c r="K652" s="13"/>
    </row>
    <row r="653" spans="3:11" x14ac:dyDescent="0.3">
      <c r="C653" s="29"/>
      <c r="D653" s="99" t="s">
        <v>203</v>
      </c>
      <c r="E653" s="95">
        <v>1</v>
      </c>
      <c r="F653" s="86">
        <v>7.71</v>
      </c>
      <c r="G653" s="61"/>
      <c r="H653" s="61"/>
      <c r="I653" s="173">
        <f t="shared" si="2"/>
        <v>7.71</v>
      </c>
      <c r="J653" s="100"/>
      <c r="K653" s="13"/>
    </row>
    <row r="654" spans="3:11" x14ac:dyDescent="0.3">
      <c r="C654" s="29"/>
      <c r="D654" s="690" t="s">
        <v>3715</v>
      </c>
      <c r="E654" s="95"/>
      <c r="F654" s="86"/>
      <c r="G654" s="61"/>
      <c r="H654" s="61"/>
      <c r="I654" s="173"/>
      <c r="J654" s="100"/>
      <c r="K654" s="13"/>
    </row>
    <row r="655" spans="3:11" x14ac:dyDescent="0.3">
      <c r="C655" s="29"/>
      <c r="D655" s="78" t="s">
        <v>3704</v>
      </c>
      <c r="E655" s="95"/>
      <c r="F655" s="61"/>
      <c r="G655" s="61"/>
      <c r="H655" s="61"/>
      <c r="I655" s="173">
        <f>PRODUCT(E655:H655)</f>
        <v>0</v>
      </c>
      <c r="J655" s="100"/>
      <c r="K655" s="13"/>
    </row>
    <row r="656" spans="3:11" x14ac:dyDescent="0.3">
      <c r="C656" s="29"/>
      <c r="D656" s="99" t="s">
        <v>169</v>
      </c>
      <c r="E656" s="95">
        <v>1</v>
      </c>
      <c r="F656" s="86">
        <v>5.65</v>
      </c>
      <c r="G656" s="61"/>
      <c r="H656" s="61"/>
      <c r="I656" s="173">
        <f>PRODUCT(E656:H656)</f>
        <v>5.65</v>
      </c>
      <c r="J656" s="100"/>
      <c r="K656" s="13"/>
    </row>
    <row r="657" spans="3:11" x14ac:dyDescent="0.3">
      <c r="C657" s="29"/>
      <c r="D657" s="99"/>
      <c r="E657" s="95">
        <v>1</v>
      </c>
      <c r="F657" s="86">
        <v>5.75</v>
      </c>
      <c r="G657" s="61"/>
      <c r="H657" s="61"/>
      <c r="I657" s="173">
        <f>PRODUCT(E657:H657)</f>
        <v>5.75</v>
      </c>
      <c r="J657" s="100"/>
      <c r="K657" s="13"/>
    </row>
    <row r="658" spans="3:11" x14ac:dyDescent="0.3">
      <c r="C658" s="29"/>
      <c r="D658" s="99" t="s">
        <v>200</v>
      </c>
      <c r="E658" s="95">
        <v>1</v>
      </c>
      <c r="F658" s="86">
        <v>5.65</v>
      </c>
      <c r="G658" s="61"/>
      <c r="H658" s="61"/>
      <c r="I658" s="173">
        <f>PRODUCT(E658:H658)</f>
        <v>5.65</v>
      </c>
      <c r="J658" s="100"/>
      <c r="K658" s="13"/>
    </row>
    <row r="659" spans="3:11" x14ac:dyDescent="0.3">
      <c r="C659" s="29"/>
      <c r="D659" s="99"/>
      <c r="E659" s="95">
        <v>1</v>
      </c>
      <c r="F659" s="86">
        <v>5.75</v>
      </c>
      <c r="G659" s="61"/>
      <c r="H659" s="61"/>
      <c r="I659" s="173">
        <f>PRODUCT(E659:H659)</f>
        <v>5.75</v>
      </c>
      <c r="J659" s="100"/>
      <c r="K659" s="13"/>
    </row>
    <row r="660" spans="3:11" x14ac:dyDescent="0.3">
      <c r="C660" s="29"/>
      <c r="D660" s="124"/>
      <c r="E660" s="95">
        <v>1</v>
      </c>
      <c r="F660" s="86">
        <v>1.6</v>
      </c>
      <c r="G660" s="61"/>
      <c r="H660" s="61"/>
      <c r="I660" s="173">
        <f t="shared" ref="I660:I666" si="3">PRODUCT(E660:H660)</f>
        <v>1.6</v>
      </c>
      <c r="J660" s="100"/>
      <c r="K660" s="13"/>
    </row>
    <row r="661" spans="3:11" x14ac:dyDescent="0.3">
      <c r="C661" s="29"/>
      <c r="D661" s="690" t="s">
        <v>3716</v>
      </c>
      <c r="E661" s="95"/>
      <c r="F661" s="86"/>
      <c r="G661" s="61"/>
      <c r="H661" s="61"/>
      <c r="I661" s="173"/>
      <c r="J661" s="100"/>
      <c r="K661" s="13"/>
    </row>
    <row r="662" spans="3:11" x14ac:dyDescent="0.3">
      <c r="C662" s="29"/>
      <c r="D662" s="78" t="s">
        <v>3705</v>
      </c>
      <c r="E662" s="95"/>
      <c r="F662" s="61"/>
      <c r="G662" s="61"/>
      <c r="H662" s="61"/>
      <c r="I662" s="173">
        <f t="shared" si="3"/>
        <v>0</v>
      </c>
      <c r="J662" s="100"/>
      <c r="K662" s="13"/>
    </row>
    <row r="663" spans="3:11" x14ac:dyDescent="0.3">
      <c r="C663" s="29"/>
      <c r="D663" s="99" t="s">
        <v>169</v>
      </c>
      <c r="E663" s="95">
        <v>1</v>
      </c>
      <c r="F663" s="86">
        <v>14.95</v>
      </c>
      <c r="G663" s="61"/>
      <c r="H663" s="61"/>
      <c r="I663" s="173">
        <f t="shared" si="3"/>
        <v>14.95</v>
      </c>
      <c r="J663" s="100"/>
      <c r="K663" s="13"/>
    </row>
    <row r="664" spans="3:11" x14ac:dyDescent="0.3">
      <c r="C664" s="29"/>
      <c r="D664" s="99"/>
      <c r="E664" s="95">
        <v>1</v>
      </c>
      <c r="F664" s="86">
        <v>8.0500000000000007</v>
      </c>
      <c r="G664" s="61"/>
      <c r="H664" s="61"/>
      <c r="I664" s="173">
        <f t="shared" si="3"/>
        <v>8.0500000000000007</v>
      </c>
      <c r="J664" s="100"/>
      <c r="K664" s="13"/>
    </row>
    <row r="665" spans="3:11" x14ac:dyDescent="0.3">
      <c r="C665" s="29"/>
      <c r="D665" s="99" t="s">
        <v>200</v>
      </c>
      <c r="E665" s="95">
        <v>1</v>
      </c>
      <c r="F665" s="86">
        <v>14.95</v>
      </c>
      <c r="G665" s="61"/>
      <c r="H665" s="61"/>
      <c r="I665" s="173">
        <f t="shared" si="3"/>
        <v>14.95</v>
      </c>
      <c r="J665" s="100"/>
      <c r="K665" s="13"/>
    </row>
    <row r="666" spans="3:11" x14ac:dyDescent="0.3">
      <c r="C666" s="29"/>
      <c r="D666" s="99"/>
      <c r="E666" s="95">
        <v>1</v>
      </c>
      <c r="F666" s="86">
        <v>15.3</v>
      </c>
      <c r="G666" s="61"/>
      <c r="H666" s="61"/>
      <c r="I666" s="173">
        <f t="shared" si="3"/>
        <v>15.3</v>
      </c>
      <c r="J666" s="100"/>
      <c r="K666" s="13"/>
    </row>
    <row r="667" spans="3:11" ht="18" customHeight="1" x14ac:dyDescent="0.3">
      <c r="C667" s="15" t="s">
        <v>1</v>
      </c>
      <c r="D667" s="1325" t="s">
        <v>2</v>
      </c>
      <c r="E667" s="92" t="s">
        <v>45</v>
      </c>
      <c r="F667" s="48" t="s">
        <v>52</v>
      </c>
      <c r="G667" s="48" t="s">
        <v>47</v>
      </c>
      <c r="H667" s="48" t="s">
        <v>48</v>
      </c>
      <c r="I667" s="171" t="s">
        <v>49</v>
      </c>
      <c r="J667" s="93" t="s">
        <v>50</v>
      </c>
      <c r="K667" s="7" t="s">
        <v>3</v>
      </c>
    </row>
    <row r="668" spans="3:11" ht="27.6" x14ac:dyDescent="0.3">
      <c r="C668" s="25" t="str">
        <f>RESUMEN!C374</f>
        <v>03.09.03.02</v>
      </c>
      <c r="D668" s="146" t="str">
        <f>RESUMEN!D374</f>
        <v>BARANDAS INTERIORES C/ TUBO DE 1 /12", 1", PL DE 1 1/4", H= 0.90M</v>
      </c>
      <c r="E668" s="17"/>
      <c r="F668" s="49"/>
      <c r="G668" s="49"/>
      <c r="H668" s="49"/>
      <c r="I668" s="209"/>
      <c r="J668" s="145">
        <f>SUM(I670:I677)</f>
        <v>26.250000000000004</v>
      </c>
      <c r="K668" s="440" t="s">
        <v>7</v>
      </c>
    </row>
    <row r="669" spans="3:11" x14ac:dyDescent="0.3">
      <c r="C669" s="29"/>
      <c r="D669" s="690" t="s">
        <v>1511</v>
      </c>
      <c r="E669" s="95"/>
      <c r="F669" s="86"/>
      <c r="G669" s="61"/>
      <c r="H669" s="61"/>
      <c r="I669" s="173"/>
      <c r="J669" s="100"/>
      <c r="K669" s="13"/>
    </row>
    <row r="670" spans="3:11" x14ac:dyDescent="0.3">
      <c r="C670" s="29" t="s">
        <v>2423</v>
      </c>
      <c r="D670" s="78" t="s">
        <v>360</v>
      </c>
      <c r="E670" s="95">
        <v>1</v>
      </c>
      <c r="F670" s="86">
        <v>3.95</v>
      </c>
      <c r="G670" s="61"/>
      <c r="H670" s="61"/>
      <c r="I670" s="173">
        <f t="shared" ref="I670:I677" si="4">PRODUCT(E670:H670)</f>
        <v>3.95</v>
      </c>
      <c r="J670" s="100"/>
      <c r="K670" s="13"/>
    </row>
    <row r="671" spans="3:11" x14ac:dyDescent="0.3">
      <c r="C671" s="29"/>
      <c r="D671" s="99"/>
      <c r="E671" s="95">
        <v>1</v>
      </c>
      <c r="F671" s="86">
        <v>5.8</v>
      </c>
      <c r="G671" s="61"/>
      <c r="H671" s="61"/>
      <c r="I671" s="173">
        <f t="shared" si="4"/>
        <v>5.8</v>
      </c>
      <c r="J671" s="100"/>
      <c r="K671" s="13"/>
    </row>
    <row r="672" spans="3:11" x14ac:dyDescent="0.3">
      <c r="C672" s="29"/>
      <c r="D672" s="690" t="s">
        <v>1511</v>
      </c>
      <c r="E672" s="95"/>
      <c r="F672" s="86"/>
      <c r="G672" s="61"/>
      <c r="H672" s="61"/>
      <c r="I672" s="173">
        <f t="shared" si="4"/>
        <v>0</v>
      </c>
      <c r="J672" s="100"/>
      <c r="K672" s="13"/>
    </row>
    <row r="673" spans="3:11" x14ac:dyDescent="0.3">
      <c r="C673" s="29" t="s">
        <v>2436</v>
      </c>
      <c r="D673" s="78" t="s">
        <v>1745</v>
      </c>
      <c r="E673" s="95">
        <v>1</v>
      </c>
      <c r="F673" s="86">
        <v>6.85</v>
      </c>
      <c r="G673" s="61"/>
      <c r="H673" s="61"/>
      <c r="I673" s="173">
        <f t="shared" si="4"/>
        <v>6.85</v>
      </c>
      <c r="J673" s="100"/>
      <c r="K673" s="13"/>
    </row>
    <row r="674" spans="3:11" x14ac:dyDescent="0.3">
      <c r="C674" s="29"/>
      <c r="D674" s="78"/>
      <c r="E674" s="95">
        <v>1</v>
      </c>
      <c r="F674" s="86">
        <v>6.1</v>
      </c>
      <c r="G674" s="61"/>
      <c r="H674" s="61"/>
      <c r="I674" s="173">
        <f t="shared" si="4"/>
        <v>6.1</v>
      </c>
      <c r="J674" s="100"/>
      <c r="K674" s="13"/>
    </row>
    <row r="675" spans="3:11" x14ac:dyDescent="0.3">
      <c r="C675" s="29"/>
      <c r="D675" s="99" t="s">
        <v>203</v>
      </c>
      <c r="E675" s="95"/>
      <c r="F675" s="86"/>
      <c r="G675" s="61"/>
      <c r="H675" s="61"/>
      <c r="I675" s="173">
        <f t="shared" si="4"/>
        <v>0</v>
      </c>
      <c r="J675" s="100"/>
      <c r="K675" s="13"/>
    </row>
    <row r="676" spans="3:11" x14ac:dyDescent="0.3">
      <c r="C676" s="29"/>
      <c r="D676" s="690" t="s">
        <v>1844</v>
      </c>
      <c r="E676" s="95"/>
      <c r="F676" s="86"/>
      <c r="G676" s="61"/>
      <c r="H676" s="61"/>
      <c r="I676" s="173">
        <f t="shared" si="4"/>
        <v>0</v>
      </c>
      <c r="J676" s="100"/>
      <c r="K676" s="13"/>
    </row>
    <row r="677" spans="3:11" x14ac:dyDescent="0.3">
      <c r="C677" s="29" t="s">
        <v>2466</v>
      </c>
      <c r="D677" s="78" t="s">
        <v>4705</v>
      </c>
      <c r="E677" s="95">
        <v>1</v>
      </c>
      <c r="F677" s="86">
        <v>3.55</v>
      </c>
      <c r="G677" s="61"/>
      <c r="H677" s="61"/>
      <c r="I677" s="173">
        <f t="shared" si="4"/>
        <v>3.55</v>
      </c>
      <c r="J677" s="100"/>
      <c r="K677" s="13"/>
    </row>
    <row r="678" spans="3:11" x14ac:dyDescent="0.3">
      <c r="C678" s="29"/>
      <c r="D678" s="78"/>
      <c r="E678" s="95"/>
      <c r="F678" s="86"/>
      <c r="G678" s="61"/>
      <c r="H678" s="61"/>
      <c r="I678" s="173"/>
      <c r="J678" s="100"/>
      <c r="K678" s="13"/>
    </row>
    <row r="679" spans="3:11" x14ac:dyDescent="0.3">
      <c r="C679" s="29"/>
      <c r="D679" s="99"/>
      <c r="E679" s="95"/>
      <c r="F679" s="86"/>
      <c r="G679" s="61"/>
      <c r="H679" s="61"/>
      <c r="I679" s="173"/>
      <c r="J679" s="100"/>
      <c r="K679" s="13"/>
    </row>
    <row r="680" spans="3:11" x14ac:dyDescent="0.25">
      <c r="C680" s="178" t="str">
        <f>RESUMEN!C375</f>
        <v>03.09.03.03</v>
      </c>
      <c r="D680" s="2146" t="str">
        <f>RESUMEN!D375</f>
        <v>BARANDAS INTERIORES C/ TUBO DE FIERRO NEGRO Ø  2" H= 0,75M SOBRE SARDINEL Y VIDRIO TEMPLADO INCOLORO e=6mm</v>
      </c>
      <c r="E680" s="2147"/>
      <c r="F680" s="2147"/>
      <c r="G680" s="2147"/>
      <c r="H680" s="2147"/>
      <c r="I680" s="2147"/>
      <c r="J680" s="2147"/>
      <c r="K680" s="2148"/>
    </row>
    <row r="681" spans="3:11" ht="18" customHeight="1" x14ac:dyDescent="0.3">
      <c r="C681" s="15" t="s">
        <v>1</v>
      </c>
      <c r="D681" s="1325" t="s">
        <v>2</v>
      </c>
      <c r="E681" s="92" t="s">
        <v>45</v>
      </c>
      <c r="F681" s="48" t="s">
        <v>52</v>
      </c>
      <c r="G681" s="48" t="s">
        <v>47</v>
      </c>
      <c r="H681" s="48" t="s">
        <v>48</v>
      </c>
      <c r="I681" s="171" t="s">
        <v>49</v>
      </c>
      <c r="J681" s="93" t="s">
        <v>50</v>
      </c>
      <c r="K681" s="7" t="s">
        <v>3</v>
      </c>
    </row>
    <row r="682" spans="3:11" x14ac:dyDescent="0.3">
      <c r="C682" s="25"/>
      <c r="D682" s="146"/>
      <c r="E682" s="17"/>
      <c r="F682" s="49"/>
      <c r="G682" s="49"/>
      <c r="H682" s="49"/>
      <c r="I682" s="209"/>
      <c r="J682" s="145">
        <f>SUM(F685:F695)</f>
        <v>96.300000000000026</v>
      </c>
      <c r="K682" s="440" t="s">
        <v>7</v>
      </c>
    </row>
    <row r="683" spans="3:11" x14ac:dyDescent="0.3">
      <c r="C683" s="29"/>
      <c r="D683" s="99" t="s">
        <v>200</v>
      </c>
      <c r="E683" s="95"/>
      <c r="F683" s="86"/>
      <c r="G683" s="61"/>
      <c r="H683" s="61"/>
      <c r="I683" s="173"/>
      <c r="J683" s="100"/>
      <c r="K683" s="13"/>
    </row>
    <row r="684" spans="3:11" x14ac:dyDescent="0.3">
      <c r="C684" s="29"/>
      <c r="D684" s="690" t="s">
        <v>1715</v>
      </c>
      <c r="E684" s="95"/>
      <c r="F684" s="86"/>
      <c r="G684" s="61"/>
      <c r="H684" s="61"/>
      <c r="I684" s="173"/>
      <c r="J684" s="100"/>
      <c r="K684" s="13"/>
    </row>
    <row r="685" spans="3:11" x14ac:dyDescent="0.3">
      <c r="C685" s="29" t="s">
        <v>1744</v>
      </c>
      <c r="D685" s="78" t="s">
        <v>1745</v>
      </c>
      <c r="E685" s="95">
        <v>1</v>
      </c>
      <c r="F685" s="86">
        <v>44.7</v>
      </c>
      <c r="G685" s="61"/>
      <c r="H685" s="61"/>
      <c r="I685" s="173">
        <f t="shared" ref="I685:I695" si="5">PRODUCT(E685:H685)</f>
        <v>44.7</v>
      </c>
      <c r="J685" s="100"/>
      <c r="K685" s="13"/>
    </row>
    <row r="686" spans="3:11" x14ac:dyDescent="0.3">
      <c r="C686" s="29"/>
      <c r="D686" s="690" t="s">
        <v>1692</v>
      </c>
      <c r="E686" s="95"/>
      <c r="F686" s="86"/>
      <c r="G686" s="61"/>
      <c r="H686" s="61"/>
      <c r="I686" s="173">
        <f t="shared" si="5"/>
        <v>0</v>
      </c>
      <c r="J686" s="100"/>
      <c r="K686" s="13"/>
    </row>
    <row r="687" spans="3:11" x14ac:dyDescent="0.3">
      <c r="C687" s="29" t="s">
        <v>2429</v>
      </c>
      <c r="D687" s="78" t="s">
        <v>566</v>
      </c>
      <c r="E687" s="95">
        <v>1</v>
      </c>
      <c r="F687" s="86">
        <v>14.35</v>
      </c>
      <c r="G687" s="61"/>
      <c r="H687" s="61"/>
      <c r="I687" s="173">
        <f t="shared" si="5"/>
        <v>14.35</v>
      </c>
      <c r="J687" s="100"/>
      <c r="K687" s="13"/>
    </row>
    <row r="688" spans="3:11" x14ac:dyDescent="0.3">
      <c r="C688" s="29"/>
      <c r="D688" s="690" t="s">
        <v>1639</v>
      </c>
      <c r="E688" s="95"/>
      <c r="F688" s="86"/>
      <c r="G688" s="61"/>
      <c r="H688" s="61"/>
      <c r="I688" s="173">
        <f t="shared" si="5"/>
        <v>0</v>
      </c>
      <c r="J688" s="100"/>
      <c r="K688" s="13"/>
    </row>
    <row r="689" spans="3:11" x14ac:dyDescent="0.3">
      <c r="C689" s="29" t="s">
        <v>1640</v>
      </c>
      <c r="D689" s="78" t="s">
        <v>360</v>
      </c>
      <c r="E689" s="95">
        <v>1</v>
      </c>
      <c r="F689" s="86">
        <v>16.5</v>
      </c>
      <c r="G689" s="61"/>
      <c r="H689" s="61"/>
      <c r="I689" s="173">
        <f t="shared" si="5"/>
        <v>16.5</v>
      </c>
      <c r="J689" s="100"/>
      <c r="K689" s="13"/>
    </row>
    <row r="690" spans="3:11" x14ac:dyDescent="0.3">
      <c r="C690" s="29"/>
      <c r="D690" s="690" t="s">
        <v>1685</v>
      </c>
      <c r="E690" s="95"/>
      <c r="F690" s="86"/>
      <c r="G690" s="61"/>
      <c r="H690" s="61"/>
      <c r="I690" s="173">
        <f t="shared" si="5"/>
        <v>0</v>
      </c>
      <c r="J690" s="100"/>
      <c r="K690" s="13"/>
    </row>
    <row r="691" spans="3:11" x14ac:dyDescent="0.3">
      <c r="C691" s="29" t="s">
        <v>2423</v>
      </c>
      <c r="D691" s="78" t="s">
        <v>360</v>
      </c>
      <c r="E691" s="95">
        <v>1</v>
      </c>
      <c r="F691" s="86">
        <v>5.95</v>
      </c>
      <c r="G691" s="61"/>
      <c r="H691" s="61"/>
      <c r="I691" s="173">
        <f t="shared" si="5"/>
        <v>5.95</v>
      </c>
      <c r="J691" s="100"/>
      <c r="K691" s="13"/>
    </row>
    <row r="692" spans="3:11" x14ac:dyDescent="0.3">
      <c r="C692" s="29"/>
      <c r="D692" s="99"/>
      <c r="E692" s="95">
        <v>1</v>
      </c>
      <c r="F692" s="86">
        <v>2.4</v>
      </c>
      <c r="G692" s="61"/>
      <c r="H692" s="61"/>
      <c r="I692" s="173">
        <f t="shared" si="5"/>
        <v>2.4</v>
      </c>
      <c r="J692" s="100"/>
      <c r="K692" s="13"/>
    </row>
    <row r="693" spans="3:11" x14ac:dyDescent="0.3">
      <c r="C693" s="29"/>
      <c r="D693" s="99" t="s">
        <v>203</v>
      </c>
      <c r="E693" s="95"/>
      <c r="F693" s="86"/>
      <c r="G693" s="61"/>
      <c r="H693" s="61"/>
      <c r="I693" s="173">
        <f t="shared" si="5"/>
        <v>0</v>
      </c>
      <c r="J693" s="100"/>
      <c r="K693" s="13"/>
    </row>
    <row r="694" spans="3:11" x14ac:dyDescent="0.3">
      <c r="C694" s="29"/>
      <c r="D694" s="690" t="s">
        <v>1844</v>
      </c>
      <c r="E694" s="95"/>
      <c r="F694" s="86"/>
      <c r="G694" s="61"/>
      <c r="H694" s="61"/>
      <c r="I694" s="173">
        <f t="shared" si="5"/>
        <v>0</v>
      </c>
      <c r="J694" s="100"/>
      <c r="K694" s="13"/>
    </row>
    <row r="695" spans="3:11" x14ac:dyDescent="0.3">
      <c r="C695" s="29" t="s">
        <v>2466</v>
      </c>
      <c r="D695" s="78" t="s">
        <v>4706</v>
      </c>
      <c r="E695" s="95">
        <v>1</v>
      </c>
      <c r="F695" s="86">
        <v>12.4</v>
      </c>
      <c r="G695" s="61"/>
      <c r="H695" s="61"/>
      <c r="I695" s="173">
        <f t="shared" si="5"/>
        <v>12.4</v>
      </c>
      <c r="J695" s="100"/>
      <c r="K695" s="13"/>
    </row>
    <row r="696" spans="3:11" ht="6.75" customHeight="1" x14ac:dyDescent="0.25">
      <c r="C696" s="2225"/>
      <c r="D696" s="2226"/>
      <c r="E696" s="2226"/>
      <c r="F696" s="2226"/>
      <c r="G696" s="2226"/>
      <c r="H696" s="2226"/>
      <c r="I696" s="2226"/>
      <c r="J696" s="2226"/>
      <c r="K696" s="2227"/>
    </row>
    <row r="697" spans="3:11" ht="15" customHeight="1" x14ac:dyDescent="0.25">
      <c r="C697" s="25" t="str">
        <f>RESUMEN!C376</f>
        <v>03.09.04</v>
      </c>
      <c r="D697" s="2143" t="str">
        <f>RESUMEN!D376</f>
        <v>PASAMANOS AISLADOS</v>
      </c>
      <c r="E697" s="1948"/>
      <c r="F697" s="1948"/>
      <c r="G697" s="1948"/>
      <c r="H697" s="1948"/>
      <c r="I697" s="1948"/>
      <c r="J697" s="1948"/>
      <c r="K697" s="1949"/>
    </row>
    <row r="698" spans="3:11" ht="33" customHeight="1" x14ac:dyDescent="0.25">
      <c r="C698" s="178" t="str">
        <f>RESUMEN!C377</f>
        <v>03.09.04.01</v>
      </c>
      <c r="D698" s="2146" t="str">
        <f>RESUMEN!D377</f>
        <v>PASAMANOS DE TUBO DE Fe Ø  2" e=3mm EN ESCALERAS</v>
      </c>
      <c r="E698" s="2147"/>
      <c r="F698" s="2147"/>
      <c r="G698" s="2147"/>
      <c r="H698" s="2147"/>
      <c r="I698" s="2147"/>
      <c r="J698" s="2147"/>
      <c r="K698" s="2148"/>
    </row>
    <row r="699" spans="3:11" ht="18" customHeight="1" x14ac:dyDescent="0.3">
      <c r="C699" s="15" t="s">
        <v>1</v>
      </c>
      <c r="D699" s="430" t="s">
        <v>2</v>
      </c>
      <c r="E699" s="92" t="s">
        <v>45</v>
      </c>
      <c r="F699" s="48" t="s">
        <v>52</v>
      </c>
      <c r="G699" s="48" t="s">
        <v>47</v>
      </c>
      <c r="H699" s="48" t="s">
        <v>48</v>
      </c>
      <c r="I699" s="171" t="s">
        <v>49</v>
      </c>
      <c r="J699" s="93" t="s">
        <v>50</v>
      </c>
      <c r="K699" s="7" t="s">
        <v>3</v>
      </c>
    </row>
    <row r="700" spans="3:11" x14ac:dyDescent="0.3">
      <c r="C700" s="25"/>
      <c r="D700" s="146"/>
      <c r="E700" s="17"/>
      <c r="F700" s="49"/>
      <c r="G700" s="49"/>
      <c r="H700" s="49"/>
      <c r="I700" s="209"/>
      <c r="J700" s="145">
        <f>SUM(I702:I729)</f>
        <v>181.66000000000003</v>
      </c>
      <c r="K700" s="440" t="s">
        <v>7</v>
      </c>
    </row>
    <row r="701" spans="3:11" x14ac:dyDescent="0.3">
      <c r="C701" s="646"/>
      <c r="D701" s="690" t="s">
        <v>3710</v>
      </c>
      <c r="E701" s="77"/>
      <c r="F701" s="1330"/>
      <c r="G701" s="1330"/>
      <c r="H701" s="1330"/>
      <c r="I701" s="650"/>
      <c r="J701" s="451"/>
      <c r="K701" s="647"/>
    </row>
    <row r="702" spans="3:11" x14ac:dyDescent="0.3">
      <c r="C702" s="29"/>
      <c r="D702" s="78" t="s">
        <v>3219</v>
      </c>
      <c r="E702" s="95"/>
      <c r="F702" s="61"/>
      <c r="G702" s="61"/>
      <c r="H702" s="61"/>
      <c r="I702" s="173">
        <f t="shared" ref="I702:I707" si="6">PRODUCT(E702:H702)</f>
        <v>0</v>
      </c>
      <c r="J702" s="100"/>
      <c r="K702" s="13"/>
    </row>
    <row r="703" spans="3:11" x14ac:dyDescent="0.3">
      <c r="C703" s="29"/>
      <c r="D703" s="99" t="s">
        <v>169</v>
      </c>
      <c r="E703" s="95">
        <v>1</v>
      </c>
      <c r="F703" s="86">
        <v>5.83</v>
      </c>
      <c r="G703" s="61"/>
      <c r="H703" s="61"/>
      <c r="I703" s="173">
        <f t="shared" si="6"/>
        <v>5.83</v>
      </c>
      <c r="J703" s="100"/>
      <c r="K703" s="13"/>
    </row>
    <row r="704" spans="3:11" x14ac:dyDescent="0.3">
      <c r="C704" s="29"/>
      <c r="D704" s="99" t="s">
        <v>200</v>
      </c>
      <c r="E704" s="95">
        <v>1</v>
      </c>
      <c r="F704" s="86">
        <v>10.58</v>
      </c>
      <c r="G704" s="61"/>
      <c r="H704" s="61"/>
      <c r="I704" s="173">
        <f t="shared" si="6"/>
        <v>10.58</v>
      </c>
      <c r="J704" s="100"/>
      <c r="K704" s="13"/>
    </row>
    <row r="705" spans="3:11" x14ac:dyDescent="0.3">
      <c r="C705" s="29"/>
      <c r="D705" s="99" t="s">
        <v>203</v>
      </c>
      <c r="E705" s="95">
        <v>1</v>
      </c>
      <c r="F705" s="86">
        <v>14.5</v>
      </c>
      <c r="G705" s="61"/>
      <c r="H705" s="61"/>
      <c r="I705" s="173">
        <f t="shared" si="6"/>
        <v>14.5</v>
      </c>
      <c r="J705" s="100"/>
      <c r="K705" s="13"/>
    </row>
    <row r="706" spans="3:11" x14ac:dyDescent="0.3">
      <c r="C706" s="29"/>
      <c r="D706" s="690" t="s">
        <v>3711</v>
      </c>
      <c r="E706" s="95"/>
      <c r="F706" s="86"/>
      <c r="G706" s="61"/>
      <c r="H706" s="61"/>
      <c r="I706" s="173"/>
      <c r="J706" s="100"/>
      <c r="K706" s="13"/>
    </row>
    <row r="707" spans="3:11" x14ac:dyDescent="0.3">
      <c r="C707" s="29"/>
      <c r="D707" s="78" t="s">
        <v>2015</v>
      </c>
      <c r="E707" s="95"/>
      <c r="F707" s="61"/>
      <c r="G707" s="61"/>
      <c r="H707" s="61"/>
      <c r="I707" s="173">
        <f t="shared" si="6"/>
        <v>0</v>
      </c>
      <c r="J707" s="100"/>
      <c r="K707" s="13"/>
    </row>
    <row r="708" spans="3:11" x14ac:dyDescent="0.3">
      <c r="C708" s="29"/>
      <c r="D708" s="99" t="s">
        <v>169</v>
      </c>
      <c r="E708" s="95">
        <v>1</v>
      </c>
      <c r="F708" s="86">
        <v>13.2</v>
      </c>
      <c r="G708" s="61"/>
      <c r="H708" s="61"/>
      <c r="I708" s="173">
        <f t="shared" ref="I708:I717" si="7">PRODUCT(E708:H708)</f>
        <v>13.2</v>
      </c>
      <c r="J708" s="100"/>
      <c r="K708" s="13"/>
    </row>
    <row r="709" spans="3:11" x14ac:dyDescent="0.3">
      <c r="C709" s="29"/>
      <c r="D709" s="99" t="s">
        <v>200</v>
      </c>
      <c r="E709" s="95">
        <v>1</v>
      </c>
      <c r="F709" s="86">
        <v>13.2</v>
      </c>
      <c r="G709" s="61"/>
      <c r="H709" s="61"/>
      <c r="I709" s="173">
        <f t="shared" si="7"/>
        <v>13.2</v>
      </c>
      <c r="J709" s="100"/>
      <c r="K709" s="13"/>
    </row>
    <row r="710" spans="3:11" x14ac:dyDescent="0.3">
      <c r="C710" s="29"/>
      <c r="D710" s="99" t="s">
        <v>203</v>
      </c>
      <c r="E710" s="95">
        <v>1</v>
      </c>
      <c r="F710" s="86">
        <v>13.2</v>
      </c>
      <c r="G710" s="61"/>
      <c r="H710" s="61"/>
      <c r="I710" s="173">
        <f t="shared" si="7"/>
        <v>13.2</v>
      </c>
      <c r="J710" s="100"/>
      <c r="K710" s="13"/>
    </row>
    <row r="711" spans="3:11" x14ac:dyDescent="0.3">
      <c r="C711" s="29"/>
      <c r="D711" s="690" t="s">
        <v>3712</v>
      </c>
      <c r="E711" s="95"/>
      <c r="F711" s="86"/>
      <c r="G711" s="61"/>
      <c r="H711" s="61"/>
      <c r="I711" s="173"/>
      <c r="J711" s="100"/>
      <c r="K711" s="13"/>
    </row>
    <row r="712" spans="3:11" x14ac:dyDescent="0.3">
      <c r="C712" s="29"/>
      <c r="D712" s="78" t="s">
        <v>3232</v>
      </c>
      <c r="E712" s="95"/>
      <c r="F712" s="61"/>
      <c r="G712" s="61"/>
      <c r="H712" s="61"/>
      <c r="I712" s="173">
        <f t="shared" si="7"/>
        <v>0</v>
      </c>
      <c r="J712" s="100"/>
      <c r="K712" s="13"/>
    </row>
    <row r="713" spans="3:11" x14ac:dyDescent="0.3">
      <c r="C713" s="29"/>
      <c r="D713" s="99" t="s">
        <v>169</v>
      </c>
      <c r="E713" s="95">
        <v>1</v>
      </c>
      <c r="F713" s="86">
        <v>12.41</v>
      </c>
      <c r="G713" s="61"/>
      <c r="H713" s="61"/>
      <c r="I713" s="173">
        <f t="shared" si="7"/>
        <v>12.41</v>
      </c>
      <c r="J713" s="100"/>
      <c r="K713" s="13"/>
    </row>
    <row r="714" spans="3:11" x14ac:dyDescent="0.3">
      <c r="C714" s="29"/>
      <c r="D714" s="99" t="s">
        <v>200</v>
      </c>
      <c r="E714" s="95">
        <v>1</v>
      </c>
      <c r="F714" s="86">
        <v>12.41</v>
      </c>
      <c r="G714" s="61"/>
      <c r="H714" s="61"/>
      <c r="I714" s="173">
        <f t="shared" si="7"/>
        <v>12.41</v>
      </c>
      <c r="J714" s="100"/>
      <c r="K714" s="13"/>
    </row>
    <row r="715" spans="3:11" x14ac:dyDescent="0.3">
      <c r="C715" s="29"/>
      <c r="D715" s="99" t="s">
        <v>203</v>
      </c>
      <c r="E715" s="95">
        <v>1</v>
      </c>
      <c r="F715" s="86">
        <v>12.41</v>
      </c>
      <c r="G715" s="61"/>
      <c r="H715" s="61"/>
      <c r="I715" s="173">
        <f t="shared" si="7"/>
        <v>12.41</v>
      </c>
      <c r="J715" s="100"/>
      <c r="K715" s="13"/>
    </row>
    <row r="716" spans="3:11" x14ac:dyDescent="0.3">
      <c r="C716" s="29"/>
      <c r="D716" s="690" t="s">
        <v>3713</v>
      </c>
      <c r="E716" s="95"/>
      <c r="F716" s="86"/>
      <c r="G716" s="61"/>
      <c r="H716" s="61"/>
      <c r="I716" s="173"/>
      <c r="J716" s="100"/>
      <c r="K716" s="13"/>
    </row>
    <row r="717" spans="3:11" x14ac:dyDescent="0.3">
      <c r="C717" s="29"/>
      <c r="D717" s="78" t="s">
        <v>3233</v>
      </c>
      <c r="E717" s="95"/>
      <c r="F717" s="61"/>
      <c r="G717" s="61"/>
      <c r="H717" s="61"/>
      <c r="I717" s="173">
        <f t="shared" si="7"/>
        <v>0</v>
      </c>
      <c r="J717" s="100"/>
      <c r="K717" s="13"/>
    </row>
    <row r="718" spans="3:11" x14ac:dyDescent="0.3">
      <c r="C718" s="29"/>
      <c r="D718" s="99" t="s">
        <v>169</v>
      </c>
      <c r="E718" s="95">
        <v>1</v>
      </c>
      <c r="F718" s="86">
        <v>16.579999999999998</v>
      </c>
      <c r="G718" s="61"/>
      <c r="H718" s="61"/>
      <c r="I718" s="173">
        <f>PRODUCT(E718:H718)</f>
        <v>16.579999999999998</v>
      </c>
      <c r="J718" s="100"/>
      <c r="K718" s="13"/>
    </row>
    <row r="719" spans="3:11" x14ac:dyDescent="0.3">
      <c r="C719" s="29"/>
      <c r="D719" s="690" t="s">
        <v>3714</v>
      </c>
      <c r="E719" s="95"/>
      <c r="F719" s="86"/>
      <c r="G719" s="61"/>
      <c r="H719" s="61"/>
      <c r="I719" s="173"/>
      <c r="J719" s="100"/>
      <c r="K719" s="13"/>
    </row>
    <row r="720" spans="3:11" x14ac:dyDescent="0.3">
      <c r="C720" s="29"/>
      <c r="D720" s="78" t="s">
        <v>3234</v>
      </c>
      <c r="E720" s="95"/>
      <c r="F720" s="61"/>
      <c r="G720" s="61"/>
      <c r="H720" s="61"/>
      <c r="I720" s="173">
        <f>PRODUCT(E720:H720)</f>
        <v>0</v>
      </c>
      <c r="J720" s="100"/>
      <c r="K720" s="13"/>
    </row>
    <row r="721" spans="3:11" x14ac:dyDescent="0.3">
      <c r="C721" s="29"/>
      <c r="D721" s="99" t="s">
        <v>169</v>
      </c>
      <c r="E721" s="95">
        <v>1</v>
      </c>
      <c r="F721" s="86">
        <v>12.36</v>
      </c>
      <c r="G721" s="61"/>
      <c r="H721" s="61"/>
      <c r="I721" s="173">
        <f t="shared" ref="I721:I729" si="8">PRODUCT(E721:H721)</f>
        <v>12.36</v>
      </c>
      <c r="J721" s="100"/>
      <c r="K721" s="13"/>
    </row>
    <row r="722" spans="3:11" x14ac:dyDescent="0.3">
      <c r="C722" s="29"/>
      <c r="D722" s="99" t="s">
        <v>200</v>
      </c>
      <c r="E722" s="95">
        <v>1</v>
      </c>
      <c r="F722" s="86">
        <v>12.36</v>
      </c>
      <c r="G722" s="61"/>
      <c r="H722" s="61"/>
      <c r="I722" s="173">
        <f t="shared" si="8"/>
        <v>12.36</v>
      </c>
      <c r="J722" s="100"/>
      <c r="K722" s="13"/>
    </row>
    <row r="723" spans="3:11" x14ac:dyDescent="0.3">
      <c r="C723" s="29"/>
      <c r="D723" s="99" t="s">
        <v>203</v>
      </c>
      <c r="E723" s="95">
        <v>1</v>
      </c>
      <c r="F723" s="86">
        <v>12.36</v>
      </c>
      <c r="G723" s="61"/>
      <c r="H723" s="61"/>
      <c r="I723" s="173">
        <f t="shared" si="8"/>
        <v>12.36</v>
      </c>
      <c r="J723" s="100"/>
      <c r="K723" s="13"/>
    </row>
    <row r="724" spans="3:11" x14ac:dyDescent="0.3">
      <c r="C724" s="29"/>
      <c r="D724" s="690" t="s">
        <v>3715</v>
      </c>
      <c r="E724" s="95"/>
      <c r="F724" s="86"/>
      <c r="G724" s="61"/>
      <c r="H724" s="61"/>
      <c r="I724" s="173"/>
      <c r="J724" s="100"/>
      <c r="K724" s="13"/>
    </row>
    <row r="725" spans="3:11" x14ac:dyDescent="0.3">
      <c r="C725" s="29"/>
      <c r="D725" s="78" t="s">
        <v>3704</v>
      </c>
      <c r="E725" s="95"/>
      <c r="F725" s="61"/>
      <c r="G725" s="61"/>
      <c r="H725" s="61"/>
      <c r="I725" s="173">
        <f t="shared" si="8"/>
        <v>0</v>
      </c>
      <c r="J725" s="100"/>
      <c r="K725" s="13"/>
    </row>
    <row r="726" spans="3:11" x14ac:dyDescent="0.3">
      <c r="C726" s="29"/>
      <c r="D726" s="99" t="s">
        <v>169</v>
      </c>
      <c r="E726" s="95">
        <v>1</v>
      </c>
      <c r="F726" s="86">
        <v>2.78</v>
      </c>
      <c r="G726" s="61"/>
      <c r="H726" s="61"/>
      <c r="I726" s="173">
        <f t="shared" si="8"/>
        <v>2.78</v>
      </c>
      <c r="J726" s="100"/>
      <c r="K726" s="13"/>
    </row>
    <row r="727" spans="3:11" x14ac:dyDescent="0.3">
      <c r="C727" s="29"/>
      <c r="D727" s="99"/>
      <c r="E727" s="95">
        <v>1</v>
      </c>
      <c r="F727" s="86">
        <v>7.35</v>
      </c>
      <c r="G727" s="61"/>
      <c r="H727" s="61"/>
      <c r="I727" s="173">
        <f t="shared" si="8"/>
        <v>7.35</v>
      </c>
      <c r="J727" s="100"/>
      <c r="K727" s="13"/>
    </row>
    <row r="728" spans="3:11" x14ac:dyDescent="0.3">
      <c r="C728" s="29"/>
      <c r="D728" s="99" t="s">
        <v>200</v>
      </c>
      <c r="E728" s="95">
        <v>1</v>
      </c>
      <c r="F728" s="86">
        <v>2.78</v>
      </c>
      <c r="G728" s="61"/>
      <c r="H728" s="61"/>
      <c r="I728" s="173">
        <f t="shared" si="8"/>
        <v>2.78</v>
      </c>
      <c r="J728" s="100"/>
      <c r="K728" s="13"/>
    </row>
    <row r="729" spans="3:11" x14ac:dyDescent="0.3">
      <c r="C729" s="29"/>
      <c r="D729" s="99"/>
      <c r="E729" s="95">
        <v>1</v>
      </c>
      <c r="F729" s="86">
        <v>7.35</v>
      </c>
      <c r="G729" s="61"/>
      <c r="H729" s="61"/>
      <c r="I729" s="173">
        <f t="shared" si="8"/>
        <v>7.35</v>
      </c>
      <c r="J729" s="100"/>
      <c r="K729" s="13"/>
    </row>
    <row r="730" spans="3:11" x14ac:dyDescent="0.3">
      <c r="C730" s="29"/>
      <c r="D730" s="218"/>
      <c r="E730" s="134"/>
      <c r="F730" s="63"/>
      <c r="G730" s="63"/>
      <c r="H730" s="63"/>
      <c r="I730" s="173"/>
      <c r="J730" s="100"/>
      <c r="K730" s="13"/>
    </row>
    <row r="731" spans="3:11" x14ac:dyDescent="0.3">
      <c r="C731" s="29"/>
      <c r="D731" s="99"/>
      <c r="E731" s="95"/>
      <c r="F731" s="61"/>
      <c r="G731" s="61"/>
      <c r="H731" s="61"/>
      <c r="I731" s="173"/>
      <c r="J731" s="86"/>
      <c r="K731" s="11"/>
    </row>
    <row r="732" spans="3:11" ht="11.25" customHeight="1" x14ac:dyDescent="0.25">
      <c r="C732" s="2225"/>
      <c r="D732" s="2226"/>
      <c r="E732" s="2226"/>
      <c r="F732" s="2226"/>
      <c r="G732" s="2226"/>
      <c r="H732" s="2226"/>
      <c r="I732" s="2226"/>
      <c r="J732" s="2226"/>
      <c r="K732" s="2227"/>
    </row>
    <row r="733" spans="3:11" ht="15" customHeight="1" x14ac:dyDescent="0.25">
      <c r="C733" s="25" t="str">
        <f>RESUMEN!C378</f>
        <v>03.09.05</v>
      </c>
      <c r="D733" s="2143" t="str">
        <f>RESUMEN!D378</f>
        <v>CERCOS METÁLICOS</v>
      </c>
      <c r="E733" s="1948"/>
      <c r="F733" s="1948"/>
      <c r="G733" s="1948"/>
      <c r="H733" s="1948"/>
      <c r="I733" s="1948"/>
      <c r="J733" s="1948"/>
      <c r="K733" s="1949"/>
    </row>
    <row r="734" spans="3:11" ht="33" customHeight="1" x14ac:dyDescent="0.25">
      <c r="C734" s="178" t="str">
        <f>RESUMEN!C379</f>
        <v>03.09.05.01</v>
      </c>
      <c r="D734" s="2146" t="str">
        <f>RESUMEN!D379</f>
        <v xml:space="preserve">        CERCO METALICOS DE FE, CON TUBOS 3"x3"x1/8" CON PINTURA ANTICORROSIVA Y ACABADO EPOXICO</v>
      </c>
      <c r="E734" s="2147"/>
      <c r="F734" s="2147"/>
      <c r="G734" s="2147"/>
      <c r="H734" s="2147"/>
      <c r="I734" s="2147"/>
      <c r="J734" s="2147"/>
      <c r="K734" s="2148"/>
    </row>
    <row r="735" spans="3:11" ht="18" customHeight="1" x14ac:dyDescent="0.3">
      <c r="C735" s="15" t="s">
        <v>1</v>
      </c>
      <c r="D735" s="430" t="s">
        <v>2</v>
      </c>
      <c r="E735" s="92" t="s">
        <v>45</v>
      </c>
      <c r="F735" s="48" t="s">
        <v>52</v>
      </c>
      <c r="G735" s="48" t="s">
        <v>47</v>
      </c>
      <c r="H735" s="48" t="s">
        <v>48</v>
      </c>
      <c r="I735" s="171" t="s">
        <v>49</v>
      </c>
      <c r="J735" s="93" t="s">
        <v>50</v>
      </c>
      <c r="K735" s="7" t="s">
        <v>3</v>
      </c>
    </row>
    <row r="736" spans="3:11" x14ac:dyDescent="0.3">
      <c r="C736" s="25"/>
      <c r="D736" s="146"/>
      <c r="E736" s="17"/>
      <c r="F736" s="49"/>
      <c r="G736" s="49"/>
      <c r="H736" s="49"/>
      <c r="I736" s="209"/>
      <c r="J736" s="145">
        <f>SUM(I737:I743)</f>
        <v>1169</v>
      </c>
      <c r="K736" s="429" t="s">
        <v>7</v>
      </c>
    </row>
    <row r="737" spans="3:11" x14ac:dyDescent="0.3">
      <c r="C737" s="33"/>
      <c r="D737" s="367"/>
      <c r="E737" s="81"/>
      <c r="F737" s="62"/>
      <c r="G737" s="62"/>
      <c r="H737" s="62"/>
      <c r="I737" s="173">
        <f>PRODUCT(E737:H737)</f>
        <v>0</v>
      </c>
      <c r="J737" s="111"/>
      <c r="K737" s="58"/>
    </row>
    <row r="738" spans="3:11" ht="14.25" customHeight="1" x14ac:dyDescent="0.3">
      <c r="C738" s="366"/>
      <c r="D738" s="690" t="s">
        <v>3706</v>
      </c>
      <c r="E738" s="134"/>
      <c r="F738" s="63"/>
      <c r="G738" s="63"/>
      <c r="H738" s="63"/>
      <c r="I738" s="173"/>
      <c r="J738" s="100"/>
      <c r="K738" s="13"/>
    </row>
    <row r="739" spans="3:11" x14ac:dyDescent="0.25">
      <c r="C739" s="366"/>
      <c r="D739" s="138" t="s">
        <v>3707</v>
      </c>
      <c r="E739" s="97"/>
      <c r="F739" s="46"/>
      <c r="G739" s="36"/>
      <c r="H739" s="98"/>
      <c r="I739" s="100"/>
      <c r="J739" s="100"/>
      <c r="K739" s="13"/>
    </row>
    <row r="740" spans="3:11" x14ac:dyDescent="0.25">
      <c r="C740" s="366"/>
      <c r="D740" s="99" t="s">
        <v>815</v>
      </c>
      <c r="E740" s="87">
        <v>736</v>
      </c>
      <c r="F740" s="97"/>
      <c r="G740" s="585"/>
      <c r="H740" s="36"/>
      <c r="I740" s="582">
        <f>PRODUCT(E740:H740)</f>
        <v>736</v>
      </c>
      <c r="J740" s="100"/>
      <c r="K740" s="13"/>
    </row>
    <row r="741" spans="3:11" x14ac:dyDescent="0.2">
      <c r="C741" s="366"/>
      <c r="D741" s="690" t="s">
        <v>3709</v>
      </c>
      <c r="E741" s="87"/>
      <c r="F741" s="97"/>
      <c r="G741" s="585"/>
      <c r="H741" s="36"/>
      <c r="I741" s="582"/>
      <c r="J741" s="100"/>
      <c r="K741" s="13"/>
    </row>
    <row r="742" spans="3:11" x14ac:dyDescent="0.3">
      <c r="C742" s="366"/>
      <c r="D742" s="138" t="s">
        <v>3708</v>
      </c>
      <c r="E742" s="134"/>
      <c r="F742" s="63"/>
      <c r="G742" s="63"/>
      <c r="H742" s="63"/>
      <c r="I742" s="173"/>
      <c r="J742" s="100"/>
      <c r="K742" s="13"/>
    </row>
    <row r="743" spans="3:11" x14ac:dyDescent="0.25">
      <c r="C743" s="366"/>
      <c r="D743" s="99" t="s">
        <v>815</v>
      </c>
      <c r="E743" s="87">
        <v>433</v>
      </c>
      <c r="F743" s="97"/>
      <c r="G743" s="585"/>
      <c r="H743" s="36"/>
      <c r="I743" s="582">
        <f>PRODUCT(E743:H743)</f>
        <v>433</v>
      </c>
      <c r="J743" s="100"/>
      <c r="K743" s="13"/>
    </row>
    <row r="744" spans="3:11" x14ac:dyDescent="0.25">
      <c r="C744" s="2225"/>
      <c r="D744" s="2226"/>
      <c r="E744" s="2226"/>
      <c r="F744" s="2226"/>
      <c r="G744" s="2226"/>
      <c r="H744" s="2226"/>
      <c r="I744" s="2226"/>
      <c r="J744" s="2226"/>
      <c r="K744" s="2227"/>
    </row>
    <row r="745" spans="3:11" ht="15" customHeight="1" x14ac:dyDescent="0.25">
      <c r="C745" s="25" t="str">
        <f>RESUMEN!C380</f>
        <v>03.09.06</v>
      </c>
      <c r="D745" s="2143" t="str">
        <f>RESUMEN!D380</f>
        <v>ELEMENTOS METALICOS ESPECIALES</v>
      </c>
      <c r="E745" s="1948"/>
      <c r="F745" s="1948"/>
      <c r="G745" s="1948"/>
      <c r="H745" s="1948"/>
      <c r="I745" s="1948"/>
      <c r="J745" s="1948"/>
      <c r="K745" s="1949"/>
    </row>
    <row r="746" spans="3:11" ht="33" customHeight="1" x14ac:dyDescent="0.25">
      <c r="C746" s="178" t="str">
        <f>RESUMEN!C381</f>
        <v>03.09.06.01</v>
      </c>
      <c r="D746" s="2146" t="str">
        <f>RESUMEN!D381</f>
        <v xml:space="preserve">CANTONERA DE ALUMINIO </v>
      </c>
      <c r="E746" s="2147"/>
      <c r="F746" s="2147"/>
      <c r="G746" s="2147"/>
      <c r="H746" s="2147"/>
      <c r="I746" s="2147"/>
      <c r="J746" s="2147"/>
      <c r="K746" s="2148"/>
    </row>
    <row r="747" spans="3:11" ht="18" customHeight="1" x14ac:dyDescent="0.3">
      <c r="C747" s="15" t="s">
        <v>1</v>
      </c>
      <c r="D747" s="430" t="s">
        <v>2</v>
      </c>
      <c r="E747" s="92" t="s">
        <v>45</v>
      </c>
      <c r="F747" s="48" t="s">
        <v>52</v>
      </c>
      <c r="G747" s="48" t="s">
        <v>47</v>
      </c>
      <c r="H747" s="48" t="s">
        <v>48</v>
      </c>
      <c r="I747" s="171" t="s">
        <v>49</v>
      </c>
      <c r="J747" s="93" t="s">
        <v>50</v>
      </c>
      <c r="K747" s="7" t="s">
        <v>3</v>
      </c>
    </row>
    <row r="748" spans="3:11" x14ac:dyDescent="0.3">
      <c r="C748" s="25"/>
      <c r="D748" s="146"/>
      <c r="E748" s="17"/>
      <c r="F748" s="49"/>
      <c r="G748" s="49"/>
      <c r="H748" s="49"/>
      <c r="I748" s="209"/>
      <c r="J748" s="145">
        <f>SUM(I750:I762)</f>
        <v>681.79999999999984</v>
      </c>
      <c r="K748" s="429" t="s">
        <v>7</v>
      </c>
    </row>
    <row r="749" spans="3:11" x14ac:dyDescent="0.3">
      <c r="C749" s="646"/>
      <c r="D749" s="690" t="s">
        <v>3710</v>
      </c>
      <c r="E749" s="77"/>
      <c r="F749" s="1330"/>
      <c r="G749" s="1330"/>
      <c r="H749" s="1330"/>
      <c r="I749" s="650"/>
      <c r="J749" s="451"/>
      <c r="K749" s="647"/>
    </row>
    <row r="750" spans="3:11" x14ac:dyDescent="0.25">
      <c r="C750" s="29"/>
      <c r="D750" s="78" t="s">
        <v>3219</v>
      </c>
      <c r="E750" s="87">
        <v>78</v>
      </c>
      <c r="F750" s="97">
        <v>1.4</v>
      </c>
      <c r="G750" s="585"/>
      <c r="H750" s="36"/>
      <c r="I750" s="582">
        <f>PRODUCT(E750:H750)</f>
        <v>109.19999999999999</v>
      </c>
      <c r="J750" s="100"/>
      <c r="K750" s="13"/>
    </row>
    <row r="751" spans="3:11" x14ac:dyDescent="0.2">
      <c r="C751" s="29"/>
      <c r="D751" s="690" t="s">
        <v>3711</v>
      </c>
      <c r="E751" s="87"/>
      <c r="F751" s="97"/>
      <c r="G751" s="585"/>
      <c r="H751" s="36"/>
      <c r="I751" s="582"/>
      <c r="J751" s="100"/>
      <c r="K751" s="13"/>
    </row>
    <row r="752" spans="3:11" x14ac:dyDescent="0.25">
      <c r="C752" s="29"/>
      <c r="D752" s="78" t="s">
        <v>2015</v>
      </c>
      <c r="E752" s="87">
        <v>93</v>
      </c>
      <c r="F752" s="97">
        <v>1.4</v>
      </c>
      <c r="G752" s="585"/>
      <c r="H752" s="36"/>
      <c r="I752" s="582">
        <f>PRODUCT(E752:H752)</f>
        <v>130.19999999999999</v>
      </c>
      <c r="J752" s="100"/>
      <c r="K752" s="13"/>
    </row>
    <row r="753" spans="3:11" x14ac:dyDescent="0.2">
      <c r="C753" s="29"/>
      <c r="D753" s="690" t="s">
        <v>3712</v>
      </c>
      <c r="E753" s="87"/>
      <c r="F753" s="97"/>
      <c r="G753" s="585"/>
      <c r="H753" s="36"/>
      <c r="I753" s="582"/>
      <c r="J753" s="100"/>
      <c r="K753" s="13"/>
    </row>
    <row r="754" spans="3:11" x14ac:dyDescent="0.25">
      <c r="C754" s="29"/>
      <c r="D754" s="78" t="s">
        <v>3232</v>
      </c>
      <c r="E754" s="87">
        <v>78</v>
      </c>
      <c r="F754" s="97">
        <v>1.4</v>
      </c>
      <c r="G754" s="585"/>
      <c r="H754" s="36"/>
      <c r="I754" s="582">
        <f>PRODUCT(E754:H754)</f>
        <v>109.19999999999999</v>
      </c>
      <c r="J754" s="100"/>
      <c r="K754" s="13"/>
    </row>
    <row r="755" spans="3:11" x14ac:dyDescent="0.2">
      <c r="C755" s="29"/>
      <c r="D755" s="690" t="s">
        <v>3713</v>
      </c>
      <c r="E755" s="87"/>
      <c r="F755" s="97"/>
      <c r="G755" s="585"/>
      <c r="H755" s="36"/>
      <c r="I755" s="582"/>
      <c r="J755" s="100"/>
      <c r="K755" s="13"/>
    </row>
    <row r="756" spans="3:11" x14ac:dyDescent="0.25">
      <c r="C756" s="29"/>
      <c r="D756" s="78" t="s">
        <v>3233</v>
      </c>
      <c r="E756" s="87">
        <v>41</v>
      </c>
      <c r="F756" s="97">
        <v>1.4</v>
      </c>
      <c r="G756" s="585"/>
      <c r="H756" s="36"/>
      <c r="I756" s="582">
        <f>PRODUCT(E756:H756)</f>
        <v>57.4</v>
      </c>
      <c r="J756" s="100"/>
      <c r="K756" s="13"/>
    </row>
    <row r="757" spans="3:11" x14ac:dyDescent="0.2">
      <c r="C757" s="29"/>
      <c r="D757" s="690" t="s">
        <v>3714</v>
      </c>
      <c r="E757" s="87"/>
      <c r="F757" s="97"/>
      <c r="G757" s="585"/>
      <c r="H757" s="36"/>
      <c r="I757" s="582"/>
      <c r="J757" s="100"/>
      <c r="K757" s="13"/>
    </row>
    <row r="758" spans="3:11" x14ac:dyDescent="0.25">
      <c r="C758" s="29"/>
      <c r="D758" s="78" t="s">
        <v>3234</v>
      </c>
      <c r="E758" s="87">
        <v>93</v>
      </c>
      <c r="F758" s="97">
        <v>1.4</v>
      </c>
      <c r="G758" s="585"/>
      <c r="H758" s="36"/>
      <c r="I758" s="582">
        <f>PRODUCT(E758:H758)</f>
        <v>130.19999999999999</v>
      </c>
      <c r="J758" s="100"/>
      <c r="K758" s="13"/>
    </row>
    <row r="759" spans="3:11" x14ac:dyDescent="0.2">
      <c r="C759" s="29"/>
      <c r="D759" s="690" t="s">
        <v>3715</v>
      </c>
      <c r="E759" s="87"/>
      <c r="F759" s="97"/>
      <c r="G759" s="585"/>
      <c r="H759" s="36"/>
      <c r="I759" s="582"/>
      <c r="J759" s="100"/>
      <c r="K759" s="13"/>
    </row>
    <row r="760" spans="3:11" x14ac:dyDescent="0.25">
      <c r="C760" s="29"/>
      <c r="D760" s="78" t="s">
        <v>3704</v>
      </c>
      <c r="E760" s="87">
        <v>52</v>
      </c>
      <c r="F760" s="97">
        <v>1.4</v>
      </c>
      <c r="G760" s="585"/>
      <c r="H760" s="36"/>
      <c r="I760" s="582">
        <f>PRODUCT(E760:H760)</f>
        <v>72.8</v>
      </c>
      <c r="J760" s="100"/>
      <c r="K760" s="13"/>
    </row>
    <row r="761" spans="3:11" x14ac:dyDescent="0.2">
      <c r="C761" s="29"/>
      <c r="D761" s="690" t="s">
        <v>3716</v>
      </c>
      <c r="E761" s="87"/>
      <c r="F761" s="97"/>
      <c r="G761" s="585"/>
      <c r="H761" s="36"/>
      <c r="I761" s="582"/>
      <c r="J761" s="100"/>
      <c r="K761" s="13"/>
    </row>
    <row r="762" spans="3:11" x14ac:dyDescent="0.25">
      <c r="C762" s="29"/>
      <c r="D762" s="78" t="s">
        <v>3705</v>
      </c>
      <c r="E762" s="87">
        <v>52</v>
      </c>
      <c r="F762" s="97">
        <v>1.4</v>
      </c>
      <c r="G762" s="585"/>
      <c r="H762" s="36"/>
      <c r="I762" s="582">
        <f>PRODUCT(E762:H762)</f>
        <v>72.8</v>
      </c>
      <c r="J762" s="100"/>
      <c r="K762" s="13"/>
    </row>
    <row r="763" spans="3:11" x14ac:dyDescent="0.25">
      <c r="C763" s="2225"/>
      <c r="D763" s="2226"/>
      <c r="E763" s="2226"/>
      <c r="F763" s="2226"/>
      <c r="G763" s="2226"/>
      <c r="H763" s="2226"/>
      <c r="I763" s="2226"/>
      <c r="J763" s="2226"/>
      <c r="K763" s="2227"/>
    </row>
    <row r="764" spans="3:11" ht="33" customHeight="1" x14ac:dyDescent="0.25">
      <c r="C764" s="178" t="str">
        <f>RESUMEN!C382</f>
        <v>03.09.06.02</v>
      </c>
      <c r="D764" s="2146" t="str">
        <f>RESUMEN!D382</f>
        <v>ESCALERA DE GATO TIPO 1 C/TUBOS Fe Ø 2", SEGÚN DETALLE (EN ÁTICOS)</v>
      </c>
      <c r="E764" s="2147"/>
      <c r="F764" s="2147"/>
      <c r="G764" s="2147"/>
      <c r="H764" s="2147"/>
      <c r="I764" s="2147"/>
      <c r="J764" s="2147"/>
      <c r="K764" s="2148"/>
    </row>
    <row r="765" spans="3:11" ht="18" customHeight="1" x14ac:dyDescent="0.3">
      <c r="C765" s="15" t="s">
        <v>1</v>
      </c>
      <c r="D765" s="1325" t="s">
        <v>2</v>
      </c>
      <c r="E765" s="92" t="s">
        <v>45</v>
      </c>
      <c r="F765" s="48" t="s">
        <v>52</v>
      </c>
      <c r="G765" s="48" t="s">
        <v>47</v>
      </c>
      <c r="H765" s="48" t="s">
        <v>48</v>
      </c>
      <c r="I765" s="171" t="s">
        <v>49</v>
      </c>
      <c r="J765" s="93" t="s">
        <v>50</v>
      </c>
      <c r="K765" s="7" t="s">
        <v>3</v>
      </c>
    </row>
    <row r="766" spans="3:11" x14ac:dyDescent="0.3">
      <c r="C766" s="25"/>
      <c r="D766" s="146"/>
      <c r="E766" s="17"/>
      <c r="F766" s="49"/>
      <c r="G766" s="49"/>
      <c r="H766" s="49"/>
      <c r="I766" s="209"/>
      <c r="J766" s="145">
        <f>SUM(I769:I797)</f>
        <v>8</v>
      </c>
      <c r="K766" s="429" t="s">
        <v>15</v>
      </c>
    </row>
    <row r="767" spans="3:11" x14ac:dyDescent="0.3">
      <c r="C767" s="29"/>
      <c r="D767" s="138" t="s">
        <v>169</v>
      </c>
      <c r="E767" s="77"/>
      <c r="F767" s="1330"/>
      <c r="G767" s="1330"/>
      <c r="H767" s="1330"/>
      <c r="I767" s="650"/>
      <c r="J767" s="337"/>
      <c r="K767" s="643"/>
    </row>
    <row r="768" spans="3:11" x14ac:dyDescent="0.3">
      <c r="C768" s="29"/>
      <c r="D768" s="138" t="s">
        <v>170</v>
      </c>
      <c r="E768" s="77"/>
      <c r="F768" s="1330"/>
      <c r="G768" s="1330"/>
      <c r="H768" s="1330"/>
      <c r="I768" s="650"/>
      <c r="J768" s="337"/>
      <c r="K768" s="643"/>
    </row>
    <row r="769" spans="3:11" x14ac:dyDescent="0.3">
      <c r="C769" s="29"/>
      <c r="D769" s="690" t="s">
        <v>1018</v>
      </c>
      <c r="E769" s="77"/>
      <c r="F769" s="1330"/>
      <c r="G769" s="1330"/>
      <c r="H769" s="1330"/>
      <c r="I769" s="650"/>
      <c r="J769" s="111"/>
      <c r="K769" s="58"/>
    </row>
    <row r="770" spans="3:11" x14ac:dyDescent="0.25">
      <c r="C770" s="29" t="s">
        <v>2486</v>
      </c>
      <c r="D770" s="78" t="s">
        <v>196</v>
      </c>
      <c r="E770" s="87">
        <v>1</v>
      </c>
      <c r="F770" s="97"/>
      <c r="G770" s="585"/>
      <c r="H770" s="36"/>
      <c r="I770" s="582">
        <f>PRODUCT(E770:H770)</f>
        <v>1</v>
      </c>
      <c r="J770" s="100"/>
      <c r="K770" s="13"/>
    </row>
    <row r="771" spans="3:11" x14ac:dyDescent="0.3">
      <c r="C771" s="29"/>
      <c r="D771" s="690" t="s">
        <v>1253</v>
      </c>
      <c r="E771" s="77"/>
      <c r="F771" s="1330"/>
      <c r="G771" s="1330"/>
      <c r="H771" s="1330"/>
      <c r="I771" s="650"/>
      <c r="J771" s="100"/>
      <c r="K771" s="13"/>
    </row>
    <row r="772" spans="3:11" x14ac:dyDescent="0.25">
      <c r="C772" s="29" t="s">
        <v>2339</v>
      </c>
      <c r="D772" s="78" t="s">
        <v>360</v>
      </c>
      <c r="E772" s="87">
        <v>1</v>
      </c>
      <c r="F772" s="97"/>
      <c r="G772" s="585"/>
      <c r="H772" s="36"/>
      <c r="I772" s="582">
        <f>PRODUCT(E772:H772)</f>
        <v>1</v>
      </c>
      <c r="J772" s="100"/>
      <c r="K772" s="13"/>
    </row>
    <row r="773" spans="3:11" x14ac:dyDescent="0.25">
      <c r="C773" s="29"/>
      <c r="D773" s="138" t="s">
        <v>118</v>
      </c>
      <c r="E773" s="87"/>
      <c r="F773" s="654"/>
      <c r="G773" s="1331"/>
      <c r="H773" s="655"/>
      <c r="I773" s="1332"/>
      <c r="J773" s="100"/>
      <c r="K773" s="13"/>
    </row>
    <row r="774" spans="3:11" x14ac:dyDescent="0.3">
      <c r="C774" s="29"/>
      <c r="D774" s="690" t="s">
        <v>1274</v>
      </c>
      <c r="E774" s="77"/>
      <c r="F774" s="1330"/>
      <c r="G774" s="1330"/>
      <c r="H774" s="1330"/>
      <c r="I774" s="650"/>
      <c r="J774" s="100"/>
      <c r="K774" s="13"/>
    </row>
    <row r="775" spans="3:11" x14ac:dyDescent="0.25">
      <c r="C775" s="29" t="s">
        <v>1275</v>
      </c>
      <c r="D775" s="78" t="s">
        <v>383</v>
      </c>
      <c r="E775" s="87">
        <v>1</v>
      </c>
      <c r="F775" s="97"/>
      <c r="G775" s="585"/>
      <c r="H775" s="36"/>
      <c r="I775" s="582">
        <f>PRODUCT(E775:H775)</f>
        <v>1</v>
      </c>
      <c r="J775" s="100"/>
      <c r="K775" s="13"/>
    </row>
    <row r="776" spans="3:11" x14ac:dyDescent="0.3">
      <c r="C776" s="29"/>
      <c r="D776" s="94"/>
      <c r="E776" s="75"/>
      <c r="F776" s="63"/>
      <c r="G776" s="63"/>
      <c r="H776" s="63"/>
      <c r="I776" s="173"/>
      <c r="J776" s="100"/>
      <c r="K776" s="13"/>
    </row>
    <row r="777" spans="3:11" ht="33" customHeight="1" x14ac:dyDescent="0.25">
      <c r="C777" s="178" t="str">
        <f>RESUMEN!C383</f>
        <v>03.09.06.03</v>
      </c>
      <c r="D777" s="2146" t="str">
        <f>RESUMEN!D383</f>
        <v>ESCALERA DE GATO TIPO 2 C/TUBOS Fe Ø 2" ,SEGÚN DETALLE (EN EXTERIOR)</v>
      </c>
      <c r="E777" s="2147"/>
      <c r="F777" s="2147"/>
      <c r="G777" s="2147"/>
      <c r="H777" s="2147"/>
      <c r="I777" s="2147"/>
      <c r="J777" s="2147"/>
      <c r="K777" s="2148"/>
    </row>
    <row r="778" spans="3:11" ht="18" customHeight="1" x14ac:dyDescent="0.3">
      <c r="C778" s="15" t="s">
        <v>1</v>
      </c>
      <c r="D778" s="1325" t="s">
        <v>2</v>
      </c>
      <c r="E778" s="92" t="s">
        <v>45</v>
      </c>
      <c r="F778" s="48" t="s">
        <v>52</v>
      </c>
      <c r="G778" s="48" t="s">
        <v>47</v>
      </c>
      <c r="H778" s="48" t="s">
        <v>48</v>
      </c>
      <c r="I778" s="171" t="s">
        <v>49</v>
      </c>
      <c r="J778" s="93" t="s">
        <v>50</v>
      </c>
      <c r="K778" s="7" t="s">
        <v>3</v>
      </c>
    </row>
    <row r="779" spans="3:11" x14ac:dyDescent="0.3">
      <c r="C779" s="25"/>
      <c r="D779" s="146"/>
      <c r="E779" s="17"/>
      <c r="F779" s="49"/>
      <c r="G779" s="49"/>
      <c r="H779" s="49"/>
      <c r="I779" s="209"/>
      <c r="J779" s="145">
        <f>SUM(I782:I808)</f>
        <v>13</v>
      </c>
      <c r="K779" s="440" t="s">
        <v>15</v>
      </c>
    </row>
    <row r="780" spans="3:11" x14ac:dyDescent="0.3">
      <c r="C780" s="29"/>
      <c r="D780" s="138" t="s">
        <v>169</v>
      </c>
      <c r="E780" s="77"/>
      <c r="F780" s="1330"/>
      <c r="G780" s="1330"/>
      <c r="H780" s="1330"/>
      <c r="I780" s="650"/>
      <c r="J780" s="100"/>
      <c r="K780" s="13"/>
    </row>
    <row r="781" spans="3:11" x14ac:dyDescent="0.3">
      <c r="C781" s="29"/>
      <c r="D781" s="138" t="s">
        <v>170</v>
      </c>
      <c r="E781" s="77"/>
      <c r="F781" s="1330"/>
      <c r="G781" s="1330"/>
      <c r="H781" s="1330"/>
      <c r="I781" s="650"/>
      <c r="J781" s="100"/>
      <c r="K781" s="13"/>
    </row>
    <row r="782" spans="3:11" x14ac:dyDescent="0.3">
      <c r="C782" s="29"/>
      <c r="D782" s="690" t="s">
        <v>1018</v>
      </c>
      <c r="E782" s="77"/>
      <c r="F782" s="1330"/>
      <c r="G782" s="1330"/>
      <c r="H782" s="1330"/>
      <c r="I782" s="650"/>
      <c r="J782" s="100"/>
      <c r="K782" s="13"/>
    </row>
    <row r="783" spans="3:11" x14ac:dyDescent="0.25">
      <c r="C783" s="29" t="s">
        <v>1371</v>
      </c>
      <c r="D783" s="78" t="s">
        <v>3717</v>
      </c>
      <c r="E783" s="87">
        <v>1</v>
      </c>
      <c r="F783" s="97"/>
      <c r="G783" s="585"/>
      <c r="H783" s="36"/>
      <c r="I783" s="582">
        <f>PRODUCT(E783:H783)</f>
        <v>1</v>
      </c>
      <c r="J783" s="100"/>
      <c r="K783" s="13"/>
    </row>
    <row r="784" spans="3:11" x14ac:dyDescent="0.25">
      <c r="C784" s="29"/>
      <c r="D784" s="138" t="s">
        <v>67</v>
      </c>
      <c r="E784" s="87"/>
      <c r="F784" s="654"/>
      <c r="G784" s="1331"/>
      <c r="H784" s="655"/>
      <c r="I784" s="1332"/>
      <c r="J784" s="100"/>
      <c r="K784" s="13"/>
    </row>
    <row r="785" spans="3:11" x14ac:dyDescent="0.3">
      <c r="C785" s="29"/>
      <c r="D785" s="690" t="s">
        <v>1273</v>
      </c>
      <c r="E785" s="77"/>
      <c r="F785" s="1330"/>
      <c r="G785" s="1330"/>
      <c r="H785" s="1330"/>
      <c r="I785" s="650"/>
      <c r="J785" s="100"/>
      <c r="K785" s="13"/>
    </row>
    <row r="786" spans="3:11" x14ac:dyDescent="0.25">
      <c r="C786" s="29" t="s">
        <v>1313</v>
      </c>
      <c r="D786" s="78" t="s">
        <v>3718</v>
      </c>
      <c r="E786" s="87">
        <v>1</v>
      </c>
      <c r="F786" s="97"/>
      <c r="G786" s="585"/>
      <c r="H786" s="36"/>
      <c r="I786" s="582">
        <f>PRODUCT(E786:H786)</f>
        <v>1</v>
      </c>
      <c r="J786" s="100"/>
      <c r="K786" s="13"/>
    </row>
    <row r="787" spans="3:11" x14ac:dyDescent="0.25">
      <c r="C787" s="29"/>
      <c r="D787" s="138" t="s">
        <v>69</v>
      </c>
      <c r="E787" s="87"/>
      <c r="F787" s="654"/>
      <c r="G787" s="1331"/>
      <c r="H787" s="655"/>
      <c r="I787" s="1332"/>
      <c r="J787" s="100"/>
      <c r="K787" s="13"/>
    </row>
    <row r="788" spans="3:11" x14ac:dyDescent="0.3">
      <c r="C788" s="29"/>
      <c r="D788" s="690" t="s">
        <v>1333</v>
      </c>
      <c r="E788" s="77"/>
      <c r="F788" s="1330"/>
      <c r="G788" s="1330"/>
      <c r="H788" s="1330"/>
      <c r="I788" s="650"/>
      <c r="J788" s="100"/>
      <c r="K788" s="13"/>
    </row>
    <row r="789" spans="3:11" x14ac:dyDescent="0.25">
      <c r="C789" s="29" t="s">
        <v>1339</v>
      </c>
      <c r="D789" s="78" t="s">
        <v>3719</v>
      </c>
      <c r="E789" s="87">
        <v>1</v>
      </c>
      <c r="F789" s="97"/>
      <c r="G789" s="585"/>
      <c r="H789" s="36"/>
      <c r="I789" s="582">
        <f>PRODUCT(E789:H789)</f>
        <v>1</v>
      </c>
      <c r="J789" s="100"/>
      <c r="K789" s="13"/>
    </row>
    <row r="790" spans="3:11" x14ac:dyDescent="0.25">
      <c r="C790" s="29"/>
      <c r="D790" s="138" t="s">
        <v>188</v>
      </c>
      <c r="E790" s="87"/>
      <c r="F790" s="654"/>
      <c r="G790" s="1331"/>
      <c r="H790" s="655"/>
      <c r="I790" s="1332"/>
      <c r="J790" s="100"/>
      <c r="K790" s="13"/>
    </row>
    <row r="791" spans="3:11" x14ac:dyDescent="0.3">
      <c r="C791" s="29"/>
      <c r="D791" s="690" t="s">
        <v>1358</v>
      </c>
      <c r="E791" s="77"/>
      <c r="F791" s="1330"/>
      <c r="G791" s="1330"/>
      <c r="H791" s="1330"/>
      <c r="I791" s="650"/>
      <c r="J791" s="100"/>
      <c r="K791" s="13"/>
    </row>
    <row r="792" spans="3:11" x14ac:dyDescent="0.25">
      <c r="C792" s="29" t="s">
        <v>1363</v>
      </c>
      <c r="D792" s="78" t="s">
        <v>3720</v>
      </c>
      <c r="E792" s="87">
        <v>1</v>
      </c>
      <c r="F792" s="97"/>
      <c r="G792" s="585"/>
      <c r="H792" s="36"/>
      <c r="I792" s="582">
        <f>PRODUCT(E792:H792)</f>
        <v>1</v>
      </c>
      <c r="J792" s="100"/>
      <c r="K792" s="13"/>
    </row>
    <row r="793" spans="3:11" x14ac:dyDescent="0.25">
      <c r="C793" s="29"/>
      <c r="D793" s="138" t="s">
        <v>3721</v>
      </c>
      <c r="E793" s="87"/>
      <c r="F793" s="654"/>
      <c r="G793" s="1331"/>
      <c r="H793" s="655"/>
      <c r="I793" s="1332"/>
      <c r="J793" s="100"/>
      <c r="K793" s="13"/>
    </row>
    <row r="794" spans="3:11" x14ac:dyDescent="0.3">
      <c r="C794" s="29"/>
      <c r="D794" s="690" t="s">
        <v>1404</v>
      </c>
      <c r="E794" s="77"/>
      <c r="F794" s="1330"/>
      <c r="G794" s="1330"/>
      <c r="H794" s="1330"/>
      <c r="I794" s="650"/>
      <c r="J794" s="100"/>
      <c r="K794" s="13"/>
    </row>
    <row r="795" spans="3:11" x14ac:dyDescent="0.25">
      <c r="C795" s="29" t="s">
        <v>2369</v>
      </c>
      <c r="D795" s="78" t="s">
        <v>3722</v>
      </c>
      <c r="E795" s="87">
        <v>1</v>
      </c>
      <c r="F795" s="97"/>
      <c r="G795" s="585"/>
      <c r="H795" s="36"/>
      <c r="I795" s="582">
        <f>PRODUCT(E795:H795)</f>
        <v>1</v>
      </c>
      <c r="J795" s="100"/>
      <c r="K795" s="13"/>
    </row>
    <row r="796" spans="3:11" x14ac:dyDescent="0.3">
      <c r="C796" s="29"/>
      <c r="D796" s="94"/>
      <c r="E796" s="75"/>
      <c r="F796" s="63"/>
      <c r="G796" s="63"/>
      <c r="H796" s="63"/>
      <c r="I796" s="173"/>
      <c r="J796" s="100"/>
      <c r="K796" s="13"/>
    </row>
    <row r="797" spans="3:11" x14ac:dyDescent="0.3">
      <c r="C797" s="29"/>
      <c r="D797" s="218"/>
      <c r="E797" s="134"/>
      <c r="F797" s="63"/>
      <c r="G797" s="63"/>
      <c r="H797" s="63"/>
      <c r="I797" s="173"/>
      <c r="J797" s="100"/>
      <c r="K797" s="13"/>
    </row>
    <row r="798" spans="3:11" ht="27.75" customHeight="1" x14ac:dyDescent="0.25">
      <c r="C798" s="178" t="str">
        <f>RESUMEN!C384</f>
        <v>03.09.06.04</v>
      </c>
      <c r="D798" s="2146" t="str">
        <f>RESUMEN!D384</f>
        <v>ESCALERA DE GATO TIPO 3 C/TUBOS Fe Ø 2",SEGÚN DETALLE (EN CISTERNAS)</v>
      </c>
      <c r="E798" s="2147"/>
      <c r="F798" s="2147"/>
      <c r="G798" s="2147"/>
      <c r="H798" s="2147"/>
      <c r="I798" s="2147"/>
      <c r="J798" s="2147"/>
      <c r="K798" s="2148"/>
    </row>
    <row r="799" spans="3:11" ht="18" customHeight="1" x14ac:dyDescent="0.3">
      <c r="C799" s="15" t="s">
        <v>1</v>
      </c>
      <c r="D799" s="430" t="s">
        <v>2</v>
      </c>
      <c r="E799" s="92" t="s">
        <v>45</v>
      </c>
      <c r="F799" s="48" t="s">
        <v>52</v>
      </c>
      <c r="G799" s="48" t="s">
        <v>47</v>
      </c>
      <c r="H799" s="48" t="s">
        <v>48</v>
      </c>
      <c r="I799" s="171" t="s">
        <v>49</v>
      </c>
      <c r="J799" s="93" t="s">
        <v>50</v>
      </c>
      <c r="K799" s="7" t="s">
        <v>3</v>
      </c>
    </row>
    <row r="800" spans="3:11" x14ac:dyDescent="0.3">
      <c r="C800" s="25"/>
      <c r="D800" s="146"/>
      <c r="E800" s="17"/>
      <c r="F800" s="49"/>
      <c r="G800" s="49"/>
      <c r="H800" s="49"/>
      <c r="I800" s="209"/>
      <c r="J800" s="145">
        <f>SUM(I801:I810)</f>
        <v>8</v>
      </c>
      <c r="K800" s="429" t="s">
        <v>15</v>
      </c>
    </row>
    <row r="801" spans="3:14" x14ac:dyDescent="0.3">
      <c r="C801" s="29"/>
      <c r="D801" s="138" t="s">
        <v>169</v>
      </c>
      <c r="E801" s="77"/>
      <c r="F801" s="1330"/>
      <c r="G801" s="1330"/>
      <c r="H801" s="1330"/>
      <c r="I801" s="650"/>
      <c r="J801" s="111"/>
      <c r="K801" s="58"/>
    </row>
    <row r="802" spans="3:14" x14ac:dyDescent="0.3">
      <c r="C802" s="29"/>
      <c r="D802" s="138" t="s">
        <v>170</v>
      </c>
      <c r="E802" s="77"/>
      <c r="F802" s="1330"/>
      <c r="G802" s="1330"/>
      <c r="H802" s="1330"/>
      <c r="I802" s="650"/>
      <c r="J802" s="100"/>
      <c r="K802" s="13"/>
    </row>
    <row r="803" spans="3:14" x14ac:dyDescent="0.3">
      <c r="C803" s="29"/>
      <c r="D803" s="690" t="s">
        <v>1018</v>
      </c>
      <c r="E803" s="77"/>
      <c r="F803" s="1330"/>
      <c r="G803" s="1330"/>
      <c r="H803" s="1330"/>
      <c r="I803" s="650"/>
      <c r="J803" s="100"/>
      <c r="K803" s="13"/>
    </row>
    <row r="804" spans="3:14" x14ac:dyDescent="0.25">
      <c r="C804" s="29" t="s">
        <v>2486</v>
      </c>
      <c r="D804" s="78" t="s">
        <v>196</v>
      </c>
      <c r="E804" s="87">
        <v>4</v>
      </c>
      <c r="F804" s="97"/>
      <c r="G804" s="585"/>
      <c r="H804" s="36"/>
      <c r="I804" s="582">
        <f>PRODUCT(E804:H804)</f>
        <v>4</v>
      </c>
      <c r="J804" s="121"/>
      <c r="K804" s="371"/>
    </row>
    <row r="805" spans="3:14" x14ac:dyDescent="0.25">
      <c r="C805" s="29" t="s">
        <v>2550</v>
      </c>
      <c r="D805" s="78" t="s">
        <v>806</v>
      </c>
      <c r="E805" s="87">
        <v>1</v>
      </c>
      <c r="F805" s="97"/>
      <c r="G805" s="585"/>
      <c r="H805" s="36"/>
      <c r="I805" s="582">
        <f>PRODUCT(E805:H805)</f>
        <v>1</v>
      </c>
      <c r="J805" s="86"/>
      <c r="K805" s="11"/>
    </row>
    <row r="806" spans="3:14" x14ac:dyDescent="0.25">
      <c r="C806" s="29" t="s">
        <v>2551</v>
      </c>
      <c r="D806" s="78" t="s">
        <v>805</v>
      </c>
      <c r="E806" s="87">
        <v>1</v>
      </c>
      <c r="F806" s="97"/>
      <c r="G806" s="585"/>
      <c r="H806" s="36"/>
      <c r="I806" s="582">
        <f>PRODUCT(E806:H806)</f>
        <v>1</v>
      </c>
      <c r="J806" s="86"/>
      <c r="K806" s="11"/>
      <c r="M806" s="74"/>
    </row>
    <row r="807" spans="3:14" x14ac:dyDescent="0.25">
      <c r="C807" s="29" t="s">
        <v>2552</v>
      </c>
      <c r="D807" s="78" t="s">
        <v>805</v>
      </c>
      <c r="E807" s="87">
        <v>1</v>
      </c>
      <c r="F807" s="97"/>
      <c r="G807" s="585"/>
      <c r="H807" s="36"/>
      <c r="I807" s="582">
        <f>PRODUCT(E807:H807)</f>
        <v>1</v>
      </c>
      <c r="J807" s="86"/>
      <c r="K807" s="11"/>
    </row>
    <row r="808" spans="3:14" x14ac:dyDescent="0.25">
      <c r="C808" s="29" t="s">
        <v>2549</v>
      </c>
      <c r="D808" s="78" t="s">
        <v>807</v>
      </c>
      <c r="E808" s="87">
        <v>1</v>
      </c>
      <c r="F808" s="97"/>
      <c r="G808" s="585"/>
      <c r="H808" s="36"/>
      <c r="I808" s="582">
        <f>PRODUCT(E808:H808)</f>
        <v>1</v>
      </c>
      <c r="J808" s="86"/>
      <c r="K808" s="11"/>
    </row>
    <row r="809" spans="3:14" ht="12.75" customHeight="1" x14ac:dyDescent="0.3">
      <c r="C809" s="59"/>
      <c r="D809" s="101"/>
      <c r="E809" s="75"/>
      <c r="F809" s="97"/>
      <c r="G809" s="86"/>
      <c r="H809" s="98"/>
      <c r="I809" s="98"/>
      <c r="J809" s="100"/>
      <c r="K809" s="13"/>
      <c r="L809" s="37"/>
      <c r="M809" s="76"/>
      <c r="N809" s="76"/>
    </row>
    <row r="810" spans="3:14" x14ac:dyDescent="0.3">
      <c r="C810" s="368"/>
      <c r="D810" s="580"/>
      <c r="E810" s="75"/>
      <c r="F810" s="97"/>
      <c r="G810" s="86"/>
      <c r="H810" s="98"/>
      <c r="I810" s="98"/>
      <c r="J810" s="121"/>
      <c r="K810" s="371"/>
      <c r="L810" s="37"/>
      <c r="M810" s="76"/>
      <c r="N810" s="76"/>
    </row>
    <row r="811" spans="3:14" ht="6.75" customHeight="1" x14ac:dyDescent="0.25">
      <c r="C811" s="2225"/>
      <c r="D811" s="2226"/>
      <c r="E811" s="2226"/>
      <c r="F811" s="2226"/>
      <c r="G811" s="2226"/>
      <c r="H811" s="2226"/>
      <c r="I811" s="2226"/>
      <c r="J811" s="2226"/>
      <c r="K811" s="2227"/>
    </row>
    <row r="812" spans="3:14" ht="27.75" customHeight="1" x14ac:dyDescent="0.25">
      <c r="C812" s="178" t="str">
        <f>RESUMEN!C385</f>
        <v>03.09.06.05</v>
      </c>
      <c r="D812" s="2146" t="str">
        <f>RESUMEN!D385</f>
        <v>REJILLA METALICA REMOVIBLE A=0.30m-CANALETA (REJILLA DE COCINA)</v>
      </c>
      <c r="E812" s="2147"/>
      <c r="F812" s="2147"/>
      <c r="G812" s="2147"/>
      <c r="H812" s="2147"/>
      <c r="I812" s="2147"/>
      <c r="J812" s="2147"/>
      <c r="K812" s="2148"/>
    </row>
    <row r="813" spans="3:14" ht="18" customHeight="1" x14ac:dyDescent="0.3">
      <c r="C813" s="15" t="s">
        <v>1</v>
      </c>
      <c r="D813" s="1325" t="s">
        <v>2</v>
      </c>
      <c r="E813" s="92" t="s">
        <v>45</v>
      </c>
      <c r="F813" s="48" t="s">
        <v>52</v>
      </c>
      <c r="G813" s="48" t="s">
        <v>47</v>
      </c>
      <c r="H813" s="48" t="s">
        <v>48</v>
      </c>
      <c r="I813" s="171" t="s">
        <v>49</v>
      </c>
      <c r="J813" s="93" t="s">
        <v>50</v>
      </c>
      <c r="K813" s="7" t="s">
        <v>3</v>
      </c>
    </row>
    <row r="814" spans="3:14" x14ac:dyDescent="0.3">
      <c r="C814" s="25"/>
      <c r="D814" s="146"/>
      <c r="E814" s="17"/>
      <c r="F814" s="49"/>
      <c r="G814" s="49"/>
      <c r="H814" s="49"/>
      <c r="I814" s="209"/>
      <c r="J814" s="145">
        <f>SUM(I819:I839)</f>
        <v>519.87</v>
      </c>
      <c r="K814" s="440" t="s">
        <v>7</v>
      </c>
    </row>
    <row r="815" spans="3:14" x14ac:dyDescent="0.3">
      <c r="C815" s="29"/>
      <c r="D815" s="583"/>
      <c r="E815" s="75"/>
      <c r="F815" s="97"/>
      <c r="G815" s="63"/>
      <c r="H815" s="63"/>
      <c r="I815" s="174"/>
      <c r="J815" s="100"/>
      <c r="K815" s="13"/>
    </row>
    <row r="816" spans="3:14" x14ac:dyDescent="0.3">
      <c r="C816" s="29"/>
      <c r="D816" s="138" t="s">
        <v>169</v>
      </c>
      <c r="E816" s="75"/>
      <c r="F816" s="97"/>
      <c r="G816" s="63"/>
      <c r="H816" s="63"/>
      <c r="I816" s="174"/>
      <c r="J816" s="100"/>
      <c r="K816" s="13"/>
    </row>
    <row r="817" spans="3:11" x14ac:dyDescent="0.3">
      <c r="C817" s="29"/>
      <c r="D817" s="138" t="s">
        <v>170</v>
      </c>
      <c r="E817" s="75"/>
      <c r="F817" s="97"/>
      <c r="G817" s="63"/>
      <c r="H817" s="63"/>
      <c r="I817" s="174"/>
      <c r="J817" s="100"/>
      <c r="K817" s="13"/>
    </row>
    <row r="818" spans="3:11" x14ac:dyDescent="0.3">
      <c r="C818" s="29"/>
      <c r="D818" s="690" t="s">
        <v>3723</v>
      </c>
      <c r="E818" s="75"/>
      <c r="F818" s="97"/>
      <c r="G818" s="63"/>
      <c r="H818" s="63"/>
      <c r="I818" s="174"/>
      <c r="J818" s="100"/>
      <c r="K818" s="13"/>
    </row>
    <row r="819" spans="3:11" ht="12" customHeight="1" x14ac:dyDescent="0.3">
      <c r="C819" s="29"/>
      <c r="D819" s="78" t="s">
        <v>324</v>
      </c>
      <c r="E819" s="75">
        <v>1</v>
      </c>
      <c r="F819" s="97">
        <v>16.55</v>
      </c>
      <c r="G819" s="63"/>
      <c r="H819" s="63"/>
      <c r="I819" s="582">
        <f>PRODUCT(E819:H819)</f>
        <v>16.55</v>
      </c>
      <c r="J819" s="100"/>
      <c r="K819" s="13"/>
    </row>
    <row r="820" spans="3:11" x14ac:dyDescent="0.3">
      <c r="C820" s="29"/>
      <c r="D820" s="78"/>
      <c r="E820" s="75"/>
      <c r="F820" s="97">
        <v>102.45</v>
      </c>
      <c r="G820" s="63"/>
      <c r="H820" s="63"/>
      <c r="I820" s="582">
        <f t="shared" ref="I820:I839" si="9">PRODUCT(E820:H820)</f>
        <v>102.45</v>
      </c>
      <c r="J820" s="100"/>
      <c r="K820" s="13"/>
    </row>
    <row r="821" spans="3:11" x14ac:dyDescent="0.3">
      <c r="C821" s="29"/>
      <c r="D821" s="78"/>
      <c r="E821" s="75"/>
      <c r="F821" s="97">
        <v>49.6</v>
      </c>
      <c r="G821" s="63"/>
      <c r="H821" s="63"/>
      <c r="I821" s="582">
        <f t="shared" si="9"/>
        <v>49.6</v>
      </c>
      <c r="J821" s="100"/>
      <c r="K821" s="13"/>
    </row>
    <row r="822" spans="3:11" x14ac:dyDescent="0.3">
      <c r="C822" s="29"/>
      <c r="D822" s="690" t="s">
        <v>1253</v>
      </c>
      <c r="E822" s="75"/>
      <c r="F822" s="97"/>
      <c r="G822" s="63"/>
      <c r="H822" s="63"/>
      <c r="I822" s="582"/>
      <c r="J822" s="100"/>
      <c r="K822" s="13"/>
    </row>
    <row r="823" spans="3:11" x14ac:dyDescent="0.3">
      <c r="C823" s="29" t="s">
        <v>1166</v>
      </c>
      <c r="D823" s="78" t="s">
        <v>132</v>
      </c>
      <c r="E823" s="75">
        <v>2</v>
      </c>
      <c r="F823" s="97">
        <v>5.95</v>
      </c>
      <c r="G823" s="63"/>
      <c r="H823" s="63"/>
      <c r="I823" s="582">
        <f>PRODUCT(E823:H823)</f>
        <v>11.9</v>
      </c>
      <c r="J823" s="100"/>
      <c r="K823" s="13"/>
    </row>
    <row r="824" spans="3:11" x14ac:dyDescent="0.3">
      <c r="C824" s="29"/>
      <c r="D824" s="690" t="s">
        <v>3724</v>
      </c>
      <c r="E824" s="75"/>
      <c r="F824" s="97"/>
      <c r="G824" s="63"/>
      <c r="H824" s="63"/>
      <c r="I824" s="582"/>
      <c r="J824" s="100"/>
      <c r="K824" s="13"/>
    </row>
    <row r="825" spans="3:11" x14ac:dyDescent="0.3">
      <c r="C825" s="29"/>
      <c r="D825" s="78" t="s">
        <v>324</v>
      </c>
      <c r="E825" s="75">
        <v>1</v>
      </c>
      <c r="F825" s="97">
        <v>99.39</v>
      </c>
      <c r="G825" s="63"/>
      <c r="H825" s="63"/>
      <c r="I825" s="582">
        <f t="shared" si="9"/>
        <v>99.39</v>
      </c>
      <c r="J825" s="100"/>
      <c r="K825" s="13"/>
    </row>
    <row r="826" spans="3:11" x14ac:dyDescent="0.3">
      <c r="C826" s="29"/>
      <c r="D826" s="78"/>
      <c r="E826" s="75"/>
      <c r="F826" s="97">
        <v>19.95</v>
      </c>
      <c r="G826" s="63"/>
      <c r="H826" s="63"/>
      <c r="I826" s="582">
        <f t="shared" si="9"/>
        <v>19.95</v>
      </c>
      <c r="J826" s="100"/>
      <c r="K826" s="13"/>
    </row>
    <row r="827" spans="3:11" x14ac:dyDescent="0.3">
      <c r="C827" s="29"/>
      <c r="D827" s="78"/>
      <c r="E827" s="75"/>
      <c r="F827" s="97">
        <v>73.5</v>
      </c>
      <c r="G827" s="63"/>
      <c r="H827" s="63"/>
      <c r="I827" s="582">
        <f t="shared" si="9"/>
        <v>73.5</v>
      </c>
      <c r="J827" s="100"/>
      <c r="K827" s="13"/>
    </row>
    <row r="828" spans="3:11" x14ac:dyDescent="0.3">
      <c r="C828" s="29"/>
      <c r="D828" s="583" t="s">
        <v>3725</v>
      </c>
      <c r="E828" s="75"/>
      <c r="F828" s="97"/>
      <c r="G828" s="63"/>
      <c r="H828" s="63"/>
      <c r="I828" s="582"/>
      <c r="J828" s="100"/>
      <c r="K828" s="13"/>
    </row>
    <row r="829" spans="3:11" x14ac:dyDescent="0.3">
      <c r="C829" s="29"/>
      <c r="D829" s="78" t="s">
        <v>324</v>
      </c>
      <c r="E829" s="75">
        <v>1</v>
      </c>
      <c r="F829" s="97">
        <v>18</v>
      </c>
      <c r="G829" s="63"/>
      <c r="H829" s="63"/>
      <c r="I829" s="582">
        <f t="shared" si="9"/>
        <v>18</v>
      </c>
      <c r="J829" s="100"/>
      <c r="K829" s="13"/>
    </row>
    <row r="830" spans="3:11" x14ac:dyDescent="0.3">
      <c r="C830" s="29"/>
      <c r="D830" s="78" t="s">
        <v>3726</v>
      </c>
      <c r="E830" s="75">
        <v>1</v>
      </c>
      <c r="F830" s="97">
        <v>19.899999999999999</v>
      </c>
      <c r="G830" s="63"/>
      <c r="H830" s="63"/>
      <c r="I830" s="582">
        <f t="shared" si="9"/>
        <v>19.899999999999999</v>
      </c>
      <c r="J830" s="100"/>
      <c r="K830" s="13"/>
    </row>
    <row r="831" spans="3:11" x14ac:dyDescent="0.3">
      <c r="C831" s="29"/>
      <c r="D831" s="138" t="s">
        <v>170</v>
      </c>
      <c r="E831" s="75"/>
      <c r="F831" s="97"/>
      <c r="G831" s="63"/>
      <c r="H831" s="63"/>
      <c r="I831" s="582"/>
      <c r="J831" s="100"/>
      <c r="K831" s="13"/>
    </row>
    <row r="832" spans="3:11" x14ac:dyDescent="0.3">
      <c r="C832" s="29"/>
      <c r="D832" s="690" t="s">
        <v>1274</v>
      </c>
      <c r="E832" s="75"/>
      <c r="F832" s="97"/>
      <c r="G832" s="63"/>
      <c r="H832" s="63"/>
      <c r="I832" s="582"/>
      <c r="J832" s="100"/>
      <c r="K832" s="13"/>
    </row>
    <row r="833" spans="3:14" x14ac:dyDescent="0.3">
      <c r="C833" s="29" t="s">
        <v>3688</v>
      </c>
      <c r="D833" s="78" t="s">
        <v>3687</v>
      </c>
      <c r="E833" s="75">
        <v>1</v>
      </c>
      <c r="F833" s="97">
        <v>44.3</v>
      </c>
      <c r="G833" s="63"/>
      <c r="H833" s="63"/>
      <c r="I833" s="582">
        <f t="shared" si="9"/>
        <v>44.3</v>
      </c>
      <c r="J833" s="100"/>
      <c r="K833" s="13"/>
    </row>
    <row r="834" spans="3:14" x14ac:dyDescent="0.3">
      <c r="C834" s="29"/>
      <c r="D834" s="138" t="s">
        <v>73</v>
      </c>
      <c r="E834" s="75"/>
      <c r="F834" s="97"/>
      <c r="G834" s="63"/>
      <c r="H834" s="63"/>
      <c r="I834" s="582"/>
      <c r="J834" s="100"/>
      <c r="K834" s="13"/>
    </row>
    <row r="835" spans="3:14" x14ac:dyDescent="0.3">
      <c r="C835" s="29"/>
      <c r="D835" s="690" t="s">
        <v>1274</v>
      </c>
      <c r="E835" s="75"/>
      <c r="F835" s="97"/>
      <c r="G835" s="63"/>
      <c r="H835" s="63"/>
      <c r="I835" s="582"/>
      <c r="J835" s="100"/>
      <c r="K835" s="13"/>
    </row>
    <row r="836" spans="3:14" x14ac:dyDescent="0.3">
      <c r="C836" s="29"/>
      <c r="D836" s="78" t="s">
        <v>324</v>
      </c>
      <c r="E836" s="75">
        <v>1</v>
      </c>
      <c r="F836" s="97">
        <v>6</v>
      </c>
      <c r="G836" s="63"/>
      <c r="H836" s="63"/>
      <c r="I836" s="582">
        <f t="shared" si="9"/>
        <v>6</v>
      </c>
      <c r="J836" s="100"/>
      <c r="K836" s="13"/>
    </row>
    <row r="837" spans="3:14" x14ac:dyDescent="0.3">
      <c r="C837" s="29"/>
      <c r="D837" s="138" t="s">
        <v>3727</v>
      </c>
      <c r="E837" s="75"/>
      <c r="F837" s="97"/>
      <c r="G837" s="63"/>
      <c r="H837" s="63"/>
      <c r="I837" s="582"/>
      <c r="J837" s="100"/>
      <c r="K837" s="13"/>
    </row>
    <row r="838" spans="3:14" x14ac:dyDescent="0.3">
      <c r="C838" s="29"/>
      <c r="D838" s="690" t="s">
        <v>3728</v>
      </c>
      <c r="E838" s="75"/>
      <c r="F838" s="97"/>
      <c r="G838" s="63"/>
      <c r="H838" s="63"/>
      <c r="I838" s="582"/>
      <c r="J838" s="100"/>
      <c r="K838" s="13"/>
    </row>
    <row r="839" spans="3:14" x14ac:dyDescent="0.3">
      <c r="C839" s="1318"/>
      <c r="D839" s="78" t="s">
        <v>324</v>
      </c>
      <c r="E839" s="75">
        <v>1</v>
      </c>
      <c r="F839" s="97">
        <v>58.33</v>
      </c>
      <c r="G839" s="584"/>
      <c r="H839" s="373"/>
      <c r="I839" s="582">
        <f t="shared" si="9"/>
        <v>58.33</v>
      </c>
      <c r="J839" s="121"/>
      <c r="K839" s="371"/>
    </row>
    <row r="840" spans="3:14" x14ac:dyDescent="0.3">
      <c r="C840" s="368"/>
      <c r="D840" s="34"/>
      <c r="E840" s="369"/>
      <c r="F840" s="70"/>
      <c r="G840" s="370"/>
      <c r="H840" s="71"/>
      <c r="I840" s="173"/>
      <c r="J840" s="121"/>
      <c r="K840" s="371"/>
      <c r="L840" s="37"/>
      <c r="M840" s="76"/>
      <c r="N840" s="76"/>
    </row>
    <row r="841" spans="3:14" ht="6.75" customHeight="1" x14ac:dyDescent="0.25">
      <c r="C841" s="2225"/>
      <c r="D841" s="2226"/>
      <c r="E841" s="2226"/>
      <c r="F841" s="2226"/>
      <c r="G841" s="2226"/>
      <c r="H841" s="2226"/>
      <c r="I841" s="2226"/>
      <c r="J841" s="2226"/>
      <c r="K841" s="2227"/>
    </row>
    <row r="842" spans="3:14" ht="26.25" customHeight="1" x14ac:dyDescent="0.25">
      <c r="C842" s="178" t="str">
        <f>RESUMEN!C386</f>
        <v>03.09.06.06</v>
      </c>
      <c r="D842" s="2146" t="str">
        <f>RESUMEN!D386</f>
        <v>TAPAJUNTA EN BARRERA SANITARIA A=0.07m PLANCHA DE ACERO INOXIDABLE e=1/32'' PARA JUNTAS SISMICA DE 4 cm (TAPAJUNTAS DE AISLAMIENTO SISMICO SSRW 2448)</v>
      </c>
      <c r="E842" s="2147"/>
      <c r="F842" s="2147"/>
      <c r="G842" s="2147"/>
      <c r="H842" s="2147"/>
      <c r="I842" s="2147"/>
      <c r="J842" s="2147"/>
      <c r="K842" s="2148"/>
    </row>
    <row r="843" spans="3:14" x14ac:dyDescent="0.3">
      <c r="C843" s="15" t="s">
        <v>1</v>
      </c>
      <c r="D843" s="1325" t="s">
        <v>2</v>
      </c>
      <c r="E843" s="92" t="s">
        <v>45</v>
      </c>
      <c r="F843" s="48" t="s">
        <v>52</v>
      </c>
      <c r="G843" s="48" t="s">
        <v>47</v>
      </c>
      <c r="H843" s="48" t="s">
        <v>48</v>
      </c>
      <c r="I843" s="171" t="s">
        <v>49</v>
      </c>
      <c r="J843" s="93" t="s">
        <v>50</v>
      </c>
      <c r="K843" s="7" t="s">
        <v>3</v>
      </c>
    </row>
    <row r="844" spans="3:14" x14ac:dyDescent="0.3">
      <c r="C844" s="25"/>
      <c r="D844" s="146"/>
      <c r="E844" s="17"/>
      <c r="F844" s="49"/>
      <c r="G844" s="49"/>
      <c r="H844" s="49"/>
      <c r="I844" s="209"/>
      <c r="J844" s="145">
        <f>SUM(I845:I859)</f>
        <v>10.48</v>
      </c>
      <c r="K844" s="440"/>
    </row>
    <row r="845" spans="3:14" x14ac:dyDescent="0.3">
      <c r="C845" s="33"/>
      <c r="D845" s="79"/>
      <c r="E845" s="81"/>
      <c r="F845" s="62"/>
      <c r="G845" s="62"/>
      <c r="H845" s="62"/>
      <c r="I845" s="174"/>
      <c r="J845" s="111"/>
      <c r="K845" s="58"/>
    </row>
    <row r="846" spans="3:14" x14ac:dyDescent="0.3">
      <c r="C846" s="29"/>
      <c r="D846" s="138" t="s">
        <v>169</v>
      </c>
      <c r="E846" s="75"/>
      <c r="F846" s="97"/>
      <c r="G846" s="63"/>
      <c r="H846" s="63"/>
      <c r="I846" s="174"/>
      <c r="J846" s="100"/>
      <c r="K846" s="13"/>
    </row>
    <row r="847" spans="3:14" x14ac:dyDescent="0.3">
      <c r="C847" s="29"/>
      <c r="D847" s="138" t="s">
        <v>118</v>
      </c>
      <c r="E847" s="75"/>
      <c r="F847" s="97"/>
      <c r="G847" s="63"/>
      <c r="H847" s="63"/>
      <c r="I847" s="174"/>
      <c r="J847" s="100"/>
      <c r="K847" s="13"/>
    </row>
    <row r="848" spans="3:14" x14ac:dyDescent="0.3">
      <c r="C848" s="29"/>
      <c r="D848" s="690" t="s">
        <v>3730</v>
      </c>
      <c r="E848" s="75"/>
      <c r="F848" s="97"/>
      <c r="G848" s="63"/>
      <c r="H848" s="63"/>
      <c r="I848" s="174"/>
      <c r="J848" s="100"/>
      <c r="K848" s="13"/>
    </row>
    <row r="849" spans="3:14" x14ac:dyDescent="0.3">
      <c r="C849" s="29" t="s">
        <v>1279</v>
      </c>
      <c r="D849" s="78" t="s">
        <v>1280</v>
      </c>
      <c r="E849" s="75"/>
      <c r="F849" s="97"/>
      <c r="G849" s="63"/>
      <c r="H849" s="63"/>
      <c r="I849" s="582"/>
      <c r="J849" s="100"/>
      <c r="K849" s="13"/>
    </row>
    <row r="850" spans="3:14" x14ac:dyDescent="0.3">
      <c r="C850" s="29"/>
      <c r="D850" s="141" t="s">
        <v>3731</v>
      </c>
      <c r="E850" s="75">
        <v>2</v>
      </c>
      <c r="F850" s="97">
        <v>1.2</v>
      </c>
      <c r="G850" s="63"/>
      <c r="H850" s="63"/>
      <c r="I850" s="582">
        <f>PRODUCT(E850:H850)</f>
        <v>2.4</v>
      </c>
      <c r="J850" s="100"/>
      <c r="K850" s="13"/>
    </row>
    <row r="851" spans="3:14" x14ac:dyDescent="0.3">
      <c r="C851" s="530"/>
      <c r="D851" s="581"/>
      <c r="E851" s="75"/>
      <c r="F851" s="97"/>
      <c r="G851" s="63"/>
      <c r="H851" s="63"/>
      <c r="I851" s="582"/>
      <c r="J851" s="121"/>
      <c r="K851" s="371"/>
    </row>
    <row r="852" spans="3:14" ht="14.25" customHeight="1" x14ac:dyDescent="0.3">
      <c r="C852" s="29"/>
      <c r="D852" s="138" t="s">
        <v>200</v>
      </c>
      <c r="E852" s="75"/>
      <c r="F852" s="97"/>
      <c r="G852" s="63"/>
      <c r="H852" s="63"/>
      <c r="I852" s="582"/>
      <c r="J852" s="121"/>
      <c r="K852" s="371"/>
    </row>
    <row r="853" spans="3:14" x14ac:dyDescent="0.3">
      <c r="C853" s="29"/>
      <c r="D853" s="138" t="s">
        <v>170</v>
      </c>
      <c r="E853" s="75"/>
      <c r="F853" s="97"/>
      <c r="G853" s="63"/>
      <c r="H853" s="63"/>
      <c r="I853" s="582"/>
      <c r="J853" s="121"/>
      <c r="K853" s="371"/>
    </row>
    <row r="854" spans="3:14" x14ac:dyDescent="0.3">
      <c r="C854" s="29"/>
      <c r="D854" s="690" t="s">
        <v>3729</v>
      </c>
      <c r="E854" s="75"/>
      <c r="F854" s="97"/>
      <c r="G854" s="63"/>
      <c r="H854" s="63"/>
      <c r="I854" s="582"/>
      <c r="J854" s="121"/>
      <c r="K854" s="371"/>
    </row>
    <row r="855" spans="3:14" x14ac:dyDescent="0.3">
      <c r="C855" s="29" t="s">
        <v>2290</v>
      </c>
      <c r="D855" s="78" t="s">
        <v>802</v>
      </c>
      <c r="E855" s="75"/>
      <c r="F855" s="97"/>
      <c r="G855" s="63"/>
      <c r="H855" s="63"/>
      <c r="I855" s="582"/>
      <c r="J855" s="121"/>
      <c r="K855" s="371"/>
    </row>
    <row r="856" spans="3:14" x14ac:dyDescent="0.3">
      <c r="C856" s="29"/>
      <c r="D856" s="141" t="s">
        <v>3732</v>
      </c>
      <c r="E856" s="75">
        <v>1</v>
      </c>
      <c r="F856" s="97">
        <v>2.9</v>
      </c>
      <c r="G856" s="63"/>
      <c r="H856" s="63"/>
      <c r="I856" s="582">
        <f>PRODUCT(E856:H856)</f>
        <v>2.9</v>
      </c>
      <c r="J856" s="121"/>
      <c r="K856" s="371"/>
    </row>
    <row r="857" spans="3:14" x14ac:dyDescent="0.3">
      <c r="C857" s="530"/>
      <c r="D857" s="581"/>
      <c r="E857" s="75">
        <v>1</v>
      </c>
      <c r="F857" s="97">
        <v>2</v>
      </c>
      <c r="G857" s="63"/>
      <c r="H857" s="63"/>
      <c r="I857" s="582">
        <f>PRODUCT(E857:H857)</f>
        <v>2</v>
      </c>
      <c r="J857" s="121"/>
      <c r="K857" s="371"/>
    </row>
    <row r="858" spans="3:14" x14ac:dyDescent="0.3">
      <c r="C858" s="530"/>
      <c r="D858" s="141" t="s">
        <v>3733</v>
      </c>
      <c r="E858" s="75">
        <v>2</v>
      </c>
      <c r="F858" s="97">
        <v>1.59</v>
      </c>
      <c r="G858" s="63"/>
      <c r="H858" s="63"/>
      <c r="I858" s="582">
        <f>PRODUCT(E858:H858)</f>
        <v>3.18</v>
      </c>
      <c r="J858" s="121"/>
      <c r="K858" s="371"/>
    </row>
    <row r="859" spans="3:14" x14ac:dyDescent="0.3">
      <c r="C859" s="368"/>
      <c r="D859" s="34"/>
      <c r="E859" s="369"/>
      <c r="F859" s="70"/>
      <c r="G859" s="370"/>
      <c r="H859" s="71"/>
      <c r="I859" s="173"/>
      <c r="J859" s="121"/>
      <c r="K859" s="371"/>
      <c r="L859" s="37"/>
      <c r="M859" s="76"/>
      <c r="N859" s="76"/>
    </row>
    <row r="860" spans="3:14" ht="6.75" customHeight="1" x14ac:dyDescent="0.25">
      <c r="C860" s="2225"/>
      <c r="D860" s="2226"/>
      <c r="E860" s="2226"/>
      <c r="F860" s="2226"/>
      <c r="G860" s="2226"/>
      <c r="H860" s="2226"/>
      <c r="I860" s="2226"/>
      <c r="J860" s="2226"/>
      <c r="K860" s="2227"/>
    </row>
    <row r="861" spans="3:14" ht="26.25" customHeight="1" x14ac:dyDescent="0.25">
      <c r="C861" s="178" t="str">
        <f>RESUMEN!C387</f>
        <v>03.09.06.07</v>
      </c>
      <c r="D861" s="2146" t="str">
        <f>RESUMEN!D387</f>
        <v>CANALETA DE ALUZINC e=0.8mm CON SOPORTE DE FE NEGRO e=4.5mm @1.20m</v>
      </c>
      <c r="E861" s="2147"/>
      <c r="F861" s="2147"/>
      <c r="G861" s="2147"/>
      <c r="H861" s="2147"/>
      <c r="I861" s="2147"/>
      <c r="J861" s="2147"/>
      <c r="K861" s="2148"/>
    </row>
    <row r="862" spans="3:14" x14ac:dyDescent="0.3">
      <c r="C862" s="15" t="s">
        <v>1</v>
      </c>
      <c r="D862" s="439" t="s">
        <v>2</v>
      </c>
      <c r="E862" s="92" t="s">
        <v>45</v>
      </c>
      <c r="F862" s="48" t="s">
        <v>52</v>
      </c>
      <c r="G862" s="48" t="s">
        <v>47</v>
      </c>
      <c r="H862" s="48" t="s">
        <v>48</v>
      </c>
      <c r="I862" s="171" t="s">
        <v>49</v>
      </c>
      <c r="J862" s="93" t="s">
        <v>50</v>
      </c>
      <c r="K862" s="7" t="s">
        <v>3</v>
      </c>
    </row>
    <row r="863" spans="3:14" x14ac:dyDescent="0.3">
      <c r="C863" s="25"/>
      <c r="D863" s="146"/>
      <c r="E863" s="17"/>
      <c r="F863" s="49"/>
      <c r="G863" s="49"/>
      <c r="H863" s="49"/>
      <c r="I863" s="209"/>
      <c r="J863" s="145">
        <f>SUM(I865:I878)</f>
        <v>195.29999999999995</v>
      </c>
      <c r="K863" s="440" t="s">
        <v>7</v>
      </c>
    </row>
    <row r="864" spans="3:14" x14ac:dyDescent="0.3">
      <c r="C864" s="29"/>
      <c r="D864" s="690" t="s">
        <v>2077</v>
      </c>
      <c r="E864" s="75"/>
      <c r="F864" s="97"/>
      <c r="G864" s="63"/>
      <c r="H864" s="63"/>
      <c r="I864" s="174"/>
      <c r="J864" s="100"/>
      <c r="K864" s="13"/>
    </row>
    <row r="865" spans="3:14" x14ac:dyDescent="0.3">
      <c r="C865" s="29"/>
      <c r="D865" s="78" t="s">
        <v>2080</v>
      </c>
      <c r="E865" s="75">
        <v>2</v>
      </c>
      <c r="F865" s="97">
        <v>6.85</v>
      </c>
      <c r="G865" s="63"/>
      <c r="H865" s="63"/>
      <c r="I865" s="582">
        <f>PRODUCT(E865:H865)</f>
        <v>13.7</v>
      </c>
      <c r="J865" s="100"/>
      <c r="K865" s="13"/>
    </row>
    <row r="866" spans="3:14" x14ac:dyDescent="0.3">
      <c r="C866" s="29"/>
      <c r="D866" s="78" t="s">
        <v>2081</v>
      </c>
      <c r="E866" s="75">
        <v>2</v>
      </c>
      <c r="F866" s="97">
        <v>8.85</v>
      </c>
      <c r="G866" s="63"/>
      <c r="H866" s="63"/>
      <c r="I866" s="582">
        <f>PRODUCT(E866:H866)</f>
        <v>17.7</v>
      </c>
      <c r="J866" s="100"/>
      <c r="K866" s="13"/>
    </row>
    <row r="867" spans="3:14" x14ac:dyDescent="0.3">
      <c r="C867" s="29"/>
      <c r="D867" s="78" t="s">
        <v>2082</v>
      </c>
      <c r="E867" s="75">
        <v>2</v>
      </c>
      <c r="F867" s="97">
        <v>5.5</v>
      </c>
      <c r="G867" s="63"/>
      <c r="H867" s="63"/>
      <c r="I867" s="582">
        <f>PRODUCT(E867:H867)</f>
        <v>11</v>
      </c>
      <c r="J867" s="100"/>
      <c r="K867" s="13"/>
    </row>
    <row r="868" spans="3:14" x14ac:dyDescent="0.3">
      <c r="C868" s="29"/>
      <c r="D868" s="78" t="s">
        <v>2083</v>
      </c>
      <c r="E868" s="75">
        <v>2</v>
      </c>
      <c r="F868" s="97">
        <v>8.8000000000000007</v>
      </c>
      <c r="G868" s="63"/>
      <c r="H868" s="63"/>
      <c r="I868" s="582">
        <f>PRODUCT(E868:H868)</f>
        <v>17.600000000000001</v>
      </c>
      <c r="J868" s="100"/>
      <c r="K868" s="13"/>
    </row>
    <row r="869" spans="3:14" x14ac:dyDescent="0.3">
      <c r="C869" s="29"/>
      <c r="D869" s="78" t="s">
        <v>2085</v>
      </c>
      <c r="E869" s="75">
        <v>2</v>
      </c>
      <c r="F869" s="97">
        <v>8.8000000000000007</v>
      </c>
      <c r="G869" s="63"/>
      <c r="H869" s="63"/>
      <c r="I869" s="582">
        <f>PRODUCT(E869:H869)</f>
        <v>17.600000000000001</v>
      </c>
      <c r="J869" s="100"/>
      <c r="K869" s="13"/>
    </row>
    <row r="870" spans="3:14" x14ac:dyDescent="0.3">
      <c r="C870" s="29"/>
      <c r="D870" s="690" t="s">
        <v>2079</v>
      </c>
      <c r="E870" s="75"/>
      <c r="F870" s="97"/>
      <c r="G870" s="63"/>
      <c r="H870" s="63"/>
      <c r="I870" s="174"/>
      <c r="J870" s="100"/>
      <c r="K870" s="13"/>
    </row>
    <row r="871" spans="3:14" x14ac:dyDescent="0.3">
      <c r="C871" s="29"/>
      <c r="D871" s="78" t="s">
        <v>2086</v>
      </c>
      <c r="E871" s="75">
        <v>2</v>
      </c>
      <c r="F871" s="97">
        <v>3.8</v>
      </c>
      <c r="G871" s="63"/>
      <c r="H871" s="63"/>
      <c r="I871" s="582">
        <f>PRODUCT(E871:H871)</f>
        <v>7.6</v>
      </c>
      <c r="J871" s="100"/>
      <c r="K871" s="13"/>
      <c r="L871" s="37"/>
      <c r="M871" s="76"/>
      <c r="N871" s="76"/>
    </row>
    <row r="872" spans="3:14" x14ac:dyDescent="0.3">
      <c r="C872" s="29"/>
      <c r="D872" s="78" t="s">
        <v>2087</v>
      </c>
      <c r="E872" s="75">
        <v>2</v>
      </c>
      <c r="F872" s="97">
        <v>7.8</v>
      </c>
      <c r="G872" s="63"/>
      <c r="H872" s="63"/>
      <c r="I872" s="582">
        <f>PRODUCT(E872:H872)</f>
        <v>15.6</v>
      </c>
      <c r="J872" s="100"/>
      <c r="K872" s="13"/>
    </row>
    <row r="873" spans="3:14" x14ac:dyDescent="0.3">
      <c r="C873" s="29"/>
      <c r="D873" s="78" t="s">
        <v>2088</v>
      </c>
      <c r="E873" s="75">
        <v>2</v>
      </c>
      <c r="F873" s="97">
        <v>4.8</v>
      </c>
      <c r="G873" s="63"/>
      <c r="H873" s="63"/>
      <c r="I873" s="582">
        <f>PRODUCT(E873:H873)</f>
        <v>9.6</v>
      </c>
      <c r="J873" s="100"/>
      <c r="K873" s="13"/>
    </row>
    <row r="874" spans="3:14" x14ac:dyDescent="0.3">
      <c r="C874" s="29"/>
      <c r="D874" s="78" t="s">
        <v>2089</v>
      </c>
      <c r="E874" s="75">
        <v>2</v>
      </c>
      <c r="F874" s="97">
        <v>22.8</v>
      </c>
      <c r="G874" s="63"/>
      <c r="H874" s="63"/>
      <c r="I874" s="582">
        <f>PRODUCT(E874:H874)</f>
        <v>45.6</v>
      </c>
      <c r="J874" s="100"/>
      <c r="K874" s="13"/>
    </row>
    <row r="875" spans="3:14" x14ac:dyDescent="0.3">
      <c r="C875" s="29"/>
      <c r="D875" s="690" t="s">
        <v>2090</v>
      </c>
      <c r="E875" s="75"/>
      <c r="F875" s="97"/>
      <c r="G875" s="63"/>
      <c r="H875" s="63"/>
      <c r="I875" s="582"/>
      <c r="J875" s="100"/>
      <c r="K875" s="13"/>
    </row>
    <row r="876" spans="3:14" x14ac:dyDescent="0.3">
      <c r="C876" s="29"/>
      <c r="D876" s="78" t="s">
        <v>4565</v>
      </c>
      <c r="E876" s="75">
        <v>1</v>
      </c>
      <c r="F876" s="97">
        <v>24.95</v>
      </c>
      <c r="G876" s="63"/>
      <c r="H876" s="63"/>
      <c r="I876" s="582">
        <f>PRODUCT(E876:H876)</f>
        <v>24.95</v>
      </c>
      <c r="J876" s="100"/>
      <c r="K876" s="13"/>
    </row>
    <row r="877" spans="3:14" x14ac:dyDescent="0.3">
      <c r="C877" s="29"/>
      <c r="D877" s="690" t="s">
        <v>2091</v>
      </c>
      <c r="E877" s="75"/>
      <c r="F877" s="97"/>
      <c r="G877" s="63"/>
      <c r="H877" s="63"/>
      <c r="I877" s="582"/>
      <c r="J877" s="100"/>
      <c r="K877" s="13"/>
    </row>
    <row r="878" spans="3:14" x14ac:dyDescent="0.3">
      <c r="C878" s="29"/>
      <c r="D878" s="78" t="s">
        <v>4566</v>
      </c>
      <c r="E878" s="75">
        <v>1</v>
      </c>
      <c r="F878" s="97">
        <v>14.35</v>
      </c>
      <c r="G878" s="63"/>
      <c r="H878" s="63"/>
      <c r="I878" s="582">
        <f>PRODUCT(E878:H878)</f>
        <v>14.35</v>
      </c>
      <c r="J878" s="100"/>
      <c r="K878" s="13"/>
    </row>
    <row r="879" spans="3:14" ht="26.25" customHeight="1" x14ac:dyDescent="0.25">
      <c r="C879" s="178" t="str">
        <f>RESUMEN!C388</f>
        <v>03.09.06.08</v>
      </c>
      <c r="D879" s="2146" t="str">
        <f>RESUMEN!D388</f>
        <v>CANALETA METALICA DE ACERO INOXIDALE e=0.3mm</v>
      </c>
      <c r="E879" s="2147"/>
      <c r="F879" s="2147"/>
      <c r="G879" s="2147"/>
      <c r="H879" s="2147"/>
      <c r="I879" s="2147"/>
      <c r="J879" s="2147"/>
      <c r="K879" s="2148"/>
    </row>
    <row r="880" spans="3:14" x14ac:dyDescent="0.3">
      <c r="C880" s="15" t="s">
        <v>1</v>
      </c>
      <c r="D880" s="1325" t="s">
        <v>2</v>
      </c>
      <c r="E880" s="92" t="s">
        <v>45</v>
      </c>
      <c r="F880" s="48" t="s">
        <v>52</v>
      </c>
      <c r="G880" s="48" t="s">
        <v>47</v>
      </c>
      <c r="H880" s="48" t="s">
        <v>48</v>
      </c>
      <c r="I880" s="171" t="s">
        <v>49</v>
      </c>
      <c r="J880" s="93" t="s">
        <v>50</v>
      </c>
      <c r="K880" s="7" t="s">
        <v>3</v>
      </c>
    </row>
    <row r="881" spans="3:11" x14ac:dyDescent="0.3">
      <c r="C881" s="25"/>
      <c r="D881" s="146"/>
      <c r="E881" s="17"/>
      <c r="F881" s="49"/>
      <c r="G881" s="49"/>
      <c r="H881" s="49"/>
      <c r="I881" s="209"/>
      <c r="J881" s="145">
        <f>SUM(I883:I899)</f>
        <v>286.25</v>
      </c>
      <c r="K881" s="440" t="s">
        <v>7</v>
      </c>
    </row>
    <row r="882" spans="3:11" x14ac:dyDescent="0.3">
      <c r="C882" s="29"/>
      <c r="D882" s="690" t="s">
        <v>2091</v>
      </c>
      <c r="E882" s="75"/>
      <c r="F882" s="97"/>
      <c r="G882" s="63"/>
      <c r="H882" s="63"/>
      <c r="I882" s="174"/>
      <c r="J882" s="100"/>
      <c r="K882" s="13"/>
    </row>
    <row r="883" spans="3:11" x14ac:dyDescent="0.3">
      <c r="C883" s="29"/>
      <c r="D883" s="78" t="s">
        <v>4567</v>
      </c>
      <c r="E883" s="75">
        <v>1</v>
      </c>
      <c r="F883" s="97">
        <v>9.9499999999999993</v>
      </c>
      <c r="G883" s="63"/>
      <c r="H883" s="63"/>
      <c r="I883" s="582">
        <f t="shared" ref="I883:I889" si="10">PRODUCT(E883:H883)</f>
        <v>9.9499999999999993</v>
      </c>
      <c r="J883" s="100"/>
      <c r="K883" s="13"/>
    </row>
    <row r="884" spans="3:11" x14ac:dyDescent="0.3">
      <c r="C884" s="29"/>
      <c r="D884" s="78"/>
      <c r="E884" s="75">
        <v>1</v>
      </c>
      <c r="F884" s="97">
        <v>8.1</v>
      </c>
      <c r="G884" s="63"/>
      <c r="H884" s="63"/>
      <c r="I884" s="582">
        <f t="shared" si="10"/>
        <v>8.1</v>
      </c>
      <c r="J884" s="100"/>
      <c r="K884" s="13"/>
    </row>
    <row r="885" spans="3:11" x14ac:dyDescent="0.3">
      <c r="C885" s="29"/>
      <c r="D885" s="579"/>
      <c r="E885" s="75">
        <v>1</v>
      </c>
      <c r="F885" s="97">
        <v>5</v>
      </c>
      <c r="G885" s="63"/>
      <c r="H885" s="63"/>
      <c r="I885" s="582">
        <f t="shared" si="10"/>
        <v>5</v>
      </c>
      <c r="J885" s="100"/>
      <c r="K885" s="13"/>
    </row>
    <row r="886" spans="3:11" x14ac:dyDescent="0.3">
      <c r="C886" s="29"/>
      <c r="D886" s="78"/>
      <c r="E886" s="75">
        <v>1</v>
      </c>
      <c r="F886" s="97">
        <v>16.8</v>
      </c>
      <c r="G886" s="63"/>
      <c r="H886" s="63"/>
      <c r="I886" s="582">
        <f t="shared" si="10"/>
        <v>16.8</v>
      </c>
      <c r="J886" s="100"/>
      <c r="K886" s="13"/>
    </row>
    <row r="887" spans="3:11" x14ac:dyDescent="0.3">
      <c r="C887" s="29"/>
      <c r="D887" s="78" t="s">
        <v>4568</v>
      </c>
      <c r="E887" s="75">
        <v>1</v>
      </c>
      <c r="F887" s="97">
        <v>10.45</v>
      </c>
      <c r="G887" s="63"/>
      <c r="H887" s="63"/>
      <c r="I887" s="582">
        <f t="shared" si="10"/>
        <v>10.45</v>
      </c>
      <c r="J887" s="100"/>
      <c r="K887" s="13"/>
    </row>
    <row r="888" spans="3:11" x14ac:dyDescent="0.3">
      <c r="C888" s="29"/>
      <c r="D888" s="78"/>
      <c r="E888" s="75">
        <v>1</v>
      </c>
      <c r="F888" s="97">
        <v>15.7</v>
      </c>
      <c r="G888" s="63"/>
      <c r="H888" s="63"/>
      <c r="I888" s="582">
        <f t="shared" si="10"/>
        <v>15.7</v>
      </c>
      <c r="J888" s="100"/>
      <c r="K888" s="13"/>
    </row>
    <row r="889" spans="3:11" x14ac:dyDescent="0.3">
      <c r="C889" s="29"/>
      <c r="D889" s="579"/>
      <c r="E889" s="75">
        <v>1</v>
      </c>
      <c r="F889" s="97">
        <v>10.5</v>
      </c>
      <c r="G889" s="63"/>
      <c r="H889" s="63"/>
      <c r="I889" s="582">
        <f t="shared" si="10"/>
        <v>10.5</v>
      </c>
      <c r="J889" s="100"/>
      <c r="K889" s="13"/>
    </row>
    <row r="890" spans="3:11" x14ac:dyDescent="0.3">
      <c r="C890" s="29"/>
      <c r="D890" s="690" t="s">
        <v>2091</v>
      </c>
      <c r="E890" s="75"/>
      <c r="F890" s="97"/>
      <c r="G890" s="63"/>
      <c r="H890" s="63"/>
      <c r="I890" s="582"/>
      <c r="J890" s="100"/>
      <c r="K890" s="13"/>
    </row>
    <row r="891" spans="3:11" x14ac:dyDescent="0.3">
      <c r="C891" s="29"/>
      <c r="D891" s="78" t="s">
        <v>4569</v>
      </c>
      <c r="E891" s="75">
        <v>1</v>
      </c>
      <c r="F891" s="97">
        <v>36.25</v>
      </c>
      <c r="G891" s="63"/>
      <c r="H891" s="63"/>
      <c r="I891" s="582">
        <f>PRODUCT(E891:H891)</f>
        <v>36.25</v>
      </c>
      <c r="J891" s="100"/>
      <c r="K891" s="13"/>
    </row>
    <row r="892" spans="3:11" x14ac:dyDescent="0.3">
      <c r="C892" s="29"/>
      <c r="D892" s="78"/>
      <c r="E892" s="75">
        <v>1</v>
      </c>
      <c r="F892" s="97">
        <v>14.7</v>
      </c>
      <c r="G892" s="63"/>
      <c r="H892" s="63"/>
      <c r="I892" s="582">
        <f>PRODUCT(E892:H892)</f>
        <v>14.7</v>
      </c>
      <c r="J892" s="100"/>
      <c r="K892" s="13"/>
    </row>
    <row r="893" spans="3:11" x14ac:dyDescent="0.3">
      <c r="C893" s="29"/>
      <c r="D893" s="78" t="s">
        <v>4570</v>
      </c>
      <c r="E893" s="75">
        <v>1</v>
      </c>
      <c r="F893" s="97">
        <v>15.6</v>
      </c>
      <c r="G893" s="63"/>
      <c r="H893" s="63"/>
      <c r="I893" s="582">
        <f>PRODUCT(E893:H893)</f>
        <v>15.6</v>
      </c>
      <c r="J893" s="100"/>
      <c r="K893" s="13"/>
    </row>
    <row r="894" spans="3:11" x14ac:dyDescent="0.3">
      <c r="C894" s="29"/>
      <c r="D894" s="78" t="s">
        <v>4571</v>
      </c>
      <c r="E894" s="75">
        <v>1</v>
      </c>
      <c r="F894" s="97">
        <v>49.6</v>
      </c>
      <c r="G894" s="63"/>
      <c r="H894" s="63"/>
      <c r="I894" s="582">
        <f>PRODUCT(E894:H894)</f>
        <v>49.6</v>
      </c>
      <c r="J894" s="100"/>
      <c r="K894" s="13"/>
    </row>
    <row r="895" spans="3:11" x14ac:dyDescent="0.3">
      <c r="C895" s="29"/>
      <c r="D895" s="78" t="s">
        <v>4572</v>
      </c>
      <c r="E895" s="75">
        <v>1</v>
      </c>
      <c r="F895" s="97">
        <v>49.6</v>
      </c>
      <c r="G895" s="63"/>
      <c r="H895" s="63"/>
      <c r="I895" s="582">
        <f>PRODUCT(E895:H895)</f>
        <v>49.6</v>
      </c>
      <c r="J895" s="100"/>
      <c r="K895" s="13"/>
    </row>
    <row r="896" spans="3:11" x14ac:dyDescent="0.3">
      <c r="C896" s="29"/>
      <c r="D896" s="690" t="s">
        <v>2091</v>
      </c>
      <c r="E896" s="75"/>
      <c r="F896" s="97"/>
      <c r="G896" s="63"/>
      <c r="H896" s="63"/>
      <c r="I896" s="582"/>
      <c r="J896" s="100"/>
      <c r="K896" s="13"/>
    </row>
    <row r="897" spans="3:11" x14ac:dyDescent="0.3">
      <c r="C897" s="29"/>
      <c r="D897" s="78" t="s">
        <v>4573</v>
      </c>
      <c r="E897" s="75">
        <v>1</v>
      </c>
      <c r="F897" s="97">
        <v>12.4</v>
      </c>
      <c r="G897" s="63"/>
      <c r="H897" s="63"/>
      <c r="I897" s="582">
        <f>PRODUCT(E897:H897)</f>
        <v>12.4</v>
      </c>
      <c r="J897" s="100"/>
      <c r="K897" s="13"/>
    </row>
    <row r="898" spans="3:11" x14ac:dyDescent="0.3">
      <c r="C898" s="29"/>
      <c r="D898" s="78"/>
      <c r="E898" s="75">
        <v>1</v>
      </c>
      <c r="F898" s="97">
        <v>19.2</v>
      </c>
      <c r="G898" s="63"/>
      <c r="H898" s="63"/>
      <c r="I898" s="582">
        <f>PRODUCT(E898:H898)</f>
        <v>19.2</v>
      </c>
      <c r="J898" s="100"/>
      <c r="K898" s="13"/>
    </row>
    <row r="899" spans="3:11" x14ac:dyDescent="0.3">
      <c r="C899" s="29"/>
      <c r="D899" s="579"/>
      <c r="E899" s="75">
        <v>1</v>
      </c>
      <c r="F899" s="97">
        <v>12.4</v>
      </c>
      <c r="G899" s="63"/>
      <c r="H899" s="63"/>
      <c r="I899" s="582">
        <f>PRODUCT(E899:H899)</f>
        <v>12.4</v>
      </c>
      <c r="J899" s="100"/>
      <c r="K899" s="13"/>
    </row>
    <row r="900" spans="3:11" x14ac:dyDescent="0.3">
      <c r="C900" s="29"/>
      <c r="D900" s="78"/>
      <c r="E900" s="75"/>
      <c r="F900" s="97"/>
      <c r="G900" s="63"/>
      <c r="H900" s="63"/>
      <c r="I900" s="582"/>
      <c r="J900" s="100"/>
      <c r="K900" s="13"/>
    </row>
    <row r="901" spans="3:11" x14ac:dyDescent="0.25">
      <c r="C901" s="178" t="str">
        <f>RESUMEN!C389</f>
        <v>03.09.06.09</v>
      </c>
      <c r="D901" s="2146" t="str">
        <f>RESUMEN!D389</f>
        <v>CANALETA DE REJILLA PLUVIAL DE A= 70 CM</v>
      </c>
      <c r="E901" s="2147"/>
      <c r="F901" s="2147"/>
      <c r="G901" s="2147"/>
      <c r="H901" s="2147"/>
      <c r="I901" s="2147"/>
      <c r="J901" s="2147"/>
      <c r="K901" s="2148"/>
    </row>
    <row r="902" spans="3:11" x14ac:dyDescent="0.3">
      <c r="C902" s="15" t="s">
        <v>1</v>
      </c>
      <c r="D902" s="1325" t="s">
        <v>2</v>
      </c>
      <c r="E902" s="92" t="s">
        <v>45</v>
      </c>
      <c r="F902" s="48" t="s">
        <v>52</v>
      </c>
      <c r="G902" s="48" t="s">
        <v>47</v>
      </c>
      <c r="H902" s="48" t="s">
        <v>48</v>
      </c>
      <c r="I902" s="171" t="s">
        <v>49</v>
      </c>
      <c r="J902" s="93" t="s">
        <v>50</v>
      </c>
      <c r="K902" s="7" t="s">
        <v>3</v>
      </c>
    </row>
    <row r="903" spans="3:11" x14ac:dyDescent="0.3">
      <c r="C903" s="25"/>
      <c r="D903" s="146"/>
      <c r="E903" s="17"/>
      <c r="F903" s="49"/>
      <c r="G903" s="49"/>
      <c r="H903" s="49"/>
      <c r="I903" s="209"/>
      <c r="J903" s="145">
        <f>SUM(I905:I945)</f>
        <v>638.9</v>
      </c>
      <c r="K903" s="440" t="s">
        <v>7</v>
      </c>
    </row>
    <row r="904" spans="3:11" x14ac:dyDescent="0.3">
      <c r="C904" s="29"/>
      <c r="D904" s="690" t="s">
        <v>4807</v>
      </c>
      <c r="E904" s="75"/>
      <c r="F904" s="97"/>
      <c r="G904" s="63"/>
      <c r="H904" s="63"/>
      <c r="I904" s="174"/>
      <c r="J904" s="100"/>
      <c r="K904" s="13"/>
    </row>
    <row r="905" spans="3:11" x14ac:dyDescent="0.3">
      <c r="C905" s="29"/>
      <c r="D905" s="78" t="s">
        <v>4745</v>
      </c>
      <c r="E905" s="75">
        <v>1</v>
      </c>
      <c r="F905" s="97">
        <v>6.41</v>
      </c>
      <c r="G905" s="63"/>
      <c r="H905" s="63"/>
      <c r="I905" s="582">
        <f t="shared" ref="I905:I911" si="11">PRODUCT(E905:H905)</f>
        <v>6.41</v>
      </c>
      <c r="J905" s="100"/>
      <c r="K905" s="13"/>
    </row>
    <row r="906" spans="3:11" x14ac:dyDescent="0.3">
      <c r="C906" s="29"/>
      <c r="D906" s="78"/>
      <c r="E906" s="75">
        <v>1</v>
      </c>
      <c r="F906" s="97">
        <v>4.68</v>
      </c>
      <c r="G906" s="63"/>
      <c r="H906" s="63"/>
      <c r="I906" s="582">
        <f t="shared" si="11"/>
        <v>4.68</v>
      </c>
      <c r="J906" s="100"/>
      <c r="K906" s="13"/>
    </row>
    <row r="907" spans="3:11" x14ac:dyDescent="0.3">
      <c r="C907" s="29"/>
      <c r="D907" s="78" t="s">
        <v>3792</v>
      </c>
      <c r="E907" s="75">
        <v>1</v>
      </c>
      <c r="F907" s="97">
        <v>4.03</v>
      </c>
      <c r="G907" s="63"/>
      <c r="H907" s="63"/>
      <c r="I907" s="582">
        <f t="shared" si="11"/>
        <v>4.03</v>
      </c>
      <c r="J907" s="100"/>
      <c r="K907" s="13"/>
    </row>
    <row r="908" spans="3:11" x14ac:dyDescent="0.3">
      <c r="C908" s="29"/>
      <c r="D908" s="78" t="s">
        <v>4808</v>
      </c>
      <c r="E908" s="75">
        <v>1</v>
      </c>
      <c r="F908" s="97">
        <v>3.15</v>
      </c>
      <c r="G908" s="63"/>
      <c r="H908" s="63"/>
      <c r="I908" s="582">
        <f t="shared" si="11"/>
        <v>3.15</v>
      </c>
      <c r="J908" s="100"/>
      <c r="K908" s="13"/>
    </row>
    <row r="909" spans="3:11" x14ac:dyDescent="0.3">
      <c r="C909" s="29"/>
      <c r="D909" s="78"/>
      <c r="E909" s="75">
        <v>1</v>
      </c>
      <c r="F909" s="97">
        <v>3.14</v>
      </c>
      <c r="G909" s="63"/>
      <c r="H909" s="63"/>
      <c r="I909" s="582">
        <f t="shared" si="11"/>
        <v>3.14</v>
      </c>
      <c r="J909" s="100"/>
      <c r="K909" s="13"/>
    </row>
    <row r="910" spans="3:11" x14ac:dyDescent="0.3">
      <c r="C910" s="29"/>
      <c r="D910" s="78"/>
      <c r="E910" s="75">
        <v>1</v>
      </c>
      <c r="F910" s="97">
        <v>7.05</v>
      </c>
      <c r="G910" s="63"/>
      <c r="H910" s="63"/>
      <c r="I910" s="582">
        <f t="shared" si="11"/>
        <v>7.05</v>
      </c>
      <c r="J910" s="100"/>
      <c r="K910" s="13"/>
    </row>
    <row r="911" spans="3:11" x14ac:dyDescent="0.3">
      <c r="C911" s="29"/>
      <c r="D911" s="78" t="s">
        <v>4809</v>
      </c>
      <c r="E911" s="75">
        <v>1</v>
      </c>
      <c r="F911" s="97">
        <v>5.65</v>
      </c>
      <c r="G911" s="63"/>
      <c r="H911" s="63"/>
      <c r="I911" s="582">
        <f t="shared" si="11"/>
        <v>5.65</v>
      </c>
      <c r="J911" s="100"/>
      <c r="K911" s="13"/>
    </row>
    <row r="912" spans="3:11" x14ac:dyDescent="0.3">
      <c r="C912" s="29"/>
      <c r="D912" s="579"/>
      <c r="E912" s="75">
        <v>1</v>
      </c>
      <c r="F912" s="97">
        <v>11.1</v>
      </c>
      <c r="G912" s="63"/>
      <c r="H912" s="63"/>
      <c r="I912" s="582">
        <f t="shared" ref="I912:I935" si="12">PRODUCT(E912:H912)</f>
        <v>11.1</v>
      </c>
      <c r="J912" s="100"/>
      <c r="K912" s="13"/>
    </row>
    <row r="913" spans="3:11" x14ac:dyDescent="0.3">
      <c r="C913" s="29"/>
      <c r="D913" s="579" t="s">
        <v>4810</v>
      </c>
      <c r="E913" s="75">
        <v>1</v>
      </c>
      <c r="F913" s="97">
        <v>0.6</v>
      </c>
      <c r="G913" s="63"/>
      <c r="H913" s="63"/>
      <c r="I913" s="582">
        <f t="shared" si="12"/>
        <v>0.6</v>
      </c>
      <c r="J913" s="100"/>
      <c r="K913" s="13"/>
    </row>
    <row r="914" spans="3:11" x14ac:dyDescent="0.3">
      <c r="C914" s="29"/>
      <c r="D914" s="579" t="s">
        <v>4811</v>
      </c>
      <c r="E914" s="75">
        <v>1</v>
      </c>
      <c r="F914" s="97">
        <v>21.09</v>
      </c>
      <c r="G914" s="63"/>
      <c r="H914" s="63"/>
      <c r="I914" s="582">
        <f t="shared" si="12"/>
        <v>21.09</v>
      </c>
      <c r="J914" s="100"/>
      <c r="K914" s="13"/>
    </row>
    <row r="915" spans="3:11" x14ac:dyDescent="0.3">
      <c r="C915" s="29"/>
      <c r="D915" s="579" t="s">
        <v>4812</v>
      </c>
      <c r="E915" s="75">
        <v>1</v>
      </c>
      <c r="F915" s="97">
        <v>5</v>
      </c>
      <c r="G915" s="63"/>
      <c r="H915" s="63"/>
      <c r="I915" s="582">
        <f t="shared" si="12"/>
        <v>5</v>
      </c>
      <c r="J915" s="100"/>
      <c r="K915" s="13"/>
    </row>
    <row r="916" spans="3:11" x14ac:dyDescent="0.3">
      <c r="C916" s="29"/>
      <c r="D916" s="579" t="s">
        <v>4813</v>
      </c>
      <c r="E916" s="75">
        <v>1</v>
      </c>
      <c r="F916" s="97">
        <v>3.6</v>
      </c>
      <c r="G916" s="63"/>
      <c r="H916" s="63"/>
      <c r="I916" s="582">
        <f t="shared" si="12"/>
        <v>3.6</v>
      </c>
      <c r="J916" s="100"/>
      <c r="K916" s="13"/>
    </row>
    <row r="917" spans="3:11" x14ac:dyDescent="0.3">
      <c r="C917" s="29"/>
      <c r="D917" s="579"/>
      <c r="E917" s="75">
        <v>1</v>
      </c>
      <c r="F917" s="97">
        <v>1.1000000000000001</v>
      </c>
      <c r="G917" s="63"/>
      <c r="H917" s="63"/>
      <c r="I917" s="582">
        <f t="shared" si="12"/>
        <v>1.1000000000000001</v>
      </c>
      <c r="J917" s="100"/>
      <c r="K917" s="13"/>
    </row>
    <row r="918" spans="3:11" x14ac:dyDescent="0.3">
      <c r="C918" s="29"/>
      <c r="D918" s="579"/>
      <c r="E918" s="75">
        <v>1</v>
      </c>
      <c r="F918" s="97">
        <v>1.35</v>
      </c>
      <c r="G918" s="63"/>
      <c r="H918" s="63"/>
      <c r="I918" s="582">
        <f t="shared" si="12"/>
        <v>1.35</v>
      </c>
      <c r="J918" s="100"/>
      <c r="K918" s="13"/>
    </row>
    <row r="919" spans="3:11" x14ac:dyDescent="0.3">
      <c r="C919" s="29"/>
      <c r="D919" s="579"/>
      <c r="E919" s="75">
        <v>1</v>
      </c>
      <c r="F919" s="97">
        <v>2.7</v>
      </c>
      <c r="G919" s="63"/>
      <c r="H919" s="63"/>
      <c r="I919" s="582">
        <f t="shared" si="12"/>
        <v>2.7</v>
      </c>
      <c r="J919" s="100"/>
      <c r="K919" s="13"/>
    </row>
    <row r="920" spans="3:11" x14ac:dyDescent="0.3">
      <c r="C920" s="29"/>
      <c r="D920" s="579"/>
      <c r="E920" s="75">
        <v>1</v>
      </c>
      <c r="F920" s="97">
        <v>2.78</v>
      </c>
      <c r="G920" s="63"/>
      <c r="H920" s="63"/>
      <c r="I920" s="582">
        <f t="shared" si="12"/>
        <v>2.78</v>
      </c>
      <c r="J920" s="100"/>
      <c r="K920" s="13"/>
    </row>
    <row r="921" spans="3:11" x14ac:dyDescent="0.3">
      <c r="C921" s="29"/>
      <c r="D921" s="579" t="s">
        <v>4814</v>
      </c>
      <c r="E921" s="75">
        <v>1</v>
      </c>
      <c r="F921" s="97">
        <v>2.4700000000000002</v>
      </c>
      <c r="G921" s="63"/>
      <c r="H921" s="63"/>
      <c r="I921" s="582">
        <f t="shared" si="12"/>
        <v>2.4700000000000002</v>
      </c>
      <c r="J921" s="100"/>
      <c r="K921" s="13"/>
    </row>
    <row r="922" spans="3:11" x14ac:dyDescent="0.3">
      <c r="C922" s="29"/>
      <c r="D922" s="579"/>
      <c r="E922" s="75">
        <v>1</v>
      </c>
      <c r="F922" s="97">
        <v>0.34</v>
      </c>
      <c r="G922" s="63"/>
      <c r="H922" s="63"/>
      <c r="I922" s="582">
        <f t="shared" si="12"/>
        <v>0.34</v>
      </c>
      <c r="J922" s="100"/>
      <c r="K922" s="13"/>
    </row>
    <row r="923" spans="3:11" x14ac:dyDescent="0.3">
      <c r="C923" s="29"/>
      <c r="D923" s="579"/>
      <c r="E923" s="75">
        <v>1</v>
      </c>
      <c r="F923" s="97">
        <v>1.5</v>
      </c>
      <c r="G923" s="63"/>
      <c r="H923" s="63"/>
      <c r="I923" s="582">
        <f t="shared" si="12"/>
        <v>1.5</v>
      </c>
      <c r="J923" s="100"/>
      <c r="K923" s="13"/>
    </row>
    <row r="924" spans="3:11" x14ac:dyDescent="0.3">
      <c r="C924" s="29"/>
      <c r="D924" s="579"/>
      <c r="E924" s="75">
        <v>1</v>
      </c>
      <c r="F924" s="97">
        <v>0.3</v>
      </c>
      <c r="G924" s="63"/>
      <c r="H924" s="63"/>
      <c r="I924" s="582">
        <f t="shared" si="12"/>
        <v>0.3</v>
      </c>
      <c r="J924" s="100"/>
      <c r="K924" s="13"/>
    </row>
    <row r="925" spans="3:11" x14ac:dyDescent="0.3">
      <c r="C925" s="29"/>
      <c r="D925" s="579" t="s">
        <v>4815</v>
      </c>
      <c r="E925" s="75">
        <v>1</v>
      </c>
      <c r="F925" s="97">
        <v>6.94</v>
      </c>
      <c r="G925" s="63"/>
      <c r="H925" s="63"/>
      <c r="I925" s="582">
        <f t="shared" si="12"/>
        <v>6.94</v>
      </c>
      <c r="J925" s="100"/>
      <c r="K925" s="13"/>
    </row>
    <row r="926" spans="3:11" x14ac:dyDescent="0.3">
      <c r="C926" s="29"/>
      <c r="D926" s="579" t="s">
        <v>4816</v>
      </c>
      <c r="E926" s="75">
        <v>1</v>
      </c>
      <c r="F926" s="97">
        <v>40.75</v>
      </c>
      <c r="G926" s="63"/>
      <c r="H926" s="63"/>
      <c r="I926" s="582">
        <f t="shared" si="12"/>
        <v>40.75</v>
      </c>
      <c r="J926" s="100"/>
      <c r="K926" s="13"/>
    </row>
    <row r="927" spans="3:11" x14ac:dyDescent="0.3">
      <c r="C927" s="29"/>
      <c r="D927" s="579" t="s">
        <v>4817</v>
      </c>
      <c r="E927" s="75">
        <v>1</v>
      </c>
      <c r="F927" s="97">
        <v>13.55</v>
      </c>
      <c r="G927" s="63"/>
      <c r="H927" s="63"/>
      <c r="I927" s="582">
        <f t="shared" si="12"/>
        <v>13.55</v>
      </c>
      <c r="J927" s="100"/>
      <c r="K927" s="13"/>
    </row>
    <row r="928" spans="3:11" x14ac:dyDescent="0.3">
      <c r="C928" s="29"/>
      <c r="D928" s="579"/>
      <c r="E928" s="75">
        <v>1</v>
      </c>
      <c r="F928" s="97">
        <v>11.57</v>
      </c>
      <c r="G928" s="63"/>
      <c r="H928" s="63"/>
      <c r="I928" s="582">
        <f t="shared" si="12"/>
        <v>11.57</v>
      </c>
      <c r="J928" s="100"/>
      <c r="K928" s="13"/>
    </row>
    <row r="929" spans="3:11" x14ac:dyDescent="0.3">
      <c r="C929" s="29"/>
      <c r="D929" s="579"/>
      <c r="E929" s="75">
        <v>1</v>
      </c>
      <c r="F929" s="97">
        <v>3.14</v>
      </c>
      <c r="G929" s="63"/>
      <c r="H929" s="63"/>
      <c r="I929" s="582">
        <f t="shared" si="12"/>
        <v>3.14</v>
      </c>
      <c r="J929" s="100"/>
      <c r="K929" s="13"/>
    </row>
    <row r="930" spans="3:11" x14ac:dyDescent="0.3">
      <c r="C930" s="29"/>
      <c r="D930" s="579"/>
      <c r="E930" s="75">
        <v>1</v>
      </c>
      <c r="F930" s="97">
        <v>16</v>
      </c>
      <c r="G930" s="63"/>
      <c r="H930" s="63"/>
      <c r="I930" s="582">
        <f t="shared" si="12"/>
        <v>16</v>
      </c>
      <c r="J930" s="100"/>
      <c r="K930" s="13"/>
    </row>
    <row r="931" spans="3:11" x14ac:dyDescent="0.3">
      <c r="C931" s="29"/>
      <c r="D931" s="579" t="s">
        <v>4818</v>
      </c>
      <c r="E931" s="75">
        <v>1</v>
      </c>
      <c r="F931" s="97">
        <v>6</v>
      </c>
      <c r="G931" s="63"/>
      <c r="H931" s="63"/>
      <c r="I931" s="582">
        <f t="shared" si="12"/>
        <v>6</v>
      </c>
      <c r="J931" s="100"/>
      <c r="K931" s="13"/>
    </row>
    <row r="932" spans="3:11" x14ac:dyDescent="0.3">
      <c r="C932" s="29"/>
      <c r="D932" s="579"/>
      <c r="E932" s="75">
        <v>1</v>
      </c>
      <c r="F932" s="97">
        <v>65.849999999999994</v>
      </c>
      <c r="G932" s="63"/>
      <c r="H932" s="63"/>
      <c r="I932" s="582">
        <f t="shared" si="12"/>
        <v>65.849999999999994</v>
      </c>
      <c r="J932" s="100"/>
      <c r="K932" s="13"/>
    </row>
    <row r="933" spans="3:11" x14ac:dyDescent="0.3">
      <c r="C933" s="29"/>
      <c r="D933" s="579"/>
      <c r="E933" s="75">
        <v>1</v>
      </c>
      <c r="F933" s="97">
        <v>2.36</v>
      </c>
      <c r="G933" s="63"/>
      <c r="H933" s="63"/>
      <c r="I933" s="582">
        <f t="shared" si="12"/>
        <v>2.36</v>
      </c>
      <c r="J933" s="100"/>
      <c r="K933" s="13"/>
    </row>
    <row r="934" spans="3:11" x14ac:dyDescent="0.3">
      <c r="C934" s="29"/>
      <c r="D934" s="579"/>
      <c r="E934" s="75">
        <v>1</v>
      </c>
      <c r="F934" s="97">
        <v>96.45</v>
      </c>
      <c r="G934" s="63"/>
      <c r="H934" s="63"/>
      <c r="I934" s="582">
        <f t="shared" si="12"/>
        <v>96.45</v>
      </c>
      <c r="J934" s="100"/>
      <c r="K934" s="13"/>
    </row>
    <row r="935" spans="3:11" x14ac:dyDescent="0.3">
      <c r="C935" s="29"/>
      <c r="D935" s="579"/>
      <c r="E935" s="75">
        <v>1</v>
      </c>
      <c r="F935" s="97">
        <v>49.6</v>
      </c>
      <c r="G935" s="63"/>
      <c r="H935" s="63"/>
      <c r="I935" s="582">
        <f t="shared" si="12"/>
        <v>49.6</v>
      </c>
      <c r="J935" s="100"/>
      <c r="K935" s="13"/>
    </row>
    <row r="936" spans="3:11" x14ac:dyDescent="0.3">
      <c r="C936" s="29"/>
      <c r="D936" s="579"/>
      <c r="E936" s="75">
        <v>1</v>
      </c>
      <c r="F936" s="97">
        <v>81.45</v>
      </c>
      <c r="G936" s="63"/>
      <c r="H936" s="63"/>
      <c r="I936" s="582">
        <f t="shared" ref="I936:I945" si="13">PRODUCT(E936:H936)</f>
        <v>81.45</v>
      </c>
      <c r="J936" s="100"/>
      <c r="K936" s="13"/>
    </row>
    <row r="937" spans="3:11" x14ac:dyDescent="0.3">
      <c r="C937" s="29"/>
      <c r="D937" s="579"/>
      <c r="E937" s="75">
        <v>1</v>
      </c>
      <c r="F937" s="97">
        <v>13.51</v>
      </c>
      <c r="G937" s="63"/>
      <c r="H937" s="63"/>
      <c r="I937" s="582">
        <f t="shared" si="13"/>
        <v>13.51</v>
      </c>
      <c r="J937" s="100"/>
      <c r="K937" s="13"/>
    </row>
    <row r="938" spans="3:11" x14ac:dyDescent="0.3">
      <c r="C938" s="29"/>
      <c r="D938" s="579"/>
      <c r="E938" s="75">
        <v>1</v>
      </c>
      <c r="F938" s="97">
        <v>20.399999999999999</v>
      </c>
      <c r="G938" s="63"/>
      <c r="H938" s="63"/>
      <c r="I938" s="582">
        <f t="shared" si="13"/>
        <v>20.399999999999999</v>
      </c>
      <c r="J938" s="100"/>
      <c r="K938" s="13"/>
    </row>
    <row r="939" spans="3:11" x14ac:dyDescent="0.3">
      <c r="C939" s="29"/>
      <c r="D939" s="579"/>
      <c r="E939" s="75">
        <v>1</v>
      </c>
      <c r="F939" s="97">
        <v>45.35</v>
      </c>
      <c r="G939" s="63"/>
      <c r="H939" s="63"/>
      <c r="I939" s="582">
        <f t="shared" si="13"/>
        <v>45.35</v>
      </c>
      <c r="J939" s="100"/>
      <c r="K939" s="13"/>
    </row>
    <row r="940" spans="3:11" x14ac:dyDescent="0.3">
      <c r="C940" s="29"/>
      <c r="D940" s="579"/>
      <c r="E940" s="75">
        <v>1</v>
      </c>
      <c r="F940" s="97">
        <v>17.600000000000001</v>
      </c>
      <c r="G940" s="63"/>
      <c r="H940" s="63"/>
      <c r="I940" s="582">
        <f t="shared" si="13"/>
        <v>17.600000000000001</v>
      </c>
      <c r="J940" s="100"/>
      <c r="K940" s="13"/>
    </row>
    <row r="941" spans="3:11" x14ac:dyDescent="0.3">
      <c r="C941" s="29"/>
      <c r="D941" s="579"/>
      <c r="E941" s="75">
        <v>1</v>
      </c>
      <c r="F941" s="97">
        <v>15</v>
      </c>
      <c r="G941" s="63"/>
      <c r="H941" s="63"/>
      <c r="I941" s="582">
        <f t="shared" si="13"/>
        <v>15</v>
      </c>
      <c r="J941" s="100"/>
      <c r="K941" s="13"/>
    </row>
    <row r="942" spans="3:11" x14ac:dyDescent="0.3">
      <c r="C942" s="29"/>
      <c r="D942" s="579"/>
      <c r="E942" s="75">
        <v>1</v>
      </c>
      <c r="F942" s="97">
        <v>28.65</v>
      </c>
      <c r="G942" s="63"/>
      <c r="H942" s="63"/>
      <c r="I942" s="582">
        <f t="shared" si="13"/>
        <v>28.65</v>
      </c>
      <c r="J942" s="100"/>
      <c r="K942" s="13"/>
    </row>
    <row r="943" spans="3:11" x14ac:dyDescent="0.3">
      <c r="C943" s="29"/>
      <c r="D943" s="579"/>
      <c r="E943" s="75">
        <v>1</v>
      </c>
      <c r="F943" s="97">
        <v>7.2</v>
      </c>
      <c r="G943" s="63"/>
      <c r="H943" s="63"/>
      <c r="I943" s="582">
        <f t="shared" si="13"/>
        <v>7.2</v>
      </c>
      <c r="J943" s="100"/>
      <c r="K943" s="13"/>
    </row>
    <row r="944" spans="3:11" x14ac:dyDescent="0.3">
      <c r="C944" s="29"/>
      <c r="D944" s="579"/>
      <c r="E944" s="75">
        <v>1</v>
      </c>
      <c r="F944" s="97">
        <v>3.93</v>
      </c>
      <c r="G944" s="63"/>
      <c r="H944" s="63"/>
      <c r="I944" s="582">
        <f t="shared" si="13"/>
        <v>3.93</v>
      </c>
      <c r="J944" s="100"/>
      <c r="K944" s="13"/>
    </row>
    <row r="945" spans="3:11" x14ac:dyDescent="0.3">
      <c r="C945" s="29"/>
      <c r="D945" s="579"/>
      <c r="E945" s="75">
        <v>1</v>
      </c>
      <c r="F945" s="97">
        <v>5.56</v>
      </c>
      <c r="G945" s="63"/>
      <c r="H945" s="63"/>
      <c r="I945" s="582">
        <f t="shared" si="13"/>
        <v>5.56</v>
      </c>
      <c r="J945" s="100"/>
      <c r="K945" s="13"/>
    </row>
    <row r="946" spans="3:11" x14ac:dyDescent="0.3">
      <c r="C946" s="29"/>
      <c r="D946" s="78"/>
      <c r="E946" s="75"/>
      <c r="F946" s="97"/>
      <c r="G946" s="63"/>
      <c r="H946" s="63"/>
      <c r="I946" s="582"/>
      <c r="J946" s="100"/>
      <c r="K946" s="13"/>
    </row>
    <row r="947" spans="3:11" x14ac:dyDescent="0.3">
      <c r="C947" s="29"/>
      <c r="D947" s="579"/>
      <c r="E947" s="75"/>
      <c r="F947" s="97"/>
      <c r="G947" s="63"/>
      <c r="H947" s="63"/>
      <c r="I947" s="582"/>
      <c r="J947" s="100"/>
      <c r="K947" s="13"/>
    </row>
    <row r="948" spans="3:11" x14ac:dyDescent="0.3">
      <c r="C948" s="29"/>
      <c r="D948" s="78"/>
      <c r="E948" s="75"/>
      <c r="F948" s="97"/>
      <c r="G948" s="63"/>
      <c r="H948" s="63"/>
      <c r="I948" s="582"/>
      <c r="J948" s="100"/>
      <c r="K948" s="13"/>
    </row>
    <row r="949" spans="3:11" x14ac:dyDescent="0.3">
      <c r="C949" s="29"/>
      <c r="D949" s="579"/>
      <c r="E949" s="75"/>
      <c r="F949" s="97"/>
      <c r="G949" s="63"/>
      <c r="H949" s="63"/>
      <c r="I949" s="582"/>
      <c r="J949" s="100"/>
      <c r="K949" s="13"/>
    </row>
    <row r="950" spans="3:11" x14ac:dyDescent="0.3">
      <c r="C950" s="29"/>
      <c r="D950" s="78"/>
      <c r="E950" s="75"/>
      <c r="F950" s="97"/>
      <c r="G950" s="63"/>
      <c r="H950" s="63"/>
      <c r="I950" s="582"/>
      <c r="J950" s="100"/>
      <c r="K950" s="13"/>
    </row>
    <row r="951" spans="3:11" x14ac:dyDescent="0.3">
      <c r="C951" s="29"/>
      <c r="D951" s="579"/>
      <c r="E951" s="75"/>
      <c r="F951" s="97"/>
      <c r="G951" s="63"/>
      <c r="H951" s="63"/>
      <c r="I951" s="582"/>
      <c r="J951" s="100"/>
      <c r="K951" s="13"/>
    </row>
    <row r="952" spans="3:11" x14ac:dyDescent="0.3">
      <c r="C952" s="29"/>
      <c r="D952" s="78"/>
      <c r="E952" s="75"/>
      <c r="F952" s="97"/>
      <c r="G952" s="63"/>
      <c r="H952" s="63"/>
      <c r="I952" s="582"/>
      <c r="J952" s="100"/>
      <c r="K952" s="13"/>
    </row>
    <row r="953" spans="3:11" x14ac:dyDescent="0.3">
      <c r="C953" s="29"/>
      <c r="D953" s="579"/>
      <c r="E953" s="75"/>
      <c r="F953" s="97"/>
      <c r="G953" s="63"/>
      <c r="H953" s="63"/>
      <c r="I953" s="582"/>
      <c r="J953" s="100"/>
      <c r="K953" s="13"/>
    </row>
    <row r="954" spans="3:11" x14ac:dyDescent="0.3">
      <c r="C954" s="29"/>
      <c r="D954" s="78"/>
      <c r="E954" s="75"/>
      <c r="F954" s="97"/>
      <c r="G954" s="63"/>
      <c r="H954" s="63"/>
      <c r="I954" s="582"/>
      <c r="J954" s="100"/>
      <c r="K954" s="13"/>
    </row>
    <row r="955" spans="3:11" x14ac:dyDescent="0.3">
      <c r="C955" s="29"/>
      <c r="D955" s="579"/>
      <c r="E955" s="75"/>
      <c r="F955" s="97"/>
      <c r="G955" s="63"/>
      <c r="H955" s="63"/>
      <c r="I955" s="582"/>
      <c r="J955" s="100"/>
      <c r="K955" s="13"/>
    </row>
  </sheetData>
  <mergeCells count="71">
    <mergeCell ref="D901:K901"/>
    <mergeCell ref="C860:K860"/>
    <mergeCell ref="C732:K732"/>
    <mergeCell ref="D861:K861"/>
    <mergeCell ref="C841:K841"/>
    <mergeCell ref="C763:K763"/>
    <mergeCell ref="D798:K798"/>
    <mergeCell ref="D733:K733"/>
    <mergeCell ref="D734:K734"/>
    <mergeCell ref="C744:K744"/>
    <mergeCell ref="C811:K811"/>
    <mergeCell ref="D746:K746"/>
    <mergeCell ref="D764:K764"/>
    <mergeCell ref="D777:K777"/>
    <mergeCell ref="D812:K812"/>
    <mergeCell ref="D842:K842"/>
    <mergeCell ref="D11:K11"/>
    <mergeCell ref="D12:K12"/>
    <mergeCell ref="C696:K696"/>
    <mergeCell ref="D13:K13"/>
    <mergeCell ref="D623:K623"/>
    <mergeCell ref="D680:K680"/>
    <mergeCell ref="D61:K61"/>
    <mergeCell ref="D69:K69"/>
    <mergeCell ref="D77:K77"/>
    <mergeCell ref="D85:K85"/>
    <mergeCell ref="D122:K122"/>
    <mergeCell ref="D93:K93"/>
    <mergeCell ref="D21:K21"/>
    <mergeCell ref="D29:K29"/>
    <mergeCell ref="D37:K37"/>
    <mergeCell ref="D45:K45"/>
    <mergeCell ref="C3:K3"/>
    <mergeCell ref="C5:K5"/>
    <mergeCell ref="E7:H7"/>
    <mergeCell ref="E8:H8"/>
    <mergeCell ref="C10:K10"/>
    <mergeCell ref="C4:K4"/>
    <mergeCell ref="D6:K6"/>
    <mergeCell ref="I7:K7"/>
    <mergeCell ref="I8:K8"/>
    <mergeCell ref="D53:K53"/>
    <mergeCell ref="D101:K101"/>
    <mergeCell ref="D111:K111"/>
    <mergeCell ref="D169:K169"/>
    <mergeCell ref="D168:K168"/>
    <mergeCell ref="D136:K136"/>
    <mergeCell ref="D151:K151"/>
    <mergeCell ref="D159:K159"/>
    <mergeCell ref="D879:K879"/>
    <mergeCell ref="D428:K428"/>
    <mergeCell ref="D440:K440"/>
    <mergeCell ref="D494:K494"/>
    <mergeCell ref="D354:K354"/>
    <mergeCell ref="D370:K370"/>
    <mergeCell ref="D390:K390"/>
    <mergeCell ref="D398:K398"/>
    <mergeCell ref="D413:K413"/>
    <mergeCell ref="D510:K510"/>
    <mergeCell ref="D519:K519"/>
    <mergeCell ref="D528:K528"/>
    <mergeCell ref="D539:K539"/>
    <mergeCell ref="D624:K624"/>
    <mergeCell ref="D609:K609"/>
    <mergeCell ref="D745:K745"/>
    <mergeCell ref="D568:K568"/>
    <mergeCell ref="D697:K697"/>
    <mergeCell ref="D698:K698"/>
    <mergeCell ref="D181:K181"/>
    <mergeCell ref="D214:K214"/>
    <mergeCell ref="D294:K294"/>
  </mergeCells>
  <phoneticPr fontId="26" type="noConversion"/>
  <printOptions horizontalCentered="1"/>
  <pageMargins left="0" right="0" top="0.59055118110236227" bottom="1.1811023622047245" header="0" footer="0.27559055118110237"/>
  <pageSetup paperSize="9" scale="65" fitToHeight="0" orientation="portrait" horizontalDpi="200" verticalDpi="200" r:id="rId1"/>
  <headerFooter>
    <oddFooter>&amp;C&amp;P DE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CCFF"/>
  </sheetPr>
  <dimension ref="C2:AC367"/>
  <sheetViews>
    <sheetView view="pageBreakPreview" topLeftCell="L1" zoomScale="115" zoomScaleNormal="100" zoomScaleSheetLayoutView="115" workbookViewId="0">
      <selection activeCell="Y79" sqref="Y79"/>
    </sheetView>
  </sheetViews>
  <sheetFormatPr baseColWidth="10" defaultColWidth="11.44140625" defaultRowHeight="13.8" x14ac:dyDescent="0.25"/>
  <cols>
    <col min="1" max="2" width="2.109375" style="88" customWidth="1"/>
    <col min="3" max="3" width="15.44140625" style="547" customWidth="1"/>
    <col min="4" max="4" width="15" style="140" customWidth="1"/>
    <col min="5" max="5" width="19" style="88" customWidth="1"/>
    <col min="6" max="6" width="15.33203125" style="88" customWidth="1"/>
    <col min="7" max="7" width="13.109375" style="88" customWidth="1"/>
    <col min="8" max="8" width="8.109375" style="88" customWidth="1"/>
    <col min="9" max="9" width="19" style="88" customWidth="1"/>
    <col min="10" max="21" width="7.88671875" style="88" customWidth="1"/>
    <col min="22" max="22" width="5.109375" style="88" customWidth="1"/>
    <col min="23" max="23" width="4.44140625" style="88" customWidth="1"/>
    <col min="24" max="24" width="15.6640625" style="88" customWidth="1"/>
    <col min="25" max="16384" width="11.44140625" style="88"/>
  </cols>
  <sheetData>
    <row r="2" spans="3:28" ht="15.6" x14ac:dyDescent="0.25">
      <c r="C2" s="2228" t="s">
        <v>44</v>
      </c>
      <c r="D2" s="2229"/>
      <c r="E2" s="2229"/>
      <c r="F2" s="2229"/>
      <c r="G2" s="2230"/>
      <c r="H2" s="551"/>
      <c r="I2" s="2257" t="s">
        <v>44</v>
      </c>
      <c r="J2" s="2258"/>
      <c r="K2" s="2258"/>
      <c r="L2" s="2258"/>
      <c r="M2" s="2258"/>
      <c r="N2" s="2258"/>
      <c r="O2" s="2258"/>
      <c r="P2" s="2258"/>
      <c r="Q2" s="2258"/>
      <c r="R2" s="2258"/>
      <c r="S2" s="2258"/>
      <c r="T2" s="2258"/>
      <c r="U2" s="2259"/>
      <c r="X2" s="2228" t="s">
        <v>44</v>
      </c>
      <c r="Y2" s="2229"/>
      <c r="Z2" s="2229"/>
      <c r="AA2" s="2229"/>
      <c r="AB2" s="2230"/>
    </row>
    <row r="3" spans="3:28" ht="15.6" x14ac:dyDescent="0.25">
      <c r="C3" s="2095"/>
      <c r="D3" s="2096"/>
      <c r="E3" s="2096"/>
      <c r="F3" s="2096"/>
      <c r="G3" s="2097"/>
      <c r="H3" s="551"/>
      <c r="I3" s="2257"/>
      <c r="J3" s="2258"/>
      <c r="K3" s="2258"/>
      <c r="L3" s="2258"/>
      <c r="M3" s="2258"/>
      <c r="N3" s="2258"/>
      <c r="O3" s="2258"/>
      <c r="P3" s="2258"/>
      <c r="Q3" s="2258"/>
      <c r="R3" s="2258"/>
      <c r="S3" s="2258"/>
      <c r="T3" s="2258"/>
      <c r="U3" s="2259"/>
      <c r="X3" s="2095"/>
      <c r="Y3" s="2096"/>
      <c r="Z3" s="2096"/>
      <c r="AA3" s="2096"/>
      <c r="AB3" s="2097"/>
    </row>
    <row r="4" spans="3:28" ht="27" customHeight="1" x14ac:dyDescent="0.25">
      <c r="C4" s="351">
        <f>+RESUMEN!C3</f>
        <v>0</v>
      </c>
      <c r="D4" s="2243" t="str">
        <f>+RESUMEN!D3</f>
        <v>"RECONSTRUCCION DEL HOSPITAL SAUL GARRIDO ROSILLO  II-1, DISTRITO DE TUMBES, PROVINCIA DE TUMBES, DEPARTAMENTO DE TUMBES"</v>
      </c>
      <c r="E4" s="2243"/>
      <c r="F4" s="2243"/>
      <c r="G4" s="2244"/>
      <c r="H4" s="553"/>
      <c r="I4" s="351">
        <f>+RESUMEN!C3</f>
        <v>0</v>
      </c>
      <c r="J4" s="2260" t="str">
        <f>+RESUMEN!D3</f>
        <v>"RECONSTRUCCION DEL HOSPITAL SAUL GARRIDO ROSILLO  II-1, DISTRITO DE TUMBES, PROVINCIA DE TUMBES, DEPARTAMENTO DE TUMBES"</v>
      </c>
      <c r="K4" s="2260"/>
      <c r="L4" s="2260"/>
      <c r="M4" s="2260"/>
      <c r="N4" s="2260"/>
      <c r="O4" s="2260"/>
      <c r="P4" s="2260"/>
      <c r="Q4" s="2260"/>
      <c r="R4" s="2260"/>
      <c r="S4" s="2260"/>
      <c r="T4" s="2260"/>
      <c r="U4" s="2261"/>
      <c r="X4" s="351">
        <f>+RESUMEN!C3</f>
        <v>0</v>
      </c>
      <c r="Y4" s="2243" t="str">
        <f>+RESUMEN!D3</f>
        <v>"RECONSTRUCCION DEL HOSPITAL SAUL GARRIDO ROSILLO  II-1, DISTRITO DE TUMBES, PROVINCIA DE TUMBES, DEPARTAMENTO DE TUMBES"</v>
      </c>
      <c r="Z4" s="2243"/>
      <c r="AA4" s="2243"/>
      <c r="AB4" s="2244"/>
    </row>
    <row r="5" spans="3:28" ht="15" customHeight="1" x14ac:dyDescent="0.25">
      <c r="C5" s="352" t="str">
        <f>+RESUMEN!C5</f>
        <v>ENTIDAD:</v>
      </c>
      <c r="D5" s="2234"/>
      <c r="E5" s="2235"/>
      <c r="F5" s="2235"/>
      <c r="G5" s="2236"/>
      <c r="H5" s="477"/>
      <c r="I5" s="615" t="str">
        <f>+RESUMEN!C5</f>
        <v>ENTIDAD:</v>
      </c>
      <c r="J5" s="2235"/>
      <c r="K5" s="2235"/>
      <c r="L5" s="2235"/>
      <c r="M5" s="2235"/>
      <c r="N5" s="573"/>
      <c r="O5" s="573"/>
      <c r="P5" s="573"/>
      <c r="Q5" s="573"/>
      <c r="R5" s="573"/>
      <c r="S5" s="573"/>
      <c r="T5" s="573"/>
      <c r="U5" s="575"/>
      <c r="X5" s="352" t="str">
        <f>+RESUMEN!C5</f>
        <v>ENTIDAD:</v>
      </c>
      <c r="Y5" s="2234"/>
      <c r="Z5" s="2235"/>
      <c r="AA5" s="2235"/>
      <c r="AB5" s="2236"/>
    </row>
    <row r="6" spans="3:28" ht="15" customHeight="1" x14ac:dyDescent="0.25">
      <c r="C6" s="353" t="str">
        <f>+RESUMEN!C6</f>
        <v>FECHA:</v>
      </c>
      <c r="D6" s="2252">
        <v>44714</v>
      </c>
      <c r="E6" s="2253"/>
      <c r="F6" s="2253"/>
      <c r="G6" s="2254"/>
      <c r="H6" s="548"/>
      <c r="I6" s="616" t="str">
        <f>+RESUMEN!C6</f>
        <v>FECHA:</v>
      </c>
      <c r="J6" s="2252">
        <v>44714</v>
      </c>
      <c r="K6" s="2253"/>
      <c r="L6" s="2253"/>
      <c r="M6" s="2254"/>
      <c r="N6" s="573"/>
      <c r="O6" s="573"/>
      <c r="P6" s="573"/>
      <c r="Q6" s="573"/>
      <c r="R6" s="573"/>
      <c r="S6" s="573"/>
      <c r="T6" s="573"/>
      <c r="U6" s="575"/>
      <c r="X6" s="353" t="str">
        <f>+RESUMEN!C6</f>
        <v>FECHA:</v>
      </c>
      <c r="Y6" s="2252">
        <v>44714</v>
      </c>
      <c r="Z6" s="2253"/>
      <c r="AA6" s="2253"/>
      <c r="AB6" s="2254"/>
    </row>
    <row r="7" spans="3:28" ht="8.25" customHeight="1" x14ac:dyDescent="0.25">
      <c r="C7" s="2231"/>
      <c r="D7" s="2232"/>
      <c r="E7" s="2232"/>
      <c r="F7" s="2232"/>
      <c r="G7" s="2233"/>
      <c r="H7" s="478"/>
      <c r="I7" s="2231"/>
      <c r="J7" s="2232"/>
      <c r="K7" s="2232"/>
      <c r="L7" s="2232"/>
      <c r="M7" s="2232"/>
      <c r="N7" s="573"/>
      <c r="O7" s="573"/>
      <c r="P7" s="573"/>
      <c r="Q7" s="573"/>
      <c r="R7" s="573"/>
      <c r="S7" s="573"/>
      <c r="T7" s="573"/>
      <c r="U7" s="575"/>
      <c r="X7" s="2231"/>
      <c r="Y7" s="2232"/>
      <c r="Z7" s="2232"/>
      <c r="AA7" s="2232"/>
      <c r="AB7" s="2233"/>
    </row>
    <row r="8" spans="3:28" ht="14.4" thickBot="1" x14ac:dyDescent="0.3">
      <c r="C8" s="360" t="str">
        <f>RESUMEN!C390</f>
        <v>03.10</v>
      </c>
      <c r="D8" s="2237" t="str">
        <f>RESUMEN!D390</f>
        <v>CERRAJERÍA</v>
      </c>
      <c r="E8" s="2238"/>
      <c r="F8" s="2238"/>
      <c r="G8" s="2239"/>
      <c r="H8" s="479"/>
      <c r="I8" s="557" t="str">
        <f>RESUMEN!C390</f>
        <v>03.10</v>
      </c>
      <c r="J8" s="2238" t="str">
        <f>RESUMEN!D390</f>
        <v>CERRAJERÍA</v>
      </c>
      <c r="K8" s="2238"/>
      <c r="L8" s="2238"/>
      <c r="M8" s="2238"/>
      <c r="N8" s="573"/>
      <c r="O8" s="573"/>
      <c r="P8" s="573"/>
      <c r="Q8" s="573"/>
      <c r="R8" s="573"/>
      <c r="S8" s="573"/>
      <c r="T8" s="573"/>
      <c r="U8" s="575"/>
      <c r="X8" s="360" t="str">
        <f>RESUMEN!C390</f>
        <v>03.10</v>
      </c>
      <c r="Y8" s="2237" t="str">
        <f>RESUMEN!D390</f>
        <v>CERRAJERÍA</v>
      </c>
      <c r="Z8" s="2238"/>
      <c r="AA8" s="2238"/>
      <c r="AB8" s="2239"/>
    </row>
    <row r="9" spans="3:28" x14ac:dyDescent="0.25">
      <c r="C9" s="549" t="str">
        <f>RESUMEN!C391</f>
        <v>03.10.01</v>
      </c>
      <c r="D9" s="2240" t="str">
        <f>RESUMEN!D391</f>
        <v>BISAGRAS</v>
      </c>
      <c r="E9" s="2241"/>
      <c r="F9" s="2241"/>
      <c r="G9" s="2242"/>
      <c r="H9" s="480"/>
      <c r="I9" s="614" t="str">
        <f>RESUMEN!C394</f>
        <v>03.10.02</v>
      </c>
      <c r="J9" s="2248" t="str">
        <f>RESUMEN!D394</f>
        <v>CERRADURAS</v>
      </c>
      <c r="K9" s="2249"/>
      <c r="L9" s="2249"/>
      <c r="M9" s="2249"/>
      <c r="N9" s="485"/>
      <c r="O9" s="485"/>
      <c r="P9" s="485"/>
      <c r="U9" s="28"/>
      <c r="X9" s="609" t="str">
        <f>RESUMEN!C403</f>
        <v>03.10.03</v>
      </c>
      <c r="Y9" s="2247" t="str">
        <f>RESUMEN!D403</f>
        <v>ACCESORIOS</v>
      </c>
      <c r="Z9" s="2247"/>
      <c r="AA9" s="596"/>
      <c r="AB9" s="597"/>
    </row>
    <row r="10" spans="3:28" ht="12.75" customHeight="1" x14ac:dyDescent="0.25">
      <c r="C10" s="329" t="str">
        <f>RESUMEN!C392</f>
        <v>03.10.01.01</v>
      </c>
      <c r="D10" s="2245" t="str">
        <f>RESUMEN!D392</f>
        <v>BISAGRA CAPUCHINA 4"</v>
      </c>
      <c r="E10" s="2246"/>
      <c r="F10" s="2246"/>
      <c r="G10" s="73" t="s">
        <v>3</v>
      </c>
      <c r="H10" s="481"/>
      <c r="I10" s="598"/>
      <c r="J10" s="349" t="e">
        <f>+RESUMEN!#REF!</f>
        <v>#REF!</v>
      </c>
      <c r="K10" s="349" t="e">
        <f>+RESUMEN!#REF!</f>
        <v>#REF!</v>
      </c>
      <c r="L10" s="349" t="e">
        <f>+RESUMEN!#REF!</f>
        <v>#REF!</v>
      </c>
      <c r="M10" s="350" t="e">
        <f>+RESUMEN!#REF!</f>
        <v>#REF!</v>
      </c>
      <c r="N10" s="350" t="e">
        <f>+RESUMEN!#REF!</f>
        <v>#REF!</v>
      </c>
      <c r="O10" s="350" t="e">
        <f>+RESUMEN!#REF!</f>
        <v>#REF!</v>
      </c>
      <c r="P10" s="350" t="e">
        <f>+RESUMEN!#REF!</f>
        <v>#REF!</v>
      </c>
      <c r="Q10" s="350" t="e">
        <f>+RESUMEN!#REF!</f>
        <v>#REF!</v>
      </c>
      <c r="R10" s="350" t="e">
        <f>+RESUMEN!#REF!</f>
        <v>#REF!</v>
      </c>
      <c r="S10" s="350" t="e">
        <f>+RESUMEN!#REF!</f>
        <v>#REF!</v>
      </c>
      <c r="T10" s="350" t="e">
        <f>+RESUMEN!#REF!</f>
        <v>#REF!</v>
      </c>
      <c r="U10" s="599" t="e">
        <f>+RESUMEN!#REF!</f>
        <v>#REF!</v>
      </c>
      <c r="X10" s="610"/>
      <c r="Y10" s="445" t="e">
        <f>+RESUMEN!#REF!</f>
        <v>#REF!</v>
      </c>
      <c r="Z10" s="446" t="e">
        <f>+RESUMEN!#REF!</f>
        <v>#REF!</v>
      </c>
      <c r="AA10" s="446" t="e">
        <f>+RESUMEN!#REF!</f>
        <v>#REF!</v>
      </c>
      <c r="AB10" s="611" t="e">
        <f>+RESUMEN!#REF!</f>
        <v>#REF!</v>
      </c>
    </row>
    <row r="11" spans="3:28" x14ac:dyDescent="0.25">
      <c r="C11" s="321" t="s">
        <v>239</v>
      </c>
      <c r="D11" s="556" t="s">
        <v>58</v>
      </c>
      <c r="E11" s="556" t="s">
        <v>59</v>
      </c>
      <c r="F11" s="556" t="s">
        <v>49</v>
      </c>
      <c r="G11" s="348" t="s">
        <v>50</v>
      </c>
      <c r="H11" s="482"/>
      <c r="I11" s="600" t="s">
        <v>239</v>
      </c>
      <c r="J11" s="344" t="s">
        <v>507</v>
      </c>
      <c r="K11" s="344" t="s">
        <v>60</v>
      </c>
      <c r="L11" s="344" t="s">
        <v>61</v>
      </c>
      <c r="M11" s="344" t="s">
        <v>62</v>
      </c>
      <c r="N11" s="344" t="s">
        <v>630</v>
      </c>
      <c r="O11" s="344" t="s">
        <v>72</v>
      </c>
      <c r="P11" s="344" t="s">
        <v>626</v>
      </c>
      <c r="Q11" s="344" t="s">
        <v>302</v>
      </c>
      <c r="R11" s="344" t="s">
        <v>627</v>
      </c>
      <c r="S11" s="344" t="s">
        <v>628</v>
      </c>
      <c r="T11" s="344" t="s">
        <v>629</v>
      </c>
      <c r="U11" s="601" t="s">
        <v>63</v>
      </c>
      <c r="X11" s="610" t="s">
        <v>239</v>
      </c>
      <c r="Y11" s="73" t="s">
        <v>72</v>
      </c>
      <c r="Z11" s="327" t="s">
        <v>71</v>
      </c>
      <c r="AA11" s="327" t="s">
        <v>64</v>
      </c>
      <c r="AB11" s="612" t="s">
        <v>65</v>
      </c>
    </row>
    <row r="12" spans="3:28" x14ac:dyDescent="0.25">
      <c r="C12" s="354"/>
      <c r="D12" s="468"/>
      <c r="E12" s="468"/>
      <c r="F12" s="468"/>
      <c r="G12" s="355"/>
      <c r="H12" s="482"/>
      <c r="I12" s="2250"/>
      <c r="J12" s="2251"/>
      <c r="K12" s="2251"/>
      <c r="L12" s="2251"/>
      <c r="M12" s="2251"/>
      <c r="N12" s="485"/>
      <c r="O12" s="485"/>
      <c r="P12" s="485"/>
      <c r="U12" s="28"/>
      <c r="X12" s="613"/>
      <c r="Y12" s="447"/>
      <c r="Z12" s="447"/>
      <c r="AA12" s="447"/>
      <c r="AB12" s="606"/>
    </row>
    <row r="13" spans="3:28" x14ac:dyDescent="0.25">
      <c r="C13" s="356"/>
      <c r="D13" s="469"/>
      <c r="E13" s="469"/>
      <c r="F13" s="469"/>
      <c r="G13" s="357">
        <f>SUM(F14:F42)</f>
        <v>1656</v>
      </c>
      <c r="H13" s="482"/>
      <c r="I13" s="602"/>
      <c r="J13" s="448"/>
      <c r="K13" s="449"/>
      <c r="L13" s="449"/>
      <c r="M13" s="449"/>
      <c r="N13" s="449"/>
      <c r="O13" s="449"/>
      <c r="P13" s="449"/>
      <c r="Q13" s="449"/>
      <c r="R13" s="449"/>
      <c r="S13" s="449"/>
      <c r="T13" s="449"/>
      <c r="U13" s="603"/>
      <c r="X13" s="604" t="s">
        <v>169</v>
      </c>
      <c r="Y13" s="447"/>
      <c r="Z13" s="447"/>
      <c r="AA13" s="447"/>
      <c r="AB13" s="606"/>
    </row>
    <row r="14" spans="3:28" x14ac:dyDescent="0.25">
      <c r="C14" s="358" t="s">
        <v>597</v>
      </c>
      <c r="D14" s="470">
        <f>RESUMEN!F138</f>
        <v>3</v>
      </c>
      <c r="E14" s="472">
        <v>4</v>
      </c>
      <c r="F14" s="472">
        <f>E14*D14</f>
        <v>12</v>
      </c>
      <c r="G14" s="347"/>
      <c r="H14" s="483"/>
      <c r="I14" s="604" t="s">
        <v>169</v>
      </c>
      <c r="J14" s="475"/>
      <c r="K14" s="476"/>
      <c r="L14" s="476"/>
      <c r="M14" s="476"/>
      <c r="N14" s="476"/>
      <c r="O14" s="476"/>
      <c r="P14" s="476"/>
      <c r="Q14" s="476"/>
      <c r="R14" s="476"/>
      <c r="S14" s="476"/>
      <c r="T14" s="476"/>
      <c r="U14" s="605"/>
      <c r="X14" s="358" t="s">
        <v>597</v>
      </c>
      <c r="Y14" s="447"/>
      <c r="Z14" s="447"/>
      <c r="AA14" s="447"/>
      <c r="AB14" s="606">
        <v>3</v>
      </c>
    </row>
    <row r="15" spans="3:28" x14ac:dyDescent="0.25">
      <c r="C15" s="358" t="s">
        <v>598</v>
      </c>
      <c r="D15" s="470">
        <f>RESUMEN!F139</f>
        <v>30</v>
      </c>
      <c r="E15" s="472">
        <v>4</v>
      </c>
      <c r="F15" s="472">
        <f t="shared" ref="F15:F25" si="0">E15*D15</f>
        <v>120</v>
      </c>
      <c r="G15" s="347"/>
      <c r="H15" s="483"/>
      <c r="I15" s="358" t="s">
        <v>597</v>
      </c>
      <c r="J15" s="475"/>
      <c r="K15" s="476">
        <v>3</v>
      </c>
      <c r="L15" s="476"/>
      <c r="M15" s="476"/>
      <c r="N15" s="476"/>
      <c r="O15" s="476"/>
      <c r="P15" s="476"/>
      <c r="Q15" s="476"/>
      <c r="R15" s="476"/>
      <c r="S15" s="476"/>
      <c r="T15" s="476"/>
      <c r="U15" s="605"/>
      <c r="X15" s="358" t="s">
        <v>598</v>
      </c>
      <c r="Y15" s="447"/>
      <c r="Z15" s="447"/>
      <c r="AA15" s="447"/>
      <c r="AB15" s="606">
        <v>14</v>
      </c>
    </row>
    <row r="16" spans="3:28" x14ac:dyDescent="0.25">
      <c r="C16" s="358" t="s">
        <v>599</v>
      </c>
      <c r="D16" s="470">
        <f>RESUMEN!F140</f>
        <v>49</v>
      </c>
      <c r="E16" s="472">
        <v>4</v>
      </c>
      <c r="F16" s="472">
        <f t="shared" si="0"/>
        <v>196</v>
      </c>
      <c r="G16" s="347"/>
      <c r="H16" s="483"/>
      <c r="I16" s="358" t="s">
        <v>598</v>
      </c>
      <c r="J16" s="447"/>
      <c r="K16" s="447">
        <v>11</v>
      </c>
      <c r="L16" s="447"/>
      <c r="M16" s="447"/>
      <c r="N16" s="447">
        <v>3</v>
      </c>
      <c r="O16" s="447"/>
      <c r="P16" s="447"/>
      <c r="Q16" s="447"/>
      <c r="R16" s="447"/>
      <c r="S16" s="447"/>
      <c r="T16" s="447"/>
      <c r="U16" s="606"/>
      <c r="X16" s="358" t="s">
        <v>599</v>
      </c>
      <c r="Y16" s="447"/>
      <c r="Z16" s="447"/>
      <c r="AA16" s="447"/>
      <c r="AB16" s="606">
        <v>22</v>
      </c>
    </row>
    <row r="17" spans="3:28" x14ac:dyDescent="0.25">
      <c r="C17" s="358" t="s">
        <v>600</v>
      </c>
      <c r="D17" s="470">
        <f>RESUMEN!F141</f>
        <v>12</v>
      </c>
      <c r="E17" s="472">
        <v>4</v>
      </c>
      <c r="F17" s="472">
        <f t="shared" si="0"/>
        <v>48</v>
      </c>
      <c r="G17" s="347"/>
      <c r="H17" s="483"/>
      <c r="I17" s="358" t="s">
        <v>599</v>
      </c>
      <c r="J17" s="447"/>
      <c r="K17" s="447">
        <v>22</v>
      </c>
      <c r="L17" s="447"/>
      <c r="M17" s="447"/>
      <c r="N17" s="447"/>
      <c r="O17" s="447"/>
      <c r="P17" s="447"/>
      <c r="Q17" s="447"/>
      <c r="R17" s="447"/>
      <c r="S17" s="447"/>
      <c r="T17" s="447"/>
      <c r="U17" s="606"/>
      <c r="X17" s="358" t="s">
        <v>600</v>
      </c>
      <c r="Y17" s="447"/>
      <c r="Z17" s="447"/>
      <c r="AA17" s="447"/>
      <c r="AB17" s="606">
        <v>3</v>
      </c>
    </row>
    <row r="18" spans="3:28" x14ac:dyDescent="0.25">
      <c r="C18" s="358" t="s">
        <v>601</v>
      </c>
      <c r="D18" s="470">
        <f>RESUMEN!F142</f>
        <v>6</v>
      </c>
      <c r="E18" s="472">
        <v>4</v>
      </c>
      <c r="F18" s="472">
        <f t="shared" si="0"/>
        <v>24</v>
      </c>
      <c r="G18" s="347"/>
      <c r="H18" s="483"/>
      <c r="I18" s="358" t="s">
        <v>600</v>
      </c>
      <c r="J18" s="447"/>
      <c r="K18" s="447">
        <v>3</v>
      </c>
      <c r="L18" s="447"/>
      <c r="M18" s="447"/>
      <c r="N18" s="447"/>
      <c r="O18" s="447"/>
      <c r="P18" s="447"/>
      <c r="Q18" s="447"/>
      <c r="R18" s="447"/>
      <c r="S18" s="447"/>
      <c r="T18" s="447"/>
      <c r="U18" s="606"/>
      <c r="X18" s="358" t="s">
        <v>601</v>
      </c>
      <c r="Y18" s="447"/>
      <c r="Z18" s="447"/>
      <c r="AA18" s="447"/>
      <c r="AB18" s="606">
        <v>3</v>
      </c>
    </row>
    <row r="19" spans="3:28" x14ac:dyDescent="0.25">
      <c r="C19" s="358" t="s">
        <v>602</v>
      </c>
      <c r="D19" s="470">
        <f>RESUMEN!F143</f>
        <v>2</v>
      </c>
      <c r="E19" s="472">
        <v>4</v>
      </c>
      <c r="F19" s="472">
        <f t="shared" si="0"/>
        <v>8</v>
      </c>
      <c r="G19" s="347"/>
      <c r="H19" s="483"/>
      <c r="I19" s="358" t="s">
        <v>601</v>
      </c>
      <c r="J19" s="447"/>
      <c r="K19" s="447">
        <v>3</v>
      </c>
      <c r="L19" s="447"/>
      <c r="M19" s="447"/>
      <c r="N19" s="447"/>
      <c r="O19" s="447"/>
      <c r="P19" s="447"/>
      <c r="Q19" s="447"/>
      <c r="R19" s="447"/>
      <c r="S19" s="447"/>
      <c r="T19" s="447"/>
      <c r="U19" s="606"/>
      <c r="X19" s="358" t="s">
        <v>602</v>
      </c>
      <c r="Y19" s="447"/>
      <c r="Z19" s="447"/>
      <c r="AA19" s="447"/>
      <c r="AB19" s="606">
        <v>2</v>
      </c>
    </row>
    <row r="20" spans="3:28" x14ac:dyDescent="0.25">
      <c r="C20" s="358" t="s">
        <v>603</v>
      </c>
      <c r="D20" s="470">
        <f>RESUMEN!F144</f>
        <v>4</v>
      </c>
      <c r="E20" s="472">
        <v>4</v>
      </c>
      <c r="F20" s="472">
        <f t="shared" si="0"/>
        <v>16</v>
      </c>
      <c r="G20" s="347"/>
      <c r="H20" s="483"/>
      <c r="I20" s="358" t="s">
        <v>602</v>
      </c>
      <c r="J20" s="447"/>
      <c r="K20" s="447">
        <v>2</v>
      </c>
      <c r="L20" s="447"/>
      <c r="M20" s="447"/>
      <c r="N20" s="447"/>
      <c r="O20" s="447"/>
      <c r="P20" s="447"/>
      <c r="Q20" s="447"/>
      <c r="R20" s="447"/>
      <c r="S20" s="447"/>
      <c r="T20" s="447"/>
      <c r="U20" s="606"/>
      <c r="X20" s="358" t="s">
        <v>620</v>
      </c>
      <c r="Y20" s="447"/>
      <c r="Z20" s="447"/>
      <c r="AA20" s="447"/>
      <c r="AB20" s="606">
        <v>1</v>
      </c>
    </row>
    <row r="21" spans="3:28" x14ac:dyDescent="0.25">
      <c r="C21" s="358" t="s">
        <v>620</v>
      </c>
      <c r="D21" s="470">
        <f>RESUMEN!F145</f>
        <v>7</v>
      </c>
      <c r="E21" s="472">
        <v>4</v>
      </c>
      <c r="F21" s="472">
        <f t="shared" si="0"/>
        <v>28</v>
      </c>
      <c r="G21" s="347"/>
      <c r="H21" s="483"/>
      <c r="I21" s="358" t="s">
        <v>620</v>
      </c>
      <c r="J21" s="447"/>
      <c r="K21" s="447">
        <v>1</v>
      </c>
      <c r="L21" s="447"/>
      <c r="M21" s="447"/>
      <c r="N21" s="447"/>
      <c r="O21" s="447"/>
      <c r="P21" s="447"/>
      <c r="Q21" s="447"/>
      <c r="R21" s="447"/>
      <c r="S21" s="447"/>
      <c r="T21" s="447"/>
      <c r="U21" s="606"/>
      <c r="X21" s="358" t="s">
        <v>621</v>
      </c>
      <c r="Y21" s="447"/>
      <c r="Z21" s="447"/>
      <c r="AA21" s="447"/>
      <c r="AB21" s="606">
        <v>1</v>
      </c>
    </row>
    <row r="22" spans="3:28" x14ac:dyDescent="0.25">
      <c r="C22" s="358" t="s">
        <v>621</v>
      </c>
      <c r="D22" s="470">
        <f>RESUMEN!F146</f>
        <v>31</v>
      </c>
      <c r="E22" s="472">
        <v>4</v>
      </c>
      <c r="F22" s="472">
        <f t="shared" si="0"/>
        <v>124</v>
      </c>
      <c r="G22" s="347"/>
      <c r="H22" s="483"/>
      <c r="I22" s="358" t="s">
        <v>621</v>
      </c>
      <c r="J22" s="447"/>
      <c r="K22" s="447">
        <v>1</v>
      </c>
      <c r="L22" s="447"/>
      <c r="M22" s="447"/>
      <c r="N22" s="447"/>
      <c r="O22" s="447"/>
      <c r="P22" s="447"/>
      <c r="Q22" s="447"/>
      <c r="R22" s="447"/>
      <c r="S22" s="447"/>
      <c r="T22" s="447"/>
      <c r="U22" s="606"/>
      <c r="X22" s="358" t="s">
        <v>604</v>
      </c>
      <c r="Y22" s="447"/>
      <c r="Z22" s="447"/>
      <c r="AA22" s="447"/>
      <c r="AB22" s="606">
        <v>21</v>
      </c>
    </row>
    <row r="23" spans="3:28" x14ac:dyDescent="0.25">
      <c r="C23" s="358" t="s">
        <v>604</v>
      </c>
      <c r="D23" s="470">
        <f>RESUMEN!F147</f>
        <v>37</v>
      </c>
      <c r="E23" s="472">
        <v>4</v>
      </c>
      <c r="F23" s="472">
        <f t="shared" si="0"/>
        <v>148</v>
      </c>
      <c r="G23" s="347"/>
      <c r="H23" s="483"/>
      <c r="I23" s="358" t="s">
        <v>604</v>
      </c>
      <c r="J23" s="447"/>
      <c r="K23" s="447"/>
      <c r="L23" s="447">
        <v>21</v>
      </c>
      <c r="M23" s="447"/>
      <c r="N23" s="447"/>
      <c r="O23" s="447"/>
      <c r="P23" s="447"/>
      <c r="Q23" s="447"/>
      <c r="R23" s="447"/>
      <c r="S23" s="447"/>
      <c r="T23" s="447"/>
      <c r="U23" s="606"/>
      <c r="X23" s="358" t="s">
        <v>605</v>
      </c>
      <c r="Y23" s="447"/>
      <c r="Z23" s="447"/>
      <c r="AA23" s="447">
        <v>9</v>
      </c>
      <c r="AB23" s="606">
        <v>14</v>
      </c>
    </row>
    <row r="24" spans="3:28" x14ac:dyDescent="0.25">
      <c r="C24" s="358" t="s">
        <v>605</v>
      </c>
      <c r="D24" s="470">
        <f>RESUMEN!F148</f>
        <v>82</v>
      </c>
      <c r="E24" s="472">
        <v>4</v>
      </c>
      <c r="F24" s="472">
        <f t="shared" si="0"/>
        <v>328</v>
      </c>
      <c r="G24" s="347"/>
      <c r="H24" s="483"/>
      <c r="I24" s="358" t="s">
        <v>605</v>
      </c>
      <c r="J24" s="447"/>
      <c r="K24" s="447">
        <v>7</v>
      </c>
      <c r="L24" s="447">
        <v>2</v>
      </c>
      <c r="M24" s="447">
        <v>9</v>
      </c>
      <c r="N24" s="447"/>
      <c r="O24" s="447"/>
      <c r="P24" s="447"/>
      <c r="Q24" s="447"/>
      <c r="R24" s="447">
        <v>5</v>
      </c>
      <c r="S24" s="447"/>
      <c r="T24" s="447"/>
      <c r="U24" s="606"/>
      <c r="X24" s="358" t="s">
        <v>3790</v>
      </c>
      <c r="Y24" s="447"/>
      <c r="Z24" s="447">
        <v>4</v>
      </c>
      <c r="AA24" s="447"/>
      <c r="AB24" s="606">
        <v>4</v>
      </c>
    </row>
    <row r="25" spans="3:28" x14ac:dyDescent="0.25">
      <c r="C25" s="358" t="s">
        <v>3790</v>
      </c>
      <c r="D25" s="470">
        <f>RESUMEN!F149</f>
        <v>6</v>
      </c>
      <c r="E25" s="472">
        <v>4</v>
      </c>
      <c r="F25" s="472">
        <f t="shared" si="0"/>
        <v>24</v>
      </c>
      <c r="G25" s="347"/>
      <c r="H25" s="483"/>
      <c r="I25" s="358" t="s">
        <v>3790</v>
      </c>
      <c r="J25" s="447"/>
      <c r="K25" s="447"/>
      <c r="L25" s="447"/>
      <c r="M25" s="447"/>
      <c r="N25" s="447"/>
      <c r="O25" s="447"/>
      <c r="P25" s="447"/>
      <c r="Q25" s="447"/>
      <c r="R25" s="447">
        <v>4</v>
      </c>
      <c r="S25" s="447"/>
      <c r="T25" s="447"/>
      <c r="U25" s="606"/>
      <c r="X25" s="358" t="s">
        <v>606</v>
      </c>
      <c r="Y25" s="447"/>
      <c r="Z25" s="447"/>
      <c r="AA25" s="447"/>
      <c r="AB25" s="606">
        <v>1</v>
      </c>
    </row>
    <row r="26" spans="3:28" x14ac:dyDescent="0.25">
      <c r="C26" s="358" t="s">
        <v>607</v>
      </c>
      <c r="D26" s="470">
        <f>RESUMEN!F152</f>
        <v>1</v>
      </c>
      <c r="E26" s="472">
        <v>8</v>
      </c>
      <c r="F26" s="472">
        <f t="shared" ref="F26:F41" si="1">E26*D26</f>
        <v>8</v>
      </c>
      <c r="G26" s="347"/>
      <c r="H26" s="483"/>
      <c r="I26" s="358" t="s">
        <v>606</v>
      </c>
      <c r="J26" s="447"/>
      <c r="K26" s="447"/>
      <c r="L26" s="447"/>
      <c r="M26" s="447"/>
      <c r="N26" s="447"/>
      <c r="O26" s="447"/>
      <c r="P26" s="447"/>
      <c r="Q26" s="447"/>
      <c r="R26" s="447"/>
      <c r="S26" s="447"/>
      <c r="T26" s="447">
        <v>1</v>
      </c>
      <c r="U26" s="606"/>
      <c r="X26" s="358" t="s">
        <v>3166</v>
      </c>
      <c r="Y26" s="447"/>
      <c r="Z26" s="447"/>
      <c r="AA26" s="447"/>
      <c r="AB26" s="606">
        <v>1</v>
      </c>
    </row>
    <row r="27" spans="3:28" x14ac:dyDescent="0.25">
      <c r="C27" s="358" t="s">
        <v>608</v>
      </c>
      <c r="D27" s="470">
        <f>RESUMEN!F153</f>
        <v>2</v>
      </c>
      <c r="E27" s="472">
        <v>8</v>
      </c>
      <c r="F27" s="472">
        <f t="shared" si="1"/>
        <v>16</v>
      </c>
      <c r="G27" s="347"/>
      <c r="H27" s="483"/>
      <c r="I27" s="358" t="s">
        <v>3166</v>
      </c>
      <c r="J27" s="447"/>
      <c r="K27" s="447"/>
      <c r="L27" s="447"/>
      <c r="M27" s="447"/>
      <c r="N27" s="447"/>
      <c r="O27" s="447"/>
      <c r="P27" s="447"/>
      <c r="Q27" s="447"/>
      <c r="R27" s="447"/>
      <c r="S27" s="447">
        <v>1</v>
      </c>
      <c r="T27" s="447"/>
      <c r="U27" s="606"/>
      <c r="X27" s="358" t="s">
        <v>607</v>
      </c>
      <c r="Y27" s="447">
        <v>1</v>
      </c>
      <c r="Z27" s="447">
        <v>1</v>
      </c>
      <c r="AA27" s="447"/>
      <c r="AB27" s="606"/>
    </row>
    <row r="28" spans="3:28" x14ac:dyDescent="0.25">
      <c r="C28" s="358" t="s">
        <v>609</v>
      </c>
      <c r="D28" s="470">
        <f>RESUMEN!F154</f>
        <v>1</v>
      </c>
      <c r="E28" s="472">
        <v>4</v>
      </c>
      <c r="F28" s="472">
        <f t="shared" si="1"/>
        <v>4</v>
      </c>
      <c r="G28" s="467"/>
      <c r="H28" s="483"/>
      <c r="I28" s="358" t="s">
        <v>607</v>
      </c>
      <c r="J28" s="447"/>
      <c r="K28" s="447"/>
      <c r="L28" s="447"/>
      <c r="M28" s="447"/>
      <c r="N28" s="447"/>
      <c r="O28" s="447"/>
      <c r="P28" s="447"/>
      <c r="Q28" s="447">
        <v>1</v>
      </c>
      <c r="R28" s="447"/>
      <c r="S28" s="447"/>
      <c r="T28" s="447"/>
      <c r="U28" s="606"/>
      <c r="X28" s="358" t="s">
        <v>608</v>
      </c>
      <c r="Y28" s="447">
        <v>2</v>
      </c>
      <c r="Z28" s="447">
        <v>2</v>
      </c>
      <c r="AA28" s="447"/>
      <c r="AB28" s="606"/>
    </row>
    <row r="29" spans="3:28" x14ac:dyDescent="0.25">
      <c r="C29" s="358" t="s">
        <v>610</v>
      </c>
      <c r="D29" s="470">
        <f>RESUMEN!F155</f>
        <v>11</v>
      </c>
      <c r="E29" s="472">
        <v>4</v>
      </c>
      <c r="F29" s="472">
        <f t="shared" si="1"/>
        <v>44</v>
      </c>
      <c r="G29" s="467"/>
      <c r="H29" s="483"/>
      <c r="I29" s="358" t="s">
        <v>608</v>
      </c>
      <c r="J29" s="447"/>
      <c r="K29" s="447"/>
      <c r="L29" s="447"/>
      <c r="M29" s="447"/>
      <c r="N29" s="447"/>
      <c r="O29" s="447"/>
      <c r="P29" s="447"/>
      <c r="Q29" s="447">
        <v>2</v>
      </c>
      <c r="R29" s="447"/>
      <c r="S29" s="447"/>
      <c r="T29" s="447"/>
      <c r="U29" s="606"/>
      <c r="X29" s="358" t="s">
        <v>609</v>
      </c>
      <c r="Y29" s="447"/>
      <c r="Z29" s="447"/>
      <c r="AA29" s="447"/>
      <c r="AB29" s="606">
        <v>1</v>
      </c>
    </row>
    <row r="30" spans="3:28" x14ac:dyDescent="0.25">
      <c r="C30" s="358" t="s">
        <v>611</v>
      </c>
      <c r="D30" s="470">
        <f>RESUMEN!F156</f>
        <v>8</v>
      </c>
      <c r="E30" s="472">
        <v>4</v>
      </c>
      <c r="F30" s="472">
        <f t="shared" si="1"/>
        <v>32</v>
      </c>
      <c r="G30" s="467"/>
      <c r="H30" s="483"/>
      <c r="I30" s="358" t="s">
        <v>609</v>
      </c>
      <c r="J30" s="447"/>
      <c r="K30" s="447">
        <v>1</v>
      </c>
      <c r="L30" s="447"/>
      <c r="M30" s="447"/>
      <c r="N30" s="447"/>
      <c r="O30" s="447"/>
      <c r="P30" s="447"/>
      <c r="Q30" s="447"/>
      <c r="R30" s="447"/>
      <c r="S30" s="447"/>
      <c r="T30" s="447"/>
      <c r="U30" s="606"/>
      <c r="X30" s="358" t="s">
        <v>610</v>
      </c>
      <c r="Y30" s="447"/>
      <c r="Z30" s="447"/>
      <c r="AA30" s="447"/>
      <c r="AB30" s="606">
        <v>9</v>
      </c>
    </row>
    <row r="31" spans="3:28" x14ac:dyDescent="0.25">
      <c r="C31" s="358" t="s">
        <v>612</v>
      </c>
      <c r="D31" s="470">
        <f>RESUMEN!F157</f>
        <v>14</v>
      </c>
      <c r="E31" s="472">
        <v>4</v>
      </c>
      <c r="F31" s="472">
        <f t="shared" si="1"/>
        <v>56</v>
      </c>
      <c r="G31" s="467"/>
      <c r="H31" s="483"/>
      <c r="I31" s="358" t="s">
        <v>610</v>
      </c>
      <c r="J31" s="447"/>
      <c r="K31" s="447">
        <v>9</v>
      </c>
      <c r="L31" s="447"/>
      <c r="M31" s="447"/>
      <c r="N31" s="447"/>
      <c r="O31" s="447"/>
      <c r="P31" s="447"/>
      <c r="Q31" s="447"/>
      <c r="R31" s="447"/>
      <c r="S31" s="447"/>
      <c r="T31" s="447"/>
      <c r="U31" s="606"/>
      <c r="X31" s="358" t="s">
        <v>611</v>
      </c>
      <c r="Y31" s="447"/>
      <c r="Z31" s="447"/>
      <c r="AA31" s="447"/>
      <c r="AB31" s="606">
        <v>7</v>
      </c>
    </row>
    <row r="32" spans="3:28" x14ac:dyDescent="0.25">
      <c r="C32" s="358" t="s">
        <v>613</v>
      </c>
      <c r="D32" s="470">
        <f>RESUMEN!F158</f>
        <v>14</v>
      </c>
      <c r="E32" s="472">
        <v>4</v>
      </c>
      <c r="F32" s="472">
        <f t="shared" si="1"/>
        <v>56</v>
      </c>
      <c r="G32" s="467"/>
      <c r="H32" s="483"/>
      <c r="I32" s="358" t="s">
        <v>611</v>
      </c>
      <c r="J32" s="447"/>
      <c r="K32" s="447">
        <v>7</v>
      </c>
      <c r="L32" s="447"/>
      <c r="M32" s="447"/>
      <c r="N32" s="447"/>
      <c r="O32" s="447"/>
      <c r="P32" s="447"/>
      <c r="Q32" s="447"/>
      <c r="R32" s="447"/>
      <c r="S32" s="447"/>
      <c r="T32" s="447"/>
      <c r="U32" s="606"/>
      <c r="X32" s="358" t="s">
        <v>612</v>
      </c>
      <c r="Y32" s="447"/>
      <c r="Z32" s="447"/>
      <c r="AA32" s="447"/>
      <c r="AB32" s="606">
        <v>8</v>
      </c>
    </row>
    <row r="33" spans="3:28" x14ac:dyDescent="0.25">
      <c r="C33" s="358" t="s">
        <v>614</v>
      </c>
      <c r="D33" s="470">
        <f>RESUMEN!F159</f>
        <v>33</v>
      </c>
      <c r="E33" s="472">
        <v>4</v>
      </c>
      <c r="F33" s="472">
        <f t="shared" si="1"/>
        <v>132</v>
      </c>
      <c r="G33" s="467"/>
      <c r="H33" s="483"/>
      <c r="I33" s="358" t="s">
        <v>612</v>
      </c>
      <c r="J33" s="447"/>
      <c r="K33" s="447">
        <v>8</v>
      </c>
      <c r="L33" s="447"/>
      <c r="M33" s="447"/>
      <c r="N33" s="447"/>
      <c r="O33" s="447"/>
      <c r="P33" s="447"/>
      <c r="Q33" s="447"/>
      <c r="R33" s="447"/>
      <c r="S33" s="447"/>
      <c r="T33" s="447"/>
      <c r="U33" s="606"/>
      <c r="X33" s="358" t="s">
        <v>613</v>
      </c>
      <c r="Y33" s="447"/>
      <c r="Z33" s="447"/>
      <c r="AA33" s="447"/>
      <c r="AB33" s="606">
        <v>9</v>
      </c>
    </row>
    <row r="34" spans="3:28" x14ac:dyDescent="0.25">
      <c r="C34" s="358" t="s">
        <v>615</v>
      </c>
      <c r="D34" s="470">
        <f>RESUMEN!F160</f>
        <v>6</v>
      </c>
      <c r="E34" s="472">
        <v>4</v>
      </c>
      <c r="F34" s="472">
        <f t="shared" si="1"/>
        <v>24</v>
      </c>
      <c r="G34" s="467"/>
      <c r="H34" s="483"/>
      <c r="I34" s="358" t="s">
        <v>613</v>
      </c>
      <c r="J34" s="447"/>
      <c r="K34" s="447"/>
      <c r="L34" s="447">
        <v>9</v>
      </c>
      <c r="M34" s="447"/>
      <c r="N34" s="447"/>
      <c r="O34" s="447"/>
      <c r="P34" s="447"/>
      <c r="Q34" s="447"/>
      <c r="R34" s="447"/>
      <c r="S34" s="447"/>
      <c r="T34" s="447"/>
      <c r="U34" s="606"/>
      <c r="X34" s="358" t="s">
        <v>614</v>
      </c>
      <c r="Y34" s="447"/>
      <c r="Z34" s="447"/>
      <c r="AA34" s="447">
        <v>6</v>
      </c>
      <c r="AB34" s="606">
        <v>19</v>
      </c>
    </row>
    <row r="35" spans="3:28" x14ac:dyDescent="0.25">
      <c r="C35" s="358" t="s">
        <v>616</v>
      </c>
      <c r="D35" s="470">
        <f>RESUMEN!F161</f>
        <v>1</v>
      </c>
      <c r="E35" s="472">
        <v>4</v>
      </c>
      <c r="F35" s="472">
        <f t="shared" si="1"/>
        <v>4</v>
      </c>
      <c r="G35" s="467"/>
      <c r="H35" s="483"/>
      <c r="I35" s="358" t="s">
        <v>614</v>
      </c>
      <c r="J35" s="447"/>
      <c r="K35" s="447">
        <v>12</v>
      </c>
      <c r="L35" s="447">
        <v>7</v>
      </c>
      <c r="M35" s="447">
        <v>6</v>
      </c>
      <c r="N35" s="447"/>
      <c r="O35" s="447"/>
      <c r="P35" s="447"/>
      <c r="Q35" s="447"/>
      <c r="R35" s="447"/>
      <c r="S35" s="447"/>
      <c r="T35" s="447"/>
      <c r="U35" s="606"/>
      <c r="X35" s="358" t="s">
        <v>615</v>
      </c>
      <c r="Y35" s="447"/>
      <c r="Z35" s="447">
        <v>1</v>
      </c>
      <c r="AA35" s="447">
        <v>2</v>
      </c>
      <c r="AB35" s="606">
        <v>3</v>
      </c>
    </row>
    <row r="36" spans="3:28" x14ac:dyDescent="0.25">
      <c r="C36" s="358" t="s">
        <v>3167</v>
      </c>
      <c r="D36" s="470">
        <f>RESUMEN!F162</f>
        <v>11</v>
      </c>
      <c r="E36" s="472">
        <v>4</v>
      </c>
      <c r="F36" s="472">
        <f t="shared" si="1"/>
        <v>44</v>
      </c>
      <c r="G36" s="467"/>
      <c r="H36" s="483"/>
      <c r="I36" s="358" t="s">
        <v>615</v>
      </c>
      <c r="J36" s="447"/>
      <c r="K36" s="447">
        <v>2</v>
      </c>
      <c r="L36" s="447"/>
      <c r="M36" s="447">
        <v>2</v>
      </c>
      <c r="N36" s="447"/>
      <c r="O36" s="447"/>
      <c r="P36" s="447"/>
      <c r="Q36" s="447"/>
      <c r="R36" s="447">
        <v>1</v>
      </c>
      <c r="S36" s="447"/>
      <c r="T36" s="447"/>
      <c r="U36" s="606"/>
      <c r="X36" s="358" t="s">
        <v>3167</v>
      </c>
      <c r="Y36" s="447"/>
      <c r="Z36" s="447"/>
      <c r="AA36" s="447"/>
      <c r="AB36" s="606">
        <v>8</v>
      </c>
    </row>
    <row r="37" spans="3:28" x14ac:dyDescent="0.25">
      <c r="C37" s="358" t="s">
        <v>3168</v>
      </c>
      <c r="D37" s="470">
        <f>RESUMEN!F163</f>
        <v>3</v>
      </c>
      <c r="E37" s="472">
        <v>8</v>
      </c>
      <c r="F37" s="472">
        <f t="shared" si="1"/>
        <v>24</v>
      </c>
      <c r="G37" s="467"/>
      <c r="H37" s="483"/>
      <c r="I37" s="358" t="s">
        <v>3167</v>
      </c>
      <c r="J37" s="447"/>
      <c r="K37" s="447"/>
      <c r="L37" s="447">
        <v>8</v>
      </c>
      <c r="M37" s="447"/>
      <c r="N37" s="447"/>
      <c r="O37" s="447"/>
      <c r="P37" s="447"/>
      <c r="Q37" s="447"/>
      <c r="R37" s="447"/>
      <c r="S37" s="447"/>
      <c r="T37" s="447"/>
      <c r="U37" s="606"/>
      <c r="X37" s="358" t="s">
        <v>3168</v>
      </c>
      <c r="Y37" s="447"/>
      <c r="Z37" s="447">
        <v>2</v>
      </c>
      <c r="AA37" s="447"/>
      <c r="AB37" s="606">
        <v>2</v>
      </c>
    </row>
    <row r="38" spans="3:28" x14ac:dyDescent="0.25">
      <c r="C38" s="358" t="s">
        <v>2335</v>
      </c>
      <c r="D38" s="470">
        <f>RESUMEN!F164</f>
        <v>11</v>
      </c>
      <c r="E38" s="472">
        <v>8</v>
      </c>
      <c r="F38" s="472">
        <f t="shared" si="1"/>
        <v>88</v>
      </c>
      <c r="G38" s="467"/>
      <c r="H38" s="483"/>
      <c r="I38" s="358" t="s">
        <v>3168</v>
      </c>
      <c r="J38" s="447"/>
      <c r="K38" s="447"/>
      <c r="L38" s="447"/>
      <c r="M38" s="447"/>
      <c r="N38" s="447"/>
      <c r="O38" s="447"/>
      <c r="P38" s="447"/>
      <c r="Q38" s="447">
        <v>2</v>
      </c>
      <c r="R38" s="447"/>
      <c r="S38" s="447"/>
      <c r="T38" s="447"/>
      <c r="U38" s="606"/>
      <c r="X38" s="358" t="s">
        <v>2335</v>
      </c>
      <c r="Y38" s="447">
        <v>1</v>
      </c>
      <c r="Z38" s="447">
        <v>11</v>
      </c>
      <c r="AA38" s="447"/>
      <c r="AB38" s="606">
        <v>10</v>
      </c>
    </row>
    <row r="39" spans="3:28" x14ac:dyDescent="0.25">
      <c r="C39" s="358" t="s">
        <v>617</v>
      </c>
      <c r="D39" s="470">
        <f>RESUMEN!F165</f>
        <v>3</v>
      </c>
      <c r="E39" s="472">
        <v>4</v>
      </c>
      <c r="F39" s="472">
        <f t="shared" si="1"/>
        <v>12</v>
      </c>
      <c r="G39" s="467"/>
      <c r="H39" s="483"/>
      <c r="I39" s="358" t="s">
        <v>2335</v>
      </c>
      <c r="J39" s="447"/>
      <c r="K39" s="447"/>
      <c r="L39" s="447"/>
      <c r="M39" s="447"/>
      <c r="N39" s="447"/>
      <c r="O39" s="447"/>
      <c r="P39" s="447"/>
      <c r="Q39" s="447">
        <v>11</v>
      </c>
      <c r="R39" s="447"/>
      <c r="S39" s="447"/>
      <c r="T39" s="447"/>
      <c r="U39" s="606"/>
      <c r="X39" s="358" t="s">
        <v>617</v>
      </c>
      <c r="Y39" s="447"/>
      <c r="Z39" s="447"/>
      <c r="AA39" s="447"/>
      <c r="AB39" s="606">
        <v>3</v>
      </c>
    </row>
    <row r="40" spans="3:28" x14ac:dyDescent="0.25">
      <c r="C40" s="358" t="s">
        <v>618</v>
      </c>
      <c r="D40" s="470">
        <f>RESUMEN!F166</f>
        <v>3</v>
      </c>
      <c r="E40" s="472">
        <v>4</v>
      </c>
      <c r="F40" s="472">
        <f t="shared" si="1"/>
        <v>12</v>
      </c>
      <c r="G40" s="467"/>
      <c r="H40" s="483"/>
      <c r="I40" s="358" t="s">
        <v>617</v>
      </c>
      <c r="J40" s="447"/>
      <c r="K40" s="447">
        <v>3</v>
      </c>
      <c r="L40" s="447"/>
      <c r="M40" s="447"/>
      <c r="N40" s="447"/>
      <c r="O40" s="447"/>
      <c r="P40" s="447"/>
      <c r="Q40" s="447"/>
      <c r="R40" s="447"/>
      <c r="S40" s="447"/>
      <c r="T40" s="447"/>
      <c r="U40" s="606"/>
      <c r="X40" s="358" t="s">
        <v>618</v>
      </c>
      <c r="Y40" s="447"/>
      <c r="Z40" s="447"/>
      <c r="AA40" s="447">
        <v>3</v>
      </c>
      <c r="AB40" s="606"/>
    </row>
    <row r="41" spans="3:28" x14ac:dyDescent="0.25">
      <c r="C41" s="358" t="s">
        <v>619</v>
      </c>
      <c r="D41" s="470">
        <f>RESUMEN!F167</f>
        <v>3</v>
      </c>
      <c r="E41" s="472">
        <v>8</v>
      </c>
      <c r="F41" s="472">
        <f t="shared" si="1"/>
        <v>24</v>
      </c>
      <c r="G41" s="467"/>
      <c r="H41" s="483"/>
      <c r="I41" s="358" t="s">
        <v>618</v>
      </c>
      <c r="J41" s="447"/>
      <c r="K41" s="447">
        <v>3</v>
      </c>
      <c r="L41" s="447"/>
      <c r="M41" s="447"/>
      <c r="N41" s="447"/>
      <c r="O41" s="447"/>
      <c r="P41" s="447"/>
      <c r="Q41" s="447"/>
      <c r="R41" s="447"/>
      <c r="S41" s="447"/>
      <c r="T41" s="447"/>
      <c r="U41" s="606"/>
      <c r="X41" s="358" t="s">
        <v>619</v>
      </c>
      <c r="Y41" s="447"/>
      <c r="Z41" s="447">
        <v>3</v>
      </c>
      <c r="AA41" s="447"/>
      <c r="AB41" s="606">
        <v>3</v>
      </c>
    </row>
    <row r="42" spans="3:28" x14ac:dyDescent="0.25">
      <c r="C42" s="358"/>
      <c r="D42" s="471"/>
      <c r="E42" s="473"/>
      <c r="F42" s="474"/>
      <c r="G42" s="359"/>
      <c r="H42" s="483"/>
      <c r="I42" s="358" t="s">
        <v>619</v>
      </c>
      <c r="J42" s="447"/>
      <c r="K42" s="447"/>
      <c r="L42" s="447"/>
      <c r="M42" s="447"/>
      <c r="N42" s="447"/>
      <c r="O42" s="447"/>
      <c r="P42" s="447"/>
      <c r="Q42" s="447">
        <v>3</v>
      </c>
      <c r="R42" s="447"/>
      <c r="S42" s="447"/>
      <c r="T42" s="447"/>
      <c r="U42" s="606"/>
      <c r="X42" s="604" t="s">
        <v>200</v>
      </c>
      <c r="Y42" s="447"/>
      <c r="Z42" s="447"/>
      <c r="AA42" s="447"/>
      <c r="AB42" s="606"/>
    </row>
    <row r="43" spans="3:28" x14ac:dyDescent="0.25">
      <c r="C43" s="2255"/>
      <c r="D43" s="2256"/>
      <c r="E43" s="2256"/>
      <c r="F43" s="2256"/>
      <c r="G43" s="2256"/>
      <c r="H43" s="484"/>
      <c r="I43" s="604" t="s">
        <v>200</v>
      </c>
      <c r="J43" s="447"/>
      <c r="K43" s="447"/>
      <c r="L43" s="447"/>
      <c r="M43" s="447"/>
      <c r="N43" s="447"/>
      <c r="O43" s="447"/>
      <c r="P43" s="447"/>
      <c r="Q43" s="447"/>
      <c r="R43" s="447"/>
      <c r="S43" s="447"/>
      <c r="T43" s="447"/>
      <c r="U43" s="606"/>
      <c r="X43" s="358"/>
      <c r="Y43" s="447"/>
      <c r="Z43" s="447"/>
      <c r="AA43" s="447"/>
      <c r="AB43" s="606"/>
    </row>
    <row r="44" spans="3:28" x14ac:dyDescent="0.25">
      <c r="C44" s="329" t="str">
        <f>RESUMEN!C393</f>
        <v>03.10.01.02</v>
      </c>
      <c r="D44" s="2245" t="str">
        <f>RESUMEN!D393</f>
        <v>BISAGRA EMPLOMADA CAPUCHINA 4"</v>
      </c>
      <c r="E44" s="2246"/>
      <c r="F44" s="2246"/>
      <c r="G44" s="73" t="s">
        <v>3</v>
      </c>
      <c r="H44" s="481"/>
      <c r="I44" s="358"/>
      <c r="J44" s="447"/>
      <c r="K44" s="447"/>
      <c r="L44" s="447"/>
      <c r="M44" s="447"/>
      <c r="N44" s="447"/>
      <c r="O44" s="447"/>
      <c r="P44" s="447"/>
      <c r="Q44" s="447"/>
      <c r="R44" s="447"/>
      <c r="S44" s="447"/>
      <c r="T44" s="447"/>
      <c r="U44" s="606"/>
      <c r="X44" s="358" t="s">
        <v>598</v>
      </c>
      <c r="Y44" s="447"/>
      <c r="Z44" s="447"/>
      <c r="AA44" s="447"/>
      <c r="AB44" s="606">
        <v>8</v>
      </c>
    </row>
    <row r="45" spans="3:28" x14ac:dyDescent="0.25">
      <c r="C45" s="321" t="s">
        <v>239</v>
      </c>
      <c r="D45" s="556" t="s">
        <v>58</v>
      </c>
      <c r="E45" s="556" t="s">
        <v>59</v>
      </c>
      <c r="F45" s="556" t="s">
        <v>49</v>
      </c>
      <c r="G45" s="348" t="s">
        <v>50</v>
      </c>
      <c r="H45" s="482"/>
      <c r="I45" s="358" t="s">
        <v>598</v>
      </c>
      <c r="J45" s="447"/>
      <c r="K45" s="447">
        <v>8</v>
      </c>
      <c r="L45" s="447"/>
      <c r="M45" s="447"/>
      <c r="N45" s="447"/>
      <c r="O45" s="447"/>
      <c r="P45" s="447"/>
      <c r="Q45" s="447"/>
      <c r="R45" s="447"/>
      <c r="S45" s="447"/>
      <c r="T45" s="447"/>
      <c r="U45" s="606"/>
      <c r="X45" s="358" t="s">
        <v>599</v>
      </c>
      <c r="Y45" s="447"/>
      <c r="Z45" s="447"/>
      <c r="AA45" s="447"/>
      <c r="AB45" s="606">
        <v>26</v>
      </c>
    </row>
    <row r="46" spans="3:28" x14ac:dyDescent="0.25">
      <c r="C46" s="354"/>
      <c r="D46" s="468"/>
      <c r="E46" s="468"/>
      <c r="F46" s="468"/>
      <c r="G46" s="355"/>
      <c r="H46" s="482"/>
      <c r="I46" s="358" t="s">
        <v>599</v>
      </c>
      <c r="J46" s="447"/>
      <c r="K46" s="447">
        <v>26</v>
      </c>
      <c r="L46" s="447"/>
      <c r="M46" s="447"/>
      <c r="N46" s="447"/>
      <c r="O46" s="447"/>
      <c r="P46" s="447"/>
      <c r="Q46" s="447"/>
      <c r="R46" s="447"/>
      <c r="S46" s="447"/>
      <c r="T46" s="447"/>
      <c r="U46" s="606"/>
      <c r="X46" s="358" t="s">
        <v>600</v>
      </c>
      <c r="Y46" s="447"/>
      <c r="Z46" s="447"/>
      <c r="AA46" s="447"/>
      <c r="AB46" s="606">
        <v>8</v>
      </c>
    </row>
    <row r="47" spans="3:28" x14ac:dyDescent="0.25">
      <c r="C47" s="356"/>
      <c r="D47" s="469"/>
      <c r="E47" s="469"/>
      <c r="F47" s="469"/>
      <c r="G47" s="357">
        <f>SUM(F48:F50)</f>
        <v>12</v>
      </c>
      <c r="H47" s="482"/>
      <c r="I47" s="358" t="s">
        <v>600</v>
      </c>
      <c r="J47" s="447"/>
      <c r="K47" s="447">
        <v>8</v>
      </c>
      <c r="L47" s="447"/>
      <c r="M47" s="447"/>
      <c r="N47" s="447"/>
      <c r="O47" s="447"/>
      <c r="P47" s="447"/>
      <c r="Q47" s="447"/>
      <c r="R47" s="447"/>
      <c r="S47" s="447"/>
      <c r="T47" s="447"/>
      <c r="U47" s="606"/>
      <c r="X47" s="358" t="s">
        <v>602</v>
      </c>
      <c r="Y47" s="447"/>
      <c r="Z47" s="447"/>
      <c r="AA47" s="447"/>
      <c r="AB47" s="606">
        <v>1</v>
      </c>
    </row>
    <row r="48" spans="3:28" x14ac:dyDescent="0.25">
      <c r="C48" s="358" t="s">
        <v>606</v>
      </c>
      <c r="D48" s="470">
        <f>RESUMEN!F150</f>
        <v>2</v>
      </c>
      <c r="E48" s="472">
        <v>4</v>
      </c>
      <c r="F48" s="472">
        <f>E48*D48</f>
        <v>8</v>
      </c>
      <c r="G48" s="347"/>
      <c r="H48" s="483"/>
      <c r="I48" s="358" t="s">
        <v>602</v>
      </c>
      <c r="J48" s="447"/>
      <c r="K48" s="447">
        <v>1</v>
      </c>
      <c r="L48" s="447"/>
      <c r="M48" s="447"/>
      <c r="N48" s="447"/>
      <c r="O48" s="447"/>
      <c r="P48" s="447"/>
      <c r="Q48" s="447"/>
      <c r="R48" s="447"/>
      <c r="S48" s="447"/>
      <c r="T48" s="447"/>
      <c r="U48" s="606"/>
      <c r="X48" s="358" t="s">
        <v>603</v>
      </c>
      <c r="Y48" s="447"/>
      <c r="Z48" s="447"/>
      <c r="AA48" s="447"/>
      <c r="AB48" s="606">
        <v>3</v>
      </c>
    </row>
    <row r="49" spans="3:28" x14ac:dyDescent="0.25">
      <c r="C49" s="358" t="s">
        <v>3166</v>
      </c>
      <c r="D49" s="470">
        <f>RESUMEN!F151</f>
        <v>1</v>
      </c>
      <c r="E49" s="472">
        <v>4</v>
      </c>
      <c r="F49" s="472">
        <f>E49*D49</f>
        <v>4</v>
      </c>
      <c r="G49" s="347"/>
      <c r="H49" s="483"/>
      <c r="I49" s="358" t="s">
        <v>603</v>
      </c>
      <c r="J49" s="447"/>
      <c r="K49" s="447">
        <v>3</v>
      </c>
      <c r="L49" s="447"/>
      <c r="M49" s="447"/>
      <c r="N49" s="447"/>
      <c r="O49" s="447"/>
      <c r="P49" s="447"/>
      <c r="Q49" s="447"/>
      <c r="R49" s="447"/>
      <c r="S49" s="447"/>
      <c r="T49" s="447"/>
      <c r="U49" s="606"/>
      <c r="X49" s="358" t="s">
        <v>604</v>
      </c>
      <c r="Y49" s="447"/>
      <c r="Z49" s="447"/>
      <c r="AA49" s="447"/>
      <c r="AB49" s="606">
        <v>6</v>
      </c>
    </row>
    <row r="50" spans="3:28" x14ac:dyDescent="0.25">
      <c r="C50" s="358"/>
      <c r="D50" s="470"/>
      <c r="E50" s="472"/>
      <c r="F50" s="472"/>
      <c r="G50" s="467"/>
      <c r="H50" s="483"/>
      <c r="I50" s="358" t="s">
        <v>604</v>
      </c>
      <c r="J50" s="447"/>
      <c r="K50" s="447"/>
      <c r="L50" s="447">
        <v>6</v>
      </c>
      <c r="M50" s="447"/>
      <c r="N50" s="447"/>
      <c r="O50" s="447"/>
      <c r="P50" s="447"/>
      <c r="Q50" s="447"/>
      <c r="R50" s="447"/>
      <c r="S50" s="447"/>
      <c r="T50" s="447"/>
      <c r="U50" s="606"/>
      <c r="X50" s="358" t="s">
        <v>605</v>
      </c>
      <c r="Y50" s="447"/>
      <c r="Z50" s="447"/>
      <c r="AA50" s="447">
        <v>11</v>
      </c>
      <c r="AB50" s="606">
        <v>11</v>
      </c>
    </row>
    <row r="51" spans="3:28" x14ac:dyDescent="0.25">
      <c r="C51" s="358"/>
      <c r="D51" s="470"/>
      <c r="E51" s="472"/>
      <c r="F51" s="472"/>
      <c r="G51" s="467"/>
      <c r="H51" s="483"/>
      <c r="I51" s="358" t="s">
        <v>605</v>
      </c>
      <c r="J51" s="447"/>
      <c r="K51" s="447">
        <v>10</v>
      </c>
      <c r="L51" s="447">
        <v>1</v>
      </c>
      <c r="M51" s="447">
        <v>11</v>
      </c>
      <c r="N51" s="447"/>
      <c r="O51" s="447"/>
      <c r="P51" s="447"/>
      <c r="Q51" s="447"/>
      <c r="R51" s="447"/>
      <c r="S51" s="447"/>
      <c r="T51" s="447"/>
      <c r="U51" s="606"/>
      <c r="X51" s="358" t="s">
        <v>3790</v>
      </c>
      <c r="Y51" s="447"/>
      <c r="Z51" s="447">
        <v>2</v>
      </c>
      <c r="AA51" s="447"/>
      <c r="AB51" s="606">
        <v>2</v>
      </c>
    </row>
    <row r="52" spans="3:28" x14ac:dyDescent="0.25">
      <c r="C52" s="1321"/>
      <c r="H52" s="484"/>
      <c r="I52" s="358" t="s">
        <v>3790</v>
      </c>
      <c r="J52" s="447"/>
      <c r="K52" s="447"/>
      <c r="L52" s="447"/>
      <c r="M52" s="447"/>
      <c r="N52" s="447"/>
      <c r="O52" s="447"/>
      <c r="P52" s="447"/>
      <c r="Q52" s="447"/>
      <c r="R52" s="447">
        <v>2</v>
      </c>
      <c r="S52" s="447"/>
      <c r="T52" s="447"/>
      <c r="U52" s="606"/>
      <c r="X52" s="358" t="s">
        <v>606</v>
      </c>
      <c r="Y52" s="447"/>
      <c r="Z52" s="447"/>
      <c r="AA52" s="447"/>
      <c r="AB52" s="606">
        <v>1</v>
      </c>
    </row>
    <row r="53" spans="3:28" x14ac:dyDescent="0.25">
      <c r="C53" s="1321"/>
      <c r="H53" s="481"/>
      <c r="I53" s="358" t="s">
        <v>606</v>
      </c>
      <c r="J53" s="447"/>
      <c r="K53" s="447">
        <v>1</v>
      </c>
      <c r="L53" s="447"/>
      <c r="M53" s="447"/>
      <c r="N53" s="447"/>
      <c r="O53" s="447"/>
      <c r="P53" s="447"/>
      <c r="Q53" s="447"/>
      <c r="R53" s="447"/>
      <c r="S53" s="447"/>
      <c r="T53" s="447"/>
      <c r="U53" s="606"/>
      <c r="X53" s="358" t="s">
        <v>610</v>
      </c>
      <c r="Y53" s="447"/>
      <c r="Z53" s="447"/>
      <c r="AA53" s="447"/>
      <c r="AB53" s="606">
        <v>2</v>
      </c>
    </row>
    <row r="54" spans="3:28" x14ac:dyDescent="0.25">
      <c r="C54" s="1321"/>
      <c r="H54" s="482"/>
      <c r="I54" s="358" t="s">
        <v>610</v>
      </c>
      <c r="J54" s="447"/>
      <c r="K54" s="447">
        <v>2</v>
      </c>
      <c r="L54" s="447"/>
      <c r="M54" s="447"/>
      <c r="N54" s="447"/>
      <c r="O54" s="447"/>
      <c r="P54" s="447"/>
      <c r="Q54" s="447"/>
      <c r="R54" s="447"/>
      <c r="S54" s="447"/>
      <c r="T54" s="447"/>
      <c r="U54" s="606"/>
      <c r="X54" s="358" t="s">
        <v>611</v>
      </c>
      <c r="Y54" s="447"/>
      <c r="Z54" s="447"/>
      <c r="AA54" s="447"/>
      <c r="AB54" s="606">
        <v>1</v>
      </c>
    </row>
    <row r="55" spans="3:28" x14ac:dyDescent="0.25">
      <c r="C55" s="1321"/>
      <c r="H55" s="482"/>
      <c r="I55" s="358" t="s">
        <v>611</v>
      </c>
      <c r="J55" s="447"/>
      <c r="K55" s="447">
        <v>1</v>
      </c>
      <c r="L55" s="447"/>
      <c r="M55" s="447"/>
      <c r="N55" s="447"/>
      <c r="O55" s="447"/>
      <c r="P55" s="447"/>
      <c r="Q55" s="447"/>
      <c r="R55" s="447"/>
      <c r="S55" s="447"/>
      <c r="T55" s="447"/>
      <c r="U55" s="606"/>
      <c r="X55" s="358" t="s">
        <v>612</v>
      </c>
      <c r="Y55" s="447"/>
      <c r="Z55" s="447"/>
      <c r="AA55" s="447"/>
      <c r="AB55" s="606">
        <v>6</v>
      </c>
    </row>
    <row r="56" spans="3:28" x14ac:dyDescent="0.25">
      <c r="C56" s="1321"/>
      <c r="H56" s="482"/>
      <c r="I56" s="358" t="s">
        <v>612</v>
      </c>
      <c r="J56" s="447"/>
      <c r="K56" s="447">
        <v>6</v>
      </c>
      <c r="L56" s="447"/>
      <c r="M56" s="447"/>
      <c r="N56" s="447"/>
      <c r="O56" s="447"/>
      <c r="P56" s="447"/>
      <c r="Q56" s="447"/>
      <c r="R56" s="447"/>
      <c r="S56" s="447"/>
      <c r="T56" s="447"/>
      <c r="U56" s="606"/>
      <c r="X56" s="358" t="s">
        <v>613</v>
      </c>
      <c r="Y56" s="447"/>
      <c r="Z56" s="447"/>
      <c r="AA56" s="447"/>
      <c r="AB56" s="606">
        <v>5</v>
      </c>
    </row>
    <row r="57" spans="3:28" x14ac:dyDescent="0.25">
      <c r="C57" s="1321"/>
      <c r="H57" s="483"/>
      <c r="I57" s="358" t="s">
        <v>613</v>
      </c>
      <c r="J57" s="447"/>
      <c r="K57" s="447"/>
      <c r="L57" s="447">
        <v>5</v>
      </c>
      <c r="M57" s="447"/>
      <c r="N57" s="447"/>
      <c r="O57" s="447"/>
      <c r="P57" s="447"/>
      <c r="Q57" s="447"/>
      <c r="R57" s="447"/>
      <c r="S57" s="447"/>
      <c r="T57" s="447"/>
      <c r="U57" s="606"/>
      <c r="X57" s="358" t="s">
        <v>614</v>
      </c>
      <c r="Y57" s="447"/>
      <c r="Z57" s="447"/>
      <c r="AA57" s="447">
        <v>2</v>
      </c>
      <c r="AB57" s="606">
        <v>5</v>
      </c>
    </row>
    <row r="58" spans="3:28" x14ac:dyDescent="0.25">
      <c r="C58" s="1321"/>
      <c r="H58" s="483"/>
      <c r="I58" s="358" t="s">
        <v>614</v>
      </c>
      <c r="J58" s="447"/>
      <c r="K58" s="447">
        <v>5</v>
      </c>
      <c r="L58" s="447"/>
      <c r="M58" s="447">
        <v>2</v>
      </c>
      <c r="N58" s="447"/>
      <c r="O58" s="447"/>
      <c r="P58" s="447"/>
      <c r="Q58" s="447"/>
      <c r="R58" s="447"/>
      <c r="S58" s="447"/>
      <c r="T58" s="447"/>
      <c r="U58" s="606"/>
      <c r="X58" s="358" t="s">
        <v>615</v>
      </c>
      <c r="Y58" s="447"/>
      <c r="Z58" s="447"/>
      <c r="AA58" s="447"/>
      <c r="AB58" s="606">
        <v>1</v>
      </c>
    </row>
    <row r="59" spans="3:28" x14ac:dyDescent="0.25">
      <c r="C59" s="1321"/>
      <c r="H59" s="483"/>
      <c r="I59" s="358" t="s">
        <v>615</v>
      </c>
      <c r="J59" s="447"/>
      <c r="K59" s="447"/>
      <c r="L59" s="447">
        <v>1</v>
      </c>
      <c r="M59" s="447"/>
      <c r="N59" s="447"/>
      <c r="O59" s="447"/>
      <c r="P59" s="447"/>
      <c r="Q59" s="447"/>
      <c r="R59" s="447"/>
      <c r="S59" s="447"/>
      <c r="T59" s="447"/>
      <c r="U59" s="606"/>
      <c r="X59" s="358" t="s">
        <v>616</v>
      </c>
      <c r="Y59" s="447"/>
      <c r="Z59" s="447"/>
      <c r="AA59" s="447"/>
      <c r="AB59" s="606">
        <v>1</v>
      </c>
    </row>
    <row r="60" spans="3:28" x14ac:dyDescent="0.25">
      <c r="C60" s="1321"/>
      <c r="H60" s="483"/>
      <c r="I60" s="358" t="s">
        <v>616</v>
      </c>
      <c r="J60" s="447"/>
      <c r="K60" s="447">
        <v>1</v>
      </c>
      <c r="L60" s="447"/>
      <c r="M60" s="447"/>
      <c r="N60" s="447"/>
      <c r="O60" s="447"/>
      <c r="P60" s="447"/>
      <c r="Q60" s="447"/>
      <c r="R60" s="447"/>
      <c r="S60" s="447"/>
      <c r="T60" s="447"/>
      <c r="U60" s="606"/>
      <c r="X60" s="358" t="s">
        <v>3167</v>
      </c>
      <c r="Y60" s="447"/>
      <c r="Z60" s="447"/>
      <c r="AA60" s="447"/>
      <c r="AB60" s="606">
        <v>3</v>
      </c>
    </row>
    <row r="61" spans="3:28" x14ac:dyDescent="0.25">
      <c r="C61" s="1321"/>
      <c r="H61" s="483"/>
      <c r="I61" s="358" t="s">
        <v>3167</v>
      </c>
      <c r="J61" s="447"/>
      <c r="K61" s="447">
        <v>3</v>
      </c>
      <c r="L61" s="447"/>
      <c r="M61" s="447"/>
      <c r="N61" s="447"/>
      <c r="O61" s="447"/>
      <c r="P61" s="447"/>
      <c r="Q61" s="447"/>
      <c r="R61" s="447"/>
      <c r="S61" s="447"/>
      <c r="T61" s="447"/>
      <c r="U61" s="606"/>
      <c r="X61" s="358" t="s">
        <v>3168</v>
      </c>
      <c r="Y61" s="447"/>
      <c r="Z61" s="447">
        <v>2</v>
      </c>
      <c r="AA61" s="447"/>
      <c r="AB61" s="606">
        <v>2</v>
      </c>
    </row>
    <row r="62" spans="3:28" x14ac:dyDescent="0.25">
      <c r="C62" s="1321"/>
      <c r="H62" s="483"/>
      <c r="I62" s="358" t="s">
        <v>3168</v>
      </c>
      <c r="J62" s="447"/>
      <c r="K62" s="447"/>
      <c r="L62" s="447"/>
      <c r="M62" s="447"/>
      <c r="N62" s="447"/>
      <c r="O62" s="447"/>
      <c r="P62" s="447"/>
      <c r="Q62" s="447">
        <v>2</v>
      </c>
      <c r="R62" s="447"/>
      <c r="S62" s="447"/>
      <c r="T62" s="447"/>
      <c r="U62" s="606"/>
      <c r="X62" s="358"/>
      <c r="Y62" s="447"/>
      <c r="Z62" s="447"/>
      <c r="AA62" s="447"/>
      <c r="AB62" s="606"/>
    </row>
    <row r="63" spans="3:28" x14ac:dyDescent="0.25">
      <c r="C63" s="1321"/>
      <c r="H63" s="484"/>
      <c r="I63" s="358"/>
      <c r="K63" s="447"/>
      <c r="L63" s="447"/>
      <c r="M63" s="447"/>
      <c r="N63" s="447"/>
      <c r="O63" s="447"/>
      <c r="P63" s="447"/>
      <c r="Q63" s="447"/>
      <c r="R63" s="447"/>
      <c r="S63" s="447"/>
      <c r="T63" s="447"/>
      <c r="U63" s="606"/>
      <c r="X63" s="604" t="s">
        <v>203</v>
      </c>
      <c r="Y63" s="447"/>
      <c r="Z63" s="447"/>
      <c r="AA63" s="447"/>
      <c r="AB63" s="606"/>
    </row>
    <row r="64" spans="3:28" x14ac:dyDescent="0.25">
      <c r="C64" s="1321"/>
      <c r="I64" s="604" t="s">
        <v>203</v>
      </c>
      <c r="J64" s="447"/>
      <c r="K64" s="447"/>
      <c r="L64" s="447"/>
      <c r="M64" s="447"/>
      <c r="N64" s="447"/>
      <c r="O64" s="447"/>
      <c r="P64" s="447"/>
      <c r="Q64" s="447"/>
      <c r="R64" s="447"/>
      <c r="S64" s="447"/>
      <c r="T64" s="447"/>
      <c r="U64" s="606"/>
      <c r="X64" s="358"/>
      <c r="Y64" s="447"/>
      <c r="Z64" s="447"/>
      <c r="AA64" s="447"/>
      <c r="AB64" s="606"/>
    </row>
    <row r="65" spans="9:28" x14ac:dyDescent="0.25">
      <c r="I65" s="358"/>
      <c r="J65" s="447"/>
      <c r="K65" s="447"/>
      <c r="L65" s="447"/>
      <c r="M65" s="447"/>
      <c r="N65" s="447"/>
      <c r="O65" s="447"/>
      <c r="P65" s="447"/>
      <c r="Q65" s="447"/>
      <c r="R65" s="447"/>
      <c r="S65" s="447"/>
      <c r="T65" s="447"/>
      <c r="U65" s="606"/>
      <c r="X65" s="358" t="s">
        <v>598</v>
      </c>
      <c r="Y65" s="447"/>
      <c r="Z65" s="447"/>
      <c r="AA65" s="447"/>
      <c r="AB65" s="606">
        <v>8</v>
      </c>
    </row>
    <row r="66" spans="9:28" x14ac:dyDescent="0.25">
      <c r="I66" s="358" t="s">
        <v>598</v>
      </c>
      <c r="J66" s="447"/>
      <c r="K66" s="447">
        <v>6</v>
      </c>
      <c r="L66" s="447"/>
      <c r="M66" s="447"/>
      <c r="N66" s="447">
        <v>2</v>
      </c>
      <c r="O66" s="447"/>
      <c r="P66" s="447"/>
      <c r="Q66" s="447"/>
      <c r="R66" s="447"/>
      <c r="S66" s="447"/>
      <c r="T66" s="447"/>
      <c r="U66" s="606"/>
      <c r="X66" s="358" t="s">
        <v>599</v>
      </c>
      <c r="Y66" s="447"/>
      <c r="Z66" s="447"/>
      <c r="AA66" s="447"/>
      <c r="AB66" s="606">
        <v>1</v>
      </c>
    </row>
    <row r="67" spans="9:28" x14ac:dyDescent="0.25">
      <c r="I67" s="358" t="s">
        <v>599</v>
      </c>
      <c r="J67" s="447"/>
      <c r="K67" s="447">
        <v>1</v>
      </c>
      <c r="L67" s="447"/>
      <c r="M67" s="447"/>
      <c r="N67" s="447"/>
      <c r="O67" s="447"/>
      <c r="P67" s="447"/>
      <c r="Q67" s="447"/>
      <c r="R67" s="447"/>
      <c r="S67" s="447"/>
      <c r="T67" s="447"/>
      <c r="U67" s="606"/>
      <c r="X67" s="358" t="s">
        <v>600</v>
      </c>
      <c r="Y67" s="447"/>
      <c r="Z67" s="447"/>
      <c r="AA67" s="447"/>
      <c r="AB67" s="606">
        <v>1</v>
      </c>
    </row>
    <row r="68" spans="9:28" x14ac:dyDescent="0.25">
      <c r="I68" s="358" t="s">
        <v>600</v>
      </c>
      <c r="J68" s="447"/>
      <c r="K68" s="447">
        <v>1</v>
      </c>
      <c r="L68" s="447"/>
      <c r="M68" s="447"/>
      <c r="N68" s="447"/>
      <c r="O68" s="447"/>
      <c r="P68" s="447"/>
      <c r="Q68" s="447"/>
      <c r="R68" s="447"/>
      <c r="S68" s="447"/>
      <c r="T68" s="447"/>
      <c r="U68" s="606"/>
      <c r="X68" s="358" t="s">
        <v>601</v>
      </c>
      <c r="Y68" s="447"/>
      <c r="Z68" s="447"/>
      <c r="AA68" s="447"/>
      <c r="AB68" s="606">
        <v>3</v>
      </c>
    </row>
    <row r="69" spans="9:28" x14ac:dyDescent="0.25">
      <c r="I69" s="358" t="s">
        <v>601</v>
      </c>
      <c r="J69" s="447"/>
      <c r="K69" s="447"/>
      <c r="L69" s="447"/>
      <c r="M69" s="447"/>
      <c r="N69" s="447">
        <v>3</v>
      </c>
      <c r="O69" s="447"/>
      <c r="P69" s="447"/>
      <c r="Q69" s="447"/>
      <c r="R69" s="447"/>
      <c r="S69" s="447"/>
      <c r="T69" s="447"/>
      <c r="U69" s="606"/>
      <c r="X69" s="358" t="s">
        <v>603</v>
      </c>
      <c r="Y69" s="447"/>
      <c r="Z69" s="447"/>
      <c r="AA69" s="447"/>
      <c r="AB69" s="606">
        <v>1</v>
      </c>
    </row>
    <row r="70" spans="9:28" x14ac:dyDescent="0.25">
      <c r="I70" s="358" t="s">
        <v>603</v>
      </c>
      <c r="J70" s="447"/>
      <c r="K70" s="447">
        <v>1</v>
      </c>
      <c r="L70" s="447"/>
      <c r="M70" s="447"/>
      <c r="N70" s="447"/>
      <c r="O70" s="447"/>
      <c r="P70" s="447"/>
      <c r="Q70" s="447"/>
      <c r="R70" s="447"/>
      <c r="S70" s="447"/>
      <c r="T70" s="447"/>
      <c r="U70" s="606"/>
      <c r="X70" s="358" t="s">
        <v>620</v>
      </c>
      <c r="Y70" s="447"/>
      <c r="Z70" s="447"/>
      <c r="AA70" s="447"/>
      <c r="AB70" s="606">
        <v>6</v>
      </c>
    </row>
    <row r="71" spans="9:28" x14ac:dyDescent="0.25">
      <c r="I71" s="358" t="s">
        <v>620</v>
      </c>
      <c r="J71" s="447"/>
      <c r="K71" s="447"/>
      <c r="L71" s="447"/>
      <c r="M71" s="447"/>
      <c r="N71" s="447">
        <v>6</v>
      </c>
      <c r="O71" s="447"/>
      <c r="P71" s="447"/>
      <c r="Q71" s="447"/>
      <c r="R71" s="447"/>
      <c r="S71" s="447"/>
      <c r="T71" s="447"/>
      <c r="U71" s="606"/>
      <c r="X71" s="358" t="s">
        <v>621</v>
      </c>
      <c r="Y71" s="447"/>
      <c r="Z71" s="447"/>
      <c r="AA71" s="447"/>
      <c r="AB71" s="606">
        <v>30</v>
      </c>
    </row>
    <row r="72" spans="9:28" x14ac:dyDescent="0.25">
      <c r="I72" s="358" t="s">
        <v>621</v>
      </c>
      <c r="J72" s="447"/>
      <c r="K72" s="447">
        <v>2</v>
      </c>
      <c r="L72" s="447"/>
      <c r="M72" s="447"/>
      <c r="N72" s="447">
        <v>28</v>
      </c>
      <c r="O72" s="447"/>
      <c r="P72" s="447"/>
      <c r="Q72" s="447"/>
      <c r="R72" s="447"/>
      <c r="S72" s="447"/>
      <c r="T72" s="447"/>
      <c r="U72" s="606"/>
      <c r="X72" s="358" t="s">
        <v>604</v>
      </c>
      <c r="Y72" s="447"/>
      <c r="Z72" s="447"/>
      <c r="AA72" s="447"/>
      <c r="AB72" s="606">
        <v>9</v>
      </c>
    </row>
    <row r="73" spans="9:28" x14ac:dyDescent="0.25">
      <c r="I73" s="358" t="s">
        <v>604</v>
      </c>
      <c r="J73" s="447"/>
      <c r="K73" s="447"/>
      <c r="L73" s="447">
        <v>9</v>
      </c>
      <c r="M73" s="447"/>
      <c r="N73" s="447"/>
      <c r="O73" s="447"/>
      <c r="P73" s="447"/>
      <c r="Q73" s="447"/>
      <c r="R73" s="447"/>
      <c r="S73" s="447"/>
      <c r="T73" s="447"/>
      <c r="U73" s="606"/>
      <c r="X73" s="358" t="s">
        <v>605</v>
      </c>
      <c r="Y73" s="447"/>
      <c r="Z73" s="447"/>
      <c r="AA73" s="447">
        <v>2</v>
      </c>
      <c r="AB73" s="606">
        <v>35</v>
      </c>
    </row>
    <row r="74" spans="9:28" ht="14.4" thickBot="1" x14ac:dyDescent="0.3">
      <c r="I74" s="358" t="s">
        <v>605</v>
      </c>
      <c r="J74" s="447"/>
      <c r="K74" s="447">
        <v>10</v>
      </c>
      <c r="L74" s="447"/>
      <c r="M74" s="447">
        <v>27</v>
      </c>
      <c r="N74" s="447"/>
      <c r="O74" s="447"/>
      <c r="P74" s="447"/>
      <c r="Q74" s="447"/>
      <c r="R74" s="447"/>
      <c r="S74" s="447"/>
      <c r="T74" s="447"/>
      <c r="U74" s="606"/>
      <c r="X74" s="607" t="s">
        <v>50</v>
      </c>
      <c r="Y74" s="608">
        <f>SUM(Y14:Y73)</f>
        <v>4</v>
      </c>
      <c r="Z74" s="608">
        <f>SUM(Z14:Z73)</f>
        <v>28</v>
      </c>
      <c r="AA74" s="608">
        <f>SUM(AA14:AA73)</f>
        <v>35</v>
      </c>
      <c r="AB74" s="608">
        <f>SUM(AB14:AB73)</f>
        <v>358</v>
      </c>
    </row>
    <row r="75" spans="9:28" x14ac:dyDescent="0.25">
      <c r="I75" s="358"/>
      <c r="J75" s="447"/>
      <c r="K75" s="447"/>
      <c r="L75" s="447"/>
      <c r="M75" s="447"/>
      <c r="N75" s="447"/>
      <c r="O75" s="447"/>
      <c r="P75" s="447"/>
      <c r="Q75" s="447"/>
      <c r="R75" s="447"/>
      <c r="S75" s="447"/>
      <c r="T75" s="447"/>
      <c r="U75" s="606"/>
    </row>
    <row r="76" spans="9:28" ht="14.4" thickBot="1" x14ac:dyDescent="0.3">
      <c r="I76" s="607" t="s">
        <v>50</v>
      </c>
      <c r="J76" s="608"/>
      <c r="K76" s="608">
        <f>SUM(K15:K75)</f>
        <v>194</v>
      </c>
      <c r="L76" s="608">
        <f>SUM(L15:L75)</f>
        <v>69</v>
      </c>
      <c r="M76" s="608">
        <f>SUM(M15:M75)</f>
        <v>57</v>
      </c>
      <c r="N76" s="608">
        <f>SUM(N15:N75)</f>
        <v>42</v>
      </c>
      <c r="O76" s="608"/>
      <c r="P76" s="608"/>
      <c r="Q76" s="608">
        <f>SUM(Q15:Q75)</f>
        <v>21</v>
      </c>
      <c r="R76" s="608">
        <f>SUM(R15:R75)</f>
        <v>12</v>
      </c>
      <c r="S76" s="608">
        <f>SUM(S15:S75)</f>
        <v>1</v>
      </c>
      <c r="T76" s="608">
        <f>SUM(T15:T75)</f>
        <v>1</v>
      </c>
      <c r="U76" s="608"/>
    </row>
    <row r="77" spans="9:28" x14ac:dyDescent="0.25">
      <c r="R77" s="1321"/>
      <c r="S77" s="1321"/>
      <c r="T77" s="1321"/>
      <c r="U77" s="1321"/>
    </row>
    <row r="78" spans="9:28" x14ac:dyDescent="0.25">
      <c r="R78" s="1321"/>
      <c r="S78" s="1321"/>
      <c r="T78" s="1321"/>
      <c r="U78" s="1321"/>
    </row>
    <row r="79" spans="9:28" x14ac:dyDescent="0.25">
      <c r="R79" s="1321"/>
      <c r="S79" s="1321"/>
      <c r="T79" s="1321"/>
      <c r="U79" s="1321"/>
    </row>
    <row r="80" spans="9:28" x14ac:dyDescent="0.25">
      <c r="R80" s="1321"/>
      <c r="S80" s="1321"/>
      <c r="T80" s="1321"/>
      <c r="U80" s="1321"/>
    </row>
    <row r="81" spans="18:21" x14ac:dyDescent="0.25">
      <c r="R81" s="1321"/>
      <c r="S81" s="1321"/>
      <c r="T81" s="1321"/>
      <c r="U81" s="1321"/>
    </row>
    <row r="82" spans="18:21" x14ac:dyDescent="0.25">
      <c r="R82" s="1323"/>
      <c r="S82" s="1323"/>
      <c r="T82" s="1323"/>
      <c r="U82" s="1323"/>
    </row>
    <row r="99" spans="9:10" ht="13.5" customHeight="1" x14ac:dyDescent="0.25"/>
    <row r="100" spans="9:10" ht="13.5" customHeight="1" x14ac:dyDescent="0.25"/>
    <row r="101" spans="9:10" ht="13.5" customHeight="1" x14ac:dyDescent="0.25"/>
    <row r="102" spans="9:10" ht="13.5" customHeight="1" x14ac:dyDescent="0.25"/>
    <row r="103" spans="9:10" ht="13.5" customHeight="1" x14ac:dyDescent="0.25"/>
    <row r="104" spans="9:10" ht="13.5" customHeight="1" x14ac:dyDescent="0.25"/>
    <row r="105" spans="9:10" ht="13.5" customHeight="1" x14ac:dyDescent="0.25"/>
    <row r="106" spans="9:10" ht="13.5" customHeight="1" x14ac:dyDescent="0.25">
      <c r="I106" s="486"/>
      <c r="J106" s="486"/>
    </row>
    <row r="107" spans="9:10" ht="13.5" customHeight="1" x14ac:dyDescent="0.25">
      <c r="I107" s="487"/>
      <c r="J107" s="487"/>
    </row>
    <row r="108" spans="9:10" ht="13.5" customHeight="1" x14ac:dyDescent="0.25">
      <c r="I108" s="488"/>
      <c r="J108" s="488"/>
    </row>
    <row r="109" spans="9:10" ht="13.5" customHeight="1" x14ac:dyDescent="0.25">
      <c r="I109" s="488"/>
      <c r="J109" s="488"/>
    </row>
    <row r="110" spans="9:10" ht="13.5" customHeight="1" x14ac:dyDescent="0.25">
      <c r="I110" s="488"/>
      <c r="J110" s="488"/>
    </row>
    <row r="111" spans="9:10" ht="13.5" customHeight="1" x14ac:dyDescent="0.25">
      <c r="I111" s="488"/>
      <c r="J111" s="488"/>
    </row>
    <row r="112" spans="9:10" ht="13.5" customHeight="1" x14ac:dyDescent="0.25">
      <c r="I112" s="488"/>
      <c r="J112" s="488"/>
    </row>
    <row r="113" spans="9:10" ht="13.5" customHeight="1" x14ac:dyDescent="0.25">
      <c r="I113" s="488"/>
      <c r="J113" s="488"/>
    </row>
    <row r="114" spans="9:10" ht="13.5" customHeight="1" x14ac:dyDescent="0.25">
      <c r="I114" s="488"/>
      <c r="J114" s="488"/>
    </row>
    <row r="115" spans="9:10" ht="13.5" customHeight="1" x14ac:dyDescent="0.25">
      <c r="I115" s="488"/>
      <c r="J115" s="488"/>
    </row>
    <row r="116" spans="9:10" ht="13.5" customHeight="1" x14ac:dyDescent="0.25">
      <c r="I116" s="488"/>
      <c r="J116" s="488"/>
    </row>
    <row r="117" spans="9:10" ht="13.5" customHeight="1" x14ac:dyDescent="0.25">
      <c r="I117" s="488"/>
      <c r="J117" s="488"/>
    </row>
    <row r="118" spans="9:10" ht="13.5" customHeight="1" x14ac:dyDescent="0.25">
      <c r="I118" s="488"/>
      <c r="J118" s="488"/>
    </row>
    <row r="119" spans="9:10" ht="13.5" customHeight="1" x14ac:dyDescent="0.25">
      <c r="I119" s="488"/>
      <c r="J119" s="488"/>
    </row>
    <row r="120" spans="9:10" ht="13.5" customHeight="1" x14ac:dyDescent="0.25">
      <c r="I120" s="488"/>
      <c r="J120" s="488"/>
    </row>
    <row r="121" spans="9:10" ht="13.5" customHeight="1" x14ac:dyDescent="0.25">
      <c r="I121" s="488"/>
      <c r="J121" s="488"/>
    </row>
    <row r="122" spans="9:10" ht="13.5" customHeight="1" x14ac:dyDescent="0.25">
      <c r="I122" s="488"/>
      <c r="J122" s="488"/>
    </row>
    <row r="123" spans="9:10" ht="13.5" customHeight="1" x14ac:dyDescent="0.25">
      <c r="I123" s="488"/>
      <c r="J123" s="488"/>
    </row>
    <row r="124" spans="9:10" ht="13.5" customHeight="1" x14ac:dyDescent="0.25">
      <c r="I124" s="488"/>
      <c r="J124" s="488"/>
    </row>
    <row r="125" spans="9:10" ht="13.5" customHeight="1" x14ac:dyDescent="0.25">
      <c r="I125" s="488"/>
      <c r="J125" s="488"/>
    </row>
    <row r="126" spans="9:10" ht="13.5" customHeight="1" x14ac:dyDescent="0.25">
      <c r="I126" s="488"/>
      <c r="J126" s="488"/>
    </row>
    <row r="127" spans="9:10" ht="13.5" customHeight="1" x14ac:dyDescent="0.25">
      <c r="I127" s="488"/>
      <c r="J127" s="488"/>
    </row>
    <row r="128" spans="9:10" ht="13.5" customHeight="1" x14ac:dyDescent="0.25">
      <c r="I128" s="488"/>
      <c r="J128" s="488"/>
    </row>
    <row r="129" spans="9:10" ht="13.5" customHeight="1" x14ac:dyDescent="0.25">
      <c r="I129" s="488"/>
      <c r="J129" s="488"/>
    </row>
    <row r="130" spans="9:10" ht="13.5" customHeight="1" x14ac:dyDescent="0.25">
      <c r="I130" s="488"/>
      <c r="J130" s="488"/>
    </row>
    <row r="131" spans="9:10" ht="13.5" customHeight="1" x14ac:dyDescent="0.25">
      <c r="I131" s="488"/>
      <c r="J131" s="488"/>
    </row>
    <row r="132" spans="9:10" ht="13.5" customHeight="1" x14ac:dyDescent="0.25">
      <c r="I132" s="488"/>
      <c r="J132" s="488"/>
    </row>
    <row r="133" spans="9:10" ht="13.5" customHeight="1" x14ac:dyDescent="0.25">
      <c r="I133" s="488"/>
      <c r="J133" s="488"/>
    </row>
    <row r="134" spans="9:10" ht="13.5" customHeight="1" x14ac:dyDescent="0.25">
      <c r="I134" s="488"/>
      <c r="J134" s="488"/>
    </row>
    <row r="135" spans="9:10" ht="13.5" customHeight="1" x14ac:dyDescent="0.25">
      <c r="I135" s="488"/>
      <c r="J135" s="488"/>
    </row>
    <row r="136" spans="9:10" ht="13.5" customHeight="1" x14ac:dyDescent="0.25">
      <c r="I136" s="488"/>
      <c r="J136" s="488"/>
    </row>
    <row r="137" spans="9:10" ht="13.5" customHeight="1" x14ac:dyDescent="0.25">
      <c r="I137" s="488"/>
      <c r="J137" s="488"/>
    </row>
    <row r="138" spans="9:10" ht="13.5" customHeight="1" x14ac:dyDescent="0.25">
      <c r="I138" s="488"/>
      <c r="J138" s="488"/>
    </row>
    <row r="139" spans="9:10" ht="13.5" customHeight="1" x14ac:dyDescent="0.25">
      <c r="I139" s="488"/>
      <c r="J139" s="488"/>
    </row>
    <row r="140" spans="9:10" ht="13.5" customHeight="1" x14ac:dyDescent="0.25">
      <c r="I140" s="488"/>
      <c r="J140" s="488"/>
    </row>
    <row r="141" spans="9:10" ht="13.5" customHeight="1" x14ac:dyDescent="0.25">
      <c r="I141" s="488"/>
      <c r="J141" s="488"/>
    </row>
    <row r="142" spans="9:10" ht="13.5" customHeight="1" x14ac:dyDescent="0.25">
      <c r="I142" s="488"/>
      <c r="J142" s="488"/>
    </row>
    <row r="143" spans="9:10" ht="13.5" customHeight="1" x14ac:dyDescent="0.25">
      <c r="I143" s="488"/>
      <c r="J143" s="488"/>
    </row>
    <row r="144" spans="9:10" ht="13.5" customHeight="1" x14ac:dyDescent="0.25">
      <c r="I144" s="488"/>
      <c r="J144" s="488"/>
    </row>
    <row r="145" spans="9:28" ht="13.5" customHeight="1" x14ac:dyDescent="0.25">
      <c r="I145" s="488"/>
      <c r="J145" s="488"/>
    </row>
    <row r="146" spans="9:28" ht="13.5" customHeight="1" x14ac:dyDescent="0.25">
      <c r="I146" s="488"/>
      <c r="J146" s="488"/>
    </row>
    <row r="147" spans="9:28" ht="13.5" customHeight="1" x14ac:dyDescent="0.25">
      <c r="I147" s="488"/>
      <c r="J147" s="488"/>
    </row>
    <row r="148" spans="9:28" ht="13.5" customHeight="1" x14ac:dyDescent="0.25">
      <c r="I148" s="488"/>
      <c r="J148" s="488"/>
    </row>
    <row r="149" spans="9:28" ht="13.5" customHeight="1" x14ac:dyDescent="0.25">
      <c r="I149" s="488"/>
      <c r="J149" s="488"/>
    </row>
    <row r="150" spans="9:28" ht="13.5" customHeight="1" x14ac:dyDescent="0.25">
      <c r="I150" s="488"/>
      <c r="J150" s="488"/>
    </row>
    <row r="151" spans="9:28" ht="13.5" customHeight="1" x14ac:dyDescent="0.25">
      <c r="I151" s="488"/>
      <c r="J151" s="488"/>
    </row>
    <row r="152" spans="9:28" ht="13.5" customHeight="1" x14ac:dyDescent="0.25">
      <c r="I152" s="488"/>
      <c r="J152" s="488"/>
    </row>
    <row r="153" spans="9:28" ht="13.5" customHeight="1" x14ac:dyDescent="0.25">
      <c r="I153" s="488"/>
      <c r="J153" s="488"/>
    </row>
    <row r="154" spans="9:28" ht="13.5" customHeight="1" x14ac:dyDescent="0.25">
      <c r="I154" s="488"/>
      <c r="J154" s="488"/>
    </row>
    <row r="155" spans="9:28" ht="13.5" customHeight="1" x14ac:dyDescent="0.25">
      <c r="I155" s="488"/>
      <c r="J155" s="488"/>
    </row>
    <row r="156" spans="9:28" ht="13.5" customHeight="1" x14ac:dyDescent="0.25">
      <c r="I156" s="488"/>
      <c r="J156" s="488"/>
    </row>
    <row r="157" spans="9:28" ht="13.5" customHeight="1" x14ac:dyDescent="0.25">
      <c r="I157" s="488"/>
      <c r="J157" s="488"/>
    </row>
    <row r="158" spans="9:28" ht="13.5" customHeight="1" x14ac:dyDescent="0.25">
      <c r="I158" s="488"/>
      <c r="J158" s="488"/>
    </row>
    <row r="159" spans="9:28" ht="13.5" customHeight="1" x14ac:dyDescent="0.25">
      <c r="I159" s="488"/>
      <c r="J159" s="488"/>
      <c r="X159" s="1321"/>
      <c r="Y159" s="1321"/>
      <c r="Z159" s="1321"/>
      <c r="AA159" s="1321"/>
      <c r="AB159" s="1321"/>
    </row>
    <row r="160" spans="9:28" ht="13.5" customHeight="1" x14ac:dyDescent="0.25">
      <c r="I160" s="488"/>
      <c r="J160" s="488"/>
      <c r="X160" s="1321"/>
      <c r="Y160" s="1321"/>
      <c r="Z160" s="1321"/>
      <c r="AA160" s="1321"/>
      <c r="AB160" s="1321"/>
    </row>
    <row r="161" spans="9:29" ht="13.5" customHeight="1" x14ac:dyDescent="0.25">
      <c r="I161" s="488"/>
      <c r="J161" s="488"/>
      <c r="X161" s="1321"/>
      <c r="Y161" s="1321"/>
      <c r="Z161" s="1321"/>
      <c r="AA161" s="1321"/>
      <c r="AB161" s="1321"/>
    </row>
    <row r="162" spans="9:29" ht="13.5" customHeight="1" x14ac:dyDescent="0.25">
      <c r="I162" s="488"/>
      <c r="J162" s="488"/>
      <c r="X162" s="1321"/>
      <c r="Y162" s="1321"/>
      <c r="Z162" s="1321"/>
      <c r="AA162" s="1321"/>
      <c r="AB162" s="1321"/>
    </row>
    <row r="163" spans="9:29" ht="13.5" customHeight="1" x14ac:dyDescent="0.25">
      <c r="I163" s="488"/>
      <c r="J163" s="488"/>
      <c r="X163" s="1321"/>
      <c r="Y163" s="1321"/>
      <c r="Z163" s="1321"/>
      <c r="AA163" s="1321"/>
      <c r="AB163" s="1321"/>
    </row>
    <row r="164" spans="9:29" ht="13.5" customHeight="1" x14ac:dyDescent="0.25">
      <c r="I164" s="488"/>
      <c r="J164" s="488"/>
      <c r="X164" s="1321"/>
      <c r="Y164" s="1321"/>
      <c r="Z164" s="1321"/>
      <c r="AA164" s="1321"/>
      <c r="AB164" s="1321"/>
    </row>
    <row r="165" spans="9:29" ht="13.5" customHeight="1" x14ac:dyDescent="0.25">
      <c r="I165" s="488"/>
      <c r="J165" s="488"/>
      <c r="X165" s="1321"/>
      <c r="Y165" s="1321"/>
      <c r="Z165" s="1321"/>
      <c r="AA165" s="1321"/>
      <c r="AB165" s="1321"/>
    </row>
    <row r="166" spans="9:29" ht="13.5" customHeight="1" x14ac:dyDescent="0.25">
      <c r="I166" s="488"/>
      <c r="J166" s="488"/>
      <c r="X166" s="1321"/>
      <c r="Y166" s="1321"/>
      <c r="Z166" s="1321"/>
      <c r="AA166" s="1321"/>
      <c r="AB166" s="1321"/>
    </row>
    <row r="167" spans="9:29" ht="13.5" customHeight="1" x14ac:dyDescent="0.25">
      <c r="I167" s="488"/>
      <c r="J167" s="488"/>
      <c r="X167" s="1323"/>
      <c r="Y167" s="1323"/>
      <c r="Z167" s="1323"/>
      <c r="AA167" s="1323"/>
      <c r="AB167" s="1323"/>
    </row>
    <row r="168" spans="9:29" ht="13.5" customHeight="1" x14ac:dyDescent="0.25">
      <c r="I168" s="488"/>
      <c r="J168" s="488"/>
    </row>
    <row r="169" spans="9:29" ht="13.5" customHeight="1" x14ac:dyDescent="0.25">
      <c r="I169" s="488"/>
      <c r="J169" s="488"/>
    </row>
    <row r="170" spans="9:29" ht="13.5" customHeight="1" x14ac:dyDescent="0.25">
      <c r="I170" s="488"/>
      <c r="J170" s="488"/>
    </row>
    <row r="171" spans="9:29" ht="13.5" customHeight="1" x14ac:dyDescent="0.25">
      <c r="I171" s="488"/>
      <c r="J171" s="488"/>
    </row>
    <row r="172" spans="9:29" ht="13.5" customHeight="1" x14ac:dyDescent="0.25">
      <c r="I172" s="488"/>
      <c r="J172" s="488"/>
    </row>
    <row r="173" spans="9:29" ht="13.5" customHeight="1" x14ac:dyDescent="0.25">
      <c r="I173" s="488"/>
      <c r="J173" s="488"/>
      <c r="V173" s="1321"/>
      <c r="W173" s="1321"/>
      <c r="AC173" s="1321"/>
    </row>
    <row r="174" spans="9:29" ht="13.5" customHeight="1" x14ac:dyDescent="0.25">
      <c r="I174" s="488"/>
      <c r="J174" s="488"/>
      <c r="V174" s="1321"/>
      <c r="W174" s="1321"/>
      <c r="AC174" s="1321"/>
    </row>
    <row r="175" spans="9:29" ht="13.5" customHeight="1" x14ac:dyDescent="0.25">
      <c r="I175" s="488"/>
      <c r="J175" s="488"/>
      <c r="V175" s="1321"/>
      <c r="W175" s="1321"/>
      <c r="AC175" s="1321"/>
    </row>
    <row r="176" spans="9:29" ht="13.5" customHeight="1" x14ac:dyDescent="0.25">
      <c r="I176" s="488"/>
      <c r="J176" s="488"/>
      <c r="V176" s="1321"/>
      <c r="W176" s="1321"/>
      <c r="AC176" s="1321"/>
    </row>
    <row r="177" spans="9:29" ht="13.5" customHeight="1" x14ac:dyDescent="0.25">
      <c r="I177" s="488"/>
      <c r="J177" s="488"/>
      <c r="V177" s="1321"/>
      <c r="W177" s="1321"/>
      <c r="AC177" s="1321"/>
    </row>
    <row r="178" spans="9:29" ht="13.5" customHeight="1" x14ac:dyDescent="0.25">
      <c r="I178" s="488"/>
      <c r="J178" s="488"/>
      <c r="V178" s="1321"/>
      <c r="W178" s="1321"/>
      <c r="AC178" s="1321"/>
    </row>
    <row r="179" spans="9:29" ht="13.5" customHeight="1" x14ac:dyDescent="0.25">
      <c r="I179" s="488"/>
      <c r="J179" s="488"/>
      <c r="V179" s="1321"/>
      <c r="W179" s="1321"/>
      <c r="AC179" s="1321"/>
    </row>
    <row r="180" spans="9:29" ht="13.5" customHeight="1" x14ac:dyDescent="0.25">
      <c r="I180" s="488"/>
      <c r="J180" s="488"/>
      <c r="V180" s="1321"/>
      <c r="W180" s="1321"/>
      <c r="AC180" s="1321"/>
    </row>
    <row r="181" spans="9:29" ht="13.5" customHeight="1" x14ac:dyDescent="0.25">
      <c r="I181" s="488"/>
      <c r="J181" s="488"/>
      <c r="V181" s="1323"/>
      <c r="W181" s="1323"/>
      <c r="AC181" s="1323"/>
    </row>
    <row r="182" spans="9:29" ht="13.5" customHeight="1" x14ac:dyDescent="0.25">
      <c r="I182" s="488"/>
      <c r="J182" s="488"/>
    </row>
    <row r="183" spans="9:29" ht="13.5" customHeight="1" x14ac:dyDescent="0.25">
      <c r="I183" s="488"/>
      <c r="J183" s="488"/>
    </row>
    <row r="184" spans="9:29" ht="13.5" customHeight="1" x14ac:dyDescent="0.25">
      <c r="I184" s="488"/>
      <c r="J184" s="488"/>
    </row>
    <row r="185" spans="9:29" ht="13.5" customHeight="1" x14ac:dyDescent="0.25">
      <c r="I185" s="488"/>
      <c r="J185" s="488"/>
    </row>
    <row r="186" spans="9:29" ht="13.5" customHeight="1" x14ac:dyDescent="0.25">
      <c r="I186" s="488"/>
      <c r="J186" s="488"/>
    </row>
    <row r="187" spans="9:29" ht="13.5" customHeight="1" x14ac:dyDescent="0.25">
      <c r="I187" s="488"/>
      <c r="J187" s="488"/>
    </row>
    <row r="188" spans="9:29" ht="13.5" customHeight="1" x14ac:dyDescent="0.25">
      <c r="I188" s="488"/>
      <c r="J188" s="488"/>
    </row>
    <row r="189" spans="9:29" ht="13.5" customHeight="1" x14ac:dyDescent="0.25">
      <c r="I189" s="488"/>
      <c r="J189" s="488"/>
    </row>
    <row r="190" spans="9:29" ht="13.5" customHeight="1" x14ac:dyDescent="0.25">
      <c r="I190" s="488"/>
      <c r="J190" s="488"/>
    </row>
    <row r="191" spans="9:29" ht="13.5" customHeight="1" x14ac:dyDescent="0.25">
      <c r="I191" s="488"/>
      <c r="J191" s="488"/>
    </row>
    <row r="192" spans="9:29" ht="13.5" customHeight="1" x14ac:dyDescent="0.25">
      <c r="I192" s="488"/>
      <c r="J192" s="488"/>
    </row>
    <row r="193" spans="8:10" ht="13.5" customHeight="1" x14ac:dyDescent="0.25">
      <c r="I193" s="488"/>
      <c r="J193" s="488"/>
    </row>
    <row r="194" spans="8:10" ht="13.5" customHeight="1" x14ac:dyDescent="0.25">
      <c r="I194" s="488"/>
      <c r="J194" s="488"/>
    </row>
    <row r="195" spans="8:10" ht="13.5" customHeight="1" x14ac:dyDescent="0.25">
      <c r="I195" s="488"/>
      <c r="J195" s="488"/>
    </row>
    <row r="196" spans="8:10" ht="13.5" customHeight="1" x14ac:dyDescent="0.25">
      <c r="I196" s="488"/>
      <c r="J196" s="488"/>
    </row>
    <row r="197" spans="8:10" x14ac:dyDescent="0.25">
      <c r="I197" s="488"/>
      <c r="J197" s="488"/>
    </row>
    <row r="198" spans="8:10" x14ac:dyDescent="0.25">
      <c r="I198" s="488"/>
      <c r="J198" s="488"/>
    </row>
    <row r="199" spans="8:10" x14ac:dyDescent="0.25">
      <c r="I199" s="488"/>
      <c r="J199" s="488"/>
    </row>
    <row r="200" spans="8:10" x14ac:dyDescent="0.25">
      <c r="I200" s="488"/>
      <c r="J200" s="488"/>
    </row>
    <row r="201" spans="8:10" x14ac:dyDescent="0.25">
      <c r="I201" s="488"/>
      <c r="J201" s="488"/>
    </row>
    <row r="202" spans="8:10" x14ac:dyDescent="0.25">
      <c r="I202" s="488"/>
      <c r="J202" s="488"/>
    </row>
    <row r="203" spans="8:10" x14ac:dyDescent="0.25">
      <c r="I203" s="488"/>
      <c r="J203" s="488"/>
    </row>
    <row r="204" spans="8:10" x14ac:dyDescent="0.25">
      <c r="I204" s="488"/>
      <c r="J204" s="488"/>
    </row>
    <row r="205" spans="8:10" ht="69" customHeight="1" x14ac:dyDescent="0.25">
      <c r="H205" s="486"/>
      <c r="I205" s="488"/>
      <c r="J205" s="488"/>
    </row>
    <row r="206" spans="8:10" ht="17.25" customHeight="1" x14ac:dyDescent="0.25">
      <c r="H206" s="487"/>
      <c r="I206" s="488"/>
      <c r="J206" s="488"/>
    </row>
    <row r="207" spans="8:10" x14ac:dyDescent="0.25">
      <c r="H207" s="488"/>
      <c r="I207" s="488"/>
      <c r="J207" s="488"/>
    </row>
    <row r="208" spans="8:10" x14ac:dyDescent="0.25">
      <c r="H208" s="488"/>
      <c r="I208" s="488"/>
      <c r="J208" s="488"/>
    </row>
    <row r="209" spans="8:10" x14ac:dyDescent="0.25">
      <c r="H209" s="488"/>
      <c r="I209" s="488"/>
      <c r="J209" s="488"/>
    </row>
    <row r="210" spans="8:10" x14ac:dyDescent="0.25">
      <c r="H210" s="488"/>
      <c r="I210" s="488"/>
      <c r="J210" s="488"/>
    </row>
    <row r="211" spans="8:10" x14ac:dyDescent="0.25">
      <c r="H211" s="488"/>
      <c r="I211" s="488"/>
      <c r="J211" s="488"/>
    </row>
    <row r="212" spans="8:10" x14ac:dyDescent="0.25">
      <c r="H212" s="488"/>
      <c r="I212" s="488"/>
      <c r="J212" s="488"/>
    </row>
    <row r="213" spans="8:10" x14ac:dyDescent="0.25">
      <c r="H213" s="488"/>
      <c r="I213" s="488"/>
      <c r="J213" s="488"/>
    </row>
    <row r="214" spans="8:10" x14ac:dyDescent="0.25">
      <c r="H214" s="488"/>
      <c r="I214" s="488"/>
      <c r="J214" s="488"/>
    </row>
    <row r="215" spans="8:10" x14ac:dyDescent="0.25">
      <c r="H215" s="488"/>
      <c r="I215" s="488"/>
      <c r="J215" s="488"/>
    </row>
    <row r="216" spans="8:10" x14ac:dyDescent="0.25">
      <c r="H216" s="488"/>
      <c r="I216" s="488"/>
      <c r="J216" s="488"/>
    </row>
    <row r="217" spans="8:10" x14ac:dyDescent="0.25">
      <c r="H217" s="488"/>
      <c r="I217" s="488"/>
      <c r="J217" s="488"/>
    </row>
    <row r="218" spans="8:10" x14ac:dyDescent="0.25">
      <c r="H218" s="488"/>
      <c r="I218" s="488"/>
      <c r="J218" s="488"/>
    </row>
    <row r="219" spans="8:10" x14ac:dyDescent="0.25">
      <c r="H219" s="488"/>
      <c r="I219" s="488"/>
      <c r="J219" s="488"/>
    </row>
    <row r="220" spans="8:10" x14ac:dyDescent="0.25">
      <c r="H220" s="488"/>
      <c r="I220" s="488"/>
      <c r="J220" s="488"/>
    </row>
    <row r="221" spans="8:10" x14ac:dyDescent="0.25">
      <c r="H221" s="488"/>
      <c r="I221" s="488"/>
      <c r="J221" s="488"/>
    </row>
    <row r="222" spans="8:10" x14ac:dyDescent="0.25">
      <c r="H222" s="488"/>
      <c r="I222" s="488"/>
      <c r="J222" s="488"/>
    </row>
    <row r="223" spans="8:10" x14ac:dyDescent="0.25">
      <c r="H223" s="488"/>
      <c r="I223" s="488"/>
      <c r="J223" s="488"/>
    </row>
    <row r="224" spans="8:10" x14ac:dyDescent="0.25">
      <c r="H224" s="488"/>
      <c r="I224" s="488"/>
      <c r="J224" s="488"/>
    </row>
    <row r="225" spans="8:10" x14ac:dyDescent="0.25">
      <c r="H225" s="488"/>
      <c r="I225" s="488"/>
      <c r="J225" s="488"/>
    </row>
    <row r="226" spans="8:10" x14ac:dyDescent="0.25">
      <c r="H226" s="488"/>
      <c r="I226" s="488"/>
      <c r="J226" s="488"/>
    </row>
    <row r="227" spans="8:10" x14ac:dyDescent="0.25">
      <c r="H227" s="488"/>
      <c r="I227" s="488"/>
      <c r="J227" s="488"/>
    </row>
    <row r="228" spans="8:10" x14ac:dyDescent="0.25">
      <c r="H228" s="488"/>
      <c r="I228" s="488"/>
      <c r="J228" s="488"/>
    </row>
    <row r="229" spans="8:10" x14ac:dyDescent="0.25">
      <c r="H229" s="488"/>
      <c r="I229" s="488"/>
      <c r="J229" s="488"/>
    </row>
    <row r="230" spans="8:10" x14ac:dyDescent="0.25">
      <c r="H230" s="488"/>
      <c r="I230" s="488"/>
      <c r="J230" s="488"/>
    </row>
    <row r="231" spans="8:10" x14ac:dyDescent="0.25">
      <c r="H231" s="488"/>
      <c r="I231" s="488"/>
      <c r="J231" s="488"/>
    </row>
    <row r="232" spans="8:10" x14ac:dyDescent="0.25">
      <c r="H232" s="488"/>
      <c r="I232" s="488"/>
      <c r="J232" s="488"/>
    </row>
    <row r="233" spans="8:10" x14ac:dyDescent="0.25">
      <c r="H233" s="488"/>
      <c r="I233" s="488"/>
      <c r="J233" s="488"/>
    </row>
    <row r="234" spans="8:10" x14ac:dyDescent="0.25">
      <c r="H234" s="488"/>
      <c r="I234" s="488"/>
      <c r="J234" s="488"/>
    </row>
    <row r="235" spans="8:10" x14ac:dyDescent="0.25">
      <c r="H235" s="488"/>
      <c r="I235" s="488"/>
      <c r="J235" s="488"/>
    </row>
    <row r="236" spans="8:10" x14ac:dyDescent="0.25">
      <c r="H236" s="488"/>
      <c r="I236" s="488"/>
      <c r="J236" s="488"/>
    </row>
    <row r="237" spans="8:10" x14ac:dyDescent="0.25">
      <c r="H237" s="488"/>
      <c r="I237" s="488"/>
      <c r="J237" s="488"/>
    </row>
    <row r="238" spans="8:10" x14ac:dyDescent="0.25">
      <c r="H238" s="488"/>
      <c r="I238" s="488"/>
      <c r="J238" s="488"/>
    </row>
    <row r="239" spans="8:10" x14ac:dyDescent="0.25">
      <c r="H239" s="488"/>
      <c r="I239" s="488"/>
      <c r="J239" s="488"/>
    </row>
    <row r="240" spans="8:10" x14ac:dyDescent="0.25">
      <c r="H240" s="488"/>
      <c r="I240" s="488"/>
      <c r="J240" s="488"/>
    </row>
    <row r="241" spans="8:10" x14ac:dyDescent="0.25">
      <c r="H241" s="488"/>
      <c r="I241" s="488"/>
      <c r="J241" s="488"/>
    </row>
    <row r="242" spans="8:10" x14ac:dyDescent="0.25">
      <c r="H242" s="488"/>
      <c r="I242" s="488"/>
      <c r="J242" s="488"/>
    </row>
    <row r="243" spans="8:10" x14ac:dyDescent="0.25">
      <c r="H243" s="488"/>
      <c r="I243" s="488"/>
      <c r="J243" s="488"/>
    </row>
    <row r="244" spans="8:10" x14ac:dyDescent="0.25">
      <c r="H244" s="488"/>
      <c r="I244" s="488"/>
      <c r="J244" s="488"/>
    </row>
    <row r="245" spans="8:10" x14ac:dyDescent="0.25">
      <c r="H245" s="488"/>
      <c r="I245" s="488"/>
      <c r="J245" s="488"/>
    </row>
    <row r="246" spans="8:10" x14ac:dyDescent="0.25">
      <c r="H246" s="488"/>
      <c r="I246" s="488"/>
      <c r="J246" s="488"/>
    </row>
    <row r="247" spans="8:10" x14ac:dyDescent="0.25">
      <c r="H247" s="488"/>
      <c r="I247" s="488"/>
      <c r="J247" s="488"/>
    </row>
    <row r="248" spans="8:10" x14ac:dyDescent="0.25">
      <c r="H248" s="488"/>
      <c r="I248" s="488"/>
      <c r="J248" s="488"/>
    </row>
    <row r="249" spans="8:10" x14ac:dyDescent="0.25">
      <c r="H249" s="488"/>
      <c r="I249" s="488"/>
      <c r="J249" s="488"/>
    </row>
    <row r="250" spans="8:10" x14ac:dyDescent="0.25">
      <c r="H250" s="488"/>
      <c r="I250" s="488"/>
      <c r="J250" s="488"/>
    </row>
    <row r="251" spans="8:10" x14ac:dyDescent="0.25">
      <c r="H251" s="488"/>
      <c r="I251" s="488"/>
      <c r="J251" s="488"/>
    </row>
    <row r="252" spans="8:10" x14ac:dyDescent="0.25">
      <c r="H252" s="488"/>
      <c r="I252" s="488"/>
      <c r="J252" s="488"/>
    </row>
    <row r="253" spans="8:10" x14ac:dyDescent="0.25">
      <c r="H253" s="488"/>
      <c r="I253" s="488"/>
      <c r="J253" s="488"/>
    </row>
    <row r="254" spans="8:10" x14ac:dyDescent="0.25">
      <c r="H254" s="488"/>
      <c r="I254" s="488"/>
      <c r="J254" s="488"/>
    </row>
    <row r="255" spans="8:10" x14ac:dyDescent="0.25">
      <c r="H255" s="488"/>
      <c r="I255" s="488"/>
      <c r="J255" s="488"/>
    </row>
    <row r="256" spans="8:10" x14ac:dyDescent="0.25">
      <c r="H256" s="488"/>
      <c r="I256" s="488"/>
      <c r="J256" s="488"/>
    </row>
    <row r="257" spans="8:21" x14ac:dyDescent="0.25">
      <c r="H257" s="488"/>
      <c r="I257" s="488"/>
      <c r="J257" s="488"/>
    </row>
    <row r="258" spans="8:21" x14ac:dyDescent="0.25">
      <c r="H258" s="488"/>
      <c r="I258" s="488"/>
      <c r="J258" s="488"/>
    </row>
    <row r="259" spans="8:21" x14ac:dyDescent="0.25">
      <c r="H259" s="488"/>
      <c r="I259" s="488"/>
      <c r="J259" s="488"/>
    </row>
    <row r="260" spans="8:21" x14ac:dyDescent="0.25">
      <c r="H260" s="488"/>
      <c r="I260" s="488"/>
      <c r="J260" s="488"/>
      <c r="R260" s="1321"/>
      <c r="S260" s="1321"/>
      <c r="T260" s="1321"/>
      <c r="U260" s="1321"/>
    </row>
    <row r="261" spans="8:21" x14ac:dyDescent="0.25">
      <c r="H261" s="488"/>
      <c r="I261" s="488"/>
      <c r="J261" s="488"/>
      <c r="R261" s="1321"/>
      <c r="S261" s="1321"/>
      <c r="T261" s="1321"/>
      <c r="U261" s="1321"/>
    </row>
    <row r="262" spans="8:21" x14ac:dyDescent="0.25">
      <c r="H262" s="488"/>
      <c r="I262" s="488"/>
      <c r="J262" s="488"/>
      <c r="R262" s="1321"/>
      <c r="S262" s="1321"/>
      <c r="T262" s="1321"/>
      <c r="U262" s="1321"/>
    </row>
    <row r="263" spans="8:21" x14ac:dyDescent="0.25">
      <c r="H263" s="488"/>
      <c r="I263" s="488"/>
      <c r="J263" s="488"/>
      <c r="R263" s="1321"/>
      <c r="S263" s="1321"/>
      <c r="T263" s="1321"/>
      <c r="U263" s="1321"/>
    </row>
    <row r="264" spans="8:21" x14ac:dyDescent="0.25">
      <c r="H264" s="488"/>
      <c r="I264" s="488"/>
      <c r="J264" s="488"/>
      <c r="R264" s="1321"/>
      <c r="S264" s="1321"/>
      <c r="T264" s="1321"/>
      <c r="U264" s="1321"/>
    </row>
    <row r="265" spans="8:21" x14ac:dyDescent="0.25">
      <c r="H265" s="488"/>
      <c r="I265" s="488"/>
      <c r="J265" s="488"/>
      <c r="R265" s="1321"/>
      <c r="S265" s="1321"/>
      <c r="T265" s="1321"/>
      <c r="U265" s="1321"/>
    </row>
    <row r="266" spans="8:21" x14ac:dyDescent="0.25">
      <c r="H266" s="488"/>
      <c r="I266" s="488"/>
      <c r="J266" s="488"/>
    </row>
    <row r="267" spans="8:21" x14ac:dyDescent="0.25">
      <c r="H267" s="488"/>
      <c r="I267" s="488"/>
      <c r="J267" s="488"/>
      <c r="R267" s="1321"/>
      <c r="S267" s="1321"/>
      <c r="T267" s="1321"/>
      <c r="U267" s="1321"/>
    </row>
    <row r="268" spans="8:21" x14ac:dyDescent="0.25">
      <c r="H268" s="488"/>
      <c r="I268" s="140"/>
      <c r="J268" s="140"/>
      <c r="R268" s="1323"/>
      <c r="S268" s="1323"/>
      <c r="T268" s="1323"/>
      <c r="U268" s="1323"/>
    </row>
    <row r="269" spans="8:21" x14ac:dyDescent="0.25">
      <c r="H269" s="488"/>
    </row>
    <row r="270" spans="8:21" x14ac:dyDescent="0.25">
      <c r="H270" s="488"/>
    </row>
    <row r="271" spans="8:21" x14ac:dyDescent="0.25">
      <c r="H271" s="488"/>
    </row>
    <row r="272" spans="8:21" x14ac:dyDescent="0.25">
      <c r="H272" s="488"/>
    </row>
    <row r="273" spans="8:8" x14ac:dyDescent="0.25">
      <c r="H273" s="488"/>
    </row>
    <row r="274" spans="8:8" x14ac:dyDescent="0.25">
      <c r="H274" s="488"/>
    </row>
    <row r="275" spans="8:8" x14ac:dyDescent="0.25">
      <c r="H275" s="488"/>
    </row>
    <row r="276" spans="8:8" x14ac:dyDescent="0.25">
      <c r="H276" s="488"/>
    </row>
    <row r="277" spans="8:8" x14ac:dyDescent="0.25">
      <c r="H277" s="488"/>
    </row>
    <row r="278" spans="8:8" x14ac:dyDescent="0.25">
      <c r="H278" s="488"/>
    </row>
    <row r="279" spans="8:8" x14ac:dyDescent="0.25">
      <c r="H279" s="488"/>
    </row>
    <row r="280" spans="8:8" x14ac:dyDescent="0.25">
      <c r="H280" s="488"/>
    </row>
    <row r="281" spans="8:8" x14ac:dyDescent="0.25">
      <c r="H281" s="488"/>
    </row>
    <row r="282" spans="8:8" x14ac:dyDescent="0.25">
      <c r="H282" s="488"/>
    </row>
    <row r="283" spans="8:8" x14ac:dyDescent="0.25">
      <c r="H283" s="488"/>
    </row>
    <row r="284" spans="8:8" x14ac:dyDescent="0.25">
      <c r="H284" s="488"/>
    </row>
    <row r="285" spans="8:8" x14ac:dyDescent="0.25">
      <c r="H285" s="488"/>
    </row>
    <row r="286" spans="8:8" x14ac:dyDescent="0.25">
      <c r="H286" s="488"/>
    </row>
    <row r="287" spans="8:8" x14ac:dyDescent="0.25">
      <c r="H287" s="488"/>
    </row>
    <row r="288" spans="8:8" x14ac:dyDescent="0.25">
      <c r="H288" s="488"/>
    </row>
    <row r="289" spans="8:8" x14ac:dyDescent="0.25">
      <c r="H289" s="488"/>
    </row>
    <row r="290" spans="8:8" x14ac:dyDescent="0.25">
      <c r="H290" s="488"/>
    </row>
    <row r="291" spans="8:8" x14ac:dyDescent="0.25">
      <c r="H291" s="488"/>
    </row>
    <row r="292" spans="8:8" x14ac:dyDescent="0.25">
      <c r="H292" s="488"/>
    </row>
    <row r="293" spans="8:8" x14ac:dyDescent="0.25">
      <c r="H293" s="488"/>
    </row>
    <row r="294" spans="8:8" x14ac:dyDescent="0.25">
      <c r="H294" s="488"/>
    </row>
    <row r="295" spans="8:8" x14ac:dyDescent="0.25">
      <c r="H295" s="488"/>
    </row>
    <row r="296" spans="8:8" x14ac:dyDescent="0.25">
      <c r="H296" s="488"/>
    </row>
    <row r="297" spans="8:8" x14ac:dyDescent="0.25">
      <c r="H297" s="488"/>
    </row>
    <row r="298" spans="8:8" x14ac:dyDescent="0.25">
      <c r="H298" s="488"/>
    </row>
    <row r="299" spans="8:8" x14ac:dyDescent="0.25">
      <c r="H299" s="488"/>
    </row>
    <row r="300" spans="8:8" x14ac:dyDescent="0.25">
      <c r="H300" s="488"/>
    </row>
    <row r="301" spans="8:8" x14ac:dyDescent="0.25">
      <c r="H301" s="488"/>
    </row>
    <row r="302" spans="8:8" x14ac:dyDescent="0.25">
      <c r="H302" s="488"/>
    </row>
    <row r="303" spans="8:8" x14ac:dyDescent="0.25">
      <c r="H303" s="488"/>
    </row>
    <row r="304" spans="8:8" x14ac:dyDescent="0.25">
      <c r="H304" s="488"/>
    </row>
    <row r="305" spans="8:8" x14ac:dyDescent="0.25">
      <c r="H305" s="488"/>
    </row>
    <row r="306" spans="8:8" x14ac:dyDescent="0.25">
      <c r="H306" s="488"/>
    </row>
    <row r="307" spans="8:8" x14ac:dyDescent="0.25">
      <c r="H307" s="488"/>
    </row>
    <row r="308" spans="8:8" x14ac:dyDescent="0.25">
      <c r="H308" s="488"/>
    </row>
    <row r="309" spans="8:8" x14ac:dyDescent="0.25">
      <c r="H309" s="488"/>
    </row>
    <row r="310" spans="8:8" x14ac:dyDescent="0.25">
      <c r="H310" s="488"/>
    </row>
    <row r="311" spans="8:8" x14ac:dyDescent="0.25">
      <c r="H311" s="488"/>
    </row>
    <row r="312" spans="8:8" x14ac:dyDescent="0.25">
      <c r="H312" s="488"/>
    </row>
    <row r="313" spans="8:8" x14ac:dyDescent="0.25">
      <c r="H313" s="488"/>
    </row>
    <row r="314" spans="8:8" x14ac:dyDescent="0.25">
      <c r="H314" s="488"/>
    </row>
    <row r="315" spans="8:8" x14ac:dyDescent="0.25">
      <c r="H315" s="488"/>
    </row>
    <row r="316" spans="8:8" x14ac:dyDescent="0.25">
      <c r="H316" s="488"/>
    </row>
    <row r="317" spans="8:8" x14ac:dyDescent="0.25">
      <c r="H317" s="488"/>
    </row>
    <row r="318" spans="8:8" x14ac:dyDescent="0.25">
      <c r="H318" s="488"/>
    </row>
    <row r="319" spans="8:8" x14ac:dyDescent="0.25">
      <c r="H319" s="488"/>
    </row>
    <row r="320" spans="8:8" x14ac:dyDescent="0.25">
      <c r="H320" s="488"/>
    </row>
    <row r="321" spans="8:8" x14ac:dyDescent="0.25">
      <c r="H321" s="488"/>
    </row>
    <row r="322" spans="8:8" x14ac:dyDescent="0.25">
      <c r="H322" s="488"/>
    </row>
    <row r="323" spans="8:8" x14ac:dyDescent="0.25">
      <c r="H323" s="488"/>
    </row>
    <row r="324" spans="8:8" x14ac:dyDescent="0.25">
      <c r="H324" s="488"/>
    </row>
    <row r="325" spans="8:8" x14ac:dyDescent="0.25">
      <c r="H325" s="488"/>
    </row>
    <row r="326" spans="8:8" x14ac:dyDescent="0.25">
      <c r="H326" s="488"/>
    </row>
    <row r="327" spans="8:8" x14ac:dyDescent="0.25">
      <c r="H327" s="488"/>
    </row>
    <row r="328" spans="8:8" x14ac:dyDescent="0.25">
      <c r="H328" s="488"/>
    </row>
    <row r="329" spans="8:8" x14ac:dyDescent="0.25">
      <c r="H329" s="488"/>
    </row>
    <row r="330" spans="8:8" x14ac:dyDescent="0.25">
      <c r="H330" s="488"/>
    </row>
    <row r="331" spans="8:8" x14ac:dyDescent="0.25">
      <c r="H331" s="488"/>
    </row>
    <row r="332" spans="8:8" x14ac:dyDescent="0.25">
      <c r="H332" s="488"/>
    </row>
    <row r="333" spans="8:8" x14ac:dyDescent="0.25">
      <c r="H333" s="488"/>
    </row>
    <row r="334" spans="8:8" x14ac:dyDescent="0.25">
      <c r="H334" s="488"/>
    </row>
    <row r="335" spans="8:8" x14ac:dyDescent="0.25">
      <c r="H335" s="488"/>
    </row>
    <row r="336" spans="8:8" x14ac:dyDescent="0.25">
      <c r="H336" s="488"/>
    </row>
    <row r="337" spans="8:8" x14ac:dyDescent="0.25">
      <c r="H337" s="488"/>
    </row>
    <row r="338" spans="8:8" x14ac:dyDescent="0.25">
      <c r="H338" s="488"/>
    </row>
    <row r="339" spans="8:8" x14ac:dyDescent="0.25">
      <c r="H339" s="488"/>
    </row>
    <row r="340" spans="8:8" x14ac:dyDescent="0.25">
      <c r="H340" s="488"/>
    </row>
    <row r="341" spans="8:8" x14ac:dyDescent="0.25">
      <c r="H341" s="488"/>
    </row>
    <row r="342" spans="8:8" x14ac:dyDescent="0.25">
      <c r="H342" s="488"/>
    </row>
    <row r="343" spans="8:8" x14ac:dyDescent="0.25">
      <c r="H343" s="488"/>
    </row>
    <row r="344" spans="8:8" x14ac:dyDescent="0.25">
      <c r="H344" s="488"/>
    </row>
    <row r="345" spans="8:8" x14ac:dyDescent="0.25">
      <c r="H345" s="488"/>
    </row>
    <row r="346" spans="8:8" x14ac:dyDescent="0.25">
      <c r="H346" s="488"/>
    </row>
    <row r="347" spans="8:8" x14ac:dyDescent="0.25">
      <c r="H347" s="488"/>
    </row>
    <row r="348" spans="8:8" x14ac:dyDescent="0.25">
      <c r="H348" s="488"/>
    </row>
    <row r="349" spans="8:8" x14ac:dyDescent="0.25">
      <c r="H349" s="488"/>
    </row>
    <row r="350" spans="8:8" x14ac:dyDescent="0.25">
      <c r="H350" s="488"/>
    </row>
    <row r="351" spans="8:8" x14ac:dyDescent="0.25">
      <c r="H351" s="488"/>
    </row>
    <row r="352" spans="8:8" x14ac:dyDescent="0.25">
      <c r="H352" s="488"/>
    </row>
    <row r="353" spans="8:8" x14ac:dyDescent="0.25">
      <c r="H353" s="488"/>
    </row>
    <row r="354" spans="8:8" x14ac:dyDescent="0.25">
      <c r="H354" s="488"/>
    </row>
    <row r="355" spans="8:8" x14ac:dyDescent="0.25">
      <c r="H355" s="488"/>
    </row>
    <row r="356" spans="8:8" x14ac:dyDescent="0.25">
      <c r="H356" s="488"/>
    </row>
    <row r="357" spans="8:8" x14ac:dyDescent="0.25">
      <c r="H357" s="488"/>
    </row>
    <row r="358" spans="8:8" x14ac:dyDescent="0.25">
      <c r="H358" s="488"/>
    </row>
    <row r="359" spans="8:8" x14ac:dyDescent="0.25">
      <c r="H359" s="488"/>
    </row>
    <row r="360" spans="8:8" x14ac:dyDescent="0.25">
      <c r="H360" s="488"/>
    </row>
    <row r="361" spans="8:8" x14ac:dyDescent="0.25">
      <c r="H361" s="488"/>
    </row>
    <row r="362" spans="8:8" x14ac:dyDescent="0.25">
      <c r="H362" s="488"/>
    </row>
    <row r="363" spans="8:8" x14ac:dyDescent="0.25">
      <c r="H363" s="488"/>
    </row>
    <row r="364" spans="8:8" x14ac:dyDescent="0.25">
      <c r="H364" s="488"/>
    </row>
    <row r="365" spans="8:8" x14ac:dyDescent="0.25">
      <c r="H365" s="488"/>
    </row>
    <row r="366" spans="8:8" x14ac:dyDescent="0.25">
      <c r="H366" s="488"/>
    </row>
    <row r="367" spans="8:8" x14ac:dyDescent="0.25">
      <c r="H367" s="140"/>
    </row>
  </sheetData>
  <mergeCells count="25">
    <mergeCell ref="I2:U3"/>
    <mergeCell ref="J4:U4"/>
    <mergeCell ref="X2:AB3"/>
    <mergeCell ref="Y4:AB4"/>
    <mergeCell ref="Y5:AB5"/>
    <mergeCell ref="J5:M5"/>
    <mergeCell ref="J6:M6"/>
    <mergeCell ref="I7:M7"/>
    <mergeCell ref="Y6:AB6"/>
    <mergeCell ref="X7:AB7"/>
    <mergeCell ref="C43:G43"/>
    <mergeCell ref="D6:G6"/>
    <mergeCell ref="J8:M8"/>
    <mergeCell ref="Y8:AB8"/>
    <mergeCell ref="D44:F44"/>
    <mergeCell ref="Y9:Z9"/>
    <mergeCell ref="D10:F10"/>
    <mergeCell ref="J9:M9"/>
    <mergeCell ref="I12:M12"/>
    <mergeCell ref="C2:G3"/>
    <mergeCell ref="C7:G7"/>
    <mergeCell ref="D5:G5"/>
    <mergeCell ref="D8:G8"/>
    <mergeCell ref="D9:G9"/>
    <mergeCell ref="D4:G4"/>
  </mergeCells>
  <printOptions horizontalCentered="1"/>
  <pageMargins left="0.78740157480314965" right="0.59055118110236227" top="0.78740157480314965" bottom="1.1811023622047245" header="0" footer="0.27559055118110237"/>
  <pageSetup paperSize="9" scale="75" fitToHeight="0" orientation="portrait" horizontalDpi="200" verticalDpi="200" r:id="rId1"/>
  <headerFooter>
    <oddFooter>&amp;C&amp;P DE &amp;N</oddFooter>
  </headerFooter>
  <rowBreaks count="1" manualBreakCount="1">
    <brk id="201" min="1" max="15"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D6BE6-FD6B-4808-8D6F-F4FE57A7E447}">
  <sheetPr>
    <tabColor rgb="FFCCCCFF"/>
    <pageSetUpPr fitToPage="1"/>
  </sheetPr>
  <dimension ref="A2:M228"/>
  <sheetViews>
    <sheetView view="pageBreakPreview" zoomScaleNormal="100" zoomScaleSheetLayoutView="100" workbookViewId="0">
      <selection activeCell="D8" sqref="D8"/>
    </sheetView>
  </sheetViews>
  <sheetFormatPr baseColWidth="10" defaultColWidth="11.44140625" defaultRowHeight="13.8" x14ac:dyDescent="0.25"/>
  <cols>
    <col min="1" max="2" width="1.6640625" style="88" customWidth="1"/>
    <col min="3" max="3" width="12.44140625" style="1327" customWidth="1"/>
    <col min="4" max="4" width="48.6640625" style="84" customWidth="1"/>
    <col min="5" max="5" width="9.109375" style="167" customWidth="1"/>
    <col min="6" max="6" width="8.44140625" style="104" bestFit="1" customWidth="1"/>
    <col min="7" max="7" width="7.88671875" style="105" bestFit="1" customWidth="1"/>
    <col min="8" max="8" width="7.44140625" style="87" customWidth="1"/>
    <col min="9" max="9" width="7" style="105" customWidth="1"/>
    <col min="10" max="10" width="9.109375" style="87" customWidth="1"/>
    <col min="11" max="11" width="11.44140625" style="126" customWidth="1"/>
    <col min="12" max="12" width="6.6640625" style="1327" customWidth="1"/>
    <col min="13" max="13" width="1.5546875" style="88" customWidth="1"/>
    <col min="14" max="14" width="5" style="88" customWidth="1"/>
    <col min="15" max="15" width="4.44140625" style="88" customWidth="1"/>
    <col min="16" max="16" width="4.88671875" style="88" customWidth="1"/>
    <col min="17" max="17" width="4.5546875" style="88" customWidth="1"/>
    <col min="18" max="16384" width="11.44140625" style="88"/>
  </cols>
  <sheetData>
    <row r="2" spans="3:13" ht="14.4" thickBot="1" x14ac:dyDescent="0.3"/>
    <row r="3" spans="3:13" x14ac:dyDescent="0.25">
      <c r="C3" s="1922"/>
      <c r="D3" s="1923"/>
      <c r="E3" s="1923"/>
      <c r="F3" s="1923"/>
      <c r="G3" s="1923"/>
      <c r="H3" s="1923"/>
      <c r="I3" s="1923"/>
      <c r="J3" s="1923"/>
      <c r="K3" s="1923"/>
      <c r="L3" s="1924"/>
    </row>
    <row r="4" spans="3:13" ht="15.6" x14ac:dyDescent="0.25">
      <c r="C4" s="1925" t="s">
        <v>44</v>
      </c>
      <c r="D4" s="1959"/>
      <c r="E4" s="1959"/>
      <c r="F4" s="1959"/>
      <c r="G4" s="1959"/>
      <c r="H4" s="1959"/>
      <c r="I4" s="1959"/>
      <c r="J4" s="1959"/>
      <c r="K4" s="1959"/>
      <c r="L4" s="1927"/>
    </row>
    <row r="5" spans="3:13" x14ac:dyDescent="0.25">
      <c r="C5" s="1928"/>
      <c r="D5" s="1960"/>
      <c r="E5" s="1960"/>
      <c r="F5" s="1960"/>
      <c r="G5" s="1960"/>
      <c r="H5" s="1960"/>
      <c r="I5" s="1960"/>
      <c r="J5" s="1960"/>
      <c r="K5" s="1960"/>
      <c r="L5" s="1930"/>
    </row>
    <row r="6" spans="3:13" x14ac:dyDescent="0.25">
      <c r="C6" s="19" t="str">
        <f>[39]RESUMEN!C4</f>
        <v>PROYECTO :</v>
      </c>
      <c r="D6" s="1961" t="str">
        <f>RESUMEN!$D$3</f>
        <v>"RECONSTRUCCION DEL HOSPITAL SAUL GARRIDO ROSILLO  II-1, DISTRITO DE TUMBES, PROVINCIA DE TUMBES, DEPARTAMENTO DE TUMBES"</v>
      </c>
      <c r="E6" s="1961"/>
      <c r="F6" s="1961"/>
      <c r="G6" s="1961"/>
      <c r="H6" s="1961"/>
      <c r="I6" s="1961"/>
      <c r="J6" s="1961"/>
      <c r="K6" s="1961"/>
      <c r="L6" s="1962"/>
    </row>
    <row r="7" spans="3:13" x14ac:dyDescent="0.25">
      <c r="C7" s="19" t="str">
        <f>[39]RESUMEN!C5</f>
        <v>ENTIDAD:</v>
      </c>
      <c r="D7" s="166"/>
      <c r="E7" s="2004" t="str">
        <f>[39]RESUMEN!E5</f>
        <v>DEPART:</v>
      </c>
      <c r="F7" s="2004"/>
      <c r="G7" s="2004"/>
      <c r="H7" s="2004"/>
      <c r="I7" s="1964" t="s">
        <v>2296</v>
      </c>
      <c r="J7" s="1964"/>
      <c r="K7" s="1964"/>
      <c r="L7" s="1935"/>
    </row>
    <row r="8" spans="3:13" ht="14.4" thickBot="1" x14ac:dyDescent="0.3">
      <c r="C8" s="20" t="str">
        <f>[39]RESUMEN!C6</f>
        <v>FECHA:</v>
      </c>
      <c r="D8" s="673">
        <v>44714</v>
      </c>
      <c r="E8" s="1992" t="str">
        <f>[39]RESUMEN!E6</f>
        <v>PROV:</v>
      </c>
      <c r="F8" s="1992"/>
      <c r="G8" s="1992"/>
      <c r="H8" s="1992"/>
      <c r="I8" s="1993" t="s">
        <v>2296</v>
      </c>
      <c r="J8" s="1993"/>
      <c r="K8" s="1993"/>
      <c r="L8" s="1994"/>
    </row>
    <row r="9" spans="3:13" ht="4.5" customHeight="1" thickBot="1" x14ac:dyDescent="0.3">
      <c r="C9" s="1995"/>
      <c r="D9" s="1996"/>
      <c r="E9" s="1996"/>
      <c r="F9" s="1996"/>
      <c r="G9" s="1996"/>
      <c r="H9" s="1996"/>
      <c r="I9" s="1996"/>
      <c r="J9" s="1996"/>
      <c r="K9" s="1996"/>
      <c r="L9" s="1997"/>
    </row>
    <row r="10" spans="3:13" x14ac:dyDescent="0.25">
      <c r="C10" s="194" t="str">
        <f>RESUMEN!C409</f>
        <v>03.11</v>
      </c>
      <c r="D10" s="1998" t="str">
        <f>RESUMEN!D409</f>
        <v>VIDRIOS,  CRISTALES Y SIMILARES</v>
      </c>
      <c r="E10" s="1999"/>
      <c r="F10" s="1999"/>
      <c r="G10" s="1999"/>
      <c r="H10" s="1999"/>
      <c r="I10" s="1999"/>
      <c r="J10" s="1999"/>
      <c r="K10" s="1999"/>
      <c r="L10" s="2000"/>
    </row>
    <row r="11" spans="3:13" x14ac:dyDescent="0.25">
      <c r="C11" s="25" t="str">
        <f>RESUMEN!C410</f>
        <v>03.11.01</v>
      </c>
      <c r="D11" s="2001" t="str">
        <f>RESUMEN!D410</f>
        <v>ESPEJOS</v>
      </c>
      <c r="E11" s="2002"/>
      <c r="F11" s="2002"/>
      <c r="G11" s="2002"/>
      <c r="H11" s="2002"/>
      <c r="I11" s="2002"/>
      <c r="J11" s="2002"/>
      <c r="K11" s="2002"/>
      <c r="L11" s="2003"/>
    </row>
    <row r="12" spans="3:13" x14ac:dyDescent="0.25">
      <c r="C12" s="197" t="str">
        <f>RESUMEN!C411</f>
        <v>03.11.01.01</v>
      </c>
      <c r="D12" s="1977" t="str">
        <f>RESUMEN!D411</f>
        <v xml:space="preserve">H-1; ESPEJO AOSADO DE MARCO METALICO </v>
      </c>
      <c r="E12" s="1978"/>
      <c r="F12" s="1978"/>
      <c r="G12" s="1978"/>
      <c r="H12" s="1978"/>
      <c r="I12" s="1978"/>
      <c r="J12" s="1978"/>
      <c r="K12" s="1978"/>
      <c r="L12" s="1979"/>
    </row>
    <row r="13" spans="3:13" x14ac:dyDescent="0.25">
      <c r="C13" s="15" t="s">
        <v>1</v>
      </c>
      <c r="D13" s="163" t="s">
        <v>2</v>
      </c>
      <c r="E13" s="164" t="s">
        <v>239</v>
      </c>
      <c r="F13" s="182" t="s">
        <v>58</v>
      </c>
      <c r="G13" s="164" t="s">
        <v>52</v>
      </c>
      <c r="H13" s="164" t="s">
        <v>47</v>
      </c>
      <c r="I13" s="164" t="s">
        <v>48</v>
      </c>
      <c r="J13" s="164" t="s">
        <v>49</v>
      </c>
      <c r="K13" s="150" t="s">
        <v>50</v>
      </c>
      <c r="L13" s="165" t="s">
        <v>3</v>
      </c>
    </row>
    <row r="14" spans="3:13" x14ac:dyDescent="0.25">
      <c r="C14" s="27"/>
      <c r="D14" s="155"/>
      <c r="E14" s="6"/>
      <c r="F14" s="17"/>
      <c r="G14" s="1328"/>
      <c r="H14" s="144"/>
      <c r="I14" s="1328"/>
      <c r="J14" s="144"/>
      <c r="K14" s="145">
        <f>SUM(J17:J204)</f>
        <v>145</v>
      </c>
      <c r="L14" s="440" t="s">
        <v>15</v>
      </c>
    </row>
    <row r="15" spans="3:13" x14ac:dyDescent="0.25">
      <c r="C15" s="1014"/>
      <c r="D15" s="623" t="s">
        <v>169</v>
      </c>
      <c r="E15" s="824"/>
      <c r="F15" s="824"/>
      <c r="G15" s="751"/>
      <c r="H15" s="619"/>
      <c r="I15" s="679"/>
      <c r="J15" s="1015"/>
      <c r="K15" s="107"/>
      <c r="L15" s="1016"/>
    </row>
    <row r="16" spans="3:13" x14ac:dyDescent="0.25">
      <c r="C16" s="1014"/>
      <c r="D16" s="1641" t="s">
        <v>170</v>
      </c>
      <c r="E16" s="824"/>
      <c r="F16" s="1642"/>
      <c r="G16" s="751"/>
      <c r="H16" s="619"/>
      <c r="I16" s="679"/>
      <c r="J16" s="1015"/>
      <c r="K16" s="107"/>
      <c r="L16" s="1016"/>
      <c r="M16" s="676"/>
    </row>
    <row r="17" spans="1:13" x14ac:dyDescent="0.3">
      <c r="B17" s="676"/>
      <c r="C17" s="1014"/>
      <c r="D17" s="834" t="s">
        <v>925</v>
      </c>
      <c r="E17" s="824"/>
      <c r="F17" s="625"/>
      <c r="G17" s="619"/>
      <c r="H17" s="619"/>
      <c r="I17" s="679"/>
      <c r="J17" s="1015"/>
      <c r="K17" s="107"/>
      <c r="L17" s="1016"/>
      <c r="M17" s="676"/>
    </row>
    <row r="18" spans="1:13" x14ac:dyDescent="0.3">
      <c r="B18" s="676"/>
      <c r="C18" s="1643"/>
      <c r="D18" s="1644" t="s">
        <v>388</v>
      </c>
      <c r="E18" s="1645" t="s">
        <v>860</v>
      </c>
      <c r="F18" s="1646">
        <v>1</v>
      </c>
      <c r="G18" s="1647"/>
      <c r="H18" s="1648"/>
      <c r="I18" s="1649"/>
      <c r="J18" s="1650">
        <f>F18</f>
        <v>1</v>
      </c>
      <c r="K18" s="1651"/>
      <c r="L18" s="1652"/>
      <c r="M18" s="676"/>
    </row>
    <row r="19" spans="1:13" x14ac:dyDescent="0.25">
      <c r="A19" s="676"/>
      <c r="B19" s="676"/>
      <c r="C19" s="1643"/>
      <c r="D19" s="1653" t="s">
        <v>4306</v>
      </c>
      <c r="E19" s="1645" t="s">
        <v>863</v>
      </c>
      <c r="F19" s="1654">
        <v>1</v>
      </c>
      <c r="G19" s="1647"/>
      <c r="H19" s="1648"/>
      <c r="I19" s="1649"/>
      <c r="J19" s="1650">
        <f t="shared" ref="J19:J82" si="0">F19</f>
        <v>1</v>
      </c>
      <c r="K19" s="1651"/>
      <c r="L19" s="1652"/>
      <c r="M19" s="676"/>
    </row>
    <row r="20" spans="1:13" x14ac:dyDescent="0.3">
      <c r="B20" s="676"/>
      <c r="C20" s="1643"/>
      <c r="D20" s="1644" t="s">
        <v>4307</v>
      </c>
      <c r="E20" s="1645" t="s">
        <v>2236</v>
      </c>
      <c r="F20" s="1646">
        <v>1</v>
      </c>
      <c r="G20" s="1647"/>
      <c r="H20" s="1655"/>
      <c r="I20" s="1656"/>
      <c r="J20" s="1650">
        <f t="shared" si="0"/>
        <v>1</v>
      </c>
      <c r="K20" s="1657"/>
      <c r="L20" s="1658"/>
      <c r="M20" s="676"/>
    </row>
    <row r="21" spans="1:13" x14ac:dyDescent="0.3">
      <c r="B21" s="676"/>
      <c r="C21" s="1643"/>
      <c r="D21" s="1644" t="s">
        <v>4308</v>
      </c>
      <c r="E21" s="1645" t="s">
        <v>929</v>
      </c>
      <c r="F21" s="1646">
        <v>1</v>
      </c>
      <c r="G21" s="1647"/>
      <c r="H21" s="1655"/>
      <c r="I21" s="1656"/>
      <c r="J21" s="1650">
        <f t="shared" si="0"/>
        <v>1</v>
      </c>
      <c r="K21" s="1657"/>
      <c r="L21" s="1658"/>
      <c r="M21" s="676"/>
    </row>
    <row r="22" spans="1:13" x14ac:dyDescent="0.3">
      <c r="B22" s="676"/>
      <c r="C22" s="1643"/>
      <c r="D22" s="1644" t="s">
        <v>4309</v>
      </c>
      <c r="E22" s="1645" t="s">
        <v>930</v>
      </c>
      <c r="F22" s="1646">
        <v>1</v>
      </c>
      <c r="G22" s="1647"/>
      <c r="H22" s="1655"/>
      <c r="I22" s="1656"/>
      <c r="J22" s="1650">
        <f t="shared" si="0"/>
        <v>1</v>
      </c>
      <c r="K22" s="1657"/>
      <c r="L22" s="1658"/>
      <c r="M22" s="676"/>
    </row>
    <row r="23" spans="1:13" x14ac:dyDescent="0.3">
      <c r="B23" s="676"/>
      <c r="C23" s="1643"/>
      <c r="D23" s="1644"/>
      <c r="E23" s="1645"/>
      <c r="F23" s="1646"/>
      <c r="G23" s="1647"/>
      <c r="H23" s="1655"/>
      <c r="I23" s="1656"/>
      <c r="J23" s="1650"/>
      <c r="K23" s="1657"/>
      <c r="L23" s="1658"/>
      <c r="M23" s="676"/>
    </row>
    <row r="24" spans="1:13" x14ac:dyDescent="0.3">
      <c r="B24" s="676"/>
      <c r="C24" s="1643"/>
      <c r="D24" s="834" t="s">
        <v>952</v>
      </c>
      <c r="E24" s="1645"/>
      <c r="F24" s="1646"/>
      <c r="G24" s="1647"/>
      <c r="H24" s="1655"/>
      <c r="I24" s="1656"/>
      <c r="J24" s="1650"/>
      <c r="K24" s="1657"/>
      <c r="L24" s="1658"/>
      <c r="M24" s="676"/>
    </row>
    <row r="25" spans="1:13" x14ac:dyDescent="0.3">
      <c r="B25" s="676"/>
      <c r="C25" s="1643"/>
      <c r="D25" s="676"/>
      <c r="E25" s="1645" t="s">
        <v>879</v>
      </c>
      <c r="F25" s="1646">
        <v>1</v>
      </c>
      <c r="G25" s="1647"/>
      <c r="H25" s="1655"/>
      <c r="I25" s="1656"/>
      <c r="J25" s="1650">
        <f t="shared" si="0"/>
        <v>1</v>
      </c>
      <c r="K25" s="1657"/>
      <c r="L25" s="1658"/>
      <c r="M25" s="676"/>
    </row>
    <row r="26" spans="1:13" x14ac:dyDescent="0.3">
      <c r="C26" s="1643"/>
      <c r="D26" s="1644" t="s">
        <v>4310</v>
      </c>
      <c r="E26" s="1645" t="s">
        <v>954</v>
      </c>
      <c r="F26" s="1646">
        <v>1</v>
      </c>
      <c r="G26" s="1647"/>
      <c r="H26" s="1655"/>
      <c r="I26" s="1656"/>
      <c r="J26" s="1650">
        <f t="shared" si="0"/>
        <v>1</v>
      </c>
      <c r="K26" s="1657"/>
      <c r="L26" s="1658"/>
    </row>
    <row r="27" spans="1:13" x14ac:dyDescent="0.3">
      <c r="C27" s="1643"/>
      <c r="D27" s="1644" t="s">
        <v>4221</v>
      </c>
      <c r="E27" s="1645" t="s">
        <v>2237</v>
      </c>
      <c r="F27" s="1646">
        <v>2</v>
      </c>
      <c r="G27" s="1647"/>
      <c r="H27" s="1655"/>
      <c r="I27" s="1656"/>
      <c r="J27" s="1650">
        <f t="shared" si="0"/>
        <v>2</v>
      </c>
      <c r="K27" s="1657"/>
      <c r="L27" s="1658"/>
    </row>
    <row r="28" spans="1:13" x14ac:dyDescent="0.3">
      <c r="C28" s="1643"/>
      <c r="D28" s="1644" t="s">
        <v>4222</v>
      </c>
      <c r="E28" s="1645" t="s">
        <v>972</v>
      </c>
      <c r="F28" s="1646">
        <v>1</v>
      </c>
      <c r="G28" s="1647"/>
      <c r="H28" s="1655"/>
      <c r="I28" s="1656"/>
      <c r="J28" s="1650">
        <f t="shared" si="0"/>
        <v>1</v>
      </c>
      <c r="K28" s="1657"/>
      <c r="L28" s="1658"/>
    </row>
    <row r="29" spans="1:13" x14ac:dyDescent="0.3">
      <c r="B29" s="676"/>
      <c r="C29" s="1643"/>
      <c r="D29" s="1644" t="s">
        <v>4223</v>
      </c>
      <c r="E29" s="1645" t="s">
        <v>2185</v>
      </c>
      <c r="F29" s="1646">
        <v>1</v>
      </c>
      <c r="G29" s="1647"/>
      <c r="H29" s="1655"/>
      <c r="I29" s="1656"/>
      <c r="J29" s="1650">
        <f t="shared" si="0"/>
        <v>1</v>
      </c>
      <c r="K29" s="1657"/>
      <c r="L29" s="1658"/>
      <c r="M29" s="676"/>
    </row>
    <row r="30" spans="1:13" x14ac:dyDescent="0.3">
      <c r="B30" s="676"/>
      <c r="C30" s="1643"/>
      <c r="D30" s="1644" t="s">
        <v>4221</v>
      </c>
      <c r="E30" s="1645" t="s">
        <v>2238</v>
      </c>
      <c r="F30" s="1646">
        <v>1</v>
      </c>
      <c r="G30" s="1647"/>
      <c r="H30" s="1655"/>
      <c r="I30" s="1656"/>
      <c r="J30" s="1650">
        <f t="shared" si="0"/>
        <v>1</v>
      </c>
      <c r="K30" s="1657"/>
      <c r="L30" s="1658"/>
      <c r="M30" s="676"/>
    </row>
    <row r="31" spans="1:13" x14ac:dyDescent="0.3">
      <c r="B31" s="676"/>
      <c r="C31" s="1643"/>
      <c r="D31" s="1644" t="s">
        <v>4311</v>
      </c>
      <c r="E31" s="1645" t="s">
        <v>990</v>
      </c>
      <c r="F31" s="1646">
        <v>1</v>
      </c>
      <c r="G31" s="1647"/>
      <c r="H31" s="1655"/>
      <c r="I31" s="1656"/>
      <c r="J31" s="1650">
        <f t="shared" si="0"/>
        <v>1</v>
      </c>
      <c r="K31" s="1657"/>
      <c r="L31" s="1658"/>
      <c r="M31" s="676"/>
    </row>
    <row r="32" spans="1:13" x14ac:dyDescent="0.3">
      <c r="B32" s="676"/>
      <c r="C32" s="1643"/>
      <c r="D32" s="1644" t="s">
        <v>4312</v>
      </c>
      <c r="E32" s="1645" t="s">
        <v>1002</v>
      </c>
      <c r="F32" s="1646">
        <v>1</v>
      </c>
      <c r="G32" s="1647"/>
      <c r="H32" s="1655"/>
      <c r="I32" s="1656"/>
      <c r="J32" s="1650">
        <f t="shared" si="0"/>
        <v>1</v>
      </c>
      <c r="K32" s="1657"/>
      <c r="L32" s="1658"/>
      <c r="M32" s="676"/>
    </row>
    <row r="33" spans="2:13" x14ac:dyDescent="0.3">
      <c r="B33" s="676"/>
      <c r="C33" s="1643"/>
      <c r="D33" s="1644" t="s">
        <v>4312</v>
      </c>
      <c r="E33" s="1645" t="s">
        <v>1003</v>
      </c>
      <c r="F33" s="1646">
        <v>1</v>
      </c>
      <c r="G33" s="1647"/>
      <c r="H33" s="1655"/>
      <c r="I33" s="1656"/>
      <c r="J33" s="1650">
        <f t="shared" si="0"/>
        <v>1</v>
      </c>
      <c r="K33" s="1657"/>
      <c r="L33" s="1658"/>
      <c r="M33" s="676"/>
    </row>
    <row r="34" spans="2:13" x14ac:dyDescent="0.3">
      <c r="B34" s="676"/>
      <c r="C34" s="1643"/>
      <c r="D34" s="1644" t="s">
        <v>4312</v>
      </c>
      <c r="E34" s="1645" t="s">
        <v>1004</v>
      </c>
      <c r="F34" s="1646">
        <v>1</v>
      </c>
      <c r="G34" s="1647"/>
      <c r="H34" s="1655"/>
      <c r="I34" s="1656"/>
      <c r="J34" s="1650">
        <f t="shared" si="0"/>
        <v>1</v>
      </c>
      <c r="K34" s="1657"/>
      <c r="L34" s="1658"/>
      <c r="M34" s="676"/>
    </row>
    <row r="35" spans="2:13" x14ac:dyDescent="0.3">
      <c r="B35" s="676"/>
      <c r="C35" s="1643"/>
      <c r="D35" s="1644" t="s">
        <v>4313</v>
      </c>
      <c r="E35" s="1645" t="s">
        <v>898</v>
      </c>
      <c r="F35" s="1646">
        <v>1</v>
      </c>
      <c r="G35" s="1647"/>
      <c r="H35" s="1655"/>
      <c r="I35" s="1656"/>
      <c r="J35" s="1650">
        <f t="shared" si="0"/>
        <v>1</v>
      </c>
      <c r="K35" s="1657"/>
      <c r="L35" s="1658"/>
      <c r="M35" s="676"/>
    </row>
    <row r="36" spans="2:13" x14ac:dyDescent="0.3">
      <c r="B36" s="676"/>
      <c r="C36" s="1643"/>
      <c r="D36" s="1644"/>
      <c r="E36" s="1645"/>
      <c r="F36" s="1646"/>
      <c r="G36" s="1647"/>
      <c r="H36" s="1655"/>
      <c r="I36" s="1656"/>
      <c r="J36" s="1650"/>
      <c r="K36" s="1657"/>
      <c r="L36" s="1658"/>
      <c r="M36" s="676"/>
    </row>
    <row r="37" spans="2:13" x14ac:dyDescent="0.3">
      <c r="B37" s="676"/>
      <c r="C37" s="1643"/>
      <c r="D37" s="834" t="s">
        <v>1018</v>
      </c>
      <c r="E37" s="1645"/>
      <c r="F37" s="1646"/>
      <c r="G37" s="1647"/>
      <c r="H37" s="1655"/>
      <c r="I37" s="1656"/>
      <c r="J37" s="1650"/>
      <c r="K37" s="1657"/>
      <c r="L37" s="1658"/>
      <c r="M37" s="676"/>
    </row>
    <row r="38" spans="2:13" x14ac:dyDescent="0.3">
      <c r="B38" s="676"/>
      <c r="C38" s="1643"/>
      <c r="D38" s="1644" t="s">
        <v>4234</v>
      </c>
      <c r="E38" s="1645" t="s">
        <v>1372</v>
      </c>
      <c r="F38" s="1646">
        <v>1</v>
      </c>
      <c r="G38" s="1647"/>
      <c r="H38" s="1655"/>
      <c r="I38" s="1656"/>
      <c r="J38" s="1650">
        <f t="shared" si="0"/>
        <v>1</v>
      </c>
      <c r="K38" s="1657"/>
      <c r="L38" s="1658"/>
      <c r="M38" s="676"/>
    </row>
    <row r="39" spans="2:13" x14ac:dyDescent="0.3">
      <c r="B39" s="676"/>
      <c r="C39" s="1643"/>
      <c r="D39" s="1644"/>
      <c r="E39" s="1645"/>
      <c r="F39" s="1646"/>
      <c r="G39" s="1647"/>
      <c r="H39" s="1655"/>
      <c r="I39" s="1656"/>
      <c r="J39" s="1650"/>
      <c r="K39" s="1657"/>
      <c r="L39" s="1658"/>
      <c r="M39" s="676"/>
    </row>
    <row r="40" spans="2:13" x14ac:dyDescent="0.3">
      <c r="B40" s="676"/>
      <c r="C40" s="1643"/>
      <c r="D40" s="834" t="s">
        <v>1021</v>
      </c>
      <c r="E40" s="1645"/>
      <c r="F40" s="1646"/>
      <c r="G40" s="1647"/>
      <c r="H40" s="1655"/>
      <c r="I40" s="1656"/>
      <c r="J40" s="1650"/>
      <c r="K40" s="1657"/>
      <c r="L40" s="1658"/>
      <c r="M40" s="676"/>
    </row>
    <row r="41" spans="2:13" x14ac:dyDescent="0.3">
      <c r="B41" s="676"/>
      <c r="C41" s="1643"/>
      <c r="D41" s="1644" t="s">
        <v>4225</v>
      </c>
      <c r="E41" s="1645" t="s">
        <v>1028</v>
      </c>
      <c r="F41" s="1646">
        <v>1</v>
      </c>
      <c r="G41" s="1647"/>
      <c r="H41" s="1655"/>
      <c r="I41" s="1656"/>
      <c r="J41" s="1650">
        <f t="shared" si="0"/>
        <v>1</v>
      </c>
      <c r="K41" s="1657"/>
      <c r="L41" s="1658"/>
      <c r="M41" s="676"/>
    </row>
    <row r="42" spans="2:13" x14ac:dyDescent="0.3">
      <c r="B42" s="676"/>
      <c r="C42" s="1643"/>
      <c r="D42" s="1644" t="s">
        <v>4226</v>
      </c>
      <c r="E42" s="1645" t="s">
        <v>1029</v>
      </c>
      <c r="F42" s="1646">
        <v>1</v>
      </c>
      <c r="G42" s="1647"/>
      <c r="H42" s="1655"/>
      <c r="I42" s="1656"/>
      <c r="J42" s="1650">
        <f t="shared" si="0"/>
        <v>1</v>
      </c>
      <c r="K42" s="1657"/>
      <c r="L42" s="1658"/>
      <c r="M42" s="676"/>
    </row>
    <row r="43" spans="2:13" x14ac:dyDescent="0.3">
      <c r="B43" s="676"/>
      <c r="C43" s="1643"/>
      <c r="D43" s="1644" t="s">
        <v>328</v>
      </c>
      <c r="E43" s="1645" t="s">
        <v>1069</v>
      </c>
      <c r="F43" s="1646">
        <v>1</v>
      </c>
      <c r="G43" s="1647"/>
      <c r="H43" s="1655"/>
      <c r="I43" s="1656"/>
      <c r="J43" s="1650">
        <f t="shared" si="0"/>
        <v>1</v>
      </c>
      <c r="K43" s="1657"/>
      <c r="L43" s="1658"/>
      <c r="M43" s="676"/>
    </row>
    <row r="44" spans="2:13" x14ac:dyDescent="0.3">
      <c r="B44" s="676"/>
      <c r="C44" s="1643"/>
      <c r="D44" s="1644" t="s">
        <v>139</v>
      </c>
      <c r="E44" s="1645" t="s">
        <v>1070</v>
      </c>
      <c r="F44" s="1646">
        <v>1</v>
      </c>
      <c r="G44" s="1647"/>
      <c r="H44" s="1655"/>
      <c r="I44" s="1656"/>
      <c r="J44" s="1650">
        <f t="shared" si="0"/>
        <v>1</v>
      </c>
      <c r="K44" s="1657"/>
      <c r="L44" s="1658"/>
      <c r="M44" s="676"/>
    </row>
    <row r="45" spans="2:13" x14ac:dyDescent="0.3">
      <c r="B45" s="676"/>
      <c r="C45" s="1643"/>
      <c r="D45" s="1644" t="s">
        <v>4227</v>
      </c>
      <c r="E45" s="1645" t="s">
        <v>1092</v>
      </c>
      <c r="F45" s="1646">
        <v>1</v>
      </c>
      <c r="G45" s="1647"/>
      <c r="H45" s="1655"/>
      <c r="I45" s="1656"/>
      <c r="J45" s="1650">
        <f t="shared" si="0"/>
        <v>1</v>
      </c>
      <c r="K45" s="1657"/>
      <c r="L45" s="1658"/>
      <c r="M45" s="676"/>
    </row>
    <row r="46" spans="2:13" x14ac:dyDescent="0.3">
      <c r="B46" s="676"/>
      <c r="C46" s="1643"/>
      <c r="D46" s="1644" t="s">
        <v>4228</v>
      </c>
      <c r="E46" s="1645" t="s">
        <v>1096</v>
      </c>
      <c r="F46" s="1646">
        <v>1</v>
      </c>
      <c r="G46" s="1647"/>
      <c r="H46" s="1655"/>
      <c r="I46" s="1656"/>
      <c r="J46" s="1650">
        <f t="shared" si="0"/>
        <v>1</v>
      </c>
      <c r="K46" s="1657"/>
      <c r="L46" s="1658"/>
      <c r="M46" s="676"/>
    </row>
    <row r="47" spans="2:13" x14ac:dyDescent="0.3">
      <c r="B47" s="676"/>
      <c r="C47" s="1643"/>
      <c r="D47" s="1644" t="s">
        <v>4306</v>
      </c>
      <c r="E47" s="1645" t="s">
        <v>4314</v>
      </c>
      <c r="F47" s="1646">
        <v>1</v>
      </c>
      <c r="G47" s="1647"/>
      <c r="H47" s="1655"/>
      <c r="I47" s="1656"/>
      <c r="J47" s="1650">
        <f t="shared" si="0"/>
        <v>1</v>
      </c>
      <c r="K47" s="1657"/>
      <c r="L47" s="1658"/>
      <c r="M47" s="676"/>
    </row>
    <row r="48" spans="2:13" x14ac:dyDescent="0.3">
      <c r="B48" s="676"/>
      <c r="C48" s="1643"/>
      <c r="D48" s="1644" t="s">
        <v>388</v>
      </c>
      <c r="E48" s="1645" t="s">
        <v>4315</v>
      </c>
      <c r="F48" s="1646">
        <v>1</v>
      </c>
      <c r="G48" s="1647"/>
      <c r="H48" s="1655"/>
      <c r="I48" s="1656"/>
      <c r="J48" s="1650">
        <f t="shared" si="0"/>
        <v>1</v>
      </c>
      <c r="K48" s="1657"/>
      <c r="L48" s="1658"/>
      <c r="M48" s="676"/>
    </row>
    <row r="49" spans="2:13" x14ac:dyDescent="0.3">
      <c r="B49" s="676"/>
      <c r="C49" s="1643"/>
      <c r="D49" s="1644"/>
      <c r="E49" s="1645"/>
      <c r="F49" s="1646"/>
      <c r="G49" s="1647"/>
      <c r="H49" s="1655"/>
      <c r="I49" s="1656"/>
      <c r="J49" s="1650"/>
      <c r="K49" s="1657"/>
      <c r="L49" s="1658"/>
      <c r="M49" s="676"/>
    </row>
    <row r="50" spans="2:13" x14ac:dyDescent="0.3">
      <c r="B50" s="676"/>
      <c r="C50" s="1643"/>
      <c r="D50" s="834" t="s">
        <v>1102</v>
      </c>
      <c r="E50" s="1645"/>
      <c r="F50" s="1646"/>
      <c r="G50" s="1647"/>
      <c r="H50" s="1655"/>
      <c r="I50" s="1656"/>
      <c r="J50" s="1650"/>
      <c r="K50" s="1657"/>
      <c r="L50" s="1658"/>
      <c r="M50" s="676"/>
    </row>
    <row r="51" spans="2:13" x14ac:dyDescent="0.3">
      <c r="B51" s="676"/>
      <c r="C51" s="1643"/>
      <c r="D51" s="1644" t="s">
        <v>4312</v>
      </c>
      <c r="E51" s="1645" t="s">
        <v>2196</v>
      </c>
      <c r="F51" s="1646">
        <v>1</v>
      </c>
      <c r="G51" s="1647"/>
      <c r="H51" s="1655"/>
      <c r="I51" s="1656"/>
      <c r="J51" s="1650">
        <f t="shared" si="0"/>
        <v>1</v>
      </c>
      <c r="K51" s="1657"/>
      <c r="L51" s="1658"/>
      <c r="M51" s="676"/>
    </row>
    <row r="52" spans="2:13" x14ac:dyDescent="0.3">
      <c r="B52" s="676"/>
      <c r="C52" s="1643"/>
      <c r="D52" s="1644" t="s">
        <v>4229</v>
      </c>
      <c r="E52" s="1645" t="s">
        <v>1123</v>
      </c>
      <c r="F52" s="1646">
        <v>1</v>
      </c>
      <c r="G52" s="1647"/>
      <c r="H52" s="1655"/>
      <c r="I52" s="1656"/>
      <c r="J52" s="1650">
        <f t="shared" si="0"/>
        <v>1</v>
      </c>
      <c r="K52" s="1657"/>
      <c r="L52" s="1658"/>
      <c r="M52" s="676"/>
    </row>
    <row r="53" spans="2:13" x14ac:dyDescent="0.3">
      <c r="B53" s="676"/>
      <c r="C53" s="1643"/>
      <c r="D53" s="1644" t="s">
        <v>4230</v>
      </c>
      <c r="E53" s="1645" t="s">
        <v>1130</v>
      </c>
      <c r="F53" s="1646">
        <v>1</v>
      </c>
      <c r="G53" s="1647"/>
      <c r="H53" s="1655"/>
      <c r="I53" s="1656"/>
      <c r="J53" s="1650">
        <f t="shared" si="0"/>
        <v>1</v>
      </c>
      <c r="K53" s="1657"/>
      <c r="L53" s="1658"/>
      <c r="M53" s="676"/>
    </row>
    <row r="54" spans="2:13" x14ac:dyDescent="0.3">
      <c r="B54" s="676"/>
      <c r="C54" s="1643"/>
      <c r="D54" s="1644" t="s">
        <v>4230</v>
      </c>
      <c r="E54" s="1645" t="s">
        <v>1140</v>
      </c>
      <c r="F54" s="1646">
        <v>1</v>
      </c>
      <c r="G54" s="1647"/>
      <c r="H54" s="1655"/>
      <c r="I54" s="1656"/>
      <c r="J54" s="1650">
        <f t="shared" si="0"/>
        <v>1</v>
      </c>
      <c r="K54" s="1657"/>
      <c r="L54" s="1658"/>
      <c r="M54" s="676"/>
    </row>
    <row r="55" spans="2:13" x14ac:dyDescent="0.3">
      <c r="B55" s="676"/>
      <c r="C55" s="1643"/>
      <c r="D55" s="1644" t="s">
        <v>4229</v>
      </c>
      <c r="E55" s="1645" t="s">
        <v>1141</v>
      </c>
      <c r="F55" s="1646">
        <v>1</v>
      </c>
      <c r="G55" s="1647"/>
      <c r="H55" s="1655"/>
      <c r="I55" s="1656"/>
      <c r="J55" s="1650">
        <f t="shared" si="0"/>
        <v>1</v>
      </c>
      <c r="K55" s="1657"/>
      <c r="L55" s="1658"/>
      <c r="M55" s="676"/>
    </row>
    <row r="56" spans="2:13" x14ac:dyDescent="0.3">
      <c r="B56" s="676"/>
      <c r="C56" s="1643"/>
      <c r="D56" s="1644"/>
      <c r="E56" s="1645"/>
      <c r="F56" s="1646"/>
      <c r="G56" s="1647"/>
      <c r="H56" s="1655"/>
      <c r="I56" s="1656"/>
      <c r="J56" s="1650"/>
      <c r="K56" s="1657"/>
      <c r="L56" s="1658"/>
      <c r="M56" s="676"/>
    </row>
    <row r="57" spans="2:13" x14ac:dyDescent="0.3">
      <c r="B57" s="676"/>
      <c r="C57" s="1643"/>
      <c r="D57" s="834" t="s">
        <v>1253</v>
      </c>
      <c r="E57" s="1645"/>
      <c r="F57" s="1646"/>
      <c r="G57" s="1647"/>
      <c r="H57" s="1655"/>
      <c r="I57" s="1656"/>
      <c r="J57" s="1650"/>
      <c r="K57" s="1657"/>
      <c r="L57" s="1658"/>
      <c r="M57" s="676"/>
    </row>
    <row r="58" spans="2:13" x14ac:dyDescent="0.3">
      <c r="B58" s="676"/>
      <c r="C58" s="1643"/>
      <c r="D58" s="1644" t="s">
        <v>4316</v>
      </c>
      <c r="E58" s="1645" t="s">
        <v>1170</v>
      </c>
      <c r="F58" s="1646">
        <v>1</v>
      </c>
      <c r="G58" s="1647"/>
      <c r="H58" s="1655"/>
      <c r="I58" s="1656"/>
      <c r="J58" s="1650">
        <f t="shared" si="0"/>
        <v>1</v>
      </c>
      <c r="K58" s="1657"/>
      <c r="L58" s="1658"/>
      <c r="M58" s="676"/>
    </row>
    <row r="59" spans="2:13" x14ac:dyDescent="0.3">
      <c r="B59" s="676"/>
      <c r="C59" s="1643"/>
      <c r="D59" s="1644" t="s">
        <v>4317</v>
      </c>
      <c r="E59" s="1645" t="s">
        <v>1172</v>
      </c>
      <c r="F59" s="1646">
        <v>1</v>
      </c>
      <c r="G59" s="1647"/>
      <c r="H59" s="1655"/>
      <c r="I59" s="1656"/>
      <c r="J59" s="1650">
        <f t="shared" si="0"/>
        <v>1</v>
      </c>
      <c r="K59" s="1657"/>
      <c r="L59" s="1658"/>
      <c r="M59" s="676"/>
    </row>
    <row r="60" spans="2:13" x14ac:dyDescent="0.3">
      <c r="B60" s="676"/>
      <c r="C60" s="1643"/>
      <c r="D60" s="1644" t="s">
        <v>4229</v>
      </c>
      <c r="E60" s="1645" t="s">
        <v>1183</v>
      </c>
      <c r="F60" s="1646">
        <v>1</v>
      </c>
      <c r="G60" s="1647"/>
      <c r="H60" s="1655"/>
      <c r="I60" s="1656"/>
      <c r="J60" s="1650">
        <f t="shared" si="0"/>
        <v>1</v>
      </c>
      <c r="K60" s="1657"/>
      <c r="L60" s="1658"/>
      <c r="M60" s="676"/>
    </row>
    <row r="61" spans="2:13" x14ac:dyDescent="0.3">
      <c r="C61" s="1643"/>
      <c r="D61" s="1644" t="s">
        <v>4230</v>
      </c>
      <c r="E61" s="1645" t="s">
        <v>1186</v>
      </c>
      <c r="F61" s="1646">
        <v>1</v>
      </c>
      <c r="G61" s="1647"/>
      <c r="H61" s="1655"/>
      <c r="I61" s="1656"/>
      <c r="J61" s="1650">
        <f t="shared" si="0"/>
        <v>1</v>
      </c>
      <c r="K61" s="1657"/>
      <c r="L61" s="1658"/>
    </row>
    <row r="62" spans="2:13" x14ac:dyDescent="0.3">
      <c r="C62" s="1643"/>
      <c r="D62" s="1644"/>
      <c r="E62" s="1645"/>
      <c r="F62" s="1646"/>
      <c r="G62" s="1647"/>
      <c r="H62" s="1655"/>
      <c r="I62" s="1656"/>
      <c r="J62" s="1650"/>
      <c r="K62" s="1657"/>
      <c r="L62" s="1658"/>
    </row>
    <row r="63" spans="2:13" x14ac:dyDescent="0.3">
      <c r="C63" s="1643"/>
      <c r="D63" s="834" t="s">
        <v>1385</v>
      </c>
      <c r="E63" s="1645"/>
      <c r="F63" s="1646"/>
      <c r="G63" s="1647"/>
      <c r="H63" s="1655"/>
      <c r="I63" s="1656"/>
      <c r="J63" s="1650"/>
      <c r="K63" s="1657"/>
      <c r="L63" s="1658"/>
    </row>
    <row r="64" spans="2:13" x14ac:dyDescent="0.3">
      <c r="B64" s="676"/>
      <c r="C64" s="1643"/>
      <c r="D64" s="1644" t="s">
        <v>4318</v>
      </c>
      <c r="E64" s="1645" t="s">
        <v>1209</v>
      </c>
      <c r="F64" s="1646">
        <v>1</v>
      </c>
      <c r="G64" s="1647"/>
      <c r="H64" s="1655"/>
      <c r="I64" s="1656"/>
      <c r="J64" s="1650">
        <f t="shared" si="0"/>
        <v>1</v>
      </c>
      <c r="K64" s="1657"/>
      <c r="L64" s="1658"/>
      <c r="M64" s="676"/>
    </row>
    <row r="65" spans="2:13" x14ac:dyDescent="0.3">
      <c r="B65" s="676"/>
      <c r="C65" s="1643"/>
      <c r="D65" s="1644" t="s">
        <v>139</v>
      </c>
      <c r="E65" s="1645" t="s">
        <v>1214</v>
      </c>
      <c r="F65" s="1646">
        <v>1</v>
      </c>
      <c r="G65" s="1647"/>
      <c r="H65" s="1655"/>
      <c r="I65" s="1656"/>
      <c r="J65" s="1650">
        <f t="shared" si="0"/>
        <v>1</v>
      </c>
      <c r="K65" s="1657"/>
      <c r="L65" s="1658"/>
      <c r="M65" s="676"/>
    </row>
    <row r="66" spans="2:13" x14ac:dyDescent="0.3">
      <c r="B66" s="676"/>
      <c r="C66" s="1643"/>
      <c r="D66" s="1644" t="s">
        <v>328</v>
      </c>
      <c r="E66" s="1645" t="s">
        <v>1216</v>
      </c>
      <c r="F66" s="1646">
        <v>1</v>
      </c>
      <c r="G66" s="1647"/>
      <c r="H66" s="1655"/>
      <c r="I66" s="1656"/>
      <c r="J66" s="1650">
        <f t="shared" si="0"/>
        <v>1</v>
      </c>
      <c r="K66" s="1657"/>
      <c r="L66" s="1658"/>
      <c r="M66" s="676"/>
    </row>
    <row r="67" spans="2:13" x14ac:dyDescent="0.3">
      <c r="B67" s="676"/>
      <c r="C67" s="1643"/>
      <c r="D67" s="1644" t="s">
        <v>290</v>
      </c>
      <c r="E67" s="1645" t="s">
        <v>1245</v>
      </c>
      <c r="F67" s="1646">
        <v>1</v>
      </c>
      <c r="G67" s="1647"/>
      <c r="H67" s="1655"/>
      <c r="I67" s="1656"/>
      <c r="J67" s="1650">
        <f t="shared" si="0"/>
        <v>1</v>
      </c>
      <c r="K67" s="1657"/>
      <c r="L67" s="1658"/>
      <c r="M67" s="676"/>
    </row>
    <row r="68" spans="2:13" x14ac:dyDescent="0.3">
      <c r="B68" s="676"/>
      <c r="C68" s="1643"/>
      <c r="D68" s="1644" t="s">
        <v>4306</v>
      </c>
      <c r="E68" s="1645" t="s">
        <v>1386</v>
      </c>
      <c r="F68" s="1646">
        <v>4</v>
      </c>
      <c r="G68" s="1647"/>
      <c r="H68" s="1655"/>
      <c r="I68" s="1656"/>
      <c r="J68" s="1650">
        <f t="shared" si="0"/>
        <v>4</v>
      </c>
      <c r="K68" s="1657"/>
      <c r="L68" s="1658"/>
      <c r="M68" s="676"/>
    </row>
    <row r="69" spans="2:13" x14ac:dyDescent="0.3">
      <c r="B69" s="676"/>
      <c r="C69" s="1643"/>
      <c r="D69" s="1644" t="s">
        <v>4319</v>
      </c>
      <c r="E69" s="1645" t="s">
        <v>1242</v>
      </c>
      <c r="F69" s="1646">
        <v>4</v>
      </c>
      <c r="G69" s="1647"/>
      <c r="H69" s="1655"/>
      <c r="I69" s="1656"/>
      <c r="J69" s="1650">
        <f t="shared" si="0"/>
        <v>4</v>
      </c>
      <c r="K69" s="1657"/>
      <c r="L69" s="1658"/>
      <c r="M69" s="676"/>
    </row>
    <row r="70" spans="2:13" x14ac:dyDescent="0.3">
      <c r="B70" s="676"/>
      <c r="C70" s="1643"/>
      <c r="D70" s="1644" t="s">
        <v>4320</v>
      </c>
      <c r="E70" s="1645" t="s">
        <v>1227</v>
      </c>
      <c r="F70" s="1646">
        <v>1</v>
      </c>
      <c r="G70" s="1647"/>
      <c r="H70" s="1655"/>
      <c r="I70" s="1656"/>
      <c r="J70" s="1650">
        <f t="shared" si="0"/>
        <v>1</v>
      </c>
      <c r="K70" s="1657"/>
      <c r="L70" s="1658"/>
      <c r="M70" s="676"/>
    </row>
    <row r="71" spans="2:13" x14ac:dyDescent="0.3">
      <c r="B71" s="676"/>
      <c r="C71" s="1643"/>
      <c r="D71" s="1644"/>
      <c r="E71" s="1645"/>
      <c r="F71" s="1646"/>
      <c r="G71" s="1647"/>
      <c r="H71" s="1655"/>
      <c r="I71" s="1656"/>
      <c r="J71" s="1650"/>
      <c r="K71" s="1657"/>
      <c r="L71" s="1658"/>
      <c r="M71" s="676"/>
    </row>
    <row r="72" spans="2:13" x14ac:dyDescent="0.3">
      <c r="B72" s="676"/>
      <c r="C72" s="1643"/>
      <c r="D72" s="834" t="s">
        <v>1387</v>
      </c>
      <c r="E72" s="1645"/>
      <c r="F72" s="1646"/>
      <c r="G72" s="1647"/>
      <c r="H72" s="1655"/>
      <c r="I72" s="1656"/>
      <c r="J72" s="1650"/>
      <c r="K72" s="1657"/>
      <c r="L72" s="1658"/>
      <c r="M72" s="676"/>
    </row>
    <row r="73" spans="2:13" x14ac:dyDescent="0.3">
      <c r="B73" s="676"/>
      <c r="C73" s="1643"/>
      <c r="D73" s="1644" t="s">
        <v>4321</v>
      </c>
      <c r="E73" s="1645" t="s">
        <v>1237</v>
      </c>
      <c r="F73" s="1646">
        <v>1</v>
      </c>
      <c r="G73" s="1647"/>
      <c r="H73" s="1655"/>
      <c r="I73" s="1656"/>
      <c r="J73" s="1650">
        <f t="shared" si="0"/>
        <v>1</v>
      </c>
      <c r="K73" s="1657"/>
      <c r="L73" s="1658"/>
      <c r="M73" s="676"/>
    </row>
    <row r="74" spans="2:13" x14ac:dyDescent="0.3">
      <c r="B74" s="676"/>
      <c r="C74" s="1643"/>
      <c r="D74" s="1644" t="s">
        <v>328</v>
      </c>
      <c r="E74" s="1645" t="s">
        <v>1389</v>
      </c>
      <c r="F74" s="1646">
        <v>1</v>
      </c>
      <c r="G74" s="1647"/>
      <c r="H74" s="1655"/>
      <c r="I74" s="1656"/>
      <c r="J74" s="1650">
        <f t="shared" si="0"/>
        <v>1</v>
      </c>
      <c r="K74" s="1657"/>
      <c r="L74" s="1658"/>
      <c r="M74" s="676"/>
    </row>
    <row r="75" spans="2:13" x14ac:dyDescent="0.3">
      <c r="B75" s="676"/>
      <c r="C75" s="1643"/>
      <c r="D75" s="1644" t="s">
        <v>139</v>
      </c>
      <c r="E75" s="1645" t="s">
        <v>1391</v>
      </c>
      <c r="F75" s="1646">
        <v>1</v>
      </c>
      <c r="G75" s="1647"/>
      <c r="H75" s="1655"/>
      <c r="I75" s="1656"/>
      <c r="J75" s="1650">
        <f t="shared" si="0"/>
        <v>1</v>
      </c>
      <c r="K75" s="1657"/>
      <c r="L75" s="1658"/>
      <c r="M75" s="676"/>
    </row>
    <row r="76" spans="2:13" x14ac:dyDescent="0.3">
      <c r="B76" s="676"/>
      <c r="C76" s="1643"/>
      <c r="D76" s="1644" t="s">
        <v>4320</v>
      </c>
      <c r="E76" s="1645" t="s">
        <v>2198</v>
      </c>
      <c r="F76" s="1646">
        <v>1</v>
      </c>
      <c r="G76" s="1647"/>
      <c r="H76" s="1655"/>
      <c r="I76" s="1656"/>
      <c r="J76" s="1650">
        <f t="shared" si="0"/>
        <v>1</v>
      </c>
      <c r="K76" s="1657"/>
      <c r="L76" s="1658"/>
      <c r="M76" s="676"/>
    </row>
    <row r="77" spans="2:13" x14ac:dyDescent="0.3">
      <c r="B77" s="676"/>
      <c r="C77" s="1643"/>
      <c r="D77" s="1644" t="s">
        <v>4320</v>
      </c>
      <c r="E77" s="1645" t="s">
        <v>2197</v>
      </c>
      <c r="F77" s="1646">
        <v>1</v>
      </c>
      <c r="G77" s="1647"/>
      <c r="H77" s="1655"/>
      <c r="I77" s="1656"/>
      <c r="J77" s="1650">
        <f t="shared" si="0"/>
        <v>1</v>
      </c>
      <c r="K77" s="1657"/>
      <c r="L77" s="1658"/>
      <c r="M77" s="676"/>
    </row>
    <row r="78" spans="2:13" x14ac:dyDescent="0.3">
      <c r="B78" s="676"/>
      <c r="C78" s="1643"/>
      <c r="D78" s="1644" t="s">
        <v>4320</v>
      </c>
      <c r="E78" s="1645" t="s">
        <v>2199</v>
      </c>
      <c r="F78" s="1646">
        <v>1</v>
      </c>
      <c r="G78" s="1647"/>
      <c r="H78" s="1655"/>
      <c r="I78" s="1656"/>
      <c r="J78" s="1650">
        <f t="shared" si="0"/>
        <v>1</v>
      </c>
      <c r="K78" s="1657"/>
      <c r="L78" s="1658"/>
      <c r="M78" s="676"/>
    </row>
    <row r="79" spans="2:13" x14ac:dyDescent="0.3">
      <c r="B79" s="676"/>
      <c r="C79" s="1643"/>
      <c r="D79" s="1644"/>
      <c r="E79" s="1645"/>
      <c r="F79" s="1646"/>
      <c r="G79" s="1647"/>
      <c r="H79" s="1655"/>
      <c r="I79" s="1656"/>
      <c r="J79" s="1650"/>
      <c r="K79" s="1657"/>
      <c r="L79" s="1658"/>
      <c r="M79" s="676"/>
    </row>
    <row r="80" spans="2:13" x14ac:dyDescent="0.3">
      <c r="B80" s="676"/>
      <c r="C80" s="1643"/>
      <c r="D80" s="1641" t="s">
        <v>118</v>
      </c>
      <c r="E80" s="1645"/>
      <c r="F80" s="1646"/>
      <c r="G80" s="1647"/>
      <c r="H80" s="1655"/>
      <c r="I80" s="1656"/>
      <c r="J80" s="1650"/>
      <c r="K80" s="1657"/>
      <c r="L80" s="1658"/>
      <c r="M80" s="676"/>
    </row>
    <row r="81" spans="2:13" x14ac:dyDescent="0.3">
      <c r="B81" s="676"/>
      <c r="C81" s="1643"/>
      <c r="D81" s="834" t="s">
        <v>1274</v>
      </c>
      <c r="E81" s="1645"/>
      <c r="F81" s="1646"/>
      <c r="G81" s="1647"/>
      <c r="H81" s="1655"/>
      <c r="I81" s="1656"/>
      <c r="J81" s="1650"/>
      <c r="K81" s="1657"/>
      <c r="L81" s="1658"/>
      <c r="M81" s="676"/>
    </row>
    <row r="82" spans="2:13" x14ac:dyDescent="0.3">
      <c r="B82" s="676"/>
      <c r="C82" s="1643"/>
      <c r="D82" s="1644" t="s">
        <v>4231</v>
      </c>
      <c r="E82" s="1645" t="s">
        <v>1299</v>
      </c>
      <c r="F82" s="1646">
        <v>1</v>
      </c>
      <c r="G82" s="1647"/>
      <c r="H82" s="1655"/>
      <c r="I82" s="1656"/>
      <c r="J82" s="1650">
        <f t="shared" si="0"/>
        <v>1</v>
      </c>
      <c r="K82" s="1657"/>
      <c r="L82" s="1658"/>
      <c r="M82" s="676"/>
    </row>
    <row r="83" spans="2:13" x14ac:dyDescent="0.3">
      <c r="B83" s="676"/>
      <c r="C83" s="1643"/>
      <c r="D83" s="1644" t="s">
        <v>4232</v>
      </c>
      <c r="E83" s="1645" t="s">
        <v>1300</v>
      </c>
      <c r="F83" s="1646">
        <v>1</v>
      </c>
      <c r="G83" s="1647"/>
      <c r="H83" s="1655"/>
      <c r="I83" s="1656"/>
      <c r="J83" s="1650">
        <f>F83</f>
        <v>1</v>
      </c>
      <c r="K83" s="1657"/>
      <c r="L83" s="1658"/>
      <c r="M83" s="676"/>
    </row>
    <row r="84" spans="2:13" x14ac:dyDescent="0.3">
      <c r="B84" s="676"/>
      <c r="C84" s="1643"/>
      <c r="D84" s="1644"/>
      <c r="E84" s="1645"/>
      <c r="F84" s="1646"/>
      <c r="G84" s="1647"/>
      <c r="H84" s="1655"/>
      <c r="I84" s="1656"/>
      <c r="J84" s="1650"/>
      <c r="K84" s="1657"/>
      <c r="L84" s="1658"/>
      <c r="M84" s="676"/>
    </row>
    <row r="85" spans="2:13" x14ac:dyDescent="0.3">
      <c r="B85" s="676"/>
      <c r="C85" s="1643"/>
      <c r="D85" s="1641" t="s">
        <v>67</v>
      </c>
      <c r="E85" s="1645"/>
      <c r="F85" s="1646"/>
      <c r="G85" s="1647"/>
      <c r="H85" s="1655"/>
      <c r="I85" s="1656"/>
      <c r="J85" s="1650"/>
      <c r="K85" s="1657"/>
      <c r="L85" s="1658"/>
      <c r="M85" s="676"/>
    </row>
    <row r="86" spans="2:13" x14ac:dyDescent="0.3">
      <c r="B86" s="676"/>
      <c r="C86" s="1643"/>
      <c r="D86" s="834" t="s">
        <v>1273</v>
      </c>
      <c r="E86" s="1645"/>
      <c r="F86" s="1646"/>
      <c r="G86" s="1647"/>
      <c r="H86" s="1655"/>
      <c r="I86" s="1656"/>
      <c r="J86" s="1650"/>
      <c r="K86" s="1657"/>
      <c r="L86" s="1658"/>
      <c r="M86" s="676"/>
    </row>
    <row r="87" spans="2:13" x14ac:dyDescent="0.3">
      <c r="B87" s="676"/>
      <c r="C87" s="1643"/>
      <c r="D87" s="1644" t="s">
        <v>4233</v>
      </c>
      <c r="E87" s="1645" t="s">
        <v>1331</v>
      </c>
      <c r="F87" s="1646">
        <v>1</v>
      </c>
      <c r="G87" s="1647"/>
      <c r="H87" s="1655"/>
      <c r="I87" s="1656"/>
      <c r="J87" s="1650">
        <f>F87</f>
        <v>1</v>
      </c>
      <c r="K87" s="1657"/>
      <c r="L87" s="1658"/>
      <c r="M87" s="676"/>
    </row>
    <row r="88" spans="2:13" x14ac:dyDescent="0.3">
      <c r="B88" s="676"/>
      <c r="C88" s="1643"/>
      <c r="D88" s="1644"/>
      <c r="E88" s="1645"/>
      <c r="F88" s="1646"/>
      <c r="G88" s="1647"/>
      <c r="H88" s="1655"/>
      <c r="I88" s="1656"/>
      <c r="J88" s="1650"/>
      <c r="K88" s="1657"/>
      <c r="L88" s="1658"/>
      <c r="M88" s="676"/>
    </row>
    <row r="89" spans="2:13" x14ac:dyDescent="0.3">
      <c r="B89" s="676"/>
      <c r="C89" s="1643"/>
      <c r="D89" s="1641" t="s">
        <v>69</v>
      </c>
      <c r="E89" s="1645"/>
      <c r="F89" s="1646"/>
      <c r="G89" s="1647"/>
      <c r="H89" s="1655"/>
      <c r="I89" s="1656"/>
      <c r="J89" s="1650"/>
      <c r="K89" s="1657"/>
      <c r="L89" s="1658"/>
      <c r="M89" s="676"/>
    </row>
    <row r="90" spans="2:13" x14ac:dyDescent="0.3">
      <c r="B90" s="676"/>
      <c r="C90" s="1643"/>
      <c r="D90" s="834" t="s">
        <v>1333</v>
      </c>
      <c r="E90" s="1645"/>
      <c r="F90" s="1646"/>
      <c r="G90" s="1647"/>
      <c r="H90" s="1655"/>
      <c r="I90" s="1656"/>
      <c r="J90" s="1650"/>
      <c r="K90" s="1657"/>
      <c r="L90" s="1658"/>
      <c r="M90" s="676"/>
    </row>
    <row r="91" spans="2:13" x14ac:dyDescent="0.3">
      <c r="B91" s="676"/>
      <c r="C91" s="1643"/>
      <c r="D91" s="1644" t="s">
        <v>4322</v>
      </c>
      <c r="E91" s="1645" t="s">
        <v>1353</v>
      </c>
      <c r="F91" s="1646">
        <v>1</v>
      </c>
      <c r="G91" s="1647"/>
      <c r="H91" s="1655"/>
      <c r="I91" s="1656"/>
      <c r="J91" s="1650">
        <f>F91</f>
        <v>1</v>
      </c>
      <c r="K91" s="1657"/>
      <c r="L91" s="1658"/>
      <c r="M91" s="676"/>
    </row>
    <row r="92" spans="2:13" x14ac:dyDescent="0.3">
      <c r="B92" s="676"/>
      <c r="C92" s="1643"/>
      <c r="D92" s="1644" t="s">
        <v>4231</v>
      </c>
      <c r="E92" s="1645" t="s">
        <v>1355</v>
      </c>
      <c r="F92" s="1646">
        <v>1</v>
      </c>
      <c r="G92" s="1647"/>
      <c r="H92" s="1655"/>
      <c r="I92" s="1656"/>
      <c r="J92" s="1650">
        <f>F92</f>
        <v>1</v>
      </c>
      <c r="K92" s="1657"/>
      <c r="L92" s="1658"/>
      <c r="M92" s="676"/>
    </row>
    <row r="93" spans="2:13" x14ac:dyDescent="0.3">
      <c r="B93" s="676"/>
      <c r="C93" s="1643"/>
      <c r="D93" s="1644"/>
      <c r="E93" s="1645"/>
      <c r="F93" s="1646"/>
      <c r="G93" s="1647"/>
      <c r="H93" s="1655"/>
      <c r="I93" s="1656"/>
      <c r="J93" s="1650"/>
      <c r="K93" s="1657"/>
      <c r="L93" s="1658"/>
      <c r="M93" s="676"/>
    </row>
    <row r="94" spans="2:13" x14ac:dyDescent="0.3">
      <c r="B94" s="676"/>
      <c r="C94" s="1643"/>
      <c r="D94" s="1641" t="s">
        <v>188</v>
      </c>
      <c r="E94" s="1645"/>
      <c r="F94" s="1646"/>
      <c r="G94" s="1647"/>
      <c r="H94" s="1655"/>
      <c r="I94" s="1656"/>
      <c r="J94" s="1650"/>
      <c r="K94" s="1657"/>
      <c r="L94" s="1658"/>
      <c r="M94" s="676"/>
    </row>
    <row r="95" spans="2:13" x14ac:dyDescent="0.3">
      <c r="B95" s="676"/>
      <c r="C95" s="1643"/>
      <c r="D95" s="834" t="s">
        <v>1358</v>
      </c>
      <c r="E95" s="1645"/>
      <c r="F95" s="1646"/>
      <c r="G95" s="1647"/>
      <c r="H95" s="1655"/>
      <c r="I95" s="1656"/>
      <c r="J95" s="1650"/>
      <c r="K95" s="1657"/>
      <c r="L95" s="1658"/>
      <c r="M95" s="676"/>
    </row>
    <row r="96" spans="2:13" x14ac:dyDescent="0.3">
      <c r="B96" s="676"/>
      <c r="C96" s="1643"/>
      <c r="D96" s="1644" t="s">
        <v>4323</v>
      </c>
      <c r="E96" s="1645" t="s">
        <v>1402</v>
      </c>
      <c r="F96" s="1646">
        <v>1</v>
      </c>
      <c r="G96" s="1647"/>
      <c r="H96" s="1655"/>
      <c r="I96" s="1656"/>
      <c r="J96" s="1650">
        <f>F96</f>
        <v>1</v>
      </c>
      <c r="K96" s="1657"/>
      <c r="L96" s="1658"/>
      <c r="M96" s="676"/>
    </row>
    <row r="97" spans="2:13" x14ac:dyDescent="0.3">
      <c r="B97" s="676"/>
      <c r="C97" s="1643"/>
      <c r="D97" s="1644"/>
      <c r="E97" s="1645"/>
      <c r="F97" s="1646"/>
      <c r="G97" s="1647"/>
      <c r="H97" s="1655"/>
      <c r="I97" s="1656"/>
      <c r="J97" s="1650"/>
      <c r="K97" s="1657"/>
      <c r="L97" s="1658"/>
      <c r="M97" s="676"/>
    </row>
    <row r="98" spans="2:13" x14ac:dyDescent="0.3">
      <c r="B98" s="676"/>
      <c r="C98" s="1643"/>
      <c r="D98" s="1641" t="s">
        <v>119</v>
      </c>
      <c r="E98" s="1645"/>
      <c r="F98" s="1646"/>
      <c r="G98" s="1647"/>
      <c r="H98" s="1655"/>
      <c r="I98" s="1656"/>
      <c r="J98" s="1650"/>
      <c r="K98" s="1657"/>
      <c r="L98" s="1658"/>
      <c r="M98" s="676"/>
    </row>
    <row r="99" spans="2:13" x14ac:dyDescent="0.3">
      <c r="B99" s="676"/>
      <c r="C99" s="1643"/>
      <c r="D99" s="834" t="s">
        <v>1404</v>
      </c>
      <c r="E99" s="1645"/>
      <c r="F99" s="1646"/>
      <c r="G99" s="1647"/>
      <c r="H99" s="1655"/>
      <c r="I99" s="1656"/>
      <c r="J99" s="1650"/>
      <c r="K99" s="1657"/>
      <c r="L99" s="1658"/>
      <c r="M99" s="676"/>
    </row>
    <row r="100" spans="2:13" x14ac:dyDescent="0.3">
      <c r="B100" s="676"/>
      <c r="C100" s="1643"/>
      <c r="D100" s="1644" t="s">
        <v>4234</v>
      </c>
      <c r="E100" s="1645" t="s">
        <v>1422</v>
      </c>
      <c r="F100" s="1646">
        <v>1</v>
      </c>
      <c r="G100" s="1647"/>
      <c r="H100" s="1655"/>
      <c r="I100" s="1656"/>
      <c r="J100" s="1650">
        <f>F100</f>
        <v>1</v>
      </c>
      <c r="K100" s="1657"/>
      <c r="L100" s="1658"/>
      <c r="M100" s="676"/>
    </row>
    <row r="101" spans="2:13" x14ac:dyDescent="0.3">
      <c r="B101" s="676"/>
      <c r="C101" s="1643"/>
      <c r="D101" s="1644" t="s">
        <v>4318</v>
      </c>
      <c r="E101" s="1645" t="s">
        <v>1413</v>
      </c>
      <c r="F101" s="1646">
        <v>1</v>
      </c>
      <c r="G101" s="1647"/>
      <c r="H101" s="1655"/>
      <c r="I101" s="1656"/>
      <c r="J101" s="1650">
        <f>F101</f>
        <v>1</v>
      </c>
      <c r="K101" s="1657"/>
      <c r="L101" s="1658"/>
      <c r="M101" s="676"/>
    </row>
    <row r="102" spans="2:13" x14ac:dyDescent="0.3">
      <c r="B102" s="676"/>
      <c r="C102" s="1643"/>
      <c r="D102" s="1644"/>
      <c r="E102" s="1645"/>
      <c r="F102" s="1646"/>
      <c r="G102" s="1647"/>
      <c r="H102" s="1655"/>
      <c r="I102" s="1656"/>
      <c r="J102" s="1650"/>
      <c r="K102" s="1657"/>
      <c r="L102" s="1658"/>
      <c r="M102" s="676"/>
    </row>
    <row r="103" spans="2:13" x14ac:dyDescent="0.3">
      <c r="B103" s="676"/>
      <c r="C103" s="1643"/>
      <c r="D103" s="1641" t="s">
        <v>70</v>
      </c>
      <c r="E103" s="1645"/>
      <c r="F103" s="1646"/>
      <c r="G103" s="1647"/>
      <c r="H103" s="1655"/>
      <c r="I103" s="1656"/>
      <c r="J103" s="1650"/>
      <c r="K103" s="1657"/>
      <c r="L103" s="1658"/>
      <c r="M103" s="676"/>
    </row>
    <row r="104" spans="2:13" x14ac:dyDescent="0.3">
      <c r="B104" s="676"/>
      <c r="C104" s="1643"/>
      <c r="D104" s="834" t="s">
        <v>1426</v>
      </c>
      <c r="E104" s="1645"/>
      <c r="F104" s="1646"/>
      <c r="G104" s="1647"/>
      <c r="H104" s="1655"/>
      <c r="I104" s="1656"/>
      <c r="J104" s="1650"/>
      <c r="K104" s="1657"/>
      <c r="L104" s="1658"/>
      <c r="M104" s="676"/>
    </row>
    <row r="105" spans="2:13" x14ac:dyDescent="0.3">
      <c r="B105" s="676"/>
      <c r="C105" s="1643"/>
      <c r="D105" s="1644" t="s">
        <v>4320</v>
      </c>
      <c r="E105" s="1645" t="s">
        <v>1427</v>
      </c>
      <c r="F105" s="1646">
        <v>1</v>
      </c>
      <c r="G105" s="1647"/>
      <c r="H105" s="1655"/>
      <c r="I105" s="1656"/>
      <c r="J105" s="1650">
        <f>F105</f>
        <v>1</v>
      </c>
      <c r="K105" s="1657"/>
      <c r="L105" s="1658"/>
      <c r="M105" s="676"/>
    </row>
    <row r="106" spans="2:13" x14ac:dyDescent="0.3">
      <c r="B106" s="676"/>
      <c r="C106" s="1643"/>
      <c r="D106" s="1644"/>
      <c r="E106" s="1645"/>
      <c r="F106" s="1646"/>
      <c r="G106" s="1647"/>
      <c r="H106" s="1655"/>
      <c r="I106" s="1656"/>
      <c r="J106" s="1650"/>
      <c r="K106" s="1657"/>
      <c r="L106" s="1658"/>
      <c r="M106" s="676"/>
    </row>
    <row r="107" spans="2:13" x14ac:dyDescent="0.3">
      <c r="B107" s="676"/>
      <c r="C107" s="1643"/>
      <c r="D107" s="1641" t="s">
        <v>68</v>
      </c>
      <c r="E107" s="1645"/>
      <c r="F107" s="1646"/>
      <c r="G107" s="1647"/>
      <c r="H107" s="1655"/>
      <c r="I107" s="1656"/>
      <c r="J107" s="1650"/>
      <c r="K107" s="1657"/>
      <c r="L107" s="1658"/>
      <c r="M107" s="676"/>
    </row>
    <row r="108" spans="2:13" x14ac:dyDescent="0.3">
      <c r="B108" s="676"/>
      <c r="C108" s="1643"/>
      <c r="D108" s="834" t="s">
        <v>1426</v>
      </c>
      <c r="E108" s="1645"/>
      <c r="F108" s="1646"/>
      <c r="G108" s="1647"/>
      <c r="H108" s="1655"/>
      <c r="I108" s="1656"/>
      <c r="J108" s="1650"/>
      <c r="K108" s="1657"/>
      <c r="L108" s="1658"/>
      <c r="M108" s="676"/>
    </row>
    <row r="109" spans="2:13" x14ac:dyDescent="0.3">
      <c r="B109" s="676"/>
      <c r="C109" s="1643"/>
      <c r="D109" s="1644" t="s">
        <v>4320</v>
      </c>
      <c r="E109" s="1645" t="s">
        <v>1439</v>
      </c>
      <c r="F109" s="1646">
        <v>1</v>
      </c>
      <c r="G109" s="1647"/>
      <c r="H109" s="1655"/>
      <c r="I109" s="1656"/>
      <c r="J109" s="1650">
        <f>F109</f>
        <v>1</v>
      </c>
      <c r="K109" s="1657"/>
      <c r="L109" s="1658"/>
      <c r="M109" s="676"/>
    </row>
    <row r="110" spans="2:13" x14ac:dyDescent="0.3">
      <c r="B110" s="676"/>
      <c r="C110" s="1643"/>
      <c r="D110" s="1644"/>
      <c r="E110" s="1645"/>
      <c r="F110" s="1646"/>
      <c r="G110" s="1647"/>
      <c r="H110" s="1655"/>
      <c r="I110" s="1656"/>
      <c r="J110" s="1650"/>
      <c r="K110" s="1657"/>
      <c r="L110" s="1658"/>
      <c r="M110" s="676"/>
    </row>
    <row r="111" spans="2:13" x14ac:dyDescent="0.3">
      <c r="B111" s="676"/>
      <c r="C111" s="1643"/>
      <c r="D111" s="1641" t="s">
        <v>197</v>
      </c>
      <c r="E111" s="1645"/>
      <c r="F111" s="1646"/>
      <c r="G111" s="1647"/>
      <c r="H111" s="1655"/>
      <c r="I111" s="1656"/>
      <c r="J111" s="1650"/>
      <c r="K111" s="1657"/>
      <c r="L111" s="1658"/>
      <c r="M111" s="676"/>
    </row>
    <row r="112" spans="2:13" x14ac:dyDescent="0.3">
      <c r="B112" s="676"/>
      <c r="C112" s="1643"/>
      <c r="D112" s="834" t="s">
        <v>1450</v>
      </c>
      <c r="E112" s="1645"/>
      <c r="F112" s="1646"/>
      <c r="G112" s="1647"/>
      <c r="H112" s="1655"/>
      <c r="I112" s="1656"/>
      <c r="J112" s="1650"/>
      <c r="K112" s="1657"/>
      <c r="L112" s="1658"/>
      <c r="M112" s="676"/>
    </row>
    <row r="113" spans="2:13" x14ac:dyDescent="0.3">
      <c r="B113" s="676"/>
      <c r="C113" s="1643"/>
      <c r="D113" s="1644" t="s">
        <v>4320</v>
      </c>
      <c r="E113" s="1645" t="s">
        <v>2186</v>
      </c>
      <c r="F113" s="1646">
        <v>1</v>
      </c>
      <c r="G113" s="1647"/>
      <c r="H113" s="1655"/>
      <c r="I113" s="1656"/>
      <c r="J113" s="1650">
        <f>F113</f>
        <v>1</v>
      </c>
      <c r="K113" s="1657"/>
      <c r="L113" s="1658"/>
      <c r="M113" s="676"/>
    </row>
    <row r="114" spans="2:13" x14ac:dyDescent="0.3">
      <c r="B114" s="676"/>
      <c r="C114" s="1643"/>
      <c r="D114" s="1644"/>
      <c r="E114" s="1645"/>
      <c r="F114" s="1646"/>
      <c r="G114" s="1647"/>
      <c r="H114" s="1655"/>
      <c r="I114" s="1656"/>
      <c r="J114" s="1650"/>
      <c r="K114" s="1657"/>
      <c r="L114" s="1658"/>
      <c r="M114" s="676"/>
    </row>
    <row r="115" spans="2:13" x14ac:dyDescent="0.3">
      <c r="B115" s="676"/>
      <c r="C115" s="1643"/>
      <c r="D115" s="1641" t="s">
        <v>199</v>
      </c>
      <c r="E115" s="1645"/>
      <c r="F115" s="1646"/>
      <c r="G115" s="1647"/>
      <c r="H115" s="1655"/>
      <c r="I115" s="1656"/>
      <c r="J115" s="1650"/>
      <c r="K115" s="1657"/>
      <c r="L115" s="1658"/>
      <c r="M115" s="676"/>
    </row>
    <row r="116" spans="2:13" x14ac:dyDescent="0.3">
      <c r="B116" s="676"/>
      <c r="C116" s="1643"/>
      <c r="D116" s="834" t="s">
        <v>1450</v>
      </c>
      <c r="E116" s="1645"/>
      <c r="F116" s="1646"/>
      <c r="G116" s="1647"/>
      <c r="H116" s="1655"/>
      <c r="I116" s="1656"/>
      <c r="J116" s="1650"/>
      <c r="K116" s="1657"/>
      <c r="L116" s="1658"/>
      <c r="M116" s="676"/>
    </row>
    <row r="117" spans="2:13" x14ac:dyDescent="0.3">
      <c r="B117" s="676"/>
      <c r="C117" s="1643"/>
      <c r="D117" s="1644" t="s">
        <v>4320</v>
      </c>
      <c r="E117" s="1645" t="s">
        <v>2187</v>
      </c>
      <c r="F117" s="1646">
        <v>1</v>
      </c>
      <c r="G117" s="1647"/>
      <c r="H117" s="1655"/>
      <c r="I117" s="1656"/>
      <c r="J117" s="1650">
        <f>F117</f>
        <v>1</v>
      </c>
      <c r="K117" s="1657"/>
      <c r="L117" s="1658"/>
      <c r="M117" s="676"/>
    </row>
    <row r="118" spans="2:13" x14ac:dyDescent="0.3">
      <c r="B118" s="676"/>
      <c r="C118" s="1643"/>
      <c r="D118" s="1644"/>
      <c r="E118" s="1645"/>
      <c r="F118" s="1646"/>
      <c r="G118" s="1647"/>
      <c r="H118" s="1655"/>
      <c r="I118" s="1656"/>
      <c r="J118" s="1650"/>
      <c r="K118" s="1657"/>
      <c r="L118" s="1658"/>
      <c r="M118" s="676"/>
    </row>
    <row r="119" spans="2:13" x14ac:dyDescent="0.3">
      <c r="B119" s="676"/>
      <c r="C119" s="1643"/>
      <c r="D119" s="623" t="s">
        <v>200</v>
      </c>
      <c r="E119" s="1645"/>
      <c r="F119" s="1646"/>
      <c r="G119" s="1647"/>
      <c r="H119" s="1655"/>
      <c r="I119" s="1656"/>
      <c r="J119" s="1650"/>
      <c r="K119" s="1657"/>
      <c r="L119" s="1658"/>
      <c r="M119" s="676"/>
    </row>
    <row r="120" spans="2:13" x14ac:dyDescent="0.3">
      <c r="B120" s="676"/>
      <c r="C120" s="1643"/>
      <c r="D120" s="1641" t="s">
        <v>170</v>
      </c>
      <c r="E120" s="1645"/>
      <c r="F120" s="1646"/>
      <c r="G120" s="1647"/>
      <c r="H120" s="1655"/>
      <c r="I120" s="1656"/>
      <c r="J120" s="1650"/>
      <c r="K120" s="1657"/>
      <c r="L120" s="1658"/>
      <c r="M120" s="676"/>
    </row>
    <row r="121" spans="2:13" x14ac:dyDescent="0.3">
      <c r="B121" s="676"/>
      <c r="C121" s="1643"/>
      <c r="D121" s="834" t="s">
        <v>1510</v>
      </c>
      <c r="E121" s="1645"/>
      <c r="F121" s="1646"/>
      <c r="G121" s="1647"/>
      <c r="H121" s="1655"/>
      <c r="I121" s="1656"/>
      <c r="J121" s="1650"/>
      <c r="K121" s="1657"/>
      <c r="L121" s="1658"/>
      <c r="M121" s="676"/>
    </row>
    <row r="122" spans="2:13" x14ac:dyDescent="0.3">
      <c r="B122" s="676"/>
      <c r="C122" s="1643"/>
      <c r="D122" s="1644" t="s">
        <v>122</v>
      </c>
      <c r="E122" s="1645" t="s">
        <v>1465</v>
      </c>
      <c r="F122" s="1646">
        <v>1</v>
      </c>
      <c r="G122" s="1647"/>
      <c r="H122" s="1655"/>
      <c r="I122" s="1656"/>
      <c r="J122" s="1650">
        <f>F122</f>
        <v>1</v>
      </c>
      <c r="K122" s="1657"/>
      <c r="L122" s="1658"/>
      <c r="M122" s="676"/>
    </row>
    <row r="123" spans="2:13" x14ac:dyDescent="0.3">
      <c r="B123" s="676"/>
      <c r="C123" s="1643"/>
      <c r="D123" s="1644" t="s">
        <v>122</v>
      </c>
      <c r="E123" s="1645" t="s">
        <v>1475</v>
      </c>
      <c r="F123" s="1646">
        <v>1</v>
      </c>
      <c r="G123" s="1647"/>
      <c r="H123" s="1655"/>
      <c r="I123" s="1656"/>
      <c r="J123" s="1650">
        <f>F123</f>
        <v>1</v>
      </c>
      <c r="K123" s="1657"/>
      <c r="L123" s="1658"/>
      <c r="M123" s="676"/>
    </row>
    <row r="124" spans="2:13" x14ac:dyDescent="0.3">
      <c r="B124" s="676"/>
      <c r="C124" s="1643"/>
      <c r="D124" s="1644" t="s">
        <v>4212</v>
      </c>
      <c r="E124" s="1645" t="s">
        <v>2203</v>
      </c>
      <c r="F124" s="1646">
        <v>2</v>
      </c>
      <c r="G124" s="1647"/>
      <c r="H124" s="1655"/>
      <c r="I124" s="1656"/>
      <c r="J124" s="1650">
        <f>F124</f>
        <v>2</v>
      </c>
      <c r="K124" s="1657"/>
      <c r="L124" s="1658"/>
      <c r="M124" s="676"/>
    </row>
    <row r="125" spans="2:13" x14ac:dyDescent="0.3">
      <c r="B125" s="676"/>
      <c r="C125" s="1643"/>
      <c r="D125" s="1644" t="s">
        <v>4213</v>
      </c>
      <c r="E125" s="1645" t="s">
        <v>1492</v>
      </c>
      <c r="F125" s="1646">
        <v>2</v>
      </c>
      <c r="G125" s="1647"/>
      <c r="H125" s="1655"/>
      <c r="I125" s="1656"/>
      <c r="J125" s="1650">
        <f>F125</f>
        <v>2</v>
      </c>
      <c r="K125" s="1657"/>
      <c r="L125" s="1658"/>
      <c r="M125" s="676"/>
    </row>
    <row r="126" spans="2:13" x14ac:dyDescent="0.3">
      <c r="B126" s="676"/>
      <c r="C126" s="1643"/>
      <c r="D126" s="1644"/>
      <c r="E126" s="1645"/>
      <c r="F126" s="1646"/>
      <c r="G126" s="1647"/>
      <c r="H126" s="1655"/>
      <c r="I126" s="1656"/>
      <c r="J126" s="1650"/>
      <c r="K126" s="1657"/>
      <c r="L126" s="1658"/>
      <c r="M126" s="676"/>
    </row>
    <row r="127" spans="2:13" x14ac:dyDescent="0.3">
      <c r="B127" s="676"/>
      <c r="C127" s="1643"/>
      <c r="D127" s="834" t="s">
        <v>1511</v>
      </c>
      <c r="E127" s="1645"/>
      <c r="F127" s="1646"/>
      <c r="G127" s="1647"/>
      <c r="H127" s="1655"/>
      <c r="I127" s="1656"/>
      <c r="J127" s="1650"/>
      <c r="K127" s="1657"/>
      <c r="L127" s="1658"/>
      <c r="M127" s="676"/>
    </row>
    <row r="128" spans="2:13" x14ac:dyDescent="0.3">
      <c r="B128" s="676"/>
      <c r="C128" s="1643"/>
      <c r="D128" s="1644" t="s">
        <v>827</v>
      </c>
      <c r="E128" s="1645" t="s">
        <v>1566</v>
      </c>
      <c r="F128" s="1646">
        <v>1</v>
      </c>
      <c r="G128" s="1647"/>
      <c r="H128" s="1655"/>
      <c r="I128" s="1656"/>
      <c r="J128" s="1650">
        <f t="shared" ref="J128:J133" si="1">F128</f>
        <v>1</v>
      </c>
      <c r="K128" s="1657"/>
      <c r="L128" s="1658"/>
      <c r="M128" s="676"/>
    </row>
    <row r="129" spans="2:13" x14ac:dyDescent="0.3">
      <c r="B129" s="676"/>
      <c r="C129" s="1643"/>
      <c r="D129" s="627" t="s">
        <v>826</v>
      </c>
      <c r="E129" s="1645" t="s">
        <v>1567</v>
      </c>
      <c r="F129" s="1646">
        <v>1</v>
      </c>
      <c r="G129" s="1647"/>
      <c r="H129" s="1655"/>
      <c r="I129" s="1656"/>
      <c r="J129" s="1650">
        <f t="shared" si="1"/>
        <v>1</v>
      </c>
      <c r="K129" s="1657"/>
      <c r="L129" s="1658"/>
      <c r="M129" s="676"/>
    </row>
    <row r="130" spans="2:13" x14ac:dyDescent="0.3">
      <c r="B130" s="676"/>
      <c r="C130" s="1643"/>
      <c r="D130" s="627" t="s">
        <v>4235</v>
      </c>
      <c r="E130" s="1645" t="s">
        <v>1554</v>
      </c>
      <c r="F130" s="1646">
        <v>2</v>
      </c>
      <c r="G130" s="1647"/>
      <c r="H130" s="1655"/>
      <c r="I130" s="1656"/>
      <c r="J130" s="1650">
        <f t="shared" si="1"/>
        <v>2</v>
      </c>
      <c r="K130" s="1657"/>
      <c r="L130" s="1658"/>
      <c r="M130" s="676"/>
    </row>
    <row r="131" spans="2:13" x14ac:dyDescent="0.3">
      <c r="B131" s="676"/>
      <c r="C131" s="1643"/>
      <c r="D131" s="627" t="s">
        <v>4236</v>
      </c>
      <c r="E131" s="1645" t="s">
        <v>1551</v>
      </c>
      <c r="F131" s="1646">
        <v>2</v>
      </c>
      <c r="G131" s="1647"/>
      <c r="H131" s="1655"/>
      <c r="I131" s="1656"/>
      <c r="J131" s="1650">
        <f t="shared" si="1"/>
        <v>2</v>
      </c>
      <c r="K131" s="1657"/>
      <c r="L131" s="1658"/>
      <c r="M131" s="676"/>
    </row>
    <row r="132" spans="2:13" x14ac:dyDescent="0.3">
      <c r="B132" s="676"/>
      <c r="C132" s="1643"/>
      <c r="D132" s="627" t="s">
        <v>4237</v>
      </c>
      <c r="E132" s="1645" t="s">
        <v>1548</v>
      </c>
      <c r="F132" s="1646">
        <v>1</v>
      </c>
      <c r="G132" s="1647"/>
      <c r="H132" s="1655"/>
      <c r="I132" s="1656"/>
      <c r="J132" s="1650">
        <f t="shared" si="1"/>
        <v>1</v>
      </c>
      <c r="K132" s="1657"/>
      <c r="L132" s="1658"/>
      <c r="M132" s="676"/>
    </row>
    <row r="133" spans="2:13" x14ac:dyDescent="0.3">
      <c r="B133" s="676"/>
      <c r="C133" s="1643"/>
      <c r="D133" s="627" t="s">
        <v>4237</v>
      </c>
      <c r="E133" s="1645" t="s">
        <v>1579</v>
      </c>
      <c r="F133" s="1646">
        <v>1</v>
      </c>
      <c r="G133" s="1647"/>
      <c r="H133" s="1655"/>
      <c r="I133" s="1656"/>
      <c r="J133" s="1650">
        <f t="shared" si="1"/>
        <v>1</v>
      </c>
      <c r="K133" s="1657"/>
      <c r="L133" s="1658"/>
      <c r="M133" s="676"/>
    </row>
    <row r="134" spans="2:13" x14ac:dyDescent="0.3">
      <c r="B134" s="676"/>
      <c r="C134" s="1643"/>
      <c r="D134" s="627"/>
      <c r="E134" s="1645"/>
      <c r="F134" s="1646"/>
      <c r="G134" s="1647"/>
      <c r="H134" s="1655"/>
      <c r="I134" s="1656"/>
      <c r="J134" s="1650"/>
      <c r="K134" s="1657"/>
      <c r="L134" s="1658"/>
      <c r="M134" s="676"/>
    </row>
    <row r="135" spans="2:13" ht="15.75" customHeight="1" x14ac:dyDescent="0.3">
      <c r="B135" s="676"/>
      <c r="C135" s="1643"/>
      <c r="D135" s="834" t="s">
        <v>1639</v>
      </c>
      <c r="E135" s="1645"/>
      <c r="F135" s="1646"/>
      <c r="G135" s="1647"/>
      <c r="H135" s="1655"/>
      <c r="I135" s="1656"/>
      <c r="J135" s="1650"/>
      <c r="K135" s="1657"/>
      <c r="L135" s="1658"/>
      <c r="M135" s="676"/>
    </row>
    <row r="136" spans="2:13" x14ac:dyDescent="0.3">
      <c r="B136" s="676"/>
      <c r="C136" s="1643"/>
      <c r="D136" s="627" t="s">
        <v>328</v>
      </c>
      <c r="E136" s="1645" t="s">
        <v>1506</v>
      </c>
      <c r="F136" s="1646">
        <v>3</v>
      </c>
      <c r="G136" s="1647"/>
      <c r="H136" s="1655"/>
      <c r="I136" s="1656"/>
      <c r="J136" s="1650">
        <f t="shared" ref="J136:J143" si="2">F136</f>
        <v>3</v>
      </c>
      <c r="K136" s="1657"/>
      <c r="L136" s="1658"/>
      <c r="M136" s="676"/>
    </row>
    <row r="137" spans="2:13" x14ac:dyDescent="0.3">
      <c r="B137" s="676"/>
      <c r="C137" s="1643"/>
      <c r="D137" s="627" t="s">
        <v>139</v>
      </c>
      <c r="E137" s="1645" t="s">
        <v>2205</v>
      </c>
      <c r="F137" s="1646">
        <v>3</v>
      </c>
      <c r="G137" s="1647"/>
      <c r="H137" s="1655"/>
      <c r="I137" s="1656"/>
      <c r="J137" s="1650">
        <f t="shared" si="2"/>
        <v>3</v>
      </c>
      <c r="K137" s="1657"/>
      <c r="L137" s="1658"/>
      <c r="M137" s="676"/>
    </row>
    <row r="138" spans="2:13" x14ac:dyDescent="0.3">
      <c r="B138" s="676"/>
      <c r="C138" s="1643"/>
      <c r="D138" s="627" t="s">
        <v>388</v>
      </c>
      <c r="E138" s="1645" t="s">
        <v>1599</v>
      </c>
      <c r="F138" s="1646">
        <v>1</v>
      </c>
      <c r="G138" s="1647"/>
      <c r="H138" s="1655"/>
      <c r="I138" s="1656"/>
      <c r="J138" s="1650">
        <f t="shared" si="2"/>
        <v>1</v>
      </c>
      <c r="K138" s="1657"/>
      <c r="L138" s="1658"/>
      <c r="M138" s="676"/>
    </row>
    <row r="139" spans="2:13" x14ac:dyDescent="0.3">
      <c r="B139" s="676"/>
      <c r="C139" s="1643"/>
      <c r="D139" s="627" t="s">
        <v>4306</v>
      </c>
      <c r="E139" s="1645" t="s">
        <v>1600</v>
      </c>
      <c r="F139" s="1646">
        <v>1</v>
      </c>
      <c r="G139" s="1647"/>
      <c r="H139" s="1655"/>
      <c r="I139" s="1656"/>
      <c r="J139" s="1650">
        <f t="shared" si="2"/>
        <v>1</v>
      </c>
      <c r="K139" s="1657"/>
      <c r="L139" s="1658"/>
      <c r="M139" s="676"/>
    </row>
    <row r="140" spans="2:13" x14ac:dyDescent="0.3">
      <c r="B140" s="676"/>
      <c r="C140" s="1643"/>
      <c r="D140" s="627" t="s">
        <v>139</v>
      </c>
      <c r="E140" s="1645" t="s">
        <v>1630</v>
      </c>
      <c r="F140" s="1646">
        <v>1</v>
      </c>
      <c r="G140" s="1647"/>
      <c r="H140" s="1655"/>
      <c r="I140" s="1656"/>
      <c r="J140" s="1650">
        <f t="shared" si="2"/>
        <v>1</v>
      </c>
      <c r="K140" s="1657"/>
      <c r="L140" s="1658"/>
      <c r="M140" s="676"/>
    </row>
    <row r="141" spans="2:13" x14ac:dyDescent="0.3">
      <c r="B141" s="676"/>
      <c r="C141" s="1643"/>
      <c r="D141" s="627" t="s">
        <v>328</v>
      </c>
      <c r="E141" s="1645" t="s">
        <v>1629</v>
      </c>
      <c r="F141" s="1646">
        <v>1</v>
      </c>
      <c r="G141" s="1647"/>
      <c r="H141" s="1655"/>
      <c r="I141" s="1656"/>
      <c r="J141" s="1650">
        <f t="shared" si="2"/>
        <v>1</v>
      </c>
      <c r="K141" s="1657"/>
      <c r="L141" s="1658"/>
      <c r="M141" s="676"/>
    </row>
    <row r="142" spans="2:13" x14ac:dyDescent="0.3">
      <c r="B142" s="676"/>
      <c r="C142" s="1643"/>
      <c r="D142" s="627" t="s">
        <v>4324</v>
      </c>
      <c r="E142" s="1645" t="s">
        <v>1625</v>
      </c>
      <c r="F142" s="1646">
        <v>1</v>
      </c>
      <c r="G142" s="1647"/>
      <c r="H142" s="1655"/>
      <c r="I142" s="1656"/>
      <c r="J142" s="1650">
        <f t="shared" si="2"/>
        <v>1</v>
      </c>
      <c r="K142" s="1657"/>
      <c r="L142" s="1658"/>
      <c r="M142" s="676"/>
    </row>
    <row r="143" spans="2:13" x14ac:dyDescent="0.3">
      <c r="B143" s="676"/>
      <c r="C143" s="1643"/>
      <c r="D143" s="627" t="s">
        <v>4324</v>
      </c>
      <c r="E143" s="1645" t="s">
        <v>1593</v>
      </c>
      <c r="F143" s="1646">
        <v>1</v>
      </c>
      <c r="G143" s="1647"/>
      <c r="H143" s="1655"/>
      <c r="I143" s="1656"/>
      <c r="J143" s="1650">
        <f t="shared" si="2"/>
        <v>1</v>
      </c>
      <c r="K143" s="1657"/>
      <c r="L143" s="1658"/>
      <c r="M143" s="676"/>
    </row>
    <row r="144" spans="2:13" x14ac:dyDescent="0.3">
      <c r="B144" s="676"/>
      <c r="C144" s="1643"/>
      <c r="D144" s="627"/>
      <c r="E144" s="1645"/>
      <c r="F144" s="1646"/>
      <c r="G144" s="1647"/>
      <c r="H144" s="1655"/>
      <c r="I144" s="1656"/>
      <c r="J144" s="1650"/>
      <c r="K144" s="1657"/>
      <c r="L144" s="1658"/>
      <c r="M144" s="676"/>
    </row>
    <row r="145" spans="2:13" x14ac:dyDescent="0.3">
      <c r="B145" s="676"/>
      <c r="C145" s="1643"/>
      <c r="D145" s="834" t="s">
        <v>1685</v>
      </c>
      <c r="E145" s="1645"/>
      <c r="F145" s="1646"/>
      <c r="G145" s="1647"/>
      <c r="H145" s="1655"/>
      <c r="I145" s="1656"/>
      <c r="J145" s="1650"/>
      <c r="K145" s="1657"/>
      <c r="L145" s="1658"/>
      <c r="M145" s="676"/>
    </row>
    <row r="146" spans="2:13" x14ac:dyDescent="0.3">
      <c r="B146" s="676"/>
      <c r="C146" s="1643"/>
      <c r="D146" s="627" t="s">
        <v>4238</v>
      </c>
      <c r="E146" s="1645" t="s">
        <v>1658</v>
      </c>
      <c r="F146" s="1646">
        <v>1</v>
      </c>
      <c r="G146" s="1647"/>
      <c r="H146" s="1655"/>
      <c r="I146" s="1656"/>
      <c r="J146" s="1650">
        <f>F146</f>
        <v>1</v>
      </c>
      <c r="K146" s="1657"/>
      <c r="L146" s="1658"/>
      <c r="M146" s="676"/>
    </row>
    <row r="147" spans="2:13" x14ac:dyDescent="0.3">
      <c r="B147" s="676"/>
      <c r="C147" s="1643"/>
      <c r="D147" s="627" t="s">
        <v>4239</v>
      </c>
      <c r="E147" s="1645" t="s">
        <v>1657</v>
      </c>
      <c r="F147" s="1646">
        <v>1</v>
      </c>
      <c r="G147" s="1647"/>
      <c r="H147" s="1655"/>
      <c r="I147" s="1656"/>
      <c r="J147" s="1650">
        <f t="shared" ref="J147:J204" si="3">F147</f>
        <v>1</v>
      </c>
      <c r="K147" s="1657"/>
      <c r="L147" s="1658"/>
      <c r="M147" s="676"/>
    </row>
    <row r="148" spans="2:13" x14ac:dyDescent="0.3">
      <c r="B148" s="676"/>
      <c r="C148" s="1643"/>
      <c r="D148" s="627" t="s">
        <v>4234</v>
      </c>
      <c r="E148" s="1645" t="s">
        <v>1674</v>
      </c>
      <c r="F148" s="1646">
        <v>1</v>
      </c>
      <c r="G148" s="1647"/>
      <c r="H148" s="1655"/>
      <c r="I148" s="1656"/>
      <c r="J148" s="1650">
        <f t="shared" si="3"/>
        <v>1</v>
      </c>
      <c r="K148" s="1657"/>
      <c r="L148" s="1658"/>
      <c r="M148" s="676"/>
    </row>
    <row r="149" spans="2:13" x14ac:dyDescent="0.3">
      <c r="B149" s="676"/>
      <c r="C149" s="1643"/>
      <c r="D149" s="627"/>
      <c r="E149" s="1645"/>
      <c r="F149" s="1646"/>
      <c r="G149" s="1647"/>
      <c r="H149" s="1655"/>
      <c r="I149" s="1656"/>
      <c r="J149" s="1650"/>
      <c r="K149" s="1657"/>
      <c r="L149" s="1658"/>
      <c r="M149" s="676"/>
    </row>
    <row r="150" spans="2:13" x14ac:dyDescent="0.3">
      <c r="B150" s="676"/>
      <c r="C150" s="1643"/>
      <c r="D150" s="834" t="s">
        <v>1692</v>
      </c>
      <c r="E150" s="1645"/>
      <c r="F150" s="1646"/>
      <c r="G150" s="1647"/>
      <c r="H150" s="1655"/>
      <c r="I150" s="1656"/>
      <c r="J150" s="1650"/>
      <c r="K150" s="1657"/>
      <c r="L150" s="1658"/>
      <c r="M150" s="676"/>
    </row>
    <row r="151" spans="2:13" x14ac:dyDescent="0.3">
      <c r="B151" s="676"/>
      <c r="C151" s="1643"/>
      <c r="D151" s="627" t="s">
        <v>290</v>
      </c>
      <c r="E151" s="1645" t="s">
        <v>1701</v>
      </c>
      <c r="F151" s="1646">
        <v>1</v>
      </c>
      <c r="G151" s="1647"/>
      <c r="H151" s="1655"/>
      <c r="I151" s="1656"/>
      <c r="J151" s="1650">
        <f t="shared" si="3"/>
        <v>1</v>
      </c>
      <c r="K151" s="1657"/>
      <c r="L151" s="1658"/>
      <c r="M151" s="676"/>
    </row>
    <row r="152" spans="2:13" x14ac:dyDescent="0.3">
      <c r="B152" s="676"/>
      <c r="C152" s="1643"/>
      <c r="D152" s="627" t="s">
        <v>388</v>
      </c>
      <c r="E152" s="1645" t="s">
        <v>2202</v>
      </c>
      <c r="F152" s="1646">
        <v>4</v>
      </c>
      <c r="G152" s="1647"/>
      <c r="H152" s="1655"/>
      <c r="I152" s="1656"/>
      <c r="J152" s="1650">
        <f t="shared" si="3"/>
        <v>4</v>
      </c>
      <c r="K152" s="1657"/>
      <c r="L152" s="1658"/>
      <c r="M152" s="676"/>
    </row>
    <row r="153" spans="2:13" x14ac:dyDescent="0.3">
      <c r="B153" s="676"/>
      <c r="C153" s="1643"/>
      <c r="D153" s="627" t="s">
        <v>4306</v>
      </c>
      <c r="E153" s="1645" t="s">
        <v>1702</v>
      </c>
      <c r="F153" s="1646">
        <v>4</v>
      </c>
      <c r="G153" s="1647"/>
      <c r="H153" s="1655"/>
      <c r="I153" s="1656"/>
      <c r="J153" s="1650">
        <f t="shared" si="3"/>
        <v>4</v>
      </c>
      <c r="K153" s="1657"/>
      <c r="L153" s="1658"/>
      <c r="M153" s="676"/>
    </row>
    <row r="154" spans="2:13" x14ac:dyDescent="0.3">
      <c r="B154" s="676"/>
      <c r="C154" s="1643"/>
      <c r="D154" s="627"/>
      <c r="E154" s="1645"/>
      <c r="F154" s="1646"/>
      <c r="G154" s="1647"/>
      <c r="H154" s="1655"/>
      <c r="I154" s="1656"/>
      <c r="J154" s="1650"/>
      <c r="K154" s="1657"/>
      <c r="L154" s="1658"/>
      <c r="M154" s="676"/>
    </row>
    <row r="155" spans="2:13" x14ac:dyDescent="0.3">
      <c r="B155" s="676"/>
      <c r="C155" s="1643"/>
      <c r="D155" s="834" t="s">
        <v>1715</v>
      </c>
      <c r="E155" s="1645"/>
      <c r="F155" s="1646"/>
      <c r="G155" s="1647"/>
      <c r="H155" s="1655"/>
      <c r="I155" s="1656"/>
      <c r="J155" s="1650"/>
      <c r="K155" s="1657"/>
      <c r="L155" s="1658"/>
      <c r="M155" s="676"/>
    </row>
    <row r="156" spans="2:13" x14ac:dyDescent="0.3">
      <c r="B156" s="676"/>
      <c r="C156" s="1643"/>
      <c r="D156" s="1644" t="s">
        <v>4320</v>
      </c>
      <c r="E156" s="1645" t="s">
        <v>1734</v>
      </c>
      <c r="F156" s="1646">
        <v>1</v>
      </c>
      <c r="G156" s="1647"/>
      <c r="H156" s="1655"/>
      <c r="I156" s="1656"/>
      <c r="J156" s="1650">
        <f t="shared" si="3"/>
        <v>1</v>
      </c>
      <c r="K156" s="1657"/>
      <c r="L156" s="1658"/>
      <c r="M156" s="676"/>
    </row>
    <row r="157" spans="2:13" x14ac:dyDescent="0.3">
      <c r="B157" s="676"/>
      <c r="C157" s="1643"/>
      <c r="D157" s="1644" t="s">
        <v>328</v>
      </c>
      <c r="E157" s="1645" t="s">
        <v>1742</v>
      </c>
      <c r="F157" s="1646">
        <v>1</v>
      </c>
      <c r="G157" s="1647"/>
      <c r="H157" s="1655"/>
      <c r="I157" s="1656"/>
      <c r="J157" s="1650">
        <f t="shared" si="3"/>
        <v>1</v>
      </c>
      <c r="K157" s="1657"/>
      <c r="L157" s="1658"/>
      <c r="M157" s="676"/>
    </row>
    <row r="158" spans="2:13" x14ac:dyDescent="0.3">
      <c r="B158" s="676"/>
      <c r="C158" s="1643"/>
      <c r="D158" s="1644" t="s">
        <v>139</v>
      </c>
      <c r="E158" s="1645" t="s">
        <v>1743</v>
      </c>
      <c r="F158" s="1646">
        <v>1</v>
      </c>
      <c r="G158" s="1647"/>
      <c r="H158" s="1655"/>
      <c r="I158" s="1656"/>
      <c r="J158" s="1650">
        <f t="shared" si="3"/>
        <v>1</v>
      </c>
      <c r="K158" s="1657"/>
      <c r="L158" s="1658"/>
      <c r="M158" s="676"/>
    </row>
    <row r="159" spans="2:13" x14ac:dyDescent="0.3">
      <c r="B159" s="676"/>
      <c r="C159" s="1643"/>
      <c r="D159" s="1644"/>
      <c r="E159" s="1645"/>
      <c r="F159" s="1646"/>
      <c r="G159" s="1647"/>
      <c r="H159" s="1655"/>
      <c r="I159" s="1656"/>
      <c r="J159" s="1650"/>
      <c r="K159" s="1657"/>
      <c r="L159" s="1658"/>
      <c r="M159" s="676"/>
    </row>
    <row r="160" spans="2:13" x14ac:dyDescent="0.3">
      <c r="B160" s="676"/>
      <c r="C160" s="1643"/>
      <c r="D160" s="623" t="s">
        <v>203</v>
      </c>
      <c r="E160" s="1645"/>
      <c r="F160" s="1646"/>
      <c r="G160" s="1647"/>
      <c r="H160" s="1655"/>
      <c r="I160" s="1656"/>
      <c r="J160" s="1650"/>
      <c r="K160" s="1657"/>
      <c r="L160" s="1658"/>
      <c r="M160" s="676"/>
    </row>
    <row r="161" spans="2:13" x14ac:dyDescent="0.3">
      <c r="B161" s="676"/>
      <c r="C161" s="1643"/>
      <c r="D161" s="1641" t="s">
        <v>170</v>
      </c>
      <c r="E161" s="1645"/>
      <c r="F161" s="1646"/>
      <c r="G161" s="1647"/>
      <c r="H161" s="1655"/>
      <c r="I161" s="1656"/>
      <c r="J161" s="1650"/>
      <c r="K161" s="1657"/>
      <c r="L161" s="1658"/>
      <c r="M161" s="676"/>
    </row>
    <row r="162" spans="2:13" x14ac:dyDescent="0.3">
      <c r="B162" s="676"/>
      <c r="C162" s="1643"/>
      <c r="D162" s="834" t="s">
        <v>1750</v>
      </c>
      <c r="E162" s="1645"/>
      <c r="F162" s="1646"/>
      <c r="G162" s="1647"/>
      <c r="H162" s="1655"/>
      <c r="I162" s="1656"/>
      <c r="J162" s="1650"/>
      <c r="K162" s="1657"/>
      <c r="L162" s="1658"/>
      <c r="M162" s="676"/>
    </row>
    <row r="163" spans="2:13" x14ac:dyDescent="0.3">
      <c r="B163" s="676"/>
      <c r="C163" s="1643"/>
      <c r="D163" s="1644" t="s">
        <v>4240</v>
      </c>
      <c r="E163" s="1645" t="s">
        <v>1772</v>
      </c>
      <c r="F163" s="1646">
        <v>1</v>
      </c>
      <c r="G163" s="1647"/>
      <c r="H163" s="1655"/>
      <c r="I163" s="1656"/>
      <c r="J163" s="1650">
        <f t="shared" si="3"/>
        <v>1</v>
      </c>
      <c r="K163" s="1657"/>
      <c r="L163" s="1658"/>
      <c r="M163" s="676"/>
    </row>
    <row r="164" spans="2:13" x14ac:dyDescent="0.3">
      <c r="B164" s="676"/>
      <c r="C164" s="1643"/>
      <c r="D164" s="1644" t="s">
        <v>4241</v>
      </c>
      <c r="E164" s="1645" t="s">
        <v>1773</v>
      </c>
      <c r="F164" s="1646">
        <v>1</v>
      </c>
      <c r="G164" s="1647"/>
      <c r="H164" s="1655"/>
      <c r="I164" s="1656"/>
      <c r="J164" s="1650">
        <f t="shared" si="3"/>
        <v>1</v>
      </c>
      <c r="K164" s="1657"/>
      <c r="L164" s="1658"/>
      <c r="M164" s="676"/>
    </row>
    <row r="165" spans="2:13" x14ac:dyDescent="0.3">
      <c r="B165" s="676"/>
      <c r="C165" s="1643"/>
      <c r="D165" s="1644" t="s">
        <v>1775</v>
      </c>
      <c r="E165" s="1645" t="s">
        <v>1774</v>
      </c>
      <c r="F165" s="1646">
        <v>1</v>
      </c>
      <c r="G165" s="1647"/>
      <c r="H165" s="1655"/>
      <c r="I165" s="1656"/>
      <c r="J165" s="1650">
        <f t="shared" si="3"/>
        <v>1</v>
      </c>
      <c r="K165" s="1657"/>
      <c r="L165" s="1658"/>
      <c r="M165" s="676"/>
    </row>
    <row r="166" spans="2:13" x14ac:dyDescent="0.3">
      <c r="B166" s="676"/>
      <c r="C166" s="1643"/>
      <c r="D166" s="1644" t="s">
        <v>4320</v>
      </c>
      <c r="E166" s="1645" t="s">
        <v>1781</v>
      </c>
      <c r="F166" s="1646">
        <v>1</v>
      </c>
      <c r="G166" s="1647"/>
      <c r="H166" s="1655"/>
      <c r="I166" s="1656"/>
      <c r="J166" s="1650">
        <f t="shared" si="3"/>
        <v>1</v>
      </c>
      <c r="K166" s="1657"/>
      <c r="L166" s="1658"/>
      <c r="M166" s="676"/>
    </row>
    <row r="167" spans="2:13" x14ac:dyDescent="0.3">
      <c r="B167" s="676"/>
      <c r="C167" s="1643"/>
      <c r="D167" s="1644" t="s">
        <v>4325</v>
      </c>
      <c r="E167" s="1645" t="s">
        <v>1782</v>
      </c>
      <c r="F167" s="1646">
        <v>1</v>
      </c>
      <c r="G167" s="1647"/>
      <c r="H167" s="1655"/>
      <c r="I167" s="1656"/>
      <c r="J167" s="1650">
        <f t="shared" si="3"/>
        <v>1</v>
      </c>
      <c r="K167" s="1657"/>
      <c r="L167" s="1658"/>
      <c r="M167" s="676"/>
    </row>
    <row r="168" spans="2:13" x14ac:dyDescent="0.3">
      <c r="B168" s="676"/>
      <c r="C168" s="1643"/>
      <c r="D168" s="1644" t="s">
        <v>388</v>
      </c>
      <c r="E168" s="1645" t="s">
        <v>1784</v>
      </c>
      <c r="F168" s="1646">
        <v>1</v>
      </c>
      <c r="G168" s="1647"/>
      <c r="H168" s="1655"/>
      <c r="I168" s="1656"/>
      <c r="J168" s="1650">
        <f t="shared" si="3"/>
        <v>1</v>
      </c>
      <c r="K168" s="1657"/>
      <c r="L168" s="1658"/>
      <c r="M168" s="676"/>
    </row>
    <row r="169" spans="2:13" x14ac:dyDescent="0.3">
      <c r="B169" s="676"/>
      <c r="C169" s="1643"/>
      <c r="D169" s="1644" t="s">
        <v>388</v>
      </c>
      <c r="E169" s="1645" t="s">
        <v>1774</v>
      </c>
      <c r="F169" s="1646">
        <v>1</v>
      </c>
      <c r="G169" s="1647"/>
      <c r="H169" s="1655"/>
      <c r="I169" s="1656"/>
      <c r="J169" s="1650">
        <f t="shared" si="3"/>
        <v>1</v>
      </c>
      <c r="K169" s="1657"/>
      <c r="L169" s="1658"/>
      <c r="M169" s="676"/>
    </row>
    <row r="170" spans="2:13" x14ac:dyDescent="0.3">
      <c r="C170" s="1643"/>
      <c r="D170" s="1644" t="s">
        <v>4306</v>
      </c>
      <c r="E170" s="1645" t="s">
        <v>1787</v>
      </c>
      <c r="F170" s="1646">
        <v>1</v>
      </c>
      <c r="G170" s="1647"/>
      <c r="H170" s="1655"/>
      <c r="I170" s="1656"/>
      <c r="J170" s="1650">
        <f t="shared" si="3"/>
        <v>1</v>
      </c>
      <c r="K170" s="1657"/>
      <c r="L170" s="1658"/>
    </row>
    <row r="171" spans="2:13" x14ac:dyDescent="0.3">
      <c r="C171" s="1643"/>
      <c r="D171" s="1644" t="s">
        <v>4320</v>
      </c>
      <c r="E171" s="1645" t="s">
        <v>1765</v>
      </c>
      <c r="F171" s="1646">
        <v>1</v>
      </c>
      <c r="G171" s="1647"/>
      <c r="H171" s="1655"/>
      <c r="I171" s="1656"/>
      <c r="J171" s="1650">
        <f t="shared" si="3"/>
        <v>1</v>
      </c>
      <c r="K171" s="1657"/>
      <c r="L171" s="1658"/>
    </row>
    <row r="172" spans="2:13" x14ac:dyDescent="0.3">
      <c r="C172" s="1643"/>
      <c r="D172" s="1644" t="s">
        <v>4320</v>
      </c>
      <c r="E172" s="1645" t="s">
        <v>1766</v>
      </c>
      <c r="F172" s="1646">
        <v>1</v>
      </c>
      <c r="G172" s="1647"/>
      <c r="H172" s="1655"/>
      <c r="I172" s="1656"/>
      <c r="J172" s="1650">
        <f t="shared" si="3"/>
        <v>1</v>
      </c>
      <c r="K172" s="1657"/>
      <c r="L172" s="1658"/>
    </row>
    <row r="173" spans="2:13" x14ac:dyDescent="0.3">
      <c r="B173" s="676"/>
      <c r="C173" s="1643"/>
      <c r="D173" s="1644"/>
      <c r="E173" s="1645"/>
      <c r="F173" s="1646"/>
      <c r="G173" s="1647"/>
      <c r="H173" s="1655"/>
      <c r="I173" s="1656"/>
      <c r="J173" s="1650"/>
      <c r="K173" s="1657"/>
      <c r="L173" s="1658"/>
      <c r="M173" s="676"/>
    </row>
    <row r="174" spans="2:13" x14ac:dyDescent="0.3">
      <c r="B174" s="676"/>
      <c r="C174" s="1643"/>
      <c r="D174" s="834" t="s">
        <v>1798</v>
      </c>
      <c r="E174" s="1645"/>
      <c r="F174" s="1646"/>
      <c r="G174" s="1647"/>
      <c r="H174" s="1655"/>
      <c r="I174" s="1656"/>
      <c r="J174" s="1650"/>
      <c r="K174" s="1657"/>
      <c r="L174" s="1658"/>
      <c r="M174" s="676"/>
    </row>
    <row r="175" spans="2:13" x14ac:dyDescent="0.3">
      <c r="B175" s="676"/>
      <c r="C175" s="1643"/>
      <c r="D175" s="1644" t="s">
        <v>4320</v>
      </c>
      <c r="E175" s="1645" t="s">
        <v>1786</v>
      </c>
      <c r="F175" s="1646">
        <v>1</v>
      </c>
      <c r="G175" s="1647"/>
      <c r="H175" s="1655"/>
      <c r="I175" s="1656"/>
      <c r="J175" s="1650">
        <f t="shared" si="3"/>
        <v>1</v>
      </c>
      <c r="K175" s="1657"/>
      <c r="L175" s="1658"/>
      <c r="M175" s="676"/>
    </row>
    <row r="176" spans="2:13" x14ac:dyDescent="0.3">
      <c r="B176" s="676"/>
      <c r="C176" s="1643"/>
      <c r="D176" s="1644" t="s">
        <v>4214</v>
      </c>
      <c r="E176" s="1645" t="s">
        <v>1816</v>
      </c>
      <c r="F176" s="1646">
        <v>2</v>
      </c>
      <c r="G176" s="1647"/>
      <c r="H176" s="1655"/>
      <c r="I176" s="1656"/>
      <c r="J176" s="1650">
        <f t="shared" si="3"/>
        <v>2</v>
      </c>
      <c r="K176" s="1657"/>
      <c r="L176" s="1658"/>
      <c r="M176" s="676"/>
    </row>
    <row r="177" spans="2:13" x14ac:dyDescent="0.3">
      <c r="B177" s="676"/>
      <c r="C177" s="1643"/>
      <c r="D177" s="1644" t="s">
        <v>4320</v>
      </c>
      <c r="E177" s="1645" t="s">
        <v>1819</v>
      </c>
      <c r="F177" s="1646">
        <v>1</v>
      </c>
      <c r="G177" s="1647"/>
      <c r="H177" s="1655"/>
      <c r="I177" s="1656"/>
      <c r="J177" s="1650">
        <f t="shared" si="3"/>
        <v>1</v>
      </c>
      <c r="K177" s="1657"/>
      <c r="L177" s="1658"/>
      <c r="M177" s="676"/>
    </row>
    <row r="178" spans="2:13" x14ac:dyDescent="0.3">
      <c r="B178" s="676"/>
      <c r="C178" s="1643"/>
      <c r="D178" s="1644" t="s">
        <v>4215</v>
      </c>
      <c r="E178" s="1645" t="s">
        <v>2222</v>
      </c>
      <c r="F178" s="1646">
        <v>2</v>
      </c>
      <c r="G178" s="1647"/>
      <c r="H178" s="1655"/>
      <c r="I178" s="1656"/>
      <c r="J178" s="1650">
        <f t="shared" si="3"/>
        <v>2</v>
      </c>
      <c r="K178" s="1657"/>
      <c r="L178" s="1658"/>
      <c r="M178" s="676"/>
    </row>
    <row r="179" spans="2:13" x14ac:dyDescent="0.3">
      <c r="B179" s="676"/>
      <c r="C179" s="1643"/>
      <c r="D179" s="1644" t="s">
        <v>4320</v>
      </c>
      <c r="E179" s="1645" t="s">
        <v>2214</v>
      </c>
      <c r="F179" s="1646">
        <v>1</v>
      </c>
      <c r="G179" s="1647"/>
      <c r="H179" s="1655"/>
      <c r="I179" s="1656"/>
      <c r="J179" s="1650">
        <f t="shared" si="3"/>
        <v>1</v>
      </c>
      <c r="K179" s="1657"/>
      <c r="L179" s="1658"/>
      <c r="M179" s="676"/>
    </row>
    <row r="180" spans="2:13" x14ac:dyDescent="0.3">
      <c r="B180" s="676"/>
      <c r="C180" s="1643"/>
      <c r="D180" s="1644"/>
      <c r="E180" s="1645"/>
      <c r="F180" s="1646"/>
      <c r="G180" s="1647"/>
      <c r="H180" s="1655"/>
      <c r="I180" s="1656"/>
      <c r="J180" s="1650"/>
      <c r="K180" s="1657"/>
      <c r="L180" s="1658"/>
      <c r="M180" s="676"/>
    </row>
    <row r="181" spans="2:13" x14ac:dyDescent="0.3">
      <c r="B181" s="676"/>
      <c r="C181" s="1643"/>
      <c r="D181" s="834" t="s">
        <v>1844</v>
      </c>
      <c r="E181" s="1645"/>
      <c r="F181" s="1646"/>
      <c r="G181" s="1647"/>
      <c r="H181" s="1655"/>
      <c r="I181" s="1656"/>
      <c r="J181" s="1650"/>
      <c r="K181" s="1657"/>
      <c r="L181" s="1658"/>
      <c r="M181" s="676"/>
    </row>
    <row r="182" spans="2:13" x14ac:dyDescent="0.3">
      <c r="B182" s="676"/>
      <c r="C182" s="1643"/>
      <c r="D182" s="1644" t="s">
        <v>4320</v>
      </c>
      <c r="E182" s="1645" t="s">
        <v>2215</v>
      </c>
      <c r="F182" s="1646">
        <v>1</v>
      </c>
      <c r="G182" s="1647"/>
      <c r="H182" s="1655"/>
      <c r="I182" s="1656"/>
      <c r="J182" s="1650">
        <f t="shared" si="3"/>
        <v>1</v>
      </c>
      <c r="K182" s="1657"/>
      <c r="L182" s="1658"/>
      <c r="M182" s="676"/>
    </row>
    <row r="183" spans="2:13" x14ac:dyDescent="0.3">
      <c r="B183" s="676"/>
      <c r="C183" s="1643"/>
      <c r="D183" s="1644" t="s">
        <v>4320</v>
      </c>
      <c r="E183" s="1645" t="s">
        <v>1850</v>
      </c>
      <c r="F183" s="1646">
        <v>1</v>
      </c>
      <c r="G183" s="1647"/>
      <c r="H183" s="1655"/>
      <c r="I183" s="1656"/>
      <c r="J183" s="1650">
        <f t="shared" si="3"/>
        <v>1</v>
      </c>
      <c r="K183" s="1657"/>
      <c r="L183" s="1658"/>
      <c r="M183" s="676"/>
    </row>
    <row r="184" spans="2:13" x14ac:dyDescent="0.3">
      <c r="B184" s="676"/>
      <c r="C184" s="1643"/>
      <c r="D184" s="1644" t="s">
        <v>4320</v>
      </c>
      <c r="E184" s="1645" t="s">
        <v>2216</v>
      </c>
      <c r="F184" s="1646">
        <v>1</v>
      </c>
      <c r="G184" s="1647"/>
      <c r="H184" s="1655"/>
      <c r="I184" s="1656"/>
      <c r="J184" s="1650">
        <f t="shared" si="3"/>
        <v>1</v>
      </c>
      <c r="K184" s="1657"/>
      <c r="L184" s="1658"/>
      <c r="M184" s="676"/>
    </row>
    <row r="185" spans="2:13" x14ac:dyDescent="0.3">
      <c r="B185" s="676"/>
      <c r="C185" s="1643"/>
      <c r="D185" s="1644" t="s">
        <v>4326</v>
      </c>
      <c r="E185" s="1645" t="s">
        <v>1881</v>
      </c>
      <c r="F185" s="1646">
        <v>1</v>
      </c>
      <c r="G185" s="1647"/>
      <c r="H185" s="1655"/>
      <c r="I185" s="1656"/>
      <c r="J185" s="1650">
        <f t="shared" si="3"/>
        <v>1</v>
      </c>
      <c r="K185" s="1657"/>
      <c r="L185" s="1658"/>
      <c r="M185" s="676"/>
    </row>
    <row r="186" spans="2:13" x14ac:dyDescent="0.3">
      <c r="B186" s="676"/>
      <c r="C186" s="1643"/>
      <c r="D186" s="1644" t="s">
        <v>4327</v>
      </c>
      <c r="E186" s="1645" t="s">
        <v>2468</v>
      </c>
      <c r="F186" s="1646">
        <v>1</v>
      </c>
      <c r="G186" s="1647"/>
      <c r="H186" s="1655"/>
      <c r="I186" s="1656"/>
      <c r="J186" s="1650">
        <f t="shared" si="3"/>
        <v>1</v>
      </c>
      <c r="K186" s="1657"/>
      <c r="L186" s="1658"/>
      <c r="M186" s="676"/>
    </row>
    <row r="187" spans="2:13" x14ac:dyDescent="0.25">
      <c r="B187" s="676"/>
      <c r="C187" s="1643"/>
      <c r="D187" s="1653" t="s">
        <v>4328</v>
      </c>
      <c r="E187" s="1645" t="s">
        <v>4329</v>
      </c>
      <c r="F187" s="1654">
        <v>1</v>
      </c>
      <c r="G187" s="1647"/>
      <c r="H187" s="1655"/>
      <c r="I187" s="1656"/>
      <c r="J187" s="1650">
        <f t="shared" si="3"/>
        <v>1</v>
      </c>
      <c r="K187" s="1657"/>
      <c r="L187" s="1658"/>
      <c r="M187" s="676"/>
    </row>
    <row r="188" spans="2:13" x14ac:dyDescent="0.3">
      <c r="B188" s="676"/>
      <c r="C188" s="1643"/>
      <c r="D188" s="1644" t="s">
        <v>4320</v>
      </c>
      <c r="E188" s="1645" t="s">
        <v>1865</v>
      </c>
      <c r="F188" s="1646">
        <v>1</v>
      </c>
      <c r="G188" s="1647"/>
      <c r="H188" s="1655"/>
      <c r="I188" s="1656"/>
      <c r="J188" s="1650">
        <f t="shared" si="3"/>
        <v>1</v>
      </c>
      <c r="K188" s="1657"/>
      <c r="L188" s="1658"/>
      <c r="M188" s="676"/>
    </row>
    <row r="189" spans="2:13" x14ac:dyDescent="0.3">
      <c r="B189" s="676"/>
      <c r="C189" s="1643"/>
      <c r="D189" s="1644" t="s">
        <v>4320</v>
      </c>
      <c r="E189" s="1645" t="s">
        <v>1866</v>
      </c>
      <c r="F189" s="1646">
        <v>1</v>
      </c>
      <c r="G189" s="1647"/>
      <c r="H189" s="1655"/>
      <c r="I189" s="1656"/>
      <c r="J189" s="1650">
        <f t="shared" si="3"/>
        <v>1</v>
      </c>
      <c r="K189" s="1657"/>
      <c r="L189" s="1658"/>
      <c r="M189" s="676"/>
    </row>
    <row r="190" spans="2:13" x14ac:dyDescent="0.3">
      <c r="B190" s="676"/>
      <c r="C190" s="1643"/>
      <c r="D190" s="1644" t="s">
        <v>4320</v>
      </c>
      <c r="E190" s="1645" t="s">
        <v>2211</v>
      </c>
      <c r="F190" s="1646">
        <v>1</v>
      </c>
      <c r="G190" s="1647"/>
      <c r="H190" s="1655"/>
      <c r="I190" s="1656"/>
      <c r="J190" s="1650">
        <f t="shared" si="3"/>
        <v>1</v>
      </c>
      <c r="K190" s="1657"/>
      <c r="L190" s="1658"/>
      <c r="M190" s="676"/>
    </row>
    <row r="191" spans="2:13" x14ac:dyDescent="0.3">
      <c r="B191" s="676"/>
      <c r="C191" s="1643"/>
      <c r="D191" s="1644" t="s">
        <v>4320</v>
      </c>
      <c r="E191" s="1645" t="s">
        <v>2207</v>
      </c>
      <c r="F191" s="1646">
        <v>1</v>
      </c>
      <c r="G191" s="1647"/>
      <c r="H191" s="1655"/>
      <c r="I191" s="1656"/>
      <c r="J191" s="1650">
        <f t="shared" si="3"/>
        <v>1</v>
      </c>
      <c r="K191" s="1657"/>
      <c r="L191" s="1658"/>
      <c r="M191" s="676"/>
    </row>
    <row r="192" spans="2:13" x14ac:dyDescent="0.3">
      <c r="B192" s="676"/>
      <c r="C192" s="1643"/>
      <c r="D192" s="1644"/>
      <c r="E192" s="1645"/>
      <c r="F192" s="1646"/>
      <c r="G192" s="1647"/>
      <c r="H192" s="1655"/>
      <c r="I192" s="1656"/>
      <c r="J192" s="1650"/>
      <c r="K192" s="1657"/>
      <c r="L192" s="1658"/>
      <c r="M192" s="676"/>
    </row>
    <row r="193" spans="2:13" x14ac:dyDescent="0.3">
      <c r="B193" s="676"/>
      <c r="C193" s="1643"/>
      <c r="D193" s="834" t="s">
        <v>1929</v>
      </c>
      <c r="E193" s="1645"/>
      <c r="F193" s="1646"/>
      <c r="G193" s="1647"/>
      <c r="H193" s="1655"/>
      <c r="I193" s="1656"/>
      <c r="J193" s="1650"/>
      <c r="K193" s="1657"/>
      <c r="L193" s="1658"/>
      <c r="M193" s="676"/>
    </row>
    <row r="194" spans="2:13" x14ac:dyDescent="0.3">
      <c r="B194" s="676"/>
      <c r="C194" s="1643"/>
      <c r="D194" s="1644" t="s">
        <v>4320</v>
      </c>
      <c r="E194" s="1645" t="s">
        <v>2208</v>
      </c>
      <c r="F194" s="1646">
        <v>1</v>
      </c>
      <c r="G194" s="1647"/>
      <c r="H194" s="1655"/>
      <c r="I194" s="1656"/>
      <c r="J194" s="1650">
        <f t="shared" si="3"/>
        <v>1</v>
      </c>
      <c r="K194" s="1657"/>
      <c r="L194" s="1658"/>
      <c r="M194" s="676"/>
    </row>
    <row r="195" spans="2:13" x14ac:dyDescent="0.3">
      <c r="B195" s="676"/>
      <c r="C195" s="1643"/>
      <c r="D195" s="1644" t="s">
        <v>4320</v>
      </c>
      <c r="E195" s="1645" t="s">
        <v>2210</v>
      </c>
      <c r="F195" s="1646">
        <v>1</v>
      </c>
      <c r="G195" s="1647"/>
      <c r="H195" s="1655"/>
      <c r="I195" s="1656"/>
      <c r="J195" s="1650">
        <f t="shared" si="3"/>
        <v>1</v>
      </c>
      <c r="K195" s="1657"/>
      <c r="L195" s="1658"/>
      <c r="M195" s="676"/>
    </row>
    <row r="196" spans="2:13" x14ac:dyDescent="0.3">
      <c r="B196" s="676"/>
      <c r="C196" s="1643"/>
      <c r="D196" s="1644" t="s">
        <v>4320</v>
      </c>
      <c r="E196" s="1645" t="s">
        <v>2209</v>
      </c>
      <c r="F196" s="1646">
        <v>1</v>
      </c>
      <c r="G196" s="1647"/>
      <c r="H196" s="1655"/>
      <c r="I196" s="1656"/>
      <c r="J196" s="1650">
        <f t="shared" si="3"/>
        <v>1</v>
      </c>
      <c r="K196" s="1657"/>
      <c r="L196" s="1658"/>
      <c r="M196" s="676"/>
    </row>
    <row r="197" spans="2:13" x14ac:dyDescent="0.3">
      <c r="B197" s="676"/>
      <c r="C197" s="1643"/>
      <c r="D197" s="1644" t="s">
        <v>4234</v>
      </c>
      <c r="E197" s="1645" t="s">
        <v>1900</v>
      </c>
      <c r="F197" s="1646">
        <v>1</v>
      </c>
      <c r="G197" s="1647"/>
      <c r="H197" s="1655"/>
      <c r="I197" s="1656"/>
      <c r="J197" s="1650">
        <f t="shared" si="3"/>
        <v>1</v>
      </c>
      <c r="K197" s="1657"/>
      <c r="L197" s="1658"/>
      <c r="M197" s="676"/>
    </row>
    <row r="198" spans="2:13" x14ac:dyDescent="0.3">
      <c r="B198" s="676"/>
      <c r="C198" s="1643"/>
      <c r="D198" s="1644" t="s">
        <v>4320</v>
      </c>
      <c r="E198" s="1645" t="s">
        <v>1927</v>
      </c>
      <c r="F198" s="1646">
        <v>1</v>
      </c>
      <c r="G198" s="1647"/>
      <c r="H198" s="1655"/>
      <c r="I198" s="1656"/>
      <c r="J198" s="1650">
        <f t="shared" si="3"/>
        <v>1</v>
      </c>
      <c r="K198" s="1657"/>
      <c r="L198" s="1658"/>
      <c r="M198" s="676"/>
    </row>
    <row r="199" spans="2:13" x14ac:dyDescent="0.3">
      <c r="B199" s="676"/>
      <c r="C199" s="1643"/>
      <c r="D199" s="1644" t="s">
        <v>4320</v>
      </c>
      <c r="E199" s="1645" t="s">
        <v>1923</v>
      </c>
      <c r="F199" s="1646">
        <v>1</v>
      </c>
      <c r="G199" s="1647"/>
      <c r="H199" s="1655"/>
      <c r="I199" s="1656"/>
      <c r="J199" s="1650">
        <f t="shared" si="3"/>
        <v>1</v>
      </c>
      <c r="K199" s="1657"/>
      <c r="L199" s="1658"/>
      <c r="M199" s="676"/>
    </row>
    <row r="200" spans="2:13" x14ac:dyDescent="0.3">
      <c r="B200" s="676"/>
      <c r="C200" s="1643"/>
      <c r="D200" s="1644" t="s">
        <v>4320</v>
      </c>
      <c r="E200" s="1645" t="s">
        <v>1920</v>
      </c>
      <c r="F200" s="1646">
        <v>1</v>
      </c>
      <c r="G200" s="1647"/>
      <c r="H200" s="1655"/>
      <c r="I200" s="1656"/>
      <c r="J200" s="1650">
        <f t="shared" si="3"/>
        <v>1</v>
      </c>
      <c r="K200" s="1657"/>
      <c r="L200" s="1658"/>
      <c r="M200" s="676"/>
    </row>
    <row r="201" spans="2:13" x14ac:dyDescent="0.3">
      <c r="B201" s="676"/>
      <c r="C201" s="1643"/>
      <c r="D201" s="1644" t="s">
        <v>4320</v>
      </c>
      <c r="E201" s="1645" t="s">
        <v>1918</v>
      </c>
      <c r="F201" s="1646">
        <v>1</v>
      </c>
      <c r="G201" s="1647"/>
      <c r="H201" s="1655"/>
      <c r="I201" s="1656"/>
      <c r="J201" s="1650">
        <f t="shared" si="3"/>
        <v>1</v>
      </c>
      <c r="K201" s="1657"/>
      <c r="L201" s="1658"/>
      <c r="M201" s="676"/>
    </row>
    <row r="202" spans="2:13" x14ac:dyDescent="0.3">
      <c r="B202" s="676"/>
      <c r="C202" s="1643"/>
      <c r="D202" s="1644" t="s">
        <v>4320</v>
      </c>
      <c r="E202" s="1645" t="s">
        <v>2212</v>
      </c>
      <c r="F202" s="1646">
        <v>1</v>
      </c>
      <c r="G202" s="1647"/>
      <c r="H202" s="1655"/>
      <c r="I202" s="1656"/>
      <c r="J202" s="1650">
        <f t="shared" si="3"/>
        <v>1</v>
      </c>
      <c r="K202" s="1657"/>
      <c r="L202" s="1658"/>
      <c r="M202" s="676"/>
    </row>
    <row r="203" spans="2:13" x14ac:dyDescent="0.3">
      <c r="B203" s="676"/>
      <c r="C203" s="1643"/>
      <c r="D203" s="1644" t="s">
        <v>4320</v>
      </c>
      <c r="E203" s="1645" t="s">
        <v>2165</v>
      </c>
      <c r="F203" s="1646">
        <v>1</v>
      </c>
      <c r="G203" s="1647"/>
      <c r="H203" s="1655"/>
      <c r="I203" s="1656"/>
      <c r="J203" s="1650">
        <f t="shared" si="3"/>
        <v>1</v>
      </c>
      <c r="K203" s="1657"/>
      <c r="L203" s="1658"/>
      <c r="M203" s="676"/>
    </row>
    <row r="204" spans="2:13" x14ac:dyDescent="0.3">
      <c r="B204" s="676"/>
      <c r="C204" s="1643"/>
      <c r="D204" s="1644" t="s">
        <v>4320</v>
      </c>
      <c r="E204" s="1645" t="s">
        <v>2213</v>
      </c>
      <c r="F204" s="1646">
        <v>1</v>
      </c>
      <c r="G204" s="1647"/>
      <c r="H204" s="1655"/>
      <c r="I204" s="1656"/>
      <c r="J204" s="1650">
        <f t="shared" si="3"/>
        <v>1</v>
      </c>
      <c r="K204" s="1657"/>
      <c r="L204" s="1658"/>
      <c r="M204" s="676"/>
    </row>
    <row r="205" spans="2:13" x14ac:dyDescent="0.3">
      <c r="B205" s="676"/>
      <c r="C205" s="1643"/>
      <c r="D205" s="1644"/>
      <c r="E205" s="1645"/>
      <c r="F205" s="1646"/>
      <c r="G205" s="1647"/>
      <c r="H205" s="1655"/>
      <c r="I205" s="1656"/>
      <c r="J205" s="1650"/>
      <c r="K205" s="1657"/>
      <c r="L205" s="1658"/>
      <c r="M205" s="676"/>
    </row>
    <row r="206" spans="2:13" x14ac:dyDescent="0.3">
      <c r="B206" s="676"/>
      <c r="C206" s="1643"/>
      <c r="D206" s="1644"/>
      <c r="E206" s="1645"/>
      <c r="F206" s="1646"/>
      <c r="G206" s="1647"/>
      <c r="H206" s="1655"/>
      <c r="I206" s="1656"/>
      <c r="J206" s="1650"/>
      <c r="K206" s="1657"/>
      <c r="L206" s="1658"/>
      <c r="M206" s="676"/>
    </row>
    <row r="207" spans="2:13" x14ac:dyDescent="0.25">
      <c r="B207" s="676"/>
      <c r="C207" s="1659" t="s">
        <v>321</v>
      </c>
      <c r="D207" s="2262" t="s">
        <v>4330</v>
      </c>
      <c r="E207" s="2263"/>
      <c r="F207" s="2263"/>
      <c r="G207" s="2263"/>
      <c r="H207" s="2263"/>
      <c r="I207" s="2263"/>
      <c r="J207" s="2263"/>
      <c r="K207" s="2263"/>
      <c r="L207" s="2264"/>
      <c r="M207" s="676"/>
    </row>
    <row r="208" spans="2:13" x14ac:dyDescent="0.25">
      <c r="B208" s="676"/>
      <c r="C208" s="684" t="s">
        <v>1</v>
      </c>
      <c r="D208" s="1008" t="s">
        <v>2</v>
      </c>
      <c r="E208" s="691" t="s">
        <v>208</v>
      </c>
      <c r="F208" s="691" t="s">
        <v>45</v>
      </c>
      <c r="G208" s="713" t="s">
        <v>52</v>
      </c>
      <c r="H208" s="713" t="s">
        <v>47</v>
      </c>
      <c r="I208" s="713" t="s">
        <v>48</v>
      </c>
      <c r="J208" s="460" t="s">
        <v>49</v>
      </c>
      <c r="K208" s="93" t="s">
        <v>50</v>
      </c>
      <c r="L208" s="721" t="s">
        <v>3</v>
      </c>
      <c r="M208" s="676"/>
    </row>
    <row r="209" spans="2:13" x14ac:dyDescent="0.25">
      <c r="B209" s="676"/>
      <c r="C209" s="1660"/>
      <c r="D209" s="1661"/>
      <c r="E209" s="1662"/>
      <c r="F209" s="865"/>
      <c r="G209" s="1499"/>
      <c r="H209" s="1499"/>
      <c r="I209" s="717"/>
      <c r="J209" s="1010"/>
      <c r="K209" s="145">
        <f>SUM(J214:J228)</f>
        <v>7</v>
      </c>
      <c r="L209" s="722" t="s">
        <v>15</v>
      </c>
      <c r="M209" s="676"/>
    </row>
    <row r="210" spans="2:13" x14ac:dyDescent="0.25">
      <c r="B210" s="676"/>
      <c r="C210" s="818"/>
      <c r="D210" s="1011"/>
      <c r="E210" s="822"/>
      <c r="F210" s="822"/>
      <c r="G210" s="1012"/>
      <c r="H210" s="822"/>
      <c r="I210" s="819"/>
      <c r="J210" s="526"/>
      <c r="K210" s="129"/>
      <c r="L210" s="1013"/>
      <c r="M210" s="676"/>
    </row>
    <row r="211" spans="2:13" x14ac:dyDescent="0.25">
      <c r="B211" s="676"/>
      <c r="C211" s="1014"/>
      <c r="D211" s="623" t="s">
        <v>169</v>
      </c>
      <c r="E211" s="824"/>
      <c r="F211" s="824"/>
      <c r="G211" s="751"/>
      <c r="H211" s="619"/>
      <c r="I211" s="679"/>
      <c r="J211" s="1015"/>
      <c r="K211" s="107"/>
      <c r="L211" s="1016"/>
      <c r="M211" s="676"/>
    </row>
    <row r="212" spans="2:13" x14ac:dyDescent="0.25">
      <c r="B212" s="676"/>
      <c r="C212" s="1014"/>
      <c r="D212" s="1641" t="s">
        <v>170</v>
      </c>
      <c r="E212" s="824"/>
      <c r="F212" s="1642"/>
      <c r="G212" s="751"/>
      <c r="H212" s="619"/>
      <c r="I212" s="679"/>
      <c r="J212" s="1015"/>
      <c r="K212" s="107"/>
      <c r="L212" s="1016"/>
      <c r="M212" s="676"/>
    </row>
    <row r="213" spans="2:13" x14ac:dyDescent="0.3">
      <c r="B213" s="676"/>
      <c r="C213" s="1014"/>
      <c r="D213" s="834" t="s">
        <v>925</v>
      </c>
      <c r="E213" s="824"/>
      <c r="F213" s="625"/>
      <c r="G213" s="619"/>
      <c r="H213" s="619"/>
      <c r="I213" s="679"/>
      <c r="J213" s="1015"/>
      <c r="K213" s="107"/>
      <c r="L213" s="1016"/>
      <c r="M213" s="676"/>
    </row>
    <row r="214" spans="2:13" x14ac:dyDescent="0.3">
      <c r="B214" s="676"/>
      <c r="C214" s="1643"/>
      <c r="D214" s="1644" t="s">
        <v>4331</v>
      </c>
      <c r="E214" s="1645" t="s">
        <v>862</v>
      </c>
      <c r="F214" s="1646">
        <v>1</v>
      </c>
      <c r="G214" s="1647"/>
      <c r="H214" s="1648"/>
      <c r="I214" s="1649"/>
      <c r="J214" s="1650">
        <f>F214</f>
        <v>1</v>
      </c>
      <c r="K214" s="1651"/>
      <c r="L214" s="1652"/>
      <c r="M214" s="676"/>
    </row>
    <row r="215" spans="2:13" x14ac:dyDescent="0.3">
      <c r="B215" s="676"/>
      <c r="C215" s="1643"/>
      <c r="D215" s="1644"/>
      <c r="E215" s="1645"/>
      <c r="F215" s="1646"/>
      <c r="G215" s="1647"/>
      <c r="H215" s="1648"/>
      <c r="I215" s="1649"/>
      <c r="J215" s="1650"/>
      <c r="K215" s="1651"/>
      <c r="L215" s="1652"/>
      <c r="M215" s="676"/>
    </row>
    <row r="216" spans="2:13" x14ac:dyDescent="0.3">
      <c r="B216" s="676"/>
      <c r="C216" s="1643"/>
      <c r="D216" s="834" t="s">
        <v>1021</v>
      </c>
      <c r="E216" s="1645"/>
      <c r="F216" s="1646"/>
      <c r="G216" s="1647"/>
      <c r="H216" s="1648"/>
      <c r="I216" s="1649"/>
      <c r="J216" s="1650"/>
      <c r="K216" s="1651"/>
      <c r="L216" s="1652"/>
      <c r="M216" s="676"/>
    </row>
    <row r="217" spans="2:13" x14ac:dyDescent="0.3">
      <c r="B217" s="676"/>
      <c r="C217" s="1643"/>
      <c r="D217" s="1644" t="s">
        <v>4332</v>
      </c>
      <c r="E217" s="1645" t="s">
        <v>1038</v>
      </c>
      <c r="F217" s="1646">
        <v>1</v>
      </c>
      <c r="G217" s="1647"/>
      <c r="H217" s="1648"/>
      <c r="I217" s="1649"/>
      <c r="J217" s="1650">
        <f t="shared" ref="J217:J228" si="4">F217</f>
        <v>1</v>
      </c>
      <c r="K217" s="1651"/>
      <c r="L217" s="1652"/>
      <c r="M217" s="676"/>
    </row>
    <row r="218" spans="2:13" x14ac:dyDescent="0.3">
      <c r="B218" s="676"/>
      <c r="C218" s="1643"/>
      <c r="D218" s="1644" t="s">
        <v>4333</v>
      </c>
      <c r="E218" s="1645" t="s">
        <v>1042</v>
      </c>
      <c r="F218" s="1646">
        <v>1</v>
      </c>
      <c r="G218" s="1647"/>
      <c r="H218" s="1648"/>
      <c r="I218" s="1649"/>
      <c r="J218" s="1650">
        <f t="shared" si="4"/>
        <v>1</v>
      </c>
      <c r="K218" s="1651"/>
      <c r="L218" s="1652"/>
      <c r="M218" s="676"/>
    </row>
    <row r="219" spans="2:13" x14ac:dyDescent="0.3">
      <c r="C219" s="1643"/>
      <c r="D219" s="1644" t="s">
        <v>4306</v>
      </c>
      <c r="E219" s="1645" t="s">
        <v>1049</v>
      </c>
      <c r="F219" s="1646">
        <v>1</v>
      </c>
      <c r="G219" s="1647"/>
      <c r="H219" s="1648"/>
      <c r="I219" s="1649"/>
      <c r="J219" s="1650">
        <f t="shared" si="4"/>
        <v>1</v>
      </c>
      <c r="K219" s="1651"/>
      <c r="L219" s="1652"/>
    </row>
    <row r="220" spans="2:13" x14ac:dyDescent="0.3">
      <c r="C220" s="1643"/>
      <c r="D220" s="1644" t="s">
        <v>388</v>
      </c>
      <c r="E220" s="1645" t="s">
        <v>1047</v>
      </c>
      <c r="F220" s="1646">
        <v>1</v>
      </c>
      <c r="G220" s="1647"/>
      <c r="H220" s="1648"/>
      <c r="I220" s="1649"/>
      <c r="J220" s="1650">
        <f t="shared" si="4"/>
        <v>1</v>
      </c>
      <c r="K220" s="1651"/>
      <c r="L220" s="1652"/>
    </row>
    <row r="221" spans="2:13" x14ac:dyDescent="0.3">
      <c r="C221" s="1643"/>
      <c r="D221" s="1644"/>
      <c r="E221" s="1645"/>
      <c r="F221" s="1646"/>
      <c r="G221" s="1647"/>
      <c r="H221" s="1648"/>
      <c r="I221" s="1649"/>
      <c r="J221" s="1650"/>
      <c r="K221" s="1651"/>
      <c r="L221" s="1652"/>
    </row>
    <row r="222" spans="2:13" x14ac:dyDescent="0.3">
      <c r="B222" s="676"/>
      <c r="C222" s="1643"/>
      <c r="D222" s="834" t="s">
        <v>1385</v>
      </c>
      <c r="E222" s="1645"/>
      <c r="F222" s="1646"/>
      <c r="G222" s="1647"/>
      <c r="H222" s="1648"/>
      <c r="I222" s="1649"/>
      <c r="J222" s="1650"/>
      <c r="K222" s="1651"/>
      <c r="L222" s="1652"/>
      <c r="M222" s="676"/>
    </row>
    <row r="223" spans="2:13" x14ac:dyDescent="0.3">
      <c r="B223" s="676"/>
      <c r="C223" s="1643"/>
      <c r="D223" s="1644" t="s">
        <v>4334</v>
      </c>
      <c r="E223" s="1645" t="s">
        <v>3475</v>
      </c>
      <c r="F223" s="1646">
        <v>1</v>
      </c>
      <c r="G223" s="1647"/>
      <c r="H223" s="1648"/>
      <c r="I223" s="1649"/>
      <c r="J223" s="1650">
        <f t="shared" si="4"/>
        <v>1</v>
      </c>
      <c r="K223" s="1651"/>
      <c r="L223" s="1652"/>
      <c r="M223" s="676"/>
    </row>
    <row r="224" spans="2:13" x14ac:dyDescent="0.3">
      <c r="B224" s="676"/>
      <c r="C224" s="1643"/>
      <c r="D224" s="1644"/>
      <c r="E224" s="1645"/>
      <c r="F224" s="1646"/>
      <c r="G224" s="1647"/>
      <c r="H224" s="1648"/>
      <c r="I224" s="1649"/>
      <c r="J224" s="1650"/>
      <c r="K224" s="1651"/>
      <c r="L224" s="1652"/>
      <c r="M224" s="676"/>
    </row>
    <row r="225" spans="2:13" x14ac:dyDescent="0.3">
      <c r="B225" s="676"/>
      <c r="C225" s="1643"/>
      <c r="D225" s="623" t="s">
        <v>200</v>
      </c>
      <c r="E225" s="1645"/>
      <c r="F225" s="1646"/>
      <c r="G225" s="1647"/>
      <c r="H225" s="1648"/>
      <c r="I225" s="1649"/>
      <c r="J225" s="1650"/>
      <c r="K225" s="1651"/>
      <c r="L225" s="1652"/>
      <c r="M225" s="676"/>
    </row>
    <row r="226" spans="2:13" x14ac:dyDescent="0.3">
      <c r="B226" s="676"/>
      <c r="C226" s="1643"/>
      <c r="D226" s="1641" t="s">
        <v>170</v>
      </c>
      <c r="E226" s="1645"/>
      <c r="F226" s="1646"/>
      <c r="G226" s="1647"/>
      <c r="H226" s="1648"/>
      <c r="I226" s="1649"/>
      <c r="J226" s="1650"/>
      <c r="K226" s="1651"/>
      <c r="L226" s="1652"/>
      <c r="M226" s="676"/>
    </row>
    <row r="227" spans="2:13" x14ac:dyDescent="0.3">
      <c r="B227" s="676"/>
      <c r="C227" s="1643"/>
      <c r="D227" s="834" t="s">
        <v>1692</v>
      </c>
      <c r="E227" s="1645"/>
      <c r="F227" s="1646"/>
      <c r="G227" s="1647"/>
      <c r="H227" s="1648"/>
      <c r="I227" s="1649"/>
      <c r="J227" s="1650"/>
      <c r="K227" s="1651"/>
      <c r="L227" s="1652"/>
      <c r="M227" s="676"/>
    </row>
    <row r="228" spans="2:13" x14ac:dyDescent="0.3">
      <c r="B228" s="676"/>
      <c r="C228" s="1643"/>
      <c r="D228" s="627" t="s">
        <v>4335</v>
      </c>
      <c r="E228" s="1645" t="s">
        <v>1703</v>
      </c>
      <c r="F228" s="1646">
        <v>1</v>
      </c>
      <c r="G228" s="1647"/>
      <c r="H228" s="1648"/>
      <c r="I228" s="1649"/>
      <c r="J228" s="1650">
        <f t="shared" si="4"/>
        <v>1</v>
      </c>
      <c r="K228" s="1651"/>
      <c r="L228" s="1652"/>
      <c r="M228" s="676"/>
    </row>
  </sheetData>
  <mergeCells count="13">
    <mergeCell ref="D207:L207"/>
    <mergeCell ref="E8:H8"/>
    <mergeCell ref="I8:L8"/>
    <mergeCell ref="C9:L9"/>
    <mergeCell ref="D10:L10"/>
    <mergeCell ref="D11:L11"/>
    <mergeCell ref="D12:L12"/>
    <mergeCell ref="C3:L3"/>
    <mergeCell ref="C4:L4"/>
    <mergeCell ref="C5:L5"/>
    <mergeCell ref="D6:L6"/>
    <mergeCell ref="E7:H7"/>
    <mergeCell ref="I7:L7"/>
  </mergeCells>
  <printOptions horizontalCentered="1"/>
  <pageMargins left="0.78740157480314965" right="0.59055118110236227" top="0.59055118110236227" bottom="1.1811023622047245" header="0" footer="0.27559055118110237"/>
  <pageSetup paperSize="9" scale="68" fitToHeight="0" orientation="portrait" r:id="rId1"/>
  <headerFooter>
    <oddFooter>&amp;C&amp;P DE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E0D25-41AE-43F3-9B2C-449CCC7AF66C}">
  <sheetPr>
    <tabColor rgb="FFCCCCFF"/>
    <pageSetUpPr fitToPage="1"/>
  </sheetPr>
  <dimension ref="C1:M3447"/>
  <sheetViews>
    <sheetView view="pageBreakPreview" zoomScale="70" zoomScaleNormal="100" zoomScaleSheetLayoutView="70" workbookViewId="0">
      <selection activeCell="D7" sqref="D7:F7"/>
    </sheetView>
  </sheetViews>
  <sheetFormatPr baseColWidth="10" defaultColWidth="11.44140625" defaultRowHeight="13.8" x14ac:dyDescent="0.3"/>
  <cols>
    <col min="1" max="1" width="1.109375" style="248" customWidth="1"/>
    <col min="2" max="2" width="2" style="248" customWidth="1"/>
    <col min="3" max="3" width="18.6640625" style="248" customWidth="1"/>
    <col min="4" max="4" width="50.6640625" style="248" customWidth="1"/>
    <col min="5" max="5" width="10.88671875" style="248" customWidth="1"/>
    <col min="6" max="8" width="12.6640625" style="248" customWidth="1"/>
    <col min="9" max="9" width="14.6640625" style="249" customWidth="1"/>
    <col min="10" max="10" width="10.6640625" style="288" customWidth="1"/>
    <col min="11" max="11" width="13.109375" style="248" customWidth="1"/>
    <col min="12" max="12" width="8.5546875" style="248" customWidth="1"/>
    <col min="13" max="13" width="11.44140625" style="302"/>
    <col min="14" max="16384" width="11.44140625" style="248"/>
  </cols>
  <sheetData>
    <row r="1" spans="3:12" ht="14.4" thickBot="1" x14ac:dyDescent="0.35"/>
    <row r="2" spans="3:12" x14ac:dyDescent="0.3">
      <c r="C2" s="1989"/>
      <c r="D2" s="1990"/>
      <c r="E2" s="1990"/>
      <c r="F2" s="1990"/>
      <c r="G2" s="1990"/>
      <c r="H2" s="1990"/>
      <c r="I2" s="1990"/>
      <c r="J2" s="1990"/>
      <c r="K2" s="1990"/>
      <c r="L2" s="1991"/>
    </row>
    <row r="3" spans="3:12" ht="12.75" customHeight="1" x14ac:dyDescent="0.3">
      <c r="C3" s="2274" t="s">
        <v>44</v>
      </c>
      <c r="D3" s="2275"/>
      <c r="E3" s="2275"/>
      <c r="F3" s="2275"/>
      <c r="G3" s="2275"/>
      <c r="H3" s="2275"/>
      <c r="I3" s="2275"/>
      <c r="J3" s="2275"/>
      <c r="K3" s="2275"/>
      <c r="L3" s="2276"/>
    </row>
    <row r="4" spans="3:12" ht="25.5" customHeight="1" x14ac:dyDescent="0.3">
      <c r="C4" s="2277"/>
      <c r="D4" s="2278"/>
      <c r="E4" s="2278"/>
      <c r="F4" s="2278"/>
      <c r="G4" s="2278"/>
      <c r="H4" s="2278"/>
      <c r="I4" s="2278"/>
      <c r="J4" s="2278"/>
      <c r="K4" s="2278"/>
      <c r="L4" s="2279"/>
    </row>
    <row r="5" spans="3:12" x14ac:dyDescent="0.3">
      <c r="C5" s="1412">
        <f>RESUMEN!C3</f>
        <v>0</v>
      </c>
      <c r="D5" s="2280" t="str">
        <f>RESUMEN!D3</f>
        <v>"RECONSTRUCCION DEL HOSPITAL SAUL GARRIDO ROSILLO  II-1, DISTRITO DE TUMBES, PROVINCIA DE TUMBES, DEPARTAMENTO DE TUMBES"</v>
      </c>
      <c r="E5" s="2280"/>
      <c r="F5" s="2280"/>
      <c r="G5" s="2280"/>
      <c r="H5" s="2280"/>
      <c r="I5" s="2280"/>
      <c r="J5" s="2280"/>
      <c r="K5" s="2280"/>
      <c r="L5" s="2281"/>
    </row>
    <row r="6" spans="3:12" x14ac:dyDescent="0.3">
      <c r="C6" s="1412" t="str">
        <f>RESUMEN!C5</f>
        <v>ENTIDAD:</v>
      </c>
      <c r="D6" s="2282"/>
      <c r="E6" s="2282"/>
      <c r="F6" s="2282"/>
      <c r="G6" s="1456" t="str">
        <f>RESUMEN!E5</f>
        <v>DEPART:</v>
      </c>
      <c r="H6" s="1456" t="str">
        <f>RESUMEN!F5</f>
        <v>TUMBES</v>
      </c>
      <c r="I6" s="1456"/>
      <c r="J6" s="676"/>
      <c r="K6" s="676"/>
      <c r="L6" s="1342"/>
    </row>
    <row r="7" spans="3:12" x14ac:dyDescent="0.3">
      <c r="C7" s="1412" t="str">
        <f>RESUMEN!C6</f>
        <v>FECHA:</v>
      </c>
      <c r="D7" s="2288">
        <v>44714</v>
      </c>
      <c r="E7" s="2282"/>
      <c r="F7" s="2282"/>
      <c r="G7" s="1456" t="str">
        <f>RESUMEN!E6</f>
        <v>PROV:</v>
      </c>
      <c r="H7" s="1456" t="str">
        <f>RESUMEN!F6</f>
        <v>TUMBES</v>
      </c>
      <c r="I7" s="1456"/>
      <c r="J7" s="676"/>
      <c r="K7" s="676"/>
      <c r="L7" s="1342"/>
    </row>
    <row r="8" spans="3:12" ht="14.4" thickBot="1" x14ac:dyDescent="0.35">
      <c r="C8" s="1414"/>
      <c r="D8" s="1346"/>
      <c r="E8" s="1346"/>
      <c r="F8" s="1346"/>
      <c r="G8" s="1415"/>
      <c r="H8" s="1415"/>
      <c r="I8" s="1415"/>
      <c r="J8" s="1346"/>
      <c r="K8" s="1346"/>
      <c r="L8" s="1347"/>
    </row>
    <row r="9" spans="3:12" ht="14.4" thickBot="1" x14ac:dyDescent="0.35">
      <c r="C9" s="2289"/>
      <c r="D9" s="2290"/>
      <c r="E9" s="2290"/>
      <c r="F9" s="2290"/>
      <c r="G9" s="2290"/>
      <c r="H9" s="2290"/>
      <c r="I9" s="2290"/>
      <c r="J9" s="2290"/>
      <c r="K9" s="2290"/>
      <c r="L9" s="2291"/>
    </row>
    <row r="10" spans="3:12" ht="16.5" customHeight="1" x14ac:dyDescent="0.3">
      <c r="C10" s="1416" t="str">
        <f>[42]RESUMEN!C423</f>
        <v>03.12</v>
      </c>
      <c r="D10" s="2292" t="str">
        <f>[42]RESUMEN!D423</f>
        <v>PINTURA</v>
      </c>
      <c r="E10" s="2293"/>
      <c r="F10" s="2293"/>
      <c r="G10" s="2293"/>
      <c r="H10" s="2293"/>
      <c r="I10" s="2293"/>
      <c r="J10" s="2293"/>
      <c r="K10" s="2293"/>
      <c r="L10" s="2294"/>
    </row>
    <row r="11" spans="3:12" ht="16.5" customHeight="1" x14ac:dyDescent="0.3">
      <c r="C11" s="1417" t="s">
        <v>41</v>
      </c>
      <c r="D11" s="2286" t="s">
        <v>4297</v>
      </c>
      <c r="E11" s="2286"/>
      <c r="F11" s="2286"/>
      <c r="G11" s="2286"/>
      <c r="H11" s="2286"/>
      <c r="I11" s="2286"/>
      <c r="J11" s="2286"/>
      <c r="K11" s="2286"/>
      <c r="L11" s="2287"/>
    </row>
    <row r="12" spans="3:12" ht="16.5" customHeight="1" x14ac:dyDescent="0.3">
      <c r="C12" s="1418" t="str">
        <f>+[43]RESUMEN!C428</f>
        <v>03.12.02.01</v>
      </c>
      <c r="D12" s="2265" t="s">
        <v>4298</v>
      </c>
      <c r="E12" s="2266"/>
      <c r="F12" s="2266"/>
      <c r="G12" s="2266"/>
      <c r="H12" s="2266"/>
      <c r="I12" s="2266"/>
      <c r="J12" s="2266"/>
      <c r="K12" s="2266"/>
      <c r="L12" s="2267"/>
    </row>
    <row r="13" spans="3:12" ht="16.5" customHeight="1" x14ac:dyDescent="0.3">
      <c r="C13" s="684" t="s">
        <v>1</v>
      </c>
      <c r="D13" s="691" t="s">
        <v>2</v>
      </c>
      <c r="E13" s="691"/>
      <c r="F13" s="691" t="s">
        <v>45</v>
      </c>
      <c r="G13" s="1419" t="s">
        <v>46</v>
      </c>
      <c r="H13" s="713" t="s">
        <v>47</v>
      </c>
      <c r="I13" s="713" t="s">
        <v>48</v>
      </c>
      <c r="J13" s="460" t="s">
        <v>49</v>
      </c>
      <c r="K13" s="93" t="s">
        <v>50</v>
      </c>
      <c r="L13" s="721" t="s">
        <v>3</v>
      </c>
    </row>
    <row r="14" spans="3:12" ht="16.5" customHeight="1" x14ac:dyDescent="0.3">
      <c r="C14" s="863"/>
      <c r="D14" s="1611"/>
      <c r="E14" s="1612"/>
      <c r="F14" s="865"/>
      <c r="G14" s="1499"/>
      <c r="H14" s="1499"/>
      <c r="I14" s="717"/>
      <c r="J14" s="1010"/>
      <c r="K14" s="145">
        <f>SUM(J16:J600)</f>
        <v>10259.440000000002</v>
      </c>
      <c r="L14" s="722" t="str">
        <f>+[43]RESUMEN!E428</f>
        <v>m2</v>
      </c>
    </row>
    <row r="15" spans="3:12" ht="16.5" customHeight="1" x14ac:dyDescent="0.3">
      <c r="C15" s="1606"/>
      <c r="D15" s="1613"/>
      <c r="E15" s="1614"/>
      <c r="F15" s="1353"/>
      <c r="G15" s="1354"/>
      <c r="H15" s="1354"/>
      <c r="I15" s="1607"/>
      <c r="J15" s="1608"/>
      <c r="K15" s="1609"/>
      <c r="L15" s="1610"/>
    </row>
    <row r="16" spans="3:12" ht="16.5" customHeight="1" x14ac:dyDescent="0.3">
      <c r="C16" s="873"/>
      <c r="D16" s="874" t="s">
        <v>169</v>
      </c>
      <c r="E16" s="537"/>
      <c r="F16" s="875"/>
      <c r="G16" s="876"/>
      <c r="H16" s="877"/>
      <c r="I16" s="877"/>
      <c r="J16" s="878"/>
      <c r="K16" s="536"/>
      <c r="L16" s="879"/>
    </row>
    <row r="17" spans="3:12" ht="16.5" customHeight="1" x14ac:dyDescent="0.3">
      <c r="C17" s="880"/>
      <c r="D17" s="735" t="s">
        <v>925</v>
      </c>
      <c r="E17" s="881"/>
      <c r="F17" s="881"/>
      <c r="G17" s="882"/>
      <c r="H17" s="883"/>
      <c r="I17" s="883"/>
      <c r="J17" s="884"/>
      <c r="K17" s="885"/>
      <c r="L17" s="886"/>
    </row>
    <row r="18" spans="3:12" ht="16.5" customHeight="1" x14ac:dyDescent="0.3">
      <c r="C18" s="887" t="s">
        <v>855</v>
      </c>
      <c r="D18" s="743" t="s">
        <v>854</v>
      </c>
      <c r="E18" s="881" t="s">
        <v>128</v>
      </c>
      <c r="F18" s="737">
        <v>1</v>
      </c>
      <c r="G18" s="888">
        <v>9.11</v>
      </c>
      <c r="H18" s="883"/>
      <c r="I18" s="883"/>
      <c r="J18" s="884">
        <f t="shared" ref="J18:J81" si="0">F18*G18</f>
        <v>9.11</v>
      </c>
      <c r="K18" s="885"/>
      <c r="L18" s="886"/>
    </row>
    <row r="19" spans="3:12" ht="16.5" customHeight="1" x14ac:dyDescent="0.3">
      <c r="C19" s="887" t="s">
        <v>864</v>
      </c>
      <c r="D19" s="743" t="s">
        <v>352</v>
      </c>
      <c r="E19" s="881" t="s">
        <v>128</v>
      </c>
      <c r="F19" s="737">
        <v>1</v>
      </c>
      <c r="G19" s="888">
        <v>12.72</v>
      </c>
      <c r="H19" s="883"/>
      <c r="I19" s="883"/>
      <c r="J19" s="884">
        <f t="shared" si="0"/>
        <v>12.72</v>
      </c>
      <c r="K19" s="885"/>
      <c r="L19" s="886"/>
    </row>
    <row r="20" spans="3:12" ht="16.5" customHeight="1" x14ac:dyDescent="0.3">
      <c r="C20" s="887" t="s">
        <v>1368</v>
      </c>
      <c r="D20" s="743" t="s">
        <v>185</v>
      </c>
      <c r="E20" s="881" t="s">
        <v>125</v>
      </c>
      <c r="F20" s="737">
        <v>1</v>
      </c>
      <c r="G20" s="888">
        <v>9.75</v>
      </c>
      <c r="H20" s="883"/>
      <c r="I20" s="883"/>
      <c r="J20" s="884">
        <f t="shared" si="0"/>
        <v>9.75</v>
      </c>
      <c r="K20" s="885"/>
      <c r="L20" s="886"/>
    </row>
    <row r="21" spans="3:12" ht="16.5" customHeight="1" x14ac:dyDescent="0.3">
      <c r="C21" s="887" t="s">
        <v>870</v>
      </c>
      <c r="D21" s="743" t="s">
        <v>3249</v>
      </c>
      <c r="E21" s="881" t="s">
        <v>125</v>
      </c>
      <c r="F21" s="737">
        <v>1</v>
      </c>
      <c r="G21" s="888">
        <v>14.9</v>
      </c>
      <c r="H21" s="883"/>
      <c r="I21" s="883"/>
      <c r="J21" s="884">
        <f t="shared" si="0"/>
        <v>14.9</v>
      </c>
      <c r="K21" s="885"/>
      <c r="L21" s="886"/>
    </row>
    <row r="22" spans="3:12" ht="16.5" customHeight="1" x14ac:dyDescent="0.3">
      <c r="C22" s="887" t="s">
        <v>874</v>
      </c>
      <c r="D22" s="743" t="s">
        <v>873</v>
      </c>
      <c r="E22" s="881" t="s">
        <v>125</v>
      </c>
      <c r="F22" s="737">
        <v>1</v>
      </c>
      <c r="G22" s="888">
        <v>16.100000000000001</v>
      </c>
      <c r="H22" s="883"/>
      <c r="I22" s="883"/>
      <c r="J22" s="884">
        <f t="shared" si="0"/>
        <v>16.100000000000001</v>
      </c>
      <c r="K22" s="885"/>
      <c r="L22" s="886"/>
    </row>
    <row r="23" spans="3:12" ht="16.5" customHeight="1" x14ac:dyDescent="0.3">
      <c r="C23" s="887" t="s">
        <v>878</v>
      </c>
      <c r="D23" s="743" t="s">
        <v>146</v>
      </c>
      <c r="E23" s="881" t="s">
        <v>125</v>
      </c>
      <c r="F23" s="737">
        <v>1</v>
      </c>
      <c r="G23" s="888">
        <v>16.149999999999999</v>
      </c>
      <c r="H23" s="883"/>
      <c r="I23" s="883"/>
      <c r="J23" s="884">
        <f t="shared" si="0"/>
        <v>16.149999999999999</v>
      </c>
      <c r="K23" s="885"/>
      <c r="L23" s="886"/>
    </row>
    <row r="24" spans="3:12" ht="16.5" customHeight="1" x14ac:dyDescent="0.3">
      <c r="C24" s="887" t="s">
        <v>926</v>
      </c>
      <c r="D24" s="743" t="s">
        <v>355</v>
      </c>
      <c r="E24" s="881" t="s">
        <v>125</v>
      </c>
      <c r="F24" s="737">
        <v>1</v>
      </c>
      <c r="G24" s="888">
        <v>4.99</v>
      </c>
      <c r="H24" s="883"/>
      <c r="I24" s="883"/>
      <c r="J24" s="884">
        <f t="shared" si="0"/>
        <v>4.99</v>
      </c>
      <c r="K24" s="885"/>
      <c r="L24" s="886"/>
    </row>
    <row r="25" spans="3:12" ht="16.5" customHeight="1" x14ac:dyDescent="0.3">
      <c r="C25" s="887" t="s">
        <v>956</v>
      </c>
      <c r="D25" s="743" t="s">
        <v>955</v>
      </c>
      <c r="E25" s="881" t="s">
        <v>125</v>
      </c>
      <c r="F25" s="737">
        <v>1</v>
      </c>
      <c r="G25" s="888">
        <v>15.52</v>
      </c>
      <c r="H25" s="883"/>
      <c r="I25" s="883"/>
      <c r="J25" s="884">
        <f t="shared" si="0"/>
        <v>15.52</v>
      </c>
      <c r="K25" s="885"/>
      <c r="L25" s="886"/>
    </row>
    <row r="26" spans="3:12" ht="16.5" customHeight="1" x14ac:dyDescent="0.3">
      <c r="C26" s="887" t="s">
        <v>963</v>
      </c>
      <c r="D26" s="743" t="s">
        <v>962</v>
      </c>
      <c r="E26" s="881" t="s">
        <v>125</v>
      </c>
      <c r="F26" s="737">
        <v>1</v>
      </c>
      <c r="G26" s="888">
        <v>46.9</v>
      </c>
      <c r="H26" s="883"/>
      <c r="I26" s="883"/>
      <c r="J26" s="884">
        <f t="shared" si="0"/>
        <v>46.9</v>
      </c>
      <c r="K26" s="885"/>
      <c r="L26" s="886"/>
    </row>
    <row r="27" spans="3:12" ht="16.5" customHeight="1" x14ac:dyDescent="0.3">
      <c r="C27" s="887" t="s">
        <v>923</v>
      </c>
      <c r="D27" s="743" t="s">
        <v>3250</v>
      </c>
      <c r="E27" s="881" t="s">
        <v>125</v>
      </c>
      <c r="F27" s="737">
        <v>1</v>
      </c>
      <c r="G27" s="888">
        <v>16.97</v>
      </c>
      <c r="H27" s="883"/>
      <c r="I27" s="883"/>
      <c r="J27" s="884">
        <f t="shared" si="0"/>
        <v>16.97</v>
      </c>
      <c r="K27" s="885"/>
      <c r="L27" s="886"/>
    </row>
    <row r="28" spans="3:12" ht="16.5" customHeight="1" x14ac:dyDescent="0.3">
      <c r="C28" s="887" t="s">
        <v>921</v>
      </c>
      <c r="D28" s="743" t="s">
        <v>922</v>
      </c>
      <c r="E28" s="881" t="s">
        <v>125</v>
      </c>
      <c r="F28" s="737">
        <v>1</v>
      </c>
      <c r="G28" s="888">
        <v>20.59</v>
      </c>
      <c r="H28" s="883"/>
      <c r="I28" s="883"/>
      <c r="J28" s="884">
        <f t="shared" si="0"/>
        <v>20.59</v>
      </c>
      <c r="K28" s="885"/>
      <c r="L28" s="886"/>
    </row>
    <row r="29" spans="3:12" ht="16.5" customHeight="1" x14ac:dyDescent="0.3">
      <c r="C29" s="887" t="s">
        <v>918</v>
      </c>
      <c r="D29" s="743" t="s">
        <v>3251</v>
      </c>
      <c r="E29" s="881" t="s">
        <v>128</v>
      </c>
      <c r="F29" s="737">
        <v>1</v>
      </c>
      <c r="G29" s="888">
        <v>7.08</v>
      </c>
      <c r="H29" s="883"/>
      <c r="I29" s="883"/>
      <c r="J29" s="884">
        <f t="shared" si="0"/>
        <v>7.08</v>
      </c>
      <c r="K29" s="885"/>
      <c r="L29" s="886"/>
    </row>
    <row r="30" spans="3:12" ht="16.5" customHeight="1" x14ac:dyDescent="0.3">
      <c r="C30" s="887" t="s">
        <v>920</v>
      </c>
      <c r="D30" s="743" t="s">
        <v>187</v>
      </c>
      <c r="E30" s="881" t="s">
        <v>128</v>
      </c>
      <c r="F30" s="737">
        <v>1</v>
      </c>
      <c r="G30" s="888">
        <v>4.72</v>
      </c>
      <c r="H30" s="883"/>
      <c r="I30" s="883"/>
      <c r="J30" s="884">
        <f t="shared" si="0"/>
        <v>4.72</v>
      </c>
      <c r="K30" s="885"/>
      <c r="L30" s="886"/>
    </row>
    <row r="31" spans="3:12" ht="16.5" customHeight="1" x14ac:dyDescent="0.3">
      <c r="C31" s="887" t="s">
        <v>913</v>
      </c>
      <c r="D31" s="745" t="s">
        <v>3252</v>
      </c>
      <c r="E31" s="881" t="s">
        <v>127</v>
      </c>
      <c r="F31" s="737">
        <v>1</v>
      </c>
      <c r="G31" s="888">
        <v>30.56</v>
      </c>
      <c r="H31" s="883"/>
      <c r="I31" s="883"/>
      <c r="J31" s="884">
        <f t="shared" si="0"/>
        <v>30.56</v>
      </c>
      <c r="K31" s="885"/>
      <c r="L31" s="886"/>
    </row>
    <row r="32" spans="3:12" ht="16.5" customHeight="1" x14ac:dyDescent="0.3">
      <c r="C32" s="887" t="s">
        <v>910</v>
      </c>
      <c r="D32" s="743" t="s">
        <v>214</v>
      </c>
      <c r="E32" s="881" t="s">
        <v>128</v>
      </c>
      <c r="F32" s="737">
        <v>1</v>
      </c>
      <c r="G32" s="888">
        <v>9.15</v>
      </c>
      <c r="H32" s="883"/>
      <c r="I32" s="883"/>
      <c r="J32" s="884">
        <f t="shared" si="0"/>
        <v>9.15</v>
      </c>
      <c r="K32" s="885"/>
      <c r="L32" s="886"/>
    </row>
    <row r="33" spans="3:12" ht="16.5" customHeight="1" x14ac:dyDescent="0.3">
      <c r="C33" s="887" t="s">
        <v>906</v>
      </c>
      <c r="D33" s="743" t="s">
        <v>1203</v>
      </c>
      <c r="E33" s="881" t="s">
        <v>128</v>
      </c>
      <c r="F33" s="737">
        <v>1</v>
      </c>
      <c r="G33" s="888">
        <v>9.01</v>
      </c>
      <c r="H33" s="883"/>
      <c r="I33" s="883"/>
      <c r="J33" s="884">
        <f t="shared" si="0"/>
        <v>9.01</v>
      </c>
      <c r="K33" s="885"/>
      <c r="L33" s="886"/>
    </row>
    <row r="34" spans="3:12" ht="16.5" customHeight="1" x14ac:dyDescent="0.3">
      <c r="C34" s="887" t="s">
        <v>905</v>
      </c>
      <c r="D34" s="743" t="s">
        <v>354</v>
      </c>
      <c r="E34" s="881" t="s">
        <v>128</v>
      </c>
      <c r="F34" s="737">
        <v>1</v>
      </c>
      <c r="G34" s="888">
        <v>9.1</v>
      </c>
      <c r="H34" s="883"/>
      <c r="I34" s="883"/>
      <c r="J34" s="884">
        <f t="shared" si="0"/>
        <v>9.1</v>
      </c>
      <c r="K34" s="885"/>
      <c r="L34" s="886"/>
    </row>
    <row r="35" spans="3:12" ht="16.5" customHeight="1" x14ac:dyDescent="0.3">
      <c r="C35" s="887" t="s">
        <v>934</v>
      </c>
      <c r="D35" s="743" t="s">
        <v>222</v>
      </c>
      <c r="E35" s="881" t="s">
        <v>128</v>
      </c>
      <c r="F35" s="737">
        <v>1</v>
      </c>
      <c r="G35" s="888">
        <v>10.83</v>
      </c>
      <c r="H35" s="883"/>
      <c r="I35" s="883"/>
      <c r="J35" s="884">
        <f t="shared" si="0"/>
        <v>10.83</v>
      </c>
      <c r="K35" s="885"/>
      <c r="L35" s="886"/>
    </row>
    <row r="36" spans="3:12" ht="16.5" customHeight="1" x14ac:dyDescent="0.3">
      <c r="C36" s="887" t="s">
        <v>942</v>
      </c>
      <c r="D36" s="743" t="s">
        <v>268</v>
      </c>
      <c r="E36" s="881" t="s">
        <v>121</v>
      </c>
      <c r="F36" s="737">
        <v>1</v>
      </c>
      <c r="G36" s="888">
        <v>11.64</v>
      </c>
      <c r="H36" s="883"/>
      <c r="I36" s="883"/>
      <c r="J36" s="884">
        <f t="shared" si="0"/>
        <v>11.64</v>
      </c>
      <c r="K36" s="885"/>
      <c r="L36" s="886"/>
    </row>
    <row r="37" spans="3:12" ht="16.5" customHeight="1" x14ac:dyDescent="0.3">
      <c r="C37" s="887" t="s">
        <v>944</v>
      </c>
      <c r="D37" s="745" t="s">
        <v>3253</v>
      </c>
      <c r="E37" s="881" t="s">
        <v>127</v>
      </c>
      <c r="F37" s="737">
        <v>1</v>
      </c>
      <c r="G37" s="889">
        <v>12.24</v>
      </c>
      <c r="H37" s="883"/>
      <c r="I37" s="883"/>
      <c r="J37" s="884">
        <f t="shared" si="0"/>
        <v>12.24</v>
      </c>
      <c r="K37" s="885"/>
      <c r="L37" s="886"/>
    </row>
    <row r="38" spans="3:12" ht="16.5" customHeight="1" x14ac:dyDescent="0.3">
      <c r="C38" s="887" t="s">
        <v>965</v>
      </c>
      <c r="D38" s="743" t="s">
        <v>685</v>
      </c>
      <c r="E38" s="881" t="s">
        <v>128</v>
      </c>
      <c r="F38" s="737">
        <v>1</v>
      </c>
      <c r="G38" s="888">
        <v>15.1</v>
      </c>
      <c r="H38" s="883"/>
      <c r="I38" s="883"/>
      <c r="J38" s="884">
        <f t="shared" si="0"/>
        <v>15.1</v>
      </c>
      <c r="K38" s="885"/>
      <c r="L38" s="886"/>
    </row>
    <row r="39" spans="3:12" ht="16.5" customHeight="1" x14ac:dyDescent="0.3">
      <c r="C39" s="887" t="s">
        <v>940</v>
      </c>
      <c r="D39" s="743" t="s">
        <v>572</v>
      </c>
      <c r="E39" s="881" t="s">
        <v>793</v>
      </c>
      <c r="F39" s="737">
        <v>1</v>
      </c>
      <c r="G39" s="888">
        <v>23.73</v>
      </c>
      <c r="H39" s="883"/>
      <c r="I39" s="883"/>
      <c r="J39" s="884">
        <f t="shared" si="0"/>
        <v>23.73</v>
      </c>
      <c r="K39" s="885"/>
      <c r="L39" s="886"/>
    </row>
    <row r="40" spans="3:12" ht="16.5" customHeight="1" x14ac:dyDescent="0.3">
      <c r="C40" s="887" t="s">
        <v>946</v>
      </c>
      <c r="D40" s="745" t="s">
        <v>3254</v>
      </c>
      <c r="E40" s="881" t="s">
        <v>121</v>
      </c>
      <c r="F40" s="737">
        <v>1</v>
      </c>
      <c r="G40" s="888">
        <v>12.46</v>
      </c>
      <c r="H40" s="883"/>
      <c r="I40" s="883"/>
      <c r="J40" s="884">
        <f t="shared" si="0"/>
        <v>12.46</v>
      </c>
      <c r="K40" s="885"/>
      <c r="L40" s="886"/>
    </row>
    <row r="41" spans="3:12" ht="16.5" customHeight="1" x14ac:dyDescent="0.3">
      <c r="C41" s="887" t="s">
        <v>950</v>
      </c>
      <c r="D41" s="743" t="s">
        <v>3255</v>
      </c>
      <c r="E41" s="881" t="s">
        <v>125</v>
      </c>
      <c r="F41" s="890">
        <v>1</v>
      </c>
      <c r="G41" s="891">
        <v>8.9</v>
      </c>
      <c r="H41" s="883"/>
      <c r="I41" s="883"/>
      <c r="J41" s="884">
        <f t="shared" si="0"/>
        <v>8.9</v>
      </c>
      <c r="K41" s="885"/>
      <c r="L41" s="886"/>
    </row>
    <row r="42" spans="3:12" ht="16.5" customHeight="1" x14ac:dyDescent="0.3">
      <c r="C42" s="887" t="s">
        <v>860</v>
      </c>
      <c r="D42" s="743" t="s">
        <v>828</v>
      </c>
      <c r="E42" s="881" t="s">
        <v>121</v>
      </c>
      <c r="F42" s="737">
        <v>1</v>
      </c>
      <c r="G42" s="888">
        <v>3.44</v>
      </c>
      <c r="H42" s="883"/>
      <c r="I42" s="883"/>
      <c r="J42" s="884">
        <f t="shared" si="0"/>
        <v>3.44</v>
      </c>
      <c r="K42" s="885"/>
      <c r="L42" s="886"/>
    </row>
    <row r="43" spans="3:12" ht="16.5" customHeight="1" x14ac:dyDescent="0.3">
      <c r="C43" s="887" t="s">
        <v>862</v>
      </c>
      <c r="D43" s="743" t="s">
        <v>2244</v>
      </c>
      <c r="E43" s="881" t="s">
        <v>121</v>
      </c>
      <c r="F43" s="737">
        <v>1</v>
      </c>
      <c r="G43" s="888">
        <v>5</v>
      </c>
      <c r="H43" s="883"/>
      <c r="I43" s="883"/>
      <c r="J43" s="884">
        <f t="shared" si="0"/>
        <v>5</v>
      </c>
      <c r="K43" s="885"/>
      <c r="L43" s="886"/>
    </row>
    <row r="44" spans="3:12" ht="16.5" customHeight="1" x14ac:dyDescent="0.3">
      <c r="C44" s="887" t="s">
        <v>863</v>
      </c>
      <c r="D44" s="743" t="s">
        <v>825</v>
      </c>
      <c r="E44" s="881" t="s">
        <v>121</v>
      </c>
      <c r="F44" s="737">
        <v>1</v>
      </c>
      <c r="G44" s="888">
        <v>2.78</v>
      </c>
      <c r="H44" s="883"/>
      <c r="I44" s="883"/>
      <c r="J44" s="884">
        <f t="shared" si="0"/>
        <v>2.78</v>
      </c>
      <c r="K44" s="885"/>
      <c r="L44" s="886"/>
    </row>
    <row r="45" spans="3:12" ht="16.5" customHeight="1" x14ac:dyDescent="0.3">
      <c r="C45" s="887" t="s">
        <v>2236</v>
      </c>
      <c r="D45" s="743" t="s">
        <v>122</v>
      </c>
      <c r="E45" s="881" t="s">
        <v>787</v>
      </c>
      <c r="F45" s="737">
        <v>1</v>
      </c>
      <c r="G45" s="888">
        <v>3.9</v>
      </c>
      <c r="H45" s="883"/>
      <c r="I45" s="883"/>
      <c r="J45" s="884">
        <f t="shared" si="0"/>
        <v>3.9</v>
      </c>
      <c r="K45" s="885"/>
      <c r="L45" s="886"/>
    </row>
    <row r="46" spans="3:12" ht="16.5" customHeight="1" x14ac:dyDescent="0.3">
      <c r="C46" s="887" t="s">
        <v>911</v>
      </c>
      <c r="D46" s="743" t="s">
        <v>177</v>
      </c>
      <c r="E46" s="881" t="s">
        <v>786</v>
      </c>
      <c r="F46" s="737">
        <v>1</v>
      </c>
      <c r="G46" s="888">
        <v>4.59</v>
      </c>
      <c r="H46" s="883"/>
      <c r="I46" s="883"/>
      <c r="J46" s="884">
        <f t="shared" si="0"/>
        <v>4.59</v>
      </c>
      <c r="K46" s="885"/>
      <c r="L46" s="886"/>
    </row>
    <row r="47" spans="3:12" ht="16.5" customHeight="1" x14ac:dyDescent="0.3">
      <c r="C47" s="887" t="s">
        <v>929</v>
      </c>
      <c r="D47" s="743" t="s">
        <v>832</v>
      </c>
      <c r="E47" s="881" t="s">
        <v>120</v>
      </c>
      <c r="F47" s="737">
        <v>1</v>
      </c>
      <c r="G47" s="888">
        <v>5.9</v>
      </c>
      <c r="H47" s="883"/>
      <c r="I47" s="883"/>
      <c r="J47" s="884">
        <f t="shared" si="0"/>
        <v>5.9</v>
      </c>
      <c r="K47" s="885"/>
      <c r="L47" s="886"/>
    </row>
    <row r="48" spans="3:12" ht="16.5" customHeight="1" x14ac:dyDescent="0.3">
      <c r="C48" s="887" t="s">
        <v>930</v>
      </c>
      <c r="D48" s="743" t="s">
        <v>833</v>
      </c>
      <c r="E48" s="881" t="s">
        <v>120</v>
      </c>
      <c r="F48" s="737">
        <v>1</v>
      </c>
      <c r="G48" s="888">
        <v>5.75</v>
      </c>
      <c r="H48" s="883"/>
      <c r="I48" s="883"/>
      <c r="J48" s="884">
        <f t="shared" si="0"/>
        <v>5.75</v>
      </c>
      <c r="K48" s="885"/>
      <c r="L48" s="886"/>
    </row>
    <row r="49" spans="3:12" ht="16.5" customHeight="1" x14ac:dyDescent="0.3">
      <c r="C49" s="887" t="s">
        <v>936</v>
      </c>
      <c r="D49" s="743" t="s">
        <v>937</v>
      </c>
      <c r="E49" s="881" t="s">
        <v>121</v>
      </c>
      <c r="F49" s="737">
        <v>1</v>
      </c>
      <c r="G49" s="892">
        <v>10.67</v>
      </c>
      <c r="H49" s="883"/>
      <c r="I49" s="883"/>
      <c r="J49" s="884">
        <f t="shared" si="0"/>
        <v>10.67</v>
      </c>
      <c r="K49" s="885"/>
      <c r="L49" s="886"/>
    </row>
    <row r="50" spans="3:12" ht="16.5" customHeight="1" x14ac:dyDescent="0.3">
      <c r="C50" s="887" t="s">
        <v>954</v>
      </c>
      <c r="D50" s="743" t="s">
        <v>122</v>
      </c>
      <c r="E50" s="881" t="s">
        <v>120</v>
      </c>
      <c r="F50" s="737">
        <v>1</v>
      </c>
      <c r="G50" s="892">
        <v>2.87</v>
      </c>
      <c r="H50" s="883"/>
      <c r="I50" s="883"/>
      <c r="J50" s="884">
        <f t="shared" si="0"/>
        <v>2.87</v>
      </c>
      <c r="K50" s="885"/>
      <c r="L50" s="886"/>
    </row>
    <row r="51" spans="3:12" ht="16.5" customHeight="1" x14ac:dyDescent="0.3">
      <c r="C51" s="887" t="s">
        <v>960</v>
      </c>
      <c r="D51" s="743" t="s">
        <v>122</v>
      </c>
      <c r="E51" s="881" t="s">
        <v>121</v>
      </c>
      <c r="F51" s="737">
        <v>1</v>
      </c>
      <c r="G51" s="892">
        <v>4.29</v>
      </c>
      <c r="H51" s="883"/>
      <c r="I51" s="883"/>
      <c r="J51" s="884">
        <f t="shared" si="0"/>
        <v>4.29</v>
      </c>
      <c r="K51" s="885"/>
      <c r="L51" s="886"/>
    </row>
    <row r="52" spans="3:12" ht="16.5" customHeight="1" x14ac:dyDescent="0.3">
      <c r="C52" s="887" t="s">
        <v>3256</v>
      </c>
      <c r="D52" s="743" t="s">
        <v>3257</v>
      </c>
      <c r="E52" s="881" t="s">
        <v>125</v>
      </c>
      <c r="F52" s="892">
        <v>1</v>
      </c>
      <c r="G52" s="893">
        <v>108.78</v>
      </c>
      <c r="H52" s="883"/>
      <c r="I52" s="883"/>
      <c r="J52" s="884">
        <f t="shared" si="0"/>
        <v>108.78</v>
      </c>
      <c r="K52" s="885"/>
      <c r="L52" s="886"/>
    </row>
    <row r="53" spans="3:12" ht="16.5" customHeight="1" x14ac:dyDescent="0.3">
      <c r="C53" s="887" t="s">
        <v>3258</v>
      </c>
      <c r="D53" s="745" t="s">
        <v>3259</v>
      </c>
      <c r="E53" s="881" t="s">
        <v>125</v>
      </c>
      <c r="F53" s="892">
        <v>1</v>
      </c>
      <c r="G53" s="893">
        <v>253.8</v>
      </c>
      <c r="H53" s="883"/>
      <c r="I53" s="883"/>
      <c r="J53" s="884">
        <f t="shared" si="0"/>
        <v>253.8</v>
      </c>
      <c r="K53" s="885"/>
      <c r="L53" s="886"/>
    </row>
    <row r="54" spans="3:12" s="303" customFormat="1" x14ac:dyDescent="0.25">
      <c r="C54" s="887" t="s">
        <v>2316</v>
      </c>
      <c r="D54" s="745" t="s">
        <v>3260</v>
      </c>
      <c r="E54" s="881" t="s">
        <v>128</v>
      </c>
      <c r="F54" s="892">
        <v>1</v>
      </c>
      <c r="G54" s="893">
        <v>16.190000000000001</v>
      </c>
      <c r="H54" s="883"/>
      <c r="I54" s="883"/>
      <c r="J54" s="884">
        <f t="shared" si="0"/>
        <v>16.190000000000001</v>
      </c>
      <c r="K54" s="885"/>
      <c r="L54" s="886"/>
    </row>
    <row r="55" spans="3:12" x14ac:dyDescent="0.3">
      <c r="C55" s="897"/>
      <c r="D55" s="745"/>
      <c r="E55" s="881"/>
      <c r="F55" s="892"/>
      <c r="G55" s="893"/>
      <c r="H55" s="883"/>
      <c r="I55" s="883"/>
      <c r="J55" s="884"/>
      <c r="K55" s="885"/>
      <c r="L55" s="886"/>
    </row>
    <row r="56" spans="3:12" ht="16.5" customHeight="1" x14ac:dyDescent="0.3">
      <c r="C56" s="880"/>
      <c r="D56" s="735" t="s">
        <v>952</v>
      </c>
      <c r="E56" s="896"/>
      <c r="F56" s="881"/>
      <c r="G56" s="882"/>
      <c r="H56" s="883"/>
      <c r="I56" s="883"/>
      <c r="J56" s="884"/>
      <c r="K56" s="885"/>
      <c r="L56" s="886"/>
    </row>
    <row r="57" spans="3:12" ht="16.5" customHeight="1" x14ac:dyDescent="0.3">
      <c r="C57" s="887" t="s">
        <v>881</v>
      </c>
      <c r="D57" s="743" t="s">
        <v>3263</v>
      </c>
      <c r="E57" s="881" t="s">
        <v>125</v>
      </c>
      <c r="F57" s="737">
        <v>1</v>
      </c>
      <c r="G57" s="888">
        <v>36.159999999999997</v>
      </c>
      <c r="H57" s="883"/>
      <c r="I57" s="883"/>
      <c r="J57" s="884">
        <f t="shared" si="0"/>
        <v>36.159999999999997</v>
      </c>
      <c r="K57" s="885"/>
      <c r="L57" s="886"/>
    </row>
    <row r="58" spans="3:12" ht="16.5" customHeight="1" x14ac:dyDescent="0.3">
      <c r="C58" s="887" t="s">
        <v>2271</v>
      </c>
      <c r="D58" s="743" t="s">
        <v>2272</v>
      </c>
      <c r="E58" s="881" t="s">
        <v>125</v>
      </c>
      <c r="F58" s="737">
        <v>1</v>
      </c>
      <c r="G58" s="888">
        <v>18.760000000000002</v>
      </c>
      <c r="H58" s="883"/>
      <c r="I58" s="883"/>
      <c r="J58" s="884">
        <f t="shared" si="0"/>
        <v>18.760000000000002</v>
      </c>
      <c r="K58" s="885"/>
      <c r="L58" s="886"/>
    </row>
    <row r="59" spans="3:12" ht="16.5" customHeight="1" x14ac:dyDescent="0.3">
      <c r="C59" s="887" t="s">
        <v>2254</v>
      </c>
      <c r="D59" s="743" t="s">
        <v>566</v>
      </c>
      <c r="E59" s="881" t="s">
        <v>125</v>
      </c>
      <c r="F59" s="737">
        <v>1</v>
      </c>
      <c r="G59" s="888">
        <v>29.96</v>
      </c>
      <c r="H59" s="883"/>
      <c r="I59" s="883"/>
      <c r="J59" s="884">
        <f t="shared" si="0"/>
        <v>29.96</v>
      </c>
      <c r="K59" s="885"/>
      <c r="L59" s="886"/>
    </row>
    <row r="60" spans="3:12" ht="16.5" customHeight="1" x14ac:dyDescent="0.3">
      <c r="C60" s="887" t="s">
        <v>883</v>
      </c>
      <c r="D60" s="745" t="s">
        <v>3264</v>
      </c>
      <c r="E60" s="881" t="s">
        <v>125</v>
      </c>
      <c r="F60" s="737">
        <v>1</v>
      </c>
      <c r="G60" s="888">
        <v>107.17</v>
      </c>
      <c r="H60" s="883"/>
      <c r="I60" s="883"/>
      <c r="J60" s="884">
        <f t="shared" si="0"/>
        <v>107.17</v>
      </c>
      <c r="K60" s="885"/>
      <c r="L60" s="886"/>
    </row>
    <row r="61" spans="3:12" ht="16.5" customHeight="1" x14ac:dyDescent="0.3">
      <c r="C61" s="887" t="s">
        <v>2239</v>
      </c>
      <c r="D61" s="745" t="s">
        <v>3265</v>
      </c>
      <c r="E61" s="881" t="s">
        <v>125</v>
      </c>
      <c r="F61" s="737">
        <v>1</v>
      </c>
      <c r="G61" s="888">
        <v>14.27</v>
      </c>
      <c r="H61" s="883"/>
      <c r="I61" s="883"/>
      <c r="J61" s="884">
        <f t="shared" si="0"/>
        <v>14.27</v>
      </c>
      <c r="K61" s="885"/>
      <c r="L61" s="886"/>
    </row>
    <row r="62" spans="3:12" ht="16.5" customHeight="1" x14ac:dyDescent="0.3">
      <c r="C62" s="887" t="s">
        <v>969</v>
      </c>
      <c r="D62" s="743" t="s">
        <v>3266</v>
      </c>
      <c r="E62" s="881" t="s">
        <v>125</v>
      </c>
      <c r="F62" s="737">
        <v>1</v>
      </c>
      <c r="G62" s="888">
        <v>4.57</v>
      </c>
      <c r="H62" s="883"/>
      <c r="I62" s="883"/>
      <c r="J62" s="884">
        <f t="shared" si="0"/>
        <v>4.57</v>
      </c>
      <c r="K62" s="885"/>
      <c r="L62" s="886"/>
    </row>
    <row r="63" spans="3:12" s="303" customFormat="1" ht="15" customHeight="1" x14ac:dyDescent="0.3">
      <c r="C63" s="887" t="s">
        <v>979</v>
      </c>
      <c r="D63" s="743" t="s">
        <v>159</v>
      </c>
      <c r="E63" s="881" t="s">
        <v>128</v>
      </c>
      <c r="F63" s="737">
        <v>1</v>
      </c>
      <c r="G63" s="888">
        <v>10.33</v>
      </c>
      <c r="H63" s="883"/>
      <c r="I63" s="883"/>
      <c r="J63" s="884">
        <f t="shared" si="0"/>
        <v>10.33</v>
      </c>
      <c r="K63" s="885"/>
      <c r="L63" s="886"/>
    </row>
    <row r="64" spans="3:12" x14ac:dyDescent="0.3">
      <c r="C64" s="887" t="s">
        <v>980</v>
      </c>
      <c r="D64" s="743" t="s">
        <v>155</v>
      </c>
      <c r="E64" s="881" t="s">
        <v>128</v>
      </c>
      <c r="F64" s="737">
        <v>1</v>
      </c>
      <c r="G64" s="888">
        <v>12.68</v>
      </c>
      <c r="H64" s="883"/>
      <c r="I64" s="883"/>
      <c r="J64" s="884">
        <f t="shared" si="0"/>
        <v>12.68</v>
      </c>
      <c r="K64" s="885"/>
      <c r="L64" s="886"/>
    </row>
    <row r="65" spans="3:12" ht="16.5" customHeight="1" x14ac:dyDescent="0.3">
      <c r="C65" s="887" t="s">
        <v>2258</v>
      </c>
      <c r="D65" s="743" t="s">
        <v>360</v>
      </c>
      <c r="E65" s="881" t="s">
        <v>125</v>
      </c>
      <c r="F65" s="737">
        <v>1</v>
      </c>
      <c r="G65" s="888">
        <v>42.45</v>
      </c>
      <c r="H65" s="883"/>
      <c r="I65" s="883"/>
      <c r="J65" s="884">
        <f t="shared" si="0"/>
        <v>42.45</v>
      </c>
      <c r="K65" s="885"/>
      <c r="L65" s="886"/>
    </row>
    <row r="66" spans="3:12" ht="16.5" customHeight="1" x14ac:dyDescent="0.3">
      <c r="C66" s="887" t="s">
        <v>2161</v>
      </c>
      <c r="D66" s="743" t="s">
        <v>564</v>
      </c>
      <c r="E66" s="881" t="s">
        <v>128</v>
      </c>
      <c r="F66" s="737">
        <v>1</v>
      </c>
      <c r="G66" s="888">
        <v>10.65</v>
      </c>
      <c r="H66" s="883"/>
      <c r="I66" s="883"/>
      <c r="J66" s="884">
        <f t="shared" si="0"/>
        <v>10.65</v>
      </c>
      <c r="K66" s="885"/>
      <c r="L66" s="886"/>
    </row>
    <row r="67" spans="3:12" ht="16.5" customHeight="1" x14ac:dyDescent="0.3">
      <c r="C67" s="887" t="s">
        <v>2230</v>
      </c>
      <c r="D67" s="743" t="s">
        <v>900</v>
      </c>
      <c r="E67" s="881" t="s">
        <v>128</v>
      </c>
      <c r="F67" s="737">
        <v>1</v>
      </c>
      <c r="G67" s="888">
        <v>12.45</v>
      </c>
      <c r="H67" s="883"/>
      <c r="I67" s="883"/>
      <c r="J67" s="884">
        <f t="shared" si="0"/>
        <v>12.45</v>
      </c>
      <c r="K67" s="885"/>
      <c r="L67" s="886"/>
    </row>
    <row r="68" spans="3:12" ht="16.5" customHeight="1" x14ac:dyDescent="0.3">
      <c r="C68" s="887" t="s">
        <v>3267</v>
      </c>
      <c r="D68" s="743" t="s">
        <v>3268</v>
      </c>
      <c r="E68" s="896" t="s">
        <v>3269</v>
      </c>
      <c r="F68" s="737">
        <v>1</v>
      </c>
      <c r="G68" s="888">
        <v>37.15</v>
      </c>
      <c r="H68" s="883"/>
      <c r="I68" s="883"/>
      <c r="J68" s="884">
        <f t="shared" si="0"/>
        <v>37.15</v>
      </c>
      <c r="K68" s="885"/>
      <c r="L68" s="886"/>
    </row>
    <row r="69" spans="3:12" ht="16.5" customHeight="1" x14ac:dyDescent="0.3">
      <c r="C69" s="887" t="s">
        <v>992</v>
      </c>
      <c r="D69" s="743" t="s">
        <v>3270</v>
      </c>
      <c r="E69" s="881" t="s">
        <v>128</v>
      </c>
      <c r="F69" s="737">
        <v>1</v>
      </c>
      <c r="G69" s="888">
        <v>10.33</v>
      </c>
      <c r="H69" s="883"/>
      <c r="I69" s="883"/>
      <c r="J69" s="884">
        <f t="shared" si="0"/>
        <v>10.33</v>
      </c>
      <c r="K69" s="885"/>
      <c r="L69" s="886"/>
    </row>
    <row r="70" spans="3:12" ht="16.5" customHeight="1" x14ac:dyDescent="0.3">
      <c r="C70" s="887" t="s">
        <v>2231</v>
      </c>
      <c r="D70" s="743" t="s">
        <v>138</v>
      </c>
      <c r="E70" s="881" t="s">
        <v>128</v>
      </c>
      <c r="F70" s="737">
        <v>1</v>
      </c>
      <c r="G70" s="888">
        <v>11.64</v>
      </c>
      <c r="H70" s="883"/>
      <c r="I70" s="883"/>
      <c r="J70" s="884">
        <f t="shared" si="0"/>
        <v>11.64</v>
      </c>
      <c r="K70" s="885"/>
      <c r="L70" s="886"/>
    </row>
    <row r="71" spans="3:12" ht="16.5" customHeight="1" x14ac:dyDescent="0.3">
      <c r="C71" s="887" t="s">
        <v>1370</v>
      </c>
      <c r="D71" s="743" t="s">
        <v>3271</v>
      </c>
      <c r="E71" s="881" t="s">
        <v>128</v>
      </c>
      <c r="F71" s="737">
        <v>1</v>
      </c>
      <c r="G71" s="888">
        <v>14.66</v>
      </c>
      <c r="H71" s="883"/>
      <c r="I71" s="883"/>
      <c r="J71" s="884">
        <f t="shared" si="0"/>
        <v>14.66</v>
      </c>
      <c r="K71" s="885"/>
      <c r="L71" s="886"/>
    </row>
    <row r="72" spans="3:12" ht="16.5" customHeight="1" x14ac:dyDescent="0.3">
      <c r="C72" s="887" t="s">
        <v>1006</v>
      </c>
      <c r="D72" s="743" t="s">
        <v>1007</v>
      </c>
      <c r="E72" s="881" t="s">
        <v>128</v>
      </c>
      <c r="F72" s="737">
        <v>1</v>
      </c>
      <c r="G72" s="888">
        <v>15.49</v>
      </c>
      <c r="H72" s="883"/>
      <c r="I72" s="883"/>
      <c r="J72" s="884">
        <f t="shared" si="0"/>
        <v>15.49</v>
      </c>
      <c r="K72" s="885"/>
      <c r="L72" s="886"/>
    </row>
    <row r="73" spans="3:12" s="303" customFormat="1" x14ac:dyDescent="0.3">
      <c r="C73" s="887" t="s">
        <v>903</v>
      </c>
      <c r="D73" s="745" t="s">
        <v>3272</v>
      </c>
      <c r="E73" s="896" t="s">
        <v>792</v>
      </c>
      <c r="F73" s="737">
        <v>1</v>
      </c>
      <c r="G73" s="888">
        <v>19.3</v>
      </c>
      <c r="H73" s="883"/>
      <c r="I73" s="883"/>
      <c r="J73" s="884">
        <f t="shared" si="0"/>
        <v>19.3</v>
      </c>
      <c r="K73" s="885"/>
      <c r="L73" s="886"/>
    </row>
    <row r="74" spans="3:12" x14ac:dyDescent="0.3">
      <c r="C74" s="887" t="s">
        <v>889</v>
      </c>
      <c r="D74" s="743" t="s">
        <v>3273</v>
      </c>
      <c r="E74" s="881" t="s">
        <v>793</v>
      </c>
      <c r="F74" s="890">
        <v>1</v>
      </c>
      <c r="G74" s="891">
        <v>17.850000000000001</v>
      </c>
      <c r="H74" s="883"/>
      <c r="I74" s="883"/>
      <c r="J74" s="884">
        <f t="shared" si="0"/>
        <v>17.850000000000001</v>
      </c>
      <c r="K74" s="885"/>
      <c r="L74" s="886"/>
    </row>
    <row r="75" spans="3:12" ht="16.5" customHeight="1" x14ac:dyDescent="0.3">
      <c r="C75" s="887" t="s">
        <v>2247</v>
      </c>
      <c r="D75" s="743" t="s">
        <v>156</v>
      </c>
      <c r="E75" s="881" t="s">
        <v>793</v>
      </c>
      <c r="F75" s="890">
        <v>1</v>
      </c>
      <c r="G75" s="891">
        <v>8.1</v>
      </c>
      <c r="H75" s="883"/>
      <c r="I75" s="883"/>
      <c r="J75" s="884">
        <f t="shared" si="0"/>
        <v>8.1</v>
      </c>
      <c r="K75" s="885"/>
      <c r="L75" s="886"/>
    </row>
    <row r="76" spans="3:12" ht="16.5" customHeight="1" x14ac:dyDescent="0.3">
      <c r="C76" s="887" t="s">
        <v>2238</v>
      </c>
      <c r="D76" s="743" t="s">
        <v>122</v>
      </c>
      <c r="E76" s="896" t="s">
        <v>121</v>
      </c>
      <c r="F76" s="890">
        <v>1</v>
      </c>
      <c r="G76" s="891">
        <v>4.9000000000000004</v>
      </c>
      <c r="H76" s="883"/>
      <c r="I76" s="883"/>
      <c r="J76" s="884">
        <f t="shared" si="0"/>
        <v>4.9000000000000004</v>
      </c>
      <c r="K76" s="885"/>
      <c r="L76" s="886"/>
    </row>
    <row r="77" spans="3:12" ht="16.5" customHeight="1" x14ac:dyDescent="0.3">
      <c r="C77" s="887" t="s">
        <v>961</v>
      </c>
      <c r="D77" s="743" t="s">
        <v>141</v>
      </c>
      <c r="E77" s="896" t="s">
        <v>121</v>
      </c>
      <c r="F77" s="737">
        <v>1</v>
      </c>
      <c r="G77" s="888">
        <v>4.3899999999999997</v>
      </c>
      <c r="H77" s="883"/>
      <c r="I77" s="883"/>
      <c r="J77" s="884">
        <f t="shared" si="0"/>
        <v>4.3899999999999997</v>
      </c>
      <c r="K77" s="885"/>
      <c r="L77" s="886"/>
    </row>
    <row r="78" spans="3:12" ht="16.5" customHeight="1" x14ac:dyDescent="0.3">
      <c r="C78" s="887" t="s">
        <v>887</v>
      </c>
      <c r="D78" s="743" t="s">
        <v>141</v>
      </c>
      <c r="E78" s="896" t="s">
        <v>121</v>
      </c>
      <c r="F78" s="737">
        <v>1</v>
      </c>
      <c r="G78" s="888">
        <v>7</v>
      </c>
      <c r="H78" s="883"/>
      <c r="I78" s="883"/>
      <c r="J78" s="884">
        <f t="shared" si="0"/>
        <v>7</v>
      </c>
      <c r="K78" s="885"/>
      <c r="L78" s="886"/>
    </row>
    <row r="79" spans="3:12" ht="16.5" customHeight="1" x14ac:dyDescent="0.3">
      <c r="C79" s="887" t="s">
        <v>898</v>
      </c>
      <c r="D79" s="743" t="s">
        <v>816</v>
      </c>
      <c r="E79" s="881" t="s">
        <v>120</v>
      </c>
      <c r="F79" s="737">
        <v>1</v>
      </c>
      <c r="G79" s="888">
        <v>4.0999999999999996</v>
      </c>
      <c r="H79" s="883"/>
      <c r="I79" s="883"/>
      <c r="J79" s="884">
        <f t="shared" si="0"/>
        <v>4.0999999999999996</v>
      </c>
      <c r="K79" s="885"/>
      <c r="L79" s="886"/>
    </row>
    <row r="80" spans="3:12" ht="16.5" customHeight="1" x14ac:dyDescent="0.3">
      <c r="C80" s="887" t="s">
        <v>966</v>
      </c>
      <c r="D80" s="743" t="s">
        <v>130</v>
      </c>
      <c r="E80" s="896" t="s">
        <v>121</v>
      </c>
      <c r="F80" s="737">
        <v>1</v>
      </c>
      <c r="G80" s="888">
        <v>3.92</v>
      </c>
      <c r="H80" s="883"/>
      <c r="I80" s="883"/>
      <c r="J80" s="884">
        <f t="shared" si="0"/>
        <v>3.92</v>
      </c>
      <c r="K80" s="885"/>
      <c r="L80" s="886"/>
    </row>
    <row r="81" spans="3:12" ht="16.5" customHeight="1" x14ac:dyDescent="0.3">
      <c r="C81" s="887" t="s">
        <v>967</v>
      </c>
      <c r="D81" s="743" t="s">
        <v>177</v>
      </c>
      <c r="E81" s="881" t="s">
        <v>786</v>
      </c>
      <c r="F81" s="737">
        <v>1</v>
      </c>
      <c r="G81" s="888">
        <v>5.27</v>
      </c>
      <c r="H81" s="883"/>
      <c r="I81" s="883"/>
      <c r="J81" s="884">
        <f t="shared" si="0"/>
        <v>5.27</v>
      </c>
      <c r="K81" s="885"/>
      <c r="L81" s="886"/>
    </row>
    <row r="82" spans="3:12" ht="16.5" customHeight="1" x14ac:dyDescent="0.3">
      <c r="C82" s="887" t="s">
        <v>975</v>
      </c>
      <c r="D82" s="743" t="s">
        <v>142</v>
      </c>
      <c r="E82" s="896" t="s">
        <v>121</v>
      </c>
      <c r="F82" s="737">
        <v>1</v>
      </c>
      <c r="G82" s="888">
        <v>4.05</v>
      </c>
      <c r="H82" s="883"/>
      <c r="I82" s="883"/>
      <c r="J82" s="884">
        <f t="shared" ref="J82:J145" si="1">F82*G82</f>
        <v>4.05</v>
      </c>
      <c r="K82" s="885"/>
      <c r="L82" s="886"/>
    </row>
    <row r="83" spans="3:12" s="303" customFormat="1" x14ac:dyDescent="0.3">
      <c r="C83" s="887" t="s">
        <v>976</v>
      </c>
      <c r="D83" s="743" t="s">
        <v>1469</v>
      </c>
      <c r="E83" s="896" t="s">
        <v>782</v>
      </c>
      <c r="F83" s="737">
        <v>1</v>
      </c>
      <c r="G83" s="888">
        <v>4.25</v>
      </c>
      <c r="H83" s="883"/>
      <c r="I83" s="883"/>
      <c r="J83" s="884">
        <f t="shared" si="1"/>
        <v>4.25</v>
      </c>
      <c r="K83" s="885"/>
      <c r="L83" s="886"/>
    </row>
    <row r="84" spans="3:12" x14ac:dyDescent="0.3">
      <c r="C84" s="887" t="s">
        <v>990</v>
      </c>
      <c r="D84" s="743" t="s">
        <v>991</v>
      </c>
      <c r="E84" s="896" t="s">
        <v>788</v>
      </c>
      <c r="F84" s="737">
        <v>1</v>
      </c>
      <c r="G84" s="888">
        <v>3.77</v>
      </c>
      <c r="H84" s="883"/>
      <c r="I84" s="883"/>
      <c r="J84" s="884">
        <f t="shared" si="1"/>
        <v>3.77</v>
      </c>
      <c r="K84" s="885"/>
      <c r="L84" s="886"/>
    </row>
    <row r="85" spans="3:12" ht="16.5" customHeight="1" x14ac:dyDescent="0.3">
      <c r="C85" s="887" t="s">
        <v>1000</v>
      </c>
      <c r="D85" s="743" t="s">
        <v>350</v>
      </c>
      <c r="E85" s="881" t="s">
        <v>786</v>
      </c>
      <c r="F85" s="737">
        <v>1</v>
      </c>
      <c r="G85" s="888">
        <v>3.37</v>
      </c>
      <c r="H85" s="883"/>
      <c r="I85" s="883"/>
      <c r="J85" s="884">
        <f t="shared" si="1"/>
        <v>3.37</v>
      </c>
      <c r="K85" s="885"/>
      <c r="L85" s="886"/>
    </row>
    <row r="86" spans="3:12" ht="16.5" customHeight="1" x14ac:dyDescent="0.3">
      <c r="C86" s="887" t="s">
        <v>1002</v>
      </c>
      <c r="D86" s="743" t="s">
        <v>122</v>
      </c>
      <c r="E86" s="881" t="s">
        <v>787</v>
      </c>
      <c r="F86" s="737">
        <v>1</v>
      </c>
      <c r="G86" s="888">
        <v>3.73</v>
      </c>
      <c r="H86" s="883"/>
      <c r="I86" s="883"/>
      <c r="J86" s="884">
        <f t="shared" si="1"/>
        <v>3.73</v>
      </c>
      <c r="K86" s="885"/>
      <c r="L86" s="886"/>
    </row>
    <row r="87" spans="3:12" ht="16.5" customHeight="1" x14ac:dyDescent="0.3">
      <c r="C87" s="887" t="s">
        <v>1003</v>
      </c>
      <c r="D87" s="743" t="s">
        <v>122</v>
      </c>
      <c r="E87" s="881" t="s">
        <v>787</v>
      </c>
      <c r="F87" s="737">
        <v>1</v>
      </c>
      <c r="G87" s="888">
        <v>4.08</v>
      </c>
      <c r="H87" s="883"/>
      <c r="I87" s="883"/>
      <c r="J87" s="884">
        <f t="shared" si="1"/>
        <v>4.08</v>
      </c>
      <c r="K87" s="885"/>
      <c r="L87" s="886"/>
    </row>
    <row r="88" spans="3:12" ht="16.5" customHeight="1" x14ac:dyDescent="0.3">
      <c r="C88" s="887" t="s">
        <v>1004</v>
      </c>
      <c r="D88" s="743" t="s">
        <v>122</v>
      </c>
      <c r="E88" s="881" t="s">
        <v>787</v>
      </c>
      <c r="F88" s="737">
        <v>1</v>
      </c>
      <c r="G88" s="888">
        <v>3.75</v>
      </c>
      <c r="H88" s="883"/>
      <c r="I88" s="883"/>
      <c r="J88" s="884">
        <f t="shared" si="1"/>
        <v>3.75</v>
      </c>
      <c r="K88" s="885"/>
      <c r="L88" s="886"/>
    </row>
    <row r="89" spans="3:12" ht="16.5" customHeight="1" x14ac:dyDescent="0.3">
      <c r="C89" s="887" t="s">
        <v>879</v>
      </c>
      <c r="D89" s="743" t="s">
        <v>122</v>
      </c>
      <c r="E89" s="896" t="s">
        <v>121</v>
      </c>
      <c r="F89" s="737">
        <v>1</v>
      </c>
      <c r="G89" s="892">
        <v>5.1100000000000003</v>
      </c>
      <c r="H89" s="883"/>
      <c r="I89" s="883"/>
      <c r="J89" s="884">
        <f t="shared" si="1"/>
        <v>5.1100000000000003</v>
      </c>
      <c r="K89" s="885"/>
      <c r="L89" s="886"/>
    </row>
    <row r="90" spans="3:12" ht="16.5" customHeight="1" x14ac:dyDescent="0.3">
      <c r="C90" s="887" t="s">
        <v>972</v>
      </c>
      <c r="D90" s="743" t="s">
        <v>827</v>
      </c>
      <c r="E90" s="896" t="s">
        <v>121</v>
      </c>
      <c r="F90" s="737">
        <v>1</v>
      </c>
      <c r="G90" s="892">
        <v>4.6100000000000003</v>
      </c>
      <c r="H90" s="883"/>
      <c r="I90" s="883"/>
      <c r="J90" s="884">
        <f t="shared" si="1"/>
        <v>4.6100000000000003</v>
      </c>
      <c r="K90" s="885"/>
      <c r="L90" s="886"/>
    </row>
    <row r="91" spans="3:12" ht="16.5" customHeight="1" x14ac:dyDescent="0.3">
      <c r="C91" s="887" t="s">
        <v>2185</v>
      </c>
      <c r="D91" s="743" t="s">
        <v>826</v>
      </c>
      <c r="E91" s="896" t="s">
        <v>121</v>
      </c>
      <c r="F91" s="737">
        <v>1</v>
      </c>
      <c r="G91" s="892">
        <v>5.5</v>
      </c>
      <c r="H91" s="883"/>
      <c r="I91" s="883"/>
      <c r="J91" s="884">
        <f t="shared" si="1"/>
        <v>5.5</v>
      </c>
      <c r="K91" s="885"/>
      <c r="L91" s="886"/>
    </row>
    <row r="92" spans="3:12" ht="16.5" customHeight="1" x14ac:dyDescent="0.3">
      <c r="C92" s="887" t="s">
        <v>978</v>
      </c>
      <c r="D92" s="743" t="s">
        <v>140</v>
      </c>
      <c r="E92" s="896" t="s">
        <v>782</v>
      </c>
      <c r="F92" s="737">
        <v>1</v>
      </c>
      <c r="G92" s="892">
        <v>6.6</v>
      </c>
      <c r="H92" s="883"/>
      <c r="I92" s="883"/>
      <c r="J92" s="884">
        <f t="shared" si="1"/>
        <v>6.6</v>
      </c>
      <c r="K92" s="885"/>
      <c r="L92" s="886"/>
    </row>
    <row r="93" spans="3:12" s="303" customFormat="1" x14ac:dyDescent="0.3">
      <c r="C93" s="887" t="s">
        <v>2237</v>
      </c>
      <c r="D93" s="743" t="s">
        <v>122</v>
      </c>
      <c r="E93" s="896" t="s">
        <v>121</v>
      </c>
      <c r="F93" s="737">
        <v>1</v>
      </c>
      <c r="G93" s="892">
        <v>4</v>
      </c>
      <c r="H93" s="883"/>
      <c r="I93" s="883"/>
      <c r="J93" s="884">
        <f t="shared" si="1"/>
        <v>4</v>
      </c>
      <c r="K93" s="885"/>
      <c r="L93" s="886"/>
    </row>
    <row r="94" spans="3:12" x14ac:dyDescent="0.3">
      <c r="C94" s="887" t="s">
        <v>896</v>
      </c>
      <c r="D94" s="743" t="s">
        <v>3274</v>
      </c>
      <c r="E94" s="896" t="s">
        <v>792</v>
      </c>
      <c r="F94" s="737">
        <v>1</v>
      </c>
      <c r="G94" s="888">
        <v>8.02</v>
      </c>
      <c r="H94" s="883"/>
      <c r="I94" s="883"/>
      <c r="J94" s="884">
        <f t="shared" si="1"/>
        <v>8.02</v>
      </c>
      <c r="K94" s="885"/>
      <c r="L94" s="886"/>
    </row>
    <row r="95" spans="3:12" ht="16.5" customHeight="1" x14ac:dyDescent="0.3">
      <c r="C95" s="897"/>
      <c r="D95" s="743"/>
      <c r="E95" s="896"/>
      <c r="F95" s="737"/>
      <c r="G95" s="888"/>
      <c r="H95" s="883"/>
      <c r="I95" s="883"/>
      <c r="J95" s="884"/>
      <c r="K95" s="885"/>
      <c r="L95" s="886"/>
    </row>
    <row r="96" spans="3:12" ht="16.5" customHeight="1" x14ac:dyDescent="0.3">
      <c r="C96" s="897"/>
      <c r="D96" s="735" t="s">
        <v>1021</v>
      </c>
      <c r="E96" s="896"/>
      <c r="F96" s="737"/>
      <c r="G96" s="888"/>
      <c r="H96" s="883"/>
      <c r="I96" s="883"/>
      <c r="J96" s="884"/>
      <c r="K96" s="885"/>
      <c r="L96" s="886"/>
    </row>
    <row r="97" spans="3:12" ht="16.5" customHeight="1" x14ac:dyDescent="0.3">
      <c r="C97" s="887" t="s">
        <v>1022</v>
      </c>
      <c r="D97" s="743" t="s">
        <v>569</v>
      </c>
      <c r="E97" s="896" t="s">
        <v>797</v>
      </c>
      <c r="F97" s="737">
        <v>1</v>
      </c>
      <c r="G97" s="888">
        <v>50.01</v>
      </c>
      <c r="H97" s="883"/>
      <c r="I97" s="883"/>
      <c r="J97" s="884">
        <f t="shared" si="1"/>
        <v>50.01</v>
      </c>
      <c r="K97" s="885"/>
      <c r="L97" s="886"/>
    </row>
    <row r="98" spans="3:12" ht="16.5" customHeight="1" x14ac:dyDescent="0.3">
      <c r="C98" s="887" t="s">
        <v>1035</v>
      </c>
      <c r="D98" s="743" t="s">
        <v>218</v>
      </c>
      <c r="E98" s="896" t="s">
        <v>121</v>
      </c>
      <c r="F98" s="737">
        <v>1</v>
      </c>
      <c r="G98" s="888">
        <v>12.05</v>
      </c>
      <c r="H98" s="883"/>
      <c r="I98" s="883"/>
      <c r="J98" s="884">
        <f t="shared" si="1"/>
        <v>12.05</v>
      </c>
      <c r="K98" s="885"/>
      <c r="L98" s="886"/>
    </row>
    <row r="99" spans="3:12" ht="16.5" customHeight="1" x14ac:dyDescent="0.3">
      <c r="C99" s="887" t="s">
        <v>1044</v>
      </c>
      <c r="D99" s="743" t="s">
        <v>1045</v>
      </c>
      <c r="E99" s="881" t="s">
        <v>128</v>
      </c>
      <c r="F99" s="737">
        <v>1</v>
      </c>
      <c r="G99" s="888">
        <v>15.9</v>
      </c>
      <c r="H99" s="883"/>
      <c r="I99" s="883"/>
      <c r="J99" s="884">
        <f t="shared" si="1"/>
        <v>15.9</v>
      </c>
      <c r="K99" s="885"/>
      <c r="L99" s="886"/>
    </row>
    <row r="100" spans="3:12" ht="16.5" customHeight="1" x14ac:dyDescent="0.3">
      <c r="C100" s="887" t="s">
        <v>1031</v>
      </c>
      <c r="D100" s="743" t="s">
        <v>150</v>
      </c>
      <c r="E100" s="881" t="s">
        <v>128</v>
      </c>
      <c r="F100" s="737">
        <v>1</v>
      </c>
      <c r="G100" s="888">
        <v>18.670000000000002</v>
      </c>
      <c r="H100" s="883"/>
      <c r="I100" s="883"/>
      <c r="J100" s="884">
        <f t="shared" si="1"/>
        <v>18.670000000000002</v>
      </c>
      <c r="K100" s="885"/>
      <c r="L100" s="886"/>
    </row>
    <row r="101" spans="3:12" ht="16.5" customHeight="1" x14ac:dyDescent="0.3">
      <c r="C101" s="887" t="s">
        <v>1061</v>
      </c>
      <c r="D101" s="743" t="s">
        <v>215</v>
      </c>
      <c r="E101" s="896" t="s">
        <v>797</v>
      </c>
      <c r="F101" s="737">
        <v>1</v>
      </c>
      <c r="G101" s="888">
        <v>32.14</v>
      </c>
      <c r="H101" s="883"/>
      <c r="I101" s="883"/>
      <c r="J101" s="884">
        <f t="shared" si="1"/>
        <v>32.14</v>
      </c>
      <c r="K101" s="885"/>
      <c r="L101" s="886"/>
    </row>
    <row r="102" spans="3:12" s="303" customFormat="1" x14ac:dyDescent="0.3">
      <c r="C102" s="887" t="s">
        <v>1063</v>
      </c>
      <c r="D102" s="743" t="s">
        <v>1064</v>
      </c>
      <c r="E102" s="881" t="s">
        <v>125</v>
      </c>
      <c r="F102" s="737">
        <v>1</v>
      </c>
      <c r="G102" s="888">
        <v>19.03</v>
      </c>
      <c r="H102" s="883"/>
      <c r="I102" s="883"/>
      <c r="J102" s="884">
        <f t="shared" si="1"/>
        <v>19.03</v>
      </c>
      <c r="K102" s="885"/>
      <c r="L102" s="886"/>
    </row>
    <row r="103" spans="3:12" x14ac:dyDescent="0.3">
      <c r="C103" s="887" t="s">
        <v>2318</v>
      </c>
      <c r="D103" s="743" t="s">
        <v>1065</v>
      </c>
      <c r="E103" s="881" t="s">
        <v>128</v>
      </c>
      <c r="F103" s="737">
        <v>1</v>
      </c>
      <c r="G103" s="888">
        <v>28.6</v>
      </c>
      <c r="H103" s="883"/>
      <c r="I103" s="883"/>
      <c r="J103" s="884">
        <f t="shared" si="1"/>
        <v>28.6</v>
      </c>
      <c r="K103" s="885"/>
      <c r="L103" s="886"/>
    </row>
    <row r="104" spans="3:12" ht="16.5" customHeight="1" x14ac:dyDescent="0.3">
      <c r="C104" s="887" t="s">
        <v>1071</v>
      </c>
      <c r="D104" s="743" t="s">
        <v>187</v>
      </c>
      <c r="E104" s="881" t="s">
        <v>128</v>
      </c>
      <c r="F104" s="737">
        <v>1</v>
      </c>
      <c r="G104" s="888">
        <v>6.12</v>
      </c>
      <c r="H104" s="883"/>
      <c r="I104" s="883"/>
      <c r="J104" s="884">
        <f t="shared" si="1"/>
        <v>6.12</v>
      </c>
      <c r="K104" s="885"/>
      <c r="L104" s="886"/>
    </row>
    <row r="105" spans="3:12" ht="16.5" customHeight="1" x14ac:dyDescent="0.3">
      <c r="C105" s="887" t="s">
        <v>1074</v>
      </c>
      <c r="D105" s="743" t="s">
        <v>158</v>
      </c>
      <c r="E105" s="881" t="s">
        <v>128</v>
      </c>
      <c r="F105" s="737">
        <v>1</v>
      </c>
      <c r="G105" s="888">
        <v>13.19</v>
      </c>
      <c r="H105" s="883"/>
      <c r="I105" s="883"/>
      <c r="J105" s="884">
        <f t="shared" si="1"/>
        <v>13.19</v>
      </c>
      <c r="K105" s="885"/>
      <c r="L105" s="886"/>
    </row>
    <row r="106" spans="3:12" ht="16.5" customHeight="1" x14ac:dyDescent="0.3">
      <c r="C106" s="887" t="s">
        <v>1077</v>
      </c>
      <c r="D106" s="743" t="s">
        <v>271</v>
      </c>
      <c r="E106" s="881" t="s">
        <v>127</v>
      </c>
      <c r="F106" s="737">
        <v>1</v>
      </c>
      <c r="G106" s="888">
        <v>51.19</v>
      </c>
      <c r="H106" s="883"/>
      <c r="I106" s="883"/>
      <c r="J106" s="884">
        <f t="shared" si="1"/>
        <v>51.19</v>
      </c>
      <c r="K106" s="885"/>
      <c r="L106" s="886"/>
    </row>
    <row r="107" spans="3:12" ht="16.5" customHeight="1" x14ac:dyDescent="0.3">
      <c r="C107" s="887" t="s">
        <v>1380</v>
      </c>
      <c r="D107" s="743" t="s">
        <v>803</v>
      </c>
      <c r="E107" s="881" t="s">
        <v>128</v>
      </c>
      <c r="F107" s="737">
        <v>1</v>
      </c>
      <c r="G107" s="888">
        <v>16.489999999999998</v>
      </c>
      <c r="H107" s="883"/>
      <c r="I107" s="883"/>
      <c r="J107" s="884">
        <f t="shared" si="1"/>
        <v>16.489999999999998</v>
      </c>
      <c r="K107" s="885"/>
      <c r="L107" s="886"/>
    </row>
    <row r="108" spans="3:12" ht="16.5" customHeight="1" x14ac:dyDescent="0.3">
      <c r="C108" s="887" t="s">
        <v>1082</v>
      </c>
      <c r="D108" s="743" t="s">
        <v>3278</v>
      </c>
      <c r="E108" s="881" t="s">
        <v>128</v>
      </c>
      <c r="F108" s="737">
        <v>1</v>
      </c>
      <c r="G108" s="888">
        <v>12.72</v>
      </c>
      <c r="H108" s="883"/>
      <c r="I108" s="883"/>
      <c r="J108" s="884">
        <f t="shared" si="1"/>
        <v>12.72</v>
      </c>
      <c r="K108" s="885"/>
      <c r="L108" s="886"/>
    </row>
    <row r="109" spans="3:12" ht="16.5" customHeight="1" x14ac:dyDescent="0.3">
      <c r="C109" s="887" t="s">
        <v>3279</v>
      </c>
      <c r="D109" s="743" t="s">
        <v>3280</v>
      </c>
      <c r="E109" s="881" t="s">
        <v>127</v>
      </c>
      <c r="F109" s="737">
        <v>1</v>
      </c>
      <c r="G109" s="888">
        <v>39.04</v>
      </c>
      <c r="H109" s="883"/>
      <c r="I109" s="883"/>
      <c r="J109" s="884">
        <f t="shared" si="1"/>
        <v>39.04</v>
      </c>
      <c r="K109" s="885"/>
      <c r="L109" s="886"/>
    </row>
    <row r="110" spans="3:12" ht="16.5" customHeight="1" x14ac:dyDescent="0.3">
      <c r="C110" s="887" t="s">
        <v>1088</v>
      </c>
      <c r="D110" s="743" t="s">
        <v>3281</v>
      </c>
      <c r="E110" s="881" t="s">
        <v>128</v>
      </c>
      <c r="F110" s="737">
        <v>1</v>
      </c>
      <c r="G110" s="888">
        <v>18.63</v>
      </c>
      <c r="H110" s="883"/>
      <c r="I110" s="883"/>
      <c r="J110" s="884">
        <f t="shared" si="1"/>
        <v>18.63</v>
      </c>
      <c r="K110" s="885"/>
      <c r="L110" s="886"/>
    </row>
    <row r="111" spans="3:12" ht="16.5" customHeight="1" x14ac:dyDescent="0.3">
      <c r="C111" s="887" t="s">
        <v>1110</v>
      </c>
      <c r="D111" s="743" t="s">
        <v>3282</v>
      </c>
      <c r="E111" s="881" t="s">
        <v>786</v>
      </c>
      <c r="F111" s="737">
        <v>1</v>
      </c>
      <c r="G111" s="888">
        <v>15.25</v>
      </c>
      <c r="H111" s="883"/>
      <c r="I111" s="883"/>
      <c r="J111" s="884">
        <f t="shared" si="1"/>
        <v>15.25</v>
      </c>
      <c r="K111" s="885"/>
      <c r="L111" s="886"/>
    </row>
    <row r="112" spans="3:12" s="303" customFormat="1" x14ac:dyDescent="0.3">
      <c r="C112" s="887" t="s">
        <v>1118</v>
      </c>
      <c r="D112" s="743" t="s">
        <v>174</v>
      </c>
      <c r="E112" s="896" t="s">
        <v>121</v>
      </c>
      <c r="F112" s="737">
        <v>1</v>
      </c>
      <c r="G112" s="888">
        <v>5.98</v>
      </c>
      <c r="H112" s="883"/>
      <c r="I112" s="883"/>
      <c r="J112" s="884">
        <f t="shared" si="1"/>
        <v>5.98</v>
      </c>
      <c r="K112" s="885"/>
      <c r="L112" s="886"/>
    </row>
    <row r="113" spans="3:12" x14ac:dyDescent="0.3">
      <c r="C113" s="887" t="s">
        <v>1098</v>
      </c>
      <c r="D113" s="743" t="s">
        <v>565</v>
      </c>
      <c r="E113" s="881" t="s">
        <v>125</v>
      </c>
      <c r="F113" s="737">
        <v>1</v>
      </c>
      <c r="G113" s="888">
        <v>29.88</v>
      </c>
      <c r="H113" s="883"/>
      <c r="I113" s="883"/>
      <c r="J113" s="884">
        <f t="shared" si="1"/>
        <v>29.88</v>
      </c>
      <c r="K113" s="885"/>
      <c r="L113" s="886"/>
    </row>
    <row r="114" spans="3:12" ht="16.5" customHeight="1" x14ac:dyDescent="0.3">
      <c r="C114" s="887" t="s">
        <v>3283</v>
      </c>
      <c r="D114" s="743" t="s">
        <v>2323</v>
      </c>
      <c r="E114" s="881" t="s">
        <v>125</v>
      </c>
      <c r="F114" s="737">
        <v>1</v>
      </c>
      <c r="G114" s="888">
        <v>21.78</v>
      </c>
      <c r="H114" s="883"/>
      <c r="I114" s="883"/>
      <c r="J114" s="884">
        <f t="shared" si="1"/>
        <v>21.78</v>
      </c>
      <c r="K114" s="885"/>
      <c r="L114" s="886"/>
    </row>
    <row r="115" spans="3:12" ht="16.5" customHeight="1" x14ac:dyDescent="0.3">
      <c r="C115" s="887" t="s">
        <v>1121</v>
      </c>
      <c r="D115" s="743" t="s">
        <v>3284</v>
      </c>
      <c r="E115" s="881" t="s">
        <v>128</v>
      </c>
      <c r="F115" s="737">
        <v>1</v>
      </c>
      <c r="G115" s="888">
        <v>9.69</v>
      </c>
      <c r="H115" s="883"/>
      <c r="I115" s="883"/>
      <c r="J115" s="884">
        <f t="shared" si="1"/>
        <v>9.69</v>
      </c>
      <c r="K115" s="885"/>
      <c r="L115" s="886"/>
    </row>
    <row r="116" spans="3:12" ht="16.5" customHeight="1" x14ac:dyDescent="0.3">
      <c r="C116" s="887" t="s">
        <v>1030</v>
      </c>
      <c r="D116" s="743" t="s">
        <v>142</v>
      </c>
      <c r="E116" s="896" t="s">
        <v>121</v>
      </c>
      <c r="F116" s="737">
        <v>1</v>
      </c>
      <c r="G116" s="888">
        <v>3.48</v>
      </c>
      <c r="H116" s="883"/>
      <c r="I116" s="883"/>
      <c r="J116" s="884">
        <f t="shared" si="1"/>
        <v>3.48</v>
      </c>
      <c r="K116" s="885"/>
      <c r="L116" s="886"/>
    </row>
    <row r="117" spans="3:12" ht="16.5" customHeight="1" x14ac:dyDescent="0.3">
      <c r="C117" s="887" t="s">
        <v>1037</v>
      </c>
      <c r="D117" s="743" t="s">
        <v>130</v>
      </c>
      <c r="E117" s="896" t="s">
        <v>121</v>
      </c>
      <c r="F117" s="737">
        <v>1</v>
      </c>
      <c r="G117" s="888">
        <v>3.66</v>
      </c>
      <c r="H117" s="883"/>
      <c r="I117" s="883"/>
      <c r="J117" s="884">
        <f t="shared" si="1"/>
        <v>3.66</v>
      </c>
      <c r="K117" s="885"/>
      <c r="L117" s="886"/>
    </row>
    <row r="118" spans="3:12" ht="16.5" customHeight="1" x14ac:dyDescent="0.3">
      <c r="C118" s="887" t="s">
        <v>1047</v>
      </c>
      <c r="D118" s="743" t="s">
        <v>825</v>
      </c>
      <c r="E118" s="881" t="s">
        <v>120</v>
      </c>
      <c r="F118" s="737">
        <v>1</v>
      </c>
      <c r="G118" s="888">
        <v>4.8</v>
      </c>
      <c r="H118" s="883"/>
      <c r="I118" s="883"/>
      <c r="J118" s="884">
        <f t="shared" si="1"/>
        <v>4.8</v>
      </c>
      <c r="K118" s="885"/>
      <c r="L118" s="886"/>
    </row>
    <row r="119" spans="3:12" ht="16.5" customHeight="1" x14ac:dyDescent="0.3">
      <c r="C119" s="887" t="s">
        <v>1049</v>
      </c>
      <c r="D119" s="743" t="s">
        <v>828</v>
      </c>
      <c r="E119" s="881" t="s">
        <v>120</v>
      </c>
      <c r="F119" s="737">
        <v>1</v>
      </c>
      <c r="G119" s="888">
        <v>4.8</v>
      </c>
      <c r="H119" s="883"/>
      <c r="I119" s="883"/>
      <c r="J119" s="884">
        <f t="shared" si="1"/>
        <v>4.8</v>
      </c>
      <c r="K119" s="885"/>
      <c r="L119" s="886"/>
    </row>
    <row r="120" spans="3:12" ht="16.5" customHeight="1" x14ac:dyDescent="0.3">
      <c r="C120" s="887" t="s">
        <v>1057</v>
      </c>
      <c r="D120" s="743" t="s">
        <v>177</v>
      </c>
      <c r="E120" s="881" t="s">
        <v>786</v>
      </c>
      <c r="F120" s="737">
        <v>1</v>
      </c>
      <c r="G120" s="888">
        <v>4.05</v>
      </c>
      <c r="H120" s="883"/>
      <c r="I120" s="883"/>
      <c r="J120" s="884">
        <f t="shared" si="1"/>
        <v>4.05</v>
      </c>
      <c r="K120" s="885"/>
      <c r="L120" s="886"/>
    </row>
    <row r="121" spans="3:12" ht="13.5" customHeight="1" x14ac:dyDescent="0.3">
      <c r="C121" s="887" t="s">
        <v>1058</v>
      </c>
      <c r="D121" s="743" t="s">
        <v>1469</v>
      </c>
      <c r="E121" s="896" t="s">
        <v>782</v>
      </c>
      <c r="F121" s="737">
        <v>1</v>
      </c>
      <c r="G121" s="888">
        <v>4.21</v>
      </c>
      <c r="H121" s="883"/>
      <c r="I121" s="883"/>
      <c r="J121" s="884">
        <f t="shared" si="1"/>
        <v>4.21</v>
      </c>
      <c r="K121" s="885"/>
      <c r="L121" s="886"/>
    </row>
    <row r="122" spans="3:12" s="303" customFormat="1" x14ac:dyDescent="0.3">
      <c r="C122" s="887" t="s">
        <v>1060</v>
      </c>
      <c r="D122" s="743" t="s">
        <v>784</v>
      </c>
      <c r="E122" s="881" t="s">
        <v>786</v>
      </c>
      <c r="F122" s="737">
        <v>1</v>
      </c>
      <c r="G122" s="888">
        <v>4.62</v>
      </c>
      <c r="H122" s="883"/>
      <c r="I122" s="883"/>
      <c r="J122" s="884">
        <f t="shared" si="1"/>
        <v>4.62</v>
      </c>
      <c r="K122" s="885"/>
      <c r="L122" s="886"/>
    </row>
    <row r="123" spans="3:12" x14ac:dyDescent="0.3">
      <c r="C123" s="887" t="s">
        <v>1067</v>
      </c>
      <c r="D123" s="743" t="s">
        <v>1469</v>
      </c>
      <c r="E123" s="896" t="s">
        <v>782</v>
      </c>
      <c r="F123" s="737">
        <v>1</v>
      </c>
      <c r="G123" s="888">
        <v>3.98</v>
      </c>
      <c r="H123" s="883"/>
      <c r="I123" s="883"/>
      <c r="J123" s="884">
        <f t="shared" si="1"/>
        <v>3.98</v>
      </c>
      <c r="K123" s="885"/>
      <c r="L123" s="886"/>
    </row>
    <row r="124" spans="3:12" ht="16.5" customHeight="1" x14ac:dyDescent="0.3">
      <c r="C124" s="887" t="s">
        <v>1069</v>
      </c>
      <c r="D124" s="743" t="s">
        <v>826</v>
      </c>
      <c r="E124" s="881" t="s">
        <v>120</v>
      </c>
      <c r="F124" s="737">
        <v>1</v>
      </c>
      <c r="G124" s="888">
        <v>3.54</v>
      </c>
      <c r="H124" s="883"/>
      <c r="I124" s="883"/>
      <c r="J124" s="884">
        <f t="shared" si="1"/>
        <v>3.54</v>
      </c>
      <c r="K124" s="885"/>
      <c r="L124" s="886"/>
    </row>
    <row r="125" spans="3:12" ht="21.6" customHeight="1" x14ac:dyDescent="0.3">
      <c r="C125" s="887" t="s">
        <v>1070</v>
      </c>
      <c r="D125" s="743" t="s">
        <v>827</v>
      </c>
      <c r="E125" s="881" t="s">
        <v>120</v>
      </c>
      <c r="F125" s="737">
        <v>1</v>
      </c>
      <c r="G125" s="888">
        <v>2.2799999999999998</v>
      </c>
      <c r="H125" s="883"/>
      <c r="I125" s="883"/>
      <c r="J125" s="884">
        <f t="shared" si="1"/>
        <v>2.2799999999999998</v>
      </c>
      <c r="K125" s="885"/>
      <c r="L125" s="886"/>
    </row>
    <row r="126" spans="3:12" ht="16.5" customHeight="1" x14ac:dyDescent="0.3">
      <c r="C126" s="887" t="s">
        <v>1084</v>
      </c>
      <c r="D126" s="743" t="s">
        <v>177</v>
      </c>
      <c r="E126" s="881" t="s">
        <v>786</v>
      </c>
      <c r="F126" s="737">
        <v>1</v>
      </c>
      <c r="G126" s="888">
        <v>4.08</v>
      </c>
      <c r="H126" s="883"/>
      <c r="I126" s="883"/>
      <c r="J126" s="884">
        <f t="shared" si="1"/>
        <v>4.08</v>
      </c>
      <c r="K126" s="885"/>
      <c r="L126" s="886"/>
    </row>
    <row r="127" spans="3:12" ht="16.5" customHeight="1" x14ac:dyDescent="0.3">
      <c r="C127" s="887" t="s">
        <v>1085</v>
      </c>
      <c r="D127" s="743" t="s">
        <v>1469</v>
      </c>
      <c r="E127" s="896" t="s">
        <v>782</v>
      </c>
      <c r="F127" s="737">
        <v>1</v>
      </c>
      <c r="G127" s="888">
        <v>6.48</v>
      </c>
      <c r="H127" s="883"/>
      <c r="I127" s="883"/>
      <c r="J127" s="884">
        <f t="shared" si="1"/>
        <v>6.48</v>
      </c>
      <c r="K127" s="885"/>
      <c r="L127" s="886"/>
    </row>
    <row r="128" spans="3:12" ht="16.5" customHeight="1" x14ac:dyDescent="0.3">
      <c r="C128" s="887" t="s">
        <v>1099</v>
      </c>
      <c r="D128" s="743" t="s">
        <v>825</v>
      </c>
      <c r="E128" s="881" t="s">
        <v>120</v>
      </c>
      <c r="F128" s="737">
        <v>1</v>
      </c>
      <c r="G128" s="888">
        <v>3.25</v>
      </c>
      <c r="H128" s="883"/>
      <c r="I128" s="883"/>
      <c r="J128" s="884">
        <f t="shared" si="1"/>
        <v>3.25</v>
      </c>
      <c r="K128" s="885"/>
      <c r="L128" s="886"/>
    </row>
    <row r="129" spans="3:12" ht="16.5" customHeight="1" x14ac:dyDescent="0.3">
      <c r="C129" s="887" t="s">
        <v>1101</v>
      </c>
      <c r="D129" s="743" t="s">
        <v>828</v>
      </c>
      <c r="E129" s="881" t="s">
        <v>120</v>
      </c>
      <c r="F129" s="737">
        <v>1</v>
      </c>
      <c r="G129" s="888">
        <v>3.26</v>
      </c>
      <c r="H129" s="883"/>
      <c r="I129" s="883"/>
      <c r="J129" s="884">
        <f t="shared" si="1"/>
        <v>3.26</v>
      </c>
      <c r="K129" s="885"/>
      <c r="L129" s="886"/>
    </row>
    <row r="130" spans="3:12" ht="16.5" customHeight="1" x14ac:dyDescent="0.3">
      <c r="C130" s="887" t="s">
        <v>1028</v>
      </c>
      <c r="D130" s="743" t="s">
        <v>826</v>
      </c>
      <c r="E130" s="896" t="s">
        <v>121</v>
      </c>
      <c r="F130" s="890">
        <v>1</v>
      </c>
      <c r="G130" s="892">
        <v>7.83</v>
      </c>
      <c r="H130" s="883"/>
      <c r="I130" s="883"/>
      <c r="J130" s="884">
        <f t="shared" si="1"/>
        <v>7.83</v>
      </c>
      <c r="K130" s="885"/>
      <c r="L130" s="886"/>
    </row>
    <row r="131" spans="3:12" ht="16.5" customHeight="1" x14ac:dyDescent="0.3">
      <c r="C131" s="887" t="s">
        <v>1029</v>
      </c>
      <c r="D131" s="743" t="s">
        <v>827</v>
      </c>
      <c r="E131" s="896" t="s">
        <v>121</v>
      </c>
      <c r="F131" s="890">
        <v>1</v>
      </c>
      <c r="G131" s="892">
        <v>7.69</v>
      </c>
      <c r="H131" s="883"/>
      <c r="I131" s="883"/>
      <c r="J131" s="884">
        <f t="shared" si="1"/>
        <v>7.69</v>
      </c>
      <c r="K131" s="885"/>
      <c r="L131" s="886"/>
    </row>
    <row r="132" spans="3:12" s="303" customFormat="1" x14ac:dyDescent="0.3">
      <c r="C132" s="887" t="s">
        <v>1038</v>
      </c>
      <c r="D132" s="743" t="s">
        <v>840</v>
      </c>
      <c r="E132" s="896" t="s">
        <v>121</v>
      </c>
      <c r="F132" s="890">
        <v>1</v>
      </c>
      <c r="G132" s="892">
        <v>15.47</v>
      </c>
      <c r="H132" s="883"/>
      <c r="I132" s="883"/>
      <c r="J132" s="884">
        <f t="shared" si="1"/>
        <v>15.47</v>
      </c>
      <c r="K132" s="885"/>
      <c r="L132" s="886"/>
    </row>
    <row r="133" spans="3:12" x14ac:dyDescent="0.3">
      <c r="C133" s="887" t="s">
        <v>1042</v>
      </c>
      <c r="D133" s="743" t="s">
        <v>840</v>
      </c>
      <c r="E133" s="896" t="s">
        <v>121</v>
      </c>
      <c r="F133" s="890">
        <v>1</v>
      </c>
      <c r="G133" s="892">
        <v>16.36</v>
      </c>
      <c r="H133" s="883"/>
      <c r="I133" s="883"/>
      <c r="J133" s="884">
        <f t="shared" si="1"/>
        <v>16.36</v>
      </c>
      <c r="K133" s="885"/>
      <c r="L133" s="886"/>
    </row>
    <row r="134" spans="3:12" ht="16.5" customHeight="1" x14ac:dyDescent="0.3">
      <c r="C134" s="887" t="s">
        <v>1092</v>
      </c>
      <c r="D134" s="743" t="s">
        <v>3285</v>
      </c>
      <c r="E134" s="896" t="s">
        <v>121</v>
      </c>
      <c r="F134" s="890">
        <v>1</v>
      </c>
      <c r="G134" s="892">
        <v>7.35</v>
      </c>
      <c r="H134" s="883"/>
      <c r="I134" s="883"/>
      <c r="J134" s="884">
        <f t="shared" si="1"/>
        <v>7.35</v>
      </c>
      <c r="K134" s="885"/>
      <c r="L134" s="886"/>
    </row>
    <row r="135" spans="3:12" x14ac:dyDescent="0.3">
      <c r="C135" s="887" t="s">
        <v>1096</v>
      </c>
      <c r="D135" s="743" t="s">
        <v>3286</v>
      </c>
      <c r="E135" s="896" t="s">
        <v>121</v>
      </c>
      <c r="F135" s="890">
        <v>1</v>
      </c>
      <c r="G135" s="892">
        <v>8.1999999999999993</v>
      </c>
      <c r="H135" s="883"/>
      <c r="I135" s="883"/>
      <c r="J135" s="884">
        <f t="shared" si="1"/>
        <v>8.1999999999999993</v>
      </c>
      <c r="K135" s="885"/>
      <c r="L135" s="886"/>
    </row>
    <row r="136" spans="3:12" ht="16.5" customHeight="1" x14ac:dyDescent="0.3">
      <c r="C136" s="887" t="s">
        <v>2319</v>
      </c>
      <c r="D136" s="743" t="s">
        <v>138</v>
      </c>
      <c r="E136" s="881" t="s">
        <v>125</v>
      </c>
      <c r="F136" s="737">
        <v>1</v>
      </c>
      <c r="G136" s="888">
        <v>70.44</v>
      </c>
      <c r="H136" s="883"/>
      <c r="I136" s="883"/>
      <c r="J136" s="884">
        <f t="shared" si="1"/>
        <v>70.44</v>
      </c>
      <c r="K136" s="885"/>
      <c r="L136" s="886"/>
    </row>
    <row r="137" spans="3:12" ht="16.5" customHeight="1" x14ac:dyDescent="0.3">
      <c r="C137" s="887" t="s">
        <v>1050</v>
      </c>
      <c r="D137" s="743" t="s">
        <v>144</v>
      </c>
      <c r="E137" s="881" t="s">
        <v>125</v>
      </c>
      <c r="F137" s="737">
        <v>1</v>
      </c>
      <c r="G137" s="888">
        <v>48.48</v>
      </c>
      <c r="H137" s="883"/>
      <c r="I137" s="883"/>
      <c r="J137" s="884">
        <f t="shared" si="1"/>
        <v>48.48</v>
      </c>
      <c r="K137" s="885"/>
      <c r="L137" s="886"/>
    </row>
    <row r="138" spans="3:12" ht="16.5" customHeight="1" x14ac:dyDescent="0.3">
      <c r="C138" s="887" t="s">
        <v>1105</v>
      </c>
      <c r="D138" s="743" t="s">
        <v>360</v>
      </c>
      <c r="E138" s="881" t="s">
        <v>125</v>
      </c>
      <c r="F138" s="892">
        <v>1</v>
      </c>
      <c r="G138" s="893">
        <v>34.369999999999997</v>
      </c>
      <c r="H138" s="883"/>
      <c r="I138" s="883"/>
      <c r="J138" s="884">
        <f t="shared" si="1"/>
        <v>34.369999999999997</v>
      </c>
      <c r="K138" s="885"/>
      <c r="L138" s="886"/>
    </row>
    <row r="139" spans="3:12" ht="16.5" customHeight="1" x14ac:dyDescent="0.3">
      <c r="C139" s="897"/>
      <c r="D139" s="743"/>
      <c r="E139" s="881"/>
      <c r="F139" s="892"/>
      <c r="G139" s="893"/>
      <c r="H139" s="883"/>
      <c r="I139" s="883"/>
      <c r="J139" s="884"/>
      <c r="K139" s="885"/>
      <c r="L139" s="886"/>
    </row>
    <row r="140" spans="3:12" ht="16.5" customHeight="1" x14ac:dyDescent="0.3">
      <c r="C140" s="897"/>
      <c r="D140" s="735" t="s">
        <v>1102</v>
      </c>
      <c r="E140" s="896"/>
      <c r="F140" s="737"/>
      <c r="G140" s="888"/>
      <c r="H140" s="883"/>
      <c r="I140" s="883"/>
      <c r="J140" s="884"/>
      <c r="K140" s="885"/>
      <c r="L140" s="886"/>
    </row>
    <row r="141" spans="3:12" ht="16.5" customHeight="1" x14ac:dyDescent="0.3">
      <c r="C141" s="887" t="s">
        <v>1133</v>
      </c>
      <c r="D141" s="743" t="s">
        <v>353</v>
      </c>
      <c r="E141" s="881" t="s">
        <v>125</v>
      </c>
      <c r="F141" s="737">
        <v>1</v>
      </c>
      <c r="G141" s="888">
        <v>10.01</v>
      </c>
      <c r="H141" s="883"/>
      <c r="I141" s="883"/>
      <c r="J141" s="884">
        <f t="shared" si="1"/>
        <v>10.01</v>
      </c>
      <c r="K141" s="885"/>
      <c r="L141" s="886"/>
    </row>
    <row r="142" spans="3:12" ht="16.5" customHeight="1" x14ac:dyDescent="0.3">
      <c r="C142" s="887" t="s">
        <v>3288</v>
      </c>
      <c r="D142" s="743" t="s">
        <v>3289</v>
      </c>
      <c r="E142" s="881" t="s">
        <v>125</v>
      </c>
      <c r="F142" s="737">
        <v>1</v>
      </c>
      <c r="G142" s="888">
        <v>16.66</v>
      </c>
      <c r="H142" s="883"/>
      <c r="I142" s="883"/>
      <c r="J142" s="884">
        <f t="shared" si="1"/>
        <v>16.66</v>
      </c>
      <c r="K142" s="885"/>
      <c r="L142" s="886"/>
    </row>
    <row r="143" spans="3:12" ht="16.5" customHeight="1" x14ac:dyDescent="0.3">
      <c r="C143" s="887" t="s">
        <v>1136</v>
      </c>
      <c r="D143" s="743" t="s">
        <v>1137</v>
      </c>
      <c r="E143" s="881" t="s">
        <v>127</v>
      </c>
      <c r="F143" s="737">
        <v>1</v>
      </c>
      <c r="G143" s="888">
        <v>3.78</v>
      </c>
      <c r="H143" s="883"/>
      <c r="I143" s="883"/>
      <c r="J143" s="884">
        <f t="shared" si="1"/>
        <v>3.78</v>
      </c>
      <c r="K143" s="885"/>
      <c r="L143" s="886"/>
    </row>
    <row r="144" spans="3:12" ht="16.5" customHeight="1" x14ac:dyDescent="0.3">
      <c r="C144" s="887" t="s">
        <v>2325</v>
      </c>
      <c r="D144" s="743" t="s">
        <v>763</v>
      </c>
      <c r="E144" s="881" t="s">
        <v>125</v>
      </c>
      <c r="F144" s="737">
        <v>1</v>
      </c>
      <c r="G144" s="888">
        <v>31.74</v>
      </c>
      <c r="H144" s="883"/>
      <c r="I144" s="883"/>
      <c r="J144" s="884">
        <f t="shared" si="1"/>
        <v>31.74</v>
      </c>
      <c r="K144" s="885"/>
      <c r="L144" s="886"/>
    </row>
    <row r="145" spans="3:12" ht="13.5" customHeight="1" x14ac:dyDescent="0.3">
      <c r="C145" s="887" t="s">
        <v>1147</v>
      </c>
      <c r="D145" s="743" t="s">
        <v>803</v>
      </c>
      <c r="E145" s="881" t="s">
        <v>128</v>
      </c>
      <c r="F145" s="737">
        <v>1</v>
      </c>
      <c r="G145" s="888">
        <v>16.96</v>
      </c>
      <c r="H145" s="883"/>
      <c r="I145" s="883"/>
      <c r="J145" s="884">
        <f t="shared" si="1"/>
        <v>16.96</v>
      </c>
      <c r="K145" s="885"/>
      <c r="L145" s="886"/>
    </row>
    <row r="146" spans="3:12" s="303" customFormat="1" x14ac:dyDescent="0.3">
      <c r="C146" s="887" t="s">
        <v>1117</v>
      </c>
      <c r="D146" s="743" t="s">
        <v>173</v>
      </c>
      <c r="E146" s="896" t="s">
        <v>797</v>
      </c>
      <c r="F146" s="737">
        <v>1</v>
      </c>
      <c r="G146" s="888">
        <v>16.46</v>
      </c>
      <c r="H146" s="883"/>
      <c r="I146" s="883"/>
      <c r="J146" s="884">
        <f t="shared" ref="J146:J209" si="2">F146*G146</f>
        <v>16.46</v>
      </c>
      <c r="K146" s="885"/>
      <c r="L146" s="886"/>
    </row>
    <row r="147" spans="3:12" x14ac:dyDescent="0.3">
      <c r="C147" s="887" t="s">
        <v>1139</v>
      </c>
      <c r="D147" s="743" t="s">
        <v>3290</v>
      </c>
      <c r="E147" s="881" t="s">
        <v>120</v>
      </c>
      <c r="F147" s="737">
        <v>1</v>
      </c>
      <c r="G147" s="888">
        <v>8.98</v>
      </c>
      <c r="H147" s="883"/>
      <c r="I147" s="883"/>
      <c r="J147" s="884">
        <f t="shared" si="2"/>
        <v>8.98</v>
      </c>
      <c r="K147" s="885"/>
      <c r="L147" s="886"/>
    </row>
    <row r="148" spans="3:12" ht="16.5" customHeight="1" x14ac:dyDescent="0.3">
      <c r="C148" s="887" t="s">
        <v>1143</v>
      </c>
      <c r="D148" s="745" t="s">
        <v>3291</v>
      </c>
      <c r="E148" s="881" t="s">
        <v>120</v>
      </c>
      <c r="F148" s="737">
        <v>1</v>
      </c>
      <c r="G148" s="888">
        <v>14.7</v>
      </c>
      <c r="H148" s="883"/>
      <c r="I148" s="883"/>
      <c r="J148" s="884">
        <f t="shared" si="2"/>
        <v>14.7</v>
      </c>
      <c r="K148" s="885"/>
      <c r="L148" s="886"/>
    </row>
    <row r="149" spans="3:12" x14ac:dyDescent="0.3">
      <c r="C149" s="887" t="s">
        <v>2224</v>
      </c>
      <c r="D149" s="743" t="s">
        <v>175</v>
      </c>
      <c r="E149" s="881" t="s">
        <v>127</v>
      </c>
      <c r="F149" s="890">
        <v>1</v>
      </c>
      <c r="G149" s="891">
        <v>5.47</v>
      </c>
      <c r="H149" s="883"/>
      <c r="I149" s="883"/>
      <c r="J149" s="884">
        <f t="shared" si="2"/>
        <v>5.47</v>
      </c>
      <c r="K149" s="885"/>
      <c r="L149" s="886"/>
    </row>
    <row r="150" spans="3:12" ht="16.5" customHeight="1" x14ac:dyDescent="0.3">
      <c r="C150" s="887" t="s">
        <v>1125</v>
      </c>
      <c r="D150" s="743" t="s">
        <v>3292</v>
      </c>
      <c r="E150" s="896" t="s">
        <v>121</v>
      </c>
      <c r="F150" s="890">
        <v>1</v>
      </c>
      <c r="G150" s="891">
        <v>17.010000000000002</v>
      </c>
      <c r="H150" s="883"/>
      <c r="I150" s="883"/>
      <c r="J150" s="884">
        <f t="shared" si="2"/>
        <v>17.010000000000002</v>
      </c>
      <c r="K150" s="885"/>
      <c r="L150" s="886"/>
    </row>
    <row r="151" spans="3:12" ht="16.5" customHeight="1" x14ac:dyDescent="0.3">
      <c r="C151" s="887" t="s">
        <v>2243</v>
      </c>
      <c r="D151" s="743" t="s">
        <v>580</v>
      </c>
      <c r="E151" s="896" t="s">
        <v>121</v>
      </c>
      <c r="F151" s="890">
        <v>1</v>
      </c>
      <c r="G151" s="891">
        <v>10.199999999999999</v>
      </c>
      <c r="H151" s="883"/>
      <c r="I151" s="883"/>
      <c r="J151" s="884">
        <f t="shared" si="2"/>
        <v>10.199999999999999</v>
      </c>
      <c r="K151" s="885"/>
      <c r="L151" s="886"/>
    </row>
    <row r="152" spans="3:12" ht="16.5" customHeight="1" x14ac:dyDescent="0.3">
      <c r="C152" s="887" t="s">
        <v>1127</v>
      </c>
      <c r="D152" s="743" t="s">
        <v>297</v>
      </c>
      <c r="E152" s="896" t="s">
        <v>121</v>
      </c>
      <c r="F152" s="890">
        <v>1</v>
      </c>
      <c r="G152" s="891">
        <v>16.77</v>
      </c>
      <c r="H152" s="883"/>
      <c r="I152" s="883"/>
      <c r="J152" s="884">
        <f t="shared" si="2"/>
        <v>16.77</v>
      </c>
      <c r="K152" s="885"/>
      <c r="L152" s="886"/>
    </row>
    <row r="153" spans="3:12" ht="16.5" customHeight="1" x14ac:dyDescent="0.3">
      <c r="C153" s="887" t="s">
        <v>1135</v>
      </c>
      <c r="D153" s="743" t="s">
        <v>764</v>
      </c>
      <c r="E153" s="896" t="s">
        <v>121</v>
      </c>
      <c r="F153" s="890">
        <v>1</v>
      </c>
      <c r="G153" s="891">
        <v>21.58</v>
      </c>
      <c r="H153" s="883"/>
      <c r="I153" s="883"/>
      <c r="J153" s="884">
        <f t="shared" si="2"/>
        <v>21.58</v>
      </c>
      <c r="K153" s="885"/>
      <c r="L153" s="886"/>
    </row>
    <row r="154" spans="3:12" ht="16.5" customHeight="1" x14ac:dyDescent="0.3">
      <c r="C154" s="887" t="s">
        <v>1138</v>
      </c>
      <c r="D154" s="743" t="s">
        <v>282</v>
      </c>
      <c r="E154" s="881" t="s">
        <v>120</v>
      </c>
      <c r="F154" s="890">
        <v>1</v>
      </c>
      <c r="G154" s="891">
        <v>6.1</v>
      </c>
      <c r="H154" s="883"/>
      <c r="I154" s="883"/>
      <c r="J154" s="884">
        <f t="shared" si="2"/>
        <v>6.1</v>
      </c>
      <c r="K154" s="885"/>
      <c r="L154" s="886"/>
    </row>
    <row r="155" spans="3:12" ht="16.5" customHeight="1" x14ac:dyDescent="0.3">
      <c r="C155" s="887" t="s">
        <v>2196</v>
      </c>
      <c r="D155" s="743" t="s">
        <v>122</v>
      </c>
      <c r="E155" s="881" t="s">
        <v>120</v>
      </c>
      <c r="F155" s="737">
        <v>1</v>
      </c>
      <c r="G155" s="888">
        <v>2.76</v>
      </c>
      <c r="H155" s="883"/>
      <c r="I155" s="883"/>
      <c r="J155" s="884">
        <f t="shared" si="2"/>
        <v>2.76</v>
      </c>
      <c r="K155" s="885"/>
      <c r="L155" s="886"/>
    </row>
    <row r="156" spans="3:12" ht="16.5" customHeight="1" x14ac:dyDescent="0.3">
      <c r="C156" s="887" t="s">
        <v>2488</v>
      </c>
      <c r="D156" s="743" t="s">
        <v>762</v>
      </c>
      <c r="E156" s="896" t="s">
        <v>797</v>
      </c>
      <c r="F156" s="737">
        <v>1</v>
      </c>
      <c r="G156" s="888">
        <v>2.76</v>
      </c>
      <c r="H156" s="883"/>
      <c r="I156" s="883"/>
      <c r="J156" s="884">
        <f t="shared" si="2"/>
        <v>2.76</v>
      </c>
      <c r="K156" s="885"/>
      <c r="L156" s="886"/>
    </row>
    <row r="157" spans="3:12" ht="16.5" customHeight="1" x14ac:dyDescent="0.3">
      <c r="C157" s="887" t="s">
        <v>1128</v>
      </c>
      <c r="D157" s="743" t="s">
        <v>177</v>
      </c>
      <c r="E157" s="881" t="s">
        <v>786</v>
      </c>
      <c r="F157" s="737">
        <v>1</v>
      </c>
      <c r="G157" s="888">
        <v>4.18</v>
      </c>
      <c r="H157" s="883"/>
      <c r="I157" s="883"/>
      <c r="J157" s="884">
        <f t="shared" si="2"/>
        <v>4.18</v>
      </c>
      <c r="K157" s="885"/>
      <c r="L157" s="886"/>
    </row>
    <row r="158" spans="3:12" ht="16.5" customHeight="1" x14ac:dyDescent="0.3">
      <c r="C158" s="887" t="s">
        <v>1129</v>
      </c>
      <c r="D158" s="743" t="s">
        <v>1469</v>
      </c>
      <c r="E158" s="896" t="s">
        <v>782</v>
      </c>
      <c r="F158" s="737">
        <v>1</v>
      </c>
      <c r="G158" s="888">
        <v>4.18</v>
      </c>
      <c r="H158" s="883"/>
      <c r="I158" s="883"/>
      <c r="J158" s="884">
        <f t="shared" si="2"/>
        <v>4.18</v>
      </c>
      <c r="K158" s="885"/>
      <c r="L158" s="886"/>
    </row>
    <row r="159" spans="3:12" ht="16.5" customHeight="1" x14ac:dyDescent="0.3">
      <c r="C159" s="887" t="s">
        <v>1123</v>
      </c>
      <c r="D159" s="743" t="s">
        <v>819</v>
      </c>
      <c r="E159" s="896" t="s">
        <v>121</v>
      </c>
      <c r="F159" s="890">
        <v>1</v>
      </c>
      <c r="G159" s="892">
        <v>7.76</v>
      </c>
      <c r="H159" s="883"/>
      <c r="I159" s="883"/>
      <c r="J159" s="884">
        <f t="shared" si="2"/>
        <v>7.76</v>
      </c>
      <c r="K159" s="885"/>
      <c r="L159" s="886"/>
    </row>
    <row r="160" spans="3:12" ht="16.5" customHeight="1" x14ac:dyDescent="0.3">
      <c r="C160" s="887" t="s">
        <v>1130</v>
      </c>
      <c r="D160" s="743" t="s">
        <v>820</v>
      </c>
      <c r="E160" s="896" t="s">
        <v>121</v>
      </c>
      <c r="F160" s="890">
        <v>1</v>
      </c>
      <c r="G160" s="892">
        <v>8.41</v>
      </c>
      <c r="H160" s="883"/>
      <c r="I160" s="883"/>
      <c r="J160" s="884">
        <f t="shared" si="2"/>
        <v>8.41</v>
      </c>
      <c r="K160" s="885"/>
      <c r="L160" s="886"/>
    </row>
    <row r="161" spans="3:12" ht="16.5" customHeight="1" x14ac:dyDescent="0.3">
      <c r="C161" s="887" t="s">
        <v>1134</v>
      </c>
      <c r="D161" s="743" t="s">
        <v>156</v>
      </c>
      <c r="E161" s="896" t="s">
        <v>121</v>
      </c>
      <c r="F161" s="890">
        <v>1</v>
      </c>
      <c r="G161" s="892">
        <v>4.08</v>
      </c>
      <c r="H161" s="883"/>
      <c r="I161" s="883"/>
      <c r="J161" s="884">
        <f t="shared" si="2"/>
        <v>4.08</v>
      </c>
      <c r="K161" s="885"/>
      <c r="L161" s="886"/>
    </row>
    <row r="162" spans="3:12" ht="16.5" customHeight="1" x14ac:dyDescent="0.3">
      <c r="C162" s="887" t="s">
        <v>1140</v>
      </c>
      <c r="D162" s="743" t="s">
        <v>821</v>
      </c>
      <c r="E162" s="896" t="s">
        <v>121</v>
      </c>
      <c r="F162" s="890">
        <v>1</v>
      </c>
      <c r="G162" s="892">
        <v>7.79</v>
      </c>
      <c r="H162" s="883"/>
      <c r="I162" s="883"/>
      <c r="J162" s="884">
        <f t="shared" si="2"/>
        <v>7.79</v>
      </c>
      <c r="K162" s="885"/>
      <c r="L162" s="886"/>
    </row>
    <row r="163" spans="3:12" ht="16.5" customHeight="1" x14ac:dyDescent="0.3">
      <c r="C163" s="887" t="s">
        <v>1141</v>
      </c>
      <c r="D163" s="743" t="s">
        <v>822</v>
      </c>
      <c r="E163" s="896" t="s">
        <v>121</v>
      </c>
      <c r="F163" s="890">
        <v>1</v>
      </c>
      <c r="G163" s="892">
        <v>7.41</v>
      </c>
      <c r="H163" s="883"/>
      <c r="I163" s="883"/>
      <c r="J163" s="884">
        <f t="shared" si="2"/>
        <v>7.41</v>
      </c>
      <c r="K163" s="885"/>
      <c r="L163" s="886"/>
    </row>
    <row r="164" spans="3:12" ht="16.5" customHeight="1" x14ac:dyDescent="0.3">
      <c r="C164" s="887" t="s">
        <v>3293</v>
      </c>
      <c r="D164" s="745" t="s">
        <v>3294</v>
      </c>
      <c r="E164" s="881" t="s">
        <v>125</v>
      </c>
      <c r="F164" s="892">
        <v>1</v>
      </c>
      <c r="G164" s="893">
        <v>333.99</v>
      </c>
      <c r="H164" s="883"/>
      <c r="I164" s="883"/>
      <c r="J164" s="884">
        <f t="shared" si="2"/>
        <v>333.99</v>
      </c>
      <c r="K164" s="885"/>
      <c r="L164" s="886"/>
    </row>
    <row r="165" spans="3:12" ht="16.5" customHeight="1" x14ac:dyDescent="0.3">
      <c r="C165" s="887" t="s">
        <v>1157</v>
      </c>
      <c r="D165" s="743" t="s">
        <v>138</v>
      </c>
      <c r="E165" s="881" t="s">
        <v>125</v>
      </c>
      <c r="F165" s="892">
        <v>1</v>
      </c>
      <c r="G165" s="893">
        <v>46.41</v>
      </c>
      <c r="H165" s="883"/>
      <c r="I165" s="883"/>
      <c r="J165" s="884">
        <f t="shared" si="2"/>
        <v>46.41</v>
      </c>
      <c r="K165" s="885"/>
      <c r="L165" s="886"/>
    </row>
    <row r="166" spans="3:12" ht="16.5" customHeight="1" x14ac:dyDescent="0.3">
      <c r="C166" s="928" t="s">
        <v>1383</v>
      </c>
      <c r="D166" s="743" t="s">
        <v>851</v>
      </c>
      <c r="E166" s="896" t="s">
        <v>796</v>
      </c>
      <c r="F166" s="737">
        <v>1</v>
      </c>
      <c r="G166" s="931">
        <v>19.5</v>
      </c>
      <c r="H166" s="883"/>
      <c r="I166" s="883"/>
      <c r="J166" s="884">
        <f t="shared" si="2"/>
        <v>19.5</v>
      </c>
      <c r="K166" s="885"/>
      <c r="L166" s="932"/>
    </row>
    <row r="167" spans="3:12" s="303" customFormat="1" x14ac:dyDescent="0.3">
      <c r="C167" s="933" t="s">
        <v>2556</v>
      </c>
      <c r="D167" s="743" t="s">
        <v>762</v>
      </c>
      <c r="E167" s="896" t="s">
        <v>796</v>
      </c>
      <c r="F167" s="737">
        <v>1</v>
      </c>
      <c r="G167" s="882">
        <v>3.42</v>
      </c>
      <c r="H167" s="883"/>
      <c r="I167" s="883"/>
      <c r="J167" s="884">
        <f t="shared" si="2"/>
        <v>3.42</v>
      </c>
      <c r="K167" s="885"/>
      <c r="L167" s="932"/>
    </row>
    <row r="168" spans="3:12" x14ac:dyDescent="0.3">
      <c r="C168" s="880"/>
      <c r="D168" s="743"/>
      <c r="E168" s="896"/>
      <c r="F168" s="890"/>
      <c r="G168" s="938"/>
      <c r="H168" s="883"/>
      <c r="I168" s="883"/>
      <c r="J168" s="884"/>
      <c r="K168" s="885"/>
      <c r="L168" s="886"/>
    </row>
    <row r="169" spans="3:12" ht="16.5" customHeight="1" x14ac:dyDescent="0.3">
      <c r="C169" s="898"/>
      <c r="D169" s="735" t="s">
        <v>1253</v>
      </c>
      <c r="E169" s="896"/>
      <c r="F169" s="890"/>
      <c r="G169" s="891"/>
      <c r="H169" s="883"/>
      <c r="I169" s="883"/>
      <c r="J169" s="884"/>
      <c r="K169" s="885"/>
      <c r="L169" s="886"/>
    </row>
    <row r="170" spans="3:12" ht="16.5" customHeight="1" x14ac:dyDescent="0.3">
      <c r="C170" s="887" t="s">
        <v>1372</v>
      </c>
      <c r="D170" s="743" t="s">
        <v>122</v>
      </c>
      <c r="E170" s="896" t="s">
        <v>788</v>
      </c>
      <c r="F170" s="737">
        <v>1</v>
      </c>
      <c r="G170" s="888">
        <v>3.06</v>
      </c>
      <c r="H170" s="883"/>
      <c r="I170" s="883"/>
      <c r="J170" s="884">
        <f t="shared" si="2"/>
        <v>3.06</v>
      </c>
      <c r="K170" s="885"/>
      <c r="L170" s="886"/>
    </row>
    <row r="171" spans="3:12" ht="16.5" customHeight="1" x14ac:dyDescent="0.3">
      <c r="C171" s="887" t="s">
        <v>1164</v>
      </c>
      <c r="D171" s="743" t="s">
        <v>184</v>
      </c>
      <c r="E171" s="881" t="s">
        <v>128</v>
      </c>
      <c r="F171" s="737">
        <v>1</v>
      </c>
      <c r="G171" s="888">
        <v>15.17</v>
      </c>
      <c r="H171" s="883"/>
      <c r="I171" s="883"/>
      <c r="J171" s="884">
        <f t="shared" si="2"/>
        <v>15.17</v>
      </c>
      <c r="K171" s="885"/>
      <c r="L171" s="886"/>
    </row>
    <row r="172" spans="3:12" ht="16.5" customHeight="1" x14ac:dyDescent="0.3">
      <c r="C172" s="887" t="s">
        <v>2144</v>
      </c>
      <c r="D172" s="743" t="s">
        <v>3296</v>
      </c>
      <c r="E172" s="881" t="s">
        <v>128</v>
      </c>
      <c r="F172" s="890">
        <v>1</v>
      </c>
      <c r="G172" s="891">
        <v>12.23</v>
      </c>
      <c r="H172" s="883"/>
      <c r="I172" s="883"/>
      <c r="J172" s="884">
        <f t="shared" si="2"/>
        <v>12.23</v>
      </c>
      <c r="K172" s="885"/>
      <c r="L172" s="886"/>
    </row>
    <row r="173" spans="3:12" ht="16.5" customHeight="1" x14ac:dyDescent="0.3">
      <c r="C173" s="887" t="s">
        <v>1169</v>
      </c>
      <c r="D173" s="743" t="s">
        <v>567</v>
      </c>
      <c r="E173" s="896" t="s">
        <v>121</v>
      </c>
      <c r="F173" s="890">
        <v>1</v>
      </c>
      <c r="G173" s="891">
        <v>10.130000000000001</v>
      </c>
      <c r="H173" s="883"/>
      <c r="I173" s="883"/>
      <c r="J173" s="884">
        <f t="shared" si="2"/>
        <v>10.130000000000001</v>
      </c>
      <c r="K173" s="885"/>
      <c r="L173" s="886"/>
    </row>
    <row r="174" spans="3:12" ht="16.5" customHeight="1" x14ac:dyDescent="0.3">
      <c r="C174" s="887" t="s">
        <v>1176</v>
      </c>
      <c r="D174" s="743" t="s">
        <v>3297</v>
      </c>
      <c r="E174" s="896" t="s">
        <v>121</v>
      </c>
      <c r="F174" s="890">
        <v>1</v>
      </c>
      <c r="G174" s="891">
        <v>16.05</v>
      </c>
      <c r="H174" s="883"/>
      <c r="I174" s="883"/>
      <c r="J174" s="884">
        <f t="shared" si="2"/>
        <v>16.05</v>
      </c>
      <c r="K174" s="885"/>
      <c r="L174" s="886"/>
    </row>
    <row r="175" spans="3:12" ht="16.5" customHeight="1" x14ac:dyDescent="0.3">
      <c r="C175" s="887" t="s">
        <v>1177</v>
      </c>
      <c r="D175" s="743" t="s">
        <v>3298</v>
      </c>
      <c r="E175" s="896" t="s">
        <v>121</v>
      </c>
      <c r="F175" s="890">
        <v>1</v>
      </c>
      <c r="G175" s="891">
        <v>6.43</v>
      </c>
      <c r="H175" s="883"/>
      <c r="I175" s="883"/>
      <c r="J175" s="884">
        <f t="shared" si="2"/>
        <v>6.43</v>
      </c>
      <c r="K175" s="885"/>
      <c r="L175" s="886"/>
    </row>
    <row r="176" spans="3:12" ht="16.5" customHeight="1" x14ac:dyDescent="0.3">
      <c r="C176" s="887" t="s">
        <v>1179</v>
      </c>
      <c r="D176" s="743" t="s">
        <v>489</v>
      </c>
      <c r="E176" s="896" t="s">
        <v>121</v>
      </c>
      <c r="F176" s="890">
        <v>1</v>
      </c>
      <c r="G176" s="891">
        <v>6.52</v>
      </c>
      <c r="H176" s="883"/>
      <c r="I176" s="883"/>
      <c r="J176" s="884">
        <f t="shared" si="2"/>
        <v>6.52</v>
      </c>
      <c r="K176" s="885"/>
      <c r="L176" s="886"/>
    </row>
    <row r="177" spans="3:12" s="303" customFormat="1" x14ac:dyDescent="0.3">
      <c r="C177" s="887" t="s">
        <v>1170</v>
      </c>
      <c r="D177" s="743" t="s">
        <v>1171</v>
      </c>
      <c r="E177" s="881" t="s">
        <v>120</v>
      </c>
      <c r="F177" s="737">
        <v>1</v>
      </c>
      <c r="G177" s="888">
        <v>3.24</v>
      </c>
      <c r="H177" s="883"/>
      <c r="I177" s="883"/>
      <c r="J177" s="884">
        <f t="shared" si="2"/>
        <v>3.24</v>
      </c>
      <c r="K177" s="885"/>
      <c r="L177" s="886"/>
    </row>
    <row r="178" spans="3:12" x14ac:dyDescent="0.3">
      <c r="C178" s="887" t="s">
        <v>1172</v>
      </c>
      <c r="D178" s="743" t="s">
        <v>1173</v>
      </c>
      <c r="E178" s="881" t="s">
        <v>120</v>
      </c>
      <c r="F178" s="737">
        <v>1</v>
      </c>
      <c r="G178" s="888">
        <v>3.24</v>
      </c>
      <c r="H178" s="883"/>
      <c r="I178" s="883"/>
      <c r="J178" s="884">
        <f t="shared" si="2"/>
        <v>3.24</v>
      </c>
      <c r="K178" s="885"/>
      <c r="L178" s="886"/>
    </row>
    <row r="179" spans="3:12" ht="16.5" customHeight="1" x14ac:dyDescent="0.3">
      <c r="C179" s="887"/>
      <c r="D179" s="743" t="s">
        <v>3299</v>
      </c>
      <c r="E179" s="881" t="s">
        <v>125</v>
      </c>
      <c r="F179" s="737">
        <v>1</v>
      </c>
      <c r="G179" s="888">
        <v>3.24</v>
      </c>
      <c r="H179" s="883"/>
      <c r="I179" s="883"/>
      <c r="J179" s="884">
        <f t="shared" si="2"/>
        <v>3.24</v>
      </c>
      <c r="K179" s="885"/>
      <c r="L179" s="886"/>
    </row>
    <row r="180" spans="3:12" ht="16.5" customHeight="1" x14ac:dyDescent="0.3">
      <c r="C180" s="887" t="s">
        <v>1174</v>
      </c>
      <c r="D180" s="743" t="s">
        <v>177</v>
      </c>
      <c r="E180" s="881" t="s">
        <v>786</v>
      </c>
      <c r="F180" s="737">
        <v>1</v>
      </c>
      <c r="G180" s="888">
        <v>5.04</v>
      </c>
      <c r="H180" s="883"/>
      <c r="I180" s="883"/>
      <c r="J180" s="884">
        <f t="shared" si="2"/>
        <v>5.04</v>
      </c>
      <c r="K180" s="885"/>
      <c r="L180" s="886"/>
    </row>
    <row r="181" spans="3:12" ht="16.5" customHeight="1" x14ac:dyDescent="0.3">
      <c r="C181" s="887" t="s">
        <v>1175</v>
      </c>
      <c r="D181" s="743" t="s">
        <v>1598</v>
      </c>
      <c r="E181" s="896" t="s">
        <v>782</v>
      </c>
      <c r="F181" s="737">
        <v>1</v>
      </c>
      <c r="G181" s="888">
        <v>5.98</v>
      </c>
      <c r="H181" s="883"/>
      <c r="I181" s="883"/>
      <c r="J181" s="884">
        <f t="shared" si="2"/>
        <v>5.98</v>
      </c>
      <c r="K181" s="885"/>
      <c r="L181" s="886"/>
    </row>
    <row r="182" spans="3:12" ht="16.5" customHeight="1" x14ac:dyDescent="0.3">
      <c r="C182" s="887" t="s">
        <v>1184</v>
      </c>
      <c r="D182" s="743" t="s">
        <v>784</v>
      </c>
      <c r="E182" s="881" t="s">
        <v>786</v>
      </c>
      <c r="F182" s="737">
        <v>1</v>
      </c>
      <c r="G182" s="888">
        <v>4.6100000000000003</v>
      </c>
      <c r="H182" s="883"/>
      <c r="I182" s="883"/>
      <c r="J182" s="884">
        <f t="shared" si="2"/>
        <v>4.6100000000000003</v>
      </c>
      <c r="K182" s="885"/>
      <c r="L182" s="886"/>
    </row>
    <row r="183" spans="3:12" ht="16.5" customHeight="1" x14ac:dyDescent="0.3">
      <c r="C183" s="887" t="s">
        <v>1180</v>
      </c>
      <c r="D183" s="743" t="s">
        <v>156</v>
      </c>
      <c r="E183" s="896" t="s">
        <v>121</v>
      </c>
      <c r="F183" s="890">
        <v>1</v>
      </c>
      <c r="G183" s="892">
        <v>4.72</v>
      </c>
      <c r="H183" s="883"/>
      <c r="I183" s="883"/>
      <c r="J183" s="884">
        <f t="shared" si="2"/>
        <v>4.72</v>
      </c>
      <c r="K183" s="885"/>
      <c r="L183" s="886"/>
    </row>
    <row r="184" spans="3:12" ht="16.5" customHeight="1" x14ac:dyDescent="0.3">
      <c r="C184" s="887" t="s">
        <v>1183</v>
      </c>
      <c r="D184" s="743" t="s">
        <v>820</v>
      </c>
      <c r="E184" s="896" t="s">
        <v>121</v>
      </c>
      <c r="F184" s="890">
        <v>1</v>
      </c>
      <c r="G184" s="892">
        <v>8.06</v>
      </c>
      <c r="H184" s="883"/>
      <c r="I184" s="883"/>
      <c r="J184" s="884">
        <f t="shared" si="2"/>
        <v>8.06</v>
      </c>
      <c r="K184" s="885"/>
      <c r="L184" s="886"/>
    </row>
    <row r="185" spans="3:12" ht="16.5" customHeight="1" x14ac:dyDescent="0.3">
      <c r="C185" s="887" t="s">
        <v>1186</v>
      </c>
      <c r="D185" s="743" t="s">
        <v>819</v>
      </c>
      <c r="E185" s="896" t="s">
        <v>121</v>
      </c>
      <c r="F185" s="890">
        <v>1</v>
      </c>
      <c r="G185" s="892">
        <v>10.130000000000001</v>
      </c>
      <c r="H185" s="883"/>
      <c r="I185" s="883"/>
      <c r="J185" s="884">
        <f t="shared" si="2"/>
        <v>10.130000000000001</v>
      </c>
      <c r="K185" s="885"/>
      <c r="L185" s="886"/>
    </row>
    <row r="186" spans="3:12" ht="16.5" customHeight="1" x14ac:dyDescent="0.3">
      <c r="C186" s="887" t="s">
        <v>2339</v>
      </c>
      <c r="D186" s="743" t="s">
        <v>360</v>
      </c>
      <c r="E186" s="881" t="s">
        <v>125</v>
      </c>
      <c r="F186" s="892">
        <v>1</v>
      </c>
      <c r="G186" s="893">
        <v>40.020000000000003</v>
      </c>
      <c r="H186" s="883"/>
      <c r="I186" s="883"/>
      <c r="J186" s="884">
        <f t="shared" si="2"/>
        <v>40.020000000000003</v>
      </c>
      <c r="K186" s="885"/>
      <c r="L186" s="886"/>
    </row>
    <row r="187" spans="3:12" s="303" customFormat="1" x14ac:dyDescent="0.25">
      <c r="C187" s="887" t="s">
        <v>2334</v>
      </c>
      <c r="D187" s="743" t="s">
        <v>772</v>
      </c>
      <c r="E187" s="881" t="s">
        <v>128</v>
      </c>
      <c r="F187" s="892">
        <v>1</v>
      </c>
      <c r="G187" s="893">
        <v>16.12</v>
      </c>
      <c r="H187" s="883"/>
      <c r="I187" s="883"/>
      <c r="J187" s="884">
        <f t="shared" si="2"/>
        <v>16.12</v>
      </c>
      <c r="K187" s="885"/>
      <c r="L187" s="886"/>
    </row>
    <row r="188" spans="3:12" x14ac:dyDescent="0.3">
      <c r="C188" s="887" t="s">
        <v>1165</v>
      </c>
      <c r="D188" s="745" t="s">
        <v>189</v>
      </c>
      <c r="E188" s="881" t="s">
        <v>125</v>
      </c>
      <c r="F188" s="892">
        <v>1</v>
      </c>
      <c r="G188" s="893">
        <v>57.85</v>
      </c>
      <c r="H188" s="883"/>
      <c r="I188" s="883"/>
      <c r="J188" s="884">
        <f t="shared" si="2"/>
        <v>57.85</v>
      </c>
      <c r="K188" s="885"/>
      <c r="L188" s="886"/>
    </row>
    <row r="189" spans="3:12" ht="16.5" customHeight="1" x14ac:dyDescent="0.3">
      <c r="C189" s="887" t="s">
        <v>1158</v>
      </c>
      <c r="D189" s="743" t="s">
        <v>3302</v>
      </c>
      <c r="E189" s="896" t="s">
        <v>121</v>
      </c>
      <c r="F189" s="892">
        <v>1</v>
      </c>
      <c r="G189" s="893">
        <v>16.38</v>
      </c>
      <c r="H189" s="883"/>
      <c r="I189" s="883"/>
      <c r="J189" s="884">
        <f t="shared" si="2"/>
        <v>16.38</v>
      </c>
      <c r="K189" s="885"/>
      <c r="L189" s="886"/>
    </row>
    <row r="190" spans="3:12" ht="16.5" customHeight="1" x14ac:dyDescent="0.3">
      <c r="C190" s="887" t="s">
        <v>1160</v>
      </c>
      <c r="D190" s="743" t="s">
        <v>695</v>
      </c>
      <c r="E190" s="896" t="s">
        <v>121</v>
      </c>
      <c r="F190" s="892">
        <v>1</v>
      </c>
      <c r="G190" s="893">
        <v>12</v>
      </c>
      <c r="H190" s="883"/>
      <c r="I190" s="883"/>
      <c r="J190" s="884">
        <f t="shared" si="2"/>
        <v>12</v>
      </c>
      <c r="K190" s="885"/>
      <c r="L190" s="886"/>
    </row>
    <row r="191" spans="3:12" ht="16.5" customHeight="1" x14ac:dyDescent="0.3">
      <c r="C191" s="897"/>
      <c r="D191" s="743"/>
      <c r="E191" s="896"/>
      <c r="F191" s="892"/>
      <c r="G191" s="893"/>
      <c r="H191" s="883"/>
      <c r="I191" s="883"/>
      <c r="J191" s="884"/>
      <c r="K191" s="885"/>
      <c r="L191" s="886"/>
    </row>
    <row r="192" spans="3:12" ht="16.5" customHeight="1" x14ac:dyDescent="0.3">
      <c r="C192" s="897"/>
      <c r="D192" s="735" t="s">
        <v>1385</v>
      </c>
      <c r="E192" s="896"/>
      <c r="F192" s="892"/>
      <c r="G192" s="893"/>
      <c r="H192" s="883"/>
      <c r="I192" s="883"/>
      <c r="J192" s="884"/>
      <c r="K192" s="885"/>
      <c r="L192" s="886"/>
    </row>
    <row r="193" spans="3:12" ht="16.5" customHeight="1" x14ac:dyDescent="0.3">
      <c r="C193" s="887" t="s">
        <v>1194</v>
      </c>
      <c r="D193" s="743" t="s">
        <v>3307</v>
      </c>
      <c r="E193" s="896" t="s">
        <v>797</v>
      </c>
      <c r="F193" s="737">
        <v>1</v>
      </c>
      <c r="G193" s="888">
        <v>13.43</v>
      </c>
      <c r="H193" s="883"/>
      <c r="I193" s="883"/>
      <c r="J193" s="884">
        <f t="shared" si="2"/>
        <v>13.43</v>
      </c>
      <c r="K193" s="885"/>
      <c r="L193" s="886"/>
    </row>
    <row r="194" spans="3:12" ht="16.5" customHeight="1" x14ac:dyDescent="0.3">
      <c r="C194" s="887" t="s">
        <v>1198</v>
      </c>
      <c r="D194" s="743" t="s">
        <v>361</v>
      </c>
      <c r="E194" s="881" t="s">
        <v>128</v>
      </c>
      <c r="F194" s="737">
        <v>1</v>
      </c>
      <c r="G194" s="888">
        <v>9</v>
      </c>
      <c r="H194" s="883"/>
      <c r="I194" s="883"/>
      <c r="J194" s="884">
        <f t="shared" si="2"/>
        <v>9</v>
      </c>
      <c r="K194" s="885"/>
      <c r="L194" s="886"/>
    </row>
    <row r="195" spans="3:12" ht="16.5" customHeight="1" x14ac:dyDescent="0.3">
      <c r="C195" s="887" t="s">
        <v>1199</v>
      </c>
      <c r="D195" s="743" t="s">
        <v>354</v>
      </c>
      <c r="E195" s="881" t="s">
        <v>128</v>
      </c>
      <c r="F195" s="737">
        <v>1</v>
      </c>
      <c r="G195" s="888">
        <v>8.98</v>
      </c>
      <c r="H195" s="883"/>
      <c r="I195" s="883"/>
      <c r="J195" s="884">
        <f t="shared" si="2"/>
        <v>8.98</v>
      </c>
      <c r="K195" s="885"/>
      <c r="L195" s="886"/>
    </row>
    <row r="196" spans="3:12" ht="16.5" customHeight="1" x14ac:dyDescent="0.3">
      <c r="C196" s="887" t="s">
        <v>1201</v>
      </c>
      <c r="D196" s="743" t="s">
        <v>214</v>
      </c>
      <c r="E196" s="881" t="s">
        <v>128</v>
      </c>
      <c r="F196" s="737">
        <v>1</v>
      </c>
      <c r="G196" s="888">
        <v>12</v>
      </c>
      <c r="H196" s="883"/>
      <c r="I196" s="883"/>
      <c r="J196" s="884">
        <f t="shared" si="2"/>
        <v>12</v>
      </c>
      <c r="K196" s="885"/>
      <c r="L196" s="886"/>
    </row>
    <row r="197" spans="3:12" s="303" customFormat="1" x14ac:dyDescent="0.3">
      <c r="C197" s="887" t="s">
        <v>1202</v>
      </c>
      <c r="D197" s="743" t="s">
        <v>1203</v>
      </c>
      <c r="E197" s="881" t="s">
        <v>128</v>
      </c>
      <c r="F197" s="737">
        <v>1</v>
      </c>
      <c r="G197" s="888">
        <v>9.24</v>
      </c>
      <c r="H197" s="883"/>
      <c r="I197" s="883"/>
      <c r="J197" s="884">
        <f t="shared" si="2"/>
        <v>9.24</v>
      </c>
      <c r="K197" s="885"/>
      <c r="L197" s="886"/>
    </row>
    <row r="198" spans="3:12" x14ac:dyDescent="0.3">
      <c r="C198" s="887" t="s">
        <v>1212</v>
      </c>
      <c r="D198" s="743" t="s">
        <v>322</v>
      </c>
      <c r="E198" s="881" t="s">
        <v>125</v>
      </c>
      <c r="F198" s="737">
        <v>1</v>
      </c>
      <c r="G198" s="888">
        <v>8</v>
      </c>
      <c r="H198" s="883"/>
      <c r="I198" s="883"/>
      <c r="J198" s="884">
        <f t="shared" si="2"/>
        <v>8</v>
      </c>
      <c r="K198" s="885"/>
      <c r="L198" s="886"/>
    </row>
    <row r="199" spans="3:12" ht="16.5" customHeight="1" x14ac:dyDescent="0.3">
      <c r="C199" s="887" t="s">
        <v>1213</v>
      </c>
      <c r="D199" s="743" t="s">
        <v>163</v>
      </c>
      <c r="E199" s="881" t="s">
        <v>127</v>
      </c>
      <c r="F199" s="737">
        <v>1</v>
      </c>
      <c r="G199" s="888">
        <v>5.99</v>
      </c>
      <c r="H199" s="883"/>
      <c r="I199" s="883"/>
      <c r="J199" s="884">
        <f t="shared" si="2"/>
        <v>5.99</v>
      </c>
      <c r="K199" s="885"/>
      <c r="L199" s="886"/>
    </row>
    <row r="200" spans="3:12" ht="16.5" customHeight="1" x14ac:dyDescent="0.3">
      <c r="C200" s="887" t="s">
        <v>1218</v>
      </c>
      <c r="D200" s="743" t="s">
        <v>185</v>
      </c>
      <c r="E200" s="896" t="s">
        <v>797</v>
      </c>
      <c r="F200" s="737">
        <v>1</v>
      </c>
      <c r="G200" s="888">
        <v>13.09</v>
      </c>
      <c r="H200" s="883"/>
      <c r="I200" s="883"/>
      <c r="J200" s="884">
        <f t="shared" si="2"/>
        <v>13.09</v>
      </c>
      <c r="K200" s="885"/>
      <c r="L200" s="886"/>
    </row>
    <row r="201" spans="3:12" ht="16.5" customHeight="1" x14ac:dyDescent="0.3">
      <c r="C201" s="887" t="s">
        <v>1220</v>
      </c>
      <c r="D201" s="745" t="s">
        <v>3308</v>
      </c>
      <c r="E201" s="896" t="s">
        <v>797</v>
      </c>
      <c r="F201" s="737">
        <v>1</v>
      </c>
      <c r="G201" s="888">
        <v>14.55</v>
      </c>
      <c r="H201" s="883"/>
      <c r="I201" s="883"/>
      <c r="J201" s="884">
        <f t="shared" si="2"/>
        <v>14.55</v>
      </c>
      <c r="K201" s="885"/>
      <c r="L201" s="886"/>
    </row>
    <row r="202" spans="3:12" ht="16.5" customHeight="1" x14ac:dyDescent="0.3">
      <c r="C202" s="887" t="s">
        <v>1223</v>
      </c>
      <c r="D202" s="745" t="s">
        <v>3309</v>
      </c>
      <c r="E202" s="896" t="s">
        <v>797</v>
      </c>
      <c r="F202" s="737">
        <v>1</v>
      </c>
      <c r="G202" s="888">
        <v>15.24</v>
      </c>
      <c r="H202" s="883"/>
      <c r="I202" s="883"/>
      <c r="J202" s="884">
        <f t="shared" si="2"/>
        <v>15.24</v>
      </c>
      <c r="K202" s="885"/>
      <c r="L202" s="886"/>
    </row>
    <row r="203" spans="3:12" ht="16.5" customHeight="1" x14ac:dyDescent="0.3">
      <c r="C203" s="887" t="s">
        <v>2152</v>
      </c>
      <c r="D203" s="743" t="s">
        <v>3310</v>
      </c>
      <c r="E203" s="896" t="s">
        <v>797</v>
      </c>
      <c r="F203" s="737">
        <v>1</v>
      </c>
      <c r="G203" s="888">
        <v>15.27</v>
      </c>
      <c r="H203" s="883"/>
      <c r="I203" s="883"/>
      <c r="J203" s="884">
        <f t="shared" si="2"/>
        <v>15.27</v>
      </c>
      <c r="K203" s="885"/>
      <c r="L203" s="886"/>
    </row>
    <row r="204" spans="3:12" ht="16.5" customHeight="1" x14ac:dyDescent="0.3">
      <c r="C204" s="887" t="s">
        <v>1231</v>
      </c>
      <c r="D204" s="743" t="s">
        <v>1232</v>
      </c>
      <c r="E204" s="896" t="s">
        <v>797</v>
      </c>
      <c r="F204" s="737">
        <v>1</v>
      </c>
      <c r="G204" s="888">
        <v>17.22</v>
      </c>
      <c r="H204" s="883"/>
      <c r="I204" s="883"/>
      <c r="J204" s="884">
        <f t="shared" si="2"/>
        <v>17.22</v>
      </c>
      <c r="K204" s="885"/>
      <c r="L204" s="886"/>
    </row>
    <row r="205" spans="3:12" ht="16.5" customHeight="1" x14ac:dyDescent="0.3">
      <c r="C205" s="887" t="s">
        <v>1228</v>
      </c>
      <c r="D205" s="743" t="s">
        <v>145</v>
      </c>
      <c r="E205" s="896" t="s">
        <v>797</v>
      </c>
      <c r="F205" s="737">
        <v>1</v>
      </c>
      <c r="G205" s="888">
        <v>15.28</v>
      </c>
      <c r="H205" s="883"/>
      <c r="I205" s="883"/>
      <c r="J205" s="884">
        <f t="shared" si="2"/>
        <v>15.28</v>
      </c>
      <c r="K205" s="885"/>
      <c r="L205" s="886"/>
    </row>
    <row r="206" spans="3:12" ht="16.5" customHeight="1" x14ac:dyDescent="0.3">
      <c r="C206" s="887" t="s">
        <v>1209</v>
      </c>
      <c r="D206" s="743" t="s">
        <v>1210</v>
      </c>
      <c r="E206" s="881" t="s">
        <v>120</v>
      </c>
      <c r="F206" s="737">
        <v>1</v>
      </c>
      <c r="G206" s="888">
        <v>3.66</v>
      </c>
      <c r="H206" s="883"/>
      <c r="I206" s="883"/>
      <c r="J206" s="884">
        <f t="shared" si="2"/>
        <v>3.66</v>
      </c>
      <c r="K206" s="885"/>
      <c r="L206" s="886"/>
    </row>
    <row r="207" spans="3:12" ht="16.5" customHeight="1" x14ac:dyDescent="0.3">
      <c r="C207" s="887" t="s">
        <v>1205</v>
      </c>
      <c r="D207" s="743" t="s">
        <v>177</v>
      </c>
      <c r="E207" s="881" t="s">
        <v>786</v>
      </c>
      <c r="F207" s="737">
        <v>1</v>
      </c>
      <c r="G207" s="888">
        <v>5.91</v>
      </c>
      <c r="H207" s="883"/>
      <c r="I207" s="883"/>
      <c r="J207" s="884">
        <f t="shared" si="2"/>
        <v>5.91</v>
      </c>
      <c r="K207" s="885"/>
      <c r="L207" s="886"/>
    </row>
    <row r="208" spans="3:12" ht="16.5" customHeight="1" x14ac:dyDescent="0.3">
      <c r="C208" s="887" t="s">
        <v>1214</v>
      </c>
      <c r="D208" s="743" t="s">
        <v>1215</v>
      </c>
      <c r="E208" s="881" t="s">
        <v>120</v>
      </c>
      <c r="F208" s="737">
        <v>1</v>
      </c>
      <c r="G208" s="888">
        <v>3.12</v>
      </c>
      <c r="H208" s="883"/>
      <c r="I208" s="883"/>
      <c r="J208" s="884">
        <f t="shared" si="2"/>
        <v>3.12</v>
      </c>
      <c r="K208" s="885"/>
      <c r="L208" s="886"/>
    </row>
    <row r="209" spans="3:12" ht="16.5" customHeight="1" x14ac:dyDescent="0.3">
      <c r="C209" s="887" t="s">
        <v>1216</v>
      </c>
      <c r="D209" s="743" t="s">
        <v>1217</v>
      </c>
      <c r="E209" s="881" t="s">
        <v>120</v>
      </c>
      <c r="F209" s="737">
        <v>1</v>
      </c>
      <c r="G209" s="888">
        <v>4.1100000000000003</v>
      </c>
      <c r="H209" s="883"/>
      <c r="I209" s="883"/>
      <c r="J209" s="884">
        <f t="shared" si="2"/>
        <v>4.1100000000000003</v>
      </c>
      <c r="K209" s="885"/>
      <c r="L209" s="886"/>
    </row>
    <row r="210" spans="3:12" ht="16.5" customHeight="1" x14ac:dyDescent="0.3">
      <c r="C210" s="887" t="s">
        <v>1245</v>
      </c>
      <c r="D210" s="743" t="s">
        <v>831</v>
      </c>
      <c r="E210" s="896" t="s">
        <v>121</v>
      </c>
      <c r="F210" s="737">
        <v>1</v>
      </c>
      <c r="G210" s="888">
        <v>7.2</v>
      </c>
      <c r="H210" s="883"/>
      <c r="I210" s="883"/>
      <c r="J210" s="884">
        <f t="shared" ref="J210:J273" si="3">F210*G210</f>
        <v>7.2</v>
      </c>
      <c r="K210" s="885"/>
      <c r="L210" s="886"/>
    </row>
    <row r="211" spans="3:12" s="303" customFormat="1" x14ac:dyDescent="0.3">
      <c r="C211" s="887" t="s">
        <v>1242</v>
      </c>
      <c r="D211" s="743" t="s">
        <v>828</v>
      </c>
      <c r="E211" s="896" t="s">
        <v>121</v>
      </c>
      <c r="F211" s="737">
        <v>1</v>
      </c>
      <c r="G211" s="888">
        <v>15.38</v>
      </c>
      <c r="H211" s="883"/>
      <c r="I211" s="883"/>
      <c r="J211" s="884">
        <f t="shared" si="3"/>
        <v>15.38</v>
      </c>
      <c r="K211" s="885"/>
      <c r="L211" s="886"/>
    </row>
    <row r="212" spans="3:12" x14ac:dyDescent="0.3">
      <c r="C212" s="887" t="s">
        <v>1386</v>
      </c>
      <c r="D212" s="743" t="s">
        <v>825</v>
      </c>
      <c r="E212" s="896" t="s">
        <v>121</v>
      </c>
      <c r="F212" s="737">
        <v>1</v>
      </c>
      <c r="G212" s="888">
        <v>13.44</v>
      </c>
      <c r="H212" s="883"/>
      <c r="I212" s="883"/>
      <c r="J212" s="884">
        <f t="shared" si="3"/>
        <v>13.44</v>
      </c>
      <c r="K212" s="885"/>
      <c r="L212" s="886"/>
    </row>
    <row r="213" spans="3:12" ht="16.5" customHeight="1" x14ac:dyDescent="0.3">
      <c r="C213" s="887" t="s">
        <v>1246</v>
      </c>
      <c r="D213" s="743" t="s">
        <v>2244</v>
      </c>
      <c r="E213" s="896" t="s">
        <v>121</v>
      </c>
      <c r="F213" s="737">
        <v>1</v>
      </c>
      <c r="G213" s="888">
        <v>5.0199999999999996</v>
      </c>
      <c r="H213" s="883"/>
      <c r="I213" s="883"/>
      <c r="J213" s="884">
        <f t="shared" si="3"/>
        <v>5.0199999999999996</v>
      </c>
      <c r="K213" s="885"/>
      <c r="L213" s="886"/>
    </row>
    <row r="214" spans="3:12" ht="16.5" customHeight="1" x14ac:dyDescent="0.3">
      <c r="C214" s="887" t="s">
        <v>1227</v>
      </c>
      <c r="D214" s="743" t="s">
        <v>835</v>
      </c>
      <c r="E214" s="881" t="s">
        <v>120</v>
      </c>
      <c r="F214" s="737">
        <v>1</v>
      </c>
      <c r="G214" s="888">
        <v>2.77</v>
      </c>
      <c r="H214" s="883"/>
      <c r="I214" s="883"/>
      <c r="J214" s="884">
        <f t="shared" si="3"/>
        <v>2.77</v>
      </c>
      <c r="K214" s="885"/>
      <c r="L214" s="886"/>
    </row>
    <row r="215" spans="3:12" ht="16.5" customHeight="1" x14ac:dyDescent="0.3">
      <c r="C215" s="887" t="s">
        <v>3311</v>
      </c>
      <c r="D215" s="745" t="s">
        <v>3312</v>
      </c>
      <c r="E215" s="881" t="s">
        <v>125</v>
      </c>
      <c r="F215" s="892">
        <v>1</v>
      </c>
      <c r="G215" s="893">
        <v>688.48</v>
      </c>
      <c r="H215" s="883"/>
      <c r="I215" s="883"/>
      <c r="J215" s="884">
        <f t="shared" si="3"/>
        <v>688.48</v>
      </c>
      <c r="K215" s="885"/>
      <c r="L215" s="886"/>
    </row>
    <row r="216" spans="3:12" ht="16.5" customHeight="1" x14ac:dyDescent="0.3">
      <c r="C216" s="887" t="s">
        <v>2346</v>
      </c>
      <c r="D216" s="743" t="s">
        <v>2347</v>
      </c>
      <c r="E216" s="881" t="s">
        <v>125</v>
      </c>
      <c r="F216" s="892">
        <v>1</v>
      </c>
      <c r="G216" s="893">
        <v>29.27</v>
      </c>
      <c r="H216" s="883"/>
      <c r="I216" s="883"/>
      <c r="J216" s="884">
        <f t="shared" si="3"/>
        <v>29.27</v>
      </c>
      <c r="K216" s="885"/>
      <c r="L216" s="886"/>
    </row>
    <row r="217" spans="3:12" ht="16.5" customHeight="1" x14ac:dyDescent="0.3">
      <c r="C217" s="897"/>
      <c r="D217" s="743"/>
      <c r="E217" s="881"/>
      <c r="F217" s="892"/>
      <c r="G217" s="893"/>
      <c r="H217" s="883"/>
      <c r="I217" s="883"/>
      <c r="J217" s="884"/>
      <c r="K217" s="885"/>
      <c r="L217" s="886"/>
    </row>
    <row r="218" spans="3:12" ht="16.5" customHeight="1" x14ac:dyDescent="0.3">
      <c r="C218" s="897"/>
      <c r="D218" s="735" t="s">
        <v>1387</v>
      </c>
      <c r="E218" s="896"/>
      <c r="F218" s="892"/>
      <c r="G218" s="893"/>
      <c r="H218" s="883"/>
      <c r="I218" s="883"/>
      <c r="J218" s="884"/>
      <c r="K218" s="885"/>
      <c r="L218" s="886"/>
    </row>
    <row r="219" spans="3:12" ht="16.5" customHeight="1" x14ac:dyDescent="0.3">
      <c r="C219" s="887" t="s">
        <v>1234</v>
      </c>
      <c r="D219" s="743" t="s">
        <v>182</v>
      </c>
      <c r="E219" s="896" t="s">
        <v>797</v>
      </c>
      <c r="F219" s="737">
        <v>1</v>
      </c>
      <c r="G219" s="888">
        <v>14.3</v>
      </c>
      <c r="H219" s="883"/>
      <c r="I219" s="883"/>
      <c r="J219" s="884">
        <f t="shared" si="3"/>
        <v>14.3</v>
      </c>
      <c r="K219" s="885"/>
      <c r="L219" s="886"/>
    </row>
    <row r="220" spans="3:12" ht="16.5" customHeight="1" x14ac:dyDescent="0.3">
      <c r="C220" s="887" t="s">
        <v>1236</v>
      </c>
      <c r="D220" s="743" t="s">
        <v>182</v>
      </c>
      <c r="E220" s="896" t="s">
        <v>797</v>
      </c>
      <c r="F220" s="737">
        <v>1</v>
      </c>
      <c r="G220" s="888">
        <v>14.55</v>
      </c>
      <c r="H220" s="883"/>
      <c r="I220" s="883"/>
      <c r="J220" s="884">
        <f t="shared" si="3"/>
        <v>14.55</v>
      </c>
      <c r="K220" s="885"/>
      <c r="L220" s="886"/>
    </row>
    <row r="221" spans="3:12" ht="16.5" customHeight="1" x14ac:dyDescent="0.3">
      <c r="C221" s="887" t="s">
        <v>1254</v>
      </c>
      <c r="D221" s="743" t="s">
        <v>373</v>
      </c>
      <c r="E221" s="896" t="s">
        <v>797</v>
      </c>
      <c r="F221" s="737">
        <v>1</v>
      </c>
      <c r="G221" s="888">
        <v>19.25</v>
      </c>
      <c r="H221" s="883"/>
      <c r="I221" s="883"/>
      <c r="J221" s="884">
        <f t="shared" si="3"/>
        <v>19.25</v>
      </c>
      <c r="K221" s="885"/>
      <c r="L221" s="886"/>
    </row>
    <row r="222" spans="3:12" ht="16.5" customHeight="1" x14ac:dyDescent="0.3">
      <c r="C222" s="887" t="s">
        <v>1255</v>
      </c>
      <c r="D222" s="743" t="s">
        <v>365</v>
      </c>
      <c r="E222" s="896" t="s">
        <v>797</v>
      </c>
      <c r="F222" s="737">
        <v>1</v>
      </c>
      <c r="G222" s="888">
        <v>14.24</v>
      </c>
      <c r="H222" s="883"/>
      <c r="I222" s="883"/>
      <c r="J222" s="884">
        <f t="shared" si="3"/>
        <v>14.24</v>
      </c>
      <c r="K222" s="885"/>
      <c r="L222" s="886"/>
    </row>
    <row r="223" spans="3:12" ht="16.5" customHeight="1" x14ac:dyDescent="0.3">
      <c r="C223" s="887" t="s">
        <v>1256</v>
      </c>
      <c r="D223" s="743" t="s">
        <v>3314</v>
      </c>
      <c r="E223" s="896" t="s">
        <v>797</v>
      </c>
      <c r="F223" s="737">
        <v>1</v>
      </c>
      <c r="G223" s="888">
        <v>39.049999999999997</v>
      </c>
      <c r="H223" s="883"/>
      <c r="I223" s="883"/>
      <c r="J223" s="884">
        <f t="shared" si="3"/>
        <v>39.049999999999997</v>
      </c>
      <c r="K223" s="885"/>
      <c r="L223" s="886"/>
    </row>
    <row r="224" spans="3:12" ht="16.5" customHeight="1" x14ac:dyDescent="0.3">
      <c r="C224" s="887" t="s">
        <v>1259</v>
      </c>
      <c r="D224" s="743" t="s">
        <v>578</v>
      </c>
      <c r="E224" s="896" t="s">
        <v>797</v>
      </c>
      <c r="F224" s="737">
        <v>1</v>
      </c>
      <c r="G224" s="888">
        <v>14.74</v>
      </c>
      <c r="H224" s="883"/>
      <c r="I224" s="883"/>
      <c r="J224" s="884">
        <f t="shared" si="3"/>
        <v>14.74</v>
      </c>
      <c r="K224" s="885"/>
      <c r="L224" s="886"/>
    </row>
    <row r="225" spans="3:12" s="303" customFormat="1" x14ac:dyDescent="0.3">
      <c r="C225" s="887" t="s">
        <v>1261</v>
      </c>
      <c r="D225" s="743" t="s">
        <v>578</v>
      </c>
      <c r="E225" s="896" t="s">
        <v>797</v>
      </c>
      <c r="F225" s="737">
        <v>1</v>
      </c>
      <c r="G225" s="888">
        <v>14.99</v>
      </c>
      <c r="H225" s="883"/>
      <c r="I225" s="883"/>
      <c r="J225" s="884">
        <f t="shared" si="3"/>
        <v>14.99</v>
      </c>
      <c r="K225" s="885"/>
      <c r="L225" s="886"/>
    </row>
    <row r="226" spans="3:12" x14ac:dyDescent="0.3">
      <c r="C226" s="887" t="s">
        <v>1263</v>
      </c>
      <c r="D226" s="743" t="s">
        <v>829</v>
      </c>
      <c r="E226" s="896" t="s">
        <v>797</v>
      </c>
      <c r="F226" s="737">
        <v>1</v>
      </c>
      <c r="G226" s="888">
        <v>14.52</v>
      </c>
      <c r="H226" s="883"/>
      <c r="I226" s="883"/>
      <c r="J226" s="884">
        <f t="shared" si="3"/>
        <v>14.52</v>
      </c>
      <c r="K226" s="885"/>
      <c r="L226" s="886"/>
    </row>
    <row r="227" spans="3:12" ht="16.5" customHeight="1" x14ac:dyDescent="0.3">
      <c r="C227" s="887" t="s">
        <v>1237</v>
      </c>
      <c r="D227" s="743" t="s">
        <v>3315</v>
      </c>
      <c r="E227" s="881" t="s">
        <v>120</v>
      </c>
      <c r="F227" s="737">
        <v>1</v>
      </c>
      <c r="G227" s="888">
        <v>5.96</v>
      </c>
      <c r="H227" s="883"/>
      <c r="I227" s="883"/>
      <c r="J227" s="884">
        <f t="shared" si="3"/>
        <v>5.96</v>
      </c>
      <c r="K227" s="885"/>
      <c r="L227" s="886"/>
    </row>
    <row r="228" spans="3:12" ht="16.5" customHeight="1" x14ac:dyDescent="0.3">
      <c r="C228" s="887" t="s">
        <v>2199</v>
      </c>
      <c r="D228" s="743" t="s">
        <v>122</v>
      </c>
      <c r="E228" s="881" t="s">
        <v>120</v>
      </c>
      <c r="F228" s="737">
        <v>1</v>
      </c>
      <c r="G228" s="888">
        <v>2.21</v>
      </c>
      <c r="H228" s="883"/>
      <c r="I228" s="883"/>
      <c r="J228" s="884">
        <f t="shared" si="3"/>
        <v>2.21</v>
      </c>
      <c r="K228" s="885"/>
      <c r="L228" s="886"/>
    </row>
    <row r="229" spans="3:12" ht="16.5" customHeight="1" x14ac:dyDescent="0.3">
      <c r="C229" s="887" t="s">
        <v>2197</v>
      </c>
      <c r="D229" s="743" t="s">
        <v>122</v>
      </c>
      <c r="E229" s="881" t="s">
        <v>120</v>
      </c>
      <c r="F229" s="737">
        <v>1</v>
      </c>
      <c r="G229" s="888">
        <v>2.21</v>
      </c>
      <c r="H229" s="883"/>
      <c r="I229" s="883"/>
      <c r="J229" s="884">
        <f t="shared" si="3"/>
        <v>2.21</v>
      </c>
      <c r="K229" s="885"/>
      <c r="L229" s="886"/>
    </row>
    <row r="230" spans="3:12" ht="16.5" customHeight="1" x14ac:dyDescent="0.3">
      <c r="C230" s="887" t="s">
        <v>2198</v>
      </c>
      <c r="D230" s="743" t="s">
        <v>122</v>
      </c>
      <c r="E230" s="881" t="s">
        <v>120</v>
      </c>
      <c r="F230" s="737">
        <v>1</v>
      </c>
      <c r="G230" s="888">
        <v>2.21</v>
      </c>
      <c r="H230" s="883"/>
      <c r="I230" s="883"/>
      <c r="J230" s="884">
        <f t="shared" si="3"/>
        <v>2.21</v>
      </c>
      <c r="K230" s="885"/>
      <c r="L230" s="886"/>
    </row>
    <row r="231" spans="3:12" ht="16.5" customHeight="1" x14ac:dyDescent="0.3">
      <c r="C231" s="887" t="s">
        <v>1266</v>
      </c>
      <c r="D231" s="743" t="s">
        <v>1598</v>
      </c>
      <c r="E231" s="896" t="s">
        <v>782</v>
      </c>
      <c r="F231" s="737">
        <v>1</v>
      </c>
      <c r="G231" s="888">
        <v>4.08</v>
      </c>
      <c r="H231" s="883"/>
      <c r="I231" s="883"/>
      <c r="J231" s="884">
        <f t="shared" si="3"/>
        <v>4.08</v>
      </c>
      <c r="K231" s="885"/>
      <c r="L231" s="886"/>
    </row>
    <row r="232" spans="3:12" ht="16.5" customHeight="1" x14ac:dyDescent="0.3">
      <c r="C232" s="887" t="s">
        <v>1267</v>
      </c>
      <c r="D232" s="743" t="s">
        <v>177</v>
      </c>
      <c r="E232" s="881" t="s">
        <v>786</v>
      </c>
      <c r="F232" s="737">
        <v>1</v>
      </c>
      <c r="G232" s="888">
        <v>4.42</v>
      </c>
      <c r="H232" s="883"/>
      <c r="I232" s="883"/>
      <c r="J232" s="884">
        <f t="shared" si="3"/>
        <v>4.42</v>
      </c>
      <c r="K232" s="885"/>
      <c r="L232" s="886"/>
    </row>
    <row r="233" spans="3:12" ht="16.5" customHeight="1" x14ac:dyDescent="0.3">
      <c r="C233" s="887" t="s">
        <v>1268</v>
      </c>
      <c r="D233" s="743" t="s">
        <v>1269</v>
      </c>
      <c r="E233" s="881" t="s">
        <v>120</v>
      </c>
      <c r="F233" s="737">
        <v>1</v>
      </c>
      <c r="G233" s="888">
        <v>9.86</v>
      </c>
      <c r="H233" s="883"/>
      <c r="I233" s="883"/>
      <c r="J233" s="884">
        <f t="shared" si="3"/>
        <v>9.86</v>
      </c>
      <c r="K233" s="885"/>
      <c r="L233" s="886"/>
    </row>
    <row r="234" spans="3:12" ht="16.5" customHeight="1" x14ac:dyDescent="0.3">
      <c r="C234" s="887" t="s">
        <v>1389</v>
      </c>
      <c r="D234" s="743" t="s">
        <v>826</v>
      </c>
      <c r="E234" s="881" t="s">
        <v>120</v>
      </c>
      <c r="F234" s="737">
        <v>1</v>
      </c>
      <c r="G234" s="888">
        <v>2.99</v>
      </c>
      <c r="H234" s="883"/>
      <c r="I234" s="883"/>
      <c r="J234" s="884">
        <f t="shared" si="3"/>
        <v>2.99</v>
      </c>
      <c r="K234" s="885"/>
      <c r="L234" s="886"/>
    </row>
    <row r="235" spans="3:12" ht="16.5" customHeight="1" x14ac:dyDescent="0.3">
      <c r="C235" s="887" t="s">
        <v>1391</v>
      </c>
      <c r="D235" s="743" t="s">
        <v>827</v>
      </c>
      <c r="E235" s="881" t="s">
        <v>120</v>
      </c>
      <c r="F235" s="737">
        <v>1</v>
      </c>
      <c r="G235" s="888">
        <v>2.21</v>
      </c>
      <c r="H235" s="883"/>
      <c r="I235" s="883"/>
      <c r="J235" s="884">
        <f t="shared" si="3"/>
        <v>2.21</v>
      </c>
      <c r="K235" s="885"/>
      <c r="L235" s="886"/>
    </row>
    <row r="236" spans="3:12" s="303" customFormat="1" x14ac:dyDescent="0.3">
      <c r="C236" s="897"/>
      <c r="D236" s="743"/>
      <c r="E236" s="881"/>
      <c r="F236" s="737"/>
      <c r="G236" s="888"/>
      <c r="H236" s="883"/>
      <c r="I236" s="883"/>
      <c r="J236" s="884"/>
      <c r="K236" s="885"/>
      <c r="L236" s="886"/>
    </row>
    <row r="237" spans="3:12" x14ac:dyDescent="0.3">
      <c r="C237" s="897"/>
      <c r="D237" s="735" t="s">
        <v>118</v>
      </c>
      <c r="E237" s="896"/>
      <c r="F237" s="892"/>
      <c r="G237" s="893"/>
      <c r="H237" s="883"/>
      <c r="I237" s="883"/>
      <c r="J237" s="884"/>
      <c r="K237" s="885"/>
      <c r="L237" s="886"/>
    </row>
    <row r="238" spans="3:12" ht="16.5" customHeight="1" x14ac:dyDescent="0.3">
      <c r="C238" s="897"/>
      <c r="D238" s="735" t="s">
        <v>1274</v>
      </c>
      <c r="E238" s="896"/>
      <c r="F238" s="892"/>
      <c r="G238" s="893"/>
      <c r="H238" s="883"/>
      <c r="I238" s="883"/>
      <c r="J238" s="884"/>
      <c r="K238" s="885"/>
      <c r="L238" s="886"/>
    </row>
    <row r="239" spans="3:12" ht="16.5" customHeight="1" x14ac:dyDescent="0.3">
      <c r="C239" s="887" t="s">
        <v>1275</v>
      </c>
      <c r="D239" s="743" t="s">
        <v>383</v>
      </c>
      <c r="E239" s="896" t="s">
        <v>121</v>
      </c>
      <c r="F239" s="737">
        <v>1</v>
      </c>
      <c r="G239" s="888">
        <v>6.91</v>
      </c>
      <c r="H239" s="883"/>
      <c r="I239" s="883"/>
      <c r="J239" s="884">
        <f t="shared" si="3"/>
        <v>6.91</v>
      </c>
      <c r="K239" s="885"/>
      <c r="L239" s="886"/>
    </row>
    <row r="240" spans="3:12" ht="16.5" customHeight="1" x14ac:dyDescent="0.3">
      <c r="C240" s="887" t="s">
        <v>1296</v>
      </c>
      <c r="D240" s="743" t="s">
        <v>3317</v>
      </c>
      <c r="E240" s="896" t="s">
        <v>121</v>
      </c>
      <c r="F240" s="737">
        <v>1</v>
      </c>
      <c r="G240" s="888">
        <v>13.23</v>
      </c>
      <c r="H240" s="883"/>
      <c r="I240" s="883"/>
      <c r="J240" s="884">
        <f t="shared" si="3"/>
        <v>13.23</v>
      </c>
      <c r="K240" s="885"/>
      <c r="L240" s="886"/>
    </row>
    <row r="241" spans="3:12" ht="16.5" customHeight="1" x14ac:dyDescent="0.3">
      <c r="C241" s="887" t="s">
        <v>1293</v>
      </c>
      <c r="D241" s="743" t="s">
        <v>364</v>
      </c>
      <c r="E241" s="896" t="s">
        <v>121</v>
      </c>
      <c r="F241" s="737">
        <v>1</v>
      </c>
      <c r="G241" s="888">
        <v>10.119999999999999</v>
      </c>
      <c r="H241" s="883"/>
      <c r="I241" s="883"/>
      <c r="J241" s="884">
        <f t="shared" si="3"/>
        <v>10.119999999999999</v>
      </c>
      <c r="K241" s="885"/>
      <c r="L241" s="886"/>
    </row>
    <row r="242" spans="3:12" ht="16.5" customHeight="1" x14ac:dyDescent="0.3">
      <c r="C242" s="887" t="s">
        <v>1291</v>
      </c>
      <c r="D242" s="743" t="s">
        <v>210</v>
      </c>
      <c r="E242" s="896" t="s">
        <v>121</v>
      </c>
      <c r="F242" s="737">
        <v>1</v>
      </c>
      <c r="G242" s="888">
        <v>26.88</v>
      </c>
      <c r="H242" s="883"/>
      <c r="I242" s="883"/>
      <c r="J242" s="884">
        <f t="shared" si="3"/>
        <v>26.88</v>
      </c>
      <c r="K242" s="885"/>
      <c r="L242" s="886"/>
    </row>
    <row r="243" spans="3:12" ht="16.5" customHeight="1" x14ac:dyDescent="0.3">
      <c r="C243" s="887" t="s">
        <v>1296</v>
      </c>
      <c r="D243" s="743" t="s">
        <v>138</v>
      </c>
      <c r="E243" s="881" t="s">
        <v>125</v>
      </c>
      <c r="F243" s="737">
        <v>1</v>
      </c>
      <c r="G243" s="888">
        <v>21.58</v>
      </c>
      <c r="H243" s="883"/>
      <c r="I243" s="883"/>
      <c r="J243" s="884">
        <f t="shared" si="3"/>
        <v>21.58</v>
      </c>
      <c r="K243" s="885"/>
      <c r="L243" s="886"/>
    </row>
    <row r="244" spans="3:12" ht="16.5" customHeight="1" x14ac:dyDescent="0.3">
      <c r="C244" s="887" t="s">
        <v>1290</v>
      </c>
      <c r="D244" s="743" t="s">
        <v>272</v>
      </c>
      <c r="E244" s="881" t="s">
        <v>128</v>
      </c>
      <c r="F244" s="737">
        <v>1</v>
      </c>
      <c r="G244" s="888">
        <v>2.97</v>
      </c>
      <c r="H244" s="883"/>
      <c r="I244" s="883"/>
      <c r="J244" s="884">
        <f t="shared" si="3"/>
        <v>2.97</v>
      </c>
      <c r="K244" s="885"/>
      <c r="L244" s="886"/>
    </row>
    <row r="245" spans="3:12" ht="16.5" customHeight="1" x14ac:dyDescent="0.3">
      <c r="C245" s="887" t="s">
        <v>1286</v>
      </c>
      <c r="D245" s="743" t="s">
        <v>3318</v>
      </c>
      <c r="E245" s="881" t="s">
        <v>120</v>
      </c>
      <c r="F245" s="737">
        <v>1</v>
      </c>
      <c r="G245" s="888">
        <v>14.74</v>
      </c>
      <c r="H245" s="883"/>
      <c r="I245" s="883"/>
      <c r="J245" s="884">
        <f t="shared" si="3"/>
        <v>14.74</v>
      </c>
      <c r="K245" s="885"/>
      <c r="L245" s="886"/>
    </row>
    <row r="246" spans="3:12" ht="16.5" customHeight="1" x14ac:dyDescent="0.3">
      <c r="C246" s="887" t="s">
        <v>1289</v>
      </c>
      <c r="D246" s="743" t="s">
        <v>177</v>
      </c>
      <c r="E246" s="881" t="s">
        <v>786</v>
      </c>
      <c r="F246" s="737">
        <v>1</v>
      </c>
      <c r="G246" s="888">
        <v>4.59</v>
      </c>
      <c r="H246" s="883"/>
      <c r="I246" s="883"/>
      <c r="J246" s="884">
        <f t="shared" si="3"/>
        <v>4.59</v>
      </c>
      <c r="K246" s="885"/>
      <c r="L246" s="886"/>
    </row>
    <row r="247" spans="3:12" ht="16.5" customHeight="1" x14ac:dyDescent="0.3">
      <c r="C247" s="887" t="s">
        <v>1299</v>
      </c>
      <c r="D247" s="743" t="s">
        <v>821</v>
      </c>
      <c r="E247" s="896" t="s">
        <v>121</v>
      </c>
      <c r="F247" s="890">
        <v>1</v>
      </c>
      <c r="G247" s="892">
        <v>8.82</v>
      </c>
      <c r="H247" s="883"/>
      <c r="I247" s="883"/>
      <c r="J247" s="884">
        <f t="shared" si="3"/>
        <v>8.82</v>
      </c>
      <c r="K247" s="885"/>
      <c r="L247" s="886"/>
    </row>
    <row r="248" spans="3:12" ht="16.5" customHeight="1" x14ac:dyDescent="0.3">
      <c r="C248" s="887" t="s">
        <v>1300</v>
      </c>
      <c r="D248" s="743" t="s">
        <v>822</v>
      </c>
      <c r="E248" s="896" t="s">
        <v>121</v>
      </c>
      <c r="F248" s="890">
        <v>1</v>
      </c>
      <c r="G248" s="892">
        <v>8.5500000000000007</v>
      </c>
      <c r="H248" s="883"/>
      <c r="I248" s="883"/>
      <c r="J248" s="884">
        <f t="shared" si="3"/>
        <v>8.5500000000000007</v>
      </c>
      <c r="K248" s="885"/>
      <c r="L248" s="886"/>
    </row>
    <row r="249" spans="3:12" ht="16.5" customHeight="1" x14ac:dyDescent="0.3">
      <c r="C249" s="897"/>
      <c r="D249" s="743"/>
      <c r="E249" s="896"/>
      <c r="F249" s="890"/>
      <c r="G249" s="892"/>
      <c r="H249" s="883"/>
      <c r="I249" s="883"/>
      <c r="J249" s="884"/>
      <c r="K249" s="885"/>
      <c r="L249" s="886"/>
    </row>
    <row r="250" spans="3:12" ht="16.5" customHeight="1" x14ac:dyDescent="0.3">
      <c r="C250" s="897"/>
      <c r="D250" s="735" t="s">
        <v>67</v>
      </c>
      <c r="E250" s="896"/>
      <c r="F250" s="892"/>
      <c r="G250" s="893"/>
      <c r="H250" s="883"/>
      <c r="I250" s="883"/>
      <c r="J250" s="884"/>
      <c r="K250" s="885"/>
      <c r="L250" s="886"/>
    </row>
    <row r="251" spans="3:12" s="303" customFormat="1" x14ac:dyDescent="0.25">
      <c r="C251" s="897"/>
      <c r="D251" s="735" t="s">
        <v>1273</v>
      </c>
      <c r="E251" s="896"/>
      <c r="F251" s="892"/>
      <c r="G251" s="893"/>
      <c r="H251" s="883"/>
      <c r="I251" s="883"/>
      <c r="J251" s="884"/>
      <c r="K251" s="885"/>
      <c r="L251" s="886"/>
    </row>
    <row r="252" spans="3:12" x14ac:dyDescent="0.3">
      <c r="C252" s="887" t="s">
        <v>1328</v>
      </c>
      <c r="D252" s="743" t="s">
        <v>177</v>
      </c>
      <c r="E252" s="881" t="s">
        <v>786</v>
      </c>
      <c r="F252" s="737">
        <v>1</v>
      </c>
      <c r="G252" s="888">
        <v>3.79</v>
      </c>
      <c r="H252" s="883"/>
      <c r="I252" s="883"/>
      <c r="J252" s="884">
        <f t="shared" si="3"/>
        <v>3.79</v>
      </c>
      <c r="K252" s="885"/>
      <c r="L252" s="886"/>
    </row>
    <row r="253" spans="3:12" ht="16.5" customHeight="1" x14ac:dyDescent="0.3">
      <c r="C253" s="887" t="s">
        <v>1331</v>
      </c>
      <c r="D253" s="743" t="s">
        <v>1332</v>
      </c>
      <c r="E253" s="896" t="s">
        <v>121</v>
      </c>
      <c r="F253" s="890">
        <v>1</v>
      </c>
      <c r="G253" s="892">
        <v>8.6300000000000008</v>
      </c>
      <c r="H253" s="883"/>
      <c r="I253" s="883"/>
      <c r="J253" s="884">
        <f t="shared" si="3"/>
        <v>8.6300000000000008</v>
      </c>
      <c r="K253" s="885"/>
      <c r="L253" s="886"/>
    </row>
    <row r="254" spans="3:12" ht="16.5" customHeight="1" x14ac:dyDescent="0.3">
      <c r="C254" s="897"/>
      <c r="D254" s="743"/>
      <c r="E254" s="896"/>
      <c r="F254" s="890"/>
      <c r="G254" s="892"/>
      <c r="H254" s="883"/>
      <c r="I254" s="883"/>
      <c r="J254" s="884"/>
      <c r="K254" s="885"/>
      <c r="L254" s="886"/>
    </row>
    <row r="255" spans="3:12" ht="16.5" customHeight="1" x14ac:dyDescent="0.3">
      <c r="C255" s="897"/>
      <c r="D255" s="735" t="s">
        <v>69</v>
      </c>
      <c r="E255" s="896"/>
      <c r="F255" s="892"/>
      <c r="G255" s="893"/>
      <c r="H255" s="883"/>
      <c r="I255" s="883"/>
      <c r="J255" s="884"/>
      <c r="K255" s="885"/>
      <c r="L255" s="886"/>
    </row>
    <row r="256" spans="3:12" ht="16.5" customHeight="1" x14ac:dyDescent="0.3">
      <c r="C256" s="897"/>
      <c r="D256" s="735" t="s">
        <v>1333</v>
      </c>
      <c r="E256" s="896"/>
      <c r="F256" s="892"/>
      <c r="G256" s="893"/>
      <c r="H256" s="883"/>
      <c r="I256" s="883"/>
      <c r="J256" s="884"/>
      <c r="K256" s="885"/>
      <c r="L256" s="886"/>
    </row>
    <row r="257" spans="3:12" ht="16.5" customHeight="1" x14ac:dyDescent="0.3">
      <c r="C257" s="887" t="s">
        <v>1349</v>
      </c>
      <c r="D257" s="743" t="s">
        <v>155</v>
      </c>
      <c r="E257" s="881" t="s">
        <v>128</v>
      </c>
      <c r="F257" s="737">
        <v>1</v>
      </c>
      <c r="G257" s="888">
        <v>12.16</v>
      </c>
      <c r="H257" s="883"/>
      <c r="I257" s="883"/>
      <c r="J257" s="884">
        <f t="shared" si="3"/>
        <v>12.16</v>
      </c>
      <c r="K257" s="885"/>
      <c r="L257" s="886"/>
    </row>
    <row r="258" spans="3:12" ht="16.5" customHeight="1" x14ac:dyDescent="0.3">
      <c r="C258" s="887" t="s">
        <v>1341</v>
      </c>
      <c r="D258" s="743" t="s">
        <v>3322</v>
      </c>
      <c r="E258" s="881" t="s">
        <v>128</v>
      </c>
      <c r="F258" s="737">
        <v>1</v>
      </c>
      <c r="G258" s="888">
        <v>20.190000000000001</v>
      </c>
      <c r="H258" s="883"/>
      <c r="I258" s="883"/>
      <c r="J258" s="884">
        <f t="shared" si="3"/>
        <v>20.190000000000001</v>
      </c>
      <c r="K258" s="885"/>
      <c r="L258" s="886"/>
    </row>
    <row r="259" spans="3:12" ht="16.5" customHeight="1" x14ac:dyDescent="0.3">
      <c r="C259" s="887" t="s">
        <v>1334</v>
      </c>
      <c r="D259" s="743" t="s">
        <v>198</v>
      </c>
      <c r="E259" s="881" t="s">
        <v>128</v>
      </c>
      <c r="F259" s="737">
        <v>1</v>
      </c>
      <c r="G259" s="888">
        <v>20.32</v>
      </c>
      <c r="H259" s="883"/>
      <c r="I259" s="883"/>
      <c r="J259" s="884">
        <f t="shared" si="3"/>
        <v>20.32</v>
      </c>
      <c r="K259" s="885"/>
      <c r="L259" s="886"/>
    </row>
    <row r="260" spans="3:12" ht="16.5" customHeight="1" x14ac:dyDescent="0.3">
      <c r="C260" s="887" t="s">
        <v>1351</v>
      </c>
      <c r="D260" s="743" t="s">
        <v>177</v>
      </c>
      <c r="E260" s="881" t="s">
        <v>786</v>
      </c>
      <c r="F260" s="737">
        <v>1</v>
      </c>
      <c r="G260" s="888">
        <v>4.16</v>
      </c>
      <c r="H260" s="883"/>
      <c r="I260" s="883"/>
      <c r="J260" s="884">
        <f t="shared" si="3"/>
        <v>4.16</v>
      </c>
      <c r="K260" s="885"/>
      <c r="L260" s="886"/>
    </row>
    <row r="261" spans="3:12" ht="16.5" customHeight="1" x14ac:dyDescent="0.3">
      <c r="C261" s="887" t="s">
        <v>1353</v>
      </c>
      <c r="D261" s="743" t="s">
        <v>822</v>
      </c>
      <c r="E261" s="881" t="s">
        <v>787</v>
      </c>
      <c r="F261" s="890">
        <v>1</v>
      </c>
      <c r="G261" s="892">
        <v>11.61</v>
      </c>
      <c r="H261" s="883"/>
      <c r="I261" s="883"/>
      <c r="J261" s="884">
        <f t="shared" si="3"/>
        <v>11.61</v>
      </c>
      <c r="K261" s="885"/>
      <c r="L261" s="886"/>
    </row>
    <row r="262" spans="3:12" ht="16.5" customHeight="1" x14ac:dyDescent="0.3">
      <c r="C262" s="887" t="s">
        <v>1355</v>
      </c>
      <c r="D262" s="743" t="s">
        <v>821</v>
      </c>
      <c r="E262" s="881" t="s">
        <v>787</v>
      </c>
      <c r="F262" s="890">
        <v>1</v>
      </c>
      <c r="G262" s="892">
        <v>11.86</v>
      </c>
      <c r="H262" s="883"/>
      <c r="I262" s="883"/>
      <c r="J262" s="884">
        <f t="shared" si="3"/>
        <v>11.86</v>
      </c>
      <c r="K262" s="885"/>
      <c r="L262" s="886"/>
    </row>
    <row r="263" spans="3:12" ht="16.5" customHeight="1" x14ac:dyDescent="0.3">
      <c r="C263" s="897"/>
      <c r="D263" s="743"/>
      <c r="E263" s="881"/>
      <c r="F263" s="890"/>
      <c r="G263" s="892"/>
      <c r="H263" s="883"/>
      <c r="I263" s="883"/>
      <c r="J263" s="884"/>
      <c r="K263" s="885"/>
      <c r="L263" s="886"/>
    </row>
    <row r="264" spans="3:12" ht="16.5" customHeight="1" x14ac:dyDescent="0.3">
      <c r="C264" s="897"/>
      <c r="D264" s="735" t="s">
        <v>188</v>
      </c>
      <c r="E264" s="896"/>
      <c r="F264" s="892"/>
      <c r="G264" s="893"/>
      <c r="H264" s="883"/>
      <c r="I264" s="883"/>
      <c r="J264" s="884"/>
      <c r="K264" s="885"/>
      <c r="L264" s="886"/>
    </row>
    <row r="265" spans="3:12" ht="16.5" customHeight="1" x14ac:dyDescent="0.3">
      <c r="C265" s="897"/>
      <c r="D265" s="735" t="s">
        <v>1358</v>
      </c>
      <c r="E265" s="896"/>
      <c r="F265" s="892"/>
      <c r="G265" s="893"/>
      <c r="H265" s="883"/>
      <c r="I265" s="883"/>
      <c r="J265" s="884"/>
      <c r="K265" s="885"/>
      <c r="L265" s="886"/>
    </row>
    <row r="266" spans="3:12" ht="16.5" customHeight="1" x14ac:dyDescent="0.3">
      <c r="C266" s="887" t="s">
        <v>3323</v>
      </c>
      <c r="D266" s="743" t="s">
        <v>3324</v>
      </c>
      <c r="E266" s="881" t="s">
        <v>128</v>
      </c>
      <c r="F266" s="737">
        <v>1</v>
      </c>
      <c r="G266" s="888">
        <v>26.25</v>
      </c>
      <c r="H266" s="883"/>
      <c r="I266" s="883"/>
      <c r="J266" s="884">
        <f t="shared" si="3"/>
        <v>26.25</v>
      </c>
      <c r="K266" s="885"/>
      <c r="L266" s="886"/>
    </row>
    <row r="267" spans="3:12" ht="16.5" customHeight="1" x14ac:dyDescent="0.3">
      <c r="C267" s="887" t="s">
        <v>3325</v>
      </c>
      <c r="D267" s="743" t="s">
        <v>155</v>
      </c>
      <c r="E267" s="881" t="s">
        <v>128</v>
      </c>
      <c r="F267" s="737">
        <v>1</v>
      </c>
      <c r="G267" s="888">
        <v>9.8000000000000007</v>
      </c>
      <c r="H267" s="883"/>
      <c r="I267" s="883"/>
      <c r="J267" s="884">
        <f t="shared" si="3"/>
        <v>9.8000000000000007</v>
      </c>
      <c r="K267" s="885"/>
      <c r="L267" s="886"/>
    </row>
    <row r="268" spans="3:12" ht="16.5" customHeight="1" x14ac:dyDescent="0.3">
      <c r="C268" s="887" t="s">
        <v>1402</v>
      </c>
      <c r="D268" s="743" t="s">
        <v>122</v>
      </c>
      <c r="E268" s="896" t="s">
        <v>788</v>
      </c>
      <c r="F268" s="737">
        <v>1</v>
      </c>
      <c r="G268" s="888">
        <v>3.36</v>
      </c>
      <c r="H268" s="883"/>
      <c r="I268" s="883"/>
      <c r="J268" s="884">
        <f t="shared" si="3"/>
        <v>3.36</v>
      </c>
      <c r="K268" s="885"/>
      <c r="L268" s="886"/>
    </row>
    <row r="269" spans="3:12" ht="16.5" customHeight="1" x14ac:dyDescent="0.3">
      <c r="C269" s="887" t="s">
        <v>1399</v>
      </c>
      <c r="D269" s="743" t="s">
        <v>1400</v>
      </c>
      <c r="E269" s="881" t="s">
        <v>786</v>
      </c>
      <c r="F269" s="892">
        <v>1</v>
      </c>
      <c r="G269" s="893">
        <v>5.93</v>
      </c>
      <c r="H269" s="883"/>
      <c r="I269" s="883"/>
      <c r="J269" s="884">
        <f t="shared" si="3"/>
        <v>5.93</v>
      </c>
      <c r="K269" s="885"/>
      <c r="L269" s="886"/>
    </row>
    <row r="270" spans="3:12" ht="16.5" customHeight="1" x14ac:dyDescent="0.3">
      <c r="C270" s="897"/>
      <c r="D270" s="743"/>
      <c r="E270" s="881"/>
      <c r="F270" s="892"/>
      <c r="G270" s="893"/>
      <c r="H270" s="883"/>
      <c r="I270" s="883"/>
      <c r="J270" s="884"/>
      <c r="K270" s="885"/>
      <c r="L270" s="886"/>
    </row>
    <row r="271" spans="3:12" ht="16.5" customHeight="1" x14ac:dyDescent="0.3">
      <c r="C271" s="897"/>
      <c r="D271" s="735" t="s">
        <v>119</v>
      </c>
      <c r="E271" s="896"/>
      <c r="F271" s="892"/>
      <c r="G271" s="893"/>
      <c r="H271" s="883"/>
      <c r="I271" s="883"/>
      <c r="J271" s="884"/>
      <c r="K271" s="885"/>
      <c r="L271" s="886"/>
    </row>
    <row r="272" spans="3:12" ht="16.5" customHeight="1" x14ac:dyDescent="0.3">
      <c r="C272" s="897"/>
      <c r="D272" s="735" t="s">
        <v>1404</v>
      </c>
      <c r="E272" s="896"/>
      <c r="F272" s="892"/>
      <c r="G272" s="893"/>
      <c r="H272" s="883"/>
      <c r="I272" s="883"/>
      <c r="J272" s="884"/>
      <c r="K272" s="885"/>
      <c r="L272" s="886"/>
    </row>
    <row r="273" spans="3:12" ht="16.5" customHeight="1" x14ac:dyDescent="0.3">
      <c r="C273" s="887" t="s">
        <v>1408</v>
      </c>
      <c r="D273" s="743" t="s">
        <v>381</v>
      </c>
      <c r="E273" s="881" t="s">
        <v>125</v>
      </c>
      <c r="F273" s="737">
        <v>1</v>
      </c>
      <c r="G273" s="888">
        <v>6.16</v>
      </c>
      <c r="H273" s="883"/>
      <c r="I273" s="883"/>
      <c r="J273" s="884">
        <f t="shared" si="3"/>
        <v>6.16</v>
      </c>
      <c r="K273" s="885"/>
      <c r="L273" s="886"/>
    </row>
    <row r="274" spans="3:12" ht="16.5" customHeight="1" x14ac:dyDescent="0.3">
      <c r="C274" s="887" t="s">
        <v>1425</v>
      </c>
      <c r="D274" s="743" t="s">
        <v>138</v>
      </c>
      <c r="E274" s="881" t="s">
        <v>125</v>
      </c>
      <c r="F274" s="737">
        <v>1</v>
      </c>
      <c r="G274" s="888">
        <v>12.81</v>
      </c>
      <c r="H274" s="883"/>
      <c r="I274" s="883"/>
      <c r="J274" s="884">
        <f t="shared" ref="J274:J337" si="4">F274*G274</f>
        <v>12.81</v>
      </c>
      <c r="K274" s="885"/>
      <c r="L274" s="886"/>
    </row>
    <row r="275" spans="3:12" ht="16.5" customHeight="1" x14ac:dyDescent="0.3">
      <c r="C275" s="887" t="s">
        <v>2369</v>
      </c>
      <c r="D275" s="743" t="s">
        <v>163</v>
      </c>
      <c r="E275" s="881" t="s">
        <v>125</v>
      </c>
      <c r="F275" s="737">
        <v>1</v>
      </c>
      <c r="G275" s="888">
        <v>5.4</v>
      </c>
      <c r="H275" s="883"/>
      <c r="I275" s="883"/>
      <c r="J275" s="884">
        <f t="shared" si="4"/>
        <v>5.4</v>
      </c>
      <c r="K275" s="885"/>
      <c r="L275" s="886"/>
    </row>
    <row r="276" spans="3:12" s="303" customFormat="1" x14ac:dyDescent="0.3">
      <c r="C276" s="887" t="s">
        <v>1409</v>
      </c>
      <c r="D276" s="743" t="s">
        <v>3326</v>
      </c>
      <c r="E276" s="881" t="s">
        <v>125</v>
      </c>
      <c r="F276" s="737">
        <v>1</v>
      </c>
      <c r="G276" s="899">
        <v>13.4</v>
      </c>
      <c r="H276" s="883"/>
      <c r="I276" s="883"/>
      <c r="J276" s="884">
        <f t="shared" si="4"/>
        <v>13.4</v>
      </c>
      <c r="K276" s="885"/>
      <c r="L276" s="886"/>
    </row>
    <row r="277" spans="3:12" x14ac:dyDescent="0.3">
      <c r="C277" s="887" t="s">
        <v>1420</v>
      </c>
      <c r="D277" s="743" t="s">
        <v>570</v>
      </c>
      <c r="E277" s="881" t="s">
        <v>125</v>
      </c>
      <c r="F277" s="737">
        <v>1</v>
      </c>
      <c r="G277" s="899">
        <v>9.1</v>
      </c>
      <c r="H277" s="883"/>
      <c r="I277" s="883"/>
      <c r="J277" s="884">
        <f t="shared" si="4"/>
        <v>9.1</v>
      </c>
      <c r="K277" s="885"/>
      <c r="L277" s="886"/>
    </row>
    <row r="278" spans="3:12" ht="16.5" customHeight="1" x14ac:dyDescent="0.3">
      <c r="C278" s="887" t="s">
        <v>1413</v>
      </c>
      <c r="D278" s="743" t="s">
        <v>122</v>
      </c>
      <c r="E278" s="881" t="s">
        <v>120</v>
      </c>
      <c r="F278" s="737">
        <v>1</v>
      </c>
      <c r="G278" s="888">
        <v>2.97</v>
      </c>
      <c r="H278" s="883"/>
      <c r="I278" s="883"/>
      <c r="J278" s="884">
        <f t="shared" si="4"/>
        <v>2.97</v>
      </c>
      <c r="K278" s="885"/>
      <c r="L278" s="886"/>
    </row>
    <row r="279" spans="3:12" ht="16.5" customHeight="1" x14ac:dyDescent="0.3">
      <c r="C279" s="887" t="s">
        <v>1423</v>
      </c>
      <c r="D279" s="743" t="s">
        <v>177</v>
      </c>
      <c r="E279" s="881" t="s">
        <v>786</v>
      </c>
      <c r="F279" s="737">
        <v>1</v>
      </c>
      <c r="G279" s="888">
        <v>3.64</v>
      </c>
      <c r="H279" s="883"/>
      <c r="I279" s="883"/>
      <c r="J279" s="884">
        <f t="shared" si="4"/>
        <v>3.64</v>
      </c>
      <c r="K279" s="885"/>
      <c r="L279" s="886"/>
    </row>
    <row r="280" spans="3:12" ht="16.5" customHeight="1" x14ac:dyDescent="0.3">
      <c r="C280" s="887" t="s">
        <v>1411</v>
      </c>
      <c r="D280" s="743" t="s">
        <v>144</v>
      </c>
      <c r="E280" s="881" t="s">
        <v>125</v>
      </c>
      <c r="F280" s="892">
        <v>1</v>
      </c>
      <c r="G280" s="893">
        <v>16.21</v>
      </c>
      <c r="H280" s="883"/>
      <c r="I280" s="883"/>
      <c r="J280" s="884">
        <f t="shared" si="4"/>
        <v>16.21</v>
      </c>
      <c r="K280" s="885"/>
      <c r="L280" s="886"/>
    </row>
    <row r="281" spans="3:12" ht="16.5" customHeight="1" x14ac:dyDescent="0.3">
      <c r="C281" s="887" t="s">
        <v>1422</v>
      </c>
      <c r="D281" s="743" t="s">
        <v>834</v>
      </c>
      <c r="E281" s="881" t="s">
        <v>120</v>
      </c>
      <c r="F281" s="890">
        <v>1</v>
      </c>
      <c r="G281" s="892">
        <v>3.24</v>
      </c>
      <c r="H281" s="883"/>
      <c r="I281" s="883"/>
      <c r="J281" s="884">
        <f t="shared" si="4"/>
        <v>3.24</v>
      </c>
      <c r="K281" s="885"/>
      <c r="L281" s="886"/>
    </row>
    <row r="282" spans="3:12" ht="16.5" customHeight="1" x14ac:dyDescent="0.3">
      <c r="C282" s="897"/>
      <c r="D282" s="743"/>
      <c r="E282" s="881"/>
      <c r="F282" s="890"/>
      <c r="G282" s="892"/>
      <c r="H282" s="883"/>
      <c r="I282" s="883"/>
      <c r="J282" s="884"/>
      <c r="K282" s="885"/>
      <c r="L282" s="886"/>
    </row>
    <row r="283" spans="3:12" ht="16.5" customHeight="1" x14ac:dyDescent="0.3">
      <c r="C283" s="897"/>
      <c r="D283" s="735" t="s">
        <v>70</v>
      </c>
      <c r="E283" s="896"/>
      <c r="F283" s="892"/>
      <c r="G283" s="893"/>
      <c r="H283" s="883"/>
      <c r="I283" s="883"/>
      <c r="J283" s="884"/>
      <c r="K283" s="885"/>
      <c r="L283" s="886"/>
    </row>
    <row r="284" spans="3:12" ht="16.5" customHeight="1" x14ac:dyDescent="0.3">
      <c r="C284" s="897"/>
      <c r="D284" s="735" t="s">
        <v>1426</v>
      </c>
      <c r="E284" s="896"/>
      <c r="F284" s="892"/>
      <c r="G284" s="893"/>
      <c r="H284" s="883"/>
      <c r="I284" s="883"/>
      <c r="J284" s="884"/>
      <c r="K284" s="885"/>
      <c r="L284" s="886"/>
    </row>
    <row r="285" spans="3:12" ht="16.5" customHeight="1" x14ac:dyDescent="0.3">
      <c r="C285" s="887" t="s">
        <v>1427</v>
      </c>
      <c r="D285" s="743" t="s">
        <v>122</v>
      </c>
      <c r="E285" s="896" t="s">
        <v>788</v>
      </c>
      <c r="F285" s="892">
        <v>1</v>
      </c>
      <c r="G285" s="893">
        <v>2.61</v>
      </c>
      <c r="H285" s="883"/>
      <c r="I285" s="883"/>
      <c r="J285" s="884">
        <f t="shared" si="4"/>
        <v>2.61</v>
      </c>
      <c r="K285" s="885"/>
      <c r="L285" s="886"/>
    </row>
    <row r="286" spans="3:12" ht="16.5" customHeight="1" x14ac:dyDescent="0.3">
      <c r="C286" s="897"/>
      <c r="D286" s="743"/>
      <c r="E286" s="896"/>
      <c r="F286" s="892"/>
      <c r="G286" s="893"/>
      <c r="H286" s="883"/>
      <c r="I286" s="883"/>
      <c r="J286" s="884"/>
      <c r="K286" s="885"/>
      <c r="L286" s="886"/>
    </row>
    <row r="287" spans="3:12" ht="16.5" customHeight="1" x14ac:dyDescent="0.3">
      <c r="C287" s="897"/>
      <c r="D287" s="735" t="s">
        <v>508</v>
      </c>
      <c r="E287" s="896"/>
      <c r="F287" s="892"/>
      <c r="G287" s="893"/>
      <c r="H287" s="883"/>
      <c r="I287" s="883"/>
      <c r="J287" s="884"/>
      <c r="K287" s="885"/>
      <c r="L287" s="886"/>
    </row>
    <row r="288" spans="3:12" ht="16.5" customHeight="1" x14ac:dyDescent="0.3">
      <c r="C288" s="897"/>
      <c r="D288" s="735" t="s">
        <v>1426</v>
      </c>
      <c r="E288" s="896"/>
      <c r="F288" s="892"/>
      <c r="G288" s="893"/>
      <c r="H288" s="883"/>
      <c r="I288" s="883"/>
      <c r="J288" s="884"/>
      <c r="K288" s="885"/>
      <c r="L288" s="886"/>
    </row>
    <row r="289" spans="3:12" ht="16.5" customHeight="1" x14ac:dyDescent="0.3">
      <c r="C289" s="887" t="s">
        <v>1439</v>
      </c>
      <c r="D289" s="743" t="s">
        <v>122</v>
      </c>
      <c r="E289" s="896" t="s">
        <v>788</v>
      </c>
      <c r="F289" s="892">
        <v>1</v>
      </c>
      <c r="G289" s="893">
        <v>2.39</v>
      </c>
      <c r="H289" s="883"/>
      <c r="I289" s="883"/>
      <c r="J289" s="884">
        <f t="shared" si="4"/>
        <v>2.39</v>
      </c>
      <c r="K289" s="885"/>
      <c r="L289" s="886"/>
    </row>
    <row r="290" spans="3:12" ht="16.5" customHeight="1" x14ac:dyDescent="0.3">
      <c r="C290" s="897"/>
      <c r="D290" s="743"/>
      <c r="E290" s="896"/>
      <c r="F290" s="892"/>
      <c r="G290" s="893"/>
      <c r="H290" s="883"/>
      <c r="I290" s="883"/>
      <c r="J290" s="884"/>
      <c r="K290" s="885"/>
      <c r="L290" s="886"/>
    </row>
    <row r="291" spans="3:12" ht="16.5" customHeight="1" x14ac:dyDescent="0.3">
      <c r="C291" s="897"/>
      <c r="D291" s="735" t="s">
        <v>197</v>
      </c>
      <c r="E291" s="896"/>
      <c r="F291" s="892"/>
      <c r="G291" s="893"/>
      <c r="H291" s="883"/>
      <c r="I291" s="883"/>
      <c r="J291" s="884"/>
      <c r="K291" s="885"/>
      <c r="L291" s="886"/>
    </row>
    <row r="292" spans="3:12" ht="16.5" customHeight="1" x14ac:dyDescent="0.3">
      <c r="C292" s="897"/>
      <c r="D292" s="735" t="s">
        <v>1450</v>
      </c>
      <c r="E292" s="896"/>
      <c r="F292" s="892"/>
      <c r="G292" s="893"/>
      <c r="H292" s="883"/>
      <c r="I292" s="883"/>
      <c r="J292" s="884"/>
      <c r="K292" s="885"/>
      <c r="L292" s="886"/>
    </row>
    <row r="293" spans="3:12" ht="16.5" customHeight="1" x14ac:dyDescent="0.3">
      <c r="C293" s="887" t="s">
        <v>2186</v>
      </c>
      <c r="D293" s="743" t="s">
        <v>122</v>
      </c>
      <c r="E293" s="896" t="s">
        <v>788</v>
      </c>
      <c r="F293" s="892">
        <v>1</v>
      </c>
      <c r="G293" s="893">
        <v>2.15</v>
      </c>
      <c r="H293" s="883"/>
      <c r="I293" s="883"/>
      <c r="J293" s="884">
        <f t="shared" si="4"/>
        <v>2.15</v>
      </c>
      <c r="K293" s="885"/>
      <c r="L293" s="886"/>
    </row>
    <row r="294" spans="3:12" ht="16.5" customHeight="1" x14ac:dyDescent="0.3">
      <c r="C294" s="897"/>
      <c r="D294" s="743"/>
      <c r="E294" s="896"/>
      <c r="F294" s="892"/>
      <c r="G294" s="893"/>
      <c r="H294" s="883"/>
      <c r="I294" s="883"/>
      <c r="J294" s="884"/>
      <c r="K294" s="885"/>
      <c r="L294" s="886"/>
    </row>
    <row r="295" spans="3:12" ht="16.5" customHeight="1" x14ac:dyDescent="0.3">
      <c r="C295" s="897"/>
      <c r="D295" s="735" t="s">
        <v>199</v>
      </c>
      <c r="E295" s="896"/>
      <c r="F295" s="892"/>
      <c r="G295" s="893"/>
      <c r="H295" s="883"/>
      <c r="I295" s="883"/>
      <c r="J295" s="884"/>
      <c r="K295" s="885"/>
      <c r="L295" s="886"/>
    </row>
    <row r="296" spans="3:12" ht="16.5" customHeight="1" x14ac:dyDescent="0.3">
      <c r="C296" s="897"/>
      <c r="D296" s="735" t="s">
        <v>1450</v>
      </c>
      <c r="E296" s="896"/>
      <c r="F296" s="892"/>
      <c r="G296" s="893"/>
      <c r="H296" s="883"/>
      <c r="I296" s="883"/>
      <c r="J296" s="884"/>
      <c r="K296" s="885"/>
      <c r="L296" s="886"/>
    </row>
    <row r="297" spans="3:12" ht="16.5" customHeight="1" x14ac:dyDescent="0.3">
      <c r="C297" s="887" t="s">
        <v>2187</v>
      </c>
      <c r="D297" s="743" t="s">
        <v>122</v>
      </c>
      <c r="E297" s="896" t="s">
        <v>788</v>
      </c>
      <c r="F297" s="892">
        <v>1</v>
      </c>
      <c r="G297" s="893">
        <v>2.38</v>
      </c>
      <c r="H297" s="883"/>
      <c r="I297" s="883"/>
      <c r="J297" s="884">
        <f t="shared" si="4"/>
        <v>2.38</v>
      </c>
      <c r="K297" s="885"/>
      <c r="L297" s="886"/>
    </row>
    <row r="298" spans="3:12" ht="16.5" customHeight="1" x14ac:dyDescent="0.3">
      <c r="C298" s="897"/>
      <c r="D298" s="743"/>
      <c r="E298" s="896"/>
      <c r="F298" s="892"/>
      <c r="G298" s="893"/>
      <c r="H298" s="883"/>
      <c r="I298" s="883"/>
      <c r="J298" s="884"/>
      <c r="K298" s="885"/>
      <c r="L298" s="886"/>
    </row>
    <row r="299" spans="3:12" ht="16.5" customHeight="1" x14ac:dyDescent="0.3">
      <c r="C299" s="897"/>
      <c r="D299" s="734" t="s">
        <v>200</v>
      </c>
      <c r="E299" s="896"/>
      <c r="F299" s="892"/>
      <c r="G299" s="893"/>
      <c r="H299" s="883"/>
      <c r="I299" s="883"/>
      <c r="J299" s="884"/>
      <c r="K299" s="885"/>
      <c r="L299" s="886"/>
    </row>
    <row r="300" spans="3:12" ht="16.5" customHeight="1" x14ac:dyDescent="0.3">
      <c r="C300" s="897"/>
      <c r="D300" s="735" t="s">
        <v>1510</v>
      </c>
      <c r="E300" s="896"/>
      <c r="F300" s="892"/>
      <c r="G300" s="893"/>
      <c r="H300" s="883"/>
      <c r="I300" s="883"/>
      <c r="J300" s="884"/>
      <c r="K300" s="885"/>
      <c r="L300" s="886"/>
    </row>
    <row r="301" spans="3:12" ht="16.5" customHeight="1" x14ac:dyDescent="0.3">
      <c r="C301" s="887" t="s">
        <v>1508</v>
      </c>
      <c r="D301" s="743" t="s">
        <v>795</v>
      </c>
      <c r="E301" s="881" t="s">
        <v>128</v>
      </c>
      <c r="F301" s="737">
        <v>1</v>
      </c>
      <c r="G301" s="888">
        <v>6.72</v>
      </c>
      <c r="H301" s="883"/>
      <c r="I301" s="883"/>
      <c r="J301" s="884">
        <f t="shared" si="4"/>
        <v>6.72</v>
      </c>
      <c r="K301" s="885"/>
      <c r="L301" s="886"/>
    </row>
    <row r="302" spans="3:12" ht="16.5" customHeight="1" x14ac:dyDescent="0.3">
      <c r="C302" s="887" t="s">
        <v>1476</v>
      </c>
      <c r="D302" s="743" t="s">
        <v>279</v>
      </c>
      <c r="E302" s="881" t="s">
        <v>128</v>
      </c>
      <c r="F302" s="737">
        <v>1</v>
      </c>
      <c r="G302" s="888">
        <v>12.04</v>
      </c>
      <c r="H302" s="883"/>
      <c r="I302" s="883"/>
      <c r="J302" s="884">
        <f t="shared" si="4"/>
        <v>12.04</v>
      </c>
      <c r="K302" s="885"/>
      <c r="L302" s="886"/>
    </row>
    <row r="303" spans="3:12" ht="16.5" customHeight="1" x14ac:dyDescent="0.3">
      <c r="C303" s="887" t="s">
        <v>1485</v>
      </c>
      <c r="D303" s="743" t="s">
        <v>275</v>
      </c>
      <c r="E303" s="881" t="s">
        <v>128</v>
      </c>
      <c r="F303" s="737">
        <v>1</v>
      </c>
      <c r="G303" s="888">
        <v>19.97</v>
      </c>
      <c r="H303" s="883"/>
      <c r="I303" s="883"/>
      <c r="J303" s="884">
        <f t="shared" si="4"/>
        <v>19.97</v>
      </c>
      <c r="K303" s="885"/>
      <c r="L303" s="886"/>
    </row>
    <row r="304" spans="3:12" ht="16.5" customHeight="1" x14ac:dyDescent="0.3">
      <c r="C304" s="887" t="s">
        <v>1591</v>
      </c>
      <c r="D304" s="743" t="s">
        <v>385</v>
      </c>
      <c r="E304" s="881" t="s">
        <v>128</v>
      </c>
      <c r="F304" s="737">
        <v>1</v>
      </c>
      <c r="G304" s="888">
        <v>30.43</v>
      </c>
      <c r="H304" s="883"/>
      <c r="I304" s="883"/>
      <c r="J304" s="884">
        <f t="shared" si="4"/>
        <v>30.43</v>
      </c>
      <c r="K304" s="885"/>
      <c r="L304" s="886"/>
    </row>
    <row r="305" spans="3:12" s="303" customFormat="1" x14ac:dyDescent="0.3">
      <c r="C305" s="887" t="s">
        <v>1466</v>
      </c>
      <c r="D305" s="743" t="s">
        <v>2498</v>
      </c>
      <c r="E305" s="881" t="s">
        <v>793</v>
      </c>
      <c r="F305" s="737">
        <v>1</v>
      </c>
      <c r="G305" s="899">
        <v>54.03</v>
      </c>
      <c r="H305" s="883"/>
      <c r="I305" s="883"/>
      <c r="J305" s="884">
        <f t="shared" si="4"/>
        <v>54.03</v>
      </c>
      <c r="K305" s="885"/>
      <c r="L305" s="886"/>
    </row>
    <row r="306" spans="3:12" x14ac:dyDescent="0.3">
      <c r="C306" s="887" t="s">
        <v>2273</v>
      </c>
      <c r="D306" s="743" t="s">
        <v>2474</v>
      </c>
      <c r="E306" s="881" t="s">
        <v>125</v>
      </c>
      <c r="F306" s="737">
        <v>1</v>
      </c>
      <c r="G306" s="899">
        <v>11.82</v>
      </c>
      <c r="H306" s="883"/>
      <c r="I306" s="883"/>
      <c r="J306" s="884">
        <f t="shared" si="4"/>
        <v>11.82</v>
      </c>
      <c r="K306" s="885"/>
      <c r="L306" s="886"/>
    </row>
    <row r="307" spans="3:12" ht="16.5" customHeight="1" x14ac:dyDescent="0.3">
      <c r="C307" s="887" t="s">
        <v>1495</v>
      </c>
      <c r="D307" s="743" t="s">
        <v>130</v>
      </c>
      <c r="E307" s="896" t="s">
        <v>121</v>
      </c>
      <c r="F307" s="737">
        <v>1</v>
      </c>
      <c r="G307" s="899">
        <v>3.94</v>
      </c>
      <c r="H307" s="883"/>
      <c r="I307" s="883"/>
      <c r="J307" s="884">
        <f t="shared" si="4"/>
        <v>3.94</v>
      </c>
      <c r="K307" s="885"/>
      <c r="L307" s="886"/>
    </row>
    <row r="308" spans="3:12" ht="16.5" customHeight="1" x14ac:dyDescent="0.3">
      <c r="C308" s="887" t="s">
        <v>1496</v>
      </c>
      <c r="D308" s="743" t="s">
        <v>218</v>
      </c>
      <c r="E308" s="896" t="s">
        <v>121</v>
      </c>
      <c r="F308" s="737">
        <v>1</v>
      </c>
      <c r="G308" s="899">
        <v>5.97</v>
      </c>
      <c r="H308" s="883"/>
      <c r="I308" s="883"/>
      <c r="J308" s="884">
        <f t="shared" si="4"/>
        <v>5.97</v>
      </c>
      <c r="K308" s="885"/>
      <c r="L308" s="886"/>
    </row>
    <row r="309" spans="3:12" ht="16.5" customHeight="1" x14ac:dyDescent="0.3">
      <c r="C309" s="887" t="s">
        <v>1497</v>
      </c>
      <c r="D309" s="743" t="s">
        <v>283</v>
      </c>
      <c r="E309" s="881" t="s">
        <v>793</v>
      </c>
      <c r="F309" s="737">
        <v>1</v>
      </c>
      <c r="G309" s="899">
        <v>28.88</v>
      </c>
      <c r="H309" s="883"/>
      <c r="I309" s="883"/>
      <c r="J309" s="884">
        <f t="shared" si="4"/>
        <v>28.88</v>
      </c>
      <c r="K309" s="885"/>
      <c r="L309" s="886"/>
    </row>
    <row r="310" spans="3:12" ht="16.5" customHeight="1" x14ac:dyDescent="0.3">
      <c r="C310" s="887" t="s">
        <v>1502</v>
      </c>
      <c r="D310" s="743" t="s">
        <v>165</v>
      </c>
      <c r="E310" s="881" t="s">
        <v>793</v>
      </c>
      <c r="F310" s="737">
        <v>1</v>
      </c>
      <c r="G310" s="899">
        <v>20.170000000000002</v>
      </c>
      <c r="H310" s="883"/>
      <c r="I310" s="883"/>
      <c r="J310" s="884">
        <f t="shared" si="4"/>
        <v>20.170000000000002</v>
      </c>
      <c r="K310" s="885"/>
      <c r="L310" s="886"/>
    </row>
    <row r="311" spans="3:12" ht="16.5" customHeight="1" x14ac:dyDescent="0.3">
      <c r="C311" s="887" t="s">
        <v>1473</v>
      </c>
      <c r="D311" s="743" t="s">
        <v>1474</v>
      </c>
      <c r="E311" s="896" t="s">
        <v>782</v>
      </c>
      <c r="F311" s="890">
        <v>1</v>
      </c>
      <c r="G311" s="891">
        <v>5.67</v>
      </c>
      <c r="H311" s="883"/>
      <c r="I311" s="883"/>
      <c r="J311" s="884">
        <f t="shared" si="4"/>
        <v>5.67</v>
      </c>
      <c r="K311" s="885"/>
      <c r="L311" s="886"/>
    </row>
    <row r="312" spans="3:12" ht="16.5" customHeight="1" x14ac:dyDescent="0.3">
      <c r="C312" s="887" t="s">
        <v>1468</v>
      </c>
      <c r="D312" s="743" t="s">
        <v>1469</v>
      </c>
      <c r="E312" s="896" t="s">
        <v>782</v>
      </c>
      <c r="F312" s="737">
        <v>1</v>
      </c>
      <c r="G312" s="888">
        <v>4.05</v>
      </c>
      <c r="H312" s="883"/>
      <c r="I312" s="883"/>
      <c r="J312" s="884">
        <f t="shared" si="4"/>
        <v>4.05</v>
      </c>
      <c r="K312" s="885"/>
      <c r="L312" s="886"/>
    </row>
    <row r="313" spans="3:12" ht="16.5" customHeight="1" x14ac:dyDescent="0.3">
      <c r="C313" s="887" t="s">
        <v>1470</v>
      </c>
      <c r="D313" s="743" t="s">
        <v>177</v>
      </c>
      <c r="E313" s="881" t="s">
        <v>786</v>
      </c>
      <c r="F313" s="737">
        <v>1</v>
      </c>
      <c r="G313" s="888">
        <v>4.05</v>
      </c>
      <c r="H313" s="883"/>
      <c r="I313" s="883"/>
      <c r="J313" s="884">
        <f t="shared" si="4"/>
        <v>4.05</v>
      </c>
      <c r="K313" s="885"/>
      <c r="L313" s="886"/>
    </row>
    <row r="314" spans="3:12" ht="16.5" customHeight="1" x14ac:dyDescent="0.3">
      <c r="C314" s="887" t="s">
        <v>1472</v>
      </c>
      <c r="D314" s="743" t="s">
        <v>3327</v>
      </c>
      <c r="E314" s="896" t="s">
        <v>121</v>
      </c>
      <c r="F314" s="737">
        <v>1</v>
      </c>
      <c r="G314" s="888">
        <v>4.05</v>
      </c>
      <c r="H314" s="883"/>
      <c r="I314" s="883"/>
      <c r="J314" s="884">
        <f t="shared" si="4"/>
        <v>4.05</v>
      </c>
      <c r="K314" s="885"/>
      <c r="L314" s="886"/>
    </row>
    <row r="315" spans="3:12" ht="16.5" customHeight="1" x14ac:dyDescent="0.3">
      <c r="C315" s="887" t="s">
        <v>2206</v>
      </c>
      <c r="D315" s="743" t="s">
        <v>1474</v>
      </c>
      <c r="E315" s="896" t="s">
        <v>782</v>
      </c>
      <c r="F315" s="737">
        <v>1</v>
      </c>
      <c r="G315" s="888">
        <v>6.24</v>
      </c>
      <c r="H315" s="883"/>
      <c r="I315" s="883"/>
      <c r="J315" s="884">
        <f t="shared" si="4"/>
        <v>6.24</v>
      </c>
      <c r="K315" s="885"/>
      <c r="L315" s="886"/>
    </row>
    <row r="316" spans="3:12" ht="16.5" customHeight="1" x14ac:dyDescent="0.3">
      <c r="C316" s="887" t="s">
        <v>1503</v>
      </c>
      <c r="D316" s="743" t="s">
        <v>142</v>
      </c>
      <c r="E316" s="896" t="s">
        <v>121</v>
      </c>
      <c r="F316" s="737">
        <v>1</v>
      </c>
      <c r="G316" s="888">
        <v>3.98</v>
      </c>
      <c r="H316" s="883"/>
      <c r="I316" s="883"/>
      <c r="J316" s="884">
        <f t="shared" si="4"/>
        <v>3.98</v>
      </c>
      <c r="K316" s="885"/>
      <c r="L316" s="886"/>
    </row>
    <row r="317" spans="3:12" ht="16.5" customHeight="1" x14ac:dyDescent="0.3">
      <c r="C317" s="887" t="s">
        <v>2203</v>
      </c>
      <c r="D317" s="743" t="s">
        <v>821</v>
      </c>
      <c r="E317" s="896" t="s">
        <v>121</v>
      </c>
      <c r="F317" s="890">
        <v>1</v>
      </c>
      <c r="G317" s="892">
        <v>10.39</v>
      </c>
      <c r="H317" s="883"/>
      <c r="I317" s="883"/>
      <c r="J317" s="884">
        <f t="shared" si="4"/>
        <v>10.39</v>
      </c>
      <c r="K317" s="885"/>
      <c r="L317" s="886"/>
    </row>
    <row r="318" spans="3:12" ht="16.5" customHeight="1" x14ac:dyDescent="0.3">
      <c r="C318" s="887" t="s">
        <v>1492</v>
      </c>
      <c r="D318" s="743" t="s">
        <v>822</v>
      </c>
      <c r="E318" s="896" t="s">
        <v>121</v>
      </c>
      <c r="F318" s="890">
        <v>1</v>
      </c>
      <c r="G318" s="892">
        <v>10.24</v>
      </c>
      <c r="H318" s="883"/>
      <c r="I318" s="883"/>
      <c r="J318" s="884">
        <f t="shared" si="4"/>
        <v>10.24</v>
      </c>
      <c r="K318" s="885"/>
      <c r="L318" s="886"/>
    </row>
    <row r="319" spans="3:12" ht="16.5" customHeight="1" x14ac:dyDescent="0.3">
      <c r="C319" s="887" t="s">
        <v>1475</v>
      </c>
      <c r="D319" s="743" t="s">
        <v>122</v>
      </c>
      <c r="E319" s="896" t="s">
        <v>121</v>
      </c>
      <c r="F319" s="890">
        <v>1</v>
      </c>
      <c r="G319" s="892">
        <v>4.5</v>
      </c>
      <c r="H319" s="883"/>
      <c r="I319" s="883"/>
      <c r="J319" s="884">
        <f t="shared" si="4"/>
        <v>4.5</v>
      </c>
      <c r="K319" s="885"/>
      <c r="L319" s="886"/>
    </row>
    <row r="320" spans="3:12" ht="16.5" customHeight="1" x14ac:dyDescent="0.3">
      <c r="C320" s="887" t="s">
        <v>1465</v>
      </c>
      <c r="D320" s="743" t="s">
        <v>122</v>
      </c>
      <c r="E320" s="896" t="s">
        <v>121</v>
      </c>
      <c r="F320" s="890">
        <v>1</v>
      </c>
      <c r="G320" s="892">
        <v>4.5</v>
      </c>
      <c r="H320" s="883"/>
      <c r="I320" s="883"/>
      <c r="J320" s="884">
        <f t="shared" si="4"/>
        <v>4.5</v>
      </c>
      <c r="K320" s="885"/>
      <c r="L320" s="886"/>
    </row>
    <row r="321" spans="3:12" ht="16.5" customHeight="1" x14ac:dyDescent="0.3">
      <c r="C321" s="887" t="s">
        <v>1481</v>
      </c>
      <c r="D321" s="743" t="s">
        <v>2497</v>
      </c>
      <c r="E321" s="881" t="s">
        <v>793</v>
      </c>
      <c r="F321" s="737">
        <v>1</v>
      </c>
      <c r="G321" s="888">
        <v>15.01</v>
      </c>
      <c r="H321" s="883"/>
      <c r="I321" s="883"/>
      <c r="J321" s="884">
        <f t="shared" si="4"/>
        <v>15.01</v>
      </c>
      <c r="K321" s="885"/>
      <c r="L321" s="886"/>
    </row>
    <row r="322" spans="3:12" ht="16.5" customHeight="1" x14ac:dyDescent="0.3">
      <c r="C322" s="887" t="s">
        <v>1471</v>
      </c>
      <c r="D322" s="743" t="s">
        <v>1269</v>
      </c>
      <c r="E322" s="881" t="s">
        <v>120</v>
      </c>
      <c r="F322" s="737">
        <v>1</v>
      </c>
      <c r="G322" s="888">
        <v>6.08</v>
      </c>
      <c r="H322" s="883"/>
      <c r="I322" s="883"/>
      <c r="J322" s="884">
        <f t="shared" si="4"/>
        <v>6.08</v>
      </c>
      <c r="K322" s="885"/>
      <c r="L322" s="886"/>
    </row>
    <row r="323" spans="3:12" ht="16.5" customHeight="1" x14ac:dyDescent="0.3">
      <c r="C323" s="887" t="s">
        <v>3328</v>
      </c>
      <c r="D323" s="745" t="s">
        <v>3329</v>
      </c>
      <c r="E323" s="881" t="s">
        <v>125</v>
      </c>
      <c r="F323" s="892">
        <v>1</v>
      </c>
      <c r="G323" s="893">
        <v>90.78</v>
      </c>
      <c r="H323" s="883"/>
      <c r="I323" s="883"/>
      <c r="J323" s="884">
        <f t="shared" si="4"/>
        <v>90.78</v>
      </c>
      <c r="K323" s="885"/>
      <c r="L323" s="886"/>
    </row>
    <row r="324" spans="3:12" ht="16.5" customHeight="1" x14ac:dyDescent="0.3">
      <c r="C324" s="887" t="s">
        <v>2377</v>
      </c>
      <c r="D324" s="743" t="s">
        <v>360</v>
      </c>
      <c r="E324" s="881" t="s">
        <v>125</v>
      </c>
      <c r="F324" s="892">
        <v>1</v>
      </c>
      <c r="G324" s="893">
        <v>16.89</v>
      </c>
      <c r="H324" s="883"/>
      <c r="I324" s="883"/>
      <c r="J324" s="884">
        <f t="shared" si="4"/>
        <v>16.89</v>
      </c>
      <c r="K324" s="885"/>
      <c r="L324" s="886"/>
    </row>
    <row r="325" spans="3:12" ht="16.5" customHeight="1" x14ac:dyDescent="0.3">
      <c r="C325" s="887" t="s">
        <v>1514</v>
      </c>
      <c r="D325" s="743" t="s">
        <v>1515</v>
      </c>
      <c r="E325" s="881" t="s">
        <v>127</v>
      </c>
      <c r="F325" s="737">
        <v>1</v>
      </c>
      <c r="G325" s="888">
        <v>6.08</v>
      </c>
      <c r="H325" s="883"/>
      <c r="I325" s="883"/>
      <c r="J325" s="884">
        <f t="shared" si="4"/>
        <v>6.08</v>
      </c>
      <c r="K325" s="885"/>
      <c r="L325" s="886"/>
    </row>
    <row r="326" spans="3:12" ht="16.5" customHeight="1" x14ac:dyDescent="0.3">
      <c r="C326" s="887" t="s">
        <v>1498</v>
      </c>
      <c r="D326" s="743" t="s">
        <v>3330</v>
      </c>
      <c r="E326" s="881" t="s">
        <v>120</v>
      </c>
      <c r="F326" s="737">
        <v>1</v>
      </c>
      <c r="G326" s="888">
        <v>4.58</v>
      </c>
      <c r="H326" s="883"/>
      <c r="I326" s="883"/>
      <c r="J326" s="884">
        <f t="shared" si="4"/>
        <v>4.58</v>
      </c>
      <c r="K326" s="885"/>
      <c r="L326" s="886"/>
    </row>
    <row r="327" spans="3:12" ht="16.5" customHeight="1" x14ac:dyDescent="0.3">
      <c r="C327" s="897"/>
      <c r="D327" s="743"/>
      <c r="E327" s="881"/>
      <c r="F327" s="737"/>
      <c r="G327" s="888"/>
      <c r="H327" s="883"/>
      <c r="I327" s="883"/>
      <c r="J327" s="884"/>
      <c r="K327" s="885"/>
      <c r="L327" s="886"/>
    </row>
    <row r="328" spans="3:12" ht="16.5" customHeight="1" x14ac:dyDescent="0.3">
      <c r="C328" s="898"/>
      <c r="D328" s="735" t="s">
        <v>1511</v>
      </c>
      <c r="E328" s="896"/>
      <c r="F328" s="737"/>
      <c r="G328" s="888"/>
      <c r="H328" s="883"/>
      <c r="I328" s="883"/>
      <c r="J328" s="884"/>
      <c r="K328" s="885"/>
      <c r="L328" s="886"/>
    </row>
    <row r="329" spans="3:12" s="303" customFormat="1" x14ac:dyDescent="0.3">
      <c r="C329" s="887" t="s">
        <v>1540</v>
      </c>
      <c r="D329" s="743" t="s">
        <v>155</v>
      </c>
      <c r="E329" s="881" t="s">
        <v>128</v>
      </c>
      <c r="F329" s="900">
        <v>1</v>
      </c>
      <c r="G329" s="888">
        <v>11</v>
      </c>
      <c r="H329" s="883"/>
      <c r="I329" s="883"/>
      <c r="J329" s="884">
        <f t="shared" si="4"/>
        <v>11</v>
      </c>
      <c r="K329" s="885"/>
      <c r="L329" s="886"/>
    </row>
    <row r="330" spans="3:12" x14ac:dyDescent="0.3">
      <c r="C330" s="887" t="s">
        <v>1545</v>
      </c>
      <c r="D330" s="743" t="s">
        <v>3331</v>
      </c>
      <c r="E330" s="896" t="s">
        <v>121</v>
      </c>
      <c r="F330" s="900">
        <v>1</v>
      </c>
      <c r="G330" s="888">
        <v>9.4499999999999993</v>
      </c>
      <c r="H330" s="883"/>
      <c r="I330" s="883"/>
      <c r="J330" s="884">
        <f t="shared" si="4"/>
        <v>9.4499999999999993</v>
      </c>
      <c r="K330" s="885"/>
      <c r="L330" s="886"/>
    </row>
    <row r="331" spans="3:12" ht="16.5" customHeight="1" x14ac:dyDescent="0.3">
      <c r="C331" s="887" t="s">
        <v>1575</v>
      </c>
      <c r="D331" s="743" t="s">
        <v>1576</v>
      </c>
      <c r="E331" s="881" t="s">
        <v>125</v>
      </c>
      <c r="F331" s="900">
        <v>1</v>
      </c>
      <c r="G331" s="888">
        <v>7.33</v>
      </c>
      <c r="H331" s="883"/>
      <c r="I331" s="883"/>
      <c r="J331" s="884">
        <f t="shared" si="4"/>
        <v>7.33</v>
      </c>
      <c r="K331" s="885"/>
      <c r="L331" s="886"/>
    </row>
    <row r="332" spans="3:12" ht="16.5" customHeight="1" x14ac:dyDescent="0.3">
      <c r="C332" s="887" t="s">
        <v>2394</v>
      </c>
      <c r="D332" s="743" t="s">
        <v>3332</v>
      </c>
      <c r="E332" s="881" t="s">
        <v>120</v>
      </c>
      <c r="F332" s="900">
        <v>1</v>
      </c>
      <c r="G332" s="888">
        <v>12.36</v>
      </c>
      <c r="H332" s="883"/>
      <c r="I332" s="883"/>
      <c r="J332" s="884">
        <f t="shared" si="4"/>
        <v>12.36</v>
      </c>
      <c r="K332" s="885"/>
      <c r="L332" s="886"/>
    </row>
    <row r="333" spans="3:12" ht="16.5" customHeight="1" x14ac:dyDescent="0.3">
      <c r="C333" s="887" t="s">
        <v>1516</v>
      </c>
      <c r="D333" s="743" t="s">
        <v>1568</v>
      </c>
      <c r="E333" s="896" t="s">
        <v>791</v>
      </c>
      <c r="F333" s="900">
        <v>1</v>
      </c>
      <c r="G333" s="888">
        <v>15.46</v>
      </c>
      <c r="H333" s="883"/>
      <c r="I333" s="883"/>
      <c r="J333" s="884">
        <f t="shared" si="4"/>
        <v>15.46</v>
      </c>
      <c r="K333" s="885"/>
      <c r="L333" s="886"/>
    </row>
    <row r="334" spans="3:12" ht="16.5" customHeight="1" x14ac:dyDescent="0.3">
      <c r="C334" s="887" t="s">
        <v>1518</v>
      </c>
      <c r="D334" s="743" t="s">
        <v>176</v>
      </c>
      <c r="E334" s="896" t="s">
        <v>791</v>
      </c>
      <c r="F334" s="900">
        <v>1</v>
      </c>
      <c r="G334" s="888">
        <v>12.29</v>
      </c>
      <c r="H334" s="883"/>
      <c r="I334" s="883"/>
      <c r="J334" s="884">
        <f t="shared" si="4"/>
        <v>12.29</v>
      </c>
      <c r="K334" s="885"/>
      <c r="L334" s="886"/>
    </row>
    <row r="335" spans="3:12" ht="16.5" customHeight="1" x14ac:dyDescent="0.3">
      <c r="C335" s="887" t="s">
        <v>1570</v>
      </c>
      <c r="D335" s="743" t="s">
        <v>803</v>
      </c>
      <c r="E335" s="881" t="s">
        <v>128</v>
      </c>
      <c r="F335" s="900">
        <v>1</v>
      </c>
      <c r="G335" s="888">
        <v>15.93</v>
      </c>
      <c r="H335" s="883"/>
      <c r="I335" s="883"/>
      <c r="J335" s="884">
        <f t="shared" si="4"/>
        <v>15.93</v>
      </c>
      <c r="K335" s="885"/>
      <c r="L335" s="886"/>
    </row>
    <row r="336" spans="3:12" ht="16.5" customHeight="1" x14ac:dyDescent="0.3">
      <c r="C336" s="887" t="s">
        <v>1571</v>
      </c>
      <c r="D336" s="743" t="s">
        <v>3333</v>
      </c>
      <c r="E336" s="881" t="s">
        <v>128</v>
      </c>
      <c r="F336" s="900">
        <v>1</v>
      </c>
      <c r="G336" s="888">
        <v>12.02</v>
      </c>
      <c r="H336" s="883"/>
      <c r="I336" s="883"/>
      <c r="J336" s="884">
        <f t="shared" si="4"/>
        <v>12.02</v>
      </c>
      <c r="K336" s="885"/>
      <c r="L336" s="886"/>
    </row>
    <row r="337" spans="3:12" ht="16.5" customHeight="1" x14ac:dyDescent="0.3">
      <c r="C337" s="887" t="s">
        <v>1516</v>
      </c>
      <c r="D337" s="743" t="s">
        <v>3334</v>
      </c>
      <c r="E337" s="881" t="s">
        <v>128</v>
      </c>
      <c r="F337" s="737">
        <v>1</v>
      </c>
      <c r="G337" s="899">
        <v>87.1</v>
      </c>
      <c r="H337" s="883"/>
      <c r="I337" s="883"/>
      <c r="J337" s="884">
        <f t="shared" si="4"/>
        <v>87.1</v>
      </c>
      <c r="K337" s="885"/>
      <c r="L337" s="886"/>
    </row>
    <row r="338" spans="3:12" ht="16.5" customHeight="1" x14ac:dyDescent="0.3">
      <c r="C338" s="887" t="s">
        <v>1551</v>
      </c>
      <c r="D338" s="743" t="s">
        <v>3335</v>
      </c>
      <c r="E338" s="896" t="s">
        <v>121</v>
      </c>
      <c r="F338" s="737">
        <v>1</v>
      </c>
      <c r="G338" s="899">
        <v>4.0999999999999996</v>
      </c>
      <c r="H338" s="883"/>
      <c r="I338" s="883"/>
      <c r="J338" s="884">
        <f t="shared" ref="J338:J401" si="5">F338*G338</f>
        <v>4.0999999999999996</v>
      </c>
      <c r="K338" s="885"/>
      <c r="L338" s="886"/>
    </row>
    <row r="339" spans="3:12" ht="16.5" customHeight="1" x14ac:dyDescent="0.3">
      <c r="C339" s="887" t="s">
        <v>1518</v>
      </c>
      <c r="D339" s="743" t="s">
        <v>687</v>
      </c>
      <c r="E339" s="881" t="s">
        <v>128</v>
      </c>
      <c r="F339" s="737">
        <v>1</v>
      </c>
      <c r="G339" s="899">
        <v>14.57</v>
      </c>
      <c r="H339" s="883"/>
      <c r="I339" s="883"/>
      <c r="J339" s="884">
        <f t="shared" si="5"/>
        <v>14.57</v>
      </c>
      <c r="K339" s="885"/>
      <c r="L339" s="886"/>
    </row>
    <row r="340" spans="3:12" ht="16.5" customHeight="1" x14ac:dyDescent="0.3">
      <c r="C340" s="887" t="s">
        <v>1573</v>
      </c>
      <c r="D340" s="743" t="s">
        <v>795</v>
      </c>
      <c r="E340" s="881" t="s">
        <v>128</v>
      </c>
      <c r="F340" s="737">
        <v>1</v>
      </c>
      <c r="G340" s="899">
        <v>4.95</v>
      </c>
      <c r="H340" s="883"/>
      <c r="I340" s="883"/>
      <c r="J340" s="884">
        <f t="shared" si="5"/>
        <v>4.95</v>
      </c>
      <c r="K340" s="885"/>
      <c r="L340" s="886"/>
    </row>
    <row r="341" spans="3:12" ht="16.5" customHeight="1" x14ac:dyDescent="0.3">
      <c r="C341" s="887" t="s">
        <v>1564</v>
      </c>
      <c r="D341" s="743" t="s">
        <v>130</v>
      </c>
      <c r="E341" s="896" t="s">
        <v>121</v>
      </c>
      <c r="F341" s="737">
        <v>1</v>
      </c>
      <c r="G341" s="899">
        <v>3.51</v>
      </c>
      <c r="H341" s="883"/>
      <c r="I341" s="883"/>
      <c r="J341" s="884">
        <f t="shared" si="5"/>
        <v>3.51</v>
      </c>
      <c r="K341" s="885"/>
      <c r="L341" s="886"/>
    </row>
    <row r="342" spans="3:12" ht="16.5" customHeight="1" x14ac:dyDescent="0.3">
      <c r="C342" s="887" t="s">
        <v>2291</v>
      </c>
      <c r="D342" s="743" t="s">
        <v>694</v>
      </c>
      <c r="E342" s="881" t="s">
        <v>125</v>
      </c>
      <c r="F342" s="737">
        <v>1</v>
      </c>
      <c r="G342" s="899">
        <v>7.09</v>
      </c>
      <c r="H342" s="883"/>
      <c r="I342" s="883"/>
      <c r="J342" s="884">
        <f t="shared" si="5"/>
        <v>7.09</v>
      </c>
      <c r="K342" s="885"/>
      <c r="L342" s="886"/>
    </row>
    <row r="343" spans="3:12" ht="16.5" customHeight="1" x14ac:dyDescent="0.3">
      <c r="C343" s="887" t="s">
        <v>1552</v>
      </c>
      <c r="D343" s="743" t="s">
        <v>252</v>
      </c>
      <c r="E343" s="896" t="s">
        <v>121</v>
      </c>
      <c r="F343" s="737">
        <v>1</v>
      </c>
      <c r="G343" s="899">
        <v>3.61</v>
      </c>
      <c r="H343" s="883"/>
      <c r="I343" s="883"/>
      <c r="J343" s="884">
        <f t="shared" si="5"/>
        <v>3.61</v>
      </c>
      <c r="K343" s="885"/>
      <c r="L343" s="886"/>
    </row>
    <row r="344" spans="3:12" ht="16.5" customHeight="1" x14ac:dyDescent="0.3">
      <c r="C344" s="887" t="s">
        <v>1547</v>
      </c>
      <c r="D344" s="743" t="s">
        <v>156</v>
      </c>
      <c r="E344" s="896" t="s">
        <v>121</v>
      </c>
      <c r="F344" s="737">
        <v>1</v>
      </c>
      <c r="G344" s="899">
        <v>6.48</v>
      </c>
      <c r="H344" s="883"/>
      <c r="I344" s="883"/>
      <c r="J344" s="884">
        <f t="shared" si="5"/>
        <v>6.48</v>
      </c>
      <c r="K344" s="885"/>
      <c r="L344" s="886"/>
    </row>
    <row r="345" spans="3:12" ht="16.5" customHeight="1" x14ac:dyDescent="0.3">
      <c r="C345" s="887" t="s">
        <v>2991</v>
      </c>
      <c r="D345" s="743" t="s">
        <v>3336</v>
      </c>
      <c r="E345" s="896"/>
      <c r="F345" s="737">
        <v>1</v>
      </c>
      <c r="G345" s="899">
        <v>6.08</v>
      </c>
      <c r="H345" s="883"/>
      <c r="I345" s="883"/>
      <c r="J345" s="884">
        <f t="shared" si="5"/>
        <v>6.08</v>
      </c>
      <c r="K345" s="885"/>
      <c r="L345" s="886"/>
    </row>
    <row r="346" spans="3:12" ht="16.5" customHeight="1" x14ac:dyDescent="0.3">
      <c r="C346" s="887" t="s">
        <v>1533</v>
      </c>
      <c r="D346" s="743" t="s">
        <v>2501</v>
      </c>
      <c r="E346" s="896" t="s">
        <v>791</v>
      </c>
      <c r="F346" s="737">
        <v>1</v>
      </c>
      <c r="G346" s="899">
        <v>26.17</v>
      </c>
      <c r="H346" s="883"/>
      <c r="I346" s="883"/>
      <c r="J346" s="884">
        <f t="shared" si="5"/>
        <v>26.17</v>
      </c>
      <c r="K346" s="885"/>
      <c r="L346" s="886"/>
    </row>
    <row r="347" spans="3:12" ht="16.5" customHeight="1" x14ac:dyDescent="0.3">
      <c r="C347" s="887" t="s">
        <v>1524</v>
      </c>
      <c r="D347" s="743" t="s">
        <v>581</v>
      </c>
      <c r="E347" s="881" t="s">
        <v>125</v>
      </c>
      <c r="F347" s="890">
        <v>1</v>
      </c>
      <c r="G347" s="891">
        <v>8.4499999999999993</v>
      </c>
      <c r="H347" s="883"/>
      <c r="I347" s="883"/>
      <c r="J347" s="884">
        <f t="shared" si="5"/>
        <v>8.4499999999999993</v>
      </c>
      <c r="K347" s="885"/>
      <c r="L347" s="886"/>
    </row>
    <row r="348" spans="3:12" s="303" customFormat="1" x14ac:dyDescent="0.3">
      <c r="C348" s="887" t="s">
        <v>1532</v>
      </c>
      <c r="D348" s="743" t="s">
        <v>581</v>
      </c>
      <c r="E348" s="881" t="s">
        <v>125</v>
      </c>
      <c r="F348" s="890">
        <v>1</v>
      </c>
      <c r="G348" s="891">
        <v>4.24</v>
      </c>
      <c r="H348" s="883"/>
      <c r="I348" s="883"/>
      <c r="J348" s="884">
        <f t="shared" si="5"/>
        <v>4.24</v>
      </c>
      <c r="K348" s="885"/>
      <c r="L348" s="886"/>
    </row>
    <row r="349" spans="3:12" x14ac:dyDescent="0.3">
      <c r="C349" s="887" t="s">
        <v>1530</v>
      </c>
      <c r="D349" s="743" t="s">
        <v>1529</v>
      </c>
      <c r="E349" s="896" t="s">
        <v>121</v>
      </c>
      <c r="F349" s="890">
        <v>1</v>
      </c>
      <c r="G349" s="891">
        <v>6.34</v>
      </c>
      <c r="H349" s="883"/>
      <c r="I349" s="883"/>
      <c r="J349" s="884">
        <f t="shared" si="5"/>
        <v>6.34</v>
      </c>
      <c r="K349" s="885"/>
      <c r="L349" s="886"/>
    </row>
    <row r="350" spans="3:12" ht="16.5" customHeight="1" x14ac:dyDescent="0.3">
      <c r="C350" s="887" t="s">
        <v>3337</v>
      </c>
      <c r="D350" s="745" t="s">
        <v>3338</v>
      </c>
      <c r="E350" s="896" t="s">
        <v>791</v>
      </c>
      <c r="F350" s="901">
        <v>1</v>
      </c>
      <c r="G350" s="902">
        <v>86.32</v>
      </c>
      <c r="H350" s="883"/>
      <c r="I350" s="883"/>
      <c r="J350" s="884">
        <f t="shared" si="5"/>
        <v>86.32</v>
      </c>
      <c r="K350" s="885"/>
      <c r="L350" s="886"/>
    </row>
    <row r="351" spans="3:12" ht="16.5" customHeight="1" x14ac:dyDescent="0.3">
      <c r="C351" s="887" t="s">
        <v>1549</v>
      </c>
      <c r="D351" s="745" t="s">
        <v>3339</v>
      </c>
      <c r="E351" s="896" t="s">
        <v>121</v>
      </c>
      <c r="F351" s="901">
        <v>1</v>
      </c>
      <c r="G351" s="902">
        <v>8.64</v>
      </c>
      <c r="H351" s="883"/>
      <c r="I351" s="883"/>
      <c r="J351" s="884">
        <f t="shared" si="5"/>
        <v>8.64</v>
      </c>
      <c r="K351" s="885"/>
      <c r="L351" s="886"/>
    </row>
    <row r="352" spans="3:12" ht="16.5" customHeight="1" x14ac:dyDescent="0.3">
      <c r="C352" s="887" t="s">
        <v>3340</v>
      </c>
      <c r="D352" s="745" t="s">
        <v>3341</v>
      </c>
      <c r="E352" s="896" t="s">
        <v>792</v>
      </c>
      <c r="F352" s="901">
        <v>1</v>
      </c>
      <c r="G352" s="902">
        <v>44.86</v>
      </c>
      <c r="H352" s="883"/>
      <c r="I352" s="883"/>
      <c r="J352" s="884">
        <f t="shared" si="5"/>
        <v>44.86</v>
      </c>
      <c r="K352" s="885"/>
      <c r="L352" s="886"/>
    </row>
    <row r="353" spans="3:12" ht="16.5" customHeight="1" x14ac:dyDescent="0.3">
      <c r="C353" s="887" t="s">
        <v>1538</v>
      </c>
      <c r="D353" s="745" t="s">
        <v>773</v>
      </c>
      <c r="E353" s="896" t="s">
        <v>792</v>
      </c>
      <c r="F353" s="901">
        <v>1</v>
      </c>
      <c r="G353" s="902">
        <v>42.23</v>
      </c>
      <c r="H353" s="883"/>
      <c r="I353" s="883"/>
      <c r="J353" s="884">
        <f t="shared" si="5"/>
        <v>42.23</v>
      </c>
      <c r="K353" s="885"/>
      <c r="L353" s="886"/>
    </row>
    <row r="354" spans="3:12" ht="16.5" customHeight="1" x14ac:dyDescent="0.3">
      <c r="C354" s="887" t="s">
        <v>1542</v>
      </c>
      <c r="D354" s="745" t="s">
        <v>2391</v>
      </c>
      <c r="E354" s="896" t="s">
        <v>121</v>
      </c>
      <c r="F354" s="901">
        <v>1</v>
      </c>
      <c r="G354" s="902">
        <v>26.32</v>
      </c>
      <c r="H354" s="883"/>
      <c r="I354" s="883"/>
      <c r="J354" s="884">
        <f t="shared" si="5"/>
        <v>26.32</v>
      </c>
      <c r="K354" s="885"/>
      <c r="L354" s="886"/>
    </row>
    <row r="355" spans="3:12" ht="16.5" customHeight="1" x14ac:dyDescent="0.3">
      <c r="C355" s="887" t="s">
        <v>1504</v>
      </c>
      <c r="D355" s="743" t="s">
        <v>141</v>
      </c>
      <c r="E355" s="896" t="s">
        <v>121</v>
      </c>
      <c r="F355" s="737">
        <v>1</v>
      </c>
      <c r="G355" s="888">
        <v>5.46</v>
      </c>
      <c r="H355" s="883"/>
      <c r="I355" s="883"/>
      <c r="J355" s="884">
        <f t="shared" si="5"/>
        <v>5.46</v>
      </c>
      <c r="K355" s="885"/>
      <c r="L355" s="886"/>
    </row>
    <row r="356" spans="3:12" ht="16.5" customHeight="1" x14ac:dyDescent="0.3">
      <c r="C356" s="887" t="s">
        <v>1565</v>
      </c>
      <c r="D356" s="743" t="s">
        <v>177</v>
      </c>
      <c r="E356" s="881" t="s">
        <v>786</v>
      </c>
      <c r="F356" s="737">
        <v>1</v>
      </c>
      <c r="G356" s="888">
        <v>3.95</v>
      </c>
      <c r="H356" s="883"/>
      <c r="I356" s="883"/>
      <c r="J356" s="884">
        <f t="shared" si="5"/>
        <v>3.95</v>
      </c>
      <c r="K356" s="885"/>
      <c r="L356" s="886"/>
    </row>
    <row r="357" spans="3:12" ht="16.5" customHeight="1" x14ac:dyDescent="0.3">
      <c r="C357" s="887" t="s">
        <v>1566</v>
      </c>
      <c r="D357" s="743" t="s">
        <v>827</v>
      </c>
      <c r="E357" s="881" t="s">
        <v>120</v>
      </c>
      <c r="F357" s="737">
        <v>1</v>
      </c>
      <c r="G357" s="888">
        <v>3.36</v>
      </c>
      <c r="H357" s="883"/>
      <c r="I357" s="883"/>
      <c r="J357" s="884">
        <f t="shared" si="5"/>
        <v>3.36</v>
      </c>
      <c r="K357" s="885"/>
      <c r="L357" s="886"/>
    </row>
    <row r="358" spans="3:12" s="303" customFormat="1" x14ac:dyDescent="0.3">
      <c r="C358" s="887" t="s">
        <v>1567</v>
      </c>
      <c r="D358" s="743" t="s">
        <v>826</v>
      </c>
      <c r="E358" s="881" t="s">
        <v>120</v>
      </c>
      <c r="F358" s="737">
        <v>1</v>
      </c>
      <c r="G358" s="888">
        <v>3.36</v>
      </c>
      <c r="H358" s="883"/>
      <c r="I358" s="883"/>
      <c r="J358" s="884">
        <f t="shared" si="5"/>
        <v>3.36</v>
      </c>
      <c r="K358" s="885"/>
      <c r="L358" s="886"/>
    </row>
    <row r="359" spans="3:12" x14ac:dyDescent="0.3">
      <c r="C359" s="887" t="s">
        <v>1580</v>
      </c>
      <c r="D359" s="743" t="s">
        <v>177</v>
      </c>
      <c r="E359" s="881" t="s">
        <v>786</v>
      </c>
      <c r="F359" s="737">
        <v>1</v>
      </c>
      <c r="G359" s="888">
        <v>3.41</v>
      </c>
      <c r="H359" s="883"/>
      <c r="I359" s="883"/>
      <c r="J359" s="884">
        <f t="shared" si="5"/>
        <v>3.41</v>
      </c>
      <c r="K359" s="885"/>
      <c r="L359" s="886"/>
    </row>
    <row r="360" spans="3:12" ht="16.5" customHeight="1" x14ac:dyDescent="0.3">
      <c r="C360" s="887" t="s">
        <v>1554</v>
      </c>
      <c r="D360" s="743" t="s">
        <v>337</v>
      </c>
      <c r="E360" s="896" t="s">
        <v>121</v>
      </c>
      <c r="F360" s="890">
        <v>1</v>
      </c>
      <c r="G360" s="892">
        <v>13.22</v>
      </c>
      <c r="H360" s="883"/>
      <c r="I360" s="883"/>
      <c r="J360" s="884">
        <f t="shared" si="5"/>
        <v>13.22</v>
      </c>
      <c r="K360" s="885"/>
      <c r="L360" s="886"/>
    </row>
    <row r="361" spans="3:12" ht="16.5" customHeight="1" x14ac:dyDescent="0.3">
      <c r="C361" s="887" t="s">
        <v>1551</v>
      </c>
      <c r="D361" s="743" t="s">
        <v>336</v>
      </c>
      <c r="E361" s="896" t="s">
        <v>121</v>
      </c>
      <c r="F361" s="890">
        <v>1</v>
      </c>
      <c r="G361" s="892">
        <v>12.92</v>
      </c>
      <c r="H361" s="883"/>
      <c r="I361" s="883"/>
      <c r="J361" s="884">
        <f t="shared" si="5"/>
        <v>12.92</v>
      </c>
      <c r="K361" s="885"/>
      <c r="L361" s="886"/>
    </row>
    <row r="362" spans="3:12" ht="16.5" customHeight="1" x14ac:dyDescent="0.3">
      <c r="C362" s="887" t="s">
        <v>1548</v>
      </c>
      <c r="D362" s="743" t="s">
        <v>1493</v>
      </c>
      <c r="E362" s="896" t="s">
        <v>121</v>
      </c>
      <c r="F362" s="890">
        <v>1</v>
      </c>
      <c r="G362" s="892">
        <v>7.74</v>
      </c>
      <c r="H362" s="883"/>
      <c r="I362" s="883"/>
      <c r="J362" s="884">
        <f t="shared" si="5"/>
        <v>7.74</v>
      </c>
      <c r="K362" s="885"/>
      <c r="L362" s="886"/>
    </row>
    <row r="363" spans="3:12" ht="16.5" customHeight="1" x14ac:dyDescent="0.3">
      <c r="C363" s="887" t="s">
        <v>1579</v>
      </c>
      <c r="D363" s="743" t="s">
        <v>1493</v>
      </c>
      <c r="E363" s="896" t="s">
        <v>121</v>
      </c>
      <c r="F363" s="890">
        <v>1</v>
      </c>
      <c r="G363" s="892">
        <v>7.76</v>
      </c>
      <c r="H363" s="883"/>
      <c r="I363" s="883"/>
      <c r="J363" s="884">
        <f t="shared" si="5"/>
        <v>7.76</v>
      </c>
      <c r="K363" s="885"/>
      <c r="L363" s="886"/>
    </row>
    <row r="364" spans="3:12" ht="16.5" customHeight="1" x14ac:dyDescent="0.3">
      <c r="C364" s="887" t="s">
        <v>1531</v>
      </c>
      <c r="D364" s="743" t="s">
        <v>1269</v>
      </c>
      <c r="E364" s="881" t="s">
        <v>120</v>
      </c>
      <c r="F364" s="737">
        <v>1</v>
      </c>
      <c r="G364" s="888">
        <v>4.68</v>
      </c>
      <c r="H364" s="883"/>
      <c r="I364" s="883"/>
      <c r="J364" s="884">
        <f t="shared" si="5"/>
        <v>4.68</v>
      </c>
      <c r="K364" s="885"/>
      <c r="L364" s="886"/>
    </row>
    <row r="365" spans="3:12" ht="16.5" customHeight="1" x14ac:dyDescent="0.3">
      <c r="C365" s="887" t="s">
        <v>1560</v>
      </c>
      <c r="D365" s="743" t="s">
        <v>138</v>
      </c>
      <c r="E365" s="896" t="s">
        <v>791</v>
      </c>
      <c r="F365" s="892">
        <v>1</v>
      </c>
      <c r="G365" s="893">
        <v>19.62</v>
      </c>
      <c r="H365" s="883"/>
      <c r="I365" s="883"/>
      <c r="J365" s="884">
        <f t="shared" si="5"/>
        <v>19.62</v>
      </c>
      <c r="K365" s="885"/>
      <c r="L365" s="886"/>
    </row>
    <row r="366" spans="3:12" ht="16.5" customHeight="1" x14ac:dyDescent="0.3">
      <c r="C366" s="887" t="s">
        <v>3343</v>
      </c>
      <c r="D366" s="743" t="s">
        <v>3344</v>
      </c>
      <c r="E366" s="881" t="s">
        <v>125</v>
      </c>
      <c r="F366" s="892">
        <v>1</v>
      </c>
      <c r="G366" s="893">
        <v>29.61</v>
      </c>
      <c r="H366" s="883"/>
      <c r="I366" s="883"/>
      <c r="J366" s="884">
        <f t="shared" si="5"/>
        <v>29.61</v>
      </c>
      <c r="K366" s="885"/>
      <c r="L366" s="886"/>
    </row>
    <row r="367" spans="3:12" ht="16.5" customHeight="1" x14ac:dyDescent="0.3">
      <c r="C367" s="887" t="s">
        <v>3345</v>
      </c>
      <c r="D367" s="743" t="s">
        <v>3346</v>
      </c>
      <c r="E367" s="881" t="s">
        <v>125</v>
      </c>
      <c r="F367" s="892">
        <v>1</v>
      </c>
      <c r="G367" s="893">
        <v>187.66</v>
      </c>
      <c r="H367" s="883"/>
      <c r="I367" s="883"/>
      <c r="J367" s="884">
        <f t="shared" si="5"/>
        <v>187.66</v>
      </c>
      <c r="K367" s="885"/>
      <c r="L367" s="886"/>
    </row>
    <row r="368" spans="3:12" ht="16.5" customHeight="1" x14ac:dyDescent="0.3">
      <c r="C368" s="887" t="s">
        <v>1581</v>
      </c>
      <c r="D368" s="743" t="s">
        <v>138</v>
      </c>
      <c r="E368" s="881" t="s">
        <v>125</v>
      </c>
      <c r="F368" s="892">
        <v>1</v>
      </c>
      <c r="G368" s="893">
        <v>27.3</v>
      </c>
      <c r="H368" s="883"/>
      <c r="I368" s="883"/>
      <c r="J368" s="884">
        <f t="shared" si="5"/>
        <v>27.3</v>
      </c>
      <c r="K368" s="885"/>
      <c r="L368" s="886"/>
    </row>
    <row r="369" spans="3:12" ht="16.5" customHeight="1" x14ac:dyDescent="0.3">
      <c r="C369" s="897"/>
      <c r="D369" s="743"/>
      <c r="E369" s="881"/>
      <c r="F369" s="892"/>
      <c r="G369" s="893"/>
      <c r="H369" s="883"/>
      <c r="I369" s="883"/>
      <c r="J369" s="884"/>
      <c r="K369" s="885"/>
      <c r="L369" s="886"/>
    </row>
    <row r="370" spans="3:12" ht="16.5" customHeight="1" x14ac:dyDescent="0.3">
      <c r="C370" s="898"/>
      <c r="D370" s="735" t="s">
        <v>1639</v>
      </c>
      <c r="E370" s="896"/>
      <c r="F370" s="737"/>
      <c r="G370" s="888"/>
      <c r="H370" s="883"/>
      <c r="I370" s="883"/>
      <c r="J370" s="884"/>
      <c r="K370" s="885"/>
      <c r="L370" s="886"/>
    </row>
    <row r="371" spans="3:12" s="303" customFormat="1" x14ac:dyDescent="0.3">
      <c r="C371" s="887" t="s">
        <v>1591</v>
      </c>
      <c r="D371" s="743" t="s">
        <v>385</v>
      </c>
      <c r="E371" s="881" t="s">
        <v>128</v>
      </c>
      <c r="F371" s="900">
        <v>1</v>
      </c>
      <c r="G371" s="888">
        <v>30.43</v>
      </c>
      <c r="H371" s="883"/>
      <c r="I371" s="883"/>
      <c r="J371" s="884">
        <f t="shared" si="5"/>
        <v>30.43</v>
      </c>
      <c r="K371" s="885"/>
      <c r="L371" s="886"/>
    </row>
    <row r="372" spans="3:12" x14ac:dyDescent="0.3">
      <c r="C372" s="887" t="s">
        <v>2027</v>
      </c>
      <c r="D372" s="743" t="s">
        <v>370</v>
      </c>
      <c r="E372" s="881" t="s">
        <v>128</v>
      </c>
      <c r="F372" s="900">
        <v>1</v>
      </c>
      <c r="G372" s="888">
        <v>29.76</v>
      </c>
      <c r="H372" s="883"/>
      <c r="I372" s="883"/>
      <c r="J372" s="884">
        <f t="shared" si="5"/>
        <v>29.76</v>
      </c>
      <c r="K372" s="885"/>
      <c r="L372" s="886"/>
    </row>
    <row r="373" spans="3:12" ht="16.5" customHeight="1" x14ac:dyDescent="0.3">
      <c r="C373" s="887" t="s">
        <v>2029</v>
      </c>
      <c r="D373" s="743" t="s">
        <v>386</v>
      </c>
      <c r="E373" s="881" t="s">
        <v>128</v>
      </c>
      <c r="F373" s="900">
        <v>1</v>
      </c>
      <c r="G373" s="888">
        <v>30.38</v>
      </c>
      <c r="H373" s="883"/>
      <c r="I373" s="883"/>
      <c r="J373" s="884">
        <f t="shared" si="5"/>
        <v>30.38</v>
      </c>
      <c r="K373" s="885"/>
      <c r="L373" s="886"/>
    </row>
    <row r="374" spans="3:12" ht="16.5" customHeight="1" x14ac:dyDescent="0.3">
      <c r="C374" s="887" t="s">
        <v>2030</v>
      </c>
      <c r="D374" s="743" t="s">
        <v>3347</v>
      </c>
      <c r="E374" s="881" t="s">
        <v>128</v>
      </c>
      <c r="F374" s="900">
        <v>1</v>
      </c>
      <c r="G374" s="888">
        <v>24.46</v>
      </c>
      <c r="H374" s="883"/>
      <c r="I374" s="883"/>
      <c r="J374" s="884">
        <f t="shared" si="5"/>
        <v>24.46</v>
      </c>
      <c r="K374" s="885"/>
      <c r="L374" s="886"/>
    </row>
    <row r="375" spans="3:12" ht="16.5" customHeight="1" x14ac:dyDescent="0.3">
      <c r="C375" s="887" t="s">
        <v>2032</v>
      </c>
      <c r="D375" s="743" t="s">
        <v>2399</v>
      </c>
      <c r="E375" s="881" t="s">
        <v>128</v>
      </c>
      <c r="F375" s="900">
        <v>1</v>
      </c>
      <c r="G375" s="888">
        <v>24.52</v>
      </c>
      <c r="H375" s="883"/>
      <c r="I375" s="883"/>
      <c r="J375" s="884">
        <f t="shared" si="5"/>
        <v>24.52</v>
      </c>
      <c r="K375" s="885"/>
      <c r="L375" s="886"/>
    </row>
    <row r="376" spans="3:12" ht="16.5" customHeight="1" x14ac:dyDescent="0.3">
      <c r="C376" s="887" t="s">
        <v>2036</v>
      </c>
      <c r="D376" s="743" t="s">
        <v>159</v>
      </c>
      <c r="E376" s="881" t="s">
        <v>128</v>
      </c>
      <c r="F376" s="900">
        <v>1</v>
      </c>
      <c r="G376" s="888">
        <v>15.34</v>
      </c>
      <c r="H376" s="883"/>
      <c r="I376" s="883"/>
      <c r="J376" s="884">
        <f t="shared" si="5"/>
        <v>15.34</v>
      </c>
      <c r="K376" s="885"/>
      <c r="L376" s="886"/>
    </row>
    <row r="377" spans="3:12" ht="16.5" customHeight="1" x14ac:dyDescent="0.3">
      <c r="C377" s="887" t="s">
        <v>1609</v>
      </c>
      <c r="D377" s="743" t="s">
        <v>384</v>
      </c>
      <c r="E377" s="881" t="s">
        <v>128</v>
      </c>
      <c r="F377" s="900">
        <v>1</v>
      </c>
      <c r="G377" s="888">
        <v>30.6</v>
      </c>
      <c r="H377" s="883"/>
      <c r="I377" s="883"/>
      <c r="J377" s="884">
        <f t="shared" si="5"/>
        <v>30.6</v>
      </c>
      <c r="K377" s="885"/>
      <c r="L377" s="886"/>
    </row>
    <row r="378" spans="3:12" ht="16.5" customHeight="1" x14ac:dyDescent="0.3">
      <c r="C378" s="887" t="s">
        <v>1611</v>
      </c>
      <c r="D378" s="743" t="s">
        <v>327</v>
      </c>
      <c r="E378" s="881" t="s">
        <v>128</v>
      </c>
      <c r="F378" s="900">
        <v>1</v>
      </c>
      <c r="G378" s="888">
        <v>26.29</v>
      </c>
      <c r="H378" s="883"/>
      <c r="I378" s="883"/>
      <c r="J378" s="884">
        <f t="shared" si="5"/>
        <v>26.29</v>
      </c>
      <c r="K378" s="885"/>
      <c r="L378" s="886"/>
    </row>
    <row r="379" spans="3:12" ht="16.5" customHeight="1" x14ac:dyDescent="0.3">
      <c r="C379" s="887" t="s">
        <v>1604</v>
      </c>
      <c r="D379" s="743" t="s">
        <v>153</v>
      </c>
      <c r="E379" s="881" t="s">
        <v>128</v>
      </c>
      <c r="F379" s="900">
        <v>1</v>
      </c>
      <c r="G379" s="888">
        <v>9.43</v>
      </c>
      <c r="H379" s="883"/>
      <c r="I379" s="883"/>
      <c r="J379" s="884">
        <f t="shared" si="5"/>
        <v>9.43</v>
      </c>
      <c r="K379" s="885"/>
      <c r="L379" s="886"/>
    </row>
    <row r="380" spans="3:12" ht="16.5" customHeight="1" x14ac:dyDescent="0.3">
      <c r="C380" s="887" t="s">
        <v>1601</v>
      </c>
      <c r="D380" s="743" t="s">
        <v>2040</v>
      </c>
      <c r="E380" s="881" t="s">
        <v>128</v>
      </c>
      <c r="F380" s="900">
        <v>1</v>
      </c>
      <c r="G380" s="888">
        <v>36.24</v>
      </c>
      <c r="H380" s="883"/>
      <c r="I380" s="883"/>
      <c r="J380" s="884">
        <f t="shared" si="5"/>
        <v>36.24</v>
      </c>
      <c r="K380" s="885"/>
      <c r="L380" s="886"/>
    </row>
    <row r="381" spans="3:12" ht="16.5" customHeight="1" x14ac:dyDescent="0.3">
      <c r="C381" s="887" t="s">
        <v>1621</v>
      </c>
      <c r="D381" s="743" t="s">
        <v>2514</v>
      </c>
      <c r="E381" s="896" t="s">
        <v>797</v>
      </c>
      <c r="F381" s="737">
        <v>1</v>
      </c>
      <c r="G381" s="899">
        <v>26.15</v>
      </c>
      <c r="H381" s="883"/>
      <c r="I381" s="883"/>
      <c r="J381" s="884">
        <f t="shared" si="5"/>
        <v>26.15</v>
      </c>
      <c r="K381" s="885"/>
      <c r="L381" s="886"/>
    </row>
    <row r="382" spans="3:12" ht="16.5" customHeight="1" x14ac:dyDescent="0.3">
      <c r="C382" s="887" t="s">
        <v>1623</v>
      </c>
      <c r="D382" s="743" t="s">
        <v>3348</v>
      </c>
      <c r="E382" s="896" t="s">
        <v>797</v>
      </c>
      <c r="F382" s="737">
        <v>1</v>
      </c>
      <c r="G382" s="899">
        <v>15.84</v>
      </c>
      <c r="H382" s="883"/>
      <c r="I382" s="883"/>
      <c r="J382" s="884">
        <f t="shared" si="5"/>
        <v>15.84</v>
      </c>
      <c r="K382" s="885"/>
      <c r="L382" s="886"/>
    </row>
    <row r="383" spans="3:12" ht="16.5" customHeight="1" x14ac:dyDescent="0.3">
      <c r="C383" s="887" t="s">
        <v>1626</v>
      </c>
      <c r="D383" s="743" t="s">
        <v>762</v>
      </c>
      <c r="E383" s="896" t="s">
        <v>797</v>
      </c>
      <c r="F383" s="737">
        <v>1</v>
      </c>
      <c r="G383" s="899">
        <v>3.67</v>
      </c>
      <c r="H383" s="883"/>
      <c r="I383" s="883"/>
      <c r="J383" s="884">
        <f t="shared" si="5"/>
        <v>3.67</v>
      </c>
      <c r="K383" s="885"/>
      <c r="L383" s="886"/>
    </row>
    <row r="384" spans="3:12" ht="16.5" customHeight="1" x14ac:dyDescent="0.3">
      <c r="C384" s="887" t="s">
        <v>1631</v>
      </c>
      <c r="D384" s="743" t="s">
        <v>1632</v>
      </c>
      <c r="E384" s="896" t="s">
        <v>797</v>
      </c>
      <c r="F384" s="737">
        <v>1</v>
      </c>
      <c r="G384" s="899">
        <v>13.99</v>
      </c>
      <c r="H384" s="883"/>
      <c r="I384" s="883"/>
      <c r="J384" s="884">
        <f t="shared" si="5"/>
        <v>13.99</v>
      </c>
      <c r="K384" s="885"/>
      <c r="L384" s="886"/>
    </row>
    <row r="385" spans="3:12" ht="16.5" customHeight="1" x14ac:dyDescent="0.3">
      <c r="C385" s="887" t="s">
        <v>1633</v>
      </c>
      <c r="D385" s="743" t="s">
        <v>1634</v>
      </c>
      <c r="E385" s="896" t="s">
        <v>797</v>
      </c>
      <c r="F385" s="737">
        <v>1</v>
      </c>
      <c r="G385" s="899">
        <v>11.2</v>
      </c>
      <c r="H385" s="883"/>
      <c r="I385" s="883"/>
      <c r="J385" s="884">
        <f t="shared" si="5"/>
        <v>11.2</v>
      </c>
      <c r="K385" s="885"/>
      <c r="L385" s="886"/>
    </row>
    <row r="386" spans="3:12" ht="16.5" customHeight="1" x14ac:dyDescent="0.3">
      <c r="C386" s="887" t="s">
        <v>1635</v>
      </c>
      <c r="D386" s="743" t="s">
        <v>1636</v>
      </c>
      <c r="E386" s="896" t="s">
        <v>797</v>
      </c>
      <c r="F386" s="737">
        <v>1</v>
      </c>
      <c r="G386" s="899">
        <v>11.59</v>
      </c>
      <c r="H386" s="883"/>
      <c r="I386" s="883"/>
      <c r="J386" s="884">
        <f t="shared" si="5"/>
        <v>11.59</v>
      </c>
      <c r="K386" s="885"/>
      <c r="L386" s="886"/>
    </row>
    <row r="387" spans="3:12" ht="16.5" customHeight="1" x14ac:dyDescent="0.3">
      <c r="C387" s="887" t="s">
        <v>1637</v>
      </c>
      <c r="D387" s="745" t="s">
        <v>3349</v>
      </c>
      <c r="E387" s="896" t="s">
        <v>121</v>
      </c>
      <c r="F387" s="901">
        <v>1</v>
      </c>
      <c r="G387" s="902">
        <v>22.47</v>
      </c>
      <c r="H387" s="883"/>
      <c r="I387" s="883"/>
      <c r="J387" s="884">
        <f t="shared" si="5"/>
        <v>22.47</v>
      </c>
      <c r="K387" s="885"/>
      <c r="L387" s="886"/>
    </row>
    <row r="388" spans="3:12" ht="16.5" customHeight="1" x14ac:dyDescent="0.3">
      <c r="C388" s="887" t="s">
        <v>1651</v>
      </c>
      <c r="D388" s="745" t="s">
        <v>3350</v>
      </c>
      <c r="E388" s="881" t="s">
        <v>125</v>
      </c>
      <c r="F388" s="901">
        <v>1</v>
      </c>
      <c r="G388" s="902">
        <v>12.22</v>
      </c>
      <c r="H388" s="883"/>
      <c r="I388" s="883"/>
      <c r="J388" s="884">
        <f t="shared" si="5"/>
        <v>12.22</v>
      </c>
      <c r="K388" s="885"/>
      <c r="L388" s="886"/>
    </row>
    <row r="389" spans="3:12" ht="16.5" customHeight="1" x14ac:dyDescent="0.3">
      <c r="C389" s="887" t="s">
        <v>1653</v>
      </c>
      <c r="D389" s="745" t="s">
        <v>178</v>
      </c>
      <c r="E389" s="881" t="s">
        <v>125</v>
      </c>
      <c r="F389" s="901">
        <v>1</v>
      </c>
      <c r="G389" s="902">
        <v>11.96</v>
      </c>
      <c r="H389" s="883"/>
      <c r="I389" s="883"/>
      <c r="J389" s="884">
        <f t="shared" si="5"/>
        <v>11.96</v>
      </c>
      <c r="K389" s="885"/>
      <c r="L389" s="886"/>
    </row>
    <row r="390" spans="3:12" ht="16.5" customHeight="1" x14ac:dyDescent="0.3">
      <c r="C390" s="887" t="s">
        <v>1676</v>
      </c>
      <c r="D390" s="745" t="s">
        <v>1677</v>
      </c>
      <c r="E390" s="881" t="s">
        <v>128</v>
      </c>
      <c r="F390" s="901">
        <v>1</v>
      </c>
      <c r="G390" s="902">
        <v>26.8</v>
      </c>
      <c r="H390" s="883"/>
      <c r="I390" s="883"/>
      <c r="J390" s="884">
        <f t="shared" si="5"/>
        <v>26.8</v>
      </c>
      <c r="K390" s="885"/>
      <c r="L390" s="886"/>
    </row>
    <row r="391" spans="3:12" ht="16.5" customHeight="1" x14ac:dyDescent="0.3">
      <c r="C391" s="887" t="s">
        <v>1675</v>
      </c>
      <c r="D391" s="745" t="s">
        <v>274</v>
      </c>
      <c r="E391" s="881" t="s">
        <v>128</v>
      </c>
      <c r="F391" s="901">
        <v>1</v>
      </c>
      <c r="G391" s="902">
        <v>9.1</v>
      </c>
      <c r="H391" s="883"/>
      <c r="I391" s="883"/>
      <c r="J391" s="884">
        <f t="shared" si="5"/>
        <v>9.1</v>
      </c>
      <c r="K391" s="885"/>
      <c r="L391" s="886"/>
    </row>
    <row r="392" spans="3:12" ht="16.5" customHeight="1" x14ac:dyDescent="0.3">
      <c r="C392" s="887" t="s">
        <v>1672</v>
      </c>
      <c r="D392" s="745" t="s">
        <v>358</v>
      </c>
      <c r="E392" s="881" t="s">
        <v>128</v>
      </c>
      <c r="F392" s="901">
        <v>1</v>
      </c>
      <c r="G392" s="902">
        <v>24.05</v>
      </c>
      <c r="H392" s="883"/>
      <c r="I392" s="883"/>
      <c r="J392" s="884">
        <f t="shared" si="5"/>
        <v>24.05</v>
      </c>
      <c r="K392" s="885"/>
      <c r="L392" s="886"/>
    </row>
    <row r="393" spans="3:12" ht="16.5" customHeight="1" x14ac:dyDescent="0.3">
      <c r="C393" s="887" t="s">
        <v>1670</v>
      </c>
      <c r="D393" s="745" t="s">
        <v>3351</v>
      </c>
      <c r="E393" s="881" t="s">
        <v>128</v>
      </c>
      <c r="F393" s="901">
        <v>1</v>
      </c>
      <c r="G393" s="902">
        <v>12.02</v>
      </c>
      <c r="H393" s="883"/>
      <c r="I393" s="883"/>
      <c r="J393" s="884">
        <f t="shared" si="5"/>
        <v>12.02</v>
      </c>
      <c r="K393" s="885"/>
      <c r="L393" s="886"/>
    </row>
    <row r="394" spans="3:12" ht="16.5" customHeight="1" x14ac:dyDescent="0.3">
      <c r="C394" s="887" t="s">
        <v>1490</v>
      </c>
      <c r="D394" s="743" t="s">
        <v>177</v>
      </c>
      <c r="E394" s="881" t="s">
        <v>786</v>
      </c>
      <c r="F394" s="737">
        <v>1</v>
      </c>
      <c r="G394" s="888">
        <v>5.26</v>
      </c>
      <c r="H394" s="883"/>
      <c r="I394" s="883"/>
      <c r="J394" s="884">
        <f t="shared" si="5"/>
        <v>5.26</v>
      </c>
      <c r="K394" s="885"/>
      <c r="L394" s="886"/>
    </row>
    <row r="395" spans="3:12" ht="16.5" customHeight="1" x14ac:dyDescent="0.3">
      <c r="C395" s="887" t="s">
        <v>1506</v>
      </c>
      <c r="D395" s="743" t="s">
        <v>826</v>
      </c>
      <c r="E395" s="896" t="s">
        <v>788</v>
      </c>
      <c r="F395" s="737">
        <v>1</v>
      </c>
      <c r="G395" s="888">
        <v>13.96</v>
      </c>
      <c r="H395" s="883"/>
      <c r="I395" s="883"/>
      <c r="J395" s="884">
        <f t="shared" si="5"/>
        <v>13.96</v>
      </c>
      <c r="K395" s="885"/>
      <c r="L395" s="886"/>
    </row>
    <row r="396" spans="3:12" ht="16.5" customHeight="1" x14ac:dyDescent="0.3">
      <c r="C396" s="887" t="s">
        <v>2205</v>
      </c>
      <c r="D396" s="743" t="s">
        <v>827</v>
      </c>
      <c r="E396" s="896" t="s">
        <v>788</v>
      </c>
      <c r="F396" s="737">
        <v>1</v>
      </c>
      <c r="G396" s="888">
        <v>11.34</v>
      </c>
      <c r="H396" s="883"/>
      <c r="I396" s="883"/>
      <c r="J396" s="884">
        <f t="shared" si="5"/>
        <v>11.34</v>
      </c>
      <c r="K396" s="885"/>
      <c r="L396" s="886"/>
    </row>
    <row r="397" spans="3:12" ht="16.5" customHeight="1" x14ac:dyDescent="0.3">
      <c r="C397" s="887" t="s">
        <v>1597</v>
      </c>
      <c r="D397" s="743" t="s">
        <v>1598</v>
      </c>
      <c r="E397" s="896" t="s">
        <v>782</v>
      </c>
      <c r="F397" s="737">
        <v>1</v>
      </c>
      <c r="G397" s="888">
        <v>4.34</v>
      </c>
      <c r="H397" s="883"/>
      <c r="I397" s="883"/>
      <c r="J397" s="884">
        <f t="shared" si="5"/>
        <v>4.34</v>
      </c>
      <c r="K397" s="885"/>
      <c r="L397" s="886"/>
    </row>
    <row r="398" spans="3:12" ht="16.5" customHeight="1" x14ac:dyDescent="0.3">
      <c r="C398" s="887" t="s">
        <v>1599</v>
      </c>
      <c r="D398" s="743" t="s">
        <v>828</v>
      </c>
      <c r="E398" s="881" t="s">
        <v>120</v>
      </c>
      <c r="F398" s="737">
        <v>1</v>
      </c>
      <c r="G398" s="888">
        <v>3.42</v>
      </c>
      <c r="H398" s="883"/>
      <c r="I398" s="883"/>
      <c r="J398" s="884">
        <f t="shared" si="5"/>
        <v>3.42</v>
      </c>
      <c r="K398" s="885"/>
      <c r="L398" s="886"/>
    </row>
    <row r="399" spans="3:12" ht="16.5" customHeight="1" x14ac:dyDescent="0.3">
      <c r="C399" s="887" t="s">
        <v>1600</v>
      </c>
      <c r="D399" s="743" t="s">
        <v>825</v>
      </c>
      <c r="E399" s="881" t="s">
        <v>120</v>
      </c>
      <c r="F399" s="737">
        <v>1</v>
      </c>
      <c r="G399" s="888">
        <v>2.16</v>
      </c>
      <c r="H399" s="883"/>
      <c r="I399" s="883"/>
      <c r="J399" s="884">
        <f t="shared" si="5"/>
        <v>2.16</v>
      </c>
      <c r="K399" s="885"/>
      <c r="L399" s="886"/>
    </row>
    <row r="400" spans="3:12" s="303" customFormat="1" x14ac:dyDescent="0.3">
      <c r="C400" s="887" t="s">
        <v>1593</v>
      </c>
      <c r="D400" s="743" t="s">
        <v>122</v>
      </c>
      <c r="E400" s="896" t="s">
        <v>788</v>
      </c>
      <c r="F400" s="737">
        <v>1</v>
      </c>
      <c r="G400" s="888">
        <v>2.94</v>
      </c>
      <c r="H400" s="883"/>
      <c r="I400" s="883"/>
      <c r="J400" s="884">
        <f t="shared" si="5"/>
        <v>2.94</v>
      </c>
      <c r="K400" s="885"/>
      <c r="L400" s="886"/>
    </row>
    <row r="401" spans="3:12" x14ac:dyDescent="0.3">
      <c r="C401" s="887" t="s">
        <v>1625</v>
      </c>
      <c r="D401" s="743" t="s">
        <v>122</v>
      </c>
      <c r="E401" s="881" t="s">
        <v>120</v>
      </c>
      <c r="F401" s="737">
        <v>1</v>
      </c>
      <c r="G401" s="888">
        <v>3.3</v>
      </c>
      <c r="H401" s="883"/>
      <c r="I401" s="883"/>
      <c r="J401" s="884">
        <f t="shared" si="5"/>
        <v>3.3</v>
      </c>
      <c r="K401" s="885"/>
      <c r="L401" s="886"/>
    </row>
    <row r="402" spans="3:12" ht="16.5" customHeight="1" x14ac:dyDescent="0.3">
      <c r="C402" s="887" t="s">
        <v>1630</v>
      </c>
      <c r="D402" s="743" t="s">
        <v>827</v>
      </c>
      <c r="E402" s="881" t="s">
        <v>120</v>
      </c>
      <c r="F402" s="737">
        <v>1</v>
      </c>
      <c r="G402" s="888">
        <v>3.59</v>
      </c>
      <c r="H402" s="883"/>
      <c r="I402" s="883"/>
      <c r="J402" s="884">
        <f t="shared" ref="J402:J465" si="6">F402*G402</f>
        <v>3.59</v>
      </c>
      <c r="K402" s="885"/>
      <c r="L402" s="886"/>
    </row>
    <row r="403" spans="3:12" ht="16.5" customHeight="1" x14ac:dyDescent="0.3">
      <c r="C403" s="887" t="s">
        <v>1629</v>
      </c>
      <c r="D403" s="743" t="s">
        <v>826</v>
      </c>
      <c r="E403" s="881" t="s">
        <v>120</v>
      </c>
      <c r="F403" s="737">
        <v>1</v>
      </c>
      <c r="G403" s="888">
        <v>3.78</v>
      </c>
      <c r="H403" s="883"/>
      <c r="I403" s="883"/>
      <c r="J403" s="884">
        <f t="shared" si="6"/>
        <v>3.78</v>
      </c>
      <c r="K403" s="885"/>
      <c r="L403" s="886"/>
    </row>
    <row r="404" spans="3:12" ht="16.5" customHeight="1" x14ac:dyDescent="0.3">
      <c r="C404" s="887" t="s">
        <v>1641</v>
      </c>
      <c r="D404" s="743" t="s">
        <v>177</v>
      </c>
      <c r="E404" s="881" t="s">
        <v>786</v>
      </c>
      <c r="F404" s="737">
        <v>1</v>
      </c>
      <c r="G404" s="888">
        <v>4.17</v>
      </c>
      <c r="H404" s="883"/>
      <c r="I404" s="883"/>
      <c r="J404" s="884">
        <f t="shared" si="6"/>
        <v>4.17</v>
      </c>
      <c r="K404" s="885"/>
      <c r="L404" s="886"/>
    </row>
    <row r="405" spans="3:12" ht="16.5" customHeight="1" x14ac:dyDescent="0.3">
      <c r="C405" s="887" t="s">
        <v>1619</v>
      </c>
      <c r="D405" s="743" t="s">
        <v>3352</v>
      </c>
      <c r="E405" s="881" t="s">
        <v>120</v>
      </c>
      <c r="F405" s="890">
        <v>1</v>
      </c>
      <c r="G405" s="892">
        <v>10.07</v>
      </c>
      <c r="H405" s="883"/>
      <c r="I405" s="883"/>
      <c r="J405" s="884">
        <f t="shared" si="6"/>
        <v>10.07</v>
      </c>
      <c r="K405" s="885"/>
      <c r="L405" s="886"/>
    </row>
    <row r="406" spans="3:12" ht="16.5" customHeight="1" x14ac:dyDescent="0.3">
      <c r="C406" s="887" t="s">
        <v>2039</v>
      </c>
      <c r="D406" s="743" t="s">
        <v>152</v>
      </c>
      <c r="E406" s="881" t="s">
        <v>128</v>
      </c>
      <c r="F406" s="737">
        <v>1</v>
      </c>
      <c r="G406" s="888">
        <v>24.68</v>
      </c>
      <c r="H406" s="883"/>
      <c r="I406" s="883"/>
      <c r="J406" s="884">
        <f t="shared" si="6"/>
        <v>24.68</v>
      </c>
      <c r="K406" s="885"/>
      <c r="L406" s="886"/>
    </row>
    <row r="407" spans="3:12" ht="16.5" customHeight="1" x14ac:dyDescent="0.3">
      <c r="C407" s="887" t="s">
        <v>1627</v>
      </c>
      <c r="D407" s="743" t="s">
        <v>3353</v>
      </c>
      <c r="E407" s="881" t="s">
        <v>128</v>
      </c>
      <c r="F407" s="737">
        <v>1</v>
      </c>
      <c r="G407" s="888">
        <v>9.7899999999999991</v>
      </c>
      <c r="H407" s="883"/>
      <c r="I407" s="883"/>
      <c r="J407" s="884">
        <f t="shared" si="6"/>
        <v>9.7899999999999991</v>
      </c>
      <c r="K407" s="885"/>
      <c r="L407" s="886"/>
    </row>
    <row r="408" spans="3:12" ht="16.5" customHeight="1" x14ac:dyDescent="0.3">
      <c r="C408" s="887" t="s">
        <v>1607</v>
      </c>
      <c r="D408" s="743" t="s">
        <v>382</v>
      </c>
      <c r="E408" s="881" t="s">
        <v>128</v>
      </c>
      <c r="F408" s="737">
        <v>1</v>
      </c>
      <c r="G408" s="888">
        <v>9.1300000000000008</v>
      </c>
      <c r="H408" s="883"/>
      <c r="I408" s="883"/>
      <c r="J408" s="884">
        <f t="shared" si="6"/>
        <v>9.1300000000000008</v>
      </c>
      <c r="K408" s="885"/>
      <c r="L408" s="886"/>
    </row>
    <row r="409" spans="3:12" ht="16.5" customHeight="1" x14ac:dyDescent="0.3">
      <c r="C409" s="887" t="s">
        <v>1592</v>
      </c>
      <c r="D409" s="743" t="s">
        <v>3354</v>
      </c>
      <c r="E409" s="881" t="s">
        <v>128</v>
      </c>
      <c r="F409" s="737">
        <v>1</v>
      </c>
      <c r="G409" s="888">
        <v>23.85</v>
      </c>
      <c r="H409" s="883"/>
      <c r="I409" s="883"/>
      <c r="J409" s="884">
        <f t="shared" si="6"/>
        <v>23.85</v>
      </c>
      <c r="K409" s="885"/>
      <c r="L409" s="886"/>
    </row>
    <row r="410" spans="3:12" ht="16.5" customHeight="1" x14ac:dyDescent="0.3">
      <c r="C410" s="887" t="s">
        <v>3356</v>
      </c>
      <c r="D410" s="743" t="s">
        <v>3357</v>
      </c>
      <c r="E410" s="881" t="s">
        <v>128</v>
      </c>
      <c r="F410" s="892">
        <v>1</v>
      </c>
      <c r="G410" s="893">
        <v>97.96</v>
      </c>
      <c r="H410" s="883"/>
      <c r="I410" s="883"/>
      <c r="J410" s="884">
        <f t="shared" si="6"/>
        <v>97.96</v>
      </c>
      <c r="K410" s="885"/>
      <c r="L410" s="886"/>
    </row>
    <row r="411" spans="3:12" ht="16.5" customHeight="1" x14ac:dyDescent="0.3">
      <c r="C411" s="887" t="s">
        <v>2158</v>
      </c>
      <c r="D411" s="743" t="s">
        <v>138</v>
      </c>
      <c r="E411" s="881" t="s">
        <v>125</v>
      </c>
      <c r="F411" s="892">
        <v>1</v>
      </c>
      <c r="G411" s="893">
        <v>35.28</v>
      </c>
      <c r="H411" s="883"/>
      <c r="I411" s="883"/>
      <c r="J411" s="884">
        <f t="shared" si="6"/>
        <v>35.28</v>
      </c>
      <c r="K411" s="885"/>
      <c r="L411" s="886"/>
    </row>
    <row r="412" spans="3:12" ht="16.5" customHeight="1" x14ac:dyDescent="0.3">
      <c r="C412" s="897"/>
      <c r="D412" s="743"/>
      <c r="E412" s="881"/>
      <c r="F412" s="892"/>
      <c r="G412" s="893"/>
      <c r="H412" s="883"/>
      <c r="I412" s="883"/>
      <c r="J412" s="884"/>
      <c r="K412" s="885"/>
      <c r="L412" s="886"/>
    </row>
    <row r="413" spans="3:12" ht="16.5" customHeight="1" x14ac:dyDescent="0.3">
      <c r="C413" s="897"/>
      <c r="D413" s="735" t="s">
        <v>1685</v>
      </c>
      <c r="E413" s="896"/>
      <c r="F413" s="737"/>
      <c r="G413" s="888"/>
      <c r="H413" s="883"/>
      <c r="I413" s="883"/>
      <c r="J413" s="884"/>
      <c r="K413" s="885"/>
      <c r="L413" s="886"/>
    </row>
    <row r="414" spans="3:12" s="303" customFormat="1" x14ac:dyDescent="0.3">
      <c r="C414" s="887" t="s">
        <v>1646</v>
      </c>
      <c r="D414" s="743" t="s">
        <v>299</v>
      </c>
      <c r="E414" s="881" t="s">
        <v>125</v>
      </c>
      <c r="F414" s="900">
        <v>1</v>
      </c>
      <c r="G414" s="888">
        <v>13.69</v>
      </c>
      <c r="H414" s="883"/>
      <c r="I414" s="883"/>
      <c r="J414" s="884">
        <f t="shared" si="6"/>
        <v>13.69</v>
      </c>
      <c r="K414" s="885"/>
      <c r="L414" s="886"/>
    </row>
    <row r="415" spans="3:12" x14ac:dyDescent="0.3">
      <c r="C415" s="887" t="s">
        <v>1647</v>
      </c>
      <c r="D415" s="743" t="s">
        <v>276</v>
      </c>
      <c r="E415" s="881" t="s">
        <v>120</v>
      </c>
      <c r="F415" s="900">
        <v>1</v>
      </c>
      <c r="G415" s="888">
        <v>9.1300000000000008</v>
      </c>
      <c r="H415" s="883"/>
      <c r="I415" s="883"/>
      <c r="J415" s="884">
        <f t="shared" si="6"/>
        <v>9.1300000000000008</v>
      </c>
      <c r="K415" s="885"/>
      <c r="L415" s="886"/>
    </row>
    <row r="416" spans="3:12" ht="16.5" customHeight="1" x14ac:dyDescent="0.3">
      <c r="C416" s="887" t="s">
        <v>1648</v>
      </c>
      <c r="D416" s="745" t="s">
        <v>3358</v>
      </c>
      <c r="E416" s="881" t="s">
        <v>125</v>
      </c>
      <c r="F416" s="903">
        <v>1</v>
      </c>
      <c r="G416" s="893">
        <v>10.14</v>
      </c>
      <c r="H416" s="883"/>
      <c r="I416" s="883"/>
      <c r="J416" s="884">
        <f t="shared" si="6"/>
        <v>10.14</v>
      </c>
      <c r="K416" s="885"/>
      <c r="L416" s="886"/>
    </row>
    <row r="417" spans="3:12" ht="16.5" customHeight="1" x14ac:dyDescent="0.3">
      <c r="C417" s="887" t="s">
        <v>1650</v>
      </c>
      <c r="D417" s="745" t="s">
        <v>691</v>
      </c>
      <c r="E417" s="881" t="s">
        <v>125</v>
      </c>
      <c r="F417" s="900">
        <v>1</v>
      </c>
      <c r="G417" s="888">
        <v>23.78</v>
      </c>
      <c r="H417" s="883"/>
      <c r="I417" s="883"/>
      <c r="J417" s="884">
        <f t="shared" si="6"/>
        <v>23.78</v>
      </c>
      <c r="K417" s="885"/>
      <c r="L417" s="886"/>
    </row>
    <row r="418" spans="3:12" ht="16.5" customHeight="1" x14ac:dyDescent="0.3">
      <c r="C418" s="887" t="s">
        <v>1663</v>
      </c>
      <c r="D418" s="743" t="s">
        <v>155</v>
      </c>
      <c r="E418" s="881" t="s">
        <v>128</v>
      </c>
      <c r="F418" s="900">
        <v>1</v>
      </c>
      <c r="G418" s="888">
        <v>12.57</v>
      </c>
      <c r="H418" s="883"/>
      <c r="I418" s="883"/>
      <c r="J418" s="884">
        <f t="shared" si="6"/>
        <v>12.57</v>
      </c>
      <c r="K418" s="885"/>
      <c r="L418" s="886"/>
    </row>
    <row r="419" spans="3:12" ht="16.5" customHeight="1" x14ac:dyDescent="0.3">
      <c r="C419" s="887" t="s">
        <v>1667</v>
      </c>
      <c r="D419" s="743" t="s">
        <v>3359</v>
      </c>
      <c r="E419" s="881" t="s">
        <v>128</v>
      </c>
      <c r="F419" s="900">
        <v>1</v>
      </c>
      <c r="G419" s="888">
        <v>9.36</v>
      </c>
      <c r="H419" s="883"/>
      <c r="I419" s="883"/>
      <c r="J419" s="884">
        <f t="shared" si="6"/>
        <v>9.36</v>
      </c>
      <c r="K419" s="885"/>
      <c r="L419" s="886"/>
    </row>
    <row r="420" spans="3:12" ht="16.5" customHeight="1" x14ac:dyDescent="0.3">
      <c r="C420" s="887" t="s">
        <v>1659</v>
      </c>
      <c r="D420" s="743" t="s">
        <v>155</v>
      </c>
      <c r="E420" s="881" t="s">
        <v>128</v>
      </c>
      <c r="F420" s="900">
        <v>1</v>
      </c>
      <c r="G420" s="888">
        <v>11.84</v>
      </c>
      <c r="H420" s="883"/>
      <c r="I420" s="883"/>
      <c r="J420" s="884">
        <f t="shared" si="6"/>
        <v>11.84</v>
      </c>
      <c r="K420" s="885"/>
      <c r="L420" s="886"/>
    </row>
    <row r="421" spans="3:12" ht="16.5" customHeight="1" x14ac:dyDescent="0.3">
      <c r="C421" s="887" t="s">
        <v>1660</v>
      </c>
      <c r="D421" s="743" t="s">
        <v>2420</v>
      </c>
      <c r="E421" s="881" t="s">
        <v>128</v>
      </c>
      <c r="F421" s="900">
        <v>1</v>
      </c>
      <c r="G421" s="888">
        <v>16.07</v>
      </c>
      <c r="H421" s="883"/>
      <c r="I421" s="883"/>
      <c r="J421" s="884">
        <f t="shared" si="6"/>
        <v>16.07</v>
      </c>
      <c r="K421" s="885"/>
      <c r="L421" s="886"/>
    </row>
    <row r="422" spans="3:12" ht="16.5" customHeight="1" x14ac:dyDescent="0.3">
      <c r="C422" s="887" t="s">
        <v>1643</v>
      </c>
      <c r="D422" s="743" t="s">
        <v>3360</v>
      </c>
      <c r="E422" s="896" t="s">
        <v>782</v>
      </c>
      <c r="F422" s="737">
        <v>1</v>
      </c>
      <c r="G422" s="888">
        <v>4.07</v>
      </c>
      <c r="H422" s="883"/>
      <c r="I422" s="883"/>
      <c r="J422" s="884">
        <f t="shared" si="6"/>
        <v>4.07</v>
      </c>
      <c r="K422" s="885"/>
      <c r="L422" s="886"/>
    </row>
    <row r="423" spans="3:12" ht="16.5" customHeight="1" x14ac:dyDescent="0.3">
      <c r="C423" s="887" t="s">
        <v>1674</v>
      </c>
      <c r="D423" s="743" t="s">
        <v>834</v>
      </c>
      <c r="E423" s="896" t="s">
        <v>788</v>
      </c>
      <c r="F423" s="737">
        <v>1</v>
      </c>
      <c r="G423" s="888">
        <v>3.9</v>
      </c>
      <c r="H423" s="883"/>
      <c r="I423" s="883"/>
      <c r="J423" s="884">
        <f t="shared" si="6"/>
        <v>3.9</v>
      </c>
      <c r="K423" s="885"/>
      <c r="L423" s="886"/>
    </row>
    <row r="424" spans="3:12" ht="16.5" customHeight="1" x14ac:dyDescent="0.3">
      <c r="C424" s="887" t="s">
        <v>1658</v>
      </c>
      <c r="D424" s="743" t="s">
        <v>822</v>
      </c>
      <c r="E424" s="896" t="s">
        <v>121</v>
      </c>
      <c r="F424" s="890">
        <v>1</v>
      </c>
      <c r="G424" s="892">
        <v>7.78</v>
      </c>
      <c r="H424" s="883"/>
      <c r="I424" s="883"/>
      <c r="J424" s="884">
        <f t="shared" si="6"/>
        <v>7.78</v>
      </c>
      <c r="K424" s="885"/>
      <c r="L424" s="886"/>
    </row>
    <row r="425" spans="3:12" ht="16.5" customHeight="1" x14ac:dyDescent="0.3">
      <c r="C425" s="887" t="s">
        <v>1657</v>
      </c>
      <c r="D425" s="743" t="s">
        <v>821</v>
      </c>
      <c r="E425" s="896" t="s">
        <v>121</v>
      </c>
      <c r="F425" s="890">
        <v>1</v>
      </c>
      <c r="G425" s="892">
        <v>9.9</v>
      </c>
      <c r="H425" s="883"/>
      <c r="I425" s="883"/>
      <c r="J425" s="884">
        <f t="shared" si="6"/>
        <v>9.9</v>
      </c>
      <c r="K425" s="885"/>
      <c r="L425" s="886"/>
    </row>
    <row r="426" spans="3:12" ht="16.5" customHeight="1" x14ac:dyDescent="0.3">
      <c r="C426" s="887" t="s">
        <v>1669</v>
      </c>
      <c r="D426" s="743" t="s">
        <v>3361</v>
      </c>
      <c r="E426" s="896" t="s">
        <v>166</v>
      </c>
      <c r="F426" s="737">
        <v>1</v>
      </c>
      <c r="G426" s="888">
        <v>36.39</v>
      </c>
      <c r="H426" s="883"/>
      <c r="I426" s="883"/>
      <c r="J426" s="884">
        <f t="shared" si="6"/>
        <v>36.39</v>
      </c>
      <c r="K426" s="885"/>
      <c r="L426" s="886"/>
    </row>
    <row r="427" spans="3:12" s="303" customFormat="1" ht="27.6" x14ac:dyDescent="0.25">
      <c r="C427" s="887" t="s">
        <v>3362</v>
      </c>
      <c r="D427" s="743" t="s">
        <v>3363</v>
      </c>
      <c r="E427" s="881" t="s">
        <v>125</v>
      </c>
      <c r="F427" s="892">
        <v>1</v>
      </c>
      <c r="G427" s="893">
        <v>336.55</v>
      </c>
      <c r="H427" s="883"/>
      <c r="I427" s="883"/>
      <c r="J427" s="884">
        <f t="shared" si="6"/>
        <v>336.55</v>
      </c>
      <c r="K427" s="885"/>
      <c r="L427" s="886"/>
    </row>
    <row r="428" spans="3:12" x14ac:dyDescent="0.3">
      <c r="C428" s="887" t="s">
        <v>1654</v>
      </c>
      <c r="D428" s="743" t="s">
        <v>138</v>
      </c>
      <c r="E428" s="881" t="s">
        <v>125</v>
      </c>
      <c r="F428" s="892">
        <v>1</v>
      </c>
      <c r="G428" s="893">
        <v>14.49</v>
      </c>
      <c r="H428" s="883"/>
      <c r="I428" s="883"/>
      <c r="J428" s="884">
        <f t="shared" si="6"/>
        <v>14.49</v>
      </c>
      <c r="K428" s="885"/>
      <c r="L428" s="886"/>
    </row>
    <row r="429" spans="3:12" ht="16.5" customHeight="1" x14ac:dyDescent="0.3">
      <c r="C429" s="887" t="s">
        <v>2235</v>
      </c>
      <c r="D429" s="743" t="s">
        <v>138</v>
      </c>
      <c r="E429" s="881" t="s">
        <v>125</v>
      </c>
      <c r="F429" s="892">
        <v>1</v>
      </c>
      <c r="G429" s="893">
        <v>26.46</v>
      </c>
      <c r="H429" s="883"/>
      <c r="I429" s="883"/>
      <c r="J429" s="884">
        <f t="shared" si="6"/>
        <v>26.46</v>
      </c>
      <c r="K429" s="885"/>
      <c r="L429" s="886"/>
    </row>
    <row r="430" spans="3:12" ht="16.5" customHeight="1" x14ac:dyDescent="0.3">
      <c r="C430" s="887" t="s">
        <v>2159</v>
      </c>
      <c r="D430" s="743" t="s">
        <v>138</v>
      </c>
      <c r="E430" s="881" t="s">
        <v>128</v>
      </c>
      <c r="F430" s="892">
        <v>1</v>
      </c>
      <c r="G430" s="893">
        <v>27.9</v>
      </c>
      <c r="H430" s="883"/>
      <c r="I430" s="883"/>
      <c r="J430" s="884">
        <f t="shared" si="6"/>
        <v>27.9</v>
      </c>
      <c r="K430" s="885"/>
      <c r="L430" s="886"/>
    </row>
    <row r="431" spans="3:12" ht="16.5" customHeight="1" x14ac:dyDescent="0.3">
      <c r="C431" s="887" t="s">
        <v>1642</v>
      </c>
      <c r="D431" s="743" t="s">
        <v>3365</v>
      </c>
      <c r="E431" s="881" t="s">
        <v>786</v>
      </c>
      <c r="F431" s="737">
        <v>1</v>
      </c>
      <c r="G431" s="888">
        <v>3.06</v>
      </c>
      <c r="H431" s="883"/>
      <c r="I431" s="883"/>
      <c r="J431" s="884">
        <f t="shared" si="6"/>
        <v>3.06</v>
      </c>
      <c r="K431" s="885"/>
      <c r="L431" s="886"/>
    </row>
    <row r="432" spans="3:12" ht="16.5" customHeight="1" x14ac:dyDescent="0.3">
      <c r="C432" s="897"/>
      <c r="D432" s="743"/>
      <c r="E432" s="881"/>
      <c r="F432" s="737"/>
      <c r="G432" s="888"/>
      <c r="H432" s="883"/>
      <c r="I432" s="883"/>
      <c r="J432" s="884"/>
      <c r="K432" s="885"/>
      <c r="L432" s="886"/>
    </row>
    <row r="433" spans="3:12" ht="16.5" customHeight="1" x14ac:dyDescent="0.3">
      <c r="C433" s="897"/>
      <c r="D433" s="735" t="s">
        <v>1692</v>
      </c>
      <c r="E433" s="896"/>
      <c r="F433" s="737"/>
      <c r="G433" s="888"/>
      <c r="H433" s="883"/>
      <c r="I433" s="883"/>
      <c r="J433" s="884"/>
      <c r="K433" s="885"/>
      <c r="L433" s="886"/>
    </row>
    <row r="434" spans="3:12" ht="16.5" customHeight="1" x14ac:dyDescent="0.3">
      <c r="C434" s="887" t="s">
        <v>1708</v>
      </c>
      <c r="D434" s="743" t="s">
        <v>185</v>
      </c>
      <c r="E434" s="896" t="s">
        <v>797</v>
      </c>
      <c r="F434" s="900">
        <v>1</v>
      </c>
      <c r="G434" s="888">
        <v>13.09</v>
      </c>
      <c r="H434" s="883"/>
      <c r="I434" s="883"/>
      <c r="J434" s="884">
        <f t="shared" si="6"/>
        <v>13.09</v>
      </c>
      <c r="K434" s="885"/>
      <c r="L434" s="886"/>
    </row>
    <row r="435" spans="3:12" ht="16.5" customHeight="1" x14ac:dyDescent="0.3">
      <c r="C435" s="887" t="s">
        <v>1710</v>
      </c>
      <c r="D435" s="743" t="s">
        <v>1711</v>
      </c>
      <c r="E435" s="896" t="s">
        <v>797</v>
      </c>
      <c r="F435" s="900">
        <v>1</v>
      </c>
      <c r="G435" s="888">
        <v>14.12</v>
      </c>
      <c r="H435" s="883"/>
      <c r="I435" s="883"/>
      <c r="J435" s="884">
        <f t="shared" si="6"/>
        <v>14.12</v>
      </c>
      <c r="K435" s="885"/>
      <c r="L435" s="886"/>
    </row>
    <row r="436" spans="3:12" s="303" customFormat="1" x14ac:dyDescent="0.3">
      <c r="C436" s="887" t="s">
        <v>1712</v>
      </c>
      <c r="D436" s="743" t="s">
        <v>3366</v>
      </c>
      <c r="E436" s="896" t="s">
        <v>797</v>
      </c>
      <c r="F436" s="900">
        <v>1</v>
      </c>
      <c r="G436" s="888">
        <v>14.55</v>
      </c>
      <c r="H436" s="883"/>
      <c r="I436" s="883"/>
      <c r="J436" s="884">
        <f t="shared" si="6"/>
        <v>14.55</v>
      </c>
      <c r="K436" s="885"/>
      <c r="L436" s="886"/>
    </row>
    <row r="437" spans="3:12" x14ac:dyDescent="0.3">
      <c r="C437" s="887" t="s">
        <v>1714</v>
      </c>
      <c r="D437" s="743" t="s">
        <v>568</v>
      </c>
      <c r="E437" s="896" t="s">
        <v>797</v>
      </c>
      <c r="F437" s="900">
        <v>1</v>
      </c>
      <c r="G437" s="888">
        <v>14.3</v>
      </c>
      <c r="H437" s="883"/>
      <c r="I437" s="883"/>
      <c r="J437" s="884">
        <f t="shared" si="6"/>
        <v>14.3</v>
      </c>
      <c r="K437" s="885"/>
      <c r="L437" s="886"/>
    </row>
    <row r="438" spans="3:12" ht="16.5" customHeight="1" x14ac:dyDescent="0.3">
      <c r="C438" s="887" t="s">
        <v>3367</v>
      </c>
      <c r="D438" s="743" t="s">
        <v>3368</v>
      </c>
      <c r="E438" s="881" t="s">
        <v>125</v>
      </c>
      <c r="F438" s="900">
        <v>1</v>
      </c>
      <c r="G438" s="888">
        <v>39.25</v>
      </c>
      <c r="H438" s="883"/>
      <c r="I438" s="883"/>
      <c r="J438" s="884">
        <f t="shared" si="6"/>
        <v>39.25</v>
      </c>
      <c r="K438" s="885"/>
      <c r="L438" s="886"/>
    </row>
    <row r="439" spans="3:12" ht="16.5" customHeight="1" x14ac:dyDescent="0.3">
      <c r="C439" s="887" t="s">
        <v>1693</v>
      </c>
      <c r="D439" s="743" t="s">
        <v>1694</v>
      </c>
      <c r="E439" s="881" t="s">
        <v>120</v>
      </c>
      <c r="F439" s="737">
        <v>1</v>
      </c>
      <c r="G439" s="888">
        <v>18.34</v>
      </c>
      <c r="H439" s="883"/>
      <c r="I439" s="883"/>
      <c r="J439" s="884">
        <f t="shared" si="6"/>
        <v>18.34</v>
      </c>
      <c r="K439" s="885"/>
      <c r="L439" s="886"/>
    </row>
    <row r="440" spans="3:12" ht="16.5" customHeight="1" x14ac:dyDescent="0.3">
      <c r="C440" s="887" t="s">
        <v>1706</v>
      </c>
      <c r="D440" s="743" t="s">
        <v>177</v>
      </c>
      <c r="E440" s="881" t="s">
        <v>786</v>
      </c>
      <c r="F440" s="737">
        <v>1</v>
      </c>
      <c r="G440" s="888">
        <v>4.32</v>
      </c>
      <c r="H440" s="883"/>
      <c r="I440" s="883"/>
      <c r="J440" s="884">
        <f t="shared" si="6"/>
        <v>4.32</v>
      </c>
      <c r="K440" s="885"/>
      <c r="L440" s="886"/>
    </row>
    <row r="441" spans="3:12" ht="16.5" customHeight="1" x14ac:dyDescent="0.3">
      <c r="C441" s="887" t="s">
        <v>1701</v>
      </c>
      <c r="D441" s="743" t="s">
        <v>831</v>
      </c>
      <c r="E441" s="896" t="s">
        <v>121</v>
      </c>
      <c r="F441" s="737">
        <v>1</v>
      </c>
      <c r="G441" s="888">
        <v>7.2</v>
      </c>
      <c r="H441" s="883"/>
      <c r="I441" s="883"/>
      <c r="J441" s="884">
        <f t="shared" si="6"/>
        <v>7.2</v>
      </c>
      <c r="K441" s="885"/>
      <c r="L441" s="886"/>
    </row>
    <row r="442" spans="3:12" ht="16.5" customHeight="1" x14ac:dyDescent="0.3">
      <c r="C442" s="887" t="s">
        <v>2202</v>
      </c>
      <c r="D442" s="743" t="s">
        <v>828</v>
      </c>
      <c r="E442" s="896" t="s">
        <v>121</v>
      </c>
      <c r="F442" s="737">
        <v>1</v>
      </c>
      <c r="G442" s="888">
        <v>15.38</v>
      </c>
      <c r="H442" s="883"/>
      <c r="I442" s="883"/>
      <c r="J442" s="884">
        <f t="shared" si="6"/>
        <v>15.38</v>
      </c>
      <c r="K442" s="885"/>
      <c r="L442" s="886"/>
    </row>
    <row r="443" spans="3:12" ht="16.5" customHeight="1" x14ac:dyDescent="0.3">
      <c r="C443" s="887" t="s">
        <v>1702</v>
      </c>
      <c r="D443" s="743" t="s">
        <v>825</v>
      </c>
      <c r="E443" s="896" t="s">
        <v>121</v>
      </c>
      <c r="F443" s="737">
        <v>1</v>
      </c>
      <c r="G443" s="888">
        <v>13.44</v>
      </c>
      <c r="H443" s="883"/>
      <c r="I443" s="883"/>
      <c r="J443" s="884">
        <f t="shared" si="6"/>
        <v>13.44</v>
      </c>
      <c r="K443" s="885"/>
      <c r="L443" s="886"/>
    </row>
    <row r="444" spans="3:12" ht="16.5" customHeight="1" x14ac:dyDescent="0.3">
      <c r="C444" s="887" t="s">
        <v>1703</v>
      </c>
      <c r="D444" s="743" t="s">
        <v>861</v>
      </c>
      <c r="E444" s="896" t="s">
        <v>121</v>
      </c>
      <c r="F444" s="737">
        <v>1</v>
      </c>
      <c r="G444" s="888">
        <v>5.0199999999999996</v>
      </c>
      <c r="H444" s="883"/>
      <c r="I444" s="883"/>
      <c r="J444" s="884">
        <f t="shared" si="6"/>
        <v>5.0199999999999996</v>
      </c>
      <c r="K444" s="885"/>
      <c r="L444" s="886"/>
    </row>
    <row r="445" spans="3:12" ht="16.5" customHeight="1" x14ac:dyDescent="0.3">
      <c r="C445" s="887"/>
      <c r="D445" s="743" t="s">
        <v>3369</v>
      </c>
      <c r="E445" s="896"/>
      <c r="F445" s="737">
        <v>1</v>
      </c>
      <c r="G445" s="888">
        <v>129.87</v>
      </c>
      <c r="H445" s="883"/>
      <c r="I445" s="883"/>
      <c r="J445" s="884">
        <f t="shared" si="6"/>
        <v>129.87</v>
      </c>
      <c r="K445" s="885"/>
      <c r="L445" s="886"/>
    </row>
    <row r="446" spans="3:12" ht="16.5" customHeight="1" x14ac:dyDescent="0.3">
      <c r="C446" s="887" t="s">
        <v>1695</v>
      </c>
      <c r="D446" s="743" t="s">
        <v>152</v>
      </c>
      <c r="E446" s="896" t="s">
        <v>251</v>
      </c>
      <c r="F446" s="737">
        <v>1</v>
      </c>
      <c r="G446" s="888">
        <v>99.18</v>
      </c>
      <c r="H446" s="883"/>
      <c r="I446" s="883"/>
      <c r="J446" s="884">
        <f t="shared" si="6"/>
        <v>99.18</v>
      </c>
      <c r="K446" s="885"/>
      <c r="L446" s="886"/>
    </row>
    <row r="447" spans="3:12" ht="16.5" customHeight="1" x14ac:dyDescent="0.3">
      <c r="C447" s="887" t="s">
        <v>3370</v>
      </c>
      <c r="D447" s="745" t="s">
        <v>3371</v>
      </c>
      <c r="E447" s="881" t="s">
        <v>125</v>
      </c>
      <c r="F447" s="892">
        <v>1</v>
      </c>
      <c r="G447" s="893">
        <v>783.14</v>
      </c>
      <c r="H447" s="883"/>
      <c r="I447" s="883"/>
      <c r="J447" s="884">
        <f t="shared" si="6"/>
        <v>783.14</v>
      </c>
      <c r="K447" s="885"/>
      <c r="L447" s="886"/>
    </row>
    <row r="448" spans="3:12" ht="16.5" customHeight="1" x14ac:dyDescent="0.3">
      <c r="C448" s="935" t="s">
        <v>3411</v>
      </c>
      <c r="D448" s="743" t="s">
        <v>1719</v>
      </c>
      <c r="E448" s="896" t="s">
        <v>796</v>
      </c>
      <c r="F448" s="737">
        <v>1</v>
      </c>
      <c r="G448" s="931">
        <v>3.5</v>
      </c>
      <c r="H448" s="936"/>
      <c r="I448" s="888">
        <v>3.5</v>
      </c>
      <c r="J448" s="884">
        <f t="shared" si="6"/>
        <v>3.5</v>
      </c>
      <c r="K448" s="885"/>
      <c r="L448" s="932"/>
    </row>
    <row r="449" spans="3:12" ht="16.5" customHeight="1" x14ac:dyDescent="0.3">
      <c r="C449" s="1615"/>
      <c r="D449" s="743"/>
      <c r="E449" s="896"/>
      <c r="F449" s="737"/>
      <c r="G449" s="931"/>
      <c r="H449" s="936"/>
      <c r="I449" s="888"/>
      <c r="J449" s="884"/>
      <c r="K449" s="885"/>
      <c r="L449" s="886"/>
    </row>
    <row r="450" spans="3:12" s="303" customFormat="1" x14ac:dyDescent="0.3">
      <c r="C450" s="897"/>
      <c r="D450" s="735" t="s">
        <v>1715</v>
      </c>
      <c r="E450" s="896"/>
      <c r="F450" s="737"/>
      <c r="G450" s="888"/>
      <c r="H450" s="883"/>
      <c r="I450" s="883"/>
      <c r="J450" s="884"/>
      <c r="K450" s="885"/>
      <c r="L450" s="886"/>
    </row>
    <row r="451" spans="3:12" x14ac:dyDescent="0.3">
      <c r="C451" s="887" t="s">
        <v>1721</v>
      </c>
      <c r="D451" s="743" t="s">
        <v>1723</v>
      </c>
      <c r="E451" s="896" t="s">
        <v>797</v>
      </c>
      <c r="F451" s="900">
        <v>1</v>
      </c>
      <c r="G451" s="888">
        <v>14.55</v>
      </c>
      <c r="H451" s="883"/>
      <c r="I451" s="883"/>
      <c r="J451" s="884">
        <f t="shared" si="6"/>
        <v>14.55</v>
      </c>
      <c r="K451" s="885"/>
      <c r="L451" s="886"/>
    </row>
    <row r="452" spans="3:12" ht="16.5" customHeight="1" x14ac:dyDescent="0.3">
      <c r="C452" s="887" t="s">
        <v>1722</v>
      </c>
      <c r="D452" s="743" t="s">
        <v>495</v>
      </c>
      <c r="E452" s="896" t="s">
        <v>797</v>
      </c>
      <c r="F452" s="900">
        <v>1</v>
      </c>
      <c r="G452" s="888">
        <v>14.6</v>
      </c>
      <c r="H452" s="883"/>
      <c r="I452" s="883"/>
      <c r="J452" s="884">
        <f t="shared" si="6"/>
        <v>14.6</v>
      </c>
      <c r="K452" s="885"/>
      <c r="L452" s="886"/>
    </row>
    <row r="453" spans="3:12" ht="16.5" customHeight="1" x14ac:dyDescent="0.3">
      <c r="C453" s="887" t="s">
        <v>1724</v>
      </c>
      <c r="D453" s="743" t="s">
        <v>357</v>
      </c>
      <c r="E453" s="896" t="s">
        <v>797</v>
      </c>
      <c r="F453" s="900">
        <v>1</v>
      </c>
      <c r="G453" s="888">
        <v>14.55</v>
      </c>
      <c r="H453" s="883"/>
      <c r="I453" s="883"/>
      <c r="J453" s="884">
        <f t="shared" si="6"/>
        <v>14.55</v>
      </c>
      <c r="K453" s="885"/>
      <c r="L453" s="886"/>
    </row>
    <row r="454" spans="3:12" ht="16.5" customHeight="1" x14ac:dyDescent="0.3">
      <c r="C454" s="887" t="s">
        <v>1725</v>
      </c>
      <c r="D454" s="743" t="s">
        <v>1726</v>
      </c>
      <c r="E454" s="896" t="s">
        <v>797</v>
      </c>
      <c r="F454" s="900">
        <v>1</v>
      </c>
      <c r="G454" s="888">
        <v>14.19</v>
      </c>
      <c r="H454" s="883"/>
      <c r="I454" s="883"/>
      <c r="J454" s="884">
        <f t="shared" si="6"/>
        <v>14.19</v>
      </c>
      <c r="K454" s="885"/>
      <c r="L454" s="886"/>
    </row>
    <row r="455" spans="3:12" ht="16.5" customHeight="1" x14ac:dyDescent="0.3">
      <c r="C455" s="887" t="s">
        <v>1735</v>
      </c>
      <c r="D455" s="743" t="s">
        <v>1736</v>
      </c>
      <c r="E455" s="896" t="s">
        <v>797</v>
      </c>
      <c r="F455" s="900">
        <v>1</v>
      </c>
      <c r="G455" s="888">
        <v>16.850000000000001</v>
      </c>
      <c r="H455" s="883"/>
      <c r="I455" s="883"/>
      <c r="J455" s="884">
        <f t="shared" si="6"/>
        <v>16.850000000000001</v>
      </c>
      <c r="K455" s="885"/>
      <c r="L455" s="886"/>
    </row>
    <row r="456" spans="3:12" ht="16.5" customHeight="1" x14ac:dyDescent="0.3">
      <c r="C456" s="887" t="s">
        <v>1732</v>
      </c>
      <c r="D456" s="743" t="s">
        <v>686</v>
      </c>
      <c r="E456" s="896" t="s">
        <v>797</v>
      </c>
      <c r="F456" s="900">
        <v>1</v>
      </c>
      <c r="G456" s="888">
        <v>17.11</v>
      </c>
      <c r="H456" s="883"/>
      <c r="I456" s="883"/>
      <c r="J456" s="884">
        <f t="shared" si="6"/>
        <v>17.11</v>
      </c>
      <c r="K456" s="885"/>
      <c r="L456" s="886"/>
    </row>
    <row r="457" spans="3:12" ht="16.5" customHeight="1" x14ac:dyDescent="0.3">
      <c r="C457" s="887" t="s">
        <v>1731</v>
      </c>
      <c r="D457" s="743" t="s">
        <v>183</v>
      </c>
      <c r="E457" s="896" t="s">
        <v>797</v>
      </c>
      <c r="F457" s="900">
        <v>1</v>
      </c>
      <c r="G457" s="888">
        <v>17.100000000000001</v>
      </c>
      <c r="H457" s="883"/>
      <c r="I457" s="883"/>
      <c r="J457" s="884">
        <f t="shared" si="6"/>
        <v>17.100000000000001</v>
      </c>
      <c r="K457" s="885"/>
      <c r="L457" s="886"/>
    </row>
    <row r="458" spans="3:12" ht="16.5" customHeight="1" x14ac:dyDescent="0.3">
      <c r="C458" s="887" t="s">
        <v>1730</v>
      </c>
      <c r="D458" s="743" t="s">
        <v>830</v>
      </c>
      <c r="E458" s="896" t="s">
        <v>797</v>
      </c>
      <c r="F458" s="900">
        <v>1</v>
      </c>
      <c r="G458" s="888">
        <v>17.89</v>
      </c>
      <c r="H458" s="883"/>
      <c r="I458" s="883"/>
      <c r="J458" s="884">
        <f t="shared" si="6"/>
        <v>17.89</v>
      </c>
      <c r="K458" s="885"/>
      <c r="L458" s="886"/>
    </row>
    <row r="459" spans="3:12" ht="16.5" customHeight="1" x14ac:dyDescent="0.3">
      <c r="C459" s="887" t="s">
        <v>1729</v>
      </c>
      <c r="D459" s="743" t="s">
        <v>1728</v>
      </c>
      <c r="E459" s="896" t="s">
        <v>797</v>
      </c>
      <c r="F459" s="900">
        <v>1</v>
      </c>
      <c r="G459" s="888">
        <v>17.100000000000001</v>
      </c>
      <c r="H459" s="883"/>
      <c r="I459" s="883"/>
      <c r="J459" s="884">
        <f t="shared" si="6"/>
        <v>17.100000000000001</v>
      </c>
      <c r="K459" s="885"/>
      <c r="L459" s="886"/>
    </row>
    <row r="460" spans="3:12" ht="16.5" customHeight="1" x14ac:dyDescent="0.3">
      <c r="C460" s="887" t="s">
        <v>1727</v>
      </c>
      <c r="D460" s="743" t="s">
        <v>3372</v>
      </c>
      <c r="E460" s="896" t="s">
        <v>797</v>
      </c>
      <c r="F460" s="900">
        <v>1</v>
      </c>
      <c r="G460" s="888">
        <v>20.2</v>
      </c>
      <c r="H460" s="883"/>
      <c r="I460" s="883"/>
      <c r="J460" s="884">
        <f t="shared" si="6"/>
        <v>20.2</v>
      </c>
      <c r="K460" s="885"/>
      <c r="L460" s="886"/>
    </row>
    <row r="461" spans="3:12" ht="16.5" customHeight="1" x14ac:dyDescent="0.3">
      <c r="C461" s="887" t="s">
        <v>1734</v>
      </c>
      <c r="D461" s="743" t="s">
        <v>122</v>
      </c>
      <c r="E461" s="881" t="s">
        <v>120</v>
      </c>
      <c r="F461" s="737">
        <v>1</v>
      </c>
      <c r="G461" s="888">
        <v>2.34</v>
      </c>
      <c r="H461" s="883"/>
      <c r="I461" s="883"/>
      <c r="J461" s="884">
        <f t="shared" si="6"/>
        <v>2.34</v>
      </c>
      <c r="K461" s="885"/>
      <c r="L461" s="886"/>
    </row>
    <row r="462" spans="3:12" ht="16.5" customHeight="1" x14ac:dyDescent="0.3">
      <c r="C462" s="887" t="s">
        <v>1737</v>
      </c>
      <c r="D462" s="743" t="s">
        <v>1644</v>
      </c>
      <c r="E462" s="896" t="s">
        <v>782</v>
      </c>
      <c r="F462" s="737">
        <v>1</v>
      </c>
      <c r="G462" s="888">
        <v>3.96</v>
      </c>
      <c r="H462" s="883"/>
      <c r="I462" s="883"/>
      <c r="J462" s="884">
        <f t="shared" si="6"/>
        <v>3.96</v>
      </c>
      <c r="K462" s="885"/>
      <c r="L462" s="886"/>
    </row>
    <row r="463" spans="3:12" ht="16.5" customHeight="1" x14ac:dyDescent="0.3">
      <c r="C463" s="887" t="s">
        <v>1738</v>
      </c>
      <c r="D463" s="743" t="s">
        <v>177</v>
      </c>
      <c r="E463" s="881" t="s">
        <v>786</v>
      </c>
      <c r="F463" s="737">
        <v>1</v>
      </c>
      <c r="G463" s="888">
        <v>3.96</v>
      </c>
      <c r="H463" s="883"/>
      <c r="I463" s="883"/>
      <c r="J463" s="884">
        <f t="shared" si="6"/>
        <v>3.96</v>
      </c>
      <c r="K463" s="885"/>
      <c r="L463" s="886"/>
    </row>
    <row r="464" spans="3:12" ht="16.5" customHeight="1" x14ac:dyDescent="0.3">
      <c r="C464" s="887" t="s">
        <v>1742</v>
      </c>
      <c r="D464" s="743" t="s">
        <v>826</v>
      </c>
      <c r="E464" s="881" t="s">
        <v>120</v>
      </c>
      <c r="F464" s="737">
        <v>1</v>
      </c>
      <c r="G464" s="888">
        <v>2.99</v>
      </c>
      <c r="H464" s="883"/>
      <c r="I464" s="883"/>
      <c r="J464" s="884">
        <f t="shared" si="6"/>
        <v>2.99</v>
      </c>
      <c r="K464" s="885"/>
      <c r="L464" s="886"/>
    </row>
    <row r="465" spans="3:12" ht="16.5" customHeight="1" x14ac:dyDescent="0.3">
      <c r="C465" s="887" t="s">
        <v>1743</v>
      </c>
      <c r="D465" s="743" t="s">
        <v>827</v>
      </c>
      <c r="E465" s="881" t="s">
        <v>120</v>
      </c>
      <c r="F465" s="737">
        <v>1</v>
      </c>
      <c r="G465" s="888">
        <v>2.21</v>
      </c>
      <c r="H465" s="883"/>
      <c r="I465" s="883"/>
      <c r="J465" s="884">
        <f t="shared" si="6"/>
        <v>2.21</v>
      </c>
      <c r="K465" s="885"/>
      <c r="L465" s="886"/>
    </row>
    <row r="466" spans="3:12" ht="16.5" customHeight="1" x14ac:dyDescent="0.3">
      <c r="C466" s="897"/>
      <c r="D466" s="743"/>
      <c r="E466" s="881"/>
      <c r="F466" s="737"/>
      <c r="G466" s="888"/>
      <c r="H466" s="883"/>
      <c r="I466" s="883"/>
      <c r="J466" s="884"/>
      <c r="K466" s="885"/>
      <c r="L466" s="886"/>
    </row>
    <row r="467" spans="3:12" ht="16.5" customHeight="1" x14ac:dyDescent="0.3">
      <c r="C467" s="897"/>
      <c r="D467" s="734" t="s">
        <v>203</v>
      </c>
      <c r="E467" s="896"/>
      <c r="F467" s="737"/>
      <c r="G467" s="888"/>
      <c r="H467" s="883"/>
      <c r="I467" s="883"/>
      <c r="J467" s="884"/>
      <c r="K467" s="885"/>
      <c r="L467" s="886"/>
    </row>
    <row r="468" spans="3:12" s="303" customFormat="1" x14ac:dyDescent="0.3">
      <c r="C468" s="897"/>
      <c r="D468" s="735" t="s">
        <v>1750</v>
      </c>
      <c r="E468" s="896"/>
      <c r="F468" s="737"/>
      <c r="G468" s="888"/>
      <c r="H468" s="883"/>
      <c r="I468" s="883"/>
      <c r="J468" s="884"/>
      <c r="K468" s="885"/>
      <c r="L468" s="886"/>
    </row>
    <row r="469" spans="3:12" x14ac:dyDescent="0.3">
      <c r="C469" s="887" t="s">
        <v>1770</v>
      </c>
      <c r="D469" s="743" t="s">
        <v>3373</v>
      </c>
      <c r="E469" s="881" t="s">
        <v>128</v>
      </c>
      <c r="F469" s="737">
        <v>1</v>
      </c>
      <c r="G469" s="888">
        <v>13.68</v>
      </c>
      <c r="H469" s="883"/>
      <c r="I469" s="883"/>
      <c r="J469" s="884">
        <f t="shared" ref="J469:J532" si="7">F469*G469</f>
        <v>13.68</v>
      </c>
      <c r="K469" s="885"/>
      <c r="L469" s="886"/>
    </row>
    <row r="470" spans="3:12" ht="16.5" customHeight="1" x14ac:dyDescent="0.3">
      <c r="C470" s="887" t="s">
        <v>2149</v>
      </c>
      <c r="D470" s="743" t="s">
        <v>583</v>
      </c>
      <c r="E470" s="881" t="s">
        <v>128</v>
      </c>
      <c r="F470" s="737">
        <v>1</v>
      </c>
      <c r="G470" s="888">
        <v>14.48</v>
      </c>
      <c r="H470" s="883"/>
      <c r="I470" s="883"/>
      <c r="J470" s="884">
        <f t="shared" si="7"/>
        <v>14.48</v>
      </c>
      <c r="K470" s="885"/>
      <c r="L470" s="886"/>
    </row>
    <row r="471" spans="3:12" ht="16.5" customHeight="1" x14ac:dyDescent="0.3">
      <c r="C471" s="887" t="s">
        <v>1776</v>
      </c>
      <c r="D471" s="743" t="s">
        <v>1777</v>
      </c>
      <c r="E471" s="881" t="s">
        <v>128</v>
      </c>
      <c r="F471" s="737">
        <v>1</v>
      </c>
      <c r="G471" s="888">
        <v>23.13</v>
      </c>
      <c r="H471" s="883"/>
      <c r="I471" s="883"/>
      <c r="J471" s="884">
        <f t="shared" si="7"/>
        <v>23.13</v>
      </c>
      <c r="K471" s="885"/>
      <c r="L471" s="886"/>
    </row>
    <row r="472" spans="3:12" ht="16.5" customHeight="1" x14ac:dyDescent="0.3">
      <c r="C472" s="887" t="s">
        <v>1752</v>
      </c>
      <c r="D472" s="743" t="s">
        <v>1753</v>
      </c>
      <c r="E472" s="881" t="s">
        <v>125</v>
      </c>
      <c r="F472" s="737">
        <v>1</v>
      </c>
      <c r="G472" s="888">
        <v>11.21</v>
      </c>
      <c r="H472" s="883"/>
      <c r="I472" s="883"/>
      <c r="J472" s="884">
        <f t="shared" si="7"/>
        <v>11.21</v>
      </c>
      <c r="K472" s="885"/>
      <c r="L472" s="886"/>
    </row>
    <row r="473" spans="3:12" ht="16.5" customHeight="1" x14ac:dyDescent="0.3">
      <c r="C473" s="887" t="s">
        <v>2289</v>
      </c>
      <c r="D473" s="743" t="s">
        <v>3374</v>
      </c>
      <c r="E473" s="881" t="s">
        <v>787</v>
      </c>
      <c r="F473" s="737">
        <v>1</v>
      </c>
      <c r="G473" s="888">
        <v>13.67</v>
      </c>
      <c r="H473" s="883"/>
      <c r="I473" s="883"/>
      <c r="J473" s="884">
        <f t="shared" si="7"/>
        <v>13.67</v>
      </c>
      <c r="K473" s="885"/>
      <c r="L473" s="886"/>
    </row>
    <row r="474" spans="3:12" ht="16.5" customHeight="1" x14ac:dyDescent="0.3">
      <c r="C474" s="887" t="s">
        <v>1759</v>
      </c>
      <c r="D474" s="743" t="s">
        <v>686</v>
      </c>
      <c r="E474" s="881" t="s">
        <v>125</v>
      </c>
      <c r="F474" s="737">
        <v>1</v>
      </c>
      <c r="G474" s="888">
        <v>18.73</v>
      </c>
      <c r="H474" s="883"/>
      <c r="I474" s="883"/>
      <c r="J474" s="884">
        <f t="shared" si="7"/>
        <v>18.73</v>
      </c>
      <c r="K474" s="885"/>
      <c r="L474" s="886"/>
    </row>
    <row r="475" spans="3:12" ht="16.5" customHeight="1" x14ac:dyDescent="0.3">
      <c r="C475" s="887" t="s">
        <v>1757</v>
      </c>
      <c r="D475" s="743" t="s">
        <v>3375</v>
      </c>
      <c r="E475" s="881" t="s">
        <v>125</v>
      </c>
      <c r="F475" s="737">
        <v>1</v>
      </c>
      <c r="G475" s="888">
        <v>4.47</v>
      </c>
      <c r="H475" s="883"/>
      <c r="I475" s="883"/>
      <c r="J475" s="884">
        <f t="shared" si="7"/>
        <v>4.47</v>
      </c>
      <c r="K475" s="885"/>
      <c r="L475" s="886"/>
    </row>
    <row r="476" spans="3:12" ht="16.5" customHeight="1" x14ac:dyDescent="0.3">
      <c r="C476" s="887" t="s">
        <v>1773</v>
      </c>
      <c r="D476" s="743" t="s">
        <v>573</v>
      </c>
      <c r="E476" s="881" t="s">
        <v>125</v>
      </c>
      <c r="F476" s="737">
        <v>1</v>
      </c>
      <c r="G476" s="888">
        <v>14.78</v>
      </c>
      <c r="H476" s="883"/>
      <c r="I476" s="883"/>
      <c r="J476" s="884">
        <f t="shared" si="7"/>
        <v>14.78</v>
      </c>
      <c r="K476" s="885"/>
      <c r="L476" s="886"/>
    </row>
    <row r="477" spans="3:12" ht="16.5" customHeight="1" x14ac:dyDescent="0.3">
      <c r="C477" s="887" t="s">
        <v>1762</v>
      </c>
      <c r="D477" s="743" t="s">
        <v>2531</v>
      </c>
      <c r="E477" s="881" t="s">
        <v>793</v>
      </c>
      <c r="F477" s="737">
        <v>1</v>
      </c>
      <c r="G477" s="888">
        <v>22.58</v>
      </c>
      <c r="H477" s="883"/>
      <c r="I477" s="883"/>
      <c r="J477" s="884">
        <f t="shared" si="7"/>
        <v>22.58</v>
      </c>
      <c r="K477" s="885"/>
      <c r="L477" s="886"/>
    </row>
    <row r="478" spans="3:12" ht="16.5" customHeight="1" x14ac:dyDescent="0.3">
      <c r="C478" s="887" t="s">
        <v>2443</v>
      </c>
      <c r="D478" s="743" t="s">
        <v>3376</v>
      </c>
      <c r="E478" s="881" t="s">
        <v>125</v>
      </c>
      <c r="F478" s="737">
        <v>1</v>
      </c>
      <c r="G478" s="888">
        <v>26.78</v>
      </c>
      <c r="H478" s="883"/>
      <c r="I478" s="883"/>
      <c r="J478" s="884">
        <f t="shared" si="7"/>
        <v>26.78</v>
      </c>
      <c r="K478" s="885"/>
      <c r="L478" s="886"/>
    </row>
    <row r="479" spans="3:12" ht="16.5" customHeight="1" x14ac:dyDescent="0.3">
      <c r="C479" s="887" t="s">
        <v>1767</v>
      </c>
      <c r="D479" s="743" t="s">
        <v>3377</v>
      </c>
      <c r="E479" s="896" t="s">
        <v>121</v>
      </c>
      <c r="F479" s="737">
        <v>1</v>
      </c>
      <c r="G479" s="888">
        <v>6.58</v>
      </c>
      <c r="H479" s="883"/>
      <c r="I479" s="883"/>
      <c r="J479" s="884">
        <f t="shared" si="7"/>
        <v>6.58</v>
      </c>
      <c r="K479" s="885"/>
      <c r="L479" s="886"/>
    </row>
    <row r="480" spans="3:12" ht="16.5" customHeight="1" x14ac:dyDescent="0.3">
      <c r="C480" s="887" t="s">
        <v>1847</v>
      </c>
      <c r="D480" s="743" t="s">
        <v>2531</v>
      </c>
      <c r="E480" s="881" t="s">
        <v>793</v>
      </c>
      <c r="F480" s="737">
        <v>1</v>
      </c>
      <c r="G480" s="888">
        <v>21.11</v>
      </c>
      <c r="H480" s="883"/>
      <c r="I480" s="883"/>
      <c r="J480" s="884">
        <f t="shared" si="7"/>
        <v>21.11</v>
      </c>
      <c r="K480" s="885"/>
      <c r="L480" s="886"/>
    </row>
    <row r="481" spans="3:12" ht="16.5" customHeight="1" x14ac:dyDescent="0.3">
      <c r="C481" s="887" t="s">
        <v>1779</v>
      </c>
      <c r="D481" s="743" t="s">
        <v>2530</v>
      </c>
      <c r="E481" s="881" t="s">
        <v>793</v>
      </c>
      <c r="F481" s="737">
        <v>1</v>
      </c>
      <c r="G481" s="888">
        <v>24.59</v>
      </c>
      <c r="H481" s="883"/>
      <c r="I481" s="883"/>
      <c r="J481" s="884">
        <f t="shared" si="7"/>
        <v>24.59</v>
      </c>
      <c r="K481" s="885"/>
      <c r="L481" s="886"/>
    </row>
    <row r="482" spans="3:12" ht="16.5" customHeight="1" x14ac:dyDescent="0.3">
      <c r="C482" s="887" t="s">
        <v>1783</v>
      </c>
      <c r="D482" s="743" t="s">
        <v>2530</v>
      </c>
      <c r="E482" s="881" t="s">
        <v>793</v>
      </c>
      <c r="F482" s="737">
        <v>1</v>
      </c>
      <c r="G482" s="888">
        <v>24.93</v>
      </c>
      <c r="H482" s="883"/>
      <c r="I482" s="883"/>
      <c r="J482" s="884">
        <f t="shared" si="7"/>
        <v>24.93</v>
      </c>
      <c r="K482" s="885"/>
      <c r="L482" s="886"/>
    </row>
    <row r="483" spans="3:12" s="303" customFormat="1" x14ac:dyDescent="0.3">
      <c r="C483" s="887" t="s">
        <v>1785</v>
      </c>
      <c r="D483" s="743" t="s">
        <v>2530</v>
      </c>
      <c r="E483" s="881" t="s">
        <v>793</v>
      </c>
      <c r="F483" s="737">
        <v>1</v>
      </c>
      <c r="G483" s="888">
        <v>25.54</v>
      </c>
      <c r="H483" s="883"/>
      <c r="I483" s="883"/>
      <c r="J483" s="884">
        <f t="shared" si="7"/>
        <v>25.54</v>
      </c>
      <c r="K483" s="885"/>
      <c r="L483" s="886"/>
    </row>
    <row r="484" spans="3:12" x14ac:dyDescent="0.3">
      <c r="C484" s="887" t="s">
        <v>1803</v>
      </c>
      <c r="D484" s="743" t="s">
        <v>176</v>
      </c>
      <c r="E484" s="881" t="s">
        <v>128</v>
      </c>
      <c r="F484" s="737">
        <v>1</v>
      </c>
      <c r="G484" s="888">
        <v>16.18</v>
      </c>
      <c r="H484" s="883"/>
      <c r="I484" s="883"/>
      <c r="J484" s="884">
        <f t="shared" si="7"/>
        <v>16.18</v>
      </c>
      <c r="K484" s="885"/>
      <c r="L484" s="886"/>
    </row>
    <row r="485" spans="3:12" ht="16.5" customHeight="1" x14ac:dyDescent="0.3">
      <c r="C485" s="887" t="s">
        <v>1794</v>
      </c>
      <c r="D485" s="743" t="s">
        <v>3378</v>
      </c>
      <c r="E485" s="881" t="s">
        <v>128</v>
      </c>
      <c r="F485" s="737">
        <v>1</v>
      </c>
      <c r="G485" s="888">
        <v>12.98</v>
      </c>
      <c r="H485" s="883"/>
      <c r="I485" s="883"/>
      <c r="J485" s="884">
        <f t="shared" si="7"/>
        <v>12.98</v>
      </c>
      <c r="K485" s="885"/>
      <c r="L485" s="886"/>
    </row>
    <row r="486" spans="3:12" ht="16.5" customHeight="1" x14ac:dyDescent="0.3">
      <c r="C486" s="887" t="s">
        <v>2193</v>
      </c>
      <c r="D486" s="743" t="s">
        <v>122</v>
      </c>
      <c r="E486" s="896" t="s">
        <v>121</v>
      </c>
      <c r="F486" s="737">
        <v>1</v>
      </c>
      <c r="G486" s="888">
        <v>3.13</v>
      </c>
      <c r="H486" s="883"/>
      <c r="I486" s="883"/>
      <c r="J486" s="884">
        <f t="shared" si="7"/>
        <v>3.13</v>
      </c>
      <c r="K486" s="885"/>
      <c r="L486" s="886"/>
    </row>
    <row r="487" spans="3:12" ht="16.5" customHeight="1" x14ac:dyDescent="0.3">
      <c r="C487" s="887" t="s">
        <v>2192</v>
      </c>
      <c r="D487" s="743" t="s">
        <v>122</v>
      </c>
      <c r="E487" s="896" t="s">
        <v>121</v>
      </c>
      <c r="F487" s="737">
        <v>1</v>
      </c>
      <c r="G487" s="888">
        <v>3.29</v>
      </c>
      <c r="H487" s="883"/>
      <c r="I487" s="883"/>
      <c r="J487" s="884">
        <f t="shared" si="7"/>
        <v>3.29</v>
      </c>
      <c r="K487" s="885"/>
      <c r="L487" s="886"/>
    </row>
    <row r="488" spans="3:12" ht="16.5" customHeight="1" x14ac:dyDescent="0.3">
      <c r="C488" s="887" t="s">
        <v>2191</v>
      </c>
      <c r="D488" s="743" t="s">
        <v>991</v>
      </c>
      <c r="E488" s="881" t="s">
        <v>120</v>
      </c>
      <c r="F488" s="737">
        <v>1</v>
      </c>
      <c r="G488" s="888">
        <v>2.82</v>
      </c>
      <c r="H488" s="883"/>
      <c r="I488" s="883"/>
      <c r="J488" s="884">
        <f t="shared" si="7"/>
        <v>2.82</v>
      </c>
      <c r="K488" s="885"/>
      <c r="L488" s="886"/>
    </row>
    <row r="489" spans="3:12" ht="16.5" customHeight="1" x14ac:dyDescent="0.3">
      <c r="C489" s="887" t="s">
        <v>1754</v>
      </c>
      <c r="D489" s="743" t="s">
        <v>177</v>
      </c>
      <c r="E489" s="881" t="s">
        <v>786</v>
      </c>
      <c r="F489" s="737">
        <v>1</v>
      </c>
      <c r="G489" s="888">
        <v>3.18</v>
      </c>
      <c r="H489" s="883"/>
      <c r="I489" s="883"/>
      <c r="J489" s="884">
        <f t="shared" si="7"/>
        <v>3.18</v>
      </c>
      <c r="K489" s="885"/>
      <c r="L489" s="886"/>
    </row>
    <row r="490" spans="3:12" ht="16.5" customHeight="1" x14ac:dyDescent="0.3">
      <c r="C490" s="887" t="s">
        <v>1756</v>
      </c>
      <c r="D490" s="743" t="s">
        <v>1644</v>
      </c>
      <c r="E490" s="896" t="s">
        <v>782</v>
      </c>
      <c r="F490" s="737">
        <v>1</v>
      </c>
      <c r="G490" s="888">
        <v>4.08</v>
      </c>
      <c r="H490" s="883"/>
      <c r="I490" s="883"/>
      <c r="J490" s="884">
        <f t="shared" si="7"/>
        <v>4.08</v>
      </c>
      <c r="K490" s="885"/>
      <c r="L490" s="886"/>
    </row>
    <row r="491" spans="3:12" ht="16.5" customHeight="1" x14ac:dyDescent="0.3">
      <c r="C491" s="887" t="s">
        <v>1760</v>
      </c>
      <c r="D491" s="743" t="s">
        <v>141</v>
      </c>
      <c r="E491" s="896" t="s">
        <v>121</v>
      </c>
      <c r="F491" s="737">
        <v>1</v>
      </c>
      <c r="G491" s="888">
        <v>4</v>
      </c>
      <c r="H491" s="883"/>
      <c r="I491" s="883"/>
      <c r="J491" s="884">
        <f t="shared" si="7"/>
        <v>4</v>
      </c>
      <c r="K491" s="885"/>
      <c r="L491" s="886"/>
    </row>
    <row r="492" spans="3:12" ht="16.5" customHeight="1" x14ac:dyDescent="0.3">
      <c r="C492" s="887" t="s">
        <v>1761</v>
      </c>
      <c r="D492" s="743" t="s">
        <v>130</v>
      </c>
      <c r="E492" s="896" t="s">
        <v>121</v>
      </c>
      <c r="F492" s="737">
        <v>1</v>
      </c>
      <c r="G492" s="888">
        <v>4</v>
      </c>
      <c r="H492" s="883"/>
      <c r="I492" s="883"/>
      <c r="J492" s="884">
        <f t="shared" si="7"/>
        <v>4</v>
      </c>
      <c r="K492" s="885"/>
      <c r="L492" s="886"/>
    </row>
    <row r="493" spans="3:12" ht="16.5" customHeight="1" x14ac:dyDescent="0.3">
      <c r="C493" s="887" t="s">
        <v>1787</v>
      </c>
      <c r="D493" s="743" t="s">
        <v>828</v>
      </c>
      <c r="E493" s="881" t="s">
        <v>120</v>
      </c>
      <c r="F493" s="737">
        <v>1</v>
      </c>
      <c r="G493" s="888">
        <v>3.65</v>
      </c>
      <c r="H493" s="883"/>
      <c r="I493" s="883"/>
      <c r="J493" s="884">
        <f t="shared" si="7"/>
        <v>3.65</v>
      </c>
      <c r="K493" s="885"/>
      <c r="L493" s="886"/>
    </row>
    <row r="494" spans="3:12" ht="16.5" customHeight="1" x14ac:dyDescent="0.3">
      <c r="C494" s="887" t="s">
        <v>1774</v>
      </c>
      <c r="D494" s="743" t="s">
        <v>825</v>
      </c>
      <c r="E494" s="881" t="s">
        <v>120</v>
      </c>
      <c r="F494" s="737">
        <v>1</v>
      </c>
      <c r="G494" s="888">
        <v>2.7</v>
      </c>
      <c r="H494" s="883"/>
      <c r="I494" s="883"/>
      <c r="J494" s="884">
        <f t="shared" si="7"/>
        <v>2.7</v>
      </c>
      <c r="K494" s="885"/>
      <c r="L494" s="886"/>
    </row>
    <row r="495" spans="3:12" ht="16.5" customHeight="1" x14ac:dyDescent="0.3">
      <c r="C495" s="887" t="s">
        <v>1789</v>
      </c>
      <c r="D495" s="743" t="s">
        <v>142</v>
      </c>
      <c r="E495" s="896" t="s">
        <v>121</v>
      </c>
      <c r="F495" s="737">
        <v>1</v>
      </c>
      <c r="G495" s="888">
        <v>5.08</v>
      </c>
      <c r="H495" s="883"/>
      <c r="I495" s="883"/>
      <c r="J495" s="884">
        <f t="shared" si="7"/>
        <v>5.08</v>
      </c>
      <c r="K495" s="885"/>
      <c r="L495" s="886"/>
    </row>
    <row r="496" spans="3:12" s="303" customFormat="1" x14ac:dyDescent="0.3">
      <c r="C496" s="887" t="s">
        <v>1781</v>
      </c>
      <c r="D496" s="743" t="s">
        <v>122</v>
      </c>
      <c r="E496" s="896" t="s">
        <v>121</v>
      </c>
      <c r="F496" s="890">
        <v>1</v>
      </c>
      <c r="G496" s="892">
        <v>2.79</v>
      </c>
      <c r="H496" s="883"/>
      <c r="I496" s="883"/>
      <c r="J496" s="884">
        <f t="shared" si="7"/>
        <v>2.79</v>
      </c>
      <c r="K496" s="885"/>
      <c r="L496" s="886"/>
    </row>
    <row r="497" spans="3:12" x14ac:dyDescent="0.3">
      <c r="C497" s="887" t="s">
        <v>1782</v>
      </c>
      <c r="D497" s="743" t="s">
        <v>834</v>
      </c>
      <c r="E497" s="881" t="s">
        <v>120</v>
      </c>
      <c r="F497" s="890">
        <v>1</v>
      </c>
      <c r="G497" s="892">
        <v>3.62</v>
      </c>
      <c r="H497" s="883"/>
      <c r="I497" s="883"/>
      <c r="J497" s="884">
        <f t="shared" si="7"/>
        <v>3.62</v>
      </c>
      <c r="K497" s="885"/>
      <c r="L497" s="886"/>
    </row>
    <row r="498" spans="3:12" ht="16.5" customHeight="1" x14ac:dyDescent="0.3">
      <c r="C498" s="887" t="s">
        <v>1784</v>
      </c>
      <c r="D498" s="743" t="s">
        <v>122</v>
      </c>
      <c r="E498" s="896" t="s">
        <v>121</v>
      </c>
      <c r="F498" s="890">
        <v>1</v>
      </c>
      <c r="G498" s="892">
        <v>3</v>
      </c>
      <c r="H498" s="883"/>
      <c r="I498" s="883"/>
      <c r="J498" s="884">
        <f t="shared" si="7"/>
        <v>3</v>
      </c>
      <c r="K498" s="885"/>
      <c r="L498" s="886"/>
    </row>
    <row r="499" spans="3:12" ht="16.5" customHeight="1" x14ac:dyDescent="0.3">
      <c r="C499" s="887" t="s">
        <v>1786</v>
      </c>
      <c r="D499" s="743" t="s">
        <v>122</v>
      </c>
      <c r="E499" s="896" t="s">
        <v>121</v>
      </c>
      <c r="F499" s="890">
        <v>1</v>
      </c>
      <c r="G499" s="892">
        <v>3.2</v>
      </c>
      <c r="H499" s="883"/>
      <c r="I499" s="883"/>
      <c r="J499" s="884">
        <f t="shared" si="7"/>
        <v>3.2</v>
      </c>
      <c r="K499" s="885"/>
      <c r="L499" s="886"/>
    </row>
    <row r="500" spans="3:12" ht="16.5" customHeight="1" x14ac:dyDescent="0.3">
      <c r="C500" s="887" t="s">
        <v>1765</v>
      </c>
      <c r="D500" s="743" t="s">
        <v>122</v>
      </c>
      <c r="E500" s="896" t="s">
        <v>121</v>
      </c>
      <c r="F500" s="890">
        <v>1</v>
      </c>
      <c r="G500" s="892">
        <v>4.62</v>
      </c>
      <c r="H500" s="883"/>
      <c r="I500" s="883"/>
      <c r="J500" s="884">
        <f t="shared" si="7"/>
        <v>4.62</v>
      </c>
      <c r="K500" s="885"/>
      <c r="L500" s="886"/>
    </row>
    <row r="501" spans="3:12" ht="16.5" customHeight="1" x14ac:dyDescent="0.3">
      <c r="C501" s="887" t="s">
        <v>1766</v>
      </c>
      <c r="D501" s="743" t="s">
        <v>122</v>
      </c>
      <c r="E501" s="896" t="s">
        <v>121</v>
      </c>
      <c r="F501" s="890">
        <v>1</v>
      </c>
      <c r="G501" s="892">
        <v>4.62</v>
      </c>
      <c r="H501" s="883"/>
      <c r="I501" s="883"/>
      <c r="J501" s="884">
        <f t="shared" si="7"/>
        <v>4.62</v>
      </c>
      <c r="K501" s="885"/>
      <c r="L501" s="886"/>
    </row>
    <row r="502" spans="3:12" ht="16.5" customHeight="1" x14ac:dyDescent="0.3">
      <c r="C502" s="887" t="s">
        <v>1790</v>
      </c>
      <c r="D502" s="743" t="s">
        <v>140</v>
      </c>
      <c r="E502" s="896" t="s">
        <v>782</v>
      </c>
      <c r="F502" s="890">
        <v>1</v>
      </c>
      <c r="G502" s="892">
        <v>6.17</v>
      </c>
      <c r="H502" s="883"/>
      <c r="I502" s="883"/>
      <c r="J502" s="884">
        <f t="shared" si="7"/>
        <v>6.17</v>
      </c>
      <c r="K502" s="885"/>
      <c r="L502" s="886"/>
    </row>
    <row r="503" spans="3:12" ht="16.5" customHeight="1" x14ac:dyDescent="0.3">
      <c r="C503" s="887" t="s">
        <v>1792</v>
      </c>
      <c r="D503" s="745" t="s">
        <v>3379</v>
      </c>
      <c r="E503" s="881" t="s">
        <v>125</v>
      </c>
      <c r="F503" s="737">
        <v>1</v>
      </c>
      <c r="G503" s="888">
        <v>39.1</v>
      </c>
      <c r="H503" s="883"/>
      <c r="I503" s="883"/>
      <c r="J503" s="884">
        <f t="shared" si="7"/>
        <v>39.1</v>
      </c>
      <c r="K503" s="885"/>
      <c r="L503" s="886"/>
    </row>
    <row r="504" spans="3:12" ht="16.5" customHeight="1" x14ac:dyDescent="0.3">
      <c r="C504" s="887" t="s">
        <v>3380</v>
      </c>
      <c r="D504" s="745" t="s">
        <v>3381</v>
      </c>
      <c r="E504" s="881" t="s">
        <v>125</v>
      </c>
      <c r="F504" s="892">
        <v>1</v>
      </c>
      <c r="G504" s="893">
        <v>347.87</v>
      </c>
      <c r="H504" s="883"/>
      <c r="I504" s="883"/>
      <c r="J504" s="884">
        <f t="shared" si="7"/>
        <v>347.87</v>
      </c>
      <c r="K504" s="885"/>
      <c r="L504" s="886"/>
    </row>
    <row r="505" spans="3:12" ht="16.5" customHeight="1" x14ac:dyDescent="0.3">
      <c r="C505" s="887" t="s">
        <v>1823</v>
      </c>
      <c r="D505" s="743" t="s">
        <v>1824</v>
      </c>
      <c r="E505" s="881" t="s">
        <v>125</v>
      </c>
      <c r="F505" s="892">
        <v>1</v>
      </c>
      <c r="G505" s="893">
        <v>60.34</v>
      </c>
      <c r="H505" s="883"/>
      <c r="I505" s="883"/>
      <c r="J505" s="884">
        <f t="shared" si="7"/>
        <v>60.34</v>
      </c>
      <c r="K505" s="885"/>
      <c r="L505" s="886"/>
    </row>
    <row r="506" spans="3:12" ht="16.5" customHeight="1" x14ac:dyDescent="0.3">
      <c r="C506" s="887" t="s">
        <v>1796</v>
      </c>
      <c r="D506" s="743" t="s">
        <v>3382</v>
      </c>
      <c r="E506" s="881" t="s">
        <v>125</v>
      </c>
      <c r="F506" s="892">
        <v>1</v>
      </c>
      <c r="G506" s="893">
        <v>14.15</v>
      </c>
      <c r="H506" s="883"/>
      <c r="I506" s="883"/>
      <c r="J506" s="884">
        <f t="shared" si="7"/>
        <v>14.15</v>
      </c>
      <c r="K506" s="885"/>
      <c r="L506" s="886"/>
    </row>
    <row r="507" spans="3:12" ht="16.5" customHeight="1" x14ac:dyDescent="0.3">
      <c r="C507" s="897"/>
      <c r="D507" s="743"/>
      <c r="E507" s="881"/>
      <c r="F507" s="901"/>
      <c r="G507" s="893"/>
      <c r="H507" s="883"/>
      <c r="I507" s="883"/>
      <c r="J507" s="884"/>
      <c r="K507" s="885"/>
      <c r="L507" s="886"/>
    </row>
    <row r="508" spans="3:12" ht="16.5" customHeight="1" x14ac:dyDescent="0.3">
      <c r="C508" s="897"/>
      <c r="D508" s="735" t="s">
        <v>1798</v>
      </c>
      <c r="E508" s="896"/>
      <c r="F508" s="890"/>
      <c r="G508" s="892"/>
      <c r="H508" s="883"/>
      <c r="I508" s="883"/>
      <c r="J508" s="884"/>
      <c r="K508" s="885"/>
      <c r="L508" s="886"/>
    </row>
    <row r="509" spans="3:12" ht="16.5" customHeight="1" x14ac:dyDescent="0.3">
      <c r="C509" s="887" t="s">
        <v>1801</v>
      </c>
      <c r="D509" s="743" t="s">
        <v>155</v>
      </c>
      <c r="E509" s="881" t="s">
        <v>128</v>
      </c>
      <c r="F509" s="737">
        <v>1</v>
      </c>
      <c r="G509" s="888">
        <v>12.32</v>
      </c>
      <c r="H509" s="883"/>
      <c r="I509" s="883"/>
      <c r="J509" s="884">
        <f t="shared" si="7"/>
        <v>12.32</v>
      </c>
      <c r="K509" s="885"/>
      <c r="L509" s="886"/>
    </row>
    <row r="510" spans="3:12" ht="16.5" customHeight="1" x14ac:dyDescent="0.3">
      <c r="C510" s="887" t="s">
        <v>1805</v>
      </c>
      <c r="D510" s="743" t="s">
        <v>159</v>
      </c>
      <c r="E510" s="881" t="s">
        <v>128</v>
      </c>
      <c r="F510" s="737">
        <v>1</v>
      </c>
      <c r="G510" s="888">
        <v>10.78</v>
      </c>
      <c r="H510" s="883"/>
      <c r="I510" s="883"/>
      <c r="J510" s="884">
        <f t="shared" si="7"/>
        <v>10.78</v>
      </c>
      <c r="K510" s="885"/>
      <c r="L510" s="886"/>
    </row>
    <row r="511" spans="3:12" ht="16.5" customHeight="1" x14ac:dyDescent="0.3">
      <c r="C511" s="887" t="s">
        <v>1820</v>
      </c>
      <c r="D511" s="743" t="s">
        <v>277</v>
      </c>
      <c r="E511" s="881" t="s">
        <v>125</v>
      </c>
      <c r="F511" s="737">
        <v>1</v>
      </c>
      <c r="G511" s="888">
        <v>16.559999999999999</v>
      </c>
      <c r="H511" s="883"/>
      <c r="I511" s="883"/>
      <c r="J511" s="884">
        <f t="shared" si="7"/>
        <v>16.559999999999999</v>
      </c>
      <c r="K511" s="885"/>
      <c r="L511" s="886"/>
    </row>
    <row r="512" spans="3:12" ht="16.5" customHeight="1" x14ac:dyDescent="0.3">
      <c r="C512" s="887" t="s">
        <v>1821</v>
      </c>
      <c r="D512" s="743" t="s">
        <v>3375</v>
      </c>
      <c r="E512" s="881" t="s">
        <v>125</v>
      </c>
      <c r="F512" s="737">
        <v>1</v>
      </c>
      <c r="G512" s="888">
        <v>8.25</v>
      </c>
      <c r="H512" s="883"/>
      <c r="I512" s="883"/>
      <c r="J512" s="884">
        <f t="shared" si="7"/>
        <v>8.25</v>
      </c>
      <c r="K512" s="885"/>
      <c r="L512" s="886"/>
    </row>
    <row r="513" spans="3:12" ht="16.5" customHeight="1" x14ac:dyDescent="0.3">
      <c r="C513" s="887" t="s">
        <v>2178</v>
      </c>
      <c r="D513" s="745" t="s">
        <v>3383</v>
      </c>
      <c r="E513" s="881" t="s">
        <v>793</v>
      </c>
      <c r="F513" s="737">
        <v>1</v>
      </c>
      <c r="G513" s="888">
        <v>24.4</v>
      </c>
      <c r="H513" s="883"/>
      <c r="I513" s="883"/>
      <c r="J513" s="884">
        <f t="shared" si="7"/>
        <v>24.4</v>
      </c>
      <c r="K513" s="885"/>
      <c r="L513" s="886"/>
    </row>
    <row r="514" spans="3:12" ht="16.5" customHeight="1" x14ac:dyDescent="0.3">
      <c r="C514" s="887" t="s">
        <v>1826</v>
      </c>
      <c r="D514" s="743" t="s">
        <v>3384</v>
      </c>
      <c r="E514" s="881" t="s">
        <v>793</v>
      </c>
      <c r="F514" s="737">
        <v>1</v>
      </c>
      <c r="G514" s="888">
        <v>25.19</v>
      </c>
      <c r="H514" s="883"/>
      <c r="I514" s="883"/>
      <c r="J514" s="884">
        <f t="shared" si="7"/>
        <v>25.19</v>
      </c>
      <c r="K514" s="885"/>
      <c r="L514" s="886"/>
    </row>
    <row r="515" spans="3:12" ht="16.5" customHeight="1" x14ac:dyDescent="0.3">
      <c r="C515" s="887" t="s">
        <v>1835</v>
      </c>
      <c r="D515" s="743" t="s">
        <v>1753</v>
      </c>
      <c r="E515" s="881" t="s">
        <v>125</v>
      </c>
      <c r="F515" s="737">
        <v>1</v>
      </c>
      <c r="G515" s="888">
        <v>8.93</v>
      </c>
      <c r="H515" s="883"/>
      <c r="I515" s="883"/>
      <c r="J515" s="884">
        <f t="shared" si="7"/>
        <v>8.93</v>
      </c>
      <c r="K515" s="885"/>
      <c r="L515" s="886"/>
    </row>
    <row r="516" spans="3:12" ht="16.5" customHeight="1" x14ac:dyDescent="0.3">
      <c r="C516" s="887" t="s">
        <v>1808</v>
      </c>
      <c r="D516" s="743" t="s">
        <v>3385</v>
      </c>
      <c r="E516" s="881" t="s">
        <v>128</v>
      </c>
      <c r="F516" s="737">
        <v>1</v>
      </c>
      <c r="G516" s="888">
        <v>12.88</v>
      </c>
      <c r="H516" s="883"/>
      <c r="I516" s="883"/>
      <c r="J516" s="884">
        <f t="shared" si="7"/>
        <v>12.88</v>
      </c>
      <c r="K516" s="885"/>
      <c r="L516" s="886"/>
    </row>
    <row r="517" spans="3:12" ht="16.5" customHeight="1" x14ac:dyDescent="0.3">
      <c r="C517" s="887" t="s">
        <v>1806</v>
      </c>
      <c r="D517" s="743" t="s">
        <v>1807</v>
      </c>
      <c r="E517" s="881" t="s">
        <v>128</v>
      </c>
      <c r="F517" s="737">
        <v>1</v>
      </c>
      <c r="G517" s="888">
        <v>12.54</v>
      </c>
      <c r="H517" s="883"/>
      <c r="I517" s="883"/>
      <c r="J517" s="884">
        <f t="shared" si="7"/>
        <v>12.54</v>
      </c>
      <c r="K517" s="885"/>
      <c r="L517" s="886"/>
    </row>
    <row r="518" spans="3:12" ht="16.5" customHeight="1" x14ac:dyDescent="0.3">
      <c r="C518" s="887" t="s">
        <v>1812</v>
      </c>
      <c r="D518" s="743" t="s">
        <v>3386</v>
      </c>
      <c r="E518" s="896" t="s">
        <v>121</v>
      </c>
      <c r="F518" s="737">
        <v>1</v>
      </c>
      <c r="G518" s="888">
        <v>7.14</v>
      </c>
      <c r="H518" s="883"/>
      <c r="I518" s="883"/>
      <c r="J518" s="884">
        <f t="shared" si="7"/>
        <v>7.14</v>
      </c>
      <c r="K518" s="885"/>
      <c r="L518" s="886"/>
    </row>
    <row r="519" spans="3:12" ht="16.5" customHeight="1" x14ac:dyDescent="0.3">
      <c r="C519" s="887" t="s">
        <v>2454</v>
      </c>
      <c r="D519" s="743" t="s">
        <v>278</v>
      </c>
      <c r="E519" s="881" t="s">
        <v>125</v>
      </c>
      <c r="F519" s="737">
        <v>1</v>
      </c>
      <c r="G519" s="888">
        <v>13.42</v>
      </c>
      <c r="H519" s="883"/>
      <c r="I519" s="883"/>
      <c r="J519" s="884">
        <f t="shared" si="7"/>
        <v>13.42</v>
      </c>
      <c r="K519" s="885"/>
      <c r="L519" s="886"/>
    </row>
    <row r="520" spans="3:12" ht="16.5" customHeight="1" x14ac:dyDescent="0.3">
      <c r="C520" s="887" t="s">
        <v>1814</v>
      </c>
      <c r="D520" s="743" t="s">
        <v>1815</v>
      </c>
      <c r="E520" s="881" t="s">
        <v>793</v>
      </c>
      <c r="F520" s="737">
        <v>1</v>
      </c>
      <c r="G520" s="888">
        <v>13.2</v>
      </c>
      <c r="H520" s="883"/>
      <c r="I520" s="883"/>
      <c r="J520" s="884">
        <f t="shared" si="7"/>
        <v>13.2</v>
      </c>
      <c r="K520" s="885"/>
      <c r="L520" s="886"/>
    </row>
    <row r="521" spans="3:12" ht="16.5" customHeight="1" x14ac:dyDescent="0.3">
      <c r="C521" s="887" t="s">
        <v>1906</v>
      </c>
      <c r="D521" s="743" t="s">
        <v>3387</v>
      </c>
      <c r="E521" s="881" t="s">
        <v>793</v>
      </c>
      <c r="F521" s="737">
        <v>1</v>
      </c>
      <c r="G521" s="888">
        <v>16.260000000000002</v>
      </c>
      <c r="H521" s="883"/>
      <c r="I521" s="883"/>
      <c r="J521" s="884">
        <f t="shared" si="7"/>
        <v>16.260000000000002</v>
      </c>
      <c r="K521" s="885"/>
      <c r="L521" s="886"/>
    </row>
    <row r="522" spans="3:12" s="303" customFormat="1" x14ac:dyDescent="0.3">
      <c r="C522" s="887" t="s">
        <v>2457</v>
      </c>
      <c r="D522" s="743" t="s">
        <v>3388</v>
      </c>
      <c r="E522" s="881" t="s">
        <v>125</v>
      </c>
      <c r="F522" s="737">
        <v>1</v>
      </c>
      <c r="G522" s="888">
        <v>41.29</v>
      </c>
      <c r="H522" s="883"/>
      <c r="I522" s="883"/>
      <c r="J522" s="884">
        <f t="shared" si="7"/>
        <v>41.29</v>
      </c>
      <c r="K522" s="885"/>
      <c r="L522" s="886"/>
    </row>
    <row r="523" spans="3:12" x14ac:dyDescent="0.3">
      <c r="C523" s="887" t="s">
        <v>3389</v>
      </c>
      <c r="D523" s="743" t="s">
        <v>573</v>
      </c>
      <c r="E523" s="881" t="s">
        <v>125</v>
      </c>
      <c r="F523" s="737">
        <v>1</v>
      </c>
      <c r="G523" s="888">
        <v>15.3</v>
      </c>
      <c r="H523" s="883"/>
      <c r="I523" s="883"/>
      <c r="J523" s="884">
        <f t="shared" si="7"/>
        <v>15.3</v>
      </c>
      <c r="K523" s="885"/>
      <c r="L523" s="886"/>
    </row>
    <row r="524" spans="3:12" ht="16.5" customHeight="1" x14ac:dyDescent="0.3">
      <c r="C524" s="887" t="s">
        <v>1838</v>
      </c>
      <c r="D524" s="743" t="s">
        <v>3390</v>
      </c>
      <c r="E524" s="881" t="s">
        <v>793</v>
      </c>
      <c r="F524" s="737">
        <v>1</v>
      </c>
      <c r="G524" s="888">
        <v>13.12</v>
      </c>
      <c r="H524" s="883"/>
      <c r="I524" s="883"/>
      <c r="J524" s="884">
        <f t="shared" si="7"/>
        <v>13.12</v>
      </c>
      <c r="K524" s="885"/>
      <c r="L524" s="886"/>
    </row>
    <row r="525" spans="3:12" ht="16.5" customHeight="1" x14ac:dyDescent="0.3">
      <c r="C525" s="887" t="s">
        <v>1841</v>
      </c>
      <c r="D525" s="743" t="s">
        <v>1842</v>
      </c>
      <c r="E525" s="881" t="s">
        <v>793</v>
      </c>
      <c r="F525" s="737">
        <v>1</v>
      </c>
      <c r="G525" s="888">
        <v>16.3</v>
      </c>
      <c r="H525" s="883"/>
      <c r="I525" s="883"/>
      <c r="J525" s="884">
        <f t="shared" si="7"/>
        <v>16.3</v>
      </c>
      <c r="K525" s="885"/>
      <c r="L525" s="886"/>
    </row>
    <row r="526" spans="3:12" ht="16.5" customHeight="1" x14ac:dyDescent="0.3">
      <c r="C526" s="887" t="s">
        <v>1916</v>
      </c>
      <c r="D526" s="743" t="s">
        <v>3391</v>
      </c>
      <c r="E526" s="881" t="s">
        <v>793</v>
      </c>
      <c r="F526" s="737">
        <v>1</v>
      </c>
      <c r="G526" s="888">
        <v>25.32</v>
      </c>
      <c r="H526" s="883"/>
      <c r="I526" s="883"/>
      <c r="J526" s="884">
        <f t="shared" si="7"/>
        <v>25.32</v>
      </c>
      <c r="K526" s="885"/>
      <c r="L526" s="886"/>
    </row>
    <row r="527" spans="3:12" ht="16.5" customHeight="1" x14ac:dyDescent="0.3">
      <c r="C527" s="887" t="s">
        <v>1804</v>
      </c>
      <c r="D527" s="743" t="s">
        <v>1894</v>
      </c>
      <c r="E527" s="881" t="s">
        <v>125</v>
      </c>
      <c r="F527" s="737">
        <v>1</v>
      </c>
      <c r="G527" s="899">
        <v>10.039999999999999</v>
      </c>
      <c r="H527" s="883"/>
      <c r="I527" s="883"/>
      <c r="J527" s="884">
        <f t="shared" si="7"/>
        <v>10.039999999999999</v>
      </c>
      <c r="K527" s="885"/>
      <c r="L527" s="886"/>
    </row>
    <row r="528" spans="3:12" ht="16.5" customHeight="1" x14ac:dyDescent="0.3">
      <c r="C528" s="887" t="s">
        <v>1813</v>
      </c>
      <c r="D528" s="743" t="s">
        <v>205</v>
      </c>
      <c r="E528" s="896" t="s">
        <v>797</v>
      </c>
      <c r="F528" s="737">
        <v>1</v>
      </c>
      <c r="G528" s="899">
        <v>10.31</v>
      </c>
      <c r="H528" s="883"/>
      <c r="I528" s="883"/>
      <c r="J528" s="884">
        <f t="shared" si="7"/>
        <v>10.31</v>
      </c>
      <c r="K528" s="885"/>
      <c r="L528" s="886"/>
    </row>
    <row r="529" spans="3:12" ht="16.5" customHeight="1" x14ac:dyDescent="0.3">
      <c r="C529" s="887" t="s">
        <v>1811</v>
      </c>
      <c r="D529" s="743" t="s">
        <v>177</v>
      </c>
      <c r="E529" s="881" t="s">
        <v>786</v>
      </c>
      <c r="F529" s="737">
        <v>1</v>
      </c>
      <c r="G529" s="888">
        <v>4.12</v>
      </c>
      <c r="H529" s="883"/>
      <c r="I529" s="883"/>
      <c r="J529" s="884">
        <f t="shared" si="7"/>
        <v>4.12</v>
      </c>
      <c r="K529" s="885"/>
      <c r="L529" s="886"/>
    </row>
    <row r="530" spans="3:12" ht="16.5" customHeight="1" x14ac:dyDescent="0.3">
      <c r="C530" s="887" t="s">
        <v>2460</v>
      </c>
      <c r="D530" s="743" t="s">
        <v>1644</v>
      </c>
      <c r="E530" s="896" t="s">
        <v>782</v>
      </c>
      <c r="F530" s="737">
        <v>1</v>
      </c>
      <c r="G530" s="888">
        <v>3.6</v>
      </c>
      <c r="H530" s="883"/>
      <c r="I530" s="883"/>
      <c r="J530" s="884">
        <f t="shared" si="7"/>
        <v>3.6</v>
      </c>
      <c r="K530" s="885"/>
      <c r="L530" s="886"/>
    </row>
    <row r="531" spans="3:12" s="303" customFormat="1" x14ac:dyDescent="0.3">
      <c r="C531" s="887" t="s">
        <v>1836</v>
      </c>
      <c r="D531" s="743" t="s">
        <v>141</v>
      </c>
      <c r="E531" s="896" t="s">
        <v>121</v>
      </c>
      <c r="F531" s="737">
        <v>1</v>
      </c>
      <c r="G531" s="888">
        <v>4</v>
      </c>
      <c r="H531" s="883"/>
      <c r="I531" s="883"/>
      <c r="J531" s="884">
        <f t="shared" si="7"/>
        <v>4</v>
      </c>
      <c r="K531" s="885"/>
      <c r="L531" s="886"/>
    </row>
    <row r="532" spans="3:12" x14ac:dyDescent="0.3">
      <c r="C532" s="887" t="s">
        <v>1837</v>
      </c>
      <c r="D532" s="743" t="s">
        <v>142</v>
      </c>
      <c r="E532" s="896" t="s">
        <v>121</v>
      </c>
      <c r="F532" s="737">
        <v>1</v>
      </c>
      <c r="G532" s="888">
        <v>6.38</v>
      </c>
      <c r="H532" s="883"/>
      <c r="I532" s="883"/>
      <c r="J532" s="884">
        <f t="shared" si="7"/>
        <v>6.38</v>
      </c>
      <c r="K532" s="885"/>
      <c r="L532" s="886"/>
    </row>
    <row r="533" spans="3:12" ht="16.5" customHeight="1" x14ac:dyDescent="0.3">
      <c r="C533" s="887" t="s">
        <v>1840</v>
      </c>
      <c r="D533" s="743" t="s">
        <v>130</v>
      </c>
      <c r="E533" s="896" t="s">
        <v>121</v>
      </c>
      <c r="F533" s="737">
        <v>1</v>
      </c>
      <c r="G533" s="888">
        <v>4.03</v>
      </c>
      <c r="H533" s="883"/>
      <c r="I533" s="883"/>
      <c r="J533" s="884">
        <f t="shared" ref="J533:J596" si="8">F533*G533</f>
        <v>4.03</v>
      </c>
      <c r="K533" s="885"/>
      <c r="L533" s="886"/>
    </row>
    <row r="534" spans="3:12" ht="16.5" customHeight="1" x14ac:dyDescent="0.3">
      <c r="C534" s="887" t="s">
        <v>1816</v>
      </c>
      <c r="D534" s="743" t="s">
        <v>3392</v>
      </c>
      <c r="E534" s="896" t="s">
        <v>121</v>
      </c>
      <c r="F534" s="890">
        <v>1</v>
      </c>
      <c r="G534" s="892">
        <v>8.7200000000000006</v>
      </c>
      <c r="H534" s="883"/>
      <c r="I534" s="883"/>
      <c r="J534" s="884">
        <f t="shared" si="8"/>
        <v>8.7200000000000006</v>
      </c>
      <c r="K534" s="885"/>
      <c r="L534" s="886"/>
    </row>
    <row r="535" spans="3:12" ht="16.5" customHeight="1" x14ac:dyDescent="0.3">
      <c r="C535" s="887" t="s">
        <v>1819</v>
      </c>
      <c r="D535" s="743" t="s">
        <v>835</v>
      </c>
      <c r="E535" s="896" t="s">
        <v>121</v>
      </c>
      <c r="F535" s="890">
        <v>1</v>
      </c>
      <c r="G535" s="892">
        <v>4.22</v>
      </c>
      <c r="H535" s="883"/>
      <c r="I535" s="883"/>
      <c r="J535" s="884">
        <f t="shared" si="8"/>
        <v>4.22</v>
      </c>
      <c r="K535" s="885"/>
      <c r="L535" s="886"/>
    </row>
    <row r="536" spans="3:12" ht="16.5" customHeight="1" x14ac:dyDescent="0.3">
      <c r="C536" s="887" t="s">
        <v>2222</v>
      </c>
      <c r="D536" s="743" t="s">
        <v>3392</v>
      </c>
      <c r="E536" s="896" t="s">
        <v>121</v>
      </c>
      <c r="F536" s="890">
        <v>1</v>
      </c>
      <c r="G536" s="892">
        <v>13.09</v>
      </c>
      <c r="H536" s="883"/>
      <c r="I536" s="883"/>
      <c r="J536" s="884">
        <f t="shared" si="8"/>
        <v>13.09</v>
      </c>
      <c r="K536" s="885"/>
      <c r="L536" s="886"/>
    </row>
    <row r="537" spans="3:12" ht="16.5" customHeight="1" x14ac:dyDescent="0.3">
      <c r="C537" s="887" t="s">
        <v>2214</v>
      </c>
      <c r="D537" s="743" t="s">
        <v>122</v>
      </c>
      <c r="E537" s="896" t="s">
        <v>121</v>
      </c>
      <c r="F537" s="890">
        <v>1</v>
      </c>
      <c r="G537" s="892">
        <v>2.99</v>
      </c>
      <c r="H537" s="883"/>
      <c r="I537" s="883"/>
      <c r="J537" s="884">
        <f t="shared" si="8"/>
        <v>2.99</v>
      </c>
      <c r="K537" s="885"/>
      <c r="L537" s="886"/>
    </row>
    <row r="538" spans="3:12" ht="16.5" customHeight="1" x14ac:dyDescent="0.3">
      <c r="C538" s="887" t="s">
        <v>2218</v>
      </c>
      <c r="D538" s="743" t="s">
        <v>140</v>
      </c>
      <c r="E538" s="896" t="s">
        <v>782</v>
      </c>
      <c r="F538" s="890">
        <v>1</v>
      </c>
      <c r="G538" s="892">
        <v>7.26</v>
      </c>
      <c r="H538" s="883"/>
      <c r="I538" s="883"/>
      <c r="J538" s="884">
        <f t="shared" si="8"/>
        <v>7.26</v>
      </c>
      <c r="K538" s="885"/>
      <c r="L538" s="886"/>
    </row>
    <row r="539" spans="3:12" ht="16.5" customHeight="1" x14ac:dyDescent="0.3">
      <c r="C539" s="887" t="s">
        <v>2212</v>
      </c>
      <c r="D539" s="743" t="s">
        <v>122</v>
      </c>
      <c r="E539" s="896" t="s">
        <v>121</v>
      </c>
      <c r="F539" s="890">
        <v>1</v>
      </c>
      <c r="G539" s="892">
        <v>2.48</v>
      </c>
      <c r="H539" s="883"/>
      <c r="I539" s="883"/>
      <c r="J539" s="884">
        <f t="shared" si="8"/>
        <v>2.48</v>
      </c>
      <c r="K539" s="885"/>
      <c r="L539" s="886"/>
    </row>
    <row r="540" spans="3:12" s="303" customFormat="1" x14ac:dyDescent="0.3">
      <c r="C540" s="897"/>
      <c r="D540" s="743"/>
      <c r="E540" s="896"/>
      <c r="F540" s="890"/>
      <c r="G540" s="892"/>
      <c r="H540" s="883"/>
      <c r="I540" s="883"/>
      <c r="J540" s="884"/>
      <c r="K540" s="885"/>
      <c r="L540" s="886"/>
    </row>
    <row r="541" spans="3:12" x14ac:dyDescent="0.3">
      <c r="C541" s="898"/>
      <c r="D541" s="735" t="s">
        <v>1844</v>
      </c>
      <c r="E541" s="896"/>
      <c r="F541" s="737"/>
      <c r="G541" s="899"/>
      <c r="H541" s="883"/>
      <c r="I541" s="883"/>
      <c r="J541" s="884"/>
      <c r="K541" s="885"/>
      <c r="L541" s="886"/>
    </row>
    <row r="542" spans="3:12" ht="16.5" customHeight="1" x14ac:dyDescent="0.3">
      <c r="C542" s="887" t="s">
        <v>1848</v>
      </c>
      <c r="D542" s="743" t="s">
        <v>2531</v>
      </c>
      <c r="E542" s="881" t="s">
        <v>793</v>
      </c>
      <c r="F542" s="737">
        <v>1</v>
      </c>
      <c r="G542" s="888">
        <v>21.41</v>
      </c>
      <c r="H542" s="883"/>
      <c r="I542" s="883"/>
      <c r="J542" s="884">
        <f t="shared" si="8"/>
        <v>21.41</v>
      </c>
      <c r="K542" s="885"/>
      <c r="L542" s="886"/>
    </row>
    <row r="543" spans="3:12" ht="16.5" customHeight="1" x14ac:dyDescent="0.3">
      <c r="C543" s="887" t="s">
        <v>1852</v>
      </c>
      <c r="D543" s="743" t="s">
        <v>3393</v>
      </c>
      <c r="E543" s="881" t="s">
        <v>793</v>
      </c>
      <c r="F543" s="737">
        <v>1</v>
      </c>
      <c r="G543" s="888">
        <v>18.89</v>
      </c>
      <c r="H543" s="883"/>
      <c r="I543" s="883"/>
      <c r="J543" s="884">
        <f t="shared" si="8"/>
        <v>18.89</v>
      </c>
      <c r="K543" s="885"/>
      <c r="L543" s="886"/>
    </row>
    <row r="544" spans="3:12" ht="16.5" customHeight="1" x14ac:dyDescent="0.3">
      <c r="C544" s="887" t="s">
        <v>2184</v>
      </c>
      <c r="D544" s="743" t="s">
        <v>3394</v>
      </c>
      <c r="E544" s="881" t="s">
        <v>793</v>
      </c>
      <c r="F544" s="737">
        <v>1</v>
      </c>
      <c r="G544" s="888">
        <v>16.02</v>
      </c>
      <c r="H544" s="883"/>
      <c r="I544" s="883"/>
      <c r="J544" s="884">
        <f t="shared" si="8"/>
        <v>16.02</v>
      </c>
      <c r="K544" s="885"/>
      <c r="L544" s="886"/>
    </row>
    <row r="545" spans="3:12" ht="16.5" customHeight="1" x14ac:dyDescent="0.3">
      <c r="C545" s="887" t="s">
        <v>1901</v>
      </c>
      <c r="D545" s="743" t="s">
        <v>686</v>
      </c>
      <c r="E545" s="881" t="s">
        <v>125</v>
      </c>
      <c r="F545" s="737">
        <v>1</v>
      </c>
      <c r="G545" s="888">
        <v>15.18</v>
      </c>
      <c r="H545" s="883"/>
      <c r="I545" s="883"/>
      <c r="J545" s="884">
        <f t="shared" si="8"/>
        <v>15.18</v>
      </c>
      <c r="K545" s="885"/>
      <c r="L545" s="886"/>
    </row>
    <row r="546" spans="3:12" ht="16.5" customHeight="1" x14ac:dyDescent="0.3">
      <c r="C546" s="887" t="s">
        <v>2168</v>
      </c>
      <c r="D546" s="743" t="s">
        <v>3395</v>
      </c>
      <c r="E546" s="881" t="s">
        <v>793</v>
      </c>
      <c r="F546" s="737">
        <v>1</v>
      </c>
      <c r="G546" s="888">
        <v>21.16</v>
      </c>
      <c r="H546" s="883"/>
      <c r="I546" s="883"/>
      <c r="J546" s="884">
        <f t="shared" si="8"/>
        <v>21.16</v>
      </c>
      <c r="K546" s="885"/>
      <c r="L546" s="886"/>
    </row>
    <row r="547" spans="3:12" ht="16.5" customHeight="1" x14ac:dyDescent="0.3">
      <c r="C547" s="887" t="s">
        <v>1868</v>
      </c>
      <c r="D547" s="745" t="s">
        <v>3396</v>
      </c>
      <c r="E547" s="881" t="s">
        <v>793</v>
      </c>
      <c r="F547" s="737">
        <v>1</v>
      </c>
      <c r="G547" s="888">
        <v>20.95</v>
      </c>
      <c r="H547" s="883"/>
      <c r="I547" s="883"/>
      <c r="J547" s="884">
        <f t="shared" si="8"/>
        <v>20.95</v>
      </c>
      <c r="K547" s="885"/>
      <c r="L547" s="886"/>
    </row>
    <row r="548" spans="3:12" ht="16.5" customHeight="1" x14ac:dyDescent="0.3">
      <c r="C548" s="887" t="s">
        <v>1872</v>
      </c>
      <c r="D548" s="745" t="s">
        <v>3396</v>
      </c>
      <c r="E548" s="881" t="s">
        <v>793</v>
      </c>
      <c r="F548" s="737">
        <v>1</v>
      </c>
      <c r="G548" s="888">
        <v>21.34</v>
      </c>
      <c r="H548" s="883"/>
      <c r="I548" s="883"/>
      <c r="J548" s="884">
        <f t="shared" si="8"/>
        <v>21.34</v>
      </c>
      <c r="K548" s="885"/>
      <c r="L548" s="886"/>
    </row>
    <row r="549" spans="3:12" ht="16.5" customHeight="1" x14ac:dyDescent="0.3">
      <c r="C549" s="887" t="s">
        <v>2166</v>
      </c>
      <c r="D549" s="745" t="s">
        <v>156</v>
      </c>
      <c r="E549" s="881" t="s">
        <v>793</v>
      </c>
      <c r="F549" s="901">
        <v>1</v>
      </c>
      <c r="G549" s="902">
        <v>5.77</v>
      </c>
      <c r="H549" s="883"/>
      <c r="I549" s="883"/>
      <c r="J549" s="884">
        <f t="shared" si="8"/>
        <v>5.77</v>
      </c>
      <c r="K549" s="885"/>
      <c r="L549" s="886"/>
    </row>
    <row r="550" spans="3:12" ht="16.5" customHeight="1" x14ac:dyDescent="0.3">
      <c r="C550" s="887" t="s">
        <v>1855</v>
      </c>
      <c r="D550" s="745" t="s">
        <v>2535</v>
      </c>
      <c r="E550" s="881" t="s">
        <v>793</v>
      </c>
      <c r="F550" s="901">
        <v>1</v>
      </c>
      <c r="G550" s="902">
        <v>19.3</v>
      </c>
      <c r="H550" s="883"/>
      <c r="I550" s="883"/>
      <c r="J550" s="884">
        <f t="shared" si="8"/>
        <v>19.3</v>
      </c>
      <c r="K550" s="885"/>
      <c r="L550" s="886"/>
    </row>
    <row r="551" spans="3:12" ht="16.5" customHeight="1" x14ac:dyDescent="0.3">
      <c r="C551" s="887" t="s">
        <v>1862</v>
      </c>
      <c r="D551" s="745" t="s">
        <v>2537</v>
      </c>
      <c r="E551" s="881" t="s">
        <v>793</v>
      </c>
      <c r="F551" s="901">
        <v>1</v>
      </c>
      <c r="G551" s="902">
        <v>15.48</v>
      </c>
      <c r="H551" s="883"/>
      <c r="I551" s="883"/>
      <c r="J551" s="884">
        <f t="shared" si="8"/>
        <v>15.48</v>
      </c>
      <c r="K551" s="885"/>
      <c r="L551" s="886"/>
    </row>
    <row r="552" spans="3:12" ht="16.5" customHeight="1" x14ac:dyDescent="0.3">
      <c r="C552" s="887" t="s">
        <v>1864</v>
      </c>
      <c r="D552" s="745" t="s">
        <v>156</v>
      </c>
      <c r="E552" s="881" t="s">
        <v>793</v>
      </c>
      <c r="F552" s="901">
        <v>1</v>
      </c>
      <c r="G552" s="902">
        <v>7.97</v>
      </c>
      <c r="H552" s="883"/>
      <c r="I552" s="883"/>
      <c r="J552" s="884">
        <f t="shared" si="8"/>
        <v>7.97</v>
      </c>
      <c r="K552" s="885"/>
      <c r="L552" s="886"/>
    </row>
    <row r="553" spans="3:12" ht="16.5" customHeight="1" x14ac:dyDescent="0.3">
      <c r="C553" s="887" t="s">
        <v>1861</v>
      </c>
      <c r="D553" s="743" t="s">
        <v>177</v>
      </c>
      <c r="E553" s="881" t="s">
        <v>786</v>
      </c>
      <c r="F553" s="737">
        <v>1</v>
      </c>
      <c r="G553" s="888">
        <v>4.28</v>
      </c>
      <c r="H553" s="883"/>
      <c r="I553" s="883"/>
      <c r="J553" s="884">
        <f t="shared" si="8"/>
        <v>4.28</v>
      </c>
      <c r="K553" s="885"/>
      <c r="L553" s="886"/>
    </row>
    <row r="554" spans="3:12" s="303" customFormat="1" x14ac:dyDescent="0.3">
      <c r="C554" s="887" t="s">
        <v>1883</v>
      </c>
      <c r="D554" s="743" t="s">
        <v>1644</v>
      </c>
      <c r="E554" s="896" t="s">
        <v>782</v>
      </c>
      <c r="F554" s="737">
        <v>1</v>
      </c>
      <c r="G554" s="888">
        <v>4.88</v>
      </c>
      <c r="H554" s="883"/>
      <c r="I554" s="883"/>
      <c r="J554" s="884">
        <f t="shared" si="8"/>
        <v>4.88</v>
      </c>
      <c r="K554" s="885"/>
      <c r="L554" s="886"/>
    </row>
    <row r="555" spans="3:12" x14ac:dyDescent="0.3">
      <c r="C555" s="887" t="s">
        <v>1881</v>
      </c>
      <c r="D555" s="743" t="s">
        <v>828</v>
      </c>
      <c r="E555" s="881" t="s">
        <v>120</v>
      </c>
      <c r="F555" s="737">
        <v>1</v>
      </c>
      <c r="G555" s="888">
        <v>3.84</v>
      </c>
      <c r="H555" s="883"/>
      <c r="I555" s="883"/>
      <c r="J555" s="884">
        <f t="shared" si="8"/>
        <v>3.84</v>
      </c>
      <c r="K555" s="885"/>
      <c r="L555" s="886"/>
    </row>
    <row r="556" spans="3:12" ht="16.5" customHeight="1" x14ac:dyDescent="0.3">
      <c r="C556" s="887" t="s">
        <v>2468</v>
      </c>
      <c r="D556" s="743" t="s">
        <v>827</v>
      </c>
      <c r="E556" s="881" t="s">
        <v>120</v>
      </c>
      <c r="F556" s="737">
        <v>1</v>
      </c>
      <c r="G556" s="888">
        <v>2.1</v>
      </c>
      <c r="H556" s="883"/>
      <c r="I556" s="883"/>
      <c r="J556" s="884">
        <f t="shared" si="8"/>
        <v>2.1</v>
      </c>
      <c r="K556" s="885"/>
      <c r="L556" s="886"/>
    </row>
    <row r="557" spans="3:12" ht="16.5" customHeight="1" x14ac:dyDescent="0.3">
      <c r="C557" s="887" t="s">
        <v>2215</v>
      </c>
      <c r="D557" s="743" t="s">
        <v>122</v>
      </c>
      <c r="E557" s="896" t="s">
        <v>121</v>
      </c>
      <c r="F557" s="890">
        <v>1</v>
      </c>
      <c r="G557" s="892">
        <v>4.7699999999999996</v>
      </c>
      <c r="H557" s="883"/>
      <c r="I557" s="883"/>
      <c r="J557" s="884">
        <f t="shared" si="8"/>
        <v>4.7699999999999996</v>
      </c>
      <c r="K557" s="885"/>
      <c r="L557" s="886"/>
    </row>
    <row r="558" spans="3:12" ht="16.5" customHeight="1" x14ac:dyDescent="0.3">
      <c r="C558" s="887" t="s">
        <v>1850</v>
      </c>
      <c r="D558" s="743" t="s">
        <v>122</v>
      </c>
      <c r="E558" s="896" t="s">
        <v>121</v>
      </c>
      <c r="F558" s="890">
        <v>1</v>
      </c>
      <c r="G558" s="892">
        <v>4.3499999999999996</v>
      </c>
      <c r="H558" s="883"/>
      <c r="I558" s="883"/>
      <c r="J558" s="884">
        <f t="shared" si="8"/>
        <v>4.3499999999999996</v>
      </c>
      <c r="K558" s="885"/>
      <c r="L558" s="886"/>
    </row>
    <row r="559" spans="3:12" ht="16.5" customHeight="1" x14ac:dyDescent="0.3">
      <c r="C559" s="887" t="s">
        <v>2220</v>
      </c>
      <c r="D559" s="743" t="s">
        <v>122</v>
      </c>
      <c r="E559" s="896" t="s">
        <v>121</v>
      </c>
      <c r="F559" s="890">
        <v>1</v>
      </c>
      <c r="G559" s="892">
        <v>4.42</v>
      </c>
      <c r="H559" s="883"/>
      <c r="I559" s="883"/>
      <c r="J559" s="884">
        <f t="shared" si="8"/>
        <v>4.42</v>
      </c>
      <c r="K559" s="885"/>
      <c r="L559" s="886"/>
    </row>
    <row r="560" spans="3:12" ht="16.5" customHeight="1" x14ac:dyDescent="0.3">
      <c r="C560" s="887" t="s">
        <v>1866</v>
      </c>
      <c r="D560" s="743" t="s">
        <v>122</v>
      </c>
      <c r="E560" s="896" t="s">
        <v>121</v>
      </c>
      <c r="F560" s="890">
        <v>1</v>
      </c>
      <c r="G560" s="892">
        <v>4.03</v>
      </c>
      <c r="H560" s="883"/>
      <c r="I560" s="883"/>
      <c r="J560" s="884">
        <f t="shared" si="8"/>
        <v>4.03</v>
      </c>
      <c r="K560" s="885"/>
      <c r="L560" s="886"/>
    </row>
    <row r="561" spans="3:12" ht="16.5" customHeight="1" x14ac:dyDescent="0.3">
      <c r="C561" s="887" t="s">
        <v>2211</v>
      </c>
      <c r="D561" s="743" t="s">
        <v>122</v>
      </c>
      <c r="E561" s="896" t="s">
        <v>121</v>
      </c>
      <c r="F561" s="890">
        <v>1</v>
      </c>
      <c r="G561" s="892">
        <v>2.7</v>
      </c>
      <c r="H561" s="883"/>
      <c r="I561" s="883"/>
      <c r="J561" s="884">
        <f t="shared" si="8"/>
        <v>2.7</v>
      </c>
      <c r="K561" s="885"/>
      <c r="L561" s="886"/>
    </row>
    <row r="562" spans="3:12" ht="16.5" customHeight="1" x14ac:dyDescent="0.3">
      <c r="C562" s="887" t="s">
        <v>2207</v>
      </c>
      <c r="D562" s="743" t="s">
        <v>122</v>
      </c>
      <c r="E562" s="896" t="s">
        <v>121</v>
      </c>
      <c r="F562" s="890">
        <v>1</v>
      </c>
      <c r="G562" s="892">
        <v>4.2</v>
      </c>
      <c r="H562" s="883"/>
      <c r="I562" s="883"/>
      <c r="J562" s="884">
        <f t="shared" si="8"/>
        <v>4.2</v>
      </c>
      <c r="K562" s="885"/>
      <c r="L562" s="886"/>
    </row>
    <row r="563" spans="3:12" s="303" customFormat="1" x14ac:dyDescent="0.3">
      <c r="C563" s="887" t="s">
        <v>2469</v>
      </c>
      <c r="D563" s="745" t="s">
        <v>3397</v>
      </c>
      <c r="E563" s="881" t="s">
        <v>125</v>
      </c>
      <c r="F563" s="737">
        <v>1</v>
      </c>
      <c r="G563" s="888">
        <v>19.63</v>
      </c>
      <c r="H563" s="883"/>
      <c r="I563" s="883"/>
      <c r="J563" s="884">
        <f t="shared" si="8"/>
        <v>19.63</v>
      </c>
      <c r="K563" s="885"/>
      <c r="L563" s="886"/>
    </row>
    <row r="564" spans="3:12" x14ac:dyDescent="0.3">
      <c r="C564" s="887" t="s">
        <v>2216</v>
      </c>
      <c r="D564" s="743" t="s">
        <v>122</v>
      </c>
      <c r="E564" s="896" t="s">
        <v>121</v>
      </c>
      <c r="F564" s="737">
        <v>1</v>
      </c>
      <c r="G564" s="888">
        <v>5.12</v>
      </c>
      <c r="H564" s="883"/>
      <c r="I564" s="883"/>
      <c r="J564" s="884">
        <f t="shared" si="8"/>
        <v>5.12</v>
      </c>
      <c r="K564" s="885"/>
      <c r="L564" s="886"/>
    </row>
    <row r="565" spans="3:12" ht="16.5" customHeight="1" x14ac:dyDescent="0.3">
      <c r="C565" s="887" t="s">
        <v>1865</v>
      </c>
      <c r="D565" s="743" t="s">
        <v>122</v>
      </c>
      <c r="E565" s="896" t="s">
        <v>121</v>
      </c>
      <c r="F565" s="737">
        <v>1</v>
      </c>
      <c r="G565" s="888">
        <v>4.21</v>
      </c>
      <c r="H565" s="883"/>
      <c r="I565" s="883"/>
      <c r="J565" s="884">
        <f t="shared" si="8"/>
        <v>4.21</v>
      </c>
      <c r="K565" s="885"/>
      <c r="L565" s="886"/>
    </row>
    <row r="566" spans="3:12" ht="16.5" customHeight="1" x14ac:dyDescent="0.3">
      <c r="C566" s="887" t="s">
        <v>3398</v>
      </c>
      <c r="D566" s="745" t="s">
        <v>3399</v>
      </c>
      <c r="E566" s="881" t="s">
        <v>125</v>
      </c>
      <c r="F566" s="892">
        <v>1</v>
      </c>
      <c r="G566" s="893">
        <v>52.69</v>
      </c>
      <c r="H566" s="883"/>
      <c r="I566" s="883"/>
      <c r="J566" s="884">
        <f t="shared" si="8"/>
        <v>52.69</v>
      </c>
      <c r="K566" s="885"/>
      <c r="L566" s="886"/>
    </row>
    <row r="567" spans="3:12" ht="16.5" customHeight="1" x14ac:dyDescent="0.3">
      <c r="C567" s="887" t="s">
        <v>2471</v>
      </c>
      <c r="D567" s="743" t="s">
        <v>3382</v>
      </c>
      <c r="E567" s="881" t="s">
        <v>125</v>
      </c>
      <c r="F567" s="892">
        <v>1</v>
      </c>
      <c r="G567" s="893">
        <v>19.53</v>
      </c>
      <c r="H567" s="883"/>
      <c r="I567" s="883"/>
      <c r="J567" s="884">
        <f t="shared" si="8"/>
        <v>19.53</v>
      </c>
      <c r="K567" s="885"/>
      <c r="L567" s="886"/>
    </row>
    <row r="568" spans="3:12" ht="16.5" customHeight="1" x14ac:dyDescent="0.3">
      <c r="C568" s="887" t="s">
        <v>3400</v>
      </c>
      <c r="D568" s="743" t="s">
        <v>3401</v>
      </c>
      <c r="E568" s="881" t="s">
        <v>125</v>
      </c>
      <c r="F568" s="892">
        <v>1</v>
      </c>
      <c r="G568" s="893">
        <v>214.1</v>
      </c>
      <c r="H568" s="883"/>
      <c r="I568" s="883"/>
      <c r="J568" s="884">
        <f t="shared" si="8"/>
        <v>214.1</v>
      </c>
      <c r="K568" s="885"/>
      <c r="L568" s="886"/>
    </row>
    <row r="569" spans="3:12" ht="16.5" customHeight="1" x14ac:dyDescent="0.3">
      <c r="C569" s="897"/>
      <c r="D569" s="743"/>
      <c r="E569" s="881"/>
      <c r="F569" s="892"/>
      <c r="G569" s="893"/>
      <c r="H569" s="883"/>
      <c r="I569" s="883"/>
      <c r="J569" s="884"/>
      <c r="K569" s="885"/>
      <c r="L569" s="886"/>
    </row>
    <row r="570" spans="3:12" ht="16.5" customHeight="1" x14ac:dyDescent="0.3">
      <c r="C570" s="898"/>
      <c r="D570" s="735" t="s">
        <v>1929</v>
      </c>
      <c r="E570" s="896"/>
      <c r="F570" s="737"/>
      <c r="G570" s="899"/>
      <c r="H570" s="883"/>
      <c r="I570" s="883"/>
      <c r="J570" s="884"/>
      <c r="K570" s="885"/>
      <c r="L570" s="886"/>
    </row>
    <row r="571" spans="3:12" ht="16.5" customHeight="1" x14ac:dyDescent="0.3">
      <c r="C571" s="887" t="s">
        <v>1924</v>
      </c>
      <c r="D571" s="743" t="s">
        <v>3402</v>
      </c>
      <c r="E571" s="881" t="s">
        <v>793</v>
      </c>
      <c r="F571" s="737">
        <v>1</v>
      </c>
      <c r="G571" s="888">
        <v>26.85</v>
      </c>
      <c r="H571" s="883"/>
      <c r="I571" s="883"/>
      <c r="J571" s="884">
        <f t="shared" si="8"/>
        <v>26.85</v>
      </c>
      <c r="K571" s="885"/>
      <c r="L571" s="886"/>
    </row>
    <row r="572" spans="3:12" ht="16.5" customHeight="1" x14ac:dyDescent="0.3">
      <c r="C572" s="887" t="s">
        <v>1921</v>
      </c>
      <c r="D572" s="745" t="s">
        <v>3403</v>
      </c>
      <c r="E572" s="881" t="s">
        <v>793</v>
      </c>
      <c r="F572" s="892">
        <v>1</v>
      </c>
      <c r="G572" s="888">
        <v>25.11</v>
      </c>
      <c r="H572" s="883"/>
      <c r="I572" s="883"/>
      <c r="J572" s="884">
        <f t="shared" si="8"/>
        <v>25.11</v>
      </c>
      <c r="K572" s="885"/>
      <c r="L572" s="886"/>
    </row>
    <row r="573" spans="3:12" ht="16.5" customHeight="1" x14ac:dyDescent="0.3">
      <c r="C573" s="887" t="s">
        <v>1925</v>
      </c>
      <c r="D573" s="745" t="s">
        <v>3403</v>
      </c>
      <c r="E573" s="881" t="s">
        <v>793</v>
      </c>
      <c r="F573" s="892">
        <v>1</v>
      </c>
      <c r="G573" s="888">
        <v>26.26</v>
      </c>
      <c r="H573" s="883"/>
      <c r="I573" s="883"/>
      <c r="J573" s="884">
        <f t="shared" si="8"/>
        <v>26.26</v>
      </c>
      <c r="K573" s="885"/>
      <c r="L573" s="886"/>
    </row>
    <row r="574" spans="3:12" ht="16.5" customHeight="1" x14ac:dyDescent="0.3">
      <c r="C574" s="887" t="s">
        <v>1928</v>
      </c>
      <c r="D574" s="745" t="s">
        <v>3404</v>
      </c>
      <c r="E574" s="881" t="s">
        <v>793</v>
      </c>
      <c r="F574" s="737">
        <v>1</v>
      </c>
      <c r="G574" s="888">
        <v>36.46</v>
      </c>
      <c r="H574" s="883"/>
      <c r="I574" s="883"/>
      <c r="J574" s="884">
        <f t="shared" si="8"/>
        <v>36.46</v>
      </c>
      <c r="K574" s="885"/>
      <c r="L574" s="886"/>
    </row>
    <row r="575" spans="3:12" ht="16.5" customHeight="1" x14ac:dyDescent="0.3">
      <c r="C575" s="887" t="s">
        <v>3405</v>
      </c>
      <c r="D575" s="745" t="s">
        <v>573</v>
      </c>
      <c r="E575" s="881" t="s">
        <v>125</v>
      </c>
      <c r="F575" s="737">
        <v>1</v>
      </c>
      <c r="G575" s="888">
        <v>11.81</v>
      </c>
      <c r="H575" s="883"/>
      <c r="I575" s="883"/>
      <c r="J575" s="884">
        <f t="shared" si="8"/>
        <v>11.81</v>
      </c>
      <c r="K575" s="885"/>
      <c r="L575" s="886"/>
    </row>
    <row r="576" spans="3:12" ht="16.5" customHeight="1" x14ac:dyDescent="0.3">
      <c r="C576" s="887" t="s">
        <v>1903</v>
      </c>
      <c r="D576" s="745" t="s">
        <v>3386</v>
      </c>
      <c r="E576" s="896" t="s">
        <v>121</v>
      </c>
      <c r="F576" s="737">
        <v>1</v>
      </c>
      <c r="G576" s="888">
        <v>6.07</v>
      </c>
      <c r="H576" s="883"/>
      <c r="I576" s="883"/>
      <c r="J576" s="884">
        <f t="shared" si="8"/>
        <v>6.07</v>
      </c>
      <c r="K576" s="885"/>
      <c r="L576" s="886"/>
    </row>
    <row r="577" spans="3:12" ht="16.5" customHeight="1" x14ac:dyDescent="0.3">
      <c r="C577" s="887" t="s">
        <v>1905</v>
      </c>
      <c r="D577" s="745" t="s">
        <v>3406</v>
      </c>
      <c r="E577" s="881" t="s">
        <v>125</v>
      </c>
      <c r="F577" s="737">
        <v>1</v>
      </c>
      <c r="G577" s="888">
        <v>11.14</v>
      </c>
      <c r="H577" s="883"/>
      <c r="I577" s="883"/>
      <c r="J577" s="884">
        <f t="shared" si="8"/>
        <v>11.14</v>
      </c>
      <c r="K577" s="885"/>
      <c r="L577" s="886"/>
    </row>
    <row r="578" spans="3:12" s="303" customFormat="1" x14ac:dyDescent="0.3">
      <c r="C578" s="887" t="s">
        <v>2217</v>
      </c>
      <c r="D578" s="745" t="s">
        <v>2382</v>
      </c>
      <c r="E578" s="881" t="s">
        <v>125</v>
      </c>
      <c r="F578" s="737">
        <v>1</v>
      </c>
      <c r="G578" s="888">
        <v>5.84</v>
      </c>
      <c r="H578" s="883"/>
      <c r="I578" s="883"/>
      <c r="J578" s="884">
        <f t="shared" si="8"/>
        <v>5.84</v>
      </c>
      <c r="K578" s="885"/>
      <c r="L578" s="886"/>
    </row>
    <row r="579" spans="3:12" x14ac:dyDescent="0.3">
      <c r="C579" s="887" t="s">
        <v>1873</v>
      </c>
      <c r="D579" s="745" t="s">
        <v>3396</v>
      </c>
      <c r="E579" s="881" t="s">
        <v>793</v>
      </c>
      <c r="F579" s="737">
        <v>1</v>
      </c>
      <c r="G579" s="888">
        <v>21.1</v>
      </c>
      <c r="H579" s="883"/>
      <c r="I579" s="883"/>
      <c r="J579" s="884">
        <f t="shared" si="8"/>
        <v>21.1</v>
      </c>
      <c r="K579" s="885"/>
      <c r="L579" s="886"/>
    </row>
    <row r="580" spans="3:12" ht="16.5" customHeight="1" x14ac:dyDescent="0.3">
      <c r="C580" s="887" t="s">
        <v>1891</v>
      </c>
      <c r="D580" s="745" t="s">
        <v>3396</v>
      </c>
      <c r="E580" s="881" t="s">
        <v>793</v>
      </c>
      <c r="F580" s="737">
        <v>1</v>
      </c>
      <c r="G580" s="888">
        <v>21.36</v>
      </c>
      <c r="H580" s="883"/>
      <c r="I580" s="883"/>
      <c r="J580" s="884">
        <f t="shared" si="8"/>
        <v>21.36</v>
      </c>
      <c r="K580" s="885"/>
      <c r="L580" s="886"/>
    </row>
    <row r="581" spans="3:12" ht="16.5" customHeight="1" x14ac:dyDescent="0.3">
      <c r="C581" s="887" t="s">
        <v>1896</v>
      </c>
      <c r="D581" s="745" t="s">
        <v>3407</v>
      </c>
      <c r="E581" s="881" t="s">
        <v>793</v>
      </c>
      <c r="F581" s="737">
        <v>1</v>
      </c>
      <c r="G581" s="888">
        <v>19.989999999999998</v>
      </c>
      <c r="H581" s="883"/>
      <c r="I581" s="883"/>
      <c r="J581" s="884">
        <f t="shared" si="8"/>
        <v>19.989999999999998</v>
      </c>
      <c r="K581" s="885"/>
      <c r="L581" s="886"/>
    </row>
    <row r="582" spans="3:12" ht="16.5" customHeight="1" x14ac:dyDescent="0.3">
      <c r="C582" s="887" t="s">
        <v>1893</v>
      </c>
      <c r="D582" s="743" t="s">
        <v>1894</v>
      </c>
      <c r="E582" s="881" t="s">
        <v>125</v>
      </c>
      <c r="F582" s="737">
        <v>1</v>
      </c>
      <c r="G582" s="899">
        <v>9.92</v>
      </c>
      <c r="H582" s="883"/>
      <c r="I582" s="883"/>
      <c r="J582" s="884">
        <f t="shared" si="8"/>
        <v>9.92</v>
      </c>
      <c r="K582" s="885"/>
      <c r="L582" s="886"/>
    </row>
    <row r="583" spans="3:12" ht="16.5" customHeight="1" x14ac:dyDescent="0.3">
      <c r="C583" s="887" t="s">
        <v>2176</v>
      </c>
      <c r="D583" s="745" t="s">
        <v>2543</v>
      </c>
      <c r="E583" s="881" t="s">
        <v>793</v>
      </c>
      <c r="F583" s="901">
        <v>1</v>
      </c>
      <c r="G583" s="902">
        <v>15.15</v>
      </c>
      <c r="H583" s="883"/>
      <c r="I583" s="883"/>
      <c r="J583" s="884">
        <f t="shared" si="8"/>
        <v>15.15</v>
      </c>
      <c r="K583" s="885"/>
      <c r="L583" s="886"/>
    </row>
    <row r="584" spans="3:12" ht="16.5" customHeight="1" x14ac:dyDescent="0.3">
      <c r="C584" s="887" t="s">
        <v>1910</v>
      </c>
      <c r="D584" s="745" t="s">
        <v>156</v>
      </c>
      <c r="E584" s="881" t="s">
        <v>793</v>
      </c>
      <c r="F584" s="901">
        <v>1</v>
      </c>
      <c r="G584" s="902">
        <v>5.17</v>
      </c>
      <c r="H584" s="883"/>
      <c r="I584" s="883"/>
      <c r="J584" s="884">
        <f t="shared" si="8"/>
        <v>5.17</v>
      </c>
      <c r="K584" s="885"/>
      <c r="L584" s="886"/>
    </row>
    <row r="585" spans="3:12" ht="16.5" customHeight="1" x14ac:dyDescent="0.3">
      <c r="C585" s="887" t="s">
        <v>1912</v>
      </c>
      <c r="D585" s="743" t="s">
        <v>142</v>
      </c>
      <c r="E585" s="896" t="s">
        <v>121</v>
      </c>
      <c r="F585" s="737">
        <v>1</v>
      </c>
      <c r="G585" s="888">
        <v>6.6</v>
      </c>
      <c r="H585" s="883"/>
      <c r="I585" s="883"/>
      <c r="J585" s="884">
        <f t="shared" si="8"/>
        <v>6.6</v>
      </c>
      <c r="K585" s="885"/>
      <c r="L585" s="886"/>
    </row>
    <row r="586" spans="3:12" ht="16.5" customHeight="1" x14ac:dyDescent="0.3">
      <c r="C586" s="887" t="s">
        <v>1913</v>
      </c>
      <c r="D586" s="743" t="s">
        <v>1469</v>
      </c>
      <c r="E586" s="896" t="s">
        <v>782</v>
      </c>
      <c r="F586" s="737">
        <v>1</v>
      </c>
      <c r="G586" s="888">
        <v>4.05</v>
      </c>
      <c r="H586" s="883"/>
      <c r="I586" s="883"/>
      <c r="J586" s="884">
        <f t="shared" si="8"/>
        <v>4.05</v>
      </c>
      <c r="K586" s="885"/>
      <c r="L586" s="886"/>
    </row>
    <row r="587" spans="3:12" ht="16.5" customHeight="1" x14ac:dyDescent="0.3">
      <c r="C587" s="887" t="s">
        <v>1915</v>
      </c>
      <c r="D587" s="743" t="s">
        <v>141</v>
      </c>
      <c r="E587" s="896" t="s">
        <v>121</v>
      </c>
      <c r="F587" s="737">
        <v>1</v>
      </c>
      <c r="G587" s="888">
        <v>4.1900000000000004</v>
      </c>
      <c r="H587" s="883"/>
      <c r="I587" s="883"/>
      <c r="J587" s="884">
        <f t="shared" si="8"/>
        <v>4.1900000000000004</v>
      </c>
      <c r="K587" s="885"/>
      <c r="L587" s="886"/>
    </row>
    <row r="588" spans="3:12" ht="16.5" customHeight="1" x14ac:dyDescent="0.3">
      <c r="C588" s="887" t="s">
        <v>1914</v>
      </c>
      <c r="D588" s="743" t="s">
        <v>177</v>
      </c>
      <c r="E588" s="881" t="s">
        <v>786</v>
      </c>
      <c r="F588" s="737">
        <v>1</v>
      </c>
      <c r="G588" s="888">
        <v>2.96</v>
      </c>
      <c r="H588" s="883"/>
      <c r="I588" s="883"/>
      <c r="J588" s="884">
        <f t="shared" si="8"/>
        <v>2.96</v>
      </c>
      <c r="K588" s="885"/>
      <c r="L588" s="886"/>
    </row>
    <row r="589" spans="3:12" ht="16.5" customHeight="1" x14ac:dyDescent="0.3">
      <c r="C589" s="887" t="s">
        <v>1899</v>
      </c>
      <c r="D589" s="743" t="s">
        <v>130</v>
      </c>
      <c r="E589" s="896" t="s">
        <v>121</v>
      </c>
      <c r="F589" s="737">
        <v>1</v>
      </c>
      <c r="G589" s="888">
        <v>3.22</v>
      </c>
      <c r="H589" s="883"/>
      <c r="I589" s="883"/>
      <c r="J589" s="884">
        <f t="shared" si="8"/>
        <v>3.22</v>
      </c>
      <c r="K589" s="885"/>
      <c r="L589" s="886"/>
    </row>
    <row r="590" spans="3:12" s="303" customFormat="1" x14ac:dyDescent="0.3">
      <c r="C590" s="887" t="s">
        <v>1900</v>
      </c>
      <c r="D590" s="743" t="s">
        <v>834</v>
      </c>
      <c r="E590" s="881" t="s">
        <v>120</v>
      </c>
      <c r="F590" s="737">
        <v>1</v>
      </c>
      <c r="G590" s="888">
        <v>2.21</v>
      </c>
      <c r="H590" s="883"/>
      <c r="I590" s="883"/>
      <c r="J590" s="884">
        <f t="shared" si="8"/>
        <v>2.21</v>
      </c>
      <c r="K590" s="885"/>
      <c r="L590" s="886"/>
    </row>
    <row r="591" spans="3:12" x14ac:dyDescent="0.3">
      <c r="C591" s="887" t="s">
        <v>1902</v>
      </c>
      <c r="D591" s="743" t="s">
        <v>140</v>
      </c>
      <c r="E591" s="896" t="s">
        <v>782</v>
      </c>
      <c r="F591" s="890">
        <v>1</v>
      </c>
      <c r="G591" s="892">
        <v>5.95</v>
      </c>
      <c r="H591" s="883"/>
      <c r="I591" s="883"/>
      <c r="J591" s="884">
        <f t="shared" si="8"/>
        <v>5.95</v>
      </c>
      <c r="K591" s="885"/>
      <c r="L591" s="886"/>
    </row>
    <row r="592" spans="3:12" ht="16.5" customHeight="1" x14ac:dyDescent="0.3">
      <c r="C592" s="887" t="s">
        <v>2208</v>
      </c>
      <c r="D592" s="743" t="s">
        <v>122</v>
      </c>
      <c r="E592" s="896" t="s">
        <v>121</v>
      </c>
      <c r="F592" s="890">
        <v>1</v>
      </c>
      <c r="G592" s="892">
        <v>4.55</v>
      </c>
      <c r="H592" s="883"/>
      <c r="I592" s="883"/>
      <c r="J592" s="884">
        <f t="shared" si="8"/>
        <v>4.55</v>
      </c>
      <c r="K592" s="885"/>
      <c r="L592" s="886"/>
    </row>
    <row r="593" spans="3:12" ht="16.5" customHeight="1" x14ac:dyDescent="0.3">
      <c r="C593" s="887" t="s">
        <v>2213</v>
      </c>
      <c r="D593" s="743" t="s">
        <v>122</v>
      </c>
      <c r="E593" s="896" t="s">
        <v>121</v>
      </c>
      <c r="F593" s="890">
        <v>1</v>
      </c>
      <c r="G593" s="892">
        <v>3.9</v>
      </c>
      <c r="H593" s="883"/>
      <c r="I593" s="883"/>
      <c r="J593" s="884">
        <f t="shared" si="8"/>
        <v>3.9</v>
      </c>
      <c r="K593" s="885"/>
      <c r="L593" s="886"/>
    </row>
    <row r="594" spans="3:12" ht="16.5" customHeight="1" x14ac:dyDescent="0.3">
      <c r="C594" s="887" t="s">
        <v>1918</v>
      </c>
      <c r="D594" s="743" t="s">
        <v>122</v>
      </c>
      <c r="E594" s="896" t="s">
        <v>121</v>
      </c>
      <c r="F594" s="890">
        <v>1</v>
      </c>
      <c r="G594" s="892">
        <v>3.04</v>
      </c>
      <c r="H594" s="883"/>
      <c r="I594" s="883"/>
      <c r="J594" s="884">
        <f t="shared" si="8"/>
        <v>3.04</v>
      </c>
      <c r="K594" s="885"/>
      <c r="L594" s="886"/>
    </row>
    <row r="595" spans="3:12" ht="16.5" customHeight="1" x14ac:dyDescent="0.3">
      <c r="C595" s="887" t="s">
        <v>1920</v>
      </c>
      <c r="D595" s="743" t="s">
        <v>122</v>
      </c>
      <c r="E595" s="896" t="s">
        <v>121</v>
      </c>
      <c r="F595" s="890">
        <v>1</v>
      </c>
      <c r="G595" s="892">
        <v>2.91</v>
      </c>
      <c r="H595" s="883"/>
      <c r="I595" s="883"/>
      <c r="J595" s="884">
        <f t="shared" si="8"/>
        <v>2.91</v>
      </c>
      <c r="K595" s="885"/>
      <c r="L595" s="886"/>
    </row>
    <row r="596" spans="3:12" ht="16.5" customHeight="1" x14ac:dyDescent="0.3">
      <c r="C596" s="887" t="s">
        <v>1923</v>
      </c>
      <c r="D596" s="743" t="s">
        <v>122</v>
      </c>
      <c r="E596" s="896" t="s">
        <v>121</v>
      </c>
      <c r="F596" s="890">
        <v>1</v>
      </c>
      <c r="G596" s="892">
        <v>3.04</v>
      </c>
      <c r="H596" s="883"/>
      <c r="I596" s="883"/>
      <c r="J596" s="884">
        <f t="shared" si="8"/>
        <v>3.04</v>
      </c>
      <c r="K596" s="885"/>
      <c r="L596" s="886"/>
    </row>
    <row r="597" spans="3:12" ht="16.5" customHeight="1" x14ac:dyDescent="0.3">
      <c r="C597" s="887" t="s">
        <v>1927</v>
      </c>
      <c r="D597" s="743" t="s">
        <v>122</v>
      </c>
      <c r="E597" s="896" t="s">
        <v>121</v>
      </c>
      <c r="F597" s="890">
        <v>1</v>
      </c>
      <c r="G597" s="892">
        <v>2.96</v>
      </c>
      <c r="H597" s="883"/>
      <c r="I597" s="883"/>
      <c r="J597" s="884">
        <f>F597*G597</f>
        <v>2.96</v>
      </c>
      <c r="K597" s="885"/>
      <c r="L597" s="886"/>
    </row>
    <row r="598" spans="3:12" ht="16.5" customHeight="1" x14ac:dyDescent="0.3">
      <c r="C598" s="887" t="s">
        <v>2210</v>
      </c>
      <c r="D598" s="743" t="s">
        <v>122</v>
      </c>
      <c r="E598" s="896" t="s">
        <v>121</v>
      </c>
      <c r="F598" s="890">
        <v>1</v>
      </c>
      <c r="G598" s="892">
        <v>3.63</v>
      </c>
      <c r="H598" s="883"/>
      <c r="I598" s="883"/>
      <c r="J598" s="884">
        <f>F598*G598</f>
        <v>3.63</v>
      </c>
      <c r="K598" s="885"/>
      <c r="L598" s="886"/>
    </row>
    <row r="599" spans="3:12" ht="16.5" customHeight="1" x14ac:dyDescent="0.3">
      <c r="C599" s="887" t="s">
        <v>2209</v>
      </c>
      <c r="D599" s="743" t="s">
        <v>122</v>
      </c>
      <c r="E599" s="896" t="s">
        <v>121</v>
      </c>
      <c r="F599" s="890">
        <v>1</v>
      </c>
      <c r="G599" s="892">
        <v>3.85</v>
      </c>
      <c r="H599" s="883"/>
      <c r="I599" s="883"/>
      <c r="J599" s="884">
        <f>F599*G599</f>
        <v>3.85</v>
      </c>
      <c r="K599" s="885"/>
      <c r="L599" s="886"/>
    </row>
    <row r="600" spans="3:12" ht="16.5" customHeight="1" x14ac:dyDescent="0.3">
      <c r="C600" s="887" t="s">
        <v>2165</v>
      </c>
      <c r="D600" s="743" t="s">
        <v>122</v>
      </c>
      <c r="E600" s="896" t="s">
        <v>121</v>
      </c>
      <c r="F600" s="737">
        <v>1</v>
      </c>
      <c r="G600" s="888">
        <v>4.3899999999999997</v>
      </c>
      <c r="H600" s="883"/>
      <c r="I600" s="883"/>
      <c r="J600" s="884">
        <f>F600*G600</f>
        <v>4.3899999999999997</v>
      </c>
      <c r="K600" s="885"/>
      <c r="L600" s="886"/>
    </row>
    <row r="601" spans="3:12" s="303" customFormat="1" x14ac:dyDescent="0.25">
      <c r="C601" s="1410"/>
      <c r="D601" s="676"/>
      <c r="E601" s="676"/>
      <c r="F601" s="1570"/>
      <c r="G601" s="686"/>
      <c r="H601" s="686"/>
      <c r="I601" s="718"/>
      <c r="J601" s="569"/>
      <c r="K601" s="125"/>
      <c r="L601" s="1411"/>
    </row>
    <row r="602" spans="3:12" x14ac:dyDescent="0.3">
      <c r="C602" s="1616"/>
      <c r="D602" s="1464"/>
      <c r="E602" s="1464"/>
      <c r="F602" s="1617"/>
      <c r="G602" s="1618"/>
      <c r="H602" s="1618"/>
      <c r="I602" s="1619"/>
      <c r="J602" s="1620"/>
      <c r="K602" s="1621"/>
      <c r="L602" s="1622"/>
    </row>
    <row r="603" spans="3:12" ht="16.5" customHeight="1" x14ac:dyDescent="0.3">
      <c r="C603" s="1418" t="s">
        <v>320</v>
      </c>
      <c r="D603" s="2283" t="s">
        <v>4299</v>
      </c>
      <c r="E603" s="2284"/>
      <c r="F603" s="2284"/>
      <c r="G603" s="2284"/>
      <c r="H603" s="2284"/>
      <c r="I603" s="2284"/>
      <c r="J603" s="2284"/>
      <c r="K603" s="2284"/>
      <c r="L603" s="2285"/>
    </row>
    <row r="604" spans="3:12" ht="16.5" customHeight="1" x14ac:dyDescent="0.3">
      <c r="C604" s="684" t="s">
        <v>1</v>
      </c>
      <c r="D604" s="691" t="s">
        <v>2</v>
      </c>
      <c r="E604" s="691"/>
      <c r="F604" s="691" t="s">
        <v>45</v>
      </c>
      <c r="G604" s="1419" t="s">
        <v>46</v>
      </c>
      <c r="H604" s="713" t="s">
        <v>47</v>
      </c>
      <c r="I604" s="713" t="s">
        <v>48</v>
      </c>
      <c r="J604" s="460" t="s">
        <v>49</v>
      </c>
      <c r="K604" s="93" t="s">
        <v>50</v>
      </c>
      <c r="L604" s="721" t="s">
        <v>3</v>
      </c>
    </row>
    <row r="605" spans="3:12" ht="16.5" customHeight="1" x14ac:dyDescent="0.3">
      <c r="C605" s="863"/>
      <c r="D605" s="1611"/>
      <c r="E605" s="1612"/>
      <c r="F605" s="865"/>
      <c r="G605" s="1499"/>
      <c r="H605" s="1499"/>
      <c r="I605" s="717"/>
      <c r="J605" s="1010"/>
      <c r="K605" s="145">
        <f>SUM(J609:J701)</f>
        <v>795.70000000000016</v>
      </c>
      <c r="L605" s="722">
        <f>+[43]RESUMEN!E1019</f>
        <v>0</v>
      </c>
    </row>
    <row r="606" spans="3:12" ht="16.5" customHeight="1" x14ac:dyDescent="0.3">
      <c r="C606" s="1606"/>
      <c r="D606" s="1613"/>
      <c r="E606" s="1614"/>
      <c r="F606" s="1353"/>
      <c r="G606" s="1354"/>
      <c r="H606" s="1354"/>
      <c r="I606" s="1607"/>
      <c r="J606" s="1608"/>
      <c r="K606" s="1609"/>
      <c r="L606" s="1610"/>
    </row>
    <row r="607" spans="3:12" ht="16.5" customHeight="1" x14ac:dyDescent="0.3">
      <c r="C607" s="873"/>
      <c r="D607" s="874" t="s">
        <v>169</v>
      </c>
      <c r="E607" s="537"/>
      <c r="F607" s="875"/>
      <c r="G607" s="876"/>
      <c r="H607" s="877"/>
      <c r="I607" s="877"/>
      <c r="J607" s="878"/>
      <c r="K607" s="536"/>
      <c r="L607" s="879"/>
    </row>
    <row r="608" spans="3:12" ht="16.5" customHeight="1" x14ac:dyDescent="0.3">
      <c r="C608" s="880"/>
      <c r="D608" s="735" t="s">
        <v>925</v>
      </c>
      <c r="E608" s="881"/>
      <c r="F608" s="881"/>
      <c r="G608" s="882"/>
      <c r="H608" s="883"/>
      <c r="I608" s="883"/>
      <c r="J608" s="884"/>
      <c r="K608" s="885"/>
      <c r="L608" s="886"/>
    </row>
    <row r="609" spans="3:12" s="303" customFormat="1" x14ac:dyDescent="0.25">
      <c r="C609" s="1000" t="s">
        <v>948</v>
      </c>
      <c r="D609" s="627" t="s">
        <v>209</v>
      </c>
      <c r="E609" s="1623" t="s">
        <v>129</v>
      </c>
      <c r="F609" s="979">
        <v>1</v>
      </c>
      <c r="G609" s="1388">
        <v>9.34</v>
      </c>
      <c r="H609" s="1624"/>
      <c r="I609" s="1624"/>
      <c r="J609" s="878">
        <f>F609*G609</f>
        <v>9.34</v>
      </c>
      <c r="K609" s="1625"/>
      <c r="L609" s="879"/>
    </row>
    <row r="610" spans="3:12" x14ac:dyDescent="0.3">
      <c r="C610" s="1554" t="s">
        <v>958</v>
      </c>
      <c r="D610" s="627" t="s">
        <v>3261</v>
      </c>
      <c r="E610" s="1623" t="s">
        <v>129</v>
      </c>
      <c r="F610" s="979">
        <v>1</v>
      </c>
      <c r="G610" s="1557">
        <v>1.76</v>
      </c>
      <c r="H610" s="1624"/>
      <c r="I610" s="1624"/>
      <c r="J610" s="878">
        <f>F610*G610</f>
        <v>1.76</v>
      </c>
      <c r="K610" s="1625"/>
      <c r="L610" s="879"/>
    </row>
    <row r="611" spans="3:12" ht="16.5" customHeight="1" x14ac:dyDescent="0.3">
      <c r="C611" s="1554"/>
      <c r="D611" s="627"/>
      <c r="E611" s="1623"/>
      <c r="F611" s="979"/>
      <c r="G611" s="1557"/>
      <c r="H611" s="1624"/>
      <c r="I611" s="1624"/>
      <c r="J611" s="878"/>
      <c r="K611" s="1625"/>
      <c r="L611" s="879"/>
    </row>
    <row r="612" spans="3:12" ht="16.5" customHeight="1" x14ac:dyDescent="0.3">
      <c r="C612" s="880"/>
      <c r="D612" s="735" t="s">
        <v>1021</v>
      </c>
      <c r="E612" s="881"/>
      <c r="F612" s="881"/>
      <c r="G612" s="882"/>
      <c r="H612" s="883"/>
      <c r="I612" s="883"/>
      <c r="J612" s="878"/>
      <c r="K612" s="885"/>
      <c r="L612" s="886"/>
    </row>
    <row r="613" spans="3:12" ht="16.5" customHeight="1" x14ac:dyDescent="0.3">
      <c r="C613" s="1000" t="s">
        <v>1033</v>
      </c>
      <c r="D613" s="627" t="s">
        <v>1034</v>
      </c>
      <c r="E613" s="1623" t="s">
        <v>129</v>
      </c>
      <c r="F613" s="625">
        <v>1</v>
      </c>
      <c r="G613" s="626">
        <v>12.92</v>
      </c>
      <c r="H613" s="1624"/>
      <c r="I613" s="1624"/>
      <c r="J613" s="878">
        <f t="shared" ref="J613:J676" si="9">F613*G613</f>
        <v>12.92</v>
      </c>
      <c r="K613" s="1625"/>
      <c r="L613" s="879"/>
    </row>
    <row r="614" spans="3:12" ht="16.5" customHeight="1" x14ac:dyDescent="0.3">
      <c r="C614" s="1626"/>
      <c r="D614" s="627"/>
      <c r="E614" s="1623"/>
      <c r="F614" s="625"/>
      <c r="G614" s="626"/>
      <c r="H614" s="1624"/>
      <c r="I614" s="1624"/>
      <c r="J614" s="878"/>
      <c r="K614" s="1625"/>
      <c r="L614" s="879"/>
    </row>
    <row r="615" spans="3:12" ht="16.5" customHeight="1" x14ac:dyDescent="0.3">
      <c r="C615" s="880"/>
      <c r="D615" s="735" t="s">
        <v>1102</v>
      </c>
      <c r="E615" s="881"/>
      <c r="F615" s="881"/>
      <c r="G615" s="882"/>
      <c r="H615" s="883"/>
      <c r="I615" s="883"/>
      <c r="J615" s="878"/>
      <c r="K615" s="885"/>
      <c r="L615" s="886"/>
    </row>
    <row r="616" spans="3:12" ht="16.5" customHeight="1" x14ac:dyDescent="0.3">
      <c r="C616" s="1000" t="s">
        <v>1148</v>
      </c>
      <c r="D616" s="627" t="s">
        <v>351</v>
      </c>
      <c r="E616" s="1623" t="s">
        <v>129</v>
      </c>
      <c r="F616" s="947">
        <v>1</v>
      </c>
      <c r="G616" s="997">
        <v>16.63</v>
      </c>
      <c r="H616" s="1624"/>
      <c r="I616" s="1624"/>
      <c r="J616" s="878">
        <f t="shared" si="9"/>
        <v>16.63</v>
      </c>
      <c r="K616" s="1625"/>
      <c r="L616" s="879"/>
    </row>
    <row r="617" spans="3:12" ht="16.5" customHeight="1" x14ac:dyDescent="0.3">
      <c r="C617" s="1000" t="s">
        <v>1151</v>
      </c>
      <c r="D617" s="627" t="s">
        <v>209</v>
      </c>
      <c r="E617" s="1623" t="s">
        <v>129</v>
      </c>
      <c r="F617" s="947">
        <v>1</v>
      </c>
      <c r="G617" s="997">
        <v>10.29</v>
      </c>
      <c r="H617" s="1624"/>
      <c r="I617" s="1624"/>
      <c r="J617" s="878">
        <f t="shared" si="9"/>
        <v>10.29</v>
      </c>
      <c r="K617" s="1625"/>
      <c r="L617" s="879"/>
    </row>
    <row r="618" spans="3:12" ht="16.5" customHeight="1" x14ac:dyDescent="0.3">
      <c r="C618" s="1000" t="s">
        <v>1142</v>
      </c>
      <c r="D618" s="627" t="s">
        <v>209</v>
      </c>
      <c r="E618" s="1623" t="s">
        <v>129</v>
      </c>
      <c r="F618" s="947">
        <v>1</v>
      </c>
      <c r="G618" s="997">
        <v>7.13</v>
      </c>
      <c r="H618" s="1624"/>
      <c r="I618" s="1624"/>
      <c r="J618" s="878">
        <f t="shared" si="9"/>
        <v>7.13</v>
      </c>
      <c r="K618" s="1625"/>
      <c r="L618" s="879"/>
    </row>
    <row r="619" spans="3:12" ht="16.5" customHeight="1" x14ac:dyDescent="0.3">
      <c r="C619" s="1626"/>
      <c r="D619" s="627"/>
      <c r="E619" s="1623"/>
      <c r="F619" s="947"/>
      <c r="G619" s="997"/>
      <c r="H619" s="1624"/>
      <c r="I619" s="1624"/>
      <c r="J619" s="878"/>
      <c r="K619" s="1625"/>
      <c r="L619" s="879"/>
    </row>
    <row r="620" spans="3:12" ht="16.5" customHeight="1" x14ac:dyDescent="0.3">
      <c r="C620" s="897"/>
      <c r="D620" s="735" t="s">
        <v>1253</v>
      </c>
      <c r="E620" s="896"/>
      <c r="F620" s="892"/>
      <c r="G620" s="893"/>
      <c r="H620" s="883"/>
      <c r="I620" s="883"/>
      <c r="J620" s="878"/>
      <c r="K620" s="885"/>
      <c r="L620" s="886"/>
    </row>
    <row r="621" spans="3:12" ht="16.5" customHeight="1" x14ac:dyDescent="0.3">
      <c r="C621" s="887" t="s">
        <v>3300</v>
      </c>
      <c r="D621" s="745" t="s">
        <v>3301</v>
      </c>
      <c r="E621" s="896" t="s">
        <v>123</v>
      </c>
      <c r="F621" s="892">
        <v>1</v>
      </c>
      <c r="G621" s="893">
        <v>89.41</v>
      </c>
      <c r="H621" s="883"/>
      <c r="I621" s="883"/>
      <c r="J621" s="878">
        <f t="shared" si="9"/>
        <v>89.41</v>
      </c>
      <c r="K621" s="885"/>
      <c r="L621" s="886"/>
    </row>
    <row r="622" spans="3:12" ht="16.5" customHeight="1" x14ac:dyDescent="0.3">
      <c r="C622" s="887" t="s">
        <v>2337</v>
      </c>
      <c r="D622" s="745" t="s">
        <v>138</v>
      </c>
      <c r="E622" s="896" t="s">
        <v>123</v>
      </c>
      <c r="F622" s="892">
        <v>1</v>
      </c>
      <c r="G622" s="893">
        <v>21.42</v>
      </c>
      <c r="H622" s="883"/>
      <c r="I622" s="883"/>
      <c r="J622" s="878">
        <f t="shared" si="9"/>
        <v>21.42</v>
      </c>
      <c r="K622" s="885"/>
      <c r="L622" s="886"/>
    </row>
    <row r="623" spans="3:12" ht="16.5" customHeight="1" x14ac:dyDescent="0.3">
      <c r="C623" s="887" t="s">
        <v>1187</v>
      </c>
      <c r="D623" s="745" t="s">
        <v>363</v>
      </c>
      <c r="E623" s="896" t="s">
        <v>123</v>
      </c>
      <c r="F623" s="892">
        <v>1</v>
      </c>
      <c r="G623" s="893">
        <v>10.36</v>
      </c>
      <c r="H623" s="883"/>
      <c r="I623" s="883"/>
      <c r="J623" s="878">
        <f t="shared" si="9"/>
        <v>10.36</v>
      </c>
      <c r="K623" s="885"/>
      <c r="L623" s="886"/>
    </row>
    <row r="624" spans="3:12" ht="16.5" customHeight="1" x14ac:dyDescent="0.3">
      <c r="C624" s="887" t="s">
        <v>1181</v>
      </c>
      <c r="D624" s="743" t="s">
        <v>1182</v>
      </c>
      <c r="E624" s="896" t="s">
        <v>123</v>
      </c>
      <c r="F624" s="892">
        <v>1</v>
      </c>
      <c r="G624" s="893">
        <v>21.27</v>
      </c>
      <c r="H624" s="883"/>
      <c r="I624" s="883"/>
      <c r="J624" s="878">
        <f t="shared" si="9"/>
        <v>21.27</v>
      </c>
      <c r="K624" s="885"/>
      <c r="L624" s="886"/>
    </row>
    <row r="625" spans="3:12" ht="16.5" customHeight="1" x14ac:dyDescent="0.3">
      <c r="C625" s="887" t="s">
        <v>1188</v>
      </c>
      <c r="D625" s="743" t="s">
        <v>172</v>
      </c>
      <c r="E625" s="896" t="s">
        <v>123</v>
      </c>
      <c r="F625" s="892">
        <v>1</v>
      </c>
      <c r="G625" s="893">
        <v>8.94</v>
      </c>
      <c r="H625" s="883"/>
      <c r="I625" s="883"/>
      <c r="J625" s="878">
        <f t="shared" si="9"/>
        <v>8.94</v>
      </c>
      <c r="K625" s="885"/>
      <c r="L625" s="886"/>
    </row>
    <row r="626" spans="3:12" ht="16.5" customHeight="1" x14ac:dyDescent="0.3">
      <c r="C626" s="887" t="s">
        <v>1189</v>
      </c>
      <c r="D626" s="743" t="s">
        <v>3303</v>
      </c>
      <c r="E626" s="896" t="s">
        <v>123</v>
      </c>
      <c r="F626" s="892">
        <v>1</v>
      </c>
      <c r="G626" s="893">
        <v>4.96</v>
      </c>
      <c r="H626" s="883"/>
      <c r="I626" s="883"/>
      <c r="J626" s="878">
        <f t="shared" si="9"/>
        <v>4.96</v>
      </c>
      <c r="K626" s="885"/>
      <c r="L626" s="886"/>
    </row>
    <row r="627" spans="3:12" ht="16.5" customHeight="1" x14ac:dyDescent="0.3">
      <c r="C627" s="887" t="s">
        <v>1191</v>
      </c>
      <c r="D627" s="743" t="s">
        <v>3304</v>
      </c>
      <c r="E627" s="896" t="s">
        <v>123</v>
      </c>
      <c r="F627" s="892">
        <v>1</v>
      </c>
      <c r="G627" s="893">
        <v>11.59</v>
      </c>
      <c r="H627" s="883"/>
      <c r="I627" s="883"/>
      <c r="J627" s="878">
        <f t="shared" si="9"/>
        <v>11.59</v>
      </c>
      <c r="K627" s="885"/>
      <c r="L627" s="886"/>
    </row>
    <row r="628" spans="3:12" ht="16.5" customHeight="1" x14ac:dyDescent="0.3">
      <c r="C628" s="887" t="s">
        <v>1192</v>
      </c>
      <c r="D628" s="743" t="s">
        <v>1193</v>
      </c>
      <c r="E628" s="896" t="s">
        <v>123</v>
      </c>
      <c r="F628" s="892">
        <v>1</v>
      </c>
      <c r="G628" s="893">
        <v>5.5</v>
      </c>
      <c r="H628" s="883"/>
      <c r="I628" s="883"/>
      <c r="J628" s="878">
        <f t="shared" si="9"/>
        <v>5.5</v>
      </c>
      <c r="K628" s="885"/>
      <c r="L628" s="886"/>
    </row>
    <row r="629" spans="3:12" ht="16.5" customHeight="1" x14ac:dyDescent="0.3">
      <c r="C629" s="887" t="s">
        <v>2248</v>
      </c>
      <c r="D629" s="743" t="s">
        <v>3305</v>
      </c>
      <c r="E629" s="896" t="s">
        <v>123</v>
      </c>
      <c r="F629" s="892">
        <v>1</v>
      </c>
      <c r="G629" s="893">
        <v>19.8</v>
      </c>
      <c r="H629" s="883"/>
      <c r="I629" s="883"/>
      <c r="J629" s="878">
        <f t="shared" si="9"/>
        <v>19.8</v>
      </c>
      <c r="K629" s="885"/>
      <c r="L629" s="886"/>
    </row>
    <row r="630" spans="3:12" ht="16.5" customHeight="1" x14ac:dyDescent="0.3">
      <c r="C630" s="897"/>
      <c r="D630" s="743"/>
      <c r="E630" s="896"/>
      <c r="F630" s="892"/>
      <c r="G630" s="893"/>
      <c r="H630" s="883"/>
      <c r="I630" s="883"/>
      <c r="J630" s="878"/>
      <c r="K630" s="885"/>
      <c r="L630" s="886"/>
    </row>
    <row r="631" spans="3:12" ht="16.5" customHeight="1" x14ac:dyDescent="0.3">
      <c r="C631" s="897"/>
      <c r="D631" s="735" t="s">
        <v>1385</v>
      </c>
      <c r="E631" s="896"/>
      <c r="F631" s="892"/>
      <c r="G631" s="893"/>
      <c r="H631" s="883"/>
      <c r="I631" s="883"/>
      <c r="J631" s="878"/>
      <c r="K631" s="885"/>
      <c r="L631" s="886"/>
    </row>
    <row r="632" spans="3:12" ht="16.5" customHeight="1" x14ac:dyDescent="0.3">
      <c r="C632" s="1000" t="s">
        <v>1239</v>
      </c>
      <c r="D632" s="627" t="s">
        <v>209</v>
      </c>
      <c r="E632" s="1623" t="s">
        <v>129</v>
      </c>
      <c r="F632" s="979">
        <v>1</v>
      </c>
      <c r="G632" s="977">
        <v>10.34</v>
      </c>
      <c r="H632" s="1624"/>
      <c r="I632" s="1624"/>
      <c r="J632" s="878">
        <f t="shared" si="9"/>
        <v>10.34</v>
      </c>
      <c r="K632" s="1625"/>
      <c r="L632" s="879"/>
    </row>
    <row r="633" spans="3:12" ht="16.5" customHeight="1" x14ac:dyDescent="0.3">
      <c r="C633" s="1000" t="s">
        <v>1225</v>
      </c>
      <c r="D633" s="627" t="s">
        <v>1226</v>
      </c>
      <c r="E633" s="1623" t="s">
        <v>129</v>
      </c>
      <c r="F633" s="979">
        <v>1</v>
      </c>
      <c r="G633" s="977">
        <v>6.46</v>
      </c>
      <c r="H633" s="1624"/>
      <c r="I633" s="1624"/>
      <c r="J633" s="878">
        <f t="shared" si="9"/>
        <v>6.46</v>
      </c>
      <c r="K633" s="1625"/>
      <c r="L633" s="879"/>
    </row>
    <row r="634" spans="3:12" ht="16.5" customHeight="1" x14ac:dyDescent="0.3">
      <c r="C634" s="897"/>
      <c r="D634" s="743"/>
      <c r="E634" s="896"/>
      <c r="F634" s="892"/>
      <c r="G634" s="893"/>
      <c r="H634" s="883"/>
      <c r="I634" s="883"/>
      <c r="J634" s="878"/>
      <c r="K634" s="885"/>
      <c r="L634" s="886"/>
    </row>
    <row r="635" spans="3:12" ht="16.5" customHeight="1" x14ac:dyDescent="0.3">
      <c r="C635" s="897"/>
      <c r="D635" s="735" t="s">
        <v>118</v>
      </c>
      <c r="E635" s="896"/>
      <c r="F635" s="892"/>
      <c r="G635" s="893"/>
      <c r="H635" s="883"/>
      <c r="I635" s="883"/>
      <c r="J635" s="878"/>
      <c r="K635" s="885"/>
      <c r="L635" s="886"/>
    </row>
    <row r="636" spans="3:12" ht="16.5" customHeight="1" x14ac:dyDescent="0.3">
      <c r="C636" s="897"/>
      <c r="D636" s="735" t="s">
        <v>1274</v>
      </c>
      <c r="E636" s="896"/>
      <c r="F636" s="892"/>
      <c r="G636" s="893"/>
      <c r="H636" s="883"/>
      <c r="I636" s="883"/>
      <c r="J636" s="878"/>
      <c r="K636" s="885"/>
      <c r="L636" s="886"/>
    </row>
    <row r="637" spans="3:12" ht="16.5" customHeight="1" x14ac:dyDescent="0.3">
      <c r="C637" s="887" t="s">
        <v>1278</v>
      </c>
      <c r="D637" s="745" t="s">
        <v>3319</v>
      </c>
      <c r="E637" s="896" t="s">
        <v>123</v>
      </c>
      <c r="F637" s="892">
        <v>1</v>
      </c>
      <c r="G637" s="893">
        <v>16.87</v>
      </c>
      <c r="H637" s="883"/>
      <c r="I637" s="883"/>
      <c r="J637" s="878">
        <f t="shared" si="9"/>
        <v>16.87</v>
      </c>
      <c r="K637" s="885"/>
      <c r="L637" s="886"/>
    </row>
    <row r="638" spans="3:12" ht="16.5" customHeight="1" x14ac:dyDescent="0.3">
      <c r="C638" s="887" t="s">
        <v>3320</v>
      </c>
      <c r="D638" s="745" t="s">
        <v>3321</v>
      </c>
      <c r="E638" s="896" t="s">
        <v>123</v>
      </c>
      <c r="F638" s="892">
        <v>1</v>
      </c>
      <c r="G638" s="893">
        <v>46.17</v>
      </c>
      <c r="H638" s="883"/>
      <c r="I638" s="883"/>
      <c r="J638" s="878">
        <f t="shared" si="9"/>
        <v>46.17</v>
      </c>
      <c r="K638" s="885"/>
      <c r="L638" s="886"/>
    </row>
    <row r="639" spans="3:12" ht="16.5" customHeight="1" x14ac:dyDescent="0.3">
      <c r="C639" s="887" t="s">
        <v>1282</v>
      </c>
      <c r="D639" s="743" t="s">
        <v>1283</v>
      </c>
      <c r="E639" s="896" t="s">
        <v>123</v>
      </c>
      <c r="F639" s="892">
        <v>1</v>
      </c>
      <c r="G639" s="893">
        <v>32.4</v>
      </c>
      <c r="H639" s="883"/>
      <c r="I639" s="883"/>
      <c r="J639" s="878">
        <f t="shared" si="9"/>
        <v>32.4</v>
      </c>
      <c r="K639" s="885"/>
      <c r="L639" s="886"/>
    </row>
    <row r="640" spans="3:12" ht="16.5" customHeight="1" x14ac:dyDescent="0.3">
      <c r="C640" s="887"/>
      <c r="D640" s="743"/>
      <c r="E640" s="896"/>
      <c r="F640" s="892"/>
      <c r="G640" s="893"/>
      <c r="H640" s="883"/>
      <c r="I640" s="883"/>
      <c r="J640" s="878"/>
      <c r="K640" s="885"/>
      <c r="L640" s="886"/>
    </row>
    <row r="641" spans="3:12" ht="16.5" customHeight="1" x14ac:dyDescent="0.3">
      <c r="C641" s="1573"/>
      <c r="D641" s="834" t="s">
        <v>67</v>
      </c>
      <c r="E641" s="1623"/>
      <c r="F641" s="625"/>
      <c r="G641" s="1388"/>
      <c r="H641" s="1624"/>
      <c r="I641" s="1624"/>
      <c r="J641" s="878"/>
      <c r="K641" s="1625"/>
      <c r="L641" s="1627"/>
    </row>
    <row r="642" spans="3:12" ht="16.5" customHeight="1" x14ac:dyDescent="0.3">
      <c r="C642" s="1573"/>
      <c r="D642" s="735" t="s">
        <v>1273</v>
      </c>
      <c r="E642" s="1623"/>
      <c r="F642" s="625"/>
      <c r="G642" s="1388"/>
      <c r="H642" s="1624"/>
      <c r="I642" s="1624"/>
      <c r="J642" s="878"/>
      <c r="K642" s="1625"/>
      <c r="L642" s="1627"/>
    </row>
    <row r="643" spans="3:12" ht="16.5" customHeight="1" x14ac:dyDescent="0.3">
      <c r="C643" s="933" t="s">
        <v>1371</v>
      </c>
      <c r="D643" s="934" t="s">
        <v>1019</v>
      </c>
      <c r="E643" s="881" t="s">
        <v>131</v>
      </c>
      <c r="F643" s="737">
        <v>1</v>
      </c>
      <c r="G643" s="882">
        <v>36.86</v>
      </c>
      <c r="H643" s="883"/>
      <c r="I643" s="883"/>
      <c r="J643" s="878">
        <f t="shared" si="9"/>
        <v>36.86</v>
      </c>
      <c r="K643" s="885"/>
      <c r="L643" s="932"/>
    </row>
    <row r="644" spans="3:12" ht="16.5" customHeight="1" x14ac:dyDescent="0.3">
      <c r="C644" s="935" t="s">
        <v>3408</v>
      </c>
      <c r="D644" s="934" t="s">
        <v>3409</v>
      </c>
      <c r="E644" s="881" t="s">
        <v>131</v>
      </c>
      <c r="F644" s="892">
        <v>1</v>
      </c>
      <c r="G644" s="931">
        <v>89.89</v>
      </c>
      <c r="H644" s="883"/>
      <c r="I644" s="883"/>
      <c r="J644" s="878">
        <f t="shared" si="9"/>
        <v>89.89</v>
      </c>
      <c r="K644" s="885"/>
      <c r="L644" s="932"/>
    </row>
    <row r="645" spans="3:12" ht="16.5" customHeight="1" x14ac:dyDescent="0.3">
      <c r="C645" s="935" t="s">
        <v>1325</v>
      </c>
      <c r="D645" s="743" t="s">
        <v>3410</v>
      </c>
      <c r="E645" s="881" t="s">
        <v>131</v>
      </c>
      <c r="F645" s="737">
        <v>1</v>
      </c>
      <c r="G645" s="931">
        <v>9.31</v>
      </c>
      <c r="H645" s="883"/>
      <c r="I645" s="883"/>
      <c r="J645" s="878">
        <f t="shared" si="9"/>
        <v>9.31</v>
      </c>
      <c r="K645" s="885"/>
      <c r="L645" s="932"/>
    </row>
    <row r="646" spans="3:12" ht="16.5" customHeight="1" x14ac:dyDescent="0.3">
      <c r="C646" s="1615"/>
      <c r="D646" s="743"/>
      <c r="E646" s="881"/>
      <c r="F646" s="737"/>
      <c r="G646" s="931"/>
      <c r="H646" s="883"/>
      <c r="I646" s="883"/>
      <c r="J646" s="878">
        <f t="shared" si="9"/>
        <v>0</v>
      </c>
      <c r="K646" s="885"/>
      <c r="L646" s="886"/>
    </row>
    <row r="647" spans="3:12" ht="16.5" customHeight="1" x14ac:dyDescent="0.3">
      <c r="C647" s="1573"/>
      <c r="D647" s="834" t="s">
        <v>69</v>
      </c>
      <c r="E647" s="1623"/>
      <c r="F647" s="625"/>
      <c r="G647" s="1388"/>
      <c r="H647" s="1624"/>
      <c r="I647" s="1624"/>
      <c r="J647" s="878">
        <f t="shared" si="9"/>
        <v>0</v>
      </c>
      <c r="K647" s="1625"/>
      <c r="L647" s="1627"/>
    </row>
    <row r="648" spans="3:12" ht="16.5" customHeight="1" x14ac:dyDescent="0.3">
      <c r="C648" s="1573"/>
      <c r="D648" s="735" t="s">
        <v>1333</v>
      </c>
      <c r="E648" s="1623"/>
      <c r="F648" s="625"/>
      <c r="G648" s="1388"/>
      <c r="H648" s="1624"/>
      <c r="I648" s="1624"/>
      <c r="J648" s="878">
        <f t="shared" si="9"/>
        <v>0</v>
      </c>
      <c r="K648" s="1625"/>
      <c r="L648" s="1627"/>
    </row>
    <row r="649" spans="3:12" ht="16.5" customHeight="1" x14ac:dyDescent="0.3">
      <c r="C649" s="1000" t="s">
        <v>1339</v>
      </c>
      <c r="D649" s="627" t="s">
        <v>351</v>
      </c>
      <c r="E649" s="1623" t="s">
        <v>129</v>
      </c>
      <c r="F649" s="979">
        <v>1</v>
      </c>
      <c r="G649" s="977">
        <v>12.03</v>
      </c>
      <c r="H649" s="1624"/>
      <c r="I649" s="1624"/>
      <c r="J649" s="878">
        <f t="shared" si="9"/>
        <v>12.03</v>
      </c>
      <c r="K649" s="1625"/>
      <c r="L649" s="879"/>
    </row>
    <row r="650" spans="3:12" ht="16.5" customHeight="1" x14ac:dyDescent="0.3">
      <c r="C650" s="943"/>
      <c r="D650" s="735"/>
      <c r="E650" s="1623"/>
      <c r="F650" s="625"/>
      <c r="G650" s="1388"/>
      <c r="H650" s="1624"/>
      <c r="I650" s="1624"/>
      <c r="J650" s="878"/>
      <c r="K650" s="1625"/>
      <c r="L650" s="879"/>
    </row>
    <row r="651" spans="3:12" ht="16.5" customHeight="1" x14ac:dyDescent="0.3">
      <c r="C651" s="897"/>
      <c r="D651" s="735" t="s">
        <v>188</v>
      </c>
      <c r="E651" s="896"/>
      <c r="F651" s="892"/>
      <c r="G651" s="893"/>
      <c r="H651" s="883"/>
      <c r="I651" s="883"/>
      <c r="J651" s="878"/>
      <c r="K651" s="885"/>
      <c r="L651" s="886"/>
    </row>
    <row r="652" spans="3:12" s="303" customFormat="1" x14ac:dyDescent="0.25">
      <c r="C652" s="897"/>
      <c r="D652" s="735" t="s">
        <v>1358</v>
      </c>
      <c r="E652" s="896"/>
      <c r="F652" s="892"/>
      <c r="G652" s="893"/>
      <c r="H652" s="883"/>
      <c r="I652" s="883"/>
      <c r="J652" s="878"/>
      <c r="K652" s="885"/>
      <c r="L652" s="886"/>
    </row>
    <row r="653" spans="3:12" x14ac:dyDescent="0.3">
      <c r="C653" s="1000" t="s">
        <v>1363</v>
      </c>
      <c r="D653" s="627" t="s">
        <v>223</v>
      </c>
      <c r="E653" s="1572" t="s">
        <v>164</v>
      </c>
      <c r="F653" s="979">
        <v>1</v>
      </c>
      <c r="G653" s="977">
        <v>14.24</v>
      </c>
      <c r="H653" s="1624"/>
      <c r="I653" s="1624"/>
      <c r="J653" s="878">
        <f t="shared" si="9"/>
        <v>14.24</v>
      </c>
      <c r="K653" s="1625"/>
      <c r="L653" s="879"/>
    </row>
    <row r="654" spans="3:12" ht="16.5" customHeight="1" x14ac:dyDescent="0.3">
      <c r="C654" s="1000" t="s">
        <v>1365</v>
      </c>
      <c r="D654" s="627" t="s">
        <v>1366</v>
      </c>
      <c r="E654" s="1572" t="s">
        <v>164</v>
      </c>
      <c r="F654" s="979">
        <v>1</v>
      </c>
      <c r="G654" s="977">
        <v>11.97</v>
      </c>
      <c r="H654" s="1624"/>
      <c r="I654" s="1624"/>
      <c r="J654" s="878">
        <f t="shared" si="9"/>
        <v>11.97</v>
      </c>
      <c r="K654" s="1625"/>
      <c r="L654" s="879"/>
    </row>
    <row r="655" spans="3:12" ht="16.5" customHeight="1" x14ac:dyDescent="0.3">
      <c r="C655" s="1000" t="s">
        <v>1394</v>
      </c>
      <c r="D655" s="627" t="s">
        <v>163</v>
      </c>
      <c r="E655" s="1572" t="s">
        <v>164</v>
      </c>
      <c r="F655" s="979">
        <v>1</v>
      </c>
      <c r="G655" s="977">
        <v>25.47</v>
      </c>
      <c r="H655" s="1624"/>
      <c r="I655" s="1624"/>
      <c r="J655" s="878">
        <f t="shared" si="9"/>
        <v>25.47</v>
      </c>
      <c r="K655" s="1625"/>
      <c r="L655" s="879"/>
    </row>
    <row r="656" spans="3:12" ht="16.5" customHeight="1" x14ac:dyDescent="0.3">
      <c r="C656" s="1000" t="s">
        <v>1395</v>
      </c>
      <c r="D656" s="627" t="s">
        <v>192</v>
      </c>
      <c r="E656" s="1572" t="s">
        <v>164</v>
      </c>
      <c r="F656" s="979">
        <v>1</v>
      </c>
      <c r="G656" s="977">
        <v>50.81</v>
      </c>
      <c r="H656" s="1624"/>
      <c r="I656" s="1624"/>
      <c r="J656" s="878">
        <f t="shared" si="9"/>
        <v>50.81</v>
      </c>
      <c r="K656" s="1625"/>
      <c r="L656" s="879"/>
    </row>
    <row r="657" spans="3:12" ht="16.5" customHeight="1" x14ac:dyDescent="0.3">
      <c r="C657" s="943"/>
      <c r="D657" s="735"/>
      <c r="E657" s="1623"/>
      <c r="F657" s="625"/>
      <c r="G657" s="1388"/>
      <c r="H657" s="1624"/>
      <c r="I657" s="1624"/>
      <c r="J657" s="878"/>
      <c r="K657" s="1625"/>
      <c r="L657" s="879"/>
    </row>
    <row r="658" spans="3:12" ht="16.5" customHeight="1" x14ac:dyDescent="0.3">
      <c r="C658" s="943"/>
      <c r="D658" s="735"/>
      <c r="E658" s="1623"/>
      <c r="F658" s="625"/>
      <c r="G658" s="1388"/>
      <c r="H658" s="1624"/>
      <c r="I658" s="1624"/>
      <c r="J658" s="878"/>
      <c r="K658" s="1625"/>
      <c r="L658" s="879"/>
    </row>
    <row r="659" spans="3:12" ht="16.5" customHeight="1" x14ac:dyDescent="0.3">
      <c r="C659" s="897"/>
      <c r="D659" s="743"/>
      <c r="E659" s="896"/>
      <c r="F659" s="892"/>
      <c r="G659" s="893"/>
      <c r="H659" s="883"/>
      <c r="I659" s="883"/>
      <c r="J659" s="878"/>
      <c r="K659" s="885"/>
      <c r="L659" s="886"/>
    </row>
    <row r="660" spans="3:12" ht="16.5" customHeight="1" x14ac:dyDescent="0.3">
      <c r="C660" s="897"/>
      <c r="D660" s="743"/>
      <c r="E660" s="896"/>
      <c r="F660" s="892"/>
      <c r="G660" s="893"/>
      <c r="H660" s="883"/>
      <c r="I660" s="883"/>
      <c r="J660" s="878"/>
      <c r="K660" s="885"/>
      <c r="L660" s="886"/>
    </row>
    <row r="661" spans="3:12" ht="16.5" customHeight="1" x14ac:dyDescent="0.3">
      <c r="C661" s="897"/>
      <c r="D661" s="743"/>
      <c r="E661" s="896"/>
      <c r="F661" s="892"/>
      <c r="G661" s="893"/>
      <c r="H661" s="883"/>
      <c r="I661" s="883"/>
      <c r="J661" s="878"/>
      <c r="K661" s="885"/>
      <c r="L661" s="886"/>
    </row>
    <row r="662" spans="3:12" ht="16.5" customHeight="1" x14ac:dyDescent="0.3">
      <c r="C662" s="897"/>
      <c r="D662" s="735" t="s">
        <v>119</v>
      </c>
      <c r="E662" s="896"/>
      <c r="F662" s="892"/>
      <c r="G662" s="893"/>
      <c r="H662" s="883"/>
      <c r="I662" s="883"/>
      <c r="J662" s="878"/>
      <c r="K662" s="885"/>
      <c r="L662" s="886"/>
    </row>
    <row r="663" spans="3:12" s="303" customFormat="1" x14ac:dyDescent="0.25">
      <c r="C663" s="897"/>
      <c r="D663" s="735" t="s">
        <v>1404</v>
      </c>
      <c r="E663" s="896"/>
      <c r="F663" s="892"/>
      <c r="G663" s="893"/>
      <c r="H663" s="883"/>
      <c r="I663" s="883"/>
      <c r="J663" s="878"/>
      <c r="K663" s="885"/>
      <c r="L663" s="886"/>
    </row>
    <row r="664" spans="3:12" x14ac:dyDescent="0.3">
      <c r="C664" s="887" t="s">
        <v>1419</v>
      </c>
      <c r="D664" s="743" t="s">
        <v>801</v>
      </c>
      <c r="E664" s="896" t="s">
        <v>123</v>
      </c>
      <c r="F664" s="892">
        <v>1</v>
      </c>
      <c r="G664" s="893">
        <v>4.05</v>
      </c>
      <c r="H664" s="883"/>
      <c r="I664" s="883"/>
      <c r="J664" s="878">
        <f t="shared" si="9"/>
        <v>4.05</v>
      </c>
      <c r="K664" s="885"/>
      <c r="L664" s="886"/>
    </row>
    <row r="665" spans="3:12" ht="16.5" customHeight="1" x14ac:dyDescent="0.3">
      <c r="C665" s="1000" t="s">
        <v>1405</v>
      </c>
      <c r="D665" s="627" t="s">
        <v>351</v>
      </c>
      <c r="E665" s="1623" t="s">
        <v>129</v>
      </c>
      <c r="F665" s="979">
        <v>1</v>
      </c>
      <c r="G665" s="977">
        <v>11.21</v>
      </c>
      <c r="H665" s="1624"/>
      <c r="I665" s="1624"/>
      <c r="J665" s="878">
        <f t="shared" si="9"/>
        <v>11.21</v>
      </c>
      <c r="K665" s="1625"/>
      <c r="L665" s="879"/>
    </row>
    <row r="666" spans="3:12" ht="16.5" customHeight="1" x14ac:dyDescent="0.3">
      <c r="C666" s="897"/>
      <c r="D666" s="743"/>
      <c r="E666" s="896"/>
      <c r="F666" s="892"/>
      <c r="G666" s="893"/>
      <c r="H666" s="883"/>
      <c r="I666" s="883"/>
      <c r="J666" s="878"/>
      <c r="K666" s="885"/>
      <c r="L666" s="886"/>
    </row>
    <row r="667" spans="3:12" ht="16.5" customHeight="1" x14ac:dyDescent="0.3">
      <c r="C667" s="897"/>
      <c r="D667" s="735" t="s">
        <v>68</v>
      </c>
      <c r="E667" s="896"/>
      <c r="F667" s="892"/>
      <c r="G667" s="893"/>
      <c r="H667" s="883"/>
      <c r="I667" s="883"/>
      <c r="J667" s="878"/>
      <c r="K667" s="885"/>
      <c r="L667" s="886"/>
    </row>
    <row r="668" spans="3:12" ht="16.5" customHeight="1" x14ac:dyDescent="0.3">
      <c r="C668" s="897"/>
      <c r="D668" s="735" t="s">
        <v>1426</v>
      </c>
      <c r="E668" s="896"/>
      <c r="F668" s="892"/>
      <c r="G668" s="893"/>
      <c r="H668" s="883"/>
      <c r="I668" s="883"/>
      <c r="J668" s="878"/>
      <c r="K668" s="885"/>
      <c r="L668" s="886"/>
    </row>
    <row r="669" spans="3:12" ht="16.5" customHeight="1" x14ac:dyDescent="0.3">
      <c r="C669" s="1000" t="s">
        <v>1446</v>
      </c>
      <c r="D669" s="627" t="s">
        <v>1447</v>
      </c>
      <c r="E669" s="1623" t="s">
        <v>129</v>
      </c>
      <c r="F669" s="979">
        <v>1</v>
      </c>
      <c r="G669" s="977">
        <v>3.75</v>
      </c>
      <c r="H669" s="1624"/>
      <c r="I669" s="1624"/>
      <c r="J669" s="878">
        <f t="shared" si="9"/>
        <v>3.75</v>
      </c>
      <c r="K669" s="1625"/>
      <c r="L669" s="879"/>
    </row>
    <row r="670" spans="3:12" ht="16.5" customHeight="1" x14ac:dyDescent="0.3">
      <c r="C670" s="1626"/>
      <c r="D670" s="627"/>
      <c r="E670" s="1623"/>
      <c r="F670" s="979"/>
      <c r="G670" s="977"/>
      <c r="H670" s="1624"/>
      <c r="I670" s="1624"/>
      <c r="J670" s="878"/>
      <c r="K670" s="1625"/>
      <c r="L670" s="879"/>
    </row>
    <row r="671" spans="3:12" ht="16.5" customHeight="1" x14ac:dyDescent="0.3">
      <c r="C671" s="897"/>
      <c r="D671" s="734" t="s">
        <v>200</v>
      </c>
      <c r="E671" s="896"/>
      <c r="F671" s="892"/>
      <c r="G671" s="893"/>
      <c r="H671" s="883"/>
      <c r="I671" s="883"/>
      <c r="J671" s="878"/>
      <c r="K671" s="885"/>
      <c r="L671" s="886"/>
    </row>
    <row r="672" spans="3:12" ht="16.5" customHeight="1" x14ac:dyDescent="0.3">
      <c r="C672" s="897"/>
      <c r="D672" s="735" t="s">
        <v>1510</v>
      </c>
      <c r="E672" s="896"/>
      <c r="F672" s="892"/>
      <c r="G672" s="893"/>
      <c r="H672" s="883"/>
      <c r="I672" s="883"/>
      <c r="J672" s="878"/>
      <c r="K672" s="885"/>
      <c r="L672" s="886"/>
    </row>
    <row r="673" spans="3:12" ht="16.5" customHeight="1" x14ac:dyDescent="0.3">
      <c r="C673" s="1000" t="s">
        <v>1520</v>
      </c>
      <c r="D673" s="627" t="s">
        <v>209</v>
      </c>
      <c r="E673" s="1623" t="s">
        <v>129</v>
      </c>
      <c r="F673" s="625">
        <v>1</v>
      </c>
      <c r="G673" s="626">
        <v>10.19</v>
      </c>
      <c r="H673" s="1624"/>
      <c r="I673" s="1624"/>
      <c r="J673" s="878">
        <f t="shared" si="9"/>
        <v>10.19</v>
      </c>
      <c r="K673" s="1625"/>
      <c r="L673" s="879"/>
    </row>
    <row r="674" spans="3:12" ht="16.5" customHeight="1" x14ac:dyDescent="0.3">
      <c r="C674" s="1626"/>
      <c r="D674" s="627"/>
      <c r="E674" s="1623"/>
      <c r="F674" s="625"/>
      <c r="G674" s="626"/>
      <c r="H674" s="1624"/>
      <c r="I674" s="1624"/>
      <c r="J674" s="878"/>
      <c r="K674" s="1625"/>
      <c r="L674" s="879"/>
    </row>
    <row r="675" spans="3:12" ht="16.5" customHeight="1" x14ac:dyDescent="0.3">
      <c r="C675" s="1628"/>
      <c r="D675" s="834" t="s">
        <v>1511</v>
      </c>
      <c r="E675" s="1572"/>
      <c r="F675" s="625"/>
      <c r="G675" s="626"/>
      <c r="H675" s="1624"/>
      <c r="I675" s="1624"/>
      <c r="J675" s="878"/>
      <c r="K675" s="1625"/>
      <c r="L675" s="879"/>
    </row>
    <row r="676" spans="3:12" ht="16.5" customHeight="1" x14ac:dyDescent="0.3">
      <c r="C676" s="1000" t="s">
        <v>1537</v>
      </c>
      <c r="D676" s="627" t="s">
        <v>172</v>
      </c>
      <c r="E676" s="1572" t="s">
        <v>2484</v>
      </c>
      <c r="F676" s="975">
        <v>1</v>
      </c>
      <c r="G676" s="626">
        <v>10.56</v>
      </c>
      <c r="H676" s="1624"/>
      <c r="I676" s="1624"/>
      <c r="J676" s="878">
        <f t="shared" si="9"/>
        <v>10.56</v>
      </c>
      <c r="K676" s="1625"/>
      <c r="L676" s="879"/>
    </row>
    <row r="677" spans="3:12" ht="16.5" customHeight="1" x14ac:dyDescent="0.3">
      <c r="C677" s="1000" t="s">
        <v>1528</v>
      </c>
      <c r="D677" s="627" t="s">
        <v>209</v>
      </c>
      <c r="E677" s="1623" t="s">
        <v>129</v>
      </c>
      <c r="F677" s="625">
        <v>1</v>
      </c>
      <c r="G677" s="626">
        <v>10.1</v>
      </c>
      <c r="H677" s="1624"/>
      <c r="I677" s="1624"/>
      <c r="J677" s="878">
        <f t="shared" ref="J677:J701" si="10">F677*G677</f>
        <v>10.1</v>
      </c>
      <c r="K677" s="1625"/>
      <c r="L677" s="879"/>
    </row>
    <row r="678" spans="3:12" ht="16.5" customHeight="1" x14ac:dyDescent="0.3">
      <c r="C678" s="1626"/>
      <c r="D678" s="627"/>
      <c r="E678" s="1623"/>
      <c r="F678" s="625"/>
      <c r="G678" s="626"/>
      <c r="H678" s="1624"/>
      <c r="I678" s="1624"/>
      <c r="J678" s="878"/>
      <c r="K678" s="1625"/>
      <c r="L678" s="879"/>
    </row>
    <row r="679" spans="3:12" ht="16.5" customHeight="1" x14ac:dyDescent="0.3">
      <c r="C679" s="898"/>
      <c r="D679" s="735" t="s">
        <v>1639</v>
      </c>
      <c r="E679" s="896"/>
      <c r="F679" s="737"/>
      <c r="G679" s="888"/>
      <c r="H679" s="883"/>
      <c r="I679" s="883"/>
      <c r="J679" s="878"/>
      <c r="K679" s="885"/>
      <c r="L679" s="886"/>
    </row>
    <row r="680" spans="3:12" ht="16.5" customHeight="1" x14ac:dyDescent="0.3">
      <c r="C680" s="1000" t="s">
        <v>1595</v>
      </c>
      <c r="D680" s="627" t="s">
        <v>3355</v>
      </c>
      <c r="E680" s="1572" t="s">
        <v>2484</v>
      </c>
      <c r="F680" s="979">
        <v>1</v>
      </c>
      <c r="G680" s="977">
        <v>27.24</v>
      </c>
      <c r="H680" s="1624"/>
      <c r="I680" s="1624"/>
      <c r="J680" s="878">
        <f t="shared" si="10"/>
        <v>27.24</v>
      </c>
      <c r="K680" s="1625"/>
      <c r="L680" s="879"/>
    </row>
    <row r="681" spans="3:12" ht="16.5" customHeight="1" x14ac:dyDescent="0.3">
      <c r="C681" s="1000" t="s">
        <v>1616</v>
      </c>
      <c r="D681" s="627" t="s">
        <v>351</v>
      </c>
      <c r="E681" s="1623" t="s">
        <v>129</v>
      </c>
      <c r="F681" s="625">
        <v>1</v>
      </c>
      <c r="G681" s="626">
        <v>12.04</v>
      </c>
      <c r="H681" s="1624"/>
      <c r="I681" s="1624"/>
      <c r="J681" s="878">
        <f t="shared" si="10"/>
        <v>12.04</v>
      </c>
      <c r="K681" s="1625"/>
      <c r="L681" s="879"/>
    </row>
    <row r="682" spans="3:12" ht="16.5" customHeight="1" x14ac:dyDescent="0.3">
      <c r="C682" s="1626"/>
      <c r="D682" s="627"/>
      <c r="E682" s="1623"/>
      <c r="F682" s="625"/>
      <c r="G682" s="626"/>
      <c r="H682" s="1624"/>
      <c r="I682" s="1624"/>
      <c r="J682" s="878"/>
      <c r="K682" s="1625"/>
      <c r="L682" s="879"/>
    </row>
    <row r="683" spans="3:12" ht="16.5" customHeight="1" x14ac:dyDescent="0.3">
      <c r="C683" s="1626"/>
      <c r="D683" s="834" t="s">
        <v>1685</v>
      </c>
      <c r="E683" s="1572"/>
      <c r="F683" s="625"/>
      <c r="G683" s="626"/>
      <c r="H683" s="1624"/>
      <c r="I683" s="1624"/>
      <c r="J683" s="878"/>
      <c r="K683" s="1625"/>
      <c r="L683" s="879"/>
    </row>
    <row r="684" spans="3:12" ht="16.5" customHeight="1" x14ac:dyDescent="0.3">
      <c r="C684" s="1000" t="s">
        <v>1678</v>
      </c>
      <c r="D684" s="627" t="s">
        <v>349</v>
      </c>
      <c r="E684" s="1623" t="s">
        <v>129</v>
      </c>
      <c r="F684" s="625">
        <v>1</v>
      </c>
      <c r="G684" s="626">
        <v>16.63</v>
      </c>
      <c r="H684" s="1624"/>
      <c r="I684" s="1624"/>
      <c r="J684" s="878">
        <f t="shared" si="10"/>
        <v>16.63</v>
      </c>
      <c r="K684" s="1625"/>
      <c r="L684" s="879"/>
    </row>
    <row r="685" spans="3:12" ht="16.5" customHeight="1" x14ac:dyDescent="0.3">
      <c r="C685" s="1000" t="s">
        <v>1679</v>
      </c>
      <c r="D685" s="627" t="s">
        <v>209</v>
      </c>
      <c r="E685" s="1623" t="s">
        <v>129</v>
      </c>
      <c r="F685" s="625">
        <v>1</v>
      </c>
      <c r="G685" s="626">
        <v>10.29</v>
      </c>
      <c r="H685" s="1624"/>
      <c r="I685" s="1624"/>
      <c r="J685" s="878">
        <f t="shared" si="10"/>
        <v>10.29</v>
      </c>
      <c r="K685" s="1625"/>
      <c r="L685" s="879"/>
    </row>
    <row r="686" spans="3:12" ht="16.5" customHeight="1" x14ac:dyDescent="0.3">
      <c r="C686" s="1626"/>
      <c r="D686" s="627"/>
      <c r="E686" s="1623"/>
      <c r="F686" s="625"/>
      <c r="G686" s="626"/>
      <c r="H686" s="1624"/>
      <c r="I686" s="1624"/>
      <c r="J686" s="878"/>
      <c r="K686" s="1625"/>
      <c r="L686" s="879"/>
    </row>
    <row r="687" spans="3:12" ht="16.5" customHeight="1" x14ac:dyDescent="0.3">
      <c r="C687" s="1626"/>
      <c r="D687" s="834" t="s">
        <v>1692</v>
      </c>
      <c r="E687" s="1572"/>
      <c r="F687" s="625"/>
      <c r="G687" s="626"/>
      <c r="H687" s="1624"/>
      <c r="I687" s="1624"/>
      <c r="J687" s="878"/>
      <c r="K687" s="1625"/>
      <c r="L687" s="879"/>
    </row>
    <row r="688" spans="3:12" ht="16.5" customHeight="1" x14ac:dyDescent="0.3">
      <c r="C688" s="1000" t="s">
        <v>1699</v>
      </c>
      <c r="D688" s="775" t="s">
        <v>209</v>
      </c>
      <c r="E688" s="1623" t="s">
        <v>129</v>
      </c>
      <c r="F688" s="625">
        <v>1</v>
      </c>
      <c r="G688" s="626">
        <v>10.34</v>
      </c>
      <c r="H688" s="1624"/>
      <c r="I688" s="1624"/>
      <c r="J688" s="878">
        <f t="shared" si="10"/>
        <v>10.34</v>
      </c>
      <c r="K688" s="1625"/>
      <c r="L688" s="879"/>
    </row>
    <row r="689" spans="3:12" ht="16.5" customHeight="1" x14ac:dyDescent="0.3">
      <c r="C689" s="1626"/>
      <c r="D689" s="775"/>
      <c r="E689" s="1623"/>
      <c r="F689" s="947"/>
      <c r="G689" s="626"/>
      <c r="H689" s="1624"/>
      <c r="I689" s="1624"/>
      <c r="J689" s="878"/>
      <c r="K689" s="1625"/>
      <c r="L689" s="879"/>
    </row>
    <row r="690" spans="3:12" ht="16.5" customHeight="1" x14ac:dyDescent="0.3">
      <c r="C690" s="1626"/>
      <c r="D690" s="874" t="s">
        <v>203</v>
      </c>
      <c r="E690" s="1572"/>
      <c r="F690" s="947"/>
      <c r="G690" s="979"/>
      <c r="H690" s="1624"/>
      <c r="I690" s="1624"/>
      <c r="J690" s="878"/>
      <c r="K690" s="1625"/>
      <c r="L690" s="879"/>
    </row>
    <row r="691" spans="3:12" ht="16.5" customHeight="1" x14ac:dyDescent="0.3">
      <c r="C691" s="1626"/>
      <c r="D691" s="834" t="s">
        <v>1798</v>
      </c>
      <c r="E691" s="1572"/>
      <c r="F691" s="947"/>
      <c r="G691" s="979"/>
      <c r="H691" s="1624"/>
      <c r="I691" s="1624"/>
      <c r="J691" s="878"/>
      <c r="K691" s="1625"/>
      <c r="L691" s="879"/>
    </row>
    <row r="692" spans="3:12" ht="16.5" customHeight="1" x14ac:dyDescent="0.3">
      <c r="C692" s="1000" t="s">
        <v>1829</v>
      </c>
      <c r="D692" s="627" t="s">
        <v>349</v>
      </c>
      <c r="E692" s="1623" t="s">
        <v>129</v>
      </c>
      <c r="F692" s="625">
        <v>1</v>
      </c>
      <c r="G692" s="994">
        <v>16.45</v>
      </c>
      <c r="H692" s="1624"/>
      <c r="I692" s="1624"/>
      <c r="J692" s="878">
        <f t="shared" si="10"/>
        <v>16.45</v>
      </c>
      <c r="K692" s="1625"/>
      <c r="L692" s="879"/>
    </row>
    <row r="693" spans="3:12" ht="16.5" customHeight="1" x14ac:dyDescent="0.3">
      <c r="C693" s="1000" t="s">
        <v>1831</v>
      </c>
      <c r="D693" s="627" t="s">
        <v>209</v>
      </c>
      <c r="E693" s="1623" t="s">
        <v>129</v>
      </c>
      <c r="F693" s="625">
        <v>1</v>
      </c>
      <c r="G693" s="994">
        <v>10.06</v>
      </c>
      <c r="H693" s="1624"/>
      <c r="I693" s="1624"/>
      <c r="J693" s="878">
        <f t="shared" si="10"/>
        <v>10.06</v>
      </c>
      <c r="K693" s="1625"/>
      <c r="L693" s="879"/>
    </row>
    <row r="694" spans="3:12" ht="16.5" customHeight="1" x14ac:dyDescent="0.3">
      <c r="C694" s="1626"/>
      <c r="D694" s="627"/>
      <c r="E694" s="1623"/>
      <c r="F694" s="625"/>
      <c r="G694" s="994"/>
      <c r="H694" s="1624"/>
      <c r="I694" s="1624"/>
      <c r="J694" s="878"/>
      <c r="K694" s="1625"/>
      <c r="L694" s="879"/>
    </row>
    <row r="695" spans="3:12" ht="16.5" customHeight="1" x14ac:dyDescent="0.3">
      <c r="C695" s="898"/>
      <c r="D695" s="735" t="s">
        <v>1844</v>
      </c>
      <c r="E695" s="896"/>
      <c r="F695" s="737"/>
      <c r="G695" s="899"/>
      <c r="H695" s="883"/>
      <c r="I695" s="883"/>
      <c r="J695" s="878"/>
      <c r="K695" s="885"/>
      <c r="L695" s="886"/>
    </row>
    <row r="696" spans="3:12" ht="16.5" customHeight="1" x14ac:dyDescent="0.3">
      <c r="C696" s="1000" t="s">
        <v>1878</v>
      </c>
      <c r="D696" s="627" t="s">
        <v>209</v>
      </c>
      <c r="E696" s="1623" t="s">
        <v>129</v>
      </c>
      <c r="F696" s="625">
        <v>1</v>
      </c>
      <c r="G696" s="994">
        <v>9.99</v>
      </c>
      <c r="H696" s="1624"/>
      <c r="I696" s="1624"/>
      <c r="J696" s="878">
        <f t="shared" si="10"/>
        <v>9.99</v>
      </c>
      <c r="K696" s="1625"/>
      <c r="L696" s="879"/>
    </row>
    <row r="697" spans="3:12" ht="16.5" customHeight="1" x14ac:dyDescent="0.3">
      <c r="C697" s="1000" t="s">
        <v>1879</v>
      </c>
      <c r="D697" s="627" t="s">
        <v>349</v>
      </c>
      <c r="E697" s="1623" t="s">
        <v>129</v>
      </c>
      <c r="F697" s="625">
        <v>1</v>
      </c>
      <c r="G697" s="994">
        <v>11.97</v>
      </c>
      <c r="H697" s="1624"/>
      <c r="I697" s="1624"/>
      <c r="J697" s="878">
        <f t="shared" si="10"/>
        <v>11.97</v>
      </c>
      <c r="K697" s="1625"/>
      <c r="L697" s="879"/>
    </row>
    <row r="698" spans="3:12" ht="16.5" customHeight="1" x14ac:dyDescent="0.3">
      <c r="C698" s="1626"/>
      <c r="D698" s="627"/>
      <c r="E698" s="1623"/>
      <c r="F698" s="625"/>
      <c r="G698" s="994"/>
      <c r="H698" s="1624"/>
      <c r="I698" s="1624"/>
      <c r="J698" s="878"/>
      <c r="K698" s="1625"/>
      <c r="L698" s="879"/>
    </row>
    <row r="699" spans="3:12" ht="16.5" customHeight="1" x14ac:dyDescent="0.3">
      <c r="C699" s="898"/>
      <c r="D699" s="735" t="s">
        <v>1929</v>
      </c>
      <c r="E699" s="896"/>
      <c r="F699" s="737"/>
      <c r="G699" s="899"/>
      <c r="H699" s="883"/>
      <c r="I699" s="883"/>
      <c r="J699" s="878"/>
      <c r="K699" s="885"/>
      <c r="L699" s="886"/>
    </row>
    <row r="700" spans="3:12" ht="16.5" customHeight="1" x14ac:dyDescent="0.3">
      <c r="C700" s="1000" t="s">
        <v>2541</v>
      </c>
      <c r="D700" s="627" t="s">
        <v>1226</v>
      </c>
      <c r="E700" s="1623" t="s">
        <v>129</v>
      </c>
      <c r="F700" s="625">
        <v>1</v>
      </c>
      <c r="G700" s="994">
        <v>3.36</v>
      </c>
      <c r="H700" s="1624"/>
      <c r="I700" s="1624"/>
      <c r="J700" s="878">
        <f t="shared" si="10"/>
        <v>3.36</v>
      </c>
      <c r="K700" s="1625"/>
      <c r="L700" s="879"/>
    </row>
    <row r="701" spans="3:12" ht="16.5" customHeight="1" x14ac:dyDescent="0.3">
      <c r="C701" s="1000" t="s">
        <v>1909</v>
      </c>
      <c r="D701" s="627" t="s">
        <v>1226</v>
      </c>
      <c r="E701" s="1623" t="s">
        <v>129</v>
      </c>
      <c r="F701" s="625">
        <v>1</v>
      </c>
      <c r="G701" s="994">
        <v>3.33</v>
      </c>
      <c r="H701" s="1624"/>
      <c r="I701" s="1624"/>
      <c r="J701" s="878">
        <f t="shared" si="10"/>
        <v>3.33</v>
      </c>
      <c r="K701" s="1625"/>
      <c r="L701" s="879"/>
    </row>
    <row r="702" spans="3:12" ht="16.5" customHeight="1" x14ac:dyDescent="0.3">
      <c r="C702" s="1629"/>
      <c r="D702" s="1630"/>
      <c r="E702" s="1630"/>
      <c r="F702" s="1353"/>
      <c r="G702" s="1354"/>
      <c r="H702" s="1354"/>
      <c r="I702" s="1607"/>
      <c r="J702" s="1608"/>
      <c r="K702" s="1631"/>
      <c r="L702" s="1632"/>
    </row>
    <row r="703" spans="3:12" ht="16.5" customHeight="1" x14ac:dyDescent="0.3">
      <c r="C703" s="1633"/>
      <c r="D703" s="1634"/>
      <c r="E703" s="1634"/>
      <c r="F703" s="1635"/>
      <c r="G703" s="1636"/>
      <c r="H703" s="1636"/>
      <c r="I703" s="1637"/>
      <c r="J703" s="1638"/>
      <c r="K703" s="1639"/>
      <c r="L703" s="1640"/>
    </row>
    <row r="704" spans="3:12" ht="16.5" customHeight="1" x14ac:dyDescent="0.3">
      <c r="C704" s="1418" t="s">
        <v>4300</v>
      </c>
      <c r="D704" s="2283" t="s">
        <v>4301</v>
      </c>
      <c r="E704" s="2284"/>
      <c r="F704" s="2284"/>
      <c r="G704" s="2284"/>
      <c r="H704" s="2284"/>
      <c r="I704" s="2284"/>
      <c r="J704" s="2284"/>
      <c r="K704" s="2284"/>
      <c r="L704" s="2285"/>
    </row>
    <row r="705" spans="3:12" ht="16.5" customHeight="1" x14ac:dyDescent="0.3">
      <c r="C705" s="684" t="s">
        <v>1</v>
      </c>
      <c r="D705" s="691" t="s">
        <v>2</v>
      </c>
      <c r="E705" s="691"/>
      <c r="F705" s="691" t="s">
        <v>45</v>
      </c>
      <c r="G705" s="1419" t="s">
        <v>46</v>
      </c>
      <c r="H705" s="713" t="s">
        <v>47</v>
      </c>
      <c r="I705" s="713" t="s">
        <v>48</v>
      </c>
      <c r="J705" s="460" t="s">
        <v>49</v>
      </c>
      <c r="K705" s="93" t="s">
        <v>50</v>
      </c>
      <c r="L705" s="721" t="s">
        <v>3</v>
      </c>
    </row>
    <row r="706" spans="3:12" ht="16.5" customHeight="1" x14ac:dyDescent="0.3">
      <c r="C706" s="863"/>
      <c r="D706" s="1611"/>
      <c r="E706" s="1612"/>
      <c r="F706" s="865"/>
      <c r="G706" s="1499"/>
      <c r="H706" s="1499"/>
      <c r="I706" s="717"/>
      <c r="J706" s="1010"/>
      <c r="K706" s="145">
        <f>SUM(J710:J730)</f>
        <v>44.86</v>
      </c>
      <c r="L706" s="722">
        <f>+[43]RESUMEN!E1120</f>
        <v>0</v>
      </c>
    </row>
    <row r="707" spans="3:12" ht="16.5" customHeight="1" x14ac:dyDescent="0.3">
      <c r="C707" s="1606"/>
      <c r="D707" s="1613"/>
      <c r="E707" s="1614"/>
      <c r="F707" s="1353"/>
      <c r="G707" s="1354"/>
      <c r="H707" s="1354"/>
      <c r="I707" s="1607"/>
      <c r="J707" s="1608"/>
      <c r="K707" s="1609"/>
      <c r="L707" s="1610"/>
    </row>
    <row r="708" spans="3:12" ht="16.5" customHeight="1" x14ac:dyDescent="0.3">
      <c r="C708" s="873"/>
      <c r="D708" s="874" t="s">
        <v>169</v>
      </c>
      <c r="E708" s="537"/>
      <c r="F708" s="875"/>
      <c r="G708" s="876"/>
      <c r="H708" s="877"/>
      <c r="I708" s="877"/>
      <c r="J708" s="878"/>
      <c r="K708" s="536"/>
      <c r="L708" s="879"/>
    </row>
    <row r="709" spans="3:12" ht="16.5" customHeight="1" x14ac:dyDescent="0.3">
      <c r="C709" s="880"/>
      <c r="D709" s="735" t="s">
        <v>952</v>
      </c>
      <c r="E709" s="881"/>
      <c r="F709" s="881"/>
      <c r="G709" s="882"/>
      <c r="H709" s="883"/>
      <c r="I709" s="883"/>
      <c r="J709" s="884"/>
      <c r="K709" s="885"/>
      <c r="L709" s="886"/>
    </row>
    <row r="710" spans="3:12" ht="16.5" customHeight="1" x14ac:dyDescent="0.3">
      <c r="C710" s="1000" t="s">
        <v>983</v>
      </c>
      <c r="D710" s="627" t="s">
        <v>984</v>
      </c>
      <c r="E710" s="1572" t="s">
        <v>124</v>
      </c>
      <c r="F710" s="625">
        <v>1</v>
      </c>
      <c r="G710" s="626">
        <v>20.95</v>
      </c>
      <c r="H710" s="1624"/>
      <c r="I710" s="1624"/>
      <c r="J710" s="878">
        <f>F710*G710</f>
        <v>20.95</v>
      </c>
      <c r="K710" s="1625"/>
      <c r="L710" s="879"/>
    </row>
    <row r="711" spans="3:12" ht="16.5" customHeight="1" x14ac:dyDescent="0.3">
      <c r="C711" s="1626"/>
      <c r="D711" s="627"/>
      <c r="E711" s="1572"/>
      <c r="F711" s="625"/>
      <c r="G711" s="626"/>
      <c r="H711" s="1624"/>
      <c r="I711" s="1624"/>
      <c r="J711" s="878"/>
      <c r="K711" s="1625"/>
      <c r="L711" s="879"/>
    </row>
    <row r="712" spans="3:12" ht="16.5" customHeight="1" x14ac:dyDescent="0.3">
      <c r="C712" s="1626"/>
      <c r="D712" s="834" t="s">
        <v>70</v>
      </c>
      <c r="E712" s="1572"/>
      <c r="F712" s="625"/>
      <c r="G712" s="626"/>
      <c r="H712" s="1624"/>
      <c r="I712" s="1624"/>
      <c r="J712" s="878"/>
      <c r="K712" s="1625"/>
      <c r="L712" s="879"/>
    </row>
    <row r="713" spans="3:12" s="303" customFormat="1" x14ac:dyDescent="0.25">
      <c r="C713" s="1626"/>
      <c r="D713" s="735" t="s">
        <v>1426</v>
      </c>
      <c r="E713" s="1572"/>
      <c r="F713" s="979"/>
      <c r="G713" s="977"/>
      <c r="H713" s="1624"/>
      <c r="I713" s="1624"/>
      <c r="J713" s="878"/>
      <c r="K713" s="1625"/>
      <c r="L713" s="879"/>
    </row>
    <row r="714" spans="3:12" x14ac:dyDescent="0.3">
      <c r="C714" s="1000" t="s">
        <v>1432</v>
      </c>
      <c r="D714" s="627" t="s">
        <v>795</v>
      </c>
      <c r="E714" s="1572" t="s">
        <v>124</v>
      </c>
      <c r="F714" s="979">
        <v>1</v>
      </c>
      <c r="G714" s="977">
        <v>4.6500000000000004</v>
      </c>
      <c r="H714" s="1624"/>
      <c r="I714" s="1624"/>
      <c r="J714" s="878">
        <f>F714*G714</f>
        <v>4.6500000000000004</v>
      </c>
      <c r="K714" s="1625"/>
      <c r="L714" s="879"/>
    </row>
    <row r="715" spans="3:12" ht="16.5" customHeight="1" x14ac:dyDescent="0.3">
      <c r="C715" s="1626"/>
      <c r="D715" s="627"/>
      <c r="E715" s="1572"/>
      <c r="F715" s="979"/>
      <c r="G715" s="977"/>
      <c r="H715" s="1624"/>
      <c r="I715" s="1624"/>
      <c r="J715" s="878"/>
      <c r="K715" s="1625"/>
      <c r="L715" s="879"/>
    </row>
    <row r="716" spans="3:12" ht="16.5" customHeight="1" x14ac:dyDescent="0.3">
      <c r="C716" s="1626"/>
      <c r="D716" s="834" t="s">
        <v>508</v>
      </c>
      <c r="E716" s="1572"/>
      <c r="F716" s="979"/>
      <c r="G716" s="977"/>
      <c r="H716" s="1624"/>
      <c r="I716" s="1624"/>
      <c r="J716" s="878"/>
      <c r="K716" s="1625"/>
      <c r="L716" s="879"/>
    </row>
    <row r="717" spans="3:12" ht="16.5" customHeight="1" x14ac:dyDescent="0.3">
      <c r="C717" s="1626"/>
      <c r="D717" s="735" t="s">
        <v>1426</v>
      </c>
      <c r="E717" s="1572"/>
      <c r="F717" s="979"/>
      <c r="G717" s="977"/>
      <c r="H717" s="1624"/>
      <c r="I717" s="1624"/>
      <c r="J717" s="878"/>
      <c r="K717" s="1625"/>
      <c r="L717" s="879"/>
    </row>
    <row r="718" spans="3:12" ht="16.5" customHeight="1" x14ac:dyDescent="0.3">
      <c r="C718" s="1000" t="s">
        <v>1434</v>
      </c>
      <c r="D718" s="627" t="s">
        <v>795</v>
      </c>
      <c r="E718" s="1572" t="s">
        <v>124</v>
      </c>
      <c r="F718" s="979">
        <v>1</v>
      </c>
      <c r="G718" s="977">
        <v>4.5999999999999996</v>
      </c>
      <c r="H718" s="1624"/>
      <c r="I718" s="1624"/>
      <c r="J718" s="878">
        <f>F718*G718</f>
        <v>4.5999999999999996</v>
      </c>
      <c r="K718" s="1625"/>
      <c r="L718" s="879"/>
    </row>
    <row r="719" spans="3:12" ht="16.5" customHeight="1" x14ac:dyDescent="0.3">
      <c r="C719" s="1626"/>
      <c r="D719" s="627"/>
      <c r="E719" s="1572"/>
      <c r="F719" s="979"/>
      <c r="G719" s="977"/>
      <c r="H719" s="1624"/>
      <c r="I719" s="1624"/>
      <c r="J719" s="878"/>
      <c r="K719" s="1625"/>
      <c r="L719" s="879"/>
    </row>
    <row r="720" spans="3:12" ht="16.5" customHeight="1" x14ac:dyDescent="0.3">
      <c r="C720" s="1626"/>
      <c r="D720" s="834" t="s">
        <v>197</v>
      </c>
      <c r="E720" s="1572"/>
      <c r="F720" s="979"/>
      <c r="G720" s="977"/>
      <c r="H720" s="1624"/>
      <c r="I720" s="1624"/>
      <c r="J720" s="878"/>
      <c r="K720" s="1625"/>
      <c r="L720" s="879"/>
    </row>
    <row r="721" spans="3:12" ht="16.5" customHeight="1" x14ac:dyDescent="0.3">
      <c r="C721" s="1626"/>
      <c r="D721" s="735" t="s">
        <v>1450</v>
      </c>
      <c r="E721" s="1572"/>
      <c r="F721" s="979"/>
      <c r="G721" s="977"/>
      <c r="H721" s="1624"/>
      <c r="I721" s="1624"/>
      <c r="J721" s="878"/>
      <c r="K721" s="1625"/>
      <c r="L721" s="879"/>
    </row>
    <row r="722" spans="3:12" ht="16.5" customHeight="1" x14ac:dyDescent="0.3">
      <c r="C722" s="1000" t="s">
        <v>1451</v>
      </c>
      <c r="D722" s="627" t="s">
        <v>795</v>
      </c>
      <c r="E722" s="1572" t="s">
        <v>124</v>
      </c>
      <c r="F722" s="979">
        <v>1</v>
      </c>
      <c r="G722" s="977">
        <v>4.18</v>
      </c>
      <c r="H722" s="1624"/>
      <c r="I722" s="1624"/>
      <c r="J722" s="878">
        <f>F722*G722</f>
        <v>4.18</v>
      </c>
      <c r="K722" s="1625"/>
      <c r="L722" s="879"/>
    </row>
    <row r="723" spans="3:12" ht="16.5" customHeight="1" x14ac:dyDescent="0.3">
      <c r="C723" s="1626"/>
      <c r="D723" s="627"/>
      <c r="E723" s="1572"/>
      <c r="F723" s="979"/>
      <c r="G723" s="977"/>
      <c r="H723" s="1624"/>
      <c r="I723" s="1624"/>
      <c r="J723" s="878"/>
      <c r="K723" s="1625"/>
      <c r="L723" s="879"/>
    </row>
    <row r="724" spans="3:12" ht="16.5" customHeight="1" x14ac:dyDescent="0.3">
      <c r="C724" s="1626"/>
      <c r="D724" s="834" t="s">
        <v>199</v>
      </c>
      <c r="E724" s="1572"/>
      <c r="F724" s="979"/>
      <c r="G724" s="977"/>
      <c r="H724" s="1624"/>
      <c r="I724" s="1624"/>
      <c r="J724" s="878"/>
      <c r="K724" s="1625"/>
      <c r="L724" s="879"/>
    </row>
    <row r="725" spans="3:12" ht="16.5" customHeight="1" x14ac:dyDescent="0.3">
      <c r="C725" s="1626"/>
      <c r="D725" s="735" t="s">
        <v>1450</v>
      </c>
      <c r="E725" s="1572"/>
      <c r="F725" s="979"/>
      <c r="G725" s="977"/>
      <c r="H725" s="1624"/>
      <c r="I725" s="1624"/>
      <c r="J725" s="878"/>
      <c r="K725" s="1625"/>
      <c r="L725" s="879"/>
    </row>
    <row r="726" spans="3:12" ht="16.5" customHeight="1" x14ac:dyDescent="0.3">
      <c r="C726" s="1000" t="s">
        <v>2228</v>
      </c>
      <c r="D726" s="627" t="s">
        <v>795</v>
      </c>
      <c r="E726" s="1572" t="s">
        <v>124</v>
      </c>
      <c r="F726" s="979">
        <v>1</v>
      </c>
      <c r="G726" s="977">
        <v>4.18</v>
      </c>
      <c r="H726" s="1624"/>
      <c r="I726" s="1624"/>
      <c r="J726" s="878">
        <f>F726*G726</f>
        <v>4.18</v>
      </c>
      <c r="K726" s="1625"/>
      <c r="L726" s="879"/>
    </row>
    <row r="727" spans="3:12" ht="16.5" customHeight="1" x14ac:dyDescent="0.3">
      <c r="C727" s="1626"/>
      <c r="D727" s="627"/>
      <c r="E727" s="1572"/>
      <c r="F727" s="979"/>
      <c r="G727" s="977"/>
      <c r="H727" s="1624"/>
      <c r="I727" s="1624"/>
      <c r="J727" s="878"/>
      <c r="K727" s="1625"/>
      <c r="L727" s="879"/>
    </row>
    <row r="728" spans="3:12" ht="16.5" customHeight="1" x14ac:dyDescent="0.3">
      <c r="C728" s="897"/>
      <c r="D728" s="734" t="s">
        <v>200</v>
      </c>
      <c r="E728" s="896"/>
      <c r="F728" s="737"/>
      <c r="G728" s="888"/>
      <c r="H728" s="883"/>
      <c r="I728" s="883"/>
      <c r="J728" s="878"/>
      <c r="K728" s="885"/>
      <c r="L728" s="886"/>
    </row>
    <row r="729" spans="3:12" ht="16.5" customHeight="1" x14ac:dyDescent="0.3">
      <c r="C729" s="897"/>
      <c r="D729" s="735" t="s">
        <v>1685</v>
      </c>
      <c r="E729" s="896"/>
      <c r="F729" s="737"/>
      <c r="G729" s="888"/>
      <c r="H729" s="883"/>
      <c r="I729" s="883"/>
      <c r="J729" s="878"/>
      <c r="K729" s="885"/>
      <c r="L729" s="886"/>
    </row>
    <row r="730" spans="3:12" ht="16.5" customHeight="1" x14ac:dyDescent="0.3">
      <c r="C730" s="1000" t="s">
        <v>1665</v>
      </c>
      <c r="D730" s="627" t="s">
        <v>3364</v>
      </c>
      <c r="E730" s="1572" t="s">
        <v>124</v>
      </c>
      <c r="F730" s="625">
        <v>1</v>
      </c>
      <c r="G730" s="626">
        <v>6.3</v>
      </c>
      <c r="H730" s="1624"/>
      <c r="I730" s="1624"/>
      <c r="J730" s="878">
        <f>F730*G730</f>
        <v>6.3</v>
      </c>
      <c r="K730" s="1625"/>
      <c r="L730" s="879"/>
    </row>
    <row r="731" spans="3:12" ht="16.5" customHeight="1" x14ac:dyDescent="0.3">
      <c r="C731" s="1629"/>
      <c r="D731" s="1630"/>
      <c r="E731" s="1630"/>
      <c r="F731" s="1353"/>
      <c r="G731" s="1354"/>
      <c r="H731" s="1354"/>
      <c r="I731" s="1607"/>
      <c r="J731" s="1608"/>
      <c r="K731" s="1631"/>
      <c r="L731" s="1632"/>
    </row>
    <row r="732" spans="3:12" ht="16.5" customHeight="1" x14ac:dyDescent="0.3">
      <c r="C732" s="1418" t="s">
        <v>4302</v>
      </c>
      <c r="D732" s="2265" t="s">
        <v>4303</v>
      </c>
      <c r="E732" s="2266"/>
      <c r="F732" s="2266"/>
      <c r="G732" s="2266"/>
      <c r="H732" s="2266"/>
      <c r="I732" s="2266"/>
      <c r="J732" s="2266"/>
      <c r="K732" s="2266"/>
      <c r="L732" s="2267"/>
    </row>
    <row r="733" spans="3:12" ht="16.5" customHeight="1" x14ac:dyDescent="0.3">
      <c r="C733" s="684" t="s">
        <v>1</v>
      </c>
      <c r="D733" s="691" t="s">
        <v>2</v>
      </c>
      <c r="E733" s="691"/>
      <c r="F733" s="691" t="s">
        <v>45</v>
      </c>
      <c r="G733" s="1419" t="s">
        <v>46</v>
      </c>
      <c r="H733" s="713" t="s">
        <v>47</v>
      </c>
      <c r="I733" s="713" t="s">
        <v>48</v>
      </c>
      <c r="J733" s="460" t="s">
        <v>49</v>
      </c>
      <c r="K733" s="93" t="s">
        <v>50</v>
      </c>
      <c r="L733" s="721" t="s">
        <v>3</v>
      </c>
    </row>
    <row r="734" spans="3:12" ht="16.5" customHeight="1" x14ac:dyDescent="0.3">
      <c r="C734" s="863"/>
      <c r="D734" s="1420"/>
      <c r="E734" s="1421"/>
      <c r="F734" s="865"/>
      <c r="G734" s="1499"/>
      <c r="H734" s="1499"/>
      <c r="I734" s="717"/>
      <c r="J734" s="1010"/>
      <c r="K734" s="145">
        <f>SUM(J737:J756)</f>
        <v>569.34999999999991</v>
      </c>
      <c r="L734" s="722">
        <f>+[43]RESUMEN!E1148</f>
        <v>0</v>
      </c>
    </row>
    <row r="735" spans="3:12" ht="16.5" customHeight="1" x14ac:dyDescent="0.3">
      <c r="C735" s="1606"/>
      <c r="D735" s="1613"/>
      <c r="E735" s="1614"/>
      <c r="F735" s="1353"/>
      <c r="G735" s="1354"/>
      <c r="H735" s="1354"/>
      <c r="I735" s="1607"/>
      <c r="J735" s="1608"/>
      <c r="K735" s="1609"/>
      <c r="L735" s="1610"/>
    </row>
    <row r="736" spans="3:12" ht="16.5" customHeight="1" x14ac:dyDescent="0.3">
      <c r="C736" s="897"/>
      <c r="D736" s="734" t="s">
        <v>169</v>
      </c>
      <c r="E736" s="896"/>
      <c r="F736" s="737"/>
      <c r="G736" s="888"/>
      <c r="H736" s="883"/>
      <c r="I736" s="883"/>
      <c r="J736" s="884"/>
      <c r="K736" s="885"/>
      <c r="L736" s="886"/>
    </row>
    <row r="737" spans="3:12" ht="16.5" customHeight="1" x14ac:dyDescent="0.3">
      <c r="C737" s="897"/>
      <c r="D737" s="735" t="s">
        <v>1018</v>
      </c>
      <c r="E737" s="896"/>
      <c r="F737" s="737"/>
      <c r="G737" s="888"/>
      <c r="H737" s="883"/>
      <c r="I737" s="883"/>
      <c r="J737" s="884"/>
      <c r="K737" s="885"/>
      <c r="L737" s="886"/>
    </row>
    <row r="738" spans="3:12" ht="16.5" customHeight="1" x14ac:dyDescent="0.3">
      <c r="C738" s="1000" t="s">
        <v>1008</v>
      </c>
      <c r="D738" s="627" t="s">
        <v>348</v>
      </c>
      <c r="E738" s="1572" t="s">
        <v>134</v>
      </c>
      <c r="F738" s="625">
        <v>1</v>
      </c>
      <c r="G738" s="626">
        <v>77.12</v>
      </c>
      <c r="H738" s="1624"/>
      <c r="I738" s="1624"/>
      <c r="J738" s="878">
        <f t="shared" ref="J738:J752" si="11">F738*G738</f>
        <v>77.12</v>
      </c>
      <c r="K738" s="1625"/>
      <c r="L738" s="879"/>
    </row>
    <row r="739" spans="3:12" ht="16.5" customHeight="1" x14ac:dyDescent="0.3">
      <c r="C739" s="1000" t="s">
        <v>2485</v>
      </c>
      <c r="D739" s="627" t="s">
        <v>300</v>
      </c>
      <c r="E739" s="1572" t="s">
        <v>134</v>
      </c>
      <c r="F739" s="625">
        <v>1</v>
      </c>
      <c r="G739" s="626">
        <v>88.91</v>
      </c>
      <c r="H739" s="1624"/>
      <c r="I739" s="1624"/>
      <c r="J739" s="878">
        <f t="shared" si="11"/>
        <v>88.91</v>
      </c>
      <c r="K739" s="1625"/>
      <c r="L739" s="879"/>
    </row>
    <row r="740" spans="3:12" ht="16.5" customHeight="1" x14ac:dyDescent="0.3">
      <c r="C740" s="1000" t="s">
        <v>1011</v>
      </c>
      <c r="D740" s="627" t="s">
        <v>372</v>
      </c>
      <c r="E740" s="1572" t="s">
        <v>134</v>
      </c>
      <c r="F740" s="625">
        <v>1</v>
      </c>
      <c r="G740" s="626">
        <v>20.16</v>
      </c>
      <c r="H740" s="1624"/>
      <c r="I740" s="1624"/>
      <c r="J740" s="878">
        <f t="shared" si="11"/>
        <v>20.16</v>
      </c>
      <c r="K740" s="1625"/>
      <c r="L740" s="879"/>
    </row>
    <row r="741" spans="3:12" ht="16.5" customHeight="1" x14ac:dyDescent="0.3">
      <c r="C741" s="1000" t="s">
        <v>1012</v>
      </c>
      <c r="D741" s="627" t="s">
        <v>1013</v>
      </c>
      <c r="E741" s="1572" t="s">
        <v>134</v>
      </c>
      <c r="F741" s="625">
        <v>1</v>
      </c>
      <c r="G741" s="626">
        <v>11.14</v>
      </c>
      <c r="H741" s="1624"/>
      <c r="I741" s="1624"/>
      <c r="J741" s="878">
        <f t="shared" si="11"/>
        <v>11.14</v>
      </c>
      <c r="K741" s="1625"/>
      <c r="L741" s="879"/>
    </row>
    <row r="742" spans="3:12" ht="16.5" customHeight="1" x14ac:dyDescent="0.3">
      <c r="C742" s="1000" t="s">
        <v>1017</v>
      </c>
      <c r="D742" s="627" t="s">
        <v>212</v>
      </c>
      <c r="E742" s="1572" t="s">
        <v>134</v>
      </c>
      <c r="F742" s="625">
        <v>1</v>
      </c>
      <c r="G742" s="626">
        <v>11.73</v>
      </c>
      <c r="H742" s="1624"/>
      <c r="I742" s="1624"/>
      <c r="J742" s="878">
        <f t="shared" si="11"/>
        <v>11.73</v>
      </c>
      <c r="K742" s="1625"/>
      <c r="L742" s="879"/>
    </row>
    <row r="743" spans="3:12" ht="16.5" customHeight="1" x14ac:dyDescent="0.3">
      <c r="C743" s="1000" t="s">
        <v>2486</v>
      </c>
      <c r="D743" s="627" t="s">
        <v>196</v>
      </c>
      <c r="E743" s="1572" t="s">
        <v>134</v>
      </c>
      <c r="F743" s="625">
        <v>1</v>
      </c>
      <c r="G743" s="626">
        <v>66.400000000000006</v>
      </c>
      <c r="H743" s="1624"/>
      <c r="I743" s="1624"/>
      <c r="J743" s="878">
        <f t="shared" si="11"/>
        <v>66.400000000000006</v>
      </c>
      <c r="K743" s="1625"/>
      <c r="L743" s="879"/>
    </row>
    <row r="744" spans="3:12" ht="16.5" customHeight="1" x14ac:dyDescent="0.3">
      <c r="C744" s="1000" t="s">
        <v>1373</v>
      </c>
      <c r="D744" s="627" t="s">
        <v>3276</v>
      </c>
      <c r="E744" s="1572" t="s">
        <v>134</v>
      </c>
      <c r="F744" s="625">
        <v>1</v>
      </c>
      <c r="G744" s="626">
        <v>31.18</v>
      </c>
      <c r="H744" s="1624"/>
      <c r="I744" s="1624"/>
      <c r="J744" s="878">
        <f t="shared" si="11"/>
        <v>31.18</v>
      </c>
      <c r="K744" s="1625"/>
      <c r="L744" s="879"/>
    </row>
    <row r="745" spans="3:12" ht="16.5" customHeight="1" x14ac:dyDescent="0.3">
      <c r="C745" s="1000" t="s">
        <v>1376</v>
      </c>
      <c r="D745" s="627" t="s">
        <v>254</v>
      </c>
      <c r="E745" s="1572" t="s">
        <v>134</v>
      </c>
      <c r="F745" s="625">
        <v>1</v>
      </c>
      <c r="G745" s="626">
        <v>29.82</v>
      </c>
      <c r="H745" s="1624"/>
      <c r="I745" s="1624"/>
      <c r="J745" s="878">
        <f t="shared" si="11"/>
        <v>29.82</v>
      </c>
      <c r="K745" s="1625"/>
      <c r="L745" s="879"/>
    </row>
    <row r="746" spans="3:12" ht="16.5" customHeight="1" x14ac:dyDescent="0.3">
      <c r="C746" s="1000" t="s">
        <v>853</v>
      </c>
      <c r="D746" s="627" t="s">
        <v>211</v>
      </c>
      <c r="E746" s="1572" t="s">
        <v>134</v>
      </c>
      <c r="F746" s="625">
        <v>1</v>
      </c>
      <c r="G746" s="626">
        <v>89.73</v>
      </c>
      <c r="H746" s="1624"/>
      <c r="I746" s="1624"/>
      <c r="J746" s="878">
        <f t="shared" si="11"/>
        <v>89.73</v>
      </c>
      <c r="K746" s="1625"/>
      <c r="L746" s="879"/>
    </row>
    <row r="747" spans="3:12" ht="16.5" customHeight="1" x14ac:dyDescent="0.3">
      <c r="C747" s="1615"/>
      <c r="D747" s="743"/>
      <c r="E747" s="881"/>
      <c r="F747" s="737"/>
      <c r="G747" s="931"/>
      <c r="H747" s="883"/>
      <c r="I747" s="883"/>
      <c r="J747" s="878"/>
      <c r="K747" s="885"/>
      <c r="L747" s="886"/>
    </row>
    <row r="748" spans="3:12" ht="16.5" customHeight="1" x14ac:dyDescent="0.3">
      <c r="C748" s="1573"/>
      <c r="D748" s="834" t="s">
        <v>69</v>
      </c>
      <c r="E748" s="1623"/>
      <c r="F748" s="625"/>
      <c r="G748" s="1388"/>
      <c r="H748" s="1624"/>
      <c r="I748" s="1624"/>
      <c r="J748" s="878"/>
      <c r="K748" s="1625"/>
      <c r="L748" s="1627"/>
    </row>
    <row r="749" spans="3:12" ht="16.5" customHeight="1" x14ac:dyDescent="0.3">
      <c r="C749" s="1573"/>
      <c r="D749" s="735" t="s">
        <v>1333</v>
      </c>
      <c r="E749" s="1623"/>
      <c r="F749" s="625"/>
      <c r="G749" s="1388"/>
      <c r="H749" s="1624"/>
      <c r="I749" s="1624"/>
      <c r="J749" s="878"/>
      <c r="K749" s="1625"/>
      <c r="L749" s="1627"/>
    </row>
    <row r="750" spans="3:12" ht="16.5" customHeight="1" x14ac:dyDescent="0.3">
      <c r="C750" s="1000" t="s">
        <v>1343</v>
      </c>
      <c r="D750" s="627" t="s">
        <v>1344</v>
      </c>
      <c r="E750" s="1572" t="s">
        <v>134</v>
      </c>
      <c r="F750" s="979">
        <v>1</v>
      </c>
      <c r="G750" s="977">
        <v>40.19</v>
      </c>
      <c r="H750" s="1624"/>
      <c r="I750" s="1624"/>
      <c r="J750" s="878">
        <f t="shared" si="11"/>
        <v>40.19</v>
      </c>
      <c r="K750" s="1625"/>
      <c r="L750" s="879"/>
    </row>
    <row r="751" spans="3:12" ht="16.5" customHeight="1" x14ac:dyDescent="0.3">
      <c r="C751" s="1000" t="s">
        <v>2494</v>
      </c>
      <c r="D751" s="627" t="s">
        <v>193</v>
      </c>
      <c r="E751" s="1572" t="s">
        <v>134</v>
      </c>
      <c r="F751" s="979">
        <v>1</v>
      </c>
      <c r="G751" s="977">
        <v>58.53</v>
      </c>
      <c r="H751" s="1624"/>
      <c r="I751" s="1624"/>
      <c r="J751" s="878">
        <f t="shared" si="11"/>
        <v>58.53</v>
      </c>
      <c r="K751" s="1625"/>
      <c r="L751" s="879"/>
    </row>
    <row r="752" spans="3:12" ht="16.5" customHeight="1" x14ac:dyDescent="0.3">
      <c r="C752" s="1000" t="s">
        <v>2495</v>
      </c>
      <c r="D752" s="627" t="s">
        <v>195</v>
      </c>
      <c r="E752" s="1572" t="s">
        <v>134</v>
      </c>
      <c r="F752" s="979">
        <v>1</v>
      </c>
      <c r="G752" s="977">
        <v>39.94</v>
      </c>
      <c r="H752" s="1624"/>
      <c r="I752" s="1624"/>
      <c r="J752" s="878">
        <f t="shared" si="11"/>
        <v>39.94</v>
      </c>
      <c r="K752" s="1625"/>
      <c r="L752" s="879"/>
    </row>
    <row r="753" spans="3:12" ht="16.5" customHeight="1" x14ac:dyDescent="0.3">
      <c r="C753" s="1626"/>
      <c r="D753" s="627"/>
      <c r="E753" s="1572"/>
      <c r="F753" s="625"/>
      <c r="G753" s="626"/>
      <c r="H753" s="1624"/>
      <c r="I753" s="1624"/>
      <c r="J753" s="878"/>
      <c r="K753" s="1625"/>
      <c r="L753" s="879"/>
    </row>
    <row r="754" spans="3:12" ht="16.5" customHeight="1" x14ac:dyDescent="0.3">
      <c r="C754" s="1626"/>
      <c r="D754" s="834" t="s">
        <v>68</v>
      </c>
      <c r="E754" s="1572"/>
      <c r="F754" s="625"/>
      <c r="G754" s="626"/>
      <c r="H754" s="1624"/>
      <c r="I754" s="1624"/>
      <c r="J754" s="878"/>
      <c r="K754" s="1625"/>
      <c r="L754" s="879"/>
    </row>
    <row r="755" spans="3:12" s="303" customFormat="1" x14ac:dyDescent="0.25">
      <c r="C755" s="1626"/>
      <c r="D755" s="735" t="s">
        <v>1426</v>
      </c>
      <c r="E755" s="1572"/>
      <c r="F755" s="979"/>
      <c r="G755" s="977"/>
      <c r="H755" s="1624"/>
      <c r="I755" s="1624"/>
      <c r="J755" s="878"/>
      <c r="K755" s="1625"/>
      <c r="L755" s="879"/>
    </row>
    <row r="756" spans="3:12" x14ac:dyDescent="0.3">
      <c r="C756" s="1000" t="s">
        <v>1448</v>
      </c>
      <c r="D756" s="627" t="s">
        <v>2481</v>
      </c>
      <c r="E756" s="1572" t="s">
        <v>134</v>
      </c>
      <c r="F756" s="979">
        <v>1</v>
      </c>
      <c r="G756" s="977">
        <v>4.5</v>
      </c>
      <c r="H756" s="1624"/>
      <c r="I756" s="1624"/>
      <c r="J756" s="878">
        <f>F756*G756</f>
        <v>4.5</v>
      </c>
      <c r="K756" s="1625"/>
      <c r="L756" s="879"/>
    </row>
    <row r="757" spans="3:12" ht="16.5" customHeight="1" x14ac:dyDescent="0.3">
      <c r="C757" s="1629"/>
      <c r="D757" s="1630"/>
      <c r="E757" s="1630"/>
      <c r="F757" s="1353"/>
      <c r="G757" s="1354"/>
      <c r="H757" s="1354"/>
      <c r="I757" s="1607"/>
      <c r="J757" s="1608"/>
      <c r="K757" s="1631"/>
      <c r="L757" s="1632"/>
    </row>
    <row r="758" spans="3:12" ht="16.5" customHeight="1" x14ac:dyDescent="0.3">
      <c r="C758" s="1633"/>
      <c r="D758" s="1634"/>
      <c r="E758" s="1634"/>
      <c r="F758" s="1635"/>
      <c r="G758" s="1636"/>
      <c r="H758" s="1636"/>
      <c r="I758" s="1637"/>
      <c r="J758" s="1638"/>
      <c r="K758" s="1639"/>
      <c r="L758" s="1640"/>
    </row>
    <row r="759" spans="3:12" ht="16.5" customHeight="1" x14ac:dyDescent="0.3">
      <c r="C759" s="1418" t="s">
        <v>4304</v>
      </c>
      <c r="D759" s="2283" t="s">
        <v>4305</v>
      </c>
      <c r="E759" s="2284"/>
      <c r="F759" s="2284"/>
      <c r="G759" s="2284"/>
      <c r="H759" s="2284"/>
      <c r="I759" s="2284"/>
      <c r="J759" s="2284"/>
      <c r="K759" s="2284"/>
      <c r="L759" s="2285"/>
    </row>
    <row r="760" spans="3:12" ht="16.5" customHeight="1" x14ac:dyDescent="0.3">
      <c r="C760" s="684" t="s">
        <v>1</v>
      </c>
      <c r="D760" s="691" t="s">
        <v>2</v>
      </c>
      <c r="E760" s="691"/>
      <c r="F760" s="691" t="s">
        <v>45</v>
      </c>
      <c r="G760" s="1419" t="s">
        <v>46</v>
      </c>
      <c r="H760" s="713" t="s">
        <v>47</v>
      </c>
      <c r="I760" s="713" t="s">
        <v>48</v>
      </c>
      <c r="J760" s="460" t="s">
        <v>49</v>
      </c>
      <c r="K760" s="93" t="s">
        <v>50</v>
      </c>
      <c r="L760" s="721" t="s">
        <v>3</v>
      </c>
    </row>
    <row r="761" spans="3:12" ht="16.5" customHeight="1" x14ac:dyDescent="0.3">
      <c r="C761" s="863"/>
      <c r="D761" s="1611"/>
      <c r="E761" s="1612"/>
      <c r="F761" s="865"/>
      <c r="G761" s="1499"/>
      <c r="H761" s="1499"/>
      <c r="I761" s="717"/>
      <c r="J761" s="1010"/>
      <c r="K761" s="145">
        <f>SUM(J765:J771)</f>
        <v>175.44</v>
      </c>
      <c r="L761" s="722">
        <f>+[43]RESUMEN!E1175</f>
        <v>0</v>
      </c>
    </row>
    <row r="762" spans="3:12" ht="16.5" customHeight="1" x14ac:dyDescent="0.3">
      <c r="C762" s="1606"/>
      <c r="D762" s="1613"/>
      <c r="E762" s="1614"/>
      <c r="F762" s="1353"/>
      <c r="G762" s="1354"/>
      <c r="H762" s="1354"/>
      <c r="I762" s="1607"/>
      <c r="J762" s="1608"/>
      <c r="K762" s="1609"/>
      <c r="L762" s="1610"/>
    </row>
    <row r="763" spans="3:12" ht="16.5" customHeight="1" x14ac:dyDescent="0.3">
      <c r="C763" s="897"/>
      <c r="D763" s="734" t="s">
        <v>200</v>
      </c>
      <c r="E763" s="896"/>
      <c r="F763" s="892"/>
      <c r="G763" s="893"/>
      <c r="H763" s="883"/>
      <c r="I763" s="883"/>
      <c r="J763" s="884"/>
      <c r="K763" s="885"/>
      <c r="L763" s="886"/>
    </row>
    <row r="764" spans="3:12" ht="16.5" customHeight="1" x14ac:dyDescent="0.3">
      <c r="C764" s="897"/>
      <c r="D764" s="735" t="s">
        <v>1510</v>
      </c>
      <c r="E764" s="896"/>
      <c r="F764" s="892"/>
      <c r="G764" s="893"/>
      <c r="H764" s="883"/>
      <c r="I764" s="883"/>
      <c r="J764" s="884"/>
      <c r="K764" s="885"/>
      <c r="L764" s="886"/>
    </row>
    <row r="765" spans="3:12" ht="16.5" customHeight="1" x14ac:dyDescent="0.3">
      <c r="C765" s="1000" t="s">
        <v>1461</v>
      </c>
      <c r="D765" s="627" t="s">
        <v>1462</v>
      </c>
      <c r="E765" s="1572" t="s">
        <v>143</v>
      </c>
      <c r="F765" s="625">
        <v>1</v>
      </c>
      <c r="G765" s="626">
        <v>37.549999999999997</v>
      </c>
      <c r="H765" s="1624"/>
      <c r="I765" s="1624"/>
      <c r="J765" s="878">
        <f t="shared" ref="J765:J771" si="12">F765*G765</f>
        <v>37.549999999999997</v>
      </c>
      <c r="K765" s="1625"/>
      <c r="L765" s="879"/>
    </row>
    <row r="766" spans="3:12" ht="16.5" customHeight="1" x14ac:dyDescent="0.3">
      <c r="C766" s="1000" t="s">
        <v>1482</v>
      </c>
      <c r="D766" s="627" t="s">
        <v>201</v>
      </c>
      <c r="E766" s="1572" t="s">
        <v>143</v>
      </c>
      <c r="F766" s="625">
        <v>1</v>
      </c>
      <c r="G766" s="626">
        <v>33.75</v>
      </c>
      <c r="H766" s="1624"/>
      <c r="I766" s="1624"/>
      <c r="J766" s="878">
        <f t="shared" si="12"/>
        <v>33.75</v>
      </c>
      <c r="K766" s="1625"/>
      <c r="L766" s="879"/>
    </row>
    <row r="767" spans="3:12" ht="28.5" customHeight="1" x14ac:dyDescent="0.3">
      <c r="C767" s="1000" t="s">
        <v>1512</v>
      </c>
      <c r="D767" s="775" t="s">
        <v>266</v>
      </c>
      <c r="E767" s="1572" t="s">
        <v>143</v>
      </c>
      <c r="F767" s="625">
        <v>1</v>
      </c>
      <c r="G767" s="626">
        <v>39.950000000000003</v>
      </c>
      <c r="H767" s="1624"/>
      <c r="I767" s="1624"/>
      <c r="J767" s="878">
        <f t="shared" si="12"/>
        <v>39.950000000000003</v>
      </c>
      <c r="K767" s="1625"/>
      <c r="L767" s="879"/>
    </row>
    <row r="768" spans="3:12" ht="16.5" customHeight="1" x14ac:dyDescent="0.3">
      <c r="C768" s="1626"/>
      <c r="D768" s="775"/>
      <c r="E768" s="1572"/>
      <c r="F768" s="625"/>
      <c r="G768" s="626"/>
      <c r="H768" s="1624"/>
      <c r="I768" s="1624"/>
      <c r="J768" s="878"/>
      <c r="K768" s="1625"/>
      <c r="L768" s="879"/>
    </row>
    <row r="769" spans="3:12" ht="16.5" customHeight="1" x14ac:dyDescent="0.3">
      <c r="C769" s="1628"/>
      <c r="D769" s="834" t="s">
        <v>1511</v>
      </c>
      <c r="E769" s="1572"/>
      <c r="F769" s="625"/>
      <c r="G769" s="626"/>
      <c r="H769" s="1624"/>
      <c r="I769" s="1624"/>
      <c r="J769" s="878"/>
      <c r="K769" s="1625"/>
      <c r="L769" s="879"/>
    </row>
    <row r="770" spans="3:12" ht="16.5" customHeight="1" x14ac:dyDescent="0.3">
      <c r="C770" s="1000" t="s">
        <v>1526</v>
      </c>
      <c r="D770" s="627" t="s">
        <v>2001</v>
      </c>
      <c r="E770" s="1572" t="s">
        <v>143</v>
      </c>
      <c r="F770" s="625">
        <v>1</v>
      </c>
      <c r="G770" s="626">
        <v>24.1</v>
      </c>
      <c r="H770" s="1624"/>
      <c r="I770" s="1624"/>
      <c r="J770" s="878">
        <f t="shared" si="12"/>
        <v>24.1</v>
      </c>
      <c r="K770" s="1625"/>
      <c r="L770" s="879"/>
    </row>
    <row r="771" spans="3:12" ht="16.5" customHeight="1" x14ac:dyDescent="0.3">
      <c r="C771" s="1000" t="s">
        <v>2502</v>
      </c>
      <c r="D771" s="627" t="s">
        <v>3342</v>
      </c>
      <c r="E771" s="1572" t="s">
        <v>143</v>
      </c>
      <c r="F771" s="625">
        <v>1</v>
      </c>
      <c r="G771" s="626">
        <v>40.090000000000003</v>
      </c>
      <c r="H771" s="1624"/>
      <c r="I771" s="1624"/>
      <c r="J771" s="878">
        <f t="shared" si="12"/>
        <v>40.090000000000003</v>
      </c>
      <c r="K771" s="1625"/>
      <c r="L771" s="879"/>
    </row>
    <row r="772" spans="3:12" ht="16.5" customHeight="1" x14ac:dyDescent="0.3">
      <c r="C772" s="1000"/>
      <c r="D772" s="627"/>
      <c r="E772" s="1572"/>
      <c r="F772" s="625"/>
      <c r="G772" s="626"/>
      <c r="H772" s="1624"/>
      <c r="I772" s="1624"/>
      <c r="J772" s="878"/>
      <c r="K772" s="1625"/>
      <c r="L772" s="879"/>
    </row>
    <row r="773" spans="3:12" ht="16.5" customHeight="1" x14ac:dyDescent="0.3">
      <c r="C773" s="1000"/>
      <c r="D773" s="627"/>
      <c r="E773" s="1572"/>
      <c r="F773" s="625"/>
      <c r="G773" s="626"/>
      <c r="H773" s="1624"/>
      <c r="I773" s="1624"/>
      <c r="J773" s="878"/>
      <c r="K773" s="1625"/>
      <c r="L773" s="879"/>
    </row>
    <row r="774" spans="3:12" ht="16.5" customHeight="1" x14ac:dyDescent="0.3">
      <c r="C774" s="1417" t="str">
        <f>[42]RESUMEN!C427</f>
        <v>03.12.02</v>
      </c>
      <c r="D774" s="2271" t="str">
        <f>[42]RESUMEN!D427</f>
        <v xml:space="preserve">      PINTURA DE MUROS INTERIORES Y EXTERIORES</v>
      </c>
      <c r="E774" s="2272"/>
      <c r="F774" s="2272"/>
      <c r="G774" s="2272"/>
      <c r="H774" s="2272"/>
      <c r="I774" s="2272"/>
      <c r="J774" s="2272"/>
      <c r="K774" s="2272"/>
      <c r="L774" s="2273"/>
    </row>
    <row r="775" spans="3:12" ht="16.5" customHeight="1" x14ac:dyDescent="0.3">
      <c r="C775" s="1418" t="str">
        <f>+[42]RESUMEN!C428</f>
        <v>03.12.02.01</v>
      </c>
      <c r="D775" s="2265" t="str">
        <f>+[42]RESUMEN!D428</f>
        <v>PINTURA DE MUROS INTERIORES, OLEO MATE</v>
      </c>
      <c r="E775" s="2266"/>
      <c r="F775" s="2266"/>
      <c r="G775" s="2266"/>
      <c r="H775" s="2266"/>
      <c r="I775" s="2266"/>
      <c r="J775" s="2266"/>
      <c r="K775" s="2266"/>
      <c r="L775" s="2267"/>
    </row>
    <row r="776" spans="3:12" ht="16.5" customHeight="1" x14ac:dyDescent="0.3">
      <c r="C776" s="684" t="s">
        <v>1</v>
      </c>
      <c r="D776" s="691" t="s">
        <v>2</v>
      </c>
      <c r="E776" s="691"/>
      <c r="F776" s="691" t="s">
        <v>45</v>
      </c>
      <c r="G776" s="1419" t="s">
        <v>46</v>
      </c>
      <c r="H776" s="713" t="s">
        <v>47</v>
      </c>
      <c r="I776" s="713" t="s">
        <v>48</v>
      </c>
      <c r="J776" s="460" t="s">
        <v>49</v>
      </c>
      <c r="K776" s="93" t="s">
        <v>50</v>
      </c>
      <c r="L776" s="721" t="s">
        <v>3</v>
      </c>
    </row>
    <row r="777" spans="3:12" ht="16.5" customHeight="1" x14ac:dyDescent="0.3">
      <c r="C777" s="863"/>
      <c r="D777" s="1420"/>
      <c r="E777" s="1421"/>
      <c r="F777" s="865"/>
      <c r="G777" s="1499"/>
      <c r="H777" s="1499"/>
      <c r="I777" s="717"/>
      <c r="J777" s="1010"/>
      <c r="K777" s="145">
        <f>SUM(J779:J792)</f>
        <v>86.710000000000008</v>
      </c>
      <c r="L777" s="722" t="str">
        <f>+[42]RESUMEN!E428</f>
        <v>m2</v>
      </c>
    </row>
    <row r="778" spans="3:12" s="303" customFormat="1" x14ac:dyDescent="0.3">
      <c r="C778" s="677"/>
      <c r="D778" s="724" t="s">
        <v>169</v>
      </c>
      <c r="E778" s="16"/>
      <c r="F778" s="678"/>
      <c r="G778" s="619"/>
      <c r="H778" s="679"/>
      <c r="I778" s="679"/>
      <c r="J778" s="527"/>
      <c r="K778" s="113"/>
      <c r="L778" s="12"/>
    </row>
    <row r="779" spans="3:12" x14ac:dyDescent="0.3">
      <c r="C779" s="680"/>
      <c r="D779" s="690" t="s">
        <v>1102</v>
      </c>
      <c r="E779" s="700"/>
      <c r="F779" s="678"/>
      <c r="G779" s="619"/>
      <c r="H779" s="715"/>
      <c r="I779" s="679"/>
      <c r="J779" s="527"/>
      <c r="K779" s="113"/>
      <c r="L779" s="12"/>
    </row>
    <row r="780" spans="3:12" ht="16.5" customHeight="1" x14ac:dyDescent="0.3">
      <c r="C780" s="725" t="s">
        <v>2556</v>
      </c>
      <c r="D780" s="117" t="s">
        <v>762</v>
      </c>
      <c r="E780" s="675" t="s">
        <v>796</v>
      </c>
      <c r="F780" s="705">
        <v>1</v>
      </c>
      <c r="G780" s="619">
        <v>7.4</v>
      </c>
      <c r="H780" s="715">
        <v>3</v>
      </c>
      <c r="I780" s="679"/>
      <c r="J780" s="527">
        <f t="shared" ref="J780:J786" si="13">PRODUCT(F780:I780)</f>
        <v>22.200000000000003</v>
      </c>
      <c r="K780" s="107"/>
      <c r="L780" s="11"/>
    </row>
    <row r="781" spans="3:12" ht="16.5" customHeight="1" x14ac:dyDescent="0.3">
      <c r="C781" s="725"/>
      <c r="D781" s="117" t="s">
        <v>2298</v>
      </c>
      <c r="E781" s="675"/>
      <c r="F781" s="705">
        <v>-1</v>
      </c>
      <c r="G781" s="619">
        <v>1.05</v>
      </c>
      <c r="H781" s="715">
        <v>2.5</v>
      </c>
      <c r="I781" s="679"/>
      <c r="J781" s="527">
        <f t="shared" si="13"/>
        <v>-2.625</v>
      </c>
      <c r="K781" s="107"/>
      <c r="L781" s="11"/>
    </row>
    <row r="782" spans="3:12" ht="16.5" customHeight="1" x14ac:dyDescent="0.3">
      <c r="C782" s="725" t="s">
        <v>1383</v>
      </c>
      <c r="D782" s="117" t="s">
        <v>851</v>
      </c>
      <c r="E782" s="675" t="s">
        <v>796</v>
      </c>
      <c r="F782" s="705">
        <v>1</v>
      </c>
      <c r="G782" s="619">
        <v>17.899999999999999</v>
      </c>
      <c r="H782" s="715">
        <v>3</v>
      </c>
      <c r="I782" s="679"/>
      <c r="J782" s="527">
        <f t="shared" si="13"/>
        <v>53.699999999999996</v>
      </c>
      <c r="K782" s="107"/>
      <c r="L782" s="11"/>
    </row>
    <row r="783" spans="3:12" ht="16.5" customHeight="1" x14ac:dyDescent="0.3">
      <c r="C783" s="725"/>
      <c r="D783" s="117" t="s">
        <v>2297</v>
      </c>
      <c r="E783" s="675"/>
      <c r="F783" s="705">
        <v>-1</v>
      </c>
      <c r="G783" s="619">
        <v>1.2</v>
      </c>
      <c r="H783" s="715">
        <v>2</v>
      </c>
      <c r="I783" s="679"/>
      <c r="J783" s="527">
        <f t="shared" si="13"/>
        <v>-2.4</v>
      </c>
      <c r="K783" s="107"/>
      <c r="L783" s="11"/>
    </row>
    <row r="784" spans="3:12" ht="16.5" customHeight="1" x14ac:dyDescent="0.3">
      <c r="C784" s="725"/>
      <c r="D784" s="117" t="s">
        <v>2297</v>
      </c>
      <c r="E784" s="675"/>
      <c r="F784" s="705">
        <v>-1</v>
      </c>
      <c r="G784" s="619">
        <v>0.9</v>
      </c>
      <c r="H784" s="715">
        <v>2</v>
      </c>
      <c r="I784" s="679"/>
      <c r="J784" s="527">
        <f t="shared" si="13"/>
        <v>-1.8</v>
      </c>
      <c r="K784" s="107"/>
      <c r="L784" s="11"/>
    </row>
    <row r="785" spans="3:12" ht="16.5" customHeight="1" x14ac:dyDescent="0.3">
      <c r="C785" s="725"/>
      <c r="D785" s="117" t="s">
        <v>2371</v>
      </c>
      <c r="E785" s="675"/>
      <c r="F785" s="705">
        <v>-1</v>
      </c>
      <c r="G785" s="619">
        <v>0.8</v>
      </c>
      <c r="H785" s="715">
        <v>0.55000000000000004</v>
      </c>
      <c r="I785" s="679"/>
      <c r="J785" s="527">
        <f t="shared" si="13"/>
        <v>-0.44000000000000006</v>
      </c>
      <c r="K785" s="107"/>
      <c r="L785" s="11"/>
    </row>
    <row r="786" spans="3:12" ht="16.5" customHeight="1" x14ac:dyDescent="0.3">
      <c r="C786" s="725"/>
      <c r="D786" s="117" t="s">
        <v>2298</v>
      </c>
      <c r="E786" s="675"/>
      <c r="F786" s="705">
        <v>-1</v>
      </c>
      <c r="G786" s="619">
        <v>1.05</v>
      </c>
      <c r="H786" s="715">
        <v>2.5</v>
      </c>
      <c r="I786" s="679"/>
      <c r="J786" s="527">
        <f t="shared" si="13"/>
        <v>-2.625</v>
      </c>
      <c r="K786" s="107"/>
      <c r="L786" s="11"/>
    </row>
    <row r="787" spans="3:12" ht="16.5" customHeight="1" x14ac:dyDescent="0.3">
      <c r="C787" s="725"/>
      <c r="D787" s="181"/>
      <c r="E787" s="587"/>
      <c r="F787" s="712"/>
      <c r="G787" s="618"/>
      <c r="H787" s="715"/>
      <c r="I787" s="715"/>
      <c r="J787" s="527"/>
      <c r="K787" s="108"/>
      <c r="L787" s="14"/>
    </row>
    <row r="788" spans="3:12" ht="16.5" customHeight="1" x14ac:dyDescent="0.3">
      <c r="C788" s="677"/>
      <c r="D788" s="724" t="s">
        <v>200</v>
      </c>
      <c r="E788" s="16"/>
      <c r="F788" s="678"/>
      <c r="G788" s="619"/>
      <c r="H788" s="679"/>
      <c r="I788" s="679"/>
      <c r="J788" s="527">
        <f>PRODUCT(F788:I788)</f>
        <v>0</v>
      </c>
      <c r="K788" s="113"/>
      <c r="L788" s="12"/>
    </row>
    <row r="789" spans="3:12" ht="16.5" customHeight="1" x14ac:dyDescent="0.3">
      <c r="C789" s="680"/>
      <c r="D789" s="690" t="s">
        <v>1715</v>
      </c>
      <c r="E789" s="700"/>
      <c r="F789" s="678"/>
      <c r="G789" s="619"/>
      <c r="H789" s="715"/>
      <c r="I789" s="679"/>
      <c r="J789" s="527"/>
      <c r="K789" s="113"/>
      <c r="L789" s="12"/>
    </row>
    <row r="790" spans="3:12" ht="16.5" customHeight="1" x14ac:dyDescent="0.3">
      <c r="C790" s="725" t="s">
        <v>1718</v>
      </c>
      <c r="D790" s="117" t="s">
        <v>1719</v>
      </c>
      <c r="E790" s="675" t="s">
        <v>796</v>
      </c>
      <c r="F790" s="705">
        <v>1</v>
      </c>
      <c r="G790" s="619">
        <v>7.5</v>
      </c>
      <c r="H790" s="715">
        <v>3</v>
      </c>
      <c r="I790" s="679"/>
      <c r="J790" s="527">
        <f>PRODUCT(F790:I790)</f>
        <v>22.5</v>
      </c>
      <c r="K790" s="107"/>
      <c r="L790" s="11"/>
    </row>
    <row r="791" spans="3:12" ht="16.5" customHeight="1" x14ac:dyDescent="0.3">
      <c r="C791" s="725"/>
      <c r="D791" s="117" t="s">
        <v>2297</v>
      </c>
      <c r="E791" s="675"/>
      <c r="F791" s="705">
        <v>-1</v>
      </c>
      <c r="G791" s="619">
        <v>0.9</v>
      </c>
      <c r="H791" s="715">
        <v>2</v>
      </c>
      <c r="I791" s="679"/>
      <c r="J791" s="527">
        <f>PRODUCT(F791:I791)</f>
        <v>-1.8</v>
      </c>
      <c r="K791" s="107"/>
      <c r="L791" s="11"/>
    </row>
    <row r="792" spans="3:12" s="303" customFormat="1" x14ac:dyDescent="0.3">
      <c r="C792" s="681"/>
      <c r="D792" s="118"/>
      <c r="E792" s="67"/>
      <c r="F792" s="67"/>
      <c r="G792" s="619"/>
      <c r="H792" s="715"/>
      <c r="I792" s="618"/>
      <c r="J792" s="527"/>
      <c r="K792" s="100"/>
      <c r="L792" s="31"/>
    </row>
    <row r="793" spans="3:12" x14ac:dyDescent="0.3">
      <c r="C793" s="1422"/>
      <c r="D793" s="753"/>
      <c r="E793" s="748"/>
      <c r="F793" s="750"/>
      <c r="G793" s="619"/>
      <c r="H793" s="618"/>
      <c r="I793" s="679"/>
      <c r="J793" s="458"/>
      <c r="K793" s="108"/>
      <c r="L793" s="1423"/>
    </row>
    <row r="794" spans="3:12" ht="16.5" customHeight="1" x14ac:dyDescent="0.3">
      <c r="C794" s="2018"/>
      <c r="D794" s="2019"/>
      <c r="E794" s="2019"/>
      <c r="F794" s="2019"/>
      <c r="G794" s="2019"/>
      <c r="H794" s="2019"/>
      <c r="I794" s="2019"/>
      <c r="J794" s="2019"/>
      <c r="K794" s="2019"/>
      <c r="L794" s="2020"/>
    </row>
    <row r="795" spans="3:12" ht="16.5" customHeight="1" x14ac:dyDescent="0.3">
      <c r="C795" s="1424" t="str">
        <f>+[42]RESUMEN!C429</f>
        <v>03.12.02.02</v>
      </c>
      <c r="D795" s="2268" t="str">
        <f>+[42]RESUMEN!D429</f>
        <v>PINTURA DE MUROS INTERIORES, C/ IMPRIMANTE Y PINTADO AL OLEO MATE</v>
      </c>
      <c r="E795" s="2269"/>
      <c r="F795" s="2269"/>
      <c r="G795" s="2269"/>
      <c r="H795" s="2269"/>
      <c r="I795" s="2269"/>
      <c r="J795" s="2269"/>
      <c r="K795" s="2269"/>
      <c r="L795" s="2270"/>
    </row>
    <row r="796" spans="3:12" ht="16.5" customHeight="1" x14ac:dyDescent="0.3">
      <c r="C796" s="684" t="s">
        <v>1</v>
      </c>
      <c r="D796" s="691" t="s">
        <v>2</v>
      </c>
      <c r="E796" s="691"/>
      <c r="F796" s="691" t="s">
        <v>45</v>
      </c>
      <c r="G796" s="1419" t="s">
        <v>46</v>
      </c>
      <c r="H796" s="713" t="s">
        <v>47</v>
      </c>
      <c r="I796" s="713" t="s">
        <v>48</v>
      </c>
      <c r="J796" s="460" t="s">
        <v>49</v>
      </c>
      <c r="K796" s="93" t="s">
        <v>50</v>
      </c>
      <c r="L796" s="721" t="s">
        <v>3</v>
      </c>
    </row>
    <row r="797" spans="3:12" ht="16.5" customHeight="1" x14ac:dyDescent="0.3">
      <c r="C797" s="1418"/>
      <c r="D797" s="1425"/>
      <c r="E797" s="1426"/>
      <c r="F797" s="1427"/>
      <c r="G797" s="1428"/>
      <c r="H797" s="1428"/>
      <c r="I797" s="1429"/>
      <c r="J797" s="567"/>
      <c r="K797" s="91">
        <f>SUM(J799:J850)</f>
        <v>1080.9168</v>
      </c>
      <c r="L797" s="1430" t="s">
        <v>6</v>
      </c>
    </row>
    <row r="798" spans="3:12" ht="16.5" customHeight="1" x14ac:dyDescent="0.3">
      <c r="C798" s="677"/>
      <c r="D798" s="724" t="s">
        <v>2480</v>
      </c>
      <c r="E798" s="16"/>
      <c r="F798" s="678"/>
      <c r="G798" s="619"/>
      <c r="H798" s="679"/>
      <c r="I798" s="679"/>
      <c r="J798" s="527"/>
      <c r="K798" s="113"/>
      <c r="L798" s="12"/>
    </row>
    <row r="799" spans="3:12" ht="16.5" customHeight="1" x14ac:dyDescent="0.3">
      <c r="C799" s="677"/>
      <c r="D799" s="690" t="s">
        <v>924</v>
      </c>
      <c r="E799" s="66"/>
      <c r="F799" s="705"/>
      <c r="G799" s="619"/>
      <c r="H799" s="679"/>
      <c r="I799" s="679"/>
      <c r="J799" s="458"/>
      <c r="K799" s="107"/>
      <c r="L799" s="11"/>
    </row>
    <row r="800" spans="3:12" ht="16.5" customHeight="1" x14ac:dyDescent="0.3">
      <c r="C800" s="677" t="s">
        <v>853</v>
      </c>
      <c r="D800" s="143" t="s">
        <v>2481</v>
      </c>
      <c r="E800" s="66" t="s">
        <v>134</v>
      </c>
      <c r="F800" s="705">
        <v>1</v>
      </c>
      <c r="G800" s="619">
        <v>8</v>
      </c>
      <c r="H800" s="679">
        <v>1.65</v>
      </c>
      <c r="I800" s="679"/>
      <c r="J800" s="458">
        <f t="shared" ref="J800:J849" si="14">PRODUCT(F800:I800)</f>
        <v>13.2</v>
      </c>
      <c r="K800" s="107"/>
      <c r="L800" s="11"/>
    </row>
    <row r="801" spans="3:12" ht="16.5" customHeight="1" x14ac:dyDescent="0.3">
      <c r="C801" s="677"/>
      <c r="D801" s="143" t="s">
        <v>2297</v>
      </c>
      <c r="E801" s="66"/>
      <c r="F801" s="705">
        <v>-1</v>
      </c>
      <c r="G801" s="619">
        <v>0.9</v>
      </c>
      <c r="H801" s="679">
        <v>1.65</v>
      </c>
      <c r="I801" s="679"/>
      <c r="J801" s="458">
        <f t="shared" si="14"/>
        <v>-1.4849999999999999</v>
      </c>
      <c r="K801" s="107"/>
      <c r="L801" s="11"/>
    </row>
    <row r="802" spans="3:12" ht="16.5" customHeight="1" x14ac:dyDescent="0.3">
      <c r="C802" s="677"/>
      <c r="D802" s="724"/>
      <c r="E802" s="16"/>
      <c r="F802" s="678"/>
      <c r="G802" s="619"/>
      <c r="H802" s="679"/>
      <c r="I802" s="679"/>
      <c r="J802" s="458"/>
      <c r="K802" s="113"/>
      <c r="L802" s="12"/>
    </row>
    <row r="803" spans="3:12" ht="16.5" customHeight="1" x14ac:dyDescent="0.3">
      <c r="C803" s="677"/>
      <c r="D803" s="724" t="s">
        <v>169</v>
      </c>
      <c r="E803" s="16"/>
      <c r="F803" s="678"/>
      <c r="G803" s="619"/>
      <c r="H803" s="679"/>
      <c r="I803" s="679"/>
      <c r="J803" s="458"/>
      <c r="K803" s="113"/>
      <c r="L803" s="12"/>
    </row>
    <row r="804" spans="3:12" ht="16.5" customHeight="1" x14ac:dyDescent="0.3">
      <c r="C804" s="677"/>
      <c r="D804" s="690" t="s">
        <v>1018</v>
      </c>
      <c r="E804" s="66"/>
      <c r="F804" s="705"/>
      <c r="G804" s="619"/>
      <c r="H804" s="679"/>
      <c r="I804" s="679"/>
      <c r="J804" s="458"/>
      <c r="K804" s="107"/>
      <c r="L804" s="11"/>
    </row>
    <row r="805" spans="3:12" ht="16.5" customHeight="1" x14ac:dyDescent="0.3">
      <c r="C805" s="677" t="s">
        <v>1008</v>
      </c>
      <c r="D805" s="143" t="s">
        <v>348</v>
      </c>
      <c r="E805" s="66" t="s">
        <v>134</v>
      </c>
      <c r="F805" s="705">
        <v>1</v>
      </c>
      <c r="G805" s="619">
        <v>18.649999999999999</v>
      </c>
      <c r="H805" s="679">
        <v>3.37</v>
      </c>
      <c r="I805" s="679"/>
      <c r="J805" s="458">
        <f t="shared" si="14"/>
        <v>62.850499999999997</v>
      </c>
      <c r="K805" s="107"/>
      <c r="L805" s="11"/>
    </row>
    <row r="806" spans="3:12" ht="16.5" customHeight="1" x14ac:dyDescent="0.3">
      <c r="C806" s="677"/>
      <c r="D806" s="1431" t="s">
        <v>633</v>
      </c>
      <c r="E806" s="66"/>
      <c r="F806" s="705">
        <v>-1</v>
      </c>
      <c r="G806" s="619">
        <v>6.8</v>
      </c>
      <c r="H806" s="679">
        <v>2.6</v>
      </c>
      <c r="I806" s="679"/>
      <c r="J806" s="458">
        <f t="shared" si="14"/>
        <v>-17.68</v>
      </c>
      <c r="K806" s="107"/>
      <c r="L806" s="11"/>
    </row>
    <row r="807" spans="3:12" ht="16.5" customHeight="1" x14ac:dyDescent="0.3">
      <c r="C807" s="677"/>
      <c r="D807" s="1431"/>
      <c r="E807" s="66"/>
      <c r="F807" s="705">
        <v>2</v>
      </c>
      <c r="G807" s="619">
        <v>2.5</v>
      </c>
      <c r="H807" s="679">
        <v>0.3</v>
      </c>
      <c r="I807" s="679"/>
      <c r="J807" s="458">
        <f t="shared" si="14"/>
        <v>1.5</v>
      </c>
      <c r="K807" s="107"/>
      <c r="L807" s="11"/>
    </row>
    <row r="808" spans="3:12" ht="16.5" customHeight="1" x14ac:dyDescent="0.3">
      <c r="C808" s="677"/>
      <c r="D808" s="1431" t="s">
        <v>1015</v>
      </c>
      <c r="E808" s="66"/>
      <c r="F808" s="705">
        <v>1</v>
      </c>
      <c r="G808" s="619">
        <v>3.25</v>
      </c>
      <c r="H808" s="679">
        <v>0.3</v>
      </c>
      <c r="I808" s="679"/>
      <c r="J808" s="458">
        <f t="shared" si="14"/>
        <v>0.97499999999999998</v>
      </c>
      <c r="K808" s="107"/>
      <c r="L808" s="11"/>
    </row>
    <row r="809" spans="3:12" ht="16.5" customHeight="1" x14ac:dyDescent="0.3">
      <c r="C809" s="677" t="s">
        <v>1011</v>
      </c>
      <c r="D809" s="143" t="s">
        <v>372</v>
      </c>
      <c r="E809" s="66" t="s">
        <v>134</v>
      </c>
      <c r="F809" s="705">
        <v>1</v>
      </c>
      <c r="G809" s="619">
        <v>19.7</v>
      </c>
      <c r="H809" s="679">
        <v>3.87</v>
      </c>
      <c r="I809" s="679"/>
      <c r="J809" s="458">
        <f t="shared" si="14"/>
        <v>76.239000000000004</v>
      </c>
      <c r="K809" s="107"/>
      <c r="L809" s="11"/>
    </row>
    <row r="810" spans="3:12" ht="16.5" customHeight="1" x14ac:dyDescent="0.3">
      <c r="C810" s="677"/>
      <c r="D810" s="1431" t="s">
        <v>633</v>
      </c>
      <c r="E810" s="66"/>
      <c r="F810" s="705">
        <v>-1</v>
      </c>
      <c r="G810" s="619">
        <v>2.9</v>
      </c>
      <c r="H810" s="679">
        <v>2.6</v>
      </c>
      <c r="I810" s="679"/>
      <c r="J810" s="458">
        <f t="shared" si="14"/>
        <v>-7.54</v>
      </c>
      <c r="K810" s="107"/>
      <c r="L810" s="11"/>
    </row>
    <row r="811" spans="3:12" x14ac:dyDescent="0.3">
      <c r="C811" s="677"/>
      <c r="D811" s="690"/>
      <c r="E811" s="66"/>
      <c r="F811" s="705">
        <v>2</v>
      </c>
      <c r="G811" s="619">
        <v>0.55000000000000004</v>
      </c>
      <c r="H811" s="679">
        <v>0.3</v>
      </c>
      <c r="I811" s="679"/>
      <c r="J811" s="458">
        <f t="shared" si="14"/>
        <v>0.33</v>
      </c>
      <c r="K811" s="107"/>
      <c r="L811" s="11"/>
    </row>
    <row r="812" spans="3:12" ht="16.5" customHeight="1" x14ac:dyDescent="0.3">
      <c r="C812" s="677" t="s">
        <v>1012</v>
      </c>
      <c r="D812" s="143" t="s">
        <v>1013</v>
      </c>
      <c r="E812" s="66" t="s">
        <v>134</v>
      </c>
      <c r="F812" s="705">
        <v>1</v>
      </c>
      <c r="G812" s="619">
        <v>13.49</v>
      </c>
      <c r="H812" s="679">
        <v>3.37</v>
      </c>
      <c r="I812" s="679"/>
      <c r="J812" s="458">
        <f t="shared" si="14"/>
        <v>45.461300000000001</v>
      </c>
      <c r="K812" s="107"/>
      <c r="L812" s="11"/>
    </row>
    <row r="813" spans="3:12" ht="16.5" customHeight="1" x14ac:dyDescent="0.3">
      <c r="C813" s="677"/>
      <c r="D813" s="1431" t="s">
        <v>632</v>
      </c>
      <c r="E813" s="66"/>
      <c r="F813" s="705">
        <v>-1</v>
      </c>
      <c r="G813" s="619">
        <v>2.85</v>
      </c>
      <c r="H813" s="679">
        <v>2.6</v>
      </c>
      <c r="I813" s="679"/>
      <c r="J813" s="458">
        <f t="shared" si="14"/>
        <v>-7.41</v>
      </c>
      <c r="K813" s="107"/>
      <c r="L813" s="11"/>
    </row>
    <row r="814" spans="3:12" ht="16.5" customHeight="1" x14ac:dyDescent="0.3">
      <c r="C814" s="677"/>
      <c r="D814" s="1431"/>
      <c r="E814" s="66"/>
      <c r="F814" s="705">
        <v>1</v>
      </c>
      <c r="G814" s="619">
        <v>0.55000000000000004</v>
      </c>
      <c r="H814" s="679">
        <v>0.3</v>
      </c>
      <c r="I814" s="679"/>
      <c r="J814" s="458">
        <f t="shared" si="14"/>
        <v>0.16500000000000001</v>
      </c>
      <c r="K814" s="107"/>
      <c r="L814" s="11"/>
    </row>
    <row r="815" spans="3:12" s="303" customFormat="1" x14ac:dyDescent="0.25">
      <c r="C815" s="677"/>
      <c r="D815" s="1431"/>
      <c r="E815" s="66"/>
      <c r="F815" s="705">
        <v>1</v>
      </c>
      <c r="G815" s="619">
        <v>0.5</v>
      </c>
      <c r="H815" s="679">
        <v>0.3</v>
      </c>
      <c r="I815" s="679"/>
      <c r="J815" s="458">
        <f t="shared" si="14"/>
        <v>0.15</v>
      </c>
      <c r="K815" s="107"/>
      <c r="L815" s="11"/>
    </row>
    <row r="816" spans="3:12" x14ac:dyDescent="0.3">
      <c r="C816" s="677"/>
      <c r="D816" s="1431" t="s">
        <v>1015</v>
      </c>
      <c r="E816" s="66"/>
      <c r="F816" s="705">
        <v>1</v>
      </c>
      <c r="G816" s="619">
        <v>2.9</v>
      </c>
      <c r="H816" s="679">
        <v>0.3</v>
      </c>
      <c r="I816" s="679"/>
      <c r="J816" s="458">
        <f t="shared" si="14"/>
        <v>0.87</v>
      </c>
      <c r="K816" s="107"/>
      <c r="L816" s="11"/>
    </row>
    <row r="817" spans="3:12" ht="16.5" customHeight="1" x14ac:dyDescent="0.3">
      <c r="C817" s="677" t="s">
        <v>1017</v>
      </c>
      <c r="D817" s="143" t="s">
        <v>212</v>
      </c>
      <c r="E817" s="66" t="s">
        <v>134</v>
      </c>
      <c r="F817" s="705">
        <v>1</v>
      </c>
      <c r="G817" s="619">
        <v>13.7</v>
      </c>
      <c r="H817" s="679">
        <v>3.87</v>
      </c>
      <c r="I817" s="679"/>
      <c r="J817" s="458">
        <f t="shared" si="14"/>
        <v>53.018999999999998</v>
      </c>
      <c r="K817" s="107"/>
      <c r="L817" s="11"/>
    </row>
    <row r="818" spans="3:12" ht="16.5" customHeight="1" x14ac:dyDescent="0.3">
      <c r="C818" s="677"/>
      <c r="D818" s="1431" t="s">
        <v>1016</v>
      </c>
      <c r="E818" s="66"/>
      <c r="F818" s="705">
        <v>-1</v>
      </c>
      <c r="G818" s="619">
        <v>3.45</v>
      </c>
      <c r="H818" s="679">
        <v>2.6</v>
      </c>
      <c r="I818" s="679"/>
      <c r="J818" s="458">
        <f t="shared" si="14"/>
        <v>-8.9700000000000006</v>
      </c>
      <c r="K818" s="107"/>
      <c r="L818" s="11"/>
    </row>
    <row r="819" spans="3:12" ht="16.5" customHeight="1" x14ac:dyDescent="0.3">
      <c r="C819" s="677"/>
      <c r="D819" s="690"/>
      <c r="E819" s="66"/>
      <c r="F819" s="705">
        <v>2</v>
      </c>
      <c r="G819" s="619">
        <v>0.83</v>
      </c>
      <c r="H819" s="679">
        <v>0.3</v>
      </c>
      <c r="I819" s="679"/>
      <c r="J819" s="458">
        <f t="shared" si="14"/>
        <v>0.49799999999999994</v>
      </c>
      <c r="K819" s="107"/>
      <c r="L819" s="11"/>
    </row>
    <row r="820" spans="3:12" ht="16.5" customHeight="1" x14ac:dyDescent="0.3">
      <c r="C820" s="677" t="s">
        <v>2485</v>
      </c>
      <c r="D820" s="143" t="s">
        <v>300</v>
      </c>
      <c r="E820" s="66" t="s">
        <v>134</v>
      </c>
      <c r="F820" s="705">
        <v>1</v>
      </c>
      <c r="G820" s="619">
        <v>40.9</v>
      </c>
      <c r="H820" s="679">
        <v>3.87</v>
      </c>
      <c r="I820" s="679"/>
      <c r="J820" s="458">
        <f t="shared" si="14"/>
        <v>158.28299999999999</v>
      </c>
      <c r="K820" s="107"/>
      <c r="L820" s="11"/>
    </row>
    <row r="821" spans="3:12" ht="16.5" customHeight="1" x14ac:dyDescent="0.3">
      <c r="C821" s="725"/>
      <c r="D821" s="117" t="s">
        <v>2297</v>
      </c>
      <c r="E821" s="675"/>
      <c r="F821" s="705">
        <v>-2</v>
      </c>
      <c r="G821" s="619">
        <v>1.8</v>
      </c>
      <c r="H821" s="715">
        <v>2.1</v>
      </c>
      <c r="I821" s="679"/>
      <c r="J821" s="458">
        <f t="shared" si="14"/>
        <v>-7.5600000000000005</v>
      </c>
      <c r="K821" s="107"/>
      <c r="L821" s="11"/>
    </row>
    <row r="822" spans="3:12" ht="16.5" customHeight="1" x14ac:dyDescent="0.3">
      <c r="C822" s="677" t="s">
        <v>2486</v>
      </c>
      <c r="D822" s="143" t="s">
        <v>196</v>
      </c>
      <c r="E822" s="66" t="s">
        <v>134</v>
      </c>
      <c r="F822" s="705">
        <v>1</v>
      </c>
      <c r="G822" s="619">
        <v>34.4</v>
      </c>
      <c r="H822" s="679">
        <v>3.87</v>
      </c>
      <c r="I822" s="679"/>
      <c r="J822" s="458">
        <f t="shared" si="14"/>
        <v>133.12799999999999</v>
      </c>
      <c r="K822" s="107"/>
      <c r="L822" s="11"/>
    </row>
    <row r="823" spans="3:12" ht="16.5" customHeight="1" x14ac:dyDescent="0.3">
      <c r="C823" s="725"/>
      <c r="D823" s="117" t="s">
        <v>2297</v>
      </c>
      <c r="E823" s="675"/>
      <c r="F823" s="705">
        <v>-1</v>
      </c>
      <c r="G823" s="619">
        <v>1.8</v>
      </c>
      <c r="H823" s="715">
        <v>2.1</v>
      </c>
      <c r="I823" s="679"/>
      <c r="J823" s="458">
        <f t="shared" si="14"/>
        <v>-3.7800000000000002</v>
      </c>
      <c r="K823" s="107"/>
      <c r="L823" s="11"/>
    </row>
    <row r="824" spans="3:12" ht="16.5" customHeight="1" x14ac:dyDescent="0.3">
      <c r="C824" s="677" t="s">
        <v>1373</v>
      </c>
      <c r="D824" s="143" t="s">
        <v>207</v>
      </c>
      <c r="E824" s="66" t="s">
        <v>134</v>
      </c>
      <c r="F824" s="705">
        <v>1</v>
      </c>
      <c r="G824" s="619">
        <v>26</v>
      </c>
      <c r="H824" s="679">
        <v>3.87</v>
      </c>
      <c r="I824" s="679"/>
      <c r="J824" s="458">
        <f t="shared" si="14"/>
        <v>100.62</v>
      </c>
      <c r="K824" s="107"/>
      <c r="L824" s="11"/>
    </row>
    <row r="825" spans="3:12" ht="16.5" customHeight="1" x14ac:dyDescent="0.3">
      <c r="C825" s="725"/>
      <c r="D825" s="117" t="s">
        <v>2297</v>
      </c>
      <c r="E825" s="675"/>
      <c r="F825" s="705">
        <v>-1</v>
      </c>
      <c r="G825" s="619">
        <v>1.8</v>
      </c>
      <c r="H825" s="715">
        <v>1.8</v>
      </c>
      <c r="I825" s="679"/>
      <c r="J825" s="458">
        <f t="shared" si="14"/>
        <v>-3.24</v>
      </c>
      <c r="K825" s="107"/>
      <c r="L825" s="11"/>
    </row>
    <row r="826" spans="3:12" ht="16.5" customHeight="1" x14ac:dyDescent="0.3">
      <c r="C826" s="677" t="s">
        <v>1376</v>
      </c>
      <c r="D826" s="143" t="s">
        <v>254</v>
      </c>
      <c r="E826" s="66" t="s">
        <v>134</v>
      </c>
      <c r="F826" s="705">
        <v>1</v>
      </c>
      <c r="G826" s="619">
        <v>25.7</v>
      </c>
      <c r="H826" s="679">
        <v>3.87</v>
      </c>
      <c r="I826" s="679"/>
      <c r="J826" s="458">
        <f t="shared" si="14"/>
        <v>99.459000000000003</v>
      </c>
      <c r="K826" s="107"/>
      <c r="L826" s="11"/>
    </row>
    <row r="827" spans="3:12" ht="16.5" customHeight="1" x14ac:dyDescent="0.3">
      <c r="C827" s="725"/>
      <c r="D827" s="117" t="s">
        <v>2297</v>
      </c>
      <c r="E827" s="675"/>
      <c r="F827" s="705">
        <v>-1</v>
      </c>
      <c r="G827" s="619">
        <v>1.8</v>
      </c>
      <c r="H827" s="715">
        <v>1.8</v>
      </c>
      <c r="I827" s="679"/>
      <c r="J827" s="458">
        <f t="shared" si="14"/>
        <v>-3.24</v>
      </c>
      <c r="K827" s="107"/>
      <c r="L827" s="11"/>
    </row>
    <row r="828" spans="3:12" ht="16.5" customHeight="1" x14ac:dyDescent="0.3">
      <c r="C828" s="677" t="s">
        <v>853</v>
      </c>
      <c r="D828" s="143" t="s">
        <v>211</v>
      </c>
      <c r="E828" s="66" t="s">
        <v>134</v>
      </c>
      <c r="F828" s="705">
        <v>1</v>
      </c>
      <c r="G828" s="619">
        <v>39.1</v>
      </c>
      <c r="H828" s="679">
        <v>3.37</v>
      </c>
      <c r="I828" s="679"/>
      <c r="J828" s="458">
        <f t="shared" si="14"/>
        <v>131.767</v>
      </c>
      <c r="K828" s="107"/>
      <c r="L828" s="11"/>
    </row>
    <row r="829" spans="3:12" ht="16.5" customHeight="1" x14ac:dyDescent="0.3">
      <c r="C829" s="725"/>
      <c r="D829" s="117" t="s">
        <v>2297</v>
      </c>
      <c r="E829" s="675"/>
      <c r="F829" s="705">
        <v>-2</v>
      </c>
      <c r="G829" s="619">
        <v>2.5</v>
      </c>
      <c r="H829" s="715">
        <v>1.8</v>
      </c>
      <c r="I829" s="679"/>
      <c r="J829" s="458">
        <f t="shared" si="14"/>
        <v>-9</v>
      </c>
      <c r="K829" s="107"/>
      <c r="L829" s="11"/>
    </row>
    <row r="830" spans="3:12" ht="16.5" customHeight="1" x14ac:dyDescent="0.3">
      <c r="C830" s="725"/>
      <c r="D830" s="690"/>
      <c r="E830" s="699"/>
      <c r="F830" s="705"/>
      <c r="G830" s="619"/>
      <c r="H830" s="715"/>
      <c r="I830" s="679"/>
      <c r="J830" s="458"/>
      <c r="K830" s="107"/>
      <c r="L830" s="11"/>
    </row>
    <row r="831" spans="3:12" ht="16.5" customHeight="1" x14ac:dyDescent="0.3">
      <c r="C831" s="725"/>
      <c r="D831" s="690" t="s">
        <v>1333</v>
      </c>
      <c r="E831" s="699"/>
      <c r="F831" s="705"/>
      <c r="G831" s="619"/>
      <c r="H831" s="715"/>
      <c r="I831" s="679"/>
      <c r="J831" s="458"/>
      <c r="K831" s="107"/>
      <c r="L831" s="11"/>
    </row>
    <row r="832" spans="3:12" ht="16.5" customHeight="1" x14ac:dyDescent="0.3">
      <c r="C832" s="725" t="s">
        <v>1343</v>
      </c>
      <c r="D832" s="117" t="s">
        <v>1344</v>
      </c>
      <c r="E832" s="565" t="s">
        <v>134</v>
      </c>
      <c r="F832" s="705">
        <v>1</v>
      </c>
      <c r="G832" s="619">
        <v>26</v>
      </c>
      <c r="H832" s="715">
        <v>3.37</v>
      </c>
      <c r="I832" s="679"/>
      <c r="J832" s="458">
        <f t="shared" si="14"/>
        <v>87.62</v>
      </c>
      <c r="K832" s="107"/>
      <c r="L832" s="11"/>
    </row>
    <row r="833" spans="3:12" ht="16.5" customHeight="1" x14ac:dyDescent="0.3">
      <c r="C833" s="677"/>
      <c r="D833" s="1431" t="s">
        <v>2493</v>
      </c>
      <c r="E833" s="66"/>
      <c r="F833" s="705">
        <v>-2</v>
      </c>
      <c r="G833" s="619">
        <v>1.8</v>
      </c>
      <c r="H833" s="679">
        <v>1</v>
      </c>
      <c r="I833" s="679"/>
      <c r="J833" s="458">
        <f t="shared" si="14"/>
        <v>-3.6</v>
      </c>
      <c r="K833" s="107"/>
      <c r="L833" s="11"/>
    </row>
    <row r="834" spans="3:12" ht="16.5" customHeight="1" x14ac:dyDescent="0.3">
      <c r="C834" s="677"/>
      <c r="D834" s="1431" t="s">
        <v>1346</v>
      </c>
      <c r="E834" s="66"/>
      <c r="F834" s="705">
        <v>-1</v>
      </c>
      <c r="G834" s="619">
        <v>4.8</v>
      </c>
      <c r="H834" s="679">
        <v>2.2999999999999998</v>
      </c>
      <c r="I834" s="679"/>
      <c r="J834" s="458">
        <f t="shared" si="14"/>
        <v>-11.04</v>
      </c>
      <c r="K834" s="107"/>
      <c r="L834" s="11"/>
    </row>
    <row r="835" spans="3:12" ht="16.5" customHeight="1" x14ac:dyDescent="0.3">
      <c r="C835" s="677"/>
      <c r="D835" s="143"/>
      <c r="E835" s="66"/>
      <c r="F835" s="705">
        <v>2</v>
      </c>
      <c r="G835" s="619">
        <v>1.5</v>
      </c>
      <c r="H835" s="679">
        <v>0.3</v>
      </c>
      <c r="I835" s="679"/>
      <c r="J835" s="458">
        <f t="shared" si="14"/>
        <v>0.89999999999999991</v>
      </c>
      <c r="K835" s="107"/>
      <c r="L835" s="11"/>
    </row>
    <row r="836" spans="3:12" ht="16.5" customHeight="1" x14ac:dyDescent="0.3">
      <c r="C836" s="725" t="s">
        <v>2494</v>
      </c>
      <c r="D836" s="117" t="s">
        <v>193</v>
      </c>
      <c r="E836" s="565" t="s">
        <v>134</v>
      </c>
      <c r="F836" s="705">
        <v>1</v>
      </c>
      <c r="G836" s="619">
        <v>31.7</v>
      </c>
      <c r="H836" s="715">
        <v>3.37</v>
      </c>
      <c r="I836" s="679"/>
      <c r="J836" s="458">
        <f t="shared" si="14"/>
        <v>106.82900000000001</v>
      </c>
      <c r="K836" s="107"/>
      <c r="L836" s="11"/>
    </row>
    <row r="837" spans="3:12" s="303" customFormat="1" x14ac:dyDescent="0.25">
      <c r="C837" s="677"/>
      <c r="D837" s="1431" t="s">
        <v>2493</v>
      </c>
      <c r="E837" s="66"/>
      <c r="F837" s="705">
        <v>-2</v>
      </c>
      <c r="G837" s="619">
        <v>1.8</v>
      </c>
      <c r="H837" s="679">
        <v>1</v>
      </c>
      <c r="I837" s="679"/>
      <c r="J837" s="458">
        <f t="shared" si="14"/>
        <v>-3.6</v>
      </c>
      <c r="K837" s="107"/>
      <c r="L837" s="11"/>
    </row>
    <row r="838" spans="3:12" x14ac:dyDescent="0.3">
      <c r="C838" s="677"/>
      <c r="D838" s="1431" t="s">
        <v>1347</v>
      </c>
      <c r="E838" s="66"/>
      <c r="F838" s="705">
        <v>-1</v>
      </c>
      <c r="G838" s="619">
        <v>4.6500000000000004</v>
      </c>
      <c r="H838" s="679">
        <v>2.2999999999999998</v>
      </c>
      <c r="I838" s="679"/>
      <c r="J838" s="458">
        <f t="shared" si="14"/>
        <v>-10.695</v>
      </c>
      <c r="K838" s="107"/>
      <c r="L838" s="11"/>
    </row>
    <row r="839" spans="3:12" ht="16.5" customHeight="1" x14ac:dyDescent="0.3">
      <c r="C839" s="677"/>
      <c r="D839" s="143"/>
      <c r="E839" s="66"/>
      <c r="F839" s="705">
        <v>1</v>
      </c>
      <c r="G839" s="619">
        <v>1.5</v>
      </c>
      <c r="H839" s="679">
        <v>0.3</v>
      </c>
      <c r="I839" s="679"/>
      <c r="J839" s="458">
        <f t="shared" si="14"/>
        <v>0.44999999999999996</v>
      </c>
      <c r="K839" s="107"/>
      <c r="L839" s="11"/>
    </row>
    <row r="840" spans="3:12" ht="16.5" customHeight="1" x14ac:dyDescent="0.3">
      <c r="C840" s="677"/>
      <c r="D840" s="143"/>
      <c r="E840" s="66"/>
      <c r="F840" s="705">
        <v>1</v>
      </c>
      <c r="G840" s="619">
        <v>1.35</v>
      </c>
      <c r="H840" s="679">
        <v>0.3</v>
      </c>
      <c r="I840" s="679"/>
      <c r="J840" s="458">
        <f t="shared" si="14"/>
        <v>0.40500000000000003</v>
      </c>
      <c r="K840" s="107"/>
      <c r="L840" s="11"/>
    </row>
    <row r="841" spans="3:12" ht="16.5" customHeight="1" x14ac:dyDescent="0.3">
      <c r="C841" s="725" t="s">
        <v>2495</v>
      </c>
      <c r="D841" s="117" t="s">
        <v>195</v>
      </c>
      <c r="E841" s="565" t="s">
        <v>134</v>
      </c>
      <c r="F841" s="705">
        <v>1</v>
      </c>
      <c r="G841" s="619">
        <v>27.4</v>
      </c>
      <c r="H841" s="715">
        <v>3.37</v>
      </c>
      <c r="I841" s="679"/>
      <c r="J841" s="458">
        <f t="shared" si="14"/>
        <v>92.337999999999994</v>
      </c>
      <c r="K841" s="107"/>
      <c r="L841" s="11"/>
    </row>
    <row r="842" spans="3:12" ht="16.5" customHeight="1" x14ac:dyDescent="0.3">
      <c r="C842" s="677"/>
      <c r="D842" s="1431" t="s">
        <v>2496</v>
      </c>
      <c r="E842" s="66"/>
      <c r="F842" s="705">
        <v>-2</v>
      </c>
      <c r="G842" s="619">
        <v>1.5</v>
      </c>
      <c r="H842" s="679">
        <v>1</v>
      </c>
      <c r="I842" s="679"/>
      <c r="J842" s="458">
        <f t="shared" si="14"/>
        <v>-3</v>
      </c>
      <c r="K842" s="107"/>
      <c r="L842" s="11"/>
    </row>
    <row r="843" spans="3:12" ht="16.5" customHeight="1" x14ac:dyDescent="0.3">
      <c r="C843" s="677"/>
      <c r="D843" s="1431" t="s">
        <v>1348</v>
      </c>
      <c r="E843" s="66"/>
      <c r="F843" s="705">
        <v>-1</v>
      </c>
      <c r="G843" s="619">
        <v>3.97</v>
      </c>
      <c r="H843" s="679">
        <v>2.2999999999999998</v>
      </c>
      <c r="I843" s="679"/>
      <c r="J843" s="458">
        <f t="shared" si="14"/>
        <v>-9.1310000000000002</v>
      </c>
      <c r="K843" s="107"/>
      <c r="L843" s="11"/>
    </row>
    <row r="844" spans="3:12" ht="16.5" customHeight="1" x14ac:dyDescent="0.3">
      <c r="C844" s="677"/>
      <c r="D844" s="143"/>
      <c r="E844" s="66"/>
      <c r="F844" s="705">
        <v>1</v>
      </c>
      <c r="G844" s="619">
        <v>1.1000000000000001</v>
      </c>
      <c r="H844" s="679">
        <v>0.3</v>
      </c>
      <c r="I844" s="679"/>
      <c r="J844" s="458">
        <f t="shared" si="14"/>
        <v>0.33</v>
      </c>
      <c r="K844" s="107"/>
      <c r="L844" s="11"/>
    </row>
    <row r="845" spans="3:12" ht="16.5" customHeight="1" x14ac:dyDescent="0.3">
      <c r="C845" s="677"/>
      <c r="D845" s="143"/>
      <c r="E845" s="66"/>
      <c r="F845" s="705">
        <v>1</v>
      </c>
      <c r="G845" s="619">
        <v>1.07</v>
      </c>
      <c r="H845" s="679">
        <v>0.3</v>
      </c>
      <c r="I845" s="679"/>
      <c r="J845" s="458">
        <f t="shared" si="14"/>
        <v>0.32100000000000001</v>
      </c>
      <c r="K845" s="107"/>
      <c r="L845" s="11"/>
    </row>
    <row r="846" spans="3:12" ht="16.5" customHeight="1" x14ac:dyDescent="0.3">
      <c r="C846" s="680"/>
      <c r="D846" s="690"/>
      <c r="E846" s="699"/>
      <c r="F846" s="705"/>
      <c r="G846" s="619"/>
      <c r="H846" s="715"/>
      <c r="I846" s="679"/>
      <c r="J846" s="458"/>
      <c r="K846" s="107"/>
      <c r="L846" s="11"/>
    </row>
    <row r="847" spans="3:12" ht="16.5" customHeight="1" x14ac:dyDescent="0.3">
      <c r="C847" s="680"/>
      <c r="D847" s="690" t="s">
        <v>1426</v>
      </c>
      <c r="E847" s="699"/>
      <c r="F847" s="705"/>
      <c r="G847" s="619"/>
      <c r="H847" s="715"/>
      <c r="I847" s="679"/>
      <c r="J847" s="458"/>
      <c r="K847" s="107"/>
      <c r="L847" s="11"/>
    </row>
    <row r="848" spans="3:12" ht="16.5" customHeight="1" x14ac:dyDescent="0.3">
      <c r="C848" s="725" t="s">
        <v>1448</v>
      </c>
      <c r="D848" s="117" t="s">
        <v>2481</v>
      </c>
      <c r="E848" s="699" t="s">
        <v>134</v>
      </c>
      <c r="F848" s="705">
        <v>1</v>
      </c>
      <c r="G848" s="619">
        <v>8.6</v>
      </c>
      <c r="H848" s="715">
        <v>3</v>
      </c>
      <c r="I848" s="679"/>
      <c r="J848" s="458">
        <f t="shared" si="14"/>
        <v>25.799999999999997</v>
      </c>
      <c r="K848" s="107"/>
      <c r="L848" s="11"/>
    </row>
    <row r="849" spans="3:12" ht="16.5" customHeight="1" x14ac:dyDescent="0.3">
      <c r="C849" s="725"/>
      <c r="D849" s="117" t="s">
        <v>2297</v>
      </c>
      <c r="E849" s="699"/>
      <c r="F849" s="705">
        <v>-1</v>
      </c>
      <c r="G849" s="619">
        <v>0.9</v>
      </c>
      <c r="H849" s="715">
        <v>1.8</v>
      </c>
      <c r="I849" s="679"/>
      <c r="J849" s="458">
        <f t="shared" si="14"/>
        <v>-1.62</v>
      </c>
      <c r="K849" s="107"/>
      <c r="L849" s="11"/>
    </row>
    <row r="850" spans="3:12" ht="16.5" customHeight="1" x14ac:dyDescent="0.3">
      <c r="C850" s="680"/>
      <c r="D850" s="117"/>
      <c r="E850" s="565"/>
      <c r="F850" s="705"/>
      <c r="G850" s="619"/>
      <c r="H850" s="679"/>
      <c r="I850" s="679"/>
      <c r="J850" s="527"/>
      <c r="K850" s="107"/>
      <c r="L850" s="11"/>
    </row>
    <row r="851" spans="3:12" ht="16.5" customHeight="1" x14ac:dyDescent="0.3">
      <c r="C851" s="677"/>
      <c r="D851" s="143"/>
      <c r="E851" s="699"/>
      <c r="F851" s="705"/>
      <c r="G851" s="619"/>
      <c r="H851" s="679"/>
      <c r="I851" s="679"/>
      <c r="J851" s="527"/>
      <c r="K851" s="107"/>
      <c r="L851" s="11"/>
    </row>
    <row r="852" spans="3:12" ht="16.5" customHeight="1" x14ac:dyDescent="0.3">
      <c r="C852" s="1432" t="s">
        <v>313</v>
      </c>
      <c r="D852" s="1432" t="s">
        <v>4157</v>
      </c>
      <c r="E852" s="1433"/>
      <c r="F852" s="1433"/>
      <c r="G852" s="1433"/>
      <c r="H852" s="1433"/>
      <c r="I852" s="1433"/>
      <c r="J852" s="1433"/>
      <c r="K852" s="1433"/>
      <c r="L852" s="1434"/>
    </row>
    <row r="853" spans="3:12" ht="16.5" customHeight="1" x14ac:dyDescent="0.3">
      <c r="C853" s="1435" t="s">
        <v>1</v>
      </c>
      <c r="D853" s="1436" t="s">
        <v>2</v>
      </c>
      <c r="E853" s="1436"/>
      <c r="F853" s="1436" t="s">
        <v>45</v>
      </c>
      <c r="G853" s="1437" t="s">
        <v>46</v>
      </c>
      <c r="H853" s="1438" t="s">
        <v>47</v>
      </c>
      <c r="I853" s="1438" t="s">
        <v>48</v>
      </c>
      <c r="J853" s="1439" t="s">
        <v>49</v>
      </c>
      <c r="K853" s="1440" t="s">
        <v>50</v>
      </c>
      <c r="L853" s="1441" t="s">
        <v>3</v>
      </c>
    </row>
    <row r="854" spans="3:12" ht="16.5" customHeight="1" x14ac:dyDescent="0.3">
      <c r="C854" s="1442"/>
      <c r="D854" s="781"/>
      <c r="E854" s="1443"/>
      <c r="F854" s="1427"/>
      <c r="G854" s="1428"/>
      <c r="H854" s="1428"/>
      <c r="I854" s="1429"/>
      <c r="J854" s="567"/>
      <c r="K854" s="1444">
        <f>SUM(J856:J2813)</f>
        <v>17312.719799999897</v>
      </c>
      <c r="L854" s="1322" t="s">
        <v>6</v>
      </c>
    </row>
    <row r="855" spans="3:12" ht="16.5" customHeight="1" x14ac:dyDescent="0.3">
      <c r="C855" s="677"/>
      <c r="D855" s="724" t="s">
        <v>169</v>
      </c>
      <c r="E855" s="16"/>
      <c r="F855" s="678"/>
      <c r="G855" s="619"/>
      <c r="H855" s="679"/>
      <c r="I855" s="679"/>
      <c r="J855" s="527"/>
      <c r="K855" s="113"/>
      <c r="L855" s="12"/>
    </row>
    <row r="856" spans="3:12" s="303" customFormat="1" x14ac:dyDescent="0.3">
      <c r="C856" s="680"/>
      <c r="D856" s="690" t="s">
        <v>925</v>
      </c>
      <c r="E856" s="700"/>
      <c r="F856" s="678"/>
      <c r="G856" s="619"/>
      <c r="H856" s="715"/>
      <c r="I856" s="679"/>
      <c r="J856" s="527"/>
      <c r="K856" s="113"/>
      <c r="L856" s="12"/>
    </row>
    <row r="857" spans="3:12" x14ac:dyDescent="0.3">
      <c r="C857" s="725" t="s">
        <v>855</v>
      </c>
      <c r="D857" s="117" t="s">
        <v>854</v>
      </c>
      <c r="E857" s="675" t="s">
        <v>128</v>
      </c>
      <c r="F857" s="705">
        <v>1</v>
      </c>
      <c r="G857" s="619">
        <v>12.6</v>
      </c>
      <c r="H857" s="715">
        <v>3</v>
      </c>
      <c r="I857" s="679"/>
      <c r="J857" s="458">
        <f>PRODUCT(F857:I857)</f>
        <v>37.799999999999997</v>
      </c>
      <c r="K857" s="107"/>
      <c r="L857" s="11"/>
    </row>
    <row r="858" spans="3:12" ht="16.5" customHeight="1" x14ac:dyDescent="0.3">
      <c r="C858" s="725"/>
      <c r="D858" s="117" t="s">
        <v>2345</v>
      </c>
      <c r="E858" s="675"/>
      <c r="F858" s="705">
        <v>-1</v>
      </c>
      <c r="G858" s="619">
        <v>2</v>
      </c>
      <c r="H858" s="715">
        <v>2.5</v>
      </c>
      <c r="I858" s="679"/>
      <c r="J858" s="458">
        <f t="shared" ref="J858:J921" si="15">PRODUCT(F858:I858)</f>
        <v>-5</v>
      </c>
      <c r="K858" s="107"/>
      <c r="L858" s="11"/>
    </row>
    <row r="859" spans="3:12" ht="16.5" customHeight="1" x14ac:dyDescent="0.3">
      <c r="C859" s="725"/>
      <c r="D859" s="117" t="s">
        <v>2371</v>
      </c>
      <c r="E859" s="675"/>
      <c r="F859" s="705">
        <v>-1</v>
      </c>
      <c r="G859" s="619">
        <v>1.5</v>
      </c>
      <c r="H859" s="715">
        <v>1.4</v>
      </c>
      <c r="I859" s="679"/>
      <c r="J859" s="458">
        <f t="shared" si="15"/>
        <v>-2.0999999999999996</v>
      </c>
      <c r="K859" s="107"/>
      <c r="L859" s="11"/>
    </row>
    <row r="860" spans="3:12" ht="16.5" customHeight="1" x14ac:dyDescent="0.3">
      <c r="C860" s="725" t="s">
        <v>860</v>
      </c>
      <c r="D860" s="117" t="s">
        <v>828</v>
      </c>
      <c r="E860" s="675" t="s">
        <v>121</v>
      </c>
      <c r="F860" s="705">
        <v>1</v>
      </c>
      <c r="G860" s="619">
        <v>6.9</v>
      </c>
      <c r="H860" s="715">
        <v>1.2</v>
      </c>
      <c r="I860" s="679"/>
      <c r="J860" s="458">
        <f t="shared" si="15"/>
        <v>8.2799999999999994</v>
      </c>
      <c r="K860" s="107"/>
      <c r="L860" s="11"/>
    </row>
    <row r="861" spans="3:12" ht="16.5" customHeight="1" x14ac:dyDescent="0.3">
      <c r="C861" s="725"/>
      <c r="D861" s="117" t="s">
        <v>2297</v>
      </c>
      <c r="E861" s="675"/>
      <c r="F861" s="705">
        <v>-1</v>
      </c>
      <c r="G861" s="619">
        <v>0.8</v>
      </c>
      <c r="H861" s="715">
        <v>0.7</v>
      </c>
      <c r="I861" s="679"/>
      <c r="J861" s="458">
        <f t="shared" si="15"/>
        <v>-0.55999999999999994</v>
      </c>
      <c r="K861" s="107"/>
      <c r="L861" s="11"/>
    </row>
    <row r="862" spans="3:12" ht="16.5" customHeight="1" x14ac:dyDescent="0.3">
      <c r="C862" s="725" t="s">
        <v>862</v>
      </c>
      <c r="D862" s="117" t="s">
        <v>2244</v>
      </c>
      <c r="E862" s="675" t="s">
        <v>121</v>
      </c>
      <c r="F862" s="705">
        <v>1</v>
      </c>
      <c r="G862" s="619">
        <v>9.3000000000000007</v>
      </c>
      <c r="H862" s="715">
        <v>1.2</v>
      </c>
      <c r="I862" s="679"/>
      <c r="J862" s="458">
        <f t="shared" si="15"/>
        <v>11.16</v>
      </c>
      <c r="K862" s="107"/>
      <c r="L862" s="11"/>
    </row>
    <row r="863" spans="3:12" ht="16.5" customHeight="1" x14ac:dyDescent="0.3">
      <c r="C863" s="725"/>
      <c r="D863" s="117" t="s">
        <v>2297</v>
      </c>
      <c r="E863" s="675"/>
      <c r="F863" s="705">
        <v>-1</v>
      </c>
      <c r="G863" s="619">
        <v>1</v>
      </c>
      <c r="H863" s="715">
        <v>0.7</v>
      </c>
      <c r="I863" s="679"/>
      <c r="J863" s="458">
        <f t="shared" si="15"/>
        <v>-0.7</v>
      </c>
      <c r="K863" s="107"/>
      <c r="L863" s="11"/>
    </row>
    <row r="864" spans="3:12" s="303" customFormat="1" x14ac:dyDescent="0.3">
      <c r="C864" s="725"/>
      <c r="D864" s="117" t="s">
        <v>2371</v>
      </c>
      <c r="E864" s="675"/>
      <c r="F864" s="705">
        <v>-1</v>
      </c>
      <c r="G864" s="619">
        <v>1.2</v>
      </c>
      <c r="H864" s="715">
        <v>0.5</v>
      </c>
      <c r="I864" s="679"/>
      <c r="J864" s="458">
        <f t="shared" si="15"/>
        <v>-0.6</v>
      </c>
      <c r="K864" s="107"/>
      <c r="L864" s="11"/>
    </row>
    <row r="865" spans="3:12" x14ac:dyDescent="0.3">
      <c r="C865" s="725" t="s">
        <v>863</v>
      </c>
      <c r="D865" s="117" t="s">
        <v>825</v>
      </c>
      <c r="E865" s="675" t="s">
        <v>121</v>
      </c>
      <c r="F865" s="705">
        <v>1</v>
      </c>
      <c r="G865" s="619">
        <v>6.5</v>
      </c>
      <c r="H865" s="715">
        <v>1.2</v>
      </c>
      <c r="I865" s="679"/>
      <c r="J865" s="458">
        <f t="shared" si="15"/>
        <v>7.8</v>
      </c>
      <c r="K865" s="107"/>
      <c r="L865" s="11"/>
    </row>
    <row r="866" spans="3:12" ht="16.5" customHeight="1" x14ac:dyDescent="0.3">
      <c r="C866" s="725"/>
      <c r="D866" s="117" t="s">
        <v>2297</v>
      </c>
      <c r="E866" s="675"/>
      <c r="F866" s="705">
        <v>-1</v>
      </c>
      <c r="G866" s="619">
        <v>0.8</v>
      </c>
      <c r="H866" s="715">
        <v>0.7</v>
      </c>
      <c r="I866" s="679"/>
      <c r="J866" s="458">
        <f t="shared" si="15"/>
        <v>-0.55999999999999994</v>
      </c>
      <c r="K866" s="107"/>
      <c r="L866" s="11"/>
    </row>
    <row r="867" spans="3:12" ht="16.5" customHeight="1" x14ac:dyDescent="0.3">
      <c r="C867" s="725" t="s">
        <v>864</v>
      </c>
      <c r="D867" s="117" t="s">
        <v>352</v>
      </c>
      <c r="E867" s="675" t="s">
        <v>128</v>
      </c>
      <c r="F867" s="705">
        <v>1</v>
      </c>
      <c r="G867" s="619">
        <v>14.8</v>
      </c>
      <c r="H867" s="715">
        <v>3</v>
      </c>
      <c r="I867" s="679"/>
      <c r="J867" s="458">
        <f t="shared" si="15"/>
        <v>44.400000000000006</v>
      </c>
      <c r="K867" s="107"/>
      <c r="L867" s="11"/>
    </row>
    <row r="868" spans="3:12" ht="16.5" customHeight="1" x14ac:dyDescent="0.3">
      <c r="C868" s="725"/>
      <c r="D868" s="117" t="s">
        <v>2345</v>
      </c>
      <c r="E868" s="675"/>
      <c r="F868" s="705">
        <v>-1</v>
      </c>
      <c r="G868" s="619">
        <v>1.75</v>
      </c>
      <c r="H868" s="715">
        <v>2.5</v>
      </c>
      <c r="I868" s="679"/>
      <c r="J868" s="458">
        <f t="shared" si="15"/>
        <v>-4.375</v>
      </c>
      <c r="K868" s="107"/>
      <c r="L868" s="11"/>
    </row>
    <row r="869" spans="3:12" ht="16.5" customHeight="1" x14ac:dyDescent="0.3">
      <c r="C869" s="725"/>
      <c r="D869" s="117" t="s">
        <v>2297</v>
      </c>
      <c r="E869" s="675"/>
      <c r="F869" s="705">
        <v>-1</v>
      </c>
      <c r="G869" s="619">
        <v>0.8</v>
      </c>
      <c r="H869" s="715">
        <v>2.5</v>
      </c>
      <c r="I869" s="679"/>
      <c r="J869" s="458">
        <f t="shared" si="15"/>
        <v>-2</v>
      </c>
      <c r="K869" s="107"/>
      <c r="L869" s="11"/>
    </row>
    <row r="870" spans="3:12" ht="16.5" customHeight="1" x14ac:dyDescent="0.3">
      <c r="C870" s="681" t="s">
        <v>2236</v>
      </c>
      <c r="D870" s="117" t="s">
        <v>122</v>
      </c>
      <c r="E870" s="675" t="s">
        <v>787</v>
      </c>
      <c r="F870" s="618">
        <v>1</v>
      </c>
      <c r="G870" s="619">
        <v>8.9</v>
      </c>
      <c r="H870" s="715">
        <v>1.3</v>
      </c>
      <c r="I870" s="715"/>
      <c r="J870" s="458">
        <f t="shared" si="15"/>
        <v>11.57</v>
      </c>
      <c r="K870" s="100"/>
      <c r="L870" s="31"/>
    </row>
    <row r="871" spans="3:12" ht="16.5" customHeight="1" x14ac:dyDescent="0.3">
      <c r="C871" s="681"/>
      <c r="D871" s="117" t="s">
        <v>2297</v>
      </c>
      <c r="E871" s="675"/>
      <c r="F871" s="618">
        <v>-1</v>
      </c>
      <c r="G871" s="619">
        <v>0.8</v>
      </c>
      <c r="H871" s="715">
        <v>0.8</v>
      </c>
      <c r="I871" s="715"/>
      <c r="J871" s="458">
        <f t="shared" si="15"/>
        <v>-0.64000000000000012</v>
      </c>
      <c r="K871" s="100"/>
      <c r="L871" s="31"/>
    </row>
    <row r="872" spans="3:12" ht="16.5" customHeight="1" x14ac:dyDescent="0.3">
      <c r="C872" s="681"/>
      <c r="D872" s="117" t="s">
        <v>2371</v>
      </c>
      <c r="E872" s="675"/>
      <c r="F872" s="618">
        <v>-1</v>
      </c>
      <c r="G872" s="619">
        <v>1.2</v>
      </c>
      <c r="H872" s="715">
        <v>0.5</v>
      </c>
      <c r="I872" s="715"/>
      <c r="J872" s="458">
        <f t="shared" si="15"/>
        <v>-0.6</v>
      </c>
      <c r="K872" s="100"/>
      <c r="L872" s="31"/>
    </row>
    <row r="873" spans="3:12" ht="16.5" customHeight="1" x14ac:dyDescent="0.3">
      <c r="C873" s="681" t="s">
        <v>1368</v>
      </c>
      <c r="D873" s="117" t="s">
        <v>185</v>
      </c>
      <c r="E873" s="675" t="s">
        <v>125</v>
      </c>
      <c r="F873" s="618">
        <v>1</v>
      </c>
      <c r="G873" s="619">
        <v>12.5</v>
      </c>
      <c r="H873" s="715">
        <v>1.5</v>
      </c>
      <c r="I873" s="715"/>
      <c r="J873" s="458">
        <f t="shared" si="15"/>
        <v>18.75</v>
      </c>
      <c r="K873" s="100"/>
      <c r="L873" s="31"/>
    </row>
    <row r="874" spans="3:12" ht="16.5" customHeight="1" x14ac:dyDescent="0.3">
      <c r="C874" s="725"/>
      <c r="D874" s="117" t="s">
        <v>2297</v>
      </c>
      <c r="E874" s="675"/>
      <c r="F874" s="705">
        <v>-1</v>
      </c>
      <c r="G874" s="619">
        <v>1</v>
      </c>
      <c r="H874" s="715">
        <v>1</v>
      </c>
      <c r="I874" s="679"/>
      <c r="J874" s="458">
        <f t="shared" si="15"/>
        <v>-1</v>
      </c>
      <c r="K874" s="107"/>
      <c r="L874" s="11"/>
    </row>
    <row r="875" spans="3:12" ht="16.5" customHeight="1" x14ac:dyDescent="0.3">
      <c r="C875" s="725" t="s">
        <v>870</v>
      </c>
      <c r="D875" s="117" t="s">
        <v>267</v>
      </c>
      <c r="E875" s="675" t="s">
        <v>125</v>
      </c>
      <c r="F875" s="705">
        <v>1</v>
      </c>
      <c r="G875" s="619">
        <v>16.7</v>
      </c>
      <c r="H875" s="715">
        <v>1.5</v>
      </c>
      <c r="I875" s="679"/>
      <c r="J875" s="458">
        <f t="shared" si="15"/>
        <v>25.049999999999997</v>
      </c>
      <c r="K875" s="107"/>
      <c r="L875" s="11"/>
    </row>
    <row r="876" spans="3:12" ht="16.5" customHeight="1" x14ac:dyDescent="0.3">
      <c r="C876" s="725"/>
      <c r="D876" s="117" t="s">
        <v>2371</v>
      </c>
      <c r="E876" s="675"/>
      <c r="F876" s="705">
        <v>-2</v>
      </c>
      <c r="G876" s="619">
        <v>1.2</v>
      </c>
      <c r="H876" s="715">
        <v>0.5</v>
      </c>
      <c r="I876" s="679"/>
      <c r="J876" s="458">
        <f t="shared" si="15"/>
        <v>-1.2</v>
      </c>
      <c r="K876" s="107"/>
      <c r="L876" s="11"/>
    </row>
    <row r="877" spans="3:12" ht="16.5" customHeight="1" x14ac:dyDescent="0.3">
      <c r="C877" s="677"/>
      <c r="D877" s="143" t="s">
        <v>2298</v>
      </c>
      <c r="E877" s="66"/>
      <c r="F877" s="705">
        <v>-1</v>
      </c>
      <c r="G877" s="619">
        <v>1.5</v>
      </c>
      <c r="H877" s="679">
        <v>1</v>
      </c>
      <c r="I877" s="679"/>
      <c r="J877" s="458">
        <f t="shared" si="15"/>
        <v>-1.5</v>
      </c>
      <c r="K877" s="107"/>
      <c r="L877" s="11"/>
    </row>
    <row r="878" spans="3:12" ht="16.5" customHeight="1" x14ac:dyDescent="0.3">
      <c r="C878" s="725" t="s">
        <v>874</v>
      </c>
      <c r="D878" s="117" t="s">
        <v>873</v>
      </c>
      <c r="E878" s="675" t="s">
        <v>125</v>
      </c>
      <c r="F878" s="705">
        <v>1</v>
      </c>
      <c r="G878" s="619">
        <v>16.100000000000001</v>
      </c>
      <c r="H878" s="715">
        <v>1.5</v>
      </c>
      <c r="I878" s="679"/>
      <c r="J878" s="458">
        <f t="shared" si="15"/>
        <v>24.150000000000002</v>
      </c>
      <c r="K878" s="107"/>
      <c r="L878" s="11"/>
    </row>
    <row r="879" spans="3:12" ht="16.5" customHeight="1" x14ac:dyDescent="0.3">
      <c r="C879" s="725"/>
      <c r="D879" s="117" t="s">
        <v>2371</v>
      </c>
      <c r="E879" s="675"/>
      <c r="F879" s="705">
        <v>-2</v>
      </c>
      <c r="G879" s="619">
        <v>1.2</v>
      </c>
      <c r="H879" s="715">
        <v>0.5</v>
      </c>
      <c r="I879" s="679"/>
      <c r="J879" s="458">
        <f t="shared" si="15"/>
        <v>-1.2</v>
      </c>
      <c r="K879" s="107"/>
      <c r="L879" s="11"/>
    </row>
    <row r="880" spans="3:12" s="303" customFormat="1" x14ac:dyDescent="0.2">
      <c r="C880" s="677"/>
      <c r="D880" s="143" t="s">
        <v>2298</v>
      </c>
      <c r="E880" s="66"/>
      <c r="F880" s="705">
        <v>-1</v>
      </c>
      <c r="G880" s="619">
        <v>1.5</v>
      </c>
      <c r="H880" s="679">
        <v>1</v>
      </c>
      <c r="I880" s="679"/>
      <c r="J880" s="458">
        <f t="shared" si="15"/>
        <v>-1.5</v>
      </c>
      <c r="K880" s="107"/>
      <c r="L880" s="11"/>
    </row>
    <row r="881" spans="3:12" x14ac:dyDescent="0.3">
      <c r="C881" s="725" t="s">
        <v>931</v>
      </c>
      <c r="D881" s="117" t="s">
        <v>566</v>
      </c>
      <c r="E881" s="675" t="s">
        <v>125</v>
      </c>
      <c r="F881" s="705">
        <v>1</v>
      </c>
      <c r="G881" s="619">
        <v>20.2</v>
      </c>
      <c r="H881" s="715">
        <v>1.5</v>
      </c>
      <c r="I881" s="679"/>
      <c r="J881" s="458">
        <f t="shared" si="15"/>
        <v>30.299999999999997</v>
      </c>
      <c r="K881" s="107"/>
      <c r="L881" s="11"/>
    </row>
    <row r="882" spans="3:12" ht="16.5" customHeight="1" x14ac:dyDescent="0.3">
      <c r="C882" s="725"/>
      <c r="D882" s="117" t="s">
        <v>2297</v>
      </c>
      <c r="E882" s="675"/>
      <c r="F882" s="705">
        <v>-1</v>
      </c>
      <c r="G882" s="619">
        <v>1.8</v>
      </c>
      <c r="H882" s="715">
        <v>0.5</v>
      </c>
      <c r="I882" s="679"/>
      <c r="J882" s="458">
        <f t="shared" si="15"/>
        <v>-0.9</v>
      </c>
      <c r="K882" s="107"/>
      <c r="L882" s="11"/>
    </row>
    <row r="883" spans="3:12" ht="16.5" customHeight="1" x14ac:dyDescent="0.3">
      <c r="C883" s="725"/>
      <c r="D883" s="117" t="s">
        <v>2297</v>
      </c>
      <c r="E883" s="675"/>
      <c r="F883" s="705">
        <v>-2</v>
      </c>
      <c r="G883" s="619">
        <v>1</v>
      </c>
      <c r="H883" s="715">
        <v>1</v>
      </c>
      <c r="I883" s="679"/>
      <c r="J883" s="458">
        <f t="shared" si="15"/>
        <v>-2</v>
      </c>
      <c r="K883" s="107"/>
      <c r="L883" s="11"/>
    </row>
    <row r="884" spans="3:12" ht="16.5" customHeight="1" x14ac:dyDescent="0.3">
      <c r="C884" s="725"/>
      <c r="D884" s="117" t="s">
        <v>2297</v>
      </c>
      <c r="E884" s="675"/>
      <c r="F884" s="705">
        <v>-2</v>
      </c>
      <c r="G884" s="619">
        <v>0.8</v>
      </c>
      <c r="H884" s="715">
        <v>1</v>
      </c>
      <c r="I884" s="679"/>
      <c r="J884" s="458">
        <f t="shared" si="15"/>
        <v>-1.6</v>
      </c>
      <c r="K884" s="107"/>
      <c r="L884" s="11"/>
    </row>
    <row r="885" spans="3:12" ht="16.5" customHeight="1" x14ac:dyDescent="0.3">
      <c r="C885" s="725"/>
      <c r="D885" s="117" t="s">
        <v>2345</v>
      </c>
      <c r="E885" s="675"/>
      <c r="F885" s="705">
        <v>-1</v>
      </c>
      <c r="G885" s="619">
        <v>2</v>
      </c>
      <c r="H885" s="715">
        <v>1</v>
      </c>
      <c r="I885" s="679"/>
      <c r="J885" s="458">
        <f t="shared" si="15"/>
        <v>-2</v>
      </c>
      <c r="K885" s="107"/>
      <c r="L885" s="11"/>
    </row>
    <row r="886" spans="3:12" ht="16.5" customHeight="1" x14ac:dyDescent="0.3">
      <c r="C886" s="677" t="s">
        <v>2225</v>
      </c>
      <c r="D886" s="143" t="s">
        <v>138</v>
      </c>
      <c r="E886" s="66" t="s">
        <v>125</v>
      </c>
      <c r="F886" s="705">
        <v>1</v>
      </c>
      <c r="G886" s="619">
        <v>23.95</v>
      </c>
      <c r="H886" s="679">
        <v>1.5</v>
      </c>
      <c r="I886" s="679"/>
      <c r="J886" s="458">
        <f t="shared" si="15"/>
        <v>35.924999999999997</v>
      </c>
      <c r="K886" s="107"/>
      <c r="L886" s="11"/>
    </row>
    <row r="887" spans="3:12" ht="16.5" customHeight="1" x14ac:dyDescent="0.3">
      <c r="C887" s="677"/>
      <c r="D887" s="143" t="s">
        <v>2297</v>
      </c>
      <c r="E887" s="66"/>
      <c r="F887" s="705">
        <v>-1</v>
      </c>
      <c r="G887" s="619">
        <v>1.8</v>
      </c>
      <c r="H887" s="679">
        <v>0.5</v>
      </c>
      <c r="I887" s="679"/>
      <c r="J887" s="458">
        <f t="shared" si="15"/>
        <v>-0.9</v>
      </c>
      <c r="K887" s="107"/>
      <c r="L887" s="11"/>
    </row>
    <row r="888" spans="3:12" ht="16.5" customHeight="1" x14ac:dyDescent="0.3">
      <c r="C888" s="677"/>
      <c r="D888" s="143" t="s">
        <v>2297</v>
      </c>
      <c r="E888" s="66"/>
      <c r="F888" s="705">
        <v>-1</v>
      </c>
      <c r="G888" s="619">
        <v>0.9</v>
      </c>
      <c r="H888" s="679">
        <v>0.5</v>
      </c>
      <c r="I888" s="679"/>
      <c r="J888" s="458">
        <f t="shared" si="15"/>
        <v>-0.45</v>
      </c>
      <c r="K888" s="107"/>
      <c r="L888" s="11"/>
    </row>
    <row r="889" spans="3:12" ht="16.5" customHeight="1" x14ac:dyDescent="0.3">
      <c r="C889" s="677"/>
      <c r="D889" s="143" t="s">
        <v>2298</v>
      </c>
      <c r="E889" s="66"/>
      <c r="F889" s="705">
        <v>-4</v>
      </c>
      <c r="G889" s="619">
        <v>1.5</v>
      </c>
      <c r="H889" s="679">
        <v>1</v>
      </c>
      <c r="I889" s="679"/>
      <c r="J889" s="458">
        <f t="shared" si="15"/>
        <v>-6</v>
      </c>
      <c r="K889" s="107"/>
      <c r="L889" s="11"/>
    </row>
    <row r="890" spans="3:12" ht="16.5" customHeight="1" x14ac:dyDescent="0.3">
      <c r="C890" s="677" t="s">
        <v>875</v>
      </c>
      <c r="D890" s="143" t="s">
        <v>876</v>
      </c>
      <c r="E890" s="66" t="s">
        <v>125</v>
      </c>
      <c r="F890" s="705">
        <v>1</v>
      </c>
      <c r="G890" s="619">
        <v>16.7</v>
      </c>
      <c r="H890" s="679">
        <v>1.5</v>
      </c>
      <c r="I890" s="679"/>
      <c r="J890" s="458">
        <f t="shared" si="15"/>
        <v>25.049999999999997</v>
      </c>
      <c r="K890" s="107"/>
      <c r="L890" s="11"/>
    </row>
    <row r="891" spans="3:12" ht="16.5" customHeight="1" x14ac:dyDescent="0.3">
      <c r="C891" s="677"/>
      <c r="D891" s="143" t="s">
        <v>2298</v>
      </c>
      <c r="E891" s="66"/>
      <c r="F891" s="705">
        <v>-2</v>
      </c>
      <c r="G891" s="619">
        <v>1.5</v>
      </c>
      <c r="H891" s="679">
        <v>1</v>
      </c>
      <c r="I891" s="679"/>
      <c r="J891" s="458">
        <f t="shared" si="15"/>
        <v>-3</v>
      </c>
      <c r="K891" s="107"/>
      <c r="L891" s="11"/>
    </row>
    <row r="892" spans="3:12" ht="16.5" customHeight="1" x14ac:dyDescent="0.3">
      <c r="C892" s="677"/>
      <c r="D892" s="143" t="s">
        <v>2345</v>
      </c>
      <c r="E892" s="66"/>
      <c r="F892" s="705">
        <v>-1</v>
      </c>
      <c r="G892" s="619">
        <v>1.75</v>
      </c>
      <c r="H892" s="679">
        <v>0.9</v>
      </c>
      <c r="I892" s="679"/>
      <c r="J892" s="458">
        <f t="shared" si="15"/>
        <v>-1.575</v>
      </c>
      <c r="K892" s="107"/>
      <c r="L892" s="11"/>
    </row>
    <row r="893" spans="3:12" x14ac:dyDescent="0.3">
      <c r="C893" s="677"/>
      <c r="D893" s="143" t="s">
        <v>2371</v>
      </c>
      <c r="E893" s="66"/>
      <c r="F893" s="705">
        <v>-1</v>
      </c>
      <c r="G893" s="619">
        <v>1.2</v>
      </c>
      <c r="H893" s="679">
        <v>0.5</v>
      </c>
      <c r="I893" s="679"/>
      <c r="J893" s="458">
        <f t="shared" si="15"/>
        <v>-0.6</v>
      </c>
      <c r="K893" s="107"/>
      <c r="L893" s="11"/>
    </row>
    <row r="894" spans="3:12" ht="16.5" customHeight="1" x14ac:dyDescent="0.3">
      <c r="C894" s="677" t="s">
        <v>2300</v>
      </c>
      <c r="D894" s="143" t="s">
        <v>138</v>
      </c>
      <c r="E894" s="66" t="s">
        <v>125</v>
      </c>
      <c r="F894" s="705">
        <v>1</v>
      </c>
      <c r="G894" s="619">
        <v>22.25</v>
      </c>
      <c r="H894" s="679">
        <v>1.5</v>
      </c>
      <c r="I894" s="679"/>
      <c r="J894" s="458">
        <f t="shared" si="15"/>
        <v>33.375</v>
      </c>
      <c r="K894" s="115"/>
      <c r="L894" s="720"/>
    </row>
    <row r="895" spans="3:12" ht="16.5" customHeight="1" x14ac:dyDescent="0.3">
      <c r="C895" s="677"/>
      <c r="D895" s="143" t="s">
        <v>2297</v>
      </c>
      <c r="E895" s="66"/>
      <c r="F895" s="705">
        <v>-3</v>
      </c>
      <c r="G895" s="619">
        <v>0.9</v>
      </c>
      <c r="H895" s="679">
        <v>0.5</v>
      </c>
      <c r="I895" s="679"/>
      <c r="J895" s="458">
        <f t="shared" si="15"/>
        <v>-1.35</v>
      </c>
      <c r="K895" s="107"/>
      <c r="L895" s="11"/>
    </row>
    <row r="896" spans="3:12" ht="16.5" customHeight="1" x14ac:dyDescent="0.3">
      <c r="C896" s="677"/>
      <c r="D896" s="143" t="s">
        <v>2298</v>
      </c>
      <c r="E896" s="66"/>
      <c r="F896" s="705">
        <v>-1</v>
      </c>
      <c r="G896" s="619">
        <v>1.2</v>
      </c>
      <c r="H896" s="679">
        <v>1</v>
      </c>
      <c r="I896" s="679"/>
      <c r="J896" s="458">
        <f t="shared" si="15"/>
        <v>-1.2</v>
      </c>
      <c r="K896" s="107"/>
      <c r="L896" s="11"/>
    </row>
    <row r="897" spans="3:12" ht="16.5" customHeight="1" x14ac:dyDescent="0.3">
      <c r="C897" s="677" t="s">
        <v>934</v>
      </c>
      <c r="D897" s="143" t="s">
        <v>222</v>
      </c>
      <c r="E897" s="66" t="s">
        <v>128</v>
      </c>
      <c r="F897" s="705">
        <v>1</v>
      </c>
      <c r="G897" s="619">
        <v>13.9</v>
      </c>
      <c r="H897" s="679">
        <v>3</v>
      </c>
      <c r="I897" s="679"/>
      <c r="J897" s="458">
        <f t="shared" si="15"/>
        <v>41.7</v>
      </c>
      <c r="K897" s="107"/>
      <c r="L897" s="11"/>
    </row>
    <row r="898" spans="3:12" s="303" customFormat="1" x14ac:dyDescent="0.2">
      <c r="C898" s="677"/>
      <c r="D898" s="143" t="s">
        <v>2345</v>
      </c>
      <c r="E898" s="66"/>
      <c r="F898" s="705">
        <v>-1</v>
      </c>
      <c r="G898" s="619">
        <v>3.5</v>
      </c>
      <c r="H898" s="679">
        <v>2.5</v>
      </c>
      <c r="I898" s="679"/>
      <c r="J898" s="458">
        <f t="shared" si="15"/>
        <v>-8.75</v>
      </c>
      <c r="K898" s="107"/>
      <c r="L898" s="11"/>
    </row>
    <row r="899" spans="3:12" x14ac:dyDescent="0.3">
      <c r="C899" s="677" t="s">
        <v>936</v>
      </c>
      <c r="D899" s="143" t="s">
        <v>937</v>
      </c>
      <c r="E899" s="66" t="s">
        <v>121</v>
      </c>
      <c r="F899" s="705">
        <v>1</v>
      </c>
      <c r="G899" s="619">
        <v>14.6</v>
      </c>
      <c r="H899" s="679">
        <v>1.2</v>
      </c>
      <c r="I899" s="679"/>
      <c r="J899" s="458">
        <f t="shared" si="15"/>
        <v>17.52</v>
      </c>
      <c r="K899" s="107"/>
      <c r="L899" s="11"/>
    </row>
    <row r="900" spans="3:12" ht="16.5" customHeight="1" x14ac:dyDescent="0.3">
      <c r="C900" s="677"/>
      <c r="D900" s="143" t="s">
        <v>2298</v>
      </c>
      <c r="E900" s="66"/>
      <c r="F900" s="705">
        <v>-1</v>
      </c>
      <c r="G900" s="619">
        <v>2.35</v>
      </c>
      <c r="H900" s="679">
        <v>0.7</v>
      </c>
      <c r="I900" s="679"/>
      <c r="J900" s="458">
        <f t="shared" si="15"/>
        <v>-1.645</v>
      </c>
      <c r="K900" s="107"/>
      <c r="L900" s="11"/>
    </row>
    <row r="901" spans="3:12" ht="16.5" customHeight="1" x14ac:dyDescent="0.3">
      <c r="C901" s="677" t="s">
        <v>940</v>
      </c>
      <c r="D901" s="143" t="s">
        <v>2483</v>
      </c>
      <c r="E901" s="66" t="s">
        <v>793</v>
      </c>
      <c r="F901" s="705">
        <v>1</v>
      </c>
      <c r="G901" s="619">
        <v>19.7</v>
      </c>
      <c r="H901" s="679">
        <v>1</v>
      </c>
      <c r="I901" s="679"/>
      <c r="J901" s="458">
        <f t="shared" si="15"/>
        <v>19.7</v>
      </c>
      <c r="K901" s="107"/>
      <c r="L901" s="11"/>
    </row>
    <row r="902" spans="3:12" ht="16.5" customHeight="1" x14ac:dyDescent="0.3">
      <c r="C902" s="677"/>
      <c r="D902" s="143" t="s">
        <v>2298</v>
      </c>
      <c r="E902" s="66"/>
      <c r="F902" s="705">
        <v>-1</v>
      </c>
      <c r="G902" s="619">
        <v>2.4</v>
      </c>
      <c r="H902" s="679">
        <v>0.5</v>
      </c>
      <c r="I902" s="679"/>
      <c r="J902" s="458">
        <f t="shared" si="15"/>
        <v>-1.2</v>
      </c>
      <c r="K902" s="107"/>
      <c r="L902" s="11"/>
    </row>
    <row r="903" spans="3:12" ht="16.5" customHeight="1" x14ac:dyDescent="0.3">
      <c r="C903" s="677" t="s">
        <v>942</v>
      </c>
      <c r="D903" s="143" t="s">
        <v>268</v>
      </c>
      <c r="E903" s="66" t="s">
        <v>121</v>
      </c>
      <c r="F903" s="705">
        <v>1</v>
      </c>
      <c r="G903" s="619">
        <v>14.9</v>
      </c>
      <c r="H903" s="679">
        <v>1.2</v>
      </c>
      <c r="I903" s="679"/>
      <c r="J903" s="458">
        <f t="shared" si="15"/>
        <v>17.88</v>
      </c>
      <c r="K903" s="107"/>
      <c r="L903" s="11"/>
    </row>
    <row r="904" spans="3:12" ht="16.5" customHeight="1" x14ac:dyDescent="0.3">
      <c r="C904" s="677"/>
      <c r="D904" s="143" t="s">
        <v>2297</v>
      </c>
      <c r="E904" s="66"/>
      <c r="F904" s="705">
        <v>-1</v>
      </c>
      <c r="G904" s="619">
        <v>1</v>
      </c>
      <c r="H904" s="679">
        <v>0.2</v>
      </c>
      <c r="I904" s="679"/>
      <c r="J904" s="458">
        <f t="shared" si="15"/>
        <v>-0.2</v>
      </c>
      <c r="K904" s="107"/>
      <c r="L904" s="11"/>
    </row>
    <row r="905" spans="3:12" ht="16.5" customHeight="1" x14ac:dyDescent="0.3">
      <c r="C905" s="677"/>
      <c r="D905" s="143" t="s">
        <v>2371</v>
      </c>
      <c r="E905" s="66"/>
      <c r="F905" s="705">
        <v>-1</v>
      </c>
      <c r="G905" s="619">
        <v>0.9</v>
      </c>
      <c r="H905" s="679">
        <v>0.5</v>
      </c>
      <c r="I905" s="679"/>
      <c r="J905" s="458">
        <f t="shared" si="15"/>
        <v>-0.45</v>
      </c>
      <c r="K905" s="107"/>
      <c r="L905" s="11"/>
    </row>
    <row r="906" spans="3:12" ht="16.5" customHeight="1" x14ac:dyDescent="0.3">
      <c r="C906" s="677" t="s">
        <v>944</v>
      </c>
      <c r="D906" s="143" t="s">
        <v>804</v>
      </c>
      <c r="E906" s="66" t="s">
        <v>127</v>
      </c>
      <c r="F906" s="705">
        <v>1</v>
      </c>
      <c r="G906" s="619">
        <v>14.4</v>
      </c>
      <c r="H906" s="679">
        <v>3</v>
      </c>
      <c r="I906" s="679"/>
      <c r="J906" s="458">
        <f t="shared" si="15"/>
        <v>43.2</v>
      </c>
      <c r="K906" s="107"/>
      <c r="L906" s="11"/>
    </row>
    <row r="907" spans="3:12" s="303" customFormat="1" x14ac:dyDescent="0.2">
      <c r="C907" s="677"/>
      <c r="D907" s="143" t="s">
        <v>2297</v>
      </c>
      <c r="E907" s="66"/>
      <c r="F907" s="705">
        <v>-1</v>
      </c>
      <c r="G907" s="619">
        <v>1</v>
      </c>
      <c r="H907" s="679">
        <v>2</v>
      </c>
      <c r="I907" s="679"/>
      <c r="J907" s="458">
        <f t="shared" si="15"/>
        <v>-2</v>
      </c>
      <c r="K907" s="107"/>
      <c r="L907" s="11"/>
    </row>
    <row r="908" spans="3:12" x14ac:dyDescent="0.3">
      <c r="C908" s="677"/>
      <c r="D908" s="143" t="s">
        <v>2371</v>
      </c>
      <c r="E908" s="66"/>
      <c r="F908" s="705">
        <v>-1</v>
      </c>
      <c r="G908" s="619">
        <v>1.8</v>
      </c>
      <c r="H908" s="679">
        <v>0.5</v>
      </c>
      <c r="I908" s="679"/>
      <c r="J908" s="458">
        <f t="shared" si="15"/>
        <v>-0.9</v>
      </c>
      <c r="K908" s="107"/>
      <c r="L908" s="11"/>
    </row>
    <row r="909" spans="3:12" ht="16.5" customHeight="1" x14ac:dyDescent="0.3">
      <c r="C909" s="677" t="s">
        <v>946</v>
      </c>
      <c r="D909" s="143" t="s">
        <v>947</v>
      </c>
      <c r="E909" s="66" t="s">
        <v>121</v>
      </c>
      <c r="F909" s="705">
        <v>1</v>
      </c>
      <c r="G909" s="619">
        <v>14.5</v>
      </c>
      <c r="H909" s="679">
        <v>1.2</v>
      </c>
      <c r="I909" s="679"/>
      <c r="J909" s="458">
        <f t="shared" si="15"/>
        <v>17.399999999999999</v>
      </c>
      <c r="K909" s="107"/>
      <c r="L909" s="11"/>
    </row>
    <row r="910" spans="3:12" ht="16.5" customHeight="1" x14ac:dyDescent="0.3">
      <c r="C910" s="677"/>
      <c r="D910" s="143" t="s">
        <v>2297</v>
      </c>
      <c r="E910" s="66"/>
      <c r="F910" s="705">
        <v>-1</v>
      </c>
      <c r="G910" s="619">
        <v>1</v>
      </c>
      <c r="H910" s="679">
        <v>0.2</v>
      </c>
      <c r="I910" s="679"/>
      <c r="J910" s="458">
        <f t="shared" si="15"/>
        <v>-0.2</v>
      </c>
      <c r="K910" s="107"/>
      <c r="L910" s="11"/>
    </row>
    <row r="911" spans="3:12" ht="16.5" customHeight="1" x14ac:dyDescent="0.3">
      <c r="C911" s="677"/>
      <c r="D911" s="143" t="s">
        <v>2371</v>
      </c>
      <c r="E911" s="66"/>
      <c r="F911" s="705">
        <v>-1</v>
      </c>
      <c r="G911" s="619">
        <v>1.8</v>
      </c>
      <c r="H911" s="679">
        <v>0.5</v>
      </c>
      <c r="I911" s="679"/>
      <c r="J911" s="458">
        <f t="shared" si="15"/>
        <v>-0.9</v>
      </c>
      <c r="K911" s="107"/>
      <c r="L911" s="11"/>
    </row>
    <row r="912" spans="3:12" ht="16.5" customHeight="1" x14ac:dyDescent="0.3">
      <c r="C912" s="677" t="s">
        <v>948</v>
      </c>
      <c r="D912" s="143" t="s">
        <v>209</v>
      </c>
      <c r="E912" s="66" t="s">
        <v>129</v>
      </c>
      <c r="F912" s="705">
        <v>1</v>
      </c>
      <c r="G912" s="619">
        <v>13.1</v>
      </c>
      <c r="H912" s="679">
        <v>4.07</v>
      </c>
      <c r="I912" s="679"/>
      <c r="J912" s="458">
        <f t="shared" si="15"/>
        <v>53.317</v>
      </c>
      <c r="K912" s="107"/>
      <c r="L912" s="11"/>
    </row>
    <row r="913" spans="3:12" ht="16.5" customHeight="1" x14ac:dyDescent="0.3">
      <c r="C913" s="677"/>
      <c r="D913" s="143" t="s">
        <v>2297</v>
      </c>
      <c r="E913" s="66"/>
      <c r="F913" s="705">
        <v>-1</v>
      </c>
      <c r="G913" s="619">
        <v>1</v>
      </c>
      <c r="H913" s="679">
        <v>2</v>
      </c>
      <c r="I913" s="679"/>
      <c r="J913" s="458">
        <f t="shared" si="15"/>
        <v>-2</v>
      </c>
      <c r="K913" s="107"/>
      <c r="L913" s="11"/>
    </row>
    <row r="914" spans="3:12" ht="16.5" customHeight="1" x14ac:dyDescent="0.3">
      <c r="C914" s="677" t="s">
        <v>950</v>
      </c>
      <c r="D914" s="143" t="s">
        <v>951</v>
      </c>
      <c r="E914" s="66" t="s">
        <v>125</v>
      </c>
      <c r="F914" s="705">
        <v>1</v>
      </c>
      <c r="G914" s="619">
        <v>12.9</v>
      </c>
      <c r="H914" s="679">
        <v>1.5</v>
      </c>
      <c r="I914" s="679"/>
      <c r="J914" s="458">
        <f t="shared" si="15"/>
        <v>19.350000000000001</v>
      </c>
      <c r="K914" s="107"/>
      <c r="L914" s="11"/>
    </row>
    <row r="915" spans="3:12" ht="16.5" customHeight="1" x14ac:dyDescent="0.3">
      <c r="C915" s="677"/>
      <c r="D915" s="143" t="s">
        <v>2297</v>
      </c>
      <c r="E915" s="66"/>
      <c r="F915" s="705">
        <v>-1</v>
      </c>
      <c r="G915" s="619">
        <v>1.2</v>
      </c>
      <c r="H915" s="679">
        <v>0.5</v>
      </c>
      <c r="I915" s="679"/>
      <c r="J915" s="458">
        <f t="shared" si="15"/>
        <v>-0.6</v>
      </c>
      <c r="K915" s="107"/>
      <c r="L915" s="11"/>
    </row>
    <row r="916" spans="3:12" ht="16.5" customHeight="1" x14ac:dyDescent="0.3">
      <c r="C916" s="677" t="s">
        <v>996</v>
      </c>
      <c r="D916" s="143" t="s">
        <v>138</v>
      </c>
      <c r="E916" s="66" t="s">
        <v>125</v>
      </c>
      <c r="F916" s="705">
        <v>1</v>
      </c>
      <c r="G916" s="619">
        <v>67.349999999999994</v>
      </c>
      <c r="H916" s="679">
        <v>1.5</v>
      </c>
      <c r="I916" s="679"/>
      <c r="J916" s="458">
        <f t="shared" si="15"/>
        <v>101.02499999999999</v>
      </c>
      <c r="K916" s="107"/>
      <c r="L916" s="11"/>
    </row>
    <row r="917" spans="3:12" ht="16.5" customHeight="1" x14ac:dyDescent="0.3">
      <c r="C917" s="677"/>
      <c r="D917" s="143" t="s">
        <v>2297</v>
      </c>
      <c r="E917" s="66"/>
      <c r="F917" s="705">
        <v>-2</v>
      </c>
      <c r="G917" s="619">
        <v>1.8</v>
      </c>
      <c r="H917" s="679">
        <v>1</v>
      </c>
      <c r="I917" s="679"/>
      <c r="J917" s="458">
        <f t="shared" si="15"/>
        <v>-3.6</v>
      </c>
      <c r="K917" s="107"/>
      <c r="L917" s="11"/>
    </row>
    <row r="918" spans="3:12" ht="16.5" customHeight="1" x14ac:dyDescent="0.3">
      <c r="C918" s="677"/>
      <c r="D918" s="143" t="s">
        <v>2297</v>
      </c>
      <c r="E918" s="66"/>
      <c r="F918" s="705">
        <v>-2</v>
      </c>
      <c r="G918" s="619">
        <v>1.2</v>
      </c>
      <c r="H918" s="679">
        <v>0.5</v>
      </c>
      <c r="I918" s="679"/>
      <c r="J918" s="458">
        <f t="shared" si="15"/>
        <v>-1.2</v>
      </c>
      <c r="K918" s="107"/>
      <c r="L918" s="11"/>
    </row>
    <row r="919" spans="3:12" ht="16.5" customHeight="1" x14ac:dyDescent="0.3">
      <c r="C919" s="677"/>
      <c r="D919" s="143" t="s">
        <v>2297</v>
      </c>
      <c r="E919" s="66"/>
      <c r="F919" s="705">
        <v>-5</v>
      </c>
      <c r="G919" s="619">
        <v>1</v>
      </c>
      <c r="H919" s="679">
        <v>0.5</v>
      </c>
      <c r="I919" s="679"/>
      <c r="J919" s="458">
        <f t="shared" si="15"/>
        <v>-2.5</v>
      </c>
      <c r="K919" s="107"/>
      <c r="L919" s="11"/>
    </row>
    <row r="920" spans="3:12" ht="16.5" customHeight="1" x14ac:dyDescent="0.3">
      <c r="C920" s="677"/>
      <c r="D920" s="143" t="s">
        <v>2297</v>
      </c>
      <c r="E920" s="66"/>
      <c r="F920" s="705">
        <v>-3</v>
      </c>
      <c r="G920" s="619">
        <v>0.9</v>
      </c>
      <c r="H920" s="679">
        <v>0.5</v>
      </c>
      <c r="I920" s="679"/>
      <c r="J920" s="458">
        <f t="shared" si="15"/>
        <v>-1.35</v>
      </c>
      <c r="K920" s="107"/>
      <c r="L920" s="11"/>
    </row>
    <row r="921" spans="3:12" s="303" customFormat="1" x14ac:dyDescent="0.2">
      <c r="C921" s="677"/>
      <c r="D921" s="143" t="s">
        <v>2297</v>
      </c>
      <c r="E921" s="66"/>
      <c r="F921" s="705">
        <v>-1</v>
      </c>
      <c r="G921" s="619">
        <v>0.6</v>
      </c>
      <c r="H921" s="679">
        <v>0.5</v>
      </c>
      <c r="I921" s="679"/>
      <c r="J921" s="458">
        <f t="shared" si="15"/>
        <v>-0.3</v>
      </c>
      <c r="K921" s="107"/>
      <c r="L921" s="11"/>
    </row>
    <row r="922" spans="3:12" x14ac:dyDescent="0.3">
      <c r="C922" s="677"/>
      <c r="D922" s="143" t="s">
        <v>2371</v>
      </c>
      <c r="E922" s="66"/>
      <c r="F922" s="705">
        <v>-1</v>
      </c>
      <c r="G922" s="619">
        <v>1.2</v>
      </c>
      <c r="H922" s="679">
        <v>1</v>
      </c>
      <c r="I922" s="679"/>
      <c r="J922" s="458">
        <f t="shared" ref="J922:J960" si="16">PRODUCT(F922:I922)</f>
        <v>-1.2</v>
      </c>
      <c r="K922" s="107"/>
      <c r="L922" s="11"/>
    </row>
    <row r="923" spans="3:12" ht="16.5" customHeight="1" x14ac:dyDescent="0.3">
      <c r="C923" s="677"/>
      <c r="D923" s="143" t="s">
        <v>2371</v>
      </c>
      <c r="E923" s="66"/>
      <c r="F923" s="705">
        <v>-1</v>
      </c>
      <c r="G923" s="619">
        <v>2.4</v>
      </c>
      <c r="H923" s="679">
        <v>1</v>
      </c>
      <c r="I923" s="679"/>
      <c r="J923" s="458">
        <f t="shared" si="16"/>
        <v>-2.4</v>
      </c>
      <c r="K923" s="107"/>
      <c r="L923" s="11"/>
    </row>
    <row r="924" spans="3:12" ht="16.5" customHeight="1" x14ac:dyDescent="0.3">
      <c r="C924" s="677"/>
      <c r="D924" s="143" t="s">
        <v>4158</v>
      </c>
      <c r="E924" s="66"/>
      <c r="F924" s="705">
        <v>-1</v>
      </c>
      <c r="G924" s="619">
        <v>0.4</v>
      </c>
      <c r="H924" s="679">
        <v>0.05</v>
      </c>
      <c r="I924" s="679"/>
      <c r="J924" s="458">
        <f t="shared" si="16"/>
        <v>-2.0000000000000004E-2</v>
      </c>
      <c r="K924" s="107"/>
      <c r="L924" s="11"/>
    </row>
    <row r="925" spans="3:12" ht="16.5" customHeight="1" x14ac:dyDescent="0.3">
      <c r="C925" s="677"/>
      <c r="D925" s="143" t="s">
        <v>2298</v>
      </c>
      <c r="E925" s="66"/>
      <c r="F925" s="705">
        <v>-1</v>
      </c>
      <c r="G925" s="619">
        <v>2.4</v>
      </c>
      <c r="H925" s="679">
        <v>1</v>
      </c>
      <c r="I925" s="679"/>
      <c r="J925" s="458">
        <f t="shared" si="16"/>
        <v>-2.4</v>
      </c>
      <c r="K925" s="107"/>
      <c r="L925" s="11"/>
    </row>
    <row r="926" spans="3:12" ht="16.5" customHeight="1" x14ac:dyDescent="0.3">
      <c r="C926" s="677"/>
      <c r="D926" s="143" t="s">
        <v>2298</v>
      </c>
      <c r="E926" s="66"/>
      <c r="F926" s="705">
        <v>-1</v>
      </c>
      <c r="G926" s="619">
        <v>2.35</v>
      </c>
      <c r="H926" s="679">
        <v>1</v>
      </c>
      <c r="I926" s="679"/>
      <c r="J926" s="458">
        <f t="shared" si="16"/>
        <v>-2.35</v>
      </c>
      <c r="K926" s="107"/>
      <c r="L926" s="11"/>
    </row>
    <row r="927" spans="3:12" ht="16.5" customHeight="1" x14ac:dyDescent="0.3">
      <c r="C927" s="677" t="s">
        <v>905</v>
      </c>
      <c r="D927" s="143" t="s">
        <v>354</v>
      </c>
      <c r="E927" s="66" t="s">
        <v>128</v>
      </c>
      <c r="F927" s="705">
        <v>1</v>
      </c>
      <c r="G927" s="619">
        <v>12.3</v>
      </c>
      <c r="H927" s="679">
        <v>3</v>
      </c>
      <c r="I927" s="679"/>
      <c r="J927" s="458">
        <f t="shared" si="16"/>
        <v>36.900000000000006</v>
      </c>
      <c r="K927" s="107"/>
      <c r="L927" s="11"/>
    </row>
    <row r="928" spans="3:12" ht="16.5" customHeight="1" x14ac:dyDescent="0.3">
      <c r="C928" s="677"/>
      <c r="D928" s="143" t="s">
        <v>2345</v>
      </c>
      <c r="E928" s="66"/>
      <c r="F928" s="705">
        <v>-1</v>
      </c>
      <c r="G928" s="619">
        <v>2.75</v>
      </c>
      <c r="H928" s="679">
        <v>2.5</v>
      </c>
      <c r="I928" s="679"/>
      <c r="J928" s="458">
        <f t="shared" si="16"/>
        <v>-6.875</v>
      </c>
      <c r="K928" s="107"/>
      <c r="L928" s="11"/>
    </row>
    <row r="929" spans="3:12" ht="16.5" customHeight="1" x14ac:dyDescent="0.3">
      <c r="C929" s="677" t="s">
        <v>906</v>
      </c>
      <c r="D929" s="143" t="s">
        <v>1203</v>
      </c>
      <c r="E929" s="66" t="s">
        <v>128</v>
      </c>
      <c r="F929" s="705">
        <v>1</v>
      </c>
      <c r="G929" s="619">
        <v>12.1</v>
      </c>
      <c r="H929" s="679">
        <v>3</v>
      </c>
      <c r="I929" s="679"/>
      <c r="J929" s="458">
        <f t="shared" si="16"/>
        <v>36.299999999999997</v>
      </c>
      <c r="K929" s="107"/>
      <c r="L929" s="11"/>
    </row>
    <row r="930" spans="3:12" ht="16.5" customHeight="1" x14ac:dyDescent="0.3">
      <c r="C930" s="677"/>
      <c r="D930" s="143" t="s">
        <v>2345</v>
      </c>
      <c r="E930" s="66"/>
      <c r="F930" s="705">
        <v>-1</v>
      </c>
      <c r="G930" s="619">
        <v>2.65</v>
      </c>
      <c r="H930" s="679">
        <v>2.5</v>
      </c>
      <c r="I930" s="679"/>
      <c r="J930" s="458">
        <f t="shared" si="16"/>
        <v>-6.625</v>
      </c>
      <c r="K930" s="107"/>
      <c r="L930" s="11"/>
    </row>
    <row r="931" spans="3:12" ht="16.5" customHeight="1" x14ac:dyDescent="0.3">
      <c r="C931" s="677" t="s">
        <v>910</v>
      </c>
      <c r="D931" s="143" t="s">
        <v>214</v>
      </c>
      <c r="E931" s="66" t="s">
        <v>128</v>
      </c>
      <c r="F931" s="705">
        <v>1</v>
      </c>
      <c r="G931" s="619">
        <v>12.7</v>
      </c>
      <c r="H931" s="679">
        <v>3</v>
      </c>
      <c r="I931" s="679"/>
      <c r="J931" s="458">
        <f t="shared" si="16"/>
        <v>38.099999999999994</v>
      </c>
      <c r="K931" s="107"/>
      <c r="L931" s="11"/>
    </row>
    <row r="932" spans="3:12" ht="16.5" customHeight="1" x14ac:dyDescent="0.3">
      <c r="C932" s="677"/>
      <c r="D932" s="143" t="s">
        <v>2345</v>
      </c>
      <c r="E932" s="66"/>
      <c r="F932" s="705">
        <v>-1</v>
      </c>
      <c r="G932" s="619">
        <v>2.95</v>
      </c>
      <c r="H932" s="679">
        <v>2.5</v>
      </c>
      <c r="I932" s="679"/>
      <c r="J932" s="458">
        <f t="shared" si="16"/>
        <v>-7.375</v>
      </c>
      <c r="K932" s="107"/>
      <c r="L932" s="11"/>
    </row>
    <row r="933" spans="3:12" s="303" customFormat="1" x14ac:dyDescent="0.2">
      <c r="C933" s="677" t="s">
        <v>911</v>
      </c>
      <c r="D933" s="143" t="s">
        <v>177</v>
      </c>
      <c r="E933" s="66" t="s">
        <v>786</v>
      </c>
      <c r="F933" s="705">
        <v>1</v>
      </c>
      <c r="G933" s="619">
        <v>9.5</v>
      </c>
      <c r="H933" s="679">
        <v>1.6</v>
      </c>
      <c r="I933" s="679"/>
      <c r="J933" s="458">
        <f t="shared" si="16"/>
        <v>15.200000000000001</v>
      </c>
      <c r="K933" s="107"/>
      <c r="L933" s="11"/>
    </row>
    <row r="934" spans="3:12" x14ac:dyDescent="0.3">
      <c r="C934" s="677"/>
      <c r="D934" s="143" t="s">
        <v>2297</v>
      </c>
      <c r="E934" s="66"/>
      <c r="F934" s="705">
        <v>-1</v>
      </c>
      <c r="G934" s="619">
        <v>0.9</v>
      </c>
      <c r="H934" s="679">
        <v>1</v>
      </c>
      <c r="I934" s="679"/>
      <c r="J934" s="458">
        <f t="shared" si="16"/>
        <v>-0.9</v>
      </c>
      <c r="K934" s="107"/>
      <c r="L934" s="11"/>
    </row>
    <row r="935" spans="3:12" ht="16.5" customHeight="1" x14ac:dyDescent="0.3">
      <c r="C935" s="677" t="s">
        <v>930</v>
      </c>
      <c r="D935" s="143" t="s">
        <v>833</v>
      </c>
      <c r="E935" s="66" t="s">
        <v>120</v>
      </c>
      <c r="F935" s="705">
        <v>1</v>
      </c>
      <c r="G935" s="619">
        <v>10</v>
      </c>
      <c r="H935" s="679">
        <v>1.8</v>
      </c>
      <c r="I935" s="679"/>
      <c r="J935" s="458">
        <f t="shared" si="16"/>
        <v>18</v>
      </c>
      <c r="K935" s="107"/>
      <c r="L935" s="11"/>
    </row>
    <row r="936" spans="3:12" ht="16.5" customHeight="1" x14ac:dyDescent="0.3">
      <c r="C936" s="677"/>
      <c r="D936" s="143" t="s">
        <v>2297</v>
      </c>
      <c r="E936" s="66"/>
      <c r="F936" s="705">
        <v>-1</v>
      </c>
      <c r="G936" s="619">
        <v>0.9</v>
      </c>
      <c r="H936" s="679">
        <v>0.8</v>
      </c>
      <c r="I936" s="679"/>
      <c r="J936" s="458">
        <f t="shared" si="16"/>
        <v>-0.72000000000000008</v>
      </c>
      <c r="K936" s="107"/>
      <c r="L936" s="11"/>
    </row>
    <row r="937" spans="3:12" ht="16.5" customHeight="1" x14ac:dyDescent="0.3">
      <c r="C937" s="677"/>
      <c r="D937" s="143" t="s">
        <v>2371</v>
      </c>
      <c r="E937" s="66"/>
      <c r="F937" s="705">
        <v>-1</v>
      </c>
      <c r="G937" s="619">
        <v>1.2</v>
      </c>
      <c r="H937" s="679">
        <v>0.5</v>
      </c>
      <c r="I937" s="679"/>
      <c r="J937" s="458">
        <f t="shared" si="16"/>
        <v>-0.6</v>
      </c>
      <c r="K937" s="107"/>
      <c r="L937" s="11"/>
    </row>
    <row r="938" spans="3:12" ht="16.5" customHeight="1" x14ac:dyDescent="0.3">
      <c r="C938" s="677" t="s">
        <v>929</v>
      </c>
      <c r="D938" s="143" t="s">
        <v>832</v>
      </c>
      <c r="E938" s="66" t="s">
        <v>120</v>
      </c>
      <c r="F938" s="705">
        <v>1</v>
      </c>
      <c r="G938" s="619">
        <v>9.9</v>
      </c>
      <c r="H938" s="679">
        <v>1.8</v>
      </c>
      <c r="I938" s="679"/>
      <c r="J938" s="458">
        <f t="shared" si="16"/>
        <v>17.82</v>
      </c>
      <c r="K938" s="107"/>
      <c r="L938" s="11"/>
    </row>
    <row r="939" spans="3:12" ht="16.5" customHeight="1" x14ac:dyDescent="0.3">
      <c r="C939" s="677"/>
      <c r="D939" s="143" t="s">
        <v>2297</v>
      </c>
      <c r="E939" s="66"/>
      <c r="F939" s="705">
        <v>-1</v>
      </c>
      <c r="G939" s="619">
        <v>0.9</v>
      </c>
      <c r="H939" s="679">
        <v>0.8</v>
      </c>
      <c r="I939" s="679"/>
      <c r="J939" s="458">
        <f t="shared" si="16"/>
        <v>-0.72000000000000008</v>
      </c>
      <c r="K939" s="107"/>
      <c r="L939" s="11"/>
    </row>
    <row r="940" spans="3:12" ht="16.5" customHeight="1" x14ac:dyDescent="0.3">
      <c r="C940" s="677"/>
      <c r="D940" s="143" t="s">
        <v>2371</v>
      </c>
      <c r="E940" s="66"/>
      <c r="F940" s="705">
        <v>-1</v>
      </c>
      <c r="G940" s="619">
        <v>1.2</v>
      </c>
      <c r="H940" s="679">
        <v>0.5</v>
      </c>
      <c r="I940" s="679"/>
      <c r="J940" s="458">
        <f t="shared" si="16"/>
        <v>-0.6</v>
      </c>
      <c r="K940" s="107"/>
      <c r="L940" s="11"/>
    </row>
    <row r="941" spans="3:12" ht="16.5" customHeight="1" x14ac:dyDescent="0.3">
      <c r="C941" s="677" t="s">
        <v>923</v>
      </c>
      <c r="D941" s="143" t="s">
        <v>927</v>
      </c>
      <c r="E941" s="66" t="s">
        <v>125</v>
      </c>
      <c r="F941" s="705">
        <v>1</v>
      </c>
      <c r="G941" s="619">
        <v>16.600000000000001</v>
      </c>
      <c r="H941" s="679">
        <v>1.5</v>
      </c>
      <c r="I941" s="679"/>
      <c r="J941" s="458">
        <f t="shared" si="16"/>
        <v>24.900000000000002</v>
      </c>
      <c r="K941" s="107"/>
      <c r="L941" s="11"/>
    </row>
    <row r="942" spans="3:12" ht="16.5" customHeight="1" x14ac:dyDescent="0.3">
      <c r="C942" s="677"/>
      <c r="D942" s="143" t="s">
        <v>2298</v>
      </c>
      <c r="E942" s="66"/>
      <c r="F942" s="705">
        <v>-1</v>
      </c>
      <c r="G942" s="619">
        <v>1.5</v>
      </c>
      <c r="H942" s="679">
        <v>1</v>
      </c>
      <c r="I942" s="679"/>
      <c r="J942" s="458">
        <f t="shared" si="16"/>
        <v>-1.5</v>
      </c>
      <c r="K942" s="107"/>
      <c r="L942" s="11"/>
    </row>
    <row r="943" spans="3:12" ht="16.5" customHeight="1" x14ac:dyDescent="0.3">
      <c r="C943" s="677" t="s">
        <v>921</v>
      </c>
      <c r="D943" s="143" t="s">
        <v>922</v>
      </c>
      <c r="E943" s="66" t="s">
        <v>125</v>
      </c>
      <c r="F943" s="705">
        <v>1</v>
      </c>
      <c r="G943" s="619">
        <v>19.399999999999999</v>
      </c>
      <c r="H943" s="679">
        <v>1.5</v>
      </c>
      <c r="I943" s="679"/>
      <c r="J943" s="458">
        <f t="shared" si="16"/>
        <v>29.099999999999998</v>
      </c>
      <c r="K943" s="107"/>
      <c r="L943" s="11"/>
    </row>
    <row r="944" spans="3:12" ht="16.5" customHeight="1" x14ac:dyDescent="0.3">
      <c r="C944" s="677"/>
      <c r="D944" s="143" t="s">
        <v>2298</v>
      </c>
      <c r="E944" s="66"/>
      <c r="F944" s="705">
        <v>-1</v>
      </c>
      <c r="G944" s="619">
        <v>1.5</v>
      </c>
      <c r="H944" s="679">
        <v>1</v>
      </c>
      <c r="I944" s="679"/>
      <c r="J944" s="458">
        <f t="shared" si="16"/>
        <v>-1.5</v>
      </c>
      <c r="K944" s="107"/>
      <c r="L944" s="11"/>
    </row>
    <row r="945" spans="3:12" s="303" customFormat="1" x14ac:dyDescent="0.2">
      <c r="C945" s="677" t="s">
        <v>918</v>
      </c>
      <c r="D945" s="143" t="s">
        <v>186</v>
      </c>
      <c r="E945" s="66" t="s">
        <v>128</v>
      </c>
      <c r="F945" s="705">
        <v>1</v>
      </c>
      <c r="G945" s="619">
        <v>11</v>
      </c>
      <c r="H945" s="679">
        <v>3</v>
      </c>
      <c r="I945" s="679"/>
      <c r="J945" s="458">
        <f t="shared" si="16"/>
        <v>33</v>
      </c>
      <c r="K945" s="107"/>
      <c r="L945" s="11"/>
    </row>
    <row r="946" spans="3:12" x14ac:dyDescent="0.3">
      <c r="C946" s="677"/>
      <c r="D946" s="143" t="s">
        <v>2297</v>
      </c>
      <c r="E946" s="66"/>
      <c r="F946" s="705">
        <v>-1</v>
      </c>
      <c r="G946" s="619">
        <v>0.9</v>
      </c>
      <c r="H946" s="679">
        <v>2</v>
      </c>
      <c r="I946" s="679"/>
      <c r="J946" s="458">
        <f t="shared" si="16"/>
        <v>-1.8</v>
      </c>
      <c r="K946" s="107"/>
      <c r="L946" s="11"/>
    </row>
    <row r="947" spans="3:12" ht="16.5" customHeight="1" x14ac:dyDescent="0.3">
      <c r="C947" s="677"/>
      <c r="D947" s="143" t="s">
        <v>2303</v>
      </c>
      <c r="E947" s="66"/>
      <c r="F947" s="705">
        <v>-1</v>
      </c>
      <c r="G947" s="619">
        <v>2.4</v>
      </c>
      <c r="H947" s="679">
        <v>2.5</v>
      </c>
      <c r="I947" s="679"/>
      <c r="J947" s="458">
        <f t="shared" si="16"/>
        <v>-6</v>
      </c>
      <c r="K947" s="107"/>
      <c r="L947" s="11"/>
    </row>
    <row r="948" spans="3:12" ht="16.5" customHeight="1" x14ac:dyDescent="0.3">
      <c r="C948" s="677" t="s">
        <v>920</v>
      </c>
      <c r="D948" s="143" t="s">
        <v>187</v>
      </c>
      <c r="E948" s="66" t="s">
        <v>128</v>
      </c>
      <c r="F948" s="705">
        <v>1</v>
      </c>
      <c r="G948" s="619">
        <v>9.4</v>
      </c>
      <c r="H948" s="679">
        <v>3</v>
      </c>
      <c r="I948" s="679"/>
      <c r="J948" s="458">
        <f t="shared" si="16"/>
        <v>28.200000000000003</v>
      </c>
      <c r="K948" s="107"/>
      <c r="L948" s="11"/>
    </row>
    <row r="949" spans="3:12" ht="16.5" customHeight="1" x14ac:dyDescent="0.3">
      <c r="C949" s="677"/>
      <c r="D949" s="143" t="s">
        <v>2297</v>
      </c>
      <c r="E949" s="66"/>
      <c r="F949" s="705">
        <v>-1</v>
      </c>
      <c r="G949" s="619">
        <v>0.8</v>
      </c>
      <c r="H949" s="679">
        <v>2</v>
      </c>
      <c r="I949" s="679"/>
      <c r="J949" s="458">
        <f t="shared" si="16"/>
        <v>-1.6</v>
      </c>
      <c r="K949" s="107"/>
      <c r="L949" s="11"/>
    </row>
    <row r="950" spans="3:12" ht="16.5" customHeight="1" x14ac:dyDescent="0.3">
      <c r="C950" s="677"/>
      <c r="D950" s="143" t="s">
        <v>2303</v>
      </c>
      <c r="E950" s="66"/>
      <c r="F950" s="705">
        <v>-1</v>
      </c>
      <c r="G950" s="619">
        <v>1.2</v>
      </c>
      <c r="H950" s="679">
        <v>2.5</v>
      </c>
      <c r="I950" s="679"/>
      <c r="J950" s="458">
        <f t="shared" si="16"/>
        <v>-3</v>
      </c>
      <c r="K950" s="107"/>
      <c r="L950" s="11"/>
    </row>
    <row r="951" spans="3:12" ht="16.5" customHeight="1" x14ac:dyDescent="0.3">
      <c r="C951" s="677" t="s">
        <v>913</v>
      </c>
      <c r="D951" s="143" t="s">
        <v>914</v>
      </c>
      <c r="E951" s="66" t="s">
        <v>127</v>
      </c>
      <c r="F951" s="705">
        <v>1</v>
      </c>
      <c r="G951" s="619">
        <v>22.3</v>
      </c>
      <c r="H951" s="679">
        <v>3</v>
      </c>
      <c r="I951" s="679"/>
      <c r="J951" s="458">
        <f t="shared" si="16"/>
        <v>66.900000000000006</v>
      </c>
      <c r="K951" s="107"/>
      <c r="L951" s="11"/>
    </row>
    <row r="952" spans="3:12" ht="16.5" customHeight="1" x14ac:dyDescent="0.3">
      <c r="C952" s="677"/>
      <c r="D952" s="143" t="s">
        <v>2297</v>
      </c>
      <c r="E952" s="66"/>
      <c r="F952" s="705">
        <v>-1</v>
      </c>
      <c r="G952" s="619">
        <v>1.2</v>
      </c>
      <c r="H952" s="679">
        <v>2</v>
      </c>
      <c r="I952" s="679"/>
      <c r="J952" s="458">
        <f t="shared" si="16"/>
        <v>-2.4</v>
      </c>
      <c r="K952" s="107"/>
      <c r="L952" s="11"/>
    </row>
    <row r="953" spans="3:12" s="303" customFormat="1" x14ac:dyDescent="0.2">
      <c r="C953" s="677"/>
      <c r="D953" s="143" t="s">
        <v>2303</v>
      </c>
      <c r="E953" s="66"/>
      <c r="F953" s="705">
        <v>-1</v>
      </c>
      <c r="G953" s="619">
        <v>1.2</v>
      </c>
      <c r="H953" s="679">
        <v>2.5</v>
      </c>
      <c r="I953" s="679"/>
      <c r="J953" s="458">
        <f t="shared" si="16"/>
        <v>-3</v>
      </c>
      <c r="K953" s="107"/>
      <c r="L953" s="11"/>
    </row>
    <row r="954" spans="3:12" x14ac:dyDescent="0.3">
      <c r="C954" s="677"/>
      <c r="D954" s="143" t="s">
        <v>2371</v>
      </c>
      <c r="E954" s="66"/>
      <c r="F954" s="705">
        <v>-2</v>
      </c>
      <c r="G954" s="619">
        <v>1.8</v>
      </c>
      <c r="H954" s="679">
        <v>0.5</v>
      </c>
      <c r="I954" s="679"/>
      <c r="J954" s="458">
        <f t="shared" si="16"/>
        <v>-1.8</v>
      </c>
      <c r="K954" s="107"/>
      <c r="L954" s="11"/>
    </row>
    <row r="955" spans="3:12" ht="16.5" customHeight="1" x14ac:dyDescent="0.3">
      <c r="C955" s="677" t="s">
        <v>2304</v>
      </c>
      <c r="D955" s="143" t="s">
        <v>2305</v>
      </c>
      <c r="E955" s="66" t="s">
        <v>125</v>
      </c>
      <c r="F955" s="705">
        <v>1</v>
      </c>
      <c r="G955" s="619">
        <v>25.2</v>
      </c>
      <c r="H955" s="679">
        <v>1.5</v>
      </c>
      <c r="I955" s="679"/>
      <c r="J955" s="458">
        <f t="shared" si="16"/>
        <v>37.799999999999997</v>
      </c>
      <c r="K955" s="107"/>
      <c r="L955" s="11"/>
    </row>
    <row r="956" spans="3:12" ht="16.5" customHeight="1" x14ac:dyDescent="0.3">
      <c r="C956" s="677"/>
      <c r="D956" s="143" t="s">
        <v>2345</v>
      </c>
      <c r="E956" s="66"/>
      <c r="F956" s="705">
        <v>-1</v>
      </c>
      <c r="G956" s="619">
        <v>4.1500000000000004</v>
      </c>
      <c r="H956" s="679">
        <v>0.9</v>
      </c>
      <c r="I956" s="679"/>
      <c r="J956" s="458">
        <f t="shared" si="16"/>
        <v>-3.7350000000000003</v>
      </c>
      <c r="K956" s="107"/>
      <c r="L956" s="11"/>
    </row>
    <row r="957" spans="3:12" ht="16.5" customHeight="1" x14ac:dyDescent="0.3">
      <c r="C957" s="677"/>
      <c r="D957" s="143" t="s">
        <v>2345</v>
      </c>
      <c r="E957" s="66"/>
      <c r="F957" s="705">
        <v>-1</v>
      </c>
      <c r="G957" s="619">
        <v>2.75</v>
      </c>
      <c r="H957" s="679">
        <v>1</v>
      </c>
      <c r="I957" s="679"/>
      <c r="J957" s="458">
        <f t="shared" si="16"/>
        <v>-2.75</v>
      </c>
      <c r="K957" s="107"/>
      <c r="L957" s="11"/>
    </row>
    <row r="958" spans="3:12" ht="16.5" customHeight="1" x14ac:dyDescent="0.3">
      <c r="C958" s="677"/>
      <c r="D958" s="143" t="s">
        <v>2345</v>
      </c>
      <c r="E958" s="66"/>
      <c r="F958" s="705">
        <v>-1</v>
      </c>
      <c r="G958" s="619">
        <v>2.65</v>
      </c>
      <c r="H958" s="679">
        <v>1</v>
      </c>
      <c r="I958" s="679"/>
      <c r="J958" s="458">
        <f t="shared" si="16"/>
        <v>-2.65</v>
      </c>
      <c r="K958" s="107"/>
      <c r="L958" s="11"/>
    </row>
    <row r="959" spans="3:12" ht="16.5" customHeight="1" x14ac:dyDescent="0.3">
      <c r="C959" s="677"/>
      <c r="D959" s="143" t="s">
        <v>2345</v>
      </c>
      <c r="E959" s="66"/>
      <c r="F959" s="705">
        <v>-1</v>
      </c>
      <c r="G959" s="619">
        <v>2.95</v>
      </c>
      <c r="H959" s="679">
        <v>1</v>
      </c>
      <c r="I959" s="679"/>
      <c r="J959" s="458">
        <f t="shared" si="16"/>
        <v>-2.95</v>
      </c>
      <c r="K959" s="107"/>
      <c r="L959" s="11"/>
    </row>
    <row r="960" spans="3:12" ht="16.5" customHeight="1" x14ac:dyDescent="0.3">
      <c r="C960" s="677"/>
      <c r="D960" s="143" t="s">
        <v>2303</v>
      </c>
      <c r="E960" s="66"/>
      <c r="F960" s="705">
        <v>-4</v>
      </c>
      <c r="G960" s="619">
        <v>1.2</v>
      </c>
      <c r="H960" s="679">
        <v>1</v>
      </c>
      <c r="I960" s="679"/>
      <c r="J960" s="458">
        <f t="shared" si="16"/>
        <v>-4.8</v>
      </c>
      <c r="K960" s="107"/>
      <c r="L960" s="11"/>
    </row>
    <row r="961" spans="3:12" ht="16.5" customHeight="1" x14ac:dyDescent="0.3">
      <c r="C961" s="728"/>
      <c r="D961" s="728"/>
      <c r="E961" s="728"/>
      <c r="F961" s="728"/>
      <c r="G961" s="728"/>
      <c r="H961" s="728"/>
      <c r="I961" s="728"/>
      <c r="J961" s="728"/>
      <c r="K961" s="728"/>
      <c r="L961" s="728"/>
    </row>
    <row r="962" spans="3:12" s="303" customFormat="1" x14ac:dyDescent="0.2">
      <c r="C962" s="677"/>
      <c r="D962" s="690" t="s">
        <v>952</v>
      </c>
      <c r="E962" s="66"/>
      <c r="F962" s="705"/>
      <c r="G962" s="619"/>
      <c r="H962" s="679"/>
      <c r="I962" s="679"/>
      <c r="J962" s="458"/>
      <c r="K962" s="107"/>
      <c r="L962" s="11"/>
    </row>
    <row r="963" spans="3:12" x14ac:dyDescent="0.3">
      <c r="C963" s="677" t="s">
        <v>878</v>
      </c>
      <c r="D963" s="143" t="s">
        <v>146</v>
      </c>
      <c r="E963" s="66" t="s">
        <v>125</v>
      </c>
      <c r="F963" s="705">
        <v>1</v>
      </c>
      <c r="G963" s="619">
        <v>16.3</v>
      </c>
      <c r="H963" s="679">
        <v>1.5</v>
      </c>
      <c r="I963" s="679"/>
      <c r="J963" s="458">
        <f t="shared" ref="J963:J1042" si="17">PRODUCT(F963:I963)</f>
        <v>24.450000000000003</v>
      </c>
      <c r="K963" s="107"/>
      <c r="L963" s="11"/>
    </row>
    <row r="964" spans="3:12" ht="16.5" customHeight="1" x14ac:dyDescent="0.3">
      <c r="C964" s="677"/>
      <c r="D964" s="143" t="s">
        <v>2298</v>
      </c>
      <c r="E964" s="66"/>
      <c r="F964" s="705">
        <v>-1</v>
      </c>
      <c r="G964" s="619">
        <v>1.5</v>
      </c>
      <c r="H964" s="679">
        <v>1</v>
      </c>
      <c r="I964" s="679"/>
      <c r="J964" s="458">
        <f t="shared" si="17"/>
        <v>-1.5</v>
      </c>
      <c r="K964" s="107"/>
      <c r="L964" s="11"/>
    </row>
    <row r="965" spans="3:12" ht="16.5" customHeight="1" x14ac:dyDescent="0.3">
      <c r="C965" s="677"/>
      <c r="D965" s="143" t="s">
        <v>2371</v>
      </c>
      <c r="E965" s="66"/>
      <c r="F965" s="705">
        <v>-2</v>
      </c>
      <c r="G965" s="619">
        <v>1.2</v>
      </c>
      <c r="H965" s="679">
        <v>0.5</v>
      </c>
      <c r="I965" s="679"/>
      <c r="J965" s="458">
        <f t="shared" si="17"/>
        <v>-1.2</v>
      </c>
      <c r="K965" s="107"/>
      <c r="L965" s="11"/>
    </row>
    <row r="966" spans="3:12" ht="16.5" customHeight="1" x14ac:dyDescent="0.3">
      <c r="C966" s="677" t="s">
        <v>926</v>
      </c>
      <c r="D966" s="143" t="s">
        <v>355</v>
      </c>
      <c r="E966" s="66" t="s">
        <v>125</v>
      </c>
      <c r="F966" s="705">
        <v>1</v>
      </c>
      <c r="G966" s="619">
        <v>9.1</v>
      </c>
      <c r="H966" s="679">
        <v>1.5</v>
      </c>
      <c r="I966" s="679"/>
      <c r="J966" s="458">
        <f t="shared" si="17"/>
        <v>13.649999999999999</v>
      </c>
      <c r="K966" s="107"/>
      <c r="L966" s="11"/>
    </row>
    <row r="967" spans="3:12" ht="16.5" customHeight="1" x14ac:dyDescent="0.3">
      <c r="C967" s="677"/>
      <c r="D967" s="143" t="s">
        <v>2298</v>
      </c>
      <c r="E967" s="66"/>
      <c r="F967" s="705">
        <v>-1</v>
      </c>
      <c r="G967" s="619">
        <v>1.5</v>
      </c>
      <c r="H967" s="679">
        <v>1</v>
      </c>
      <c r="I967" s="679"/>
      <c r="J967" s="458">
        <f t="shared" si="17"/>
        <v>-1.5</v>
      </c>
      <c r="K967" s="107"/>
      <c r="L967" s="11"/>
    </row>
    <row r="968" spans="3:12" ht="16.5" customHeight="1" x14ac:dyDescent="0.3">
      <c r="C968" s="677" t="s">
        <v>954</v>
      </c>
      <c r="D968" s="143" t="s">
        <v>122</v>
      </c>
      <c r="E968" s="66" t="s">
        <v>120</v>
      </c>
      <c r="F968" s="705">
        <v>1</v>
      </c>
      <c r="G968" s="619">
        <v>6.8</v>
      </c>
      <c r="H968" s="679">
        <v>1.8</v>
      </c>
      <c r="I968" s="679"/>
      <c r="J968" s="458">
        <f t="shared" si="17"/>
        <v>12.24</v>
      </c>
      <c r="K968" s="107"/>
      <c r="L968" s="11"/>
    </row>
    <row r="969" spans="3:12" ht="16.5" customHeight="1" x14ac:dyDescent="0.3">
      <c r="C969" s="677"/>
      <c r="D969" s="143" t="s">
        <v>2297</v>
      </c>
      <c r="E969" s="66"/>
      <c r="F969" s="705">
        <v>-1</v>
      </c>
      <c r="G969" s="619">
        <v>0.9</v>
      </c>
      <c r="H969" s="679">
        <v>1.3</v>
      </c>
      <c r="I969" s="679"/>
      <c r="J969" s="458">
        <f t="shared" si="17"/>
        <v>-1.1700000000000002</v>
      </c>
      <c r="K969" s="107"/>
      <c r="L969" s="11"/>
    </row>
    <row r="970" spans="3:12" s="303" customFormat="1" x14ac:dyDescent="0.2">
      <c r="C970" s="677" t="s">
        <v>956</v>
      </c>
      <c r="D970" s="143" t="s">
        <v>955</v>
      </c>
      <c r="E970" s="66" t="s">
        <v>125</v>
      </c>
      <c r="F970" s="705">
        <v>1</v>
      </c>
      <c r="G970" s="619">
        <v>17</v>
      </c>
      <c r="H970" s="679">
        <v>1.5</v>
      </c>
      <c r="I970" s="679"/>
      <c r="J970" s="458">
        <f t="shared" si="17"/>
        <v>25.5</v>
      </c>
      <c r="K970" s="107"/>
      <c r="L970" s="11"/>
    </row>
    <row r="971" spans="3:12" x14ac:dyDescent="0.3">
      <c r="C971" s="677"/>
      <c r="D971" s="143" t="s">
        <v>2297</v>
      </c>
      <c r="E971" s="66"/>
      <c r="F971" s="705">
        <v>-1</v>
      </c>
      <c r="G971" s="619">
        <v>0.9</v>
      </c>
      <c r="H971" s="679">
        <v>1</v>
      </c>
      <c r="I971" s="679"/>
      <c r="J971" s="458">
        <f t="shared" si="17"/>
        <v>-0.9</v>
      </c>
      <c r="K971" s="107"/>
      <c r="L971" s="11"/>
    </row>
    <row r="972" spans="3:12" ht="16.5" customHeight="1" x14ac:dyDescent="0.3">
      <c r="C972" s="677"/>
      <c r="D972" s="143" t="s">
        <v>2298</v>
      </c>
      <c r="E972" s="66"/>
      <c r="F972" s="705">
        <v>-1</v>
      </c>
      <c r="G972" s="619">
        <v>1.2</v>
      </c>
      <c r="H972" s="679">
        <v>1</v>
      </c>
      <c r="I972" s="679"/>
      <c r="J972" s="458">
        <f t="shared" si="17"/>
        <v>-1.2</v>
      </c>
      <c r="K972" s="107"/>
      <c r="L972" s="11"/>
    </row>
    <row r="973" spans="3:12" ht="16.5" customHeight="1" x14ac:dyDescent="0.3">
      <c r="C973" s="677" t="s">
        <v>881</v>
      </c>
      <c r="D973" s="143" t="s">
        <v>882</v>
      </c>
      <c r="E973" s="66" t="s">
        <v>125</v>
      </c>
      <c r="F973" s="705">
        <v>1</v>
      </c>
      <c r="G973" s="619">
        <v>26.2</v>
      </c>
      <c r="H973" s="679">
        <v>1.5</v>
      </c>
      <c r="I973" s="679"/>
      <c r="J973" s="458">
        <f t="shared" si="17"/>
        <v>39.299999999999997</v>
      </c>
      <c r="K973" s="107"/>
      <c r="L973" s="11"/>
    </row>
    <row r="974" spans="3:12" ht="16.5" customHeight="1" x14ac:dyDescent="0.3">
      <c r="C974" s="677"/>
      <c r="D974" s="143" t="s">
        <v>2297</v>
      </c>
      <c r="E974" s="66"/>
      <c r="F974" s="705">
        <v>-1</v>
      </c>
      <c r="G974" s="619">
        <v>1.8</v>
      </c>
      <c r="H974" s="679">
        <v>1</v>
      </c>
      <c r="I974" s="679"/>
      <c r="J974" s="458">
        <f t="shared" si="17"/>
        <v>-1.8</v>
      </c>
      <c r="K974" s="107"/>
      <c r="L974" s="11"/>
    </row>
    <row r="975" spans="3:12" ht="16.5" customHeight="1" x14ac:dyDescent="0.3">
      <c r="C975" s="677"/>
      <c r="D975" s="143" t="s">
        <v>2297</v>
      </c>
      <c r="E975" s="66"/>
      <c r="F975" s="705">
        <v>-1</v>
      </c>
      <c r="G975" s="619">
        <v>0.9</v>
      </c>
      <c r="H975" s="679">
        <v>1</v>
      </c>
      <c r="I975" s="679"/>
      <c r="J975" s="458">
        <f t="shared" si="17"/>
        <v>-0.9</v>
      </c>
      <c r="K975" s="107"/>
      <c r="L975" s="11"/>
    </row>
    <row r="976" spans="3:12" ht="16.5" customHeight="1" x14ac:dyDescent="0.3">
      <c r="C976" s="677"/>
      <c r="D976" s="143" t="s">
        <v>2371</v>
      </c>
      <c r="E976" s="66"/>
      <c r="F976" s="705">
        <v>-1</v>
      </c>
      <c r="G976" s="619">
        <v>2.7</v>
      </c>
      <c r="H976" s="679">
        <v>1</v>
      </c>
      <c r="I976" s="679"/>
      <c r="J976" s="458">
        <f t="shared" si="17"/>
        <v>-2.7</v>
      </c>
      <c r="K976" s="107"/>
      <c r="L976" s="11"/>
    </row>
    <row r="977" spans="3:12" ht="16.5" customHeight="1" x14ac:dyDescent="0.3">
      <c r="C977" s="677"/>
      <c r="D977" s="143" t="s">
        <v>2371</v>
      </c>
      <c r="E977" s="66"/>
      <c r="F977" s="705">
        <v>-1</v>
      </c>
      <c r="G977" s="619">
        <v>1.5</v>
      </c>
      <c r="H977" s="679">
        <v>0.5</v>
      </c>
      <c r="I977" s="679"/>
      <c r="J977" s="458">
        <f t="shared" si="17"/>
        <v>-0.75</v>
      </c>
      <c r="K977" s="107"/>
      <c r="L977" s="11"/>
    </row>
    <row r="978" spans="3:12" ht="16.5" customHeight="1" x14ac:dyDescent="0.3">
      <c r="C978" s="677" t="s">
        <v>879</v>
      </c>
      <c r="D978" s="143" t="s">
        <v>122</v>
      </c>
      <c r="E978" s="66" t="s">
        <v>121</v>
      </c>
      <c r="F978" s="705">
        <v>1</v>
      </c>
      <c r="G978" s="619">
        <v>9.5</v>
      </c>
      <c r="H978" s="679">
        <v>1.2</v>
      </c>
      <c r="I978" s="679"/>
      <c r="J978" s="458">
        <f t="shared" si="17"/>
        <v>11.4</v>
      </c>
      <c r="K978" s="107"/>
      <c r="L978" s="11"/>
    </row>
    <row r="979" spans="3:12" ht="16.5" customHeight="1" x14ac:dyDescent="0.3">
      <c r="C979" s="677"/>
      <c r="D979" s="143" t="s">
        <v>2297</v>
      </c>
      <c r="E979" s="66"/>
      <c r="F979" s="705">
        <v>-1</v>
      </c>
      <c r="G979" s="619">
        <v>0.9</v>
      </c>
      <c r="H979" s="679">
        <v>0.7</v>
      </c>
      <c r="I979" s="679"/>
      <c r="J979" s="458">
        <f t="shared" si="17"/>
        <v>-0.63</v>
      </c>
      <c r="K979" s="107"/>
      <c r="L979" s="11"/>
    </row>
    <row r="980" spans="3:12" s="303" customFormat="1" x14ac:dyDescent="0.2">
      <c r="C980" s="677"/>
      <c r="D980" s="143" t="s">
        <v>2371</v>
      </c>
      <c r="E980" s="66"/>
      <c r="F980" s="705">
        <v>-1</v>
      </c>
      <c r="G980" s="619">
        <v>1.2</v>
      </c>
      <c r="H980" s="679">
        <v>0.5</v>
      </c>
      <c r="I980" s="679"/>
      <c r="J980" s="458">
        <f t="shared" si="17"/>
        <v>-0.6</v>
      </c>
      <c r="K980" s="107"/>
      <c r="L980" s="11"/>
    </row>
    <row r="981" spans="3:12" x14ac:dyDescent="0.3">
      <c r="C981" s="677" t="s">
        <v>958</v>
      </c>
      <c r="D981" s="143" t="s">
        <v>329</v>
      </c>
      <c r="E981" s="66" t="s">
        <v>129</v>
      </c>
      <c r="F981" s="705">
        <v>1</v>
      </c>
      <c r="G981" s="619">
        <v>6.5</v>
      </c>
      <c r="H981" s="679">
        <v>4.07</v>
      </c>
      <c r="I981" s="679"/>
      <c r="J981" s="458">
        <f t="shared" si="17"/>
        <v>26.455000000000002</v>
      </c>
      <c r="K981" s="107"/>
      <c r="L981" s="11"/>
    </row>
    <row r="982" spans="3:12" ht="16.5" customHeight="1" x14ac:dyDescent="0.3">
      <c r="C982" s="677"/>
      <c r="D982" s="143" t="s">
        <v>2297</v>
      </c>
      <c r="E982" s="66"/>
      <c r="F982" s="705">
        <v>-1</v>
      </c>
      <c r="G982" s="619">
        <v>0.9</v>
      </c>
      <c r="H982" s="679">
        <v>2</v>
      </c>
      <c r="I982" s="679"/>
      <c r="J982" s="458">
        <f t="shared" si="17"/>
        <v>-1.8</v>
      </c>
      <c r="K982" s="107"/>
      <c r="L982" s="11"/>
    </row>
    <row r="983" spans="3:12" ht="16.5" customHeight="1" x14ac:dyDescent="0.3">
      <c r="C983" s="677" t="s">
        <v>960</v>
      </c>
      <c r="D983" s="143" t="s">
        <v>122</v>
      </c>
      <c r="E983" s="66" t="s">
        <v>121</v>
      </c>
      <c r="F983" s="705">
        <v>1</v>
      </c>
      <c r="G983" s="619">
        <v>8.3000000000000007</v>
      </c>
      <c r="H983" s="679">
        <v>1.2</v>
      </c>
      <c r="I983" s="679"/>
      <c r="J983" s="458">
        <f t="shared" si="17"/>
        <v>9.9600000000000009</v>
      </c>
      <c r="K983" s="107"/>
      <c r="L983" s="11"/>
    </row>
    <row r="984" spans="3:12" ht="16.5" customHeight="1" x14ac:dyDescent="0.3">
      <c r="C984" s="677"/>
      <c r="D984" s="143" t="s">
        <v>2297</v>
      </c>
      <c r="E984" s="66"/>
      <c r="F984" s="705">
        <v>-1</v>
      </c>
      <c r="G984" s="619">
        <v>0.9</v>
      </c>
      <c r="H984" s="679">
        <v>0.7</v>
      </c>
      <c r="I984" s="679"/>
      <c r="J984" s="458">
        <f t="shared" si="17"/>
        <v>-0.63</v>
      </c>
      <c r="K984" s="107"/>
      <c r="L984" s="11"/>
    </row>
    <row r="985" spans="3:12" ht="16.5" customHeight="1" x14ac:dyDescent="0.3">
      <c r="C985" s="677" t="s">
        <v>961</v>
      </c>
      <c r="D985" s="143" t="s">
        <v>141</v>
      </c>
      <c r="E985" s="66" t="s">
        <v>121</v>
      </c>
      <c r="F985" s="705">
        <v>1</v>
      </c>
      <c r="G985" s="619">
        <v>8.4</v>
      </c>
      <c r="H985" s="679">
        <v>1.2</v>
      </c>
      <c r="I985" s="679"/>
      <c r="J985" s="458">
        <f t="shared" si="17"/>
        <v>10.08</v>
      </c>
      <c r="K985" s="107"/>
      <c r="L985" s="11"/>
    </row>
    <row r="986" spans="3:12" ht="16.5" customHeight="1" x14ac:dyDescent="0.3">
      <c r="C986" s="677"/>
      <c r="D986" s="143" t="s">
        <v>2297</v>
      </c>
      <c r="E986" s="66"/>
      <c r="F986" s="705">
        <v>-1</v>
      </c>
      <c r="G986" s="619">
        <v>0.9</v>
      </c>
      <c r="H986" s="679">
        <v>0.7</v>
      </c>
      <c r="I986" s="679"/>
      <c r="J986" s="458">
        <f t="shared" si="17"/>
        <v>-0.63</v>
      </c>
      <c r="K986" s="107"/>
      <c r="L986" s="11"/>
    </row>
    <row r="987" spans="3:12" ht="16.5" customHeight="1" x14ac:dyDescent="0.3">
      <c r="C987" s="677" t="s">
        <v>963</v>
      </c>
      <c r="D987" s="143" t="s">
        <v>962</v>
      </c>
      <c r="E987" s="66" t="s">
        <v>125</v>
      </c>
      <c r="F987" s="705">
        <v>1</v>
      </c>
      <c r="G987" s="619">
        <v>23.5</v>
      </c>
      <c r="H987" s="679">
        <v>1.5</v>
      </c>
      <c r="I987" s="679"/>
      <c r="J987" s="458">
        <f t="shared" si="17"/>
        <v>35.25</v>
      </c>
      <c r="K987" s="107"/>
      <c r="L987" s="11"/>
    </row>
    <row r="988" spans="3:12" s="303" customFormat="1" x14ac:dyDescent="0.2">
      <c r="C988" s="677"/>
      <c r="D988" s="143" t="s">
        <v>2297</v>
      </c>
      <c r="E988" s="66"/>
      <c r="F988" s="705">
        <v>-1</v>
      </c>
      <c r="G988" s="619">
        <v>0.9</v>
      </c>
      <c r="H988" s="679">
        <v>1</v>
      </c>
      <c r="I988" s="679"/>
      <c r="J988" s="458">
        <f t="shared" si="17"/>
        <v>-0.9</v>
      </c>
      <c r="K988" s="107"/>
      <c r="L988" s="11"/>
    </row>
    <row r="989" spans="3:12" x14ac:dyDescent="0.3">
      <c r="C989" s="677" t="s">
        <v>2271</v>
      </c>
      <c r="D989" s="143" t="s">
        <v>2270</v>
      </c>
      <c r="E989" s="66" t="s">
        <v>125</v>
      </c>
      <c r="F989" s="705">
        <v>1</v>
      </c>
      <c r="G989" s="619">
        <v>12.05</v>
      </c>
      <c r="H989" s="679">
        <v>1.5</v>
      </c>
      <c r="I989" s="679"/>
      <c r="J989" s="458">
        <f t="shared" si="17"/>
        <v>18.075000000000003</v>
      </c>
      <c r="K989" s="107"/>
      <c r="L989" s="11"/>
    </row>
    <row r="990" spans="3:12" ht="16.5" customHeight="1" x14ac:dyDescent="0.3">
      <c r="C990" s="677"/>
      <c r="D990" s="143" t="s">
        <v>2297</v>
      </c>
      <c r="E990" s="66"/>
      <c r="F990" s="705">
        <v>-1</v>
      </c>
      <c r="G990" s="619">
        <v>0.9</v>
      </c>
      <c r="H990" s="679">
        <v>1</v>
      </c>
      <c r="I990" s="679"/>
      <c r="J990" s="458">
        <f t="shared" si="17"/>
        <v>-0.9</v>
      </c>
      <c r="K990" s="107"/>
      <c r="L990" s="11"/>
    </row>
    <row r="991" spans="3:12" ht="16.5" customHeight="1" x14ac:dyDescent="0.3">
      <c r="C991" s="677"/>
      <c r="D991" s="143" t="s">
        <v>2371</v>
      </c>
      <c r="E991" s="66"/>
      <c r="F991" s="705">
        <v>-1</v>
      </c>
      <c r="G991" s="619">
        <v>2.7</v>
      </c>
      <c r="H991" s="679">
        <v>1</v>
      </c>
      <c r="I991" s="679"/>
      <c r="J991" s="458">
        <f t="shared" si="17"/>
        <v>-2.7</v>
      </c>
      <c r="K991" s="107"/>
      <c r="L991" s="11"/>
    </row>
    <row r="992" spans="3:12" ht="16.5" customHeight="1" x14ac:dyDescent="0.3">
      <c r="C992" s="677" t="s">
        <v>2254</v>
      </c>
      <c r="D992" s="143" t="s">
        <v>566</v>
      </c>
      <c r="E992" s="66" t="s">
        <v>125</v>
      </c>
      <c r="F992" s="705">
        <v>1</v>
      </c>
      <c r="G992" s="619">
        <v>19.25</v>
      </c>
      <c r="H992" s="679">
        <v>1.5</v>
      </c>
      <c r="I992" s="679"/>
      <c r="J992" s="458">
        <f t="shared" si="17"/>
        <v>28.875</v>
      </c>
      <c r="K992" s="107"/>
      <c r="L992" s="11"/>
    </row>
    <row r="993" spans="3:12" ht="16.5" customHeight="1" x14ac:dyDescent="0.3">
      <c r="C993" s="677"/>
      <c r="D993" s="143" t="s">
        <v>2297</v>
      </c>
      <c r="E993" s="66"/>
      <c r="F993" s="705">
        <v>-2</v>
      </c>
      <c r="G993" s="619">
        <v>1.8</v>
      </c>
      <c r="H993" s="679">
        <v>1</v>
      </c>
      <c r="I993" s="679"/>
      <c r="J993" s="458">
        <f t="shared" si="17"/>
        <v>-3.6</v>
      </c>
      <c r="K993" s="107"/>
      <c r="L993" s="11"/>
    </row>
    <row r="994" spans="3:12" ht="16.5" customHeight="1" x14ac:dyDescent="0.3">
      <c r="C994" s="677" t="s">
        <v>969</v>
      </c>
      <c r="D994" s="143" t="s">
        <v>970</v>
      </c>
      <c r="E994" s="66" t="s">
        <v>125</v>
      </c>
      <c r="F994" s="705">
        <v>1</v>
      </c>
      <c r="G994" s="619">
        <v>9.1999999999999993</v>
      </c>
      <c r="H994" s="679">
        <v>1.5</v>
      </c>
      <c r="I994" s="679"/>
      <c r="J994" s="458">
        <f t="shared" si="17"/>
        <v>13.799999999999999</v>
      </c>
      <c r="K994" s="107"/>
      <c r="L994" s="11"/>
    </row>
    <row r="995" spans="3:12" ht="16.5" customHeight="1" x14ac:dyDescent="0.3">
      <c r="C995" s="677"/>
      <c r="D995" s="143" t="s">
        <v>2297</v>
      </c>
      <c r="E995" s="66"/>
      <c r="F995" s="705">
        <v>-1</v>
      </c>
      <c r="G995" s="619">
        <v>0.8</v>
      </c>
      <c r="H995" s="679">
        <v>0.5</v>
      </c>
      <c r="I995" s="679"/>
      <c r="J995" s="458">
        <f t="shared" si="17"/>
        <v>-0.4</v>
      </c>
      <c r="K995" s="107"/>
      <c r="L995" s="11"/>
    </row>
    <row r="996" spans="3:12" s="303" customFormat="1" ht="22.8" x14ac:dyDescent="0.2">
      <c r="C996" s="677" t="s">
        <v>2308</v>
      </c>
      <c r="D996" s="143" t="s">
        <v>2309</v>
      </c>
      <c r="E996" s="66" t="s">
        <v>125</v>
      </c>
      <c r="F996" s="705">
        <v>1</v>
      </c>
      <c r="G996" s="619">
        <v>51.1</v>
      </c>
      <c r="H996" s="679">
        <v>1.5</v>
      </c>
      <c r="I996" s="679"/>
      <c r="J996" s="458">
        <f t="shared" si="17"/>
        <v>76.650000000000006</v>
      </c>
      <c r="K996" s="107"/>
      <c r="L996" s="11"/>
    </row>
    <row r="997" spans="3:12" x14ac:dyDescent="0.3">
      <c r="C997" s="677"/>
      <c r="D997" s="143" t="s">
        <v>2297</v>
      </c>
      <c r="E997" s="66"/>
      <c r="F997" s="705">
        <v>-1</v>
      </c>
      <c r="G997" s="619">
        <v>1.8</v>
      </c>
      <c r="H997" s="679">
        <v>1</v>
      </c>
      <c r="I997" s="679"/>
      <c r="J997" s="458">
        <f t="shared" si="17"/>
        <v>-1.8</v>
      </c>
      <c r="K997" s="107"/>
      <c r="L997" s="11"/>
    </row>
    <row r="998" spans="3:12" ht="16.5" customHeight="1" x14ac:dyDescent="0.3">
      <c r="C998" s="677"/>
      <c r="D998" s="143" t="s">
        <v>2297</v>
      </c>
      <c r="E998" s="66"/>
      <c r="F998" s="705">
        <v>-2</v>
      </c>
      <c r="G998" s="619">
        <v>0.9</v>
      </c>
      <c r="H998" s="679">
        <v>1</v>
      </c>
      <c r="I998" s="679"/>
      <c r="J998" s="458">
        <f t="shared" si="17"/>
        <v>-1.8</v>
      </c>
      <c r="K998" s="107"/>
      <c r="L998" s="11"/>
    </row>
    <row r="999" spans="3:12" ht="16.5" customHeight="1" x14ac:dyDescent="0.3">
      <c r="C999" s="677"/>
      <c r="D999" s="143" t="s">
        <v>2371</v>
      </c>
      <c r="E999" s="66"/>
      <c r="F999" s="705">
        <v>-1</v>
      </c>
      <c r="G999" s="619">
        <v>2.1</v>
      </c>
      <c r="H999" s="679">
        <v>1</v>
      </c>
      <c r="I999" s="679"/>
      <c r="J999" s="458">
        <f t="shared" si="17"/>
        <v>-2.1</v>
      </c>
      <c r="K999" s="107"/>
      <c r="L999" s="11"/>
    </row>
    <row r="1000" spans="3:12" ht="16.5" customHeight="1" x14ac:dyDescent="0.3">
      <c r="C1000" s="677"/>
      <c r="D1000" s="143" t="s">
        <v>2371</v>
      </c>
      <c r="E1000" s="66"/>
      <c r="F1000" s="705">
        <v>-2</v>
      </c>
      <c r="G1000" s="619">
        <v>2.1</v>
      </c>
      <c r="H1000" s="679">
        <v>0.5</v>
      </c>
      <c r="I1000" s="679"/>
      <c r="J1000" s="458">
        <f t="shared" si="17"/>
        <v>-2.1</v>
      </c>
      <c r="K1000" s="107"/>
      <c r="L1000" s="11"/>
    </row>
    <row r="1001" spans="3:12" ht="16.5" customHeight="1" x14ac:dyDescent="0.3">
      <c r="C1001" s="677" t="s">
        <v>2237</v>
      </c>
      <c r="D1001" s="143" t="s">
        <v>122</v>
      </c>
      <c r="E1001" s="66" t="s">
        <v>121</v>
      </c>
      <c r="F1001" s="705">
        <v>1</v>
      </c>
      <c r="G1001" s="619">
        <v>8</v>
      </c>
      <c r="H1001" s="679">
        <v>1.2</v>
      </c>
      <c r="I1001" s="679"/>
      <c r="J1001" s="458">
        <f t="shared" si="17"/>
        <v>9.6</v>
      </c>
      <c r="K1001" s="107"/>
      <c r="L1001" s="11"/>
    </row>
    <row r="1002" spans="3:12" ht="16.5" customHeight="1" x14ac:dyDescent="0.3">
      <c r="C1002" s="677"/>
      <c r="D1002" s="143" t="s">
        <v>2297</v>
      </c>
      <c r="E1002" s="66"/>
      <c r="F1002" s="705">
        <v>-1</v>
      </c>
      <c r="G1002" s="619">
        <v>0.9</v>
      </c>
      <c r="H1002" s="679">
        <v>0.7</v>
      </c>
      <c r="I1002" s="679"/>
      <c r="J1002" s="458">
        <f t="shared" si="17"/>
        <v>-0.63</v>
      </c>
      <c r="K1002" s="107"/>
      <c r="L1002" s="11"/>
    </row>
    <row r="1003" spans="3:12" ht="16.5" customHeight="1" x14ac:dyDescent="0.3">
      <c r="C1003" s="677" t="s">
        <v>2007</v>
      </c>
      <c r="D1003" s="143" t="s">
        <v>2008</v>
      </c>
      <c r="E1003" s="66" t="s">
        <v>2484</v>
      </c>
      <c r="F1003" s="705">
        <v>1</v>
      </c>
      <c r="G1003" s="619">
        <v>39.82</v>
      </c>
      <c r="H1003" s="679">
        <v>3.57</v>
      </c>
      <c r="I1003" s="679"/>
      <c r="J1003" s="458">
        <f t="shared" si="17"/>
        <v>142.1574</v>
      </c>
      <c r="K1003" s="107"/>
      <c r="L1003" s="11"/>
    </row>
    <row r="1004" spans="3:12" s="303" customFormat="1" x14ac:dyDescent="0.3">
      <c r="C1004" s="725"/>
      <c r="D1004" s="117" t="s">
        <v>2297</v>
      </c>
      <c r="E1004" s="699"/>
      <c r="F1004" s="705">
        <v>-2</v>
      </c>
      <c r="G1004" s="619">
        <v>1.2</v>
      </c>
      <c r="H1004" s="715">
        <v>2</v>
      </c>
      <c r="I1004" s="679"/>
      <c r="J1004" s="458">
        <f t="shared" si="17"/>
        <v>-4.8</v>
      </c>
      <c r="K1004" s="107"/>
      <c r="L1004" s="11"/>
    </row>
    <row r="1005" spans="3:12" x14ac:dyDescent="0.3">
      <c r="C1005" s="677"/>
      <c r="D1005" s="143" t="s">
        <v>4159</v>
      </c>
      <c r="E1005" s="66"/>
      <c r="F1005" s="705">
        <v>-1</v>
      </c>
      <c r="G1005" s="619">
        <v>0.2</v>
      </c>
      <c r="H1005" s="679">
        <v>0.2</v>
      </c>
      <c r="I1005" s="679"/>
      <c r="J1005" s="458">
        <f t="shared" si="17"/>
        <v>-4.0000000000000008E-2</v>
      </c>
      <c r="K1005" s="107"/>
      <c r="L1005" s="11"/>
    </row>
    <row r="1006" spans="3:12" ht="16.5" customHeight="1" x14ac:dyDescent="0.3">
      <c r="C1006" s="677" t="s">
        <v>887</v>
      </c>
      <c r="D1006" s="143" t="s">
        <v>141</v>
      </c>
      <c r="E1006" s="66" t="s">
        <v>121</v>
      </c>
      <c r="F1006" s="705">
        <v>1</v>
      </c>
      <c r="G1006" s="619">
        <v>11</v>
      </c>
      <c r="H1006" s="679">
        <v>1.2</v>
      </c>
      <c r="I1006" s="679"/>
      <c r="J1006" s="458">
        <f t="shared" si="17"/>
        <v>13.2</v>
      </c>
      <c r="K1006" s="107"/>
      <c r="L1006" s="11"/>
    </row>
    <row r="1007" spans="3:12" ht="16.5" customHeight="1" x14ac:dyDescent="0.3">
      <c r="C1007" s="677"/>
      <c r="D1007" s="143" t="s">
        <v>2297</v>
      </c>
      <c r="E1007" s="66"/>
      <c r="F1007" s="705">
        <v>-1</v>
      </c>
      <c r="G1007" s="619">
        <v>0.9</v>
      </c>
      <c r="H1007" s="679">
        <v>0.7</v>
      </c>
      <c r="I1007" s="679"/>
      <c r="J1007" s="458">
        <f t="shared" si="17"/>
        <v>-0.63</v>
      </c>
      <c r="K1007" s="107"/>
      <c r="L1007" s="11"/>
    </row>
    <row r="1008" spans="3:12" ht="16.5" customHeight="1" x14ac:dyDescent="0.3">
      <c r="C1008" s="677" t="s">
        <v>889</v>
      </c>
      <c r="D1008" s="143" t="s">
        <v>890</v>
      </c>
      <c r="E1008" s="66" t="s">
        <v>793</v>
      </c>
      <c r="F1008" s="705">
        <v>1</v>
      </c>
      <c r="G1008" s="619">
        <v>17.2</v>
      </c>
      <c r="H1008" s="679">
        <v>1</v>
      </c>
      <c r="I1008" s="679"/>
      <c r="J1008" s="458">
        <f t="shared" si="17"/>
        <v>17.2</v>
      </c>
      <c r="K1008" s="107"/>
      <c r="L1008" s="11"/>
    </row>
    <row r="1009" spans="3:12" ht="16.5" customHeight="1" x14ac:dyDescent="0.3">
      <c r="C1009" s="677"/>
      <c r="D1009" s="143" t="s">
        <v>2297</v>
      </c>
      <c r="E1009" s="66"/>
      <c r="F1009" s="705">
        <v>-1</v>
      </c>
      <c r="G1009" s="619">
        <v>1.2</v>
      </c>
      <c r="H1009" s="679">
        <v>0.5</v>
      </c>
      <c r="I1009" s="679"/>
      <c r="J1009" s="458">
        <f t="shared" si="17"/>
        <v>-0.6</v>
      </c>
      <c r="K1009" s="107"/>
      <c r="L1009" s="11"/>
    </row>
    <row r="1010" spans="3:12" ht="16.5" customHeight="1" x14ac:dyDescent="0.3">
      <c r="C1010" s="677"/>
      <c r="D1010" s="143" t="s">
        <v>2297</v>
      </c>
      <c r="E1010" s="66"/>
      <c r="F1010" s="705">
        <v>-1</v>
      </c>
      <c r="G1010" s="619">
        <v>0.9</v>
      </c>
      <c r="H1010" s="679">
        <v>0.5</v>
      </c>
      <c r="I1010" s="679"/>
      <c r="J1010" s="458">
        <f t="shared" si="17"/>
        <v>-0.45</v>
      </c>
      <c r="K1010" s="107"/>
      <c r="L1010" s="11"/>
    </row>
    <row r="1011" spans="3:12" ht="16.5" customHeight="1" x14ac:dyDescent="0.3">
      <c r="C1011" s="677"/>
      <c r="D1011" s="143" t="s">
        <v>2371</v>
      </c>
      <c r="E1011" s="66"/>
      <c r="F1011" s="705">
        <v>-1</v>
      </c>
      <c r="G1011" s="619">
        <v>2.1</v>
      </c>
      <c r="H1011" s="679">
        <v>0.5</v>
      </c>
      <c r="I1011" s="679"/>
      <c r="J1011" s="458">
        <f t="shared" si="17"/>
        <v>-1.05</v>
      </c>
      <c r="K1011" s="107"/>
      <c r="L1011" s="11"/>
    </row>
    <row r="1012" spans="3:12" s="303" customFormat="1" x14ac:dyDescent="0.2">
      <c r="C1012" s="677" t="s">
        <v>2247</v>
      </c>
      <c r="D1012" s="143" t="s">
        <v>156</v>
      </c>
      <c r="E1012" s="66" t="s">
        <v>793</v>
      </c>
      <c r="F1012" s="705">
        <v>1</v>
      </c>
      <c r="G1012" s="619">
        <v>11.9</v>
      </c>
      <c r="H1012" s="679">
        <v>1</v>
      </c>
      <c r="I1012" s="679"/>
      <c r="J1012" s="458">
        <f t="shared" si="17"/>
        <v>11.9</v>
      </c>
      <c r="K1012" s="107"/>
      <c r="L1012" s="11"/>
    </row>
    <row r="1013" spans="3:12" x14ac:dyDescent="0.3">
      <c r="C1013" s="677"/>
      <c r="D1013" s="143" t="s">
        <v>2297</v>
      </c>
      <c r="E1013" s="66"/>
      <c r="F1013" s="705">
        <v>-2</v>
      </c>
      <c r="G1013" s="619">
        <v>1.2</v>
      </c>
      <c r="H1013" s="679">
        <v>0.5</v>
      </c>
      <c r="I1013" s="679"/>
      <c r="J1013" s="458">
        <f t="shared" si="17"/>
        <v>-1.2</v>
      </c>
      <c r="K1013" s="107"/>
      <c r="L1013" s="11"/>
    </row>
    <row r="1014" spans="3:12" ht="16.5" customHeight="1" x14ac:dyDescent="0.3">
      <c r="C1014" s="677" t="s">
        <v>2238</v>
      </c>
      <c r="D1014" s="143" t="s">
        <v>122</v>
      </c>
      <c r="E1014" s="66" t="s">
        <v>121</v>
      </c>
      <c r="F1014" s="705">
        <v>1</v>
      </c>
      <c r="G1014" s="619">
        <v>8.9</v>
      </c>
      <c r="H1014" s="679">
        <v>1.2</v>
      </c>
      <c r="I1014" s="679"/>
      <c r="J1014" s="458">
        <f t="shared" si="17"/>
        <v>10.68</v>
      </c>
      <c r="K1014" s="107"/>
      <c r="L1014" s="11"/>
    </row>
    <row r="1015" spans="3:12" ht="16.5" customHeight="1" x14ac:dyDescent="0.3">
      <c r="C1015" s="677"/>
      <c r="D1015" s="143" t="s">
        <v>2297</v>
      </c>
      <c r="E1015" s="66"/>
      <c r="F1015" s="705">
        <v>-1</v>
      </c>
      <c r="G1015" s="619">
        <v>0.9</v>
      </c>
      <c r="H1015" s="679">
        <v>0.7</v>
      </c>
      <c r="I1015" s="679"/>
      <c r="J1015" s="458">
        <f t="shared" si="17"/>
        <v>-0.63</v>
      </c>
      <c r="K1015" s="107"/>
      <c r="L1015" s="11"/>
    </row>
    <row r="1016" spans="3:12" ht="16.5" customHeight="1" x14ac:dyDescent="0.3">
      <c r="C1016" s="677" t="s">
        <v>2258</v>
      </c>
      <c r="D1016" s="143" t="s">
        <v>360</v>
      </c>
      <c r="E1016" s="66" t="s">
        <v>125</v>
      </c>
      <c r="F1016" s="705">
        <v>1</v>
      </c>
      <c r="G1016" s="619">
        <v>45.3</v>
      </c>
      <c r="H1016" s="679">
        <v>1.5</v>
      </c>
      <c r="I1016" s="679"/>
      <c r="J1016" s="458">
        <f t="shared" si="17"/>
        <v>67.949999999999989</v>
      </c>
      <c r="K1016" s="107"/>
      <c r="L1016" s="11"/>
    </row>
    <row r="1017" spans="3:12" ht="16.5" customHeight="1" x14ac:dyDescent="0.3">
      <c r="C1017" s="677"/>
      <c r="D1017" s="143" t="s">
        <v>2297</v>
      </c>
      <c r="E1017" s="66"/>
      <c r="F1017" s="705">
        <v>-3</v>
      </c>
      <c r="G1017" s="619">
        <v>1.8</v>
      </c>
      <c r="H1017" s="679">
        <v>1</v>
      </c>
      <c r="I1017" s="679"/>
      <c r="J1017" s="458">
        <f t="shared" si="17"/>
        <v>-5.4</v>
      </c>
      <c r="K1017" s="107"/>
      <c r="L1017" s="11"/>
    </row>
    <row r="1018" spans="3:12" ht="16.5" customHeight="1" x14ac:dyDescent="0.3">
      <c r="C1018" s="677"/>
      <c r="D1018" s="143" t="s">
        <v>2297</v>
      </c>
      <c r="E1018" s="66"/>
      <c r="F1018" s="705">
        <v>-1</v>
      </c>
      <c r="G1018" s="619">
        <v>1.2</v>
      </c>
      <c r="H1018" s="679">
        <v>0.5</v>
      </c>
      <c r="I1018" s="679"/>
      <c r="J1018" s="458">
        <f t="shared" si="17"/>
        <v>-0.6</v>
      </c>
      <c r="K1018" s="107"/>
      <c r="L1018" s="11"/>
    </row>
    <row r="1019" spans="3:12" ht="16.5" customHeight="1" x14ac:dyDescent="0.3">
      <c r="C1019" s="677"/>
      <c r="D1019" s="1431" t="s">
        <v>2311</v>
      </c>
      <c r="E1019" s="66"/>
      <c r="F1019" s="705">
        <v>-1</v>
      </c>
      <c r="G1019" s="619">
        <v>0.7</v>
      </c>
      <c r="H1019" s="679">
        <v>0.05</v>
      </c>
      <c r="I1019" s="679"/>
      <c r="J1019" s="458">
        <f t="shared" si="17"/>
        <v>-3.4999999999999996E-2</v>
      </c>
      <c r="K1019" s="107"/>
      <c r="L1019" s="11"/>
    </row>
    <row r="1020" spans="3:12" ht="16.5" customHeight="1" x14ac:dyDescent="0.3">
      <c r="C1020" s="677"/>
      <c r="D1020" s="1431" t="s">
        <v>2302</v>
      </c>
      <c r="E1020" s="66"/>
      <c r="F1020" s="705">
        <v>-1</v>
      </c>
      <c r="G1020" s="619">
        <v>0.4</v>
      </c>
      <c r="H1020" s="679">
        <v>0.05</v>
      </c>
      <c r="I1020" s="679"/>
      <c r="J1020" s="458">
        <f t="shared" si="17"/>
        <v>-2.0000000000000004E-2</v>
      </c>
      <c r="K1020" s="107"/>
      <c r="L1020" s="11"/>
    </row>
    <row r="1021" spans="3:12" ht="16.5" customHeight="1" x14ac:dyDescent="0.3">
      <c r="C1021" s="677" t="s">
        <v>898</v>
      </c>
      <c r="D1021" s="143" t="s">
        <v>816</v>
      </c>
      <c r="E1021" s="66" t="s">
        <v>120</v>
      </c>
      <c r="F1021" s="705">
        <v>1</v>
      </c>
      <c r="G1021" s="619">
        <v>8.9</v>
      </c>
      <c r="H1021" s="679">
        <v>1.8</v>
      </c>
      <c r="I1021" s="679"/>
      <c r="J1021" s="458">
        <f t="shared" si="17"/>
        <v>16.02</v>
      </c>
      <c r="K1021" s="107"/>
      <c r="L1021" s="11"/>
    </row>
    <row r="1022" spans="3:12" ht="16.5" customHeight="1" x14ac:dyDescent="0.3">
      <c r="C1022" s="677"/>
      <c r="D1022" s="143" t="s">
        <v>2297</v>
      </c>
      <c r="E1022" s="66"/>
      <c r="F1022" s="705">
        <v>-1</v>
      </c>
      <c r="G1022" s="619">
        <v>0.9</v>
      </c>
      <c r="H1022" s="679">
        <v>0.8</v>
      </c>
      <c r="I1022" s="679"/>
      <c r="J1022" s="458">
        <f t="shared" si="17"/>
        <v>-0.72000000000000008</v>
      </c>
      <c r="K1022" s="107"/>
      <c r="L1022" s="11"/>
    </row>
    <row r="1023" spans="3:12" ht="16.5" customHeight="1" x14ac:dyDescent="0.3">
      <c r="C1023" s="677"/>
      <c r="D1023" s="143" t="s">
        <v>2371</v>
      </c>
      <c r="E1023" s="66"/>
      <c r="F1023" s="705">
        <v>-1</v>
      </c>
      <c r="G1023" s="619">
        <v>1.2</v>
      </c>
      <c r="H1023" s="679">
        <v>0.5</v>
      </c>
      <c r="I1023" s="679"/>
      <c r="J1023" s="458">
        <f t="shared" si="17"/>
        <v>-0.6</v>
      </c>
      <c r="K1023" s="107"/>
      <c r="L1023" s="11"/>
    </row>
    <row r="1024" spans="3:12" s="303" customFormat="1" x14ac:dyDescent="0.2">
      <c r="C1024" s="677" t="s">
        <v>2161</v>
      </c>
      <c r="D1024" s="143" t="s">
        <v>564</v>
      </c>
      <c r="E1024" s="66" t="s">
        <v>128</v>
      </c>
      <c r="F1024" s="705">
        <v>1</v>
      </c>
      <c r="G1024" s="619">
        <v>9.85</v>
      </c>
      <c r="H1024" s="679">
        <v>3</v>
      </c>
      <c r="I1024" s="679"/>
      <c r="J1024" s="458">
        <f t="shared" si="17"/>
        <v>29.549999999999997</v>
      </c>
      <c r="K1024" s="107"/>
      <c r="L1024" s="11"/>
    </row>
    <row r="1025" spans="3:12" x14ac:dyDescent="0.3">
      <c r="C1025" s="677"/>
      <c r="D1025" s="143" t="s">
        <v>2297</v>
      </c>
      <c r="E1025" s="66"/>
      <c r="F1025" s="705">
        <v>-1</v>
      </c>
      <c r="G1025" s="619">
        <v>1.2</v>
      </c>
      <c r="H1025" s="679">
        <v>2</v>
      </c>
      <c r="I1025" s="679"/>
      <c r="J1025" s="458">
        <f t="shared" si="17"/>
        <v>-2.4</v>
      </c>
      <c r="K1025" s="107"/>
      <c r="L1025" s="11"/>
    </row>
    <row r="1026" spans="3:12" ht="16.5" customHeight="1" x14ac:dyDescent="0.3">
      <c r="C1026" s="677"/>
      <c r="D1026" s="143" t="s">
        <v>2297</v>
      </c>
      <c r="E1026" s="66"/>
      <c r="F1026" s="705">
        <v>-1</v>
      </c>
      <c r="G1026" s="619">
        <v>0.8</v>
      </c>
      <c r="H1026" s="679">
        <v>2</v>
      </c>
      <c r="I1026" s="679"/>
      <c r="J1026" s="458">
        <f t="shared" si="17"/>
        <v>-1.6</v>
      </c>
      <c r="K1026" s="107"/>
      <c r="L1026" s="11"/>
    </row>
    <row r="1027" spans="3:12" ht="16.5" customHeight="1" x14ac:dyDescent="0.3">
      <c r="C1027" s="677" t="s">
        <v>2230</v>
      </c>
      <c r="D1027" s="143" t="s">
        <v>900</v>
      </c>
      <c r="E1027" s="66" t="s">
        <v>128</v>
      </c>
      <c r="F1027" s="705">
        <v>1</v>
      </c>
      <c r="G1027" s="619">
        <v>14.3</v>
      </c>
      <c r="H1027" s="679">
        <v>3</v>
      </c>
      <c r="I1027" s="679"/>
      <c r="J1027" s="458">
        <f t="shared" si="17"/>
        <v>42.900000000000006</v>
      </c>
      <c r="K1027" s="107"/>
      <c r="L1027" s="11"/>
    </row>
    <row r="1028" spans="3:12" ht="16.5" customHeight="1" x14ac:dyDescent="0.3">
      <c r="C1028" s="677"/>
      <c r="D1028" s="143" t="s">
        <v>2297</v>
      </c>
      <c r="E1028" s="66"/>
      <c r="F1028" s="705">
        <v>-1</v>
      </c>
      <c r="G1028" s="619">
        <v>1</v>
      </c>
      <c r="H1028" s="679">
        <v>2.5</v>
      </c>
      <c r="I1028" s="679"/>
      <c r="J1028" s="458">
        <f t="shared" si="17"/>
        <v>-2.5</v>
      </c>
      <c r="K1028" s="107"/>
      <c r="L1028" s="11"/>
    </row>
    <row r="1029" spans="3:12" ht="16.5" customHeight="1" x14ac:dyDescent="0.3">
      <c r="C1029" s="677"/>
      <c r="D1029" s="143" t="s">
        <v>2371</v>
      </c>
      <c r="E1029" s="66"/>
      <c r="F1029" s="705">
        <v>-1</v>
      </c>
      <c r="G1029" s="619">
        <v>1.8</v>
      </c>
      <c r="H1029" s="679">
        <v>1.4</v>
      </c>
      <c r="I1029" s="679"/>
      <c r="J1029" s="458">
        <f t="shared" si="17"/>
        <v>-2.52</v>
      </c>
      <c r="K1029" s="107"/>
      <c r="L1029" s="11"/>
    </row>
    <row r="1030" spans="3:12" ht="16.5" customHeight="1" x14ac:dyDescent="0.3">
      <c r="C1030" s="677" t="s">
        <v>983</v>
      </c>
      <c r="D1030" s="143" t="s">
        <v>984</v>
      </c>
      <c r="E1030" s="66" t="s">
        <v>124</v>
      </c>
      <c r="F1030" s="705">
        <v>1</v>
      </c>
      <c r="G1030" s="619">
        <v>21.1</v>
      </c>
      <c r="H1030" s="679">
        <v>4.07</v>
      </c>
      <c r="I1030" s="679"/>
      <c r="J1030" s="458">
        <f t="shared" si="17"/>
        <v>85.87700000000001</v>
      </c>
      <c r="K1030" s="107"/>
      <c r="L1030" s="11"/>
    </row>
    <row r="1031" spans="3:12" ht="16.5" customHeight="1" x14ac:dyDescent="0.3">
      <c r="C1031" s="677"/>
      <c r="D1031" s="143" t="s">
        <v>2297</v>
      </c>
      <c r="E1031" s="66"/>
      <c r="F1031" s="705">
        <v>-1</v>
      </c>
      <c r="G1031" s="619">
        <v>1.2</v>
      </c>
      <c r="H1031" s="679">
        <v>2</v>
      </c>
      <c r="I1031" s="679"/>
      <c r="J1031" s="458">
        <f t="shared" si="17"/>
        <v>-2.4</v>
      </c>
      <c r="K1031" s="107"/>
      <c r="L1031" s="11"/>
    </row>
    <row r="1032" spans="3:12" ht="33" customHeight="1" x14ac:dyDescent="0.3">
      <c r="C1032" s="725"/>
      <c r="D1032" s="117" t="s">
        <v>2371</v>
      </c>
      <c r="E1032" s="675"/>
      <c r="F1032" s="705">
        <v>-1</v>
      </c>
      <c r="G1032" s="619">
        <v>0.9</v>
      </c>
      <c r="H1032" s="715">
        <v>0.5</v>
      </c>
      <c r="I1032" s="679"/>
      <c r="J1032" s="527">
        <f t="shared" si="17"/>
        <v>-0.45</v>
      </c>
      <c r="K1032" s="107"/>
      <c r="L1032" s="11"/>
    </row>
    <row r="1033" spans="3:12" ht="16.5" customHeight="1" x14ac:dyDescent="0.3">
      <c r="C1033" s="677" t="s">
        <v>989</v>
      </c>
      <c r="D1033" s="143" t="s">
        <v>387</v>
      </c>
      <c r="E1033" s="66" t="s">
        <v>128</v>
      </c>
      <c r="F1033" s="705">
        <v>1</v>
      </c>
      <c r="G1033" s="619">
        <v>12.6</v>
      </c>
      <c r="H1033" s="679">
        <v>3</v>
      </c>
      <c r="I1033" s="679"/>
      <c r="J1033" s="458">
        <f t="shared" si="17"/>
        <v>37.799999999999997</v>
      </c>
      <c r="K1033" s="107"/>
      <c r="L1033" s="11"/>
    </row>
    <row r="1034" spans="3:12" s="303" customFormat="1" x14ac:dyDescent="0.2">
      <c r="C1034" s="677"/>
      <c r="D1034" s="143" t="s">
        <v>2297</v>
      </c>
      <c r="E1034" s="66"/>
      <c r="F1034" s="705">
        <v>-1</v>
      </c>
      <c r="G1034" s="619">
        <v>0.9</v>
      </c>
      <c r="H1034" s="679">
        <v>2.5</v>
      </c>
      <c r="I1034" s="679"/>
      <c r="J1034" s="458">
        <f t="shared" si="17"/>
        <v>-2.25</v>
      </c>
      <c r="K1034" s="107"/>
      <c r="L1034" s="11"/>
    </row>
    <row r="1035" spans="3:12" x14ac:dyDescent="0.3">
      <c r="C1035" s="677"/>
      <c r="D1035" s="143" t="s">
        <v>2371</v>
      </c>
      <c r="E1035" s="66"/>
      <c r="F1035" s="705">
        <v>-1</v>
      </c>
      <c r="G1035" s="619">
        <v>2.4</v>
      </c>
      <c r="H1035" s="679">
        <v>1.4</v>
      </c>
      <c r="I1035" s="679"/>
      <c r="J1035" s="458">
        <f t="shared" si="17"/>
        <v>-3.36</v>
      </c>
      <c r="K1035" s="107"/>
      <c r="L1035" s="11"/>
    </row>
    <row r="1036" spans="3:12" ht="16.5" customHeight="1" x14ac:dyDescent="0.3">
      <c r="C1036" s="677" t="s">
        <v>988</v>
      </c>
      <c r="D1036" s="143" t="s">
        <v>985</v>
      </c>
      <c r="E1036" s="66" t="s">
        <v>2312</v>
      </c>
      <c r="F1036" s="705">
        <v>1</v>
      </c>
      <c r="G1036" s="619">
        <v>11.25</v>
      </c>
      <c r="H1036" s="679">
        <v>1.4</v>
      </c>
      <c r="I1036" s="679"/>
      <c r="J1036" s="458">
        <f t="shared" si="17"/>
        <v>15.749999999999998</v>
      </c>
      <c r="K1036" s="107"/>
      <c r="L1036" s="11"/>
    </row>
    <row r="1037" spans="3:12" ht="16.5" customHeight="1" x14ac:dyDescent="0.3">
      <c r="C1037" s="677" t="s">
        <v>992</v>
      </c>
      <c r="D1037" s="143" t="s">
        <v>993</v>
      </c>
      <c r="E1037" s="66" t="s">
        <v>128</v>
      </c>
      <c r="F1037" s="705">
        <v>1</v>
      </c>
      <c r="G1037" s="619">
        <v>14.3</v>
      </c>
      <c r="H1037" s="679">
        <v>3</v>
      </c>
      <c r="I1037" s="679"/>
      <c r="J1037" s="458">
        <f t="shared" si="17"/>
        <v>42.900000000000006</v>
      </c>
      <c r="K1037" s="107"/>
      <c r="L1037" s="11"/>
    </row>
    <row r="1038" spans="3:12" ht="16.5" customHeight="1" x14ac:dyDescent="0.3">
      <c r="C1038" s="677"/>
      <c r="D1038" s="143" t="s">
        <v>2297</v>
      </c>
      <c r="E1038" s="66"/>
      <c r="F1038" s="705">
        <v>-1</v>
      </c>
      <c r="G1038" s="619">
        <v>0.9</v>
      </c>
      <c r="H1038" s="679">
        <v>2</v>
      </c>
      <c r="I1038" s="679"/>
      <c r="J1038" s="458">
        <f t="shared" si="17"/>
        <v>-1.8</v>
      </c>
      <c r="K1038" s="107"/>
      <c r="L1038" s="11"/>
    </row>
    <row r="1039" spans="3:12" ht="16.5" customHeight="1" x14ac:dyDescent="0.3">
      <c r="C1039" s="677"/>
      <c r="D1039" s="143" t="s">
        <v>2297</v>
      </c>
      <c r="E1039" s="66"/>
      <c r="F1039" s="705">
        <v>-1</v>
      </c>
      <c r="G1039" s="619">
        <v>0.8</v>
      </c>
      <c r="H1039" s="679">
        <v>2</v>
      </c>
      <c r="I1039" s="679"/>
      <c r="J1039" s="458">
        <f t="shared" si="17"/>
        <v>-1.6</v>
      </c>
      <c r="K1039" s="107"/>
      <c r="L1039" s="11"/>
    </row>
    <row r="1040" spans="3:12" ht="16.5" customHeight="1" x14ac:dyDescent="0.3">
      <c r="C1040" s="677"/>
      <c r="D1040" s="143" t="s">
        <v>2371</v>
      </c>
      <c r="E1040" s="66"/>
      <c r="F1040" s="705">
        <v>-1</v>
      </c>
      <c r="G1040" s="619">
        <v>1.8</v>
      </c>
      <c r="H1040" s="679">
        <v>1.4</v>
      </c>
      <c r="I1040" s="679"/>
      <c r="J1040" s="458">
        <f t="shared" si="17"/>
        <v>-2.52</v>
      </c>
      <c r="K1040" s="107"/>
      <c r="L1040" s="11"/>
    </row>
    <row r="1041" spans="3:12" ht="16.5" customHeight="1" x14ac:dyDescent="0.3">
      <c r="C1041" s="677" t="s">
        <v>1003</v>
      </c>
      <c r="D1041" s="143" t="s">
        <v>122</v>
      </c>
      <c r="E1041" s="66" t="s">
        <v>787</v>
      </c>
      <c r="F1041" s="705">
        <v>1</v>
      </c>
      <c r="G1041" s="619">
        <v>9.1999999999999993</v>
      </c>
      <c r="H1041" s="679">
        <v>1.3</v>
      </c>
      <c r="I1041" s="679"/>
      <c r="J1041" s="458">
        <f t="shared" si="17"/>
        <v>11.959999999999999</v>
      </c>
      <c r="K1041" s="107"/>
      <c r="L1041" s="11"/>
    </row>
    <row r="1042" spans="3:12" s="303" customFormat="1" x14ac:dyDescent="0.2">
      <c r="C1042" s="677"/>
      <c r="D1042" s="143" t="s">
        <v>2297</v>
      </c>
      <c r="E1042" s="66"/>
      <c r="F1042" s="705">
        <v>-1</v>
      </c>
      <c r="G1042" s="619">
        <v>0.8</v>
      </c>
      <c r="H1042" s="679">
        <v>0.3</v>
      </c>
      <c r="I1042" s="679"/>
      <c r="J1042" s="458">
        <f t="shared" si="17"/>
        <v>-0.24</v>
      </c>
      <c r="K1042" s="107"/>
      <c r="L1042" s="11"/>
    </row>
    <row r="1043" spans="3:12" x14ac:dyDescent="0.3">
      <c r="C1043" s="677"/>
      <c r="D1043" s="143" t="s">
        <v>2371</v>
      </c>
      <c r="E1043" s="66"/>
      <c r="F1043" s="705">
        <v>-1</v>
      </c>
      <c r="G1043" s="619">
        <v>0.9</v>
      </c>
      <c r="H1043" s="679">
        <v>0.5</v>
      </c>
      <c r="I1043" s="679"/>
      <c r="J1043" s="458">
        <f t="shared" ref="J1043:J1106" si="18">PRODUCT(F1043:I1043)</f>
        <v>-0.45</v>
      </c>
      <c r="K1043" s="107"/>
      <c r="L1043" s="11"/>
    </row>
    <row r="1044" spans="3:12" ht="16.5" customHeight="1" x14ac:dyDescent="0.3">
      <c r="C1044" s="677" t="s">
        <v>1006</v>
      </c>
      <c r="D1044" s="143" t="s">
        <v>1007</v>
      </c>
      <c r="E1044" s="66" t="s">
        <v>128</v>
      </c>
      <c r="F1044" s="705">
        <v>1</v>
      </c>
      <c r="G1044" s="619">
        <v>15.4</v>
      </c>
      <c r="H1044" s="679">
        <v>3</v>
      </c>
      <c r="I1044" s="679"/>
      <c r="J1044" s="458">
        <f t="shared" si="18"/>
        <v>46.2</v>
      </c>
      <c r="K1044" s="107"/>
      <c r="L1044" s="11"/>
    </row>
    <row r="1045" spans="3:12" ht="16.5" customHeight="1" x14ac:dyDescent="0.3">
      <c r="C1045" s="677"/>
      <c r="D1045" s="143" t="s">
        <v>2297</v>
      </c>
      <c r="E1045" s="66"/>
      <c r="F1045" s="705">
        <v>-1</v>
      </c>
      <c r="G1045" s="619">
        <v>0.9</v>
      </c>
      <c r="H1045" s="679">
        <v>2</v>
      </c>
      <c r="I1045" s="679"/>
      <c r="J1045" s="458">
        <f t="shared" si="18"/>
        <v>-1.8</v>
      </c>
      <c r="K1045" s="107"/>
      <c r="L1045" s="11"/>
    </row>
    <row r="1046" spans="3:12" ht="16.5" customHeight="1" x14ac:dyDescent="0.3">
      <c r="C1046" s="677"/>
      <c r="D1046" s="143" t="s">
        <v>2297</v>
      </c>
      <c r="E1046" s="66"/>
      <c r="F1046" s="705">
        <v>-1</v>
      </c>
      <c r="G1046" s="619">
        <v>0.8</v>
      </c>
      <c r="H1046" s="679">
        <v>2</v>
      </c>
      <c r="I1046" s="679"/>
      <c r="J1046" s="458">
        <f t="shared" si="18"/>
        <v>-1.6</v>
      </c>
      <c r="K1046" s="107"/>
      <c r="L1046" s="11"/>
    </row>
    <row r="1047" spans="3:12" ht="16.5" customHeight="1" x14ac:dyDescent="0.3">
      <c r="C1047" s="677"/>
      <c r="D1047" s="143" t="s">
        <v>2371</v>
      </c>
      <c r="E1047" s="66"/>
      <c r="F1047" s="705">
        <v>-1</v>
      </c>
      <c r="G1047" s="619">
        <v>1.8</v>
      </c>
      <c r="H1047" s="679">
        <v>1.4</v>
      </c>
      <c r="I1047" s="679"/>
      <c r="J1047" s="458">
        <f t="shared" si="18"/>
        <v>-2.52</v>
      </c>
      <c r="K1047" s="107"/>
      <c r="L1047" s="11"/>
    </row>
    <row r="1048" spans="3:12" ht="16.5" customHeight="1" x14ac:dyDescent="0.3">
      <c r="C1048" s="677" t="s">
        <v>1004</v>
      </c>
      <c r="D1048" s="143" t="s">
        <v>122</v>
      </c>
      <c r="E1048" s="66" t="s">
        <v>787</v>
      </c>
      <c r="F1048" s="705">
        <v>1</v>
      </c>
      <c r="G1048" s="619">
        <v>9.1999999999999993</v>
      </c>
      <c r="H1048" s="679">
        <v>1.3</v>
      </c>
      <c r="I1048" s="679"/>
      <c r="J1048" s="458">
        <f t="shared" si="18"/>
        <v>11.959999999999999</v>
      </c>
      <c r="K1048" s="107"/>
      <c r="L1048" s="11"/>
    </row>
    <row r="1049" spans="3:12" ht="16.5" customHeight="1" x14ac:dyDescent="0.3">
      <c r="C1049" s="677"/>
      <c r="D1049" s="143" t="s">
        <v>2297</v>
      </c>
      <c r="E1049" s="66"/>
      <c r="F1049" s="705">
        <v>-1</v>
      </c>
      <c r="G1049" s="619">
        <v>0.8</v>
      </c>
      <c r="H1049" s="679">
        <v>0.3</v>
      </c>
      <c r="I1049" s="679"/>
      <c r="J1049" s="458">
        <f t="shared" si="18"/>
        <v>-0.24</v>
      </c>
      <c r="K1049" s="107"/>
      <c r="L1049" s="11"/>
    </row>
    <row r="1050" spans="3:12" s="303" customFormat="1" x14ac:dyDescent="0.2">
      <c r="C1050" s="677"/>
      <c r="D1050" s="143" t="s">
        <v>2371</v>
      </c>
      <c r="E1050" s="66"/>
      <c r="F1050" s="705">
        <v>-1</v>
      </c>
      <c r="G1050" s="619">
        <v>0.9</v>
      </c>
      <c r="H1050" s="679">
        <v>0.5</v>
      </c>
      <c r="I1050" s="679"/>
      <c r="J1050" s="458">
        <f t="shared" si="18"/>
        <v>-0.45</v>
      </c>
      <c r="K1050" s="107"/>
      <c r="L1050" s="11"/>
    </row>
    <row r="1051" spans="3:12" x14ac:dyDescent="0.3">
      <c r="C1051" s="677" t="s">
        <v>990</v>
      </c>
      <c r="D1051" s="143" t="s">
        <v>991</v>
      </c>
      <c r="E1051" s="66" t="s">
        <v>788</v>
      </c>
      <c r="F1051" s="705">
        <v>1</v>
      </c>
      <c r="G1051" s="619">
        <v>8.4</v>
      </c>
      <c r="H1051" s="679">
        <v>1.9</v>
      </c>
      <c r="I1051" s="679"/>
      <c r="J1051" s="458">
        <f t="shared" si="18"/>
        <v>15.959999999999999</v>
      </c>
      <c r="K1051" s="107"/>
      <c r="L1051" s="11"/>
    </row>
    <row r="1052" spans="3:12" ht="16.5" customHeight="1" x14ac:dyDescent="0.3">
      <c r="C1052" s="677"/>
      <c r="D1052" s="143" t="s">
        <v>2297</v>
      </c>
      <c r="E1052" s="66"/>
      <c r="F1052" s="705">
        <v>-1</v>
      </c>
      <c r="G1052" s="619">
        <v>0.8</v>
      </c>
      <c r="H1052" s="679">
        <v>0.9</v>
      </c>
      <c r="I1052" s="679"/>
      <c r="J1052" s="458">
        <f t="shared" si="18"/>
        <v>-0.72000000000000008</v>
      </c>
      <c r="K1052" s="107"/>
      <c r="L1052" s="11"/>
    </row>
    <row r="1053" spans="3:12" ht="16.5" customHeight="1" x14ac:dyDescent="0.3">
      <c r="C1053" s="677" t="s">
        <v>1000</v>
      </c>
      <c r="D1053" s="143" t="s">
        <v>350</v>
      </c>
      <c r="E1053" s="66" t="s">
        <v>786</v>
      </c>
      <c r="F1053" s="705">
        <v>1</v>
      </c>
      <c r="G1053" s="619">
        <v>7.5</v>
      </c>
      <c r="H1053" s="679">
        <v>1.6</v>
      </c>
      <c r="I1053" s="679"/>
      <c r="J1053" s="458">
        <f t="shared" si="18"/>
        <v>12</v>
      </c>
      <c r="K1053" s="107"/>
      <c r="L1053" s="11"/>
    </row>
    <row r="1054" spans="3:12" ht="16.5" customHeight="1" x14ac:dyDescent="0.3">
      <c r="C1054" s="677"/>
      <c r="D1054" s="143" t="s">
        <v>2297</v>
      </c>
      <c r="E1054" s="66"/>
      <c r="F1054" s="705">
        <v>-1</v>
      </c>
      <c r="G1054" s="619">
        <v>0.9</v>
      </c>
      <c r="H1054" s="679">
        <v>0.6</v>
      </c>
      <c r="I1054" s="679"/>
      <c r="J1054" s="458">
        <f t="shared" si="18"/>
        <v>-0.54</v>
      </c>
      <c r="K1054" s="107"/>
      <c r="L1054" s="11"/>
    </row>
    <row r="1055" spans="3:12" ht="16.5" customHeight="1" x14ac:dyDescent="0.3">
      <c r="C1055" s="677" t="s">
        <v>1002</v>
      </c>
      <c r="D1055" s="143" t="s">
        <v>122</v>
      </c>
      <c r="E1055" s="66" t="s">
        <v>787</v>
      </c>
      <c r="F1055" s="705">
        <v>1</v>
      </c>
      <c r="G1055" s="619">
        <v>8.6</v>
      </c>
      <c r="H1055" s="679">
        <v>1.3</v>
      </c>
      <c r="I1055" s="679"/>
      <c r="J1055" s="458">
        <f t="shared" si="18"/>
        <v>11.18</v>
      </c>
      <c r="K1055" s="107"/>
      <c r="L1055" s="11"/>
    </row>
    <row r="1056" spans="3:12" ht="16.5" customHeight="1" x14ac:dyDescent="0.3">
      <c r="C1056" s="677"/>
      <c r="D1056" s="143" t="s">
        <v>2297</v>
      </c>
      <c r="E1056" s="66"/>
      <c r="F1056" s="705">
        <v>-1</v>
      </c>
      <c r="G1056" s="619">
        <v>0.8</v>
      </c>
      <c r="H1056" s="679">
        <v>0.3</v>
      </c>
      <c r="I1056" s="679"/>
      <c r="J1056" s="458">
        <f t="shared" si="18"/>
        <v>-0.24</v>
      </c>
      <c r="K1056" s="107"/>
      <c r="L1056" s="11"/>
    </row>
    <row r="1057" spans="3:12" ht="16.5" customHeight="1" x14ac:dyDescent="0.3">
      <c r="C1057" s="677" t="s">
        <v>1370</v>
      </c>
      <c r="D1057" s="143" t="s">
        <v>1005</v>
      </c>
      <c r="E1057" s="66" t="s">
        <v>128</v>
      </c>
      <c r="F1057" s="705">
        <v>1</v>
      </c>
      <c r="G1057" s="619">
        <v>17.100000000000001</v>
      </c>
      <c r="H1057" s="679">
        <v>3</v>
      </c>
      <c r="I1057" s="679"/>
      <c r="J1057" s="458">
        <f t="shared" si="18"/>
        <v>51.300000000000004</v>
      </c>
      <c r="K1057" s="107"/>
      <c r="L1057" s="11"/>
    </row>
    <row r="1058" spans="3:12" ht="16.5" customHeight="1" x14ac:dyDescent="0.3">
      <c r="C1058" s="677"/>
      <c r="D1058" s="143" t="s">
        <v>2297</v>
      </c>
      <c r="E1058" s="66"/>
      <c r="F1058" s="705">
        <v>-1</v>
      </c>
      <c r="G1058" s="619">
        <v>0.9</v>
      </c>
      <c r="H1058" s="679">
        <v>2</v>
      </c>
      <c r="I1058" s="679"/>
      <c r="J1058" s="458">
        <f t="shared" si="18"/>
        <v>-1.8</v>
      </c>
      <c r="K1058" s="107"/>
      <c r="L1058" s="11"/>
    </row>
    <row r="1059" spans="3:12" ht="16.5" customHeight="1" x14ac:dyDescent="0.3">
      <c r="C1059" s="677"/>
      <c r="D1059" s="143" t="s">
        <v>2297</v>
      </c>
      <c r="E1059" s="66"/>
      <c r="F1059" s="705">
        <v>-1</v>
      </c>
      <c r="G1059" s="619">
        <v>0.8</v>
      </c>
      <c r="H1059" s="679">
        <v>2</v>
      </c>
      <c r="I1059" s="679"/>
      <c r="J1059" s="458">
        <f t="shared" si="18"/>
        <v>-1.6</v>
      </c>
      <c r="K1059" s="107"/>
      <c r="L1059" s="11"/>
    </row>
    <row r="1060" spans="3:12" ht="16.5" customHeight="1" x14ac:dyDescent="0.3">
      <c r="C1060" s="677"/>
      <c r="D1060" s="143" t="s">
        <v>2371</v>
      </c>
      <c r="E1060" s="66"/>
      <c r="F1060" s="705">
        <v>-1</v>
      </c>
      <c r="G1060" s="619">
        <v>1.8</v>
      </c>
      <c r="H1060" s="679">
        <v>1.4</v>
      </c>
      <c r="I1060" s="679"/>
      <c r="J1060" s="458">
        <f t="shared" si="18"/>
        <v>-2.52</v>
      </c>
      <c r="K1060" s="107"/>
      <c r="L1060" s="11"/>
    </row>
    <row r="1061" spans="3:12" ht="16.5" customHeight="1" x14ac:dyDescent="0.3">
      <c r="C1061" s="677" t="s">
        <v>2231</v>
      </c>
      <c r="D1061" s="143" t="s">
        <v>138</v>
      </c>
      <c r="E1061" s="66" t="s">
        <v>128</v>
      </c>
      <c r="F1061" s="705">
        <v>1</v>
      </c>
      <c r="G1061" s="619">
        <v>21.75</v>
      </c>
      <c r="H1061" s="679">
        <v>3</v>
      </c>
      <c r="I1061" s="679"/>
      <c r="J1061" s="458">
        <f t="shared" si="18"/>
        <v>65.25</v>
      </c>
      <c r="K1061" s="107"/>
      <c r="L1061" s="11"/>
    </row>
    <row r="1062" spans="3:12" ht="16.5" customHeight="1" x14ac:dyDescent="0.3">
      <c r="C1062" s="677"/>
      <c r="D1062" s="143" t="s">
        <v>2297</v>
      </c>
      <c r="E1062" s="66"/>
      <c r="F1062" s="705">
        <v>-1</v>
      </c>
      <c r="G1062" s="619">
        <v>1</v>
      </c>
      <c r="H1062" s="679">
        <v>2.5</v>
      </c>
      <c r="I1062" s="679"/>
      <c r="J1062" s="458">
        <f t="shared" si="18"/>
        <v>-2.5</v>
      </c>
      <c r="K1062" s="107"/>
      <c r="L1062" s="11"/>
    </row>
    <row r="1063" spans="3:12" ht="16.5" customHeight="1" x14ac:dyDescent="0.3">
      <c r="C1063" s="677"/>
      <c r="D1063" s="143" t="s">
        <v>2297</v>
      </c>
      <c r="E1063" s="66"/>
      <c r="F1063" s="705">
        <v>-4</v>
      </c>
      <c r="G1063" s="619">
        <v>0.9</v>
      </c>
      <c r="H1063" s="679">
        <v>2</v>
      </c>
      <c r="I1063" s="679"/>
      <c r="J1063" s="458">
        <f t="shared" si="18"/>
        <v>-7.2</v>
      </c>
      <c r="K1063" s="107"/>
      <c r="L1063" s="11"/>
    </row>
    <row r="1064" spans="3:12" ht="16.5" customHeight="1" x14ac:dyDescent="0.3">
      <c r="C1064" s="677"/>
      <c r="D1064" s="143" t="s">
        <v>2297</v>
      </c>
      <c r="E1064" s="66"/>
      <c r="F1064" s="705">
        <v>-1</v>
      </c>
      <c r="G1064" s="619">
        <v>0.8</v>
      </c>
      <c r="H1064" s="679">
        <v>2</v>
      </c>
      <c r="I1064" s="679"/>
      <c r="J1064" s="458">
        <f t="shared" si="18"/>
        <v>-1.6</v>
      </c>
      <c r="K1064" s="107"/>
      <c r="L1064" s="11"/>
    </row>
    <row r="1065" spans="3:12" ht="16.5" customHeight="1" x14ac:dyDescent="0.3">
      <c r="C1065" s="677" t="s">
        <v>965</v>
      </c>
      <c r="D1065" s="143" t="s">
        <v>685</v>
      </c>
      <c r="E1065" s="66" t="s">
        <v>128</v>
      </c>
      <c r="F1065" s="705">
        <v>1</v>
      </c>
      <c r="G1065" s="619">
        <v>15.8</v>
      </c>
      <c r="H1065" s="679">
        <v>3</v>
      </c>
      <c r="I1065" s="679"/>
      <c r="J1065" s="458">
        <f t="shared" si="18"/>
        <v>47.400000000000006</v>
      </c>
      <c r="K1065" s="107"/>
      <c r="L1065" s="11"/>
    </row>
    <row r="1066" spans="3:12" ht="16.5" customHeight="1" x14ac:dyDescent="0.3">
      <c r="C1066" s="677"/>
      <c r="D1066" s="143" t="s">
        <v>2297</v>
      </c>
      <c r="E1066" s="66"/>
      <c r="F1066" s="705">
        <v>-1</v>
      </c>
      <c r="G1066" s="619">
        <v>1</v>
      </c>
      <c r="H1066" s="679">
        <v>2</v>
      </c>
      <c r="I1066" s="679"/>
      <c r="J1066" s="458">
        <f t="shared" si="18"/>
        <v>-2</v>
      </c>
      <c r="K1066" s="107"/>
      <c r="L1066" s="11"/>
    </row>
    <row r="1067" spans="3:12" ht="16.5" customHeight="1" x14ac:dyDescent="0.3">
      <c r="C1067" s="677"/>
      <c r="D1067" s="143" t="s">
        <v>2371</v>
      </c>
      <c r="E1067" s="66"/>
      <c r="F1067" s="705">
        <v>-1</v>
      </c>
      <c r="G1067" s="619">
        <v>1.8</v>
      </c>
      <c r="H1067" s="679">
        <v>1.4</v>
      </c>
      <c r="I1067" s="679"/>
      <c r="J1067" s="458">
        <f t="shared" si="18"/>
        <v>-2.52</v>
      </c>
      <c r="K1067" s="107"/>
      <c r="L1067" s="11"/>
    </row>
    <row r="1068" spans="3:12" ht="16.5" customHeight="1" x14ac:dyDescent="0.3">
      <c r="C1068" s="677" t="s">
        <v>966</v>
      </c>
      <c r="D1068" s="143" t="s">
        <v>130</v>
      </c>
      <c r="E1068" s="66" t="s">
        <v>121</v>
      </c>
      <c r="F1068" s="705">
        <v>1</v>
      </c>
      <c r="G1068" s="619">
        <v>8.3000000000000007</v>
      </c>
      <c r="H1068" s="679">
        <v>1.2</v>
      </c>
      <c r="I1068" s="679"/>
      <c r="J1068" s="458">
        <f t="shared" si="18"/>
        <v>9.9600000000000009</v>
      </c>
      <c r="K1068" s="107"/>
      <c r="L1068" s="11"/>
    </row>
    <row r="1069" spans="3:12" ht="16.5" customHeight="1" x14ac:dyDescent="0.3">
      <c r="C1069" s="677"/>
      <c r="D1069" s="143" t="s">
        <v>2297</v>
      </c>
      <c r="E1069" s="66"/>
      <c r="F1069" s="705">
        <v>-1</v>
      </c>
      <c r="G1069" s="619">
        <v>0.9</v>
      </c>
      <c r="H1069" s="679">
        <v>0.2</v>
      </c>
      <c r="I1069" s="679"/>
      <c r="J1069" s="458">
        <f t="shared" si="18"/>
        <v>-0.18000000000000002</v>
      </c>
      <c r="K1069" s="107"/>
      <c r="L1069" s="11"/>
    </row>
    <row r="1070" spans="3:12" ht="16.5" customHeight="1" x14ac:dyDescent="0.3">
      <c r="C1070" s="677" t="s">
        <v>967</v>
      </c>
      <c r="D1070" s="143" t="s">
        <v>177</v>
      </c>
      <c r="E1070" s="66" t="s">
        <v>786</v>
      </c>
      <c r="F1070" s="705">
        <v>1</v>
      </c>
      <c r="G1070" s="619">
        <v>10.5</v>
      </c>
      <c r="H1070" s="679">
        <v>1.6</v>
      </c>
      <c r="I1070" s="679"/>
      <c r="J1070" s="458">
        <f t="shared" si="18"/>
        <v>16.8</v>
      </c>
      <c r="K1070" s="107"/>
      <c r="L1070" s="11"/>
    </row>
    <row r="1071" spans="3:12" ht="16.5" customHeight="1" x14ac:dyDescent="0.3">
      <c r="C1071" s="677"/>
      <c r="D1071" s="143" t="s">
        <v>2297</v>
      </c>
      <c r="E1071" s="66"/>
      <c r="F1071" s="705">
        <v>-1</v>
      </c>
      <c r="G1071" s="619">
        <v>0.9</v>
      </c>
      <c r="H1071" s="679">
        <v>0.5</v>
      </c>
      <c r="I1071" s="679"/>
      <c r="J1071" s="458">
        <f t="shared" si="18"/>
        <v>-0.45</v>
      </c>
      <c r="K1071" s="107"/>
      <c r="L1071" s="11"/>
    </row>
    <row r="1072" spans="3:12" ht="16.5" customHeight="1" x14ac:dyDescent="0.3">
      <c r="C1072" s="677" t="s">
        <v>2256</v>
      </c>
      <c r="D1072" s="143" t="s">
        <v>1562</v>
      </c>
      <c r="E1072" s="66" t="s">
        <v>125</v>
      </c>
      <c r="F1072" s="705">
        <v>1</v>
      </c>
      <c r="G1072" s="619">
        <v>16.45</v>
      </c>
      <c r="H1072" s="679">
        <v>1.5</v>
      </c>
      <c r="I1072" s="679"/>
      <c r="J1072" s="458">
        <f t="shared" si="18"/>
        <v>24.674999999999997</v>
      </c>
      <c r="K1072" s="107"/>
      <c r="L1072" s="11"/>
    </row>
    <row r="1073" spans="3:12" s="303" customFormat="1" x14ac:dyDescent="0.2">
      <c r="C1073" s="677"/>
      <c r="D1073" s="143" t="s">
        <v>2297</v>
      </c>
      <c r="E1073" s="66"/>
      <c r="F1073" s="705">
        <v>-1</v>
      </c>
      <c r="G1073" s="619">
        <v>1.8</v>
      </c>
      <c r="H1073" s="679">
        <v>1</v>
      </c>
      <c r="I1073" s="679"/>
      <c r="J1073" s="458">
        <f t="shared" si="18"/>
        <v>-1.8</v>
      </c>
      <c r="K1073" s="107"/>
      <c r="L1073" s="11"/>
    </row>
    <row r="1074" spans="3:12" x14ac:dyDescent="0.3">
      <c r="C1074" s="677"/>
      <c r="D1074" s="143" t="s">
        <v>2297</v>
      </c>
      <c r="E1074" s="66"/>
      <c r="F1074" s="705">
        <v>-1</v>
      </c>
      <c r="G1074" s="619">
        <v>0.9</v>
      </c>
      <c r="H1074" s="679">
        <v>0.5</v>
      </c>
      <c r="I1074" s="679"/>
      <c r="J1074" s="458">
        <f t="shared" si="18"/>
        <v>-0.45</v>
      </c>
      <c r="K1074" s="107"/>
      <c r="L1074" s="11"/>
    </row>
    <row r="1075" spans="3:12" ht="16.5" customHeight="1" x14ac:dyDescent="0.3">
      <c r="C1075" s="677"/>
      <c r="D1075" s="143" t="s">
        <v>2297</v>
      </c>
      <c r="E1075" s="66"/>
      <c r="F1075" s="705">
        <v>-2</v>
      </c>
      <c r="G1075" s="619">
        <v>0.8</v>
      </c>
      <c r="H1075" s="679">
        <v>0.5</v>
      </c>
      <c r="I1075" s="679"/>
      <c r="J1075" s="458">
        <f t="shared" si="18"/>
        <v>-0.8</v>
      </c>
      <c r="K1075" s="107"/>
      <c r="L1075" s="11"/>
    </row>
    <row r="1076" spans="3:12" ht="16.5" customHeight="1" x14ac:dyDescent="0.3">
      <c r="C1076" s="677" t="s">
        <v>972</v>
      </c>
      <c r="D1076" s="143" t="s">
        <v>827</v>
      </c>
      <c r="E1076" s="66" t="s">
        <v>121</v>
      </c>
      <c r="F1076" s="705">
        <v>1</v>
      </c>
      <c r="G1076" s="619">
        <v>8.6</v>
      </c>
      <c r="H1076" s="679">
        <v>1.2</v>
      </c>
      <c r="I1076" s="679"/>
      <c r="J1076" s="458">
        <f t="shared" si="18"/>
        <v>10.319999999999999</v>
      </c>
      <c r="K1076" s="107"/>
      <c r="L1076" s="11"/>
    </row>
    <row r="1077" spans="3:12" ht="16.5" customHeight="1" x14ac:dyDescent="0.3">
      <c r="C1077" s="677"/>
      <c r="D1077" s="143" t="s">
        <v>2297</v>
      </c>
      <c r="E1077" s="66"/>
      <c r="F1077" s="705">
        <v>-1</v>
      </c>
      <c r="G1077" s="619">
        <v>0.8</v>
      </c>
      <c r="H1077" s="679">
        <v>0.2</v>
      </c>
      <c r="I1077" s="679"/>
      <c r="J1077" s="458">
        <f t="shared" si="18"/>
        <v>-0.16000000000000003</v>
      </c>
      <c r="K1077" s="107"/>
      <c r="L1077" s="11"/>
    </row>
    <row r="1078" spans="3:12" ht="16.5" customHeight="1" x14ac:dyDescent="0.3">
      <c r="C1078" s="677" t="s">
        <v>2185</v>
      </c>
      <c r="D1078" s="143" t="s">
        <v>826</v>
      </c>
      <c r="E1078" s="66" t="s">
        <v>121</v>
      </c>
      <c r="F1078" s="705">
        <v>1</v>
      </c>
      <c r="G1078" s="619">
        <v>9.6</v>
      </c>
      <c r="H1078" s="679">
        <v>1.5</v>
      </c>
      <c r="I1078" s="679"/>
      <c r="J1078" s="458">
        <f t="shared" si="18"/>
        <v>14.399999999999999</v>
      </c>
      <c r="K1078" s="107"/>
      <c r="L1078" s="11"/>
    </row>
    <row r="1079" spans="3:12" ht="16.5" customHeight="1" x14ac:dyDescent="0.3">
      <c r="C1079" s="677"/>
      <c r="D1079" s="143" t="s">
        <v>2297</v>
      </c>
      <c r="E1079" s="66"/>
      <c r="F1079" s="705">
        <v>-1</v>
      </c>
      <c r="G1079" s="619">
        <v>0.8</v>
      </c>
      <c r="H1079" s="679">
        <v>0.2</v>
      </c>
      <c r="I1079" s="679"/>
      <c r="J1079" s="458">
        <f t="shared" si="18"/>
        <v>-0.16000000000000003</v>
      </c>
      <c r="K1079" s="107"/>
      <c r="L1079" s="11"/>
    </row>
    <row r="1080" spans="3:12" ht="16.5" customHeight="1" x14ac:dyDescent="0.3">
      <c r="C1080" s="725" t="s">
        <v>975</v>
      </c>
      <c r="D1080" s="117" t="s">
        <v>142</v>
      </c>
      <c r="E1080" s="66" t="s">
        <v>121</v>
      </c>
      <c r="F1080" s="705">
        <v>1</v>
      </c>
      <c r="G1080" s="619">
        <v>8.1</v>
      </c>
      <c r="H1080" s="715">
        <v>1.2</v>
      </c>
      <c r="I1080" s="679"/>
      <c r="J1080" s="458">
        <f t="shared" si="18"/>
        <v>9.7199999999999989</v>
      </c>
      <c r="K1080" s="107"/>
      <c r="L1080" s="11"/>
    </row>
    <row r="1081" spans="3:12" ht="16.5" customHeight="1" x14ac:dyDescent="0.3">
      <c r="C1081" s="677"/>
      <c r="D1081" s="143" t="s">
        <v>2297</v>
      </c>
      <c r="E1081" s="66"/>
      <c r="F1081" s="705">
        <v>-1</v>
      </c>
      <c r="G1081" s="619">
        <v>0.9</v>
      </c>
      <c r="H1081" s="679">
        <v>0.2</v>
      </c>
      <c r="I1081" s="679"/>
      <c r="J1081" s="458">
        <f t="shared" si="18"/>
        <v>-0.18000000000000002</v>
      </c>
      <c r="K1081" s="107"/>
      <c r="L1081" s="11"/>
    </row>
    <row r="1082" spans="3:12" ht="16.5" customHeight="1" x14ac:dyDescent="0.3">
      <c r="C1082" s="677" t="s">
        <v>976</v>
      </c>
      <c r="D1082" s="143" t="s">
        <v>1059</v>
      </c>
      <c r="E1082" s="66" t="s">
        <v>782</v>
      </c>
      <c r="F1082" s="705">
        <v>1</v>
      </c>
      <c r="G1082" s="619">
        <v>8.1</v>
      </c>
      <c r="H1082" s="679">
        <v>1</v>
      </c>
      <c r="I1082" s="679"/>
      <c r="J1082" s="458">
        <f t="shared" si="18"/>
        <v>8.1</v>
      </c>
      <c r="K1082" s="107"/>
      <c r="L1082" s="11"/>
    </row>
    <row r="1083" spans="3:12" ht="16.5" customHeight="1" x14ac:dyDescent="0.3">
      <c r="C1083" s="725" t="s">
        <v>978</v>
      </c>
      <c r="D1083" s="117" t="s">
        <v>140</v>
      </c>
      <c r="E1083" s="66" t="s">
        <v>782</v>
      </c>
      <c r="F1083" s="705">
        <v>1</v>
      </c>
      <c r="G1083" s="619">
        <v>11.8</v>
      </c>
      <c r="H1083" s="715">
        <v>1</v>
      </c>
      <c r="I1083" s="679"/>
      <c r="J1083" s="458">
        <f t="shared" si="18"/>
        <v>11.8</v>
      </c>
      <c r="K1083" s="107"/>
      <c r="L1083" s="11"/>
    </row>
    <row r="1084" spans="3:12" ht="16.5" customHeight="1" x14ac:dyDescent="0.3">
      <c r="C1084" s="677" t="s">
        <v>979</v>
      </c>
      <c r="D1084" s="143" t="s">
        <v>159</v>
      </c>
      <c r="E1084" s="66" t="s">
        <v>128</v>
      </c>
      <c r="F1084" s="705">
        <v>1</v>
      </c>
      <c r="G1084" s="619">
        <v>12.7</v>
      </c>
      <c r="H1084" s="679">
        <v>3</v>
      </c>
      <c r="I1084" s="679"/>
      <c r="J1084" s="458">
        <f t="shared" si="18"/>
        <v>38.099999999999994</v>
      </c>
      <c r="K1084" s="107"/>
      <c r="L1084" s="11"/>
    </row>
    <row r="1085" spans="3:12" ht="16.5" customHeight="1" x14ac:dyDescent="0.3">
      <c r="C1085" s="677"/>
      <c r="D1085" s="143" t="s">
        <v>2345</v>
      </c>
      <c r="E1085" s="66"/>
      <c r="F1085" s="705">
        <v>-1</v>
      </c>
      <c r="G1085" s="619">
        <v>2.2999999999999998</v>
      </c>
      <c r="H1085" s="679">
        <v>2.5</v>
      </c>
      <c r="I1085" s="679"/>
      <c r="J1085" s="458">
        <f t="shared" si="18"/>
        <v>-5.75</v>
      </c>
      <c r="K1085" s="107"/>
      <c r="L1085" s="11"/>
    </row>
    <row r="1086" spans="3:12" s="303" customFormat="1" x14ac:dyDescent="0.2">
      <c r="C1086" s="677"/>
      <c r="D1086" s="143" t="s">
        <v>2371</v>
      </c>
      <c r="E1086" s="66"/>
      <c r="F1086" s="705">
        <v>-1</v>
      </c>
      <c r="G1086" s="619">
        <v>1.2</v>
      </c>
      <c r="H1086" s="679">
        <v>1.4</v>
      </c>
      <c r="I1086" s="679"/>
      <c r="J1086" s="458">
        <f t="shared" si="18"/>
        <v>-1.68</v>
      </c>
      <c r="K1086" s="107"/>
      <c r="L1086" s="11"/>
    </row>
    <row r="1087" spans="3:12" x14ac:dyDescent="0.3">
      <c r="C1087" s="677" t="s">
        <v>980</v>
      </c>
      <c r="D1087" s="143" t="s">
        <v>155</v>
      </c>
      <c r="E1087" s="66" t="s">
        <v>128</v>
      </c>
      <c r="F1087" s="705">
        <v>1</v>
      </c>
      <c r="G1087" s="619">
        <v>14.6</v>
      </c>
      <c r="H1087" s="679">
        <v>3</v>
      </c>
      <c r="I1087" s="679"/>
      <c r="J1087" s="458">
        <f t="shared" si="18"/>
        <v>43.8</v>
      </c>
      <c r="K1087" s="107"/>
      <c r="L1087" s="11"/>
    </row>
    <row r="1088" spans="3:12" ht="16.5" customHeight="1" x14ac:dyDescent="0.3">
      <c r="C1088" s="677"/>
      <c r="D1088" s="143" t="s">
        <v>2345</v>
      </c>
      <c r="E1088" s="66"/>
      <c r="F1088" s="705">
        <v>-1</v>
      </c>
      <c r="G1088" s="619">
        <v>2</v>
      </c>
      <c r="H1088" s="679">
        <v>2.5</v>
      </c>
      <c r="I1088" s="679"/>
      <c r="J1088" s="458">
        <f t="shared" si="18"/>
        <v>-5</v>
      </c>
      <c r="K1088" s="107"/>
      <c r="L1088" s="11"/>
    </row>
    <row r="1089" spans="3:12" x14ac:dyDescent="0.3">
      <c r="C1089" s="677"/>
      <c r="D1089" s="143" t="s">
        <v>2371</v>
      </c>
      <c r="E1089" s="66"/>
      <c r="F1089" s="705">
        <v>-1</v>
      </c>
      <c r="G1089" s="619">
        <v>1.8</v>
      </c>
      <c r="H1089" s="679">
        <v>1.4</v>
      </c>
      <c r="I1089" s="679"/>
      <c r="J1089" s="458">
        <f t="shared" si="18"/>
        <v>-2.52</v>
      </c>
      <c r="K1089" s="107"/>
      <c r="L1089" s="11"/>
    </row>
    <row r="1090" spans="3:12" x14ac:dyDescent="0.3">
      <c r="C1090" s="677" t="s">
        <v>995</v>
      </c>
      <c r="D1090" s="143" t="s">
        <v>566</v>
      </c>
      <c r="E1090" s="66" t="s">
        <v>125</v>
      </c>
      <c r="F1090" s="705">
        <v>1</v>
      </c>
      <c r="G1090" s="619">
        <v>32.1</v>
      </c>
      <c r="H1090" s="679">
        <v>1.5</v>
      </c>
      <c r="I1090" s="679"/>
      <c r="J1090" s="458">
        <f t="shared" si="18"/>
        <v>48.150000000000006</v>
      </c>
      <c r="K1090" s="107"/>
      <c r="L1090" s="11"/>
    </row>
    <row r="1091" spans="3:12" x14ac:dyDescent="0.3">
      <c r="C1091" s="677"/>
      <c r="D1091" s="143" t="s">
        <v>2297</v>
      </c>
      <c r="E1091" s="66"/>
      <c r="F1091" s="705">
        <v>-2</v>
      </c>
      <c r="G1091" s="619">
        <v>1.8</v>
      </c>
      <c r="H1091" s="679">
        <v>1</v>
      </c>
      <c r="I1091" s="679"/>
      <c r="J1091" s="458">
        <f t="shared" si="18"/>
        <v>-3.6</v>
      </c>
      <c r="K1091" s="107"/>
      <c r="L1091" s="11"/>
    </row>
    <row r="1092" spans="3:12" x14ac:dyDescent="0.3">
      <c r="C1092" s="677"/>
      <c r="D1092" s="143" t="s">
        <v>2297</v>
      </c>
      <c r="E1092" s="66"/>
      <c r="F1092" s="705">
        <v>-1</v>
      </c>
      <c r="G1092" s="619">
        <v>1.2</v>
      </c>
      <c r="H1092" s="679">
        <v>0.5</v>
      </c>
      <c r="I1092" s="679"/>
      <c r="J1092" s="458">
        <f t="shared" si="18"/>
        <v>-0.6</v>
      </c>
      <c r="K1092" s="107"/>
      <c r="L1092" s="11"/>
    </row>
    <row r="1093" spans="3:12" x14ac:dyDescent="0.3">
      <c r="C1093" s="677"/>
      <c r="D1093" s="143" t="s">
        <v>2297</v>
      </c>
      <c r="E1093" s="66"/>
      <c r="F1093" s="705">
        <v>-3</v>
      </c>
      <c r="G1093" s="619">
        <v>0.9</v>
      </c>
      <c r="H1093" s="679">
        <v>0.5</v>
      </c>
      <c r="I1093" s="679"/>
      <c r="J1093" s="458">
        <f t="shared" si="18"/>
        <v>-1.35</v>
      </c>
      <c r="K1093" s="107"/>
      <c r="L1093" s="11"/>
    </row>
    <row r="1094" spans="3:12" x14ac:dyDescent="0.3">
      <c r="C1094" s="677"/>
      <c r="D1094" s="143" t="s">
        <v>2297</v>
      </c>
      <c r="E1094" s="66"/>
      <c r="F1094" s="705">
        <v>-1</v>
      </c>
      <c r="G1094" s="619">
        <v>0.8</v>
      </c>
      <c r="H1094" s="679">
        <v>0.5</v>
      </c>
      <c r="I1094" s="679"/>
      <c r="J1094" s="458">
        <f t="shared" si="18"/>
        <v>-0.4</v>
      </c>
      <c r="K1094" s="107"/>
      <c r="L1094" s="11"/>
    </row>
    <row r="1095" spans="3:12" x14ac:dyDescent="0.3">
      <c r="C1095" s="677"/>
      <c r="D1095" s="143" t="s">
        <v>2297</v>
      </c>
      <c r="E1095" s="66"/>
      <c r="F1095" s="705">
        <v>-1</v>
      </c>
      <c r="G1095" s="619">
        <v>0.6</v>
      </c>
      <c r="H1095" s="679">
        <v>0.5</v>
      </c>
      <c r="I1095" s="679"/>
      <c r="J1095" s="458">
        <f t="shared" si="18"/>
        <v>-0.3</v>
      </c>
      <c r="K1095" s="107"/>
      <c r="L1095" s="11"/>
    </row>
    <row r="1096" spans="3:12" x14ac:dyDescent="0.3">
      <c r="C1096" s="677"/>
      <c r="D1096" s="143" t="s">
        <v>2345</v>
      </c>
      <c r="E1096" s="66"/>
      <c r="F1096" s="705">
        <v>-1</v>
      </c>
      <c r="G1096" s="619">
        <v>2.2999999999999998</v>
      </c>
      <c r="H1096" s="679">
        <v>1</v>
      </c>
      <c r="I1096" s="679"/>
      <c r="J1096" s="458">
        <f t="shared" si="18"/>
        <v>-2.2999999999999998</v>
      </c>
      <c r="K1096" s="107"/>
      <c r="L1096" s="11"/>
    </row>
    <row r="1097" spans="3:12" x14ac:dyDescent="0.3">
      <c r="C1097" s="677"/>
      <c r="D1097" s="143" t="s">
        <v>2345</v>
      </c>
      <c r="E1097" s="66"/>
      <c r="F1097" s="705">
        <v>-1</v>
      </c>
      <c r="G1097" s="619">
        <v>2</v>
      </c>
      <c r="H1097" s="679">
        <v>1</v>
      </c>
      <c r="I1097" s="679"/>
      <c r="J1097" s="458">
        <f t="shared" si="18"/>
        <v>-2</v>
      </c>
      <c r="K1097" s="107"/>
      <c r="L1097" s="11"/>
    </row>
    <row r="1098" spans="3:12" x14ac:dyDescent="0.3">
      <c r="C1098" s="677"/>
      <c r="D1098" s="143" t="s">
        <v>4158</v>
      </c>
      <c r="E1098" s="66"/>
      <c r="F1098" s="705">
        <v>-1</v>
      </c>
      <c r="G1098" s="619">
        <v>0.4</v>
      </c>
      <c r="H1098" s="679">
        <v>0.05</v>
      </c>
      <c r="I1098" s="679"/>
      <c r="J1098" s="458">
        <f t="shared" si="18"/>
        <v>-2.0000000000000004E-2</v>
      </c>
      <c r="K1098" s="107"/>
      <c r="L1098" s="11"/>
    </row>
    <row r="1099" spans="3:12" x14ac:dyDescent="0.3">
      <c r="C1099" s="728"/>
      <c r="D1099" s="728"/>
      <c r="E1099" s="728"/>
      <c r="F1099" s="728"/>
      <c r="G1099" s="728"/>
      <c r="H1099" s="728"/>
      <c r="I1099" s="728"/>
      <c r="J1099" s="458"/>
      <c r="K1099" s="728"/>
      <c r="L1099" s="728"/>
    </row>
    <row r="1100" spans="3:12" x14ac:dyDescent="0.3">
      <c r="C1100" s="677"/>
      <c r="D1100" s="690" t="s">
        <v>1018</v>
      </c>
      <c r="E1100" s="66"/>
      <c r="F1100" s="705"/>
      <c r="G1100" s="619"/>
      <c r="H1100" s="679"/>
      <c r="I1100" s="679"/>
      <c r="J1100" s="458"/>
      <c r="K1100" s="107"/>
      <c r="L1100" s="11"/>
    </row>
    <row r="1101" spans="3:12" x14ac:dyDescent="0.3">
      <c r="C1101" s="677" t="s">
        <v>2313</v>
      </c>
      <c r="D1101" s="143" t="s">
        <v>360</v>
      </c>
      <c r="E1101" s="66" t="s">
        <v>125</v>
      </c>
      <c r="F1101" s="705">
        <v>1</v>
      </c>
      <c r="G1101" s="619">
        <v>49.2</v>
      </c>
      <c r="H1101" s="679">
        <v>1.5</v>
      </c>
      <c r="I1101" s="679"/>
      <c r="J1101" s="458">
        <f t="shared" si="18"/>
        <v>73.800000000000011</v>
      </c>
      <c r="K1101" s="107"/>
      <c r="L1101" s="11"/>
    </row>
    <row r="1102" spans="3:12" x14ac:dyDescent="0.3">
      <c r="C1102" s="677"/>
      <c r="D1102" s="143" t="s">
        <v>2297</v>
      </c>
      <c r="E1102" s="66"/>
      <c r="F1102" s="705">
        <v>-2</v>
      </c>
      <c r="G1102" s="619">
        <v>1.8</v>
      </c>
      <c r="H1102" s="679">
        <v>0.5</v>
      </c>
      <c r="I1102" s="679"/>
      <c r="J1102" s="458">
        <f t="shared" si="18"/>
        <v>-1.8</v>
      </c>
      <c r="K1102" s="107"/>
      <c r="L1102" s="11"/>
    </row>
    <row r="1103" spans="3:12" x14ac:dyDescent="0.3">
      <c r="C1103" s="677"/>
      <c r="D1103" s="143"/>
      <c r="E1103" s="66" t="s">
        <v>632</v>
      </c>
      <c r="F1103" s="705">
        <v>-1</v>
      </c>
      <c r="G1103" s="619">
        <v>2.85</v>
      </c>
      <c r="H1103" s="679">
        <v>1</v>
      </c>
      <c r="I1103" s="679"/>
      <c r="J1103" s="458">
        <f t="shared" si="18"/>
        <v>-2.85</v>
      </c>
      <c r="K1103" s="107"/>
      <c r="L1103" s="11"/>
    </row>
    <row r="1104" spans="3:12" x14ac:dyDescent="0.3">
      <c r="C1104" s="677"/>
      <c r="D1104" s="143"/>
      <c r="E1104" s="66" t="s">
        <v>1016</v>
      </c>
      <c r="F1104" s="705">
        <v>-1</v>
      </c>
      <c r="G1104" s="619">
        <v>3.45</v>
      </c>
      <c r="H1104" s="679">
        <v>1</v>
      </c>
      <c r="I1104" s="679"/>
      <c r="J1104" s="458">
        <f t="shared" si="18"/>
        <v>-3.45</v>
      </c>
      <c r="K1104" s="107"/>
      <c r="L1104" s="11"/>
    </row>
    <row r="1105" spans="3:12" x14ac:dyDescent="0.3">
      <c r="C1105" s="677" t="s">
        <v>1371</v>
      </c>
      <c r="D1105" s="143" t="s">
        <v>1019</v>
      </c>
      <c r="E1105" s="66" t="s">
        <v>131</v>
      </c>
      <c r="F1105" s="705">
        <v>1</v>
      </c>
      <c r="G1105" s="619">
        <v>25.6</v>
      </c>
      <c r="H1105" s="679">
        <v>1.07</v>
      </c>
      <c r="I1105" s="679"/>
      <c r="J1105" s="458">
        <f t="shared" si="18"/>
        <v>27.392000000000003</v>
      </c>
      <c r="K1105" s="107"/>
      <c r="L1105" s="11"/>
    </row>
    <row r="1106" spans="3:12" x14ac:dyDescent="0.3">
      <c r="C1106" s="677" t="s">
        <v>1372</v>
      </c>
      <c r="D1106" s="143" t="s">
        <v>122</v>
      </c>
      <c r="E1106" s="66" t="s">
        <v>788</v>
      </c>
      <c r="F1106" s="705">
        <v>1</v>
      </c>
      <c r="G1106" s="619">
        <v>7.5</v>
      </c>
      <c r="H1106" s="679">
        <v>1.9</v>
      </c>
      <c r="I1106" s="679"/>
      <c r="J1106" s="458">
        <f t="shared" si="18"/>
        <v>14.25</v>
      </c>
      <c r="K1106" s="107"/>
      <c r="L1106" s="11"/>
    </row>
    <row r="1107" spans="3:12" x14ac:dyDescent="0.3">
      <c r="C1107" s="677"/>
      <c r="D1107" s="143" t="s">
        <v>2297</v>
      </c>
      <c r="E1107" s="66"/>
      <c r="F1107" s="705">
        <v>-1</v>
      </c>
      <c r="G1107" s="619">
        <v>0.8</v>
      </c>
      <c r="H1107" s="679">
        <v>1.4</v>
      </c>
      <c r="I1107" s="679"/>
      <c r="J1107" s="458">
        <f t="shared" ref="J1107:J1170" si="19">PRODUCT(F1107:I1107)</f>
        <v>-1.1199999999999999</v>
      </c>
      <c r="K1107" s="107"/>
      <c r="L1107" s="11"/>
    </row>
    <row r="1108" spans="3:12" x14ac:dyDescent="0.3">
      <c r="C1108" s="677"/>
      <c r="D1108" s="143" t="s">
        <v>2371</v>
      </c>
      <c r="E1108" s="66"/>
      <c r="F1108" s="705">
        <v>-1</v>
      </c>
      <c r="G1108" s="619">
        <v>0.9</v>
      </c>
      <c r="H1108" s="679">
        <v>0.5</v>
      </c>
      <c r="I1108" s="679"/>
      <c r="J1108" s="458">
        <f t="shared" si="19"/>
        <v>-0.45</v>
      </c>
      <c r="K1108" s="107"/>
      <c r="L1108" s="11"/>
    </row>
    <row r="1109" spans="3:12" x14ac:dyDescent="0.3">
      <c r="C1109" s="728"/>
      <c r="D1109" s="728"/>
      <c r="E1109" s="728"/>
      <c r="F1109" s="728"/>
      <c r="G1109" s="728"/>
      <c r="H1109" s="728"/>
      <c r="I1109" s="728"/>
      <c r="J1109" s="458"/>
      <c r="K1109" s="728"/>
      <c r="L1109" s="728"/>
    </row>
    <row r="1110" spans="3:12" x14ac:dyDescent="0.3">
      <c r="C1110" s="677"/>
      <c r="D1110" s="690" t="s">
        <v>1021</v>
      </c>
      <c r="E1110" s="66"/>
      <c r="F1110" s="705"/>
      <c r="G1110" s="619"/>
      <c r="H1110" s="679"/>
      <c r="I1110" s="679"/>
      <c r="J1110" s="458"/>
      <c r="K1110" s="107"/>
      <c r="L1110" s="11"/>
    </row>
    <row r="1111" spans="3:12" x14ac:dyDescent="0.3">
      <c r="C1111" s="677" t="s">
        <v>1050</v>
      </c>
      <c r="D1111" s="143" t="s">
        <v>144</v>
      </c>
      <c r="E1111" s="66" t="s">
        <v>125</v>
      </c>
      <c r="F1111" s="705">
        <v>1</v>
      </c>
      <c r="G1111" s="619">
        <v>26.95</v>
      </c>
      <c r="H1111" s="679">
        <v>1.5</v>
      </c>
      <c r="I1111" s="679"/>
      <c r="J1111" s="458">
        <f t="shared" si="19"/>
        <v>40.424999999999997</v>
      </c>
      <c r="K1111" s="107"/>
      <c r="L1111" s="11"/>
    </row>
    <row r="1112" spans="3:12" x14ac:dyDescent="0.3">
      <c r="C1112" s="677"/>
      <c r="D1112" s="143" t="s">
        <v>2297</v>
      </c>
      <c r="E1112" s="66"/>
      <c r="F1112" s="705">
        <v>-1</v>
      </c>
      <c r="G1112" s="619">
        <v>1.8</v>
      </c>
      <c r="H1112" s="679">
        <v>1</v>
      </c>
      <c r="I1112" s="679"/>
      <c r="J1112" s="458">
        <f t="shared" si="19"/>
        <v>-1.8</v>
      </c>
      <c r="K1112" s="107"/>
      <c r="L1112" s="11"/>
    </row>
    <row r="1113" spans="3:12" x14ac:dyDescent="0.3">
      <c r="C1113" s="677"/>
      <c r="D1113" s="143" t="s">
        <v>2297</v>
      </c>
      <c r="E1113" s="66"/>
      <c r="F1113" s="705">
        <v>-1</v>
      </c>
      <c r="G1113" s="619">
        <v>1.2</v>
      </c>
      <c r="H1113" s="679">
        <v>1</v>
      </c>
      <c r="I1113" s="679"/>
      <c r="J1113" s="458">
        <f>PRODUCT(F1113:I1113)</f>
        <v>-1.2</v>
      </c>
      <c r="K1113" s="107"/>
      <c r="L1113" s="11"/>
    </row>
    <row r="1114" spans="3:12" x14ac:dyDescent="0.3">
      <c r="C1114" s="677"/>
      <c r="D1114" s="143" t="s">
        <v>2297</v>
      </c>
      <c r="E1114" s="66"/>
      <c r="F1114" s="705">
        <v>-2</v>
      </c>
      <c r="G1114" s="619">
        <v>1</v>
      </c>
      <c r="H1114" s="679">
        <v>0.5</v>
      </c>
      <c r="I1114" s="679"/>
      <c r="J1114" s="458">
        <f t="shared" si="19"/>
        <v>-1</v>
      </c>
      <c r="K1114" s="107"/>
      <c r="L1114" s="11"/>
    </row>
    <row r="1115" spans="3:12" x14ac:dyDescent="0.3">
      <c r="C1115" s="677" t="s">
        <v>1047</v>
      </c>
      <c r="D1115" s="143" t="s">
        <v>122</v>
      </c>
      <c r="E1115" s="66" t="s">
        <v>120</v>
      </c>
      <c r="F1115" s="705">
        <v>1</v>
      </c>
      <c r="G1115" s="619">
        <v>8.8000000000000007</v>
      </c>
      <c r="H1115" s="679">
        <v>1.8</v>
      </c>
      <c r="I1115" s="679"/>
      <c r="J1115" s="458">
        <f t="shared" si="19"/>
        <v>15.840000000000002</v>
      </c>
      <c r="K1115" s="107"/>
      <c r="L1115" s="11"/>
    </row>
    <row r="1116" spans="3:12" x14ac:dyDescent="0.3">
      <c r="C1116" s="677"/>
      <c r="D1116" s="143" t="s">
        <v>2297</v>
      </c>
      <c r="E1116" s="66"/>
      <c r="F1116" s="705">
        <v>-1</v>
      </c>
      <c r="G1116" s="619">
        <v>1</v>
      </c>
      <c r="H1116" s="679">
        <v>0.8</v>
      </c>
      <c r="I1116" s="679"/>
      <c r="J1116" s="458">
        <f t="shared" si="19"/>
        <v>-0.8</v>
      </c>
      <c r="K1116" s="107"/>
      <c r="L1116" s="11"/>
    </row>
    <row r="1117" spans="3:12" x14ac:dyDescent="0.3">
      <c r="C1117" s="677" t="s">
        <v>1049</v>
      </c>
      <c r="D1117" s="143" t="s">
        <v>122</v>
      </c>
      <c r="E1117" s="66" t="s">
        <v>120</v>
      </c>
      <c r="F1117" s="705">
        <v>1</v>
      </c>
      <c r="G1117" s="619">
        <v>8.8000000000000007</v>
      </c>
      <c r="H1117" s="679">
        <v>1.8</v>
      </c>
      <c r="I1117" s="679"/>
      <c r="J1117" s="458">
        <f t="shared" si="19"/>
        <v>15.840000000000002</v>
      </c>
      <c r="K1117" s="107"/>
      <c r="L1117" s="11"/>
    </row>
    <row r="1118" spans="3:12" x14ac:dyDescent="0.3">
      <c r="C1118" s="677"/>
      <c r="D1118" s="143" t="s">
        <v>2297</v>
      </c>
      <c r="E1118" s="66"/>
      <c r="F1118" s="705">
        <v>-1</v>
      </c>
      <c r="G1118" s="619">
        <v>1</v>
      </c>
      <c r="H1118" s="679">
        <v>0.8</v>
      </c>
      <c r="I1118" s="679"/>
      <c r="J1118" s="458">
        <f t="shared" si="19"/>
        <v>-0.8</v>
      </c>
      <c r="K1118" s="107"/>
      <c r="L1118" s="11"/>
    </row>
    <row r="1119" spans="3:12" x14ac:dyDescent="0.3">
      <c r="C1119" s="677" t="s">
        <v>1071</v>
      </c>
      <c r="D1119" s="143" t="s">
        <v>187</v>
      </c>
      <c r="E1119" s="66" t="s">
        <v>128</v>
      </c>
      <c r="F1119" s="705">
        <v>1</v>
      </c>
      <c r="G1119" s="619">
        <v>10.199999999999999</v>
      </c>
      <c r="H1119" s="679">
        <v>3</v>
      </c>
      <c r="I1119" s="679"/>
      <c r="J1119" s="458">
        <f t="shared" si="19"/>
        <v>30.599999999999998</v>
      </c>
      <c r="K1119" s="107"/>
      <c r="L1119" s="11"/>
    </row>
    <row r="1120" spans="3:12" x14ac:dyDescent="0.3">
      <c r="C1120" s="677"/>
      <c r="D1120" s="143" t="s">
        <v>2297</v>
      </c>
      <c r="E1120" s="66"/>
      <c r="F1120" s="705">
        <v>-1</v>
      </c>
      <c r="G1120" s="619">
        <v>0.8</v>
      </c>
      <c r="H1120" s="679">
        <v>2</v>
      </c>
      <c r="I1120" s="679"/>
      <c r="J1120" s="458">
        <f t="shared" si="19"/>
        <v>-1.6</v>
      </c>
      <c r="K1120" s="107"/>
      <c r="L1120" s="11"/>
    </row>
    <row r="1121" spans="3:12" x14ac:dyDescent="0.3">
      <c r="C1121" s="677"/>
      <c r="D1121" s="143" t="s">
        <v>2303</v>
      </c>
      <c r="E1121" s="66"/>
      <c r="F1121" s="705">
        <v>-1</v>
      </c>
      <c r="G1121" s="619">
        <v>2.4</v>
      </c>
      <c r="H1121" s="679">
        <v>2.5</v>
      </c>
      <c r="I1121" s="679"/>
      <c r="J1121" s="458">
        <f t="shared" si="19"/>
        <v>-6</v>
      </c>
      <c r="K1121" s="107"/>
      <c r="L1121" s="11"/>
    </row>
    <row r="1122" spans="3:12" x14ac:dyDescent="0.3">
      <c r="C1122" s="677" t="s">
        <v>1074</v>
      </c>
      <c r="D1122" s="143" t="s">
        <v>158</v>
      </c>
      <c r="E1122" s="66" t="s">
        <v>128</v>
      </c>
      <c r="F1122" s="705">
        <v>1</v>
      </c>
      <c r="G1122" s="619">
        <v>15.9</v>
      </c>
      <c r="H1122" s="679">
        <v>3</v>
      </c>
      <c r="I1122" s="679"/>
      <c r="J1122" s="458">
        <f t="shared" si="19"/>
        <v>47.7</v>
      </c>
      <c r="K1122" s="107"/>
      <c r="L1122" s="11"/>
    </row>
    <row r="1123" spans="3:12" x14ac:dyDescent="0.3">
      <c r="C1123" s="677"/>
      <c r="D1123" s="143" t="s">
        <v>2297</v>
      </c>
      <c r="E1123" s="66"/>
      <c r="F1123" s="705">
        <v>-2</v>
      </c>
      <c r="G1123" s="619">
        <v>0.9</v>
      </c>
      <c r="H1123" s="679">
        <v>2</v>
      </c>
      <c r="I1123" s="679"/>
      <c r="J1123" s="458">
        <f t="shared" si="19"/>
        <v>-3.6</v>
      </c>
      <c r="K1123" s="107"/>
      <c r="L1123" s="11"/>
    </row>
    <row r="1124" spans="3:12" x14ac:dyDescent="0.3">
      <c r="C1124" s="677"/>
      <c r="D1124" s="143" t="s">
        <v>2297</v>
      </c>
      <c r="E1124" s="66"/>
      <c r="F1124" s="705">
        <v>-1</v>
      </c>
      <c r="G1124" s="619">
        <v>0.8</v>
      </c>
      <c r="H1124" s="679">
        <v>2</v>
      </c>
      <c r="I1124" s="679"/>
      <c r="J1124" s="458">
        <f t="shared" si="19"/>
        <v>-1.6</v>
      </c>
      <c r="K1124" s="107"/>
      <c r="L1124" s="11"/>
    </row>
    <row r="1125" spans="3:12" x14ac:dyDescent="0.3">
      <c r="C1125" s="677"/>
      <c r="D1125" s="143" t="s">
        <v>2303</v>
      </c>
      <c r="E1125" s="66"/>
      <c r="F1125" s="705">
        <v>-1</v>
      </c>
      <c r="G1125" s="619">
        <v>4.8</v>
      </c>
      <c r="H1125" s="679">
        <v>2.5</v>
      </c>
      <c r="I1125" s="679"/>
      <c r="J1125" s="458">
        <f t="shared" si="19"/>
        <v>-12</v>
      </c>
      <c r="K1125" s="107"/>
      <c r="L1125" s="11"/>
    </row>
    <row r="1126" spans="3:12" x14ac:dyDescent="0.3">
      <c r="C1126" s="677" t="s">
        <v>2233</v>
      </c>
      <c r="D1126" s="143" t="s">
        <v>144</v>
      </c>
      <c r="E1126" s="66" t="s">
        <v>125</v>
      </c>
      <c r="F1126" s="705">
        <v>1</v>
      </c>
      <c r="G1126" s="619">
        <v>29.4</v>
      </c>
      <c r="H1126" s="679">
        <v>1.5</v>
      </c>
      <c r="I1126" s="679"/>
      <c r="J1126" s="458">
        <f t="shared" si="19"/>
        <v>44.099999999999994</v>
      </c>
      <c r="K1126" s="107"/>
      <c r="L1126" s="11"/>
    </row>
    <row r="1127" spans="3:12" x14ac:dyDescent="0.3">
      <c r="C1127" s="677"/>
      <c r="D1127" s="143" t="s">
        <v>2297</v>
      </c>
      <c r="E1127" s="66"/>
      <c r="F1127" s="705">
        <v>-2</v>
      </c>
      <c r="G1127" s="619">
        <v>1.2</v>
      </c>
      <c r="H1127" s="679">
        <v>1</v>
      </c>
      <c r="I1127" s="679"/>
      <c r="J1127" s="458">
        <f t="shared" si="19"/>
        <v>-2.4</v>
      </c>
      <c r="K1127" s="107"/>
      <c r="L1127" s="11"/>
    </row>
    <row r="1128" spans="3:12" x14ac:dyDescent="0.3">
      <c r="C1128" s="677"/>
      <c r="D1128" s="143" t="s">
        <v>2297</v>
      </c>
      <c r="E1128" s="66"/>
      <c r="F1128" s="705">
        <v>-2</v>
      </c>
      <c r="G1128" s="619">
        <v>0.9</v>
      </c>
      <c r="H1128" s="679">
        <v>0.5</v>
      </c>
      <c r="I1128" s="679"/>
      <c r="J1128" s="458">
        <f t="shared" si="19"/>
        <v>-0.9</v>
      </c>
      <c r="K1128" s="107"/>
      <c r="L1128" s="11"/>
    </row>
    <row r="1129" spans="3:12" x14ac:dyDescent="0.3">
      <c r="C1129" s="677"/>
      <c r="D1129" s="143" t="s">
        <v>2345</v>
      </c>
      <c r="E1129" s="66"/>
      <c r="F1129" s="705">
        <v>-1</v>
      </c>
      <c r="G1129" s="619">
        <v>3.2</v>
      </c>
      <c r="H1129" s="679">
        <v>1</v>
      </c>
      <c r="I1129" s="679"/>
      <c r="J1129" s="458">
        <f t="shared" si="19"/>
        <v>-3.2</v>
      </c>
      <c r="K1129" s="107"/>
      <c r="L1129" s="11"/>
    </row>
    <row r="1130" spans="3:12" x14ac:dyDescent="0.3">
      <c r="C1130" s="677"/>
      <c r="D1130" s="143" t="s">
        <v>2345</v>
      </c>
      <c r="E1130" s="66"/>
      <c r="F1130" s="705">
        <v>-1</v>
      </c>
      <c r="G1130" s="619">
        <v>6.85</v>
      </c>
      <c r="H1130" s="679">
        <v>0.9</v>
      </c>
      <c r="I1130" s="679"/>
      <c r="J1130" s="458">
        <f t="shared" si="19"/>
        <v>-6.165</v>
      </c>
      <c r="K1130" s="107"/>
      <c r="L1130" s="11"/>
    </row>
    <row r="1131" spans="3:12" x14ac:dyDescent="0.3">
      <c r="C1131" s="677"/>
      <c r="D1131" s="143" t="s">
        <v>2303</v>
      </c>
      <c r="E1131" s="66"/>
      <c r="F1131" s="705">
        <v>-3</v>
      </c>
      <c r="G1131" s="619">
        <v>1.2</v>
      </c>
      <c r="H1131" s="679">
        <v>1</v>
      </c>
      <c r="I1131" s="679"/>
      <c r="J1131" s="458">
        <f t="shared" si="19"/>
        <v>-3.5999999999999996</v>
      </c>
      <c r="K1131" s="107"/>
      <c r="L1131" s="11"/>
    </row>
    <row r="1132" spans="3:12" x14ac:dyDescent="0.3">
      <c r="C1132" s="677" t="s">
        <v>1044</v>
      </c>
      <c r="D1132" s="143" t="s">
        <v>2314</v>
      </c>
      <c r="E1132" s="66" t="s">
        <v>128</v>
      </c>
      <c r="F1132" s="705">
        <v>1</v>
      </c>
      <c r="G1132" s="619">
        <v>13.9</v>
      </c>
      <c r="H1132" s="679">
        <v>3</v>
      </c>
      <c r="I1132" s="679"/>
      <c r="J1132" s="458">
        <f t="shared" si="19"/>
        <v>41.7</v>
      </c>
      <c r="K1132" s="107"/>
      <c r="L1132" s="11"/>
    </row>
    <row r="1133" spans="3:12" x14ac:dyDescent="0.3">
      <c r="C1133" s="677"/>
      <c r="D1133" s="143" t="s">
        <v>2345</v>
      </c>
      <c r="E1133" s="66"/>
      <c r="F1133" s="705">
        <v>-1</v>
      </c>
      <c r="G1133" s="619">
        <v>3</v>
      </c>
      <c r="H1133" s="679">
        <v>2.5</v>
      </c>
      <c r="I1133" s="679"/>
      <c r="J1133" s="458">
        <f t="shared" si="19"/>
        <v>-7.5</v>
      </c>
      <c r="K1133" s="107"/>
      <c r="L1133" s="11"/>
    </row>
    <row r="1134" spans="3:12" x14ac:dyDescent="0.3">
      <c r="C1134" s="677" t="s">
        <v>1042</v>
      </c>
      <c r="D1134" s="143" t="s">
        <v>2242</v>
      </c>
      <c r="E1134" s="66" t="s">
        <v>121</v>
      </c>
      <c r="F1134" s="705">
        <v>1</v>
      </c>
      <c r="G1134" s="619">
        <v>17.399999999999999</v>
      </c>
      <c r="H1134" s="679">
        <v>1.2</v>
      </c>
      <c r="I1134" s="679"/>
      <c r="J1134" s="458">
        <f t="shared" si="19"/>
        <v>20.88</v>
      </c>
      <c r="K1134" s="107"/>
      <c r="L1134" s="11"/>
    </row>
    <row r="1135" spans="3:12" x14ac:dyDescent="0.3">
      <c r="C1135" s="677"/>
      <c r="D1135" s="143" t="s">
        <v>2297</v>
      </c>
      <c r="E1135" s="66"/>
      <c r="F1135" s="705">
        <v>-1</v>
      </c>
      <c r="G1135" s="619">
        <v>1</v>
      </c>
      <c r="H1135" s="679">
        <v>0.7</v>
      </c>
      <c r="I1135" s="679"/>
      <c r="J1135" s="458">
        <f t="shared" si="19"/>
        <v>-0.7</v>
      </c>
      <c r="K1135" s="107"/>
      <c r="L1135" s="11"/>
    </row>
    <row r="1136" spans="3:12" x14ac:dyDescent="0.3">
      <c r="C1136" s="677"/>
      <c r="D1136" s="143" t="s">
        <v>2315</v>
      </c>
      <c r="E1136" s="66"/>
      <c r="F1136" s="705">
        <v>1</v>
      </c>
      <c r="G1136" s="619">
        <v>8.4499999999999993</v>
      </c>
      <c r="H1136" s="679">
        <v>0.2</v>
      </c>
      <c r="I1136" s="679"/>
      <c r="J1136" s="458">
        <f t="shared" si="19"/>
        <v>1.69</v>
      </c>
      <c r="K1136" s="107"/>
      <c r="L1136" s="11"/>
    </row>
    <row r="1137" spans="3:12" x14ac:dyDescent="0.3">
      <c r="C1137" s="677"/>
      <c r="D1137" s="143" t="s">
        <v>2371</v>
      </c>
      <c r="E1137" s="66"/>
      <c r="F1137" s="705">
        <v>-2</v>
      </c>
      <c r="G1137" s="619">
        <v>0.9</v>
      </c>
      <c r="H1137" s="679">
        <v>0.5</v>
      </c>
      <c r="I1137" s="679"/>
      <c r="J1137" s="458">
        <f t="shared" si="19"/>
        <v>-0.9</v>
      </c>
      <c r="K1137" s="107"/>
      <c r="L1137" s="11"/>
    </row>
    <row r="1138" spans="3:12" x14ac:dyDescent="0.3">
      <c r="C1138" s="677" t="s">
        <v>1038</v>
      </c>
      <c r="D1138" s="143" t="s">
        <v>2242</v>
      </c>
      <c r="E1138" s="66" t="s">
        <v>121</v>
      </c>
      <c r="F1138" s="705">
        <v>1</v>
      </c>
      <c r="G1138" s="619">
        <v>16.899999999999999</v>
      </c>
      <c r="H1138" s="679">
        <v>1.2</v>
      </c>
      <c r="I1138" s="679"/>
      <c r="J1138" s="458">
        <f t="shared" si="19"/>
        <v>20.279999999999998</v>
      </c>
      <c r="K1138" s="107"/>
      <c r="L1138" s="11"/>
    </row>
    <row r="1139" spans="3:12" x14ac:dyDescent="0.3">
      <c r="C1139" s="677"/>
      <c r="D1139" s="143" t="s">
        <v>2297</v>
      </c>
      <c r="E1139" s="66"/>
      <c r="F1139" s="705">
        <v>-1</v>
      </c>
      <c r="G1139" s="619">
        <v>1</v>
      </c>
      <c r="H1139" s="679">
        <v>0.7</v>
      </c>
      <c r="I1139" s="679"/>
      <c r="J1139" s="458">
        <f t="shared" si="19"/>
        <v>-0.7</v>
      </c>
      <c r="K1139" s="107"/>
      <c r="L1139" s="11"/>
    </row>
    <row r="1140" spans="3:12" x14ac:dyDescent="0.3">
      <c r="C1140" s="677"/>
      <c r="D1140" s="143" t="s">
        <v>2315</v>
      </c>
      <c r="E1140" s="66"/>
      <c r="F1140" s="705">
        <v>1</v>
      </c>
      <c r="G1140" s="619">
        <v>7.95</v>
      </c>
      <c r="H1140" s="679">
        <v>0.2</v>
      </c>
      <c r="I1140" s="679"/>
      <c r="J1140" s="458">
        <f t="shared" si="19"/>
        <v>1.59</v>
      </c>
      <c r="K1140" s="107"/>
      <c r="L1140" s="11"/>
    </row>
    <row r="1141" spans="3:12" x14ac:dyDescent="0.3">
      <c r="C1141" s="677"/>
      <c r="D1141" s="143" t="s">
        <v>2371</v>
      </c>
      <c r="E1141" s="66"/>
      <c r="F1141" s="705">
        <v>-2</v>
      </c>
      <c r="G1141" s="619">
        <v>0.9</v>
      </c>
      <c r="H1141" s="679">
        <v>0.5</v>
      </c>
      <c r="I1141" s="679"/>
      <c r="J1141" s="458">
        <f t="shared" si="19"/>
        <v>-0.9</v>
      </c>
      <c r="K1141" s="107"/>
      <c r="L1141" s="11"/>
    </row>
    <row r="1142" spans="3:12" x14ac:dyDescent="0.3">
      <c r="C1142" s="677" t="s">
        <v>1022</v>
      </c>
      <c r="D1142" s="143" t="s">
        <v>569</v>
      </c>
      <c r="E1142" s="66" t="s">
        <v>797</v>
      </c>
      <c r="F1142" s="705">
        <v>1</v>
      </c>
      <c r="G1142" s="619">
        <v>22</v>
      </c>
      <c r="H1142" s="679">
        <v>3.1</v>
      </c>
      <c r="I1142" s="679"/>
      <c r="J1142" s="458">
        <f t="shared" si="19"/>
        <v>68.2</v>
      </c>
      <c r="K1142" s="107"/>
      <c r="L1142" s="11"/>
    </row>
    <row r="1143" spans="3:12" x14ac:dyDescent="0.3">
      <c r="C1143" s="677"/>
      <c r="D1143" s="143" t="s">
        <v>2297</v>
      </c>
      <c r="E1143" s="66"/>
      <c r="F1143" s="705">
        <v>-1</v>
      </c>
      <c r="G1143" s="619">
        <v>1.8</v>
      </c>
      <c r="H1143" s="679">
        <v>2.6</v>
      </c>
      <c r="I1143" s="679"/>
      <c r="J1143" s="458">
        <f t="shared" si="19"/>
        <v>-4.6800000000000006</v>
      </c>
      <c r="K1143" s="107"/>
      <c r="L1143" s="11"/>
    </row>
    <row r="1144" spans="3:12" x14ac:dyDescent="0.3">
      <c r="C1144" s="677"/>
      <c r="D1144" s="143" t="s">
        <v>2297</v>
      </c>
      <c r="E1144" s="66"/>
      <c r="F1144" s="705">
        <v>-1</v>
      </c>
      <c r="G1144" s="619">
        <v>1</v>
      </c>
      <c r="H1144" s="679">
        <v>2.1</v>
      </c>
      <c r="I1144" s="679"/>
      <c r="J1144" s="458">
        <f t="shared" si="19"/>
        <v>-2.1</v>
      </c>
      <c r="K1144" s="107"/>
      <c r="L1144" s="11"/>
    </row>
    <row r="1145" spans="3:12" x14ac:dyDescent="0.3">
      <c r="C1145" s="677" t="s">
        <v>1035</v>
      </c>
      <c r="D1145" s="143" t="s">
        <v>218</v>
      </c>
      <c r="E1145" s="66" t="s">
        <v>121</v>
      </c>
      <c r="F1145" s="705">
        <v>1</v>
      </c>
      <c r="G1145" s="619">
        <v>15</v>
      </c>
      <c r="H1145" s="679">
        <v>1.2</v>
      </c>
      <c r="I1145" s="679"/>
      <c r="J1145" s="458">
        <f t="shared" si="19"/>
        <v>18</v>
      </c>
      <c r="K1145" s="107"/>
      <c r="L1145" s="11"/>
    </row>
    <row r="1146" spans="3:12" x14ac:dyDescent="0.3">
      <c r="C1146" s="677"/>
      <c r="D1146" s="143" t="s">
        <v>2297</v>
      </c>
      <c r="E1146" s="66"/>
      <c r="F1146" s="705">
        <v>-1</v>
      </c>
      <c r="G1146" s="619">
        <v>1</v>
      </c>
      <c r="H1146" s="679">
        <v>0.2</v>
      </c>
      <c r="I1146" s="679"/>
      <c r="J1146" s="458">
        <f t="shared" si="19"/>
        <v>-0.2</v>
      </c>
      <c r="K1146" s="107"/>
      <c r="L1146" s="11"/>
    </row>
    <row r="1147" spans="3:12" x14ac:dyDescent="0.3">
      <c r="C1147" s="677"/>
      <c r="D1147" s="143" t="s">
        <v>2371</v>
      </c>
      <c r="E1147" s="66"/>
      <c r="F1147" s="705">
        <v>-1</v>
      </c>
      <c r="G1147" s="619">
        <v>1.8</v>
      </c>
      <c r="H1147" s="679">
        <v>0.5</v>
      </c>
      <c r="I1147" s="679"/>
      <c r="J1147" s="458">
        <f t="shared" si="19"/>
        <v>-0.9</v>
      </c>
      <c r="K1147" s="107"/>
      <c r="L1147" s="11"/>
    </row>
    <row r="1148" spans="3:12" x14ac:dyDescent="0.3">
      <c r="C1148" s="677" t="s">
        <v>1037</v>
      </c>
      <c r="D1148" s="143" t="s">
        <v>130</v>
      </c>
      <c r="E1148" s="66" t="s">
        <v>121</v>
      </c>
      <c r="F1148" s="705">
        <v>1</v>
      </c>
      <c r="G1148" s="619">
        <v>7.6</v>
      </c>
      <c r="H1148" s="679">
        <v>1.2</v>
      </c>
      <c r="I1148" s="679"/>
      <c r="J1148" s="458">
        <f t="shared" si="19"/>
        <v>9.1199999999999992</v>
      </c>
      <c r="K1148" s="107"/>
      <c r="L1148" s="11"/>
    </row>
    <row r="1149" spans="3:12" x14ac:dyDescent="0.3">
      <c r="C1149" s="677"/>
      <c r="D1149" s="143" t="s">
        <v>2297</v>
      </c>
      <c r="E1149" s="66"/>
      <c r="F1149" s="705">
        <v>-1</v>
      </c>
      <c r="G1149" s="619">
        <v>0.9</v>
      </c>
      <c r="H1149" s="679">
        <v>0.7</v>
      </c>
      <c r="I1149" s="679"/>
      <c r="J1149" s="458">
        <f t="shared" si="19"/>
        <v>-0.63</v>
      </c>
      <c r="K1149" s="107"/>
      <c r="L1149" s="11"/>
    </row>
    <row r="1150" spans="3:12" x14ac:dyDescent="0.3">
      <c r="C1150" s="677" t="s">
        <v>2316</v>
      </c>
      <c r="D1150" s="143" t="s">
        <v>2317</v>
      </c>
      <c r="E1150" s="66" t="s">
        <v>128</v>
      </c>
      <c r="F1150" s="705">
        <v>1</v>
      </c>
      <c r="G1150" s="619">
        <v>17.399999999999999</v>
      </c>
      <c r="H1150" s="679">
        <v>3</v>
      </c>
      <c r="I1150" s="679"/>
      <c r="J1150" s="458">
        <f t="shared" si="19"/>
        <v>52.199999999999996</v>
      </c>
      <c r="K1150" s="107"/>
      <c r="L1150" s="11"/>
    </row>
    <row r="1151" spans="3:12" x14ac:dyDescent="0.3">
      <c r="C1151" s="677"/>
      <c r="D1151" s="143" t="s">
        <v>2297</v>
      </c>
      <c r="E1151" s="66"/>
      <c r="F1151" s="705">
        <v>-2</v>
      </c>
      <c r="G1151" s="619">
        <v>1.2</v>
      </c>
      <c r="H1151" s="679">
        <v>2</v>
      </c>
      <c r="I1151" s="679"/>
      <c r="J1151" s="458">
        <f t="shared" si="19"/>
        <v>-4.8</v>
      </c>
      <c r="K1151" s="107"/>
      <c r="L1151" s="11"/>
    </row>
    <row r="1152" spans="3:12" x14ac:dyDescent="0.3">
      <c r="C1152" s="677" t="s">
        <v>1026</v>
      </c>
      <c r="D1152" s="143" t="s">
        <v>1027</v>
      </c>
      <c r="E1152" s="66" t="s">
        <v>2484</v>
      </c>
      <c r="F1152" s="705">
        <v>1</v>
      </c>
      <c r="G1152" s="619">
        <v>26.46</v>
      </c>
      <c r="H1152" s="679">
        <v>4.07</v>
      </c>
      <c r="I1152" s="679"/>
      <c r="J1152" s="458">
        <f t="shared" si="19"/>
        <v>107.69220000000001</v>
      </c>
      <c r="K1152" s="107"/>
      <c r="L1152" s="11"/>
    </row>
    <row r="1153" spans="3:12" x14ac:dyDescent="0.3">
      <c r="C1153" s="677"/>
      <c r="D1153" s="143" t="s">
        <v>2297</v>
      </c>
      <c r="E1153" s="66"/>
      <c r="F1153" s="705">
        <v>-1</v>
      </c>
      <c r="G1153" s="619">
        <v>1.2</v>
      </c>
      <c r="H1153" s="679">
        <v>2</v>
      </c>
      <c r="I1153" s="679"/>
      <c r="J1153" s="458">
        <f t="shared" si="19"/>
        <v>-2.4</v>
      </c>
      <c r="K1153" s="107"/>
      <c r="L1153" s="11"/>
    </row>
    <row r="1154" spans="3:12" x14ac:dyDescent="0.3">
      <c r="C1154" s="677" t="s">
        <v>1028</v>
      </c>
      <c r="D1154" s="143" t="s">
        <v>826</v>
      </c>
      <c r="E1154" s="66" t="s">
        <v>121</v>
      </c>
      <c r="F1154" s="705">
        <v>1</v>
      </c>
      <c r="G1154" s="619">
        <v>11.2</v>
      </c>
      <c r="H1154" s="679">
        <v>1.2</v>
      </c>
      <c r="I1154" s="679"/>
      <c r="J1154" s="458">
        <f t="shared" si="19"/>
        <v>13.44</v>
      </c>
      <c r="K1154" s="107"/>
      <c r="L1154" s="11"/>
    </row>
    <row r="1155" spans="3:12" x14ac:dyDescent="0.3">
      <c r="C1155" s="677"/>
      <c r="D1155" s="143" t="s">
        <v>2315</v>
      </c>
      <c r="E1155" s="66"/>
      <c r="F1155" s="705">
        <v>1</v>
      </c>
      <c r="G1155" s="619">
        <v>5.2</v>
      </c>
      <c r="H1155" s="679">
        <v>0.2</v>
      </c>
      <c r="I1155" s="679"/>
      <c r="J1155" s="458">
        <f t="shared" si="19"/>
        <v>1.04</v>
      </c>
      <c r="K1155" s="107"/>
      <c r="L1155" s="11"/>
    </row>
    <row r="1156" spans="3:12" x14ac:dyDescent="0.3">
      <c r="C1156" s="677"/>
      <c r="D1156" s="143" t="s">
        <v>2297</v>
      </c>
      <c r="E1156" s="66"/>
      <c r="F1156" s="705">
        <v>-1</v>
      </c>
      <c r="G1156" s="619">
        <v>0.9</v>
      </c>
      <c r="H1156" s="679">
        <v>0.7</v>
      </c>
      <c r="I1156" s="679"/>
      <c r="J1156" s="458">
        <f t="shared" si="19"/>
        <v>-0.63</v>
      </c>
      <c r="K1156" s="107"/>
      <c r="L1156" s="11"/>
    </row>
    <row r="1157" spans="3:12" x14ac:dyDescent="0.3">
      <c r="C1157" s="677" t="s">
        <v>1029</v>
      </c>
      <c r="D1157" s="143" t="s">
        <v>827</v>
      </c>
      <c r="E1157" s="66" t="s">
        <v>121</v>
      </c>
      <c r="F1157" s="705">
        <v>1</v>
      </c>
      <c r="G1157" s="619">
        <v>11.2</v>
      </c>
      <c r="H1157" s="679">
        <v>1.2</v>
      </c>
      <c r="I1157" s="679"/>
      <c r="J1157" s="458">
        <f t="shared" si="19"/>
        <v>13.44</v>
      </c>
      <c r="K1157" s="107"/>
      <c r="L1157" s="11"/>
    </row>
    <row r="1158" spans="3:12" x14ac:dyDescent="0.3">
      <c r="C1158" s="677"/>
      <c r="D1158" s="143" t="s">
        <v>2315</v>
      </c>
      <c r="E1158" s="66"/>
      <c r="F1158" s="705">
        <v>1</v>
      </c>
      <c r="G1158" s="619">
        <v>5.2</v>
      </c>
      <c r="H1158" s="679">
        <v>0.2</v>
      </c>
      <c r="I1158" s="679"/>
      <c r="J1158" s="458">
        <f t="shared" si="19"/>
        <v>1.04</v>
      </c>
      <c r="K1158" s="107"/>
      <c r="L1158" s="11"/>
    </row>
    <row r="1159" spans="3:12" x14ac:dyDescent="0.3">
      <c r="C1159" s="677"/>
      <c r="D1159" s="143" t="s">
        <v>2297</v>
      </c>
      <c r="E1159" s="66"/>
      <c r="F1159" s="705">
        <v>-1</v>
      </c>
      <c r="G1159" s="619">
        <v>0.9</v>
      </c>
      <c r="H1159" s="679">
        <v>0.7</v>
      </c>
      <c r="I1159" s="679"/>
      <c r="J1159" s="458">
        <f t="shared" si="19"/>
        <v>-0.63</v>
      </c>
      <c r="K1159" s="107"/>
      <c r="L1159" s="11"/>
    </row>
    <row r="1160" spans="3:12" x14ac:dyDescent="0.3">
      <c r="C1160" s="677" t="s">
        <v>1030</v>
      </c>
      <c r="D1160" s="143" t="s">
        <v>142</v>
      </c>
      <c r="E1160" s="66" t="s">
        <v>121</v>
      </c>
      <c r="F1160" s="705">
        <v>1</v>
      </c>
      <c r="G1160" s="619">
        <v>8.1999999999999993</v>
      </c>
      <c r="H1160" s="679">
        <v>1.2</v>
      </c>
      <c r="I1160" s="679"/>
      <c r="J1160" s="458">
        <f t="shared" si="19"/>
        <v>9.8399999999999981</v>
      </c>
      <c r="K1160" s="107"/>
      <c r="L1160" s="11"/>
    </row>
    <row r="1161" spans="3:12" x14ac:dyDescent="0.3">
      <c r="C1161" s="677"/>
      <c r="D1161" s="143" t="s">
        <v>2297</v>
      </c>
      <c r="E1161" s="66"/>
      <c r="F1161" s="705">
        <v>-1</v>
      </c>
      <c r="G1161" s="619">
        <v>0.9</v>
      </c>
      <c r="H1161" s="679">
        <v>0.2</v>
      </c>
      <c r="I1161" s="679"/>
      <c r="J1161" s="458">
        <f t="shared" si="19"/>
        <v>-0.18000000000000002</v>
      </c>
      <c r="K1161" s="107"/>
      <c r="L1161" s="11"/>
    </row>
    <row r="1162" spans="3:12" x14ac:dyDescent="0.3">
      <c r="C1162" s="677" t="s">
        <v>1057</v>
      </c>
      <c r="D1162" s="143" t="s">
        <v>177</v>
      </c>
      <c r="E1162" s="66" t="s">
        <v>786</v>
      </c>
      <c r="F1162" s="705">
        <v>1</v>
      </c>
      <c r="G1162" s="619">
        <v>8.4</v>
      </c>
      <c r="H1162" s="679">
        <v>1.6</v>
      </c>
      <c r="I1162" s="679"/>
      <c r="J1162" s="458">
        <f t="shared" si="19"/>
        <v>13.440000000000001</v>
      </c>
      <c r="K1162" s="107"/>
      <c r="L1162" s="11"/>
    </row>
    <row r="1163" spans="3:12" x14ac:dyDescent="0.3">
      <c r="C1163" s="677"/>
      <c r="D1163" s="143" t="s">
        <v>2297</v>
      </c>
      <c r="E1163" s="66"/>
      <c r="F1163" s="705">
        <v>-1</v>
      </c>
      <c r="G1163" s="619">
        <v>0.9</v>
      </c>
      <c r="H1163" s="679">
        <v>1</v>
      </c>
      <c r="I1163" s="679"/>
      <c r="J1163" s="458">
        <f t="shared" si="19"/>
        <v>-0.9</v>
      </c>
      <c r="K1163" s="107"/>
      <c r="L1163" s="11"/>
    </row>
    <row r="1164" spans="3:12" x14ac:dyDescent="0.3">
      <c r="C1164" s="677"/>
      <c r="D1164" s="143" t="s">
        <v>2371</v>
      </c>
      <c r="E1164" s="66"/>
      <c r="F1164" s="705">
        <v>-1</v>
      </c>
      <c r="G1164" s="619">
        <v>0.9</v>
      </c>
      <c r="H1164" s="679">
        <v>0.5</v>
      </c>
      <c r="I1164" s="679"/>
      <c r="J1164" s="458">
        <f t="shared" si="19"/>
        <v>-0.45</v>
      </c>
      <c r="K1164" s="107"/>
      <c r="L1164" s="11"/>
    </row>
    <row r="1165" spans="3:12" x14ac:dyDescent="0.3">
      <c r="C1165" s="677" t="s">
        <v>1058</v>
      </c>
      <c r="D1165" s="143" t="s">
        <v>1059</v>
      </c>
      <c r="E1165" s="66" t="s">
        <v>782</v>
      </c>
      <c r="F1165" s="705">
        <v>1</v>
      </c>
      <c r="G1165" s="619">
        <v>8.6999999999999993</v>
      </c>
      <c r="H1165" s="679">
        <v>1</v>
      </c>
      <c r="I1165" s="679"/>
      <c r="J1165" s="458">
        <f t="shared" si="19"/>
        <v>8.6999999999999993</v>
      </c>
      <c r="K1165" s="107"/>
      <c r="L1165" s="11"/>
    </row>
    <row r="1166" spans="3:12" x14ac:dyDescent="0.3">
      <c r="C1166" s="677" t="s">
        <v>1060</v>
      </c>
      <c r="D1166" s="143" t="s">
        <v>177</v>
      </c>
      <c r="E1166" s="66" t="s">
        <v>786</v>
      </c>
      <c r="F1166" s="705">
        <v>1</v>
      </c>
      <c r="G1166" s="619">
        <v>9.4</v>
      </c>
      <c r="H1166" s="679">
        <v>1.6</v>
      </c>
      <c r="I1166" s="679"/>
      <c r="J1166" s="458">
        <f t="shared" si="19"/>
        <v>15.040000000000001</v>
      </c>
      <c r="K1166" s="107"/>
      <c r="L1166" s="11"/>
    </row>
    <row r="1167" spans="3:12" x14ac:dyDescent="0.3">
      <c r="C1167" s="677"/>
      <c r="D1167" s="143" t="s">
        <v>2297</v>
      </c>
      <c r="E1167" s="66"/>
      <c r="F1167" s="705">
        <v>-1</v>
      </c>
      <c r="G1167" s="619">
        <v>0.9</v>
      </c>
      <c r="H1167" s="679">
        <v>0.5</v>
      </c>
      <c r="I1167" s="679"/>
      <c r="J1167" s="458">
        <f t="shared" si="19"/>
        <v>-0.45</v>
      </c>
      <c r="K1167" s="107"/>
      <c r="L1167" s="11"/>
    </row>
    <row r="1168" spans="3:12" x14ac:dyDescent="0.3">
      <c r="C1168" s="677"/>
      <c r="D1168" s="143" t="s">
        <v>2371</v>
      </c>
      <c r="E1168" s="66"/>
      <c r="F1168" s="705">
        <v>-1</v>
      </c>
      <c r="G1168" s="619">
        <v>0.9</v>
      </c>
      <c r="H1168" s="679">
        <v>0.5</v>
      </c>
      <c r="I1168" s="679"/>
      <c r="J1168" s="458">
        <f t="shared" si="19"/>
        <v>-0.45</v>
      </c>
      <c r="K1168" s="107"/>
      <c r="L1168" s="11"/>
    </row>
    <row r="1169" spans="3:12" x14ac:dyDescent="0.3">
      <c r="C1169" s="677" t="s">
        <v>1061</v>
      </c>
      <c r="D1169" s="143" t="s">
        <v>215</v>
      </c>
      <c r="E1169" s="66" t="s">
        <v>797</v>
      </c>
      <c r="F1169" s="705">
        <v>1</v>
      </c>
      <c r="G1169" s="619">
        <v>24.2</v>
      </c>
      <c r="H1169" s="679">
        <v>3.1</v>
      </c>
      <c r="I1169" s="679"/>
      <c r="J1169" s="458">
        <f t="shared" si="19"/>
        <v>75.02</v>
      </c>
      <c r="K1169" s="107"/>
      <c r="L1169" s="11"/>
    </row>
    <row r="1170" spans="3:12" x14ac:dyDescent="0.3">
      <c r="C1170" s="677"/>
      <c r="D1170" s="143" t="s">
        <v>2297</v>
      </c>
      <c r="E1170" s="66"/>
      <c r="F1170" s="705">
        <v>-1</v>
      </c>
      <c r="G1170" s="619">
        <v>1.2</v>
      </c>
      <c r="H1170" s="679">
        <v>2.6</v>
      </c>
      <c r="I1170" s="679"/>
      <c r="J1170" s="458">
        <f t="shared" si="19"/>
        <v>-3.12</v>
      </c>
      <c r="K1170" s="107"/>
      <c r="L1170" s="11"/>
    </row>
    <row r="1171" spans="3:12" x14ac:dyDescent="0.3">
      <c r="C1171" s="677"/>
      <c r="D1171" s="143" t="s">
        <v>2371</v>
      </c>
      <c r="E1171" s="66"/>
      <c r="F1171" s="705">
        <v>-1</v>
      </c>
      <c r="G1171" s="619">
        <v>2.4</v>
      </c>
      <c r="H1171" s="679">
        <v>1.4</v>
      </c>
      <c r="I1171" s="679"/>
      <c r="J1171" s="458">
        <f t="shared" ref="J1171:J1234" si="20">PRODUCT(F1171:I1171)</f>
        <v>-3.36</v>
      </c>
      <c r="K1171" s="107"/>
      <c r="L1171" s="11"/>
    </row>
    <row r="1172" spans="3:12" x14ac:dyDescent="0.3">
      <c r="C1172" s="677" t="s">
        <v>1063</v>
      </c>
      <c r="D1172" s="143" t="s">
        <v>1064</v>
      </c>
      <c r="E1172" s="66" t="s">
        <v>125</v>
      </c>
      <c r="F1172" s="705">
        <v>1</v>
      </c>
      <c r="G1172" s="619">
        <v>17.5</v>
      </c>
      <c r="H1172" s="679">
        <v>1.5</v>
      </c>
      <c r="I1172" s="679"/>
      <c r="J1172" s="458">
        <f t="shared" si="20"/>
        <v>26.25</v>
      </c>
      <c r="K1172" s="107"/>
      <c r="L1172" s="11"/>
    </row>
    <row r="1173" spans="3:12" x14ac:dyDescent="0.3">
      <c r="C1173" s="677"/>
      <c r="D1173" s="143" t="s">
        <v>2297</v>
      </c>
      <c r="E1173" s="66"/>
      <c r="F1173" s="705">
        <v>-1</v>
      </c>
      <c r="G1173" s="619">
        <v>1.2</v>
      </c>
      <c r="H1173" s="679">
        <v>1</v>
      </c>
      <c r="I1173" s="679"/>
      <c r="J1173" s="458">
        <f t="shared" si="20"/>
        <v>-1.2</v>
      </c>
      <c r="K1173" s="107"/>
      <c r="L1173" s="11"/>
    </row>
    <row r="1174" spans="3:12" x14ac:dyDescent="0.3">
      <c r="C1174" s="677" t="s">
        <v>1067</v>
      </c>
      <c r="D1174" s="143" t="s">
        <v>1059</v>
      </c>
      <c r="E1174" s="66" t="s">
        <v>782</v>
      </c>
      <c r="F1174" s="705">
        <v>1</v>
      </c>
      <c r="G1174" s="619">
        <v>8.6</v>
      </c>
      <c r="H1174" s="679">
        <v>1</v>
      </c>
      <c r="I1174" s="679"/>
      <c r="J1174" s="458">
        <f t="shared" si="20"/>
        <v>8.6</v>
      </c>
      <c r="K1174" s="107"/>
      <c r="L1174" s="11"/>
    </row>
    <row r="1175" spans="3:12" x14ac:dyDescent="0.3">
      <c r="C1175" s="677" t="s">
        <v>1069</v>
      </c>
      <c r="D1175" s="143" t="s">
        <v>826</v>
      </c>
      <c r="E1175" s="66" t="s">
        <v>120</v>
      </c>
      <c r="F1175" s="705">
        <v>1</v>
      </c>
      <c r="G1175" s="619">
        <v>8.3000000000000007</v>
      </c>
      <c r="H1175" s="679">
        <v>1.8</v>
      </c>
      <c r="I1175" s="679"/>
      <c r="J1175" s="458">
        <f t="shared" si="20"/>
        <v>14.940000000000001</v>
      </c>
      <c r="K1175" s="107"/>
      <c r="L1175" s="11"/>
    </row>
    <row r="1176" spans="3:12" x14ac:dyDescent="0.3">
      <c r="C1176" s="677"/>
      <c r="D1176" s="143" t="s">
        <v>2297</v>
      </c>
      <c r="E1176" s="66"/>
      <c r="F1176" s="705">
        <v>-1</v>
      </c>
      <c r="G1176" s="619">
        <v>0.8</v>
      </c>
      <c r="H1176" s="679">
        <v>0.8</v>
      </c>
      <c r="I1176" s="679"/>
      <c r="J1176" s="458">
        <f t="shared" si="20"/>
        <v>-0.64000000000000012</v>
      </c>
      <c r="K1176" s="107"/>
      <c r="L1176" s="11"/>
    </row>
    <row r="1177" spans="3:12" x14ac:dyDescent="0.3">
      <c r="C1177" s="677" t="s">
        <v>1070</v>
      </c>
      <c r="D1177" s="143" t="s">
        <v>827</v>
      </c>
      <c r="E1177" s="66" t="s">
        <v>120</v>
      </c>
      <c r="F1177" s="705">
        <v>1</v>
      </c>
      <c r="G1177" s="619">
        <v>6.2</v>
      </c>
      <c r="H1177" s="679">
        <v>1.8</v>
      </c>
      <c r="I1177" s="679"/>
      <c r="J1177" s="458">
        <f t="shared" si="20"/>
        <v>11.16</v>
      </c>
      <c r="K1177" s="107"/>
      <c r="L1177" s="11"/>
    </row>
    <row r="1178" spans="3:12" x14ac:dyDescent="0.3">
      <c r="C1178" s="677"/>
      <c r="D1178" s="143" t="s">
        <v>2297</v>
      </c>
      <c r="E1178" s="66"/>
      <c r="F1178" s="705">
        <v>-1</v>
      </c>
      <c r="G1178" s="619">
        <v>0.8</v>
      </c>
      <c r="H1178" s="679">
        <v>0.8</v>
      </c>
      <c r="I1178" s="679"/>
      <c r="J1178" s="458">
        <f t="shared" si="20"/>
        <v>-0.64000000000000012</v>
      </c>
      <c r="K1178" s="107"/>
      <c r="L1178" s="11"/>
    </row>
    <row r="1179" spans="3:12" x14ac:dyDescent="0.3">
      <c r="C1179" s="677" t="s">
        <v>2318</v>
      </c>
      <c r="D1179" s="143" t="s">
        <v>1065</v>
      </c>
      <c r="E1179" s="66" t="s">
        <v>128</v>
      </c>
      <c r="F1179" s="705">
        <v>1</v>
      </c>
      <c r="G1179" s="619">
        <v>25.1</v>
      </c>
      <c r="H1179" s="679">
        <v>3</v>
      </c>
      <c r="I1179" s="679"/>
      <c r="J1179" s="458">
        <f t="shared" si="20"/>
        <v>75.300000000000011</v>
      </c>
      <c r="K1179" s="107"/>
      <c r="L1179" s="11"/>
    </row>
    <row r="1180" spans="3:12" x14ac:dyDescent="0.3">
      <c r="C1180" s="677"/>
      <c r="D1180" s="143" t="s">
        <v>2297</v>
      </c>
      <c r="E1180" s="66"/>
      <c r="F1180" s="705">
        <v>-1</v>
      </c>
      <c r="G1180" s="619">
        <v>1</v>
      </c>
      <c r="H1180" s="679">
        <v>2</v>
      </c>
      <c r="I1180" s="679"/>
      <c r="J1180" s="458">
        <f t="shared" si="20"/>
        <v>-2</v>
      </c>
      <c r="K1180" s="107"/>
      <c r="L1180" s="11"/>
    </row>
    <row r="1181" spans="3:12" x14ac:dyDescent="0.3">
      <c r="C1181" s="677"/>
      <c r="D1181" s="143" t="s">
        <v>2297</v>
      </c>
      <c r="E1181" s="66"/>
      <c r="F1181" s="705">
        <v>-1</v>
      </c>
      <c r="G1181" s="619">
        <v>0.9</v>
      </c>
      <c r="H1181" s="679">
        <v>2</v>
      </c>
      <c r="I1181" s="679"/>
      <c r="J1181" s="458">
        <f t="shared" si="20"/>
        <v>-1.8</v>
      </c>
      <c r="K1181" s="107"/>
      <c r="L1181" s="11"/>
    </row>
    <row r="1182" spans="3:12" x14ac:dyDescent="0.3">
      <c r="C1182" s="677" t="s">
        <v>2319</v>
      </c>
      <c r="D1182" s="143" t="s">
        <v>138</v>
      </c>
      <c r="E1182" s="66" t="s">
        <v>125</v>
      </c>
      <c r="F1182" s="705">
        <v>1</v>
      </c>
      <c r="G1182" s="619">
        <v>60.5</v>
      </c>
      <c r="H1182" s="679">
        <v>1.5</v>
      </c>
      <c r="I1182" s="679"/>
      <c r="J1182" s="458">
        <f t="shared" si="20"/>
        <v>90.75</v>
      </c>
      <c r="K1182" s="107"/>
      <c r="L1182" s="11"/>
    </row>
    <row r="1183" spans="3:12" x14ac:dyDescent="0.3">
      <c r="C1183" s="677"/>
      <c r="D1183" s="143" t="s">
        <v>2297</v>
      </c>
      <c r="E1183" s="66"/>
      <c r="F1183" s="705">
        <v>-2</v>
      </c>
      <c r="G1183" s="619">
        <v>1.8</v>
      </c>
      <c r="H1183" s="679">
        <v>1</v>
      </c>
      <c r="I1183" s="679"/>
      <c r="J1183" s="458">
        <f t="shared" si="20"/>
        <v>-3.6</v>
      </c>
      <c r="K1183" s="107"/>
      <c r="L1183" s="11"/>
    </row>
    <row r="1184" spans="3:12" x14ac:dyDescent="0.3">
      <c r="C1184" s="677"/>
      <c r="D1184" s="143" t="s">
        <v>2297</v>
      </c>
      <c r="E1184" s="66"/>
      <c r="F1184" s="705">
        <v>-3</v>
      </c>
      <c r="G1184" s="619">
        <v>1.2</v>
      </c>
      <c r="H1184" s="679">
        <v>1</v>
      </c>
      <c r="I1184" s="679"/>
      <c r="J1184" s="458">
        <f t="shared" si="20"/>
        <v>-3.5999999999999996</v>
      </c>
      <c r="K1184" s="107"/>
      <c r="L1184" s="11"/>
    </row>
    <row r="1185" spans="3:12" x14ac:dyDescent="0.3">
      <c r="C1185" s="677"/>
      <c r="D1185" s="143" t="s">
        <v>2297</v>
      </c>
      <c r="E1185" s="66"/>
      <c r="F1185" s="705">
        <v>-2</v>
      </c>
      <c r="G1185" s="619">
        <v>1</v>
      </c>
      <c r="H1185" s="679">
        <v>1</v>
      </c>
      <c r="I1185" s="679"/>
      <c r="J1185" s="458">
        <f t="shared" si="20"/>
        <v>-2</v>
      </c>
      <c r="K1185" s="107"/>
      <c r="L1185" s="11"/>
    </row>
    <row r="1186" spans="3:12" x14ac:dyDescent="0.3">
      <c r="C1186" s="677"/>
      <c r="D1186" s="143" t="s">
        <v>2297</v>
      </c>
      <c r="E1186" s="66"/>
      <c r="F1186" s="705">
        <v>-7</v>
      </c>
      <c r="G1186" s="619">
        <v>0.9</v>
      </c>
      <c r="H1186" s="679">
        <v>1</v>
      </c>
      <c r="I1186" s="679"/>
      <c r="J1186" s="458">
        <f t="shared" si="20"/>
        <v>-6.3</v>
      </c>
      <c r="K1186" s="107"/>
      <c r="L1186" s="11"/>
    </row>
    <row r="1187" spans="3:12" x14ac:dyDescent="0.3">
      <c r="C1187" s="677"/>
      <c r="D1187" s="143" t="s">
        <v>2345</v>
      </c>
      <c r="E1187" s="66"/>
      <c r="F1187" s="705">
        <v>-1</v>
      </c>
      <c r="G1187" s="619">
        <v>3</v>
      </c>
      <c r="H1187" s="679">
        <v>1</v>
      </c>
      <c r="I1187" s="679"/>
      <c r="J1187" s="458">
        <f t="shared" si="20"/>
        <v>-3</v>
      </c>
      <c r="K1187" s="107"/>
      <c r="L1187" s="11"/>
    </row>
    <row r="1188" spans="3:12" x14ac:dyDescent="0.3">
      <c r="C1188" s="677"/>
      <c r="D1188" s="143" t="s">
        <v>2371</v>
      </c>
      <c r="E1188" s="66"/>
      <c r="F1188" s="705">
        <v>-1</v>
      </c>
      <c r="G1188" s="619">
        <v>2.4</v>
      </c>
      <c r="H1188" s="679">
        <v>1</v>
      </c>
      <c r="I1188" s="679"/>
      <c r="J1188" s="458">
        <f t="shared" si="20"/>
        <v>-2.4</v>
      </c>
      <c r="K1188" s="107"/>
      <c r="L1188" s="11"/>
    </row>
    <row r="1189" spans="3:12" x14ac:dyDescent="0.3">
      <c r="C1189" s="677"/>
      <c r="D1189" s="143" t="s">
        <v>2371</v>
      </c>
      <c r="E1189" s="66"/>
      <c r="F1189" s="705">
        <v>-1</v>
      </c>
      <c r="G1189" s="619">
        <v>1.2</v>
      </c>
      <c r="H1189" s="679">
        <v>1</v>
      </c>
      <c r="I1189" s="679"/>
      <c r="J1189" s="458">
        <f t="shared" si="20"/>
        <v>-1.2</v>
      </c>
      <c r="K1189" s="107"/>
      <c r="L1189" s="11"/>
    </row>
    <row r="1190" spans="3:12" x14ac:dyDescent="0.3">
      <c r="C1190" s="677"/>
      <c r="D1190" s="143" t="s">
        <v>4160</v>
      </c>
      <c r="E1190" s="66"/>
      <c r="F1190" s="705">
        <v>-1</v>
      </c>
      <c r="G1190" s="619">
        <v>0.7</v>
      </c>
      <c r="H1190" s="679">
        <v>0.05</v>
      </c>
      <c r="I1190" s="679"/>
      <c r="J1190" s="458">
        <f t="shared" si="20"/>
        <v>-3.4999999999999996E-2</v>
      </c>
      <c r="K1190" s="107"/>
      <c r="L1190" s="11"/>
    </row>
    <row r="1191" spans="3:12" x14ac:dyDescent="0.3">
      <c r="C1191" s="677"/>
      <c r="D1191" s="143" t="s">
        <v>4158</v>
      </c>
      <c r="E1191" s="66"/>
      <c r="F1191" s="705">
        <v>-2</v>
      </c>
      <c r="G1191" s="619">
        <v>0.4</v>
      </c>
      <c r="H1191" s="679">
        <v>0.05</v>
      </c>
      <c r="I1191" s="679"/>
      <c r="J1191" s="458">
        <f t="shared" si="20"/>
        <v>-4.0000000000000008E-2</v>
      </c>
      <c r="K1191" s="107"/>
      <c r="L1191" s="11"/>
    </row>
    <row r="1192" spans="3:12" x14ac:dyDescent="0.3">
      <c r="C1192" s="677" t="s">
        <v>1031</v>
      </c>
      <c r="D1192" s="143" t="s">
        <v>150</v>
      </c>
      <c r="E1192" s="66" t="s">
        <v>128</v>
      </c>
      <c r="F1192" s="705">
        <v>1</v>
      </c>
      <c r="G1192" s="619">
        <v>19.600000000000001</v>
      </c>
      <c r="H1192" s="679">
        <v>3</v>
      </c>
      <c r="I1192" s="679"/>
      <c r="J1192" s="458">
        <f t="shared" si="20"/>
        <v>58.800000000000004</v>
      </c>
      <c r="K1192" s="107"/>
      <c r="L1192" s="11"/>
    </row>
    <row r="1193" spans="3:12" x14ac:dyDescent="0.3">
      <c r="C1193" s="677"/>
      <c r="D1193" s="143" t="s">
        <v>2297</v>
      </c>
      <c r="E1193" s="66"/>
      <c r="F1193" s="705">
        <v>-1</v>
      </c>
      <c r="G1193" s="619">
        <v>1</v>
      </c>
      <c r="H1193" s="679">
        <v>2</v>
      </c>
      <c r="I1193" s="679"/>
      <c r="J1193" s="458">
        <f t="shared" si="20"/>
        <v>-2</v>
      </c>
      <c r="K1193" s="107"/>
      <c r="L1193" s="11"/>
    </row>
    <row r="1194" spans="3:12" x14ac:dyDescent="0.3">
      <c r="C1194" s="677"/>
      <c r="D1194" s="143" t="s">
        <v>2371</v>
      </c>
      <c r="E1194" s="66"/>
      <c r="F1194" s="705">
        <v>-1</v>
      </c>
      <c r="G1194" s="619">
        <v>1.8</v>
      </c>
      <c r="H1194" s="679">
        <v>0.5</v>
      </c>
      <c r="I1194" s="679"/>
      <c r="J1194" s="458">
        <f t="shared" si="20"/>
        <v>-0.9</v>
      </c>
      <c r="K1194" s="107"/>
      <c r="L1194" s="11"/>
    </row>
    <row r="1195" spans="3:12" x14ac:dyDescent="0.3">
      <c r="C1195" s="677" t="s">
        <v>1033</v>
      </c>
      <c r="D1195" s="143" t="s">
        <v>1034</v>
      </c>
      <c r="E1195" s="66" t="s">
        <v>129</v>
      </c>
      <c r="F1195" s="705">
        <v>1</v>
      </c>
      <c r="G1195" s="619">
        <v>14.5</v>
      </c>
      <c r="H1195" s="679">
        <v>4.07</v>
      </c>
      <c r="I1195" s="679"/>
      <c r="J1195" s="458">
        <f t="shared" si="20"/>
        <v>59.015000000000001</v>
      </c>
      <c r="K1195" s="107"/>
      <c r="L1195" s="11"/>
    </row>
    <row r="1196" spans="3:12" x14ac:dyDescent="0.3">
      <c r="C1196" s="677"/>
      <c r="D1196" s="143" t="s">
        <v>2297</v>
      </c>
      <c r="E1196" s="66"/>
      <c r="F1196" s="705">
        <v>-1</v>
      </c>
      <c r="G1196" s="619">
        <v>1</v>
      </c>
      <c r="H1196" s="679">
        <v>2</v>
      </c>
      <c r="I1196" s="679"/>
      <c r="J1196" s="458">
        <f t="shared" si="20"/>
        <v>-2</v>
      </c>
      <c r="K1196" s="107"/>
      <c r="L1196" s="11"/>
    </row>
    <row r="1197" spans="3:12" x14ac:dyDescent="0.3">
      <c r="C1197" s="677" t="s">
        <v>1103</v>
      </c>
      <c r="D1197" s="143" t="s">
        <v>360</v>
      </c>
      <c r="E1197" s="66" t="s">
        <v>125</v>
      </c>
      <c r="F1197" s="705">
        <v>1</v>
      </c>
      <c r="G1197" s="619">
        <v>56.1</v>
      </c>
      <c r="H1197" s="679">
        <v>1.5</v>
      </c>
      <c r="I1197" s="679"/>
      <c r="J1197" s="458">
        <f t="shared" si="20"/>
        <v>84.15</v>
      </c>
      <c r="K1197" s="107"/>
      <c r="L1197" s="11"/>
    </row>
    <row r="1198" spans="3:12" x14ac:dyDescent="0.3">
      <c r="C1198" s="677"/>
      <c r="D1198" s="143" t="s">
        <v>2297</v>
      </c>
      <c r="E1198" s="66"/>
      <c r="F1198" s="705">
        <v>-1</v>
      </c>
      <c r="G1198" s="619">
        <v>1.8</v>
      </c>
      <c r="H1198" s="679">
        <v>1</v>
      </c>
      <c r="I1198" s="679"/>
      <c r="J1198" s="458">
        <f t="shared" si="20"/>
        <v>-1.8</v>
      </c>
      <c r="K1198" s="107"/>
      <c r="L1198" s="11"/>
    </row>
    <row r="1199" spans="3:12" x14ac:dyDescent="0.3">
      <c r="C1199" s="677"/>
      <c r="D1199" s="143" t="s">
        <v>2297</v>
      </c>
      <c r="E1199" s="66"/>
      <c r="F1199" s="705">
        <v>-1</v>
      </c>
      <c r="G1199" s="619">
        <v>1.2</v>
      </c>
      <c r="H1199" s="679">
        <v>1</v>
      </c>
      <c r="I1199" s="679"/>
      <c r="J1199" s="458">
        <f t="shared" si="20"/>
        <v>-1.2</v>
      </c>
      <c r="K1199" s="107"/>
      <c r="L1199" s="11"/>
    </row>
    <row r="1200" spans="3:12" x14ac:dyDescent="0.3">
      <c r="C1200" s="677"/>
      <c r="D1200" s="143" t="s">
        <v>2297</v>
      </c>
      <c r="E1200" s="66"/>
      <c r="F1200" s="705">
        <v>-3</v>
      </c>
      <c r="G1200" s="619">
        <v>1</v>
      </c>
      <c r="H1200" s="679">
        <v>0.5</v>
      </c>
      <c r="I1200" s="679"/>
      <c r="J1200" s="458">
        <f t="shared" si="20"/>
        <v>-1.5</v>
      </c>
      <c r="K1200" s="107"/>
      <c r="L1200" s="11"/>
    </row>
    <row r="1201" spans="3:12" x14ac:dyDescent="0.3">
      <c r="C1201" s="677"/>
      <c r="D1201" s="143" t="s">
        <v>2297</v>
      </c>
      <c r="E1201" s="66"/>
      <c r="F1201" s="705">
        <v>-2</v>
      </c>
      <c r="G1201" s="619">
        <v>0.9</v>
      </c>
      <c r="H1201" s="679">
        <v>0.5</v>
      </c>
      <c r="I1201" s="679"/>
      <c r="J1201" s="458">
        <f t="shared" si="20"/>
        <v>-0.9</v>
      </c>
      <c r="K1201" s="107"/>
      <c r="L1201" s="11"/>
    </row>
    <row r="1202" spans="3:12" x14ac:dyDescent="0.3">
      <c r="C1202" s="677"/>
      <c r="D1202" s="143" t="s">
        <v>2297</v>
      </c>
      <c r="E1202" s="66"/>
      <c r="F1202" s="705">
        <v>-2</v>
      </c>
      <c r="G1202" s="619">
        <v>0.8</v>
      </c>
      <c r="H1202" s="679">
        <v>0.5</v>
      </c>
      <c r="I1202" s="679"/>
      <c r="J1202" s="458">
        <f t="shared" si="20"/>
        <v>-0.8</v>
      </c>
      <c r="K1202" s="107"/>
      <c r="L1202" s="11"/>
    </row>
    <row r="1203" spans="3:12" x14ac:dyDescent="0.3">
      <c r="C1203" s="677" t="s">
        <v>1380</v>
      </c>
      <c r="D1203" s="143" t="s">
        <v>803</v>
      </c>
      <c r="E1203" s="66" t="s">
        <v>128</v>
      </c>
      <c r="F1203" s="705">
        <v>1</v>
      </c>
      <c r="G1203" s="619">
        <v>17</v>
      </c>
      <c r="H1203" s="679">
        <v>3</v>
      </c>
      <c r="I1203" s="679"/>
      <c r="J1203" s="458">
        <f t="shared" si="20"/>
        <v>51</v>
      </c>
      <c r="K1203" s="107"/>
      <c r="L1203" s="11"/>
    </row>
    <row r="1204" spans="3:12" x14ac:dyDescent="0.3">
      <c r="C1204" s="677"/>
      <c r="D1204" s="143" t="s">
        <v>2345</v>
      </c>
      <c r="E1204" s="66"/>
      <c r="F1204" s="705">
        <v>-1</v>
      </c>
      <c r="G1204" s="619">
        <v>2.5</v>
      </c>
      <c r="H1204" s="679">
        <v>2.5</v>
      </c>
      <c r="I1204" s="679"/>
      <c r="J1204" s="458">
        <f t="shared" si="20"/>
        <v>-6.25</v>
      </c>
      <c r="K1204" s="107"/>
      <c r="L1204" s="11"/>
    </row>
    <row r="1205" spans="3:12" x14ac:dyDescent="0.3">
      <c r="C1205" s="677"/>
      <c r="D1205" s="143" t="s">
        <v>2345</v>
      </c>
      <c r="E1205" s="66"/>
      <c r="F1205" s="705">
        <v>-1</v>
      </c>
      <c r="G1205" s="619">
        <v>4</v>
      </c>
      <c r="H1205" s="679">
        <v>2.4</v>
      </c>
      <c r="I1205" s="679"/>
      <c r="J1205" s="458">
        <f t="shared" si="20"/>
        <v>-9.6</v>
      </c>
      <c r="K1205" s="107"/>
      <c r="L1205" s="11"/>
    </row>
    <row r="1206" spans="3:12" x14ac:dyDescent="0.3">
      <c r="C1206" s="677" t="s">
        <v>1082</v>
      </c>
      <c r="D1206" s="143" t="s">
        <v>1083</v>
      </c>
      <c r="E1206" s="66" t="s">
        <v>128</v>
      </c>
      <c r="F1206" s="705">
        <v>1</v>
      </c>
      <c r="G1206" s="619">
        <v>14.8</v>
      </c>
      <c r="H1206" s="679">
        <v>3</v>
      </c>
      <c r="I1206" s="679"/>
      <c r="J1206" s="458">
        <f t="shared" si="20"/>
        <v>44.400000000000006</v>
      </c>
      <c r="K1206" s="107"/>
      <c r="L1206" s="11"/>
    </row>
    <row r="1207" spans="3:12" x14ac:dyDescent="0.3">
      <c r="C1207" s="677"/>
      <c r="D1207" s="143" t="s">
        <v>2345</v>
      </c>
      <c r="E1207" s="66"/>
      <c r="F1207" s="705">
        <v>-1</v>
      </c>
      <c r="G1207" s="619">
        <v>2</v>
      </c>
      <c r="H1207" s="679">
        <v>2.5</v>
      </c>
      <c r="I1207" s="679"/>
      <c r="J1207" s="458">
        <f t="shared" si="20"/>
        <v>-5</v>
      </c>
      <c r="K1207" s="107"/>
      <c r="L1207" s="11"/>
    </row>
    <row r="1208" spans="3:12" x14ac:dyDescent="0.3">
      <c r="C1208" s="677" t="s">
        <v>1077</v>
      </c>
      <c r="D1208" s="143" t="s">
        <v>271</v>
      </c>
      <c r="E1208" s="66" t="s">
        <v>127</v>
      </c>
      <c r="F1208" s="705">
        <v>1</v>
      </c>
      <c r="G1208" s="619">
        <v>29.4</v>
      </c>
      <c r="H1208" s="679">
        <v>3</v>
      </c>
      <c r="I1208" s="679"/>
      <c r="J1208" s="458">
        <f t="shared" si="20"/>
        <v>88.199999999999989</v>
      </c>
      <c r="K1208" s="107"/>
      <c r="L1208" s="11"/>
    </row>
    <row r="1209" spans="3:12" x14ac:dyDescent="0.3">
      <c r="C1209" s="677"/>
      <c r="D1209" s="143" t="s">
        <v>2297</v>
      </c>
      <c r="E1209" s="66"/>
      <c r="F1209" s="705">
        <v>-1</v>
      </c>
      <c r="G1209" s="619">
        <v>1.2</v>
      </c>
      <c r="H1209" s="679">
        <v>2</v>
      </c>
      <c r="I1209" s="679"/>
      <c r="J1209" s="458">
        <f t="shared" si="20"/>
        <v>-2.4</v>
      </c>
      <c r="K1209" s="107"/>
      <c r="L1209" s="11"/>
    </row>
    <row r="1210" spans="3:12" x14ac:dyDescent="0.3">
      <c r="C1210" s="677" t="s">
        <v>1086</v>
      </c>
      <c r="D1210" s="143" t="s">
        <v>2487</v>
      </c>
      <c r="E1210" s="66" t="s">
        <v>127</v>
      </c>
      <c r="F1210" s="705">
        <v>1</v>
      </c>
      <c r="G1210" s="619">
        <v>26.9</v>
      </c>
      <c r="H1210" s="679">
        <v>3</v>
      </c>
      <c r="I1210" s="679"/>
      <c r="J1210" s="458">
        <f t="shared" si="20"/>
        <v>80.699999999999989</v>
      </c>
      <c r="K1210" s="107"/>
      <c r="L1210" s="11"/>
    </row>
    <row r="1211" spans="3:12" x14ac:dyDescent="0.3">
      <c r="C1211" s="677"/>
      <c r="D1211" s="143" t="s">
        <v>2297</v>
      </c>
      <c r="E1211" s="66"/>
      <c r="F1211" s="705">
        <v>-1</v>
      </c>
      <c r="G1211" s="619">
        <v>1.2</v>
      </c>
      <c r="H1211" s="679">
        <v>2.5</v>
      </c>
      <c r="I1211" s="679"/>
      <c r="J1211" s="458">
        <f t="shared" si="20"/>
        <v>-3</v>
      </c>
      <c r="K1211" s="107"/>
      <c r="L1211" s="11"/>
    </row>
    <row r="1212" spans="3:12" x14ac:dyDescent="0.3">
      <c r="C1212" s="677"/>
      <c r="D1212" s="143" t="s">
        <v>2303</v>
      </c>
      <c r="E1212" s="66"/>
      <c r="F1212" s="705">
        <v>-3</v>
      </c>
      <c r="G1212" s="619">
        <v>1.2</v>
      </c>
      <c r="H1212" s="679">
        <v>2.5</v>
      </c>
      <c r="I1212" s="679"/>
      <c r="J1212" s="458">
        <f t="shared" si="20"/>
        <v>-9</v>
      </c>
      <c r="K1212" s="107"/>
      <c r="L1212" s="11"/>
    </row>
    <row r="1213" spans="3:12" x14ac:dyDescent="0.3">
      <c r="C1213" s="677" t="s">
        <v>1084</v>
      </c>
      <c r="D1213" s="143" t="s">
        <v>177</v>
      </c>
      <c r="E1213" s="66" t="s">
        <v>786</v>
      </c>
      <c r="F1213" s="705">
        <v>1</v>
      </c>
      <c r="G1213" s="619">
        <v>8.1999999999999993</v>
      </c>
      <c r="H1213" s="679">
        <v>1.6</v>
      </c>
      <c r="I1213" s="679"/>
      <c r="J1213" s="458">
        <f t="shared" si="20"/>
        <v>13.12</v>
      </c>
      <c r="K1213" s="107"/>
      <c r="L1213" s="11"/>
    </row>
    <row r="1214" spans="3:12" x14ac:dyDescent="0.3">
      <c r="C1214" s="677"/>
      <c r="D1214" s="143" t="s">
        <v>2297</v>
      </c>
      <c r="E1214" s="66"/>
      <c r="F1214" s="705">
        <v>-1</v>
      </c>
      <c r="G1214" s="619">
        <v>0.9</v>
      </c>
      <c r="H1214" s="679">
        <v>1</v>
      </c>
      <c r="I1214" s="679"/>
      <c r="J1214" s="458">
        <f t="shared" si="20"/>
        <v>-0.9</v>
      </c>
      <c r="K1214" s="107"/>
      <c r="L1214" s="11"/>
    </row>
    <row r="1215" spans="3:12" x14ac:dyDescent="0.3">
      <c r="C1215" s="677" t="s">
        <v>1085</v>
      </c>
      <c r="D1215" s="143" t="s">
        <v>1059</v>
      </c>
      <c r="E1215" s="66" t="s">
        <v>782</v>
      </c>
      <c r="F1215" s="705">
        <v>1</v>
      </c>
      <c r="G1215" s="619">
        <v>10.199999999999999</v>
      </c>
      <c r="H1215" s="679">
        <v>1</v>
      </c>
      <c r="I1215" s="679"/>
      <c r="J1215" s="458">
        <f t="shared" si="20"/>
        <v>10.199999999999999</v>
      </c>
      <c r="K1215" s="107"/>
      <c r="L1215" s="11"/>
    </row>
    <row r="1216" spans="3:12" x14ac:dyDescent="0.3">
      <c r="C1216" s="677" t="s">
        <v>1088</v>
      </c>
      <c r="D1216" s="143" t="s">
        <v>1089</v>
      </c>
      <c r="E1216" s="66" t="s">
        <v>128</v>
      </c>
      <c r="F1216" s="705">
        <v>1</v>
      </c>
      <c r="G1216" s="619">
        <v>19.3</v>
      </c>
      <c r="H1216" s="679">
        <v>3</v>
      </c>
      <c r="I1216" s="679"/>
      <c r="J1216" s="458">
        <f t="shared" si="20"/>
        <v>57.900000000000006</v>
      </c>
      <c r="K1216" s="107"/>
      <c r="L1216" s="11"/>
    </row>
    <row r="1217" spans="3:12" x14ac:dyDescent="0.3">
      <c r="C1217" s="677"/>
      <c r="D1217" s="143" t="s">
        <v>2297</v>
      </c>
      <c r="E1217" s="66"/>
      <c r="F1217" s="705">
        <v>-1</v>
      </c>
      <c r="G1217" s="619">
        <v>1.2</v>
      </c>
      <c r="H1217" s="679">
        <v>2.5</v>
      </c>
      <c r="I1217" s="679"/>
      <c r="J1217" s="458">
        <f t="shared" si="20"/>
        <v>-3</v>
      </c>
      <c r="K1217" s="107"/>
      <c r="L1217" s="11"/>
    </row>
    <row r="1218" spans="3:12" x14ac:dyDescent="0.3">
      <c r="C1218" s="677"/>
      <c r="D1218" s="143" t="s">
        <v>2345</v>
      </c>
      <c r="E1218" s="66"/>
      <c r="F1218" s="705">
        <v>-1</v>
      </c>
      <c r="G1218" s="619">
        <v>3.2</v>
      </c>
      <c r="H1218" s="679">
        <v>2.5</v>
      </c>
      <c r="I1218" s="679"/>
      <c r="J1218" s="458">
        <f t="shared" si="20"/>
        <v>-8</v>
      </c>
      <c r="K1218" s="107"/>
      <c r="L1218" s="11"/>
    </row>
    <row r="1219" spans="3:12" x14ac:dyDescent="0.3">
      <c r="C1219" s="677" t="s">
        <v>1105</v>
      </c>
      <c r="D1219" s="143" t="s">
        <v>360</v>
      </c>
      <c r="E1219" s="66" t="s">
        <v>125</v>
      </c>
      <c r="F1219" s="705">
        <v>1</v>
      </c>
      <c r="G1219" s="619">
        <v>43.3</v>
      </c>
      <c r="H1219" s="679">
        <v>1.5</v>
      </c>
      <c r="I1219" s="679"/>
      <c r="J1219" s="458">
        <f t="shared" si="20"/>
        <v>64.949999999999989</v>
      </c>
      <c r="K1219" s="107"/>
      <c r="L1219" s="11"/>
    </row>
    <row r="1220" spans="3:12" x14ac:dyDescent="0.3">
      <c r="C1220" s="677"/>
      <c r="D1220" s="143" t="s">
        <v>2297</v>
      </c>
      <c r="E1220" s="66"/>
      <c r="F1220" s="705">
        <v>-1</v>
      </c>
      <c r="G1220" s="619">
        <v>1.6</v>
      </c>
      <c r="H1220" s="679">
        <v>1</v>
      </c>
      <c r="I1220" s="679"/>
      <c r="J1220" s="458">
        <f t="shared" si="20"/>
        <v>-1.6</v>
      </c>
      <c r="K1220" s="107"/>
      <c r="L1220" s="11"/>
    </row>
    <row r="1221" spans="3:12" x14ac:dyDescent="0.3">
      <c r="C1221" s="677"/>
      <c r="D1221" s="143" t="s">
        <v>2297</v>
      </c>
      <c r="E1221" s="66"/>
      <c r="F1221" s="705">
        <v>-5</v>
      </c>
      <c r="G1221" s="619">
        <v>1.2</v>
      </c>
      <c r="H1221" s="679">
        <v>1</v>
      </c>
      <c r="I1221" s="679"/>
      <c r="J1221" s="458">
        <f t="shared" si="20"/>
        <v>-6</v>
      </c>
      <c r="K1221" s="107"/>
      <c r="L1221" s="11"/>
    </row>
    <row r="1222" spans="3:12" x14ac:dyDescent="0.3">
      <c r="C1222" s="677"/>
      <c r="D1222" s="143" t="s">
        <v>2297</v>
      </c>
      <c r="E1222" s="66"/>
      <c r="F1222" s="705">
        <v>-4</v>
      </c>
      <c r="G1222" s="619">
        <v>0.9</v>
      </c>
      <c r="H1222" s="679">
        <v>1</v>
      </c>
      <c r="I1222" s="679"/>
      <c r="J1222" s="458">
        <f t="shared" si="20"/>
        <v>-3.6</v>
      </c>
      <c r="K1222" s="107"/>
      <c r="L1222" s="11"/>
    </row>
    <row r="1223" spans="3:12" x14ac:dyDescent="0.3">
      <c r="C1223" s="677"/>
      <c r="D1223" s="143" t="s">
        <v>2345</v>
      </c>
      <c r="E1223" s="66"/>
      <c r="F1223" s="705">
        <v>-1</v>
      </c>
      <c r="G1223" s="619">
        <v>2.5</v>
      </c>
      <c r="H1223" s="679">
        <v>1</v>
      </c>
      <c r="I1223" s="679"/>
      <c r="J1223" s="458">
        <f t="shared" si="20"/>
        <v>-2.5</v>
      </c>
      <c r="K1223" s="107"/>
      <c r="L1223" s="11"/>
    </row>
    <row r="1224" spans="3:12" x14ac:dyDescent="0.3">
      <c r="C1224" s="677"/>
      <c r="D1224" s="143" t="s">
        <v>2345</v>
      </c>
      <c r="E1224" s="66"/>
      <c r="F1224" s="705">
        <v>-1</v>
      </c>
      <c r="G1224" s="619">
        <v>2</v>
      </c>
      <c r="H1224" s="679">
        <v>1</v>
      </c>
      <c r="I1224" s="679"/>
      <c r="J1224" s="458">
        <f t="shared" si="20"/>
        <v>-2</v>
      </c>
      <c r="K1224" s="107"/>
      <c r="L1224" s="11"/>
    </row>
    <row r="1225" spans="3:12" x14ac:dyDescent="0.3">
      <c r="C1225" s="677"/>
      <c r="D1225" s="143" t="s">
        <v>4158</v>
      </c>
      <c r="E1225" s="66"/>
      <c r="F1225" s="705">
        <v>-1</v>
      </c>
      <c r="G1225" s="619">
        <v>0.4</v>
      </c>
      <c r="H1225" s="679">
        <v>0.05</v>
      </c>
      <c r="I1225" s="679"/>
      <c r="J1225" s="458">
        <f t="shared" si="20"/>
        <v>-2.0000000000000004E-2</v>
      </c>
      <c r="K1225" s="107"/>
      <c r="L1225" s="11"/>
    </row>
    <row r="1226" spans="3:12" x14ac:dyDescent="0.3">
      <c r="C1226" s="677" t="s">
        <v>1092</v>
      </c>
      <c r="D1226" s="143" t="s">
        <v>1093</v>
      </c>
      <c r="E1226" s="66" t="s">
        <v>121</v>
      </c>
      <c r="F1226" s="705">
        <v>1</v>
      </c>
      <c r="G1226" s="619">
        <v>12.8</v>
      </c>
      <c r="H1226" s="679">
        <v>1.2</v>
      </c>
      <c r="I1226" s="679"/>
      <c r="J1226" s="458">
        <f t="shared" si="20"/>
        <v>15.36</v>
      </c>
      <c r="K1226" s="107"/>
      <c r="L1226" s="11"/>
    </row>
    <row r="1227" spans="3:12" x14ac:dyDescent="0.3">
      <c r="C1227" s="677"/>
      <c r="D1227" s="143" t="s">
        <v>2315</v>
      </c>
      <c r="E1227" s="66"/>
      <c r="F1227" s="705">
        <v>1</v>
      </c>
      <c r="G1227" s="619">
        <v>3.4</v>
      </c>
      <c r="H1227" s="679">
        <v>0.2</v>
      </c>
      <c r="I1227" s="679"/>
      <c r="J1227" s="458">
        <f t="shared" si="20"/>
        <v>0.68</v>
      </c>
      <c r="K1227" s="107"/>
      <c r="L1227" s="11"/>
    </row>
    <row r="1228" spans="3:12" x14ac:dyDescent="0.3">
      <c r="C1228" s="677"/>
      <c r="D1228" s="143" t="s">
        <v>2297</v>
      </c>
      <c r="E1228" s="66"/>
      <c r="F1228" s="705">
        <v>-1</v>
      </c>
      <c r="G1228" s="619">
        <v>0.9</v>
      </c>
      <c r="H1228" s="679">
        <v>0.7</v>
      </c>
      <c r="I1228" s="679"/>
      <c r="J1228" s="458">
        <f t="shared" si="20"/>
        <v>-0.63</v>
      </c>
      <c r="K1228" s="107"/>
      <c r="L1228" s="11"/>
    </row>
    <row r="1229" spans="3:12" x14ac:dyDescent="0.3">
      <c r="C1229" s="677" t="s">
        <v>1096</v>
      </c>
      <c r="D1229" s="143" t="s">
        <v>1097</v>
      </c>
      <c r="E1229" s="66" t="s">
        <v>121</v>
      </c>
      <c r="F1229" s="705">
        <v>1</v>
      </c>
      <c r="G1229" s="619">
        <v>12.1</v>
      </c>
      <c r="H1229" s="679">
        <v>1.2</v>
      </c>
      <c r="I1229" s="679"/>
      <c r="J1229" s="458">
        <f t="shared" si="20"/>
        <v>14.52</v>
      </c>
      <c r="K1229" s="107"/>
      <c r="L1229" s="11"/>
    </row>
    <row r="1230" spans="3:12" x14ac:dyDescent="0.3">
      <c r="C1230" s="677"/>
      <c r="D1230" s="143" t="s">
        <v>2315</v>
      </c>
      <c r="E1230" s="66"/>
      <c r="F1230" s="705">
        <v>1</v>
      </c>
      <c r="G1230" s="619">
        <v>3.6</v>
      </c>
      <c r="H1230" s="679">
        <v>0.2</v>
      </c>
      <c r="I1230" s="679"/>
      <c r="J1230" s="458">
        <f t="shared" si="20"/>
        <v>0.72000000000000008</v>
      </c>
      <c r="K1230" s="107"/>
      <c r="L1230" s="11"/>
    </row>
    <row r="1231" spans="3:12" x14ac:dyDescent="0.3">
      <c r="C1231" s="677"/>
      <c r="D1231" s="143" t="s">
        <v>2297</v>
      </c>
      <c r="E1231" s="66"/>
      <c r="F1231" s="705">
        <v>-1</v>
      </c>
      <c r="G1231" s="619">
        <v>0.9</v>
      </c>
      <c r="H1231" s="679">
        <v>0.7</v>
      </c>
      <c r="I1231" s="679"/>
      <c r="J1231" s="458">
        <f t="shared" si="20"/>
        <v>-0.63</v>
      </c>
      <c r="K1231" s="107"/>
      <c r="L1231" s="11"/>
    </row>
    <row r="1232" spans="3:12" x14ac:dyDescent="0.3">
      <c r="C1232" s="677" t="s">
        <v>1098</v>
      </c>
      <c r="D1232" s="143" t="s">
        <v>2246</v>
      </c>
      <c r="E1232" s="66" t="s">
        <v>125</v>
      </c>
      <c r="F1232" s="705">
        <v>1</v>
      </c>
      <c r="G1232" s="619">
        <v>24.1</v>
      </c>
      <c r="H1232" s="679">
        <v>1.5</v>
      </c>
      <c r="I1232" s="679"/>
      <c r="J1232" s="458">
        <f t="shared" si="20"/>
        <v>36.150000000000006</v>
      </c>
      <c r="K1232" s="107"/>
      <c r="L1232" s="11"/>
    </row>
    <row r="1233" spans="3:12" x14ac:dyDescent="0.3">
      <c r="C1233" s="677"/>
      <c r="D1233" s="143" t="s">
        <v>2297</v>
      </c>
      <c r="E1233" s="66"/>
      <c r="F1233" s="705">
        <v>-1</v>
      </c>
      <c r="G1233" s="619">
        <v>1.2</v>
      </c>
      <c r="H1233" s="679">
        <v>1</v>
      </c>
      <c r="I1233" s="679"/>
      <c r="J1233" s="458">
        <f t="shared" si="20"/>
        <v>-1.2</v>
      </c>
      <c r="K1233" s="107"/>
      <c r="L1233" s="11"/>
    </row>
    <row r="1234" spans="3:12" x14ac:dyDescent="0.3">
      <c r="C1234" s="677" t="s">
        <v>1099</v>
      </c>
      <c r="D1234" s="143" t="s">
        <v>825</v>
      </c>
      <c r="E1234" s="66" t="s">
        <v>120</v>
      </c>
      <c r="F1234" s="705">
        <v>1</v>
      </c>
      <c r="G1234" s="619">
        <v>7.7</v>
      </c>
      <c r="H1234" s="679">
        <v>1.8</v>
      </c>
      <c r="I1234" s="679"/>
      <c r="J1234" s="458">
        <f t="shared" si="20"/>
        <v>13.860000000000001</v>
      </c>
      <c r="K1234" s="107"/>
      <c r="L1234" s="11"/>
    </row>
    <row r="1235" spans="3:12" x14ac:dyDescent="0.3">
      <c r="C1235" s="677"/>
      <c r="D1235" s="143" t="s">
        <v>2297</v>
      </c>
      <c r="E1235" s="66"/>
      <c r="F1235" s="705">
        <v>-1</v>
      </c>
      <c r="G1235" s="619">
        <v>0.8</v>
      </c>
      <c r="H1235" s="679">
        <v>0.8</v>
      </c>
      <c r="I1235" s="679"/>
      <c r="J1235" s="458">
        <f t="shared" ref="J1235:J1243" si="21">PRODUCT(F1235:I1235)</f>
        <v>-0.64000000000000012</v>
      </c>
      <c r="K1235" s="107"/>
      <c r="L1235" s="11"/>
    </row>
    <row r="1236" spans="3:12" x14ac:dyDescent="0.3">
      <c r="C1236" s="677" t="s">
        <v>1101</v>
      </c>
      <c r="D1236" s="143" t="s">
        <v>828</v>
      </c>
      <c r="E1236" s="66" t="s">
        <v>120</v>
      </c>
      <c r="F1236" s="705">
        <v>1</v>
      </c>
      <c r="G1236" s="619">
        <v>7.7</v>
      </c>
      <c r="H1236" s="679">
        <v>1.8</v>
      </c>
      <c r="I1236" s="679"/>
      <c r="J1236" s="458">
        <f t="shared" si="21"/>
        <v>13.860000000000001</v>
      </c>
      <c r="K1236" s="107"/>
      <c r="L1236" s="11"/>
    </row>
    <row r="1237" spans="3:12" x14ac:dyDescent="0.3">
      <c r="C1237" s="677"/>
      <c r="D1237" s="143" t="s">
        <v>2297</v>
      </c>
      <c r="E1237" s="66"/>
      <c r="F1237" s="705">
        <v>-1</v>
      </c>
      <c r="G1237" s="619">
        <v>0.8</v>
      </c>
      <c r="H1237" s="679">
        <v>0.8</v>
      </c>
      <c r="I1237" s="679"/>
      <c r="J1237" s="458">
        <f t="shared" si="21"/>
        <v>-0.64000000000000012</v>
      </c>
      <c r="K1237" s="107"/>
      <c r="L1237" s="11"/>
    </row>
    <row r="1238" spans="3:12" x14ac:dyDescent="0.3">
      <c r="C1238" s="677" t="s">
        <v>2252</v>
      </c>
      <c r="D1238" s="143" t="s">
        <v>360</v>
      </c>
      <c r="E1238" s="66" t="s">
        <v>125</v>
      </c>
      <c r="F1238" s="705">
        <v>1</v>
      </c>
      <c r="G1238" s="619">
        <v>43.1</v>
      </c>
      <c r="H1238" s="679">
        <v>1.5</v>
      </c>
      <c r="I1238" s="679"/>
      <c r="J1238" s="458">
        <f t="shared" si="21"/>
        <v>64.650000000000006</v>
      </c>
      <c r="K1238" s="107"/>
      <c r="L1238" s="11"/>
    </row>
    <row r="1239" spans="3:12" x14ac:dyDescent="0.3">
      <c r="C1239" s="677"/>
      <c r="D1239" s="143" t="s">
        <v>2297</v>
      </c>
      <c r="E1239" s="66"/>
      <c r="F1239" s="705">
        <v>-1</v>
      </c>
      <c r="G1239" s="619">
        <v>1.8</v>
      </c>
      <c r="H1239" s="679">
        <v>1</v>
      </c>
      <c r="I1239" s="679"/>
      <c r="J1239" s="458">
        <f t="shared" si="21"/>
        <v>-1.8</v>
      </c>
      <c r="K1239" s="107"/>
      <c r="L1239" s="11"/>
    </row>
    <row r="1240" spans="3:12" x14ac:dyDescent="0.3">
      <c r="C1240" s="677"/>
      <c r="D1240" s="143" t="s">
        <v>2297</v>
      </c>
      <c r="E1240" s="66"/>
      <c r="F1240" s="705">
        <v>-1</v>
      </c>
      <c r="G1240" s="619">
        <v>1.6</v>
      </c>
      <c r="H1240" s="679">
        <v>1</v>
      </c>
      <c r="I1240" s="679"/>
      <c r="J1240" s="458">
        <f t="shared" si="21"/>
        <v>-1.6</v>
      </c>
      <c r="K1240" s="107"/>
      <c r="L1240" s="11"/>
    </row>
    <row r="1241" spans="3:12" x14ac:dyDescent="0.3">
      <c r="C1241" s="677"/>
      <c r="D1241" s="143" t="s">
        <v>2297</v>
      </c>
      <c r="E1241" s="66"/>
      <c r="F1241" s="705">
        <v>-1</v>
      </c>
      <c r="G1241" s="619">
        <v>0.6</v>
      </c>
      <c r="H1241" s="679">
        <v>2</v>
      </c>
      <c r="I1241" s="679"/>
      <c r="J1241" s="458">
        <f t="shared" si="21"/>
        <v>-1.2</v>
      </c>
      <c r="K1241" s="107"/>
      <c r="L1241" s="11"/>
    </row>
    <row r="1242" spans="3:12" x14ac:dyDescent="0.3">
      <c r="C1242" s="677"/>
      <c r="D1242" s="143" t="s">
        <v>2345</v>
      </c>
      <c r="E1242" s="66"/>
      <c r="F1242" s="705">
        <v>-1</v>
      </c>
      <c r="G1242" s="619">
        <v>4</v>
      </c>
      <c r="H1242" s="679">
        <v>2.4</v>
      </c>
      <c r="I1242" s="679"/>
      <c r="J1242" s="458">
        <f t="shared" si="21"/>
        <v>-9.6</v>
      </c>
      <c r="K1242" s="107"/>
      <c r="L1242" s="11"/>
    </row>
    <row r="1243" spans="3:12" x14ac:dyDescent="0.3">
      <c r="C1243" s="677"/>
      <c r="D1243" s="143" t="s">
        <v>2371</v>
      </c>
      <c r="E1243" s="66"/>
      <c r="F1243" s="705">
        <v>-1</v>
      </c>
      <c r="G1243" s="619">
        <v>2.4</v>
      </c>
      <c r="H1243" s="679">
        <v>1</v>
      </c>
      <c r="I1243" s="679"/>
      <c r="J1243" s="458">
        <f t="shared" si="21"/>
        <v>-2.4</v>
      </c>
      <c r="K1243" s="107"/>
      <c r="L1243" s="11"/>
    </row>
    <row r="1244" spans="3:12" x14ac:dyDescent="0.3">
      <c r="C1244" s="677"/>
      <c r="D1244" s="143" t="s">
        <v>2345</v>
      </c>
      <c r="E1244" s="66"/>
      <c r="F1244" s="705">
        <v>-1</v>
      </c>
      <c r="G1244" s="619">
        <v>14.7</v>
      </c>
      <c r="H1244" s="679">
        <v>2.4</v>
      </c>
      <c r="I1244" s="679"/>
      <c r="J1244" s="458">
        <f>PRODUCT(F1244:I1244)</f>
        <v>-35.279999999999994</v>
      </c>
      <c r="K1244" s="107"/>
      <c r="L1244" s="11"/>
    </row>
    <row r="1245" spans="3:12" x14ac:dyDescent="0.3">
      <c r="C1245" s="728"/>
      <c r="D1245" s="728"/>
      <c r="E1245" s="728"/>
      <c r="F1245" s="728"/>
      <c r="G1245" s="728"/>
      <c r="H1245" s="728"/>
      <c r="I1245" s="728"/>
      <c r="J1245" s="728"/>
      <c r="K1245" s="728"/>
      <c r="L1245" s="728"/>
    </row>
    <row r="1246" spans="3:12" x14ac:dyDescent="0.3">
      <c r="C1246" s="677"/>
      <c r="D1246" s="690" t="s">
        <v>1102</v>
      </c>
      <c r="E1246" s="66"/>
      <c r="F1246" s="705"/>
      <c r="G1246" s="619"/>
      <c r="H1246" s="679"/>
      <c r="I1246" s="679"/>
      <c r="J1246" s="458"/>
      <c r="K1246" s="107"/>
      <c r="L1246" s="11"/>
    </row>
    <row r="1247" spans="3:12" x14ac:dyDescent="0.3">
      <c r="C1247" s="677" t="s">
        <v>2321</v>
      </c>
      <c r="D1247" s="143" t="s">
        <v>1745</v>
      </c>
      <c r="E1247" s="66" t="s">
        <v>125</v>
      </c>
      <c r="F1247" s="705">
        <v>1</v>
      </c>
      <c r="G1247" s="619">
        <v>15</v>
      </c>
      <c r="H1247" s="679">
        <v>1.5</v>
      </c>
      <c r="I1247" s="679"/>
      <c r="J1247" s="458">
        <f>PRODUCT(F1247:I1247)</f>
        <v>22.5</v>
      </c>
      <c r="K1247" s="107"/>
      <c r="L1247" s="11"/>
    </row>
    <row r="1248" spans="3:12" x14ac:dyDescent="0.3">
      <c r="C1248" s="677"/>
      <c r="D1248" s="143" t="s">
        <v>2345</v>
      </c>
      <c r="E1248" s="66"/>
      <c r="F1248" s="705">
        <v>-1</v>
      </c>
      <c r="G1248" s="619">
        <v>6.85</v>
      </c>
      <c r="H1248" s="679">
        <v>1</v>
      </c>
      <c r="I1248" s="679"/>
      <c r="J1248" s="458">
        <f>PRODUCT(F1248:I1248)</f>
        <v>-6.85</v>
      </c>
      <c r="K1248" s="107"/>
      <c r="L1248" s="11"/>
    </row>
    <row r="1249" spans="3:12" x14ac:dyDescent="0.3">
      <c r="C1249" s="677"/>
      <c r="D1249" s="143" t="s">
        <v>2345</v>
      </c>
      <c r="E1249" s="66"/>
      <c r="F1249" s="705">
        <v>-1</v>
      </c>
      <c r="G1249" s="619">
        <v>6.85</v>
      </c>
      <c r="H1249" s="679">
        <v>1</v>
      </c>
      <c r="I1249" s="679"/>
      <c r="J1249" s="458">
        <f>PRODUCT(F1249:I1249)</f>
        <v>-6.85</v>
      </c>
      <c r="K1249" s="107"/>
      <c r="L1249" s="11"/>
    </row>
    <row r="1250" spans="3:12" x14ac:dyDescent="0.3">
      <c r="C1250" s="677" t="s">
        <v>2253</v>
      </c>
      <c r="D1250" s="143" t="s">
        <v>144</v>
      </c>
      <c r="E1250" s="66" t="s">
        <v>125</v>
      </c>
      <c r="F1250" s="705">
        <v>1</v>
      </c>
      <c r="G1250" s="619">
        <v>20.25</v>
      </c>
      <c r="H1250" s="679">
        <v>1.5</v>
      </c>
      <c r="I1250" s="679"/>
      <c r="J1250" s="458">
        <f>PRODUCT(F1250:I1250)</f>
        <v>30.375</v>
      </c>
      <c r="K1250" s="107"/>
      <c r="L1250" s="11"/>
    </row>
    <row r="1251" spans="3:12" x14ac:dyDescent="0.3">
      <c r="C1251" s="677"/>
      <c r="D1251" s="143" t="s">
        <v>2297</v>
      </c>
      <c r="E1251" s="66"/>
      <c r="F1251" s="705">
        <v>-1</v>
      </c>
      <c r="G1251" s="619">
        <v>1.8</v>
      </c>
      <c r="H1251" s="679">
        <v>1</v>
      </c>
      <c r="I1251" s="679"/>
      <c r="J1251" s="458">
        <f t="shared" ref="J1251:J1325" si="22">PRODUCT(F1251:I1251)</f>
        <v>-1.8</v>
      </c>
      <c r="K1251" s="107"/>
      <c r="L1251" s="11"/>
    </row>
    <row r="1252" spans="3:12" x14ac:dyDescent="0.3">
      <c r="C1252" s="677"/>
      <c r="D1252" s="143" t="s">
        <v>2297</v>
      </c>
      <c r="E1252" s="66"/>
      <c r="F1252" s="705">
        <v>-2</v>
      </c>
      <c r="G1252" s="619">
        <v>0.8</v>
      </c>
      <c r="H1252" s="679">
        <v>0.5</v>
      </c>
      <c r="I1252" s="679"/>
      <c r="J1252" s="458">
        <f t="shared" si="22"/>
        <v>-0.8</v>
      </c>
      <c r="K1252" s="107"/>
      <c r="L1252" s="11"/>
    </row>
    <row r="1253" spans="3:12" x14ac:dyDescent="0.3">
      <c r="C1253" s="677"/>
      <c r="D1253" s="1431" t="s">
        <v>2311</v>
      </c>
      <c r="E1253" s="66"/>
      <c r="F1253" s="705">
        <v>-1</v>
      </c>
      <c r="G1253" s="619">
        <v>0.7</v>
      </c>
      <c r="H1253" s="679">
        <v>0.05</v>
      </c>
      <c r="I1253" s="679"/>
      <c r="J1253" s="458">
        <f t="shared" si="22"/>
        <v>-3.4999999999999996E-2</v>
      </c>
      <c r="K1253" s="107"/>
      <c r="L1253" s="11"/>
    </row>
    <row r="1254" spans="3:12" x14ac:dyDescent="0.3">
      <c r="C1254" s="677"/>
      <c r="D1254" s="1431" t="s">
        <v>2302</v>
      </c>
      <c r="E1254" s="66"/>
      <c r="F1254" s="705">
        <v>-1</v>
      </c>
      <c r="G1254" s="619">
        <v>0.4</v>
      </c>
      <c r="H1254" s="679">
        <v>0.05</v>
      </c>
      <c r="I1254" s="679"/>
      <c r="J1254" s="458">
        <f t="shared" si="22"/>
        <v>-2.0000000000000004E-2</v>
      </c>
      <c r="K1254" s="107"/>
      <c r="L1254" s="11"/>
    </row>
    <row r="1255" spans="3:12" x14ac:dyDescent="0.3">
      <c r="C1255" s="677"/>
      <c r="D1255" s="143" t="s">
        <v>2303</v>
      </c>
      <c r="E1255" s="66"/>
      <c r="F1255" s="705">
        <v>-1</v>
      </c>
      <c r="G1255" s="619">
        <v>4.3</v>
      </c>
      <c r="H1255" s="679">
        <v>1</v>
      </c>
      <c r="I1255" s="679"/>
      <c r="J1255" s="458">
        <f t="shared" si="22"/>
        <v>-4.3</v>
      </c>
      <c r="K1255" s="107"/>
      <c r="L1255" s="11"/>
    </row>
    <row r="1256" spans="3:12" x14ac:dyDescent="0.3">
      <c r="C1256" s="677" t="s">
        <v>2232</v>
      </c>
      <c r="D1256" s="143" t="s">
        <v>144</v>
      </c>
      <c r="E1256" s="66" t="s">
        <v>125</v>
      </c>
      <c r="F1256" s="705">
        <v>1</v>
      </c>
      <c r="G1256" s="619">
        <v>14.4</v>
      </c>
      <c r="H1256" s="679">
        <v>1.5</v>
      </c>
      <c r="I1256" s="679"/>
      <c r="J1256" s="458">
        <f t="shared" si="22"/>
        <v>21.6</v>
      </c>
      <c r="K1256" s="107"/>
      <c r="L1256" s="11"/>
    </row>
    <row r="1257" spans="3:12" x14ac:dyDescent="0.3">
      <c r="C1257" s="677"/>
      <c r="D1257" s="143" t="s">
        <v>2297</v>
      </c>
      <c r="E1257" s="66"/>
      <c r="F1257" s="705">
        <v>-1</v>
      </c>
      <c r="G1257" s="619">
        <v>1.2</v>
      </c>
      <c r="H1257" s="679">
        <v>1</v>
      </c>
      <c r="I1257" s="679"/>
      <c r="J1257" s="458">
        <f t="shared" si="22"/>
        <v>-1.2</v>
      </c>
      <c r="K1257" s="107"/>
      <c r="L1257" s="11"/>
    </row>
    <row r="1258" spans="3:12" x14ac:dyDescent="0.3">
      <c r="C1258" s="677"/>
      <c r="D1258" s="143" t="s">
        <v>2297</v>
      </c>
      <c r="E1258" s="66"/>
      <c r="F1258" s="705">
        <v>-1</v>
      </c>
      <c r="G1258" s="619">
        <v>0.9</v>
      </c>
      <c r="H1258" s="679">
        <v>1</v>
      </c>
      <c r="I1258" s="679"/>
      <c r="J1258" s="458">
        <f t="shared" si="22"/>
        <v>-0.9</v>
      </c>
      <c r="K1258" s="107"/>
      <c r="L1258" s="11"/>
    </row>
    <row r="1259" spans="3:12" x14ac:dyDescent="0.3">
      <c r="C1259" s="677"/>
      <c r="D1259" s="143" t="s">
        <v>2303</v>
      </c>
      <c r="E1259" s="66"/>
      <c r="F1259" s="705">
        <v>-1</v>
      </c>
      <c r="G1259" s="619">
        <v>3.6</v>
      </c>
      <c r="H1259" s="679">
        <v>1</v>
      </c>
      <c r="I1259" s="679"/>
      <c r="J1259" s="458">
        <f t="shared" si="22"/>
        <v>-3.6</v>
      </c>
      <c r="K1259" s="107"/>
      <c r="L1259" s="11"/>
    </row>
    <row r="1260" spans="3:12" x14ac:dyDescent="0.3">
      <c r="C1260" s="677"/>
      <c r="D1260" s="143" t="s">
        <v>2371</v>
      </c>
      <c r="E1260" s="66"/>
      <c r="F1260" s="705">
        <v>-2</v>
      </c>
      <c r="G1260" s="619">
        <v>1.5</v>
      </c>
      <c r="H1260" s="679">
        <v>0.5</v>
      </c>
      <c r="I1260" s="679"/>
      <c r="J1260" s="458">
        <f t="shared" si="22"/>
        <v>-1.5</v>
      </c>
      <c r="K1260" s="107"/>
      <c r="L1260" s="11"/>
    </row>
    <row r="1261" spans="3:12" x14ac:dyDescent="0.3">
      <c r="C1261" s="677" t="s">
        <v>2224</v>
      </c>
      <c r="D1261" s="143" t="s">
        <v>175</v>
      </c>
      <c r="E1261" s="66" t="s">
        <v>127</v>
      </c>
      <c r="F1261" s="705">
        <v>1</v>
      </c>
      <c r="G1261" s="619">
        <v>5.05</v>
      </c>
      <c r="H1261" s="679">
        <v>3</v>
      </c>
      <c r="I1261" s="679"/>
      <c r="J1261" s="458">
        <f t="shared" si="22"/>
        <v>15.149999999999999</v>
      </c>
      <c r="K1261" s="107"/>
      <c r="L1261" s="11"/>
    </row>
    <row r="1262" spans="3:12" x14ac:dyDescent="0.3">
      <c r="C1262" s="680" t="s">
        <v>2322</v>
      </c>
      <c r="D1262" s="564" t="s">
        <v>2323</v>
      </c>
      <c r="E1262" s="66" t="s">
        <v>125</v>
      </c>
      <c r="F1262" s="705">
        <v>1</v>
      </c>
      <c r="G1262" s="619">
        <v>21.3</v>
      </c>
      <c r="H1262" s="715">
        <v>1.5</v>
      </c>
      <c r="I1262" s="679"/>
      <c r="J1262" s="458">
        <f t="shared" si="22"/>
        <v>31.950000000000003</v>
      </c>
      <c r="K1262" s="107"/>
      <c r="L1262" s="11"/>
    </row>
    <row r="1263" spans="3:12" x14ac:dyDescent="0.3">
      <c r="C1263" s="677"/>
      <c r="D1263" s="143" t="s">
        <v>2297</v>
      </c>
      <c r="E1263" s="66"/>
      <c r="F1263" s="705">
        <v>-1</v>
      </c>
      <c r="G1263" s="619">
        <v>1</v>
      </c>
      <c r="H1263" s="679">
        <v>0.5</v>
      </c>
      <c r="I1263" s="679"/>
      <c r="J1263" s="458">
        <f t="shared" si="22"/>
        <v>-0.5</v>
      </c>
      <c r="K1263" s="107"/>
      <c r="L1263" s="11"/>
    </row>
    <row r="1264" spans="3:12" x14ac:dyDescent="0.3">
      <c r="C1264" s="677"/>
      <c r="D1264" s="143" t="s">
        <v>2297</v>
      </c>
      <c r="E1264" s="66"/>
      <c r="F1264" s="705">
        <v>-1</v>
      </c>
      <c r="G1264" s="619">
        <v>0.9</v>
      </c>
      <c r="H1264" s="679">
        <v>0.5</v>
      </c>
      <c r="I1264" s="679"/>
      <c r="J1264" s="458">
        <f t="shared" si="22"/>
        <v>-0.45</v>
      </c>
      <c r="K1264" s="107"/>
      <c r="L1264" s="11"/>
    </row>
    <row r="1265" spans="3:12" x14ac:dyDescent="0.3">
      <c r="C1265" s="677" t="s">
        <v>1121</v>
      </c>
      <c r="D1265" s="143" t="s">
        <v>179</v>
      </c>
      <c r="E1265" s="66" t="s">
        <v>128</v>
      </c>
      <c r="F1265" s="705">
        <v>1</v>
      </c>
      <c r="G1265" s="619">
        <v>14.6</v>
      </c>
      <c r="H1265" s="679">
        <v>3</v>
      </c>
      <c r="I1265" s="679"/>
      <c r="J1265" s="458">
        <f t="shared" si="22"/>
        <v>43.8</v>
      </c>
      <c r="K1265" s="107"/>
      <c r="L1265" s="11"/>
    </row>
    <row r="1266" spans="3:12" x14ac:dyDescent="0.3">
      <c r="C1266" s="677"/>
      <c r="D1266" s="143" t="s">
        <v>2297</v>
      </c>
      <c r="E1266" s="66"/>
      <c r="F1266" s="705">
        <v>-2</v>
      </c>
      <c r="G1266" s="619">
        <v>0.9</v>
      </c>
      <c r="H1266" s="679">
        <v>2</v>
      </c>
      <c r="I1266" s="679"/>
      <c r="J1266" s="458">
        <f t="shared" si="22"/>
        <v>-3.6</v>
      </c>
      <c r="K1266" s="107"/>
      <c r="L1266" s="11"/>
    </row>
    <row r="1267" spans="3:12" x14ac:dyDescent="0.3">
      <c r="C1267" s="677"/>
      <c r="D1267" s="143" t="s">
        <v>2303</v>
      </c>
      <c r="E1267" s="66"/>
      <c r="F1267" s="705">
        <v>-1</v>
      </c>
      <c r="G1267" s="619">
        <v>4.3</v>
      </c>
      <c r="H1267" s="679">
        <v>2.5</v>
      </c>
      <c r="I1267" s="679"/>
      <c r="J1267" s="458">
        <f t="shared" si="22"/>
        <v>-10.75</v>
      </c>
      <c r="K1267" s="107"/>
      <c r="L1267" s="11"/>
    </row>
    <row r="1268" spans="3:12" x14ac:dyDescent="0.3">
      <c r="C1268" s="677" t="s">
        <v>1110</v>
      </c>
      <c r="D1268" s="143" t="s">
        <v>2324</v>
      </c>
      <c r="E1268" s="66" t="s">
        <v>786</v>
      </c>
      <c r="F1268" s="705">
        <v>1</v>
      </c>
      <c r="G1268" s="619">
        <v>16.7</v>
      </c>
      <c r="H1268" s="679">
        <v>16</v>
      </c>
      <c r="I1268" s="679"/>
      <c r="J1268" s="458">
        <f t="shared" si="22"/>
        <v>267.2</v>
      </c>
      <c r="K1268" s="107"/>
      <c r="L1268" s="11"/>
    </row>
    <row r="1269" spans="3:12" x14ac:dyDescent="0.3">
      <c r="C1269" s="677"/>
      <c r="D1269" s="143" t="s">
        <v>2297</v>
      </c>
      <c r="E1269" s="66"/>
      <c r="F1269" s="705">
        <v>-1</v>
      </c>
      <c r="G1269" s="619">
        <v>1</v>
      </c>
      <c r="H1269" s="679">
        <v>0.5</v>
      </c>
      <c r="I1269" s="679"/>
      <c r="J1269" s="458">
        <f t="shared" si="22"/>
        <v>-0.5</v>
      </c>
      <c r="K1269" s="107"/>
      <c r="L1269" s="11"/>
    </row>
    <row r="1270" spans="3:12" x14ac:dyDescent="0.3">
      <c r="C1270" s="677"/>
      <c r="D1270" s="143" t="s">
        <v>2371</v>
      </c>
      <c r="E1270" s="66"/>
      <c r="F1270" s="705">
        <v>-1</v>
      </c>
      <c r="G1270" s="619">
        <v>2.4</v>
      </c>
      <c r="H1270" s="679">
        <v>1</v>
      </c>
      <c r="I1270" s="679"/>
      <c r="J1270" s="458">
        <f t="shared" si="22"/>
        <v>-2.4</v>
      </c>
      <c r="K1270" s="107"/>
      <c r="L1270" s="11"/>
    </row>
    <row r="1271" spans="3:12" x14ac:dyDescent="0.3">
      <c r="C1271" s="677" t="s">
        <v>1118</v>
      </c>
      <c r="D1271" s="143" t="s">
        <v>174</v>
      </c>
      <c r="E1271" s="66" t="s">
        <v>121</v>
      </c>
      <c r="F1271" s="705">
        <v>1</v>
      </c>
      <c r="G1271" s="619">
        <v>9.8000000000000007</v>
      </c>
      <c r="H1271" s="679">
        <v>1.2</v>
      </c>
      <c r="I1271" s="679"/>
      <c r="J1271" s="458">
        <f t="shared" si="22"/>
        <v>11.76</v>
      </c>
      <c r="K1271" s="107"/>
      <c r="L1271" s="11"/>
    </row>
    <row r="1272" spans="3:12" x14ac:dyDescent="0.3">
      <c r="C1272" s="677"/>
      <c r="D1272" s="143" t="s">
        <v>2297</v>
      </c>
      <c r="E1272" s="66"/>
      <c r="F1272" s="705">
        <v>-1</v>
      </c>
      <c r="G1272" s="619">
        <v>1</v>
      </c>
      <c r="H1272" s="679">
        <v>0.2</v>
      </c>
      <c r="I1272" s="679"/>
      <c r="J1272" s="458">
        <f t="shared" si="22"/>
        <v>-0.2</v>
      </c>
      <c r="K1272" s="107"/>
      <c r="L1272" s="11"/>
    </row>
    <row r="1273" spans="3:12" x14ac:dyDescent="0.3">
      <c r="C1273" s="677" t="s">
        <v>1117</v>
      </c>
      <c r="D1273" s="143" t="s">
        <v>173</v>
      </c>
      <c r="E1273" s="66" t="s">
        <v>797</v>
      </c>
      <c r="F1273" s="705">
        <v>1</v>
      </c>
      <c r="G1273" s="619">
        <v>17</v>
      </c>
      <c r="H1273" s="679">
        <v>3.1</v>
      </c>
      <c r="I1273" s="679"/>
      <c r="J1273" s="458">
        <f t="shared" si="22"/>
        <v>52.7</v>
      </c>
      <c r="K1273" s="107"/>
      <c r="L1273" s="11"/>
    </row>
    <row r="1274" spans="3:12" x14ac:dyDescent="0.3">
      <c r="C1274" s="677"/>
      <c r="D1274" s="143" t="s">
        <v>2297</v>
      </c>
      <c r="E1274" s="66"/>
      <c r="F1274" s="705">
        <v>-1</v>
      </c>
      <c r="G1274" s="619">
        <v>1</v>
      </c>
      <c r="H1274" s="679">
        <v>2.1</v>
      </c>
      <c r="I1274" s="679"/>
      <c r="J1274" s="458">
        <f t="shared" si="22"/>
        <v>-2.1</v>
      </c>
      <c r="K1274" s="107"/>
      <c r="L1274" s="11"/>
    </row>
    <row r="1275" spans="3:12" x14ac:dyDescent="0.3">
      <c r="C1275" s="677"/>
      <c r="D1275" s="143" t="s">
        <v>2297</v>
      </c>
      <c r="E1275" s="66"/>
      <c r="F1275" s="705">
        <v>-1</v>
      </c>
      <c r="G1275" s="619">
        <v>0.9</v>
      </c>
      <c r="H1275" s="679">
        <v>2.1</v>
      </c>
      <c r="I1275" s="679"/>
      <c r="J1275" s="458">
        <f t="shared" si="22"/>
        <v>-1.8900000000000001</v>
      </c>
      <c r="K1275" s="107"/>
      <c r="L1275" s="11"/>
    </row>
    <row r="1276" spans="3:12" x14ac:dyDescent="0.3">
      <c r="C1276" s="677" t="s">
        <v>2196</v>
      </c>
      <c r="D1276" s="143" t="s">
        <v>122</v>
      </c>
      <c r="E1276" s="66" t="s">
        <v>120</v>
      </c>
      <c r="F1276" s="705">
        <v>1</v>
      </c>
      <c r="G1276" s="619">
        <v>7</v>
      </c>
      <c r="H1276" s="679">
        <v>1.8</v>
      </c>
      <c r="I1276" s="679"/>
      <c r="J1276" s="458">
        <f t="shared" si="22"/>
        <v>12.6</v>
      </c>
      <c r="K1276" s="107"/>
      <c r="L1276" s="11"/>
    </row>
    <row r="1277" spans="3:12" x14ac:dyDescent="0.3">
      <c r="C1277" s="677"/>
      <c r="D1277" s="143" t="s">
        <v>2297</v>
      </c>
      <c r="E1277" s="66"/>
      <c r="F1277" s="705">
        <v>-1</v>
      </c>
      <c r="G1277" s="619">
        <v>0.9</v>
      </c>
      <c r="H1277" s="679">
        <v>0.8</v>
      </c>
      <c r="I1277" s="679"/>
      <c r="J1277" s="458">
        <f t="shared" si="22"/>
        <v>-0.72000000000000008</v>
      </c>
      <c r="K1277" s="107"/>
      <c r="L1277" s="11"/>
    </row>
    <row r="1278" spans="3:12" x14ac:dyDescent="0.3">
      <c r="C1278" s="677" t="s">
        <v>2488</v>
      </c>
      <c r="D1278" s="143" t="s">
        <v>762</v>
      </c>
      <c r="E1278" s="66" t="s">
        <v>797</v>
      </c>
      <c r="F1278" s="705">
        <v>1</v>
      </c>
      <c r="G1278" s="619">
        <v>6.4</v>
      </c>
      <c r="H1278" s="679">
        <v>3.1</v>
      </c>
      <c r="I1278" s="679"/>
      <c r="J1278" s="458">
        <f t="shared" si="22"/>
        <v>19.840000000000003</v>
      </c>
      <c r="K1278" s="107"/>
      <c r="L1278" s="11"/>
    </row>
    <row r="1279" spans="3:12" x14ac:dyDescent="0.3">
      <c r="C1279" s="677" t="s">
        <v>1157</v>
      </c>
      <c r="D1279" s="143" t="s">
        <v>138</v>
      </c>
      <c r="E1279" s="66" t="s">
        <v>125</v>
      </c>
      <c r="F1279" s="705">
        <v>1</v>
      </c>
      <c r="G1279" s="619">
        <v>50.7</v>
      </c>
      <c r="H1279" s="679">
        <v>1.5</v>
      </c>
      <c r="I1279" s="679"/>
      <c r="J1279" s="458">
        <f t="shared" si="22"/>
        <v>76.050000000000011</v>
      </c>
      <c r="K1279" s="107"/>
      <c r="L1279" s="11"/>
    </row>
    <row r="1280" spans="3:12" x14ac:dyDescent="0.3">
      <c r="C1280" s="677"/>
      <c r="D1280" s="143" t="s">
        <v>2297</v>
      </c>
      <c r="E1280" s="66"/>
      <c r="F1280" s="705">
        <v>-2</v>
      </c>
      <c r="G1280" s="619">
        <v>1.8</v>
      </c>
      <c r="H1280" s="679">
        <v>1</v>
      </c>
      <c r="I1280" s="679"/>
      <c r="J1280" s="458">
        <f t="shared" si="22"/>
        <v>-3.6</v>
      </c>
      <c r="K1280" s="107"/>
      <c r="L1280" s="11"/>
    </row>
    <row r="1281" spans="3:12" x14ac:dyDescent="0.3">
      <c r="C1281" s="677"/>
      <c r="D1281" s="143" t="s">
        <v>2297</v>
      </c>
      <c r="E1281" s="66"/>
      <c r="F1281" s="705">
        <v>-1</v>
      </c>
      <c r="G1281" s="619">
        <v>1.2</v>
      </c>
      <c r="H1281" s="679">
        <v>0.5</v>
      </c>
      <c r="I1281" s="679"/>
      <c r="J1281" s="458">
        <f t="shared" si="22"/>
        <v>-0.6</v>
      </c>
      <c r="K1281" s="107"/>
      <c r="L1281" s="11"/>
    </row>
    <row r="1282" spans="3:12" x14ac:dyDescent="0.3">
      <c r="C1282" s="677"/>
      <c r="D1282" s="143" t="s">
        <v>2297</v>
      </c>
      <c r="E1282" s="66"/>
      <c r="F1282" s="705">
        <v>-4</v>
      </c>
      <c r="G1282" s="619">
        <v>1</v>
      </c>
      <c r="H1282" s="679">
        <v>0.5</v>
      </c>
      <c r="I1282" s="679"/>
      <c r="J1282" s="458">
        <f t="shared" si="22"/>
        <v>-2</v>
      </c>
      <c r="K1282" s="107"/>
      <c r="L1282" s="11"/>
    </row>
    <row r="1283" spans="3:12" x14ac:dyDescent="0.3">
      <c r="C1283" s="677"/>
      <c r="D1283" s="143" t="s">
        <v>2297</v>
      </c>
      <c r="E1283" s="66"/>
      <c r="F1283" s="705">
        <v>-4</v>
      </c>
      <c r="G1283" s="619">
        <v>0.9</v>
      </c>
      <c r="H1283" s="679">
        <v>0.5</v>
      </c>
      <c r="I1283" s="679"/>
      <c r="J1283" s="458">
        <f t="shared" si="22"/>
        <v>-1.8</v>
      </c>
      <c r="K1283" s="107"/>
      <c r="L1283" s="11"/>
    </row>
    <row r="1284" spans="3:12" x14ac:dyDescent="0.3">
      <c r="C1284" s="677" t="s">
        <v>1123</v>
      </c>
      <c r="D1284" s="143" t="s">
        <v>840</v>
      </c>
      <c r="E1284" s="66" t="s">
        <v>121</v>
      </c>
      <c r="F1284" s="705">
        <v>1</v>
      </c>
      <c r="G1284" s="619">
        <v>12.5</v>
      </c>
      <c r="H1284" s="679">
        <v>1.2</v>
      </c>
      <c r="I1284" s="679"/>
      <c r="J1284" s="458">
        <f t="shared" si="22"/>
        <v>15</v>
      </c>
      <c r="K1284" s="107"/>
      <c r="L1284" s="11"/>
    </row>
    <row r="1285" spans="3:12" x14ac:dyDescent="0.3">
      <c r="C1285" s="677"/>
      <c r="D1285" s="143" t="s">
        <v>2315</v>
      </c>
      <c r="E1285" s="66"/>
      <c r="F1285" s="705">
        <v>1</v>
      </c>
      <c r="G1285" s="619">
        <v>3.1</v>
      </c>
      <c r="H1285" s="679">
        <v>0.2</v>
      </c>
      <c r="I1285" s="679"/>
      <c r="J1285" s="458">
        <f t="shared" si="22"/>
        <v>0.62000000000000011</v>
      </c>
      <c r="K1285" s="107"/>
      <c r="L1285" s="11"/>
    </row>
    <row r="1286" spans="3:12" x14ac:dyDescent="0.3">
      <c r="C1286" s="677"/>
      <c r="D1286" s="143" t="s">
        <v>2297</v>
      </c>
      <c r="E1286" s="66"/>
      <c r="F1286" s="705">
        <v>-1</v>
      </c>
      <c r="G1286" s="619">
        <v>0.9</v>
      </c>
      <c r="H1286" s="679">
        <v>0.2</v>
      </c>
      <c r="I1286" s="679"/>
      <c r="J1286" s="458">
        <f t="shared" si="22"/>
        <v>-0.18000000000000002</v>
      </c>
      <c r="K1286" s="107"/>
      <c r="L1286" s="11"/>
    </row>
    <row r="1287" spans="3:12" x14ac:dyDescent="0.3">
      <c r="C1287" s="677" t="s">
        <v>1130</v>
      </c>
      <c r="D1287" s="143" t="s">
        <v>840</v>
      </c>
      <c r="E1287" s="66" t="s">
        <v>121</v>
      </c>
      <c r="F1287" s="705">
        <v>1</v>
      </c>
      <c r="G1287" s="619">
        <v>14.3</v>
      </c>
      <c r="H1287" s="679">
        <v>1.2</v>
      </c>
      <c r="I1287" s="679"/>
      <c r="J1287" s="458">
        <f t="shared" si="22"/>
        <v>17.16</v>
      </c>
      <c r="K1287" s="107"/>
      <c r="L1287" s="11"/>
    </row>
    <row r="1288" spans="3:12" x14ac:dyDescent="0.3">
      <c r="C1288" s="677"/>
      <c r="D1288" s="143" t="s">
        <v>2315</v>
      </c>
      <c r="E1288" s="66"/>
      <c r="F1288" s="705">
        <v>1</v>
      </c>
      <c r="G1288" s="619">
        <v>2.1</v>
      </c>
      <c r="H1288" s="679">
        <v>0.2</v>
      </c>
      <c r="I1288" s="679"/>
      <c r="J1288" s="458">
        <f t="shared" si="22"/>
        <v>0.42000000000000004</v>
      </c>
      <c r="K1288" s="107"/>
      <c r="L1288" s="11"/>
    </row>
    <row r="1289" spans="3:12" x14ac:dyDescent="0.3">
      <c r="C1289" s="677"/>
      <c r="D1289" s="143" t="s">
        <v>2297</v>
      </c>
      <c r="E1289" s="66"/>
      <c r="F1289" s="705">
        <v>-1</v>
      </c>
      <c r="G1289" s="619">
        <v>0.9</v>
      </c>
      <c r="H1289" s="679">
        <v>0.2</v>
      </c>
      <c r="I1289" s="679"/>
      <c r="J1289" s="458">
        <f t="shared" si="22"/>
        <v>-0.18000000000000002</v>
      </c>
      <c r="K1289" s="107"/>
      <c r="L1289" s="11"/>
    </row>
    <row r="1290" spans="3:12" x14ac:dyDescent="0.3">
      <c r="C1290" s="677" t="s">
        <v>1133</v>
      </c>
      <c r="D1290" s="143" t="s">
        <v>1132</v>
      </c>
      <c r="E1290" s="66" t="s">
        <v>125</v>
      </c>
      <c r="F1290" s="705">
        <v>1</v>
      </c>
      <c r="G1290" s="619">
        <v>15</v>
      </c>
      <c r="H1290" s="715">
        <v>1.5</v>
      </c>
      <c r="I1290" s="679"/>
      <c r="J1290" s="458">
        <f t="shared" si="22"/>
        <v>22.5</v>
      </c>
      <c r="K1290" s="107"/>
      <c r="L1290" s="11"/>
    </row>
    <row r="1291" spans="3:12" x14ac:dyDescent="0.3">
      <c r="C1291" s="677"/>
      <c r="D1291" s="143" t="s">
        <v>2297</v>
      </c>
      <c r="E1291" s="66"/>
      <c r="F1291" s="705">
        <v>-1</v>
      </c>
      <c r="G1291" s="619">
        <v>0.9</v>
      </c>
      <c r="H1291" s="679">
        <v>0.5</v>
      </c>
      <c r="I1291" s="679"/>
      <c r="J1291" s="458">
        <f t="shared" si="22"/>
        <v>-0.45</v>
      </c>
      <c r="K1291" s="107"/>
      <c r="L1291" s="11"/>
    </row>
    <row r="1292" spans="3:12" x14ac:dyDescent="0.3">
      <c r="C1292" s="677" t="s">
        <v>1125</v>
      </c>
      <c r="D1292" s="143" t="s">
        <v>2257</v>
      </c>
      <c r="E1292" s="66" t="s">
        <v>121</v>
      </c>
      <c r="F1292" s="705">
        <v>1</v>
      </c>
      <c r="G1292" s="619">
        <v>16.5</v>
      </c>
      <c r="H1292" s="679">
        <v>1.2</v>
      </c>
      <c r="I1292" s="679"/>
      <c r="J1292" s="458">
        <f t="shared" si="22"/>
        <v>19.8</v>
      </c>
      <c r="K1292" s="107"/>
      <c r="L1292" s="11"/>
    </row>
    <row r="1293" spans="3:12" x14ac:dyDescent="0.3">
      <c r="C1293" s="677"/>
      <c r="D1293" s="143" t="s">
        <v>2297</v>
      </c>
      <c r="E1293" s="66"/>
      <c r="F1293" s="705">
        <v>-1</v>
      </c>
      <c r="G1293" s="619">
        <v>1.2</v>
      </c>
      <c r="H1293" s="679">
        <v>0.7</v>
      </c>
      <c r="I1293" s="679"/>
      <c r="J1293" s="458">
        <f t="shared" si="22"/>
        <v>-0.84</v>
      </c>
      <c r="K1293" s="107"/>
      <c r="L1293" s="11"/>
    </row>
    <row r="1294" spans="3:12" x14ac:dyDescent="0.3">
      <c r="C1294" s="677"/>
      <c r="D1294" s="143" t="s">
        <v>2371</v>
      </c>
      <c r="E1294" s="66"/>
      <c r="F1294" s="705">
        <v>-2</v>
      </c>
      <c r="G1294" s="619">
        <v>1.5</v>
      </c>
      <c r="H1294" s="679">
        <v>0.5</v>
      </c>
      <c r="I1294" s="679"/>
      <c r="J1294" s="458">
        <f t="shared" si="22"/>
        <v>-1.5</v>
      </c>
      <c r="K1294" s="107"/>
      <c r="L1294" s="11"/>
    </row>
    <row r="1295" spans="3:12" x14ac:dyDescent="0.3">
      <c r="C1295" s="677" t="s">
        <v>2243</v>
      </c>
      <c r="D1295" s="143" t="s">
        <v>171</v>
      </c>
      <c r="E1295" s="66" t="s">
        <v>121</v>
      </c>
      <c r="F1295" s="705">
        <v>1</v>
      </c>
      <c r="G1295" s="619">
        <v>13.1</v>
      </c>
      <c r="H1295" s="679">
        <v>1.2</v>
      </c>
      <c r="I1295" s="679"/>
      <c r="J1295" s="458">
        <f t="shared" si="22"/>
        <v>15.719999999999999</v>
      </c>
      <c r="K1295" s="107"/>
      <c r="L1295" s="11"/>
    </row>
    <row r="1296" spans="3:12" x14ac:dyDescent="0.3">
      <c r="C1296" s="677"/>
      <c r="D1296" s="143" t="s">
        <v>2297</v>
      </c>
      <c r="E1296" s="66"/>
      <c r="F1296" s="705">
        <v>-1</v>
      </c>
      <c r="G1296" s="619">
        <v>1</v>
      </c>
      <c r="H1296" s="679">
        <v>0.7</v>
      </c>
      <c r="I1296" s="679"/>
      <c r="J1296" s="458">
        <f t="shared" si="22"/>
        <v>-0.7</v>
      </c>
      <c r="K1296" s="107"/>
      <c r="L1296" s="11"/>
    </row>
    <row r="1297" spans="3:12" x14ac:dyDescent="0.3">
      <c r="C1297" s="677" t="s">
        <v>1134</v>
      </c>
      <c r="D1297" s="143" t="s">
        <v>156</v>
      </c>
      <c r="E1297" s="66" t="s">
        <v>121</v>
      </c>
      <c r="F1297" s="705">
        <v>1</v>
      </c>
      <c r="G1297" s="619">
        <v>8.3000000000000007</v>
      </c>
      <c r="H1297" s="679">
        <v>1.2</v>
      </c>
      <c r="I1297" s="679"/>
      <c r="J1297" s="458">
        <f t="shared" si="22"/>
        <v>9.9600000000000009</v>
      </c>
      <c r="K1297" s="107"/>
      <c r="L1297" s="11"/>
    </row>
    <row r="1298" spans="3:12" x14ac:dyDescent="0.3">
      <c r="C1298" s="677"/>
      <c r="D1298" s="143" t="s">
        <v>2297</v>
      </c>
      <c r="E1298" s="66"/>
      <c r="F1298" s="705">
        <v>-1</v>
      </c>
      <c r="G1298" s="619">
        <v>1.2</v>
      </c>
      <c r="H1298" s="679">
        <v>0.7</v>
      </c>
      <c r="I1298" s="679"/>
      <c r="J1298" s="458">
        <f t="shared" si="22"/>
        <v>-0.84</v>
      </c>
      <c r="K1298" s="107"/>
      <c r="L1298" s="11"/>
    </row>
    <row r="1299" spans="3:12" x14ac:dyDescent="0.3">
      <c r="C1299" s="677"/>
      <c r="D1299" s="143" t="s">
        <v>2297</v>
      </c>
      <c r="E1299" s="66"/>
      <c r="F1299" s="705">
        <v>-1</v>
      </c>
      <c r="G1299" s="619">
        <v>1.2</v>
      </c>
      <c r="H1299" s="679">
        <v>0.2</v>
      </c>
      <c r="I1299" s="679"/>
      <c r="J1299" s="458">
        <f t="shared" si="22"/>
        <v>-0.24</v>
      </c>
      <c r="K1299" s="107"/>
      <c r="L1299" s="11"/>
    </row>
    <row r="1300" spans="3:12" x14ac:dyDescent="0.3">
      <c r="C1300" s="677" t="s">
        <v>1135</v>
      </c>
      <c r="D1300" s="143" t="s">
        <v>764</v>
      </c>
      <c r="E1300" s="66" t="s">
        <v>121</v>
      </c>
      <c r="F1300" s="705">
        <v>1</v>
      </c>
      <c r="G1300" s="619">
        <v>18.7</v>
      </c>
      <c r="H1300" s="679">
        <v>1.2</v>
      </c>
      <c r="I1300" s="679"/>
      <c r="J1300" s="458">
        <f t="shared" si="22"/>
        <v>22.439999999999998</v>
      </c>
      <c r="K1300" s="107"/>
      <c r="L1300" s="11"/>
    </row>
    <row r="1301" spans="3:12" x14ac:dyDescent="0.3">
      <c r="C1301" s="677"/>
      <c r="D1301" s="143" t="s">
        <v>2297</v>
      </c>
      <c r="E1301" s="66"/>
      <c r="F1301" s="705">
        <v>-1</v>
      </c>
      <c r="G1301" s="619">
        <v>1.2</v>
      </c>
      <c r="H1301" s="679">
        <v>0.7</v>
      </c>
      <c r="I1301" s="679"/>
      <c r="J1301" s="458">
        <f t="shared" si="22"/>
        <v>-0.84</v>
      </c>
      <c r="K1301" s="107"/>
      <c r="L1301" s="11"/>
    </row>
    <row r="1302" spans="3:12" x14ac:dyDescent="0.3">
      <c r="C1302" s="677"/>
      <c r="D1302" s="143" t="s">
        <v>2371</v>
      </c>
      <c r="E1302" s="66"/>
      <c r="F1302" s="705">
        <v>-2</v>
      </c>
      <c r="G1302" s="619">
        <v>1.5</v>
      </c>
      <c r="H1302" s="679">
        <v>0.5</v>
      </c>
      <c r="I1302" s="679"/>
      <c r="J1302" s="458">
        <f t="shared" si="22"/>
        <v>-1.5</v>
      </c>
      <c r="K1302" s="107"/>
      <c r="L1302" s="11"/>
    </row>
    <row r="1303" spans="3:12" x14ac:dyDescent="0.3">
      <c r="C1303" s="677" t="s">
        <v>1127</v>
      </c>
      <c r="D1303" s="143" t="s">
        <v>297</v>
      </c>
      <c r="E1303" s="66" t="s">
        <v>121</v>
      </c>
      <c r="F1303" s="705">
        <v>1</v>
      </c>
      <c r="G1303" s="619">
        <v>18.399999999999999</v>
      </c>
      <c r="H1303" s="679">
        <v>1.2</v>
      </c>
      <c r="I1303" s="679"/>
      <c r="J1303" s="458">
        <f t="shared" si="22"/>
        <v>22.08</v>
      </c>
      <c r="K1303" s="107"/>
      <c r="L1303" s="11"/>
    </row>
    <row r="1304" spans="3:12" x14ac:dyDescent="0.3">
      <c r="C1304" s="677"/>
      <c r="D1304" s="143" t="s">
        <v>2297</v>
      </c>
      <c r="E1304" s="66"/>
      <c r="F1304" s="705">
        <v>-1</v>
      </c>
      <c r="G1304" s="619">
        <v>1.2</v>
      </c>
      <c r="H1304" s="679">
        <v>0.7</v>
      </c>
      <c r="I1304" s="679"/>
      <c r="J1304" s="458">
        <f t="shared" si="22"/>
        <v>-0.84</v>
      </c>
      <c r="K1304" s="107"/>
      <c r="L1304" s="11"/>
    </row>
    <row r="1305" spans="3:12" x14ac:dyDescent="0.3">
      <c r="C1305" s="677"/>
      <c r="D1305" s="143" t="s">
        <v>2371</v>
      </c>
      <c r="E1305" s="66"/>
      <c r="F1305" s="705">
        <v>-2</v>
      </c>
      <c r="G1305" s="619">
        <v>1.2</v>
      </c>
      <c r="H1305" s="679">
        <v>0.5</v>
      </c>
      <c r="I1305" s="679"/>
      <c r="J1305" s="458">
        <f t="shared" si="22"/>
        <v>-1.2</v>
      </c>
      <c r="K1305" s="107"/>
      <c r="L1305" s="11"/>
    </row>
    <row r="1306" spans="3:12" x14ac:dyDescent="0.3">
      <c r="C1306" s="677" t="s">
        <v>1138</v>
      </c>
      <c r="D1306" s="143" t="s">
        <v>282</v>
      </c>
      <c r="E1306" s="66" t="s">
        <v>120</v>
      </c>
      <c r="F1306" s="705">
        <v>1</v>
      </c>
      <c r="G1306" s="619">
        <v>10.1</v>
      </c>
      <c r="H1306" s="679">
        <v>1.8</v>
      </c>
      <c r="I1306" s="679"/>
      <c r="J1306" s="458">
        <f t="shared" si="22"/>
        <v>18.18</v>
      </c>
      <c r="K1306" s="107"/>
      <c r="L1306" s="11"/>
    </row>
    <row r="1307" spans="3:12" x14ac:dyDescent="0.3">
      <c r="C1307" s="677"/>
      <c r="D1307" s="143" t="s">
        <v>2345</v>
      </c>
      <c r="E1307" s="66"/>
      <c r="F1307" s="705">
        <v>-1</v>
      </c>
      <c r="G1307" s="619">
        <v>2.5</v>
      </c>
      <c r="H1307" s="679">
        <v>1.3</v>
      </c>
      <c r="I1307" s="679"/>
      <c r="J1307" s="458">
        <f t="shared" si="22"/>
        <v>-3.25</v>
      </c>
      <c r="K1307" s="107"/>
      <c r="L1307" s="11"/>
    </row>
    <row r="1308" spans="3:12" x14ac:dyDescent="0.3">
      <c r="C1308" s="677" t="s">
        <v>1139</v>
      </c>
      <c r="D1308" s="143" t="s">
        <v>133</v>
      </c>
      <c r="E1308" s="66" t="s">
        <v>120</v>
      </c>
      <c r="F1308" s="705">
        <v>1</v>
      </c>
      <c r="G1308" s="619">
        <v>13.2</v>
      </c>
      <c r="H1308" s="679">
        <v>1.8</v>
      </c>
      <c r="I1308" s="679"/>
      <c r="J1308" s="458">
        <f t="shared" si="22"/>
        <v>23.759999999999998</v>
      </c>
      <c r="K1308" s="107"/>
      <c r="L1308" s="11"/>
    </row>
    <row r="1309" spans="3:12" x14ac:dyDescent="0.3">
      <c r="C1309" s="677"/>
      <c r="D1309" s="143" t="s">
        <v>2297</v>
      </c>
      <c r="E1309" s="66"/>
      <c r="F1309" s="705">
        <v>-1</v>
      </c>
      <c r="G1309" s="619">
        <v>0.9</v>
      </c>
      <c r="H1309" s="679">
        <v>1.3</v>
      </c>
      <c r="I1309" s="679"/>
      <c r="J1309" s="458">
        <f t="shared" si="22"/>
        <v>-1.1700000000000002</v>
      </c>
      <c r="K1309" s="107"/>
      <c r="L1309" s="11"/>
    </row>
    <row r="1310" spans="3:12" x14ac:dyDescent="0.3">
      <c r="C1310" s="677"/>
      <c r="D1310" s="143" t="s">
        <v>2297</v>
      </c>
      <c r="E1310" s="66"/>
      <c r="F1310" s="705">
        <v>-1</v>
      </c>
      <c r="G1310" s="619">
        <v>0.9</v>
      </c>
      <c r="H1310" s="679">
        <v>0.8</v>
      </c>
      <c r="I1310" s="679"/>
      <c r="J1310" s="458">
        <f t="shared" si="22"/>
        <v>-0.72000000000000008</v>
      </c>
      <c r="K1310" s="107"/>
      <c r="L1310" s="11"/>
    </row>
    <row r="1311" spans="3:12" x14ac:dyDescent="0.3">
      <c r="C1311" s="677" t="s">
        <v>2245</v>
      </c>
      <c r="D1311" s="143" t="s">
        <v>138</v>
      </c>
      <c r="E1311" s="66" t="s">
        <v>125</v>
      </c>
      <c r="F1311" s="705">
        <v>1</v>
      </c>
      <c r="G1311" s="619">
        <v>20.8</v>
      </c>
      <c r="H1311" s="679">
        <v>1.5</v>
      </c>
      <c r="I1311" s="679"/>
      <c r="J1311" s="458">
        <f t="shared" si="22"/>
        <v>31.200000000000003</v>
      </c>
      <c r="K1311" s="107"/>
      <c r="L1311" s="11"/>
    </row>
    <row r="1312" spans="3:12" x14ac:dyDescent="0.3">
      <c r="C1312" s="677"/>
      <c r="D1312" s="143" t="s">
        <v>2297</v>
      </c>
      <c r="E1312" s="66"/>
      <c r="F1312" s="705">
        <v>-4</v>
      </c>
      <c r="G1312" s="619">
        <v>1.2</v>
      </c>
      <c r="H1312" s="679">
        <v>1</v>
      </c>
      <c r="I1312" s="679"/>
      <c r="J1312" s="458">
        <f t="shared" si="22"/>
        <v>-4.8</v>
      </c>
      <c r="K1312" s="107"/>
      <c r="L1312" s="11"/>
    </row>
    <row r="1313" spans="3:12" x14ac:dyDescent="0.3">
      <c r="C1313" s="677"/>
      <c r="D1313" s="143" t="s">
        <v>2297</v>
      </c>
      <c r="E1313" s="66"/>
      <c r="F1313" s="705">
        <v>-1</v>
      </c>
      <c r="G1313" s="619">
        <v>1</v>
      </c>
      <c r="H1313" s="679">
        <v>1</v>
      </c>
      <c r="I1313" s="679"/>
      <c r="J1313" s="458">
        <f t="shared" si="22"/>
        <v>-1</v>
      </c>
      <c r="K1313" s="107"/>
      <c r="L1313" s="11"/>
    </row>
    <row r="1314" spans="3:12" x14ac:dyDescent="0.3">
      <c r="C1314" s="677"/>
      <c r="D1314" s="143" t="s">
        <v>2297</v>
      </c>
      <c r="E1314" s="66"/>
      <c r="F1314" s="705">
        <v>-1</v>
      </c>
      <c r="G1314" s="619">
        <v>0.9</v>
      </c>
      <c r="H1314" s="679">
        <v>1</v>
      </c>
      <c r="I1314" s="679"/>
      <c r="J1314" s="458">
        <f t="shared" si="22"/>
        <v>-0.9</v>
      </c>
      <c r="K1314" s="107"/>
      <c r="L1314" s="11"/>
    </row>
    <row r="1315" spans="3:12" x14ac:dyDescent="0.3">
      <c r="C1315" s="677"/>
      <c r="D1315" s="143" t="s">
        <v>2345</v>
      </c>
      <c r="E1315" s="66"/>
      <c r="F1315" s="705">
        <v>-1</v>
      </c>
      <c r="G1315" s="619">
        <v>2.5</v>
      </c>
      <c r="H1315" s="679">
        <v>1</v>
      </c>
      <c r="I1315" s="679"/>
      <c r="J1315" s="458">
        <f t="shared" si="22"/>
        <v>-2.5</v>
      </c>
      <c r="K1315" s="107"/>
      <c r="L1315" s="11"/>
    </row>
    <row r="1316" spans="3:12" x14ac:dyDescent="0.3">
      <c r="C1316" s="677" t="s">
        <v>1136</v>
      </c>
      <c r="D1316" s="143" t="s">
        <v>1137</v>
      </c>
      <c r="E1316" s="66" t="s">
        <v>127</v>
      </c>
      <c r="F1316" s="705">
        <v>1</v>
      </c>
      <c r="G1316" s="619">
        <v>8.3000000000000007</v>
      </c>
      <c r="H1316" s="679">
        <v>3</v>
      </c>
      <c r="I1316" s="679"/>
      <c r="J1316" s="458">
        <f t="shared" si="22"/>
        <v>24.900000000000002</v>
      </c>
      <c r="K1316" s="107"/>
      <c r="L1316" s="11"/>
    </row>
    <row r="1317" spans="3:12" x14ac:dyDescent="0.3">
      <c r="C1317" s="677"/>
      <c r="D1317" s="143" t="s">
        <v>2297</v>
      </c>
      <c r="E1317" s="66"/>
      <c r="F1317" s="705">
        <v>-1</v>
      </c>
      <c r="G1317" s="619">
        <v>0.9</v>
      </c>
      <c r="H1317" s="679">
        <v>2.5</v>
      </c>
      <c r="I1317" s="679"/>
      <c r="J1317" s="458">
        <f t="shared" si="22"/>
        <v>-2.25</v>
      </c>
      <c r="K1317" s="107"/>
      <c r="L1317" s="11"/>
    </row>
    <row r="1318" spans="3:12" x14ac:dyDescent="0.3">
      <c r="C1318" s="677" t="s">
        <v>2325</v>
      </c>
      <c r="D1318" s="143" t="s">
        <v>138</v>
      </c>
      <c r="E1318" s="66" t="s">
        <v>125</v>
      </c>
      <c r="F1318" s="705">
        <v>1</v>
      </c>
      <c r="G1318" s="619">
        <v>41.2</v>
      </c>
      <c r="H1318" s="679">
        <v>1.5</v>
      </c>
      <c r="I1318" s="679"/>
      <c r="J1318" s="458">
        <f t="shared" si="22"/>
        <v>61.800000000000004</v>
      </c>
      <c r="K1318" s="107"/>
      <c r="L1318" s="11"/>
    </row>
    <row r="1319" spans="3:12" x14ac:dyDescent="0.3">
      <c r="C1319" s="677"/>
      <c r="D1319" s="143" t="s">
        <v>2297</v>
      </c>
      <c r="E1319" s="66"/>
      <c r="F1319" s="705">
        <v>-1</v>
      </c>
      <c r="G1319" s="619">
        <v>1.6</v>
      </c>
      <c r="H1319" s="679">
        <v>1</v>
      </c>
      <c r="I1319" s="679"/>
      <c r="J1319" s="458">
        <f t="shared" si="22"/>
        <v>-1.6</v>
      </c>
      <c r="K1319" s="107"/>
      <c r="L1319" s="11"/>
    </row>
    <row r="1320" spans="3:12" x14ac:dyDescent="0.3">
      <c r="C1320" s="677"/>
      <c r="D1320" s="143" t="s">
        <v>2297</v>
      </c>
      <c r="E1320" s="66"/>
      <c r="F1320" s="705">
        <v>-2</v>
      </c>
      <c r="G1320" s="619">
        <v>1.2</v>
      </c>
      <c r="H1320" s="679">
        <v>1</v>
      </c>
      <c r="I1320" s="679"/>
      <c r="J1320" s="458">
        <f t="shared" si="22"/>
        <v>-2.4</v>
      </c>
      <c r="K1320" s="107"/>
      <c r="L1320" s="11"/>
    </row>
    <row r="1321" spans="3:12" x14ac:dyDescent="0.3">
      <c r="C1321" s="677"/>
      <c r="D1321" s="143" t="s">
        <v>2297</v>
      </c>
      <c r="E1321" s="66"/>
      <c r="F1321" s="705">
        <v>-7</v>
      </c>
      <c r="G1321" s="619">
        <v>0.9</v>
      </c>
      <c r="H1321" s="679">
        <v>0.5</v>
      </c>
      <c r="I1321" s="679"/>
      <c r="J1321" s="458">
        <f t="shared" si="22"/>
        <v>-3.15</v>
      </c>
      <c r="K1321" s="107"/>
      <c r="L1321" s="11"/>
    </row>
    <row r="1322" spans="3:12" x14ac:dyDescent="0.3">
      <c r="C1322" s="677" t="s">
        <v>1128</v>
      </c>
      <c r="D1322" s="143" t="s">
        <v>177</v>
      </c>
      <c r="E1322" s="66" t="s">
        <v>786</v>
      </c>
      <c r="F1322" s="705">
        <v>1</v>
      </c>
      <c r="G1322" s="619">
        <v>8.1</v>
      </c>
      <c r="H1322" s="679">
        <v>1.6</v>
      </c>
      <c r="I1322" s="679"/>
      <c r="J1322" s="458">
        <f t="shared" si="22"/>
        <v>12.96</v>
      </c>
      <c r="K1322" s="107"/>
      <c r="L1322" s="11"/>
    </row>
    <row r="1323" spans="3:12" x14ac:dyDescent="0.3">
      <c r="C1323" s="677"/>
      <c r="D1323" s="143" t="s">
        <v>2297</v>
      </c>
      <c r="E1323" s="66"/>
      <c r="F1323" s="705">
        <v>-1</v>
      </c>
      <c r="G1323" s="619">
        <v>0.9</v>
      </c>
      <c r="H1323" s="679">
        <v>0.5</v>
      </c>
      <c r="I1323" s="679"/>
      <c r="J1323" s="458">
        <f t="shared" si="22"/>
        <v>-0.45</v>
      </c>
      <c r="K1323" s="107"/>
      <c r="L1323" s="11"/>
    </row>
    <row r="1324" spans="3:12" x14ac:dyDescent="0.3">
      <c r="C1324" s="677" t="s">
        <v>1129</v>
      </c>
      <c r="D1324" s="143" t="s">
        <v>1059</v>
      </c>
      <c r="E1324" s="66" t="s">
        <v>782</v>
      </c>
      <c r="F1324" s="705">
        <v>1</v>
      </c>
      <c r="G1324" s="619">
        <v>8.1999999999999993</v>
      </c>
      <c r="H1324" s="679">
        <v>1</v>
      </c>
      <c r="I1324" s="679"/>
      <c r="J1324" s="458">
        <f t="shared" si="22"/>
        <v>8.1999999999999993</v>
      </c>
      <c r="K1324" s="107"/>
      <c r="L1324" s="11"/>
    </row>
    <row r="1325" spans="3:12" x14ac:dyDescent="0.3">
      <c r="C1325" s="677" t="s">
        <v>1140</v>
      </c>
      <c r="D1325" s="143" t="s">
        <v>840</v>
      </c>
      <c r="E1325" s="66" t="s">
        <v>121</v>
      </c>
      <c r="F1325" s="705">
        <v>1</v>
      </c>
      <c r="G1325" s="619">
        <v>11.8</v>
      </c>
      <c r="H1325" s="679">
        <v>1.2</v>
      </c>
      <c r="I1325" s="679"/>
      <c r="J1325" s="458">
        <f t="shared" si="22"/>
        <v>14.16</v>
      </c>
      <c r="K1325" s="107"/>
      <c r="L1325" s="11"/>
    </row>
    <row r="1326" spans="3:12" x14ac:dyDescent="0.3">
      <c r="C1326" s="677"/>
      <c r="D1326" s="143" t="s">
        <v>2315</v>
      </c>
      <c r="E1326" s="66"/>
      <c r="F1326" s="705">
        <v>1</v>
      </c>
      <c r="G1326" s="619">
        <v>3.3</v>
      </c>
      <c r="H1326" s="679">
        <v>0.2</v>
      </c>
      <c r="I1326" s="679"/>
      <c r="J1326" s="458">
        <f t="shared" ref="J1326:J1389" si="23">PRODUCT(F1326:I1326)</f>
        <v>0.66</v>
      </c>
      <c r="K1326" s="107"/>
      <c r="L1326" s="11"/>
    </row>
    <row r="1327" spans="3:12" x14ac:dyDescent="0.3">
      <c r="C1327" s="677"/>
      <c r="D1327" s="143" t="s">
        <v>2297</v>
      </c>
      <c r="E1327" s="66"/>
      <c r="F1327" s="705">
        <v>-1</v>
      </c>
      <c r="G1327" s="619">
        <v>0.9</v>
      </c>
      <c r="H1327" s="679">
        <v>0.2</v>
      </c>
      <c r="I1327" s="679"/>
      <c r="J1327" s="458">
        <f t="shared" si="23"/>
        <v>-0.18000000000000002</v>
      </c>
      <c r="K1327" s="107"/>
      <c r="L1327" s="11"/>
    </row>
    <row r="1328" spans="3:12" x14ac:dyDescent="0.3">
      <c r="C1328" s="677" t="s">
        <v>1141</v>
      </c>
      <c r="D1328" s="143" t="s">
        <v>840</v>
      </c>
      <c r="E1328" s="66" t="s">
        <v>121</v>
      </c>
      <c r="F1328" s="705">
        <v>1</v>
      </c>
      <c r="G1328" s="619">
        <v>11.4</v>
      </c>
      <c r="H1328" s="679">
        <v>1.2</v>
      </c>
      <c r="I1328" s="679"/>
      <c r="J1328" s="458">
        <f t="shared" si="23"/>
        <v>13.68</v>
      </c>
      <c r="K1328" s="107"/>
      <c r="L1328" s="11"/>
    </row>
    <row r="1329" spans="3:12" x14ac:dyDescent="0.3">
      <c r="C1329" s="677"/>
      <c r="D1329" s="143" t="s">
        <v>2315</v>
      </c>
      <c r="E1329" s="66"/>
      <c r="F1329" s="705">
        <v>1</v>
      </c>
      <c r="G1329" s="619">
        <v>3.3</v>
      </c>
      <c r="H1329" s="679">
        <v>0.2</v>
      </c>
      <c r="I1329" s="679"/>
      <c r="J1329" s="458">
        <f t="shared" si="23"/>
        <v>0.66</v>
      </c>
      <c r="K1329" s="107"/>
      <c r="L1329" s="11"/>
    </row>
    <row r="1330" spans="3:12" x14ac:dyDescent="0.3">
      <c r="C1330" s="677"/>
      <c r="D1330" s="143" t="s">
        <v>2297</v>
      </c>
      <c r="E1330" s="66"/>
      <c r="F1330" s="705">
        <v>-1</v>
      </c>
      <c r="G1330" s="619">
        <v>0.9</v>
      </c>
      <c r="H1330" s="679">
        <v>0.2</v>
      </c>
      <c r="I1330" s="679"/>
      <c r="J1330" s="458">
        <f t="shared" si="23"/>
        <v>-0.18000000000000002</v>
      </c>
      <c r="K1330" s="107"/>
      <c r="L1330" s="11"/>
    </row>
    <row r="1331" spans="3:12" x14ac:dyDescent="0.3">
      <c r="C1331" s="677" t="s">
        <v>1142</v>
      </c>
      <c r="D1331" s="143" t="s">
        <v>209</v>
      </c>
      <c r="E1331" s="66" t="s">
        <v>129</v>
      </c>
      <c r="F1331" s="705">
        <v>1</v>
      </c>
      <c r="G1331" s="619">
        <v>11.3</v>
      </c>
      <c r="H1331" s="679">
        <v>4.07</v>
      </c>
      <c r="I1331" s="679"/>
      <c r="J1331" s="458">
        <f t="shared" si="23"/>
        <v>45.991000000000007</v>
      </c>
      <c r="K1331" s="107"/>
      <c r="L1331" s="11"/>
    </row>
    <row r="1332" spans="3:12" x14ac:dyDescent="0.3">
      <c r="C1332" s="677"/>
      <c r="D1332" s="143" t="s">
        <v>2297</v>
      </c>
      <c r="E1332" s="66"/>
      <c r="F1332" s="705">
        <v>-1</v>
      </c>
      <c r="G1332" s="619">
        <v>0.9</v>
      </c>
      <c r="H1332" s="679">
        <v>2</v>
      </c>
      <c r="I1332" s="679"/>
      <c r="J1332" s="458">
        <f t="shared" si="23"/>
        <v>-1.8</v>
      </c>
      <c r="K1332" s="107"/>
      <c r="L1332" s="11"/>
    </row>
    <row r="1333" spans="3:12" x14ac:dyDescent="0.3">
      <c r="C1333" s="677" t="s">
        <v>1384</v>
      </c>
      <c r="D1333" s="143" t="s">
        <v>360</v>
      </c>
      <c r="E1333" s="66" t="s">
        <v>125</v>
      </c>
      <c r="F1333" s="705">
        <v>1</v>
      </c>
      <c r="G1333" s="619">
        <v>32.700000000000003</v>
      </c>
      <c r="H1333" s="679">
        <v>1.5</v>
      </c>
      <c r="I1333" s="679"/>
      <c r="J1333" s="458">
        <f t="shared" si="23"/>
        <v>49.050000000000004</v>
      </c>
      <c r="K1333" s="107"/>
      <c r="L1333" s="11"/>
    </row>
    <row r="1334" spans="3:12" x14ac:dyDescent="0.3">
      <c r="C1334" s="677"/>
      <c r="D1334" s="143" t="s">
        <v>2297</v>
      </c>
      <c r="E1334" s="66"/>
      <c r="F1334" s="705">
        <v>-2</v>
      </c>
      <c r="G1334" s="619">
        <v>1</v>
      </c>
      <c r="H1334" s="679">
        <v>0.5</v>
      </c>
      <c r="I1334" s="679"/>
      <c r="J1334" s="458">
        <f t="shared" si="23"/>
        <v>-1</v>
      </c>
      <c r="K1334" s="107"/>
      <c r="L1334" s="11"/>
    </row>
    <row r="1335" spans="3:12" x14ac:dyDescent="0.3">
      <c r="C1335" s="677" t="s">
        <v>1148</v>
      </c>
      <c r="D1335" s="143" t="s">
        <v>351</v>
      </c>
      <c r="E1335" s="66" t="s">
        <v>129</v>
      </c>
      <c r="F1335" s="705">
        <v>1</v>
      </c>
      <c r="G1335" s="619">
        <v>16.5</v>
      </c>
      <c r="H1335" s="679">
        <v>4.07</v>
      </c>
      <c r="I1335" s="679"/>
      <c r="J1335" s="458">
        <f t="shared" si="23"/>
        <v>67.155000000000001</v>
      </c>
      <c r="K1335" s="107"/>
      <c r="L1335" s="11"/>
    </row>
    <row r="1336" spans="3:12" x14ac:dyDescent="0.3">
      <c r="C1336" s="677"/>
      <c r="D1336" s="143" t="s">
        <v>2297</v>
      </c>
      <c r="E1336" s="66"/>
      <c r="F1336" s="705">
        <v>-1</v>
      </c>
      <c r="G1336" s="619">
        <v>1</v>
      </c>
      <c r="H1336" s="679">
        <v>2</v>
      </c>
      <c r="I1336" s="679"/>
      <c r="J1336" s="458">
        <f t="shared" si="23"/>
        <v>-2</v>
      </c>
      <c r="K1336" s="107"/>
      <c r="L1336" s="11"/>
    </row>
    <row r="1337" spans="3:12" x14ac:dyDescent="0.3">
      <c r="C1337" s="677" t="s">
        <v>1151</v>
      </c>
      <c r="D1337" s="143" t="s">
        <v>209</v>
      </c>
      <c r="E1337" s="66" t="s">
        <v>129</v>
      </c>
      <c r="F1337" s="705">
        <v>1</v>
      </c>
      <c r="G1337" s="619">
        <v>13.1</v>
      </c>
      <c r="H1337" s="679">
        <v>4.07</v>
      </c>
      <c r="I1337" s="679"/>
      <c r="J1337" s="458">
        <f t="shared" si="23"/>
        <v>53.317</v>
      </c>
      <c r="K1337" s="107"/>
      <c r="L1337" s="11"/>
    </row>
    <row r="1338" spans="3:12" x14ac:dyDescent="0.3">
      <c r="C1338" s="677"/>
      <c r="D1338" s="143" t="s">
        <v>2297</v>
      </c>
      <c r="E1338" s="66"/>
      <c r="F1338" s="705">
        <v>-1</v>
      </c>
      <c r="G1338" s="619">
        <v>1</v>
      </c>
      <c r="H1338" s="679">
        <v>2</v>
      </c>
      <c r="I1338" s="679"/>
      <c r="J1338" s="458">
        <f t="shared" si="23"/>
        <v>-2</v>
      </c>
      <c r="K1338" s="107"/>
      <c r="L1338" s="11"/>
    </row>
    <row r="1339" spans="3:12" x14ac:dyDescent="0.3">
      <c r="C1339" s="677" t="s">
        <v>1155</v>
      </c>
      <c r="D1339" s="143" t="s">
        <v>566</v>
      </c>
      <c r="E1339" s="66" t="s">
        <v>125</v>
      </c>
      <c r="F1339" s="705">
        <v>1</v>
      </c>
      <c r="G1339" s="619">
        <v>27.6</v>
      </c>
      <c r="H1339" s="679">
        <v>1.5</v>
      </c>
      <c r="I1339" s="679"/>
      <c r="J1339" s="458">
        <f>PRODUCT(F1339:I1339)</f>
        <v>41.400000000000006</v>
      </c>
      <c r="K1339" s="107"/>
      <c r="L1339" s="11"/>
    </row>
    <row r="1340" spans="3:12" x14ac:dyDescent="0.3">
      <c r="C1340" s="677"/>
      <c r="D1340" s="143" t="s">
        <v>2297</v>
      </c>
      <c r="E1340" s="66"/>
      <c r="F1340" s="705">
        <v>-3</v>
      </c>
      <c r="G1340" s="619">
        <v>1.2</v>
      </c>
      <c r="H1340" s="679">
        <v>0.5</v>
      </c>
      <c r="I1340" s="679"/>
      <c r="J1340" s="458">
        <f t="shared" si="23"/>
        <v>-1.7999999999999998</v>
      </c>
      <c r="K1340" s="107"/>
      <c r="L1340" s="11"/>
    </row>
    <row r="1341" spans="3:12" x14ac:dyDescent="0.3">
      <c r="C1341" s="677"/>
      <c r="D1341" s="143" t="s">
        <v>2297</v>
      </c>
      <c r="E1341" s="66"/>
      <c r="F1341" s="705">
        <v>-4</v>
      </c>
      <c r="G1341" s="619">
        <v>0.9</v>
      </c>
      <c r="H1341" s="679">
        <v>0.5</v>
      </c>
      <c r="I1341" s="679"/>
      <c r="J1341" s="458">
        <f t="shared" si="23"/>
        <v>-1.8</v>
      </c>
      <c r="K1341" s="107"/>
      <c r="L1341" s="11"/>
    </row>
    <row r="1342" spans="3:12" x14ac:dyDescent="0.3">
      <c r="C1342" s="677"/>
      <c r="D1342" s="1431" t="s">
        <v>2311</v>
      </c>
      <c r="E1342" s="66"/>
      <c r="F1342" s="705">
        <v>-1</v>
      </c>
      <c r="G1342" s="619">
        <v>0.8</v>
      </c>
      <c r="H1342" s="679">
        <v>0.05</v>
      </c>
      <c r="I1342" s="679"/>
      <c r="J1342" s="458">
        <f t="shared" si="23"/>
        <v>-4.0000000000000008E-2</v>
      </c>
      <c r="K1342" s="107"/>
      <c r="L1342" s="11"/>
    </row>
    <row r="1343" spans="3:12" x14ac:dyDescent="0.3">
      <c r="C1343" s="677"/>
      <c r="D1343" s="1431" t="s">
        <v>2302</v>
      </c>
      <c r="E1343" s="66"/>
      <c r="F1343" s="705">
        <v>-1</v>
      </c>
      <c r="G1343" s="619">
        <v>0.4</v>
      </c>
      <c r="H1343" s="679">
        <v>0.05</v>
      </c>
      <c r="I1343" s="679"/>
      <c r="J1343" s="458">
        <f t="shared" si="23"/>
        <v>-2.0000000000000004E-2</v>
      </c>
      <c r="K1343" s="107"/>
      <c r="L1343" s="11"/>
    </row>
    <row r="1344" spans="3:12" x14ac:dyDescent="0.3">
      <c r="C1344" s="677" t="s">
        <v>1152</v>
      </c>
      <c r="D1344" s="143" t="s">
        <v>1153</v>
      </c>
      <c r="E1344" s="66" t="s">
        <v>2484</v>
      </c>
      <c r="F1344" s="705">
        <v>1</v>
      </c>
      <c r="G1344" s="619">
        <v>28.05</v>
      </c>
      <c r="H1344" s="679">
        <v>4.07</v>
      </c>
      <c r="I1344" s="679"/>
      <c r="J1344" s="458">
        <f>PRODUCT(F1344:I1344)</f>
        <v>114.16350000000001</v>
      </c>
      <c r="K1344" s="107"/>
      <c r="L1344" s="11"/>
    </row>
    <row r="1345" spans="3:12" x14ac:dyDescent="0.3">
      <c r="C1345" s="677"/>
      <c r="D1345" s="143" t="s">
        <v>2297</v>
      </c>
      <c r="E1345" s="66"/>
      <c r="F1345" s="705">
        <v>-2</v>
      </c>
      <c r="G1345" s="619">
        <v>1.2</v>
      </c>
      <c r="H1345" s="679">
        <v>2</v>
      </c>
      <c r="I1345" s="679"/>
      <c r="J1345" s="458">
        <f>PRODUCT(F1345:I1345)</f>
        <v>-4.8</v>
      </c>
      <c r="K1345" s="107"/>
      <c r="L1345" s="11"/>
    </row>
    <row r="1346" spans="3:12" x14ac:dyDescent="0.3">
      <c r="C1346" s="677" t="s">
        <v>2251</v>
      </c>
      <c r="D1346" s="143" t="s">
        <v>360</v>
      </c>
      <c r="E1346" s="66" t="s">
        <v>125</v>
      </c>
      <c r="F1346" s="705">
        <v>1</v>
      </c>
      <c r="G1346" s="619">
        <v>74.8</v>
      </c>
      <c r="H1346" s="679">
        <v>1.5</v>
      </c>
      <c r="I1346" s="679"/>
      <c r="J1346" s="458">
        <f t="shared" si="23"/>
        <v>112.19999999999999</v>
      </c>
      <c r="K1346" s="107"/>
      <c r="L1346" s="11"/>
    </row>
    <row r="1347" spans="3:12" x14ac:dyDescent="0.3">
      <c r="C1347" s="677"/>
      <c r="D1347" s="143" t="s">
        <v>2297</v>
      </c>
      <c r="E1347" s="66"/>
      <c r="F1347" s="705">
        <v>-4</v>
      </c>
      <c r="G1347" s="619">
        <v>1.8</v>
      </c>
      <c r="H1347" s="679">
        <v>1</v>
      </c>
      <c r="I1347" s="679"/>
      <c r="J1347" s="458">
        <f t="shared" si="23"/>
        <v>-7.2</v>
      </c>
      <c r="K1347" s="107"/>
      <c r="L1347" s="11"/>
    </row>
    <row r="1348" spans="3:12" x14ac:dyDescent="0.3">
      <c r="C1348" s="677"/>
      <c r="D1348" s="143" t="s">
        <v>2297</v>
      </c>
      <c r="E1348" s="66"/>
      <c r="F1348" s="705">
        <v>-1</v>
      </c>
      <c r="G1348" s="619">
        <v>1.6</v>
      </c>
      <c r="H1348" s="679">
        <v>1</v>
      </c>
      <c r="I1348" s="679"/>
      <c r="J1348" s="458">
        <f t="shared" si="23"/>
        <v>-1.6</v>
      </c>
      <c r="K1348" s="107"/>
      <c r="L1348" s="11"/>
    </row>
    <row r="1349" spans="3:12" x14ac:dyDescent="0.3">
      <c r="C1349" s="677"/>
      <c r="D1349" s="143" t="s">
        <v>2345</v>
      </c>
      <c r="E1349" s="66"/>
      <c r="F1349" s="705">
        <v>-1</v>
      </c>
      <c r="G1349" s="619">
        <v>5.95</v>
      </c>
      <c r="H1349" s="679">
        <v>2.4</v>
      </c>
      <c r="I1349" s="679"/>
      <c r="J1349" s="458">
        <f t="shared" si="23"/>
        <v>-14.28</v>
      </c>
      <c r="K1349" s="107"/>
      <c r="L1349" s="11"/>
    </row>
    <row r="1350" spans="3:12" x14ac:dyDescent="0.3">
      <c r="C1350" s="677"/>
      <c r="D1350" s="143" t="s">
        <v>2345</v>
      </c>
      <c r="E1350" s="66"/>
      <c r="F1350" s="705">
        <v>-1</v>
      </c>
      <c r="G1350" s="619">
        <v>5.2</v>
      </c>
      <c r="H1350" s="679">
        <v>2.4</v>
      </c>
      <c r="I1350" s="679"/>
      <c r="J1350" s="458">
        <f t="shared" si="23"/>
        <v>-12.48</v>
      </c>
      <c r="K1350" s="107"/>
      <c r="L1350" s="11"/>
    </row>
    <row r="1351" spans="3:12" x14ac:dyDescent="0.3">
      <c r="C1351" s="677"/>
      <c r="D1351" s="143" t="s">
        <v>2328</v>
      </c>
      <c r="E1351" s="66"/>
      <c r="F1351" s="705">
        <v>-1</v>
      </c>
      <c r="G1351" s="619">
        <v>13.4</v>
      </c>
      <c r="H1351" s="679">
        <v>2.4</v>
      </c>
      <c r="I1351" s="679"/>
      <c r="J1351" s="458">
        <f t="shared" si="23"/>
        <v>-32.159999999999997</v>
      </c>
      <c r="K1351" s="107"/>
      <c r="L1351" s="11"/>
    </row>
    <row r="1352" spans="3:12" x14ac:dyDescent="0.3">
      <c r="C1352" s="677"/>
      <c r="D1352" s="143" t="s">
        <v>2371</v>
      </c>
      <c r="E1352" s="66"/>
      <c r="F1352" s="705">
        <v>-3</v>
      </c>
      <c r="G1352" s="619">
        <v>2.1</v>
      </c>
      <c r="H1352" s="679">
        <v>1</v>
      </c>
      <c r="I1352" s="679"/>
      <c r="J1352" s="458">
        <f t="shared" si="23"/>
        <v>-6.3000000000000007</v>
      </c>
      <c r="K1352" s="107"/>
      <c r="L1352" s="11"/>
    </row>
    <row r="1353" spans="3:12" x14ac:dyDescent="0.3">
      <c r="C1353" s="677"/>
      <c r="D1353" s="143" t="s">
        <v>2371</v>
      </c>
      <c r="E1353" s="66"/>
      <c r="F1353" s="705">
        <v>-2</v>
      </c>
      <c r="G1353" s="619">
        <v>1.5</v>
      </c>
      <c r="H1353" s="679">
        <v>0.5</v>
      </c>
      <c r="I1353" s="679"/>
      <c r="J1353" s="458">
        <f t="shared" si="23"/>
        <v>-1.5</v>
      </c>
      <c r="K1353" s="107"/>
      <c r="L1353" s="11"/>
    </row>
    <row r="1354" spans="3:12" x14ac:dyDescent="0.3">
      <c r="C1354" s="677"/>
      <c r="D1354" s="143" t="s">
        <v>2371</v>
      </c>
      <c r="E1354" s="66"/>
      <c r="F1354" s="705">
        <v>-4</v>
      </c>
      <c r="G1354" s="619">
        <v>1.2</v>
      </c>
      <c r="H1354" s="679">
        <v>0.5</v>
      </c>
      <c r="I1354" s="679"/>
      <c r="J1354" s="458">
        <f t="shared" si="23"/>
        <v>-2.4</v>
      </c>
      <c r="K1354" s="107"/>
      <c r="L1354" s="11"/>
    </row>
    <row r="1355" spans="3:12" x14ac:dyDescent="0.3">
      <c r="C1355" s="677"/>
      <c r="D1355" s="143" t="s">
        <v>2371</v>
      </c>
      <c r="E1355" s="66"/>
      <c r="F1355" s="705">
        <v>-1</v>
      </c>
      <c r="G1355" s="619">
        <v>0.9</v>
      </c>
      <c r="H1355" s="679">
        <v>0.5</v>
      </c>
      <c r="I1355" s="679"/>
      <c r="J1355" s="458">
        <f t="shared" si="23"/>
        <v>-0.45</v>
      </c>
      <c r="K1355" s="107"/>
      <c r="L1355" s="11"/>
    </row>
    <row r="1356" spans="3:12" x14ac:dyDescent="0.3">
      <c r="C1356" s="677" t="s">
        <v>2330</v>
      </c>
      <c r="D1356" s="143" t="s">
        <v>2331</v>
      </c>
      <c r="E1356" s="66" t="s">
        <v>125</v>
      </c>
      <c r="F1356" s="705">
        <v>1</v>
      </c>
      <c r="G1356" s="619">
        <v>21.05</v>
      </c>
      <c r="H1356" s="679">
        <v>1.5</v>
      </c>
      <c r="I1356" s="679"/>
      <c r="J1356" s="458">
        <f t="shared" si="23"/>
        <v>31.575000000000003</v>
      </c>
      <c r="K1356" s="107"/>
      <c r="L1356" s="11"/>
    </row>
    <row r="1357" spans="3:12" x14ac:dyDescent="0.3">
      <c r="C1357" s="677"/>
      <c r="D1357" s="143" t="s">
        <v>2297</v>
      </c>
      <c r="E1357" s="66"/>
      <c r="F1357" s="705">
        <v>-1</v>
      </c>
      <c r="G1357" s="619">
        <v>1.8</v>
      </c>
      <c r="H1357" s="679">
        <v>1</v>
      </c>
      <c r="I1357" s="679"/>
      <c r="J1357" s="458">
        <f t="shared" si="23"/>
        <v>-1.8</v>
      </c>
      <c r="K1357" s="107"/>
      <c r="L1357" s="11"/>
    </row>
    <row r="1358" spans="3:12" x14ac:dyDescent="0.3">
      <c r="C1358" s="677"/>
      <c r="D1358" s="143" t="s">
        <v>2297</v>
      </c>
      <c r="E1358" s="66"/>
      <c r="F1358" s="705">
        <v>-2</v>
      </c>
      <c r="G1358" s="619">
        <v>1.2</v>
      </c>
      <c r="H1358" s="679">
        <v>1</v>
      </c>
      <c r="I1358" s="679"/>
      <c r="J1358" s="458">
        <f t="shared" si="23"/>
        <v>-2.4</v>
      </c>
      <c r="K1358" s="107"/>
      <c r="L1358" s="11"/>
    </row>
    <row r="1359" spans="3:12" x14ac:dyDescent="0.3">
      <c r="C1359" s="677"/>
      <c r="D1359" s="143" t="s">
        <v>2297</v>
      </c>
      <c r="E1359" s="66"/>
      <c r="F1359" s="705">
        <v>-1</v>
      </c>
      <c r="G1359" s="619">
        <v>0.9</v>
      </c>
      <c r="H1359" s="679">
        <v>0.5</v>
      </c>
      <c r="I1359" s="679"/>
      <c r="J1359" s="458">
        <f t="shared" si="23"/>
        <v>-0.45</v>
      </c>
      <c r="K1359" s="107"/>
      <c r="L1359" s="11"/>
    </row>
    <row r="1360" spans="3:12" x14ac:dyDescent="0.3">
      <c r="C1360" s="677"/>
      <c r="D1360" s="1431" t="s">
        <v>2311</v>
      </c>
      <c r="E1360" s="66"/>
      <c r="F1360" s="705">
        <v>-1</v>
      </c>
      <c r="G1360" s="619">
        <v>0.7</v>
      </c>
      <c r="H1360" s="679">
        <v>0.05</v>
      </c>
      <c r="I1360" s="679"/>
      <c r="J1360" s="458">
        <f t="shared" si="23"/>
        <v>-3.4999999999999996E-2</v>
      </c>
      <c r="K1360" s="107"/>
      <c r="L1360" s="11"/>
    </row>
    <row r="1361" spans="3:12" x14ac:dyDescent="0.3">
      <c r="C1361" s="677"/>
      <c r="D1361" s="1431" t="s">
        <v>2302</v>
      </c>
      <c r="E1361" s="66"/>
      <c r="F1361" s="705">
        <v>-1</v>
      </c>
      <c r="G1361" s="619">
        <v>0.4</v>
      </c>
      <c r="H1361" s="679">
        <v>0.05</v>
      </c>
      <c r="I1361" s="679"/>
      <c r="J1361" s="458">
        <f t="shared" si="23"/>
        <v>-2.0000000000000004E-2</v>
      </c>
      <c r="K1361" s="107"/>
      <c r="L1361" s="11"/>
    </row>
    <row r="1362" spans="3:12" x14ac:dyDescent="0.3">
      <c r="C1362" s="677" t="s">
        <v>1143</v>
      </c>
      <c r="D1362" s="143" t="s">
        <v>1144</v>
      </c>
      <c r="E1362" s="66" t="s">
        <v>120</v>
      </c>
      <c r="F1362" s="705">
        <v>1</v>
      </c>
      <c r="G1362" s="619">
        <v>16.7</v>
      </c>
      <c r="H1362" s="679">
        <v>1.8</v>
      </c>
      <c r="I1362" s="679"/>
      <c r="J1362" s="458">
        <f t="shared" si="23"/>
        <v>30.06</v>
      </c>
      <c r="K1362" s="107"/>
      <c r="L1362" s="11"/>
    </row>
    <row r="1363" spans="3:12" x14ac:dyDescent="0.3">
      <c r="C1363" s="677"/>
      <c r="D1363" s="143" t="s">
        <v>2297</v>
      </c>
      <c r="E1363" s="66"/>
      <c r="F1363" s="705">
        <v>-1</v>
      </c>
      <c r="G1363" s="619">
        <v>0.9</v>
      </c>
      <c r="H1363" s="679">
        <v>0.8</v>
      </c>
      <c r="I1363" s="679"/>
      <c r="J1363" s="458">
        <f t="shared" si="23"/>
        <v>-0.72000000000000008</v>
      </c>
      <c r="K1363" s="107"/>
      <c r="L1363" s="11"/>
    </row>
    <row r="1364" spans="3:12" x14ac:dyDescent="0.3">
      <c r="C1364" s="677"/>
      <c r="D1364" s="143" t="s">
        <v>2303</v>
      </c>
      <c r="E1364" s="66"/>
      <c r="F1364" s="705">
        <v>-1</v>
      </c>
      <c r="G1364" s="619">
        <v>3.6</v>
      </c>
      <c r="H1364" s="679">
        <v>1.3</v>
      </c>
      <c r="I1364" s="679"/>
      <c r="J1364" s="458">
        <f t="shared" si="23"/>
        <v>-4.6800000000000006</v>
      </c>
      <c r="K1364" s="107"/>
      <c r="L1364" s="11"/>
    </row>
    <row r="1365" spans="3:12" x14ac:dyDescent="0.3">
      <c r="C1365" s="677" t="s">
        <v>1147</v>
      </c>
      <c r="D1365" s="143" t="s">
        <v>803</v>
      </c>
      <c r="E1365" s="66" t="s">
        <v>128</v>
      </c>
      <c r="F1365" s="705">
        <v>1</v>
      </c>
      <c r="G1365" s="619">
        <v>17.399999999999999</v>
      </c>
      <c r="H1365" s="679">
        <v>3</v>
      </c>
      <c r="I1365" s="679"/>
      <c r="J1365" s="458">
        <f t="shared" si="23"/>
        <v>52.199999999999996</v>
      </c>
      <c r="K1365" s="107"/>
      <c r="L1365" s="11"/>
    </row>
    <row r="1366" spans="3:12" x14ac:dyDescent="0.3">
      <c r="C1366" s="677"/>
      <c r="D1366" s="143" t="s">
        <v>2297</v>
      </c>
      <c r="E1366" s="66"/>
      <c r="F1366" s="705">
        <v>-1</v>
      </c>
      <c r="G1366" s="619">
        <v>0.9</v>
      </c>
      <c r="H1366" s="679">
        <v>2</v>
      </c>
      <c r="I1366" s="679"/>
      <c r="J1366" s="458">
        <f t="shared" si="23"/>
        <v>-1.8</v>
      </c>
      <c r="K1366" s="107"/>
      <c r="L1366" s="11"/>
    </row>
    <row r="1367" spans="3:12" x14ac:dyDescent="0.3">
      <c r="C1367" s="677"/>
      <c r="D1367" s="143" t="s">
        <v>2371</v>
      </c>
      <c r="E1367" s="66"/>
      <c r="F1367" s="705">
        <v>-2</v>
      </c>
      <c r="G1367" s="619">
        <v>1.8</v>
      </c>
      <c r="H1367" s="679">
        <v>1.4</v>
      </c>
      <c r="I1367" s="679"/>
      <c r="J1367" s="458">
        <f t="shared" si="23"/>
        <v>-5.04</v>
      </c>
      <c r="K1367" s="107"/>
      <c r="L1367" s="11"/>
    </row>
    <row r="1368" spans="3:12" x14ac:dyDescent="0.3">
      <c r="C1368" s="728"/>
      <c r="D1368" s="728"/>
      <c r="E1368" s="728"/>
      <c r="F1368" s="728"/>
      <c r="G1368" s="728"/>
      <c r="H1368" s="728"/>
      <c r="I1368" s="728"/>
      <c r="J1368" s="458"/>
      <c r="K1368" s="728"/>
      <c r="L1368" s="728"/>
    </row>
    <row r="1369" spans="3:12" x14ac:dyDescent="0.3">
      <c r="C1369" s="677"/>
      <c r="D1369" s="690" t="s">
        <v>1253</v>
      </c>
      <c r="E1369" s="66"/>
      <c r="F1369" s="705"/>
      <c r="G1369" s="619"/>
      <c r="H1369" s="679"/>
      <c r="I1369" s="679"/>
      <c r="J1369" s="458"/>
      <c r="K1369" s="107"/>
      <c r="L1369" s="11"/>
    </row>
    <row r="1370" spans="3:12" x14ac:dyDescent="0.3">
      <c r="C1370" s="677" t="s">
        <v>2144</v>
      </c>
      <c r="D1370" s="143" t="s">
        <v>2145</v>
      </c>
      <c r="E1370" s="66" t="s">
        <v>128</v>
      </c>
      <c r="F1370" s="705">
        <v>1</v>
      </c>
      <c r="G1370" s="619">
        <v>14</v>
      </c>
      <c r="H1370" s="679">
        <v>3</v>
      </c>
      <c r="I1370" s="679"/>
      <c r="J1370" s="458">
        <f t="shared" si="23"/>
        <v>42</v>
      </c>
      <c r="K1370" s="107"/>
      <c r="L1370" s="11"/>
    </row>
    <row r="1371" spans="3:12" x14ac:dyDescent="0.3">
      <c r="C1371" s="677"/>
      <c r="D1371" s="143" t="s">
        <v>2297</v>
      </c>
      <c r="E1371" s="66"/>
      <c r="F1371" s="705">
        <v>-1</v>
      </c>
      <c r="G1371" s="619">
        <v>0.9</v>
      </c>
      <c r="H1371" s="679">
        <v>2</v>
      </c>
      <c r="I1371" s="679"/>
      <c r="J1371" s="458">
        <f t="shared" si="23"/>
        <v>-1.8</v>
      </c>
      <c r="K1371" s="107"/>
      <c r="L1371" s="11"/>
    </row>
    <row r="1372" spans="3:12" x14ac:dyDescent="0.3">
      <c r="C1372" s="677"/>
      <c r="D1372" s="143" t="s">
        <v>2371</v>
      </c>
      <c r="E1372" s="66"/>
      <c r="F1372" s="705">
        <v>-1</v>
      </c>
      <c r="G1372" s="619">
        <v>2.1</v>
      </c>
      <c r="H1372" s="679">
        <v>1.4</v>
      </c>
      <c r="I1372" s="679"/>
      <c r="J1372" s="458">
        <f t="shared" si="23"/>
        <v>-2.94</v>
      </c>
      <c r="K1372" s="107"/>
      <c r="L1372" s="11"/>
    </row>
    <row r="1373" spans="3:12" x14ac:dyDescent="0.3">
      <c r="C1373" s="677" t="s">
        <v>2334</v>
      </c>
      <c r="D1373" s="143" t="s">
        <v>179</v>
      </c>
      <c r="E1373" s="66" t="s">
        <v>128</v>
      </c>
      <c r="F1373" s="705">
        <v>1</v>
      </c>
      <c r="G1373" s="619">
        <v>17.899999999999999</v>
      </c>
      <c r="H1373" s="679">
        <v>3</v>
      </c>
      <c r="I1373" s="679"/>
      <c r="J1373" s="458">
        <f t="shared" si="23"/>
        <v>53.699999999999996</v>
      </c>
      <c r="K1373" s="107"/>
      <c r="L1373" s="11"/>
    </row>
    <row r="1374" spans="3:12" x14ac:dyDescent="0.3">
      <c r="C1374" s="677"/>
      <c r="D1374" s="143" t="s">
        <v>2297</v>
      </c>
      <c r="E1374" s="66"/>
      <c r="F1374" s="705">
        <v>-1</v>
      </c>
      <c r="G1374" s="619">
        <v>1.2</v>
      </c>
      <c r="H1374" s="679">
        <v>2.5</v>
      </c>
      <c r="I1374" s="679"/>
      <c r="J1374" s="458">
        <f t="shared" si="23"/>
        <v>-3</v>
      </c>
      <c r="K1374" s="107"/>
      <c r="L1374" s="11"/>
    </row>
    <row r="1375" spans="3:12" x14ac:dyDescent="0.3">
      <c r="C1375" s="677"/>
      <c r="D1375" s="143" t="s">
        <v>2297</v>
      </c>
      <c r="E1375" s="66"/>
      <c r="F1375" s="705">
        <v>-1</v>
      </c>
      <c r="G1375" s="619">
        <v>0.9</v>
      </c>
      <c r="H1375" s="679">
        <v>2</v>
      </c>
      <c r="I1375" s="679"/>
      <c r="J1375" s="458">
        <f t="shared" si="23"/>
        <v>-1.8</v>
      </c>
      <c r="K1375" s="107"/>
      <c r="L1375" s="11"/>
    </row>
    <row r="1376" spans="3:12" x14ac:dyDescent="0.3">
      <c r="C1376" s="677"/>
      <c r="D1376" s="143" t="s">
        <v>2297</v>
      </c>
      <c r="E1376" s="66"/>
      <c r="F1376" s="705">
        <v>-1</v>
      </c>
      <c r="G1376" s="619">
        <v>0.8</v>
      </c>
      <c r="H1376" s="679">
        <v>2.5</v>
      </c>
      <c r="I1376" s="679"/>
      <c r="J1376" s="458">
        <f t="shared" si="23"/>
        <v>-2</v>
      </c>
      <c r="K1376" s="107"/>
      <c r="L1376" s="11"/>
    </row>
    <row r="1377" spans="3:12" x14ac:dyDescent="0.3">
      <c r="C1377" s="677"/>
      <c r="D1377" s="143" t="s">
        <v>2345</v>
      </c>
      <c r="E1377" s="66"/>
      <c r="F1377" s="705">
        <v>-1</v>
      </c>
      <c r="G1377" s="619">
        <v>3.05</v>
      </c>
      <c r="H1377" s="679">
        <v>2.5</v>
      </c>
      <c r="I1377" s="679"/>
      <c r="J1377" s="458">
        <f t="shared" si="23"/>
        <v>-7.625</v>
      </c>
      <c r="K1377" s="107"/>
      <c r="L1377" s="11"/>
    </row>
    <row r="1378" spans="3:12" x14ac:dyDescent="0.3">
      <c r="C1378" s="677" t="s">
        <v>2255</v>
      </c>
      <c r="D1378" s="143" t="s">
        <v>360</v>
      </c>
      <c r="E1378" s="66" t="s">
        <v>125</v>
      </c>
      <c r="F1378" s="705">
        <v>1</v>
      </c>
      <c r="G1378" s="619">
        <v>49</v>
      </c>
      <c r="H1378" s="679">
        <v>1.5</v>
      </c>
      <c r="I1378" s="679"/>
      <c r="J1378" s="458">
        <f t="shared" si="23"/>
        <v>73.5</v>
      </c>
      <c r="K1378" s="107"/>
      <c r="L1378" s="11"/>
    </row>
    <row r="1379" spans="3:12" x14ac:dyDescent="0.3">
      <c r="C1379" s="677"/>
      <c r="D1379" s="143" t="s">
        <v>2297</v>
      </c>
      <c r="E1379" s="66"/>
      <c r="F1379" s="705">
        <v>-2</v>
      </c>
      <c r="G1379" s="619">
        <v>1.8</v>
      </c>
      <c r="H1379" s="679">
        <v>1</v>
      </c>
      <c r="I1379" s="679"/>
      <c r="J1379" s="458">
        <f t="shared" si="23"/>
        <v>-3.6</v>
      </c>
      <c r="K1379" s="107"/>
      <c r="L1379" s="11"/>
    </row>
    <row r="1380" spans="3:12" x14ac:dyDescent="0.3">
      <c r="C1380" s="677"/>
      <c r="D1380" s="143" t="s">
        <v>2345</v>
      </c>
      <c r="E1380" s="66"/>
      <c r="F1380" s="705">
        <v>-1</v>
      </c>
      <c r="G1380" s="619">
        <v>3.05</v>
      </c>
      <c r="H1380" s="679">
        <v>1</v>
      </c>
      <c r="I1380" s="679"/>
      <c r="J1380" s="458">
        <f t="shared" si="23"/>
        <v>-3.05</v>
      </c>
      <c r="K1380" s="107"/>
      <c r="L1380" s="11"/>
    </row>
    <row r="1381" spans="3:12" x14ac:dyDescent="0.3">
      <c r="C1381" s="677"/>
      <c r="D1381" s="143" t="s">
        <v>2345</v>
      </c>
      <c r="E1381" s="66"/>
      <c r="F1381" s="705">
        <v>-1</v>
      </c>
      <c r="G1381" s="619">
        <v>3.6</v>
      </c>
      <c r="H1381" s="679">
        <v>1</v>
      </c>
      <c r="I1381" s="679"/>
      <c r="J1381" s="458">
        <f t="shared" si="23"/>
        <v>-3.6</v>
      </c>
      <c r="K1381" s="107"/>
      <c r="L1381" s="11"/>
    </row>
    <row r="1382" spans="3:12" x14ac:dyDescent="0.3">
      <c r="C1382" s="677"/>
      <c r="D1382" s="143" t="s">
        <v>2345</v>
      </c>
      <c r="E1382" s="66"/>
      <c r="F1382" s="705">
        <v>-1</v>
      </c>
      <c r="G1382" s="619">
        <v>2.6</v>
      </c>
      <c r="H1382" s="679">
        <v>0.9</v>
      </c>
      <c r="I1382" s="679"/>
      <c r="J1382" s="458">
        <f t="shared" si="23"/>
        <v>-2.3400000000000003</v>
      </c>
      <c r="K1382" s="107"/>
      <c r="L1382" s="11"/>
    </row>
    <row r="1383" spans="3:12" x14ac:dyDescent="0.3">
      <c r="C1383" s="677"/>
      <c r="D1383" s="143" t="s">
        <v>2297</v>
      </c>
      <c r="E1383" s="66"/>
      <c r="F1383" s="705">
        <v>-1</v>
      </c>
      <c r="G1383" s="619">
        <v>1.2</v>
      </c>
      <c r="H1383" s="679">
        <v>1.5</v>
      </c>
      <c r="I1383" s="679"/>
      <c r="J1383" s="458">
        <f t="shared" si="23"/>
        <v>-1.7999999999999998</v>
      </c>
      <c r="K1383" s="107"/>
      <c r="L1383" s="11"/>
    </row>
    <row r="1384" spans="3:12" x14ac:dyDescent="0.3">
      <c r="C1384" s="677"/>
      <c r="D1384" s="143" t="s">
        <v>2297</v>
      </c>
      <c r="E1384" s="66"/>
      <c r="F1384" s="705">
        <v>-1</v>
      </c>
      <c r="G1384" s="619">
        <v>1</v>
      </c>
      <c r="H1384" s="679">
        <v>1.5</v>
      </c>
      <c r="I1384" s="679"/>
      <c r="J1384" s="458">
        <f t="shared" si="23"/>
        <v>-1.5</v>
      </c>
      <c r="K1384" s="107"/>
      <c r="L1384" s="11"/>
    </row>
    <row r="1385" spans="3:12" x14ac:dyDescent="0.3">
      <c r="C1385" s="677"/>
      <c r="D1385" s="143" t="s">
        <v>2371</v>
      </c>
      <c r="E1385" s="66"/>
      <c r="F1385" s="705">
        <v>-5</v>
      </c>
      <c r="G1385" s="619">
        <v>1.2</v>
      </c>
      <c r="H1385" s="679">
        <v>0.5</v>
      </c>
      <c r="I1385" s="679"/>
      <c r="J1385" s="458">
        <f t="shared" si="23"/>
        <v>-3</v>
      </c>
      <c r="K1385" s="107"/>
      <c r="L1385" s="11"/>
    </row>
    <row r="1386" spans="3:12" x14ac:dyDescent="0.3">
      <c r="C1386" s="677" t="s">
        <v>2248</v>
      </c>
      <c r="D1386" s="143" t="s">
        <v>2249</v>
      </c>
      <c r="E1386" s="66" t="s">
        <v>123</v>
      </c>
      <c r="F1386" s="705">
        <v>1</v>
      </c>
      <c r="G1386" s="619">
        <v>19.850000000000001</v>
      </c>
      <c r="H1386" s="679">
        <v>2.27</v>
      </c>
      <c r="I1386" s="679"/>
      <c r="J1386" s="458">
        <f t="shared" si="23"/>
        <v>45.059500000000007</v>
      </c>
      <c r="K1386" s="107"/>
      <c r="L1386" s="11"/>
    </row>
    <row r="1387" spans="3:12" x14ac:dyDescent="0.3">
      <c r="C1387" s="677"/>
      <c r="D1387" s="143" t="s">
        <v>2297</v>
      </c>
      <c r="E1387" s="66"/>
      <c r="F1387" s="705">
        <v>-1</v>
      </c>
      <c r="G1387" s="619">
        <v>1.2</v>
      </c>
      <c r="H1387" s="679">
        <v>0.7</v>
      </c>
      <c r="I1387" s="679"/>
      <c r="J1387" s="458">
        <f t="shared" si="23"/>
        <v>-0.84</v>
      </c>
      <c r="K1387" s="107"/>
      <c r="L1387" s="11"/>
    </row>
    <row r="1388" spans="3:12" x14ac:dyDescent="0.3">
      <c r="C1388" s="677"/>
      <c r="D1388" s="143" t="s">
        <v>2297</v>
      </c>
      <c r="E1388" s="66"/>
      <c r="F1388" s="705">
        <v>-1</v>
      </c>
      <c r="G1388" s="619">
        <v>1.2</v>
      </c>
      <c r="H1388" s="679">
        <v>0.2</v>
      </c>
      <c r="I1388" s="679"/>
      <c r="J1388" s="458">
        <f t="shared" si="23"/>
        <v>-0.24</v>
      </c>
      <c r="K1388" s="107"/>
      <c r="L1388" s="11"/>
    </row>
    <row r="1389" spans="3:12" x14ac:dyDescent="0.3">
      <c r="C1389" s="677"/>
      <c r="D1389" s="143" t="s">
        <v>2303</v>
      </c>
      <c r="E1389" s="66"/>
      <c r="F1389" s="705">
        <v>-1</v>
      </c>
      <c r="G1389" s="619">
        <v>1.45</v>
      </c>
      <c r="H1389" s="679">
        <v>0.7</v>
      </c>
      <c r="I1389" s="679"/>
      <c r="J1389" s="458">
        <f t="shared" si="23"/>
        <v>-1.0149999999999999</v>
      </c>
      <c r="K1389" s="107"/>
      <c r="L1389" s="11"/>
    </row>
    <row r="1390" spans="3:12" x14ac:dyDescent="0.3">
      <c r="C1390" s="677" t="s">
        <v>1158</v>
      </c>
      <c r="D1390" s="143" t="s">
        <v>190</v>
      </c>
      <c r="E1390" s="66" t="s">
        <v>121</v>
      </c>
      <c r="F1390" s="705">
        <v>1</v>
      </c>
      <c r="G1390" s="619">
        <v>16.2</v>
      </c>
      <c r="H1390" s="679">
        <v>1.2</v>
      </c>
      <c r="I1390" s="679"/>
      <c r="J1390" s="458">
        <f t="shared" ref="J1390:J1453" si="24">PRODUCT(F1390:I1390)</f>
        <v>19.439999999999998</v>
      </c>
      <c r="K1390" s="107"/>
      <c r="L1390" s="11"/>
    </row>
    <row r="1391" spans="3:12" x14ac:dyDescent="0.3">
      <c r="C1391" s="677"/>
      <c r="D1391" s="143" t="s">
        <v>2297</v>
      </c>
      <c r="E1391" s="66"/>
      <c r="F1391" s="705">
        <v>-2</v>
      </c>
      <c r="G1391" s="619">
        <v>1.2</v>
      </c>
      <c r="H1391" s="679">
        <v>0.2</v>
      </c>
      <c r="I1391" s="679"/>
      <c r="J1391" s="458">
        <f t="shared" si="24"/>
        <v>-0.48</v>
      </c>
      <c r="K1391" s="107"/>
      <c r="L1391" s="11"/>
    </row>
    <row r="1392" spans="3:12" x14ac:dyDescent="0.3">
      <c r="C1392" s="677"/>
      <c r="D1392" s="143" t="s">
        <v>2371</v>
      </c>
      <c r="E1392" s="66"/>
      <c r="F1392" s="705">
        <v>-2</v>
      </c>
      <c r="G1392" s="619">
        <v>1.2</v>
      </c>
      <c r="H1392" s="679">
        <v>0.5</v>
      </c>
      <c r="I1392" s="679"/>
      <c r="J1392" s="458">
        <f t="shared" si="24"/>
        <v>-1.2</v>
      </c>
      <c r="K1392" s="107"/>
      <c r="L1392" s="11"/>
    </row>
    <row r="1393" spans="3:12" x14ac:dyDescent="0.3">
      <c r="C1393" s="677" t="s">
        <v>1160</v>
      </c>
      <c r="D1393" s="143" t="s">
        <v>695</v>
      </c>
      <c r="E1393" s="66" t="s">
        <v>121</v>
      </c>
      <c r="F1393" s="705">
        <v>1</v>
      </c>
      <c r="G1393" s="619">
        <v>13.9</v>
      </c>
      <c r="H1393" s="679">
        <v>1.2</v>
      </c>
      <c r="I1393" s="679"/>
      <c r="J1393" s="458">
        <f t="shared" si="24"/>
        <v>16.68</v>
      </c>
      <c r="K1393" s="107"/>
      <c r="L1393" s="11"/>
    </row>
    <row r="1394" spans="3:12" x14ac:dyDescent="0.3">
      <c r="C1394" s="677"/>
      <c r="D1394" s="143" t="s">
        <v>2297</v>
      </c>
      <c r="E1394" s="66"/>
      <c r="F1394" s="705">
        <v>-1</v>
      </c>
      <c r="G1394" s="619">
        <v>1</v>
      </c>
      <c r="H1394" s="679">
        <v>0.7</v>
      </c>
      <c r="I1394" s="679"/>
      <c r="J1394" s="458">
        <f t="shared" si="24"/>
        <v>-0.7</v>
      </c>
      <c r="K1394" s="107"/>
      <c r="L1394" s="11"/>
    </row>
    <row r="1395" spans="3:12" x14ac:dyDescent="0.3">
      <c r="C1395" s="677"/>
      <c r="D1395" s="143" t="s">
        <v>2303</v>
      </c>
      <c r="E1395" s="66"/>
      <c r="F1395" s="705">
        <v>-1</v>
      </c>
      <c r="G1395" s="619">
        <v>1.2</v>
      </c>
      <c r="H1395" s="679">
        <v>0.7</v>
      </c>
      <c r="I1395" s="679"/>
      <c r="J1395" s="458">
        <f t="shared" si="24"/>
        <v>-0.84</v>
      </c>
      <c r="K1395" s="107"/>
      <c r="L1395" s="11"/>
    </row>
    <row r="1396" spans="3:12" x14ac:dyDescent="0.3">
      <c r="C1396" s="677" t="s">
        <v>1162</v>
      </c>
      <c r="D1396" s="143" t="s">
        <v>1163</v>
      </c>
      <c r="E1396" s="66" t="s">
        <v>123</v>
      </c>
      <c r="F1396" s="705">
        <v>1</v>
      </c>
      <c r="G1396" s="619">
        <v>11.05</v>
      </c>
      <c r="H1396" s="679">
        <v>2.27</v>
      </c>
      <c r="I1396" s="679"/>
      <c r="J1396" s="458">
        <f t="shared" si="24"/>
        <v>25.083500000000001</v>
      </c>
      <c r="K1396" s="107"/>
      <c r="L1396" s="11"/>
    </row>
    <row r="1397" spans="3:12" x14ac:dyDescent="0.3">
      <c r="C1397" s="677"/>
      <c r="D1397" s="143" t="s">
        <v>2297</v>
      </c>
      <c r="E1397" s="66"/>
      <c r="F1397" s="705">
        <v>-1</v>
      </c>
      <c r="G1397" s="619">
        <v>1</v>
      </c>
      <c r="H1397" s="679">
        <v>0.7</v>
      </c>
      <c r="I1397" s="679"/>
      <c r="J1397" s="458">
        <f t="shared" si="24"/>
        <v>-0.7</v>
      </c>
      <c r="K1397" s="107"/>
      <c r="L1397" s="11"/>
    </row>
    <row r="1398" spans="3:12" x14ac:dyDescent="0.3">
      <c r="C1398" s="677"/>
      <c r="D1398" s="143" t="s">
        <v>2371</v>
      </c>
      <c r="E1398" s="66"/>
      <c r="F1398" s="705">
        <v>-1</v>
      </c>
      <c r="G1398" s="619">
        <v>2.4</v>
      </c>
      <c r="H1398" s="679">
        <v>0.8</v>
      </c>
      <c r="I1398" s="679"/>
      <c r="J1398" s="458">
        <f t="shared" si="24"/>
        <v>-1.92</v>
      </c>
      <c r="K1398" s="107"/>
      <c r="L1398" s="11"/>
    </row>
    <row r="1399" spans="3:12" x14ac:dyDescent="0.3">
      <c r="C1399" s="677" t="s">
        <v>1164</v>
      </c>
      <c r="D1399" s="143" t="s">
        <v>184</v>
      </c>
      <c r="E1399" s="66" t="s">
        <v>128</v>
      </c>
      <c r="F1399" s="705">
        <v>1</v>
      </c>
      <c r="G1399" s="619">
        <v>15.6</v>
      </c>
      <c r="H1399" s="679">
        <v>3</v>
      </c>
      <c r="I1399" s="679"/>
      <c r="J1399" s="458">
        <f t="shared" si="24"/>
        <v>46.8</v>
      </c>
      <c r="K1399" s="107"/>
      <c r="L1399" s="11"/>
    </row>
    <row r="1400" spans="3:12" x14ac:dyDescent="0.3">
      <c r="C1400" s="677"/>
      <c r="D1400" s="143" t="s">
        <v>2297</v>
      </c>
      <c r="E1400" s="66"/>
      <c r="F1400" s="705">
        <v>-1</v>
      </c>
      <c r="G1400" s="619">
        <v>1</v>
      </c>
      <c r="H1400" s="679">
        <v>2.5</v>
      </c>
      <c r="I1400" s="679"/>
      <c r="J1400" s="458">
        <f t="shared" si="24"/>
        <v>-2.5</v>
      </c>
      <c r="K1400" s="107"/>
      <c r="L1400" s="11"/>
    </row>
    <row r="1401" spans="3:12" x14ac:dyDescent="0.3">
      <c r="C1401" s="677"/>
      <c r="D1401" s="143" t="s">
        <v>2345</v>
      </c>
      <c r="E1401" s="66"/>
      <c r="F1401" s="705">
        <v>-1</v>
      </c>
      <c r="G1401" s="619">
        <v>3</v>
      </c>
      <c r="H1401" s="679">
        <v>2.5</v>
      </c>
      <c r="I1401" s="679"/>
      <c r="J1401" s="458">
        <f t="shared" si="24"/>
        <v>-7.5</v>
      </c>
      <c r="K1401" s="107"/>
      <c r="L1401" s="11"/>
    </row>
    <row r="1402" spans="3:12" x14ac:dyDescent="0.3">
      <c r="C1402" s="677"/>
      <c r="D1402" s="143" t="s">
        <v>2371</v>
      </c>
      <c r="E1402" s="66"/>
      <c r="F1402" s="705">
        <v>-1</v>
      </c>
      <c r="G1402" s="619">
        <v>2.4</v>
      </c>
      <c r="H1402" s="679">
        <v>1.4</v>
      </c>
      <c r="I1402" s="679"/>
      <c r="J1402" s="458">
        <f t="shared" si="24"/>
        <v>-3.36</v>
      </c>
      <c r="K1402" s="107"/>
      <c r="L1402" s="11"/>
    </row>
    <row r="1403" spans="3:12" x14ac:dyDescent="0.3">
      <c r="C1403" s="677" t="s">
        <v>1166</v>
      </c>
      <c r="D1403" s="143" t="s">
        <v>132</v>
      </c>
      <c r="E1403" s="66" t="s">
        <v>123</v>
      </c>
      <c r="F1403" s="705">
        <v>1</v>
      </c>
      <c r="G1403" s="619">
        <v>31.9</v>
      </c>
      <c r="H1403" s="679">
        <v>1.77</v>
      </c>
      <c r="I1403" s="679"/>
      <c r="J1403" s="458">
        <f t="shared" si="24"/>
        <v>56.463000000000001</v>
      </c>
      <c r="K1403" s="107"/>
      <c r="L1403" s="11"/>
    </row>
    <row r="1404" spans="3:12" x14ac:dyDescent="0.3">
      <c r="C1404" s="677"/>
      <c r="D1404" s="143" t="s">
        <v>2297</v>
      </c>
      <c r="E1404" s="66"/>
      <c r="F1404" s="705">
        <v>-1</v>
      </c>
      <c r="G1404" s="619">
        <v>1.2</v>
      </c>
      <c r="H1404" s="679">
        <v>0.7</v>
      </c>
      <c r="I1404" s="679"/>
      <c r="J1404" s="458">
        <f t="shared" si="24"/>
        <v>-0.84</v>
      </c>
      <c r="K1404" s="107"/>
      <c r="L1404" s="11"/>
    </row>
    <row r="1405" spans="3:12" x14ac:dyDescent="0.3">
      <c r="C1405" s="677"/>
      <c r="D1405" s="143" t="s">
        <v>2297</v>
      </c>
      <c r="E1405" s="66"/>
      <c r="F1405" s="705">
        <v>-1</v>
      </c>
      <c r="G1405" s="619">
        <v>1</v>
      </c>
      <c r="H1405" s="679">
        <v>0.7</v>
      </c>
      <c r="I1405" s="679"/>
      <c r="J1405" s="458">
        <f t="shared" si="24"/>
        <v>-0.7</v>
      </c>
      <c r="K1405" s="107"/>
      <c r="L1405" s="11"/>
    </row>
    <row r="1406" spans="3:12" x14ac:dyDescent="0.3">
      <c r="C1406" s="677"/>
      <c r="D1406" s="143" t="s">
        <v>2297</v>
      </c>
      <c r="E1406" s="66"/>
      <c r="F1406" s="705">
        <v>-1</v>
      </c>
      <c r="G1406" s="619">
        <v>0.9</v>
      </c>
      <c r="H1406" s="679">
        <v>0.2</v>
      </c>
      <c r="I1406" s="679"/>
      <c r="J1406" s="458">
        <f t="shared" si="24"/>
        <v>-0.18000000000000002</v>
      </c>
      <c r="K1406" s="107"/>
      <c r="L1406" s="11"/>
    </row>
    <row r="1407" spans="3:12" x14ac:dyDescent="0.3">
      <c r="C1407" s="677"/>
      <c r="D1407" s="143" t="s">
        <v>2371</v>
      </c>
      <c r="E1407" s="66"/>
      <c r="F1407" s="705">
        <v>-3</v>
      </c>
      <c r="G1407" s="619">
        <v>1.8</v>
      </c>
      <c r="H1407" s="679">
        <v>0.5</v>
      </c>
      <c r="I1407" s="679"/>
      <c r="J1407" s="458">
        <f t="shared" si="24"/>
        <v>-2.7</v>
      </c>
      <c r="K1407" s="107"/>
      <c r="L1407" s="11"/>
    </row>
    <row r="1408" spans="3:12" x14ac:dyDescent="0.3">
      <c r="C1408" s="677" t="s">
        <v>1165</v>
      </c>
      <c r="D1408" s="143" t="s">
        <v>189</v>
      </c>
      <c r="E1408" s="66" t="s">
        <v>125</v>
      </c>
      <c r="F1408" s="705">
        <v>1</v>
      </c>
      <c r="G1408" s="619">
        <v>38.799999999999997</v>
      </c>
      <c r="H1408" s="679">
        <v>1.5</v>
      </c>
      <c r="I1408" s="679"/>
      <c r="J1408" s="458">
        <f t="shared" si="24"/>
        <v>58.199999999999996</v>
      </c>
      <c r="K1408" s="107"/>
      <c r="L1408" s="11"/>
    </row>
    <row r="1409" spans="3:12" x14ac:dyDescent="0.3">
      <c r="C1409" s="677"/>
      <c r="D1409" s="143" t="s">
        <v>2297</v>
      </c>
      <c r="E1409" s="66"/>
      <c r="F1409" s="705">
        <v>-1</v>
      </c>
      <c r="G1409" s="619">
        <v>1.2</v>
      </c>
      <c r="H1409" s="679">
        <v>1</v>
      </c>
      <c r="I1409" s="679"/>
      <c r="J1409" s="458">
        <f t="shared" si="24"/>
        <v>-1.2</v>
      </c>
      <c r="K1409" s="107"/>
      <c r="L1409" s="11"/>
    </row>
    <row r="1410" spans="3:12" x14ac:dyDescent="0.3">
      <c r="C1410" s="677"/>
      <c r="D1410" s="143" t="s">
        <v>2297</v>
      </c>
      <c r="E1410" s="66"/>
      <c r="F1410" s="705">
        <v>-2</v>
      </c>
      <c r="G1410" s="619">
        <v>0.8</v>
      </c>
      <c r="H1410" s="679">
        <v>1</v>
      </c>
      <c r="I1410" s="679"/>
      <c r="J1410" s="458">
        <f t="shared" si="24"/>
        <v>-1.6</v>
      </c>
      <c r="K1410" s="107"/>
      <c r="L1410" s="11"/>
    </row>
    <row r="1411" spans="3:12" x14ac:dyDescent="0.3">
      <c r="C1411" s="677"/>
      <c r="D1411" s="143" t="s">
        <v>2345</v>
      </c>
      <c r="E1411" s="66"/>
      <c r="F1411" s="705">
        <v>-1</v>
      </c>
      <c r="G1411" s="619">
        <v>3.6</v>
      </c>
      <c r="H1411" s="679">
        <v>1</v>
      </c>
      <c r="I1411" s="679"/>
      <c r="J1411" s="458">
        <f t="shared" si="24"/>
        <v>-3.6</v>
      </c>
      <c r="K1411" s="107"/>
      <c r="L1411" s="11"/>
    </row>
    <row r="1412" spans="3:12" x14ac:dyDescent="0.3">
      <c r="C1412" s="677"/>
      <c r="D1412" s="143" t="s">
        <v>2345</v>
      </c>
      <c r="E1412" s="66"/>
      <c r="F1412" s="705">
        <v>-1</v>
      </c>
      <c r="G1412" s="619">
        <v>2.6</v>
      </c>
      <c r="H1412" s="679">
        <v>1</v>
      </c>
      <c r="I1412" s="679"/>
      <c r="J1412" s="458">
        <f t="shared" si="24"/>
        <v>-2.6</v>
      </c>
      <c r="K1412" s="107"/>
      <c r="L1412" s="11"/>
    </row>
    <row r="1413" spans="3:12" x14ac:dyDescent="0.3">
      <c r="C1413" s="677"/>
      <c r="D1413" s="143" t="s">
        <v>4158</v>
      </c>
      <c r="E1413" s="66"/>
      <c r="F1413" s="705">
        <v>-1</v>
      </c>
      <c r="G1413" s="619">
        <v>0.4</v>
      </c>
      <c r="H1413" s="679">
        <v>0.05</v>
      </c>
      <c r="I1413" s="679"/>
      <c r="J1413" s="458">
        <f t="shared" si="24"/>
        <v>-2.0000000000000004E-2</v>
      </c>
      <c r="K1413" s="107"/>
      <c r="L1413" s="11"/>
    </row>
    <row r="1414" spans="3:12" x14ac:dyDescent="0.3">
      <c r="C1414" s="677"/>
      <c r="D1414" s="143" t="s">
        <v>2303</v>
      </c>
      <c r="E1414" s="66"/>
      <c r="F1414" s="705">
        <v>-1</v>
      </c>
      <c r="G1414" s="619">
        <v>1.45</v>
      </c>
      <c r="H1414" s="679">
        <v>1</v>
      </c>
      <c r="I1414" s="679"/>
      <c r="J1414" s="458">
        <f t="shared" si="24"/>
        <v>-1.45</v>
      </c>
      <c r="K1414" s="107"/>
      <c r="L1414" s="11"/>
    </row>
    <row r="1415" spans="3:12" x14ac:dyDescent="0.3">
      <c r="C1415" s="677" t="s">
        <v>1169</v>
      </c>
      <c r="D1415" s="143" t="s">
        <v>191</v>
      </c>
      <c r="E1415" s="66" t="s">
        <v>121</v>
      </c>
      <c r="F1415" s="705">
        <v>1</v>
      </c>
      <c r="G1415" s="619">
        <v>12.9</v>
      </c>
      <c r="H1415" s="679">
        <v>1.2</v>
      </c>
      <c r="I1415" s="679"/>
      <c r="J1415" s="458">
        <f t="shared" si="24"/>
        <v>15.48</v>
      </c>
      <c r="K1415" s="107"/>
      <c r="L1415" s="11"/>
    </row>
    <row r="1416" spans="3:12" x14ac:dyDescent="0.3">
      <c r="C1416" s="677"/>
      <c r="D1416" s="143" t="s">
        <v>2297</v>
      </c>
      <c r="E1416" s="66"/>
      <c r="F1416" s="705">
        <v>-2</v>
      </c>
      <c r="G1416" s="619">
        <v>1</v>
      </c>
      <c r="H1416" s="679">
        <v>0.7</v>
      </c>
      <c r="I1416" s="679"/>
      <c r="J1416" s="458">
        <f t="shared" si="24"/>
        <v>-1.4</v>
      </c>
      <c r="K1416" s="107"/>
      <c r="L1416" s="11"/>
    </row>
    <row r="1417" spans="3:12" x14ac:dyDescent="0.3">
      <c r="C1417" s="677"/>
      <c r="D1417" s="143" t="s">
        <v>2371</v>
      </c>
      <c r="E1417" s="66"/>
      <c r="F1417" s="705">
        <v>-1</v>
      </c>
      <c r="G1417" s="619">
        <v>1.2</v>
      </c>
      <c r="H1417" s="679">
        <v>0.5</v>
      </c>
      <c r="I1417" s="679"/>
      <c r="J1417" s="458">
        <f t="shared" si="24"/>
        <v>-0.6</v>
      </c>
      <c r="K1417" s="107"/>
      <c r="L1417" s="11"/>
    </row>
    <row r="1418" spans="3:12" x14ac:dyDescent="0.3">
      <c r="C1418" s="677" t="s">
        <v>1170</v>
      </c>
      <c r="D1418" s="143" t="s">
        <v>1171</v>
      </c>
      <c r="E1418" s="66" t="s">
        <v>120</v>
      </c>
      <c r="F1418" s="705">
        <v>1</v>
      </c>
      <c r="G1418" s="619">
        <v>7.8</v>
      </c>
      <c r="H1418" s="679">
        <v>1.8</v>
      </c>
      <c r="I1418" s="679"/>
      <c r="J1418" s="458">
        <f t="shared" si="24"/>
        <v>14.04</v>
      </c>
      <c r="K1418" s="107"/>
      <c r="L1418" s="11"/>
    </row>
    <row r="1419" spans="3:12" x14ac:dyDescent="0.3">
      <c r="C1419" s="677"/>
      <c r="D1419" s="143" t="s">
        <v>2297</v>
      </c>
      <c r="E1419" s="66"/>
      <c r="F1419" s="705">
        <v>-1</v>
      </c>
      <c r="G1419" s="619">
        <v>0.8</v>
      </c>
      <c r="H1419" s="679">
        <v>1.3</v>
      </c>
      <c r="I1419" s="679"/>
      <c r="J1419" s="458">
        <f t="shared" si="24"/>
        <v>-1.04</v>
      </c>
      <c r="K1419" s="107"/>
      <c r="L1419" s="11"/>
    </row>
    <row r="1420" spans="3:12" x14ac:dyDescent="0.3">
      <c r="C1420" s="677" t="s">
        <v>1172</v>
      </c>
      <c r="D1420" s="143" t="s">
        <v>1173</v>
      </c>
      <c r="E1420" s="66" t="s">
        <v>120</v>
      </c>
      <c r="F1420" s="705">
        <v>1</v>
      </c>
      <c r="G1420" s="619">
        <v>7.8</v>
      </c>
      <c r="H1420" s="679">
        <v>1.8</v>
      </c>
      <c r="I1420" s="679"/>
      <c r="J1420" s="458">
        <f t="shared" si="24"/>
        <v>14.04</v>
      </c>
      <c r="K1420" s="107"/>
      <c r="L1420" s="11"/>
    </row>
    <row r="1421" spans="3:12" x14ac:dyDescent="0.3">
      <c r="C1421" s="677"/>
      <c r="D1421" s="143" t="s">
        <v>2297</v>
      </c>
      <c r="E1421" s="66"/>
      <c r="F1421" s="705">
        <v>-1</v>
      </c>
      <c r="G1421" s="619">
        <v>0.8</v>
      </c>
      <c r="H1421" s="679">
        <v>1.3</v>
      </c>
      <c r="I1421" s="679"/>
      <c r="J1421" s="458">
        <f t="shared" si="24"/>
        <v>-1.04</v>
      </c>
      <c r="K1421" s="107"/>
      <c r="L1421" s="11"/>
    </row>
    <row r="1422" spans="3:12" x14ac:dyDescent="0.3">
      <c r="C1422" s="677" t="s">
        <v>1176</v>
      </c>
      <c r="D1422" s="143" t="s">
        <v>688</v>
      </c>
      <c r="E1422" s="66" t="s">
        <v>121</v>
      </c>
      <c r="F1422" s="705">
        <v>1</v>
      </c>
      <c r="G1422" s="619">
        <v>12.45</v>
      </c>
      <c r="H1422" s="679">
        <v>1.2</v>
      </c>
      <c r="I1422" s="679"/>
      <c r="J1422" s="458">
        <f t="shared" si="24"/>
        <v>14.939999999999998</v>
      </c>
      <c r="K1422" s="107"/>
      <c r="L1422" s="11"/>
    </row>
    <row r="1423" spans="3:12" x14ac:dyDescent="0.3">
      <c r="C1423" s="677"/>
      <c r="D1423" s="143" t="s">
        <v>2315</v>
      </c>
      <c r="E1423" s="66"/>
      <c r="F1423" s="705">
        <v>1</v>
      </c>
      <c r="G1423" s="619">
        <v>3.1</v>
      </c>
      <c r="H1423" s="679">
        <v>0.2</v>
      </c>
      <c r="I1423" s="679"/>
      <c r="J1423" s="458">
        <f t="shared" si="24"/>
        <v>0.62000000000000011</v>
      </c>
      <c r="K1423" s="107"/>
      <c r="L1423" s="11"/>
    </row>
    <row r="1424" spans="3:12" x14ac:dyDescent="0.3">
      <c r="C1424" s="677"/>
      <c r="D1424" s="143" t="s">
        <v>2297</v>
      </c>
      <c r="E1424" s="66"/>
      <c r="F1424" s="705">
        <v>-1</v>
      </c>
      <c r="G1424" s="619">
        <v>1</v>
      </c>
      <c r="H1424" s="679">
        <v>0.7</v>
      </c>
      <c r="I1424" s="679"/>
      <c r="J1424" s="458">
        <f t="shared" si="24"/>
        <v>-0.7</v>
      </c>
      <c r="K1424" s="107"/>
      <c r="L1424" s="11"/>
    </row>
    <row r="1425" spans="3:12" x14ac:dyDescent="0.3">
      <c r="C1425" s="677"/>
      <c r="D1425" s="143" t="s">
        <v>2371</v>
      </c>
      <c r="E1425" s="66"/>
      <c r="F1425" s="705">
        <v>-1</v>
      </c>
      <c r="G1425" s="619">
        <v>1.2</v>
      </c>
      <c r="H1425" s="679">
        <v>0.5</v>
      </c>
      <c r="I1425" s="679"/>
      <c r="J1425" s="458">
        <f t="shared" si="24"/>
        <v>-0.6</v>
      </c>
      <c r="K1425" s="107"/>
      <c r="L1425" s="11"/>
    </row>
    <row r="1426" spans="3:12" x14ac:dyDescent="0.3">
      <c r="C1426" s="677" t="s">
        <v>1180</v>
      </c>
      <c r="D1426" s="143" t="s">
        <v>156</v>
      </c>
      <c r="E1426" s="66" t="s">
        <v>121</v>
      </c>
      <c r="F1426" s="705">
        <v>1</v>
      </c>
      <c r="G1426" s="619">
        <v>10.199999999999999</v>
      </c>
      <c r="H1426" s="679">
        <v>1.2</v>
      </c>
      <c r="I1426" s="679"/>
      <c r="J1426" s="458">
        <f t="shared" si="24"/>
        <v>12.239999999999998</v>
      </c>
      <c r="K1426" s="107"/>
      <c r="L1426" s="11"/>
    </row>
    <row r="1427" spans="3:12" x14ac:dyDescent="0.3">
      <c r="C1427" s="677"/>
      <c r="D1427" s="143" t="s">
        <v>2297</v>
      </c>
      <c r="E1427" s="66"/>
      <c r="F1427" s="705">
        <v>-2</v>
      </c>
      <c r="G1427" s="619">
        <v>1</v>
      </c>
      <c r="H1427" s="679">
        <v>0.7</v>
      </c>
      <c r="I1427" s="679"/>
      <c r="J1427" s="458">
        <f t="shared" si="24"/>
        <v>-1.4</v>
      </c>
      <c r="K1427" s="107"/>
      <c r="L1427" s="11"/>
    </row>
    <row r="1428" spans="3:12" x14ac:dyDescent="0.3">
      <c r="C1428" s="677" t="s">
        <v>1177</v>
      </c>
      <c r="D1428" s="143" t="s">
        <v>1178</v>
      </c>
      <c r="E1428" s="66" t="s">
        <v>121</v>
      </c>
      <c r="F1428" s="705">
        <v>1</v>
      </c>
      <c r="G1428" s="619">
        <v>5.4</v>
      </c>
      <c r="H1428" s="679">
        <v>1.2</v>
      </c>
      <c r="I1428" s="679"/>
      <c r="J1428" s="458">
        <f t="shared" si="24"/>
        <v>6.48</v>
      </c>
      <c r="K1428" s="107"/>
      <c r="L1428" s="11"/>
    </row>
    <row r="1429" spans="3:12" x14ac:dyDescent="0.3">
      <c r="C1429" s="677"/>
      <c r="D1429" s="143" t="s">
        <v>2315</v>
      </c>
      <c r="E1429" s="66"/>
      <c r="F1429" s="705">
        <v>1</v>
      </c>
      <c r="G1429" s="619">
        <v>2.8</v>
      </c>
      <c r="H1429" s="679">
        <v>0.2</v>
      </c>
      <c r="I1429" s="679"/>
      <c r="J1429" s="458">
        <f t="shared" si="24"/>
        <v>0.55999999999999994</v>
      </c>
      <c r="K1429" s="107"/>
      <c r="L1429" s="11"/>
    </row>
    <row r="1430" spans="3:12" x14ac:dyDescent="0.3">
      <c r="C1430" s="677"/>
      <c r="D1430" s="143" t="s">
        <v>2371</v>
      </c>
      <c r="E1430" s="66"/>
      <c r="F1430" s="705">
        <v>-1</v>
      </c>
      <c r="G1430" s="619">
        <v>1.2</v>
      </c>
      <c r="H1430" s="679">
        <v>0.5</v>
      </c>
      <c r="I1430" s="679"/>
      <c r="J1430" s="458">
        <f t="shared" si="24"/>
        <v>-0.6</v>
      </c>
      <c r="K1430" s="107"/>
      <c r="L1430" s="11"/>
    </row>
    <row r="1431" spans="3:12" x14ac:dyDescent="0.3">
      <c r="C1431" s="677" t="s">
        <v>1179</v>
      </c>
      <c r="D1431" s="143" t="s">
        <v>489</v>
      </c>
      <c r="E1431" s="66" t="s">
        <v>121</v>
      </c>
      <c r="F1431" s="705">
        <v>1</v>
      </c>
      <c r="G1431" s="619">
        <v>6.95</v>
      </c>
      <c r="H1431" s="679">
        <v>1.2</v>
      </c>
      <c r="I1431" s="679"/>
      <c r="J1431" s="458">
        <f t="shared" si="24"/>
        <v>8.34</v>
      </c>
      <c r="K1431" s="107"/>
      <c r="L1431" s="11"/>
    </row>
    <row r="1432" spans="3:12" x14ac:dyDescent="0.3">
      <c r="C1432" s="677"/>
      <c r="D1432" s="143" t="s">
        <v>2315</v>
      </c>
      <c r="E1432" s="66"/>
      <c r="F1432" s="705">
        <v>1</v>
      </c>
      <c r="G1432" s="619">
        <v>2</v>
      </c>
      <c r="H1432" s="679">
        <v>0.2</v>
      </c>
      <c r="I1432" s="679"/>
      <c r="J1432" s="458">
        <f t="shared" si="24"/>
        <v>0.4</v>
      </c>
      <c r="K1432" s="107"/>
      <c r="L1432" s="11"/>
    </row>
    <row r="1433" spans="3:12" x14ac:dyDescent="0.3">
      <c r="C1433" s="677" t="s">
        <v>1183</v>
      </c>
      <c r="D1433" s="143" t="s">
        <v>820</v>
      </c>
      <c r="E1433" s="66" t="s">
        <v>121</v>
      </c>
      <c r="F1433" s="705">
        <v>1</v>
      </c>
      <c r="G1433" s="619">
        <v>11.8</v>
      </c>
      <c r="H1433" s="679">
        <v>1.2</v>
      </c>
      <c r="I1433" s="679"/>
      <c r="J1433" s="458">
        <f t="shared" si="24"/>
        <v>14.16</v>
      </c>
      <c r="K1433" s="107"/>
      <c r="L1433" s="11"/>
    </row>
    <row r="1434" spans="3:12" x14ac:dyDescent="0.3">
      <c r="C1434" s="677"/>
      <c r="D1434" s="143" t="s">
        <v>2315</v>
      </c>
      <c r="E1434" s="66"/>
      <c r="F1434" s="705">
        <v>1</v>
      </c>
      <c r="G1434" s="619">
        <v>5.3</v>
      </c>
      <c r="H1434" s="679">
        <v>0.2</v>
      </c>
      <c r="I1434" s="679"/>
      <c r="J1434" s="458">
        <f t="shared" si="24"/>
        <v>1.06</v>
      </c>
      <c r="K1434" s="107"/>
      <c r="L1434" s="11"/>
    </row>
    <row r="1435" spans="3:12" x14ac:dyDescent="0.3">
      <c r="C1435" s="677"/>
      <c r="D1435" s="143" t="s">
        <v>2297</v>
      </c>
      <c r="E1435" s="66"/>
      <c r="F1435" s="705">
        <v>-1</v>
      </c>
      <c r="G1435" s="619">
        <v>0.9</v>
      </c>
      <c r="H1435" s="679">
        <v>0.7</v>
      </c>
      <c r="I1435" s="679"/>
      <c r="J1435" s="458">
        <f t="shared" si="24"/>
        <v>-0.63</v>
      </c>
      <c r="K1435" s="107"/>
      <c r="L1435" s="11"/>
    </row>
    <row r="1436" spans="3:12" x14ac:dyDescent="0.3">
      <c r="C1436" s="677"/>
      <c r="D1436" s="143" t="s">
        <v>2371</v>
      </c>
      <c r="E1436" s="66"/>
      <c r="F1436" s="705">
        <v>-1</v>
      </c>
      <c r="G1436" s="619">
        <v>1.2</v>
      </c>
      <c r="H1436" s="679">
        <v>0.5</v>
      </c>
      <c r="I1436" s="679"/>
      <c r="J1436" s="458">
        <f t="shared" si="24"/>
        <v>-0.6</v>
      </c>
      <c r="K1436" s="107"/>
      <c r="L1436" s="11"/>
    </row>
    <row r="1437" spans="3:12" x14ac:dyDescent="0.3">
      <c r="C1437" s="677" t="s">
        <v>1184</v>
      </c>
      <c r="D1437" s="143" t="s">
        <v>177</v>
      </c>
      <c r="E1437" s="66" t="s">
        <v>786</v>
      </c>
      <c r="F1437" s="705">
        <v>1</v>
      </c>
      <c r="G1437" s="619">
        <v>9</v>
      </c>
      <c r="H1437" s="679">
        <v>1.6</v>
      </c>
      <c r="I1437" s="679"/>
      <c r="J1437" s="458">
        <f t="shared" si="24"/>
        <v>14.4</v>
      </c>
      <c r="K1437" s="107"/>
      <c r="L1437" s="11"/>
    </row>
    <row r="1438" spans="3:12" x14ac:dyDescent="0.3">
      <c r="C1438" s="677"/>
      <c r="D1438" s="143" t="s">
        <v>2297</v>
      </c>
      <c r="E1438" s="66"/>
      <c r="F1438" s="705">
        <v>-1</v>
      </c>
      <c r="G1438" s="619">
        <v>0.9</v>
      </c>
      <c r="H1438" s="679">
        <v>1</v>
      </c>
      <c r="I1438" s="679"/>
      <c r="J1438" s="458">
        <f t="shared" si="24"/>
        <v>-0.9</v>
      </c>
      <c r="K1438" s="107"/>
      <c r="L1438" s="11"/>
    </row>
    <row r="1439" spans="3:12" x14ac:dyDescent="0.3">
      <c r="C1439" s="677"/>
      <c r="D1439" s="143" t="s">
        <v>2371</v>
      </c>
      <c r="E1439" s="66"/>
      <c r="F1439" s="705">
        <v>-1</v>
      </c>
      <c r="G1439" s="619">
        <v>1.2</v>
      </c>
      <c r="H1439" s="679">
        <v>0.5</v>
      </c>
      <c r="I1439" s="679"/>
      <c r="J1439" s="458">
        <f t="shared" si="24"/>
        <v>-0.6</v>
      </c>
      <c r="K1439" s="107"/>
      <c r="L1439" s="11"/>
    </row>
    <row r="1440" spans="3:12" x14ac:dyDescent="0.3">
      <c r="C1440" s="677" t="s">
        <v>1186</v>
      </c>
      <c r="D1440" s="143" t="s">
        <v>819</v>
      </c>
      <c r="E1440" s="66" t="s">
        <v>121</v>
      </c>
      <c r="F1440" s="705">
        <v>1</v>
      </c>
      <c r="G1440" s="619">
        <v>12.9</v>
      </c>
      <c r="H1440" s="679">
        <v>1.2</v>
      </c>
      <c r="I1440" s="679"/>
      <c r="J1440" s="458">
        <f t="shared" si="24"/>
        <v>15.48</v>
      </c>
      <c r="K1440" s="107"/>
      <c r="L1440" s="11"/>
    </row>
    <row r="1441" spans="3:12" x14ac:dyDescent="0.3">
      <c r="C1441" s="677"/>
      <c r="D1441" s="143" t="s">
        <v>2315</v>
      </c>
      <c r="E1441" s="66"/>
      <c r="F1441" s="705">
        <v>1</v>
      </c>
      <c r="G1441" s="619">
        <v>6.5</v>
      </c>
      <c r="H1441" s="679">
        <v>0.2</v>
      </c>
      <c r="I1441" s="679"/>
      <c r="J1441" s="458">
        <f t="shared" si="24"/>
        <v>1.3</v>
      </c>
      <c r="K1441" s="107"/>
      <c r="L1441" s="11"/>
    </row>
    <row r="1442" spans="3:12" x14ac:dyDescent="0.3">
      <c r="C1442" s="677"/>
      <c r="D1442" s="143" t="s">
        <v>2297</v>
      </c>
      <c r="E1442" s="66"/>
      <c r="F1442" s="705">
        <v>-1</v>
      </c>
      <c r="G1442" s="619">
        <v>0.9</v>
      </c>
      <c r="H1442" s="679">
        <v>0.7</v>
      </c>
      <c r="I1442" s="679"/>
      <c r="J1442" s="458">
        <f t="shared" si="24"/>
        <v>-0.63</v>
      </c>
      <c r="K1442" s="107"/>
      <c r="L1442" s="11"/>
    </row>
    <row r="1443" spans="3:12" x14ac:dyDescent="0.3">
      <c r="C1443" s="677"/>
      <c r="D1443" s="143" t="s">
        <v>2371</v>
      </c>
      <c r="E1443" s="66"/>
      <c r="F1443" s="705">
        <v>-1</v>
      </c>
      <c r="G1443" s="619">
        <v>1.8</v>
      </c>
      <c r="H1443" s="679">
        <v>0.5</v>
      </c>
      <c r="I1443" s="679"/>
      <c r="J1443" s="458">
        <f t="shared" si="24"/>
        <v>-0.9</v>
      </c>
      <c r="K1443" s="107"/>
      <c r="L1443" s="11"/>
    </row>
    <row r="1444" spans="3:12" x14ac:dyDescent="0.3">
      <c r="C1444" s="677" t="s">
        <v>2337</v>
      </c>
      <c r="D1444" s="143" t="s">
        <v>138</v>
      </c>
      <c r="E1444" s="66" t="s">
        <v>123</v>
      </c>
      <c r="F1444" s="705">
        <v>1</v>
      </c>
      <c r="G1444" s="619">
        <v>23.2</v>
      </c>
      <c r="H1444" s="679">
        <v>2.27</v>
      </c>
      <c r="I1444" s="679"/>
      <c r="J1444" s="458">
        <f t="shared" si="24"/>
        <v>52.664000000000001</v>
      </c>
      <c r="K1444" s="107"/>
      <c r="L1444" s="11"/>
    </row>
    <row r="1445" spans="3:12" x14ac:dyDescent="0.3">
      <c r="C1445" s="677"/>
      <c r="D1445" s="143" t="s">
        <v>2297</v>
      </c>
      <c r="E1445" s="66"/>
      <c r="F1445" s="705">
        <v>-1</v>
      </c>
      <c r="G1445" s="619">
        <v>1.8</v>
      </c>
      <c r="H1445" s="679">
        <v>0.7</v>
      </c>
      <c r="I1445" s="679"/>
      <c r="J1445" s="458">
        <f t="shared" si="24"/>
        <v>-1.26</v>
      </c>
      <c r="K1445" s="107"/>
      <c r="L1445" s="11"/>
    </row>
    <row r="1446" spans="3:12" x14ac:dyDescent="0.3">
      <c r="C1446" s="677"/>
      <c r="D1446" s="143" t="s">
        <v>2297</v>
      </c>
      <c r="E1446" s="66"/>
      <c r="F1446" s="705">
        <v>-1</v>
      </c>
      <c r="G1446" s="619">
        <v>1.2</v>
      </c>
      <c r="H1446" s="679">
        <v>0.7</v>
      </c>
      <c r="I1446" s="679"/>
      <c r="J1446" s="458">
        <f t="shared" si="24"/>
        <v>-0.84</v>
      </c>
      <c r="K1446" s="107"/>
      <c r="L1446" s="11"/>
    </row>
    <row r="1447" spans="3:12" x14ac:dyDescent="0.3">
      <c r="C1447" s="677"/>
      <c r="D1447" s="143" t="s">
        <v>2297</v>
      </c>
      <c r="E1447" s="66"/>
      <c r="F1447" s="705">
        <v>-1</v>
      </c>
      <c r="G1447" s="619">
        <v>1</v>
      </c>
      <c r="H1447" s="679">
        <v>0.7</v>
      </c>
      <c r="I1447" s="679"/>
      <c r="J1447" s="458">
        <f t="shared" si="24"/>
        <v>-0.7</v>
      </c>
      <c r="K1447" s="107"/>
      <c r="L1447" s="11"/>
    </row>
    <row r="1448" spans="3:12" x14ac:dyDescent="0.3">
      <c r="C1448" s="677"/>
      <c r="D1448" s="143" t="s">
        <v>2297</v>
      </c>
      <c r="E1448" s="66"/>
      <c r="F1448" s="705">
        <v>-1</v>
      </c>
      <c r="G1448" s="619">
        <v>0.9</v>
      </c>
      <c r="H1448" s="679">
        <v>0.7</v>
      </c>
      <c r="I1448" s="679"/>
      <c r="J1448" s="458">
        <f t="shared" si="24"/>
        <v>-0.63</v>
      </c>
      <c r="K1448" s="107"/>
      <c r="L1448" s="11"/>
    </row>
    <row r="1449" spans="3:12" x14ac:dyDescent="0.3">
      <c r="C1449" s="677" t="s">
        <v>1187</v>
      </c>
      <c r="D1449" s="143" t="s">
        <v>2338</v>
      </c>
      <c r="E1449" s="66" t="s">
        <v>123</v>
      </c>
      <c r="F1449" s="705">
        <v>1</v>
      </c>
      <c r="G1449" s="619">
        <v>13.6</v>
      </c>
      <c r="H1449" s="679">
        <v>2.27</v>
      </c>
      <c r="I1449" s="679"/>
      <c r="J1449" s="458">
        <f t="shared" si="24"/>
        <v>30.872</v>
      </c>
      <c r="K1449" s="107"/>
      <c r="L1449" s="11"/>
    </row>
    <row r="1450" spans="3:12" x14ac:dyDescent="0.3">
      <c r="C1450" s="677"/>
      <c r="D1450" s="143" t="s">
        <v>2297</v>
      </c>
      <c r="E1450" s="66"/>
      <c r="F1450" s="705">
        <v>-2</v>
      </c>
      <c r="G1450" s="619">
        <v>0.9</v>
      </c>
      <c r="H1450" s="679">
        <v>0.7</v>
      </c>
      <c r="I1450" s="679"/>
      <c r="J1450" s="458">
        <f t="shared" si="24"/>
        <v>-1.26</v>
      </c>
      <c r="K1450" s="107"/>
      <c r="L1450" s="11"/>
    </row>
    <row r="1451" spans="3:12" x14ac:dyDescent="0.3">
      <c r="C1451" s="677"/>
      <c r="D1451" s="143" t="s">
        <v>2371</v>
      </c>
      <c r="E1451" s="66"/>
      <c r="F1451" s="705">
        <v>-1</v>
      </c>
      <c r="G1451" s="619">
        <v>1.2</v>
      </c>
      <c r="H1451" s="679">
        <v>0.8</v>
      </c>
      <c r="I1451" s="679"/>
      <c r="J1451" s="458">
        <f t="shared" si="24"/>
        <v>-0.96</v>
      </c>
      <c r="K1451" s="107"/>
      <c r="L1451" s="11"/>
    </row>
    <row r="1452" spans="3:12" x14ac:dyDescent="0.3">
      <c r="C1452" s="677" t="s">
        <v>1174</v>
      </c>
      <c r="D1452" s="143" t="s">
        <v>177</v>
      </c>
      <c r="E1452" s="66" t="s">
        <v>786</v>
      </c>
      <c r="F1452" s="705">
        <v>1</v>
      </c>
      <c r="G1452" s="619">
        <v>9</v>
      </c>
      <c r="H1452" s="679">
        <v>1.6</v>
      </c>
      <c r="I1452" s="679"/>
      <c r="J1452" s="458">
        <f t="shared" si="24"/>
        <v>14.4</v>
      </c>
      <c r="K1452" s="107"/>
      <c r="L1452" s="11"/>
    </row>
    <row r="1453" spans="3:12" x14ac:dyDescent="0.3">
      <c r="C1453" s="677"/>
      <c r="D1453" s="143" t="s">
        <v>2297</v>
      </c>
      <c r="E1453" s="66"/>
      <c r="F1453" s="705">
        <v>-1</v>
      </c>
      <c r="G1453" s="619">
        <v>0.9</v>
      </c>
      <c r="H1453" s="679">
        <v>1</v>
      </c>
      <c r="I1453" s="679"/>
      <c r="J1453" s="458">
        <f t="shared" si="24"/>
        <v>-0.9</v>
      </c>
      <c r="K1453" s="107"/>
      <c r="L1453" s="11"/>
    </row>
    <row r="1454" spans="3:12" x14ac:dyDescent="0.3">
      <c r="C1454" s="677" t="s">
        <v>1175</v>
      </c>
      <c r="D1454" s="143" t="s">
        <v>790</v>
      </c>
      <c r="E1454" s="66" t="s">
        <v>782</v>
      </c>
      <c r="F1454" s="705">
        <v>1</v>
      </c>
      <c r="G1454" s="619">
        <v>9.9</v>
      </c>
      <c r="H1454" s="679">
        <v>1</v>
      </c>
      <c r="I1454" s="679"/>
      <c r="J1454" s="458">
        <f t="shared" ref="J1454:J1474" si="25">PRODUCT(F1454:I1454)</f>
        <v>9.9</v>
      </c>
      <c r="K1454" s="107"/>
      <c r="L1454" s="11"/>
    </row>
    <row r="1455" spans="3:12" x14ac:dyDescent="0.3">
      <c r="C1455" s="677"/>
      <c r="D1455" s="143" t="s">
        <v>2371</v>
      </c>
      <c r="E1455" s="66"/>
      <c r="F1455" s="705">
        <v>-1</v>
      </c>
      <c r="G1455" s="619">
        <v>0.6</v>
      </c>
      <c r="H1455" s="679">
        <v>0.5</v>
      </c>
      <c r="I1455" s="679"/>
      <c r="J1455" s="458">
        <f t="shared" si="25"/>
        <v>-0.3</v>
      </c>
      <c r="K1455" s="107"/>
      <c r="L1455" s="11"/>
    </row>
    <row r="1456" spans="3:12" x14ac:dyDescent="0.3">
      <c r="C1456" s="677" t="s">
        <v>1181</v>
      </c>
      <c r="D1456" s="143" t="s">
        <v>1182</v>
      </c>
      <c r="E1456" s="66" t="s">
        <v>123</v>
      </c>
      <c r="F1456" s="705">
        <v>1</v>
      </c>
      <c r="G1456" s="619">
        <v>19.8</v>
      </c>
      <c r="H1456" s="679">
        <v>1.77</v>
      </c>
      <c r="I1456" s="679"/>
      <c r="J1456" s="458">
        <f t="shared" si="25"/>
        <v>35.045999999999999</v>
      </c>
      <c r="K1456" s="107"/>
      <c r="L1456" s="11"/>
    </row>
    <row r="1457" spans="3:12" x14ac:dyDescent="0.3">
      <c r="C1457" s="677"/>
      <c r="D1457" s="143" t="s">
        <v>2297</v>
      </c>
      <c r="E1457" s="66"/>
      <c r="F1457" s="705">
        <v>-1</v>
      </c>
      <c r="G1457" s="619">
        <v>1</v>
      </c>
      <c r="H1457" s="679">
        <v>0.2</v>
      </c>
      <c r="I1457" s="679"/>
      <c r="J1457" s="458">
        <f t="shared" si="25"/>
        <v>-0.2</v>
      </c>
      <c r="K1457" s="107"/>
      <c r="L1457" s="11"/>
    </row>
    <row r="1458" spans="3:12" x14ac:dyDescent="0.3">
      <c r="C1458" s="677" t="s">
        <v>1188</v>
      </c>
      <c r="D1458" s="143" t="s">
        <v>172</v>
      </c>
      <c r="E1458" s="66" t="s">
        <v>123</v>
      </c>
      <c r="F1458" s="705">
        <v>1</v>
      </c>
      <c r="G1458" s="619">
        <v>12</v>
      </c>
      <c r="H1458" s="679">
        <v>1.25</v>
      </c>
      <c r="I1458" s="679"/>
      <c r="J1458" s="458">
        <f t="shared" si="25"/>
        <v>15</v>
      </c>
      <c r="K1458" s="107"/>
      <c r="L1458" s="11"/>
    </row>
    <row r="1459" spans="3:12" x14ac:dyDescent="0.3">
      <c r="C1459" s="677"/>
      <c r="D1459" s="143" t="s">
        <v>2297</v>
      </c>
      <c r="E1459" s="66"/>
      <c r="F1459" s="705">
        <v>-1</v>
      </c>
      <c r="G1459" s="619">
        <v>1.2</v>
      </c>
      <c r="H1459" s="679">
        <v>0.7</v>
      </c>
      <c r="I1459" s="679"/>
      <c r="J1459" s="458">
        <f t="shared" si="25"/>
        <v>-0.84</v>
      </c>
      <c r="K1459" s="107"/>
      <c r="L1459" s="11"/>
    </row>
    <row r="1460" spans="3:12" x14ac:dyDescent="0.3">
      <c r="C1460" s="677"/>
      <c r="D1460" s="143" t="s">
        <v>2297</v>
      </c>
      <c r="E1460" s="66"/>
      <c r="F1460" s="705">
        <v>-3</v>
      </c>
      <c r="G1460" s="619">
        <v>1</v>
      </c>
      <c r="H1460" s="679">
        <v>0.2</v>
      </c>
      <c r="I1460" s="679"/>
      <c r="J1460" s="458">
        <f t="shared" si="25"/>
        <v>-0.60000000000000009</v>
      </c>
      <c r="K1460" s="107"/>
      <c r="L1460" s="11"/>
    </row>
    <row r="1461" spans="3:12" x14ac:dyDescent="0.3">
      <c r="C1461" s="677" t="s">
        <v>1192</v>
      </c>
      <c r="D1461" s="143" t="s">
        <v>1193</v>
      </c>
      <c r="E1461" s="66" t="s">
        <v>123</v>
      </c>
      <c r="F1461" s="705">
        <v>1</v>
      </c>
      <c r="G1461" s="619">
        <v>9.5</v>
      </c>
      <c r="H1461" s="679">
        <v>1.25</v>
      </c>
      <c r="I1461" s="679"/>
      <c r="J1461" s="458">
        <f t="shared" si="25"/>
        <v>11.875</v>
      </c>
      <c r="K1461" s="107"/>
      <c r="L1461" s="11"/>
    </row>
    <row r="1462" spans="3:12" x14ac:dyDescent="0.3">
      <c r="C1462" s="677"/>
      <c r="D1462" s="143" t="s">
        <v>2297</v>
      </c>
      <c r="E1462" s="66"/>
      <c r="F1462" s="705">
        <v>-1</v>
      </c>
      <c r="G1462" s="619">
        <v>1</v>
      </c>
      <c r="H1462" s="679">
        <v>0.2</v>
      </c>
      <c r="I1462" s="679"/>
      <c r="J1462" s="458">
        <f t="shared" si="25"/>
        <v>-0.2</v>
      </c>
      <c r="K1462" s="107"/>
      <c r="L1462" s="11"/>
    </row>
    <row r="1463" spans="3:12" x14ac:dyDescent="0.3">
      <c r="C1463" s="677"/>
      <c r="D1463" s="143" t="s">
        <v>2371</v>
      </c>
      <c r="E1463" s="66"/>
      <c r="F1463" s="705">
        <v>-1</v>
      </c>
      <c r="G1463" s="619">
        <v>1.8</v>
      </c>
      <c r="H1463" s="679">
        <v>0.5</v>
      </c>
      <c r="I1463" s="679"/>
      <c r="J1463" s="458">
        <f t="shared" si="25"/>
        <v>-0.9</v>
      </c>
      <c r="K1463" s="107"/>
      <c r="L1463" s="11"/>
    </row>
    <row r="1464" spans="3:12" x14ac:dyDescent="0.3">
      <c r="C1464" s="677" t="s">
        <v>1189</v>
      </c>
      <c r="D1464" s="143" t="s">
        <v>1190</v>
      </c>
      <c r="E1464" s="66" t="s">
        <v>123</v>
      </c>
      <c r="F1464" s="705">
        <v>1</v>
      </c>
      <c r="G1464" s="619">
        <v>9.5</v>
      </c>
      <c r="H1464" s="679">
        <v>1.25</v>
      </c>
      <c r="I1464" s="679"/>
      <c r="J1464" s="458">
        <f t="shared" si="25"/>
        <v>11.875</v>
      </c>
      <c r="K1464" s="107"/>
      <c r="L1464" s="11"/>
    </row>
    <row r="1465" spans="3:12" x14ac:dyDescent="0.3">
      <c r="C1465" s="677"/>
      <c r="D1465" s="143" t="s">
        <v>2297</v>
      </c>
      <c r="E1465" s="66"/>
      <c r="F1465" s="705">
        <v>-1</v>
      </c>
      <c r="G1465" s="619">
        <v>1</v>
      </c>
      <c r="H1465" s="679">
        <v>0.2</v>
      </c>
      <c r="I1465" s="679"/>
      <c r="J1465" s="458">
        <f t="shared" si="25"/>
        <v>-0.2</v>
      </c>
      <c r="K1465" s="107"/>
      <c r="L1465" s="11"/>
    </row>
    <row r="1466" spans="3:12" x14ac:dyDescent="0.3">
      <c r="C1466" s="677"/>
      <c r="D1466" s="143" t="s">
        <v>2371</v>
      </c>
      <c r="E1466" s="66"/>
      <c r="F1466" s="705">
        <v>-1</v>
      </c>
      <c r="G1466" s="619">
        <v>0.9</v>
      </c>
      <c r="H1466" s="679">
        <v>0.5</v>
      </c>
      <c r="I1466" s="679"/>
      <c r="J1466" s="458">
        <f t="shared" si="25"/>
        <v>-0.45</v>
      </c>
      <c r="K1466" s="107"/>
      <c r="L1466" s="11"/>
    </row>
    <row r="1467" spans="3:12" x14ac:dyDescent="0.3">
      <c r="C1467" s="677" t="s">
        <v>1191</v>
      </c>
      <c r="D1467" s="143" t="s">
        <v>760</v>
      </c>
      <c r="E1467" s="66" t="s">
        <v>123</v>
      </c>
      <c r="F1467" s="705">
        <v>1</v>
      </c>
      <c r="G1467" s="619">
        <v>13.8</v>
      </c>
      <c r="H1467" s="679">
        <v>1.77</v>
      </c>
      <c r="I1467" s="679"/>
      <c r="J1467" s="458">
        <f t="shared" si="25"/>
        <v>24.426000000000002</v>
      </c>
      <c r="K1467" s="107"/>
      <c r="L1467" s="11"/>
    </row>
    <row r="1468" spans="3:12" x14ac:dyDescent="0.3">
      <c r="C1468" s="677"/>
      <c r="D1468" s="143" t="s">
        <v>2297</v>
      </c>
      <c r="E1468" s="66"/>
      <c r="F1468" s="705">
        <v>-1</v>
      </c>
      <c r="G1468" s="619">
        <v>1</v>
      </c>
      <c r="H1468" s="679">
        <v>0.2</v>
      </c>
      <c r="I1468" s="679"/>
      <c r="J1468" s="458">
        <f t="shared" si="25"/>
        <v>-0.2</v>
      </c>
      <c r="K1468" s="107"/>
      <c r="L1468" s="11"/>
    </row>
    <row r="1469" spans="3:12" x14ac:dyDescent="0.3">
      <c r="C1469" s="677"/>
      <c r="D1469" s="143" t="s">
        <v>2371</v>
      </c>
      <c r="E1469" s="66"/>
      <c r="F1469" s="705">
        <v>-1</v>
      </c>
      <c r="G1469" s="619">
        <v>1.8</v>
      </c>
      <c r="H1469" s="679">
        <v>0.5</v>
      </c>
      <c r="I1469" s="679"/>
      <c r="J1469" s="458">
        <f t="shared" si="25"/>
        <v>-0.9</v>
      </c>
      <c r="K1469" s="107"/>
      <c r="L1469" s="11"/>
    </row>
    <row r="1470" spans="3:12" x14ac:dyDescent="0.3">
      <c r="C1470" s="677" t="s">
        <v>2339</v>
      </c>
      <c r="D1470" s="143" t="s">
        <v>360</v>
      </c>
      <c r="E1470" s="66" t="s">
        <v>125</v>
      </c>
      <c r="F1470" s="705">
        <v>1</v>
      </c>
      <c r="G1470" s="619">
        <v>35.299999999999997</v>
      </c>
      <c r="H1470" s="679">
        <v>1.5</v>
      </c>
      <c r="I1470" s="679"/>
      <c r="J1470" s="458">
        <f t="shared" si="25"/>
        <v>52.949999999999996</v>
      </c>
      <c r="K1470" s="107"/>
      <c r="L1470" s="11"/>
    </row>
    <row r="1471" spans="3:12" x14ac:dyDescent="0.3">
      <c r="C1471" s="677"/>
      <c r="D1471" s="143" t="s">
        <v>2297</v>
      </c>
      <c r="E1471" s="66"/>
      <c r="F1471" s="705">
        <v>-3</v>
      </c>
      <c r="G1471" s="619">
        <v>1.2</v>
      </c>
      <c r="H1471" s="679">
        <v>0.5</v>
      </c>
      <c r="I1471" s="679"/>
      <c r="J1471" s="458">
        <f t="shared" si="25"/>
        <v>-1.7999999999999998</v>
      </c>
      <c r="K1471" s="107"/>
      <c r="L1471" s="11"/>
    </row>
    <row r="1472" spans="3:12" x14ac:dyDescent="0.3">
      <c r="C1472" s="680"/>
      <c r="D1472" s="143" t="s">
        <v>2371</v>
      </c>
      <c r="E1472" s="66"/>
      <c r="F1472" s="705">
        <v>-1</v>
      </c>
      <c r="G1472" s="619">
        <v>2.1</v>
      </c>
      <c r="H1472" s="679">
        <v>1</v>
      </c>
      <c r="I1472" s="679"/>
      <c r="J1472" s="458">
        <f t="shared" si="25"/>
        <v>-2.1</v>
      </c>
      <c r="K1472" s="107"/>
      <c r="L1472" s="11"/>
    </row>
    <row r="1473" spans="3:12" x14ac:dyDescent="0.3">
      <c r="C1473" s="680"/>
      <c r="D1473" s="143" t="s">
        <v>2371</v>
      </c>
      <c r="E1473" s="66"/>
      <c r="F1473" s="705">
        <v>-1</v>
      </c>
      <c r="G1473" s="619">
        <v>2.4</v>
      </c>
      <c r="H1473" s="679">
        <v>1</v>
      </c>
      <c r="I1473" s="679"/>
      <c r="J1473" s="458">
        <f t="shared" si="25"/>
        <v>-2.4</v>
      </c>
      <c r="K1473" s="107"/>
      <c r="L1473" s="11"/>
    </row>
    <row r="1474" spans="3:12" x14ac:dyDescent="0.3">
      <c r="C1474" s="677"/>
      <c r="D1474" s="143" t="s">
        <v>2345</v>
      </c>
      <c r="E1474" s="66"/>
      <c r="F1474" s="705">
        <v>-1</v>
      </c>
      <c r="G1474" s="619">
        <v>3</v>
      </c>
      <c r="H1474" s="679">
        <v>1</v>
      </c>
      <c r="I1474" s="679"/>
      <c r="J1474" s="458">
        <f t="shared" si="25"/>
        <v>-3</v>
      </c>
      <c r="K1474" s="107"/>
      <c r="L1474" s="11"/>
    </row>
    <row r="1475" spans="3:12" x14ac:dyDescent="0.3">
      <c r="C1475" s="677"/>
      <c r="D1475" s="143" t="s">
        <v>2303</v>
      </c>
      <c r="E1475" s="66"/>
      <c r="F1475" s="705">
        <v>-1</v>
      </c>
      <c r="G1475" s="619">
        <v>1.2</v>
      </c>
      <c r="H1475" s="679">
        <v>1</v>
      </c>
      <c r="I1475" s="679"/>
      <c r="J1475" s="458">
        <f>PRODUCT(F1475:I1475)</f>
        <v>-1.2</v>
      </c>
      <c r="K1475" s="107"/>
      <c r="L1475" s="11"/>
    </row>
    <row r="1476" spans="3:12" x14ac:dyDescent="0.3">
      <c r="C1476" s="728"/>
      <c r="D1476" s="728"/>
      <c r="E1476" s="728"/>
      <c r="F1476" s="728"/>
      <c r="G1476" s="728"/>
      <c r="H1476" s="728"/>
      <c r="I1476" s="728"/>
      <c r="J1476" s="728"/>
      <c r="K1476" s="728"/>
      <c r="L1476" s="728"/>
    </row>
    <row r="1477" spans="3:12" x14ac:dyDescent="0.3">
      <c r="C1477" s="677"/>
      <c r="D1477" s="690" t="s">
        <v>1385</v>
      </c>
      <c r="E1477" s="66"/>
      <c r="F1477" s="705"/>
      <c r="G1477" s="619"/>
      <c r="H1477" s="679"/>
      <c r="I1477" s="679"/>
      <c r="J1477" s="458"/>
      <c r="K1477" s="107"/>
      <c r="L1477" s="11"/>
    </row>
    <row r="1478" spans="3:12" x14ac:dyDescent="0.3">
      <c r="C1478" s="677" t="s">
        <v>2341</v>
      </c>
      <c r="D1478" s="143" t="s">
        <v>1745</v>
      </c>
      <c r="E1478" s="66" t="s">
        <v>125</v>
      </c>
      <c r="F1478" s="705">
        <v>1</v>
      </c>
      <c r="G1478" s="619">
        <v>15.95</v>
      </c>
      <c r="H1478" s="679">
        <v>1.5</v>
      </c>
      <c r="I1478" s="679"/>
      <c r="J1478" s="458">
        <f t="shared" ref="J1478:J1565" si="26">PRODUCT(F1478:I1478)</f>
        <v>23.924999999999997</v>
      </c>
      <c r="K1478" s="107"/>
      <c r="L1478" s="11"/>
    </row>
    <row r="1479" spans="3:12" x14ac:dyDescent="0.3">
      <c r="C1479" s="677"/>
      <c r="D1479" s="143" t="s">
        <v>2297</v>
      </c>
      <c r="E1479" s="66"/>
      <c r="F1479" s="705">
        <v>-1</v>
      </c>
      <c r="G1479" s="619">
        <v>0.9</v>
      </c>
      <c r="H1479" s="679">
        <v>0.5</v>
      </c>
      <c r="I1479" s="679"/>
      <c r="J1479" s="458">
        <f t="shared" si="26"/>
        <v>-0.45</v>
      </c>
      <c r="K1479" s="107"/>
      <c r="L1479" s="11"/>
    </row>
    <row r="1480" spans="3:12" x14ac:dyDescent="0.3">
      <c r="C1480" s="677" t="s">
        <v>2489</v>
      </c>
      <c r="D1480" s="143" t="s">
        <v>296</v>
      </c>
      <c r="E1480" s="66" t="s">
        <v>157</v>
      </c>
      <c r="F1480" s="705">
        <v>1</v>
      </c>
      <c r="G1480" s="619">
        <v>2.7</v>
      </c>
      <c r="H1480" s="679">
        <v>3.1</v>
      </c>
      <c r="I1480" s="679"/>
      <c r="J1480" s="458">
        <f t="shared" si="26"/>
        <v>8.370000000000001</v>
      </c>
      <c r="K1480" s="107"/>
      <c r="L1480" s="11"/>
    </row>
    <row r="1481" spans="3:12" x14ac:dyDescent="0.3">
      <c r="C1481" s="677" t="s">
        <v>2490</v>
      </c>
      <c r="D1481" s="143" t="s">
        <v>294</v>
      </c>
      <c r="E1481" s="66" t="s">
        <v>157</v>
      </c>
      <c r="F1481" s="705">
        <v>1</v>
      </c>
      <c r="G1481" s="619">
        <v>3.5</v>
      </c>
      <c r="H1481" s="679">
        <v>3.1</v>
      </c>
      <c r="I1481" s="679"/>
      <c r="J1481" s="458">
        <f t="shared" si="26"/>
        <v>10.85</v>
      </c>
      <c r="K1481" s="107"/>
      <c r="L1481" s="11"/>
    </row>
    <row r="1482" spans="3:12" x14ac:dyDescent="0.3">
      <c r="C1482" s="677" t="s">
        <v>2342</v>
      </c>
      <c r="D1482" s="143" t="s">
        <v>144</v>
      </c>
      <c r="E1482" s="66" t="s">
        <v>125</v>
      </c>
      <c r="F1482" s="705">
        <v>1</v>
      </c>
      <c r="G1482" s="619">
        <v>12.45</v>
      </c>
      <c r="H1482" s="679">
        <v>1.5</v>
      </c>
      <c r="I1482" s="679"/>
      <c r="J1482" s="458">
        <f t="shared" si="26"/>
        <v>18.674999999999997</v>
      </c>
      <c r="K1482" s="107"/>
      <c r="L1482" s="11"/>
    </row>
    <row r="1483" spans="3:12" x14ac:dyDescent="0.3">
      <c r="C1483" s="677"/>
      <c r="D1483" s="143" t="s">
        <v>2303</v>
      </c>
      <c r="E1483" s="66"/>
      <c r="F1483" s="705">
        <v>-1</v>
      </c>
      <c r="G1483" s="619">
        <v>2.4</v>
      </c>
      <c r="H1483" s="679">
        <v>1</v>
      </c>
      <c r="I1483" s="679"/>
      <c r="J1483" s="458">
        <f t="shared" si="26"/>
        <v>-2.4</v>
      </c>
      <c r="K1483" s="107"/>
      <c r="L1483" s="11"/>
    </row>
    <row r="1484" spans="3:12" x14ac:dyDescent="0.3">
      <c r="C1484" s="677"/>
      <c r="D1484" s="143" t="s">
        <v>2303</v>
      </c>
      <c r="E1484" s="66"/>
      <c r="F1484" s="705">
        <v>-1</v>
      </c>
      <c r="G1484" s="619">
        <v>4.8</v>
      </c>
      <c r="H1484" s="679">
        <v>1</v>
      </c>
      <c r="I1484" s="679"/>
      <c r="J1484" s="458">
        <f t="shared" si="26"/>
        <v>-4.8</v>
      </c>
      <c r="K1484" s="107"/>
      <c r="L1484" s="11"/>
    </row>
    <row r="1485" spans="3:12" x14ac:dyDescent="0.3">
      <c r="C1485" s="677" t="s">
        <v>2343</v>
      </c>
      <c r="D1485" s="143" t="s">
        <v>2344</v>
      </c>
      <c r="E1485" s="66" t="s">
        <v>125</v>
      </c>
      <c r="F1485" s="705">
        <v>1</v>
      </c>
      <c r="G1485" s="619">
        <v>11.65</v>
      </c>
      <c r="H1485" s="679">
        <v>1.5</v>
      </c>
      <c r="I1485" s="679"/>
      <c r="J1485" s="458">
        <f t="shared" si="26"/>
        <v>17.475000000000001</v>
      </c>
      <c r="K1485" s="107"/>
      <c r="L1485" s="11"/>
    </row>
    <row r="1486" spans="3:12" x14ac:dyDescent="0.3">
      <c r="C1486" s="677"/>
      <c r="D1486" s="143" t="s">
        <v>2297</v>
      </c>
      <c r="E1486" s="66"/>
      <c r="F1486" s="705">
        <v>-2</v>
      </c>
      <c r="G1486" s="619">
        <v>1.2</v>
      </c>
      <c r="H1486" s="679">
        <v>0.5</v>
      </c>
      <c r="I1486" s="679"/>
      <c r="J1486" s="458">
        <f t="shared" si="26"/>
        <v>-1.2</v>
      </c>
      <c r="K1486" s="107"/>
      <c r="L1486" s="11"/>
    </row>
    <row r="1487" spans="3:12" x14ac:dyDescent="0.3">
      <c r="C1487" s="677"/>
      <c r="D1487" s="143" t="s">
        <v>2345</v>
      </c>
      <c r="E1487" s="66"/>
      <c r="F1487" s="705">
        <v>-1</v>
      </c>
      <c r="G1487" s="619">
        <v>2.8</v>
      </c>
      <c r="H1487" s="715">
        <v>1</v>
      </c>
      <c r="I1487" s="679"/>
      <c r="J1487" s="458">
        <f t="shared" si="26"/>
        <v>-2.8</v>
      </c>
      <c r="K1487" s="107"/>
      <c r="L1487" s="11"/>
    </row>
    <row r="1488" spans="3:12" x14ac:dyDescent="0.3">
      <c r="C1488" s="677" t="s">
        <v>2491</v>
      </c>
      <c r="D1488" s="143" t="s">
        <v>144</v>
      </c>
      <c r="E1488" s="66" t="s">
        <v>157</v>
      </c>
      <c r="F1488" s="705">
        <v>1</v>
      </c>
      <c r="G1488" s="619">
        <v>11</v>
      </c>
      <c r="H1488" s="715">
        <v>3.1</v>
      </c>
      <c r="I1488" s="679"/>
      <c r="J1488" s="458">
        <f t="shared" si="26"/>
        <v>34.1</v>
      </c>
      <c r="K1488" s="107"/>
      <c r="L1488" s="11"/>
    </row>
    <row r="1489" spans="3:12" x14ac:dyDescent="0.3">
      <c r="C1489" s="680"/>
      <c r="D1489" s="564" t="s">
        <v>2345</v>
      </c>
      <c r="E1489" s="565"/>
      <c r="F1489" s="705">
        <v>-1</v>
      </c>
      <c r="G1489" s="619">
        <v>1.7</v>
      </c>
      <c r="H1489" s="715">
        <v>2.5</v>
      </c>
      <c r="I1489" s="679"/>
      <c r="J1489" s="527">
        <f t="shared" si="26"/>
        <v>-4.25</v>
      </c>
      <c r="K1489" s="107"/>
      <c r="L1489" s="11"/>
    </row>
    <row r="1490" spans="3:12" x14ac:dyDescent="0.3">
      <c r="C1490" s="680"/>
      <c r="D1490" s="564" t="s">
        <v>2345</v>
      </c>
      <c r="E1490" s="565"/>
      <c r="F1490" s="705">
        <v>-1</v>
      </c>
      <c r="G1490" s="619">
        <v>1.55</v>
      </c>
      <c r="H1490" s="715">
        <v>2.5</v>
      </c>
      <c r="I1490" s="679"/>
      <c r="J1490" s="527">
        <f t="shared" si="26"/>
        <v>-3.875</v>
      </c>
      <c r="K1490" s="107"/>
      <c r="L1490" s="11"/>
    </row>
    <row r="1491" spans="3:12" x14ac:dyDescent="0.3">
      <c r="C1491" s="680"/>
      <c r="D1491" s="564" t="s">
        <v>2345</v>
      </c>
      <c r="E1491" s="565"/>
      <c r="F1491" s="705">
        <v>-1</v>
      </c>
      <c r="G1491" s="619">
        <v>0.9</v>
      </c>
      <c r="H1491" s="715">
        <v>2.5</v>
      </c>
      <c r="I1491" s="679"/>
      <c r="J1491" s="527">
        <f t="shared" si="26"/>
        <v>-2.25</v>
      </c>
      <c r="K1491" s="107"/>
      <c r="L1491" s="11"/>
    </row>
    <row r="1492" spans="3:12" x14ac:dyDescent="0.3">
      <c r="C1492" s="680"/>
      <c r="D1492" s="564" t="s">
        <v>2345</v>
      </c>
      <c r="E1492" s="565"/>
      <c r="F1492" s="705">
        <v>-2</v>
      </c>
      <c r="G1492" s="619">
        <v>3</v>
      </c>
      <c r="H1492" s="715">
        <v>2.5</v>
      </c>
      <c r="I1492" s="679"/>
      <c r="J1492" s="527">
        <f t="shared" si="26"/>
        <v>-15</v>
      </c>
      <c r="K1492" s="107"/>
      <c r="L1492" s="11"/>
    </row>
    <row r="1493" spans="3:12" x14ac:dyDescent="0.3">
      <c r="C1493" s="677" t="s">
        <v>1194</v>
      </c>
      <c r="D1493" s="143" t="s">
        <v>1195</v>
      </c>
      <c r="E1493" s="66" t="s">
        <v>797</v>
      </c>
      <c r="F1493" s="705">
        <v>1</v>
      </c>
      <c r="G1493" s="619">
        <v>15.2</v>
      </c>
      <c r="H1493" s="715">
        <v>3.1</v>
      </c>
      <c r="I1493" s="679"/>
      <c r="J1493" s="458">
        <f t="shared" si="26"/>
        <v>47.12</v>
      </c>
      <c r="K1493" s="107"/>
      <c r="L1493" s="11"/>
    </row>
    <row r="1494" spans="3:12" x14ac:dyDescent="0.3">
      <c r="C1494" s="677"/>
      <c r="D1494" s="143" t="s">
        <v>2297</v>
      </c>
      <c r="E1494" s="66"/>
      <c r="F1494" s="705">
        <v>-1</v>
      </c>
      <c r="G1494" s="619">
        <v>1</v>
      </c>
      <c r="H1494" s="679">
        <v>2</v>
      </c>
      <c r="I1494" s="679"/>
      <c r="J1494" s="458">
        <f t="shared" si="26"/>
        <v>-2</v>
      </c>
      <c r="K1494" s="107"/>
      <c r="L1494" s="11"/>
    </row>
    <row r="1495" spans="3:12" x14ac:dyDescent="0.3">
      <c r="C1495" s="677"/>
      <c r="D1495" s="143" t="s">
        <v>2371</v>
      </c>
      <c r="E1495" s="66"/>
      <c r="F1495" s="705">
        <v>-1</v>
      </c>
      <c r="G1495" s="619">
        <v>2.4</v>
      </c>
      <c r="H1495" s="715">
        <v>1.4</v>
      </c>
      <c r="I1495" s="679"/>
      <c r="J1495" s="458">
        <f t="shared" si="26"/>
        <v>-3.36</v>
      </c>
      <c r="K1495" s="107"/>
      <c r="L1495" s="11"/>
    </row>
    <row r="1496" spans="3:12" x14ac:dyDescent="0.3">
      <c r="C1496" s="677" t="s">
        <v>1198</v>
      </c>
      <c r="D1496" s="143" t="s">
        <v>361</v>
      </c>
      <c r="E1496" s="66" t="s">
        <v>128</v>
      </c>
      <c r="F1496" s="705">
        <v>1</v>
      </c>
      <c r="G1496" s="619">
        <v>11</v>
      </c>
      <c r="H1496" s="715">
        <v>3</v>
      </c>
      <c r="I1496" s="679"/>
      <c r="J1496" s="458">
        <f t="shared" si="26"/>
        <v>33</v>
      </c>
      <c r="K1496" s="107"/>
      <c r="L1496" s="11"/>
    </row>
    <row r="1497" spans="3:12" x14ac:dyDescent="0.3">
      <c r="C1497" s="677"/>
      <c r="D1497" s="143" t="s">
        <v>2345</v>
      </c>
      <c r="E1497" s="66"/>
      <c r="F1497" s="705">
        <v>-1</v>
      </c>
      <c r="G1497" s="619">
        <v>1.7</v>
      </c>
      <c r="H1497" s="679">
        <v>2.5</v>
      </c>
      <c r="I1497" s="679"/>
      <c r="J1497" s="458">
        <f t="shared" si="26"/>
        <v>-4.25</v>
      </c>
      <c r="K1497" s="107"/>
      <c r="L1497" s="11"/>
    </row>
    <row r="1498" spans="3:12" x14ac:dyDescent="0.3">
      <c r="C1498" s="677" t="s">
        <v>1199</v>
      </c>
      <c r="D1498" s="143" t="s">
        <v>354</v>
      </c>
      <c r="E1498" s="66" t="s">
        <v>128</v>
      </c>
      <c r="F1498" s="705">
        <v>1</v>
      </c>
      <c r="G1498" s="619">
        <v>13.2</v>
      </c>
      <c r="H1498" s="715">
        <v>3</v>
      </c>
      <c r="I1498" s="679"/>
      <c r="J1498" s="458">
        <f>PRODUCT(F1498:I1498)</f>
        <v>39.599999999999994</v>
      </c>
      <c r="K1498" s="107"/>
      <c r="L1498" s="11"/>
    </row>
    <row r="1499" spans="3:12" x14ac:dyDescent="0.3">
      <c r="C1499" s="677"/>
      <c r="D1499" s="143" t="s">
        <v>2345</v>
      </c>
      <c r="E1499" s="66"/>
      <c r="F1499" s="705">
        <v>-1</v>
      </c>
      <c r="G1499" s="619">
        <v>1.55</v>
      </c>
      <c r="H1499" s="679">
        <v>2.5</v>
      </c>
      <c r="I1499" s="679"/>
      <c r="J1499" s="458">
        <f t="shared" si="26"/>
        <v>-3.875</v>
      </c>
      <c r="K1499" s="107"/>
      <c r="L1499" s="11"/>
    </row>
    <row r="1500" spans="3:12" x14ac:dyDescent="0.3">
      <c r="C1500" s="677"/>
      <c r="D1500" s="143" t="s">
        <v>2345</v>
      </c>
      <c r="E1500" s="66"/>
      <c r="F1500" s="705">
        <v>-1</v>
      </c>
      <c r="G1500" s="619">
        <v>0.9</v>
      </c>
      <c r="H1500" s="679">
        <v>2.5</v>
      </c>
      <c r="I1500" s="679"/>
      <c r="J1500" s="458">
        <f t="shared" si="26"/>
        <v>-2.25</v>
      </c>
      <c r="K1500" s="107"/>
      <c r="L1500" s="11"/>
    </row>
    <row r="1501" spans="3:12" x14ac:dyDescent="0.3">
      <c r="C1501" s="677" t="s">
        <v>1201</v>
      </c>
      <c r="D1501" s="143" t="s">
        <v>214</v>
      </c>
      <c r="E1501" s="66" t="s">
        <v>128</v>
      </c>
      <c r="F1501" s="705">
        <v>1</v>
      </c>
      <c r="G1501" s="619">
        <v>14</v>
      </c>
      <c r="H1501" s="715">
        <v>3</v>
      </c>
      <c r="I1501" s="679"/>
      <c r="J1501" s="458">
        <f t="shared" si="26"/>
        <v>42</v>
      </c>
      <c r="K1501" s="107"/>
      <c r="L1501" s="11"/>
    </row>
    <row r="1502" spans="3:12" x14ac:dyDescent="0.3">
      <c r="C1502" s="677"/>
      <c r="D1502" s="143" t="s">
        <v>2345</v>
      </c>
      <c r="E1502" s="66"/>
      <c r="F1502" s="705">
        <v>-1</v>
      </c>
      <c r="G1502" s="619">
        <v>3</v>
      </c>
      <c r="H1502" s="679">
        <v>2.5</v>
      </c>
      <c r="I1502" s="679"/>
      <c r="J1502" s="458">
        <f t="shared" si="26"/>
        <v>-7.5</v>
      </c>
      <c r="K1502" s="107"/>
      <c r="L1502" s="11"/>
    </row>
    <row r="1503" spans="3:12" x14ac:dyDescent="0.3">
      <c r="C1503" s="677" t="s">
        <v>2346</v>
      </c>
      <c r="D1503" s="143" t="s">
        <v>2347</v>
      </c>
      <c r="E1503" s="66" t="s">
        <v>125</v>
      </c>
      <c r="F1503" s="705">
        <v>1</v>
      </c>
      <c r="G1503" s="619">
        <v>31.55</v>
      </c>
      <c r="H1503" s="715">
        <v>1.5</v>
      </c>
      <c r="I1503" s="679"/>
      <c r="J1503" s="458">
        <f t="shared" si="26"/>
        <v>47.325000000000003</v>
      </c>
      <c r="K1503" s="107"/>
      <c r="L1503" s="11"/>
    </row>
    <row r="1504" spans="3:12" x14ac:dyDescent="0.3">
      <c r="C1504" s="677"/>
      <c r="D1504" s="143" t="s">
        <v>2297</v>
      </c>
      <c r="E1504" s="66"/>
      <c r="F1504" s="705">
        <v>-2</v>
      </c>
      <c r="G1504" s="619">
        <v>1</v>
      </c>
      <c r="H1504" s="715">
        <v>0.5</v>
      </c>
      <c r="I1504" s="679"/>
      <c r="J1504" s="458">
        <f t="shared" si="26"/>
        <v>-1</v>
      </c>
      <c r="K1504" s="107"/>
      <c r="L1504" s="11"/>
    </row>
    <row r="1505" spans="3:12" x14ac:dyDescent="0.3">
      <c r="C1505" s="677"/>
      <c r="D1505" s="143" t="s">
        <v>2297</v>
      </c>
      <c r="E1505" s="66"/>
      <c r="F1505" s="705">
        <v>-2</v>
      </c>
      <c r="G1505" s="619">
        <v>0.9</v>
      </c>
      <c r="H1505" s="715">
        <v>0.5</v>
      </c>
      <c r="I1505" s="679"/>
      <c r="J1505" s="458">
        <f t="shared" si="26"/>
        <v>-0.9</v>
      </c>
      <c r="K1505" s="107"/>
      <c r="L1505" s="11"/>
    </row>
    <row r="1506" spans="3:12" x14ac:dyDescent="0.3">
      <c r="C1506" s="677"/>
      <c r="D1506" s="143" t="s">
        <v>2297</v>
      </c>
      <c r="E1506" s="66"/>
      <c r="F1506" s="705">
        <v>-1</v>
      </c>
      <c r="G1506" s="619">
        <v>0.8</v>
      </c>
      <c r="H1506" s="715">
        <v>1</v>
      </c>
      <c r="I1506" s="679"/>
      <c r="J1506" s="458">
        <f t="shared" si="26"/>
        <v>-0.8</v>
      </c>
      <c r="K1506" s="107"/>
      <c r="L1506" s="11"/>
    </row>
    <row r="1507" spans="3:12" x14ac:dyDescent="0.3">
      <c r="C1507" s="677"/>
      <c r="D1507" s="143" t="s">
        <v>2345</v>
      </c>
      <c r="E1507" s="66"/>
      <c r="F1507" s="705">
        <v>-1</v>
      </c>
      <c r="G1507" s="619">
        <v>3.3</v>
      </c>
      <c r="H1507" s="715">
        <v>1.4</v>
      </c>
      <c r="I1507" s="679"/>
      <c r="J1507" s="458">
        <f t="shared" si="26"/>
        <v>-4.6199999999999992</v>
      </c>
      <c r="K1507" s="107"/>
      <c r="L1507" s="11"/>
    </row>
    <row r="1508" spans="3:12" x14ac:dyDescent="0.3">
      <c r="C1508" s="677" t="s">
        <v>1209</v>
      </c>
      <c r="D1508" s="143" t="s">
        <v>2348</v>
      </c>
      <c r="E1508" s="66" t="s">
        <v>120</v>
      </c>
      <c r="F1508" s="705">
        <v>1</v>
      </c>
      <c r="G1508" s="619">
        <v>8.5</v>
      </c>
      <c r="H1508" s="679">
        <v>1.8</v>
      </c>
      <c r="I1508" s="679"/>
      <c r="J1508" s="458">
        <f t="shared" si="26"/>
        <v>15.3</v>
      </c>
      <c r="K1508" s="107"/>
      <c r="L1508" s="11"/>
    </row>
    <row r="1509" spans="3:12" x14ac:dyDescent="0.3">
      <c r="C1509" s="677"/>
      <c r="D1509" s="143" t="s">
        <v>2297</v>
      </c>
      <c r="E1509" s="66"/>
      <c r="F1509" s="705">
        <v>-1</v>
      </c>
      <c r="G1509" s="619">
        <v>0.8</v>
      </c>
      <c r="H1509" s="715">
        <v>1.3</v>
      </c>
      <c r="I1509" s="679"/>
      <c r="J1509" s="458">
        <f t="shared" si="26"/>
        <v>-1.04</v>
      </c>
      <c r="K1509" s="107"/>
      <c r="L1509" s="11"/>
    </row>
    <row r="1510" spans="3:12" x14ac:dyDescent="0.3">
      <c r="C1510" s="677"/>
      <c r="D1510" s="143" t="s">
        <v>2371</v>
      </c>
      <c r="E1510" s="66"/>
      <c r="F1510" s="705">
        <v>-1</v>
      </c>
      <c r="G1510" s="619">
        <v>0.6</v>
      </c>
      <c r="H1510" s="715">
        <v>0.5</v>
      </c>
      <c r="I1510" s="679"/>
      <c r="J1510" s="458">
        <f t="shared" si="26"/>
        <v>-0.3</v>
      </c>
      <c r="K1510" s="107"/>
      <c r="L1510" s="11"/>
    </row>
    <row r="1511" spans="3:12" x14ac:dyDescent="0.3">
      <c r="C1511" s="677" t="s">
        <v>1212</v>
      </c>
      <c r="D1511" s="143" t="s">
        <v>322</v>
      </c>
      <c r="E1511" s="66" t="s">
        <v>125</v>
      </c>
      <c r="F1511" s="705">
        <v>1</v>
      </c>
      <c r="G1511" s="619">
        <v>11.9</v>
      </c>
      <c r="H1511" s="679">
        <v>1.5</v>
      </c>
      <c r="I1511" s="679"/>
      <c r="J1511" s="458">
        <f t="shared" si="26"/>
        <v>17.850000000000001</v>
      </c>
      <c r="K1511" s="107"/>
      <c r="L1511" s="11"/>
    </row>
    <row r="1512" spans="3:12" x14ac:dyDescent="0.3">
      <c r="C1512" s="677"/>
      <c r="D1512" s="143" t="s">
        <v>2297</v>
      </c>
      <c r="E1512" s="66"/>
      <c r="F1512" s="705">
        <v>-1</v>
      </c>
      <c r="G1512" s="619">
        <v>0.9</v>
      </c>
      <c r="H1512" s="715">
        <v>0.5</v>
      </c>
      <c r="I1512" s="679"/>
      <c r="J1512" s="458">
        <f t="shared" si="26"/>
        <v>-0.45</v>
      </c>
      <c r="K1512" s="107"/>
      <c r="L1512" s="11"/>
    </row>
    <row r="1513" spans="3:12" x14ac:dyDescent="0.3">
      <c r="C1513" s="677" t="s">
        <v>1213</v>
      </c>
      <c r="D1513" s="143" t="s">
        <v>163</v>
      </c>
      <c r="E1513" s="66" t="s">
        <v>127</v>
      </c>
      <c r="F1513" s="705">
        <v>1</v>
      </c>
      <c r="G1513" s="619">
        <v>9.8000000000000007</v>
      </c>
      <c r="H1513" s="679">
        <v>3</v>
      </c>
      <c r="I1513" s="679"/>
      <c r="J1513" s="458">
        <f t="shared" si="26"/>
        <v>29.400000000000002</v>
      </c>
      <c r="K1513" s="107"/>
      <c r="L1513" s="11"/>
    </row>
    <row r="1514" spans="3:12" x14ac:dyDescent="0.3">
      <c r="C1514" s="677"/>
      <c r="D1514" s="143" t="s">
        <v>2297</v>
      </c>
      <c r="E1514" s="66"/>
      <c r="F1514" s="705">
        <v>-1</v>
      </c>
      <c r="G1514" s="619">
        <v>0.9</v>
      </c>
      <c r="H1514" s="715">
        <v>2</v>
      </c>
      <c r="I1514" s="679"/>
      <c r="J1514" s="458">
        <f t="shared" si="26"/>
        <v>-1.8</v>
      </c>
      <c r="K1514" s="107"/>
      <c r="L1514" s="11"/>
    </row>
    <row r="1515" spans="3:12" x14ac:dyDescent="0.3">
      <c r="C1515" s="677" t="s">
        <v>1214</v>
      </c>
      <c r="D1515" s="143" t="s">
        <v>1215</v>
      </c>
      <c r="E1515" s="66" t="s">
        <v>120</v>
      </c>
      <c r="F1515" s="705">
        <v>1</v>
      </c>
      <c r="G1515" s="619">
        <v>7.2</v>
      </c>
      <c r="H1515" s="679">
        <v>1.8</v>
      </c>
      <c r="I1515" s="679"/>
      <c r="J1515" s="458">
        <f t="shared" si="26"/>
        <v>12.96</v>
      </c>
      <c r="K1515" s="107"/>
      <c r="L1515" s="11"/>
    </row>
    <row r="1516" spans="3:12" x14ac:dyDescent="0.3">
      <c r="C1516" s="677"/>
      <c r="D1516" s="143" t="s">
        <v>2297</v>
      </c>
      <c r="E1516" s="66"/>
      <c r="F1516" s="705">
        <v>-1</v>
      </c>
      <c r="G1516" s="619">
        <v>0.8</v>
      </c>
      <c r="H1516" s="715">
        <v>0.8</v>
      </c>
      <c r="I1516" s="679"/>
      <c r="J1516" s="458">
        <f t="shared" si="26"/>
        <v>-0.64000000000000012</v>
      </c>
      <c r="K1516" s="107"/>
      <c r="L1516" s="11"/>
    </row>
    <row r="1517" spans="3:12" x14ac:dyDescent="0.3">
      <c r="C1517" s="677" t="s">
        <v>1216</v>
      </c>
      <c r="D1517" s="143" t="s">
        <v>2349</v>
      </c>
      <c r="E1517" s="66" t="s">
        <v>120</v>
      </c>
      <c r="F1517" s="705">
        <v>1</v>
      </c>
      <c r="G1517" s="619">
        <v>8.3000000000000007</v>
      </c>
      <c r="H1517" s="679">
        <v>1.8</v>
      </c>
      <c r="I1517" s="679"/>
      <c r="J1517" s="458">
        <f t="shared" si="26"/>
        <v>14.940000000000001</v>
      </c>
      <c r="K1517" s="107"/>
      <c r="L1517" s="11"/>
    </row>
    <row r="1518" spans="3:12" x14ac:dyDescent="0.3">
      <c r="C1518" s="677"/>
      <c r="D1518" s="143" t="s">
        <v>2297</v>
      </c>
      <c r="E1518" s="66"/>
      <c r="F1518" s="705">
        <v>-1</v>
      </c>
      <c r="G1518" s="619">
        <v>0.8</v>
      </c>
      <c r="H1518" s="715">
        <v>0.8</v>
      </c>
      <c r="I1518" s="679"/>
      <c r="J1518" s="458">
        <f t="shared" si="26"/>
        <v>-0.64000000000000012</v>
      </c>
      <c r="K1518" s="107"/>
      <c r="L1518" s="11"/>
    </row>
    <row r="1519" spans="3:12" x14ac:dyDescent="0.3">
      <c r="C1519" s="677" t="s">
        <v>1205</v>
      </c>
      <c r="D1519" s="143" t="s">
        <v>784</v>
      </c>
      <c r="E1519" s="66" t="s">
        <v>786</v>
      </c>
      <c r="F1519" s="705">
        <v>1</v>
      </c>
      <c r="G1519" s="619">
        <v>10.199999999999999</v>
      </c>
      <c r="H1519" s="715">
        <v>1.6</v>
      </c>
      <c r="I1519" s="679"/>
      <c r="J1519" s="458">
        <f t="shared" si="26"/>
        <v>16.32</v>
      </c>
      <c r="K1519" s="107"/>
      <c r="L1519" s="11"/>
    </row>
    <row r="1520" spans="3:12" x14ac:dyDescent="0.3">
      <c r="C1520" s="677"/>
      <c r="D1520" s="143" t="s">
        <v>2297</v>
      </c>
      <c r="E1520" s="66"/>
      <c r="F1520" s="705">
        <v>-1</v>
      </c>
      <c r="G1520" s="619">
        <v>0.9</v>
      </c>
      <c r="H1520" s="715">
        <v>0.5</v>
      </c>
      <c r="I1520" s="679"/>
      <c r="J1520" s="458">
        <f t="shared" si="26"/>
        <v>-0.45</v>
      </c>
      <c r="K1520" s="107"/>
      <c r="L1520" s="11"/>
    </row>
    <row r="1521" spans="3:12" x14ac:dyDescent="0.3">
      <c r="C1521" s="677"/>
      <c r="D1521" s="143" t="s">
        <v>2350</v>
      </c>
      <c r="E1521" s="66" t="s">
        <v>125</v>
      </c>
      <c r="F1521" s="705">
        <v>1</v>
      </c>
      <c r="G1521" s="619">
        <v>9.4</v>
      </c>
      <c r="H1521" s="715">
        <v>1.5</v>
      </c>
      <c r="I1521" s="679"/>
      <c r="J1521" s="458">
        <f t="shared" si="26"/>
        <v>14.100000000000001</v>
      </c>
      <c r="K1521" s="107"/>
      <c r="L1521" s="11"/>
    </row>
    <row r="1522" spans="3:12" x14ac:dyDescent="0.3">
      <c r="C1522" s="677"/>
      <c r="D1522" s="143" t="s">
        <v>2297</v>
      </c>
      <c r="E1522" s="66"/>
      <c r="F1522" s="705">
        <v>-1</v>
      </c>
      <c r="G1522" s="619">
        <v>1</v>
      </c>
      <c r="H1522" s="715">
        <v>0.5</v>
      </c>
      <c r="I1522" s="679"/>
      <c r="J1522" s="458">
        <f t="shared" si="26"/>
        <v>-0.5</v>
      </c>
      <c r="K1522" s="107"/>
      <c r="L1522" s="11"/>
    </row>
    <row r="1523" spans="3:12" x14ac:dyDescent="0.3">
      <c r="C1523" s="677"/>
      <c r="D1523" s="143" t="s">
        <v>2297</v>
      </c>
      <c r="E1523" s="66"/>
      <c r="F1523" s="705">
        <v>-1</v>
      </c>
      <c r="G1523" s="619">
        <v>0.9</v>
      </c>
      <c r="H1523" s="715">
        <v>0.5</v>
      </c>
      <c r="I1523" s="679"/>
      <c r="J1523" s="458">
        <f t="shared" si="26"/>
        <v>-0.45</v>
      </c>
      <c r="K1523" s="107"/>
      <c r="L1523" s="11"/>
    </row>
    <row r="1524" spans="3:12" x14ac:dyDescent="0.3">
      <c r="C1524" s="677"/>
      <c r="D1524" s="143" t="s">
        <v>2297</v>
      </c>
      <c r="E1524" s="66"/>
      <c r="F1524" s="705">
        <v>-2</v>
      </c>
      <c r="G1524" s="619">
        <v>0.8</v>
      </c>
      <c r="H1524" s="715">
        <v>0.5</v>
      </c>
      <c r="I1524" s="679"/>
      <c r="J1524" s="458">
        <f t="shared" si="26"/>
        <v>-0.8</v>
      </c>
      <c r="K1524" s="107"/>
      <c r="L1524" s="11"/>
    </row>
    <row r="1525" spans="3:12" x14ac:dyDescent="0.3">
      <c r="C1525" s="677" t="s">
        <v>1202</v>
      </c>
      <c r="D1525" s="143" t="s">
        <v>1203</v>
      </c>
      <c r="E1525" s="66" t="s">
        <v>128</v>
      </c>
      <c r="F1525" s="705">
        <v>1</v>
      </c>
      <c r="G1525" s="619">
        <v>12.5</v>
      </c>
      <c r="H1525" s="679">
        <v>3</v>
      </c>
      <c r="I1525" s="679"/>
      <c r="J1525" s="458">
        <f t="shared" si="26"/>
        <v>37.5</v>
      </c>
      <c r="K1525" s="107"/>
      <c r="L1525" s="11"/>
    </row>
    <row r="1526" spans="3:12" x14ac:dyDescent="0.3">
      <c r="C1526" s="677"/>
      <c r="D1526" s="143" t="s">
        <v>2345</v>
      </c>
      <c r="E1526" s="66"/>
      <c r="F1526" s="705">
        <v>-1</v>
      </c>
      <c r="G1526" s="619">
        <v>3</v>
      </c>
      <c r="H1526" s="715">
        <v>2.5</v>
      </c>
      <c r="I1526" s="679"/>
      <c r="J1526" s="458">
        <f t="shared" si="26"/>
        <v>-7.5</v>
      </c>
      <c r="K1526" s="107"/>
      <c r="L1526" s="11"/>
    </row>
    <row r="1527" spans="3:12" x14ac:dyDescent="0.3">
      <c r="C1527" s="677" t="s">
        <v>2013</v>
      </c>
      <c r="D1527" s="143" t="s">
        <v>1860</v>
      </c>
      <c r="E1527" s="66" t="s">
        <v>2484</v>
      </c>
      <c r="F1527" s="705">
        <v>1</v>
      </c>
      <c r="G1527" s="619">
        <v>18.600000000000001</v>
      </c>
      <c r="H1527" s="679">
        <v>4.07</v>
      </c>
      <c r="I1527" s="679"/>
      <c r="J1527" s="458">
        <f t="shared" si="26"/>
        <v>75.702000000000012</v>
      </c>
      <c r="K1527" s="107"/>
      <c r="L1527" s="11"/>
    </row>
    <row r="1528" spans="3:12" x14ac:dyDescent="0.3">
      <c r="C1528" s="725"/>
      <c r="D1528" s="117" t="s">
        <v>2297</v>
      </c>
      <c r="E1528" s="699"/>
      <c r="F1528" s="705">
        <v>-2</v>
      </c>
      <c r="G1528" s="619">
        <v>1.2</v>
      </c>
      <c r="H1528" s="715">
        <v>2</v>
      </c>
      <c r="I1528" s="679"/>
      <c r="J1528" s="458">
        <f t="shared" si="26"/>
        <v>-4.8</v>
      </c>
      <c r="K1528" s="107"/>
      <c r="L1528" s="11"/>
    </row>
    <row r="1529" spans="3:12" x14ac:dyDescent="0.3">
      <c r="C1529" s="677"/>
      <c r="D1529" s="143" t="s">
        <v>4159</v>
      </c>
      <c r="E1529" s="66"/>
      <c r="F1529" s="705">
        <v>-1</v>
      </c>
      <c r="G1529" s="619">
        <v>0.2</v>
      </c>
      <c r="H1529" s="679">
        <v>0.2</v>
      </c>
      <c r="I1529" s="679"/>
      <c r="J1529" s="458">
        <f t="shared" si="26"/>
        <v>-4.0000000000000008E-2</v>
      </c>
      <c r="K1529" s="107"/>
      <c r="L1529" s="11"/>
    </row>
    <row r="1530" spans="3:12" x14ac:dyDescent="0.3">
      <c r="C1530" s="677" t="s">
        <v>1218</v>
      </c>
      <c r="D1530" s="143" t="s">
        <v>185</v>
      </c>
      <c r="E1530" s="66" t="s">
        <v>797</v>
      </c>
      <c r="F1530" s="705">
        <v>1</v>
      </c>
      <c r="G1530" s="619">
        <v>15.1</v>
      </c>
      <c r="H1530" s="679">
        <v>3.1</v>
      </c>
      <c r="I1530" s="679"/>
      <c r="J1530" s="458">
        <f t="shared" si="26"/>
        <v>46.81</v>
      </c>
      <c r="K1530" s="107"/>
      <c r="L1530" s="11"/>
    </row>
    <row r="1531" spans="3:12" x14ac:dyDescent="0.3">
      <c r="C1531" s="677"/>
      <c r="D1531" s="143" t="s">
        <v>2297</v>
      </c>
      <c r="E1531" s="66"/>
      <c r="F1531" s="705">
        <v>-1</v>
      </c>
      <c r="G1531" s="619">
        <v>1</v>
      </c>
      <c r="H1531" s="715">
        <v>2.1</v>
      </c>
      <c r="I1531" s="679"/>
      <c r="J1531" s="458">
        <f t="shared" si="26"/>
        <v>-2.1</v>
      </c>
      <c r="K1531" s="107"/>
      <c r="L1531" s="11"/>
    </row>
    <row r="1532" spans="3:12" x14ac:dyDescent="0.3">
      <c r="C1532" s="677"/>
      <c r="D1532" s="143" t="s">
        <v>2371</v>
      </c>
      <c r="E1532" s="66"/>
      <c r="F1532" s="705">
        <v>-1</v>
      </c>
      <c r="G1532" s="619">
        <v>1.8</v>
      </c>
      <c r="H1532" s="715">
        <v>1.4</v>
      </c>
      <c r="I1532" s="679"/>
      <c r="J1532" s="458">
        <f t="shared" si="26"/>
        <v>-2.52</v>
      </c>
      <c r="K1532" s="107"/>
      <c r="L1532" s="11"/>
    </row>
    <row r="1533" spans="3:12" ht="24" x14ac:dyDescent="0.3">
      <c r="C1533" s="677" t="s">
        <v>1220</v>
      </c>
      <c r="D1533" s="143" t="s">
        <v>1221</v>
      </c>
      <c r="E1533" s="66" t="s">
        <v>797</v>
      </c>
      <c r="F1533" s="705">
        <v>1</v>
      </c>
      <c r="G1533" s="619">
        <v>15.7</v>
      </c>
      <c r="H1533" s="679">
        <v>3.1</v>
      </c>
      <c r="I1533" s="679"/>
      <c r="J1533" s="458">
        <f t="shared" si="26"/>
        <v>48.67</v>
      </c>
      <c r="K1533" s="107"/>
      <c r="L1533" s="11"/>
    </row>
    <row r="1534" spans="3:12" x14ac:dyDescent="0.3">
      <c r="C1534" s="677"/>
      <c r="D1534" s="143" t="s">
        <v>2297</v>
      </c>
      <c r="E1534" s="66"/>
      <c r="F1534" s="705">
        <v>-1</v>
      </c>
      <c r="G1534" s="619">
        <v>1</v>
      </c>
      <c r="H1534" s="715">
        <v>2.1</v>
      </c>
      <c r="I1534" s="679"/>
      <c r="J1534" s="458">
        <f t="shared" si="26"/>
        <v>-2.1</v>
      </c>
      <c r="K1534" s="107"/>
      <c r="L1534" s="11"/>
    </row>
    <row r="1535" spans="3:12" x14ac:dyDescent="0.3">
      <c r="C1535" s="677"/>
      <c r="D1535" s="143" t="s">
        <v>2371</v>
      </c>
      <c r="E1535" s="66"/>
      <c r="F1535" s="705">
        <v>-1</v>
      </c>
      <c r="G1535" s="619">
        <v>1.8</v>
      </c>
      <c r="H1535" s="715">
        <v>1.4</v>
      </c>
      <c r="I1535" s="679"/>
      <c r="J1535" s="458">
        <f t="shared" si="26"/>
        <v>-2.52</v>
      </c>
      <c r="K1535" s="107"/>
      <c r="L1535" s="11"/>
    </row>
    <row r="1536" spans="3:12" ht="24" x14ac:dyDescent="0.3">
      <c r="C1536" s="677" t="s">
        <v>1223</v>
      </c>
      <c r="D1536" s="143" t="s">
        <v>1224</v>
      </c>
      <c r="E1536" s="66" t="s">
        <v>797</v>
      </c>
      <c r="F1536" s="705">
        <v>1</v>
      </c>
      <c r="G1536" s="619">
        <v>16.399999999999999</v>
      </c>
      <c r="H1536" s="679">
        <v>3.1</v>
      </c>
      <c r="I1536" s="679"/>
      <c r="J1536" s="458">
        <f t="shared" si="26"/>
        <v>50.839999999999996</v>
      </c>
      <c r="K1536" s="107"/>
      <c r="L1536" s="11"/>
    </row>
    <row r="1537" spans="3:12" x14ac:dyDescent="0.3">
      <c r="C1537" s="677"/>
      <c r="D1537" s="143" t="s">
        <v>2297</v>
      </c>
      <c r="E1537" s="66"/>
      <c r="F1537" s="705">
        <v>-1</v>
      </c>
      <c r="G1537" s="619">
        <v>1</v>
      </c>
      <c r="H1537" s="715">
        <v>2.1</v>
      </c>
      <c r="I1537" s="679"/>
      <c r="J1537" s="458">
        <f t="shared" si="26"/>
        <v>-2.1</v>
      </c>
      <c r="K1537" s="107"/>
      <c r="L1537" s="11"/>
    </row>
    <row r="1538" spans="3:12" x14ac:dyDescent="0.3">
      <c r="C1538" s="677"/>
      <c r="D1538" s="143" t="s">
        <v>2371</v>
      </c>
      <c r="E1538" s="66"/>
      <c r="F1538" s="705">
        <v>-1</v>
      </c>
      <c r="G1538" s="619">
        <v>1.5</v>
      </c>
      <c r="H1538" s="715">
        <v>1.4</v>
      </c>
      <c r="I1538" s="679"/>
      <c r="J1538" s="458">
        <f t="shared" si="26"/>
        <v>-2.0999999999999996</v>
      </c>
      <c r="K1538" s="107"/>
      <c r="L1538" s="11"/>
    </row>
    <row r="1539" spans="3:12" x14ac:dyDescent="0.3">
      <c r="C1539" s="677" t="s">
        <v>1225</v>
      </c>
      <c r="D1539" s="143" t="s">
        <v>1226</v>
      </c>
      <c r="E1539" s="66" t="s">
        <v>797</v>
      </c>
      <c r="F1539" s="705">
        <v>1</v>
      </c>
      <c r="G1539" s="619">
        <v>10.4</v>
      </c>
      <c r="H1539" s="679">
        <v>3.1</v>
      </c>
      <c r="I1539" s="679"/>
      <c r="J1539" s="458">
        <f t="shared" si="26"/>
        <v>32.24</v>
      </c>
      <c r="K1539" s="107"/>
      <c r="L1539" s="11"/>
    </row>
    <row r="1540" spans="3:12" x14ac:dyDescent="0.3">
      <c r="C1540" s="677"/>
      <c r="D1540" s="143" t="s">
        <v>2297</v>
      </c>
      <c r="E1540" s="66"/>
      <c r="F1540" s="705">
        <v>-1</v>
      </c>
      <c r="G1540" s="619">
        <v>0.9</v>
      </c>
      <c r="H1540" s="715">
        <v>2.1</v>
      </c>
      <c r="I1540" s="679"/>
      <c r="J1540" s="458">
        <f t="shared" si="26"/>
        <v>-1.8900000000000001</v>
      </c>
      <c r="K1540" s="107"/>
      <c r="L1540" s="11"/>
    </row>
    <row r="1541" spans="3:12" x14ac:dyDescent="0.3">
      <c r="C1541" s="677" t="s">
        <v>1227</v>
      </c>
      <c r="D1541" s="143" t="s">
        <v>122</v>
      </c>
      <c r="E1541" s="66" t="s">
        <v>120</v>
      </c>
      <c r="F1541" s="705">
        <v>1</v>
      </c>
      <c r="G1541" s="619">
        <v>6.8</v>
      </c>
      <c r="H1541" s="679">
        <v>1.8</v>
      </c>
      <c r="I1541" s="679"/>
      <c r="J1541" s="458">
        <f t="shared" si="26"/>
        <v>12.24</v>
      </c>
      <c r="K1541" s="107"/>
      <c r="L1541" s="11"/>
    </row>
    <row r="1542" spans="3:12" x14ac:dyDescent="0.3">
      <c r="C1542" s="677"/>
      <c r="D1542" s="143" t="s">
        <v>2297</v>
      </c>
      <c r="E1542" s="66"/>
      <c r="F1542" s="705">
        <v>-1</v>
      </c>
      <c r="G1542" s="619">
        <v>0.9</v>
      </c>
      <c r="H1542" s="715">
        <v>0.8</v>
      </c>
      <c r="I1542" s="679"/>
      <c r="J1542" s="458">
        <f t="shared" si="26"/>
        <v>-0.72000000000000008</v>
      </c>
      <c r="K1542" s="107"/>
      <c r="L1542" s="11"/>
    </row>
    <row r="1543" spans="3:12" x14ac:dyDescent="0.3">
      <c r="C1543" s="677"/>
      <c r="D1543" s="143" t="s">
        <v>2371</v>
      </c>
      <c r="E1543" s="66"/>
      <c r="F1543" s="705">
        <v>-1</v>
      </c>
      <c r="G1543" s="619">
        <v>1.2</v>
      </c>
      <c r="H1543" s="715">
        <v>0.5</v>
      </c>
      <c r="I1543" s="679"/>
      <c r="J1543" s="458">
        <f t="shared" si="26"/>
        <v>-0.6</v>
      </c>
      <c r="K1543" s="107"/>
      <c r="L1543" s="11"/>
    </row>
    <row r="1544" spans="3:12" x14ac:dyDescent="0.3">
      <c r="C1544" s="677" t="s">
        <v>2152</v>
      </c>
      <c r="D1544" s="143" t="s">
        <v>1229</v>
      </c>
      <c r="E1544" s="66" t="s">
        <v>797</v>
      </c>
      <c r="F1544" s="705">
        <v>1</v>
      </c>
      <c r="G1544" s="619">
        <v>16.100000000000001</v>
      </c>
      <c r="H1544" s="679">
        <v>3.1</v>
      </c>
      <c r="I1544" s="679"/>
      <c r="J1544" s="458">
        <f t="shared" si="26"/>
        <v>49.910000000000004</v>
      </c>
      <c r="K1544" s="107"/>
      <c r="L1544" s="11"/>
    </row>
    <row r="1545" spans="3:12" x14ac:dyDescent="0.3">
      <c r="C1545" s="677"/>
      <c r="D1545" s="143" t="s">
        <v>2297</v>
      </c>
      <c r="E1545" s="66"/>
      <c r="F1545" s="705">
        <v>-1</v>
      </c>
      <c r="G1545" s="619">
        <v>1</v>
      </c>
      <c r="H1545" s="715">
        <v>2.1</v>
      </c>
      <c r="I1545" s="679"/>
      <c r="J1545" s="458">
        <f t="shared" si="26"/>
        <v>-2.1</v>
      </c>
      <c r="K1545" s="107"/>
      <c r="L1545" s="11"/>
    </row>
    <row r="1546" spans="3:12" x14ac:dyDescent="0.3">
      <c r="C1546" s="677"/>
      <c r="D1546" s="143" t="s">
        <v>2297</v>
      </c>
      <c r="E1546" s="66"/>
      <c r="F1546" s="705">
        <v>-1</v>
      </c>
      <c r="G1546" s="619">
        <v>0.9</v>
      </c>
      <c r="H1546" s="715">
        <v>2.1</v>
      </c>
      <c r="I1546" s="679"/>
      <c r="J1546" s="458">
        <f t="shared" si="26"/>
        <v>-1.8900000000000001</v>
      </c>
      <c r="K1546" s="107"/>
      <c r="L1546" s="11"/>
    </row>
    <row r="1547" spans="3:12" x14ac:dyDescent="0.3">
      <c r="C1547" s="677"/>
      <c r="D1547" s="143" t="s">
        <v>2371</v>
      </c>
      <c r="E1547" s="66"/>
      <c r="F1547" s="705">
        <v>-1</v>
      </c>
      <c r="G1547" s="619">
        <v>1.8</v>
      </c>
      <c r="H1547" s="715">
        <v>1.4</v>
      </c>
      <c r="I1547" s="679"/>
      <c r="J1547" s="458">
        <f t="shared" si="26"/>
        <v>-2.52</v>
      </c>
      <c r="K1547" s="107"/>
      <c r="L1547" s="11"/>
    </row>
    <row r="1548" spans="3:12" x14ac:dyDescent="0.3">
      <c r="C1548" s="677" t="s">
        <v>1228</v>
      </c>
      <c r="D1548" s="143" t="s">
        <v>145</v>
      </c>
      <c r="E1548" s="66" t="s">
        <v>797</v>
      </c>
      <c r="F1548" s="705">
        <v>1</v>
      </c>
      <c r="G1548" s="619">
        <v>16</v>
      </c>
      <c r="H1548" s="679">
        <v>3.1</v>
      </c>
      <c r="I1548" s="679"/>
      <c r="J1548" s="458">
        <f t="shared" si="26"/>
        <v>49.6</v>
      </c>
      <c r="K1548" s="107"/>
      <c r="L1548" s="11"/>
    </row>
    <row r="1549" spans="3:12" x14ac:dyDescent="0.3">
      <c r="C1549" s="677"/>
      <c r="D1549" s="143" t="s">
        <v>2297</v>
      </c>
      <c r="E1549" s="66"/>
      <c r="F1549" s="705">
        <v>-1</v>
      </c>
      <c r="G1549" s="619">
        <v>1</v>
      </c>
      <c r="H1549" s="715">
        <v>2.1</v>
      </c>
      <c r="I1549" s="679"/>
      <c r="J1549" s="458">
        <f t="shared" si="26"/>
        <v>-2.1</v>
      </c>
      <c r="K1549" s="107"/>
      <c r="L1549" s="11"/>
    </row>
    <row r="1550" spans="3:12" x14ac:dyDescent="0.3">
      <c r="C1550" s="677"/>
      <c r="D1550" s="143" t="s">
        <v>2371</v>
      </c>
      <c r="E1550" s="66"/>
      <c r="F1550" s="705">
        <v>-1</v>
      </c>
      <c r="G1550" s="619">
        <v>1.8</v>
      </c>
      <c r="H1550" s="715">
        <v>1.4</v>
      </c>
      <c r="I1550" s="679"/>
      <c r="J1550" s="458">
        <f t="shared" si="26"/>
        <v>-2.52</v>
      </c>
      <c r="K1550" s="107"/>
      <c r="L1550" s="11"/>
    </row>
    <row r="1551" spans="3:12" x14ac:dyDescent="0.3">
      <c r="C1551" s="677" t="s">
        <v>1245</v>
      </c>
      <c r="D1551" s="143" t="s">
        <v>2351</v>
      </c>
      <c r="E1551" s="66" t="s">
        <v>121</v>
      </c>
      <c r="F1551" s="705">
        <v>1</v>
      </c>
      <c r="G1551" s="619">
        <v>12.9</v>
      </c>
      <c r="H1551" s="679">
        <v>1.2</v>
      </c>
      <c r="I1551" s="679"/>
      <c r="J1551" s="458">
        <f t="shared" si="26"/>
        <v>15.48</v>
      </c>
      <c r="K1551" s="107"/>
      <c r="L1551" s="11"/>
    </row>
    <row r="1552" spans="3:12" x14ac:dyDescent="0.3">
      <c r="C1552" s="677"/>
      <c r="D1552" s="143" t="s">
        <v>2297</v>
      </c>
      <c r="E1552" s="66"/>
      <c r="F1552" s="705">
        <v>-1</v>
      </c>
      <c r="G1552" s="619">
        <v>1</v>
      </c>
      <c r="H1552" s="715">
        <v>0.2</v>
      </c>
      <c r="I1552" s="679"/>
      <c r="J1552" s="458">
        <f t="shared" si="26"/>
        <v>-0.2</v>
      </c>
      <c r="K1552" s="107"/>
      <c r="L1552" s="11"/>
    </row>
    <row r="1553" spans="3:12" x14ac:dyDescent="0.3">
      <c r="C1553" s="677"/>
      <c r="D1553" s="143" t="s">
        <v>2371</v>
      </c>
      <c r="E1553" s="66"/>
      <c r="F1553" s="705">
        <v>-1</v>
      </c>
      <c r="G1553" s="619">
        <v>0.9</v>
      </c>
      <c r="H1553" s="715">
        <v>0.5</v>
      </c>
      <c r="I1553" s="679"/>
      <c r="J1553" s="458">
        <f t="shared" si="26"/>
        <v>-0.45</v>
      </c>
      <c r="K1553" s="107"/>
      <c r="L1553" s="11"/>
    </row>
    <row r="1554" spans="3:12" x14ac:dyDescent="0.3">
      <c r="C1554" s="677" t="s">
        <v>1242</v>
      </c>
      <c r="D1554" s="143" t="s">
        <v>828</v>
      </c>
      <c r="E1554" s="66" t="s">
        <v>121</v>
      </c>
      <c r="F1554" s="705">
        <v>1</v>
      </c>
      <c r="G1554" s="619">
        <v>19.899999999999999</v>
      </c>
      <c r="H1554" s="679">
        <v>1.2</v>
      </c>
      <c r="I1554" s="679"/>
      <c r="J1554" s="458">
        <f t="shared" si="26"/>
        <v>23.88</v>
      </c>
      <c r="K1554" s="107"/>
      <c r="L1554" s="11"/>
    </row>
    <row r="1555" spans="3:12" x14ac:dyDescent="0.3">
      <c r="C1555" s="677"/>
      <c r="D1555" s="143" t="s">
        <v>2297</v>
      </c>
      <c r="E1555" s="66"/>
      <c r="F1555" s="705">
        <v>-1</v>
      </c>
      <c r="G1555" s="619">
        <v>0.9</v>
      </c>
      <c r="H1555" s="715">
        <v>0.2</v>
      </c>
      <c r="I1555" s="679"/>
      <c r="J1555" s="458">
        <f t="shared" si="26"/>
        <v>-0.18000000000000002</v>
      </c>
      <c r="K1555" s="107"/>
      <c r="L1555" s="11"/>
    </row>
    <row r="1556" spans="3:12" x14ac:dyDescent="0.3">
      <c r="C1556" s="677"/>
      <c r="D1556" s="143" t="s">
        <v>2371</v>
      </c>
      <c r="E1556" s="66"/>
      <c r="F1556" s="705">
        <v>-1</v>
      </c>
      <c r="G1556" s="619">
        <v>0.9</v>
      </c>
      <c r="H1556" s="715">
        <v>0.5</v>
      </c>
      <c r="I1556" s="679"/>
      <c r="J1556" s="458">
        <f t="shared" si="26"/>
        <v>-0.45</v>
      </c>
      <c r="K1556" s="107"/>
      <c r="L1556" s="11"/>
    </row>
    <row r="1557" spans="3:12" x14ac:dyDescent="0.3">
      <c r="C1557" s="677" t="s">
        <v>1386</v>
      </c>
      <c r="D1557" s="143" t="s">
        <v>825</v>
      </c>
      <c r="E1557" s="66" t="s">
        <v>121</v>
      </c>
      <c r="F1557" s="705">
        <v>1</v>
      </c>
      <c r="G1557" s="619">
        <v>17.100000000000001</v>
      </c>
      <c r="H1557" s="679">
        <v>1.2</v>
      </c>
      <c r="I1557" s="679"/>
      <c r="J1557" s="458">
        <f t="shared" si="26"/>
        <v>20.52</v>
      </c>
      <c r="K1557" s="107"/>
      <c r="L1557" s="11"/>
    </row>
    <row r="1558" spans="3:12" x14ac:dyDescent="0.3">
      <c r="C1558" s="677"/>
      <c r="D1558" s="143" t="s">
        <v>2297</v>
      </c>
      <c r="E1558" s="66"/>
      <c r="F1558" s="705">
        <v>-1</v>
      </c>
      <c r="G1558" s="619">
        <v>0.9</v>
      </c>
      <c r="H1558" s="715">
        <v>0.2</v>
      </c>
      <c r="I1558" s="679"/>
      <c r="J1558" s="458">
        <f t="shared" si="26"/>
        <v>-0.18000000000000002</v>
      </c>
      <c r="K1558" s="107"/>
      <c r="L1558" s="11"/>
    </row>
    <row r="1559" spans="3:12" x14ac:dyDescent="0.3">
      <c r="C1559" s="677"/>
      <c r="D1559" s="143" t="s">
        <v>2371</v>
      </c>
      <c r="E1559" s="66"/>
      <c r="F1559" s="705">
        <v>-1</v>
      </c>
      <c r="G1559" s="619">
        <v>1.2</v>
      </c>
      <c r="H1559" s="715">
        <v>0.5</v>
      </c>
      <c r="I1559" s="679"/>
      <c r="J1559" s="458">
        <f t="shared" si="26"/>
        <v>-0.6</v>
      </c>
      <c r="K1559" s="107"/>
      <c r="L1559" s="11"/>
    </row>
    <row r="1560" spans="3:12" x14ac:dyDescent="0.3">
      <c r="C1560" s="677" t="s">
        <v>1246</v>
      </c>
      <c r="D1560" s="143" t="s">
        <v>2244</v>
      </c>
      <c r="E1560" s="66" t="s">
        <v>121</v>
      </c>
      <c r="F1560" s="705">
        <v>1</v>
      </c>
      <c r="G1560" s="619">
        <v>9.4</v>
      </c>
      <c r="H1560" s="679">
        <v>1.2</v>
      </c>
      <c r="I1560" s="679"/>
      <c r="J1560" s="458">
        <f t="shared" si="26"/>
        <v>11.28</v>
      </c>
      <c r="K1560" s="107"/>
      <c r="L1560" s="11"/>
    </row>
    <row r="1561" spans="3:12" x14ac:dyDescent="0.3">
      <c r="C1561" s="677"/>
      <c r="D1561" s="143" t="s">
        <v>2297</v>
      </c>
      <c r="E1561" s="66"/>
      <c r="F1561" s="705">
        <v>-1</v>
      </c>
      <c r="G1561" s="619">
        <v>1</v>
      </c>
      <c r="H1561" s="715">
        <v>0.2</v>
      </c>
      <c r="I1561" s="679"/>
      <c r="J1561" s="458">
        <f t="shared" si="26"/>
        <v>-0.2</v>
      </c>
      <c r="K1561" s="107"/>
      <c r="L1561" s="11"/>
    </row>
    <row r="1562" spans="3:12" x14ac:dyDescent="0.3">
      <c r="C1562" s="677"/>
      <c r="D1562" s="143" t="s">
        <v>2371</v>
      </c>
      <c r="E1562" s="66"/>
      <c r="F1562" s="705">
        <v>-1</v>
      </c>
      <c r="G1562" s="619">
        <v>0.9</v>
      </c>
      <c r="H1562" s="715">
        <v>0.5</v>
      </c>
      <c r="I1562" s="679"/>
      <c r="J1562" s="458">
        <f t="shared" si="26"/>
        <v>-0.45</v>
      </c>
      <c r="K1562" s="107"/>
      <c r="L1562" s="11"/>
    </row>
    <row r="1563" spans="3:12" x14ac:dyDescent="0.3">
      <c r="C1563" s="677"/>
      <c r="D1563" s="143" t="s">
        <v>2350</v>
      </c>
      <c r="E1563" s="66" t="s">
        <v>125</v>
      </c>
      <c r="F1563" s="705">
        <v>1</v>
      </c>
      <c r="G1563" s="619">
        <v>9.4</v>
      </c>
      <c r="H1563" s="679">
        <v>1.5</v>
      </c>
      <c r="I1563" s="679"/>
      <c r="J1563" s="458">
        <f t="shared" si="26"/>
        <v>14.100000000000001</v>
      </c>
      <c r="K1563" s="107"/>
      <c r="L1563" s="11"/>
    </row>
    <row r="1564" spans="3:12" x14ac:dyDescent="0.3">
      <c r="C1564" s="677"/>
      <c r="D1564" s="143" t="s">
        <v>2297</v>
      </c>
      <c r="E1564" s="66"/>
      <c r="F1564" s="705">
        <v>-2</v>
      </c>
      <c r="G1564" s="619">
        <v>1</v>
      </c>
      <c r="H1564" s="715">
        <v>0.5</v>
      </c>
      <c r="I1564" s="679"/>
      <c r="J1564" s="458">
        <f t="shared" si="26"/>
        <v>-1</v>
      </c>
      <c r="K1564" s="107"/>
      <c r="L1564" s="11"/>
    </row>
    <row r="1565" spans="3:12" x14ac:dyDescent="0.3">
      <c r="C1565" s="677"/>
      <c r="D1565" s="143" t="s">
        <v>2297</v>
      </c>
      <c r="E1565" s="66"/>
      <c r="F1565" s="705">
        <v>-2</v>
      </c>
      <c r="G1565" s="619">
        <v>0.9</v>
      </c>
      <c r="H1565" s="715">
        <v>0.5</v>
      </c>
      <c r="I1565" s="679"/>
      <c r="J1565" s="458">
        <f t="shared" si="26"/>
        <v>-0.9</v>
      </c>
      <c r="K1565" s="107"/>
      <c r="L1565" s="11"/>
    </row>
    <row r="1566" spans="3:12" x14ac:dyDescent="0.3">
      <c r="C1566" s="728"/>
      <c r="D1566" s="728"/>
      <c r="E1566" s="728"/>
      <c r="F1566" s="728"/>
      <c r="G1566" s="728"/>
      <c r="H1566" s="728"/>
      <c r="I1566" s="728"/>
      <c r="J1566" s="728"/>
      <c r="K1566" s="728"/>
      <c r="L1566" s="728"/>
    </row>
    <row r="1567" spans="3:12" x14ac:dyDescent="0.3">
      <c r="C1567" s="677"/>
      <c r="D1567" s="690" t="s">
        <v>1387</v>
      </c>
      <c r="E1567" s="66"/>
      <c r="F1567" s="705"/>
      <c r="G1567" s="619"/>
      <c r="H1567" s="679"/>
      <c r="I1567" s="679"/>
      <c r="J1567" s="458"/>
      <c r="K1567" s="107"/>
      <c r="L1567" s="11"/>
    </row>
    <row r="1568" spans="3:12" x14ac:dyDescent="0.3">
      <c r="C1568" s="677" t="s">
        <v>2352</v>
      </c>
      <c r="D1568" s="143" t="s">
        <v>1745</v>
      </c>
      <c r="E1568" s="66" t="s">
        <v>125</v>
      </c>
      <c r="F1568" s="705">
        <v>1</v>
      </c>
      <c r="G1568" s="619">
        <v>15.65</v>
      </c>
      <c r="H1568" s="679">
        <v>1.5</v>
      </c>
      <c r="I1568" s="679"/>
      <c r="J1568" s="458">
        <f t="shared" ref="J1568:J1645" si="27">PRODUCT(F1568:I1568)</f>
        <v>23.475000000000001</v>
      </c>
      <c r="K1568" s="107"/>
      <c r="L1568" s="11"/>
    </row>
    <row r="1569" spans="3:12" x14ac:dyDescent="0.3">
      <c r="C1569" s="677"/>
      <c r="D1569" s="143" t="s">
        <v>2345</v>
      </c>
      <c r="E1569" s="66"/>
      <c r="F1569" s="705">
        <v>-2</v>
      </c>
      <c r="G1569" s="619">
        <v>6.85</v>
      </c>
      <c r="H1569" s="679">
        <v>1</v>
      </c>
      <c r="I1569" s="679"/>
      <c r="J1569" s="458">
        <f t="shared" si="27"/>
        <v>-13.7</v>
      </c>
      <c r="K1569" s="107"/>
      <c r="L1569" s="11"/>
    </row>
    <row r="1570" spans="3:12" x14ac:dyDescent="0.3">
      <c r="C1570" s="677" t="s">
        <v>2353</v>
      </c>
      <c r="D1570" s="143" t="s">
        <v>144</v>
      </c>
      <c r="E1570" s="66" t="s">
        <v>125</v>
      </c>
      <c r="F1570" s="705">
        <v>1</v>
      </c>
      <c r="G1570" s="619">
        <v>15.65</v>
      </c>
      <c r="H1570" s="679">
        <v>1.5</v>
      </c>
      <c r="I1570" s="679"/>
      <c r="J1570" s="458">
        <f t="shared" si="27"/>
        <v>23.475000000000001</v>
      </c>
      <c r="K1570" s="107"/>
      <c r="L1570" s="11"/>
    </row>
    <row r="1571" spans="3:12" x14ac:dyDescent="0.3">
      <c r="C1571" s="677"/>
      <c r="D1571" s="143" t="s">
        <v>2297</v>
      </c>
      <c r="E1571" s="66"/>
      <c r="F1571" s="705">
        <v>-1</v>
      </c>
      <c r="G1571" s="619">
        <v>1.2</v>
      </c>
      <c r="H1571" s="715">
        <v>0.5</v>
      </c>
      <c r="I1571" s="679"/>
      <c r="J1571" s="458">
        <f t="shared" si="27"/>
        <v>-0.6</v>
      </c>
      <c r="K1571" s="107"/>
      <c r="L1571" s="11"/>
    </row>
    <row r="1572" spans="3:12" x14ac:dyDescent="0.3">
      <c r="C1572" s="677"/>
      <c r="D1572" s="143" t="s">
        <v>2297</v>
      </c>
      <c r="E1572" s="66"/>
      <c r="F1572" s="705">
        <v>-2</v>
      </c>
      <c r="G1572" s="619">
        <v>1</v>
      </c>
      <c r="H1572" s="715">
        <v>0.5</v>
      </c>
      <c r="I1572" s="679"/>
      <c r="J1572" s="458">
        <f t="shared" si="27"/>
        <v>-1</v>
      </c>
      <c r="K1572" s="107"/>
      <c r="L1572" s="11"/>
    </row>
    <row r="1573" spans="3:12" x14ac:dyDescent="0.3">
      <c r="C1573" s="677" t="s">
        <v>1231</v>
      </c>
      <c r="D1573" s="143" t="s">
        <v>1232</v>
      </c>
      <c r="E1573" s="66" t="s">
        <v>797</v>
      </c>
      <c r="F1573" s="705">
        <v>1</v>
      </c>
      <c r="G1573" s="619">
        <v>16.8</v>
      </c>
      <c r="H1573" s="679">
        <v>3.1</v>
      </c>
      <c r="I1573" s="679"/>
      <c r="J1573" s="458">
        <f t="shared" si="27"/>
        <v>52.080000000000005</v>
      </c>
      <c r="K1573" s="107"/>
      <c r="L1573" s="11"/>
    </row>
    <row r="1574" spans="3:12" x14ac:dyDescent="0.3">
      <c r="C1574" s="677"/>
      <c r="D1574" s="143" t="s">
        <v>2297</v>
      </c>
      <c r="E1574" s="66"/>
      <c r="F1574" s="705">
        <v>-1</v>
      </c>
      <c r="G1574" s="619">
        <v>1</v>
      </c>
      <c r="H1574" s="715">
        <v>2.1</v>
      </c>
      <c r="I1574" s="679"/>
      <c r="J1574" s="458">
        <f t="shared" si="27"/>
        <v>-2.1</v>
      </c>
      <c r="K1574" s="107"/>
      <c r="L1574" s="11"/>
    </row>
    <row r="1575" spans="3:12" x14ac:dyDescent="0.3">
      <c r="C1575" s="677"/>
      <c r="D1575" s="143" t="s">
        <v>2371</v>
      </c>
      <c r="E1575" s="66"/>
      <c r="F1575" s="705">
        <v>-1</v>
      </c>
      <c r="G1575" s="619">
        <v>1.8</v>
      </c>
      <c r="H1575" s="715">
        <v>1.4</v>
      </c>
      <c r="I1575" s="679"/>
      <c r="J1575" s="458">
        <f t="shared" si="27"/>
        <v>-2.52</v>
      </c>
      <c r="K1575" s="107"/>
      <c r="L1575" s="11"/>
    </row>
    <row r="1576" spans="3:12" x14ac:dyDescent="0.3">
      <c r="C1576" s="677" t="s">
        <v>1234</v>
      </c>
      <c r="D1576" s="143" t="s">
        <v>182</v>
      </c>
      <c r="E1576" s="66" t="s">
        <v>797</v>
      </c>
      <c r="F1576" s="705">
        <v>1</v>
      </c>
      <c r="G1576" s="619">
        <v>15.7</v>
      </c>
      <c r="H1576" s="679">
        <v>3.1</v>
      </c>
      <c r="I1576" s="679"/>
      <c r="J1576" s="458">
        <f t="shared" si="27"/>
        <v>48.67</v>
      </c>
      <c r="K1576" s="107"/>
      <c r="L1576" s="11"/>
    </row>
    <row r="1577" spans="3:12" x14ac:dyDescent="0.3">
      <c r="C1577" s="677"/>
      <c r="D1577" s="143" t="s">
        <v>2297</v>
      </c>
      <c r="E1577" s="66"/>
      <c r="F1577" s="705">
        <v>-1</v>
      </c>
      <c r="G1577" s="619">
        <v>1</v>
      </c>
      <c r="H1577" s="715">
        <v>2.1</v>
      </c>
      <c r="I1577" s="679"/>
      <c r="J1577" s="458">
        <f t="shared" si="27"/>
        <v>-2.1</v>
      </c>
      <c r="K1577" s="107"/>
      <c r="L1577" s="11"/>
    </row>
    <row r="1578" spans="3:12" x14ac:dyDescent="0.3">
      <c r="C1578" s="677"/>
      <c r="D1578" s="143" t="s">
        <v>2371</v>
      </c>
      <c r="E1578" s="66"/>
      <c r="F1578" s="705">
        <v>-1</v>
      </c>
      <c r="G1578" s="619">
        <v>1.5</v>
      </c>
      <c r="H1578" s="715">
        <v>1.4</v>
      </c>
      <c r="I1578" s="679"/>
      <c r="J1578" s="458">
        <f t="shared" si="27"/>
        <v>-2.0999999999999996</v>
      </c>
      <c r="K1578" s="107"/>
      <c r="L1578" s="11"/>
    </row>
    <row r="1579" spans="3:12" x14ac:dyDescent="0.3">
      <c r="C1579" s="677" t="s">
        <v>1236</v>
      </c>
      <c r="D1579" s="143" t="s">
        <v>182</v>
      </c>
      <c r="E1579" s="66" t="s">
        <v>797</v>
      </c>
      <c r="F1579" s="705">
        <v>1</v>
      </c>
      <c r="G1579" s="619">
        <v>15.7</v>
      </c>
      <c r="H1579" s="679">
        <v>3.1</v>
      </c>
      <c r="I1579" s="679"/>
      <c r="J1579" s="458">
        <f t="shared" si="27"/>
        <v>48.67</v>
      </c>
      <c r="K1579" s="107"/>
      <c r="L1579" s="11"/>
    </row>
    <row r="1580" spans="3:12" x14ac:dyDescent="0.3">
      <c r="C1580" s="677"/>
      <c r="D1580" s="143" t="s">
        <v>2297</v>
      </c>
      <c r="E1580" s="66"/>
      <c r="F1580" s="705">
        <v>-1</v>
      </c>
      <c r="G1580" s="619">
        <v>1</v>
      </c>
      <c r="H1580" s="715">
        <v>2.1</v>
      </c>
      <c r="I1580" s="679"/>
      <c r="J1580" s="458">
        <f t="shared" si="27"/>
        <v>-2.1</v>
      </c>
      <c r="K1580" s="107"/>
      <c r="L1580" s="11"/>
    </row>
    <row r="1581" spans="3:12" x14ac:dyDescent="0.3">
      <c r="C1581" s="677"/>
      <c r="D1581" s="143" t="s">
        <v>2371</v>
      </c>
      <c r="E1581" s="66"/>
      <c r="F1581" s="705">
        <v>-1</v>
      </c>
      <c r="G1581" s="619">
        <v>1.8</v>
      </c>
      <c r="H1581" s="715">
        <v>1.4</v>
      </c>
      <c r="I1581" s="679"/>
      <c r="J1581" s="458">
        <f t="shared" si="27"/>
        <v>-2.52</v>
      </c>
      <c r="K1581" s="107"/>
      <c r="L1581" s="11"/>
    </row>
    <row r="1582" spans="3:12" x14ac:dyDescent="0.3">
      <c r="C1582" s="677" t="s">
        <v>1237</v>
      </c>
      <c r="D1582" s="143" t="s">
        <v>2200</v>
      </c>
      <c r="E1582" s="66" t="s">
        <v>120</v>
      </c>
      <c r="F1582" s="705">
        <v>1</v>
      </c>
      <c r="G1582" s="619">
        <v>12.2</v>
      </c>
      <c r="H1582" s="679">
        <v>1.8</v>
      </c>
      <c r="I1582" s="679"/>
      <c r="J1582" s="458">
        <f t="shared" si="27"/>
        <v>21.96</v>
      </c>
      <c r="K1582" s="107"/>
      <c r="L1582" s="11"/>
    </row>
    <row r="1583" spans="3:12" x14ac:dyDescent="0.3">
      <c r="C1583" s="677"/>
      <c r="D1583" s="143" t="s">
        <v>2297</v>
      </c>
      <c r="E1583" s="66"/>
      <c r="F1583" s="705">
        <v>-1</v>
      </c>
      <c r="G1583" s="619">
        <v>0.9</v>
      </c>
      <c r="H1583" s="715">
        <v>0.8</v>
      </c>
      <c r="I1583" s="679"/>
      <c r="J1583" s="458">
        <f t="shared" si="27"/>
        <v>-0.72000000000000008</v>
      </c>
      <c r="K1583" s="107"/>
      <c r="L1583" s="11"/>
    </row>
    <row r="1584" spans="3:12" x14ac:dyDescent="0.3">
      <c r="C1584" s="677"/>
      <c r="D1584" s="143" t="s">
        <v>2371</v>
      </c>
      <c r="E1584" s="66"/>
      <c r="F1584" s="705">
        <v>-1</v>
      </c>
      <c r="G1584" s="619">
        <v>0.6</v>
      </c>
      <c r="H1584" s="715">
        <v>0.5</v>
      </c>
      <c r="I1584" s="679"/>
      <c r="J1584" s="458">
        <f t="shared" si="27"/>
        <v>-0.3</v>
      </c>
      <c r="K1584" s="107"/>
      <c r="L1584" s="11"/>
    </row>
    <row r="1585" spans="3:12" x14ac:dyDescent="0.3">
      <c r="C1585" s="677" t="s">
        <v>1254</v>
      </c>
      <c r="D1585" s="143" t="s">
        <v>126</v>
      </c>
      <c r="E1585" s="66" t="s">
        <v>797</v>
      </c>
      <c r="F1585" s="705">
        <v>1</v>
      </c>
      <c r="G1585" s="619">
        <v>17.7</v>
      </c>
      <c r="H1585" s="679">
        <v>3.1</v>
      </c>
      <c r="I1585" s="679"/>
      <c r="J1585" s="458">
        <f t="shared" si="27"/>
        <v>54.87</v>
      </c>
      <c r="K1585" s="107"/>
      <c r="L1585" s="11"/>
    </row>
    <row r="1586" spans="3:12" x14ac:dyDescent="0.3">
      <c r="C1586" s="677"/>
      <c r="D1586" s="143" t="s">
        <v>2297</v>
      </c>
      <c r="E1586" s="66"/>
      <c r="F1586" s="705">
        <v>-1</v>
      </c>
      <c r="G1586" s="619">
        <v>1</v>
      </c>
      <c r="H1586" s="715">
        <v>2.1</v>
      </c>
      <c r="I1586" s="679"/>
      <c r="J1586" s="458">
        <f t="shared" si="27"/>
        <v>-2.1</v>
      </c>
      <c r="K1586" s="107"/>
      <c r="L1586" s="11"/>
    </row>
    <row r="1587" spans="3:12" x14ac:dyDescent="0.3">
      <c r="C1587" s="677"/>
      <c r="D1587" s="143" t="s">
        <v>2371</v>
      </c>
      <c r="E1587" s="66"/>
      <c r="F1587" s="705">
        <v>-1</v>
      </c>
      <c r="G1587" s="619">
        <v>1.8</v>
      </c>
      <c r="H1587" s="715">
        <v>1.4</v>
      </c>
      <c r="I1587" s="679"/>
      <c r="J1587" s="458">
        <f t="shared" si="27"/>
        <v>-2.52</v>
      </c>
      <c r="K1587" s="107"/>
      <c r="L1587" s="11"/>
    </row>
    <row r="1588" spans="3:12" x14ac:dyDescent="0.3">
      <c r="C1588" s="677" t="s">
        <v>1255</v>
      </c>
      <c r="D1588" s="143" t="s">
        <v>325</v>
      </c>
      <c r="E1588" s="66" t="s">
        <v>797</v>
      </c>
      <c r="F1588" s="705">
        <v>1</v>
      </c>
      <c r="G1588" s="619">
        <v>15.7</v>
      </c>
      <c r="H1588" s="679">
        <v>3.1</v>
      </c>
      <c r="I1588" s="679"/>
      <c r="J1588" s="458">
        <f t="shared" si="27"/>
        <v>48.67</v>
      </c>
      <c r="K1588" s="107"/>
      <c r="L1588" s="11"/>
    </row>
    <row r="1589" spans="3:12" x14ac:dyDescent="0.3">
      <c r="C1589" s="677"/>
      <c r="D1589" s="143" t="s">
        <v>2297</v>
      </c>
      <c r="E1589" s="66"/>
      <c r="F1589" s="705">
        <v>-1</v>
      </c>
      <c r="G1589" s="619">
        <v>1</v>
      </c>
      <c r="H1589" s="715">
        <v>2.1</v>
      </c>
      <c r="I1589" s="679"/>
      <c r="J1589" s="458">
        <f t="shared" si="27"/>
        <v>-2.1</v>
      </c>
      <c r="K1589" s="107"/>
      <c r="L1589" s="11"/>
    </row>
    <row r="1590" spans="3:12" x14ac:dyDescent="0.3">
      <c r="C1590" s="677"/>
      <c r="D1590" s="143" t="s">
        <v>2371</v>
      </c>
      <c r="E1590" s="66"/>
      <c r="F1590" s="705">
        <v>-1</v>
      </c>
      <c r="G1590" s="619">
        <v>1.8</v>
      </c>
      <c r="H1590" s="715">
        <v>1.4</v>
      </c>
      <c r="I1590" s="679"/>
      <c r="J1590" s="458">
        <f t="shared" si="27"/>
        <v>-2.52</v>
      </c>
      <c r="K1590" s="107"/>
      <c r="L1590" s="11"/>
    </row>
    <row r="1591" spans="3:12" x14ac:dyDescent="0.3">
      <c r="C1591" s="677" t="s">
        <v>1270</v>
      </c>
      <c r="D1591" s="143" t="s">
        <v>1271</v>
      </c>
      <c r="E1591" s="66" t="s">
        <v>2484</v>
      </c>
      <c r="F1591" s="705">
        <v>1</v>
      </c>
      <c r="G1591" s="619">
        <v>32.6</v>
      </c>
      <c r="H1591" s="679">
        <v>4.07</v>
      </c>
      <c r="I1591" s="679"/>
      <c r="J1591" s="458">
        <f t="shared" si="27"/>
        <v>132.68200000000002</v>
      </c>
      <c r="K1591" s="107"/>
      <c r="L1591" s="11"/>
    </row>
    <row r="1592" spans="3:12" x14ac:dyDescent="0.3">
      <c r="C1592" s="725"/>
      <c r="D1592" s="117" t="s">
        <v>2297</v>
      </c>
      <c r="E1592" s="699"/>
      <c r="F1592" s="705">
        <v>-2</v>
      </c>
      <c r="G1592" s="619">
        <v>1.2</v>
      </c>
      <c r="H1592" s="715">
        <v>2</v>
      </c>
      <c r="I1592" s="679"/>
      <c r="J1592" s="458">
        <f t="shared" si="27"/>
        <v>-4.8</v>
      </c>
      <c r="K1592" s="107"/>
      <c r="L1592" s="11"/>
    </row>
    <row r="1593" spans="3:12" x14ac:dyDescent="0.3">
      <c r="C1593" s="677"/>
      <c r="D1593" s="143" t="s">
        <v>4159</v>
      </c>
      <c r="E1593" s="66"/>
      <c r="F1593" s="705">
        <v>-1</v>
      </c>
      <c r="G1593" s="619">
        <v>0.2</v>
      </c>
      <c r="H1593" s="679">
        <v>0.2</v>
      </c>
      <c r="I1593" s="679"/>
      <c r="J1593" s="458">
        <f t="shared" si="27"/>
        <v>-4.0000000000000008E-2</v>
      </c>
      <c r="K1593" s="107"/>
      <c r="L1593" s="11"/>
    </row>
    <row r="1594" spans="3:12" x14ac:dyDescent="0.3">
      <c r="C1594" s="677" t="s">
        <v>1389</v>
      </c>
      <c r="D1594" s="143" t="s">
        <v>826</v>
      </c>
      <c r="E1594" s="66" t="s">
        <v>120</v>
      </c>
      <c r="F1594" s="705">
        <v>1</v>
      </c>
      <c r="G1594" s="619">
        <v>7.2</v>
      </c>
      <c r="H1594" s="679">
        <v>1.8</v>
      </c>
      <c r="I1594" s="679"/>
      <c r="J1594" s="458">
        <f t="shared" si="27"/>
        <v>12.96</v>
      </c>
      <c r="K1594" s="107"/>
      <c r="L1594" s="11"/>
    </row>
    <row r="1595" spans="3:12" x14ac:dyDescent="0.3">
      <c r="C1595" s="677"/>
      <c r="D1595" s="143" t="s">
        <v>2297</v>
      </c>
      <c r="E1595" s="66"/>
      <c r="F1595" s="705">
        <v>-1</v>
      </c>
      <c r="G1595" s="619">
        <v>0.8</v>
      </c>
      <c r="H1595" s="715">
        <v>1.3</v>
      </c>
      <c r="I1595" s="679"/>
      <c r="J1595" s="458">
        <f t="shared" si="27"/>
        <v>-1.04</v>
      </c>
      <c r="K1595" s="107"/>
      <c r="L1595" s="11"/>
    </row>
    <row r="1596" spans="3:12" x14ac:dyDescent="0.3">
      <c r="C1596" s="677" t="s">
        <v>1391</v>
      </c>
      <c r="D1596" s="143" t="s">
        <v>827</v>
      </c>
      <c r="E1596" s="66" t="s">
        <v>120</v>
      </c>
      <c r="F1596" s="705">
        <v>1</v>
      </c>
      <c r="G1596" s="619">
        <v>6</v>
      </c>
      <c r="H1596" s="679">
        <v>1.8</v>
      </c>
      <c r="I1596" s="679"/>
      <c r="J1596" s="458">
        <f t="shared" si="27"/>
        <v>10.8</v>
      </c>
      <c r="K1596" s="107"/>
      <c r="L1596" s="11"/>
    </row>
    <row r="1597" spans="3:12" x14ac:dyDescent="0.3">
      <c r="C1597" s="677"/>
      <c r="D1597" s="143" t="s">
        <v>2297</v>
      </c>
      <c r="E1597" s="66"/>
      <c r="F1597" s="705">
        <v>-1</v>
      </c>
      <c r="G1597" s="619">
        <v>0.8</v>
      </c>
      <c r="H1597" s="715">
        <v>1.3</v>
      </c>
      <c r="I1597" s="679"/>
      <c r="J1597" s="458">
        <f t="shared" si="27"/>
        <v>-1.04</v>
      </c>
      <c r="K1597" s="107"/>
      <c r="L1597" s="11"/>
    </row>
    <row r="1598" spans="3:12" x14ac:dyDescent="0.3">
      <c r="C1598" s="677" t="s">
        <v>2354</v>
      </c>
      <c r="D1598" s="143" t="s">
        <v>2355</v>
      </c>
      <c r="E1598" s="66" t="s">
        <v>125</v>
      </c>
      <c r="F1598" s="705">
        <v>1</v>
      </c>
      <c r="G1598" s="619">
        <v>70.55</v>
      </c>
      <c r="H1598" s="679">
        <v>1.5</v>
      </c>
      <c r="I1598" s="679"/>
      <c r="J1598" s="458">
        <f t="shared" si="27"/>
        <v>105.82499999999999</v>
      </c>
      <c r="K1598" s="107"/>
      <c r="L1598" s="11"/>
    </row>
    <row r="1599" spans="3:12" x14ac:dyDescent="0.3">
      <c r="C1599" s="677"/>
      <c r="D1599" s="143" t="s">
        <v>2297</v>
      </c>
      <c r="E1599" s="66"/>
      <c r="F1599" s="705">
        <v>-11</v>
      </c>
      <c r="G1599" s="619">
        <v>1</v>
      </c>
      <c r="H1599" s="679">
        <v>0.5</v>
      </c>
      <c r="I1599" s="679"/>
      <c r="J1599" s="458">
        <f t="shared" si="27"/>
        <v>-5.5</v>
      </c>
      <c r="K1599" s="107"/>
      <c r="L1599" s="11"/>
    </row>
    <row r="1600" spans="3:12" x14ac:dyDescent="0.3">
      <c r="C1600" s="677"/>
      <c r="D1600" s="143" t="s">
        <v>2297</v>
      </c>
      <c r="E1600" s="66"/>
      <c r="F1600" s="705">
        <v>-1</v>
      </c>
      <c r="G1600" s="619">
        <v>0.9</v>
      </c>
      <c r="H1600" s="679">
        <v>0.5</v>
      </c>
      <c r="I1600" s="679"/>
      <c r="J1600" s="458">
        <f t="shared" si="27"/>
        <v>-0.45</v>
      </c>
      <c r="K1600" s="107"/>
      <c r="L1600" s="11"/>
    </row>
    <row r="1601" spans="3:12" x14ac:dyDescent="0.3">
      <c r="C1601" s="677"/>
      <c r="D1601" s="143" t="s">
        <v>2297</v>
      </c>
      <c r="E1601" s="66"/>
      <c r="F1601" s="705">
        <v>-1</v>
      </c>
      <c r="G1601" s="619">
        <v>0.6</v>
      </c>
      <c r="H1601" s="679">
        <v>0.5</v>
      </c>
      <c r="I1601" s="679"/>
      <c r="J1601" s="458">
        <f t="shared" si="27"/>
        <v>-0.3</v>
      </c>
      <c r="K1601" s="107"/>
      <c r="L1601" s="11"/>
    </row>
    <row r="1602" spans="3:12" x14ac:dyDescent="0.3">
      <c r="C1602" s="677"/>
      <c r="D1602" s="143" t="s">
        <v>4160</v>
      </c>
      <c r="E1602" s="66"/>
      <c r="F1602" s="705">
        <v>-2</v>
      </c>
      <c r="G1602" s="619">
        <v>0.7</v>
      </c>
      <c r="H1602" s="679">
        <v>0.05</v>
      </c>
      <c r="I1602" s="679"/>
      <c r="J1602" s="458">
        <f t="shared" si="27"/>
        <v>-6.9999999999999993E-2</v>
      </c>
      <c r="K1602" s="107"/>
      <c r="L1602" s="11"/>
    </row>
    <row r="1603" spans="3:12" x14ac:dyDescent="0.3">
      <c r="C1603" s="677"/>
      <c r="D1603" s="143" t="s">
        <v>4158</v>
      </c>
      <c r="E1603" s="66"/>
      <c r="F1603" s="705">
        <v>-2</v>
      </c>
      <c r="G1603" s="619">
        <v>0.4</v>
      </c>
      <c r="H1603" s="679">
        <v>0.05</v>
      </c>
      <c r="I1603" s="679"/>
      <c r="J1603" s="458">
        <f t="shared" si="27"/>
        <v>-4.0000000000000008E-2</v>
      </c>
      <c r="K1603" s="107"/>
      <c r="L1603" s="11"/>
    </row>
    <row r="1604" spans="3:12" x14ac:dyDescent="0.3">
      <c r="C1604" s="677"/>
      <c r="D1604" s="143" t="s">
        <v>2345</v>
      </c>
      <c r="E1604" s="66"/>
      <c r="F1604" s="705">
        <v>-2</v>
      </c>
      <c r="G1604" s="619">
        <v>6.85</v>
      </c>
      <c r="H1604" s="679">
        <v>1</v>
      </c>
      <c r="I1604" s="679"/>
      <c r="J1604" s="458">
        <f t="shared" si="27"/>
        <v>-13.7</v>
      </c>
      <c r="K1604" s="107"/>
      <c r="L1604" s="11"/>
    </row>
    <row r="1605" spans="3:12" x14ac:dyDescent="0.3">
      <c r="C1605" s="677" t="s">
        <v>1266</v>
      </c>
      <c r="D1605" s="143" t="s">
        <v>790</v>
      </c>
      <c r="E1605" s="66" t="s">
        <v>782</v>
      </c>
      <c r="F1605" s="705">
        <v>1</v>
      </c>
      <c r="G1605" s="619">
        <v>9</v>
      </c>
      <c r="H1605" s="679">
        <v>1</v>
      </c>
      <c r="I1605" s="679"/>
      <c r="J1605" s="458">
        <f t="shared" si="27"/>
        <v>9</v>
      </c>
      <c r="K1605" s="107"/>
      <c r="L1605" s="11"/>
    </row>
    <row r="1606" spans="3:12" x14ac:dyDescent="0.3">
      <c r="C1606" s="677" t="s">
        <v>1267</v>
      </c>
      <c r="D1606" s="143" t="s">
        <v>177</v>
      </c>
      <c r="E1606" s="66" t="s">
        <v>786</v>
      </c>
      <c r="F1606" s="705">
        <v>1</v>
      </c>
      <c r="G1606" s="619">
        <v>9</v>
      </c>
      <c r="H1606" s="679">
        <v>1.6</v>
      </c>
      <c r="I1606" s="679"/>
      <c r="J1606" s="458">
        <f t="shared" si="27"/>
        <v>14.4</v>
      </c>
      <c r="K1606" s="107"/>
      <c r="L1606" s="11"/>
    </row>
    <row r="1607" spans="3:12" x14ac:dyDescent="0.3">
      <c r="C1607" s="677"/>
      <c r="D1607" s="143" t="s">
        <v>2297</v>
      </c>
      <c r="E1607" s="66"/>
      <c r="F1607" s="705">
        <v>-1</v>
      </c>
      <c r="G1607" s="619">
        <v>0.9</v>
      </c>
      <c r="H1607" s="679">
        <v>1</v>
      </c>
      <c r="I1607" s="679"/>
      <c r="J1607" s="458">
        <f t="shared" si="27"/>
        <v>-0.9</v>
      </c>
      <c r="K1607" s="107"/>
      <c r="L1607" s="11"/>
    </row>
    <row r="1608" spans="3:12" x14ac:dyDescent="0.3">
      <c r="C1608" s="677" t="s">
        <v>1268</v>
      </c>
      <c r="D1608" s="143" t="s">
        <v>1269</v>
      </c>
      <c r="E1608" s="66" t="s">
        <v>120</v>
      </c>
      <c r="F1608" s="705">
        <v>1</v>
      </c>
      <c r="G1608" s="619">
        <v>12</v>
      </c>
      <c r="H1608" s="679">
        <v>1.8</v>
      </c>
      <c r="I1608" s="679"/>
      <c r="J1608" s="458">
        <f t="shared" si="27"/>
        <v>21.6</v>
      </c>
      <c r="K1608" s="107"/>
      <c r="L1608" s="11"/>
    </row>
    <row r="1609" spans="3:12" x14ac:dyDescent="0.3">
      <c r="C1609" s="677"/>
      <c r="D1609" s="143" t="s">
        <v>2297</v>
      </c>
      <c r="E1609" s="66"/>
      <c r="F1609" s="705">
        <v>-1</v>
      </c>
      <c r="G1609" s="619">
        <v>0.9</v>
      </c>
      <c r="H1609" s="679">
        <v>1.3</v>
      </c>
      <c r="I1609" s="679"/>
      <c r="J1609" s="458">
        <f t="shared" si="27"/>
        <v>-1.1700000000000002</v>
      </c>
      <c r="K1609" s="107"/>
      <c r="L1609" s="11"/>
    </row>
    <row r="1610" spans="3:12" x14ac:dyDescent="0.3">
      <c r="C1610" s="677" t="s">
        <v>1263</v>
      </c>
      <c r="D1610" s="143" t="s">
        <v>829</v>
      </c>
      <c r="E1610" s="66" t="s">
        <v>797</v>
      </c>
      <c r="F1610" s="705">
        <v>1</v>
      </c>
      <c r="G1610" s="619">
        <v>18.100000000000001</v>
      </c>
      <c r="H1610" s="679">
        <v>3.15</v>
      </c>
      <c r="I1610" s="679"/>
      <c r="J1610" s="458">
        <f t="shared" si="27"/>
        <v>57.015000000000001</v>
      </c>
      <c r="K1610" s="107"/>
      <c r="L1610" s="11"/>
    </row>
    <row r="1611" spans="3:12" x14ac:dyDescent="0.3">
      <c r="C1611" s="677"/>
      <c r="D1611" s="143" t="s">
        <v>2297</v>
      </c>
      <c r="E1611" s="66"/>
      <c r="F1611" s="705">
        <v>-1</v>
      </c>
      <c r="G1611" s="619">
        <v>1</v>
      </c>
      <c r="H1611" s="679">
        <v>2.1</v>
      </c>
      <c r="I1611" s="679"/>
      <c r="J1611" s="458">
        <f t="shared" si="27"/>
        <v>-2.1</v>
      </c>
      <c r="K1611" s="107"/>
      <c r="L1611" s="11"/>
    </row>
    <row r="1612" spans="3:12" x14ac:dyDescent="0.3">
      <c r="C1612" s="677"/>
      <c r="D1612" s="143" t="s">
        <v>2297</v>
      </c>
      <c r="E1612" s="66"/>
      <c r="F1612" s="705">
        <v>-1</v>
      </c>
      <c r="G1612" s="619">
        <v>0.9</v>
      </c>
      <c r="H1612" s="679">
        <v>2.1</v>
      </c>
      <c r="I1612" s="679"/>
      <c r="J1612" s="458">
        <f t="shared" si="27"/>
        <v>-1.8900000000000001</v>
      </c>
      <c r="K1612" s="107"/>
      <c r="L1612" s="11"/>
    </row>
    <row r="1613" spans="3:12" x14ac:dyDescent="0.3">
      <c r="C1613" s="677"/>
      <c r="D1613" s="143" t="s">
        <v>2371</v>
      </c>
      <c r="E1613" s="66"/>
      <c r="F1613" s="705">
        <v>-1</v>
      </c>
      <c r="G1613" s="619">
        <v>1.2</v>
      </c>
      <c r="H1613" s="679">
        <v>1.4</v>
      </c>
      <c r="I1613" s="679"/>
      <c r="J1613" s="458">
        <f t="shared" si="27"/>
        <v>-1.68</v>
      </c>
      <c r="K1613" s="107"/>
      <c r="L1613" s="11"/>
    </row>
    <row r="1614" spans="3:12" x14ac:dyDescent="0.3">
      <c r="C1614" s="677" t="s">
        <v>2198</v>
      </c>
      <c r="D1614" s="143" t="s">
        <v>122</v>
      </c>
      <c r="E1614" s="66" t="s">
        <v>120</v>
      </c>
      <c r="F1614" s="705">
        <v>1</v>
      </c>
      <c r="G1614" s="619">
        <v>6</v>
      </c>
      <c r="H1614" s="679">
        <v>1.8</v>
      </c>
      <c r="I1614" s="679"/>
      <c r="J1614" s="458">
        <f t="shared" si="27"/>
        <v>10.8</v>
      </c>
      <c r="K1614" s="107"/>
      <c r="L1614" s="11"/>
    </row>
    <row r="1615" spans="3:12" x14ac:dyDescent="0.3">
      <c r="C1615" s="677"/>
      <c r="D1615" s="143" t="s">
        <v>2297</v>
      </c>
      <c r="E1615" s="66"/>
      <c r="F1615" s="705">
        <v>-1</v>
      </c>
      <c r="G1615" s="619">
        <v>0.9</v>
      </c>
      <c r="H1615" s="679">
        <v>0.8</v>
      </c>
      <c r="I1615" s="679"/>
      <c r="J1615" s="458">
        <f t="shared" si="27"/>
        <v>-0.72000000000000008</v>
      </c>
      <c r="K1615" s="107"/>
      <c r="L1615" s="11"/>
    </row>
    <row r="1616" spans="3:12" x14ac:dyDescent="0.3">
      <c r="C1616" s="677"/>
      <c r="D1616" s="143" t="s">
        <v>2371</v>
      </c>
      <c r="E1616" s="66"/>
      <c r="F1616" s="705">
        <v>-1</v>
      </c>
      <c r="G1616" s="619">
        <v>0.9</v>
      </c>
      <c r="H1616" s="679">
        <v>0.5</v>
      </c>
      <c r="I1616" s="679"/>
      <c r="J1616" s="458">
        <f t="shared" si="27"/>
        <v>-0.45</v>
      </c>
      <c r="K1616" s="107"/>
      <c r="L1616" s="11"/>
    </row>
    <row r="1617" spans="3:12" x14ac:dyDescent="0.3">
      <c r="C1617" s="677" t="s">
        <v>1261</v>
      </c>
      <c r="D1617" s="143" t="s">
        <v>578</v>
      </c>
      <c r="E1617" s="66" t="s">
        <v>797</v>
      </c>
      <c r="F1617" s="705">
        <v>1</v>
      </c>
      <c r="G1617" s="619">
        <v>17.600000000000001</v>
      </c>
      <c r="H1617" s="679">
        <v>3.15</v>
      </c>
      <c r="I1617" s="679"/>
      <c r="J1617" s="458">
        <f t="shared" si="27"/>
        <v>55.440000000000005</v>
      </c>
      <c r="K1617" s="107"/>
      <c r="L1617" s="11"/>
    </row>
    <row r="1618" spans="3:12" x14ac:dyDescent="0.3">
      <c r="C1618" s="677"/>
      <c r="D1618" s="143" t="s">
        <v>2297</v>
      </c>
      <c r="E1618" s="66"/>
      <c r="F1618" s="705">
        <v>-1</v>
      </c>
      <c r="G1618" s="619">
        <v>1</v>
      </c>
      <c r="H1618" s="679">
        <v>2.1</v>
      </c>
      <c r="I1618" s="679"/>
      <c r="J1618" s="458">
        <f t="shared" si="27"/>
        <v>-2.1</v>
      </c>
      <c r="K1618" s="107"/>
      <c r="L1618" s="11"/>
    </row>
    <row r="1619" spans="3:12" x14ac:dyDescent="0.3">
      <c r="C1619" s="677"/>
      <c r="D1619" s="143" t="s">
        <v>2297</v>
      </c>
      <c r="E1619" s="66"/>
      <c r="F1619" s="705">
        <v>-1</v>
      </c>
      <c r="G1619" s="619">
        <v>0.9</v>
      </c>
      <c r="H1619" s="679">
        <v>2.1</v>
      </c>
      <c r="I1619" s="679"/>
      <c r="J1619" s="458">
        <f t="shared" si="27"/>
        <v>-1.8900000000000001</v>
      </c>
      <c r="K1619" s="107"/>
      <c r="L1619" s="11"/>
    </row>
    <row r="1620" spans="3:12" x14ac:dyDescent="0.3">
      <c r="C1620" s="677"/>
      <c r="D1620" s="143" t="s">
        <v>2371</v>
      </c>
      <c r="E1620" s="66"/>
      <c r="F1620" s="705">
        <v>-1</v>
      </c>
      <c r="G1620" s="619">
        <v>1.2</v>
      </c>
      <c r="H1620" s="679">
        <v>1.4</v>
      </c>
      <c r="I1620" s="679"/>
      <c r="J1620" s="458">
        <f t="shared" si="27"/>
        <v>-1.68</v>
      </c>
      <c r="K1620" s="107"/>
      <c r="L1620" s="11"/>
    </row>
    <row r="1621" spans="3:12" x14ac:dyDescent="0.3">
      <c r="C1621" s="677" t="s">
        <v>2197</v>
      </c>
      <c r="D1621" s="143" t="s">
        <v>122</v>
      </c>
      <c r="E1621" s="66" t="s">
        <v>120</v>
      </c>
      <c r="F1621" s="705">
        <v>1</v>
      </c>
      <c r="G1621" s="619">
        <v>6</v>
      </c>
      <c r="H1621" s="679">
        <v>1.8</v>
      </c>
      <c r="I1621" s="679"/>
      <c r="J1621" s="458">
        <f t="shared" si="27"/>
        <v>10.8</v>
      </c>
      <c r="K1621" s="107"/>
      <c r="L1621" s="11"/>
    </row>
    <row r="1622" spans="3:12" x14ac:dyDescent="0.3">
      <c r="C1622" s="677"/>
      <c r="D1622" s="143" t="s">
        <v>2297</v>
      </c>
      <c r="E1622" s="66"/>
      <c r="F1622" s="705">
        <v>-1</v>
      </c>
      <c r="G1622" s="619">
        <v>0.9</v>
      </c>
      <c r="H1622" s="679">
        <v>0.8</v>
      </c>
      <c r="I1622" s="679"/>
      <c r="J1622" s="458">
        <f t="shared" si="27"/>
        <v>-0.72000000000000008</v>
      </c>
      <c r="K1622" s="107"/>
      <c r="L1622" s="11"/>
    </row>
    <row r="1623" spans="3:12" x14ac:dyDescent="0.3">
      <c r="C1623" s="677"/>
      <c r="D1623" s="143" t="s">
        <v>2371</v>
      </c>
      <c r="E1623" s="66"/>
      <c r="F1623" s="705">
        <v>-1</v>
      </c>
      <c r="G1623" s="619">
        <v>0.9</v>
      </c>
      <c r="H1623" s="679">
        <v>0.5</v>
      </c>
      <c r="I1623" s="679"/>
      <c r="J1623" s="458">
        <f t="shared" si="27"/>
        <v>-0.45</v>
      </c>
      <c r="K1623" s="107"/>
      <c r="L1623" s="11"/>
    </row>
    <row r="1624" spans="3:12" x14ac:dyDescent="0.3">
      <c r="C1624" s="677" t="s">
        <v>1259</v>
      </c>
      <c r="D1624" s="143" t="s">
        <v>578</v>
      </c>
      <c r="E1624" s="66" t="s">
        <v>797</v>
      </c>
      <c r="F1624" s="705">
        <v>1</v>
      </c>
      <c r="G1624" s="619">
        <v>17.600000000000001</v>
      </c>
      <c r="H1624" s="679">
        <v>3.15</v>
      </c>
      <c r="I1624" s="679"/>
      <c r="J1624" s="458">
        <f t="shared" si="27"/>
        <v>55.440000000000005</v>
      </c>
      <c r="K1624" s="107"/>
      <c r="L1624" s="11"/>
    </row>
    <row r="1625" spans="3:12" x14ac:dyDescent="0.3">
      <c r="C1625" s="677"/>
      <c r="D1625" s="143" t="s">
        <v>2297</v>
      </c>
      <c r="E1625" s="66"/>
      <c r="F1625" s="705">
        <v>-1</v>
      </c>
      <c r="G1625" s="619">
        <v>1</v>
      </c>
      <c r="H1625" s="679">
        <v>2.1</v>
      </c>
      <c r="I1625" s="679"/>
      <c r="J1625" s="458">
        <f t="shared" si="27"/>
        <v>-2.1</v>
      </c>
      <c r="K1625" s="107"/>
      <c r="L1625" s="11"/>
    </row>
    <row r="1626" spans="3:12" x14ac:dyDescent="0.3">
      <c r="C1626" s="677"/>
      <c r="D1626" s="143" t="s">
        <v>2297</v>
      </c>
      <c r="E1626" s="66"/>
      <c r="F1626" s="705">
        <v>-1</v>
      </c>
      <c r="G1626" s="619">
        <v>0.9</v>
      </c>
      <c r="H1626" s="679">
        <v>2.1</v>
      </c>
      <c r="I1626" s="679"/>
      <c r="J1626" s="458">
        <f t="shared" si="27"/>
        <v>-1.8900000000000001</v>
      </c>
      <c r="K1626" s="107"/>
      <c r="L1626" s="11"/>
    </row>
    <row r="1627" spans="3:12" x14ac:dyDescent="0.3">
      <c r="C1627" s="677"/>
      <c r="D1627" s="143" t="s">
        <v>2371</v>
      </c>
      <c r="E1627" s="66"/>
      <c r="F1627" s="705">
        <v>-1</v>
      </c>
      <c r="G1627" s="619">
        <v>1.2</v>
      </c>
      <c r="H1627" s="679">
        <v>1.4</v>
      </c>
      <c r="I1627" s="679"/>
      <c r="J1627" s="458">
        <f t="shared" si="27"/>
        <v>-1.68</v>
      </c>
      <c r="K1627" s="107"/>
      <c r="L1627" s="11"/>
    </row>
    <row r="1628" spans="3:12" x14ac:dyDescent="0.3">
      <c r="C1628" s="677" t="s">
        <v>2199</v>
      </c>
      <c r="D1628" s="143" t="s">
        <v>122</v>
      </c>
      <c r="E1628" s="66" t="s">
        <v>120</v>
      </c>
      <c r="F1628" s="705">
        <v>1</v>
      </c>
      <c r="G1628" s="619">
        <v>6</v>
      </c>
      <c r="H1628" s="679">
        <v>1.8</v>
      </c>
      <c r="I1628" s="679"/>
      <c r="J1628" s="458">
        <f t="shared" si="27"/>
        <v>10.8</v>
      </c>
      <c r="K1628" s="107"/>
      <c r="L1628" s="11"/>
    </row>
    <row r="1629" spans="3:12" x14ac:dyDescent="0.3">
      <c r="C1629" s="677"/>
      <c r="D1629" s="143" t="s">
        <v>2297</v>
      </c>
      <c r="E1629" s="66"/>
      <c r="F1629" s="705">
        <v>-1</v>
      </c>
      <c r="G1629" s="619">
        <v>0.9</v>
      </c>
      <c r="H1629" s="679">
        <v>0.8</v>
      </c>
      <c r="I1629" s="679"/>
      <c r="J1629" s="458">
        <f t="shared" si="27"/>
        <v>-0.72000000000000008</v>
      </c>
      <c r="K1629" s="107"/>
      <c r="L1629" s="11"/>
    </row>
    <row r="1630" spans="3:12" x14ac:dyDescent="0.3">
      <c r="C1630" s="677"/>
      <c r="D1630" s="143" t="s">
        <v>2371</v>
      </c>
      <c r="E1630" s="66"/>
      <c r="F1630" s="705">
        <v>-1</v>
      </c>
      <c r="G1630" s="619">
        <v>0.9</v>
      </c>
      <c r="H1630" s="679">
        <v>0.5</v>
      </c>
      <c r="I1630" s="679"/>
      <c r="J1630" s="458">
        <f t="shared" si="27"/>
        <v>-0.45</v>
      </c>
      <c r="K1630" s="107"/>
      <c r="L1630" s="11"/>
    </row>
    <row r="1631" spans="3:12" x14ac:dyDescent="0.3">
      <c r="C1631" s="677" t="s">
        <v>1256</v>
      </c>
      <c r="D1631" s="143" t="s">
        <v>2492</v>
      </c>
      <c r="E1631" s="66" t="s">
        <v>797</v>
      </c>
      <c r="F1631" s="705">
        <v>1</v>
      </c>
      <c r="G1631" s="619">
        <v>25.1</v>
      </c>
      <c r="H1631" s="679">
        <v>3.15</v>
      </c>
      <c r="I1631" s="679"/>
      <c r="J1631" s="458">
        <f t="shared" si="27"/>
        <v>79.064999999999998</v>
      </c>
      <c r="K1631" s="107"/>
      <c r="L1631" s="11"/>
    </row>
    <row r="1632" spans="3:12" x14ac:dyDescent="0.3">
      <c r="C1632" s="677"/>
      <c r="D1632" s="143" t="s">
        <v>2297</v>
      </c>
      <c r="E1632" s="66"/>
      <c r="F1632" s="705">
        <v>-1</v>
      </c>
      <c r="G1632" s="619">
        <v>1.2</v>
      </c>
      <c r="H1632" s="679">
        <v>2.1</v>
      </c>
      <c r="I1632" s="679"/>
      <c r="J1632" s="458">
        <f t="shared" si="27"/>
        <v>-2.52</v>
      </c>
      <c r="K1632" s="107"/>
      <c r="L1632" s="11"/>
    </row>
    <row r="1633" spans="3:12" x14ac:dyDescent="0.3">
      <c r="C1633" s="677"/>
      <c r="D1633" s="143" t="s">
        <v>2371</v>
      </c>
      <c r="E1633" s="66"/>
      <c r="F1633" s="705">
        <v>-2</v>
      </c>
      <c r="G1633" s="619">
        <v>2.4</v>
      </c>
      <c r="H1633" s="679">
        <v>1.4</v>
      </c>
      <c r="I1633" s="679"/>
      <c r="J1633" s="458">
        <f t="shared" si="27"/>
        <v>-6.72</v>
      </c>
      <c r="K1633" s="107"/>
      <c r="L1633" s="11"/>
    </row>
    <row r="1634" spans="3:12" x14ac:dyDescent="0.3">
      <c r="C1634" s="677" t="s">
        <v>1154</v>
      </c>
      <c r="D1634" s="143" t="s">
        <v>360</v>
      </c>
      <c r="E1634" s="66" t="s">
        <v>125</v>
      </c>
      <c r="F1634" s="705">
        <v>1</v>
      </c>
      <c r="G1634" s="619">
        <v>73.3</v>
      </c>
      <c r="H1634" s="679">
        <v>1.5</v>
      </c>
      <c r="I1634" s="679"/>
      <c r="J1634" s="458">
        <f t="shared" si="27"/>
        <v>109.94999999999999</v>
      </c>
      <c r="K1634" s="107"/>
      <c r="L1634" s="11"/>
    </row>
    <row r="1635" spans="3:12" x14ac:dyDescent="0.3">
      <c r="C1635" s="677"/>
      <c r="D1635" s="143" t="s">
        <v>2297</v>
      </c>
      <c r="E1635" s="66"/>
      <c r="F1635" s="705">
        <v>-3</v>
      </c>
      <c r="G1635" s="619">
        <v>1.2</v>
      </c>
      <c r="H1635" s="679">
        <v>1</v>
      </c>
      <c r="I1635" s="679"/>
      <c r="J1635" s="458">
        <f t="shared" si="27"/>
        <v>-3.5999999999999996</v>
      </c>
      <c r="K1635" s="107"/>
      <c r="L1635" s="11"/>
    </row>
    <row r="1636" spans="3:12" x14ac:dyDescent="0.3">
      <c r="C1636" s="677"/>
      <c r="D1636" s="143" t="s">
        <v>2297</v>
      </c>
      <c r="E1636" s="66"/>
      <c r="F1636" s="705">
        <v>-1</v>
      </c>
      <c r="G1636" s="619">
        <v>1</v>
      </c>
      <c r="H1636" s="679">
        <v>0.5</v>
      </c>
      <c r="I1636" s="679"/>
      <c r="J1636" s="458">
        <f t="shared" si="27"/>
        <v>-0.5</v>
      </c>
      <c r="K1636" s="107"/>
      <c r="L1636" s="11"/>
    </row>
    <row r="1637" spans="3:12" x14ac:dyDescent="0.3">
      <c r="C1637" s="677"/>
      <c r="D1637" s="143" t="s">
        <v>2297</v>
      </c>
      <c r="E1637" s="66"/>
      <c r="F1637" s="705">
        <v>-3</v>
      </c>
      <c r="G1637" s="619">
        <v>0.9</v>
      </c>
      <c r="H1637" s="679">
        <v>1</v>
      </c>
      <c r="I1637" s="679"/>
      <c r="J1637" s="458">
        <f t="shared" si="27"/>
        <v>-2.7</v>
      </c>
      <c r="K1637" s="107"/>
      <c r="L1637" s="11"/>
    </row>
    <row r="1638" spans="3:12" x14ac:dyDescent="0.3">
      <c r="C1638" s="677"/>
      <c r="D1638" s="143" t="s">
        <v>2297</v>
      </c>
      <c r="E1638" s="66"/>
      <c r="F1638" s="705">
        <v>-2</v>
      </c>
      <c r="G1638" s="619">
        <v>0.8</v>
      </c>
      <c r="H1638" s="679">
        <v>1</v>
      </c>
      <c r="I1638" s="679"/>
      <c r="J1638" s="458">
        <f t="shared" si="27"/>
        <v>-1.6</v>
      </c>
      <c r="K1638" s="107"/>
      <c r="L1638" s="11"/>
    </row>
    <row r="1639" spans="3:12" x14ac:dyDescent="0.3">
      <c r="C1639" s="677"/>
      <c r="D1639" s="143" t="s">
        <v>2297</v>
      </c>
      <c r="E1639" s="66"/>
      <c r="F1639" s="705">
        <v>-1</v>
      </c>
      <c r="G1639" s="619">
        <v>0.6</v>
      </c>
      <c r="H1639" s="679">
        <v>0.5</v>
      </c>
      <c r="I1639" s="679"/>
      <c r="J1639" s="458">
        <f t="shared" si="27"/>
        <v>-0.3</v>
      </c>
      <c r="K1639" s="107"/>
      <c r="L1639" s="11"/>
    </row>
    <row r="1640" spans="3:12" x14ac:dyDescent="0.3">
      <c r="C1640" s="677"/>
      <c r="D1640" s="143" t="s">
        <v>2371</v>
      </c>
      <c r="E1640" s="66"/>
      <c r="F1640" s="705">
        <v>-2</v>
      </c>
      <c r="G1640" s="619">
        <v>1.8</v>
      </c>
      <c r="H1640" s="679">
        <v>1</v>
      </c>
      <c r="I1640" s="679"/>
      <c r="J1640" s="458">
        <f t="shared" si="27"/>
        <v>-3.6</v>
      </c>
      <c r="K1640" s="107"/>
      <c r="L1640" s="11"/>
    </row>
    <row r="1641" spans="3:12" x14ac:dyDescent="0.3">
      <c r="C1641" s="677"/>
      <c r="D1641" s="143" t="s">
        <v>2371</v>
      </c>
      <c r="E1641" s="66"/>
      <c r="F1641" s="705">
        <v>-2</v>
      </c>
      <c r="G1641" s="619">
        <v>2.4</v>
      </c>
      <c r="H1641" s="679">
        <v>1</v>
      </c>
      <c r="I1641" s="679"/>
      <c r="J1641" s="458">
        <f t="shared" si="27"/>
        <v>-4.8</v>
      </c>
      <c r="K1641" s="107"/>
      <c r="L1641" s="11"/>
    </row>
    <row r="1642" spans="3:12" x14ac:dyDescent="0.3">
      <c r="C1642" s="677"/>
      <c r="D1642" s="143" t="s">
        <v>2371</v>
      </c>
      <c r="E1642" s="66"/>
      <c r="F1642" s="705">
        <v>-3</v>
      </c>
      <c r="G1642" s="619">
        <v>1.2</v>
      </c>
      <c r="H1642" s="679">
        <v>1</v>
      </c>
      <c r="I1642" s="679"/>
      <c r="J1642" s="458">
        <f t="shared" si="27"/>
        <v>-3.5999999999999996</v>
      </c>
      <c r="K1642" s="107"/>
      <c r="L1642" s="11"/>
    </row>
    <row r="1643" spans="3:12" x14ac:dyDescent="0.3">
      <c r="C1643" s="677"/>
      <c r="D1643" s="143" t="s">
        <v>2371</v>
      </c>
      <c r="E1643" s="66"/>
      <c r="F1643" s="705">
        <v>-1</v>
      </c>
      <c r="G1643" s="619">
        <v>0.9</v>
      </c>
      <c r="H1643" s="679">
        <v>1</v>
      </c>
      <c r="I1643" s="679"/>
      <c r="J1643" s="458">
        <f t="shared" si="27"/>
        <v>-0.9</v>
      </c>
      <c r="K1643" s="107"/>
      <c r="L1643" s="11"/>
    </row>
    <row r="1644" spans="3:12" x14ac:dyDescent="0.3">
      <c r="C1644" s="677"/>
      <c r="D1644" s="143" t="s">
        <v>2371</v>
      </c>
      <c r="E1644" s="66"/>
      <c r="F1644" s="705">
        <v>-6</v>
      </c>
      <c r="G1644" s="619">
        <v>3.15</v>
      </c>
      <c r="H1644" s="679">
        <v>1</v>
      </c>
      <c r="I1644" s="679"/>
      <c r="J1644" s="458">
        <f t="shared" si="27"/>
        <v>-18.899999999999999</v>
      </c>
      <c r="K1644" s="107"/>
      <c r="L1644" s="11"/>
    </row>
    <row r="1645" spans="3:12" x14ac:dyDescent="0.3">
      <c r="C1645" s="677"/>
      <c r="D1645" s="143" t="s">
        <v>2371</v>
      </c>
      <c r="E1645" s="66"/>
      <c r="F1645" s="705">
        <v>-1</v>
      </c>
      <c r="G1645" s="619">
        <v>1.6</v>
      </c>
      <c r="H1645" s="679">
        <v>1</v>
      </c>
      <c r="I1645" s="679"/>
      <c r="J1645" s="458">
        <f t="shared" si="27"/>
        <v>-1.6</v>
      </c>
      <c r="K1645" s="107"/>
      <c r="L1645" s="11"/>
    </row>
    <row r="1646" spans="3:12" x14ac:dyDescent="0.3">
      <c r="C1646" s="677"/>
      <c r="D1646" s="143" t="s">
        <v>2371</v>
      </c>
      <c r="E1646" s="66"/>
      <c r="F1646" s="705">
        <v>-3</v>
      </c>
      <c r="G1646" s="619">
        <v>0.9</v>
      </c>
      <c r="H1646" s="679">
        <v>0.5</v>
      </c>
      <c r="I1646" s="679"/>
      <c r="J1646" s="458">
        <f t="shared" ref="J1646:J1709" si="28">PRODUCT(F1646:I1646)</f>
        <v>-1.35</v>
      </c>
      <c r="K1646" s="107"/>
      <c r="L1646" s="11"/>
    </row>
    <row r="1647" spans="3:12" x14ac:dyDescent="0.3">
      <c r="C1647" s="728"/>
      <c r="D1647" s="728"/>
      <c r="E1647" s="728"/>
      <c r="F1647" s="728"/>
      <c r="G1647" s="728"/>
      <c r="H1647" s="728"/>
      <c r="I1647" s="728"/>
      <c r="J1647" s="458"/>
      <c r="K1647" s="728"/>
      <c r="L1647" s="728"/>
    </row>
    <row r="1648" spans="3:12" x14ac:dyDescent="0.3">
      <c r="C1648" s="677"/>
      <c r="D1648" s="690" t="s">
        <v>1274</v>
      </c>
      <c r="E1648" s="66"/>
      <c r="F1648" s="705"/>
      <c r="G1648" s="619"/>
      <c r="H1648" s="679"/>
      <c r="I1648" s="679"/>
      <c r="J1648" s="458"/>
      <c r="K1648" s="107"/>
      <c r="L1648" s="11"/>
    </row>
    <row r="1649" spans="3:12" x14ac:dyDescent="0.3">
      <c r="C1649" s="677" t="s">
        <v>1275</v>
      </c>
      <c r="D1649" s="143" t="s">
        <v>383</v>
      </c>
      <c r="E1649" s="66" t="s">
        <v>121</v>
      </c>
      <c r="F1649" s="705">
        <v>1</v>
      </c>
      <c r="G1649" s="619">
        <v>9.15</v>
      </c>
      <c r="H1649" s="679">
        <v>1.2</v>
      </c>
      <c r="I1649" s="679"/>
      <c r="J1649" s="458">
        <f t="shared" si="28"/>
        <v>10.98</v>
      </c>
      <c r="K1649" s="107"/>
      <c r="L1649" s="11"/>
    </row>
    <row r="1650" spans="3:12" x14ac:dyDescent="0.3">
      <c r="C1650" s="677"/>
      <c r="D1650" s="143" t="s">
        <v>2297</v>
      </c>
      <c r="E1650" s="66"/>
      <c r="F1650" s="705">
        <v>-1</v>
      </c>
      <c r="G1650" s="619">
        <v>1</v>
      </c>
      <c r="H1650" s="679">
        <v>0.2</v>
      </c>
      <c r="I1650" s="679"/>
      <c r="J1650" s="458">
        <f t="shared" si="28"/>
        <v>-0.2</v>
      </c>
      <c r="K1650" s="107"/>
      <c r="L1650" s="11"/>
    </row>
    <row r="1651" spans="3:12" x14ac:dyDescent="0.3">
      <c r="C1651" s="677"/>
      <c r="D1651" s="143" t="s">
        <v>2371</v>
      </c>
      <c r="E1651" s="66"/>
      <c r="F1651" s="705">
        <v>-1</v>
      </c>
      <c r="G1651" s="619">
        <v>1.2</v>
      </c>
      <c r="H1651" s="679">
        <v>0.8</v>
      </c>
      <c r="I1651" s="679"/>
      <c r="J1651" s="458">
        <f t="shared" si="28"/>
        <v>-0.96</v>
      </c>
      <c r="K1651" s="107"/>
      <c r="L1651" s="11"/>
    </row>
    <row r="1652" spans="3:12" x14ac:dyDescent="0.3">
      <c r="C1652" s="677"/>
      <c r="D1652" s="143" t="s">
        <v>2303</v>
      </c>
      <c r="E1652" s="66"/>
      <c r="F1652" s="705">
        <v>-1</v>
      </c>
      <c r="G1652" s="619">
        <v>1.2</v>
      </c>
      <c r="H1652" s="679">
        <v>0.7</v>
      </c>
      <c r="I1652" s="679"/>
      <c r="J1652" s="458">
        <f t="shared" si="28"/>
        <v>-0.84</v>
      </c>
      <c r="K1652" s="107"/>
      <c r="L1652" s="11"/>
    </row>
    <row r="1653" spans="3:12" x14ac:dyDescent="0.3">
      <c r="C1653" s="677" t="s">
        <v>1278</v>
      </c>
      <c r="D1653" s="143" t="s">
        <v>293</v>
      </c>
      <c r="E1653" s="66" t="s">
        <v>123</v>
      </c>
      <c r="F1653" s="705">
        <v>1</v>
      </c>
      <c r="G1653" s="619">
        <v>14.8</v>
      </c>
      <c r="H1653" s="679">
        <v>1.77</v>
      </c>
      <c r="I1653" s="679"/>
      <c r="J1653" s="458">
        <f t="shared" si="28"/>
        <v>26.196000000000002</v>
      </c>
      <c r="K1653" s="107"/>
      <c r="L1653" s="11"/>
    </row>
    <row r="1654" spans="3:12" x14ac:dyDescent="0.3">
      <c r="C1654" s="677"/>
      <c r="D1654" s="143" t="s">
        <v>2297</v>
      </c>
      <c r="E1654" s="66"/>
      <c r="F1654" s="705">
        <v>-1</v>
      </c>
      <c r="G1654" s="619">
        <v>1.8</v>
      </c>
      <c r="H1654" s="679">
        <v>0.2</v>
      </c>
      <c r="I1654" s="679"/>
      <c r="J1654" s="458">
        <f t="shared" si="28"/>
        <v>-0.36000000000000004</v>
      </c>
      <c r="K1654" s="107"/>
      <c r="L1654" s="11"/>
    </row>
    <row r="1655" spans="3:12" x14ac:dyDescent="0.3">
      <c r="C1655" s="677"/>
      <c r="D1655" s="143" t="s">
        <v>2297</v>
      </c>
      <c r="E1655" s="66"/>
      <c r="F1655" s="705">
        <v>-1</v>
      </c>
      <c r="G1655" s="619">
        <v>1</v>
      </c>
      <c r="H1655" s="679">
        <v>0.2</v>
      </c>
      <c r="I1655" s="679"/>
      <c r="J1655" s="458">
        <f t="shared" si="28"/>
        <v>-0.2</v>
      </c>
      <c r="K1655" s="107"/>
      <c r="L1655" s="11"/>
    </row>
    <row r="1656" spans="3:12" x14ac:dyDescent="0.3">
      <c r="C1656" s="677"/>
      <c r="D1656" s="143" t="s">
        <v>2371</v>
      </c>
      <c r="E1656" s="66"/>
      <c r="F1656" s="705">
        <v>-1</v>
      </c>
      <c r="G1656" s="619">
        <v>2.4</v>
      </c>
      <c r="H1656" s="679">
        <v>0.5</v>
      </c>
      <c r="I1656" s="679"/>
      <c r="J1656" s="458">
        <f t="shared" si="28"/>
        <v>-1.2</v>
      </c>
      <c r="K1656" s="107"/>
      <c r="L1656" s="11"/>
    </row>
    <row r="1657" spans="3:12" x14ac:dyDescent="0.3">
      <c r="C1657" s="677" t="s">
        <v>2360</v>
      </c>
      <c r="D1657" s="143" t="s">
        <v>823</v>
      </c>
      <c r="E1657" s="66" t="s">
        <v>123</v>
      </c>
      <c r="F1657" s="705">
        <v>1</v>
      </c>
      <c r="G1657" s="619">
        <v>7.05</v>
      </c>
      <c r="H1657" s="679">
        <v>1.77</v>
      </c>
      <c r="I1657" s="679"/>
      <c r="J1657" s="458">
        <f t="shared" si="28"/>
        <v>12.4785</v>
      </c>
      <c r="K1657" s="107"/>
      <c r="L1657" s="11"/>
    </row>
    <row r="1658" spans="3:12" x14ac:dyDescent="0.3">
      <c r="C1658" s="677"/>
      <c r="D1658" s="143" t="s">
        <v>2371</v>
      </c>
      <c r="E1658" s="66"/>
      <c r="F1658" s="705">
        <v>-1</v>
      </c>
      <c r="G1658" s="619">
        <v>2.1</v>
      </c>
      <c r="H1658" s="679">
        <v>0.5</v>
      </c>
      <c r="I1658" s="679"/>
      <c r="J1658" s="458">
        <f t="shared" si="28"/>
        <v>-1.05</v>
      </c>
      <c r="K1658" s="107"/>
      <c r="L1658" s="11"/>
    </row>
    <row r="1659" spans="3:12" x14ac:dyDescent="0.3">
      <c r="C1659" s="677" t="s">
        <v>1279</v>
      </c>
      <c r="D1659" s="143" t="s">
        <v>1280</v>
      </c>
      <c r="E1659" s="66" t="s">
        <v>123</v>
      </c>
      <c r="F1659" s="705">
        <v>1</v>
      </c>
      <c r="G1659" s="619">
        <v>9</v>
      </c>
      <c r="H1659" s="679">
        <v>1.77</v>
      </c>
      <c r="I1659" s="679"/>
      <c r="J1659" s="458">
        <f t="shared" si="28"/>
        <v>15.93</v>
      </c>
      <c r="K1659" s="107"/>
      <c r="L1659" s="11"/>
    </row>
    <row r="1660" spans="3:12" x14ac:dyDescent="0.3">
      <c r="C1660" s="677"/>
      <c r="D1660" s="143" t="s">
        <v>2371</v>
      </c>
      <c r="E1660" s="66"/>
      <c r="F1660" s="705">
        <v>-2</v>
      </c>
      <c r="G1660" s="619">
        <v>2.1</v>
      </c>
      <c r="H1660" s="679">
        <v>0.5</v>
      </c>
      <c r="I1660" s="679"/>
      <c r="J1660" s="458">
        <f t="shared" si="28"/>
        <v>-2.1</v>
      </c>
      <c r="K1660" s="107"/>
      <c r="L1660" s="11"/>
    </row>
    <row r="1661" spans="3:12" x14ac:dyDescent="0.3">
      <c r="C1661" s="677" t="s">
        <v>1296</v>
      </c>
      <c r="D1661" s="143" t="s">
        <v>1297</v>
      </c>
      <c r="E1661" s="66" t="s">
        <v>121</v>
      </c>
      <c r="F1661" s="705">
        <v>1</v>
      </c>
      <c r="G1661" s="619">
        <v>13.5</v>
      </c>
      <c r="H1661" s="679">
        <v>1.2</v>
      </c>
      <c r="I1661" s="679"/>
      <c r="J1661" s="458">
        <f t="shared" si="28"/>
        <v>16.2</v>
      </c>
      <c r="K1661" s="107"/>
      <c r="L1661" s="11"/>
    </row>
    <row r="1662" spans="3:12" x14ac:dyDescent="0.3">
      <c r="C1662" s="677"/>
      <c r="D1662" s="143" t="s">
        <v>2297</v>
      </c>
      <c r="E1662" s="66"/>
      <c r="F1662" s="705">
        <v>-1</v>
      </c>
      <c r="G1662" s="619">
        <v>1.2</v>
      </c>
      <c r="H1662" s="679">
        <v>0.7</v>
      </c>
      <c r="I1662" s="679"/>
      <c r="J1662" s="458">
        <f t="shared" si="28"/>
        <v>-0.84</v>
      </c>
      <c r="K1662" s="107"/>
      <c r="L1662" s="11"/>
    </row>
    <row r="1663" spans="3:12" x14ac:dyDescent="0.3">
      <c r="C1663" s="677"/>
      <c r="D1663" s="564" t="s">
        <v>2371</v>
      </c>
      <c r="E1663" s="565"/>
      <c r="F1663" s="705">
        <v>-1</v>
      </c>
      <c r="G1663" s="619">
        <v>3</v>
      </c>
      <c r="H1663" s="679">
        <v>0.8</v>
      </c>
      <c r="I1663" s="679"/>
      <c r="J1663" s="458">
        <f t="shared" si="28"/>
        <v>-2.4000000000000004</v>
      </c>
      <c r="K1663" s="107"/>
      <c r="L1663" s="11"/>
    </row>
    <row r="1664" spans="3:12" x14ac:dyDescent="0.3">
      <c r="C1664" s="677" t="s">
        <v>1299</v>
      </c>
      <c r="D1664" s="564" t="s">
        <v>819</v>
      </c>
      <c r="E1664" s="565" t="s">
        <v>121</v>
      </c>
      <c r="F1664" s="705">
        <v>1</v>
      </c>
      <c r="G1664" s="619">
        <v>12.6</v>
      </c>
      <c r="H1664" s="679">
        <v>1.2</v>
      </c>
      <c r="I1664" s="679"/>
      <c r="J1664" s="458">
        <f t="shared" si="28"/>
        <v>15.12</v>
      </c>
      <c r="K1664" s="107"/>
      <c r="L1664" s="11"/>
    </row>
    <row r="1665" spans="3:12" x14ac:dyDescent="0.3">
      <c r="C1665" s="677"/>
      <c r="D1665" s="143" t="s">
        <v>2297</v>
      </c>
      <c r="E1665" s="66"/>
      <c r="F1665" s="705">
        <v>-1</v>
      </c>
      <c r="G1665" s="619">
        <v>0.9</v>
      </c>
      <c r="H1665" s="679">
        <v>0.7</v>
      </c>
      <c r="I1665" s="679"/>
      <c r="J1665" s="458">
        <f t="shared" si="28"/>
        <v>-0.63</v>
      </c>
      <c r="K1665" s="107"/>
      <c r="L1665" s="11"/>
    </row>
    <row r="1666" spans="3:12" x14ac:dyDescent="0.3">
      <c r="C1666" s="677"/>
      <c r="D1666" s="143" t="s">
        <v>2315</v>
      </c>
      <c r="E1666" s="66"/>
      <c r="F1666" s="705">
        <v>1</v>
      </c>
      <c r="G1666" s="619">
        <v>5.5</v>
      </c>
      <c r="H1666" s="679">
        <v>0.2</v>
      </c>
      <c r="I1666" s="679"/>
      <c r="J1666" s="458">
        <f t="shared" si="28"/>
        <v>1.1000000000000001</v>
      </c>
      <c r="K1666" s="107"/>
      <c r="L1666" s="11"/>
    </row>
    <row r="1667" spans="3:12" x14ac:dyDescent="0.3">
      <c r="C1667" s="677" t="s">
        <v>1300</v>
      </c>
      <c r="D1667" s="143" t="s">
        <v>820</v>
      </c>
      <c r="E1667" s="66" t="s">
        <v>121</v>
      </c>
      <c r="F1667" s="705">
        <v>1</v>
      </c>
      <c r="G1667" s="619">
        <v>11.7</v>
      </c>
      <c r="H1667" s="679">
        <v>1.2</v>
      </c>
      <c r="I1667" s="679"/>
      <c r="J1667" s="458">
        <f t="shared" si="28"/>
        <v>14.04</v>
      </c>
      <c r="K1667" s="107"/>
      <c r="L1667" s="11"/>
    </row>
    <row r="1668" spans="3:12" x14ac:dyDescent="0.3">
      <c r="C1668" s="677"/>
      <c r="D1668" s="143" t="s">
        <v>2297</v>
      </c>
      <c r="E1668" s="66"/>
      <c r="F1668" s="705">
        <v>-1</v>
      </c>
      <c r="G1668" s="619">
        <v>0.9</v>
      </c>
      <c r="H1668" s="679">
        <v>0.7</v>
      </c>
      <c r="I1668" s="679"/>
      <c r="J1668" s="458">
        <f t="shared" si="28"/>
        <v>-0.63</v>
      </c>
      <c r="K1668" s="107"/>
      <c r="L1668" s="11"/>
    </row>
    <row r="1669" spans="3:12" x14ac:dyDescent="0.3">
      <c r="C1669" s="677"/>
      <c r="D1669" s="143" t="s">
        <v>2315</v>
      </c>
      <c r="E1669" s="66"/>
      <c r="F1669" s="705">
        <v>1</v>
      </c>
      <c r="G1669" s="619">
        <v>5.2</v>
      </c>
      <c r="H1669" s="679">
        <v>0.2</v>
      </c>
      <c r="I1669" s="679"/>
      <c r="J1669" s="458">
        <f t="shared" si="28"/>
        <v>1.04</v>
      </c>
      <c r="K1669" s="107"/>
      <c r="L1669" s="11"/>
    </row>
    <row r="1670" spans="3:12" x14ac:dyDescent="0.3">
      <c r="C1670" s="677" t="s">
        <v>1293</v>
      </c>
      <c r="D1670" s="143" t="s">
        <v>364</v>
      </c>
      <c r="E1670" s="66" t="s">
        <v>121</v>
      </c>
      <c r="F1670" s="705">
        <v>1</v>
      </c>
      <c r="G1670" s="619">
        <v>12.05</v>
      </c>
      <c r="H1670" s="679">
        <v>1.2</v>
      </c>
      <c r="I1670" s="679"/>
      <c r="J1670" s="458">
        <f t="shared" si="28"/>
        <v>14.46</v>
      </c>
      <c r="K1670" s="107"/>
      <c r="L1670" s="11"/>
    </row>
    <row r="1671" spans="3:12" x14ac:dyDescent="0.3">
      <c r="C1671" s="677"/>
      <c r="D1671" s="143" t="s">
        <v>2297</v>
      </c>
      <c r="E1671" s="66"/>
      <c r="F1671" s="705">
        <v>-1</v>
      </c>
      <c r="G1671" s="619">
        <v>1.8</v>
      </c>
      <c r="H1671" s="679">
        <v>0.7</v>
      </c>
      <c r="I1671" s="679"/>
      <c r="J1671" s="458">
        <f t="shared" si="28"/>
        <v>-1.26</v>
      </c>
      <c r="K1671" s="107"/>
      <c r="L1671" s="11"/>
    </row>
    <row r="1672" spans="3:12" x14ac:dyDescent="0.3">
      <c r="C1672" s="677"/>
      <c r="D1672" s="143" t="s">
        <v>2303</v>
      </c>
      <c r="E1672" s="66"/>
      <c r="F1672" s="705">
        <v>-1</v>
      </c>
      <c r="G1672" s="619">
        <v>1.2</v>
      </c>
      <c r="H1672" s="679">
        <v>0.7</v>
      </c>
      <c r="I1672" s="679"/>
      <c r="J1672" s="458">
        <f t="shared" si="28"/>
        <v>-0.84</v>
      </c>
      <c r="K1672" s="107"/>
      <c r="L1672" s="11"/>
    </row>
    <row r="1673" spans="3:12" x14ac:dyDescent="0.3">
      <c r="C1673" s="677" t="s">
        <v>1296</v>
      </c>
      <c r="D1673" s="143" t="s">
        <v>138</v>
      </c>
      <c r="E1673" s="66" t="s">
        <v>125</v>
      </c>
      <c r="F1673" s="705">
        <v>1</v>
      </c>
      <c r="G1673" s="619">
        <v>22.4</v>
      </c>
      <c r="H1673" s="679">
        <v>1.5</v>
      </c>
      <c r="I1673" s="679"/>
      <c r="J1673" s="458">
        <f t="shared" si="28"/>
        <v>33.599999999999994</v>
      </c>
      <c r="K1673" s="107"/>
      <c r="L1673" s="11"/>
    </row>
    <row r="1674" spans="3:12" x14ac:dyDescent="0.3">
      <c r="C1674" s="677"/>
      <c r="D1674" s="143" t="s">
        <v>2297</v>
      </c>
      <c r="E1674" s="66"/>
      <c r="F1674" s="705">
        <v>-1</v>
      </c>
      <c r="G1674" s="619">
        <v>1.8</v>
      </c>
      <c r="H1674" s="679">
        <v>0.5</v>
      </c>
      <c r="I1674" s="679"/>
      <c r="J1674" s="458">
        <f t="shared" si="28"/>
        <v>-0.9</v>
      </c>
      <c r="K1674" s="107"/>
      <c r="L1674" s="11"/>
    </row>
    <row r="1675" spans="3:12" x14ac:dyDescent="0.3">
      <c r="C1675" s="677"/>
      <c r="D1675" s="143" t="s">
        <v>2297</v>
      </c>
      <c r="E1675" s="66"/>
      <c r="F1675" s="705">
        <v>-1</v>
      </c>
      <c r="G1675" s="619">
        <v>1.2</v>
      </c>
      <c r="H1675" s="679">
        <v>0.5</v>
      </c>
      <c r="I1675" s="679"/>
      <c r="J1675" s="458">
        <f t="shared" si="28"/>
        <v>-0.6</v>
      </c>
      <c r="K1675" s="107"/>
      <c r="L1675" s="11"/>
    </row>
    <row r="1676" spans="3:12" x14ac:dyDescent="0.3">
      <c r="C1676" s="677"/>
      <c r="D1676" s="143" t="s">
        <v>2297</v>
      </c>
      <c r="E1676" s="66"/>
      <c r="F1676" s="705">
        <v>-1</v>
      </c>
      <c r="G1676" s="619">
        <v>1</v>
      </c>
      <c r="H1676" s="679">
        <v>0.5</v>
      </c>
      <c r="I1676" s="679"/>
      <c r="J1676" s="458">
        <f t="shared" si="28"/>
        <v>-0.5</v>
      </c>
      <c r="K1676" s="107"/>
      <c r="L1676" s="11"/>
    </row>
    <row r="1677" spans="3:12" x14ac:dyDescent="0.3">
      <c r="C1677" s="677"/>
      <c r="D1677" s="143" t="s">
        <v>2297</v>
      </c>
      <c r="E1677" s="66"/>
      <c r="F1677" s="705">
        <v>-4</v>
      </c>
      <c r="G1677" s="619">
        <v>0.9</v>
      </c>
      <c r="H1677" s="679">
        <v>1</v>
      </c>
      <c r="I1677" s="679"/>
      <c r="J1677" s="458">
        <f t="shared" si="28"/>
        <v>-3.6</v>
      </c>
      <c r="K1677" s="107"/>
      <c r="L1677" s="11"/>
    </row>
    <row r="1678" spans="3:12" x14ac:dyDescent="0.3">
      <c r="C1678" s="677" t="s">
        <v>1291</v>
      </c>
      <c r="D1678" s="143" t="s">
        <v>210</v>
      </c>
      <c r="E1678" s="66" t="s">
        <v>121</v>
      </c>
      <c r="F1678" s="705">
        <v>1</v>
      </c>
      <c r="G1678" s="619">
        <v>22.8</v>
      </c>
      <c r="H1678" s="679">
        <v>1.2</v>
      </c>
      <c r="I1678" s="679"/>
      <c r="J1678" s="458">
        <f t="shared" si="28"/>
        <v>27.36</v>
      </c>
      <c r="K1678" s="107"/>
      <c r="L1678" s="11"/>
    </row>
    <row r="1679" spans="3:12" x14ac:dyDescent="0.3">
      <c r="C1679" s="677"/>
      <c r="D1679" s="143" t="s">
        <v>2297</v>
      </c>
      <c r="E1679" s="66"/>
      <c r="F1679" s="705">
        <v>-1</v>
      </c>
      <c r="G1679" s="619">
        <v>1.2</v>
      </c>
      <c r="H1679" s="679">
        <v>0.2</v>
      </c>
      <c r="I1679" s="679"/>
      <c r="J1679" s="458">
        <f t="shared" si="28"/>
        <v>-0.24</v>
      </c>
      <c r="K1679" s="107"/>
      <c r="L1679" s="11"/>
    </row>
    <row r="1680" spans="3:12" x14ac:dyDescent="0.3">
      <c r="C1680" s="677"/>
      <c r="D1680" s="143" t="s">
        <v>2371</v>
      </c>
      <c r="E1680" s="66"/>
      <c r="F1680" s="705">
        <v>-1</v>
      </c>
      <c r="G1680" s="619">
        <v>1.8</v>
      </c>
      <c r="H1680" s="679">
        <v>0.5</v>
      </c>
      <c r="I1680" s="679"/>
      <c r="J1680" s="458">
        <f t="shared" si="28"/>
        <v>-0.9</v>
      </c>
      <c r="K1680" s="107"/>
      <c r="L1680" s="11"/>
    </row>
    <row r="1681" spans="3:12" x14ac:dyDescent="0.3">
      <c r="C1681" s="677"/>
      <c r="D1681" s="143" t="s">
        <v>2371</v>
      </c>
      <c r="E1681" s="66"/>
      <c r="F1681" s="705">
        <v>-1</v>
      </c>
      <c r="G1681" s="619">
        <v>1.5</v>
      </c>
      <c r="H1681" s="679">
        <v>0.5</v>
      </c>
      <c r="I1681" s="679"/>
      <c r="J1681" s="458">
        <f t="shared" si="28"/>
        <v>-0.75</v>
      </c>
      <c r="K1681" s="107"/>
      <c r="L1681" s="11"/>
    </row>
    <row r="1682" spans="3:12" x14ac:dyDescent="0.3">
      <c r="C1682" s="677"/>
      <c r="D1682" s="143" t="s">
        <v>2303</v>
      </c>
      <c r="E1682" s="66"/>
      <c r="F1682" s="705">
        <v>-1</v>
      </c>
      <c r="G1682" s="619">
        <v>1.2</v>
      </c>
      <c r="H1682" s="679">
        <v>0.7</v>
      </c>
      <c r="I1682" s="679"/>
      <c r="J1682" s="458">
        <f t="shared" si="28"/>
        <v>-0.84</v>
      </c>
      <c r="K1682" s="107"/>
      <c r="L1682" s="11"/>
    </row>
    <row r="1683" spans="3:12" x14ac:dyDescent="0.3">
      <c r="C1683" s="677" t="s">
        <v>1290</v>
      </c>
      <c r="D1683" s="143" t="s">
        <v>272</v>
      </c>
      <c r="E1683" s="66" t="s">
        <v>128</v>
      </c>
      <c r="F1683" s="705">
        <v>1</v>
      </c>
      <c r="G1683" s="619">
        <v>6.9</v>
      </c>
      <c r="H1683" s="679">
        <v>3</v>
      </c>
      <c r="I1683" s="679"/>
      <c r="J1683" s="458">
        <f t="shared" si="28"/>
        <v>20.700000000000003</v>
      </c>
      <c r="K1683" s="107"/>
      <c r="L1683" s="11"/>
    </row>
    <row r="1684" spans="3:12" x14ac:dyDescent="0.3">
      <c r="C1684" s="677"/>
      <c r="D1684" s="143" t="s">
        <v>2297</v>
      </c>
      <c r="E1684" s="66"/>
      <c r="F1684" s="705">
        <v>-1</v>
      </c>
      <c r="G1684" s="619">
        <v>0.9</v>
      </c>
      <c r="H1684" s="679">
        <v>2</v>
      </c>
      <c r="I1684" s="679"/>
      <c r="J1684" s="458">
        <f t="shared" si="28"/>
        <v>-1.8</v>
      </c>
      <c r="K1684" s="107"/>
      <c r="L1684" s="11"/>
    </row>
    <row r="1685" spans="3:12" x14ac:dyDescent="0.3">
      <c r="C1685" s="677" t="s">
        <v>1289</v>
      </c>
      <c r="D1685" s="143" t="s">
        <v>177</v>
      </c>
      <c r="E1685" s="66" t="s">
        <v>786</v>
      </c>
      <c r="F1685" s="705">
        <v>1</v>
      </c>
      <c r="G1685" s="619">
        <v>8.6999999999999993</v>
      </c>
      <c r="H1685" s="679">
        <v>1.6</v>
      </c>
      <c r="I1685" s="679"/>
      <c r="J1685" s="458">
        <f t="shared" si="28"/>
        <v>13.92</v>
      </c>
      <c r="K1685" s="107"/>
      <c r="L1685" s="11"/>
    </row>
    <row r="1686" spans="3:12" x14ac:dyDescent="0.3">
      <c r="C1686" s="677"/>
      <c r="D1686" s="143" t="s">
        <v>2297</v>
      </c>
      <c r="E1686" s="66"/>
      <c r="F1686" s="705">
        <v>-1</v>
      </c>
      <c r="G1686" s="619">
        <v>0.9</v>
      </c>
      <c r="H1686" s="679">
        <v>1</v>
      </c>
      <c r="I1686" s="679"/>
      <c r="J1686" s="458">
        <f t="shared" si="28"/>
        <v>-0.9</v>
      </c>
      <c r="K1686" s="107"/>
      <c r="L1686" s="11"/>
    </row>
    <row r="1687" spans="3:12" x14ac:dyDescent="0.3">
      <c r="C1687" s="677" t="s">
        <v>1286</v>
      </c>
      <c r="D1687" s="143" t="s">
        <v>1287</v>
      </c>
      <c r="E1687" s="66" t="s">
        <v>120</v>
      </c>
      <c r="F1687" s="705">
        <v>1</v>
      </c>
      <c r="G1687" s="619">
        <v>16.5</v>
      </c>
      <c r="H1687" s="679">
        <v>1.8</v>
      </c>
      <c r="I1687" s="679"/>
      <c r="J1687" s="458">
        <f t="shared" si="28"/>
        <v>29.7</v>
      </c>
      <c r="K1687" s="107"/>
      <c r="L1687" s="11"/>
    </row>
    <row r="1688" spans="3:12" x14ac:dyDescent="0.3">
      <c r="C1688" s="677"/>
      <c r="D1688" s="143" t="s">
        <v>2297</v>
      </c>
      <c r="E1688" s="66"/>
      <c r="F1688" s="705">
        <v>-1</v>
      </c>
      <c r="G1688" s="619">
        <v>1</v>
      </c>
      <c r="H1688" s="679">
        <v>0.8</v>
      </c>
      <c r="I1688" s="679"/>
      <c r="J1688" s="458">
        <f t="shared" si="28"/>
        <v>-0.8</v>
      </c>
      <c r="K1688" s="107"/>
      <c r="L1688" s="11"/>
    </row>
    <row r="1689" spans="3:12" x14ac:dyDescent="0.3">
      <c r="C1689" s="677"/>
      <c r="D1689" s="143" t="s">
        <v>2371</v>
      </c>
      <c r="E1689" s="66"/>
      <c r="F1689" s="705">
        <v>-1</v>
      </c>
      <c r="G1689" s="619">
        <v>1.5</v>
      </c>
      <c r="H1689" s="679">
        <v>0.5</v>
      </c>
      <c r="I1689" s="679"/>
      <c r="J1689" s="458">
        <f t="shared" si="28"/>
        <v>-0.75</v>
      </c>
      <c r="K1689" s="107"/>
      <c r="L1689" s="11"/>
    </row>
    <row r="1690" spans="3:12" x14ac:dyDescent="0.3">
      <c r="C1690" s="677" t="s">
        <v>1282</v>
      </c>
      <c r="D1690" s="143" t="s">
        <v>1283</v>
      </c>
      <c r="E1690" s="66" t="s">
        <v>123</v>
      </c>
      <c r="F1690" s="705">
        <v>1</v>
      </c>
      <c r="G1690" s="619">
        <v>27.45</v>
      </c>
      <c r="H1690" s="679">
        <v>1.77</v>
      </c>
      <c r="I1690" s="679"/>
      <c r="J1690" s="458">
        <f t="shared" si="28"/>
        <v>48.586500000000001</v>
      </c>
      <c r="K1690" s="107"/>
      <c r="L1690" s="11"/>
    </row>
    <row r="1691" spans="3:12" x14ac:dyDescent="0.3">
      <c r="C1691" s="677"/>
      <c r="D1691" s="143" t="s">
        <v>2297</v>
      </c>
      <c r="E1691" s="66"/>
      <c r="F1691" s="705">
        <v>-2</v>
      </c>
      <c r="G1691" s="619">
        <v>1</v>
      </c>
      <c r="H1691" s="679">
        <v>0.2</v>
      </c>
      <c r="I1691" s="679"/>
      <c r="J1691" s="458">
        <f t="shared" si="28"/>
        <v>-0.4</v>
      </c>
      <c r="K1691" s="107"/>
      <c r="L1691" s="11"/>
    </row>
    <row r="1692" spans="3:12" x14ac:dyDescent="0.3">
      <c r="C1692" s="677"/>
      <c r="D1692" s="143" t="s">
        <v>2371</v>
      </c>
      <c r="E1692" s="143"/>
      <c r="F1692" s="705">
        <v>-1</v>
      </c>
      <c r="G1692" s="619">
        <v>1.6</v>
      </c>
      <c r="H1692" s="679">
        <v>0.8</v>
      </c>
      <c r="I1692" s="679"/>
      <c r="J1692" s="458">
        <f t="shared" si="28"/>
        <v>-1.2800000000000002</v>
      </c>
      <c r="K1692" s="107"/>
      <c r="L1692" s="11"/>
    </row>
    <row r="1693" spans="3:12" x14ac:dyDescent="0.3">
      <c r="C1693" s="677"/>
      <c r="D1693" s="143" t="s">
        <v>2371</v>
      </c>
      <c r="E1693" s="66"/>
      <c r="F1693" s="705">
        <v>-1</v>
      </c>
      <c r="G1693" s="619">
        <v>2.4</v>
      </c>
      <c r="H1693" s="679">
        <v>0.5</v>
      </c>
      <c r="I1693" s="679"/>
      <c r="J1693" s="458">
        <f t="shared" si="28"/>
        <v>-1.2</v>
      </c>
      <c r="K1693" s="107"/>
      <c r="L1693" s="11"/>
    </row>
    <row r="1694" spans="3:12" x14ac:dyDescent="0.3">
      <c r="C1694" s="677"/>
      <c r="D1694" s="143" t="s">
        <v>2371</v>
      </c>
      <c r="E1694" s="66"/>
      <c r="F1694" s="705">
        <v>-2</v>
      </c>
      <c r="G1694" s="619">
        <v>2.1</v>
      </c>
      <c r="H1694" s="679">
        <v>0.5</v>
      </c>
      <c r="I1694" s="679"/>
      <c r="J1694" s="458">
        <f t="shared" si="28"/>
        <v>-2.1</v>
      </c>
      <c r="K1694" s="107"/>
      <c r="L1694" s="11"/>
    </row>
    <row r="1695" spans="3:12" x14ac:dyDescent="0.3">
      <c r="C1695" s="728"/>
      <c r="D1695" s="728"/>
      <c r="E1695" s="728"/>
      <c r="F1695" s="728"/>
      <c r="G1695" s="728"/>
      <c r="H1695" s="728"/>
      <c r="I1695" s="728"/>
      <c r="J1695" s="458"/>
      <c r="K1695" s="728"/>
      <c r="L1695" s="728"/>
    </row>
    <row r="1696" spans="3:12" x14ac:dyDescent="0.3">
      <c r="C1696" s="680"/>
      <c r="D1696" s="690" t="s">
        <v>1273</v>
      </c>
      <c r="E1696" s="66"/>
      <c r="F1696" s="705"/>
      <c r="G1696" s="619"/>
      <c r="H1696" s="679"/>
      <c r="I1696" s="679"/>
      <c r="J1696" s="458"/>
      <c r="K1696" s="107"/>
      <c r="L1696" s="11"/>
    </row>
    <row r="1697" spans="3:12" ht="24" x14ac:dyDescent="0.3">
      <c r="C1697" s="680" t="s">
        <v>1309</v>
      </c>
      <c r="D1697" s="143" t="s">
        <v>1310</v>
      </c>
      <c r="E1697" s="66" t="s">
        <v>131</v>
      </c>
      <c r="F1697" s="705">
        <v>1</v>
      </c>
      <c r="G1697" s="619">
        <v>13.3</v>
      </c>
      <c r="H1697" s="679">
        <v>0.56999999999999995</v>
      </c>
      <c r="I1697" s="679"/>
      <c r="J1697" s="458">
        <f t="shared" si="28"/>
        <v>7.5809999999999995</v>
      </c>
      <c r="K1697" s="107"/>
      <c r="L1697" s="11"/>
    </row>
    <row r="1698" spans="3:12" x14ac:dyDescent="0.3">
      <c r="C1698" s="677" t="s">
        <v>1313</v>
      </c>
      <c r="D1698" s="143" t="s">
        <v>2363</v>
      </c>
      <c r="E1698" s="66" t="s">
        <v>131</v>
      </c>
      <c r="F1698" s="705">
        <v>1</v>
      </c>
      <c r="G1698" s="619">
        <v>15.95</v>
      </c>
      <c r="H1698" s="679">
        <v>0.56999999999999995</v>
      </c>
      <c r="I1698" s="679"/>
      <c r="J1698" s="458">
        <f t="shared" si="28"/>
        <v>9.0914999999999981</v>
      </c>
      <c r="K1698" s="107"/>
      <c r="L1698" s="11"/>
    </row>
    <row r="1699" spans="3:12" x14ac:dyDescent="0.3">
      <c r="C1699" s="677" t="s">
        <v>1331</v>
      </c>
      <c r="D1699" s="143" t="s">
        <v>2201</v>
      </c>
      <c r="E1699" s="66" t="s">
        <v>121</v>
      </c>
      <c r="F1699" s="705">
        <v>1</v>
      </c>
      <c r="G1699" s="619">
        <v>12.8</v>
      </c>
      <c r="H1699" s="679">
        <v>1.2</v>
      </c>
      <c r="I1699" s="679"/>
      <c r="J1699" s="458">
        <f t="shared" si="28"/>
        <v>15.36</v>
      </c>
      <c r="K1699" s="107"/>
      <c r="L1699" s="11"/>
    </row>
    <row r="1700" spans="3:12" x14ac:dyDescent="0.3">
      <c r="C1700" s="725"/>
      <c r="D1700" s="117" t="s">
        <v>2297</v>
      </c>
      <c r="E1700" s="699"/>
      <c r="F1700" s="705">
        <v>-2</v>
      </c>
      <c r="G1700" s="619">
        <v>0.9</v>
      </c>
      <c r="H1700" s="679">
        <v>0.2</v>
      </c>
      <c r="I1700" s="679"/>
      <c r="J1700" s="458">
        <f t="shared" si="28"/>
        <v>-0.36000000000000004</v>
      </c>
      <c r="K1700" s="107"/>
      <c r="L1700" s="11"/>
    </row>
    <row r="1701" spans="3:12" x14ac:dyDescent="0.3">
      <c r="C1701" s="677"/>
      <c r="D1701" s="143" t="s">
        <v>2315</v>
      </c>
      <c r="E1701" s="66"/>
      <c r="F1701" s="705">
        <v>1</v>
      </c>
      <c r="G1701" s="619">
        <v>4.9000000000000004</v>
      </c>
      <c r="H1701" s="679">
        <v>0.2</v>
      </c>
      <c r="I1701" s="679"/>
      <c r="J1701" s="458">
        <f t="shared" si="28"/>
        <v>0.98000000000000009</v>
      </c>
      <c r="K1701" s="107"/>
      <c r="L1701" s="11"/>
    </row>
    <row r="1702" spans="3:12" x14ac:dyDescent="0.3">
      <c r="C1702" s="677"/>
      <c r="D1702" s="143" t="s">
        <v>2371</v>
      </c>
      <c r="E1702" s="66"/>
      <c r="F1702" s="705">
        <v>-1</v>
      </c>
      <c r="G1702" s="619">
        <v>0.9</v>
      </c>
      <c r="H1702" s="679">
        <v>0.5</v>
      </c>
      <c r="I1702" s="679"/>
      <c r="J1702" s="458">
        <f t="shared" si="28"/>
        <v>-0.45</v>
      </c>
      <c r="K1702" s="107"/>
      <c r="L1702" s="11"/>
    </row>
    <row r="1703" spans="3:12" x14ac:dyDescent="0.3">
      <c r="C1703" s="680" t="s">
        <v>1328</v>
      </c>
      <c r="D1703" s="564" t="s">
        <v>177</v>
      </c>
      <c r="E1703" s="565" t="s">
        <v>786</v>
      </c>
      <c r="F1703" s="705">
        <v>1</v>
      </c>
      <c r="G1703" s="619">
        <v>8</v>
      </c>
      <c r="H1703" s="679">
        <v>1.6</v>
      </c>
      <c r="I1703" s="679"/>
      <c r="J1703" s="458">
        <f t="shared" si="28"/>
        <v>12.8</v>
      </c>
      <c r="K1703" s="107"/>
      <c r="L1703" s="11"/>
    </row>
    <row r="1704" spans="3:12" x14ac:dyDescent="0.3">
      <c r="C1704" s="680"/>
      <c r="D1704" s="564" t="s">
        <v>2297</v>
      </c>
      <c r="E1704" s="565"/>
      <c r="F1704" s="705">
        <v>-1</v>
      </c>
      <c r="G1704" s="619">
        <v>0.9</v>
      </c>
      <c r="H1704" s="679">
        <v>1</v>
      </c>
      <c r="I1704" s="679"/>
      <c r="J1704" s="458">
        <f t="shared" si="28"/>
        <v>-0.9</v>
      </c>
      <c r="K1704" s="107"/>
      <c r="L1704" s="11"/>
    </row>
    <row r="1705" spans="3:12" x14ac:dyDescent="0.3">
      <c r="C1705" s="677"/>
      <c r="D1705" s="143" t="s">
        <v>2371</v>
      </c>
      <c r="E1705" s="66"/>
      <c r="F1705" s="705">
        <v>-1</v>
      </c>
      <c r="G1705" s="619">
        <v>0.9</v>
      </c>
      <c r="H1705" s="679">
        <v>0.5</v>
      </c>
      <c r="I1705" s="679"/>
      <c r="J1705" s="458">
        <f t="shared" si="28"/>
        <v>-0.45</v>
      </c>
      <c r="K1705" s="107"/>
      <c r="L1705" s="11"/>
    </row>
    <row r="1706" spans="3:12" x14ac:dyDescent="0.3">
      <c r="C1706" s="680" t="s">
        <v>1329</v>
      </c>
      <c r="D1706" s="564" t="s">
        <v>1330</v>
      </c>
      <c r="E1706" s="565" t="s">
        <v>131</v>
      </c>
      <c r="F1706" s="705">
        <v>1</v>
      </c>
      <c r="G1706" s="619">
        <v>8.5500000000000007</v>
      </c>
      <c r="H1706" s="679">
        <v>1.07</v>
      </c>
      <c r="I1706" s="679"/>
      <c r="J1706" s="458">
        <f t="shared" si="28"/>
        <v>9.1485000000000021</v>
      </c>
      <c r="K1706" s="107"/>
      <c r="L1706" s="11"/>
    </row>
    <row r="1707" spans="3:12" x14ac:dyDescent="0.3">
      <c r="C1707" s="725" t="s">
        <v>1317</v>
      </c>
      <c r="D1707" s="117" t="s">
        <v>1318</v>
      </c>
      <c r="E1707" s="699" t="s">
        <v>131</v>
      </c>
      <c r="F1707" s="705">
        <v>1</v>
      </c>
      <c r="G1707" s="619">
        <v>4.0999999999999996</v>
      </c>
      <c r="H1707" s="715">
        <v>0.56999999999999995</v>
      </c>
      <c r="I1707" s="679"/>
      <c r="J1707" s="458">
        <f t="shared" si="28"/>
        <v>2.3369999999999997</v>
      </c>
      <c r="K1707" s="107"/>
      <c r="L1707" s="11"/>
    </row>
    <row r="1708" spans="3:12" x14ac:dyDescent="0.3">
      <c r="C1708" s="725" t="s">
        <v>1319</v>
      </c>
      <c r="D1708" s="117" t="s">
        <v>1320</v>
      </c>
      <c r="E1708" s="699" t="s">
        <v>131</v>
      </c>
      <c r="F1708" s="705">
        <v>1</v>
      </c>
      <c r="G1708" s="619">
        <v>4.8</v>
      </c>
      <c r="H1708" s="715">
        <v>0.56999999999999995</v>
      </c>
      <c r="I1708" s="679"/>
      <c r="J1708" s="458">
        <f t="shared" si="28"/>
        <v>2.7359999999999998</v>
      </c>
      <c r="K1708" s="107"/>
      <c r="L1708" s="11"/>
    </row>
    <row r="1709" spans="3:12" x14ac:dyDescent="0.3">
      <c r="C1709" s="725" t="s">
        <v>1321</v>
      </c>
      <c r="D1709" s="117" t="s">
        <v>1322</v>
      </c>
      <c r="E1709" s="699" t="s">
        <v>131</v>
      </c>
      <c r="F1709" s="705">
        <v>1</v>
      </c>
      <c r="G1709" s="619">
        <v>5.85</v>
      </c>
      <c r="H1709" s="715">
        <v>0.56999999999999995</v>
      </c>
      <c r="I1709" s="679"/>
      <c r="J1709" s="458">
        <f t="shared" si="28"/>
        <v>3.3344999999999994</v>
      </c>
      <c r="K1709" s="107"/>
      <c r="L1709" s="11"/>
    </row>
    <row r="1710" spans="3:12" x14ac:dyDescent="0.3">
      <c r="C1710" s="725" t="s">
        <v>1325</v>
      </c>
      <c r="D1710" s="117" t="s">
        <v>1326</v>
      </c>
      <c r="E1710" s="699" t="s">
        <v>131</v>
      </c>
      <c r="F1710" s="705">
        <v>1</v>
      </c>
      <c r="G1710" s="619">
        <v>11.45</v>
      </c>
      <c r="H1710" s="715">
        <v>0.56999999999999995</v>
      </c>
      <c r="I1710" s="679"/>
      <c r="J1710" s="458">
        <f t="shared" ref="J1710:J1773" si="29">PRODUCT(F1710:I1710)</f>
        <v>6.5264999999999986</v>
      </c>
      <c r="K1710" s="107"/>
      <c r="L1710" s="11"/>
    </row>
    <row r="1711" spans="3:12" x14ac:dyDescent="0.3">
      <c r="C1711" s="725"/>
      <c r="D1711" s="117"/>
      <c r="E1711" s="699"/>
      <c r="F1711" s="705"/>
      <c r="G1711" s="619"/>
      <c r="H1711" s="715"/>
      <c r="I1711" s="679"/>
      <c r="J1711" s="458"/>
      <c r="K1711" s="107"/>
      <c r="L1711" s="11"/>
    </row>
    <row r="1712" spans="3:12" x14ac:dyDescent="0.3">
      <c r="C1712" s="725"/>
      <c r="D1712" s="690" t="s">
        <v>1333</v>
      </c>
      <c r="E1712" s="699"/>
      <c r="F1712" s="705"/>
      <c r="G1712" s="619"/>
      <c r="H1712" s="715"/>
      <c r="I1712" s="679"/>
      <c r="J1712" s="458"/>
      <c r="K1712" s="107"/>
      <c r="L1712" s="11"/>
    </row>
    <row r="1713" spans="3:12" x14ac:dyDescent="0.3">
      <c r="C1713" s="725" t="s">
        <v>1334</v>
      </c>
      <c r="D1713" s="117" t="s">
        <v>198</v>
      </c>
      <c r="E1713" s="699" t="s">
        <v>128</v>
      </c>
      <c r="F1713" s="705">
        <v>1</v>
      </c>
      <c r="G1713" s="619">
        <v>18.2</v>
      </c>
      <c r="H1713" s="715">
        <v>3</v>
      </c>
      <c r="I1713" s="679"/>
      <c r="J1713" s="458">
        <f t="shared" si="29"/>
        <v>54.599999999999994</v>
      </c>
      <c r="K1713" s="107"/>
      <c r="L1713" s="11"/>
    </row>
    <row r="1714" spans="3:12" x14ac:dyDescent="0.3">
      <c r="C1714" s="725"/>
      <c r="D1714" s="117" t="s">
        <v>2297</v>
      </c>
      <c r="E1714" s="699"/>
      <c r="F1714" s="705">
        <v>-1</v>
      </c>
      <c r="G1714" s="619">
        <v>1</v>
      </c>
      <c r="H1714" s="715">
        <v>2.5</v>
      </c>
      <c r="I1714" s="679"/>
      <c r="J1714" s="458">
        <f t="shared" si="29"/>
        <v>-2.5</v>
      </c>
      <c r="K1714" s="107"/>
      <c r="L1714" s="11"/>
    </row>
    <row r="1715" spans="3:12" x14ac:dyDescent="0.3">
      <c r="C1715" s="677"/>
      <c r="D1715" s="143" t="s">
        <v>2371</v>
      </c>
      <c r="E1715" s="66"/>
      <c r="F1715" s="705">
        <v>-1</v>
      </c>
      <c r="G1715" s="619">
        <v>2.4</v>
      </c>
      <c r="H1715" s="679">
        <v>1.4</v>
      </c>
      <c r="I1715" s="679"/>
      <c r="J1715" s="458">
        <f t="shared" si="29"/>
        <v>-3.36</v>
      </c>
      <c r="K1715" s="107"/>
      <c r="L1715" s="11"/>
    </row>
    <row r="1716" spans="3:12" x14ac:dyDescent="0.3">
      <c r="C1716" s="677"/>
      <c r="D1716" s="143" t="s">
        <v>2371</v>
      </c>
      <c r="E1716" s="66"/>
      <c r="F1716" s="705">
        <v>-1</v>
      </c>
      <c r="G1716" s="619">
        <v>1.2</v>
      </c>
      <c r="H1716" s="679">
        <v>1.4</v>
      </c>
      <c r="I1716" s="679"/>
      <c r="J1716" s="458">
        <f t="shared" si="29"/>
        <v>-1.68</v>
      </c>
      <c r="K1716" s="107"/>
      <c r="L1716" s="11"/>
    </row>
    <row r="1717" spans="3:12" x14ac:dyDescent="0.3">
      <c r="C1717" s="725" t="s">
        <v>1339</v>
      </c>
      <c r="D1717" s="117" t="s">
        <v>351</v>
      </c>
      <c r="E1717" s="565" t="s">
        <v>129</v>
      </c>
      <c r="F1717" s="705">
        <v>1</v>
      </c>
      <c r="G1717" s="619">
        <v>14.3</v>
      </c>
      <c r="H1717" s="715">
        <v>3.57</v>
      </c>
      <c r="I1717" s="679"/>
      <c r="J1717" s="458">
        <f t="shared" si="29"/>
        <v>51.051000000000002</v>
      </c>
      <c r="K1717" s="107"/>
      <c r="L1717" s="11"/>
    </row>
    <row r="1718" spans="3:12" x14ac:dyDescent="0.3">
      <c r="C1718" s="725"/>
      <c r="D1718" s="117" t="s">
        <v>2297</v>
      </c>
      <c r="E1718" s="699"/>
      <c r="F1718" s="705">
        <v>-1</v>
      </c>
      <c r="G1718" s="619">
        <v>1</v>
      </c>
      <c r="H1718" s="715">
        <v>2</v>
      </c>
      <c r="I1718" s="679"/>
      <c r="J1718" s="458">
        <f t="shared" si="29"/>
        <v>-2</v>
      </c>
      <c r="K1718" s="107"/>
      <c r="L1718" s="11"/>
    </row>
    <row r="1719" spans="3:12" x14ac:dyDescent="0.3">
      <c r="C1719" s="725" t="s">
        <v>1341</v>
      </c>
      <c r="D1719" s="117" t="s">
        <v>194</v>
      </c>
      <c r="E1719" s="565" t="s">
        <v>128</v>
      </c>
      <c r="F1719" s="705">
        <v>1</v>
      </c>
      <c r="G1719" s="619">
        <v>22.4</v>
      </c>
      <c r="H1719" s="715">
        <v>3</v>
      </c>
      <c r="I1719" s="679"/>
      <c r="J1719" s="458">
        <f t="shared" si="29"/>
        <v>67.199999999999989</v>
      </c>
      <c r="K1719" s="107"/>
      <c r="L1719" s="11"/>
    </row>
    <row r="1720" spans="3:12" x14ac:dyDescent="0.3">
      <c r="C1720" s="725"/>
      <c r="D1720" s="117" t="s">
        <v>2297</v>
      </c>
      <c r="E1720" s="565"/>
      <c r="F1720" s="705">
        <v>-1</v>
      </c>
      <c r="G1720" s="619">
        <v>1</v>
      </c>
      <c r="H1720" s="715">
        <v>2</v>
      </c>
      <c r="I1720" s="679"/>
      <c r="J1720" s="458">
        <f t="shared" si="29"/>
        <v>-2</v>
      </c>
      <c r="K1720" s="107"/>
      <c r="L1720" s="11"/>
    </row>
    <row r="1721" spans="3:12" x14ac:dyDescent="0.3">
      <c r="C1721" s="677"/>
      <c r="D1721" s="143" t="s">
        <v>2371</v>
      </c>
      <c r="E1721" s="66"/>
      <c r="F1721" s="705">
        <v>-1</v>
      </c>
      <c r="G1721" s="619">
        <v>1.2</v>
      </c>
      <c r="H1721" s="679">
        <v>1.4</v>
      </c>
      <c r="I1721" s="679"/>
      <c r="J1721" s="458">
        <f t="shared" si="29"/>
        <v>-1.68</v>
      </c>
      <c r="K1721" s="107"/>
      <c r="L1721" s="11"/>
    </row>
    <row r="1722" spans="3:12" x14ac:dyDescent="0.3">
      <c r="C1722" s="725" t="s">
        <v>1349</v>
      </c>
      <c r="D1722" s="117" t="s">
        <v>155</v>
      </c>
      <c r="E1722" s="565" t="s">
        <v>128</v>
      </c>
      <c r="F1722" s="705">
        <v>1</v>
      </c>
      <c r="G1722" s="619">
        <v>14</v>
      </c>
      <c r="H1722" s="715">
        <v>3</v>
      </c>
      <c r="I1722" s="679"/>
      <c r="J1722" s="458">
        <f t="shared" si="29"/>
        <v>42</v>
      </c>
      <c r="K1722" s="107"/>
      <c r="L1722" s="11"/>
    </row>
    <row r="1723" spans="3:12" x14ac:dyDescent="0.3">
      <c r="C1723" s="725"/>
      <c r="D1723" s="117" t="s">
        <v>2345</v>
      </c>
      <c r="E1723" s="565"/>
      <c r="F1723" s="705">
        <v>-1</v>
      </c>
      <c r="G1723" s="619">
        <v>3.8</v>
      </c>
      <c r="H1723" s="715">
        <v>2.5</v>
      </c>
      <c r="I1723" s="679"/>
      <c r="J1723" s="458">
        <f t="shared" si="29"/>
        <v>-9.5</v>
      </c>
      <c r="K1723" s="107"/>
      <c r="L1723" s="11"/>
    </row>
    <row r="1724" spans="3:12" x14ac:dyDescent="0.3">
      <c r="C1724" s="725" t="s">
        <v>1351</v>
      </c>
      <c r="D1724" s="117" t="s">
        <v>177</v>
      </c>
      <c r="E1724" s="565" t="s">
        <v>786</v>
      </c>
      <c r="F1724" s="705">
        <v>1</v>
      </c>
      <c r="G1724" s="619">
        <v>8.8000000000000007</v>
      </c>
      <c r="H1724" s="715">
        <v>1.6</v>
      </c>
      <c r="I1724" s="679"/>
      <c r="J1724" s="458">
        <f t="shared" si="29"/>
        <v>14.080000000000002</v>
      </c>
      <c r="K1724" s="107"/>
      <c r="L1724" s="11"/>
    </row>
    <row r="1725" spans="3:12" x14ac:dyDescent="0.3">
      <c r="C1725" s="725"/>
      <c r="D1725" s="117" t="s">
        <v>2297</v>
      </c>
      <c r="E1725" s="565"/>
      <c r="F1725" s="705">
        <v>-1</v>
      </c>
      <c r="G1725" s="619">
        <v>0.9</v>
      </c>
      <c r="H1725" s="715">
        <v>0.7</v>
      </c>
      <c r="I1725" s="679"/>
      <c r="J1725" s="458">
        <f t="shared" si="29"/>
        <v>-0.63</v>
      </c>
      <c r="K1725" s="107"/>
      <c r="L1725" s="11"/>
    </row>
    <row r="1726" spans="3:12" x14ac:dyDescent="0.3">
      <c r="C1726" s="725" t="s">
        <v>1353</v>
      </c>
      <c r="D1726" s="117" t="s">
        <v>822</v>
      </c>
      <c r="E1726" s="565" t="s">
        <v>787</v>
      </c>
      <c r="F1726" s="705">
        <v>1</v>
      </c>
      <c r="G1726" s="619">
        <v>15.1</v>
      </c>
      <c r="H1726" s="715">
        <v>1.3</v>
      </c>
      <c r="I1726" s="679"/>
      <c r="J1726" s="458">
        <f t="shared" si="29"/>
        <v>19.63</v>
      </c>
      <c r="K1726" s="107"/>
      <c r="L1726" s="11"/>
    </row>
    <row r="1727" spans="3:12" x14ac:dyDescent="0.3">
      <c r="C1727" s="725"/>
      <c r="D1727" s="117" t="s">
        <v>2297</v>
      </c>
      <c r="E1727" s="565"/>
      <c r="F1727" s="705">
        <v>-1</v>
      </c>
      <c r="G1727" s="619">
        <v>0.9</v>
      </c>
      <c r="H1727" s="715">
        <v>0.8</v>
      </c>
      <c r="I1727" s="679"/>
      <c r="J1727" s="458">
        <f t="shared" si="29"/>
        <v>-0.72000000000000008</v>
      </c>
      <c r="K1727" s="107"/>
      <c r="L1727" s="11"/>
    </row>
    <row r="1728" spans="3:12" x14ac:dyDescent="0.3">
      <c r="C1728" s="677"/>
      <c r="D1728" s="143" t="s">
        <v>2315</v>
      </c>
      <c r="E1728" s="66"/>
      <c r="F1728" s="705">
        <v>1</v>
      </c>
      <c r="G1728" s="619">
        <v>3.8</v>
      </c>
      <c r="H1728" s="679">
        <v>0.3</v>
      </c>
      <c r="I1728" s="679"/>
      <c r="J1728" s="458">
        <f t="shared" si="29"/>
        <v>1.1399999999999999</v>
      </c>
      <c r="K1728" s="107"/>
      <c r="L1728" s="11"/>
    </row>
    <row r="1729" spans="3:12" x14ac:dyDescent="0.3">
      <c r="C1729" s="677"/>
      <c r="D1729" s="143" t="s">
        <v>2371</v>
      </c>
      <c r="E1729" s="66"/>
      <c r="F1729" s="705">
        <v>-1</v>
      </c>
      <c r="G1729" s="619">
        <v>0.9</v>
      </c>
      <c r="H1729" s="679">
        <v>0.5</v>
      </c>
      <c r="I1729" s="679"/>
      <c r="J1729" s="458">
        <f t="shared" si="29"/>
        <v>-0.45</v>
      </c>
      <c r="K1729" s="107"/>
      <c r="L1729" s="11"/>
    </row>
    <row r="1730" spans="3:12" x14ac:dyDescent="0.3">
      <c r="C1730" s="725" t="s">
        <v>1355</v>
      </c>
      <c r="D1730" s="117" t="s">
        <v>1356</v>
      </c>
      <c r="E1730" s="699" t="s">
        <v>787</v>
      </c>
      <c r="F1730" s="705">
        <v>1</v>
      </c>
      <c r="G1730" s="619">
        <v>15.3</v>
      </c>
      <c r="H1730" s="715">
        <v>1.3</v>
      </c>
      <c r="I1730" s="679"/>
      <c r="J1730" s="458">
        <f t="shared" si="29"/>
        <v>19.89</v>
      </c>
      <c r="K1730" s="107"/>
      <c r="L1730" s="11"/>
    </row>
    <row r="1731" spans="3:12" x14ac:dyDescent="0.3">
      <c r="C1731" s="725"/>
      <c r="D1731" s="117" t="s">
        <v>2297</v>
      </c>
      <c r="E1731" s="699"/>
      <c r="F1731" s="705">
        <v>-1</v>
      </c>
      <c r="G1731" s="619">
        <v>0.9</v>
      </c>
      <c r="H1731" s="715">
        <v>0.8</v>
      </c>
      <c r="I1731" s="679"/>
      <c r="J1731" s="458">
        <f t="shared" si="29"/>
        <v>-0.72000000000000008</v>
      </c>
      <c r="K1731" s="107"/>
      <c r="L1731" s="11"/>
    </row>
    <row r="1732" spans="3:12" x14ac:dyDescent="0.3">
      <c r="C1732" s="677"/>
      <c r="D1732" s="143" t="s">
        <v>2315</v>
      </c>
      <c r="E1732" s="66"/>
      <c r="F1732" s="705">
        <v>1</v>
      </c>
      <c r="G1732" s="619">
        <v>5.7</v>
      </c>
      <c r="H1732" s="679">
        <v>0.3</v>
      </c>
      <c r="I1732" s="679"/>
      <c r="J1732" s="458">
        <f t="shared" si="29"/>
        <v>1.71</v>
      </c>
      <c r="K1732" s="107"/>
      <c r="L1732" s="11"/>
    </row>
    <row r="1733" spans="3:12" x14ac:dyDescent="0.3">
      <c r="C1733" s="677"/>
      <c r="D1733" s="143" t="s">
        <v>2371</v>
      </c>
      <c r="E1733" s="66"/>
      <c r="F1733" s="705">
        <v>-1</v>
      </c>
      <c r="G1733" s="619">
        <v>1.2</v>
      </c>
      <c r="H1733" s="679">
        <v>0.5</v>
      </c>
      <c r="I1733" s="679"/>
      <c r="J1733" s="458">
        <f t="shared" si="29"/>
        <v>-0.6</v>
      </c>
      <c r="K1733" s="107"/>
      <c r="L1733" s="11"/>
    </row>
    <row r="1734" spans="3:12" x14ac:dyDescent="0.3">
      <c r="C1734" s="677"/>
      <c r="D1734" s="143"/>
      <c r="E1734" s="66"/>
      <c r="F1734" s="705"/>
      <c r="G1734" s="619"/>
      <c r="H1734" s="679"/>
      <c r="I1734" s="679"/>
      <c r="J1734" s="458"/>
      <c r="K1734" s="107"/>
      <c r="L1734" s="11"/>
    </row>
    <row r="1735" spans="3:12" x14ac:dyDescent="0.3">
      <c r="C1735" s="677"/>
      <c r="D1735" s="690" t="s">
        <v>1358</v>
      </c>
      <c r="E1735" s="143"/>
      <c r="F1735" s="705"/>
      <c r="G1735" s="619"/>
      <c r="H1735" s="679"/>
      <c r="I1735" s="679"/>
      <c r="J1735" s="458"/>
      <c r="K1735" s="107"/>
      <c r="L1735" s="11"/>
    </row>
    <row r="1736" spans="3:12" x14ac:dyDescent="0.3">
      <c r="C1736" s="677" t="s">
        <v>1359</v>
      </c>
      <c r="D1736" s="143" t="s">
        <v>162</v>
      </c>
      <c r="E1736" s="66" t="s">
        <v>128</v>
      </c>
      <c r="F1736" s="705">
        <v>1</v>
      </c>
      <c r="G1736" s="619">
        <v>8.6</v>
      </c>
      <c r="H1736" s="679">
        <v>3</v>
      </c>
      <c r="I1736" s="679"/>
      <c r="J1736" s="458">
        <f t="shared" si="29"/>
        <v>25.799999999999997</v>
      </c>
      <c r="K1736" s="107"/>
      <c r="L1736" s="11"/>
    </row>
    <row r="1737" spans="3:12" x14ac:dyDescent="0.3">
      <c r="C1737" s="677"/>
      <c r="D1737" s="143" t="s">
        <v>2371</v>
      </c>
      <c r="E1737" s="66"/>
      <c r="F1737" s="705">
        <v>-1</v>
      </c>
      <c r="G1737" s="619">
        <v>1.2</v>
      </c>
      <c r="H1737" s="679">
        <v>0.5</v>
      </c>
      <c r="I1737" s="679"/>
      <c r="J1737" s="458">
        <f t="shared" si="29"/>
        <v>-0.6</v>
      </c>
      <c r="K1737" s="107"/>
      <c r="L1737" s="11"/>
    </row>
    <row r="1738" spans="3:12" x14ac:dyDescent="0.3">
      <c r="C1738" s="677"/>
      <c r="D1738" s="143" t="s">
        <v>2371</v>
      </c>
      <c r="E1738" s="66"/>
      <c r="F1738" s="705">
        <v>-1</v>
      </c>
      <c r="G1738" s="619">
        <v>1.2</v>
      </c>
      <c r="H1738" s="679">
        <v>1.4</v>
      </c>
      <c r="I1738" s="679"/>
      <c r="J1738" s="458">
        <f t="shared" si="29"/>
        <v>-1.68</v>
      </c>
      <c r="K1738" s="107"/>
      <c r="L1738" s="11"/>
    </row>
    <row r="1739" spans="3:12" x14ac:dyDescent="0.3">
      <c r="C1739" s="677" t="s">
        <v>1403</v>
      </c>
      <c r="D1739" s="143" t="s">
        <v>155</v>
      </c>
      <c r="E1739" s="66" t="s">
        <v>128</v>
      </c>
      <c r="F1739" s="705">
        <v>1</v>
      </c>
      <c r="G1739" s="619">
        <v>13.3</v>
      </c>
      <c r="H1739" s="679">
        <v>3</v>
      </c>
      <c r="I1739" s="679"/>
      <c r="J1739" s="458">
        <f t="shared" si="29"/>
        <v>39.900000000000006</v>
      </c>
      <c r="K1739" s="107"/>
      <c r="L1739" s="11"/>
    </row>
    <row r="1740" spans="3:12" x14ac:dyDescent="0.3">
      <c r="C1740" s="677"/>
      <c r="D1740" s="143" t="s">
        <v>2297</v>
      </c>
      <c r="E1740" s="66"/>
      <c r="F1740" s="705">
        <v>-1</v>
      </c>
      <c r="G1740" s="619">
        <v>0.9</v>
      </c>
      <c r="H1740" s="679">
        <v>2.5</v>
      </c>
      <c r="I1740" s="679"/>
      <c r="J1740" s="458">
        <f t="shared" si="29"/>
        <v>-2.25</v>
      </c>
      <c r="K1740" s="107"/>
      <c r="L1740" s="11"/>
    </row>
    <row r="1741" spans="3:12" x14ac:dyDescent="0.3">
      <c r="C1741" s="677"/>
      <c r="D1741" s="143" t="s">
        <v>2371</v>
      </c>
      <c r="E1741" s="66"/>
      <c r="F1741" s="705">
        <v>-1</v>
      </c>
      <c r="G1741" s="619">
        <v>1.8</v>
      </c>
      <c r="H1741" s="679">
        <v>1.4</v>
      </c>
      <c r="I1741" s="679"/>
      <c r="J1741" s="458">
        <f t="shared" si="29"/>
        <v>-2.52</v>
      </c>
      <c r="K1741" s="107"/>
      <c r="L1741" s="11"/>
    </row>
    <row r="1742" spans="3:12" x14ac:dyDescent="0.3">
      <c r="C1742" s="677"/>
      <c r="D1742" s="143" t="s">
        <v>2371</v>
      </c>
      <c r="E1742" s="66"/>
      <c r="F1742" s="705">
        <v>-1</v>
      </c>
      <c r="G1742" s="619">
        <v>1.2</v>
      </c>
      <c r="H1742" s="679">
        <v>1.4</v>
      </c>
      <c r="I1742" s="679"/>
      <c r="J1742" s="458">
        <f t="shared" si="29"/>
        <v>-1.68</v>
      </c>
      <c r="K1742" s="107"/>
      <c r="L1742" s="11"/>
    </row>
    <row r="1743" spans="3:12" x14ac:dyDescent="0.3">
      <c r="C1743" s="677" t="s">
        <v>1363</v>
      </c>
      <c r="D1743" s="143" t="s">
        <v>223</v>
      </c>
      <c r="E1743" s="66" t="s">
        <v>164</v>
      </c>
      <c r="F1743" s="705">
        <v>1</v>
      </c>
      <c r="G1743" s="619">
        <v>16.5</v>
      </c>
      <c r="H1743" s="679">
        <v>3.47</v>
      </c>
      <c r="I1743" s="679"/>
      <c r="J1743" s="458">
        <f t="shared" si="29"/>
        <v>57.255000000000003</v>
      </c>
      <c r="K1743" s="107"/>
      <c r="L1743" s="11"/>
    </row>
    <row r="1744" spans="3:12" x14ac:dyDescent="0.3">
      <c r="C1744" s="677"/>
      <c r="D1744" s="143" t="s">
        <v>2297</v>
      </c>
      <c r="E1744" s="66"/>
      <c r="F1744" s="705">
        <v>-1</v>
      </c>
      <c r="G1744" s="619">
        <v>1</v>
      </c>
      <c r="H1744" s="679">
        <v>1.9</v>
      </c>
      <c r="I1744" s="679"/>
      <c r="J1744" s="458">
        <f t="shared" si="29"/>
        <v>-1.9</v>
      </c>
      <c r="K1744" s="107"/>
      <c r="L1744" s="11"/>
    </row>
    <row r="1745" spans="3:12" x14ac:dyDescent="0.3">
      <c r="C1745" s="677"/>
      <c r="D1745" s="143" t="s">
        <v>2371</v>
      </c>
      <c r="E1745" s="66"/>
      <c r="F1745" s="705">
        <v>-1</v>
      </c>
      <c r="G1745" s="619">
        <v>2.4</v>
      </c>
      <c r="H1745" s="679">
        <v>0.5</v>
      </c>
      <c r="I1745" s="679"/>
      <c r="J1745" s="458">
        <f>PRODUCT(F1745:I1745)</f>
        <v>-1.2</v>
      </c>
      <c r="K1745" s="107"/>
      <c r="L1745" s="11"/>
    </row>
    <row r="1746" spans="3:12" x14ac:dyDescent="0.3">
      <c r="C1746" s="677"/>
      <c r="D1746" s="143" t="s">
        <v>2371</v>
      </c>
      <c r="E1746" s="66"/>
      <c r="F1746" s="705">
        <v>-1</v>
      </c>
      <c r="G1746" s="619">
        <v>1.5</v>
      </c>
      <c r="H1746" s="679">
        <v>0.5</v>
      </c>
      <c r="I1746" s="679"/>
      <c r="J1746" s="458">
        <f t="shared" si="29"/>
        <v>-0.75</v>
      </c>
      <c r="K1746" s="107"/>
      <c r="L1746" s="11"/>
    </row>
    <row r="1747" spans="3:12" x14ac:dyDescent="0.3">
      <c r="C1747" s="677" t="s">
        <v>1365</v>
      </c>
      <c r="D1747" s="143" t="s">
        <v>1366</v>
      </c>
      <c r="E1747" s="66" t="s">
        <v>164</v>
      </c>
      <c r="F1747" s="705">
        <v>1</v>
      </c>
      <c r="G1747" s="619">
        <v>15.3</v>
      </c>
      <c r="H1747" s="679">
        <v>3.47</v>
      </c>
      <c r="I1747" s="679"/>
      <c r="J1747" s="458">
        <f t="shared" si="29"/>
        <v>53.091000000000008</v>
      </c>
      <c r="K1747" s="107"/>
      <c r="L1747" s="11"/>
    </row>
    <row r="1748" spans="3:12" x14ac:dyDescent="0.3">
      <c r="C1748" s="677"/>
      <c r="D1748" s="143" t="s">
        <v>2297</v>
      </c>
      <c r="E1748" s="66"/>
      <c r="F1748" s="705">
        <v>-1</v>
      </c>
      <c r="G1748" s="619">
        <v>1</v>
      </c>
      <c r="H1748" s="679">
        <v>1.9</v>
      </c>
      <c r="I1748" s="679"/>
      <c r="J1748" s="458">
        <f t="shared" si="29"/>
        <v>-1.9</v>
      </c>
      <c r="K1748" s="107"/>
      <c r="L1748" s="11"/>
    </row>
    <row r="1749" spans="3:12" x14ac:dyDescent="0.3">
      <c r="C1749" s="677"/>
      <c r="D1749" s="143" t="s">
        <v>2371</v>
      </c>
      <c r="E1749" s="66"/>
      <c r="F1749" s="705">
        <v>-1</v>
      </c>
      <c r="G1749" s="619">
        <v>1.5</v>
      </c>
      <c r="H1749" s="679">
        <v>0.5</v>
      </c>
      <c r="I1749" s="679"/>
      <c r="J1749" s="458">
        <f t="shared" si="29"/>
        <v>-0.75</v>
      </c>
      <c r="K1749" s="107"/>
      <c r="L1749" s="11"/>
    </row>
    <row r="1750" spans="3:12" x14ac:dyDescent="0.3">
      <c r="C1750" s="677" t="s">
        <v>1394</v>
      </c>
      <c r="D1750" s="143" t="s">
        <v>163</v>
      </c>
      <c r="E1750" s="66" t="s">
        <v>164</v>
      </c>
      <c r="F1750" s="705">
        <v>1</v>
      </c>
      <c r="G1750" s="619">
        <v>20.8</v>
      </c>
      <c r="H1750" s="679">
        <v>3.47</v>
      </c>
      <c r="I1750" s="679"/>
      <c r="J1750" s="458">
        <f t="shared" si="29"/>
        <v>72.176000000000002</v>
      </c>
      <c r="K1750" s="107"/>
      <c r="L1750" s="11"/>
    </row>
    <row r="1751" spans="3:12" x14ac:dyDescent="0.3">
      <c r="C1751" s="677"/>
      <c r="D1751" s="143" t="s">
        <v>2297</v>
      </c>
      <c r="E1751" s="66"/>
      <c r="F1751" s="705">
        <v>-1</v>
      </c>
      <c r="G1751" s="619">
        <v>1</v>
      </c>
      <c r="H1751" s="679">
        <v>1.9</v>
      </c>
      <c r="I1751" s="679"/>
      <c r="J1751" s="458">
        <f t="shared" si="29"/>
        <v>-1.9</v>
      </c>
      <c r="K1751" s="107"/>
      <c r="L1751" s="11"/>
    </row>
    <row r="1752" spans="3:12" x14ac:dyDescent="0.3">
      <c r="C1752" s="677"/>
      <c r="D1752" s="143" t="s">
        <v>2371</v>
      </c>
      <c r="E1752" s="66"/>
      <c r="F1752" s="705">
        <v>-2</v>
      </c>
      <c r="G1752" s="619">
        <v>1.5</v>
      </c>
      <c r="H1752" s="679">
        <v>0.5</v>
      </c>
      <c r="I1752" s="679"/>
      <c r="J1752" s="458">
        <f t="shared" si="29"/>
        <v>-1.5</v>
      </c>
      <c r="K1752" s="107"/>
      <c r="L1752" s="11"/>
    </row>
    <row r="1753" spans="3:12" x14ac:dyDescent="0.3">
      <c r="C1753" s="677" t="s">
        <v>1402</v>
      </c>
      <c r="D1753" s="143" t="s">
        <v>122</v>
      </c>
      <c r="E1753" s="66" t="s">
        <v>788</v>
      </c>
      <c r="F1753" s="705">
        <v>1</v>
      </c>
      <c r="G1753" s="619">
        <v>8</v>
      </c>
      <c r="H1753" s="679">
        <v>1.9</v>
      </c>
      <c r="I1753" s="679"/>
      <c r="J1753" s="458">
        <f t="shared" si="29"/>
        <v>15.2</v>
      </c>
      <c r="K1753" s="107"/>
      <c r="L1753" s="11"/>
    </row>
    <row r="1754" spans="3:12" x14ac:dyDescent="0.3">
      <c r="C1754" s="677"/>
      <c r="D1754" s="143" t="s">
        <v>2297</v>
      </c>
      <c r="E1754" s="66"/>
      <c r="F1754" s="705">
        <v>-1</v>
      </c>
      <c r="G1754" s="619">
        <v>0.8</v>
      </c>
      <c r="H1754" s="679">
        <v>1.4</v>
      </c>
      <c r="I1754" s="679"/>
      <c r="J1754" s="458">
        <f t="shared" si="29"/>
        <v>-1.1199999999999999</v>
      </c>
      <c r="K1754" s="107"/>
      <c r="L1754" s="11"/>
    </row>
    <row r="1755" spans="3:12" x14ac:dyDescent="0.3">
      <c r="C1755" s="677"/>
      <c r="D1755" s="143" t="s">
        <v>2371</v>
      </c>
      <c r="E1755" s="66"/>
      <c r="F1755" s="705">
        <v>-1</v>
      </c>
      <c r="G1755" s="619">
        <v>1.2</v>
      </c>
      <c r="H1755" s="679">
        <v>0.5</v>
      </c>
      <c r="I1755" s="679"/>
      <c r="J1755" s="458">
        <f t="shared" si="29"/>
        <v>-0.6</v>
      </c>
      <c r="K1755" s="107"/>
      <c r="L1755" s="11"/>
    </row>
    <row r="1756" spans="3:12" x14ac:dyDescent="0.3">
      <c r="C1756" s="677" t="s">
        <v>1399</v>
      </c>
      <c r="D1756" s="143" t="s">
        <v>1400</v>
      </c>
      <c r="E1756" s="66" t="s">
        <v>786</v>
      </c>
      <c r="F1756" s="705">
        <v>1</v>
      </c>
      <c r="G1756" s="619">
        <v>9.9</v>
      </c>
      <c r="H1756" s="679">
        <v>1.6</v>
      </c>
      <c r="I1756" s="679"/>
      <c r="J1756" s="458">
        <f t="shared" si="29"/>
        <v>15.840000000000002</v>
      </c>
      <c r="K1756" s="107"/>
      <c r="L1756" s="11"/>
    </row>
    <row r="1757" spans="3:12" x14ac:dyDescent="0.3">
      <c r="C1757" s="677"/>
      <c r="D1757" s="143" t="s">
        <v>2297</v>
      </c>
      <c r="E1757" s="66"/>
      <c r="F1757" s="705">
        <v>-1</v>
      </c>
      <c r="G1757" s="619">
        <v>1</v>
      </c>
      <c r="H1757" s="679">
        <v>0.5</v>
      </c>
      <c r="I1757" s="679"/>
      <c r="J1757" s="458">
        <f t="shared" si="29"/>
        <v>-0.5</v>
      </c>
      <c r="K1757" s="107"/>
      <c r="L1757" s="11"/>
    </row>
    <row r="1758" spans="3:12" x14ac:dyDescent="0.3">
      <c r="C1758" s="677"/>
      <c r="D1758" s="143" t="s">
        <v>2371</v>
      </c>
      <c r="E1758" s="66"/>
      <c r="F1758" s="705">
        <v>-1</v>
      </c>
      <c r="G1758" s="619">
        <v>1.5</v>
      </c>
      <c r="H1758" s="679">
        <v>1.4</v>
      </c>
      <c r="I1758" s="679"/>
      <c r="J1758" s="458">
        <f t="shared" si="29"/>
        <v>-2.0999999999999996</v>
      </c>
      <c r="K1758" s="107"/>
      <c r="L1758" s="11"/>
    </row>
    <row r="1759" spans="3:12" x14ac:dyDescent="0.3">
      <c r="C1759" s="677" t="s">
        <v>2367</v>
      </c>
      <c r="D1759" s="143" t="s">
        <v>138</v>
      </c>
      <c r="E1759" s="66" t="s">
        <v>128</v>
      </c>
      <c r="F1759" s="705">
        <v>1</v>
      </c>
      <c r="G1759" s="619">
        <v>19.55</v>
      </c>
      <c r="H1759" s="679">
        <v>3</v>
      </c>
      <c r="I1759" s="679"/>
      <c r="J1759" s="458">
        <f t="shared" si="29"/>
        <v>58.650000000000006</v>
      </c>
      <c r="K1759" s="107"/>
      <c r="L1759" s="11"/>
    </row>
    <row r="1760" spans="3:12" x14ac:dyDescent="0.3">
      <c r="C1760" s="677"/>
      <c r="D1760" s="143" t="s">
        <v>2297</v>
      </c>
      <c r="E1760" s="66"/>
      <c r="F1760" s="705">
        <v>-2</v>
      </c>
      <c r="G1760" s="619">
        <v>1.8</v>
      </c>
      <c r="H1760" s="679">
        <v>2.5</v>
      </c>
      <c r="I1760" s="679"/>
      <c r="J1760" s="458">
        <f t="shared" si="29"/>
        <v>-9</v>
      </c>
      <c r="K1760" s="107"/>
      <c r="L1760" s="11"/>
    </row>
    <row r="1761" spans="3:12" x14ac:dyDescent="0.3">
      <c r="C1761" s="677"/>
      <c r="D1761" s="143" t="s">
        <v>2297</v>
      </c>
      <c r="E1761" s="66"/>
      <c r="F1761" s="705">
        <v>-4</v>
      </c>
      <c r="G1761" s="619">
        <v>1</v>
      </c>
      <c r="H1761" s="679">
        <v>2</v>
      </c>
      <c r="I1761" s="679"/>
      <c r="J1761" s="458">
        <f t="shared" si="29"/>
        <v>-8</v>
      </c>
      <c r="K1761" s="107"/>
      <c r="L1761" s="11"/>
    </row>
    <row r="1762" spans="3:12" x14ac:dyDescent="0.3">
      <c r="C1762" s="677"/>
      <c r="D1762" s="143" t="s">
        <v>2297</v>
      </c>
      <c r="E1762" s="66"/>
      <c r="F1762" s="705">
        <v>-2</v>
      </c>
      <c r="G1762" s="619">
        <v>0.9</v>
      </c>
      <c r="H1762" s="679">
        <v>2.5</v>
      </c>
      <c r="I1762" s="679"/>
      <c r="J1762" s="458">
        <f t="shared" si="29"/>
        <v>-4.5</v>
      </c>
      <c r="K1762" s="107"/>
      <c r="L1762" s="11"/>
    </row>
    <row r="1763" spans="3:12" x14ac:dyDescent="0.3">
      <c r="C1763" s="677"/>
      <c r="D1763" s="143" t="s">
        <v>2297</v>
      </c>
      <c r="E1763" s="66"/>
      <c r="F1763" s="705">
        <v>-1</v>
      </c>
      <c r="G1763" s="619">
        <v>0.8</v>
      </c>
      <c r="H1763" s="679">
        <v>2.5</v>
      </c>
      <c r="I1763" s="679"/>
      <c r="J1763" s="458">
        <f t="shared" si="29"/>
        <v>-2</v>
      </c>
      <c r="K1763" s="107"/>
      <c r="L1763" s="11"/>
    </row>
    <row r="1764" spans="3:12" x14ac:dyDescent="0.3">
      <c r="C1764" s="677"/>
      <c r="D1764" s="1431" t="s">
        <v>2302</v>
      </c>
      <c r="E1764" s="66"/>
      <c r="F1764" s="705">
        <v>-1</v>
      </c>
      <c r="G1764" s="619">
        <v>0.4</v>
      </c>
      <c r="H1764" s="679">
        <v>0.9</v>
      </c>
      <c r="I1764" s="679"/>
      <c r="J1764" s="458">
        <f t="shared" si="29"/>
        <v>-0.36000000000000004</v>
      </c>
      <c r="K1764" s="107"/>
      <c r="L1764" s="11"/>
    </row>
    <row r="1765" spans="3:12" x14ac:dyDescent="0.3">
      <c r="C1765" s="677" t="s">
        <v>1395</v>
      </c>
      <c r="D1765" s="143" t="s">
        <v>192</v>
      </c>
      <c r="E1765" s="66" t="s">
        <v>164</v>
      </c>
      <c r="F1765" s="705">
        <v>1</v>
      </c>
      <c r="G1765" s="619">
        <v>33.15</v>
      </c>
      <c r="H1765" s="679">
        <v>3.47</v>
      </c>
      <c r="I1765" s="679"/>
      <c r="J1765" s="458">
        <f t="shared" si="29"/>
        <v>115.0305</v>
      </c>
      <c r="K1765" s="107"/>
      <c r="L1765" s="11"/>
    </row>
    <row r="1766" spans="3:12" x14ac:dyDescent="0.3">
      <c r="C1766" s="677"/>
      <c r="D1766" s="143" t="s">
        <v>2297</v>
      </c>
      <c r="E1766" s="66"/>
      <c r="F1766" s="705">
        <v>-1</v>
      </c>
      <c r="G1766" s="619">
        <v>1.8</v>
      </c>
      <c r="H1766" s="679">
        <v>1.9</v>
      </c>
      <c r="I1766" s="679"/>
      <c r="J1766" s="458">
        <f t="shared" si="29"/>
        <v>-3.42</v>
      </c>
      <c r="K1766" s="107"/>
      <c r="L1766" s="11"/>
    </row>
    <row r="1767" spans="3:12" x14ac:dyDescent="0.3">
      <c r="C1767" s="677"/>
      <c r="D1767" s="143" t="s">
        <v>2371</v>
      </c>
      <c r="E1767" s="66"/>
      <c r="F1767" s="705">
        <v>-4</v>
      </c>
      <c r="G1767" s="619">
        <v>2.4</v>
      </c>
      <c r="H1767" s="679">
        <v>0.5</v>
      </c>
      <c r="I1767" s="679"/>
      <c r="J1767" s="458">
        <f t="shared" si="29"/>
        <v>-4.8</v>
      </c>
      <c r="K1767" s="107"/>
      <c r="L1767" s="11"/>
    </row>
    <row r="1768" spans="3:12" x14ac:dyDescent="0.3">
      <c r="C1768" s="725"/>
      <c r="D1768" s="690" t="s">
        <v>1404</v>
      </c>
      <c r="E1768" s="699"/>
      <c r="F1768" s="705"/>
      <c r="G1768" s="619"/>
      <c r="H1768" s="715"/>
      <c r="I1768" s="679"/>
      <c r="J1768" s="458"/>
      <c r="K1768" s="107"/>
      <c r="L1768" s="11"/>
    </row>
    <row r="1769" spans="3:12" x14ac:dyDescent="0.3">
      <c r="C1769" s="725" t="s">
        <v>1423</v>
      </c>
      <c r="D1769" s="117" t="s">
        <v>177</v>
      </c>
      <c r="E1769" s="699" t="s">
        <v>786</v>
      </c>
      <c r="F1769" s="705">
        <v>1</v>
      </c>
      <c r="G1769" s="619">
        <v>8</v>
      </c>
      <c r="H1769" s="715">
        <v>1.6</v>
      </c>
      <c r="I1769" s="679"/>
      <c r="J1769" s="458">
        <f t="shared" si="29"/>
        <v>12.8</v>
      </c>
      <c r="K1769" s="107"/>
      <c r="L1769" s="11"/>
    </row>
    <row r="1770" spans="3:12" x14ac:dyDescent="0.3">
      <c r="C1770" s="725"/>
      <c r="D1770" s="117" t="s">
        <v>2297</v>
      </c>
      <c r="E1770" s="699"/>
      <c r="F1770" s="705">
        <v>-1</v>
      </c>
      <c r="G1770" s="619">
        <v>0.9</v>
      </c>
      <c r="H1770" s="715">
        <v>1</v>
      </c>
      <c r="I1770" s="679"/>
      <c r="J1770" s="458">
        <f t="shared" si="29"/>
        <v>-0.9</v>
      </c>
      <c r="K1770" s="107"/>
      <c r="L1770" s="11"/>
    </row>
    <row r="1771" spans="3:12" x14ac:dyDescent="0.3">
      <c r="C1771" s="677"/>
      <c r="D1771" s="143" t="s">
        <v>2371</v>
      </c>
      <c r="E1771" s="66"/>
      <c r="F1771" s="705">
        <v>-1</v>
      </c>
      <c r="G1771" s="619">
        <v>0.9</v>
      </c>
      <c r="H1771" s="679">
        <v>0.5</v>
      </c>
      <c r="I1771" s="679"/>
      <c r="J1771" s="458">
        <f t="shared" si="29"/>
        <v>-0.45</v>
      </c>
      <c r="K1771" s="107"/>
      <c r="L1771" s="11"/>
    </row>
    <row r="1772" spans="3:12" x14ac:dyDescent="0.3">
      <c r="C1772" s="725" t="s">
        <v>2368</v>
      </c>
      <c r="D1772" s="117" t="s">
        <v>834</v>
      </c>
      <c r="E1772" s="699" t="s">
        <v>120</v>
      </c>
      <c r="F1772" s="705">
        <v>1</v>
      </c>
      <c r="G1772" s="619">
        <v>7.8</v>
      </c>
      <c r="H1772" s="715">
        <v>1.8</v>
      </c>
      <c r="I1772" s="679"/>
      <c r="J1772" s="458">
        <f t="shared" si="29"/>
        <v>14.04</v>
      </c>
      <c r="K1772" s="107"/>
      <c r="L1772" s="11"/>
    </row>
    <row r="1773" spans="3:12" x14ac:dyDescent="0.3">
      <c r="C1773" s="725"/>
      <c r="D1773" s="117" t="s">
        <v>2297</v>
      </c>
      <c r="E1773" s="699"/>
      <c r="F1773" s="705">
        <v>-1</v>
      </c>
      <c r="G1773" s="619">
        <v>0.8</v>
      </c>
      <c r="H1773" s="715">
        <v>0.8</v>
      </c>
      <c r="I1773" s="679"/>
      <c r="J1773" s="458">
        <f t="shared" si="29"/>
        <v>-0.64000000000000012</v>
      </c>
      <c r="K1773" s="107"/>
      <c r="L1773" s="11"/>
    </row>
    <row r="1774" spans="3:12" x14ac:dyDescent="0.3">
      <c r="C1774" s="677"/>
      <c r="D1774" s="143" t="s">
        <v>2371</v>
      </c>
      <c r="E1774" s="66"/>
      <c r="F1774" s="705">
        <v>-1</v>
      </c>
      <c r="G1774" s="619">
        <v>0.9</v>
      </c>
      <c r="H1774" s="679">
        <v>0.5</v>
      </c>
      <c r="I1774" s="679"/>
      <c r="J1774" s="458">
        <f t="shared" ref="J1774:J1836" si="30">PRODUCT(F1774:I1774)</f>
        <v>-0.45</v>
      </c>
      <c r="K1774" s="107"/>
      <c r="L1774" s="11"/>
    </row>
    <row r="1775" spans="3:12" x14ac:dyDescent="0.3">
      <c r="C1775" s="725" t="s">
        <v>2369</v>
      </c>
      <c r="D1775" s="117" t="s">
        <v>163</v>
      </c>
      <c r="E1775" s="699" t="s">
        <v>125</v>
      </c>
      <c r="F1775" s="705">
        <v>1</v>
      </c>
      <c r="G1775" s="619">
        <v>9.4</v>
      </c>
      <c r="H1775" s="715">
        <v>1.5</v>
      </c>
      <c r="I1775" s="679"/>
      <c r="J1775" s="458">
        <f t="shared" si="30"/>
        <v>14.100000000000001</v>
      </c>
      <c r="K1775" s="107"/>
      <c r="L1775" s="11"/>
    </row>
    <row r="1776" spans="3:12" x14ac:dyDescent="0.3">
      <c r="C1776" s="725"/>
      <c r="D1776" s="117" t="s">
        <v>2297</v>
      </c>
      <c r="E1776" s="699"/>
      <c r="F1776" s="705">
        <v>-1</v>
      </c>
      <c r="G1776" s="619">
        <v>0.9</v>
      </c>
      <c r="H1776" s="715">
        <v>0.5</v>
      </c>
      <c r="I1776" s="679"/>
      <c r="J1776" s="458">
        <f t="shared" si="30"/>
        <v>-0.45</v>
      </c>
      <c r="K1776" s="107"/>
      <c r="L1776" s="11"/>
    </row>
    <row r="1777" spans="3:12" x14ac:dyDescent="0.3">
      <c r="C1777" s="677"/>
      <c r="D1777" s="143" t="s">
        <v>2371</v>
      </c>
      <c r="E1777" s="66"/>
      <c r="F1777" s="705">
        <v>-1</v>
      </c>
      <c r="G1777" s="619">
        <v>1.2</v>
      </c>
      <c r="H1777" s="679">
        <v>0.5</v>
      </c>
      <c r="I1777" s="679"/>
      <c r="J1777" s="458">
        <f t="shared" si="30"/>
        <v>-0.6</v>
      </c>
      <c r="K1777" s="107"/>
      <c r="L1777" s="11"/>
    </row>
    <row r="1778" spans="3:12" x14ac:dyDescent="0.3">
      <c r="C1778" s="725" t="s">
        <v>1420</v>
      </c>
      <c r="D1778" s="117" t="s">
        <v>2370</v>
      </c>
      <c r="E1778" s="699" t="s">
        <v>125</v>
      </c>
      <c r="F1778" s="705">
        <v>1</v>
      </c>
      <c r="G1778" s="619">
        <v>12.2</v>
      </c>
      <c r="H1778" s="715">
        <v>1.5</v>
      </c>
      <c r="I1778" s="679"/>
      <c r="J1778" s="458">
        <f t="shared" si="30"/>
        <v>18.299999999999997</v>
      </c>
      <c r="K1778" s="107"/>
      <c r="L1778" s="11"/>
    </row>
    <row r="1779" spans="3:12" x14ac:dyDescent="0.3">
      <c r="C1779" s="725"/>
      <c r="D1779" s="117" t="s">
        <v>2297</v>
      </c>
      <c r="E1779" s="699"/>
      <c r="F1779" s="705">
        <v>-1</v>
      </c>
      <c r="G1779" s="619">
        <v>1</v>
      </c>
      <c r="H1779" s="715">
        <v>1</v>
      </c>
      <c r="I1779" s="679"/>
      <c r="J1779" s="458">
        <f t="shared" si="30"/>
        <v>-1</v>
      </c>
      <c r="K1779" s="107"/>
      <c r="L1779" s="11"/>
    </row>
    <row r="1780" spans="3:12" x14ac:dyDescent="0.3">
      <c r="C1780" s="725"/>
      <c r="D1780" s="117" t="s">
        <v>2371</v>
      </c>
      <c r="E1780" s="699"/>
      <c r="F1780" s="705">
        <v>-2</v>
      </c>
      <c r="G1780" s="619">
        <v>1.5</v>
      </c>
      <c r="H1780" s="715">
        <v>1</v>
      </c>
      <c r="I1780" s="679"/>
      <c r="J1780" s="458">
        <f t="shared" si="30"/>
        <v>-3</v>
      </c>
      <c r="K1780" s="107"/>
      <c r="L1780" s="11"/>
    </row>
    <row r="1781" spans="3:12" x14ac:dyDescent="0.3">
      <c r="C1781" s="725" t="s">
        <v>1419</v>
      </c>
      <c r="D1781" s="117" t="s">
        <v>801</v>
      </c>
      <c r="E1781" s="699" t="s">
        <v>123</v>
      </c>
      <c r="F1781" s="705">
        <v>1</v>
      </c>
      <c r="G1781" s="619">
        <v>7.5</v>
      </c>
      <c r="H1781" s="715">
        <v>2.27</v>
      </c>
      <c r="I1781" s="679"/>
      <c r="J1781" s="458">
        <f t="shared" si="30"/>
        <v>17.024999999999999</v>
      </c>
      <c r="K1781" s="107"/>
      <c r="L1781" s="11"/>
    </row>
    <row r="1782" spans="3:12" x14ac:dyDescent="0.3">
      <c r="C1782" s="677" t="s">
        <v>1413</v>
      </c>
      <c r="D1782" s="143" t="s">
        <v>122</v>
      </c>
      <c r="E1782" s="66" t="s">
        <v>120</v>
      </c>
      <c r="F1782" s="705">
        <v>1</v>
      </c>
      <c r="G1782" s="619">
        <v>7.4</v>
      </c>
      <c r="H1782" s="679">
        <v>1.8</v>
      </c>
      <c r="I1782" s="679"/>
      <c r="J1782" s="458">
        <f t="shared" si="30"/>
        <v>13.32</v>
      </c>
      <c r="K1782" s="107"/>
      <c r="L1782" s="11"/>
    </row>
    <row r="1783" spans="3:12" x14ac:dyDescent="0.3">
      <c r="C1783" s="677"/>
      <c r="D1783" s="143" t="s">
        <v>2297</v>
      </c>
      <c r="E1783" s="66"/>
      <c r="F1783" s="705">
        <v>-1</v>
      </c>
      <c r="G1783" s="619">
        <v>0.8</v>
      </c>
      <c r="H1783" s="679">
        <v>0.8</v>
      </c>
      <c r="I1783" s="679"/>
      <c r="J1783" s="458">
        <f t="shared" si="30"/>
        <v>-0.64000000000000012</v>
      </c>
      <c r="K1783" s="107"/>
      <c r="L1783" s="11"/>
    </row>
    <row r="1784" spans="3:12" x14ac:dyDescent="0.3">
      <c r="C1784" s="725"/>
      <c r="D1784" s="117" t="s">
        <v>2371</v>
      </c>
      <c r="E1784" s="699"/>
      <c r="F1784" s="705">
        <v>-1</v>
      </c>
      <c r="G1784" s="619">
        <v>1.2</v>
      </c>
      <c r="H1784" s="715">
        <v>0.5</v>
      </c>
      <c r="I1784" s="679"/>
      <c r="J1784" s="458">
        <f t="shared" si="30"/>
        <v>-0.6</v>
      </c>
      <c r="K1784" s="107"/>
      <c r="L1784" s="11"/>
    </row>
    <row r="1785" spans="3:12" x14ac:dyDescent="0.3">
      <c r="C1785" s="677" t="s">
        <v>1405</v>
      </c>
      <c r="D1785" s="143" t="s">
        <v>351</v>
      </c>
      <c r="E1785" s="66" t="s">
        <v>129</v>
      </c>
      <c r="F1785" s="705">
        <v>1</v>
      </c>
      <c r="G1785" s="619">
        <v>14</v>
      </c>
      <c r="H1785" s="679">
        <v>4.07</v>
      </c>
      <c r="I1785" s="679"/>
      <c r="J1785" s="458">
        <f t="shared" si="30"/>
        <v>56.980000000000004</v>
      </c>
      <c r="K1785" s="107"/>
      <c r="L1785" s="11"/>
    </row>
    <row r="1786" spans="3:12" x14ac:dyDescent="0.3">
      <c r="C1786" s="677"/>
      <c r="D1786" s="143" t="s">
        <v>2297</v>
      </c>
      <c r="E1786" s="66"/>
      <c r="F1786" s="705">
        <v>-1</v>
      </c>
      <c r="G1786" s="619">
        <v>1</v>
      </c>
      <c r="H1786" s="679">
        <v>2</v>
      </c>
      <c r="I1786" s="679"/>
      <c r="J1786" s="458">
        <f t="shared" si="30"/>
        <v>-2</v>
      </c>
      <c r="K1786" s="107"/>
      <c r="L1786" s="11"/>
    </row>
    <row r="1787" spans="3:12" x14ac:dyDescent="0.3">
      <c r="C1787" s="677" t="s">
        <v>1408</v>
      </c>
      <c r="D1787" s="143" t="s">
        <v>381</v>
      </c>
      <c r="E1787" s="66" t="s">
        <v>125</v>
      </c>
      <c r="F1787" s="705">
        <v>1</v>
      </c>
      <c r="G1787" s="619">
        <v>10.9</v>
      </c>
      <c r="H1787" s="679">
        <v>1.5</v>
      </c>
      <c r="I1787" s="679"/>
      <c r="J1787" s="458">
        <f t="shared" si="30"/>
        <v>16.350000000000001</v>
      </c>
      <c r="K1787" s="107"/>
      <c r="L1787" s="11"/>
    </row>
    <row r="1788" spans="3:12" x14ac:dyDescent="0.3">
      <c r="C1788" s="677"/>
      <c r="D1788" s="143" t="s">
        <v>2297</v>
      </c>
      <c r="E1788" s="66"/>
      <c r="F1788" s="705">
        <v>-1</v>
      </c>
      <c r="G1788" s="619">
        <v>0.9</v>
      </c>
      <c r="H1788" s="679">
        <v>1</v>
      </c>
      <c r="I1788" s="679"/>
      <c r="J1788" s="458">
        <f t="shared" si="30"/>
        <v>-0.9</v>
      </c>
      <c r="K1788" s="107"/>
      <c r="L1788" s="11"/>
    </row>
    <row r="1789" spans="3:12" x14ac:dyDescent="0.3">
      <c r="C1789" s="725"/>
      <c r="D1789" s="117" t="s">
        <v>2371</v>
      </c>
      <c r="E1789" s="699"/>
      <c r="F1789" s="705">
        <v>-1</v>
      </c>
      <c r="G1789" s="619">
        <v>1.2</v>
      </c>
      <c r="H1789" s="715">
        <v>0.5</v>
      </c>
      <c r="I1789" s="679"/>
      <c r="J1789" s="458">
        <f t="shared" si="30"/>
        <v>-0.6</v>
      </c>
      <c r="K1789" s="107"/>
      <c r="L1789" s="11"/>
    </row>
    <row r="1790" spans="3:12" x14ac:dyDescent="0.3">
      <c r="C1790" s="677" t="s">
        <v>1409</v>
      </c>
      <c r="D1790" s="143" t="s">
        <v>1410</v>
      </c>
      <c r="E1790" s="699" t="s">
        <v>125</v>
      </c>
      <c r="F1790" s="705">
        <v>1</v>
      </c>
      <c r="G1790" s="619">
        <v>14.7</v>
      </c>
      <c r="H1790" s="679">
        <v>1.5</v>
      </c>
      <c r="I1790" s="679"/>
      <c r="J1790" s="458">
        <f t="shared" si="30"/>
        <v>22.049999999999997</v>
      </c>
      <c r="K1790" s="107"/>
      <c r="L1790" s="11"/>
    </row>
    <row r="1791" spans="3:12" x14ac:dyDescent="0.3">
      <c r="C1791" s="677"/>
      <c r="D1791" s="143" t="s">
        <v>2297</v>
      </c>
      <c r="E1791" s="699"/>
      <c r="F1791" s="705">
        <v>-1</v>
      </c>
      <c r="G1791" s="619">
        <v>1</v>
      </c>
      <c r="H1791" s="679">
        <v>1</v>
      </c>
      <c r="I1791" s="679"/>
      <c r="J1791" s="458">
        <f t="shared" si="30"/>
        <v>-1</v>
      </c>
      <c r="K1791" s="107"/>
      <c r="L1791" s="11"/>
    </row>
    <row r="1792" spans="3:12" x14ac:dyDescent="0.3">
      <c r="C1792" s="677"/>
      <c r="D1792" s="564" t="s">
        <v>2371</v>
      </c>
      <c r="E1792" s="699"/>
      <c r="F1792" s="705">
        <v>-1</v>
      </c>
      <c r="G1792" s="619">
        <v>1.6</v>
      </c>
      <c r="H1792" s="715">
        <v>1</v>
      </c>
      <c r="I1792" s="679"/>
      <c r="J1792" s="458">
        <f t="shared" si="30"/>
        <v>-1.6</v>
      </c>
      <c r="K1792" s="107"/>
      <c r="L1792" s="11"/>
    </row>
    <row r="1793" spans="3:12" x14ac:dyDescent="0.3">
      <c r="C1793" s="725"/>
      <c r="D1793" s="117" t="s">
        <v>2371</v>
      </c>
      <c r="E1793" s="699"/>
      <c r="F1793" s="705">
        <v>-1</v>
      </c>
      <c r="G1793" s="619">
        <v>1.2</v>
      </c>
      <c r="H1793" s="715">
        <v>0.5</v>
      </c>
      <c r="I1793" s="679"/>
      <c r="J1793" s="458">
        <f t="shared" si="30"/>
        <v>-0.6</v>
      </c>
      <c r="K1793" s="107"/>
      <c r="L1793" s="11"/>
    </row>
    <row r="1794" spans="3:12" x14ac:dyDescent="0.3">
      <c r="C1794" s="677" t="s">
        <v>1411</v>
      </c>
      <c r="D1794" s="564" t="s">
        <v>144</v>
      </c>
      <c r="E1794" s="699" t="s">
        <v>125</v>
      </c>
      <c r="F1794" s="705">
        <v>1</v>
      </c>
      <c r="G1794" s="619">
        <v>11.35</v>
      </c>
      <c r="H1794" s="715">
        <v>1.5</v>
      </c>
      <c r="I1794" s="679"/>
      <c r="J1794" s="458">
        <f t="shared" si="30"/>
        <v>17.024999999999999</v>
      </c>
      <c r="K1794" s="107"/>
      <c r="L1794" s="11"/>
    </row>
    <row r="1795" spans="3:12" x14ac:dyDescent="0.3">
      <c r="C1795" s="677"/>
      <c r="D1795" s="564" t="s">
        <v>2345</v>
      </c>
      <c r="E1795" s="699"/>
      <c r="F1795" s="705">
        <v>-1</v>
      </c>
      <c r="G1795" s="619">
        <v>1.95</v>
      </c>
      <c r="H1795" s="715">
        <v>1</v>
      </c>
      <c r="I1795" s="679"/>
      <c r="J1795" s="458">
        <f t="shared" si="30"/>
        <v>-1.95</v>
      </c>
      <c r="K1795" s="107"/>
      <c r="L1795" s="11"/>
    </row>
    <row r="1796" spans="3:12" x14ac:dyDescent="0.3">
      <c r="C1796" s="677"/>
      <c r="D1796" s="564" t="s">
        <v>2345</v>
      </c>
      <c r="E1796" s="699"/>
      <c r="F1796" s="705">
        <v>-1</v>
      </c>
      <c r="G1796" s="619">
        <v>3.3</v>
      </c>
      <c r="H1796" s="715">
        <v>1</v>
      </c>
      <c r="I1796" s="679"/>
      <c r="J1796" s="458">
        <f t="shared" si="30"/>
        <v>-3.3</v>
      </c>
      <c r="K1796" s="107"/>
      <c r="L1796" s="11"/>
    </row>
    <row r="1797" spans="3:12" x14ac:dyDescent="0.3">
      <c r="C1797" s="677" t="s">
        <v>1425</v>
      </c>
      <c r="D1797" s="143" t="s">
        <v>138</v>
      </c>
      <c r="E1797" s="699" t="s">
        <v>125</v>
      </c>
      <c r="F1797" s="705">
        <v>1</v>
      </c>
      <c r="G1797" s="619">
        <v>23.05</v>
      </c>
      <c r="H1797" s="715">
        <v>1.5</v>
      </c>
      <c r="I1797" s="679"/>
      <c r="J1797" s="458">
        <f t="shared" si="30"/>
        <v>34.575000000000003</v>
      </c>
      <c r="K1797" s="107"/>
      <c r="L1797" s="11"/>
    </row>
    <row r="1798" spans="3:12" x14ac:dyDescent="0.3">
      <c r="C1798" s="680"/>
      <c r="D1798" s="564" t="s">
        <v>2297</v>
      </c>
      <c r="E1798" s="699"/>
      <c r="F1798" s="705">
        <v>-2</v>
      </c>
      <c r="G1798" s="619">
        <v>1</v>
      </c>
      <c r="H1798" s="715">
        <v>1</v>
      </c>
      <c r="I1798" s="679"/>
      <c r="J1798" s="458">
        <f t="shared" si="30"/>
        <v>-2</v>
      </c>
      <c r="K1798" s="107"/>
      <c r="L1798" s="11"/>
    </row>
    <row r="1799" spans="3:12" x14ac:dyDescent="0.3">
      <c r="C1799" s="680"/>
      <c r="D1799" s="564" t="s">
        <v>2297</v>
      </c>
      <c r="E1799" s="699"/>
      <c r="F1799" s="705">
        <v>-5</v>
      </c>
      <c r="G1799" s="619">
        <v>0.9</v>
      </c>
      <c r="H1799" s="715">
        <v>1</v>
      </c>
      <c r="I1799" s="679"/>
      <c r="J1799" s="458">
        <f t="shared" si="30"/>
        <v>-4.5</v>
      </c>
      <c r="K1799" s="107"/>
      <c r="L1799" s="11"/>
    </row>
    <row r="1800" spans="3:12" x14ac:dyDescent="0.3">
      <c r="C1800" s="677"/>
      <c r="D1800" s="143" t="s">
        <v>2297</v>
      </c>
      <c r="E1800" s="699"/>
      <c r="F1800" s="705">
        <v>-2</v>
      </c>
      <c r="G1800" s="619">
        <v>0.8</v>
      </c>
      <c r="H1800" s="715">
        <v>0.5</v>
      </c>
      <c r="I1800" s="679"/>
      <c r="J1800" s="458">
        <f t="shared" si="30"/>
        <v>-0.8</v>
      </c>
      <c r="K1800" s="107"/>
      <c r="L1800" s="11"/>
    </row>
    <row r="1801" spans="3:12" x14ac:dyDescent="0.3">
      <c r="C1801" s="677"/>
      <c r="D1801" s="143" t="s">
        <v>2371</v>
      </c>
      <c r="E1801" s="699"/>
      <c r="F1801" s="705">
        <v>-1</v>
      </c>
      <c r="G1801" s="619">
        <v>1.5</v>
      </c>
      <c r="H1801" s="715">
        <v>1</v>
      </c>
      <c r="I1801" s="679"/>
      <c r="J1801" s="458">
        <f t="shared" si="30"/>
        <v>-1.5</v>
      </c>
      <c r="K1801" s="107"/>
      <c r="L1801" s="11"/>
    </row>
    <row r="1802" spans="3:12" x14ac:dyDescent="0.3">
      <c r="C1802" s="725"/>
      <c r="D1802" s="117" t="s">
        <v>2371</v>
      </c>
      <c r="E1802" s="699"/>
      <c r="F1802" s="705">
        <v>-1</v>
      </c>
      <c r="G1802" s="619">
        <v>1.2</v>
      </c>
      <c r="H1802" s="715">
        <v>0.5</v>
      </c>
      <c r="I1802" s="679"/>
      <c r="J1802" s="458">
        <f t="shared" si="30"/>
        <v>-0.6</v>
      </c>
      <c r="K1802" s="107"/>
      <c r="L1802" s="11"/>
    </row>
    <row r="1803" spans="3:12" x14ac:dyDescent="0.3">
      <c r="C1803" s="728"/>
      <c r="D1803" s="728"/>
      <c r="E1803" s="728"/>
      <c r="F1803" s="728"/>
      <c r="G1803" s="728"/>
      <c r="H1803" s="728"/>
      <c r="I1803" s="728"/>
      <c r="J1803" s="458"/>
      <c r="K1803" s="728"/>
      <c r="L1803" s="728"/>
    </row>
    <row r="1804" spans="3:12" x14ac:dyDescent="0.3">
      <c r="C1804" s="680"/>
      <c r="D1804" s="690" t="s">
        <v>1426</v>
      </c>
      <c r="E1804" s="699"/>
      <c r="F1804" s="705"/>
      <c r="G1804" s="619"/>
      <c r="H1804" s="715"/>
      <c r="I1804" s="679"/>
      <c r="J1804" s="458"/>
      <c r="K1804" s="107"/>
      <c r="L1804" s="11"/>
    </row>
    <row r="1805" spans="3:12" x14ac:dyDescent="0.3">
      <c r="C1805" s="725" t="s">
        <v>1427</v>
      </c>
      <c r="D1805" s="117" t="s">
        <v>122</v>
      </c>
      <c r="E1805" s="699" t="s">
        <v>2373</v>
      </c>
      <c r="F1805" s="705">
        <v>1</v>
      </c>
      <c r="G1805" s="619">
        <v>6.8</v>
      </c>
      <c r="H1805" s="715">
        <v>1.6</v>
      </c>
      <c r="I1805" s="679"/>
      <c r="J1805" s="458">
        <f t="shared" si="30"/>
        <v>10.88</v>
      </c>
      <c r="K1805" s="107"/>
      <c r="L1805" s="11"/>
    </row>
    <row r="1806" spans="3:12" x14ac:dyDescent="0.3">
      <c r="C1806" s="725"/>
      <c r="D1806" s="117" t="s">
        <v>2297</v>
      </c>
      <c r="E1806" s="699"/>
      <c r="F1806" s="705">
        <v>-1</v>
      </c>
      <c r="G1806" s="619">
        <v>0.8</v>
      </c>
      <c r="H1806" s="715">
        <v>0.9</v>
      </c>
      <c r="I1806" s="679"/>
      <c r="J1806" s="458">
        <f t="shared" si="30"/>
        <v>-0.72000000000000008</v>
      </c>
      <c r="K1806" s="107"/>
      <c r="L1806" s="11"/>
    </row>
    <row r="1807" spans="3:12" x14ac:dyDescent="0.3">
      <c r="C1807" s="725"/>
      <c r="D1807" s="117" t="s">
        <v>2371</v>
      </c>
      <c r="E1807" s="699"/>
      <c r="F1807" s="705">
        <v>-1</v>
      </c>
      <c r="G1807" s="619">
        <v>0.9</v>
      </c>
      <c r="H1807" s="715">
        <v>0.5</v>
      </c>
      <c r="I1807" s="679"/>
      <c r="J1807" s="458">
        <f t="shared" si="30"/>
        <v>-0.45</v>
      </c>
      <c r="K1807" s="107"/>
      <c r="L1807" s="11"/>
    </row>
    <row r="1808" spans="3:12" x14ac:dyDescent="0.3">
      <c r="C1808" s="725" t="s">
        <v>1432</v>
      </c>
      <c r="D1808" s="117" t="s">
        <v>795</v>
      </c>
      <c r="E1808" s="699" t="s">
        <v>124</v>
      </c>
      <c r="F1808" s="705">
        <v>1</v>
      </c>
      <c r="G1808" s="619">
        <v>8.6999999999999993</v>
      </c>
      <c r="H1808" s="715">
        <v>2.7</v>
      </c>
      <c r="I1808" s="679"/>
      <c r="J1808" s="458">
        <f t="shared" si="30"/>
        <v>23.49</v>
      </c>
      <c r="K1808" s="107"/>
      <c r="L1808" s="11"/>
    </row>
    <row r="1809" spans="3:12" x14ac:dyDescent="0.3">
      <c r="C1809" s="725"/>
      <c r="D1809" s="117" t="s">
        <v>2297</v>
      </c>
      <c r="E1809" s="699"/>
      <c r="F1809" s="705">
        <v>-1</v>
      </c>
      <c r="G1809" s="619">
        <v>0.9</v>
      </c>
      <c r="H1809" s="715">
        <v>2.5</v>
      </c>
      <c r="I1809" s="679"/>
      <c r="J1809" s="458">
        <f t="shared" si="30"/>
        <v>-2.25</v>
      </c>
      <c r="K1809" s="107"/>
      <c r="L1809" s="11"/>
    </row>
    <row r="1810" spans="3:12" x14ac:dyDescent="0.3">
      <c r="C1810" s="725"/>
      <c r="D1810" s="117" t="s">
        <v>2371</v>
      </c>
      <c r="E1810" s="699"/>
      <c r="F1810" s="705">
        <v>-1</v>
      </c>
      <c r="G1810" s="619">
        <v>1.6</v>
      </c>
      <c r="H1810" s="715">
        <v>1.6</v>
      </c>
      <c r="I1810" s="679"/>
      <c r="J1810" s="458">
        <f t="shared" si="30"/>
        <v>-2.5600000000000005</v>
      </c>
      <c r="K1810" s="107"/>
      <c r="L1810" s="11"/>
    </row>
    <row r="1811" spans="3:12" x14ac:dyDescent="0.3">
      <c r="C1811" s="725"/>
      <c r="D1811" s="117" t="s">
        <v>2371</v>
      </c>
      <c r="E1811" s="699"/>
      <c r="F1811" s="705">
        <v>-1</v>
      </c>
      <c r="G1811" s="619">
        <v>0.8</v>
      </c>
      <c r="H1811" s="715">
        <v>1.6</v>
      </c>
      <c r="I1811" s="679"/>
      <c r="J1811" s="458">
        <f t="shared" si="30"/>
        <v>-1.2800000000000002</v>
      </c>
      <c r="K1811" s="107"/>
      <c r="L1811" s="11"/>
    </row>
    <row r="1812" spans="3:12" x14ac:dyDescent="0.3">
      <c r="C1812" s="725" t="s">
        <v>1434</v>
      </c>
      <c r="D1812" s="117" t="s">
        <v>795</v>
      </c>
      <c r="E1812" s="699" t="s">
        <v>124</v>
      </c>
      <c r="F1812" s="705">
        <v>1</v>
      </c>
      <c r="G1812" s="619">
        <v>8.6</v>
      </c>
      <c r="H1812" s="715">
        <v>3.2</v>
      </c>
      <c r="I1812" s="679"/>
      <c r="J1812" s="458">
        <f t="shared" si="30"/>
        <v>27.52</v>
      </c>
      <c r="K1812" s="107"/>
      <c r="L1812" s="11"/>
    </row>
    <row r="1813" spans="3:12" x14ac:dyDescent="0.3">
      <c r="C1813" s="677"/>
      <c r="D1813" s="117" t="s">
        <v>2297</v>
      </c>
      <c r="E1813" s="699"/>
      <c r="F1813" s="705">
        <v>-1</v>
      </c>
      <c r="G1813" s="619">
        <v>0.9</v>
      </c>
      <c r="H1813" s="715">
        <v>2.5</v>
      </c>
      <c r="I1813" s="679"/>
      <c r="J1813" s="458">
        <f t="shared" si="30"/>
        <v>-2.25</v>
      </c>
      <c r="K1813" s="107"/>
      <c r="L1813" s="11"/>
    </row>
    <row r="1814" spans="3:12" x14ac:dyDescent="0.3">
      <c r="C1814" s="725"/>
      <c r="D1814" s="117" t="s">
        <v>2371</v>
      </c>
      <c r="E1814" s="699"/>
      <c r="F1814" s="705">
        <v>-1</v>
      </c>
      <c r="G1814" s="619">
        <v>1.6</v>
      </c>
      <c r="H1814" s="715">
        <v>1.6</v>
      </c>
      <c r="I1814" s="679"/>
      <c r="J1814" s="458">
        <f t="shared" si="30"/>
        <v>-2.5600000000000005</v>
      </c>
      <c r="K1814" s="107"/>
      <c r="L1814" s="11"/>
    </row>
    <row r="1815" spans="3:12" x14ac:dyDescent="0.3">
      <c r="C1815" s="725"/>
      <c r="D1815" s="117" t="s">
        <v>2371</v>
      </c>
      <c r="E1815" s="699"/>
      <c r="F1815" s="705">
        <v>-1</v>
      </c>
      <c r="G1815" s="619">
        <v>1.2</v>
      </c>
      <c r="H1815" s="715">
        <v>1.6</v>
      </c>
      <c r="I1815" s="679"/>
      <c r="J1815" s="458">
        <f t="shared" si="30"/>
        <v>-1.92</v>
      </c>
      <c r="K1815" s="107"/>
      <c r="L1815" s="11"/>
    </row>
    <row r="1816" spans="3:12" x14ac:dyDescent="0.3">
      <c r="C1816" s="725" t="s">
        <v>1439</v>
      </c>
      <c r="D1816" s="117" t="s">
        <v>122</v>
      </c>
      <c r="E1816" s="699" t="s">
        <v>2373</v>
      </c>
      <c r="F1816" s="705">
        <v>1</v>
      </c>
      <c r="G1816" s="619">
        <v>6.4</v>
      </c>
      <c r="H1816" s="715">
        <v>2.1</v>
      </c>
      <c r="I1816" s="679"/>
      <c r="J1816" s="458">
        <f t="shared" si="30"/>
        <v>13.440000000000001</v>
      </c>
      <c r="K1816" s="107"/>
      <c r="L1816" s="11"/>
    </row>
    <row r="1817" spans="3:12" x14ac:dyDescent="0.3">
      <c r="C1817" s="725"/>
      <c r="D1817" s="117" t="s">
        <v>2297</v>
      </c>
      <c r="E1817" s="699"/>
      <c r="F1817" s="705">
        <v>-1</v>
      </c>
      <c r="G1817" s="619">
        <v>0.8</v>
      </c>
      <c r="H1817" s="715">
        <v>0.9</v>
      </c>
      <c r="I1817" s="679"/>
      <c r="J1817" s="458">
        <f t="shared" si="30"/>
        <v>-0.72000000000000008</v>
      </c>
      <c r="K1817" s="107"/>
      <c r="L1817" s="11"/>
    </row>
    <row r="1818" spans="3:12" x14ac:dyDescent="0.3">
      <c r="C1818" s="725"/>
      <c r="D1818" s="117" t="s">
        <v>2371</v>
      </c>
      <c r="E1818" s="699"/>
      <c r="F1818" s="705">
        <v>-1</v>
      </c>
      <c r="G1818" s="619">
        <v>0.9</v>
      </c>
      <c r="H1818" s="715">
        <v>0.5</v>
      </c>
      <c r="I1818" s="679"/>
      <c r="J1818" s="458">
        <f t="shared" si="30"/>
        <v>-0.45</v>
      </c>
      <c r="K1818" s="107"/>
      <c r="L1818" s="11"/>
    </row>
    <row r="1819" spans="3:12" x14ac:dyDescent="0.3">
      <c r="C1819" s="725" t="s">
        <v>1446</v>
      </c>
      <c r="D1819" s="117" t="s">
        <v>1447</v>
      </c>
      <c r="E1819" s="699" t="s">
        <v>129</v>
      </c>
      <c r="F1819" s="705">
        <v>1</v>
      </c>
      <c r="G1819" s="619">
        <v>8</v>
      </c>
      <c r="H1819" s="715">
        <v>3.2</v>
      </c>
      <c r="I1819" s="679"/>
      <c r="J1819" s="458">
        <f t="shared" si="30"/>
        <v>25.6</v>
      </c>
      <c r="K1819" s="107"/>
      <c r="L1819" s="11"/>
    </row>
    <row r="1820" spans="3:12" x14ac:dyDescent="0.3">
      <c r="C1820" s="725"/>
      <c r="D1820" s="117" t="s">
        <v>2297</v>
      </c>
      <c r="E1820" s="699"/>
      <c r="F1820" s="705">
        <v>-1</v>
      </c>
      <c r="G1820" s="619">
        <v>0.8</v>
      </c>
      <c r="H1820" s="715">
        <v>2</v>
      </c>
      <c r="I1820" s="679"/>
      <c r="J1820" s="458">
        <f t="shared" si="30"/>
        <v>-1.6</v>
      </c>
      <c r="K1820" s="107"/>
      <c r="L1820" s="11"/>
    </row>
    <row r="1821" spans="3:12" x14ac:dyDescent="0.3">
      <c r="C1821" s="725"/>
      <c r="D1821" s="117"/>
      <c r="E1821" s="699"/>
      <c r="F1821" s="705"/>
      <c r="G1821" s="619"/>
      <c r="H1821" s="715"/>
      <c r="I1821" s="679"/>
      <c r="J1821" s="458"/>
      <c r="K1821" s="107"/>
      <c r="L1821" s="11"/>
    </row>
    <row r="1822" spans="3:12" x14ac:dyDescent="0.3">
      <c r="C1822" s="725"/>
      <c r="D1822" s="690" t="s">
        <v>1450</v>
      </c>
      <c r="E1822" s="699"/>
      <c r="F1822" s="705"/>
      <c r="G1822" s="619"/>
      <c r="H1822" s="715"/>
      <c r="I1822" s="679"/>
      <c r="J1822" s="458"/>
      <c r="K1822" s="107"/>
      <c r="L1822" s="11"/>
    </row>
    <row r="1823" spans="3:12" x14ac:dyDescent="0.3">
      <c r="C1823" s="725" t="s">
        <v>1451</v>
      </c>
      <c r="D1823" s="117" t="s">
        <v>795</v>
      </c>
      <c r="E1823" s="699" t="s">
        <v>124</v>
      </c>
      <c r="F1823" s="705">
        <v>1</v>
      </c>
      <c r="G1823" s="619">
        <v>8.1999999999999993</v>
      </c>
      <c r="H1823" s="715">
        <v>2.85</v>
      </c>
      <c r="I1823" s="679"/>
      <c r="J1823" s="458">
        <f t="shared" si="30"/>
        <v>23.369999999999997</v>
      </c>
      <c r="K1823" s="107"/>
      <c r="L1823" s="11"/>
    </row>
    <row r="1824" spans="3:12" x14ac:dyDescent="0.3">
      <c r="C1824" s="725"/>
      <c r="D1824" s="117" t="s">
        <v>2297</v>
      </c>
      <c r="E1824" s="699"/>
      <c r="F1824" s="705">
        <v>-1</v>
      </c>
      <c r="G1824" s="619">
        <v>0.9</v>
      </c>
      <c r="H1824" s="715">
        <v>2.5</v>
      </c>
      <c r="I1824" s="679"/>
      <c r="J1824" s="458">
        <f t="shared" si="30"/>
        <v>-2.25</v>
      </c>
      <c r="K1824" s="107"/>
      <c r="L1824" s="11"/>
    </row>
    <row r="1825" spans="3:12" x14ac:dyDescent="0.3">
      <c r="C1825" s="725"/>
      <c r="D1825" s="117" t="s">
        <v>2371</v>
      </c>
      <c r="E1825" s="699"/>
      <c r="F1825" s="705">
        <v>-1</v>
      </c>
      <c r="G1825" s="619">
        <v>1.6</v>
      </c>
      <c r="H1825" s="715">
        <v>1.6</v>
      </c>
      <c r="I1825" s="679"/>
      <c r="J1825" s="458">
        <f t="shared" si="30"/>
        <v>-2.5600000000000005</v>
      </c>
      <c r="K1825" s="107"/>
      <c r="L1825" s="11"/>
    </row>
    <row r="1826" spans="3:12" x14ac:dyDescent="0.3">
      <c r="C1826" s="725"/>
      <c r="D1826" s="117" t="s">
        <v>2371</v>
      </c>
      <c r="E1826" s="699"/>
      <c r="F1826" s="705">
        <v>-1</v>
      </c>
      <c r="G1826" s="619">
        <v>1.2</v>
      </c>
      <c r="H1826" s="715">
        <v>1.6</v>
      </c>
      <c r="I1826" s="679"/>
      <c r="J1826" s="458">
        <f t="shared" si="30"/>
        <v>-1.92</v>
      </c>
      <c r="K1826" s="107"/>
      <c r="L1826" s="11"/>
    </row>
    <row r="1827" spans="3:12" x14ac:dyDescent="0.3">
      <c r="C1827" s="725" t="s">
        <v>2186</v>
      </c>
      <c r="D1827" s="117" t="s">
        <v>122</v>
      </c>
      <c r="E1827" s="699" t="s">
        <v>2373</v>
      </c>
      <c r="F1827" s="705">
        <v>1</v>
      </c>
      <c r="G1827" s="619">
        <v>6</v>
      </c>
      <c r="H1827" s="715">
        <v>1.75</v>
      </c>
      <c r="I1827" s="679"/>
      <c r="J1827" s="458">
        <f t="shared" si="30"/>
        <v>10.5</v>
      </c>
      <c r="K1827" s="107"/>
      <c r="L1827" s="11"/>
    </row>
    <row r="1828" spans="3:12" x14ac:dyDescent="0.3">
      <c r="C1828" s="677"/>
      <c r="D1828" s="117" t="s">
        <v>2297</v>
      </c>
      <c r="E1828" s="699"/>
      <c r="F1828" s="705">
        <v>-1</v>
      </c>
      <c r="G1828" s="619">
        <v>0.8</v>
      </c>
      <c r="H1828" s="715">
        <v>0.9</v>
      </c>
      <c r="I1828" s="679"/>
      <c r="J1828" s="458">
        <f t="shared" si="30"/>
        <v>-0.72000000000000008</v>
      </c>
      <c r="K1828" s="107"/>
      <c r="L1828" s="11"/>
    </row>
    <row r="1829" spans="3:12" x14ac:dyDescent="0.3">
      <c r="C1829" s="725"/>
      <c r="D1829" s="117" t="s">
        <v>2371</v>
      </c>
      <c r="E1829" s="699"/>
      <c r="F1829" s="705">
        <v>-1</v>
      </c>
      <c r="G1829" s="619">
        <v>0.9</v>
      </c>
      <c r="H1829" s="715">
        <v>0.5</v>
      </c>
      <c r="I1829" s="679"/>
      <c r="J1829" s="458">
        <f t="shared" si="30"/>
        <v>-0.45</v>
      </c>
      <c r="K1829" s="107"/>
      <c r="L1829" s="11"/>
    </row>
    <row r="1830" spans="3:12" x14ac:dyDescent="0.3">
      <c r="C1830" s="677" t="s">
        <v>2228</v>
      </c>
      <c r="D1830" s="143" t="s">
        <v>795</v>
      </c>
      <c r="E1830" s="66" t="s">
        <v>124</v>
      </c>
      <c r="F1830" s="705">
        <v>1</v>
      </c>
      <c r="G1830" s="619">
        <v>8.1999999999999993</v>
      </c>
      <c r="H1830" s="679">
        <v>2.85</v>
      </c>
      <c r="I1830" s="679"/>
      <c r="J1830" s="458">
        <f t="shared" si="30"/>
        <v>23.369999999999997</v>
      </c>
      <c r="K1830" s="107"/>
      <c r="L1830" s="11"/>
    </row>
    <row r="1831" spans="3:12" x14ac:dyDescent="0.3">
      <c r="C1831" s="677"/>
      <c r="D1831" s="143" t="s">
        <v>2297</v>
      </c>
      <c r="E1831" s="66"/>
      <c r="F1831" s="705">
        <v>-1</v>
      </c>
      <c r="G1831" s="619">
        <v>0.9</v>
      </c>
      <c r="H1831" s="679">
        <v>2.5</v>
      </c>
      <c r="I1831" s="679"/>
      <c r="J1831" s="458">
        <f t="shared" si="30"/>
        <v>-2.25</v>
      </c>
      <c r="K1831" s="107"/>
      <c r="L1831" s="11"/>
    </row>
    <row r="1832" spans="3:12" x14ac:dyDescent="0.3">
      <c r="C1832" s="725"/>
      <c r="D1832" s="117" t="s">
        <v>2371</v>
      </c>
      <c r="E1832" s="699"/>
      <c r="F1832" s="705">
        <v>-1</v>
      </c>
      <c r="G1832" s="619">
        <v>1.6</v>
      </c>
      <c r="H1832" s="715">
        <v>1.6</v>
      </c>
      <c r="I1832" s="679"/>
      <c r="J1832" s="458">
        <f t="shared" si="30"/>
        <v>-2.5600000000000005</v>
      </c>
      <c r="K1832" s="107"/>
      <c r="L1832" s="11"/>
    </row>
    <row r="1833" spans="3:12" x14ac:dyDescent="0.3">
      <c r="C1833" s="725"/>
      <c r="D1833" s="117" t="s">
        <v>2371</v>
      </c>
      <c r="E1833" s="699"/>
      <c r="F1833" s="705">
        <v>-1</v>
      </c>
      <c r="G1833" s="619">
        <v>0.8</v>
      </c>
      <c r="H1833" s="715">
        <v>1.6</v>
      </c>
      <c r="I1833" s="679"/>
      <c r="J1833" s="458">
        <f t="shared" si="30"/>
        <v>-1.2800000000000002</v>
      </c>
      <c r="K1833" s="107"/>
      <c r="L1833" s="11"/>
    </row>
    <row r="1834" spans="3:12" x14ac:dyDescent="0.3">
      <c r="C1834" s="677" t="s">
        <v>2187</v>
      </c>
      <c r="D1834" s="143" t="s">
        <v>122</v>
      </c>
      <c r="E1834" s="66" t="s">
        <v>2373</v>
      </c>
      <c r="F1834" s="705">
        <v>1</v>
      </c>
      <c r="G1834" s="619">
        <v>6.4</v>
      </c>
      <c r="H1834" s="679">
        <v>1.75</v>
      </c>
      <c r="I1834" s="679"/>
      <c r="J1834" s="458">
        <f t="shared" si="30"/>
        <v>11.200000000000001</v>
      </c>
      <c r="K1834" s="107"/>
      <c r="L1834" s="11"/>
    </row>
    <row r="1835" spans="3:12" x14ac:dyDescent="0.3">
      <c r="C1835" s="680"/>
      <c r="D1835" s="143" t="s">
        <v>2297</v>
      </c>
      <c r="E1835" s="66"/>
      <c r="F1835" s="705">
        <v>-1</v>
      </c>
      <c r="G1835" s="619">
        <v>0.8</v>
      </c>
      <c r="H1835" s="679">
        <v>0.9</v>
      </c>
      <c r="I1835" s="679"/>
      <c r="J1835" s="458">
        <f t="shared" si="30"/>
        <v>-0.72000000000000008</v>
      </c>
      <c r="K1835" s="107"/>
      <c r="L1835" s="11"/>
    </row>
    <row r="1836" spans="3:12" x14ac:dyDescent="0.3">
      <c r="C1836" s="725"/>
      <c r="D1836" s="117" t="s">
        <v>2371</v>
      </c>
      <c r="E1836" s="699"/>
      <c r="F1836" s="705">
        <v>-1</v>
      </c>
      <c r="G1836" s="619">
        <v>0.9</v>
      </c>
      <c r="H1836" s="715">
        <v>0.5</v>
      </c>
      <c r="I1836" s="679"/>
      <c r="J1836" s="458">
        <f t="shared" si="30"/>
        <v>-0.45</v>
      </c>
      <c r="K1836" s="107"/>
      <c r="L1836" s="11"/>
    </row>
    <row r="1837" spans="3:12" x14ac:dyDescent="0.3">
      <c r="C1837" s="728"/>
      <c r="D1837" s="728"/>
      <c r="E1837" s="728"/>
      <c r="F1837" s="728"/>
      <c r="G1837" s="728"/>
      <c r="H1837" s="728"/>
      <c r="I1837" s="728"/>
      <c r="J1837" s="458"/>
      <c r="K1837" s="728"/>
      <c r="L1837" s="728"/>
    </row>
    <row r="1838" spans="3:12" x14ac:dyDescent="0.3">
      <c r="C1838" s="677"/>
      <c r="D1838" s="724" t="s">
        <v>200</v>
      </c>
      <c r="E1838" s="16"/>
      <c r="F1838" s="678"/>
      <c r="G1838" s="619"/>
      <c r="H1838" s="679"/>
      <c r="I1838" s="679"/>
      <c r="J1838" s="458"/>
      <c r="K1838" s="113"/>
      <c r="L1838" s="12"/>
    </row>
    <row r="1839" spans="3:12" x14ac:dyDescent="0.3">
      <c r="C1839" s="677"/>
      <c r="D1839" s="690" t="s">
        <v>1510</v>
      </c>
      <c r="E1839" s="700"/>
      <c r="F1839" s="678"/>
      <c r="G1839" s="619"/>
      <c r="H1839" s="715"/>
      <c r="I1839" s="679"/>
      <c r="J1839" s="458"/>
      <c r="K1839" s="113"/>
      <c r="L1839" s="12"/>
    </row>
    <row r="1840" spans="3:12" x14ac:dyDescent="0.3">
      <c r="C1840" s="725" t="s">
        <v>1465</v>
      </c>
      <c r="D1840" s="117" t="s">
        <v>122</v>
      </c>
      <c r="E1840" s="699" t="s">
        <v>121</v>
      </c>
      <c r="F1840" s="705">
        <v>1</v>
      </c>
      <c r="G1840" s="619">
        <v>9</v>
      </c>
      <c r="H1840" s="715">
        <v>1.2</v>
      </c>
      <c r="I1840" s="679"/>
      <c r="J1840" s="458">
        <f t="shared" ref="J1840:J1903" si="31">PRODUCT(F1840:I1840)</f>
        <v>10.799999999999999</v>
      </c>
      <c r="K1840" s="107"/>
      <c r="L1840" s="11"/>
    </row>
    <row r="1841" spans="3:12" x14ac:dyDescent="0.3">
      <c r="C1841" s="677"/>
      <c r="D1841" s="143" t="s">
        <v>2297</v>
      </c>
      <c r="E1841" s="699"/>
      <c r="F1841" s="705">
        <v>-1</v>
      </c>
      <c r="G1841" s="619">
        <v>0.9</v>
      </c>
      <c r="H1841" s="715">
        <v>0.2</v>
      </c>
      <c r="I1841" s="679"/>
      <c r="J1841" s="458">
        <f t="shared" si="31"/>
        <v>-0.18000000000000002</v>
      </c>
      <c r="K1841" s="107"/>
      <c r="L1841" s="11"/>
    </row>
    <row r="1842" spans="3:12" x14ac:dyDescent="0.3">
      <c r="C1842" s="677" t="s">
        <v>1481</v>
      </c>
      <c r="D1842" s="117" t="s">
        <v>2497</v>
      </c>
      <c r="E1842" s="699" t="s">
        <v>793</v>
      </c>
      <c r="F1842" s="705">
        <v>1</v>
      </c>
      <c r="G1842" s="619">
        <v>17.3</v>
      </c>
      <c r="H1842" s="715">
        <v>1</v>
      </c>
      <c r="I1842" s="679"/>
      <c r="J1842" s="458">
        <f t="shared" si="31"/>
        <v>17.3</v>
      </c>
      <c r="K1842" s="107"/>
      <c r="L1842" s="11"/>
    </row>
    <row r="1843" spans="3:12" x14ac:dyDescent="0.3">
      <c r="C1843" s="677" t="s">
        <v>1479</v>
      </c>
      <c r="D1843" s="117" t="s">
        <v>1480</v>
      </c>
      <c r="E1843" s="699" t="s">
        <v>125</v>
      </c>
      <c r="F1843" s="705">
        <v>1</v>
      </c>
      <c r="G1843" s="619">
        <v>10.15</v>
      </c>
      <c r="H1843" s="715">
        <v>1.5</v>
      </c>
      <c r="I1843" s="679"/>
      <c r="J1843" s="458">
        <f t="shared" si="31"/>
        <v>15.225000000000001</v>
      </c>
      <c r="K1843" s="107"/>
      <c r="L1843" s="11"/>
    </row>
    <row r="1844" spans="3:12" x14ac:dyDescent="0.3">
      <c r="C1844" s="725"/>
      <c r="D1844" s="117" t="s">
        <v>2297</v>
      </c>
      <c r="E1844" s="699"/>
      <c r="F1844" s="705">
        <v>-1</v>
      </c>
      <c r="G1844" s="619">
        <v>1.4</v>
      </c>
      <c r="H1844" s="715">
        <v>0.5</v>
      </c>
      <c r="I1844" s="679"/>
      <c r="J1844" s="458">
        <f t="shared" si="31"/>
        <v>-0.7</v>
      </c>
      <c r="K1844" s="107"/>
      <c r="L1844" s="11"/>
    </row>
    <row r="1845" spans="3:12" x14ac:dyDescent="0.3">
      <c r="C1845" s="677" t="s">
        <v>2273</v>
      </c>
      <c r="D1845" s="143" t="s">
        <v>1477</v>
      </c>
      <c r="E1845" s="699" t="s">
        <v>125</v>
      </c>
      <c r="F1845" s="705">
        <v>1</v>
      </c>
      <c r="G1845" s="619">
        <v>11.45</v>
      </c>
      <c r="H1845" s="715">
        <v>1.5</v>
      </c>
      <c r="I1845" s="679"/>
      <c r="J1845" s="458">
        <f t="shared" si="31"/>
        <v>17.174999999999997</v>
      </c>
      <c r="K1845" s="107"/>
      <c r="L1845" s="11"/>
    </row>
    <row r="1846" spans="3:12" x14ac:dyDescent="0.3">
      <c r="C1846" s="677"/>
      <c r="D1846" s="143" t="s">
        <v>2371</v>
      </c>
      <c r="E1846" s="699"/>
      <c r="F1846" s="705">
        <v>-1</v>
      </c>
      <c r="G1846" s="619">
        <v>2.7</v>
      </c>
      <c r="H1846" s="715">
        <v>1</v>
      </c>
      <c r="I1846" s="679"/>
      <c r="J1846" s="458">
        <f t="shared" si="31"/>
        <v>-2.7</v>
      </c>
      <c r="K1846" s="107"/>
      <c r="L1846" s="11"/>
    </row>
    <row r="1847" spans="3:12" x14ac:dyDescent="0.3">
      <c r="C1847" s="677"/>
      <c r="D1847" s="143" t="s">
        <v>2371</v>
      </c>
      <c r="E1847" s="699"/>
      <c r="F1847" s="705">
        <v>-1</v>
      </c>
      <c r="G1847" s="619">
        <v>1.5</v>
      </c>
      <c r="H1847" s="715">
        <v>1</v>
      </c>
      <c r="I1847" s="679"/>
      <c r="J1847" s="458">
        <f t="shared" si="31"/>
        <v>-1.5</v>
      </c>
      <c r="K1847" s="107"/>
      <c r="L1847" s="11"/>
    </row>
    <row r="1848" spans="3:12" x14ac:dyDescent="0.3">
      <c r="C1848" s="677" t="s">
        <v>1466</v>
      </c>
      <c r="D1848" s="143" t="s">
        <v>2498</v>
      </c>
      <c r="E1848" s="699" t="s">
        <v>793</v>
      </c>
      <c r="F1848" s="705">
        <v>1</v>
      </c>
      <c r="G1848" s="619">
        <v>34</v>
      </c>
      <c r="H1848" s="715">
        <v>1</v>
      </c>
      <c r="I1848" s="679"/>
      <c r="J1848" s="458">
        <f t="shared" si="31"/>
        <v>34</v>
      </c>
      <c r="K1848" s="107"/>
      <c r="L1848" s="11"/>
    </row>
    <row r="1849" spans="3:12" x14ac:dyDescent="0.3">
      <c r="C1849" s="725"/>
      <c r="D1849" s="117" t="s">
        <v>2297</v>
      </c>
      <c r="E1849" s="699"/>
      <c r="F1849" s="705">
        <v>-1</v>
      </c>
      <c r="G1849" s="619">
        <v>1.6</v>
      </c>
      <c r="H1849" s="715">
        <v>0.5</v>
      </c>
      <c r="I1849" s="679"/>
      <c r="J1849" s="458">
        <f t="shared" si="31"/>
        <v>-0.8</v>
      </c>
      <c r="K1849" s="107"/>
      <c r="L1849" s="11"/>
    </row>
    <row r="1850" spans="3:12" x14ac:dyDescent="0.3">
      <c r="C1850" s="725"/>
      <c r="D1850" s="117" t="s">
        <v>2297</v>
      </c>
      <c r="E1850" s="699"/>
      <c r="F1850" s="705">
        <v>-1</v>
      </c>
      <c r="G1850" s="619">
        <v>0.9</v>
      </c>
      <c r="H1850" s="715">
        <v>0.5</v>
      </c>
      <c r="I1850" s="679"/>
      <c r="J1850" s="458">
        <f t="shared" si="31"/>
        <v>-0.45</v>
      </c>
      <c r="K1850" s="107"/>
      <c r="L1850" s="11"/>
    </row>
    <row r="1851" spans="3:12" x14ac:dyDescent="0.3">
      <c r="C1851" s="677"/>
      <c r="D1851" s="143" t="s">
        <v>2371</v>
      </c>
      <c r="E1851" s="699"/>
      <c r="F1851" s="705">
        <v>-1</v>
      </c>
      <c r="G1851" s="619">
        <v>2.7</v>
      </c>
      <c r="H1851" s="715">
        <v>0.5</v>
      </c>
      <c r="I1851" s="679"/>
      <c r="J1851" s="458">
        <f t="shared" si="31"/>
        <v>-1.35</v>
      </c>
      <c r="K1851" s="107"/>
      <c r="L1851" s="11"/>
    </row>
    <row r="1852" spans="3:12" x14ac:dyDescent="0.3">
      <c r="C1852" s="677"/>
      <c r="D1852" s="143" t="s">
        <v>2371</v>
      </c>
      <c r="E1852" s="699"/>
      <c r="F1852" s="705">
        <v>-1</v>
      </c>
      <c r="G1852" s="619">
        <v>2.4</v>
      </c>
      <c r="H1852" s="715">
        <v>0.5</v>
      </c>
      <c r="I1852" s="679"/>
      <c r="J1852" s="458">
        <f t="shared" si="31"/>
        <v>-1.2</v>
      </c>
      <c r="K1852" s="107"/>
      <c r="L1852" s="11"/>
    </row>
    <row r="1853" spans="3:12" x14ac:dyDescent="0.3">
      <c r="C1853" s="677"/>
      <c r="D1853" s="143" t="s">
        <v>2371</v>
      </c>
      <c r="E1853" s="699"/>
      <c r="F1853" s="705">
        <v>-1</v>
      </c>
      <c r="G1853" s="619">
        <v>1.5</v>
      </c>
      <c r="H1853" s="715">
        <v>0.5</v>
      </c>
      <c r="I1853" s="679"/>
      <c r="J1853" s="458">
        <f t="shared" si="31"/>
        <v>-0.75</v>
      </c>
      <c r="K1853" s="107"/>
      <c r="L1853" s="11"/>
    </row>
    <row r="1854" spans="3:12" x14ac:dyDescent="0.3">
      <c r="C1854" s="677" t="s">
        <v>2164</v>
      </c>
      <c r="D1854" s="143" t="s">
        <v>138</v>
      </c>
      <c r="E1854" s="699" t="s">
        <v>125</v>
      </c>
      <c r="F1854" s="705">
        <v>1</v>
      </c>
      <c r="G1854" s="619">
        <v>47.9</v>
      </c>
      <c r="H1854" s="715">
        <v>1.5</v>
      </c>
      <c r="I1854" s="679"/>
      <c r="J1854" s="458">
        <f t="shared" si="31"/>
        <v>71.849999999999994</v>
      </c>
      <c r="K1854" s="107"/>
      <c r="L1854" s="11"/>
    </row>
    <row r="1855" spans="3:12" x14ac:dyDescent="0.3">
      <c r="C1855" s="725"/>
      <c r="D1855" s="117" t="s">
        <v>2297</v>
      </c>
      <c r="E1855" s="699"/>
      <c r="F1855" s="705">
        <v>-1</v>
      </c>
      <c r="G1855" s="619">
        <v>1.8</v>
      </c>
      <c r="H1855" s="715">
        <v>0.5</v>
      </c>
      <c r="I1855" s="679"/>
      <c r="J1855" s="458">
        <f t="shared" si="31"/>
        <v>-0.9</v>
      </c>
      <c r="K1855" s="107"/>
      <c r="L1855" s="11"/>
    </row>
    <row r="1856" spans="3:12" x14ac:dyDescent="0.3">
      <c r="C1856" s="725"/>
      <c r="D1856" s="117" t="s">
        <v>2297</v>
      </c>
      <c r="E1856" s="699"/>
      <c r="F1856" s="705">
        <v>-1</v>
      </c>
      <c r="G1856" s="619">
        <v>1.6</v>
      </c>
      <c r="H1856" s="715">
        <v>1</v>
      </c>
      <c r="I1856" s="679"/>
      <c r="J1856" s="458">
        <f t="shared" si="31"/>
        <v>-1.6</v>
      </c>
      <c r="K1856" s="107"/>
      <c r="L1856" s="11"/>
    </row>
    <row r="1857" spans="3:12" x14ac:dyDescent="0.3">
      <c r="C1857" s="677"/>
      <c r="D1857" s="117" t="s">
        <v>2297</v>
      </c>
      <c r="E1857" s="699"/>
      <c r="F1857" s="705">
        <v>-1</v>
      </c>
      <c r="G1857" s="619">
        <v>1.4</v>
      </c>
      <c r="H1857" s="715">
        <v>0.5</v>
      </c>
      <c r="I1857" s="679"/>
      <c r="J1857" s="458">
        <f t="shared" si="31"/>
        <v>-0.7</v>
      </c>
      <c r="K1857" s="107"/>
      <c r="L1857" s="11"/>
    </row>
    <row r="1858" spans="3:12" x14ac:dyDescent="0.3">
      <c r="C1858" s="677"/>
      <c r="D1858" s="117" t="s">
        <v>2297</v>
      </c>
      <c r="E1858" s="699"/>
      <c r="F1858" s="705">
        <v>-2</v>
      </c>
      <c r="G1858" s="619">
        <v>1.2</v>
      </c>
      <c r="H1858" s="715">
        <v>1</v>
      </c>
      <c r="I1858" s="679"/>
      <c r="J1858" s="458">
        <f t="shared" si="31"/>
        <v>-2.4</v>
      </c>
      <c r="K1858" s="107"/>
      <c r="L1858" s="11"/>
    </row>
    <row r="1859" spans="3:12" x14ac:dyDescent="0.3">
      <c r="C1859" s="677"/>
      <c r="D1859" s="143" t="s">
        <v>2297</v>
      </c>
      <c r="E1859" s="699"/>
      <c r="F1859" s="705">
        <v>-3</v>
      </c>
      <c r="G1859" s="619">
        <v>1</v>
      </c>
      <c r="H1859" s="715">
        <v>0.5</v>
      </c>
      <c r="I1859" s="679"/>
      <c r="J1859" s="458">
        <f t="shared" si="31"/>
        <v>-1.5</v>
      </c>
      <c r="K1859" s="107"/>
      <c r="L1859" s="11"/>
    </row>
    <row r="1860" spans="3:12" x14ac:dyDescent="0.3">
      <c r="C1860" s="677"/>
      <c r="D1860" s="143" t="s">
        <v>2297</v>
      </c>
      <c r="E1860" s="699"/>
      <c r="F1860" s="705">
        <v>-2</v>
      </c>
      <c r="G1860" s="619">
        <v>0.9</v>
      </c>
      <c r="H1860" s="715">
        <v>0.5</v>
      </c>
      <c r="I1860" s="679"/>
      <c r="J1860" s="458">
        <f t="shared" si="31"/>
        <v>-0.9</v>
      </c>
      <c r="K1860" s="107"/>
      <c r="L1860" s="11"/>
    </row>
    <row r="1861" spans="3:12" x14ac:dyDescent="0.3">
      <c r="C1861" s="677"/>
      <c r="D1861" s="1431" t="s">
        <v>2311</v>
      </c>
      <c r="E1861" s="66"/>
      <c r="F1861" s="705">
        <v>-1</v>
      </c>
      <c r="G1861" s="619">
        <v>0.7</v>
      </c>
      <c r="H1861" s="679">
        <v>0.05</v>
      </c>
      <c r="I1861" s="679"/>
      <c r="J1861" s="458">
        <f t="shared" si="31"/>
        <v>-3.4999999999999996E-2</v>
      </c>
      <c r="K1861" s="107"/>
      <c r="L1861" s="11"/>
    </row>
    <row r="1862" spans="3:12" x14ac:dyDescent="0.3">
      <c r="C1862" s="677"/>
      <c r="D1862" s="143" t="s">
        <v>2371</v>
      </c>
      <c r="E1862" s="699"/>
      <c r="F1862" s="705">
        <v>-3</v>
      </c>
      <c r="G1862" s="619">
        <v>2.1</v>
      </c>
      <c r="H1862" s="715">
        <v>1</v>
      </c>
      <c r="I1862" s="679"/>
      <c r="J1862" s="458">
        <f t="shared" si="31"/>
        <v>-6.3000000000000007</v>
      </c>
      <c r="K1862" s="107"/>
      <c r="L1862" s="11"/>
    </row>
    <row r="1863" spans="3:12" x14ac:dyDescent="0.3">
      <c r="C1863" s="677" t="s">
        <v>1497</v>
      </c>
      <c r="D1863" s="143" t="s">
        <v>283</v>
      </c>
      <c r="E1863" s="699" t="s">
        <v>793</v>
      </c>
      <c r="F1863" s="705">
        <v>1</v>
      </c>
      <c r="G1863" s="619">
        <v>22.6</v>
      </c>
      <c r="H1863" s="715">
        <v>1</v>
      </c>
      <c r="I1863" s="679"/>
      <c r="J1863" s="458">
        <f t="shared" si="31"/>
        <v>22.6</v>
      </c>
      <c r="K1863" s="107"/>
      <c r="L1863" s="11"/>
    </row>
    <row r="1864" spans="3:12" x14ac:dyDescent="0.3">
      <c r="C1864" s="725"/>
      <c r="D1864" s="117" t="s">
        <v>2297</v>
      </c>
      <c r="E1864" s="699"/>
      <c r="F1864" s="705">
        <v>-1</v>
      </c>
      <c r="G1864" s="619">
        <v>1.2</v>
      </c>
      <c r="H1864" s="715">
        <v>0.5</v>
      </c>
      <c r="I1864" s="679"/>
      <c r="J1864" s="458">
        <f t="shared" si="31"/>
        <v>-0.6</v>
      </c>
      <c r="K1864" s="107"/>
      <c r="L1864" s="11"/>
    </row>
    <row r="1865" spans="3:12" x14ac:dyDescent="0.3">
      <c r="C1865" s="677"/>
      <c r="D1865" s="143" t="s">
        <v>2371</v>
      </c>
      <c r="E1865" s="699"/>
      <c r="F1865" s="705">
        <v>-1</v>
      </c>
      <c r="G1865" s="619">
        <v>2.1</v>
      </c>
      <c r="H1865" s="715">
        <v>0.5</v>
      </c>
      <c r="I1865" s="679"/>
      <c r="J1865" s="458">
        <f t="shared" si="31"/>
        <v>-1.05</v>
      </c>
      <c r="K1865" s="107"/>
      <c r="L1865" s="11"/>
    </row>
    <row r="1866" spans="3:12" x14ac:dyDescent="0.3">
      <c r="C1866" s="677" t="s">
        <v>1495</v>
      </c>
      <c r="D1866" s="143" t="s">
        <v>130</v>
      </c>
      <c r="E1866" s="699" t="s">
        <v>121</v>
      </c>
      <c r="F1866" s="705">
        <v>1</v>
      </c>
      <c r="G1866" s="619">
        <v>8.3000000000000007</v>
      </c>
      <c r="H1866" s="715">
        <v>1.25</v>
      </c>
      <c r="I1866" s="679"/>
      <c r="J1866" s="458">
        <f t="shared" si="31"/>
        <v>10.375</v>
      </c>
      <c r="K1866" s="107"/>
      <c r="L1866" s="11"/>
    </row>
    <row r="1867" spans="3:12" x14ac:dyDescent="0.3">
      <c r="C1867" s="677"/>
      <c r="D1867" s="143" t="s">
        <v>2297</v>
      </c>
      <c r="E1867" s="699"/>
      <c r="F1867" s="705">
        <v>-1</v>
      </c>
      <c r="G1867" s="619">
        <v>0.9</v>
      </c>
      <c r="H1867" s="715">
        <v>0.2</v>
      </c>
      <c r="I1867" s="679"/>
      <c r="J1867" s="458">
        <f t="shared" si="31"/>
        <v>-0.18000000000000002</v>
      </c>
      <c r="K1867" s="107"/>
      <c r="L1867" s="11"/>
    </row>
    <row r="1868" spans="3:12" x14ac:dyDescent="0.3">
      <c r="C1868" s="677" t="s">
        <v>1496</v>
      </c>
      <c r="D1868" s="143" t="s">
        <v>218</v>
      </c>
      <c r="E1868" s="699" t="s">
        <v>121</v>
      </c>
      <c r="F1868" s="705">
        <v>1</v>
      </c>
      <c r="G1868" s="619">
        <v>10.9</v>
      </c>
      <c r="H1868" s="715">
        <v>1.2</v>
      </c>
      <c r="I1868" s="679"/>
      <c r="J1868" s="458">
        <f t="shared" si="31"/>
        <v>13.08</v>
      </c>
      <c r="K1868" s="107"/>
      <c r="L1868" s="11"/>
    </row>
    <row r="1869" spans="3:12" x14ac:dyDescent="0.3">
      <c r="C1869" s="677"/>
      <c r="D1869" s="143" t="s">
        <v>2297</v>
      </c>
      <c r="E1869" s="699"/>
      <c r="F1869" s="705">
        <v>-1</v>
      </c>
      <c r="G1869" s="619">
        <v>0.9</v>
      </c>
      <c r="H1869" s="715">
        <v>0.2</v>
      </c>
      <c r="I1869" s="679"/>
      <c r="J1869" s="458">
        <f t="shared" si="31"/>
        <v>-0.18000000000000002</v>
      </c>
      <c r="K1869" s="107"/>
      <c r="L1869" s="11"/>
    </row>
    <row r="1870" spans="3:12" x14ac:dyDescent="0.3">
      <c r="C1870" s="725" t="s">
        <v>2163</v>
      </c>
      <c r="D1870" s="143" t="s">
        <v>138</v>
      </c>
      <c r="E1870" s="699" t="s">
        <v>125</v>
      </c>
      <c r="F1870" s="705">
        <v>1</v>
      </c>
      <c r="G1870" s="619">
        <v>27</v>
      </c>
      <c r="H1870" s="715">
        <v>1.5</v>
      </c>
      <c r="I1870" s="679"/>
      <c r="J1870" s="458">
        <f t="shared" si="31"/>
        <v>40.5</v>
      </c>
      <c r="K1870" s="107"/>
      <c r="L1870" s="11"/>
    </row>
    <row r="1871" spans="3:12" x14ac:dyDescent="0.3">
      <c r="C1871" s="725"/>
      <c r="D1871" s="117" t="s">
        <v>2297</v>
      </c>
      <c r="E1871" s="699"/>
      <c r="F1871" s="705">
        <v>-1</v>
      </c>
      <c r="G1871" s="619">
        <v>1</v>
      </c>
      <c r="H1871" s="715">
        <v>0.5</v>
      </c>
      <c r="I1871" s="679"/>
      <c r="J1871" s="458">
        <f t="shared" si="31"/>
        <v>-0.5</v>
      </c>
      <c r="K1871" s="107"/>
      <c r="L1871" s="11"/>
    </row>
    <row r="1872" spans="3:12" x14ac:dyDescent="0.3">
      <c r="C1872" s="725"/>
      <c r="D1872" s="117" t="s">
        <v>2297</v>
      </c>
      <c r="E1872" s="699"/>
      <c r="F1872" s="705">
        <v>-5</v>
      </c>
      <c r="G1872" s="619">
        <v>0.9</v>
      </c>
      <c r="H1872" s="715">
        <v>0.5</v>
      </c>
      <c r="I1872" s="679"/>
      <c r="J1872" s="458">
        <f t="shared" si="31"/>
        <v>-2.25</v>
      </c>
      <c r="K1872" s="107"/>
      <c r="L1872" s="11"/>
    </row>
    <row r="1873" spans="3:12" x14ac:dyDescent="0.3">
      <c r="C1873" s="725" t="s">
        <v>2203</v>
      </c>
      <c r="D1873" s="117" t="s">
        <v>2204</v>
      </c>
      <c r="E1873" s="699" t="s">
        <v>121</v>
      </c>
      <c r="F1873" s="705">
        <v>1</v>
      </c>
      <c r="G1873" s="619">
        <v>13.1</v>
      </c>
      <c r="H1873" s="715">
        <v>1.2</v>
      </c>
      <c r="I1873" s="679"/>
      <c r="J1873" s="458">
        <f t="shared" si="31"/>
        <v>15.719999999999999</v>
      </c>
      <c r="K1873" s="107"/>
      <c r="L1873" s="11"/>
    </row>
    <row r="1874" spans="3:12" x14ac:dyDescent="0.3">
      <c r="C1874" s="677"/>
      <c r="D1874" s="143" t="s">
        <v>2315</v>
      </c>
      <c r="E1874" s="66"/>
      <c r="F1874" s="705">
        <v>1</v>
      </c>
      <c r="G1874" s="619">
        <v>5.6</v>
      </c>
      <c r="H1874" s="679">
        <v>0.2</v>
      </c>
      <c r="I1874" s="679"/>
      <c r="J1874" s="458">
        <f t="shared" si="31"/>
        <v>1.1199999999999999</v>
      </c>
      <c r="K1874" s="107"/>
      <c r="L1874" s="11"/>
    </row>
    <row r="1875" spans="3:12" x14ac:dyDescent="0.3">
      <c r="C1875" s="677"/>
      <c r="D1875" s="143" t="s">
        <v>2297</v>
      </c>
      <c r="E1875" s="699"/>
      <c r="F1875" s="705">
        <v>-1</v>
      </c>
      <c r="G1875" s="619">
        <v>0.9</v>
      </c>
      <c r="H1875" s="715">
        <v>0.2</v>
      </c>
      <c r="I1875" s="679"/>
      <c r="J1875" s="458">
        <f t="shared" si="31"/>
        <v>-0.18000000000000002</v>
      </c>
      <c r="K1875" s="107"/>
      <c r="L1875" s="11"/>
    </row>
    <row r="1876" spans="3:12" x14ac:dyDescent="0.3">
      <c r="C1876" s="677"/>
      <c r="D1876" s="143" t="s">
        <v>2371</v>
      </c>
      <c r="E1876" s="699"/>
      <c r="F1876" s="705">
        <v>-1</v>
      </c>
      <c r="G1876" s="619">
        <v>1.8</v>
      </c>
      <c r="H1876" s="715">
        <v>0.5</v>
      </c>
      <c r="I1876" s="679"/>
      <c r="J1876" s="458">
        <f t="shared" si="31"/>
        <v>-0.9</v>
      </c>
      <c r="K1876" s="107"/>
      <c r="L1876" s="11"/>
    </row>
    <row r="1877" spans="3:12" x14ac:dyDescent="0.3">
      <c r="C1877" s="677" t="s">
        <v>1492</v>
      </c>
      <c r="D1877" s="143" t="s">
        <v>2204</v>
      </c>
      <c r="E1877" s="699" t="s">
        <v>121</v>
      </c>
      <c r="F1877" s="705">
        <v>1</v>
      </c>
      <c r="G1877" s="619">
        <v>12.8</v>
      </c>
      <c r="H1877" s="715">
        <v>1.2</v>
      </c>
      <c r="I1877" s="679"/>
      <c r="J1877" s="458">
        <f t="shared" si="31"/>
        <v>15.36</v>
      </c>
      <c r="K1877" s="107"/>
      <c r="L1877" s="11"/>
    </row>
    <row r="1878" spans="3:12" x14ac:dyDescent="0.3">
      <c r="C1878" s="677"/>
      <c r="D1878" s="143" t="s">
        <v>2315</v>
      </c>
      <c r="E1878" s="66"/>
      <c r="F1878" s="705">
        <v>1</v>
      </c>
      <c r="G1878" s="619">
        <v>6.1</v>
      </c>
      <c r="H1878" s="679">
        <v>0.2</v>
      </c>
      <c r="I1878" s="679"/>
      <c r="J1878" s="458">
        <f t="shared" si="31"/>
        <v>1.22</v>
      </c>
      <c r="K1878" s="107"/>
      <c r="L1878" s="11"/>
    </row>
    <row r="1879" spans="3:12" x14ac:dyDescent="0.3">
      <c r="C1879" s="677"/>
      <c r="D1879" s="143" t="s">
        <v>2297</v>
      </c>
      <c r="E1879" s="699"/>
      <c r="F1879" s="705">
        <v>-1</v>
      </c>
      <c r="G1879" s="619">
        <v>0.9</v>
      </c>
      <c r="H1879" s="715">
        <v>0.2</v>
      </c>
      <c r="I1879" s="679"/>
      <c r="J1879" s="458">
        <f t="shared" si="31"/>
        <v>-0.18000000000000002</v>
      </c>
      <c r="K1879" s="107"/>
      <c r="L1879" s="11"/>
    </row>
    <row r="1880" spans="3:12" x14ac:dyDescent="0.3">
      <c r="C1880" s="677" t="s">
        <v>1476</v>
      </c>
      <c r="D1880" s="143" t="s">
        <v>279</v>
      </c>
      <c r="E1880" s="699" t="s">
        <v>128</v>
      </c>
      <c r="F1880" s="705">
        <v>1</v>
      </c>
      <c r="G1880" s="619">
        <v>14.1</v>
      </c>
      <c r="H1880" s="715">
        <v>3</v>
      </c>
      <c r="I1880" s="679"/>
      <c r="J1880" s="458">
        <f t="shared" si="31"/>
        <v>42.3</v>
      </c>
      <c r="K1880" s="107"/>
      <c r="L1880" s="11"/>
    </row>
    <row r="1881" spans="3:12" x14ac:dyDescent="0.3">
      <c r="C1881" s="677"/>
      <c r="D1881" s="143" t="s">
        <v>2297</v>
      </c>
      <c r="E1881" s="66"/>
      <c r="F1881" s="705">
        <v>-1</v>
      </c>
      <c r="G1881" s="619">
        <v>0.9</v>
      </c>
      <c r="H1881" s="715">
        <v>2</v>
      </c>
      <c r="I1881" s="679"/>
      <c r="J1881" s="458">
        <f t="shared" si="31"/>
        <v>-1.8</v>
      </c>
      <c r="K1881" s="107"/>
      <c r="L1881" s="11"/>
    </row>
    <row r="1882" spans="3:12" x14ac:dyDescent="0.3">
      <c r="C1882" s="677" t="s">
        <v>1508</v>
      </c>
      <c r="D1882" s="143" t="s">
        <v>795</v>
      </c>
      <c r="E1882" s="66" t="s">
        <v>128</v>
      </c>
      <c r="F1882" s="705">
        <v>1</v>
      </c>
      <c r="G1882" s="619">
        <v>10.9</v>
      </c>
      <c r="H1882" s="715">
        <v>3</v>
      </c>
      <c r="I1882" s="679"/>
      <c r="J1882" s="458">
        <f t="shared" si="31"/>
        <v>32.700000000000003</v>
      </c>
      <c r="K1882" s="107"/>
      <c r="L1882" s="11"/>
    </row>
    <row r="1883" spans="3:12" x14ac:dyDescent="0.3">
      <c r="C1883" s="677"/>
      <c r="D1883" s="143" t="s">
        <v>2297</v>
      </c>
      <c r="E1883" s="66"/>
      <c r="F1883" s="705">
        <v>-1</v>
      </c>
      <c r="G1883" s="619">
        <v>0.9</v>
      </c>
      <c r="H1883" s="715">
        <v>2</v>
      </c>
      <c r="I1883" s="679"/>
      <c r="J1883" s="458">
        <f t="shared" si="31"/>
        <v>-1.8</v>
      </c>
      <c r="K1883" s="107"/>
      <c r="L1883" s="11"/>
    </row>
    <row r="1884" spans="3:12" x14ac:dyDescent="0.3">
      <c r="C1884" s="677"/>
      <c r="D1884" s="143" t="s">
        <v>2303</v>
      </c>
      <c r="E1884" s="66"/>
      <c r="F1884" s="705">
        <v>-1</v>
      </c>
      <c r="G1884" s="619">
        <v>1.2</v>
      </c>
      <c r="H1884" s="715">
        <v>2.5</v>
      </c>
      <c r="I1884" s="679"/>
      <c r="J1884" s="458">
        <f t="shared" si="31"/>
        <v>-3</v>
      </c>
      <c r="K1884" s="107"/>
      <c r="L1884" s="11"/>
    </row>
    <row r="1885" spans="3:12" x14ac:dyDescent="0.3">
      <c r="C1885" s="677" t="s">
        <v>1468</v>
      </c>
      <c r="D1885" s="143" t="s">
        <v>2374</v>
      </c>
      <c r="E1885" s="699" t="s">
        <v>782</v>
      </c>
      <c r="F1885" s="705">
        <v>1</v>
      </c>
      <c r="G1885" s="619">
        <v>8.4</v>
      </c>
      <c r="H1885" s="715">
        <v>1</v>
      </c>
      <c r="I1885" s="679"/>
      <c r="J1885" s="458">
        <f t="shared" si="31"/>
        <v>8.4</v>
      </c>
      <c r="K1885" s="107"/>
      <c r="L1885" s="11"/>
    </row>
    <row r="1886" spans="3:12" x14ac:dyDescent="0.3">
      <c r="C1886" s="680"/>
      <c r="D1886" s="143" t="s">
        <v>2371</v>
      </c>
      <c r="E1886" s="699"/>
      <c r="F1886" s="705">
        <v>-1</v>
      </c>
      <c r="G1886" s="619">
        <v>0.9</v>
      </c>
      <c r="H1886" s="715">
        <v>0.5</v>
      </c>
      <c r="I1886" s="679"/>
      <c r="J1886" s="458">
        <f t="shared" si="31"/>
        <v>-0.45</v>
      </c>
      <c r="K1886" s="107"/>
      <c r="L1886" s="11"/>
    </row>
    <row r="1887" spans="3:12" x14ac:dyDescent="0.3">
      <c r="C1887" s="680" t="s">
        <v>1470</v>
      </c>
      <c r="D1887" s="564" t="s">
        <v>177</v>
      </c>
      <c r="E1887" s="699" t="s">
        <v>786</v>
      </c>
      <c r="F1887" s="705">
        <v>1</v>
      </c>
      <c r="G1887" s="619">
        <v>8.4</v>
      </c>
      <c r="H1887" s="715">
        <v>1.6</v>
      </c>
      <c r="I1887" s="679"/>
      <c r="J1887" s="458">
        <f t="shared" si="31"/>
        <v>13.440000000000001</v>
      </c>
      <c r="K1887" s="107"/>
      <c r="L1887" s="11"/>
    </row>
    <row r="1888" spans="3:12" x14ac:dyDescent="0.3">
      <c r="C1888" s="680"/>
      <c r="D1888" s="143" t="s">
        <v>2297</v>
      </c>
      <c r="E1888" s="699"/>
      <c r="F1888" s="705">
        <v>-1</v>
      </c>
      <c r="G1888" s="619">
        <v>0.9</v>
      </c>
      <c r="H1888" s="715">
        <v>0.5</v>
      </c>
      <c r="I1888" s="679"/>
      <c r="J1888" s="458">
        <f t="shared" si="31"/>
        <v>-0.45</v>
      </c>
      <c r="K1888" s="107"/>
      <c r="L1888" s="11"/>
    </row>
    <row r="1889" spans="3:12" x14ac:dyDescent="0.3">
      <c r="C1889" s="680" t="s">
        <v>1471</v>
      </c>
      <c r="D1889" s="143" t="s">
        <v>2375</v>
      </c>
      <c r="E1889" s="699" t="s">
        <v>120</v>
      </c>
      <c r="F1889" s="705">
        <v>1</v>
      </c>
      <c r="G1889" s="619">
        <v>9.9</v>
      </c>
      <c r="H1889" s="715">
        <v>1.8</v>
      </c>
      <c r="I1889" s="679"/>
      <c r="J1889" s="458">
        <f t="shared" si="31"/>
        <v>17.82</v>
      </c>
      <c r="K1889" s="107"/>
      <c r="L1889" s="11"/>
    </row>
    <row r="1890" spans="3:12" x14ac:dyDescent="0.3">
      <c r="C1890" s="677"/>
      <c r="D1890" s="143" t="s">
        <v>2297</v>
      </c>
      <c r="E1890" s="699"/>
      <c r="F1890" s="705">
        <v>-1</v>
      </c>
      <c r="G1890" s="619">
        <v>0.9</v>
      </c>
      <c r="H1890" s="715">
        <v>1.3</v>
      </c>
      <c r="I1890" s="679"/>
      <c r="J1890" s="458">
        <f t="shared" si="31"/>
        <v>-1.1700000000000002</v>
      </c>
      <c r="K1890" s="107"/>
      <c r="L1890" s="11"/>
    </row>
    <row r="1891" spans="3:12" x14ac:dyDescent="0.3">
      <c r="C1891" s="677" t="s">
        <v>1472</v>
      </c>
      <c r="D1891" s="143" t="s">
        <v>142</v>
      </c>
      <c r="E1891" s="699" t="s">
        <v>121</v>
      </c>
      <c r="F1891" s="705">
        <v>1</v>
      </c>
      <c r="G1891" s="619">
        <v>8.4</v>
      </c>
      <c r="H1891" s="715">
        <v>1.2</v>
      </c>
      <c r="I1891" s="679"/>
      <c r="J1891" s="458">
        <f t="shared" si="31"/>
        <v>10.08</v>
      </c>
      <c r="K1891" s="107"/>
      <c r="L1891" s="11"/>
    </row>
    <row r="1892" spans="3:12" x14ac:dyDescent="0.3">
      <c r="C1892" s="677"/>
      <c r="D1892" s="143" t="s">
        <v>2297</v>
      </c>
      <c r="E1892" s="699"/>
      <c r="F1892" s="705">
        <v>-1</v>
      </c>
      <c r="G1892" s="619">
        <v>0.9</v>
      </c>
      <c r="H1892" s="715">
        <v>0.2</v>
      </c>
      <c r="I1892" s="679"/>
      <c r="J1892" s="458">
        <f t="shared" si="31"/>
        <v>-0.18000000000000002</v>
      </c>
      <c r="K1892" s="107"/>
      <c r="L1892" s="11"/>
    </row>
    <row r="1893" spans="3:12" x14ac:dyDescent="0.3">
      <c r="C1893" s="677" t="s">
        <v>1473</v>
      </c>
      <c r="D1893" s="143" t="s">
        <v>2376</v>
      </c>
      <c r="E1893" s="699" t="s">
        <v>782</v>
      </c>
      <c r="F1893" s="705">
        <v>1</v>
      </c>
      <c r="G1893" s="619">
        <v>9.6</v>
      </c>
      <c r="H1893" s="715">
        <v>1</v>
      </c>
      <c r="I1893" s="679"/>
      <c r="J1893" s="458">
        <f t="shared" si="31"/>
        <v>9.6</v>
      </c>
      <c r="K1893" s="107"/>
      <c r="L1893" s="11"/>
    </row>
    <row r="1894" spans="3:12" x14ac:dyDescent="0.3">
      <c r="C1894" s="677" t="s">
        <v>1475</v>
      </c>
      <c r="D1894" s="143" t="s">
        <v>122</v>
      </c>
      <c r="E1894" s="699" t="s">
        <v>121</v>
      </c>
      <c r="F1894" s="705">
        <v>1</v>
      </c>
      <c r="G1894" s="619">
        <v>8.5</v>
      </c>
      <c r="H1894" s="715">
        <v>1.2</v>
      </c>
      <c r="I1894" s="679"/>
      <c r="J1894" s="458">
        <f t="shared" si="31"/>
        <v>10.199999999999999</v>
      </c>
      <c r="K1894" s="107"/>
      <c r="L1894" s="11"/>
    </row>
    <row r="1895" spans="3:12" x14ac:dyDescent="0.3">
      <c r="C1895" s="677"/>
      <c r="D1895" s="143" t="s">
        <v>2297</v>
      </c>
      <c r="E1895" s="699"/>
      <c r="F1895" s="705">
        <v>-1</v>
      </c>
      <c r="G1895" s="619">
        <v>1</v>
      </c>
      <c r="H1895" s="715">
        <v>0.7</v>
      </c>
      <c r="I1895" s="679"/>
      <c r="J1895" s="458">
        <f t="shared" si="31"/>
        <v>-0.7</v>
      </c>
      <c r="K1895" s="107"/>
      <c r="L1895" s="11"/>
    </row>
    <row r="1896" spans="3:12" x14ac:dyDescent="0.3">
      <c r="C1896" s="680" t="s">
        <v>2156</v>
      </c>
      <c r="D1896" s="143" t="s">
        <v>571</v>
      </c>
      <c r="E1896" s="699" t="s">
        <v>125</v>
      </c>
      <c r="F1896" s="705">
        <v>1</v>
      </c>
      <c r="G1896" s="619">
        <v>32.5</v>
      </c>
      <c r="H1896" s="715">
        <v>1.5</v>
      </c>
      <c r="I1896" s="679"/>
      <c r="J1896" s="458">
        <f t="shared" si="31"/>
        <v>48.75</v>
      </c>
      <c r="K1896" s="107"/>
      <c r="L1896" s="11"/>
    </row>
    <row r="1897" spans="3:12" x14ac:dyDescent="0.3">
      <c r="C1897" s="680"/>
      <c r="D1897" s="143" t="s">
        <v>2297</v>
      </c>
      <c r="E1897" s="699"/>
      <c r="F1897" s="705">
        <v>-1</v>
      </c>
      <c r="G1897" s="619">
        <v>1.2</v>
      </c>
      <c r="H1897" s="715">
        <v>0.5</v>
      </c>
      <c r="I1897" s="679"/>
      <c r="J1897" s="458">
        <f t="shared" si="31"/>
        <v>-0.6</v>
      </c>
      <c r="K1897" s="107"/>
      <c r="L1897" s="11"/>
    </row>
    <row r="1898" spans="3:12" x14ac:dyDescent="0.3">
      <c r="C1898" s="680"/>
      <c r="D1898" s="143" t="s">
        <v>2297</v>
      </c>
      <c r="E1898" s="699"/>
      <c r="F1898" s="705">
        <v>-1</v>
      </c>
      <c r="G1898" s="619">
        <v>1</v>
      </c>
      <c r="H1898" s="715">
        <v>0.5</v>
      </c>
      <c r="I1898" s="679"/>
      <c r="J1898" s="458">
        <f t="shared" si="31"/>
        <v>-0.5</v>
      </c>
      <c r="K1898" s="107"/>
      <c r="L1898" s="11"/>
    </row>
    <row r="1899" spans="3:12" x14ac:dyDescent="0.3">
      <c r="C1899" s="680"/>
      <c r="D1899" s="143" t="s">
        <v>2297</v>
      </c>
      <c r="E1899" s="699"/>
      <c r="F1899" s="705">
        <v>-4</v>
      </c>
      <c r="G1899" s="619">
        <v>0.9</v>
      </c>
      <c r="H1899" s="715">
        <v>0.5</v>
      </c>
      <c r="I1899" s="679"/>
      <c r="J1899" s="458">
        <f t="shared" si="31"/>
        <v>-1.8</v>
      </c>
      <c r="K1899" s="107"/>
      <c r="L1899" s="11"/>
    </row>
    <row r="1900" spans="3:12" x14ac:dyDescent="0.3">
      <c r="C1900" s="677"/>
      <c r="D1900" s="1431" t="s">
        <v>2302</v>
      </c>
      <c r="E1900" s="66"/>
      <c r="F1900" s="705">
        <v>-1</v>
      </c>
      <c r="G1900" s="619">
        <v>0.4</v>
      </c>
      <c r="H1900" s="679">
        <v>0.05</v>
      </c>
      <c r="I1900" s="679"/>
      <c r="J1900" s="458">
        <f t="shared" si="31"/>
        <v>-2.0000000000000004E-2</v>
      </c>
      <c r="K1900" s="107"/>
      <c r="L1900" s="11"/>
    </row>
    <row r="1901" spans="3:12" x14ac:dyDescent="0.3">
      <c r="C1901" s="680" t="s">
        <v>1498</v>
      </c>
      <c r="D1901" s="143" t="s">
        <v>1499</v>
      </c>
      <c r="E1901" s="699" t="s">
        <v>120</v>
      </c>
      <c r="F1901" s="705">
        <v>1</v>
      </c>
      <c r="G1901" s="619">
        <v>8.6</v>
      </c>
      <c r="H1901" s="715">
        <v>1.8</v>
      </c>
      <c r="I1901" s="679"/>
      <c r="J1901" s="458">
        <f t="shared" si="31"/>
        <v>15.48</v>
      </c>
      <c r="K1901" s="107"/>
      <c r="L1901" s="11"/>
    </row>
    <row r="1902" spans="3:12" x14ac:dyDescent="0.3">
      <c r="C1902" s="677"/>
      <c r="D1902" s="143" t="s">
        <v>2303</v>
      </c>
      <c r="E1902" s="66"/>
      <c r="F1902" s="705">
        <v>-1</v>
      </c>
      <c r="G1902" s="619">
        <v>1.5</v>
      </c>
      <c r="H1902" s="715">
        <v>1.3</v>
      </c>
      <c r="I1902" s="679"/>
      <c r="J1902" s="458">
        <f t="shared" si="31"/>
        <v>-1.9500000000000002</v>
      </c>
      <c r="K1902" s="107"/>
      <c r="L1902" s="11"/>
    </row>
    <row r="1903" spans="3:12" x14ac:dyDescent="0.3">
      <c r="C1903" s="680" t="s">
        <v>1501</v>
      </c>
      <c r="D1903" s="143" t="s">
        <v>2376</v>
      </c>
      <c r="E1903" s="699" t="s">
        <v>782</v>
      </c>
      <c r="F1903" s="705">
        <v>1</v>
      </c>
      <c r="G1903" s="619">
        <v>10.3</v>
      </c>
      <c r="H1903" s="715">
        <v>1</v>
      </c>
      <c r="I1903" s="679"/>
      <c r="J1903" s="458">
        <f t="shared" si="31"/>
        <v>10.3</v>
      </c>
      <c r="K1903" s="107"/>
      <c r="L1903" s="11"/>
    </row>
    <row r="1904" spans="3:12" x14ac:dyDescent="0.3">
      <c r="C1904" s="680" t="s">
        <v>2377</v>
      </c>
      <c r="D1904" s="143" t="s">
        <v>571</v>
      </c>
      <c r="E1904" s="699" t="s">
        <v>125</v>
      </c>
      <c r="F1904" s="705">
        <v>1</v>
      </c>
      <c r="G1904" s="619">
        <v>25.9</v>
      </c>
      <c r="H1904" s="715">
        <v>1.5</v>
      </c>
      <c r="I1904" s="679"/>
      <c r="J1904" s="458">
        <f t="shared" ref="J1904:J1967" si="32">PRODUCT(F1904:I1904)</f>
        <v>38.849999999999994</v>
      </c>
      <c r="K1904" s="107"/>
      <c r="L1904" s="11"/>
    </row>
    <row r="1905" spans="3:12" x14ac:dyDescent="0.3">
      <c r="C1905" s="680"/>
      <c r="D1905" s="143" t="s">
        <v>2297</v>
      </c>
      <c r="E1905" s="699"/>
      <c r="F1905" s="705">
        <v>-2</v>
      </c>
      <c r="G1905" s="619">
        <v>1.2</v>
      </c>
      <c r="H1905" s="715">
        <v>0.5</v>
      </c>
      <c r="I1905" s="679"/>
      <c r="J1905" s="458">
        <f t="shared" si="32"/>
        <v>-1.2</v>
      </c>
      <c r="K1905" s="107"/>
      <c r="L1905" s="11"/>
    </row>
    <row r="1906" spans="3:12" x14ac:dyDescent="0.3">
      <c r="C1906" s="680"/>
      <c r="D1906" s="143" t="s">
        <v>2297</v>
      </c>
      <c r="E1906" s="699"/>
      <c r="F1906" s="705">
        <v>-5</v>
      </c>
      <c r="G1906" s="619">
        <v>0.9</v>
      </c>
      <c r="H1906" s="715">
        <v>0.5</v>
      </c>
      <c r="I1906" s="679"/>
      <c r="J1906" s="458">
        <f t="shared" si="32"/>
        <v>-2.25</v>
      </c>
      <c r="K1906" s="107"/>
      <c r="L1906" s="11"/>
    </row>
    <row r="1907" spans="3:12" x14ac:dyDescent="0.3">
      <c r="C1907" s="680"/>
      <c r="D1907" s="143" t="s">
        <v>2297</v>
      </c>
      <c r="E1907" s="699"/>
      <c r="F1907" s="705">
        <v>-1</v>
      </c>
      <c r="G1907" s="619">
        <v>0.6</v>
      </c>
      <c r="H1907" s="715">
        <v>0.5</v>
      </c>
      <c r="I1907" s="679"/>
      <c r="J1907" s="458">
        <f t="shared" si="32"/>
        <v>-0.3</v>
      </c>
      <c r="K1907" s="107"/>
      <c r="L1907" s="11"/>
    </row>
    <row r="1908" spans="3:12" x14ac:dyDescent="0.3">
      <c r="C1908" s="680"/>
      <c r="D1908" s="143" t="s">
        <v>2371</v>
      </c>
      <c r="E1908" s="699"/>
      <c r="F1908" s="705">
        <v>-1</v>
      </c>
      <c r="G1908" s="619">
        <v>2.1</v>
      </c>
      <c r="H1908" s="715">
        <v>1</v>
      </c>
      <c r="I1908" s="679"/>
      <c r="J1908" s="458">
        <f t="shared" si="32"/>
        <v>-2.1</v>
      </c>
      <c r="K1908" s="107"/>
      <c r="L1908" s="11"/>
    </row>
    <row r="1909" spans="3:12" x14ac:dyDescent="0.3">
      <c r="C1909" s="677"/>
      <c r="D1909" s="143" t="s">
        <v>4158</v>
      </c>
      <c r="E1909" s="66"/>
      <c r="F1909" s="705">
        <v>-1</v>
      </c>
      <c r="G1909" s="619">
        <v>0.4</v>
      </c>
      <c r="H1909" s="679">
        <v>0.05</v>
      </c>
      <c r="I1909" s="679"/>
      <c r="J1909" s="458">
        <f t="shared" si="32"/>
        <v>-2.0000000000000004E-2</v>
      </c>
      <c r="K1909" s="107"/>
      <c r="L1909" s="11"/>
    </row>
    <row r="1910" spans="3:12" x14ac:dyDescent="0.3">
      <c r="C1910" s="680" t="s">
        <v>1502</v>
      </c>
      <c r="D1910" s="143" t="s">
        <v>2250</v>
      </c>
      <c r="E1910" s="699" t="s">
        <v>793</v>
      </c>
      <c r="F1910" s="705">
        <v>1</v>
      </c>
      <c r="G1910" s="619">
        <v>18</v>
      </c>
      <c r="H1910" s="715">
        <v>1</v>
      </c>
      <c r="I1910" s="679"/>
      <c r="J1910" s="458">
        <f t="shared" si="32"/>
        <v>18</v>
      </c>
      <c r="K1910" s="107"/>
      <c r="L1910" s="11"/>
    </row>
    <row r="1911" spans="3:12" x14ac:dyDescent="0.3">
      <c r="C1911" s="680"/>
      <c r="D1911" s="143" t="s">
        <v>2297</v>
      </c>
      <c r="E1911" s="699"/>
      <c r="F1911" s="705">
        <v>-1</v>
      </c>
      <c r="G1911" s="619">
        <v>1.2</v>
      </c>
      <c r="H1911" s="715">
        <v>0.5</v>
      </c>
      <c r="I1911" s="679"/>
      <c r="J1911" s="458">
        <f t="shared" si="32"/>
        <v>-0.6</v>
      </c>
      <c r="K1911" s="107"/>
      <c r="L1911" s="11"/>
    </row>
    <row r="1912" spans="3:12" x14ac:dyDescent="0.3">
      <c r="C1912" s="680"/>
      <c r="D1912" s="143" t="s">
        <v>2371</v>
      </c>
      <c r="E1912" s="699"/>
      <c r="F1912" s="705">
        <v>-2</v>
      </c>
      <c r="G1912" s="619">
        <v>1.5</v>
      </c>
      <c r="H1912" s="715">
        <v>0.5</v>
      </c>
      <c r="I1912" s="679"/>
      <c r="J1912" s="458">
        <f t="shared" si="32"/>
        <v>-1.5</v>
      </c>
      <c r="K1912" s="107"/>
      <c r="L1912" s="11"/>
    </row>
    <row r="1913" spans="3:12" x14ac:dyDescent="0.3">
      <c r="C1913" s="680" t="s">
        <v>1503</v>
      </c>
      <c r="D1913" s="143" t="s">
        <v>142</v>
      </c>
      <c r="E1913" s="699" t="s">
        <v>121</v>
      </c>
      <c r="F1913" s="705">
        <v>1</v>
      </c>
      <c r="G1913" s="619">
        <v>8.6</v>
      </c>
      <c r="H1913" s="715">
        <v>1.2</v>
      </c>
      <c r="I1913" s="679"/>
      <c r="J1913" s="458">
        <f t="shared" si="32"/>
        <v>10.319999999999999</v>
      </c>
      <c r="K1913" s="107"/>
      <c r="L1913" s="11"/>
    </row>
    <row r="1914" spans="3:12" x14ac:dyDescent="0.3">
      <c r="C1914" s="680"/>
      <c r="D1914" s="143" t="s">
        <v>2297</v>
      </c>
      <c r="E1914" s="699"/>
      <c r="F1914" s="705">
        <v>-1</v>
      </c>
      <c r="G1914" s="619">
        <v>0.9</v>
      </c>
      <c r="H1914" s="715">
        <v>0.2</v>
      </c>
      <c r="I1914" s="679"/>
      <c r="J1914" s="458">
        <f t="shared" si="32"/>
        <v>-0.18000000000000002</v>
      </c>
      <c r="K1914" s="107"/>
      <c r="L1914" s="11"/>
    </row>
    <row r="1915" spans="3:12" x14ac:dyDescent="0.3">
      <c r="C1915" s="680" t="s">
        <v>1504</v>
      </c>
      <c r="D1915" s="143" t="s">
        <v>141</v>
      </c>
      <c r="E1915" s="699" t="s">
        <v>121</v>
      </c>
      <c r="F1915" s="705">
        <v>1</v>
      </c>
      <c r="G1915" s="619">
        <v>9.6</v>
      </c>
      <c r="H1915" s="715">
        <v>1.2</v>
      </c>
      <c r="I1915" s="679"/>
      <c r="J1915" s="458">
        <f t="shared" si="32"/>
        <v>11.52</v>
      </c>
      <c r="K1915" s="107"/>
      <c r="L1915" s="11"/>
    </row>
    <row r="1916" spans="3:12" x14ac:dyDescent="0.3">
      <c r="C1916" s="680"/>
      <c r="D1916" s="143" t="s">
        <v>2297</v>
      </c>
      <c r="E1916" s="699"/>
      <c r="F1916" s="705">
        <v>-1</v>
      </c>
      <c r="G1916" s="619">
        <v>0.9</v>
      </c>
      <c r="H1916" s="715">
        <v>0.2</v>
      </c>
      <c r="I1916" s="679"/>
      <c r="J1916" s="458">
        <f>PRODUCT(F1916:I1916)</f>
        <v>-0.18000000000000002</v>
      </c>
      <c r="K1916" s="107"/>
      <c r="L1916" s="11"/>
    </row>
    <row r="1917" spans="3:12" x14ac:dyDescent="0.3">
      <c r="C1917" s="728"/>
      <c r="D1917" s="728"/>
      <c r="E1917" s="728"/>
      <c r="F1917" s="728"/>
      <c r="G1917" s="728"/>
      <c r="H1917" s="728"/>
      <c r="I1917" s="728"/>
      <c r="J1917" s="458"/>
      <c r="K1917" s="728"/>
      <c r="L1917" s="728"/>
    </row>
    <row r="1918" spans="3:12" x14ac:dyDescent="0.3">
      <c r="C1918" s="680"/>
      <c r="D1918" s="690" t="s">
        <v>1511</v>
      </c>
      <c r="E1918" s="699"/>
      <c r="F1918" s="705"/>
      <c r="G1918" s="619"/>
      <c r="H1918" s="715"/>
      <c r="I1918" s="679"/>
      <c r="J1918" s="458"/>
      <c r="K1918" s="107"/>
      <c r="L1918" s="11"/>
    </row>
    <row r="1919" spans="3:12" x14ac:dyDescent="0.3">
      <c r="C1919" s="677" t="s">
        <v>1524</v>
      </c>
      <c r="D1919" s="143" t="s">
        <v>581</v>
      </c>
      <c r="E1919" s="699" t="s">
        <v>125</v>
      </c>
      <c r="F1919" s="705">
        <v>1</v>
      </c>
      <c r="G1919" s="619">
        <v>13.9</v>
      </c>
      <c r="H1919" s="715">
        <v>1.5</v>
      </c>
      <c r="I1919" s="679"/>
      <c r="J1919" s="458">
        <f t="shared" si="32"/>
        <v>20.85</v>
      </c>
      <c r="K1919" s="107"/>
      <c r="L1919" s="11"/>
    </row>
    <row r="1920" spans="3:12" x14ac:dyDescent="0.3">
      <c r="C1920" s="677"/>
      <c r="D1920" s="143" t="s">
        <v>2297</v>
      </c>
      <c r="E1920" s="699"/>
      <c r="F1920" s="705">
        <v>-3</v>
      </c>
      <c r="G1920" s="619">
        <v>1</v>
      </c>
      <c r="H1920" s="715">
        <v>0.5</v>
      </c>
      <c r="I1920" s="679"/>
      <c r="J1920" s="458">
        <f t="shared" si="32"/>
        <v>-1.5</v>
      </c>
      <c r="K1920" s="107"/>
      <c r="L1920" s="11"/>
    </row>
    <row r="1921" spans="3:12" x14ac:dyDescent="0.3">
      <c r="C1921" s="677" t="s">
        <v>1528</v>
      </c>
      <c r="D1921" s="143" t="s">
        <v>209</v>
      </c>
      <c r="E1921" s="699" t="s">
        <v>129</v>
      </c>
      <c r="F1921" s="705">
        <v>1</v>
      </c>
      <c r="G1921" s="619">
        <v>13.7</v>
      </c>
      <c r="H1921" s="715">
        <v>4.07</v>
      </c>
      <c r="I1921" s="679"/>
      <c r="J1921" s="458">
        <f t="shared" si="32"/>
        <v>55.759</v>
      </c>
      <c r="K1921" s="107"/>
      <c r="L1921" s="11"/>
    </row>
    <row r="1922" spans="3:12" x14ac:dyDescent="0.3">
      <c r="C1922" s="677"/>
      <c r="D1922" s="143" t="s">
        <v>2297</v>
      </c>
      <c r="E1922" s="699"/>
      <c r="F1922" s="705">
        <v>-1</v>
      </c>
      <c r="G1922" s="619">
        <v>1</v>
      </c>
      <c r="H1922" s="715">
        <v>2</v>
      </c>
      <c r="I1922" s="679"/>
      <c r="J1922" s="458">
        <f t="shared" si="32"/>
        <v>-2</v>
      </c>
      <c r="K1922" s="107"/>
      <c r="L1922" s="11"/>
    </row>
    <row r="1923" spans="3:12" x14ac:dyDescent="0.3">
      <c r="C1923" s="677" t="s">
        <v>1530</v>
      </c>
      <c r="D1923" s="143" t="s">
        <v>2379</v>
      </c>
      <c r="E1923" s="699" t="s">
        <v>121</v>
      </c>
      <c r="F1923" s="705">
        <v>1</v>
      </c>
      <c r="G1923" s="619">
        <v>10.199999999999999</v>
      </c>
      <c r="H1923" s="715">
        <v>1.2</v>
      </c>
      <c r="I1923" s="679"/>
      <c r="J1923" s="458">
        <f t="shared" si="32"/>
        <v>12.239999999999998</v>
      </c>
      <c r="K1923" s="107"/>
      <c r="L1923" s="11"/>
    </row>
    <row r="1924" spans="3:12" x14ac:dyDescent="0.3">
      <c r="C1924" s="677"/>
      <c r="D1924" s="143" t="s">
        <v>2297</v>
      </c>
      <c r="E1924" s="699"/>
      <c r="F1924" s="705">
        <v>-1</v>
      </c>
      <c r="G1924" s="619">
        <v>1</v>
      </c>
      <c r="H1924" s="715">
        <v>0.2</v>
      </c>
      <c r="I1924" s="679"/>
      <c r="J1924" s="458">
        <f t="shared" si="32"/>
        <v>-0.2</v>
      </c>
      <c r="K1924" s="107"/>
      <c r="L1924" s="11"/>
    </row>
    <row r="1925" spans="3:12" x14ac:dyDescent="0.3">
      <c r="C1925" s="677" t="s">
        <v>1531</v>
      </c>
      <c r="D1925" s="143" t="s">
        <v>2375</v>
      </c>
      <c r="E1925" s="699" t="s">
        <v>120</v>
      </c>
      <c r="F1925" s="705">
        <v>1</v>
      </c>
      <c r="G1925" s="619">
        <v>8.6999999999999993</v>
      </c>
      <c r="H1925" s="715">
        <v>1.85</v>
      </c>
      <c r="I1925" s="679"/>
      <c r="J1925" s="458">
        <f t="shared" si="32"/>
        <v>16.094999999999999</v>
      </c>
      <c r="K1925" s="107"/>
      <c r="L1925" s="11"/>
    </row>
    <row r="1926" spans="3:12" x14ac:dyDescent="0.3">
      <c r="C1926" s="677"/>
      <c r="D1926" s="143" t="s">
        <v>2297</v>
      </c>
      <c r="E1926" s="699"/>
      <c r="F1926" s="705">
        <v>-1</v>
      </c>
      <c r="G1926" s="619">
        <v>0.9</v>
      </c>
      <c r="H1926" s="715">
        <v>0.8</v>
      </c>
      <c r="I1926" s="679"/>
      <c r="J1926" s="458">
        <f t="shared" si="32"/>
        <v>-0.72000000000000008</v>
      </c>
      <c r="K1926" s="107"/>
      <c r="L1926" s="11"/>
    </row>
    <row r="1927" spans="3:12" x14ac:dyDescent="0.3">
      <c r="C1927" s="725" t="s">
        <v>1532</v>
      </c>
      <c r="D1927" s="117" t="s">
        <v>581</v>
      </c>
      <c r="E1927" s="699" t="s">
        <v>125</v>
      </c>
      <c r="F1927" s="705">
        <v>1</v>
      </c>
      <c r="G1927" s="619">
        <v>8.5</v>
      </c>
      <c r="H1927" s="715">
        <v>1.55</v>
      </c>
      <c r="I1927" s="679"/>
      <c r="J1927" s="458">
        <f t="shared" si="32"/>
        <v>13.175000000000001</v>
      </c>
      <c r="K1927" s="107"/>
      <c r="L1927" s="11"/>
    </row>
    <row r="1928" spans="3:12" x14ac:dyDescent="0.3">
      <c r="C1928" s="725"/>
      <c r="D1928" s="117" t="s">
        <v>2297</v>
      </c>
      <c r="E1928" s="699"/>
      <c r="F1928" s="705">
        <v>-2</v>
      </c>
      <c r="G1928" s="619">
        <v>1</v>
      </c>
      <c r="H1928" s="715">
        <v>0.5</v>
      </c>
      <c r="I1928" s="679"/>
      <c r="J1928" s="458">
        <f t="shared" si="32"/>
        <v>-1</v>
      </c>
      <c r="K1928" s="107"/>
      <c r="L1928" s="11"/>
    </row>
    <row r="1929" spans="3:12" x14ac:dyDescent="0.3">
      <c r="C1929" s="677" t="s">
        <v>1535</v>
      </c>
      <c r="D1929" s="143" t="s">
        <v>2504</v>
      </c>
      <c r="E1929" s="699" t="s">
        <v>2484</v>
      </c>
      <c r="F1929" s="705">
        <v>1</v>
      </c>
      <c r="G1929" s="619">
        <v>19.3</v>
      </c>
      <c r="H1929" s="715">
        <v>4.07</v>
      </c>
      <c r="I1929" s="679"/>
      <c r="J1929" s="458">
        <f t="shared" si="32"/>
        <v>78.551000000000002</v>
      </c>
      <c r="K1929" s="107"/>
      <c r="L1929" s="11"/>
    </row>
    <row r="1930" spans="3:12" x14ac:dyDescent="0.3">
      <c r="C1930" s="725"/>
      <c r="D1930" s="117" t="s">
        <v>2297</v>
      </c>
      <c r="E1930" s="699"/>
      <c r="F1930" s="705">
        <v>-2</v>
      </c>
      <c r="G1930" s="619">
        <v>1.2</v>
      </c>
      <c r="H1930" s="715">
        <v>2</v>
      </c>
      <c r="I1930" s="679"/>
      <c r="J1930" s="458">
        <f t="shared" si="32"/>
        <v>-4.8</v>
      </c>
      <c r="K1930" s="107"/>
      <c r="L1930" s="11"/>
    </row>
    <row r="1931" spans="3:12" x14ac:dyDescent="0.3">
      <c r="C1931" s="677"/>
      <c r="D1931" s="1431" t="s">
        <v>2453</v>
      </c>
      <c r="E1931" s="66"/>
      <c r="F1931" s="705">
        <v>-1</v>
      </c>
      <c r="G1931" s="619">
        <v>0.2</v>
      </c>
      <c r="H1931" s="679">
        <v>0.2</v>
      </c>
      <c r="I1931" s="679"/>
      <c r="J1931" s="458">
        <f t="shared" si="32"/>
        <v>-4.0000000000000008E-2</v>
      </c>
      <c r="K1931" s="107"/>
      <c r="L1931" s="11"/>
    </row>
    <row r="1932" spans="3:12" x14ac:dyDescent="0.3">
      <c r="C1932" s="677" t="s">
        <v>1537</v>
      </c>
      <c r="D1932" s="143" t="s">
        <v>522</v>
      </c>
      <c r="E1932" s="699" t="s">
        <v>2484</v>
      </c>
      <c r="F1932" s="705">
        <v>1</v>
      </c>
      <c r="G1932" s="619">
        <v>13.7</v>
      </c>
      <c r="H1932" s="715">
        <v>4.07</v>
      </c>
      <c r="I1932" s="679"/>
      <c r="J1932" s="458">
        <f t="shared" si="32"/>
        <v>55.759</v>
      </c>
      <c r="K1932" s="107"/>
      <c r="L1932" s="11"/>
    </row>
    <row r="1933" spans="3:12" x14ac:dyDescent="0.3">
      <c r="C1933" s="725"/>
      <c r="D1933" s="117" t="s">
        <v>2297</v>
      </c>
      <c r="E1933" s="699"/>
      <c r="F1933" s="705">
        <v>-2</v>
      </c>
      <c r="G1933" s="619">
        <v>1.2</v>
      </c>
      <c r="H1933" s="715">
        <v>2</v>
      </c>
      <c r="I1933" s="679"/>
      <c r="J1933" s="458">
        <f t="shared" si="32"/>
        <v>-4.8</v>
      </c>
      <c r="K1933" s="107"/>
      <c r="L1933" s="11"/>
    </row>
    <row r="1934" spans="3:12" x14ac:dyDescent="0.3">
      <c r="C1934" s="677"/>
      <c r="D1934" s="1431" t="s">
        <v>2453</v>
      </c>
      <c r="E1934" s="66"/>
      <c r="F1934" s="705">
        <v>-1</v>
      </c>
      <c r="G1934" s="619">
        <v>0.2</v>
      </c>
      <c r="H1934" s="679">
        <v>0.2</v>
      </c>
      <c r="I1934" s="679"/>
      <c r="J1934" s="458">
        <f t="shared" si="32"/>
        <v>-4.0000000000000008E-2</v>
      </c>
      <c r="K1934" s="107"/>
      <c r="L1934" s="11"/>
    </row>
    <row r="1935" spans="3:12" x14ac:dyDescent="0.3">
      <c r="C1935" s="677" t="s">
        <v>1514</v>
      </c>
      <c r="D1935" s="143" t="s">
        <v>2505</v>
      </c>
      <c r="E1935" s="699" t="s">
        <v>127</v>
      </c>
      <c r="F1935" s="705">
        <v>1</v>
      </c>
      <c r="G1935" s="619">
        <v>10.199999999999999</v>
      </c>
      <c r="H1935" s="715">
        <v>3</v>
      </c>
      <c r="I1935" s="679"/>
      <c r="J1935" s="458">
        <f t="shared" si="32"/>
        <v>30.599999999999998</v>
      </c>
      <c r="K1935" s="107"/>
      <c r="L1935" s="11"/>
    </row>
    <row r="1936" spans="3:12" x14ac:dyDescent="0.3">
      <c r="C1936" s="677"/>
      <c r="D1936" s="143" t="s">
        <v>2297</v>
      </c>
      <c r="E1936" s="699"/>
      <c r="F1936" s="705">
        <v>-1</v>
      </c>
      <c r="G1936" s="619">
        <v>0.3</v>
      </c>
      <c r="H1936" s="715">
        <v>2</v>
      </c>
      <c r="I1936" s="679"/>
      <c r="J1936" s="458">
        <f t="shared" si="32"/>
        <v>-0.6</v>
      </c>
      <c r="K1936" s="107"/>
      <c r="L1936" s="11"/>
    </row>
    <row r="1937" spans="3:12" x14ac:dyDescent="0.3">
      <c r="C1937" s="677" t="s">
        <v>1549</v>
      </c>
      <c r="D1937" s="143" t="s">
        <v>2380</v>
      </c>
      <c r="E1937" s="66" t="s">
        <v>121</v>
      </c>
      <c r="F1937" s="705">
        <v>1</v>
      </c>
      <c r="G1937" s="619">
        <v>11.8</v>
      </c>
      <c r="H1937" s="679">
        <v>1.2</v>
      </c>
      <c r="I1937" s="679"/>
      <c r="J1937" s="458">
        <f t="shared" si="32"/>
        <v>14.16</v>
      </c>
      <c r="K1937" s="107"/>
      <c r="L1937" s="11"/>
    </row>
    <row r="1938" spans="3:12" x14ac:dyDescent="0.3">
      <c r="C1938" s="677"/>
      <c r="D1938" s="143" t="s">
        <v>2297</v>
      </c>
      <c r="E1938" s="66"/>
      <c r="F1938" s="705">
        <v>-1</v>
      </c>
      <c r="G1938" s="619">
        <v>0.9</v>
      </c>
      <c r="H1938" s="679">
        <v>0.2</v>
      </c>
      <c r="I1938" s="679"/>
      <c r="J1938" s="458">
        <f t="shared" si="32"/>
        <v>-0.18000000000000002</v>
      </c>
      <c r="K1938" s="107"/>
      <c r="L1938" s="11"/>
    </row>
    <row r="1939" spans="3:12" x14ac:dyDescent="0.3">
      <c r="C1939" s="677"/>
      <c r="D1939" s="143" t="s">
        <v>2303</v>
      </c>
      <c r="E1939" s="66"/>
      <c r="F1939" s="705">
        <v>-1</v>
      </c>
      <c r="G1939" s="619">
        <v>1.2</v>
      </c>
      <c r="H1939" s="679">
        <v>0.2</v>
      </c>
      <c r="I1939" s="679"/>
      <c r="J1939" s="458">
        <f t="shared" si="32"/>
        <v>-0.24</v>
      </c>
      <c r="K1939" s="107"/>
      <c r="L1939" s="11"/>
    </row>
    <row r="1940" spans="3:12" x14ac:dyDescent="0.3">
      <c r="C1940" s="677" t="s">
        <v>1520</v>
      </c>
      <c r="D1940" s="143" t="s">
        <v>2510</v>
      </c>
      <c r="E1940" s="66" t="s">
        <v>129</v>
      </c>
      <c r="F1940" s="705">
        <v>1</v>
      </c>
      <c r="G1940" s="619">
        <v>13.9</v>
      </c>
      <c r="H1940" s="679">
        <v>4.07</v>
      </c>
      <c r="I1940" s="679"/>
      <c r="J1940" s="458">
        <f t="shared" si="32"/>
        <v>56.573000000000008</v>
      </c>
      <c r="K1940" s="107"/>
      <c r="L1940" s="11"/>
    </row>
    <row r="1941" spans="3:12" x14ac:dyDescent="0.3">
      <c r="C1941" s="677"/>
      <c r="D1941" s="143" t="s">
        <v>2297</v>
      </c>
      <c r="E1941" s="699"/>
      <c r="F1941" s="705">
        <v>-1</v>
      </c>
      <c r="G1941" s="619">
        <v>1</v>
      </c>
      <c r="H1941" s="715">
        <v>2</v>
      </c>
      <c r="I1941" s="679"/>
      <c r="J1941" s="458">
        <f t="shared" si="32"/>
        <v>-2</v>
      </c>
      <c r="K1941" s="107"/>
      <c r="L1941" s="11"/>
    </row>
    <row r="1942" spans="3:12" x14ac:dyDescent="0.3">
      <c r="C1942" s="677" t="s">
        <v>1551</v>
      </c>
      <c r="D1942" s="143" t="s">
        <v>2381</v>
      </c>
      <c r="E1942" s="66" t="s">
        <v>121</v>
      </c>
      <c r="F1942" s="705">
        <v>1</v>
      </c>
      <c r="G1942" s="619">
        <v>8.1</v>
      </c>
      <c r="H1942" s="679">
        <v>1.25</v>
      </c>
      <c r="I1942" s="679"/>
      <c r="J1942" s="458">
        <f t="shared" si="32"/>
        <v>10.125</v>
      </c>
      <c r="K1942" s="107"/>
      <c r="L1942" s="11"/>
    </row>
    <row r="1943" spans="3:12" x14ac:dyDescent="0.3">
      <c r="C1943" s="677"/>
      <c r="D1943" s="143" t="s">
        <v>2297</v>
      </c>
      <c r="E1943" s="66"/>
      <c r="F1943" s="705">
        <v>-1</v>
      </c>
      <c r="G1943" s="619">
        <v>0.9</v>
      </c>
      <c r="H1943" s="679">
        <v>0.2</v>
      </c>
      <c r="I1943" s="679"/>
      <c r="J1943" s="458">
        <f t="shared" si="32"/>
        <v>-0.18000000000000002</v>
      </c>
      <c r="K1943" s="107"/>
      <c r="L1943" s="11"/>
    </row>
    <row r="1944" spans="3:12" x14ac:dyDescent="0.3">
      <c r="C1944" s="677" t="s">
        <v>1561</v>
      </c>
      <c r="D1944" s="143" t="s">
        <v>2382</v>
      </c>
      <c r="E1944" s="66" t="s">
        <v>125</v>
      </c>
      <c r="F1944" s="705">
        <v>1</v>
      </c>
      <c r="G1944" s="619">
        <v>14.4</v>
      </c>
      <c r="H1944" s="679">
        <v>1.5</v>
      </c>
      <c r="I1944" s="679"/>
      <c r="J1944" s="458">
        <f t="shared" si="32"/>
        <v>21.6</v>
      </c>
      <c r="K1944" s="107"/>
      <c r="L1944" s="11"/>
    </row>
    <row r="1945" spans="3:12" x14ac:dyDescent="0.3">
      <c r="C1945" s="725"/>
      <c r="D1945" s="117" t="s">
        <v>2297</v>
      </c>
      <c r="E1945" s="699"/>
      <c r="F1945" s="705">
        <v>-2</v>
      </c>
      <c r="G1945" s="619">
        <v>1.8</v>
      </c>
      <c r="H1945" s="679">
        <v>0.5</v>
      </c>
      <c r="I1945" s="679"/>
      <c r="J1945" s="458">
        <f t="shared" si="32"/>
        <v>-1.8</v>
      </c>
      <c r="K1945" s="107"/>
      <c r="L1945" s="11"/>
    </row>
    <row r="1946" spans="3:12" x14ac:dyDescent="0.3">
      <c r="C1946" s="725" t="s">
        <v>1551</v>
      </c>
      <c r="D1946" s="117" t="s">
        <v>762</v>
      </c>
      <c r="E1946" s="699" t="s">
        <v>121</v>
      </c>
      <c r="F1946" s="705">
        <v>1</v>
      </c>
      <c r="G1946" s="619">
        <v>14.5</v>
      </c>
      <c r="H1946" s="715">
        <v>1.2</v>
      </c>
      <c r="I1946" s="679"/>
      <c r="J1946" s="458">
        <f t="shared" si="32"/>
        <v>17.399999999999999</v>
      </c>
      <c r="K1946" s="107"/>
      <c r="L1946" s="11"/>
    </row>
    <row r="1947" spans="3:12" x14ac:dyDescent="0.3">
      <c r="C1947" s="725"/>
      <c r="D1947" s="117" t="s">
        <v>2315</v>
      </c>
      <c r="E1947" s="699"/>
      <c r="F1947" s="705">
        <v>1</v>
      </c>
      <c r="G1947" s="619">
        <v>9.1</v>
      </c>
      <c r="H1947" s="715">
        <v>0.2</v>
      </c>
      <c r="I1947" s="679"/>
      <c r="J1947" s="458">
        <f t="shared" si="32"/>
        <v>1.82</v>
      </c>
      <c r="K1947" s="107"/>
      <c r="L1947" s="11"/>
    </row>
    <row r="1948" spans="3:12" x14ac:dyDescent="0.3">
      <c r="C1948" s="725"/>
      <c r="D1948" s="117" t="s">
        <v>2297</v>
      </c>
      <c r="E1948" s="699"/>
      <c r="F1948" s="705">
        <v>-2</v>
      </c>
      <c r="G1948" s="619">
        <v>0.9</v>
      </c>
      <c r="H1948" s="715">
        <v>0.2</v>
      </c>
      <c r="I1948" s="679"/>
      <c r="J1948" s="458">
        <f t="shared" si="32"/>
        <v>-0.36000000000000004</v>
      </c>
      <c r="K1948" s="107"/>
      <c r="L1948" s="11"/>
    </row>
    <row r="1949" spans="3:12" x14ac:dyDescent="0.3">
      <c r="C1949" s="680" t="s">
        <v>1552</v>
      </c>
      <c r="D1949" s="143" t="s">
        <v>252</v>
      </c>
      <c r="E1949" s="699" t="s">
        <v>121</v>
      </c>
      <c r="F1949" s="705">
        <v>1</v>
      </c>
      <c r="G1949" s="619">
        <v>6.9</v>
      </c>
      <c r="H1949" s="715">
        <v>1.2</v>
      </c>
      <c r="I1949" s="679"/>
      <c r="J1949" s="458">
        <f t="shared" si="32"/>
        <v>8.2799999999999994</v>
      </c>
      <c r="K1949" s="107"/>
      <c r="L1949" s="11"/>
    </row>
    <row r="1950" spans="3:12" x14ac:dyDescent="0.3">
      <c r="C1950" s="680"/>
      <c r="D1950" s="143" t="s">
        <v>2297</v>
      </c>
      <c r="E1950" s="699"/>
      <c r="F1950" s="705">
        <v>-2</v>
      </c>
      <c r="G1950" s="619">
        <v>0.9</v>
      </c>
      <c r="H1950" s="715">
        <v>0.2</v>
      </c>
      <c r="I1950" s="679"/>
      <c r="J1950" s="458">
        <f t="shared" si="32"/>
        <v>-0.36000000000000004</v>
      </c>
      <c r="K1950" s="107"/>
      <c r="L1950" s="11"/>
    </row>
    <row r="1951" spans="3:12" x14ac:dyDescent="0.3">
      <c r="C1951" s="680" t="s">
        <v>1554</v>
      </c>
      <c r="D1951" s="143" t="s">
        <v>762</v>
      </c>
      <c r="E1951" s="699" t="s">
        <v>121</v>
      </c>
      <c r="F1951" s="705">
        <v>1</v>
      </c>
      <c r="G1951" s="619">
        <v>17.2</v>
      </c>
      <c r="H1951" s="715">
        <v>1.2</v>
      </c>
      <c r="I1951" s="679"/>
      <c r="J1951" s="458">
        <f t="shared" si="32"/>
        <v>20.639999999999997</v>
      </c>
      <c r="K1951" s="107"/>
      <c r="L1951" s="11"/>
    </row>
    <row r="1952" spans="3:12" x14ac:dyDescent="0.3">
      <c r="C1952" s="725"/>
      <c r="D1952" s="117" t="s">
        <v>2315</v>
      </c>
      <c r="E1952" s="699"/>
      <c r="F1952" s="705">
        <v>1</v>
      </c>
      <c r="G1952" s="619">
        <v>7.8</v>
      </c>
      <c r="H1952" s="715">
        <v>0.2</v>
      </c>
      <c r="I1952" s="679"/>
      <c r="J1952" s="458">
        <f t="shared" si="32"/>
        <v>1.56</v>
      </c>
      <c r="K1952" s="107"/>
      <c r="L1952" s="11"/>
    </row>
    <row r="1953" spans="3:12" x14ac:dyDescent="0.3">
      <c r="C1953" s="680"/>
      <c r="D1953" s="143" t="s">
        <v>2297</v>
      </c>
      <c r="E1953" s="699"/>
      <c r="F1953" s="705">
        <v>-2</v>
      </c>
      <c r="G1953" s="619">
        <v>0.9</v>
      </c>
      <c r="H1953" s="715">
        <v>0.2</v>
      </c>
      <c r="I1953" s="679"/>
      <c r="J1953" s="458">
        <f t="shared" si="32"/>
        <v>-0.36000000000000004</v>
      </c>
      <c r="K1953" s="107"/>
      <c r="L1953" s="11"/>
    </row>
    <row r="1954" spans="3:12" x14ac:dyDescent="0.3">
      <c r="C1954" s="680" t="s">
        <v>1564</v>
      </c>
      <c r="D1954" s="143" t="s">
        <v>130</v>
      </c>
      <c r="E1954" s="699" t="s">
        <v>121</v>
      </c>
      <c r="F1954" s="705">
        <v>1</v>
      </c>
      <c r="G1954" s="619">
        <v>7.9</v>
      </c>
      <c r="H1954" s="715">
        <v>1.25</v>
      </c>
      <c r="I1954" s="679"/>
      <c r="J1954" s="458">
        <f t="shared" si="32"/>
        <v>9.875</v>
      </c>
      <c r="K1954" s="107"/>
      <c r="L1954" s="11"/>
    </row>
    <row r="1955" spans="3:12" x14ac:dyDescent="0.3">
      <c r="C1955" s="725"/>
      <c r="D1955" s="117" t="s">
        <v>2297</v>
      </c>
      <c r="E1955" s="66"/>
      <c r="F1955" s="705">
        <v>-1</v>
      </c>
      <c r="G1955" s="619">
        <v>0.9</v>
      </c>
      <c r="H1955" s="715">
        <v>0.2</v>
      </c>
      <c r="I1955" s="679"/>
      <c r="J1955" s="458">
        <f t="shared" si="32"/>
        <v>-0.18000000000000002</v>
      </c>
      <c r="K1955" s="107"/>
      <c r="L1955" s="11"/>
    </row>
    <row r="1956" spans="3:12" x14ac:dyDescent="0.3">
      <c r="C1956" s="725" t="s">
        <v>1516</v>
      </c>
      <c r="D1956" s="117" t="s">
        <v>1568</v>
      </c>
      <c r="E1956" s="66" t="s">
        <v>128</v>
      </c>
      <c r="F1956" s="705">
        <v>1</v>
      </c>
      <c r="G1956" s="619">
        <v>19.100000000000001</v>
      </c>
      <c r="H1956" s="715">
        <v>3</v>
      </c>
      <c r="I1956" s="679"/>
      <c r="J1956" s="458">
        <f t="shared" si="32"/>
        <v>57.300000000000004</v>
      </c>
      <c r="K1956" s="107"/>
      <c r="L1956" s="11"/>
    </row>
    <row r="1957" spans="3:12" x14ac:dyDescent="0.3">
      <c r="C1957" s="725"/>
      <c r="D1957" s="117" t="s">
        <v>2297</v>
      </c>
      <c r="E1957" s="66"/>
      <c r="F1957" s="705">
        <v>-1</v>
      </c>
      <c r="G1957" s="619">
        <v>1</v>
      </c>
      <c r="H1957" s="715">
        <v>2</v>
      </c>
      <c r="I1957" s="679"/>
      <c r="J1957" s="458">
        <f t="shared" si="32"/>
        <v>-2</v>
      </c>
      <c r="K1957" s="107"/>
      <c r="L1957" s="11"/>
    </row>
    <row r="1958" spans="3:12" x14ac:dyDescent="0.3">
      <c r="C1958" s="725"/>
      <c r="D1958" s="117" t="s">
        <v>2297</v>
      </c>
      <c r="E1958" s="66"/>
      <c r="F1958" s="705">
        <v>-2</v>
      </c>
      <c r="G1958" s="619">
        <v>0.9</v>
      </c>
      <c r="H1958" s="715">
        <v>2</v>
      </c>
      <c r="I1958" s="679"/>
      <c r="J1958" s="458">
        <f t="shared" si="32"/>
        <v>-3.6</v>
      </c>
      <c r="K1958" s="107"/>
      <c r="L1958" s="11"/>
    </row>
    <row r="1959" spans="3:12" x14ac:dyDescent="0.3">
      <c r="C1959" s="677" t="s">
        <v>1567</v>
      </c>
      <c r="D1959" s="143" t="s">
        <v>122</v>
      </c>
      <c r="E1959" s="66" t="s">
        <v>120</v>
      </c>
      <c r="F1959" s="705">
        <v>1</v>
      </c>
      <c r="G1959" s="619">
        <v>8</v>
      </c>
      <c r="H1959" s="715">
        <v>1.8</v>
      </c>
      <c r="I1959" s="679"/>
      <c r="J1959" s="458">
        <f t="shared" si="32"/>
        <v>14.4</v>
      </c>
      <c r="K1959" s="107"/>
      <c r="L1959" s="11"/>
    </row>
    <row r="1960" spans="3:12" x14ac:dyDescent="0.3">
      <c r="C1960" s="677"/>
      <c r="D1960" s="143" t="s">
        <v>2297</v>
      </c>
      <c r="E1960" s="66"/>
      <c r="F1960" s="705">
        <v>-1</v>
      </c>
      <c r="G1960" s="619">
        <v>0.9</v>
      </c>
      <c r="H1960" s="715">
        <v>0.8</v>
      </c>
      <c r="I1960" s="679"/>
      <c r="J1960" s="458">
        <f t="shared" si="32"/>
        <v>-0.72000000000000008</v>
      </c>
      <c r="K1960" s="107"/>
      <c r="L1960" s="11"/>
    </row>
    <row r="1961" spans="3:12" x14ac:dyDescent="0.3">
      <c r="C1961" s="680" t="s">
        <v>1566</v>
      </c>
      <c r="D1961" s="564" t="s">
        <v>122</v>
      </c>
      <c r="E1961" s="66" t="s">
        <v>120</v>
      </c>
      <c r="F1961" s="705">
        <v>1</v>
      </c>
      <c r="G1961" s="619">
        <v>8</v>
      </c>
      <c r="H1961" s="715">
        <v>1.85</v>
      </c>
      <c r="I1961" s="679"/>
      <c r="J1961" s="458">
        <f t="shared" si="32"/>
        <v>14.8</v>
      </c>
      <c r="K1961" s="107"/>
      <c r="L1961" s="11"/>
    </row>
    <row r="1962" spans="3:12" x14ac:dyDescent="0.3">
      <c r="C1962" s="680"/>
      <c r="D1962" s="564" t="s">
        <v>2297</v>
      </c>
      <c r="E1962" s="66"/>
      <c r="F1962" s="705">
        <v>-1</v>
      </c>
      <c r="G1962" s="619">
        <v>0.9</v>
      </c>
      <c r="H1962" s="715">
        <v>0.8</v>
      </c>
      <c r="I1962" s="679"/>
      <c r="J1962" s="458">
        <f t="shared" si="32"/>
        <v>-0.72000000000000008</v>
      </c>
      <c r="K1962" s="107"/>
      <c r="L1962" s="11"/>
    </row>
    <row r="1963" spans="3:12" x14ac:dyDescent="0.3">
      <c r="C1963" s="680" t="s">
        <v>1565</v>
      </c>
      <c r="D1963" s="564" t="s">
        <v>177</v>
      </c>
      <c r="E1963" s="66" t="s">
        <v>786</v>
      </c>
      <c r="F1963" s="705">
        <v>1</v>
      </c>
      <c r="G1963" s="619">
        <v>8.6</v>
      </c>
      <c r="H1963" s="715">
        <v>1.6</v>
      </c>
      <c r="I1963" s="679"/>
      <c r="J1963" s="458">
        <f t="shared" si="32"/>
        <v>13.76</v>
      </c>
      <c r="K1963" s="107"/>
      <c r="L1963" s="11"/>
    </row>
    <row r="1964" spans="3:12" x14ac:dyDescent="0.3">
      <c r="C1964" s="677"/>
      <c r="D1964" s="143" t="s">
        <v>2297</v>
      </c>
      <c r="E1964" s="66"/>
      <c r="F1964" s="705">
        <v>-1</v>
      </c>
      <c r="G1964" s="619">
        <v>0.9</v>
      </c>
      <c r="H1964" s="715">
        <v>0.5</v>
      </c>
      <c r="I1964" s="679"/>
      <c r="J1964" s="458">
        <f t="shared" si="32"/>
        <v>-0.45</v>
      </c>
      <c r="K1964" s="107"/>
      <c r="L1964" s="11"/>
    </row>
    <row r="1965" spans="3:12" x14ac:dyDescent="0.3">
      <c r="C1965" s="677" t="s">
        <v>1518</v>
      </c>
      <c r="D1965" s="143" t="s">
        <v>176</v>
      </c>
      <c r="E1965" s="66" t="s">
        <v>128</v>
      </c>
      <c r="F1965" s="705">
        <v>1</v>
      </c>
      <c r="G1965" s="619">
        <v>14.1</v>
      </c>
      <c r="H1965" s="715">
        <v>3</v>
      </c>
      <c r="I1965" s="679"/>
      <c r="J1965" s="458">
        <f t="shared" si="32"/>
        <v>42.3</v>
      </c>
      <c r="K1965" s="107"/>
      <c r="L1965" s="11"/>
    </row>
    <row r="1966" spans="3:12" x14ac:dyDescent="0.3">
      <c r="C1966" s="677"/>
      <c r="D1966" s="143" t="s">
        <v>2297</v>
      </c>
      <c r="E1966" s="66"/>
      <c r="F1966" s="705">
        <v>-1</v>
      </c>
      <c r="G1966" s="619">
        <v>1</v>
      </c>
      <c r="H1966" s="715">
        <v>2.5</v>
      </c>
      <c r="I1966" s="679"/>
      <c r="J1966" s="458">
        <f t="shared" si="32"/>
        <v>-2.5</v>
      </c>
      <c r="K1966" s="107"/>
      <c r="L1966" s="11"/>
    </row>
    <row r="1967" spans="3:12" x14ac:dyDescent="0.3">
      <c r="C1967" s="725" t="s">
        <v>2282</v>
      </c>
      <c r="D1967" s="117" t="s">
        <v>138</v>
      </c>
      <c r="E1967" s="66" t="s">
        <v>125</v>
      </c>
      <c r="F1967" s="705">
        <v>1</v>
      </c>
      <c r="G1967" s="619">
        <v>20.100000000000001</v>
      </c>
      <c r="H1967" s="715">
        <v>1.55</v>
      </c>
      <c r="I1967" s="679"/>
      <c r="J1967" s="458">
        <f t="shared" si="32"/>
        <v>31.155000000000005</v>
      </c>
      <c r="K1967" s="107"/>
      <c r="L1967" s="11"/>
    </row>
    <row r="1968" spans="3:12" x14ac:dyDescent="0.3">
      <c r="C1968" s="725"/>
      <c r="D1968" s="117" t="s">
        <v>2297</v>
      </c>
      <c r="E1968" s="66"/>
      <c r="F1968" s="705">
        <v>-1</v>
      </c>
      <c r="G1968" s="619">
        <v>1</v>
      </c>
      <c r="H1968" s="715">
        <v>0.5</v>
      </c>
      <c r="I1968" s="679"/>
      <c r="J1968" s="458">
        <f t="shared" ref="J1968:J2031" si="33">PRODUCT(F1968:I1968)</f>
        <v>-0.5</v>
      </c>
      <c r="K1968" s="107"/>
      <c r="L1968" s="11"/>
    </row>
    <row r="1969" spans="3:12" x14ac:dyDescent="0.3">
      <c r="C1969" s="677"/>
      <c r="D1969" s="117" t="s">
        <v>2297</v>
      </c>
      <c r="E1969" s="699"/>
      <c r="F1969" s="705">
        <v>-3</v>
      </c>
      <c r="G1969" s="619">
        <v>0.9</v>
      </c>
      <c r="H1969" s="715">
        <v>0.5</v>
      </c>
      <c r="I1969" s="679"/>
      <c r="J1969" s="458">
        <f t="shared" si="33"/>
        <v>-1.35</v>
      </c>
      <c r="K1969" s="107"/>
      <c r="L1969" s="11"/>
    </row>
    <row r="1970" spans="3:12" x14ac:dyDescent="0.3">
      <c r="C1970" s="677"/>
      <c r="D1970" s="117" t="s">
        <v>2297</v>
      </c>
      <c r="E1970" s="66"/>
      <c r="F1970" s="705">
        <v>-2</v>
      </c>
      <c r="G1970" s="619">
        <v>0.8</v>
      </c>
      <c r="H1970" s="715">
        <v>0.5</v>
      </c>
      <c r="I1970" s="679"/>
      <c r="J1970" s="458">
        <f t="shared" si="33"/>
        <v>-0.8</v>
      </c>
      <c r="K1970" s="107"/>
      <c r="L1970" s="11"/>
    </row>
    <row r="1971" spans="3:12" x14ac:dyDescent="0.3">
      <c r="C1971" s="677"/>
      <c r="D1971" s="117" t="s">
        <v>2297</v>
      </c>
      <c r="E1971" s="66"/>
      <c r="F1971" s="705">
        <v>-1</v>
      </c>
      <c r="G1971" s="619">
        <v>0.6</v>
      </c>
      <c r="H1971" s="715">
        <v>0.5</v>
      </c>
      <c r="I1971" s="679"/>
      <c r="J1971" s="458">
        <f t="shared" si="33"/>
        <v>-0.3</v>
      </c>
      <c r="K1971" s="107"/>
      <c r="L1971" s="11"/>
    </row>
    <row r="1972" spans="3:12" x14ac:dyDescent="0.3">
      <c r="C1972" s="725"/>
      <c r="D1972" s="117" t="s">
        <v>2345</v>
      </c>
      <c r="E1972" s="66"/>
      <c r="F1972" s="705">
        <v>-1</v>
      </c>
      <c r="G1972" s="619">
        <v>1</v>
      </c>
      <c r="H1972" s="715">
        <v>1</v>
      </c>
      <c r="I1972" s="679"/>
      <c r="J1972" s="458">
        <f t="shared" si="33"/>
        <v>-1</v>
      </c>
      <c r="K1972" s="107"/>
      <c r="L1972" s="11"/>
    </row>
    <row r="1973" spans="3:12" x14ac:dyDescent="0.3">
      <c r="C1973" s="725"/>
      <c r="D1973" s="117" t="s">
        <v>2345</v>
      </c>
      <c r="E1973" s="66"/>
      <c r="F1973" s="705">
        <v>-1</v>
      </c>
      <c r="G1973" s="619">
        <v>4.3499999999999996</v>
      </c>
      <c r="H1973" s="715">
        <v>1</v>
      </c>
      <c r="I1973" s="679"/>
      <c r="J1973" s="458">
        <f t="shared" si="33"/>
        <v>-4.3499999999999996</v>
      </c>
      <c r="K1973" s="107"/>
      <c r="L1973" s="11"/>
    </row>
    <row r="1974" spans="3:12" x14ac:dyDescent="0.3">
      <c r="C1974" s="725"/>
      <c r="D1974" s="117" t="s">
        <v>2345</v>
      </c>
      <c r="E1974" s="66"/>
      <c r="F1974" s="705">
        <v>-1</v>
      </c>
      <c r="G1974" s="619">
        <v>2.5</v>
      </c>
      <c r="H1974" s="715">
        <v>1</v>
      </c>
      <c r="I1974" s="679"/>
      <c r="J1974" s="458">
        <f t="shared" si="33"/>
        <v>-2.5</v>
      </c>
      <c r="K1974" s="107"/>
      <c r="L1974" s="11"/>
    </row>
    <row r="1975" spans="3:12" x14ac:dyDescent="0.3">
      <c r="C1975" s="725" t="s">
        <v>1573</v>
      </c>
      <c r="D1975" s="117" t="s">
        <v>795</v>
      </c>
      <c r="E1975" s="66" t="s">
        <v>128</v>
      </c>
      <c r="F1975" s="705">
        <v>1</v>
      </c>
      <c r="G1975" s="619">
        <v>9.3000000000000007</v>
      </c>
      <c r="H1975" s="715">
        <v>3</v>
      </c>
      <c r="I1975" s="679"/>
      <c r="J1975" s="458">
        <f t="shared" si="33"/>
        <v>27.900000000000002</v>
      </c>
      <c r="K1975" s="107"/>
      <c r="L1975" s="11"/>
    </row>
    <row r="1976" spans="3:12" x14ac:dyDescent="0.3">
      <c r="C1976" s="677"/>
      <c r="D1976" s="143" t="s">
        <v>2297</v>
      </c>
      <c r="E1976" s="66"/>
      <c r="F1976" s="705">
        <v>-1</v>
      </c>
      <c r="G1976" s="619">
        <v>0.9</v>
      </c>
      <c r="H1976" s="715">
        <v>1</v>
      </c>
      <c r="I1976" s="679"/>
      <c r="J1976" s="458">
        <f t="shared" si="33"/>
        <v>-0.9</v>
      </c>
      <c r="K1976" s="107"/>
      <c r="L1976" s="11"/>
    </row>
    <row r="1977" spans="3:12" x14ac:dyDescent="0.3">
      <c r="C1977" s="677"/>
      <c r="D1977" s="143" t="s">
        <v>2303</v>
      </c>
      <c r="E1977" s="66"/>
      <c r="F1977" s="705">
        <v>-1</v>
      </c>
      <c r="G1977" s="619">
        <v>1.2</v>
      </c>
      <c r="H1977" s="715">
        <v>2.5</v>
      </c>
      <c r="I1977" s="679"/>
      <c r="J1977" s="458">
        <f t="shared" si="33"/>
        <v>-3</v>
      </c>
      <c r="K1977" s="107"/>
      <c r="L1977" s="11"/>
    </row>
    <row r="1978" spans="3:12" x14ac:dyDescent="0.3">
      <c r="C1978" s="677" t="s">
        <v>1571</v>
      </c>
      <c r="D1978" s="143" t="s">
        <v>2384</v>
      </c>
      <c r="E1978" s="66" t="s">
        <v>128</v>
      </c>
      <c r="F1978" s="705">
        <v>1</v>
      </c>
      <c r="G1978" s="619">
        <v>14.3</v>
      </c>
      <c r="H1978" s="715">
        <v>3</v>
      </c>
      <c r="I1978" s="679"/>
      <c r="J1978" s="458">
        <f t="shared" si="33"/>
        <v>42.900000000000006</v>
      </c>
      <c r="K1978" s="107"/>
      <c r="L1978" s="11"/>
    </row>
    <row r="1979" spans="3:12" x14ac:dyDescent="0.3">
      <c r="C1979" s="725"/>
      <c r="D1979" s="143" t="s">
        <v>2345</v>
      </c>
      <c r="E1979" s="66"/>
      <c r="F1979" s="705">
        <v>-1</v>
      </c>
      <c r="G1979" s="619">
        <v>4.3499999999999996</v>
      </c>
      <c r="H1979" s="715">
        <v>2.5</v>
      </c>
      <c r="I1979" s="679"/>
      <c r="J1979" s="458">
        <f t="shared" si="33"/>
        <v>-10.875</v>
      </c>
      <c r="K1979" s="107"/>
      <c r="L1979" s="11"/>
    </row>
    <row r="1980" spans="3:12" x14ac:dyDescent="0.3">
      <c r="C1980" s="677" t="s">
        <v>1570</v>
      </c>
      <c r="D1980" s="143" t="s">
        <v>803</v>
      </c>
      <c r="E1980" s="66" t="s">
        <v>128</v>
      </c>
      <c r="F1980" s="705">
        <v>1</v>
      </c>
      <c r="G1980" s="619">
        <v>17.2</v>
      </c>
      <c r="H1980" s="715">
        <v>3</v>
      </c>
      <c r="I1980" s="679"/>
      <c r="J1980" s="458">
        <f t="shared" si="33"/>
        <v>51.599999999999994</v>
      </c>
      <c r="K1980" s="107"/>
      <c r="L1980" s="11"/>
    </row>
    <row r="1981" spans="3:12" x14ac:dyDescent="0.3">
      <c r="C1981" s="677"/>
      <c r="D1981" s="143" t="s">
        <v>2345</v>
      </c>
      <c r="E1981" s="66"/>
      <c r="F1981" s="705">
        <v>-1</v>
      </c>
      <c r="G1981" s="619">
        <v>2.5</v>
      </c>
      <c r="H1981" s="715">
        <v>2.5</v>
      </c>
      <c r="I1981" s="679"/>
      <c r="J1981" s="458">
        <f t="shared" si="33"/>
        <v>-6.25</v>
      </c>
      <c r="K1981" s="107"/>
      <c r="L1981" s="11"/>
    </row>
    <row r="1982" spans="3:12" x14ac:dyDescent="0.3">
      <c r="C1982" s="677"/>
      <c r="D1982" s="143" t="s">
        <v>2371</v>
      </c>
      <c r="E1982" s="66"/>
      <c r="F1982" s="705">
        <v>-2</v>
      </c>
      <c r="G1982" s="619">
        <v>2.1</v>
      </c>
      <c r="H1982" s="715">
        <v>1.4</v>
      </c>
      <c r="I1982" s="679"/>
      <c r="J1982" s="458">
        <f t="shared" si="33"/>
        <v>-5.88</v>
      </c>
      <c r="K1982" s="107"/>
      <c r="L1982" s="11"/>
    </row>
    <row r="1983" spans="3:12" x14ac:dyDescent="0.3">
      <c r="C1983" s="677" t="s">
        <v>1547</v>
      </c>
      <c r="D1983" s="143" t="s">
        <v>156</v>
      </c>
      <c r="E1983" s="66" t="s">
        <v>121</v>
      </c>
      <c r="F1983" s="705">
        <v>1</v>
      </c>
      <c r="G1983" s="619">
        <v>10.8</v>
      </c>
      <c r="H1983" s="715">
        <v>1.2</v>
      </c>
      <c r="I1983" s="679"/>
      <c r="J1983" s="458">
        <f t="shared" si="33"/>
        <v>12.96</v>
      </c>
      <c r="K1983" s="107"/>
      <c r="L1983" s="11"/>
    </row>
    <row r="1984" spans="3:12" x14ac:dyDescent="0.3">
      <c r="C1984" s="677"/>
      <c r="D1984" s="143" t="s">
        <v>2297</v>
      </c>
      <c r="E1984" s="66"/>
      <c r="F1984" s="705">
        <v>-3</v>
      </c>
      <c r="G1984" s="619">
        <v>1</v>
      </c>
      <c r="H1984" s="715">
        <v>0.2</v>
      </c>
      <c r="I1984" s="679"/>
      <c r="J1984" s="458">
        <f t="shared" si="33"/>
        <v>-0.60000000000000009</v>
      </c>
      <c r="K1984" s="107"/>
      <c r="L1984" s="11"/>
    </row>
    <row r="1985" spans="3:12" x14ac:dyDescent="0.3">
      <c r="C1985" s="677" t="s">
        <v>1548</v>
      </c>
      <c r="D1985" s="143" t="s">
        <v>2204</v>
      </c>
      <c r="E1985" s="66" t="s">
        <v>121</v>
      </c>
      <c r="F1985" s="705">
        <v>1</v>
      </c>
      <c r="G1985" s="619">
        <v>11.5</v>
      </c>
      <c r="H1985" s="715">
        <v>1.2</v>
      </c>
      <c r="I1985" s="679"/>
      <c r="J1985" s="458">
        <f t="shared" si="33"/>
        <v>13.799999999999999</v>
      </c>
      <c r="K1985" s="107"/>
      <c r="L1985" s="11"/>
    </row>
    <row r="1986" spans="3:12" x14ac:dyDescent="0.3">
      <c r="C1986" s="677"/>
      <c r="D1986" s="143" t="s">
        <v>2297</v>
      </c>
      <c r="E1986" s="66"/>
      <c r="F1986" s="705">
        <v>-1</v>
      </c>
      <c r="G1986" s="619">
        <v>0.9</v>
      </c>
      <c r="H1986" s="715">
        <v>0.2</v>
      </c>
      <c r="I1986" s="679"/>
      <c r="J1986" s="458">
        <f t="shared" si="33"/>
        <v>-0.18000000000000002</v>
      </c>
      <c r="K1986" s="107"/>
      <c r="L1986" s="11"/>
    </row>
    <row r="1987" spans="3:12" x14ac:dyDescent="0.3">
      <c r="C1987" s="677"/>
      <c r="D1987" s="143" t="s">
        <v>2315</v>
      </c>
      <c r="E1987" s="66"/>
      <c r="F1987" s="705">
        <v>1</v>
      </c>
      <c r="G1987" s="619">
        <v>5.2</v>
      </c>
      <c r="H1987" s="715">
        <v>0.2</v>
      </c>
      <c r="I1987" s="679"/>
      <c r="J1987" s="458">
        <f t="shared" si="33"/>
        <v>1.04</v>
      </c>
      <c r="K1987" s="107"/>
      <c r="L1987" s="11"/>
    </row>
    <row r="1988" spans="3:12" x14ac:dyDescent="0.3">
      <c r="C1988" s="677" t="s">
        <v>2291</v>
      </c>
      <c r="D1988" s="143" t="s">
        <v>774</v>
      </c>
      <c r="E1988" s="66" t="s">
        <v>125</v>
      </c>
      <c r="F1988" s="705">
        <v>1</v>
      </c>
      <c r="G1988" s="619">
        <v>10.8</v>
      </c>
      <c r="H1988" s="715">
        <v>1.5</v>
      </c>
      <c r="I1988" s="679"/>
      <c r="J1988" s="458">
        <f t="shared" si="33"/>
        <v>16.200000000000003</v>
      </c>
      <c r="K1988" s="107"/>
      <c r="L1988" s="11"/>
    </row>
    <row r="1989" spans="3:12" x14ac:dyDescent="0.3">
      <c r="C1989" s="677"/>
      <c r="D1989" s="143" t="s">
        <v>2297</v>
      </c>
      <c r="E1989" s="66"/>
      <c r="F1989" s="705">
        <v>-1</v>
      </c>
      <c r="G1989" s="619">
        <v>1</v>
      </c>
      <c r="H1989" s="715">
        <v>0.5</v>
      </c>
      <c r="I1989" s="679"/>
      <c r="J1989" s="458">
        <f t="shared" si="33"/>
        <v>-0.5</v>
      </c>
      <c r="K1989" s="107"/>
      <c r="L1989" s="11"/>
    </row>
    <row r="1990" spans="3:12" x14ac:dyDescent="0.3">
      <c r="C1990" s="677"/>
      <c r="D1990" s="143" t="s">
        <v>2303</v>
      </c>
      <c r="E1990" s="66"/>
      <c r="F1990" s="705">
        <v>-1</v>
      </c>
      <c r="G1990" s="619">
        <v>1.2</v>
      </c>
      <c r="H1990" s="715">
        <v>0.5</v>
      </c>
      <c r="I1990" s="679"/>
      <c r="J1990" s="458">
        <f t="shared" si="33"/>
        <v>-0.6</v>
      </c>
      <c r="K1990" s="107"/>
      <c r="L1990" s="11"/>
    </row>
    <row r="1991" spans="3:12" x14ac:dyDescent="0.3">
      <c r="C1991" s="725" t="s">
        <v>1540</v>
      </c>
      <c r="D1991" s="143" t="s">
        <v>155</v>
      </c>
      <c r="E1991" s="66" t="s">
        <v>128</v>
      </c>
      <c r="F1991" s="705">
        <v>1</v>
      </c>
      <c r="G1991" s="619">
        <v>14</v>
      </c>
      <c r="H1991" s="715">
        <v>3</v>
      </c>
      <c r="I1991" s="679"/>
      <c r="J1991" s="458">
        <f t="shared" si="33"/>
        <v>42</v>
      </c>
      <c r="K1991" s="107"/>
      <c r="L1991" s="11"/>
    </row>
    <row r="1992" spans="3:12" x14ac:dyDescent="0.3">
      <c r="C1992" s="725"/>
      <c r="D1992" s="143" t="s">
        <v>2297</v>
      </c>
      <c r="E1992" s="66"/>
      <c r="F1992" s="705">
        <v>-1</v>
      </c>
      <c r="G1992" s="619">
        <v>1</v>
      </c>
      <c r="H1992" s="715">
        <v>2</v>
      </c>
      <c r="I1992" s="679"/>
      <c r="J1992" s="458">
        <f t="shared" si="33"/>
        <v>-2</v>
      </c>
      <c r="K1992" s="107"/>
      <c r="L1992" s="11"/>
    </row>
    <row r="1993" spans="3:12" x14ac:dyDescent="0.3">
      <c r="C1993" s="677"/>
      <c r="D1993" s="143" t="s">
        <v>2371</v>
      </c>
      <c r="E1993" s="66"/>
      <c r="F1993" s="705">
        <v>-1</v>
      </c>
      <c r="G1993" s="619">
        <v>2.4</v>
      </c>
      <c r="H1993" s="715">
        <v>1.4</v>
      </c>
      <c r="I1993" s="679"/>
      <c r="J1993" s="458">
        <f t="shared" si="33"/>
        <v>-3.36</v>
      </c>
      <c r="K1993" s="107"/>
      <c r="L1993" s="11"/>
    </row>
    <row r="1994" spans="3:12" x14ac:dyDescent="0.3">
      <c r="C1994" s="677" t="s">
        <v>1542</v>
      </c>
      <c r="D1994" s="117" t="s">
        <v>2391</v>
      </c>
      <c r="E1994" s="699" t="s">
        <v>121</v>
      </c>
      <c r="F1994" s="705">
        <v>1</v>
      </c>
      <c r="G1994" s="619">
        <v>25.5</v>
      </c>
      <c r="H1994" s="715">
        <v>1.2</v>
      </c>
      <c r="I1994" s="679"/>
      <c r="J1994" s="458">
        <f t="shared" si="33"/>
        <v>30.599999999999998</v>
      </c>
      <c r="K1994" s="107"/>
      <c r="L1994" s="11"/>
    </row>
    <row r="1995" spans="3:12" x14ac:dyDescent="0.3">
      <c r="C1995" s="677"/>
      <c r="D1995" s="117" t="s">
        <v>2297</v>
      </c>
      <c r="E1995" s="699"/>
      <c r="F1995" s="705">
        <v>-1</v>
      </c>
      <c r="G1995" s="619">
        <v>1.2</v>
      </c>
      <c r="H1995" s="715">
        <v>0.2</v>
      </c>
      <c r="I1995" s="679"/>
      <c r="J1995" s="458">
        <f t="shared" si="33"/>
        <v>-0.24</v>
      </c>
      <c r="K1995" s="107"/>
      <c r="L1995" s="11"/>
    </row>
    <row r="1996" spans="3:12" x14ac:dyDescent="0.3">
      <c r="C1996" s="677"/>
      <c r="D1996" s="117" t="s">
        <v>2297</v>
      </c>
      <c r="E1996" s="699"/>
      <c r="F1996" s="705">
        <v>-1</v>
      </c>
      <c r="G1996" s="619">
        <v>1</v>
      </c>
      <c r="H1996" s="715">
        <v>0.2</v>
      </c>
      <c r="I1996" s="679"/>
      <c r="J1996" s="458">
        <f t="shared" si="33"/>
        <v>-0.2</v>
      </c>
      <c r="K1996" s="107"/>
      <c r="L1996" s="11"/>
    </row>
    <row r="1997" spans="3:12" x14ac:dyDescent="0.3">
      <c r="C1997" s="677"/>
      <c r="D1997" s="117" t="s">
        <v>2303</v>
      </c>
      <c r="E1997" s="699"/>
      <c r="F1997" s="705">
        <v>-2</v>
      </c>
      <c r="G1997" s="619">
        <v>1.2</v>
      </c>
      <c r="H1997" s="715">
        <v>0.2</v>
      </c>
      <c r="I1997" s="679"/>
      <c r="J1997" s="458">
        <f t="shared" si="33"/>
        <v>-0.48</v>
      </c>
      <c r="K1997" s="107"/>
      <c r="L1997" s="11"/>
    </row>
    <row r="1998" spans="3:12" x14ac:dyDescent="0.3">
      <c r="C1998" s="677" t="s">
        <v>1545</v>
      </c>
      <c r="D1998" s="117" t="s">
        <v>2392</v>
      </c>
      <c r="E1998" s="699" t="s">
        <v>121</v>
      </c>
      <c r="F1998" s="705">
        <v>1</v>
      </c>
      <c r="G1998" s="619">
        <v>12.6</v>
      </c>
      <c r="H1998" s="715">
        <v>1.2</v>
      </c>
      <c r="I1998" s="679"/>
      <c r="J1998" s="458">
        <f t="shared" si="33"/>
        <v>15.12</v>
      </c>
      <c r="K1998" s="107"/>
      <c r="L1998" s="11"/>
    </row>
    <row r="1999" spans="3:12" x14ac:dyDescent="0.3">
      <c r="C1999" s="677"/>
      <c r="D1999" s="117" t="s">
        <v>2297</v>
      </c>
      <c r="E1999" s="699"/>
      <c r="F1999" s="705">
        <v>-1</v>
      </c>
      <c r="G1999" s="619">
        <v>1</v>
      </c>
      <c r="H1999" s="715">
        <v>0.2</v>
      </c>
      <c r="I1999" s="679"/>
      <c r="J1999" s="458">
        <f t="shared" si="33"/>
        <v>-0.2</v>
      </c>
      <c r="K1999" s="107"/>
      <c r="L1999" s="11"/>
    </row>
    <row r="2000" spans="3:12" x14ac:dyDescent="0.3">
      <c r="C2000" s="677"/>
      <c r="D2000" s="117" t="s">
        <v>2303</v>
      </c>
      <c r="E2000" s="699"/>
      <c r="F2000" s="705">
        <v>-1</v>
      </c>
      <c r="G2000" s="619">
        <v>1.2</v>
      </c>
      <c r="H2000" s="715">
        <v>0.2</v>
      </c>
      <c r="I2000" s="679"/>
      <c r="J2000" s="458">
        <f t="shared" si="33"/>
        <v>-0.24</v>
      </c>
      <c r="K2000" s="107"/>
      <c r="L2000" s="11"/>
    </row>
    <row r="2001" spans="3:12" x14ac:dyDescent="0.3">
      <c r="C2001" s="680" t="s">
        <v>1575</v>
      </c>
      <c r="D2001" s="143" t="s">
        <v>2393</v>
      </c>
      <c r="E2001" s="699" t="s">
        <v>125</v>
      </c>
      <c r="F2001" s="705">
        <v>1</v>
      </c>
      <c r="G2001" s="619">
        <v>14.4</v>
      </c>
      <c r="H2001" s="715">
        <v>1.55</v>
      </c>
      <c r="I2001" s="679"/>
      <c r="J2001" s="458">
        <f t="shared" si="33"/>
        <v>22.32</v>
      </c>
      <c r="K2001" s="107"/>
      <c r="L2001" s="11"/>
    </row>
    <row r="2002" spans="3:12" x14ac:dyDescent="0.3">
      <c r="C2002" s="725"/>
      <c r="D2002" s="117" t="s">
        <v>2297</v>
      </c>
      <c r="E2002" s="66"/>
      <c r="F2002" s="705">
        <v>-1</v>
      </c>
      <c r="G2002" s="619">
        <v>1</v>
      </c>
      <c r="H2002" s="715">
        <v>1</v>
      </c>
      <c r="I2002" s="679"/>
      <c r="J2002" s="458">
        <f t="shared" si="33"/>
        <v>-1</v>
      </c>
      <c r="K2002" s="107"/>
      <c r="L2002" s="11"/>
    </row>
    <row r="2003" spans="3:12" x14ac:dyDescent="0.3">
      <c r="C2003" s="677"/>
      <c r="D2003" s="143" t="s">
        <v>2303</v>
      </c>
      <c r="E2003" s="66"/>
      <c r="F2003" s="705">
        <v>-1</v>
      </c>
      <c r="G2003" s="619">
        <v>1.2</v>
      </c>
      <c r="H2003" s="715">
        <v>0.5</v>
      </c>
      <c r="I2003" s="679"/>
      <c r="J2003" s="458">
        <f t="shared" si="33"/>
        <v>-0.6</v>
      </c>
      <c r="K2003" s="107"/>
      <c r="L2003" s="11"/>
    </row>
    <row r="2004" spans="3:12" x14ac:dyDescent="0.3">
      <c r="C2004" s="725" t="s">
        <v>2394</v>
      </c>
      <c r="D2004" s="117" t="s">
        <v>2395</v>
      </c>
      <c r="E2004" s="66" t="s">
        <v>120</v>
      </c>
      <c r="F2004" s="705">
        <v>1</v>
      </c>
      <c r="G2004" s="619">
        <v>15.6</v>
      </c>
      <c r="H2004" s="715">
        <v>1.8</v>
      </c>
      <c r="I2004" s="679"/>
      <c r="J2004" s="458">
        <f t="shared" si="33"/>
        <v>28.08</v>
      </c>
      <c r="K2004" s="107"/>
      <c r="L2004" s="11"/>
    </row>
    <row r="2005" spans="3:12" x14ac:dyDescent="0.3">
      <c r="C2005" s="725"/>
      <c r="D2005" s="117" t="s">
        <v>2297</v>
      </c>
      <c r="E2005" s="66"/>
      <c r="F2005" s="705">
        <v>-1</v>
      </c>
      <c r="G2005" s="619">
        <v>0.9</v>
      </c>
      <c r="H2005" s="715">
        <v>0.8</v>
      </c>
      <c r="I2005" s="679"/>
      <c r="J2005" s="458">
        <f t="shared" si="33"/>
        <v>-0.72000000000000008</v>
      </c>
      <c r="K2005" s="107"/>
      <c r="L2005" s="11"/>
    </row>
    <row r="2006" spans="3:12" x14ac:dyDescent="0.3">
      <c r="C2006" s="680" t="s">
        <v>1579</v>
      </c>
      <c r="D2006" s="143" t="s">
        <v>2204</v>
      </c>
      <c r="E2006" s="699" t="s">
        <v>121</v>
      </c>
      <c r="F2006" s="705">
        <v>1</v>
      </c>
      <c r="G2006" s="619">
        <v>11.4</v>
      </c>
      <c r="H2006" s="715">
        <v>1.2</v>
      </c>
      <c r="I2006" s="679"/>
      <c r="J2006" s="458">
        <f t="shared" si="33"/>
        <v>13.68</v>
      </c>
      <c r="K2006" s="107"/>
      <c r="L2006" s="11"/>
    </row>
    <row r="2007" spans="3:12" x14ac:dyDescent="0.3">
      <c r="C2007" s="680"/>
      <c r="D2007" s="143" t="s">
        <v>2297</v>
      </c>
      <c r="E2007" s="699"/>
      <c r="F2007" s="705">
        <v>-1</v>
      </c>
      <c r="G2007" s="619">
        <v>0.9</v>
      </c>
      <c r="H2007" s="715">
        <v>0.2</v>
      </c>
      <c r="I2007" s="679"/>
      <c r="J2007" s="458">
        <f t="shared" si="33"/>
        <v>-0.18000000000000002</v>
      </c>
      <c r="K2007" s="107"/>
      <c r="L2007" s="11"/>
    </row>
    <row r="2008" spans="3:12" x14ac:dyDescent="0.3">
      <c r="C2008" s="677"/>
      <c r="D2008" s="143" t="s">
        <v>2315</v>
      </c>
      <c r="E2008" s="66"/>
      <c r="F2008" s="705">
        <v>1</v>
      </c>
      <c r="G2008" s="619">
        <v>5.35</v>
      </c>
      <c r="H2008" s="679">
        <v>0.2</v>
      </c>
      <c r="I2008" s="679"/>
      <c r="J2008" s="458">
        <f t="shared" si="33"/>
        <v>1.07</v>
      </c>
      <c r="K2008" s="107"/>
      <c r="L2008" s="11"/>
    </row>
    <row r="2009" spans="3:12" x14ac:dyDescent="0.3">
      <c r="C2009" s="677" t="s">
        <v>1580</v>
      </c>
      <c r="D2009" s="117" t="s">
        <v>177</v>
      </c>
      <c r="E2009" s="699" t="s">
        <v>786</v>
      </c>
      <c r="F2009" s="705">
        <v>1</v>
      </c>
      <c r="G2009" s="619">
        <v>7.6</v>
      </c>
      <c r="H2009" s="715">
        <v>1.6</v>
      </c>
      <c r="I2009" s="679"/>
      <c r="J2009" s="458">
        <f t="shared" si="33"/>
        <v>12.16</v>
      </c>
      <c r="K2009" s="107"/>
      <c r="L2009" s="11"/>
    </row>
    <row r="2010" spans="3:12" x14ac:dyDescent="0.3">
      <c r="C2010" s="677"/>
      <c r="D2010" s="117" t="s">
        <v>2297</v>
      </c>
      <c r="E2010" s="699"/>
      <c r="F2010" s="705">
        <v>-1</v>
      </c>
      <c r="G2010" s="619">
        <v>0.9</v>
      </c>
      <c r="H2010" s="715">
        <v>1</v>
      </c>
      <c r="I2010" s="679"/>
      <c r="J2010" s="458">
        <f t="shared" si="33"/>
        <v>-0.9</v>
      </c>
      <c r="K2010" s="107"/>
      <c r="L2010" s="11"/>
    </row>
    <row r="2011" spans="3:12" x14ac:dyDescent="0.3">
      <c r="C2011" s="677" t="s">
        <v>1581</v>
      </c>
      <c r="D2011" s="117" t="s">
        <v>138</v>
      </c>
      <c r="E2011" s="699" t="s">
        <v>125</v>
      </c>
      <c r="F2011" s="705">
        <v>1</v>
      </c>
      <c r="G2011" s="619">
        <v>38.200000000000003</v>
      </c>
      <c r="H2011" s="715">
        <v>1.5</v>
      </c>
      <c r="I2011" s="679"/>
      <c r="J2011" s="458">
        <f t="shared" si="33"/>
        <v>57.300000000000004</v>
      </c>
      <c r="K2011" s="107"/>
      <c r="L2011" s="11"/>
    </row>
    <row r="2012" spans="3:12" x14ac:dyDescent="0.3">
      <c r="C2012" s="677"/>
      <c r="D2012" s="117" t="s">
        <v>2297</v>
      </c>
      <c r="E2012" s="699"/>
      <c r="F2012" s="705">
        <v>-2</v>
      </c>
      <c r="G2012" s="619">
        <v>1.2</v>
      </c>
      <c r="H2012" s="715">
        <v>1</v>
      </c>
      <c r="I2012" s="679"/>
      <c r="J2012" s="458">
        <f t="shared" si="33"/>
        <v>-2.4</v>
      </c>
      <c r="K2012" s="107"/>
      <c r="L2012" s="11"/>
    </row>
    <row r="2013" spans="3:12" x14ac:dyDescent="0.3">
      <c r="C2013" s="677"/>
      <c r="D2013" s="117" t="s">
        <v>2297</v>
      </c>
      <c r="E2013" s="699"/>
      <c r="F2013" s="705">
        <v>-2</v>
      </c>
      <c r="G2013" s="619">
        <v>1</v>
      </c>
      <c r="H2013" s="715">
        <v>0.5</v>
      </c>
      <c r="I2013" s="679"/>
      <c r="J2013" s="458">
        <f>PRODUCT(F2013:I2013)</f>
        <v>-1</v>
      </c>
      <c r="K2013" s="107"/>
      <c r="L2013" s="11"/>
    </row>
    <row r="2014" spans="3:12" x14ac:dyDescent="0.3">
      <c r="C2014" s="677"/>
      <c r="D2014" s="117" t="s">
        <v>2297</v>
      </c>
      <c r="E2014" s="699"/>
      <c r="F2014" s="705">
        <v>-3</v>
      </c>
      <c r="G2014" s="619">
        <v>0.9</v>
      </c>
      <c r="H2014" s="715">
        <v>0.5</v>
      </c>
      <c r="I2014" s="679"/>
      <c r="J2014" s="458">
        <f t="shared" si="33"/>
        <v>-1.35</v>
      </c>
      <c r="K2014" s="107"/>
      <c r="L2014" s="11"/>
    </row>
    <row r="2015" spans="3:12" x14ac:dyDescent="0.3">
      <c r="C2015" s="680"/>
      <c r="D2015" s="143" t="s">
        <v>2371</v>
      </c>
      <c r="E2015" s="699"/>
      <c r="F2015" s="705">
        <v>-2</v>
      </c>
      <c r="G2015" s="619">
        <v>1.5</v>
      </c>
      <c r="H2015" s="715">
        <v>1</v>
      </c>
      <c r="I2015" s="679"/>
      <c r="J2015" s="458">
        <f t="shared" si="33"/>
        <v>-3</v>
      </c>
      <c r="K2015" s="107"/>
      <c r="L2015" s="11"/>
    </row>
    <row r="2016" spans="3:12" x14ac:dyDescent="0.3">
      <c r="C2016" s="677"/>
      <c r="D2016" s="1431" t="s">
        <v>2311</v>
      </c>
      <c r="E2016" s="66"/>
      <c r="F2016" s="705">
        <v>-1</v>
      </c>
      <c r="G2016" s="619">
        <v>0.7</v>
      </c>
      <c r="H2016" s="679">
        <v>0.05</v>
      </c>
      <c r="I2016" s="679"/>
      <c r="J2016" s="458">
        <f t="shared" si="33"/>
        <v>-3.4999999999999996E-2</v>
      </c>
      <c r="K2016" s="107"/>
      <c r="L2016" s="11"/>
    </row>
    <row r="2017" spans="3:12" x14ac:dyDescent="0.3">
      <c r="C2017" s="677"/>
      <c r="D2017" s="1431" t="s">
        <v>2302</v>
      </c>
      <c r="E2017" s="66"/>
      <c r="F2017" s="705">
        <v>-1</v>
      </c>
      <c r="G2017" s="619">
        <v>0.4</v>
      </c>
      <c r="H2017" s="679">
        <v>0.05</v>
      </c>
      <c r="I2017" s="679"/>
      <c r="J2017" s="458">
        <f t="shared" si="33"/>
        <v>-2.0000000000000004E-2</v>
      </c>
      <c r="K2017" s="107"/>
      <c r="L2017" s="11"/>
    </row>
    <row r="2018" spans="3:12" x14ac:dyDescent="0.3">
      <c r="C2018" s="680" t="s">
        <v>1507</v>
      </c>
      <c r="D2018" s="564" t="s">
        <v>571</v>
      </c>
      <c r="E2018" s="699" t="s">
        <v>125</v>
      </c>
      <c r="F2018" s="705">
        <v>1</v>
      </c>
      <c r="G2018" s="619">
        <v>94.1</v>
      </c>
      <c r="H2018" s="715">
        <v>1.5</v>
      </c>
      <c r="I2018" s="679"/>
      <c r="J2018" s="458">
        <f t="shared" si="33"/>
        <v>141.14999999999998</v>
      </c>
      <c r="K2018" s="107"/>
      <c r="L2018" s="11"/>
    </row>
    <row r="2019" spans="3:12" x14ac:dyDescent="0.3">
      <c r="C2019" s="680"/>
      <c r="D2019" s="143" t="s">
        <v>2297</v>
      </c>
      <c r="E2019" s="699"/>
      <c r="F2019" s="705">
        <v>-2</v>
      </c>
      <c r="G2019" s="619">
        <v>1.8</v>
      </c>
      <c r="H2019" s="715">
        <v>0.5</v>
      </c>
      <c r="I2019" s="679"/>
      <c r="J2019" s="458">
        <f t="shared" si="33"/>
        <v>-1.8</v>
      </c>
      <c r="K2019" s="107"/>
      <c r="L2019" s="11"/>
    </row>
    <row r="2020" spans="3:12" x14ac:dyDescent="0.3">
      <c r="C2020" s="680"/>
      <c r="D2020" s="564" t="s">
        <v>2297</v>
      </c>
      <c r="E2020" s="699"/>
      <c r="F2020" s="705">
        <v>-2</v>
      </c>
      <c r="G2020" s="619">
        <v>1.2</v>
      </c>
      <c r="H2020" s="715">
        <v>1</v>
      </c>
      <c r="I2020" s="679"/>
      <c r="J2020" s="458">
        <f t="shared" si="33"/>
        <v>-2.4</v>
      </c>
      <c r="K2020" s="107"/>
      <c r="L2020" s="11"/>
    </row>
    <row r="2021" spans="3:12" x14ac:dyDescent="0.3">
      <c r="C2021" s="680"/>
      <c r="D2021" s="143" t="s">
        <v>2297</v>
      </c>
      <c r="E2021" s="699"/>
      <c r="F2021" s="705">
        <v>-2</v>
      </c>
      <c r="G2021" s="619">
        <v>1</v>
      </c>
      <c r="H2021" s="715">
        <v>0.5</v>
      </c>
      <c r="I2021" s="679"/>
      <c r="J2021" s="458">
        <f t="shared" si="33"/>
        <v>-1</v>
      </c>
      <c r="K2021" s="107"/>
      <c r="L2021" s="11"/>
    </row>
    <row r="2022" spans="3:12" x14ac:dyDescent="0.3">
      <c r="C2022" s="680"/>
      <c r="D2022" s="143" t="s">
        <v>2345</v>
      </c>
      <c r="E2022" s="699"/>
      <c r="F2022" s="705">
        <v>-2</v>
      </c>
      <c r="G2022" s="619">
        <v>6.85</v>
      </c>
      <c r="H2022" s="715">
        <v>1</v>
      </c>
      <c r="I2022" s="679"/>
      <c r="J2022" s="458">
        <f t="shared" si="33"/>
        <v>-13.7</v>
      </c>
      <c r="K2022" s="107"/>
      <c r="L2022" s="11"/>
    </row>
    <row r="2023" spans="3:12" x14ac:dyDescent="0.3">
      <c r="C2023" s="680"/>
      <c r="D2023" s="143" t="s">
        <v>2345</v>
      </c>
      <c r="E2023" s="699"/>
      <c r="F2023" s="705">
        <v>-1</v>
      </c>
      <c r="G2023" s="619">
        <v>3.05</v>
      </c>
      <c r="H2023" s="715">
        <v>1</v>
      </c>
      <c r="I2023" s="679"/>
      <c r="J2023" s="458">
        <f t="shared" si="33"/>
        <v>-3.05</v>
      </c>
      <c r="K2023" s="107"/>
      <c r="L2023" s="11"/>
    </row>
    <row r="2024" spans="3:12" x14ac:dyDescent="0.3">
      <c r="C2024" s="680"/>
      <c r="D2024" s="143" t="s">
        <v>2345</v>
      </c>
      <c r="E2024" s="699"/>
      <c r="F2024" s="705">
        <v>-1</v>
      </c>
      <c r="G2024" s="619">
        <v>3.85</v>
      </c>
      <c r="H2024" s="715">
        <v>1</v>
      </c>
      <c r="I2024" s="679"/>
      <c r="J2024" s="458">
        <f t="shared" si="33"/>
        <v>-3.85</v>
      </c>
      <c r="K2024" s="107"/>
      <c r="L2024" s="11"/>
    </row>
    <row r="2025" spans="3:12" x14ac:dyDescent="0.3">
      <c r="C2025" s="680"/>
      <c r="D2025" s="143" t="s">
        <v>2371</v>
      </c>
      <c r="E2025" s="699"/>
      <c r="F2025" s="705">
        <v>-2</v>
      </c>
      <c r="G2025" s="619">
        <v>2.1</v>
      </c>
      <c r="H2025" s="715">
        <v>1</v>
      </c>
      <c r="I2025" s="679"/>
      <c r="J2025" s="458">
        <f t="shared" si="33"/>
        <v>-4.2</v>
      </c>
      <c r="K2025" s="107"/>
      <c r="L2025" s="11"/>
    </row>
    <row r="2026" spans="3:12" x14ac:dyDescent="0.3">
      <c r="C2026" s="680"/>
      <c r="D2026" s="143" t="s">
        <v>2303</v>
      </c>
      <c r="E2026" s="699"/>
      <c r="F2026" s="705">
        <v>-2</v>
      </c>
      <c r="G2026" s="619">
        <v>1.2</v>
      </c>
      <c r="H2026" s="715">
        <v>1</v>
      </c>
      <c r="I2026" s="679"/>
      <c r="J2026" s="458">
        <f t="shared" si="33"/>
        <v>-2.4</v>
      </c>
      <c r="K2026" s="107"/>
      <c r="L2026" s="11"/>
    </row>
    <row r="2027" spans="3:12" x14ac:dyDescent="0.3">
      <c r="C2027" s="677"/>
      <c r="D2027" s="143" t="s">
        <v>4160</v>
      </c>
      <c r="E2027" s="66"/>
      <c r="F2027" s="705">
        <v>-1</v>
      </c>
      <c r="G2027" s="619">
        <v>0.7</v>
      </c>
      <c r="H2027" s="679">
        <v>0.05</v>
      </c>
      <c r="I2027" s="679"/>
      <c r="J2027" s="458">
        <f t="shared" si="33"/>
        <v>-3.4999999999999996E-2</v>
      </c>
      <c r="K2027" s="107"/>
      <c r="L2027" s="11"/>
    </row>
    <row r="2028" spans="3:12" x14ac:dyDescent="0.3">
      <c r="C2028" s="677"/>
      <c r="D2028" s="143" t="s">
        <v>4158</v>
      </c>
      <c r="E2028" s="66"/>
      <c r="F2028" s="705">
        <v>-1</v>
      </c>
      <c r="G2028" s="619">
        <v>0.4</v>
      </c>
      <c r="H2028" s="679">
        <v>0.05</v>
      </c>
      <c r="I2028" s="679"/>
      <c r="J2028" s="458">
        <f t="shared" si="33"/>
        <v>-2.0000000000000004E-2</v>
      </c>
      <c r="K2028" s="107"/>
      <c r="L2028" s="11"/>
    </row>
    <row r="2029" spans="3:12" x14ac:dyDescent="0.3">
      <c r="C2029" s="677" t="s">
        <v>1686</v>
      </c>
      <c r="D2029" s="143" t="s">
        <v>571</v>
      </c>
      <c r="E2029" s="699" t="s">
        <v>125</v>
      </c>
      <c r="F2029" s="705">
        <v>1</v>
      </c>
      <c r="G2029" s="619">
        <v>80.599999999999994</v>
      </c>
      <c r="H2029" s="715">
        <v>1.5</v>
      </c>
      <c r="I2029" s="679"/>
      <c r="J2029" s="458">
        <f t="shared" si="33"/>
        <v>120.89999999999999</v>
      </c>
      <c r="K2029" s="107"/>
      <c r="L2029" s="11"/>
    </row>
    <row r="2030" spans="3:12" x14ac:dyDescent="0.3">
      <c r="C2030" s="680"/>
      <c r="D2030" s="564" t="s">
        <v>2297</v>
      </c>
      <c r="E2030" s="66"/>
      <c r="F2030" s="705">
        <v>-1</v>
      </c>
      <c r="G2030" s="619">
        <v>1.2</v>
      </c>
      <c r="H2030" s="715">
        <v>0.5</v>
      </c>
      <c r="I2030" s="679"/>
      <c r="J2030" s="458">
        <f t="shared" si="33"/>
        <v>-0.6</v>
      </c>
      <c r="K2030" s="107"/>
      <c r="L2030" s="11"/>
    </row>
    <row r="2031" spans="3:12" x14ac:dyDescent="0.3">
      <c r="C2031" s="680"/>
      <c r="D2031" s="564" t="s">
        <v>2297</v>
      </c>
      <c r="E2031" s="66"/>
      <c r="F2031" s="705">
        <v>-3</v>
      </c>
      <c r="G2031" s="619">
        <v>1</v>
      </c>
      <c r="H2031" s="715">
        <v>0.5</v>
      </c>
      <c r="I2031" s="679"/>
      <c r="J2031" s="458">
        <f t="shared" si="33"/>
        <v>-1.5</v>
      </c>
      <c r="K2031" s="107"/>
      <c r="L2031" s="11"/>
    </row>
    <row r="2032" spans="3:12" x14ac:dyDescent="0.3">
      <c r="C2032" s="680"/>
      <c r="D2032" s="564" t="s">
        <v>2297</v>
      </c>
      <c r="E2032" s="66"/>
      <c r="F2032" s="705">
        <v>-2</v>
      </c>
      <c r="G2032" s="619">
        <v>0.9</v>
      </c>
      <c r="H2032" s="715">
        <v>0.5</v>
      </c>
      <c r="I2032" s="679"/>
      <c r="J2032" s="458">
        <f t="shared" ref="J2032:J2038" si="34">PRODUCT(F2032:I2032)</f>
        <v>-0.9</v>
      </c>
      <c r="K2032" s="107"/>
      <c r="L2032" s="11"/>
    </row>
    <row r="2033" spans="3:12" x14ac:dyDescent="0.3">
      <c r="C2033" s="680"/>
      <c r="D2033" s="564" t="s">
        <v>2371</v>
      </c>
      <c r="E2033" s="66"/>
      <c r="F2033" s="705">
        <v>-4</v>
      </c>
      <c r="G2033" s="619">
        <v>6.5</v>
      </c>
      <c r="H2033" s="715">
        <v>1.8</v>
      </c>
      <c r="I2033" s="679"/>
      <c r="J2033" s="458">
        <f t="shared" si="34"/>
        <v>-46.800000000000004</v>
      </c>
      <c r="K2033" s="107"/>
      <c r="L2033" s="11"/>
    </row>
    <row r="2034" spans="3:12" x14ac:dyDescent="0.3">
      <c r="C2034" s="680"/>
      <c r="D2034" s="564" t="s">
        <v>2371</v>
      </c>
      <c r="E2034" s="66"/>
      <c r="F2034" s="705">
        <v>-1</v>
      </c>
      <c r="G2034" s="619">
        <v>2.4</v>
      </c>
      <c r="H2034" s="715">
        <v>1</v>
      </c>
      <c r="I2034" s="679"/>
      <c r="J2034" s="458">
        <f t="shared" si="34"/>
        <v>-2.4</v>
      </c>
      <c r="K2034" s="107"/>
      <c r="L2034" s="11"/>
    </row>
    <row r="2035" spans="3:12" x14ac:dyDescent="0.3">
      <c r="C2035" s="680"/>
      <c r="D2035" s="564" t="s">
        <v>2371</v>
      </c>
      <c r="E2035" s="66"/>
      <c r="F2035" s="705">
        <v>-1</v>
      </c>
      <c r="G2035" s="619">
        <v>2.1</v>
      </c>
      <c r="H2035" s="715">
        <v>0.5</v>
      </c>
      <c r="I2035" s="679"/>
      <c r="J2035" s="458">
        <f t="shared" si="34"/>
        <v>-1.05</v>
      </c>
      <c r="K2035" s="107"/>
      <c r="L2035" s="11"/>
    </row>
    <row r="2036" spans="3:12" x14ac:dyDescent="0.3">
      <c r="C2036" s="680"/>
      <c r="D2036" s="564" t="s">
        <v>2371</v>
      </c>
      <c r="E2036" s="66"/>
      <c r="F2036" s="705">
        <v>-1</v>
      </c>
      <c r="G2036" s="619">
        <v>1.8</v>
      </c>
      <c r="H2036" s="715">
        <v>0.5</v>
      </c>
      <c r="I2036" s="679"/>
      <c r="J2036" s="458">
        <f t="shared" si="34"/>
        <v>-0.9</v>
      </c>
      <c r="K2036" s="107"/>
      <c r="L2036" s="11"/>
    </row>
    <row r="2037" spans="3:12" x14ac:dyDescent="0.3">
      <c r="C2037" s="677"/>
      <c r="D2037" s="1431" t="s">
        <v>2311</v>
      </c>
      <c r="E2037" s="66"/>
      <c r="F2037" s="705">
        <v>-1</v>
      </c>
      <c r="G2037" s="619">
        <v>0.7</v>
      </c>
      <c r="H2037" s="679">
        <v>0.05</v>
      </c>
      <c r="I2037" s="679"/>
      <c r="J2037" s="458">
        <f t="shared" si="34"/>
        <v>-3.4999999999999996E-2</v>
      </c>
      <c r="K2037" s="107"/>
      <c r="L2037" s="11"/>
    </row>
    <row r="2038" spans="3:12" x14ac:dyDescent="0.3">
      <c r="C2038" s="677"/>
      <c r="D2038" s="1431" t="s">
        <v>2302</v>
      </c>
      <c r="E2038" s="66"/>
      <c r="F2038" s="705">
        <v>-1</v>
      </c>
      <c r="G2038" s="619">
        <v>0.4</v>
      </c>
      <c r="H2038" s="679">
        <v>0.05</v>
      </c>
      <c r="I2038" s="679"/>
      <c r="J2038" s="458">
        <f t="shared" si="34"/>
        <v>-2.0000000000000004E-2</v>
      </c>
      <c r="K2038" s="107"/>
      <c r="L2038" s="11"/>
    </row>
    <row r="2039" spans="3:12" x14ac:dyDescent="0.3">
      <c r="C2039" s="728"/>
      <c r="D2039" s="728"/>
      <c r="E2039" s="728"/>
      <c r="F2039" s="728"/>
      <c r="G2039" s="728"/>
      <c r="H2039" s="728"/>
      <c r="I2039" s="728"/>
      <c r="J2039" s="728"/>
      <c r="K2039" s="728"/>
      <c r="L2039" s="728"/>
    </row>
    <row r="2040" spans="3:12" x14ac:dyDescent="0.3">
      <c r="C2040" s="680"/>
      <c r="D2040" s="690" t="s">
        <v>1585</v>
      </c>
      <c r="E2040" s="701"/>
      <c r="F2040" s="705"/>
      <c r="G2040" s="619"/>
      <c r="H2040" s="715"/>
      <c r="I2040" s="679"/>
      <c r="J2040" s="458"/>
      <c r="K2040" s="107"/>
      <c r="L2040" s="11"/>
    </row>
    <row r="2041" spans="3:12" x14ac:dyDescent="0.3">
      <c r="C2041" s="725" t="s">
        <v>1687</v>
      </c>
      <c r="D2041" s="117" t="s">
        <v>571</v>
      </c>
      <c r="E2041" s="699" t="s">
        <v>125</v>
      </c>
      <c r="F2041" s="705">
        <v>1</v>
      </c>
      <c r="G2041" s="619">
        <v>82.35</v>
      </c>
      <c r="H2041" s="715">
        <v>1.5</v>
      </c>
      <c r="I2041" s="679"/>
      <c r="J2041" s="458">
        <f>PRODUCT(F2041:I2041)</f>
        <v>123.52499999999999</v>
      </c>
      <c r="K2041" s="107"/>
      <c r="L2041" s="11"/>
    </row>
    <row r="2042" spans="3:12" x14ac:dyDescent="0.3">
      <c r="C2042" s="680"/>
      <c r="D2042" s="564" t="s">
        <v>2371</v>
      </c>
      <c r="E2042" s="66"/>
      <c r="F2042" s="705">
        <v>-4</v>
      </c>
      <c r="G2042" s="619">
        <v>6.5</v>
      </c>
      <c r="H2042" s="715">
        <v>1.5</v>
      </c>
      <c r="I2042" s="679"/>
      <c r="J2042" s="458">
        <f>PRODUCT(F2042:I2042)</f>
        <v>-39</v>
      </c>
      <c r="K2042" s="107"/>
      <c r="L2042" s="11"/>
    </row>
    <row r="2043" spans="3:12" x14ac:dyDescent="0.3">
      <c r="C2043" s="677"/>
      <c r="D2043" s="1431" t="s">
        <v>2311</v>
      </c>
      <c r="E2043" s="66"/>
      <c r="F2043" s="705">
        <v>-1</v>
      </c>
      <c r="G2043" s="619">
        <v>0.7</v>
      </c>
      <c r="H2043" s="679">
        <v>0.05</v>
      </c>
      <c r="I2043" s="679"/>
      <c r="J2043" s="458">
        <f>PRODUCT(F2043:I2043)</f>
        <v>-3.4999999999999996E-2</v>
      </c>
      <c r="K2043" s="107"/>
      <c r="L2043" s="11"/>
    </row>
    <row r="2044" spans="3:12" x14ac:dyDescent="0.3">
      <c r="C2044" s="677"/>
      <c r="D2044" s="1431" t="s">
        <v>2302</v>
      </c>
      <c r="E2044" s="66"/>
      <c r="F2044" s="705">
        <v>-1</v>
      </c>
      <c r="G2044" s="619">
        <v>0.4</v>
      </c>
      <c r="H2044" s="679">
        <v>0.05</v>
      </c>
      <c r="I2044" s="679"/>
      <c r="J2044" s="458">
        <f>PRODUCT(F2044:I2044)</f>
        <v>-2.0000000000000004E-2</v>
      </c>
      <c r="K2044" s="107"/>
      <c r="L2044" s="11"/>
    </row>
    <row r="2045" spans="3:12" x14ac:dyDescent="0.3">
      <c r="C2045" s="728"/>
      <c r="D2045" s="728"/>
      <c r="E2045" s="728"/>
      <c r="F2045" s="728"/>
      <c r="G2045" s="728"/>
      <c r="H2045" s="728"/>
      <c r="I2045" s="728"/>
      <c r="J2045" s="728"/>
      <c r="K2045" s="728"/>
      <c r="L2045" s="728"/>
    </row>
    <row r="2046" spans="3:12" x14ac:dyDescent="0.3">
      <c r="C2046" s="680"/>
      <c r="D2046" s="690" t="s">
        <v>1639</v>
      </c>
      <c r="E2046" s="701"/>
      <c r="F2046" s="705"/>
      <c r="G2046" s="619"/>
      <c r="H2046" s="715"/>
      <c r="I2046" s="679"/>
      <c r="J2046" s="458"/>
      <c r="K2046" s="107"/>
      <c r="L2046" s="11"/>
    </row>
    <row r="2047" spans="3:12" x14ac:dyDescent="0.3">
      <c r="C2047" s="725" t="s">
        <v>1591</v>
      </c>
      <c r="D2047" s="117" t="s">
        <v>369</v>
      </c>
      <c r="E2047" s="699" t="s">
        <v>128</v>
      </c>
      <c r="F2047" s="705">
        <v>1</v>
      </c>
      <c r="G2047" s="619">
        <v>12.1</v>
      </c>
      <c r="H2047" s="715">
        <v>3</v>
      </c>
      <c r="I2047" s="679"/>
      <c r="J2047" s="458">
        <f t="shared" ref="J2047:J2142" si="35">PRODUCT(F2047:I2047)</f>
        <v>36.299999999999997</v>
      </c>
      <c r="K2047" s="107"/>
      <c r="L2047" s="11"/>
    </row>
    <row r="2048" spans="3:12" x14ac:dyDescent="0.3">
      <c r="C2048" s="725"/>
      <c r="D2048" s="117" t="s">
        <v>2297</v>
      </c>
      <c r="E2048" s="699"/>
      <c r="F2048" s="705">
        <v>-1</v>
      </c>
      <c r="G2048" s="619">
        <v>1</v>
      </c>
      <c r="H2048" s="715">
        <v>2.5</v>
      </c>
      <c r="I2048" s="679"/>
      <c r="J2048" s="458">
        <f t="shared" si="35"/>
        <v>-2.5</v>
      </c>
      <c r="K2048" s="107"/>
      <c r="L2048" s="11"/>
    </row>
    <row r="2049" spans="3:12" x14ac:dyDescent="0.3">
      <c r="C2049" s="725" t="s">
        <v>1490</v>
      </c>
      <c r="D2049" s="117" t="s">
        <v>177</v>
      </c>
      <c r="E2049" s="699" t="s">
        <v>786</v>
      </c>
      <c r="F2049" s="705">
        <v>1</v>
      </c>
      <c r="G2049" s="619">
        <v>8.5500000000000007</v>
      </c>
      <c r="H2049" s="715">
        <v>1.6</v>
      </c>
      <c r="I2049" s="679"/>
      <c r="J2049" s="458">
        <f t="shared" si="35"/>
        <v>13.680000000000001</v>
      </c>
      <c r="K2049" s="107"/>
      <c r="L2049" s="11"/>
    </row>
    <row r="2050" spans="3:12" x14ac:dyDescent="0.3">
      <c r="C2050" s="725"/>
      <c r="D2050" s="117" t="s">
        <v>2297</v>
      </c>
      <c r="E2050" s="699"/>
      <c r="F2050" s="705">
        <v>-1</v>
      </c>
      <c r="G2050" s="619">
        <v>0.9</v>
      </c>
      <c r="H2050" s="715">
        <v>1</v>
      </c>
      <c r="I2050" s="679"/>
      <c r="J2050" s="458">
        <f t="shared" si="35"/>
        <v>-0.9</v>
      </c>
      <c r="K2050" s="107"/>
      <c r="L2050" s="11"/>
    </row>
    <row r="2051" spans="3:12" x14ac:dyDescent="0.3">
      <c r="C2051" s="725"/>
      <c r="D2051" s="117" t="s">
        <v>2315</v>
      </c>
      <c r="E2051" s="699"/>
      <c r="F2051" s="705">
        <v>1</v>
      </c>
      <c r="G2051" s="619">
        <v>1.35</v>
      </c>
      <c r="H2051" s="715">
        <v>0.6</v>
      </c>
      <c r="I2051" s="679"/>
      <c r="J2051" s="458">
        <f t="shared" si="35"/>
        <v>0.81</v>
      </c>
      <c r="K2051" s="107"/>
      <c r="L2051" s="11"/>
    </row>
    <row r="2052" spans="3:12" x14ac:dyDescent="0.3">
      <c r="C2052" s="725" t="s">
        <v>1485</v>
      </c>
      <c r="D2052" s="117" t="s">
        <v>275</v>
      </c>
      <c r="E2052" s="699" t="s">
        <v>128</v>
      </c>
      <c r="F2052" s="705">
        <v>1</v>
      </c>
      <c r="G2052" s="619">
        <v>21.2</v>
      </c>
      <c r="H2052" s="715">
        <v>3</v>
      </c>
      <c r="I2052" s="679"/>
      <c r="J2052" s="458">
        <f t="shared" si="35"/>
        <v>63.599999999999994</v>
      </c>
      <c r="K2052" s="107"/>
      <c r="L2052" s="11"/>
    </row>
    <row r="2053" spans="3:12" x14ac:dyDescent="0.3">
      <c r="C2053" s="680"/>
      <c r="D2053" s="143" t="s">
        <v>2297</v>
      </c>
      <c r="E2053" s="699"/>
      <c r="F2053" s="705">
        <v>-1</v>
      </c>
      <c r="G2053" s="619">
        <v>1</v>
      </c>
      <c r="H2053" s="715">
        <v>2</v>
      </c>
      <c r="I2053" s="679"/>
      <c r="J2053" s="458">
        <f t="shared" si="35"/>
        <v>-2</v>
      </c>
      <c r="K2053" s="107"/>
      <c r="L2053" s="11"/>
    </row>
    <row r="2054" spans="3:12" x14ac:dyDescent="0.3">
      <c r="C2054" s="725"/>
      <c r="D2054" s="117" t="s">
        <v>2371</v>
      </c>
      <c r="E2054" s="699"/>
      <c r="F2054" s="705">
        <v>-1</v>
      </c>
      <c r="G2054" s="619">
        <v>1.5</v>
      </c>
      <c r="H2054" s="715">
        <v>1.4</v>
      </c>
      <c r="I2054" s="679"/>
      <c r="J2054" s="458">
        <f t="shared" si="35"/>
        <v>-2.0999999999999996</v>
      </c>
      <c r="K2054" s="107"/>
      <c r="L2054" s="11"/>
    </row>
    <row r="2055" spans="3:12" x14ac:dyDescent="0.3">
      <c r="C2055" s="725" t="s">
        <v>1595</v>
      </c>
      <c r="D2055" s="117" t="s">
        <v>1596</v>
      </c>
      <c r="E2055" s="699" t="s">
        <v>2484</v>
      </c>
      <c r="F2055" s="705">
        <v>1</v>
      </c>
      <c r="G2055" s="619">
        <v>46.1</v>
      </c>
      <c r="H2055" s="715">
        <v>4.07</v>
      </c>
      <c r="I2055" s="679"/>
      <c r="J2055" s="458">
        <f t="shared" si="35"/>
        <v>187.62700000000001</v>
      </c>
      <c r="K2055" s="107"/>
      <c r="L2055" s="11"/>
    </row>
    <row r="2056" spans="3:12" x14ac:dyDescent="0.3">
      <c r="C2056" s="680"/>
      <c r="D2056" s="564" t="s">
        <v>2297</v>
      </c>
      <c r="E2056" s="66"/>
      <c r="F2056" s="705">
        <v>-2</v>
      </c>
      <c r="G2056" s="619">
        <v>1.2</v>
      </c>
      <c r="H2056" s="715">
        <v>2</v>
      </c>
      <c r="I2056" s="679"/>
      <c r="J2056" s="458">
        <f t="shared" si="35"/>
        <v>-4.8</v>
      </c>
      <c r="K2056" s="107"/>
      <c r="L2056" s="11"/>
    </row>
    <row r="2057" spans="3:12" x14ac:dyDescent="0.3">
      <c r="C2057" s="677"/>
      <c r="D2057" s="1431" t="s">
        <v>2453</v>
      </c>
      <c r="E2057" s="66"/>
      <c r="F2057" s="705">
        <v>-1</v>
      </c>
      <c r="G2057" s="619">
        <v>0.2</v>
      </c>
      <c r="H2057" s="679">
        <v>0.2</v>
      </c>
      <c r="I2057" s="679"/>
      <c r="J2057" s="458">
        <f t="shared" si="35"/>
        <v>-4.0000000000000008E-2</v>
      </c>
      <c r="K2057" s="107"/>
      <c r="L2057" s="11"/>
    </row>
    <row r="2058" spans="3:12" x14ac:dyDescent="0.3">
      <c r="C2058" s="677"/>
      <c r="D2058" s="1431" t="s">
        <v>2513</v>
      </c>
      <c r="E2058" s="66"/>
      <c r="F2058" s="705">
        <v>-2</v>
      </c>
      <c r="G2058" s="619">
        <v>0.56000000000000005</v>
      </c>
      <c r="H2058" s="679">
        <v>0.56000000000000005</v>
      </c>
      <c r="I2058" s="679"/>
      <c r="J2058" s="458">
        <f t="shared" si="35"/>
        <v>-0.62720000000000009</v>
      </c>
      <c r="K2058" s="107"/>
      <c r="L2058" s="11"/>
    </row>
    <row r="2059" spans="3:12" x14ac:dyDescent="0.3">
      <c r="C2059" s="680" t="s">
        <v>2027</v>
      </c>
      <c r="D2059" s="143" t="s">
        <v>370</v>
      </c>
      <c r="E2059" s="699" t="s">
        <v>128</v>
      </c>
      <c r="F2059" s="705">
        <v>1</v>
      </c>
      <c r="G2059" s="619">
        <v>5.0999999999999996</v>
      </c>
      <c r="H2059" s="715">
        <v>3</v>
      </c>
      <c r="I2059" s="679"/>
      <c r="J2059" s="458">
        <f t="shared" si="35"/>
        <v>15.299999999999999</v>
      </c>
      <c r="K2059" s="107"/>
      <c r="L2059" s="11"/>
    </row>
    <row r="2060" spans="3:12" x14ac:dyDescent="0.3">
      <c r="C2060" s="680"/>
      <c r="D2060" s="143" t="s">
        <v>2345</v>
      </c>
      <c r="E2060" s="699"/>
      <c r="F2060" s="705">
        <v>-1</v>
      </c>
      <c r="G2060" s="619">
        <v>5.0999999999999996</v>
      </c>
      <c r="H2060" s="715">
        <v>2.5</v>
      </c>
      <c r="I2060" s="679"/>
      <c r="J2060" s="458">
        <f t="shared" si="35"/>
        <v>-12.75</v>
      </c>
      <c r="K2060" s="107"/>
      <c r="L2060" s="11"/>
    </row>
    <row r="2061" spans="3:12" x14ac:dyDescent="0.3">
      <c r="C2061" s="680" t="s">
        <v>1506</v>
      </c>
      <c r="D2061" s="143" t="s">
        <v>826</v>
      </c>
      <c r="E2061" s="699" t="s">
        <v>788</v>
      </c>
      <c r="F2061" s="705">
        <v>1</v>
      </c>
      <c r="G2061" s="619">
        <v>15.7</v>
      </c>
      <c r="H2061" s="715">
        <v>1.9</v>
      </c>
      <c r="I2061" s="679"/>
      <c r="J2061" s="458">
        <f t="shared" si="35"/>
        <v>29.83</v>
      </c>
      <c r="K2061" s="107"/>
      <c r="L2061" s="11"/>
    </row>
    <row r="2062" spans="3:12" x14ac:dyDescent="0.3">
      <c r="C2062" s="680"/>
      <c r="D2062" s="143" t="s">
        <v>2297</v>
      </c>
      <c r="E2062" s="699"/>
      <c r="F2062" s="705">
        <v>-1</v>
      </c>
      <c r="G2062" s="619">
        <v>0.9</v>
      </c>
      <c r="H2062" s="715">
        <v>0.9</v>
      </c>
      <c r="I2062" s="679"/>
      <c r="J2062" s="458">
        <f t="shared" si="35"/>
        <v>-0.81</v>
      </c>
      <c r="K2062" s="107"/>
      <c r="L2062" s="11"/>
    </row>
    <row r="2063" spans="3:12" x14ac:dyDescent="0.3">
      <c r="C2063" s="680"/>
      <c r="D2063" s="143" t="s">
        <v>2315</v>
      </c>
      <c r="E2063" s="699"/>
      <c r="F2063" s="705">
        <v>1</v>
      </c>
      <c r="G2063" s="619">
        <v>2</v>
      </c>
      <c r="H2063" s="715">
        <v>0.9</v>
      </c>
      <c r="I2063" s="679"/>
      <c r="J2063" s="458">
        <f t="shared" si="35"/>
        <v>1.8</v>
      </c>
      <c r="K2063" s="107"/>
      <c r="L2063" s="11"/>
    </row>
    <row r="2064" spans="3:12" x14ac:dyDescent="0.3">
      <c r="C2064" s="680" t="s">
        <v>2205</v>
      </c>
      <c r="D2064" s="564" t="s">
        <v>827</v>
      </c>
      <c r="E2064" s="699" t="s">
        <v>788</v>
      </c>
      <c r="F2064" s="705">
        <v>1</v>
      </c>
      <c r="G2064" s="619">
        <v>16.7</v>
      </c>
      <c r="H2064" s="715">
        <v>1.9</v>
      </c>
      <c r="I2064" s="679"/>
      <c r="J2064" s="458">
        <f t="shared" si="35"/>
        <v>31.729999999999997</v>
      </c>
      <c r="K2064" s="107"/>
      <c r="L2064" s="11"/>
    </row>
    <row r="2065" spans="3:12" x14ac:dyDescent="0.3">
      <c r="C2065" s="680"/>
      <c r="D2065" s="143" t="s">
        <v>2297</v>
      </c>
      <c r="E2065" s="699"/>
      <c r="F2065" s="705">
        <v>-1</v>
      </c>
      <c r="G2065" s="619">
        <v>0.9</v>
      </c>
      <c r="H2065" s="715">
        <v>0.9</v>
      </c>
      <c r="I2065" s="679"/>
      <c r="J2065" s="458">
        <f t="shared" si="35"/>
        <v>-0.81</v>
      </c>
      <c r="K2065" s="107"/>
      <c r="L2065" s="11"/>
    </row>
    <row r="2066" spans="3:12" x14ac:dyDescent="0.3">
      <c r="C2066" s="680" t="s">
        <v>1612</v>
      </c>
      <c r="D2066" s="143" t="s">
        <v>138</v>
      </c>
      <c r="E2066" s="699" t="s">
        <v>128</v>
      </c>
      <c r="F2066" s="705">
        <v>1</v>
      </c>
      <c r="G2066" s="619">
        <v>45.9</v>
      </c>
      <c r="H2066" s="715">
        <v>3</v>
      </c>
      <c r="I2066" s="679"/>
      <c r="J2066" s="458">
        <f t="shared" si="35"/>
        <v>137.69999999999999</v>
      </c>
      <c r="K2066" s="107"/>
      <c r="L2066" s="11"/>
    </row>
    <row r="2067" spans="3:12" x14ac:dyDescent="0.3">
      <c r="C2067" s="680"/>
      <c r="D2067" s="143" t="s">
        <v>2297</v>
      </c>
      <c r="E2067" s="699"/>
      <c r="F2067" s="705">
        <v>-2</v>
      </c>
      <c r="G2067" s="619">
        <v>1.2</v>
      </c>
      <c r="H2067" s="715">
        <v>2.5</v>
      </c>
      <c r="I2067" s="679"/>
      <c r="J2067" s="458">
        <f t="shared" si="35"/>
        <v>-6</v>
      </c>
      <c r="K2067" s="107"/>
      <c r="L2067" s="11"/>
    </row>
    <row r="2068" spans="3:12" x14ac:dyDescent="0.3">
      <c r="C2068" s="680"/>
      <c r="D2068" s="143" t="s">
        <v>2297</v>
      </c>
      <c r="E2068" s="699"/>
      <c r="F2068" s="705">
        <v>-3</v>
      </c>
      <c r="G2068" s="619">
        <v>1</v>
      </c>
      <c r="H2068" s="715">
        <v>2</v>
      </c>
      <c r="I2068" s="679"/>
      <c r="J2068" s="458">
        <f t="shared" si="35"/>
        <v>-6</v>
      </c>
      <c r="K2068" s="107"/>
      <c r="L2068" s="11"/>
    </row>
    <row r="2069" spans="3:12" x14ac:dyDescent="0.3">
      <c r="C2069" s="680"/>
      <c r="D2069" s="143" t="s">
        <v>2297</v>
      </c>
      <c r="E2069" s="699"/>
      <c r="F2069" s="705">
        <v>-5</v>
      </c>
      <c r="G2069" s="619">
        <v>0.9</v>
      </c>
      <c r="H2069" s="715">
        <v>2</v>
      </c>
      <c r="I2069" s="679"/>
      <c r="J2069" s="458">
        <f t="shared" si="35"/>
        <v>-9</v>
      </c>
      <c r="K2069" s="107"/>
      <c r="L2069" s="11"/>
    </row>
    <row r="2070" spans="3:12" x14ac:dyDescent="0.3">
      <c r="C2070" s="680"/>
      <c r="D2070" s="143" t="s">
        <v>2345</v>
      </c>
      <c r="E2070" s="699"/>
      <c r="F2070" s="705">
        <v>-1</v>
      </c>
      <c r="G2070" s="619">
        <v>3.53</v>
      </c>
      <c r="H2070" s="715">
        <v>2.5</v>
      </c>
      <c r="I2070" s="679"/>
      <c r="J2070" s="458">
        <f t="shared" si="35"/>
        <v>-8.8249999999999993</v>
      </c>
      <c r="K2070" s="107"/>
      <c r="L2070" s="11"/>
    </row>
    <row r="2071" spans="3:12" x14ac:dyDescent="0.3">
      <c r="C2071" s="680"/>
      <c r="D2071" s="143" t="s">
        <v>2371</v>
      </c>
      <c r="E2071" s="699"/>
      <c r="F2071" s="705">
        <v>-1</v>
      </c>
      <c r="G2071" s="619">
        <v>2.4</v>
      </c>
      <c r="H2071" s="715">
        <v>1.4</v>
      </c>
      <c r="I2071" s="679"/>
      <c r="J2071" s="458">
        <f t="shared" si="35"/>
        <v>-3.36</v>
      </c>
      <c r="K2071" s="107"/>
      <c r="L2071" s="11"/>
    </row>
    <row r="2072" spans="3:12" x14ac:dyDescent="0.3">
      <c r="C2072" s="677"/>
      <c r="D2072" s="1431" t="s">
        <v>2311</v>
      </c>
      <c r="E2072" s="66"/>
      <c r="F2072" s="705">
        <v>-1</v>
      </c>
      <c r="G2072" s="619">
        <v>0.7</v>
      </c>
      <c r="H2072" s="679">
        <v>0.9</v>
      </c>
      <c r="I2072" s="679"/>
      <c r="J2072" s="458">
        <f t="shared" si="35"/>
        <v>-0.63</v>
      </c>
      <c r="K2072" s="107"/>
      <c r="L2072" s="11"/>
    </row>
    <row r="2073" spans="3:12" x14ac:dyDescent="0.3">
      <c r="C2073" s="677"/>
      <c r="D2073" s="1431" t="s">
        <v>2302</v>
      </c>
      <c r="E2073" s="66"/>
      <c r="F2073" s="705">
        <v>-1</v>
      </c>
      <c r="G2073" s="619">
        <v>0.4</v>
      </c>
      <c r="H2073" s="679">
        <v>0.9</v>
      </c>
      <c r="I2073" s="679"/>
      <c r="J2073" s="458">
        <f t="shared" si="35"/>
        <v>-0.36000000000000004</v>
      </c>
      <c r="K2073" s="107"/>
      <c r="L2073" s="11"/>
    </row>
    <row r="2074" spans="3:12" x14ac:dyDescent="0.3">
      <c r="C2074" s="680" t="s">
        <v>2029</v>
      </c>
      <c r="D2074" s="143" t="s">
        <v>368</v>
      </c>
      <c r="E2074" s="699" t="s">
        <v>128</v>
      </c>
      <c r="F2074" s="705">
        <v>1</v>
      </c>
      <c r="G2074" s="619">
        <v>5.15</v>
      </c>
      <c r="H2074" s="715">
        <v>3</v>
      </c>
      <c r="I2074" s="679"/>
      <c r="J2074" s="458">
        <f t="shared" si="35"/>
        <v>15.450000000000001</v>
      </c>
      <c r="K2074" s="107"/>
      <c r="L2074" s="11"/>
    </row>
    <row r="2075" spans="3:12" x14ac:dyDescent="0.3">
      <c r="C2075" s="680"/>
      <c r="D2075" s="143" t="s">
        <v>2345</v>
      </c>
      <c r="E2075" s="699"/>
      <c r="F2075" s="705">
        <v>-1</v>
      </c>
      <c r="G2075" s="619">
        <v>5.15</v>
      </c>
      <c r="H2075" s="715">
        <v>2.5</v>
      </c>
      <c r="I2075" s="679"/>
      <c r="J2075" s="458">
        <f t="shared" si="35"/>
        <v>-12.875</v>
      </c>
      <c r="K2075" s="107"/>
      <c r="L2075" s="11"/>
    </row>
    <row r="2076" spans="3:12" x14ac:dyDescent="0.3">
      <c r="C2076" s="680" t="s">
        <v>2030</v>
      </c>
      <c r="D2076" s="143" t="s">
        <v>2398</v>
      </c>
      <c r="E2076" s="699" t="s">
        <v>128</v>
      </c>
      <c r="F2076" s="705">
        <v>1</v>
      </c>
      <c r="G2076" s="619">
        <v>4.2</v>
      </c>
      <c r="H2076" s="715">
        <v>3</v>
      </c>
      <c r="I2076" s="679"/>
      <c r="J2076" s="458">
        <f t="shared" si="35"/>
        <v>12.600000000000001</v>
      </c>
      <c r="K2076" s="107"/>
      <c r="L2076" s="11"/>
    </row>
    <row r="2077" spans="3:12" x14ac:dyDescent="0.3">
      <c r="C2077" s="680"/>
      <c r="D2077" s="143" t="s">
        <v>2345</v>
      </c>
      <c r="E2077" s="699"/>
      <c r="F2077" s="705">
        <v>-1</v>
      </c>
      <c r="G2077" s="619">
        <v>4.2</v>
      </c>
      <c r="H2077" s="715">
        <v>2.5</v>
      </c>
      <c r="I2077" s="679"/>
      <c r="J2077" s="458">
        <f t="shared" si="35"/>
        <v>-10.5</v>
      </c>
      <c r="K2077" s="107"/>
      <c r="L2077" s="11"/>
    </row>
    <row r="2078" spans="3:12" x14ac:dyDescent="0.3">
      <c r="C2078" s="680" t="s">
        <v>2032</v>
      </c>
      <c r="D2078" s="143" t="s">
        <v>2399</v>
      </c>
      <c r="E2078" s="699" t="s">
        <v>128</v>
      </c>
      <c r="F2078" s="705">
        <v>1</v>
      </c>
      <c r="G2078" s="619">
        <v>4.2</v>
      </c>
      <c r="H2078" s="715">
        <v>3</v>
      </c>
      <c r="I2078" s="679"/>
      <c r="J2078" s="458">
        <f t="shared" si="35"/>
        <v>12.600000000000001</v>
      </c>
      <c r="K2078" s="107"/>
      <c r="L2078" s="11"/>
    </row>
    <row r="2079" spans="3:12" x14ac:dyDescent="0.3">
      <c r="C2079" s="680"/>
      <c r="D2079" s="143" t="s">
        <v>2345</v>
      </c>
      <c r="E2079" s="699"/>
      <c r="F2079" s="705">
        <v>-1</v>
      </c>
      <c r="G2079" s="619">
        <v>4.2</v>
      </c>
      <c r="H2079" s="715">
        <v>2.5</v>
      </c>
      <c r="I2079" s="679"/>
      <c r="J2079" s="458">
        <f t="shared" si="35"/>
        <v>-10.5</v>
      </c>
      <c r="K2079" s="107"/>
      <c r="L2079" s="11"/>
    </row>
    <row r="2080" spans="3:12" x14ac:dyDescent="0.3">
      <c r="C2080" s="680" t="s">
        <v>2036</v>
      </c>
      <c r="D2080" s="143" t="s">
        <v>159</v>
      </c>
      <c r="E2080" s="699" t="s">
        <v>128</v>
      </c>
      <c r="F2080" s="705">
        <v>1</v>
      </c>
      <c r="G2080" s="619">
        <v>2.6</v>
      </c>
      <c r="H2080" s="715">
        <v>3</v>
      </c>
      <c r="I2080" s="679"/>
      <c r="J2080" s="458">
        <f t="shared" si="35"/>
        <v>7.8000000000000007</v>
      </c>
      <c r="K2080" s="107"/>
      <c r="L2080" s="11"/>
    </row>
    <row r="2081" spans="3:12" x14ac:dyDescent="0.3">
      <c r="C2081" s="680"/>
      <c r="D2081" s="143" t="s">
        <v>2345</v>
      </c>
      <c r="E2081" s="699"/>
      <c r="F2081" s="705">
        <v>-1</v>
      </c>
      <c r="G2081" s="619">
        <v>2.6</v>
      </c>
      <c r="H2081" s="715">
        <v>2.5</v>
      </c>
      <c r="I2081" s="679"/>
      <c r="J2081" s="458">
        <f t="shared" si="35"/>
        <v>-6.5</v>
      </c>
      <c r="K2081" s="107"/>
      <c r="L2081" s="11"/>
    </row>
    <row r="2082" spans="3:12" x14ac:dyDescent="0.3">
      <c r="C2082" s="680" t="s">
        <v>1592</v>
      </c>
      <c r="D2082" s="143" t="s">
        <v>2400</v>
      </c>
      <c r="E2082" s="699" t="s">
        <v>128</v>
      </c>
      <c r="F2082" s="705">
        <v>1</v>
      </c>
      <c r="G2082" s="619">
        <v>10.11</v>
      </c>
      <c r="H2082" s="715">
        <v>3</v>
      </c>
      <c r="I2082" s="679"/>
      <c r="J2082" s="458">
        <f t="shared" si="35"/>
        <v>30.33</v>
      </c>
      <c r="K2082" s="107"/>
      <c r="L2082" s="11"/>
    </row>
    <row r="2083" spans="3:12" x14ac:dyDescent="0.3">
      <c r="C2083" s="680"/>
      <c r="D2083" s="143" t="s">
        <v>2297</v>
      </c>
      <c r="E2083" s="699"/>
      <c r="F2083" s="705">
        <v>-1</v>
      </c>
      <c r="G2083" s="619">
        <v>1</v>
      </c>
      <c r="H2083" s="715">
        <v>2.5</v>
      </c>
      <c r="I2083" s="679"/>
      <c r="J2083" s="458">
        <f t="shared" si="35"/>
        <v>-2.5</v>
      </c>
      <c r="K2083" s="107"/>
      <c r="L2083" s="11"/>
    </row>
    <row r="2084" spans="3:12" x14ac:dyDescent="0.3">
      <c r="C2084" s="680"/>
      <c r="D2084" s="143" t="s">
        <v>2297</v>
      </c>
      <c r="E2084" s="699"/>
      <c r="F2084" s="705">
        <v>-1</v>
      </c>
      <c r="G2084" s="619">
        <v>0.8</v>
      </c>
      <c r="H2084" s="715">
        <v>2</v>
      </c>
      <c r="I2084" s="679"/>
      <c r="J2084" s="458">
        <f t="shared" si="35"/>
        <v>-1.6</v>
      </c>
      <c r="K2084" s="107"/>
      <c r="L2084" s="11"/>
    </row>
    <row r="2085" spans="3:12" x14ac:dyDescent="0.3">
      <c r="C2085" s="680" t="s">
        <v>1597</v>
      </c>
      <c r="D2085" s="143" t="s">
        <v>2401</v>
      </c>
      <c r="E2085" s="699" t="s">
        <v>782</v>
      </c>
      <c r="F2085" s="705">
        <v>1</v>
      </c>
      <c r="G2085" s="619">
        <v>8.6999999999999993</v>
      </c>
      <c r="H2085" s="715">
        <v>1</v>
      </c>
      <c r="I2085" s="679"/>
      <c r="J2085" s="458">
        <f t="shared" si="35"/>
        <v>8.6999999999999993</v>
      </c>
      <c r="K2085" s="107"/>
      <c r="L2085" s="11"/>
    </row>
    <row r="2086" spans="3:12" x14ac:dyDescent="0.3">
      <c r="C2086" s="680"/>
      <c r="D2086" s="143" t="s">
        <v>2371</v>
      </c>
      <c r="E2086" s="699"/>
      <c r="F2086" s="705">
        <v>-1</v>
      </c>
      <c r="G2086" s="619">
        <v>0.9</v>
      </c>
      <c r="H2086" s="715">
        <v>0.5</v>
      </c>
      <c r="I2086" s="679"/>
      <c r="J2086" s="458">
        <f t="shared" si="35"/>
        <v>-0.45</v>
      </c>
      <c r="K2086" s="107"/>
      <c r="L2086" s="11"/>
    </row>
    <row r="2087" spans="3:12" x14ac:dyDescent="0.3">
      <c r="C2087" s="680" t="s">
        <v>1599</v>
      </c>
      <c r="D2087" s="564" t="s">
        <v>122</v>
      </c>
      <c r="E2087" s="699" t="s">
        <v>120</v>
      </c>
      <c r="F2087" s="705">
        <v>1</v>
      </c>
      <c r="G2087" s="619">
        <v>8.1</v>
      </c>
      <c r="H2087" s="715">
        <v>1.8</v>
      </c>
      <c r="I2087" s="679"/>
      <c r="J2087" s="458">
        <f t="shared" si="35"/>
        <v>14.58</v>
      </c>
      <c r="K2087" s="107"/>
      <c r="L2087" s="11"/>
    </row>
    <row r="2088" spans="3:12" x14ac:dyDescent="0.3">
      <c r="C2088" s="725"/>
      <c r="D2088" s="117" t="s">
        <v>2297</v>
      </c>
      <c r="E2088" s="699"/>
      <c r="F2088" s="705">
        <v>-1</v>
      </c>
      <c r="G2088" s="619">
        <v>0.8</v>
      </c>
      <c r="H2088" s="715">
        <v>1.3</v>
      </c>
      <c r="I2088" s="679"/>
      <c r="J2088" s="458">
        <f t="shared" si="35"/>
        <v>-1.04</v>
      </c>
      <c r="K2088" s="107"/>
      <c r="L2088" s="11"/>
    </row>
    <row r="2089" spans="3:12" x14ac:dyDescent="0.3">
      <c r="C2089" s="680"/>
      <c r="D2089" s="143" t="s">
        <v>2371</v>
      </c>
      <c r="E2089" s="699"/>
      <c r="F2089" s="705">
        <v>-1</v>
      </c>
      <c r="G2089" s="619">
        <v>0.9</v>
      </c>
      <c r="H2089" s="715">
        <v>0.5</v>
      </c>
      <c r="I2089" s="679"/>
      <c r="J2089" s="458">
        <f t="shared" si="35"/>
        <v>-0.45</v>
      </c>
      <c r="K2089" s="107"/>
      <c r="L2089" s="11"/>
    </row>
    <row r="2090" spans="3:12" x14ac:dyDescent="0.3">
      <c r="C2090" s="725" t="s">
        <v>1600</v>
      </c>
      <c r="D2090" s="117" t="s">
        <v>122</v>
      </c>
      <c r="E2090" s="699" t="s">
        <v>120</v>
      </c>
      <c r="F2090" s="705">
        <v>1</v>
      </c>
      <c r="G2090" s="619">
        <v>6</v>
      </c>
      <c r="H2090" s="715">
        <v>1.8</v>
      </c>
      <c r="I2090" s="679"/>
      <c r="J2090" s="458">
        <f t="shared" si="35"/>
        <v>10.8</v>
      </c>
      <c r="K2090" s="107"/>
      <c r="L2090" s="11"/>
    </row>
    <row r="2091" spans="3:12" x14ac:dyDescent="0.3">
      <c r="C2091" s="725"/>
      <c r="D2091" s="117" t="s">
        <v>2297</v>
      </c>
      <c r="E2091" s="699"/>
      <c r="F2091" s="705">
        <v>-1</v>
      </c>
      <c r="G2091" s="619">
        <v>0.8</v>
      </c>
      <c r="H2091" s="715">
        <v>1.3</v>
      </c>
      <c r="I2091" s="679"/>
      <c r="J2091" s="458">
        <f t="shared" si="35"/>
        <v>-1.04</v>
      </c>
      <c r="K2091" s="107"/>
      <c r="L2091" s="11"/>
    </row>
    <row r="2092" spans="3:12" x14ac:dyDescent="0.3">
      <c r="C2092" s="680"/>
      <c r="D2092" s="143" t="s">
        <v>2371</v>
      </c>
      <c r="E2092" s="699"/>
      <c r="F2092" s="705">
        <v>-1</v>
      </c>
      <c r="G2092" s="619">
        <v>0.9</v>
      </c>
      <c r="H2092" s="715">
        <v>0.5</v>
      </c>
      <c r="I2092" s="679"/>
      <c r="J2092" s="458">
        <f t="shared" si="35"/>
        <v>-0.45</v>
      </c>
      <c r="K2092" s="107"/>
      <c r="L2092" s="11"/>
    </row>
    <row r="2093" spans="3:12" x14ac:dyDescent="0.3">
      <c r="C2093" s="725" t="s">
        <v>1613</v>
      </c>
      <c r="D2093" s="117" t="s">
        <v>2402</v>
      </c>
      <c r="E2093" s="699" t="s">
        <v>125</v>
      </c>
      <c r="F2093" s="705">
        <v>1</v>
      </c>
      <c r="G2093" s="619">
        <v>14.5</v>
      </c>
      <c r="H2093" s="715">
        <v>1.5</v>
      </c>
      <c r="I2093" s="679"/>
      <c r="J2093" s="458">
        <f t="shared" si="35"/>
        <v>21.75</v>
      </c>
      <c r="K2093" s="107"/>
      <c r="L2093" s="11"/>
    </row>
    <row r="2094" spans="3:12" x14ac:dyDescent="0.3">
      <c r="C2094" s="725"/>
      <c r="D2094" s="117" t="s">
        <v>2297</v>
      </c>
      <c r="E2094" s="699"/>
      <c r="F2094" s="705">
        <v>-2</v>
      </c>
      <c r="G2094" s="619">
        <v>0.8</v>
      </c>
      <c r="H2094" s="715">
        <v>1</v>
      </c>
      <c r="I2094" s="679"/>
      <c r="J2094" s="458">
        <f t="shared" si="35"/>
        <v>-1.6</v>
      </c>
      <c r="K2094" s="107"/>
      <c r="L2094" s="11"/>
    </row>
    <row r="2095" spans="3:12" x14ac:dyDescent="0.3">
      <c r="C2095" s="725"/>
      <c r="D2095" s="117" t="s">
        <v>2345</v>
      </c>
      <c r="E2095" s="699"/>
      <c r="F2095" s="705">
        <v>-1</v>
      </c>
      <c r="G2095" s="619">
        <v>2.15</v>
      </c>
      <c r="H2095" s="715">
        <v>1.3</v>
      </c>
      <c r="I2095" s="679"/>
      <c r="J2095" s="458">
        <f t="shared" si="35"/>
        <v>-2.7949999999999999</v>
      </c>
      <c r="K2095" s="107"/>
      <c r="L2095" s="11"/>
    </row>
    <row r="2096" spans="3:12" x14ac:dyDescent="0.3">
      <c r="C2096" s="677" t="s">
        <v>1613</v>
      </c>
      <c r="D2096" s="143" t="s">
        <v>1615</v>
      </c>
      <c r="E2096" s="699" t="s">
        <v>125</v>
      </c>
      <c r="F2096" s="705">
        <v>1</v>
      </c>
      <c r="G2096" s="619">
        <v>7.15</v>
      </c>
      <c r="H2096" s="715">
        <v>1.5</v>
      </c>
      <c r="I2096" s="679"/>
      <c r="J2096" s="458">
        <f t="shared" si="35"/>
        <v>10.725000000000001</v>
      </c>
      <c r="K2096" s="107"/>
      <c r="L2096" s="11"/>
    </row>
    <row r="2097" spans="3:12" x14ac:dyDescent="0.3">
      <c r="C2097" s="677" t="s">
        <v>1601</v>
      </c>
      <c r="D2097" s="143" t="s">
        <v>2404</v>
      </c>
      <c r="E2097" s="699" t="s">
        <v>128</v>
      </c>
      <c r="F2097" s="705">
        <v>1</v>
      </c>
      <c r="G2097" s="619">
        <v>19.32</v>
      </c>
      <c r="H2097" s="715">
        <v>3</v>
      </c>
      <c r="I2097" s="679"/>
      <c r="J2097" s="458">
        <f t="shared" si="35"/>
        <v>57.96</v>
      </c>
      <c r="K2097" s="107"/>
      <c r="L2097" s="11"/>
    </row>
    <row r="2098" spans="3:12" x14ac:dyDescent="0.3">
      <c r="C2098" s="677"/>
      <c r="D2098" s="143" t="s">
        <v>2345</v>
      </c>
      <c r="E2098" s="699"/>
      <c r="F2098" s="705">
        <v>-1</v>
      </c>
      <c r="G2098" s="619">
        <v>2.9</v>
      </c>
      <c r="H2098" s="715">
        <v>2.5</v>
      </c>
      <c r="I2098" s="679"/>
      <c r="J2098" s="458">
        <f t="shared" si="35"/>
        <v>-7.25</v>
      </c>
      <c r="K2098" s="107"/>
      <c r="L2098" s="11"/>
    </row>
    <row r="2099" spans="3:12" x14ac:dyDescent="0.3">
      <c r="C2099" s="677"/>
      <c r="D2099" s="143" t="s">
        <v>2345</v>
      </c>
      <c r="E2099" s="699"/>
      <c r="F2099" s="705">
        <v>-1</v>
      </c>
      <c r="G2099" s="619">
        <v>1.18</v>
      </c>
      <c r="H2099" s="715">
        <v>2.5</v>
      </c>
      <c r="I2099" s="679"/>
      <c r="J2099" s="458">
        <f t="shared" si="35"/>
        <v>-2.9499999999999997</v>
      </c>
      <c r="K2099" s="107"/>
      <c r="L2099" s="11"/>
    </row>
    <row r="2100" spans="3:12" x14ac:dyDescent="0.3">
      <c r="C2100" s="677"/>
      <c r="D2100" s="143" t="s">
        <v>2371</v>
      </c>
      <c r="E2100" s="699"/>
      <c r="F2100" s="705">
        <v>-1</v>
      </c>
      <c r="G2100" s="619">
        <v>2.4</v>
      </c>
      <c r="H2100" s="715">
        <v>1.4</v>
      </c>
      <c r="I2100" s="679"/>
      <c r="J2100" s="458">
        <f t="shared" si="35"/>
        <v>-3.36</v>
      </c>
      <c r="K2100" s="107"/>
      <c r="L2100" s="11"/>
    </row>
    <row r="2101" spans="3:12" x14ac:dyDescent="0.3">
      <c r="C2101" s="677" t="s">
        <v>1616</v>
      </c>
      <c r="D2101" s="143" t="s">
        <v>351</v>
      </c>
      <c r="E2101" s="699" t="s">
        <v>129</v>
      </c>
      <c r="F2101" s="705">
        <v>1</v>
      </c>
      <c r="G2101" s="619">
        <v>15.2</v>
      </c>
      <c r="H2101" s="715">
        <v>4.07</v>
      </c>
      <c r="I2101" s="679"/>
      <c r="J2101" s="458">
        <f t="shared" si="35"/>
        <v>61.864000000000004</v>
      </c>
      <c r="K2101" s="107"/>
      <c r="L2101" s="11"/>
    </row>
    <row r="2102" spans="3:12" x14ac:dyDescent="0.3">
      <c r="C2102" s="677"/>
      <c r="D2102" s="143" t="s">
        <v>2371</v>
      </c>
      <c r="E2102" s="699"/>
      <c r="F2102" s="705">
        <v>-1</v>
      </c>
      <c r="G2102" s="619">
        <v>1</v>
      </c>
      <c r="H2102" s="715">
        <v>2</v>
      </c>
      <c r="I2102" s="679"/>
      <c r="J2102" s="458">
        <f t="shared" si="35"/>
        <v>-2</v>
      </c>
      <c r="K2102" s="107"/>
      <c r="L2102" s="11"/>
    </row>
    <row r="2103" spans="3:12" x14ac:dyDescent="0.3">
      <c r="C2103" s="677" t="s">
        <v>1604</v>
      </c>
      <c r="D2103" s="143" t="s">
        <v>584</v>
      </c>
      <c r="E2103" s="699" t="s">
        <v>128</v>
      </c>
      <c r="F2103" s="705">
        <v>1</v>
      </c>
      <c r="G2103" s="619">
        <v>7.3</v>
      </c>
      <c r="H2103" s="715">
        <v>3</v>
      </c>
      <c r="I2103" s="679"/>
      <c r="J2103" s="458">
        <f t="shared" si="35"/>
        <v>21.9</v>
      </c>
      <c r="K2103" s="107"/>
      <c r="L2103" s="11"/>
    </row>
    <row r="2104" spans="3:12" x14ac:dyDescent="0.3">
      <c r="C2104" s="677"/>
      <c r="D2104" s="143" t="s">
        <v>2297</v>
      </c>
      <c r="E2104" s="699"/>
      <c r="F2104" s="705">
        <v>-1</v>
      </c>
      <c r="G2104" s="619">
        <v>1</v>
      </c>
      <c r="H2104" s="715">
        <v>2.5</v>
      </c>
      <c r="I2104" s="679"/>
      <c r="J2104" s="458">
        <f t="shared" si="35"/>
        <v>-2.5</v>
      </c>
      <c r="K2104" s="107"/>
      <c r="L2104" s="11"/>
    </row>
    <row r="2105" spans="3:12" x14ac:dyDescent="0.3">
      <c r="C2105" s="677"/>
      <c r="D2105" s="143" t="s">
        <v>2303</v>
      </c>
      <c r="E2105" s="699"/>
      <c r="F2105" s="705">
        <v>-1</v>
      </c>
      <c r="G2105" s="619">
        <v>1.2</v>
      </c>
      <c r="H2105" s="715">
        <v>2.5</v>
      </c>
      <c r="I2105" s="679"/>
      <c r="J2105" s="458">
        <f t="shared" si="35"/>
        <v>-3</v>
      </c>
      <c r="K2105" s="107"/>
      <c r="L2105" s="11"/>
    </row>
    <row r="2106" spans="3:12" x14ac:dyDescent="0.3">
      <c r="C2106" s="677" t="s">
        <v>2234</v>
      </c>
      <c r="D2106" s="143" t="s">
        <v>144</v>
      </c>
      <c r="E2106" s="699" t="s">
        <v>125</v>
      </c>
      <c r="F2106" s="705">
        <v>1</v>
      </c>
      <c r="G2106" s="619">
        <v>18.05</v>
      </c>
      <c r="H2106" s="715">
        <v>1.5</v>
      </c>
      <c r="I2106" s="679"/>
      <c r="J2106" s="458">
        <f t="shared" si="35"/>
        <v>27.075000000000003</v>
      </c>
      <c r="K2106" s="107"/>
      <c r="L2106" s="11"/>
    </row>
    <row r="2107" spans="3:12" x14ac:dyDescent="0.3">
      <c r="C2107" s="677"/>
      <c r="D2107" s="143" t="s">
        <v>2297</v>
      </c>
      <c r="E2107" s="699"/>
      <c r="F2107" s="705">
        <v>-1</v>
      </c>
      <c r="G2107" s="619">
        <v>1.2</v>
      </c>
      <c r="H2107" s="715">
        <v>1</v>
      </c>
      <c r="I2107" s="679"/>
      <c r="J2107" s="458">
        <f t="shared" si="35"/>
        <v>-1.2</v>
      </c>
      <c r="K2107" s="107"/>
      <c r="L2107" s="11"/>
    </row>
    <row r="2108" spans="3:12" x14ac:dyDescent="0.3">
      <c r="C2108" s="677"/>
      <c r="D2108" s="143" t="s">
        <v>2345</v>
      </c>
      <c r="E2108" s="699"/>
      <c r="F2108" s="705">
        <v>-1</v>
      </c>
      <c r="G2108" s="619">
        <v>6.2</v>
      </c>
      <c r="H2108" s="715">
        <v>1</v>
      </c>
      <c r="I2108" s="679"/>
      <c r="J2108" s="458">
        <f t="shared" si="35"/>
        <v>-6.2</v>
      </c>
      <c r="K2108" s="107"/>
      <c r="L2108" s="11"/>
    </row>
    <row r="2109" spans="3:12" x14ac:dyDescent="0.3">
      <c r="C2109" s="677"/>
      <c r="D2109" s="143" t="s">
        <v>2303</v>
      </c>
      <c r="E2109" s="699"/>
      <c r="F2109" s="705">
        <v>-1</v>
      </c>
      <c r="G2109" s="619">
        <v>1.2</v>
      </c>
      <c r="H2109" s="715">
        <v>1</v>
      </c>
      <c r="I2109" s="679"/>
      <c r="J2109" s="458">
        <f t="shared" si="35"/>
        <v>-1.2</v>
      </c>
      <c r="K2109" s="107"/>
      <c r="L2109" s="11"/>
    </row>
    <row r="2110" spans="3:12" x14ac:dyDescent="0.3">
      <c r="C2110" s="677" t="s">
        <v>2406</v>
      </c>
      <c r="D2110" s="143" t="s">
        <v>138</v>
      </c>
      <c r="E2110" s="699" t="s">
        <v>128</v>
      </c>
      <c r="F2110" s="705">
        <v>1</v>
      </c>
      <c r="G2110" s="619">
        <v>36.200000000000003</v>
      </c>
      <c r="H2110" s="715">
        <v>3</v>
      </c>
      <c r="I2110" s="679"/>
      <c r="J2110" s="458">
        <f t="shared" si="35"/>
        <v>108.60000000000001</v>
      </c>
      <c r="K2110" s="107"/>
      <c r="L2110" s="11"/>
    </row>
    <row r="2111" spans="3:12" x14ac:dyDescent="0.3">
      <c r="C2111" s="677"/>
      <c r="D2111" s="143" t="s">
        <v>2371</v>
      </c>
      <c r="E2111" s="699"/>
      <c r="F2111" s="705">
        <v>-1</v>
      </c>
      <c r="G2111" s="619">
        <v>2.4</v>
      </c>
      <c r="H2111" s="715">
        <v>1.4</v>
      </c>
      <c r="I2111" s="679"/>
      <c r="J2111" s="458">
        <f t="shared" si="35"/>
        <v>-3.36</v>
      </c>
      <c r="K2111" s="107"/>
      <c r="L2111" s="11"/>
    </row>
    <row r="2112" spans="3:12" x14ac:dyDescent="0.3">
      <c r="C2112" s="677"/>
      <c r="D2112" s="143" t="s">
        <v>2345</v>
      </c>
      <c r="E2112" s="699"/>
      <c r="F2112" s="705">
        <v>-1</v>
      </c>
      <c r="G2112" s="619">
        <v>5.15</v>
      </c>
      <c r="H2112" s="715">
        <v>2.5</v>
      </c>
      <c r="I2112" s="679"/>
      <c r="J2112" s="458">
        <f t="shared" si="35"/>
        <v>-12.875</v>
      </c>
      <c r="K2112" s="107"/>
      <c r="L2112" s="11"/>
    </row>
    <row r="2113" spans="3:12" x14ac:dyDescent="0.3">
      <c r="C2113" s="677"/>
      <c r="D2113" s="143" t="s">
        <v>2345</v>
      </c>
      <c r="E2113" s="699"/>
      <c r="F2113" s="705">
        <v>-2</v>
      </c>
      <c r="G2113" s="619">
        <v>4.2</v>
      </c>
      <c r="H2113" s="715">
        <v>2.5</v>
      </c>
      <c r="I2113" s="679"/>
      <c r="J2113" s="458">
        <f t="shared" si="35"/>
        <v>-21</v>
      </c>
      <c r="K2113" s="107"/>
      <c r="L2113" s="11"/>
    </row>
    <row r="2114" spans="3:12" x14ac:dyDescent="0.3">
      <c r="C2114" s="677"/>
      <c r="D2114" s="143" t="s">
        <v>2345</v>
      </c>
      <c r="E2114" s="699"/>
      <c r="F2114" s="705">
        <v>-1</v>
      </c>
      <c r="G2114" s="619">
        <v>2.9</v>
      </c>
      <c r="H2114" s="715">
        <v>2.5</v>
      </c>
      <c r="I2114" s="679"/>
      <c r="J2114" s="458">
        <f t="shared" si="35"/>
        <v>-7.25</v>
      </c>
      <c r="K2114" s="107"/>
      <c r="L2114" s="11"/>
    </row>
    <row r="2115" spans="3:12" x14ac:dyDescent="0.3">
      <c r="C2115" s="677"/>
      <c r="D2115" s="143" t="s">
        <v>2345</v>
      </c>
      <c r="E2115" s="699"/>
      <c r="F2115" s="705">
        <v>-1</v>
      </c>
      <c r="G2115" s="619">
        <v>2.6</v>
      </c>
      <c r="H2115" s="715">
        <v>2.5</v>
      </c>
      <c r="I2115" s="679"/>
      <c r="J2115" s="458">
        <f t="shared" si="35"/>
        <v>-6.5</v>
      </c>
      <c r="K2115" s="107"/>
      <c r="L2115" s="11"/>
    </row>
    <row r="2116" spans="3:12" x14ac:dyDescent="0.3">
      <c r="C2116" s="677"/>
      <c r="D2116" s="143" t="s">
        <v>2345</v>
      </c>
      <c r="E2116" s="699"/>
      <c r="F2116" s="705">
        <v>-1</v>
      </c>
      <c r="G2116" s="619">
        <v>2.5</v>
      </c>
      <c r="H2116" s="715">
        <v>2.5</v>
      </c>
      <c r="I2116" s="679"/>
      <c r="J2116" s="458">
        <f t="shared" si="35"/>
        <v>-6.25</v>
      </c>
      <c r="K2116" s="107"/>
      <c r="L2116" s="11"/>
    </row>
    <row r="2117" spans="3:12" x14ac:dyDescent="0.3">
      <c r="C2117" s="677"/>
      <c r="D2117" s="143" t="s">
        <v>2345</v>
      </c>
      <c r="E2117" s="699"/>
      <c r="F2117" s="705">
        <v>-1</v>
      </c>
      <c r="G2117" s="619">
        <v>1.57</v>
      </c>
      <c r="H2117" s="715">
        <v>2.5</v>
      </c>
      <c r="I2117" s="679"/>
      <c r="J2117" s="458">
        <f t="shared" si="35"/>
        <v>-3.9250000000000003</v>
      </c>
      <c r="K2117" s="107"/>
      <c r="L2117" s="11"/>
    </row>
    <row r="2118" spans="3:12" x14ac:dyDescent="0.3">
      <c r="C2118" s="677"/>
      <c r="D2118" s="143" t="s">
        <v>2345</v>
      </c>
      <c r="E2118" s="699"/>
      <c r="F2118" s="705">
        <v>-1</v>
      </c>
      <c r="G2118" s="619">
        <v>1.18</v>
      </c>
      <c r="H2118" s="715">
        <v>2.5</v>
      </c>
      <c r="I2118" s="679"/>
      <c r="J2118" s="458">
        <f t="shared" si="35"/>
        <v>-2.9499999999999997</v>
      </c>
      <c r="K2118" s="107"/>
      <c r="L2118" s="11"/>
    </row>
    <row r="2119" spans="3:12" x14ac:dyDescent="0.3">
      <c r="C2119" s="677"/>
      <c r="D2119" s="143" t="s">
        <v>2345</v>
      </c>
      <c r="E2119" s="699"/>
      <c r="F2119" s="705">
        <v>-1</v>
      </c>
      <c r="G2119" s="619">
        <v>1</v>
      </c>
      <c r="H2119" s="715">
        <v>2.5</v>
      </c>
      <c r="I2119" s="679"/>
      <c r="J2119" s="458">
        <f t="shared" si="35"/>
        <v>-2.5</v>
      </c>
      <c r="K2119" s="107"/>
      <c r="L2119" s="11"/>
    </row>
    <row r="2120" spans="3:12" x14ac:dyDescent="0.3">
      <c r="C2120" s="677" t="s">
        <v>1617</v>
      </c>
      <c r="D2120" s="143" t="s">
        <v>138</v>
      </c>
      <c r="E2120" s="699" t="s">
        <v>128</v>
      </c>
      <c r="F2120" s="705">
        <v>1</v>
      </c>
      <c r="G2120" s="619">
        <v>17.95</v>
      </c>
      <c r="H2120" s="715">
        <v>3</v>
      </c>
      <c r="I2120" s="679"/>
      <c r="J2120" s="458">
        <f t="shared" si="35"/>
        <v>53.849999999999994</v>
      </c>
      <c r="K2120" s="107"/>
      <c r="L2120" s="11"/>
    </row>
    <row r="2121" spans="3:12" x14ac:dyDescent="0.3">
      <c r="C2121" s="677"/>
      <c r="D2121" s="143" t="s">
        <v>2297</v>
      </c>
      <c r="E2121" s="699"/>
      <c r="F2121" s="705">
        <v>-1</v>
      </c>
      <c r="G2121" s="619">
        <v>1.2</v>
      </c>
      <c r="H2121" s="715">
        <v>2.5</v>
      </c>
      <c r="I2121" s="679"/>
      <c r="J2121" s="458">
        <f t="shared" si="35"/>
        <v>-3</v>
      </c>
      <c r="K2121" s="107"/>
      <c r="L2121" s="11"/>
    </row>
    <row r="2122" spans="3:12" x14ac:dyDescent="0.3">
      <c r="C2122" s="677"/>
      <c r="D2122" s="143" t="s">
        <v>2297</v>
      </c>
      <c r="E2122" s="699"/>
      <c r="F2122" s="705">
        <v>-3</v>
      </c>
      <c r="G2122" s="619">
        <v>1</v>
      </c>
      <c r="H2122" s="715">
        <v>2.5</v>
      </c>
      <c r="I2122" s="679"/>
      <c r="J2122" s="458">
        <f t="shared" si="35"/>
        <v>-7.5</v>
      </c>
      <c r="K2122" s="107"/>
      <c r="L2122" s="11"/>
    </row>
    <row r="2123" spans="3:12" x14ac:dyDescent="0.3">
      <c r="C2123" s="725" t="s">
        <v>1593</v>
      </c>
      <c r="D2123" s="117" t="s">
        <v>122</v>
      </c>
      <c r="E2123" s="699" t="s">
        <v>788</v>
      </c>
      <c r="F2123" s="705">
        <v>1</v>
      </c>
      <c r="G2123" s="619">
        <v>7.3</v>
      </c>
      <c r="H2123" s="715">
        <v>1.9</v>
      </c>
      <c r="I2123" s="679"/>
      <c r="J2123" s="458">
        <f t="shared" si="35"/>
        <v>13.87</v>
      </c>
      <c r="K2123" s="107"/>
      <c r="L2123" s="11"/>
    </row>
    <row r="2124" spans="3:12" x14ac:dyDescent="0.3">
      <c r="C2124" s="725"/>
      <c r="D2124" s="117" t="s">
        <v>2297</v>
      </c>
      <c r="E2124" s="699"/>
      <c r="F2124" s="705">
        <v>-1</v>
      </c>
      <c r="G2124" s="619">
        <v>0.8</v>
      </c>
      <c r="H2124" s="715">
        <v>0.9</v>
      </c>
      <c r="I2124" s="679"/>
      <c r="J2124" s="458">
        <f t="shared" si="35"/>
        <v>-0.72000000000000008</v>
      </c>
      <c r="K2124" s="107"/>
      <c r="L2124" s="11"/>
    </row>
    <row r="2125" spans="3:12" x14ac:dyDescent="0.3">
      <c r="C2125" s="725"/>
      <c r="D2125" s="117" t="s">
        <v>2371</v>
      </c>
      <c r="E2125" s="699"/>
      <c r="F2125" s="705">
        <v>-1</v>
      </c>
      <c r="G2125" s="619">
        <v>0.9</v>
      </c>
      <c r="H2125" s="715">
        <v>0.5</v>
      </c>
      <c r="I2125" s="679"/>
      <c r="J2125" s="458">
        <f t="shared" si="35"/>
        <v>-0.45</v>
      </c>
      <c r="K2125" s="107"/>
      <c r="L2125" s="11"/>
    </row>
    <row r="2126" spans="3:12" x14ac:dyDescent="0.3">
      <c r="C2126" s="725" t="s">
        <v>1607</v>
      </c>
      <c r="D2126" s="117" t="s">
        <v>585</v>
      </c>
      <c r="E2126" s="699" t="s">
        <v>128</v>
      </c>
      <c r="F2126" s="705">
        <v>1</v>
      </c>
      <c r="G2126" s="619">
        <v>13.3</v>
      </c>
      <c r="H2126" s="715">
        <v>3</v>
      </c>
      <c r="I2126" s="679"/>
      <c r="J2126" s="458">
        <f t="shared" si="35"/>
        <v>39.900000000000006</v>
      </c>
      <c r="K2126" s="107"/>
      <c r="L2126" s="11"/>
    </row>
    <row r="2127" spans="3:12" x14ac:dyDescent="0.3">
      <c r="C2127" s="677"/>
      <c r="D2127" s="143" t="s">
        <v>2345</v>
      </c>
      <c r="E2127" s="699"/>
      <c r="F2127" s="705">
        <v>-1</v>
      </c>
      <c r="G2127" s="619">
        <v>2.5</v>
      </c>
      <c r="H2127" s="715">
        <v>2.5</v>
      </c>
      <c r="I2127" s="679"/>
      <c r="J2127" s="458">
        <f t="shared" si="35"/>
        <v>-6.25</v>
      </c>
      <c r="K2127" s="107"/>
      <c r="L2127" s="11"/>
    </row>
    <row r="2128" spans="3:12" x14ac:dyDescent="0.3">
      <c r="C2128" s="677"/>
      <c r="D2128" s="143" t="s">
        <v>2371</v>
      </c>
      <c r="E2128" s="699"/>
      <c r="F2128" s="705">
        <v>-1</v>
      </c>
      <c r="G2128" s="619">
        <v>1.6</v>
      </c>
      <c r="H2128" s="715">
        <v>1.4</v>
      </c>
      <c r="I2128" s="679"/>
      <c r="J2128" s="458">
        <f t="shared" si="35"/>
        <v>-2.2399999999999998</v>
      </c>
      <c r="K2128" s="107"/>
      <c r="L2128" s="11"/>
    </row>
    <row r="2129" spans="3:12" x14ac:dyDescent="0.3">
      <c r="C2129" s="677" t="s">
        <v>1609</v>
      </c>
      <c r="D2129" s="143" t="s">
        <v>2038</v>
      </c>
      <c r="E2129" s="699" t="s">
        <v>128</v>
      </c>
      <c r="F2129" s="705">
        <v>1</v>
      </c>
      <c r="G2129" s="619">
        <v>23.5</v>
      </c>
      <c r="H2129" s="715">
        <v>3</v>
      </c>
      <c r="I2129" s="679"/>
      <c r="J2129" s="458">
        <f t="shared" si="35"/>
        <v>70.5</v>
      </c>
      <c r="K2129" s="107"/>
      <c r="L2129" s="11"/>
    </row>
    <row r="2130" spans="3:12" x14ac:dyDescent="0.3">
      <c r="C2130" s="677"/>
      <c r="D2130" s="143" t="s">
        <v>2345</v>
      </c>
      <c r="E2130" s="699"/>
      <c r="F2130" s="705">
        <v>-1</v>
      </c>
      <c r="G2130" s="619">
        <v>3.5</v>
      </c>
      <c r="H2130" s="715">
        <v>2.5</v>
      </c>
      <c r="I2130" s="679"/>
      <c r="J2130" s="458">
        <f t="shared" si="35"/>
        <v>-8.75</v>
      </c>
      <c r="K2130" s="107"/>
      <c r="L2130" s="11"/>
    </row>
    <row r="2131" spans="3:12" x14ac:dyDescent="0.3">
      <c r="C2131" s="677"/>
      <c r="D2131" s="143" t="s">
        <v>2371</v>
      </c>
      <c r="E2131" s="699"/>
      <c r="F2131" s="705">
        <v>-1</v>
      </c>
      <c r="G2131" s="619">
        <v>2.4</v>
      </c>
      <c r="H2131" s="715">
        <v>1.4</v>
      </c>
      <c r="I2131" s="679"/>
      <c r="J2131" s="458">
        <f t="shared" si="35"/>
        <v>-3.36</v>
      </c>
      <c r="K2131" s="107"/>
      <c r="L2131" s="11"/>
    </row>
    <row r="2132" spans="3:12" x14ac:dyDescent="0.3">
      <c r="C2132" s="677" t="s">
        <v>1611</v>
      </c>
      <c r="D2132" s="143" t="s">
        <v>327</v>
      </c>
      <c r="E2132" s="699" t="s">
        <v>128</v>
      </c>
      <c r="F2132" s="705">
        <v>1</v>
      </c>
      <c r="G2132" s="619">
        <v>24</v>
      </c>
      <c r="H2132" s="715">
        <v>3</v>
      </c>
      <c r="I2132" s="679"/>
      <c r="J2132" s="458">
        <f t="shared" si="35"/>
        <v>72</v>
      </c>
      <c r="K2132" s="107"/>
      <c r="L2132" s="11"/>
    </row>
    <row r="2133" spans="3:12" x14ac:dyDescent="0.3">
      <c r="C2133" s="677"/>
      <c r="D2133" s="143" t="s">
        <v>2297</v>
      </c>
      <c r="E2133" s="699"/>
      <c r="F2133" s="705">
        <v>-1</v>
      </c>
      <c r="G2133" s="619">
        <v>1</v>
      </c>
      <c r="H2133" s="715">
        <v>2.5</v>
      </c>
      <c r="I2133" s="679"/>
      <c r="J2133" s="458">
        <f t="shared" si="35"/>
        <v>-2.5</v>
      </c>
      <c r="K2133" s="107"/>
      <c r="L2133" s="11"/>
    </row>
    <row r="2134" spans="3:12" x14ac:dyDescent="0.3">
      <c r="C2134" s="677"/>
      <c r="D2134" s="143" t="s">
        <v>2371</v>
      </c>
      <c r="E2134" s="699"/>
      <c r="F2134" s="705">
        <v>-1</v>
      </c>
      <c r="G2134" s="619">
        <v>1.6</v>
      </c>
      <c r="H2134" s="715">
        <v>1.4</v>
      </c>
      <c r="I2134" s="679"/>
      <c r="J2134" s="458">
        <f t="shared" si="35"/>
        <v>-2.2399999999999998</v>
      </c>
      <c r="K2134" s="107"/>
      <c r="L2134" s="11"/>
    </row>
    <row r="2135" spans="3:12" x14ac:dyDescent="0.3">
      <c r="C2135" s="677" t="s">
        <v>1618</v>
      </c>
      <c r="D2135" s="143" t="s">
        <v>571</v>
      </c>
      <c r="E2135" s="699" t="s">
        <v>125</v>
      </c>
      <c r="F2135" s="705">
        <v>1</v>
      </c>
      <c r="G2135" s="619">
        <v>22.9</v>
      </c>
      <c r="H2135" s="715">
        <v>1.5</v>
      </c>
      <c r="I2135" s="679"/>
      <c r="J2135" s="458">
        <f t="shared" si="35"/>
        <v>34.349999999999994</v>
      </c>
      <c r="K2135" s="107"/>
      <c r="L2135" s="11"/>
    </row>
    <row r="2136" spans="3:12" x14ac:dyDescent="0.3">
      <c r="C2136" s="677"/>
      <c r="D2136" s="143" t="s">
        <v>2297</v>
      </c>
      <c r="E2136" s="699"/>
      <c r="F2136" s="705">
        <v>-2</v>
      </c>
      <c r="G2136" s="619">
        <v>1.2</v>
      </c>
      <c r="H2136" s="715">
        <v>1</v>
      </c>
      <c r="I2136" s="679"/>
      <c r="J2136" s="458">
        <f t="shared" si="35"/>
        <v>-2.4</v>
      </c>
      <c r="K2136" s="107"/>
      <c r="L2136" s="11"/>
    </row>
    <row r="2137" spans="3:12" x14ac:dyDescent="0.3">
      <c r="C2137" s="677"/>
      <c r="D2137" s="143" t="s">
        <v>2345</v>
      </c>
      <c r="E2137" s="699"/>
      <c r="F2137" s="705">
        <v>-1</v>
      </c>
      <c r="G2137" s="619">
        <v>6.85</v>
      </c>
      <c r="H2137" s="715">
        <v>1</v>
      </c>
      <c r="I2137" s="679"/>
      <c r="J2137" s="458">
        <f t="shared" si="35"/>
        <v>-6.85</v>
      </c>
      <c r="K2137" s="107"/>
      <c r="L2137" s="11"/>
    </row>
    <row r="2138" spans="3:12" x14ac:dyDescent="0.3">
      <c r="C2138" s="677"/>
      <c r="D2138" s="143" t="s">
        <v>2345</v>
      </c>
      <c r="E2138" s="699"/>
      <c r="F2138" s="705">
        <v>1</v>
      </c>
      <c r="G2138" s="619">
        <v>2.15</v>
      </c>
      <c r="H2138" s="715">
        <v>1</v>
      </c>
      <c r="I2138" s="679"/>
      <c r="J2138" s="458">
        <f t="shared" si="35"/>
        <v>2.15</v>
      </c>
      <c r="K2138" s="107"/>
      <c r="L2138" s="11"/>
    </row>
    <row r="2139" spans="3:12" x14ac:dyDescent="0.3">
      <c r="C2139" s="677" t="s">
        <v>2407</v>
      </c>
      <c r="D2139" s="143" t="s">
        <v>571</v>
      </c>
      <c r="E2139" s="699" t="s">
        <v>125</v>
      </c>
      <c r="F2139" s="705">
        <v>1</v>
      </c>
      <c r="G2139" s="619">
        <v>25.85</v>
      </c>
      <c r="H2139" s="715">
        <v>1.5</v>
      </c>
      <c r="I2139" s="679"/>
      <c r="J2139" s="458">
        <f t="shared" si="35"/>
        <v>38.775000000000006</v>
      </c>
      <c r="K2139" s="107"/>
      <c r="L2139" s="11"/>
    </row>
    <row r="2140" spans="3:12" x14ac:dyDescent="0.3">
      <c r="C2140" s="680"/>
      <c r="D2140" s="117" t="s">
        <v>2297</v>
      </c>
      <c r="E2140" s="699"/>
      <c r="F2140" s="705">
        <v>-1</v>
      </c>
      <c r="G2140" s="619">
        <v>1.2</v>
      </c>
      <c r="H2140" s="715">
        <v>1</v>
      </c>
      <c r="I2140" s="679"/>
      <c r="J2140" s="458">
        <f t="shared" si="35"/>
        <v>-1.2</v>
      </c>
      <c r="K2140" s="107"/>
      <c r="L2140" s="11"/>
    </row>
    <row r="2141" spans="3:12" x14ac:dyDescent="0.3">
      <c r="C2141" s="725"/>
      <c r="D2141" s="117" t="s">
        <v>2297</v>
      </c>
      <c r="E2141" s="699"/>
      <c r="F2141" s="705">
        <v>-1</v>
      </c>
      <c r="G2141" s="619">
        <v>1</v>
      </c>
      <c r="H2141" s="715">
        <v>0.5</v>
      </c>
      <c r="I2141" s="679"/>
      <c r="J2141" s="458">
        <f t="shared" si="35"/>
        <v>-0.5</v>
      </c>
      <c r="K2141" s="107"/>
      <c r="L2141" s="11"/>
    </row>
    <row r="2142" spans="3:12" x14ac:dyDescent="0.3">
      <c r="C2142" s="725"/>
      <c r="D2142" s="117" t="s">
        <v>2345</v>
      </c>
      <c r="E2142" s="699"/>
      <c r="F2142" s="705">
        <v>-1</v>
      </c>
      <c r="G2142" s="619">
        <v>6.2</v>
      </c>
      <c r="H2142" s="715">
        <v>1</v>
      </c>
      <c r="I2142" s="679"/>
      <c r="J2142" s="458">
        <f t="shared" si="35"/>
        <v>-6.2</v>
      </c>
      <c r="K2142" s="107"/>
      <c r="L2142" s="11"/>
    </row>
    <row r="2143" spans="3:12" x14ac:dyDescent="0.3">
      <c r="C2143" s="680" t="s">
        <v>1619</v>
      </c>
      <c r="D2143" s="143" t="s">
        <v>2408</v>
      </c>
      <c r="E2143" s="699" t="s">
        <v>120</v>
      </c>
      <c r="F2143" s="705">
        <v>1</v>
      </c>
      <c r="G2143" s="619">
        <v>13.9</v>
      </c>
      <c r="H2143" s="715">
        <v>1.8</v>
      </c>
      <c r="I2143" s="679"/>
      <c r="J2143" s="458">
        <f t="shared" ref="J2143:J2163" si="36">PRODUCT(F2143:I2143)</f>
        <v>25.02</v>
      </c>
      <c r="K2143" s="107"/>
      <c r="L2143" s="11"/>
    </row>
    <row r="2144" spans="3:12" x14ac:dyDescent="0.3">
      <c r="C2144" s="680"/>
      <c r="D2144" s="143" t="s">
        <v>2297</v>
      </c>
      <c r="E2144" s="699"/>
      <c r="F2144" s="705">
        <v>-1</v>
      </c>
      <c r="G2144" s="619">
        <v>0.9</v>
      </c>
      <c r="H2144" s="715">
        <v>1.3</v>
      </c>
      <c r="I2144" s="679"/>
      <c r="J2144" s="458">
        <f t="shared" si="36"/>
        <v>-1.1700000000000002</v>
      </c>
      <c r="K2144" s="107"/>
      <c r="L2144" s="11"/>
    </row>
    <row r="2145" spans="3:12" x14ac:dyDescent="0.3">
      <c r="C2145" s="680"/>
      <c r="D2145" s="143" t="s">
        <v>2371</v>
      </c>
      <c r="E2145" s="699"/>
      <c r="F2145" s="705">
        <v>-2</v>
      </c>
      <c r="G2145" s="619">
        <v>1.2</v>
      </c>
      <c r="H2145" s="715">
        <v>0.5</v>
      </c>
      <c r="I2145" s="679"/>
      <c r="J2145" s="458">
        <f t="shared" si="36"/>
        <v>-1.2</v>
      </c>
      <c r="K2145" s="107"/>
      <c r="L2145" s="11"/>
    </row>
    <row r="2146" spans="3:12" x14ac:dyDescent="0.3">
      <c r="C2146" s="680" t="s">
        <v>1621</v>
      </c>
      <c r="D2146" s="143" t="s">
        <v>2514</v>
      </c>
      <c r="E2146" s="699" t="s">
        <v>797</v>
      </c>
      <c r="F2146" s="705">
        <v>1</v>
      </c>
      <c r="G2146" s="619">
        <v>20.6</v>
      </c>
      <c r="H2146" s="715">
        <v>3.1</v>
      </c>
      <c r="I2146" s="679"/>
      <c r="J2146" s="458">
        <f t="shared" si="36"/>
        <v>63.860000000000007</v>
      </c>
      <c r="K2146" s="107"/>
      <c r="L2146" s="11"/>
    </row>
    <row r="2147" spans="3:12" x14ac:dyDescent="0.3">
      <c r="C2147" s="680"/>
      <c r="D2147" s="143" t="s">
        <v>2297</v>
      </c>
      <c r="E2147" s="699"/>
      <c r="F2147" s="705">
        <v>-1</v>
      </c>
      <c r="G2147" s="619">
        <v>1</v>
      </c>
      <c r="H2147" s="715">
        <v>2.1</v>
      </c>
      <c r="I2147" s="679"/>
      <c r="J2147" s="458">
        <f t="shared" si="36"/>
        <v>-2.1</v>
      </c>
      <c r="K2147" s="107"/>
      <c r="L2147" s="11"/>
    </row>
    <row r="2148" spans="3:12" x14ac:dyDescent="0.3">
      <c r="C2148" s="680" t="s">
        <v>1623</v>
      </c>
      <c r="D2148" s="143" t="s">
        <v>2515</v>
      </c>
      <c r="E2148" s="699" t="s">
        <v>797</v>
      </c>
      <c r="F2148" s="705">
        <v>1</v>
      </c>
      <c r="G2148" s="619">
        <v>16.2</v>
      </c>
      <c r="H2148" s="715">
        <v>3.15</v>
      </c>
      <c r="I2148" s="679"/>
      <c r="J2148" s="458">
        <f t="shared" si="36"/>
        <v>51.029999999999994</v>
      </c>
      <c r="K2148" s="107"/>
      <c r="L2148" s="11"/>
    </row>
    <row r="2149" spans="3:12" x14ac:dyDescent="0.3">
      <c r="C2149" s="680"/>
      <c r="D2149" s="143" t="s">
        <v>2297</v>
      </c>
      <c r="E2149" s="699"/>
      <c r="F2149" s="705">
        <v>-1</v>
      </c>
      <c r="G2149" s="619">
        <v>1</v>
      </c>
      <c r="H2149" s="715">
        <v>2.1</v>
      </c>
      <c r="I2149" s="679"/>
      <c r="J2149" s="458">
        <f t="shared" si="36"/>
        <v>-2.1</v>
      </c>
      <c r="K2149" s="107"/>
      <c r="L2149" s="11"/>
    </row>
    <row r="2150" spans="3:12" x14ac:dyDescent="0.3">
      <c r="C2150" s="680"/>
      <c r="D2150" s="143" t="s">
        <v>2297</v>
      </c>
      <c r="E2150" s="699"/>
      <c r="F2150" s="705">
        <v>-1</v>
      </c>
      <c r="G2150" s="619">
        <v>0.8</v>
      </c>
      <c r="H2150" s="715">
        <v>2.1</v>
      </c>
      <c r="I2150" s="679"/>
      <c r="J2150" s="458">
        <f t="shared" si="36"/>
        <v>-1.6800000000000002</v>
      </c>
      <c r="K2150" s="107"/>
      <c r="L2150" s="11"/>
    </row>
    <row r="2151" spans="3:12" x14ac:dyDescent="0.3">
      <c r="C2151" s="680"/>
      <c r="D2151" s="143" t="s">
        <v>2298</v>
      </c>
      <c r="E2151" s="699"/>
      <c r="F2151" s="705">
        <v>-1</v>
      </c>
      <c r="G2151" s="619">
        <v>1.2</v>
      </c>
      <c r="H2151" s="715">
        <v>2.6</v>
      </c>
      <c r="I2151" s="679"/>
      <c r="J2151" s="458">
        <f t="shared" si="36"/>
        <v>-3.12</v>
      </c>
      <c r="K2151" s="107"/>
      <c r="L2151" s="11"/>
    </row>
    <row r="2152" spans="3:12" x14ac:dyDescent="0.3">
      <c r="C2152" s="680" t="s">
        <v>1625</v>
      </c>
      <c r="D2152" s="143" t="s">
        <v>122</v>
      </c>
      <c r="E2152" s="699" t="s">
        <v>120</v>
      </c>
      <c r="F2152" s="705">
        <v>1</v>
      </c>
      <c r="G2152" s="619">
        <v>7.4</v>
      </c>
      <c r="H2152" s="715">
        <v>1.8</v>
      </c>
      <c r="I2152" s="679"/>
      <c r="J2152" s="458">
        <f t="shared" si="36"/>
        <v>13.32</v>
      </c>
      <c r="K2152" s="107"/>
      <c r="L2152" s="11"/>
    </row>
    <row r="2153" spans="3:12" x14ac:dyDescent="0.3">
      <c r="C2153" s="677"/>
      <c r="D2153" s="143" t="s">
        <v>2297</v>
      </c>
      <c r="E2153" s="699"/>
      <c r="F2153" s="705">
        <v>-1</v>
      </c>
      <c r="G2153" s="619">
        <v>0.8</v>
      </c>
      <c r="H2153" s="715">
        <v>0.8</v>
      </c>
      <c r="I2153" s="679"/>
      <c r="J2153" s="458">
        <f t="shared" si="36"/>
        <v>-0.64000000000000012</v>
      </c>
      <c r="K2153" s="107"/>
      <c r="L2153" s="11"/>
    </row>
    <row r="2154" spans="3:12" x14ac:dyDescent="0.3">
      <c r="C2154" s="680" t="s">
        <v>1626</v>
      </c>
      <c r="D2154" s="143" t="s">
        <v>762</v>
      </c>
      <c r="E2154" s="699" t="s">
        <v>797</v>
      </c>
      <c r="F2154" s="705">
        <v>1</v>
      </c>
      <c r="G2154" s="619">
        <v>7.9</v>
      </c>
      <c r="H2154" s="715">
        <v>3.15</v>
      </c>
      <c r="I2154" s="679"/>
      <c r="J2154" s="458">
        <f t="shared" si="36"/>
        <v>24.885000000000002</v>
      </c>
      <c r="K2154" s="107"/>
      <c r="L2154" s="11"/>
    </row>
    <row r="2155" spans="3:12" x14ac:dyDescent="0.3">
      <c r="C2155" s="680"/>
      <c r="D2155" s="143" t="s">
        <v>2298</v>
      </c>
      <c r="E2155" s="699"/>
      <c r="F2155" s="705">
        <v>-1</v>
      </c>
      <c r="G2155" s="619">
        <v>1.2</v>
      </c>
      <c r="H2155" s="715">
        <v>2.6</v>
      </c>
      <c r="I2155" s="679"/>
      <c r="J2155" s="458">
        <f t="shared" si="36"/>
        <v>-3.12</v>
      </c>
      <c r="K2155" s="107"/>
      <c r="L2155" s="11"/>
    </row>
    <row r="2156" spans="3:12" x14ac:dyDescent="0.3">
      <c r="C2156" s="677" t="s">
        <v>1627</v>
      </c>
      <c r="D2156" s="143" t="s">
        <v>2409</v>
      </c>
      <c r="E2156" s="699" t="s">
        <v>128</v>
      </c>
      <c r="F2156" s="705">
        <v>1</v>
      </c>
      <c r="G2156" s="619">
        <v>14.1</v>
      </c>
      <c r="H2156" s="715">
        <v>3</v>
      </c>
      <c r="I2156" s="679"/>
      <c r="J2156" s="458">
        <f t="shared" si="36"/>
        <v>42.3</v>
      </c>
      <c r="K2156" s="107"/>
      <c r="L2156" s="11"/>
    </row>
    <row r="2157" spans="3:12" x14ac:dyDescent="0.3">
      <c r="C2157" s="677"/>
      <c r="D2157" s="143" t="s">
        <v>2297</v>
      </c>
      <c r="E2157" s="699"/>
      <c r="F2157" s="705">
        <v>-1</v>
      </c>
      <c r="G2157" s="619">
        <v>0.9</v>
      </c>
      <c r="H2157" s="715">
        <v>2</v>
      </c>
      <c r="I2157" s="679"/>
      <c r="J2157" s="458">
        <f t="shared" si="36"/>
        <v>-1.8</v>
      </c>
      <c r="K2157" s="107"/>
      <c r="L2157" s="11"/>
    </row>
    <row r="2158" spans="3:12" x14ac:dyDescent="0.3">
      <c r="C2158" s="725"/>
      <c r="D2158" s="117" t="s">
        <v>2303</v>
      </c>
      <c r="E2158" s="699"/>
      <c r="F2158" s="705">
        <v>-1</v>
      </c>
      <c r="G2158" s="619">
        <v>2.4</v>
      </c>
      <c r="H2158" s="715">
        <v>2.5</v>
      </c>
      <c r="I2158" s="679"/>
      <c r="J2158" s="458">
        <f t="shared" si="36"/>
        <v>-6</v>
      </c>
      <c r="K2158" s="107"/>
      <c r="L2158" s="11"/>
    </row>
    <row r="2159" spans="3:12" x14ac:dyDescent="0.3">
      <c r="C2159" s="725" t="s">
        <v>2158</v>
      </c>
      <c r="D2159" s="117" t="s">
        <v>138</v>
      </c>
      <c r="E2159" s="699" t="s">
        <v>125</v>
      </c>
      <c r="F2159" s="705">
        <v>1</v>
      </c>
      <c r="G2159" s="619">
        <v>34.200000000000003</v>
      </c>
      <c r="H2159" s="715">
        <v>1.55</v>
      </c>
      <c r="I2159" s="679"/>
      <c r="J2159" s="458">
        <f t="shared" si="36"/>
        <v>53.010000000000005</v>
      </c>
      <c r="K2159" s="107"/>
      <c r="L2159" s="11"/>
    </row>
    <row r="2160" spans="3:12" x14ac:dyDescent="0.3">
      <c r="C2160" s="725"/>
      <c r="D2160" s="117" t="s">
        <v>2297</v>
      </c>
      <c r="E2160" s="699"/>
      <c r="F2160" s="705">
        <v>-2</v>
      </c>
      <c r="G2160" s="619">
        <v>1.2</v>
      </c>
      <c r="H2160" s="715">
        <v>0.5</v>
      </c>
      <c r="I2160" s="679"/>
      <c r="J2160" s="458">
        <f t="shared" si="36"/>
        <v>-1.2</v>
      </c>
      <c r="K2160" s="107"/>
      <c r="L2160" s="11"/>
    </row>
    <row r="2161" spans="3:12" x14ac:dyDescent="0.3">
      <c r="C2161" s="725"/>
      <c r="D2161" s="117" t="s">
        <v>2297</v>
      </c>
      <c r="E2161" s="699"/>
      <c r="F2161" s="705">
        <v>-5</v>
      </c>
      <c r="G2161" s="619">
        <v>1</v>
      </c>
      <c r="H2161" s="715">
        <v>0.5</v>
      </c>
      <c r="I2161" s="679"/>
      <c r="J2161" s="458">
        <f t="shared" si="36"/>
        <v>-2.5</v>
      </c>
      <c r="K2161" s="107"/>
      <c r="L2161" s="11"/>
    </row>
    <row r="2162" spans="3:12" x14ac:dyDescent="0.3">
      <c r="C2162" s="725"/>
      <c r="D2162" s="117" t="s">
        <v>2297</v>
      </c>
      <c r="E2162" s="699"/>
      <c r="F2162" s="705">
        <v>-2</v>
      </c>
      <c r="G2162" s="619">
        <v>0.9</v>
      </c>
      <c r="H2162" s="715">
        <v>0.5</v>
      </c>
      <c r="I2162" s="679"/>
      <c r="J2162" s="458">
        <f t="shared" si="36"/>
        <v>-0.9</v>
      </c>
      <c r="K2162" s="107"/>
      <c r="L2162" s="11"/>
    </row>
    <row r="2163" spans="3:12" x14ac:dyDescent="0.3">
      <c r="C2163" s="725"/>
      <c r="D2163" s="117" t="s">
        <v>2297</v>
      </c>
      <c r="E2163" s="699"/>
      <c r="F2163" s="705">
        <v>-2</v>
      </c>
      <c r="G2163" s="619">
        <v>0.8</v>
      </c>
      <c r="H2163" s="715">
        <v>0.5</v>
      </c>
      <c r="I2163" s="679"/>
      <c r="J2163" s="458">
        <f t="shared" si="36"/>
        <v>-0.8</v>
      </c>
      <c r="K2163" s="107"/>
      <c r="L2163" s="11"/>
    </row>
    <row r="2164" spans="3:12" x14ac:dyDescent="0.3">
      <c r="C2164" s="680" t="s">
        <v>2410</v>
      </c>
      <c r="D2164" s="117" t="s">
        <v>2411</v>
      </c>
      <c r="E2164" s="699" t="s">
        <v>125</v>
      </c>
      <c r="F2164" s="705">
        <v>1</v>
      </c>
      <c r="G2164" s="619">
        <v>7.95</v>
      </c>
      <c r="H2164" s="715">
        <v>1.5</v>
      </c>
      <c r="I2164" s="679"/>
      <c r="J2164" s="458">
        <f>PRODUCT(F2164:I2164)</f>
        <v>11.925000000000001</v>
      </c>
      <c r="K2164" s="107"/>
      <c r="L2164" s="11"/>
    </row>
    <row r="2165" spans="3:12" x14ac:dyDescent="0.3">
      <c r="C2165" s="725" t="s">
        <v>2157</v>
      </c>
      <c r="D2165" s="117" t="s">
        <v>144</v>
      </c>
      <c r="E2165" s="699" t="s">
        <v>125</v>
      </c>
      <c r="F2165" s="705">
        <v>1</v>
      </c>
      <c r="G2165" s="619">
        <v>13.7</v>
      </c>
      <c r="H2165" s="715">
        <v>1.5</v>
      </c>
      <c r="I2165" s="679"/>
      <c r="J2165" s="458">
        <f>PRODUCT(F2165:I2165)</f>
        <v>20.549999999999997</v>
      </c>
      <c r="K2165" s="107"/>
      <c r="L2165" s="11"/>
    </row>
    <row r="2166" spans="3:12" x14ac:dyDescent="0.3">
      <c r="C2166" s="680"/>
      <c r="D2166" s="564" t="s">
        <v>2297</v>
      </c>
      <c r="E2166" s="66"/>
      <c r="F2166" s="705">
        <v>-1</v>
      </c>
      <c r="G2166" s="619">
        <v>1.2</v>
      </c>
      <c r="H2166" s="715">
        <v>0.5</v>
      </c>
      <c r="I2166" s="679"/>
      <c r="J2166" s="458">
        <f>PRODUCT(F2166:I2166)</f>
        <v>-0.6</v>
      </c>
      <c r="K2166" s="107"/>
      <c r="L2166" s="11"/>
    </row>
    <row r="2167" spans="3:12" x14ac:dyDescent="0.3">
      <c r="C2167" s="680"/>
      <c r="D2167" s="564" t="s">
        <v>2297</v>
      </c>
      <c r="E2167" s="66"/>
      <c r="F2167" s="705">
        <v>-1</v>
      </c>
      <c r="G2167" s="619">
        <v>0.9</v>
      </c>
      <c r="H2167" s="715">
        <v>0.5</v>
      </c>
      <c r="I2167" s="679"/>
      <c r="J2167" s="458">
        <f>PRODUCT(F2167:I2167)</f>
        <v>-0.45</v>
      </c>
      <c r="K2167" s="107"/>
      <c r="L2167" s="11"/>
    </row>
    <row r="2168" spans="3:12" x14ac:dyDescent="0.3">
      <c r="C2168" s="725"/>
      <c r="D2168" s="117" t="s">
        <v>2303</v>
      </c>
      <c r="E2168" s="699"/>
      <c r="F2168" s="705">
        <v>-1</v>
      </c>
      <c r="G2168" s="619">
        <v>2.4</v>
      </c>
      <c r="H2168" s="715">
        <v>1</v>
      </c>
      <c r="I2168" s="679"/>
      <c r="J2168" s="458">
        <f>PRODUCT(F2168:I2168)</f>
        <v>-2.4</v>
      </c>
      <c r="K2168" s="107"/>
      <c r="L2168" s="11"/>
    </row>
    <row r="2169" spans="3:12" x14ac:dyDescent="0.3">
      <c r="C2169" s="725"/>
      <c r="D2169" s="117" t="s">
        <v>2412</v>
      </c>
      <c r="E2169" s="699"/>
      <c r="F2169" s="705">
        <v>-1</v>
      </c>
      <c r="G2169" s="619">
        <v>4.4000000000000004</v>
      </c>
      <c r="H2169" s="715">
        <v>1</v>
      </c>
      <c r="I2169" s="679"/>
      <c r="J2169" s="458">
        <f t="shared" ref="J2169:J2232" si="37">PRODUCT(F2169:I2169)</f>
        <v>-4.4000000000000004</v>
      </c>
      <c r="K2169" s="107"/>
      <c r="L2169" s="11"/>
    </row>
    <row r="2170" spans="3:12" x14ac:dyDescent="0.3">
      <c r="C2170" s="728"/>
      <c r="D2170" s="728"/>
      <c r="E2170" s="728"/>
      <c r="F2170" s="728"/>
      <c r="G2170" s="728"/>
      <c r="H2170" s="728"/>
      <c r="I2170" s="728"/>
      <c r="J2170" s="458"/>
      <c r="K2170" s="728"/>
      <c r="L2170" s="728"/>
    </row>
    <row r="2171" spans="3:12" x14ac:dyDescent="0.3">
      <c r="C2171" s="725"/>
      <c r="D2171" s="690" t="s">
        <v>1685</v>
      </c>
      <c r="E2171" s="699"/>
      <c r="F2171" s="705"/>
      <c r="G2171" s="619"/>
      <c r="H2171" s="715"/>
      <c r="I2171" s="679"/>
      <c r="J2171" s="458"/>
      <c r="K2171" s="107"/>
      <c r="L2171" s="11"/>
    </row>
    <row r="2172" spans="3:12" x14ac:dyDescent="0.3">
      <c r="C2172" s="677" t="s">
        <v>1640</v>
      </c>
      <c r="D2172" s="143" t="s">
        <v>571</v>
      </c>
      <c r="E2172" s="699" t="s">
        <v>125</v>
      </c>
      <c r="F2172" s="705">
        <v>1</v>
      </c>
      <c r="G2172" s="619">
        <v>73.599999999999994</v>
      </c>
      <c r="H2172" s="715">
        <v>1.5</v>
      </c>
      <c r="I2172" s="679"/>
      <c r="J2172" s="458">
        <f t="shared" si="37"/>
        <v>110.39999999999999</v>
      </c>
      <c r="K2172" s="107"/>
      <c r="L2172" s="11"/>
    </row>
    <row r="2173" spans="3:12" x14ac:dyDescent="0.3">
      <c r="C2173" s="677"/>
      <c r="D2173" s="143" t="s">
        <v>2297</v>
      </c>
      <c r="E2173" s="699"/>
      <c r="F2173" s="705">
        <v>-3</v>
      </c>
      <c r="G2173" s="619">
        <v>1.2</v>
      </c>
      <c r="H2173" s="715">
        <v>1</v>
      </c>
      <c r="I2173" s="679"/>
      <c r="J2173" s="458">
        <f t="shared" si="37"/>
        <v>-3.5999999999999996</v>
      </c>
      <c r="K2173" s="107"/>
      <c r="L2173" s="11"/>
    </row>
    <row r="2174" spans="3:12" x14ac:dyDescent="0.3">
      <c r="C2174" s="677"/>
      <c r="D2174" s="143" t="s">
        <v>2297</v>
      </c>
      <c r="E2174" s="699"/>
      <c r="F2174" s="705">
        <v>-5</v>
      </c>
      <c r="G2174" s="619">
        <v>0.9</v>
      </c>
      <c r="H2174" s="715">
        <v>0.5</v>
      </c>
      <c r="I2174" s="679"/>
      <c r="J2174" s="458">
        <f t="shared" si="37"/>
        <v>-2.25</v>
      </c>
      <c r="K2174" s="107"/>
      <c r="L2174" s="11"/>
    </row>
    <row r="2175" spans="3:12" x14ac:dyDescent="0.3">
      <c r="C2175" s="677"/>
      <c r="D2175" s="143" t="s">
        <v>2297</v>
      </c>
      <c r="E2175" s="699"/>
      <c r="F2175" s="705">
        <v>-1</v>
      </c>
      <c r="G2175" s="619">
        <v>0.6</v>
      </c>
      <c r="H2175" s="715">
        <v>0.5</v>
      </c>
      <c r="I2175" s="679"/>
      <c r="J2175" s="458">
        <f t="shared" si="37"/>
        <v>-0.3</v>
      </c>
      <c r="K2175" s="107"/>
      <c r="L2175" s="11"/>
    </row>
    <row r="2176" spans="3:12" x14ac:dyDescent="0.3">
      <c r="C2176" s="677"/>
      <c r="D2176" s="143" t="s">
        <v>2371</v>
      </c>
      <c r="E2176" s="699"/>
      <c r="F2176" s="705">
        <v>-2</v>
      </c>
      <c r="G2176" s="619">
        <v>1.8</v>
      </c>
      <c r="H2176" s="715">
        <v>1</v>
      </c>
      <c r="I2176" s="679"/>
      <c r="J2176" s="458">
        <f t="shared" si="37"/>
        <v>-3.6</v>
      </c>
      <c r="K2176" s="107"/>
      <c r="L2176" s="11"/>
    </row>
    <row r="2177" spans="3:12" x14ac:dyDescent="0.3">
      <c r="C2177" s="725"/>
      <c r="D2177" s="117" t="s">
        <v>2412</v>
      </c>
      <c r="E2177" s="699"/>
      <c r="F2177" s="705">
        <v>-1</v>
      </c>
      <c r="G2177" s="619">
        <v>21.05</v>
      </c>
      <c r="H2177" s="715">
        <v>1</v>
      </c>
      <c r="I2177" s="679"/>
      <c r="J2177" s="458">
        <f t="shared" si="37"/>
        <v>-21.05</v>
      </c>
      <c r="K2177" s="107"/>
      <c r="L2177" s="11"/>
    </row>
    <row r="2178" spans="3:12" x14ac:dyDescent="0.3">
      <c r="C2178" s="677"/>
      <c r="D2178" s="143" t="s">
        <v>2303</v>
      </c>
      <c r="E2178" s="66"/>
      <c r="F2178" s="705">
        <v>-1</v>
      </c>
      <c r="G2178" s="619">
        <v>1.2</v>
      </c>
      <c r="H2178" s="715">
        <v>0.5</v>
      </c>
      <c r="I2178" s="679"/>
      <c r="J2178" s="458">
        <f t="shared" si="37"/>
        <v>-0.6</v>
      </c>
      <c r="K2178" s="107"/>
      <c r="L2178" s="11"/>
    </row>
    <row r="2179" spans="3:12" x14ac:dyDescent="0.3">
      <c r="C2179" s="677"/>
      <c r="D2179" s="1431" t="s">
        <v>2311</v>
      </c>
      <c r="E2179" s="66"/>
      <c r="F2179" s="705">
        <v>-1</v>
      </c>
      <c r="G2179" s="619">
        <v>0.7</v>
      </c>
      <c r="H2179" s="679">
        <v>0.05</v>
      </c>
      <c r="I2179" s="679"/>
      <c r="J2179" s="458">
        <f t="shared" si="37"/>
        <v>-3.4999999999999996E-2</v>
      </c>
      <c r="K2179" s="107"/>
      <c r="L2179" s="11"/>
    </row>
    <row r="2180" spans="3:12" x14ac:dyDescent="0.3">
      <c r="C2180" s="677"/>
      <c r="D2180" s="1431" t="s">
        <v>2302</v>
      </c>
      <c r="E2180" s="66"/>
      <c r="F2180" s="705">
        <v>-1</v>
      </c>
      <c r="G2180" s="619">
        <v>0.4</v>
      </c>
      <c r="H2180" s="679">
        <v>0.05</v>
      </c>
      <c r="I2180" s="679"/>
      <c r="J2180" s="458">
        <f t="shared" si="37"/>
        <v>-2.0000000000000004E-2</v>
      </c>
      <c r="K2180" s="107"/>
      <c r="L2180" s="11"/>
    </row>
    <row r="2181" spans="3:12" x14ac:dyDescent="0.3">
      <c r="C2181" s="677"/>
      <c r="D2181" s="143" t="s">
        <v>2371</v>
      </c>
      <c r="E2181" s="699"/>
      <c r="F2181" s="705">
        <v>-2</v>
      </c>
      <c r="G2181" s="619">
        <v>1.2</v>
      </c>
      <c r="H2181" s="715">
        <v>0.5</v>
      </c>
      <c r="I2181" s="679"/>
      <c r="J2181" s="458">
        <f t="shared" si="37"/>
        <v>-1.2</v>
      </c>
      <c r="K2181" s="107"/>
      <c r="L2181" s="11"/>
    </row>
    <row r="2182" spans="3:12" x14ac:dyDescent="0.3">
      <c r="C2182" s="677" t="s">
        <v>2413</v>
      </c>
      <c r="D2182" s="143" t="s">
        <v>2414</v>
      </c>
      <c r="E2182" s="699" t="s">
        <v>125</v>
      </c>
      <c r="F2182" s="705">
        <v>1</v>
      </c>
      <c r="G2182" s="619">
        <v>8.9</v>
      </c>
      <c r="H2182" s="715">
        <v>1.5</v>
      </c>
      <c r="I2182" s="679"/>
      <c r="J2182" s="458">
        <f t="shared" si="37"/>
        <v>13.350000000000001</v>
      </c>
      <c r="K2182" s="107"/>
      <c r="L2182" s="11"/>
    </row>
    <row r="2183" spans="3:12" x14ac:dyDescent="0.3">
      <c r="C2183" s="680"/>
      <c r="D2183" s="143" t="s">
        <v>1587</v>
      </c>
      <c r="E2183" s="699"/>
      <c r="F2183" s="705">
        <v>-1</v>
      </c>
      <c r="G2183" s="619">
        <v>3.05</v>
      </c>
      <c r="H2183" s="715">
        <v>2.5</v>
      </c>
      <c r="I2183" s="679"/>
      <c r="J2183" s="458">
        <f t="shared" si="37"/>
        <v>-7.625</v>
      </c>
      <c r="K2183" s="107"/>
      <c r="L2183" s="11"/>
    </row>
    <row r="2184" spans="3:12" x14ac:dyDescent="0.3">
      <c r="C2184" s="680" t="s">
        <v>2415</v>
      </c>
      <c r="D2184" s="143" t="s">
        <v>2416</v>
      </c>
      <c r="E2184" s="699" t="s">
        <v>125</v>
      </c>
      <c r="F2184" s="705">
        <v>1</v>
      </c>
      <c r="G2184" s="619">
        <v>3.25</v>
      </c>
      <c r="H2184" s="715">
        <v>1.5</v>
      </c>
      <c r="I2184" s="679"/>
      <c r="J2184" s="458">
        <f t="shared" si="37"/>
        <v>4.875</v>
      </c>
      <c r="K2184" s="107"/>
      <c r="L2184" s="11"/>
    </row>
    <row r="2185" spans="3:12" x14ac:dyDescent="0.3">
      <c r="C2185" s="680"/>
      <c r="D2185" s="143" t="s">
        <v>2297</v>
      </c>
      <c r="E2185" s="699"/>
      <c r="F2185" s="705">
        <v>-1</v>
      </c>
      <c r="G2185" s="619">
        <v>0.9</v>
      </c>
      <c r="H2185" s="715">
        <v>0.4</v>
      </c>
      <c r="I2185" s="679"/>
      <c r="J2185" s="458">
        <f t="shared" si="37"/>
        <v>-0.36000000000000004</v>
      </c>
      <c r="K2185" s="107"/>
      <c r="L2185" s="11"/>
    </row>
    <row r="2186" spans="3:12" x14ac:dyDescent="0.3">
      <c r="C2186" s="725" t="s">
        <v>1630</v>
      </c>
      <c r="D2186" s="117" t="s">
        <v>122</v>
      </c>
      <c r="E2186" s="699" t="s">
        <v>120</v>
      </c>
      <c r="F2186" s="705">
        <v>1</v>
      </c>
      <c r="G2186" s="619">
        <v>8.1999999999999993</v>
      </c>
      <c r="H2186" s="715">
        <v>1.8</v>
      </c>
      <c r="I2186" s="679"/>
      <c r="J2186" s="458">
        <f t="shared" si="37"/>
        <v>14.76</v>
      </c>
      <c r="K2186" s="107"/>
      <c r="L2186" s="11"/>
    </row>
    <row r="2187" spans="3:12" x14ac:dyDescent="0.3">
      <c r="C2187" s="725"/>
      <c r="D2187" s="117" t="s">
        <v>2297</v>
      </c>
      <c r="E2187" s="699"/>
      <c r="F2187" s="705">
        <v>-1</v>
      </c>
      <c r="G2187" s="619">
        <v>0.8</v>
      </c>
      <c r="H2187" s="715">
        <v>0.8</v>
      </c>
      <c r="I2187" s="679"/>
      <c r="J2187" s="458">
        <f t="shared" si="37"/>
        <v>-0.64000000000000012</v>
      </c>
      <c r="K2187" s="107"/>
      <c r="L2187" s="11"/>
    </row>
    <row r="2188" spans="3:12" x14ac:dyDescent="0.3">
      <c r="C2188" s="725" t="s">
        <v>1629</v>
      </c>
      <c r="D2188" s="117" t="s">
        <v>122</v>
      </c>
      <c r="E2188" s="699" t="s">
        <v>120</v>
      </c>
      <c r="F2188" s="705">
        <v>1</v>
      </c>
      <c r="G2188" s="619">
        <v>8.3000000000000007</v>
      </c>
      <c r="H2188" s="715">
        <v>1.85</v>
      </c>
      <c r="I2188" s="679"/>
      <c r="J2188" s="458">
        <f t="shared" si="37"/>
        <v>15.355000000000002</v>
      </c>
      <c r="K2188" s="107"/>
      <c r="L2188" s="11"/>
    </row>
    <row r="2189" spans="3:12" x14ac:dyDescent="0.3">
      <c r="C2189" s="725"/>
      <c r="D2189" s="117" t="s">
        <v>2297</v>
      </c>
      <c r="E2189" s="699"/>
      <c r="F2189" s="705">
        <v>-1</v>
      </c>
      <c r="G2189" s="619">
        <v>0.8</v>
      </c>
      <c r="H2189" s="715">
        <v>0.8</v>
      </c>
      <c r="I2189" s="679"/>
      <c r="J2189" s="458">
        <f t="shared" si="37"/>
        <v>-0.64000000000000012</v>
      </c>
      <c r="K2189" s="107"/>
      <c r="L2189" s="11"/>
    </row>
    <row r="2190" spans="3:12" x14ac:dyDescent="0.3">
      <c r="C2190" s="725" t="s">
        <v>1641</v>
      </c>
      <c r="D2190" s="117" t="s">
        <v>177</v>
      </c>
      <c r="E2190" s="699" t="s">
        <v>786</v>
      </c>
      <c r="F2190" s="705">
        <v>1</v>
      </c>
      <c r="G2190" s="619">
        <v>8.3000000000000007</v>
      </c>
      <c r="H2190" s="715">
        <v>1.6</v>
      </c>
      <c r="I2190" s="679"/>
      <c r="J2190" s="458">
        <f t="shared" si="37"/>
        <v>13.280000000000001</v>
      </c>
      <c r="K2190" s="107"/>
      <c r="L2190" s="11"/>
    </row>
    <row r="2191" spans="3:12" x14ac:dyDescent="0.3">
      <c r="C2191" s="725"/>
      <c r="D2191" s="117" t="s">
        <v>2297</v>
      </c>
      <c r="E2191" s="699"/>
      <c r="F2191" s="705">
        <v>-1</v>
      </c>
      <c r="G2191" s="619">
        <v>0.9</v>
      </c>
      <c r="H2191" s="715">
        <v>0.5</v>
      </c>
      <c r="I2191" s="679"/>
      <c r="J2191" s="458">
        <f t="shared" si="37"/>
        <v>-0.45</v>
      </c>
      <c r="K2191" s="107"/>
      <c r="L2191" s="11"/>
    </row>
    <row r="2192" spans="3:12" x14ac:dyDescent="0.3">
      <c r="C2192" s="725" t="s">
        <v>1642</v>
      </c>
      <c r="D2192" s="117" t="s">
        <v>2417</v>
      </c>
      <c r="E2192" s="699" t="s">
        <v>786</v>
      </c>
      <c r="F2192" s="705">
        <v>1</v>
      </c>
      <c r="G2192" s="619">
        <v>7.5</v>
      </c>
      <c r="H2192" s="715">
        <v>1.6</v>
      </c>
      <c r="I2192" s="679"/>
      <c r="J2192" s="458">
        <f t="shared" si="37"/>
        <v>12</v>
      </c>
      <c r="K2192" s="107"/>
      <c r="L2192" s="11"/>
    </row>
    <row r="2193" spans="3:12" x14ac:dyDescent="0.3">
      <c r="C2193" s="725"/>
      <c r="D2193" s="117" t="s">
        <v>2297</v>
      </c>
      <c r="E2193" s="699"/>
      <c r="F2193" s="705">
        <v>-1</v>
      </c>
      <c r="G2193" s="619">
        <v>0.9</v>
      </c>
      <c r="H2193" s="715">
        <v>0.4</v>
      </c>
      <c r="I2193" s="679"/>
      <c r="J2193" s="458">
        <f t="shared" si="37"/>
        <v>-0.36000000000000004</v>
      </c>
      <c r="K2193" s="107"/>
      <c r="L2193" s="11"/>
    </row>
    <row r="2194" spans="3:12" x14ac:dyDescent="0.3">
      <c r="C2194" s="725" t="s">
        <v>1643</v>
      </c>
      <c r="D2194" s="117" t="s">
        <v>2418</v>
      </c>
      <c r="E2194" s="699" t="s">
        <v>782</v>
      </c>
      <c r="F2194" s="705">
        <v>1</v>
      </c>
      <c r="G2194" s="619">
        <v>9.1</v>
      </c>
      <c r="H2194" s="715">
        <v>1</v>
      </c>
      <c r="I2194" s="679"/>
      <c r="J2194" s="458">
        <f t="shared" si="37"/>
        <v>9.1</v>
      </c>
      <c r="K2194" s="107"/>
      <c r="L2194" s="11"/>
    </row>
    <row r="2195" spans="3:12" x14ac:dyDescent="0.3">
      <c r="C2195" s="725" t="s">
        <v>1648</v>
      </c>
      <c r="D2195" s="117" t="s">
        <v>2287</v>
      </c>
      <c r="E2195" s="699" t="s">
        <v>125</v>
      </c>
      <c r="F2195" s="705">
        <v>1</v>
      </c>
      <c r="G2195" s="619">
        <v>13</v>
      </c>
      <c r="H2195" s="715">
        <v>1.5</v>
      </c>
      <c r="I2195" s="679"/>
      <c r="J2195" s="458">
        <f t="shared" si="37"/>
        <v>19.5</v>
      </c>
      <c r="K2195" s="107"/>
      <c r="L2195" s="11"/>
    </row>
    <row r="2196" spans="3:12" x14ac:dyDescent="0.3">
      <c r="C2196" s="725"/>
      <c r="D2196" s="564" t="s">
        <v>2297</v>
      </c>
      <c r="E2196" s="699"/>
      <c r="F2196" s="705">
        <v>-1</v>
      </c>
      <c r="G2196" s="619">
        <v>0.9</v>
      </c>
      <c r="H2196" s="715">
        <v>1</v>
      </c>
      <c r="I2196" s="679"/>
      <c r="J2196" s="458">
        <f t="shared" si="37"/>
        <v>-0.9</v>
      </c>
      <c r="K2196" s="107"/>
      <c r="L2196" s="11"/>
    </row>
    <row r="2197" spans="3:12" x14ac:dyDescent="0.3">
      <c r="C2197" s="677"/>
      <c r="D2197" s="143" t="s">
        <v>2303</v>
      </c>
      <c r="E2197" s="66"/>
      <c r="F2197" s="705">
        <v>-1</v>
      </c>
      <c r="G2197" s="619">
        <v>1.2</v>
      </c>
      <c r="H2197" s="715">
        <v>0.5</v>
      </c>
      <c r="I2197" s="679"/>
      <c r="J2197" s="458">
        <f t="shared" si="37"/>
        <v>-0.6</v>
      </c>
      <c r="K2197" s="107"/>
      <c r="L2197" s="11"/>
    </row>
    <row r="2198" spans="3:12" x14ac:dyDescent="0.3">
      <c r="C2198" s="680" t="s">
        <v>1631</v>
      </c>
      <c r="D2198" s="564" t="s">
        <v>1632</v>
      </c>
      <c r="E2198" s="701" t="s">
        <v>797</v>
      </c>
      <c r="F2198" s="705">
        <v>1</v>
      </c>
      <c r="G2198" s="619">
        <v>15.3</v>
      </c>
      <c r="H2198" s="715">
        <v>3.1</v>
      </c>
      <c r="I2198" s="679"/>
      <c r="J2198" s="458">
        <f t="shared" si="37"/>
        <v>47.430000000000007</v>
      </c>
      <c r="K2198" s="107"/>
      <c r="L2198" s="11"/>
    </row>
    <row r="2199" spans="3:12" x14ac:dyDescent="0.3">
      <c r="C2199" s="725"/>
      <c r="D2199" s="117" t="s">
        <v>2297</v>
      </c>
      <c r="E2199" s="699"/>
      <c r="F2199" s="705">
        <v>-1</v>
      </c>
      <c r="G2199" s="619">
        <v>1</v>
      </c>
      <c r="H2199" s="715">
        <v>2.1</v>
      </c>
      <c r="I2199" s="679"/>
      <c r="J2199" s="458">
        <f t="shared" si="37"/>
        <v>-2.1</v>
      </c>
      <c r="K2199" s="107"/>
      <c r="L2199" s="11"/>
    </row>
    <row r="2200" spans="3:12" x14ac:dyDescent="0.3">
      <c r="C2200" s="680" t="s">
        <v>1633</v>
      </c>
      <c r="D2200" s="564" t="s">
        <v>1634</v>
      </c>
      <c r="E2200" s="701" t="s">
        <v>797</v>
      </c>
      <c r="F2200" s="705">
        <v>1</v>
      </c>
      <c r="G2200" s="619">
        <v>13.4</v>
      </c>
      <c r="H2200" s="715">
        <v>3.15</v>
      </c>
      <c r="I2200" s="679"/>
      <c r="J2200" s="458">
        <f t="shared" si="37"/>
        <v>42.21</v>
      </c>
      <c r="K2200" s="107"/>
      <c r="L2200" s="11"/>
    </row>
    <row r="2201" spans="3:12" x14ac:dyDescent="0.3">
      <c r="C2201" s="725"/>
      <c r="D2201" s="117" t="s">
        <v>2297</v>
      </c>
      <c r="E2201" s="699"/>
      <c r="F2201" s="705">
        <v>-1</v>
      </c>
      <c r="G2201" s="619">
        <v>1</v>
      </c>
      <c r="H2201" s="715">
        <v>2.1</v>
      </c>
      <c r="I2201" s="679"/>
      <c r="J2201" s="458">
        <f t="shared" si="37"/>
        <v>-2.1</v>
      </c>
      <c r="K2201" s="107"/>
      <c r="L2201" s="11"/>
    </row>
    <row r="2202" spans="3:12" x14ac:dyDescent="0.3">
      <c r="C2202" s="680" t="s">
        <v>1635</v>
      </c>
      <c r="D2202" s="564" t="s">
        <v>2516</v>
      </c>
      <c r="E2202" s="701" t="s">
        <v>797</v>
      </c>
      <c r="F2202" s="705">
        <v>1</v>
      </c>
      <c r="G2202" s="619">
        <v>13.8</v>
      </c>
      <c r="H2202" s="715">
        <v>3.1</v>
      </c>
      <c r="I2202" s="679"/>
      <c r="J2202" s="458">
        <f t="shared" si="37"/>
        <v>42.78</v>
      </c>
      <c r="K2202" s="107"/>
      <c r="L2202" s="11"/>
    </row>
    <row r="2203" spans="3:12" x14ac:dyDescent="0.3">
      <c r="C2203" s="725"/>
      <c r="D2203" s="117" t="s">
        <v>2297</v>
      </c>
      <c r="E2203" s="699"/>
      <c r="F2203" s="705">
        <v>-1</v>
      </c>
      <c r="G2203" s="619">
        <v>1</v>
      </c>
      <c r="H2203" s="715">
        <v>2.1</v>
      </c>
      <c r="I2203" s="679"/>
      <c r="J2203" s="458">
        <f t="shared" si="37"/>
        <v>-2.1</v>
      </c>
      <c r="K2203" s="107"/>
      <c r="L2203" s="11"/>
    </row>
    <row r="2204" spans="3:12" ht="24" x14ac:dyDescent="0.3">
      <c r="C2204" s="680" t="s">
        <v>1650</v>
      </c>
      <c r="D2204" s="564" t="s">
        <v>2419</v>
      </c>
      <c r="E2204" s="701" t="s">
        <v>125</v>
      </c>
      <c r="F2204" s="705">
        <v>1</v>
      </c>
      <c r="G2204" s="619">
        <v>19.7</v>
      </c>
      <c r="H2204" s="715">
        <v>1.5</v>
      </c>
      <c r="I2204" s="679"/>
      <c r="J2204" s="458">
        <f t="shared" si="37"/>
        <v>29.549999999999997</v>
      </c>
      <c r="K2204" s="107"/>
      <c r="L2204" s="11"/>
    </row>
    <row r="2205" spans="3:12" x14ac:dyDescent="0.3">
      <c r="C2205" s="680"/>
      <c r="D2205" s="564" t="s">
        <v>2297</v>
      </c>
      <c r="E2205" s="701"/>
      <c r="F2205" s="705">
        <v>-1</v>
      </c>
      <c r="G2205" s="619">
        <v>1</v>
      </c>
      <c r="H2205" s="715">
        <v>0.5</v>
      </c>
      <c r="I2205" s="679"/>
      <c r="J2205" s="458">
        <f t="shared" si="37"/>
        <v>-0.5</v>
      </c>
      <c r="K2205" s="107"/>
      <c r="L2205" s="11"/>
    </row>
    <row r="2206" spans="3:12" x14ac:dyDescent="0.3">
      <c r="C2206" s="725" t="s">
        <v>1646</v>
      </c>
      <c r="D2206" s="117" t="s">
        <v>299</v>
      </c>
      <c r="E2206" s="699" t="s">
        <v>125</v>
      </c>
      <c r="F2206" s="705">
        <v>1</v>
      </c>
      <c r="G2206" s="619">
        <v>16.899999999999999</v>
      </c>
      <c r="H2206" s="715">
        <v>1.5</v>
      </c>
      <c r="I2206" s="679"/>
      <c r="J2206" s="458">
        <f t="shared" si="37"/>
        <v>25.349999999999998</v>
      </c>
      <c r="K2206" s="107"/>
      <c r="L2206" s="11"/>
    </row>
    <row r="2207" spans="3:12" x14ac:dyDescent="0.3">
      <c r="C2207" s="725"/>
      <c r="D2207" s="117" t="s">
        <v>2297</v>
      </c>
      <c r="E2207" s="699"/>
      <c r="F2207" s="705">
        <v>-1</v>
      </c>
      <c r="G2207" s="619">
        <v>1</v>
      </c>
      <c r="H2207" s="715">
        <v>0.5</v>
      </c>
      <c r="I2207" s="679"/>
      <c r="J2207" s="458">
        <f t="shared" si="37"/>
        <v>-0.5</v>
      </c>
      <c r="K2207" s="107"/>
      <c r="L2207" s="11"/>
    </row>
    <row r="2208" spans="3:12" x14ac:dyDescent="0.3">
      <c r="C2208" s="680" t="s">
        <v>1647</v>
      </c>
      <c r="D2208" s="117" t="s">
        <v>276</v>
      </c>
      <c r="E2208" s="699" t="s">
        <v>120</v>
      </c>
      <c r="F2208" s="705">
        <v>1</v>
      </c>
      <c r="G2208" s="619">
        <v>12.3</v>
      </c>
      <c r="H2208" s="715">
        <v>1.8</v>
      </c>
      <c r="I2208" s="679"/>
      <c r="J2208" s="458">
        <f t="shared" si="37"/>
        <v>22.14</v>
      </c>
      <c r="K2208" s="107"/>
      <c r="L2208" s="11"/>
    </row>
    <row r="2209" spans="3:12" x14ac:dyDescent="0.3">
      <c r="C2209" s="680"/>
      <c r="D2209" s="117" t="s">
        <v>2297</v>
      </c>
      <c r="E2209" s="699"/>
      <c r="F2209" s="705">
        <v>-1</v>
      </c>
      <c r="G2209" s="619">
        <v>1</v>
      </c>
      <c r="H2209" s="715">
        <v>0.8</v>
      </c>
      <c r="I2209" s="679"/>
      <c r="J2209" s="458">
        <f t="shared" si="37"/>
        <v>-0.8</v>
      </c>
      <c r="K2209" s="107"/>
      <c r="L2209" s="11"/>
    </row>
    <row r="2210" spans="3:12" x14ac:dyDescent="0.3">
      <c r="C2210" s="680" t="s">
        <v>1654</v>
      </c>
      <c r="D2210" s="117" t="s">
        <v>138</v>
      </c>
      <c r="E2210" s="699" t="s">
        <v>125</v>
      </c>
      <c r="F2210" s="705">
        <v>1</v>
      </c>
      <c r="G2210" s="619">
        <v>18</v>
      </c>
      <c r="H2210" s="715">
        <v>1.5</v>
      </c>
      <c r="I2210" s="679"/>
      <c r="J2210" s="458">
        <f t="shared" si="37"/>
        <v>27</v>
      </c>
      <c r="K2210" s="107"/>
      <c r="L2210" s="11"/>
    </row>
    <row r="2211" spans="3:12" x14ac:dyDescent="0.3">
      <c r="C2211" s="680"/>
      <c r="D2211" s="117" t="s">
        <v>2297</v>
      </c>
      <c r="E2211" s="699"/>
      <c r="F2211" s="705">
        <v>-3</v>
      </c>
      <c r="G2211" s="619">
        <v>1.2</v>
      </c>
      <c r="H2211" s="715">
        <v>0.5</v>
      </c>
      <c r="I2211" s="679"/>
      <c r="J2211" s="458">
        <f t="shared" si="37"/>
        <v>-1.7999999999999998</v>
      </c>
      <c r="K2211" s="107"/>
      <c r="L2211" s="11"/>
    </row>
    <row r="2212" spans="3:12" x14ac:dyDescent="0.3">
      <c r="C2212" s="680"/>
      <c r="D2212" s="117" t="s">
        <v>2297</v>
      </c>
      <c r="E2212" s="699"/>
      <c r="F2212" s="705">
        <v>-3</v>
      </c>
      <c r="G2212" s="619">
        <v>1</v>
      </c>
      <c r="H2212" s="715">
        <v>0.5</v>
      </c>
      <c r="I2212" s="679"/>
      <c r="J2212" s="458">
        <f t="shared" si="37"/>
        <v>-1.5</v>
      </c>
      <c r="K2212" s="107"/>
      <c r="L2212" s="11"/>
    </row>
    <row r="2213" spans="3:12" x14ac:dyDescent="0.3">
      <c r="C2213" s="677"/>
      <c r="D2213" s="143" t="s">
        <v>2297</v>
      </c>
      <c r="E2213" s="699"/>
      <c r="F2213" s="705">
        <v>-1</v>
      </c>
      <c r="G2213" s="619">
        <v>0.9</v>
      </c>
      <c r="H2213" s="715">
        <v>0.5</v>
      </c>
      <c r="I2213" s="679"/>
      <c r="J2213" s="458">
        <f t="shared" si="37"/>
        <v>-0.45</v>
      </c>
      <c r="K2213" s="107"/>
      <c r="L2213" s="11"/>
    </row>
    <row r="2214" spans="3:12" x14ac:dyDescent="0.3">
      <c r="C2214" s="677" t="s">
        <v>1637</v>
      </c>
      <c r="D2214" s="143" t="s">
        <v>2286</v>
      </c>
      <c r="E2214" s="699" t="s">
        <v>121</v>
      </c>
      <c r="F2214" s="705">
        <v>1</v>
      </c>
      <c r="G2214" s="619">
        <v>19.100000000000001</v>
      </c>
      <c r="H2214" s="715">
        <v>1.2</v>
      </c>
      <c r="I2214" s="679"/>
      <c r="J2214" s="458">
        <f t="shared" si="37"/>
        <v>22.92</v>
      </c>
      <c r="K2214" s="107"/>
      <c r="L2214" s="11"/>
    </row>
    <row r="2215" spans="3:12" x14ac:dyDescent="0.3">
      <c r="C2215" s="677"/>
      <c r="D2215" s="143" t="s">
        <v>2297</v>
      </c>
      <c r="E2215" s="699"/>
      <c r="F2215" s="705">
        <v>-1</v>
      </c>
      <c r="G2215" s="619">
        <v>1.2</v>
      </c>
      <c r="H2215" s="715">
        <v>0.2</v>
      </c>
      <c r="I2215" s="679"/>
      <c r="J2215" s="458">
        <f t="shared" si="37"/>
        <v>-0.24</v>
      </c>
      <c r="K2215" s="107"/>
      <c r="L2215" s="11"/>
    </row>
    <row r="2216" spans="3:12" x14ac:dyDescent="0.3">
      <c r="C2216" s="680"/>
      <c r="D2216" s="117" t="s">
        <v>2371</v>
      </c>
      <c r="E2216" s="699"/>
      <c r="F2216" s="705">
        <v>-1</v>
      </c>
      <c r="G2216" s="619">
        <v>1.8</v>
      </c>
      <c r="H2216" s="715">
        <v>0.5</v>
      </c>
      <c r="I2216" s="679"/>
      <c r="J2216" s="458">
        <f t="shared" si="37"/>
        <v>-0.9</v>
      </c>
      <c r="K2216" s="107"/>
      <c r="L2216" s="11"/>
    </row>
    <row r="2217" spans="3:12" x14ac:dyDescent="0.3">
      <c r="C2217" s="677"/>
      <c r="D2217" s="143" t="s">
        <v>2371</v>
      </c>
      <c r="E2217" s="699"/>
      <c r="F2217" s="705">
        <v>-1</v>
      </c>
      <c r="G2217" s="619">
        <v>1.2</v>
      </c>
      <c r="H2217" s="715">
        <v>0.5</v>
      </c>
      <c r="I2217" s="679"/>
      <c r="J2217" s="458">
        <f t="shared" si="37"/>
        <v>-0.6</v>
      </c>
      <c r="K2217" s="107"/>
      <c r="L2217" s="11"/>
    </row>
    <row r="2218" spans="3:12" x14ac:dyDescent="0.3">
      <c r="C2218" s="677" t="s">
        <v>1651</v>
      </c>
      <c r="D2218" s="143" t="s">
        <v>374</v>
      </c>
      <c r="E2218" s="699" t="s">
        <v>125</v>
      </c>
      <c r="F2218" s="705">
        <v>1</v>
      </c>
      <c r="G2218" s="619">
        <v>15</v>
      </c>
      <c r="H2218" s="715">
        <v>1.55</v>
      </c>
      <c r="I2218" s="679"/>
      <c r="J2218" s="458">
        <f t="shared" si="37"/>
        <v>23.25</v>
      </c>
      <c r="K2218" s="107"/>
      <c r="L2218" s="11"/>
    </row>
    <row r="2219" spans="3:12" x14ac:dyDescent="0.3">
      <c r="C2219" s="677"/>
      <c r="D2219" s="143" t="s">
        <v>2297</v>
      </c>
      <c r="E2219" s="699"/>
      <c r="F2219" s="705">
        <v>-1</v>
      </c>
      <c r="G2219" s="619">
        <v>1</v>
      </c>
      <c r="H2219" s="715">
        <v>0.5</v>
      </c>
      <c r="I2219" s="679"/>
      <c r="J2219" s="458">
        <f t="shared" si="37"/>
        <v>-0.5</v>
      </c>
      <c r="K2219" s="107"/>
      <c r="L2219" s="11"/>
    </row>
    <row r="2220" spans="3:12" x14ac:dyDescent="0.3">
      <c r="C2220" s="680"/>
      <c r="D2220" s="117" t="s">
        <v>2371</v>
      </c>
      <c r="E2220" s="699"/>
      <c r="F2220" s="705">
        <v>-1</v>
      </c>
      <c r="G2220" s="619">
        <v>1.2</v>
      </c>
      <c r="H2220" s="715">
        <v>0.5</v>
      </c>
      <c r="I2220" s="679"/>
      <c r="J2220" s="458">
        <f t="shared" si="37"/>
        <v>-0.6</v>
      </c>
      <c r="K2220" s="107"/>
      <c r="L2220" s="11"/>
    </row>
    <row r="2221" spans="3:12" x14ac:dyDescent="0.3">
      <c r="C2221" s="680" t="s">
        <v>1653</v>
      </c>
      <c r="D2221" s="117" t="s">
        <v>178</v>
      </c>
      <c r="E2221" s="699" t="s">
        <v>125</v>
      </c>
      <c r="F2221" s="705">
        <v>1</v>
      </c>
      <c r="G2221" s="619">
        <v>15</v>
      </c>
      <c r="H2221" s="715">
        <v>1.55</v>
      </c>
      <c r="I2221" s="679"/>
      <c r="J2221" s="458">
        <f t="shared" si="37"/>
        <v>23.25</v>
      </c>
      <c r="K2221" s="107"/>
      <c r="L2221" s="11"/>
    </row>
    <row r="2222" spans="3:12" x14ac:dyDescent="0.3">
      <c r="C2222" s="680"/>
      <c r="D2222" s="117" t="s">
        <v>2297</v>
      </c>
      <c r="E2222" s="699"/>
      <c r="F2222" s="705">
        <v>-1</v>
      </c>
      <c r="G2222" s="619">
        <v>0.9</v>
      </c>
      <c r="H2222" s="715">
        <v>0.5</v>
      </c>
      <c r="I2222" s="679"/>
      <c r="J2222" s="458">
        <f t="shared" si="37"/>
        <v>-0.45</v>
      </c>
      <c r="K2222" s="107"/>
      <c r="L2222" s="11"/>
    </row>
    <row r="2223" spans="3:12" x14ac:dyDescent="0.3">
      <c r="C2223" s="680"/>
      <c r="D2223" s="117" t="s">
        <v>2371</v>
      </c>
      <c r="E2223" s="699"/>
      <c r="F2223" s="705">
        <v>-1</v>
      </c>
      <c r="G2223" s="619">
        <v>1.8</v>
      </c>
      <c r="H2223" s="715">
        <v>0.5</v>
      </c>
      <c r="I2223" s="679"/>
      <c r="J2223" s="458">
        <f t="shared" si="37"/>
        <v>-0.9</v>
      </c>
      <c r="K2223" s="107"/>
      <c r="L2223" s="11"/>
    </row>
    <row r="2224" spans="3:12" x14ac:dyDescent="0.3">
      <c r="C2224" s="680" t="s">
        <v>2235</v>
      </c>
      <c r="D2224" s="117" t="s">
        <v>138</v>
      </c>
      <c r="E2224" s="699" t="s">
        <v>125</v>
      </c>
      <c r="F2224" s="705">
        <v>1</v>
      </c>
      <c r="G2224" s="619">
        <v>33</v>
      </c>
      <c r="H2224" s="715">
        <v>1.5</v>
      </c>
      <c r="I2224" s="679"/>
      <c r="J2224" s="458">
        <f t="shared" si="37"/>
        <v>49.5</v>
      </c>
      <c r="K2224" s="107"/>
      <c r="L2224" s="11"/>
    </row>
    <row r="2225" spans="3:12" x14ac:dyDescent="0.3">
      <c r="C2225" s="680"/>
      <c r="D2225" s="117" t="s">
        <v>2297</v>
      </c>
      <c r="E2225" s="699"/>
      <c r="F2225" s="705">
        <v>-3</v>
      </c>
      <c r="G2225" s="619">
        <v>1.2</v>
      </c>
      <c r="H2225" s="715">
        <v>1</v>
      </c>
      <c r="I2225" s="679"/>
      <c r="J2225" s="458">
        <f t="shared" si="37"/>
        <v>-3.5999999999999996</v>
      </c>
      <c r="K2225" s="107"/>
      <c r="L2225" s="11"/>
    </row>
    <row r="2226" spans="3:12" x14ac:dyDescent="0.3">
      <c r="C2226" s="677"/>
      <c r="D2226" s="143" t="s">
        <v>2297</v>
      </c>
      <c r="E2226" s="699"/>
      <c r="F2226" s="705">
        <v>-4</v>
      </c>
      <c r="G2226" s="619">
        <v>0.9</v>
      </c>
      <c r="H2226" s="715">
        <v>1</v>
      </c>
      <c r="I2226" s="679"/>
      <c r="J2226" s="458">
        <f t="shared" si="37"/>
        <v>-3.6</v>
      </c>
      <c r="K2226" s="107"/>
      <c r="L2226" s="11"/>
    </row>
    <row r="2227" spans="3:12" x14ac:dyDescent="0.3">
      <c r="C2227" s="677"/>
      <c r="D2227" s="1431" t="s">
        <v>2302</v>
      </c>
      <c r="E2227" s="66"/>
      <c r="F2227" s="705">
        <v>-1</v>
      </c>
      <c r="G2227" s="619">
        <v>0.4</v>
      </c>
      <c r="H2227" s="679">
        <v>0.05</v>
      </c>
      <c r="I2227" s="679"/>
      <c r="J2227" s="458">
        <f t="shared" si="37"/>
        <v>-2.0000000000000004E-2</v>
      </c>
      <c r="K2227" s="107"/>
      <c r="L2227" s="11"/>
    </row>
    <row r="2228" spans="3:12" x14ac:dyDescent="0.3">
      <c r="C2228" s="677"/>
      <c r="D2228" s="143" t="s">
        <v>2345</v>
      </c>
      <c r="E2228" s="699"/>
      <c r="F2228" s="705">
        <v>-1</v>
      </c>
      <c r="G2228" s="619">
        <v>2</v>
      </c>
      <c r="H2228" s="715">
        <v>1</v>
      </c>
      <c r="I2228" s="679"/>
      <c r="J2228" s="458">
        <f t="shared" si="37"/>
        <v>-2</v>
      </c>
      <c r="K2228" s="107"/>
      <c r="L2228" s="11"/>
    </row>
    <row r="2229" spans="3:12" x14ac:dyDescent="0.3">
      <c r="C2229" s="677"/>
      <c r="D2229" s="143" t="s">
        <v>2345</v>
      </c>
      <c r="E2229" s="699"/>
      <c r="F2229" s="705">
        <v>-1</v>
      </c>
      <c r="G2229" s="619">
        <v>0.9</v>
      </c>
      <c r="H2229" s="715">
        <v>1</v>
      </c>
      <c r="I2229" s="679"/>
      <c r="J2229" s="458">
        <f t="shared" si="37"/>
        <v>-0.9</v>
      </c>
      <c r="K2229" s="107"/>
      <c r="L2229" s="11"/>
    </row>
    <row r="2230" spans="3:12" x14ac:dyDescent="0.3">
      <c r="C2230" s="677" t="s">
        <v>1658</v>
      </c>
      <c r="D2230" s="143" t="s">
        <v>822</v>
      </c>
      <c r="E2230" s="699" t="s">
        <v>121</v>
      </c>
      <c r="F2230" s="705">
        <v>1</v>
      </c>
      <c r="G2230" s="619">
        <v>11.7</v>
      </c>
      <c r="H2230" s="715">
        <v>1.2</v>
      </c>
      <c r="I2230" s="679"/>
      <c r="J2230" s="458">
        <f t="shared" si="37"/>
        <v>14.04</v>
      </c>
      <c r="K2230" s="107"/>
      <c r="L2230" s="11"/>
    </row>
    <row r="2231" spans="3:12" x14ac:dyDescent="0.3">
      <c r="C2231" s="677"/>
      <c r="D2231" s="143" t="s">
        <v>2297</v>
      </c>
      <c r="E2231" s="699"/>
      <c r="F2231" s="705">
        <v>-1</v>
      </c>
      <c r="G2231" s="619">
        <v>0.9</v>
      </c>
      <c r="H2231" s="715">
        <v>0.7</v>
      </c>
      <c r="I2231" s="679"/>
      <c r="J2231" s="458">
        <f t="shared" si="37"/>
        <v>-0.63</v>
      </c>
      <c r="K2231" s="107"/>
      <c r="L2231" s="11"/>
    </row>
    <row r="2232" spans="3:12" x14ac:dyDescent="0.3">
      <c r="C2232" s="677"/>
      <c r="D2232" s="143" t="s">
        <v>2315</v>
      </c>
      <c r="E2232" s="699"/>
      <c r="F2232" s="705">
        <v>1</v>
      </c>
      <c r="G2232" s="619">
        <v>5.8</v>
      </c>
      <c r="H2232" s="715">
        <v>0.2</v>
      </c>
      <c r="I2232" s="679"/>
      <c r="J2232" s="458">
        <f t="shared" si="37"/>
        <v>1.1599999999999999</v>
      </c>
      <c r="K2232" s="107"/>
      <c r="L2232" s="11"/>
    </row>
    <row r="2233" spans="3:12" x14ac:dyDescent="0.3">
      <c r="C2233" s="677" t="s">
        <v>1657</v>
      </c>
      <c r="D2233" s="143" t="s">
        <v>821</v>
      </c>
      <c r="E2233" s="699" t="s">
        <v>121</v>
      </c>
      <c r="F2233" s="705">
        <v>1</v>
      </c>
      <c r="G2233" s="619">
        <v>12.6</v>
      </c>
      <c r="H2233" s="715">
        <v>1.2</v>
      </c>
      <c r="I2233" s="679"/>
      <c r="J2233" s="458">
        <f t="shared" ref="J2233:J2296" si="38">PRODUCT(F2233:I2233)</f>
        <v>15.12</v>
      </c>
      <c r="K2233" s="107"/>
      <c r="L2233" s="11"/>
    </row>
    <row r="2234" spans="3:12" x14ac:dyDescent="0.3">
      <c r="C2234" s="677"/>
      <c r="D2234" s="143" t="s">
        <v>2297</v>
      </c>
      <c r="E2234" s="699"/>
      <c r="F2234" s="705">
        <v>-1</v>
      </c>
      <c r="G2234" s="619">
        <v>0.9</v>
      </c>
      <c r="H2234" s="715">
        <v>0.7</v>
      </c>
      <c r="I2234" s="679"/>
      <c r="J2234" s="458">
        <f t="shared" si="38"/>
        <v>-0.63</v>
      </c>
      <c r="K2234" s="107"/>
      <c r="L2234" s="11"/>
    </row>
    <row r="2235" spans="3:12" x14ac:dyDescent="0.3">
      <c r="C2235" s="677"/>
      <c r="D2235" s="143" t="s">
        <v>2315</v>
      </c>
      <c r="E2235" s="699"/>
      <c r="F2235" s="705">
        <v>1</v>
      </c>
      <c r="G2235" s="619">
        <v>5.0999999999999996</v>
      </c>
      <c r="H2235" s="715">
        <v>0.2</v>
      </c>
      <c r="I2235" s="679"/>
      <c r="J2235" s="458">
        <f t="shared" si="38"/>
        <v>1.02</v>
      </c>
      <c r="K2235" s="107"/>
      <c r="L2235" s="11"/>
    </row>
    <row r="2236" spans="3:12" x14ac:dyDescent="0.3">
      <c r="C2236" s="677" t="s">
        <v>1659</v>
      </c>
      <c r="D2236" s="143" t="s">
        <v>155</v>
      </c>
      <c r="E2236" s="66" t="s">
        <v>128</v>
      </c>
      <c r="F2236" s="705">
        <v>1</v>
      </c>
      <c r="G2236" s="619">
        <v>15</v>
      </c>
      <c r="H2236" s="679">
        <v>3</v>
      </c>
      <c r="I2236" s="679"/>
      <c r="J2236" s="458">
        <f t="shared" si="38"/>
        <v>45</v>
      </c>
      <c r="K2236" s="107"/>
      <c r="L2236" s="11"/>
    </row>
    <row r="2237" spans="3:12" x14ac:dyDescent="0.3">
      <c r="C2237" s="677"/>
      <c r="D2237" s="143" t="s">
        <v>2345</v>
      </c>
      <c r="E2237" s="66"/>
      <c r="F2237" s="705">
        <v>-1</v>
      </c>
      <c r="G2237" s="619">
        <v>2</v>
      </c>
      <c r="H2237" s="679">
        <v>2.5</v>
      </c>
      <c r="I2237" s="679"/>
      <c r="J2237" s="458">
        <f t="shared" si="38"/>
        <v>-5</v>
      </c>
      <c r="K2237" s="107"/>
      <c r="L2237" s="11"/>
    </row>
    <row r="2238" spans="3:12" x14ac:dyDescent="0.3">
      <c r="C2238" s="677"/>
      <c r="D2238" s="143" t="s">
        <v>2345</v>
      </c>
      <c r="E2238" s="66"/>
      <c r="F2238" s="705">
        <v>-1</v>
      </c>
      <c r="G2238" s="619">
        <v>0.9</v>
      </c>
      <c r="H2238" s="679">
        <v>2.5</v>
      </c>
      <c r="I2238" s="679"/>
      <c r="J2238" s="458">
        <f t="shared" si="38"/>
        <v>-2.25</v>
      </c>
      <c r="K2238" s="107"/>
      <c r="L2238" s="11"/>
    </row>
    <row r="2239" spans="3:12" x14ac:dyDescent="0.3">
      <c r="C2239" s="677" t="s">
        <v>1660</v>
      </c>
      <c r="D2239" s="143" t="s">
        <v>2420</v>
      </c>
      <c r="E2239" s="66" t="s">
        <v>128</v>
      </c>
      <c r="F2239" s="705">
        <v>1</v>
      </c>
      <c r="G2239" s="619">
        <v>16.600000000000001</v>
      </c>
      <c r="H2239" s="679">
        <v>3.05</v>
      </c>
      <c r="I2239" s="679"/>
      <c r="J2239" s="458">
        <f t="shared" si="38"/>
        <v>50.63</v>
      </c>
      <c r="K2239" s="107"/>
      <c r="L2239" s="11"/>
    </row>
    <row r="2240" spans="3:12" x14ac:dyDescent="0.3">
      <c r="C2240" s="677"/>
      <c r="D2240" s="143" t="s">
        <v>2297</v>
      </c>
      <c r="E2240" s="699"/>
      <c r="F2240" s="705">
        <v>-1</v>
      </c>
      <c r="G2240" s="619">
        <v>1.2</v>
      </c>
      <c r="H2240" s="679">
        <v>2</v>
      </c>
      <c r="I2240" s="679"/>
      <c r="J2240" s="458">
        <f t="shared" si="38"/>
        <v>-2.4</v>
      </c>
      <c r="K2240" s="107"/>
      <c r="L2240" s="11"/>
    </row>
    <row r="2241" spans="3:12" x14ac:dyDescent="0.3">
      <c r="C2241" s="677"/>
      <c r="D2241" s="143" t="s">
        <v>2297</v>
      </c>
      <c r="E2241" s="699"/>
      <c r="F2241" s="705">
        <v>-1</v>
      </c>
      <c r="G2241" s="619">
        <v>0.9</v>
      </c>
      <c r="H2241" s="679">
        <v>2.5</v>
      </c>
      <c r="I2241" s="679"/>
      <c r="J2241" s="458">
        <f t="shared" si="38"/>
        <v>-2.25</v>
      </c>
      <c r="K2241" s="107"/>
      <c r="L2241" s="11"/>
    </row>
    <row r="2242" spans="3:12" x14ac:dyDescent="0.3">
      <c r="C2242" s="677" t="s">
        <v>1663</v>
      </c>
      <c r="D2242" s="143" t="s">
        <v>155</v>
      </c>
      <c r="E2242" s="699" t="s">
        <v>128</v>
      </c>
      <c r="F2242" s="705">
        <v>1</v>
      </c>
      <c r="G2242" s="619">
        <v>14.7</v>
      </c>
      <c r="H2242" s="679">
        <v>3</v>
      </c>
      <c r="I2242" s="679"/>
      <c r="J2242" s="458">
        <f t="shared" si="38"/>
        <v>44.099999999999994</v>
      </c>
      <c r="K2242" s="107"/>
      <c r="L2242" s="11"/>
    </row>
    <row r="2243" spans="3:12" x14ac:dyDescent="0.3">
      <c r="C2243" s="677"/>
      <c r="D2243" s="143" t="s">
        <v>2345</v>
      </c>
      <c r="E2243" s="699"/>
      <c r="F2243" s="705">
        <v>-1</v>
      </c>
      <c r="G2243" s="619">
        <v>2</v>
      </c>
      <c r="H2243" s="679">
        <v>2.5</v>
      </c>
      <c r="I2243" s="679"/>
      <c r="J2243" s="458">
        <f t="shared" si="38"/>
        <v>-5</v>
      </c>
      <c r="K2243" s="107"/>
      <c r="L2243" s="11"/>
    </row>
    <row r="2244" spans="3:12" x14ac:dyDescent="0.3">
      <c r="C2244" s="677"/>
      <c r="D2244" s="143" t="s">
        <v>2371</v>
      </c>
      <c r="E2244" s="699"/>
      <c r="F2244" s="705">
        <v>-1</v>
      </c>
      <c r="G2244" s="619">
        <v>1.8</v>
      </c>
      <c r="H2244" s="679">
        <v>1.4</v>
      </c>
      <c r="I2244" s="679"/>
      <c r="J2244" s="458">
        <f t="shared" si="38"/>
        <v>-2.52</v>
      </c>
      <c r="K2244" s="107"/>
      <c r="L2244" s="11"/>
    </row>
    <row r="2245" spans="3:12" x14ac:dyDescent="0.3">
      <c r="C2245" s="677" t="s">
        <v>1665</v>
      </c>
      <c r="D2245" s="143" t="s">
        <v>1666</v>
      </c>
      <c r="E2245" s="699" t="s">
        <v>124</v>
      </c>
      <c r="F2245" s="705">
        <v>1</v>
      </c>
      <c r="G2245" s="619">
        <v>10.7</v>
      </c>
      <c r="H2245" s="679">
        <v>4.07</v>
      </c>
      <c r="I2245" s="679"/>
      <c r="J2245" s="458">
        <f t="shared" si="38"/>
        <v>43.548999999999999</v>
      </c>
      <c r="K2245" s="107"/>
      <c r="L2245" s="11"/>
    </row>
    <row r="2246" spans="3:12" x14ac:dyDescent="0.3">
      <c r="C2246" s="677"/>
      <c r="D2246" s="143" t="s">
        <v>2297</v>
      </c>
      <c r="E2246" s="699"/>
      <c r="F2246" s="705">
        <v>-1</v>
      </c>
      <c r="G2246" s="619">
        <v>0.9</v>
      </c>
      <c r="H2246" s="679">
        <v>2</v>
      </c>
      <c r="I2246" s="679"/>
      <c r="J2246" s="458">
        <f t="shared" si="38"/>
        <v>-1.8</v>
      </c>
      <c r="K2246" s="107"/>
      <c r="L2246" s="11"/>
    </row>
    <row r="2247" spans="3:12" x14ac:dyDescent="0.3">
      <c r="C2247" s="677" t="s">
        <v>1667</v>
      </c>
      <c r="D2247" s="143" t="s">
        <v>2421</v>
      </c>
      <c r="E2247" s="699" t="s">
        <v>128</v>
      </c>
      <c r="F2247" s="705">
        <v>1</v>
      </c>
      <c r="G2247" s="619">
        <v>12.4</v>
      </c>
      <c r="H2247" s="679">
        <v>3</v>
      </c>
      <c r="I2247" s="679"/>
      <c r="J2247" s="458">
        <f t="shared" si="38"/>
        <v>37.200000000000003</v>
      </c>
      <c r="K2247" s="107"/>
      <c r="L2247" s="11"/>
    </row>
    <row r="2248" spans="3:12" x14ac:dyDescent="0.3">
      <c r="C2248" s="677"/>
      <c r="D2248" s="143" t="s">
        <v>2297</v>
      </c>
      <c r="E2248" s="699"/>
      <c r="F2248" s="705">
        <v>-1</v>
      </c>
      <c r="G2248" s="619">
        <v>0.9</v>
      </c>
      <c r="H2248" s="679">
        <v>2</v>
      </c>
      <c r="I2248" s="679"/>
      <c r="J2248" s="458">
        <f t="shared" si="38"/>
        <v>-1.8</v>
      </c>
      <c r="K2248" s="107"/>
      <c r="L2248" s="11"/>
    </row>
    <row r="2249" spans="3:12" x14ac:dyDescent="0.3">
      <c r="C2249" s="677" t="s">
        <v>2159</v>
      </c>
      <c r="D2249" s="143" t="s">
        <v>138</v>
      </c>
      <c r="E2249" s="66" t="s">
        <v>128</v>
      </c>
      <c r="F2249" s="705">
        <v>1</v>
      </c>
      <c r="G2249" s="619">
        <v>35.1</v>
      </c>
      <c r="H2249" s="679">
        <v>3.05</v>
      </c>
      <c r="I2249" s="679"/>
      <c r="J2249" s="458">
        <f t="shared" si="38"/>
        <v>107.05499999999999</v>
      </c>
      <c r="K2249" s="107"/>
      <c r="L2249" s="11"/>
    </row>
    <row r="2250" spans="3:12" x14ac:dyDescent="0.3">
      <c r="C2250" s="680"/>
      <c r="D2250" s="564" t="s">
        <v>2297</v>
      </c>
      <c r="E2250" s="66"/>
      <c r="F2250" s="705">
        <v>-2</v>
      </c>
      <c r="G2250" s="619">
        <v>1.2</v>
      </c>
      <c r="H2250" s="679">
        <v>0.5</v>
      </c>
      <c r="I2250" s="679"/>
      <c r="J2250" s="458">
        <f t="shared" si="38"/>
        <v>-1.2</v>
      </c>
      <c r="K2250" s="107"/>
      <c r="L2250" s="11"/>
    </row>
    <row r="2251" spans="3:12" x14ac:dyDescent="0.3">
      <c r="C2251" s="680"/>
      <c r="D2251" s="564" t="s">
        <v>2297</v>
      </c>
      <c r="E2251" s="66"/>
      <c r="F2251" s="705">
        <v>-1</v>
      </c>
      <c r="G2251" s="619">
        <v>1</v>
      </c>
      <c r="H2251" s="679">
        <v>0.5</v>
      </c>
      <c r="I2251" s="679"/>
      <c r="J2251" s="458">
        <f t="shared" si="38"/>
        <v>-0.5</v>
      </c>
      <c r="K2251" s="107"/>
      <c r="L2251" s="11"/>
    </row>
    <row r="2252" spans="3:12" x14ac:dyDescent="0.3">
      <c r="C2252" s="680"/>
      <c r="D2252" s="564" t="s">
        <v>2297</v>
      </c>
      <c r="E2252" s="66"/>
      <c r="F2252" s="705">
        <v>-1</v>
      </c>
      <c r="G2252" s="619">
        <v>0.9</v>
      </c>
      <c r="H2252" s="679">
        <v>0.5</v>
      </c>
      <c r="I2252" s="679"/>
      <c r="J2252" s="458">
        <f t="shared" si="38"/>
        <v>-0.45</v>
      </c>
      <c r="K2252" s="107"/>
      <c r="L2252" s="11"/>
    </row>
    <row r="2253" spans="3:12" x14ac:dyDescent="0.3">
      <c r="C2253" s="680"/>
      <c r="D2253" s="564" t="s">
        <v>2297</v>
      </c>
      <c r="E2253" s="66"/>
      <c r="F2253" s="705">
        <v>-1</v>
      </c>
      <c r="G2253" s="619">
        <v>0.8</v>
      </c>
      <c r="H2253" s="679">
        <v>0.5</v>
      </c>
      <c r="I2253" s="679"/>
      <c r="J2253" s="458">
        <f t="shared" si="38"/>
        <v>-0.4</v>
      </c>
      <c r="K2253" s="107"/>
      <c r="L2253" s="11"/>
    </row>
    <row r="2254" spans="3:12" x14ac:dyDescent="0.3">
      <c r="C2254" s="680"/>
      <c r="D2254" s="564" t="s">
        <v>2345</v>
      </c>
      <c r="E2254" s="66"/>
      <c r="F2254" s="705">
        <v>-1</v>
      </c>
      <c r="G2254" s="619">
        <v>1.7</v>
      </c>
      <c r="H2254" s="679">
        <v>2.5</v>
      </c>
      <c r="I2254" s="679"/>
      <c r="J2254" s="458">
        <f t="shared" si="38"/>
        <v>-4.25</v>
      </c>
      <c r="K2254" s="107"/>
      <c r="L2254" s="11"/>
    </row>
    <row r="2255" spans="3:12" x14ac:dyDescent="0.3">
      <c r="C2255" s="680"/>
      <c r="D2255" s="564" t="s">
        <v>2345</v>
      </c>
      <c r="E2255" s="66"/>
      <c r="F2255" s="705">
        <v>-1</v>
      </c>
      <c r="G2255" s="619">
        <v>2</v>
      </c>
      <c r="H2255" s="679">
        <v>2.5</v>
      </c>
      <c r="I2255" s="679"/>
      <c r="J2255" s="458">
        <f t="shared" si="38"/>
        <v>-5</v>
      </c>
      <c r="K2255" s="107"/>
      <c r="L2255" s="11"/>
    </row>
    <row r="2256" spans="3:12" x14ac:dyDescent="0.3">
      <c r="C2256" s="680"/>
      <c r="D2256" s="564" t="s">
        <v>2345</v>
      </c>
      <c r="E2256" s="66"/>
      <c r="F2256" s="705">
        <v>-1</v>
      </c>
      <c r="G2256" s="619">
        <v>2.5</v>
      </c>
      <c r="H2256" s="679">
        <v>2.5</v>
      </c>
      <c r="I2256" s="679"/>
      <c r="J2256" s="458">
        <f t="shared" si="38"/>
        <v>-6.25</v>
      </c>
      <c r="K2256" s="107"/>
      <c r="L2256" s="11"/>
    </row>
    <row r="2257" spans="3:12" x14ac:dyDescent="0.3">
      <c r="C2257" s="680"/>
      <c r="D2257" s="564" t="s">
        <v>2345</v>
      </c>
      <c r="E2257" s="66"/>
      <c r="F2257" s="705">
        <v>-1</v>
      </c>
      <c r="G2257" s="619">
        <v>5.5</v>
      </c>
      <c r="H2257" s="679">
        <v>2.5</v>
      </c>
      <c r="I2257" s="679"/>
      <c r="J2257" s="458">
        <f t="shared" si="38"/>
        <v>-13.75</v>
      </c>
      <c r="K2257" s="107"/>
      <c r="L2257" s="11"/>
    </row>
    <row r="2258" spans="3:12" x14ac:dyDescent="0.3">
      <c r="C2258" s="725" t="s">
        <v>1670</v>
      </c>
      <c r="D2258" s="117" t="s">
        <v>2422</v>
      </c>
      <c r="E2258" s="699" t="s">
        <v>128</v>
      </c>
      <c r="F2258" s="705">
        <v>1</v>
      </c>
      <c r="G2258" s="619">
        <v>13.9</v>
      </c>
      <c r="H2258" s="679">
        <v>3</v>
      </c>
      <c r="I2258" s="679"/>
      <c r="J2258" s="458">
        <f t="shared" si="38"/>
        <v>41.7</v>
      </c>
      <c r="K2258" s="107"/>
      <c r="L2258" s="11"/>
    </row>
    <row r="2259" spans="3:12" x14ac:dyDescent="0.3">
      <c r="C2259" s="725"/>
      <c r="D2259" s="117" t="s">
        <v>2345</v>
      </c>
      <c r="E2259" s="699"/>
      <c r="F2259" s="705">
        <v>-1</v>
      </c>
      <c r="G2259" s="619">
        <v>2.5</v>
      </c>
      <c r="H2259" s="679">
        <v>2.5</v>
      </c>
      <c r="I2259" s="679"/>
      <c r="J2259" s="458">
        <f t="shared" si="38"/>
        <v>-6.25</v>
      </c>
      <c r="K2259" s="107"/>
      <c r="L2259" s="11"/>
    </row>
    <row r="2260" spans="3:12" x14ac:dyDescent="0.3">
      <c r="C2260" s="725"/>
      <c r="D2260" s="117" t="s">
        <v>2371</v>
      </c>
      <c r="E2260" s="699"/>
      <c r="F2260" s="705">
        <v>-1</v>
      </c>
      <c r="G2260" s="619">
        <v>1.8</v>
      </c>
      <c r="H2260" s="679">
        <v>1.4</v>
      </c>
      <c r="I2260" s="679"/>
      <c r="J2260" s="458">
        <f t="shared" si="38"/>
        <v>-2.52</v>
      </c>
      <c r="K2260" s="107"/>
      <c r="L2260" s="11"/>
    </row>
    <row r="2261" spans="3:12" x14ac:dyDescent="0.3">
      <c r="C2261" s="725" t="s">
        <v>1672</v>
      </c>
      <c r="D2261" s="117" t="s">
        <v>366</v>
      </c>
      <c r="E2261" s="699" t="s">
        <v>128</v>
      </c>
      <c r="F2261" s="705">
        <v>1</v>
      </c>
      <c r="G2261" s="619">
        <v>21.3</v>
      </c>
      <c r="H2261" s="679">
        <v>3</v>
      </c>
      <c r="I2261" s="679"/>
      <c r="J2261" s="458">
        <f t="shared" si="38"/>
        <v>63.900000000000006</v>
      </c>
      <c r="K2261" s="107"/>
      <c r="L2261" s="11"/>
    </row>
    <row r="2262" spans="3:12" x14ac:dyDescent="0.3">
      <c r="C2262" s="725"/>
      <c r="D2262" s="117" t="s">
        <v>2345</v>
      </c>
      <c r="E2262" s="699"/>
      <c r="F2262" s="705">
        <v>-1</v>
      </c>
      <c r="G2262" s="619">
        <v>5.5</v>
      </c>
      <c r="H2262" s="679">
        <v>2.5</v>
      </c>
      <c r="I2262" s="679"/>
      <c r="J2262" s="458">
        <f t="shared" si="38"/>
        <v>-13.75</v>
      </c>
      <c r="K2262" s="107"/>
      <c r="L2262" s="11"/>
    </row>
    <row r="2263" spans="3:12" x14ac:dyDescent="0.3">
      <c r="C2263" s="725" t="s">
        <v>1674</v>
      </c>
      <c r="D2263" s="117" t="s">
        <v>122</v>
      </c>
      <c r="E2263" s="699" t="s">
        <v>788</v>
      </c>
      <c r="F2263" s="705">
        <v>1</v>
      </c>
      <c r="G2263" s="619">
        <v>8.9</v>
      </c>
      <c r="H2263" s="715">
        <v>1.9</v>
      </c>
      <c r="I2263" s="679"/>
      <c r="J2263" s="458">
        <f t="shared" si="38"/>
        <v>16.91</v>
      </c>
      <c r="K2263" s="107"/>
      <c r="L2263" s="11"/>
    </row>
    <row r="2264" spans="3:12" x14ac:dyDescent="0.3">
      <c r="C2264" s="725"/>
      <c r="D2264" s="117" t="s">
        <v>2297</v>
      </c>
      <c r="E2264" s="699"/>
      <c r="F2264" s="705">
        <v>-1</v>
      </c>
      <c r="G2264" s="619">
        <v>0.8</v>
      </c>
      <c r="H2264" s="715">
        <v>0.9</v>
      </c>
      <c r="I2264" s="679"/>
      <c r="J2264" s="458">
        <f t="shared" si="38"/>
        <v>-0.72000000000000008</v>
      </c>
      <c r="K2264" s="107"/>
      <c r="L2264" s="11"/>
    </row>
    <row r="2265" spans="3:12" x14ac:dyDescent="0.3">
      <c r="C2265" s="725" t="s">
        <v>1675</v>
      </c>
      <c r="D2265" s="117" t="s">
        <v>693</v>
      </c>
      <c r="E2265" s="699" t="s">
        <v>128</v>
      </c>
      <c r="F2265" s="705">
        <v>1</v>
      </c>
      <c r="G2265" s="619">
        <v>12.1</v>
      </c>
      <c r="H2265" s="715">
        <v>3</v>
      </c>
      <c r="I2265" s="679"/>
      <c r="J2265" s="458">
        <f t="shared" si="38"/>
        <v>36.299999999999997</v>
      </c>
      <c r="K2265" s="107"/>
      <c r="L2265" s="11"/>
    </row>
    <row r="2266" spans="3:12" x14ac:dyDescent="0.3">
      <c r="C2266" s="677"/>
      <c r="D2266" s="143" t="s">
        <v>2297</v>
      </c>
      <c r="E2266" s="699"/>
      <c r="F2266" s="705">
        <v>-1</v>
      </c>
      <c r="G2266" s="619">
        <v>1</v>
      </c>
      <c r="H2266" s="715">
        <v>2</v>
      </c>
      <c r="I2266" s="679"/>
      <c r="J2266" s="458">
        <f t="shared" si="38"/>
        <v>-2</v>
      </c>
      <c r="K2266" s="107"/>
      <c r="L2266" s="11"/>
    </row>
    <row r="2267" spans="3:12" x14ac:dyDescent="0.3">
      <c r="C2267" s="677" t="s">
        <v>2423</v>
      </c>
      <c r="D2267" s="143" t="s">
        <v>571</v>
      </c>
      <c r="E2267" s="699" t="s">
        <v>125</v>
      </c>
      <c r="F2267" s="705">
        <v>1</v>
      </c>
      <c r="G2267" s="619">
        <v>64.349999999999994</v>
      </c>
      <c r="H2267" s="715">
        <v>1.5</v>
      </c>
      <c r="I2267" s="679"/>
      <c r="J2267" s="458">
        <f t="shared" si="38"/>
        <v>96.524999999999991</v>
      </c>
      <c r="K2267" s="107"/>
      <c r="L2267" s="11"/>
    </row>
    <row r="2268" spans="3:12" x14ac:dyDescent="0.3">
      <c r="C2268" s="680"/>
      <c r="D2268" s="564" t="s">
        <v>2297</v>
      </c>
      <c r="E2268" s="66"/>
      <c r="F2268" s="705">
        <v>-1</v>
      </c>
      <c r="G2268" s="619">
        <v>1.2</v>
      </c>
      <c r="H2268" s="715">
        <v>0.5</v>
      </c>
      <c r="I2268" s="679"/>
      <c r="J2268" s="458">
        <f t="shared" si="38"/>
        <v>-0.6</v>
      </c>
      <c r="K2268" s="107"/>
      <c r="L2268" s="11"/>
    </row>
    <row r="2269" spans="3:12" x14ac:dyDescent="0.3">
      <c r="C2269" s="680"/>
      <c r="D2269" s="564" t="s">
        <v>2297</v>
      </c>
      <c r="E2269" s="66"/>
      <c r="F2269" s="705">
        <v>-2</v>
      </c>
      <c r="G2269" s="619">
        <v>1</v>
      </c>
      <c r="H2269" s="715">
        <v>0.5</v>
      </c>
      <c r="I2269" s="679"/>
      <c r="J2269" s="458">
        <f t="shared" si="38"/>
        <v>-1</v>
      </c>
      <c r="K2269" s="107"/>
      <c r="L2269" s="11"/>
    </row>
    <row r="2270" spans="3:12" x14ac:dyDescent="0.3">
      <c r="C2270" s="680"/>
      <c r="D2270" s="564" t="s">
        <v>2297</v>
      </c>
      <c r="E2270" s="66"/>
      <c r="F2270" s="705">
        <v>-1</v>
      </c>
      <c r="G2270" s="619">
        <v>0.9</v>
      </c>
      <c r="H2270" s="715">
        <v>0.5</v>
      </c>
      <c r="I2270" s="679"/>
      <c r="J2270" s="458">
        <f t="shared" si="38"/>
        <v>-0.45</v>
      </c>
      <c r="K2270" s="107"/>
      <c r="L2270" s="11"/>
    </row>
    <row r="2271" spans="3:12" x14ac:dyDescent="0.3">
      <c r="C2271" s="677"/>
      <c r="D2271" s="143" t="s">
        <v>2371</v>
      </c>
      <c r="E2271" s="699"/>
      <c r="F2271" s="705">
        <v>-3</v>
      </c>
      <c r="G2271" s="619">
        <v>1.6</v>
      </c>
      <c r="H2271" s="715">
        <v>1</v>
      </c>
      <c r="I2271" s="679"/>
      <c r="J2271" s="458">
        <f t="shared" si="38"/>
        <v>-4.8000000000000007</v>
      </c>
      <c r="K2271" s="107"/>
      <c r="L2271" s="11"/>
    </row>
    <row r="2272" spans="3:12" x14ac:dyDescent="0.3">
      <c r="C2272" s="677"/>
      <c r="D2272" s="143" t="s">
        <v>2371</v>
      </c>
      <c r="E2272" s="699"/>
      <c r="F2272" s="705">
        <v>-2</v>
      </c>
      <c r="G2272" s="619">
        <v>3.15</v>
      </c>
      <c r="H2272" s="715">
        <v>1</v>
      </c>
      <c r="I2272" s="679"/>
      <c r="J2272" s="458">
        <f t="shared" si="38"/>
        <v>-6.3</v>
      </c>
      <c r="K2272" s="107"/>
      <c r="L2272" s="11"/>
    </row>
    <row r="2273" spans="3:12" x14ac:dyDescent="0.3">
      <c r="C2273" s="677"/>
      <c r="D2273" s="143" t="s">
        <v>2345</v>
      </c>
      <c r="E2273" s="699"/>
      <c r="F2273" s="705">
        <v>-1</v>
      </c>
      <c r="G2273" s="619">
        <v>5.95</v>
      </c>
      <c r="H2273" s="715">
        <v>1</v>
      </c>
      <c r="I2273" s="679"/>
      <c r="J2273" s="458">
        <f t="shared" si="38"/>
        <v>-5.95</v>
      </c>
      <c r="K2273" s="107"/>
      <c r="L2273" s="11"/>
    </row>
    <row r="2274" spans="3:12" x14ac:dyDescent="0.3">
      <c r="C2274" s="677"/>
      <c r="D2274" s="143" t="s">
        <v>2345</v>
      </c>
      <c r="E2274" s="699"/>
      <c r="F2274" s="705">
        <v>-1</v>
      </c>
      <c r="G2274" s="619">
        <v>4.0999999999999996</v>
      </c>
      <c r="H2274" s="715">
        <v>1</v>
      </c>
      <c r="I2274" s="679"/>
      <c r="J2274" s="458">
        <f t="shared" si="38"/>
        <v>-4.0999999999999996</v>
      </c>
      <c r="K2274" s="107"/>
      <c r="L2274" s="11"/>
    </row>
    <row r="2275" spans="3:12" x14ac:dyDescent="0.3">
      <c r="C2275" s="725"/>
      <c r="D2275" s="117" t="s">
        <v>2412</v>
      </c>
      <c r="E2275" s="699"/>
      <c r="F2275" s="705">
        <v>-1</v>
      </c>
      <c r="G2275" s="619">
        <v>3.3</v>
      </c>
      <c r="H2275" s="715">
        <v>1</v>
      </c>
      <c r="I2275" s="679"/>
      <c r="J2275" s="458">
        <f t="shared" si="38"/>
        <v>-3.3</v>
      </c>
      <c r="K2275" s="107"/>
      <c r="L2275" s="11"/>
    </row>
    <row r="2276" spans="3:12" x14ac:dyDescent="0.3">
      <c r="C2276" s="725" t="s">
        <v>1678</v>
      </c>
      <c r="D2276" s="117" t="s">
        <v>349</v>
      </c>
      <c r="E2276" s="699" t="s">
        <v>129</v>
      </c>
      <c r="F2276" s="705">
        <v>1</v>
      </c>
      <c r="G2276" s="619">
        <v>16.5</v>
      </c>
      <c r="H2276" s="715">
        <v>4.07</v>
      </c>
      <c r="I2276" s="679"/>
      <c r="J2276" s="458">
        <f t="shared" si="38"/>
        <v>67.155000000000001</v>
      </c>
      <c r="K2276" s="107"/>
      <c r="L2276" s="11"/>
    </row>
    <row r="2277" spans="3:12" x14ac:dyDescent="0.3">
      <c r="C2277" s="725"/>
      <c r="D2277" s="117" t="s">
        <v>2297</v>
      </c>
      <c r="E2277" s="699"/>
      <c r="F2277" s="705">
        <v>-1</v>
      </c>
      <c r="G2277" s="619">
        <v>1</v>
      </c>
      <c r="H2277" s="715">
        <v>2</v>
      </c>
      <c r="I2277" s="679"/>
      <c r="J2277" s="458">
        <f t="shared" si="38"/>
        <v>-2</v>
      </c>
      <c r="K2277" s="107"/>
      <c r="L2277" s="11"/>
    </row>
    <row r="2278" spans="3:12" x14ac:dyDescent="0.3">
      <c r="C2278" s="725" t="s">
        <v>1679</v>
      </c>
      <c r="D2278" s="117" t="s">
        <v>209</v>
      </c>
      <c r="E2278" s="699" t="s">
        <v>129</v>
      </c>
      <c r="F2278" s="705">
        <v>1</v>
      </c>
      <c r="G2278" s="619">
        <v>13.1</v>
      </c>
      <c r="H2278" s="715">
        <v>4.07</v>
      </c>
      <c r="I2278" s="679"/>
      <c r="J2278" s="458">
        <f t="shared" si="38"/>
        <v>53.317</v>
      </c>
      <c r="K2278" s="107"/>
      <c r="L2278" s="11"/>
    </row>
    <row r="2279" spans="3:12" x14ac:dyDescent="0.3">
      <c r="C2279" s="725"/>
      <c r="D2279" s="117" t="s">
        <v>2297</v>
      </c>
      <c r="E2279" s="699"/>
      <c r="F2279" s="705">
        <v>-1</v>
      </c>
      <c r="G2279" s="619">
        <v>1</v>
      </c>
      <c r="H2279" s="715">
        <v>2</v>
      </c>
      <c r="I2279" s="679"/>
      <c r="J2279" s="458">
        <f t="shared" si="38"/>
        <v>-2</v>
      </c>
      <c r="K2279" s="107"/>
      <c r="L2279" s="11"/>
    </row>
    <row r="2280" spans="3:12" x14ac:dyDescent="0.3">
      <c r="C2280" s="725" t="s">
        <v>1684</v>
      </c>
      <c r="D2280" s="117" t="s">
        <v>566</v>
      </c>
      <c r="E2280" s="699" t="s">
        <v>125</v>
      </c>
      <c r="F2280" s="705">
        <v>1</v>
      </c>
      <c r="G2280" s="619">
        <v>24.35</v>
      </c>
      <c r="H2280" s="715">
        <v>1.5</v>
      </c>
      <c r="I2280" s="679"/>
      <c r="J2280" s="458">
        <f t="shared" si="38"/>
        <v>36.525000000000006</v>
      </c>
      <c r="K2280" s="107"/>
      <c r="L2280" s="11"/>
    </row>
    <row r="2281" spans="3:12" x14ac:dyDescent="0.3">
      <c r="C2281" s="680"/>
      <c r="D2281" s="564" t="s">
        <v>2297</v>
      </c>
      <c r="E2281" s="66"/>
      <c r="F2281" s="705">
        <v>-1</v>
      </c>
      <c r="G2281" s="619">
        <v>1.2</v>
      </c>
      <c r="H2281" s="715">
        <v>0.5</v>
      </c>
      <c r="I2281" s="679"/>
      <c r="J2281" s="458">
        <f t="shared" si="38"/>
        <v>-0.6</v>
      </c>
      <c r="K2281" s="107"/>
      <c r="L2281" s="11"/>
    </row>
    <row r="2282" spans="3:12" x14ac:dyDescent="0.3">
      <c r="C2282" s="680"/>
      <c r="D2282" s="564" t="s">
        <v>2297</v>
      </c>
      <c r="E2282" s="66"/>
      <c r="F2282" s="705">
        <v>-4</v>
      </c>
      <c r="G2282" s="619">
        <v>0.9</v>
      </c>
      <c r="H2282" s="715">
        <v>0.4</v>
      </c>
      <c r="I2282" s="679"/>
      <c r="J2282" s="458">
        <f t="shared" si="38"/>
        <v>-1.4400000000000002</v>
      </c>
      <c r="K2282" s="107"/>
      <c r="L2282" s="11"/>
    </row>
    <row r="2283" spans="3:12" x14ac:dyDescent="0.3">
      <c r="C2283" s="680"/>
      <c r="D2283" s="564" t="s">
        <v>2371</v>
      </c>
      <c r="E2283" s="66"/>
      <c r="F2283" s="705">
        <v>-1</v>
      </c>
      <c r="G2283" s="619">
        <v>1.8</v>
      </c>
      <c r="H2283" s="715">
        <v>1</v>
      </c>
      <c r="I2283" s="679"/>
      <c r="J2283" s="458">
        <f t="shared" si="38"/>
        <v>-1.8</v>
      </c>
      <c r="K2283" s="107"/>
      <c r="L2283" s="11"/>
    </row>
    <row r="2284" spans="3:12" x14ac:dyDescent="0.3">
      <c r="C2284" s="677"/>
      <c r="D2284" s="1431" t="s">
        <v>2311</v>
      </c>
      <c r="E2284" s="66"/>
      <c r="F2284" s="705">
        <v>-1</v>
      </c>
      <c r="G2284" s="619">
        <v>0.7</v>
      </c>
      <c r="H2284" s="679">
        <v>0.05</v>
      </c>
      <c r="I2284" s="679"/>
      <c r="J2284" s="458">
        <f t="shared" si="38"/>
        <v>-3.4999999999999996E-2</v>
      </c>
      <c r="K2284" s="107"/>
      <c r="L2284" s="11"/>
    </row>
    <row r="2285" spans="3:12" x14ac:dyDescent="0.3">
      <c r="C2285" s="677"/>
      <c r="D2285" s="1431" t="s">
        <v>2302</v>
      </c>
      <c r="E2285" s="66"/>
      <c r="F2285" s="705">
        <v>-1</v>
      </c>
      <c r="G2285" s="619">
        <v>0.4</v>
      </c>
      <c r="H2285" s="679">
        <v>0.05</v>
      </c>
      <c r="I2285" s="679"/>
      <c r="J2285" s="458">
        <f t="shared" si="38"/>
        <v>-2.0000000000000004E-2</v>
      </c>
      <c r="K2285" s="107"/>
      <c r="L2285" s="11"/>
    </row>
    <row r="2286" spans="3:12" x14ac:dyDescent="0.3">
      <c r="C2286" s="725" t="s">
        <v>1680</v>
      </c>
      <c r="D2286" s="117" t="s">
        <v>2517</v>
      </c>
      <c r="E2286" s="699" t="s">
        <v>2484</v>
      </c>
      <c r="F2286" s="705">
        <v>1</v>
      </c>
      <c r="G2286" s="619">
        <v>10.6</v>
      </c>
      <c r="H2286" s="715">
        <v>4.07</v>
      </c>
      <c r="I2286" s="679"/>
      <c r="J2286" s="458">
        <f t="shared" si="38"/>
        <v>43.142000000000003</v>
      </c>
      <c r="K2286" s="107"/>
      <c r="L2286" s="11"/>
    </row>
    <row r="2287" spans="3:12" x14ac:dyDescent="0.3">
      <c r="C2287" s="680"/>
      <c r="D2287" s="564" t="s">
        <v>2297</v>
      </c>
      <c r="E2287" s="66"/>
      <c r="F2287" s="705">
        <v>-1</v>
      </c>
      <c r="G2287" s="619">
        <v>1.2</v>
      </c>
      <c r="H2287" s="715">
        <v>2</v>
      </c>
      <c r="I2287" s="679"/>
      <c r="J2287" s="458">
        <f t="shared" si="38"/>
        <v>-2.4</v>
      </c>
      <c r="K2287" s="107"/>
      <c r="L2287" s="11"/>
    </row>
    <row r="2288" spans="3:12" x14ac:dyDescent="0.3">
      <c r="C2288" s="677"/>
      <c r="D2288" s="1431" t="s">
        <v>2453</v>
      </c>
      <c r="E2288" s="66"/>
      <c r="F2288" s="705">
        <v>-1</v>
      </c>
      <c r="G2288" s="619">
        <v>0.2</v>
      </c>
      <c r="H2288" s="679">
        <v>0.2</v>
      </c>
      <c r="I2288" s="679"/>
      <c r="J2288" s="458">
        <f t="shared" si="38"/>
        <v>-4.0000000000000008E-2</v>
      </c>
      <c r="K2288" s="107"/>
      <c r="L2288" s="11"/>
    </row>
    <row r="2289" spans="3:12" x14ac:dyDescent="0.3">
      <c r="C2289" s="677"/>
      <c r="D2289" s="1431" t="s">
        <v>2513</v>
      </c>
      <c r="E2289" s="66"/>
      <c r="F2289" s="705">
        <v>-1</v>
      </c>
      <c r="G2289" s="619">
        <v>1.06</v>
      </c>
      <c r="H2289" s="679">
        <v>1.06</v>
      </c>
      <c r="I2289" s="679"/>
      <c r="J2289" s="458">
        <f t="shared" si="38"/>
        <v>-1.1236000000000002</v>
      </c>
      <c r="K2289" s="107"/>
      <c r="L2289" s="11"/>
    </row>
    <row r="2290" spans="3:12" x14ac:dyDescent="0.3">
      <c r="C2290" s="725" t="s">
        <v>1744</v>
      </c>
      <c r="D2290" s="117" t="s">
        <v>2411</v>
      </c>
      <c r="E2290" s="699" t="s">
        <v>125</v>
      </c>
      <c r="F2290" s="705">
        <v>1</v>
      </c>
      <c r="G2290" s="619">
        <v>39.75</v>
      </c>
      <c r="H2290" s="715">
        <v>1.5</v>
      </c>
      <c r="I2290" s="679"/>
      <c r="J2290" s="458">
        <f t="shared" si="38"/>
        <v>59.625</v>
      </c>
      <c r="K2290" s="107"/>
      <c r="L2290" s="11"/>
    </row>
    <row r="2291" spans="3:12" x14ac:dyDescent="0.3">
      <c r="C2291" s="680"/>
      <c r="D2291" s="564" t="s">
        <v>2297</v>
      </c>
      <c r="E2291" s="66"/>
      <c r="F2291" s="705">
        <v>-1</v>
      </c>
      <c r="G2291" s="619">
        <v>1.2</v>
      </c>
      <c r="H2291" s="715">
        <v>0.5</v>
      </c>
      <c r="I2291" s="679"/>
      <c r="J2291" s="458">
        <f t="shared" si="38"/>
        <v>-0.6</v>
      </c>
      <c r="K2291" s="107"/>
      <c r="L2291" s="11"/>
    </row>
    <row r="2292" spans="3:12" x14ac:dyDescent="0.3">
      <c r="C2292" s="680"/>
      <c r="D2292" s="564" t="s">
        <v>2297</v>
      </c>
      <c r="E2292" s="66"/>
      <c r="F2292" s="705">
        <v>-1</v>
      </c>
      <c r="G2292" s="619">
        <v>1</v>
      </c>
      <c r="H2292" s="715">
        <v>0.5</v>
      </c>
      <c r="I2292" s="679"/>
      <c r="J2292" s="458">
        <f t="shared" si="38"/>
        <v>-0.5</v>
      </c>
      <c r="K2292" s="107"/>
      <c r="L2292" s="11"/>
    </row>
    <row r="2293" spans="3:12" x14ac:dyDescent="0.3">
      <c r="C2293" s="680"/>
      <c r="D2293" s="564" t="s">
        <v>2371</v>
      </c>
      <c r="E2293" s="66"/>
      <c r="F2293" s="705">
        <v>-3</v>
      </c>
      <c r="G2293" s="619">
        <v>1.8</v>
      </c>
      <c r="H2293" s="715">
        <v>0.5</v>
      </c>
      <c r="I2293" s="679"/>
      <c r="J2293" s="458">
        <f t="shared" si="38"/>
        <v>-2.7</v>
      </c>
      <c r="K2293" s="107"/>
      <c r="L2293" s="11"/>
    </row>
    <row r="2294" spans="3:12" x14ac:dyDescent="0.3">
      <c r="C2294" s="680"/>
      <c r="D2294" s="564" t="s">
        <v>2371</v>
      </c>
      <c r="E2294" s="66"/>
      <c r="F2294" s="705">
        <v>-2</v>
      </c>
      <c r="G2294" s="619">
        <v>1.2</v>
      </c>
      <c r="H2294" s="715">
        <v>0.5</v>
      </c>
      <c r="I2294" s="679"/>
      <c r="J2294" s="458">
        <f t="shared" si="38"/>
        <v>-1.2</v>
      </c>
      <c r="K2294" s="107"/>
      <c r="L2294" s="11"/>
    </row>
    <row r="2295" spans="3:12" x14ac:dyDescent="0.3">
      <c r="C2295" s="677"/>
      <c r="D2295" s="1431" t="s">
        <v>2311</v>
      </c>
      <c r="E2295" s="66"/>
      <c r="F2295" s="705">
        <v>-1</v>
      </c>
      <c r="G2295" s="619">
        <v>0.7</v>
      </c>
      <c r="H2295" s="679">
        <v>0.05</v>
      </c>
      <c r="I2295" s="679"/>
      <c r="J2295" s="458">
        <f t="shared" si="38"/>
        <v>-3.4999999999999996E-2</v>
      </c>
      <c r="K2295" s="107"/>
      <c r="L2295" s="11"/>
    </row>
    <row r="2296" spans="3:12" x14ac:dyDescent="0.3">
      <c r="C2296" s="677"/>
      <c r="D2296" s="1431" t="s">
        <v>2302</v>
      </c>
      <c r="E2296" s="66"/>
      <c r="F2296" s="705">
        <v>-1</v>
      </c>
      <c r="G2296" s="619">
        <v>0.4</v>
      </c>
      <c r="H2296" s="679">
        <v>0.05</v>
      </c>
      <c r="I2296" s="679"/>
      <c r="J2296" s="458">
        <f t="shared" si="38"/>
        <v>-2.0000000000000004E-2</v>
      </c>
      <c r="K2296" s="107"/>
      <c r="L2296" s="11"/>
    </row>
    <row r="2297" spans="3:12" x14ac:dyDescent="0.3">
      <c r="C2297" s="725"/>
      <c r="D2297" s="117" t="s">
        <v>2412</v>
      </c>
      <c r="E2297" s="699"/>
      <c r="F2297" s="705">
        <v>-1</v>
      </c>
      <c r="G2297" s="619">
        <v>17.899999999999999</v>
      </c>
      <c r="H2297" s="715">
        <v>1</v>
      </c>
      <c r="I2297" s="679"/>
      <c r="J2297" s="458">
        <f t="shared" ref="J2297:J2360" si="39">PRODUCT(F2297:I2297)</f>
        <v>-17.899999999999999</v>
      </c>
      <c r="K2297" s="107"/>
      <c r="L2297" s="11"/>
    </row>
    <row r="2298" spans="3:12" x14ac:dyDescent="0.3">
      <c r="C2298" s="677" t="s">
        <v>1676</v>
      </c>
      <c r="D2298" s="143" t="s">
        <v>367</v>
      </c>
      <c r="E2298" s="699" t="s">
        <v>128</v>
      </c>
      <c r="F2298" s="705">
        <v>1</v>
      </c>
      <c r="G2298" s="619">
        <v>21.5</v>
      </c>
      <c r="H2298" s="715">
        <v>3</v>
      </c>
      <c r="I2298" s="679"/>
      <c r="J2298" s="458">
        <f t="shared" si="39"/>
        <v>64.5</v>
      </c>
      <c r="K2298" s="107"/>
      <c r="L2298" s="11"/>
    </row>
    <row r="2299" spans="3:12" x14ac:dyDescent="0.3">
      <c r="C2299" s="677"/>
      <c r="D2299" s="143" t="s">
        <v>2345</v>
      </c>
      <c r="E2299" s="699"/>
      <c r="F2299" s="705">
        <v>-1</v>
      </c>
      <c r="G2299" s="619">
        <v>1.7</v>
      </c>
      <c r="H2299" s="715">
        <v>2.5</v>
      </c>
      <c r="I2299" s="679"/>
      <c r="J2299" s="458">
        <f t="shared" si="39"/>
        <v>-4.25</v>
      </c>
      <c r="K2299" s="107"/>
      <c r="L2299" s="11"/>
    </row>
    <row r="2300" spans="3:12" x14ac:dyDescent="0.3">
      <c r="C2300" s="680"/>
      <c r="D2300" s="564" t="s">
        <v>2371</v>
      </c>
      <c r="E2300" s="66"/>
      <c r="F2300" s="705">
        <v>-2</v>
      </c>
      <c r="G2300" s="619">
        <v>1.6</v>
      </c>
      <c r="H2300" s="715">
        <v>1.4</v>
      </c>
      <c r="I2300" s="679"/>
      <c r="J2300" s="458">
        <f t="shared" si="39"/>
        <v>-4.4799999999999995</v>
      </c>
      <c r="K2300" s="107"/>
      <c r="L2300" s="11"/>
    </row>
    <row r="2301" spans="3:12" x14ac:dyDescent="0.3">
      <c r="C2301" s="680"/>
      <c r="D2301" s="564" t="s">
        <v>2371</v>
      </c>
      <c r="E2301" s="66"/>
      <c r="F2301" s="705">
        <v>-2</v>
      </c>
      <c r="G2301" s="619">
        <v>1.5</v>
      </c>
      <c r="H2301" s="715">
        <v>1.4</v>
      </c>
      <c r="I2301" s="679"/>
      <c r="J2301" s="458">
        <f t="shared" si="39"/>
        <v>-4.1999999999999993</v>
      </c>
      <c r="K2301" s="107"/>
      <c r="L2301" s="11"/>
    </row>
    <row r="2302" spans="3:12" x14ac:dyDescent="0.3">
      <c r="C2302" s="680"/>
      <c r="D2302" s="564"/>
      <c r="E2302" s="701"/>
      <c r="F2302" s="705"/>
      <c r="G2302" s="619"/>
      <c r="H2302" s="715"/>
      <c r="I2302" s="679"/>
      <c r="J2302" s="458"/>
      <c r="K2302" s="107"/>
      <c r="L2302" s="11"/>
    </row>
    <row r="2303" spans="3:12" x14ac:dyDescent="0.3">
      <c r="C2303" s="680"/>
      <c r="D2303" s="690" t="s">
        <v>1692</v>
      </c>
      <c r="E2303" s="701"/>
      <c r="F2303" s="705"/>
      <c r="G2303" s="619"/>
      <c r="H2303" s="715"/>
      <c r="I2303" s="679"/>
      <c r="J2303" s="458"/>
      <c r="K2303" s="107"/>
      <c r="L2303" s="11"/>
    </row>
    <row r="2304" spans="3:12" x14ac:dyDescent="0.3">
      <c r="C2304" s="677" t="s">
        <v>2425</v>
      </c>
      <c r="D2304" s="564" t="s">
        <v>2426</v>
      </c>
      <c r="E2304" s="699" t="s">
        <v>125</v>
      </c>
      <c r="F2304" s="705">
        <v>1</v>
      </c>
      <c r="G2304" s="619">
        <v>11.76</v>
      </c>
      <c r="H2304" s="715">
        <v>1.5</v>
      </c>
      <c r="I2304" s="679"/>
      <c r="J2304" s="458">
        <f t="shared" si="39"/>
        <v>17.64</v>
      </c>
      <c r="K2304" s="107"/>
      <c r="L2304" s="11"/>
    </row>
    <row r="2305" spans="3:12" x14ac:dyDescent="0.3">
      <c r="C2305" s="680"/>
      <c r="D2305" s="564" t="s">
        <v>2297</v>
      </c>
      <c r="E2305" s="66"/>
      <c r="F2305" s="705">
        <v>-1</v>
      </c>
      <c r="G2305" s="619">
        <v>0.9</v>
      </c>
      <c r="H2305" s="715">
        <v>0.5</v>
      </c>
      <c r="I2305" s="679"/>
      <c r="J2305" s="458">
        <f t="shared" si="39"/>
        <v>-0.45</v>
      </c>
      <c r="K2305" s="107"/>
      <c r="L2305" s="11"/>
    </row>
    <row r="2306" spans="3:12" x14ac:dyDescent="0.3">
      <c r="C2306" s="680"/>
      <c r="D2306" s="564" t="s">
        <v>2345</v>
      </c>
      <c r="E2306" s="66"/>
      <c r="F2306" s="705">
        <v>-1</v>
      </c>
      <c r="G2306" s="619">
        <v>2.6</v>
      </c>
      <c r="H2306" s="715">
        <v>1</v>
      </c>
      <c r="I2306" s="679"/>
      <c r="J2306" s="458">
        <f t="shared" si="39"/>
        <v>-2.6</v>
      </c>
      <c r="K2306" s="107"/>
      <c r="L2306" s="11"/>
    </row>
    <row r="2307" spans="3:12" x14ac:dyDescent="0.3">
      <c r="C2307" s="677" t="s">
        <v>2429</v>
      </c>
      <c r="D2307" s="143" t="s">
        <v>566</v>
      </c>
      <c r="E2307" s="699" t="s">
        <v>125</v>
      </c>
      <c r="F2307" s="705">
        <v>1</v>
      </c>
      <c r="G2307" s="619">
        <v>29.35</v>
      </c>
      <c r="H2307" s="715">
        <v>1.5</v>
      </c>
      <c r="I2307" s="679"/>
      <c r="J2307" s="458">
        <f t="shared" si="39"/>
        <v>44.025000000000006</v>
      </c>
      <c r="K2307" s="107"/>
      <c r="L2307" s="11"/>
    </row>
    <row r="2308" spans="3:12" x14ac:dyDescent="0.3">
      <c r="C2308" s="680"/>
      <c r="D2308" s="564" t="s">
        <v>2297</v>
      </c>
      <c r="E2308" s="66"/>
      <c r="F2308" s="705">
        <v>-1</v>
      </c>
      <c r="G2308" s="619">
        <v>1.6</v>
      </c>
      <c r="H2308" s="715">
        <v>1</v>
      </c>
      <c r="I2308" s="679"/>
      <c r="J2308" s="458">
        <f t="shared" si="39"/>
        <v>-1.6</v>
      </c>
      <c r="K2308" s="107"/>
      <c r="L2308" s="11"/>
    </row>
    <row r="2309" spans="3:12" x14ac:dyDescent="0.3">
      <c r="C2309" s="680"/>
      <c r="D2309" s="564" t="s">
        <v>2518</v>
      </c>
      <c r="E2309" s="66"/>
      <c r="F2309" s="705">
        <v>-1</v>
      </c>
      <c r="G2309" s="619">
        <v>1.6</v>
      </c>
      <c r="H2309" s="715">
        <v>1</v>
      </c>
      <c r="I2309" s="679"/>
      <c r="J2309" s="458">
        <f t="shared" si="39"/>
        <v>-1.6</v>
      </c>
      <c r="K2309" s="107"/>
      <c r="L2309" s="11"/>
    </row>
    <row r="2310" spans="3:12" x14ac:dyDescent="0.3">
      <c r="C2310" s="725"/>
      <c r="D2310" s="117" t="s">
        <v>2412</v>
      </c>
      <c r="E2310" s="699"/>
      <c r="F2310" s="705">
        <v>-1</v>
      </c>
      <c r="G2310" s="619">
        <v>14.35</v>
      </c>
      <c r="H2310" s="715">
        <v>1</v>
      </c>
      <c r="I2310" s="679"/>
      <c r="J2310" s="458">
        <f t="shared" si="39"/>
        <v>-14.35</v>
      </c>
      <c r="K2310" s="107"/>
      <c r="L2310" s="11"/>
    </row>
    <row r="2311" spans="3:12" x14ac:dyDescent="0.3">
      <c r="C2311" s="677" t="s">
        <v>1699</v>
      </c>
      <c r="D2311" s="143" t="s">
        <v>1832</v>
      </c>
      <c r="E2311" s="699" t="s">
        <v>129</v>
      </c>
      <c r="F2311" s="705">
        <v>1</v>
      </c>
      <c r="G2311" s="619">
        <v>13.5</v>
      </c>
      <c r="H2311" s="715">
        <v>3.57</v>
      </c>
      <c r="I2311" s="679"/>
      <c r="J2311" s="458">
        <f t="shared" si="39"/>
        <v>48.195</v>
      </c>
      <c r="K2311" s="107"/>
      <c r="L2311" s="11"/>
    </row>
    <row r="2312" spans="3:12" x14ac:dyDescent="0.3">
      <c r="C2312" s="725"/>
      <c r="D2312" s="117" t="s">
        <v>2297</v>
      </c>
      <c r="E2312" s="699"/>
      <c r="F2312" s="705">
        <v>-1</v>
      </c>
      <c r="G2312" s="619">
        <v>1</v>
      </c>
      <c r="H2312" s="715">
        <v>2</v>
      </c>
      <c r="I2312" s="679"/>
      <c r="J2312" s="458">
        <f t="shared" si="39"/>
        <v>-2</v>
      </c>
      <c r="K2312" s="107"/>
      <c r="L2312" s="11"/>
    </row>
    <row r="2313" spans="3:12" x14ac:dyDescent="0.3">
      <c r="C2313" s="677" t="s">
        <v>1701</v>
      </c>
      <c r="D2313" s="143" t="s">
        <v>831</v>
      </c>
      <c r="E2313" s="699" t="s">
        <v>121</v>
      </c>
      <c r="F2313" s="705">
        <v>1</v>
      </c>
      <c r="G2313" s="619">
        <v>12.9</v>
      </c>
      <c r="H2313" s="715">
        <v>1.2</v>
      </c>
      <c r="I2313" s="679"/>
      <c r="J2313" s="458">
        <f t="shared" si="39"/>
        <v>15.48</v>
      </c>
      <c r="K2313" s="107"/>
      <c r="L2313" s="11"/>
    </row>
    <row r="2314" spans="3:12" x14ac:dyDescent="0.3">
      <c r="C2314" s="680"/>
      <c r="D2314" s="564" t="s">
        <v>2297</v>
      </c>
      <c r="E2314" s="66"/>
      <c r="F2314" s="705">
        <v>-1</v>
      </c>
      <c r="G2314" s="619">
        <v>1</v>
      </c>
      <c r="H2314" s="715">
        <v>0.2</v>
      </c>
      <c r="I2314" s="679"/>
      <c r="J2314" s="458">
        <f t="shared" si="39"/>
        <v>-0.2</v>
      </c>
      <c r="K2314" s="107"/>
      <c r="L2314" s="11"/>
    </row>
    <row r="2315" spans="3:12" x14ac:dyDescent="0.3">
      <c r="C2315" s="725"/>
      <c r="D2315" s="117" t="s">
        <v>2518</v>
      </c>
      <c r="E2315" s="699"/>
      <c r="F2315" s="705">
        <v>-1</v>
      </c>
      <c r="G2315" s="619">
        <v>0.9</v>
      </c>
      <c r="H2315" s="715">
        <v>0.5</v>
      </c>
      <c r="I2315" s="679"/>
      <c r="J2315" s="458">
        <f t="shared" si="39"/>
        <v>-0.45</v>
      </c>
      <c r="K2315" s="107"/>
      <c r="L2315" s="11"/>
    </row>
    <row r="2316" spans="3:12" x14ac:dyDescent="0.3">
      <c r="C2316" s="677" t="s">
        <v>2202</v>
      </c>
      <c r="D2316" s="143" t="s">
        <v>2430</v>
      </c>
      <c r="E2316" s="699" t="s">
        <v>121</v>
      </c>
      <c r="F2316" s="705">
        <v>1</v>
      </c>
      <c r="G2316" s="619">
        <v>19.899999999999999</v>
      </c>
      <c r="H2316" s="715">
        <v>1.25</v>
      </c>
      <c r="I2316" s="679"/>
      <c r="J2316" s="458">
        <f t="shared" si="39"/>
        <v>24.875</v>
      </c>
      <c r="K2316" s="107"/>
      <c r="L2316" s="11"/>
    </row>
    <row r="2317" spans="3:12" x14ac:dyDescent="0.3">
      <c r="C2317" s="680"/>
      <c r="D2317" s="564" t="s">
        <v>2297</v>
      </c>
      <c r="E2317" s="66"/>
      <c r="F2317" s="705">
        <v>-1</v>
      </c>
      <c r="G2317" s="619">
        <v>0.9</v>
      </c>
      <c r="H2317" s="715">
        <v>0.2</v>
      </c>
      <c r="I2317" s="679"/>
      <c r="J2317" s="458">
        <f t="shared" si="39"/>
        <v>-0.18000000000000002</v>
      </c>
      <c r="K2317" s="107"/>
      <c r="L2317" s="11"/>
    </row>
    <row r="2318" spans="3:12" x14ac:dyDescent="0.3">
      <c r="C2318" s="725"/>
      <c r="D2318" s="117" t="s">
        <v>2518</v>
      </c>
      <c r="E2318" s="699"/>
      <c r="F2318" s="705">
        <v>-1</v>
      </c>
      <c r="G2318" s="619">
        <v>0.9</v>
      </c>
      <c r="H2318" s="715">
        <v>0.5</v>
      </c>
      <c r="I2318" s="679"/>
      <c r="J2318" s="458">
        <f t="shared" si="39"/>
        <v>-0.45</v>
      </c>
      <c r="K2318" s="107"/>
      <c r="L2318" s="11"/>
    </row>
    <row r="2319" spans="3:12" x14ac:dyDescent="0.3">
      <c r="C2319" s="677" t="s">
        <v>1702</v>
      </c>
      <c r="D2319" s="143" t="s">
        <v>2431</v>
      </c>
      <c r="E2319" s="699" t="s">
        <v>121</v>
      </c>
      <c r="F2319" s="705">
        <v>1</v>
      </c>
      <c r="G2319" s="619">
        <v>17.100000000000001</v>
      </c>
      <c r="H2319" s="715">
        <v>1.2</v>
      </c>
      <c r="I2319" s="679"/>
      <c r="J2319" s="458">
        <f t="shared" si="39"/>
        <v>20.52</v>
      </c>
      <c r="K2319" s="107"/>
      <c r="L2319" s="11"/>
    </row>
    <row r="2320" spans="3:12" x14ac:dyDescent="0.3">
      <c r="C2320" s="680"/>
      <c r="D2320" s="564" t="s">
        <v>2297</v>
      </c>
      <c r="E2320" s="66"/>
      <c r="F2320" s="705">
        <v>-1</v>
      </c>
      <c r="G2320" s="619">
        <v>0.9</v>
      </c>
      <c r="H2320" s="715">
        <v>0.2</v>
      </c>
      <c r="I2320" s="679"/>
      <c r="J2320" s="458">
        <f t="shared" si="39"/>
        <v>-0.18000000000000002</v>
      </c>
      <c r="K2320" s="107"/>
      <c r="L2320" s="11"/>
    </row>
    <row r="2321" spans="3:12" x14ac:dyDescent="0.3">
      <c r="C2321" s="725"/>
      <c r="D2321" s="117" t="s">
        <v>2518</v>
      </c>
      <c r="E2321" s="699"/>
      <c r="F2321" s="705">
        <v>-1</v>
      </c>
      <c r="G2321" s="619">
        <v>1.2</v>
      </c>
      <c r="H2321" s="715">
        <v>0.5</v>
      </c>
      <c r="I2321" s="679"/>
      <c r="J2321" s="458">
        <f t="shared" si="39"/>
        <v>-0.6</v>
      </c>
      <c r="K2321" s="107"/>
      <c r="L2321" s="11"/>
    </row>
    <row r="2322" spans="3:12" x14ac:dyDescent="0.3">
      <c r="C2322" s="677" t="s">
        <v>1703</v>
      </c>
      <c r="D2322" s="143" t="s">
        <v>861</v>
      </c>
      <c r="E2322" s="699" t="s">
        <v>121</v>
      </c>
      <c r="F2322" s="705">
        <v>1</v>
      </c>
      <c r="G2322" s="619">
        <v>9.4</v>
      </c>
      <c r="H2322" s="715">
        <v>1.2</v>
      </c>
      <c r="I2322" s="679"/>
      <c r="J2322" s="458">
        <f t="shared" si="39"/>
        <v>11.28</v>
      </c>
      <c r="K2322" s="107"/>
      <c r="L2322" s="11"/>
    </row>
    <row r="2323" spans="3:12" x14ac:dyDescent="0.3">
      <c r="C2323" s="680"/>
      <c r="D2323" s="564" t="s">
        <v>2297</v>
      </c>
      <c r="E2323" s="66"/>
      <c r="F2323" s="705">
        <v>-1</v>
      </c>
      <c r="G2323" s="619">
        <v>1</v>
      </c>
      <c r="H2323" s="715">
        <v>0.2</v>
      </c>
      <c r="I2323" s="679"/>
      <c r="J2323" s="458">
        <f t="shared" si="39"/>
        <v>-0.2</v>
      </c>
      <c r="K2323" s="107"/>
      <c r="L2323" s="11"/>
    </row>
    <row r="2324" spans="3:12" x14ac:dyDescent="0.3">
      <c r="C2324" s="725"/>
      <c r="D2324" s="117" t="s">
        <v>2518</v>
      </c>
      <c r="E2324" s="699"/>
      <c r="F2324" s="705">
        <v>-1</v>
      </c>
      <c r="G2324" s="619">
        <v>0.9</v>
      </c>
      <c r="H2324" s="715">
        <v>0.5</v>
      </c>
      <c r="I2324" s="679"/>
      <c r="J2324" s="458">
        <f t="shared" si="39"/>
        <v>-0.45</v>
      </c>
      <c r="K2324" s="107"/>
      <c r="L2324" s="11"/>
    </row>
    <row r="2325" spans="3:12" x14ac:dyDescent="0.3">
      <c r="C2325" s="677" t="s">
        <v>1693</v>
      </c>
      <c r="D2325" s="143" t="s">
        <v>2432</v>
      </c>
      <c r="E2325" s="699" t="s">
        <v>120</v>
      </c>
      <c r="F2325" s="705">
        <v>1</v>
      </c>
      <c r="G2325" s="619">
        <v>18.05</v>
      </c>
      <c r="H2325" s="715">
        <v>1.8</v>
      </c>
      <c r="I2325" s="679"/>
      <c r="J2325" s="458">
        <f t="shared" si="39"/>
        <v>32.49</v>
      </c>
      <c r="K2325" s="107"/>
      <c r="L2325" s="11"/>
    </row>
    <row r="2326" spans="3:12" x14ac:dyDescent="0.3">
      <c r="C2326" s="680"/>
      <c r="D2326" s="564" t="s">
        <v>2297</v>
      </c>
      <c r="E2326" s="66"/>
      <c r="F2326" s="705">
        <v>-1</v>
      </c>
      <c r="G2326" s="619">
        <v>1</v>
      </c>
      <c r="H2326" s="715">
        <v>0.8</v>
      </c>
      <c r="I2326" s="679"/>
      <c r="J2326" s="458">
        <f t="shared" si="39"/>
        <v>-0.8</v>
      </c>
      <c r="K2326" s="107"/>
      <c r="L2326" s="11"/>
    </row>
    <row r="2327" spans="3:12" x14ac:dyDescent="0.3">
      <c r="C2327" s="677" t="s">
        <v>1704</v>
      </c>
      <c r="D2327" s="143" t="s">
        <v>2519</v>
      </c>
      <c r="E2327" s="699" t="s">
        <v>2484</v>
      </c>
      <c r="F2327" s="705">
        <v>1</v>
      </c>
      <c r="G2327" s="619">
        <v>4.3499999999999996</v>
      </c>
      <c r="H2327" s="715">
        <v>3.57</v>
      </c>
      <c r="I2327" s="679"/>
      <c r="J2327" s="458">
        <f t="shared" si="39"/>
        <v>15.529499999999999</v>
      </c>
      <c r="K2327" s="107"/>
      <c r="L2327" s="11"/>
    </row>
    <row r="2328" spans="3:12" x14ac:dyDescent="0.3">
      <c r="C2328" s="680"/>
      <c r="D2328" s="564" t="s">
        <v>2297</v>
      </c>
      <c r="E2328" s="66"/>
      <c r="F2328" s="705">
        <v>-1</v>
      </c>
      <c r="G2328" s="619">
        <v>1.2</v>
      </c>
      <c r="H2328" s="715">
        <v>2</v>
      </c>
      <c r="I2328" s="679"/>
      <c r="J2328" s="458">
        <f t="shared" si="39"/>
        <v>-2.4</v>
      </c>
      <c r="K2328" s="107"/>
      <c r="L2328" s="11"/>
    </row>
    <row r="2329" spans="3:12" x14ac:dyDescent="0.3">
      <c r="C2329" s="677" t="s">
        <v>1706</v>
      </c>
      <c r="D2329" s="143" t="s">
        <v>177</v>
      </c>
      <c r="E2329" s="699" t="s">
        <v>786</v>
      </c>
      <c r="F2329" s="705">
        <v>1</v>
      </c>
      <c r="G2329" s="619">
        <v>8.1999999999999993</v>
      </c>
      <c r="H2329" s="715">
        <v>1.6</v>
      </c>
      <c r="I2329" s="679"/>
      <c r="J2329" s="458">
        <f t="shared" si="39"/>
        <v>13.12</v>
      </c>
      <c r="K2329" s="107"/>
      <c r="L2329" s="11"/>
    </row>
    <row r="2330" spans="3:12" x14ac:dyDescent="0.3">
      <c r="C2330" s="680"/>
      <c r="D2330" s="564" t="s">
        <v>2297</v>
      </c>
      <c r="E2330" s="66"/>
      <c r="F2330" s="705">
        <v>-1</v>
      </c>
      <c r="G2330" s="619">
        <v>0.9</v>
      </c>
      <c r="H2330" s="715">
        <v>0.5</v>
      </c>
      <c r="I2330" s="679"/>
      <c r="J2330" s="458">
        <f t="shared" si="39"/>
        <v>-0.45</v>
      </c>
      <c r="K2330" s="107"/>
      <c r="L2330" s="11"/>
    </row>
    <row r="2331" spans="3:12" x14ac:dyDescent="0.3">
      <c r="C2331" s="680"/>
      <c r="D2331" s="564" t="s">
        <v>2518</v>
      </c>
      <c r="E2331" s="66"/>
      <c r="F2331" s="705">
        <v>-1</v>
      </c>
      <c r="G2331" s="619">
        <v>1.8</v>
      </c>
      <c r="H2331" s="715">
        <v>0.5</v>
      </c>
      <c r="I2331" s="679"/>
      <c r="J2331" s="458">
        <f t="shared" si="39"/>
        <v>-0.9</v>
      </c>
      <c r="K2331" s="107"/>
      <c r="L2331" s="11"/>
    </row>
    <row r="2332" spans="3:12" x14ac:dyDescent="0.3">
      <c r="C2332" s="677" t="s">
        <v>1708</v>
      </c>
      <c r="D2332" s="143" t="s">
        <v>185</v>
      </c>
      <c r="E2332" s="699" t="s">
        <v>797</v>
      </c>
      <c r="F2332" s="705">
        <v>1</v>
      </c>
      <c r="G2332" s="619">
        <v>15.1</v>
      </c>
      <c r="H2332" s="715">
        <v>3.15</v>
      </c>
      <c r="I2332" s="679"/>
      <c r="J2332" s="458">
        <f t="shared" si="39"/>
        <v>47.564999999999998</v>
      </c>
      <c r="K2332" s="107"/>
      <c r="L2332" s="11"/>
    </row>
    <row r="2333" spans="3:12" x14ac:dyDescent="0.3">
      <c r="C2333" s="680"/>
      <c r="D2333" s="564" t="s">
        <v>2297</v>
      </c>
      <c r="E2333" s="66"/>
      <c r="F2333" s="705">
        <v>-1</v>
      </c>
      <c r="G2333" s="619">
        <v>1</v>
      </c>
      <c r="H2333" s="715">
        <v>2.1</v>
      </c>
      <c r="I2333" s="679"/>
      <c r="J2333" s="458">
        <f t="shared" si="39"/>
        <v>-2.1</v>
      </c>
      <c r="K2333" s="107"/>
      <c r="L2333" s="11"/>
    </row>
    <row r="2334" spans="3:12" x14ac:dyDescent="0.3">
      <c r="C2334" s="680"/>
      <c r="D2334" s="564" t="s">
        <v>2518</v>
      </c>
      <c r="E2334" s="66"/>
      <c r="F2334" s="705">
        <v>-1</v>
      </c>
      <c r="G2334" s="619">
        <v>1.8</v>
      </c>
      <c r="H2334" s="715">
        <v>1.4</v>
      </c>
      <c r="I2334" s="679"/>
      <c r="J2334" s="458">
        <f t="shared" si="39"/>
        <v>-2.52</v>
      </c>
      <c r="K2334" s="107"/>
      <c r="L2334" s="11"/>
    </row>
    <row r="2335" spans="3:12" x14ac:dyDescent="0.3">
      <c r="C2335" s="677" t="s">
        <v>1710</v>
      </c>
      <c r="D2335" s="143" t="s">
        <v>2520</v>
      </c>
      <c r="E2335" s="699" t="s">
        <v>797</v>
      </c>
      <c r="F2335" s="705">
        <v>1</v>
      </c>
      <c r="G2335" s="619">
        <v>16.100000000000001</v>
      </c>
      <c r="H2335" s="715">
        <v>3.1</v>
      </c>
      <c r="I2335" s="679"/>
      <c r="J2335" s="458">
        <f t="shared" si="39"/>
        <v>49.910000000000004</v>
      </c>
      <c r="K2335" s="107"/>
      <c r="L2335" s="11"/>
    </row>
    <row r="2336" spans="3:12" x14ac:dyDescent="0.3">
      <c r="C2336" s="680"/>
      <c r="D2336" s="564" t="s">
        <v>2297</v>
      </c>
      <c r="E2336" s="66"/>
      <c r="F2336" s="705">
        <v>-1</v>
      </c>
      <c r="G2336" s="619">
        <v>1</v>
      </c>
      <c r="H2336" s="715">
        <v>2.1</v>
      </c>
      <c r="I2336" s="679"/>
      <c r="J2336" s="458">
        <f t="shared" si="39"/>
        <v>-2.1</v>
      </c>
      <c r="K2336" s="107"/>
      <c r="L2336" s="11"/>
    </row>
    <row r="2337" spans="3:12" x14ac:dyDescent="0.3">
      <c r="C2337" s="680"/>
      <c r="D2337" s="564" t="s">
        <v>2518</v>
      </c>
      <c r="E2337" s="66"/>
      <c r="F2337" s="705">
        <v>-1</v>
      </c>
      <c r="G2337" s="619">
        <v>1.5</v>
      </c>
      <c r="H2337" s="715">
        <v>1.4</v>
      </c>
      <c r="I2337" s="679"/>
      <c r="J2337" s="458">
        <f t="shared" si="39"/>
        <v>-2.0999999999999996</v>
      </c>
      <c r="K2337" s="107"/>
      <c r="L2337" s="11"/>
    </row>
    <row r="2338" spans="3:12" x14ac:dyDescent="0.3">
      <c r="C2338" s="677" t="s">
        <v>1712</v>
      </c>
      <c r="D2338" s="143" t="s">
        <v>2521</v>
      </c>
      <c r="E2338" s="699" t="s">
        <v>797</v>
      </c>
      <c r="F2338" s="705">
        <v>1</v>
      </c>
      <c r="G2338" s="619">
        <v>15.7</v>
      </c>
      <c r="H2338" s="715">
        <v>3.15</v>
      </c>
      <c r="I2338" s="679"/>
      <c r="J2338" s="458">
        <f t="shared" si="39"/>
        <v>49.454999999999998</v>
      </c>
      <c r="K2338" s="107"/>
      <c r="L2338" s="11"/>
    </row>
    <row r="2339" spans="3:12" x14ac:dyDescent="0.3">
      <c r="C2339" s="680"/>
      <c r="D2339" s="564" t="s">
        <v>2297</v>
      </c>
      <c r="E2339" s="66"/>
      <c r="F2339" s="705">
        <v>-1</v>
      </c>
      <c r="G2339" s="619">
        <v>1</v>
      </c>
      <c r="H2339" s="715">
        <v>2.1</v>
      </c>
      <c r="I2339" s="679"/>
      <c r="J2339" s="458">
        <f t="shared" si="39"/>
        <v>-2.1</v>
      </c>
      <c r="K2339" s="107"/>
      <c r="L2339" s="11"/>
    </row>
    <row r="2340" spans="3:12" x14ac:dyDescent="0.3">
      <c r="C2340" s="680"/>
      <c r="D2340" s="564" t="s">
        <v>2518</v>
      </c>
      <c r="E2340" s="66"/>
      <c r="F2340" s="705">
        <v>-1</v>
      </c>
      <c r="G2340" s="619">
        <v>1.8</v>
      </c>
      <c r="H2340" s="715">
        <v>1.4</v>
      </c>
      <c r="I2340" s="679"/>
      <c r="J2340" s="458">
        <f t="shared" si="39"/>
        <v>-2.52</v>
      </c>
      <c r="K2340" s="107"/>
      <c r="L2340" s="11"/>
    </row>
    <row r="2341" spans="3:12" x14ac:dyDescent="0.3">
      <c r="C2341" s="677" t="s">
        <v>1714</v>
      </c>
      <c r="D2341" s="143" t="s">
        <v>568</v>
      </c>
      <c r="E2341" s="699" t="s">
        <v>797</v>
      </c>
      <c r="F2341" s="705">
        <v>1</v>
      </c>
      <c r="G2341" s="619">
        <v>15.7</v>
      </c>
      <c r="H2341" s="715">
        <v>3.15</v>
      </c>
      <c r="I2341" s="679"/>
      <c r="J2341" s="458">
        <f t="shared" si="39"/>
        <v>49.454999999999998</v>
      </c>
      <c r="K2341" s="107"/>
      <c r="L2341" s="11"/>
    </row>
    <row r="2342" spans="3:12" x14ac:dyDescent="0.3">
      <c r="C2342" s="680"/>
      <c r="D2342" s="564" t="s">
        <v>2297</v>
      </c>
      <c r="E2342" s="66"/>
      <c r="F2342" s="705">
        <v>-1</v>
      </c>
      <c r="G2342" s="619">
        <v>1</v>
      </c>
      <c r="H2342" s="715">
        <v>2.1</v>
      </c>
      <c r="I2342" s="679"/>
      <c r="J2342" s="458">
        <f t="shared" si="39"/>
        <v>-2.1</v>
      </c>
      <c r="K2342" s="107"/>
      <c r="L2342" s="11"/>
    </row>
    <row r="2343" spans="3:12" x14ac:dyDescent="0.3">
      <c r="C2343" s="680"/>
      <c r="D2343" s="564" t="s">
        <v>2518</v>
      </c>
      <c r="E2343" s="66"/>
      <c r="F2343" s="705">
        <v>-1</v>
      </c>
      <c r="G2343" s="619">
        <v>1.8</v>
      </c>
      <c r="H2343" s="715">
        <v>1.4</v>
      </c>
      <c r="I2343" s="679"/>
      <c r="J2343" s="458">
        <f t="shared" si="39"/>
        <v>-2.52</v>
      </c>
      <c r="K2343" s="107"/>
      <c r="L2343" s="11"/>
    </row>
    <row r="2344" spans="3:12" x14ac:dyDescent="0.3">
      <c r="C2344" s="677" t="s">
        <v>2433</v>
      </c>
      <c r="D2344" s="143" t="s">
        <v>2434</v>
      </c>
      <c r="E2344" s="699" t="s">
        <v>125</v>
      </c>
      <c r="F2344" s="705">
        <v>1</v>
      </c>
      <c r="G2344" s="619">
        <v>26.1</v>
      </c>
      <c r="H2344" s="715">
        <v>1.5</v>
      </c>
      <c r="I2344" s="679"/>
      <c r="J2344" s="458">
        <f t="shared" si="39"/>
        <v>39.150000000000006</v>
      </c>
      <c r="K2344" s="107"/>
      <c r="L2344" s="11"/>
    </row>
    <row r="2345" spans="3:12" x14ac:dyDescent="0.3">
      <c r="C2345" s="680"/>
      <c r="D2345" s="564" t="s">
        <v>2297</v>
      </c>
      <c r="E2345" s="66"/>
      <c r="F2345" s="705">
        <v>-2</v>
      </c>
      <c r="G2345" s="619">
        <v>1</v>
      </c>
      <c r="H2345" s="715">
        <v>0.5</v>
      </c>
      <c r="I2345" s="679"/>
      <c r="J2345" s="458">
        <f t="shared" si="39"/>
        <v>-1</v>
      </c>
      <c r="K2345" s="107"/>
      <c r="L2345" s="11"/>
    </row>
    <row r="2346" spans="3:12" x14ac:dyDescent="0.3">
      <c r="C2346" s="677"/>
      <c r="D2346" s="143" t="s">
        <v>2518</v>
      </c>
      <c r="E2346" s="699"/>
      <c r="F2346" s="705">
        <v>-1</v>
      </c>
      <c r="G2346" s="619">
        <v>1.8</v>
      </c>
      <c r="H2346" s="715">
        <v>1</v>
      </c>
      <c r="I2346" s="679"/>
      <c r="J2346" s="458">
        <f t="shared" si="39"/>
        <v>-1.8</v>
      </c>
      <c r="K2346" s="107"/>
      <c r="L2346" s="11"/>
    </row>
    <row r="2347" spans="3:12" x14ac:dyDescent="0.3">
      <c r="C2347" s="677"/>
      <c r="D2347" s="143" t="s">
        <v>2518</v>
      </c>
      <c r="E2347" s="699"/>
      <c r="F2347" s="705">
        <v>-1</v>
      </c>
      <c r="G2347" s="619">
        <v>1.8</v>
      </c>
      <c r="H2347" s="715">
        <v>1</v>
      </c>
      <c r="I2347" s="679"/>
      <c r="J2347" s="458">
        <f t="shared" si="39"/>
        <v>-1.8</v>
      </c>
      <c r="K2347" s="107"/>
      <c r="L2347" s="11"/>
    </row>
    <row r="2348" spans="3:12" x14ac:dyDescent="0.3">
      <c r="C2348" s="677"/>
      <c r="D2348" s="143" t="s">
        <v>2518</v>
      </c>
      <c r="E2348" s="699"/>
      <c r="F2348" s="705">
        <v>-1</v>
      </c>
      <c r="G2348" s="619">
        <v>1.5</v>
      </c>
      <c r="H2348" s="715">
        <v>1</v>
      </c>
      <c r="I2348" s="679"/>
      <c r="J2348" s="458">
        <f t="shared" si="39"/>
        <v>-1.5</v>
      </c>
      <c r="K2348" s="107"/>
      <c r="L2348" s="11"/>
    </row>
    <row r="2349" spans="3:12" x14ac:dyDescent="0.3">
      <c r="C2349" s="728"/>
      <c r="D2349" s="728"/>
      <c r="E2349" s="728"/>
      <c r="F2349" s="728"/>
      <c r="G2349" s="728"/>
      <c r="H2349" s="728"/>
      <c r="I2349" s="728"/>
      <c r="J2349" s="458"/>
      <c r="K2349" s="728"/>
      <c r="L2349" s="728"/>
    </row>
    <row r="2350" spans="3:12" x14ac:dyDescent="0.3">
      <c r="C2350" s="680"/>
      <c r="D2350" s="690" t="s">
        <v>1715</v>
      </c>
      <c r="E2350" s="701"/>
      <c r="F2350" s="705"/>
      <c r="G2350" s="619"/>
      <c r="H2350" s="715"/>
      <c r="I2350" s="679"/>
      <c r="J2350" s="458"/>
      <c r="K2350" s="107"/>
      <c r="L2350" s="11"/>
    </row>
    <row r="2351" spans="3:12" x14ac:dyDescent="0.3">
      <c r="C2351" s="677" t="s">
        <v>2435</v>
      </c>
      <c r="D2351" s="143" t="s">
        <v>144</v>
      </c>
      <c r="E2351" s="699" t="s">
        <v>125</v>
      </c>
      <c r="F2351" s="705">
        <v>1</v>
      </c>
      <c r="G2351" s="619">
        <v>35.5</v>
      </c>
      <c r="H2351" s="715">
        <v>1.5</v>
      </c>
      <c r="I2351" s="679"/>
      <c r="J2351" s="458">
        <f t="shared" si="39"/>
        <v>53.25</v>
      </c>
      <c r="K2351" s="107"/>
      <c r="L2351" s="11"/>
    </row>
    <row r="2352" spans="3:12" x14ac:dyDescent="0.3">
      <c r="C2352" s="680"/>
      <c r="D2352" s="564" t="s">
        <v>2297</v>
      </c>
      <c r="E2352" s="66"/>
      <c r="F2352" s="705">
        <v>-2</v>
      </c>
      <c r="G2352" s="619">
        <v>1</v>
      </c>
      <c r="H2352" s="715">
        <v>0.5</v>
      </c>
      <c r="I2352" s="679"/>
      <c r="J2352" s="458">
        <f t="shared" si="39"/>
        <v>-1</v>
      </c>
      <c r="K2352" s="107"/>
      <c r="L2352" s="11"/>
    </row>
    <row r="2353" spans="3:12" x14ac:dyDescent="0.3">
      <c r="C2353" s="680"/>
      <c r="D2353" s="564" t="s">
        <v>2297</v>
      </c>
      <c r="E2353" s="66"/>
      <c r="F2353" s="705">
        <v>-2</v>
      </c>
      <c r="G2353" s="619">
        <v>0.9</v>
      </c>
      <c r="H2353" s="715">
        <v>0.5</v>
      </c>
      <c r="I2353" s="679"/>
      <c r="J2353" s="458">
        <f t="shared" si="39"/>
        <v>-0.9</v>
      </c>
      <c r="K2353" s="107"/>
      <c r="L2353" s="11"/>
    </row>
    <row r="2354" spans="3:12" x14ac:dyDescent="0.3">
      <c r="C2354" s="680"/>
      <c r="D2354" s="564" t="s">
        <v>2297</v>
      </c>
      <c r="E2354" s="66"/>
      <c r="F2354" s="705">
        <v>-1</v>
      </c>
      <c r="G2354" s="619">
        <v>0.6</v>
      </c>
      <c r="H2354" s="715">
        <v>0.4</v>
      </c>
      <c r="I2354" s="679"/>
      <c r="J2354" s="458">
        <f t="shared" si="39"/>
        <v>-0.24</v>
      </c>
      <c r="K2354" s="107"/>
      <c r="L2354" s="11"/>
    </row>
    <row r="2355" spans="3:12" x14ac:dyDescent="0.3">
      <c r="C2355" s="725"/>
      <c r="D2355" s="117" t="s">
        <v>2412</v>
      </c>
      <c r="E2355" s="699"/>
      <c r="F2355" s="705">
        <v>-1</v>
      </c>
      <c r="G2355" s="619">
        <v>15.7</v>
      </c>
      <c r="H2355" s="715">
        <v>1</v>
      </c>
      <c r="I2355" s="679"/>
      <c r="J2355" s="458">
        <f t="shared" si="39"/>
        <v>-15.7</v>
      </c>
      <c r="K2355" s="107"/>
      <c r="L2355" s="11"/>
    </row>
    <row r="2356" spans="3:12" x14ac:dyDescent="0.3">
      <c r="C2356" s="725" t="s">
        <v>2436</v>
      </c>
      <c r="D2356" s="117" t="s">
        <v>2411</v>
      </c>
      <c r="E2356" s="699" t="s">
        <v>125</v>
      </c>
      <c r="F2356" s="705">
        <v>1</v>
      </c>
      <c r="G2356" s="619">
        <v>66.25</v>
      </c>
      <c r="H2356" s="715">
        <v>1.5</v>
      </c>
      <c r="I2356" s="679"/>
      <c r="J2356" s="458">
        <f t="shared" si="39"/>
        <v>99.375</v>
      </c>
      <c r="K2356" s="107"/>
      <c r="L2356" s="11"/>
    </row>
    <row r="2357" spans="3:12" x14ac:dyDescent="0.3">
      <c r="C2357" s="680"/>
      <c r="D2357" s="564" t="s">
        <v>2297</v>
      </c>
      <c r="E2357" s="66"/>
      <c r="F2357" s="705">
        <v>-3</v>
      </c>
      <c r="G2357" s="619">
        <v>1.2</v>
      </c>
      <c r="H2357" s="715">
        <v>0.5</v>
      </c>
      <c r="I2357" s="679"/>
      <c r="J2357" s="458">
        <f t="shared" si="39"/>
        <v>-1.7999999999999998</v>
      </c>
      <c r="K2357" s="107"/>
      <c r="L2357" s="11"/>
    </row>
    <row r="2358" spans="3:12" x14ac:dyDescent="0.3">
      <c r="C2358" s="680"/>
      <c r="D2358" s="564" t="s">
        <v>2297</v>
      </c>
      <c r="E2358" s="66"/>
      <c r="F2358" s="705">
        <v>-11</v>
      </c>
      <c r="G2358" s="619">
        <v>1</v>
      </c>
      <c r="H2358" s="715">
        <v>0.5</v>
      </c>
      <c r="I2358" s="679"/>
      <c r="J2358" s="458">
        <f t="shared" si="39"/>
        <v>-5.5</v>
      </c>
      <c r="K2358" s="107"/>
      <c r="L2358" s="11"/>
    </row>
    <row r="2359" spans="3:12" x14ac:dyDescent="0.3">
      <c r="C2359" s="680"/>
      <c r="D2359" s="564" t="s">
        <v>2297</v>
      </c>
      <c r="E2359" s="66"/>
      <c r="F2359" s="705">
        <v>-3</v>
      </c>
      <c r="G2359" s="619">
        <v>0.9</v>
      </c>
      <c r="H2359" s="715">
        <v>0.5</v>
      </c>
      <c r="I2359" s="679"/>
      <c r="J2359" s="458">
        <f t="shared" si="39"/>
        <v>-1.35</v>
      </c>
      <c r="K2359" s="107"/>
      <c r="L2359" s="11"/>
    </row>
    <row r="2360" spans="3:12" x14ac:dyDescent="0.3">
      <c r="C2360" s="680"/>
      <c r="D2360" s="564" t="s">
        <v>2297</v>
      </c>
      <c r="E2360" s="66"/>
      <c r="F2360" s="705">
        <v>-2</v>
      </c>
      <c r="G2360" s="619">
        <v>0.8</v>
      </c>
      <c r="H2360" s="715">
        <v>1</v>
      </c>
      <c r="I2360" s="679"/>
      <c r="J2360" s="458">
        <f t="shared" si="39"/>
        <v>-1.6</v>
      </c>
      <c r="K2360" s="107"/>
      <c r="L2360" s="11"/>
    </row>
    <row r="2361" spans="3:12" x14ac:dyDescent="0.3">
      <c r="C2361" s="680"/>
      <c r="D2361" s="564" t="s">
        <v>2297</v>
      </c>
      <c r="E2361" s="66"/>
      <c r="F2361" s="705">
        <v>-1</v>
      </c>
      <c r="G2361" s="619">
        <v>0.6</v>
      </c>
      <c r="H2361" s="715">
        <v>0.4</v>
      </c>
      <c r="I2361" s="679"/>
      <c r="J2361" s="458">
        <f t="shared" ref="J2361:J2424" si="40">PRODUCT(F2361:I2361)</f>
        <v>-0.24</v>
      </c>
      <c r="K2361" s="107"/>
      <c r="L2361" s="11"/>
    </row>
    <row r="2362" spans="3:12" x14ac:dyDescent="0.3">
      <c r="C2362" s="677"/>
      <c r="D2362" s="1431" t="s">
        <v>2311</v>
      </c>
      <c r="E2362" s="66"/>
      <c r="F2362" s="705">
        <v>-2</v>
      </c>
      <c r="G2362" s="619">
        <v>0.7</v>
      </c>
      <c r="H2362" s="679">
        <v>0.05</v>
      </c>
      <c r="I2362" s="679"/>
      <c r="J2362" s="458">
        <f t="shared" si="40"/>
        <v>-6.9999999999999993E-2</v>
      </c>
      <c r="K2362" s="107"/>
      <c r="L2362" s="11"/>
    </row>
    <row r="2363" spans="3:12" x14ac:dyDescent="0.3">
      <c r="C2363" s="677"/>
      <c r="D2363" s="1431" t="s">
        <v>2302</v>
      </c>
      <c r="E2363" s="66"/>
      <c r="F2363" s="705">
        <v>-2</v>
      </c>
      <c r="G2363" s="619">
        <v>0.4</v>
      </c>
      <c r="H2363" s="679">
        <v>0.05</v>
      </c>
      <c r="I2363" s="679"/>
      <c r="J2363" s="458">
        <f t="shared" si="40"/>
        <v>-4.0000000000000008E-2</v>
      </c>
      <c r="K2363" s="107"/>
      <c r="L2363" s="11"/>
    </row>
    <row r="2364" spans="3:12" x14ac:dyDescent="0.3">
      <c r="C2364" s="677" t="s">
        <v>2437</v>
      </c>
      <c r="D2364" s="143" t="s">
        <v>2438</v>
      </c>
      <c r="E2364" s="699" t="s">
        <v>125</v>
      </c>
      <c r="F2364" s="705">
        <v>1</v>
      </c>
      <c r="G2364" s="619">
        <v>42.6</v>
      </c>
      <c r="H2364" s="715">
        <v>1.55</v>
      </c>
      <c r="I2364" s="679"/>
      <c r="J2364" s="458">
        <f t="shared" si="40"/>
        <v>66.03</v>
      </c>
      <c r="K2364" s="107"/>
      <c r="L2364" s="11"/>
    </row>
    <row r="2365" spans="3:12" x14ac:dyDescent="0.3">
      <c r="C2365" s="680"/>
      <c r="D2365" s="564" t="s">
        <v>2297</v>
      </c>
      <c r="E2365" s="66"/>
      <c r="F2365" s="705">
        <v>-1</v>
      </c>
      <c r="G2365" s="619">
        <v>1.2</v>
      </c>
      <c r="H2365" s="715">
        <v>0.5</v>
      </c>
      <c r="I2365" s="679"/>
      <c r="J2365" s="458">
        <f t="shared" si="40"/>
        <v>-0.6</v>
      </c>
      <c r="K2365" s="107"/>
      <c r="L2365" s="11"/>
    </row>
    <row r="2366" spans="3:12" x14ac:dyDescent="0.3">
      <c r="C2366" s="680"/>
      <c r="D2366" s="564" t="s">
        <v>2297</v>
      </c>
      <c r="E2366" s="66"/>
      <c r="F2366" s="705">
        <v>-4</v>
      </c>
      <c r="G2366" s="619">
        <v>1</v>
      </c>
      <c r="H2366" s="715">
        <v>0.5</v>
      </c>
      <c r="I2366" s="679"/>
      <c r="J2366" s="458">
        <f t="shared" si="40"/>
        <v>-2</v>
      </c>
      <c r="K2366" s="107"/>
      <c r="L2366" s="11"/>
    </row>
    <row r="2367" spans="3:12" x14ac:dyDescent="0.3">
      <c r="C2367" s="677"/>
      <c r="D2367" s="1431" t="s">
        <v>2311</v>
      </c>
      <c r="E2367" s="66"/>
      <c r="F2367" s="705">
        <v>-1</v>
      </c>
      <c r="G2367" s="619">
        <v>0.7</v>
      </c>
      <c r="H2367" s="679">
        <v>0.05</v>
      </c>
      <c r="I2367" s="679"/>
      <c r="J2367" s="458">
        <f t="shared" si="40"/>
        <v>-3.4999999999999996E-2</v>
      </c>
      <c r="K2367" s="107"/>
      <c r="L2367" s="11"/>
    </row>
    <row r="2368" spans="3:12" x14ac:dyDescent="0.3">
      <c r="C2368" s="677"/>
      <c r="D2368" s="1431" t="s">
        <v>2302</v>
      </c>
      <c r="E2368" s="66"/>
      <c r="F2368" s="705">
        <v>-1</v>
      </c>
      <c r="G2368" s="619">
        <v>0.4</v>
      </c>
      <c r="H2368" s="679">
        <v>0.05</v>
      </c>
      <c r="I2368" s="679"/>
      <c r="J2368" s="458">
        <f t="shared" si="40"/>
        <v>-2.0000000000000004E-2</v>
      </c>
      <c r="K2368" s="107"/>
      <c r="L2368" s="11"/>
    </row>
    <row r="2369" spans="3:12" x14ac:dyDescent="0.3">
      <c r="C2369" s="680"/>
      <c r="D2369" s="564" t="s">
        <v>2371</v>
      </c>
      <c r="E2369" s="701"/>
      <c r="F2369" s="705">
        <v>-2</v>
      </c>
      <c r="G2369" s="619">
        <v>1.5</v>
      </c>
      <c r="H2369" s="715">
        <v>1</v>
      </c>
      <c r="I2369" s="679"/>
      <c r="J2369" s="458">
        <f t="shared" si="40"/>
        <v>-3</v>
      </c>
      <c r="K2369" s="107"/>
      <c r="L2369" s="11"/>
    </row>
    <row r="2370" spans="3:12" x14ac:dyDescent="0.3">
      <c r="C2370" s="725"/>
      <c r="D2370" s="117" t="s">
        <v>2412</v>
      </c>
      <c r="E2370" s="699"/>
      <c r="F2370" s="705">
        <v>-1</v>
      </c>
      <c r="G2370" s="619">
        <v>22.75</v>
      </c>
      <c r="H2370" s="715">
        <v>1</v>
      </c>
      <c r="I2370" s="679"/>
      <c r="J2370" s="458">
        <f t="shared" si="40"/>
        <v>-22.75</v>
      </c>
      <c r="K2370" s="107"/>
      <c r="L2370" s="11"/>
    </row>
    <row r="2371" spans="3:12" x14ac:dyDescent="0.3">
      <c r="C2371" s="677" t="s">
        <v>1727</v>
      </c>
      <c r="D2371" s="143" t="s">
        <v>692</v>
      </c>
      <c r="E2371" s="66" t="s">
        <v>797</v>
      </c>
      <c r="F2371" s="705">
        <v>1</v>
      </c>
      <c r="G2371" s="619">
        <v>19.600000000000001</v>
      </c>
      <c r="H2371" s="679">
        <v>3.1</v>
      </c>
      <c r="I2371" s="679"/>
      <c r="J2371" s="458">
        <f t="shared" si="40"/>
        <v>60.760000000000005</v>
      </c>
      <c r="K2371" s="107"/>
      <c r="L2371" s="11"/>
    </row>
    <row r="2372" spans="3:12" x14ac:dyDescent="0.3">
      <c r="C2372" s="680"/>
      <c r="D2372" s="564" t="s">
        <v>2297</v>
      </c>
      <c r="E2372" s="66"/>
      <c r="F2372" s="705">
        <v>-2</v>
      </c>
      <c r="G2372" s="619">
        <v>1</v>
      </c>
      <c r="H2372" s="715">
        <v>2.1</v>
      </c>
      <c r="I2372" s="679"/>
      <c r="J2372" s="458">
        <f t="shared" si="40"/>
        <v>-4.2</v>
      </c>
      <c r="K2372" s="107"/>
      <c r="L2372" s="11"/>
    </row>
    <row r="2373" spans="3:12" x14ac:dyDescent="0.3">
      <c r="C2373" s="680"/>
      <c r="D2373" s="564" t="s">
        <v>2371</v>
      </c>
      <c r="E2373" s="66"/>
      <c r="F2373" s="705">
        <v>-1</v>
      </c>
      <c r="G2373" s="619">
        <v>1.6</v>
      </c>
      <c r="H2373" s="715">
        <v>1.4</v>
      </c>
      <c r="I2373" s="679"/>
      <c r="J2373" s="458">
        <f t="shared" si="40"/>
        <v>-2.2399999999999998</v>
      </c>
      <c r="K2373" s="107"/>
      <c r="L2373" s="11"/>
    </row>
    <row r="2374" spans="3:12" x14ac:dyDescent="0.3">
      <c r="C2374" s="677" t="s">
        <v>1729</v>
      </c>
      <c r="D2374" s="143" t="s">
        <v>2522</v>
      </c>
      <c r="E2374" s="66" t="s">
        <v>797</v>
      </c>
      <c r="F2374" s="705">
        <v>1</v>
      </c>
      <c r="G2374" s="619">
        <v>17.399999999999999</v>
      </c>
      <c r="H2374" s="679">
        <v>3.15</v>
      </c>
      <c r="I2374" s="679"/>
      <c r="J2374" s="458">
        <f t="shared" si="40"/>
        <v>54.809999999999995</v>
      </c>
      <c r="K2374" s="107"/>
      <c r="L2374" s="11"/>
    </row>
    <row r="2375" spans="3:12" x14ac:dyDescent="0.3">
      <c r="C2375" s="680"/>
      <c r="D2375" s="564" t="s">
        <v>2297</v>
      </c>
      <c r="E2375" s="66"/>
      <c r="F2375" s="705">
        <v>-2</v>
      </c>
      <c r="G2375" s="619">
        <v>1</v>
      </c>
      <c r="H2375" s="715">
        <v>2.1</v>
      </c>
      <c r="I2375" s="679"/>
      <c r="J2375" s="458">
        <f t="shared" si="40"/>
        <v>-4.2</v>
      </c>
      <c r="K2375" s="107"/>
      <c r="L2375" s="11"/>
    </row>
    <row r="2376" spans="3:12" x14ac:dyDescent="0.3">
      <c r="C2376" s="680"/>
      <c r="D2376" s="564" t="s">
        <v>2371</v>
      </c>
      <c r="E2376" s="66"/>
      <c r="F2376" s="705">
        <v>-1</v>
      </c>
      <c r="G2376" s="619">
        <v>1.6</v>
      </c>
      <c r="H2376" s="715">
        <v>1.4</v>
      </c>
      <c r="I2376" s="679"/>
      <c r="J2376" s="458">
        <f t="shared" si="40"/>
        <v>-2.2399999999999998</v>
      </c>
      <c r="K2376" s="107"/>
      <c r="L2376" s="11"/>
    </row>
    <row r="2377" spans="3:12" x14ac:dyDescent="0.3">
      <c r="C2377" s="677" t="s">
        <v>1730</v>
      </c>
      <c r="D2377" s="143" t="s">
        <v>2523</v>
      </c>
      <c r="E2377" s="66" t="s">
        <v>797</v>
      </c>
      <c r="F2377" s="705">
        <v>1</v>
      </c>
      <c r="G2377" s="619">
        <v>17.8</v>
      </c>
      <c r="H2377" s="679">
        <v>3.15</v>
      </c>
      <c r="I2377" s="679"/>
      <c r="J2377" s="458">
        <f t="shared" si="40"/>
        <v>56.07</v>
      </c>
      <c r="K2377" s="107"/>
      <c r="L2377" s="11"/>
    </row>
    <row r="2378" spans="3:12" x14ac:dyDescent="0.3">
      <c r="C2378" s="680"/>
      <c r="D2378" s="564" t="s">
        <v>2297</v>
      </c>
      <c r="E2378" s="66"/>
      <c r="F2378" s="705">
        <v>-2</v>
      </c>
      <c r="G2378" s="619">
        <v>1</v>
      </c>
      <c r="H2378" s="715">
        <v>2.1</v>
      </c>
      <c r="I2378" s="679"/>
      <c r="J2378" s="458">
        <f t="shared" si="40"/>
        <v>-4.2</v>
      </c>
      <c r="K2378" s="107"/>
      <c r="L2378" s="11"/>
    </row>
    <row r="2379" spans="3:12" x14ac:dyDescent="0.3">
      <c r="C2379" s="680"/>
      <c r="D2379" s="564" t="s">
        <v>2371</v>
      </c>
      <c r="E2379" s="66"/>
      <c r="F2379" s="705">
        <v>-1</v>
      </c>
      <c r="G2379" s="619">
        <v>1.6</v>
      </c>
      <c r="H2379" s="715">
        <v>1.4</v>
      </c>
      <c r="I2379" s="679"/>
      <c r="J2379" s="458">
        <f t="shared" si="40"/>
        <v>-2.2399999999999998</v>
      </c>
      <c r="K2379" s="107"/>
      <c r="L2379" s="11"/>
    </row>
    <row r="2380" spans="3:12" x14ac:dyDescent="0.3">
      <c r="C2380" s="677" t="s">
        <v>1731</v>
      </c>
      <c r="D2380" s="143" t="s">
        <v>183</v>
      </c>
      <c r="E2380" s="66" t="s">
        <v>797</v>
      </c>
      <c r="F2380" s="705">
        <v>1</v>
      </c>
      <c r="G2380" s="619">
        <v>17.399999999999999</v>
      </c>
      <c r="H2380" s="679">
        <v>3.15</v>
      </c>
      <c r="I2380" s="679"/>
      <c r="J2380" s="458">
        <f t="shared" si="40"/>
        <v>54.809999999999995</v>
      </c>
      <c r="K2380" s="107"/>
      <c r="L2380" s="11"/>
    </row>
    <row r="2381" spans="3:12" x14ac:dyDescent="0.3">
      <c r="C2381" s="680"/>
      <c r="D2381" s="564" t="s">
        <v>2297</v>
      </c>
      <c r="E2381" s="66"/>
      <c r="F2381" s="705">
        <v>-2</v>
      </c>
      <c r="G2381" s="619">
        <v>1</v>
      </c>
      <c r="H2381" s="715">
        <v>2.1</v>
      </c>
      <c r="I2381" s="679"/>
      <c r="J2381" s="458">
        <f t="shared" si="40"/>
        <v>-4.2</v>
      </c>
      <c r="K2381" s="107"/>
      <c r="L2381" s="11"/>
    </row>
    <row r="2382" spans="3:12" x14ac:dyDescent="0.3">
      <c r="C2382" s="680"/>
      <c r="D2382" s="564" t="s">
        <v>2371</v>
      </c>
      <c r="E2382" s="66"/>
      <c r="F2382" s="705">
        <v>-1</v>
      </c>
      <c r="G2382" s="619">
        <v>1.6</v>
      </c>
      <c r="H2382" s="715">
        <v>1.4</v>
      </c>
      <c r="I2382" s="679"/>
      <c r="J2382" s="458">
        <f t="shared" si="40"/>
        <v>-2.2399999999999998</v>
      </c>
      <c r="K2382" s="107"/>
      <c r="L2382" s="11"/>
    </row>
    <row r="2383" spans="3:12" x14ac:dyDescent="0.3">
      <c r="C2383" s="677" t="s">
        <v>1732</v>
      </c>
      <c r="D2383" s="143" t="s">
        <v>2472</v>
      </c>
      <c r="E2383" s="66" t="s">
        <v>797</v>
      </c>
      <c r="F2383" s="705">
        <v>1</v>
      </c>
      <c r="G2383" s="619">
        <v>18.399999999999999</v>
      </c>
      <c r="H2383" s="679">
        <v>3.15</v>
      </c>
      <c r="I2383" s="679"/>
      <c r="J2383" s="458">
        <f t="shared" si="40"/>
        <v>57.959999999999994</v>
      </c>
      <c r="K2383" s="107"/>
      <c r="L2383" s="11"/>
    </row>
    <row r="2384" spans="3:12" x14ac:dyDescent="0.3">
      <c r="C2384" s="680"/>
      <c r="D2384" s="564" t="s">
        <v>2297</v>
      </c>
      <c r="E2384" s="66"/>
      <c r="F2384" s="705">
        <v>-1</v>
      </c>
      <c r="G2384" s="619">
        <v>1.2</v>
      </c>
      <c r="H2384" s="715">
        <v>2.1</v>
      </c>
      <c r="I2384" s="679"/>
      <c r="J2384" s="458">
        <f t="shared" si="40"/>
        <v>-2.52</v>
      </c>
      <c r="K2384" s="107"/>
      <c r="L2384" s="11"/>
    </row>
    <row r="2385" spans="3:12" x14ac:dyDescent="0.3">
      <c r="C2385" s="680"/>
      <c r="D2385" s="564" t="s">
        <v>2297</v>
      </c>
      <c r="E2385" s="66"/>
      <c r="F2385" s="705">
        <v>-1</v>
      </c>
      <c r="G2385" s="619">
        <v>0.9</v>
      </c>
      <c r="H2385" s="715">
        <v>2.1</v>
      </c>
      <c r="I2385" s="679"/>
      <c r="J2385" s="458">
        <f t="shared" si="40"/>
        <v>-1.8900000000000001</v>
      </c>
      <c r="K2385" s="107"/>
      <c r="L2385" s="11"/>
    </row>
    <row r="2386" spans="3:12" x14ac:dyDescent="0.3">
      <c r="C2386" s="680"/>
      <c r="D2386" s="564" t="s">
        <v>2297</v>
      </c>
      <c r="E2386" s="66"/>
      <c r="F2386" s="705">
        <v>-1</v>
      </c>
      <c r="G2386" s="619">
        <v>0.9</v>
      </c>
      <c r="H2386" s="715">
        <v>2.6</v>
      </c>
      <c r="I2386" s="679"/>
      <c r="J2386" s="458">
        <f t="shared" si="40"/>
        <v>-2.3400000000000003</v>
      </c>
      <c r="K2386" s="107"/>
      <c r="L2386" s="11"/>
    </row>
    <row r="2387" spans="3:12" x14ac:dyDescent="0.3">
      <c r="C2387" s="677" t="s">
        <v>1734</v>
      </c>
      <c r="D2387" s="143" t="s">
        <v>122</v>
      </c>
      <c r="E2387" s="66" t="s">
        <v>120</v>
      </c>
      <c r="F2387" s="705">
        <v>1</v>
      </c>
      <c r="G2387" s="619">
        <v>6.3</v>
      </c>
      <c r="H2387" s="679">
        <v>1.8</v>
      </c>
      <c r="I2387" s="679"/>
      <c r="J2387" s="458">
        <f t="shared" si="40"/>
        <v>11.34</v>
      </c>
      <c r="K2387" s="107"/>
      <c r="L2387" s="11"/>
    </row>
    <row r="2388" spans="3:12" x14ac:dyDescent="0.3">
      <c r="C2388" s="677"/>
      <c r="D2388" s="143" t="s">
        <v>2297</v>
      </c>
      <c r="E2388" s="699"/>
      <c r="F2388" s="705">
        <v>-1</v>
      </c>
      <c r="G2388" s="619">
        <v>0.9</v>
      </c>
      <c r="H2388" s="679">
        <v>1.3</v>
      </c>
      <c r="I2388" s="679"/>
      <c r="J2388" s="458">
        <f t="shared" si="40"/>
        <v>-1.1700000000000002</v>
      </c>
      <c r="K2388" s="107"/>
      <c r="L2388" s="11"/>
    </row>
    <row r="2389" spans="3:12" x14ac:dyDescent="0.3">
      <c r="C2389" s="680"/>
      <c r="D2389" s="564" t="s">
        <v>2371</v>
      </c>
      <c r="E2389" s="66"/>
      <c r="F2389" s="705">
        <v>-1</v>
      </c>
      <c r="G2389" s="619">
        <v>0.9</v>
      </c>
      <c r="H2389" s="715">
        <v>0.5</v>
      </c>
      <c r="I2389" s="679"/>
      <c r="J2389" s="458">
        <f t="shared" si="40"/>
        <v>-0.45</v>
      </c>
      <c r="K2389" s="107"/>
      <c r="L2389" s="11"/>
    </row>
    <row r="2390" spans="3:12" x14ac:dyDescent="0.3">
      <c r="C2390" s="677" t="s">
        <v>1735</v>
      </c>
      <c r="D2390" s="143" t="s">
        <v>2524</v>
      </c>
      <c r="E2390" s="66" t="s">
        <v>797</v>
      </c>
      <c r="F2390" s="705">
        <v>1</v>
      </c>
      <c r="G2390" s="619">
        <v>17.399999999999999</v>
      </c>
      <c r="H2390" s="679">
        <v>3.1</v>
      </c>
      <c r="I2390" s="679"/>
      <c r="J2390" s="458">
        <f t="shared" si="40"/>
        <v>53.94</v>
      </c>
      <c r="K2390" s="107"/>
      <c r="L2390" s="11"/>
    </row>
    <row r="2391" spans="3:12" x14ac:dyDescent="0.3">
      <c r="C2391" s="680"/>
      <c r="D2391" s="564" t="s">
        <v>2297</v>
      </c>
      <c r="E2391" s="66"/>
      <c r="F2391" s="705">
        <v>-2</v>
      </c>
      <c r="G2391" s="619">
        <v>1</v>
      </c>
      <c r="H2391" s="715">
        <v>2.1</v>
      </c>
      <c r="I2391" s="679"/>
      <c r="J2391" s="458">
        <f t="shared" si="40"/>
        <v>-4.2</v>
      </c>
      <c r="K2391" s="107"/>
      <c r="L2391" s="11"/>
    </row>
    <row r="2392" spans="3:12" x14ac:dyDescent="0.3">
      <c r="C2392" s="680"/>
      <c r="D2392" s="564" t="s">
        <v>2371</v>
      </c>
      <c r="E2392" s="66"/>
      <c r="F2392" s="705">
        <v>-1</v>
      </c>
      <c r="G2392" s="619">
        <v>1.6</v>
      </c>
      <c r="H2392" s="715">
        <v>1.4</v>
      </c>
      <c r="I2392" s="679"/>
      <c r="J2392" s="458">
        <f t="shared" si="40"/>
        <v>-2.2399999999999998</v>
      </c>
      <c r="K2392" s="107"/>
      <c r="L2392" s="11"/>
    </row>
    <row r="2393" spans="3:12" x14ac:dyDescent="0.3">
      <c r="C2393" s="677" t="s">
        <v>1737</v>
      </c>
      <c r="D2393" s="143" t="s">
        <v>2418</v>
      </c>
      <c r="E2393" s="66" t="s">
        <v>782</v>
      </c>
      <c r="F2393" s="705">
        <v>1</v>
      </c>
      <c r="G2393" s="619">
        <v>8.1</v>
      </c>
      <c r="H2393" s="679">
        <v>1</v>
      </c>
      <c r="I2393" s="679"/>
      <c r="J2393" s="458">
        <f t="shared" si="40"/>
        <v>8.1</v>
      </c>
      <c r="K2393" s="107"/>
      <c r="L2393" s="11"/>
    </row>
    <row r="2394" spans="3:12" x14ac:dyDescent="0.3">
      <c r="C2394" s="725" t="s">
        <v>1738</v>
      </c>
      <c r="D2394" s="117" t="s">
        <v>177</v>
      </c>
      <c r="E2394" s="699" t="s">
        <v>786</v>
      </c>
      <c r="F2394" s="705">
        <v>1</v>
      </c>
      <c r="G2394" s="619">
        <v>8.1</v>
      </c>
      <c r="H2394" s="715">
        <v>1.6</v>
      </c>
      <c r="I2394" s="679"/>
      <c r="J2394" s="458">
        <f t="shared" si="40"/>
        <v>12.96</v>
      </c>
      <c r="K2394" s="107"/>
      <c r="L2394" s="11"/>
    </row>
    <row r="2395" spans="3:12" x14ac:dyDescent="0.3">
      <c r="C2395" s="677"/>
      <c r="D2395" s="143" t="s">
        <v>2297</v>
      </c>
      <c r="E2395" s="699"/>
      <c r="F2395" s="705">
        <v>-1</v>
      </c>
      <c r="G2395" s="619">
        <v>0.9</v>
      </c>
      <c r="H2395" s="715">
        <v>1</v>
      </c>
      <c r="I2395" s="679"/>
      <c r="J2395" s="458">
        <f t="shared" si="40"/>
        <v>-0.9</v>
      </c>
      <c r="K2395" s="107"/>
      <c r="L2395" s="11"/>
    </row>
    <row r="2396" spans="3:12" x14ac:dyDescent="0.3">
      <c r="C2396" s="725" t="s">
        <v>2160</v>
      </c>
      <c r="D2396" s="117" t="s">
        <v>571</v>
      </c>
      <c r="E2396" s="699" t="s">
        <v>125</v>
      </c>
      <c r="F2396" s="705">
        <v>1</v>
      </c>
      <c r="G2396" s="619">
        <v>46.3</v>
      </c>
      <c r="H2396" s="715">
        <v>1.5</v>
      </c>
      <c r="I2396" s="679"/>
      <c r="J2396" s="458">
        <f t="shared" si="40"/>
        <v>69.449999999999989</v>
      </c>
      <c r="K2396" s="107"/>
      <c r="L2396" s="11"/>
    </row>
    <row r="2397" spans="3:12" x14ac:dyDescent="0.3">
      <c r="C2397" s="680"/>
      <c r="D2397" s="564" t="s">
        <v>2297</v>
      </c>
      <c r="E2397" s="66"/>
      <c r="F2397" s="705">
        <v>-1</v>
      </c>
      <c r="G2397" s="619">
        <v>1.2</v>
      </c>
      <c r="H2397" s="715">
        <v>0.5</v>
      </c>
      <c r="I2397" s="679"/>
      <c r="J2397" s="458">
        <f t="shared" si="40"/>
        <v>-0.6</v>
      </c>
      <c r="K2397" s="107"/>
      <c r="L2397" s="11"/>
    </row>
    <row r="2398" spans="3:12" x14ac:dyDescent="0.3">
      <c r="C2398" s="680"/>
      <c r="D2398" s="564" t="s">
        <v>2297</v>
      </c>
      <c r="E2398" s="66"/>
      <c r="F2398" s="705">
        <v>-5</v>
      </c>
      <c r="G2398" s="619">
        <v>1</v>
      </c>
      <c r="H2398" s="715">
        <v>0.5</v>
      </c>
      <c r="I2398" s="679"/>
      <c r="J2398" s="458">
        <f t="shared" si="40"/>
        <v>-2.5</v>
      </c>
      <c r="K2398" s="107"/>
      <c r="L2398" s="11"/>
    </row>
    <row r="2399" spans="3:12" x14ac:dyDescent="0.3">
      <c r="C2399" s="680"/>
      <c r="D2399" s="564" t="s">
        <v>2297</v>
      </c>
      <c r="E2399" s="66"/>
      <c r="F2399" s="705">
        <v>-1</v>
      </c>
      <c r="G2399" s="619">
        <v>0.9</v>
      </c>
      <c r="H2399" s="715">
        <v>0.5</v>
      </c>
      <c r="I2399" s="679"/>
      <c r="J2399" s="458">
        <f t="shared" si="40"/>
        <v>-0.45</v>
      </c>
      <c r="K2399" s="107"/>
      <c r="L2399" s="11"/>
    </row>
    <row r="2400" spans="3:12" x14ac:dyDescent="0.3">
      <c r="C2400" s="680"/>
      <c r="D2400" s="564" t="s">
        <v>2439</v>
      </c>
      <c r="E2400" s="66"/>
      <c r="F2400" s="705">
        <v>-1</v>
      </c>
      <c r="G2400" s="619">
        <v>1.65</v>
      </c>
      <c r="H2400" s="715">
        <v>0.5</v>
      </c>
      <c r="I2400" s="679"/>
      <c r="J2400" s="458">
        <f t="shared" si="40"/>
        <v>-0.82499999999999996</v>
      </c>
      <c r="K2400" s="107"/>
      <c r="L2400" s="11"/>
    </row>
    <row r="2401" spans="3:12" x14ac:dyDescent="0.3">
      <c r="C2401" s="680"/>
      <c r="D2401" s="564" t="s">
        <v>2371</v>
      </c>
      <c r="E2401" s="66"/>
      <c r="F2401" s="705">
        <v>-5</v>
      </c>
      <c r="G2401" s="619">
        <v>3.15</v>
      </c>
      <c r="H2401" s="715">
        <v>1</v>
      </c>
      <c r="I2401" s="679"/>
      <c r="J2401" s="458">
        <f t="shared" si="40"/>
        <v>-15.75</v>
      </c>
      <c r="K2401" s="107"/>
      <c r="L2401" s="11"/>
    </row>
    <row r="2402" spans="3:12" x14ac:dyDescent="0.3">
      <c r="C2402" s="680"/>
      <c r="D2402" s="564" t="s">
        <v>2371</v>
      </c>
      <c r="E2402" s="66"/>
      <c r="F2402" s="705">
        <v>-1</v>
      </c>
      <c r="G2402" s="619">
        <v>2.4</v>
      </c>
      <c r="H2402" s="715">
        <v>1</v>
      </c>
      <c r="I2402" s="679"/>
      <c r="J2402" s="458">
        <f t="shared" si="40"/>
        <v>-2.4</v>
      </c>
      <c r="K2402" s="107"/>
      <c r="L2402" s="11"/>
    </row>
    <row r="2403" spans="3:12" x14ac:dyDescent="0.3">
      <c r="C2403" s="680"/>
      <c r="D2403" s="564" t="s">
        <v>2371</v>
      </c>
      <c r="E2403" s="66"/>
      <c r="F2403" s="705">
        <v>-4</v>
      </c>
      <c r="G2403" s="619">
        <v>1.6</v>
      </c>
      <c r="H2403" s="715">
        <v>1</v>
      </c>
      <c r="I2403" s="679"/>
      <c r="J2403" s="458">
        <f t="shared" si="40"/>
        <v>-6.4</v>
      </c>
      <c r="K2403" s="107"/>
      <c r="L2403" s="11"/>
    </row>
    <row r="2404" spans="3:12" x14ac:dyDescent="0.3">
      <c r="C2404" s="680"/>
      <c r="D2404" s="564" t="s">
        <v>2371</v>
      </c>
      <c r="E2404" s="66"/>
      <c r="F2404" s="705">
        <v>-1</v>
      </c>
      <c r="G2404" s="619">
        <v>0.9</v>
      </c>
      <c r="H2404" s="715">
        <v>0.5</v>
      </c>
      <c r="I2404" s="679"/>
      <c r="J2404" s="458">
        <f t="shared" si="40"/>
        <v>-0.45</v>
      </c>
      <c r="K2404" s="107"/>
      <c r="L2404" s="11"/>
    </row>
    <row r="2405" spans="3:12" x14ac:dyDescent="0.3">
      <c r="C2405" s="725" t="s">
        <v>1721</v>
      </c>
      <c r="D2405" s="117" t="s">
        <v>2526</v>
      </c>
      <c r="E2405" s="699" t="s">
        <v>797</v>
      </c>
      <c r="F2405" s="705">
        <v>1</v>
      </c>
      <c r="G2405" s="619">
        <v>15.7</v>
      </c>
      <c r="H2405" s="715">
        <v>3.15</v>
      </c>
      <c r="I2405" s="679"/>
      <c r="J2405" s="458">
        <f t="shared" si="40"/>
        <v>49.454999999999998</v>
      </c>
      <c r="K2405" s="107"/>
      <c r="L2405" s="11"/>
    </row>
    <row r="2406" spans="3:12" x14ac:dyDescent="0.3">
      <c r="C2406" s="680"/>
      <c r="D2406" s="564" t="s">
        <v>2297</v>
      </c>
      <c r="E2406" s="66"/>
      <c r="F2406" s="705">
        <v>-1</v>
      </c>
      <c r="G2406" s="619">
        <v>1</v>
      </c>
      <c r="H2406" s="715">
        <v>2.1</v>
      </c>
      <c r="I2406" s="679"/>
      <c r="J2406" s="458">
        <f t="shared" si="40"/>
        <v>-2.1</v>
      </c>
      <c r="K2406" s="107"/>
      <c r="L2406" s="11"/>
    </row>
    <row r="2407" spans="3:12" x14ac:dyDescent="0.3">
      <c r="C2407" s="680"/>
      <c r="D2407" s="564" t="s">
        <v>2371</v>
      </c>
      <c r="E2407" s="66"/>
      <c r="F2407" s="705">
        <v>-1</v>
      </c>
      <c r="G2407" s="619">
        <v>1.8</v>
      </c>
      <c r="H2407" s="715">
        <v>1.4</v>
      </c>
      <c r="I2407" s="679"/>
      <c r="J2407" s="458">
        <f t="shared" si="40"/>
        <v>-2.52</v>
      </c>
      <c r="K2407" s="107"/>
      <c r="L2407" s="11"/>
    </row>
    <row r="2408" spans="3:12" x14ac:dyDescent="0.3">
      <c r="C2408" s="725" t="s">
        <v>1722</v>
      </c>
      <c r="D2408" s="117" t="s">
        <v>2527</v>
      </c>
      <c r="E2408" s="699" t="s">
        <v>797</v>
      </c>
      <c r="F2408" s="705">
        <v>1</v>
      </c>
      <c r="G2408" s="619">
        <v>16</v>
      </c>
      <c r="H2408" s="715">
        <v>3.15</v>
      </c>
      <c r="I2408" s="679"/>
      <c r="J2408" s="458">
        <f t="shared" si="40"/>
        <v>50.4</v>
      </c>
      <c r="K2408" s="107"/>
      <c r="L2408" s="11"/>
    </row>
    <row r="2409" spans="3:12" x14ac:dyDescent="0.3">
      <c r="C2409" s="680"/>
      <c r="D2409" s="564" t="s">
        <v>2297</v>
      </c>
      <c r="E2409" s="66"/>
      <c r="F2409" s="705">
        <v>-1</v>
      </c>
      <c r="G2409" s="619">
        <v>1</v>
      </c>
      <c r="H2409" s="715">
        <v>2.1</v>
      </c>
      <c r="I2409" s="679"/>
      <c r="J2409" s="458">
        <f t="shared" si="40"/>
        <v>-2.1</v>
      </c>
      <c r="K2409" s="107"/>
      <c r="L2409" s="11"/>
    </row>
    <row r="2410" spans="3:12" x14ac:dyDescent="0.3">
      <c r="C2410" s="680"/>
      <c r="D2410" s="564" t="s">
        <v>2371</v>
      </c>
      <c r="E2410" s="66"/>
      <c r="F2410" s="705">
        <v>-1</v>
      </c>
      <c r="G2410" s="619">
        <v>1.6</v>
      </c>
      <c r="H2410" s="715">
        <v>1.4</v>
      </c>
      <c r="I2410" s="679"/>
      <c r="J2410" s="458">
        <f t="shared" si="40"/>
        <v>-2.2399999999999998</v>
      </c>
      <c r="K2410" s="107"/>
      <c r="L2410" s="11"/>
    </row>
    <row r="2411" spans="3:12" x14ac:dyDescent="0.3">
      <c r="C2411" s="725" t="s">
        <v>1724</v>
      </c>
      <c r="D2411" s="117" t="s">
        <v>357</v>
      </c>
      <c r="E2411" s="699" t="s">
        <v>797</v>
      </c>
      <c r="F2411" s="705">
        <v>1</v>
      </c>
      <c r="G2411" s="619">
        <v>15.7</v>
      </c>
      <c r="H2411" s="715">
        <v>3.15</v>
      </c>
      <c r="I2411" s="679"/>
      <c r="J2411" s="458">
        <f t="shared" si="40"/>
        <v>49.454999999999998</v>
      </c>
      <c r="K2411" s="107"/>
      <c r="L2411" s="11"/>
    </row>
    <row r="2412" spans="3:12" x14ac:dyDescent="0.3">
      <c r="C2412" s="680"/>
      <c r="D2412" s="564" t="s">
        <v>2297</v>
      </c>
      <c r="E2412" s="66"/>
      <c r="F2412" s="705">
        <v>-1</v>
      </c>
      <c r="G2412" s="619">
        <v>1</v>
      </c>
      <c r="H2412" s="715">
        <v>2.1</v>
      </c>
      <c r="I2412" s="679"/>
      <c r="J2412" s="458">
        <f t="shared" si="40"/>
        <v>-2.1</v>
      </c>
      <c r="K2412" s="107"/>
      <c r="L2412" s="11"/>
    </row>
    <row r="2413" spans="3:12" x14ac:dyDescent="0.3">
      <c r="C2413" s="680"/>
      <c r="D2413" s="564" t="s">
        <v>2371</v>
      </c>
      <c r="E2413" s="66"/>
      <c r="F2413" s="705">
        <v>-1</v>
      </c>
      <c r="G2413" s="619">
        <v>1.8</v>
      </c>
      <c r="H2413" s="715">
        <v>1.4</v>
      </c>
      <c r="I2413" s="679"/>
      <c r="J2413" s="458">
        <f t="shared" si="40"/>
        <v>-2.52</v>
      </c>
      <c r="K2413" s="107"/>
      <c r="L2413" s="11"/>
    </row>
    <row r="2414" spans="3:12" x14ac:dyDescent="0.3">
      <c r="C2414" s="725" t="s">
        <v>1725</v>
      </c>
      <c r="D2414" s="117" t="s">
        <v>2528</v>
      </c>
      <c r="E2414" s="699" t="s">
        <v>797</v>
      </c>
      <c r="F2414" s="705">
        <v>1</v>
      </c>
      <c r="G2414" s="619">
        <v>15.7</v>
      </c>
      <c r="H2414" s="715">
        <v>3.1</v>
      </c>
      <c r="I2414" s="679"/>
      <c r="J2414" s="458">
        <f t="shared" si="40"/>
        <v>48.67</v>
      </c>
      <c r="K2414" s="107"/>
      <c r="L2414" s="11"/>
    </row>
    <row r="2415" spans="3:12" x14ac:dyDescent="0.3">
      <c r="C2415" s="680"/>
      <c r="D2415" s="564" t="s">
        <v>2297</v>
      </c>
      <c r="E2415" s="66"/>
      <c r="F2415" s="705">
        <v>-1</v>
      </c>
      <c r="G2415" s="619">
        <v>1</v>
      </c>
      <c r="H2415" s="715">
        <v>2.1</v>
      </c>
      <c r="I2415" s="679"/>
      <c r="J2415" s="458">
        <f t="shared" si="40"/>
        <v>-2.1</v>
      </c>
      <c r="K2415" s="107"/>
      <c r="L2415" s="11"/>
    </row>
    <row r="2416" spans="3:12" x14ac:dyDescent="0.3">
      <c r="C2416" s="680"/>
      <c r="D2416" s="564" t="s">
        <v>2371</v>
      </c>
      <c r="E2416" s="66"/>
      <c r="F2416" s="705">
        <v>-1</v>
      </c>
      <c r="G2416" s="619">
        <v>1.8</v>
      </c>
      <c r="H2416" s="715">
        <v>1.4</v>
      </c>
      <c r="I2416" s="679"/>
      <c r="J2416" s="458">
        <f t="shared" si="40"/>
        <v>-2.52</v>
      </c>
      <c r="K2416" s="107"/>
      <c r="L2416" s="11"/>
    </row>
    <row r="2417" spans="3:12" x14ac:dyDescent="0.3">
      <c r="C2417" s="677" t="s">
        <v>1742</v>
      </c>
      <c r="D2417" s="143" t="s">
        <v>834</v>
      </c>
      <c r="E2417" s="699" t="s">
        <v>120</v>
      </c>
      <c r="F2417" s="705">
        <v>1</v>
      </c>
      <c r="G2417" s="619">
        <v>7.2</v>
      </c>
      <c r="H2417" s="715">
        <v>1.8</v>
      </c>
      <c r="I2417" s="679"/>
      <c r="J2417" s="458">
        <f t="shared" si="40"/>
        <v>12.96</v>
      </c>
      <c r="K2417" s="107"/>
      <c r="L2417" s="11"/>
    </row>
    <row r="2418" spans="3:12" x14ac:dyDescent="0.3">
      <c r="C2418" s="680"/>
      <c r="D2418" s="564" t="s">
        <v>2297</v>
      </c>
      <c r="E2418" s="66"/>
      <c r="F2418" s="705">
        <v>-1</v>
      </c>
      <c r="G2418" s="619">
        <v>0.8</v>
      </c>
      <c r="H2418" s="715">
        <v>1.3</v>
      </c>
      <c r="I2418" s="679"/>
      <c r="J2418" s="458">
        <f t="shared" si="40"/>
        <v>-1.04</v>
      </c>
      <c r="K2418" s="107"/>
      <c r="L2418" s="11"/>
    </row>
    <row r="2419" spans="3:12" x14ac:dyDescent="0.3">
      <c r="C2419" s="677" t="s">
        <v>1743</v>
      </c>
      <c r="D2419" s="143" t="s">
        <v>834</v>
      </c>
      <c r="E2419" s="699" t="s">
        <v>120</v>
      </c>
      <c r="F2419" s="705">
        <v>1</v>
      </c>
      <c r="G2419" s="619">
        <v>6</v>
      </c>
      <c r="H2419" s="715">
        <v>1.8</v>
      </c>
      <c r="I2419" s="679"/>
      <c r="J2419" s="458">
        <f t="shared" si="40"/>
        <v>10.8</v>
      </c>
      <c r="K2419" s="107"/>
      <c r="L2419" s="11"/>
    </row>
    <row r="2420" spans="3:12" x14ac:dyDescent="0.3">
      <c r="C2420" s="680"/>
      <c r="D2420" s="564" t="s">
        <v>2297</v>
      </c>
      <c r="E2420" s="66"/>
      <c r="F2420" s="705">
        <v>-1</v>
      </c>
      <c r="G2420" s="619">
        <v>0.8</v>
      </c>
      <c r="H2420" s="715">
        <v>1.3</v>
      </c>
      <c r="I2420" s="679"/>
      <c r="J2420" s="458">
        <f t="shared" si="40"/>
        <v>-1.04</v>
      </c>
      <c r="K2420" s="107"/>
      <c r="L2420" s="11"/>
    </row>
    <row r="2421" spans="3:12" x14ac:dyDescent="0.3">
      <c r="C2421" s="677" t="s">
        <v>1740</v>
      </c>
      <c r="D2421" s="143" t="s">
        <v>2529</v>
      </c>
      <c r="E2421" s="699" t="s">
        <v>2484</v>
      </c>
      <c r="F2421" s="705">
        <v>1</v>
      </c>
      <c r="G2421" s="619">
        <v>17.3</v>
      </c>
      <c r="H2421" s="715">
        <v>3.57</v>
      </c>
      <c r="I2421" s="679"/>
      <c r="J2421" s="458">
        <f t="shared" si="40"/>
        <v>61.761000000000003</v>
      </c>
      <c r="K2421" s="107"/>
      <c r="L2421" s="11"/>
    </row>
    <row r="2422" spans="3:12" x14ac:dyDescent="0.3">
      <c r="C2422" s="680"/>
      <c r="D2422" s="564" t="s">
        <v>2297</v>
      </c>
      <c r="E2422" s="66"/>
      <c r="F2422" s="705">
        <v>-1</v>
      </c>
      <c r="G2422" s="619">
        <v>1.2</v>
      </c>
      <c r="H2422" s="715">
        <v>2</v>
      </c>
      <c r="I2422" s="679"/>
      <c r="J2422" s="458">
        <f t="shared" si="40"/>
        <v>-2.4</v>
      </c>
      <c r="K2422" s="107"/>
      <c r="L2422" s="11"/>
    </row>
    <row r="2423" spans="3:12" x14ac:dyDescent="0.3">
      <c r="C2423" s="677"/>
      <c r="D2423" s="1431" t="s">
        <v>2453</v>
      </c>
      <c r="E2423" s="66"/>
      <c r="F2423" s="705">
        <v>-1</v>
      </c>
      <c r="G2423" s="619">
        <v>0.2</v>
      </c>
      <c r="H2423" s="679">
        <v>0.2</v>
      </c>
      <c r="I2423" s="679"/>
      <c r="J2423" s="458">
        <f t="shared" si="40"/>
        <v>-4.0000000000000008E-2</v>
      </c>
      <c r="K2423" s="107"/>
      <c r="L2423" s="11"/>
    </row>
    <row r="2424" spans="3:12" x14ac:dyDescent="0.3">
      <c r="C2424" s="677"/>
      <c r="D2424" s="1431" t="s">
        <v>2513</v>
      </c>
      <c r="E2424" s="66"/>
      <c r="F2424" s="705">
        <v>-1</v>
      </c>
      <c r="G2424" s="619">
        <v>1.06</v>
      </c>
      <c r="H2424" s="679">
        <v>1.06</v>
      </c>
      <c r="I2424" s="679"/>
      <c r="J2424" s="458">
        <f t="shared" si="40"/>
        <v>-1.1236000000000002</v>
      </c>
      <c r="K2424" s="107"/>
      <c r="L2424" s="11"/>
    </row>
    <row r="2425" spans="3:12" x14ac:dyDescent="0.3">
      <c r="C2425" s="728"/>
      <c r="D2425" s="728"/>
      <c r="E2425" s="728"/>
      <c r="F2425" s="728"/>
      <c r="G2425" s="728"/>
      <c r="H2425" s="728"/>
      <c r="I2425" s="728"/>
      <c r="J2425" s="458"/>
      <c r="K2425" s="728"/>
      <c r="L2425" s="728"/>
    </row>
    <row r="2426" spans="3:12" x14ac:dyDescent="0.3">
      <c r="C2426" s="677"/>
      <c r="D2426" s="724" t="s">
        <v>203</v>
      </c>
      <c r="E2426" s="16"/>
      <c r="F2426" s="678"/>
      <c r="G2426" s="619"/>
      <c r="H2426" s="679"/>
      <c r="I2426" s="679"/>
      <c r="J2426" s="458"/>
      <c r="K2426" s="113"/>
      <c r="L2426" s="12"/>
    </row>
    <row r="2427" spans="3:12" x14ac:dyDescent="0.3">
      <c r="C2427" s="680"/>
      <c r="D2427" s="690" t="s">
        <v>1750</v>
      </c>
      <c r="E2427" s="700"/>
      <c r="F2427" s="678"/>
      <c r="G2427" s="619"/>
      <c r="H2427" s="715"/>
      <c r="I2427" s="679"/>
      <c r="J2427" s="458"/>
      <c r="K2427" s="113"/>
      <c r="L2427" s="12"/>
    </row>
    <row r="2428" spans="3:12" x14ac:dyDescent="0.3">
      <c r="C2428" s="725" t="s">
        <v>1751</v>
      </c>
      <c r="D2428" s="117" t="s">
        <v>1027</v>
      </c>
      <c r="E2428" s="675" t="s">
        <v>2484</v>
      </c>
      <c r="F2428" s="705">
        <v>1</v>
      </c>
      <c r="G2428" s="619">
        <v>20.2</v>
      </c>
      <c r="H2428" s="715">
        <v>3.57</v>
      </c>
      <c r="I2428" s="679"/>
      <c r="J2428" s="458">
        <f t="shared" ref="J2428:J2491" si="41">PRODUCT(F2428:I2428)</f>
        <v>72.11399999999999</v>
      </c>
      <c r="K2428" s="107"/>
      <c r="L2428" s="11"/>
    </row>
    <row r="2429" spans="3:12" x14ac:dyDescent="0.3">
      <c r="C2429" s="680"/>
      <c r="D2429" s="564" t="s">
        <v>2297</v>
      </c>
      <c r="E2429" s="66"/>
      <c r="F2429" s="705">
        <v>-1</v>
      </c>
      <c r="G2429" s="619">
        <v>1.2</v>
      </c>
      <c r="H2429" s="715">
        <v>2</v>
      </c>
      <c r="I2429" s="679"/>
      <c r="J2429" s="458">
        <f t="shared" si="41"/>
        <v>-2.4</v>
      </c>
      <c r="K2429" s="107"/>
      <c r="L2429" s="11"/>
    </row>
    <row r="2430" spans="3:12" x14ac:dyDescent="0.3">
      <c r="C2430" s="677"/>
      <c r="D2430" s="1431" t="s">
        <v>2453</v>
      </c>
      <c r="E2430" s="66"/>
      <c r="F2430" s="705">
        <v>-1</v>
      </c>
      <c r="G2430" s="619">
        <v>0.2</v>
      </c>
      <c r="H2430" s="679">
        <v>0.2</v>
      </c>
      <c r="I2430" s="679"/>
      <c r="J2430" s="458">
        <f t="shared" si="41"/>
        <v>-4.0000000000000008E-2</v>
      </c>
      <c r="K2430" s="107"/>
      <c r="L2430" s="11"/>
    </row>
    <row r="2431" spans="3:12" x14ac:dyDescent="0.3">
      <c r="C2431" s="677"/>
      <c r="D2431" s="1431" t="s">
        <v>2513</v>
      </c>
      <c r="E2431" s="66"/>
      <c r="F2431" s="705">
        <v>-2</v>
      </c>
      <c r="G2431" s="619">
        <v>0.56000000000000005</v>
      </c>
      <c r="H2431" s="679">
        <v>0.56000000000000005</v>
      </c>
      <c r="I2431" s="679"/>
      <c r="J2431" s="458">
        <f t="shared" si="41"/>
        <v>-0.62720000000000009</v>
      </c>
      <c r="K2431" s="107"/>
      <c r="L2431" s="11"/>
    </row>
    <row r="2432" spans="3:12" x14ac:dyDescent="0.3">
      <c r="C2432" s="725" t="s">
        <v>1770</v>
      </c>
      <c r="D2432" s="117" t="s">
        <v>1771</v>
      </c>
      <c r="E2432" s="675" t="s">
        <v>128</v>
      </c>
      <c r="F2432" s="705">
        <v>1</v>
      </c>
      <c r="G2432" s="619">
        <v>15.4</v>
      </c>
      <c r="H2432" s="715">
        <v>3</v>
      </c>
      <c r="I2432" s="679"/>
      <c r="J2432" s="458">
        <f t="shared" si="41"/>
        <v>46.2</v>
      </c>
      <c r="K2432" s="107"/>
      <c r="L2432" s="11"/>
    </row>
    <row r="2433" spans="3:12" x14ac:dyDescent="0.3">
      <c r="C2433" s="680"/>
      <c r="D2433" s="564" t="s">
        <v>2297</v>
      </c>
      <c r="E2433" s="66"/>
      <c r="F2433" s="705">
        <v>-1</v>
      </c>
      <c r="G2433" s="619">
        <v>0.9</v>
      </c>
      <c r="H2433" s="715">
        <v>2</v>
      </c>
      <c r="I2433" s="679"/>
      <c r="J2433" s="458">
        <f t="shared" si="41"/>
        <v>-1.8</v>
      </c>
      <c r="K2433" s="107"/>
      <c r="L2433" s="11"/>
    </row>
    <row r="2434" spans="3:12" x14ac:dyDescent="0.3">
      <c r="C2434" s="680"/>
      <c r="D2434" s="564" t="s">
        <v>2297</v>
      </c>
      <c r="E2434" s="66"/>
      <c r="F2434" s="705">
        <v>-1</v>
      </c>
      <c r="G2434" s="619">
        <v>0.8</v>
      </c>
      <c r="H2434" s="715">
        <v>2</v>
      </c>
      <c r="I2434" s="679"/>
      <c r="J2434" s="458">
        <f t="shared" si="41"/>
        <v>-1.6</v>
      </c>
      <c r="K2434" s="107"/>
      <c r="L2434" s="11"/>
    </row>
    <row r="2435" spans="3:12" x14ac:dyDescent="0.3">
      <c r="C2435" s="680"/>
      <c r="D2435" s="564" t="s">
        <v>2439</v>
      </c>
      <c r="E2435" s="66"/>
      <c r="F2435" s="705">
        <v>-1</v>
      </c>
      <c r="G2435" s="619">
        <v>0.9</v>
      </c>
      <c r="H2435" s="715">
        <v>2</v>
      </c>
      <c r="I2435" s="679"/>
      <c r="J2435" s="458">
        <f t="shared" si="41"/>
        <v>-1.8</v>
      </c>
      <c r="K2435" s="107"/>
      <c r="L2435" s="11"/>
    </row>
    <row r="2436" spans="3:12" x14ac:dyDescent="0.3">
      <c r="C2436" s="680"/>
      <c r="D2436" s="564" t="s">
        <v>2371</v>
      </c>
      <c r="E2436" s="66"/>
      <c r="F2436" s="705">
        <v>-1</v>
      </c>
      <c r="G2436" s="619">
        <v>1.8</v>
      </c>
      <c r="H2436" s="715">
        <v>1.4</v>
      </c>
      <c r="I2436" s="679"/>
      <c r="J2436" s="458">
        <f t="shared" si="41"/>
        <v>-2.52</v>
      </c>
      <c r="K2436" s="107"/>
      <c r="L2436" s="11"/>
    </row>
    <row r="2437" spans="3:12" x14ac:dyDescent="0.3">
      <c r="C2437" s="725" t="s">
        <v>2193</v>
      </c>
      <c r="D2437" s="117" t="s">
        <v>213</v>
      </c>
      <c r="E2437" s="675" t="s">
        <v>121</v>
      </c>
      <c r="F2437" s="705">
        <v>1</v>
      </c>
      <c r="G2437" s="619">
        <v>7.5</v>
      </c>
      <c r="H2437" s="715">
        <v>1.2</v>
      </c>
      <c r="I2437" s="679"/>
      <c r="J2437" s="458">
        <f t="shared" si="41"/>
        <v>9</v>
      </c>
      <c r="K2437" s="107"/>
      <c r="L2437" s="11"/>
    </row>
    <row r="2438" spans="3:12" x14ac:dyDescent="0.3">
      <c r="C2438" s="680"/>
      <c r="D2438" s="564" t="s">
        <v>2297</v>
      </c>
      <c r="E2438" s="66"/>
      <c r="F2438" s="705">
        <v>-1</v>
      </c>
      <c r="G2438" s="619">
        <v>0.8</v>
      </c>
      <c r="H2438" s="715">
        <v>0.2</v>
      </c>
      <c r="I2438" s="679"/>
      <c r="J2438" s="458">
        <f t="shared" si="41"/>
        <v>-0.16000000000000003</v>
      </c>
      <c r="K2438" s="107"/>
      <c r="L2438" s="11"/>
    </row>
    <row r="2439" spans="3:12" x14ac:dyDescent="0.3">
      <c r="C2439" s="680"/>
      <c r="D2439" s="564" t="s">
        <v>2371</v>
      </c>
      <c r="E2439" s="66"/>
      <c r="F2439" s="705">
        <v>-1</v>
      </c>
      <c r="G2439" s="619">
        <v>0.9</v>
      </c>
      <c r="H2439" s="715">
        <v>0.5</v>
      </c>
      <c r="I2439" s="679"/>
      <c r="J2439" s="458">
        <f t="shared" si="41"/>
        <v>-0.45</v>
      </c>
      <c r="K2439" s="107"/>
      <c r="L2439" s="11"/>
    </row>
    <row r="2440" spans="3:12" x14ac:dyDescent="0.3">
      <c r="C2440" s="725" t="s">
        <v>2149</v>
      </c>
      <c r="D2440" s="117" t="s">
        <v>1771</v>
      </c>
      <c r="E2440" s="675" t="s">
        <v>128</v>
      </c>
      <c r="F2440" s="705">
        <v>1</v>
      </c>
      <c r="G2440" s="619">
        <v>15.4</v>
      </c>
      <c r="H2440" s="715">
        <v>3</v>
      </c>
      <c r="I2440" s="679"/>
      <c r="J2440" s="458">
        <f t="shared" si="41"/>
        <v>46.2</v>
      </c>
      <c r="K2440" s="107"/>
      <c r="L2440" s="11"/>
    </row>
    <row r="2441" spans="3:12" x14ac:dyDescent="0.3">
      <c r="C2441" s="680"/>
      <c r="D2441" s="564" t="s">
        <v>2297</v>
      </c>
      <c r="E2441" s="66"/>
      <c r="F2441" s="705">
        <v>-1</v>
      </c>
      <c r="G2441" s="619">
        <v>0.9</v>
      </c>
      <c r="H2441" s="715">
        <v>2</v>
      </c>
      <c r="I2441" s="679"/>
      <c r="J2441" s="458">
        <f t="shared" si="41"/>
        <v>-1.8</v>
      </c>
      <c r="K2441" s="107"/>
      <c r="L2441" s="11"/>
    </row>
    <row r="2442" spans="3:12" x14ac:dyDescent="0.3">
      <c r="C2442" s="680"/>
      <c r="D2442" s="564" t="s">
        <v>2297</v>
      </c>
      <c r="E2442" s="66"/>
      <c r="F2442" s="705">
        <v>-1</v>
      </c>
      <c r="G2442" s="619">
        <v>0.8</v>
      </c>
      <c r="H2442" s="715">
        <v>2</v>
      </c>
      <c r="I2442" s="679"/>
      <c r="J2442" s="458">
        <f t="shared" si="41"/>
        <v>-1.6</v>
      </c>
      <c r="K2442" s="107"/>
      <c r="L2442" s="11"/>
    </row>
    <row r="2443" spans="3:12" x14ac:dyDescent="0.3">
      <c r="C2443" s="680"/>
      <c r="D2443" s="564" t="s">
        <v>2439</v>
      </c>
      <c r="E2443" s="66"/>
      <c r="F2443" s="705">
        <v>-1</v>
      </c>
      <c r="G2443" s="619">
        <v>0.9</v>
      </c>
      <c r="H2443" s="715">
        <v>2</v>
      </c>
      <c r="I2443" s="679"/>
      <c r="J2443" s="458">
        <f t="shared" si="41"/>
        <v>-1.8</v>
      </c>
      <c r="K2443" s="107"/>
      <c r="L2443" s="11"/>
    </row>
    <row r="2444" spans="3:12" x14ac:dyDescent="0.3">
      <c r="C2444" s="680"/>
      <c r="D2444" s="564" t="s">
        <v>2371</v>
      </c>
      <c r="E2444" s="66"/>
      <c r="F2444" s="705">
        <v>-1</v>
      </c>
      <c r="G2444" s="619">
        <v>1.8</v>
      </c>
      <c r="H2444" s="715">
        <v>1.4</v>
      </c>
      <c r="I2444" s="679"/>
      <c r="J2444" s="458">
        <f t="shared" si="41"/>
        <v>-2.52</v>
      </c>
      <c r="K2444" s="107"/>
      <c r="L2444" s="11"/>
    </row>
    <row r="2445" spans="3:12" x14ac:dyDescent="0.3">
      <c r="C2445" s="725" t="s">
        <v>2192</v>
      </c>
      <c r="D2445" s="117" t="s">
        <v>213</v>
      </c>
      <c r="E2445" s="675" t="s">
        <v>121</v>
      </c>
      <c r="F2445" s="705">
        <v>1</v>
      </c>
      <c r="G2445" s="619">
        <v>8.1999999999999993</v>
      </c>
      <c r="H2445" s="715">
        <v>1.2</v>
      </c>
      <c r="I2445" s="679"/>
      <c r="J2445" s="458">
        <f t="shared" si="41"/>
        <v>9.8399999999999981</v>
      </c>
      <c r="K2445" s="107"/>
      <c r="L2445" s="11"/>
    </row>
    <row r="2446" spans="3:12" x14ac:dyDescent="0.3">
      <c r="C2446" s="680"/>
      <c r="D2446" s="564" t="s">
        <v>2297</v>
      </c>
      <c r="E2446" s="66"/>
      <c r="F2446" s="705">
        <v>-1</v>
      </c>
      <c r="G2446" s="619">
        <v>0.8</v>
      </c>
      <c r="H2446" s="715">
        <v>0.2</v>
      </c>
      <c r="I2446" s="679"/>
      <c r="J2446" s="458">
        <f t="shared" si="41"/>
        <v>-0.16000000000000003</v>
      </c>
      <c r="K2446" s="107"/>
      <c r="L2446" s="11"/>
    </row>
    <row r="2447" spans="3:12" x14ac:dyDescent="0.3">
      <c r="C2447" s="680"/>
      <c r="D2447" s="564" t="s">
        <v>2371</v>
      </c>
      <c r="E2447" s="66"/>
      <c r="F2447" s="705">
        <v>-1</v>
      </c>
      <c r="G2447" s="619">
        <v>0.6</v>
      </c>
      <c r="H2447" s="715">
        <v>0.5</v>
      </c>
      <c r="I2447" s="679"/>
      <c r="J2447" s="458">
        <f t="shared" si="41"/>
        <v>-0.3</v>
      </c>
      <c r="K2447" s="107"/>
      <c r="L2447" s="11"/>
    </row>
    <row r="2448" spans="3:12" x14ac:dyDescent="0.3">
      <c r="C2448" s="725" t="s">
        <v>2191</v>
      </c>
      <c r="D2448" s="117" t="s">
        <v>2441</v>
      </c>
      <c r="E2448" s="675" t="s">
        <v>120</v>
      </c>
      <c r="F2448" s="705">
        <v>1</v>
      </c>
      <c r="G2448" s="619">
        <v>7.1</v>
      </c>
      <c r="H2448" s="715">
        <v>1.8</v>
      </c>
      <c r="I2448" s="679"/>
      <c r="J2448" s="458">
        <f t="shared" si="41"/>
        <v>12.78</v>
      </c>
      <c r="K2448" s="107"/>
      <c r="L2448" s="11"/>
    </row>
    <row r="2449" spans="3:12" x14ac:dyDescent="0.3">
      <c r="C2449" s="680"/>
      <c r="D2449" s="564" t="s">
        <v>2297</v>
      </c>
      <c r="E2449" s="66"/>
      <c r="F2449" s="705">
        <v>-1</v>
      </c>
      <c r="G2449" s="619">
        <v>0.8</v>
      </c>
      <c r="H2449" s="715">
        <v>0.8</v>
      </c>
      <c r="I2449" s="679"/>
      <c r="J2449" s="458">
        <f t="shared" si="41"/>
        <v>-0.64000000000000012</v>
      </c>
      <c r="K2449" s="107"/>
      <c r="L2449" s="11"/>
    </row>
    <row r="2450" spans="3:12" x14ac:dyDescent="0.3">
      <c r="C2450" s="680"/>
      <c r="D2450" s="564" t="s">
        <v>2371</v>
      </c>
      <c r="E2450" s="66"/>
      <c r="F2450" s="705">
        <v>-1</v>
      </c>
      <c r="G2450" s="619">
        <v>0.6</v>
      </c>
      <c r="H2450" s="715">
        <v>0.5</v>
      </c>
      <c r="I2450" s="679"/>
      <c r="J2450" s="458">
        <f t="shared" si="41"/>
        <v>-0.3</v>
      </c>
      <c r="K2450" s="107"/>
      <c r="L2450" s="11"/>
    </row>
    <row r="2451" spans="3:12" x14ac:dyDescent="0.3">
      <c r="C2451" s="681" t="s">
        <v>1776</v>
      </c>
      <c r="D2451" s="117" t="s">
        <v>1777</v>
      </c>
      <c r="E2451" s="675" t="s">
        <v>128</v>
      </c>
      <c r="F2451" s="618">
        <v>1</v>
      </c>
      <c r="G2451" s="619">
        <v>19.850000000000001</v>
      </c>
      <c r="H2451" s="715">
        <v>3</v>
      </c>
      <c r="I2451" s="715"/>
      <c r="J2451" s="458">
        <f t="shared" si="41"/>
        <v>59.550000000000004</v>
      </c>
      <c r="K2451" s="100"/>
      <c r="L2451" s="31"/>
    </row>
    <row r="2452" spans="3:12" x14ac:dyDescent="0.3">
      <c r="C2452" s="680"/>
      <c r="D2452" s="564" t="s">
        <v>2297</v>
      </c>
      <c r="E2452" s="66"/>
      <c r="F2452" s="705">
        <v>-1</v>
      </c>
      <c r="G2452" s="619">
        <v>1</v>
      </c>
      <c r="H2452" s="715">
        <v>2</v>
      </c>
      <c r="I2452" s="679"/>
      <c r="J2452" s="458">
        <f t="shared" si="41"/>
        <v>-2</v>
      </c>
      <c r="K2452" s="107"/>
      <c r="L2452" s="11"/>
    </row>
    <row r="2453" spans="3:12" x14ac:dyDescent="0.3">
      <c r="C2453" s="680"/>
      <c r="D2453" s="564" t="s">
        <v>2297</v>
      </c>
      <c r="E2453" s="66"/>
      <c r="F2453" s="705">
        <v>-2</v>
      </c>
      <c r="G2453" s="619">
        <v>0.9</v>
      </c>
      <c r="H2453" s="715">
        <v>2</v>
      </c>
      <c r="I2453" s="679"/>
      <c r="J2453" s="458">
        <f t="shared" si="41"/>
        <v>-3.6</v>
      </c>
      <c r="K2453" s="107"/>
      <c r="L2453" s="11"/>
    </row>
    <row r="2454" spans="3:12" x14ac:dyDescent="0.3">
      <c r="C2454" s="680"/>
      <c r="D2454" s="564" t="s">
        <v>2297</v>
      </c>
      <c r="E2454" s="66"/>
      <c r="F2454" s="705">
        <v>-1</v>
      </c>
      <c r="G2454" s="619">
        <v>0.8</v>
      </c>
      <c r="H2454" s="715">
        <v>2</v>
      </c>
      <c r="I2454" s="679"/>
      <c r="J2454" s="458">
        <f t="shared" si="41"/>
        <v>-1.6</v>
      </c>
      <c r="K2454" s="107"/>
      <c r="L2454" s="11"/>
    </row>
    <row r="2455" spans="3:12" x14ac:dyDescent="0.3">
      <c r="C2455" s="680"/>
      <c r="D2455" s="564" t="s">
        <v>2371</v>
      </c>
      <c r="E2455" s="66"/>
      <c r="F2455" s="705">
        <v>-1</v>
      </c>
      <c r="G2455" s="619">
        <v>2.4</v>
      </c>
      <c r="H2455" s="715">
        <v>1.4</v>
      </c>
      <c r="I2455" s="679"/>
      <c r="J2455" s="458">
        <f t="shared" si="41"/>
        <v>-3.36</v>
      </c>
      <c r="K2455" s="107"/>
      <c r="L2455" s="11"/>
    </row>
    <row r="2456" spans="3:12" x14ac:dyDescent="0.3">
      <c r="C2456" s="725" t="s">
        <v>2289</v>
      </c>
      <c r="D2456" s="117" t="s">
        <v>2288</v>
      </c>
      <c r="E2456" s="675" t="s">
        <v>787</v>
      </c>
      <c r="F2456" s="705">
        <v>1</v>
      </c>
      <c r="G2456" s="619">
        <v>11.45</v>
      </c>
      <c r="H2456" s="715">
        <v>1.87</v>
      </c>
      <c r="I2456" s="679"/>
      <c r="J2456" s="458">
        <f t="shared" si="41"/>
        <v>21.4115</v>
      </c>
      <c r="K2456" s="107"/>
      <c r="L2456" s="11"/>
    </row>
    <row r="2457" spans="3:12" x14ac:dyDescent="0.3">
      <c r="C2457" s="725" t="s">
        <v>1752</v>
      </c>
      <c r="D2457" s="117" t="s">
        <v>1753</v>
      </c>
      <c r="E2457" s="675" t="s">
        <v>125</v>
      </c>
      <c r="F2457" s="705">
        <v>1</v>
      </c>
      <c r="G2457" s="619">
        <v>15.5</v>
      </c>
      <c r="H2457" s="715">
        <v>1.5</v>
      </c>
      <c r="I2457" s="679"/>
      <c r="J2457" s="458">
        <f t="shared" si="41"/>
        <v>23.25</v>
      </c>
      <c r="K2457" s="107"/>
      <c r="L2457" s="11"/>
    </row>
    <row r="2458" spans="3:12" x14ac:dyDescent="0.3">
      <c r="C2458" s="680"/>
      <c r="D2458" s="564" t="s">
        <v>2297</v>
      </c>
      <c r="E2458" s="66"/>
      <c r="F2458" s="705">
        <v>-2</v>
      </c>
      <c r="G2458" s="619">
        <v>1.2</v>
      </c>
      <c r="H2458" s="715">
        <v>0.5</v>
      </c>
      <c r="I2458" s="679"/>
      <c r="J2458" s="458">
        <f t="shared" si="41"/>
        <v>-1.2</v>
      </c>
      <c r="K2458" s="107"/>
      <c r="L2458" s="11"/>
    </row>
    <row r="2459" spans="3:12" x14ac:dyDescent="0.3">
      <c r="C2459" s="680"/>
      <c r="D2459" s="564" t="s">
        <v>2297</v>
      </c>
      <c r="E2459" s="66"/>
      <c r="F2459" s="705">
        <v>-1</v>
      </c>
      <c r="G2459" s="619">
        <v>1</v>
      </c>
      <c r="H2459" s="715">
        <v>0.5</v>
      </c>
      <c r="I2459" s="679"/>
      <c r="J2459" s="458">
        <f t="shared" si="41"/>
        <v>-0.5</v>
      </c>
      <c r="K2459" s="107"/>
      <c r="L2459" s="11"/>
    </row>
    <row r="2460" spans="3:12" x14ac:dyDescent="0.3">
      <c r="C2460" s="725" t="s">
        <v>1754</v>
      </c>
      <c r="D2460" s="117" t="s">
        <v>177</v>
      </c>
      <c r="E2460" s="675" t="s">
        <v>786</v>
      </c>
      <c r="F2460" s="705">
        <v>1</v>
      </c>
      <c r="G2460" s="619">
        <v>8.3000000000000007</v>
      </c>
      <c r="H2460" s="715">
        <v>1.6</v>
      </c>
      <c r="I2460" s="679"/>
      <c r="J2460" s="458">
        <f t="shared" si="41"/>
        <v>13.280000000000001</v>
      </c>
      <c r="K2460" s="107"/>
      <c r="L2460" s="11"/>
    </row>
    <row r="2461" spans="3:12" x14ac:dyDescent="0.3">
      <c r="C2461" s="680"/>
      <c r="D2461" s="564" t="s">
        <v>2297</v>
      </c>
      <c r="E2461" s="66"/>
      <c r="F2461" s="705">
        <v>-1</v>
      </c>
      <c r="G2461" s="619">
        <v>0.9</v>
      </c>
      <c r="H2461" s="715">
        <v>0.5</v>
      </c>
      <c r="I2461" s="679"/>
      <c r="J2461" s="458">
        <f t="shared" si="41"/>
        <v>-0.45</v>
      </c>
      <c r="K2461" s="107"/>
      <c r="L2461" s="11"/>
    </row>
    <row r="2462" spans="3:12" x14ac:dyDescent="0.3">
      <c r="C2462" s="680"/>
      <c r="D2462" s="564" t="s">
        <v>2371</v>
      </c>
      <c r="E2462" s="66"/>
      <c r="F2462" s="705">
        <v>-1</v>
      </c>
      <c r="G2462" s="619">
        <v>0.6</v>
      </c>
      <c r="H2462" s="715">
        <v>0.5</v>
      </c>
      <c r="I2462" s="679"/>
      <c r="J2462" s="458">
        <f t="shared" si="41"/>
        <v>-0.3</v>
      </c>
      <c r="K2462" s="107"/>
      <c r="L2462" s="11"/>
    </row>
    <row r="2463" spans="3:12" x14ac:dyDescent="0.3">
      <c r="C2463" s="725" t="s">
        <v>1756</v>
      </c>
      <c r="D2463" s="117" t="s">
        <v>1644</v>
      </c>
      <c r="E2463" s="675" t="s">
        <v>782</v>
      </c>
      <c r="F2463" s="705">
        <v>1</v>
      </c>
      <c r="G2463" s="619">
        <v>8.3000000000000007</v>
      </c>
      <c r="H2463" s="715">
        <v>1</v>
      </c>
      <c r="I2463" s="679"/>
      <c r="J2463" s="458">
        <f t="shared" si="41"/>
        <v>8.3000000000000007</v>
      </c>
      <c r="K2463" s="107"/>
      <c r="L2463" s="11"/>
    </row>
    <row r="2464" spans="3:12" x14ac:dyDescent="0.3">
      <c r="C2464" s="680"/>
      <c r="D2464" s="564" t="s">
        <v>2371</v>
      </c>
      <c r="E2464" s="66"/>
      <c r="F2464" s="705">
        <v>-1</v>
      </c>
      <c r="G2464" s="619">
        <v>0.6</v>
      </c>
      <c r="H2464" s="715">
        <v>0.5</v>
      </c>
      <c r="I2464" s="679"/>
      <c r="J2464" s="458">
        <f t="shared" si="41"/>
        <v>-0.3</v>
      </c>
      <c r="K2464" s="107"/>
      <c r="L2464" s="11"/>
    </row>
    <row r="2465" spans="3:12" x14ac:dyDescent="0.3">
      <c r="C2465" s="725" t="s">
        <v>1757</v>
      </c>
      <c r="D2465" s="117" t="s">
        <v>1758</v>
      </c>
      <c r="E2465" s="675" t="s">
        <v>125</v>
      </c>
      <c r="F2465" s="705">
        <v>1</v>
      </c>
      <c r="G2465" s="619">
        <v>6.6</v>
      </c>
      <c r="H2465" s="715">
        <v>1.5</v>
      </c>
      <c r="I2465" s="679"/>
      <c r="J2465" s="458">
        <f t="shared" si="41"/>
        <v>9.8999999999999986</v>
      </c>
      <c r="K2465" s="107"/>
      <c r="L2465" s="11"/>
    </row>
    <row r="2466" spans="3:12" x14ac:dyDescent="0.3">
      <c r="C2466" s="725" t="s">
        <v>1759</v>
      </c>
      <c r="D2466" s="117" t="s">
        <v>686</v>
      </c>
      <c r="E2466" s="675" t="s">
        <v>125</v>
      </c>
      <c r="F2466" s="705">
        <v>1</v>
      </c>
      <c r="G2466" s="619">
        <v>17.7</v>
      </c>
      <c r="H2466" s="715">
        <v>1.5</v>
      </c>
      <c r="I2466" s="679"/>
      <c r="J2466" s="458">
        <f t="shared" si="41"/>
        <v>26.549999999999997</v>
      </c>
      <c r="K2466" s="107"/>
      <c r="L2466" s="11"/>
    </row>
    <row r="2467" spans="3:12" x14ac:dyDescent="0.3">
      <c r="C2467" s="680"/>
      <c r="D2467" s="564" t="s">
        <v>2297</v>
      </c>
      <c r="E2467" s="66"/>
      <c r="F2467" s="705">
        <v>-1</v>
      </c>
      <c r="G2467" s="619">
        <v>1.2</v>
      </c>
      <c r="H2467" s="715">
        <v>0.5</v>
      </c>
      <c r="I2467" s="679"/>
      <c r="J2467" s="458">
        <f t="shared" si="41"/>
        <v>-0.6</v>
      </c>
      <c r="K2467" s="107"/>
      <c r="L2467" s="11"/>
    </row>
    <row r="2468" spans="3:12" x14ac:dyDescent="0.3">
      <c r="C2468" s="725" t="s">
        <v>1781</v>
      </c>
      <c r="D2468" s="117" t="s">
        <v>122</v>
      </c>
      <c r="E2468" s="675" t="s">
        <v>121</v>
      </c>
      <c r="F2468" s="705">
        <v>1</v>
      </c>
      <c r="G2468" s="619">
        <v>8.4499999999999993</v>
      </c>
      <c r="H2468" s="715">
        <v>1.2</v>
      </c>
      <c r="I2468" s="679"/>
      <c r="J2468" s="458">
        <f t="shared" si="41"/>
        <v>10.139999999999999</v>
      </c>
      <c r="K2468" s="107"/>
      <c r="L2468" s="11"/>
    </row>
    <row r="2469" spans="3:12" x14ac:dyDescent="0.3">
      <c r="C2469" s="680"/>
      <c r="D2469" s="564" t="s">
        <v>2297</v>
      </c>
      <c r="E2469" s="66"/>
      <c r="F2469" s="705">
        <v>-1</v>
      </c>
      <c r="G2469" s="619">
        <v>0.9</v>
      </c>
      <c r="H2469" s="715">
        <v>0.2</v>
      </c>
      <c r="I2469" s="679"/>
      <c r="J2469" s="458">
        <f t="shared" si="41"/>
        <v>-0.18000000000000002</v>
      </c>
      <c r="K2469" s="107"/>
      <c r="L2469" s="11"/>
    </row>
    <row r="2470" spans="3:12" x14ac:dyDescent="0.3">
      <c r="C2470" s="680"/>
      <c r="D2470" s="564" t="s">
        <v>2371</v>
      </c>
      <c r="E2470" s="66"/>
      <c r="F2470" s="705">
        <v>-1</v>
      </c>
      <c r="G2470" s="619">
        <v>0.6</v>
      </c>
      <c r="H2470" s="715">
        <v>0.5</v>
      </c>
      <c r="I2470" s="679"/>
      <c r="J2470" s="458">
        <f t="shared" si="41"/>
        <v>-0.3</v>
      </c>
      <c r="K2470" s="107"/>
      <c r="L2470" s="11"/>
    </row>
    <row r="2471" spans="3:12" x14ac:dyDescent="0.3">
      <c r="C2471" s="725" t="s">
        <v>1782</v>
      </c>
      <c r="D2471" s="117" t="s">
        <v>834</v>
      </c>
      <c r="E2471" s="675" t="s">
        <v>120</v>
      </c>
      <c r="F2471" s="705">
        <v>1</v>
      </c>
      <c r="G2471" s="619">
        <v>8.1</v>
      </c>
      <c r="H2471" s="715">
        <v>1.8</v>
      </c>
      <c r="I2471" s="679"/>
      <c r="J2471" s="458">
        <f t="shared" si="41"/>
        <v>14.58</v>
      </c>
      <c r="K2471" s="107"/>
      <c r="L2471" s="11"/>
    </row>
    <row r="2472" spans="3:12" x14ac:dyDescent="0.3">
      <c r="C2472" s="680"/>
      <c r="D2472" s="564" t="s">
        <v>2297</v>
      </c>
      <c r="E2472" s="66"/>
      <c r="F2472" s="705">
        <v>-1</v>
      </c>
      <c r="G2472" s="619">
        <v>0.8</v>
      </c>
      <c r="H2472" s="715">
        <v>0.8</v>
      </c>
      <c r="I2472" s="679"/>
      <c r="J2472" s="458">
        <f t="shared" si="41"/>
        <v>-0.64000000000000012</v>
      </c>
      <c r="K2472" s="107"/>
      <c r="L2472" s="11"/>
    </row>
    <row r="2473" spans="3:12" x14ac:dyDescent="0.3">
      <c r="C2473" s="680"/>
      <c r="D2473" s="564" t="s">
        <v>2371</v>
      </c>
      <c r="E2473" s="66"/>
      <c r="F2473" s="705">
        <v>-1</v>
      </c>
      <c r="G2473" s="619">
        <v>0.6</v>
      </c>
      <c r="H2473" s="715">
        <v>0.5</v>
      </c>
      <c r="I2473" s="679"/>
      <c r="J2473" s="458">
        <f t="shared" si="41"/>
        <v>-0.3</v>
      </c>
      <c r="K2473" s="107"/>
      <c r="L2473" s="11"/>
    </row>
    <row r="2474" spans="3:12" x14ac:dyDescent="0.3">
      <c r="C2474" s="725" t="s">
        <v>1779</v>
      </c>
      <c r="D2474" s="117" t="s">
        <v>2530</v>
      </c>
      <c r="E2474" s="675" t="s">
        <v>793</v>
      </c>
      <c r="F2474" s="705">
        <v>1</v>
      </c>
      <c r="G2474" s="619">
        <v>19.25</v>
      </c>
      <c r="H2474" s="715">
        <v>1</v>
      </c>
      <c r="I2474" s="679"/>
      <c r="J2474" s="458">
        <f t="shared" si="41"/>
        <v>19.25</v>
      </c>
      <c r="K2474" s="107"/>
      <c r="L2474" s="11"/>
    </row>
    <row r="2475" spans="3:12" x14ac:dyDescent="0.3">
      <c r="C2475" s="680"/>
      <c r="D2475" s="564" t="s">
        <v>2371</v>
      </c>
      <c r="E2475" s="66"/>
      <c r="F2475" s="705">
        <v>-1</v>
      </c>
      <c r="G2475" s="619">
        <v>1.8</v>
      </c>
      <c r="H2475" s="715">
        <v>0.5</v>
      </c>
      <c r="I2475" s="679"/>
      <c r="J2475" s="458">
        <f t="shared" si="41"/>
        <v>-0.9</v>
      </c>
      <c r="K2475" s="107"/>
      <c r="L2475" s="11"/>
    </row>
    <row r="2476" spans="3:12" x14ac:dyDescent="0.3">
      <c r="C2476" s="725" t="s">
        <v>1784</v>
      </c>
      <c r="D2476" s="117" t="s">
        <v>122</v>
      </c>
      <c r="E2476" s="675" t="s">
        <v>121</v>
      </c>
      <c r="F2476" s="705">
        <v>1</v>
      </c>
      <c r="G2476" s="619">
        <v>7.9</v>
      </c>
      <c r="H2476" s="715">
        <v>1.2</v>
      </c>
      <c r="I2476" s="679"/>
      <c r="J2476" s="458">
        <f t="shared" si="41"/>
        <v>9.48</v>
      </c>
      <c r="K2476" s="107"/>
      <c r="L2476" s="11"/>
    </row>
    <row r="2477" spans="3:12" x14ac:dyDescent="0.3">
      <c r="C2477" s="680"/>
      <c r="D2477" s="564" t="s">
        <v>2297</v>
      </c>
      <c r="E2477" s="66"/>
      <c r="F2477" s="705">
        <v>-1</v>
      </c>
      <c r="G2477" s="619">
        <v>0.9</v>
      </c>
      <c r="H2477" s="715">
        <v>0.2</v>
      </c>
      <c r="I2477" s="679"/>
      <c r="J2477" s="458">
        <f t="shared" si="41"/>
        <v>-0.18000000000000002</v>
      </c>
      <c r="K2477" s="107"/>
      <c r="L2477" s="11"/>
    </row>
    <row r="2478" spans="3:12" x14ac:dyDescent="0.3">
      <c r="C2478" s="725" t="s">
        <v>1783</v>
      </c>
      <c r="D2478" s="117" t="s">
        <v>2530</v>
      </c>
      <c r="E2478" s="675" t="s">
        <v>793</v>
      </c>
      <c r="F2478" s="705">
        <v>1</v>
      </c>
      <c r="G2478" s="619">
        <v>23.8</v>
      </c>
      <c r="H2478" s="715">
        <v>1.05</v>
      </c>
      <c r="I2478" s="679"/>
      <c r="J2478" s="458">
        <f t="shared" si="41"/>
        <v>24.990000000000002</v>
      </c>
      <c r="K2478" s="107"/>
      <c r="L2478" s="11"/>
    </row>
    <row r="2479" spans="3:12" x14ac:dyDescent="0.3">
      <c r="C2479" s="680"/>
      <c r="D2479" s="564" t="s">
        <v>2371</v>
      </c>
      <c r="E2479" s="66"/>
      <c r="F2479" s="705">
        <v>-1</v>
      </c>
      <c r="G2479" s="619">
        <v>1.8</v>
      </c>
      <c r="H2479" s="715">
        <v>0.5</v>
      </c>
      <c r="I2479" s="679"/>
      <c r="J2479" s="458">
        <f t="shared" si="41"/>
        <v>-0.9</v>
      </c>
      <c r="K2479" s="107"/>
      <c r="L2479" s="11"/>
    </row>
    <row r="2480" spans="3:12" x14ac:dyDescent="0.3">
      <c r="C2480" s="725" t="s">
        <v>1760</v>
      </c>
      <c r="D2480" s="117" t="s">
        <v>141</v>
      </c>
      <c r="E2480" s="675" t="s">
        <v>121</v>
      </c>
      <c r="F2480" s="705">
        <v>1</v>
      </c>
      <c r="G2480" s="619">
        <v>8</v>
      </c>
      <c r="H2480" s="715">
        <v>1.2</v>
      </c>
      <c r="I2480" s="679"/>
      <c r="J2480" s="458">
        <f t="shared" si="41"/>
        <v>9.6</v>
      </c>
      <c r="K2480" s="107"/>
      <c r="L2480" s="11"/>
    </row>
    <row r="2481" spans="3:12" x14ac:dyDescent="0.3">
      <c r="C2481" s="680"/>
      <c r="D2481" s="564" t="s">
        <v>2297</v>
      </c>
      <c r="E2481" s="66"/>
      <c r="F2481" s="705">
        <v>-1</v>
      </c>
      <c r="G2481" s="619">
        <v>0.9</v>
      </c>
      <c r="H2481" s="715">
        <v>0.2</v>
      </c>
      <c r="I2481" s="679"/>
      <c r="J2481" s="458">
        <f t="shared" si="41"/>
        <v>-0.18000000000000002</v>
      </c>
      <c r="K2481" s="107"/>
      <c r="L2481" s="11"/>
    </row>
    <row r="2482" spans="3:12" x14ac:dyDescent="0.3">
      <c r="C2482" s="680"/>
      <c r="D2482" s="564" t="s">
        <v>2371</v>
      </c>
      <c r="E2482" s="66"/>
      <c r="F2482" s="705">
        <v>-1</v>
      </c>
      <c r="G2482" s="619">
        <v>0.9</v>
      </c>
      <c r="H2482" s="715">
        <v>0.5</v>
      </c>
      <c r="I2482" s="679"/>
      <c r="J2482" s="458">
        <f t="shared" si="41"/>
        <v>-0.45</v>
      </c>
      <c r="K2482" s="107"/>
      <c r="L2482" s="11"/>
    </row>
    <row r="2483" spans="3:12" x14ac:dyDescent="0.3">
      <c r="C2483" s="725" t="s">
        <v>1761</v>
      </c>
      <c r="D2483" s="117" t="s">
        <v>130</v>
      </c>
      <c r="E2483" s="675" t="s">
        <v>121</v>
      </c>
      <c r="F2483" s="705">
        <v>1</v>
      </c>
      <c r="G2483" s="619">
        <v>8</v>
      </c>
      <c r="H2483" s="715">
        <v>1.2</v>
      </c>
      <c r="I2483" s="679"/>
      <c r="J2483" s="458">
        <f t="shared" si="41"/>
        <v>9.6</v>
      </c>
      <c r="K2483" s="107"/>
      <c r="L2483" s="11"/>
    </row>
    <row r="2484" spans="3:12" x14ac:dyDescent="0.3">
      <c r="C2484" s="680"/>
      <c r="D2484" s="564" t="s">
        <v>2297</v>
      </c>
      <c r="E2484" s="66"/>
      <c r="F2484" s="705">
        <v>-1</v>
      </c>
      <c r="G2484" s="619">
        <v>0.9</v>
      </c>
      <c r="H2484" s="715">
        <v>0.2</v>
      </c>
      <c r="I2484" s="679"/>
      <c r="J2484" s="458">
        <f t="shared" si="41"/>
        <v>-0.18000000000000002</v>
      </c>
      <c r="K2484" s="107"/>
      <c r="L2484" s="11"/>
    </row>
    <row r="2485" spans="3:12" x14ac:dyDescent="0.3">
      <c r="C2485" s="680"/>
      <c r="D2485" s="564" t="s">
        <v>2371</v>
      </c>
      <c r="E2485" s="66"/>
      <c r="F2485" s="705">
        <v>-1</v>
      </c>
      <c r="G2485" s="619">
        <v>0.9</v>
      </c>
      <c r="H2485" s="715">
        <v>0.5</v>
      </c>
      <c r="I2485" s="679"/>
      <c r="J2485" s="458">
        <f t="shared" si="41"/>
        <v>-0.45</v>
      </c>
      <c r="K2485" s="107"/>
      <c r="L2485" s="11"/>
    </row>
    <row r="2486" spans="3:12" x14ac:dyDescent="0.3">
      <c r="C2486" s="725" t="s">
        <v>1773</v>
      </c>
      <c r="D2486" s="117" t="s">
        <v>359</v>
      </c>
      <c r="E2486" s="675" t="s">
        <v>125</v>
      </c>
      <c r="F2486" s="705">
        <v>1</v>
      </c>
      <c r="G2486" s="619">
        <v>5.85</v>
      </c>
      <c r="H2486" s="715">
        <v>1.55</v>
      </c>
      <c r="I2486" s="679"/>
      <c r="J2486" s="458">
        <f t="shared" si="41"/>
        <v>9.067499999999999</v>
      </c>
      <c r="K2486" s="107"/>
      <c r="L2486" s="11"/>
    </row>
    <row r="2487" spans="3:12" x14ac:dyDescent="0.3">
      <c r="C2487" s="680"/>
      <c r="D2487" s="564" t="s">
        <v>2297</v>
      </c>
      <c r="E2487" s="66"/>
      <c r="F2487" s="705">
        <v>-1</v>
      </c>
      <c r="G2487" s="619">
        <v>0.9</v>
      </c>
      <c r="H2487" s="715">
        <v>0.5</v>
      </c>
      <c r="I2487" s="679"/>
      <c r="J2487" s="458">
        <f t="shared" si="41"/>
        <v>-0.45</v>
      </c>
      <c r="K2487" s="107"/>
      <c r="L2487" s="11"/>
    </row>
    <row r="2488" spans="3:12" x14ac:dyDescent="0.3">
      <c r="C2488" s="725" t="s">
        <v>2442</v>
      </c>
      <c r="D2488" s="117" t="s">
        <v>2272</v>
      </c>
      <c r="E2488" s="675" t="s">
        <v>125</v>
      </c>
      <c r="F2488" s="705">
        <v>1</v>
      </c>
      <c r="G2488" s="619">
        <v>2.7</v>
      </c>
      <c r="H2488" s="715">
        <v>1.55</v>
      </c>
      <c r="I2488" s="679"/>
      <c r="J2488" s="458">
        <f t="shared" si="41"/>
        <v>4.1850000000000005</v>
      </c>
      <c r="K2488" s="107"/>
      <c r="L2488" s="11"/>
    </row>
    <row r="2489" spans="3:12" x14ac:dyDescent="0.3">
      <c r="C2489" s="725" t="s">
        <v>1762</v>
      </c>
      <c r="D2489" s="117" t="s">
        <v>2531</v>
      </c>
      <c r="E2489" s="675" t="s">
        <v>793</v>
      </c>
      <c r="F2489" s="705">
        <v>1</v>
      </c>
      <c r="G2489" s="619">
        <v>21.7</v>
      </c>
      <c r="H2489" s="715">
        <v>1</v>
      </c>
      <c r="I2489" s="679"/>
      <c r="J2489" s="458">
        <f t="shared" si="41"/>
        <v>21.7</v>
      </c>
      <c r="K2489" s="107"/>
      <c r="L2489" s="11"/>
    </row>
    <row r="2490" spans="3:12" x14ac:dyDescent="0.3">
      <c r="C2490" s="680"/>
      <c r="D2490" s="564" t="s">
        <v>2371</v>
      </c>
      <c r="E2490" s="66"/>
      <c r="F2490" s="705">
        <v>-1</v>
      </c>
      <c r="G2490" s="619">
        <v>1.6</v>
      </c>
      <c r="H2490" s="715">
        <v>0.5</v>
      </c>
      <c r="I2490" s="679"/>
      <c r="J2490" s="458">
        <f t="shared" si="41"/>
        <v>-0.8</v>
      </c>
      <c r="K2490" s="107"/>
      <c r="L2490" s="11"/>
    </row>
    <row r="2491" spans="3:12" x14ac:dyDescent="0.3">
      <c r="C2491" s="725" t="s">
        <v>1765</v>
      </c>
      <c r="D2491" s="117" t="s">
        <v>122</v>
      </c>
      <c r="E2491" s="675" t="s">
        <v>121</v>
      </c>
      <c r="F2491" s="705">
        <v>1</v>
      </c>
      <c r="G2491" s="619">
        <v>8.9</v>
      </c>
      <c r="H2491" s="715">
        <v>1.2</v>
      </c>
      <c r="I2491" s="679"/>
      <c r="J2491" s="458">
        <f t="shared" si="41"/>
        <v>10.68</v>
      </c>
      <c r="K2491" s="107"/>
      <c r="L2491" s="11"/>
    </row>
    <row r="2492" spans="3:12" x14ac:dyDescent="0.3">
      <c r="C2492" s="680"/>
      <c r="D2492" s="564" t="s">
        <v>2297</v>
      </c>
      <c r="E2492" s="66"/>
      <c r="F2492" s="705">
        <v>-1</v>
      </c>
      <c r="G2492" s="619">
        <v>0.9</v>
      </c>
      <c r="H2492" s="715">
        <v>0.2</v>
      </c>
      <c r="I2492" s="679"/>
      <c r="J2492" s="458">
        <f t="shared" ref="J2492:J2555" si="42">PRODUCT(F2492:I2492)</f>
        <v>-0.18000000000000002</v>
      </c>
      <c r="K2492" s="107"/>
      <c r="L2492" s="11"/>
    </row>
    <row r="2493" spans="3:12" x14ac:dyDescent="0.3">
      <c r="C2493" s="680"/>
      <c r="D2493" s="564" t="s">
        <v>2371</v>
      </c>
      <c r="E2493" s="66"/>
      <c r="F2493" s="705">
        <v>-1</v>
      </c>
      <c r="G2493" s="619">
        <v>0.9</v>
      </c>
      <c r="H2493" s="715">
        <v>0.5</v>
      </c>
      <c r="I2493" s="679"/>
      <c r="J2493" s="458">
        <f t="shared" si="42"/>
        <v>-0.45</v>
      </c>
      <c r="K2493" s="107"/>
      <c r="L2493" s="11"/>
    </row>
    <row r="2494" spans="3:12" x14ac:dyDescent="0.3">
      <c r="C2494" s="725" t="s">
        <v>1766</v>
      </c>
      <c r="D2494" s="117" t="s">
        <v>122</v>
      </c>
      <c r="E2494" s="675" t="s">
        <v>121</v>
      </c>
      <c r="F2494" s="705">
        <v>1</v>
      </c>
      <c r="G2494" s="619">
        <v>8.9</v>
      </c>
      <c r="H2494" s="715">
        <v>1.2</v>
      </c>
      <c r="I2494" s="679"/>
      <c r="J2494" s="458">
        <f t="shared" si="42"/>
        <v>10.68</v>
      </c>
      <c r="K2494" s="107"/>
      <c r="L2494" s="11"/>
    </row>
    <row r="2495" spans="3:12" x14ac:dyDescent="0.3">
      <c r="C2495" s="680"/>
      <c r="D2495" s="564" t="s">
        <v>2297</v>
      </c>
      <c r="E2495" s="66"/>
      <c r="F2495" s="705">
        <v>-1</v>
      </c>
      <c r="G2495" s="619">
        <v>0.9</v>
      </c>
      <c r="H2495" s="715">
        <v>0.2</v>
      </c>
      <c r="I2495" s="679"/>
      <c r="J2495" s="458">
        <f t="shared" si="42"/>
        <v>-0.18000000000000002</v>
      </c>
      <c r="K2495" s="107"/>
      <c r="L2495" s="11"/>
    </row>
    <row r="2496" spans="3:12" x14ac:dyDescent="0.3">
      <c r="C2496" s="680"/>
      <c r="D2496" s="564" t="s">
        <v>2371</v>
      </c>
      <c r="E2496" s="66"/>
      <c r="F2496" s="705">
        <v>-1</v>
      </c>
      <c r="G2496" s="619">
        <v>0.9</v>
      </c>
      <c r="H2496" s="715">
        <v>0.5</v>
      </c>
      <c r="I2496" s="679"/>
      <c r="J2496" s="458">
        <f t="shared" si="42"/>
        <v>-0.45</v>
      </c>
      <c r="K2496" s="107"/>
      <c r="L2496" s="11"/>
    </row>
    <row r="2497" spans="3:12" x14ac:dyDescent="0.3">
      <c r="C2497" s="725" t="s">
        <v>1767</v>
      </c>
      <c r="D2497" s="117" t="s">
        <v>268</v>
      </c>
      <c r="E2497" s="675" t="s">
        <v>121</v>
      </c>
      <c r="F2497" s="705">
        <v>1</v>
      </c>
      <c r="G2497" s="619">
        <v>10.3</v>
      </c>
      <c r="H2497" s="715">
        <v>1.2</v>
      </c>
      <c r="I2497" s="679"/>
      <c r="J2497" s="458">
        <f t="shared" si="42"/>
        <v>12.360000000000001</v>
      </c>
      <c r="K2497" s="107"/>
      <c r="L2497" s="11"/>
    </row>
    <row r="2498" spans="3:12" x14ac:dyDescent="0.3">
      <c r="C2498" s="680"/>
      <c r="D2498" s="564" t="s">
        <v>2297</v>
      </c>
      <c r="E2498" s="66"/>
      <c r="F2498" s="705">
        <v>-1</v>
      </c>
      <c r="G2498" s="619">
        <v>1</v>
      </c>
      <c r="H2498" s="715">
        <v>0.2</v>
      </c>
      <c r="I2498" s="679"/>
      <c r="J2498" s="458">
        <f t="shared" si="42"/>
        <v>-0.2</v>
      </c>
      <c r="K2498" s="107"/>
      <c r="L2498" s="11"/>
    </row>
    <row r="2499" spans="3:12" x14ac:dyDescent="0.3">
      <c r="C2499" s="725" t="s">
        <v>2443</v>
      </c>
      <c r="D2499" s="117" t="s">
        <v>2444</v>
      </c>
      <c r="E2499" s="675" t="s">
        <v>125</v>
      </c>
      <c r="F2499" s="705">
        <v>1</v>
      </c>
      <c r="G2499" s="619">
        <v>34.32</v>
      </c>
      <c r="H2499" s="715">
        <v>1.5</v>
      </c>
      <c r="I2499" s="679"/>
      <c r="J2499" s="458">
        <f t="shared" si="42"/>
        <v>51.480000000000004</v>
      </c>
      <c r="K2499" s="107"/>
      <c r="L2499" s="11"/>
    </row>
    <row r="2500" spans="3:12" x14ac:dyDescent="0.3">
      <c r="C2500" s="680"/>
      <c r="D2500" s="564" t="s">
        <v>2297</v>
      </c>
      <c r="E2500" s="66"/>
      <c r="F2500" s="705">
        <v>-1</v>
      </c>
      <c r="G2500" s="619">
        <v>2.6</v>
      </c>
      <c r="H2500" s="715">
        <v>0.5</v>
      </c>
      <c r="I2500" s="679"/>
      <c r="J2500" s="458">
        <f t="shared" si="42"/>
        <v>-1.3</v>
      </c>
      <c r="K2500" s="107"/>
      <c r="L2500" s="11"/>
    </row>
    <row r="2501" spans="3:12" x14ac:dyDescent="0.3">
      <c r="C2501" s="680"/>
      <c r="D2501" s="564" t="s">
        <v>2297</v>
      </c>
      <c r="E2501" s="66"/>
      <c r="F2501" s="705">
        <v>-2</v>
      </c>
      <c r="G2501" s="619">
        <v>1.2</v>
      </c>
      <c r="H2501" s="715">
        <v>0.5</v>
      </c>
      <c r="I2501" s="679"/>
      <c r="J2501" s="458">
        <f t="shared" si="42"/>
        <v>-1.2</v>
      </c>
      <c r="K2501" s="107"/>
      <c r="L2501" s="11"/>
    </row>
    <row r="2502" spans="3:12" x14ac:dyDescent="0.3">
      <c r="C2502" s="680"/>
      <c r="D2502" s="564" t="s">
        <v>2297</v>
      </c>
      <c r="E2502" s="66"/>
      <c r="F2502" s="705">
        <v>-1</v>
      </c>
      <c r="G2502" s="619">
        <v>1</v>
      </c>
      <c r="H2502" s="715">
        <v>0.5</v>
      </c>
      <c r="I2502" s="679"/>
      <c r="J2502" s="458">
        <f t="shared" si="42"/>
        <v>-0.5</v>
      </c>
      <c r="K2502" s="107"/>
      <c r="L2502" s="11"/>
    </row>
    <row r="2503" spans="3:12" x14ac:dyDescent="0.3">
      <c r="C2503" s="680"/>
      <c r="D2503" s="564" t="s">
        <v>2297</v>
      </c>
      <c r="E2503" s="66"/>
      <c r="F2503" s="705">
        <v>-2</v>
      </c>
      <c r="G2503" s="619">
        <v>0.9</v>
      </c>
      <c r="H2503" s="715">
        <v>0.5</v>
      </c>
      <c r="I2503" s="679"/>
      <c r="J2503" s="458">
        <f t="shared" si="42"/>
        <v>-0.9</v>
      </c>
      <c r="K2503" s="107"/>
      <c r="L2503" s="11"/>
    </row>
    <row r="2504" spans="3:12" x14ac:dyDescent="0.3">
      <c r="C2504" s="725" t="s">
        <v>1787</v>
      </c>
      <c r="D2504" s="117" t="s">
        <v>2445</v>
      </c>
      <c r="E2504" s="675" t="s">
        <v>120</v>
      </c>
      <c r="F2504" s="705">
        <v>1</v>
      </c>
      <c r="G2504" s="619">
        <v>8.6999999999999993</v>
      </c>
      <c r="H2504" s="715">
        <v>1.8</v>
      </c>
      <c r="I2504" s="679"/>
      <c r="J2504" s="458">
        <f t="shared" si="42"/>
        <v>15.659999999999998</v>
      </c>
      <c r="K2504" s="107"/>
      <c r="L2504" s="11"/>
    </row>
    <row r="2505" spans="3:12" x14ac:dyDescent="0.3">
      <c r="C2505" s="680"/>
      <c r="D2505" s="564" t="s">
        <v>2297</v>
      </c>
      <c r="E2505" s="66"/>
      <c r="F2505" s="705">
        <v>-1</v>
      </c>
      <c r="G2505" s="619">
        <v>0.8</v>
      </c>
      <c r="H2505" s="715">
        <v>0.8</v>
      </c>
      <c r="I2505" s="679"/>
      <c r="J2505" s="458">
        <f t="shared" si="42"/>
        <v>-0.64000000000000012</v>
      </c>
      <c r="K2505" s="107"/>
      <c r="L2505" s="11"/>
    </row>
    <row r="2506" spans="3:12" x14ac:dyDescent="0.3">
      <c r="C2506" s="680"/>
      <c r="D2506" s="564" t="s">
        <v>2371</v>
      </c>
      <c r="E2506" s="66"/>
      <c r="F2506" s="705">
        <v>-1</v>
      </c>
      <c r="G2506" s="619">
        <v>0.6</v>
      </c>
      <c r="H2506" s="715">
        <v>0.5</v>
      </c>
      <c r="I2506" s="679"/>
      <c r="J2506" s="458">
        <f t="shared" si="42"/>
        <v>-0.3</v>
      </c>
      <c r="K2506" s="107"/>
      <c r="L2506" s="11"/>
    </row>
    <row r="2507" spans="3:12" x14ac:dyDescent="0.3">
      <c r="C2507" s="725" t="s">
        <v>1774</v>
      </c>
      <c r="D2507" s="117" t="s">
        <v>2446</v>
      </c>
      <c r="E2507" s="675" t="s">
        <v>120</v>
      </c>
      <c r="F2507" s="705">
        <v>1</v>
      </c>
      <c r="G2507" s="619">
        <v>6.6</v>
      </c>
      <c r="H2507" s="715">
        <v>1.8</v>
      </c>
      <c r="I2507" s="679"/>
      <c r="J2507" s="458">
        <f t="shared" si="42"/>
        <v>11.879999999999999</v>
      </c>
      <c r="K2507" s="107"/>
      <c r="L2507" s="11"/>
    </row>
    <row r="2508" spans="3:12" x14ac:dyDescent="0.3">
      <c r="C2508" s="680"/>
      <c r="D2508" s="564" t="s">
        <v>2297</v>
      </c>
      <c r="E2508" s="66"/>
      <c r="F2508" s="705">
        <v>-1</v>
      </c>
      <c r="G2508" s="619">
        <v>0.8</v>
      </c>
      <c r="H2508" s="715">
        <v>0.8</v>
      </c>
      <c r="I2508" s="679"/>
      <c r="J2508" s="458">
        <f t="shared" si="42"/>
        <v>-0.64000000000000012</v>
      </c>
      <c r="K2508" s="107"/>
      <c r="L2508" s="11"/>
    </row>
    <row r="2509" spans="3:12" x14ac:dyDescent="0.3">
      <c r="C2509" s="680"/>
      <c r="D2509" s="564" t="s">
        <v>2371</v>
      </c>
      <c r="E2509" s="66"/>
      <c r="F2509" s="705">
        <v>-1</v>
      </c>
      <c r="G2509" s="619">
        <v>0.6</v>
      </c>
      <c r="H2509" s="715">
        <v>0.5</v>
      </c>
      <c r="I2509" s="679"/>
      <c r="J2509" s="458">
        <f t="shared" si="42"/>
        <v>-0.3</v>
      </c>
      <c r="K2509" s="107"/>
      <c r="L2509" s="11"/>
    </row>
    <row r="2510" spans="3:12" x14ac:dyDescent="0.3">
      <c r="C2510" s="725" t="s">
        <v>1792</v>
      </c>
      <c r="D2510" s="117" t="s">
        <v>2447</v>
      </c>
      <c r="E2510" s="675" t="s">
        <v>125</v>
      </c>
      <c r="F2510" s="705">
        <v>1</v>
      </c>
      <c r="G2510" s="619">
        <v>20.9</v>
      </c>
      <c r="H2510" s="715">
        <v>1.5</v>
      </c>
      <c r="I2510" s="679"/>
      <c r="J2510" s="458">
        <f t="shared" si="42"/>
        <v>31.349999999999998</v>
      </c>
      <c r="K2510" s="107"/>
      <c r="L2510" s="11"/>
    </row>
    <row r="2511" spans="3:12" x14ac:dyDescent="0.3">
      <c r="C2511" s="680"/>
      <c r="D2511" s="564" t="s">
        <v>2297</v>
      </c>
      <c r="E2511" s="66"/>
      <c r="F2511" s="705">
        <v>-1</v>
      </c>
      <c r="G2511" s="619">
        <v>0.9</v>
      </c>
      <c r="H2511" s="715">
        <v>0.4</v>
      </c>
      <c r="I2511" s="679"/>
      <c r="J2511" s="458">
        <f t="shared" si="42"/>
        <v>-0.36000000000000004</v>
      </c>
      <c r="K2511" s="107"/>
      <c r="L2511" s="11"/>
    </row>
    <row r="2512" spans="3:12" x14ac:dyDescent="0.3">
      <c r="C2512" s="680"/>
      <c r="D2512" s="564" t="s">
        <v>2297</v>
      </c>
      <c r="E2512" s="66"/>
      <c r="F2512" s="705">
        <v>-2</v>
      </c>
      <c r="G2512" s="619">
        <v>0.8</v>
      </c>
      <c r="H2512" s="715">
        <v>0.5</v>
      </c>
      <c r="I2512" s="679"/>
      <c r="J2512" s="458">
        <f t="shared" si="42"/>
        <v>-0.8</v>
      </c>
      <c r="K2512" s="107"/>
      <c r="L2512" s="11"/>
    </row>
    <row r="2513" spans="3:12" x14ac:dyDescent="0.3">
      <c r="C2513" s="725"/>
      <c r="D2513" s="117" t="s">
        <v>2371</v>
      </c>
      <c r="E2513" s="675"/>
      <c r="F2513" s="705">
        <v>-1</v>
      </c>
      <c r="G2513" s="619">
        <v>2.1</v>
      </c>
      <c r="H2513" s="715">
        <v>1</v>
      </c>
      <c r="I2513" s="679"/>
      <c r="J2513" s="458">
        <f t="shared" si="42"/>
        <v>-2.1</v>
      </c>
      <c r="K2513" s="107"/>
      <c r="L2513" s="11"/>
    </row>
    <row r="2514" spans="3:12" x14ac:dyDescent="0.3">
      <c r="C2514" s="725"/>
      <c r="D2514" s="117" t="s">
        <v>2371</v>
      </c>
      <c r="E2514" s="675"/>
      <c r="F2514" s="705">
        <v>-1</v>
      </c>
      <c r="G2514" s="619">
        <v>3.15</v>
      </c>
      <c r="H2514" s="715">
        <v>1</v>
      </c>
      <c r="I2514" s="679"/>
      <c r="J2514" s="458">
        <f t="shared" si="42"/>
        <v>-3.15</v>
      </c>
      <c r="K2514" s="107"/>
      <c r="L2514" s="11"/>
    </row>
    <row r="2515" spans="3:12" x14ac:dyDescent="0.3">
      <c r="C2515" s="725" t="s">
        <v>1789</v>
      </c>
      <c r="D2515" s="117" t="s">
        <v>142</v>
      </c>
      <c r="E2515" s="675" t="s">
        <v>121</v>
      </c>
      <c r="F2515" s="705">
        <v>1</v>
      </c>
      <c r="G2515" s="619">
        <v>9.3000000000000007</v>
      </c>
      <c r="H2515" s="715">
        <v>1.2</v>
      </c>
      <c r="I2515" s="679"/>
      <c r="J2515" s="458">
        <f t="shared" si="42"/>
        <v>11.16</v>
      </c>
      <c r="K2515" s="107"/>
      <c r="L2515" s="11"/>
    </row>
    <row r="2516" spans="3:12" x14ac:dyDescent="0.3">
      <c r="C2516" s="680"/>
      <c r="D2516" s="564" t="s">
        <v>2297</v>
      </c>
      <c r="E2516" s="66"/>
      <c r="F2516" s="705">
        <v>-1</v>
      </c>
      <c r="G2516" s="619">
        <v>0.9</v>
      </c>
      <c r="H2516" s="715">
        <v>0.2</v>
      </c>
      <c r="I2516" s="679"/>
      <c r="J2516" s="458">
        <f t="shared" si="42"/>
        <v>-0.18000000000000002</v>
      </c>
      <c r="K2516" s="107"/>
      <c r="L2516" s="11"/>
    </row>
    <row r="2517" spans="3:12" x14ac:dyDescent="0.3">
      <c r="C2517" s="680"/>
      <c r="D2517" s="564" t="s">
        <v>2371</v>
      </c>
      <c r="E2517" s="66"/>
      <c r="F2517" s="705">
        <v>-1</v>
      </c>
      <c r="G2517" s="619">
        <v>1.2</v>
      </c>
      <c r="H2517" s="715">
        <v>0.5</v>
      </c>
      <c r="I2517" s="679"/>
      <c r="J2517" s="458">
        <f t="shared" si="42"/>
        <v>-0.6</v>
      </c>
      <c r="K2517" s="107"/>
      <c r="L2517" s="11"/>
    </row>
    <row r="2518" spans="3:12" x14ac:dyDescent="0.3">
      <c r="C2518" s="725" t="s">
        <v>1790</v>
      </c>
      <c r="D2518" s="117" t="s">
        <v>140</v>
      </c>
      <c r="E2518" s="675" t="s">
        <v>782</v>
      </c>
      <c r="F2518" s="705">
        <v>1</v>
      </c>
      <c r="G2518" s="619">
        <v>10.3</v>
      </c>
      <c r="H2518" s="715">
        <v>1</v>
      </c>
      <c r="I2518" s="679"/>
      <c r="J2518" s="458">
        <f t="shared" si="42"/>
        <v>10.3</v>
      </c>
      <c r="K2518" s="107"/>
      <c r="L2518" s="11"/>
    </row>
    <row r="2519" spans="3:12" x14ac:dyDescent="0.3">
      <c r="C2519" s="680"/>
      <c r="D2519" s="564" t="s">
        <v>2371</v>
      </c>
      <c r="E2519" s="66"/>
      <c r="F2519" s="705">
        <v>-1</v>
      </c>
      <c r="G2519" s="619">
        <v>1.8</v>
      </c>
      <c r="H2519" s="715">
        <v>0.5</v>
      </c>
      <c r="I2519" s="679"/>
      <c r="J2519" s="458">
        <f t="shared" si="42"/>
        <v>-0.9</v>
      </c>
      <c r="K2519" s="107"/>
      <c r="L2519" s="11"/>
    </row>
    <row r="2520" spans="3:12" x14ac:dyDescent="0.3">
      <c r="C2520" s="725" t="s">
        <v>1796</v>
      </c>
      <c r="D2520" s="117" t="s">
        <v>2449</v>
      </c>
      <c r="E2520" s="675" t="s">
        <v>125</v>
      </c>
      <c r="F2520" s="705">
        <v>1</v>
      </c>
      <c r="G2520" s="619">
        <v>23.1</v>
      </c>
      <c r="H2520" s="715">
        <v>1.5</v>
      </c>
      <c r="I2520" s="679"/>
      <c r="J2520" s="458">
        <f t="shared" si="42"/>
        <v>34.650000000000006</v>
      </c>
      <c r="K2520" s="107"/>
      <c r="L2520" s="11"/>
    </row>
    <row r="2521" spans="3:12" x14ac:dyDescent="0.3">
      <c r="C2521" s="680"/>
      <c r="D2521" s="564" t="s">
        <v>2297</v>
      </c>
      <c r="E2521" s="66"/>
      <c r="F2521" s="705">
        <v>-2</v>
      </c>
      <c r="G2521" s="619">
        <v>1.2</v>
      </c>
      <c r="H2521" s="715">
        <v>0.5</v>
      </c>
      <c r="I2521" s="679"/>
      <c r="J2521" s="458">
        <f t="shared" si="42"/>
        <v>-1.2</v>
      </c>
      <c r="K2521" s="107"/>
      <c r="L2521" s="11"/>
    </row>
    <row r="2522" spans="3:12" x14ac:dyDescent="0.3">
      <c r="C2522" s="725"/>
      <c r="D2522" s="117" t="s">
        <v>2371</v>
      </c>
      <c r="E2522" s="675"/>
      <c r="F2522" s="705">
        <v>-4</v>
      </c>
      <c r="G2522" s="619">
        <v>3.15</v>
      </c>
      <c r="H2522" s="715">
        <v>1</v>
      </c>
      <c r="I2522" s="679"/>
      <c r="J2522" s="458">
        <f t="shared" si="42"/>
        <v>-12.6</v>
      </c>
      <c r="K2522" s="107"/>
      <c r="L2522" s="11"/>
    </row>
    <row r="2523" spans="3:12" x14ac:dyDescent="0.3">
      <c r="C2523" s="728"/>
      <c r="D2523" s="728"/>
      <c r="E2523" s="728"/>
      <c r="F2523" s="728"/>
      <c r="G2523" s="728"/>
      <c r="H2523" s="728"/>
      <c r="I2523" s="728"/>
      <c r="J2523" s="458"/>
      <c r="K2523" s="728"/>
      <c r="L2523" s="728"/>
    </row>
    <row r="2524" spans="3:12" x14ac:dyDescent="0.3">
      <c r="C2524" s="680"/>
      <c r="D2524" s="690" t="s">
        <v>1798</v>
      </c>
      <c r="E2524" s="565"/>
      <c r="F2524" s="705"/>
      <c r="G2524" s="619"/>
      <c r="H2524" s="715"/>
      <c r="I2524" s="679"/>
      <c r="J2524" s="458"/>
      <c r="K2524" s="107"/>
      <c r="L2524" s="11"/>
    </row>
    <row r="2525" spans="3:12" x14ac:dyDescent="0.3">
      <c r="C2525" s="725" t="s">
        <v>1785</v>
      </c>
      <c r="D2525" s="117" t="s">
        <v>2530</v>
      </c>
      <c r="E2525" s="675" t="s">
        <v>793</v>
      </c>
      <c r="F2525" s="705">
        <v>1</v>
      </c>
      <c r="G2525" s="619">
        <v>24</v>
      </c>
      <c r="H2525" s="715">
        <v>1</v>
      </c>
      <c r="I2525" s="679"/>
      <c r="J2525" s="458">
        <f t="shared" si="42"/>
        <v>24</v>
      </c>
      <c r="K2525" s="107"/>
      <c r="L2525" s="11"/>
    </row>
    <row r="2526" spans="3:12" x14ac:dyDescent="0.3">
      <c r="C2526" s="680"/>
      <c r="D2526" s="564" t="s">
        <v>2371</v>
      </c>
      <c r="E2526" s="66"/>
      <c r="F2526" s="705">
        <v>-1</v>
      </c>
      <c r="G2526" s="619">
        <v>1.8</v>
      </c>
      <c r="H2526" s="715">
        <v>0.5</v>
      </c>
      <c r="I2526" s="679"/>
      <c r="J2526" s="458">
        <f t="shared" si="42"/>
        <v>-0.9</v>
      </c>
      <c r="K2526" s="107"/>
      <c r="L2526" s="11"/>
    </row>
    <row r="2527" spans="3:12" x14ac:dyDescent="0.3">
      <c r="C2527" s="725" t="s">
        <v>1786</v>
      </c>
      <c r="D2527" s="117" t="s">
        <v>122</v>
      </c>
      <c r="E2527" s="675" t="s">
        <v>121</v>
      </c>
      <c r="F2527" s="705">
        <v>1</v>
      </c>
      <c r="G2527" s="619">
        <v>8.1</v>
      </c>
      <c r="H2527" s="715">
        <v>1.2</v>
      </c>
      <c r="I2527" s="679"/>
      <c r="J2527" s="458">
        <f t="shared" si="42"/>
        <v>9.7199999999999989</v>
      </c>
      <c r="K2527" s="107"/>
      <c r="L2527" s="11"/>
    </row>
    <row r="2528" spans="3:12" x14ac:dyDescent="0.3">
      <c r="C2528" s="680"/>
      <c r="D2528" s="564" t="s">
        <v>2297</v>
      </c>
      <c r="E2528" s="66"/>
      <c r="F2528" s="705">
        <v>-1</v>
      </c>
      <c r="G2528" s="619">
        <v>0.9</v>
      </c>
      <c r="H2528" s="715">
        <v>0.2</v>
      </c>
      <c r="I2528" s="679"/>
      <c r="J2528" s="458">
        <f t="shared" si="42"/>
        <v>-0.18000000000000002</v>
      </c>
      <c r="K2528" s="107"/>
      <c r="L2528" s="11"/>
    </row>
    <row r="2529" spans="3:12" x14ac:dyDescent="0.3">
      <c r="C2529" s="725" t="s">
        <v>1803</v>
      </c>
      <c r="D2529" s="117" t="s">
        <v>176</v>
      </c>
      <c r="E2529" s="675" t="s">
        <v>128</v>
      </c>
      <c r="F2529" s="705">
        <v>1</v>
      </c>
      <c r="G2529" s="619">
        <v>17.8</v>
      </c>
      <c r="H2529" s="715">
        <v>3.05</v>
      </c>
      <c r="I2529" s="679"/>
      <c r="J2529" s="458">
        <f t="shared" si="42"/>
        <v>54.29</v>
      </c>
      <c r="K2529" s="107"/>
      <c r="L2529" s="11"/>
    </row>
    <row r="2530" spans="3:12" x14ac:dyDescent="0.3">
      <c r="C2530" s="680"/>
      <c r="D2530" s="564" t="s">
        <v>2297</v>
      </c>
      <c r="E2530" s="66"/>
      <c r="F2530" s="705">
        <v>-1</v>
      </c>
      <c r="G2530" s="619">
        <v>1</v>
      </c>
      <c r="H2530" s="715">
        <v>2.5</v>
      </c>
      <c r="I2530" s="679"/>
      <c r="J2530" s="458">
        <f t="shared" si="42"/>
        <v>-2.5</v>
      </c>
      <c r="K2530" s="107"/>
      <c r="L2530" s="11"/>
    </row>
    <row r="2531" spans="3:12" x14ac:dyDescent="0.3">
      <c r="C2531" s="680"/>
      <c r="D2531" s="564" t="s">
        <v>2371</v>
      </c>
      <c r="E2531" s="66"/>
      <c r="F2531" s="705">
        <v>-1</v>
      </c>
      <c r="G2531" s="619">
        <v>1.8</v>
      </c>
      <c r="H2531" s="715">
        <v>1.4</v>
      </c>
      <c r="I2531" s="679"/>
      <c r="J2531" s="458">
        <f t="shared" si="42"/>
        <v>-2.52</v>
      </c>
      <c r="K2531" s="107"/>
      <c r="L2531" s="11"/>
    </row>
    <row r="2532" spans="3:12" x14ac:dyDescent="0.3">
      <c r="C2532" s="725" t="s">
        <v>1804</v>
      </c>
      <c r="D2532" s="117" t="s">
        <v>204</v>
      </c>
      <c r="E2532" s="675" t="s">
        <v>125</v>
      </c>
      <c r="F2532" s="705">
        <v>1</v>
      </c>
      <c r="G2532" s="619">
        <v>12.8</v>
      </c>
      <c r="H2532" s="715">
        <v>1.55</v>
      </c>
      <c r="I2532" s="679"/>
      <c r="J2532" s="458">
        <f t="shared" si="42"/>
        <v>19.840000000000003</v>
      </c>
      <c r="K2532" s="107"/>
      <c r="L2532" s="11"/>
    </row>
    <row r="2533" spans="3:12" x14ac:dyDescent="0.3">
      <c r="C2533" s="680"/>
      <c r="D2533" s="564" t="s">
        <v>2297</v>
      </c>
      <c r="E2533" s="66"/>
      <c r="F2533" s="705">
        <v>-1</v>
      </c>
      <c r="G2533" s="619">
        <v>1.2</v>
      </c>
      <c r="H2533" s="715">
        <v>0.5</v>
      </c>
      <c r="I2533" s="679"/>
      <c r="J2533" s="458">
        <f t="shared" si="42"/>
        <v>-0.6</v>
      </c>
      <c r="K2533" s="107"/>
      <c r="L2533" s="11"/>
    </row>
    <row r="2534" spans="3:12" x14ac:dyDescent="0.3">
      <c r="C2534" s="680"/>
      <c r="D2534" s="564" t="s">
        <v>2371</v>
      </c>
      <c r="E2534" s="66"/>
      <c r="F2534" s="705">
        <v>-1</v>
      </c>
      <c r="G2534" s="619">
        <v>1.8</v>
      </c>
      <c r="H2534" s="715">
        <v>1</v>
      </c>
      <c r="I2534" s="679"/>
      <c r="J2534" s="458">
        <f t="shared" si="42"/>
        <v>-1.8</v>
      </c>
      <c r="K2534" s="107"/>
      <c r="L2534" s="11"/>
    </row>
    <row r="2535" spans="3:12" x14ac:dyDescent="0.3">
      <c r="C2535" s="725" t="s">
        <v>1805</v>
      </c>
      <c r="D2535" s="117" t="s">
        <v>159</v>
      </c>
      <c r="E2535" s="675" t="s">
        <v>128</v>
      </c>
      <c r="F2535" s="705">
        <v>1</v>
      </c>
      <c r="G2535" s="619">
        <v>13.7</v>
      </c>
      <c r="H2535" s="715">
        <v>3.05</v>
      </c>
      <c r="I2535" s="679"/>
      <c r="J2535" s="458">
        <f t="shared" si="42"/>
        <v>41.784999999999997</v>
      </c>
      <c r="K2535" s="107"/>
      <c r="L2535" s="11"/>
    </row>
    <row r="2536" spans="3:12" x14ac:dyDescent="0.3">
      <c r="C2536" s="680"/>
      <c r="D2536" s="564" t="s">
        <v>2371</v>
      </c>
      <c r="E2536" s="66"/>
      <c r="F2536" s="705">
        <v>-1</v>
      </c>
      <c r="G2536" s="619">
        <v>2.4</v>
      </c>
      <c r="H2536" s="715">
        <v>1.4</v>
      </c>
      <c r="I2536" s="679"/>
      <c r="J2536" s="458">
        <f t="shared" si="42"/>
        <v>-3.36</v>
      </c>
      <c r="K2536" s="107"/>
      <c r="L2536" s="11"/>
    </row>
    <row r="2537" spans="3:12" x14ac:dyDescent="0.3">
      <c r="C2537" s="680"/>
      <c r="D2537" s="564" t="s">
        <v>2345</v>
      </c>
      <c r="E2537" s="66"/>
      <c r="F2537" s="705">
        <v>-1</v>
      </c>
      <c r="G2537" s="619">
        <v>3.5</v>
      </c>
      <c r="H2537" s="715">
        <v>2.5</v>
      </c>
      <c r="I2537" s="679"/>
      <c r="J2537" s="458">
        <f t="shared" si="42"/>
        <v>-8.75</v>
      </c>
      <c r="K2537" s="107"/>
      <c r="L2537" s="11"/>
    </row>
    <row r="2538" spans="3:12" x14ac:dyDescent="0.3">
      <c r="C2538" s="725" t="s">
        <v>1801</v>
      </c>
      <c r="D2538" s="117" t="s">
        <v>155</v>
      </c>
      <c r="E2538" s="675" t="s">
        <v>128</v>
      </c>
      <c r="F2538" s="705">
        <v>1</v>
      </c>
      <c r="G2538" s="619">
        <v>14.6</v>
      </c>
      <c r="H2538" s="715">
        <v>3</v>
      </c>
      <c r="I2538" s="679"/>
      <c r="J2538" s="458">
        <f t="shared" si="42"/>
        <v>43.8</v>
      </c>
      <c r="K2538" s="107"/>
      <c r="L2538" s="11"/>
    </row>
    <row r="2539" spans="3:12" x14ac:dyDescent="0.3">
      <c r="C2539" s="680"/>
      <c r="D2539" s="564" t="s">
        <v>2345</v>
      </c>
      <c r="E2539" s="66"/>
      <c r="F2539" s="705">
        <v>-1</v>
      </c>
      <c r="G2539" s="619">
        <v>3.5</v>
      </c>
      <c r="H2539" s="715">
        <v>2.5</v>
      </c>
      <c r="I2539" s="679"/>
      <c r="J2539" s="458">
        <f t="shared" si="42"/>
        <v>-8.75</v>
      </c>
      <c r="K2539" s="107"/>
      <c r="L2539" s="11"/>
    </row>
    <row r="2540" spans="3:12" x14ac:dyDescent="0.3">
      <c r="C2540" s="680"/>
      <c r="D2540" s="564" t="s">
        <v>2371</v>
      </c>
      <c r="E2540" s="66"/>
      <c r="F2540" s="705">
        <v>-1</v>
      </c>
      <c r="G2540" s="619">
        <v>1.8</v>
      </c>
      <c r="H2540" s="715">
        <v>1.4</v>
      </c>
      <c r="I2540" s="679"/>
      <c r="J2540" s="458">
        <f t="shared" si="42"/>
        <v>-2.52</v>
      </c>
      <c r="K2540" s="107"/>
      <c r="L2540" s="11"/>
    </row>
    <row r="2541" spans="3:12" x14ac:dyDescent="0.3">
      <c r="C2541" s="725" t="s">
        <v>1823</v>
      </c>
      <c r="D2541" s="117" t="s">
        <v>1824</v>
      </c>
      <c r="E2541" s="675" t="s">
        <v>125</v>
      </c>
      <c r="F2541" s="705">
        <v>1</v>
      </c>
      <c r="G2541" s="619">
        <v>21.95</v>
      </c>
      <c r="H2541" s="715">
        <v>1.5</v>
      </c>
      <c r="I2541" s="679"/>
      <c r="J2541" s="458">
        <f t="shared" si="42"/>
        <v>32.924999999999997</v>
      </c>
      <c r="K2541" s="107"/>
      <c r="L2541" s="11"/>
    </row>
    <row r="2542" spans="3:12" x14ac:dyDescent="0.3">
      <c r="C2542" s="680"/>
      <c r="D2542" s="564" t="s">
        <v>2297</v>
      </c>
      <c r="E2542" s="66"/>
      <c r="F2542" s="705">
        <v>-1</v>
      </c>
      <c r="G2542" s="619">
        <v>1.8</v>
      </c>
      <c r="H2542" s="715">
        <v>0.5</v>
      </c>
      <c r="I2542" s="679"/>
      <c r="J2542" s="458">
        <f t="shared" si="42"/>
        <v>-0.9</v>
      </c>
      <c r="K2542" s="107"/>
      <c r="L2542" s="11"/>
    </row>
    <row r="2543" spans="3:12" x14ac:dyDescent="0.3">
      <c r="C2543" s="680"/>
      <c r="D2543" s="564" t="s">
        <v>2297</v>
      </c>
      <c r="E2543" s="66"/>
      <c r="F2543" s="705">
        <v>-1</v>
      </c>
      <c r="G2543" s="619">
        <v>0.9</v>
      </c>
      <c r="H2543" s="715">
        <v>0.5</v>
      </c>
      <c r="I2543" s="679"/>
      <c r="J2543" s="458">
        <f t="shared" si="42"/>
        <v>-0.45</v>
      </c>
      <c r="K2543" s="107"/>
      <c r="L2543" s="11"/>
    </row>
    <row r="2544" spans="3:12" x14ac:dyDescent="0.3">
      <c r="C2544" s="680"/>
      <c r="D2544" s="564" t="s">
        <v>2371</v>
      </c>
      <c r="E2544" s="66"/>
      <c r="F2544" s="705">
        <v>-1</v>
      </c>
      <c r="G2544" s="619">
        <v>1.6</v>
      </c>
      <c r="H2544" s="715">
        <v>1</v>
      </c>
      <c r="I2544" s="679"/>
      <c r="J2544" s="458">
        <f t="shared" si="42"/>
        <v>-1.6</v>
      </c>
      <c r="K2544" s="107"/>
      <c r="L2544" s="11"/>
    </row>
    <row r="2545" spans="3:12" x14ac:dyDescent="0.3">
      <c r="C2545" s="677"/>
      <c r="D2545" s="1431" t="s">
        <v>2311</v>
      </c>
      <c r="E2545" s="66"/>
      <c r="F2545" s="705">
        <v>-1</v>
      </c>
      <c r="G2545" s="619">
        <v>0.7</v>
      </c>
      <c r="H2545" s="679">
        <v>0.05</v>
      </c>
      <c r="I2545" s="679"/>
      <c r="J2545" s="458">
        <f t="shared" si="42"/>
        <v>-3.4999999999999996E-2</v>
      </c>
      <c r="K2545" s="107"/>
      <c r="L2545" s="11"/>
    </row>
    <row r="2546" spans="3:12" x14ac:dyDescent="0.3">
      <c r="C2546" s="677"/>
      <c r="D2546" s="1431" t="s">
        <v>2302</v>
      </c>
      <c r="E2546" s="66"/>
      <c r="F2546" s="705">
        <v>-1</v>
      </c>
      <c r="G2546" s="619">
        <v>0.4</v>
      </c>
      <c r="H2546" s="679">
        <v>0.05</v>
      </c>
      <c r="I2546" s="679"/>
      <c r="J2546" s="458">
        <f t="shared" si="42"/>
        <v>-2.0000000000000004E-2</v>
      </c>
      <c r="K2546" s="107"/>
      <c r="L2546" s="11"/>
    </row>
    <row r="2547" spans="3:12" x14ac:dyDescent="0.3">
      <c r="C2547" s="725" t="s">
        <v>1799</v>
      </c>
      <c r="D2547" s="117" t="s">
        <v>1800</v>
      </c>
      <c r="E2547" s="675" t="s">
        <v>125</v>
      </c>
      <c r="F2547" s="705">
        <v>1</v>
      </c>
      <c r="G2547" s="619">
        <v>3.1</v>
      </c>
      <c r="H2547" s="715">
        <v>1.5</v>
      </c>
      <c r="I2547" s="679"/>
      <c r="J2547" s="458">
        <f t="shared" si="42"/>
        <v>4.6500000000000004</v>
      </c>
      <c r="K2547" s="107"/>
      <c r="L2547" s="11"/>
    </row>
    <row r="2548" spans="3:12" x14ac:dyDescent="0.3">
      <c r="C2548" s="680"/>
      <c r="D2548" s="564" t="s">
        <v>2297</v>
      </c>
      <c r="E2548" s="66"/>
      <c r="F2548" s="705">
        <v>-1</v>
      </c>
      <c r="G2548" s="619">
        <v>0.9</v>
      </c>
      <c r="H2548" s="715">
        <v>0.4</v>
      </c>
      <c r="I2548" s="679"/>
      <c r="J2548" s="458">
        <f t="shared" si="42"/>
        <v>-0.36000000000000004</v>
      </c>
      <c r="K2548" s="107"/>
      <c r="L2548" s="11"/>
    </row>
    <row r="2549" spans="3:12" x14ac:dyDescent="0.3">
      <c r="C2549" s="725" t="s">
        <v>2222</v>
      </c>
      <c r="D2549" s="117" t="s">
        <v>2450</v>
      </c>
      <c r="E2549" s="675" t="s">
        <v>121</v>
      </c>
      <c r="F2549" s="705">
        <v>1</v>
      </c>
      <c r="G2549" s="619">
        <v>14.5</v>
      </c>
      <c r="H2549" s="715">
        <v>1.2</v>
      </c>
      <c r="I2549" s="679"/>
      <c r="J2549" s="458">
        <f t="shared" si="42"/>
        <v>17.399999999999999</v>
      </c>
      <c r="K2549" s="107"/>
      <c r="L2549" s="11"/>
    </row>
    <row r="2550" spans="3:12" x14ac:dyDescent="0.3">
      <c r="C2550" s="680"/>
      <c r="D2550" s="564" t="s">
        <v>2297</v>
      </c>
      <c r="E2550" s="66"/>
      <c r="F2550" s="705">
        <v>-1</v>
      </c>
      <c r="G2550" s="619">
        <v>0.9</v>
      </c>
      <c r="H2550" s="715">
        <v>0.2</v>
      </c>
      <c r="I2550" s="679"/>
      <c r="J2550" s="458">
        <f t="shared" si="42"/>
        <v>-0.18000000000000002</v>
      </c>
      <c r="K2550" s="107"/>
      <c r="L2550" s="11"/>
    </row>
    <row r="2551" spans="3:12" x14ac:dyDescent="0.3">
      <c r="C2551" s="680"/>
      <c r="D2551" s="564" t="s">
        <v>2315</v>
      </c>
      <c r="E2551" s="66"/>
      <c r="F2551" s="705">
        <v>1</v>
      </c>
      <c r="G2551" s="619">
        <v>6.8</v>
      </c>
      <c r="H2551" s="715">
        <v>0.2</v>
      </c>
      <c r="I2551" s="679"/>
      <c r="J2551" s="458">
        <f t="shared" si="42"/>
        <v>1.36</v>
      </c>
      <c r="K2551" s="107"/>
      <c r="L2551" s="11"/>
    </row>
    <row r="2552" spans="3:12" x14ac:dyDescent="0.3">
      <c r="C2552" s="725" t="s">
        <v>1816</v>
      </c>
      <c r="D2552" s="117" t="s">
        <v>2451</v>
      </c>
      <c r="E2552" s="675" t="s">
        <v>121</v>
      </c>
      <c r="F2552" s="705">
        <v>1</v>
      </c>
      <c r="G2552" s="619">
        <v>13.3</v>
      </c>
      <c r="H2552" s="715">
        <v>1.2</v>
      </c>
      <c r="I2552" s="679"/>
      <c r="J2552" s="458">
        <f t="shared" si="42"/>
        <v>15.96</v>
      </c>
      <c r="K2552" s="107"/>
      <c r="L2552" s="11"/>
    </row>
    <row r="2553" spans="3:12" x14ac:dyDescent="0.3">
      <c r="C2553" s="680"/>
      <c r="D2553" s="564" t="s">
        <v>2297</v>
      </c>
      <c r="E2553" s="66"/>
      <c r="F2553" s="705">
        <v>-1</v>
      </c>
      <c r="G2553" s="619">
        <v>0.9</v>
      </c>
      <c r="H2553" s="715">
        <v>0.2</v>
      </c>
      <c r="I2553" s="679"/>
      <c r="J2553" s="458">
        <f t="shared" si="42"/>
        <v>-0.18000000000000002</v>
      </c>
      <c r="K2553" s="107"/>
      <c r="L2553" s="11"/>
    </row>
    <row r="2554" spans="3:12" x14ac:dyDescent="0.3">
      <c r="C2554" s="680"/>
      <c r="D2554" s="564" t="s">
        <v>2315</v>
      </c>
      <c r="E2554" s="66"/>
      <c r="F2554" s="705">
        <v>1</v>
      </c>
      <c r="G2554" s="619">
        <v>6.4</v>
      </c>
      <c r="H2554" s="715">
        <v>0.2</v>
      </c>
      <c r="I2554" s="679"/>
      <c r="J2554" s="458">
        <f t="shared" si="42"/>
        <v>1.2800000000000002</v>
      </c>
      <c r="K2554" s="107"/>
      <c r="L2554" s="11"/>
    </row>
    <row r="2555" spans="3:12" x14ac:dyDescent="0.3">
      <c r="C2555" s="680"/>
      <c r="D2555" s="564" t="s">
        <v>2371</v>
      </c>
      <c r="E2555" s="66"/>
      <c r="F2555" s="705">
        <v>-1</v>
      </c>
      <c r="G2555" s="619">
        <v>0.9</v>
      </c>
      <c r="H2555" s="715">
        <v>0.5</v>
      </c>
      <c r="I2555" s="679"/>
      <c r="J2555" s="458">
        <f t="shared" si="42"/>
        <v>-0.45</v>
      </c>
      <c r="K2555" s="107"/>
      <c r="L2555" s="11"/>
    </row>
    <row r="2556" spans="3:12" x14ac:dyDescent="0.3">
      <c r="C2556" s="725" t="s">
        <v>1819</v>
      </c>
      <c r="D2556" s="117" t="s">
        <v>122</v>
      </c>
      <c r="E2556" s="675" t="s">
        <v>121</v>
      </c>
      <c r="F2556" s="705">
        <v>1</v>
      </c>
      <c r="G2556" s="619">
        <v>8.4</v>
      </c>
      <c r="H2556" s="715">
        <v>1.2</v>
      </c>
      <c r="I2556" s="679"/>
      <c r="J2556" s="458">
        <f t="shared" ref="J2556:J2619" si="43">PRODUCT(F2556:I2556)</f>
        <v>10.08</v>
      </c>
      <c r="K2556" s="107"/>
      <c r="L2556" s="11"/>
    </row>
    <row r="2557" spans="3:12" x14ac:dyDescent="0.3">
      <c r="C2557" s="680"/>
      <c r="D2557" s="564" t="s">
        <v>2297</v>
      </c>
      <c r="E2557" s="66"/>
      <c r="F2557" s="705">
        <v>-1</v>
      </c>
      <c r="G2557" s="619">
        <v>0.9</v>
      </c>
      <c r="H2557" s="715">
        <v>0.2</v>
      </c>
      <c r="I2557" s="679"/>
      <c r="J2557" s="458">
        <f t="shared" si="43"/>
        <v>-0.18000000000000002</v>
      </c>
      <c r="K2557" s="107"/>
      <c r="L2557" s="11"/>
    </row>
    <row r="2558" spans="3:12" x14ac:dyDescent="0.3">
      <c r="C2558" s="680"/>
      <c r="D2558" s="564" t="s">
        <v>2371</v>
      </c>
      <c r="E2558" s="66"/>
      <c r="F2558" s="705">
        <v>-1</v>
      </c>
      <c r="G2558" s="619">
        <v>0.9</v>
      </c>
      <c r="H2558" s="715">
        <v>0.5</v>
      </c>
      <c r="I2558" s="679"/>
      <c r="J2558" s="458">
        <f t="shared" si="43"/>
        <v>-0.45</v>
      </c>
      <c r="K2558" s="107"/>
      <c r="L2558" s="11"/>
    </row>
    <row r="2559" spans="3:12" x14ac:dyDescent="0.3">
      <c r="C2559" s="725" t="s">
        <v>1820</v>
      </c>
      <c r="D2559" s="117" t="s">
        <v>686</v>
      </c>
      <c r="E2559" s="675" t="s">
        <v>125</v>
      </c>
      <c r="F2559" s="705">
        <v>1</v>
      </c>
      <c r="G2559" s="619">
        <v>16.5</v>
      </c>
      <c r="H2559" s="715">
        <v>1.5</v>
      </c>
      <c r="I2559" s="679"/>
      <c r="J2559" s="458">
        <f t="shared" si="43"/>
        <v>24.75</v>
      </c>
      <c r="K2559" s="107"/>
      <c r="L2559" s="11"/>
    </row>
    <row r="2560" spans="3:12" x14ac:dyDescent="0.3">
      <c r="C2560" s="680"/>
      <c r="D2560" s="564" t="s">
        <v>2297</v>
      </c>
      <c r="E2560" s="66"/>
      <c r="F2560" s="705">
        <v>-1</v>
      </c>
      <c r="G2560" s="619">
        <v>1.2</v>
      </c>
      <c r="H2560" s="715">
        <v>0.5</v>
      </c>
      <c r="I2560" s="679"/>
      <c r="J2560" s="458">
        <f t="shared" si="43"/>
        <v>-0.6</v>
      </c>
      <c r="K2560" s="107"/>
      <c r="L2560" s="11"/>
    </row>
    <row r="2561" spans="3:12" x14ac:dyDescent="0.3">
      <c r="C2561" s="725" t="s">
        <v>1821</v>
      </c>
      <c r="D2561" s="117" t="s">
        <v>1758</v>
      </c>
      <c r="E2561" s="675" t="s">
        <v>125</v>
      </c>
      <c r="F2561" s="705">
        <v>1</v>
      </c>
      <c r="G2561" s="619">
        <v>8.9</v>
      </c>
      <c r="H2561" s="715">
        <v>1.55</v>
      </c>
      <c r="I2561" s="679"/>
      <c r="J2561" s="458">
        <f t="shared" si="43"/>
        <v>13.795000000000002</v>
      </c>
      <c r="K2561" s="107"/>
      <c r="L2561" s="11"/>
    </row>
    <row r="2562" spans="3:12" x14ac:dyDescent="0.3">
      <c r="C2562" s="680"/>
      <c r="D2562" s="564" t="s">
        <v>2297</v>
      </c>
      <c r="E2562" s="66"/>
      <c r="F2562" s="705">
        <v>-1</v>
      </c>
      <c r="G2562" s="619">
        <v>1.2</v>
      </c>
      <c r="H2562" s="715">
        <v>0.5</v>
      </c>
      <c r="I2562" s="679"/>
      <c r="J2562" s="458">
        <f t="shared" si="43"/>
        <v>-0.6</v>
      </c>
      <c r="K2562" s="107"/>
      <c r="L2562" s="11"/>
    </row>
    <row r="2563" spans="3:12" x14ac:dyDescent="0.3">
      <c r="C2563" s="725" t="s">
        <v>1826</v>
      </c>
      <c r="D2563" s="117" t="s">
        <v>2532</v>
      </c>
      <c r="E2563" s="675" t="s">
        <v>793</v>
      </c>
      <c r="F2563" s="705">
        <v>1</v>
      </c>
      <c r="G2563" s="619">
        <v>19.05</v>
      </c>
      <c r="H2563" s="715">
        <v>1</v>
      </c>
      <c r="I2563" s="679"/>
      <c r="J2563" s="458">
        <f t="shared" si="43"/>
        <v>19.05</v>
      </c>
      <c r="K2563" s="107"/>
      <c r="L2563" s="11"/>
    </row>
    <row r="2564" spans="3:12" x14ac:dyDescent="0.3">
      <c r="C2564" s="680"/>
      <c r="D2564" s="564" t="s">
        <v>2371</v>
      </c>
      <c r="E2564" s="66"/>
      <c r="F2564" s="705">
        <v>-1</v>
      </c>
      <c r="G2564" s="619">
        <v>1.8</v>
      </c>
      <c r="H2564" s="715">
        <v>0.5</v>
      </c>
      <c r="I2564" s="679"/>
      <c r="J2564" s="458">
        <f t="shared" si="43"/>
        <v>-0.9</v>
      </c>
      <c r="K2564" s="107"/>
      <c r="L2564" s="11"/>
    </row>
    <row r="2565" spans="3:12" x14ac:dyDescent="0.3">
      <c r="C2565" s="725" t="s">
        <v>2214</v>
      </c>
      <c r="D2565" s="117" t="s">
        <v>122</v>
      </c>
      <c r="E2565" s="675" t="s">
        <v>121</v>
      </c>
      <c r="F2565" s="705">
        <v>1</v>
      </c>
      <c r="G2565" s="619">
        <v>8.3000000000000007</v>
      </c>
      <c r="H2565" s="715">
        <v>1.2</v>
      </c>
      <c r="I2565" s="679"/>
      <c r="J2565" s="458">
        <f t="shared" si="43"/>
        <v>9.9600000000000009</v>
      </c>
      <c r="K2565" s="107"/>
      <c r="L2565" s="11"/>
    </row>
    <row r="2566" spans="3:12" x14ac:dyDescent="0.3">
      <c r="C2566" s="680"/>
      <c r="D2566" s="564" t="s">
        <v>2297</v>
      </c>
      <c r="E2566" s="66"/>
      <c r="F2566" s="705">
        <v>-1</v>
      </c>
      <c r="G2566" s="619">
        <v>0.9</v>
      </c>
      <c r="H2566" s="715">
        <v>0.2</v>
      </c>
      <c r="I2566" s="679"/>
      <c r="J2566" s="458">
        <f t="shared" si="43"/>
        <v>-0.18000000000000002</v>
      </c>
      <c r="K2566" s="107"/>
      <c r="L2566" s="11"/>
    </row>
    <row r="2567" spans="3:12" x14ac:dyDescent="0.3">
      <c r="C2567" s="725" t="s">
        <v>2178</v>
      </c>
      <c r="D2567" s="117" t="s">
        <v>2532</v>
      </c>
      <c r="E2567" s="675" t="s">
        <v>793</v>
      </c>
      <c r="F2567" s="705">
        <v>1</v>
      </c>
      <c r="G2567" s="619">
        <v>25.2</v>
      </c>
      <c r="H2567" s="715">
        <v>1</v>
      </c>
      <c r="I2567" s="679"/>
      <c r="J2567" s="458">
        <f t="shared" si="43"/>
        <v>25.2</v>
      </c>
      <c r="K2567" s="107"/>
      <c r="L2567" s="11"/>
    </row>
    <row r="2568" spans="3:12" x14ac:dyDescent="0.3">
      <c r="C2568" s="680"/>
      <c r="D2568" s="564" t="s">
        <v>2371</v>
      </c>
      <c r="E2568" s="66"/>
      <c r="F2568" s="705">
        <v>-1</v>
      </c>
      <c r="G2568" s="619">
        <v>1.8</v>
      </c>
      <c r="H2568" s="715">
        <v>0.5</v>
      </c>
      <c r="I2568" s="679"/>
      <c r="J2568" s="458">
        <f t="shared" si="43"/>
        <v>-0.9</v>
      </c>
      <c r="K2568" s="107"/>
      <c r="L2568" s="11"/>
    </row>
    <row r="2569" spans="3:12" x14ac:dyDescent="0.3">
      <c r="C2569" s="725" t="s">
        <v>1829</v>
      </c>
      <c r="D2569" s="117" t="s">
        <v>1830</v>
      </c>
      <c r="E2569" s="675" t="s">
        <v>129</v>
      </c>
      <c r="F2569" s="705">
        <v>1</v>
      </c>
      <c r="G2569" s="619">
        <v>16.5</v>
      </c>
      <c r="H2569" s="715">
        <v>4.07</v>
      </c>
      <c r="I2569" s="679"/>
      <c r="J2569" s="458">
        <f t="shared" si="43"/>
        <v>67.155000000000001</v>
      </c>
      <c r="K2569" s="107"/>
      <c r="L2569" s="11"/>
    </row>
    <row r="2570" spans="3:12" x14ac:dyDescent="0.3">
      <c r="C2570" s="680"/>
      <c r="D2570" s="564" t="s">
        <v>2297</v>
      </c>
      <c r="E2570" s="66"/>
      <c r="F2570" s="705">
        <v>-1</v>
      </c>
      <c r="G2570" s="619">
        <v>1</v>
      </c>
      <c r="H2570" s="715">
        <v>2</v>
      </c>
      <c r="I2570" s="679"/>
      <c r="J2570" s="458">
        <f t="shared" si="43"/>
        <v>-2</v>
      </c>
      <c r="K2570" s="107"/>
      <c r="L2570" s="11"/>
    </row>
    <row r="2571" spans="3:12" x14ac:dyDescent="0.3">
      <c r="C2571" s="725" t="s">
        <v>1831</v>
      </c>
      <c r="D2571" s="117" t="s">
        <v>1832</v>
      </c>
      <c r="E2571" s="675" t="s">
        <v>129</v>
      </c>
      <c r="F2571" s="705">
        <v>1</v>
      </c>
      <c r="G2571" s="619">
        <v>13.1</v>
      </c>
      <c r="H2571" s="715">
        <v>4.07</v>
      </c>
      <c r="I2571" s="679"/>
      <c r="J2571" s="458">
        <f t="shared" si="43"/>
        <v>53.317</v>
      </c>
      <c r="K2571" s="107"/>
      <c r="L2571" s="11"/>
    </row>
    <row r="2572" spans="3:12" x14ac:dyDescent="0.3">
      <c r="C2572" s="680"/>
      <c r="D2572" s="564" t="s">
        <v>2297</v>
      </c>
      <c r="E2572" s="66"/>
      <c r="F2572" s="705">
        <v>-1</v>
      </c>
      <c r="G2572" s="619">
        <v>1</v>
      </c>
      <c r="H2572" s="715">
        <v>2</v>
      </c>
      <c r="I2572" s="679"/>
      <c r="J2572" s="458">
        <f t="shared" si="43"/>
        <v>-2</v>
      </c>
      <c r="K2572" s="107"/>
      <c r="L2572" s="11"/>
    </row>
    <row r="2573" spans="3:12" x14ac:dyDescent="0.3">
      <c r="C2573" s="725" t="s">
        <v>1835</v>
      </c>
      <c r="D2573" s="117" t="s">
        <v>1753</v>
      </c>
      <c r="E2573" s="675" t="s">
        <v>125</v>
      </c>
      <c r="F2573" s="705">
        <v>1</v>
      </c>
      <c r="G2573" s="619">
        <v>8.35</v>
      </c>
      <c r="H2573" s="715">
        <v>1.5</v>
      </c>
      <c r="I2573" s="679"/>
      <c r="J2573" s="458">
        <f t="shared" si="43"/>
        <v>12.524999999999999</v>
      </c>
      <c r="K2573" s="107"/>
      <c r="L2573" s="11"/>
    </row>
    <row r="2574" spans="3:12" x14ac:dyDescent="0.3">
      <c r="C2574" s="725" t="s">
        <v>1768</v>
      </c>
      <c r="D2574" s="117" t="s">
        <v>2452</v>
      </c>
      <c r="E2574" s="675" t="s">
        <v>125</v>
      </c>
      <c r="F2574" s="705">
        <v>1</v>
      </c>
      <c r="G2574" s="619">
        <v>143.15</v>
      </c>
      <c r="H2574" s="715">
        <v>1.5</v>
      </c>
      <c r="I2574" s="679"/>
      <c r="J2574" s="458">
        <f t="shared" si="43"/>
        <v>214.72500000000002</v>
      </c>
      <c r="K2574" s="107"/>
      <c r="L2574" s="11"/>
    </row>
    <row r="2575" spans="3:12" x14ac:dyDescent="0.3">
      <c r="C2575" s="680"/>
      <c r="D2575" s="564" t="s">
        <v>2297</v>
      </c>
      <c r="E2575" s="66"/>
      <c r="F2575" s="705">
        <v>-1</v>
      </c>
      <c r="G2575" s="619">
        <v>1.8</v>
      </c>
      <c r="H2575" s="715">
        <v>0.5</v>
      </c>
      <c r="I2575" s="679"/>
      <c r="J2575" s="458">
        <f t="shared" si="43"/>
        <v>-0.9</v>
      </c>
      <c r="K2575" s="107"/>
      <c r="L2575" s="11"/>
    </row>
    <row r="2576" spans="3:12" x14ac:dyDescent="0.3">
      <c r="C2576" s="680"/>
      <c r="D2576" s="564" t="s">
        <v>2297</v>
      </c>
      <c r="E2576" s="66"/>
      <c r="F2576" s="705">
        <v>-10</v>
      </c>
      <c r="G2576" s="619">
        <v>1.2</v>
      </c>
      <c r="H2576" s="715">
        <v>0.5</v>
      </c>
      <c r="I2576" s="679"/>
      <c r="J2576" s="458">
        <f t="shared" si="43"/>
        <v>-6</v>
      </c>
      <c r="K2576" s="107"/>
      <c r="L2576" s="11"/>
    </row>
    <row r="2577" spans="3:12" x14ac:dyDescent="0.3">
      <c r="C2577" s="680"/>
      <c r="D2577" s="564" t="s">
        <v>2297</v>
      </c>
      <c r="E2577" s="66"/>
      <c r="F2577" s="705">
        <v>-4</v>
      </c>
      <c r="G2577" s="619">
        <v>1</v>
      </c>
      <c r="H2577" s="715">
        <v>0.5</v>
      </c>
      <c r="I2577" s="679"/>
      <c r="J2577" s="458">
        <f t="shared" si="43"/>
        <v>-2</v>
      </c>
      <c r="K2577" s="107"/>
      <c r="L2577" s="11"/>
    </row>
    <row r="2578" spans="3:12" x14ac:dyDescent="0.3">
      <c r="C2578" s="680"/>
      <c r="D2578" s="564" t="s">
        <v>2297</v>
      </c>
      <c r="E2578" s="66"/>
      <c r="F2578" s="705">
        <v>-16</v>
      </c>
      <c r="G2578" s="619">
        <v>0.9</v>
      </c>
      <c r="H2578" s="715">
        <v>0.5</v>
      </c>
      <c r="I2578" s="679"/>
      <c r="J2578" s="458">
        <f t="shared" si="43"/>
        <v>-7.2</v>
      </c>
      <c r="K2578" s="107"/>
      <c r="L2578" s="11"/>
    </row>
    <row r="2579" spans="3:12" x14ac:dyDescent="0.3">
      <c r="C2579" s="680"/>
      <c r="D2579" s="564" t="s">
        <v>2297</v>
      </c>
      <c r="E2579" s="66"/>
      <c r="F2579" s="705">
        <v>-1</v>
      </c>
      <c r="G2579" s="619">
        <v>0.8</v>
      </c>
      <c r="H2579" s="715">
        <v>0.5</v>
      </c>
      <c r="I2579" s="679"/>
      <c r="J2579" s="458">
        <f t="shared" si="43"/>
        <v>-0.4</v>
      </c>
      <c r="K2579" s="107"/>
      <c r="L2579" s="11"/>
    </row>
    <row r="2580" spans="3:12" x14ac:dyDescent="0.3">
      <c r="C2580" s="680"/>
      <c r="D2580" s="117" t="s">
        <v>2371</v>
      </c>
      <c r="E2580" s="66"/>
      <c r="F2580" s="705">
        <v>-2</v>
      </c>
      <c r="G2580" s="619">
        <v>1.8</v>
      </c>
      <c r="H2580" s="715">
        <v>1</v>
      </c>
      <c r="I2580" s="679"/>
      <c r="J2580" s="458">
        <f t="shared" si="43"/>
        <v>-3.6</v>
      </c>
      <c r="K2580" s="107"/>
      <c r="L2580" s="11"/>
    </row>
    <row r="2581" spans="3:12" x14ac:dyDescent="0.3">
      <c r="C2581" s="725"/>
      <c r="D2581" s="117" t="s">
        <v>2371</v>
      </c>
      <c r="E2581" s="675"/>
      <c r="F2581" s="705">
        <v>-3</v>
      </c>
      <c r="G2581" s="619">
        <v>2.4</v>
      </c>
      <c r="H2581" s="715">
        <v>1</v>
      </c>
      <c r="I2581" s="679"/>
      <c r="J2581" s="458">
        <f t="shared" si="43"/>
        <v>-7.1999999999999993</v>
      </c>
      <c r="K2581" s="107"/>
      <c r="L2581" s="11"/>
    </row>
    <row r="2582" spans="3:12" x14ac:dyDescent="0.3">
      <c r="C2582" s="725"/>
      <c r="D2582" s="117" t="s">
        <v>2345</v>
      </c>
      <c r="E2582" s="675"/>
      <c r="F2582" s="705">
        <v>-2</v>
      </c>
      <c r="G2582" s="619">
        <v>3.5</v>
      </c>
      <c r="H2582" s="715">
        <v>1</v>
      </c>
      <c r="I2582" s="679"/>
      <c r="J2582" s="458">
        <f t="shared" si="43"/>
        <v>-7</v>
      </c>
      <c r="K2582" s="107"/>
      <c r="L2582" s="11"/>
    </row>
    <row r="2583" spans="3:12" x14ac:dyDescent="0.3">
      <c r="C2583" s="677"/>
      <c r="D2583" s="1431" t="s">
        <v>2311</v>
      </c>
      <c r="E2583" s="66"/>
      <c r="F2583" s="705">
        <v>-2</v>
      </c>
      <c r="G2583" s="619">
        <v>0.7</v>
      </c>
      <c r="H2583" s="679">
        <v>0.05</v>
      </c>
      <c r="I2583" s="679"/>
      <c r="J2583" s="458">
        <f t="shared" si="43"/>
        <v>-6.9999999999999993E-2</v>
      </c>
      <c r="K2583" s="107"/>
      <c r="L2583" s="11"/>
    </row>
    <row r="2584" spans="3:12" x14ac:dyDescent="0.3">
      <c r="C2584" s="677"/>
      <c r="D2584" s="1431" t="s">
        <v>2302</v>
      </c>
      <c r="E2584" s="66"/>
      <c r="F2584" s="705">
        <v>-1</v>
      </c>
      <c r="G2584" s="619">
        <v>0.4</v>
      </c>
      <c r="H2584" s="679">
        <v>0.05</v>
      </c>
      <c r="I2584" s="679"/>
      <c r="J2584" s="458">
        <f t="shared" si="43"/>
        <v>-2.0000000000000004E-2</v>
      </c>
      <c r="K2584" s="107"/>
      <c r="L2584" s="11"/>
    </row>
    <row r="2585" spans="3:12" x14ac:dyDescent="0.3">
      <c r="C2585" s="725" t="s">
        <v>1794</v>
      </c>
      <c r="D2585" s="117" t="s">
        <v>1795</v>
      </c>
      <c r="E2585" s="675" t="s">
        <v>128</v>
      </c>
      <c r="F2585" s="705">
        <v>1</v>
      </c>
      <c r="G2585" s="619">
        <v>14.7</v>
      </c>
      <c r="H2585" s="715">
        <v>3.05</v>
      </c>
      <c r="I2585" s="679"/>
      <c r="J2585" s="458">
        <f t="shared" si="43"/>
        <v>44.834999999999994</v>
      </c>
      <c r="K2585" s="107"/>
      <c r="L2585" s="11"/>
    </row>
    <row r="2586" spans="3:12" x14ac:dyDescent="0.3">
      <c r="C2586" s="680"/>
      <c r="D2586" s="564" t="s">
        <v>2297</v>
      </c>
      <c r="E2586" s="66"/>
      <c r="F2586" s="705">
        <v>-1</v>
      </c>
      <c r="G2586" s="619">
        <v>0.9</v>
      </c>
      <c r="H2586" s="715">
        <v>2</v>
      </c>
      <c r="I2586" s="679"/>
      <c r="J2586" s="458">
        <f t="shared" si="43"/>
        <v>-1.8</v>
      </c>
      <c r="K2586" s="107"/>
      <c r="L2586" s="11"/>
    </row>
    <row r="2587" spans="3:12" x14ac:dyDescent="0.3">
      <c r="C2587" s="725"/>
      <c r="D2587" s="117" t="s">
        <v>2371</v>
      </c>
      <c r="E2587" s="675"/>
      <c r="F2587" s="705">
        <v>-1</v>
      </c>
      <c r="G2587" s="619">
        <v>1.8</v>
      </c>
      <c r="H2587" s="715">
        <v>1.4</v>
      </c>
      <c r="I2587" s="679"/>
      <c r="J2587" s="458">
        <f t="shared" si="43"/>
        <v>-2.52</v>
      </c>
      <c r="K2587" s="107"/>
      <c r="L2587" s="11"/>
    </row>
    <row r="2588" spans="3:12" x14ac:dyDescent="0.3">
      <c r="C2588" s="725" t="s">
        <v>1808</v>
      </c>
      <c r="D2588" s="117" t="s">
        <v>1809</v>
      </c>
      <c r="E2588" s="675" t="s">
        <v>128</v>
      </c>
      <c r="F2588" s="705">
        <v>1</v>
      </c>
      <c r="G2588" s="619">
        <v>14.8</v>
      </c>
      <c r="H2588" s="715">
        <v>3.05</v>
      </c>
      <c r="I2588" s="679"/>
      <c r="J2588" s="458">
        <f t="shared" si="43"/>
        <v>45.14</v>
      </c>
      <c r="K2588" s="107"/>
      <c r="L2588" s="11"/>
    </row>
    <row r="2589" spans="3:12" x14ac:dyDescent="0.3">
      <c r="C2589" s="680"/>
      <c r="D2589" s="564" t="s">
        <v>2297</v>
      </c>
      <c r="E2589" s="66"/>
      <c r="F2589" s="705">
        <v>-1</v>
      </c>
      <c r="G2589" s="619">
        <v>0.9</v>
      </c>
      <c r="H2589" s="715">
        <v>2</v>
      </c>
      <c r="I2589" s="679"/>
      <c r="J2589" s="458">
        <f t="shared" si="43"/>
        <v>-1.8</v>
      </c>
      <c r="K2589" s="107"/>
      <c r="L2589" s="11"/>
    </row>
    <row r="2590" spans="3:12" x14ac:dyDescent="0.3">
      <c r="C2590" s="680"/>
      <c r="D2590" s="117" t="s">
        <v>2371</v>
      </c>
      <c r="E2590" s="66"/>
      <c r="F2590" s="705">
        <v>-1</v>
      </c>
      <c r="G2590" s="619">
        <v>1.6</v>
      </c>
      <c r="H2590" s="715">
        <v>1.4</v>
      </c>
      <c r="I2590" s="679"/>
      <c r="J2590" s="458">
        <f t="shared" si="43"/>
        <v>-2.2399999999999998</v>
      </c>
      <c r="K2590" s="107"/>
      <c r="L2590" s="11"/>
    </row>
    <row r="2591" spans="3:12" x14ac:dyDescent="0.3">
      <c r="C2591" s="725" t="s">
        <v>1806</v>
      </c>
      <c r="D2591" s="117" t="s">
        <v>1807</v>
      </c>
      <c r="E2591" s="675" t="s">
        <v>128</v>
      </c>
      <c r="F2591" s="705">
        <v>1</v>
      </c>
      <c r="G2591" s="619">
        <v>14.5</v>
      </c>
      <c r="H2591" s="715">
        <v>3</v>
      </c>
      <c r="I2591" s="679"/>
      <c r="J2591" s="458">
        <f t="shared" si="43"/>
        <v>43.5</v>
      </c>
      <c r="K2591" s="107"/>
      <c r="L2591" s="11"/>
    </row>
    <row r="2592" spans="3:12" x14ac:dyDescent="0.3">
      <c r="C2592" s="680"/>
      <c r="D2592" s="564" t="s">
        <v>2297</v>
      </c>
      <c r="E2592" s="66"/>
      <c r="F2592" s="705">
        <v>-1</v>
      </c>
      <c r="G2592" s="619">
        <v>1</v>
      </c>
      <c r="H2592" s="715">
        <v>2</v>
      </c>
      <c r="I2592" s="679"/>
      <c r="J2592" s="458">
        <f t="shared" si="43"/>
        <v>-2</v>
      </c>
      <c r="K2592" s="107"/>
      <c r="L2592" s="11"/>
    </row>
    <row r="2593" spans="3:12" x14ac:dyDescent="0.3">
      <c r="C2593" s="680"/>
      <c r="D2593" s="117" t="s">
        <v>2371</v>
      </c>
      <c r="E2593" s="66"/>
      <c r="F2593" s="705">
        <v>-1</v>
      </c>
      <c r="G2593" s="619">
        <v>1.8</v>
      </c>
      <c r="H2593" s="715">
        <v>1.4</v>
      </c>
      <c r="I2593" s="679"/>
      <c r="J2593" s="458">
        <f t="shared" si="43"/>
        <v>-2.52</v>
      </c>
      <c r="K2593" s="107"/>
      <c r="L2593" s="11"/>
    </row>
    <row r="2594" spans="3:12" x14ac:dyDescent="0.3">
      <c r="C2594" s="725" t="s">
        <v>2218</v>
      </c>
      <c r="D2594" s="117" t="s">
        <v>140</v>
      </c>
      <c r="E2594" s="675" t="s">
        <v>782</v>
      </c>
      <c r="F2594" s="705">
        <v>1</v>
      </c>
      <c r="G2594" s="619">
        <v>12.1</v>
      </c>
      <c r="H2594" s="715">
        <v>1</v>
      </c>
      <c r="I2594" s="679"/>
      <c r="J2594" s="458">
        <f t="shared" si="43"/>
        <v>12.1</v>
      </c>
      <c r="K2594" s="107"/>
      <c r="L2594" s="11"/>
    </row>
    <row r="2595" spans="3:12" x14ac:dyDescent="0.3">
      <c r="C2595" s="680"/>
      <c r="D2595" s="564" t="s">
        <v>2371</v>
      </c>
      <c r="E2595" s="66"/>
      <c r="F2595" s="705">
        <v>-1</v>
      </c>
      <c r="G2595" s="619">
        <v>0.9</v>
      </c>
      <c r="H2595" s="715">
        <v>0.5</v>
      </c>
      <c r="I2595" s="679"/>
      <c r="J2595" s="458">
        <f t="shared" si="43"/>
        <v>-0.45</v>
      </c>
      <c r="K2595" s="107"/>
      <c r="L2595" s="11"/>
    </row>
    <row r="2596" spans="3:12" x14ac:dyDescent="0.3">
      <c r="C2596" s="725" t="s">
        <v>1811</v>
      </c>
      <c r="D2596" s="117" t="s">
        <v>177</v>
      </c>
      <c r="E2596" s="675" t="s">
        <v>786</v>
      </c>
      <c r="F2596" s="705">
        <v>1</v>
      </c>
      <c r="G2596" s="619">
        <v>8.8000000000000007</v>
      </c>
      <c r="H2596" s="715">
        <v>1.6</v>
      </c>
      <c r="I2596" s="679"/>
      <c r="J2596" s="458">
        <f t="shared" si="43"/>
        <v>14.080000000000002</v>
      </c>
      <c r="K2596" s="107"/>
      <c r="L2596" s="11"/>
    </row>
    <row r="2597" spans="3:12" x14ac:dyDescent="0.3">
      <c r="C2597" s="680"/>
      <c r="D2597" s="564" t="s">
        <v>2297</v>
      </c>
      <c r="E2597" s="66"/>
      <c r="F2597" s="705">
        <v>-1</v>
      </c>
      <c r="G2597" s="619">
        <v>0.9</v>
      </c>
      <c r="H2597" s="715">
        <v>0.5</v>
      </c>
      <c r="I2597" s="679"/>
      <c r="J2597" s="458">
        <f t="shared" si="43"/>
        <v>-0.45</v>
      </c>
      <c r="K2597" s="107"/>
      <c r="L2597" s="11"/>
    </row>
    <row r="2598" spans="3:12" x14ac:dyDescent="0.3">
      <c r="C2598" s="680"/>
      <c r="D2598" s="117" t="s">
        <v>2371</v>
      </c>
      <c r="E2598" s="66"/>
      <c r="F2598" s="705">
        <v>-1</v>
      </c>
      <c r="G2598" s="619">
        <v>0.9</v>
      </c>
      <c r="H2598" s="715">
        <v>0.5</v>
      </c>
      <c r="I2598" s="679"/>
      <c r="J2598" s="458">
        <f t="shared" si="43"/>
        <v>-0.45</v>
      </c>
      <c r="K2598" s="107"/>
      <c r="L2598" s="11"/>
    </row>
    <row r="2599" spans="3:12" x14ac:dyDescent="0.3">
      <c r="C2599" s="680"/>
      <c r="D2599" s="117" t="s">
        <v>2315</v>
      </c>
      <c r="E2599" s="66"/>
      <c r="F2599" s="705">
        <v>1</v>
      </c>
      <c r="G2599" s="619">
        <v>1.35</v>
      </c>
      <c r="H2599" s="715">
        <v>0.5</v>
      </c>
      <c r="I2599" s="679"/>
      <c r="J2599" s="458">
        <f t="shared" si="43"/>
        <v>0.67500000000000004</v>
      </c>
      <c r="K2599" s="107"/>
      <c r="L2599" s="11"/>
    </row>
    <row r="2600" spans="3:12" x14ac:dyDescent="0.3">
      <c r="C2600" s="725" t="s">
        <v>1812</v>
      </c>
      <c r="D2600" s="117" t="s">
        <v>268</v>
      </c>
      <c r="E2600" s="675" t="s">
        <v>121</v>
      </c>
      <c r="F2600" s="705">
        <v>1</v>
      </c>
      <c r="G2600" s="619">
        <v>11.7</v>
      </c>
      <c r="H2600" s="715">
        <v>1.2</v>
      </c>
      <c r="I2600" s="679"/>
      <c r="J2600" s="458">
        <f t="shared" si="43"/>
        <v>14.04</v>
      </c>
      <c r="K2600" s="107"/>
      <c r="L2600" s="11"/>
    </row>
    <row r="2601" spans="3:12" x14ac:dyDescent="0.3">
      <c r="C2601" s="680"/>
      <c r="D2601" s="564" t="s">
        <v>2297</v>
      </c>
      <c r="E2601" s="66"/>
      <c r="F2601" s="705">
        <v>-1</v>
      </c>
      <c r="G2601" s="619">
        <v>1</v>
      </c>
      <c r="H2601" s="715">
        <v>0.2</v>
      </c>
      <c r="I2601" s="679"/>
      <c r="J2601" s="458">
        <f t="shared" si="43"/>
        <v>-0.2</v>
      </c>
      <c r="K2601" s="107"/>
      <c r="L2601" s="11"/>
    </row>
    <row r="2602" spans="3:12" x14ac:dyDescent="0.3">
      <c r="C2602" s="725" t="s">
        <v>1813</v>
      </c>
      <c r="D2602" s="117" t="s">
        <v>205</v>
      </c>
      <c r="E2602" s="675" t="s">
        <v>797</v>
      </c>
      <c r="F2602" s="705">
        <v>1</v>
      </c>
      <c r="G2602" s="619">
        <v>13.6</v>
      </c>
      <c r="H2602" s="715">
        <v>3.1</v>
      </c>
      <c r="I2602" s="679"/>
      <c r="J2602" s="458">
        <f t="shared" si="43"/>
        <v>42.16</v>
      </c>
      <c r="K2602" s="107"/>
      <c r="L2602" s="11"/>
    </row>
    <row r="2603" spans="3:12" x14ac:dyDescent="0.3">
      <c r="C2603" s="680"/>
      <c r="D2603" s="117" t="s">
        <v>2297</v>
      </c>
      <c r="E2603" s="66"/>
      <c r="F2603" s="705">
        <v>-1</v>
      </c>
      <c r="G2603" s="619">
        <v>1</v>
      </c>
      <c r="H2603" s="715">
        <v>2.1</v>
      </c>
      <c r="I2603" s="679"/>
      <c r="J2603" s="458">
        <f t="shared" si="43"/>
        <v>-2.1</v>
      </c>
      <c r="K2603" s="107"/>
      <c r="L2603" s="11"/>
    </row>
    <row r="2604" spans="3:12" x14ac:dyDescent="0.3">
      <c r="C2604" s="725" t="s">
        <v>2454</v>
      </c>
      <c r="D2604" s="117" t="s">
        <v>278</v>
      </c>
      <c r="E2604" s="675" t="s">
        <v>125</v>
      </c>
      <c r="F2604" s="705">
        <v>1</v>
      </c>
      <c r="G2604" s="619">
        <v>14.9</v>
      </c>
      <c r="H2604" s="715">
        <v>1.55</v>
      </c>
      <c r="I2604" s="679"/>
      <c r="J2604" s="458">
        <f t="shared" si="43"/>
        <v>23.095000000000002</v>
      </c>
      <c r="K2604" s="107"/>
      <c r="L2604" s="11"/>
    </row>
    <row r="2605" spans="3:12" x14ac:dyDescent="0.3">
      <c r="C2605" s="725"/>
      <c r="D2605" s="117" t="s">
        <v>2297</v>
      </c>
      <c r="E2605" s="675"/>
      <c r="F2605" s="705">
        <v>-1</v>
      </c>
      <c r="G2605" s="619">
        <v>1</v>
      </c>
      <c r="H2605" s="715">
        <v>1</v>
      </c>
      <c r="I2605" s="679"/>
      <c r="J2605" s="458">
        <f t="shared" si="43"/>
        <v>-1</v>
      </c>
      <c r="K2605" s="107"/>
      <c r="L2605" s="11"/>
    </row>
    <row r="2606" spans="3:12" x14ac:dyDescent="0.3">
      <c r="C2606" s="725"/>
      <c r="D2606" s="117" t="s">
        <v>2345</v>
      </c>
      <c r="E2606" s="675"/>
      <c r="F2606" s="705">
        <v>-1</v>
      </c>
      <c r="G2606" s="619">
        <v>2.87</v>
      </c>
      <c r="H2606" s="715">
        <v>1</v>
      </c>
      <c r="I2606" s="679"/>
      <c r="J2606" s="458">
        <f t="shared" si="43"/>
        <v>-2.87</v>
      </c>
      <c r="K2606" s="107"/>
      <c r="L2606" s="11"/>
    </row>
    <row r="2607" spans="3:12" x14ac:dyDescent="0.3">
      <c r="C2607" s="725"/>
      <c r="D2607" s="117" t="s">
        <v>2371</v>
      </c>
      <c r="E2607" s="675"/>
      <c r="F2607" s="705">
        <v>-1</v>
      </c>
      <c r="G2607" s="619">
        <v>1.6</v>
      </c>
      <c r="H2607" s="715">
        <v>1</v>
      </c>
      <c r="I2607" s="679"/>
      <c r="J2607" s="458">
        <f t="shared" si="43"/>
        <v>-1.6</v>
      </c>
      <c r="K2607" s="107"/>
      <c r="L2607" s="11"/>
    </row>
    <row r="2608" spans="3:12" x14ac:dyDescent="0.3">
      <c r="C2608" s="725" t="s">
        <v>1814</v>
      </c>
      <c r="D2608" s="117" t="s">
        <v>2533</v>
      </c>
      <c r="E2608" s="675" t="s">
        <v>793</v>
      </c>
      <c r="F2608" s="705">
        <v>1</v>
      </c>
      <c r="G2608" s="619">
        <v>14.8</v>
      </c>
      <c r="H2608" s="715">
        <v>1.05</v>
      </c>
      <c r="I2608" s="679"/>
      <c r="J2608" s="458">
        <f t="shared" si="43"/>
        <v>15.540000000000001</v>
      </c>
      <c r="K2608" s="107"/>
      <c r="L2608" s="11"/>
    </row>
    <row r="2609" spans="3:12" x14ac:dyDescent="0.3">
      <c r="C2609" s="680"/>
      <c r="D2609" s="117" t="s">
        <v>2371</v>
      </c>
      <c r="E2609" s="66"/>
      <c r="F2609" s="705">
        <v>-1</v>
      </c>
      <c r="G2609" s="619">
        <v>1.8</v>
      </c>
      <c r="H2609" s="715">
        <v>0.5</v>
      </c>
      <c r="I2609" s="679"/>
      <c r="J2609" s="458">
        <f t="shared" si="43"/>
        <v>-0.9</v>
      </c>
      <c r="K2609" s="107"/>
      <c r="L2609" s="11"/>
    </row>
    <row r="2610" spans="3:12" x14ac:dyDescent="0.3">
      <c r="C2610" s="725" t="s">
        <v>2457</v>
      </c>
      <c r="D2610" s="117" t="s">
        <v>2458</v>
      </c>
      <c r="E2610" s="675" t="s">
        <v>125</v>
      </c>
      <c r="F2610" s="705">
        <v>1</v>
      </c>
      <c r="G2610" s="619">
        <v>50</v>
      </c>
      <c r="H2610" s="715">
        <v>1.5</v>
      </c>
      <c r="I2610" s="679"/>
      <c r="J2610" s="458">
        <f t="shared" si="43"/>
        <v>75</v>
      </c>
      <c r="K2610" s="107"/>
      <c r="L2610" s="11"/>
    </row>
    <row r="2611" spans="3:12" x14ac:dyDescent="0.3">
      <c r="C2611" s="725"/>
      <c r="D2611" s="117" t="s">
        <v>2297</v>
      </c>
      <c r="E2611" s="675"/>
      <c r="F2611" s="705">
        <v>-1</v>
      </c>
      <c r="G2611" s="619">
        <v>2.6</v>
      </c>
      <c r="H2611" s="715">
        <v>0.5</v>
      </c>
      <c r="I2611" s="679"/>
      <c r="J2611" s="458">
        <f t="shared" si="43"/>
        <v>-1.3</v>
      </c>
      <c r="K2611" s="107"/>
      <c r="L2611" s="11"/>
    </row>
    <row r="2612" spans="3:12" x14ac:dyDescent="0.3">
      <c r="C2612" s="725"/>
      <c r="D2612" s="117" t="s">
        <v>2297</v>
      </c>
      <c r="E2612" s="675"/>
      <c r="F2612" s="705">
        <v>-8</v>
      </c>
      <c r="G2612" s="619">
        <v>1.2</v>
      </c>
      <c r="H2612" s="715">
        <v>0.5</v>
      </c>
      <c r="I2612" s="679"/>
      <c r="J2612" s="458">
        <f t="shared" si="43"/>
        <v>-4.8</v>
      </c>
      <c r="K2612" s="107"/>
      <c r="L2612" s="11"/>
    </row>
    <row r="2613" spans="3:12" x14ac:dyDescent="0.3">
      <c r="C2613" s="725"/>
      <c r="D2613" s="117" t="s">
        <v>2297</v>
      </c>
      <c r="E2613" s="675"/>
      <c r="F2613" s="705">
        <v>-3</v>
      </c>
      <c r="G2613" s="619">
        <v>1</v>
      </c>
      <c r="H2613" s="715">
        <v>0.5</v>
      </c>
      <c r="I2613" s="679"/>
      <c r="J2613" s="458">
        <f t="shared" si="43"/>
        <v>-1.5</v>
      </c>
      <c r="K2613" s="107"/>
      <c r="L2613" s="11"/>
    </row>
    <row r="2614" spans="3:12" x14ac:dyDescent="0.3">
      <c r="C2614" s="725"/>
      <c r="D2614" s="117" t="s">
        <v>2297</v>
      </c>
      <c r="E2614" s="675"/>
      <c r="F2614" s="705">
        <v>-2</v>
      </c>
      <c r="G2614" s="619">
        <v>0.9</v>
      </c>
      <c r="H2614" s="715">
        <v>0.5</v>
      </c>
      <c r="I2614" s="679"/>
      <c r="J2614" s="458">
        <f t="shared" si="43"/>
        <v>-0.9</v>
      </c>
      <c r="K2614" s="107"/>
      <c r="L2614" s="11"/>
    </row>
    <row r="2615" spans="3:12" x14ac:dyDescent="0.3">
      <c r="C2615" s="725"/>
      <c r="D2615" s="117" t="s">
        <v>2345</v>
      </c>
      <c r="E2615" s="675"/>
      <c r="F2615" s="705">
        <v>-1</v>
      </c>
      <c r="G2615" s="619">
        <v>2.85</v>
      </c>
      <c r="H2615" s="715">
        <v>1</v>
      </c>
      <c r="I2615" s="679"/>
      <c r="J2615" s="458">
        <f t="shared" si="43"/>
        <v>-2.85</v>
      </c>
      <c r="K2615" s="107"/>
      <c r="L2615" s="11"/>
    </row>
    <row r="2616" spans="3:12" x14ac:dyDescent="0.3">
      <c r="C2616" s="725"/>
      <c r="D2616" s="117" t="s">
        <v>2371</v>
      </c>
      <c r="E2616" s="675"/>
      <c r="F2616" s="705">
        <v>-1</v>
      </c>
      <c r="G2616" s="619">
        <v>1.5</v>
      </c>
      <c r="H2616" s="715">
        <v>0.5</v>
      </c>
      <c r="I2616" s="679"/>
      <c r="J2616" s="458">
        <f t="shared" si="43"/>
        <v>-0.75</v>
      </c>
      <c r="K2616" s="107"/>
      <c r="L2616" s="11"/>
    </row>
    <row r="2617" spans="3:12" x14ac:dyDescent="0.3">
      <c r="C2617" s="725" t="s">
        <v>2279</v>
      </c>
      <c r="D2617" s="117" t="s">
        <v>359</v>
      </c>
      <c r="E2617" s="675" t="s">
        <v>125</v>
      </c>
      <c r="F2617" s="705">
        <v>1</v>
      </c>
      <c r="G2617" s="619">
        <v>4.7</v>
      </c>
      <c r="H2617" s="715">
        <v>1.5</v>
      </c>
      <c r="I2617" s="679"/>
      <c r="J2617" s="458">
        <f t="shared" si="43"/>
        <v>7.0500000000000007</v>
      </c>
      <c r="K2617" s="107"/>
      <c r="L2617" s="11"/>
    </row>
    <row r="2618" spans="3:12" x14ac:dyDescent="0.3">
      <c r="C2618" s="725"/>
      <c r="D2618" s="117" t="s">
        <v>2297</v>
      </c>
      <c r="E2618" s="675"/>
      <c r="F2618" s="705">
        <v>-1</v>
      </c>
      <c r="G2618" s="619">
        <v>0.9</v>
      </c>
      <c r="H2618" s="715">
        <v>0.5</v>
      </c>
      <c r="I2618" s="679"/>
      <c r="J2618" s="458">
        <f t="shared" si="43"/>
        <v>-0.45</v>
      </c>
      <c r="K2618" s="107"/>
      <c r="L2618" s="11"/>
    </row>
    <row r="2619" spans="3:12" x14ac:dyDescent="0.3">
      <c r="C2619" s="725" t="s">
        <v>2460</v>
      </c>
      <c r="D2619" s="117" t="s">
        <v>2461</v>
      </c>
      <c r="E2619" s="675" t="s">
        <v>782</v>
      </c>
      <c r="F2619" s="705">
        <v>1</v>
      </c>
      <c r="G2619" s="619">
        <v>8.5</v>
      </c>
      <c r="H2619" s="715">
        <v>1</v>
      </c>
      <c r="I2619" s="679"/>
      <c r="J2619" s="458">
        <f t="shared" si="43"/>
        <v>8.5</v>
      </c>
      <c r="K2619" s="107"/>
      <c r="L2619" s="11"/>
    </row>
    <row r="2620" spans="3:12" x14ac:dyDescent="0.3">
      <c r="C2620" s="725" t="s">
        <v>1836</v>
      </c>
      <c r="D2620" s="117" t="s">
        <v>141</v>
      </c>
      <c r="E2620" s="675" t="s">
        <v>121</v>
      </c>
      <c r="F2620" s="705">
        <v>1</v>
      </c>
      <c r="G2620" s="619">
        <v>8</v>
      </c>
      <c r="H2620" s="715">
        <v>1.25</v>
      </c>
      <c r="I2620" s="679"/>
      <c r="J2620" s="458">
        <f t="shared" ref="J2620:J2683" si="44">PRODUCT(F2620:I2620)</f>
        <v>10</v>
      </c>
      <c r="K2620" s="107"/>
      <c r="L2620" s="11"/>
    </row>
    <row r="2621" spans="3:12" x14ac:dyDescent="0.3">
      <c r="C2621" s="725"/>
      <c r="D2621" s="117" t="s">
        <v>2297</v>
      </c>
      <c r="E2621" s="675"/>
      <c r="F2621" s="705">
        <v>-1</v>
      </c>
      <c r="G2621" s="619">
        <v>0.9</v>
      </c>
      <c r="H2621" s="715">
        <v>0.2</v>
      </c>
      <c r="I2621" s="679"/>
      <c r="J2621" s="458">
        <f t="shared" si="44"/>
        <v>-0.18000000000000002</v>
      </c>
      <c r="K2621" s="107"/>
      <c r="L2621" s="11"/>
    </row>
    <row r="2622" spans="3:12" x14ac:dyDescent="0.3">
      <c r="C2622" s="725" t="s">
        <v>1837</v>
      </c>
      <c r="D2622" s="117" t="s">
        <v>142</v>
      </c>
      <c r="E2622" s="675" t="s">
        <v>121</v>
      </c>
      <c r="F2622" s="705">
        <v>1</v>
      </c>
      <c r="G2622" s="619">
        <v>11.7</v>
      </c>
      <c r="H2622" s="715">
        <v>1.2</v>
      </c>
      <c r="I2622" s="679"/>
      <c r="J2622" s="458">
        <f t="shared" si="44"/>
        <v>14.04</v>
      </c>
      <c r="K2622" s="107"/>
      <c r="L2622" s="11"/>
    </row>
    <row r="2623" spans="3:12" x14ac:dyDescent="0.3">
      <c r="C2623" s="725"/>
      <c r="D2623" s="117" t="s">
        <v>2297</v>
      </c>
      <c r="E2623" s="675"/>
      <c r="F2623" s="705">
        <v>-1</v>
      </c>
      <c r="G2623" s="619">
        <v>0.9</v>
      </c>
      <c r="H2623" s="715">
        <v>0.2</v>
      </c>
      <c r="I2623" s="679"/>
      <c r="J2623" s="458">
        <f t="shared" si="44"/>
        <v>-0.18000000000000002</v>
      </c>
      <c r="K2623" s="107"/>
      <c r="L2623" s="11"/>
    </row>
    <row r="2624" spans="3:12" x14ac:dyDescent="0.3">
      <c r="C2624" s="725" t="s">
        <v>1833</v>
      </c>
      <c r="D2624" s="117" t="s">
        <v>1153</v>
      </c>
      <c r="E2624" s="675" t="s">
        <v>2484</v>
      </c>
      <c r="F2624" s="705">
        <v>1</v>
      </c>
      <c r="G2624" s="619">
        <v>12.5</v>
      </c>
      <c r="H2624" s="715">
        <v>4.07</v>
      </c>
      <c r="I2624" s="679"/>
      <c r="J2624" s="458">
        <f t="shared" si="44"/>
        <v>50.875</v>
      </c>
      <c r="K2624" s="107"/>
      <c r="L2624" s="11"/>
    </row>
    <row r="2625" spans="3:12" x14ac:dyDescent="0.3">
      <c r="C2625" s="680"/>
      <c r="D2625" s="564" t="s">
        <v>2297</v>
      </c>
      <c r="E2625" s="66"/>
      <c r="F2625" s="705">
        <v>-1</v>
      </c>
      <c r="G2625" s="619">
        <v>1.2</v>
      </c>
      <c r="H2625" s="715">
        <v>2</v>
      </c>
      <c r="I2625" s="679"/>
      <c r="J2625" s="458">
        <f t="shared" si="44"/>
        <v>-2.4</v>
      </c>
      <c r="K2625" s="107"/>
      <c r="L2625" s="11"/>
    </row>
    <row r="2626" spans="3:12" x14ac:dyDescent="0.3">
      <c r="C2626" s="677"/>
      <c r="D2626" s="1431" t="s">
        <v>2453</v>
      </c>
      <c r="E2626" s="66"/>
      <c r="F2626" s="705">
        <v>-1</v>
      </c>
      <c r="G2626" s="619">
        <v>0.2</v>
      </c>
      <c r="H2626" s="679">
        <v>0.2</v>
      </c>
      <c r="I2626" s="679"/>
      <c r="J2626" s="458">
        <f t="shared" si="44"/>
        <v>-4.0000000000000008E-2</v>
      </c>
      <c r="K2626" s="107"/>
      <c r="L2626" s="11"/>
    </row>
    <row r="2627" spans="3:12" x14ac:dyDescent="0.3">
      <c r="C2627" s="677"/>
      <c r="D2627" s="1431" t="s">
        <v>2513</v>
      </c>
      <c r="E2627" s="66"/>
      <c r="F2627" s="705">
        <v>-1</v>
      </c>
      <c r="G2627" s="619">
        <v>1.06</v>
      </c>
      <c r="H2627" s="679">
        <v>1.06</v>
      </c>
      <c r="I2627" s="679"/>
      <c r="J2627" s="458">
        <f t="shared" si="44"/>
        <v>-1.1236000000000002</v>
      </c>
      <c r="K2627" s="107"/>
      <c r="L2627" s="11"/>
    </row>
    <row r="2628" spans="3:12" x14ac:dyDescent="0.3">
      <c r="C2628" s="725" t="s">
        <v>1838</v>
      </c>
      <c r="D2628" s="117" t="s">
        <v>1839</v>
      </c>
      <c r="E2628" s="675" t="s">
        <v>793</v>
      </c>
      <c r="F2628" s="705">
        <v>1</v>
      </c>
      <c r="G2628" s="619">
        <v>14.9</v>
      </c>
      <c r="H2628" s="715">
        <v>1</v>
      </c>
      <c r="I2628" s="679"/>
      <c r="J2628" s="458">
        <f t="shared" si="44"/>
        <v>14.9</v>
      </c>
      <c r="K2628" s="107"/>
      <c r="L2628" s="11"/>
    </row>
    <row r="2629" spans="3:12" x14ac:dyDescent="0.3">
      <c r="C2629" s="725"/>
      <c r="D2629" s="117" t="s">
        <v>2371</v>
      </c>
      <c r="E2629" s="675"/>
      <c r="F2629" s="705">
        <v>-1</v>
      </c>
      <c r="G2629" s="619">
        <v>0.9</v>
      </c>
      <c r="H2629" s="715">
        <v>0.5</v>
      </c>
      <c r="I2629" s="679"/>
      <c r="J2629" s="458">
        <f t="shared" si="44"/>
        <v>-0.45</v>
      </c>
      <c r="K2629" s="107"/>
      <c r="L2629" s="11"/>
    </row>
    <row r="2630" spans="3:12" x14ac:dyDescent="0.3">
      <c r="C2630" s="725"/>
      <c r="D2630" s="117" t="s">
        <v>2371</v>
      </c>
      <c r="E2630" s="675"/>
      <c r="F2630" s="705">
        <v>-1</v>
      </c>
      <c r="G2630" s="619">
        <v>1.5</v>
      </c>
      <c r="H2630" s="715">
        <v>0.9</v>
      </c>
      <c r="I2630" s="679"/>
      <c r="J2630" s="458">
        <f t="shared" si="44"/>
        <v>-1.35</v>
      </c>
      <c r="K2630" s="107"/>
      <c r="L2630" s="11"/>
    </row>
    <row r="2631" spans="3:12" x14ac:dyDescent="0.3">
      <c r="C2631" s="725" t="s">
        <v>1841</v>
      </c>
      <c r="D2631" s="117" t="s">
        <v>1842</v>
      </c>
      <c r="E2631" s="675" t="s">
        <v>793</v>
      </c>
      <c r="F2631" s="705">
        <v>1</v>
      </c>
      <c r="G2631" s="619">
        <v>16.7</v>
      </c>
      <c r="H2631" s="715">
        <v>1</v>
      </c>
      <c r="I2631" s="679"/>
      <c r="J2631" s="458">
        <f t="shared" si="44"/>
        <v>16.7</v>
      </c>
      <c r="K2631" s="107"/>
      <c r="L2631" s="11"/>
    </row>
    <row r="2632" spans="3:12" x14ac:dyDescent="0.3">
      <c r="C2632" s="725"/>
      <c r="D2632" s="117" t="s">
        <v>2371</v>
      </c>
      <c r="E2632" s="675"/>
      <c r="F2632" s="705">
        <v>-1</v>
      </c>
      <c r="G2632" s="619">
        <v>1.6</v>
      </c>
      <c r="H2632" s="715">
        <v>0.5</v>
      </c>
      <c r="I2632" s="679"/>
      <c r="J2632" s="458">
        <f t="shared" si="44"/>
        <v>-0.8</v>
      </c>
      <c r="K2632" s="107"/>
      <c r="L2632" s="11"/>
    </row>
    <row r="2633" spans="3:12" x14ac:dyDescent="0.3">
      <c r="C2633" s="725" t="s">
        <v>1840</v>
      </c>
      <c r="D2633" s="117" t="s">
        <v>130</v>
      </c>
      <c r="E2633" s="675" t="s">
        <v>121</v>
      </c>
      <c r="F2633" s="705">
        <v>1</v>
      </c>
      <c r="G2633" s="619">
        <v>8.3000000000000007</v>
      </c>
      <c r="H2633" s="715">
        <v>1.25</v>
      </c>
      <c r="I2633" s="679"/>
      <c r="J2633" s="458">
        <f t="shared" si="44"/>
        <v>10.375</v>
      </c>
      <c r="K2633" s="107"/>
      <c r="L2633" s="11"/>
    </row>
    <row r="2634" spans="3:12" x14ac:dyDescent="0.3">
      <c r="C2634" s="725"/>
      <c r="D2634" s="117" t="s">
        <v>2297</v>
      </c>
      <c r="E2634" s="675"/>
      <c r="F2634" s="705">
        <v>-1</v>
      </c>
      <c r="G2634" s="619">
        <v>0.9</v>
      </c>
      <c r="H2634" s="715">
        <v>0.2</v>
      </c>
      <c r="I2634" s="679"/>
      <c r="J2634" s="458">
        <f t="shared" si="44"/>
        <v>-0.18000000000000002</v>
      </c>
      <c r="K2634" s="107"/>
      <c r="L2634" s="11"/>
    </row>
    <row r="2635" spans="3:12" x14ac:dyDescent="0.3">
      <c r="C2635" s="725" t="s">
        <v>2212</v>
      </c>
      <c r="D2635" s="117" t="s">
        <v>122</v>
      </c>
      <c r="E2635" s="675" t="s">
        <v>121</v>
      </c>
      <c r="F2635" s="705">
        <v>1</v>
      </c>
      <c r="G2635" s="619">
        <v>8.3000000000000007</v>
      </c>
      <c r="H2635" s="715">
        <v>1.2</v>
      </c>
      <c r="I2635" s="679"/>
      <c r="J2635" s="458">
        <f t="shared" si="44"/>
        <v>9.9600000000000009</v>
      </c>
      <c r="K2635" s="107"/>
      <c r="L2635" s="11"/>
    </row>
    <row r="2636" spans="3:12" x14ac:dyDescent="0.3">
      <c r="C2636" s="725"/>
      <c r="D2636" s="117" t="s">
        <v>2297</v>
      </c>
      <c r="E2636" s="675"/>
      <c r="F2636" s="705">
        <v>-1</v>
      </c>
      <c r="G2636" s="619">
        <v>0.9</v>
      </c>
      <c r="H2636" s="715">
        <v>0.2</v>
      </c>
      <c r="I2636" s="679"/>
      <c r="J2636" s="458">
        <f t="shared" si="44"/>
        <v>-0.18000000000000002</v>
      </c>
      <c r="K2636" s="107"/>
      <c r="L2636" s="11"/>
    </row>
    <row r="2637" spans="3:12" x14ac:dyDescent="0.3">
      <c r="C2637" s="728"/>
      <c r="D2637" s="728"/>
      <c r="E2637" s="728"/>
      <c r="F2637" s="728"/>
      <c r="G2637" s="728"/>
      <c r="H2637" s="728"/>
      <c r="I2637" s="728"/>
      <c r="J2637" s="458"/>
      <c r="K2637" s="728"/>
      <c r="L2637" s="728"/>
    </row>
    <row r="2638" spans="3:12" x14ac:dyDescent="0.3">
      <c r="C2638" s="725"/>
      <c r="D2638" s="690" t="s">
        <v>1844</v>
      </c>
      <c r="E2638" s="675"/>
      <c r="F2638" s="705"/>
      <c r="G2638" s="619"/>
      <c r="H2638" s="715"/>
      <c r="I2638" s="679"/>
      <c r="J2638" s="458"/>
      <c r="K2638" s="107"/>
      <c r="L2638" s="11"/>
    </row>
    <row r="2639" spans="3:12" x14ac:dyDescent="0.3">
      <c r="C2639" s="725" t="s">
        <v>1847</v>
      </c>
      <c r="D2639" s="117" t="s">
        <v>1763</v>
      </c>
      <c r="E2639" s="675" t="s">
        <v>793</v>
      </c>
      <c r="F2639" s="705">
        <v>1</v>
      </c>
      <c r="G2639" s="619">
        <v>21.3</v>
      </c>
      <c r="H2639" s="715">
        <v>1</v>
      </c>
      <c r="I2639" s="679"/>
      <c r="J2639" s="458">
        <f t="shared" si="44"/>
        <v>21.3</v>
      </c>
      <c r="K2639" s="107"/>
      <c r="L2639" s="11"/>
    </row>
    <row r="2640" spans="3:12" x14ac:dyDescent="0.3">
      <c r="C2640" s="725"/>
      <c r="D2640" s="117" t="s">
        <v>2371</v>
      </c>
      <c r="E2640" s="675"/>
      <c r="F2640" s="705">
        <v>-1</v>
      </c>
      <c r="G2640" s="619">
        <v>1.6</v>
      </c>
      <c r="H2640" s="715">
        <v>0.5</v>
      </c>
      <c r="I2640" s="679"/>
      <c r="J2640" s="458">
        <f t="shared" si="44"/>
        <v>-0.8</v>
      </c>
      <c r="K2640" s="107"/>
      <c r="L2640" s="11"/>
    </row>
    <row r="2641" spans="3:12" x14ac:dyDescent="0.3">
      <c r="C2641" s="725" t="s">
        <v>1848</v>
      </c>
      <c r="D2641" s="117" t="s">
        <v>1763</v>
      </c>
      <c r="E2641" s="675" t="s">
        <v>793</v>
      </c>
      <c r="F2641" s="705">
        <v>1</v>
      </c>
      <c r="G2641" s="619">
        <v>20.9</v>
      </c>
      <c r="H2641" s="715">
        <v>1</v>
      </c>
      <c r="I2641" s="679"/>
      <c r="J2641" s="458">
        <f t="shared" si="44"/>
        <v>20.9</v>
      </c>
      <c r="K2641" s="107"/>
      <c r="L2641" s="11"/>
    </row>
    <row r="2642" spans="3:12" x14ac:dyDescent="0.3">
      <c r="C2642" s="725"/>
      <c r="D2642" s="117" t="s">
        <v>2371</v>
      </c>
      <c r="E2642" s="675"/>
      <c r="F2642" s="705">
        <v>-1</v>
      </c>
      <c r="G2642" s="619">
        <v>1.6</v>
      </c>
      <c r="H2642" s="715">
        <v>0.5</v>
      </c>
      <c r="I2642" s="679"/>
      <c r="J2642" s="458">
        <f t="shared" si="44"/>
        <v>-0.8</v>
      </c>
      <c r="K2642" s="107"/>
      <c r="L2642" s="11"/>
    </row>
    <row r="2643" spans="3:12" x14ac:dyDescent="0.3">
      <c r="C2643" s="725" t="s">
        <v>2215</v>
      </c>
      <c r="D2643" s="117" t="s">
        <v>122</v>
      </c>
      <c r="E2643" s="675" t="s">
        <v>121</v>
      </c>
      <c r="F2643" s="705">
        <v>1</v>
      </c>
      <c r="G2643" s="619">
        <v>9.6</v>
      </c>
      <c r="H2643" s="715">
        <v>1.2</v>
      </c>
      <c r="I2643" s="679"/>
      <c r="J2643" s="458">
        <f t="shared" si="44"/>
        <v>11.52</v>
      </c>
      <c r="K2643" s="107"/>
      <c r="L2643" s="11"/>
    </row>
    <row r="2644" spans="3:12" x14ac:dyDescent="0.3">
      <c r="C2644" s="725"/>
      <c r="D2644" s="117" t="s">
        <v>2297</v>
      </c>
      <c r="E2644" s="675"/>
      <c r="F2644" s="705">
        <v>-1</v>
      </c>
      <c r="G2644" s="619">
        <v>0.9</v>
      </c>
      <c r="H2644" s="715">
        <v>0.2</v>
      </c>
      <c r="I2644" s="679"/>
      <c r="J2644" s="458">
        <f t="shared" si="44"/>
        <v>-0.18000000000000002</v>
      </c>
      <c r="K2644" s="107"/>
      <c r="L2644" s="11"/>
    </row>
    <row r="2645" spans="3:12" x14ac:dyDescent="0.3">
      <c r="C2645" s="725"/>
      <c r="D2645" s="117" t="s">
        <v>2371</v>
      </c>
      <c r="E2645" s="675"/>
      <c r="F2645" s="705">
        <v>-1</v>
      </c>
      <c r="G2645" s="619">
        <v>0.9</v>
      </c>
      <c r="H2645" s="715">
        <v>0.5</v>
      </c>
      <c r="I2645" s="679"/>
      <c r="J2645" s="458">
        <f t="shared" si="44"/>
        <v>-0.45</v>
      </c>
      <c r="K2645" s="107"/>
      <c r="L2645" s="11"/>
    </row>
    <row r="2646" spans="3:12" x14ac:dyDescent="0.3">
      <c r="C2646" s="725" t="s">
        <v>1850</v>
      </c>
      <c r="D2646" s="117" t="s">
        <v>122</v>
      </c>
      <c r="E2646" s="675" t="s">
        <v>121</v>
      </c>
      <c r="F2646" s="705">
        <v>1</v>
      </c>
      <c r="G2646" s="619">
        <v>8.8000000000000007</v>
      </c>
      <c r="H2646" s="715">
        <v>1.2</v>
      </c>
      <c r="I2646" s="679"/>
      <c r="J2646" s="458">
        <f t="shared" si="44"/>
        <v>10.56</v>
      </c>
      <c r="K2646" s="107"/>
      <c r="L2646" s="11"/>
    </row>
    <row r="2647" spans="3:12" x14ac:dyDescent="0.3">
      <c r="C2647" s="725"/>
      <c r="D2647" s="117" t="s">
        <v>2297</v>
      </c>
      <c r="E2647" s="675"/>
      <c r="F2647" s="705">
        <v>-1</v>
      </c>
      <c r="G2647" s="619">
        <v>0.9</v>
      </c>
      <c r="H2647" s="715">
        <v>0.2</v>
      </c>
      <c r="I2647" s="679"/>
      <c r="J2647" s="458">
        <f t="shared" si="44"/>
        <v>-0.18000000000000002</v>
      </c>
      <c r="K2647" s="107"/>
      <c r="L2647" s="11"/>
    </row>
    <row r="2648" spans="3:12" x14ac:dyDescent="0.3">
      <c r="C2648" s="725" t="s">
        <v>1852</v>
      </c>
      <c r="D2648" s="117" t="s">
        <v>2534</v>
      </c>
      <c r="E2648" s="675" t="s">
        <v>793</v>
      </c>
      <c r="F2648" s="705">
        <v>1</v>
      </c>
      <c r="G2648" s="619">
        <v>19.2</v>
      </c>
      <c r="H2648" s="715">
        <v>1</v>
      </c>
      <c r="I2648" s="679"/>
      <c r="J2648" s="458">
        <f t="shared" si="44"/>
        <v>19.2</v>
      </c>
      <c r="K2648" s="107"/>
      <c r="L2648" s="11"/>
    </row>
    <row r="2649" spans="3:12" x14ac:dyDescent="0.3">
      <c r="C2649" s="725"/>
      <c r="D2649" s="117" t="s">
        <v>2371</v>
      </c>
      <c r="E2649" s="675"/>
      <c r="F2649" s="705">
        <v>-1</v>
      </c>
      <c r="G2649" s="619">
        <v>1.6</v>
      </c>
      <c r="H2649" s="715">
        <v>0.5</v>
      </c>
      <c r="I2649" s="679"/>
      <c r="J2649" s="458">
        <f t="shared" si="44"/>
        <v>-0.8</v>
      </c>
      <c r="K2649" s="107"/>
      <c r="L2649" s="11"/>
    </row>
    <row r="2650" spans="3:12" x14ac:dyDescent="0.3">
      <c r="C2650" s="725" t="s">
        <v>2216</v>
      </c>
      <c r="D2650" s="117" t="s">
        <v>122</v>
      </c>
      <c r="E2650" s="675" t="s">
        <v>121</v>
      </c>
      <c r="F2650" s="705">
        <v>1</v>
      </c>
      <c r="G2650" s="619">
        <v>9.9</v>
      </c>
      <c r="H2650" s="715">
        <v>1.2</v>
      </c>
      <c r="I2650" s="679"/>
      <c r="J2650" s="458">
        <f t="shared" si="44"/>
        <v>11.88</v>
      </c>
      <c r="K2650" s="107"/>
      <c r="L2650" s="11"/>
    </row>
    <row r="2651" spans="3:12" x14ac:dyDescent="0.3">
      <c r="C2651" s="725"/>
      <c r="D2651" s="117" t="s">
        <v>2297</v>
      </c>
      <c r="E2651" s="675"/>
      <c r="F2651" s="705">
        <v>-1</v>
      </c>
      <c r="G2651" s="619">
        <v>0.9</v>
      </c>
      <c r="H2651" s="715">
        <v>0.2</v>
      </c>
      <c r="I2651" s="679"/>
      <c r="J2651" s="458">
        <f t="shared" si="44"/>
        <v>-0.18000000000000002</v>
      </c>
      <c r="K2651" s="107"/>
      <c r="L2651" s="11"/>
    </row>
    <row r="2652" spans="3:12" x14ac:dyDescent="0.3">
      <c r="C2652" s="725"/>
      <c r="D2652" s="117" t="s">
        <v>2371</v>
      </c>
      <c r="E2652" s="675"/>
      <c r="F2652" s="705">
        <v>-1</v>
      </c>
      <c r="G2652" s="619">
        <v>0.9</v>
      </c>
      <c r="H2652" s="715">
        <v>0.5</v>
      </c>
      <c r="I2652" s="679"/>
      <c r="J2652" s="458">
        <f t="shared" si="44"/>
        <v>-0.45</v>
      </c>
      <c r="K2652" s="107"/>
      <c r="L2652" s="11"/>
    </row>
    <row r="2653" spans="3:12" x14ac:dyDescent="0.3">
      <c r="C2653" s="725" t="s">
        <v>2166</v>
      </c>
      <c r="D2653" s="117" t="s">
        <v>156</v>
      </c>
      <c r="E2653" s="675" t="s">
        <v>793</v>
      </c>
      <c r="F2653" s="705">
        <v>1</v>
      </c>
      <c r="G2653" s="619">
        <v>9.9</v>
      </c>
      <c r="H2653" s="715">
        <v>1</v>
      </c>
      <c r="I2653" s="679"/>
      <c r="J2653" s="458">
        <f t="shared" si="44"/>
        <v>9.9</v>
      </c>
      <c r="K2653" s="107"/>
      <c r="L2653" s="11"/>
    </row>
    <row r="2654" spans="3:12" x14ac:dyDescent="0.3">
      <c r="C2654" s="725" t="s">
        <v>1855</v>
      </c>
      <c r="D2654" s="117" t="s">
        <v>2535</v>
      </c>
      <c r="E2654" s="675" t="s">
        <v>793</v>
      </c>
      <c r="F2654" s="705">
        <v>1</v>
      </c>
      <c r="G2654" s="619">
        <v>19.3</v>
      </c>
      <c r="H2654" s="715">
        <v>1</v>
      </c>
      <c r="I2654" s="679"/>
      <c r="J2654" s="458">
        <f t="shared" si="44"/>
        <v>19.3</v>
      </c>
      <c r="K2654" s="107"/>
      <c r="L2654" s="11"/>
    </row>
    <row r="2655" spans="3:12" x14ac:dyDescent="0.3">
      <c r="C2655" s="725"/>
      <c r="D2655" s="117" t="s">
        <v>2371</v>
      </c>
      <c r="E2655" s="675"/>
      <c r="F2655" s="705">
        <v>-1</v>
      </c>
      <c r="G2655" s="619">
        <v>1.6</v>
      </c>
      <c r="H2655" s="715">
        <v>0.5</v>
      </c>
      <c r="I2655" s="679"/>
      <c r="J2655" s="458">
        <f t="shared" si="44"/>
        <v>-0.8</v>
      </c>
      <c r="K2655" s="107"/>
      <c r="L2655" s="11"/>
    </row>
    <row r="2656" spans="3:12" x14ac:dyDescent="0.3">
      <c r="C2656" s="725" t="s">
        <v>2462</v>
      </c>
      <c r="D2656" s="117" t="s">
        <v>2463</v>
      </c>
      <c r="E2656" s="675" t="s">
        <v>125</v>
      </c>
      <c r="F2656" s="705">
        <v>1</v>
      </c>
      <c r="G2656" s="619">
        <v>34.200000000000003</v>
      </c>
      <c r="H2656" s="715">
        <v>1.5</v>
      </c>
      <c r="I2656" s="679"/>
      <c r="J2656" s="458">
        <f t="shared" si="44"/>
        <v>51.300000000000004</v>
      </c>
      <c r="K2656" s="107"/>
      <c r="L2656" s="11"/>
    </row>
    <row r="2657" spans="3:12" x14ac:dyDescent="0.3">
      <c r="C2657" s="725"/>
      <c r="D2657" s="117" t="s">
        <v>2297</v>
      </c>
      <c r="E2657" s="675"/>
      <c r="F2657" s="705">
        <v>-1</v>
      </c>
      <c r="G2657" s="619">
        <v>2.6</v>
      </c>
      <c r="H2657" s="715">
        <v>0.5</v>
      </c>
      <c r="I2657" s="679"/>
      <c r="J2657" s="458">
        <f t="shared" si="44"/>
        <v>-1.3</v>
      </c>
      <c r="K2657" s="107"/>
      <c r="L2657" s="11"/>
    </row>
    <row r="2658" spans="3:12" x14ac:dyDescent="0.3">
      <c r="C2658" s="725"/>
      <c r="D2658" s="117" t="s">
        <v>2297</v>
      </c>
      <c r="E2658" s="675"/>
      <c r="F2658" s="705">
        <v>-4</v>
      </c>
      <c r="G2658" s="619">
        <v>1.2</v>
      </c>
      <c r="H2658" s="715">
        <v>0.5</v>
      </c>
      <c r="I2658" s="679"/>
      <c r="J2658" s="458">
        <f t="shared" si="44"/>
        <v>-2.4</v>
      </c>
      <c r="K2658" s="107"/>
      <c r="L2658" s="11"/>
    </row>
    <row r="2659" spans="3:12" x14ac:dyDescent="0.3">
      <c r="C2659" s="725"/>
      <c r="D2659" s="117" t="s">
        <v>2297</v>
      </c>
      <c r="E2659" s="675"/>
      <c r="F2659" s="705">
        <v>-1</v>
      </c>
      <c r="G2659" s="619">
        <v>1</v>
      </c>
      <c r="H2659" s="715">
        <v>0.5</v>
      </c>
      <c r="I2659" s="679"/>
      <c r="J2659" s="458">
        <f t="shared" si="44"/>
        <v>-0.5</v>
      </c>
      <c r="K2659" s="107"/>
      <c r="L2659" s="11"/>
    </row>
    <row r="2660" spans="3:12" x14ac:dyDescent="0.3">
      <c r="C2660" s="725"/>
      <c r="D2660" s="117" t="s">
        <v>2297</v>
      </c>
      <c r="E2660" s="675"/>
      <c r="F2660" s="705">
        <v>-2</v>
      </c>
      <c r="G2660" s="619">
        <v>0.9</v>
      </c>
      <c r="H2660" s="715">
        <v>0.5</v>
      </c>
      <c r="I2660" s="679"/>
      <c r="J2660" s="458">
        <f t="shared" si="44"/>
        <v>-0.9</v>
      </c>
      <c r="K2660" s="107"/>
      <c r="L2660" s="11"/>
    </row>
    <row r="2661" spans="3:12" x14ac:dyDescent="0.3">
      <c r="C2661" s="725" t="s">
        <v>1875</v>
      </c>
      <c r="D2661" s="117" t="s">
        <v>1876</v>
      </c>
      <c r="E2661" s="675" t="s">
        <v>125</v>
      </c>
      <c r="F2661" s="705">
        <v>1</v>
      </c>
      <c r="G2661" s="619">
        <v>14.2</v>
      </c>
      <c r="H2661" s="715">
        <v>1.5</v>
      </c>
      <c r="I2661" s="679"/>
      <c r="J2661" s="458">
        <f t="shared" si="44"/>
        <v>21.299999999999997</v>
      </c>
      <c r="K2661" s="107"/>
      <c r="L2661" s="11"/>
    </row>
    <row r="2662" spans="3:12" x14ac:dyDescent="0.3">
      <c r="C2662" s="725"/>
      <c r="D2662" s="117" t="s">
        <v>2345</v>
      </c>
      <c r="E2662" s="675"/>
      <c r="F2662" s="705">
        <v>-1</v>
      </c>
      <c r="G2662" s="619">
        <v>6.85</v>
      </c>
      <c r="H2662" s="715">
        <v>1</v>
      </c>
      <c r="I2662" s="679"/>
      <c r="J2662" s="458">
        <f t="shared" si="44"/>
        <v>-6.85</v>
      </c>
      <c r="K2662" s="107"/>
      <c r="L2662" s="11"/>
    </row>
    <row r="2663" spans="3:12" x14ac:dyDescent="0.3">
      <c r="C2663" s="725" t="s">
        <v>2464</v>
      </c>
      <c r="D2663" s="117" t="s">
        <v>2465</v>
      </c>
      <c r="E2663" s="675" t="s">
        <v>125</v>
      </c>
      <c r="F2663" s="705">
        <v>1</v>
      </c>
      <c r="G2663" s="619">
        <v>6.95</v>
      </c>
      <c r="H2663" s="715">
        <v>1.5</v>
      </c>
      <c r="I2663" s="679"/>
      <c r="J2663" s="458">
        <f t="shared" si="44"/>
        <v>10.425000000000001</v>
      </c>
      <c r="K2663" s="107"/>
      <c r="L2663" s="11"/>
    </row>
    <row r="2664" spans="3:12" x14ac:dyDescent="0.3">
      <c r="C2664" s="725"/>
      <c r="D2664" s="117" t="s">
        <v>2297</v>
      </c>
      <c r="E2664" s="675"/>
      <c r="F2664" s="705">
        <v>-1</v>
      </c>
      <c r="G2664" s="619">
        <v>1</v>
      </c>
      <c r="H2664" s="715">
        <v>0.5</v>
      </c>
      <c r="I2664" s="679"/>
      <c r="J2664" s="458">
        <f t="shared" si="44"/>
        <v>-0.5</v>
      </c>
      <c r="K2664" s="107"/>
      <c r="L2664" s="11"/>
    </row>
    <row r="2665" spans="3:12" x14ac:dyDescent="0.3">
      <c r="C2665" s="725" t="s">
        <v>2466</v>
      </c>
      <c r="D2665" s="117" t="s">
        <v>2449</v>
      </c>
      <c r="E2665" s="675" t="s">
        <v>125</v>
      </c>
      <c r="F2665" s="705">
        <v>1</v>
      </c>
      <c r="G2665" s="619">
        <v>11.45</v>
      </c>
      <c r="H2665" s="715">
        <v>1.5</v>
      </c>
      <c r="I2665" s="679"/>
      <c r="J2665" s="458">
        <f t="shared" si="44"/>
        <v>17.174999999999997</v>
      </c>
      <c r="K2665" s="107"/>
      <c r="L2665" s="11"/>
    </row>
    <row r="2666" spans="3:12" x14ac:dyDescent="0.3">
      <c r="C2666" s="725"/>
      <c r="D2666" s="117" t="s">
        <v>2297</v>
      </c>
      <c r="E2666" s="675"/>
      <c r="F2666" s="705">
        <v>-2</v>
      </c>
      <c r="G2666" s="619">
        <v>1.2</v>
      </c>
      <c r="H2666" s="715">
        <v>0.5</v>
      </c>
      <c r="I2666" s="679"/>
      <c r="J2666" s="458">
        <f t="shared" si="44"/>
        <v>-1.2</v>
      </c>
      <c r="K2666" s="107"/>
      <c r="L2666" s="11"/>
    </row>
    <row r="2667" spans="3:12" x14ac:dyDescent="0.3">
      <c r="C2667" s="725"/>
      <c r="D2667" s="117" t="s">
        <v>2371</v>
      </c>
      <c r="E2667" s="675"/>
      <c r="F2667" s="705">
        <v>-2</v>
      </c>
      <c r="G2667" s="619">
        <v>3.15</v>
      </c>
      <c r="H2667" s="715">
        <v>1</v>
      </c>
      <c r="I2667" s="679"/>
      <c r="J2667" s="458">
        <f t="shared" si="44"/>
        <v>-6.3</v>
      </c>
      <c r="K2667" s="107"/>
      <c r="L2667" s="11"/>
    </row>
    <row r="2668" spans="3:12" x14ac:dyDescent="0.3">
      <c r="C2668" s="725" t="s">
        <v>1878</v>
      </c>
      <c r="D2668" s="117" t="s">
        <v>209</v>
      </c>
      <c r="E2668" s="675" t="s">
        <v>129</v>
      </c>
      <c r="F2668" s="705">
        <v>1</v>
      </c>
      <c r="G2668" s="619">
        <v>13.8</v>
      </c>
      <c r="H2668" s="715">
        <v>4.07</v>
      </c>
      <c r="I2668" s="679"/>
      <c r="J2668" s="458">
        <f t="shared" si="44"/>
        <v>56.166000000000004</v>
      </c>
      <c r="K2668" s="107"/>
      <c r="L2668" s="11"/>
    </row>
    <row r="2669" spans="3:12" x14ac:dyDescent="0.3">
      <c r="C2669" s="725"/>
      <c r="D2669" s="117" t="s">
        <v>2297</v>
      </c>
      <c r="E2669" s="675"/>
      <c r="F2669" s="705">
        <v>-1</v>
      </c>
      <c r="G2669" s="619">
        <v>1</v>
      </c>
      <c r="H2669" s="715">
        <v>2</v>
      </c>
      <c r="I2669" s="679"/>
      <c r="J2669" s="458">
        <f t="shared" si="44"/>
        <v>-2</v>
      </c>
      <c r="K2669" s="107"/>
      <c r="L2669" s="11"/>
    </row>
    <row r="2670" spans="3:12" x14ac:dyDescent="0.3">
      <c r="C2670" s="725" t="s">
        <v>1879</v>
      </c>
      <c r="D2670" s="117" t="s">
        <v>351</v>
      </c>
      <c r="E2670" s="675" t="s">
        <v>129</v>
      </c>
      <c r="F2670" s="705">
        <v>1</v>
      </c>
      <c r="G2670" s="619">
        <v>11.65</v>
      </c>
      <c r="H2670" s="715">
        <v>4.07</v>
      </c>
      <c r="I2670" s="679"/>
      <c r="J2670" s="458">
        <f t="shared" si="44"/>
        <v>47.415500000000002</v>
      </c>
      <c r="K2670" s="107"/>
      <c r="L2670" s="11"/>
    </row>
    <row r="2671" spans="3:12" x14ac:dyDescent="0.3">
      <c r="C2671" s="725"/>
      <c r="D2671" s="117" t="s">
        <v>2297</v>
      </c>
      <c r="E2671" s="675"/>
      <c r="F2671" s="705">
        <v>-1</v>
      </c>
      <c r="G2671" s="619">
        <v>1</v>
      </c>
      <c r="H2671" s="715">
        <v>2</v>
      </c>
      <c r="I2671" s="679"/>
      <c r="J2671" s="458">
        <f t="shared" si="44"/>
        <v>-2</v>
      </c>
      <c r="K2671" s="107"/>
      <c r="L2671" s="11"/>
    </row>
    <row r="2672" spans="3:12" x14ac:dyDescent="0.3">
      <c r="C2672" s="725" t="s">
        <v>1881</v>
      </c>
      <c r="D2672" s="117" t="s">
        <v>2445</v>
      </c>
      <c r="E2672" s="675" t="s">
        <v>120</v>
      </c>
      <c r="F2672" s="705">
        <v>1</v>
      </c>
      <c r="G2672" s="619">
        <v>8.8000000000000007</v>
      </c>
      <c r="H2672" s="715">
        <v>1.85</v>
      </c>
      <c r="I2672" s="679"/>
      <c r="J2672" s="458">
        <f t="shared" si="44"/>
        <v>16.28</v>
      </c>
      <c r="K2672" s="107"/>
      <c r="L2672" s="11"/>
    </row>
    <row r="2673" spans="3:12" x14ac:dyDescent="0.3">
      <c r="C2673" s="725"/>
      <c r="D2673" s="117" t="s">
        <v>2297</v>
      </c>
      <c r="E2673" s="675"/>
      <c r="F2673" s="705">
        <v>-1</v>
      </c>
      <c r="G2673" s="619">
        <v>0.8</v>
      </c>
      <c r="H2673" s="715">
        <v>0.8</v>
      </c>
      <c r="I2673" s="679"/>
      <c r="J2673" s="458">
        <f t="shared" si="44"/>
        <v>-0.64000000000000012</v>
      </c>
      <c r="K2673" s="107"/>
      <c r="L2673" s="11"/>
    </row>
    <row r="2674" spans="3:12" x14ac:dyDescent="0.3">
      <c r="C2674" s="725"/>
      <c r="D2674" s="117" t="s">
        <v>2371</v>
      </c>
      <c r="E2674" s="675"/>
      <c r="F2674" s="705">
        <v>-1</v>
      </c>
      <c r="G2674" s="619">
        <v>0.6</v>
      </c>
      <c r="H2674" s="715">
        <v>0.5</v>
      </c>
      <c r="I2674" s="679"/>
      <c r="J2674" s="458">
        <f t="shared" si="44"/>
        <v>-0.3</v>
      </c>
      <c r="K2674" s="107"/>
      <c r="L2674" s="11"/>
    </row>
    <row r="2675" spans="3:12" x14ac:dyDescent="0.3">
      <c r="C2675" s="725" t="s">
        <v>2468</v>
      </c>
      <c r="D2675" s="117" t="s">
        <v>2446</v>
      </c>
      <c r="E2675" s="675" t="s">
        <v>120</v>
      </c>
      <c r="F2675" s="705">
        <v>1</v>
      </c>
      <c r="G2675" s="619">
        <v>5.9</v>
      </c>
      <c r="H2675" s="715">
        <v>1.8</v>
      </c>
      <c r="I2675" s="679"/>
      <c r="J2675" s="458">
        <f t="shared" si="44"/>
        <v>10.620000000000001</v>
      </c>
      <c r="K2675" s="107"/>
      <c r="L2675" s="11"/>
    </row>
    <row r="2676" spans="3:12" x14ac:dyDescent="0.3">
      <c r="C2676" s="725"/>
      <c r="D2676" s="117" t="s">
        <v>2297</v>
      </c>
      <c r="E2676" s="675"/>
      <c r="F2676" s="705">
        <v>-1</v>
      </c>
      <c r="G2676" s="619">
        <v>0.8</v>
      </c>
      <c r="H2676" s="715">
        <v>0.8</v>
      </c>
      <c r="I2676" s="679"/>
      <c r="J2676" s="458">
        <f t="shared" si="44"/>
        <v>-0.64000000000000012</v>
      </c>
      <c r="K2676" s="107"/>
      <c r="L2676" s="11"/>
    </row>
    <row r="2677" spans="3:12" x14ac:dyDescent="0.3">
      <c r="C2677" s="725" t="s">
        <v>2469</v>
      </c>
      <c r="D2677" s="117" t="s">
        <v>1887</v>
      </c>
      <c r="E2677" s="675" t="s">
        <v>125</v>
      </c>
      <c r="F2677" s="705">
        <v>1</v>
      </c>
      <c r="G2677" s="619">
        <v>16</v>
      </c>
      <c r="H2677" s="715">
        <v>1.5</v>
      </c>
      <c r="I2677" s="679"/>
      <c r="J2677" s="458">
        <f t="shared" si="44"/>
        <v>24</v>
      </c>
      <c r="K2677" s="107"/>
      <c r="L2677" s="11"/>
    </row>
    <row r="2678" spans="3:12" x14ac:dyDescent="0.3">
      <c r="C2678" s="725"/>
      <c r="D2678" s="117" t="s">
        <v>2297</v>
      </c>
      <c r="E2678" s="675"/>
      <c r="F2678" s="705">
        <v>-2</v>
      </c>
      <c r="G2678" s="619">
        <v>0.8</v>
      </c>
      <c r="H2678" s="715">
        <v>0.5</v>
      </c>
      <c r="I2678" s="679"/>
      <c r="J2678" s="458">
        <f t="shared" si="44"/>
        <v>-0.8</v>
      </c>
      <c r="K2678" s="107"/>
      <c r="L2678" s="11"/>
    </row>
    <row r="2679" spans="3:12" x14ac:dyDescent="0.3">
      <c r="C2679" s="725"/>
      <c r="D2679" s="117" t="s">
        <v>2371</v>
      </c>
      <c r="E2679" s="675"/>
      <c r="F2679" s="705">
        <v>-1</v>
      </c>
      <c r="G2679" s="619">
        <v>2.4</v>
      </c>
      <c r="H2679" s="715">
        <v>1</v>
      </c>
      <c r="I2679" s="679"/>
      <c r="J2679" s="458">
        <f t="shared" si="44"/>
        <v>-2.4</v>
      </c>
      <c r="K2679" s="107"/>
      <c r="L2679" s="11"/>
    </row>
    <row r="2680" spans="3:12" x14ac:dyDescent="0.3">
      <c r="C2680" s="725" t="s">
        <v>1883</v>
      </c>
      <c r="D2680" s="117" t="s">
        <v>1644</v>
      </c>
      <c r="E2680" s="675" t="s">
        <v>782</v>
      </c>
      <c r="F2680" s="705">
        <v>1</v>
      </c>
      <c r="G2680" s="619">
        <v>9.6</v>
      </c>
      <c r="H2680" s="715">
        <v>1</v>
      </c>
      <c r="I2680" s="679"/>
      <c r="J2680" s="458">
        <f t="shared" si="44"/>
        <v>9.6</v>
      </c>
      <c r="K2680" s="107"/>
      <c r="L2680" s="11"/>
    </row>
    <row r="2681" spans="3:12" x14ac:dyDescent="0.3">
      <c r="C2681" s="725"/>
      <c r="D2681" s="117" t="s">
        <v>2371</v>
      </c>
      <c r="E2681" s="675"/>
      <c r="F2681" s="705">
        <v>-1</v>
      </c>
      <c r="G2681" s="619">
        <v>1.2</v>
      </c>
      <c r="H2681" s="715">
        <v>0.5</v>
      </c>
      <c r="I2681" s="679"/>
      <c r="J2681" s="458">
        <f t="shared" si="44"/>
        <v>-0.6</v>
      </c>
      <c r="K2681" s="107"/>
      <c r="L2681" s="11"/>
    </row>
    <row r="2682" spans="3:12" x14ac:dyDescent="0.3">
      <c r="C2682" s="725" t="s">
        <v>2220</v>
      </c>
      <c r="D2682" s="117" t="s">
        <v>213</v>
      </c>
      <c r="E2682" s="675" t="s">
        <v>121</v>
      </c>
      <c r="F2682" s="705">
        <v>1</v>
      </c>
      <c r="G2682" s="619">
        <v>8.9</v>
      </c>
      <c r="H2682" s="715">
        <v>1.2</v>
      </c>
      <c r="I2682" s="679"/>
      <c r="J2682" s="458">
        <f t="shared" si="44"/>
        <v>10.68</v>
      </c>
      <c r="K2682" s="107"/>
      <c r="L2682" s="11"/>
    </row>
    <row r="2683" spans="3:12" x14ac:dyDescent="0.3">
      <c r="C2683" s="725"/>
      <c r="D2683" s="117" t="s">
        <v>2297</v>
      </c>
      <c r="E2683" s="675"/>
      <c r="F2683" s="705">
        <v>-1</v>
      </c>
      <c r="G2683" s="619">
        <v>0.9</v>
      </c>
      <c r="H2683" s="715">
        <v>0.2</v>
      </c>
      <c r="I2683" s="679"/>
      <c r="J2683" s="458">
        <f t="shared" si="44"/>
        <v>-0.18000000000000002</v>
      </c>
      <c r="K2683" s="107"/>
      <c r="L2683" s="11"/>
    </row>
    <row r="2684" spans="3:12" x14ac:dyDescent="0.3">
      <c r="C2684" s="725" t="s">
        <v>2184</v>
      </c>
      <c r="D2684" s="117" t="s">
        <v>2536</v>
      </c>
      <c r="E2684" s="675" t="s">
        <v>793</v>
      </c>
      <c r="F2684" s="705">
        <v>1</v>
      </c>
      <c r="G2684" s="619">
        <v>17.3</v>
      </c>
      <c r="H2684" s="715">
        <v>3.67</v>
      </c>
      <c r="I2684" s="679"/>
      <c r="J2684" s="458">
        <f t="shared" ref="J2684:J2747" si="45">PRODUCT(F2684:I2684)</f>
        <v>63.491</v>
      </c>
      <c r="K2684" s="107"/>
      <c r="L2684" s="11"/>
    </row>
    <row r="2685" spans="3:12" x14ac:dyDescent="0.3">
      <c r="C2685" s="725"/>
      <c r="D2685" s="117" t="s">
        <v>2297</v>
      </c>
      <c r="E2685" s="675"/>
      <c r="F2685" s="705">
        <v>-1</v>
      </c>
      <c r="G2685" s="619">
        <v>1.2</v>
      </c>
      <c r="H2685" s="715">
        <v>2.1</v>
      </c>
      <c r="I2685" s="679"/>
      <c r="J2685" s="458">
        <f t="shared" si="45"/>
        <v>-2.52</v>
      </c>
      <c r="K2685" s="107"/>
      <c r="L2685" s="11"/>
    </row>
    <row r="2686" spans="3:12" x14ac:dyDescent="0.3">
      <c r="C2686" s="725"/>
      <c r="D2686" s="117" t="s">
        <v>2297</v>
      </c>
      <c r="E2686" s="675"/>
      <c r="F2686" s="705">
        <v>-1</v>
      </c>
      <c r="G2686" s="619">
        <v>0.9</v>
      </c>
      <c r="H2686" s="715">
        <v>2.1</v>
      </c>
      <c r="I2686" s="679"/>
      <c r="J2686" s="458">
        <f t="shared" si="45"/>
        <v>-1.8900000000000001</v>
      </c>
      <c r="K2686" s="107"/>
      <c r="L2686" s="11"/>
    </row>
    <row r="2687" spans="3:12" x14ac:dyDescent="0.3">
      <c r="C2687" s="725"/>
      <c r="D2687" s="117" t="s">
        <v>2371</v>
      </c>
      <c r="E2687" s="675"/>
      <c r="F2687" s="705">
        <v>-1</v>
      </c>
      <c r="G2687" s="619">
        <v>2.4</v>
      </c>
      <c r="H2687" s="715">
        <v>1.4</v>
      </c>
      <c r="I2687" s="679"/>
      <c r="J2687" s="458">
        <f t="shared" si="45"/>
        <v>-3.36</v>
      </c>
      <c r="K2687" s="107"/>
      <c r="L2687" s="11"/>
    </row>
    <row r="2688" spans="3:12" x14ac:dyDescent="0.3">
      <c r="C2688" s="725" t="s">
        <v>2471</v>
      </c>
      <c r="D2688" s="117" t="s">
        <v>2449</v>
      </c>
      <c r="E2688" s="675" t="s">
        <v>125</v>
      </c>
      <c r="F2688" s="705">
        <v>1</v>
      </c>
      <c r="G2688" s="619">
        <v>17.95</v>
      </c>
      <c r="H2688" s="715">
        <v>1.5</v>
      </c>
      <c r="I2688" s="679"/>
      <c r="J2688" s="458">
        <f t="shared" si="45"/>
        <v>26.924999999999997</v>
      </c>
      <c r="K2688" s="107"/>
      <c r="L2688" s="11"/>
    </row>
    <row r="2689" spans="3:12" x14ac:dyDescent="0.3">
      <c r="C2689" s="725"/>
      <c r="D2689" s="117" t="s">
        <v>2297</v>
      </c>
      <c r="E2689" s="675"/>
      <c r="F2689" s="705">
        <v>-2</v>
      </c>
      <c r="G2689" s="619">
        <v>1.2</v>
      </c>
      <c r="H2689" s="715">
        <v>0.5</v>
      </c>
      <c r="I2689" s="679"/>
      <c r="J2689" s="458">
        <f t="shared" si="45"/>
        <v>-1.2</v>
      </c>
      <c r="K2689" s="107"/>
      <c r="L2689" s="11"/>
    </row>
    <row r="2690" spans="3:12" x14ac:dyDescent="0.3">
      <c r="C2690" s="725"/>
      <c r="D2690" s="117" t="s">
        <v>2371</v>
      </c>
      <c r="E2690" s="675"/>
      <c r="F2690" s="705">
        <v>-2</v>
      </c>
      <c r="G2690" s="619">
        <v>3.15</v>
      </c>
      <c r="H2690" s="715">
        <v>1</v>
      </c>
      <c r="I2690" s="679"/>
      <c r="J2690" s="458">
        <f t="shared" si="45"/>
        <v>-6.3</v>
      </c>
      <c r="K2690" s="107"/>
      <c r="L2690" s="11"/>
    </row>
    <row r="2691" spans="3:12" x14ac:dyDescent="0.3">
      <c r="C2691" s="725" t="s">
        <v>1859</v>
      </c>
      <c r="D2691" s="117" t="s">
        <v>1860</v>
      </c>
      <c r="E2691" s="675" t="s">
        <v>2484</v>
      </c>
      <c r="F2691" s="705">
        <v>1</v>
      </c>
      <c r="G2691" s="619">
        <v>12.15</v>
      </c>
      <c r="H2691" s="715">
        <v>3.57</v>
      </c>
      <c r="I2691" s="679"/>
      <c r="J2691" s="458">
        <f t="shared" si="45"/>
        <v>43.375500000000002</v>
      </c>
      <c r="K2691" s="107"/>
      <c r="L2691" s="11"/>
    </row>
    <row r="2692" spans="3:12" x14ac:dyDescent="0.3">
      <c r="C2692" s="680"/>
      <c r="D2692" s="564" t="s">
        <v>2297</v>
      </c>
      <c r="E2692" s="66"/>
      <c r="F2692" s="705">
        <v>-1</v>
      </c>
      <c r="G2692" s="619">
        <v>1.2</v>
      </c>
      <c r="H2692" s="715">
        <v>2</v>
      </c>
      <c r="I2692" s="679"/>
      <c r="J2692" s="458">
        <f t="shared" si="45"/>
        <v>-2.4</v>
      </c>
      <c r="K2692" s="107"/>
      <c r="L2692" s="11"/>
    </row>
    <row r="2693" spans="3:12" x14ac:dyDescent="0.3">
      <c r="C2693" s="677"/>
      <c r="D2693" s="1431" t="s">
        <v>2453</v>
      </c>
      <c r="E2693" s="66"/>
      <c r="F2693" s="705">
        <v>-1</v>
      </c>
      <c r="G2693" s="619">
        <v>0.2</v>
      </c>
      <c r="H2693" s="679">
        <v>0.2</v>
      </c>
      <c r="I2693" s="679"/>
      <c r="J2693" s="458">
        <f t="shared" si="45"/>
        <v>-4.0000000000000008E-2</v>
      </c>
      <c r="K2693" s="107"/>
      <c r="L2693" s="11"/>
    </row>
    <row r="2694" spans="3:12" x14ac:dyDescent="0.3">
      <c r="C2694" s="725" t="s">
        <v>1861</v>
      </c>
      <c r="D2694" s="117" t="s">
        <v>177</v>
      </c>
      <c r="E2694" s="675" t="s">
        <v>786</v>
      </c>
      <c r="F2694" s="705">
        <v>1</v>
      </c>
      <c r="G2694" s="619">
        <v>8.3000000000000007</v>
      </c>
      <c r="H2694" s="715">
        <v>2.17</v>
      </c>
      <c r="I2694" s="679"/>
      <c r="J2694" s="458">
        <f t="shared" si="45"/>
        <v>18.010999999999999</v>
      </c>
      <c r="K2694" s="107"/>
      <c r="L2694" s="11"/>
    </row>
    <row r="2695" spans="3:12" x14ac:dyDescent="0.3">
      <c r="C2695" s="725"/>
      <c r="D2695" s="117" t="s">
        <v>2297</v>
      </c>
      <c r="E2695" s="675"/>
      <c r="F2695" s="705">
        <v>-1</v>
      </c>
      <c r="G2695" s="619">
        <v>0.9</v>
      </c>
      <c r="H2695" s="715">
        <v>0.5</v>
      </c>
      <c r="I2695" s="679"/>
      <c r="J2695" s="458">
        <f t="shared" si="45"/>
        <v>-0.45</v>
      </c>
      <c r="K2695" s="107"/>
      <c r="L2695" s="11"/>
    </row>
    <row r="2696" spans="3:12" x14ac:dyDescent="0.3">
      <c r="C2696" s="725" t="s">
        <v>1862</v>
      </c>
      <c r="D2696" s="117" t="s">
        <v>2537</v>
      </c>
      <c r="E2696" s="675" t="s">
        <v>793</v>
      </c>
      <c r="F2696" s="705">
        <v>1</v>
      </c>
      <c r="G2696" s="619">
        <v>18.600000000000001</v>
      </c>
      <c r="H2696" s="715">
        <v>1</v>
      </c>
      <c r="I2696" s="679"/>
      <c r="J2696" s="458">
        <f t="shared" si="45"/>
        <v>18.600000000000001</v>
      </c>
      <c r="K2696" s="107"/>
      <c r="L2696" s="11"/>
    </row>
    <row r="2697" spans="3:12" x14ac:dyDescent="0.3">
      <c r="C2697" s="725"/>
      <c r="D2697" s="117" t="s">
        <v>2371</v>
      </c>
      <c r="E2697" s="675"/>
      <c r="F2697" s="705">
        <v>-1</v>
      </c>
      <c r="G2697" s="619">
        <v>2.4</v>
      </c>
      <c r="H2697" s="715">
        <v>0.5</v>
      </c>
      <c r="I2697" s="679"/>
      <c r="J2697" s="458">
        <f t="shared" si="45"/>
        <v>-1.2</v>
      </c>
      <c r="K2697" s="107"/>
      <c r="L2697" s="11"/>
    </row>
    <row r="2698" spans="3:12" x14ac:dyDescent="0.3">
      <c r="C2698" s="725" t="s">
        <v>1864</v>
      </c>
      <c r="D2698" s="117" t="s">
        <v>156</v>
      </c>
      <c r="E2698" s="675" t="s">
        <v>793</v>
      </c>
      <c r="F2698" s="705">
        <v>1</v>
      </c>
      <c r="G2698" s="619">
        <v>11.9</v>
      </c>
      <c r="H2698" s="715">
        <v>1</v>
      </c>
      <c r="I2698" s="679"/>
      <c r="J2698" s="458">
        <f t="shared" si="45"/>
        <v>11.9</v>
      </c>
      <c r="K2698" s="107"/>
      <c r="L2698" s="11"/>
    </row>
    <row r="2699" spans="3:12" x14ac:dyDescent="0.3">
      <c r="C2699" s="725" t="s">
        <v>1865</v>
      </c>
      <c r="D2699" s="117" t="s">
        <v>122</v>
      </c>
      <c r="E2699" s="675" t="s">
        <v>121</v>
      </c>
      <c r="F2699" s="705">
        <v>1</v>
      </c>
      <c r="G2699" s="619">
        <v>8.4</v>
      </c>
      <c r="H2699" s="715">
        <v>1.2</v>
      </c>
      <c r="I2699" s="679"/>
      <c r="J2699" s="458">
        <f t="shared" si="45"/>
        <v>10.08</v>
      </c>
      <c r="K2699" s="107"/>
      <c r="L2699" s="11"/>
    </row>
    <row r="2700" spans="3:12" x14ac:dyDescent="0.3">
      <c r="C2700" s="725"/>
      <c r="D2700" s="117" t="s">
        <v>2297</v>
      </c>
      <c r="E2700" s="675"/>
      <c r="F2700" s="705">
        <v>-1</v>
      </c>
      <c r="G2700" s="619">
        <v>0.9</v>
      </c>
      <c r="H2700" s="715">
        <v>0.2</v>
      </c>
      <c r="I2700" s="679"/>
      <c r="J2700" s="458">
        <f t="shared" si="45"/>
        <v>-0.18000000000000002</v>
      </c>
      <c r="K2700" s="107"/>
      <c r="L2700" s="11"/>
    </row>
    <row r="2701" spans="3:12" x14ac:dyDescent="0.3">
      <c r="C2701" s="725"/>
      <c r="D2701" s="117" t="s">
        <v>2371</v>
      </c>
      <c r="E2701" s="675"/>
      <c r="F2701" s="705">
        <v>-1</v>
      </c>
      <c r="G2701" s="619">
        <v>0.9</v>
      </c>
      <c r="H2701" s="715">
        <v>0.5</v>
      </c>
      <c r="I2701" s="679"/>
      <c r="J2701" s="458">
        <f t="shared" si="45"/>
        <v>-0.45</v>
      </c>
      <c r="K2701" s="107"/>
      <c r="L2701" s="11"/>
    </row>
    <row r="2702" spans="3:12" x14ac:dyDescent="0.3">
      <c r="C2702" s="725" t="s">
        <v>1866</v>
      </c>
      <c r="D2702" s="117" t="s">
        <v>122</v>
      </c>
      <c r="E2702" s="675" t="s">
        <v>121</v>
      </c>
      <c r="F2702" s="705">
        <v>1</v>
      </c>
      <c r="G2702" s="619">
        <v>8.5</v>
      </c>
      <c r="H2702" s="715">
        <v>1.2</v>
      </c>
      <c r="I2702" s="679"/>
      <c r="J2702" s="458">
        <f t="shared" si="45"/>
        <v>10.199999999999999</v>
      </c>
      <c r="K2702" s="107"/>
      <c r="L2702" s="11"/>
    </row>
    <row r="2703" spans="3:12" x14ac:dyDescent="0.3">
      <c r="C2703" s="725"/>
      <c r="D2703" s="117" t="s">
        <v>2297</v>
      </c>
      <c r="E2703" s="675"/>
      <c r="F2703" s="705">
        <v>-1</v>
      </c>
      <c r="G2703" s="619">
        <v>0.9</v>
      </c>
      <c r="H2703" s="715">
        <v>0.2</v>
      </c>
      <c r="I2703" s="679"/>
      <c r="J2703" s="458">
        <f t="shared" si="45"/>
        <v>-0.18000000000000002</v>
      </c>
      <c r="K2703" s="107"/>
      <c r="L2703" s="11"/>
    </row>
    <row r="2704" spans="3:12" x14ac:dyDescent="0.3">
      <c r="C2704" s="725"/>
      <c r="D2704" s="117" t="s">
        <v>2371</v>
      </c>
      <c r="E2704" s="675"/>
      <c r="F2704" s="705">
        <v>-1</v>
      </c>
      <c r="G2704" s="619">
        <v>0.9</v>
      </c>
      <c r="H2704" s="715">
        <v>0.5</v>
      </c>
      <c r="I2704" s="679"/>
      <c r="J2704" s="458">
        <f t="shared" si="45"/>
        <v>-0.45</v>
      </c>
      <c r="K2704" s="107"/>
      <c r="L2704" s="11"/>
    </row>
    <row r="2705" spans="3:12" x14ac:dyDescent="0.3">
      <c r="C2705" s="725" t="s">
        <v>2168</v>
      </c>
      <c r="D2705" s="117" t="s">
        <v>2538</v>
      </c>
      <c r="E2705" s="675" t="s">
        <v>793</v>
      </c>
      <c r="F2705" s="705">
        <v>1</v>
      </c>
      <c r="G2705" s="619">
        <v>20.9</v>
      </c>
      <c r="H2705" s="715">
        <v>1</v>
      </c>
      <c r="I2705" s="679"/>
      <c r="J2705" s="458">
        <f t="shared" si="45"/>
        <v>20.9</v>
      </c>
      <c r="K2705" s="107"/>
      <c r="L2705" s="11"/>
    </row>
    <row r="2706" spans="3:12" x14ac:dyDescent="0.3">
      <c r="C2706" s="725"/>
      <c r="D2706" s="117" t="s">
        <v>2371</v>
      </c>
      <c r="E2706" s="675"/>
      <c r="F2706" s="705">
        <v>-1</v>
      </c>
      <c r="G2706" s="619">
        <v>2.4</v>
      </c>
      <c r="H2706" s="715">
        <v>0.5</v>
      </c>
      <c r="I2706" s="679"/>
      <c r="J2706" s="458">
        <f t="shared" si="45"/>
        <v>-1.2</v>
      </c>
      <c r="K2706" s="107"/>
      <c r="L2706" s="11"/>
    </row>
    <row r="2707" spans="3:12" x14ac:dyDescent="0.3">
      <c r="C2707" s="725" t="s">
        <v>1868</v>
      </c>
      <c r="D2707" s="117" t="s">
        <v>2539</v>
      </c>
      <c r="E2707" s="675" t="s">
        <v>793</v>
      </c>
      <c r="F2707" s="705">
        <v>1</v>
      </c>
      <c r="G2707" s="619">
        <v>20.7</v>
      </c>
      <c r="H2707" s="715">
        <v>1</v>
      </c>
      <c r="I2707" s="679"/>
      <c r="J2707" s="458">
        <f t="shared" si="45"/>
        <v>20.7</v>
      </c>
      <c r="K2707" s="107"/>
      <c r="L2707" s="11"/>
    </row>
    <row r="2708" spans="3:12" x14ac:dyDescent="0.3">
      <c r="C2708" s="725"/>
      <c r="D2708" s="117" t="s">
        <v>2371</v>
      </c>
      <c r="E2708" s="675"/>
      <c r="F2708" s="705">
        <v>-1</v>
      </c>
      <c r="G2708" s="619">
        <v>2.4</v>
      </c>
      <c r="H2708" s="715">
        <v>0.5</v>
      </c>
      <c r="I2708" s="679"/>
      <c r="J2708" s="458">
        <f t="shared" si="45"/>
        <v>-1.2</v>
      </c>
      <c r="K2708" s="107"/>
      <c r="L2708" s="11"/>
    </row>
    <row r="2709" spans="3:12" x14ac:dyDescent="0.3">
      <c r="C2709" s="725" t="s">
        <v>2211</v>
      </c>
      <c r="D2709" s="117" t="s">
        <v>122</v>
      </c>
      <c r="E2709" s="675" t="s">
        <v>121</v>
      </c>
      <c r="F2709" s="705">
        <v>1</v>
      </c>
      <c r="G2709" s="619">
        <v>8.6</v>
      </c>
      <c r="H2709" s="715">
        <v>1.2</v>
      </c>
      <c r="I2709" s="679"/>
      <c r="J2709" s="458">
        <f t="shared" si="45"/>
        <v>10.319999999999999</v>
      </c>
      <c r="K2709" s="107"/>
      <c r="L2709" s="11"/>
    </row>
    <row r="2710" spans="3:12" x14ac:dyDescent="0.3">
      <c r="C2710" s="725"/>
      <c r="D2710" s="117" t="s">
        <v>2297</v>
      </c>
      <c r="E2710" s="675"/>
      <c r="F2710" s="705">
        <v>-1</v>
      </c>
      <c r="G2710" s="619">
        <v>0.9</v>
      </c>
      <c r="H2710" s="715">
        <v>0.2</v>
      </c>
      <c r="I2710" s="679"/>
      <c r="J2710" s="458">
        <f t="shared" si="45"/>
        <v>-0.18000000000000002</v>
      </c>
      <c r="K2710" s="107"/>
      <c r="L2710" s="11"/>
    </row>
    <row r="2711" spans="3:12" x14ac:dyDescent="0.3">
      <c r="C2711" s="725" t="s">
        <v>2207</v>
      </c>
      <c r="D2711" s="117" t="s">
        <v>122</v>
      </c>
      <c r="E2711" s="675" t="s">
        <v>121</v>
      </c>
      <c r="F2711" s="705">
        <v>1</v>
      </c>
      <c r="G2711" s="619">
        <v>8.6</v>
      </c>
      <c r="H2711" s="715">
        <v>1.2</v>
      </c>
      <c r="I2711" s="679"/>
      <c r="J2711" s="458">
        <f t="shared" si="45"/>
        <v>10.319999999999999</v>
      </c>
      <c r="K2711" s="107"/>
      <c r="L2711" s="11"/>
    </row>
    <row r="2712" spans="3:12" x14ac:dyDescent="0.3">
      <c r="C2712" s="725"/>
      <c r="D2712" s="117" t="s">
        <v>2297</v>
      </c>
      <c r="E2712" s="675"/>
      <c r="F2712" s="705">
        <v>-1</v>
      </c>
      <c r="G2712" s="619">
        <v>0.9</v>
      </c>
      <c r="H2712" s="715">
        <v>0.2</v>
      </c>
      <c r="I2712" s="679"/>
      <c r="J2712" s="458">
        <f t="shared" si="45"/>
        <v>-0.18000000000000002</v>
      </c>
      <c r="K2712" s="107"/>
      <c r="L2712" s="11"/>
    </row>
    <row r="2713" spans="3:12" x14ac:dyDescent="0.3">
      <c r="C2713" s="725"/>
      <c r="D2713" s="117" t="s">
        <v>2371</v>
      </c>
      <c r="E2713" s="675"/>
      <c r="F2713" s="705">
        <v>-1</v>
      </c>
      <c r="G2713" s="619">
        <v>0.9</v>
      </c>
      <c r="H2713" s="715">
        <v>0.5</v>
      </c>
      <c r="I2713" s="679"/>
      <c r="J2713" s="458">
        <f t="shared" si="45"/>
        <v>-0.45</v>
      </c>
      <c r="K2713" s="107"/>
      <c r="L2713" s="11"/>
    </row>
    <row r="2714" spans="3:12" x14ac:dyDescent="0.3">
      <c r="C2714" s="725"/>
      <c r="D2714" s="690" t="s">
        <v>1929</v>
      </c>
      <c r="E2714" s="675"/>
      <c r="F2714" s="705"/>
      <c r="G2714" s="619"/>
      <c r="H2714" s="715"/>
      <c r="I2714" s="679"/>
      <c r="J2714" s="458"/>
      <c r="K2714" s="107"/>
      <c r="L2714" s="11"/>
    </row>
    <row r="2715" spans="3:12" x14ac:dyDescent="0.3">
      <c r="C2715" s="725" t="s">
        <v>1901</v>
      </c>
      <c r="D2715" s="117" t="s">
        <v>2472</v>
      </c>
      <c r="E2715" s="675" t="s">
        <v>125</v>
      </c>
      <c r="F2715" s="705">
        <v>1</v>
      </c>
      <c r="G2715" s="619">
        <v>15.7</v>
      </c>
      <c r="H2715" s="715">
        <v>1.5</v>
      </c>
      <c r="I2715" s="679"/>
      <c r="J2715" s="458">
        <f t="shared" si="45"/>
        <v>23.549999999999997</v>
      </c>
      <c r="K2715" s="107"/>
      <c r="L2715" s="11"/>
    </row>
    <row r="2716" spans="3:12" x14ac:dyDescent="0.3">
      <c r="C2716" s="725"/>
      <c r="D2716" s="117" t="s">
        <v>2297</v>
      </c>
      <c r="E2716" s="675"/>
      <c r="F2716" s="705">
        <v>-1</v>
      </c>
      <c r="G2716" s="619">
        <v>1.2</v>
      </c>
      <c r="H2716" s="715">
        <v>0.5</v>
      </c>
      <c r="I2716" s="679"/>
      <c r="J2716" s="458">
        <f t="shared" si="45"/>
        <v>-0.6</v>
      </c>
      <c r="K2716" s="107"/>
      <c r="L2716" s="11"/>
    </row>
    <row r="2717" spans="3:12" x14ac:dyDescent="0.3">
      <c r="C2717" s="725"/>
      <c r="D2717" s="117" t="s">
        <v>2371</v>
      </c>
      <c r="E2717" s="675"/>
      <c r="F2717" s="705">
        <v>-1</v>
      </c>
      <c r="G2717" s="619">
        <v>2.4</v>
      </c>
      <c r="H2717" s="715">
        <v>1</v>
      </c>
      <c r="I2717" s="679"/>
      <c r="J2717" s="458">
        <f t="shared" si="45"/>
        <v>-2.4</v>
      </c>
      <c r="K2717" s="107"/>
      <c r="L2717" s="11"/>
    </row>
    <row r="2718" spans="3:12" x14ac:dyDescent="0.3">
      <c r="C2718" s="725" t="s">
        <v>1902</v>
      </c>
      <c r="D2718" s="117" t="s">
        <v>2376</v>
      </c>
      <c r="E2718" s="675" t="s">
        <v>782</v>
      </c>
      <c r="F2718" s="705">
        <v>1</v>
      </c>
      <c r="G2718" s="619">
        <v>11.1</v>
      </c>
      <c r="H2718" s="715">
        <v>1</v>
      </c>
      <c r="I2718" s="679"/>
      <c r="J2718" s="458">
        <f t="shared" si="45"/>
        <v>11.1</v>
      </c>
      <c r="K2718" s="107"/>
      <c r="L2718" s="11"/>
    </row>
    <row r="2719" spans="3:12" x14ac:dyDescent="0.3">
      <c r="C2719" s="725"/>
      <c r="D2719" s="117" t="s">
        <v>2371</v>
      </c>
      <c r="E2719" s="675"/>
      <c r="F2719" s="705">
        <v>-1</v>
      </c>
      <c r="G2719" s="619">
        <v>0.9</v>
      </c>
      <c r="H2719" s="715">
        <v>0.5</v>
      </c>
      <c r="I2719" s="679"/>
      <c r="J2719" s="458">
        <f t="shared" si="45"/>
        <v>-0.45</v>
      </c>
      <c r="K2719" s="107"/>
      <c r="L2719" s="11"/>
    </row>
    <row r="2720" spans="3:12" x14ac:dyDescent="0.3">
      <c r="C2720" s="725" t="s">
        <v>2217</v>
      </c>
      <c r="D2720" s="117" t="s">
        <v>2382</v>
      </c>
      <c r="E2720" s="675" t="s">
        <v>125</v>
      </c>
      <c r="F2720" s="705">
        <v>1</v>
      </c>
      <c r="G2720" s="619">
        <v>7.25</v>
      </c>
      <c r="H2720" s="715">
        <v>1.55</v>
      </c>
      <c r="I2720" s="679"/>
      <c r="J2720" s="458">
        <f t="shared" si="45"/>
        <v>11.237500000000001</v>
      </c>
      <c r="K2720" s="107"/>
      <c r="L2720" s="11"/>
    </row>
    <row r="2721" spans="3:12" x14ac:dyDescent="0.3">
      <c r="C2721" s="725"/>
      <c r="D2721" s="117" t="s">
        <v>2297</v>
      </c>
      <c r="E2721" s="675"/>
      <c r="F2721" s="705">
        <v>-1</v>
      </c>
      <c r="G2721" s="619">
        <v>0.9</v>
      </c>
      <c r="H2721" s="715">
        <v>0.5</v>
      </c>
      <c r="I2721" s="679"/>
      <c r="J2721" s="458">
        <f t="shared" si="45"/>
        <v>-0.45</v>
      </c>
      <c r="K2721" s="107"/>
      <c r="L2721" s="11"/>
    </row>
    <row r="2722" spans="3:12" x14ac:dyDescent="0.3">
      <c r="C2722" s="725" t="s">
        <v>1872</v>
      </c>
      <c r="D2722" s="117" t="s">
        <v>2540</v>
      </c>
      <c r="E2722" s="675" t="s">
        <v>793</v>
      </c>
      <c r="F2722" s="705">
        <v>1</v>
      </c>
      <c r="G2722" s="619">
        <v>20.7</v>
      </c>
      <c r="H2722" s="715">
        <v>1</v>
      </c>
      <c r="I2722" s="679"/>
      <c r="J2722" s="458">
        <f t="shared" si="45"/>
        <v>20.7</v>
      </c>
      <c r="K2722" s="107"/>
      <c r="L2722" s="11"/>
    </row>
    <row r="2723" spans="3:12" x14ac:dyDescent="0.3">
      <c r="C2723" s="725"/>
      <c r="D2723" s="117" t="s">
        <v>2371</v>
      </c>
      <c r="E2723" s="675"/>
      <c r="F2723" s="705">
        <v>-1</v>
      </c>
      <c r="G2723" s="619">
        <v>2.4</v>
      </c>
      <c r="H2723" s="715">
        <v>0.5</v>
      </c>
      <c r="I2723" s="679"/>
      <c r="J2723" s="458">
        <f t="shared" si="45"/>
        <v>-1.2</v>
      </c>
      <c r="K2723" s="107"/>
      <c r="L2723" s="11"/>
    </row>
    <row r="2724" spans="3:12" x14ac:dyDescent="0.3">
      <c r="C2724" s="725" t="s">
        <v>2541</v>
      </c>
      <c r="D2724" s="117" t="s">
        <v>1226</v>
      </c>
      <c r="E2724" s="675" t="s">
        <v>129</v>
      </c>
      <c r="F2724" s="705">
        <v>1</v>
      </c>
      <c r="G2724" s="619">
        <v>8</v>
      </c>
      <c r="H2724" s="715">
        <v>4.07</v>
      </c>
      <c r="I2724" s="679"/>
      <c r="J2724" s="458">
        <f t="shared" si="45"/>
        <v>32.56</v>
      </c>
      <c r="K2724" s="107"/>
      <c r="L2724" s="11"/>
    </row>
    <row r="2725" spans="3:12" x14ac:dyDescent="0.3">
      <c r="C2725" s="725"/>
      <c r="D2725" s="117" t="s">
        <v>2297</v>
      </c>
      <c r="E2725" s="675"/>
      <c r="F2725" s="705">
        <v>-1</v>
      </c>
      <c r="G2725" s="619">
        <v>0.8</v>
      </c>
      <c r="H2725" s="715">
        <v>2</v>
      </c>
      <c r="I2725" s="679"/>
      <c r="J2725" s="458">
        <f t="shared" si="45"/>
        <v>-1.6</v>
      </c>
      <c r="K2725" s="107"/>
      <c r="L2725" s="11"/>
    </row>
    <row r="2726" spans="3:12" x14ac:dyDescent="0.3">
      <c r="C2726" s="725" t="s">
        <v>2208</v>
      </c>
      <c r="D2726" s="117" t="s">
        <v>122</v>
      </c>
      <c r="E2726" s="675" t="s">
        <v>121</v>
      </c>
      <c r="F2726" s="705">
        <v>1</v>
      </c>
      <c r="G2726" s="619">
        <v>9.1</v>
      </c>
      <c r="H2726" s="715">
        <v>1.2</v>
      </c>
      <c r="I2726" s="679"/>
      <c r="J2726" s="458">
        <f t="shared" si="45"/>
        <v>10.92</v>
      </c>
      <c r="K2726" s="107"/>
      <c r="L2726" s="11"/>
    </row>
    <row r="2727" spans="3:12" x14ac:dyDescent="0.3">
      <c r="C2727" s="725"/>
      <c r="D2727" s="117" t="s">
        <v>2297</v>
      </c>
      <c r="E2727" s="675"/>
      <c r="F2727" s="705">
        <v>-1</v>
      </c>
      <c r="G2727" s="619">
        <v>0.9</v>
      </c>
      <c r="H2727" s="715">
        <v>0.2</v>
      </c>
      <c r="I2727" s="679"/>
      <c r="J2727" s="458">
        <f t="shared" si="45"/>
        <v>-0.18000000000000002</v>
      </c>
      <c r="K2727" s="107"/>
      <c r="L2727" s="11"/>
    </row>
    <row r="2728" spans="3:12" x14ac:dyDescent="0.3">
      <c r="C2728" s="725"/>
      <c r="D2728" s="117" t="s">
        <v>2371</v>
      </c>
      <c r="E2728" s="675"/>
      <c r="F2728" s="705">
        <v>-1</v>
      </c>
      <c r="G2728" s="619">
        <v>0.9</v>
      </c>
      <c r="H2728" s="715">
        <v>0.5</v>
      </c>
      <c r="I2728" s="679"/>
      <c r="J2728" s="458">
        <f t="shared" si="45"/>
        <v>-0.45</v>
      </c>
      <c r="K2728" s="107"/>
      <c r="L2728" s="11"/>
    </row>
    <row r="2729" spans="3:12" x14ac:dyDescent="0.3">
      <c r="C2729" s="725" t="s">
        <v>1873</v>
      </c>
      <c r="D2729" s="117" t="s">
        <v>2540</v>
      </c>
      <c r="E2729" s="675" t="s">
        <v>793</v>
      </c>
      <c r="F2729" s="705">
        <v>1</v>
      </c>
      <c r="G2729" s="619">
        <v>20.7</v>
      </c>
      <c r="H2729" s="715">
        <v>1</v>
      </c>
      <c r="I2729" s="679"/>
      <c r="J2729" s="458">
        <f t="shared" si="45"/>
        <v>20.7</v>
      </c>
      <c r="K2729" s="107"/>
      <c r="L2729" s="11"/>
    </row>
    <row r="2730" spans="3:12" x14ac:dyDescent="0.3">
      <c r="C2730" s="725"/>
      <c r="D2730" s="117" t="s">
        <v>2371</v>
      </c>
      <c r="E2730" s="675"/>
      <c r="F2730" s="705">
        <v>-1</v>
      </c>
      <c r="G2730" s="619">
        <v>2.4</v>
      </c>
      <c r="H2730" s="715">
        <v>0.5</v>
      </c>
      <c r="I2730" s="679"/>
      <c r="J2730" s="458">
        <f t="shared" si="45"/>
        <v>-1.2</v>
      </c>
      <c r="K2730" s="107"/>
      <c r="L2730" s="11"/>
    </row>
    <row r="2731" spans="3:12" x14ac:dyDescent="0.3">
      <c r="C2731" s="725" t="s">
        <v>1891</v>
      </c>
      <c r="D2731" s="117" t="s">
        <v>2540</v>
      </c>
      <c r="E2731" s="675" t="s">
        <v>793</v>
      </c>
      <c r="F2731" s="705">
        <v>1</v>
      </c>
      <c r="G2731" s="619">
        <v>20.2</v>
      </c>
      <c r="H2731" s="715">
        <v>1.05</v>
      </c>
      <c r="I2731" s="679"/>
      <c r="J2731" s="458">
        <f t="shared" si="45"/>
        <v>21.21</v>
      </c>
      <c r="K2731" s="107"/>
      <c r="L2731" s="11"/>
    </row>
    <row r="2732" spans="3:12" x14ac:dyDescent="0.3">
      <c r="C2732" s="725"/>
      <c r="D2732" s="117" t="s">
        <v>2371</v>
      </c>
      <c r="E2732" s="675"/>
      <c r="F2732" s="705">
        <v>-1</v>
      </c>
      <c r="G2732" s="619">
        <v>2.4</v>
      </c>
      <c r="H2732" s="715">
        <v>0.5</v>
      </c>
      <c r="I2732" s="679"/>
      <c r="J2732" s="458">
        <f t="shared" si="45"/>
        <v>-1.2</v>
      </c>
      <c r="K2732" s="107"/>
      <c r="L2732" s="11"/>
    </row>
    <row r="2733" spans="3:12" x14ac:dyDescent="0.3">
      <c r="C2733" s="725" t="s">
        <v>1893</v>
      </c>
      <c r="D2733" s="117" t="s">
        <v>204</v>
      </c>
      <c r="E2733" s="675" t="s">
        <v>125</v>
      </c>
      <c r="F2733" s="705">
        <v>1</v>
      </c>
      <c r="G2733" s="619">
        <v>12.6</v>
      </c>
      <c r="H2733" s="715">
        <v>1.55</v>
      </c>
      <c r="I2733" s="679"/>
      <c r="J2733" s="458">
        <f t="shared" si="45"/>
        <v>19.53</v>
      </c>
      <c r="K2733" s="107"/>
      <c r="L2733" s="11"/>
    </row>
    <row r="2734" spans="3:12" x14ac:dyDescent="0.3">
      <c r="C2734" s="725"/>
      <c r="D2734" s="117" t="s">
        <v>2297</v>
      </c>
      <c r="E2734" s="675"/>
      <c r="F2734" s="705">
        <v>-1</v>
      </c>
      <c r="G2734" s="619">
        <v>1.2</v>
      </c>
      <c r="H2734" s="715">
        <v>0.5</v>
      </c>
      <c r="I2734" s="679"/>
      <c r="J2734" s="458">
        <f t="shared" si="45"/>
        <v>-0.6</v>
      </c>
      <c r="K2734" s="107"/>
      <c r="L2734" s="11"/>
    </row>
    <row r="2735" spans="3:12" x14ac:dyDescent="0.3">
      <c r="C2735" s="725" t="s">
        <v>2210</v>
      </c>
      <c r="D2735" s="117" t="s">
        <v>122</v>
      </c>
      <c r="E2735" s="675" t="s">
        <v>121</v>
      </c>
      <c r="F2735" s="705">
        <v>1</v>
      </c>
      <c r="G2735" s="619">
        <v>7.9</v>
      </c>
      <c r="H2735" s="715">
        <v>1.2</v>
      </c>
      <c r="I2735" s="679"/>
      <c r="J2735" s="458">
        <f t="shared" si="45"/>
        <v>9.48</v>
      </c>
      <c r="K2735" s="107"/>
      <c r="L2735" s="11"/>
    </row>
    <row r="2736" spans="3:12" x14ac:dyDescent="0.3">
      <c r="C2736" s="725"/>
      <c r="D2736" s="117" t="s">
        <v>2297</v>
      </c>
      <c r="E2736" s="675"/>
      <c r="F2736" s="705">
        <v>-1</v>
      </c>
      <c r="G2736" s="619">
        <v>0.9</v>
      </c>
      <c r="H2736" s="715">
        <v>0.2</v>
      </c>
      <c r="I2736" s="679"/>
      <c r="J2736" s="458">
        <f t="shared" si="45"/>
        <v>-0.18000000000000002</v>
      </c>
      <c r="K2736" s="107"/>
      <c r="L2736" s="11"/>
    </row>
    <row r="2737" spans="3:12" x14ac:dyDescent="0.3">
      <c r="C2737" s="725"/>
      <c r="D2737" s="117" t="s">
        <v>2371</v>
      </c>
      <c r="E2737" s="675"/>
      <c r="F2737" s="705">
        <v>-1</v>
      </c>
      <c r="G2737" s="619">
        <v>0.9</v>
      </c>
      <c r="H2737" s="715">
        <v>0.5</v>
      </c>
      <c r="I2737" s="679"/>
      <c r="J2737" s="458">
        <f t="shared" si="45"/>
        <v>-0.45</v>
      </c>
      <c r="K2737" s="107"/>
      <c r="L2737" s="11"/>
    </row>
    <row r="2738" spans="3:12" x14ac:dyDescent="0.3">
      <c r="C2738" s="725" t="s">
        <v>2209</v>
      </c>
      <c r="D2738" s="117" t="s">
        <v>122</v>
      </c>
      <c r="E2738" s="675" t="s">
        <v>121</v>
      </c>
      <c r="F2738" s="705">
        <v>1</v>
      </c>
      <c r="G2738" s="619">
        <v>8.1999999999999993</v>
      </c>
      <c r="H2738" s="715">
        <v>1.2</v>
      </c>
      <c r="I2738" s="679"/>
      <c r="J2738" s="458">
        <f t="shared" si="45"/>
        <v>9.8399999999999981</v>
      </c>
      <c r="K2738" s="107"/>
      <c r="L2738" s="11"/>
    </row>
    <row r="2739" spans="3:12" x14ac:dyDescent="0.3">
      <c r="C2739" s="725"/>
      <c r="D2739" s="117" t="s">
        <v>2297</v>
      </c>
      <c r="E2739" s="675"/>
      <c r="F2739" s="705">
        <v>-1</v>
      </c>
      <c r="G2739" s="619">
        <v>0.9</v>
      </c>
      <c r="H2739" s="715">
        <v>0.2</v>
      </c>
      <c r="I2739" s="679"/>
      <c r="J2739" s="458">
        <f t="shared" si="45"/>
        <v>-0.18000000000000002</v>
      </c>
      <c r="K2739" s="107"/>
      <c r="L2739" s="11"/>
    </row>
    <row r="2740" spans="3:12" x14ac:dyDescent="0.3">
      <c r="C2740" s="725"/>
      <c r="D2740" s="117" t="s">
        <v>2371</v>
      </c>
      <c r="E2740" s="675"/>
      <c r="F2740" s="705">
        <v>-1</v>
      </c>
      <c r="G2740" s="619">
        <v>0.9</v>
      </c>
      <c r="H2740" s="715">
        <v>0.5</v>
      </c>
      <c r="I2740" s="679"/>
      <c r="J2740" s="458">
        <f t="shared" si="45"/>
        <v>-0.45</v>
      </c>
      <c r="K2740" s="107"/>
      <c r="L2740" s="11"/>
    </row>
    <row r="2741" spans="3:12" x14ac:dyDescent="0.3">
      <c r="C2741" s="725" t="s">
        <v>1896</v>
      </c>
      <c r="D2741" s="117" t="s">
        <v>2542</v>
      </c>
      <c r="E2741" s="675" t="s">
        <v>793</v>
      </c>
      <c r="F2741" s="705">
        <v>1</v>
      </c>
      <c r="G2741" s="619">
        <v>19.95</v>
      </c>
      <c r="H2741" s="715">
        <v>1</v>
      </c>
      <c r="I2741" s="679"/>
      <c r="J2741" s="458">
        <f t="shared" si="45"/>
        <v>19.95</v>
      </c>
      <c r="K2741" s="107"/>
      <c r="L2741" s="11"/>
    </row>
    <row r="2742" spans="3:12" x14ac:dyDescent="0.3">
      <c r="C2742" s="725"/>
      <c r="D2742" s="117" t="s">
        <v>2371</v>
      </c>
      <c r="E2742" s="675"/>
      <c r="F2742" s="705">
        <v>-1</v>
      </c>
      <c r="G2742" s="619">
        <v>2.4</v>
      </c>
      <c r="H2742" s="715">
        <v>0.5</v>
      </c>
      <c r="I2742" s="679"/>
      <c r="J2742" s="458">
        <f t="shared" si="45"/>
        <v>-1.2</v>
      </c>
      <c r="K2742" s="107"/>
      <c r="L2742" s="11"/>
    </row>
    <row r="2743" spans="3:12" x14ac:dyDescent="0.3">
      <c r="C2743" s="725" t="s">
        <v>1903</v>
      </c>
      <c r="D2743" s="117" t="s">
        <v>2473</v>
      </c>
      <c r="E2743" s="675" t="s">
        <v>121</v>
      </c>
      <c r="F2743" s="705">
        <v>1</v>
      </c>
      <c r="G2743" s="619">
        <v>11.1</v>
      </c>
      <c r="H2743" s="715">
        <v>1.2</v>
      </c>
      <c r="I2743" s="679"/>
      <c r="J2743" s="458">
        <f t="shared" si="45"/>
        <v>13.319999999999999</v>
      </c>
      <c r="K2743" s="107"/>
      <c r="L2743" s="11"/>
    </row>
    <row r="2744" spans="3:12" x14ac:dyDescent="0.3">
      <c r="C2744" s="725"/>
      <c r="D2744" s="117" t="s">
        <v>2297</v>
      </c>
      <c r="E2744" s="675"/>
      <c r="F2744" s="705">
        <v>-1</v>
      </c>
      <c r="G2744" s="619">
        <v>1</v>
      </c>
      <c r="H2744" s="715">
        <v>0.2</v>
      </c>
      <c r="I2744" s="679"/>
      <c r="J2744" s="458">
        <f t="shared" si="45"/>
        <v>-0.2</v>
      </c>
      <c r="K2744" s="107"/>
      <c r="L2744" s="11"/>
    </row>
    <row r="2745" spans="3:12" x14ac:dyDescent="0.3">
      <c r="C2745" s="725"/>
      <c r="D2745" s="117" t="s">
        <v>2371</v>
      </c>
      <c r="E2745" s="675"/>
      <c r="F2745" s="705">
        <v>-2</v>
      </c>
      <c r="G2745" s="619">
        <v>1.2</v>
      </c>
      <c r="H2745" s="715">
        <v>0.5</v>
      </c>
      <c r="I2745" s="679"/>
      <c r="J2745" s="458">
        <f t="shared" si="45"/>
        <v>-1.2</v>
      </c>
      <c r="K2745" s="107"/>
      <c r="L2745" s="11"/>
    </row>
    <row r="2746" spans="3:12" x14ac:dyDescent="0.3">
      <c r="C2746" s="725" t="s">
        <v>1905</v>
      </c>
      <c r="D2746" s="117" t="s">
        <v>2474</v>
      </c>
      <c r="E2746" s="675" t="s">
        <v>125</v>
      </c>
      <c r="F2746" s="705">
        <v>1</v>
      </c>
      <c r="G2746" s="619">
        <v>12</v>
      </c>
      <c r="H2746" s="715">
        <v>1.5</v>
      </c>
      <c r="I2746" s="679"/>
      <c r="J2746" s="458">
        <f t="shared" si="45"/>
        <v>18</v>
      </c>
      <c r="K2746" s="107"/>
      <c r="L2746" s="11"/>
    </row>
    <row r="2747" spans="3:12" x14ac:dyDescent="0.3">
      <c r="C2747" s="725"/>
      <c r="D2747" s="117" t="s">
        <v>2297</v>
      </c>
      <c r="E2747" s="675"/>
      <c r="F2747" s="705">
        <v>-2</v>
      </c>
      <c r="G2747" s="619">
        <v>0.9</v>
      </c>
      <c r="H2747" s="715">
        <v>0.5</v>
      </c>
      <c r="I2747" s="679"/>
      <c r="J2747" s="458">
        <f t="shared" si="45"/>
        <v>-0.9</v>
      </c>
      <c r="K2747" s="107"/>
      <c r="L2747" s="11"/>
    </row>
    <row r="2748" spans="3:12" x14ac:dyDescent="0.3">
      <c r="C2748" s="725"/>
      <c r="D2748" s="117" t="s">
        <v>2297</v>
      </c>
      <c r="E2748" s="675"/>
      <c r="F2748" s="705">
        <v>-1</v>
      </c>
      <c r="G2748" s="619">
        <v>0.6</v>
      </c>
      <c r="H2748" s="715">
        <v>0.4</v>
      </c>
      <c r="I2748" s="679"/>
      <c r="J2748" s="458">
        <f t="shared" ref="J2748:J2811" si="46">PRODUCT(F2748:I2748)</f>
        <v>-0.24</v>
      </c>
      <c r="K2748" s="107"/>
      <c r="L2748" s="11"/>
    </row>
    <row r="2749" spans="3:12" x14ac:dyDescent="0.3">
      <c r="C2749" s="725"/>
      <c r="D2749" s="117" t="s">
        <v>2371</v>
      </c>
      <c r="E2749" s="675"/>
      <c r="F2749" s="705">
        <v>-1</v>
      </c>
      <c r="G2749" s="619">
        <v>0.8</v>
      </c>
      <c r="H2749" s="715">
        <v>1</v>
      </c>
      <c r="I2749" s="679"/>
      <c r="J2749" s="458">
        <f t="shared" si="46"/>
        <v>-0.8</v>
      </c>
      <c r="K2749" s="107"/>
      <c r="L2749" s="11"/>
    </row>
    <row r="2750" spans="3:12" x14ac:dyDescent="0.3">
      <c r="C2750" s="725" t="s">
        <v>2476</v>
      </c>
      <c r="D2750" s="117" t="s">
        <v>684</v>
      </c>
      <c r="E2750" s="675" t="s">
        <v>125</v>
      </c>
      <c r="F2750" s="705">
        <v>1</v>
      </c>
      <c r="G2750" s="619">
        <v>4.7</v>
      </c>
      <c r="H2750" s="715">
        <v>1.5</v>
      </c>
      <c r="I2750" s="679"/>
      <c r="J2750" s="458">
        <f t="shared" si="46"/>
        <v>7.0500000000000007</v>
      </c>
      <c r="K2750" s="107"/>
      <c r="L2750" s="11"/>
    </row>
    <row r="2751" spans="3:12" x14ac:dyDescent="0.3">
      <c r="C2751" s="725" t="s">
        <v>1915</v>
      </c>
      <c r="D2751" s="117" t="s">
        <v>141</v>
      </c>
      <c r="E2751" s="675" t="s">
        <v>121</v>
      </c>
      <c r="F2751" s="705">
        <v>1</v>
      </c>
      <c r="G2751" s="619">
        <v>8.6999999999999993</v>
      </c>
      <c r="H2751" s="715">
        <v>1.2</v>
      </c>
      <c r="I2751" s="679"/>
      <c r="J2751" s="458">
        <f t="shared" si="46"/>
        <v>10.44</v>
      </c>
      <c r="K2751" s="107"/>
      <c r="L2751" s="11"/>
    </row>
    <row r="2752" spans="3:12" x14ac:dyDescent="0.3">
      <c r="C2752" s="725"/>
      <c r="D2752" s="117" t="s">
        <v>2297</v>
      </c>
      <c r="E2752" s="675"/>
      <c r="F2752" s="705">
        <v>-1</v>
      </c>
      <c r="G2752" s="619">
        <v>0.9</v>
      </c>
      <c r="H2752" s="715">
        <v>0.2</v>
      </c>
      <c r="I2752" s="679"/>
      <c r="J2752" s="458">
        <f t="shared" si="46"/>
        <v>-0.18000000000000002</v>
      </c>
      <c r="K2752" s="107"/>
      <c r="L2752" s="11"/>
    </row>
    <row r="2753" spans="3:12" x14ac:dyDescent="0.3">
      <c r="C2753" s="725"/>
      <c r="D2753" s="117" t="s">
        <v>2371</v>
      </c>
      <c r="E2753" s="675"/>
      <c r="F2753" s="705">
        <v>-1</v>
      </c>
      <c r="G2753" s="619">
        <v>0.6</v>
      </c>
      <c r="H2753" s="715">
        <v>0.5</v>
      </c>
      <c r="I2753" s="679"/>
      <c r="J2753" s="458">
        <f t="shared" si="46"/>
        <v>-0.3</v>
      </c>
      <c r="K2753" s="107"/>
      <c r="L2753" s="11"/>
    </row>
    <row r="2754" spans="3:12" x14ac:dyDescent="0.3">
      <c r="C2754" s="725" t="s">
        <v>1914</v>
      </c>
      <c r="D2754" s="117" t="s">
        <v>177</v>
      </c>
      <c r="E2754" s="675" t="s">
        <v>786</v>
      </c>
      <c r="F2754" s="705">
        <v>1</v>
      </c>
      <c r="G2754" s="619">
        <v>8</v>
      </c>
      <c r="H2754" s="715">
        <v>1.6</v>
      </c>
      <c r="I2754" s="679"/>
      <c r="J2754" s="458">
        <f t="shared" si="46"/>
        <v>12.8</v>
      </c>
      <c r="K2754" s="107"/>
      <c r="L2754" s="11"/>
    </row>
    <row r="2755" spans="3:12" x14ac:dyDescent="0.3">
      <c r="C2755" s="725"/>
      <c r="D2755" s="117" t="s">
        <v>2297</v>
      </c>
      <c r="E2755" s="675"/>
      <c r="F2755" s="705">
        <v>-1</v>
      </c>
      <c r="G2755" s="619">
        <v>0.9</v>
      </c>
      <c r="H2755" s="715">
        <v>0.5</v>
      </c>
      <c r="I2755" s="679"/>
      <c r="J2755" s="458">
        <f t="shared" si="46"/>
        <v>-0.45</v>
      </c>
      <c r="K2755" s="107"/>
      <c r="L2755" s="11"/>
    </row>
    <row r="2756" spans="3:12" x14ac:dyDescent="0.3">
      <c r="C2756" s="725"/>
      <c r="D2756" s="117" t="s">
        <v>2371</v>
      </c>
      <c r="E2756" s="675"/>
      <c r="F2756" s="705">
        <v>-1</v>
      </c>
      <c r="G2756" s="619">
        <v>0.6</v>
      </c>
      <c r="H2756" s="715">
        <v>0.5</v>
      </c>
      <c r="I2756" s="679"/>
      <c r="J2756" s="458">
        <f t="shared" si="46"/>
        <v>-0.3</v>
      </c>
      <c r="K2756" s="107"/>
      <c r="L2756" s="11"/>
    </row>
    <row r="2757" spans="3:12" x14ac:dyDescent="0.3">
      <c r="C2757" s="725" t="s">
        <v>1913</v>
      </c>
      <c r="D2757" s="117" t="s">
        <v>2374</v>
      </c>
      <c r="E2757" s="675" t="s">
        <v>782</v>
      </c>
      <c r="F2757" s="705">
        <v>1</v>
      </c>
      <c r="G2757" s="619">
        <v>8.4</v>
      </c>
      <c r="H2757" s="715">
        <v>1</v>
      </c>
      <c r="I2757" s="679"/>
      <c r="J2757" s="458">
        <f t="shared" si="46"/>
        <v>8.4</v>
      </c>
      <c r="K2757" s="107"/>
      <c r="L2757" s="11"/>
    </row>
    <row r="2758" spans="3:12" x14ac:dyDescent="0.3">
      <c r="C2758" s="725"/>
      <c r="D2758" s="117" t="s">
        <v>2371</v>
      </c>
      <c r="E2758" s="675"/>
      <c r="F2758" s="705">
        <v>-1</v>
      </c>
      <c r="G2758" s="619">
        <v>1.2</v>
      </c>
      <c r="H2758" s="715">
        <v>0.5</v>
      </c>
      <c r="I2758" s="679"/>
      <c r="J2758" s="458">
        <f t="shared" si="46"/>
        <v>-0.6</v>
      </c>
      <c r="K2758" s="107"/>
      <c r="L2758" s="11"/>
    </row>
    <row r="2759" spans="3:12" x14ac:dyDescent="0.3">
      <c r="C2759" s="725" t="s">
        <v>1912</v>
      </c>
      <c r="D2759" s="117" t="s">
        <v>142</v>
      </c>
      <c r="E2759" s="675" t="s">
        <v>121</v>
      </c>
      <c r="F2759" s="705">
        <v>1</v>
      </c>
      <c r="G2759" s="619">
        <v>11.8</v>
      </c>
      <c r="H2759" s="715">
        <v>1.2</v>
      </c>
      <c r="I2759" s="679"/>
      <c r="J2759" s="458">
        <f t="shared" si="46"/>
        <v>14.16</v>
      </c>
      <c r="K2759" s="107"/>
      <c r="L2759" s="11"/>
    </row>
    <row r="2760" spans="3:12" x14ac:dyDescent="0.3">
      <c r="C2760" s="725"/>
      <c r="D2760" s="117" t="s">
        <v>2297</v>
      </c>
      <c r="E2760" s="675"/>
      <c r="F2760" s="705">
        <v>-1</v>
      </c>
      <c r="G2760" s="619">
        <v>0.9</v>
      </c>
      <c r="H2760" s="715">
        <v>0.2</v>
      </c>
      <c r="I2760" s="679"/>
      <c r="J2760" s="458">
        <f t="shared" si="46"/>
        <v>-0.18000000000000002</v>
      </c>
      <c r="K2760" s="107"/>
      <c r="L2760" s="11"/>
    </row>
    <row r="2761" spans="3:12" x14ac:dyDescent="0.3">
      <c r="C2761" s="725" t="s">
        <v>2176</v>
      </c>
      <c r="D2761" s="117" t="s">
        <v>2543</v>
      </c>
      <c r="E2761" s="675" t="s">
        <v>793</v>
      </c>
      <c r="F2761" s="705">
        <v>1</v>
      </c>
      <c r="G2761" s="619">
        <v>15.8</v>
      </c>
      <c r="H2761" s="715">
        <v>1</v>
      </c>
      <c r="I2761" s="679"/>
      <c r="J2761" s="458">
        <f t="shared" si="46"/>
        <v>15.8</v>
      </c>
      <c r="K2761" s="107"/>
      <c r="L2761" s="11"/>
    </row>
    <row r="2762" spans="3:12" x14ac:dyDescent="0.3">
      <c r="C2762" s="725"/>
      <c r="D2762" s="117" t="s">
        <v>2371</v>
      </c>
      <c r="E2762" s="675"/>
      <c r="F2762" s="705">
        <v>-1</v>
      </c>
      <c r="G2762" s="619">
        <v>1.6</v>
      </c>
      <c r="H2762" s="715">
        <v>0.5</v>
      </c>
      <c r="I2762" s="679"/>
      <c r="J2762" s="458">
        <f t="shared" si="46"/>
        <v>-0.8</v>
      </c>
      <c r="K2762" s="107"/>
      <c r="L2762" s="11"/>
    </row>
    <row r="2763" spans="3:12" x14ac:dyDescent="0.3">
      <c r="C2763" s="725" t="s">
        <v>2165</v>
      </c>
      <c r="D2763" s="117" t="s">
        <v>122</v>
      </c>
      <c r="E2763" s="675" t="s">
        <v>121</v>
      </c>
      <c r="F2763" s="705">
        <v>1</v>
      </c>
      <c r="G2763" s="619">
        <v>8.6</v>
      </c>
      <c r="H2763" s="715">
        <v>1.2</v>
      </c>
      <c r="I2763" s="679"/>
      <c r="J2763" s="458">
        <f t="shared" si="46"/>
        <v>10.319999999999999</v>
      </c>
      <c r="K2763" s="107"/>
      <c r="L2763" s="11"/>
    </row>
    <row r="2764" spans="3:12" x14ac:dyDescent="0.3">
      <c r="C2764" s="725"/>
      <c r="D2764" s="117" t="s">
        <v>2297</v>
      </c>
      <c r="E2764" s="675"/>
      <c r="F2764" s="705">
        <v>-1</v>
      </c>
      <c r="G2764" s="619">
        <v>0.9</v>
      </c>
      <c r="H2764" s="715">
        <v>0.2</v>
      </c>
      <c r="I2764" s="679"/>
      <c r="J2764" s="458">
        <f t="shared" si="46"/>
        <v>-0.18000000000000002</v>
      </c>
      <c r="K2764" s="107"/>
      <c r="L2764" s="11"/>
    </row>
    <row r="2765" spans="3:12" x14ac:dyDescent="0.3">
      <c r="C2765" s="725"/>
      <c r="D2765" s="117" t="s">
        <v>2371</v>
      </c>
      <c r="E2765" s="675"/>
      <c r="F2765" s="705">
        <v>-1</v>
      </c>
      <c r="G2765" s="619">
        <v>1.2</v>
      </c>
      <c r="H2765" s="715">
        <v>0.5</v>
      </c>
      <c r="I2765" s="679"/>
      <c r="J2765" s="458">
        <f t="shared" si="46"/>
        <v>-0.6</v>
      </c>
      <c r="K2765" s="107"/>
      <c r="L2765" s="11"/>
    </row>
    <row r="2766" spans="3:12" x14ac:dyDescent="0.3">
      <c r="C2766" s="725" t="s">
        <v>1910</v>
      </c>
      <c r="D2766" s="117" t="s">
        <v>156</v>
      </c>
      <c r="E2766" s="675" t="s">
        <v>793</v>
      </c>
      <c r="F2766" s="705">
        <v>1</v>
      </c>
      <c r="G2766" s="619">
        <v>8.9</v>
      </c>
      <c r="H2766" s="715">
        <v>1</v>
      </c>
      <c r="I2766" s="679"/>
      <c r="J2766" s="458">
        <f t="shared" si="46"/>
        <v>8.9</v>
      </c>
      <c r="K2766" s="107"/>
      <c r="L2766" s="11"/>
    </row>
    <row r="2767" spans="3:12" x14ac:dyDescent="0.3">
      <c r="C2767" s="725" t="s">
        <v>2213</v>
      </c>
      <c r="D2767" s="117" t="s">
        <v>122</v>
      </c>
      <c r="E2767" s="675" t="s">
        <v>121</v>
      </c>
      <c r="F2767" s="705">
        <v>1</v>
      </c>
      <c r="G2767" s="619">
        <v>7.9</v>
      </c>
      <c r="H2767" s="715">
        <v>1.2</v>
      </c>
      <c r="I2767" s="679"/>
      <c r="J2767" s="458">
        <f t="shared" si="46"/>
        <v>9.48</v>
      </c>
      <c r="K2767" s="107"/>
      <c r="L2767" s="11"/>
    </row>
    <row r="2768" spans="3:12" x14ac:dyDescent="0.3">
      <c r="C2768" s="725"/>
      <c r="D2768" s="117" t="s">
        <v>2297</v>
      </c>
      <c r="E2768" s="675"/>
      <c r="F2768" s="705">
        <v>-1</v>
      </c>
      <c r="G2768" s="619">
        <v>0.9</v>
      </c>
      <c r="H2768" s="715">
        <v>0.2</v>
      </c>
      <c r="I2768" s="679"/>
      <c r="J2768" s="458">
        <f t="shared" si="46"/>
        <v>-0.18000000000000002</v>
      </c>
      <c r="K2768" s="107"/>
      <c r="L2768" s="11"/>
    </row>
    <row r="2769" spans="3:12" x14ac:dyDescent="0.3">
      <c r="C2769" s="725"/>
      <c r="D2769" s="117" t="s">
        <v>2371</v>
      </c>
      <c r="E2769" s="675"/>
      <c r="F2769" s="705">
        <v>-1</v>
      </c>
      <c r="G2769" s="619">
        <v>1.2</v>
      </c>
      <c r="H2769" s="715">
        <v>0.5</v>
      </c>
      <c r="I2769" s="679"/>
      <c r="J2769" s="458">
        <f t="shared" si="46"/>
        <v>-0.6</v>
      </c>
      <c r="K2769" s="107"/>
      <c r="L2769" s="11"/>
    </row>
    <row r="2770" spans="3:12" x14ac:dyDescent="0.3">
      <c r="C2770" s="725" t="s">
        <v>1909</v>
      </c>
      <c r="D2770" s="117" t="s">
        <v>1226</v>
      </c>
      <c r="E2770" s="675" t="s">
        <v>129</v>
      </c>
      <c r="F2770" s="705">
        <v>1</v>
      </c>
      <c r="G2770" s="619">
        <v>7.5</v>
      </c>
      <c r="H2770" s="715">
        <v>4.07</v>
      </c>
      <c r="I2770" s="679"/>
      <c r="J2770" s="458">
        <f t="shared" si="46"/>
        <v>30.525000000000002</v>
      </c>
      <c r="K2770" s="107"/>
      <c r="L2770" s="11"/>
    </row>
    <row r="2771" spans="3:12" x14ac:dyDescent="0.3">
      <c r="C2771" s="725"/>
      <c r="D2771" s="117" t="s">
        <v>2297</v>
      </c>
      <c r="E2771" s="675"/>
      <c r="F2771" s="705">
        <v>-1</v>
      </c>
      <c r="G2771" s="619">
        <v>0.9</v>
      </c>
      <c r="H2771" s="715">
        <v>2</v>
      </c>
      <c r="I2771" s="679"/>
      <c r="J2771" s="458">
        <f t="shared" si="46"/>
        <v>-1.8</v>
      </c>
      <c r="K2771" s="107"/>
      <c r="L2771" s="11"/>
    </row>
    <row r="2772" spans="3:12" x14ac:dyDescent="0.3">
      <c r="C2772" s="725" t="s">
        <v>1906</v>
      </c>
      <c r="D2772" s="117" t="s">
        <v>2544</v>
      </c>
      <c r="E2772" s="675" t="s">
        <v>793</v>
      </c>
      <c r="F2772" s="705">
        <v>1</v>
      </c>
      <c r="G2772" s="619">
        <v>19</v>
      </c>
      <c r="H2772" s="715">
        <v>1</v>
      </c>
      <c r="I2772" s="679"/>
      <c r="J2772" s="458">
        <f t="shared" si="46"/>
        <v>19</v>
      </c>
      <c r="K2772" s="107"/>
      <c r="L2772" s="11"/>
    </row>
    <row r="2773" spans="3:12" x14ac:dyDescent="0.3">
      <c r="C2773" s="725"/>
      <c r="D2773" s="117" t="s">
        <v>2371</v>
      </c>
      <c r="E2773" s="675"/>
      <c r="F2773" s="705">
        <v>-1</v>
      </c>
      <c r="G2773" s="619">
        <v>1.8</v>
      </c>
      <c r="H2773" s="715">
        <v>0.5</v>
      </c>
      <c r="I2773" s="679"/>
      <c r="J2773" s="458">
        <f t="shared" si="46"/>
        <v>-0.9</v>
      </c>
      <c r="K2773" s="107"/>
      <c r="L2773" s="11"/>
    </row>
    <row r="2774" spans="3:12" x14ac:dyDescent="0.3">
      <c r="C2774" s="725" t="s">
        <v>2477</v>
      </c>
      <c r="D2774" s="117" t="s">
        <v>2478</v>
      </c>
      <c r="E2774" s="675" t="s">
        <v>125</v>
      </c>
      <c r="F2774" s="705">
        <v>1</v>
      </c>
      <c r="G2774" s="619">
        <v>19.600000000000001</v>
      </c>
      <c r="H2774" s="715">
        <v>1.5</v>
      </c>
      <c r="I2774" s="679"/>
      <c r="J2774" s="458">
        <f t="shared" si="46"/>
        <v>29.400000000000002</v>
      </c>
      <c r="K2774" s="107"/>
      <c r="L2774" s="11"/>
    </row>
    <row r="2775" spans="3:12" x14ac:dyDescent="0.3">
      <c r="C2775" s="725"/>
      <c r="D2775" s="117" t="s">
        <v>2297</v>
      </c>
      <c r="E2775" s="675"/>
      <c r="F2775" s="705">
        <v>-1</v>
      </c>
      <c r="G2775" s="619">
        <v>2.6</v>
      </c>
      <c r="H2775" s="715">
        <v>0.5</v>
      </c>
      <c r="I2775" s="679"/>
      <c r="J2775" s="458">
        <f t="shared" si="46"/>
        <v>-1.3</v>
      </c>
      <c r="K2775" s="107"/>
      <c r="L2775" s="11"/>
    </row>
    <row r="2776" spans="3:12" x14ac:dyDescent="0.3">
      <c r="C2776" s="725"/>
      <c r="D2776" s="117" t="s">
        <v>2297</v>
      </c>
      <c r="E2776" s="675"/>
      <c r="F2776" s="705">
        <v>-2</v>
      </c>
      <c r="G2776" s="619">
        <v>1.2</v>
      </c>
      <c r="H2776" s="715">
        <v>0.5</v>
      </c>
      <c r="I2776" s="679"/>
      <c r="J2776" s="458">
        <f t="shared" si="46"/>
        <v>-1.2</v>
      </c>
      <c r="K2776" s="107"/>
      <c r="L2776" s="11"/>
    </row>
    <row r="2777" spans="3:12" x14ac:dyDescent="0.3">
      <c r="C2777" s="725"/>
      <c r="D2777" s="117" t="s">
        <v>2297</v>
      </c>
      <c r="E2777" s="675"/>
      <c r="F2777" s="705">
        <v>-3</v>
      </c>
      <c r="G2777" s="619">
        <v>0.9</v>
      </c>
      <c r="H2777" s="715">
        <v>0.5</v>
      </c>
      <c r="I2777" s="679"/>
      <c r="J2777" s="458">
        <f t="shared" si="46"/>
        <v>-1.35</v>
      </c>
      <c r="K2777" s="107"/>
      <c r="L2777" s="11"/>
    </row>
    <row r="2778" spans="3:12" x14ac:dyDescent="0.3">
      <c r="C2778" s="725" t="s">
        <v>1916</v>
      </c>
      <c r="D2778" s="117" t="s">
        <v>2545</v>
      </c>
      <c r="E2778" s="675" t="s">
        <v>793</v>
      </c>
      <c r="F2778" s="705">
        <v>1</v>
      </c>
      <c r="G2778" s="619">
        <v>26.5</v>
      </c>
      <c r="H2778" s="715">
        <v>1</v>
      </c>
      <c r="I2778" s="679"/>
      <c r="J2778" s="458">
        <f t="shared" si="46"/>
        <v>26.5</v>
      </c>
      <c r="K2778" s="107"/>
      <c r="L2778" s="11"/>
    </row>
    <row r="2779" spans="3:12" x14ac:dyDescent="0.3">
      <c r="C2779" s="725"/>
      <c r="D2779" s="117" t="s">
        <v>2371</v>
      </c>
      <c r="E2779" s="675"/>
      <c r="F2779" s="705">
        <v>-1</v>
      </c>
      <c r="G2779" s="619">
        <v>1.6</v>
      </c>
      <c r="H2779" s="715">
        <v>0.5</v>
      </c>
      <c r="I2779" s="679"/>
      <c r="J2779" s="458">
        <f t="shared" si="46"/>
        <v>-0.8</v>
      </c>
      <c r="K2779" s="107"/>
      <c r="L2779" s="11"/>
    </row>
    <row r="2780" spans="3:12" x14ac:dyDescent="0.3">
      <c r="C2780" s="725" t="s">
        <v>1918</v>
      </c>
      <c r="D2780" s="117" t="s">
        <v>122</v>
      </c>
      <c r="E2780" s="675" t="s">
        <v>121</v>
      </c>
      <c r="F2780" s="705">
        <v>1</v>
      </c>
      <c r="G2780" s="619">
        <v>9</v>
      </c>
      <c r="H2780" s="715">
        <v>1.2</v>
      </c>
      <c r="I2780" s="679"/>
      <c r="J2780" s="458">
        <f t="shared" si="46"/>
        <v>10.799999999999999</v>
      </c>
      <c r="K2780" s="107"/>
      <c r="L2780" s="11"/>
    </row>
    <row r="2781" spans="3:12" x14ac:dyDescent="0.3">
      <c r="C2781" s="725"/>
      <c r="D2781" s="117" t="s">
        <v>2297</v>
      </c>
      <c r="E2781" s="675"/>
      <c r="F2781" s="705">
        <v>-1</v>
      </c>
      <c r="G2781" s="619">
        <v>0.9</v>
      </c>
      <c r="H2781" s="715">
        <v>0.2</v>
      </c>
      <c r="I2781" s="679"/>
      <c r="J2781" s="458">
        <f t="shared" si="46"/>
        <v>-0.18000000000000002</v>
      </c>
      <c r="K2781" s="107"/>
      <c r="L2781" s="11"/>
    </row>
    <row r="2782" spans="3:12" x14ac:dyDescent="0.3">
      <c r="C2782" s="725" t="s">
        <v>1924</v>
      </c>
      <c r="D2782" s="117" t="s">
        <v>2546</v>
      </c>
      <c r="E2782" s="675" t="s">
        <v>793</v>
      </c>
      <c r="F2782" s="705">
        <v>1</v>
      </c>
      <c r="G2782" s="619">
        <v>25.9</v>
      </c>
      <c r="H2782" s="715">
        <v>1</v>
      </c>
      <c r="I2782" s="679"/>
      <c r="J2782" s="458">
        <f t="shared" si="46"/>
        <v>25.9</v>
      </c>
      <c r="K2782" s="107"/>
      <c r="L2782" s="11"/>
    </row>
    <row r="2783" spans="3:12" x14ac:dyDescent="0.3">
      <c r="C2783" s="725"/>
      <c r="D2783" s="117" t="s">
        <v>2371</v>
      </c>
      <c r="E2783" s="675"/>
      <c r="F2783" s="705">
        <v>-1</v>
      </c>
      <c r="G2783" s="619">
        <v>1.6</v>
      </c>
      <c r="H2783" s="715">
        <v>0.5</v>
      </c>
      <c r="I2783" s="679"/>
      <c r="J2783" s="458">
        <f t="shared" si="46"/>
        <v>-0.8</v>
      </c>
      <c r="K2783" s="107"/>
      <c r="L2783" s="11"/>
    </row>
    <row r="2784" spans="3:12" x14ac:dyDescent="0.3">
      <c r="C2784" s="725" t="s">
        <v>1920</v>
      </c>
      <c r="D2784" s="117" t="s">
        <v>122</v>
      </c>
      <c r="E2784" s="675" t="s">
        <v>121</v>
      </c>
      <c r="F2784" s="705">
        <v>1</v>
      </c>
      <c r="G2784" s="619">
        <v>9</v>
      </c>
      <c r="H2784" s="715">
        <v>1.2</v>
      </c>
      <c r="I2784" s="679"/>
      <c r="J2784" s="458">
        <f t="shared" si="46"/>
        <v>10.799999999999999</v>
      </c>
      <c r="K2784" s="107"/>
      <c r="L2784" s="11"/>
    </row>
    <row r="2785" spans="3:12" x14ac:dyDescent="0.3">
      <c r="C2785" s="725"/>
      <c r="D2785" s="117" t="s">
        <v>2297</v>
      </c>
      <c r="E2785" s="675"/>
      <c r="F2785" s="705">
        <v>-1</v>
      </c>
      <c r="G2785" s="619">
        <v>0.9</v>
      </c>
      <c r="H2785" s="715">
        <v>0.2</v>
      </c>
      <c r="I2785" s="679"/>
      <c r="J2785" s="458">
        <f t="shared" si="46"/>
        <v>-0.18000000000000002</v>
      </c>
      <c r="K2785" s="107"/>
      <c r="L2785" s="11"/>
    </row>
    <row r="2786" spans="3:12" x14ac:dyDescent="0.3">
      <c r="C2786" s="725" t="s">
        <v>1921</v>
      </c>
      <c r="D2786" s="117" t="s">
        <v>2547</v>
      </c>
      <c r="E2786" s="675" t="s">
        <v>793</v>
      </c>
      <c r="F2786" s="705">
        <v>1</v>
      </c>
      <c r="G2786" s="619">
        <v>26.5</v>
      </c>
      <c r="H2786" s="715">
        <v>1</v>
      </c>
      <c r="I2786" s="679"/>
      <c r="J2786" s="458">
        <f t="shared" si="46"/>
        <v>26.5</v>
      </c>
      <c r="K2786" s="107"/>
      <c r="L2786" s="11"/>
    </row>
    <row r="2787" spans="3:12" x14ac:dyDescent="0.3">
      <c r="C2787" s="725"/>
      <c r="D2787" s="117" t="s">
        <v>2371</v>
      </c>
      <c r="E2787" s="675"/>
      <c r="F2787" s="705">
        <v>-1</v>
      </c>
      <c r="G2787" s="619">
        <v>1.6</v>
      </c>
      <c r="H2787" s="715">
        <v>0.5</v>
      </c>
      <c r="I2787" s="679"/>
      <c r="J2787" s="458">
        <f t="shared" si="46"/>
        <v>-0.8</v>
      </c>
      <c r="K2787" s="107"/>
      <c r="L2787" s="11"/>
    </row>
    <row r="2788" spans="3:12" x14ac:dyDescent="0.3">
      <c r="C2788" s="725" t="s">
        <v>1923</v>
      </c>
      <c r="D2788" s="117" t="s">
        <v>122</v>
      </c>
      <c r="E2788" s="675" t="s">
        <v>121</v>
      </c>
      <c r="F2788" s="705">
        <v>1</v>
      </c>
      <c r="G2788" s="619">
        <v>9</v>
      </c>
      <c r="H2788" s="715">
        <v>1.2</v>
      </c>
      <c r="I2788" s="679"/>
      <c r="J2788" s="458">
        <f t="shared" si="46"/>
        <v>10.799999999999999</v>
      </c>
      <c r="K2788" s="107"/>
      <c r="L2788" s="11"/>
    </row>
    <row r="2789" spans="3:12" x14ac:dyDescent="0.3">
      <c r="C2789" s="725"/>
      <c r="D2789" s="117" t="s">
        <v>2297</v>
      </c>
      <c r="E2789" s="675"/>
      <c r="F2789" s="705">
        <v>-1</v>
      </c>
      <c r="G2789" s="619">
        <v>0.9</v>
      </c>
      <c r="H2789" s="715">
        <v>0.2</v>
      </c>
      <c r="I2789" s="679"/>
      <c r="J2789" s="458">
        <f t="shared" si="46"/>
        <v>-0.18000000000000002</v>
      </c>
      <c r="K2789" s="107"/>
      <c r="L2789" s="11"/>
    </row>
    <row r="2790" spans="3:12" x14ac:dyDescent="0.3">
      <c r="C2790" s="725" t="s">
        <v>1925</v>
      </c>
      <c r="D2790" s="117" t="s">
        <v>2547</v>
      </c>
      <c r="E2790" s="675" t="s">
        <v>793</v>
      </c>
      <c r="F2790" s="705">
        <v>1</v>
      </c>
      <c r="G2790" s="619">
        <v>26.6</v>
      </c>
      <c r="H2790" s="715">
        <v>1</v>
      </c>
      <c r="I2790" s="679"/>
      <c r="J2790" s="458">
        <f t="shared" si="46"/>
        <v>26.6</v>
      </c>
      <c r="K2790" s="107"/>
      <c r="L2790" s="11"/>
    </row>
    <row r="2791" spans="3:12" x14ac:dyDescent="0.3">
      <c r="C2791" s="725"/>
      <c r="D2791" s="117" t="s">
        <v>2371</v>
      </c>
      <c r="E2791" s="675"/>
      <c r="F2791" s="705">
        <v>-1</v>
      </c>
      <c r="G2791" s="619">
        <v>1.6</v>
      </c>
      <c r="H2791" s="715">
        <v>0.5</v>
      </c>
      <c r="I2791" s="679"/>
      <c r="J2791" s="458">
        <f t="shared" si="46"/>
        <v>-0.8</v>
      </c>
      <c r="K2791" s="107"/>
      <c r="L2791" s="11"/>
    </row>
    <row r="2792" spans="3:12" x14ac:dyDescent="0.3">
      <c r="C2792" s="725" t="s">
        <v>1927</v>
      </c>
      <c r="D2792" s="117" t="s">
        <v>122</v>
      </c>
      <c r="E2792" s="675" t="s">
        <v>121</v>
      </c>
      <c r="F2792" s="705">
        <v>1</v>
      </c>
      <c r="G2792" s="619">
        <v>9</v>
      </c>
      <c r="H2792" s="715">
        <v>1.2</v>
      </c>
      <c r="I2792" s="679"/>
      <c r="J2792" s="458">
        <f t="shared" si="46"/>
        <v>10.799999999999999</v>
      </c>
      <c r="K2792" s="107"/>
      <c r="L2792" s="11"/>
    </row>
    <row r="2793" spans="3:12" x14ac:dyDescent="0.3">
      <c r="C2793" s="725"/>
      <c r="D2793" s="117" t="s">
        <v>2297</v>
      </c>
      <c r="E2793" s="675"/>
      <c r="F2793" s="705">
        <v>-1</v>
      </c>
      <c r="G2793" s="619">
        <v>0.9</v>
      </c>
      <c r="H2793" s="715">
        <v>0.2</v>
      </c>
      <c r="I2793" s="679"/>
      <c r="J2793" s="458">
        <f t="shared" si="46"/>
        <v>-0.18000000000000002</v>
      </c>
      <c r="K2793" s="107"/>
      <c r="L2793" s="11"/>
    </row>
    <row r="2794" spans="3:12" x14ac:dyDescent="0.3">
      <c r="C2794" s="725" t="s">
        <v>1928</v>
      </c>
      <c r="D2794" s="117" t="s">
        <v>2548</v>
      </c>
      <c r="E2794" s="675" t="s">
        <v>793</v>
      </c>
      <c r="F2794" s="705">
        <v>1</v>
      </c>
      <c r="G2794" s="619">
        <v>26.8</v>
      </c>
      <c r="H2794" s="715">
        <v>1.05</v>
      </c>
      <c r="I2794" s="679"/>
      <c r="J2794" s="458">
        <f t="shared" si="46"/>
        <v>28.14</v>
      </c>
      <c r="K2794" s="107"/>
      <c r="L2794" s="11"/>
    </row>
    <row r="2795" spans="3:12" x14ac:dyDescent="0.3">
      <c r="C2795" s="725"/>
      <c r="D2795" s="117" t="s">
        <v>2371</v>
      </c>
      <c r="E2795" s="675"/>
      <c r="F2795" s="705">
        <v>-1</v>
      </c>
      <c r="G2795" s="619">
        <v>2.4</v>
      </c>
      <c r="H2795" s="715">
        <v>0.5</v>
      </c>
      <c r="I2795" s="679"/>
      <c r="J2795" s="458">
        <f t="shared" si="46"/>
        <v>-1.2</v>
      </c>
      <c r="K2795" s="107"/>
      <c r="L2795" s="11"/>
    </row>
    <row r="2796" spans="3:12" x14ac:dyDescent="0.3">
      <c r="C2796" s="725" t="s">
        <v>1889</v>
      </c>
      <c r="D2796" s="117" t="s">
        <v>2479</v>
      </c>
      <c r="E2796" s="675" t="s">
        <v>125</v>
      </c>
      <c r="F2796" s="705">
        <v>1</v>
      </c>
      <c r="G2796" s="619">
        <v>85.35</v>
      </c>
      <c r="H2796" s="715">
        <v>1.5</v>
      </c>
      <c r="I2796" s="679"/>
      <c r="J2796" s="458">
        <f t="shared" si="46"/>
        <v>128.02499999999998</v>
      </c>
      <c r="K2796" s="107"/>
      <c r="L2796" s="11"/>
    </row>
    <row r="2797" spans="3:12" x14ac:dyDescent="0.3">
      <c r="C2797" s="725"/>
      <c r="D2797" s="117" t="s">
        <v>2297</v>
      </c>
      <c r="E2797" s="675"/>
      <c r="F2797" s="705">
        <v>-14</v>
      </c>
      <c r="G2797" s="619">
        <v>1.2</v>
      </c>
      <c r="H2797" s="715">
        <v>0.5</v>
      </c>
      <c r="I2797" s="679"/>
      <c r="J2797" s="458">
        <f t="shared" si="46"/>
        <v>-8.4</v>
      </c>
      <c r="K2797" s="107"/>
      <c r="L2797" s="11"/>
    </row>
    <row r="2798" spans="3:12" x14ac:dyDescent="0.3">
      <c r="C2798" s="725"/>
      <c r="D2798" s="117" t="s">
        <v>2297</v>
      </c>
      <c r="E2798" s="675"/>
      <c r="F2798" s="705">
        <v>-1</v>
      </c>
      <c r="G2798" s="619">
        <v>1</v>
      </c>
      <c r="H2798" s="715">
        <v>0.5</v>
      </c>
      <c r="I2798" s="679"/>
      <c r="J2798" s="458">
        <f t="shared" si="46"/>
        <v>-0.5</v>
      </c>
      <c r="K2798" s="107"/>
      <c r="L2798" s="11"/>
    </row>
    <row r="2799" spans="3:12" x14ac:dyDescent="0.3">
      <c r="C2799" s="725"/>
      <c r="D2799" s="117" t="s">
        <v>2297</v>
      </c>
      <c r="E2799" s="675"/>
      <c r="F2799" s="705">
        <v>-3</v>
      </c>
      <c r="G2799" s="619">
        <v>0.9</v>
      </c>
      <c r="H2799" s="715">
        <v>0.5</v>
      </c>
      <c r="I2799" s="679"/>
      <c r="J2799" s="458">
        <f t="shared" si="46"/>
        <v>-1.35</v>
      </c>
      <c r="K2799" s="107"/>
      <c r="L2799" s="11"/>
    </row>
    <row r="2800" spans="3:12" x14ac:dyDescent="0.3">
      <c r="C2800" s="725"/>
      <c r="D2800" s="117" t="s">
        <v>2297</v>
      </c>
      <c r="E2800" s="675"/>
      <c r="F2800" s="705">
        <v>-2</v>
      </c>
      <c r="G2800" s="619">
        <v>0.8</v>
      </c>
      <c r="H2800" s="715">
        <v>0.5</v>
      </c>
      <c r="I2800" s="679"/>
      <c r="J2800" s="458">
        <f t="shared" si="46"/>
        <v>-0.8</v>
      </c>
      <c r="K2800" s="107"/>
      <c r="L2800" s="11"/>
    </row>
    <row r="2801" spans="3:12" x14ac:dyDescent="0.3">
      <c r="C2801" s="725"/>
      <c r="D2801" s="117" t="s">
        <v>2297</v>
      </c>
      <c r="E2801" s="675"/>
      <c r="F2801" s="705">
        <v>-1</v>
      </c>
      <c r="G2801" s="619">
        <v>0.6</v>
      </c>
      <c r="H2801" s="715">
        <v>0.5</v>
      </c>
      <c r="I2801" s="679"/>
      <c r="J2801" s="458">
        <f t="shared" si="46"/>
        <v>-0.3</v>
      </c>
      <c r="K2801" s="107"/>
      <c r="L2801" s="11"/>
    </row>
    <row r="2802" spans="3:12" x14ac:dyDescent="0.3">
      <c r="C2802" s="725"/>
      <c r="D2802" s="117" t="s">
        <v>2371</v>
      </c>
      <c r="E2802" s="675"/>
      <c r="F2802" s="705">
        <v>-3</v>
      </c>
      <c r="G2802" s="619">
        <v>2.4</v>
      </c>
      <c r="H2802" s="715">
        <v>1</v>
      </c>
      <c r="I2802" s="679"/>
      <c r="J2802" s="458">
        <f t="shared" si="46"/>
        <v>-7.1999999999999993</v>
      </c>
      <c r="K2802" s="107"/>
      <c r="L2802" s="11"/>
    </row>
    <row r="2803" spans="3:12" x14ac:dyDescent="0.3">
      <c r="C2803" s="677"/>
      <c r="D2803" s="1431" t="s">
        <v>2311</v>
      </c>
      <c r="E2803" s="66"/>
      <c r="F2803" s="705">
        <v>-2</v>
      </c>
      <c r="G2803" s="619">
        <v>0.7</v>
      </c>
      <c r="H2803" s="679">
        <v>0.05</v>
      </c>
      <c r="I2803" s="679"/>
      <c r="J2803" s="458">
        <f t="shared" si="46"/>
        <v>-6.9999999999999993E-2</v>
      </c>
      <c r="K2803" s="107"/>
      <c r="L2803" s="11"/>
    </row>
    <row r="2804" spans="3:12" x14ac:dyDescent="0.3">
      <c r="C2804" s="677"/>
      <c r="D2804" s="1431" t="s">
        <v>2302</v>
      </c>
      <c r="E2804" s="66"/>
      <c r="F2804" s="705">
        <v>-2</v>
      </c>
      <c r="G2804" s="619">
        <v>0.4</v>
      </c>
      <c r="H2804" s="679">
        <v>0.05</v>
      </c>
      <c r="I2804" s="679"/>
      <c r="J2804" s="458">
        <f t="shared" si="46"/>
        <v>-4.0000000000000008E-2</v>
      </c>
      <c r="K2804" s="107"/>
      <c r="L2804" s="11"/>
    </row>
    <row r="2805" spans="3:12" x14ac:dyDescent="0.3">
      <c r="C2805" s="725" t="s">
        <v>1899</v>
      </c>
      <c r="D2805" s="117" t="s">
        <v>130</v>
      </c>
      <c r="E2805" s="675" t="s">
        <v>121</v>
      </c>
      <c r="F2805" s="705">
        <v>1</v>
      </c>
      <c r="G2805" s="619">
        <v>7.4</v>
      </c>
      <c r="H2805" s="715">
        <v>1.2</v>
      </c>
      <c r="I2805" s="679"/>
      <c r="J2805" s="458">
        <f t="shared" si="46"/>
        <v>8.8800000000000008</v>
      </c>
      <c r="K2805" s="107"/>
      <c r="L2805" s="11"/>
    </row>
    <row r="2806" spans="3:12" x14ac:dyDescent="0.3">
      <c r="C2806" s="725"/>
      <c r="D2806" s="117" t="s">
        <v>2297</v>
      </c>
      <c r="E2806" s="675"/>
      <c r="F2806" s="705">
        <v>-1</v>
      </c>
      <c r="G2806" s="619">
        <v>0.9</v>
      </c>
      <c r="H2806" s="715">
        <v>0.2</v>
      </c>
      <c r="I2806" s="679"/>
      <c r="J2806" s="458">
        <f t="shared" si="46"/>
        <v>-0.18000000000000002</v>
      </c>
      <c r="K2806" s="107"/>
      <c r="L2806" s="11"/>
    </row>
    <row r="2807" spans="3:12" x14ac:dyDescent="0.3">
      <c r="C2807" s="725" t="s">
        <v>1900</v>
      </c>
      <c r="D2807" s="117" t="s">
        <v>122</v>
      </c>
      <c r="E2807" s="675" t="s">
        <v>120</v>
      </c>
      <c r="F2807" s="705">
        <v>1</v>
      </c>
      <c r="G2807" s="619">
        <v>6</v>
      </c>
      <c r="H2807" s="715">
        <v>1.8</v>
      </c>
      <c r="I2807" s="679"/>
      <c r="J2807" s="458">
        <f t="shared" si="46"/>
        <v>10.8</v>
      </c>
      <c r="K2807" s="107"/>
      <c r="L2807" s="11"/>
    </row>
    <row r="2808" spans="3:12" x14ac:dyDescent="0.3">
      <c r="C2808" s="725"/>
      <c r="D2808" s="117" t="s">
        <v>2297</v>
      </c>
      <c r="E2808" s="675"/>
      <c r="F2808" s="705">
        <v>-1</v>
      </c>
      <c r="G2808" s="619">
        <v>0.8</v>
      </c>
      <c r="H2808" s="715">
        <v>0.8</v>
      </c>
      <c r="I2808" s="679"/>
      <c r="J2808" s="458">
        <f t="shared" si="46"/>
        <v>-0.64000000000000012</v>
      </c>
      <c r="K2808" s="107"/>
      <c r="L2808" s="11"/>
    </row>
    <row r="2809" spans="3:12" x14ac:dyDescent="0.3">
      <c r="C2809" s="725" t="s">
        <v>1898</v>
      </c>
      <c r="D2809" s="117" t="s">
        <v>1271</v>
      </c>
      <c r="E2809" s="675" t="s">
        <v>2484</v>
      </c>
      <c r="F2809" s="705">
        <v>1</v>
      </c>
      <c r="G2809" s="619">
        <v>17.3</v>
      </c>
      <c r="H2809" s="715">
        <v>3.57</v>
      </c>
      <c r="I2809" s="679"/>
      <c r="J2809" s="458">
        <f t="shared" si="46"/>
        <v>61.761000000000003</v>
      </c>
      <c r="K2809" s="107"/>
      <c r="L2809" s="11"/>
    </row>
    <row r="2810" spans="3:12" x14ac:dyDescent="0.3">
      <c r="C2810" s="680"/>
      <c r="D2810" s="564" t="s">
        <v>2297</v>
      </c>
      <c r="E2810" s="66"/>
      <c r="F2810" s="705">
        <v>-1</v>
      </c>
      <c r="G2810" s="619">
        <v>1.2</v>
      </c>
      <c r="H2810" s="715">
        <v>2</v>
      </c>
      <c r="I2810" s="679"/>
      <c r="J2810" s="458">
        <f t="shared" si="46"/>
        <v>-2.4</v>
      </c>
      <c r="K2810" s="107"/>
      <c r="L2810" s="11"/>
    </row>
    <row r="2811" spans="3:12" x14ac:dyDescent="0.3">
      <c r="C2811" s="677"/>
      <c r="D2811" s="1431" t="s">
        <v>2453</v>
      </c>
      <c r="E2811" s="66"/>
      <c r="F2811" s="705">
        <v>-1</v>
      </c>
      <c r="G2811" s="619">
        <v>0.2</v>
      </c>
      <c r="H2811" s="679">
        <v>0.2</v>
      </c>
      <c r="I2811" s="679"/>
      <c r="J2811" s="458">
        <f t="shared" si="46"/>
        <v>-4.0000000000000008E-2</v>
      </c>
      <c r="K2811" s="107"/>
      <c r="L2811" s="11"/>
    </row>
    <row r="2812" spans="3:12" x14ac:dyDescent="0.3">
      <c r="C2812" s="677"/>
      <c r="D2812" s="1431" t="s">
        <v>2513</v>
      </c>
      <c r="E2812" s="66"/>
      <c r="F2812" s="705">
        <v>-1</v>
      </c>
      <c r="G2812" s="619">
        <v>1.06</v>
      </c>
      <c r="H2812" s="679">
        <v>1.06</v>
      </c>
      <c r="I2812" s="679"/>
      <c r="J2812" s="458">
        <f>PRODUCT(F2812:I2812)</f>
        <v>-1.1236000000000002</v>
      </c>
      <c r="K2812" s="107"/>
      <c r="L2812" s="11"/>
    </row>
    <row r="2813" spans="3:12" x14ac:dyDescent="0.3">
      <c r="C2813" s="733"/>
      <c r="D2813" s="568"/>
      <c r="E2813" s="699"/>
      <c r="F2813" s="1445"/>
      <c r="G2813" s="710"/>
      <c r="H2813" s="719"/>
      <c r="I2813" s="719"/>
      <c r="J2813" s="1446"/>
      <c r="K2813" s="127"/>
      <c r="L2813" s="13"/>
    </row>
    <row r="2814" spans="3:12" x14ac:dyDescent="0.3">
      <c r="C2814" s="1447"/>
      <c r="D2814" s="568"/>
      <c r="E2814" s="762"/>
      <c r="F2814" s="708"/>
      <c r="G2814" s="686"/>
      <c r="H2814" s="718"/>
      <c r="I2814" s="718"/>
      <c r="J2814" s="569"/>
      <c r="K2814" s="451"/>
      <c r="L2814" s="570"/>
    </row>
    <row r="2815" spans="3:12" x14ac:dyDescent="0.3">
      <c r="C2815" s="2018"/>
      <c r="D2815" s="2019"/>
      <c r="E2815" s="2019"/>
      <c r="F2815" s="2019"/>
      <c r="G2815" s="2019"/>
      <c r="H2815" s="2019"/>
      <c r="I2815" s="2019"/>
      <c r="J2815" s="2019"/>
      <c r="K2815" s="2019"/>
      <c r="L2815" s="2020"/>
    </row>
    <row r="2816" spans="3:12" x14ac:dyDescent="0.3">
      <c r="C2816" s="1432" t="str">
        <f>+[42]RESUMEN!C431</f>
        <v>03.12.02.04</v>
      </c>
      <c r="D2816" s="1432" t="str">
        <f>+[42]RESUMEN!D431</f>
        <v>PINTURA DE MUROS INTERIORES, EMPASTADO, C/ IMPRIMANTE Y PINTURA IGNIFUGA</v>
      </c>
      <c r="E2816" s="1433"/>
      <c r="F2816" s="1433"/>
      <c r="G2816" s="1433"/>
      <c r="H2816" s="1433"/>
      <c r="I2816" s="1433"/>
      <c r="J2816" s="1433"/>
      <c r="K2816" s="1433"/>
      <c r="L2816" s="1434"/>
    </row>
    <row r="2817" spans="3:12" x14ac:dyDescent="0.3">
      <c r="C2817" s="684" t="s">
        <v>1</v>
      </c>
      <c r="D2817" s="691" t="s">
        <v>2</v>
      </c>
      <c r="E2817" s="691"/>
      <c r="F2817" s="691" t="s">
        <v>45</v>
      </c>
      <c r="G2817" s="1419" t="s">
        <v>46</v>
      </c>
      <c r="H2817" s="713" t="s">
        <v>47</v>
      </c>
      <c r="I2817" s="713" t="s">
        <v>48</v>
      </c>
      <c r="J2817" s="460" t="s">
        <v>49</v>
      </c>
      <c r="K2817" s="93" t="s">
        <v>50</v>
      </c>
      <c r="L2817" s="721" t="s">
        <v>3</v>
      </c>
    </row>
    <row r="2818" spans="3:12" x14ac:dyDescent="0.3">
      <c r="C2818" s="1442"/>
      <c r="D2818" s="781"/>
      <c r="E2818" s="1443"/>
      <c r="F2818" s="1427"/>
      <c r="G2818" s="1428"/>
      <c r="H2818" s="1428"/>
      <c r="I2818" s="1429"/>
      <c r="J2818" s="567"/>
      <c r="K2818" s="91">
        <f>SUM(J2819:J2823)</f>
        <v>81.490000000000009</v>
      </c>
      <c r="L2818" s="1430" t="s">
        <v>6</v>
      </c>
    </row>
    <row r="2819" spans="3:12" x14ac:dyDescent="0.3">
      <c r="C2819" s="677"/>
      <c r="D2819" s="724" t="s">
        <v>200</v>
      </c>
      <c r="E2819" s="16"/>
      <c r="F2819" s="678"/>
      <c r="G2819" s="619"/>
      <c r="H2819" s="679"/>
      <c r="I2819" s="679"/>
      <c r="J2819" s="527"/>
      <c r="K2819" s="113"/>
      <c r="L2819" s="12"/>
    </row>
    <row r="2820" spans="3:12" x14ac:dyDescent="0.3">
      <c r="C2820" s="725"/>
      <c r="D2820" s="690" t="s">
        <v>1685</v>
      </c>
      <c r="E2820" s="699"/>
      <c r="F2820" s="705"/>
      <c r="G2820" s="619"/>
      <c r="H2820" s="715"/>
      <c r="I2820" s="679"/>
      <c r="J2820" s="458"/>
      <c r="K2820" s="107"/>
      <c r="L2820" s="11"/>
    </row>
    <row r="2821" spans="3:12" x14ac:dyDescent="0.3">
      <c r="C2821" s="677" t="s">
        <v>1669</v>
      </c>
      <c r="D2821" s="143" t="s">
        <v>217</v>
      </c>
      <c r="E2821" s="699" t="s">
        <v>166</v>
      </c>
      <c r="F2821" s="705">
        <v>1</v>
      </c>
      <c r="G2821" s="619">
        <v>27.1</v>
      </c>
      <c r="H2821" s="679">
        <v>3.1</v>
      </c>
      <c r="I2821" s="679"/>
      <c r="J2821" s="458">
        <f>PRODUCT(F2821:I2821)</f>
        <v>84.01</v>
      </c>
      <c r="K2821" s="107"/>
      <c r="L2821" s="11"/>
    </row>
    <row r="2822" spans="3:12" x14ac:dyDescent="0.3">
      <c r="C2822" s="677"/>
      <c r="D2822" s="143" t="s">
        <v>2297</v>
      </c>
      <c r="E2822" s="699"/>
      <c r="F2822" s="705">
        <v>-1</v>
      </c>
      <c r="G2822" s="619">
        <v>1.2</v>
      </c>
      <c r="H2822" s="679">
        <v>2.1</v>
      </c>
      <c r="I2822" s="679"/>
      <c r="J2822" s="458">
        <f>PRODUCT(F2822:I2822)</f>
        <v>-2.52</v>
      </c>
      <c r="K2822" s="107"/>
      <c r="L2822" s="11"/>
    </row>
    <row r="2823" spans="3:12" x14ac:dyDescent="0.3">
      <c r="C2823" s="681"/>
      <c r="D2823" s="696"/>
      <c r="E2823" s="65"/>
      <c r="F2823" s="712"/>
      <c r="G2823" s="619"/>
      <c r="H2823" s="618"/>
      <c r="I2823" s="715"/>
      <c r="J2823" s="458"/>
      <c r="K2823" s="107"/>
      <c r="L2823" s="12"/>
    </row>
    <row r="2824" spans="3:12" x14ac:dyDescent="0.3">
      <c r="C2824" s="681"/>
      <c r="D2824" s="123"/>
      <c r="E2824" s="65"/>
      <c r="F2824" s="712"/>
      <c r="G2824" s="619"/>
      <c r="H2824" s="618"/>
      <c r="I2824" s="715"/>
      <c r="J2824" s="458"/>
      <c r="K2824" s="107"/>
      <c r="L2824" s="12"/>
    </row>
    <row r="2825" spans="3:12" x14ac:dyDescent="0.3">
      <c r="C2825" s="2018"/>
      <c r="D2825" s="2019"/>
      <c r="E2825" s="2019"/>
      <c r="F2825" s="2019"/>
      <c r="G2825" s="2019"/>
      <c r="H2825" s="2019"/>
      <c r="I2825" s="2019"/>
      <c r="J2825" s="2019"/>
      <c r="K2825" s="2019"/>
      <c r="L2825" s="2020"/>
    </row>
    <row r="2826" spans="3:12" x14ac:dyDescent="0.3">
      <c r="C2826" s="1432" t="str">
        <f>+[42]RESUMEN!C432</f>
        <v>03.12.02.05</v>
      </c>
      <c r="D2826" s="1432" t="str">
        <f>+[42]RESUMEN!D432</f>
        <v>PINTURA DE MUROS INTERIORES, ACABADO LATEX</v>
      </c>
      <c r="E2826" s="1433"/>
      <c r="F2826" s="1433"/>
      <c r="G2826" s="1433"/>
      <c r="H2826" s="1433"/>
      <c r="I2826" s="1433"/>
      <c r="J2826" s="1433"/>
      <c r="K2826" s="1433"/>
      <c r="L2826" s="1434"/>
    </row>
    <row r="2827" spans="3:12" x14ac:dyDescent="0.3">
      <c r="C2827" s="684" t="s">
        <v>1</v>
      </c>
      <c r="D2827" s="691" t="s">
        <v>2</v>
      </c>
      <c r="E2827" s="691"/>
      <c r="F2827" s="691" t="s">
        <v>45</v>
      </c>
      <c r="G2827" s="1419" t="s">
        <v>46</v>
      </c>
      <c r="H2827" s="713" t="s">
        <v>47</v>
      </c>
      <c r="I2827" s="713" t="s">
        <v>48</v>
      </c>
      <c r="J2827" s="460" t="s">
        <v>49</v>
      </c>
      <c r="K2827" s="93" t="s">
        <v>50</v>
      </c>
      <c r="L2827" s="721" t="s">
        <v>3</v>
      </c>
    </row>
    <row r="2828" spans="3:12" x14ac:dyDescent="0.3">
      <c r="C2828" s="1442"/>
      <c r="D2828" s="781"/>
      <c r="E2828" s="1443"/>
      <c r="F2828" s="1427"/>
      <c r="G2828" s="1428"/>
      <c r="H2828" s="1428"/>
      <c r="I2828" s="1429"/>
      <c r="J2828" s="567"/>
      <c r="K2828" s="91">
        <f>SUM(J2830:J2835)</f>
        <v>50.973999999999997</v>
      </c>
      <c r="L2828" s="1430" t="s">
        <v>6</v>
      </c>
    </row>
    <row r="2829" spans="3:12" x14ac:dyDescent="0.3">
      <c r="C2829" s="677"/>
      <c r="D2829" s="724" t="s">
        <v>169</v>
      </c>
      <c r="E2829" s="16"/>
      <c r="F2829" s="678"/>
      <c r="G2829" s="619"/>
      <c r="H2829" s="679"/>
      <c r="I2829" s="679"/>
      <c r="J2829" s="527"/>
      <c r="K2829" s="113"/>
      <c r="L2829" s="12"/>
    </row>
    <row r="2830" spans="3:12" x14ac:dyDescent="0.3">
      <c r="C2830" s="677"/>
      <c r="D2830" s="690" t="s">
        <v>1253</v>
      </c>
      <c r="E2830" s="66"/>
      <c r="F2830" s="705"/>
      <c r="G2830" s="619"/>
      <c r="H2830" s="679"/>
      <c r="I2830" s="679"/>
      <c r="J2830" s="458"/>
      <c r="K2830" s="107"/>
      <c r="L2830" s="11"/>
    </row>
    <row r="2831" spans="3:12" x14ac:dyDescent="0.3">
      <c r="C2831" s="677" t="s">
        <v>2332</v>
      </c>
      <c r="D2831" s="143" t="s">
        <v>2333</v>
      </c>
      <c r="E2831" s="66" t="s">
        <v>789</v>
      </c>
      <c r="F2831" s="705">
        <v>1</v>
      </c>
      <c r="G2831" s="619">
        <v>27.2</v>
      </c>
      <c r="H2831" s="679">
        <v>2.37</v>
      </c>
      <c r="I2831" s="679"/>
      <c r="J2831" s="458">
        <f>PRODUCT(F2831:I2831)</f>
        <v>64.463999999999999</v>
      </c>
      <c r="K2831" s="107"/>
      <c r="L2831" s="11"/>
    </row>
    <row r="2832" spans="3:12" x14ac:dyDescent="0.3">
      <c r="C2832" s="677"/>
      <c r="D2832" s="143" t="s">
        <v>2297</v>
      </c>
      <c r="E2832" s="66"/>
      <c r="F2832" s="705">
        <v>-1</v>
      </c>
      <c r="G2832" s="619">
        <v>0.9</v>
      </c>
      <c r="H2832" s="679">
        <v>0.8</v>
      </c>
      <c r="I2832" s="679"/>
      <c r="J2832" s="458">
        <f>PRODUCT(F2832:I2832)</f>
        <v>-0.72000000000000008</v>
      </c>
      <c r="K2832" s="107"/>
      <c r="L2832" s="11"/>
    </row>
    <row r="2833" spans="3:12" x14ac:dyDescent="0.3">
      <c r="C2833" s="677"/>
      <c r="D2833" s="143" t="s">
        <v>2371</v>
      </c>
      <c r="E2833" s="66"/>
      <c r="F2833" s="705">
        <v>-2</v>
      </c>
      <c r="G2833" s="619">
        <v>1.8</v>
      </c>
      <c r="H2833" s="679">
        <v>1</v>
      </c>
      <c r="I2833" s="679"/>
      <c r="J2833" s="458">
        <f>PRODUCT(F2833:I2833)</f>
        <v>-3.6</v>
      </c>
      <c r="K2833" s="107"/>
      <c r="L2833" s="11"/>
    </row>
    <row r="2834" spans="3:12" x14ac:dyDescent="0.3">
      <c r="C2834" s="677"/>
      <c r="D2834" s="143" t="s">
        <v>2328</v>
      </c>
      <c r="E2834" s="66"/>
      <c r="F2834" s="705">
        <v>-1</v>
      </c>
      <c r="G2834" s="619">
        <v>13.1</v>
      </c>
      <c r="H2834" s="679">
        <v>0.7</v>
      </c>
      <c r="I2834" s="679"/>
      <c r="J2834" s="458">
        <f>PRODUCT(F2834:I2834)</f>
        <v>-9.17</v>
      </c>
      <c r="K2834" s="107"/>
      <c r="L2834" s="11"/>
    </row>
    <row r="2835" spans="3:12" x14ac:dyDescent="0.3">
      <c r="C2835" s="1448"/>
      <c r="D2835" s="1449"/>
      <c r="E2835" s="565"/>
      <c r="F2835" s="712"/>
      <c r="G2835" s="619"/>
      <c r="H2835" s="715"/>
      <c r="I2835" s="679"/>
      <c r="J2835" s="458"/>
      <c r="K2835" s="108"/>
      <c r="L2835" s="14"/>
    </row>
    <row r="2836" spans="3:12" x14ac:dyDescent="0.3">
      <c r="C2836" s="1448"/>
      <c r="D2836" s="1449"/>
      <c r="E2836" s="565"/>
      <c r="F2836" s="712"/>
      <c r="G2836" s="619"/>
      <c r="H2836" s="715"/>
      <c r="I2836" s="679"/>
      <c r="J2836" s="458"/>
      <c r="K2836" s="108"/>
      <c r="L2836" s="14"/>
    </row>
    <row r="2837" spans="3:12" x14ac:dyDescent="0.3">
      <c r="C2837" s="2018"/>
      <c r="D2837" s="2019"/>
      <c r="E2837" s="2019"/>
      <c r="F2837" s="2019"/>
      <c r="G2837" s="2019"/>
      <c r="H2837" s="2019"/>
      <c r="I2837" s="2019"/>
      <c r="J2837" s="2019"/>
      <c r="K2837" s="2019"/>
      <c r="L2837" s="2020"/>
    </row>
    <row r="2838" spans="3:12" x14ac:dyDescent="0.3">
      <c r="C2838" s="1432" t="s">
        <v>4161</v>
      </c>
      <c r="D2838" s="1432" t="s">
        <v>4162</v>
      </c>
      <c r="E2838" s="728"/>
      <c r="F2838" s="728"/>
      <c r="G2838" s="728"/>
      <c r="H2838" s="728"/>
      <c r="I2838" s="728"/>
      <c r="J2838" s="728"/>
      <c r="K2838" s="728"/>
      <c r="L2838" s="728"/>
    </row>
    <row r="2839" spans="3:12" x14ac:dyDescent="0.3">
      <c r="C2839" s="684" t="s">
        <v>1</v>
      </c>
      <c r="D2839" s="691" t="s">
        <v>2</v>
      </c>
      <c r="E2839" s="691"/>
      <c r="F2839" s="691" t="s">
        <v>45</v>
      </c>
      <c r="G2839" s="1419" t="s">
        <v>46</v>
      </c>
      <c r="H2839" s="713" t="s">
        <v>47</v>
      </c>
      <c r="I2839" s="713" t="s">
        <v>48</v>
      </c>
      <c r="J2839" s="460" t="s">
        <v>49</v>
      </c>
      <c r="K2839" s="93" t="s">
        <v>50</v>
      </c>
      <c r="L2839" s="721" t="s">
        <v>3</v>
      </c>
    </row>
    <row r="2840" spans="3:12" x14ac:dyDescent="0.3">
      <c r="C2840" s="1418"/>
      <c r="D2840" s="1425"/>
      <c r="E2840" s="1426"/>
      <c r="F2840" s="1427"/>
      <c r="G2840" s="1428"/>
      <c r="H2840" s="1428"/>
      <c r="I2840" s="1429"/>
      <c r="J2840" s="567"/>
      <c r="K2840" s="91">
        <f>SUM(J2843:J2849)</f>
        <v>124.6443</v>
      </c>
      <c r="L2840" s="1430" t="s">
        <v>6</v>
      </c>
    </row>
    <row r="2841" spans="3:12" x14ac:dyDescent="0.3">
      <c r="C2841" s="677"/>
      <c r="D2841" s="724" t="s">
        <v>200</v>
      </c>
      <c r="E2841" s="16"/>
      <c r="F2841" s="678"/>
      <c r="G2841" s="619"/>
      <c r="H2841" s="679"/>
      <c r="I2841" s="679"/>
      <c r="J2841" s="527"/>
      <c r="K2841" s="113"/>
      <c r="L2841" s="12"/>
    </row>
    <row r="2842" spans="3:12" x14ac:dyDescent="0.3">
      <c r="C2842" s="677"/>
      <c r="D2842" s="690" t="s">
        <v>1510</v>
      </c>
      <c r="E2842" s="700"/>
      <c r="F2842" s="678"/>
      <c r="G2842" s="619"/>
      <c r="H2842" s="715"/>
      <c r="I2842" s="679"/>
      <c r="J2842" s="527"/>
      <c r="K2842" s="113"/>
      <c r="L2842" s="12"/>
    </row>
    <row r="2843" spans="3:12" x14ac:dyDescent="0.3">
      <c r="C2843" s="677" t="s">
        <v>1461</v>
      </c>
      <c r="D2843" s="117" t="s">
        <v>1462</v>
      </c>
      <c r="E2843" s="699" t="s">
        <v>143</v>
      </c>
      <c r="F2843" s="705">
        <v>1</v>
      </c>
      <c r="G2843" s="619">
        <v>25.55</v>
      </c>
      <c r="H2843" s="715">
        <v>1.07</v>
      </c>
      <c r="I2843" s="679"/>
      <c r="J2843" s="458">
        <f>PRODUCT(F2843:I2843)</f>
        <v>27.338500000000003</v>
      </c>
      <c r="K2843" s="107"/>
      <c r="L2843" s="11"/>
    </row>
    <row r="2844" spans="3:12" x14ac:dyDescent="0.3">
      <c r="C2844" s="677" t="s">
        <v>1482</v>
      </c>
      <c r="D2844" s="143" t="s">
        <v>201</v>
      </c>
      <c r="E2844" s="699" t="s">
        <v>143</v>
      </c>
      <c r="F2844" s="705">
        <v>1</v>
      </c>
      <c r="G2844" s="619">
        <v>22.65</v>
      </c>
      <c r="H2844" s="715">
        <v>1.07</v>
      </c>
      <c r="I2844" s="679"/>
      <c r="J2844" s="458">
        <f t="shared" ref="J2844:J2849" si="47">PRODUCT(F2844:I2844)</f>
        <v>24.235499999999998</v>
      </c>
      <c r="K2844" s="107"/>
      <c r="L2844" s="11"/>
    </row>
    <row r="2845" spans="3:12" x14ac:dyDescent="0.3">
      <c r="C2845" s="680"/>
      <c r="D2845" s="143"/>
      <c r="E2845" s="699"/>
      <c r="F2845" s="705"/>
      <c r="G2845" s="619"/>
      <c r="H2845" s="715"/>
      <c r="I2845" s="679"/>
      <c r="J2845" s="458"/>
      <c r="K2845" s="107"/>
      <c r="L2845" s="11"/>
    </row>
    <row r="2846" spans="3:12" x14ac:dyDescent="0.3">
      <c r="C2846" s="680"/>
      <c r="D2846" s="690" t="s">
        <v>1511</v>
      </c>
      <c r="E2846" s="699"/>
      <c r="F2846" s="705"/>
      <c r="G2846" s="619"/>
      <c r="H2846" s="715"/>
      <c r="I2846" s="679"/>
      <c r="J2846" s="458"/>
      <c r="K2846" s="107"/>
      <c r="L2846" s="11"/>
    </row>
    <row r="2847" spans="3:12" x14ac:dyDescent="0.3">
      <c r="C2847" s="677" t="s">
        <v>1512</v>
      </c>
      <c r="D2847" s="143" t="s">
        <v>2500</v>
      </c>
      <c r="E2847" s="699" t="s">
        <v>143</v>
      </c>
      <c r="F2847" s="705">
        <v>1</v>
      </c>
      <c r="G2847" s="619">
        <v>24.27</v>
      </c>
      <c r="H2847" s="715">
        <v>1.07</v>
      </c>
      <c r="I2847" s="679"/>
      <c r="J2847" s="458">
        <f>PRODUCT(F2847:I2847)</f>
        <v>25.968900000000001</v>
      </c>
      <c r="K2847" s="107"/>
      <c r="L2847" s="11"/>
    </row>
    <row r="2848" spans="3:12" x14ac:dyDescent="0.3">
      <c r="C2848" s="677" t="s">
        <v>1526</v>
      </c>
      <c r="D2848" s="143" t="s">
        <v>2001</v>
      </c>
      <c r="E2848" s="699" t="s">
        <v>143</v>
      </c>
      <c r="F2848" s="705">
        <v>1</v>
      </c>
      <c r="G2848" s="619">
        <v>19.97</v>
      </c>
      <c r="H2848" s="715">
        <v>1.07</v>
      </c>
      <c r="I2848" s="679"/>
      <c r="J2848" s="458">
        <f t="shared" si="47"/>
        <v>21.367899999999999</v>
      </c>
      <c r="K2848" s="107"/>
      <c r="L2848" s="11"/>
    </row>
    <row r="2849" spans="3:12" x14ac:dyDescent="0.3">
      <c r="C2849" s="677" t="s">
        <v>2502</v>
      </c>
      <c r="D2849" s="143" t="s">
        <v>2503</v>
      </c>
      <c r="E2849" s="699" t="s">
        <v>143</v>
      </c>
      <c r="F2849" s="705">
        <v>1</v>
      </c>
      <c r="G2849" s="619">
        <v>24.05</v>
      </c>
      <c r="H2849" s="715">
        <v>1.07</v>
      </c>
      <c r="I2849" s="679"/>
      <c r="J2849" s="458">
        <f t="shared" si="47"/>
        <v>25.733500000000003</v>
      </c>
      <c r="K2849" s="107"/>
      <c r="L2849" s="11"/>
    </row>
    <row r="2850" spans="3:12" x14ac:dyDescent="0.3">
      <c r="C2850" s="677"/>
      <c r="D2850" s="143"/>
      <c r="E2850" s="66"/>
      <c r="F2850" s="705"/>
      <c r="G2850" s="619"/>
      <c r="H2850" s="679"/>
      <c r="I2850" s="679"/>
      <c r="J2850" s="458"/>
      <c r="K2850" s="107"/>
      <c r="L2850" s="11"/>
    </row>
    <row r="2851" spans="3:12" x14ac:dyDescent="0.3">
      <c r="C2851" s="1448"/>
      <c r="D2851" s="1449"/>
      <c r="E2851" s="565"/>
      <c r="F2851" s="712"/>
      <c r="G2851" s="619"/>
      <c r="H2851" s="715"/>
      <c r="I2851" s="679"/>
      <c r="J2851" s="458"/>
      <c r="K2851" s="108"/>
      <c r="L2851" s="14"/>
    </row>
    <row r="2852" spans="3:12" x14ac:dyDescent="0.3">
      <c r="C2852" s="2018"/>
      <c r="D2852" s="2019"/>
      <c r="E2852" s="2019"/>
      <c r="F2852" s="2019"/>
      <c r="G2852" s="2019"/>
      <c r="H2852" s="2019"/>
      <c r="I2852" s="2019"/>
      <c r="J2852" s="2019"/>
      <c r="K2852" s="2019"/>
      <c r="L2852" s="2020"/>
    </row>
    <row r="2853" spans="3:12" x14ac:dyDescent="0.3">
      <c r="C2853" s="728" t="str">
        <f>+[42]RESUMEN!C434</f>
        <v>03.12.02.07</v>
      </c>
      <c r="D2853" s="728" t="str">
        <f>+[42]RESUMEN!D434</f>
        <v>PINTURA DE MUROS INTERIORES, ACRILICO SATINADO</v>
      </c>
      <c r="E2853" s="728"/>
      <c r="F2853" s="728"/>
      <c r="G2853" s="728"/>
      <c r="H2853" s="728"/>
      <c r="I2853" s="728"/>
      <c r="J2853" s="728"/>
      <c r="K2853" s="728"/>
      <c r="L2853" s="728"/>
    </row>
    <row r="2854" spans="3:12" x14ac:dyDescent="0.3">
      <c r="C2854" s="684" t="s">
        <v>1</v>
      </c>
      <c r="D2854" s="691" t="s">
        <v>2</v>
      </c>
      <c r="E2854" s="691"/>
      <c r="F2854" s="691" t="s">
        <v>45</v>
      </c>
      <c r="G2854" s="1419" t="s">
        <v>46</v>
      </c>
      <c r="H2854" s="713" t="s">
        <v>47</v>
      </c>
      <c r="I2854" s="713" t="s">
        <v>48</v>
      </c>
      <c r="J2854" s="460" t="s">
        <v>49</v>
      </c>
      <c r="K2854" s="93" t="s">
        <v>50</v>
      </c>
      <c r="L2854" s="721" t="s">
        <v>3</v>
      </c>
    </row>
    <row r="2855" spans="3:12" x14ac:dyDescent="0.3">
      <c r="C2855" s="1418"/>
      <c r="D2855" s="1425"/>
      <c r="E2855" s="1426"/>
      <c r="F2855" s="1427"/>
      <c r="G2855" s="1428"/>
      <c r="H2855" s="1428"/>
      <c r="I2855" s="1429"/>
      <c r="J2855" s="567"/>
      <c r="K2855" s="91">
        <f>SUM(J2856:J2876)</f>
        <v>131.03100000000001</v>
      </c>
      <c r="L2855" s="1430" t="s">
        <v>6</v>
      </c>
    </row>
    <row r="2856" spans="3:12" x14ac:dyDescent="0.3">
      <c r="C2856" s="677"/>
      <c r="D2856" s="724" t="s">
        <v>169</v>
      </c>
      <c r="E2856" s="16"/>
      <c r="F2856" s="678"/>
      <c r="G2856" s="619"/>
      <c r="H2856" s="679"/>
      <c r="I2856" s="679"/>
      <c r="J2856" s="527"/>
      <c r="K2856" s="113"/>
      <c r="L2856" s="12"/>
    </row>
    <row r="2857" spans="3:12" x14ac:dyDescent="0.3">
      <c r="C2857" s="680"/>
      <c r="D2857" s="690" t="s">
        <v>925</v>
      </c>
      <c r="E2857" s="700"/>
      <c r="F2857" s="678"/>
      <c r="G2857" s="619"/>
      <c r="H2857" s="715"/>
      <c r="I2857" s="679"/>
      <c r="J2857" s="527"/>
      <c r="K2857" s="113"/>
      <c r="L2857" s="12"/>
    </row>
    <row r="2858" spans="3:12" x14ac:dyDescent="0.3">
      <c r="C2858" s="677" t="s">
        <v>2226</v>
      </c>
      <c r="D2858" s="143" t="s">
        <v>2482</v>
      </c>
      <c r="E2858" s="66" t="s">
        <v>264</v>
      </c>
      <c r="F2858" s="705">
        <v>1</v>
      </c>
      <c r="G2858" s="619">
        <v>6.5</v>
      </c>
      <c r="H2858" s="679">
        <v>3.57</v>
      </c>
      <c r="I2858" s="679"/>
      <c r="J2858" s="458">
        <f t="shared" ref="J2858:J2868" si="48">PRODUCT(F2858:I2858)</f>
        <v>23.204999999999998</v>
      </c>
      <c r="K2858" s="107"/>
      <c r="L2858" s="11"/>
    </row>
    <row r="2859" spans="3:12" x14ac:dyDescent="0.3">
      <c r="C2859" s="677"/>
      <c r="D2859" s="143" t="s">
        <v>2345</v>
      </c>
      <c r="E2859" s="66"/>
      <c r="F2859" s="705">
        <v>-1</v>
      </c>
      <c r="G2859" s="619">
        <v>3.5</v>
      </c>
      <c r="H2859" s="679">
        <v>2</v>
      </c>
      <c r="I2859" s="679"/>
      <c r="J2859" s="458">
        <f t="shared" si="48"/>
        <v>-7</v>
      </c>
      <c r="K2859" s="107"/>
      <c r="L2859" s="11"/>
    </row>
    <row r="2860" spans="3:12" x14ac:dyDescent="0.3">
      <c r="C2860" s="677"/>
      <c r="D2860" s="143" t="s">
        <v>4160</v>
      </c>
      <c r="E2860" s="66"/>
      <c r="F2860" s="705">
        <v>-1</v>
      </c>
      <c r="G2860" s="619">
        <v>0.7</v>
      </c>
      <c r="H2860" s="679">
        <v>0.9</v>
      </c>
      <c r="I2860" s="679"/>
      <c r="J2860" s="458">
        <f t="shared" si="48"/>
        <v>-0.63</v>
      </c>
      <c r="K2860" s="107"/>
      <c r="L2860" s="11"/>
    </row>
    <row r="2861" spans="3:12" x14ac:dyDescent="0.3">
      <c r="C2861" s="677" t="s">
        <v>2143</v>
      </c>
      <c r="D2861" s="143" t="s">
        <v>1055</v>
      </c>
      <c r="E2861" s="66" t="s">
        <v>264</v>
      </c>
      <c r="F2861" s="705">
        <v>1</v>
      </c>
      <c r="G2861" s="619">
        <v>22.6</v>
      </c>
      <c r="H2861" s="679">
        <v>3.57</v>
      </c>
      <c r="I2861" s="679"/>
      <c r="J2861" s="458">
        <f t="shared" si="48"/>
        <v>80.682000000000002</v>
      </c>
      <c r="K2861" s="107"/>
      <c r="L2861" s="11"/>
    </row>
    <row r="2862" spans="3:12" x14ac:dyDescent="0.3">
      <c r="C2862" s="677"/>
      <c r="D2862" s="143" t="s">
        <v>2297</v>
      </c>
      <c r="E2862" s="66"/>
      <c r="F2862" s="705">
        <v>-1</v>
      </c>
      <c r="G2862" s="619">
        <v>0.9</v>
      </c>
      <c r="H2862" s="679">
        <v>1.5</v>
      </c>
      <c r="I2862" s="679"/>
      <c r="J2862" s="458">
        <f t="shared" si="48"/>
        <v>-1.35</v>
      </c>
      <c r="K2862" s="107"/>
      <c r="L2862" s="11"/>
    </row>
    <row r="2863" spans="3:12" x14ac:dyDescent="0.3">
      <c r="C2863" s="677"/>
      <c r="D2863" s="143" t="s">
        <v>2371</v>
      </c>
      <c r="E2863" s="66"/>
      <c r="F2863" s="705">
        <v>-1</v>
      </c>
      <c r="G2863" s="619">
        <v>2.4</v>
      </c>
      <c r="H2863" s="679">
        <v>1.4</v>
      </c>
      <c r="I2863" s="679"/>
      <c r="J2863" s="458">
        <f t="shared" si="48"/>
        <v>-3.36</v>
      </c>
      <c r="K2863" s="107"/>
      <c r="L2863" s="11"/>
    </row>
    <row r="2864" spans="3:12" x14ac:dyDescent="0.3">
      <c r="C2864" s="677"/>
      <c r="D2864" s="143" t="s">
        <v>2371</v>
      </c>
      <c r="E2864" s="66"/>
      <c r="F2864" s="705">
        <v>-1</v>
      </c>
      <c r="G2864" s="619">
        <v>1.2</v>
      </c>
      <c r="H2864" s="679">
        <v>1.4</v>
      </c>
      <c r="I2864" s="679"/>
      <c r="J2864" s="458">
        <f t="shared" si="48"/>
        <v>-1.68</v>
      </c>
      <c r="K2864" s="107"/>
      <c r="L2864" s="11"/>
    </row>
    <row r="2865" spans="3:12" x14ac:dyDescent="0.3">
      <c r="C2865" s="677"/>
      <c r="D2865" s="143" t="s">
        <v>2371</v>
      </c>
      <c r="E2865" s="66"/>
      <c r="F2865" s="705">
        <v>-2</v>
      </c>
      <c r="G2865" s="619">
        <v>1.2</v>
      </c>
      <c r="H2865" s="679">
        <v>0.5</v>
      </c>
      <c r="I2865" s="679"/>
      <c r="J2865" s="458">
        <f t="shared" si="48"/>
        <v>-1.2</v>
      </c>
      <c r="K2865" s="107"/>
      <c r="L2865" s="11"/>
    </row>
    <row r="2866" spans="3:12" x14ac:dyDescent="0.3">
      <c r="C2866" s="677"/>
      <c r="D2866" s="143" t="s">
        <v>2371</v>
      </c>
      <c r="E2866" s="66"/>
      <c r="F2866" s="705">
        <v>-1</v>
      </c>
      <c r="G2866" s="619">
        <v>1.5</v>
      </c>
      <c r="H2866" s="679">
        <v>0.5</v>
      </c>
      <c r="I2866" s="679"/>
      <c r="J2866" s="458">
        <f t="shared" si="48"/>
        <v>-0.75</v>
      </c>
      <c r="K2866" s="107"/>
      <c r="L2866" s="11"/>
    </row>
    <row r="2867" spans="3:12" x14ac:dyDescent="0.3">
      <c r="C2867" s="677"/>
      <c r="D2867" s="143" t="s">
        <v>2371</v>
      </c>
      <c r="E2867" s="66"/>
      <c r="F2867" s="705">
        <v>-2</v>
      </c>
      <c r="G2867" s="619">
        <v>1.8</v>
      </c>
      <c r="H2867" s="679">
        <v>0.5</v>
      </c>
      <c r="I2867" s="679"/>
      <c r="J2867" s="458">
        <f t="shared" si="48"/>
        <v>-1.8</v>
      </c>
      <c r="K2867" s="107"/>
      <c r="L2867" s="11"/>
    </row>
    <row r="2868" spans="3:12" x14ac:dyDescent="0.3">
      <c r="C2868" s="677"/>
      <c r="D2868" s="143" t="s">
        <v>2371</v>
      </c>
      <c r="E2868" s="66"/>
      <c r="F2868" s="705">
        <v>-1</v>
      </c>
      <c r="G2868" s="619">
        <v>2.1</v>
      </c>
      <c r="H2868" s="679">
        <v>0.5</v>
      </c>
      <c r="I2868" s="679"/>
      <c r="J2868" s="458">
        <f t="shared" si="48"/>
        <v>-1.05</v>
      </c>
      <c r="K2868" s="107"/>
      <c r="L2868" s="11"/>
    </row>
    <row r="2869" spans="3:12" x14ac:dyDescent="0.3">
      <c r="C2869" s="677"/>
      <c r="D2869" s="690"/>
      <c r="E2869" s="66"/>
      <c r="F2869" s="705"/>
      <c r="G2869" s="619"/>
      <c r="H2869" s="679"/>
      <c r="I2869" s="679"/>
      <c r="J2869" s="458"/>
      <c r="K2869" s="107"/>
      <c r="L2869" s="11"/>
    </row>
    <row r="2870" spans="3:12" x14ac:dyDescent="0.3">
      <c r="C2870" s="677"/>
      <c r="D2870" s="690" t="s">
        <v>1021</v>
      </c>
      <c r="E2870" s="66"/>
      <c r="F2870" s="705"/>
      <c r="G2870" s="619"/>
      <c r="H2870" s="679"/>
      <c r="I2870" s="679"/>
      <c r="J2870" s="458"/>
      <c r="K2870" s="107"/>
      <c r="L2870" s="11"/>
    </row>
    <row r="2871" spans="3:12" x14ac:dyDescent="0.3">
      <c r="C2871" s="677" t="s">
        <v>1054</v>
      </c>
      <c r="D2871" s="143" t="s">
        <v>1055</v>
      </c>
      <c r="E2871" s="66" t="s">
        <v>264</v>
      </c>
      <c r="F2871" s="705">
        <v>1</v>
      </c>
      <c r="G2871" s="619">
        <v>17.2</v>
      </c>
      <c r="H2871" s="679">
        <v>3.07</v>
      </c>
      <c r="I2871" s="679"/>
      <c r="J2871" s="458">
        <f>PRODUCT(F2871:I2871)</f>
        <v>52.803999999999995</v>
      </c>
      <c r="K2871" s="107"/>
      <c r="L2871" s="11"/>
    </row>
    <row r="2872" spans="3:12" x14ac:dyDescent="0.3">
      <c r="C2872" s="677"/>
      <c r="D2872" s="143" t="s">
        <v>2297</v>
      </c>
      <c r="E2872" s="66"/>
      <c r="F2872" s="705">
        <v>-1</v>
      </c>
      <c r="G2872" s="619">
        <v>0.9</v>
      </c>
      <c r="H2872" s="679">
        <v>1.5</v>
      </c>
      <c r="I2872" s="679"/>
      <c r="J2872" s="458">
        <f>PRODUCT(F2872:I2872)</f>
        <v>-1.35</v>
      </c>
      <c r="K2872" s="107"/>
      <c r="L2872" s="11"/>
    </row>
    <row r="2873" spans="3:12" x14ac:dyDescent="0.3">
      <c r="C2873" s="677"/>
      <c r="D2873" s="143" t="s">
        <v>2371</v>
      </c>
      <c r="E2873" s="66"/>
      <c r="F2873" s="705">
        <v>-1</v>
      </c>
      <c r="G2873" s="619">
        <v>2.4</v>
      </c>
      <c r="H2873" s="679">
        <v>1.4</v>
      </c>
      <c r="I2873" s="679"/>
      <c r="J2873" s="458">
        <f>PRODUCT(F2873:I2873)</f>
        <v>-3.36</v>
      </c>
      <c r="K2873" s="107"/>
      <c r="L2873" s="11"/>
    </row>
    <row r="2874" spans="3:12" x14ac:dyDescent="0.3">
      <c r="C2874" s="677"/>
      <c r="D2874" s="143" t="s">
        <v>2371</v>
      </c>
      <c r="E2874" s="66"/>
      <c r="F2874" s="705">
        <v>-1</v>
      </c>
      <c r="G2874" s="619">
        <v>1.2</v>
      </c>
      <c r="H2874" s="679">
        <v>1.4</v>
      </c>
      <c r="I2874" s="679"/>
      <c r="J2874" s="458">
        <f>PRODUCT(F2874:I2874)</f>
        <v>-1.68</v>
      </c>
      <c r="K2874" s="107"/>
      <c r="L2874" s="11"/>
    </row>
    <row r="2875" spans="3:12" x14ac:dyDescent="0.3">
      <c r="C2875" s="677"/>
      <c r="D2875" s="143" t="s">
        <v>2371</v>
      </c>
      <c r="E2875" s="66"/>
      <c r="F2875" s="705">
        <v>-1</v>
      </c>
      <c r="G2875" s="619">
        <v>0.9</v>
      </c>
      <c r="H2875" s="679">
        <v>0.5</v>
      </c>
      <c r="I2875" s="679"/>
      <c r="J2875" s="458">
        <f>PRODUCT(F2875:I2875)</f>
        <v>-0.45</v>
      </c>
      <c r="K2875" s="107"/>
      <c r="L2875" s="11"/>
    </row>
    <row r="2876" spans="3:12" x14ac:dyDescent="0.3">
      <c r="C2876" s="831"/>
      <c r="D2876" s="753"/>
      <c r="E2876" s="748"/>
      <c r="F2876" s="750"/>
      <c r="G2876" s="619"/>
      <c r="H2876" s="715"/>
      <c r="I2876" s="679"/>
      <c r="J2876" s="112"/>
      <c r="K2876" s="107"/>
      <c r="L2876" s="152"/>
    </row>
    <row r="2877" spans="3:12" x14ac:dyDescent="0.3">
      <c r="C2877" s="831"/>
      <c r="D2877" s="753"/>
      <c r="E2877" s="675"/>
      <c r="F2877" s="750"/>
      <c r="G2877" s="619"/>
      <c r="H2877" s="715"/>
      <c r="I2877" s="679"/>
      <c r="J2877" s="112"/>
      <c r="K2877" s="107"/>
      <c r="L2877" s="152"/>
    </row>
    <row r="2878" spans="3:12" x14ac:dyDescent="0.3">
      <c r="C2878" s="2018"/>
      <c r="D2878" s="2019"/>
      <c r="E2878" s="2019"/>
      <c r="F2878" s="2019"/>
      <c r="G2878" s="2019"/>
      <c r="H2878" s="2019"/>
      <c r="I2878" s="2019"/>
      <c r="J2878" s="2019"/>
      <c r="K2878" s="2019"/>
      <c r="L2878" s="2020"/>
    </row>
    <row r="2879" spans="3:12" x14ac:dyDescent="0.3">
      <c r="C2879" s="728" t="s">
        <v>4163</v>
      </c>
      <c r="D2879" s="728" t="s">
        <v>4164</v>
      </c>
      <c r="E2879" s="728"/>
      <c r="F2879" s="728"/>
      <c r="G2879" s="728"/>
      <c r="H2879" s="728"/>
      <c r="I2879" s="728"/>
      <c r="J2879" s="728"/>
      <c r="K2879" s="728"/>
      <c r="L2879" s="728"/>
    </row>
    <row r="2880" spans="3:12" x14ac:dyDescent="0.3">
      <c r="C2880" s="684" t="s">
        <v>1</v>
      </c>
      <c r="D2880" s="691" t="s">
        <v>2</v>
      </c>
      <c r="E2880" s="691"/>
      <c r="F2880" s="691" t="s">
        <v>45</v>
      </c>
      <c r="G2880" s="1419" t="s">
        <v>46</v>
      </c>
      <c r="H2880" s="713" t="s">
        <v>47</v>
      </c>
      <c r="I2880" s="713" t="s">
        <v>48</v>
      </c>
      <c r="J2880" s="460" t="s">
        <v>49</v>
      </c>
      <c r="K2880" s="93" t="s">
        <v>50</v>
      </c>
      <c r="L2880" s="721" t="s">
        <v>3</v>
      </c>
    </row>
    <row r="2881" spans="3:12" x14ac:dyDescent="0.3">
      <c r="C2881" s="1418"/>
      <c r="D2881" s="1425"/>
      <c r="E2881" s="1426"/>
      <c r="F2881" s="1427"/>
      <c r="G2881" s="1428"/>
      <c r="H2881" s="1428"/>
      <c r="I2881" s="1429"/>
      <c r="J2881" s="567"/>
      <c r="K2881" s="91">
        <f>SUM(J2883:J3373)</f>
        <v>6180.012700000012</v>
      </c>
      <c r="L2881" s="1430" t="s">
        <v>6</v>
      </c>
    </row>
    <row r="2882" spans="3:12" x14ac:dyDescent="0.3">
      <c r="C2882" s="677"/>
      <c r="D2882" s="724" t="s">
        <v>169</v>
      </c>
      <c r="E2882" s="16"/>
      <c r="F2882" s="678"/>
      <c r="G2882" s="619"/>
      <c r="H2882" s="679"/>
      <c r="I2882" s="679"/>
      <c r="J2882" s="527"/>
      <c r="K2882" s="113"/>
      <c r="L2882" s="12"/>
    </row>
    <row r="2883" spans="3:12" x14ac:dyDescent="0.3">
      <c r="C2883" s="680"/>
      <c r="D2883" s="690" t="s">
        <v>925</v>
      </c>
      <c r="E2883" s="700"/>
      <c r="F2883" s="678"/>
      <c r="G2883" s="619"/>
      <c r="H2883" s="715"/>
      <c r="I2883" s="679"/>
      <c r="J2883" s="527"/>
      <c r="K2883" s="113"/>
      <c r="L2883" s="12"/>
    </row>
    <row r="2884" spans="3:12" x14ac:dyDescent="0.3">
      <c r="C2884" s="725" t="s">
        <v>855</v>
      </c>
      <c r="D2884" s="117" t="s">
        <v>854</v>
      </c>
      <c r="E2884" s="675" t="s">
        <v>128</v>
      </c>
      <c r="F2884" s="705">
        <v>1</v>
      </c>
      <c r="G2884" s="619">
        <v>12.6</v>
      </c>
      <c r="H2884" s="715">
        <v>0.56999999999999995</v>
      </c>
      <c r="I2884" s="679"/>
      <c r="J2884" s="527">
        <f>PRODUCT(F2884:I2884)</f>
        <v>7.1819999999999995</v>
      </c>
      <c r="K2884" s="107"/>
      <c r="L2884" s="11"/>
    </row>
    <row r="2885" spans="3:12" x14ac:dyDescent="0.3">
      <c r="C2885" s="725" t="s">
        <v>860</v>
      </c>
      <c r="D2885" s="117" t="s">
        <v>828</v>
      </c>
      <c r="E2885" s="675" t="s">
        <v>121</v>
      </c>
      <c r="F2885" s="705">
        <v>1</v>
      </c>
      <c r="G2885" s="619">
        <v>6.9</v>
      </c>
      <c r="H2885" s="715">
        <v>0.56999999999999995</v>
      </c>
      <c r="I2885" s="679"/>
      <c r="J2885" s="527">
        <f t="shared" ref="J2885:J2948" si="49">PRODUCT(F2885:I2885)</f>
        <v>3.9329999999999998</v>
      </c>
      <c r="K2885" s="107"/>
      <c r="L2885" s="11"/>
    </row>
    <row r="2886" spans="3:12" x14ac:dyDescent="0.3">
      <c r="C2886" s="725" t="s">
        <v>862</v>
      </c>
      <c r="D2886" s="117" t="s">
        <v>2244</v>
      </c>
      <c r="E2886" s="675" t="s">
        <v>121</v>
      </c>
      <c r="F2886" s="705">
        <v>1</v>
      </c>
      <c r="G2886" s="619">
        <v>9.3000000000000007</v>
      </c>
      <c r="H2886" s="715">
        <v>0.56999999999999995</v>
      </c>
      <c r="I2886" s="679"/>
      <c r="J2886" s="527">
        <f t="shared" si="49"/>
        <v>5.3010000000000002</v>
      </c>
      <c r="K2886" s="107"/>
      <c r="L2886" s="11"/>
    </row>
    <row r="2887" spans="3:12" x14ac:dyDescent="0.3">
      <c r="C2887" s="725" t="s">
        <v>863</v>
      </c>
      <c r="D2887" s="117" t="s">
        <v>825</v>
      </c>
      <c r="E2887" s="675" t="s">
        <v>121</v>
      </c>
      <c r="F2887" s="705">
        <v>1</v>
      </c>
      <c r="G2887" s="619">
        <v>6.5</v>
      </c>
      <c r="H2887" s="715">
        <v>1.07</v>
      </c>
      <c r="I2887" s="679"/>
      <c r="J2887" s="527">
        <f t="shared" si="49"/>
        <v>6.9550000000000001</v>
      </c>
      <c r="K2887" s="107"/>
      <c r="L2887" s="11"/>
    </row>
    <row r="2888" spans="3:12" x14ac:dyDescent="0.3">
      <c r="C2888" s="681" t="s">
        <v>2236</v>
      </c>
      <c r="D2888" s="117" t="s">
        <v>122</v>
      </c>
      <c r="E2888" s="675" t="s">
        <v>787</v>
      </c>
      <c r="F2888" s="618">
        <v>1</v>
      </c>
      <c r="G2888" s="619">
        <v>8.9</v>
      </c>
      <c r="H2888" s="715">
        <v>1.07</v>
      </c>
      <c r="I2888" s="715"/>
      <c r="J2888" s="527">
        <f t="shared" si="49"/>
        <v>9.5230000000000015</v>
      </c>
      <c r="K2888" s="100"/>
      <c r="L2888" s="31"/>
    </row>
    <row r="2889" spans="3:12" x14ac:dyDescent="0.3">
      <c r="C2889" s="677" t="s">
        <v>2300</v>
      </c>
      <c r="D2889" s="143" t="s">
        <v>138</v>
      </c>
      <c r="E2889" s="66" t="s">
        <v>125</v>
      </c>
      <c r="F2889" s="705">
        <v>1</v>
      </c>
      <c r="G2889" s="619">
        <v>22.25</v>
      </c>
      <c r="H2889" s="679">
        <v>0.56999999999999995</v>
      </c>
      <c r="I2889" s="679"/>
      <c r="J2889" s="458">
        <f t="shared" si="49"/>
        <v>12.682499999999999</v>
      </c>
      <c r="K2889" s="115"/>
      <c r="L2889" s="720"/>
    </row>
    <row r="2890" spans="3:12" x14ac:dyDescent="0.3">
      <c r="C2890" s="677" t="s">
        <v>934</v>
      </c>
      <c r="D2890" s="143" t="s">
        <v>222</v>
      </c>
      <c r="E2890" s="66" t="s">
        <v>128</v>
      </c>
      <c r="F2890" s="705">
        <v>1</v>
      </c>
      <c r="G2890" s="619">
        <v>13.9</v>
      </c>
      <c r="H2890" s="679">
        <v>0.56999999999999995</v>
      </c>
      <c r="I2890" s="679"/>
      <c r="J2890" s="458">
        <f t="shared" si="49"/>
        <v>7.9229999999999992</v>
      </c>
      <c r="K2890" s="107"/>
      <c r="L2890" s="11"/>
    </row>
    <row r="2891" spans="3:12" x14ac:dyDescent="0.3">
      <c r="C2891" s="677" t="s">
        <v>936</v>
      </c>
      <c r="D2891" s="143" t="s">
        <v>937</v>
      </c>
      <c r="E2891" s="66" t="s">
        <v>121</v>
      </c>
      <c r="F2891" s="705">
        <v>1</v>
      </c>
      <c r="G2891" s="619">
        <v>14.6</v>
      </c>
      <c r="H2891" s="679">
        <v>0.56999999999999995</v>
      </c>
      <c r="I2891" s="679"/>
      <c r="J2891" s="458">
        <f t="shared" si="49"/>
        <v>8.3219999999999992</v>
      </c>
      <c r="K2891" s="107"/>
      <c r="L2891" s="11"/>
    </row>
    <row r="2892" spans="3:12" x14ac:dyDescent="0.3">
      <c r="C2892" s="677" t="s">
        <v>942</v>
      </c>
      <c r="D2892" s="143" t="s">
        <v>268</v>
      </c>
      <c r="E2892" s="66" t="s">
        <v>121</v>
      </c>
      <c r="F2892" s="705">
        <v>1</v>
      </c>
      <c r="G2892" s="619">
        <v>14.9</v>
      </c>
      <c r="H2892" s="679">
        <v>0.56999999999999995</v>
      </c>
      <c r="I2892" s="679"/>
      <c r="J2892" s="458">
        <f t="shared" si="49"/>
        <v>8.4930000000000003</v>
      </c>
      <c r="K2892" s="107"/>
      <c r="L2892" s="11"/>
    </row>
    <row r="2893" spans="3:12" x14ac:dyDescent="0.3">
      <c r="C2893" s="677" t="s">
        <v>944</v>
      </c>
      <c r="D2893" s="143" t="s">
        <v>804</v>
      </c>
      <c r="E2893" s="66" t="s">
        <v>127</v>
      </c>
      <c r="F2893" s="705">
        <v>1</v>
      </c>
      <c r="G2893" s="619">
        <v>14.4</v>
      </c>
      <c r="H2893" s="679">
        <v>1.07</v>
      </c>
      <c r="I2893" s="679"/>
      <c r="J2893" s="458">
        <f t="shared" si="49"/>
        <v>15.408000000000001</v>
      </c>
      <c r="K2893" s="107"/>
      <c r="L2893" s="11"/>
    </row>
    <row r="2894" spans="3:12" x14ac:dyDescent="0.3">
      <c r="C2894" s="677" t="s">
        <v>946</v>
      </c>
      <c r="D2894" s="143" t="s">
        <v>947</v>
      </c>
      <c r="E2894" s="66" t="s">
        <v>121</v>
      </c>
      <c r="F2894" s="705">
        <v>1</v>
      </c>
      <c r="G2894" s="619">
        <v>14.5</v>
      </c>
      <c r="H2894" s="679">
        <v>0.56999999999999995</v>
      </c>
      <c r="I2894" s="679"/>
      <c r="J2894" s="458">
        <f t="shared" si="49"/>
        <v>8.2649999999999988</v>
      </c>
      <c r="K2894" s="107"/>
      <c r="L2894" s="11"/>
    </row>
    <row r="2895" spans="3:12" x14ac:dyDescent="0.3">
      <c r="C2895" s="677" t="s">
        <v>950</v>
      </c>
      <c r="D2895" s="143" t="s">
        <v>951</v>
      </c>
      <c r="E2895" s="66" t="s">
        <v>125</v>
      </c>
      <c r="F2895" s="705">
        <v>1</v>
      </c>
      <c r="G2895" s="619">
        <v>12.9</v>
      </c>
      <c r="H2895" s="679">
        <v>0.56999999999999995</v>
      </c>
      <c r="I2895" s="679"/>
      <c r="J2895" s="458">
        <f t="shared" si="49"/>
        <v>7.3529999999999998</v>
      </c>
      <c r="K2895" s="107"/>
      <c r="L2895" s="11"/>
    </row>
    <row r="2896" spans="3:12" x14ac:dyDescent="0.3">
      <c r="C2896" s="677" t="s">
        <v>911</v>
      </c>
      <c r="D2896" s="143" t="s">
        <v>177</v>
      </c>
      <c r="E2896" s="66" t="s">
        <v>786</v>
      </c>
      <c r="F2896" s="705">
        <v>1</v>
      </c>
      <c r="G2896" s="619">
        <v>9.5</v>
      </c>
      <c r="H2896" s="679">
        <v>1.07</v>
      </c>
      <c r="I2896" s="679"/>
      <c r="J2896" s="458">
        <f t="shared" si="49"/>
        <v>10.165000000000001</v>
      </c>
      <c r="K2896" s="107"/>
      <c r="L2896" s="11"/>
    </row>
    <row r="2897" spans="3:12" x14ac:dyDescent="0.3">
      <c r="C2897" s="677" t="s">
        <v>930</v>
      </c>
      <c r="D2897" s="143" t="s">
        <v>833</v>
      </c>
      <c r="E2897" s="66" t="s">
        <v>120</v>
      </c>
      <c r="F2897" s="705">
        <v>1</v>
      </c>
      <c r="G2897" s="619">
        <v>10</v>
      </c>
      <c r="H2897" s="679">
        <v>0.56999999999999995</v>
      </c>
      <c r="I2897" s="679"/>
      <c r="J2897" s="458">
        <f t="shared" si="49"/>
        <v>5.6999999999999993</v>
      </c>
      <c r="K2897" s="107"/>
      <c r="L2897" s="11"/>
    </row>
    <row r="2898" spans="3:12" x14ac:dyDescent="0.3">
      <c r="C2898" s="677" t="s">
        <v>929</v>
      </c>
      <c r="D2898" s="143" t="s">
        <v>832</v>
      </c>
      <c r="E2898" s="66" t="s">
        <v>120</v>
      </c>
      <c r="F2898" s="705">
        <v>1</v>
      </c>
      <c r="G2898" s="619">
        <v>9.9</v>
      </c>
      <c r="H2898" s="679">
        <v>0.56999999999999995</v>
      </c>
      <c r="I2898" s="679"/>
      <c r="J2898" s="458">
        <f t="shared" si="49"/>
        <v>5.6429999999999998</v>
      </c>
      <c r="K2898" s="107"/>
      <c r="L2898" s="11"/>
    </row>
    <row r="2899" spans="3:12" ht="24" x14ac:dyDescent="0.3">
      <c r="C2899" s="677" t="s">
        <v>913</v>
      </c>
      <c r="D2899" s="143" t="s">
        <v>914</v>
      </c>
      <c r="E2899" s="66" t="s">
        <v>127</v>
      </c>
      <c r="F2899" s="705">
        <v>1</v>
      </c>
      <c r="G2899" s="619">
        <v>22.3</v>
      </c>
      <c r="H2899" s="679">
        <v>1.07</v>
      </c>
      <c r="I2899" s="679"/>
      <c r="J2899" s="458">
        <f t="shared" si="49"/>
        <v>23.861000000000001</v>
      </c>
      <c r="K2899" s="107"/>
      <c r="L2899" s="11"/>
    </row>
    <row r="2900" spans="3:12" x14ac:dyDescent="0.3">
      <c r="C2900" s="677" t="s">
        <v>2304</v>
      </c>
      <c r="D2900" s="143" t="s">
        <v>2305</v>
      </c>
      <c r="E2900" s="66" t="s">
        <v>125</v>
      </c>
      <c r="F2900" s="705">
        <v>1</v>
      </c>
      <c r="G2900" s="619">
        <v>25.2</v>
      </c>
      <c r="H2900" s="679">
        <v>1.07</v>
      </c>
      <c r="I2900" s="679"/>
      <c r="J2900" s="458">
        <f t="shared" si="49"/>
        <v>26.964000000000002</v>
      </c>
      <c r="K2900" s="107"/>
      <c r="L2900" s="11"/>
    </row>
    <row r="2901" spans="3:12" x14ac:dyDescent="0.3">
      <c r="C2901" s="728"/>
      <c r="D2901" s="728"/>
      <c r="E2901" s="728"/>
      <c r="F2901" s="728"/>
      <c r="G2901" s="728"/>
      <c r="H2901" s="728"/>
      <c r="I2901" s="728"/>
      <c r="J2901" s="458"/>
      <c r="K2901" s="728"/>
      <c r="L2901" s="728"/>
    </row>
    <row r="2902" spans="3:12" x14ac:dyDescent="0.3">
      <c r="C2902" s="677"/>
      <c r="D2902" s="690" t="s">
        <v>952</v>
      </c>
      <c r="E2902" s="66"/>
      <c r="F2902" s="705"/>
      <c r="G2902" s="619"/>
      <c r="H2902" s="679"/>
      <c r="I2902" s="679"/>
      <c r="J2902" s="458"/>
      <c r="K2902" s="107"/>
      <c r="L2902" s="11"/>
    </row>
    <row r="2903" spans="3:12" x14ac:dyDescent="0.3">
      <c r="C2903" s="677" t="s">
        <v>878</v>
      </c>
      <c r="D2903" s="143" t="s">
        <v>146</v>
      </c>
      <c r="E2903" s="66" t="s">
        <v>125</v>
      </c>
      <c r="F2903" s="705">
        <v>1</v>
      </c>
      <c r="G2903" s="619">
        <v>16.3</v>
      </c>
      <c r="H2903" s="679">
        <v>1.07</v>
      </c>
      <c r="I2903" s="679"/>
      <c r="J2903" s="458">
        <f t="shared" si="49"/>
        <v>17.441000000000003</v>
      </c>
      <c r="K2903" s="107"/>
      <c r="L2903" s="11"/>
    </row>
    <row r="2904" spans="3:12" x14ac:dyDescent="0.3">
      <c r="C2904" s="677" t="s">
        <v>954</v>
      </c>
      <c r="D2904" s="143" t="s">
        <v>122</v>
      </c>
      <c r="E2904" s="66" t="s">
        <v>120</v>
      </c>
      <c r="F2904" s="705">
        <v>1</v>
      </c>
      <c r="G2904" s="619">
        <v>6.8</v>
      </c>
      <c r="H2904" s="679">
        <v>1.07</v>
      </c>
      <c r="I2904" s="679"/>
      <c r="J2904" s="458">
        <f t="shared" si="49"/>
        <v>7.2759999999999998</v>
      </c>
      <c r="K2904" s="107"/>
      <c r="L2904" s="11"/>
    </row>
    <row r="2905" spans="3:12" x14ac:dyDescent="0.3">
      <c r="C2905" s="677" t="s">
        <v>956</v>
      </c>
      <c r="D2905" s="143" t="s">
        <v>955</v>
      </c>
      <c r="E2905" s="66" t="s">
        <v>125</v>
      </c>
      <c r="F2905" s="705">
        <v>1</v>
      </c>
      <c r="G2905" s="619">
        <v>17</v>
      </c>
      <c r="H2905" s="679">
        <v>1.07</v>
      </c>
      <c r="I2905" s="679"/>
      <c r="J2905" s="458">
        <f t="shared" si="49"/>
        <v>18.190000000000001</v>
      </c>
      <c r="K2905" s="107"/>
      <c r="L2905" s="11"/>
    </row>
    <row r="2906" spans="3:12" x14ac:dyDescent="0.3">
      <c r="C2906" s="677" t="s">
        <v>881</v>
      </c>
      <c r="D2906" s="143" t="s">
        <v>882</v>
      </c>
      <c r="E2906" s="66" t="s">
        <v>125</v>
      </c>
      <c r="F2906" s="705">
        <v>1</v>
      </c>
      <c r="G2906" s="619">
        <v>26.2</v>
      </c>
      <c r="H2906" s="679">
        <v>1.07</v>
      </c>
      <c r="I2906" s="679"/>
      <c r="J2906" s="458">
        <f t="shared" si="49"/>
        <v>28.034000000000002</v>
      </c>
      <c r="K2906" s="107"/>
      <c r="L2906" s="11"/>
    </row>
    <row r="2907" spans="3:12" x14ac:dyDescent="0.3">
      <c r="C2907" s="677" t="s">
        <v>879</v>
      </c>
      <c r="D2907" s="143" t="s">
        <v>122</v>
      </c>
      <c r="E2907" s="66" t="s">
        <v>121</v>
      </c>
      <c r="F2907" s="705">
        <v>1</v>
      </c>
      <c r="G2907" s="619">
        <v>9.5</v>
      </c>
      <c r="H2907" s="679">
        <v>1.07</v>
      </c>
      <c r="I2907" s="679"/>
      <c r="J2907" s="458">
        <f t="shared" si="49"/>
        <v>10.165000000000001</v>
      </c>
      <c r="K2907" s="107"/>
      <c r="L2907" s="11"/>
    </row>
    <row r="2908" spans="3:12" x14ac:dyDescent="0.3">
      <c r="C2908" s="677" t="s">
        <v>960</v>
      </c>
      <c r="D2908" s="143" t="s">
        <v>122</v>
      </c>
      <c r="E2908" s="66" t="s">
        <v>121</v>
      </c>
      <c r="F2908" s="705">
        <v>1</v>
      </c>
      <c r="G2908" s="619">
        <v>8.3000000000000007</v>
      </c>
      <c r="H2908" s="679">
        <v>1.07</v>
      </c>
      <c r="I2908" s="679"/>
      <c r="J2908" s="458">
        <f t="shared" si="49"/>
        <v>8.881000000000002</v>
      </c>
      <c r="K2908" s="107"/>
      <c r="L2908" s="11"/>
    </row>
    <row r="2909" spans="3:12" x14ac:dyDescent="0.3">
      <c r="C2909" s="677" t="s">
        <v>961</v>
      </c>
      <c r="D2909" s="143" t="s">
        <v>141</v>
      </c>
      <c r="E2909" s="66" t="s">
        <v>121</v>
      </c>
      <c r="F2909" s="705">
        <v>1</v>
      </c>
      <c r="G2909" s="619">
        <v>8.4</v>
      </c>
      <c r="H2909" s="679">
        <v>1.07</v>
      </c>
      <c r="I2909" s="679"/>
      <c r="J2909" s="458">
        <f t="shared" si="49"/>
        <v>8.9880000000000013</v>
      </c>
      <c r="K2909" s="107"/>
      <c r="L2909" s="11"/>
    </row>
    <row r="2910" spans="3:12" x14ac:dyDescent="0.3">
      <c r="C2910" s="677" t="s">
        <v>963</v>
      </c>
      <c r="D2910" s="143" t="s">
        <v>962</v>
      </c>
      <c r="E2910" s="66" t="s">
        <v>125</v>
      </c>
      <c r="F2910" s="705">
        <v>1</v>
      </c>
      <c r="G2910" s="619">
        <v>23.5</v>
      </c>
      <c r="H2910" s="679">
        <v>1.07</v>
      </c>
      <c r="I2910" s="679"/>
      <c r="J2910" s="458">
        <f t="shared" si="49"/>
        <v>25.145000000000003</v>
      </c>
      <c r="K2910" s="107"/>
      <c r="L2910" s="11"/>
    </row>
    <row r="2911" spans="3:12" x14ac:dyDescent="0.3">
      <c r="C2911" s="677" t="s">
        <v>2254</v>
      </c>
      <c r="D2911" s="143" t="s">
        <v>566</v>
      </c>
      <c r="E2911" s="66" t="s">
        <v>125</v>
      </c>
      <c r="F2911" s="705">
        <v>1</v>
      </c>
      <c r="G2911" s="619">
        <v>19.25</v>
      </c>
      <c r="H2911" s="679">
        <v>1.07</v>
      </c>
      <c r="I2911" s="679"/>
      <c r="J2911" s="458">
        <f t="shared" si="49"/>
        <v>20.5975</v>
      </c>
      <c r="K2911" s="107"/>
      <c r="L2911" s="11"/>
    </row>
    <row r="2912" spans="3:12" x14ac:dyDescent="0.3">
      <c r="C2912" s="677" t="s">
        <v>969</v>
      </c>
      <c r="D2912" s="143" t="s">
        <v>970</v>
      </c>
      <c r="E2912" s="66" t="s">
        <v>125</v>
      </c>
      <c r="F2912" s="705">
        <v>1</v>
      </c>
      <c r="G2912" s="619">
        <v>9.1999999999999993</v>
      </c>
      <c r="H2912" s="679">
        <v>0.56999999999999995</v>
      </c>
      <c r="I2912" s="679"/>
      <c r="J2912" s="458">
        <f t="shared" si="49"/>
        <v>5.2439999999999989</v>
      </c>
      <c r="K2912" s="107"/>
      <c r="L2912" s="11"/>
    </row>
    <row r="2913" spans="3:12" ht="24" x14ac:dyDescent="0.3">
      <c r="C2913" s="677" t="s">
        <v>2308</v>
      </c>
      <c r="D2913" s="143" t="s">
        <v>2309</v>
      </c>
      <c r="E2913" s="66" t="s">
        <v>125</v>
      </c>
      <c r="F2913" s="705">
        <v>1</v>
      </c>
      <c r="G2913" s="619">
        <v>51.1</v>
      </c>
      <c r="H2913" s="679">
        <v>1.07</v>
      </c>
      <c r="I2913" s="679"/>
      <c r="J2913" s="458">
        <f t="shared" si="49"/>
        <v>54.677000000000007</v>
      </c>
      <c r="K2913" s="107"/>
      <c r="L2913" s="11"/>
    </row>
    <row r="2914" spans="3:12" x14ac:dyDescent="0.3">
      <c r="C2914" s="677" t="s">
        <v>2237</v>
      </c>
      <c r="D2914" s="143" t="s">
        <v>122</v>
      </c>
      <c r="E2914" s="66" t="s">
        <v>121</v>
      </c>
      <c r="F2914" s="705">
        <v>1</v>
      </c>
      <c r="G2914" s="619">
        <v>8</v>
      </c>
      <c r="H2914" s="679">
        <v>1.07</v>
      </c>
      <c r="I2914" s="679"/>
      <c r="J2914" s="458">
        <f t="shared" si="49"/>
        <v>8.56</v>
      </c>
      <c r="K2914" s="107"/>
      <c r="L2914" s="11"/>
    </row>
    <row r="2915" spans="3:12" x14ac:dyDescent="0.3">
      <c r="C2915" s="677" t="s">
        <v>887</v>
      </c>
      <c r="D2915" s="143" t="s">
        <v>141</v>
      </c>
      <c r="E2915" s="66" t="s">
        <v>121</v>
      </c>
      <c r="F2915" s="705">
        <v>1</v>
      </c>
      <c r="G2915" s="619">
        <v>11</v>
      </c>
      <c r="H2915" s="679">
        <v>1.07</v>
      </c>
      <c r="I2915" s="679"/>
      <c r="J2915" s="458">
        <f t="shared" si="49"/>
        <v>11.770000000000001</v>
      </c>
      <c r="K2915" s="107"/>
      <c r="L2915" s="11"/>
    </row>
    <row r="2916" spans="3:12" x14ac:dyDescent="0.3">
      <c r="C2916" s="677" t="s">
        <v>2238</v>
      </c>
      <c r="D2916" s="143" t="s">
        <v>122</v>
      </c>
      <c r="E2916" s="66" t="s">
        <v>121</v>
      </c>
      <c r="F2916" s="705">
        <v>1</v>
      </c>
      <c r="G2916" s="619">
        <v>8.9</v>
      </c>
      <c r="H2916" s="679">
        <v>1.07</v>
      </c>
      <c r="I2916" s="679"/>
      <c r="J2916" s="458">
        <f t="shared" si="49"/>
        <v>9.5230000000000015</v>
      </c>
      <c r="K2916" s="107"/>
      <c r="L2916" s="11"/>
    </row>
    <row r="2917" spans="3:12" x14ac:dyDescent="0.3">
      <c r="C2917" s="677" t="s">
        <v>2258</v>
      </c>
      <c r="D2917" s="143" t="s">
        <v>360</v>
      </c>
      <c r="E2917" s="66" t="s">
        <v>125</v>
      </c>
      <c r="F2917" s="705">
        <v>1</v>
      </c>
      <c r="G2917" s="619">
        <v>45.3</v>
      </c>
      <c r="H2917" s="679">
        <v>1.07</v>
      </c>
      <c r="I2917" s="679"/>
      <c r="J2917" s="458">
        <f t="shared" si="49"/>
        <v>48.470999999999997</v>
      </c>
      <c r="K2917" s="107"/>
      <c r="L2917" s="11"/>
    </row>
    <row r="2918" spans="3:12" x14ac:dyDescent="0.3">
      <c r="C2918" s="677" t="s">
        <v>898</v>
      </c>
      <c r="D2918" s="143" t="s">
        <v>816</v>
      </c>
      <c r="E2918" s="66" t="s">
        <v>120</v>
      </c>
      <c r="F2918" s="705">
        <v>1</v>
      </c>
      <c r="G2918" s="619">
        <v>8.9</v>
      </c>
      <c r="H2918" s="679">
        <v>1.07</v>
      </c>
      <c r="I2918" s="679"/>
      <c r="J2918" s="458">
        <f t="shared" si="49"/>
        <v>9.5230000000000015</v>
      </c>
      <c r="K2918" s="107"/>
      <c r="L2918" s="11"/>
    </row>
    <row r="2919" spans="3:12" x14ac:dyDescent="0.3">
      <c r="C2919" s="677" t="s">
        <v>2161</v>
      </c>
      <c r="D2919" s="143" t="s">
        <v>564</v>
      </c>
      <c r="E2919" s="66" t="s">
        <v>128</v>
      </c>
      <c r="F2919" s="705">
        <v>1</v>
      </c>
      <c r="G2919" s="619">
        <v>9.85</v>
      </c>
      <c r="H2919" s="679">
        <v>1.07</v>
      </c>
      <c r="I2919" s="679"/>
      <c r="J2919" s="458">
        <f t="shared" si="49"/>
        <v>10.5395</v>
      </c>
      <c r="K2919" s="107"/>
      <c r="L2919" s="11"/>
    </row>
    <row r="2920" spans="3:12" x14ac:dyDescent="0.3">
      <c r="C2920" s="677" t="s">
        <v>896</v>
      </c>
      <c r="D2920" s="143" t="s">
        <v>895</v>
      </c>
      <c r="E2920" s="66" t="s">
        <v>792</v>
      </c>
      <c r="F2920" s="705">
        <v>1</v>
      </c>
      <c r="G2920" s="619">
        <v>11.1</v>
      </c>
      <c r="H2920" s="679">
        <v>1.07</v>
      </c>
      <c r="I2920" s="679"/>
      <c r="J2920" s="458">
        <f t="shared" si="49"/>
        <v>11.877000000000001</v>
      </c>
      <c r="K2920" s="107"/>
      <c r="L2920" s="11"/>
    </row>
    <row r="2921" spans="3:12" x14ac:dyDescent="0.3">
      <c r="C2921" s="677" t="s">
        <v>903</v>
      </c>
      <c r="D2921" s="143" t="s">
        <v>2167</v>
      </c>
      <c r="E2921" s="66" t="s">
        <v>792</v>
      </c>
      <c r="F2921" s="705">
        <v>1</v>
      </c>
      <c r="G2921" s="619">
        <v>17.600000000000001</v>
      </c>
      <c r="H2921" s="679">
        <v>1.07</v>
      </c>
      <c r="I2921" s="679"/>
      <c r="J2921" s="458">
        <f t="shared" si="49"/>
        <v>18.832000000000004</v>
      </c>
      <c r="K2921" s="107"/>
      <c r="L2921" s="11"/>
    </row>
    <row r="2922" spans="3:12" x14ac:dyDescent="0.3">
      <c r="C2922" s="677" t="s">
        <v>2230</v>
      </c>
      <c r="D2922" s="143" t="s">
        <v>900</v>
      </c>
      <c r="E2922" s="66" t="s">
        <v>128</v>
      </c>
      <c r="F2922" s="705">
        <v>1</v>
      </c>
      <c r="G2922" s="619">
        <v>14.3</v>
      </c>
      <c r="H2922" s="679">
        <v>1.07</v>
      </c>
      <c r="I2922" s="679"/>
      <c r="J2922" s="458">
        <f t="shared" si="49"/>
        <v>15.301000000000002</v>
      </c>
      <c r="K2922" s="107"/>
      <c r="L2922" s="11"/>
    </row>
    <row r="2923" spans="3:12" x14ac:dyDescent="0.3">
      <c r="C2923" s="677" t="s">
        <v>989</v>
      </c>
      <c r="D2923" s="143" t="s">
        <v>387</v>
      </c>
      <c r="E2923" s="66" t="s">
        <v>128</v>
      </c>
      <c r="F2923" s="705">
        <v>1</v>
      </c>
      <c r="G2923" s="619">
        <v>12.6</v>
      </c>
      <c r="H2923" s="679">
        <v>0.56999999999999995</v>
      </c>
      <c r="I2923" s="679"/>
      <c r="J2923" s="458">
        <f t="shared" si="49"/>
        <v>7.1819999999999995</v>
      </c>
      <c r="K2923" s="107"/>
      <c r="L2923" s="11"/>
    </row>
    <row r="2924" spans="3:12" x14ac:dyDescent="0.3">
      <c r="C2924" s="677" t="s">
        <v>988</v>
      </c>
      <c r="D2924" s="143" t="s">
        <v>985</v>
      </c>
      <c r="E2924" s="66" t="s">
        <v>2312</v>
      </c>
      <c r="F2924" s="705">
        <v>1</v>
      </c>
      <c r="G2924" s="619">
        <v>11.25</v>
      </c>
      <c r="H2924" s="679">
        <v>0.97</v>
      </c>
      <c r="I2924" s="679"/>
      <c r="J2924" s="458">
        <f t="shared" si="49"/>
        <v>10.9125</v>
      </c>
      <c r="K2924" s="107"/>
      <c r="L2924" s="11"/>
    </row>
    <row r="2925" spans="3:12" x14ac:dyDescent="0.3">
      <c r="C2925" s="677" t="s">
        <v>1003</v>
      </c>
      <c r="D2925" s="143" t="s">
        <v>122</v>
      </c>
      <c r="E2925" s="66" t="s">
        <v>787</v>
      </c>
      <c r="F2925" s="705">
        <v>1</v>
      </c>
      <c r="G2925" s="619">
        <v>9.1999999999999993</v>
      </c>
      <c r="H2925" s="679">
        <v>0.56999999999999995</v>
      </c>
      <c r="I2925" s="679"/>
      <c r="J2925" s="458">
        <f t="shared" si="49"/>
        <v>5.2439999999999989</v>
      </c>
      <c r="K2925" s="107"/>
      <c r="L2925" s="11"/>
    </row>
    <row r="2926" spans="3:12" x14ac:dyDescent="0.3">
      <c r="C2926" s="677" t="s">
        <v>1006</v>
      </c>
      <c r="D2926" s="143" t="s">
        <v>1007</v>
      </c>
      <c r="E2926" s="66" t="s">
        <v>128</v>
      </c>
      <c r="F2926" s="705">
        <v>1</v>
      </c>
      <c r="G2926" s="619">
        <v>15.4</v>
      </c>
      <c r="H2926" s="679">
        <v>0.56999999999999995</v>
      </c>
      <c r="I2926" s="679"/>
      <c r="J2926" s="458">
        <f t="shared" si="49"/>
        <v>8.7779999999999987</v>
      </c>
      <c r="K2926" s="107"/>
      <c r="L2926" s="11"/>
    </row>
    <row r="2927" spans="3:12" x14ac:dyDescent="0.3">
      <c r="C2927" s="677" t="s">
        <v>1004</v>
      </c>
      <c r="D2927" s="143" t="s">
        <v>122</v>
      </c>
      <c r="E2927" s="66" t="s">
        <v>787</v>
      </c>
      <c r="F2927" s="705">
        <v>1</v>
      </c>
      <c r="G2927" s="619">
        <v>9.1999999999999993</v>
      </c>
      <c r="H2927" s="679">
        <v>0.56999999999999995</v>
      </c>
      <c r="I2927" s="679"/>
      <c r="J2927" s="458">
        <f t="shared" si="49"/>
        <v>5.2439999999999989</v>
      </c>
      <c r="K2927" s="107"/>
      <c r="L2927" s="11"/>
    </row>
    <row r="2928" spans="3:12" x14ac:dyDescent="0.3">
      <c r="C2928" s="677" t="s">
        <v>990</v>
      </c>
      <c r="D2928" s="143" t="s">
        <v>991</v>
      </c>
      <c r="E2928" s="66" t="s">
        <v>788</v>
      </c>
      <c r="F2928" s="705">
        <v>1</v>
      </c>
      <c r="G2928" s="619">
        <v>8.4</v>
      </c>
      <c r="H2928" s="679">
        <v>1.07</v>
      </c>
      <c r="I2928" s="679"/>
      <c r="J2928" s="458">
        <f t="shared" si="49"/>
        <v>8.9880000000000013</v>
      </c>
      <c r="K2928" s="107"/>
      <c r="L2928" s="11"/>
    </row>
    <row r="2929" spans="3:12" x14ac:dyDescent="0.3">
      <c r="C2929" s="677" t="s">
        <v>1002</v>
      </c>
      <c r="D2929" s="143" t="s">
        <v>122</v>
      </c>
      <c r="E2929" s="66" t="s">
        <v>787</v>
      </c>
      <c r="F2929" s="705">
        <v>1</v>
      </c>
      <c r="G2929" s="619">
        <v>8.6</v>
      </c>
      <c r="H2929" s="679">
        <v>1.07</v>
      </c>
      <c r="I2929" s="679"/>
      <c r="J2929" s="458">
        <f t="shared" si="49"/>
        <v>9.202</v>
      </c>
      <c r="K2929" s="107"/>
      <c r="L2929" s="11"/>
    </row>
    <row r="2930" spans="3:12" x14ac:dyDescent="0.3">
      <c r="C2930" s="677" t="s">
        <v>1370</v>
      </c>
      <c r="D2930" s="143" t="s">
        <v>1005</v>
      </c>
      <c r="E2930" s="66" t="s">
        <v>128</v>
      </c>
      <c r="F2930" s="705">
        <v>1</v>
      </c>
      <c r="G2930" s="619">
        <v>17.100000000000001</v>
      </c>
      <c r="H2930" s="679">
        <v>1.07</v>
      </c>
      <c r="I2930" s="679"/>
      <c r="J2930" s="458">
        <f t="shared" si="49"/>
        <v>18.297000000000004</v>
      </c>
      <c r="K2930" s="107"/>
      <c r="L2930" s="11"/>
    </row>
    <row r="2931" spans="3:12" x14ac:dyDescent="0.3">
      <c r="C2931" s="677" t="s">
        <v>967</v>
      </c>
      <c r="D2931" s="143" t="s">
        <v>177</v>
      </c>
      <c r="E2931" s="66" t="s">
        <v>786</v>
      </c>
      <c r="F2931" s="705">
        <v>1</v>
      </c>
      <c r="G2931" s="619">
        <v>10.5</v>
      </c>
      <c r="H2931" s="679">
        <v>1.07</v>
      </c>
      <c r="I2931" s="679"/>
      <c r="J2931" s="458">
        <f t="shared" si="49"/>
        <v>11.235000000000001</v>
      </c>
      <c r="K2931" s="107"/>
      <c r="L2931" s="11"/>
    </row>
    <row r="2932" spans="3:12" x14ac:dyDescent="0.3">
      <c r="C2932" s="677" t="s">
        <v>2256</v>
      </c>
      <c r="D2932" s="143" t="s">
        <v>1562</v>
      </c>
      <c r="E2932" s="66" t="s">
        <v>125</v>
      </c>
      <c r="F2932" s="705">
        <v>1</v>
      </c>
      <c r="G2932" s="619">
        <v>16.45</v>
      </c>
      <c r="H2932" s="679">
        <v>1.07</v>
      </c>
      <c r="I2932" s="679"/>
      <c r="J2932" s="458">
        <f t="shared" si="49"/>
        <v>17.601500000000001</v>
      </c>
      <c r="K2932" s="107"/>
      <c r="L2932" s="11"/>
    </row>
    <row r="2933" spans="3:12" x14ac:dyDescent="0.3">
      <c r="C2933" s="677" t="s">
        <v>972</v>
      </c>
      <c r="D2933" s="143" t="s">
        <v>827</v>
      </c>
      <c r="E2933" s="66" t="s">
        <v>121</v>
      </c>
      <c r="F2933" s="705">
        <v>1</v>
      </c>
      <c r="G2933" s="619">
        <v>8.6</v>
      </c>
      <c r="H2933" s="679">
        <v>1.07</v>
      </c>
      <c r="I2933" s="679"/>
      <c r="J2933" s="458">
        <f t="shared" si="49"/>
        <v>9.202</v>
      </c>
      <c r="K2933" s="107"/>
      <c r="L2933" s="11"/>
    </row>
    <row r="2934" spans="3:12" x14ac:dyDescent="0.3">
      <c r="C2934" s="677" t="s">
        <v>2185</v>
      </c>
      <c r="D2934" s="143" t="s">
        <v>826</v>
      </c>
      <c r="E2934" s="66" t="s">
        <v>121</v>
      </c>
      <c r="F2934" s="705">
        <v>1</v>
      </c>
      <c r="G2934" s="619">
        <v>9.6</v>
      </c>
      <c r="H2934" s="679">
        <v>1.07</v>
      </c>
      <c r="I2934" s="679"/>
      <c r="J2934" s="458">
        <f t="shared" si="49"/>
        <v>10.272</v>
      </c>
      <c r="K2934" s="107"/>
      <c r="L2934" s="11"/>
    </row>
    <row r="2935" spans="3:12" x14ac:dyDescent="0.3">
      <c r="C2935" s="725" t="s">
        <v>975</v>
      </c>
      <c r="D2935" s="117" t="s">
        <v>142</v>
      </c>
      <c r="E2935" s="66" t="s">
        <v>121</v>
      </c>
      <c r="F2935" s="705">
        <v>1</v>
      </c>
      <c r="G2935" s="619">
        <v>8.1</v>
      </c>
      <c r="H2935" s="679">
        <v>1.07</v>
      </c>
      <c r="I2935" s="679"/>
      <c r="J2935" s="458">
        <f t="shared" si="49"/>
        <v>8.6669999999999998</v>
      </c>
      <c r="K2935" s="107"/>
      <c r="L2935" s="11"/>
    </row>
    <row r="2936" spans="3:12" x14ac:dyDescent="0.3">
      <c r="C2936" s="677" t="s">
        <v>976</v>
      </c>
      <c r="D2936" s="143" t="s">
        <v>1059</v>
      </c>
      <c r="E2936" s="66" t="s">
        <v>782</v>
      </c>
      <c r="F2936" s="705">
        <v>1</v>
      </c>
      <c r="G2936" s="619">
        <v>8.1</v>
      </c>
      <c r="H2936" s="679">
        <v>1.07</v>
      </c>
      <c r="I2936" s="679"/>
      <c r="J2936" s="458">
        <f t="shared" si="49"/>
        <v>8.6669999999999998</v>
      </c>
      <c r="K2936" s="107"/>
      <c r="L2936" s="11"/>
    </row>
    <row r="2937" spans="3:12" x14ac:dyDescent="0.3">
      <c r="C2937" s="725" t="s">
        <v>978</v>
      </c>
      <c r="D2937" s="117" t="s">
        <v>140</v>
      </c>
      <c r="E2937" s="66" t="s">
        <v>782</v>
      </c>
      <c r="F2937" s="705">
        <v>1</v>
      </c>
      <c r="G2937" s="619">
        <v>11.8</v>
      </c>
      <c r="H2937" s="679">
        <v>1.07</v>
      </c>
      <c r="I2937" s="679"/>
      <c r="J2937" s="458">
        <f t="shared" si="49"/>
        <v>12.626000000000001</v>
      </c>
      <c r="K2937" s="107"/>
      <c r="L2937" s="11"/>
    </row>
    <row r="2938" spans="3:12" x14ac:dyDescent="0.3">
      <c r="C2938" s="677" t="s">
        <v>980</v>
      </c>
      <c r="D2938" s="143" t="s">
        <v>155</v>
      </c>
      <c r="E2938" s="66" t="s">
        <v>128</v>
      </c>
      <c r="F2938" s="705">
        <v>1</v>
      </c>
      <c r="G2938" s="619">
        <v>14.6</v>
      </c>
      <c r="H2938" s="679">
        <v>1.07</v>
      </c>
      <c r="I2938" s="679"/>
      <c r="J2938" s="458">
        <f t="shared" si="49"/>
        <v>15.622</v>
      </c>
      <c r="K2938" s="107"/>
      <c r="L2938" s="11"/>
    </row>
    <row r="2939" spans="3:12" x14ac:dyDescent="0.3">
      <c r="C2939" s="677" t="s">
        <v>995</v>
      </c>
      <c r="D2939" s="143" t="s">
        <v>566</v>
      </c>
      <c r="E2939" s="66" t="s">
        <v>125</v>
      </c>
      <c r="F2939" s="705">
        <v>1</v>
      </c>
      <c r="G2939" s="619">
        <v>32.1</v>
      </c>
      <c r="H2939" s="679">
        <v>1.07</v>
      </c>
      <c r="I2939" s="679"/>
      <c r="J2939" s="458">
        <f t="shared" si="49"/>
        <v>34.347000000000001</v>
      </c>
      <c r="K2939" s="107"/>
      <c r="L2939" s="11"/>
    </row>
    <row r="2940" spans="3:12" x14ac:dyDescent="0.3">
      <c r="C2940" s="728"/>
      <c r="D2940" s="728"/>
      <c r="E2940" s="728"/>
      <c r="F2940" s="728"/>
      <c r="G2940" s="728"/>
      <c r="H2940" s="728"/>
      <c r="I2940" s="728"/>
      <c r="J2940" s="458"/>
      <c r="K2940" s="728"/>
      <c r="L2940" s="728"/>
    </row>
    <row r="2941" spans="3:12" x14ac:dyDescent="0.3">
      <c r="C2941" s="677"/>
      <c r="D2941" s="690" t="s">
        <v>1018</v>
      </c>
      <c r="E2941" s="66"/>
      <c r="F2941" s="705"/>
      <c r="G2941" s="619"/>
      <c r="H2941" s="679"/>
      <c r="I2941" s="679"/>
      <c r="J2941" s="458"/>
      <c r="K2941" s="107"/>
      <c r="L2941" s="11"/>
    </row>
    <row r="2942" spans="3:12" x14ac:dyDescent="0.3">
      <c r="C2942" s="677" t="s">
        <v>2313</v>
      </c>
      <c r="D2942" s="143" t="s">
        <v>360</v>
      </c>
      <c r="E2942" s="66" t="s">
        <v>125</v>
      </c>
      <c r="F2942" s="705">
        <v>1</v>
      </c>
      <c r="G2942" s="619">
        <v>49.2</v>
      </c>
      <c r="H2942" s="679">
        <v>1.07</v>
      </c>
      <c r="I2942" s="679"/>
      <c r="J2942" s="458">
        <f t="shared" si="49"/>
        <v>52.644000000000005</v>
      </c>
      <c r="K2942" s="107"/>
      <c r="L2942" s="11"/>
    </row>
    <row r="2943" spans="3:12" x14ac:dyDescent="0.3">
      <c r="C2943" s="677" t="s">
        <v>1372</v>
      </c>
      <c r="D2943" s="143" t="s">
        <v>122</v>
      </c>
      <c r="E2943" s="66" t="s">
        <v>788</v>
      </c>
      <c r="F2943" s="705">
        <v>1</v>
      </c>
      <c r="G2943" s="619">
        <v>7.5</v>
      </c>
      <c r="H2943" s="679">
        <v>1.07</v>
      </c>
      <c r="I2943" s="679"/>
      <c r="J2943" s="458">
        <f t="shared" si="49"/>
        <v>8.0250000000000004</v>
      </c>
      <c r="K2943" s="107"/>
      <c r="L2943" s="11"/>
    </row>
    <row r="2944" spans="3:12" x14ac:dyDescent="0.3">
      <c r="C2944" s="728"/>
      <c r="D2944" s="728"/>
      <c r="E2944" s="728"/>
      <c r="F2944" s="728"/>
      <c r="G2944" s="728"/>
      <c r="H2944" s="728"/>
      <c r="I2944" s="728"/>
      <c r="J2944" s="458"/>
      <c r="K2944" s="728"/>
      <c r="L2944" s="728"/>
    </row>
    <row r="2945" spans="3:12" x14ac:dyDescent="0.3">
      <c r="C2945" s="677"/>
      <c r="D2945" s="690" t="s">
        <v>1021</v>
      </c>
      <c r="E2945" s="66"/>
      <c r="F2945" s="705"/>
      <c r="G2945" s="619"/>
      <c r="H2945" s="679"/>
      <c r="I2945" s="679"/>
      <c r="J2945" s="458"/>
      <c r="K2945" s="107"/>
      <c r="L2945" s="11"/>
    </row>
    <row r="2946" spans="3:12" x14ac:dyDescent="0.3">
      <c r="C2946" s="677" t="s">
        <v>1050</v>
      </c>
      <c r="D2946" s="143" t="s">
        <v>144</v>
      </c>
      <c r="E2946" s="66" t="s">
        <v>125</v>
      </c>
      <c r="F2946" s="705">
        <v>1</v>
      </c>
      <c r="G2946" s="619">
        <v>26.95</v>
      </c>
      <c r="H2946" s="679">
        <v>1.07</v>
      </c>
      <c r="I2946" s="679"/>
      <c r="J2946" s="458">
        <f t="shared" si="49"/>
        <v>28.836500000000001</v>
      </c>
      <c r="K2946" s="107"/>
      <c r="L2946" s="11"/>
    </row>
    <row r="2947" spans="3:12" x14ac:dyDescent="0.3">
      <c r="C2947" s="677" t="s">
        <v>1047</v>
      </c>
      <c r="D2947" s="143" t="s">
        <v>122</v>
      </c>
      <c r="E2947" s="66" t="s">
        <v>120</v>
      </c>
      <c r="F2947" s="705">
        <v>1</v>
      </c>
      <c r="G2947" s="619">
        <v>8.8000000000000007</v>
      </c>
      <c r="H2947" s="679">
        <v>1.07</v>
      </c>
      <c r="I2947" s="679"/>
      <c r="J2947" s="458">
        <f t="shared" si="49"/>
        <v>9.4160000000000021</v>
      </c>
      <c r="K2947" s="107"/>
      <c r="L2947" s="11"/>
    </row>
    <row r="2948" spans="3:12" x14ac:dyDescent="0.3">
      <c r="C2948" s="677" t="s">
        <v>1049</v>
      </c>
      <c r="D2948" s="143" t="s">
        <v>122</v>
      </c>
      <c r="E2948" s="66" t="s">
        <v>120</v>
      </c>
      <c r="F2948" s="705">
        <v>1</v>
      </c>
      <c r="G2948" s="619">
        <v>8.8000000000000007</v>
      </c>
      <c r="H2948" s="679">
        <v>1.07</v>
      </c>
      <c r="I2948" s="679"/>
      <c r="J2948" s="458">
        <f t="shared" si="49"/>
        <v>9.4160000000000021</v>
      </c>
      <c r="K2948" s="107"/>
      <c r="L2948" s="11"/>
    </row>
    <row r="2949" spans="3:12" x14ac:dyDescent="0.3">
      <c r="C2949" s="677" t="s">
        <v>1071</v>
      </c>
      <c r="D2949" s="143" t="s">
        <v>187</v>
      </c>
      <c r="E2949" s="66" t="s">
        <v>128</v>
      </c>
      <c r="F2949" s="705">
        <v>1</v>
      </c>
      <c r="G2949" s="619">
        <v>10.199999999999999</v>
      </c>
      <c r="H2949" s="679">
        <v>0.56999999999999995</v>
      </c>
      <c r="I2949" s="679"/>
      <c r="J2949" s="458">
        <f t="shared" ref="J2949:J2982" si="50">PRODUCT(F2949:I2949)</f>
        <v>5.8139999999999992</v>
      </c>
      <c r="K2949" s="107"/>
      <c r="L2949" s="11"/>
    </row>
    <row r="2950" spans="3:12" x14ac:dyDescent="0.3">
      <c r="C2950" s="677" t="s">
        <v>1074</v>
      </c>
      <c r="D2950" s="143" t="s">
        <v>158</v>
      </c>
      <c r="E2950" s="66" t="s">
        <v>128</v>
      </c>
      <c r="F2950" s="705">
        <v>1</v>
      </c>
      <c r="G2950" s="619">
        <v>15.9</v>
      </c>
      <c r="H2950" s="679">
        <v>0.56999999999999995</v>
      </c>
      <c r="I2950" s="679"/>
      <c r="J2950" s="458">
        <f t="shared" si="50"/>
        <v>9.0629999999999988</v>
      </c>
      <c r="K2950" s="107"/>
      <c r="L2950" s="11"/>
    </row>
    <row r="2951" spans="3:12" x14ac:dyDescent="0.3">
      <c r="C2951" s="677" t="s">
        <v>2233</v>
      </c>
      <c r="D2951" s="143" t="s">
        <v>144</v>
      </c>
      <c r="E2951" s="66" t="s">
        <v>125</v>
      </c>
      <c r="F2951" s="705">
        <v>1</v>
      </c>
      <c r="G2951" s="619">
        <v>29.4</v>
      </c>
      <c r="H2951" s="679">
        <v>0.56999999999999995</v>
      </c>
      <c r="I2951" s="679"/>
      <c r="J2951" s="458">
        <f t="shared" si="50"/>
        <v>16.757999999999999</v>
      </c>
      <c r="K2951" s="107"/>
      <c r="L2951" s="11"/>
    </row>
    <row r="2952" spans="3:12" x14ac:dyDescent="0.3">
      <c r="C2952" s="677" t="s">
        <v>1042</v>
      </c>
      <c r="D2952" s="143" t="s">
        <v>2242</v>
      </c>
      <c r="E2952" s="66" t="s">
        <v>121</v>
      </c>
      <c r="F2952" s="705">
        <v>1</v>
      </c>
      <c r="G2952" s="619">
        <v>17.399999999999999</v>
      </c>
      <c r="H2952" s="679">
        <v>1.07</v>
      </c>
      <c r="I2952" s="679"/>
      <c r="J2952" s="458">
        <f t="shared" si="50"/>
        <v>18.617999999999999</v>
      </c>
      <c r="K2952" s="107"/>
      <c r="L2952" s="11"/>
    </row>
    <row r="2953" spans="3:12" x14ac:dyDescent="0.3">
      <c r="C2953" s="677" t="s">
        <v>1038</v>
      </c>
      <c r="D2953" s="143" t="s">
        <v>2242</v>
      </c>
      <c r="E2953" s="66" t="s">
        <v>121</v>
      </c>
      <c r="F2953" s="705">
        <v>1</v>
      </c>
      <c r="G2953" s="619">
        <v>16.899999999999999</v>
      </c>
      <c r="H2953" s="679">
        <v>1.07</v>
      </c>
      <c r="I2953" s="679"/>
      <c r="J2953" s="458">
        <f t="shared" si="50"/>
        <v>18.082999999999998</v>
      </c>
      <c r="K2953" s="107"/>
      <c r="L2953" s="11"/>
    </row>
    <row r="2954" spans="3:12" x14ac:dyDescent="0.3">
      <c r="C2954" s="677" t="s">
        <v>1022</v>
      </c>
      <c r="D2954" s="143" t="s">
        <v>569</v>
      </c>
      <c r="E2954" s="66" t="s">
        <v>797</v>
      </c>
      <c r="F2954" s="705">
        <v>1</v>
      </c>
      <c r="G2954" s="619">
        <v>22</v>
      </c>
      <c r="H2954" s="679">
        <v>1.07</v>
      </c>
      <c r="I2954" s="679"/>
      <c r="J2954" s="458">
        <f t="shared" si="50"/>
        <v>23.540000000000003</v>
      </c>
      <c r="K2954" s="107"/>
      <c r="L2954" s="11"/>
    </row>
    <row r="2955" spans="3:12" x14ac:dyDescent="0.3">
      <c r="C2955" s="677" t="s">
        <v>1035</v>
      </c>
      <c r="D2955" s="143" t="s">
        <v>218</v>
      </c>
      <c r="E2955" s="66" t="s">
        <v>121</v>
      </c>
      <c r="F2955" s="705">
        <v>1</v>
      </c>
      <c r="G2955" s="619">
        <v>15</v>
      </c>
      <c r="H2955" s="679">
        <v>1.07</v>
      </c>
      <c r="I2955" s="679"/>
      <c r="J2955" s="458">
        <f t="shared" si="50"/>
        <v>16.05</v>
      </c>
      <c r="K2955" s="107"/>
      <c r="L2955" s="11"/>
    </row>
    <row r="2956" spans="3:12" x14ac:dyDescent="0.3">
      <c r="C2956" s="677" t="s">
        <v>2316</v>
      </c>
      <c r="D2956" s="143" t="s">
        <v>2317</v>
      </c>
      <c r="E2956" s="66" t="s">
        <v>128</v>
      </c>
      <c r="F2956" s="705">
        <v>1</v>
      </c>
      <c r="G2956" s="619">
        <v>17.399999999999999</v>
      </c>
      <c r="H2956" s="679">
        <v>1.07</v>
      </c>
      <c r="I2956" s="679"/>
      <c r="J2956" s="458">
        <f t="shared" si="50"/>
        <v>18.617999999999999</v>
      </c>
      <c r="K2956" s="107"/>
      <c r="L2956" s="11"/>
    </row>
    <row r="2957" spans="3:12" x14ac:dyDescent="0.3">
      <c r="C2957" s="677" t="s">
        <v>1028</v>
      </c>
      <c r="D2957" s="143" t="s">
        <v>826</v>
      </c>
      <c r="E2957" s="66" t="s">
        <v>121</v>
      </c>
      <c r="F2957" s="705">
        <v>1</v>
      </c>
      <c r="G2957" s="619">
        <v>11.2</v>
      </c>
      <c r="H2957" s="679">
        <v>1.07</v>
      </c>
      <c r="I2957" s="679"/>
      <c r="J2957" s="458">
        <f t="shared" si="50"/>
        <v>11.984</v>
      </c>
      <c r="K2957" s="107"/>
      <c r="L2957" s="11"/>
    </row>
    <row r="2958" spans="3:12" x14ac:dyDescent="0.3">
      <c r="C2958" s="677" t="s">
        <v>1029</v>
      </c>
      <c r="D2958" s="143" t="s">
        <v>827</v>
      </c>
      <c r="E2958" s="66" t="s">
        <v>121</v>
      </c>
      <c r="F2958" s="705">
        <v>1</v>
      </c>
      <c r="G2958" s="619">
        <v>11.2</v>
      </c>
      <c r="H2958" s="679">
        <v>1.07</v>
      </c>
      <c r="I2958" s="679"/>
      <c r="J2958" s="458">
        <f t="shared" si="50"/>
        <v>11.984</v>
      </c>
      <c r="K2958" s="107"/>
      <c r="L2958" s="11"/>
    </row>
    <row r="2959" spans="3:12" x14ac:dyDescent="0.3">
      <c r="C2959" s="677" t="s">
        <v>1030</v>
      </c>
      <c r="D2959" s="143" t="s">
        <v>142</v>
      </c>
      <c r="E2959" s="66" t="s">
        <v>121</v>
      </c>
      <c r="F2959" s="705">
        <v>1</v>
      </c>
      <c r="G2959" s="619">
        <v>8.1999999999999993</v>
      </c>
      <c r="H2959" s="679">
        <v>1.07</v>
      </c>
      <c r="I2959" s="679"/>
      <c r="J2959" s="458">
        <f t="shared" si="50"/>
        <v>8.7739999999999991</v>
      </c>
      <c r="K2959" s="107"/>
      <c r="L2959" s="11"/>
    </row>
    <row r="2960" spans="3:12" x14ac:dyDescent="0.3">
      <c r="C2960" s="677" t="s">
        <v>1057</v>
      </c>
      <c r="D2960" s="143" t="s">
        <v>177</v>
      </c>
      <c r="E2960" s="66" t="s">
        <v>786</v>
      </c>
      <c r="F2960" s="705">
        <v>1</v>
      </c>
      <c r="G2960" s="619">
        <v>8.4</v>
      </c>
      <c r="H2960" s="679">
        <v>1.07</v>
      </c>
      <c r="I2960" s="679"/>
      <c r="J2960" s="458">
        <f t="shared" si="50"/>
        <v>8.9880000000000013</v>
      </c>
      <c r="K2960" s="107"/>
      <c r="L2960" s="11"/>
    </row>
    <row r="2961" spans="3:12" x14ac:dyDescent="0.3">
      <c r="C2961" s="677" t="s">
        <v>1058</v>
      </c>
      <c r="D2961" s="143" t="s">
        <v>1059</v>
      </c>
      <c r="E2961" s="66" t="s">
        <v>782</v>
      </c>
      <c r="F2961" s="705">
        <v>1</v>
      </c>
      <c r="G2961" s="619">
        <v>8.6999999999999993</v>
      </c>
      <c r="H2961" s="679">
        <v>1.07</v>
      </c>
      <c r="I2961" s="679"/>
      <c r="J2961" s="458">
        <f t="shared" si="50"/>
        <v>9.3089999999999993</v>
      </c>
      <c r="K2961" s="107"/>
      <c r="L2961" s="11"/>
    </row>
    <row r="2962" spans="3:12" x14ac:dyDescent="0.3">
      <c r="C2962" s="677" t="s">
        <v>1060</v>
      </c>
      <c r="D2962" s="143" t="s">
        <v>177</v>
      </c>
      <c r="E2962" s="66" t="s">
        <v>786</v>
      </c>
      <c r="F2962" s="705">
        <v>1</v>
      </c>
      <c r="G2962" s="619">
        <v>9.4</v>
      </c>
      <c r="H2962" s="679">
        <v>1.07</v>
      </c>
      <c r="I2962" s="679"/>
      <c r="J2962" s="458">
        <f t="shared" si="50"/>
        <v>10.058000000000002</v>
      </c>
      <c r="K2962" s="107"/>
      <c r="L2962" s="11"/>
    </row>
    <row r="2963" spans="3:12" x14ac:dyDescent="0.3">
      <c r="C2963" s="677" t="s">
        <v>1063</v>
      </c>
      <c r="D2963" s="143" t="s">
        <v>1064</v>
      </c>
      <c r="E2963" s="66" t="s">
        <v>125</v>
      </c>
      <c r="F2963" s="705">
        <v>1</v>
      </c>
      <c r="G2963" s="619">
        <v>17.5</v>
      </c>
      <c r="H2963" s="679">
        <v>0.56999999999999995</v>
      </c>
      <c r="I2963" s="679"/>
      <c r="J2963" s="458">
        <f t="shared" si="50"/>
        <v>9.9749999999999996</v>
      </c>
      <c r="K2963" s="107"/>
      <c r="L2963" s="11"/>
    </row>
    <row r="2964" spans="3:12" x14ac:dyDescent="0.3">
      <c r="C2964" s="677" t="s">
        <v>1067</v>
      </c>
      <c r="D2964" s="143" t="s">
        <v>1059</v>
      </c>
      <c r="E2964" s="66" t="s">
        <v>782</v>
      </c>
      <c r="F2964" s="705">
        <v>1</v>
      </c>
      <c r="G2964" s="619">
        <v>8.6</v>
      </c>
      <c r="H2964" s="679">
        <v>1.07</v>
      </c>
      <c r="I2964" s="679"/>
      <c r="J2964" s="458">
        <f t="shared" si="50"/>
        <v>9.202</v>
      </c>
      <c r="K2964" s="107"/>
      <c r="L2964" s="11"/>
    </row>
    <row r="2965" spans="3:12" x14ac:dyDescent="0.3">
      <c r="C2965" s="677" t="s">
        <v>1069</v>
      </c>
      <c r="D2965" s="143" t="s">
        <v>826</v>
      </c>
      <c r="E2965" s="66" t="s">
        <v>120</v>
      </c>
      <c r="F2965" s="705">
        <v>1</v>
      </c>
      <c r="G2965" s="619">
        <v>8.3000000000000007</v>
      </c>
      <c r="H2965" s="679">
        <v>1.07</v>
      </c>
      <c r="I2965" s="679"/>
      <c r="J2965" s="458">
        <f t="shared" si="50"/>
        <v>8.881000000000002</v>
      </c>
      <c r="K2965" s="107"/>
      <c r="L2965" s="11"/>
    </row>
    <row r="2966" spans="3:12" x14ac:dyDescent="0.3">
      <c r="C2966" s="677" t="s">
        <v>1070</v>
      </c>
      <c r="D2966" s="143" t="s">
        <v>827</v>
      </c>
      <c r="E2966" s="66" t="s">
        <v>120</v>
      </c>
      <c r="F2966" s="705">
        <v>1</v>
      </c>
      <c r="G2966" s="619">
        <v>6.2</v>
      </c>
      <c r="H2966" s="679">
        <v>1.07</v>
      </c>
      <c r="I2966" s="679"/>
      <c r="J2966" s="458">
        <f t="shared" si="50"/>
        <v>6.6340000000000003</v>
      </c>
      <c r="K2966" s="107"/>
      <c r="L2966" s="11"/>
    </row>
    <row r="2967" spans="3:12" x14ac:dyDescent="0.3">
      <c r="C2967" s="677" t="s">
        <v>2318</v>
      </c>
      <c r="D2967" s="143" t="s">
        <v>1065</v>
      </c>
      <c r="E2967" s="66" t="s">
        <v>128</v>
      </c>
      <c r="F2967" s="705">
        <v>1</v>
      </c>
      <c r="G2967" s="619">
        <v>25.1</v>
      </c>
      <c r="H2967" s="679">
        <v>1.07</v>
      </c>
      <c r="I2967" s="679"/>
      <c r="J2967" s="458">
        <f t="shared" si="50"/>
        <v>26.857000000000003</v>
      </c>
      <c r="K2967" s="107"/>
      <c r="L2967" s="11"/>
    </row>
    <row r="2968" spans="3:12" x14ac:dyDescent="0.3">
      <c r="C2968" s="677" t="s">
        <v>1031</v>
      </c>
      <c r="D2968" s="143" t="s">
        <v>150</v>
      </c>
      <c r="E2968" s="66" t="s">
        <v>128</v>
      </c>
      <c r="F2968" s="705">
        <v>1</v>
      </c>
      <c r="G2968" s="619">
        <v>19.600000000000001</v>
      </c>
      <c r="H2968" s="679">
        <v>1.07</v>
      </c>
      <c r="I2968" s="679"/>
      <c r="J2968" s="458">
        <f t="shared" si="50"/>
        <v>20.972000000000001</v>
      </c>
      <c r="K2968" s="107"/>
      <c r="L2968" s="11"/>
    </row>
    <row r="2969" spans="3:12" x14ac:dyDescent="0.3">
      <c r="C2969" s="677" t="s">
        <v>1103</v>
      </c>
      <c r="D2969" s="143" t="s">
        <v>360</v>
      </c>
      <c r="E2969" s="66" t="s">
        <v>125</v>
      </c>
      <c r="F2969" s="705">
        <v>1</v>
      </c>
      <c r="G2969" s="619">
        <v>56.1</v>
      </c>
      <c r="H2969" s="679">
        <v>1.07</v>
      </c>
      <c r="I2969" s="679"/>
      <c r="J2969" s="458">
        <f t="shared" si="50"/>
        <v>60.027000000000008</v>
      </c>
      <c r="K2969" s="107"/>
      <c r="L2969" s="11"/>
    </row>
    <row r="2970" spans="3:12" x14ac:dyDescent="0.3">
      <c r="C2970" s="677" t="s">
        <v>1380</v>
      </c>
      <c r="D2970" s="143" t="s">
        <v>803</v>
      </c>
      <c r="E2970" s="66" t="s">
        <v>128</v>
      </c>
      <c r="F2970" s="705">
        <v>1</v>
      </c>
      <c r="G2970" s="619">
        <v>17</v>
      </c>
      <c r="H2970" s="679">
        <v>0.56999999999999995</v>
      </c>
      <c r="I2970" s="679"/>
      <c r="J2970" s="458">
        <f t="shared" si="50"/>
        <v>9.69</v>
      </c>
      <c r="K2970" s="107"/>
      <c r="L2970" s="11"/>
    </row>
    <row r="2971" spans="3:12" x14ac:dyDescent="0.3">
      <c r="C2971" s="677" t="s">
        <v>1082</v>
      </c>
      <c r="D2971" s="143" t="s">
        <v>1083</v>
      </c>
      <c r="E2971" s="66" t="s">
        <v>128</v>
      </c>
      <c r="F2971" s="705">
        <v>1</v>
      </c>
      <c r="G2971" s="619">
        <v>14.8</v>
      </c>
      <c r="H2971" s="679">
        <v>0.56999999999999995</v>
      </c>
      <c r="I2971" s="679"/>
      <c r="J2971" s="458">
        <f t="shared" si="50"/>
        <v>8.4359999999999999</v>
      </c>
      <c r="K2971" s="107"/>
      <c r="L2971" s="11"/>
    </row>
    <row r="2972" spans="3:12" x14ac:dyDescent="0.3">
      <c r="C2972" s="677" t="s">
        <v>1077</v>
      </c>
      <c r="D2972" s="143" t="s">
        <v>271</v>
      </c>
      <c r="E2972" s="66" t="s">
        <v>127</v>
      </c>
      <c r="F2972" s="705">
        <v>1</v>
      </c>
      <c r="G2972" s="619">
        <v>29.4</v>
      </c>
      <c r="H2972" s="679">
        <v>1.07</v>
      </c>
      <c r="I2972" s="679"/>
      <c r="J2972" s="458">
        <f t="shared" si="50"/>
        <v>31.458000000000002</v>
      </c>
      <c r="K2972" s="107"/>
      <c r="L2972" s="11"/>
    </row>
    <row r="2973" spans="3:12" x14ac:dyDescent="0.3">
      <c r="C2973" s="677" t="s">
        <v>1086</v>
      </c>
      <c r="D2973" s="143" t="s">
        <v>2487</v>
      </c>
      <c r="E2973" s="66" t="s">
        <v>127</v>
      </c>
      <c r="F2973" s="705">
        <v>1</v>
      </c>
      <c r="G2973" s="619">
        <v>26.9</v>
      </c>
      <c r="H2973" s="679">
        <v>1.07</v>
      </c>
      <c r="I2973" s="679"/>
      <c r="J2973" s="458">
        <f t="shared" si="50"/>
        <v>28.783000000000001</v>
      </c>
      <c r="K2973" s="107"/>
      <c r="L2973" s="11"/>
    </row>
    <row r="2974" spans="3:12" x14ac:dyDescent="0.3">
      <c r="C2974" s="677" t="s">
        <v>1084</v>
      </c>
      <c r="D2974" s="143" t="s">
        <v>177</v>
      </c>
      <c r="E2974" s="66" t="s">
        <v>786</v>
      </c>
      <c r="F2974" s="705">
        <v>1</v>
      </c>
      <c r="G2974" s="619">
        <v>8.1999999999999993</v>
      </c>
      <c r="H2974" s="679">
        <v>1.07</v>
      </c>
      <c r="I2974" s="679"/>
      <c r="J2974" s="458">
        <f t="shared" si="50"/>
        <v>8.7739999999999991</v>
      </c>
      <c r="K2974" s="107"/>
      <c r="L2974" s="11"/>
    </row>
    <row r="2975" spans="3:12" x14ac:dyDescent="0.3">
      <c r="C2975" s="677" t="s">
        <v>1085</v>
      </c>
      <c r="D2975" s="143" t="s">
        <v>1059</v>
      </c>
      <c r="E2975" s="66" t="s">
        <v>782</v>
      </c>
      <c r="F2975" s="705">
        <v>1</v>
      </c>
      <c r="G2975" s="619">
        <v>10.199999999999999</v>
      </c>
      <c r="H2975" s="679">
        <v>1.07</v>
      </c>
      <c r="I2975" s="679"/>
      <c r="J2975" s="458">
        <f t="shared" si="50"/>
        <v>10.914</v>
      </c>
      <c r="K2975" s="107"/>
      <c r="L2975" s="11"/>
    </row>
    <row r="2976" spans="3:12" x14ac:dyDescent="0.3">
      <c r="C2976" s="677" t="s">
        <v>1105</v>
      </c>
      <c r="D2976" s="143" t="s">
        <v>360</v>
      </c>
      <c r="E2976" s="66" t="s">
        <v>125</v>
      </c>
      <c r="F2976" s="705">
        <v>1</v>
      </c>
      <c r="G2976" s="619">
        <v>43.3</v>
      </c>
      <c r="H2976" s="679">
        <v>0.56999999999999995</v>
      </c>
      <c r="I2976" s="679"/>
      <c r="J2976" s="458">
        <f t="shared" si="50"/>
        <v>24.680999999999997</v>
      </c>
      <c r="K2976" s="107"/>
      <c r="L2976" s="11"/>
    </row>
    <row r="2977" spans="3:12" x14ac:dyDescent="0.3">
      <c r="C2977" s="677" t="s">
        <v>1092</v>
      </c>
      <c r="D2977" s="143" t="s">
        <v>1093</v>
      </c>
      <c r="E2977" s="66" t="s">
        <v>121</v>
      </c>
      <c r="F2977" s="705">
        <v>1</v>
      </c>
      <c r="G2977" s="619">
        <v>12.8</v>
      </c>
      <c r="H2977" s="679">
        <v>0.56999999999999995</v>
      </c>
      <c r="I2977" s="679"/>
      <c r="J2977" s="458">
        <f t="shared" si="50"/>
        <v>7.2959999999999994</v>
      </c>
      <c r="K2977" s="107"/>
      <c r="L2977" s="11"/>
    </row>
    <row r="2978" spans="3:12" x14ac:dyDescent="0.3">
      <c r="C2978" s="677" t="s">
        <v>1096</v>
      </c>
      <c r="D2978" s="143" t="s">
        <v>1097</v>
      </c>
      <c r="E2978" s="66" t="s">
        <v>121</v>
      </c>
      <c r="F2978" s="705">
        <v>1</v>
      </c>
      <c r="G2978" s="619">
        <v>12.1</v>
      </c>
      <c r="H2978" s="679">
        <v>1.07</v>
      </c>
      <c r="I2978" s="679"/>
      <c r="J2978" s="458">
        <f t="shared" si="50"/>
        <v>12.947000000000001</v>
      </c>
      <c r="K2978" s="107"/>
      <c r="L2978" s="11"/>
    </row>
    <row r="2979" spans="3:12" x14ac:dyDescent="0.3">
      <c r="C2979" s="677" t="s">
        <v>1098</v>
      </c>
      <c r="D2979" s="143" t="s">
        <v>2246</v>
      </c>
      <c r="E2979" s="66" t="s">
        <v>125</v>
      </c>
      <c r="F2979" s="705">
        <v>1</v>
      </c>
      <c r="G2979" s="619">
        <v>24.1</v>
      </c>
      <c r="H2979" s="679">
        <v>1.07</v>
      </c>
      <c r="I2979" s="679"/>
      <c r="J2979" s="458">
        <f t="shared" si="50"/>
        <v>25.787000000000003</v>
      </c>
      <c r="K2979" s="107"/>
      <c r="L2979" s="11"/>
    </row>
    <row r="2980" spans="3:12" x14ac:dyDescent="0.3">
      <c r="C2980" s="677" t="s">
        <v>1099</v>
      </c>
      <c r="D2980" s="143" t="s">
        <v>825</v>
      </c>
      <c r="E2980" s="66" t="s">
        <v>120</v>
      </c>
      <c r="F2980" s="705">
        <v>1</v>
      </c>
      <c r="G2980" s="619">
        <v>7.7</v>
      </c>
      <c r="H2980" s="679">
        <v>1.07</v>
      </c>
      <c r="I2980" s="679"/>
      <c r="J2980" s="458">
        <f t="shared" si="50"/>
        <v>8.2390000000000008</v>
      </c>
      <c r="K2980" s="107"/>
      <c r="L2980" s="11"/>
    </row>
    <row r="2981" spans="3:12" x14ac:dyDescent="0.3">
      <c r="C2981" s="677" t="s">
        <v>1101</v>
      </c>
      <c r="D2981" s="143" t="s">
        <v>828</v>
      </c>
      <c r="E2981" s="66" t="s">
        <v>120</v>
      </c>
      <c r="F2981" s="705">
        <v>1</v>
      </c>
      <c r="G2981" s="619">
        <v>7.7</v>
      </c>
      <c r="H2981" s="679">
        <v>1.07</v>
      </c>
      <c r="I2981" s="679"/>
      <c r="J2981" s="458">
        <f t="shared" si="50"/>
        <v>8.2390000000000008</v>
      </c>
      <c r="K2981" s="107"/>
      <c r="L2981" s="11"/>
    </row>
    <row r="2982" spans="3:12" x14ac:dyDescent="0.3">
      <c r="C2982" s="677" t="s">
        <v>2252</v>
      </c>
      <c r="D2982" s="143" t="s">
        <v>360</v>
      </c>
      <c r="E2982" s="66" t="s">
        <v>125</v>
      </c>
      <c r="F2982" s="705">
        <v>1</v>
      </c>
      <c r="G2982" s="619">
        <v>43.1</v>
      </c>
      <c r="H2982" s="679">
        <v>0.56999999999999995</v>
      </c>
      <c r="I2982" s="679"/>
      <c r="J2982" s="458">
        <f t="shared" si="50"/>
        <v>24.567</v>
      </c>
      <c r="K2982" s="107"/>
      <c r="L2982" s="11"/>
    </row>
    <row r="2983" spans="3:12" x14ac:dyDescent="0.3">
      <c r="C2983" s="728"/>
      <c r="D2983" s="728"/>
      <c r="E2983" s="728"/>
      <c r="F2983" s="728"/>
      <c r="G2983" s="728"/>
      <c r="H2983" s="728"/>
      <c r="I2983" s="728"/>
      <c r="J2983" s="728"/>
      <c r="K2983" s="728"/>
      <c r="L2983" s="728"/>
    </row>
    <row r="2984" spans="3:12" x14ac:dyDescent="0.3">
      <c r="C2984" s="677"/>
      <c r="D2984" s="690" t="s">
        <v>1102</v>
      </c>
      <c r="E2984" s="66"/>
      <c r="F2984" s="705"/>
      <c r="G2984" s="619"/>
      <c r="H2984" s="679"/>
      <c r="I2984" s="679"/>
      <c r="J2984" s="458"/>
      <c r="K2984" s="107"/>
      <c r="L2984" s="11"/>
    </row>
    <row r="2985" spans="3:12" x14ac:dyDescent="0.3">
      <c r="C2985" s="677" t="s">
        <v>2321</v>
      </c>
      <c r="D2985" s="143" t="s">
        <v>1745</v>
      </c>
      <c r="E2985" s="66" t="s">
        <v>125</v>
      </c>
      <c r="F2985" s="705">
        <v>1</v>
      </c>
      <c r="G2985" s="619">
        <v>15</v>
      </c>
      <c r="H2985" s="679">
        <v>1.07</v>
      </c>
      <c r="I2985" s="679"/>
      <c r="J2985" s="458">
        <f>PRODUCT(F2985:I2985)</f>
        <v>16.05</v>
      </c>
      <c r="K2985" s="107"/>
      <c r="L2985" s="11"/>
    </row>
    <row r="2986" spans="3:12" x14ac:dyDescent="0.3">
      <c r="C2986" s="677" t="s">
        <v>2253</v>
      </c>
      <c r="D2986" s="143" t="s">
        <v>144</v>
      </c>
      <c r="E2986" s="66" t="s">
        <v>125</v>
      </c>
      <c r="F2986" s="705">
        <v>1</v>
      </c>
      <c r="G2986" s="619">
        <v>20.25</v>
      </c>
      <c r="H2986" s="679">
        <v>1.07</v>
      </c>
      <c r="I2986" s="679"/>
      <c r="J2986" s="458">
        <f>PRODUCT(F2986:I2986)</f>
        <v>21.6675</v>
      </c>
      <c r="K2986" s="107"/>
      <c r="L2986" s="11"/>
    </row>
    <row r="2987" spans="3:12" x14ac:dyDescent="0.3">
      <c r="C2987" s="677" t="s">
        <v>2232</v>
      </c>
      <c r="D2987" s="143" t="s">
        <v>144</v>
      </c>
      <c r="E2987" s="66" t="s">
        <v>125</v>
      </c>
      <c r="F2987" s="705">
        <v>1</v>
      </c>
      <c r="G2987" s="619">
        <v>14.4</v>
      </c>
      <c r="H2987" s="679">
        <v>0.56999999999999995</v>
      </c>
      <c r="I2987" s="679"/>
      <c r="J2987" s="458">
        <f t="shared" ref="J2987:J3004" si="51">PRODUCT(F2987:I2987)</f>
        <v>8.2080000000000002</v>
      </c>
      <c r="K2987" s="107"/>
      <c r="L2987" s="11"/>
    </row>
    <row r="2988" spans="3:12" x14ac:dyDescent="0.3">
      <c r="C2988" s="680" t="s">
        <v>2322</v>
      </c>
      <c r="D2988" s="564" t="s">
        <v>2323</v>
      </c>
      <c r="E2988" s="66" t="s">
        <v>125</v>
      </c>
      <c r="F2988" s="705">
        <v>1</v>
      </c>
      <c r="G2988" s="619">
        <v>21.3</v>
      </c>
      <c r="H2988" s="715">
        <v>1.07</v>
      </c>
      <c r="I2988" s="679"/>
      <c r="J2988" s="458">
        <f t="shared" si="51"/>
        <v>22.791</v>
      </c>
      <c r="K2988" s="107"/>
      <c r="L2988" s="11"/>
    </row>
    <row r="2989" spans="3:12" x14ac:dyDescent="0.3">
      <c r="C2989" s="677" t="s">
        <v>1110</v>
      </c>
      <c r="D2989" s="143" t="s">
        <v>2324</v>
      </c>
      <c r="E2989" s="66" t="s">
        <v>786</v>
      </c>
      <c r="F2989" s="705">
        <v>1</v>
      </c>
      <c r="G2989" s="619">
        <v>16.7</v>
      </c>
      <c r="H2989" s="715">
        <v>1.07</v>
      </c>
      <c r="I2989" s="679"/>
      <c r="J2989" s="458">
        <f t="shared" si="51"/>
        <v>17.869</v>
      </c>
      <c r="K2989" s="107"/>
      <c r="L2989" s="11"/>
    </row>
    <row r="2990" spans="3:12" x14ac:dyDescent="0.3">
      <c r="C2990" s="677" t="s">
        <v>1118</v>
      </c>
      <c r="D2990" s="143" t="s">
        <v>174</v>
      </c>
      <c r="E2990" s="66" t="s">
        <v>121</v>
      </c>
      <c r="F2990" s="705">
        <v>1</v>
      </c>
      <c r="G2990" s="619">
        <v>9.8000000000000007</v>
      </c>
      <c r="H2990" s="715">
        <v>1.07</v>
      </c>
      <c r="I2990" s="679"/>
      <c r="J2990" s="458">
        <f t="shared" si="51"/>
        <v>10.486000000000001</v>
      </c>
      <c r="K2990" s="107"/>
      <c r="L2990" s="11"/>
    </row>
    <row r="2991" spans="3:12" x14ac:dyDescent="0.3">
      <c r="C2991" s="677" t="s">
        <v>1117</v>
      </c>
      <c r="D2991" s="143" t="s">
        <v>173</v>
      </c>
      <c r="E2991" s="66" t="s">
        <v>797</v>
      </c>
      <c r="F2991" s="705">
        <v>1</v>
      </c>
      <c r="G2991" s="619">
        <v>17</v>
      </c>
      <c r="H2991" s="679">
        <v>0.56999999999999995</v>
      </c>
      <c r="I2991" s="679"/>
      <c r="J2991" s="458">
        <f t="shared" si="51"/>
        <v>9.69</v>
      </c>
      <c r="K2991" s="107"/>
      <c r="L2991" s="11"/>
    </row>
    <row r="2992" spans="3:12" x14ac:dyDescent="0.3">
      <c r="C2992" s="677" t="s">
        <v>2196</v>
      </c>
      <c r="D2992" s="143" t="s">
        <v>122</v>
      </c>
      <c r="E2992" s="66" t="s">
        <v>120</v>
      </c>
      <c r="F2992" s="705">
        <v>1</v>
      </c>
      <c r="G2992" s="619">
        <v>7</v>
      </c>
      <c r="H2992" s="679">
        <v>1.07</v>
      </c>
      <c r="I2992" s="679"/>
      <c r="J2992" s="458">
        <f t="shared" si="51"/>
        <v>7.49</v>
      </c>
      <c r="K2992" s="107"/>
      <c r="L2992" s="11"/>
    </row>
    <row r="2993" spans="3:12" x14ac:dyDescent="0.3">
      <c r="C2993" s="677" t="s">
        <v>1157</v>
      </c>
      <c r="D2993" s="143" t="s">
        <v>138</v>
      </c>
      <c r="E2993" s="66" t="s">
        <v>125</v>
      </c>
      <c r="F2993" s="705">
        <v>1</v>
      </c>
      <c r="G2993" s="619">
        <v>50.7</v>
      </c>
      <c r="H2993" s="679">
        <v>0.56999999999999995</v>
      </c>
      <c r="I2993" s="679"/>
      <c r="J2993" s="458">
        <f t="shared" si="51"/>
        <v>28.899000000000001</v>
      </c>
      <c r="K2993" s="107"/>
      <c r="L2993" s="11"/>
    </row>
    <row r="2994" spans="3:12" x14ac:dyDescent="0.3">
      <c r="C2994" s="677" t="s">
        <v>1123</v>
      </c>
      <c r="D2994" s="143" t="s">
        <v>840</v>
      </c>
      <c r="E2994" s="66" t="s">
        <v>121</v>
      </c>
      <c r="F2994" s="705">
        <v>1</v>
      </c>
      <c r="G2994" s="619">
        <v>12.5</v>
      </c>
      <c r="H2994" s="679">
        <v>0.56999999999999995</v>
      </c>
      <c r="I2994" s="679"/>
      <c r="J2994" s="458">
        <f t="shared" si="51"/>
        <v>7.1249999999999991</v>
      </c>
      <c r="K2994" s="107"/>
      <c r="L2994" s="11"/>
    </row>
    <row r="2995" spans="3:12" x14ac:dyDescent="0.3">
      <c r="C2995" s="677" t="s">
        <v>1130</v>
      </c>
      <c r="D2995" s="143" t="s">
        <v>840</v>
      </c>
      <c r="E2995" s="66" t="s">
        <v>121</v>
      </c>
      <c r="F2995" s="705">
        <v>1</v>
      </c>
      <c r="G2995" s="619">
        <v>14.3</v>
      </c>
      <c r="H2995" s="679">
        <v>0.56999999999999995</v>
      </c>
      <c r="I2995" s="679"/>
      <c r="J2995" s="458">
        <f t="shared" si="51"/>
        <v>8.1509999999999998</v>
      </c>
      <c r="K2995" s="107"/>
      <c r="L2995" s="11"/>
    </row>
    <row r="2996" spans="3:12" x14ac:dyDescent="0.3">
      <c r="C2996" s="677" t="s">
        <v>1133</v>
      </c>
      <c r="D2996" s="143" t="s">
        <v>1132</v>
      </c>
      <c r="E2996" s="66" t="s">
        <v>125</v>
      </c>
      <c r="F2996" s="705">
        <v>1</v>
      </c>
      <c r="G2996" s="619">
        <v>15</v>
      </c>
      <c r="H2996" s="679">
        <v>0.56999999999999995</v>
      </c>
      <c r="I2996" s="679"/>
      <c r="J2996" s="458">
        <f t="shared" si="51"/>
        <v>8.5499999999999989</v>
      </c>
      <c r="K2996" s="107"/>
      <c r="L2996" s="11"/>
    </row>
    <row r="2997" spans="3:12" x14ac:dyDescent="0.3">
      <c r="C2997" s="677" t="s">
        <v>1125</v>
      </c>
      <c r="D2997" s="143" t="s">
        <v>2257</v>
      </c>
      <c r="E2997" s="66" t="s">
        <v>121</v>
      </c>
      <c r="F2997" s="705">
        <v>1</v>
      </c>
      <c r="G2997" s="619">
        <v>16.5</v>
      </c>
      <c r="H2997" s="679">
        <v>0.56999999999999995</v>
      </c>
      <c r="I2997" s="679"/>
      <c r="J2997" s="458">
        <f t="shared" si="51"/>
        <v>9.4049999999999994</v>
      </c>
      <c r="K2997" s="107"/>
      <c r="L2997" s="11"/>
    </row>
    <row r="2998" spans="3:12" x14ac:dyDescent="0.3">
      <c r="C2998" s="677" t="s">
        <v>2243</v>
      </c>
      <c r="D2998" s="143" t="s">
        <v>171</v>
      </c>
      <c r="E2998" s="66" t="s">
        <v>121</v>
      </c>
      <c r="F2998" s="705">
        <v>1</v>
      </c>
      <c r="G2998" s="619">
        <v>13.1</v>
      </c>
      <c r="H2998" s="679">
        <v>1.07</v>
      </c>
      <c r="I2998" s="679"/>
      <c r="J2998" s="458">
        <f t="shared" si="51"/>
        <v>14.017000000000001</v>
      </c>
      <c r="K2998" s="107"/>
      <c r="L2998" s="11"/>
    </row>
    <row r="2999" spans="3:12" x14ac:dyDescent="0.3">
      <c r="C2999" s="677" t="s">
        <v>1134</v>
      </c>
      <c r="D2999" s="143" t="s">
        <v>156</v>
      </c>
      <c r="E2999" s="66" t="s">
        <v>121</v>
      </c>
      <c r="F2999" s="705">
        <v>1</v>
      </c>
      <c r="G2999" s="619">
        <v>8.3000000000000007</v>
      </c>
      <c r="H2999" s="679">
        <v>1.07</v>
      </c>
      <c r="I2999" s="679"/>
      <c r="J2999" s="458">
        <f t="shared" si="51"/>
        <v>8.881000000000002</v>
      </c>
      <c r="K2999" s="107"/>
      <c r="L2999" s="11"/>
    </row>
    <row r="3000" spans="3:12" x14ac:dyDescent="0.3">
      <c r="C3000" s="677" t="s">
        <v>1135</v>
      </c>
      <c r="D3000" s="143" t="s">
        <v>764</v>
      </c>
      <c r="E3000" s="66" t="s">
        <v>121</v>
      </c>
      <c r="F3000" s="705">
        <v>1</v>
      </c>
      <c r="G3000" s="619">
        <v>18.7</v>
      </c>
      <c r="H3000" s="679">
        <v>1.07</v>
      </c>
      <c r="I3000" s="679"/>
      <c r="J3000" s="458">
        <f t="shared" si="51"/>
        <v>20.009</v>
      </c>
      <c r="K3000" s="107"/>
      <c r="L3000" s="11"/>
    </row>
    <row r="3001" spans="3:12" x14ac:dyDescent="0.3">
      <c r="C3001" s="677" t="s">
        <v>2325</v>
      </c>
      <c r="D3001" s="143" t="s">
        <v>138</v>
      </c>
      <c r="E3001" s="66" t="s">
        <v>125</v>
      </c>
      <c r="F3001" s="705">
        <v>1</v>
      </c>
      <c r="G3001" s="619">
        <v>41.2</v>
      </c>
      <c r="H3001" s="679">
        <v>1.07</v>
      </c>
      <c r="I3001" s="679"/>
      <c r="J3001" s="458">
        <f t="shared" si="51"/>
        <v>44.084000000000003</v>
      </c>
      <c r="K3001" s="107"/>
      <c r="L3001" s="11"/>
    </row>
    <row r="3002" spans="3:12" x14ac:dyDescent="0.3">
      <c r="C3002" s="677" t="s">
        <v>1128</v>
      </c>
      <c r="D3002" s="143" t="s">
        <v>177</v>
      </c>
      <c r="E3002" s="66" t="s">
        <v>786</v>
      </c>
      <c r="F3002" s="705">
        <v>1</v>
      </c>
      <c r="G3002" s="619">
        <v>8.1</v>
      </c>
      <c r="H3002" s="679">
        <v>1.07</v>
      </c>
      <c r="I3002" s="679"/>
      <c r="J3002" s="458">
        <f t="shared" si="51"/>
        <v>8.6669999999999998</v>
      </c>
      <c r="K3002" s="107"/>
      <c r="L3002" s="11"/>
    </row>
    <row r="3003" spans="3:12" x14ac:dyDescent="0.3">
      <c r="C3003" s="677" t="s">
        <v>1129</v>
      </c>
      <c r="D3003" s="143" t="s">
        <v>1059</v>
      </c>
      <c r="E3003" s="66" t="s">
        <v>782</v>
      </c>
      <c r="F3003" s="705">
        <v>1</v>
      </c>
      <c r="G3003" s="619">
        <v>8.1999999999999993</v>
      </c>
      <c r="H3003" s="679">
        <v>1.07</v>
      </c>
      <c r="I3003" s="679"/>
      <c r="J3003" s="458">
        <f t="shared" si="51"/>
        <v>8.7739999999999991</v>
      </c>
      <c r="K3003" s="107"/>
      <c r="L3003" s="11"/>
    </row>
    <row r="3004" spans="3:12" x14ac:dyDescent="0.3">
      <c r="C3004" s="677" t="s">
        <v>1140</v>
      </c>
      <c r="D3004" s="143" t="s">
        <v>840</v>
      </c>
      <c r="E3004" s="66" t="s">
        <v>121</v>
      </c>
      <c r="F3004" s="705">
        <v>1</v>
      </c>
      <c r="G3004" s="619">
        <v>11.8</v>
      </c>
      <c r="H3004" s="679">
        <v>1.07</v>
      </c>
      <c r="I3004" s="679"/>
      <c r="J3004" s="458">
        <f t="shared" si="51"/>
        <v>12.626000000000001</v>
      </c>
      <c r="K3004" s="107"/>
      <c r="L3004" s="11"/>
    </row>
    <row r="3005" spans="3:12" x14ac:dyDescent="0.3">
      <c r="C3005" s="677" t="s">
        <v>1141</v>
      </c>
      <c r="D3005" s="143" t="s">
        <v>840</v>
      </c>
      <c r="E3005" s="66" t="s">
        <v>121</v>
      </c>
      <c r="F3005" s="705">
        <v>1</v>
      </c>
      <c r="G3005" s="619">
        <v>11.4</v>
      </c>
      <c r="H3005" s="679">
        <v>1.07</v>
      </c>
      <c r="I3005" s="679"/>
      <c r="J3005" s="458">
        <f>PRODUCT(F3005:I3005)</f>
        <v>12.198</v>
      </c>
      <c r="K3005" s="107"/>
      <c r="L3005" s="11"/>
    </row>
    <row r="3006" spans="3:12" x14ac:dyDescent="0.3">
      <c r="C3006" s="677" t="s">
        <v>1384</v>
      </c>
      <c r="D3006" s="143" t="s">
        <v>360</v>
      </c>
      <c r="E3006" s="66" t="s">
        <v>125</v>
      </c>
      <c r="F3006" s="705">
        <v>1</v>
      </c>
      <c r="G3006" s="619">
        <v>32.700000000000003</v>
      </c>
      <c r="H3006" s="679">
        <v>1.07</v>
      </c>
      <c r="I3006" s="679"/>
      <c r="J3006" s="458">
        <f t="shared" ref="J3006:J3069" si="52">PRODUCT(F3006:I3006)</f>
        <v>34.989000000000004</v>
      </c>
      <c r="K3006" s="107"/>
      <c r="L3006" s="11"/>
    </row>
    <row r="3007" spans="3:12" x14ac:dyDescent="0.3">
      <c r="C3007" s="677" t="s">
        <v>1155</v>
      </c>
      <c r="D3007" s="143" t="s">
        <v>566</v>
      </c>
      <c r="E3007" s="66" t="s">
        <v>125</v>
      </c>
      <c r="F3007" s="705">
        <v>1</v>
      </c>
      <c r="G3007" s="619">
        <v>27.6</v>
      </c>
      <c r="H3007" s="679">
        <v>1.07</v>
      </c>
      <c r="I3007" s="679"/>
      <c r="J3007" s="458">
        <f t="shared" si="52"/>
        <v>29.532000000000004</v>
      </c>
      <c r="K3007" s="107"/>
      <c r="L3007" s="11"/>
    </row>
    <row r="3008" spans="3:12" x14ac:dyDescent="0.3">
      <c r="C3008" s="677" t="s">
        <v>2251</v>
      </c>
      <c r="D3008" s="143" t="s">
        <v>360</v>
      </c>
      <c r="E3008" s="66" t="s">
        <v>125</v>
      </c>
      <c r="F3008" s="705">
        <v>1</v>
      </c>
      <c r="G3008" s="619">
        <v>74.8</v>
      </c>
      <c r="H3008" s="679">
        <v>0.56999999999999995</v>
      </c>
      <c r="I3008" s="679"/>
      <c r="J3008" s="458">
        <f t="shared" si="52"/>
        <v>42.635999999999996</v>
      </c>
      <c r="K3008" s="107"/>
      <c r="L3008" s="11"/>
    </row>
    <row r="3009" spans="3:12" x14ac:dyDescent="0.3">
      <c r="C3009" s="677" t="s">
        <v>2330</v>
      </c>
      <c r="D3009" s="143" t="s">
        <v>2331</v>
      </c>
      <c r="E3009" s="66" t="s">
        <v>125</v>
      </c>
      <c r="F3009" s="705">
        <v>1</v>
      </c>
      <c r="G3009" s="619">
        <v>21.05</v>
      </c>
      <c r="H3009" s="679">
        <v>0.56999999999999995</v>
      </c>
      <c r="I3009" s="679"/>
      <c r="J3009" s="458">
        <f t="shared" si="52"/>
        <v>11.9985</v>
      </c>
      <c r="K3009" s="107"/>
      <c r="L3009" s="11"/>
    </row>
    <row r="3010" spans="3:12" x14ac:dyDescent="0.3">
      <c r="C3010" s="677" t="s">
        <v>1143</v>
      </c>
      <c r="D3010" s="143" t="s">
        <v>1144</v>
      </c>
      <c r="E3010" s="66" t="s">
        <v>120</v>
      </c>
      <c r="F3010" s="705">
        <v>1</v>
      </c>
      <c r="G3010" s="619">
        <v>16.7</v>
      </c>
      <c r="H3010" s="679">
        <v>0.56999999999999995</v>
      </c>
      <c r="I3010" s="679"/>
      <c r="J3010" s="458">
        <f t="shared" si="52"/>
        <v>9.5189999999999984</v>
      </c>
      <c r="K3010" s="107"/>
      <c r="L3010" s="11"/>
    </row>
    <row r="3011" spans="3:12" x14ac:dyDescent="0.3">
      <c r="C3011" s="677" t="s">
        <v>1147</v>
      </c>
      <c r="D3011" s="143" t="s">
        <v>803</v>
      </c>
      <c r="E3011" s="66" t="s">
        <v>128</v>
      </c>
      <c r="F3011" s="705">
        <v>1</v>
      </c>
      <c r="G3011" s="619">
        <v>17.399999999999999</v>
      </c>
      <c r="H3011" s="679">
        <v>1.07</v>
      </c>
      <c r="I3011" s="679"/>
      <c r="J3011" s="458">
        <f t="shared" si="52"/>
        <v>18.617999999999999</v>
      </c>
      <c r="K3011" s="107"/>
      <c r="L3011" s="11"/>
    </row>
    <row r="3012" spans="3:12" x14ac:dyDescent="0.3">
      <c r="C3012" s="728"/>
      <c r="D3012" s="728"/>
      <c r="E3012" s="728"/>
      <c r="F3012" s="728"/>
      <c r="G3012" s="728"/>
      <c r="H3012" s="728"/>
      <c r="I3012" s="728"/>
      <c r="J3012" s="458"/>
      <c r="K3012" s="728"/>
      <c r="L3012" s="728"/>
    </row>
    <row r="3013" spans="3:12" x14ac:dyDescent="0.3">
      <c r="C3013" s="677"/>
      <c r="D3013" s="690" t="s">
        <v>1253</v>
      </c>
      <c r="E3013" s="66"/>
      <c r="F3013" s="705"/>
      <c r="G3013" s="619"/>
      <c r="H3013" s="679"/>
      <c r="I3013" s="679"/>
      <c r="J3013" s="458"/>
      <c r="K3013" s="107"/>
      <c r="L3013" s="11"/>
    </row>
    <row r="3014" spans="3:12" x14ac:dyDescent="0.3">
      <c r="C3014" s="677" t="s">
        <v>2144</v>
      </c>
      <c r="D3014" s="143" t="s">
        <v>2145</v>
      </c>
      <c r="E3014" s="66" t="s">
        <v>128</v>
      </c>
      <c r="F3014" s="705">
        <v>1</v>
      </c>
      <c r="G3014" s="619">
        <v>14</v>
      </c>
      <c r="H3014" s="679">
        <v>1.07</v>
      </c>
      <c r="I3014" s="679"/>
      <c r="J3014" s="458">
        <f t="shared" si="52"/>
        <v>14.98</v>
      </c>
      <c r="K3014" s="107"/>
      <c r="L3014" s="11"/>
    </row>
    <row r="3015" spans="3:12" x14ac:dyDescent="0.3">
      <c r="C3015" s="677" t="s">
        <v>2334</v>
      </c>
      <c r="D3015" s="143" t="s">
        <v>179</v>
      </c>
      <c r="E3015" s="66" t="s">
        <v>128</v>
      </c>
      <c r="F3015" s="705">
        <v>1</v>
      </c>
      <c r="G3015" s="619">
        <v>17.899999999999999</v>
      </c>
      <c r="H3015" s="679">
        <v>1.07</v>
      </c>
      <c r="I3015" s="679"/>
      <c r="J3015" s="458">
        <f t="shared" si="52"/>
        <v>19.152999999999999</v>
      </c>
      <c r="K3015" s="107"/>
      <c r="L3015" s="11"/>
    </row>
    <row r="3016" spans="3:12" x14ac:dyDescent="0.3">
      <c r="C3016" s="677" t="s">
        <v>2255</v>
      </c>
      <c r="D3016" s="143" t="s">
        <v>360</v>
      </c>
      <c r="E3016" s="66" t="s">
        <v>125</v>
      </c>
      <c r="F3016" s="705">
        <v>1</v>
      </c>
      <c r="G3016" s="619">
        <v>49</v>
      </c>
      <c r="H3016" s="679">
        <v>0.56999999999999995</v>
      </c>
      <c r="I3016" s="679"/>
      <c r="J3016" s="458">
        <f t="shared" si="52"/>
        <v>27.929999999999996</v>
      </c>
      <c r="K3016" s="107"/>
      <c r="L3016" s="11"/>
    </row>
    <row r="3017" spans="3:12" x14ac:dyDescent="0.3">
      <c r="C3017" s="677" t="s">
        <v>1158</v>
      </c>
      <c r="D3017" s="143" t="s">
        <v>190</v>
      </c>
      <c r="E3017" s="66" t="s">
        <v>121</v>
      </c>
      <c r="F3017" s="705">
        <v>1</v>
      </c>
      <c r="G3017" s="619">
        <v>16.2</v>
      </c>
      <c r="H3017" s="679">
        <v>1.07</v>
      </c>
      <c r="I3017" s="679"/>
      <c r="J3017" s="458">
        <f t="shared" si="52"/>
        <v>17.334</v>
      </c>
      <c r="K3017" s="107"/>
      <c r="L3017" s="11"/>
    </row>
    <row r="3018" spans="3:12" x14ac:dyDescent="0.3">
      <c r="C3018" s="677" t="s">
        <v>1160</v>
      </c>
      <c r="D3018" s="143" t="s">
        <v>695</v>
      </c>
      <c r="E3018" s="66" t="s">
        <v>121</v>
      </c>
      <c r="F3018" s="705">
        <v>1</v>
      </c>
      <c r="G3018" s="619">
        <v>13.9</v>
      </c>
      <c r="H3018" s="679">
        <v>1.07</v>
      </c>
      <c r="I3018" s="679"/>
      <c r="J3018" s="458">
        <f t="shared" si="52"/>
        <v>14.873000000000001</v>
      </c>
      <c r="K3018" s="107"/>
      <c r="L3018" s="11"/>
    </row>
    <row r="3019" spans="3:12" x14ac:dyDescent="0.3">
      <c r="C3019" s="677" t="s">
        <v>1164</v>
      </c>
      <c r="D3019" s="143" t="s">
        <v>184</v>
      </c>
      <c r="E3019" s="66" t="s">
        <v>128</v>
      </c>
      <c r="F3019" s="705">
        <v>1</v>
      </c>
      <c r="G3019" s="619">
        <v>15.6</v>
      </c>
      <c r="H3019" s="679">
        <v>0.56999999999999995</v>
      </c>
      <c r="I3019" s="679"/>
      <c r="J3019" s="458">
        <f t="shared" si="52"/>
        <v>8.8919999999999995</v>
      </c>
      <c r="K3019" s="107"/>
      <c r="L3019" s="11"/>
    </row>
    <row r="3020" spans="3:12" x14ac:dyDescent="0.3">
      <c r="C3020" s="677" t="s">
        <v>1165</v>
      </c>
      <c r="D3020" s="143" t="s">
        <v>189</v>
      </c>
      <c r="E3020" s="66" t="s">
        <v>125</v>
      </c>
      <c r="F3020" s="705">
        <v>1</v>
      </c>
      <c r="G3020" s="619">
        <v>38.799999999999997</v>
      </c>
      <c r="H3020" s="679">
        <v>0.56999999999999995</v>
      </c>
      <c r="I3020" s="679"/>
      <c r="J3020" s="458">
        <f t="shared" si="52"/>
        <v>22.115999999999996</v>
      </c>
      <c r="K3020" s="107"/>
      <c r="L3020" s="11"/>
    </row>
    <row r="3021" spans="3:12" x14ac:dyDescent="0.3">
      <c r="C3021" s="677" t="s">
        <v>1169</v>
      </c>
      <c r="D3021" s="143" t="s">
        <v>191</v>
      </c>
      <c r="E3021" s="66" t="s">
        <v>121</v>
      </c>
      <c r="F3021" s="705">
        <v>1</v>
      </c>
      <c r="G3021" s="619">
        <v>12.9</v>
      </c>
      <c r="H3021" s="679">
        <v>1.57</v>
      </c>
      <c r="I3021" s="679"/>
      <c r="J3021" s="458">
        <f t="shared" si="52"/>
        <v>20.253</v>
      </c>
      <c r="K3021" s="107"/>
      <c r="L3021" s="11"/>
    </row>
    <row r="3022" spans="3:12" x14ac:dyDescent="0.3">
      <c r="C3022" s="677" t="s">
        <v>1170</v>
      </c>
      <c r="D3022" s="143" t="s">
        <v>1171</v>
      </c>
      <c r="E3022" s="66" t="s">
        <v>120</v>
      </c>
      <c r="F3022" s="705">
        <v>1</v>
      </c>
      <c r="G3022" s="619">
        <v>7.8</v>
      </c>
      <c r="H3022" s="679">
        <v>1.57</v>
      </c>
      <c r="I3022" s="679"/>
      <c r="J3022" s="458">
        <f t="shared" si="52"/>
        <v>12.246</v>
      </c>
      <c r="K3022" s="107"/>
      <c r="L3022" s="11"/>
    </row>
    <row r="3023" spans="3:12" x14ac:dyDescent="0.3">
      <c r="C3023" s="677" t="s">
        <v>1172</v>
      </c>
      <c r="D3023" s="143" t="s">
        <v>1173</v>
      </c>
      <c r="E3023" s="66" t="s">
        <v>120</v>
      </c>
      <c r="F3023" s="705">
        <v>1</v>
      </c>
      <c r="G3023" s="619">
        <v>7.8</v>
      </c>
      <c r="H3023" s="679">
        <v>1.57</v>
      </c>
      <c r="I3023" s="679"/>
      <c r="J3023" s="458">
        <f t="shared" si="52"/>
        <v>12.246</v>
      </c>
      <c r="K3023" s="107"/>
      <c r="L3023" s="11"/>
    </row>
    <row r="3024" spans="3:12" x14ac:dyDescent="0.3">
      <c r="C3024" s="677" t="s">
        <v>1176</v>
      </c>
      <c r="D3024" s="143" t="s">
        <v>688</v>
      </c>
      <c r="E3024" s="66" t="s">
        <v>121</v>
      </c>
      <c r="F3024" s="705">
        <v>1</v>
      </c>
      <c r="G3024" s="619">
        <v>12.45</v>
      </c>
      <c r="H3024" s="679">
        <v>1.57</v>
      </c>
      <c r="I3024" s="679"/>
      <c r="J3024" s="458">
        <f t="shared" si="52"/>
        <v>19.546499999999998</v>
      </c>
      <c r="K3024" s="107"/>
      <c r="L3024" s="11"/>
    </row>
    <row r="3025" spans="3:12" x14ac:dyDescent="0.3">
      <c r="C3025" s="677" t="s">
        <v>1180</v>
      </c>
      <c r="D3025" s="143" t="s">
        <v>156</v>
      </c>
      <c r="E3025" s="66" t="s">
        <v>121</v>
      </c>
      <c r="F3025" s="705">
        <v>1</v>
      </c>
      <c r="G3025" s="619">
        <v>10.199999999999999</v>
      </c>
      <c r="H3025" s="679">
        <v>1.57</v>
      </c>
      <c r="I3025" s="679"/>
      <c r="J3025" s="458">
        <f t="shared" si="52"/>
        <v>16.013999999999999</v>
      </c>
      <c r="K3025" s="107"/>
      <c r="L3025" s="11"/>
    </row>
    <row r="3026" spans="3:12" x14ac:dyDescent="0.3">
      <c r="C3026" s="677" t="s">
        <v>1177</v>
      </c>
      <c r="D3026" s="143" t="s">
        <v>1178</v>
      </c>
      <c r="E3026" s="66" t="s">
        <v>121</v>
      </c>
      <c r="F3026" s="705">
        <v>1</v>
      </c>
      <c r="G3026" s="619">
        <v>5.4</v>
      </c>
      <c r="H3026" s="679">
        <v>1.57</v>
      </c>
      <c r="I3026" s="679"/>
      <c r="J3026" s="458">
        <f t="shared" si="52"/>
        <v>8.4780000000000015</v>
      </c>
      <c r="K3026" s="107"/>
      <c r="L3026" s="11"/>
    </row>
    <row r="3027" spans="3:12" x14ac:dyDescent="0.3">
      <c r="C3027" s="677" t="s">
        <v>1179</v>
      </c>
      <c r="D3027" s="143" t="s">
        <v>489</v>
      </c>
      <c r="E3027" s="66" t="s">
        <v>121</v>
      </c>
      <c r="F3027" s="705">
        <v>1</v>
      </c>
      <c r="G3027" s="619">
        <v>6.95</v>
      </c>
      <c r="H3027" s="679">
        <v>1.57</v>
      </c>
      <c r="I3027" s="679"/>
      <c r="J3027" s="458">
        <f t="shared" si="52"/>
        <v>10.9115</v>
      </c>
      <c r="K3027" s="107"/>
      <c r="L3027" s="11"/>
    </row>
    <row r="3028" spans="3:12" x14ac:dyDescent="0.3">
      <c r="C3028" s="677" t="s">
        <v>1183</v>
      </c>
      <c r="D3028" s="143" t="s">
        <v>820</v>
      </c>
      <c r="E3028" s="66" t="s">
        <v>121</v>
      </c>
      <c r="F3028" s="705">
        <v>1</v>
      </c>
      <c r="G3028" s="619">
        <v>11.8</v>
      </c>
      <c r="H3028" s="679">
        <v>0.56999999999999995</v>
      </c>
      <c r="I3028" s="679"/>
      <c r="J3028" s="458">
        <f t="shared" si="52"/>
        <v>6.726</v>
      </c>
      <c r="K3028" s="107"/>
      <c r="L3028" s="11"/>
    </row>
    <row r="3029" spans="3:12" x14ac:dyDescent="0.3">
      <c r="C3029" s="677" t="s">
        <v>1184</v>
      </c>
      <c r="D3029" s="143" t="s">
        <v>177</v>
      </c>
      <c r="E3029" s="66" t="s">
        <v>786</v>
      </c>
      <c r="F3029" s="705">
        <v>1</v>
      </c>
      <c r="G3029" s="619">
        <v>9</v>
      </c>
      <c r="H3029" s="679">
        <v>0.56999999999999995</v>
      </c>
      <c r="I3029" s="679"/>
      <c r="J3029" s="458">
        <f t="shared" si="52"/>
        <v>5.13</v>
      </c>
      <c r="K3029" s="107"/>
      <c r="L3029" s="11"/>
    </row>
    <row r="3030" spans="3:12" x14ac:dyDescent="0.3">
      <c r="C3030" s="677" t="s">
        <v>1186</v>
      </c>
      <c r="D3030" s="143" t="s">
        <v>819</v>
      </c>
      <c r="E3030" s="66" t="s">
        <v>121</v>
      </c>
      <c r="F3030" s="705">
        <v>1</v>
      </c>
      <c r="G3030" s="619">
        <v>12.9</v>
      </c>
      <c r="H3030" s="679">
        <v>0.56999999999999995</v>
      </c>
      <c r="I3030" s="679"/>
      <c r="J3030" s="458">
        <f t="shared" si="52"/>
        <v>7.3529999999999998</v>
      </c>
      <c r="K3030" s="107"/>
      <c r="L3030" s="11"/>
    </row>
    <row r="3031" spans="3:12" x14ac:dyDescent="0.3">
      <c r="C3031" s="677" t="s">
        <v>1174</v>
      </c>
      <c r="D3031" s="143" t="s">
        <v>177</v>
      </c>
      <c r="E3031" s="66" t="s">
        <v>786</v>
      </c>
      <c r="F3031" s="705">
        <v>1</v>
      </c>
      <c r="G3031" s="619">
        <v>9</v>
      </c>
      <c r="H3031" s="679">
        <v>1.07</v>
      </c>
      <c r="I3031" s="679"/>
      <c r="J3031" s="458">
        <f t="shared" si="52"/>
        <v>9.6300000000000008</v>
      </c>
      <c r="K3031" s="107"/>
      <c r="L3031" s="11"/>
    </row>
    <row r="3032" spans="3:12" x14ac:dyDescent="0.3">
      <c r="C3032" s="677" t="s">
        <v>1175</v>
      </c>
      <c r="D3032" s="143" t="s">
        <v>790</v>
      </c>
      <c r="E3032" s="66" t="s">
        <v>782</v>
      </c>
      <c r="F3032" s="705">
        <v>1</v>
      </c>
      <c r="G3032" s="619">
        <v>9.9</v>
      </c>
      <c r="H3032" s="679">
        <v>1.07</v>
      </c>
      <c r="I3032" s="679"/>
      <c r="J3032" s="458">
        <f t="shared" si="52"/>
        <v>10.593000000000002</v>
      </c>
      <c r="K3032" s="107"/>
      <c r="L3032" s="11"/>
    </row>
    <row r="3033" spans="3:12" x14ac:dyDescent="0.3">
      <c r="C3033" s="677" t="s">
        <v>2339</v>
      </c>
      <c r="D3033" s="143" t="s">
        <v>360</v>
      </c>
      <c r="E3033" s="66" t="s">
        <v>125</v>
      </c>
      <c r="F3033" s="705">
        <v>1</v>
      </c>
      <c r="G3033" s="619">
        <v>35.299999999999997</v>
      </c>
      <c r="H3033" s="679">
        <v>1.07</v>
      </c>
      <c r="I3033" s="679"/>
      <c r="J3033" s="458">
        <f t="shared" si="52"/>
        <v>37.771000000000001</v>
      </c>
      <c r="K3033" s="107"/>
      <c r="L3033" s="11"/>
    </row>
    <row r="3034" spans="3:12" x14ac:dyDescent="0.3">
      <c r="C3034" s="728"/>
      <c r="D3034" s="728"/>
      <c r="E3034" s="728"/>
      <c r="F3034" s="728"/>
      <c r="G3034" s="728"/>
      <c r="H3034" s="728"/>
      <c r="I3034" s="728"/>
      <c r="J3034" s="458"/>
      <c r="K3034" s="728"/>
      <c r="L3034" s="728"/>
    </row>
    <row r="3035" spans="3:12" x14ac:dyDescent="0.3">
      <c r="C3035" s="677"/>
      <c r="D3035" s="690" t="s">
        <v>1385</v>
      </c>
      <c r="E3035" s="66"/>
      <c r="F3035" s="705"/>
      <c r="G3035" s="619"/>
      <c r="H3035" s="679"/>
      <c r="I3035" s="679"/>
      <c r="J3035" s="458"/>
      <c r="K3035" s="107"/>
      <c r="L3035" s="11"/>
    </row>
    <row r="3036" spans="3:12" x14ac:dyDescent="0.3">
      <c r="C3036" s="677" t="s">
        <v>2341</v>
      </c>
      <c r="D3036" s="143" t="s">
        <v>1745</v>
      </c>
      <c r="E3036" s="66" t="s">
        <v>125</v>
      </c>
      <c r="F3036" s="705">
        <v>1</v>
      </c>
      <c r="G3036" s="619">
        <v>15.95</v>
      </c>
      <c r="H3036" s="679">
        <v>0.56999999999999995</v>
      </c>
      <c r="I3036" s="679"/>
      <c r="J3036" s="458">
        <f t="shared" si="52"/>
        <v>9.0914999999999981</v>
      </c>
      <c r="K3036" s="107"/>
      <c r="L3036" s="11"/>
    </row>
    <row r="3037" spans="3:12" x14ac:dyDescent="0.3">
      <c r="C3037" s="677" t="s">
        <v>2489</v>
      </c>
      <c r="D3037" s="143" t="s">
        <v>296</v>
      </c>
      <c r="E3037" s="66" t="s">
        <v>157</v>
      </c>
      <c r="F3037" s="705">
        <v>1</v>
      </c>
      <c r="G3037" s="619">
        <v>2.7</v>
      </c>
      <c r="H3037" s="679">
        <v>0.97</v>
      </c>
      <c r="I3037" s="679"/>
      <c r="J3037" s="458">
        <f t="shared" si="52"/>
        <v>2.6190000000000002</v>
      </c>
      <c r="K3037" s="107"/>
      <c r="L3037" s="11"/>
    </row>
    <row r="3038" spans="3:12" x14ac:dyDescent="0.3">
      <c r="C3038" s="677" t="s">
        <v>2490</v>
      </c>
      <c r="D3038" s="143" t="s">
        <v>294</v>
      </c>
      <c r="E3038" s="66" t="s">
        <v>157</v>
      </c>
      <c r="F3038" s="705">
        <v>1</v>
      </c>
      <c r="G3038" s="619">
        <v>3.5</v>
      </c>
      <c r="H3038" s="679">
        <v>0.97</v>
      </c>
      <c r="I3038" s="679"/>
      <c r="J3038" s="458">
        <f t="shared" si="52"/>
        <v>3.395</v>
      </c>
      <c r="K3038" s="107"/>
      <c r="L3038" s="11"/>
    </row>
    <row r="3039" spans="3:12" x14ac:dyDescent="0.3">
      <c r="C3039" s="677" t="s">
        <v>2342</v>
      </c>
      <c r="D3039" s="143" t="s">
        <v>144</v>
      </c>
      <c r="E3039" s="66" t="s">
        <v>125</v>
      </c>
      <c r="F3039" s="705">
        <v>1</v>
      </c>
      <c r="G3039" s="619">
        <v>12.45</v>
      </c>
      <c r="H3039" s="679">
        <v>0.56999999999999995</v>
      </c>
      <c r="I3039" s="679"/>
      <c r="J3039" s="458">
        <f t="shared" si="52"/>
        <v>7.0964999999999989</v>
      </c>
      <c r="K3039" s="107"/>
      <c r="L3039" s="11"/>
    </row>
    <row r="3040" spans="3:12" x14ac:dyDescent="0.3">
      <c r="C3040" s="677" t="s">
        <v>2343</v>
      </c>
      <c r="D3040" s="143" t="s">
        <v>2344</v>
      </c>
      <c r="E3040" s="66" t="s">
        <v>125</v>
      </c>
      <c r="F3040" s="705">
        <v>1</v>
      </c>
      <c r="G3040" s="619">
        <v>11.65</v>
      </c>
      <c r="H3040" s="679">
        <v>0.56999999999999995</v>
      </c>
      <c r="I3040" s="679"/>
      <c r="J3040" s="458">
        <f t="shared" si="52"/>
        <v>6.6404999999999994</v>
      </c>
      <c r="K3040" s="107"/>
      <c r="L3040" s="11"/>
    </row>
    <row r="3041" spans="3:12" x14ac:dyDescent="0.3">
      <c r="C3041" s="677" t="s">
        <v>2491</v>
      </c>
      <c r="D3041" s="143" t="s">
        <v>144</v>
      </c>
      <c r="E3041" s="66" t="s">
        <v>157</v>
      </c>
      <c r="F3041" s="705">
        <v>1</v>
      </c>
      <c r="G3041" s="619">
        <v>11</v>
      </c>
      <c r="H3041" s="715">
        <v>0.97</v>
      </c>
      <c r="I3041" s="679"/>
      <c r="J3041" s="458">
        <f t="shared" si="52"/>
        <v>10.67</v>
      </c>
      <c r="K3041" s="107"/>
      <c r="L3041" s="11"/>
    </row>
    <row r="3042" spans="3:12" x14ac:dyDescent="0.3">
      <c r="C3042" s="677" t="s">
        <v>1194</v>
      </c>
      <c r="D3042" s="143" t="s">
        <v>1195</v>
      </c>
      <c r="E3042" s="66" t="s">
        <v>797</v>
      </c>
      <c r="F3042" s="705">
        <v>1</v>
      </c>
      <c r="G3042" s="619">
        <v>15.2</v>
      </c>
      <c r="H3042" s="715">
        <v>1.07</v>
      </c>
      <c r="I3042" s="679"/>
      <c r="J3042" s="458">
        <f t="shared" si="52"/>
        <v>16.263999999999999</v>
      </c>
      <c r="K3042" s="107"/>
      <c r="L3042" s="11"/>
    </row>
    <row r="3043" spans="3:12" x14ac:dyDescent="0.3">
      <c r="C3043" s="677" t="s">
        <v>1209</v>
      </c>
      <c r="D3043" s="143" t="s">
        <v>2348</v>
      </c>
      <c r="E3043" s="66" t="s">
        <v>120</v>
      </c>
      <c r="F3043" s="705">
        <v>1</v>
      </c>
      <c r="G3043" s="619">
        <v>8.5</v>
      </c>
      <c r="H3043" s="715">
        <v>1.07</v>
      </c>
      <c r="I3043" s="679"/>
      <c r="J3043" s="458">
        <f t="shared" si="52"/>
        <v>9.0950000000000006</v>
      </c>
      <c r="K3043" s="107"/>
      <c r="L3043" s="11"/>
    </row>
    <row r="3044" spans="3:12" x14ac:dyDescent="0.3">
      <c r="C3044" s="677" t="s">
        <v>1212</v>
      </c>
      <c r="D3044" s="143" t="s">
        <v>322</v>
      </c>
      <c r="E3044" s="66" t="s">
        <v>125</v>
      </c>
      <c r="F3044" s="705">
        <v>1</v>
      </c>
      <c r="G3044" s="619">
        <v>11.9</v>
      </c>
      <c r="H3044" s="715">
        <v>1.07</v>
      </c>
      <c r="I3044" s="679"/>
      <c r="J3044" s="458">
        <f t="shared" si="52"/>
        <v>12.733000000000001</v>
      </c>
      <c r="K3044" s="107"/>
      <c r="L3044" s="11"/>
    </row>
    <row r="3045" spans="3:12" x14ac:dyDescent="0.3">
      <c r="C3045" s="677" t="s">
        <v>1213</v>
      </c>
      <c r="D3045" s="143" t="s">
        <v>163</v>
      </c>
      <c r="E3045" s="66" t="s">
        <v>127</v>
      </c>
      <c r="F3045" s="705">
        <v>1</v>
      </c>
      <c r="G3045" s="619">
        <v>9.8000000000000007</v>
      </c>
      <c r="H3045" s="715">
        <v>1.07</v>
      </c>
      <c r="I3045" s="679"/>
      <c r="J3045" s="458">
        <f t="shared" si="52"/>
        <v>10.486000000000001</v>
      </c>
      <c r="K3045" s="107"/>
      <c r="L3045" s="11"/>
    </row>
    <row r="3046" spans="3:12" x14ac:dyDescent="0.3">
      <c r="C3046" s="677" t="s">
        <v>1214</v>
      </c>
      <c r="D3046" s="143" t="s">
        <v>1215</v>
      </c>
      <c r="E3046" s="66" t="s">
        <v>120</v>
      </c>
      <c r="F3046" s="705">
        <v>1</v>
      </c>
      <c r="G3046" s="619">
        <v>7.2</v>
      </c>
      <c r="H3046" s="715">
        <v>1.07</v>
      </c>
      <c r="I3046" s="679"/>
      <c r="J3046" s="458">
        <f t="shared" si="52"/>
        <v>7.7040000000000006</v>
      </c>
      <c r="K3046" s="107"/>
      <c r="L3046" s="11"/>
    </row>
    <row r="3047" spans="3:12" x14ac:dyDescent="0.3">
      <c r="C3047" s="677" t="s">
        <v>1216</v>
      </c>
      <c r="D3047" s="143" t="s">
        <v>2349</v>
      </c>
      <c r="E3047" s="66" t="s">
        <v>120</v>
      </c>
      <c r="F3047" s="705">
        <v>1</v>
      </c>
      <c r="G3047" s="619">
        <v>8.3000000000000007</v>
      </c>
      <c r="H3047" s="715">
        <v>1.07</v>
      </c>
      <c r="I3047" s="679"/>
      <c r="J3047" s="458">
        <f t="shared" si="52"/>
        <v>8.881000000000002</v>
      </c>
      <c r="K3047" s="107"/>
      <c r="L3047" s="11"/>
    </row>
    <row r="3048" spans="3:12" x14ac:dyDescent="0.3">
      <c r="C3048" s="677" t="s">
        <v>1205</v>
      </c>
      <c r="D3048" s="143" t="s">
        <v>784</v>
      </c>
      <c r="E3048" s="66" t="s">
        <v>786</v>
      </c>
      <c r="F3048" s="705">
        <v>1</v>
      </c>
      <c r="G3048" s="619">
        <v>10.199999999999999</v>
      </c>
      <c r="H3048" s="715">
        <v>1.07</v>
      </c>
      <c r="I3048" s="679"/>
      <c r="J3048" s="458">
        <f t="shared" si="52"/>
        <v>10.914</v>
      </c>
      <c r="K3048" s="107"/>
      <c r="L3048" s="11"/>
    </row>
    <row r="3049" spans="3:12" x14ac:dyDescent="0.3">
      <c r="C3049" s="677"/>
      <c r="D3049" s="143" t="s">
        <v>2350</v>
      </c>
      <c r="E3049" s="66" t="s">
        <v>125</v>
      </c>
      <c r="F3049" s="705">
        <v>1</v>
      </c>
      <c r="G3049" s="619">
        <v>9.4</v>
      </c>
      <c r="H3049" s="715">
        <v>1.07</v>
      </c>
      <c r="I3049" s="679"/>
      <c r="J3049" s="458">
        <f t="shared" si="52"/>
        <v>10.058000000000002</v>
      </c>
      <c r="K3049" s="107"/>
      <c r="L3049" s="11"/>
    </row>
    <row r="3050" spans="3:12" x14ac:dyDescent="0.3">
      <c r="C3050" s="677" t="s">
        <v>1218</v>
      </c>
      <c r="D3050" s="143" t="s">
        <v>185</v>
      </c>
      <c r="E3050" s="66" t="s">
        <v>797</v>
      </c>
      <c r="F3050" s="705">
        <v>1</v>
      </c>
      <c r="G3050" s="619">
        <v>15.1</v>
      </c>
      <c r="H3050" s="679">
        <v>0.56999999999999995</v>
      </c>
      <c r="I3050" s="679"/>
      <c r="J3050" s="458">
        <f t="shared" si="52"/>
        <v>8.6069999999999993</v>
      </c>
      <c r="K3050" s="107"/>
      <c r="L3050" s="11"/>
    </row>
    <row r="3051" spans="3:12" ht="24" x14ac:dyDescent="0.3">
      <c r="C3051" s="677" t="s">
        <v>1223</v>
      </c>
      <c r="D3051" s="143" t="s">
        <v>1224</v>
      </c>
      <c r="E3051" s="66" t="s">
        <v>797</v>
      </c>
      <c r="F3051" s="705">
        <v>1</v>
      </c>
      <c r="G3051" s="619">
        <v>16.399999999999999</v>
      </c>
      <c r="H3051" s="679">
        <v>1.07</v>
      </c>
      <c r="I3051" s="679"/>
      <c r="J3051" s="458">
        <f t="shared" si="52"/>
        <v>17.547999999999998</v>
      </c>
      <c r="K3051" s="107"/>
      <c r="L3051" s="11"/>
    </row>
    <row r="3052" spans="3:12" x14ac:dyDescent="0.3">
      <c r="C3052" s="677" t="s">
        <v>1225</v>
      </c>
      <c r="D3052" s="143" t="s">
        <v>1226</v>
      </c>
      <c r="E3052" s="66" t="s">
        <v>797</v>
      </c>
      <c r="F3052" s="705">
        <v>1</v>
      </c>
      <c r="G3052" s="619">
        <v>10.4</v>
      </c>
      <c r="H3052" s="679">
        <v>1.07</v>
      </c>
      <c r="I3052" s="679"/>
      <c r="J3052" s="458">
        <f t="shared" si="52"/>
        <v>11.128000000000002</v>
      </c>
      <c r="K3052" s="107"/>
      <c r="L3052" s="11"/>
    </row>
    <row r="3053" spans="3:12" x14ac:dyDescent="0.3">
      <c r="C3053" s="677" t="s">
        <v>1227</v>
      </c>
      <c r="D3053" s="143" t="s">
        <v>122</v>
      </c>
      <c r="E3053" s="66" t="s">
        <v>120</v>
      </c>
      <c r="F3053" s="705">
        <v>1</v>
      </c>
      <c r="G3053" s="619">
        <v>6.8</v>
      </c>
      <c r="H3053" s="679">
        <v>0.56999999999999995</v>
      </c>
      <c r="I3053" s="679"/>
      <c r="J3053" s="458">
        <f t="shared" si="52"/>
        <v>3.8759999999999994</v>
      </c>
      <c r="K3053" s="107"/>
      <c r="L3053" s="11"/>
    </row>
    <row r="3054" spans="3:12" x14ac:dyDescent="0.3">
      <c r="C3054" s="677" t="s">
        <v>2152</v>
      </c>
      <c r="D3054" s="143" t="s">
        <v>1229</v>
      </c>
      <c r="E3054" s="66" t="s">
        <v>797</v>
      </c>
      <c r="F3054" s="705">
        <v>1</v>
      </c>
      <c r="G3054" s="619">
        <v>16.100000000000001</v>
      </c>
      <c r="H3054" s="679">
        <v>0.56999999999999995</v>
      </c>
      <c r="I3054" s="679"/>
      <c r="J3054" s="458">
        <f t="shared" si="52"/>
        <v>9.1769999999999996</v>
      </c>
      <c r="K3054" s="107"/>
      <c r="L3054" s="11"/>
    </row>
    <row r="3055" spans="3:12" x14ac:dyDescent="0.3">
      <c r="C3055" s="677" t="s">
        <v>1245</v>
      </c>
      <c r="D3055" s="143" t="s">
        <v>2351</v>
      </c>
      <c r="E3055" s="66" t="s">
        <v>121</v>
      </c>
      <c r="F3055" s="705">
        <v>1</v>
      </c>
      <c r="G3055" s="619">
        <v>12.9</v>
      </c>
      <c r="H3055" s="679">
        <v>1.07</v>
      </c>
      <c r="I3055" s="679"/>
      <c r="J3055" s="458">
        <f t="shared" si="52"/>
        <v>13.803000000000001</v>
      </c>
      <c r="K3055" s="107"/>
      <c r="L3055" s="11"/>
    </row>
    <row r="3056" spans="3:12" x14ac:dyDescent="0.3">
      <c r="C3056" s="677" t="s">
        <v>1386</v>
      </c>
      <c r="D3056" s="143" t="s">
        <v>825</v>
      </c>
      <c r="E3056" s="66" t="s">
        <v>121</v>
      </c>
      <c r="F3056" s="705">
        <v>1</v>
      </c>
      <c r="G3056" s="619">
        <v>17.100000000000001</v>
      </c>
      <c r="H3056" s="679">
        <v>0.56999999999999995</v>
      </c>
      <c r="I3056" s="679"/>
      <c r="J3056" s="458">
        <f t="shared" si="52"/>
        <v>9.7469999999999999</v>
      </c>
      <c r="K3056" s="107"/>
      <c r="L3056" s="11"/>
    </row>
    <row r="3057" spans="3:12" x14ac:dyDescent="0.3">
      <c r="C3057" s="677" t="s">
        <v>1246</v>
      </c>
      <c r="D3057" s="143" t="s">
        <v>2244</v>
      </c>
      <c r="E3057" s="66" t="s">
        <v>121</v>
      </c>
      <c r="F3057" s="705">
        <v>1</v>
      </c>
      <c r="G3057" s="619">
        <v>9.4</v>
      </c>
      <c r="H3057" s="679">
        <v>0.56999999999999995</v>
      </c>
      <c r="I3057" s="679"/>
      <c r="J3057" s="458">
        <f t="shared" si="52"/>
        <v>5.3579999999999997</v>
      </c>
      <c r="K3057" s="107"/>
      <c r="L3057" s="11"/>
    </row>
    <row r="3058" spans="3:12" x14ac:dyDescent="0.3">
      <c r="C3058" s="677"/>
      <c r="D3058" s="143" t="s">
        <v>2350</v>
      </c>
      <c r="E3058" s="66" t="s">
        <v>125</v>
      </c>
      <c r="F3058" s="705">
        <v>1</v>
      </c>
      <c r="G3058" s="619">
        <v>9.4</v>
      </c>
      <c r="H3058" s="679">
        <v>1.07</v>
      </c>
      <c r="I3058" s="679"/>
      <c r="J3058" s="458">
        <f t="shared" si="52"/>
        <v>10.058000000000002</v>
      </c>
      <c r="K3058" s="107"/>
      <c r="L3058" s="11"/>
    </row>
    <row r="3059" spans="3:12" x14ac:dyDescent="0.3">
      <c r="C3059" s="728"/>
      <c r="D3059" s="728"/>
      <c r="E3059" s="728"/>
      <c r="F3059" s="728"/>
      <c r="G3059" s="728"/>
      <c r="H3059" s="728"/>
      <c r="I3059" s="728"/>
      <c r="J3059" s="458"/>
      <c r="K3059" s="728"/>
      <c r="L3059" s="728"/>
    </row>
    <row r="3060" spans="3:12" x14ac:dyDescent="0.3">
      <c r="C3060" s="677"/>
      <c r="D3060" s="690" t="s">
        <v>1387</v>
      </c>
      <c r="E3060" s="66"/>
      <c r="F3060" s="705"/>
      <c r="G3060" s="619"/>
      <c r="H3060" s="679"/>
      <c r="I3060" s="679"/>
      <c r="J3060" s="458"/>
      <c r="K3060" s="107"/>
      <c r="L3060" s="11"/>
    </row>
    <row r="3061" spans="3:12" x14ac:dyDescent="0.3">
      <c r="C3061" s="677" t="s">
        <v>2352</v>
      </c>
      <c r="D3061" s="143" t="s">
        <v>1745</v>
      </c>
      <c r="E3061" s="66" t="s">
        <v>125</v>
      </c>
      <c r="F3061" s="705">
        <v>1</v>
      </c>
      <c r="G3061" s="619">
        <v>15.65</v>
      </c>
      <c r="H3061" s="679">
        <v>0.56999999999999995</v>
      </c>
      <c r="I3061" s="679"/>
      <c r="J3061" s="458">
        <f t="shared" si="52"/>
        <v>8.9204999999999988</v>
      </c>
      <c r="K3061" s="107"/>
      <c r="L3061" s="11"/>
    </row>
    <row r="3062" spans="3:12" x14ac:dyDescent="0.3">
      <c r="C3062" s="677" t="s">
        <v>1236</v>
      </c>
      <c r="D3062" s="143" t="s">
        <v>182</v>
      </c>
      <c r="E3062" s="66" t="s">
        <v>797</v>
      </c>
      <c r="F3062" s="705">
        <v>1</v>
      </c>
      <c r="G3062" s="619">
        <v>15.7</v>
      </c>
      <c r="H3062" s="679">
        <v>1.07</v>
      </c>
      <c r="I3062" s="679"/>
      <c r="J3062" s="458">
        <f t="shared" si="52"/>
        <v>16.798999999999999</v>
      </c>
      <c r="K3062" s="107"/>
      <c r="L3062" s="11"/>
    </row>
    <row r="3063" spans="3:12" x14ac:dyDescent="0.3">
      <c r="C3063" s="677" t="s">
        <v>1237</v>
      </c>
      <c r="D3063" s="143" t="s">
        <v>2200</v>
      </c>
      <c r="E3063" s="66" t="s">
        <v>120</v>
      </c>
      <c r="F3063" s="705">
        <v>1</v>
      </c>
      <c r="G3063" s="619">
        <v>12.2</v>
      </c>
      <c r="H3063" s="679">
        <v>0.56999999999999995</v>
      </c>
      <c r="I3063" s="679"/>
      <c r="J3063" s="458">
        <f t="shared" si="52"/>
        <v>6.9539999999999988</v>
      </c>
      <c r="K3063" s="107"/>
      <c r="L3063" s="11"/>
    </row>
    <row r="3064" spans="3:12" x14ac:dyDescent="0.3">
      <c r="C3064" s="677" t="s">
        <v>1254</v>
      </c>
      <c r="D3064" s="143" t="s">
        <v>126</v>
      </c>
      <c r="E3064" s="66" t="s">
        <v>797</v>
      </c>
      <c r="F3064" s="705">
        <v>1</v>
      </c>
      <c r="G3064" s="619">
        <v>17.7</v>
      </c>
      <c r="H3064" s="679">
        <v>0.56999999999999995</v>
      </c>
      <c r="I3064" s="679"/>
      <c r="J3064" s="458">
        <f t="shared" si="52"/>
        <v>10.088999999999999</v>
      </c>
      <c r="K3064" s="107"/>
      <c r="L3064" s="11"/>
    </row>
    <row r="3065" spans="3:12" x14ac:dyDescent="0.3">
      <c r="C3065" s="677" t="s">
        <v>1255</v>
      </c>
      <c r="D3065" s="143" t="s">
        <v>325</v>
      </c>
      <c r="E3065" s="66" t="s">
        <v>797</v>
      </c>
      <c r="F3065" s="705">
        <v>1</v>
      </c>
      <c r="G3065" s="619">
        <v>15.7</v>
      </c>
      <c r="H3065" s="679">
        <v>0.56999999999999995</v>
      </c>
      <c r="I3065" s="679"/>
      <c r="J3065" s="458">
        <f t="shared" si="52"/>
        <v>8.9489999999999981</v>
      </c>
      <c r="K3065" s="107"/>
      <c r="L3065" s="11"/>
    </row>
    <row r="3066" spans="3:12" x14ac:dyDescent="0.3">
      <c r="C3066" s="677" t="s">
        <v>1389</v>
      </c>
      <c r="D3066" s="143" t="s">
        <v>826</v>
      </c>
      <c r="E3066" s="66" t="s">
        <v>120</v>
      </c>
      <c r="F3066" s="705">
        <v>1</v>
      </c>
      <c r="G3066" s="619">
        <v>7.2</v>
      </c>
      <c r="H3066" s="679">
        <v>0.56999999999999995</v>
      </c>
      <c r="I3066" s="679"/>
      <c r="J3066" s="458">
        <f t="shared" si="52"/>
        <v>4.1040000000000001</v>
      </c>
      <c r="K3066" s="107"/>
      <c r="L3066" s="11"/>
    </row>
    <row r="3067" spans="3:12" x14ac:dyDescent="0.3">
      <c r="C3067" s="677" t="s">
        <v>1391</v>
      </c>
      <c r="D3067" s="143" t="s">
        <v>827</v>
      </c>
      <c r="E3067" s="66" t="s">
        <v>120</v>
      </c>
      <c r="F3067" s="705">
        <v>1</v>
      </c>
      <c r="G3067" s="619">
        <v>6</v>
      </c>
      <c r="H3067" s="679">
        <v>0.56999999999999995</v>
      </c>
      <c r="I3067" s="679"/>
      <c r="J3067" s="458">
        <f t="shared" si="52"/>
        <v>3.42</v>
      </c>
      <c r="K3067" s="107"/>
      <c r="L3067" s="11"/>
    </row>
    <row r="3068" spans="3:12" x14ac:dyDescent="0.3">
      <c r="C3068" s="677" t="s">
        <v>2354</v>
      </c>
      <c r="D3068" s="143" t="s">
        <v>2355</v>
      </c>
      <c r="E3068" s="66" t="s">
        <v>125</v>
      </c>
      <c r="F3068" s="705">
        <v>1</v>
      </c>
      <c r="G3068" s="619">
        <v>70.55</v>
      </c>
      <c r="H3068" s="679">
        <v>0.56999999999999995</v>
      </c>
      <c r="I3068" s="679"/>
      <c r="J3068" s="458">
        <f t="shared" si="52"/>
        <v>40.213499999999996</v>
      </c>
      <c r="K3068" s="107"/>
      <c r="L3068" s="11"/>
    </row>
    <row r="3069" spans="3:12" x14ac:dyDescent="0.3">
      <c r="C3069" s="677" t="s">
        <v>1266</v>
      </c>
      <c r="D3069" s="143" t="s">
        <v>790</v>
      </c>
      <c r="E3069" s="66" t="s">
        <v>782</v>
      </c>
      <c r="F3069" s="705">
        <v>1</v>
      </c>
      <c r="G3069" s="619">
        <v>9</v>
      </c>
      <c r="H3069" s="679">
        <v>1.07</v>
      </c>
      <c r="I3069" s="679"/>
      <c r="J3069" s="458">
        <f t="shared" si="52"/>
        <v>9.6300000000000008</v>
      </c>
      <c r="K3069" s="107"/>
      <c r="L3069" s="11"/>
    </row>
    <row r="3070" spans="3:12" x14ac:dyDescent="0.3">
      <c r="C3070" s="677" t="s">
        <v>1267</v>
      </c>
      <c r="D3070" s="143" t="s">
        <v>177</v>
      </c>
      <c r="E3070" s="66" t="s">
        <v>786</v>
      </c>
      <c r="F3070" s="705">
        <v>1</v>
      </c>
      <c r="G3070" s="619">
        <v>9</v>
      </c>
      <c r="H3070" s="679">
        <v>1.07</v>
      </c>
      <c r="I3070" s="679"/>
      <c r="J3070" s="458">
        <f t="shared" ref="J3070:J3133" si="53">PRODUCT(F3070:I3070)</f>
        <v>9.6300000000000008</v>
      </c>
      <c r="K3070" s="107"/>
      <c r="L3070" s="11"/>
    </row>
    <row r="3071" spans="3:12" x14ac:dyDescent="0.3">
      <c r="C3071" s="677" t="s">
        <v>2198</v>
      </c>
      <c r="D3071" s="143" t="s">
        <v>122</v>
      </c>
      <c r="E3071" s="66" t="s">
        <v>120</v>
      </c>
      <c r="F3071" s="705">
        <v>1</v>
      </c>
      <c r="G3071" s="619">
        <v>6</v>
      </c>
      <c r="H3071" s="679">
        <v>1.07</v>
      </c>
      <c r="I3071" s="679"/>
      <c r="J3071" s="458">
        <f t="shared" si="53"/>
        <v>6.42</v>
      </c>
      <c r="K3071" s="107"/>
      <c r="L3071" s="11"/>
    </row>
    <row r="3072" spans="3:12" x14ac:dyDescent="0.3">
      <c r="C3072" s="677" t="s">
        <v>2197</v>
      </c>
      <c r="D3072" s="143" t="s">
        <v>122</v>
      </c>
      <c r="E3072" s="66" t="s">
        <v>120</v>
      </c>
      <c r="F3072" s="705">
        <v>1</v>
      </c>
      <c r="G3072" s="619">
        <v>6</v>
      </c>
      <c r="H3072" s="679">
        <v>1.07</v>
      </c>
      <c r="I3072" s="679"/>
      <c r="J3072" s="458">
        <f t="shared" si="53"/>
        <v>6.42</v>
      </c>
      <c r="K3072" s="107"/>
      <c r="L3072" s="11"/>
    </row>
    <row r="3073" spans="3:12" x14ac:dyDescent="0.3">
      <c r="C3073" s="677" t="s">
        <v>2199</v>
      </c>
      <c r="D3073" s="143" t="s">
        <v>122</v>
      </c>
      <c r="E3073" s="66" t="s">
        <v>120</v>
      </c>
      <c r="F3073" s="705">
        <v>1</v>
      </c>
      <c r="G3073" s="619">
        <v>6</v>
      </c>
      <c r="H3073" s="679">
        <v>1.07</v>
      </c>
      <c r="I3073" s="679"/>
      <c r="J3073" s="458">
        <f t="shared" si="53"/>
        <v>6.42</v>
      </c>
      <c r="K3073" s="107"/>
      <c r="L3073" s="11"/>
    </row>
    <row r="3074" spans="3:12" x14ac:dyDescent="0.3">
      <c r="C3074" s="677" t="s">
        <v>1154</v>
      </c>
      <c r="D3074" s="143" t="s">
        <v>360</v>
      </c>
      <c r="E3074" s="66" t="s">
        <v>125</v>
      </c>
      <c r="F3074" s="705">
        <v>1</v>
      </c>
      <c r="G3074" s="619">
        <v>73.3</v>
      </c>
      <c r="H3074" s="679">
        <v>0.56999999999999995</v>
      </c>
      <c r="I3074" s="679"/>
      <c r="J3074" s="458">
        <f t="shared" si="53"/>
        <v>41.780999999999992</v>
      </c>
      <c r="K3074" s="107"/>
      <c r="L3074" s="11"/>
    </row>
    <row r="3075" spans="3:12" x14ac:dyDescent="0.3">
      <c r="C3075" s="728"/>
      <c r="D3075" s="728"/>
      <c r="E3075" s="728"/>
      <c r="F3075" s="728"/>
      <c r="G3075" s="728"/>
      <c r="H3075" s="728"/>
      <c r="I3075" s="728"/>
      <c r="J3075" s="458"/>
      <c r="K3075" s="728"/>
      <c r="L3075" s="728"/>
    </row>
    <row r="3076" spans="3:12" x14ac:dyDescent="0.3">
      <c r="C3076" s="677"/>
      <c r="D3076" s="690" t="s">
        <v>1274</v>
      </c>
      <c r="E3076" s="66"/>
      <c r="F3076" s="705"/>
      <c r="G3076" s="619"/>
      <c r="H3076" s="679"/>
      <c r="I3076" s="679"/>
      <c r="J3076" s="458"/>
      <c r="K3076" s="107"/>
      <c r="L3076" s="11"/>
    </row>
    <row r="3077" spans="3:12" x14ac:dyDescent="0.3">
      <c r="C3077" s="677" t="s">
        <v>1275</v>
      </c>
      <c r="D3077" s="143" t="s">
        <v>383</v>
      </c>
      <c r="E3077" s="66" t="s">
        <v>121</v>
      </c>
      <c r="F3077" s="705">
        <v>1</v>
      </c>
      <c r="G3077" s="619">
        <v>9.15</v>
      </c>
      <c r="H3077" s="679">
        <v>1.07</v>
      </c>
      <c r="I3077" s="679"/>
      <c r="J3077" s="458">
        <f t="shared" si="53"/>
        <v>9.7905000000000015</v>
      </c>
      <c r="K3077" s="107"/>
      <c r="L3077" s="11"/>
    </row>
    <row r="3078" spans="3:12" x14ac:dyDescent="0.3">
      <c r="C3078" s="677" t="s">
        <v>1296</v>
      </c>
      <c r="D3078" s="143" t="s">
        <v>1297</v>
      </c>
      <c r="E3078" s="66" t="s">
        <v>121</v>
      </c>
      <c r="F3078" s="705">
        <v>1</v>
      </c>
      <c r="G3078" s="619">
        <v>13.5</v>
      </c>
      <c r="H3078" s="679">
        <v>1.07</v>
      </c>
      <c r="I3078" s="679"/>
      <c r="J3078" s="458">
        <f t="shared" si="53"/>
        <v>14.445</v>
      </c>
      <c r="K3078" s="107"/>
      <c r="L3078" s="11"/>
    </row>
    <row r="3079" spans="3:12" x14ac:dyDescent="0.3">
      <c r="C3079" s="677" t="s">
        <v>1299</v>
      </c>
      <c r="D3079" s="564" t="s">
        <v>819</v>
      </c>
      <c r="E3079" s="565" t="s">
        <v>121</v>
      </c>
      <c r="F3079" s="705">
        <v>1</v>
      </c>
      <c r="G3079" s="619">
        <v>12.6</v>
      </c>
      <c r="H3079" s="679">
        <v>1.07</v>
      </c>
      <c r="I3079" s="679"/>
      <c r="J3079" s="458">
        <f t="shared" si="53"/>
        <v>13.482000000000001</v>
      </c>
      <c r="K3079" s="107"/>
      <c r="L3079" s="11"/>
    </row>
    <row r="3080" spans="3:12" x14ac:dyDescent="0.3">
      <c r="C3080" s="677" t="s">
        <v>1300</v>
      </c>
      <c r="D3080" s="143" t="s">
        <v>820</v>
      </c>
      <c r="E3080" s="66" t="s">
        <v>121</v>
      </c>
      <c r="F3080" s="705">
        <v>1</v>
      </c>
      <c r="G3080" s="619">
        <v>11.7</v>
      </c>
      <c r="H3080" s="679">
        <v>1.07</v>
      </c>
      <c r="I3080" s="679"/>
      <c r="J3080" s="458">
        <f t="shared" si="53"/>
        <v>12.519</v>
      </c>
      <c r="K3080" s="107"/>
      <c r="L3080" s="11"/>
    </row>
    <row r="3081" spans="3:12" x14ac:dyDescent="0.3">
      <c r="C3081" s="677" t="s">
        <v>1293</v>
      </c>
      <c r="D3081" s="143" t="s">
        <v>364</v>
      </c>
      <c r="E3081" s="66" t="s">
        <v>121</v>
      </c>
      <c r="F3081" s="705">
        <v>1</v>
      </c>
      <c r="G3081" s="619">
        <v>12.05</v>
      </c>
      <c r="H3081" s="679">
        <v>1.07</v>
      </c>
      <c r="I3081" s="679"/>
      <c r="J3081" s="458">
        <f t="shared" si="53"/>
        <v>12.893500000000001</v>
      </c>
      <c r="K3081" s="107"/>
      <c r="L3081" s="11"/>
    </row>
    <row r="3082" spans="3:12" x14ac:dyDescent="0.3">
      <c r="C3082" s="677" t="s">
        <v>1296</v>
      </c>
      <c r="D3082" s="143" t="s">
        <v>138</v>
      </c>
      <c r="E3082" s="66" t="s">
        <v>125</v>
      </c>
      <c r="F3082" s="705">
        <v>1</v>
      </c>
      <c r="G3082" s="619">
        <v>22.4</v>
      </c>
      <c r="H3082" s="679">
        <v>1.07</v>
      </c>
      <c r="I3082" s="679"/>
      <c r="J3082" s="458">
        <f t="shared" si="53"/>
        <v>23.968</v>
      </c>
      <c r="K3082" s="107"/>
      <c r="L3082" s="11"/>
    </row>
    <row r="3083" spans="3:12" x14ac:dyDescent="0.3">
      <c r="C3083" s="677" t="s">
        <v>1291</v>
      </c>
      <c r="D3083" s="143" t="s">
        <v>210</v>
      </c>
      <c r="E3083" s="66" t="s">
        <v>121</v>
      </c>
      <c r="F3083" s="705">
        <v>1</v>
      </c>
      <c r="G3083" s="619">
        <v>22.8</v>
      </c>
      <c r="H3083" s="679">
        <v>0.56999999999999995</v>
      </c>
      <c r="I3083" s="679"/>
      <c r="J3083" s="458">
        <f t="shared" si="53"/>
        <v>12.995999999999999</v>
      </c>
      <c r="K3083" s="107"/>
      <c r="L3083" s="11"/>
    </row>
    <row r="3084" spans="3:12" x14ac:dyDescent="0.3">
      <c r="C3084" s="677" t="s">
        <v>1290</v>
      </c>
      <c r="D3084" s="143" t="s">
        <v>272</v>
      </c>
      <c r="E3084" s="66" t="s">
        <v>128</v>
      </c>
      <c r="F3084" s="705">
        <v>1</v>
      </c>
      <c r="G3084" s="619">
        <v>6.9</v>
      </c>
      <c r="H3084" s="679">
        <v>1.07</v>
      </c>
      <c r="I3084" s="679"/>
      <c r="J3084" s="458">
        <f t="shared" si="53"/>
        <v>7.3830000000000009</v>
      </c>
      <c r="K3084" s="107"/>
      <c r="L3084" s="11"/>
    </row>
    <row r="3085" spans="3:12" x14ac:dyDescent="0.3">
      <c r="C3085" s="677" t="s">
        <v>1289</v>
      </c>
      <c r="D3085" s="143" t="s">
        <v>177</v>
      </c>
      <c r="E3085" s="66" t="s">
        <v>786</v>
      </c>
      <c r="F3085" s="705">
        <v>1</v>
      </c>
      <c r="G3085" s="619">
        <v>8.6999999999999993</v>
      </c>
      <c r="H3085" s="679">
        <v>1.07</v>
      </c>
      <c r="I3085" s="679"/>
      <c r="J3085" s="458">
        <f t="shared" si="53"/>
        <v>9.3089999999999993</v>
      </c>
      <c r="K3085" s="107"/>
      <c r="L3085" s="11"/>
    </row>
    <row r="3086" spans="3:12" x14ac:dyDescent="0.3">
      <c r="C3086" s="677" t="s">
        <v>1286</v>
      </c>
      <c r="D3086" s="143" t="s">
        <v>1287</v>
      </c>
      <c r="E3086" s="66" t="s">
        <v>120</v>
      </c>
      <c r="F3086" s="705">
        <v>1</v>
      </c>
      <c r="G3086" s="619">
        <v>16.5</v>
      </c>
      <c r="H3086" s="679">
        <v>1.07</v>
      </c>
      <c r="I3086" s="679"/>
      <c r="J3086" s="458">
        <f t="shared" si="53"/>
        <v>17.655000000000001</v>
      </c>
      <c r="K3086" s="107"/>
      <c r="L3086" s="11"/>
    </row>
    <row r="3087" spans="3:12" x14ac:dyDescent="0.3">
      <c r="C3087" s="728"/>
      <c r="D3087" s="728"/>
      <c r="E3087" s="728"/>
      <c r="F3087" s="728"/>
      <c r="G3087" s="728"/>
      <c r="H3087" s="728"/>
      <c r="I3087" s="728"/>
      <c r="J3087" s="458"/>
      <c r="K3087" s="728"/>
      <c r="L3087" s="728"/>
    </row>
    <row r="3088" spans="3:12" x14ac:dyDescent="0.3">
      <c r="C3088" s="680"/>
      <c r="D3088" s="690" t="s">
        <v>1273</v>
      </c>
      <c r="E3088" s="66"/>
      <c r="F3088" s="705"/>
      <c r="G3088" s="619"/>
      <c r="H3088" s="679"/>
      <c r="I3088" s="679"/>
      <c r="J3088" s="458"/>
      <c r="K3088" s="107"/>
      <c r="L3088" s="11"/>
    </row>
    <row r="3089" spans="3:12" x14ac:dyDescent="0.3">
      <c r="C3089" s="677" t="s">
        <v>1331</v>
      </c>
      <c r="D3089" s="143" t="s">
        <v>2201</v>
      </c>
      <c r="E3089" s="66" t="s">
        <v>121</v>
      </c>
      <c r="F3089" s="705">
        <v>1</v>
      </c>
      <c r="G3089" s="619">
        <v>12.8</v>
      </c>
      <c r="H3089" s="679">
        <v>1.07</v>
      </c>
      <c r="I3089" s="679"/>
      <c r="J3089" s="458">
        <f t="shared" si="53"/>
        <v>13.696000000000002</v>
      </c>
      <c r="K3089" s="107"/>
      <c r="L3089" s="11"/>
    </row>
    <row r="3090" spans="3:12" x14ac:dyDescent="0.3">
      <c r="C3090" s="680" t="s">
        <v>1328</v>
      </c>
      <c r="D3090" s="564" t="s">
        <v>177</v>
      </c>
      <c r="E3090" s="565" t="s">
        <v>786</v>
      </c>
      <c r="F3090" s="705">
        <v>1</v>
      </c>
      <c r="G3090" s="619">
        <v>8</v>
      </c>
      <c r="H3090" s="679">
        <v>1.07</v>
      </c>
      <c r="I3090" s="679"/>
      <c r="J3090" s="458">
        <f t="shared" si="53"/>
        <v>8.56</v>
      </c>
      <c r="K3090" s="107"/>
      <c r="L3090" s="11"/>
    </row>
    <row r="3091" spans="3:12" x14ac:dyDescent="0.3">
      <c r="C3091" s="725"/>
      <c r="D3091" s="117"/>
      <c r="E3091" s="699"/>
      <c r="F3091" s="705"/>
      <c r="G3091" s="619"/>
      <c r="H3091" s="715"/>
      <c r="I3091" s="679"/>
      <c r="J3091" s="458"/>
      <c r="K3091" s="107"/>
      <c r="L3091" s="11"/>
    </row>
    <row r="3092" spans="3:12" x14ac:dyDescent="0.3">
      <c r="C3092" s="725"/>
      <c r="D3092" s="690" t="s">
        <v>1333</v>
      </c>
      <c r="E3092" s="699"/>
      <c r="F3092" s="705"/>
      <c r="G3092" s="619"/>
      <c r="H3092" s="715"/>
      <c r="I3092" s="679"/>
      <c r="J3092" s="458"/>
      <c r="K3092" s="107"/>
      <c r="L3092" s="11"/>
    </row>
    <row r="3093" spans="3:12" x14ac:dyDescent="0.3">
      <c r="C3093" s="725" t="s">
        <v>1334</v>
      </c>
      <c r="D3093" s="117" t="s">
        <v>198</v>
      </c>
      <c r="E3093" s="699" t="s">
        <v>128</v>
      </c>
      <c r="F3093" s="705">
        <v>1</v>
      </c>
      <c r="G3093" s="619">
        <v>18.2</v>
      </c>
      <c r="H3093" s="715">
        <v>0.56999999999999995</v>
      </c>
      <c r="I3093" s="679"/>
      <c r="J3093" s="458">
        <f t="shared" si="53"/>
        <v>10.373999999999999</v>
      </c>
      <c r="K3093" s="107"/>
      <c r="L3093" s="11"/>
    </row>
    <row r="3094" spans="3:12" x14ac:dyDescent="0.3">
      <c r="C3094" s="725" t="s">
        <v>1341</v>
      </c>
      <c r="D3094" s="117" t="s">
        <v>194</v>
      </c>
      <c r="E3094" s="565" t="s">
        <v>128</v>
      </c>
      <c r="F3094" s="705">
        <v>1</v>
      </c>
      <c r="G3094" s="619">
        <v>22.4</v>
      </c>
      <c r="H3094" s="715">
        <v>1.07</v>
      </c>
      <c r="I3094" s="679"/>
      <c r="J3094" s="458">
        <f t="shared" si="53"/>
        <v>23.968</v>
      </c>
      <c r="K3094" s="107"/>
      <c r="L3094" s="11"/>
    </row>
    <row r="3095" spans="3:12" x14ac:dyDescent="0.3">
      <c r="C3095" s="725" t="s">
        <v>1349</v>
      </c>
      <c r="D3095" s="117" t="s">
        <v>155</v>
      </c>
      <c r="E3095" s="565" t="s">
        <v>128</v>
      </c>
      <c r="F3095" s="705">
        <v>1</v>
      </c>
      <c r="G3095" s="619">
        <v>14</v>
      </c>
      <c r="H3095" s="715">
        <v>0.56999999999999995</v>
      </c>
      <c r="I3095" s="679"/>
      <c r="J3095" s="458">
        <f t="shared" si="53"/>
        <v>7.9799999999999995</v>
      </c>
      <c r="K3095" s="107"/>
      <c r="L3095" s="11"/>
    </row>
    <row r="3096" spans="3:12" x14ac:dyDescent="0.3">
      <c r="C3096" s="725" t="s">
        <v>1351</v>
      </c>
      <c r="D3096" s="117" t="s">
        <v>177</v>
      </c>
      <c r="E3096" s="565" t="s">
        <v>786</v>
      </c>
      <c r="F3096" s="705">
        <v>1</v>
      </c>
      <c r="G3096" s="619">
        <v>8.8000000000000007</v>
      </c>
      <c r="H3096" s="715">
        <v>0.56999999999999995</v>
      </c>
      <c r="I3096" s="679"/>
      <c r="J3096" s="458">
        <f t="shared" si="53"/>
        <v>5.016</v>
      </c>
      <c r="K3096" s="107"/>
      <c r="L3096" s="11"/>
    </row>
    <row r="3097" spans="3:12" x14ac:dyDescent="0.3">
      <c r="C3097" s="725" t="s">
        <v>1353</v>
      </c>
      <c r="D3097" s="117" t="s">
        <v>822</v>
      </c>
      <c r="E3097" s="565" t="s">
        <v>787</v>
      </c>
      <c r="F3097" s="705">
        <v>1</v>
      </c>
      <c r="G3097" s="619">
        <v>15.1</v>
      </c>
      <c r="H3097" s="715">
        <v>0.56999999999999995</v>
      </c>
      <c r="I3097" s="679"/>
      <c r="J3097" s="458">
        <f t="shared" si="53"/>
        <v>8.6069999999999993</v>
      </c>
      <c r="K3097" s="107"/>
      <c r="L3097" s="11"/>
    </row>
    <row r="3098" spans="3:12" x14ac:dyDescent="0.3">
      <c r="C3098" s="725" t="s">
        <v>1355</v>
      </c>
      <c r="D3098" s="117" t="s">
        <v>1356</v>
      </c>
      <c r="E3098" s="699" t="s">
        <v>787</v>
      </c>
      <c r="F3098" s="705">
        <v>1</v>
      </c>
      <c r="G3098" s="619">
        <v>15.3</v>
      </c>
      <c r="H3098" s="715">
        <v>0.56999999999999995</v>
      </c>
      <c r="I3098" s="679"/>
      <c r="J3098" s="458">
        <f t="shared" si="53"/>
        <v>8.7210000000000001</v>
      </c>
      <c r="K3098" s="107"/>
      <c r="L3098" s="11"/>
    </row>
    <row r="3099" spans="3:12" x14ac:dyDescent="0.3">
      <c r="C3099" s="728"/>
      <c r="D3099" s="728"/>
      <c r="E3099" s="728"/>
      <c r="F3099" s="728"/>
      <c r="G3099" s="728"/>
      <c r="H3099" s="728"/>
      <c r="I3099" s="728"/>
      <c r="J3099" s="458"/>
      <c r="K3099" s="728"/>
      <c r="L3099" s="728"/>
    </row>
    <row r="3100" spans="3:12" x14ac:dyDescent="0.3">
      <c r="C3100" s="677"/>
      <c r="D3100" s="690" t="s">
        <v>1358</v>
      </c>
      <c r="E3100" s="143"/>
      <c r="F3100" s="705"/>
      <c r="G3100" s="619"/>
      <c r="H3100" s="679"/>
      <c r="I3100" s="679"/>
      <c r="J3100" s="458"/>
      <c r="K3100" s="107"/>
      <c r="L3100" s="11"/>
    </row>
    <row r="3101" spans="3:12" x14ac:dyDescent="0.3">
      <c r="C3101" s="677" t="s">
        <v>1359</v>
      </c>
      <c r="D3101" s="143" t="s">
        <v>162</v>
      </c>
      <c r="E3101" s="66" t="s">
        <v>128</v>
      </c>
      <c r="F3101" s="705">
        <v>1</v>
      </c>
      <c r="G3101" s="619">
        <v>8.6</v>
      </c>
      <c r="H3101" s="679">
        <v>0.56999999999999995</v>
      </c>
      <c r="I3101" s="679"/>
      <c r="J3101" s="458">
        <f t="shared" si="53"/>
        <v>4.9019999999999992</v>
      </c>
      <c r="K3101" s="107"/>
      <c r="L3101" s="11"/>
    </row>
    <row r="3102" spans="3:12" x14ac:dyDescent="0.3">
      <c r="C3102" s="677" t="s">
        <v>1403</v>
      </c>
      <c r="D3102" s="143" t="s">
        <v>155</v>
      </c>
      <c r="E3102" s="66" t="s">
        <v>128</v>
      </c>
      <c r="F3102" s="705">
        <v>1</v>
      </c>
      <c r="G3102" s="619">
        <v>13.3</v>
      </c>
      <c r="H3102" s="679">
        <v>0.56999999999999995</v>
      </c>
      <c r="I3102" s="679"/>
      <c r="J3102" s="458">
        <f t="shared" si="53"/>
        <v>7.5809999999999995</v>
      </c>
      <c r="K3102" s="107"/>
      <c r="L3102" s="11"/>
    </row>
    <row r="3103" spans="3:12" x14ac:dyDescent="0.3">
      <c r="C3103" s="677" t="s">
        <v>1402</v>
      </c>
      <c r="D3103" s="143" t="s">
        <v>122</v>
      </c>
      <c r="E3103" s="66" t="s">
        <v>788</v>
      </c>
      <c r="F3103" s="705">
        <v>1</v>
      </c>
      <c r="G3103" s="619">
        <v>8</v>
      </c>
      <c r="H3103" s="679">
        <v>1.07</v>
      </c>
      <c r="I3103" s="679"/>
      <c r="J3103" s="458">
        <f t="shared" si="53"/>
        <v>8.56</v>
      </c>
      <c r="K3103" s="107"/>
      <c r="L3103" s="11"/>
    </row>
    <row r="3104" spans="3:12" x14ac:dyDescent="0.3">
      <c r="C3104" s="677" t="s">
        <v>1399</v>
      </c>
      <c r="D3104" s="143" t="s">
        <v>1400</v>
      </c>
      <c r="E3104" s="66" t="s">
        <v>786</v>
      </c>
      <c r="F3104" s="705">
        <v>1</v>
      </c>
      <c r="G3104" s="619">
        <v>9.9</v>
      </c>
      <c r="H3104" s="679">
        <v>0.56999999999999995</v>
      </c>
      <c r="I3104" s="679"/>
      <c r="J3104" s="458">
        <f t="shared" si="53"/>
        <v>5.6429999999999998</v>
      </c>
      <c r="K3104" s="107"/>
      <c r="L3104" s="11"/>
    </row>
    <row r="3105" spans="3:12" x14ac:dyDescent="0.3">
      <c r="C3105" s="677" t="s">
        <v>2367</v>
      </c>
      <c r="D3105" s="143" t="s">
        <v>138</v>
      </c>
      <c r="E3105" s="66" t="s">
        <v>128</v>
      </c>
      <c r="F3105" s="705">
        <v>1</v>
      </c>
      <c r="G3105" s="619">
        <v>19.55</v>
      </c>
      <c r="H3105" s="679">
        <v>0.56999999999999995</v>
      </c>
      <c r="I3105" s="679"/>
      <c r="J3105" s="458">
        <f t="shared" si="53"/>
        <v>11.1435</v>
      </c>
      <c r="K3105" s="107"/>
      <c r="L3105" s="11"/>
    </row>
    <row r="3106" spans="3:12" x14ac:dyDescent="0.3">
      <c r="C3106" s="680"/>
      <c r="D3106" s="143"/>
      <c r="E3106" s="701"/>
      <c r="F3106" s="705"/>
      <c r="G3106" s="619"/>
      <c r="H3106" s="715"/>
      <c r="I3106" s="679"/>
      <c r="J3106" s="458"/>
      <c r="K3106" s="107"/>
      <c r="L3106" s="11"/>
    </row>
    <row r="3107" spans="3:12" x14ac:dyDescent="0.3">
      <c r="C3107" s="725"/>
      <c r="D3107" s="690" t="s">
        <v>1404</v>
      </c>
      <c r="E3107" s="699"/>
      <c r="F3107" s="705"/>
      <c r="G3107" s="619"/>
      <c r="H3107" s="715"/>
      <c r="I3107" s="679"/>
      <c r="J3107" s="458"/>
      <c r="K3107" s="107"/>
      <c r="L3107" s="11"/>
    </row>
    <row r="3108" spans="3:12" x14ac:dyDescent="0.3">
      <c r="C3108" s="725" t="s">
        <v>1423</v>
      </c>
      <c r="D3108" s="117" t="s">
        <v>177</v>
      </c>
      <c r="E3108" s="699" t="s">
        <v>786</v>
      </c>
      <c r="F3108" s="705">
        <v>1</v>
      </c>
      <c r="G3108" s="619">
        <v>8</v>
      </c>
      <c r="H3108" s="715">
        <v>0.62</v>
      </c>
      <c r="I3108" s="679"/>
      <c r="J3108" s="458">
        <f t="shared" si="53"/>
        <v>4.96</v>
      </c>
      <c r="K3108" s="107"/>
      <c r="L3108" s="11"/>
    </row>
    <row r="3109" spans="3:12" x14ac:dyDescent="0.3">
      <c r="C3109" s="725" t="s">
        <v>2368</v>
      </c>
      <c r="D3109" s="117" t="s">
        <v>834</v>
      </c>
      <c r="E3109" s="699" t="s">
        <v>120</v>
      </c>
      <c r="F3109" s="705">
        <v>1</v>
      </c>
      <c r="G3109" s="619">
        <v>7.8</v>
      </c>
      <c r="H3109" s="715">
        <v>0.62</v>
      </c>
      <c r="I3109" s="679"/>
      <c r="J3109" s="458">
        <f t="shared" si="53"/>
        <v>4.8360000000000003</v>
      </c>
      <c r="K3109" s="107"/>
      <c r="L3109" s="11"/>
    </row>
    <row r="3110" spans="3:12" x14ac:dyDescent="0.3">
      <c r="C3110" s="725" t="s">
        <v>2369</v>
      </c>
      <c r="D3110" s="117" t="s">
        <v>163</v>
      </c>
      <c r="E3110" s="699" t="s">
        <v>125</v>
      </c>
      <c r="F3110" s="705">
        <v>1</v>
      </c>
      <c r="G3110" s="619">
        <v>9.4</v>
      </c>
      <c r="H3110" s="715">
        <v>1.07</v>
      </c>
      <c r="I3110" s="679"/>
      <c r="J3110" s="458">
        <f t="shared" si="53"/>
        <v>10.058000000000002</v>
      </c>
      <c r="K3110" s="107"/>
      <c r="L3110" s="11"/>
    </row>
    <row r="3111" spans="3:12" x14ac:dyDescent="0.3">
      <c r="C3111" s="725" t="s">
        <v>1420</v>
      </c>
      <c r="D3111" s="117" t="s">
        <v>2370</v>
      </c>
      <c r="E3111" s="699" t="s">
        <v>125</v>
      </c>
      <c r="F3111" s="705">
        <v>1</v>
      </c>
      <c r="G3111" s="619">
        <v>12.2</v>
      </c>
      <c r="H3111" s="715">
        <v>0.62</v>
      </c>
      <c r="I3111" s="679"/>
      <c r="J3111" s="458">
        <f t="shared" si="53"/>
        <v>7.5639999999999992</v>
      </c>
      <c r="K3111" s="107"/>
      <c r="L3111" s="11"/>
    </row>
    <row r="3112" spans="3:12" x14ac:dyDescent="0.3">
      <c r="C3112" s="677" t="s">
        <v>1413</v>
      </c>
      <c r="D3112" s="143" t="s">
        <v>122</v>
      </c>
      <c r="E3112" s="66" t="s">
        <v>120</v>
      </c>
      <c r="F3112" s="705">
        <v>1</v>
      </c>
      <c r="G3112" s="619">
        <v>7.4</v>
      </c>
      <c r="H3112" s="679">
        <v>0.62</v>
      </c>
      <c r="I3112" s="679"/>
      <c r="J3112" s="458">
        <f t="shared" si="53"/>
        <v>4.5880000000000001</v>
      </c>
      <c r="K3112" s="107"/>
      <c r="L3112" s="11"/>
    </row>
    <row r="3113" spans="3:12" x14ac:dyDescent="0.3">
      <c r="C3113" s="677" t="s">
        <v>1408</v>
      </c>
      <c r="D3113" s="143" t="s">
        <v>381</v>
      </c>
      <c r="E3113" s="66" t="s">
        <v>125</v>
      </c>
      <c r="F3113" s="705">
        <v>1</v>
      </c>
      <c r="G3113" s="619">
        <v>10.9</v>
      </c>
      <c r="H3113" s="679">
        <v>1.07</v>
      </c>
      <c r="I3113" s="679"/>
      <c r="J3113" s="458">
        <f t="shared" si="53"/>
        <v>11.663</v>
      </c>
      <c r="K3113" s="107"/>
      <c r="L3113" s="11"/>
    </row>
    <row r="3114" spans="3:12" x14ac:dyDescent="0.3">
      <c r="C3114" s="677" t="s">
        <v>1409</v>
      </c>
      <c r="D3114" s="143" t="s">
        <v>1410</v>
      </c>
      <c r="E3114" s="699" t="s">
        <v>125</v>
      </c>
      <c r="F3114" s="705">
        <v>1</v>
      </c>
      <c r="G3114" s="619">
        <v>14.7</v>
      </c>
      <c r="H3114" s="679">
        <v>0.62</v>
      </c>
      <c r="I3114" s="679"/>
      <c r="J3114" s="458">
        <f t="shared" si="53"/>
        <v>9.113999999999999</v>
      </c>
      <c r="K3114" s="107"/>
      <c r="L3114" s="11"/>
    </row>
    <row r="3115" spans="3:12" x14ac:dyDescent="0.3">
      <c r="C3115" s="677" t="s">
        <v>1411</v>
      </c>
      <c r="D3115" s="564" t="s">
        <v>144</v>
      </c>
      <c r="E3115" s="699" t="s">
        <v>125</v>
      </c>
      <c r="F3115" s="705">
        <v>1</v>
      </c>
      <c r="G3115" s="619">
        <v>11.35</v>
      </c>
      <c r="H3115" s="679">
        <v>0.62</v>
      </c>
      <c r="I3115" s="679"/>
      <c r="J3115" s="458">
        <f t="shared" si="53"/>
        <v>7.0369999999999999</v>
      </c>
      <c r="K3115" s="107"/>
      <c r="L3115" s="11"/>
    </row>
    <row r="3116" spans="3:12" x14ac:dyDescent="0.3">
      <c r="C3116" s="677" t="s">
        <v>1425</v>
      </c>
      <c r="D3116" s="143" t="s">
        <v>138</v>
      </c>
      <c r="E3116" s="699" t="s">
        <v>125</v>
      </c>
      <c r="F3116" s="705">
        <v>1</v>
      </c>
      <c r="G3116" s="619">
        <v>23.05</v>
      </c>
      <c r="H3116" s="679">
        <v>0.62</v>
      </c>
      <c r="I3116" s="679"/>
      <c r="J3116" s="458">
        <f t="shared" si="53"/>
        <v>14.291</v>
      </c>
      <c r="K3116" s="107"/>
      <c r="L3116" s="11"/>
    </row>
    <row r="3117" spans="3:12" x14ac:dyDescent="0.3">
      <c r="C3117" s="728"/>
      <c r="D3117" s="728"/>
      <c r="E3117" s="728"/>
      <c r="F3117" s="728"/>
      <c r="G3117" s="728"/>
      <c r="H3117" s="728"/>
      <c r="I3117" s="728"/>
      <c r="J3117" s="458"/>
      <c r="K3117" s="728"/>
      <c r="L3117" s="728"/>
    </row>
    <row r="3118" spans="3:12" x14ac:dyDescent="0.3">
      <c r="C3118" s="677"/>
      <c r="D3118" s="724" t="s">
        <v>200</v>
      </c>
      <c r="E3118" s="16"/>
      <c r="F3118" s="678"/>
      <c r="G3118" s="619"/>
      <c r="H3118" s="679"/>
      <c r="I3118" s="679"/>
      <c r="J3118" s="458"/>
      <c r="K3118" s="113"/>
      <c r="L3118" s="12"/>
    </row>
    <row r="3119" spans="3:12" x14ac:dyDescent="0.3">
      <c r="C3119" s="677"/>
      <c r="D3119" s="690" t="s">
        <v>1510</v>
      </c>
      <c r="E3119" s="700"/>
      <c r="F3119" s="678"/>
      <c r="G3119" s="619"/>
      <c r="H3119" s="715"/>
      <c r="I3119" s="679"/>
      <c r="J3119" s="458"/>
      <c r="K3119" s="113"/>
      <c r="L3119" s="12"/>
    </row>
    <row r="3120" spans="3:12" x14ac:dyDescent="0.3">
      <c r="C3120" s="725" t="s">
        <v>1465</v>
      </c>
      <c r="D3120" s="117" t="s">
        <v>122</v>
      </c>
      <c r="E3120" s="699" t="s">
        <v>121</v>
      </c>
      <c r="F3120" s="705">
        <v>1</v>
      </c>
      <c r="G3120" s="619">
        <v>9</v>
      </c>
      <c r="H3120" s="715">
        <v>1.07</v>
      </c>
      <c r="I3120" s="679"/>
      <c r="J3120" s="458">
        <f t="shared" si="53"/>
        <v>9.6300000000000008</v>
      </c>
      <c r="K3120" s="107"/>
      <c r="L3120" s="11"/>
    </row>
    <row r="3121" spans="3:12" x14ac:dyDescent="0.3">
      <c r="C3121" s="677" t="s">
        <v>1479</v>
      </c>
      <c r="D3121" s="117" t="s">
        <v>1480</v>
      </c>
      <c r="E3121" s="699" t="s">
        <v>125</v>
      </c>
      <c r="F3121" s="705">
        <v>1</v>
      </c>
      <c r="G3121" s="619">
        <v>10.15</v>
      </c>
      <c r="H3121" s="715">
        <v>1.07</v>
      </c>
      <c r="I3121" s="679"/>
      <c r="J3121" s="458">
        <f t="shared" si="53"/>
        <v>10.860500000000002</v>
      </c>
      <c r="K3121" s="107"/>
      <c r="L3121" s="11"/>
    </row>
    <row r="3122" spans="3:12" x14ac:dyDescent="0.3">
      <c r="C3122" s="677" t="s">
        <v>2164</v>
      </c>
      <c r="D3122" s="143" t="s">
        <v>138</v>
      </c>
      <c r="E3122" s="699" t="s">
        <v>125</v>
      </c>
      <c r="F3122" s="705">
        <v>1</v>
      </c>
      <c r="G3122" s="619">
        <v>47.9</v>
      </c>
      <c r="H3122" s="715">
        <v>0.56999999999999995</v>
      </c>
      <c r="I3122" s="679"/>
      <c r="J3122" s="458">
        <f t="shared" si="53"/>
        <v>27.302999999999997</v>
      </c>
      <c r="K3122" s="107"/>
      <c r="L3122" s="11"/>
    </row>
    <row r="3123" spans="3:12" x14ac:dyDescent="0.3">
      <c r="C3123" s="677" t="s">
        <v>1496</v>
      </c>
      <c r="D3123" s="143" t="s">
        <v>218</v>
      </c>
      <c r="E3123" s="699" t="s">
        <v>121</v>
      </c>
      <c r="F3123" s="705">
        <v>1</v>
      </c>
      <c r="G3123" s="619">
        <v>10.9</v>
      </c>
      <c r="H3123" s="715">
        <v>1.07</v>
      </c>
      <c r="I3123" s="679"/>
      <c r="J3123" s="458">
        <f t="shared" si="53"/>
        <v>11.663</v>
      </c>
      <c r="K3123" s="107"/>
      <c r="L3123" s="11"/>
    </row>
    <row r="3124" spans="3:12" x14ac:dyDescent="0.3">
      <c r="C3124" s="725" t="s">
        <v>2163</v>
      </c>
      <c r="D3124" s="143" t="s">
        <v>138</v>
      </c>
      <c r="E3124" s="699" t="s">
        <v>125</v>
      </c>
      <c r="F3124" s="705">
        <v>1</v>
      </c>
      <c r="G3124" s="619">
        <v>27</v>
      </c>
      <c r="H3124" s="715">
        <v>1.07</v>
      </c>
      <c r="I3124" s="679"/>
      <c r="J3124" s="458">
        <f t="shared" si="53"/>
        <v>28.89</v>
      </c>
      <c r="K3124" s="107"/>
      <c r="L3124" s="11"/>
    </row>
    <row r="3125" spans="3:12" x14ac:dyDescent="0.3">
      <c r="C3125" s="725" t="s">
        <v>2203</v>
      </c>
      <c r="D3125" s="117" t="s">
        <v>2204</v>
      </c>
      <c r="E3125" s="699" t="s">
        <v>121</v>
      </c>
      <c r="F3125" s="705">
        <v>1</v>
      </c>
      <c r="G3125" s="619">
        <v>13.1</v>
      </c>
      <c r="H3125" s="715">
        <v>0.56999999999999995</v>
      </c>
      <c r="I3125" s="679"/>
      <c r="J3125" s="458">
        <f t="shared" si="53"/>
        <v>7.4669999999999987</v>
      </c>
      <c r="K3125" s="107"/>
      <c r="L3125" s="11"/>
    </row>
    <row r="3126" spans="3:12" x14ac:dyDescent="0.3">
      <c r="C3126" s="677" t="s">
        <v>1492</v>
      </c>
      <c r="D3126" s="143" t="s">
        <v>2204</v>
      </c>
      <c r="E3126" s="699" t="s">
        <v>121</v>
      </c>
      <c r="F3126" s="705">
        <v>1</v>
      </c>
      <c r="G3126" s="619">
        <v>12.8</v>
      </c>
      <c r="H3126" s="715">
        <v>1.07</v>
      </c>
      <c r="I3126" s="679"/>
      <c r="J3126" s="458">
        <f t="shared" si="53"/>
        <v>13.696000000000002</v>
      </c>
      <c r="K3126" s="107"/>
      <c r="L3126" s="11"/>
    </row>
    <row r="3127" spans="3:12" x14ac:dyDescent="0.3">
      <c r="C3127" s="677" t="s">
        <v>1476</v>
      </c>
      <c r="D3127" s="143" t="s">
        <v>279</v>
      </c>
      <c r="E3127" s="699" t="s">
        <v>128</v>
      </c>
      <c r="F3127" s="705">
        <v>1</v>
      </c>
      <c r="G3127" s="619">
        <v>14.1</v>
      </c>
      <c r="H3127" s="715">
        <v>1.07</v>
      </c>
      <c r="I3127" s="679"/>
      <c r="J3127" s="458">
        <f t="shared" si="53"/>
        <v>15.087</v>
      </c>
      <c r="K3127" s="107"/>
      <c r="L3127" s="11"/>
    </row>
    <row r="3128" spans="3:12" x14ac:dyDescent="0.3">
      <c r="C3128" s="677" t="s">
        <v>1508</v>
      </c>
      <c r="D3128" s="143" t="s">
        <v>795</v>
      </c>
      <c r="E3128" s="66" t="s">
        <v>128</v>
      </c>
      <c r="F3128" s="705">
        <v>1</v>
      </c>
      <c r="G3128" s="619">
        <v>10.9</v>
      </c>
      <c r="H3128" s="715">
        <v>1.07</v>
      </c>
      <c r="I3128" s="679"/>
      <c r="J3128" s="458">
        <f t="shared" si="53"/>
        <v>11.663</v>
      </c>
      <c r="K3128" s="107"/>
      <c r="L3128" s="11"/>
    </row>
    <row r="3129" spans="3:12" x14ac:dyDescent="0.3">
      <c r="C3129" s="677" t="s">
        <v>1468</v>
      </c>
      <c r="D3129" s="143" t="s">
        <v>2374</v>
      </c>
      <c r="E3129" s="699" t="s">
        <v>782</v>
      </c>
      <c r="F3129" s="705">
        <v>1</v>
      </c>
      <c r="G3129" s="619">
        <v>8.4</v>
      </c>
      <c r="H3129" s="715">
        <v>1.07</v>
      </c>
      <c r="I3129" s="679"/>
      <c r="J3129" s="458">
        <f t="shared" si="53"/>
        <v>8.9880000000000013</v>
      </c>
      <c r="K3129" s="107"/>
      <c r="L3129" s="11"/>
    </row>
    <row r="3130" spans="3:12" x14ac:dyDescent="0.3">
      <c r="C3130" s="680" t="s">
        <v>1470</v>
      </c>
      <c r="D3130" s="564" t="s">
        <v>177</v>
      </c>
      <c r="E3130" s="699" t="s">
        <v>786</v>
      </c>
      <c r="F3130" s="705">
        <v>1</v>
      </c>
      <c r="G3130" s="619">
        <v>8.4</v>
      </c>
      <c r="H3130" s="715">
        <v>1.07</v>
      </c>
      <c r="I3130" s="679"/>
      <c r="J3130" s="458">
        <f t="shared" si="53"/>
        <v>8.9880000000000013</v>
      </c>
      <c r="K3130" s="107"/>
      <c r="L3130" s="11"/>
    </row>
    <row r="3131" spans="3:12" x14ac:dyDescent="0.3">
      <c r="C3131" s="680" t="s">
        <v>1471</v>
      </c>
      <c r="D3131" s="143" t="s">
        <v>2375</v>
      </c>
      <c r="E3131" s="699" t="s">
        <v>120</v>
      </c>
      <c r="F3131" s="705">
        <v>1</v>
      </c>
      <c r="G3131" s="619">
        <v>9.9</v>
      </c>
      <c r="H3131" s="715">
        <v>1.07</v>
      </c>
      <c r="I3131" s="679"/>
      <c r="J3131" s="458">
        <f t="shared" si="53"/>
        <v>10.593000000000002</v>
      </c>
      <c r="K3131" s="107"/>
      <c r="L3131" s="11"/>
    </row>
    <row r="3132" spans="3:12" x14ac:dyDescent="0.3">
      <c r="C3132" s="677" t="s">
        <v>1472</v>
      </c>
      <c r="D3132" s="143" t="s">
        <v>142</v>
      </c>
      <c r="E3132" s="699" t="s">
        <v>121</v>
      </c>
      <c r="F3132" s="705">
        <v>1</v>
      </c>
      <c r="G3132" s="619">
        <v>8.4</v>
      </c>
      <c r="H3132" s="715">
        <v>1.07</v>
      </c>
      <c r="I3132" s="679"/>
      <c r="J3132" s="458">
        <f t="shared" si="53"/>
        <v>8.9880000000000013</v>
      </c>
      <c r="K3132" s="107"/>
      <c r="L3132" s="11"/>
    </row>
    <row r="3133" spans="3:12" x14ac:dyDescent="0.3">
      <c r="C3133" s="677" t="s">
        <v>1473</v>
      </c>
      <c r="D3133" s="143" t="s">
        <v>2376</v>
      </c>
      <c r="E3133" s="699" t="s">
        <v>782</v>
      </c>
      <c r="F3133" s="705">
        <v>1</v>
      </c>
      <c r="G3133" s="619">
        <v>9.6</v>
      </c>
      <c r="H3133" s="715">
        <v>0.56999999999999995</v>
      </c>
      <c r="I3133" s="679"/>
      <c r="J3133" s="458">
        <f t="shared" si="53"/>
        <v>5.4719999999999995</v>
      </c>
      <c r="K3133" s="107"/>
      <c r="L3133" s="11"/>
    </row>
    <row r="3134" spans="3:12" x14ac:dyDescent="0.3">
      <c r="C3134" s="677" t="s">
        <v>1475</v>
      </c>
      <c r="D3134" s="143" t="s">
        <v>122</v>
      </c>
      <c r="E3134" s="699" t="s">
        <v>121</v>
      </c>
      <c r="F3134" s="705">
        <v>1</v>
      </c>
      <c r="G3134" s="619">
        <v>8.5</v>
      </c>
      <c r="H3134" s="715">
        <v>1.07</v>
      </c>
      <c r="I3134" s="679"/>
      <c r="J3134" s="458">
        <f t="shared" ref="J3134:J3197" si="54">PRODUCT(F3134:I3134)</f>
        <v>9.0950000000000006</v>
      </c>
      <c r="K3134" s="107"/>
      <c r="L3134" s="11"/>
    </row>
    <row r="3135" spans="3:12" x14ac:dyDescent="0.3">
      <c r="C3135" s="680" t="s">
        <v>2156</v>
      </c>
      <c r="D3135" s="143" t="s">
        <v>571</v>
      </c>
      <c r="E3135" s="699" t="s">
        <v>125</v>
      </c>
      <c r="F3135" s="705">
        <v>1</v>
      </c>
      <c r="G3135" s="619">
        <v>32.5</v>
      </c>
      <c r="H3135" s="715">
        <v>1.07</v>
      </c>
      <c r="I3135" s="679"/>
      <c r="J3135" s="458">
        <f t="shared" si="54"/>
        <v>34.774999999999999</v>
      </c>
      <c r="K3135" s="107"/>
      <c r="L3135" s="11"/>
    </row>
    <row r="3136" spans="3:12" x14ac:dyDescent="0.3">
      <c r="C3136" s="680" t="s">
        <v>1498</v>
      </c>
      <c r="D3136" s="143" t="s">
        <v>1499</v>
      </c>
      <c r="E3136" s="699" t="s">
        <v>120</v>
      </c>
      <c r="F3136" s="705">
        <v>1</v>
      </c>
      <c r="G3136" s="619">
        <v>8.6</v>
      </c>
      <c r="H3136" s="715">
        <v>1.07</v>
      </c>
      <c r="I3136" s="679"/>
      <c r="J3136" s="458">
        <f t="shared" si="54"/>
        <v>9.202</v>
      </c>
      <c r="K3136" s="107"/>
      <c r="L3136" s="11"/>
    </row>
    <row r="3137" spans="3:12" x14ac:dyDescent="0.3">
      <c r="C3137" s="680" t="s">
        <v>1501</v>
      </c>
      <c r="D3137" s="143" t="s">
        <v>2376</v>
      </c>
      <c r="E3137" s="699" t="s">
        <v>782</v>
      </c>
      <c r="F3137" s="705">
        <v>1</v>
      </c>
      <c r="G3137" s="619">
        <v>10.3</v>
      </c>
      <c r="H3137" s="715">
        <v>1.07</v>
      </c>
      <c r="I3137" s="679"/>
      <c r="J3137" s="458">
        <f t="shared" si="54"/>
        <v>11.021000000000001</v>
      </c>
      <c r="K3137" s="107"/>
      <c r="L3137" s="11"/>
    </row>
    <row r="3138" spans="3:12" x14ac:dyDescent="0.3">
      <c r="C3138" s="680" t="s">
        <v>2377</v>
      </c>
      <c r="D3138" s="143" t="s">
        <v>571</v>
      </c>
      <c r="E3138" s="699" t="s">
        <v>125</v>
      </c>
      <c r="F3138" s="705">
        <v>1</v>
      </c>
      <c r="G3138" s="619">
        <v>25.9</v>
      </c>
      <c r="H3138" s="715">
        <v>1.07</v>
      </c>
      <c r="I3138" s="679"/>
      <c r="J3138" s="458">
        <f t="shared" si="54"/>
        <v>27.713000000000001</v>
      </c>
      <c r="K3138" s="107"/>
      <c r="L3138" s="11"/>
    </row>
    <row r="3139" spans="3:12" x14ac:dyDescent="0.3">
      <c r="C3139" s="680" t="s">
        <v>1503</v>
      </c>
      <c r="D3139" s="143" t="s">
        <v>142</v>
      </c>
      <c r="E3139" s="699" t="s">
        <v>121</v>
      </c>
      <c r="F3139" s="705">
        <v>1</v>
      </c>
      <c r="G3139" s="619">
        <v>8.6</v>
      </c>
      <c r="H3139" s="715">
        <v>1.07</v>
      </c>
      <c r="I3139" s="679"/>
      <c r="J3139" s="458">
        <f t="shared" si="54"/>
        <v>9.202</v>
      </c>
      <c r="K3139" s="107"/>
      <c r="L3139" s="11"/>
    </row>
    <row r="3140" spans="3:12" x14ac:dyDescent="0.3">
      <c r="C3140" s="680" t="s">
        <v>1504</v>
      </c>
      <c r="D3140" s="143" t="s">
        <v>141</v>
      </c>
      <c r="E3140" s="699" t="s">
        <v>121</v>
      </c>
      <c r="F3140" s="705">
        <v>1</v>
      </c>
      <c r="G3140" s="619">
        <v>9.6</v>
      </c>
      <c r="H3140" s="715">
        <v>0.56999999999999995</v>
      </c>
      <c r="I3140" s="679"/>
      <c r="J3140" s="458">
        <f t="shared" si="54"/>
        <v>5.4719999999999995</v>
      </c>
      <c r="K3140" s="107"/>
      <c r="L3140" s="11"/>
    </row>
    <row r="3141" spans="3:12" x14ac:dyDescent="0.3">
      <c r="C3141" s="728"/>
      <c r="D3141" s="728"/>
      <c r="E3141" s="728"/>
      <c r="F3141" s="728"/>
      <c r="G3141" s="728"/>
      <c r="H3141" s="728"/>
      <c r="I3141" s="728"/>
      <c r="J3141" s="458"/>
      <c r="K3141" s="728"/>
      <c r="L3141" s="728"/>
    </row>
    <row r="3142" spans="3:12" x14ac:dyDescent="0.3">
      <c r="C3142" s="680"/>
      <c r="D3142" s="690" t="s">
        <v>1511</v>
      </c>
      <c r="E3142" s="699"/>
      <c r="F3142" s="705"/>
      <c r="G3142" s="619"/>
      <c r="H3142" s="715"/>
      <c r="I3142" s="679"/>
      <c r="J3142" s="458"/>
      <c r="K3142" s="107"/>
      <c r="L3142" s="11"/>
    </row>
    <row r="3143" spans="3:12" x14ac:dyDescent="0.3">
      <c r="C3143" s="677" t="s">
        <v>1524</v>
      </c>
      <c r="D3143" s="143" t="s">
        <v>581</v>
      </c>
      <c r="E3143" s="699" t="s">
        <v>125</v>
      </c>
      <c r="F3143" s="705">
        <v>1</v>
      </c>
      <c r="G3143" s="619">
        <v>13.9</v>
      </c>
      <c r="H3143" s="715">
        <v>0.56999999999999995</v>
      </c>
      <c r="I3143" s="679"/>
      <c r="J3143" s="458">
        <f t="shared" si="54"/>
        <v>7.9229999999999992</v>
      </c>
      <c r="K3143" s="107"/>
      <c r="L3143" s="11"/>
    </row>
    <row r="3144" spans="3:12" x14ac:dyDescent="0.3">
      <c r="C3144" s="677" t="s">
        <v>1530</v>
      </c>
      <c r="D3144" s="143" t="s">
        <v>2379</v>
      </c>
      <c r="E3144" s="699" t="s">
        <v>121</v>
      </c>
      <c r="F3144" s="705">
        <v>1</v>
      </c>
      <c r="G3144" s="619">
        <v>10.199999999999999</v>
      </c>
      <c r="H3144" s="715">
        <v>1.07</v>
      </c>
      <c r="I3144" s="679"/>
      <c r="J3144" s="458">
        <f t="shared" si="54"/>
        <v>10.914</v>
      </c>
      <c r="K3144" s="107"/>
      <c r="L3144" s="11"/>
    </row>
    <row r="3145" spans="3:12" x14ac:dyDescent="0.3">
      <c r="C3145" s="677" t="s">
        <v>1533</v>
      </c>
      <c r="D3145" s="143" t="s">
        <v>2501</v>
      </c>
      <c r="E3145" s="699" t="s">
        <v>791</v>
      </c>
      <c r="F3145" s="705">
        <v>1</v>
      </c>
      <c r="G3145" s="619">
        <v>21.4</v>
      </c>
      <c r="H3145" s="715">
        <v>1.07</v>
      </c>
      <c r="I3145" s="679"/>
      <c r="J3145" s="458">
        <f t="shared" si="54"/>
        <v>22.898</v>
      </c>
      <c r="K3145" s="107"/>
      <c r="L3145" s="11"/>
    </row>
    <row r="3146" spans="3:12" x14ac:dyDescent="0.3">
      <c r="C3146" s="677" t="s">
        <v>1514</v>
      </c>
      <c r="D3146" s="143" t="s">
        <v>2505</v>
      </c>
      <c r="E3146" s="699" t="s">
        <v>127</v>
      </c>
      <c r="F3146" s="705">
        <v>1</v>
      </c>
      <c r="G3146" s="619">
        <v>10.199999999999999</v>
      </c>
      <c r="H3146" s="715">
        <v>1.07</v>
      </c>
      <c r="I3146" s="679"/>
      <c r="J3146" s="458">
        <f t="shared" si="54"/>
        <v>10.914</v>
      </c>
      <c r="K3146" s="107"/>
      <c r="L3146" s="11"/>
    </row>
    <row r="3147" spans="3:12" x14ac:dyDescent="0.3">
      <c r="C3147" s="677" t="s">
        <v>2506</v>
      </c>
      <c r="D3147" s="143" t="s">
        <v>2507</v>
      </c>
      <c r="E3147" s="699" t="s">
        <v>791</v>
      </c>
      <c r="F3147" s="705">
        <v>1</v>
      </c>
      <c r="G3147" s="619">
        <v>51.05</v>
      </c>
      <c r="H3147" s="715">
        <v>0.56999999999999995</v>
      </c>
      <c r="I3147" s="679"/>
      <c r="J3147" s="458">
        <f t="shared" si="54"/>
        <v>29.098499999999994</v>
      </c>
      <c r="K3147" s="107"/>
      <c r="L3147" s="11"/>
    </row>
    <row r="3148" spans="3:12" x14ac:dyDescent="0.3">
      <c r="C3148" s="677" t="s">
        <v>1549</v>
      </c>
      <c r="D3148" s="143" t="s">
        <v>2380</v>
      </c>
      <c r="E3148" s="66" t="s">
        <v>121</v>
      </c>
      <c r="F3148" s="705">
        <v>1</v>
      </c>
      <c r="G3148" s="619">
        <v>11.8</v>
      </c>
      <c r="H3148" s="679">
        <v>1.07</v>
      </c>
      <c r="I3148" s="679"/>
      <c r="J3148" s="458">
        <f t="shared" si="54"/>
        <v>12.626000000000001</v>
      </c>
      <c r="K3148" s="107"/>
      <c r="L3148" s="11"/>
    </row>
    <row r="3149" spans="3:12" ht="24" x14ac:dyDescent="0.3">
      <c r="C3149" s="677" t="s">
        <v>2508</v>
      </c>
      <c r="D3149" s="143" t="s">
        <v>2509</v>
      </c>
      <c r="E3149" s="66" t="s">
        <v>791</v>
      </c>
      <c r="F3149" s="705">
        <v>1</v>
      </c>
      <c r="G3149" s="619">
        <v>44.7</v>
      </c>
      <c r="H3149" s="679">
        <v>1.07</v>
      </c>
      <c r="I3149" s="679"/>
      <c r="J3149" s="458">
        <f t="shared" si="54"/>
        <v>47.829000000000008</v>
      </c>
      <c r="K3149" s="107"/>
      <c r="L3149" s="11"/>
    </row>
    <row r="3150" spans="3:12" x14ac:dyDescent="0.3">
      <c r="C3150" s="677" t="s">
        <v>1560</v>
      </c>
      <c r="D3150" s="143" t="s">
        <v>138</v>
      </c>
      <c r="E3150" s="66" t="s">
        <v>791</v>
      </c>
      <c r="F3150" s="705">
        <v>1</v>
      </c>
      <c r="G3150" s="619">
        <v>18.100000000000001</v>
      </c>
      <c r="H3150" s="679">
        <v>0.56999999999999995</v>
      </c>
      <c r="I3150" s="679"/>
      <c r="J3150" s="458">
        <f t="shared" si="54"/>
        <v>10.317</v>
      </c>
      <c r="K3150" s="107"/>
      <c r="L3150" s="11"/>
    </row>
    <row r="3151" spans="3:12" x14ac:dyDescent="0.3">
      <c r="C3151" s="677" t="s">
        <v>1561</v>
      </c>
      <c r="D3151" s="143" t="s">
        <v>2382</v>
      </c>
      <c r="E3151" s="66" t="s">
        <v>125</v>
      </c>
      <c r="F3151" s="705">
        <v>1</v>
      </c>
      <c r="G3151" s="619">
        <v>14.4</v>
      </c>
      <c r="H3151" s="679">
        <v>0.56999999999999995</v>
      </c>
      <c r="I3151" s="679"/>
      <c r="J3151" s="458">
        <f t="shared" si="54"/>
        <v>8.2080000000000002</v>
      </c>
      <c r="K3151" s="107"/>
      <c r="L3151" s="11"/>
    </row>
    <row r="3152" spans="3:12" x14ac:dyDescent="0.3">
      <c r="C3152" s="725" t="s">
        <v>1551</v>
      </c>
      <c r="D3152" s="117" t="s">
        <v>762</v>
      </c>
      <c r="E3152" s="699" t="s">
        <v>121</v>
      </c>
      <c r="F3152" s="705">
        <v>1</v>
      </c>
      <c r="G3152" s="619">
        <v>14.5</v>
      </c>
      <c r="H3152" s="715">
        <v>1.07</v>
      </c>
      <c r="I3152" s="679"/>
      <c r="J3152" s="458">
        <f t="shared" si="54"/>
        <v>15.515000000000001</v>
      </c>
      <c r="K3152" s="107"/>
      <c r="L3152" s="11"/>
    </row>
    <row r="3153" spans="3:12" x14ac:dyDescent="0.3">
      <c r="C3153" s="680" t="s">
        <v>1552</v>
      </c>
      <c r="D3153" s="143" t="s">
        <v>252</v>
      </c>
      <c r="E3153" s="699" t="s">
        <v>121</v>
      </c>
      <c r="F3153" s="705">
        <v>1</v>
      </c>
      <c r="G3153" s="619">
        <v>6.9</v>
      </c>
      <c r="H3153" s="715">
        <v>1.07</v>
      </c>
      <c r="I3153" s="679"/>
      <c r="J3153" s="458">
        <f t="shared" si="54"/>
        <v>7.3830000000000009</v>
      </c>
      <c r="K3153" s="107"/>
      <c r="L3153" s="11"/>
    </row>
    <row r="3154" spans="3:12" x14ac:dyDescent="0.3">
      <c r="C3154" s="680" t="s">
        <v>1554</v>
      </c>
      <c r="D3154" s="143" t="s">
        <v>762</v>
      </c>
      <c r="E3154" s="699" t="s">
        <v>121</v>
      </c>
      <c r="F3154" s="705">
        <v>1</v>
      </c>
      <c r="G3154" s="619">
        <v>17.2</v>
      </c>
      <c r="H3154" s="715">
        <v>1.07</v>
      </c>
      <c r="I3154" s="679"/>
      <c r="J3154" s="458">
        <f t="shared" si="54"/>
        <v>18.404</v>
      </c>
      <c r="K3154" s="107"/>
      <c r="L3154" s="11"/>
    </row>
    <row r="3155" spans="3:12" x14ac:dyDescent="0.3">
      <c r="C3155" s="725" t="s">
        <v>1516</v>
      </c>
      <c r="D3155" s="117" t="s">
        <v>1568</v>
      </c>
      <c r="E3155" s="66" t="s">
        <v>128</v>
      </c>
      <c r="F3155" s="705">
        <v>1</v>
      </c>
      <c r="G3155" s="619">
        <v>19.100000000000001</v>
      </c>
      <c r="H3155" s="715">
        <v>1.07</v>
      </c>
      <c r="I3155" s="679"/>
      <c r="J3155" s="458">
        <f t="shared" si="54"/>
        <v>20.437000000000001</v>
      </c>
      <c r="K3155" s="107"/>
      <c r="L3155" s="11"/>
    </row>
    <row r="3156" spans="3:12" x14ac:dyDescent="0.3">
      <c r="C3156" s="677" t="s">
        <v>1567</v>
      </c>
      <c r="D3156" s="143" t="s">
        <v>122</v>
      </c>
      <c r="E3156" s="66" t="s">
        <v>120</v>
      </c>
      <c r="F3156" s="705">
        <v>1</v>
      </c>
      <c r="G3156" s="619">
        <v>8</v>
      </c>
      <c r="H3156" s="715">
        <v>1.07</v>
      </c>
      <c r="I3156" s="679"/>
      <c r="J3156" s="458">
        <f t="shared" si="54"/>
        <v>8.56</v>
      </c>
      <c r="K3156" s="107"/>
      <c r="L3156" s="11"/>
    </row>
    <row r="3157" spans="3:12" x14ac:dyDescent="0.3">
      <c r="C3157" s="680" t="s">
        <v>1565</v>
      </c>
      <c r="D3157" s="564" t="s">
        <v>177</v>
      </c>
      <c r="E3157" s="66" t="s">
        <v>786</v>
      </c>
      <c r="F3157" s="705">
        <v>1</v>
      </c>
      <c r="G3157" s="619">
        <v>8.6</v>
      </c>
      <c r="H3157" s="715">
        <v>0.56999999999999995</v>
      </c>
      <c r="I3157" s="679"/>
      <c r="J3157" s="458">
        <f t="shared" si="54"/>
        <v>4.9019999999999992</v>
      </c>
      <c r="K3157" s="107"/>
      <c r="L3157" s="11"/>
    </row>
    <row r="3158" spans="3:12" x14ac:dyDescent="0.3">
      <c r="C3158" s="677" t="s">
        <v>1518</v>
      </c>
      <c r="D3158" s="143" t="s">
        <v>176</v>
      </c>
      <c r="E3158" s="66" t="s">
        <v>128</v>
      </c>
      <c r="F3158" s="705">
        <v>1</v>
      </c>
      <c r="G3158" s="619">
        <v>14.1</v>
      </c>
      <c r="H3158" s="715">
        <v>1.07</v>
      </c>
      <c r="I3158" s="679"/>
      <c r="J3158" s="458">
        <f t="shared" si="54"/>
        <v>15.087</v>
      </c>
      <c r="K3158" s="107"/>
      <c r="L3158" s="11"/>
    </row>
    <row r="3159" spans="3:12" x14ac:dyDescent="0.3">
      <c r="C3159" s="725" t="s">
        <v>1573</v>
      </c>
      <c r="D3159" s="117" t="s">
        <v>795</v>
      </c>
      <c r="E3159" s="66" t="s">
        <v>128</v>
      </c>
      <c r="F3159" s="705">
        <v>1</v>
      </c>
      <c r="G3159" s="619">
        <v>9.3000000000000007</v>
      </c>
      <c r="H3159" s="715">
        <v>1.07</v>
      </c>
      <c r="I3159" s="679"/>
      <c r="J3159" s="458">
        <f t="shared" si="54"/>
        <v>9.9510000000000005</v>
      </c>
      <c r="K3159" s="107"/>
      <c r="L3159" s="11"/>
    </row>
    <row r="3160" spans="3:12" x14ac:dyDescent="0.3">
      <c r="C3160" s="677" t="s">
        <v>1571</v>
      </c>
      <c r="D3160" s="143" t="s">
        <v>2384</v>
      </c>
      <c r="E3160" s="66" t="s">
        <v>128</v>
      </c>
      <c r="F3160" s="705">
        <v>1</v>
      </c>
      <c r="G3160" s="619">
        <v>14.3</v>
      </c>
      <c r="H3160" s="715">
        <v>1.07</v>
      </c>
      <c r="I3160" s="679"/>
      <c r="J3160" s="458">
        <f t="shared" si="54"/>
        <v>15.301000000000002</v>
      </c>
      <c r="K3160" s="107"/>
      <c r="L3160" s="11"/>
    </row>
    <row r="3161" spans="3:12" x14ac:dyDescent="0.3">
      <c r="C3161" s="677" t="s">
        <v>1570</v>
      </c>
      <c r="D3161" s="143" t="s">
        <v>803</v>
      </c>
      <c r="E3161" s="66" t="s">
        <v>128</v>
      </c>
      <c r="F3161" s="705">
        <v>1</v>
      </c>
      <c r="G3161" s="619">
        <v>17.2</v>
      </c>
      <c r="H3161" s="715">
        <v>1.07</v>
      </c>
      <c r="I3161" s="679"/>
      <c r="J3161" s="458">
        <f t="shared" si="54"/>
        <v>18.404</v>
      </c>
      <c r="K3161" s="107"/>
      <c r="L3161" s="11"/>
    </row>
    <row r="3162" spans="3:12" x14ac:dyDescent="0.3">
      <c r="C3162" s="725" t="s">
        <v>1538</v>
      </c>
      <c r="D3162" s="143" t="s">
        <v>773</v>
      </c>
      <c r="E3162" s="66" t="s">
        <v>792</v>
      </c>
      <c r="F3162" s="705">
        <v>1</v>
      </c>
      <c r="G3162" s="619">
        <v>34.75</v>
      </c>
      <c r="H3162" s="715">
        <v>0.56999999999999995</v>
      </c>
      <c r="I3162" s="679"/>
      <c r="J3162" s="458">
        <f t="shared" si="54"/>
        <v>19.807499999999997</v>
      </c>
      <c r="K3162" s="107"/>
      <c r="L3162" s="11"/>
    </row>
    <row r="3163" spans="3:12" x14ac:dyDescent="0.3">
      <c r="C3163" s="677" t="s">
        <v>2290</v>
      </c>
      <c r="D3163" s="143" t="s">
        <v>2387</v>
      </c>
      <c r="E3163" s="66" t="s">
        <v>792</v>
      </c>
      <c r="F3163" s="705">
        <v>1</v>
      </c>
      <c r="G3163" s="619">
        <v>14.8</v>
      </c>
      <c r="H3163" s="715">
        <v>1.07</v>
      </c>
      <c r="I3163" s="679"/>
      <c r="J3163" s="458">
        <f t="shared" si="54"/>
        <v>15.836000000000002</v>
      </c>
      <c r="K3163" s="107"/>
      <c r="L3163" s="11"/>
    </row>
    <row r="3164" spans="3:12" x14ac:dyDescent="0.3">
      <c r="C3164" s="677" t="s">
        <v>1547</v>
      </c>
      <c r="D3164" s="143" t="s">
        <v>156</v>
      </c>
      <c r="E3164" s="66" t="s">
        <v>121</v>
      </c>
      <c r="F3164" s="705">
        <v>1</v>
      </c>
      <c r="G3164" s="619">
        <v>10.8</v>
      </c>
      <c r="H3164" s="715">
        <v>1.07</v>
      </c>
      <c r="I3164" s="679"/>
      <c r="J3164" s="458">
        <f t="shared" si="54"/>
        <v>11.556000000000001</v>
      </c>
      <c r="K3164" s="107"/>
      <c r="L3164" s="11"/>
    </row>
    <row r="3165" spans="3:12" x14ac:dyDescent="0.3">
      <c r="C3165" s="677" t="s">
        <v>1548</v>
      </c>
      <c r="D3165" s="143" t="s">
        <v>2204</v>
      </c>
      <c r="E3165" s="66" t="s">
        <v>121</v>
      </c>
      <c r="F3165" s="705">
        <v>1</v>
      </c>
      <c r="G3165" s="619">
        <v>11.5</v>
      </c>
      <c r="H3165" s="715">
        <v>1.07</v>
      </c>
      <c r="I3165" s="679"/>
      <c r="J3165" s="458">
        <f t="shared" si="54"/>
        <v>12.305000000000001</v>
      </c>
      <c r="K3165" s="107"/>
      <c r="L3165" s="11"/>
    </row>
    <row r="3166" spans="3:12" x14ac:dyDescent="0.3">
      <c r="C3166" s="677" t="s">
        <v>1578</v>
      </c>
      <c r="D3166" s="143" t="s">
        <v>2389</v>
      </c>
      <c r="E3166" s="66" t="s">
        <v>792</v>
      </c>
      <c r="F3166" s="705">
        <v>1</v>
      </c>
      <c r="G3166" s="619">
        <v>19.7</v>
      </c>
      <c r="H3166" s="715">
        <v>1.07</v>
      </c>
      <c r="I3166" s="679"/>
      <c r="J3166" s="458">
        <f t="shared" si="54"/>
        <v>21.079000000000001</v>
      </c>
      <c r="K3166" s="107"/>
      <c r="L3166" s="11"/>
    </row>
    <row r="3167" spans="3:12" x14ac:dyDescent="0.3">
      <c r="C3167" s="677" t="s">
        <v>2291</v>
      </c>
      <c r="D3167" s="143" t="s">
        <v>774</v>
      </c>
      <c r="E3167" s="66" t="s">
        <v>125</v>
      </c>
      <c r="F3167" s="705">
        <v>1</v>
      </c>
      <c r="G3167" s="619">
        <v>10.8</v>
      </c>
      <c r="H3167" s="715">
        <v>1.07</v>
      </c>
      <c r="I3167" s="679"/>
      <c r="J3167" s="458">
        <f t="shared" si="54"/>
        <v>11.556000000000001</v>
      </c>
      <c r="K3167" s="107"/>
      <c r="L3167" s="11"/>
    </row>
    <row r="3168" spans="3:12" x14ac:dyDescent="0.3">
      <c r="C3168" s="725" t="s">
        <v>1540</v>
      </c>
      <c r="D3168" s="143" t="s">
        <v>155</v>
      </c>
      <c r="E3168" s="66" t="s">
        <v>128</v>
      </c>
      <c r="F3168" s="705">
        <v>1</v>
      </c>
      <c r="G3168" s="619">
        <v>14</v>
      </c>
      <c r="H3168" s="715">
        <v>1.07</v>
      </c>
      <c r="I3168" s="679"/>
      <c r="J3168" s="458">
        <f t="shared" si="54"/>
        <v>14.98</v>
      </c>
      <c r="K3168" s="107"/>
      <c r="L3168" s="11"/>
    </row>
    <row r="3169" spans="3:12" x14ac:dyDescent="0.3">
      <c r="C3169" s="677" t="s">
        <v>1542</v>
      </c>
      <c r="D3169" s="117" t="s">
        <v>2391</v>
      </c>
      <c r="E3169" s="699" t="s">
        <v>121</v>
      </c>
      <c r="F3169" s="705">
        <v>1</v>
      </c>
      <c r="G3169" s="619">
        <v>25.5</v>
      </c>
      <c r="H3169" s="715">
        <v>0.56999999999999995</v>
      </c>
      <c r="I3169" s="679"/>
      <c r="J3169" s="458">
        <f t="shared" si="54"/>
        <v>14.534999999999998</v>
      </c>
      <c r="K3169" s="107"/>
      <c r="L3169" s="11"/>
    </row>
    <row r="3170" spans="3:12" x14ac:dyDescent="0.3">
      <c r="C3170" s="677" t="s">
        <v>1545</v>
      </c>
      <c r="D3170" s="117" t="s">
        <v>2392</v>
      </c>
      <c r="E3170" s="699" t="s">
        <v>121</v>
      </c>
      <c r="F3170" s="705">
        <v>1</v>
      </c>
      <c r="G3170" s="619">
        <v>12.6</v>
      </c>
      <c r="H3170" s="715">
        <v>1.07</v>
      </c>
      <c r="I3170" s="679"/>
      <c r="J3170" s="458">
        <f t="shared" si="54"/>
        <v>13.482000000000001</v>
      </c>
      <c r="K3170" s="107"/>
      <c r="L3170" s="11"/>
    </row>
    <row r="3171" spans="3:12" x14ac:dyDescent="0.3">
      <c r="C3171" s="725" t="s">
        <v>2394</v>
      </c>
      <c r="D3171" s="117" t="s">
        <v>2395</v>
      </c>
      <c r="E3171" s="66" t="s">
        <v>120</v>
      </c>
      <c r="F3171" s="705">
        <v>1</v>
      </c>
      <c r="G3171" s="619">
        <v>15.6</v>
      </c>
      <c r="H3171" s="715">
        <v>1.07</v>
      </c>
      <c r="I3171" s="679"/>
      <c r="J3171" s="458">
        <f t="shared" si="54"/>
        <v>16.692</v>
      </c>
      <c r="K3171" s="107"/>
      <c r="L3171" s="11"/>
    </row>
    <row r="3172" spans="3:12" x14ac:dyDescent="0.3">
      <c r="C3172" s="680" t="s">
        <v>1579</v>
      </c>
      <c r="D3172" s="143" t="s">
        <v>2204</v>
      </c>
      <c r="E3172" s="699" t="s">
        <v>121</v>
      </c>
      <c r="F3172" s="705">
        <v>1</v>
      </c>
      <c r="G3172" s="619">
        <v>11.4</v>
      </c>
      <c r="H3172" s="715">
        <v>0.56999999999999995</v>
      </c>
      <c r="I3172" s="679"/>
      <c r="J3172" s="458">
        <f t="shared" si="54"/>
        <v>6.4979999999999993</v>
      </c>
      <c r="K3172" s="107"/>
      <c r="L3172" s="11"/>
    </row>
    <row r="3173" spans="3:12" x14ac:dyDescent="0.3">
      <c r="C3173" s="677" t="s">
        <v>1580</v>
      </c>
      <c r="D3173" s="117" t="s">
        <v>177</v>
      </c>
      <c r="E3173" s="699" t="s">
        <v>786</v>
      </c>
      <c r="F3173" s="705">
        <v>1</v>
      </c>
      <c r="G3173" s="619">
        <v>7.6</v>
      </c>
      <c r="H3173" s="715">
        <v>1.07</v>
      </c>
      <c r="I3173" s="679"/>
      <c r="J3173" s="458">
        <f t="shared" si="54"/>
        <v>8.1319999999999997</v>
      </c>
      <c r="K3173" s="107"/>
      <c r="L3173" s="11"/>
    </row>
    <row r="3174" spans="3:12" x14ac:dyDescent="0.3">
      <c r="C3174" s="677" t="s">
        <v>1581</v>
      </c>
      <c r="D3174" s="117" t="s">
        <v>138</v>
      </c>
      <c r="E3174" s="699" t="s">
        <v>125</v>
      </c>
      <c r="F3174" s="705">
        <v>1</v>
      </c>
      <c r="G3174" s="619">
        <v>38.200000000000003</v>
      </c>
      <c r="H3174" s="715">
        <v>0.56999999999999995</v>
      </c>
      <c r="I3174" s="679"/>
      <c r="J3174" s="458">
        <f t="shared" si="54"/>
        <v>21.774000000000001</v>
      </c>
      <c r="K3174" s="107"/>
      <c r="L3174" s="11"/>
    </row>
    <row r="3175" spans="3:12" x14ac:dyDescent="0.3">
      <c r="C3175" s="680" t="s">
        <v>1507</v>
      </c>
      <c r="D3175" s="564" t="s">
        <v>571</v>
      </c>
      <c r="E3175" s="699" t="s">
        <v>125</v>
      </c>
      <c r="F3175" s="705">
        <v>1</v>
      </c>
      <c r="G3175" s="619">
        <v>94.1</v>
      </c>
      <c r="H3175" s="715">
        <v>1.07</v>
      </c>
      <c r="I3175" s="679"/>
      <c r="J3175" s="458">
        <f t="shared" si="54"/>
        <v>100.687</v>
      </c>
      <c r="K3175" s="107"/>
      <c r="L3175" s="11"/>
    </row>
    <row r="3176" spans="3:12" x14ac:dyDescent="0.3">
      <c r="C3176" s="677" t="s">
        <v>1686</v>
      </c>
      <c r="D3176" s="143" t="s">
        <v>571</v>
      </c>
      <c r="E3176" s="699" t="s">
        <v>125</v>
      </c>
      <c r="F3176" s="705">
        <v>1</v>
      </c>
      <c r="G3176" s="619">
        <v>80.599999999999994</v>
      </c>
      <c r="H3176" s="715">
        <v>0.56999999999999995</v>
      </c>
      <c r="I3176" s="679"/>
      <c r="J3176" s="458">
        <f t="shared" si="54"/>
        <v>45.941999999999993</v>
      </c>
      <c r="K3176" s="107"/>
      <c r="L3176" s="11"/>
    </row>
    <row r="3177" spans="3:12" x14ac:dyDescent="0.3">
      <c r="C3177" s="728"/>
      <c r="D3177" s="728"/>
      <c r="E3177" s="728"/>
      <c r="F3177" s="728"/>
      <c r="G3177" s="728"/>
      <c r="H3177" s="728"/>
      <c r="I3177" s="728"/>
      <c r="J3177" s="458"/>
      <c r="K3177" s="728"/>
      <c r="L3177" s="728"/>
    </row>
    <row r="3178" spans="3:12" x14ac:dyDescent="0.3">
      <c r="C3178" s="680"/>
      <c r="D3178" s="690" t="s">
        <v>1585</v>
      </c>
      <c r="E3178" s="701"/>
      <c r="F3178" s="705"/>
      <c r="G3178" s="619"/>
      <c r="H3178" s="715"/>
      <c r="I3178" s="679"/>
      <c r="J3178" s="458"/>
      <c r="K3178" s="107"/>
      <c r="L3178" s="11"/>
    </row>
    <row r="3179" spans="3:12" x14ac:dyDescent="0.3">
      <c r="C3179" s="725" t="s">
        <v>1687</v>
      </c>
      <c r="D3179" s="117" t="s">
        <v>571</v>
      </c>
      <c r="E3179" s="699" t="s">
        <v>125</v>
      </c>
      <c r="F3179" s="705">
        <v>1</v>
      </c>
      <c r="G3179" s="619">
        <v>82.35</v>
      </c>
      <c r="H3179" s="715">
        <v>1.07</v>
      </c>
      <c r="I3179" s="679"/>
      <c r="J3179" s="458">
        <f t="shared" si="54"/>
        <v>88.114499999999992</v>
      </c>
      <c r="K3179" s="107"/>
      <c r="L3179" s="11"/>
    </row>
    <row r="3180" spans="3:12" x14ac:dyDescent="0.3">
      <c r="C3180" s="728"/>
      <c r="D3180" s="728"/>
      <c r="E3180" s="728"/>
      <c r="F3180" s="728"/>
      <c r="G3180" s="728"/>
      <c r="H3180" s="728"/>
      <c r="I3180" s="728"/>
      <c r="J3180" s="458"/>
      <c r="K3180" s="728"/>
      <c r="L3180" s="728"/>
    </row>
    <row r="3181" spans="3:12" x14ac:dyDescent="0.3">
      <c r="C3181" s="680"/>
      <c r="D3181" s="690" t="s">
        <v>1639</v>
      </c>
      <c r="E3181" s="701"/>
      <c r="F3181" s="705"/>
      <c r="G3181" s="619"/>
      <c r="H3181" s="715"/>
      <c r="I3181" s="679"/>
      <c r="J3181" s="458"/>
      <c r="K3181" s="107"/>
      <c r="L3181" s="11"/>
    </row>
    <row r="3182" spans="3:12" x14ac:dyDescent="0.3">
      <c r="C3182" s="725" t="s">
        <v>1591</v>
      </c>
      <c r="D3182" s="117" t="s">
        <v>369</v>
      </c>
      <c r="E3182" s="699" t="s">
        <v>128</v>
      </c>
      <c r="F3182" s="705">
        <v>1</v>
      </c>
      <c r="G3182" s="619">
        <v>12.1</v>
      </c>
      <c r="H3182" s="715">
        <v>0.56999999999999995</v>
      </c>
      <c r="I3182" s="679"/>
      <c r="J3182" s="458">
        <f t="shared" si="54"/>
        <v>6.8969999999999994</v>
      </c>
      <c r="K3182" s="107"/>
      <c r="L3182" s="11"/>
    </row>
    <row r="3183" spans="3:12" x14ac:dyDescent="0.3">
      <c r="C3183" s="725" t="s">
        <v>1490</v>
      </c>
      <c r="D3183" s="117" t="s">
        <v>177</v>
      </c>
      <c r="E3183" s="699" t="s">
        <v>786</v>
      </c>
      <c r="F3183" s="705">
        <v>1</v>
      </c>
      <c r="G3183" s="619">
        <v>8.5500000000000007</v>
      </c>
      <c r="H3183" s="715">
        <v>1.07</v>
      </c>
      <c r="I3183" s="679"/>
      <c r="J3183" s="458">
        <f t="shared" si="54"/>
        <v>9.1485000000000021</v>
      </c>
      <c r="K3183" s="107"/>
      <c r="L3183" s="11"/>
    </row>
    <row r="3184" spans="3:12" x14ac:dyDescent="0.3">
      <c r="C3184" s="725" t="s">
        <v>1485</v>
      </c>
      <c r="D3184" s="117" t="s">
        <v>275</v>
      </c>
      <c r="E3184" s="699" t="s">
        <v>128</v>
      </c>
      <c r="F3184" s="705">
        <v>1</v>
      </c>
      <c r="G3184" s="619">
        <v>21.2</v>
      </c>
      <c r="H3184" s="715">
        <v>1.07</v>
      </c>
      <c r="I3184" s="679"/>
      <c r="J3184" s="458">
        <f t="shared" si="54"/>
        <v>22.684000000000001</v>
      </c>
      <c r="K3184" s="107"/>
      <c r="L3184" s="11"/>
    </row>
    <row r="3185" spans="3:12" x14ac:dyDescent="0.3">
      <c r="C3185" s="680" t="s">
        <v>2027</v>
      </c>
      <c r="D3185" s="143" t="s">
        <v>370</v>
      </c>
      <c r="E3185" s="699" t="s">
        <v>128</v>
      </c>
      <c r="F3185" s="705">
        <v>1</v>
      </c>
      <c r="G3185" s="619">
        <v>5.0999999999999996</v>
      </c>
      <c r="H3185" s="715">
        <v>1.07</v>
      </c>
      <c r="I3185" s="679"/>
      <c r="J3185" s="458">
        <f t="shared" si="54"/>
        <v>5.4569999999999999</v>
      </c>
      <c r="K3185" s="107"/>
      <c r="L3185" s="11"/>
    </row>
    <row r="3186" spans="3:12" x14ac:dyDescent="0.3">
      <c r="C3186" s="680" t="s">
        <v>1506</v>
      </c>
      <c r="D3186" s="143" t="s">
        <v>826</v>
      </c>
      <c r="E3186" s="699" t="s">
        <v>788</v>
      </c>
      <c r="F3186" s="705">
        <v>1</v>
      </c>
      <c r="G3186" s="619">
        <v>15.7</v>
      </c>
      <c r="H3186" s="715">
        <v>0.56999999999999995</v>
      </c>
      <c r="I3186" s="679"/>
      <c r="J3186" s="458">
        <f t="shared" si="54"/>
        <v>8.9489999999999981</v>
      </c>
      <c r="K3186" s="107"/>
      <c r="L3186" s="11"/>
    </row>
    <row r="3187" spans="3:12" x14ac:dyDescent="0.3">
      <c r="C3187" s="680" t="s">
        <v>2205</v>
      </c>
      <c r="D3187" s="564" t="s">
        <v>827</v>
      </c>
      <c r="E3187" s="699" t="s">
        <v>788</v>
      </c>
      <c r="F3187" s="705">
        <v>1</v>
      </c>
      <c r="G3187" s="619">
        <v>16.7</v>
      </c>
      <c r="H3187" s="715">
        <v>1.07</v>
      </c>
      <c r="I3187" s="679"/>
      <c r="J3187" s="458">
        <f t="shared" si="54"/>
        <v>17.869</v>
      </c>
      <c r="K3187" s="107"/>
      <c r="L3187" s="11"/>
    </row>
    <row r="3188" spans="3:12" x14ac:dyDescent="0.3">
      <c r="C3188" s="680" t="s">
        <v>1612</v>
      </c>
      <c r="D3188" s="143" t="s">
        <v>138</v>
      </c>
      <c r="E3188" s="699" t="s">
        <v>128</v>
      </c>
      <c r="F3188" s="705">
        <v>1</v>
      </c>
      <c r="G3188" s="619">
        <v>45.9</v>
      </c>
      <c r="H3188" s="715">
        <v>1.07</v>
      </c>
      <c r="I3188" s="679"/>
      <c r="J3188" s="458">
        <f t="shared" si="54"/>
        <v>49.113</v>
      </c>
      <c r="K3188" s="107"/>
      <c r="L3188" s="11"/>
    </row>
    <row r="3189" spans="3:12" x14ac:dyDescent="0.3">
      <c r="C3189" s="680" t="s">
        <v>2029</v>
      </c>
      <c r="D3189" s="143" t="s">
        <v>368</v>
      </c>
      <c r="E3189" s="699" t="s">
        <v>128</v>
      </c>
      <c r="F3189" s="705">
        <v>1</v>
      </c>
      <c r="G3189" s="619">
        <v>5.15</v>
      </c>
      <c r="H3189" s="715">
        <v>1.07</v>
      </c>
      <c r="I3189" s="679"/>
      <c r="J3189" s="458">
        <f t="shared" si="54"/>
        <v>5.5105000000000004</v>
      </c>
      <c r="K3189" s="107"/>
      <c r="L3189" s="11"/>
    </row>
    <row r="3190" spans="3:12" x14ac:dyDescent="0.3">
      <c r="C3190" s="680" t="s">
        <v>2030</v>
      </c>
      <c r="D3190" s="143" t="s">
        <v>2398</v>
      </c>
      <c r="E3190" s="699" t="s">
        <v>128</v>
      </c>
      <c r="F3190" s="705">
        <v>1</v>
      </c>
      <c r="G3190" s="619">
        <v>4.2</v>
      </c>
      <c r="H3190" s="715">
        <v>1.07</v>
      </c>
      <c r="I3190" s="679"/>
      <c r="J3190" s="458">
        <f t="shared" si="54"/>
        <v>4.4940000000000007</v>
      </c>
      <c r="K3190" s="107"/>
      <c r="L3190" s="11"/>
    </row>
    <row r="3191" spans="3:12" x14ac:dyDescent="0.3">
      <c r="C3191" s="680" t="s">
        <v>2032</v>
      </c>
      <c r="D3191" s="143" t="s">
        <v>2399</v>
      </c>
      <c r="E3191" s="699" t="s">
        <v>128</v>
      </c>
      <c r="F3191" s="705">
        <v>1</v>
      </c>
      <c r="G3191" s="619">
        <v>4.2</v>
      </c>
      <c r="H3191" s="715">
        <v>1.07</v>
      </c>
      <c r="I3191" s="679"/>
      <c r="J3191" s="458">
        <f t="shared" si="54"/>
        <v>4.4940000000000007</v>
      </c>
      <c r="K3191" s="107"/>
      <c r="L3191" s="11"/>
    </row>
    <row r="3192" spans="3:12" x14ac:dyDescent="0.3">
      <c r="C3192" s="680" t="s">
        <v>2036</v>
      </c>
      <c r="D3192" s="143" t="s">
        <v>159</v>
      </c>
      <c r="E3192" s="699" t="s">
        <v>128</v>
      </c>
      <c r="F3192" s="705">
        <v>1</v>
      </c>
      <c r="G3192" s="619">
        <v>2.6</v>
      </c>
      <c r="H3192" s="715">
        <v>1.07</v>
      </c>
      <c r="I3192" s="679"/>
      <c r="J3192" s="458">
        <f t="shared" si="54"/>
        <v>2.7820000000000005</v>
      </c>
      <c r="K3192" s="107"/>
      <c r="L3192" s="11"/>
    </row>
    <row r="3193" spans="3:12" x14ac:dyDescent="0.3">
      <c r="C3193" s="680" t="s">
        <v>1592</v>
      </c>
      <c r="D3193" s="143" t="s">
        <v>2400</v>
      </c>
      <c r="E3193" s="699" t="s">
        <v>128</v>
      </c>
      <c r="F3193" s="705">
        <v>1</v>
      </c>
      <c r="G3193" s="619">
        <v>10.11</v>
      </c>
      <c r="H3193" s="715">
        <v>1.07</v>
      </c>
      <c r="I3193" s="679"/>
      <c r="J3193" s="458">
        <f t="shared" si="54"/>
        <v>10.8177</v>
      </c>
      <c r="K3193" s="107"/>
      <c r="L3193" s="11"/>
    </row>
    <row r="3194" spans="3:12" x14ac:dyDescent="0.3">
      <c r="C3194" s="680" t="s">
        <v>1597</v>
      </c>
      <c r="D3194" s="143" t="s">
        <v>2401</v>
      </c>
      <c r="E3194" s="699" t="s">
        <v>782</v>
      </c>
      <c r="F3194" s="705">
        <v>1</v>
      </c>
      <c r="G3194" s="619">
        <v>8.6999999999999993</v>
      </c>
      <c r="H3194" s="715">
        <v>0.56999999999999995</v>
      </c>
      <c r="I3194" s="679"/>
      <c r="J3194" s="458">
        <f t="shared" si="54"/>
        <v>4.9589999999999987</v>
      </c>
      <c r="K3194" s="107"/>
      <c r="L3194" s="11"/>
    </row>
    <row r="3195" spans="3:12" x14ac:dyDescent="0.3">
      <c r="C3195" s="680" t="s">
        <v>1599</v>
      </c>
      <c r="D3195" s="564" t="s">
        <v>122</v>
      </c>
      <c r="E3195" s="699" t="s">
        <v>120</v>
      </c>
      <c r="F3195" s="705">
        <v>1</v>
      </c>
      <c r="G3195" s="619">
        <v>8.1</v>
      </c>
      <c r="H3195" s="715">
        <v>1.07</v>
      </c>
      <c r="I3195" s="679"/>
      <c r="J3195" s="458">
        <f t="shared" si="54"/>
        <v>8.6669999999999998</v>
      </c>
      <c r="K3195" s="107"/>
      <c r="L3195" s="11"/>
    </row>
    <row r="3196" spans="3:12" x14ac:dyDescent="0.3">
      <c r="C3196" s="725" t="s">
        <v>1600</v>
      </c>
      <c r="D3196" s="117" t="s">
        <v>122</v>
      </c>
      <c r="E3196" s="699" t="s">
        <v>120</v>
      </c>
      <c r="F3196" s="705">
        <v>1</v>
      </c>
      <c r="G3196" s="619">
        <v>6</v>
      </c>
      <c r="H3196" s="715">
        <v>1.07</v>
      </c>
      <c r="I3196" s="679"/>
      <c r="J3196" s="458">
        <f t="shared" si="54"/>
        <v>6.42</v>
      </c>
      <c r="K3196" s="107"/>
      <c r="L3196" s="11"/>
    </row>
    <row r="3197" spans="3:12" x14ac:dyDescent="0.3">
      <c r="C3197" s="725" t="s">
        <v>1613</v>
      </c>
      <c r="D3197" s="117" t="s">
        <v>2402</v>
      </c>
      <c r="E3197" s="699" t="s">
        <v>125</v>
      </c>
      <c r="F3197" s="705">
        <v>1</v>
      </c>
      <c r="G3197" s="619">
        <v>14.5</v>
      </c>
      <c r="H3197" s="715">
        <v>1.07</v>
      </c>
      <c r="I3197" s="679"/>
      <c r="J3197" s="458">
        <f t="shared" si="54"/>
        <v>15.515000000000001</v>
      </c>
      <c r="K3197" s="107"/>
      <c r="L3197" s="11"/>
    </row>
    <row r="3198" spans="3:12" x14ac:dyDescent="0.3">
      <c r="C3198" s="677" t="s">
        <v>1613</v>
      </c>
      <c r="D3198" s="143" t="s">
        <v>1615</v>
      </c>
      <c r="E3198" s="699" t="s">
        <v>125</v>
      </c>
      <c r="F3198" s="705">
        <v>1</v>
      </c>
      <c r="G3198" s="619">
        <v>7.15</v>
      </c>
      <c r="H3198" s="715">
        <v>1.07</v>
      </c>
      <c r="I3198" s="679"/>
      <c r="J3198" s="458">
        <f t="shared" ref="J3198:J3261" si="55">PRODUCT(F3198:I3198)</f>
        <v>7.650500000000001</v>
      </c>
      <c r="K3198" s="107"/>
      <c r="L3198" s="11"/>
    </row>
    <row r="3199" spans="3:12" x14ac:dyDescent="0.3">
      <c r="C3199" s="677" t="s">
        <v>1601</v>
      </c>
      <c r="D3199" s="143" t="s">
        <v>2404</v>
      </c>
      <c r="E3199" s="699" t="s">
        <v>128</v>
      </c>
      <c r="F3199" s="705">
        <v>1</v>
      </c>
      <c r="G3199" s="619">
        <v>19.32</v>
      </c>
      <c r="H3199" s="715">
        <v>0.56999999999999995</v>
      </c>
      <c r="I3199" s="679"/>
      <c r="J3199" s="458">
        <f t="shared" si="55"/>
        <v>11.0124</v>
      </c>
      <c r="K3199" s="107"/>
      <c r="L3199" s="11"/>
    </row>
    <row r="3200" spans="3:12" x14ac:dyDescent="0.3">
      <c r="C3200" s="677" t="s">
        <v>1604</v>
      </c>
      <c r="D3200" s="143" t="s">
        <v>584</v>
      </c>
      <c r="E3200" s="699" t="s">
        <v>128</v>
      </c>
      <c r="F3200" s="705">
        <v>1</v>
      </c>
      <c r="G3200" s="619">
        <v>7.3</v>
      </c>
      <c r="H3200" s="715">
        <v>1.07</v>
      </c>
      <c r="I3200" s="679"/>
      <c r="J3200" s="458">
        <f t="shared" si="55"/>
        <v>7.8109999999999999</v>
      </c>
      <c r="K3200" s="107"/>
      <c r="L3200" s="11"/>
    </row>
    <row r="3201" spans="3:12" x14ac:dyDescent="0.3">
      <c r="C3201" s="677" t="s">
        <v>2234</v>
      </c>
      <c r="D3201" s="143" t="s">
        <v>144</v>
      </c>
      <c r="E3201" s="699" t="s">
        <v>125</v>
      </c>
      <c r="F3201" s="705">
        <v>1</v>
      </c>
      <c r="G3201" s="619">
        <v>18.05</v>
      </c>
      <c r="H3201" s="715">
        <v>1.07</v>
      </c>
      <c r="I3201" s="679"/>
      <c r="J3201" s="458">
        <f t="shared" si="55"/>
        <v>19.313500000000001</v>
      </c>
      <c r="K3201" s="107"/>
      <c r="L3201" s="11"/>
    </row>
    <row r="3202" spans="3:12" x14ac:dyDescent="0.3">
      <c r="C3202" s="677" t="s">
        <v>2406</v>
      </c>
      <c r="D3202" s="143" t="s">
        <v>138</v>
      </c>
      <c r="E3202" s="699" t="s">
        <v>128</v>
      </c>
      <c r="F3202" s="705">
        <v>1</v>
      </c>
      <c r="G3202" s="619">
        <v>36.200000000000003</v>
      </c>
      <c r="H3202" s="715">
        <v>0.56999999999999995</v>
      </c>
      <c r="I3202" s="679"/>
      <c r="J3202" s="458">
        <f t="shared" si="55"/>
        <v>20.634</v>
      </c>
      <c r="K3202" s="107"/>
      <c r="L3202" s="11"/>
    </row>
    <row r="3203" spans="3:12" x14ac:dyDescent="0.3">
      <c r="C3203" s="677" t="s">
        <v>1617</v>
      </c>
      <c r="D3203" s="143" t="s">
        <v>138</v>
      </c>
      <c r="E3203" s="699" t="s">
        <v>128</v>
      </c>
      <c r="F3203" s="705">
        <v>1</v>
      </c>
      <c r="G3203" s="619">
        <v>17.95</v>
      </c>
      <c r="H3203" s="715">
        <v>0.56999999999999995</v>
      </c>
      <c r="I3203" s="679"/>
      <c r="J3203" s="458">
        <f t="shared" si="55"/>
        <v>10.231499999999999</v>
      </c>
      <c r="K3203" s="107"/>
      <c r="L3203" s="11"/>
    </row>
    <row r="3204" spans="3:12" x14ac:dyDescent="0.3">
      <c r="C3204" s="725" t="s">
        <v>1593</v>
      </c>
      <c r="D3204" s="117" t="s">
        <v>122</v>
      </c>
      <c r="E3204" s="699" t="s">
        <v>788</v>
      </c>
      <c r="F3204" s="705">
        <v>1</v>
      </c>
      <c r="G3204" s="619">
        <v>7.3</v>
      </c>
      <c r="H3204" s="715">
        <v>1.07</v>
      </c>
      <c r="I3204" s="679"/>
      <c r="J3204" s="458">
        <f t="shared" si="55"/>
        <v>7.8109999999999999</v>
      </c>
      <c r="K3204" s="107"/>
      <c r="L3204" s="11"/>
    </row>
    <row r="3205" spans="3:12" x14ac:dyDescent="0.3">
      <c r="C3205" s="725" t="s">
        <v>1607</v>
      </c>
      <c r="D3205" s="117" t="s">
        <v>585</v>
      </c>
      <c r="E3205" s="699" t="s">
        <v>128</v>
      </c>
      <c r="F3205" s="705">
        <v>1</v>
      </c>
      <c r="G3205" s="619">
        <v>13.3</v>
      </c>
      <c r="H3205" s="715">
        <v>1.07</v>
      </c>
      <c r="I3205" s="679"/>
      <c r="J3205" s="458">
        <f t="shared" si="55"/>
        <v>14.231000000000002</v>
      </c>
      <c r="K3205" s="107"/>
      <c r="L3205" s="11"/>
    </row>
    <row r="3206" spans="3:12" x14ac:dyDescent="0.3">
      <c r="C3206" s="677" t="s">
        <v>1609</v>
      </c>
      <c r="D3206" s="143" t="s">
        <v>2038</v>
      </c>
      <c r="E3206" s="699" t="s">
        <v>128</v>
      </c>
      <c r="F3206" s="705">
        <v>1</v>
      </c>
      <c r="G3206" s="619">
        <v>23.5</v>
      </c>
      <c r="H3206" s="715">
        <v>1.07</v>
      </c>
      <c r="I3206" s="679"/>
      <c r="J3206" s="458">
        <f t="shared" si="55"/>
        <v>25.145000000000003</v>
      </c>
      <c r="K3206" s="107"/>
      <c r="L3206" s="11"/>
    </row>
    <row r="3207" spans="3:12" x14ac:dyDescent="0.3">
      <c r="C3207" s="677" t="s">
        <v>1611</v>
      </c>
      <c r="D3207" s="143" t="s">
        <v>327</v>
      </c>
      <c r="E3207" s="699" t="s">
        <v>128</v>
      </c>
      <c r="F3207" s="705">
        <v>1</v>
      </c>
      <c r="G3207" s="619">
        <v>24</v>
      </c>
      <c r="H3207" s="715">
        <v>1.07</v>
      </c>
      <c r="I3207" s="679"/>
      <c r="J3207" s="458">
        <f t="shared" si="55"/>
        <v>25.68</v>
      </c>
      <c r="K3207" s="107"/>
      <c r="L3207" s="11"/>
    </row>
    <row r="3208" spans="3:12" x14ac:dyDescent="0.3">
      <c r="C3208" s="677" t="s">
        <v>1618</v>
      </c>
      <c r="D3208" s="143" t="s">
        <v>571</v>
      </c>
      <c r="E3208" s="699" t="s">
        <v>125</v>
      </c>
      <c r="F3208" s="705">
        <v>1</v>
      </c>
      <c r="G3208" s="619">
        <v>22.9</v>
      </c>
      <c r="H3208" s="715">
        <v>0.56999999999999995</v>
      </c>
      <c r="I3208" s="679"/>
      <c r="J3208" s="458">
        <f t="shared" si="55"/>
        <v>13.052999999999997</v>
      </c>
      <c r="K3208" s="107"/>
      <c r="L3208" s="11"/>
    </row>
    <row r="3209" spans="3:12" x14ac:dyDescent="0.3">
      <c r="C3209" s="677" t="s">
        <v>2407</v>
      </c>
      <c r="D3209" s="143" t="s">
        <v>571</v>
      </c>
      <c r="E3209" s="699" t="s">
        <v>125</v>
      </c>
      <c r="F3209" s="705">
        <v>1</v>
      </c>
      <c r="G3209" s="619">
        <v>25.85</v>
      </c>
      <c r="H3209" s="715">
        <v>0.56999999999999995</v>
      </c>
      <c r="I3209" s="679"/>
      <c r="J3209" s="458">
        <f t="shared" si="55"/>
        <v>14.734499999999999</v>
      </c>
      <c r="K3209" s="107"/>
      <c r="L3209" s="11"/>
    </row>
    <row r="3210" spans="3:12" x14ac:dyDescent="0.3">
      <c r="C3210" s="680" t="s">
        <v>1619</v>
      </c>
      <c r="D3210" s="143" t="s">
        <v>2408</v>
      </c>
      <c r="E3210" s="699" t="s">
        <v>120</v>
      </c>
      <c r="F3210" s="705">
        <v>1</v>
      </c>
      <c r="G3210" s="619">
        <v>13.9</v>
      </c>
      <c r="H3210" s="715">
        <v>0.56999999999999995</v>
      </c>
      <c r="I3210" s="679"/>
      <c r="J3210" s="458">
        <f t="shared" si="55"/>
        <v>7.9229999999999992</v>
      </c>
      <c r="K3210" s="107"/>
      <c r="L3210" s="11"/>
    </row>
    <row r="3211" spans="3:12" x14ac:dyDescent="0.3">
      <c r="C3211" s="680" t="s">
        <v>1621</v>
      </c>
      <c r="D3211" s="143" t="s">
        <v>2514</v>
      </c>
      <c r="E3211" s="699" t="s">
        <v>797</v>
      </c>
      <c r="F3211" s="705">
        <v>1</v>
      </c>
      <c r="G3211" s="619">
        <v>20.6</v>
      </c>
      <c r="H3211" s="715">
        <v>0.56999999999999995</v>
      </c>
      <c r="I3211" s="679"/>
      <c r="J3211" s="458">
        <f t="shared" si="55"/>
        <v>11.741999999999999</v>
      </c>
      <c r="K3211" s="107"/>
      <c r="L3211" s="11"/>
    </row>
    <row r="3212" spans="3:12" x14ac:dyDescent="0.3">
      <c r="C3212" s="680" t="s">
        <v>1625</v>
      </c>
      <c r="D3212" s="143" t="s">
        <v>122</v>
      </c>
      <c r="E3212" s="699" t="s">
        <v>120</v>
      </c>
      <c r="F3212" s="705">
        <v>1</v>
      </c>
      <c r="G3212" s="619">
        <v>7.4</v>
      </c>
      <c r="H3212" s="715">
        <v>1.07</v>
      </c>
      <c r="I3212" s="679"/>
      <c r="J3212" s="458">
        <f t="shared" si="55"/>
        <v>7.918000000000001</v>
      </c>
      <c r="K3212" s="107"/>
      <c r="L3212" s="11"/>
    </row>
    <row r="3213" spans="3:12" x14ac:dyDescent="0.3">
      <c r="C3213" s="677" t="s">
        <v>1627</v>
      </c>
      <c r="D3213" s="143" t="s">
        <v>2409</v>
      </c>
      <c r="E3213" s="699" t="s">
        <v>128</v>
      </c>
      <c r="F3213" s="705">
        <v>1</v>
      </c>
      <c r="G3213" s="619">
        <v>14.1</v>
      </c>
      <c r="H3213" s="715">
        <v>0.56999999999999995</v>
      </c>
      <c r="I3213" s="679"/>
      <c r="J3213" s="458">
        <f t="shared" si="55"/>
        <v>8.036999999999999</v>
      </c>
      <c r="K3213" s="107"/>
      <c r="L3213" s="11"/>
    </row>
    <row r="3214" spans="3:12" x14ac:dyDescent="0.3">
      <c r="C3214" s="680" t="s">
        <v>2410</v>
      </c>
      <c r="D3214" s="117" t="s">
        <v>2411</v>
      </c>
      <c r="E3214" s="699" t="s">
        <v>125</v>
      </c>
      <c r="F3214" s="705">
        <v>1</v>
      </c>
      <c r="G3214" s="619">
        <v>7.95</v>
      </c>
      <c r="H3214" s="715">
        <v>1.07</v>
      </c>
      <c r="I3214" s="679"/>
      <c r="J3214" s="458">
        <f t="shared" si="55"/>
        <v>8.5065000000000008</v>
      </c>
      <c r="K3214" s="107"/>
      <c r="L3214" s="11"/>
    </row>
    <row r="3215" spans="3:12" x14ac:dyDescent="0.3">
      <c r="C3215" s="725" t="s">
        <v>2157</v>
      </c>
      <c r="D3215" s="117" t="s">
        <v>144</v>
      </c>
      <c r="E3215" s="699" t="s">
        <v>125</v>
      </c>
      <c r="F3215" s="705">
        <v>1</v>
      </c>
      <c r="G3215" s="619">
        <v>13.7</v>
      </c>
      <c r="H3215" s="715">
        <v>0.56999999999999995</v>
      </c>
      <c r="I3215" s="679"/>
      <c r="J3215" s="458">
        <f t="shared" si="55"/>
        <v>7.8089999999999993</v>
      </c>
      <c r="K3215" s="107"/>
      <c r="L3215" s="11"/>
    </row>
    <row r="3216" spans="3:12" x14ac:dyDescent="0.3">
      <c r="C3216" s="728"/>
      <c r="D3216" s="728"/>
      <c r="E3216" s="728"/>
      <c r="F3216" s="728"/>
      <c r="G3216" s="728"/>
      <c r="H3216" s="728"/>
      <c r="I3216" s="728"/>
      <c r="J3216" s="458"/>
      <c r="K3216" s="728"/>
      <c r="L3216" s="728"/>
    </row>
    <row r="3217" spans="3:12" x14ac:dyDescent="0.3">
      <c r="C3217" s="725"/>
      <c r="D3217" s="690" t="s">
        <v>1685</v>
      </c>
      <c r="E3217" s="699"/>
      <c r="F3217" s="705"/>
      <c r="G3217" s="619"/>
      <c r="H3217" s="715"/>
      <c r="I3217" s="679"/>
      <c r="J3217" s="458"/>
      <c r="K3217" s="107"/>
      <c r="L3217" s="11"/>
    </row>
    <row r="3218" spans="3:12" x14ac:dyDescent="0.3">
      <c r="C3218" s="677" t="s">
        <v>1640</v>
      </c>
      <c r="D3218" s="143" t="s">
        <v>571</v>
      </c>
      <c r="E3218" s="699" t="s">
        <v>125</v>
      </c>
      <c r="F3218" s="705">
        <v>1</v>
      </c>
      <c r="G3218" s="619">
        <v>73.599999999999994</v>
      </c>
      <c r="H3218" s="715">
        <v>0.56999999999999995</v>
      </c>
      <c r="I3218" s="679"/>
      <c r="J3218" s="458">
        <f t="shared" si="55"/>
        <v>41.951999999999991</v>
      </c>
      <c r="K3218" s="107"/>
      <c r="L3218" s="11"/>
    </row>
    <row r="3219" spans="3:12" x14ac:dyDescent="0.3">
      <c r="C3219" s="677" t="s">
        <v>2413</v>
      </c>
      <c r="D3219" s="143" t="s">
        <v>2414</v>
      </c>
      <c r="E3219" s="699" t="s">
        <v>125</v>
      </c>
      <c r="F3219" s="705">
        <v>1</v>
      </c>
      <c r="G3219" s="619">
        <v>8.9</v>
      </c>
      <c r="H3219" s="715">
        <v>1.07</v>
      </c>
      <c r="I3219" s="679"/>
      <c r="J3219" s="458">
        <f t="shared" si="55"/>
        <v>9.5230000000000015</v>
      </c>
      <c r="K3219" s="107"/>
      <c r="L3219" s="11"/>
    </row>
    <row r="3220" spans="3:12" x14ac:dyDescent="0.3">
      <c r="C3220" s="680" t="s">
        <v>2415</v>
      </c>
      <c r="D3220" s="143" t="s">
        <v>2416</v>
      </c>
      <c r="E3220" s="699" t="s">
        <v>125</v>
      </c>
      <c r="F3220" s="705">
        <v>1</v>
      </c>
      <c r="G3220" s="619">
        <v>3.25</v>
      </c>
      <c r="H3220" s="715">
        <v>1.07</v>
      </c>
      <c r="I3220" s="679"/>
      <c r="J3220" s="458">
        <f t="shared" si="55"/>
        <v>3.4775</v>
      </c>
      <c r="K3220" s="107"/>
      <c r="L3220" s="11"/>
    </row>
    <row r="3221" spans="3:12" x14ac:dyDescent="0.3">
      <c r="C3221" s="725" t="s">
        <v>1630</v>
      </c>
      <c r="D3221" s="117" t="s">
        <v>122</v>
      </c>
      <c r="E3221" s="699" t="s">
        <v>120</v>
      </c>
      <c r="F3221" s="705">
        <v>1</v>
      </c>
      <c r="G3221" s="619">
        <v>8.1999999999999993</v>
      </c>
      <c r="H3221" s="715">
        <v>0.56999999999999995</v>
      </c>
      <c r="I3221" s="679"/>
      <c r="J3221" s="458">
        <f t="shared" si="55"/>
        <v>4.6739999999999995</v>
      </c>
      <c r="K3221" s="107"/>
      <c r="L3221" s="11"/>
    </row>
    <row r="3222" spans="3:12" x14ac:dyDescent="0.3">
      <c r="C3222" s="725" t="s">
        <v>1641</v>
      </c>
      <c r="D3222" s="117" t="s">
        <v>177</v>
      </c>
      <c r="E3222" s="699" t="s">
        <v>786</v>
      </c>
      <c r="F3222" s="705">
        <v>1</v>
      </c>
      <c r="G3222" s="619">
        <v>8.3000000000000007</v>
      </c>
      <c r="H3222" s="715">
        <v>1.07</v>
      </c>
      <c r="I3222" s="679"/>
      <c r="J3222" s="458">
        <f t="shared" si="55"/>
        <v>8.881000000000002</v>
      </c>
      <c r="K3222" s="107"/>
      <c r="L3222" s="11"/>
    </row>
    <row r="3223" spans="3:12" x14ac:dyDescent="0.3">
      <c r="C3223" s="725" t="s">
        <v>1642</v>
      </c>
      <c r="D3223" s="117" t="s">
        <v>2417</v>
      </c>
      <c r="E3223" s="699" t="s">
        <v>786</v>
      </c>
      <c r="F3223" s="705">
        <v>1</v>
      </c>
      <c r="G3223" s="619">
        <v>7.5</v>
      </c>
      <c r="H3223" s="715">
        <v>1.07</v>
      </c>
      <c r="I3223" s="679"/>
      <c r="J3223" s="458">
        <f t="shared" si="55"/>
        <v>8.0250000000000004</v>
      </c>
      <c r="K3223" s="107"/>
      <c r="L3223" s="11"/>
    </row>
    <row r="3224" spans="3:12" x14ac:dyDescent="0.3">
      <c r="C3224" s="725" t="s">
        <v>1643</v>
      </c>
      <c r="D3224" s="117" t="s">
        <v>2418</v>
      </c>
      <c r="E3224" s="699" t="s">
        <v>782</v>
      </c>
      <c r="F3224" s="705">
        <v>1</v>
      </c>
      <c r="G3224" s="619">
        <v>9.1</v>
      </c>
      <c r="H3224" s="715">
        <v>1.07</v>
      </c>
      <c r="I3224" s="679"/>
      <c r="J3224" s="458">
        <f t="shared" si="55"/>
        <v>9.7370000000000001</v>
      </c>
      <c r="K3224" s="107"/>
      <c r="L3224" s="11"/>
    </row>
    <row r="3225" spans="3:12" x14ac:dyDescent="0.3">
      <c r="C3225" s="725" t="s">
        <v>1648</v>
      </c>
      <c r="D3225" s="117" t="s">
        <v>2287</v>
      </c>
      <c r="E3225" s="699" t="s">
        <v>125</v>
      </c>
      <c r="F3225" s="705">
        <v>1</v>
      </c>
      <c r="G3225" s="619">
        <v>13</v>
      </c>
      <c r="H3225" s="715">
        <v>1.07</v>
      </c>
      <c r="I3225" s="679"/>
      <c r="J3225" s="458">
        <f t="shared" si="55"/>
        <v>13.91</v>
      </c>
      <c r="K3225" s="107"/>
      <c r="L3225" s="11"/>
    </row>
    <row r="3226" spans="3:12" x14ac:dyDescent="0.3">
      <c r="C3226" s="680" t="s">
        <v>1631</v>
      </c>
      <c r="D3226" s="564" t="s">
        <v>1632</v>
      </c>
      <c r="E3226" s="701" t="s">
        <v>797</v>
      </c>
      <c r="F3226" s="705">
        <v>1</v>
      </c>
      <c r="G3226" s="619">
        <v>15.3</v>
      </c>
      <c r="H3226" s="715">
        <v>1.07</v>
      </c>
      <c r="I3226" s="679"/>
      <c r="J3226" s="458">
        <f t="shared" si="55"/>
        <v>16.371000000000002</v>
      </c>
      <c r="K3226" s="107"/>
      <c r="L3226" s="11"/>
    </row>
    <row r="3227" spans="3:12" x14ac:dyDescent="0.3">
      <c r="C3227" s="680" t="s">
        <v>1635</v>
      </c>
      <c r="D3227" s="564" t="s">
        <v>2516</v>
      </c>
      <c r="E3227" s="701" t="s">
        <v>797</v>
      </c>
      <c r="F3227" s="705">
        <v>1</v>
      </c>
      <c r="G3227" s="619">
        <v>13.8</v>
      </c>
      <c r="H3227" s="715">
        <v>0.56999999999999995</v>
      </c>
      <c r="I3227" s="679"/>
      <c r="J3227" s="458">
        <f t="shared" si="55"/>
        <v>7.8659999999999997</v>
      </c>
      <c r="K3227" s="107"/>
      <c r="L3227" s="11"/>
    </row>
    <row r="3228" spans="3:12" ht="24" x14ac:dyDescent="0.3">
      <c r="C3228" s="680" t="s">
        <v>1650</v>
      </c>
      <c r="D3228" s="564" t="s">
        <v>2419</v>
      </c>
      <c r="E3228" s="701" t="s">
        <v>125</v>
      </c>
      <c r="F3228" s="705">
        <v>1</v>
      </c>
      <c r="G3228" s="619">
        <v>19.7</v>
      </c>
      <c r="H3228" s="715">
        <v>1.07</v>
      </c>
      <c r="I3228" s="679"/>
      <c r="J3228" s="458">
        <f t="shared" si="55"/>
        <v>21.079000000000001</v>
      </c>
      <c r="K3228" s="107"/>
      <c r="L3228" s="11"/>
    </row>
    <row r="3229" spans="3:12" x14ac:dyDescent="0.3">
      <c r="C3229" s="725" t="s">
        <v>1646</v>
      </c>
      <c r="D3229" s="117" t="s">
        <v>299</v>
      </c>
      <c r="E3229" s="699" t="s">
        <v>125</v>
      </c>
      <c r="F3229" s="705">
        <v>1</v>
      </c>
      <c r="G3229" s="619">
        <v>16.899999999999999</v>
      </c>
      <c r="H3229" s="715">
        <v>1.07</v>
      </c>
      <c r="I3229" s="679"/>
      <c r="J3229" s="458">
        <f t="shared" si="55"/>
        <v>18.082999999999998</v>
      </c>
      <c r="K3229" s="107"/>
      <c r="L3229" s="11"/>
    </row>
    <row r="3230" spans="3:12" x14ac:dyDescent="0.3">
      <c r="C3230" s="680" t="s">
        <v>1647</v>
      </c>
      <c r="D3230" s="117" t="s">
        <v>276</v>
      </c>
      <c r="E3230" s="699" t="s">
        <v>120</v>
      </c>
      <c r="F3230" s="705">
        <v>1</v>
      </c>
      <c r="G3230" s="619">
        <v>12.3</v>
      </c>
      <c r="H3230" s="715">
        <v>1.07</v>
      </c>
      <c r="I3230" s="679"/>
      <c r="J3230" s="458">
        <f t="shared" si="55"/>
        <v>13.161000000000001</v>
      </c>
      <c r="K3230" s="107"/>
      <c r="L3230" s="11"/>
    </row>
    <row r="3231" spans="3:12" x14ac:dyDescent="0.3">
      <c r="C3231" s="680" t="s">
        <v>1654</v>
      </c>
      <c r="D3231" s="117" t="s">
        <v>138</v>
      </c>
      <c r="E3231" s="699" t="s">
        <v>125</v>
      </c>
      <c r="F3231" s="705">
        <v>1</v>
      </c>
      <c r="G3231" s="619">
        <v>18</v>
      </c>
      <c r="H3231" s="715">
        <v>0.56999999999999995</v>
      </c>
      <c r="I3231" s="679"/>
      <c r="J3231" s="458">
        <f t="shared" si="55"/>
        <v>10.26</v>
      </c>
      <c r="K3231" s="107"/>
      <c r="L3231" s="11"/>
    </row>
    <row r="3232" spans="3:12" x14ac:dyDescent="0.3">
      <c r="C3232" s="677" t="s">
        <v>1637</v>
      </c>
      <c r="D3232" s="143" t="s">
        <v>2286</v>
      </c>
      <c r="E3232" s="699" t="s">
        <v>121</v>
      </c>
      <c r="F3232" s="705">
        <v>1</v>
      </c>
      <c r="G3232" s="619">
        <v>19.100000000000001</v>
      </c>
      <c r="H3232" s="715">
        <v>1.07</v>
      </c>
      <c r="I3232" s="679"/>
      <c r="J3232" s="458">
        <f t="shared" si="55"/>
        <v>20.437000000000001</v>
      </c>
      <c r="K3232" s="107"/>
      <c r="L3232" s="11"/>
    </row>
    <row r="3233" spans="3:12" x14ac:dyDescent="0.3">
      <c r="C3233" s="680" t="s">
        <v>2235</v>
      </c>
      <c r="D3233" s="117" t="s">
        <v>138</v>
      </c>
      <c r="E3233" s="699" t="s">
        <v>125</v>
      </c>
      <c r="F3233" s="705">
        <v>1</v>
      </c>
      <c r="G3233" s="619">
        <v>33</v>
      </c>
      <c r="H3233" s="715">
        <v>0.56999999999999995</v>
      </c>
      <c r="I3233" s="679"/>
      <c r="J3233" s="458">
        <f t="shared" si="55"/>
        <v>18.809999999999999</v>
      </c>
      <c r="K3233" s="107"/>
      <c r="L3233" s="11"/>
    </row>
    <row r="3234" spans="3:12" x14ac:dyDescent="0.3">
      <c r="C3234" s="677" t="s">
        <v>1658</v>
      </c>
      <c r="D3234" s="143" t="s">
        <v>822</v>
      </c>
      <c r="E3234" s="699" t="s">
        <v>121</v>
      </c>
      <c r="F3234" s="705">
        <v>1</v>
      </c>
      <c r="G3234" s="619">
        <v>11.7</v>
      </c>
      <c r="H3234" s="715">
        <v>0.56999999999999995</v>
      </c>
      <c r="I3234" s="679"/>
      <c r="J3234" s="458">
        <f t="shared" si="55"/>
        <v>6.6689999999999987</v>
      </c>
      <c r="K3234" s="107"/>
      <c r="L3234" s="11"/>
    </row>
    <row r="3235" spans="3:12" x14ac:dyDescent="0.3">
      <c r="C3235" s="677" t="s">
        <v>1657</v>
      </c>
      <c r="D3235" s="143" t="s">
        <v>821</v>
      </c>
      <c r="E3235" s="699" t="s">
        <v>121</v>
      </c>
      <c r="F3235" s="705">
        <v>1</v>
      </c>
      <c r="G3235" s="619">
        <v>12.6</v>
      </c>
      <c r="H3235" s="715">
        <v>0.56999999999999995</v>
      </c>
      <c r="I3235" s="679"/>
      <c r="J3235" s="458">
        <f t="shared" si="55"/>
        <v>7.1819999999999995</v>
      </c>
      <c r="K3235" s="107"/>
      <c r="L3235" s="11"/>
    </row>
    <row r="3236" spans="3:12" x14ac:dyDescent="0.3">
      <c r="C3236" s="677" t="s">
        <v>1659</v>
      </c>
      <c r="D3236" s="143" t="s">
        <v>155</v>
      </c>
      <c r="E3236" s="66" t="s">
        <v>128</v>
      </c>
      <c r="F3236" s="705">
        <v>1</v>
      </c>
      <c r="G3236" s="619">
        <v>15</v>
      </c>
      <c r="H3236" s="715">
        <v>0.56999999999999995</v>
      </c>
      <c r="I3236" s="679"/>
      <c r="J3236" s="458">
        <f t="shared" si="55"/>
        <v>8.5499999999999989</v>
      </c>
      <c r="K3236" s="107"/>
      <c r="L3236" s="11"/>
    </row>
    <row r="3237" spans="3:12" x14ac:dyDescent="0.3">
      <c r="C3237" s="677" t="s">
        <v>1663</v>
      </c>
      <c r="D3237" s="143" t="s">
        <v>155</v>
      </c>
      <c r="E3237" s="699" t="s">
        <v>128</v>
      </c>
      <c r="F3237" s="705">
        <v>1</v>
      </c>
      <c r="G3237" s="619">
        <v>14.7</v>
      </c>
      <c r="H3237" s="715">
        <v>0.56999999999999995</v>
      </c>
      <c r="I3237" s="679"/>
      <c r="J3237" s="458">
        <f t="shared" si="55"/>
        <v>8.3789999999999996</v>
      </c>
      <c r="K3237" s="107"/>
      <c r="L3237" s="11"/>
    </row>
    <row r="3238" spans="3:12" x14ac:dyDescent="0.3">
      <c r="C3238" s="677" t="s">
        <v>1665</v>
      </c>
      <c r="D3238" s="143" t="s">
        <v>1666</v>
      </c>
      <c r="E3238" s="699" t="s">
        <v>124</v>
      </c>
      <c r="F3238" s="705">
        <v>1</v>
      </c>
      <c r="G3238" s="619">
        <v>10.7</v>
      </c>
      <c r="H3238" s="679">
        <v>1.07</v>
      </c>
      <c r="I3238" s="679"/>
      <c r="J3238" s="458">
        <f t="shared" si="55"/>
        <v>11.449</v>
      </c>
      <c r="K3238" s="107"/>
      <c r="L3238" s="11"/>
    </row>
    <row r="3239" spans="3:12" x14ac:dyDescent="0.3">
      <c r="C3239" s="677" t="s">
        <v>1667</v>
      </c>
      <c r="D3239" s="143" t="s">
        <v>2421</v>
      </c>
      <c r="E3239" s="699" t="s">
        <v>128</v>
      </c>
      <c r="F3239" s="705">
        <v>1</v>
      </c>
      <c r="G3239" s="619">
        <v>12.4</v>
      </c>
      <c r="H3239" s="679">
        <v>1.07</v>
      </c>
      <c r="I3239" s="679"/>
      <c r="J3239" s="458">
        <f t="shared" si="55"/>
        <v>13.268000000000001</v>
      </c>
      <c r="K3239" s="107"/>
      <c r="L3239" s="11"/>
    </row>
    <row r="3240" spans="3:12" x14ac:dyDescent="0.3">
      <c r="C3240" s="725" t="s">
        <v>1670</v>
      </c>
      <c r="D3240" s="117" t="s">
        <v>2422</v>
      </c>
      <c r="E3240" s="699" t="s">
        <v>128</v>
      </c>
      <c r="F3240" s="705">
        <v>1</v>
      </c>
      <c r="G3240" s="619">
        <v>13.9</v>
      </c>
      <c r="H3240" s="679">
        <v>0.56999999999999995</v>
      </c>
      <c r="I3240" s="679"/>
      <c r="J3240" s="458">
        <f t="shared" si="55"/>
        <v>7.9229999999999992</v>
      </c>
      <c r="K3240" s="107"/>
      <c r="L3240" s="11"/>
    </row>
    <row r="3241" spans="3:12" x14ac:dyDescent="0.3">
      <c r="C3241" s="725" t="s">
        <v>1672</v>
      </c>
      <c r="D3241" s="117" t="s">
        <v>366</v>
      </c>
      <c r="E3241" s="699" t="s">
        <v>128</v>
      </c>
      <c r="F3241" s="705">
        <v>1</v>
      </c>
      <c r="G3241" s="619">
        <v>21.3</v>
      </c>
      <c r="H3241" s="679">
        <v>1.07</v>
      </c>
      <c r="I3241" s="679"/>
      <c r="J3241" s="458">
        <f t="shared" si="55"/>
        <v>22.791</v>
      </c>
      <c r="K3241" s="107"/>
      <c r="L3241" s="11"/>
    </row>
    <row r="3242" spans="3:12" x14ac:dyDescent="0.3">
      <c r="C3242" s="725" t="s">
        <v>1674</v>
      </c>
      <c r="D3242" s="117" t="s">
        <v>122</v>
      </c>
      <c r="E3242" s="699" t="s">
        <v>788</v>
      </c>
      <c r="F3242" s="705">
        <v>1</v>
      </c>
      <c r="G3242" s="619">
        <v>8.9</v>
      </c>
      <c r="H3242" s="679">
        <v>1.07</v>
      </c>
      <c r="I3242" s="679"/>
      <c r="J3242" s="458">
        <f t="shared" si="55"/>
        <v>9.5230000000000015</v>
      </c>
      <c r="K3242" s="107"/>
      <c r="L3242" s="11"/>
    </row>
    <row r="3243" spans="3:12" x14ac:dyDescent="0.3">
      <c r="C3243" s="725" t="s">
        <v>1675</v>
      </c>
      <c r="D3243" s="117" t="s">
        <v>693</v>
      </c>
      <c r="E3243" s="699" t="s">
        <v>128</v>
      </c>
      <c r="F3243" s="705">
        <v>1</v>
      </c>
      <c r="G3243" s="619">
        <v>12.1</v>
      </c>
      <c r="H3243" s="679">
        <v>1.07</v>
      </c>
      <c r="I3243" s="679"/>
      <c r="J3243" s="458">
        <f t="shared" si="55"/>
        <v>12.947000000000001</v>
      </c>
      <c r="K3243" s="107"/>
      <c r="L3243" s="11"/>
    </row>
    <row r="3244" spans="3:12" x14ac:dyDescent="0.3">
      <c r="C3244" s="677" t="s">
        <v>2423</v>
      </c>
      <c r="D3244" s="143" t="s">
        <v>571</v>
      </c>
      <c r="E3244" s="699" t="s">
        <v>125</v>
      </c>
      <c r="F3244" s="705">
        <v>1</v>
      </c>
      <c r="G3244" s="619">
        <v>64.349999999999994</v>
      </c>
      <c r="H3244" s="679">
        <v>1.07</v>
      </c>
      <c r="I3244" s="679"/>
      <c r="J3244" s="458">
        <f t="shared" si="55"/>
        <v>68.854500000000002</v>
      </c>
      <c r="K3244" s="107"/>
      <c r="L3244" s="11"/>
    </row>
    <row r="3245" spans="3:12" x14ac:dyDescent="0.3">
      <c r="C3245" s="725" t="s">
        <v>1684</v>
      </c>
      <c r="D3245" s="117" t="s">
        <v>566</v>
      </c>
      <c r="E3245" s="699" t="s">
        <v>125</v>
      </c>
      <c r="F3245" s="705">
        <v>1</v>
      </c>
      <c r="G3245" s="619">
        <v>24.35</v>
      </c>
      <c r="H3245" s="715">
        <v>0.56999999999999995</v>
      </c>
      <c r="I3245" s="679"/>
      <c r="J3245" s="458">
        <f t="shared" si="55"/>
        <v>13.8795</v>
      </c>
      <c r="K3245" s="107"/>
      <c r="L3245" s="11"/>
    </row>
    <row r="3246" spans="3:12" x14ac:dyDescent="0.3">
      <c r="C3246" s="725" t="s">
        <v>1744</v>
      </c>
      <c r="D3246" s="117" t="s">
        <v>2411</v>
      </c>
      <c r="E3246" s="699" t="s">
        <v>125</v>
      </c>
      <c r="F3246" s="705">
        <v>1</v>
      </c>
      <c r="G3246" s="619">
        <v>39.75</v>
      </c>
      <c r="H3246" s="715">
        <v>0.56999999999999995</v>
      </c>
      <c r="I3246" s="679"/>
      <c r="J3246" s="458">
        <f t="shared" si="55"/>
        <v>22.657499999999999</v>
      </c>
      <c r="K3246" s="107"/>
      <c r="L3246" s="11"/>
    </row>
    <row r="3247" spans="3:12" x14ac:dyDescent="0.3">
      <c r="C3247" s="677" t="s">
        <v>1676</v>
      </c>
      <c r="D3247" s="143" t="s">
        <v>367</v>
      </c>
      <c r="E3247" s="699" t="s">
        <v>128</v>
      </c>
      <c r="F3247" s="705">
        <v>1</v>
      </c>
      <c r="G3247" s="619">
        <v>21.5</v>
      </c>
      <c r="H3247" s="715">
        <v>1.07</v>
      </c>
      <c r="I3247" s="679"/>
      <c r="J3247" s="458">
        <f t="shared" si="55"/>
        <v>23.005000000000003</v>
      </c>
      <c r="K3247" s="107"/>
      <c r="L3247" s="11"/>
    </row>
    <row r="3248" spans="3:12" x14ac:dyDescent="0.3">
      <c r="C3248" s="728"/>
      <c r="D3248" s="728"/>
      <c r="E3248" s="728"/>
      <c r="F3248" s="728"/>
      <c r="G3248" s="728"/>
      <c r="H3248" s="728"/>
      <c r="I3248" s="728"/>
      <c r="J3248" s="458"/>
      <c r="K3248" s="728"/>
      <c r="L3248" s="728"/>
    </row>
    <row r="3249" spans="3:12" x14ac:dyDescent="0.3">
      <c r="C3249" s="680"/>
      <c r="D3249" s="690" t="s">
        <v>1692</v>
      </c>
      <c r="E3249" s="701"/>
      <c r="F3249" s="705"/>
      <c r="G3249" s="619"/>
      <c r="H3249" s="715"/>
      <c r="I3249" s="679"/>
      <c r="J3249" s="458"/>
      <c r="K3249" s="107"/>
      <c r="L3249" s="11"/>
    </row>
    <row r="3250" spans="3:12" x14ac:dyDescent="0.3">
      <c r="C3250" s="677" t="s">
        <v>2425</v>
      </c>
      <c r="D3250" s="564" t="s">
        <v>2426</v>
      </c>
      <c r="E3250" s="699" t="s">
        <v>125</v>
      </c>
      <c r="F3250" s="705">
        <v>1</v>
      </c>
      <c r="G3250" s="619">
        <v>11.76</v>
      </c>
      <c r="H3250" s="715">
        <v>0.56999999999999995</v>
      </c>
      <c r="I3250" s="679"/>
      <c r="J3250" s="458">
        <f t="shared" si="55"/>
        <v>6.7031999999999989</v>
      </c>
      <c r="K3250" s="107"/>
      <c r="L3250" s="11"/>
    </row>
    <row r="3251" spans="3:12" x14ac:dyDescent="0.3">
      <c r="C3251" s="677" t="s">
        <v>2429</v>
      </c>
      <c r="D3251" s="143" t="s">
        <v>566</v>
      </c>
      <c r="E3251" s="699" t="s">
        <v>125</v>
      </c>
      <c r="F3251" s="705">
        <v>1</v>
      </c>
      <c r="G3251" s="619">
        <v>29.35</v>
      </c>
      <c r="H3251" s="715">
        <v>1.07</v>
      </c>
      <c r="I3251" s="679"/>
      <c r="J3251" s="458">
        <f t="shared" si="55"/>
        <v>31.404500000000002</v>
      </c>
      <c r="K3251" s="107"/>
      <c r="L3251" s="11"/>
    </row>
    <row r="3252" spans="3:12" x14ac:dyDescent="0.3">
      <c r="C3252" s="677" t="s">
        <v>1701</v>
      </c>
      <c r="D3252" s="143" t="s">
        <v>831</v>
      </c>
      <c r="E3252" s="699" t="s">
        <v>121</v>
      </c>
      <c r="F3252" s="705">
        <v>1</v>
      </c>
      <c r="G3252" s="619">
        <v>12.9</v>
      </c>
      <c r="H3252" s="715">
        <v>1.07</v>
      </c>
      <c r="I3252" s="679"/>
      <c r="J3252" s="458">
        <f t="shared" si="55"/>
        <v>13.803000000000001</v>
      </c>
      <c r="K3252" s="107"/>
      <c r="L3252" s="11"/>
    </row>
    <row r="3253" spans="3:12" x14ac:dyDescent="0.3">
      <c r="C3253" s="677" t="s">
        <v>1702</v>
      </c>
      <c r="D3253" s="143" t="s">
        <v>2431</v>
      </c>
      <c r="E3253" s="699" t="s">
        <v>121</v>
      </c>
      <c r="F3253" s="705">
        <v>1</v>
      </c>
      <c r="G3253" s="619">
        <v>17.100000000000001</v>
      </c>
      <c r="H3253" s="715">
        <v>0.56999999999999995</v>
      </c>
      <c r="I3253" s="679"/>
      <c r="J3253" s="458">
        <f t="shared" si="55"/>
        <v>9.7469999999999999</v>
      </c>
      <c r="K3253" s="107"/>
      <c r="L3253" s="11"/>
    </row>
    <row r="3254" spans="3:12" x14ac:dyDescent="0.3">
      <c r="C3254" s="677" t="s">
        <v>1703</v>
      </c>
      <c r="D3254" s="143" t="s">
        <v>861</v>
      </c>
      <c r="E3254" s="699" t="s">
        <v>121</v>
      </c>
      <c r="F3254" s="705">
        <v>1</v>
      </c>
      <c r="G3254" s="619">
        <v>9.4</v>
      </c>
      <c r="H3254" s="715">
        <v>0.56999999999999995</v>
      </c>
      <c r="I3254" s="679"/>
      <c r="J3254" s="458">
        <f t="shared" si="55"/>
        <v>5.3579999999999997</v>
      </c>
      <c r="K3254" s="107"/>
      <c r="L3254" s="11"/>
    </row>
    <row r="3255" spans="3:12" x14ac:dyDescent="0.3">
      <c r="C3255" s="677" t="s">
        <v>1693</v>
      </c>
      <c r="D3255" s="143" t="s">
        <v>2432</v>
      </c>
      <c r="E3255" s="699" t="s">
        <v>120</v>
      </c>
      <c r="F3255" s="705">
        <v>1</v>
      </c>
      <c r="G3255" s="619">
        <v>18.05</v>
      </c>
      <c r="H3255" s="715">
        <v>1.07</v>
      </c>
      <c r="I3255" s="679"/>
      <c r="J3255" s="458">
        <f t="shared" si="55"/>
        <v>19.313500000000001</v>
      </c>
      <c r="K3255" s="107"/>
      <c r="L3255" s="11"/>
    </row>
    <row r="3256" spans="3:12" x14ac:dyDescent="0.3">
      <c r="C3256" s="677" t="s">
        <v>1706</v>
      </c>
      <c r="D3256" s="143" t="s">
        <v>177</v>
      </c>
      <c r="E3256" s="699" t="s">
        <v>786</v>
      </c>
      <c r="F3256" s="705">
        <v>1</v>
      </c>
      <c r="G3256" s="619">
        <v>8.1999999999999993</v>
      </c>
      <c r="H3256" s="715">
        <v>1.07</v>
      </c>
      <c r="I3256" s="679"/>
      <c r="J3256" s="458">
        <f t="shared" si="55"/>
        <v>8.7739999999999991</v>
      </c>
      <c r="K3256" s="107"/>
      <c r="L3256" s="11"/>
    </row>
    <row r="3257" spans="3:12" x14ac:dyDescent="0.3">
      <c r="C3257" s="677" t="s">
        <v>1710</v>
      </c>
      <c r="D3257" s="143" t="s">
        <v>2520</v>
      </c>
      <c r="E3257" s="699" t="s">
        <v>797</v>
      </c>
      <c r="F3257" s="705">
        <v>1</v>
      </c>
      <c r="G3257" s="619">
        <v>16.100000000000001</v>
      </c>
      <c r="H3257" s="715">
        <v>0.56999999999999995</v>
      </c>
      <c r="I3257" s="679"/>
      <c r="J3257" s="458">
        <f t="shared" si="55"/>
        <v>9.1769999999999996</v>
      </c>
      <c r="K3257" s="107"/>
      <c r="L3257" s="11"/>
    </row>
    <row r="3258" spans="3:12" x14ac:dyDescent="0.3">
      <c r="C3258" s="677" t="s">
        <v>2433</v>
      </c>
      <c r="D3258" s="143" t="s">
        <v>2434</v>
      </c>
      <c r="E3258" s="699" t="s">
        <v>125</v>
      </c>
      <c r="F3258" s="705">
        <v>1</v>
      </c>
      <c r="G3258" s="619">
        <v>26.1</v>
      </c>
      <c r="H3258" s="715">
        <v>0.56999999999999995</v>
      </c>
      <c r="I3258" s="679"/>
      <c r="J3258" s="458">
        <f t="shared" si="55"/>
        <v>14.876999999999999</v>
      </c>
      <c r="K3258" s="107"/>
      <c r="L3258" s="11"/>
    </row>
    <row r="3259" spans="3:12" x14ac:dyDescent="0.3">
      <c r="C3259" s="677" t="s">
        <v>1695</v>
      </c>
      <c r="D3259" s="143" t="s">
        <v>1696</v>
      </c>
      <c r="E3259" s="699" t="s">
        <v>251</v>
      </c>
      <c r="F3259" s="705">
        <v>1</v>
      </c>
      <c r="G3259" s="619">
        <v>43.2</v>
      </c>
      <c r="H3259" s="715">
        <v>4.17</v>
      </c>
      <c r="I3259" s="679"/>
      <c r="J3259" s="458">
        <f t="shared" si="55"/>
        <v>180.14400000000001</v>
      </c>
      <c r="K3259" s="107"/>
      <c r="L3259" s="11"/>
    </row>
    <row r="3260" spans="3:12" x14ac:dyDescent="0.3">
      <c r="C3260" s="680"/>
      <c r="D3260" s="564" t="s">
        <v>2297</v>
      </c>
      <c r="E3260" s="66"/>
      <c r="F3260" s="705">
        <v>-1</v>
      </c>
      <c r="G3260" s="619">
        <v>1.6</v>
      </c>
      <c r="H3260" s="715">
        <v>2.6</v>
      </c>
      <c r="I3260" s="679"/>
      <c r="J3260" s="458">
        <f t="shared" si="55"/>
        <v>-4.16</v>
      </c>
      <c r="K3260" s="107"/>
      <c r="L3260" s="11"/>
    </row>
    <row r="3261" spans="3:12" x14ac:dyDescent="0.3">
      <c r="C3261" s="680"/>
      <c r="D3261" s="564" t="s">
        <v>2297</v>
      </c>
      <c r="E3261" s="66"/>
      <c r="F3261" s="705">
        <v>-1</v>
      </c>
      <c r="G3261" s="619">
        <v>1</v>
      </c>
      <c r="H3261" s="715">
        <v>2.1</v>
      </c>
      <c r="I3261" s="679"/>
      <c r="J3261" s="458">
        <f t="shared" si="55"/>
        <v>-2.1</v>
      </c>
      <c r="K3261" s="107"/>
      <c r="L3261" s="11"/>
    </row>
    <row r="3262" spans="3:12" x14ac:dyDescent="0.3">
      <c r="C3262" s="725"/>
      <c r="D3262" s="117" t="s">
        <v>2518</v>
      </c>
      <c r="E3262" s="699"/>
      <c r="F3262" s="705">
        <v>-1</v>
      </c>
      <c r="G3262" s="619">
        <v>2.1</v>
      </c>
      <c r="H3262" s="715">
        <v>1.4</v>
      </c>
      <c r="I3262" s="679"/>
      <c r="J3262" s="458">
        <f t="shared" ref="J3262:J3325" si="56">PRODUCT(F3262:I3262)</f>
        <v>-2.94</v>
      </c>
      <c r="K3262" s="107"/>
      <c r="L3262" s="11"/>
    </row>
    <row r="3263" spans="3:12" x14ac:dyDescent="0.3">
      <c r="C3263" s="725"/>
      <c r="D3263" s="117" t="s">
        <v>2518</v>
      </c>
      <c r="E3263" s="699"/>
      <c r="F3263" s="705">
        <v>-1</v>
      </c>
      <c r="G3263" s="619">
        <v>1.2</v>
      </c>
      <c r="H3263" s="715">
        <v>1.4</v>
      </c>
      <c r="I3263" s="679"/>
      <c r="J3263" s="458">
        <f t="shared" si="56"/>
        <v>-1.68</v>
      </c>
      <c r="K3263" s="107"/>
      <c r="L3263" s="11"/>
    </row>
    <row r="3264" spans="3:12" x14ac:dyDescent="0.3">
      <c r="C3264" s="728"/>
      <c r="D3264" s="728"/>
      <c r="E3264" s="728"/>
      <c r="F3264" s="728"/>
      <c r="G3264" s="728"/>
      <c r="H3264" s="728"/>
      <c r="I3264" s="728"/>
      <c r="J3264" s="458"/>
      <c r="K3264" s="728"/>
      <c r="L3264" s="728"/>
    </row>
    <row r="3265" spans="3:12" x14ac:dyDescent="0.3">
      <c r="C3265" s="680"/>
      <c r="D3265" s="690" t="s">
        <v>1715</v>
      </c>
      <c r="E3265" s="701"/>
      <c r="F3265" s="705"/>
      <c r="G3265" s="619"/>
      <c r="H3265" s="715"/>
      <c r="I3265" s="679"/>
      <c r="J3265" s="458"/>
      <c r="K3265" s="107"/>
      <c r="L3265" s="11"/>
    </row>
    <row r="3266" spans="3:12" x14ac:dyDescent="0.3">
      <c r="C3266" s="677" t="s">
        <v>2435</v>
      </c>
      <c r="D3266" s="143" t="s">
        <v>144</v>
      </c>
      <c r="E3266" s="699" t="s">
        <v>125</v>
      </c>
      <c r="F3266" s="705">
        <v>1</v>
      </c>
      <c r="G3266" s="619">
        <v>35.5</v>
      </c>
      <c r="H3266" s="715">
        <v>0.56999999999999995</v>
      </c>
      <c r="I3266" s="679"/>
      <c r="J3266" s="458">
        <f t="shared" si="56"/>
        <v>20.234999999999999</v>
      </c>
      <c r="K3266" s="107"/>
      <c r="L3266" s="11"/>
    </row>
    <row r="3267" spans="3:12" x14ac:dyDescent="0.3">
      <c r="C3267" s="725" t="s">
        <v>2436</v>
      </c>
      <c r="D3267" s="117" t="s">
        <v>2411</v>
      </c>
      <c r="E3267" s="699" t="s">
        <v>125</v>
      </c>
      <c r="F3267" s="705">
        <v>1</v>
      </c>
      <c r="G3267" s="619">
        <v>66.25</v>
      </c>
      <c r="H3267" s="715">
        <v>0.56999999999999995</v>
      </c>
      <c r="I3267" s="679"/>
      <c r="J3267" s="458">
        <f t="shared" si="56"/>
        <v>37.762499999999996</v>
      </c>
      <c r="K3267" s="107"/>
      <c r="L3267" s="11"/>
    </row>
    <row r="3268" spans="3:12" x14ac:dyDescent="0.3">
      <c r="C3268" s="677" t="s">
        <v>1727</v>
      </c>
      <c r="D3268" s="143" t="s">
        <v>692</v>
      </c>
      <c r="E3268" s="66" t="s">
        <v>797</v>
      </c>
      <c r="F3268" s="705">
        <v>1</v>
      </c>
      <c r="G3268" s="619">
        <v>19.600000000000001</v>
      </c>
      <c r="H3268" s="679">
        <v>1.07</v>
      </c>
      <c r="I3268" s="679"/>
      <c r="J3268" s="458">
        <f t="shared" si="56"/>
        <v>20.972000000000001</v>
      </c>
      <c r="K3268" s="107"/>
      <c r="L3268" s="11"/>
    </row>
    <row r="3269" spans="3:12" x14ac:dyDescent="0.3">
      <c r="C3269" s="677" t="s">
        <v>1734</v>
      </c>
      <c r="D3269" s="143" t="s">
        <v>122</v>
      </c>
      <c r="E3269" s="66" t="s">
        <v>120</v>
      </c>
      <c r="F3269" s="705">
        <v>1</v>
      </c>
      <c r="G3269" s="619">
        <v>6.3</v>
      </c>
      <c r="H3269" s="679">
        <v>1.07</v>
      </c>
      <c r="I3269" s="679"/>
      <c r="J3269" s="458">
        <f t="shared" si="56"/>
        <v>6.7410000000000005</v>
      </c>
      <c r="K3269" s="107"/>
      <c r="L3269" s="11"/>
    </row>
    <row r="3270" spans="3:12" x14ac:dyDescent="0.3">
      <c r="C3270" s="677" t="s">
        <v>1735</v>
      </c>
      <c r="D3270" s="143" t="s">
        <v>2524</v>
      </c>
      <c r="E3270" s="66" t="s">
        <v>797</v>
      </c>
      <c r="F3270" s="705">
        <v>1</v>
      </c>
      <c r="G3270" s="619">
        <v>17.399999999999999</v>
      </c>
      <c r="H3270" s="679">
        <v>0.56999999999999995</v>
      </c>
      <c r="I3270" s="679"/>
      <c r="J3270" s="458">
        <f t="shared" si="56"/>
        <v>9.9179999999999975</v>
      </c>
      <c r="K3270" s="107"/>
      <c r="L3270" s="11"/>
    </row>
    <row r="3271" spans="3:12" x14ac:dyDescent="0.3">
      <c r="C3271" s="677" t="s">
        <v>1737</v>
      </c>
      <c r="D3271" s="143" t="s">
        <v>2418</v>
      </c>
      <c r="E3271" s="66" t="s">
        <v>782</v>
      </c>
      <c r="F3271" s="705">
        <v>1</v>
      </c>
      <c r="G3271" s="619">
        <v>8.1</v>
      </c>
      <c r="H3271" s="679">
        <v>1.07</v>
      </c>
      <c r="I3271" s="679"/>
      <c r="J3271" s="458">
        <f t="shared" si="56"/>
        <v>8.6669999999999998</v>
      </c>
      <c r="K3271" s="107"/>
      <c r="L3271" s="11"/>
    </row>
    <row r="3272" spans="3:12" x14ac:dyDescent="0.3">
      <c r="C3272" s="725" t="s">
        <v>1738</v>
      </c>
      <c r="D3272" s="117" t="s">
        <v>177</v>
      </c>
      <c r="E3272" s="699" t="s">
        <v>786</v>
      </c>
      <c r="F3272" s="705">
        <v>1</v>
      </c>
      <c r="G3272" s="619">
        <v>8.1</v>
      </c>
      <c r="H3272" s="715">
        <v>1.07</v>
      </c>
      <c r="I3272" s="679"/>
      <c r="J3272" s="458">
        <f t="shared" si="56"/>
        <v>8.6669999999999998</v>
      </c>
      <c r="K3272" s="107"/>
      <c r="L3272" s="11"/>
    </row>
    <row r="3273" spans="3:12" x14ac:dyDescent="0.3">
      <c r="C3273" s="725" t="s">
        <v>2160</v>
      </c>
      <c r="D3273" s="117" t="s">
        <v>571</v>
      </c>
      <c r="E3273" s="699" t="s">
        <v>125</v>
      </c>
      <c r="F3273" s="705">
        <v>1</v>
      </c>
      <c r="G3273" s="619">
        <v>46.3</v>
      </c>
      <c r="H3273" s="715">
        <v>0.56999999999999995</v>
      </c>
      <c r="I3273" s="679"/>
      <c r="J3273" s="458">
        <f t="shared" si="56"/>
        <v>26.390999999999995</v>
      </c>
      <c r="K3273" s="107"/>
      <c r="L3273" s="11"/>
    </row>
    <row r="3274" spans="3:12" x14ac:dyDescent="0.3">
      <c r="C3274" s="725" t="s">
        <v>1725</v>
      </c>
      <c r="D3274" s="117" t="s">
        <v>2528</v>
      </c>
      <c r="E3274" s="699" t="s">
        <v>797</v>
      </c>
      <c r="F3274" s="705">
        <v>1</v>
      </c>
      <c r="G3274" s="619">
        <v>15.7</v>
      </c>
      <c r="H3274" s="715">
        <v>0.56999999999999995</v>
      </c>
      <c r="I3274" s="679"/>
      <c r="J3274" s="458">
        <f t="shared" si="56"/>
        <v>8.9489999999999981</v>
      </c>
      <c r="K3274" s="107"/>
      <c r="L3274" s="11"/>
    </row>
    <row r="3275" spans="3:12" x14ac:dyDescent="0.3">
      <c r="C3275" s="677" t="s">
        <v>1742</v>
      </c>
      <c r="D3275" s="143" t="s">
        <v>834</v>
      </c>
      <c r="E3275" s="699" t="s">
        <v>120</v>
      </c>
      <c r="F3275" s="705">
        <v>1</v>
      </c>
      <c r="G3275" s="619">
        <v>7.2</v>
      </c>
      <c r="H3275" s="715">
        <v>1.07</v>
      </c>
      <c r="I3275" s="679"/>
      <c r="J3275" s="458">
        <f t="shared" si="56"/>
        <v>7.7040000000000006</v>
      </c>
      <c r="K3275" s="107"/>
      <c r="L3275" s="11"/>
    </row>
    <row r="3276" spans="3:12" x14ac:dyDescent="0.3">
      <c r="C3276" s="677" t="s">
        <v>1743</v>
      </c>
      <c r="D3276" s="143" t="s">
        <v>834</v>
      </c>
      <c r="E3276" s="699" t="s">
        <v>120</v>
      </c>
      <c r="F3276" s="705">
        <v>1</v>
      </c>
      <c r="G3276" s="619">
        <v>6</v>
      </c>
      <c r="H3276" s="715">
        <v>1.07</v>
      </c>
      <c r="I3276" s="679"/>
      <c r="J3276" s="458">
        <f t="shared" si="56"/>
        <v>6.42</v>
      </c>
      <c r="K3276" s="107"/>
      <c r="L3276" s="11"/>
    </row>
    <row r="3277" spans="3:12" x14ac:dyDescent="0.3">
      <c r="C3277" s="728"/>
      <c r="D3277" s="728"/>
      <c r="E3277" s="728"/>
      <c r="F3277" s="728"/>
      <c r="G3277" s="728"/>
      <c r="H3277" s="728"/>
      <c r="I3277" s="728"/>
      <c r="J3277" s="458"/>
      <c r="K3277" s="728"/>
      <c r="L3277" s="728"/>
    </row>
    <row r="3278" spans="3:12" x14ac:dyDescent="0.3">
      <c r="C3278" s="677"/>
      <c r="D3278" s="724" t="s">
        <v>203</v>
      </c>
      <c r="E3278" s="16"/>
      <c r="F3278" s="678"/>
      <c r="G3278" s="619"/>
      <c r="H3278" s="679"/>
      <c r="I3278" s="679"/>
      <c r="J3278" s="458"/>
      <c r="K3278" s="113"/>
      <c r="L3278" s="12"/>
    </row>
    <row r="3279" spans="3:12" x14ac:dyDescent="0.3">
      <c r="C3279" s="680"/>
      <c r="D3279" s="690" t="s">
        <v>1750</v>
      </c>
      <c r="E3279" s="700"/>
      <c r="F3279" s="678"/>
      <c r="G3279" s="619"/>
      <c r="H3279" s="715"/>
      <c r="I3279" s="679"/>
      <c r="J3279" s="458"/>
      <c r="K3279" s="113"/>
      <c r="L3279" s="12"/>
    </row>
    <row r="3280" spans="3:12" x14ac:dyDescent="0.3">
      <c r="C3280" s="725" t="s">
        <v>1770</v>
      </c>
      <c r="D3280" s="117" t="s">
        <v>1771</v>
      </c>
      <c r="E3280" s="675" t="s">
        <v>128</v>
      </c>
      <c r="F3280" s="705">
        <v>1</v>
      </c>
      <c r="G3280" s="619">
        <v>15.4</v>
      </c>
      <c r="H3280" s="715">
        <v>1.07</v>
      </c>
      <c r="I3280" s="679"/>
      <c r="J3280" s="458">
        <f t="shared" si="56"/>
        <v>16.478000000000002</v>
      </c>
      <c r="K3280" s="107"/>
      <c r="L3280" s="11"/>
    </row>
    <row r="3281" spans="3:12" x14ac:dyDescent="0.3">
      <c r="C3281" s="725" t="s">
        <v>2193</v>
      </c>
      <c r="D3281" s="117" t="s">
        <v>213</v>
      </c>
      <c r="E3281" s="675" t="s">
        <v>121</v>
      </c>
      <c r="F3281" s="705">
        <v>1</v>
      </c>
      <c r="G3281" s="619">
        <v>7.5</v>
      </c>
      <c r="H3281" s="715">
        <v>1.07</v>
      </c>
      <c r="I3281" s="679"/>
      <c r="J3281" s="458">
        <f t="shared" si="56"/>
        <v>8.0250000000000004</v>
      </c>
      <c r="K3281" s="107"/>
      <c r="L3281" s="11"/>
    </row>
    <row r="3282" spans="3:12" x14ac:dyDescent="0.3">
      <c r="C3282" s="725" t="s">
        <v>2149</v>
      </c>
      <c r="D3282" s="117" t="s">
        <v>1771</v>
      </c>
      <c r="E3282" s="675" t="s">
        <v>128</v>
      </c>
      <c r="F3282" s="705">
        <v>1</v>
      </c>
      <c r="G3282" s="619">
        <v>15.4</v>
      </c>
      <c r="H3282" s="715">
        <v>0.56999999999999995</v>
      </c>
      <c r="I3282" s="679"/>
      <c r="J3282" s="458">
        <f t="shared" si="56"/>
        <v>8.7779999999999987</v>
      </c>
      <c r="K3282" s="107"/>
      <c r="L3282" s="11"/>
    </row>
    <row r="3283" spans="3:12" x14ac:dyDescent="0.3">
      <c r="C3283" s="725" t="s">
        <v>2192</v>
      </c>
      <c r="D3283" s="117" t="s">
        <v>213</v>
      </c>
      <c r="E3283" s="675" t="s">
        <v>121</v>
      </c>
      <c r="F3283" s="705">
        <v>1</v>
      </c>
      <c r="G3283" s="619">
        <v>8.1999999999999993</v>
      </c>
      <c r="H3283" s="715">
        <v>1.07</v>
      </c>
      <c r="I3283" s="679"/>
      <c r="J3283" s="458">
        <f t="shared" si="56"/>
        <v>8.7739999999999991</v>
      </c>
      <c r="K3283" s="107"/>
      <c r="L3283" s="11"/>
    </row>
    <row r="3284" spans="3:12" x14ac:dyDescent="0.3">
      <c r="C3284" s="725" t="s">
        <v>2191</v>
      </c>
      <c r="D3284" s="117" t="s">
        <v>2441</v>
      </c>
      <c r="E3284" s="675" t="s">
        <v>120</v>
      </c>
      <c r="F3284" s="705">
        <v>1</v>
      </c>
      <c r="G3284" s="619">
        <v>7.1</v>
      </c>
      <c r="H3284" s="715">
        <v>1.07</v>
      </c>
      <c r="I3284" s="679"/>
      <c r="J3284" s="458">
        <f t="shared" si="56"/>
        <v>7.5970000000000004</v>
      </c>
      <c r="K3284" s="107"/>
      <c r="L3284" s="11"/>
    </row>
    <row r="3285" spans="3:12" x14ac:dyDescent="0.3">
      <c r="C3285" s="681" t="s">
        <v>1776</v>
      </c>
      <c r="D3285" s="117" t="s">
        <v>1777</v>
      </c>
      <c r="E3285" s="675" t="s">
        <v>128</v>
      </c>
      <c r="F3285" s="618">
        <v>1</v>
      </c>
      <c r="G3285" s="619">
        <v>19.850000000000001</v>
      </c>
      <c r="H3285" s="715">
        <v>0.56999999999999995</v>
      </c>
      <c r="I3285" s="715"/>
      <c r="J3285" s="458">
        <f t="shared" si="56"/>
        <v>11.314500000000001</v>
      </c>
      <c r="K3285" s="100"/>
      <c r="L3285" s="31"/>
    </row>
    <row r="3286" spans="3:12" x14ac:dyDescent="0.3">
      <c r="C3286" s="725" t="s">
        <v>2289</v>
      </c>
      <c r="D3286" s="117" t="s">
        <v>2288</v>
      </c>
      <c r="E3286" s="675" t="s">
        <v>787</v>
      </c>
      <c r="F3286" s="705">
        <v>1</v>
      </c>
      <c r="G3286" s="619">
        <v>11.45</v>
      </c>
      <c r="H3286" s="715">
        <v>0.56999999999999995</v>
      </c>
      <c r="I3286" s="679"/>
      <c r="J3286" s="458">
        <f t="shared" si="56"/>
        <v>6.5264999999999986</v>
      </c>
      <c r="K3286" s="107"/>
      <c r="L3286" s="11"/>
    </row>
    <row r="3287" spans="3:12" x14ac:dyDescent="0.3">
      <c r="C3287" s="725" t="s">
        <v>1752</v>
      </c>
      <c r="D3287" s="117" t="s">
        <v>1753</v>
      </c>
      <c r="E3287" s="675" t="s">
        <v>125</v>
      </c>
      <c r="F3287" s="705">
        <v>1</v>
      </c>
      <c r="G3287" s="619">
        <v>15.5</v>
      </c>
      <c r="H3287" s="715">
        <v>0.56999999999999995</v>
      </c>
      <c r="I3287" s="679"/>
      <c r="J3287" s="458">
        <f t="shared" si="56"/>
        <v>8.8349999999999991</v>
      </c>
      <c r="K3287" s="107"/>
      <c r="L3287" s="11"/>
    </row>
    <row r="3288" spans="3:12" x14ac:dyDescent="0.3">
      <c r="C3288" s="725" t="s">
        <v>1754</v>
      </c>
      <c r="D3288" s="117" t="s">
        <v>177</v>
      </c>
      <c r="E3288" s="675" t="s">
        <v>786</v>
      </c>
      <c r="F3288" s="705">
        <v>1</v>
      </c>
      <c r="G3288" s="619">
        <v>8.3000000000000007</v>
      </c>
      <c r="H3288" s="715">
        <v>1.07</v>
      </c>
      <c r="I3288" s="679"/>
      <c r="J3288" s="458">
        <f t="shared" si="56"/>
        <v>8.881000000000002</v>
      </c>
      <c r="K3288" s="107"/>
      <c r="L3288" s="11"/>
    </row>
    <row r="3289" spans="3:12" x14ac:dyDescent="0.3">
      <c r="C3289" s="725" t="s">
        <v>1756</v>
      </c>
      <c r="D3289" s="117" t="s">
        <v>1644</v>
      </c>
      <c r="E3289" s="675" t="s">
        <v>782</v>
      </c>
      <c r="F3289" s="705">
        <v>1</v>
      </c>
      <c r="G3289" s="619">
        <v>8.3000000000000007</v>
      </c>
      <c r="H3289" s="715">
        <v>1.07</v>
      </c>
      <c r="I3289" s="679"/>
      <c r="J3289" s="458">
        <f t="shared" si="56"/>
        <v>8.881000000000002</v>
      </c>
      <c r="K3289" s="107"/>
      <c r="L3289" s="11"/>
    </row>
    <row r="3290" spans="3:12" x14ac:dyDescent="0.3">
      <c r="C3290" s="725" t="s">
        <v>1757</v>
      </c>
      <c r="D3290" s="117" t="s">
        <v>1758</v>
      </c>
      <c r="E3290" s="675" t="s">
        <v>125</v>
      </c>
      <c r="F3290" s="705">
        <v>1</v>
      </c>
      <c r="G3290" s="619">
        <v>6.6</v>
      </c>
      <c r="H3290" s="715">
        <v>1.07</v>
      </c>
      <c r="I3290" s="679"/>
      <c r="J3290" s="458">
        <f t="shared" si="56"/>
        <v>7.0620000000000003</v>
      </c>
      <c r="K3290" s="107"/>
      <c r="L3290" s="11"/>
    </row>
    <row r="3291" spans="3:12" x14ac:dyDescent="0.3">
      <c r="C3291" s="725" t="s">
        <v>1759</v>
      </c>
      <c r="D3291" s="117" t="s">
        <v>686</v>
      </c>
      <c r="E3291" s="675" t="s">
        <v>125</v>
      </c>
      <c r="F3291" s="705">
        <v>1</v>
      </c>
      <c r="G3291" s="619">
        <v>17.7</v>
      </c>
      <c r="H3291" s="715">
        <v>0.56999999999999995</v>
      </c>
      <c r="I3291" s="679"/>
      <c r="J3291" s="458">
        <f t="shared" si="56"/>
        <v>10.088999999999999</v>
      </c>
      <c r="K3291" s="107"/>
      <c r="L3291" s="11"/>
    </row>
    <row r="3292" spans="3:12" x14ac:dyDescent="0.3">
      <c r="C3292" s="725" t="s">
        <v>1781</v>
      </c>
      <c r="D3292" s="117" t="s">
        <v>122</v>
      </c>
      <c r="E3292" s="675" t="s">
        <v>121</v>
      </c>
      <c r="F3292" s="705">
        <v>1</v>
      </c>
      <c r="G3292" s="619">
        <v>8.4499999999999993</v>
      </c>
      <c r="H3292" s="715">
        <v>1.07</v>
      </c>
      <c r="I3292" s="679"/>
      <c r="J3292" s="458">
        <f t="shared" si="56"/>
        <v>9.0414999999999992</v>
      </c>
      <c r="K3292" s="107"/>
      <c r="L3292" s="11"/>
    </row>
    <row r="3293" spans="3:12" x14ac:dyDescent="0.3">
      <c r="C3293" s="725" t="s">
        <v>1782</v>
      </c>
      <c r="D3293" s="117" t="s">
        <v>834</v>
      </c>
      <c r="E3293" s="675" t="s">
        <v>120</v>
      </c>
      <c r="F3293" s="705">
        <v>1</v>
      </c>
      <c r="G3293" s="619">
        <v>8.1</v>
      </c>
      <c r="H3293" s="715">
        <v>1.07</v>
      </c>
      <c r="I3293" s="679"/>
      <c r="J3293" s="458">
        <f t="shared" si="56"/>
        <v>8.6669999999999998</v>
      </c>
      <c r="K3293" s="107"/>
      <c r="L3293" s="11"/>
    </row>
    <row r="3294" spans="3:12" x14ac:dyDescent="0.3">
      <c r="C3294" s="725" t="s">
        <v>1784</v>
      </c>
      <c r="D3294" s="117" t="s">
        <v>122</v>
      </c>
      <c r="E3294" s="675" t="s">
        <v>121</v>
      </c>
      <c r="F3294" s="705">
        <v>1</v>
      </c>
      <c r="G3294" s="619">
        <v>7.9</v>
      </c>
      <c r="H3294" s="715">
        <v>1.07</v>
      </c>
      <c r="I3294" s="679"/>
      <c r="J3294" s="458">
        <f t="shared" si="56"/>
        <v>8.4530000000000012</v>
      </c>
      <c r="K3294" s="107"/>
      <c r="L3294" s="11"/>
    </row>
    <row r="3295" spans="3:12" x14ac:dyDescent="0.3">
      <c r="C3295" s="725" t="s">
        <v>1760</v>
      </c>
      <c r="D3295" s="117" t="s">
        <v>141</v>
      </c>
      <c r="E3295" s="675" t="s">
        <v>121</v>
      </c>
      <c r="F3295" s="705">
        <v>1</v>
      </c>
      <c r="G3295" s="619">
        <v>8</v>
      </c>
      <c r="H3295" s="715">
        <v>0.56999999999999995</v>
      </c>
      <c r="I3295" s="679"/>
      <c r="J3295" s="458">
        <f t="shared" si="56"/>
        <v>4.5599999999999996</v>
      </c>
      <c r="K3295" s="107"/>
      <c r="L3295" s="11"/>
    </row>
    <row r="3296" spans="3:12" x14ac:dyDescent="0.3">
      <c r="C3296" s="725" t="s">
        <v>1761</v>
      </c>
      <c r="D3296" s="117" t="s">
        <v>130</v>
      </c>
      <c r="E3296" s="675" t="s">
        <v>121</v>
      </c>
      <c r="F3296" s="705">
        <v>1</v>
      </c>
      <c r="G3296" s="619">
        <v>8</v>
      </c>
      <c r="H3296" s="715">
        <v>0.56999999999999995</v>
      </c>
      <c r="I3296" s="679"/>
      <c r="J3296" s="458">
        <f t="shared" si="56"/>
        <v>4.5599999999999996</v>
      </c>
      <c r="K3296" s="107"/>
      <c r="L3296" s="11"/>
    </row>
    <row r="3297" spans="3:12" x14ac:dyDescent="0.3">
      <c r="C3297" s="725" t="s">
        <v>1765</v>
      </c>
      <c r="D3297" s="117" t="s">
        <v>122</v>
      </c>
      <c r="E3297" s="675" t="s">
        <v>121</v>
      </c>
      <c r="F3297" s="705">
        <v>1</v>
      </c>
      <c r="G3297" s="619">
        <v>8.9</v>
      </c>
      <c r="H3297" s="715">
        <v>1.07</v>
      </c>
      <c r="I3297" s="679"/>
      <c r="J3297" s="458">
        <f t="shared" si="56"/>
        <v>9.5230000000000015</v>
      </c>
      <c r="K3297" s="107"/>
      <c r="L3297" s="11"/>
    </row>
    <row r="3298" spans="3:12" x14ac:dyDescent="0.3">
      <c r="C3298" s="725" t="s">
        <v>1766</v>
      </c>
      <c r="D3298" s="117" t="s">
        <v>122</v>
      </c>
      <c r="E3298" s="675" t="s">
        <v>121</v>
      </c>
      <c r="F3298" s="705">
        <v>1</v>
      </c>
      <c r="G3298" s="619">
        <v>8.9</v>
      </c>
      <c r="H3298" s="715">
        <v>0.56999999999999995</v>
      </c>
      <c r="I3298" s="679"/>
      <c r="J3298" s="458">
        <f t="shared" si="56"/>
        <v>5.0729999999999995</v>
      </c>
      <c r="K3298" s="107"/>
      <c r="L3298" s="11"/>
    </row>
    <row r="3299" spans="3:12" x14ac:dyDescent="0.3">
      <c r="C3299" s="725" t="s">
        <v>1767</v>
      </c>
      <c r="D3299" s="117" t="s">
        <v>268</v>
      </c>
      <c r="E3299" s="675" t="s">
        <v>121</v>
      </c>
      <c r="F3299" s="705">
        <v>1</v>
      </c>
      <c r="G3299" s="619">
        <v>10.3</v>
      </c>
      <c r="H3299" s="715">
        <v>1.07</v>
      </c>
      <c r="I3299" s="679"/>
      <c r="J3299" s="458">
        <f t="shared" si="56"/>
        <v>11.021000000000001</v>
      </c>
      <c r="K3299" s="107"/>
      <c r="L3299" s="11"/>
    </row>
    <row r="3300" spans="3:12" x14ac:dyDescent="0.3">
      <c r="C3300" s="725" t="s">
        <v>2443</v>
      </c>
      <c r="D3300" s="117" t="s">
        <v>2444</v>
      </c>
      <c r="E3300" s="675" t="s">
        <v>125</v>
      </c>
      <c r="F3300" s="705">
        <v>1</v>
      </c>
      <c r="G3300" s="619">
        <v>34.32</v>
      </c>
      <c r="H3300" s="715">
        <v>1.07</v>
      </c>
      <c r="I3300" s="679"/>
      <c r="J3300" s="458">
        <f t="shared" si="56"/>
        <v>36.7224</v>
      </c>
      <c r="K3300" s="107"/>
      <c r="L3300" s="11"/>
    </row>
    <row r="3301" spans="3:12" x14ac:dyDescent="0.3">
      <c r="C3301" s="725" t="s">
        <v>1787</v>
      </c>
      <c r="D3301" s="117" t="s">
        <v>2445</v>
      </c>
      <c r="E3301" s="675" t="s">
        <v>120</v>
      </c>
      <c r="F3301" s="705">
        <v>1</v>
      </c>
      <c r="G3301" s="619">
        <v>8.6999999999999993</v>
      </c>
      <c r="H3301" s="715">
        <v>1.07</v>
      </c>
      <c r="I3301" s="679"/>
      <c r="J3301" s="458">
        <f t="shared" si="56"/>
        <v>9.3089999999999993</v>
      </c>
      <c r="K3301" s="107"/>
      <c r="L3301" s="11"/>
    </row>
    <row r="3302" spans="3:12" x14ac:dyDescent="0.3">
      <c r="C3302" s="725" t="s">
        <v>1774</v>
      </c>
      <c r="D3302" s="117" t="s">
        <v>2446</v>
      </c>
      <c r="E3302" s="675" t="s">
        <v>120</v>
      </c>
      <c r="F3302" s="705">
        <v>1</v>
      </c>
      <c r="G3302" s="619">
        <v>6.6</v>
      </c>
      <c r="H3302" s="715">
        <v>0.56999999999999995</v>
      </c>
      <c r="I3302" s="679"/>
      <c r="J3302" s="458">
        <f t="shared" si="56"/>
        <v>3.7619999999999996</v>
      </c>
      <c r="K3302" s="107"/>
      <c r="L3302" s="11"/>
    </row>
    <row r="3303" spans="3:12" x14ac:dyDescent="0.3">
      <c r="C3303" s="725" t="s">
        <v>1792</v>
      </c>
      <c r="D3303" s="117" t="s">
        <v>2447</v>
      </c>
      <c r="E3303" s="675" t="s">
        <v>125</v>
      </c>
      <c r="F3303" s="705">
        <v>1</v>
      </c>
      <c r="G3303" s="619">
        <v>20.9</v>
      </c>
      <c r="H3303" s="715">
        <v>0.56999999999999995</v>
      </c>
      <c r="I3303" s="679"/>
      <c r="J3303" s="458">
        <f t="shared" si="56"/>
        <v>11.912999999999998</v>
      </c>
      <c r="K3303" s="107"/>
      <c r="L3303" s="11"/>
    </row>
    <row r="3304" spans="3:12" x14ac:dyDescent="0.3">
      <c r="C3304" s="725" t="s">
        <v>1789</v>
      </c>
      <c r="D3304" s="117" t="s">
        <v>142</v>
      </c>
      <c r="E3304" s="675" t="s">
        <v>121</v>
      </c>
      <c r="F3304" s="705">
        <v>1</v>
      </c>
      <c r="G3304" s="619">
        <v>9.3000000000000007</v>
      </c>
      <c r="H3304" s="715">
        <v>1.07</v>
      </c>
      <c r="I3304" s="679"/>
      <c r="J3304" s="458">
        <f t="shared" si="56"/>
        <v>9.9510000000000005</v>
      </c>
      <c r="K3304" s="107"/>
      <c r="L3304" s="11"/>
    </row>
    <row r="3305" spans="3:12" x14ac:dyDescent="0.3">
      <c r="C3305" s="725" t="s">
        <v>1790</v>
      </c>
      <c r="D3305" s="117" t="s">
        <v>140</v>
      </c>
      <c r="E3305" s="675" t="s">
        <v>782</v>
      </c>
      <c r="F3305" s="705">
        <v>1</v>
      </c>
      <c r="G3305" s="619">
        <v>10.3</v>
      </c>
      <c r="H3305" s="715">
        <v>1.07</v>
      </c>
      <c r="I3305" s="679"/>
      <c r="J3305" s="458">
        <f t="shared" si="56"/>
        <v>11.021000000000001</v>
      </c>
      <c r="K3305" s="107"/>
      <c r="L3305" s="11"/>
    </row>
    <row r="3306" spans="3:12" x14ac:dyDescent="0.3">
      <c r="C3306" s="725" t="s">
        <v>1796</v>
      </c>
      <c r="D3306" s="117" t="s">
        <v>2449</v>
      </c>
      <c r="E3306" s="675" t="s">
        <v>125</v>
      </c>
      <c r="F3306" s="705">
        <v>1</v>
      </c>
      <c r="G3306" s="619">
        <v>23.1</v>
      </c>
      <c r="H3306" s="715">
        <v>0.56999999999999995</v>
      </c>
      <c r="I3306" s="679"/>
      <c r="J3306" s="458">
        <f t="shared" si="56"/>
        <v>13.167</v>
      </c>
      <c r="K3306" s="107"/>
      <c r="L3306" s="11"/>
    </row>
    <row r="3307" spans="3:12" x14ac:dyDescent="0.3">
      <c r="C3307" s="728"/>
      <c r="D3307" s="728"/>
      <c r="E3307" s="728"/>
      <c r="F3307" s="728"/>
      <c r="G3307" s="728"/>
      <c r="H3307" s="728"/>
      <c r="I3307" s="728"/>
      <c r="J3307" s="458"/>
      <c r="K3307" s="728"/>
      <c r="L3307" s="728"/>
    </row>
    <row r="3308" spans="3:12" x14ac:dyDescent="0.3">
      <c r="C3308" s="680"/>
      <c r="D3308" s="690" t="s">
        <v>1798</v>
      </c>
      <c r="E3308" s="565"/>
      <c r="F3308" s="705"/>
      <c r="G3308" s="619"/>
      <c r="H3308" s="715"/>
      <c r="I3308" s="679"/>
      <c r="J3308" s="458"/>
      <c r="K3308" s="107"/>
      <c r="L3308" s="11"/>
    </row>
    <row r="3309" spans="3:12" x14ac:dyDescent="0.3">
      <c r="C3309" s="725" t="s">
        <v>1786</v>
      </c>
      <c r="D3309" s="117" t="s">
        <v>122</v>
      </c>
      <c r="E3309" s="675" t="s">
        <v>121</v>
      </c>
      <c r="F3309" s="705">
        <v>1</v>
      </c>
      <c r="G3309" s="619">
        <v>8.1</v>
      </c>
      <c r="H3309" s="715">
        <v>1.07</v>
      </c>
      <c r="I3309" s="679"/>
      <c r="J3309" s="458">
        <f t="shared" si="56"/>
        <v>8.6669999999999998</v>
      </c>
      <c r="K3309" s="107"/>
      <c r="L3309" s="11"/>
    </row>
    <row r="3310" spans="3:12" x14ac:dyDescent="0.3">
      <c r="C3310" s="725" t="s">
        <v>1801</v>
      </c>
      <c r="D3310" s="117" t="s">
        <v>155</v>
      </c>
      <c r="E3310" s="675" t="s">
        <v>128</v>
      </c>
      <c r="F3310" s="705">
        <v>1</v>
      </c>
      <c r="G3310" s="619">
        <v>14.6</v>
      </c>
      <c r="H3310" s="715">
        <v>1.07</v>
      </c>
      <c r="I3310" s="679"/>
      <c r="J3310" s="458">
        <f t="shared" si="56"/>
        <v>15.622</v>
      </c>
      <c r="K3310" s="107"/>
      <c r="L3310" s="11"/>
    </row>
    <row r="3311" spans="3:12" x14ac:dyDescent="0.3">
      <c r="C3311" s="725" t="s">
        <v>1823</v>
      </c>
      <c r="D3311" s="117" t="s">
        <v>1824</v>
      </c>
      <c r="E3311" s="675" t="s">
        <v>125</v>
      </c>
      <c r="F3311" s="705">
        <v>1</v>
      </c>
      <c r="G3311" s="619">
        <v>21.95</v>
      </c>
      <c r="H3311" s="715">
        <v>1.07</v>
      </c>
      <c r="I3311" s="679"/>
      <c r="J3311" s="458">
        <f t="shared" si="56"/>
        <v>23.486499999999999</v>
      </c>
      <c r="K3311" s="107"/>
      <c r="L3311" s="11"/>
    </row>
    <row r="3312" spans="3:12" x14ac:dyDescent="0.3">
      <c r="C3312" s="725" t="s">
        <v>1799</v>
      </c>
      <c r="D3312" s="117" t="s">
        <v>1800</v>
      </c>
      <c r="E3312" s="675" t="s">
        <v>125</v>
      </c>
      <c r="F3312" s="705">
        <v>1</v>
      </c>
      <c r="G3312" s="619">
        <v>3.1</v>
      </c>
      <c r="H3312" s="715">
        <v>1.07</v>
      </c>
      <c r="I3312" s="679"/>
      <c r="J3312" s="458">
        <f t="shared" si="56"/>
        <v>3.3170000000000002</v>
      </c>
      <c r="K3312" s="107"/>
      <c r="L3312" s="11"/>
    </row>
    <row r="3313" spans="3:12" x14ac:dyDescent="0.3">
      <c r="C3313" s="725" t="s">
        <v>2222</v>
      </c>
      <c r="D3313" s="117" t="s">
        <v>2450</v>
      </c>
      <c r="E3313" s="675" t="s">
        <v>121</v>
      </c>
      <c r="F3313" s="705">
        <v>1</v>
      </c>
      <c r="G3313" s="619">
        <v>14.5</v>
      </c>
      <c r="H3313" s="715">
        <v>1.07</v>
      </c>
      <c r="I3313" s="679"/>
      <c r="J3313" s="458">
        <f t="shared" si="56"/>
        <v>15.515000000000001</v>
      </c>
      <c r="K3313" s="107"/>
      <c r="L3313" s="11"/>
    </row>
    <row r="3314" spans="3:12" x14ac:dyDescent="0.3">
      <c r="C3314" s="725" t="s">
        <v>1816</v>
      </c>
      <c r="D3314" s="117" t="s">
        <v>2451</v>
      </c>
      <c r="E3314" s="675" t="s">
        <v>121</v>
      </c>
      <c r="F3314" s="705">
        <v>1</v>
      </c>
      <c r="G3314" s="619">
        <v>13.3</v>
      </c>
      <c r="H3314" s="715">
        <v>0.56999999999999995</v>
      </c>
      <c r="I3314" s="679"/>
      <c r="J3314" s="458">
        <f t="shared" si="56"/>
        <v>7.5809999999999995</v>
      </c>
      <c r="K3314" s="107"/>
      <c r="L3314" s="11"/>
    </row>
    <row r="3315" spans="3:12" x14ac:dyDescent="0.3">
      <c r="C3315" s="725" t="s">
        <v>1819</v>
      </c>
      <c r="D3315" s="117" t="s">
        <v>122</v>
      </c>
      <c r="E3315" s="675" t="s">
        <v>121</v>
      </c>
      <c r="F3315" s="705">
        <v>1</v>
      </c>
      <c r="G3315" s="619">
        <v>8.4</v>
      </c>
      <c r="H3315" s="715">
        <v>0.56999999999999995</v>
      </c>
      <c r="I3315" s="679"/>
      <c r="J3315" s="458">
        <f t="shared" si="56"/>
        <v>4.7879999999999994</v>
      </c>
      <c r="K3315" s="107"/>
      <c r="L3315" s="11"/>
    </row>
    <row r="3316" spans="3:12" x14ac:dyDescent="0.3">
      <c r="C3316" s="725" t="s">
        <v>1820</v>
      </c>
      <c r="D3316" s="117" t="s">
        <v>686</v>
      </c>
      <c r="E3316" s="675" t="s">
        <v>125</v>
      </c>
      <c r="F3316" s="705">
        <v>1</v>
      </c>
      <c r="G3316" s="619">
        <v>16.5</v>
      </c>
      <c r="H3316" s="715">
        <v>1.57</v>
      </c>
      <c r="I3316" s="679"/>
      <c r="J3316" s="458">
        <f t="shared" si="56"/>
        <v>25.905000000000001</v>
      </c>
      <c r="K3316" s="107"/>
      <c r="L3316" s="11"/>
    </row>
    <row r="3317" spans="3:12" x14ac:dyDescent="0.3">
      <c r="C3317" s="725" t="s">
        <v>2214</v>
      </c>
      <c r="D3317" s="117" t="s">
        <v>122</v>
      </c>
      <c r="E3317" s="675" t="s">
        <v>121</v>
      </c>
      <c r="F3317" s="705">
        <v>1</v>
      </c>
      <c r="G3317" s="619">
        <v>8.3000000000000007</v>
      </c>
      <c r="H3317" s="715">
        <v>1.57</v>
      </c>
      <c r="I3317" s="679"/>
      <c r="J3317" s="458">
        <f t="shared" si="56"/>
        <v>13.031000000000002</v>
      </c>
      <c r="K3317" s="107"/>
      <c r="L3317" s="11"/>
    </row>
    <row r="3318" spans="3:12" x14ac:dyDescent="0.3">
      <c r="C3318" s="725" t="s">
        <v>1835</v>
      </c>
      <c r="D3318" s="117" t="s">
        <v>1753</v>
      </c>
      <c r="E3318" s="675" t="s">
        <v>125</v>
      </c>
      <c r="F3318" s="705">
        <v>1</v>
      </c>
      <c r="G3318" s="619">
        <v>8.35</v>
      </c>
      <c r="H3318" s="715">
        <v>0.56999999999999995</v>
      </c>
      <c r="I3318" s="679"/>
      <c r="J3318" s="458">
        <f t="shared" si="56"/>
        <v>4.7594999999999992</v>
      </c>
      <c r="K3318" s="107"/>
      <c r="L3318" s="11"/>
    </row>
    <row r="3319" spans="3:12" x14ac:dyDescent="0.3">
      <c r="C3319" s="725" t="s">
        <v>1768</v>
      </c>
      <c r="D3319" s="117" t="s">
        <v>2452</v>
      </c>
      <c r="E3319" s="675" t="s">
        <v>125</v>
      </c>
      <c r="F3319" s="705">
        <v>1</v>
      </c>
      <c r="G3319" s="619">
        <v>143.15</v>
      </c>
      <c r="H3319" s="715">
        <v>0.56999999999999995</v>
      </c>
      <c r="I3319" s="679"/>
      <c r="J3319" s="458">
        <f t="shared" si="56"/>
        <v>81.595500000000001</v>
      </c>
      <c r="K3319" s="107"/>
      <c r="L3319" s="11"/>
    </row>
    <row r="3320" spans="3:12" x14ac:dyDescent="0.3">
      <c r="C3320" s="725" t="s">
        <v>1806</v>
      </c>
      <c r="D3320" s="117" t="s">
        <v>1807</v>
      </c>
      <c r="E3320" s="675" t="s">
        <v>128</v>
      </c>
      <c r="F3320" s="705">
        <v>1</v>
      </c>
      <c r="G3320" s="619">
        <v>14.5</v>
      </c>
      <c r="H3320" s="715">
        <v>0.56999999999999995</v>
      </c>
      <c r="I3320" s="679"/>
      <c r="J3320" s="458">
        <f t="shared" si="56"/>
        <v>8.2649999999999988</v>
      </c>
      <c r="K3320" s="107"/>
      <c r="L3320" s="11"/>
    </row>
    <row r="3321" spans="3:12" x14ac:dyDescent="0.3">
      <c r="C3321" s="725" t="s">
        <v>2218</v>
      </c>
      <c r="D3321" s="117" t="s">
        <v>140</v>
      </c>
      <c r="E3321" s="675" t="s">
        <v>782</v>
      </c>
      <c r="F3321" s="705">
        <v>1</v>
      </c>
      <c r="G3321" s="619">
        <v>12.1</v>
      </c>
      <c r="H3321" s="715">
        <v>1.07</v>
      </c>
      <c r="I3321" s="679"/>
      <c r="J3321" s="458">
        <f t="shared" si="56"/>
        <v>12.947000000000001</v>
      </c>
      <c r="K3321" s="107"/>
      <c r="L3321" s="11"/>
    </row>
    <row r="3322" spans="3:12" x14ac:dyDescent="0.3">
      <c r="C3322" s="725" t="s">
        <v>1811</v>
      </c>
      <c r="D3322" s="117" t="s">
        <v>177</v>
      </c>
      <c r="E3322" s="675" t="s">
        <v>786</v>
      </c>
      <c r="F3322" s="705">
        <v>1</v>
      </c>
      <c r="G3322" s="619">
        <v>8.8000000000000007</v>
      </c>
      <c r="H3322" s="715">
        <v>0.56999999999999995</v>
      </c>
      <c r="I3322" s="679"/>
      <c r="J3322" s="458">
        <f t="shared" si="56"/>
        <v>5.016</v>
      </c>
      <c r="K3322" s="107"/>
      <c r="L3322" s="11"/>
    </row>
    <row r="3323" spans="3:12" x14ac:dyDescent="0.3">
      <c r="C3323" s="725" t="s">
        <v>1812</v>
      </c>
      <c r="D3323" s="117" t="s">
        <v>268</v>
      </c>
      <c r="E3323" s="675" t="s">
        <v>121</v>
      </c>
      <c r="F3323" s="705">
        <v>1</v>
      </c>
      <c r="G3323" s="619">
        <v>11.7</v>
      </c>
      <c r="H3323" s="715">
        <v>1.07</v>
      </c>
      <c r="I3323" s="679"/>
      <c r="J3323" s="458">
        <f t="shared" si="56"/>
        <v>12.519</v>
      </c>
      <c r="K3323" s="107"/>
      <c r="L3323" s="11"/>
    </row>
    <row r="3324" spans="3:12" x14ac:dyDescent="0.3">
      <c r="C3324" s="725" t="s">
        <v>1813</v>
      </c>
      <c r="D3324" s="117" t="s">
        <v>205</v>
      </c>
      <c r="E3324" s="675" t="s">
        <v>797</v>
      </c>
      <c r="F3324" s="705">
        <v>1</v>
      </c>
      <c r="G3324" s="619">
        <v>13.6</v>
      </c>
      <c r="H3324" s="715">
        <v>0.56999999999999995</v>
      </c>
      <c r="I3324" s="679"/>
      <c r="J3324" s="458">
        <f t="shared" si="56"/>
        <v>7.7519999999999989</v>
      </c>
      <c r="K3324" s="107"/>
      <c r="L3324" s="11"/>
    </row>
    <row r="3325" spans="3:12" x14ac:dyDescent="0.3">
      <c r="C3325" s="725" t="s">
        <v>2457</v>
      </c>
      <c r="D3325" s="117" t="s">
        <v>2458</v>
      </c>
      <c r="E3325" s="675" t="s">
        <v>125</v>
      </c>
      <c r="F3325" s="705">
        <v>1</v>
      </c>
      <c r="G3325" s="619">
        <v>50</v>
      </c>
      <c r="H3325" s="715">
        <v>0.56999999999999995</v>
      </c>
      <c r="I3325" s="679"/>
      <c r="J3325" s="458">
        <f t="shared" si="56"/>
        <v>28.499999999999996</v>
      </c>
      <c r="K3325" s="107"/>
      <c r="L3325" s="11"/>
    </row>
    <row r="3326" spans="3:12" x14ac:dyDescent="0.3">
      <c r="C3326" s="725" t="s">
        <v>2279</v>
      </c>
      <c r="D3326" s="117" t="s">
        <v>359</v>
      </c>
      <c r="E3326" s="675" t="s">
        <v>125</v>
      </c>
      <c r="F3326" s="705">
        <v>1</v>
      </c>
      <c r="G3326" s="619">
        <v>4.7</v>
      </c>
      <c r="H3326" s="715">
        <v>1.07</v>
      </c>
      <c r="I3326" s="679"/>
      <c r="J3326" s="458">
        <f t="shared" ref="J3326:J3372" si="57">PRODUCT(F3326:I3326)</f>
        <v>5.0290000000000008</v>
      </c>
      <c r="K3326" s="107"/>
      <c r="L3326" s="11"/>
    </row>
    <row r="3327" spans="3:12" x14ac:dyDescent="0.3">
      <c r="C3327" s="725" t="s">
        <v>2460</v>
      </c>
      <c r="D3327" s="117" t="s">
        <v>2461</v>
      </c>
      <c r="E3327" s="675" t="s">
        <v>782</v>
      </c>
      <c r="F3327" s="705">
        <v>1</v>
      </c>
      <c r="G3327" s="619">
        <v>8.5</v>
      </c>
      <c r="H3327" s="715">
        <v>1.07</v>
      </c>
      <c r="I3327" s="679"/>
      <c r="J3327" s="458">
        <f t="shared" si="57"/>
        <v>9.0950000000000006</v>
      </c>
      <c r="K3327" s="107"/>
      <c r="L3327" s="11"/>
    </row>
    <row r="3328" spans="3:12" x14ac:dyDescent="0.3">
      <c r="C3328" s="725" t="s">
        <v>1837</v>
      </c>
      <c r="D3328" s="117" t="s">
        <v>142</v>
      </c>
      <c r="E3328" s="675" t="s">
        <v>121</v>
      </c>
      <c r="F3328" s="705">
        <v>1</v>
      </c>
      <c r="G3328" s="619">
        <v>11.7</v>
      </c>
      <c r="H3328" s="715">
        <v>1.07</v>
      </c>
      <c r="I3328" s="679"/>
      <c r="J3328" s="458">
        <f t="shared" si="57"/>
        <v>12.519</v>
      </c>
      <c r="K3328" s="107"/>
      <c r="L3328" s="11"/>
    </row>
    <row r="3329" spans="3:12" x14ac:dyDescent="0.3">
      <c r="C3329" s="725" t="s">
        <v>2212</v>
      </c>
      <c r="D3329" s="117" t="s">
        <v>122</v>
      </c>
      <c r="E3329" s="675" t="s">
        <v>121</v>
      </c>
      <c r="F3329" s="705">
        <v>1</v>
      </c>
      <c r="G3329" s="619">
        <v>8.3000000000000007</v>
      </c>
      <c r="H3329" s="715">
        <v>1.07</v>
      </c>
      <c r="I3329" s="679"/>
      <c r="J3329" s="458">
        <f t="shared" si="57"/>
        <v>8.881000000000002</v>
      </c>
      <c r="K3329" s="107"/>
      <c r="L3329" s="11"/>
    </row>
    <row r="3330" spans="3:12" x14ac:dyDescent="0.3">
      <c r="C3330" s="728"/>
      <c r="D3330" s="728"/>
      <c r="E3330" s="728"/>
      <c r="F3330" s="728"/>
      <c r="G3330" s="728"/>
      <c r="H3330" s="728"/>
      <c r="I3330" s="728"/>
      <c r="J3330" s="458"/>
      <c r="K3330" s="728"/>
      <c r="L3330" s="728"/>
    </row>
    <row r="3331" spans="3:12" x14ac:dyDescent="0.3">
      <c r="C3331" s="725"/>
      <c r="D3331" s="690" t="s">
        <v>1844</v>
      </c>
      <c r="E3331" s="675"/>
      <c r="F3331" s="705"/>
      <c r="G3331" s="619"/>
      <c r="H3331" s="715"/>
      <c r="I3331" s="679"/>
      <c r="J3331" s="458"/>
      <c r="K3331" s="107"/>
      <c r="L3331" s="11"/>
    </row>
    <row r="3332" spans="3:12" x14ac:dyDescent="0.3">
      <c r="C3332" s="725" t="s">
        <v>2215</v>
      </c>
      <c r="D3332" s="117" t="s">
        <v>122</v>
      </c>
      <c r="E3332" s="675" t="s">
        <v>121</v>
      </c>
      <c r="F3332" s="705">
        <v>1</v>
      </c>
      <c r="G3332" s="619">
        <v>9.6</v>
      </c>
      <c r="H3332" s="715">
        <v>0.56999999999999995</v>
      </c>
      <c r="I3332" s="679"/>
      <c r="J3332" s="458">
        <f t="shared" si="57"/>
        <v>5.4719999999999995</v>
      </c>
      <c r="K3332" s="107"/>
      <c r="L3332" s="11"/>
    </row>
    <row r="3333" spans="3:12" x14ac:dyDescent="0.3">
      <c r="C3333" s="725" t="s">
        <v>1850</v>
      </c>
      <c r="D3333" s="117" t="s">
        <v>122</v>
      </c>
      <c r="E3333" s="675" t="s">
        <v>121</v>
      </c>
      <c r="F3333" s="705">
        <v>1</v>
      </c>
      <c r="G3333" s="619">
        <v>8.8000000000000007</v>
      </c>
      <c r="H3333" s="715">
        <v>1.07</v>
      </c>
      <c r="I3333" s="679"/>
      <c r="J3333" s="458">
        <f t="shared" si="57"/>
        <v>9.4160000000000021</v>
      </c>
      <c r="K3333" s="107"/>
      <c r="L3333" s="11"/>
    </row>
    <row r="3334" spans="3:12" x14ac:dyDescent="0.3">
      <c r="C3334" s="725" t="s">
        <v>2216</v>
      </c>
      <c r="D3334" s="117" t="s">
        <v>122</v>
      </c>
      <c r="E3334" s="675" t="s">
        <v>121</v>
      </c>
      <c r="F3334" s="705">
        <v>1</v>
      </c>
      <c r="G3334" s="619">
        <v>9.9</v>
      </c>
      <c r="H3334" s="715">
        <v>0.56999999999999995</v>
      </c>
      <c r="I3334" s="679"/>
      <c r="J3334" s="458">
        <f t="shared" si="57"/>
        <v>5.6429999999999998</v>
      </c>
      <c r="K3334" s="107"/>
      <c r="L3334" s="11"/>
    </row>
    <row r="3335" spans="3:12" x14ac:dyDescent="0.3">
      <c r="C3335" s="725" t="s">
        <v>2462</v>
      </c>
      <c r="D3335" s="117" t="s">
        <v>2463</v>
      </c>
      <c r="E3335" s="675" t="s">
        <v>125</v>
      </c>
      <c r="F3335" s="705">
        <v>1</v>
      </c>
      <c r="G3335" s="619">
        <v>34.200000000000003</v>
      </c>
      <c r="H3335" s="715">
        <v>1.07</v>
      </c>
      <c r="I3335" s="679"/>
      <c r="J3335" s="458">
        <f t="shared" si="57"/>
        <v>36.594000000000008</v>
      </c>
      <c r="K3335" s="107"/>
      <c r="L3335" s="11"/>
    </row>
    <row r="3336" spans="3:12" x14ac:dyDescent="0.3">
      <c r="C3336" s="725" t="s">
        <v>1875</v>
      </c>
      <c r="D3336" s="117" t="s">
        <v>1876</v>
      </c>
      <c r="E3336" s="675" t="s">
        <v>125</v>
      </c>
      <c r="F3336" s="705">
        <v>1</v>
      </c>
      <c r="G3336" s="619">
        <v>14.2</v>
      </c>
      <c r="H3336" s="715">
        <v>0.56999999999999995</v>
      </c>
      <c r="I3336" s="679"/>
      <c r="J3336" s="458">
        <f t="shared" si="57"/>
        <v>8.0939999999999994</v>
      </c>
      <c r="K3336" s="107"/>
      <c r="L3336" s="11"/>
    </row>
    <row r="3337" spans="3:12" x14ac:dyDescent="0.3">
      <c r="C3337" s="725" t="s">
        <v>2464</v>
      </c>
      <c r="D3337" s="117" t="s">
        <v>2465</v>
      </c>
      <c r="E3337" s="675" t="s">
        <v>125</v>
      </c>
      <c r="F3337" s="705">
        <v>1</v>
      </c>
      <c r="G3337" s="619">
        <v>6.95</v>
      </c>
      <c r="H3337" s="715">
        <v>1.07</v>
      </c>
      <c r="I3337" s="679"/>
      <c r="J3337" s="458">
        <f t="shared" si="57"/>
        <v>7.4365000000000006</v>
      </c>
      <c r="K3337" s="107"/>
      <c r="L3337" s="11"/>
    </row>
    <row r="3338" spans="3:12" x14ac:dyDescent="0.3">
      <c r="C3338" s="725" t="s">
        <v>2466</v>
      </c>
      <c r="D3338" s="117" t="s">
        <v>2449</v>
      </c>
      <c r="E3338" s="675" t="s">
        <v>125</v>
      </c>
      <c r="F3338" s="705">
        <v>1</v>
      </c>
      <c r="G3338" s="619">
        <v>11.45</v>
      </c>
      <c r="H3338" s="715">
        <v>0.56999999999999995</v>
      </c>
      <c r="I3338" s="679"/>
      <c r="J3338" s="458">
        <f t="shared" si="57"/>
        <v>6.5264999999999986</v>
      </c>
      <c r="K3338" s="107"/>
      <c r="L3338" s="11"/>
    </row>
    <row r="3339" spans="3:12" x14ac:dyDescent="0.3">
      <c r="C3339" s="725" t="s">
        <v>2468</v>
      </c>
      <c r="D3339" s="117" t="s">
        <v>2446</v>
      </c>
      <c r="E3339" s="675" t="s">
        <v>120</v>
      </c>
      <c r="F3339" s="705">
        <v>1</v>
      </c>
      <c r="G3339" s="619">
        <v>5.9</v>
      </c>
      <c r="H3339" s="715">
        <v>0.56999999999999995</v>
      </c>
      <c r="I3339" s="679"/>
      <c r="J3339" s="458">
        <f t="shared" si="57"/>
        <v>3.363</v>
      </c>
      <c r="K3339" s="107"/>
      <c r="L3339" s="11"/>
    </row>
    <row r="3340" spans="3:12" x14ac:dyDescent="0.3">
      <c r="C3340" s="725" t="s">
        <v>2469</v>
      </c>
      <c r="D3340" s="117" t="s">
        <v>1887</v>
      </c>
      <c r="E3340" s="675" t="s">
        <v>125</v>
      </c>
      <c r="F3340" s="705">
        <v>1</v>
      </c>
      <c r="G3340" s="619">
        <v>16</v>
      </c>
      <c r="H3340" s="715">
        <v>1.07</v>
      </c>
      <c r="I3340" s="679"/>
      <c r="J3340" s="458">
        <f t="shared" si="57"/>
        <v>17.12</v>
      </c>
      <c r="K3340" s="107"/>
      <c r="L3340" s="11"/>
    </row>
    <row r="3341" spans="3:12" x14ac:dyDescent="0.3">
      <c r="C3341" s="725" t="s">
        <v>1883</v>
      </c>
      <c r="D3341" s="117" t="s">
        <v>1644</v>
      </c>
      <c r="E3341" s="675" t="s">
        <v>782</v>
      </c>
      <c r="F3341" s="705">
        <v>1</v>
      </c>
      <c r="G3341" s="619">
        <v>9.6</v>
      </c>
      <c r="H3341" s="715">
        <v>1.07</v>
      </c>
      <c r="I3341" s="679"/>
      <c r="J3341" s="458">
        <f t="shared" si="57"/>
        <v>10.272</v>
      </c>
      <c r="K3341" s="107"/>
      <c r="L3341" s="11"/>
    </row>
    <row r="3342" spans="3:12" x14ac:dyDescent="0.3">
      <c r="C3342" s="725" t="s">
        <v>2220</v>
      </c>
      <c r="D3342" s="117" t="s">
        <v>213</v>
      </c>
      <c r="E3342" s="675" t="s">
        <v>121</v>
      </c>
      <c r="F3342" s="705">
        <v>1</v>
      </c>
      <c r="G3342" s="619">
        <v>8.9</v>
      </c>
      <c r="H3342" s="715">
        <v>1.07</v>
      </c>
      <c r="I3342" s="679"/>
      <c r="J3342" s="458">
        <f t="shared" si="57"/>
        <v>9.5230000000000015</v>
      </c>
      <c r="K3342" s="107"/>
      <c r="L3342" s="11"/>
    </row>
    <row r="3343" spans="3:12" x14ac:dyDescent="0.3">
      <c r="C3343" s="725" t="s">
        <v>2471</v>
      </c>
      <c r="D3343" s="117" t="s">
        <v>2449</v>
      </c>
      <c r="E3343" s="675" t="s">
        <v>125</v>
      </c>
      <c r="F3343" s="705">
        <v>1</v>
      </c>
      <c r="G3343" s="619">
        <v>17.95</v>
      </c>
      <c r="H3343" s="715">
        <v>1.07</v>
      </c>
      <c r="I3343" s="679"/>
      <c r="J3343" s="458">
        <f t="shared" si="57"/>
        <v>19.206500000000002</v>
      </c>
      <c r="K3343" s="107"/>
      <c r="L3343" s="11"/>
    </row>
    <row r="3344" spans="3:12" x14ac:dyDescent="0.3">
      <c r="C3344" s="725" t="s">
        <v>1861</v>
      </c>
      <c r="D3344" s="117" t="s">
        <v>177</v>
      </c>
      <c r="E3344" s="675" t="s">
        <v>786</v>
      </c>
      <c r="F3344" s="705">
        <v>1</v>
      </c>
      <c r="G3344" s="619">
        <v>8.3000000000000007</v>
      </c>
      <c r="H3344" s="715">
        <v>0.56999999999999995</v>
      </c>
      <c r="I3344" s="679"/>
      <c r="J3344" s="458">
        <f t="shared" si="57"/>
        <v>4.7309999999999999</v>
      </c>
      <c r="K3344" s="107"/>
      <c r="L3344" s="11"/>
    </row>
    <row r="3345" spans="3:12" x14ac:dyDescent="0.3">
      <c r="C3345" s="725" t="s">
        <v>1865</v>
      </c>
      <c r="D3345" s="117" t="s">
        <v>122</v>
      </c>
      <c r="E3345" s="675" t="s">
        <v>121</v>
      </c>
      <c r="F3345" s="705">
        <v>1</v>
      </c>
      <c r="G3345" s="619">
        <v>8.4</v>
      </c>
      <c r="H3345" s="715">
        <v>1.07</v>
      </c>
      <c r="I3345" s="679"/>
      <c r="J3345" s="458">
        <f t="shared" si="57"/>
        <v>8.9880000000000013</v>
      </c>
      <c r="K3345" s="107"/>
      <c r="L3345" s="11"/>
    </row>
    <row r="3346" spans="3:12" x14ac:dyDescent="0.3">
      <c r="C3346" s="725" t="s">
        <v>1866</v>
      </c>
      <c r="D3346" s="117" t="s">
        <v>122</v>
      </c>
      <c r="E3346" s="675" t="s">
        <v>121</v>
      </c>
      <c r="F3346" s="705">
        <v>1</v>
      </c>
      <c r="G3346" s="619">
        <v>8.5</v>
      </c>
      <c r="H3346" s="715">
        <v>0.56999999999999995</v>
      </c>
      <c r="I3346" s="679"/>
      <c r="J3346" s="458">
        <f t="shared" si="57"/>
        <v>4.8449999999999998</v>
      </c>
      <c r="K3346" s="107"/>
      <c r="L3346" s="11"/>
    </row>
    <row r="3347" spans="3:12" x14ac:dyDescent="0.3">
      <c r="C3347" s="725" t="s">
        <v>2211</v>
      </c>
      <c r="D3347" s="117" t="s">
        <v>122</v>
      </c>
      <c r="E3347" s="675" t="s">
        <v>121</v>
      </c>
      <c r="F3347" s="705">
        <v>1</v>
      </c>
      <c r="G3347" s="619">
        <v>8.6</v>
      </c>
      <c r="H3347" s="715">
        <v>0.56999999999999995</v>
      </c>
      <c r="I3347" s="679"/>
      <c r="J3347" s="458">
        <f t="shared" si="57"/>
        <v>4.9019999999999992</v>
      </c>
      <c r="K3347" s="107"/>
      <c r="L3347" s="11"/>
    </row>
    <row r="3348" spans="3:12" x14ac:dyDescent="0.3">
      <c r="C3348" s="725" t="s">
        <v>2207</v>
      </c>
      <c r="D3348" s="117" t="s">
        <v>122</v>
      </c>
      <c r="E3348" s="675" t="s">
        <v>121</v>
      </c>
      <c r="F3348" s="705">
        <v>1</v>
      </c>
      <c r="G3348" s="619">
        <v>8.6</v>
      </c>
      <c r="H3348" s="715">
        <v>1.07</v>
      </c>
      <c r="I3348" s="679"/>
      <c r="J3348" s="458">
        <f t="shared" si="57"/>
        <v>9.202</v>
      </c>
      <c r="K3348" s="107"/>
      <c r="L3348" s="11"/>
    </row>
    <row r="3349" spans="3:12" x14ac:dyDescent="0.3">
      <c r="C3349" s="728"/>
      <c r="D3349" s="728"/>
      <c r="E3349" s="728"/>
      <c r="F3349" s="728"/>
      <c r="G3349" s="728"/>
      <c r="H3349" s="728"/>
      <c r="I3349" s="728"/>
      <c r="J3349" s="458"/>
      <c r="K3349" s="728"/>
      <c r="L3349" s="728"/>
    </row>
    <row r="3350" spans="3:12" x14ac:dyDescent="0.3">
      <c r="C3350" s="725"/>
      <c r="D3350" s="690" t="s">
        <v>1929</v>
      </c>
      <c r="E3350" s="675"/>
      <c r="F3350" s="705"/>
      <c r="G3350" s="619"/>
      <c r="H3350" s="715"/>
      <c r="I3350" s="679"/>
      <c r="J3350" s="458"/>
      <c r="K3350" s="107"/>
      <c r="L3350" s="11"/>
    </row>
    <row r="3351" spans="3:12" x14ac:dyDescent="0.3">
      <c r="C3351" s="725" t="s">
        <v>1901</v>
      </c>
      <c r="D3351" s="117" t="s">
        <v>2472</v>
      </c>
      <c r="E3351" s="675" t="s">
        <v>125</v>
      </c>
      <c r="F3351" s="705">
        <v>1</v>
      </c>
      <c r="G3351" s="619">
        <v>15.7</v>
      </c>
      <c r="H3351" s="715">
        <v>1.07</v>
      </c>
      <c r="I3351" s="679"/>
      <c r="J3351" s="458">
        <f t="shared" si="57"/>
        <v>16.798999999999999</v>
      </c>
      <c r="K3351" s="107"/>
      <c r="L3351" s="11"/>
    </row>
    <row r="3352" spans="3:12" x14ac:dyDescent="0.3">
      <c r="C3352" s="725" t="s">
        <v>1902</v>
      </c>
      <c r="D3352" s="117" t="s">
        <v>2376</v>
      </c>
      <c r="E3352" s="675" t="s">
        <v>782</v>
      </c>
      <c r="F3352" s="705">
        <v>1</v>
      </c>
      <c r="G3352" s="619">
        <v>11.1</v>
      </c>
      <c r="H3352" s="715">
        <v>1.07</v>
      </c>
      <c r="I3352" s="679"/>
      <c r="J3352" s="458">
        <f t="shared" si="57"/>
        <v>11.877000000000001</v>
      </c>
      <c r="K3352" s="107"/>
      <c r="L3352" s="11"/>
    </row>
    <row r="3353" spans="3:12" x14ac:dyDescent="0.3">
      <c r="C3353" s="725" t="s">
        <v>2208</v>
      </c>
      <c r="D3353" s="117" t="s">
        <v>122</v>
      </c>
      <c r="E3353" s="675" t="s">
        <v>121</v>
      </c>
      <c r="F3353" s="705">
        <v>1</v>
      </c>
      <c r="G3353" s="619">
        <v>9.1</v>
      </c>
      <c r="H3353" s="715">
        <v>1.07</v>
      </c>
      <c r="I3353" s="679"/>
      <c r="J3353" s="458">
        <f t="shared" si="57"/>
        <v>9.7370000000000001</v>
      </c>
      <c r="K3353" s="107"/>
      <c r="L3353" s="11"/>
    </row>
    <row r="3354" spans="3:12" x14ac:dyDescent="0.3">
      <c r="C3354" s="725" t="s">
        <v>2210</v>
      </c>
      <c r="D3354" s="117" t="s">
        <v>122</v>
      </c>
      <c r="E3354" s="675" t="s">
        <v>121</v>
      </c>
      <c r="F3354" s="705">
        <v>1</v>
      </c>
      <c r="G3354" s="619">
        <v>7.9</v>
      </c>
      <c r="H3354" s="715">
        <v>1.07</v>
      </c>
      <c r="I3354" s="679"/>
      <c r="J3354" s="458">
        <f t="shared" si="57"/>
        <v>8.4530000000000012</v>
      </c>
      <c r="K3354" s="107"/>
      <c r="L3354" s="11"/>
    </row>
    <row r="3355" spans="3:12" x14ac:dyDescent="0.3">
      <c r="C3355" s="725" t="s">
        <v>2209</v>
      </c>
      <c r="D3355" s="117" t="s">
        <v>122</v>
      </c>
      <c r="E3355" s="675" t="s">
        <v>121</v>
      </c>
      <c r="F3355" s="705">
        <v>1</v>
      </c>
      <c r="G3355" s="619">
        <v>8.1999999999999993</v>
      </c>
      <c r="H3355" s="715">
        <v>1.07</v>
      </c>
      <c r="I3355" s="679"/>
      <c r="J3355" s="458">
        <f t="shared" si="57"/>
        <v>8.7739999999999991</v>
      </c>
      <c r="K3355" s="107"/>
      <c r="L3355" s="11"/>
    </row>
    <row r="3356" spans="3:12" x14ac:dyDescent="0.3">
      <c r="C3356" s="725" t="s">
        <v>1903</v>
      </c>
      <c r="D3356" s="117" t="s">
        <v>2473</v>
      </c>
      <c r="E3356" s="675" t="s">
        <v>121</v>
      </c>
      <c r="F3356" s="705">
        <v>1</v>
      </c>
      <c r="G3356" s="619">
        <v>11.1</v>
      </c>
      <c r="H3356" s="715">
        <v>1.07</v>
      </c>
      <c r="I3356" s="679"/>
      <c r="J3356" s="458">
        <f t="shared" si="57"/>
        <v>11.877000000000001</v>
      </c>
      <c r="K3356" s="107"/>
      <c r="L3356" s="11"/>
    </row>
    <row r="3357" spans="3:12" x14ac:dyDescent="0.3">
      <c r="C3357" s="725" t="s">
        <v>1905</v>
      </c>
      <c r="D3357" s="117" t="s">
        <v>2474</v>
      </c>
      <c r="E3357" s="675" t="s">
        <v>125</v>
      </c>
      <c r="F3357" s="705">
        <v>1</v>
      </c>
      <c r="G3357" s="619">
        <v>12</v>
      </c>
      <c r="H3357" s="715">
        <v>1.07</v>
      </c>
      <c r="I3357" s="679"/>
      <c r="J3357" s="458">
        <f t="shared" si="57"/>
        <v>12.84</v>
      </c>
      <c r="K3357" s="107"/>
      <c r="L3357" s="11"/>
    </row>
    <row r="3358" spans="3:12" x14ac:dyDescent="0.3">
      <c r="C3358" s="725" t="s">
        <v>2476</v>
      </c>
      <c r="D3358" s="117" t="s">
        <v>684</v>
      </c>
      <c r="E3358" s="675" t="s">
        <v>125</v>
      </c>
      <c r="F3358" s="705">
        <v>1</v>
      </c>
      <c r="G3358" s="619">
        <v>4.7</v>
      </c>
      <c r="H3358" s="715">
        <v>1.07</v>
      </c>
      <c r="I3358" s="679"/>
      <c r="J3358" s="458">
        <f t="shared" si="57"/>
        <v>5.0290000000000008</v>
      </c>
      <c r="K3358" s="107"/>
      <c r="L3358" s="11"/>
    </row>
    <row r="3359" spans="3:12" x14ac:dyDescent="0.3">
      <c r="C3359" s="725" t="s">
        <v>1915</v>
      </c>
      <c r="D3359" s="117" t="s">
        <v>141</v>
      </c>
      <c r="E3359" s="675" t="s">
        <v>121</v>
      </c>
      <c r="F3359" s="705">
        <v>1</v>
      </c>
      <c r="G3359" s="619">
        <v>8.6999999999999993</v>
      </c>
      <c r="H3359" s="715">
        <v>0.56999999999999995</v>
      </c>
      <c r="I3359" s="679"/>
      <c r="J3359" s="458">
        <f t="shared" si="57"/>
        <v>4.9589999999999987</v>
      </c>
      <c r="K3359" s="107"/>
      <c r="L3359" s="11"/>
    </row>
    <row r="3360" spans="3:12" x14ac:dyDescent="0.3">
      <c r="C3360" s="725" t="s">
        <v>1914</v>
      </c>
      <c r="D3360" s="117" t="s">
        <v>177</v>
      </c>
      <c r="E3360" s="675" t="s">
        <v>786</v>
      </c>
      <c r="F3360" s="705">
        <v>1</v>
      </c>
      <c r="G3360" s="619">
        <v>8</v>
      </c>
      <c r="H3360" s="715">
        <v>1.07</v>
      </c>
      <c r="I3360" s="679"/>
      <c r="J3360" s="458">
        <f t="shared" si="57"/>
        <v>8.56</v>
      </c>
      <c r="K3360" s="107"/>
      <c r="L3360" s="11"/>
    </row>
    <row r="3361" spans="3:12" x14ac:dyDescent="0.3">
      <c r="C3361" s="725" t="s">
        <v>1913</v>
      </c>
      <c r="D3361" s="117" t="s">
        <v>2374</v>
      </c>
      <c r="E3361" s="675" t="s">
        <v>782</v>
      </c>
      <c r="F3361" s="705">
        <v>1</v>
      </c>
      <c r="G3361" s="619">
        <v>8.4</v>
      </c>
      <c r="H3361" s="715">
        <v>1.07</v>
      </c>
      <c r="I3361" s="679"/>
      <c r="J3361" s="458">
        <f t="shared" si="57"/>
        <v>8.9880000000000013</v>
      </c>
      <c r="K3361" s="107"/>
      <c r="L3361" s="11"/>
    </row>
    <row r="3362" spans="3:12" x14ac:dyDescent="0.3">
      <c r="C3362" s="725" t="s">
        <v>1912</v>
      </c>
      <c r="D3362" s="117" t="s">
        <v>142</v>
      </c>
      <c r="E3362" s="675" t="s">
        <v>121</v>
      </c>
      <c r="F3362" s="705">
        <v>1</v>
      </c>
      <c r="G3362" s="619">
        <v>11.8</v>
      </c>
      <c r="H3362" s="715">
        <v>1.07</v>
      </c>
      <c r="I3362" s="679"/>
      <c r="J3362" s="458">
        <f t="shared" si="57"/>
        <v>12.626000000000001</v>
      </c>
      <c r="K3362" s="107"/>
      <c r="L3362" s="11"/>
    </row>
    <row r="3363" spans="3:12" x14ac:dyDescent="0.3">
      <c r="C3363" s="725" t="s">
        <v>2165</v>
      </c>
      <c r="D3363" s="117" t="s">
        <v>122</v>
      </c>
      <c r="E3363" s="675" t="s">
        <v>121</v>
      </c>
      <c r="F3363" s="705">
        <v>1</v>
      </c>
      <c r="G3363" s="619">
        <v>8.6</v>
      </c>
      <c r="H3363" s="715">
        <v>0.56999999999999995</v>
      </c>
      <c r="I3363" s="679"/>
      <c r="J3363" s="458">
        <f t="shared" si="57"/>
        <v>4.9019999999999992</v>
      </c>
      <c r="K3363" s="107"/>
      <c r="L3363" s="11"/>
    </row>
    <row r="3364" spans="3:12" x14ac:dyDescent="0.3">
      <c r="C3364" s="725" t="s">
        <v>2213</v>
      </c>
      <c r="D3364" s="117" t="s">
        <v>122</v>
      </c>
      <c r="E3364" s="675" t="s">
        <v>121</v>
      </c>
      <c r="F3364" s="705">
        <v>1</v>
      </c>
      <c r="G3364" s="619">
        <v>7.9</v>
      </c>
      <c r="H3364" s="715">
        <v>1.07</v>
      </c>
      <c r="I3364" s="679"/>
      <c r="J3364" s="458">
        <f t="shared" si="57"/>
        <v>8.4530000000000012</v>
      </c>
      <c r="K3364" s="107"/>
      <c r="L3364" s="11"/>
    </row>
    <row r="3365" spans="3:12" x14ac:dyDescent="0.3">
      <c r="C3365" s="725" t="s">
        <v>2477</v>
      </c>
      <c r="D3365" s="117" t="s">
        <v>2478</v>
      </c>
      <c r="E3365" s="675" t="s">
        <v>125</v>
      </c>
      <c r="F3365" s="705">
        <v>1</v>
      </c>
      <c r="G3365" s="619">
        <v>19.600000000000001</v>
      </c>
      <c r="H3365" s="715">
        <v>0.56999999999999995</v>
      </c>
      <c r="I3365" s="679"/>
      <c r="J3365" s="458">
        <f t="shared" si="57"/>
        <v>11.172000000000001</v>
      </c>
      <c r="K3365" s="107"/>
      <c r="L3365" s="11"/>
    </row>
    <row r="3366" spans="3:12" x14ac:dyDescent="0.3">
      <c r="C3366" s="725" t="s">
        <v>1918</v>
      </c>
      <c r="D3366" s="117" t="s">
        <v>122</v>
      </c>
      <c r="E3366" s="675" t="s">
        <v>121</v>
      </c>
      <c r="F3366" s="705">
        <v>1</v>
      </c>
      <c r="G3366" s="619">
        <v>9</v>
      </c>
      <c r="H3366" s="715">
        <v>1.07</v>
      </c>
      <c r="I3366" s="679"/>
      <c r="J3366" s="458">
        <f t="shared" si="57"/>
        <v>9.6300000000000008</v>
      </c>
      <c r="K3366" s="107"/>
      <c r="L3366" s="11"/>
    </row>
    <row r="3367" spans="3:12" x14ac:dyDescent="0.3">
      <c r="C3367" s="725" t="s">
        <v>1920</v>
      </c>
      <c r="D3367" s="117" t="s">
        <v>122</v>
      </c>
      <c r="E3367" s="675" t="s">
        <v>121</v>
      </c>
      <c r="F3367" s="705">
        <v>1</v>
      </c>
      <c r="G3367" s="619">
        <v>9</v>
      </c>
      <c r="H3367" s="715">
        <v>0.56999999999999995</v>
      </c>
      <c r="I3367" s="679"/>
      <c r="J3367" s="458">
        <f t="shared" si="57"/>
        <v>5.13</v>
      </c>
      <c r="K3367" s="107"/>
      <c r="L3367" s="11"/>
    </row>
    <row r="3368" spans="3:12" x14ac:dyDescent="0.3">
      <c r="C3368" s="725" t="s">
        <v>1923</v>
      </c>
      <c r="D3368" s="117" t="s">
        <v>122</v>
      </c>
      <c r="E3368" s="675" t="s">
        <v>121</v>
      </c>
      <c r="F3368" s="705">
        <v>1</v>
      </c>
      <c r="G3368" s="619">
        <v>9</v>
      </c>
      <c r="H3368" s="715">
        <v>1.07</v>
      </c>
      <c r="I3368" s="679"/>
      <c r="J3368" s="458">
        <f t="shared" si="57"/>
        <v>9.6300000000000008</v>
      </c>
      <c r="K3368" s="107"/>
      <c r="L3368" s="11"/>
    </row>
    <row r="3369" spans="3:12" x14ac:dyDescent="0.3">
      <c r="C3369" s="725" t="s">
        <v>1927</v>
      </c>
      <c r="D3369" s="117" t="s">
        <v>122</v>
      </c>
      <c r="E3369" s="675" t="s">
        <v>121</v>
      </c>
      <c r="F3369" s="705">
        <v>1</v>
      </c>
      <c r="G3369" s="619">
        <v>9</v>
      </c>
      <c r="H3369" s="715">
        <v>1.07</v>
      </c>
      <c r="I3369" s="679"/>
      <c r="J3369" s="458">
        <f t="shared" si="57"/>
        <v>9.6300000000000008</v>
      </c>
      <c r="K3369" s="107"/>
      <c r="L3369" s="11"/>
    </row>
    <row r="3370" spans="3:12" x14ac:dyDescent="0.3">
      <c r="C3370" s="725" t="s">
        <v>1889</v>
      </c>
      <c r="D3370" s="117" t="s">
        <v>2479</v>
      </c>
      <c r="E3370" s="675" t="s">
        <v>125</v>
      </c>
      <c r="F3370" s="705">
        <v>1</v>
      </c>
      <c r="G3370" s="619">
        <v>85.35</v>
      </c>
      <c r="H3370" s="715">
        <v>0.56999999999999995</v>
      </c>
      <c r="I3370" s="679"/>
      <c r="J3370" s="458">
        <f t="shared" si="57"/>
        <v>48.649499999999989</v>
      </c>
      <c r="K3370" s="107"/>
      <c r="L3370" s="11"/>
    </row>
    <row r="3371" spans="3:12" x14ac:dyDescent="0.3">
      <c r="C3371" s="725" t="s">
        <v>1899</v>
      </c>
      <c r="D3371" s="117" t="s">
        <v>130</v>
      </c>
      <c r="E3371" s="675" t="s">
        <v>121</v>
      </c>
      <c r="F3371" s="705">
        <v>1</v>
      </c>
      <c r="G3371" s="619">
        <v>7.4</v>
      </c>
      <c r="H3371" s="715">
        <v>1.07</v>
      </c>
      <c r="I3371" s="679"/>
      <c r="J3371" s="458">
        <f t="shared" si="57"/>
        <v>7.918000000000001</v>
      </c>
      <c r="K3371" s="107"/>
      <c r="L3371" s="11"/>
    </row>
    <row r="3372" spans="3:12" x14ac:dyDescent="0.3">
      <c r="C3372" s="725" t="s">
        <v>1900</v>
      </c>
      <c r="D3372" s="117" t="s">
        <v>122</v>
      </c>
      <c r="E3372" s="675" t="s">
        <v>120</v>
      </c>
      <c r="F3372" s="705">
        <v>1</v>
      </c>
      <c r="G3372" s="619">
        <v>6</v>
      </c>
      <c r="H3372" s="715">
        <v>0.56999999999999995</v>
      </c>
      <c r="I3372" s="679"/>
      <c r="J3372" s="458">
        <f t="shared" si="57"/>
        <v>3.42</v>
      </c>
      <c r="K3372" s="107"/>
      <c r="L3372" s="11"/>
    </row>
    <row r="3373" spans="3:12" x14ac:dyDescent="0.3">
      <c r="C3373" s="680"/>
      <c r="D3373" s="1450"/>
      <c r="E3373" s="748"/>
      <c r="F3373" s="619"/>
      <c r="G3373" s="619"/>
      <c r="H3373" s="715"/>
      <c r="I3373" s="715"/>
      <c r="J3373" s="115"/>
      <c r="K3373" s="127"/>
      <c r="L3373" s="13"/>
    </row>
    <row r="3374" spans="3:12" x14ac:dyDescent="0.3">
      <c r="C3374" s="680"/>
      <c r="D3374" s="117"/>
      <c r="E3374" s="675"/>
      <c r="F3374" s="619"/>
      <c r="G3374" s="619"/>
      <c r="H3374" s="715"/>
      <c r="I3374" s="715"/>
      <c r="J3374" s="115"/>
      <c r="K3374" s="127"/>
      <c r="L3374" s="13"/>
    </row>
    <row r="3375" spans="3:12" x14ac:dyDescent="0.3">
      <c r="C3375" s="2018"/>
      <c r="D3375" s="2019"/>
      <c r="E3375" s="2019"/>
      <c r="F3375" s="2019"/>
      <c r="G3375" s="2019"/>
      <c r="H3375" s="2019"/>
      <c r="I3375" s="2019"/>
      <c r="J3375" s="2019"/>
      <c r="K3375" s="2019"/>
      <c r="L3375" s="2020"/>
    </row>
    <row r="3376" spans="3:12" x14ac:dyDescent="0.3">
      <c r="C3376" s="728" t="s">
        <v>4165</v>
      </c>
      <c r="D3376" s="728" t="s">
        <v>4166</v>
      </c>
      <c r="E3376" s="728"/>
      <c r="F3376" s="728"/>
      <c r="G3376" s="728"/>
      <c r="H3376" s="728"/>
      <c r="I3376" s="728"/>
      <c r="J3376" s="728"/>
      <c r="K3376" s="728"/>
      <c r="L3376" s="728"/>
    </row>
    <row r="3377" spans="3:12" x14ac:dyDescent="0.3">
      <c r="C3377" s="684" t="s">
        <v>1</v>
      </c>
      <c r="D3377" s="691" t="s">
        <v>2</v>
      </c>
      <c r="E3377" s="691"/>
      <c r="F3377" s="691" t="s">
        <v>45</v>
      </c>
      <c r="G3377" s="1419" t="s">
        <v>46</v>
      </c>
      <c r="H3377" s="713" t="s">
        <v>47</v>
      </c>
      <c r="I3377" s="713" t="s">
        <v>48</v>
      </c>
      <c r="J3377" s="460" t="s">
        <v>49</v>
      </c>
      <c r="K3377" s="93" t="s">
        <v>50</v>
      </c>
      <c r="L3377" s="721" t="s">
        <v>3</v>
      </c>
    </row>
    <row r="3378" spans="3:12" x14ac:dyDescent="0.3">
      <c r="C3378" s="1418"/>
      <c r="D3378" s="1425"/>
      <c r="E3378" s="1426"/>
      <c r="F3378" s="1427"/>
      <c r="G3378" s="1428"/>
      <c r="H3378" s="1428"/>
      <c r="I3378" s="1429"/>
      <c r="J3378" s="567"/>
      <c r="K3378" s="91">
        <f>SUM(J3379:J3448)</f>
        <v>2782.360000000001</v>
      </c>
      <c r="L3378" s="1430" t="s">
        <v>6</v>
      </c>
    </row>
    <row r="3379" spans="3:12" x14ac:dyDescent="0.3">
      <c r="C3379" s="681"/>
      <c r="D3379" s="1451" t="s">
        <v>4167</v>
      </c>
      <c r="E3379" s="675"/>
      <c r="F3379" s="619"/>
      <c r="G3379" s="619"/>
      <c r="H3379" s="715"/>
      <c r="I3379" s="715"/>
      <c r="J3379" s="115"/>
      <c r="K3379" s="100"/>
      <c r="L3379" s="31"/>
    </row>
    <row r="3380" spans="3:12" x14ac:dyDescent="0.3">
      <c r="C3380" s="681"/>
      <c r="D3380" s="1451" t="s">
        <v>4168</v>
      </c>
      <c r="E3380" s="675"/>
      <c r="F3380" s="619">
        <v>1</v>
      </c>
      <c r="G3380" s="619">
        <v>288.91000000000003</v>
      </c>
      <c r="H3380" s="715"/>
      <c r="I3380" s="715"/>
      <c r="J3380" s="458">
        <f>PRODUCT(F3380:I3380)</f>
        <v>288.91000000000003</v>
      </c>
      <c r="K3380" s="100"/>
      <c r="L3380" s="31"/>
    </row>
    <row r="3381" spans="3:12" x14ac:dyDescent="0.3">
      <c r="C3381" s="681"/>
      <c r="D3381" s="117" t="s">
        <v>2345</v>
      </c>
      <c r="E3381" s="675"/>
      <c r="F3381" s="619">
        <v>-1</v>
      </c>
      <c r="G3381" s="619">
        <v>8.1300000000000008</v>
      </c>
      <c r="H3381" s="715"/>
      <c r="I3381" s="715"/>
      <c r="J3381" s="458">
        <f t="shared" ref="J3381:J3444" si="58">PRODUCT(F3381:I3381)</f>
        <v>-8.1300000000000008</v>
      </c>
      <c r="K3381" s="100"/>
      <c r="L3381" s="31"/>
    </row>
    <row r="3382" spans="3:12" x14ac:dyDescent="0.3">
      <c r="C3382" s="681"/>
      <c r="D3382" s="753" t="s">
        <v>2345</v>
      </c>
      <c r="E3382" s="675"/>
      <c r="F3382" s="619">
        <v>-1</v>
      </c>
      <c r="G3382" s="619">
        <v>10.38</v>
      </c>
      <c r="H3382" s="715"/>
      <c r="I3382" s="715"/>
      <c r="J3382" s="458">
        <f t="shared" si="58"/>
        <v>-10.38</v>
      </c>
      <c r="K3382" s="100"/>
      <c r="L3382" s="31"/>
    </row>
    <row r="3383" spans="3:12" x14ac:dyDescent="0.3">
      <c r="C3383" s="680"/>
      <c r="D3383" s="117" t="s">
        <v>2345</v>
      </c>
      <c r="E3383" s="675"/>
      <c r="F3383" s="619">
        <v>-1</v>
      </c>
      <c r="G3383" s="619">
        <v>8.75</v>
      </c>
      <c r="H3383" s="715"/>
      <c r="I3383" s="715"/>
      <c r="J3383" s="458">
        <f t="shared" si="58"/>
        <v>-8.75</v>
      </c>
      <c r="K3383" s="127"/>
      <c r="L3383" s="13"/>
    </row>
    <row r="3384" spans="3:12" x14ac:dyDescent="0.3">
      <c r="C3384" s="680"/>
      <c r="D3384" s="117" t="s">
        <v>2297</v>
      </c>
      <c r="E3384" s="675"/>
      <c r="F3384" s="619">
        <v>-1</v>
      </c>
      <c r="G3384" s="619">
        <v>4.68</v>
      </c>
      <c r="H3384" s="715"/>
      <c r="I3384" s="715"/>
      <c r="J3384" s="458">
        <f t="shared" si="58"/>
        <v>-4.68</v>
      </c>
      <c r="K3384" s="127"/>
      <c r="L3384" s="13"/>
    </row>
    <row r="3385" spans="3:12" x14ac:dyDescent="0.3">
      <c r="C3385" s="680"/>
      <c r="D3385" s="117" t="s">
        <v>4169</v>
      </c>
      <c r="E3385" s="675"/>
      <c r="F3385" s="619">
        <v>-1</v>
      </c>
      <c r="G3385" s="619">
        <v>20.8</v>
      </c>
      <c r="H3385" s="715"/>
      <c r="I3385" s="715"/>
      <c r="J3385" s="458">
        <f t="shared" si="58"/>
        <v>-20.8</v>
      </c>
      <c r="K3385" s="127"/>
      <c r="L3385" s="13"/>
    </row>
    <row r="3386" spans="3:12" x14ac:dyDescent="0.3">
      <c r="C3386" s="680"/>
      <c r="D3386" s="1451" t="s">
        <v>4170</v>
      </c>
      <c r="E3386" s="675"/>
      <c r="F3386" s="619">
        <v>1</v>
      </c>
      <c r="G3386" s="619">
        <v>389.88</v>
      </c>
      <c r="H3386" s="715"/>
      <c r="I3386" s="715"/>
      <c r="J3386" s="115">
        <f t="shared" si="58"/>
        <v>389.88</v>
      </c>
      <c r="K3386" s="127"/>
      <c r="L3386" s="13"/>
    </row>
    <row r="3387" spans="3:12" x14ac:dyDescent="0.3">
      <c r="C3387" s="680"/>
      <c r="D3387" s="117" t="s">
        <v>2371</v>
      </c>
      <c r="E3387" s="675"/>
      <c r="F3387" s="619">
        <v>-3</v>
      </c>
      <c r="G3387" s="619">
        <v>3.36</v>
      </c>
      <c r="H3387" s="715"/>
      <c r="I3387" s="715"/>
      <c r="J3387" s="115">
        <f t="shared" si="58"/>
        <v>-10.08</v>
      </c>
      <c r="K3387" s="127"/>
      <c r="L3387" s="13"/>
    </row>
    <row r="3388" spans="3:12" x14ac:dyDescent="0.3">
      <c r="C3388" s="680"/>
      <c r="D3388" s="117" t="s">
        <v>2371</v>
      </c>
      <c r="E3388" s="675"/>
      <c r="F3388" s="619">
        <v>-5</v>
      </c>
      <c r="G3388" s="619">
        <v>2.2400000000000002</v>
      </c>
      <c r="H3388" s="715"/>
      <c r="I3388" s="715"/>
      <c r="J3388" s="115">
        <f t="shared" si="58"/>
        <v>-11.200000000000001</v>
      </c>
      <c r="K3388" s="127"/>
      <c r="L3388" s="13"/>
    </row>
    <row r="3389" spans="3:12" x14ac:dyDescent="0.3">
      <c r="C3389" s="680"/>
      <c r="D3389" s="117" t="s">
        <v>2371</v>
      </c>
      <c r="E3389" s="675"/>
      <c r="F3389" s="619">
        <v>-6</v>
      </c>
      <c r="G3389" s="619">
        <v>0.45</v>
      </c>
      <c r="H3389" s="715"/>
      <c r="I3389" s="715"/>
      <c r="J3389" s="115">
        <f t="shared" si="58"/>
        <v>-2.7</v>
      </c>
      <c r="K3389" s="127"/>
      <c r="L3389" s="13"/>
    </row>
    <row r="3390" spans="3:12" x14ac:dyDescent="0.3">
      <c r="C3390" s="680"/>
      <c r="D3390" s="1451" t="s">
        <v>4171</v>
      </c>
      <c r="E3390" s="675"/>
      <c r="F3390" s="619">
        <v>1</v>
      </c>
      <c r="G3390" s="619">
        <v>91.21</v>
      </c>
      <c r="H3390" s="715"/>
      <c r="I3390" s="715"/>
      <c r="J3390" s="115">
        <f t="shared" si="58"/>
        <v>91.21</v>
      </c>
      <c r="K3390" s="127"/>
      <c r="L3390" s="13"/>
    </row>
    <row r="3391" spans="3:12" x14ac:dyDescent="0.3">
      <c r="C3391" s="680"/>
      <c r="D3391" s="753"/>
      <c r="E3391" s="675"/>
      <c r="F3391" s="619"/>
      <c r="G3391" s="619"/>
      <c r="H3391" s="715"/>
      <c r="I3391" s="715"/>
      <c r="J3391" s="115"/>
      <c r="K3391" s="127"/>
      <c r="L3391" s="13"/>
    </row>
    <row r="3392" spans="3:12" x14ac:dyDescent="0.3">
      <c r="C3392" s="680"/>
      <c r="D3392" s="1451" t="s">
        <v>4172</v>
      </c>
      <c r="E3392" s="675"/>
      <c r="F3392" s="619"/>
      <c r="G3392" s="619"/>
      <c r="H3392" s="715"/>
      <c r="I3392" s="715"/>
      <c r="J3392" s="115"/>
      <c r="K3392" s="127"/>
      <c r="L3392" s="13"/>
    </row>
    <row r="3393" spans="3:12" x14ac:dyDescent="0.3">
      <c r="C3393" s="680"/>
      <c r="D3393" s="1452" t="s">
        <v>4173</v>
      </c>
      <c r="E3393" s="675"/>
      <c r="F3393" s="619">
        <v>1</v>
      </c>
      <c r="G3393" s="619">
        <v>150.47999999999999</v>
      </c>
      <c r="H3393" s="715"/>
      <c r="I3393" s="715"/>
      <c r="J3393" s="115">
        <f t="shared" si="58"/>
        <v>150.47999999999999</v>
      </c>
      <c r="K3393" s="127"/>
      <c r="L3393" s="13"/>
    </row>
    <row r="3394" spans="3:12" x14ac:dyDescent="0.3">
      <c r="C3394" s="680"/>
      <c r="D3394" s="1453" t="s">
        <v>4174</v>
      </c>
      <c r="E3394" s="675"/>
      <c r="F3394" s="619">
        <v>1</v>
      </c>
      <c r="G3394" s="619">
        <v>738.14</v>
      </c>
      <c r="H3394" s="715"/>
      <c r="I3394" s="715"/>
      <c r="J3394" s="115">
        <f t="shared" si="58"/>
        <v>738.14</v>
      </c>
      <c r="K3394" s="127"/>
      <c r="L3394" s="13"/>
    </row>
    <row r="3395" spans="3:12" x14ac:dyDescent="0.3">
      <c r="C3395" s="680"/>
      <c r="D3395" s="117" t="s">
        <v>2297</v>
      </c>
      <c r="E3395" s="675"/>
      <c r="F3395" s="619">
        <v>-1</v>
      </c>
      <c r="G3395" s="619">
        <v>3.12</v>
      </c>
      <c r="H3395" s="715"/>
      <c r="I3395" s="715"/>
      <c r="J3395" s="115">
        <f t="shared" si="58"/>
        <v>-3.12</v>
      </c>
      <c r="K3395" s="127"/>
      <c r="L3395" s="13"/>
    </row>
    <row r="3396" spans="3:12" x14ac:dyDescent="0.3">
      <c r="C3396" s="680"/>
      <c r="D3396" s="753" t="s">
        <v>2297</v>
      </c>
      <c r="E3396" s="675"/>
      <c r="F3396" s="619">
        <v>-1</v>
      </c>
      <c r="G3396" s="619">
        <v>3.78</v>
      </c>
      <c r="H3396" s="715"/>
      <c r="I3396" s="715"/>
      <c r="J3396" s="115">
        <f t="shared" si="58"/>
        <v>-3.78</v>
      </c>
      <c r="K3396" s="127"/>
      <c r="L3396" s="13"/>
    </row>
    <row r="3397" spans="3:12" x14ac:dyDescent="0.3">
      <c r="C3397" s="680"/>
      <c r="D3397" s="117" t="s">
        <v>2297</v>
      </c>
      <c r="E3397" s="675"/>
      <c r="F3397" s="619">
        <v>-2</v>
      </c>
      <c r="G3397" s="619">
        <v>2.52</v>
      </c>
      <c r="H3397" s="715"/>
      <c r="I3397" s="715"/>
      <c r="J3397" s="115">
        <f t="shared" si="58"/>
        <v>-5.04</v>
      </c>
      <c r="K3397" s="127"/>
      <c r="L3397" s="13"/>
    </row>
    <row r="3398" spans="3:12" x14ac:dyDescent="0.3">
      <c r="C3398" s="680"/>
      <c r="D3398" s="753" t="s">
        <v>2371</v>
      </c>
      <c r="E3398" s="675"/>
      <c r="F3398" s="619">
        <v>-4</v>
      </c>
      <c r="G3398" s="619">
        <v>1.05</v>
      </c>
      <c r="H3398" s="715"/>
      <c r="I3398" s="715"/>
      <c r="J3398" s="115">
        <f t="shared" si="58"/>
        <v>-4.2</v>
      </c>
      <c r="K3398" s="127"/>
      <c r="L3398" s="13"/>
    </row>
    <row r="3399" spans="3:12" x14ac:dyDescent="0.3">
      <c r="C3399" s="680"/>
      <c r="D3399" s="753" t="s">
        <v>2371</v>
      </c>
      <c r="E3399" s="675"/>
      <c r="F3399" s="619">
        <v>-11</v>
      </c>
      <c r="G3399" s="619">
        <v>0.6</v>
      </c>
      <c r="H3399" s="715"/>
      <c r="I3399" s="715"/>
      <c r="J3399" s="115">
        <f t="shared" si="58"/>
        <v>-6.6</v>
      </c>
      <c r="K3399" s="127"/>
      <c r="L3399" s="13"/>
    </row>
    <row r="3400" spans="3:12" x14ac:dyDescent="0.3">
      <c r="C3400" s="680"/>
      <c r="D3400" s="753" t="s">
        <v>2371</v>
      </c>
      <c r="E3400" s="675"/>
      <c r="F3400" s="619">
        <v>-1</v>
      </c>
      <c r="G3400" s="619">
        <v>2.1</v>
      </c>
      <c r="H3400" s="715"/>
      <c r="I3400" s="715"/>
      <c r="J3400" s="115">
        <f t="shared" si="58"/>
        <v>-2.1</v>
      </c>
      <c r="K3400" s="127"/>
      <c r="L3400" s="13"/>
    </row>
    <row r="3401" spans="3:12" x14ac:dyDescent="0.3">
      <c r="C3401" s="680"/>
      <c r="D3401" s="753" t="s">
        <v>2371</v>
      </c>
      <c r="E3401" s="675"/>
      <c r="F3401" s="619">
        <v>-1</v>
      </c>
      <c r="G3401" s="619">
        <v>3.36</v>
      </c>
      <c r="H3401" s="715"/>
      <c r="I3401" s="715"/>
      <c r="J3401" s="115">
        <f t="shared" si="58"/>
        <v>-3.36</v>
      </c>
      <c r="K3401" s="127"/>
      <c r="L3401" s="13"/>
    </row>
    <row r="3402" spans="3:12" x14ac:dyDescent="0.3">
      <c r="C3402" s="680"/>
      <c r="D3402" s="753" t="s">
        <v>2345</v>
      </c>
      <c r="E3402" s="675"/>
      <c r="F3402" s="619">
        <v>-1</v>
      </c>
      <c r="G3402" s="619">
        <v>4.38</v>
      </c>
      <c r="H3402" s="715"/>
      <c r="I3402" s="715"/>
      <c r="J3402" s="115">
        <f t="shared" si="58"/>
        <v>-4.38</v>
      </c>
      <c r="K3402" s="127"/>
      <c r="L3402" s="13"/>
    </row>
    <row r="3403" spans="3:12" x14ac:dyDescent="0.3">
      <c r="C3403" s="680"/>
      <c r="D3403" s="1454" t="s">
        <v>2345</v>
      </c>
      <c r="E3403" s="710"/>
      <c r="F3403" s="778">
        <v>-1</v>
      </c>
      <c r="G3403" s="619">
        <v>4.55</v>
      </c>
      <c r="H3403" s="620"/>
      <c r="I3403" s="620"/>
      <c r="J3403" s="115">
        <f t="shared" si="58"/>
        <v>-4.55</v>
      </c>
      <c r="K3403" s="127"/>
      <c r="L3403" s="13"/>
    </row>
    <row r="3404" spans="3:12" x14ac:dyDescent="0.3">
      <c r="C3404" s="680"/>
      <c r="D3404" s="1453" t="s">
        <v>4175</v>
      </c>
      <c r="E3404" s="675"/>
      <c r="F3404" s="619">
        <v>1</v>
      </c>
      <c r="G3404" s="619">
        <v>82.33</v>
      </c>
      <c r="H3404" s="715"/>
      <c r="I3404" s="715"/>
      <c r="J3404" s="115">
        <f t="shared" si="58"/>
        <v>82.33</v>
      </c>
      <c r="K3404" s="127"/>
      <c r="L3404" s="13"/>
    </row>
    <row r="3405" spans="3:12" x14ac:dyDescent="0.3">
      <c r="C3405" s="680"/>
      <c r="D3405" s="1454" t="s">
        <v>2297</v>
      </c>
      <c r="E3405" s="748"/>
      <c r="F3405" s="619">
        <v>-1</v>
      </c>
      <c r="G3405" s="619">
        <v>2.52</v>
      </c>
      <c r="H3405" s="715"/>
      <c r="I3405" s="715"/>
      <c r="J3405" s="115">
        <f t="shared" si="58"/>
        <v>-2.52</v>
      </c>
      <c r="K3405" s="127"/>
      <c r="L3405" s="13"/>
    </row>
    <row r="3406" spans="3:12" x14ac:dyDescent="0.3">
      <c r="C3406" s="680"/>
      <c r="D3406" s="1454" t="s">
        <v>2371</v>
      </c>
      <c r="E3406" s="748"/>
      <c r="F3406" s="619">
        <v>-1</v>
      </c>
      <c r="G3406" s="619">
        <v>2.1</v>
      </c>
      <c r="H3406" s="715"/>
      <c r="I3406" s="715"/>
      <c r="J3406" s="115">
        <f t="shared" si="58"/>
        <v>-2.1</v>
      </c>
      <c r="K3406" s="127"/>
      <c r="L3406" s="13"/>
    </row>
    <row r="3407" spans="3:12" x14ac:dyDescent="0.3">
      <c r="C3407" s="680"/>
      <c r="D3407" s="1454" t="s">
        <v>2371</v>
      </c>
      <c r="E3407" s="748"/>
      <c r="F3407" s="619">
        <v>-1</v>
      </c>
      <c r="G3407" s="619">
        <v>3.36</v>
      </c>
      <c r="H3407" s="715"/>
      <c r="I3407" s="715"/>
      <c r="J3407" s="115">
        <f t="shared" si="58"/>
        <v>-3.36</v>
      </c>
      <c r="K3407" s="127"/>
      <c r="L3407" s="13"/>
    </row>
    <row r="3408" spans="3:12" x14ac:dyDescent="0.3">
      <c r="C3408" s="680"/>
      <c r="D3408" s="1454"/>
      <c r="E3408" s="748"/>
      <c r="F3408" s="619"/>
      <c r="G3408" s="619"/>
      <c r="H3408" s="715"/>
      <c r="I3408" s="715"/>
      <c r="J3408" s="115"/>
      <c r="K3408" s="127"/>
      <c r="L3408" s="13"/>
    </row>
    <row r="3409" spans="3:12" x14ac:dyDescent="0.3">
      <c r="C3409" s="680"/>
      <c r="D3409" s="1451" t="s">
        <v>4176</v>
      </c>
      <c r="E3409" s="748"/>
      <c r="F3409" s="619"/>
      <c r="G3409" s="619"/>
      <c r="H3409" s="715"/>
      <c r="I3409" s="715"/>
      <c r="J3409" s="115"/>
      <c r="K3409" s="127"/>
      <c r="L3409" s="13"/>
    </row>
    <row r="3410" spans="3:12" x14ac:dyDescent="0.3">
      <c r="C3410" s="681"/>
      <c r="D3410" s="1451" t="s">
        <v>4177</v>
      </c>
      <c r="E3410" s="748"/>
      <c r="F3410" s="619">
        <v>1</v>
      </c>
      <c r="G3410" s="619">
        <v>531.80999999999995</v>
      </c>
      <c r="H3410" s="715"/>
      <c r="I3410" s="715"/>
      <c r="J3410" s="115">
        <f t="shared" si="58"/>
        <v>531.80999999999995</v>
      </c>
      <c r="K3410" s="100"/>
      <c r="L3410" s="31"/>
    </row>
    <row r="3411" spans="3:12" x14ac:dyDescent="0.3">
      <c r="C3411" s="681"/>
      <c r="D3411" s="1454" t="s">
        <v>2371</v>
      </c>
      <c r="E3411" s="748"/>
      <c r="F3411" s="619">
        <v>-2</v>
      </c>
      <c r="G3411" s="619">
        <v>0.9</v>
      </c>
      <c r="H3411" s="715"/>
      <c r="I3411" s="715"/>
      <c r="J3411" s="115">
        <f t="shared" si="58"/>
        <v>-1.8</v>
      </c>
      <c r="K3411" s="100"/>
      <c r="L3411" s="31"/>
    </row>
    <row r="3412" spans="3:12" x14ac:dyDescent="0.3">
      <c r="C3412" s="680"/>
      <c r="D3412" s="1454" t="s">
        <v>2371</v>
      </c>
      <c r="E3412" s="748"/>
      <c r="F3412" s="619">
        <v>-1</v>
      </c>
      <c r="G3412" s="619">
        <v>0.45</v>
      </c>
      <c r="H3412" s="715"/>
      <c r="I3412" s="715"/>
      <c r="J3412" s="115">
        <f t="shared" si="58"/>
        <v>-0.45</v>
      </c>
      <c r="K3412" s="127"/>
      <c r="L3412" s="13"/>
    </row>
    <row r="3413" spans="3:12" x14ac:dyDescent="0.3">
      <c r="C3413" s="680"/>
      <c r="D3413" s="1454" t="s">
        <v>2371</v>
      </c>
      <c r="E3413" s="748"/>
      <c r="F3413" s="619">
        <v>-2</v>
      </c>
      <c r="G3413" s="619">
        <v>2.52</v>
      </c>
      <c r="H3413" s="715"/>
      <c r="I3413" s="715"/>
      <c r="J3413" s="115">
        <f t="shared" si="58"/>
        <v>-5.04</v>
      </c>
      <c r="K3413" s="127"/>
      <c r="L3413" s="13"/>
    </row>
    <row r="3414" spans="3:12" x14ac:dyDescent="0.3">
      <c r="C3414" s="680"/>
      <c r="D3414" s="1455" t="s">
        <v>2297</v>
      </c>
      <c r="E3414" s="748"/>
      <c r="F3414" s="619">
        <v>-2</v>
      </c>
      <c r="G3414" s="619">
        <v>3.6</v>
      </c>
      <c r="H3414" s="715"/>
      <c r="I3414" s="715"/>
      <c r="J3414" s="115">
        <f t="shared" si="58"/>
        <v>-7.2</v>
      </c>
      <c r="K3414" s="127"/>
      <c r="L3414" s="13"/>
    </row>
    <row r="3415" spans="3:12" x14ac:dyDescent="0.3">
      <c r="C3415" s="680"/>
      <c r="D3415" s="753" t="s">
        <v>2297</v>
      </c>
      <c r="E3415" s="119"/>
      <c r="F3415" s="712">
        <v>-1</v>
      </c>
      <c r="G3415" s="619">
        <v>1.8</v>
      </c>
      <c r="H3415" s="715"/>
      <c r="I3415" s="715"/>
      <c r="J3415" s="115">
        <f t="shared" si="58"/>
        <v>-1.8</v>
      </c>
      <c r="K3415" s="127"/>
      <c r="L3415" s="13"/>
    </row>
    <row r="3416" spans="3:12" x14ac:dyDescent="0.3">
      <c r="C3416" s="680"/>
      <c r="D3416" s="753" t="s">
        <v>2297</v>
      </c>
      <c r="E3416" s="748"/>
      <c r="F3416" s="750">
        <v>-2</v>
      </c>
      <c r="G3416" s="619">
        <v>3.75</v>
      </c>
      <c r="H3416" s="715"/>
      <c r="I3416" s="679"/>
      <c r="J3416" s="115">
        <f t="shared" si="58"/>
        <v>-7.5</v>
      </c>
      <c r="K3416" s="127"/>
      <c r="L3416" s="13"/>
    </row>
    <row r="3417" spans="3:12" x14ac:dyDescent="0.3">
      <c r="C3417" s="680"/>
      <c r="D3417" s="753" t="s">
        <v>2297</v>
      </c>
      <c r="E3417" s="748"/>
      <c r="F3417" s="750">
        <v>-1</v>
      </c>
      <c r="G3417" s="619">
        <v>9.36</v>
      </c>
      <c r="H3417" s="715"/>
      <c r="I3417" s="679"/>
      <c r="J3417" s="115">
        <f t="shared" si="58"/>
        <v>-9.36</v>
      </c>
      <c r="K3417" s="127"/>
      <c r="L3417" s="13"/>
    </row>
    <row r="3418" spans="3:12" x14ac:dyDescent="0.3">
      <c r="C3418" s="680"/>
      <c r="D3418" s="753" t="s">
        <v>2297</v>
      </c>
      <c r="E3418" s="748"/>
      <c r="F3418" s="750">
        <v>-3</v>
      </c>
      <c r="G3418" s="619">
        <v>2.7</v>
      </c>
      <c r="H3418" s="715"/>
      <c r="I3418" s="679"/>
      <c r="J3418" s="115">
        <f t="shared" si="58"/>
        <v>-8.1000000000000014</v>
      </c>
      <c r="K3418" s="127"/>
      <c r="L3418" s="13"/>
    </row>
    <row r="3419" spans="3:12" x14ac:dyDescent="0.3">
      <c r="C3419" s="680"/>
      <c r="D3419" s="117"/>
      <c r="E3419" s="675"/>
      <c r="F3419" s="619"/>
      <c r="G3419" s="619"/>
      <c r="H3419" s="715"/>
      <c r="I3419" s="715"/>
      <c r="J3419" s="115"/>
      <c r="K3419" s="127"/>
      <c r="L3419" s="13"/>
    </row>
    <row r="3420" spans="3:12" x14ac:dyDescent="0.3">
      <c r="C3420" s="680"/>
      <c r="D3420" s="1451" t="s">
        <v>4178</v>
      </c>
      <c r="E3420" s="675"/>
      <c r="F3420" s="619"/>
      <c r="G3420" s="619"/>
      <c r="H3420" s="715"/>
      <c r="I3420" s="715"/>
      <c r="J3420" s="115"/>
      <c r="K3420" s="127"/>
      <c r="L3420" s="13"/>
    </row>
    <row r="3421" spans="3:12" x14ac:dyDescent="0.3">
      <c r="C3421" s="680"/>
      <c r="D3421" s="1451" t="s">
        <v>4175</v>
      </c>
      <c r="E3421" s="748"/>
      <c r="F3421" s="750">
        <v>1</v>
      </c>
      <c r="G3421" s="619">
        <v>82.26</v>
      </c>
      <c r="H3421" s="715"/>
      <c r="I3421" s="679"/>
      <c r="J3421" s="115">
        <f t="shared" si="58"/>
        <v>82.26</v>
      </c>
      <c r="K3421" s="127"/>
      <c r="L3421" s="13"/>
    </row>
    <row r="3422" spans="3:12" x14ac:dyDescent="0.3">
      <c r="C3422" s="680"/>
      <c r="D3422" s="753" t="s">
        <v>2345</v>
      </c>
      <c r="E3422" s="119"/>
      <c r="F3422" s="712">
        <v>-1</v>
      </c>
      <c r="G3422" s="619">
        <v>10.85</v>
      </c>
      <c r="H3422" s="715"/>
      <c r="I3422" s="715"/>
      <c r="J3422" s="115">
        <f t="shared" si="58"/>
        <v>-10.85</v>
      </c>
      <c r="K3422" s="127"/>
      <c r="L3422" s="13"/>
    </row>
    <row r="3423" spans="3:12" x14ac:dyDescent="0.3">
      <c r="C3423" s="680"/>
      <c r="D3423" s="753" t="s">
        <v>2371</v>
      </c>
      <c r="E3423" s="119"/>
      <c r="F3423" s="712">
        <v>-1</v>
      </c>
      <c r="G3423" s="619">
        <v>0.3</v>
      </c>
      <c r="H3423" s="715"/>
      <c r="I3423" s="715"/>
      <c r="J3423" s="115">
        <f t="shared" si="58"/>
        <v>-0.3</v>
      </c>
      <c r="K3423" s="127"/>
      <c r="L3423" s="13"/>
    </row>
    <row r="3424" spans="3:12" x14ac:dyDescent="0.3">
      <c r="C3424" s="680"/>
      <c r="D3424" s="1455" t="s">
        <v>2371</v>
      </c>
      <c r="E3424" s="675"/>
      <c r="F3424" s="619">
        <v>-2</v>
      </c>
      <c r="G3424" s="619">
        <v>2.94</v>
      </c>
      <c r="H3424" s="715"/>
      <c r="I3424" s="715"/>
      <c r="J3424" s="115">
        <f t="shared" si="58"/>
        <v>-5.88</v>
      </c>
      <c r="K3424" s="127"/>
      <c r="L3424" s="13"/>
    </row>
    <row r="3425" spans="3:12" x14ac:dyDescent="0.3">
      <c r="C3425" s="680"/>
      <c r="D3425" s="1451" t="s">
        <v>4179</v>
      </c>
      <c r="E3425" s="675"/>
      <c r="F3425" s="619">
        <v>1</v>
      </c>
      <c r="G3425" s="619">
        <v>102.95</v>
      </c>
      <c r="H3425" s="715"/>
      <c r="I3425" s="715"/>
      <c r="J3425" s="115">
        <f t="shared" si="58"/>
        <v>102.95</v>
      </c>
      <c r="K3425" s="127"/>
      <c r="L3425" s="13"/>
    </row>
    <row r="3426" spans="3:12" x14ac:dyDescent="0.3">
      <c r="C3426" s="680"/>
      <c r="D3426" s="1451" t="s">
        <v>4180</v>
      </c>
      <c r="E3426" s="675"/>
      <c r="F3426" s="619">
        <v>1</v>
      </c>
      <c r="G3426" s="619">
        <v>56.17</v>
      </c>
      <c r="H3426" s="715"/>
      <c r="I3426" s="715"/>
      <c r="J3426" s="115">
        <f t="shared" si="58"/>
        <v>56.17</v>
      </c>
      <c r="K3426" s="127"/>
      <c r="L3426" s="13"/>
    </row>
    <row r="3427" spans="3:12" x14ac:dyDescent="0.3">
      <c r="C3427" s="680"/>
      <c r="D3427" s="753" t="s">
        <v>2371</v>
      </c>
      <c r="E3427" s="675"/>
      <c r="F3427" s="619">
        <v>-4</v>
      </c>
      <c r="G3427" s="619">
        <v>2.52</v>
      </c>
      <c r="H3427" s="715"/>
      <c r="I3427" s="715"/>
      <c r="J3427" s="115">
        <f t="shared" si="58"/>
        <v>-10.08</v>
      </c>
      <c r="K3427" s="127"/>
      <c r="L3427" s="13"/>
    </row>
    <row r="3428" spans="3:12" x14ac:dyDescent="0.3">
      <c r="C3428" s="680"/>
      <c r="D3428" s="753" t="s">
        <v>2371</v>
      </c>
      <c r="E3428" s="675"/>
      <c r="F3428" s="619">
        <v>-1</v>
      </c>
      <c r="G3428" s="619">
        <v>2.1</v>
      </c>
      <c r="H3428" s="715"/>
      <c r="I3428" s="715"/>
      <c r="J3428" s="115">
        <f t="shared" si="58"/>
        <v>-2.1</v>
      </c>
      <c r="K3428" s="127"/>
      <c r="L3428" s="13"/>
    </row>
    <row r="3429" spans="3:12" x14ac:dyDescent="0.3">
      <c r="C3429" s="680"/>
      <c r="D3429" s="1451" t="s">
        <v>4181</v>
      </c>
      <c r="E3429" s="675"/>
      <c r="F3429" s="619">
        <v>1</v>
      </c>
      <c r="G3429" s="619">
        <v>56.17</v>
      </c>
      <c r="H3429" s="715"/>
      <c r="I3429" s="715"/>
      <c r="J3429" s="115">
        <f t="shared" si="58"/>
        <v>56.17</v>
      </c>
      <c r="K3429" s="127"/>
      <c r="L3429" s="13"/>
    </row>
    <row r="3430" spans="3:12" x14ac:dyDescent="0.3">
      <c r="C3430" s="680"/>
      <c r="D3430" s="753" t="s">
        <v>2371</v>
      </c>
      <c r="E3430" s="675"/>
      <c r="F3430" s="619">
        <v>-3</v>
      </c>
      <c r="G3430" s="619">
        <v>2.52</v>
      </c>
      <c r="H3430" s="715"/>
      <c r="I3430" s="715"/>
      <c r="J3430" s="115">
        <f t="shared" si="58"/>
        <v>-7.5600000000000005</v>
      </c>
      <c r="K3430" s="127"/>
      <c r="L3430" s="13"/>
    </row>
    <row r="3431" spans="3:12" x14ac:dyDescent="0.3">
      <c r="C3431" s="680"/>
      <c r="D3431" s="753" t="s">
        <v>2371</v>
      </c>
      <c r="E3431" s="675"/>
      <c r="F3431" s="619">
        <v>-1</v>
      </c>
      <c r="G3431" s="619">
        <v>2.1</v>
      </c>
      <c r="H3431" s="715"/>
      <c r="I3431" s="715"/>
      <c r="J3431" s="115">
        <f t="shared" si="58"/>
        <v>-2.1</v>
      </c>
      <c r="K3431" s="127"/>
      <c r="L3431" s="13"/>
    </row>
    <row r="3432" spans="3:12" x14ac:dyDescent="0.3">
      <c r="C3432" s="680"/>
      <c r="D3432" s="1455" t="s">
        <v>2371</v>
      </c>
      <c r="E3432" s="675"/>
      <c r="F3432" s="619">
        <v>-1</v>
      </c>
      <c r="G3432" s="619">
        <v>0.6</v>
      </c>
      <c r="H3432" s="715"/>
      <c r="I3432" s="715"/>
      <c r="J3432" s="115">
        <f t="shared" si="58"/>
        <v>-0.6</v>
      </c>
      <c r="K3432" s="127"/>
      <c r="L3432" s="13"/>
    </row>
    <row r="3433" spans="3:12" x14ac:dyDescent="0.3">
      <c r="C3433" s="680"/>
      <c r="D3433" s="1451" t="s">
        <v>4182</v>
      </c>
      <c r="E3433" s="675"/>
      <c r="F3433" s="619">
        <v>1</v>
      </c>
      <c r="G3433" s="619">
        <v>56.17</v>
      </c>
      <c r="H3433" s="715"/>
      <c r="I3433" s="715"/>
      <c r="J3433" s="115">
        <f t="shared" si="58"/>
        <v>56.17</v>
      </c>
      <c r="K3433" s="127"/>
      <c r="L3433" s="13"/>
    </row>
    <row r="3434" spans="3:12" x14ac:dyDescent="0.3">
      <c r="C3434" s="680"/>
      <c r="D3434" s="753" t="s">
        <v>2371</v>
      </c>
      <c r="E3434" s="675"/>
      <c r="F3434" s="619">
        <v>-4</v>
      </c>
      <c r="G3434" s="619">
        <v>2.52</v>
      </c>
      <c r="H3434" s="715"/>
      <c r="I3434" s="715"/>
      <c r="J3434" s="115">
        <f t="shared" si="58"/>
        <v>-10.08</v>
      </c>
      <c r="K3434" s="127"/>
      <c r="L3434" s="13"/>
    </row>
    <row r="3435" spans="3:12" x14ac:dyDescent="0.3">
      <c r="C3435" s="680"/>
      <c r="D3435" s="1451" t="s">
        <v>4183</v>
      </c>
      <c r="E3435" s="675"/>
      <c r="F3435" s="619">
        <v>1</v>
      </c>
      <c r="G3435" s="619">
        <v>56.17</v>
      </c>
      <c r="H3435" s="715"/>
      <c r="I3435" s="715"/>
      <c r="J3435" s="115">
        <f t="shared" si="58"/>
        <v>56.17</v>
      </c>
      <c r="K3435" s="127"/>
      <c r="L3435" s="13"/>
    </row>
    <row r="3436" spans="3:12" x14ac:dyDescent="0.3">
      <c r="C3436" s="680"/>
      <c r="D3436" s="753" t="s">
        <v>2371</v>
      </c>
      <c r="E3436" s="675"/>
      <c r="F3436" s="619">
        <v>-3</v>
      </c>
      <c r="G3436" s="619">
        <v>2.52</v>
      </c>
      <c r="H3436" s="715"/>
      <c r="I3436" s="715"/>
      <c r="J3436" s="115">
        <f t="shared" si="58"/>
        <v>-7.5600000000000005</v>
      </c>
      <c r="K3436" s="127"/>
      <c r="L3436" s="13"/>
    </row>
    <row r="3437" spans="3:12" x14ac:dyDescent="0.3">
      <c r="C3437" s="680"/>
      <c r="D3437" s="753" t="s">
        <v>2371</v>
      </c>
      <c r="E3437" s="675"/>
      <c r="F3437" s="619">
        <v>-2</v>
      </c>
      <c r="G3437" s="619">
        <v>2.1</v>
      </c>
      <c r="H3437" s="715"/>
      <c r="I3437" s="715"/>
      <c r="J3437" s="115">
        <f t="shared" si="58"/>
        <v>-4.2</v>
      </c>
      <c r="K3437" s="127"/>
      <c r="L3437" s="13"/>
    </row>
    <row r="3438" spans="3:12" x14ac:dyDescent="0.3">
      <c r="C3438" s="680"/>
      <c r="D3438" s="1455" t="s">
        <v>2371</v>
      </c>
      <c r="E3438" s="675"/>
      <c r="F3438" s="619">
        <v>-1</v>
      </c>
      <c r="G3438" s="619">
        <v>0.3</v>
      </c>
      <c r="H3438" s="715"/>
      <c r="I3438" s="715"/>
      <c r="J3438" s="115">
        <f t="shared" si="58"/>
        <v>-0.3</v>
      </c>
      <c r="K3438" s="127"/>
      <c r="L3438" s="13"/>
    </row>
    <row r="3439" spans="3:12" x14ac:dyDescent="0.3">
      <c r="C3439" s="680"/>
      <c r="D3439" s="1451" t="s">
        <v>4184</v>
      </c>
      <c r="E3439" s="675"/>
      <c r="F3439" s="619">
        <v>1</v>
      </c>
      <c r="G3439" s="619">
        <v>56.17</v>
      </c>
      <c r="H3439" s="715"/>
      <c r="I3439" s="715"/>
      <c r="J3439" s="115">
        <f t="shared" si="58"/>
        <v>56.17</v>
      </c>
      <c r="K3439" s="127"/>
      <c r="L3439" s="13"/>
    </row>
    <row r="3440" spans="3:12" x14ac:dyDescent="0.3">
      <c r="C3440" s="680"/>
      <c r="D3440" s="753" t="s">
        <v>2371</v>
      </c>
      <c r="E3440" s="675"/>
      <c r="F3440" s="619">
        <v>-4</v>
      </c>
      <c r="G3440" s="619">
        <v>2.52</v>
      </c>
      <c r="H3440" s="715"/>
      <c r="I3440" s="715"/>
      <c r="J3440" s="115">
        <f t="shared" si="58"/>
        <v>-10.08</v>
      </c>
      <c r="K3440" s="127"/>
      <c r="L3440" s="13"/>
    </row>
    <row r="3441" spans="3:12" x14ac:dyDescent="0.3">
      <c r="C3441" s="680"/>
      <c r="D3441" s="1451" t="s">
        <v>4185</v>
      </c>
      <c r="E3441" s="675"/>
      <c r="F3441" s="619">
        <v>1</v>
      </c>
      <c r="G3441" s="619">
        <v>299.81</v>
      </c>
      <c r="H3441" s="715"/>
      <c r="I3441" s="715"/>
      <c r="J3441" s="115">
        <f t="shared" si="58"/>
        <v>299.81</v>
      </c>
      <c r="K3441" s="127"/>
      <c r="L3441" s="13"/>
    </row>
    <row r="3442" spans="3:12" x14ac:dyDescent="0.3">
      <c r="C3442" s="680"/>
      <c r="D3442" s="1455"/>
      <c r="E3442" s="675"/>
      <c r="F3442" s="619">
        <v>-1</v>
      </c>
      <c r="G3442" s="619">
        <v>8.93</v>
      </c>
      <c r="H3442" s="715"/>
      <c r="I3442" s="715"/>
      <c r="J3442" s="115">
        <f t="shared" si="58"/>
        <v>-8.93</v>
      </c>
      <c r="K3442" s="127"/>
      <c r="L3442" s="13"/>
    </row>
    <row r="3443" spans="3:12" x14ac:dyDescent="0.3">
      <c r="C3443" s="680"/>
      <c r="D3443" s="1455" t="s">
        <v>2297</v>
      </c>
      <c r="E3443" s="675"/>
      <c r="F3443" s="619">
        <v>-1</v>
      </c>
      <c r="G3443" s="619">
        <v>1.89</v>
      </c>
      <c r="H3443" s="715"/>
      <c r="I3443" s="715"/>
      <c r="J3443" s="115">
        <f t="shared" si="58"/>
        <v>-1.89</v>
      </c>
      <c r="K3443" s="127"/>
      <c r="L3443" s="13"/>
    </row>
    <row r="3444" spans="3:12" x14ac:dyDescent="0.3">
      <c r="C3444" s="680"/>
      <c r="D3444" s="1455" t="s">
        <v>2297</v>
      </c>
      <c r="E3444" s="675"/>
      <c r="F3444" s="619">
        <v>-1</v>
      </c>
      <c r="G3444" s="619">
        <v>2.52</v>
      </c>
      <c r="H3444" s="715"/>
      <c r="I3444" s="715"/>
      <c r="J3444" s="115">
        <f t="shared" si="58"/>
        <v>-2.52</v>
      </c>
      <c r="K3444" s="127"/>
      <c r="L3444" s="13"/>
    </row>
    <row r="3445" spans="3:12" x14ac:dyDescent="0.3">
      <c r="C3445" s="680"/>
      <c r="D3445" s="753" t="s">
        <v>2371</v>
      </c>
      <c r="E3445" s="748"/>
      <c r="F3445" s="619">
        <v>-1</v>
      </c>
      <c r="G3445" s="619">
        <v>3.36</v>
      </c>
      <c r="H3445" s="715"/>
      <c r="I3445" s="679"/>
      <c r="J3445" s="115">
        <f>PRODUCT(F3445:I3445)</f>
        <v>-3.36</v>
      </c>
      <c r="K3445" s="127"/>
      <c r="L3445" s="13"/>
    </row>
    <row r="3446" spans="3:12" x14ac:dyDescent="0.3">
      <c r="C3446" s="680"/>
      <c r="D3446" s="117" t="s">
        <v>2371</v>
      </c>
      <c r="E3446" s="675"/>
      <c r="F3446" s="750">
        <v>-5</v>
      </c>
      <c r="G3446" s="619">
        <v>0.9</v>
      </c>
      <c r="H3446" s="715"/>
      <c r="I3446" s="679"/>
      <c r="J3446" s="115">
        <f>PRODUCT(F3446:I3446)</f>
        <v>-4.5</v>
      </c>
      <c r="K3446" s="127"/>
      <c r="L3446" s="13"/>
    </row>
    <row r="3447" spans="3:12" x14ac:dyDescent="0.3">
      <c r="C3447" s="680"/>
      <c r="D3447" s="117" t="s">
        <v>2371</v>
      </c>
      <c r="E3447" s="675"/>
      <c r="F3447" s="619">
        <v>-1</v>
      </c>
      <c r="G3447" s="619">
        <v>0.3</v>
      </c>
      <c r="H3447" s="715"/>
      <c r="I3447" s="715"/>
      <c r="J3447" s="115">
        <f>PRODUCT(F3447:I3447)</f>
        <v>-0.3</v>
      </c>
      <c r="K3447" s="127"/>
      <c r="L3447" s="13"/>
    </row>
  </sheetData>
  <mergeCells count="24">
    <mergeCell ref="C2:L2"/>
    <mergeCell ref="D11:L11"/>
    <mergeCell ref="D12:L12"/>
    <mergeCell ref="D603:L603"/>
    <mergeCell ref="D704:L704"/>
    <mergeCell ref="D7:F7"/>
    <mergeCell ref="C9:L9"/>
    <mergeCell ref="D10:L10"/>
    <mergeCell ref="D774:L774"/>
    <mergeCell ref="C3:L3"/>
    <mergeCell ref="C4:L4"/>
    <mergeCell ref="D5:L5"/>
    <mergeCell ref="D6:F6"/>
    <mergeCell ref="D732:L732"/>
    <mergeCell ref="D759:L759"/>
    <mergeCell ref="C2852:L2852"/>
    <mergeCell ref="C2878:L2878"/>
    <mergeCell ref="C3375:L3375"/>
    <mergeCell ref="D775:L775"/>
    <mergeCell ref="C794:L794"/>
    <mergeCell ref="D795:L795"/>
    <mergeCell ref="C2815:L2815"/>
    <mergeCell ref="C2825:L2825"/>
    <mergeCell ref="C2837:L2837"/>
  </mergeCells>
  <conditionalFormatting sqref="D776 D840 D864 D895 D785 I895">
    <cfRule type="cellIs" dxfId="2538" priority="528" operator="equal">
      <formula>#REF!</formula>
    </cfRule>
  </conditionalFormatting>
  <conditionalFormatting sqref="D796 D801 D830">
    <cfRule type="cellIs" dxfId="2537" priority="527" operator="equal">
      <formula>#REF!</formula>
    </cfRule>
  </conditionalFormatting>
  <conditionalFormatting sqref="D915 I915">
    <cfRule type="cellIs" dxfId="2536" priority="526" operator="equal">
      <formula>#REF!</formula>
    </cfRule>
  </conditionalFormatting>
  <conditionalFormatting sqref="D910 I943 D943 D1047 I1047 I1066 D1066 I1118 D1118 D10:D773">
    <cfRule type="cellIs" dxfId="2535" priority="518" operator="equal">
      <formula>#REF!</formula>
    </cfRule>
  </conditionalFormatting>
  <conditionalFormatting sqref="D806">
    <cfRule type="cellIs" dxfId="2534" priority="525" operator="equal">
      <formula>#REF!</formula>
    </cfRule>
  </conditionalFormatting>
  <conditionalFormatting sqref="D845">
    <cfRule type="cellIs" dxfId="2533" priority="521" operator="equal">
      <formula>#REF!</formula>
    </cfRule>
  </conditionalFormatting>
  <conditionalFormatting sqref="D825">
    <cfRule type="cellIs" dxfId="2532" priority="523" operator="equal">
      <formula>#REF!</formula>
    </cfRule>
  </conditionalFormatting>
  <conditionalFormatting sqref="D820">
    <cfRule type="cellIs" dxfId="2531" priority="524" operator="equal">
      <formula>#REF!</formula>
    </cfRule>
  </conditionalFormatting>
  <conditionalFormatting sqref="D835">
    <cfRule type="cellIs" dxfId="2530" priority="522" operator="equal">
      <formula>#REF!</formula>
    </cfRule>
  </conditionalFormatting>
  <conditionalFormatting sqref="D855">
    <cfRule type="cellIs" dxfId="2529" priority="520" operator="equal">
      <formula>#REF!</formula>
    </cfRule>
  </conditionalFormatting>
  <conditionalFormatting sqref="D869">
    <cfRule type="cellIs" dxfId="2528" priority="519" operator="equal">
      <formula>#REF!</formula>
    </cfRule>
  </conditionalFormatting>
  <conditionalFormatting sqref="D782">
    <cfRule type="cellIs" dxfId="2527" priority="515" operator="equal">
      <formula>#REF!</formula>
    </cfRule>
  </conditionalFormatting>
  <conditionalFormatting sqref="D791">
    <cfRule type="cellIs" dxfId="2526" priority="517" operator="equal">
      <formula>#REF!</formula>
    </cfRule>
  </conditionalFormatting>
  <conditionalFormatting sqref="D792">
    <cfRule type="cellIs" dxfId="2525" priority="514" operator="equal">
      <formula>#REF!</formula>
    </cfRule>
  </conditionalFormatting>
  <conditionalFormatting sqref="D802">
    <cfRule type="cellIs" dxfId="2524" priority="513" operator="equal">
      <formula>#REF!</formula>
    </cfRule>
  </conditionalFormatting>
  <conditionalFormatting sqref="D812">
    <cfRule type="cellIs" dxfId="2523" priority="512" operator="equal">
      <formula>#REF!</formula>
    </cfRule>
  </conditionalFormatting>
  <conditionalFormatting sqref="D821">
    <cfRule type="cellIs" dxfId="2522" priority="511" operator="equal">
      <formula>#REF!</formula>
    </cfRule>
  </conditionalFormatting>
  <conditionalFormatting sqref="D841">
    <cfRule type="cellIs" dxfId="2521" priority="509" operator="equal">
      <formula>#REF!</formula>
    </cfRule>
  </conditionalFormatting>
  <conditionalFormatting sqref="D851">
    <cfRule type="cellIs" dxfId="2520" priority="508" operator="equal">
      <formula>#REF!</formula>
    </cfRule>
  </conditionalFormatting>
  <conditionalFormatting sqref="D831">
    <cfRule type="cellIs" dxfId="2519" priority="510" operator="equal">
      <formula>#REF!</formula>
    </cfRule>
  </conditionalFormatting>
  <conditionalFormatting sqref="D865">
    <cfRule type="cellIs" dxfId="2518" priority="507" operator="equal">
      <formula>#REF!</formula>
    </cfRule>
  </conditionalFormatting>
  <conditionalFormatting sqref="D886">
    <cfRule type="cellIs" dxfId="2517" priority="506" operator="equal">
      <formula>#REF!</formula>
    </cfRule>
  </conditionalFormatting>
  <conditionalFormatting sqref="D900">
    <cfRule type="cellIs" dxfId="2516" priority="505" operator="equal">
      <formula>#REF!</formula>
    </cfRule>
  </conditionalFormatting>
  <conditionalFormatting sqref="D896">
    <cfRule type="cellIs" dxfId="2515" priority="504" operator="equal">
      <formula>#REF!</formula>
    </cfRule>
  </conditionalFormatting>
  <conditionalFormatting sqref="D934">
    <cfRule type="cellIs" dxfId="2514" priority="501" operator="equal">
      <formula>#REF!</formula>
    </cfRule>
  </conditionalFormatting>
  <conditionalFormatting sqref="D906">
    <cfRule type="cellIs" dxfId="2513" priority="503" operator="equal">
      <formula>#REF!</formula>
    </cfRule>
  </conditionalFormatting>
  <conditionalFormatting sqref="D930">
    <cfRule type="cellIs" dxfId="2512" priority="499" operator="equal">
      <formula>#REF!</formula>
    </cfRule>
  </conditionalFormatting>
  <conditionalFormatting sqref="D916">
    <cfRule type="cellIs" dxfId="2511" priority="500" operator="equal">
      <formula>#REF!</formula>
    </cfRule>
  </conditionalFormatting>
  <conditionalFormatting sqref="D974">
    <cfRule type="cellIs" dxfId="2510" priority="495" operator="equal">
      <formula>#REF!</formula>
    </cfRule>
  </conditionalFormatting>
  <conditionalFormatting sqref="D920">
    <cfRule type="cellIs" dxfId="2509" priority="502" operator="equal">
      <formula>#REF!</formula>
    </cfRule>
  </conditionalFormatting>
  <conditionalFormatting sqref="I1023 D1023">
    <cfRule type="cellIs" dxfId="2508" priority="494" operator="equal">
      <formula>#REF!</formula>
    </cfRule>
  </conditionalFormatting>
  <conditionalFormatting sqref="D959">
    <cfRule type="cellIs" dxfId="2507" priority="496" operator="equal">
      <formula>#REF!</formula>
    </cfRule>
  </conditionalFormatting>
  <conditionalFormatting sqref="D1071">
    <cfRule type="cellIs" dxfId="2506" priority="490" operator="equal">
      <formula>#REF!</formula>
    </cfRule>
  </conditionalFormatting>
  <conditionalFormatting sqref="I1089 D1089">
    <cfRule type="cellIs" dxfId="2505" priority="489" operator="equal">
      <formula>#REF!</formula>
    </cfRule>
  </conditionalFormatting>
  <conditionalFormatting sqref="D948">
    <cfRule type="cellIs" dxfId="2504" priority="498" operator="equal">
      <formula>#REF!</formula>
    </cfRule>
  </conditionalFormatting>
  <conditionalFormatting sqref="I969 D969">
    <cfRule type="cellIs" dxfId="2503" priority="497" operator="equal">
      <formula>#REF!</formula>
    </cfRule>
  </conditionalFormatting>
  <conditionalFormatting sqref="D999">
    <cfRule type="cellIs" dxfId="2502" priority="493" operator="equal">
      <formula>#REF!</formula>
    </cfRule>
  </conditionalFormatting>
  <conditionalFormatting sqref="D1052">
    <cfRule type="cellIs" dxfId="2501" priority="492" operator="equal">
      <formula>#REF!</formula>
    </cfRule>
  </conditionalFormatting>
  <conditionalFormatting sqref="D1081">
    <cfRule type="cellIs" dxfId="2500" priority="488" operator="equal">
      <formula>#REF!</formula>
    </cfRule>
  </conditionalFormatting>
  <conditionalFormatting sqref="D1076 I1076">
    <cfRule type="cellIs" dxfId="2499" priority="491" operator="equal">
      <formula>#REF!</formula>
    </cfRule>
  </conditionalFormatting>
  <conditionalFormatting sqref="D1123">
    <cfRule type="cellIs" dxfId="2498" priority="485" operator="equal">
      <formula>#REF!</formula>
    </cfRule>
  </conditionalFormatting>
  <conditionalFormatting sqref="D1094">
    <cfRule type="cellIs" dxfId="2497" priority="487" operator="equal">
      <formula>#REF!</formula>
    </cfRule>
  </conditionalFormatting>
  <conditionalFormatting sqref="I1132">
    <cfRule type="cellIs" dxfId="2496" priority="486" operator="equal">
      <formula>#REF!</formula>
    </cfRule>
  </conditionalFormatting>
  <conditionalFormatting sqref="I1154 D1154">
    <cfRule type="cellIs" dxfId="2495" priority="483" operator="equal">
      <formula>#REF!</formula>
    </cfRule>
  </conditionalFormatting>
  <conditionalFormatting sqref="I1168 D1168">
    <cfRule type="cellIs" dxfId="2494" priority="482" operator="equal">
      <formula>#REF!</formula>
    </cfRule>
  </conditionalFormatting>
  <conditionalFormatting sqref="D1159">
    <cfRule type="cellIs" dxfId="2493" priority="481" operator="equal">
      <formula>#REF!</formula>
    </cfRule>
  </conditionalFormatting>
  <conditionalFormatting sqref="D779">
    <cfRule type="cellIs" dxfId="2492" priority="471" operator="equal">
      <formula>#REF!</formula>
    </cfRule>
  </conditionalFormatting>
  <conditionalFormatting sqref="I1214 D1214">
    <cfRule type="cellIs" dxfId="2491" priority="479" operator="equal">
      <formula>#REF!</formula>
    </cfRule>
  </conditionalFormatting>
  <conditionalFormatting sqref="D1173">
    <cfRule type="cellIs" dxfId="2490" priority="480" operator="equal">
      <formula>#REF!</formula>
    </cfRule>
  </conditionalFormatting>
  <conditionalFormatting sqref="D1132">
    <cfRule type="cellIs" dxfId="2489" priority="477" operator="equal">
      <formula>#REF!</formula>
    </cfRule>
  </conditionalFormatting>
  <conditionalFormatting sqref="I905">
    <cfRule type="cellIs" dxfId="2488" priority="474" operator="equal">
      <formula>#REF!</formula>
    </cfRule>
  </conditionalFormatting>
  <conditionalFormatting sqref="I850">
    <cfRule type="cellIs" dxfId="2487" priority="475" operator="equal">
      <formula>#REF!</formula>
    </cfRule>
  </conditionalFormatting>
  <conditionalFormatting sqref="D795">
    <cfRule type="cellIs" dxfId="2486" priority="470" operator="equal">
      <formula>#REF!</formula>
    </cfRule>
  </conditionalFormatting>
  <conditionalFormatting sqref="I954 D954">
    <cfRule type="cellIs" dxfId="2485" priority="478" operator="equal">
      <formula>#REF!</formula>
    </cfRule>
  </conditionalFormatting>
  <conditionalFormatting sqref="D1137">
    <cfRule type="cellIs" dxfId="2484" priority="484" operator="equal">
      <formula>#REF!</formula>
    </cfRule>
  </conditionalFormatting>
  <conditionalFormatting sqref="I885 D885">
    <cfRule type="cellIs" dxfId="2483" priority="476" operator="equal">
      <formula>#REF!</formula>
    </cfRule>
  </conditionalFormatting>
  <conditionalFormatting sqref="D905">
    <cfRule type="cellIs" dxfId="2482" priority="473" operator="equal">
      <formula>#REF!</formula>
    </cfRule>
  </conditionalFormatting>
  <conditionalFormatting sqref="D815">
    <cfRule type="cellIs" dxfId="2481" priority="468" operator="equal">
      <formula>#REF!</formula>
    </cfRule>
  </conditionalFormatting>
  <conditionalFormatting sqref="D899">
    <cfRule type="cellIs" dxfId="2480" priority="461" operator="equal">
      <formula>#REF!</formula>
    </cfRule>
  </conditionalFormatting>
  <conditionalFormatting sqref="D850">
    <cfRule type="cellIs" dxfId="2479" priority="472" operator="equal">
      <formula>#REF!</formula>
    </cfRule>
  </conditionalFormatting>
  <conditionalFormatting sqref="D824">
    <cfRule type="cellIs" dxfId="2478" priority="467" operator="equal">
      <formula>#REF!</formula>
    </cfRule>
  </conditionalFormatting>
  <conditionalFormatting sqref="D805">
    <cfRule type="cellIs" dxfId="2477" priority="469" operator="equal">
      <formula>#REF!</formula>
    </cfRule>
  </conditionalFormatting>
  <conditionalFormatting sqref="D854">
    <cfRule type="cellIs" dxfId="2476" priority="464" operator="equal">
      <formula>#REF!</formula>
    </cfRule>
  </conditionalFormatting>
  <conditionalFormatting sqref="D844">
    <cfRule type="cellIs" dxfId="2475" priority="465" operator="equal">
      <formula>#REF!</formula>
    </cfRule>
  </conditionalFormatting>
  <conditionalFormatting sqref="D868">
    <cfRule type="cellIs" dxfId="2474" priority="463" operator="equal">
      <formula>#REF!</formula>
    </cfRule>
  </conditionalFormatting>
  <conditionalFormatting sqref="D909">
    <cfRule type="cellIs" dxfId="2473" priority="460" operator="equal">
      <formula>#REF!</formula>
    </cfRule>
  </conditionalFormatting>
  <conditionalFormatting sqref="D834">
    <cfRule type="cellIs" dxfId="2472" priority="466" operator="equal">
      <formula>#REF!</formula>
    </cfRule>
  </conditionalFormatting>
  <conditionalFormatting sqref="D889">
    <cfRule type="cellIs" dxfId="2471" priority="462" operator="equal">
      <formula>#REF!</formula>
    </cfRule>
  </conditionalFormatting>
  <conditionalFormatting sqref="D973">
    <cfRule type="cellIs" dxfId="2470" priority="455" operator="equal">
      <formula>#REF!</formula>
    </cfRule>
  </conditionalFormatting>
  <conditionalFormatting sqref="D1027">
    <cfRule type="cellIs" dxfId="2469" priority="453" operator="equal">
      <formula>#REF!</formula>
    </cfRule>
  </conditionalFormatting>
  <conditionalFormatting sqref="D933">
    <cfRule type="cellIs" dxfId="2468" priority="458" operator="equal">
      <formula>#REF!</formula>
    </cfRule>
  </conditionalFormatting>
  <conditionalFormatting sqref="D919">
    <cfRule type="cellIs" dxfId="2467" priority="459" operator="equal">
      <formula>#REF!</formula>
    </cfRule>
  </conditionalFormatting>
  <conditionalFormatting sqref="D998">
    <cfRule type="cellIs" dxfId="2466" priority="454" operator="equal">
      <formula>#REF!</formula>
    </cfRule>
  </conditionalFormatting>
  <conditionalFormatting sqref="D1070">
    <cfRule type="cellIs" dxfId="2465" priority="451" operator="equal">
      <formula>#REF!</formula>
    </cfRule>
  </conditionalFormatting>
  <conditionalFormatting sqref="D947">
    <cfRule type="cellIs" dxfId="2464" priority="457" operator="equal">
      <formula>#REF!</formula>
    </cfRule>
  </conditionalFormatting>
  <conditionalFormatting sqref="D1080">
    <cfRule type="cellIs" dxfId="2463" priority="450" operator="equal">
      <formula>#REF!</formula>
    </cfRule>
  </conditionalFormatting>
  <conditionalFormatting sqref="D958">
    <cfRule type="cellIs" dxfId="2462" priority="456" operator="equal">
      <formula>#REF!</formula>
    </cfRule>
  </conditionalFormatting>
  <conditionalFormatting sqref="D1051">
    <cfRule type="cellIs" dxfId="2461" priority="452" operator="equal">
      <formula>#REF!</formula>
    </cfRule>
  </conditionalFormatting>
  <conditionalFormatting sqref="D1122">
    <cfRule type="cellIs" dxfId="2460" priority="448" operator="equal">
      <formula>#REF!</formula>
    </cfRule>
  </conditionalFormatting>
  <conditionalFormatting sqref="D1093">
    <cfRule type="cellIs" dxfId="2459" priority="449" operator="equal">
      <formula>#REF!</formula>
    </cfRule>
  </conditionalFormatting>
  <conditionalFormatting sqref="D1136">
    <cfRule type="cellIs" dxfId="2458" priority="447" operator="equal">
      <formula>#REF!</formula>
    </cfRule>
  </conditionalFormatting>
  <conditionalFormatting sqref="D1158">
    <cfRule type="cellIs" dxfId="2457" priority="445" operator="equal">
      <formula>#REF!</formula>
    </cfRule>
  </conditionalFormatting>
  <conditionalFormatting sqref="D1172">
    <cfRule type="cellIs" dxfId="2456" priority="444" operator="equal">
      <formula>#REF!</formula>
    </cfRule>
  </conditionalFormatting>
  <conditionalFormatting sqref="D1149">
    <cfRule type="cellIs" dxfId="2455" priority="446" operator="equal">
      <formula>#REF!</formula>
    </cfRule>
  </conditionalFormatting>
  <conditionalFormatting sqref="D1190">
    <cfRule type="cellIs" dxfId="2454" priority="443" operator="equal">
      <formula>#REF!</formula>
    </cfRule>
  </conditionalFormatting>
  <conditionalFormatting sqref="D777">
    <cfRule type="cellIs" dxfId="2453" priority="440" operator="equal">
      <formula>#REF!</formula>
    </cfRule>
  </conditionalFormatting>
  <conditionalFormatting sqref="D788">
    <cfRule type="cellIs" dxfId="2452" priority="442" operator="equal">
      <formula>#REF!</formula>
    </cfRule>
  </conditionalFormatting>
  <conditionalFormatting sqref="D799">
    <cfRule type="cellIs" dxfId="2451" priority="436" operator="equal">
      <formula>#REF!</formula>
    </cfRule>
  </conditionalFormatting>
  <conditionalFormatting sqref="D786">
    <cfRule type="cellIs" dxfId="2450" priority="438" operator="equal">
      <formula>#REF!</formula>
    </cfRule>
  </conditionalFormatting>
  <conditionalFormatting sqref="D797">
    <cfRule type="cellIs" dxfId="2449" priority="437" operator="equal">
      <formula>#REF!</formula>
    </cfRule>
  </conditionalFormatting>
  <conditionalFormatting sqref="D807">
    <cfRule type="cellIs" dxfId="2448" priority="434" operator="equal">
      <formula>#REF!</formula>
    </cfRule>
  </conditionalFormatting>
  <conditionalFormatting sqref="D809">
    <cfRule type="cellIs" dxfId="2447" priority="433" operator="equal">
      <formula>#REF!</formula>
    </cfRule>
  </conditionalFormatting>
  <conditionalFormatting sqref="D828">
    <cfRule type="cellIs" dxfId="2446" priority="428" operator="equal">
      <formula>#REF!</formula>
    </cfRule>
  </conditionalFormatting>
  <conditionalFormatting sqref="D816">
    <cfRule type="cellIs" dxfId="2445" priority="429" operator="equal">
      <formula>#REF!</formula>
    </cfRule>
  </conditionalFormatting>
  <conditionalFormatting sqref="D818">
    <cfRule type="cellIs" dxfId="2444" priority="431" operator="equal">
      <formula>#REF!</formula>
    </cfRule>
  </conditionalFormatting>
  <conditionalFormatting sqref="D826">
    <cfRule type="cellIs" dxfId="2443" priority="426" operator="equal">
      <formula>#REF!</formula>
    </cfRule>
  </conditionalFormatting>
  <conditionalFormatting sqref="D838">
    <cfRule type="cellIs" dxfId="2442" priority="425" operator="equal">
      <formula>#REF!</formula>
    </cfRule>
  </conditionalFormatting>
  <conditionalFormatting sqref="D836">
    <cfRule type="cellIs" dxfId="2441" priority="423" operator="equal">
      <formula>#REF!</formula>
    </cfRule>
  </conditionalFormatting>
  <conditionalFormatting sqref="D848">
    <cfRule type="cellIs" dxfId="2440" priority="422" operator="equal">
      <formula>#REF!</formula>
    </cfRule>
  </conditionalFormatting>
  <conditionalFormatting sqref="D862">
    <cfRule type="cellIs" dxfId="2439" priority="419" operator="equal">
      <formula>#REF!</formula>
    </cfRule>
  </conditionalFormatting>
  <conditionalFormatting sqref="D858">
    <cfRule type="cellIs" dxfId="2438" priority="416" operator="equal">
      <formula>#REF!</formula>
    </cfRule>
  </conditionalFormatting>
  <conditionalFormatting sqref="D856">
    <cfRule type="cellIs" dxfId="2437" priority="414" operator="equal">
      <formula>#REF!</formula>
    </cfRule>
  </conditionalFormatting>
  <conditionalFormatting sqref="D860">
    <cfRule type="cellIs" dxfId="2436" priority="417" operator="equal">
      <formula>#REF!</formula>
    </cfRule>
  </conditionalFormatting>
  <conditionalFormatting sqref="D872">
    <cfRule type="cellIs" dxfId="2435" priority="413" operator="equal">
      <formula>#REF!</formula>
    </cfRule>
  </conditionalFormatting>
  <conditionalFormatting sqref="D846">
    <cfRule type="cellIs" dxfId="2434" priority="420" operator="equal">
      <formula>#REF!</formula>
    </cfRule>
  </conditionalFormatting>
  <conditionalFormatting sqref="D874">
    <cfRule type="cellIs" dxfId="2433" priority="408" operator="equal">
      <formula>#REF!</formula>
    </cfRule>
  </conditionalFormatting>
  <conditionalFormatting sqref="D870">
    <cfRule type="cellIs" dxfId="2432" priority="411" operator="equal">
      <formula>#REF!</formula>
    </cfRule>
  </conditionalFormatting>
  <conditionalFormatting sqref="D880">
    <cfRule type="cellIs" dxfId="2431" priority="407" operator="equal">
      <formula>#REF!</formula>
    </cfRule>
  </conditionalFormatting>
  <conditionalFormatting sqref="D890">
    <cfRule type="cellIs" dxfId="2430" priority="403" operator="equal">
      <formula>#REF!</formula>
    </cfRule>
  </conditionalFormatting>
  <conditionalFormatting sqref="D876">
    <cfRule type="cellIs" dxfId="2429" priority="410" operator="equal">
      <formula>#REF!</formula>
    </cfRule>
  </conditionalFormatting>
  <conditionalFormatting sqref="D903">
    <cfRule type="cellIs" dxfId="2428" priority="402" operator="equal">
      <formula>#REF!</formula>
    </cfRule>
  </conditionalFormatting>
  <conditionalFormatting sqref="D901">
    <cfRule type="cellIs" dxfId="2427" priority="400" operator="equal">
      <formula>#REF!</formula>
    </cfRule>
  </conditionalFormatting>
  <conditionalFormatting sqref="D892">
    <cfRule type="cellIs" dxfId="2426" priority="405" operator="equal">
      <formula>#REF!</formula>
    </cfRule>
  </conditionalFormatting>
  <conditionalFormatting sqref="D913">
    <cfRule type="cellIs" dxfId="2425" priority="399" operator="equal">
      <formula>#REF!</formula>
    </cfRule>
  </conditionalFormatting>
  <conditionalFormatting sqref="D911">
    <cfRule type="cellIs" dxfId="2424" priority="397" operator="equal">
      <formula>#REF!</formula>
    </cfRule>
  </conditionalFormatting>
  <conditionalFormatting sqref="D927">
    <cfRule type="cellIs" dxfId="2423" priority="393" operator="equal">
      <formula>#REF!</formula>
    </cfRule>
  </conditionalFormatting>
  <conditionalFormatting sqref="D921">
    <cfRule type="cellIs" dxfId="2422" priority="394" operator="equal">
      <formula>#REF!</formula>
    </cfRule>
  </conditionalFormatting>
  <conditionalFormatting sqref="D923">
    <cfRule type="cellIs" dxfId="2421" priority="396" operator="equal">
      <formula>#REF!</formula>
    </cfRule>
  </conditionalFormatting>
  <conditionalFormatting sqref="D925">
    <cfRule type="cellIs" dxfId="2420" priority="391" operator="equal">
      <formula>#REF!</formula>
    </cfRule>
  </conditionalFormatting>
  <conditionalFormatting sqref="D951">
    <cfRule type="cellIs" dxfId="2419" priority="385" operator="equal">
      <formula>#REF!</formula>
    </cfRule>
  </conditionalFormatting>
  <conditionalFormatting sqref="D937">
    <cfRule type="cellIs" dxfId="2418" priority="390" operator="equal">
      <formula>#REF!</formula>
    </cfRule>
  </conditionalFormatting>
  <conditionalFormatting sqref="D941">
    <cfRule type="cellIs" dxfId="2417" priority="387" operator="equal">
      <formula>#REF!</formula>
    </cfRule>
  </conditionalFormatting>
  <conditionalFormatting sqref="D949">
    <cfRule type="cellIs" dxfId="2416" priority="383" operator="equal">
      <formula>#REF!</formula>
    </cfRule>
  </conditionalFormatting>
  <conditionalFormatting sqref="D967">
    <cfRule type="cellIs" dxfId="2415" priority="379" operator="equal">
      <formula>#REF!</formula>
    </cfRule>
  </conditionalFormatting>
  <conditionalFormatting sqref="D935">
    <cfRule type="cellIs" dxfId="2414" priority="388" operator="equal">
      <formula>#REF!</formula>
    </cfRule>
  </conditionalFormatting>
  <conditionalFormatting sqref="D960">
    <cfRule type="cellIs" dxfId="2413" priority="380" operator="equal">
      <formula>#REF!</formula>
    </cfRule>
  </conditionalFormatting>
  <conditionalFormatting sqref="D977">
    <cfRule type="cellIs" dxfId="2412" priority="376" operator="equal">
      <formula>#REF!</formula>
    </cfRule>
  </conditionalFormatting>
  <conditionalFormatting sqref="D962">
    <cfRule type="cellIs" dxfId="2411" priority="382" operator="equal">
      <formula>#REF!</formula>
    </cfRule>
  </conditionalFormatting>
  <conditionalFormatting sqref="D965">
    <cfRule type="cellIs" dxfId="2410" priority="377" operator="equal">
      <formula>#REF!</formula>
    </cfRule>
  </conditionalFormatting>
  <conditionalFormatting sqref="D1000">
    <cfRule type="cellIs" dxfId="2409" priority="368" operator="equal">
      <formula>#REF!</formula>
    </cfRule>
  </conditionalFormatting>
  <conditionalFormatting sqref="D1028">
    <cfRule type="cellIs" dxfId="2408" priority="360" operator="equal">
      <formula>#REF!</formula>
    </cfRule>
  </conditionalFormatting>
  <conditionalFormatting sqref="D975">
    <cfRule type="cellIs" dxfId="2407" priority="374" operator="equal">
      <formula>#REF!</formula>
    </cfRule>
  </conditionalFormatting>
  <conditionalFormatting sqref="D1030">
    <cfRule type="cellIs" dxfId="2406" priority="362" operator="equal">
      <formula>#REF!</formula>
    </cfRule>
  </conditionalFormatting>
  <conditionalFormatting sqref="D1002">
    <cfRule type="cellIs" dxfId="2405" priority="370" operator="equal">
      <formula>#REF!</formula>
    </cfRule>
  </conditionalFormatting>
  <conditionalFormatting sqref="D1055">
    <cfRule type="cellIs" dxfId="2404" priority="357" operator="equal">
      <formula>#REF!</formula>
    </cfRule>
  </conditionalFormatting>
  <conditionalFormatting sqref="D1064">
    <cfRule type="cellIs" dxfId="2403" priority="351" operator="equal">
      <formula>#REF!</formula>
    </cfRule>
  </conditionalFormatting>
  <conditionalFormatting sqref="D1082">
    <cfRule type="cellIs" dxfId="2402" priority="343" operator="equal">
      <formula>#REF!</formula>
    </cfRule>
  </conditionalFormatting>
  <conditionalFormatting sqref="D1019">
    <cfRule type="cellIs" dxfId="2401" priority="363" operator="equal">
      <formula>#REF!</formula>
    </cfRule>
  </conditionalFormatting>
  <conditionalFormatting sqref="D1128">
    <cfRule type="cellIs" dxfId="2400" priority="329" operator="equal">
      <formula>#REF!</formula>
    </cfRule>
  </conditionalFormatting>
  <conditionalFormatting sqref="D1053">
    <cfRule type="cellIs" dxfId="2399" priority="355" operator="equal">
      <formula>#REF!</formula>
    </cfRule>
  </conditionalFormatting>
  <conditionalFormatting sqref="D1021">
    <cfRule type="cellIs" dxfId="2398" priority="365" operator="equal">
      <formula>#REF!</formula>
    </cfRule>
  </conditionalFormatting>
  <conditionalFormatting sqref="D1059">
    <cfRule type="cellIs" dxfId="2397" priority="354" operator="equal">
      <formula>#REF!</formula>
    </cfRule>
  </conditionalFormatting>
  <conditionalFormatting sqref="D1095">
    <cfRule type="cellIs" dxfId="2396" priority="340" operator="equal">
      <formula>#REF!</formula>
    </cfRule>
  </conditionalFormatting>
  <conditionalFormatting sqref="D1062">
    <cfRule type="cellIs" dxfId="2395" priority="349" operator="equal">
      <formula>#REF!</formula>
    </cfRule>
  </conditionalFormatting>
  <conditionalFormatting sqref="D1057">
    <cfRule type="cellIs" dxfId="2394" priority="352" operator="equal">
      <formula>#REF!</formula>
    </cfRule>
  </conditionalFormatting>
  <conditionalFormatting sqref="D1084">
    <cfRule type="cellIs" dxfId="2393" priority="345" operator="equal">
      <formula>#REF!</formula>
    </cfRule>
  </conditionalFormatting>
  <conditionalFormatting sqref="D1072">
    <cfRule type="cellIs" dxfId="2392" priority="346" operator="equal">
      <formula>#REF!</formula>
    </cfRule>
  </conditionalFormatting>
  <conditionalFormatting sqref="D1074">
    <cfRule type="cellIs" dxfId="2391" priority="348" operator="equal">
      <formula>#REF!</formula>
    </cfRule>
  </conditionalFormatting>
  <conditionalFormatting sqref="D1097">
    <cfRule type="cellIs" dxfId="2390" priority="342" operator="equal">
      <formula>#REF!</formula>
    </cfRule>
  </conditionalFormatting>
  <conditionalFormatting sqref="D1124">
    <cfRule type="cellIs" dxfId="2389" priority="332" operator="equal">
      <formula>#REF!</formula>
    </cfRule>
  </conditionalFormatting>
  <conditionalFormatting sqref="D1160">
    <cfRule type="cellIs" dxfId="2388" priority="317" operator="equal">
      <formula>#REF!</formula>
    </cfRule>
  </conditionalFormatting>
  <conditionalFormatting sqref="D1126">
    <cfRule type="cellIs" dxfId="2387" priority="334" operator="equal">
      <formula>#REF!</formula>
    </cfRule>
  </conditionalFormatting>
  <conditionalFormatting sqref="D1130">
    <cfRule type="cellIs" dxfId="2386" priority="331" operator="equal">
      <formula>#REF!</formula>
    </cfRule>
  </conditionalFormatting>
  <conditionalFormatting sqref="D1142">
    <cfRule type="cellIs" dxfId="2385" priority="323" operator="equal">
      <formula>#REF!</formula>
    </cfRule>
  </conditionalFormatting>
  <conditionalFormatting sqref="D1101">
    <cfRule type="cellIs" dxfId="2384" priority="339" operator="equal">
      <formula>#REF!</formula>
    </cfRule>
  </conditionalFormatting>
  <conditionalFormatting sqref="D1140">
    <cfRule type="cellIs" dxfId="2383" priority="328" operator="equal">
      <formula>#REF!</formula>
    </cfRule>
  </conditionalFormatting>
  <conditionalFormatting sqref="D1166">
    <cfRule type="cellIs" dxfId="2382" priority="316" operator="equal">
      <formula>#REF!</formula>
    </cfRule>
  </conditionalFormatting>
  <conditionalFormatting sqref="D1152">
    <cfRule type="cellIs" dxfId="2381" priority="322" operator="equal">
      <formula>#REF!</formula>
    </cfRule>
  </conditionalFormatting>
  <conditionalFormatting sqref="D1164">
    <cfRule type="cellIs" dxfId="2380" priority="314" operator="equal">
      <formula>#REF!</formula>
    </cfRule>
  </conditionalFormatting>
  <conditionalFormatting sqref="D1174">
    <cfRule type="cellIs" dxfId="2379" priority="311" operator="equal">
      <formula>#REF!</formula>
    </cfRule>
  </conditionalFormatting>
  <conditionalFormatting sqref="D1099">
    <cfRule type="cellIs" dxfId="2378" priority="337" operator="equal">
      <formula>#REF!</formula>
    </cfRule>
  </conditionalFormatting>
  <conditionalFormatting sqref="D1205">
    <cfRule type="cellIs" dxfId="2377" priority="298" operator="equal">
      <formula>#REF!</formula>
    </cfRule>
  </conditionalFormatting>
  <conditionalFormatting sqref="D1144">
    <cfRule type="cellIs" dxfId="2376" priority="325" operator="equal">
      <formula>#REF!</formula>
    </cfRule>
  </conditionalFormatting>
  <conditionalFormatting sqref="D1193">
    <cfRule type="cellIs" dxfId="2375" priority="305" operator="equal">
      <formula>#REF!</formula>
    </cfRule>
  </conditionalFormatting>
  <conditionalFormatting sqref="D1150">
    <cfRule type="cellIs" dxfId="2374" priority="320" operator="equal">
      <formula>#REF!</formula>
    </cfRule>
  </conditionalFormatting>
  <conditionalFormatting sqref="D1138">
    <cfRule type="cellIs" dxfId="2373" priority="326" operator="equal">
      <formula>#REF!</formula>
    </cfRule>
  </conditionalFormatting>
  <conditionalFormatting sqref="D1176">
    <cfRule type="cellIs" dxfId="2372" priority="313" operator="equal">
      <formula>#REF!</formula>
    </cfRule>
  </conditionalFormatting>
  <conditionalFormatting sqref="D1184">
    <cfRule type="cellIs" dxfId="2371" priority="307" operator="equal">
      <formula>#REF!</formula>
    </cfRule>
  </conditionalFormatting>
  <conditionalFormatting sqref="D1200">
    <cfRule type="cellIs" dxfId="2370" priority="300" operator="equal">
      <formula>#REF!</formula>
    </cfRule>
  </conditionalFormatting>
  <conditionalFormatting sqref="D1162">
    <cfRule type="cellIs" dxfId="2369" priority="319" operator="equal">
      <formula>#REF!</formula>
    </cfRule>
  </conditionalFormatting>
  <conditionalFormatting sqref="D1191">
    <cfRule type="cellIs" dxfId="2368" priority="303" operator="equal">
      <formula>#REF!</formula>
    </cfRule>
  </conditionalFormatting>
  <conditionalFormatting sqref="D1244">
    <cfRule type="cellIs" dxfId="2367" priority="281" operator="equal">
      <formula>#REF!</formula>
    </cfRule>
  </conditionalFormatting>
  <conditionalFormatting sqref="D1218">
    <cfRule type="cellIs" dxfId="2366" priority="290" operator="equal">
      <formula>#REF!</formula>
    </cfRule>
  </conditionalFormatting>
  <conditionalFormatting sqref="D1208">
    <cfRule type="cellIs" dxfId="2365" priority="295" operator="equal">
      <formula>#REF!</formula>
    </cfRule>
  </conditionalFormatting>
  <conditionalFormatting sqref="D1212">
    <cfRule type="cellIs" dxfId="2364" priority="294" operator="equal">
      <formula>#REF!</formula>
    </cfRule>
  </conditionalFormatting>
  <conditionalFormatting sqref="D1206">
    <cfRule type="cellIs" dxfId="2363" priority="296" operator="equal">
      <formula>#REF!</formula>
    </cfRule>
  </conditionalFormatting>
  <conditionalFormatting sqref="I1240 D1240">
    <cfRule type="cellIs" dxfId="2362" priority="291" operator="equal">
      <formula>#REF!</formula>
    </cfRule>
  </conditionalFormatting>
  <conditionalFormatting sqref="D1247">
    <cfRule type="cellIs" dxfId="2361" priority="278" operator="equal">
      <formula>#REF!</formula>
    </cfRule>
  </conditionalFormatting>
  <conditionalFormatting sqref="D817">
    <cfRule type="cellIs" dxfId="2360" priority="430" operator="equal">
      <formula>#REF!</formula>
    </cfRule>
  </conditionalFormatting>
  <conditionalFormatting sqref="D1221">
    <cfRule type="cellIs" dxfId="2359" priority="287" operator="equal">
      <formula>#REF!</formula>
    </cfRule>
  </conditionalFormatting>
  <conditionalFormatting sqref="D778">
    <cfRule type="cellIs" dxfId="2358" priority="441" operator="equal">
      <formula>#REF!</formula>
    </cfRule>
  </conditionalFormatting>
  <conditionalFormatting sqref="D1245">
    <cfRule type="cellIs" dxfId="2357" priority="279" operator="equal">
      <formula>#REF!</formula>
    </cfRule>
  </conditionalFormatting>
  <conditionalFormatting sqref="D1254">
    <cfRule type="cellIs" dxfId="2356" priority="274" operator="equal">
      <formula>#REF!</formula>
    </cfRule>
  </conditionalFormatting>
  <conditionalFormatting sqref="D787">
    <cfRule type="cellIs" dxfId="2355" priority="439" operator="equal">
      <formula>#REF!</formula>
    </cfRule>
  </conditionalFormatting>
  <conditionalFormatting sqref="D1210">
    <cfRule type="cellIs" dxfId="2354" priority="292" operator="equal">
      <formula>#REF!</formula>
    </cfRule>
  </conditionalFormatting>
  <conditionalFormatting sqref="D1219">
    <cfRule type="cellIs" dxfId="2353" priority="288" operator="equal">
      <formula>#REF!</formula>
    </cfRule>
  </conditionalFormatting>
  <conditionalFormatting sqref="D798">
    <cfRule type="cellIs" dxfId="2352" priority="435" operator="equal">
      <formula>#REF!</formula>
    </cfRule>
  </conditionalFormatting>
  <conditionalFormatting sqref="D1272">
    <cfRule type="cellIs" dxfId="2351" priority="272" operator="equal">
      <formula>#REF!</formula>
    </cfRule>
  </conditionalFormatting>
  <conditionalFormatting sqref="D1238">
    <cfRule type="cellIs" dxfId="2350" priority="282" operator="equal">
      <formula>#REF!</formula>
    </cfRule>
  </conditionalFormatting>
  <conditionalFormatting sqref="D808">
    <cfRule type="cellIs" dxfId="2349" priority="432" operator="equal">
      <formula>#REF!</formula>
    </cfRule>
  </conditionalFormatting>
  <conditionalFormatting sqref="D827">
    <cfRule type="cellIs" dxfId="2348" priority="427" operator="equal">
      <formula>#REF!</formula>
    </cfRule>
  </conditionalFormatting>
  <conditionalFormatting sqref="D1262">
    <cfRule type="cellIs" dxfId="2347" priority="273" operator="equal">
      <formula>#REF!</formula>
    </cfRule>
  </conditionalFormatting>
  <conditionalFormatting sqref="D837">
    <cfRule type="cellIs" dxfId="2346" priority="424" operator="equal">
      <formula>#REF!</formula>
    </cfRule>
  </conditionalFormatting>
  <conditionalFormatting sqref="D847">
    <cfRule type="cellIs" dxfId="2345" priority="421" operator="equal">
      <formula>#REF!</formula>
    </cfRule>
  </conditionalFormatting>
  <conditionalFormatting sqref="D861">
    <cfRule type="cellIs" dxfId="2344" priority="418" operator="equal">
      <formula>#REF!</formula>
    </cfRule>
  </conditionalFormatting>
  <conditionalFormatting sqref="D1256">
    <cfRule type="cellIs" dxfId="2343" priority="276" operator="equal">
      <formula>#REF!</formula>
    </cfRule>
  </conditionalFormatting>
  <conditionalFormatting sqref="D891">
    <cfRule type="cellIs" dxfId="2342" priority="404" operator="equal">
      <formula>#REF!</formula>
    </cfRule>
  </conditionalFormatting>
  <conditionalFormatting sqref="D1253">
    <cfRule type="cellIs" dxfId="2341" priority="277" operator="equal">
      <formula>#REF!</formula>
    </cfRule>
  </conditionalFormatting>
  <conditionalFormatting sqref="D1279">
    <cfRule type="cellIs" dxfId="2340" priority="263" operator="equal">
      <formula>#REF!</formula>
    </cfRule>
  </conditionalFormatting>
  <conditionalFormatting sqref="D857">
    <cfRule type="cellIs" dxfId="2339" priority="415" operator="equal">
      <formula>#REF!</formula>
    </cfRule>
  </conditionalFormatting>
  <conditionalFormatting sqref="D1263">
    <cfRule type="cellIs" dxfId="2338" priority="270" operator="equal">
      <formula>#REF!</formula>
    </cfRule>
  </conditionalFormatting>
  <conditionalFormatting sqref="D871">
    <cfRule type="cellIs" dxfId="2337" priority="412" operator="equal">
      <formula>#REF!</formula>
    </cfRule>
  </conditionalFormatting>
  <conditionalFormatting sqref="D875">
    <cfRule type="cellIs" dxfId="2336" priority="409" operator="equal">
      <formula>#REF!</formula>
    </cfRule>
  </conditionalFormatting>
  <conditionalFormatting sqref="D879">
    <cfRule type="cellIs" dxfId="2335" priority="406" operator="equal">
      <formula>#REF!</formula>
    </cfRule>
  </conditionalFormatting>
  <conditionalFormatting sqref="D1277">
    <cfRule type="cellIs" dxfId="2334" priority="264" operator="equal">
      <formula>#REF!</formula>
    </cfRule>
  </conditionalFormatting>
  <conditionalFormatting sqref="D1265">
    <cfRule type="cellIs" dxfId="2333" priority="269" operator="equal">
      <formula>#REF!</formula>
    </cfRule>
  </conditionalFormatting>
  <conditionalFormatting sqref="D902">
    <cfRule type="cellIs" dxfId="2332" priority="401" operator="equal">
      <formula>#REF!</formula>
    </cfRule>
  </conditionalFormatting>
  <conditionalFormatting sqref="D912">
    <cfRule type="cellIs" dxfId="2331" priority="398" operator="equal">
      <formula>#REF!</formula>
    </cfRule>
  </conditionalFormatting>
  <conditionalFormatting sqref="D1276">
    <cfRule type="cellIs" dxfId="2330" priority="266" operator="equal">
      <formula>#REF!</formula>
    </cfRule>
  </conditionalFormatting>
  <conditionalFormatting sqref="D922">
    <cfRule type="cellIs" dxfId="2329" priority="395" operator="equal">
      <formula>#REF!</formula>
    </cfRule>
  </conditionalFormatting>
  <conditionalFormatting sqref="D1290">
    <cfRule type="cellIs" dxfId="2328" priority="258" operator="equal">
      <formula>#REF!</formula>
    </cfRule>
  </conditionalFormatting>
  <conditionalFormatting sqref="D1285">
    <cfRule type="cellIs" dxfId="2327" priority="262" operator="equal">
      <formula>#REF!</formula>
    </cfRule>
  </conditionalFormatting>
  <conditionalFormatting sqref="D926">
    <cfRule type="cellIs" dxfId="2326" priority="392" operator="equal">
      <formula>#REF!</formula>
    </cfRule>
  </conditionalFormatting>
  <conditionalFormatting sqref="D1288">
    <cfRule type="cellIs" dxfId="2325" priority="259" operator="equal">
      <formula>#REF!</formula>
    </cfRule>
  </conditionalFormatting>
  <conditionalFormatting sqref="D950">
    <cfRule type="cellIs" dxfId="2324" priority="384" operator="equal">
      <formula>#REF!</formula>
    </cfRule>
  </conditionalFormatting>
  <conditionalFormatting sqref="D1301">
    <cfRule type="cellIs" dxfId="2323" priority="252" operator="equal">
      <formula>#REF!</formula>
    </cfRule>
  </conditionalFormatting>
  <conditionalFormatting sqref="D936">
    <cfRule type="cellIs" dxfId="2322" priority="389" operator="equal">
      <formula>#REF!</formula>
    </cfRule>
  </conditionalFormatting>
  <conditionalFormatting sqref="D1300">
    <cfRule type="cellIs" dxfId="2321" priority="254" operator="equal">
      <formula>#REF!</formula>
    </cfRule>
  </conditionalFormatting>
  <conditionalFormatting sqref="D1286">
    <cfRule type="cellIs" dxfId="2320" priority="260" operator="equal">
      <formula>#REF!</formula>
    </cfRule>
  </conditionalFormatting>
  <conditionalFormatting sqref="D940">
    <cfRule type="cellIs" dxfId="2319" priority="386" operator="equal">
      <formula>#REF!</formula>
    </cfRule>
  </conditionalFormatting>
  <conditionalFormatting sqref="D1303">
    <cfRule type="cellIs" dxfId="2318" priority="251" operator="equal">
      <formula>#REF!</formula>
    </cfRule>
  </conditionalFormatting>
  <conditionalFormatting sqref="D961">
    <cfRule type="cellIs" dxfId="2317" priority="381" operator="equal">
      <formula>#REF!</formula>
    </cfRule>
  </conditionalFormatting>
  <conditionalFormatting sqref="D1312">
    <cfRule type="cellIs" dxfId="2316" priority="248" operator="equal">
      <formula>#REF!</formula>
    </cfRule>
  </conditionalFormatting>
  <conditionalFormatting sqref="D1295">
    <cfRule type="cellIs" dxfId="2315" priority="255" operator="equal">
      <formula>#REF!</formula>
    </cfRule>
  </conditionalFormatting>
  <conditionalFormatting sqref="D976">
    <cfRule type="cellIs" dxfId="2314" priority="375" operator="equal">
      <formula>#REF!</formula>
    </cfRule>
  </conditionalFormatting>
  <conditionalFormatting sqref="D966">
    <cfRule type="cellIs" dxfId="2313" priority="378" operator="equal">
      <formula>#REF!</formula>
    </cfRule>
  </conditionalFormatting>
  <conditionalFormatting sqref="D1306">
    <cfRule type="cellIs" dxfId="2312" priority="250" operator="equal">
      <formula>#REF!</formula>
    </cfRule>
  </conditionalFormatting>
  <conditionalFormatting sqref="D1315">
    <cfRule type="cellIs" dxfId="2311" priority="245" operator="equal">
      <formula>#REF!</formula>
    </cfRule>
  </conditionalFormatting>
  <conditionalFormatting sqref="D983">
    <cfRule type="cellIs" dxfId="2310" priority="372" operator="equal">
      <formula>#REF!</formula>
    </cfRule>
  </conditionalFormatting>
  <conditionalFormatting sqref="D979">
    <cfRule type="cellIs" dxfId="2309" priority="373" operator="equal">
      <formula>#REF!</formula>
    </cfRule>
  </conditionalFormatting>
  <conditionalFormatting sqref="D1318">
    <cfRule type="cellIs" dxfId="2308" priority="243" operator="equal">
      <formula>#REF!</formula>
    </cfRule>
  </conditionalFormatting>
  <conditionalFormatting sqref="D1001">
    <cfRule type="cellIs" dxfId="2307" priority="369" operator="equal">
      <formula>#REF!</formula>
    </cfRule>
  </conditionalFormatting>
  <conditionalFormatting sqref="D988">
    <cfRule type="cellIs" dxfId="2306" priority="371" operator="equal">
      <formula>#REF!</formula>
    </cfRule>
  </conditionalFormatting>
  <conditionalFormatting sqref="D1006">
    <cfRule type="cellIs" dxfId="2305" priority="367" operator="equal">
      <formula>#REF!</formula>
    </cfRule>
  </conditionalFormatting>
  <conditionalFormatting sqref="D1331">
    <cfRule type="cellIs" dxfId="2304" priority="238" operator="equal">
      <formula>#REF!</formula>
    </cfRule>
  </conditionalFormatting>
  <conditionalFormatting sqref="D1020">
    <cfRule type="cellIs" dxfId="2303" priority="364" operator="equal">
      <formula>#REF!</formula>
    </cfRule>
  </conditionalFormatting>
  <conditionalFormatting sqref="D1323">
    <cfRule type="cellIs" dxfId="2302" priority="242" operator="equal">
      <formula>#REF!</formula>
    </cfRule>
  </conditionalFormatting>
  <conditionalFormatting sqref="D1010">
    <cfRule type="cellIs" dxfId="2301" priority="366" operator="equal">
      <formula>#REF!</formula>
    </cfRule>
  </conditionalFormatting>
  <conditionalFormatting sqref="D1326">
    <cfRule type="cellIs" dxfId="2300" priority="239" operator="equal">
      <formula>#REF!</formula>
    </cfRule>
  </conditionalFormatting>
  <conditionalFormatting sqref="D1029">
    <cfRule type="cellIs" dxfId="2299" priority="361" operator="equal">
      <formula>#REF!</formula>
    </cfRule>
  </conditionalFormatting>
  <conditionalFormatting sqref="D1324">
    <cfRule type="cellIs" dxfId="2298" priority="241" operator="equal">
      <formula>#REF!</formula>
    </cfRule>
  </conditionalFormatting>
  <conditionalFormatting sqref="D1058">
    <cfRule type="cellIs" dxfId="2297" priority="353" operator="equal">
      <formula>#REF!</formula>
    </cfRule>
  </conditionalFormatting>
  <conditionalFormatting sqref="D1293">
    <cfRule type="cellIs" dxfId="2296" priority="256" operator="equal">
      <formula>#REF!</formula>
    </cfRule>
  </conditionalFormatting>
  <conditionalFormatting sqref="D1313">
    <cfRule type="cellIs" dxfId="2295" priority="247" operator="equal">
      <formula>#REF!</formula>
    </cfRule>
  </conditionalFormatting>
  <conditionalFormatting sqref="D1035">
    <cfRule type="cellIs" dxfId="2294" priority="359" operator="equal">
      <formula>#REF!</formula>
    </cfRule>
  </conditionalFormatting>
  <conditionalFormatting sqref="D1045">
    <cfRule type="cellIs" dxfId="2293" priority="358" operator="equal">
      <formula>#REF!</formula>
    </cfRule>
  </conditionalFormatting>
  <conditionalFormatting sqref="D1054">
    <cfRule type="cellIs" dxfId="2292" priority="356" operator="equal">
      <formula>#REF!</formula>
    </cfRule>
  </conditionalFormatting>
  <conditionalFormatting sqref="D1346">
    <cfRule type="cellIs" dxfId="2291" priority="231" operator="equal">
      <formula>#REF!</formula>
    </cfRule>
  </conditionalFormatting>
  <conditionalFormatting sqref="D1063">
    <cfRule type="cellIs" dxfId="2290" priority="350" operator="equal">
      <formula>#REF!</formula>
    </cfRule>
  </conditionalFormatting>
  <conditionalFormatting sqref="D1073">
    <cfRule type="cellIs" dxfId="2289" priority="347" operator="equal">
      <formula>#REF!</formula>
    </cfRule>
  </conditionalFormatting>
  <conditionalFormatting sqref="D1083">
    <cfRule type="cellIs" dxfId="2288" priority="344" operator="equal">
      <formula>#REF!</formula>
    </cfRule>
  </conditionalFormatting>
  <conditionalFormatting sqref="D1334">
    <cfRule type="cellIs" dxfId="2287" priority="235" operator="equal">
      <formula>#REF!</formula>
    </cfRule>
  </conditionalFormatting>
  <conditionalFormatting sqref="D1096">
    <cfRule type="cellIs" dxfId="2286" priority="341" operator="equal">
      <formula>#REF!</formula>
    </cfRule>
  </conditionalFormatting>
  <conditionalFormatting sqref="D1100">
    <cfRule type="cellIs" dxfId="2285" priority="338" operator="equal">
      <formula>#REF!</formula>
    </cfRule>
  </conditionalFormatting>
  <conditionalFormatting sqref="D1410">
    <cfRule type="cellIs" dxfId="2284" priority="208" operator="equal">
      <formula>#REF!</formula>
    </cfRule>
  </conditionalFormatting>
  <conditionalFormatting sqref="D1104">
    <cfRule type="cellIs" dxfId="2283" priority="336" operator="equal">
      <formula>#REF!</formula>
    </cfRule>
  </conditionalFormatting>
  <conditionalFormatting sqref="D1419">
    <cfRule type="cellIs" dxfId="2282" priority="202" operator="equal">
      <formula>#REF!</formula>
    </cfRule>
  </conditionalFormatting>
  <conditionalFormatting sqref="D1332">
    <cfRule type="cellIs" dxfId="2281" priority="237" operator="equal">
      <formula>#REF!</formula>
    </cfRule>
  </conditionalFormatting>
  <conditionalFormatting sqref="D1125">
    <cfRule type="cellIs" dxfId="2280" priority="333" operator="equal">
      <formula>#REF!</formula>
    </cfRule>
  </conditionalFormatting>
  <conditionalFormatting sqref="D1112">
    <cfRule type="cellIs" dxfId="2279" priority="335" operator="equal">
      <formula>#REF!</formula>
    </cfRule>
  </conditionalFormatting>
  <conditionalFormatting sqref="D1139">
    <cfRule type="cellIs" dxfId="2278" priority="327" operator="equal">
      <formula>#REF!</formula>
    </cfRule>
  </conditionalFormatting>
  <conditionalFormatting sqref="D1377">
    <cfRule type="cellIs" dxfId="2277" priority="224" operator="equal">
      <formula>#REF!</formula>
    </cfRule>
  </conditionalFormatting>
  <conditionalFormatting sqref="D1129">
    <cfRule type="cellIs" dxfId="2276" priority="330" operator="equal">
      <formula>#REF!</formula>
    </cfRule>
  </conditionalFormatting>
  <conditionalFormatting sqref="D1344">
    <cfRule type="cellIs" dxfId="2275" priority="229" operator="equal">
      <formula>#REF!</formula>
    </cfRule>
  </conditionalFormatting>
  <conditionalFormatting sqref="D1375">
    <cfRule type="cellIs" dxfId="2274" priority="222" operator="equal">
      <formula>#REF!</formula>
    </cfRule>
  </conditionalFormatting>
  <conditionalFormatting sqref="D1143">
    <cfRule type="cellIs" dxfId="2273" priority="324" operator="equal">
      <formula>#REF!</formula>
    </cfRule>
  </conditionalFormatting>
  <conditionalFormatting sqref="D1388">
    <cfRule type="cellIs" dxfId="2272" priority="217" operator="equal">
      <formula>#REF!</formula>
    </cfRule>
  </conditionalFormatting>
  <conditionalFormatting sqref="D1417">
    <cfRule type="cellIs" dxfId="2271" priority="204" operator="equal">
      <formula>#REF!</formula>
    </cfRule>
  </conditionalFormatting>
  <conditionalFormatting sqref="D1151">
    <cfRule type="cellIs" dxfId="2270" priority="321" operator="equal">
      <formula>#REF!</formula>
    </cfRule>
  </conditionalFormatting>
  <conditionalFormatting sqref="D1374">
    <cfRule type="cellIs" dxfId="2269" priority="225" operator="equal">
      <formula>#REF!</formula>
    </cfRule>
  </conditionalFormatting>
  <conditionalFormatting sqref="D1386">
    <cfRule type="cellIs" dxfId="2268" priority="219" operator="equal">
      <formula>#REF!</formula>
    </cfRule>
  </conditionalFormatting>
  <conditionalFormatting sqref="D1161">
    <cfRule type="cellIs" dxfId="2267" priority="318" operator="equal">
      <formula>#REF!</formula>
    </cfRule>
  </conditionalFormatting>
  <conditionalFormatting sqref="D1385">
    <cfRule type="cellIs" dxfId="2266" priority="220" operator="equal">
      <formula>#REF!</formula>
    </cfRule>
  </conditionalFormatting>
  <conditionalFormatting sqref="D1165">
    <cfRule type="cellIs" dxfId="2265" priority="315" operator="equal">
      <formula>#REF!</formula>
    </cfRule>
  </conditionalFormatting>
  <conditionalFormatting sqref="D1406">
    <cfRule type="cellIs" dxfId="2264" priority="211" operator="equal">
      <formula>#REF!</formula>
    </cfRule>
  </conditionalFormatting>
  <conditionalFormatting sqref="D1412">
    <cfRule type="cellIs" dxfId="2263" priority="207" operator="equal">
      <formula>#REF!</formula>
    </cfRule>
  </conditionalFormatting>
  <conditionalFormatting sqref="D1175">
    <cfRule type="cellIs" dxfId="2262" priority="312" operator="equal">
      <formula>#REF!</formula>
    </cfRule>
  </conditionalFormatting>
  <conditionalFormatting sqref="D1402">
    <cfRule type="cellIs" dxfId="2261" priority="213" operator="equal">
      <formula>#REF!</formula>
    </cfRule>
  </conditionalFormatting>
  <conditionalFormatting sqref="D1182">
    <cfRule type="cellIs" dxfId="2260" priority="308" operator="equal">
      <formula>#REF!</formula>
    </cfRule>
  </conditionalFormatting>
  <conditionalFormatting sqref="D1178">
    <cfRule type="cellIs" dxfId="2259" priority="310" operator="equal">
      <formula>#REF!</formula>
    </cfRule>
  </conditionalFormatting>
  <conditionalFormatting sqref="D1180">
    <cfRule type="cellIs" dxfId="2258" priority="309" operator="equal">
      <formula>#REF!</formula>
    </cfRule>
  </conditionalFormatting>
  <conditionalFormatting sqref="D1192">
    <cfRule type="cellIs" dxfId="2257" priority="304" operator="equal">
      <formula>#REF!</formula>
    </cfRule>
  </conditionalFormatting>
  <conditionalFormatting sqref="D1435">
    <cfRule type="cellIs" dxfId="2256" priority="198" operator="equal">
      <formula>#REF!</formula>
    </cfRule>
  </conditionalFormatting>
  <conditionalFormatting sqref="D1185">
    <cfRule type="cellIs" dxfId="2255" priority="306" operator="equal">
      <formula>#REF!</formula>
    </cfRule>
  </conditionalFormatting>
  <conditionalFormatting sqref="D1415">
    <cfRule type="cellIs" dxfId="2254" priority="205" operator="equal">
      <formula>#REF!</formula>
    </cfRule>
  </conditionalFormatting>
  <conditionalFormatting sqref="D1195">
    <cfRule type="cellIs" dxfId="2253" priority="302" operator="equal">
      <formula>#REF!</formula>
    </cfRule>
  </conditionalFormatting>
  <conditionalFormatting sqref="D1314">
    <cfRule type="cellIs" dxfId="2252" priority="246" operator="equal">
      <formula>#REF!</formula>
    </cfRule>
  </conditionalFormatting>
  <conditionalFormatting sqref="D1438">
    <cfRule type="cellIs" dxfId="2251" priority="195" operator="equal">
      <formula>#REF!</formula>
    </cfRule>
  </conditionalFormatting>
  <conditionalFormatting sqref="D1197">
    <cfRule type="cellIs" dxfId="2250" priority="301" operator="equal">
      <formula>#REF!</formula>
    </cfRule>
  </conditionalFormatting>
  <conditionalFormatting sqref="D1427">
    <cfRule type="cellIs" dxfId="2249" priority="199" operator="equal">
      <formula>#REF!</formula>
    </cfRule>
  </conditionalFormatting>
  <conditionalFormatting sqref="D1450">
    <cfRule type="cellIs" dxfId="2248" priority="187" operator="equal">
      <formula>#REF!</formula>
    </cfRule>
  </conditionalFormatting>
  <conditionalFormatting sqref="D1199">
    <cfRule type="cellIs" dxfId="2247" priority="299" operator="equal">
      <formula>#REF!</formula>
    </cfRule>
  </conditionalFormatting>
  <conditionalFormatting sqref="D1227">
    <cfRule type="cellIs" dxfId="2246" priority="285" operator="equal">
      <formula>#REF!</formula>
    </cfRule>
  </conditionalFormatting>
  <conditionalFormatting sqref="D1443">
    <cfRule type="cellIs" dxfId="2245" priority="192" operator="equal">
      <formula>#REF!</formula>
    </cfRule>
  </conditionalFormatting>
  <conditionalFormatting sqref="D1436">
    <cfRule type="cellIs" dxfId="2244" priority="197" operator="equal">
      <formula>#REF!</formula>
    </cfRule>
  </conditionalFormatting>
  <conditionalFormatting sqref="D1207">
    <cfRule type="cellIs" dxfId="2243" priority="297" operator="equal">
      <formula>#REF!</formula>
    </cfRule>
  </conditionalFormatting>
  <conditionalFormatting sqref="D1225">
    <cfRule type="cellIs" dxfId="2242" priority="286" operator="equal">
      <formula>#REF!</formula>
    </cfRule>
  </conditionalFormatting>
  <conditionalFormatting sqref="D1211">
    <cfRule type="cellIs" dxfId="2241" priority="293" operator="equal">
      <formula>#REF!</formula>
    </cfRule>
  </conditionalFormatting>
  <conditionalFormatting sqref="D1503">
    <cfRule type="cellIs" dxfId="2240" priority="174" operator="equal">
      <formula>#REF!</formula>
    </cfRule>
  </conditionalFormatting>
  <conditionalFormatting sqref="D1292">
    <cfRule type="cellIs" dxfId="2239" priority="257" operator="equal">
      <formula>#REF!</formula>
    </cfRule>
  </conditionalFormatting>
  <conditionalFormatting sqref="D1445">
    <cfRule type="cellIs" dxfId="2238" priority="190" operator="equal">
      <formula>#REF!</formula>
    </cfRule>
  </conditionalFormatting>
  <conditionalFormatting sqref="D1453">
    <cfRule type="cellIs" dxfId="2237" priority="185" operator="equal">
      <formula>#REF!</formula>
    </cfRule>
  </conditionalFormatting>
  <conditionalFormatting sqref="D1478">
    <cfRule type="cellIs" dxfId="2236" priority="180" operator="equal">
      <formula>#REF!</formula>
    </cfRule>
  </conditionalFormatting>
  <conditionalFormatting sqref="D1220">
    <cfRule type="cellIs" dxfId="2235" priority="289" operator="equal">
      <formula>#REF!</formula>
    </cfRule>
  </conditionalFormatting>
  <conditionalFormatting sqref="D1232">
    <cfRule type="cellIs" dxfId="2234" priority="284" operator="equal">
      <formula>#REF!</formula>
    </cfRule>
  </conditionalFormatting>
  <conditionalFormatting sqref="D1237">
    <cfRule type="cellIs" dxfId="2233" priority="283" operator="equal">
      <formula>#REF!</formula>
    </cfRule>
  </conditionalFormatting>
  <conditionalFormatting sqref="D1507">
    <cfRule type="cellIs" dxfId="2232" priority="172" operator="equal">
      <formula>#REF!</formula>
    </cfRule>
  </conditionalFormatting>
  <conditionalFormatting sqref="D1267">
    <cfRule type="cellIs" dxfId="2231" priority="268" operator="equal">
      <formula>#REF!</formula>
    </cfRule>
  </conditionalFormatting>
  <conditionalFormatting sqref="D1305">
    <cfRule type="cellIs" dxfId="2230" priority="249" operator="equal">
      <formula>#REF!</formula>
    </cfRule>
  </conditionalFormatting>
  <conditionalFormatting sqref="D1325">
    <cfRule type="cellIs" dxfId="2229" priority="240" operator="equal">
      <formula>#REF!</formula>
    </cfRule>
  </conditionalFormatting>
  <conditionalFormatting sqref="D1480">
    <cfRule type="cellIs" dxfId="2228" priority="178" operator="equal">
      <formula>#REF!</formula>
    </cfRule>
  </conditionalFormatting>
  <conditionalFormatting sqref="D1255">
    <cfRule type="cellIs" dxfId="2227" priority="275" operator="equal">
      <formula>#REF!</formula>
    </cfRule>
  </conditionalFormatting>
  <conditionalFormatting sqref="D1264">
    <cfRule type="cellIs" dxfId="2226" priority="271" operator="equal">
      <formula>#REF!</formula>
    </cfRule>
  </conditionalFormatting>
  <conditionalFormatting sqref="D1500">
    <cfRule type="cellIs" dxfId="2225" priority="170" operator="equal">
      <formula>#REF!</formula>
    </cfRule>
  </conditionalFormatting>
  <conditionalFormatting sqref="D1246">
    <cfRule type="cellIs" dxfId="2224" priority="280" operator="equal">
      <formula>#REF!</formula>
    </cfRule>
  </conditionalFormatting>
  <conditionalFormatting sqref="D1270">
    <cfRule type="cellIs" dxfId="2223" priority="267" operator="equal">
      <formula>#REF!</formula>
    </cfRule>
  </conditionalFormatting>
  <conditionalFormatting sqref="D1511">
    <cfRule type="cellIs" dxfId="2222" priority="168" operator="equal">
      <formula>#REF!</formula>
    </cfRule>
  </conditionalFormatting>
  <conditionalFormatting sqref="D1477">
    <cfRule type="cellIs" dxfId="2221" priority="181" operator="equal">
      <formula>#REF!</formula>
    </cfRule>
  </conditionalFormatting>
  <conditionalFormatting sqref="D1333">
    <cfRule type="cellIs" dxfId="2220" priority="236" operator="equal">
      <formula>#REF!</formula>
    </cfRule>
  </conditionalFormatting>
  <conditionalFormatting sqref="D1514">
    <cfRule type="cellIs" dxfId="2219" priority="166" operator="equal">
      <formula>#REF!</formula>
    </cfRule>
  </conditionalFormatting>
  <conditionalFormatting sqref="D1521">
    <cfRule type="cellIs" dxfId="2218" priority="165" operator="equal">
      <formula>#REF!</formula>
    </cfRule>
  </conditionalFormatting>
  <conditionalFormatting sqref="D1302">
    <cfRule type="cellIs" dxfId="2217" priority="253" operator="equal">
      <formula>#REF!</formula>
    </cfRule>
  </conditionalFormatting>
  <conditionalFormatting sqref="D1278">
    <cfRule type="cellIs" dxfId="2216" priority="265" operator="equal">
      <formula>#REF!</formula>
    </cfRule>
  </conditionalFormatting>
  <conditionalFormatting sqref="D1342">
    <cfRule type="cellIs" dxfId="2215" priority="232" operator="equal">
      <formula>#REF!</formula>
    </cfRule>
  </conditionalFormatting>
  <conditionalFormatting sqref="D1542">
    <cfRule type="cellIs" dxfId="2214" priority="154" operator="equal">
      <formula>#REF!</formula>
    </cfRule>
  </conditionalFormatting>
  <conditionalFormatting sqref="D1317">
    <cfRule type="cellIs" dxfId="2213" priority="244" operator="equal">
      <formula>#REF!</formula>
    </cfRule>
  </conditionalFormatting>
  <conditionalFormatting sqref="D1336">
    <cfRule type="cellIs" dxfId="2212" priority="234" operator="equal">
      <formula>#REF!</formula>
    </cfRule>
  </conditionalFormatting>
  <conditionalFormatting sqref="D1524">
    <cfRule type="cellIs" dxfId="2211" priority="162" operator="equal">
      <formula>#REF!</formula>
    </cfRule>
  </conditionalFormatting>
  <conditionalFormatting sqref="D1376">
    <cfRule type="cellIs" dxfId="2210" priority="223" operator="equal">
      <formula>#REF!</formula>
    </cfRule>
  </conditionalFormatting>
  <conditionalFormatting sqref="D1522">
    <cfRule type="cellIs" dxfId="2209" priority="164" operator="equal">
      <formula>#REF!</formula>
    </cfRule>
  </conditionalFormatting>
  <conditionalFormatting sqref="D1287">
    <cfRule type="cellIs" dxfId="2208" priority="261" operator="equal">
      <formula>#REF!</formula>
    </cfRule>
  </conditionalFormatting>
  <conditionalFormatting sqref="D1526">
    <cfRule type="cellIs" dxfId="2207" priority="160" operator="equal">
      <formula>#REF!</formula>
    </cfRule>
  </conditionalFormatting>
  <conditionalFormatting sqref="D1545">
    <cfRule type="cellIs" dxfId="2206" priority="152" operator="equal">
      <formula>#REF!</formula>
    </cfRule>
  </conditionalFormatting>
  <conditionalFormatting sqref="D1392">
    <cfRule type="cellIs" dxfId="2205" priority="216" operator="equal">
      <formula>#REF!</formula>
    </cfRule>
  </conditionalFormatting>
  <conditionalFormatting sqref="D1340">
    <cfRule type="cellIs" dxfId="2204" priority="233" operator="equal">
      <formula>#REF!</formula>
    </cfRule>
  </conditionalFormatting>
  <conditionalFormatting sqref="D1540">
    <cfRule type="cellIs" dxfId="2203" priority="156" operator="equal">
      <formula>#REF!</formula>
    </cfRule>
  </conditionalFormatting>
  <conditionalFormatting sqref="D1364">
    <cfRule type="cellIs" dxfId="2202" priority="226" operator="equal">
      <formula>#REF!</formula>
    </cfRule>
  </conditionalFormatting>
  <conditionalFormatting sqref="D1539">
    <cfRule type="cellIs" dxfId="2201" priority="157" operator="equal">
      <formula>#REF!</formula>
    </cfRule>
  </conditionalFormatting>
  <conditionalFormatting sqref="D1553">
    <cfRule type="cellIs" dxfId="2200" priority="149" operator="equal">
      <formula>#REF!</formula>
    </cfRule>
  </conditionalFormatting>
  <conditionalFormatting sqref="D1354">
    <cfRule type="cellIs" dxfId="2199" priority="228" operator="equal">
      <formula>#REF!</formula>
    </cfRule>
  </conditionalFormatting>
  <conditionalFormatting sqref="D1398">
    <cfRule type="cellIs" dxfId="2198" priority="214" operator="equal">
      <formula>#REF!</formula>
    </cfRule>
  </conditionalFormatting>
  <conditionalFormatting sqref="D1547">
    <cfRule type="cellIs" dxfId="2197" priority="150" operator="equal">
      <formula>#REF!</formula>
    </cfRule>
  </conditionalFormatting>
  <conditionalFormatting sqref="D1556">
    <cfRule type="cellIs" dxfId="2196" priority="146" operator="equal">
      <formula>#REF!</formula>
    </cfRule>
  </conditionalFormatting>
  <conditionalFormatting sqref="D1565">
    <cfRule type="cellIs" dxfId="2195" priority="141" operator="equal">
      <formula>#REF!</formula>
    </cfRule>
  </conditionalFormatting>
  <conditionalFormatting sqref="D1568">
    <cfRule type="cellIs" dxfId="2194" priority="139" operator="equal">
      <formula>#REF!</formula>
    </cfRule>
  </conditionalFormatting>
  <conditionalFormatting sqref="D1403">
    <cfRule type="cellIs" dxfId="2193" priority="212" operator="equal">
      <formula>#REF!</formula>
    </cfRule>
  </conditionalFormatting>
  <conditionalFormatting sqref="D1345">
    <cfRule type="cellIs" dxfId="2192" priority="230" operator="equal">
      <formula>#REF!</formula>
    </cfRule>
  </conditionalFormatting>
  <conditionalFormatting sqref="D1554">
    <cfRule type="cellIs" dxfId="2191" priority="148" operator="equal">
      <formula>#REF!</formula>
    </cfRule>
  </conditionalFormatting>
  <conditionalFormatting sqref="D1576">
    <cfRule type="cellIs" dxfId="2190" priority="138" operator="equal">
      <formula>#REF!</formula>
    </cfRule>
  </conditionalFormatting>
  <conditionalFormatting sqref="D1407">
    <cfRule type="cellIs" dxfId="2189" priority="210" operator="equal">
      <formula>#REF!</formula>
    </cfRule>
  </conditionalFormatting>
  <conditionalFormatting sqref="D1414">
    <cfRule type="cellIs" dxfId="2188" priority="206" operator="equal">
      <formula>#REF!</formula>
    </cfRule>
  </conditionalFormatting>
  <conditionalFormatting sqref="D1396">
    <cfRule type="cellIs" dxfId="2187" priority="215" operator="equal">
      <formula>#REF!</formula>
    </cfRule>
  </conditionalFormatting>
  <conditionalFormatting sqref="D1359">
    <cfRule type="cellIs" dxfId="2186" priority="227" operator="equal">
      <formula>#REF!</formula>
    </cfRule>
  </conditionalFormatting>
  <conditionalFormatting sqref="D1562">
    <cfRule type="cellIs" dxfId="2185" priority="143" operator="equal">
      <formula>#REF!</formula>
    </cfRule>
  </conditionalFormatting>
  <conditionalFormatting sqref="D1587">
    <cfRule type="cellIs" dxfId="2184" priority="131" operator="equal">
      <formula>#REF!</formula>
    </cfRule>
  </conditionalFormatting>
  <conditionalFormatting sqref="D1387">
    <cfRule type="cellIs" dxfId="2183" priority="218" operator="equal">
      <formula>#REF!</formula>
    </cfRule>
  </conditionalFormatting>
  <conditionalFormatting sqref="D1437">
    <cfRule type="cellIs" dxfId="2182" priority="196" operator="equal">
      <formula>#REF!</formula>
    </cfRule>
  </conditionalFormatting>
  <conditionalFormatting sqref="D1648">
    <cfRule type="cellIs" dxfId="2181" priority="101" operator="equal">
      <formula>#REF!</formula>
    </cfRule>
  </conditionalFormatting>
  <conditionalFormatting sqref="D1442">
    <cfRule type="cellIs" dxfId="2180" priority="193" operator="equal">
      <formula>#REF!</formula>
    </cfRule>
  </conditionalFormatting>
  <conditionalFormatting sqref="D1446">
    <cfRule type="cellIs" dxfId="2179" priority="191" operator="equal">
      <formula>#REF!</formula>
    </cfRule>
  </conditionalFormatting>
  <conditionalFormatting sqref="D1379">
    <cfRule type="cellIs" dxfId="2178" priority="221" operator="equal">
      <formula>#REF!</formula>
    </cfRule>
  </conditionalFormatting>
  <conditionalFormatting sqref="D1440">
    <cfRule type="cellIs" dxfId="2177" priority="194" operator="equal">
      <formula>#REF!</formula>
    </cfRule>
  </conditionalFormatting>
  <conditionalFormatting sqref="D1579">
    <cfRule type="cellIs" dxfId="2176" priority="135" operator="equal">
      <formula>#REF!</formula>
    </cfRule>
  </conditionalFormatting>
  <conditionalFormatting sqref="D1732">
    <cfRule type="cellIs" dxfId="2175" priority="59" operator="equal">
      <formula>#REF!</formula>
    </cfRule>
  </conditionalFormatting>
  <conditionalFormatting sqref="D1420">
    <cfRule type="cellIs" dxfId="2174" priority="203" operator="equal">
      <formula>#REF!</formula>
    </cfRule>
  </conditionalFormatting>
  <conditionalFormatting sqref="D1577">
    <cfRule type="cellIs" dxfId="2173" priority="137" operator="equal">
      <formula>#REF!</formula>
    </cfRule>
  </conditionalFormatting>
  <conditionalFormatting sqref="D1428">
    <cfRule type="cellIs" dxfId="2172" priority="200" operator="equal">
      <formula>#REF!</formula>
    </cfRule>
  </conditionalFormatting>
  <conditionalFormatting sqref="D1454">
    <cfRule type="cellIs" dxfId="2171" priority="186" operator="equal">
      <formula>#REF!</formula>
    </cfRule>
  </conditionalFormatting>
  <conditionalFormatting sqref="D1448">
    <cfRule type="cellIs" dxfId="2170" priority="189" operator="equal">
      <formula>#REF!</formula>
    </cfRule>
  </conditionalFormatting>
  <conditionalFormatting sqref="D1425">
    <cfRule type="cellIs" dxfId="2169" priority="201" operator="equal">
      <formula>#REF!</formula>
    </cfRule>
  </conditionalFormatting>
  <conditionalFormatting sqref="D1768">
    <cfRule type="cellIs" dxfId="2168" priority="43" operator="equal">
      <formula>#REF!</formula>
    </cfRule>
  </conditionalFormatting>
  <conditionalFormatting sqref="D1451">
    <cfRule type="cellIs" dxfId="2167" priority="188" operator="equal">
      <formula>#REF!</formula>
    </cfRule>
  </conditionalFormatting>
  <conditionalFormatting sqref="D1463">
    <cfRule type="cellIs" dxfId="2166" priority="183" operator="equal">
      <formula>#REF!</formula>
    </cfRule>
  </conditionalFormatting>
  <conditionalFormatting sqref="D1460">
    <cfRule type="cellIs" dxfId="2165" priority="184" operator="equal">
      <formula>#REF!</formula>
    </cfRule>
  </conditionalFormatting>
  <conditionalFormatting sqref="D1469">
    <cfRule type="cellIs" dxfId="2164" priority="182" operator="equal">
      <formula>#REF!</formula>
    </cfRule>
  </conditionalFormatting>
  <conditionalFormatting sqref="D1502">
    <cfRule type="cellIs" dxfId="2163" priority="175" operator="equal">
      <formula>#REF!</formula>
    </cfRule>
  </conditionalFormatting>
  <conditionalFormatting sqref="D1527">
    <cfRule type="cellIs" dxfId="2162" priority="161" operator="equal">
      <formula>#REF!</formula>
    </cfRule>
  </conditionalFormatting>
  <conditionalFormatting sqref="D1601">
    <cfRule type="cellIs" dxfId="2161" priority="124" operator="equal">
      <formula>#REF!</formula>
    </cfRule>
  </conditionalFormatting>
  <conditionalFormatting sqref="D1409">
    <cfRule type="cellIs" dxfId="2160" priority="209" operator="equal">
      <formula>#REF!</formula>
    </cfRule>
  </conditionalFormatting>
  <conditionalFormatting sqref="D1598">
    <cfRule type="cellIs" dxfId="2159" priority="127" operator="equal">
      <formula>#REF!</formula>
    </cfRule>
  </conditionalFormatting>
  <conditionalFormatting sqref="D1490">
    <cfRule type="cellIs" dxfId="2158" priority="177" operator="equal">
      <formula>#REF!</formula>
    </cfRule>
  </conditionalFormatting>
  <conditionalFormatting sqref="D1499">
    <cfRule type="cellIs" dxfId="2157" priority="171" operator="equal">
      <formula>#REF!</formula>
    </cfRule>
  </conditionalFormatting>
  <conditionalFormatting sqref="D1609">
    <cfRule type="cellIs" dxfId="2156" priority="121" operator="equal">
      <formula>#REF!</formula>
    </cfRule>
  </conditionalFormatting>
  <conditionalFormatting sqref="D1496">
    <cfRule type="cellIs" dxfId="2155" priority="176" operator="equal">
      <formula>#REF!</formula>
    </cfRule>
  </conditionalFormatting>
  <conditionalFormatting sqref="D1599">
    <cfRule type="cellIs" dxfId="2154" priority="126" operator="equal">
      <formula>#REF!</formula>
    </cfRule>
  </conditionalFormatting>
  <conditionalFormatting sqref="D1618">
    <cfRule type="cellIs" dxfId="2153" priority="117" operator="equal">
      <formula>#REF!</formula>
    </cfRule>
  </conditionalFormatting>
  <conditionalFormatting sqref="D1628">
    <cfRule type="cellIs" dxfId="2152" priority="111" operator="equal">
      <formula>#REF!</formula>
    </cfRule>
  </conditionalFormatting>
  <conditionalFormatting sqref="D1592">
    <cfRule type="cellIs" dxfId="2151" priority="128" operator="equal">
      <formula>#REF!</formula>
    </cfRule>
  </conditionalFormatting>
  <conditionalFormatting sqref="D1512">
    <cfRule type="cellIs" dxfId="2150" priority="169" operator="equal">
      <formula>#REF!</formula>
    </cfRule>
  </conditionalFormatting>
  <conditionalFormatting sqref="D1515">
    <cfRule type="cellIs" dxfId="2149" priority="167" operator="equal">
      <formula>#REF!</formula>
    </cfRule>
  </conditionalFormatting>
  <conditionalFormatting sqref="D1585">
    <cfRule type="cellIs" dxfId="2148" priority="133" operator="equal">
      <formula>#REF!</formula>
    </cfRule>
  </conditionalFormatting>
  <conditionalFormatting sqref="D1479">
    <cfRule type="cellIs" dxfId="2147" priority="179" operator="equal">
      <formula>#REF!</formula>
    </cfRule>
  </conditionalFormatting>
  <conditionalFormatting sqref="D1588">
    <cfRule type="cellIs" dxfId="2146" priority="132" operator="equal">
      <formula>#REF!</formula>
    </cfRule>
  </conditionalFormatting>
  <conditionalFormatting sqref="D1523">
    <cfRule type="cellIs" dxfId="2145" priority="163" operator="equal">
      <formula>#REF!</formula>
    </cfRule>
  </conditionalFormatting>
  <conditionalFormatting sqref="D1590">
    <cfRule type="cellIs" dxfId="2144" priority="130" operator="equal">
      <formula>#REF!</formula>
    </cfRule>
  </conditionalFormatting>
  <conditionalFormatting sqref="D1529">
    <cfRule type="cellIs" dxfId="2143" priority="159" operator="equal">
      <formula>#REF!</formula>
    </cfRule>
  </conditionalFormatting>
  <conditionalFormatting sqref="D1541">
    <cfRule type="cellIs" dxfId="2142" priority="155" operator="equal">
      <formula>#REF!</formula>
    </cfRule>
  </conditionalFormatting>
  <conditionalFormatting sqref="D1544">
    <cfRule type="cellIs" dxfId="2141" priority="153" operator="equal">
      <formula>#REF!</formula>
    </cfRule>
  </conditionalFormatting>
  <conditionalFormatting sqref="D1531">
    <cfRule type="cellIs" dxfId="2140" priority="158" operator="equal">
      <formula>#REF!</formula>
    </cfRule>
  </conditionalFormatting>
  <conditionalFormatting sqref="D1611">
    <cfRule type="cellIs" dxfId="2139" priority="119" operator="equal">
      <formula>#REF!</formula>
    </cfRule>
  </conditionalFormatting>
  <conditionalFormatting sqref="D1506">
    <cfRule type="cellIs" dxfId="2138" priority="173" operator="equal">
      <formula>#REF!</formula>
    </cfRule>
  </conditionalFormatting>
  <conditionalFormatting sqref="D1620">
    <cfRule type="cellIs" dxfId="2137" priority="115" operator="equal">
      <formula>#REF!</formula>
    </cfRule>
  </conditionalFormatting>
  <conditionalFormatting sqref="D1617">
    <cfRule type="cellIs" dxfId="2136" priority="118" operator="equal">
      <formula>#REF!</formula>
    </cfRule>
  </conditionalFormatting>
  <conditionalFormatting sqref="D1555">
    <cfRule type="cellIs" dxfId="2135" priority="147" operator="equal">
      <formula>#REF!</formula>
    </cfRule>
  </conditionalFormatting>
  <conditionalFormatting sqref="D1647">
    <cfRule type="cellIs" dxfId="2134" priority="102" operator="equal">
      <formula>#REF!</formula>
    </cfRule>
  </conditionalFormatting>
  <conditionalFormatting sqref="D1578">
    <cfRule type="cellIs" dxfId="2133" priority="136" operator="equal">
      <formula>#REF!</formula>
    </cfRule>
  </conditionalFormatting>
  <conditionalFormatting sqref="D1559">
    <cfRule type="cellIs" dxfId="2132" priority="145" operator="equal">
      <formula>#REF!</formula>
    </cfRule>
  </conditionalFormatting>
  <conditionalFormatting sqref="D1716">
    <cfRule type="cellIs" dxfId="2131" priority="68" operator="equal">
      <formula>#REF!</formula>
    </cfRule>
  </conditionalFormatting>
  <conditionalFormatting sqref="D1561">
    <cfRule type="cellIs" dxfId="2130" priority="144" operator="equal">
      <formula>#REF!</formula>
    </cfRule>
  </conditionalFormatting>
  <conditionalFormatting sqref="D1626">
    <cfRule type="cellIs" dxfId="2129" priority="113" operator="equal">
      <formula>#REF!</formula>
    </cfRule>
  </conditionalFormatting>
  <conditionalFormatting sqref="D1584">
    <cfRule type="cellIs" dxfId="2128" priority="134" operator="equal">
      <formula>#REF!</formula>
    </cfRule>
  </conditionalFormatting>
  <conditionalFormatting sqref="D1733">
    <cfRule type="cellIs" dxfId="2127" priority="60" operator="equal">
      <formula>#REF!</formula>
    </cfRule>
  </conditionalFormatting>
  <conditionalFormatting sqref="D1631">
    <cfRule type="cellIs" dxfId="2126" priority="109" operator="equal">
      <formula>#REF!</formula>
    </cfRule>
  </conditionalFormatting>
  <conditionalFormatting sqref="D1643">
    <cfRule type="cellIs" dxfId="2125" priority="104" operator="equal">
      <formula>#REF!</formula>
    </cfRule>
  </conditionalFormatting>
  <conditionalFormatting sqref="D1641">
    <cfRule type="cellIs" dxfId="2124" priority="106" operator="equal">
      <formula>#REF!</formula>
    </cfRule>
  </conditionalFormatting>
  <conditionalFormatting sqref="D1548">
    <cfRule type="cellIs" dxfId="2123" priority="151" operator="equal">
      <formula>#REF!</formula>
    </cfRule>
  </conditionalFormatting>
  <conditionalFormatting sqref="D1736">
    <cfRule type="cellIs" dxfId="2122" priority="58" operator="equal">
      <formula>#REF!</formula>
    </cfRule>
  </conditionalFormatting>
  <conditionalFormatting sqref="D1625">
    <cfRule type="cellIs" dxfId="2121" priority="114" operator="equal">
      <formula>#REF!</formula>
    </cfRule>
  </conditionalFormatting>
  <conditionalFormatting sqref="D1642">
    <cfRule type="cellIs" dxfId="2120" priority="105" operator="equal">
      <formula>#REF!</formula>
    </cfRule>
  </conditionalFormatting>
  <conditionalFormatting sqref="D1567">
    <cfRule type="cellIs" dxfId="2119" priority="140" operator="equal">
      <formula>#REF!</formula>
    </cfRule>
  </conditionalFormatting>
  <conditionalFormatting sqref="D1606">
    <cfRule type="cellIs" dxfId="2118" priority="123" operator="equal">
      <formula>#REF!</formula>
    </cfRule>
  </conditionalFormatting>
  <conditionalFormatting sqref="D1564">
    <cfRule type="cellIs" dxfId="2117" priority="142" operator="equal">
      <formula>#REF!</formula>
    </cfRule>
  </conditionalFormatting>
  <conditionalFormatting sqref="D1669">
    <cfRule type="cellIs" dxfId="2116" priority="92" operator="equal">
      <formula>#REF!</formula>
    </cfRule>
  </conditionalFormatting>
  <conditionalFormatting sqref="D1644">
    <cfRule type="cellIs" dxfId="2115" priority="103" operator="equal">
      <formula>#REF!</formula>
    </cfRule>
  </conditionalFormatting>
  <conditionalFormatting sqref="D1608">
    <cfRule type="cellIs" dxfId="2114" priority="122" operator="equal">
      <formula>#REF!</formula>
    </cfRule>
  </conditionalFormatting>
  <conditionalFormatting sqref="D1635">
    <cfRule type="cellIs" dxfId="2113" priority="107" operator="equal">
      <formula>#REF!</formula>
    </cfRule>
  </conditionalFormatting>
  <conditionalFormatting sqref="D1619">
    <cfRule type="cellIs" dxfId="2112" priority="116" operator="equal">
      <formula>#REF!</formula>
    </cfRule>
  </conditionalFormatting>
  <conditionalFormatting sqref="D1653">
    <cfRule type="cellIs" dxfId="2111" priority="98" operator="equal">
      <formula>#REF!</formula>
    </cfRule>
  </conditionalFormatting>
  <conditionalFormatting sqref="D1593">
    <cfRule type="cellIs" dxfId="2110" priority="129" operator="equal">
      <formula>#REF!</formula>
    </cfRule>
  </conditionalFormatting>
  <conditionalFormatting sqref="D1759">
    <cfRule type="cellIs" dxfId="2109" priority="47" operator="equal">
      <formula>#REF!</formula>
    </cfRule>
  </conditionalFormatting>
  <conditionalFormatting sqref="D1662">
    <cfRule type="cellIs" dxfId="2108" priority="94" operator="equal">
      <formula>#REF!</formula>
    </cfRule>
  </conditionalFormatting>
  <conditionalFormatting sqref="D1775">
    <cfRule type="cellIs" dxfId="2107" priority="39" operator="equal">
      <formula>#REF!</formula>
    </cfRule>
  </conditionalFormatting>
  <conditionalFormatting sqref="D1650">
    <cfRule type="cellIs" dxfId="2106" priority="100" operator="equal">
      <formula>#REF!</formula>
    </cfRule>
  </conditionalFormatting>
  <conditionalFormatting sqref="D1671">
    <cfRule type="cellIs" dxfId="2105" priority="90" operator="equal">
      <formula>#REF!</formula>
    </cfRule>
  </conditionalFormatting>
  <conditionalFormatting sqref="D1659">
    <cfRule type="cellIs" dxfId="2104" priority="97" operator="equal">
      <formula>#REF!</formula>
    </cfRule>
  </conditionalFormatting>
  <conditionalFormatting sqref="D1767">
    <cfRule type="cellIs" dxfId="2103" priority="44" operator="equal">
      <formula>#REF!</formula>
    </cfRule>
  </conditionalFormatting>
  <conditionalFormatting sqref="D1660">
    <cfRule type="cellIs" dxfId="2102" priority="96" operator="equal">
      <formula>#REF!</formula>
    </cfRule>
  </conditionalFormatting>
  <conditionalFormatting sqref="D1600">
    <cfRule type="cellIs" dxfId="2101" priority="125" operator="equal">
      <formula>#REF!</formula>
    </cfRule>
  </conditionalFormatting>
  <conditionalFormatting sqref="D1627">
    <cfRule type="cellIs" dxfId="2100" priority="112" operator="equal">
      <formula>#REF!</formula>
    </cfRule>
  </conditionalFormatting>
  <conditionalFormatting sqref="D1630">
    <cfRule type="cellIs" dxfId="2099" priority="110" operator="equal">
      <formula>#REF!</formula>
    </cfRule>
  </conditionalFormatting>
  <conditionalFormatting sqref="D1684">
    <cfRule type="cellIs" dxfId="2098" priority="83" operator="equal">
      <formula>#REF!</formula>
    </cfRule>
  </conditionalFormatting>
  <conditionalFormatting sqref="D1674">
    <cfRule type="cellIs" dxfId="2097" priority="88" operator="equal">
      <formula>#REF!</formula>
    </cfRule>
  </conditionalFormatting>
  <conditionalFormatting sqref="D1612">
    <cfRule type="cellIs" dxfId="2096" priority="120" operator="equal">
      <formula>#REF!</formula>
    </cfRule>
  </conditionalFormatting>
  <conditionalFormatting sqref="D1676">
    <cfRule type="cellIs" dxfId="2095" priority="86" operator="equal">
      <formula>#REF!</formula>
    </cfRule>
  </conditionalFormatting>
  <conditionalFormatting sqref="D1634">
    <cfRule type="cellIs" dxfId="2094" priority="108" operator="equal">
      <formula>#REF!</formula>
    </cfRule>
  </conditionalFormatting>
  <conditionalFormatting sqref="D1683">
    <cfRule type="cellIs" dxfId="2093" priority="84" operator="equal">
      <formula>#REF!</formula>
    </cfRule>
  </conditionalFormatting>
  <conditionalFormatting sqref="D1696">
    <cfRule type="cellIs" dxfId="2092" priority="78" operator="equal">
      <formula>#REF!</formula>
    </cfRule>
  </conditionalFormatting>
  <conditionalFormatting sqref="D1685">
    <cfRule type="cellIs" dxfId="2091" priority="82" operator="equal">
      <formula>#REF!</formula>
    </cfRule>
  </conditionalFormatting>
  <conditionalFormatting sqref="D1695">
    <cfRule type="cellIs" dxfId="2090" priority="79" operator="equal">
      <formula>#REF!</formula>
    </cfRule>
  </conditionalFormatting>
  <conditionalFormatting sqref="D1697">
    <cfRule type="cellIs" dxfId="2089" priority="77" operator="equal">
      <formula>#REF!</formula>
    </cfRule>
  </conditionalFormatting>
  <conditionalFormatting sqref="D1701">
    <cfRule type="cellIs" dxfId="2088" priority="76" operator="equal">
      <formula>#REF!</formula>
    </cfRule>
  </conditionalFormatting>
  <conditionalFormatting sqref="D1700">
    <cfRule type="cellIs" dxfId="2087" priority="75" operator="equal">
      <formula>#REF!</formula>
    </cfRule>
  </conditionalFormatting>
  <conditionalFormatting sqref="D1707">
    <cfRule type="cellIs" dxfId="2086" priority="71" operator="equal">
      <formula>#REF!</formula>
    </cfRule>
  </conditionalFormatting>
  <conditionalFormatting sqref="D1661">
    <cfRule type="cellIs" dxfId="2085" priority="95" operator="equal">
      <formula>#REF!</formula>
    </cfRule>
  </conditionalFormatting>
  <conditionalFormatting sqref="D1682">
    <cfRule type="cellIs" dxfId="2084" priority="85" operator="equal">
      <formula>#REF!</formula>
    </cfRule>
  </conditionalFormatting>
  <conditionalFormatting sqref="D1742">
    <cfRule type="cellIs" dxfId="2083" priority="54" operator="equal">
      <formula>#REF!</formula>
    </cfRule>
  </conditionalFormatting>
  <conditionalFormatting sqref="D1724">
    <cfRule type="cellIs" dxfId="2082" priority="63" operator="equal">
      <formula>#REF!</formula>
    </cfRule>
  </conditionalFormatting>
  <conditionalFormatting sqref="D1752">
    <cfRule type="cellIs" dxfId="2081" priority="50" operator="equal">
      <formula>#REF!</formula>
    </cfRule>
  </conditionalFormatting>
  <conditionalFormatting sqref="D1709">
    <cfRule type="cellIs" dxfId="2080" priority="73" operator="equal">
      <formula>#REF!</formula>
    </cfRule>
  </conditionalFormatting>
  <conditionalFormatting sqref="D1668">
    <cfRule type="cellIs" dxfId="2079" priority="93" operator="equal">
      <formula>#REF!</formula>
    </cfRule>
  </conditionalFormatting>
  <conditionalFormatting sqref="D1654">
    <cfRule type="cellIs" dxfId="2078" priority="99" operator="equal">
      <formula>#REF!</formula>
    </cfRule>
  </conditionalFormatting>
  <conditionalFormatting sqref="D1765">
    <cfRule type="cellIs" dxfId="2077" priority="45" operator="equal">
      <formula>#REF!</formula>
    </cfRule>
  </conditionalFormatting>
  <conditionalFormatting sqref="D1673">
    <cfRule type="cellIs" dxfId="2076" priority="89" operator="equal">
      <formula>#REF!</formula>
    </cfRule>
  </conditionalFormatting>
  <conditionalFormatting sqref="D1717">
    <cfRule type="cellIs" dxfId="2075" priority="67" operator="equal">
      <formula>#REF!</formula>
    </cfRule>
  </conditionalFormatting>
  <conditionalFormatting sqref="D1670">
    <cfRule type="cellIs" dxfId="2074" priority="91" operator="equal">
      <formula>#REF!</formula>
    </cfRule>
  </conditionalFormatting>
  <conditionalFormatting sqref="D1757">
    <cfRule type="cellIs" dxfId="2073" priority="49" operator="equal">
      <formula>#REF!</formula>
    </cfRule>
  </conditionalFormatting>
  <conditionalFormatting sqref="D1677">
    <cfRule type="cellIs" dxfId="2072" priority="87" operator="equal">
      <formula>#REF!</formula>
    </cfRule>
  </conditionalFormatting>
  <conditionalFormatting sqref="D1723">
    <cfRule type="cellIs" dxfId="2071" priority="66" operator="equal">
      <formula>#REF!</formula>
    </cfRule>
  </conditionalFormatting>
  <conditionalFormatting sqref="D1731">
    <cfRule type="cellIs" dxfId="2070" priority="62" operator="equal">
      <formula>#REF!</formula>
    </cfRule>
  </conditionalFormatting>
  <conditionalFormatting sqref="D1715">
    <cfRule type="cellIs" dxfId="2069" priority="69" operator="equal">
      <formula>#REF!</formula>
    </cfRule>
  </conditionalFormatting>
  <conditionalFormatting sqref="D1687">
    <cfRule type="cellIs" dxfId="2068" priority="81" operator="equal">
      <formula>#REF!</formula>
    </cfRule>
  </conditionalFormatting>
  <conditionalFormatting sqref="D1706">
    <cfRule type="cellIs" dxfId="2067" priority="74" operator="equal">
      <formula>#REF!</formula>
    </cfRule>
  </conditionalFormatting>
  <conditionalFormatting sqref="D1760">
    <cfRule type="cellIs" dxfId="2066" priority="46" operator="equal">
      <formula>#REF!</formula>
    </cfRule>
  </conditionalFormatting>
  <conditionalFormatting sqref="D1766">
    <cfRule type="cellIs" dxfId="2065" priority="42" operator="equal">
      <formula>#REF!</formula>
    </cfRule>
  </conditionalFormatting>
  <conditionalFormatting sqref="D1708">
    <cfRule type="cellIs" dxfId="2064" priority="72" operator="equal">
      <formula>#REF!</formula>
    </cfRule>
  </conditionalFormatting>
  <conditionalFormatting sqref="D1778">
    <cfRule type="cellIs" dxfId="2063" priority="35" operator="equal">
      <formula>#REF!</formula>
    </cfRule>
  </conditionalFormatting>
  <conditionalFormatting sqref="D1694">
    <cfRule type="cellIs" dxfId="2062" priority="80" operator="equal">
      <formula>#REF!</formula>
    </cfRule>
  </conditionalFormatting>
  <conditionalFormatting sqref="D1726">
    <cfRule type="cellIs" dxfId="2061" priority="65" operator="equal">
      <formula>#REF!</formula>
    </cfRule>
  </conditionalFormatting>
  <conditionalFormatting sqref="D1725">
    <cfRule type="cellIs" dxfId="2060" priority="64" operator="equal">
      <formula>#REF!</formula>
    </cfRule>
  </conditionalFormatting>
  <conditionalFormatting sqref="D1734">
    <cfRule type="cellIs" dxfId="2059" priority="61" operator="equal">
      <formula>#REF!</formula>
    </cfRule>
  </conditionalFormatting>
  <conditionalFormatting sqref="D1744">
    <cfRule type="cellIs" dxfId="2058" priority="56" operator="equal">
      <formula>#REF!</formula>
    </cfRule>
  </conditionalFormatting>
  <conditionalFormatting sqref="D1750">
    <cfRule type="cellIs" dxfId="2057" priority="52" operator="equal">
      <formula>#REF!</formula>
    </cfRule>
  </conditionalFormatting>
  <conditionalFormatting sqref="D1774">
    <cfRule type="cellIs" dxfId="2056" priority="40" operator="equal">
      <formula>#REF!</formula>
    </cfRule>
  </conditionalFormatting>
  <conditionalFormatting sqref="D1743">
    <cfRule type="cellIs" dxfId="2055" priority="55" operator="equal">
      <formula>#REF!</formula>
    </cfRule>
  </conditionalFormatting>
  <conditionalFormatting sqref="D1758">
    <cfRule type="cellIs" dxfId="2054" priority="48" operator="equal">
      <formula>#REF!</formula>
    </cfRule>
  </conditionalFormatting>
  <conditionalFormatting sqref="D1751">
    <cfRule type="cellIs" dxfId="2053" priority="51" operator="equal">
      <formula>#REF!</formula>
    </cfRule>
  </conditionalFormatting>
  <conditionalFormatting sqref="D1714">
    <cfRule type="cellIs" dxfId="2052" priority="70" operator="equal">
      <formula>#REF!</formula>
    </cfRule>
  </conditionalFormatting>
  <conditionalFormatting sqref="D1780">
    <cfRule type="cellIs" dxfId="2051" priority="37" operator="equal">
      <formula>#REF!</formula>
    </cfRule>
  </conditionalFormatting>
  <conditionalFormatting sqref="D1749">
    <cfRule type="cellIs" dxfId="2050" priority="53" operator="equal">
      <formula>#REF!</formula>
    </cfRule>
  </conditionalFormatting>
  <conditionalFormatting sqref="D1779">
    <cfRule type="cellIs" dxfId="2049" priority="36" operator="equal">
      <formula>#REF!</formula>
    </cfRule>
  </conditionalFormatting>
  <conditionalFormatting sqref="D1741">
    <cfRule type="cellIs" dxfId="2048" priority="57" operator="equal">
      <formula>#REF!</formula>
    </cfRule>
  </conditionalFormatting>
  <conditionalFormatting sqref="D1773">
    <cfRule type="cellIs" dxfId="2047" priority="41" operator="equal">
      <formula>#REF!</formula>
    </cfRule>
  </conditionalFormatting>
  <conditionalFormatting sqref="D1776">
    <cfRule type="cellIs" dxfId="2046" priority="38" operator="equal">
      <formula>#REF!</formula>
    </cfRule>
  </conditionalFormatting>
  <conditionalFormatting sqref="D1788">
    <cfRule type="cellIs" dxfId="2045" priority="32" operator="equal">
      <formula>#REF!</formula>
    </cfRule>
  </conditionalFormatting>
  <conditionalFormatting sqref="D1787">
    <cfRule type="cellIs" dxfId="2044" priority="33" operator="equal">
      <formula>#REF!</formula>
    </cfRule>
  </conditionalFormatting>
  <conditionalFormatting sqref="D1785">
    <cfRule type="cellIs" dxfId="2043" priority="34" operator="equal">
      <formula>#REF!</formula>
    </cfRule>
  </conditionalFormatting>
  <conditionalFormatting sqref="D1786">
    <cfRule type="cellIs" dxfId="2042" priority="31" operator="equal">
      <formula>#REF!</formula>
    </cfRule>
  </conditionalFormatting>
  <conditionalFormatting sqref="D1797">
    <cfRule type="cellIs" dxfId="2041" priority="28" operator="equal">
      <formula>#REF!</formula>
    </cfRule>
  </conditionalFormatting>
  <conditionalFormatting sqref="D1796">
    <cfRule type="cellIs" dxfId="2040" priority="29" operator="equal">
      <formula>#REF!</formula>
    </cfRule>
  </conditionalFormatting>
  <conditionalFormatting sqref="D1795">
    <cfRule type="cellIs" dxfId="2039" priority="30" operator="equal">
      <formula>#REF!</formula>
    </cfRule>
  </conditionalFormatting>
  <conditionalFormatting sqref="D1798">
    <cfRule type="cellIs" dxfId="2038" priority="27" operator="equal">
      <formula>#REF!</formula>
    </cfRule>
  </conditionalFormatting>
  <conditionalFormatting sqref="D1805">
    <cfRule type="cellIs" dxfId="2037" priority="24" operator="equal">
      <formula>#REF!</formula>
    </cfRule>
  </conditionalFormatting>
  <conditionalFormatting sqref="D1804">
    <cfRule type="cellIs" dxfId="2036" priority="25" operator="equal">
      <formula>#REF!</formula>
    </cfRule>
  </conditionalFormatting>
  <conditionalFormatting sqref="D1806">
    <cfRule type="cellIs" dxfId="2035" priority="23" operator="equal">
      <formula>#REF!</formula>
    </cfRule>
  </conditionalFormatting>
  <conditionalFormatting sqref="D1813">
    <cfRule type="cellIs" dxfId="2034" priority="20" operator="equal">
      <formula>#REF!</formula>
    </cfRule>
  </conditionalFormatting>
  <conditionalFormatting sqref="D1812">
    <cfRule type="cellIs" dxfId="2033" priority="21" operator="equal">
      <formula>#REF!</formula>
    </cfRule>
  </conditionalFormatting>
  <conditionalFormatting sqref="D1803">
    <cfRule type="cellIs" dxfId="2032" priority="26" operator="equal">
      <formula>#REF!</formula>
    </cfRule>
  </conditionalFormatting>
  <conditionalFormatting sqref="D1814">
    <cfRule type="cellIs" dxfId="2031" priority="19" operator="equal">
      <formula>#REF!</formula>
    </cfRule>
  </conditionalFormatting>
  <conditionalFormatting sqref="D1816">
    <cfRule type="cellIs" dxfId="2030" priority="18" operator="equal">
      <formula>#REF!</formula>
    </cfRule>
  </conditionalFormatting>
  <conditionalFormatting sqref="D1820">
    <cfRule type="cellIs" dxfId="2029" priority="17" operator="equal">
      <formula>#REF!</formula>
    </cfRule>
  </conditionalFormatting>
  <conditionalFormatting sqref="D1818">
    <cfRule type="cellIs" dxfId="2028" priority="16" operator="equal">
      <formula>#REF!</formula>
    </cfRule>
  </conditionalFormatting>
  <conditionalFormatting sqref="D1811">
    <cfRule type="cellIs" dxfId="2027" priority="22" operator="equal">
      <formula>#REF!</formula>
    </cfRule>
  </conditionalFormatting>
  <conditionalFormatting sqref="D1822">
    <cfRule type="cellIs" dxfId="2026" priority="15" operator="equal">
      <formula>#REF!</formula>
    </cfRule>
  </conditionalFormatting>
  <conditionalFormatting sqref="D1828">
    <cfRule type="cellIs" dxfId="2025" priority="14" operator="equal">
      <formula>#REF!</formula>
    </cfRule>
  </conditionalFormatting>
  <conditionalFormatting sqref="D1826">
    <cfRule type="cellIs" dxfId="2024" priority="13" operator="equal">
      <formula>#REF!</formula>
    </cfRule>
  </conditionalFormatting>
  <conditionalFormatting sqref="D1835">
    <cfRule type="cellIs" dxfId="2023" priority="9" operator="equal">
      <formula>#REF!</formula>
    </cfRule>
  </conditionalFormatting>
  <conditionalFormatting sqref="D1841">
    <cfRule type="cellIs" dxfId="2022" priority="6" operator="equal">
      <formula>#REF!</formula>
    </cfRule>
  </conditionalFormatting>
  <conditionalFormatting sqref="D1819">
    <cfRule type="cellIs" dxfId="2021" priority="12" operator="equal">
      <formula>#REF!</formula>
    </cfRule>
  </conditionalFormatting>
  <conditionalFormatting sqref="D1836">
    <cfRule type="cellIs" dxfId="2020" priority="8" operator="equal">
      <formula>#REF!</formula>
    </cfRule>
  </conditionalFormatting>
  <conditionalFormatting sqref="D1827">
    <cfRule type="cellIs" dxfId="2019" priority="11" operator="equal">
      <formula>#REF!</formula>
    </cfRule>
  </conditionalFormatting>
  <conditionalFormatting sqref="D1837">
    <cfRule type="cellIs" dxfId="2018" priority="7" operator="equal">
      <formula>#REF!</formula>
    </cfRule>
  </conditionalFormatting>
  <conditionalFormatting sqref="D1840">
    <cfRule type="cellIs" dxfId="2017" priority="4" operator="equal">
      <formula>#REF!</formula>
    </cfRule>
  </conditionalFormatting>
  <conditionalFormatting sqref="D1839">
    <cfRule type="cellIs" dxfId="2016" priority="5" operator="equal">
      <formula>#REF!</formula>
    </cfRule>
  </conditionalFormatting>
  <conditionalFormatting sqref="D1834">
    <cfRule type="cellIs" dxfId="2015" priority="10" operator="equal">
      <formula>#REF!</formula>
    </cfRule>
  </conditionalFormatting>
  <conditionalFormatting sqref="D1847">
    <cfRule type="cellIs" dxfId="2014" priority="3" operator="equal">
      <formula>#REF!</formula>
    </cfRule>
  </conditionalFormatting>
  <printOptions horizontalCentered="1"/>
  <pageMargins left="0.59055118110236227" right="0.31496062992125984" top="0.55118110236220474" bottom="0.74803149606299213" header="0.31496062992125984" footer="0.31496062992125984"/>
  <pageSetup paperSize="9" scale="57" fitToHeight="0" orientation="portrait" r:id="rId1"/>
  <headerFooter>
    <oddFooter>&amp;C&amp;P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9CAD-DAEC-4BA1-A21C-6F1A4343D9B0}">
  <sheetPr>
    <tabColor rgb="FFCCCCFF"/>
    <pageSetUpPr fitToPage="1"/>
  </sheetPr>
  <dimension ref="B1:M3544"/>
  <sheetViews>
    <sheetView view="pageBreakPreview" zoomScale="70" zoomScaleNormal="100" zoomScaleSheetLayoutView="70" workbookViewId="0">
      <selection activeCell="D7" sqref="D7:F7"/>
    </sheetView>
  </sheetViews>
  <sheetFormatPr baseColWidth="10" defaultColWidth="11.44140625" defaultRowHeight="13.8" x14ac:dyDescent="0.3"/>
  <cols>
    <col min="1" max="1" width="1.109375" style="248" customWidth="1"/>
    <col min="2" max="2" width="2" style="248" customWidth="1"/>
    <col min="3" max="3" width="13.88671875" style="248" customWidth="1"/>
    <col min="4" max="4" width="14.6640625" style="248" customWidth="1"/>
    <col min="5" max="5" width="47.109375" style="248" customWidth="1"/>
    <col min="6" max="6" width="10.33203125" style="248" customWidth="1"/>
    <col min="7" max="7" width="9.88671875" style="248" customWidth="1"/>
    <col min="8" max="8" width="9.44140625" style="248" customWidth="1"/>
    <col min="9" max="9" width="11" style="249" customWidth="1"/>
    <col min="10" max="10" width="10.6640625" style="288" customWidth="1"/>
    <col min="11" max="11" width="12.109375" style="248" customWidth="1"/>
    <col min="12" max="12" width="8.5546875" style="248" customWidth="1"/>
    <col min="13" max="13" width="11.44140625" style="302"/>
    <col min="14" max="16384" width="11.44140625" style="248"/>
  </cols>
  <sheetData>
    <row r="1" spans="3:12" ht="14.4" thickBot="1" x14ac:dyDescent="0.35"/>
    <row r="2" spans="3:12" x14ac:dyDescent="0.3">
      <c r="C2" s="1989"/>
      <c r="D2" s="1990"/>
      <c r="E2" s="1990"/>
      <c r="F2" s="1990"/>
      <c r="G2" s="1990"/>
      <c r="H2" s="1990"/>
      <c r="I2" s="1990"/>
      <c r="J2" s="1990"/>
      <c r="K2" s="1990"/>
      <c r="L2" s="1991"/>
    </row>
    <row r="3" spans="3:12" ht="12.75" customHeight="1" x14ac:dyDescent="0.3">
      <c r="C3" s="2274" t="s">
        <v>44</v>
      </c>
      <c r="D3" s="2275"/>
      <c r="E3" s="2275"/>
      <c r="F3" s="2275"/>
      <c r="G3" s="2275"/>
      <c r="H3" s="2275"/>
      <c r="I3" s="2275"/>
      <c r="J3" s="2275"/>
      <c r="K3" s="2275"/>
      <c r="L3" s="2276"/>
    </row>
    <row r="4" spans="3:12" ht="25.5" customHeight="1" x14ac:dyDescent="0.3">
      <c r="C4" s="2277"/>
      <c r="D4" s="2278"/>
      <c r="E4" s="2278"/>
      <c r="F4" s="2278"/>
      <c r="G4" s="2278"/>
      <c r="H4" s="2278"/>
      <c r="I4" s="2278"/>
      <c r="J4" s="2278"/>
      <c r="K4" s="2278"/>
      <c r="L4" s="2279"/>
    </row>
    <row r="5" spans="3:12" x14ac:dyDescent="0.3">
      <c r="C5" s="1412">
        <f>RESUMEN!C3</f>
        <v>0</v>
      </c>
      <c r="D5" s="2280" t="str">
        <f>RESUMEN!D3</f>
        <v>"RECONSTRUCCION DEL HOSPITAL SAUL GARRIDO ROSILLO  II-1, DISTRITO DE TUMBES, PROVINCIA DE TUMBES, DEPARTAMENTO DE TUMBES"</v>
      </c>
      <c r="E5" s="2280"/>
      <c r="F5" s="2280"/>
      <c r="G5" s="2280"/>
      <c r="H5" s="2280"/>
      <c r="I5" s="2280"/>
      <c r="J5" s="2280"/>
      <c r="K5" s="2280"/>
      <c r="L5" s="2281"/>
    </row>
    <row r="6" spans="3:12" x14ac:dyDescent="0.3">
      <c r="C6" s="1412" t="str">
        <f>RESUMEN!C5</f>
        <v>ENTIDAD:</v>
      </c>
      <c r="D6" s="2282"/>
      <c r="E6" s="2282"/>
      <c r="F6" s="2282"/>
      <c r="G6" s="1456" t="str">
        <f>RESUMEN!E5</f>
        <v>DEPART:</v>
      </c>
      <c r="H6" s="1456" t="str">
        <f>RESUMEN!F5</f>
        <v>TUMBES</v>
      </c>
      <c r="I6" s="1456"/>
      <c r="J6" s="676"/>
      <c r="K6" s="676"/>
      <c r="L6" s="1342"/>
    </row>
    <row r="7" spans="3:12" x14ac:dyDescent="0.3">
      <c r="C7" s="1412" t="str">
        <f>RESUMEN!C6</f>
        <v>FECHA:</v>
      </c>
      <c r="D7" s="2288">
        <v>44714</v>
      </c>
      <c r="E7" s="2282"/>
      <c r="F7" s="2282"/>
      <c r="G7" s="1456" t="str">
        <f>RESUMEN!E6</f>
        <v>PROV:</v>
      </c>
      <c r="H7" s="1456" t="str">
        <f>RESUMEN!F6</f>
        <v>TUMBES</v>
      </c>
      <c r="I7" s="1456"/>
      <c r="J7" s="676"/>
      <c r="K7" s="676"/>
      <c r="L7" s="1342"/>
    </row>
    <row r="8" spans="3:12" ht="14.4" thickBot="1" x14ac:dyDescent="0.35">
      <c r="C8" s="1414"/>
      <c r="D8" s="1346"/>
      <c r="E8" s="1346"/>
      <c r="F8" s="1346"/>
      <c r="G8" s="1415"/>
      <c r="H8" s="1415"/>
      <c r="I8" s="1415"/>
      <c r="J8" s="1346"/>
      <c r="K8" s="1346"/>
      <c r="L8" s="1347"/>
    </row>
    <row r="9" spans="3:12" ht="14.4" thickBot="1" x14ac:dyDescent="0.35">
      <c r="C9" s="2289"/>
      <c r="D9" s="2290"/>
      <c r="E9" s="2290"/>
      <c r="F9" s="2290"/>
      <c r="G9" s="2290"/>
      <c r="H9" s="2290"/>
      <c r="I9" s="2290"/>
      <c r="J9" s="2290"/>
      <c r="K9" s="2290"/>
      <c r="L9" s="2291"/>
    </row>
    <row r="10" spans="3:12" s="302" customFormat="1" ht="16.5" customHeight="1" x14ac:dyDescent="0.25">
      <c r="C10" s="1457" t="str">
        <f>RESUMEN!C424</f>
        <v>03.13</v>
      </c>
      <c r="D10" s="1458" t="str">
        <f>RESUMEN!D424</f>
        <v>VARIOS, LIMPIEZA Y JARDINERIA</v>
      </c>
      <c r="E10" s="1459"/>
      <c r="F10" s="1460"/>
      <c r="G10" s="1460"/>
      <c r="H10" s="1460"/>
      <c r="I10" s="1460"/>
      <c r="J10" s="1460"/>
      <c r="K10" s="574"/>
      <c r="L10" s="1461"/>
    </row>
    <row r="11" spans="3:12" s="303" customFormat="1" x14ac:dyDescent="0.25">
      <c r="C11" s="1462"/>
      <c r="D11" s="1463"/>
      <c r="E11" s="1463"/>
      <c r="F11" s="1464"/>
      <c r="G11" s="1464"/>
      <c r="H11" s="1464"/>
      <c r="I11" s="1464"/>
      <c r="J11" s="1464"/>
      <c r="K11" s="572"/>
      <c r="L11" s="1465"/>
    </row>
    <row r="12" spans="3:12" s="302" customFormat="1" x14ac:dyDescent="0.25">
      <c r="C12" s="1458" t="str">
        <f>RESUMEN!C425</f>
        <v>03.13.01</v>
      </c>
      <c r="D12" s="1458" t="str">
        <f>RESUMEN!D425</f>
        <v>VARIOS</v>
      </c>
      <c r="E12" s="1443"/>
      <c r="F12" s="1466"/>
      <c r="G12" s="1466"/>
      <c r="H12" s="1466"/>
      <c r="I12" s="1466"/>
      <c r="J12" s="1466"/>
      <c r="K12" s="1466"/>
      <c r="L12" s="1467"/>
    </row>
    <row r="13" spans="3:12" s="302" customFormat="1" ht="16.5" customHeight="1" x14ac:dyDescent="0.25">
      <c r="C13" s="1468" t="s">
        <v>1</v>
      </c>
      <c r="D13" s="1468" t="s">
        <v>239</v>
      </c>
      <c r="E13" s="691" t="s">
        <v>2</v>
      </c>
      <c r="F13" s="691" t="s">
        <v>45</v>
      </c>
      <c r="G13" s="713" t="s">
        <v>51</v>
      </c>
      <c r="H13" s="713" t="s">
        <v>47</v>
      </c>
      <c r="I13" s="713" t="s">
        <v>48</v>
      </c>
      <c r="J13" s="713" t="s">
        <v>49</v>
      </c>
      <c r="K13" s="93" t="s">
        <v>50</v>
      </c>
      <c r="L13" s="1468" t="s">
        <v>3</v>
      </c>
    </row>
    <row r="14" spans="3:12" s="302" customFormat="1" ht="16.5" customHeight="1" x14ac:dyDescent="0.25">
      <c r="C14" s="1469" t="str">
        <f>RESUMEN!C426</f>
        <v>03.13.01.01</v>
      </c>
      <c r="D14" s="1504" t="str">
        <f>RESUMEN!D426</f>
        <v>PLATINA DE ALUMINIO DE 1/2" X 3/16", ENCUENTRO PISO - CONTRAZÓCALO</v>
      </c>
      <c r="E14" s="1505"/>
      <c r="F14" s="1427"/>
      <c r="G14" s="1429"/>
      <c r="H14" s="1429"/>
      <c r="I14" s="1429"/>
      <c r="J14" s="1429"/>
      <c r="K14" s="91">
        <f>SUM(J18:J1311)</f>
        <v>7375.46000000003</v>
      </c>
      <c r="L14" s="1470" t="s">
        <v>7</v>
      </c>
    </row>
    <row r="15" spans="3:12" ht="16.5" customHeight="1" x14ac:dyDescent="0.3">
      <c r="C15" s="1471"/>
      <c r="D15" s="1472"/>
      <c r="E15" s="1319"/>
      <c r="F15" s="1320"/>
      <c r="G15" s="1473"/>
      <c r="H15" s="1473"/>
      <c r="I15" s="1473"/>
      <c r="J15" s="1473"/>
      <c r="K15" s="576"/>
      <c r="L15" s="1474"/>
    </row>
    <row r="16" spans="3:12" ht="16.5" customHeight="1" x14ac:dyDescent="0.3">
      <c r="C16" s="1152"/>
      <c r="D16" s="1110"/>
      <c r="E16" s="1111" t="s">
        <v>169</v>
      </c>
      <c r="F16" s="1112"/>
      <c r="G16" s="1110"/>
      <c r="H16" s="1113"/>
      <c r="I16" s="1113"/>
      <c r="J16" s="1114"/>
      <c r="K16" s="1115"/>
      <c r="L16" s="1153"/>
    </row>
    <row r="17" spans="3:12" ht="16.5" customHeight="1" x14ac:dyDescent="0.3">
      <c r="C17" s="1152"/>
      <c r="D17" s="1110"/>
      <c r="E17" s="1118" t="s">
        <v>925</v>
      </c>
      <c r="F17" s="1112"/>
      <c r="G17" s="1110"/>
      <c r="H17" s="1113"/>
      <c r="I17" s="1113"/>
      <c r="J17" s="1114"/>
      <c r="K17" s="1115"/>
      <c r="L17" s="1153"/>
    </row>
    <row r="18" spans="3:12" ht="16.5" customHeight="1" x14ac:dyDescent="0.3">
      <c r="C18" s="1151"/>
      <c r="D18" s="1126" t="s">
        <v>860</v>
      </c>
      <c r="E18" s="1127" t="s">
        <v>828</v>
      </c>
      <c r="F18" s="1112">
        <v>1</v>
      </c>
      <c r="G18" s="1110">
        <v>6.9</v>
      </c>
      <c r="H18" s="1113"/>
      <c r="I18" s="1113"/>
      <c r="J18" s="1114">
        <f t="shared" ref="J18:J81" si="0">PRODUCT(F18:I18)</f>
        <v>6.9</v>
      </c>
      <c r="K18" s="1119"/>
      <c r="L18" s="1119"/>
    </row>
    <row r="19" spans="3:12" ht="16.5" customHeight="1" x14ac:dyDescent="0.3">
      <c r="C19" s="1151"/>
      <c r="D19" s="1126"/>
      <c r="E19" s="1127" t="s">
        <v>2297</v>
      </c>
      <c r="F19" s="1112">
        <v>-1</v>
      </c>
      <c r="G19" s="1110">
        <v>0.8</v>
      </c>
      <c r="H19" s="1113"/>
      <c r="I19" s="1113"/>
      <c r="J19" s="1114">
        <f t="shared" si="0"/>
        <v>-0.8</v>
      </c>
      <c r="K19" s="1119"/>
      <c r="L19" s="1119"/>
    </row>
    <row r="20" spans="3:12" s="303" customFormat="1" ht="15" customHeight="1" x14ac:dyDescent="0.25">
      <c r="C20" s="1151"/>
      <c r="D20" s="1126" t="s">
        <v>862</v>
      </c>
      <c r="E20" s="1127" t="s">
        <v>2244</v>
      </c>
      <c r="F20" s="1112">
        <v>1</v>
      </c>
      <c r="G20" s="1110">
        <v>9.3000000000000007</v>
      </c>
      <c r="H20" s="1113"/>
      <c r="I20" s="1113"/>
      <c r="J20" s="1114">
        <f t="shared" si="0"/>
        <v>9.3000000000000007</v>
      </c>
      <c r="K20" s="1119"/>
      <c r="L20" s="1119"/>
    </row>
    <row r="21" spans="3:12" x14ac:dyDescent="0.3">
      <c r="C21" s="1151"/>
      <c r="D21" s="1126"/>
      <c r="E21" s="1127" t="s">
        <v>2297</v>
      </c>
      <c r="F21" s="1112">
        <v>-1</v>
      </c>
      <c r="G21" s="1110">
        <v>1</v>
      </c>
      <c r="H21" s="1113"/>
      <c r="I21" s="1113"/>
      <c r="J21" s="1114">
        <f t="shared" si="0"/>
        <v>-1</v>
      </c>
      <c r="K21" s="1119"/>
      <c r="L21" s="1119"/>
    </row>
    <row r="22" spans="3:12" ht="16.5" customHeight="1" x14ac:dyDescent="0.3">
      <c r="C22" s="1151"/>
      <c r="D22" s="1126" t="s">
        <v>863</v>
      </c>
      <c r="E22" s="1127" t="s">
        <v>825</v>
      </c>
      <c r="F22" s="1112">
        <v>1</v>
      </c>
      <c r="G22" s="1110">
        <v>6.5</v>
      </c>
      <c r="H22" s="1113"/>
      <c r="I22" s="1113"/>
      <c r="J22" s="1114">
        <f t="shared" si="0"/>
        <v>6.5</v>
      </c>
      <c r="K22" s="1119"/>
      <c r="L22" s="1119"/>
    </row>
    <row r="23" spans="3:12" ht="16.5" customHeight="1" x14ac:dyDescent="0.3">
      <c r="C23" s="1151"/>
      <c r="D23" s="1126"/>
      <c r="E23" s="1127" t="s">
        <v>2297</v>
      </c>
      <c r="F23" s="1112">
        <v>-1</v>
      </c>
      <c r="G23" s="1110">
        <v>0.8</v>
      </c>
      <c r="H23" s="1113"/>
      <c r="I23" s="1113"/>
      <c r="J23" s="1114">
        <f t="shared" si="0"/>
        <v>-0.8</v>
      </c>
      <c r="K23" s="1119"/>
      <c r="L23" s="1119"/>
    </row>
    <row r="24" spans="3:12" ht="16.5" customHeight="1" x14ac:dyDescent="0.3">
      <c r="C24" s="1151"/>
      <c r="D24" s="1267" t="s">
        <v>2236</v>
      </c>
      <c r="E24" s="1127" t="s">
        <v>122</v>
      </c>
      <c r="F24" s="1110">
        <v>1</v>
      </c>
      <c r="G24" s="1110">
        <v>8.9</v>
      </c>
      <c r="H24" s="1113"/>
      <c r="I24" s="1113"/>
      <c r="J24" s="1114">
        <f t="shared" si="0"/>
        <v>8.9</v>
      </c>
      <c r="K24" s="1131"/>
      <c r="L24" s="1115"/>
    </row>
    <row r="25" spans="3:12" ht="16.5" customHeight="1" x14ac:dyDescent="0.3">
      <c r="C25" s="1151"/>
      <c r="D25" s="1267"/>
      <c r="E25" s="1127" t="s">
        <v>2297</v>
      </c>
      <c r="F25" s="1110">
        <v>-1</v>
      </c>
      <c r="G25" s="1110">
        <v>0.8</v>
      </c>
      <c r="H25" s="1113"/>
      <c r="I25" s="1113"/>
      <c r="J25" s="1114">
        <f t="shared" si="0"/>
        <v>-0.8</v>
      </c>
      <c r="K25" s="1131"/>
      <c r="L25" s="1115"/>
    </row>
    <row r="26" spans="3:12" ht="16.5" customHeight="1" x14ac:dyDescent="0.3">
      <c r="C26" s="1151"/>
      <c r="D26" s="1267" t="s">
        <v>1368</v>
      </c>
      <c r="E26" s="1127" t="s">
        <v>185</v>
      </c>
      <c r="F26" s="1110">
        <v>1</v>
      </c>
      <c r="G26" s="1110">
        <v>12.5</v>
      </c>
      <c r="H26" s="1113"/>
      <c r="I26" s="1113"/>
      <c r="J26" s="1114">
        <f t="shared" si="0"/>
        <v>12.5</v>
      </c>
      <c r="K26" s="1131"/>
      <c r="L26" s="1115"/>
    </row>
    <row r="27" spans="3:12" ht="16.5" customHeight="1" x14ac:dyDescent="0.3">
      <c r="C27" s="1151"/>
      <c r="D27" s="1126"/>
      <c r="E27" s="1127" t="s">
        <v>2297</v>
      </c>
      <c r="F27" s="1112">
        <v>-1</v>
      </c>
      <c r="G27" s="1110">
        <v>1</v>
      </c>
      <c r="H27" s="1113"/>
      <c r="I27" s="1113"/>
      <c r="J27" s="1114">
        <f t="shared" si="0"/>
        <v>-1</v>
      </c>
      <c r="K27" s="1119"/>
      <c r="L27" s="1119"/>
    </row>
    <row r="28" spans="3:12" ht="16.5" customHeight="1" x14ac:dyDescent="0.3">
      <c r="C28" s="1151"/>
      <c r="D28" s="1126" t="s">
        <v>870</v>
      </c>
      <c r="E28" s="1127" t="s">
        <v>267</v>
      </c>
      <c r="F28" s="1112">
        <v>1</v>
      </c>
      <c r="G28" s="1110">
        <v>16.7</v>
      </c>
      <c r="H28" s="1113"/>
      <c r="I28" s="1113"/>
      <c r="J28" s="1114">
        <f t="shared" si="0"/>
        <v>16.7</v>
      </c>
      <c r="K28" s="1119"/>
      <c r="L28" s="1119"/>
    </row>
    <row r="29" spans="3:12" ht="16.5" customHeight="1" x14ac:dyDescent="0.3">
      <c r="C29" s="1148"/>
      <c r="D29" s="1110"/>
      <c r="E29" s="1121" t="s">
        <v>2298</v>
      </c>
      <c r="F29" s="1112">
        <v>-1</v>
      </c>
      <c r="G29" s="1110">
        <v>1.5</v>
      </c>
      <c r="H29" s="1113"/>
      <c r="I29" s="1113"/>
      <c r="J29" s="1114">
        <f t="shared" si="0"/>
        <v>-1.5</v>
      </c>
      <c r="K29" s="1119"/>
      <c r="L29" s="1119"/>
    </row>
    <row r="30" spans="3:12" s="303" customFormat="1" x14ac:dyDescent="0.25">
      <c r="C30" s="1151"/>
      <c r="D30" s="1126" t="s">
        <v>874</v>
      </c>
      <c r="E30" s="1127" t="s">
        <v>873</v>
      </c>
      <c r="F30" s="1112">
        <v>1</v>
      </c>
      <c r="G30" s="1110">
        <v>16.100000000000001</v>
      </c>
      <c r="H30" s="1113"/>
      <c r="I30" s="1113"/>
      <c r="J30" s="1114">
        <f t="shared" si="0"/>
        <v>16.100000000000001</v>
      </c>
      <c r="K30" s="1119"/>
      <c r="L30" s="1119"/>
    </row>
    <row r="31" spans="3:12" x14ac:dyDescent="0.3">
      <c r="C31" s="1148"/>
      <c r="D31" s="1110"/>
      <c r="E31" s="1121" t="s">
        <v>2298</v>
      </c>
      <c r="F31" s="1112">
        <v>-1</v>
      </c>
      <c r="G31" s="1110">
        <v>1.5</v>
      </c>
      <c r="H31" s="1113"/>
      <c r="I31" s="1113"/>
      <c r="J31" s="1114">
        <f t="shared" si="0"/>
        <v>-1.5</v>
      </c>
      <c r="K31" s="1119"/>
      <c r="L31" s="1119"/>
    </row>
    <row r="32" spans="3:12" ht="16.5" customHeight="1" x14ac:dyDescent="0.3">
      <c r="C32" s="1151"/>
      <c r="D32" s="1126" t="s">
        <v>931</v>
      </c>
      <c r="E32" s="1127" t="s">
        <v>566</v>
      </c>
      <c r="F32" s="1112">
        <v>1</v>
      </c>
      <c r="G32" s="1110">
        <v>20.2</v>
      </c>
      <c r="H32" s="1113"/>
      <c r="I32" s="1113"/>
      <c r="J32" s="1114">
        <f t="shared" si="0"/>
        <v>20.2</v>
      </c>
      <c r="K32" s="1119"/>
      <c r="L32" s="1119"/>
    </row>
    <row r="33" spans="3:12" ht="16.5" customHeight="1" x14ac:dyDescent="0.3">
      <c r="C33" s="1151"/>
      <c r="D33" s="1126"/>
      <c r="E33" s="1127" t="s">
        <v>2297</v>
      </c>
      <c r="F33" s="1112">
        <v>-1</v>
      </c>
      <c r="G33" s="1110">
        <v>1.8</v>
      </c>
      <c r="H33" s="1113"/>
      <c r="I33" s="1113"/>
      <c r="J33" s="1114">
        <f t="shared" si="0"/>
        <v>-1.8</v>
      </c>
      <c r="K33" s="1119"/>
      <c r="L33" s="1119"/>
    </row>
    <row r="34" spans="3:12" ht="16.5" customHeight="1" x14ac:dyDescent="0.3">
      <c r="C34" s="1151"/>
      <c r="D34" s="1126"/>
      <c r="E34" s="1127" t="s">
        <v>2297</v>
      </c>
      <c r="F34" s="1112">
        <v>-2</v>
      </c>
      <c r="G34" s="1110">
        <v>1</v>
      </c>
      <c r="H34" s="1113"/>
      <c r="I34" s="1113"/>
      <c r="J34" s="1114">
        <f t="shared" si="0"/>
        <v>-2</v>
      </c>
      <c r="K34" s="1119"/>
      <c r="L34" s="1119"/>
    </row>
    <row r="35" spans="3:12" ht="16.5" customHeight="1" x14ac:dyDescent="0.3">
      <c r="C35" s="1151"/>
      <c r="D35" s="1126"/>
      <c r="E35" s="1127" t="s">
        <v>2297</v>
      </c>
      <c r="F35" s="1112">
        <v>-2</v>
      </c>
      <c r="G35" s="1110">
        <v>0.8</v>
      </c>
      <c r="H35" s="1113"/>
      <c r="I35" s="1113"/>
      <c r="J35" s="1114">
        <f t="shared" si="0"/>
        <v>-1.6</v>
      </c>
      <c r="K35" s="1119"/>
      <c r="L35" s="1119"/>
    </row>
    <row r="36" spans="3:12" ht="16.5" customHeight="1" x14ac:dyDescent="0.3">
      <c r="C36" s="1148"/>
      <c r="D36" s="1110" t="s">
        <v>2225</v>
      </c>
      <c r="E36" s="1121" t="s">
        <v>138</v>
      </c>
      <c r="F36" s="1112">
        <v>1</v>
      </c>
      <c r="G36" s="1110">
        <v>23.95</v>
      </c>
      <c r="H36" s="1113"/>
      <c r="I36" s="1113"/>
      <c r="J36" s="1114">
        <f t="shared" si="0"/>
        <v>23.95</v>
      </c>
      <c r="K36" s="1119"/>
      <c r="L36" s="1119"/>
    </row>
    <row r="37" spans="3:12" ht="16.5" customHeight="1" x14ac:dyDescent="0.3">
      <c r="C37" s="1148"/>
      <c r="D37" s="1110"/>
      <c r="E37" s="1121" t="s">
        <v>2297</v>
      </c>
      <c r="F37" s="1112">
        <v>-1</v>
      </c>
      <c r="G37" s="1110">
        <v>1.8</v>
      </c>
      <c r="H37" s="1113"/>
      <c r="I37" s="1113"/>
      <c r="J37" s="1114">
        <f t="shared" si="0"/>
        <v>-1.8</v>
      </c>
      <c r="K37" s="1119"/>
      <c r="L37" s="1119"/>
    </row>
    <row r="38" spans="3:12" ht="16.5" customHeight="1" x14ac:dyDescent="0.3">
      <c r="C38" s="1148"/>
      <c r="D38" s="1110"/>
      <c r="E38" s="1121" t="s">
        <v>2297</v>
      </c>
      <c r="F38" s="1112">
        <v>-1</v>
      </c>
      <c r="G38" s="1110">
        <v>0.9</v>
      </c>
      <c r="H38" s="1113"/>
      <c r="I38" s="1113"/>
      <c r="J38" s="1114">
        <f t="shared" si="0"/>
        <v>-0.9</v>
      </c>
      <c r="K38" s="1119"/>
      <c r="L38" s="1119"/>
    </row>
    <row r="39" spans="3:12" ht="16.5" customHeight="1" x14ac:dyDescent="0.3">
      <c r="C39" s="1148"/>
      <c r="D39" s="1110"/>
      <c r="E39" s="1121" t="s">
        <v>2298</v>
      </c>
      <c r="F39" s="1112">
        <v>-4</v>
      </c>
      <c r="G39" s="1110">
        <v>1.5</v>
      </c>
      <c r="H39" s="1113"/>
      <c r="I39" s="1113"/>
      <c r="J39" s="1114">
        <f t="shared" si="0"/>
        <v>-6</v>
      </c>
      <c r="K39" s="1119"/>
      <c r="L39" s="1119"/>
    </row>
    <row r="40" spans="3:12" s="303" customFormat="1" ht="26.4" x14ac:dyDescent="0.25">
      <c r="C40" s="1148"/>
      <c r="D40" s="1110" t="s">
        <v>875</v>
      </c>
      <c r="E40" s="1121" t="s">
        <v>876</v>
      </c>
      <c r="F40" s="1112">
        <v>1</v>
      </c>
      <c r="G40" s="1110">
        <v>16.7</v>
      </c>
      <c r="H40" s="1113"/>
      <c r="I40" s="1113"/>
      <c r="J40" s="1114">
        <f t="shared" si="0"/>
        <v>16.7</v>
      </c>
      <c r="K40" s="1119"/>
      <c r="L40" s="1119"/>
    </row>
    <row r="41" spans="3:12" x14ac:dyDescent="0.3">
      <c r="C41" s="1148"/>
      <c r="D41" s="1110"/>
      <c r="E41" s="1121" t="s">
        <v>2298</v>
      </c>
      <c r="F41" s="1112">
        <v>-2</v>
      </c>
      <c r="G41" s="1110">
        <v>1.5</v>
      </c>
      <c r="H41" s="1113"/>
      <c r="I41" s="1113"/>
      <c r="J41" s="1114">
        <f t="shared" si="0"/>
        <v>-3</v>
      </c>
      <c r="K41" s="1119"/>
      <c r="L41" s="1119"/>
    </row>
    <row r="42" spans="3:12" ht="16.5" customHeight="1" x14ac:dyDescent="0.3">
      <c r="C42" s="1148"/>
      <c r="D42" s="1110" t="s">
        <v>2300</v>
      </c>
      <c r="E42" s="1121" t="s">
        <v>138</v>
      </c>
      <c r="F42" s="1112">
        <v>1</v>
      </c>
      <c r="G42" s="1110">
        <v>22.25</v>
      </c>
      <c r="H42" s="1113"/>
      <c r="I42" s="1113"/>
      <c r="J42" s="1114">
        <f t="shared" si="0"/>
        <v>22.25</v>
      </c>
      <c r="K42" s="1131"/>
      <c r="L42" s="1131"/>
    </row>
    <row r="43" spans="3:12" ht="16.5" customHeight="1" x14ac:dyDescent="0.3">
      <c r="C43" s="1148"/>
      <c r="D43" s="1110"/>
      <c r="E43" s="1121" t="s">
        <v>2297</v>
      </c>
      <c r="F43" s="1112">
        <v>-3</v>
      </c>
      <c r="G43" s="1110">
        <v>0.9</v>
      </c>
      <c r="H43" s="1113"/>
      <c r="I43" s="1113"/>
      <c r="J43" s="1114">
        <f t="shared" si="0"/>
        <v>-2.7</v>
      </c>
      <c r="K43" s="1119"/>
      <c r="L43" s="1119"/>
    </row>
    <row r="44" spans="3:12" ht="16.5" customHeight="1" x14ac:dyDescent="0.3">
      <c r="C44" s="1148"/>
      <c r="D44" s="1110"/>
      <c r="E44" s="1121" t="s">
        <v>2298</v>
      </c>
      <c r="F44" s="1112">
        <v>-1</v>
      </c>
      <c r="G44" s="1110">
        <v>1.2</v>
      </c>
      <c r="H44" s="1113"/>
      <c r="I44" s="1113"/>
      <c r="J44" s="1114">
        <f t="shared" si="0"/>
        <v>-1.2</v>
      </c>
      <c r="K44" s="1119"/>
      <c r="L44" s="1119"/>
    </row>
    <row r="45" spans="3:12" ht="16.5" customHeight="1" x14ac:dyDescent="0.3">
      <c r="C45" s="1148"/>
      <c r="D45" s="1110" t="s">
        <v>936</v>
      </c>
      <c r="E45" s="1121" t="s">
        <v>937</v>
      </c>
      <c r="F45" s="1112">
        <v>1</v>
      </c>
      <c r="G45" s="1110">
        <v>14.6</v>
      </c>
      <c r="H45" s="1113"/>
      <c r="I45" s="1113"/>
      <c r="J45" s="1114">
        <f t="shared" si="0"/>
        <v>14.6</v>
      </c>
      <c r="K45" s="1119"/>
      <c r="L45" s="1119"/>
    </row>
    <row r="46" spans="3:12" ht="16.5" customHeight="1" x14ac:dyDescent="0.3">
      <c r="C46" s="1148"/>
      <c r="D46" s="1110"/>
      <c r="E46" s="1121" t="s">
        <v>2298</v>
      </c>
      <c r="F46" s="1112">
        <v>-1</v>
      </c>
      <c r="G46" s="1110">
        <v>2.35</v>
      </c>
      <c r="H46" s="1113"/>
      <c r="I46" s="1113"/>
      <c r="J46" s="1114">
        <f t="shared" si="0"/>
        <v>-2.35</v>
      </c>
      <c r="K46" s="1119"/>
      <c r="L46" s="1119"/>
    </row>
    <row r="47" spans="3:12" ht="16.5" customHeight="1" x14ac:dyDescent="0.3">
      <c r="C47" s="1148"/>
      <c r="D47" s="1110" t="s">
        <v>942</v>
      </c>
      <c r="E47" s="1121" t="s">
        <v>268</v>
      </c>
      <c r="F47" s="1112">
        <v>1</v>
      </c>
      <c r="G47" s="1110">
        <v>14.9</v>
      </c>
      <c r="H47" s="1113"/>
      <c r="I47" s="1113"/>
      <c r="J47" s="1114">
        <f t="shared" si="0"/>
        <v>14.9</v>
      </c>
      <c r="K47" s="1119"/>
      <c r="L47" s="1119"/>
    </row>
    <row r="48" spans="3:12" ht="16.5" customHeight="1" x14ac:dyDescent="0.3">
      <c r="C48" s="1148"/>
      <c r="D48" s="1110"/>
      <c r="E48" s="1121" t="s">
        <v>2297</v>
      </c>
      <c r="F48" s="1112">
        <v>-1</v>
      </c>
      <c r="G48" s="1110">
        <v>1</v>
      </c>
      <c r="H48" s="1113"/>
      <c r="I48" s="1113"/>
      <c r="J48" s="1114">
        <f t="shared" si="0"/>
        <v>-1</v>
      </c>
      <c r="K48" s="1119"/>
      <c r="L48" s="1119"/>
    </row>
    <row r="49" spans="3:12" ht="16.5" customHeight="1" x14ac:dyDescent="0.3">
      <c r="C49" s="1148"/>
      <c r="D49" s="1110" t="s">
        <v>944</v>
      </c>
      <c r="E49" s="1121" t="s">
        <v>804</v>
      </c>
      <c r="F49" s="1112">
        <v>1</v>
      </c>
      <c r="G49" s="1110">
        <v>14.4</v>
      </c>
      <c r="H49" s="1113"/>
      <c r="I49" s="1113"/>
      <c r="J49" s="1114">
        <f t="shared" si="0"/>
        <v>14.4</v>
      </c>
      <c r="K49" s="1119"/>
      <c r="L49" s="1119"/>
    </row>
    <row r="50" spans="3:12" s="303" customFormat="1" x14ac:dyDescent="0.25">
      <c r="C50" s="1148"/>
      <c r="D50" s="1110"/>
      <c r="E50" s="1121" t="s">
        <v>2297</v>
      </c>
      <c r="F50" s="1112">
        <v>-1</v>
      </c>
      <c r="G50" s="1110">
        <v>1</v>
      </c>
      <c r="H50" s="1113"/>
      <c r="I50" s="1113"/>
      <c r="J50" s="1114">
        <f t="shared" si="0"/>
        <v>-1</v>
      </c>
      <c r="K50" s="1119"/>
      <c r="L50" s="1119"/>
    </row>
    <row r="51" spans="3:12" ht="27" x14ac:dyDescent="0.3">
      <c r="C51" s="1148"/>
      <c r="D51" s="1110" t="s">
        <v>946</v>
      </c>
      <c r="E51" s="1121" t="s">
        <v>947</v>
      </c>
      <c r="F51" s="1112">
        <v>1</v>
      </c>
      <c r="G51" s="1110">
        <v>14.5</v>
      </c>
      <c r="H51" s="1113"/>
      <c r="I51" s="1113"/>
      <c r="J51" s="1114">
        <f t="shared" si="0"/>
        <v>14.5</v>
      </c>
      <c r="K51" s="1119"/>
      <c r="L51" s="1119"/>
    </row>
    <row r="52" spans="3:12" ht="16.5" customHeight="1" x14ac:dyDescent="0.3">
      <c r="C52" s="1148"/>
      <c r="D52" s="1110"/>
      <c r="E52" s="1121" t="s">
        <v>2297</v>
      </c>
      <c r="F52" s="1112">
        <v>-1</v>
      </c>
      <c r="G52" s="1110">
        <v>1</v>
      </c>
      <c r="H52" s="1113"/>
      <c r="I52" s="1113"/>
      <c r="J52" s="1114">
        <f t="shared" si="0"/>
        <v>-1</v>
      </c>
      <c r="K52" s="1119"/>
      <c r="L52" s="1119"/>
    </row>
    <row r="53" spans="3:12" ht="16.5" customHeight="1" x14ac:dyDescent="0.3">
      <c r="C53" s="1148"/>
      <c r="D53" s="1110" t="s">
        <v>950</v>
      </c>
      <c r="E53" s="1121" t="s">
        <v>951</v>
      </c>
      <c r="F53" s="1112">
        <v>1</v>
      </c>
      <c r="G53" s="1110">
        <v>12.9</v>
      </c>
      <c r="H53" s="1113"/>
      <c r="I53" s="1113"/>
      <c r="J53" s="1114">
        <f t="shared" si="0"/>
        <v>12.9</v>
      </c>
      <c r="K53" s="1119"/>
      <c r="L53" s="1119"/>
    </row>
    <row r="54" spans="3:12" ht="16.5" customHeight="1" x14ac:dyDescent="0.3">
      <c r="C54" s="1148"/>
      <c r="D54" s="1110"/>
      <c r="E54" s="1121" t="s">
        <v>2297</v>
      </c>
      <c r="F54" s="1112">
        <v>-1</v>
      </c>
      <c r="G54" s="1110">
        <v>1.2</v>
      </c>
      <c r="H54" s="1113"/>
      <c r="I54" s="1113"/>
      <c r="J54" s="1114">
        <f t="shared" si="0"/>
        <v>-1.2</v>
      </c>
      <c r="K54" s="1119"/>
      <c r="L54" s="1119"/>
    </row>
    <row r="55" spans="3:12" ht="16.5" customHeight="1" x14ac:dyDescent="0.3">
      <c r="C55" s="1148"/>
      <c r="D55" s="1110" t="s">
        <v>996</v>
      </c>
      <c r="E55" s="1121" t="s">
        <v>138</v>
      </c>
      <c r="F55" s="1112">
        <v>1</v>
      </c>
      <c r="G55" s="1110">
        <v>67.349999999999994</v>
      </c>
      <c r="H55" s="1113"/>
      <c r="I55" s="1113"/>
      <c r="J55" s="1114">
        <f t="shared" si="0"/>
        <v>67.349999999999994</v>
      </c>
      <c r="K55" s="1119"/>
      <c r="L55" s="1119"/>
    </row>
    <row r="56" spans="3:12" ht="16.5" customHeight="1" x14ac:dyDescent="0.3">
      <c r="C56" s="1148"/>
      <c r="D56" s="1110"/>
      <c r="E56" s="1121" t="s">
        <v>2297</v>
      </c>
      <c r="F56" s="1112">
        <v>-2</v>
      </c>
      <c r="G56" s="1110">
        <v>1.8</v>
      </c>
      <c r="H56" s="1113"/>
      <c r="I56" s="1113"/>
      <c r="J56" s="1114">
        <f t="shared" si="0"/>
        <v>-3.6</v>
      </c>
      <c r="K56" s="1119"/>
      <c r="L56" s="1119"/>
    </row>
    <row r="57" spans="3:12" ht="16.5" customHeight="1" x14ac:dyDescent="0.3">
      <c r="C57" s="1148"/>
      <c r="D57" s="1110"/>
      <c r="E57" s="1121" t="s">
        <v>2297</v>
      </c>
      <c r="F57" s="1112">
        <v>-2</v>
      </c>
      <c r="G57" s="1110">
        <v>1.2</v>
      </c>
      <c r="H57" s="1113"/>
      <c r="I57" s="1113"/>
      <c r="J57" s="1114">
        <f t="shared" si="0"/>
        <v>-2.4</v>
      </c>
      <c r="K57" s="1119"/>
      <c r="L57" s="1119"/>
    </row>
    <row r="58" spans="3:12" ht="16.5" customHeight="1" x14ac:dyDescent="0.3">
      <c r="C58" s="1148"/>
      <c r="D58" s="1110"/>
      <c r="E58" s="1121" t="s">
        <v>2297</v>
      </c>
      <c r="F58" s="1112">
        <v>-5</v>
      </c>
      <c r="G58" s="1110">
        <v>1</v>
      </c>
      <c r="H58" s="1113"/>
      <c r="I58" s="1113"/>
      <c r="J58" s="1114">
        <f t="shared" si="0"/>
        <v>-5</v>
      </c>
      <c r="K58" s="1119"/>
      <c r="L58" s="1119"/>
    </row>
    <row r="59" spans="3:12" s="303" customFormat="1" x14ac:dyDescent="0.25">
      <c r="C59" s="1148"/>
      <c r="D59" s="1110"/>
      <c r="E59" s="1121" t="s">
        <v>2297</v>
      </c>
      <c r="F59" s="1112">
        <v>-3</v>
      </c>
      <c r="G59" s="1110">
        <v>0.9</v>
      </c>
      <c r="H59" s="1113"/>
      <c r="I59" s="1113"/>
      <c r="J59" s="1114">
        <f t="shared" si="0"/>
        <v>-2.7</v>
      </c>
      <c r="K59" s="1119"/>
      <c r="L59" s="1119"/>
    </row>
    <row r="60" spans="3:12" x14ac:dyDescent="0.3">
      <c r="C60" s="1148"/>
      <c r="D60" s="1110"/>
      <c r="E60" s="1121" t="s">
        <v>2297</v>
      </c>
      <c r="F60" s="1112">
        <v>-1</v>
      </c>
      <c r="G60" s="1110">
        <v>0.6</v>
      </c>
      <c r="H60" s="1113"/>
      <c r="I60" s="1113"/>
      <c r="J60" s="1114">
        <f t="shared" si="0"/>
        <v>-0.6</v>
      </c>
      <c r="K60" s="1119"/>
      <c r="L60" s="1119"/>
    </row>
    <row r="61" spans="3:12" ht="16.5" customHeight="1" x14ac:dyDescent="0.3">
      <c r="C61" s="1148"/>
      <c r="D61" s="1110"/>
      <c r="E61" s="1121" t="s">
        <v>2298</v>
      </c>
      <c r="F61" s="1112">
        <v>-1</v>
      </c>
      <c r="G61" s="1110">
        <v>2.4</v>
      </c>
      <c r="H61" s="1113"/>
      <c r="I61" s="1113"/>
      <c r="J61" s="1114">
        <f t="shared" si="0"/>
        <v>-2.4</v>
      </c>
      <c r="K61" s="1119"/>
      <c r="L61" s="1119"/>
    </row>
    <row r="62" spans="3:12" ht="16.5" customHeight="1" x14ac:dyDescent="0.3">
      <c r="C62" s="1148"/>
      <c r="D62" s="1110"/>
      <c r="E62" s="1121" t="s">
        <v>2298</v>
      </c>
      <c r="F62" s="1112">
        <v>-1</v>
      </c>
      <c r="G62" s="1110">
        <v>2.35</v>
      </c>
      <c r="H62" s="1113"/>
      <c r="I62" s="1113"/>
      <c r="J62" s="1114">
        <f t="shared" si="0"/>
        <v>-2.35</v>
      </c>
      <c r="K62" s="1119"/>
      <c r="L62" s="1119"/>
    </row>
    <row r="63" spans="3:12" ht="16.5" customHeight="1" x14ac:dyDescent="0.3">
      <c r="C63" s="1148"/>
      <c r="D63" s="1110" t="s">
        <v>911</v>
      </c>
      <c r="E63" s="1121" t="s">
        <v>177</v>
      </c>
      <c r="F63" s="1112">
        <v>1</v>
      </c>
      <c r="G63" s="1110">
        <v>9.5</v>
      </c>
      <c r="H63" s="1113"/>
      <c r="I63" s="1113"/>
      <c r="J63" s="1114">
        <f t="shared" si="0"/>
        <v>9.5</v>
      </c>
      <c r="K63" s="1119"/>
      <c r="L63" s="1119"/>
    </row>
    <row r="64" spans="3:12" ht="16.5" customHeight="1" x14ac:dyDescent="0.3">
      <c r="C64" s="1148"/>
      <c r="D64" s="1110"/>
      <c r="E64" s="1121" t="s">
        <v>2297</v>
      </c>
      <c r="F64" s="1112">
        <v>-1</v>
      </c>
      <c r="G64" s="1110">
        <v>0.9</v>
      </c>
      <c r="H64" s="1113"/>
      <c r="I64" s="1113"/>
      <c r="J64" s="1114">
        <f t="shared" si="0"/>
        <v>-0.9</v>
      </c>
      <c r="K64" s="1119"/>
      <c r="L64" s="1119"/>
    </row>
    <row r="65" spans="3:12" ht="16.5" customHeight="1" x14ac:dyDescent="0.3">
      <c r="C65" s="1148"/>
      <c r="D65" s="1110" t="s">
        <v>930</v>
      </c>
      <c r="E65" s="1121" t="s">
        <v>833</v>
      </c>
      <c r="F65" s="1112">
        <v>1</v>
      </c>
      <c r="G65" s="1110">
        <v>10</v>
      </c>
      <c r="H65" s="1113"/>
      <c r="I65" s="1113"/>
      <c r="J65" s="1114">
        <f t="shared" si="0"/>
        <v>10</v>
      </c>
      <c r="K65" s="1119"/>
      <c r="L65" s="1119"/>
    </row>
    <row r="66" spans="3:12" ht="16.5" customHeight="1" x14ac:dyDescent="0.3">
      <c r="C66" s="1148"/>
      <c r="D66" s="1110"/>
      <c r="E66" s="1121" t="s">
        <v>2297</v>
      </c>
      <c r="F66" s="1112">
        <v>-1</v>
      </c>
      <c r="G66" s="1110">
        <v>0.9</v>
      </c>
      <c r="H66" s="1113"/>
      <c r="I66" s="1113"/>
      <c r="J66" s="1114">
        <f t="shared" si="0"/>
        <v>-0.9</v>
      </c>
      <c r="K66" s="1119"/>
      <c r="L66" s="1119"/>
    </row>
    <row r="67" spans="3:12" ht="16.5" customHeight="1" x14ac:dyDescent="0.3">
      <c r="C67" s="1148"/>
      <c r="D67" s="1110" t="s">
        <v>929</v>
      </c>
      <c r="E67" s="1121" t="s">
        <v>832</v>
      </c>
      <c r="F67" s="1112">
        <v>1</v>
      </c>
      <c r="G67" s="1110">
        <v>9.9</v>
      </c>
      <c r="H67" s="1113"/>
      <c r="I67" s="1113"/>
      <c r="J67" s="1114">
        <f t="shared" si="0"/>
        <v>9.9</v>
      </c>
      <c r="K67" s="1119"/>
      <c r="L67" s="1119"/>
    </row>
    <row r="68" spans="3:12" ht="16.5" customHeight="1" x14ac:dyDescent="0.3">
      <c r="C68" s="1148"/>
      <c r="D68" s="1110"/>
      <c r="E68" s="1121" t="s">
        <v>2297</v>
      </c>
      <c r="F68" s="1112">
        <v>-1</v>
      </c>
      <c r="G68" s="1110">
        <v>0.9</v>
      </c>
      <c r="H68" s="1113"/>
      <c r="I68" s="1113"/>
      <c r="J68" s="1114">
        <f t="shared" si="0"/>
        <v>-0.9</v>
      </c>
      <c r="K68" s="1119"/>
      <c r="L68" s="1119"/>
    </row>
    <row r="69" spans="3:12" s="303" customFormat="1" x14ac:dyDescent="0.25">
      <c r="C69" s="1148"/>
      <c r="D69" s="1110" t="s">
        <v>923</v>
      </c>
      <c r="E69" s="1121" t="s">
        <v>927</v>
      </c>
      <c r="F69" s="1112">
        <v>1</v>
      </c>
      <c r="G69" s="1110">
        <v>16.600000000000001</v>
      </c>
      <c r="H69" s="1113"/>
      <c r="I69" s="1113"/>
      <c r="J69" s="1114">
        <f t="shared" si="0"/>
        <v>16.600000000000001</v>
      </c>
      <c r="K69" s="1119"/>
      <c r="L69" s="1119"/>
    </row>
    <row r="70" spans="3:12" x14ac:dyDescent="0.3">
      <c r="C70" s="1148"/>
      <c r="D70" s="1110"/>
      <c r="E70" s="1121" t="s">
        <v>2298</v>
      </c>
      <c r="F70" s="1112">
        <v>-1</v>
      </c>
      <c r="G70" s="1110">
        <v>1.5</v>
      </c>
      <c r="H70" s="1113"/>
      <c r="I70" s="1113"/>
      <c r="J70" s="1114">
        <f t="shared" si="0"/>
        <v>-1.5</v>
      </c>
      <c r="K70" s="1119"/>
      <c r="L70" s="1119"/>
    </row>
    <row r="71" spans="3:12" ht="16.5" customHeight="1" x14ac:dyDescent="0.3">
      <c r="C71" s="1148"/>
      <c r="D71" s="1110" t="s">
        <v>921</v>
      </c>
      <c r="E71" s="1121" t="s">
        <v>922</v>
      </c>
      <c r="F71" s="1112">
        <v>1</v>
      </c>
      <c r="G71" s="1110">
        <v>19.399999999999999</v>
      </c>
      <c r="H71" s="1113"/>
      <c r="I71" s="1113"/>
      <c r="J71" s="1114">
        <f t="shared" si="0"/>
        <v>19.399999999999999</v>
      </c>
      <c r="K71" s="1119"/>
      <c r="L71" s="1119"/>
    </row>
    <row r="72" spans="3:12" ht="16.5" customHeight="1" x14ac:dyDescent="0.3">
      <c r="C72" s="1148"/>
      <c r="D72" s="1110"/>
      <c r="E72" s="1121" t="s">
        <v>2298</v>
      </c>
      <c r="F72" s="1112">
        <v>-1</v>
      </c>
      <c r="G72" s="1110">
        <v>1.5</v>
      </c>
      <c r="H72" s="1113"/>
      <c r="I72" s="1113"/>
      <c r="J72" s="1114">
        <f t="shared" si="0"/>
        <v>-1.5</v>
      </c>
      <c r="K72" s="1119"/>
      <c r="L72" s="1119"/>
    </row>
    <row r="73" spans="3:12" ht="16.5" customHeight="1" x14ac:dyDescent="0.3">
      <c r="C73" s="1148"/>
      <c r="D73" s="1110" t="s">
        <v>913</v>
      </c>
      <c r="E73" s="1121" t="s">
        <v>914</v>
      </c>
      <c r="F73" s="1112">
        <v>1</v>
      </c>
      <c r="G73" s="1110">
        <v>22.3</v>
      </c>
      <c r="H73" s="1113"/>
      <c r="I73" s="1113"/>
      <c r="J73" s="1114">
        <f t="shared" si="0"/>
        <v>22.3</v>
      </c>
      <c r="K73" s="1119"/>
      <c r="L73" s="1119"/>
    </row>
    <row r="74" spans="3:12" ht="16.5" customHeight="1" x14ac:dyDescent="0.3">
      <c r="C74" s="1148"/>
      <c r="D74" s="1110"/>
      <c r="E74" s="1121" t="s">
        <v>2297</v>
      </c>
      <c r="F74" s="1112">
        <v>-1</v>
      </c>
      <c r="G74" s="1110">
        <v>1.2</v>
      </c>
      <c r="H74" s="1113"/>
      <c r="I74" s="1113"/>
      <c r="J74" s="1114">
        <f t="shared" si="0"/>
        <v>-1.2</v>
      </c>
      <c r="K74" s="1119"/>
      <c r="L74" s="1119"/>
    </row>
    <row r="75" spans="3:12" ht="16.5" customHeight="1" x14ac:dyDescent="0.3">
      <c r="C75" s="1148"/>
      <c r="D75" s="1110"/>
      <c r="E75" s="1121" t="s">
        <v>2303</v>
      </c>
      <c r="F75" s="1112">
        <v>-1</v>
      </c>
      <c r="G75" s="1110">
        <v>1.2</v>
      </c>
      <c r="H75" s="1113"/>
      <c r="I75" s="1113"/>
      <c r="J75" s="1114">
        <f t="shared" si="0"/>
        <v>-1.2</v>
      </c>
      <c r="K75" s="1119"/>
      <c r="L75" s="1119"/>
    </row>
    <row r="76" spans="3:12" ht="16.5" customHeight="1" x14ac:dyDescent="0.3">
      <c r="C76" s="1148"/>
      <c r="D76" s="1110" t="s">
        <v>2304</v>
      </c>
      <c r="E76" s="1121" t="s">
        <v>2305</v>
      </c>
      <c r="F76" s="1112">
        <v>1</v>
      </c>
      <c r="G76" s="1110">
        <v>25.2</v>
      </c>
      <c r="H76" s="1113"/>
      <c r="I76" s="1113"/>
      <c r="J76" s="1114">
        <f t="shared" si="0"/>
        <v>25.2</v>
      </c>
      <c r="K76" s="1119"/>
      <c r="L76" s="1119"/>
    </row>
    <row r="77" spans="3:12" ht="16.5" customHeight="1" x14ac:dyDescent="0.3">
      <c r="C77" s="1148"/>
      <c r="D77" s="1110"/>
      <c r="E77" s="1121" t="s">
        <v>2303</v>
      </c>
      <c r="F77" s="1112">
        <v>-4</v>
      </c>
      <c r="G77" s="1110">
        <v>1.2</v>
      </c>
      <c r="H77" s="1113"/>
      <c r="I77" s="1113"/>
      <c r="J77" s="1114">
        <f t="shared" si="0"/>
        <v>-4.8</v>
      </c>
      <c r="K77" s="1119"/>
      <c r="L77" s="1119"/>
    </row>
    <row r="78" spans="3:12" ht="13.5" customHeight="1" x14ac:dyDescent="0.3">
      <c r="C78" s="1151"/>
      <c r="D78" s="1126" t="s">
        <v>855</v>
      </c>
      <c r="E78" s="1127" t="s">
        <v>854</v>
      </c>
      <c r="F78" s="1112">
        <v>1</v>
      </c>
      <c r="G78" s="1110">
        <v>11.6</v>
      </c>
      <c r="H78" s="1113"/>
      <c r="I78" s="1113"/>
      <c r="J78" s="1114">
        <f t="shared" si="0"/>
        <v>11.6</v>
      </c>
      <c r="K78" s="1119"/>
      <c r="L78" s="1119"/>
    </row>
    <row r="79" spans="3:12" s="303" customFormat="1" x14ac:dyDescent="0.25">
      <c r="C79" s="1151"/>
      <c r="D79" s="1126" t="s">
        <v>864</v>
      </c>
      <c r="E79" s="1127" t="s">
        <v>352</v>
      </c>
      <c r="F79" s="1112">
        <v>1</v>
      </c>
      <c r="G79" s="1110">
        <v>14.8</v>
      </c>
      <c r="H79" s="1113"/>
      <c r="I79" s="1113"/>
      <c r="J79" s="1114">
        <f t="shared" si="0"/>
        <v>14.8</v>
      </c>
      <c r="K79" s="1119"/>
      <c r="L79" s="1119"/>
    </row>
    <row r="80" spans="3:12" x14ac:dyDescent="0.3">
      <c r="C80" s="1151"/>
      <c r="D80" s="1126"/>
      <c r="E80" s="1127" t="s">
        <v>2297</v>
      </c>
      <c r="F80" s="1112">
        <v>-1</v>
      </c>
      <c r="G80" s="1110">
        <v>1</v>
      </c>
      <c r="H80" s="1113"/>
      <c r="I80" s="1113"/>
      <c r="J80" s="1114">
        <f t="shared" si="0"/>
        <v>-1</v>
      </c>
      <c r="K80" s="1119"/>
      <c r="L80" s="1119"/>
    </row>
    <row r="81" spans="3:12" ht="16.5" customHeight="1" x14ac:dyDescent="0.3">
      <c r="C81" s="1151"/>
      <c r="D81" s="1126"/>
      <c r="E81" s="1127" t="s">
        <v>2297</v>
      </c>
      <c r="F81" s="1112">
        <v>-1</v>
      </c>
      <c r="G81" s="1110">
        <v>0.8</v>
      </c>
      <c r="H81" s="1113"/>
      <c r="I81" s="1113"/>
      <c r="J81" s="1114">
        <f t="shared" si="0"/>
        <v>-0.8</v>
      </c>
      <c r="K81" s="1119"/>
      <c r="L81" s="1119"/>
    </row>
    <row r="82" spans="3:12" ht="21.6" customHeight="1" x14ac:dyDescent="0.3">
      <c r="C82" s="1148"/>
      <c r="D82" s="1110" t="s">
        <v>934</v>
      </c>
      <c r="E82" s="1121" t="s">
        <v>222</v>
      </c>
      <c r="F82" s="1112">
        <v>1</v>
      </c>
      <c r="G82" s="1110">
        <v>13.9</v>
      </c>
      <c r="H82" s="1113"/>
      <c r="I82" s="1113"/>
      <c r="J82" s="1114">
        <f t="shared" ref="J82:J145" si="1">PRODUCT(F82:I82)</f>
        <v>13.9</v>
      </c>
      <c r="K82" s="1119"/>
      <c r="L82" s="1119"/>
    </row>
    <row r="83" spans="3:12" ht="16.5" customHeight="1" x14ac:dyDescent="0.3">
      <c r="C83" s="1148"/>
      <c r="D83" s="1110"/>
      <c r="E83" s="1121" t="s">
        <v>2297</v>
      </c>
      <c r="F83" s="1112">
        <v>-1</v>
      </c>
      <c r="G83" s="1110">
        <v>1</v>
      </c>
      <c r="H83" s="1113"/>
      <c r="I83" s="1113"/>
      <c r="J83" s="1114">
        <f t="shared" si="1"/>
        <v>-1</v>
      </c>
      <c r="K83" s="1119"/>
      <c r="L83" s="1119"/>
    </row>
    <row r="84" spans="3:12" ht="16.5" customHeight="1" x14ac:dyDescent="0.3">
      <c r="C84" s="1148"/>
      <c r="D84" s="1110" t="s">
        <v>905</v>
      </c>
      <c r="E84" s="1121" t="s">
        <v>354</v>
      </c>
      <c r="F84" s="1112">
        <v>1</v>
      </c>
      <c r="G84" s="1110">
        <v>12.3</v>
      </c>
      <c r="H84" s="1113"/>
      <c r="I84" s="1113"/>
      <c r="J84" s="1114">
        <f t="shared" si="1"/>
        <v>12.3</v>
      </c>
      <c r="K84" s="1119"/>
      <c r="L84" s="1119"/>
    </row>
    <row r="85" spans="3:12" ht="16.5" customHeight="1" x14ac:dyDescent="0.3">
      <c r="C85" s="1148"/>
      <c r="D85" s="1110"/>
      <c r="E85" s="1121" t="s">
        <v>2297</v>
      </c>
      <c r="F85" s="1112">
        <v>-1</v>
      </c>
      <c r="G85" s="1110">
        <v>1</v>
      </c>
      <c r="H85" s="1113"/>
      <c r="I85" s="1113"/>
      <c r="J85" s="1114">
        <f t="shared" si="1"/>
        <v>-1</v>
      </c>
      <c r="K85" s="1119"/>
      <c r="L85" s="1119"/>
    </row>
    <row r="86" spans="3:12" ht="16.5" customHeight="1" x14ac:dyDescent="0.3">
      <c r="C86" s="1148"/>
      <c r="D86" s="1110" t="s">
        <v>906</v>
      </c>
      <c r="E86" s="1121" t="s">
        <v>1203</v>
      </c>
      <c r="F86" s="1112">
        <v>1</v>
      </c>
      <c r="G86" s="1110">
        <v>12.1</v>
      </c>
      <c r="H86" s="1113"/>
      <c r="I86" s="1113"/>
      <c r="J86" s="1114">
        <f t="shared" si="1"/>
        <v>12.1</v>
      </c>
      <c r="K86" s="1119"/>
      <c r="L86" s="1119"/>
    </row>
    <row r="87" spans="3:12" ht="16.5" customHeight="1" x14ac:dyDescent="0.3">
      <c r="C87" s="1148"/>
      <c r="D87" s="1110"/>
      <c r="E87" s="1121" t="s">
        <v>2297</v>
      </c>
      <c r="F87" s="1112">
        <v>-1</v>
      </c>
      <c r="G87" s="1110">
        <v>1</v>
      </c>
      <c r="H87" s="1113"/>
      <c r="I87" s="1113"/>
      <c r="J87" s="1114">
        <f t="shared" si="1"/>
        <v>-1</v>
      </c>
      <c r="K87" s="1119"/>
      <c r="L87" s="1119"/>
    </row>
    <row r="88" spans="3:12" ht="16.5" customHeight="1" x14ac:dyDescent="0.3">
      <c r="C88" s="1148"/>
      <c r="D88" s="1110" t="s">
        <v>910</v>
      </c>
      <c r="E88" s="1121" t="s">
        <v>214</v>
      </c>
      <c r="F88" s="1112">
        <v>1</v>
      </c>
      <c r="G88" s="1110">
        <v>12.7</v>
      </c>
      <c r="H88" s="1113"/>
      <c r="I88" s="1113"/>
      <c r="J88" s="1114">
        <f t="shared" si="1"/>
        <v>12.7</v>
      </c>
      <c r="K88" s="1119"/>
      <c r="L88" s="1119"/>
    </row>
    <row r="89" spans="3:12" s="303" customFormat="1" x14ac:dyDescent="0.25">
      <c r="C89" s="1148"/>
      <c r="D89" s="1110"/>
      <c r="E89" s="1121" t="s">
        <v>2297</v>
      </c>
      <c r="F89" s="1112">
        <v>-1</v>
      </c>
      <c r="G89" s="1110">
        <v>1</v>
      </c>
      <c r="H89" s="1113"/>
      <c r="I89" s="1113"/>
      <c r="J89" s="1114">
        <f t="shared" si="1"/>
        <v>-1</v>
      </c>
      <c r="K89" s="1119"/>
      <c r="L89" s="1119"/>
    </row>
    <row r="90" spans="3:12" x14ac:dyDescent="0.3">
      <c r="C90" s="1148"/>
      <c r="D90" s="1110" t="s">
        <v>918</v>
      </c>
      <c r="E90" s="1121" t="s">
        <v>186</v>
      </c>
      <c r="F90" s="1112">
        <v>1</v>
      </c>
      <c r="G90" s="1110">
        <v>11</v>
      </c>
      <c r="H90" s="1113"/>
      <c r="I90" s="1113"/>
      <c r="J90" s="1114">
        <f t="shared" si="1"/>
        <v>11</v>
      </c>
      <c r="K90" s="1119"/>
      <c r="L90" s="1119"/>
    </row>
    <row r="91" spans="3:12" ht="16.5" customHeight="1" x14ac:dyDescent="0.3">
      <c r="C91" s="1148"/>
      <c r="D91" s="1110"/>
      <c r="E91" s="1121" t="s">
        <v>2297</v>
      </c>
      <c r="F91" s="1112">
        <v>-1</v>
      </c>
      <c r="G91" s="1110">
        <v>0.9</v>
      </c>
      <c r="H91" s="1113"/>
      <c r="I91" s="1113"/>
      <c r="J91" s="1114">
        <f t="shared" si="1"/>
        <v>-0.9</v>
      </c>
      <c r="K91" s="1119"/>
      <c r="L91" s="1119"/>
    </row>
    <row r="92" spans="3:12" x14ac:dyDescent="0.3">
      <c r="C92" s="1148"/>
      <c r="D92" s="1110"/>
      <c r="E92" s="1121" t="s">
        <v>2303</v>
      </c>
      <c r="F92" s="1112">
        <v>-1</v>
      </c>
      <c r="G92" s="1110">
        <v>2.4</v>
      </c>
      <c r="H92" s="1113"/>
      <c r="I92" s="1113"/>
      <c r="J92" s="1114">
        <f t="shared" si="1"/>
        <v>-2.4</v>
      </c>
      <c r="K92" s="1119"/>
      <c r="L92" s="1119"/>
    </row>
    <row r="93" spans="3:12" ht="16.5" customHeight="1" x14ac:dyDescent="0.3">
      <c r="C93" s="1148"/>
      <c r="D93" s="1110" t="s">
        <v>920</v>
      </c>
      <c r="E93" s="1121" t="s">
        <v>187</v>
      </c>
      <c r="F93" s="1112">
        <v>1</v>
      </c>
      <c r="G93" s="1110">
        <v>9.4</v>
      </c>
      <c r="H93" s="1113"/>
      <c r="I93" s="1113"/>
      <c r="J93" s="1114">
        <f t="shared" si="1"/>
        <v>9.4</v>
      </c>
      <c r="K93" s="1119"/>
      <c r="L93" s="1119"/>
    </row>
    <row r="94" spans="3:12" ht="16.5" customHeight="1" x14ac:dyDescent="0.3">
      <c r="C94" s="1148"/>
      <c r="D94" s="1110"/>
      <c r="E94" s="1121" t="s">
        <v>2297</v>
      </c>
      <c r="F94" s="1112">
        <v>-1</v>
      </c>
      <c r="G94" s="1110">
        <v>0.8</v>
      </c>
      <c r="H94" s="1113"/>
      <c r="I94" s="1113"/>
      <c r="J94" s="1114">
        <f t="shared" si="1"/>
        <v>-0.8</v>
      </c>
      <c r="K94" s="1119"/>
      <c r="L94" s="1119"/>
    </row>
    <row r="95" spans="3:12" ht="16.5" customHeight="1" x14ac:dyDescent="0.3">
      <c r="C95" s="1148"/>
      <c r="D95" s="1110"/>
      <c r="E95" s="1121" t="s">
        <v>2303</v>
      </c>
      <c r="F95" s="1112">
        <v>-1</v>
      </c>
      <c r="G95" s="1110">
        <v>1.2</v>
      </c>
      <c r="H95" s="1113"/>
      <c r="I95" s="1113"/>
      <c r="J95" s="1114">
        <f t="shared" si="1"/>
        <v>-1.2</v>
      </c>
      <c r="K95" s="1119"/>
      <c r="L95" s="1119"/>
    </row>
    <row r="96" spans="3:12" ht="16.5" customHeight="1" x14ac:dyDescent="0.3">
      <c r="C96" s="1148"/>
      <c r="D96" s="1110" t="s">
        <v>2236</v>
      </c>
      <c r="E96" s="1121" t="s">
        <v>122</v>
      </c>
      <c r="F96" s="1112">
        <v>1</v>
      </c>
      <c r="G96" s="1110">
        <v>8.9</v>
      </c>
      <c r="H96" s="1113"/>
      <c r="I96" s="1113"/>
      <c r="J96" s="1114">
        <f t="shared" si="1"/>
        <v>8.9</v>
      </c>
      <c r="K96" s="1119"/>
      <c r="L96" s="1119"/>
    </row>
    <row r="97" spans="3:12" ht="16.5" customHeight="1" x14ac:dyDescent="0.3">
      <c r="C97" s="1148"/>
      <c r="D97" s="1110"/>
      <c r="E97" s="1121" t="s">
        <v>2297</v>
      </c>
      <c r="F97" s="1112">
        <v>-1</v>
      </c>
      <c r="G97" s="1110">
        <v>0.8</v>
      </c>
      <c r="H97" s="1113"/>
      <c r="I97" s="1113"/>
      <c r="J97" s="1114">
        <f t="shared" si="1"/>
        <v>-0.8</v>
      </c>
      <c r="K97" s="1119"/>
      <c r="L97" s="1119"/>
    </row>
    <row r="98" spans="3:12" ht="16.5" customHeight="1" x14ac:dyDescent="0.3">
      <c r="C98" s="1123"/>
      <c r="D98" s="1123"/>
      <c r="E98" s="1123"/>
      <c r="F98" s="1123"/>
      <c r="G98" s="1123"/>
      <c r="H98" s="1123"/>
      <c r="I98" s="1123"/>
      <c r="J98" s="1114"/>
      <c r="K98" s="1123"/>
      <c r="L98" s="1123"/>
    </row>
    <row r="99" spans="3:12" ht="16.5" customHeight="1" x14ac:dyDescent="0.3">
      <c r="C99" s="1148"/>
      <c r="D99" s="1110"/>
      <c r="E99" s="1118" t="s">
        <v>952</v>
      </c>
      <c r="F99" s="1112"/>
      <c r="G99" s="1110"/>
      <c r="H99" s="1113"/>
      <c r="I99" s="1113"/>
      <c r="J99" s="1114"/>
      <c r="K99" s="1119"/>
      <c r="L99" s="1119"/>
    </row>
    <row r="100" spans="3:12" ht="16.5" customHeight="1" x14ac:dyDescent="0.3">
      <c r="C100" s="1148"/>
      <c r="D100" s="1110" t="s">
        <v>878</v>
      </c>
      <c r="E100" s="1121" t="s">
        <v>146</v>
      </c>
      <c r="F100" s="1112">
        <v>1</v>
      </c>
      <c r="G100" s="1110">
        <v>16.3</v>
      </c>
      <c r="H100" s="1113"/>
      <c r="I100" s="1113"/>
      <c r="J100" s="1114">
        <f t="shared" si="1"/>
        <v>16.3</v>
      </c>
      <c r="K100" s="1119"/>
      <c r="L100" s="1119"/>
    </row>
    <row r="101" spans="3:12" ht="16.5" customHeight="1" x14ac:dyDescent="0.3">
      <c r="C101" s="1148"/>
      <c r="D101" s="1110"/>
      <c r="E101" s="1121" t="s">
        <v>2298</v>
      </c>
      <c r="F101" s="1112">
        <v>-1</v>
      </c>
      <c r="G101" s="1110">
        <v>1.5</v>
      </c>
      <c r="H101" s="1113"/>
      <c r="I101" s="1113"/>
      <c r="J101" s="1114">
        <f t="shared" si="1"/>
        <v>-1.5</v>
      </c>
      <c r="K101" s="1119"/>
      <c r="L101" s="1119"/>
    </row>
    <row r="102" spans="3:12" ht="13.5" customHeight="1" x14ac:dyDescent="0.3">
      <c r="C102" s="1148"/>
      <c r="D102" s="1110" t="s">
        <v>926</v>
      </c>
      <c r="E102" s="1121" t="s">
        <v>355</v>
      </c>
      <c r="F102" s="1112">
        <v>1</v>
      </c>
      <c r="G102" s="1110">
        <v>9.1</v>
      </c>
      <c r="H102" s="1113"/>
      <c r="I102" s="1113"/>
      <c r="J102" s="1114">
        <f t="shared" si="1"/>
        <v>9.1</v>
      </c>
      <c r="K102" s="1119"/>
      <c r="L102" s="1119"/>
    </row>
    <row r="103" spans="3:12" s="303" customFormat="1" x14ac:dyDescent="0.25">
      <c r="C103" s="1148"/>
      <c r="D103" s="1110"/>
      <c r="E103" s="1121" t="s">
        <v>2298</v>
      </c>
      <c r="F103" s="1112">
        <v>-1</v>
      </c>
      <c r="G103" s="1110">
        <v>1.5</v>
      </c>
      <c r="H103" s="1113"/>
      <c r="I103" s="1113"/>
      <c r="J103" s="1114">
        <f t="shared" si="1"/>
        <v>-1.5</v>
      </c>
      <c r="K103" s="1119"/>
      <c r="L103" s="1119"/>
    </row>
    <row r="104" spans="3:12" x14ac:dyDescent="0.3">
      <c r="C104" s="1148"/>
      <c r="D104" s="1110" t="s">
        <v>954</v>
      </c>
      <c r="E104" s="1121" t="s">
        <v>122</v>
      </c>
      <c r="F104" s="1112">
        <v>1</v>
      </c>
      <c r="G104" s="1110">
        <v>6.8</v>
      </c>
      <c r="H104" s="1113"/>
      <c r="I104" s="1113"/>
      <c r="J104" s="1114">
        <f t="shared" si="1"/>
        <v>6.8</v>
      </c>
      <c r="K104" s="1119"/>
      <c r="L104" s="1119"/>
    </row>
    <row r="105" spans="3:12" ht="16.5" customHeight="1" x14ac:dyDescent="0.3">
      <c r="C105" s="1148"/>
      <c r="D105" s="1110"/>
      <c r="E105" s="1121" t="s">
        <v>2297</v>
      </c>
      <c r="F105" s="1112">
        <v>-1</v>
      </c>
      <c r="G105" s="1110">
        <v>0.9</v>
      </c>
      <c r="H105" s="1113"/>
      <c r="I105" s="1113"/>
      <c r="J105" s="1114">
        <f t="shared" si="1"/>
        <v>-0.9</v>
      </c>
      <c r="K105" s="1119"/>
      <c r="L105" s="1119"/>
    </row>
    <row r="106" spans="3:12" x14ac:dyDescent="0.3">
      <c r="C106" s="1148"/>
      <c r="D106" s="1110" t="s">
        <v>956</v>
      </c>
      <c r="E106" s="1121" t="s">
        <v>955</v>
      </c>
      <c r="F106" s="1112">
        <v>1</v>
      </c>
      <c r="G106" s="1110">
        <v>17</v>
      </c>
      <c r="H106" s="1113"/>
      <c r="I106" s="1113"/>
      <c r="J106" s="1114">
        <f t="shared" si="1"/>
        <v>17</v>
      </c>
      <c r="K106" s="1119"/>
      <c r="L106" s="1119"/>
    </row>
    <row r="107" spans="3:12" ht="16.5" customHeight="1" x14ac:dyDescent="0.3">
      <c r="C107" s="1148"/>
      <c r="D107" s="1110"/>
      <c r="E107" s="1121" t="s">
        <v>2297</v>
      </c>
      <c r="F107" s="1112">
        <v>-1</v>
      </c>
      <c r="G107" s="1110">
        <v>0.9</v>
      </c>
      <c r="H107" s="1113"/>
      <c r="I107" s="1113"/>
      <c r="J107" s="1114">
        <f t="shared" si="1"/>
        <v>-0.9</v>
      </c>
      <c r="K107" s="1119"/>
      <c r="L107" s="1119"/>
    </row>
    <row r="108" spans="3:12" ht="16.5" customHeight="1" x14ac:dyDescent="0.3">
      <c r="C108" s="1148"/>
      <c r="D108" s="1110"/>
      <c r="E108" s="1121" t="s">
        <v>2298</v>
      </c>
      <c r="F108" s="1112">
        <v>-1</v>
      </c>
      <c r="G108" s="1110">
        <v>1.2</v>
      </c>
      <c r="H108" s="1113"/>
      <c r="I108" s="1113"/>
      <c r="J108" s="1114">
        <f t="shared" si="1"/>
        <v>-1.2</v>
      </c>
      <c r="K108" s="1119"/>
      <c r="L108" s="1119"/>
    </row>
    <row r="109" spans="3:12" ht="16.5" customHeight="1" x14ac:dyDescent="0.3">
      <c r="C109" s="1148"/>
      <c r="D109" s="1110" t="s">
        <v>881</v>
      </c>
      <c r="E109" s="1121" t="s">
        <v>882</v>
      </c>
      <c r="F109" s="1112">
        <v>1</v>
      </c>
      <c r="G109" s="1110">
        <v>26.2</v>
      </c>
      <c r="H109" s="1113"/>
      <c r="I109" s="1113"/>
      <c r="J109" s="1114">
        <f t="shared" si="1"/>
        <v>26.2</v>
      </c>
      <c r="K109" s="1119"/>
      <c r="L109" s="1119"/>
    </row>
    <row r="110" spans="3:12" ht="16.5" customHeight="1" x14ac:dyDescent="0.3">
      <c r="C110" s="1148"/>
      <c r="D110" s="1110"/>
      <c r="E110" s="1121" t="s">
        <v>2297</v>
      </c>
      <c r="F110" s="1112">
        <v>-1</v>
      </c>
      <c r="G110" s="1110">
        <v>1.8</v>
      </c>
      <c r="H110" s="1113"/>
      <c r="I110" s="1113"/>
      <c r="J110" s="1114">
        <f t="shared" si="1"/>
        <v>-1.8</v>
      </c>
      <c r="K110" s="1119"/>
      <c r="L110" s="1119"/>
    </row>
    <row r="111" spans="3:12" ht="16.5" customHeight="1" x14ac:dyDescent="0.3">
      <c r="C111" s="1148"/>
      <c r="D111" s="1110"/>
      <c r="E111" s="1121" t="s">
        <v>2297</v>
      </c>
      <c r="F111" s="1112">
        <v>-1</v>
      </c>
      <c r="G111" s="1110">
        <v>0.9</v>
      </c>
      <c r="H111" s="1113"/>
      <c r="I111" s="1113"/>
      <c r="J111" s="1114">
        <f t="shared" si="1"/>
        <v>-0.9</v>
      </c>
      <c r="K111" s="1119"/>
      <c r="L111" s="1119"/>
    </row>
    <row r="112" spans="3:12" ht="16.5" customHeight="1" x14ac:dyDescent="0.3">
      <c r="C112" s="1148"/>
      <c r="D112" s="1110" t="s">
        <v>879</v>
      </c>
      <c r="E112" s="1121" t="s">
        <v>122</v>
      </c>
      <c r="F112" s="1112">
        <v>1</v>
      </c>
      <c r="G112" s="1110">
        <v>9.5</v>
      </c>
      <c r="H112" s="1113"/>
      <c r="I112" s="1113"/>
      <c r="J112" s="1114">
        <f t="shared" si="1"/>
        <v>9.5</v>
      </c>
      <c r="K112" s="1119"/>
      <c r="L112" s="1119"/>
    </row>
    <row r="113" spans="3:12" ht="16.5" customHeight="1" x14ac:dyDescent="0.3">
      <c r="C113" s="1148"/>
      <c r="D113" s="1110"/>
      <c r="E113" s="1121" t="s">
        <v>2297</v>
      </c>
      <c r="F113" s="1112">
        <v>-1</v>
      </c>
      <c r="G113" s="1110">
        <v>0.9</v>
      </c>
      <c r="H113" s="1113"/>
      <c r="I113" s="1113"/>
      <c r="J113" s="1114">
        <f t="shared" si="1"/>
        <v>-0.9</v>
      </c>
      <c r="K113" s="1119"/>
      <c r="L113" s="1119"/>
    </row>
    <row r="114" spans="3:12" ht="16.5" customHeight="1" x14ac:dyDescent="0.3">
      <c r="C114" s="1148"/>
      <c r="D114" s="1110" t="s">
        <v>960</v>
      </c>
      <c r="E114" s="1121" t="s">
        <v>122</v>
      </c>
      <c r="F114" s="1112">
        <v>1</v>
      </c>
      <c r="G114" s="1110">
        <v>8.3000000000000007</v>
      </c>
      <c r="H114" s="1113"/>
      <c r="I114" s="1113"/>
      <c r="J114" s="1114">
        <f t="shared" si="1"/>
        <v>8.3000000000000007</v>
      </c>
      <c r="K114" s="1119"/>
      <c r="L114" s="1119"/>
    </row>
    <row r="115" spans="3:12" ht="16.5" customHeight="1" x14ac:dyDescent="0.3">
      <c r="C115" s="1148"/>
      <c r="D115" s="1110"/>
      <c r="E115" s="1121" t="s">
        <v>2297</v>
      </c>
      <c r="F115" s="1112">
        <v>-1</v>
      </c>
      <c r="G115" s="1110">
        <v>0.9</v>
      </c>
      <c r="H115" s="1113"/>
      <c r="I115" s="1113"/>
      <c r="J115" s="1114">
        <f t="shared" si="1"/>
        <v>-0.9</v>
      </c>
      <c r="K115" s="1119"/>
      <c r="L115" s="1119"/>
    </row>
    <row r="116" spans="3:12" ht="16.5" customHeight="1" x14ac:dyDescent="0.3">
      <c r="C116" s="1148"/>
      <c r="D116" s="1110" t="s">
        <v>961</v>
      </c>
      <c r="E116" s="1121" t="s">
        <v>141</v>
      </c>
      <c r="F116" s="1112">
        <v>1</v>
      </c>
      <c r="G116" s="1110">
        <v>8.4</v>
      </c>
      <c r="H116" s="1113"/>
      <c r="I116" s="1113"/>
      <c r="J116" s="1114">
        <f t="shared" si="1"/>
        <v>8.4</v>
      </c>
      <c r="K116" s="1119"/>
      <c r="L116" s="1119"/>
    </row>
    <row r="117" spans="3:12" ht="16.5" customHeight="1" x14ac:dyDescent="0.3">
      <c r="C117" s="1148"/>
      <c r="D117" s="1110"/>
      <c r="E117" s="1121" t="s">
        <v>2297</v>
      </c>
      <c r="F117" s="1112">
        <v>-1</v>
      </c>
      <c r="G117" s="1110">
        <v>0.9</v>
      </c>
      <c r="H117" s="1113"/>
      <c r="I117" s="1113"/>
      <c r="J117" s="1114">
        <f t="shared" si="1"/>
        <v>-0.9</v>
      </c>
      <c r="K117" s="1119"/>
      <c r="L117" s="1119"/>
    </row>
    <row r="118" spans="3:12" ht="16.5" customHeight="1" x14ac:dyDescent="0.3">
      <c r="C118" s="1148"/>
      <c r="D118" s="1110" t="s">
        <v>963</v>
      </c>
      <c r="E118" s="1121" t="s">
        <v>962</v>
      </c>
      <c r="F118" s="1112">
        <v>1</v>
      </c>
      <c r="G118" s="1110">
        <v>23.5</v>
      </c>
      <c r="H118" s="1113"/>
      <c r="I118" s="1113"/>
      <c r="J118" s="1114">
        <f t="shared" si="1"/>
        <v>23.5</v>
      </c>
      <c r="K118" s="1119"/>
      <c r="L118" s="1119"/>
    </row>
    <row r="119" spans="3:12" ht="16.5" customHeight="1" x14ac:dyDescent="0.3">
      <c r="C119" s="1148"/>
      <c r="D119" s="1110"/>
      <c r="E119" s="1121" t="s">
        <v>2297</v>
      </c>
      <c r="F119" s="1112">
        <v>-1</v>
      </c>
      <c r="G119" s="1110">
        <v>0.9</v>
      </c>
      <c r="H119" s="1113"/>
      <c r="I119" s="1113"/>
      <c r="J119" s="1114">
        <f t="shared" si="1"/>
        <v>-0.9</v>
      </c>
      <c r="K119" s="1119"/>
      <c r="L119" s="1119"/>
    </row>
    <row r="120" spans="3:12" ht="16.5" customHeight="1" x14ac:dyDescent="0.3">
      <c r="C120" s="1148"/>
      <c r="D120" s="1110" t="s">
        <v>2271</v>
      </c>
      <c r="E120" s="1121" t="s">
        <v>2270</v>
      </c>
      <c r="F120" s="1112">
        <v>1</v>
      </c>
      <c r="G120" s="1110">
        <v>12.05</v>
      </c>
      <c r="H120" s="1113"/>
      <c r="I120" s="1113"/>
      <c r="J120" s="1114">
        <f t="shared" si="1"/>
        <v>12.05</v>
      </c>
      <c r="K120" s="1119"/>
      <c r="L120" s="1119"/>
    </row>
    <row r="121" spans="3:12" ht="16.5" customHeight="1" x14ac:dyDescent="0.3">
      <c r="C121" s="1148"/>
      <c r="D121" s="1110"/>
      <c r="E121" s="1121" t="s">
        <v>2297</v>
      </c>
      <c r="F121" s="1112">
        <v>-1</v>
      </c>
      <c r="G121" s="1110">
        <v>0.9</v>
      </c>
      <c r="H121" s="1113"/>
      <c r="I121" s="1113"/>
      <c r="J121" s="1114">
        <f t="shared" si="1"/>
        <v>-0.9</v>
      </c>
      <c r="K121" s="1119"/>
      <c r="L121" s="1119"/>
    </row>
    <row r="122" spans="3:12" ht="16.5" customHeight="1" x14ac:dyDescent="0.3">
      <c r="C122" s="1148"/>
      <c r="D122" s="1110" t="s">
        <v>2254</v>
      </c>
      <c r="E122" s="1121" t="s">
        <v>566</v>
      </c>
      <c r="F122" s="1112">
        <v>1</v>
      </c>
      <c r="G122" s="1110">
        <v>19.25</v>
      </c>
      <c r="H122" s="1113"/>
      <c r="I122" s="1113"/>
      <c r="J122" s="1114">
        <f t="shared" si="1"/>
        <v>19.25</v>
      </c>
      <c r="K122" s="1119"/>
      <c r="L122" s="1119"/>
    </row>
    <row r="123" spans="3:12" ht="16.5" customHeight="1" x14ac:dyDescent="0.3">
      <c r="C123" s="1148"/>
      <c r="D123" s="1110"/>
      <c r="E123" s="1121" t="s">
        <v>2297</v>
      </c>
      <c r="F123" s="1112">
        <v>-2</v>
      </c>
      <c r="G123" s="1110">
        <v>1.8</v>
      </c>
      <c r="H123" s="1113"/>
      <c r="I123" s="1113"/>
      <c r="J123" s="1114">
        <f t="shared" si="1"/>
        <v>-3.6</v>
      </c>
      <c r="K123" s="1119"/>
      <c r="L123" s="1119"/>
    </row>
    <row r="124" spans="3:12" s="303" customFormat="1" x14ac:dyDescent="0.25">
      <c r="C124" s="1148"/>
      <c r="D124" s="1110" t="s">
        <v>969</v>
      </c>
      <c r="E124" s="1121" t="s">
        <v>970</v>
      </c>
      <c r="F124" s="1112">
        <v>1</v>
      </c>
      <c r="G124" s="1110">
        <v>9.1999999999999993</v>
      </c>
      <c r="H124" s="1113"/>
      <c r="I124" s="1113"/>
      <c r="J124" s="1114">
        <f t="shared" si="1"/>
        <v>9.1999999999999993</v>
      </c>
      <c r="K124" s="1119"/>
      <c r="L124" s="1119"/>
    </row>
    <row r="125" spans="3:12" x14ac:dyDescent="0.3">
      <c r="C125" s="1148"/>
      <c r="D125" s="1110"/>
      <c r="E125" s="1121" t="s">
        <v>2297</v>
      </c>
      <c r="F125" s="1112">
        <v>-1</v>
      </c>
      <c r="G125" s="1110">
        <v>0.8</v>
      </c>
      <c r="H125" s="1113"/>
      <c r="I125" s="1113"/>
      <c r="J125" s="1114">
        <f t="shared" si="1"/>
        <v>-0.8</v>
      </c>
      <c r="K125" s="1119"/>
      <c r="L125" s="1119"/>
    </row>
    <row r="126" spans="3:12" ht="16.5" customHeight="1" x14ac:dyDescent="0.3">
      <c r="C126" s="1148"/>
      <c r="D126" s="1110" t="s">
        <v>2308</v>
      </c>
      <c r="E126" s="1121" t="s">
        <v>2309</v>
      </c>
      <c r="F126" s="1112">
        <v>1</v>
      </c>
      <c r="G126" s="1110">
        <v>51.1</v>
      </c>
      <c r="H126" s="1113"/>
      <c r="I126" s="1113"/>
      <c r="J126" s="1114">
        <f t="shared" si="1"/>
        <v>51.1</v>
      </c>
      <c r="K126" s="1119"/>
      <c r="L126" s="1119"/>
    </row>
    <row r="127" spans="3:12" ht="16.5" customHeight="1" x14ac:dyDescent="0.3">
      <c r="C127" s="1148"/>
      <c r="D127" s="1110"/>
      <c r="E127" s="1121" t="s">
        <v>2297</v>
      </c>
      <c r="F127" s="1112">
        <v>-1</v>
      </c>
      <c r="G127" s="1110">
        <v>1.8</v>
      </c>
      <c r="H127" s="1113"/>
      <c r="I127" s="1113"/>
      <c r="J127" s="1114">
        <f t="shared" si="1"/>
        <v>-1.8</v>
      </c>
      <c r="K127" s="1119"/>
      <c r="L127" s="1119"/>
    </row>
    <row r="128" spans="3:12" ht="16.5" customHeight="1" x14ac:dyDescent="0.3">
      <c r="C128" s="1148"/>
      <c r="D128" s="1110"/>
      <c r="E128" s="1121" t="s">
        <v>2297</v>
      </c>
      <c r="F128" s="1112">
        <v>-2</v>
      </c>
      <c r="G128" s="1110">
        <v>0.9</v>
      </c>
      <c r="H128" s="1113"/>
      <c r="I128" s="1113"/>
      <c r="J128" s="1114">
        <f t="shared" si="1"/>
        <v>-1.8</v>
      </c>
      <c r="K128" s="1119"/>
      <c r="L128" s="1119"/>
    </row>
    <row r="129" spans="3:12" ht="16.5" customHeight="1" x14ac:dyDescent="0.3">
      <c r="C129" s="1148"/>
      <c r="D129" s="1110" t="s">
        <v>2237</v>
      </c>
      <c r="E129" s="1121" t="s">
        <v>122</v>
      </c>
      <c r="F129" s="1112">
        <v>1</v>
      </c>
      <c r="G129" s="1110">
        <v>8</v>
      </c>
      <c r="H129" s="1113"/>
      <c r="I129" s="1113"/>
      <c r="J129" s="1114">
        <f t="shared" si="1"/>
        <v>8</v>
      </c>
      <c r="K129" s="1119"/>
      <c r="L129" s="1119"/>
    </row>
    <row r="130" spans="3:12" ht="16.5" customHeight="1" x14ac:dyDescent="0.3">
      <c r="C130" s="1148"/>
      <c r="D130" s="1110"/>
      <c r="E130" s="1121" t="s">
        <v>2297</v>
      </c>
      <c r="F130" s="1112">
        <v>-1</v>
      </c>
      <c r="G130" s="1110">
        <v>0.9</v>
      </c>
      <c r="H130" s="1113"/>
      <c r="I130" s="1113"/>
      <c r="J130" s="1114">
        <f t="shared" si="1"/>
        <v>-0.9</v>
      </c>
      <c r="K130" s="1119"/>
      <c r="L130" s="1119"/>
    </row>
    <row r="131" spans="3:12" ht="16.5" customHeight="1" x14ac:dyDescent="0.3">
      <c r="C131" s="1148"/>
      <c r="D131" s="1110" t="s">
        <v>887</v>
      </c>
      <c r="E131" s="1121" t="s">
        <v>141</v>
      </c>
      <c r="F131" s="1112">
        <v>1</v>
      </c>
      <c r="G131" s="1110">
        <v>11</v>
      </c>
      <c r="H131" s="1113"/>
      <c r="I131" s="1113"/>
      <c r="J131" s="1114">
        <f t="shared" si="1"/>
        <v>11</v>
      </c>
      <c r="K131" s="1119"/>
      <c r="L131" s="1119"/>
    </row>
    <row r="132" spans="3:12" ht="16.5" customHeight="1" x14ac:dyDescent="0.3">
      <c r="C132" s="1148"/>
      <c r="D132" s="1110"/>
      <c r="E132" s="1121" t="s">
        <v>2297</v>
      </c>
      <c r="F132" s="1112">
        <v>-1</v>
      </c>
      <c r="G132" s="1110">
        <v>0.9</v>
      </c>
      <c r="H132" s="1113"/>
      <c r="I132" s="1113"/>
      <c r="J132" s="1114">
        <f t="shared" si="1"/>
        <v>-0.9</v>
      </c>
      <c r="K132" s="1119"/>
      <c r="L132" s="1119"/>
    </row>
    <row r="133" spans="3:12" ht="16.5" customHeight="1" x14ac:dyDescent="0.3">
      <c r="C133" s="1148"/>
      <c r="D133" s="1110" t="s">
        <v>2238</v>
      </c>
      <c r="E133" s="1121" t="s">
        <v>122</v>
      </c>
      <c r="F133" s="1112">
        <v>1</v>
      </c>
      <c r="G133" s="1110">
        <v>8.9</v>
      </c>
      <c r="H133" s="1113"/>
      <c r="I133" s="1113"/>
      <c r="J133" s="1114">
        <f t="shared" si="1"/>
        <v>8.9</v>
      </c>
      <c r="K133" s="1119"/>
      <c r="L133" s="1119"/>
    </row>
    <row r="134" spans="3:12" s="303" customFormat="1" x14ac:dyDescent="0.25">
      <c r="C134" s="1148"/>
      <c r="D134" s="1110"/>
      <c r="E134" s="1121" t="s">
        <v>2297</v>
      </c>
      <c r="F134" s="1112">
        <v>-1</v>
      </c>
      <c r="G134" s="1110">
        <v>0.9</v>
      </c>
      <c r="H134" s="1113"/>
      <c r="I134" s="1113"/>
      <c r="J134" s="1114">
        <f t="shared" si="1"/>
        <v>-0.9</v>
      </c>
      <c r="K134" s="1119"/>
      <c r="L134" s="1119"/>
    </row>
    <row r="135" spans="3:12" x14ac:dyDescent="0.3">
      <c r="C135" s="1148"/>
      <c r="D135" s="1110" t="s">
        <v>2258</v>
      </c>
      <c r="E135" s="1121" t="s">
        <v>360</v>
      </c>
      <c r="F135" s="1112">
        <v>1</v>
      </c>
      <c r="G135" s="1110">
        <v>45.3</v>
      </c>
      <c r="H135" s="1113"/>
      <c r="I135" s="1113"/>
      <c r="J135" s="1114">
        <f t="shared" si="1"/>
        <v>45.3</v>
      </c>
      <c r="K135" s="1119"/>
      <c r="L135" s="1119"/>
    </row>
    <row r="136" spans="3:12" ht="16.5" customHeight="1" x14ac:dyDescent="0.3">
      <c r="C136" s="1148"/>
      <c r="D136" s="1110"/>
      <c r="E136" s="1121" t="s">
        <v>2297</v>
      </c>
      <c r="F136" s="1112">
        <v>-3</v>
      </c>
      <c r="G136" s="1110">
        <v>1.8</v>
      </c>
      <c r="H136" s="1113"/>
      <c r="I136" s="1113"/>
      <c r="J136" s="1114">
        <f t="shared" si="1"/>
        <v>-5.4</v>
      </c>
      <c r="K136" s="1119"/>
      <c r="L136" s="1119"/>
    </row>
    <row r="137" spans="3:12" ht="16.5" customHeight="1" x14ac:dyDescent="0.3">
      <c r="C137" s="1148"/>
      <c r="D137" s="1110"/>
      <c r="E137" s="1121" t="s">
        <v>2297</v>
      </c>
      <c r="F137" s="1112">
        <v>-1</v>
      </c>
      <c r="G137" s="1110">
        <v>1.2</v>
      </c>
      <c r="H137" s="1113"/>
      <c r="I137" s="1113"/>
      <c r="J137" s="1114">
        <f t="shared" si="1"/>
        <v>-1.2</v>
      </c>
      <c r="K137" s="1119"/>
      <c r="L137" s="1119"/>
    </row>
    <row r="138" spans="3:12" ht="16.5" customHeight="1" x14ac:dyDescent="0.3">
      <c r="C138" s="1148"/>
      <c r="D138" s="1110" t="s">
        <v>898</v>
      </c>
      <c r="E138" s="1121" t="s">
        <v>816</v>
      </c>
      <c r="F138" s="1112">
        <v>1</v>
      </c>
      <c r="G138" s="1110">
        <v>8.9</v>
      </c>
      <c r="H138" s="1113"/>
      <c r="I138" s="1113"/>
      <c r="J138" s="1114">
        <f t="shared" si="1"/>
        <v>8.9</v>
      </c>
      <c r="K138" s="1119"/>
      <c r="L138" s="1119"/>
    </row>
    <row r="139" spans="3:12" ht="16.5" customHeight="1" x14ac:dyDescent="0.3">
      <c r="C139" s="1148"/>
      <c r="D139" s="1110"/>
      <c r="E139" s="1121" t="s">
        <v>2297</v>
      </c>
      <c r="F139" s="1112">
        <v>-1</v>
      </c>
      <c r="G139" s="1110">
        <v>0.9</v>
      </c>
      <c r="H139" s="1113"/>
      <c r="I139" s="1113"/>
      <c r="J139" s="1114">
        <f t="shared" si="1"/>
        <v>-0.9</v>
      </c>
      <c r="K139" s="1119"/>
      <c r="L139" s="1119"/>
    </row>
    <row r="140" spans="3:12" ht="16.5" customHeight="1" x14ac:dyDescent="0.3">
      <c r="C140" s="1148"/>
      <c r="D140" s="1110" t="s">
        <v>896</v>
      </c>
      <c r="E140" s="1121" t="s">
        <v>895</v>
      </c>
      <c r="F140" s="1112">
        <v>1</v>
      </c>
      <c r="G140" s="1110">
        <v>11.1</v>
      </c>
      <c r="H140" s="1113"/>
      <c r="I140" s="1113"/>
      <c r="J140" s="1114">
        <f t="shared" si="1"/>
        <v>11.1</v>
      </c>
      <c r="K140" s="1119"/>
      <c r="L140" s="1119"/>
    </row>
    <row r="141" spans="3:12" ht="16.5" customHeight="1" x14ac:dyDescent="0.3">
      <c r="C141" s="1148"/>
      <c r="D141" s="1110" t="s">
        <v>903</v>
      </c>
      <c r="E141" s="1121" t="s">
        <v>2167</v>
      </c>
      <c r="F141" s="1112">
        <v>1</v>
      </c>
      <c r="G141" s="1110">
        <v>17.600000000000001</v>
      </c>
      <c r="H141" s="1113"/>
      <c r="I141" s="1113"/>
      <c r="J141" s="1114">
        <f t="shared" si="1"/>
        <v>17.600000000000001</v>
      </c>
      <c r="K141" s="1119"/>
      <c r="L141" s="1119"/>
    </row>
    <row r="142" spans="3:12" ht="16.5" customHeight="1" x14ac:dyDescent="0.3">
      <c r="C142" s="1148"/>
      <c r="D142" s="1110" t="s">
        <v>988</v>
      </c>
      <c r="E142" s="1121" t="s">
        <v>985</v>
      </c>
      <c r="F142" s="1112">
        <v>1</v>
      </c>
      <c r="G142" s="1110">
        <v>11.25</v>
      </c>
      <c r="H142" s="1113"/>
      <c r="I142" s="1113"/>
      <c r="J142" s="1114">
        <f t="shared" si="1"/>
        <v>11.25</v>
      </c>
      <c r="K142" s="1119"/>
      <c r="L142" s="1119"/>
    </row>
    <row r="143" spans="3:12" ht="16.5" customHeight="1" x14ac:dyDescent="0.3">
      <c r="C143" s="1148"/>
      <c r="D143" s="1110" t="s">
        <v>1003</v>
      </c>
      <c r="E143" s="1121" t="s">
        <v>122</v>
      </c>
      <c r="F143" s="1112">
        <v>1</v>
      </c>
      <c r="G143" s="1110">
        <v>9.1999999999999993</v>
      </c>
      <c r="H143" s="1113"/>
      <c r="I143" s="1113"/>
      <c r="J143" s="1114">
        <f t="shared" si="1"/>
        <v>9.1999999999999993</v>
      </c>
      <c r="K143" s="1119"/>
      <c r="L143" s="1119"/>
    </row>
    <row r="144" spans="3:12" s="303" customFormat="1" x14ac:dyDescent="0.25">
      <c r="C144" s="1148"/>
      <c r="D144" s="1110"/>
      <c r="E144" s="1121" t="s">
        <v>2297</v>
      </c>
      <c r="F144" s="1112">
        <v>-1</v>
      </c>
      <c r="G144" s="1110">
        <v>0.8</v>
      </c>
      <c r="H144" s="1113"/>
      <c r="I144" s="1113"/>
      <c r="J144" s="1114">
        <f t="shared" si="1"/>
        <v>-0.8</v>
      </c>
      <c r="K144" s="1119"/>
      <c r="L144" s="1119"/>
    </row>
    <row r="145" spans="3:12" x14ac:dyDescent="0.3">
      <c r="C145" s="1148"/>
      <c r="D145" s="1110" t="s">
        <v>1004</v>
      </c>
      <c r="E145" s="1121" t="s">
        <v>122</v>
      </c>
      <c r="F145" s="1112">
        <v>1</v>
      </c>
      <c r="G145" s="1110">
        <v>9.1999999999999993</v>
      </c>
      <c r="H145" s="1113"/>
      <c r="I145" s="1113"/>
      <c r="J145" s="1114">
        <f t="shared" si="1"/>
        <v>9.1999999999999993</v>
      </c>
      <c r="K145" s="1119"/>
      <c r="L145" s="1119"/>
    </row>
    <row r="146" spans="3:12" ht="16.5" customHeight="1" x14ac:dyDescent="0.3">
      <c r="C146" s="1148"/>
      <c r="D146" s="1110"/>
      <c r="E146" s="1121" t="s">
        <v>2297</v>
      </c>
      <c r="F146" s="1112">
        <v>-1</v>
      </c>
      <c r="G146" s="1110">
        <v>0.8</v>
      </c>
      <c r="H146" s="1113"/>
      <c r="I146" s="1113"/>
      <c r="J146" s="1114">
        <f t="shared" ref="J146:J209" si="2">PRODUCT(F146:I146)</f>
        <v>-0.8</v>
      </c>
      <c r="K146" s="1119"/>
      <c r="L146" s="1119"/>
    </row>
    <row r="147" spans="3:12" ht="16.5" customHeight="1" x14ac:dyDescent="0.3">
      <c r="C147" s="1148"/>
      <c r="D147" s="1110" t="s">
        <v>990</v>
      </c>
      <c r="E147" s="1121" t="s">
        <v>991</v>
      </c>
      <c r="F147" s="1112">
        <v>1</v>
      </c>
      <c r="G147" s="1110">
        <v>8.4</v>
      </c>
      <c r="H147" s="1113"/>
      <c r="I147" s="1113"/>
      <c r="J147" s="1114">
        <f t="shared" si="2"/>
        <v>8.4</v>
      </c>
      <c r="K147" s="1119"/>
      <c r="L147" s="1119"/>
    </row>
    <row r="148" spans="3:12" ht="16.5" customHeight="1" x14ac:dyDescent="0.3">
      <c r="C148" s="1148"/>
      <c r="D148" s="1110"/>
      <c r="E148" s="1121" t="s">
        <v>2297</v>
      </c>
      <c r="F148" s="1112">
        <v>-1</v>
      </c>
      <c r="G148" s="1110">
        <v>0.8</v>
      </c>
      <c r="H148" s="1113"/>
      <c r="I148" s="1113"/>
      <c r="J148" s="1114">
        <f t="shared" si="2"/>
        <v>-0.8</v>
      </c>
      <c r="K148" s="1119"/>
      <c r="L148" s="1119"/>
    </row>
    <row r="149" spans="3:12" ht="16.5" customHeight="1" x14ac:dyDescent="0.3">
      <c r="C149" s="1148"/>
      <c r="D149" s="1110" t="s">
        <v>1000</v>
      </c>
      <c r="E149" s="1121" t="s">
        <v>350</v>
      </c>
      <c r="F149" s="1112">
        <v>1</v>
      </c>
      <c r="G149" s="1110">
        <v>7.5</v>
      </c>
      <c r="H149" s="1113"/>
      <c r="I149" s="1113"/>
      <c r="J149" s="1114">
        <f t="shared" si="2"/>
        <v>7.5</v>
      </c>
      <c r="K149" s="1119"/>
      <c r="L149" s="1119"/>
    </row>
    <row r="150" spans="3:12" ht="16.5" customHeight="1" x14ac:dyDescent="0.3">
      <c r="C150" s="1148"/>
      <c r="D150" s="1110"/>
      <c r="E150" s="1121" t="s">
        <v>2297</v>
      </c>
      <c r="F150" s="1112">
        <v>-1</v>
      </c>
      <c r="G150" s="1110">
        <v>0.9</v>
      </c>
      <c r="H150" s="1113"/>
      <c r="I150" s="1113"/>
      <c r="J150" s="1114">
        <f t="shared" si="2"/>
        <v>-0.9</v>
      </c>
      <c r="K150" s="1119"/>
      <c r="L150" s="1119"/>
    </row>
    <row r="151" spans="3:12" ht="16.5" customHeight="1" x14ac:dyDescent="0.3">
      <c r="C151" s="1148"/>
      <c r="D151" s="1110" t="s">
        <v>1002</v>
      </c>
      <c r="E151" s="1121" t="s">
        <v>122</v>
      </c>
      <c r="F151" s="1112">
        <v>1</v>
      </c>
      <c r="G151" s="1110">
        <v>8.6</v>
      </c>
      <c r="H151" s="1113"/>
      <c r="I151" s="1113"/>
      <c r="J151" s="1114">
        <f t="shared" si="2"/>
        <v>8.6</v>
      </c>
      <c r="K151" s="1119"/>
      <c r="L151" s="1119"/>
    </row>
    <row r="152" spans="3:12" ht="16.5" customHeight="1" x14ac:dyDescent="0.3">
      <c r="C152" s="1148"/>
      <c r="D152" s="1110"/>
      <c r="E152" s="1121" t="s">
        <v>2297</v>
      </c>
      <c r="F152" s="1112">
        <v>-1</v>
      </c>
      <c r="G152" s="1110">
        <v>0.8</v>
      </c>
      <c r="H152" s="1113"/>
      <c r="I152" s="1113"/>
      <c r="J152" s="1114">
        <f t="shared" si="2"/>
        <v>-0.8</v>
      </c>
      <c r="K152" s="1119"/>
      <c r="L152" s="1119"/>
    </row>
    <row r="153" spans="3:12" ht="16.5" customHeight="1" x14ac:dyDescent="0.3">
      <c r="C153" s="1148"/>
      <c r="D153" s="1110" t="s">
        <v>966</v>
      </c>
      <c r="E153" s="1121" t="s">
        <v>130</v>
      </c>
      <c r="F153" s="1112">
        <v>1</v>
      </c>
      <c r="G153" s="1110">
        <v>8.3000000000000007</v>
      </c>
      <c r="H153" s="1113"/>
      <c r="I153" s="1113"/>
      <c r="J153" s="1114">
        <f t="shared" si="2"/>
        <v>8.3000000000000007</v>
      </c>
      <c r="K153" s="1119"/>
      <c r="L153" s="1119"/>
    </row>
    <row r="154" spans="3:12" s="303" customFormat="1" x14ac:dyDescent="0.25">
      <c r="C154" s="1148"/>
      <c r="D154" s="1110"/>
      <c r="E154" s="1121" t="s">
        <v>2297</v>
      </c>
      <c r="F154" s="1112">
        <v>-1</v>
      </c>
      <c r="G154" s="1110">
        <v>0.9</v>
      </c>
      <c r="H154" s="1113"/>
      <c r="I154" s="1113"/>
      <c r="J154" s="1114">
        <f t="shared" si="2"/>
        <v>-0.9</v>
      </c>
      <c r="K154" s="1119"/>
      <c r="L154" s="1119"/>
    </row>
    <row r="155" spans="3:12" x14ac:dyDescent="0.3">
      <c r="C155" s="1148"/>
      <c r="D155" s="1110" t="s">
        <v>967</v>
      </c>
      <c r="E155" s="1121" t="s">
        <v>177</v>
      </c>
      <c r="F155" s="1112">
        <v>1</v>
      </c>
      <c r="G155" s="1110">
        <v>10.5</v>
      </c>
      <c r="H155" s="1113"/>
      <c r="I155" s="1113"/>
      <c r="J155" s="1114">
        <f t="shared" si="2"/>
        <v>10.5</v>
      </c>
      <c r="K155" s="1119"/>
      <c r="L155" s="1119"/>
    </row>
    <row r="156" spans="3:12" ht="16.5" customHeight="1" x14ac:dyDescent="0.3">
      <c r="C156" s="1148"/>
      <c r="D156" s="1110"/>
      <c r="E156" s="1121" t="s">
        <v>2297</v>
      </c>
      <c r="F156" s="1112">
        <v>-1</v>
      </c>
      <c r="G156" s="1110">
        <v>0.9</v>
      </c>
      <c r="H156" s="1113"/>
      <c r="I156" s="1113"/>
      <c r="J156" s="1114">
        <f t="shared" si="2"/>
        <v>-0.9</v>
      </c>
      <c r="K156" s="1119"/>
      <c r="L156" s="1119"/>
    </row>
    <row r="157" spans="3:12" ht="16.5" customHeight="1" x14ac:dyDescent="0.3">
      <c r="C157" s="1148"/>
      <c r="D157" s="1110" t="s">
        <v>2256</v>
      </c>
      <c r="E157" s="1121" t="s">
        <v>1562</v>
      </c>
      <c r="F157" s="1112">
        <v>1</v>
      </c>
      <c r="G157" s="1110">
        <v>16.45</v>
      </c>
      <c r="H157" s="1113"/>
      <c r="I157" s="1113"/>
      <c r="J157" s="1114">
        <f t="shared" si="2"/>
        <v>16.45</v>
      </c>
      <c r="K157" s="1119"/>
      <c r="L157" s="1119"/>
    </row>
    <row r="158" spans="3:12" ht="16.5" customHeight="1" x14ac:dyDescent="0.3">
      <c r="C158" s="1148"/>
      <c r="D158" s="1110"/>
      <c r="E158" s="1121" t="s">
        <v>2297</v>
      </c>
      <c r="F158" s="1112">
        <v>-1</v>
      </c>
      <c r="G158" s="1110">
        <v>1.8</v>
      </c>
      <c r="H158" s="1113"/>
      <c r="I158" s="1113"/>
      <c r="J158" s="1114">
        <f t="shared" si="2"/>
        <v>-1.8</v>
      </c>
      <c r="K158" s="1119"/>
      <c r="L158" s="1119"/>
    </row>
    <row r="159" spans="3:12" ht="16.5" customHeight="1" x14ac:dyDescent="0.3">
      <c r="C159" s="1148"/>
      <c r="D159" s="1110"/>
      <c r="E159" s="1121" t="s">
        <v>2297</v>
      </c>
      <c r="F159" s="1112">
        <v>-1</v>
      </c>
      <c r="G159" s="1110">
        <v>0.9</v>
      </c>
      <c r="H159" s="1113"/>
      <c r="I159" s="1113"/>
      <c r="J159" s="1114">
        <f t="shared" si="2"/>
        <v>-0.9</v>
      </c>
      <c r="K159" s="1119"/>
      <c r="L159" s="1119"/>
    </row>
    <row r="160" spans="3:12" ht="16.5" customHeight="1" x14ac:dyDescent="0.3">
      <c r="C160" s="1148"/>
      <c r="D160" s="1110"/>
      <c r="E160" s="1121" t="s">
        <v>2297</v>
      </c>
      <c r="F160" s="1112">
        <v>-2</v>
      </c>
      <c r="G160" s="1110">
        <v>0.8</v>
      </c>
      <c r="H160" s="1113"/>
      <c r="I160" s="1113"/>
      <c r="J160" s="1114">
        <f t="shared" si="2"/>
        <v>-1.6</v>
      </c>
      <c r="K160" s="1119"/>
      <c r="L160" s="1119"/>
    </row>
    <row r="161" spans="3:12" ht="16.5" customHeight="1" x14ac:dyDescent="0.3">
      <c r="C161" s="1148"/>
      <c r="D161" s="1110" t="s">
        <v>972</v>
      </c>
      <c r="E161" s="1121" t="s">
        <v>827</v>
      </c>
      <c r="F161" s="1112">
        <v>1</v>
      </c>
      <c r="G161" s="1110">
        <v>8.6</v>
      </c>
      <c r="H161" s="1113"/>
      <c r="I161" s="1113"/>
      <c r="J161" s="1114">
        <f t="shared" si="2"/>
        <v>8.6</v>
      </c>
      <c r="K161" s="1119"/>
      <c r="L161" s="1119"/>
    </row>
    <row r="162" spans="3:12" ht="16.5" customHeight="1" x14ac:dyDescent="0.3">
      <c r="C162" s="1148"/>
      <c r="D162" s="1110"/>
      <c r="E162" s="1121" t="s">
        <v>2297</v>
      </c>
      <c r="F162" s="1112">
        <v>-1</v>
      </c>
      <c r="G162" s="1110">
        <v>0.8</v>
      </c>
      <c r="H162" s="1113"/>
      <c r="I162" s="1113"/>
      <c r="J162" s="1114">
        <f t="shared" si="2"/>
        <v>-0.8</v>
      </c>
      <c r="K162" s="1119"/>
      <c r="L162" s="1119"/>
    </row>
    <row r="163" spans="3:12" ht="16.5" customHeight="1" x14ac:dyDescent="0.3">
      <c r="C163" s="1148"/>
      <c r="D163" s="1110" t="s">
        <v>2185</v>
      </c>
      <c r="E163" s="1121" t="s">
        <v>826</v>
      </c>
      <c r="F163" s="1112">
        <v>1</v>
      </c>
      <c r="G163" s="1110">
        <v>9.6</v>
      </c>
      <c r="H163" s="1113"/>
      <c r="I163" s="1113"/>
      <c r="J163" s="1114">
        <f t="shared" si="2"/>
        <v>9.6</v>
      </c>
      <c r="K163" s="1119"/>
      <c r="L163" s="1119"/>
    </row>
    <row r="164" spans="3:12" ht="16.5" customHeight="1" x14ac:dyDescent="0.3">
      <c r="C164" s="1148"/>
      <c r="D164" s="1110"/>
      <c r="E164" s="1121" t="s">
        <v>2297</v>
      </c>
      <c r="F164" s="1112">
        <v>-1</v>
      </c>
      <c r="G164" s="1110">
        <v>0.8</v>
      </c>
      <c r="H164" s="1113"/>
      <c r="I164" s="1113"/>
      <c r="J164" s="1114">
        <f t="shared" si="2"/>
        <v>-0.8</v>
      </c>
      <c r="K164" s="1119"/>
      <c r="L164" s="1119"/>
    </row>
    <row r="165" spans="3:12" ht="16.5" customHeight="1" x14ac:dyDescent="0.3">
      <c r="C165" s="1148"/>
      <c r="D165" s="1126" t="s">
        <v>975</v>
      </c>
      <c r="E165" s="1127" t="s">
        <v>142</v>
      </c>
      <c r="F165" s="1112">
        <v>1</v>
      </c>
      <c r="G165" s="1110">
        <v>8.1</v>
      </c>
      <c r="H165" s="1113"/>
      <c r="I165" s="1113"/>
      <c r="J165" s="1114">
        <f t="shared" si="2"/>
        <v>8.1</v>
      </c>
      <c r="K165" s="1119"/>
      <c r="L165" s="1119"/>
    </row>
    <row r="166" spans="3:12" ht="16.5" customHeight="1" x14ac:dyDescent="0.3">
      <c r="C166" s="1148"/>
      <c r="D166" s="1110"/>
      <c r="E166" s="1121" t="s">
        <v>2297</v>
      </c>
      <c r="F166" s="1112">
        <v>-1</v>
      </c>
      <c r="G166" s="1110">
        <v>0.9</v>
      </c>
      <c r="H166" s="1113"/>
      <c r="I166" s="1113"/>
      <c r="J166" s="1114">
        <f t="shared" si="2"/>
        <v>-0.9</v>
      </c>
      <c r="K166" s="1119"/>
      <c r="L166" s="1119"/>
    </row>
    <row r="167" spans="3:12" ht="16.5" customHeight="1" x14ac:dyDescent="0.3">
      <c r="C167" s="1148"/>
      <c r="D167" s="1110" t="s">
        <v>976</v>
      </c>
      <c r="E167" s="1121" t="s">
        <v>1059</v>
      </c>
      <c r="F167" s="1112">
        <v>1</v>
      </c>
      <c r="G167" s="1110">
        <v>8.1</v>
      </c>
      <c r="H167" s="1113"/>
      <c r="I167" s="1113"/>
      <c r="J167" s="1114">
        <f t="shared" si="2"/>
        <v>8.1</v>
      </c>
      <c r="K167" s="1119"/>
      <c r="L167" s="1119"/>
    </row>
    <row r="168" spans="3:12" s="303" customFormat="1" x14ac:dyDescent="0.25">
      <c r="C168" s="1148"/>
      <c r="D168" s="1126" t="s">
        <v>978</v>
      </c>
      <c r="E168" s="1127" t="s">
        <v>140</v>
      </c>
      <c r="F168" s="1112">
        <v>1</v>
      </c>
      <c r="G168" s="1110">
        <v>11.8</v>
      </c>
      <c r="H168" s="1113"/>
      <c r="I168" s="1113"/>
      <c r="J168" s="1114">
        <f t="shared" si="2"/>
        <v>11.8</v>
      </c>
      <c r="K168" s="1119"/>
      <c r="L168" s="1119"/>
    </row>
    <row r="169" spans="3:12" x14ac:dyDescent="0.3">
      <c r="C169" s="1148"/>
      <c r="D169" s="1110" t="s">
        <v>995</v>
      </c>
      <c r="E169" s="1121" t="s">
        <v>566</v>
      </c>
      <c r="F169" s="1112">
        <v>1</v>
      </c>
      <c r="G169" s="1110">
        <v>32.1</v>
      </c>
      <c r="H169" s="1113"/>
      <c r="I169" s="1113"/>
      <c r="J169" s="1114">
        <f t="shared" si="2"/>
        <v>32.1</v>
      </c>
      <c r="K169" s="1119"/>
      <c r="L169" s="1119"/>
    </row>
    <row r="170" spans="3:12" ht="16.5" customHeight="1" x14ac:dyDescent="0.3">
      <c r="C170" s="1148"/>
      <c r="D170" s="1110"/>
      <c r="E170" s="1121" t="s">
        <v>2297</v>
      </c>
      <c r="F170" s="1112">
        <v>-2</v>
      </c>
      <c r="G170" s="1110">
        <v>1.8</v>
      </c>
      <c r="H170" s="1113"/>
      <c r="I170" s="1113"/>
      <c r="J170" s="1114">
        <f t="shared" si="2"/>
        <v>-3.6</v>
      </c>
      <c r="K170" s="1119"/>
      <c r="L170" s="1119"/>
    </row>
    <row r="171" spans="3:12" ht="16.5" customHeight="1" x14ac:dyDescent="0.3">
      <c r="C171" s="1148"/>
      <c r="D171" s="1110"/>
      <c r="E171" s="1121" t="s">
        <v>2297</v>
      </c>
      <c r="F171" s="1112">
        <v>-1</v>
      </c>
      <c r="G171" s="1110">
        <v>1.2</v>
      </c>
      <c r="H171" s="1113"/>
      <c r="I171" s="1113"/>
      <c r="J171" s="1114">
        <f t="shared" si="2"/>
        <v>-1.2</v>
      </c>
      <c r="K171" s="1119"/>
      <c r="L171" s="1119"/>
    </row>
    <row r="172" spans="3:12" ht="16.5" customHeight="1" x14ac:dyDescent="0.3">
      <c r="C172" s="1148"/>
      <c r="D172" s="1110"/>
      <c r="E172" s="1121" t="s">
        <v>2297</v>
      </c>
      <c r="F172" s="1112">
        <v>-3</v>
      </c>
      <c r="G172" s="1110">
        <v>0.9</v>
      </c>
      <c r="H172" s="1113"/>
      <c r="I172" s="1113"/>
      <c r="J172" s="1114">
        <f t="shared" si="2"/>
        <v>-2.7</v>
      </c>
      <c r="K172" s="1119"/>
      <c r="L172" s="1119"/>
    </row>
    <row r="173" spans="3:12" ht="16.5" customHeight="1" x14ac:dyDescent="0.3">
      <c r="C173" s="1148"/>
      <c r="D173" s="1110"/>
      <c r="E173" s="1121" t="s">
        <v>2297</v>
      </c>
      <c r="F173" s="1112">
        <v>-1</v>
      </c>
      <c r="G173" s="1110">
        <v>0.8</v>
      </c>
      <c r="H173" s="1113"/>
      <c r="I173" s="1113"/>
      <c r="J173" s="1114">
        <f t="shared" si="2"/>
        <v>-0.8</v>
      </c>
      <c r="K173" s="1119"/>
      <c r="L173" s="1119"/>
    </row>
    <row r="174" spans="3:12" ht="16.5" customHeight="1" x14ac:dyDescent="0.3">
      <c r="C174" s="1148"/>
      <c r="D174" s="1110"/>
      <c r="E174" s="1121" t="s">
        <v>2297</v>
      </c>
      <c r="F174" s="1112">
        <v>-1</v>
      </c>
      <c r="G174" s="1110">
        <v>0.6</v>
      </c>
      <c r="H174" s="1113"/>
      <c r="I174" s="1113"/>
      <c r="J174" s="1114">
        <f t="shared" si="2"/>
        <v>-0.6</v>
      </c>
      <c r="K174" s="1119"/>
      <c r="L174" s="1119"/>
    </row>
    <row r="175" spans="3:12" ht="16.5" customHeight="1" x14ac:dyDescent="0.3">
      <c r="C175" s="1148"/>
      <c r="D175" s="1110" t="s">
        <v>2161</v>
      </c>
      <c r="E175" s="1121" t="s">
        <v>564</v>
      </c>
      <c r="F175" s="1112">
        <v>1</v>
      </c>
      <c r="G175" s="1110">
        <v>9.85</v>
      </c>
      <c r="H175" s="1113"/>
      <c r="I175" s="1113"/>
      <c r="J175" s="1114">
        <f t="shared" si="2"/>
        <v>9.85</v>
      </c>
      <c r="K175" s="1119"/>
      <c r="L175" s="1119"/>
    </row>
    <row r="176" spans="3:12" ht="16.5" customHeight="1" x14ac:dyDescent="0.3">
      <c r="C176" s="1148"/>
      <c r="D176" s="1110"/>
      <c r="E176" s="1121" t="s">
        <v>2297</v>
      </c>
      <c r="F176" s="1112">
        <v>-1</v>
      </c>
      <c r="G176" s="1110">
        <v>1.2</v>
      </c>
      <c r="H176" s="1113"/>
      <c r="I176" s="1113"/>
      <c r="J176" s="1114">
        <f t="shared" si="2"/>
        <v>-1.2</v>
      </c>
      <c r="K176" s="1119"/>
      <c r="L176" s="1119"/>
    </row>
    <row r="177" spans="3:12" ht="16.5" customHeight="1" x14ac:dyDescent="0.3">
      <c r="C177" s="1148"/>
      <c r="D177" s="1110"/>
      <c r="E177" s="1121" t="s">
        <v>2297</v>
      </c>
      <c r="F177" s="1112">
        <v>-1</v>
      </c>
      <c r="G177" s="1110">
        <v>0.8</v>
      </c>
      <c r="H177" s="1113"/>
      <c r="I177" s="1113"/>
      <c r="J177" s="1114">
        <f t="shared" si="2"/>
        <v>-0.8</v>
      </c>
      <c r="K177" s="1119"/>
      <c r="L177" s="1119"/>
    </row>
    <row r="178" spans="3:12" ht="16.5" customHeight="1" x14ac:dyDescent="0.3">
      <c r="C178" s="1148"/>
      <c r="D178" s="1110" t="s">
        <v>2230</v>
      </c>
      <c r="E178" s="1121" t="s">
        <v>900</v>
      </c>
      <c r="F178" s="1112">
        <v>1</v>
      </c>
      <c r="G178" s="1110">
        <v>14.3</v>
      </c>
      <c r="H178" s="1113"/>
      <c r="I178" s="1113"/>
      <c r="J178" s="1114">
        <f t="shared" si="2"/>
        <v>14.3</v>
      </c>
      <c r="K178" s="1119"/>
      <c r="L178" s="1119"/>
    </row>
    <row r="179" spans="3:12" ht="16.5" customHeight="1" x14ac:dyDescent="0.3">
      <c r="C179" s="1148"/>
      <c r="D179" s="1110"/>
      <c r="E179" s="1121" t="s">
        <v>2297</v>
      </c>
      <c r="F179" s="1112">
        <v>-1</v>
      </c>
      <c r="G179" s="1110">
        <v>1</v>
      </c>
      <c r="H179" s="1113"/>
      <c r="I179" s="1113"/>
      <c r="J179" s="1114">
        <f t="shared" si="2"/>
        <v>-1</v>
      </c>
      <c r="K179" s="1119"/>
      <c r="L179" s="1119"/>
    </row>
    <row r="180" spans="3:12" ht="16.5" customHeight="1" x14ac:dyDescent="0.3">
      <c r="C180" s="1148"/>
      <c r="D180" s="1110" t="s">
        <v>983</v>
      </c>
      <c r="E180" s="1121" t="s">
        <v>984</v>
      </c>
      <c r="F180" s="1112">
        <v>1</v>
      </c>
      <c r="G180" s="1110">
        <v>21.1</v>
      </c>
      <c r="H180" s="1113"/>
      <c r="I180" s="1113"/>
      <c r="J180" s="1114">
        <f t="shared" si="2"/>
        <v>21.1</v>
      </c>
      <c r="K180" s="1119"/>
      <c r="L180" s="1119"/>
    </row>
    <row r="181" spans="3:12" ht="16.5" customHeight="1" x14ac:dyDescent="0.3">
      <c r="C181" s="1148"/>
      <c r="D181" s="1110"/>
      <c r="E181" s="1121" t="s">
        <v>2297</v>
      </c>
      <c r="F181" s="1112">
        <v>-1</v>
      </c>
      <c r="G181" s="1110">
        <v>1.2</v>
      </c>
      <c r="H181" s="1113"/>
      <c r="I181" s="1113"/>
      <c r="J181" s="1114">
        <f t="shared" si="2"/>
        <v>-1.2</v>
      </c>
      <c r="K181" s="1119"/>
      <c r="L181" s="1119"/>
    </row>
    <row r="182" spans="3:12" s="303" customFormat="1" x14ac:dyDescent="0.25">
      <c r="C182" s="1148"/>
      <c r="D182" s="1110" t="s">
        <v>989</v>
      </c>
      <c r="E182" s="1121" t="s">
        <v>387</v>
      </c>
      <c r="F182" s="1112">
        <v>1</v>
      </c>
      <c r="G182" s="1110">
        <v>12.6</v>
      </c>
      <c r="H182" s="1113"/>
      <c r="I182" s="1113"/>
      <c r="J182" s="1114">
        <f t="shared" si="2"/>
        <v>12.6</v>
      </c>
      <c r="K182" s="1119"/>
      <c r="L182" s="1119"/>
    </row>
    <row r="183" spans="3:12" x14ac:dyDescent="0.3">
      <c r="C183" s="1148"/>
      <c r="D183" s="1110"/>
      <c r="E183" s="1121" t="s">
        <v>2297</v>
      </c>
      <c r="F183" s="1112">
        <v>-1</v>
      </c>
      <c r="G183" s="1110">
        <v>0.9</v>
      </c>
      <c r="H183" s="1113"/>
      <c r="I183" s="1113"/>
      <c r="J183" s="1114">
        <f t="shared" si="2"/>
        <v>-0.9</v>
      </c>
      <c r="K183" s="1119"/>
      <c r="L183" s="1119"/>
    </row>
    <row r="184" spans="3:12" ht="16.5" customHeight="1" x14ac:dyDescent="0.3">
      <c r="C184" s="1148"/>
      <c r="D184" s="1110" t="s">
        <v>992</v>
      </c>
      <c r="E184" s="1121" t="s">
        <v>993</v>
      </c>
      <c r="F184" s="1112">
        <v>1</v>
      </c>
      <c r="G184" s="1110">
        <v>14.3</v>
      </c>
      <c r="H184" s="1113"/>
      <c r="I184" s="1113"/>
      <c r="J184" s="1114">
        <f t="shared" si="2"/>
        <v>14.3</v>
      </c>
      <c r="K184" s="1119"/>
      <c r="L184" s="1119"/>
    </row>
    <row r="185" spans="3:12" ht="16.5" customHeight="1" x14ac:dyDescent="0.3">
      <c r="C185" s="1148"/>
      <c r="D185" s="1110"/>
      <c r="E185" s="1121" t="s">
        <v>2297</v>
      </c>
      <c r="F185" s="1112">
        <v>-1</v>
      </c>
      <c r="G185" s="1110">
        <v>0.9</v>
      </c>
      <c r="H185" s="1113"/>
      <c r="I185" s="1113"/>
      <c r="J185" s="1114">
        <f t="shared" si="2"/>
        <v>-0.9</v>
      </c>
      <c r="K185" s="1119"/>
      <c r="L185" s="1119"/>
    </row>
    <row r="186" spans="3:12" ht="16.5" customHeight="1" x14ac:dyDescent="0.3">
      <c r="C186" s="1148"/>
      <c r="D186" s="1110"/>
      <c r="E186" s="1121" t="s">
        <v>2297</v>
      </c>
      <c r="F186" s="1112">
        <v>-1</v>
      </c>
      <c r="G186" s="1110">
        <v>0.8</v>
      </c>
      <c r="H186" s="1113"/>
      <c r="I186" s="1113"/>
      <c r="J186" s="1114">
        <f t="shared" si="2"/>
        <v>-0.8</v>
      </c>
      <c r="K186" s="1119"/>
      <c r="L186" s="1119"/>
    </row>
    <row r="187" spans="3:12" ht="16.5" customHeight="1" x14ac:dyDescent="0.3">
      <c r="C187" s="1148"/>
      <c r="D187" s="1110" t="s">
        <v>1006</v>
      </c>
      <c r="E187" s="1121" t="s">
        <v>1007</v>
      </c>
      <c r="F187" s="1112">
        <v>1</v>
      </c>
      <c r="G187" s="1110">
        <v>15.4</v>
      </c>
      <c r="H187" s="1113"/>
      <c r="I187" s="1113"/>
      <c r="J187" s="1114">
        <f t="shared" si="2"/>
        <v>15.4</v>
      </c>
      <c r="K187" s="1119"/>
      <c r="L187" s="1119"/>
    </row>
    <row r="188" spans="3:12" ht="16.5" customHeight="1" x14ac:dyDescent="0.3">
      <c r="C188" s="1148"/>
      <c r="D188" s="1110"/>
      <c r="E188" s="1121" t="s">
        <v>2297</v>
      </c>
      <c r="F188" s="1112">
        <v>-1</v>
      </c>
      <c r="G188" s="1110">
        <v>0.9</v>
      </c>
      <c r="H188" s="1113"/>
      <c r="I188" s="1113"/>
      <c r="J188" s="1114">
        <f t="shared" si="2"/>
        <v>-0.9</v>
      </c>
      <c r="K188" s="1119"/>
      <c r="L188" s="1119"/>
    </row>
    <row r="189" spans="3:12" ht="16.5" customHeight="1" x14ac:dyDescent="0.3">
      <c r="C189" s="1148"/>
      <c r="D189" s="1110"/>
      <c r="E189" s="1121" t="s">
        <v>2297</v>
      </c>
      <c r="F189" s="1112">
        <v>-1</v>
      </c>
      <c r="G189" s="1110">
        <v>0.8</v>
      </c>
      <c r="H189" s="1113"/>
      <c r="I189" s="1113"/>
      <c r="J189" s="1114">
        <f t="shared" si="2"/>
        <v>-0.8</v>
      </c>
      <c r="K189" s="1119"/>
      <c r="L189" s="1119"/>
    </row>
    <row r="190" spans="3:12" ht="16.5" customHeight="1" x14ac:dyDescent="0.3">
      <c r="C190" s="1148"/>
      <c r="D190" s="1110" t="s">
        <v>990</v>
      </c>
      <c r="E190" s="1121" t="s">
        <v>991</v>
      </c>
      <c r="F190" s="1112">
        <v>1</v>
      </c>
      <c r="G190" s="1110">
        <v>8.4</v>
      </c>
      <c r="H190" s="1113"/>
      <c r="I190" s="1113"/>
      <c r="J190" s="1114">
        <f t="shared" si="2"/>
        <v>8.4</v>
      </c>
      <c r="K190" s="1119"/>
      <c r="L190" s="1119"/>
    </row>
    <row r="191" spans="3:12" ht="16.5" customHeight="1" x14ac:dyDescent="0.3">
      <c r="C191" s="1148"/>
      <c r="D191" s="1110"/>
      <c r="E191" s="1121" t="s">
        <v>2297</v>
      </c>
      <c r="F191" s="1112">
        <v>-1</v>
      </c>
      <c r="G191" s="1110">
        <v>0.8</v>
      </c>
      <c r="H191" s="1113"/>
      <c r="I191" s="1113"/>
      <c r="J191" s="1114">
        <f t="shared" si="2"/>
        <v>-0.8</v>
      </c>
      <c r="K191" s="1119"/>
      <c r="L191" s="1119"/>
    </row>
    <row r="192" spans="3:12" ht="16.5" customHeight="1" x14ac:dyDescent="0.3">
      <c r="C192" s="1148"/>
      <c r="D192" s="1110" t="s">
        <v>1370</v>
      </c>
      <c r="E192" s="1121" t="s">
        <v>1005</v>
      </c>
      <c r="F192" s="1112">
        <v>1</v>
      </c>
      <c r="G192" s="1110">
        <v>17.100000000000001</v>
      </c>
      <c r="H192" s="1113"/>
      <c r="I192" s="1113"/>
      <c r="J192" s="1114">
        <f t="shared" si="2"/>
        <v>17.100000000000001</v>
      </c>
      <c r="K192" s="1119"/>
      <c r="L192" s="1119"/>
    </row>
    <row r="193" spans="3:12" s="303" customFormat="1" x14ac:dyDescent="0.25">
      <c r="C193" s="1148"/>
      <c r="D193" s="1110"/>
      <c r="E193" s="1121" t="s">
        <v>2297</v>
      </c>
      <c r="F193" s="1112">
        <v>-1</v>
      </c>
      <c r="G193" s="1110">
        <v>0.9</v>
      </c>
      <c r="H193" s="1113"/>
      <c r="I193" s="1113"/>
      <c r="J193" s="1114">
        <f t="shared" si="2"/>
        <v>-0.9</v>
      </c>
      <c r="K193" s="1119"/>
      <c r="L193" s="1119"/>
    </row>
    <row r="194" spans="3:12" x14ac:dyDescent="0.3">
      <c r="C194" s="1148"/>
      <c r="D194" s="1110"/>
      <c r="E194" s="1121" t="s">
        <v>2297</v>
      </c>
      <c r="F194" s="1112">
        <v>-1</v>
      </c>
      <c r="G194" s="1110">
        <v>0.8</v>
      </c>
      <c r="H194" s="1113"/>
      <c r="I194" s="1113"/>
      <c r="J194" s="1114">
        <f t="shared" si="2"/>
        <v>-0.8</v>
      </c>
      <c r="K194" s="1119"/>
      <c r="L194" s="1119"/>
    </row>
    <row r="195" spans="3:12" ht="16.5" customHeight="1" x14ac:dyDescent="0.3">
      <c r="C195" s="1148"/>
      <c r="D195" s="1110" t="s">
        <v>2231</v>
      </c>
      <c r="E195" s="1121" t="s">
        <v>138</v>
      </c>
      <c r="F195" s="1112">
        <v>1</v>
      </c>
      <c r="G195" s="1110">
        <v>21.75</v>
      </c>
      <c r="H195" s="1113"/>
      <c r="I195" s="1113"/>
      <c r="J195" s="1114">
        <f t="shared" si="2"/>
        <v>21.75</v>
      </c>
      <c r="K195" s="1119"/>
      <c r="L195" s="1119"/>
    </row>
    <row r="196" spans="3:12" ht="16.5" customHeight="1" x14ac:dyDescent="0.3">
      <c r="C196" s="1148"/>
      <c r="D196" s="1110"/>
      <c r="E196" s="1121" t="s">
        <v>2297</v>
      </c>
      <c r="F196" s="1112">
        <v>-1</v>
      </c>
      <c r="G196" s="1110">
        <v>1</v>
      </c>
      <c r="H196" s="1113"/>
      <c r="I196" s="1113"/>
      <c r="J196" s="1114">
        <f t="shared" si="2"/>
        <v>-1</v>
      </c>
      <c r="K196" s="1119"/>
      <c r="L196" s="1119"/>
    </row>
    <row r="197" spans="3:12" ht="16.5" customHeight="1" x14ac:dyDescent="0.3">
      <c r="C197" s="1148"/>
      <c r="D197" s="1110"/>
      <c r="E197" s="1121" t="s">
        <v>2297</v>
      </c>
      <c r="F197" s="1112">
        <v>-4</v>
      </c>
      <c r="G197" s="1110">
        <v>0.9</v>
      </c>
      <c r="H197" s="1113"/>
      <c r="I197" s="1113"/>
      <c r="J197" s="1114">
        <f t="shared" si="2"/>
        <v>-3.6</v>
      </c>
      <c r="K197" s="1119"/>
      <c r="L197" s="1119"/>
    </row>
    <row r="198" spans="3:12" ht="16.5" customHeight="1" x14ac:dyDescent="0.3">
      <c r="C198" s="1148"/>
      <c r="D198" s="1110"/>
      <c r="E198" s="1121" t="s">
        <v>2297</v>
      </c>
      <c r="F198" s="1112">
        <v>-1</v>
      </c>
      <c r="G198" s="1110">
        <v>0.8</v>
      </c>
      <c r="H198" s="1113"/>
      <c r="I198" s="1113"/>
      <c r="J198" s="1114">
        <f t="shared" si="2"/>
        <v>-0.8</v>
      </c>
      <c r="K198" s="1119"/>
      <c r="L198" s="1119"/>
    </row>
    <row r="199" spans="3:12" ht="16.5" customHeight="1" x14ac:dyDescent="0.3">
      <c r="C199" s="1148"/>
      <c r="D199" s="1110" t="s">
        <v>965</v>
      </c>
      <c r="E199" s="1121" t="s">
        <v>685</v>
      </c>
      <c r="F199" s="1112">
        <v>1</v>
      </c>
      <c r="G199" s="1110">
        <v>15.8</v>
      </c>
      <c r="H199" s="1113"/>
      <c r="I199" s="1113"/>
      <c r="J199" s="1114">
        <f t="shared" si="2"/>
        <v>15.8</v>
      </c>
      <c r="K199" s="1119"/>
      <c r="L199" s="1119"/>
    </row>
    <row r="200" spans="3:12" ht="16.5" customHeight="1" x14ac:dyDescent="0.3">
      <c r="C200" s="1148"/>
      <c r="D200" s="1110"/>
      <c r="E200" s="1121" t="s">
        <v>2297</v>
      </c>
      <c r="F200" s="1112">
        <v>-1</v>
      </c>
      <c r="G200" s="1110">
        <v>1</v>
      </c>
      <c r="H200" s="1113"/>
      <c r="I200" s="1113"/>
      <c r="J200" s="1114">
        <f t="shared" si="2"/>
        <v>-1</v>
      </c>
      <c r="K200" s="1119"/>
      <c r="L200" s="1119"/>
    </row>
    <row r="201" spans="3:12" ht="16.5" customHeight="1" x14ac:dyDescent="0.3">
      <c r="C201" s="1148"/>
      <c r="D201" s="1110" t="s">
        <v>979</v>
      </c>
      <c r="E201" s="1121" t="s">
        <v>159</v>
      </c>
      <c r="F201" s="1112">
        <v>1</v>
      </c>
      <c r="G201" s="1110">
        <v>12.7</v>
      </c>
      <c r="H201" s="1113"/>
      <c r="I201" s="1113"/>
      <c r="J201" s="1114">
        <f t="shared" si="2"/>
        <v>12.7</v>
      </c>
      <c r="K201" s="1119"/>
      <c r="L201" s="1119"/>
    </row>
    <row r="202" spans="3:12" ht="16.5" customHeight="1" x14ac:dyDescent="0.3">
      <c r="C202" s="1148"/>
      <c r="D202" s="1110"/>
      <c r="E202" s="1121" t="s">
        <v>2297</v>
      </c>
      <c r="F202" s="1112">
        <v>-1</v>
      </c>
      <c r="G202" s="1110">
        <v>1</v>
      </c>
      <c r="H202" s="1113"/>
      <c r="I202" s="1113"/>
      <c r="J202" s="1114">
        <f t="shared" si="2"/>
        <v>-1</v>
      </c>
      <c r="K202" s="1119"/>
      <c r="L202" s="1119"/>
    </row>
    <row r="203" spans="3:12" ht="16.5" customHeight="1" x14ac:dyDescent="0.3">
      <c r="C203" s="1148"/>
      <c r="D203" s="1110" t="s">
        <v>980</v>
      </c>
      <c r="E203" s="1121" t="s">
        <v>155</v>
      </c>
      <c r="F203" s="1112">
        <v>1</v>
      </c>
      <c r="G203" s="1110">
        <v>14.6</v>
      </c>
      <c r="H203" s="1113"/>
      <c r="I203" s="1113"/>
      <c r="J203" s="1114">
        <f t="shared" si="2"/>
        <v>14.6</v>
      </c>
      <c r="K203" s="1119"/>
      <c r="L203" s="1119"/>
    </row>
    <row r="204" spans="3:12" ht="16.5" customHeight="1" x14ac:dyDescent="0.3">
      <c r="C204" s="1148"/>
      <c r="D204" s="1110"/>
      <c r="E204" s="1121" t="s">
        <v>2297</v>
      </c>
      <c r="F204" s="1112">
        <v>-1</v>
      </c>
      <c r="G204" s="1110">
        <v>1</v>
      </c>
      <c r="H204" s="1113"/>
      <c r="I204" s="1113"/>
      <c r="J204" s="1114">
        <f t="shared" si="2"/>
        <v>-1</v>
      </c>
      <c r="K204" s="1119"/>
      <c r="L204" s="1119"/>
    </row>
    <row r="205" spans="3:12" ht="16.5" customHeight="1" x14ac:dyDescent="0.3">
      <c r="C205" s="1148"/>
      <c r="D205" s="1110" t="s">
        <v>988</v>
      </c>
      <c r="E205" s="1121" t="s">
        <v>985</v>
      </c>
      <c r="F205" s="1112">
        <v>1</v>
      </c>
      <c r="G205" s="1110">
        <v>11.25</v>
      </c>
      <c r="H205" s="1113"/>
      <c r="I205" s="1113"/>
      <c r="J205" s="1114">
        <f t="shared" si="2"/>
        <v>11.25</v>
      </c>
      <c r="K205" s="1119"/>
      <c r="L205" s="1119"/>
    </row>
    <row r="206" spans="3:12" ht="16.5" customHeight="1" x14ac:dyDescent="0.3">
      <c r="C206" s="1148"/>
      <c r="D206" s="1110" t="s">
        <v>1003</v>
      </c>
      <c r="E206" s="1121" t="s">
        <v>122</v>
      </c>
      <c r="F206" s="1112">
        <v>1</v>
      </c>
      <c r="G206" s="1110">
        <v>9.1999999999999993</v>
      </c>
      <c r="H206" s="1113"/>
      <c r="I206" s="1113"/>
      <c r="J206" s="1114">
        <f t="shared" si="2"/>
        <v>9.1999999999999993</v>
      </c>
      <c r="K206" s="1119"/>
      <c r="L206" s="1119"/>
    </row>
    <row r="207" spans="3:12" ht="16.5" customHeight="1" x14ac:dyDescent="0.3">
      <c r="C207" s="1148"/>
      <c r="D207" s="1110"/>
      <c r="E207" s="1121" t="s">
        <v>2297</v>
      </c>
      <c r="F207" s="1112">
        <v>-1</v>
      </c>
      <c r="G207" s="1110">
        <v>0.8</v>
      </c>
      <c r="H207" s="1113"/>
      <c r="I207" s="1113"/>
      <c r="J207" s="1114">
        <f t="shared" si="2"/>
        <v>-0.8</v>
      </c>
      <c r="K207" s="1119"/>
      <c r="L207" s="1119"/>
    </row>
    <row r="208" spans="3:12" s="303" customFormat="1" x14ac:dyDescent="0.25">
      <c r="C208" s="1148"/>
      <c r="D208" s="1110" t="s">
        <v>1004</v>
      </c>
      <c r="E208" s="1121" t="s">
        <v>122</v>
      </c>
      <c r="F208" s="1112">
        <v>1</v>
      </c>
      <c r="G208" s="1110">
        <v>9.1999999999999993</v>
      </c>
      <c r="H208" s="1113"/>
      <c r="I208" s="1113"/>
      <c r="J208" s="1114">
        <f t="shared" si="2"/>
        <v>9.1999999999999993</v>
      </c>
      <c r="K208" s="1119"/>
      <c r="L208" s="1119"/>
    </row>
    <row r="209" spans="3:12" x14ac:dyDescent="0.3">
      <c r="C209" s="1148"/>
      <c r="D209" s="1110"/>
      <c r="E209" s="1121" t="s">
        <v>2297</v>
      </c>
      <c r="F209" s="1112">
        <v>-1</v>
      </c>
      <c r="G209" s="1110">
        <v>0.8</v>
      </c>
      <c r="H209" s="1113"/>
      <c r="I209" s="1113"/>
      <c r="J209" s="1114">
        <f t="shared" si="2"/>
        <v>-0.8</v>
      </c>
      <c r="K209" s="1119"/>
      <c r="L209" s="1119"/>
    </row>
    <row r="210" spans="3:12" ht="16.5" customHeight="1" x14ac:dyDescent="0.3">
      <c r="C210" s="1148"/>
      <c r="D210" s="1110" t="s">
        <v>1002</v>
      </c>
      <c r="E210" s="1121" t="s">
        <v>122</v>
      </c>
      <c r="F210" s="1112">
        <v>1</v>
      </c>
      <c r="G210" s="1110">
        <v>8.6</v>
      </c>
      <c r="H210" s="1113"/>
      <c r="I210" s="1113"/>
      <c r="J210" s="1114">
        <f t="shared" ref="J210:J273" si="3">PRODUCT(F210:I210)</f>
        <v>8.6</v>
      </c>
      <c r="K210" s="1119"/>
      <c r="L210" s="1119"/>
    </row>
    <row r="211" spans="3:12" ht="16.5" customHeight="1" x14ac:dyDescent="0.3">
      <c r="C211" s="1148"/>
      <c r="D211" s="1110"/>
      <c r="E211" s="1121" t="s">
        <v>2297</v>
      </c>
      <c r="F211" s="1112">
        <v>-1</v>
      </c>
      <c r="G211" s="1110">
        <v>0.8</v>
      </c>
      <c r="H211" s="1113"/>
      <c r="I211" s="1113"/>
      <c r="J211" s="1114">
        <f t="shared" si="3"/>
        <v>-0.8</v>
      </c>
      <c r="K211" s="1119"/>
      <c r="L211" s="1119"/>
    </row>
    <row r="212" spans="3:12" ht="16.5" customHeight="1" x14ac:dyDescent="0.3">
      <c r="C212" s="1123"/>
      <c r="D212" s="1123"/>
      <c r="E212" s="1123"/>
      <c r="F212" s="1123"/>
      <c r="G212" s="1123"/>
      <c r="H212" s="1123"/>
      <c r="I212" s="1123"/>
      <c r="J212" s="1114"/>
      <c r="K212" s="1123"/>
      <c r="L212" s="1123"/>
    </row>
    <row r="213" spans="3:12" ht="16.5" customHeight="1" x14ac:dyDescent="0.3">
      <c r="C213" s="1148"/>
      <c r="D213" s="1110"/>
      <c r="E213" s="1118" t="s">
        <v>1018</v>
      </c>
      <c r="F213" s="1112"/>
      <c r="G213" s="1110"/>
      <c r="H213" s="1113"/>
      <c r="I213" s="1113"/>
      <c r="J213" s="1114"/>
      <c r="K213" s="1119"/>
      <c r="L213" s="1119"/>
    </row>
    <row r="214" spans="3:12" ht="16.5" customHeight="1" x14ac:dyDescent="0.3">
      <c r="C214" s="1148"/>
      <c r="D214" s="1110" t="s">
        <v>2313</v>
      </c>
      <c r="E214" s="1121" t="s">
        <v>360</v>
      </c>
      <c r="F214" s="1112">
        <v>1</v>
      </c>
      <c r="G214" s="1110">
        <v>49.2</v>
      </c>
      <c r="H214" s="1113"/>
      <c r="I214" s="1113"/>
      <c r="J214" s="1114">
        <f t="shared" si="3"/>
        <v>49.2</v>
      </c>
      <c r="K214" s="1119"/>
      <c r="L214" s="1119"/>
    </row>
    <row r="215" spans="3:12" ht="16.5" customHeight="1" x14ac:dyDescent="0.3">
      <c r="C215" s="1148"/>
      <c r="D215" s="1110"/>
      <c r="E215" s="1121" t="s">
        <v>2297</v>
      </c>
      <c r="F215" s="1112">
        <v>-2</v>
      </c>
      <c r="G215" s="1110">
        <v>1.8</v>
      </c>
      <c r="H215" s="1113"/>
      <c r="I215" s="1113"/>
      <c r="J215" s="1114">
        <f t="shared" si="3"/>
        <v>-3.6</v>
      </c>
      <c r="K215" s="1119"/>
      <c r="L215" s="1119"/>
    </row>
    <row r="216" spans="3:12" ht="16.5" customHeight="1" x14ac:dyDescent="0.3">
      <c r="C216" s="1148"/>
      <c r="D216" s="1110" t="s">
        <v>1371</v>
      </c>
      <c r="E216" s="1121" t="s">
        <v>1019</v>
      </c>
      <c r="F216" s="1112">
        <v>1</v>
      </c>
      <c r="G216" s="1110">
        <v>25.6</v>
      </c>
      <c r="H216" s="1113"/>
      <c r="I216" s="1113"/>
      <c r="J216" s="1114">
        <f t="shared" si="3"/>
        <v>25.6</v>
      </c>
      <c r="K216" s="1119"/>
      <c r="L216" s="1119"/>
    </row>
    <row r="217" spans="3:12" ht="16.5" customHeight="1" x14ac:dyDescent="0.3">
      <c r="C217" s="1148"/>
      <c r="D217" s="1110" t="s">
        <v>1372</v>
      </c>
      <c r="E217" s="1121" t="s">
        <v>122</v>
      </c>
      <c r="F217" s="1112">
        <v>1</v>
      </c>
      <c r="G217" s="1110">
        <v>7.5</v>
      </c>
      <c r="H217" s="1113"/>
      <c r="I217" s="1113"/>
      <c r="J217" s="1114">
        <f t="shared" si="3"/>
        <v>7.5</v>
      </c>
      <c r="K217" s="1119"/>
      <c r="L217" s="1119"/>
    </row>
    <row r="218" spans="3:12" ht="16.5" customHeight="1" x14ac:dyDescent="0.3">
      <c r="C218" s="1148"/>
      <c r="D218" s="1110"/>
      <c r="E218" s="1121" t="s">
        <v>2297</v>
      </c>
      <c r="F218" s="1112">
        <v>-1</v>
      </c>
      <c r="G218" s="1110">
        <v>0.8</v>
      </c>
      <c r="H218" s="1113"/>
      <c r="I218" s="1113"/>
      <c r="J218" s="1114">
        <f t="shared" si="3"/>
        <v>-0.8</v>
      </c>
      <c r="K218" s="1119"/>
      <c r="L218" s="1119"/>
    </row>
    <row r="219" spans="3:12" ht="16.5" customHeight="1" x14ac:dyDescent="0.3">
      <c r="C219" s="1123"/>
      <c r="D219" s="1123"/>
      <c r="E219" s="1123"/>
      <c r="F219" s="1123"/>
      <c r="G219" s="1123"/>
      <c r="H219" s="1123"/>
      <c r="I219" s="1123"/>
      <c r="J219" s="1114"/>
      <c r="K219" s="1123"/>
      <c r="L219" s="1123"/>
    </row>
    <row r="220" spans="3:12" ht="16.5" customHeight="1" x14ac:dyDescent="0.3">
      <c r="C220" s="1148"/>
      <c r="D220" s="1110"/>
      <c r="E220" s="1118" t="s">
        <v>1021</v>
      </c>
      <c r="F220" s="1112"/>
      <c r="G220" s="1110"/>
      <c r="H220" s="1113"/>
      <c r="I220" s="1113"/>
      <c r="J220" s="1114"/>
      <c r="K220" s="1119"/>
      <c r="L220" s="1119"/>
    </row>
    <row r="221" spans="3:12" ht="16.5" customHeight="1" x14ac:dyDescent="0.3">
      <c r="C221" s="1148"/>
      <c r="D221" s="1110" t="s">
        <v>1050</v>
      </c>
      <c r="E221" s="1121" t="s">
        <v>144</v>
      </c>
      <c r="F221" s="1112">
        <v>1</v>
      </c>
      <c r="G221" s="1110">
        <v>26.95</v>
      </c>
      <c r="H221" s="1113"/>
      <c r="I221" s="1113"/>
      <c r="J221" s="1114">
        <f t="shared" si="3"/>
        <v>26.95</v>
      </c>
      <c r="K221" s="1119"/>
      <c r="L221" s="1119"/>
    </row>
    <row r="222" spans="3:12" ht="16.5" customHeight="1" x14ac:dyDescent="0.3">
      <c r="C222" s="1148"/>
      <c r="D222" s="1110"/>
      <c r="E222" s="1121" t="s">
        <v>2297</v>
      </c>
      <c r="F222" s="1112">
        <v>-1</v>
      </c>
      <c r="G222" s="1110">
        <v>1.8</v>
      </c>
      <c r="H222" s="1113"/>
      <c r="I222" s="1113"/>
      <c r="J222" s="1114">
        <f t="shared" si="3"/>
        <v>-1.8</v>
      </c>
      <c r="K222" s="1119"/>
      <c r="L222" s="1119"/>
    </row>
    <row r="223" spans="3:12" ht="16.5" customHeight="1" x14ac:dyDescent="0.3">
      <c r="C223" s="1148"/>
      <c r="D223" s="1110"/>
      <c r="E223" s="1121" t="s">
        <v>2297</v>
      </c>
      <c r="F223" s="1112">
        <v>-1</v>
      </c>
      <c r="G223" s="1110">
        <v>1.2</v>
      </c>
      <c r="H223" s="1113"/>
      <c r="I223" s="1113"/>
      <c r="J223" s="1114">
        <f t="shared" si="3"/>
        <v>-1.2</v>
      </c>
      <c r="K223" s="1119"/>
      <c r="L223" s="1119"/>
    </row>
    <row r="224" spans="3:12" ht="16.5" customHeight="1" x14ac:dyDescent="0.3">
      <c r="C224" s="1148"/>
      <c r="D224" s="1110"/>
      <c r="E224" s="1121" t="s">
        <v>2297</v>
      </c>
      <c r="F224" s="1112">
        <v>-2</v>
      </c>
      <c r="G224" s="1110">
        <v>1</v>
      </c>
      <c r="H224" s="1113"/>
      <c r="I224" s="1113"/>
      <c r="J224" s="1114">
        <f t="shared" si="3"/>
        <v>-2</v>
      </c>
      <c r="K224" s="1119"/>
      <c r="L224" s="1119"/>
    </row>
    <row r="225" spans="3:12" ht="16.5" customHeight="1" x14ac:dyDescent="0.3">
      <c r="C225" s="1148"/>
      <c r="D225" s="1110" t="s">
        <v>1047</v>
      </c>
      <c r="E225" s="1121" t="s">
        <v>122</v>
      </c>
      <c r="F225" s="1112">
        <v>1</v>
      </c>
      <c r="G225" s="1110">
        <v>8.8000000000000007</v>
      </c>
      <c r="H225" s="1113"/>
      <c r="I225" s="1113"/>
      <c r="J225" s="1114">
        <f t="shared" si="3"/>
        <v>8.8000000000000007</v>
      </c>
      <c r="K225" s="1119"/>
      <c r="L225" s="1119"/>
    </row>
    <row r="226" spans="3:12" ht="16.5" customHeight="1" x14ac:dyDescent="0.3">
      <c r="C226" s="1148"/>
      <c r="D226" s="1110"/>
      <c r="E226" s="1121" t="s">
        <v>2297</v>
      </c>
      <c r="F226" s="1112">
        <v>-1</v>
      </c>
      <c r="G226" s="1110">
        <v>1</v>
      </c>
      <c r="H226" s="1113"/>
      <c r="I226" s="1113"/>
      <c r="J226" s="1114">
        <f t="shared" si="3"/>
        <v>-1</v>
      </c>
      <c r="K226" s="1119"/>
      <c r="L226" s="1119"/>
    </row>
    <row r="227" spans="3:12" ht="16.5" customHeight="1" x14ac:dyDescent="0.3">
      <c r="C227" s="1148"/>
      <c r="D227" s="1110" t="s">
        <v>1049</v>
      </c>
      <c r="E227" s="1121" t="s">
        <v>122</v>
      </c>
      <c r="F227" s="1112">
        <v>1</v>
      </c>
      <c r="G227" s="1110">
        <v>8.8000000000000007</v>
      </c>
      <c r="H227" s="1113"/>
      <c r="I227" s="1113"/>
      <c r="J227" s="1114">
        <f t="shared" si="3"/>
        <v>8.8000000000000007</v>
      </c>
      <c r="K227" s="1119"/>
      <c r="L227" s="1119"/>
    </row>
    <row r="228" spans="3:12" ht="16.5" customHeight="1" x14ac:dyDescent="0.3">
      <c r="C228" s="1148"/>
      <c r="D228" s="1110"/>
      <c r="E228" s="1121" t="s">
        <v>2297</v>
      </c>
      <c r="F228" s="1112">
        <v>-1</v>
      </c>
      <c r="G228" s="1110">
        <v>1</v>
      </c>
      <c r="H228" s="1113"/>
      <c r="I228" s="1113"/>
      <c r="J228" s="1114">
        <f t="shared" si="3"/>
        <v>-1</v>
      </c>
      <c r="K228" s="1119"/>
      <c r="L228" s="1119"/>
    </row>
    <row r="229" spans="3:12" ht="16.5" customHeight="1" x14ac:dyDescent="0.3">
      <c r="C229" s="1148"/>
      <c r="D229" s="1110" t="s">
        <v>2233</v>
      </c>
      <c r="E229" s="1121" t="s">
        <v>144</v>
      </c>
      <c r="F229" s="1112">
        <v>1</v>
      </c>
      <c r="G229" s="1110">
        <v>29.4</v>
      </c>
      <c r="H229" s="1113"/>
      <c r="I229" s="1113"/>
      <c r="J229" s="1114">
        <f t="shared" si="3"/>
        <v>29.4</v>
      </c>
      <c r="K229" s="1119"/>
      <c r="L229" s="1119"/>
    </row>
    <row r="230" spans="3:12" ht="16.5" customHeight="1" x14ac:dyDescent="0.3">
      <c r="C230" s="1148"/>
      <c r="D230" s="1110"/>
      <c r="E230" s="1121" t="s">
        <v>2297</v>
      </c>
      <c r="F230" s="1112">
        <v>-2</v>
      </c>
      <c r="G230" s="1110">
        <v>1.2</v>
      </c>
      <c r="H230" s="1113"/>
      <c r="I230" s="1113"/>
      <c r="J230" s="1114">
        <f t="shared" si="3"/>
        <v>-2.4</v>
      </c>
      <c r="K230" s="1119"/>
      <c r="L230" s="1119"/>
    </row>
    <row r="231" spans="3:12" ht="16.5" customHeight="1" x14ac:dyDescent="0.3">
      <c r="C231" s="1148"/>
      <c r="D231" s="1110"/>
      <c r="E231" s="1121" t="s">
        <v>2297</v>
      </c>
      <c r="F231" s="1112">
        <v>-2</v>
      </c>
      <c r="G231" s="1110">
        <v>0.9</v>
      </c>
      <c r="H231" s="1113"/>
      <c r="I231" s="1113"/>
      <c r="J231" s="1114">
        <f t="shared" si="3"/>
        <v>-1.8</v>
      </c>
      <c r="K231" s="1119"/>
      <c r="L231" s="1119"/>
    </row>
    <row r="232" spans="3:12" ht="16.5" customHeight="1" x14ac:dyDescent="0.3">
      <c r="C232" s="1148"/>
      <c r="D232" s="1110"/>
      <c r="E232" s="1121" t="s">
        <v>2303</v>
      </c>
      <c r="F232" s="1112">
        <v>-3</v>
      </c>
      <c r="G232" s="1110">
        <v>1.2</v>
      </c>
      <c r="H232" s="1113"/>
      <c r="I232" s="1113"/>
      <c r="J232" s="1114">
        <f t="shared" si="3"/>
        <v>-3.5999999999999996</v>
      </c>
      <c r="K232" s="1119"/>
      <c r="L232" s="1119"/>
    </row>
    <row r="233" spans="3:12" s="303" customFormat="1" x14ac:dyDescent="0.25">
      <c r="C233" s="1148"/>
      <c r="D233" s="1110" t="s">
        <v>1042</v>
      </c>
      <c r="E233" s="1121" t="s">
        <v>2242</v>
      </c>
      <c r="F233" s="1112">
        <v>1</v>
      </c>
      <c r="G233" s="1110">
        <v>17.399999999999999</v>
      </c>
      <c r="H233" s="1113"/>
      <c r="I233" s="1113"/>
      <c r="J233" s="1114">
        <f t="shared" si="3"/>
        <v>17.399999999999999</v>
      </c>
      <c r="K233" s="1119"/>
      <c r="L233" s="1119"/>
    </row>
    <row r="234" spans="3:12" x14ac:dyDescent="0.3">
      <c r="C234" s="1148"/>
      <c r="D234" s="1110"/>
      <c r="E234" s="1121" t="s">
        <v>2297</v>
      </c>
      <c r="F234" s="1112">
        <v>-1</v>
      </c>
      <c r="G234" s="1110">
        <v>1</v>
      </c>
      <c r="H234" s="1113"/>
      <c r="I234" s="1113"/>
      <c r="J234" s="1114">
        <f t="shared" si="3"/>
        <v>-1</v>
      </c>
      <c r="K234" s="1119"/>
      <c r="L234" s="1119"/>
    </row>
    <row r="235" spans="3:12" ht="16.5" customHeight="1" x14ac:dyDescent="0.3">
      <c r="C235" s="1148"/>
      <c r="D235" s="1110"/>
      <c r="E235" s="1121" t="s">
        <v>2315</v>
      </c>
      <c r="F235" s="1112">
        <v>1</v>
      </c>
      <c r="G235" s="1110">
        <v>8.4499999999999993</v>
      </c>
      <c r="H235" s="1113"/>
      <c r="I235" s="1113"/>
      <c r="J235" s="1114">
        <f t="shared" si="3"/>
        <v>8.4499999999999993</v>
      </c>
      <c r="K235" s="1119"/>
      <c r="L235" s="1119"/>
    </row>
    <row r="236" spans="3:12" ht="16.5" customHeight="1" x14ac:dyDescent="0.3">
      <c r="C236" s="1148"/>
      <c r="D236" s="1110" t="s">
        <v>1038</v>
      </c>
      <c r="E236" s="1121" t="s">
        <v>2242</v>
      </c>
      <c r="F236" s="1112">
        <v>1</v>
      </c>
      <c r="G236" s="1110">
        <v>16.899999999999999</v>
      </c>
      <c r="H236" s="1113"/>
      <c r="I236" s="1113"/>
      <c r="J236" s="1114">
        <f t="shared" si="3"/>
        <v>16.899999999999999</v>
      </c>
      <c r="K236" s="1119"/>
      <c r="L236" s="1119"/>
    </row>
    <row r="237" spans="3:12" ht="16.5" customHeight="1" x14ac:dyDescent="0.3">
      <c r="C237" s="1148"/>
      <c r="D237" s="1110"/>
      <c r="E237" s="1121" t="s">
        <v>2297</v>
      </c>
      <c r="F237" s="1112">
        <v>-1</v>
      </c>
      <c r="G237" s="1110">
        <v>1</v>
      </c>
      <c r="H237" s="1113"/>
      <c r="I237" s="1113"/>
      <c r="J237" s="1114">
        <f t="shared" si="3"/>
        <v>-1</v>
      </c>
      <c r="K237" s="1119"/>
      <c r="L237" s="1119"/>
    </row>
    <row r="238" spans="3:12" ht="16.5" customHeight="1" x14ac:dyDescent="0.3">
      <c r="C238" s="1148"/>
      <c r="D238" s="1110"/>
      <c r="E238" s="1121" t="s">
        <v>2315</v>
      </c>
      <c r="F238" s="1112">
        <v>1</v>
      </c>
      <c r="G238" s="1110">
        <v>7.95</v>
      </c>
      <c r="H238" s="1113"/>
      <c r="I238" s="1113"/>
      <c r="J238" s="1114">
        <f t="shared" si="3"/>
        <v>7.95</v>
      </c>
      <c r="K238" s="1119"/>
      <c r="L238" s="1119"/>
    </row>
    <row r="239" spans="3:12" ht="16.5" customHeight="1" x14ac:dyDescent="0.3">
      <c r="C239" s="1148"/>
      <c r="D239" s="1110" t="s">
        <v>1035</v>
      </c>
      <c r="E239" s="1121" t="s">
        <v>218</v>
      </c>
      <c r="F239" s="1112">
        <v>1</v>
      </c>
      <c r="G239" s="1110">
        <v>15</v>
      </c>
      <c r="H239" s="1113"/>
      <c r="I239" s="1113"/>
      <c r="J239" s="1114">
        <f t="shared" si="3"/>
        <v>15</v>
      </c>
      <c r="K239" s="1119"/>
      <c r="L239" s="1119"/>
    </row>
    <row r="240" spans="3:12" ht="16.5" customHeight="1" x14ac:dyDescent="0.3">
      <c r="C240" s="1148"/>
      <c r="D240" s="1110"/>
      <c r="E240" s="1121" t="s">
        <v>2297</v>
      </c>
      <c r="F240" s="1112">
        <v>-1</v>
      </c>
      <c r="G240" s="1110">
        <v>1</v>
      </c>
      <c r="H240" s="1113"/>
      <c r="I240" s="1113"/>
      <c r="J240" s="1114">
        <f t="shared" si="3"/>
        <v>-1</v>
      </c>
      <c r="K240" s="1119"/>
      <c r="L240" s="1119"/>
    </row>
    <row r="241" spans="3:12" ht="16.5" customHeight="1" x14ac:dyDescent="0.3">
      <c r="C241" s="1148"/>
      <c r="D241" s="1110" t="s">
        <v>1037</v>
      </c>
      <c r="E241" s="1121" t="s">
        <v>130</v>
      </c>
      <c r="F241" s="1112">
        <v>1</v>
      </c>
      <c r="G241" s="1110">
        <v>7.6</v>
      </c>
      <c r="H241" s="1113"/>
      <c r="I241" s="1113"/>
      <c r="J241" s="1114">
        <f t="shared" si="3"/>
        <v>7.6</v>
      </c>
      <c r="K241" s="1119"/>
      <c r="L241" s="1119"/>
    </row>
    <row r="242" spans="3:12" ht="16.5" customHeight="1" x14ac:dyDescent="0.3">
      <c r="C242" s="1148"/>
      <c r="D242" s="1110"/>
      <c r="E242" s="1121" t="s">
        <v>2297</v>
      </c>
      <c r="F242" s="1112">
        <v>-1</v>
      </c>
      <c r="G242" s="1110">
        <v>0.9</v>
      </c>
      <c r="H242" s="1113"/>
      <c r="I242" s="1113"/>
      <c r="J242" s="1114">
        <f t="shared" si="3"/>
        <v>-0.9</v>
      </c>
      <c r="K242" s="1119"/>
      <c r="L242" s="1119"/>
    </row>
    <row r="243" spans="3:12" ht="16.5" customHeight="1" x14ac:dyDescent="0.3">
      <c r="C243" s="1148"/>
      <c r="D243" s="1110" t="s">
        <v>1028</v>
      </c>
      <c r="E243" s="1121" t="s">
        <v>826</v>
      </c>
      <c r="F243" s="1112">
        <v>1</v>
      </c>
      <c r="G243" s="1110">
        <v>11.2</v>
      </c>
      <c r="H243" s="1113"/>
      <c r="I243" s="1113"/>
      <c r="J243" s="1114">
        <f t="shared" si="3"/>
        <v>11.2</v>
      </c>
      <c r="K243" s="1119"/>
      <c r="L243" s="1119"/>
    </row>
    <row r="244" spans="3:12" ht="16.5" customHeight="1" x14ac:dyDescent="0.3">
      <c r="C244" s="1148"/>
      <c r="D244" s="1110"/>
      <c r="E244" s="1121" t="s">
        <v>2315</v>
      </c>
      <c r="F244" s="1112">
        <v>1</v>
      </c>
      <c r="G244" s="1110">
        <v>5.2</v>
      </c>
      <c r="H244" s="1113"/>
      <c r="I244" s="1113"/>
      <c r="J244" s="1114">
        <f t="shared" si="3"/>
        <v>5.2</v>
      </c>
      <c r="K244" s="1119"/>
      <c r="L244" s="1119"/>
    </row>
    <row r="245" spans="3:12" ht="16.5" customHeight="1" x14ac:dyDescent="0.3">
      <c r="C245" s="1148"/>
      <c r="D245" s="1110"/>
      <c r="E245" s="1121" t="s">
        <v>2297</v>
      </c>
      <c r="F245" s="1112">
        <v>-1</v>
      </c>
      <c r="G245" s="1110">
        <v>0.9</v>
      </c>
      <c r="H245" s="1113"/>
      <c r="I245" s="1113"/>
      <c r="J245" s="1114">
        <f t="shared" si="3"/>
        <v>-0.9</v>
      </c>
      <c r="K245" s="1119"/>
      <c r="L245" s="1119"/>
    </row>
    <row r="246" spans="3:12" ht="16.5" customHeight="1" x14ac:dyDescent="0.3">
      <c r="C246" s="1148"/>
      <c r="D246" s="1110" t="s">
        <v>1029</v>
      </c>
      <c r="E246" s="1121" t="s">
        <v>827</v>
      </c>
      <c r="F246" s="1112">
        <v>1</v>
      </c>
      <c r="G246" s="1110">
        <v>11.2</v>
      </c>
      <c r="H246" s="1113"/>
      <c r="I246" s="1113"/>
      <c r="J246" s="1114">
        <f t="shared" si="3"/>
        <v>11.2</v>
      </c>
      <c r="K246" s="1119"/>
      <c r="L246" s="1119"/>
    </row>
    <row r="247" spans="3:12" ht="16.5" customHeight="1" x14ac:dyDescent="0.3">
      <c r="C247" s="1148"/>
      <c r="D247" s="1110"/>
      <c r="E247" s="1121" t="s">
        <v>2315</v>
      </c>
      <c r="F247" s="1112">
        <v>1</v>
      </c>
      <c r="G247" s="1110">
        <v>5.2</v>
      </c>
      <c r="H247" s="1113"/>
      <c r="I247" s="1113"/>
      <c r="J247" s="1114">
        <f t="shared" si="3"/>
        <v>5.2</v>
      </c>
      <c r="K247" s="1119"/>
      <c r="L247" s="1119"/>
    </row>
    <row r="248" spans="3:12" ht="16.5" customHeight="1" x14ac:dyDescent="0.3">
      <c r="C248" s="1148"/>
      <c r="D248" s="1110"/>
      <c r="E248" s="1121" t="s">
        <v>2297</v>
      </c>
      <c r="F248" s="1112">
        <v>-1</v>
      </c>
      <c r="G248" s="1110">
        <v>0.9</v>
      </c>
      <c r="H248" s="1113"/>
      <c r="I248" s="1113"/>
      <c r="J248" s="1114">
        <f t="shared" si="3"/>
        <v>-0.9</v>
      </c>
      <c r="K248" s="1119"/>
      <c r="L248" s="1119"/>
    </row>
    <row r="249" spans="3:12" ht="16.5" customHeight="1" x14ac:dyDescent="0.3">
      <c r="C249" s="1148"/>
      <c r="D249" s="1110" t="s">
        <v>1030</v>
      </c>
      <c r="E249" s="1121" t="s">
        <v>142</v>
      </c>
      <c r="F249" s="1112">
        <v>1</v>
      </c>
      <c r="G249" s="1110">
        <v>8.1999999999999993</v>
      </c>
      <c r="H249" s="1113"/>
      <c r="I249" s="1113"/>
      <c r="J249" s="1114">
        <f t="shared" si="3"/>
        <v>8.1999999999999993</v>
      </c>
      <c r="K249" s="1119"/>
      <c r="L249" s="1119"/>
    </row>
    <row r="250" spans="3:12" ht="16.5" customHeight="1" x14ac:dyDescent="0.3">
      <c r="C250" s="1148"/>
      <c r="D250" s="1110"/>
      <c r="E250" s="1121" t="s">
        <v>2297</v>
      </c>
      <c r="F250" s="1112">
        <v>-1</v>
      </c>
      <c r="G250" s="1110">
        <v>0.9</v>
      </c>
      <c r="H250" s="1113"/>
      <c r="I250" s="1113"/>
      <c r="J250" s="1114">
        <f t="shared" si="3"/>
        <v>-0.9</v>
      </c>
      <c r="K250" s="1119"/>
      <c r="L250" s="1119"/>
    </row>
    <row r="251" spans="3:12" ht="16.5" customHeight="1" x14ac:dyDescent="0.3">
      <c r="C251" s="1148"/>
      <c r="D251" s="1110" t="s">
        <v>1057</v>
      </c>
      <c r="E251" s="1121" t="s">
        <v>177</v>
      </c>
      <c r="F251" s="1112">
        <v>1</v>
      </c>
      <c r="G251" s="1110">
        <v>8.4</v>
      </c>
      <c r="H251" s="1113"/>
      <c r="I251" s="1113"/>
      <c r="J251" s="1114">
        <f t="shared" si="3"/>
        <v>8.4</v>
      </c>
      <c r="K251" s="1119"/>
      <c r="L251" s="1119"/>
    </row>
    <row r="252" spans="3:12" ht="16.5" customHeight="1" x14ac:dyDescent="0.3">
      <c r="C252" s="1148"/>
      <c r="D252" s="1110"/>
      <c r="E252" s="1121" t="s">
        <v>2297</v>
      </c>
      <c r="F252" s="1112">
        <v>-1</v>
      </c>
      <c r="G252" s="1110">
        <v>0.9</v>
      </c>
      <c r="H252" s="1113"/>
      <c r="I252" s="1113"/>
      <c r="J252" s="1114">
        <f t="shared" si="3"/>
        <v>-0.9</v>
      </c>
      <c r="K252" s="1119"/>
      <c r="L252" s="1119"/>
    </row>
    <row r="253" spans="3:12" ht="16.5" customHeight="1" x14ac:dyDescent="0.3">
      <c r="C253" s="1148"/>
      <c r="D253" s="1110" t="s">
        <v>1058</v>
      </c>
      <c r="E253" s="1121" t="s">
        <v>1059</v>
      </c>
      <c r="F253" s="1112">
        <v>1</v>
      </c>
      <c r="G253" s="1110">
        <v>8.6999999999999993</v>
      </c>
      <c r="H253" s="1113"/>
      <c r="I253" s="1113"/>
      <c r="J253" s="1114">
        <f t="shared" si="3"/>
        <v>8.6999999999999993</v>
      </c>
      <c r="K253" s="1119"/>
      <c r="L253" s="1119"/>
    </row>
    <row r="254" spans="3:12" ht="16.5" customHeight="1" x14ac:dyDescent="0.3">
      <c r="C254" s="1148"/>
      <c r="D254" s="1110" t="s">
        <v>1060</v>
      </c>
      <c r="E254" s="1121" t="s">
        <v>177</v>
      </c>
      <c r="F254" s="1112">
        <v>1</v>
      </c>
      <c r="G254" s="1110">
        <v>9.4</v>
      </c>
      <c r="H254" s="1113"/>
      <c r="I254" s="1113"/>
      <c r="J254" s="1114">
        <f t="shared" si="3"/>
        <v>9.4</v>
      </c>
      <c r="K254" s="1119"/>
      <c r="L254" s="1119"/>
    </row>
    <row r="255" spans="3:12" ht="16.5" customHeight="1" x14ac:dyDescent="0.3">
      <c r="C255" s="1148"/>
      <c r="D255" s="1110"/>
      <c r="E255" s="1121" t="s">
        <v>2297</v>
      </c>
      <c r="F255" s="1112">
        <v>-1</v>
      </c>
      <c r="G255" s="1110">
        <v>0.9</v>
      </c>
      <c r="H255" s="1113"/>
      <c r="I255" s="1113"/>
      <c r="J255" s="1114">
        <f t="shared" si="3"/>
        <v>-0.9</v>
      </c>
      <c r="K255" s="1119"/>
      <c r="L255" s="1119"/>
    </row>
    <row r="256" spans="3:12" ht="16.5" customHeight="1" x14ac:dyDescent="0.3">
      <c r="C256" s="1148"/>
      <c r="D256" s="1110" t="s">
        <v>1063</v>
      </c>
      <c r="E256" s="1121" t="s">
        <v>1064</v>
      </c>
      <c r="F256" s="1112">
        <v>1</v>
      </c>
      <c r="G256" s="1110">
        <v>17.5</v>
      </c>
      <c r="H256" s="1113"/>
      <c r="I256" s="1113"/>
      <c r="J256" s="1114">
        <f t="shared" si="3"/>
        <v>17.5</v>
      </c>
      <c r="K256" s="1119"/>
      <c r="L256" s="1119"/>
    </row>
    <row r="257" spans="3:12" ht="16.5" customHeight="1" x14ac:dyDescent="0.3">
      <c r="C257" s="1148"/>
      <c r="D257" s="1110"/>
      <c r="E257" s="1121" t="s">
        <v>2297</v>
      </c>
      <c r="F257" s="1112">
        <v>-1</v>
      </c>
      <c r="G257" s="1110">
        <v>1.2</v>
      </c>
      <c r="H257" s="1113"/>
      <c r="I257" s="1113"/>
      <c r="J257" s="1114">
        <f t="shared" si="3"/>
        <v>-1.2</v>
      </c>
      <c r="K257" s="1119"/>
      <c r="L257" s="1119"/>
    </row>
    <row r="258" spans="3:12" ht="16.5" customHeight="1" x14ac:dyDescent="0.3">
      <c r="C258" s="1148"/>
      <c r="D258" s="1110" t="s">
        <v>1067</v>
      </c>
      <c r="E258" s="1121" t="s">
        <v>1059</v>
      </c>
      <c r="F258" s="1112">
        <v>1</v>
      </c>
      <c r="G258" s="1110">
        <v>8.6</v>
      </c>
      <c r="H258" s="1113"/>
      <c r="I258" s="1113"/>
      <c r="J258" s="1114">
        <f t="shared" si="3"/>
        <v>8.6</v>
      </c>
      <c r="K258" s="1119"/>
      <c r="L258" s="1119"/>
    </row>
    <row r="259" spans="3:12" ht="16.5" customHeight="1" x14ac:dyDescent="0.3">
      <c r="C259" s="1148"/>
      <c r="D259" s="1110" t="s">
        <v>1069</v>
      </c>
      <c r="E259" s="1121" t="s">
        <v>826</v>
      </c>
      <c r="F259" s="1112">
        <v>1</v>
      </c>
      <c r="G259" s="1110">
        <v>8.3000000000000007</v>
      </c>
      <c r="H259" s="1113"/>
      <c r="I259" s="1113"/>
      <c r="J259" s="1114">
        <f t="shared" si="3"/>
        <v>8.3000000000000007</v>
      </c>
      <c r="K259" s="1119"/>
      <c r="L259" s="1119"/>
    </row>
    <row r="260" spans="3:12" ht="16.5" customHeight="1" x14ac:dyDescent="0.3">
      <c r="C260" s="1148"/>
      <c r="D260" s="1110"/>
      <c r="E260" s="1121" t="s">
        <v>2297</v>
      </c>
      <c r="F260" s="1112">
        <v>-1</v>
      </c>
      <c r="G260" s="1110">
        <v>0.8</v>
      </c>
      <c r="H260" s="1113"/>
      <c r="I260" s="1113"/>
      <c r="J260" s="1114">
        <f t="shared" si="3"/>
        <v>-0.8</v>
      </c>
      <c r="K260" s="1119"/>
      <c r="L260" s="1119"/>
    </row>
    <row r="261" spans="3:12" ht="16.5" customHeight="1" x14ac:dyDescent="0.3">
      <c r="C261" s="1148"/>
      <c r="D261" s="1110" t="s">
        <v>1070</v>
      </c>
      <c r="E261" s="1121" t="s">
        <v>827</v>
      </c>
      <c r="F261" s="1112">
        <v>1</v>
      </c>
      <c r="G261" s="1110">
        <v>6.2</v>
      </c>
      <c r="H261" s="1113"/>
      <c r="I261" s="1113"/>
      <c r="J261" s="1114">
        <f t="shared" si="3"/>
        <v>6.2</v>
      </c>
      <c r="K261" s="1119"/>
      <c r="L261" s="1119"/>
    </row>
    <row r="262" spans="3:12" s="303" customFormat="1" x14ac:dyDescent="0.25">
      <c r="C262" s="1148"/>
      <c r="D262" s="1110"/>
      <c r="E262" s="1121" t="s">
        <v>2297</v>
      </c>
      <c r="F262" s="1112">
        <v>-1</v>
      </c>
      <c r="G262" s="1110">
        <v>0.8</v>
      </c>
      <c r="H262" s="1113"/>
      <c r="I262" s="1113"/>
      <c r="J262" s="1114">
        <f t="shared" si="3"/>
        <v>-0.8</v>
      </c>
      <c r="K262" s="1119"/>
      <c r="L262" s="1119"/>
    </row>
    <row r="263" spans="3:12" x14ac:dyDescent="0.3">
      <c r="C263" s="1148"/>
      <c r="D263" s="1110" t="s">
        <v>2319</v>
      </c>
      <c r="E263" s="1121" t="s">
        <v>138</v>
      </c>
      <c r="F263" s="1112">
        <v>1</v>
      </c>
      <c r="G263" s="1110">
        <v>60.5</v>
      </c>
      <c r="H263" s="1113"/>
      <c r="I263" s="1113"/>
      <c r="J263" s="1114">
        <f t="shared" si="3"/>
        <v>60.5</v>
      </c>
      <c r="K263" s="1119"/>
      <c r="L263" s="1119"/>
    </row>
    <row r="264" spans="3:12" ht="16.5" customHeight="1" x14ac:dyDescent="0.3">
      <c r="C264" s="1148"/>
      <c r="D264" s="1110"/>
      <c r="E264" s="1121" t="s">
        <v>2297</v>
      </c>
      <c r="F264" s="1112">
        <v>-2</v>
      </c>
      <c r="G264" s="1110">
        <v>1.8</v>
      </c>
      <c r="H264" s="1113"/>
      <c r="I264" s="1113"/>
      <c r="J264" s="1114">
        <f t="shared" si="3"/>
        <v>-3.6</v>
      </c>
      <c r="K264" s="1119"/>
      <c r="L264" s="1119"/>
    </row>
    <row r="265" spans="3:12" ht="16.5" customHeight="1" x14ac:dyDescent="0.3">
      <c r="C265" s="1148"/>
      <c r="D265" s="1110"/>
      <c r="E265" s="1121" t="s">
        <v>2297</v>
      </c>
      <c r="F265" s="1112">
        <v>-3</v>
      </c>
      <c r="G265" s="1110">
        <v>1.2</v>
      </c>
      <c r="H265" s="1113"/>
      <c r="I265" s="1113"/>
      <c r="J265" s="1114">
        <f t="shared" si="3"/>
        <v>-3.5999999999999996</v>
      </c>
      <c r="K265" s="1119"/>
      <c r="L265" s="1119"/>
    </row>
    <row r="266" spans="3:12" ht="16.5" customHeight="1" x14ac:dyDescent="0.3">
      <c r="C266" s="1148"/>
      <c r="D266" s="1110"/>
      <c r="E266" s="1121" t="s">
        <v>2297</v>
      </c>
      <c r="F266" s="1112">
        <v>-2</v>
      </c>
      <c r="G266" s="1110">
        <v>1</v>
      </c>
      <c r="H266" s="1113"/>
      <c r="I266" s="1113"/>
      <c r="J266" s="1114">
        <f t="shared" si="3"/>
        <v>-2</v>
      </c>
      <c r="K266" s="1119"/>
      <c r="L266" s="1119"/>
    </row>
    <row r="267" spans="3:12" ht="16.5" customHeight="1" x14ac:dyDescent="0.3">
      <c r="C267" s="1148"/>
      <c r="D267" s="1110"/>
      <c r="E267" s="1121" t="s">
        <v>2297</v>
      </c>
      <c r="F267" s="1112">
        <v>-7</v>
      </c>
      <c r="G267" s="1110">
        <v>0.9</v>
      </c>
      <c r="H267" s="1113"/>
      <c r="I267" s="1113"/>
      <c r="J267" s="1114">
        <f t="shared" si="3"/>
        <v>-6.3</v>
      </c>
      <c r="K267" s="1119"/>
      <c r="L267" s="1119"/>
    </row>
    <row r="268" spans="3:12" ht="16.5" customHeight="1" x14ac:dyDescent="0.3">
      <c r="C268" s="1148"/>
      <c r="D268" s="1110" t="s">
        <v>1103</v>
      </c>
      <c r="E268" s="1121" t="s">
        <v>360</v>
      </c>
      <c r="F268" s="1112">
        <v>1</v>
      </c>
      <c r="G268" s="1110">
        <v>56.1</v>
      </c>
      <c r="H268" s="1113"/>
      <c r="I268" s="1113"/>
      <c r="J268" s="1114">
        <f t="shared" si="3"/>
        <v>56.1</v>
      </c>
      <c r="K268" s="1119"/>
      <c r="L268" s="1119"/>
    </row>
    <row r="269" spans="3:12" ht="16.5" customHeight="1" x14ac:dyDescent="0.3">
      <c r="C269" s="1148"/>
      <c r="D269" s="1110"/>
      <c r="E269" s="1121" t="s">
        <v>2297</v>
      </c>
      <c r="F269" s="1112">
        <v>-1</v>
      </c>
      <c r="G269" s="1110">
        <v>1.8</v>
      </c>
      <c r="H269" s="1113"/>
      <c r="I269" s="1113"/>
      <c r="J269" s="1114">
        <f t="shared" si="3"/>
        <v>-1.8</v>
      </c>
      <c r="K269" s="1119"/>
      <c r="L269" s="1119"/>
    </row>
    <row r="270" spans="3:12" ht="16.5" customHeight="1" x14ac:dyDescent="0.3">
      <c r="C270" s="1148"/>
      <c r="D270" s="1110"/>
      <c r="E270" s="1121" t="s">
        <v>2297</v>
      </c>
      <c r="F270" s="1112">
        <v>-1</v>
      </c>
      <c r="G270" s="1110">
        <v>1.2</v>
      </c>
      <c r="H270" s="1113"/>
      <c r="I270" s="1113"/>
      <c r="J270" s="1114">
        <f t="shared" si="3"/>
        <v>-1.2</v>
      </c>
      <c r="K270" s="1119"/>
      <c r="L270" s="1119"/>
    </row>
    <row r="271" spans="3:12" ht="16.5" customHeight="1" x14ac:dyDescent="0.3">
      <c r="C271" s="1148"/>
      <c r="D271" s="1110"/>
      <c r="E271" s="1121" t="s">
        <v>2297</v>
      </c>
      <c r="F271" s="1112">
        <v>-3</v>
      </c>
      <c r="G271" s="1110">
        <v>1</v>
      </c>
      <c r="H271" s="1113"/>
      <c r="I271" s="1113"/>
      <c r="J271" s="1114">
        <f t="shared" si="3"/>
        <v>-3</v>
      </c>
      <c r="K271" s="1119"/>
      <c r="L271" s="1119"/>
    </row>
    <row r="272" spans="3:12" ht="16.5" customHeight="1" x14ac:dyDescent="0.3">
      <c r="C272" s="1148"/>
      <c r="D272" s="1110"/>
      <c r="E272" s="1121" t="s">
        <v>2297</v>
      </c>
      <c r="F272" s="1112">
        <v>-2</v>
      </c>
      <c r="G272" s="1110">
        <v>0.9</v>
      </c>
      <c r="H272" s="1113"/>
      <c r="I272" s="1113"/>
      <c r="J272" s="1114">
        <f t="shared" si="3"/>
        <v>-1.8</v>
      </c>
      <c r="K272" s="1119"/>
      <c r="L272" s="1119"/>
    </row>
    <row r="273" spans="3:12" ht="16.5" customHeight="1" x14ac:dyDescent="0.3">
      <c r="C273" s="1148"/>
      <c r="D273" s="1110"/>
      <c r="E273" s="1121" t="s">
        <v>2297</v>
      </c>
      <c r="F273" s="1112">
        <v>-2</v>
      </c>
      <c r="G273" s="1110">
        <v>0.8</v>
      </c>
      <c r="H273" s="1113"/>
      <c r="I273" s="1113"/>
      <c r="J273" s="1114">
        <f t="shared" si="3"/>
        <v>-1.6</v>
      </c>
      <c r="K273" s="1119"/>
      <c r="L273" s="1119"/>
    </row>
    <row r="274" spans="3:12" ht="16.5" customHeight="1" x14ac:dyDescent="0.3">
      <c r="C274" s="1148"/>
      <c r="D274" s="1110" t="s">
        <v>1077</v>
      </c>
      <c r="E274" s="1121" t="s">
        <v>271</v>
      </c>
      <c r="F274" s="1112">
        <v>1</v>
      </c>
      <c r="G274" s="1110">
        <v>29.4</v>
      </c>
      <c r="H274" s="1113"/>
      <c r="I274" s="1113"/>
      <c r="J274" s="1114">
        <f t="shared" ref="J274:J337" si="4">PRODUCT(F274:I274)</f>
        <v>29.4</v>
      </c>
      <c r="K274" s="1119"/>
      <c r="L274" s="1119"/>
    </row>
    <row r="275" spans="3:12" ht="16.5" customHeight="1" x14ac:dyDescent="0.3">
      <c r="C275" s="1148"/>
      <c r="D275" s="1110"/>
      <c r="E275" s="1121" t="s">
        <v>2297</v>
      </c>
      <c r="F275" s="1112">
        <v>-1</v>
      </c>
      <c r="G275" s="1110">
        <v>1.2</v>
      </c>
      <c r="H275" s="1113"/>
      <c r="I275" s="1113"/>
      <c r="J275" s="1114">
        <f t="shared" si="4"/>
        <v>-1.2</v>
      </c>
      <c r="K275" s="1119"/>
      <c r="L275" s="1119"/>
    </row>
    <row r="276" spans="3:12" ht="16.5" customHeight="1" x14ac:dyDescent="0.3">
      <c r="C276" s="1148"/>
      <c r="D276" s="1110" t="s">
        <v>1086</v>
      </c>
      <c r="E276" s="1121" t="s">
        <v>2487</v>
      </c>
      <c r="F276" s="1112">
        <v>1</v>
      </c>
      <c r="G276" s="1110">
        <v>26.9</v>
      </c>
      <c r="H276" s="1113"/>
      <c r="I276" s="1113"/>
      <c r="J276" s="1114">
        <f t="shared" si="4"/>
        <v>26.9</v>
      </c>
      <c r="K276" s="1119"/>
      <c r="L276" s="1119"/>
    </row>
    <row r="277" spans="3:12" ht="16.5" customHeight="1" x14ac:dyDescent="0.3">
      <c r="C277" s="1148"/>
      <c r="D277" s="1110"/>
      <c r="E277" s="1121" t="s">
        <v>2297</v>
      </c>
      <c r="F277" s="1112">
        <v>-1</v>
      </c>
      <c r="G277" s="1110">
        <v>1.2</v>
      </c>
      <c r="H277" s="1113"/>
      <c r="I277" s="1113"/>
      <c r="J277" s="1114">
        <f t="shared" si="4"/>
        <v>-1.2</v>
      </c>
      <c r="K277" s="1119"/>
      <c r="L277" s="1119"/>
    </row>
    <row r="278" spans="3:12" ht="16.5" customHeight="1" x14ac:dyDescent="0.3">
      <c r="C278" s="1148"/>
      <c r="D278" s="1110"/>
      <c r="E278" s="1121" t="s">
        <v>2303</v>
      </c>
      <c r="F278" s="1112">
        <v>-3</v>
      </c>
      <c r="G278" s="1110">
        <v>1.2</v>
      </c>
      <c r="H278" s="1113"/>
      <c r="I278" s="1113"/>
      <c r="J278" s="1114">
        <f t="shared" si="4"/>
        <v>-3.5999999999999996</v>
      </c>
      <c r="K278" s="1119"/>
      <c r="L278" s="1119"/>
    </row>
    <row r="279" spans="3:12" ht="16.5" customHeight="1" x14ac:dyDescent="0.3">
      <c r="C279" s="1148"/>
      <c r="D279" s="1110" t="s">
        <v>1084</v>
      </c>
      <c r="E279" s="1121" t="s">
        <v>177</v>
      </c>
      <c r="F279" s="1112">
        <v>1</v>
      </c>
      <c r="G279" s="1110">
        <v>8.1999999999999993</v>
      </c>
      <c r="H279" s="1113"/>
      <c r="I279" s="1113"/>
      <c r="J279" s="1114">
        <f t="shared" si="4"/>
        <v>8.1999999999999993</v>
      </c>
      <c r="K279" s="1119"/>
      <c r="L279" s="1119"/>
    </row>
    <row r="280" spans="3:12" ht="16.5" customHeight="1" x14ac:dyDescent="0.3">
      <c r="C280" s="1148"/>
      <c r="D280" s="1110"/>
      <c r="E280" s="1121" t="s">
        <v>2297</v>
      </c>
      <c r="F280" s="1112">
        <v>-1</v>
      </c>
      <c r="G280" s="1110">
        <v>0.9</v>
      </c>
      <c r="H280" s="1113"/>
      <c r="I280" s="1113"/>
      <c r="J280" s="1114">
        <f t="shared" si="4"/>
        <v>-0.9</v>
      </c>
      <c r="K280" s="1119"/>
      <c r="L280" s="1119"/>
    </row>
    <row r="281" spans="3:12" ht="16.5" customHeight="1" x14ac:dyDescent="0.3">
      <c r="C281" s="1148"/>
      <c r="D281" s="1110" t="s">
        <v>1085</v>
      </c>
      <c r="E281" s="1121" t="s">
        <v>1059</v>
      </c>
      <c r="F281" s="1112">
        <v>1</v>
      </c>
      <c r="G281" s="1110">
        <v>10.199999999999999</v>
      </c>
      <c r="H281" s="1113"/>
      <c r="I281" s="1113"/>
      <c r="J281" s="1114">
        <f t="shared" si="4"/>
        <v>10.199999999999999</v>
      </c>
      <c r="K281" s="1119"/>
      <c r="L281" s="1119"/>
    </row>
    <row r="282" spans="3:12" ht="16.5" customHeight="1" x14ac:dyDescent="0.3">
      <c r="C282" s="1148"/>
      <c r="D282" s="1110" t="s">
        <v>1105</v>
      </c>
      <c r="E282" s="1121" t="s">
        <v>360</v>
      </c>
      <c r="F282" s="1112">
        <v>1</v>
      </c>
      <c r="G282" s="1110">
        <v>43.3</v>
      </c>
      <c r="H282" s="1113"/>
      <c r="I282" s="1113"/>
      <c r="J282" s="1114">
        <f t="shared" si="4"/>
        <v>43.3</v>
      </c>
      <c r="K282" s="1119"/>
      <c r="L282" s="1119"/>
    </row>
    <row r="283" spans="3:12" ht="16.5" customHeight="1" x14ac:dyDescent="0.3">
      <c r="C283" s="1148"/>
      <c r="D283" s="1110"/>
      <c r="E283" s="1121" t="s">
        <v>2297</v>
      </c>
      <c r="F283" s="1112">
        <v>-1</v>
      </c>
      <c r="G283" s="1110">
        <v>1.6</v>
      </c>
      <c r="H283" s="1113"/>
      <c r="I283" s="1113"/>
      <c r="J283" s="1114">
        <f t="shared" si="4"/>
        <v>-1.6</v>
      </c>
      <c r="K283" s="1119"/>
      <c r="L283" s="1119"/>
    </row>
    <row r="284" spans="3:12" ht="16.5" customHeight="1" x14ac:dyDescent="0.3">
      <c r="C284" s="1148"/>
      <c r="D284" s="1110"/>
      <c r="E284" s="1121" t="s">
        <v>2297</v>
      </c>
      <c r="F284" s="1112">
        <v>-5</v>
      </c>
      <c r="G284" s="1110">
        <v>1.2</v>
      </c>
      <c r="H284" s="1113"/>
      <c r="I284" s="1113"/>
      <c r="J284" s="1114">
        <f t="shared" si="4"/>
        <v>-6</v>
      </c>
      <c r="K284" s="1119"/>
      <c r="L284" s="1119"/>
    </row>
    <row r="285" spans="3:12" ht="16.5" customHeight="1" x14ac:dyDescent="0.3">
      <c r="C285" s="1148"/>
      <c r="D285" s="1110"/>
      <c r="E285" s="1121" t="s">
        <v>2297</v>
      </c>
      <c r="F285" s="1112">
        <v>-4</v>
      </c>
      <c r="G285" s="1110">
        <v>0.9</v>
      </c>
      <c r="H285" s="1113"/>
      <c r="I285" s="1113"/>
      <c r="J285" s="1114">
        <f t="shared" si="4"/>
        <v>-3.6</v>
      </c>
      <c r="K285" s="1119"/>
      <c r="L285" s="1119"/>
    </row>
    <row r="286" spans="3:12" s="303" customFormat="1" x14ac:dyDescent="0.25">
      <c r="C286" s="1148"/>
      <c r="D286" s="1110" t="s">
        <v>1092</v>
      </c>
      <c r="E286" s="1121" t="s">
        <v>1093</v>
      </c>
      <c r="F286" s="1112">
        <v>1</v>
      </c>
      <c r="G286" s="1110">
        <v>12.8</v>
      </c>
      <c r="H286" s="1113"/>
      <c r="I286" s="1113"/>
      <c r="J286" s="1114">
        <f t="shared" si="4"/>
        <v>12.8</v>
      </c>
      <c r="K286" s="1119"/>
      <c r="L286" s="1119"/>
    </row>
    <row r="287" spans="3:12" x14ac:dyDescent="0.3">
      <c r="C287" s="1148"/>
      <c r="D287" s="1110"/>
      <c r="E287" s="1121" t="s">
        <v>2315</v>
      </c>
      <c r="F287" s="1112">
        <v>1</v>
      </c>
      <c r="G287" s="1110">
        <v>3.4</v>
      </c>
      <c r="H287" s="1113"/>
      <c r="I287" s="1113"/>
      <c r="J287" s="1114">
        <f t="shared" si="4"/>
        <v>3.4</v>
      </c>
      <c r="K287" s="1119"/>
      <c r="L287" s="1119"/>
    </row>
    <row r="288" spans="3:12" ht="16.5" customHeight="1" x14ac:dyDescent="0.3">
      <c r="C288" s="1148"/>
      <c r="D288" s="1110"/>
      <c r="E288" s="1121" t="s">
        <v>2297</v>
      </c>
      <c r="F288" s="1112">
        <v>-1</v>
      </c>
      <c r="G288" s="1110">
        <v>0.9</v>
      </c>
      <c r="H288" s="1113"/>
      <c r="I288" s="1113"/>
      <c r="J288" s="1114">
        <f t="shared" si="4"/>
        <v>-0.9</v>
      </c>
      <c r="K288" s="1119"/>
      <c r="L288" s="1119"/>
    </row>
    <row r="289" spans="3:12" ht="16.5" customHeight="1" x14ac:dyDescent="0.3">
      <c r="C289" s="1148"/>
      <c r="D289" s="1110" t="s">
        <v>1096</v>
      </c>
      <c r="E289" s="1121" t="s">
        <v>1097</v>
      </c>
      <c r="F289" s="1112">
        <v>1</v>
      </c>
      <c r="G289" s="1110">
        <v>12.1</v>
      </c>
      <c r="H289" s="1113"/>
      <c r="I289" s="1113"/>
      <c r="J289" s="1114">
        <f t="shared" si="4"/>
        <v>12.1</v>
      </c>
      <c r="K289" s="1119"/>
      <c r="L289" s="1119"/>
    </row>
    <row r="290" spans="3:12" ht="16.5" customHeight="1" x14ac:dyDescent="0.3">
      <c r="C290" s="1148"/>
      <c r="D290" s="1110"/>
      <c r="E290" s="1121" t="s">
        <v>2315</v>
      </c>
      <c r="F290" s="1112">
        <v>1</v>
      </c>
      <c r="G290" s="1110">
        <v>3.6</v>
      </c>
      <c r="H290" s="1113"/>
      <c r="I290" s="1113"/>
      <c r="J290" s="1114">
        <f t="shared" si="4"/>
        <v>3.6</v>
      </c>
      <c r="K290" s="1119"/>
      <c r="L290" s="1119"/>
    </row>
    <row r="291" spans="3:12" ht="16.5" customHeight="1" x14ac:dyDescent="0.3">
      <c r="C291" s="1148"/>
      <c r="D291" s="1110"/>
      <c r="E291" s="1121" t="s">
        <v>2297</v>
      </c>
      <c r="F291" s="1112">
        <v>-1</v>
      </c>
      <c r="G291" s="1110">
        <v>0.9</v>
      </c>
      <c r="H291" s="1113"/>
      <c r="I291" s="1113"/>
      <c r="J291" s="1114">
        <f t="shared" si="4"/>
        <v>-0.9</v>
      </c>
      <c r="K291" s="1119"/>
      <c r="L291" s="1119"/>
    </row>
    <row r="292" spans="3:12" ht="16.5" customHeight="1" x14ac:dyDescent="0.3">
      <c r="C292" s="1148"/>
      <c r="D292" s="1110" t="s">
        <v>1098</v>
      </c>
      <c r="E292" s="1121" t="s">
        <v>2246</v>
      </c>
      <c r="F292" s="1112">
        <v>1</v>
      </c>
      <c r="G292" s="1110">
        <v>24.1</v>
      </c>
      <c r="H292" s="1113"/>
      <c r="I292" s="1113"/>
      <c r="J292" s="1114">
        <f t="shared" si="4"/>
        <v>24.1</v>
      </c>
      <c r="K292" s="1119"/>
      <c r="L292" s="1119"/>
    </row>
    <row r="293" spans="3:12" ht="16.5" customHeight="1" x14ac:dyDescent="0.3">
      <c r="C293" s="1148"/>
      <c r="D293" s="1110"/>
      <c r="E293" s="1121" t="s">
        <v>2297</v>
      </c>
      <c r="F293" s="1112">
        <v>-1</v>
      </c>
      <c r="G293" s="1110">
        <v>1.2</v>
      </c>
      <c r="H293" s="1113"/>
      <c r="I293" s="1113"/>
      <c r="J293" s="1114">
        <f t="shared" si="4"/>
        <v>-1.2</v>
      </c>
      <c r="K293" s="1119"/>
      <c r="L293" s="1119"/>
    </row>
    <row r="294" spans="3:12" ht="16.5" customHeight="1" x14ac:dyDescent="0.3">
      <c r="C294" s="1148"/>
      <c r="D294" s="1110" t="s">
        <v>1099</v>
      </c>
      <c r="E294" s="1121" t="s">
        <v>825</v>
      </c>
      <c r="F294" s="1112">
        <v>1</v>
      </c>
      <c r="G294" s="1110">
        <v>7.7</v>
      </c>
      <c r="H294" s="1113"/>
      <c r="I294" s="1113"/>
      <c r="J294" s="1114">
        <f t="shared" si="4"/>
        <v>7.7</v>
      </c>
      <c r="K294" s="1119"/>
      <c r="L294" s="1119"/>
    </row>
    <row r="295" spans="3:12" ht="16.5" customHeight="1" x14ac:dyDescent="0.3">
      <c r="C295" s="1148"/>
      <c r="D295" s="1110"/>
      <c r="E295" s="1121" t="s">
        <v>2297</v>
      </c>
      <c r="F295" s="1112">
        <v>-1</v>
      </c>
      <c r="G295" s="1110">
        <v>0.8</v>
      </c>
      <c r="H295" s="1113"/>
      <c r="I295" s="1113"/>
      <c r="J295" s="1114">
        <f t="shared" si="4"/>
        <v>-0.8</v>
      </c>
      <c r="K295" s="1119"/>
      <c r="L295" s="1119"/>
    </row>
    <row r="296" spans="3:12" ht="16.5" customHeight="1" x14ac:dyDescent="0.3">
      <c r="C296" s="1148"/>
      <c r="D296" s="1110" t="s">
        <v>1101</v>
      </c>
      <c r="E296" s="1121" t="s">
        <v>828</v>
      </c>
      <c r="F296" s="1112">
        <v>1</v>
      </c>
      <c r="G296" s="1110">
        <v>7.7</v>
      </c>
      <c r="H296" s="1113"/>
      <c r="I296" s="1113"/>
      <c r="J296" s="1114">
        <f t="shared" si="4"/>
        <v>7.7</v>
      </c>
      <c r="K296" s="1119"/>
      <c r="L296" s="1119"/>
    </row>
    <row r="297" spans="3:12" ht="16.5" customHeight="1" x14ac:dyDescent="0.3">
      <c r="C297" s="1148"/>
      <c r="D297" s="1110"/>
      <c r="E297" s="1121" t="s">
        <v>2297</v>
      </c>
      <c r="F297" s="1112">
        <v>-1</v>
      </c>
      <c r="G297" s="1110">
        <v>0.8</v>
      </c>
      <c r="H297" s="1113"/>
      <c r="I297" s="1113"/>
      <c r="J297" s="1114">
        <f t="shared" si="4"/>
        <v>-0.8</v>
      </c>
      <c r="K297" s="1119"/>
      <c r="L297" s="1119"/>
    </row>
    <row r="298" spans="3:12" ht="16.5" customHeight="1" x14ac:dyDescent="0.3">
      <c r="C298" s="1148"/>
      <c r="D298" s="1110" t="s">
        <v>2252</v>
      </c>
      <c r="E298" s="1121" t="s">
        <v>360</v>
      </c>
      <c r="F298" s="1112">
        <v>1</v>
      </c>
      <c r="G298" s="1110">
        <v>43.1</v>
      </c>
      <c r="H298" s="1113"/>
      <c r="I298" s="1113"/>
      <c r="J298" s="1114">
        <f t="shared" si="4"/>
        <v>43.1</v>
      </c>
      <c r="K298" s="1119"/>
      <c r="L298" s="1119"/>
    </row>
    <row r="299" spans="3:12" ht="16.5" customHeight="1" x14ac:dyDescent="0.3">
      <c r="C299" s="1148"/>
      <c r="D299" s="1110"/>
      <c r="E299" s="1121" t="s">
        <v>2297</v>
      </c>
      <c r="F299" s="1112">
        <v>-1</v>
      </c>
      <c r="G299" s="1110">
        <v>1.8</v>
      </c>
      <c r="H299" s="1113"/>
      <c r="I299" s="1113"/>
      <c r="J299" s="1114">
        <f t="shared" si="4"/>
        <v>-1.8</v>
      </c>
      <c r="K299" s="1119"/>
      <c r="L299" s="1119"/>
    </row>
    <row r="300" spans="3:12" ht="16.5" customHeight="1" x14ac:dyDescent="0.3">
      <c r="C300" s="1148"/>
      <c r="D300" s="1110"/>
      <c r="E300" s="1121" t="s">
        <v>2297</v>
      </c>
      <c r="F300" s="1112">
        <v>-1</v>
      </c>
      <c r="G300" s="1110">
        <v>1.6</v>
      </c>
      <c r="H300" s="1113"/>
      <c r="I300" s="1113"/>
      <c r="J300" s="1114">
        <f t="shared" si="4"/>
        <v>-1.6</v>
      </c>
      <c r="K300" s="1119"/>
      <c r="L300" s="1119"/>
    </row>
    <row r="301" spans="3:12" ht="16.5" customHeight="1" x14ac:dyDescent="0.3">
      <c r="C301" s="1148"/>
      <c r="D301" s="1110"/>
      <c r="E301" s="1121" t="s">
        <v>2297</v>
      </c>
      <c r="F301" s="1112">
        <v>-1</v>
      </c>
      <c r="G301" s="1110">
        <v>0.6</v>
      </c>
      <c r="H301" s="1113"/>
      <c r="I301" s="1113"/>
      <c r="J301" s="1114">
        <f t="shared" si="4"/>
        <v>-0.6</v>
      </c>
      <c r="K301" s="1119"/>
      <c r="L301" s="1119"/>
    </row>
    <row r="302" spans="3:12" ht="16.5" customHeight="1" x14ac:dyDescent="0.3">
      <c r="C302" s="1148"/>
      <c r="D302" s="1110" t="s">
        <v>1071</v>
      </c>
      <c r="E302" s="1121" t="s">
        <v>187</v>
      </c>
      <c r="F302" s="1112">
        <v>1</v>
      </c>
      <c r="G302" s="1110">
        <v>10.199999999999999</v>
      </c>
      <c r="H302" s="1113"/>
      <c r="I302" s="1113"/>
      <c r="J302" s="1114">
        <f t="shared" si="4"/>
        <v>10.199999999999999</v>
      </c>
      <c r="K302" s="1119"/>
      <c r="L302" s="1119"/>
    </row>
    <row r="303" spans="3:12" ht="16.5" customHeight="1" x14ac:dyDescent="0.3">
      <c r="C303" s="1148"/>
      <c r="D303" s="1110"/>
      <c r="E303" s="1121" t="s">
        <v>2297</v>
      </c>
      <c r="F303" s="1112">
        <v>-1</v>
      </c>
      <c r="G303" s="1110">
        <v>0.8</v>
      </c>
      <c r="H303" s="1113"/>
      <c r="I303" s="1113"/>
      <c r="J303" s="1114">
        <f t="shared" si="4"/>
        <v>-0.8</v>
      </c>
      <c r="K303" s="1119"/>
      <c r="L303" s="1119"/>
    </row>
    <row r="304" spans="3:12" ht="16.5" customHeight="1" x14ac:dyDescent="0.3">
      <c r="C304" s="1148"/>
      <c r="D304" s="1110"/>
      <c r="E304" s="1121" t="s">
        <v>2303</v>
      </c>
      <c r="F304" s="1112">
        <v>-1</v>
      </c>
      <c r="G304" s="1110">
        <v>2.4</v>
      </c>
      <c r="H304" s="1113"/>
      <c r="I304" s="1113"/>
      <c r="J304" s="1114">
        <f t="shared" si="4"/>
        <v>-2.4</v>
      </c>
      <c r="K304" s="1119"/>
      <c r="L304" s="1119"/>
    </row>
    <row r="305" spans="3:12" s="303" customFormat="1" x14ac:dyDescent="0.25">
      <c r="C305" s="1148"/>
      <c r="D305" s="1110" t="s">
        <v>1074</v>
      </c>
      <c r="E305" s="1121" t="s">
        <v>158</v>
      </c>
      <c r="F305" s="1112">
        <v>1</v>
      </c>
      <c r="G305" s="1110">
        <v>15.9</v>
      </c>
      <c r="H305" s="1113"/>
      <c r="I305" s="1113"/>
      <c r="J305" s="1114">
        <f t="shared" si="4"/>
        <v>15.9</v>
      </c>
      <c r="K305" s="1119"/>
      <c r="L305" s="1119"/>
    </row>
    <row r="306" spans="3:12" x14ac:dyDescent="0.3">
      <c r="C306" s="1148"/>
      <c r="D306" s="1110"/>
      <c r="E306" s="1121" t="s">
        <v>2297</v>
      </c>
      <c r="F306" s="1112">
        <v>-2</v>
      </c>
      <c r="G306" s="1110">
        <v>0.9</v>
      </c>
      <c r="H306" s="1113"/>
      <c r="I306" s="1113"/>
      <c r="J306" s="1114">
        <f t="shared" si="4"/>
        <v>-1.8</v>
      </c>
      <c r="K306" s="1119"/>
      <c r="L306" s="1119"/>
    </row>
    <row r="307" spans="3:12" ht="16.5" customHeight="1" x14ac:dyDescent="0.3">
      <c r="C307" s="1148"/>
      <c r="D307" s="1110"/>
      <c r="E307" s="1121" t="s">
        <v>2297</v>
      </c>
      <c r="F307" s="1112">
        <v>-1</v>
      </c>
      <c r="G307" s="1110">
        <v>0.8</v>
      </c>
      <c r="H307" s="1113"/>
      <c r="I307" s="1113"/>
      <c r="J307" s="1114">
        <f t="shared" si="4"/>
        <v>-0.8</v>
      </c>
      <c r="K307" s="1119"/>
      <c r="L307" s="1119"/>
    </row>
    <row r="308" spans="3:12" ht="16.5" customHeight="1" x14ac:dyDescent="0.3">
      <c r="C308" s="1148"/>
      <c r="D308" s="1110"/>
      <c r="E308" s="1121" t="s">
        <v>2303</v>
      </c>
      <c r="F308" s="1112">
        <v>-1</v>
      </c>
      <c r="G308" s="1110">
        <v>4.8</v>
      </c>
      <c r="H308" s="1113"/>
      <c r="I308" s="1113"/>
      <c r="J308" s="1114">
        <f t="shared" si="4"/>
        <v>-4.8</v>
      </c>
      <c r="K308" s="1119"/>
      <c r="L308" s="1119"/>
    </row>
    <row r="309" spans="3:12" ht="16.5" customHeight="1" x14ac:dyDescent="0.3">
      <c r="C309" s="1148"/>
      <c r="D309" s="1110" t="s">
        <v>1044</v>
      </c>
      <c r="E309" s="1121" t="s">
        <v>2314</v>
      </c>
      <c r="F309" s="1112">
        <v>1</v>
      </c>
      <c r="G309" s="1110">
        <v>13.9</v>
      </c>
      <c r="H309" s="1113"/>
      <c r="I309" s="1113"/>
      <c r="J309" s="1114">
        <f t="shared" si="4"/>
        <v>13.9</v>
      </c>
      <c r="K309" s="1119"/>
      <c r="L309" s="1119"/>
    </row>
    <row r="310" spans="3:12" ht="16.5" customHeight="1" x14ac:dyDescent="0.3">
      <c r="C310" s="1148"/>
      <c r="D310" s="1110"/>
      <c r="E310" s="1121" t="s">
        <v>2297</v>
      </c>
      <c r="F310" s="1112">
        <v>-1</v>
      </c>
      <c r="G310" s="1110">
        <v>1</v>
      </c>
      <c r="H310" s="1113"/>
      <c r="I310" s="1113"/>
      <c r="J310" s="1114">
        <f t="shared" si="4"/>
        <v>-1</v>
      </c>
      <c r="K310" s="1119"/>
      <c r="L310" s="1119"/>
    </row>
    <row r="311" spans="3:12" ht="16.5" customHeight="1" x14ac:dyDescent="0.3">
      <c r="C311" s="1148"/>
      <c r="D311" s="1110" t="s">
        <v>2316</v>
      </c>
      <c r="E311" s="1121" t="s">
        <v>2317</v>
      </c>
      <c r="F311" s="1112">
        <v>1</v>
      </c>
      <c r="G311" s="1110">
        <v>17.399999999999999</v>
      </c>
      <c r="H311" s="1113"/>
      <c r="I311" s="1113"/>
      <c r="J311" s="1114">
        <f t="shared" si="4"/>
        <v>17.399999999999999</v>
      </c>
      <c r="K311" s="1119"/>
      <c r="L311" s="1119"/>
    </row>
    <row r="312" spans="3:12" ht="16.5" customHeight="1" x14ac:dyDescent="0.3">
      <c r="C312" s="1148"/>
      <c r="D312" s="1110"/>
      <c r="E312" s="1121" t="s">
        <v>2297</v>
      </c>
      <c r="F312" s="1112">
        <v>-2</v>
      </c>
      <c r="G312" s="1110">
        <v>1.2</v>
      </c>
      <c r="H312" s="1113"/>
      <c r="I312" s="1113"/>
      <c r="J312" s="1114">
        <f t="shared" si="4"/>
        <v>-2.4</v>
      </c>
      <c r="K312" s="1119"/>
      <c r="L312" s="1119"/>
    </row>
    <row r="313" spans="3:12" ht="16.5" customHeight="1" x14ac:dyDescent="0.3">
      <c r="C313" s="1148"/>
      <c r="D313" s="1110" t="s">
        <v>2318</v>
      </c>
      <c r="E313" s="1121" t="s">
        <v>1065</v>
      </c>
      <c r="F313" s="1112">
        <v>1</v>
      </c>
      <c r="G313" s="1110">
        <v>25.1</v>
      </c>
      <c r="H313" s="1113"/>
      <c r="I313" s="1113"/>
      <c r="J313" s="1114">
        <f t="shared" si="4"/>
        <v>25.1</v>
      </c>
      <c r="K313" s="1119"/>
      <c r="L313" s="1119"/>
    </row>
    <row r="314" spans="3:12" ht="16.5" customHeight="1" x14ac:dyDescent="0.3">
      <c r="C314" s="1148"/>
      <c r="D314" s="1110"/>
      <c r="E314" s="1121" t="s">
        <v>2297</v>
      </c>
      <c r="F314" s="1112">
        <v>-1</v>
      </c>
      <c r="G314" s="1110">
        <v>1</v>
      </c>
      <c r="H314" s="1113"/>
      <c r="I314" s="1113"/>
      <c r="J314" s="1114">
        <f t="shared" si="4"/>
        <v>-1</v>
      </c>
      <c r="K314" s="1119"/>
      <c r="L314" s="1119"/>
    </row>
    <row r="315" spans="3:12" s="303" customFormat="1" x14ac:dyDescent="0.25">
      <c r="C315" s="1148"/>
      <c r="D315" s="1110"/>
      <c r="E315" s="1121" t="s">
        <v>2297</v>
      </c>
      <c r="F315" s="1112">
        <v>-1</v>
      </c>
      <c r="G315" s="1110">
        <v>0.9</v>
      </c>
      <c r="H315" s="1113"/>
      <c r="I315" s="1113"/>
      <c r="J315" s="1114">
        <f t="shared" si="4"/>
        <v>-0.9</v>
      </c>
      <c r="K315" s="1119"/>
      <c r="L315" s="1119"/>
    </row>
    <row r="316" spans="3:12" x14ac:dyDescent="0.3">
      <c r="C316" s="1148"/>
      <c r="D316" s="1110" t="s">
        <v>1031</v>
      </c>
      <c r="E316" s="1121" t="s">
        <v>150</v>
      </c>
      <c r="F316" s="1112">
        <v>1</v>
      </c>
      <c r="G316" s="1110">
        <v>19.600000000000001</v>
      </c>
      <c r="H316" s="1113"/>
      <c r="I316" s="1113"/>
      <c r="J316" s="1114">
        <f t="shared" si="4"/>
        <v>19.600000000000001</v>
      </c>
      <c r="K316" s="1119"/>
      <c r="L316" s="1119"/>
    </row>
    <row r="317" spans="3:12" ht="16.5" customHeight="1" x14ac:dyDescent="0.3">
      <c r="C317" s="1148"/>
      <c r="D317" s="1110"/>
      <c r="E317" s="1121" t="s">
        <v>2297</v>
      </c>
      <c r="F317" s="1112">
        <v>-1</v>
      </c>
      <c r="G317" s="1110">
        <v>1</v>
      </c>
      <c r="H317" s="1113"/>
      <c r="I317" s="1113"/>
      <c r="J317" s="1114">
        <f t="shared" si="4"/>
        <v>-1</v>
      </c>
      <c r="K317" s="1119"/>
      <c r="L317" s="1119"/>
    </row>
    <row r="318" spans="3:12" ht="16.5" customHeight="1" x14ac:dyDescent="0.3">
      <c r="C318" s="1148"/>
      <c r="D318" s="1110" t="s">
        <v>1380</v>
      </c>
      <c r="E318" s="1121" t="s">
        <v>803</v>
      </c>
      <c r="F318" s="1112">
        <v>1</v>
      </c>
      <c r="G318" s="1110">
        <v>17</v>
      </c>
      <c r="H318" s="1113"/>
      <c r="I318" s="1113"/>
      <c r="J318" s="1114">
        <f t="shared" si="4"/>
        <v>17</v>
      </c>
      <c r="K318" s="1119"/>
      <c r="L318" s="1119"/>
    </row>
    <row r="319" spans="3:12" ht="16.5" customHeight="1" x14ac:dyDescent="0.3">
      <c r="C319" s="1148"/>
      <c r="D319" s="1110"/>
      <c r="E319" s="1121" t="s">
        <v>2297</v>
      </c>
      <c r="F319" s="1112">
        <v>-1</v>
      </c>
      <c r="G319" s="1110">
        <v>1</v>
      </c>
      <c r="H319" s="1113"/>
      <c r="I319" s="1113"/>
      <c r="J319" s="1114">
        <f t="shared" si="4"/>
        <v>-1</v>
      </c>
      <c r="K319" s="1119"/>
      <c r="L319" s="1119"/>
    </row>
    <row r="320" spans="3:12" ht="16.5" customHeight="1" x14ac:dyDescent="0.3">
      <c r="C320" s="1148"/>
      <c r="D320" s="1110" t="s">
        <v>1082</v>
      </c>
      <c r="E320" s="1121" t="s">
        <v>1083</v>
      </c>
      <c r="F320" s="1112">
        <v>1</v>
      </c>
      <c r="G320" s="1110">
        <v>14.8</v>
      </c>
      <c r="H320" s="1113"/>
      <c r="I320" s="1113"/>
      <c r="J320" s="1114">
        <f t="shared" si="4"/>
        <v>14.8</v>
      </c>
      <c r="K320" s="1119"/>
      <c r="L320" s="1119"/>
    </row>
    <row r="321" spans="3:12" ht="16.5" customHeight="1" x14ac:dyDescent="0.3">
      <c r="C321" s="1148"/>
      <c r="D321" s="1110"/>
      <c r="E321" s="1121" t="s">
        <v>2297</v>
      </c>
      <c r="F321" s="1112">
        <v>-1</v>
      </c>
      <c r="G321" s="1110">
        <v>1</v>
      </c>
      <c r="H321" s="1113"/>
      <c r="I321" s="1113"/>
      <c r="J321" s="1114">
        <f t="shared" si="4"/>
        <v>-1</v>
      </c>
      <c r="K321" s="1119"/>
      <c r="L321" s="1119"/>
    </row>
    <row r="322" spans="3:12" ht="16.5" customHeight="1" x14ac:dyDescent="0.3">
      <c r="C322" s="1148"/>
      <c r="D322" s="1110" t="s">
        <v>1088</v>
      </c>
      <c r="E322" s="1121" t="s">
        <v>1089</v>
      </c>
      <c r="F322" s="1112">
        <v>1</v>
      </c>
      <c r="G322" s="1110">
        <v>19.3</v>
      </c>
      <c r="H322" s="1113"/>
      <c r="I322" s="1113"/>
      <c r="J322" s="1114">
        <f t="shared" si="4"/>
        <v>19.3</v>
      </c>
      <c r="K322" s="1119"/>
      <c r="L322" s="1119"/>
    </row>
    <row r="323" spans="3:12" ht="16.5" customHeight="1" x14ac:dyDescent="0.3">
      <c r="C323" s="1148"/>
      <c r="D323" s="1110"/>
      <c r="E323" s="1121" t="s">
        <v>2297</v>
      </c>
      <c r="F323" s="1112">
        <v>-2</v>
      </c>
      <c r="G323" s="1110">
        <v>1.2</v>
      </c>
      <c r="H323" s="1113"/>
      <c r="I323" s="1113"/>
      <c r="J323" s="1114">
        <f t="shared" si="4"/>
        <v>-2.4</v>
      </c>
      <c r="K323" s="1119"/>
      <c r="L323" s="1119"/>
    </row>
    <row r="324" spans="3:12" ht="16.5" customHeight="1" x14ac:dyDescent="0.3">
      <c r="C324" s="1123"/>
      <c r="D324" s="1123"/>
      <c r="E324" s="1123"/>
      <c r="F324" s="1123"/>
      <c r="G324" s="1123"/>
      <c r="H324" s="1123"/>
      <c r="I324" s="1123"/>
      <c r="J324" s="1114"/>
      <c r="K324" s="1123"/>
      <c r="L324" s="1123"/>
    </row>
    <row r="325" spans="3:12" ht="16.5" customHeight="1" x14ac:dyDescent="0.3">
      <c r="C325" s="1148"/>
      <c r="D325" s="1110"/>
      <c r="E325" s="1118" t="s">
        <v>1102</v>
      </c>
      <c r="F325" s="1112"/>
      <c r="G325" s="1110"/>
      <c r="H325" s="1113"/>
      <c r="I325" s="1113"/>
      <c r="J325" s="1114"/>
      <c r="K325" s="1119"/>
      <c r="L325" s="1119"/>
    </row>
    <row r="326" spans="3:12" ht="16.5" customHeight="1" x14ac:dyDescent="0.3">
      <c r="C326" s="1148"/>
      <c r="D326" s="1110" t="s">
        <v>2321</v>
      </c>
      <c r="E326" s="1121" t="s">
        <v>1745</v>
      </c>
      <c r="F326" s="1112">
        <v>1</v>
      </c>
      <c r="G326" s="1110">
        <v>15</v>
      </c>
      <c r="H326" s="1113"/>
      <c r="I326" s="1113"/>
      <c r="J326" s="1114">
        <f t="shared" si="4"/>
        <v>15</v>
      </c>
      <c r="K326" s="1119"/>
      <c r="L326" s="1119"/>
    </row>
    <row r="327" spans="3:12" ht="16.5" customHeight="1" x14ac:dyDescent="0.3">
      <c r="C327" s="1148"/>
      <c r="D327" s="1110" t="s">
        <v>2253</v>
      </c>
      <c r="E327" s="1121" t="s">
        <v>144</v>
      </c>
      <c r="F327" s="1112">
        <v>1</v>
      </c>
      <c r="G327" s="1110">
        <v>20.25</v>
      </c>
      <c r="H327" s="1113"/>
      <c r="I327" s="1113"/>
      <c r="J327" s="1114">
        <f t="shared" si="4"/>
        <v>20.25</v>
      </c>
      <c r="K327" s="1119"/>
      <c r="L327" s="1119"/>
    </row>
    <row r="328" spans="3:12" s="303" customFormat="1" x14ac:dyDescent="0.25">
      <c r="C328" s="1148"/>
      <c r="D328" s="1110"/>
      <c r="E328" s="1121" t="s">
        <v>2297</v>
      </c>
      <c r="F328" s="1112">
        <v>-1</v>
      </c>
      <c r="G328" s="1110">
        <v>1.8</v>
      </c>
      <c r="H328" s="1113"/>
      <c r="I328" s="1113"/>
      <c r="J328" s="1114">
        <f t="shared" si="4"/>
        <v>-1.8</v>
      </c>
      <c r="K328" s="1119"/>
      <c r="L328" s="1119"/>
    </row>
    <row r="329" spans="3:12" x14ac:dyDescent="0.3">
      <c r="C329" s="1148"/>
      <c r="D329" s="1110"/>
      <c r="E329" s="1121" t="s">
        <v>2297</v>
      </c>
      <c r="F329" s="1112">
        <v>-2</v>
      </c>
      <c r="G329" s="1110">
        <v>0.8</v>
      </c>
      <c r="H329" s="1113"/>
      <c r="I329" s="1113"/>
      <c r="J329" s="1114">
        <f t="shared" si="4"/>
        <v>-1.6</v>
      </c>
      <c r="K329" s="1119"/>
      <c r="L329" s="1119"/>
    </row>
    <row r="330" spans="3:12" ht="16.5" customHeight="1" x14ac:dyDescent="0.3">
      <c r="C330" s="1148"/>
      <c r="D330" s="1110"/>
      <c r="E330" s="1121" t="s">
        <v>2303</v>
      </c>
      <c r="F330" s="1112">
        <v>-1</v>
      </c>
      <c r="G330" s="1110">
        <v>4.3</v>
      </c>
      <c r="H330" s="1113"/>
      <c r="I330" s="1113"/>
      <c r="J330" s="1114">
        <f t="shared" si="4"/>
        <v>-4.3</v>
      </c>
      <c r="K330" s="1119"/>
      <c r="L330" s="1119"/>
    </row>
    <row r="331" spans="3:12" ht="16.5" customHeight="1" x14ac:dyDescent="0.3">
      <c r="C331" s="1148"/>
      <c r="D331" s="1110" t="s">
        <v>2232</v>
      </c>
      <c r="E331" s="1121" t="s">
        <v>144</v>
      </c>
      <c r="F331" s="1112">
        <v>1</v>
      </c>
      <c r="G331" s="1110">
        <v>14.4</v>
      </c>
      <c r="H331" s="1113"/>
      <c r="I331" s="1113"/>
      <c r="J331" s="1114">
        <f t="shared" si="4"/>
        <v>14.4</v>
      </c>
      <c r="K331" s="1119"/>
      <c r="L331" s="1119"/>
    </row>
    <row r="332" spans="3:12" ht="16.5" customHeight="1" x14ac:dyDescent="0.3">
      <c r="C332" s="1148"/>
      <c r="D332" s="1110"/>
      <c r="E332" s="1121" t="s">
        <v>2297</v>
      </c>
      <c r="F332" s="1112">
        <v>-1</v>
      </c>
      <c r="G332" s="1110">
        <v>1.2</v>
      </c>
      <c r="H332" s="1113"/>
      <c r="I332" s="1113"/>
      <c r="J332" s="1114">
        <f t="shared" si="4"/>
        <v>-1.2</v>
      </c>
      <c r="K332" s="1119"/>
      <c r="L332" s="1119"/>
    </row>
    <row r="333" spans="3:12" ht="16.5" customHeight="1" x14ac:dyDescent="0.3">
      <c r="C333" s="1148"/>
      <c r="D333" s="1110"/>
      <c r="E333" s="1121" t="s">
        <v>2297</v>
      </c>
      <c r="F333" s="1112">
        <v>-1</v>
      </c>
      <c r="G333" s="1110">
        <v>0.9</v>
      </c>
      <c r="H333" s="1113"/>
      <c r="I333" s="1113"/>
      <c r="J333" s="1114">
        <f t="shared" si="4"/>
        <v>-0.9</v>
      </c>
      <c r="K333" s="1119"/>
      <c r="L333" s="1119"/>
    </row>
    <row r="334" spans="3:12" ht="16.5" customHeight="1" x14ac:dyDescent="0.3">
      <c r="C334" s="1148"/>
      <c r="D334" s="1110"/>
      <c r="E334" s="1121" t="s">
        <v>2303</v>
      </c>
      <c r="F334" s="1112">
        <v>-1</v>
      </c>
      <c r="G334" s="1110">
        <v>3.6</v>
      </c>
      <c r="H334" s="1113"/>
      <c r="I334" s="1113"/>
      <c r="J334" s="1114">
        <f t="shared" si="4"/>
        <v>-3.6</v>
      </c>
      <c r="K334" s="1119"/>
      <c r="L334" s="1119"/>
    </row>
    <row r="335" spans="3:12" ht="16.5" customHeight="1" x14ac:dyDescent="0.3">
      <c r="C335" s="1148"/>
      <c r="D335" s="1110" t="s">
        <v>2224</v>
      </c>
      <c r="E335" s="1121" t="s">
        <v>175</v>
      </c>
      <c r="F335" s="1112">
        <v>1</v>
      </c>
      <c r="G335" s="1110">
        <v>5.05</v>
      </c>
      <c r="H335" s="1113"/>
      <c r="I335" s="1113"/>
      <c r="J335" s="1114">
        <f t="shared" si="4"/>
        <v>5.05</v>
      </c>
      <c r="K335" s="1119"/>
      <c r="L335" s="1119"/>
    </row>
    <row r="336" spans="3:12" ht="16.5" customHeight="1" x14ac:dyDescent="0.3">
      <c r="C336" s="1148"/>
      <c r="D336" s="1110" t="s">
        <v>2322</v>
      </c>
      <c r="E336" s="1121" t="s">
        <v>2323</v>
      </c>
      <c r="F336" s="1112">
        <v>1</v>
      </c>
      <c r="G336" s="1110">
        <v>21.3</v>
      </c>
      <c r="H336" s="1113"/>
      <c r="I336" s="1113"/>
      <c r="J336" s="1114">
        <f t="shared" si="4"/>
        <v>21.3</v>
      </c>
      <c r="K336" s="1119"/>
      <c r="L336" s="1119"/>
    </row>
    <row r="337" spans="3:12" ht="16.5" customHeight="1" x14ac:dyDescent="0.3">
      <c r="C337" s="1148"/>
      <c r="D337" s="1110"/>
      <c r="E337" s="1121" t="s">
        <v>2297</v>
      </c>
      <c r="F337" s="1112">
        <v>-1</v>
      </c>
      <c r="G337" s="1110">
        <v>1</v>
      </c>
      <c r="H337" s="1113"/>
      <c r="I337" s="1113"/>
      <c r="J337" s="1114">
        <f t="shared" si="4"/>
        <v>-1</v>
      </c>
      <c r="K337" s="1119"/>
      <c r="L337" s="1119"/>
    </row>
    <row r="338" spans="3:12" ht="16.5" customHeight="1" x14ac:dyDescent="0.3">
      <c r="C338" s="1148"/>
      <c r="D338" s="1110"/>
      <c r="E338" s="1121" t="s">
        <v>2297</v>
      </c>
      <c r="F338" s="1112">
        <v>-1</v>
      </c>
      <c r="G338" s="1110">
        <v>0.9</v>
      </c>
      <c r="H338" s="1113"/>
      <c r="I338" s="1113"/>
      <c r="J338" s="1114">
        <f t="shared" ref="J338:J401" si="5">PRODUCT(F338:I338)</f>
        <v>-0.9</v>
      </c>
      <c r="K338" s="1119"/>
      <c r="L338" s="1119"/>
    </row>
    <row r="339" spans="3:12" ht="16.5" customHeight="1" x14ac:dyDescent="0.3">
      <c r="C339" s="1148"/>
      <c r="D339" s="1110" t="s">
        <v>1110</v>
      </c>
      <c r="E339" s="1121" t="s">
        <v>2324</v>
      </c>
      <c r="F339" s="1112">
        <v>1</v>
      </c>
      <c r="G339" s="1110">
        <v>16.7</v>
      </c>
      <c r="H339" s="1113"/>
      <c r="I339" s="1113"/>
      <c r="J339" s="1114">
        <f t="shared" si="5"/>
        <v>16.7</v>
      </c>
      <c r="K339" s="1119"/>
      <c r="L339" s="1119"/>
    </row>
    <row r="340" spans="3:12" ht="16.5" customHeight="1" x14ac:dyDescent="0.3">
      <c r="C340" s="1148"/>
      <c r="D340" s="1110"/>
      <c r="E340" s="1121" t="s">
        <v>2297</v>
      </c>
      <c r="F340" s="1112">
        <v>-1</v>
      </c>
      <c r="G340" s="1110">
        <v>1</v>
      </c>
      <c r="H340" s="1113"/>
      <c r="I340" s="1113"/>
      <c r="J340" s="1114">
        <f t="shared" si="5"/>
        <v>-1</v>
      </c>
      <c r="K340" s="1119"/>
      <c r="L340" s="1119"/>
    </row>
    <row r="341" spans="3:12" ht="16.5" customHeight="1" x14ac:dyDescent="0.3">
      <c r="C341" s="1148"/>
      <c r="D341" s="1110" t="s">
        <v>1118</v>
      </c>
      <c r="E341" s="1121" t="s">
        <v>174</v>
      </c>
      <c r="F341" s="1112">
        <v>1</v>
      </c>
      <c r="G341" s="1110">
        <v>9.8000000000000007</v>
      </c>
      <c r="H341" s="1113"/>
      <c r="I341" s="1113"/>
      <c r="J341" s="1114">
        <f t="shared" si="5"/>
        <v>9.8000000000000007</v>
      </c>
      <c r="K341" s="1119"/>
      <c r="L341" s="1119"/>
    </row>
    <row r="342" spans="3:12" ht="16.5" customHeight="1" x14ac:dyDescent="0.3">
      <c r="C342" s="1148"/>
      <c r="D342" s="1110"/>
      <c r="E342" s="1121" t="s">
        <v>2297</v>
      </c>
      <c r="F342" s="1112">
        <v>-1</v>
      </c>
      <c r="G342" s="1110">
        <v>1</v>
      </c>
      <c r="H342" s="1113"/>
      <c r="I342" s="1113"/>
      <c r="J342" s="1114">
        <f t="shared" si="5"/>
        <v>-1</v>
      </c>
      <c r="K342" s="1119"/>
      <c r="L342" s="1119"/>
    </row>
    <row r="343" spans="3:12" ht="16.5" customHeight="1" x14ac:dyDescent="0.3">
      <c r="C343" s="1148"/>
      <c r="D343" s="1110" t="s">
        <v>2196</v>
      </c>
      <c r="E343" s="1121" t="s">
        <v>122</v>
      </c>
      <c r="F343" s="1112">
        <v>1</v>
      </c>
      <c r="G343" s="1110">
        <v>7</v>
      </c>
      <c r="H343" s="1113"/>
      <c r="I343" s="1113"/>
      <c r="J343" s="1114">
        <f t="shared" si="5"/>
        <v>7</v>
      </c>
      <c r="K343" s="1119"/>
      <c r="L343" s="1119"/>
    </row>
    <row r="344" spans="3:12" ht="16.5" customHeight="1" x14ac:dyDescent="0.3">
      <c r="C344" s="1148"/>
      <c r="D344" s="1110"/>
      <c r="E344" s="1121" t="s">
        <v>2297</v>
      </c>
      <c r="F344" s="1112">
        <v>-1</v>
      </c>
      <c r="G344" s="1110">
        <v>0.9</v>
      </c>
      <c r="H344" s="1113"/>
      <c r="I344" s="1113"/>
      <c r="J344" s="1114">
        <f t="shared" si="5"/>
        <v>-0.9</v>
      </c>
      <c r="K344" s="1119"/>
      <c r="L344" s="1119"/>
    </row>
    <row r="345" spans="3:12" ht="16.5" customHeight="1" x14ac:dyDescent="0.3">
      <c r="C345" s="1148"/>
      <c r="D345" s="1110" t="s">
        <v>1157</v>
      </c>
      <c r="E345" s="1121" t="s">
        <v>138</v>
      </c>
      <c r="F345" s="1112">
        <v>1</v>
      </c>
      <c r="G345" s="1110">
        <v>50.7</v>
      </c>
      <c r="H345" s="1113"/>
      <c r="I345" s="1113"/>
      <c r="J345" s="1114">
        <f t="shared" si="5"/>
        <v>50.7</v>
      </c>
      <c r="K345" s="1119"/>
      <c r="L345" s="1119"/>
    </row>
    <row r="346" spans="3:12" ht="16.5" customHeight="1" x14ac:dyDescent="0.3">
      <c r="C346" s="1148"/>
      <c r="D346" s="1110"/>
      <c r="E346" s="1121" t="s">
        <v>2297</v>
      </c>
      <c r="F346" s="1112">
        <v>-2</v>
      </c>
      <c r="G346" s="1110">
        <v>1.8</v>
      </c>
      <c r="H346" s="1113"/>
      <c r="I346" s="1113"/>
      <c r="J346" s="1114">
        <f t="shared" si="5"/>
        <v>-3.6</v>
      </c>
      <c r="K346" s="1119"/>
      <c r="L346" s="1119"/>
    </row>
    <row r="347" spans="3:12" ht="16.5" customHeight="1" x14ac:dyDescent="0.3">
      <c r="C347" s="1148"/>
      <c r="D347" s="1110"/>
      <c r="E347" s="1121" t="s">
        <v>2297</v>
      </c>
      <c r="F347" s="1112">
        <v>-1</v>
      </c>
      <c r="G347" s="1110">
        <v>1.2</v>
      </c>
      <c r="H347" s="1113"/>
      <c r="I347" s="1113"/>
      <c r="J347" s="1114">
        <f t="shared" si="5"/>
        <v>-1.2</v>
      </c>
      <c r="K347" s="1119"/>
      <c r="L347" s="1119"/>
    </row>
    <row r="348" spans="3:12" ht="16.5" customHeight="1" x14ac:dyDescent="0.3">
      <c r="C348" s="1148"/>
      <c r="D348" s="1110"/>
      <c r="E348" s="1121" t="s">
        <v>2297</v>
      </c>
      <c r="F348" s="1112">
        <v>-4</v>
      </c>
      <c r="G348" s="1110">
        <v>1</v>
      </c>
      <c r="H348" s="1113"/>
      <c r="I348" s="1113"/>
      <c r="J348" s="1114">
        <f t="shared" si="5"/>
        <v>-4</v>
      </c>
      <c r="K348" s="1119"/>
      <c r="L348" s="1119"/>
    </row>
    <row r="349" spans="3:12" ht="16.5" customHeight="1" x14ac:dyDescent="0.3">
      <c r="C349" s="1148"/>
      <c r="D349" s="1110"/>
      <c r="E349" s="1121" t="s">
        <v>2297</v>
      </c>
      <c r="F349" s="1112">
        <v>-4</v>
      </c>
      <c r="G349" s="1110">
        <v>0.9</v>
      </c>
      <c r="H349" s="1113"/>
      <c r="I349" s="1113"/>
      <c r="J349" s="1114">
        <f t="shared" si="5"/>
        <v>-3.6</v>
      </c>
      <c r="K349" s="1119"/>
      <c r="L349" s="1119"/>
    </row>
    <row r="350" spans="3:12" ht="16.5" customHeight="1" x14ac:dyDescent="0.3">
      <c r="C350" s="1148"/>
      <c r="D350" s="1110" t="s">
        <v>1123</v>
      </c>
      <c r="E350" s="1121" t="s">
        <v>840</v>
      </c>
      <c r="F350" s="1112">
        <v>1</v>
      </c>
      <c r="G350" s="1110">
        <v>12.5</v>
      </c>
      <c r="H350" s="1113"/>
      <c r="I350" s="1113"/>
      <c r="J350" s="1114">
        <f t="shared" si="5"/>
        <v>12.5</v>
      </c>
      <c r="K350" s="1119"/>
      <c r="L350" s="1119"/>
    </row>
    <row r="351" spans="3:12" ht="16.5" customHeight="1" x14ac:dyDescent="0.3">
      <c r="C351" s="1148"/>
      <c r="D351" s="1110"/>
      <c r="E351" s="1121" t="s">
        <v>2315</v>
      </c>
      <c r="F351" s="1112">
        <v>1</v>
      </c>
      <c r="G351" s="1110">
        <v>3.1</v>
      </c>
      <c r="H351" s="1113"/>
      <c r="I351" s="1113"/>
      <c r="J351" s="1114">
        <f t="shared" si="5"/>
        <v>3.1</v>
      </c>
      <c r="K351" s="1119"/>
      <c r="L351" s="1119"/>
    </row>
    <row r="352" spans="3:12" ht="16.5" customHeight="1" x14ac:dyDescent="0.3">
      <c r="C352" s="1148"/>
      <c r="D352" s="1110"/>
      <c r="E352" s="1121" t="s">
        <v>2297</v>
      </c>
      <c r="F352" s="1112">
        <v>-1</v>
      </c>
      <c r="G352" s="1110">
        <v>0.9</v>
      </c>
      <c r="H352" s="1113"/>
      <c r="I352" s="1113"/>
      <c r="J352" s="1114">
        <f t="shared" si="5"/>
        <v>-0.9</v>
      </c>
      <c r="K352" s="1119"/>
      <c r="L352" s="1119"/>
    </row>
    <row r="353" spans="3:12" ht="16.5" customHeight="1" x14ac:dyDescent="0.3">
      <c r="C353" s="1148"/>
      <c r="D353" s="1110" t="s">
        <v>1130</v>
      </c>
      <c r="E353" s="1121" t="s">
        <v>840</v>
      </c>
      <c r="F353" s="1112">
        <v>1</v>
      </c>
      <c r="G353" s="1110">
        <v>14.3</v>
      </c>
      <c r="H353" s="1113"/>
      <c r="I353" s="1113"/>
      <c r="J353" s="1114">
        <f t="shared" si="5"/>
        <v>14.3</v>
      </c>
      <c r="K353" s="1119"/>
      <c r="L353" s="1119"/>
    </row>
    <row r="354" spans="3:12" ht="16.5" customHeight="1" x14ac:dyDescent="0.3">
      <c r="C354" s="1148"/>
      <c r="D354" s="1110"/>
      <c r="E354" s="1121" t="s">
        <v>2315</v>
      </c>
      <c r="F354" s="1112">
        <v>1</v>
      </c>
      <c r="G354" s="1110">
        <v>2.1</v>
      </c>
      <c r="H354" s="1113"/>
      <c r="I354" s="1113"/>
      <c r="J354" s="1114">
        <f t="shared" si="5"/>
        <v>2.1</v>
      </c>
      <c r="K354" s="1119"/>
      <c r="L354" s="1119"/>
    </row>
    <row r="355" spans="3:12" ht="16.5" customHeight="1" x14ac:dyDescent="0.3">
      <c r="C355" s="1148"/>
      <c r="D355" s="1110"/>
      <c r="E355" s="1121" t="s">
        <v>2297</v>
      </c>
      <c r="F355" s="1112">
        <v>-1</v>
      </c>
      <c r="G355" s="1110">
        <v>0.9</v>
      </c>
      <c r="H355" s="1113"/>
      <c r="I355" s="1113"/>
      <c r="J355" s="1114">
        <f t="shared" si="5"/>
        <v>-0.9</v>
      </c>
      <c r="K355" s="1119"/>
      <c r="L355" s="1119"/>
    </row>
    <row r="356" spans="3:12" ht="16.5" customHeight="1" x14ac:dyDescent="0.3">
      <c r="C356" s="1148"/>
      <c r="D356" s="1110" t="s">
        <v>1133</v>
      </c>
      <c r="E356" s="1121" t="s">
        <v>1132</v>
      </c>
      <c r="F356" s="1112">
        <v>1</v>
      </c>
      <c r="G356" s="1110">
        <v>15</v>
      </c>
      <c r="H356" s="1113"/>
      <c r="I356" s="1113"/>
      <c r="J356" s="1114">
        <f t="shared" si="5"/>
        <v>15</v>
      </c>
      <c r="K356" s="1119"/>
      <c r="L356" s="1119"/>
    </row>
    <row r="357" spans="3:12" s="303" customFormat="1" x14ac:dyDescent="0.25">
      <c r="C357" s="1148"/>
      <c r="D357" s="1110"/>
      <c r="E357" s="1121" t="s">
        <v>2297</v>
      </c>
      <c r="F357" s="1112">
        <v>-1</v>
      </c>
      <c r="G357" s="1110">
        <v>0.9</v>
      </c>
      <c r="H357" s="1113"/>
      <c r="I357" s="1113"/>
      <c r="J357" s="1114">
        <f t="shared" si="5"/>
        <v>-0.9</v>
      </c>
      <c r="K357" s="1119"/>
      <c r="L357" s="1119"/>
    </row>
    <row r="358" spans="3:12" x14ac:dyDescent="0.3">
      <c r="C358" s="1148"/>
      <c r="D358" s="1110" t="s">
        <v>1125</v>
      </c>
      <c r="E358" s="1121" t="s">
        <v>2257</v>
      </c>
      <c r="F358" s="1112">
        <v>1</v>
      </c>
      <c r="G358" s="1110">
        <v>16.5</v>
      </c>
      <c r="H358" s="1113"/>
      <c r="I358" s="1113"/>
      <c r="J358" s="1114">
        <f t="shared" si="5"/>
        <v>16.5</v>
      </c>
      <c r="K358" s="1119"/>
      <c r="L358" s="1119"/>
    </row>
    <row r="359" spans="3:12" ht="16.5" customHeight="1" x14ac:dyDescent="0.3">
      <c r="C359" s="1148"/>
      <c r="D359" s="1110"/>
      <c r="E359" s="1121" t="s">
        <v>2297</v>
      </c>
      <c r="F359" s="1112">
        <v>-1</v>
      </c>
      <c r="G359" s="1110">
        <v>1.2</v>
      </c>
      <c r="H359" s="1113"/>
      <c r="I359" s="1113"/>
      <c r="J359" s="1114">
        <f t="shared" si="5"/>
        <v>-1.2</v>
      </c>
      <c r="K359" s="1119"/>
      <c r="L359" s="1119"/>
    </row>
    <row r="360" spans="3:12" ht="16.5" customHeight="1" x14ac:dyDescent="0.3">
      <c r="C360" s="1148"/>
      <c r="D360" s="1110" t="s">
        <v>2243</v>
      </c>
      <c r="E360" s="1121" t="s">
        <v>171</v>
      </c>
      <c r="F360" s="1112">
        <v>1</v>
      </c>
      <c r="G360" s="1110">
        <v>13.1</v>
      </c>
      <c r="H360" s="1113"/>
      <c r="I360" s="1113"/>
      <c r="J360" s="1114">
        <f t="shared" si="5"/>
        <v>13.1</v>
      </c>
      <c r="K360" s="1119"/>
      <c r="L360" s="1119"/>
    </row>
    <row r="361" spans="3:12" ht="16.5" customHeight="1" x14ac:dyDescent="0.3">
      <c r="C361" s="1148"/>
      <c r="D361" s="1110"/>
      <c r="E361" s="1121" t="s">
        <v>2297</v>
      </c>
      <c r="F361" s="1112">
        <v>-1</v>
      </c>
      <c r="G361" s="1110">
        <v>1</v>
      </c>
      <c r="H361" s="1113"/>
      <c r="I361" s="1113"/>
      <c r="J361" s="1114">
        <f t="shared" si="5"/>
        <v>-1</v>
      </c>
      <c r="K361" s="1119"/>
      <c r="L361" s="1119"/>
    </row>
    <row r="362" spans="3:12" ht="16.5" customHeight="1" x14ac:dyDescent="0.3">
      <c r="C362" s="1148"/>
      <c r="D362" s="1110" t="s">
        <v>1134</v>
      </c>
      <c r="E362" s="1121" t="s">
        <v>156</v>
      </c>
      <c r="F362" s="1112">
        <v>1</v>
      </c>
      <c r="G362" s="1110">
        <v>8.3000000000000007</v>
      </c>
      <c r="H362" s="1113"/>
      <c r="I362" s="1113"/>
      <c r="J362" s="1114">
        <f t="shared" si="5"/>
        <v>8.3000000000000007</v>
      </c>
      <c r="K362" s="1119"/>
      <c r="L362" s="1119"/>
    </row>
    <row r="363" spans="3:12" ht="16.5" customHeight="1" x14ac:dyDescent="0.3">
      <c r="C363" s="1148"/>
      <c r="D363" s="1110"/>
      <c r="E363" s="1121" t="s">
        <v>2297</v>
      </c>
      <c r="F363" s="1112">
        <v>-1</v>
      </c>
      <c r="G363" s="1110">
        <v>1.2</v>
      </c>
      <c r="H363" s="1113"/>
      <c r="I363" s="1113"/>
      <c r="J363" s="1114">
        <f t="shared" si="5"/>
        <v>-1.2</v>
      </c>
      <c r="K363" s="1119"/>
      <c r="L363" s="1119"/>
    </row>
    <row r="364" spans="3:12" ht="16.5" customHeight="1" x14ac:dyDescent="0.3">
      <c r="C364" s="1148"/>
      <c r="D364" s="1110"/>
      <c r="E364" s="1121" t="s">
        <v>2297</v>
      </c>
      <c r="F364" s="1112">
        <v>-1</v>
      </c>
      <c r="G364" s="1110">
        <v>1.2</v>
      </c>
      <c r="H364" s="1113"/>
      <c r="I364" s="1113"/>
      <c r="J364" s="1114">
        <f t="shared" si="5"/>
        <v>-1.2</v>
      </c>
      <c r="K364" s="1119"/>
      <c r="L364" s="1119"/>
    </row>
    <row r="365" spans="3:12" ht="16.5" customHeight="1" x14ac:dyDescent="0.3">
      <c r="C365" s="1148"/>
      <c r="D365" s="1110" t="s">
        <v>1135</v>
      </c>
      <c r="E365" s="1121" t="s">
        <v>764</v>
      </c>
      <c r="F365" s="1112">
        <v>1</v>
      </c>
      <c r="G365" s="1110">
        <v>18.7</v>
      </c>
      <c r="H365" s="1113"/>
      <c r="I365" s="1113"/>
      <c r="J365" s="1114">
        <f t="shared" si="5"/>
        <v>18.7</v>
      </c>
      <c r="K365" s="1119"/>
      <c r="L365" s="1119"/>
    </row>
    <row r="366" spans="3:12" ht="16.5" customHeight="1" x14ac:dyDescent="0.3">
      <c r="C366" s="1148"/>
      <c r="D366" s="1110"/>
      <c r="E366" s="1121" t="s">
        <v>2297</v>
      </c>
      <c r="F366" s="1112">
        <v>-1</v>
      </c>
      <c r="G366" s="1110">
        <v>1.2</v>
      </c>
      <c r="H366" s="1113"/>
      <c r="I366" s="1113"/>
      <c r="J366" s="1114">
        <f t="shared" si="5"/>
        <v>-1.2</v>
      </c>
      <c r="K366" s="1119"/>
      <c r="L366" s="1119"/>
    </row>
    <row r="367" spans="3:12" ht="16.5" customHeight="1" x14ac:dyDescent="0.3">
      <c r="C367" s="1148"/>
      <c r="D367" s="1110" t="s">
        <v>1127</v>
      </c>
      <c r="E367" s="1121" t="s">
        <v>297</v>
      </c>
      <c r="F367" s="1112">
        <v>1</v>
      </c>
      <c r="G367" s="1110">
        <v>18.399999999999999</v>
      </c>
      <c r="H367" s="1113"/>
      <c r="I367" s="1113"/>
      <c r="J367" s="1114">
        <f t="shared" si="5"/>
        <v>18.399999999999999</v>
      </c>
      <c r="K367" s="1119"/>
      <c r="L367" s="1119"/>
    </row>
    <row r="368" spans="3:12" ht="16.5" customHeight="1" x14ac:dyDescent="0.3">
      <c r="C368" s="1148"/>
      <c r="D368" s="1110"/>
      <c r="E368" s="1121" t="s">
        <v>2297</v>
      </c>
      <c r="F368" s="1112">
        <v>-1</v>
      </c>
      <c r="G368" s="1110">
        <v>1.2</v>
      </c>
      <c r="H368" s="1113"/>
      <c r="I368" s="1113"/>
      <c r="J368" s="1114">
        <f t="shared" si="5"/>
        <v>-1.2</v>
      </c>
      <c r="K368" s="1119"/>
      <c r="L368" s="1119"/>
    </row>
    <row r="369" spans="3:12" ht="16.5" customHeight="1" x14ac:dyDescent="0.3">
      <c r="C369" s="1148"/>
      <c r="D369" s="1110" t="s">
        <v>1138</v>
      </c>
      <c r="E369" s="1121" t="s">
        <v>282</v>
      </c>
      <c r="F369" s="1112">
        <v>1</v>
      </c>
      <c r="G369" s="1110">
        <v>10.1</v>
      </c>
      <c r="H369" s="1113"/>
      <c r="I369" s="1113"/>
      <c r="J369" s="1114">
        <f t="shared" si="5"/>
        <v>10.1</v>
      </c>
      <c r="K369" s="1119"/>
      <c r="L369" s="1119"/>
    </row>
    <row r="370" spans="3:12" ht="16.5" customHeight="1" x14ac:dyDescent="0.3">
      <c r="C370" s="1148"/>
      <c r="D370" s="1110" t="s">
        <v>1139</v>
      </c>
      <c r="E370" s="1121" t="s">
        <v>133</v>
      </c>
      <c r="F370" s="1112">
        <v>1</v>
      </c>
      <c r="G370" s="1110">
        <v>13.2</v>
      </c>
      <c r="H370" s="1113"/>
      <c r="I370" s="1113"/>
      <c r="J370" s="1114">
        <f t="shared" si="5"/>
        <v>13.2</v>
      </c>
      <c r="K370" s="1119"/>
      <c r="L370" s="1119"/>
    </row>
    <row r="371" spans="3:12" s="303" customFormat="1" x14ac:dyDescent="0.25">
      <c r="C371" s="1148"/>
      <c r="D371" s="1110"/>
      <c r="E371" s="1121" t="s">
        <v>2297</v>
      </c>
      <c r="F371" s="1112">
        <v>-1</v>
      </c>
      <c r="G371" s="1110">
        <v>0.9</v>
      </c>
      <c r="H371" s="1113"/>
      <c r="I371" s="1113"/>
      <c r="J371" s="1114">
        <f t="shared" si="5"/>
        <v>-0.9</v>
      </c>
      <c r="K371" s="1119"/>
      <c r="L371" s="1119"/>
    </row>
    <row r="372" spans="3:12" x14ac:dyDescent="0.3">
      <c r="C372" s="1148"/>
      <c r="D372" s="1110"/>
      <c r="E372" s="1121" t="s">
        <v>2297</v>
      </c>
      <c r="F372" s="1112">
        <v>-1</v>
      </c>
      <c r="G372" s="1110">
        <v>0.9</v>
      </c>
      <c r="H372" s="1113"/>
      <c r="I372" s="1113"/>
      <c r="J372" s="1114">
        <f t="shared" si="5"/>
        <v>-0.9</v>
      </c>
      <c r="K372" s="1119"/>
      <c r="L372" s="1119"/>
    </row>
    <row r="373" spans="3:12" ht="16.5" customHeight="1" x14ac:dyDescent="0.3">
      <c r="C373" s="1148"/>
      <c r="D373" s="1110" t="s">
        <v>2245</v>
      </c>
      <c r="E373" s="1121" t="s">
        <v>138</v>
      </c>
      <c r="F373" s="1112">
        <v>1</v>
      </c>
      <c r="G373" s="1110">
        <v>20.8</v>
      </c>
      <c r="H373" s="1113"/>
      <c r="I373" s="1113"/>
      <c r="J373" s="1114">
        <f t="shared" si="5"/>
        <v>20.8</v>
      </c>
      <c r="K373" s="1119"/>
      <c r="L373" s="1119"/>
    </row>
    <row r="374" spans="3:12" ht="16.5" customHeight="1" x14ac:dyDescent="0.3">
      <c r="C374" s="1148"/>
      <c r="D374" s="1110"/>
      <c r="E374" s="1121" t="s">
        <v>2297</v>
      </c>
      <c r="F374" s="1112">
        <v>-4</v>
      </c>
      <c r="G374" s="1110">
        <v>1.2</v>
      </c>
      <c r="H374" s="1113"/>
      <c r="I374" s="1113"/>
      <c r="J374" s="1114">
        <f t="shared" si="5"/>
        <v>-4.8</v>
      </c>
      <c r="K374" s="1119"/>
      <c r="L374" s="1119"/>
    </row>
    <row r="375" spans="3:12" ht="16.5" customHeight="1" x14ac:dyDescent="0.3">
      <c r="C375" s="1148"/>
      <c r="D375" s="1110"/>
      <c r="E375" s="1121" t="s">
        <v>2297</v>
      </c>
      <c r="F375" s="1112">
        <v>-1</v>
      </c>
      <c r="G375" s="1110">
        <v>1</v>
      </c>
      <c r="H375" s="1113"/>
      <c r="I375" s="1113"/>
      <c r="J375" s="1114">
        <f t="shared" si="5"/>
        <v>-1</v>
      </c>
      <c r="K375" s="1119"/>
      <c r="L375" s="1119"/>
    </row>
    <row r="376" spans="3:12" ht="16.5" customHeight="1" x14ac:dyDescent="0.3">
      <c r="C376" s="1148"/>
      <c r="D376" s="1110"/>
      <c r="E376" s="1121" t="s">
        <v>2297</v>
      </c>
      <c r="F376" s="1112">
        <v>-1</v>
      </c>
      <c r="G376" s="1110">
        <v>0.9</v>
      </c>
      <c r="H376" s="1113"/>
      <c r="I376" s="1113"/>
      <c r="J376" s="1114">
        <f t="shared" si="5"/>
        <v>-0.9</v>
      </c>
      <c r="K376" s="1119"/>
      <c r="L376" s="1119"/>
    </row>
    <row r="377" spans="3:12" ht="16.5" customHeight="1" x14ac:dyDescent="0.3">
      <c r="C377" s="1148"/>
      <c r="D377" s="1110" t="s">
        <v>1136</v>
      </c>
      <c r="E377" s="1121" t="s">
        <v>1137</v>
      </c>
      <c r="F377" s="1112">
        <v>1</v>
      </c>
      <c r="G377" s="1110">
        <v>8.3000000000000007</v>
      </c>
      <c r="H377" s="1113"/>
      <c r="I377" s="1113"/>
      <c r="J377" s="1114">
        <f t="shared" si="5"/>
        <v>8.3000000000000007</v>
      </c>
      <c r="K377" s="1119"/>
      <c r="L377" s="1119"/>
    </row>
    <row r="378" spans="3:12" ht="16.5" customHeight="1" x14ac:dyDescent="0.3">
      <c r="C378" s="1148"/>
      <c r="D378" s="1110"/>
      <c r="E378" s="1121" t="s">
        <v>2297</v>
      </c>
      <c r="F378" s="1112">
        <v>-1</v>
      </c>
      <c r="G378" s="1110">
        <v>0.9</v>
      </c>
      <c r="H378" s="1113"/>
      <c r="I378" s="1113"/>
      <c r="J378" s="1114">
        <f t="shared" si="5"/>
        <v>-0.9</v>
      </c>
      <c r="K378" s="1119"/>
      <c r="L378" s="1119"/>
    </row>
    <row r="379" spans="3:12" ht="16.5" customHeight="1" x14ac:dyDescent="0.3">
      <c r="C379" s="1148"/>
      <c r="D379" s="1110" t="s">
        <v>2325</v>
      </c>
      <c r="E379" s="1121" t="s">
        <v>138</v>
      </c>
      <c r="F379" s="1112">
        <v>1</v>
      </c>
      <c r="G379" s="1110">
        <v>41.2</v>
      </c>
      <c r="H379" s="1113"/>
      <c r="I379" s="1113"/>
      <c r="J379" s="1114">
        <f t="shared" si="5"/>
        <v>41.2</v>
      </c>
      <c r="K379" s="1119"/>
      <c r="L379" s="1119"/>
    </row>
    <row r="380" spans="3:12" ht="16.5" customHeight="1" x14ac:dyDescent="0.3">
      <c r="C380" s="1148"/>
      <c r="D380" s="1110"/>
      <c r="E380" s="1121" t="s">
        <v>2297</v>
      </c>
      <c r="F380" s="1112">
        <v>-1</v>
      </c>
      <c r="G380" s="1110">
        <v>1.6</v>
      </c>
      <c r="H380" s="1113"/>
      <c r="I380" s="1113"/>
      <c r="J380" s="1114">
        <f t="shared" si="5"/>
        <v>-1.6</v>
      </c>
      <c r="K380" s="1119"/>
      <c r="L380" s="1119"/>
    </row>
    <row r="381" spans="3:12" ht="16.5" customHeight="1" x14ac:dyDescent="0.3">
      <c r="C381" s="1148"/>
      <c r="D381" s="1110"/>
      <c r="E381" s="1121" t="s">
        <v>2297</v>
      </c>
      <c r="F381" s="1112">
        <v>-2</v>
      </c>
      <c r="G381" s="1110">
        <v>1.2</v>
      </c>
      <c r="H381" s="1113"/>
      <c r="I381" s="1113"/>
      <c r="J381" s="1114">
        <f t="shared" si="5"/>
        <v>-2.4</v>
      </c>
      <c r="K381" s="1119"/>
      <c r="L381" s="1119"/>
    </row>
    <row r="382" spans="3:12" ht="16.5" customHeight="1" x14ac:dyDescent="0.3">
      <c r="C382" s="1148"/>
      <c r="D382" s="1110"/>
      <c r="E382" s="1121" t="s">
        <v>2297</v>
      </c>
      <c r="F382" s="1112">
        <v>-7</v>
      </c>
      <c r="G382" s="1110">
        <v>0.9</v>
      </c>
      <c r="H382" s="1113"/>
      <c r="I382" s="1113"/>
      <c r="J382" s="1114">
        <f t="shared" si="5"/>
        <v>-6.3</v>
      </c>
      <c r="K382" s="1119"/>
      <c r="L382" s="1119"/>
    </row>
    <row r="383" spans="3:12" ht="16.5" customHeight="1" x14ac:dyDescent="0.3">
      <c r="C383" s="1148"/>
      <c r="D383" s="1110" t="s">
        <v>1128</v>
      </c>
      <c r="E383" s="1121" t="s">
        <v>177</v>
      </c>
      <c r="F383" s="1112">
        <v>1</v>
      </c>
      <c r="G383" s="1110">
        <v>8.1</v>
      </c>
      <c r="H383" s="1113"/>
      <c r="I383" s="1113"/>
      <c r="J383" s="1114">
        <f t="shared" si="5"/>
        <v>8.1</v>
      </c>
      <c r="K383" s="1119"/>
      <c r="L383" s="1119"/>
    </row>
    <row r="384" spans="3:12" s="303" customFormat="1" x14ac:dyDescent="0.25">
      <c r="C384" s="1148"/>
      <c r="D384" s="1110"/>
      <c r="E384" s="1121" t="s">
        <v>2297</v>
      </c>
      <c r="F384" s="1112">
        <v>-1</v>
      </c>
      <c r="G384" s="1110">
        <v>0.9</v>
      </c>
      <c r="H384" s="1113"/>
      <c r="I384" s="1113"/>
      <c r="J384" s="1114">
        <f t="shared" si="5"/>
        <v>-0.9</v>
      </c>
      <c r="K384" s="1119"/>
      <c r="L384" s="1119"/>
    </row>
    <row r="385" spans="3:12" x14ac:dyDescent="0.3">
      <c r="C385" s="1148"/>
      <c r="D385" s="1110" t="s">
        <v>1129</v>
      </c>
      <c r="E385" s="1121" t="s">
        <v>1059</v>
      </c>
      <c r="F385" s="1112">
        <v>1</v>
      </c>
      <c r="G385" s="1110">
        <v>8.1999999999999993</v>
      </c>
      <c r="H385" s="1113"/>
      <c r="I385" s="1113"/>
      <c r="J385" s="1114">
        <f t="shared" si="5"/>
        <v>8.1999999999999993</v>
      </c>
      <c r="K385" s="1119"/>
      <c r="L385" s="1119"/>
    </row>
    <row r="386" spans="3:12" ht="16.5" customHeight="1" x14ac:dyDescent="0.3">
      <c r="C386" s="1148"/>
      <c r="D386" s="1110" t="s">
        <v>1140</v>
      </c>
      <c r="E386" s="1121" t="s">
        <v>840</v>
      </c>
      <c r="F386" s="1112">
        <v>1</v>
      </c>
      <c r="G386" s="1110">
        <v>11.8</v>
      </c>
      <c r="H386" s="1113"/>
      <c r="I386" s="1113"/>
      <c r="J386" s="1114">
        <f t="shared" si="5"/>
        <v>11.8</v>
      </c>
      <c r="K386" s="1119"/>
      <c r="L386" s="1119"/>
    </row>
    <row r="387" spans="3:12" ht="16.5" customHeight="1" x14ac:dyDescent="0.3">
      <c r="C387" s="1148"/>
      <c r="D387" s="1110"/>
      <c r="E387" s="1121" t="s">
        <v>2315</v>
      </c>
      <c r="F387" s="1112">
        <v>1</v>
      </c>
      <c r="G387" s="1110">
        <v>3.3</v>
      </c>
      <c r="H387" s="1113"/>
      <c r="I387" s="1113"/>
      <c r="J387" s="1114">
        <f t="shared" si="5"/>
        <v>3.3</v>
      </c>
      <c r="K387" s="1119"/>
      <c r="L387" s="1119"/>
    </row>
    <row r="388" spans="3:12" ht="16.5" customHeight="1" x14ac:dyDescent="0.3">
      <c r="C388" s="1148"/>
      <c r="D388" s="1110"/>
      <c r="E388" s="1121" t="s">
        <v>2297</v>
      </c>
      <c r="F388" s="1112">
        <v>-1</v>
      </c>
      <c r="G388" s="1110">
        <v>0.9</v>
      </c>
      <c r="H388" s="1113"/>
      <c r="I388" s="1113"/>
      <c r="J388" s="1114">
        <f t="shared" si="5"/>
        <v>-0.9</v>
      </c>
      <c r="K388" s="1119"/>
      <c r="L388" s="1119"/>
    </row>
    <row r="389" spans="3:12" ht="16.5" customHeight="1" x14ac:dyDescent="0.3">
      <c r="C389" s="1148"/>
      <c r="D389" s="1110" t="s">
        <v>1141</v>
      </c>
      <c r="E389" s="1121" t="s">
        <v>840</v>
      </c>
      <c r="F389" s="1112">
        <v>1</v>
      </c>
      <c r="G389" s="1110">
        <v>11.4</v>
      </c>
      <c r="H389" s="1113"/>
      <c r="I389" s="1113"/>
      <c r="J389" s="1114">
        <f t="shared" si="5"/>
        <v>11.4</v>
      </c>
      <c r="K389" s="1119"/>
      <c r="L389" s="1119"/>
    </row>
    <row r="390" spans="3:12" ht="16.5" customHeight="1" x14ac:dyDescent="0.3">
      <c r="C390" s="1148"/>
      <c r="D390" s="1110"/>
      <c r="E390" s="1121" t="s">
        <v>2315</v>
      </c>
      <c r="F390" s="1112">
        <v>1</v>
      </c>
      <c r="G390" s="1110">
        <v>3.3</v>
      </c>
      <c r="H390" s="1113"/>
      <c r="I390" s="1113"/>
      <c r="J390" s="1114">
        <f t="shared" si="5"/>
        <v>3.3</v>
      </c>
      <c r="K390" s="1119"/>
      <c r="L390" s="1119"/>
    </row>
    <row r="391" spans="3:12" ht="16.5" customHeight="1" x14ac:dyDescent="0.3">
      <c r="C391" s="1148"/>
      <c r="D391" s="1110"/>
      <c r="E391" s="1121" t="s">
        <v>2297</v>
      </c>
      <c r="F391" s="1112">
        <v>-1</v>
      </c>
      <c r="G391" s="1110">
        <v>0.9</v>
      </c>
      <c r="H391" s="1113"/>
      <c r="I391" s="1113"/>
      <c r="J391" s="1114">
        <f t="shared" si="5"/>
        <v>-0.9</v>
      </c>
      <c r="K391" s="1119"/>
      <c r="L391" s="1119"/>
    </row>
    <row r="392" spans="3:12" ht="16.5" customHeight="1" x14ac:dyDescent="0.3">
      <c r="C392" s="1148"/>
      <c r="D392" s="1110" t="s">
        <v>1384</v>
      </c>
      <c r="E392" s="1121" t="s">
        <v>360</v>
      </c>
      <c r="F392" s="1112">
        <v>1</v>
      </c>
      <c r="G392" s="1110">
        <v>32.700000000000003</v>
      </c>
      <c r="H392" s="1113"/>
      <c r="I392" s="1113"/>
      <c r="J392" s="1114">
        <f t="shared" si="5"/>
        <v>32.700000000000003</v>
      </c>
      <c r="K392" s="1119"/>
      <c r="L392" s="1119"/>
    </row>
    <row r="393" spans="3:12" s="303" customFormat="1" x14ac:dyDescent="0.25">
      <c r="C393" s="1148"/>
      <c r="D393" s="1110"/>
      <c r="E393" s="1121" t="s">
        <v>2297</v>
      </c>
      <c r="F393" s="1112">
        <v>-2</v>
      </c>
      <c r="G393" s="1110">
        <v>1</v>
      </c>
      <c r="H393" s="1113"/>
      <c r="I393" s="1113"/>
      <c r="J393" s="1114">
        <f t="shared" si="5"/>
        <v>-2</v>
      </c>
      <c r="K393" s="1119"/>
      <c r="L393" s="1119"/>
    </row>
    <row r="394" spans="3:12" x14ac:dyDescent="0.3">
      <c r="C394" s="1148"/>
      <c r="D394" s="1110" t="s">
        <v>1155</v>
      </c>
      <c r="E394" s="1121" t="s">
        <v>566</v>
      </c>
      <c r="F394" s="1112">
        <v>1</v>
      </c>
      <c r="G394" s="1110">
        <v>27.6</v>
      </c>
      <c r="H394" s="1113"/>
      <c r="I394" s="1113"/>
      <c r="J394" s="1114">
        <f t="shared" si="5"/>
        <v>27.6</v>
      </c>
      <c r="K394" s="1119"/>
      <c r="L394" s="1119"/>
    </row>
    <row r="395" spans="3:12" ht="16.5" customHeight="1" x14ac:dyDescent="0.3">
      <c r="C395" s="1148"/>
      <c r="D395" s="1110"/>
      <c r="E395" s="1121" t="s">
        <v>2297</v>
      </c>
      <c r="F395" s="1112">
        <v>-3</v>
      </c>
      <c r="G395" s="1110">
        <v>1.2</v>
      </c>
      <c r="H395" s="1113"/>
      <c r="I395" s="1113"/>
      <c r="J395" s="1114">
        <f t="shared" si="5"/>
        <v>-3.5999999999999996</v>
      </c>
      <c r="K395" s="1119"/>
      <c r="L395" s="1119"/>
    </row>
    <row r="396" spans="3:12" ht="16.5" customHeight="1" x14ac:dyDescent="0.3">
      <c r="C396" s="1148"/>
      <c r="D396" s="1110"/>
      <c r="E396" s="1121" t="s">
        <v>2297</v>
      </c>
      <c r="F396" s="1112">
        <v>-4</v>
      </c>
      <c r="G396" s="1110">
        <v>0.9</v>
      </c>
      <c r="H396" s="1113"/>
      <c r="I396" s="1113"/>
      <c r="J396" s="1114">
        <f t="shared" si="5"/>
        <v>-3.6</v>
      </c>
      <c r="K396" s="1119"/>
      <c r="L396" s="1119"/>
    </row>
    <row r="397" spans="3:12" ht="16.5" customHeight="1" x14ac:dyDescent="0.3">
      <c r="C397" s="1148"/>
      <c r="D397" s="1110" t="s">
        <v>2251</v>
      </c>
      <c r="E397" s="1121" t="s">
        <v>360</v>
      </c>
      <c r="F397" s="1112">
        <v>1</v>
      </c>
      <c r="G397" s="1110">
        <v>74.8</v>
      </c>
      <c r="H397" s="1113"/>
      <c r="I397" s="1113"/>
      <c r="J397" s="1114">
        <f t="shared" si="5"/>
        <v>74.8</v>
      </c>
      <c r="K397" s="1119"/>
      <c r="L397" s="1119"/>
    </row>
    <row r="398" spans="3:12" ht="16.5" customHeight="1" x14ac:dyDescent="0.3">
      <c r="C398" s="1148"/>
      <c r="D398" s="1110"/>
      <c r="E398" s="1121" t="s">
        <v>2297</v>
      </c>
      <c r="F398" s="1112">
        <v>-4</v>
      </c>
      <c r="G398" s="1110">
        <v>1.8</v>
      </c>
      <c r="H398" s="1113"/>
      <c r="I398" s="1113"/>
      <c r="J398" s="1114">
        <f t="shared" si="5"/>
        <v>-7.2</v>
      </c>
      <c r="K398" s="1119"/>
      <c r="L398" s="1119"/>
    </row>
    <row r="399" spans="3:12" ht="16.5" customHeight="1" x14ac:dyDescent="0.3">
      <c r="C399" s="1148"/>
      <c r="D399" s="1110"/>
      <c r="E399" s="1121" t="s">
        <v>2297</v>
      </c>
      <c r="F399" s="1112">
        <v>-1</v>
      </c>
      <c r="G399" s="1110">
        <v>1.6</v>
      </c>
      <c r="H399" s="1113"/>
      <c r="I399" s="1113"/>
      <c r="J399" s="1114">
        <f t="shared" si="5"/>
        <v>-1.6</v>
      </c>
      <c r="K399" s="1119"/>
      <c r="L399" s="1119"/>
    </row>
    <row r="400" spans="3:12" ht="16.5" customHeight="1" x14ac:dyDescent="0.3">
      <c r="C400" s="1148"/>
      <c r="D400" s="1110" t="s">
        <v>2330</v>
      </c>
      <c r="E400" s="1121" t="s">
        <v>2331</v>
      </c>
      <c r="F400" s="1112">
        <v>1</v>
      </c>
      <c r="G400" s="1110">
        <v>21.05</v>
      </c>
      <c r="H400" s="1113"/>
      <c r="I400" s="1113"/>
      <c r="J400" s="1114">
        <f t="shared" si="5"/>
        <v>21.05</v>
      </c>
      <c r="K400" s="1119"/>
      <c r="L400" s="1119"/>
    </row>
    <row r="401" spans="3:12" ht="16.5" customHeight="1" x14ac:dyDescent="0.3">
      <c r="C401" s="1148"/>
      <c r="D401" s="1110"/>
      <c r="E401" s="1121" t="s">
        <v>2297</v>
      </c>
      <c r="F401" s="1112">
        <v>-1</v>
      </c>
      <c r="G401" s="1110">
        <v>1.8</v>
      </c>
      <c r="H401" s="1113"/>
      <c r="I401" s="1113"/>
      <c r="J401" s="1114">
        <f t="shared" si="5"/>
        <v>-1.8</v>
      </c>
      <c r="K401" s="1119"/>
      <c r="L401" s="1119"/>
    </row>
    <row r="402" spans="3:12" ht="16.5" customHeight="1" x14ac:dyDescent="0.3">
      <c r="C402" s="1148"/>
      <c r="D402" s="1110"/>
      <c r="E402" s="1121" t="s">
        <v>2297</v>
      </c>
      <c r="F402" s="1112">
        <v>-2</v>
      </c>
      <c r="G402" s="1110">
        <v>1.2</v>
      </c>
      <c r="H402" s="1113"/>
      <c r="I402" s="1113"/>
      <c r="J402" s="1114">
        <f t="shared" ref="J402:J465" si="6">PRODUCT(F402:I402)</f>
        <v>-2.4</v>
      </c>
      <c r="K402" s="1119"/>
      <c r="L402" s="1119"/>
    </row>
    <row r="403" spans="3:12" ht="16.5" customHeight="1" x14ac:dyDescent="0.3">
      <c r="C403" s="1148"/>
      <c r="D403" s="1110"/>
      <c r="E403" s="1121" t="s">
        <v>2297</v>
      </c>
      <c r="F403" s="1112">
        <v>-1</v>
      </c>
      <c r="G403" s="1110">
        <v>0.9</v>
      </c>
      <c r="H403" s="1113"/>
      <c r="I403" s="1113"/>
      <c r="J403" s="1114">
        <f t="shared" si="6"/>
        <v>-0.9</v>
      </c>
      <c r="K403" s="1119"/>
      <c r="L403" s="1119"/>
    </row>
    <row r="404" spans="3:12" ht="16.5" customHeight="1" x14ac:dyDescent="0.3">
      <c r="C404" s="1148"/>
      <c r="D404" s="1110" t="s">
        <v>1143</v>
      </c>
      <c r="E404" s="1121" t="s">
        <v>1144</v>
      </c>
      <c r="F404" s="1112">
        <v>1</v>
      </c>
      <c r="G404" s="1110">
        <v>16.7</v>
      </c>
      <c r="H404" s="1113"/>
      <c r="I404" s="1113"/>
      <c r="J404" s="1114">
        <f t="shared" si="6"/>
        <v>16.7</v>
      </c>
      <c r="K404" s="1119"/>
      <c r="L404" s="1119"/>
    </row>
    <row r="405" spans="3:12" ht="16.5" customHeight="1" x14ac:dyDescent="0.3">
      <c r="C405" s="1148"/>
      <c r="D405" s="1110"/>
      <c r="E405" s="1121" t="s">
        <v>2297</v>
      </c>
      <c r="F405" s="1112">
        <v>-1</v>
      </c>
      <c r="G405" s="1110">
        <v>0.9</v>
      </c>
      <c r="H405" s="1113"/>
      <c r="I405" s="1113"/>
      <c r="J405" s="1114">
        <f t="shared" si="6"/>
        <v>-0.9</v>
      </c>
      <c r="K405" s="1119"/>
      <c r="L405" s="1119"/>
    </row>
    <row r="406" spans="3:12" ht="16.5" customHeight="1" x14ac:dyDescent="0.3">
      <c r="C406" s="1148"/>
      <c r="D406" s="1110"/>
      <c r="E406" s="1121" t="s">
        <v>2303</v>
      </c>
      <c r="F406" s="1112">
        <v>-1</v>
      </c>
      <c r="G406" s="1110">
        <v>3.6</v>
      </c>
      <c r="H406" s="1113"/>
      <c r="I406" s="1113"/>
      <c r="J406" s="1114">
        <f t="shared" si="6"/>
        <v>-3.6</v>
      </c>
      <c r="K406" s="1119"/>
      <c r="L406" s="1119"/>
    </row>
    <row r="407" spans="3:12" s="303" customFormat="1" x14ac:dyDescent="0.25">
      <c r="C407" s="1148"/>
      <c r="D407" s="1110" t="s">
        <v>1121</v>
      </c>
      <c r="E407" s="1121" t="s">
        <v>179</v>
      </c>
      <c r="F407" s="1112">
        <v>1</v>
      </c>
      <c r="G407" s="1110">
        <v>14.6</v>
      </c>
      <c r="H407" s="1113"/>
      <c r="I407" s="1113"/>
      <c r="J407" s="1114">
        <f t="shared" si="6"/>
        <v>14.6</v>
      </c>
      <c r="K407" s="1119"/>
      <c r="L407" s="1119"/>
    </row>
    <row r="408" spans="3:12" x14ac:dyDescent="0.3">
      <c r="C408" s="1148"/>
      <c r="D408" s="1110"/>
      <c r="E408" s="1121" t="s">
        <v>2297</v>
      </c>
      <c r="F408" s="1112">
        <v>-2</v>
      </c>
      <c r="G408" s="1110">
        <v>0.9</v>
      </c>
      <c r="H408" s="1113"/>
      <c r="I408" s="1113"/>
      <c r="J408" s="1114">
        <f t="shared" si="6"/>
        <v>-1.8</v>
      </c>
      <c r="K408" s="1119"/>
      <c r="L408" s="1119"/>
    </row>
    <row r="409" spans="3:12" ht="16.5" customHeight="1" x14ac:dyDescent="0.3">
      <c r="C409" s="1148"/>
      <c r="D409" s="1110"/>
      <c r="E409" s="1121" t="s">
        <v>2303</v>
      </c>
      <c r="F409" s="1112">
        <v>-1</v>
      </c>
      <c r="G409" s="1110">
        <v>4.3</v>
      </c>
      <c r="H409" s="1113"/>
      <c r="I409" s="1113"/>
      <c r="J409" s="1114">
        <f t="shared" si="6"/>
        <v>-4.3</v>
      </c>
      <c r="K409" s="1119"/>
      <c r="L409" s="1119"/>
    </row>
    <row r="410" spans="3:12" ht="16.5" customHeight="1" x14ac:dyDescent="0.3">
      <c r="C410" s="1148"/>
      <c r="D410" s="1110" t="s">
        <v>1147</v>
      </c>
      <c r="E410" s="1121" t="s">
        <v>803</v>
      </c>
      <c r="F410" s="1112">
        <v>1</v>
      </c>
      <c r="G410" s="1110">
        <v>17.399999999999999</v>
      </c>
      <c r="H410" s="1113"/>
      <c r="I410" s="1113"/>
      <c r="J410" s="1114">
        <f t="shared" si="6"/>
        <v>17.399999999999999</v>
      </c>
      <c r="K410" s="1119"/>
      <c r="L410" s="1119"/>
    </row>
    <row r="411" spans="3:12" ht="16.5" customHeight="1" x14ac:dyDescent="0.3">
      <c r="C411" s="1148"/>
      <c r="D411" s="1110"/>
      <c r="E411" s="1121" t="s">
        <v>2297</v>
      </c>
      <c r="F411" s="1112">
        <v>-1</v>
      </c>
      <c r="G411" s="1110">
        <v>0.9</v>
      </c>
      <c r="H411" s="1113"/>
      <c r="I411" s="1113"/>
      <c r="J411" s="1114">
        <f t="shared" si="6"/>
        <v>-0.9</v>
      </c>
      <c r="K411" s="1119"/>
      <c r="L411" s="1119"/>
    </row>
    <row r="412" spans="3:12" ht="16.5" customHeight="1" x14ac:dyDescent="0.3">
      <c r="C412" s="1123"/>
      <c r="D412" s="1123"/>
      <c r="E412" s="1123"/>
      <c r="F412" s="1123"/>
      <c r="G412" s="1123"/>
      <c r="H412" s="1123"/>
      <c r="I412" s="1123"/>
      <c r="J412" s="1114"/>
      <c r="K412" s="1123"/>
      <c r="L412" s="1123"/>
    </row>
    <row r="413" spans="3:12" ht="16.5" customHeight="1" x14ac:dyDescent="0.3">
      <c r="C413" s="1148"/>
      <c r="D413" s="1110"/>
      <c r="E413" s="1118" t="s">
        <v>1253</v>
      </c>
      <c r="F413" s="1112"/>
      <c r="G413" s="1110"/>
      <c r="H413" s="1113"/>
      <c r="I413" s="1113"/>
      <c r="J413" s="1114"/>
      <c r="K413" s="1119"/>
      <c r="L413" s="1119"/>
    </row>
    <row r="414" spans="3:12" ht="16.5" customHeight="1" x14ac:dyDescent="0.3">
      <c r="C414" s="1148"/>
      <c r="D414" s="1110" t="s">
        <v>2332</v>
      </c>
      <c r="E414" s="1121" t="s">
        <v>2333</v>
      </c>
      <c r="F414" s="1112">
        <v>1</v>
      </c>
      <c r="G414" s="1110">
        <v>27.2</v>
      </c>
      <c r="H414" s="1113"/>
      <c r="I414" s="1113"/>
      <c r="J414" s="1114">
        <f t="shared" si="6"/>
        <v>27.2</v>
      </c>
      <c r="K414" s="1119"/>
      <c r="L414" s="1119"/>
    </row>
    <row r="415" spans="3:12" ht="16.5" customHeight="1" x14ac:dyDescent="0.3">
      <c r="C415" s="1148"/>
      <c r="D415" s="1110"/>
      <c r="E415" s="1121" t="s">
        <v>2297</v>
      </c>
      <c r="F415" s="1112">
        <v>-1</v>
      </c>
      <c r="G415" s="1110">
        <v>0.9</v>
      </c>
      <c r="H415" s="1113"/>
      <c r="I415" s="1113"/>
      <c r="J415" s="1114">
        <f t="shared" si="6"/>
        <v>-0.9</v>
      </c>
      <c r="K415" s="1119"/>
      <c r="L415" s="1119"/>
    </row>
    <row r="416" spans="3:12" ht="16.5" customHeight="1" x14ac:dyDescent="0.3">
      <c r="C416" s="1148"/>
      <c r="D416" s="1110" t="s">
        <v>2255</v>
      </c>
      <c r="E416" s="1121" t="s">
        <v>360</v>
      </c>
      <c r="F416" s="1112">
        <v>1</v>
      </c>
      <c r="G416" s="1110">
        <v>49</v>
      </c>
      <c r="H416" s="1113"/>
      <c r="I416" s="1113"/>
      <c r="J416" s="1114">
        <f t="shared" si="6"/>
        <v>49</v>
      </c>
      <c r="K416" s="1119"/>
      <c r="L416" s="1119"/>
    </row>
    <row r="417" spans="3:12" ht="16.5" customHeight="1" x14ac:dyDescent="0.3">
      <c r="C417" s="1148"/>
      <c r="D417" s="1110"/>
      <c r="E417" s="1121" t="s">
        <v>2297</v>
      </c>
      <c r="F417" s="1112">
        <v>-2</v>
      </c>
      <c r="G417" s="1110">
        <v>1.8</v>
      </c>
      <c r="H417" s="1113"/>
      <c r="I417" s="1113"/>
      <c r="J417" s="1114">
        <f t="shared" si="6"/>
        <v>-3.6</v>
      </c>
      <c r="K417" s="1119"/>
      <c r="L417" s="1119"/>
    </row>
    <row r="418" spans="3:12" ht="16.5" customHeight="1" x14ac:dyDescent="0.3">
      <c r="C418" s="1148"/>
      <c r="D418" s="1110"/>
      <c r="E418" s="1121" t="s">
        <v>2297</v>
      </c>
      <c r="F418" s="1112">
        <v>-1</v>
      </c>
      <c r="G418" s="1110">
        <v>1.2</v>
      </c>
      <c r="H418" s="1113"/>
      <c r="I418" s="1113"/>
      <c r="J418" s="1114">
        <f t="shared" si="6"/>
        <v>-1.2</v>
      </c>
      <c r="K418" s="1119"/>
      <c r="L418" s="1119"/>
    </row>
    <row r="419" spans="3:12" ht="16.5" customHeight="1" x14ac:dyDescent="0.3">
      <c r="C419" s="1148"/>
      <c r="D419" s="1110"/>
      <c r="E419" s="1121" t="s">
        <v>2297</v>
      </c>
      <c r="F419" s="1112">
        <v>-1</v>
      </c>
      <c r="G419" s="1110">
        <v>1</v>
      </c>
      <c r="H419" s="1113"/>
      <c r="I419" s="1113"/>
      <c r="J419" s="1114">
        <f t="shared" si="6"/>
        <v>-1</v>
      </c>
      <c r="K419" s="1119"/>
      <c r="L419" s="1119"/>
    </row>
    <row r="420" spans="3:12" ht="16.5" customHeight="1" x14ac:dyDescent="0.3">
      <c r="C420" s="1148"/>
      <c r="D420" s="1110" t="s">
        <v>2248</v>
      </c>
      <c r="E420" s="1121" t="s">
        <v>2249</v>
      </c>
      <c r="F420" s="1112">
        <v>1</v>
      </c>
      <c r="G420" s="1110">
        <v>19.850000000000001</v>
      </c>
      <c r="H420" s="1113"/>
      <c r="I420" s="1113"/>
      <c r="J420" s="1114">
        <f t="shared" si="6"/>
        <v>19.850000000000001</v>
      </c>
      <c r="K420" s="1119"/>
      <c r="L420" s="1119"/>
    </row>
    <row r="421" spans="3:12" ht="16.5" customHeight="1" x14ac:dyDescent="0.3">
      <c r="C421" s="1148"/>
      <c r="D421" s="1110"/>
      <c r="E421" s="1121" t="s">
        <v>2297</v>
      </c>
      <c r="F421" s="1112">
        <v>-1</v>
      </c>
      <c r="G421" s="1110">
        <v>1.2</v>
      </c>
      <c r="H421" s="1113"/>
      <c r="I421" s="1113"/>
      <c r="J421" s="1114">
        <f t="shared" si="6"/>
        <v>-1.2</v>
      </c>
      <c r="K421" s="1119"/>
      <c r="L421" s="1119"/>
    </row>
    <row r="422" spans="3:12" ht="16.5" customHeight="1" x14ac:dyDescent="0.3">
      <c r="C422" s="1148"/>
      <c r="D422" s="1110"/>
      <c r="E422" s="1121" t="s">
        <v>2297</v>
      </c>
      <c r="F422" s="1112">
        <v>-1</v>
      </c>
      <c r="G422" s="1110">
        <v>1.2</v>
      </c>
      <c r="H422" s="1113"/>
      <c r="I422" s="1113"/>
      <c r="J422" s="1114">
        <f t="shared" si="6"/>
        <v>-1.2</v>
      </c>
      <c r="K422" s="1119"/>
      <c r="L422" s="1119"/>
    </row>
    <row r="423" spans="3:12" ht="16.5" customHeight="1" x14ac:dyDescent="0.3">
      <c r="C423" s="1148"/>
      <c r="D423" s="1110"/>
      <c r="E423" s="1121" t="s">
        <v>2303</v>
      </c>
      <c r="F423" s="1112">
        <v>-1</v>
      </c>
      <c r="G423" s="1110">
        <v>1.45</v>
      </c>
      <c r="H423" s="1113"/>
      <c r="I423" s="1113"/>
      <c r="J423" s="1114">
        <f t="shared" si="6"/>
        <v>-1.45</v>
      </c>
      <c r="K423" s="1119"/>
      <c r="L423" s="1119"/>
    </row>
    <row r="424" spans="3:12" ht="16.5" customHeight="1" x14ac:dyDescent="0.3">
      <c r="C424" s="1148"/>
      <c r="D424" s="1110" t="s">
        <v>1158</v>
      </c>
      <c r="E424" s="1121" t="s">
        <v>190</v>
      </c>
      <c r="F424" s="1112">
        <v>1</v>
      </c>
      <c r="G424" s="1110">
        <v>16.2</v>
      </c>
      <c r="H424" s="1113"/>
      <c r="I424" s="1113"/>
      <c r="J424" s="1114">
        <f t="shared" si="6"/>
        <v>16.2</v>
      </c>
      <c r="K424" s="1119"/>
      <c r="L424" s="1119"/>
    </row>
    <row r="425" spans="3:12" s="303" customFormat="1" x14ac:dyDescent="0.25">
      <c r="C425" s="1148"/>
      <c r="D425" s="1110"/>
      <c r="E425" s="1121" t="s">
        <v>2297</v>
      </c>
      <c r="F425" s="1112">
        <v>-2</v>
      </c>
      <c r="G425" s="1110">
        <v>1.2</v>
      </c>
      <c r="H425" s="1113"/>
      <c r="I425" s="1113"/>
      <c r="J425" s="1114">
        <f t="shared" si="6"/>
        <v>-2.4</v>
      </c>
      <c r="K425" s="1119"/>
      <c r="L425" s="1119"/>
    </row>
    <row r="426" spans="3:12" x14ac:dyDescent="0.3">
      <c r="C426" s="1148"/>
      <c r="D426" s="1110" t="s">
        <v>1160</v>
      </c>
      <c r="E426" s="1121" t="s">
        <v>695</v>
      </c>
      <c r="F426" s="1112">
        <v>1</v>
      </c>
      <c r="G426" s="1110">
        <v>13.9</v>
      </c>
      <c r="H426" s="1113"/>
      <c r="I426" s="1113"/>
      <c r="J426" s="1114">
        <f t="shared" si="6"/>
        <v>13.9</v>
      </c>
      <c r="K426" s="1119"/>
      <c r="L426" s="1119"/>
    </row>
    <row r="427" spans="3:12" ht="16.5" customHeight="1" x14ac:dyDescent="0.3">
      <c r="C427" s="1148"/>
      <c r="D427" s="1110"/>
      <c r="E427" s="1121" t="s">
        <v>2297</v>
      </c>
      <c r="F427" s="1112">
        <v>-1</v>
      </c>
      <c r="G427" s="1110">
        <v>1</v>
      </c>
      <c r="H427" s="1113"/>
      <c r="I427" s="1113"/>
      <c r="J427" s="1114">
        <f t="shared" si="6"/>
        <v>-1</v>
      </c>
      <c r="K427" s="1119"/>
      <c r="L427" s="1119"/>
    </row>
    <row r="428" spans="3:12" ht="16.5" customHeight="1" x14ac:dyDescent="0.3">
      <c r="C428" s="1148"/>
      <c r="D428" s="1110"/>
      <c r="E428" s="1121" t="s">
        <v>2303</v>
      </c>
      <c r="F428" s="1112">
        <v>-1</v>
      </c>
      <c r="G428" s="1110">
        <v>1.2</v>
      </c>
      <c r="H428" s="1113"/>
      <c r="I428" s="1113"/>
      <c r="J428" s="1114">
        <f t="shared" si="6"/>
        <v>-1.2</v>
      </c>
      <c r="K428" s="1119"/>
      <c r="L428" s="1119"/>
    </row>
    <row r="429" spans="3:12" ht="16.5" customHeight="1" x14ac:dyDescent="0.3">
      <c r="C429" s="1148"/>
      <c r="D429" s="1110" t="s">
        <v>1162</v>
      </c>
      <c r="E429" s="1121" t="s">
        <v>1163</v>
      </c>
      <c r="F429" s="1112">
        <v>1</v>
      </c>
      <c r="G429" s="1110">
        <v>11.05</v>
      </c>
      <c r="H429" s="1113"/>
      <c r="I429" s="1113"/>
      <c r="J429" s="1114">
        <f t="shared" si="6"/>
        <v>11.05</v>
      </c>
      <c r="K429" s="1119"/>
      <c r="L429" s="1119"/>
    </row>
    <row r="430" spans="3:12" ht="16.5" customHeight="1" x14ac:dyDescent="0.3">
      <c r="C430" s="1148"/>
      <c r="D430" s="1110"/>
      <c r="E430" s="1121" t="s">
        <v>2297</v>
      </c>
      <c r="F430" s="1112">
        <v>-1</v>
      </c>
      <c r="G430" s="1110">
        <v>1</v>
      </c>
      <c r="H430" s="1113"/>
      <c r="I430" s="1113"/>
      <c r="J430" s="1114">
        <f t="shared" si="6"/>
        <v>-1</v>
      </c>
      <c r="K430" s="1119"/>
      <c r="L430" s="1119"/>
    </row>
    <row r="431" spans="3:12" ht="16.5" customHeight="1" x14ac:dyDescent="0.3">
      <c r="C431" s="1148"/>
      <c r="D431" s="1110" t="s">
        <v>1166</v>
      </c>
      <c r="E431" s="1121" t="s">
        <v>132</v>
      </c>
      <c r="F431" s="1112">
        <v>1</v>
      </c>
      <c r="G431" s="1110">
        <v>31.9</v>
      </c>
      <c r="H431" s="1113"/>
      <c r="I431" s="1113"/>
      <c r="J431" s="1114">
        <f t="shared" si="6"/>
        <v>31.9</v>
      </c>
      <c r="K431" s="1119"/>
      <c r="L431" s="1119"/>
    </row>
    <row r="432" spans="3:12" ht="16.5" customHeight="1" x14ac:dyDescent="0.3">
      <c r="C432" s="1148"/>
      <c r="D432" s="1110"/>
      <c r="E432" s="1121" t="s">
        <v>2297</v>
      </c>
      <c r="F432" s="1112">
        <v>-1</v>
      </c>
      <c r="G432" s="1110">
        <v>1.2</v>
      </c>
      <c r="H432" s="1113"/>
      <c r="I432" s="1113"/>
      <c r="J432" s="1114">
        <f t="shared" si="6"/>
        <v>-1.2</v>
      </c>
      <c r="K432" s="1119"/>
      <c r="L432" s="1119"/>
    </row>
    <row r="433" spans="3:12" ht="16.5" customHeight="1" x14ac:dyDescent="0.3">
      <c r="C433" s="1148"/>
      <c r="D433" s="1110"/>
      <c r="E433" s="1121" t="s">
        <v>2297</v>
      </c>
      <c r="F433" s="1112">
        <v>-1</v>
      </c>
      <c r="G433" s="1110">
        <v>1</v>
      </c>
      <c r="H433" s="1113"/>
      <c r="I433" s="1113"/>
      <c r="J433" s="1114">
        <f t="shared" si="6"/>
        <v>-1</v>
      </c>
      <c r="K433" s="1119"/>
      <c r="L433" s="1119"/>
    </row>
    <row r="434" spans="3:12" ht="16.5" customHeight="1" x14ac:dyDescent="0.3">
      <c r="C434" s="1148"/>
      <c r="D434" s="1110"/>
      <c r="E434" s="1121" t="s">
        <v>2297</v>
      </c>
      <c r="F434" s="1112">
        <v>-1</v>
      </c>
      <c r="G434" s="1110">
        <v>0.9</v>
      </c>
      <c r="H434" s="1113"/>
      <c r="I434" s="1113"/>
      <c r="J434" s="1114">
        <f t="shared" si="6"/>
        <v>-0.9</v>
      </c>
      <c r="K434" s="1119"/>
      <c r="L434" s="1119"/>
    </row>
    <row r="435" spans="3:12" ht="16.5" customHeight="1" x14ac:dyDescent="0.3">
      <c r="C435" s="1148"/>
      <c r="D435" s="1110" t="s">
        <v>1165</v>
      </c>
      <c r="E435" s="1121" t="s">
        <v>189</v>
      </c>
      <c r="F435" s="1112">
        <v>1</v>
      </c>
      <c r="G435" s="1110">
        <v>38.799999999999997</v>
      </c>
      <c r="H435" s="1113"/>
      <c r="I435" s="1113"/>
      <c r="J435" s="1114">
        <f t="shared" si="6"/>
        <v>38.799999999999997</v>
      </c>
      <c r="K435" s="1119"/>
      <c r="L435" s="1119"/>
    </row>
    <row r="436" spans="3:12" ht="16.5" customHeight="1" x14ac:dyDescent="0.3">
      <c r="C436" s="1148"/>
      <c r="D436" s="1110"/>
      <c r="E436" s="1121" t="s">
        <v>2297</v>
      </c>
      <c r="F436" s="1112">
        <v>-1</v>
      </c>
      <c r="G436" s="1110">
        <v>1.2</v>
      </c>
      <c r="H436" s="1113"/>
      <c r="I436" s="1113"/>
      <c r="J436" s="1114">
        <f t="shared" si="6"/>
        <v>-1.2</v>
      </c>
      <c r="K436" s="1119"/>
      <c r="L436" s="1119"/>
    </row>
    <row r="437" spans="3:12" ht="16.5" customHeight="1" x14ac:dyDescent="0.3">
      <c r="C437" s="1148"/>
      <c r="D437" s="1110"/>
      <c r="E437" s="1121" t="s">
        <v>2297</v>
      </c>
      <c r="F437" s="1112">
        <v>-2</v>
      </c>
      <c r="G437" s="1110">
        <v>0.8</v>
      </c>
      <c r="H437" s="1113"/>
      <c r="I437" s="1113"/>
      <c r="J437" s="1114">
        <f t="shared" si="6"/>
        <v>-1.6</v>
      </c>
      <c r="K437" s="1119"/>
      <c r="L437" s="1119"/>
    </row>
    <row r="438" spans="3:12" ht="16.5" customHeight="1" x14ac:dyDescent="0.3">
      <c r="C438" s="1148"/>
      <c r="D438" s="1110"/>
      <c r="E438" s="1121" t="s">
        <v>2303</v>
      </c>
      <c r="F438" s="1112">
        <v>-1</v>
      </c>
      <c r="G438" s="1110">
        <v>1.45</v>
      </c>
      <c r="H438" s="1113"/>
      <c r="I438" s="1113"/>
      <c r="J438" s="1114">
        <f t="shared" si="6"/>
        <v>-1.45</v>
      </c>
      <c r="K438" s="1119"/>
      <c r="L438" s="1119"/>
    </row>
    <row r="439" spans="3:12" ht="16.5" customHeight="1" x14ac:dyDescent="0.3">
      <c r="C439" s="1148"/>
      <c r="D439" s="1110" t="s">
        <v>1169</v>
      </c>
      <c r="E439" s="1121" t="s">
        <v>191</v>
      </c>
      <c r="F439" s="1112">
        <v>1</v>
      </c>
      <c r="G439" s="1110">
        <v>12.9</v>
      </c>
      <c r="H439" s="1113"/>
      <c r="I439" s="1113"/>
      <c r="J439" s="1114">
        <f t="shared" si="6"/>
        <v>12.9</v>
      </c>
      <c r="K439" s="1119"/>
      <c r="L439" s="1119"/>
    </row>
    <row r="440" spans="3:12" s="303" customFormat="1" x14ac:dyDescent="0.25">
      <c r="C440" s="1148"/>
      <c r="D440" s="1110"/>
      <c r="E440" s="1121" t="s">
        <v>2297</v>
      </c>
      <c r="F440" s="1112">
        <v>-2</v>
      </c>
      <c r="G440" s="1110">
        <v>1</v>
      </c>
      <c r="H440" s="1113"/>
      <c r="I440" s="1113"/>
      <c r="J440" s="1114">
        <f t="shared" si="6"/>
        <v>-2</v>
      </c>
      <c r="K440" s="1119"/>
      <c r="L440" s="1119"/>
    </row>
    <row r="441" spans="3:12" x14ac:dyDescent="0.3">
      <c r="C441" s="1148"/>
      <c r="D441" s="1110" t="s">
        <v>1170</v>
      </c>
      <c r="E441" s="1121" t="s">
        <v>1171</v>
      </c>
      <c r="F441" s="1112">
        <v>1</v>
      </c>
      <c r="G441" s="1110">
        <v>7.8</v>
      </c>
      <c r="H441" s="1113"/>
      <c r="I441" s="1113"/>
      <c r="J441" s="1114">
        <f t="shared" si="6"/>
        <v>7.8</v>
      </c>
      <c r="K441" s="1119"/>
      <c r="L441" s="1119"/>
    </row>
    <row r="442" spans="3:12" ht="16.5" customHeight="1" x14ac:dyDescent="0.3">
      <c r="C442" s="1148"/>
      <c r="D442" s="1110"/>
      <c r="E442" s="1121" t="s">
        <v>2297</v>
      </c>
      <c r="F442" s="1112">
        <v>-1</v>
      </c>
      <c r="G442" s="1110">
        <v>0.8</v>
      </c>
      <c r="H442" s="1113"/>
      <c r="I442" s="1113"/>
      <c r="J442" s="1114">
        <f t="shared" si="6"/>
        <v>-0.8</v>
      </c>
      <c r="K442" s="1119"/>
      <c r="L442" s="1119"/>
    </row>
    <row r="443" spans="3:12" ht="16.5" customHeight="1" x14ac:dyDescent="0.3">
      <c r="C443" s="1148"/>
      <c r="D443" s="1110" t="s">
        <v>1172</v>
      </c>
      <c r="E443" s="1121" t="s">
        <v>1173</v>
      </c>
      <c r="F443" s="1112">
        <v>1</v>
      </c>
      <c r="G443" s="1110">
        <v>7.8</v>
      </c>
      <c r="H443" s="1113"/>
      <c r="I443" s="1113"/>
      <c r="J443" s="1114">
        <f t="shared" si="6"/>
        <v>7.8</v>
      </c>
      <c r="K443" s="1119"/>
      <c r="L443" s="1119"/>
    </row>
    <row r="444" spans="3:12" ht="16.5" customHeight="1" x14ac:dyDescent="0.3">
      <c r="C444" s="1148"/>
      <c r="D444" s="1110"/>
      <c r="E444" s="1121" t="s">
        <v>2297</v>
      </c>
      <c r="F444" s="1112">
        <v>-1</v>
      </c>
      <c r="G444" s="1110">
        <v>0.8</v>
      </c>
      <c r="H444" s="1113"/>
      <c r="I444" s="1113"/>
      <c r="J444" s="1114">
        <f t="shared" si="6"/>
        <v>-0.8</v>
      </c>
      <c r="K444" s="1119"/>
      <c r="L444" s="1119"/>
    </row>
    <row r="445" spans="3:12" ht="16.5" customHeight="1" x14ac:dyDescent="0.3">
      <c r="C445" s="1148"/>
      <c r="D445" s="1110" t="s">
        <v>1176</v>
      </c>
      <c r="E445" s="1121" t="s">
        <v>688</v>
      </c>
      <c r="F445" s="1112">
        <v>1</v>
      </c>
      <c r="G445" s="1110">
        <v>12.45</v>
      </c>
      <c r="H445" s="1113"/>
      <c r="I445" s="1113"/>
      <c r="J445" s="1114">
        <f t="shared" si="6"/>
        <v>12.45</v>
      </c>
      <c r="K445" s="1119"/>
      <c r="L445" s="1119"/>
    </row>
    <row r="446" spans="3:12" ht="16.5" customHeight="1" x14ac:dyDescent="0.3">
      <c r="C446" s="1148"/>
      <c r="D446" s="1110"/>
      <c r="E446" s="1121" t="s">
        <v>2315</v>
      </c>
      <c r="F446" s="1112">
        <v>1</v>
      </c>
      <c r="G446" s="1110">
        <v>3.1</v>
      </c>
      <c r="H446" s="1113"/>
      <c r="I446" s="1113"/>
      <c r="J446" s="1114">
        <f t="shared" si="6"/>
        <v>3.1</v>
      </c>
      <c r="K446" s="1119"/>
      <c r="L446" s="1119"/>
    </row>
    <row r="447" spans="3:12" ht="16.5" customHeight="1" x14ac:dyDescent="0.3">
      <c r="C447" s="1148"/>
      <c r="D447" s="1110"/>
      <c r="E447" s="1121" t="s">
        <v>2297</v>
      </c>
      <c r="F447" s="1112">
        <v>-1</v>
      </c>
      <c r="G447" s="1110">
        <v>1</v>
      </c>
      <c r="H447" s="1113"/>
      <c r="I447" s="1113"/>
      <c r="J447" s="1114">
        <f t="shared" si="6"/>
        <v>-1</v>
      </c>
      <c r="K447" s="1119"/>
      <c r="L447" s="1119"/>
    </row>
    <row r="448" spans="3:12" ht="16.5" customHeight="1" x14ac:dyDescent="0.3">
      <c r="C448" s="1148"/>
      <c r="D448" s="1110" t="s">
        <v>1180</v>
      </c>
      <c r="E448" s="1121" t="s">
        <v>156</v>
      </c>
      <c r="F448" s="1112">
        <v>1</v>
      </c>
      <c r="G448" s="1110">
        <v>10.199999999999999</v>
      </c>
      <c r="H448" s="1113"/>
      <c r="I448" s="1113"/>
      <c r="J448" s="1114">
        <f t="shared" si="6"/>
        <v>10.199999999999999</v>
      </c>
      <c r="K448" s="1119"/>
      <c r="L448" s="1119"/>
    </row>
    <row r="449" spans="3:12" ht="16.5" customHeight="1" x14ac:dyDescent="0.3">
      <c r="C449" s="1148"/>
      <c r="D449" s="1110"/>
      <c r="E449" s="1121" t="s">
        <v>2297</v>
      </c>
      <c r="F449" s="1112">
        <v>-2</v>
      </c>
      <c r="G449" s="1110">
        <v>1</v>
      </c>
      <c r="H449" s="1113"/>
      <c r="I449" s="1113"/>
      <c r="J449" s="1114">
        <f t="shared" si="6"/>
        <v>-2</v>
      </c>
      <c r="K449" s="1119"/>
      <c r="L449" s="1119"/>
    </row>
    <row r="450" spans="3:12" ht="16.5" customHeight="1" x14ac:dyDescent="0.3">
      <c r="C450" s="1148"/>
      <c r="D450" s="1110" t="s">
        <v>1177</v>
      </c>
      <c r="E450" s="1121" t="s">
        <v>1178</v>
      </c>
      <c r="F450" s="1112">
        <v>1</v>
      </c>
      <c r="G450" s="1110">
        <v>5.4</v>
      </c>
      <c r="H450" s="1113"/>
      <c r="I450" s="1113"/>
      <c r="J450" s="1114">
        <f t="shared" si="6"/>
        <v>5.4</v>
      </c>
      <c r="K450" s="1119"/>
      <c r="L450" s="1119"/>
    </row>
    <row r="451" spans="3:12" ht="16.5" customHeight="1" x14ac:dyDescent="0.3">
      <c r="C451" s="1148"/>
      <c r="D451" s="1110"/>
      <c r="E451" s="1121" t="s">
        <v>2315</v>
      </c>
      <c r="F451" s="1112">
        <v>1</v>
      </c>
      <c r="G451" s="1110">
        <v>2.8</v>
      </c>
      <c r="H451" s="1113"/>
      <c r="I451" s="1113"/>
      <c r="J451" s="1114">
        <f t="shared" si="6"/>
        <v>2.8</v>
      </c>
      <c r="K451" s="1119"/>
      <c r="L451" s="1119"/>
    </row>
    <row r="452" spans="3:12" ht="16.5" customHeight="1" x14ac:dyDescent="0.3">
      <c r="C452" s="1148"/>
      <c r="D452" s="1110" t="s">
        <v>1179</v>
      </c>
      <c r="E452" s="1121" t="s">
        <v>489</v>
      </c>
      <c r="F452" s="1112">
        <v>1</v>
      </c>
      <c r="G452" s="1110">
        <v>6.95</v>
      </c>
      <c r="H452" s="1113"/>
      <c r="I452" s="1113"/>
      <c r="J452" s="1114">
        <f t="shared" si="6"/>
        <v>6.95</v>
      </c>
      <c r="K452" s="1119"/>
      <c r="L452" s="1119"/>
    </row>
    <row r="453" spans="3:12" s="303" customFormat="1" x14ac:dyDescent="0.25">
      <c r="C453" s="1148"/>
      <c r="D453" s="1110"/>
      <c r="E453" s="1121" t="s">
        <v>2315</v>
      </c>
      <c r="F453" s="1112">
        <v>1</v>
      </c>
      <c r="G453" s="1110">
        <v>2</v>
      </c>
      <c r="H453" s="1113"/>
      <c r="I453" s="1113"/>
      <c r="J453" s="1114">
        <f t="shared" si="6"/>
        <v>2</v>
      </c>
      <c r="K453" s="1119"/>
      <c r="L453" s="1119"/>
    </row>
    <row r="454" spans="3:12" x14ac:dyDescent="0.3">
      <c r="C454" s="1148"/>
      <c r="D454" s="1110" t="s">
        <v>1183</v>
      </c>
      <c r="E454" s="1121" t="s">
        <v>820</v>
      </c>
      <c r="F454" s="1112">
        <v>1</v>
      </c>
      <c r="G454" s="1110">
        <v>11.8</v>
      </c>
      <c r="H454" s="1113"/>
      <c r="I454" s="1113"/>
      <c r="J454" s="1114">
        <f t="shared" si="6"/>
        <v>11.8</v>
      </c>
      <c r="K454" s="1119"/>
      <c r="L454" s="1119"/>
    </row>
    <row r="455" spans="3:12" ht="16.5" customHeight="1" x14ac:dyDescent="0.3">
      <c r="C455" s="1148"/>
      <c r="D455" s="1110"/>
      <c r="E455" s="1121" t="s">
        <v>2315</v>
      </c>
      <c r="F455" s="1112">
        <v>1</v>
      </c>
      <c r="G455" s="1110">
        <v>5.3</v>
      </c>
      <c r="H455" s="1113"/>
      <c r="I455" s="1113"/>
      <c r="J455" s="1114">
        <f t="shared" si="6"/>
        <v>5.3</v>
      </c>
      <c r="K455" s="1119"/>
      <c r="L455" s="1119"/>
    </row>
    <row r="456" spans="3:12" ht="16.5" customHeight="1" x14ac:dyDescent="0.3">
      <c r="C456" s="1148"/>
      <c r="D456" s="1110"/>
      <c r="E456" s="1121" t="s">
        <v>2297</v>
      </c>
      <c r="F456" s="1112">
        <v>-1</v>
      </c>
      <c r="G456" s="1110">
        <v>0.9</v>
      </c>
      <c r="H456" s="1113"/>
      <c r="I456" s="1113"/>
      <c r="J456" s="1114">
        <f t="shared" si="6"/>
        <v>-0.9</v>
      </c>
      <c r="K456" s="1119"/>
      <c r="L456" s="1119"/>
    </row>
    <row r="457" spans="3:12" ht="16.5" customHeight="1" x14ac:dyDescent="0.3">
      <c r="C457" s="1148"/>
      <c r="D457" s="1110" t="s">
        <v>1184</v>
      </c>
      <c r="E457" s="1121" t="s">
        <v>177</v>
      </c>
      <c r="F457" s="1112">
        <v>1</v>
      </c>
      <c r="G457" s="1110">
        <v>9</v>
      </c>
      <c r="H457" s="1113"/>
      <c r="I457" s="1113"/>
      <c r="J457" s="1114">
        <f t="shared" si="6"/>
        <v>9</v>
      </c>
      <c r="K457" s="1119"/>
      <c r="L457" s="1119"/>
    </row>
    <row r="458" spans="3:12" ht="16.5" customHeight="1" x14ac:dyDescent="0.3">
      <c r="C458" s="1148"/>
      <c r="D458" s="1110"/>
      <c r="E458" s="1121" t="s">
        <v>2297</v>
      </c>
      <c r="F458" s="1112">
        <v>-1</v>
      </c>
      <c r="G458" s="1110">
        <v>0.9</v>
      </c>
      <c r="H458" s="1113"/>
      <c r="I458" s="1113"/>
      <c r="J458" s="1114">
        <f t="shared" si="6"/>
        <v>-0.9</v>
      </c>
      <c r="K458" s="1119"/>
      <c r="L458" s="1119"/>
    </row>
    <row r="459" spans="3:12" ht="16.5" customHeight="1" x14ac:dyDescent="0.3">
      <c r="C459" s="1148"/>
      <c r="D459" s="1110" t="s">
        <v>1186</v>
      </c>
      <c r="E459" s="1121" t="s">
        <v>819</v>
      </c>
      <c r="F459" s="1112">
        <v>1</v>
      </c>
      <c r="G459" s="1110">
        <v>12.9</v>
      </c>
      <c r="H459" s="1113"/>
      <c r="I459" s="1113"/>
      <c r="J459" s="1114">
        <f t="shared" si="6"/>
        <v>12.9</v>
      </c>
      <c r="K459" s="1119"/>
      <c r="L459" s="1119"/>
    </row>
    <row r="460" spans="3:12" ht="16.5" customHeight="1" x14ac:dyDescent="0.3">
      <c r="C460" s="1148"/>
      <c r="D460" s="1110"/>
      <c r="E460" s="1121" t="s">
        <v>2315</v>
      </c>
      <c r="F460" s="1112">
        <v>1</v>
      </c>
      <c r="G460" s="1110">
        <v>6.5</v>
      </c>
      <c r="H460" s="1113"/>
      <c r="I460" s="1113"/>
      <c r="J460" s="1114">
        <f t="shared" si="6"/>
        <v>6.5</v>
      </c>
      <c r="K460" s="1119"/>
      <c r="L460" s="1119"/>
    </row>
    <row r="461" spans="3:12" ht="16.5" customHeight="1" x14ac:dyDescent="0.3">
      <c r="C461" s="1148"/>
      <c r="D461" s="1110"/>
      <c r="E461" s="1121" t="s">
        <v>2297</v>
      </c>
      <c r="F461" s="1112">
        <v>-1</v>
      </c>
      <c r="G461" s="1110">
        <v>0.9</v>
      </c>
      <c r="H461" s="1113"/>
      <c r="I461" s="1113"/>
      <c r="J461" s="1114">
        <f t="shared" si="6"/>
        <v>-0.9</v>
      </c>
      <c r="K461" s="1119"/>
      <c r="L461" s="1119"/>
    </row>
    <row r="462" spans="3:12" ht="16.5" customHeight="1" x14ac:dyDescent="0.3">
      <c r="C462" s="1148"/>
      <c r="D462" s="1110" t="s">
        <v>2337</v>
      </c>
      <c r="E462" s="1121" t="s">
        <v>138</v>
      </c>
      <c r="F462" s="1112">
        <v>1</v>
      </c>
      <c r="G462" s="1110">
        <v>23.2</v>
      </c>
      <c r="H462" s="1113"/>
      <c r="I462" s="1113"/>
      <c r="J462" s="1114">
        <f t="shared" si="6"/>
        <v>23.2</v>
      </c>
      <c r="K462" s="1119"/>
      <c r="L462" s="1119"/>
    </row>
    <row r="463" spans="3:12" ht="16.5" customHeight="1" x14ac:dyDescent="0.3">
      <c r="C463" s="1148"/>
      <c r="D463" s="1110"/>
      <c r="E463" s="1121" t="s">
        <v>2297</v>
      </c>
      <c r="F463" s="1112">
        <v>-1</v>
      </c>
      <c r="G463" s="1110">
        <v>1.8</v>
      </c>
      <c r="H463" s="1113"/>
      <c r="I463" s="1113"/>
      <c r="J463" s="1114">
        <f t="shared" si="6"/>
        <v>-1.8</v>
      </c>
      <c r="K463" s="1119"/>
      <c r="L463" s="1119"/>
    </row>
    <row r="464" spans="3:12" ht="16.5" customHeight="1" x14ac:dyDescent="0.3">
      <c r="C464" s="1148"/>
      <c r="D464" s="1110"/>
      <c r="E464" s="1121" t="s">
        <v>2297</v>
      </c>
      <c r="F464" s="1112">
        <v>-1</v>
      </c>
      <c r="G464" s="1110">
        <v>1.2</v>
      </c>
      <c r="H464" s="1113"/>
      <c r="I464" s="1113"/>
      <c r="J464" s="1114">
        <f t="shared" si="6"/>
        <v>-1.2</v>
      </c>
      <c r="K464" s="1119"/>
      <c r="L464" s="1119"/>
    </row>
    <row r="465" spans="3:12" ht="16.5" customHeight="1" x14ac:dyDescent="0.3">
      <c r="C465" s="1148"/>
      <c r="D465" s="1110"/>
      <c r="E465" s="1121" t="s">
        <v>2297</v>
      </c>
      <c r="F465" s="1112">
        <v>-1</v>
      </c>
      <c r="G465" s="1110">
        <v>1</v>
      </c>
      <c r="H465" s="1113"/>
      <c r="I465" s="1113"/>
      <c r="J465" s="1114">
        <f t="shared" si="6"/>
        <v>-1</v>
      </c>
      <c r="K465" s="1119"/>
      <c r="L465" s="1119"/>
    </row>
    <row r="466" spans="3:12" ht="16.5" customHeight="1" x14ac:dyDescent="0.3">
      <c r="C466" s="1148"/>
      <c r="D466" s="1110"/>
      <c r="E466" s="1121" t="s">
        <v>2297</v>
      </c>
      <c r="F466" s="1112">
        <v>-1</v>
      </c>
      <c r="G466" s="1110">
        <v>0.9</v>
      </c>
      <c r="H466" s="1113"/>
      <c r="I466" s="1113"/>
      <c r="J466" s="1114">
        <f t="shared" ref="J466:J529" si="7">PRODUCT(F466:I466)</f>
        <v>-0.9</v>
      </c>
      <c r="K466" s="1119"/>
      <c r="L466" s="1119"/>
    </row>
    <row r="467" spans="3:12" ht="16.5" customHeight="1" x14ac:dyDescent="0.3">
      <c r="C467" s="1148"/>
      <c r="D467" s="1110" t="s">
        <v>1187</v>
      </c>
      <c r="E467" s="1121" t="s">
        <v>2338</v>
      </c>
      <c r="F467" s="1112">
        <v>1</v>
      </c>
      <c r="G467" s="1110">
        <v>13.6</v>
      </c>
      <c r="H467" s="1113"/>
      <c r="I467" s="1113"/>
      <c r="J467" s="1114">
        <f t="shared" si="7"/>
        <v>13.6</v>
      </c>
      <c r="K467" s="1119"/>
      <c r="L467" s="1119"/>
    </row>
    <row r="468" spans="3:12" ht="16.5" customHeight="1" x14ac:dyDescent="0.3">
      <c r="C468" s="1148"/>
      <c r="D468" s="1110"/>
      <c r="E468" s="1121" t="s">
        <v>2297</v>
      </c>
      <c r="F468" s="1112">
        <v>-2</v>
      </c>
      <c r="G468" s="1110">
        <v>0.9</v>
      </c>
      <c r="H468" s="1113"/>
      <c r="I468" s="1113"/>
      <c r="J468" s="1114">
        <f t="shared" si="7"/>
        <v>-1.8</v>
      </c>
      <c r="K468" s="1119"/>
      <c r="L468" s="1119"/>
    </row>
    <row r="469" spans="3:12" ht="16.5" customHeight="1" x14ac:dyDescent="0.3">
      <c r="C469" s="1148"/>
      <c r="D469" s="1110" t="s">
        <v>1174</v>
      </c>
      <c r="E469" s="1121" t="s">
        <v>177</v>
      </c>
      <c r="F469" s="1112">
        <v>1</v>
      </c>
      <c r="G469" s="1110">
        <v>9</v>
      </c>
      <c r="H469" s="1113"/>
      <c r="I469" s="1113"/>
      <c r="J469" s="1114">
        <f t="shared" si="7"/>
        <v>9</v>
      </c>
      <c r="K469" s="1119"/>
      <c r="L469" s="1119"/>
    </row>
    <row r="470" spans="3:12" ht="16.5" customHeight="1" x14ac:dyDescent="0.3">
      <c r="C470" s="1148"/>
      <c r="D470" s="1110"/>
      <c r="E470" s="1121" t="s">
        <v>2297</v>
      </c>
      <c r="F470" s="1112">
        <v>-1</v>
      </c>
      <c r="G470" s="1110">
        <v>0.9</v>
      </c>
      <c r="H470" s="1113"/>
      <c r="I470" s="1113"/>
      <c r="J470" s="1114">
        <f t="shared" si="7"/>
        <v>-0.9</v>
      </c>
      <c r="K470" s="1119"/>
      <c r="L470" s="1119"/>
    </row>
    <row r="471" spans="3:12" ht="16.5" customHeight="1" x14ac:dyDescent="0.3">
      <c r="C471" s="1148"/>
      <c r="D471" s="1110" t="s">
        <v>1175</v>
      </c>
      <c r="E471" s="1121" t="s">
        <v>790</v>
      </c>
      <c r="F471" s="1112">
        <v>1</v>
      </c>
      <c r="G471" s="1110">
        <v>9.9</v>
      </c>
      <c r="H471" s="1113"/>
      <c r="I471" s="1113"/>
      <c r="J471" s="1114">
        <f t="shared" si="7"/>
        <v>9.9</v>
      </c>
      <c r="K471" s="1119"/>
      <c r="L471" s="1119"/>
    </row>
    <row r="472" spans="3:12" ht="16.5" customHeight="1" x14ac:dyDescent="0.3">
      <c r="C472" s="1148"/>
      <c r="D472" s="1110" t="s">
        <v>1181</v>
      </c>
      <c r="E472" s="1121" t="s">
        <v>1182</v>
      </c>
      <c r="F472" s="1112">
        <v>1</v>
      </c>
      <c r="G472" s="1110">
        <v>19.8</v>
      </c>
      <c r="H472" s="1113"/>
      <c r="I472" s="1113"/>
      <c r="J472" s="1114">
        <f t="shared" si="7"/>
        <v>19.8</v>
      </c>
      <c r="K472" s="1119"/>
      <c r="L472" s="1119"/>
    </row>
    <row r="473" spans="3:12" ht="16.5" customHeight="1" x14ac:dyDescent="0.3">
      <c r="C473" s="1148"/>
      <c r="D473" s="1110"/>
      <c r="E473" s="1121" t="s">
        <v>2297</v>
      </c>
      <c r="F473" s="1112">
        <v>-1</v>
      </c>
      <c r="G473" s="1110">
        <v>1</v>
      </c>
      <c r="H473" s="1113"/>
      <c r="I473" s="1113"/>
      <c r="J473" s="1114">
        <f t="shared" si="7"/>
        <v>-1</v>
      </c>
      <c r="K473" s="1119"/>
      <c r="L473" s="1119"/>
    </row>
    <row r="474" spans="3:12" ht="16.5" customHeight="1" x14ac:dyDescent="0.3">
      <c r="C474" s="1148"/>
      <c r="D474" s="1110" t="s">
        <v>1188</v>
      </c>
      <c r="E474" s="1121" t="s">
        <v>172</v>
      </c>
      <c r="F474" s="1112">
        <v>1</v>
      </c>
      <c r="G474" s="1110">
        <v>12</v>
      </c>
      <c r="H474" s="1113"/>
      <c r="I474" s="1113"/>
      <c r="J474" s="1114">
        <f t="shared" si="7"/>
        <v>12</v>
      </c>
      <c r="K474" s="1119"/>
      <c r="L474" s="1119"/>
    </row>
    <row r="475" spans="3:12" ht="16.5" customHeight="1" x14ac:dyDescent="0.3">
      <c r="C475" s="1148"/>
      <c r="D475" s="1110"/>
      <c r="E475" s="1121" t="s">
        <v>2297</v>
      </c>
      <c r="F475" s="1112">
        <v>-1</v>
      </c>
      <c r="G475" s="1110">
        <v>1.2</v>
      </c>
      <c r="H475" s="1113"/>
      <c r="I475" s="1113"/>
      <c r="J475" s="1114">
        <f t="shared" si="7"/>
        <v>-1.2</v>
      </c>
      <c r="K475" s="1119"/>
      <c r="L475" s="1119"/>
    </row>
    <row r="476" spans="3:12" ht="16.5" customHeight="1" x14ac:dyDescent="0.3">
      <c r="C476" s="1148"/>
      <c r="D476" s="1110"/>
      <c r="E476" s="1121" t="s">
        <v>2297</v>
      </c>
      <c r="F476" s="1112">
        <v>-3</v>
      </c>
      <c r="G476" s="1110">
        <v>1</v>
      </c>
      <c r="H476" s="1113"/>
      <c r="I476" s="1113"/>
      <c r="J476" s="1114">
        <f t="shared" si="7"/>
        <v>-3</v>
      </c>
      <c r="K476" s="1119"/>
      <c r="L476" s="1119"/>
    </row>
    <row r="477" spans="3:12" ht="16.5" customHeight="1" x14ac:dyDescent="0.3">
      <c r="C477" s="1148"/>
      <c r="D477" s="1110" t="s">
        <v>1192</v>
      </c>
      <c r="E477" s="1121" t="s">
        <v>1193</v>
      </c>
      <c r="F477" s="1112">
        <v>1</v>
      </c>
      <c r="G477" s="1110">
        <v>9.5</v>
      </c>
      <c r="H477" s="1113"/>
      <c r="I477" s="1113"/>
      <c r="J477" s="1114">
        <f t="shared" si="7"/>
        <v>9.5</v>
      </c>
      <c r="K477" s="1119"/>
      <c r="L477" s="1119"/>
    </row>
    <row r="478" spans="3:12" ht="16.5" customHeight="1" x14ac:dyDescent="0.3">
      <c r="C478" s="1148"/>
      <c r="D478" s="1110"/>
      <c r="E478" s="1121" t="s">
        <v>2297</v>
      </c>
      <c r="F478" s="1112">
        <v>-1</v>
      </c>
      <c r="G478" s="1110">
        <v>1</v>
      </c>
      <c r="H478" s="1113"/>
      <c r="I478" s="1113"/>
      <c r="J478" s="1114">
        <f t="shared" si="7"/>
        <v>-1</v>
      </c>
      <c r="K478" s="1119"/>
      <c r="L478" s="1119"/>
    </row>
    <row r="479" spans="3:12" s="303" customFormat="1" x14ac:dyDescent="0.25">
      <c r="C479" s="1148"/>
      <c r="D479" s="1110" t="s">
        <v>1189</v>
      </c>
      <c r="E479" s="1121" t="s">
        <v>1190</v>
      </c>
      <c r="F479" s="1112">
        <v>1</v>
      </c>
      <c r="G479" s="1110">
        <v>9.5</v>
      </c>
      <c r="H479" s="1113"/>
      <c r="I479" s="1113"/>
      <c r="J479" s="1114">
        <f t="shared" si="7"/>
        <v>9.5</v>
      </c>
      <c r="K479" s="1119"/>
      <c r="L479" s="1119"/>
    </row>
    <row r="480" spans="3:12" x14ac:dyDescent="0.3">
      <c r="C480" s="1148"/>
      <c r="D480" s="1110"/>
      <c r="E480" s="1121" t="s">
        <v>2297</v>
      </c>
      <c r="F480" s="1112">
        <v>-1</v>
      </c>
      <c r="G480" s="1110">
        <v>1</v>
      </c>
      <c r="H480" s="1113"/>
      <c r="I480" s="1113"/>
      <c r="J480" s="1114">
        <f t="shared" si="7"/>
        <v>-1</v>
      </c>
      <c r="K480" s="1119"/>
      <c r="L480" s="1119"/>
    </row>
    <row r="481" spans="3:12" ht="16.5" customHeight="1" x14ac:dyDescent="0.3">
      <c r="C481" s="1148"/>
      <c r="D481" s="1110" t="s">
        <v>1191</v>
      </c>
      <c r="E481" s="1121" t="s">
        <v>760</v>
      </c>
      <c r="F481" s="1112">
        <v>1</v>
      </c>
      <c r="G481" s="1110">
        <v>13.8</v>
      </c>
      <c r="H481" s="1113"/>
      <c r="I481" s="1113"/>
      <c r="J481" s="1114">
        <f t="shared" si="7"/>
        <v>13.8</v>
      </c>
      <c r="K481" s="1119"/>
      <c r="L481" s="1119"/>
    </row>
    <row r="482" spans="3:12" ht="16.5" customHeight="1" x14ac:dyDescent="0.3">
      <c r="C482" s="1148"/>
      <c r="D482" s="1110"/>
      <c r="E482" s="1121" t="s">
        <v>2297</v>
      </c>
      <c r="F482" s="1112">
        <v>-1</v>
      </c>
      <c r="G482" s="1110">
        <v>1</v>
      </c>
      <c r="H482" s="1113"/>
      <c r="I482" s="1113"/>
      <c r="J482" s="1114">
        <f t="shared" si="7"/>
        <v>-1</v>
      </c>
      <c r="K482" s="1119"/>
      <c r="L482" s="1119"/>
    </row>
    <row r="483" spans="3:12" ht="16.5" customHeight="1" x14ac:dyDescent="0.3">
      <c r="C483" s="1148"/>
      <c r="D483" s="1110" t="s">
        <v>2339</v>
      </c>
      <c r="E483" s="1121" t="s">
        <v>360</v>
      </c>
      <c r="F483" s="1112">
        <v>1</v>
      </c>
      <c r="G483" s="1110">
        <v>35.299999999999997</v>
      </c>
      <c r="H483" s="1113"/>
      <c r="I483" s="1113"/>
      <c r="J483" s="1114">
        <f t="shared" si="7"/>
        <v>35.299999999999997</v>
      </c>
      <c r="K483" s="1119"/>
      <c r="L483" s="1119"/>
    </row>
    <row r="484" spans="3:12" ht="16.5" customHeight="1" x14ac:dyDescent="0.3">
      <c r="C484" s="1148"/>
      <c r="D484" s="1110"/>
      <c r="E484" s="1121" t="s">
        <v>2297</v>
      </c>
      <c r="F484" s="1112">
        <v>-3</v>
      </c>
      <c r="G484" s="1110">
        <v>1.2</v>
      </c>
      <c r="H484" s="1113"/>
      <c r="I484" s="1113"/>
      <c r="J484" s="1114">
        <f t="shared" si="7"/>
        <v>-3.5999999999999996</v>
      </c>
      <c r="K484" s="1119"/>
      <c r="L484" s="1119"/>
    </row>
    <row r="485" spans="3:12" ht="16.5" customHeight="1" x14ac:dyDescent="0.3">
      <c r="C485" s="1148"/>
      <c r="D485" s="1110"/>
      <c r="E485" s="1121" t="s">
        <v>2303</v>
      </c>
      <c r="F485" s="1112">
        <v>-1</v>
      </c>
      <c r="G485" s="1110">
        <v>1.2</v>
      </c>
      <c r="H485" s="1113"/>
      <c r="I485" s="1113"/>
      <c r="J485" s="1114">
        <f t="shared" si="7"/>
        <v>-1.2</v>
      </c>
      <c r="K485" s="1119"/>
      <c r="L485" s="1119"/>
    </row>
    <row r="486" spans="3:12" ht="16.5" customHeight="1" x14ac:dyDescent="0.3">
      <c r="C486" s="1148"/>
      <c r="D486" s="1110" t="s">
        <v>2144</v>
      </c>
      <c r="E486" s="1121" t="s">
        <v>2145</v>
      </c>
      <c r="F486" s="1112">
        <v>1</v>
      </c>
      <c r="G486" s="1110">
        <v>14</v>
      </c>
      <c r="H486" s="1113"/>
      <c r="I486" s="1113"/>
      <c r="J486" s="1114">
        <f t="shared" si="7"/>
        <v>14</v>
      </c>
      <c r="K486" s="1119"/>
      <c r="L486" s="1119"/>
    </row>
    <row r="487" spans="3:12" ht="16.5" customHeight="1" x14ac:dyDescent="0.3">
      <c r="C487" s="1148"/>
      <c r="D487" s="1110"/>
      <c r="E487" s="1121" t="s">
        <v>2297</v>
      </c>
      <c r="F487" s="1112">
        <v>-1</v>
      </c>
      <c r="G487" s="1110">
        <v>0.9</v>
      </c>
      <c r="H487" s="1113"/>
      <c r="I487" s="1113"/>
      <c r="J487" s="1114">
        <f t="shared" si="7"/>
        <v>-0.9</v>
      </c>
      <c r="K487" s="1119"/>
      <c r="L487" s="1119"/>
    </row>
    <row r="488" spans="3:12" s="303" customFormat="1" x14ac:dyDescent="0.25">
      <c r="C488" s="1148"/>
      <c r="D488" s="1110" t="s">
        <v>2334</v>
      </c>
      <c r="E488" s="1121" t="s">
        <v>179</v>
      </c>
      <c r="F488" s="1112">
        <v>1</v>
      </c>
      <c r="G488" s="1110">
        <v>17.899999999999999</v>
      </c>
      <c r="H488" s="1113"/>
      <c r="I488" s="1113"/>
      <c r="J488" s="1114">
        <f t="shared" si="7"/>
        <v>17.899999999999999</v>
      </c>
      <c r="K488" s="1119"/>
      <c r="L488" s="1119"/>
    </row>
    <row r="489" spans="3:12" x14ac:dyDescent="0.3">
      <c r="C489" s="1148"/>
      <c r="D489" s="1110"/>
      <c r="E489" s="1121" t="s">
        <v>2297</v>
      </c>
      <c r="F489" s="1112">
        <v>-2</v>
      </c>
      <c r="G489" s="1110">
        <v>1.2</v>
      </c>
      <c r="H489" s="1113"/>
      <c r="I489" s="1113"/>
      <c r="J489" s="1114">
        <f t="shared" si="7"/>
        <v>-2.4</v>
      </c>
      <c r="K489" s="1119"/>
      <c r="L489" s="1119"/>
    </row>
    <row r="490" spans="3:12" ht="16.5" customHeight="1" x14ac:dyDescent="0.3">
      <c r="C490" s="1148"/>
      <c r="D490" s="1110"/>
      <c r="E490" s="1121" t="s">
        <v>2297</v>
      </c>
      <c r="F490" s="1112">
        <v>-1</v>
      </c>
      <c r="G490" s="1110">
        <v>0.9</v>
      </c>
      <c r="H490" s="1113"/>
      <c r="I490" s="1113"/>
      <c r="J490" s="1114">
        <f t="shared" si="7"/>
        <v>-0.9</v>
      </c>
      <c r="K490" s="1119"/>
      <c r="L490" s="1119"/>
    </row>
    <row r="491" spans="3:12" ht="16.5" customHeight="1" x14ac:dyDescent="0.3">
      <c r="C491" s="1148"/>
      <c r="D491" s="1110"/>
      <c r="E491" s="1121" t="s">
        <v>2297</v>
      </c>
      <c r="F491" s="1112">
        <v>-1</v>
      </c>
      <c r="G491" s="1110">
        <v>0.8</v>
      </c>
      <c r="H491" s="1113"/>
      <c r="I491" s="1113"/>
      <c r="J491" s="1114">
        <f t="shared" si="7"/>
        <v>-0.8</v>
      </c>
      <c r="K491" s="1119"/>
      <c r="L491" s="1119"/>
    </row>
    <row r="492" spans="3:12" ht="16.5" customHeight="1" x14ac:dyDescent="0.3">
      <c r="C492" s="1148"/>
      <c r="D492" s="1110" t="s">
        <v>1164</v>
      </c>
      <c r="E492" s="1121" t="s">
        <v>184</v>
      </c>
      <c r="F492" s="1112">
        <v>1</v>
      </c>
      <c r="G492" s="1110">
        <v>15.6</v>
      </c>
      <c r="H492" s="1113"/>
      <c r="I492" s="1113"/>
      <c r="J492" s="1114">
        <f t="shared" si="7"/>
        <v>15.6</v>
      </c>
      <c r="K492" s="1119"/>
      <c r="L492" s="1119"/>
    </row>
    <row r="493" spans="3:12" ht="16.5" customHeight="1" x14ac:dyDescent="0.3">
      <c r="C493" s="1148"/>
      <c r="D493" s="1110"/>
      <c r="E493" s="1121" t="s">
        <v>2297</v>
      </c>
      <c r="F493" s="1112">
        <v>-1</v>
      </c>
      <c r="G493" s="1110">
        <v>1</v>
      </c>
      <c r="H493" s="1113"/>
      <c r="I493" s="1113"/>
      <c r="J493" s="1114">
        <f t="shared" si="7"/>
        <v>-1</v>
      </c>
      <c r="K493" s="1119"/>
      <c r="L493" s="1119"/>
    </row>
    <row r="494" spans="3:12" ht="16.5" customHeight="1" x14ac:dyDescent="0.3">
      <c r="C494" s="1148"/>
      <c r="D494" s="1110" t="s">
        <v>2332</v>
      </c>
      <c r="E494" s="1121" t="s">
        <v>2333</v>
      </c>
      <c r="F494" s="1112">
        <v>1</v>
      </c>
      <c r="G494" s="1110">
        <v>27.2</v>
      </c>
      <c r="H494" s="1113"/>
      <c r="I494" s="1113"/>
      <c r="J494" s="1114">
        <f t="shared" si="7"/>
        <v>27.2</v>
      </c>
      <c r="K494" s="1119"/>
      <c r="L494" s="1119"/>
    </row>
    <row r="495" spans="3:12" ht="16.5" customHeight="1" x14ac:dyDescent="0.3">
      <c r="C495" s="1148"/>
      <c r="D495" s="1110"/>
      <c r="E495" s="1121" t="s">
        <v>2297</v>
      </c>
      <c r="F495" s="1112">
        <v>-1</v>
      </c>
      <c r="G495" s="1110">
        <v>0.9</v>
      </c>
      <c r="H495" s="1113"/>
      <c r="I495" s="1113"/>
      <c r="J495" s="1114">
        <f t="shared" si="7"/>
        <v>-0.9</v>
      </c>
      <c r="K495" s="1119"/>
      <c r="L495" s="1119"/>
    </row>
    <row r="496" spans="3:12" ht="16.5" customHeight="1" x14ac:dyDescent="0.3">
      <c r="C496" s="1148"/>
      <c r="D496" s="1110"/>
      <c r="E496" s="1121" t="s">
        <v>2371</v>
      </c>
      <c r="F496" s="1112">
        <v>-2</v>
      </c>
      <c r="G496" s="1110">
        <v>1.8</v>
      </c>
      <c r="H496" s="1113"/>
      <c r="I496" s="1113"/>
      <c r="J496" s="1114">
        <f t="shared" si="7"/>
        <v>-3.6</v>
      </c>
      <c r="K496" s="1119"/>
      <c r="L496" s="1119"/>
    </row>
    <row r="497" spans="3:12" s="303" customFormat="1" x14ac:dyDescent="0.25">
      <c r="C497" s="1148"/>
      <c r="D497" s="1110"/>
      <c r="E497" s="1121" t="s">
        <v>2328</v>
      </c>
      <c r="F497" s="1112">
        <v>-1</v>
      </c>
      <c r="G497" s="1110">
        <v>13.1</v>
      </c>
      <c r="H497" s="1113"/>
      <c r="I497" s="1113"/>
      <c r="J497" s="1114">
        <f t="shared" si="7"/>
        <v>-13.1</v>
      </c>
      <c r="K497" s="1119"/>
      <c r="L497" s="1119"/>
    </row>
    <row r="498" spans="3:12" x14ac:dyDescent="0.3">
      <c r="C498" s="1123"/>
      <c r="D498" s="1123"/>
      <c r="E498" s="1123"/>
      <c r="F498" s="1123"/>
      <c r="G498" s="1123"/>
      <c r="H498" s="1123"/>
      <c r="I498" s="1123"/>
      <c r="J498" s="1114"/>
      <c r="K498" s="1123"/>
      <c r="L498" s="1123"/>
    </row>
    <row r="499" spans="3:12" ht="16.5" customHeight="1" x14ac:dyDescent="0.3">
      <c r="C499" s="1148"/>
      <c r="D499" s="1110"/>
      <c r="E499" s="1118" t="s">
        <v>1385</v>
      </c>
      <c r="F499" s="1112"/>
      <c r="G499" s="1110"/>
      <c r="H499" s="1113"/>
      <c r="I499" s="1113"/>
      <c r="J499" s="1114"/>
      <c r="K499" s="1119"/>
      <c r="L499" s="1119"/>
    </row>
    <row r="500" spans="3:12" ht="16.5" customHeight="1" x14ac:dyDescent="0.3">
      <c r="C500" s="1148"/>
      <c r="D500" s="1110" t="s">
        <v>2341</v>
      </c>
      <c r="E500" s="1121" t="s">
        <v>1745</v>
      </c>
      <c r="F500" s="1112">
        <v>1</v>
      </c>
      <c r="G500" s="1110">
        <v>15.95</v>
      </c>
      <c r="H500" s="1113"/>
      <c r="I500" s="1113"/>
      <c r="J500" s="1114">
        <f t="shared" si="7"/>
        <v>15.95</v>
      </c>
      <c r="K500" s="1119"/>
      <c r="L500" s="1119"/>
    </row>
    <row r="501" spans="3:12" ht="16.5" customHeight="1" x14ac:dyDescent="0.3">
      <c r="C501" s="1148"/>
      <c r="D501" s="1110"/>
      <c r="E501" s="1121" t="s">
        <v>2297</v>
      </c>
      <c r="F501" s="1112">
        <v>-1</v>
      </c>
      <c r="G501" s="1110">
        <v>0.9</v>
      </c>
      <c r="H501" s="1113"/>
      <c r="I501" s="1113"/>
      <c r="J501" s="1114">
        <f t="shared" si="7"/>
        <v>-0.9</v>
      </c>
      <c r="K501" s="1119"/>
      <c r="L501" s="1119"/>
    </row>
    <row r="502" spans="3:12" ht="16.5" customHeight="1" x14ac:dyDescent="0.3">
      <c r="C502" s="1148"/>
      <c r="D502" s="1110" t="s">
        <v>2489</v>
      </c>
      <c r="E502" s="1121" t="s">
        <v>296</v>
      </c>
      <c r="F502" s="1112">
        <v>1</v>
      </c>
      <c r="G502" s="1110">
        <v>2.7</v>
      </c>
      <c r="H502" s="1113"/>
      <c r="I502" s="1113"/>
      <c r="J502" s="1114">
        <f t="shared" si="7"/>
        <v>2.7</v>
      </c>
      <c r="K502" s="1119"/>
      <c r="L502" s="1119"/>
    </row>
    <row r="503" spans="3:12" ht="16.5" customHeight="1" x14ac:dyDescent="0.3">
      <c r="C503" s="1148"/>
      <c r="D503" s="1110" t="s">
        <v>2490</v>
      </c>
      <c r="E503" s="1121" t="s">
        <v>294</v>
      </c>
      <c r="F503" s="1112">
        <v>1</v>
      </c>
      <c r="G503" s="1110">
        <v>3.5</v>
      </c>
      <c r="H503" s="1113"/>
      <c r="I503" s="1113"/>
      <c r="J503" s="1114">
        <f t="shared" si="7"/>
        <v>3.5</v>
      </c>
      <c r="K503" s="1119"/>
      <c r="L503" s="1119"/>
    </row>
    <row r="504" spans="3:12" ht="16.5" customHeight="1" x14ac:dyDescent="0.3">
      <c r="C504" s="1148"/>
      <c r="D504" s="1110" t="s">
        <v>2342</v>
      </c>
      <c r="E504" s="1121" t="s">
        <v>144</v>
      </c>
      <c r="F504" s="1112">
        <v>1</v>
      </c>
      <c r="G504" s="1110">
        <v>12.45</v>
      </c>
      <c r="H504" s="1113"/>
      <c r="I504" s="1113"/>
      <c r="J504" s="1114">
        <f t="shared" si="7"/>
        <v>12.45</v>
      </c>
      <c r="K504" s="1119"/>
      <c r="L504" s="1119"/>
    </row>
    <row r="505" spans="3:12" ht="16.5" customHeight="1" x14ac:dyDescent="0.3">
      <c r="C505" s="1148"/>
      <c r="D505" s="1110"/>
      <c r="E505" s="1121" t="s">
        <v>2303</v>
      </c>
      <c r="F505" s="1112">
        <v>-1</v>
      </c>
      <c r="G505" s="1110">
        <v>2.4</v>
      </c>
      <c r="H505" s="1113"/>
      <c r="I505" s="1113"/>
      <c r="J505" s="1114">
        <f t="shared" si="7"/>
        <v>-2.4</v>
      </c>
      <c r="K505" s="1119"/>
      <c r="L505" s="1119"/>
    </row>
    <row r="506" spans="3:12" ht="16.5" customHeight="1" x14ac:dyDescent="0.3">
      <c r="C506" s="1148"/>
      <c r="D506" s="1110"/>
      <c r="E506" s="1121" t="s">
        <v>2303</v>
      </c>
      <c r="F506" s="1112">
        <v>-1</v>
      </c>
      <c r="G506" s="1110">
        <v>4.8</v>
      </c>
      <c r="H506" s="1113"/>
      <c r="I506" s="1113"/>
      <c r="J506" s="1114">
        <f t="shared" si="7"/>
        <v>-4.8</v>
      </c>
      <c r="K506" s="1119"/>
      <c r="L506" s="1119"/>
    </row>
    <row r="507" spans="3:12" ht="16.5" customHeight="1" x14ac:dyDescent="0.3">
      <c r="C507" s="1148"/>
      <c r="D507" s="1110" t="s">
        <v>2343</v>
      </c>
      <c r="E507" s="1121" t="s">
        <v>2344</v>
      </c>
      <c r="F507" s="1112">
        <v>1</v>
      </c>
      <c r="G507" s="1110">
        <v>11.65</v>
      </c>
      <c r="H507" s="1113"/>
      <c r="I507" s="1113"/>
      <c r="J507" s="1114">
        <f t="shared" si="7"/>
        <v>11.65</v>
      </c>
      <c r="K507" s="1119"/>
      <c r="L507" s="1119"/>
    </row>
    <row r="508" spans="3:12" ht="16.5" customHeight="1" x14ac:dyDescent="0.3">
      <c r="C508" s="1148"/>
      <c r="D508" s="1110"/>
      <c r="E508" s="1121" t="s">
        <v>2297</v>
      </c>
      <c r="F508" s="1112">
        <v>-2</v>
      </c>
      <c r="G508" s="1110">
        <v>1.2</v>
      </c>
      <c r="H508" s="1113"/>
      <c r="I508" s="1113"/>
      <c r="J508" s="1114">
        <f t="shared" si="7"/>
        <v>-2.4</v>
      </c>
      <c r="K508" s="1119"/>
      <c r="L508" s="1119"/>
    </row>
    <row r="509" spans="3:12" ht="16.5" customHeight="1" x14ac:dyDescent="0.3">
      <c r="C509" s="1148"/>
      <c r="D509" s="1110" t="s">
        <v>2491</v>
      </c>
      <c r="E509" s="1121" t="s">
        <v>144</v>
      </c>
      <c r="F509" s="1112">
        <v>1</v>
      </c>
      <c r="G509" s="1110">
        <v>11</v>
      </c>
      <c r="H509" s="1113"/>
      <c r="I509" s="1113"/>
      <c r="J509" s="1114">
        <f t="shared" si="7"/>
        <v>11</v>
      </c>
      <c r="K509" s="1119"/>
      <c r="L509" s="1119"/>
    </row>
    <row r="510" spans="3:12" ht="16.5" customHeight="1" x14ac:dyDescent="0.3">
      <c r="C510" s="1148"/>
      <c r="D510" s="1110"/>
      <c r="E510" s="1121" t="s">
        <v>2345</v>
      </c>
      <c r="F510" s="1112">
        <v>-1</v>
      </c>
      <c r="G510" s="1110">
        <v>1.7</v>
      </c>
      <c r="H510" s="1113"/>
      <c r="I510" s="1113"/>
      <c r="J510" s="1114">
        <f t="shared" si="7"/>
        <v>-1.7</v>
      </c>
      <c r="K510" s="1119"/>
      <c r="L510" s="1119"/>
    </row>
    <row r="511" spans="3:12" s="303" customFormat="1" x14ac:dyDescent="0.25">
      <c r="C511" s="1148"/>
      <c r="D511" s="1110"/>
      <c r="E511" s="1121" t="s">
        <v>2345</v>
      </c>
      <c r="F511" s="1112">
        <v>-1</v>
      </c>
      <c r="G511" s="1110">
        <v>1.55</v>
      </c>
      <c r="H511" s="1113"/>
      <c r="I511" s="1113"/>
      <c r="J511" s="1114">
        <f t="shared" si="7"/>
        <v>-1.55</v>
      </c>
      <c r="K511" s="1119"/>
      <c r="L511" s="1119"/>
    </row>
    <row r="512" spans="3:12" x14ac:dyDescent="0.3">
      <c r="C512" s="1148"/>
      <c r="D512" s="1110"/>
      <c r="E512" s="1121" t="s">
        <v>2345</v>
      </c>
      <c r="F512" s="1112">
        <v>-1</v>
      </c>
      <c r="G512" s="1110">
        <v>0.9</v>
      </c>
      <c r="H512" s="1113"/>
      <c r="I512" s="1113"/>
      <c r="J512" s="1114">
        <f t="shared" si="7"/>
        <v>-0.9</v>
      </c>
      <c r="K512" s="1119"/>
      <c r="L512" s="1119"/>
    </row>
    <row r="513" spans="3:12" ht="16.5" customHeight="1" x14ac:dyDescent="0.3">
      <c r="C513" s="1148"/>
      <c r="D513" s="1110"/>
      <c r="E513" s="1121" t="s">
        <v>2345</v>
      </c>
      <c r="F513" s="1112">
        <v>-2</v>
      </c>
      <c r="G513" s="1110">
        <v>3</v>
      </c>
      <c r="H513" s="1113"/>
      <c r="I513" s="1113"/>
      <c r="J513" s="1114">
        <f t="shared" si="7"/>
        <v>-6</v>
      </c>
      <c r="K513" s="1119"/>
      <c r="L513" s="1119"/>
    </row>
    <row r="514" spans="3:12" ht="16.5" customHeight="1" x14ac:dyDescent="0.3">
      <c r="C514" s="1148"/>
      <c r="D514" s="1110" t="s">
        <v>2346</v>
      </c>
      <c r="E514" s="1121" t="s">
        <v>2347</v>
      </c>
      <c r="F514" s="1112">
        <v>1</v>
      </c>
      <c r="G514" s="1110">
        <v>31.55</v>
      </c>
      <c r="H514" s="1113"/>
      <c r="I514" s="1113"/>
      <c r="J514" s="1114">
        <f t="shared" si="7"/>
        <v>31.55</v>
      </c>
      <c r="K514" s="1119"/>
      <c r="L514" s="1119"/>
    </row>
    <row r="515" spans="3:12" ht="16.5" customHeight="1" x14ac:dyDescent="0.3">
      <c r="C515" s="1148"/>
      <c r="D515" s="1110"/>
      <c r="E515" s="1121" t="s">
        <v>2297</v>
      </c>
      <c r="F515" s="1112">
        <v>-2</v>
      </c>
      <c r="G515" s="1110">
        <v>1</v>
      </c>
      <c r="H515" s="1113"/>
      <c r="I515" s="1113"/>
      <c r="J515" s="1114">
        <f t="shared" si="7"/>
        <v>-2</v>
      </c>
      <c r="K515" s="1119"/>
      <c r="L515" s="1119"/>
    </row>
    <row r="516" spans="3:12" ht="16.5" customHeight="1" x14ac:dyDescent="0.3">
      <c r="C516" s="1148"/>
      <c r="D516" s="1110"/>
      <c r="E516" s="1121" t="s">
        <v>2297</v>
      </c>
      <c r="F516" s="1112">
        <v>-2</v>
      </c>
      <c r="G516" s="1110">
        <v>0.9</v>
      </c>
      <c r="H516" s="1113"/>
      <c r="I516" s="1113"/>
      <c r="J516" s="1114">
        <f t="shared" si="7"/>
        <v>-1.8</v>
      </c>
      <c r="K516" s="1119"/>
      <c r="L516" s="1119"/>
    </row>
    <row r="517" spans="3:12" ht="16.5" customHeight="1" x14ac:dyDescent="0.3">
      <c r="C517" s="1148"/>
      <c r="D517" s="1110"/>
      <c r="E517" s="1121" t="s">
        <v>2297</v>
      </c>
      <c r="F517" s="1112">
        <v>-1</v>
      </c>
      <c r="G517" s="1110">
        <v>0.8</v>
      </c>
      <c r="H517" s="1113"/>
      <c r="I517" s="1113"/>
      <c r="J517" s="1114">
        <f t="shared" si="7"/>
        <v>-0.8</v>
      </c>
      <c r="K517" s="1119"/>
      <c r="L517" s="1119"/>
    </row>
    <row r="518" spans="3:12" ht="16.5" customHeight="1" x14ac:dyDescent="0.3">
      <c r="C518" s="1148"/>
      <c r="D518" s="1110" t="s">
        <v>1209</v>
      </c>
      <c r="E518" s="1121" t="s">
        <v>2348</v>
      </c>
      <c r="F518" s="1112">
        <v>1</v>
      </c>
      <c r="G518" s="1110">
        <v>8.5</v>
      </c>
      <c r="H518" s="1113"/>
      <c r="I518" s="1113"/>
      <c r="J518" s="1114">
        <f t="shared" si="7"/>
        <v>8.5</v>
      </c>
      <c r="K518" s="1119"/>
      <c r="L518" s="1119"/>
    </row>
    <row r="519" spans="3:12" ht="16.5" customHeight="1" x14ac:dyDescent="0.3">
      <c r="C519" s="1148"/>
      <c r="D519" s="1110"/>
      <c r="E519" s="1121" t="s">
        <v>2297</v>
      </c>
      <c r="F519" s="1112">
        <v>-1</v>
      </c>
      <c r="G519" s="1110">
        <v>0.8</v>
      </c>
      <c r="H519" s="1113"/>
      <c r="I519" s="1113"/>
      <c r="J519" s="1114">
        <f t="shared" si="7"/>
        <v>-0.8</v>
      </c>
      <c r="K519" s="1119"/>
      <c r="L519" s="1119"/>
    </row>
    <row r="520" spans="3:12" s="303" customFormat="1" x14ac:dyDescent="0.25">
      <c r="C520" s="1148"/>
      <c r="D520" s="1110" t="s">
        <v>1212</v>
      </c>
      <c r="E520" s="1121" t="s">
        <v>322</v>
      </c>
      <c r="F520" s="1112">
        <v>1</v>
      </c>
      <c r="G520" s="1110">
        <v>11.9</v>
      </c>
      <c r="H520" s="1113"/>
      <c r="I520" s="1113"/>
      <c r="J520" s="1114">
        <f t="shared" si="7"/>
        <v>11.9</v>
      </c>
      <c r="K520" s="1119"/>
      <c r="L520" s="1119"/>
    </row>
    <row r="521" spans="3:12" x14ac:dyDescent="0.3">
      <c r="C521" s="1148"/>
      <c r="D521" s="1110"/>
      <c r="E521" s="1121" t="s">
        <v>2297</v>
      </c>
      <c r="F521" s="1112">
        <v>-1</v>
      </c>
      <c r="G521" s="1110">
        <v>0.9</v>
      </c>
      <c r="H521" s="1113"/>
      <c r="I521" s="1113"/>
      <c r="J521" s="1114">
        <f t="shared" si="7"/>
        <v>-0.9</v>
      </c>
      <c r="K521" s="1119"/>
      <c r="L521" s="1119"/>
    </row>
    <row r="522" spans="3:12" ht="16.5" customHeight="1" x14ac:dyDescent="0.3">
      <c r="C522" s="1148"/>
      <c r="D522" s="1110" t="s">
        <v>1213</v>
      </c>
      <c r="E522" s="1121" t="s">
        <v>163</v>
      </c>
      <c r="F522" s="1112">
        <v>1</v>
      </c>
      <c r="G522" s="1110">
        <v>9.8000000000000007</v>
      </c>
      <c r="H522" s="1113"/>
      <c r="I522" s="1113"/>
      <c r="J522" s="1114">
        <f t="shared" si="7"/>
        <v>9.8000000000000007</v>
      </c>
      <c r="K522" s="1119"/>
      <c r="L522" s="1119"/>
    </row>
    <row r="523" spans="3:12" ht="16.5" customHeight="1" x14ac:dyDescent="0.3">
      <c r="C523" s="1148"/>
      <c r="D523" s="1110"/>
      <c r="E523" s="1121" t="s">
        <v>2297</v>
      </c>
      <c r="F523" s="1112">
        <v>-1</v>
      </c>
      <c r="G523" s="1110">
        <v>0.9</v>
      </c>
      <c r="H523" s="1113"/>
      <c r="I523" s="1113"/>
      <c r="J523" s="1114">
        <f t="shared" si="7"/>
        <v>-0.9</v>
      </c>
      <c r="K523" s="1119"/>
      <c r="L523" s="1119"/>
    </row>
    <row r="524" spans="3:12" ht="16.5" customHeight="1" x14ac:dyDescent="0.3">
      <c r="C524" s="1148"/>
      <c r="D524" s="1110" t="s">
        <v>1214</v>
      </c>
      <c r="E524" s="1121" t="s">
        <v>1215</v>
      </c>
      <c r="F524" s="1112">
        <v>1</v>
      </c>
      <c r="G524" s="1110">
        <v>7.2</v>
      </c>
      <c r="H524" s="1113"/>
      <c r="I524" s="1113"/>
      <c r="J524" s="1114">
        <f t="shared" si="7"/>
        <v>7.2</v>
      </c>
      <c r="K524" s="1119"/>
      <c r="L524" s="1119"/>
    </row>
    <row r="525" spans="3:12" ht="16.5" customHeight="1" x14ac:dyDescent="0.3">
      <c r="C525" s="1148"/>
      <c r="D525" s="1110"/>
      <c r="E525" s="1121" t="s">
        <v>2297</v>
      </c>
      <c r="F525" s="1112">
        <v>-1</v>
      </c>
      <c r="G525" s="1110">
        <v>0.8</v>
      </c>
      <c r="H525" s="1113"/>
      <c r="I525" s="1113"/>
      <c r="J525" s="1114">
        <f t="shared" si="7"/>
        <v>-0.8</v>
      </c>
      <c r="K525" s="1119"/>
      <c r="L525" s="1119"/>
    </row>
    <row r="526" spans="3:12" ht="16.5" customHeight="1" x14ac:dyDescent="0.3">
      <c r="C526" s="1148"/>
      <c r="D526" s="1110" t="s">
        <v>1216</v>
      </c>
      <c r="E526" s="1121" t="s">
        <v>2349</v>
      </c>
      <c r="F526" s="1112">
        <v>1</v>
      </c>
      <c r="G526" s="1110">
        <v>8.3000000000000007</v>
      </c>
      <c r="H526" s="1113"/>
      <c r="I526" s="1113"/>
      <c r="J526" s="1114">
        <f t="shared" si="7"/>
        <v>8.3000000000000007</v>
      </c>
      <c r="K526" s="1119"/>
      <c r="L526" s="1119"/>
    </row>
    <row r="527" spans="3:12" ht="16.5" customHeight="1" x14ac:dyDescent="0.3">
      <c r="C527" s="1148"/>
      <c r="D527" s="1110"/>
      <c r="E527" s="1121" t="s">
        <v>2297</v>
      </c>
      <c r="F527" s="1112">
        <v>-1</v>
      </c>
      <c r="G527" s="1110">
        <v>0.8</v>
      </c>
      <c r="H527" s="1113"/>
      <c r="I527" s="1113"/>
      <c r="J527" s="1114">
        <f t="shared" si="7"/>
        <v>-0.8</v>
      </c>
      <c r="K527" s="1119"/>
      <c r="L527" s="1119"/>
    </row>
    <row r="528" spans="3:12" ht="16.5" customHeight="1" x14ac:dyDescent="0.3">
      <c r="C528" s="1148"/>
      <c r="D528" s="1110" t="s">
        <v>1205</v>
      </c>
      <c r="E528" s="1121" t="s">
        <v>784</v>
      </c>
      <c r="F528" s="1112">
        <v>1</v>
      </c>
      <c r="G528" s="1110">
        <v>10.199999999999999</v>
      </c>
      <c r="H528" s="1113"/>
      <c r="I528" s="1113"/>
      <c r="J528" s="1114">
        <f t="shared" si="7"/>
        <v>10.199999999999999</v>
      </c>
      <c r="K528" s="1119"/>
      <c r="L528" s="1119"/>
    </row>
    <row r="529" spans="3:12" ht="16.5" customHeight="1" x14ac:dyDescent="0.3">
      <c r="C529" s="1148"/>
      <c r="D529" s="1110"/>
      <c r="E529" s="1121" t="s">
        <v>2297</v>
      </c>
      <c r="F529" s="1112">
        <v>-1</v>
      </c>
      <c r="G529" s="1110">
        <v>0.9</v>
      </c>
      <c r="H529" s="1113"/>
      <c r="I529" s="1113"/>
      <c r="J529" s="1114">
        <f t="shared" si="7"/>
        <v>-0.9</v>
      </c>
      <c r="K529" s="1119"/>
      <c r="L529" s="1119"/>
    </row>
    <row r="530" spans="3:12" ht="16.5" customHeight="1" x14ac:dyDescent="0.3">
      <c r="C530" s="1148"/>
      <c r="D530" s="1110"/>
      <c r="E530" s="1121" t="s">
        <v>2350</v>
      </c>
      <c r="F530" s="1112">
        <v>1</v>
      </c>
      <c r="G530" s="1110">
        <v>9.4</v>
      </c>
      <c r="H530" s="1113"/>
      <c r="I530" s="1113"/>
      <c r="J530" s="1114">
        <f t="shared" ref="J530:J593" si="8">PRODUCT(F530:I530)</f>
        <v>9.4</v>
      </c>
      <c r="K530" s="1119"/>
      <c r="L530" s="1119"/>
    </row>
    <row r="531" spans="3:12" ht="16.5" customHeight="1" x14ac:dyDescent="0.3">
      <c r="C531" s="1148"/>
      <c r="D531" s="1110"/>
      <c r="E531" s="1121" t="s">
        <v>2297</v>
      </c>
      <c r="F531" s="1112">
        <v>-1</v>
      </c>
      <c r="G531" s="1110">
        <v>1</v>
      </c>
      <c r="H531" s="1113"/>
      <c r="I531" s="1113"/>
      <c r="J531" s="1114">
        <f t="shared" si="8"/>
        <v>-1</v>
      </c>
      <c r="K531" s="1119"/>
      <c r="L531" s="1119"/>
    </row>
    <row r="532" spans="3:12" ht="16.5" customHeight="1" x14ac:dyDescent="0.3">
      <c r="C532" s="1148"/>
      <c r="D532" s="1110"/>
      <c r="E532" s="1121" t="s">
        <v>2297</v>
      </c>
      <c r="F532" s="1112">
        <v>-1</v>
      </c>
      <c r="G532" s="1110">
        <v>0.9</v>
      </c>
      <c r="H532" s="1113"/>
      <c r="I532" s="1113"/>
      <c r="J532" s="1114">
        <f t="shared" si="8"/>
        <v>-0.9</v>
      </c>
      <c r="K532" s="1119"/>
      <c r="L532" s="1119"/>
    </row>
    <row r="533" spans="3:12" ht="16.5" customHeight="1" x14ac:dyDescent="0.3">
      <c r="C533" s="1148"/>
      <c r="D533" s="1110"/>
      <c r="E533" s="1121" t="s">
        <v>2297</v>
      </c>
      <c r="F533" s="1112">
        <v>-2</v>
      </c>
      <c r="G533" s="1110">
        <v>0.8</v>
      </c>
      <c r="H533" s="1113"/>
      <c r="I533" s="1113"/>
      <c r="J533" s="1114">
        <f t="shared" si="8"/>
        <v>-1.6</v>
      </c>
      <c r="K533" s="1119"/>
      <c r="L533" s="1119"/>
    </row>
    <row r="534" spans="3:12" ht="16.5" customHeight="1" x14ac:dyDescent="0.3">
      <c r="C534" s="1148"/>
      <c r="D534" s="1110" t="s">
        <v>1227</v>
      </c>
      <c r="E534" s="1121" t="s">
        <v>122</v>
      </c>
      <c r="F534" s="1112">
        <v>1</v>
      </c>
      <c r="G534" s="1110">
        <v>6.8</v>
      </c>
      <c r="H534" s="1113"/>
      <c r="I534" s="1113"/>
      <c r="J534" s="1114">
        <f t="shared" si="8"/>
        <v>6.8</v>
      </c>
      <c r="K534" s="1119"/>
      <c r="L534" s="1119"/>
    </row>
    <row r="535" spans="3:12" s="303" customFormat="1" x14ac:dyDescent="0.25">
      <c r="C535" s="1148"/>
      <c r="D535" s="1110"/>
      <c r="E535" s="1121" t="s">
        <v>2297</v>
      </c>
      <c r="F535" s="1112">
        <v>-1</v>
      </c>
      <c r="G535" s="1110">
        <v>0.9</v>
      </c>
      <c r="H535" s="1113"/>
      <c r="I535" s="1113"/>
      <c r="J535" s="1114">
        <f t="shared" si="8"/>
        <v>-0.9</v>
      </c>
      <c r="K535" s="1119"/>
      <c r="L535" s="1119"/>
    </row>
    <row r="536" spans="3:12" x14ac:dyDescent="0.3">
      <c r="C536" s="1148"/>
      <c r="D536" s="1110" t="s">
        <v>1245</v>
      </c>
      <c r="E536" s="1121" t="s">
        <v>2351</v>
      </c>
      <c r="F536" s="1112">
        <v>1</v>
      </c>
      <c r="G536" s="1110">
        <v>12.9</v>
      </c>
      <c r="H536" s="1113"/>
      <c r="I536" s="1113"/>
      <c r="J536" s="1114">
        <f t="shared" si="8"/>
        <v>12.9</v>
      </c>
      <c r="K536" s="1119"/>
      <c r="L536" s="1119"/>
    </row>
    <row r="537" spans="3:12" ht="16.5" customHeight="1" x14ac:dyDescent="0.3">
      <c r="C537" s="1148"/>
      <c r="D537" s="1110"/>
      <c r="E537" s="1121" t="s">
        <v>2297</v>
      </c>
      <c r="F537" s="1112">
        <v>-1</v>
      </c>
      <c r="G537" s="1110">
        <v>1</v>
      </c>
      <c r="H537" s="1113"/>
      <c r="I537" s="1113"/>
      <c r="J537" s="1114">
        <f t="shared" si="8"/>
        <v>-1</v>
      </c>
      <c r="K537" s="1119"/>
      <c r="L537" s="1119"/>
    </row>
    <row r="538" spans="3:12" ht="16.5" customHeight="1" x14ac:dyDescent="0.3">
      <c r="C538" s="1148"/>
      <c r="D538" s="1110" t="s">
        <v>1242</v>
      </c>
      <c r="E538" s="1121" t="s">
        <v>828</v>
      </c>
      <c r="F538" s="1112">
        <v>1</v>
      </c>
      <c r="G538" s="1110">
        <v>19.899999999999999</v>
      </c>
      <c r="H538" s="1113"/>
      <c r="I538" s="1113"/>
      <c r="J538" s="1114">
        <f t="shared" si="8"/>
        <v>19.899999999999999</v>
      </c>
      <c r="K538" s="1119"/>
      <c r="L538" s="1119"/>
    </row>
    <row r="539" spans="3:12" ht="16.5" customHeight="1" x14ac:dyDescent="0.3">
      <c r="C539" s="1148"/>
      <c r="D539" s="1110"/>
      <c r="E539" s="1121" t="s">
        <v>2297</v>
      </c>
      <c r="F539" s="1112">
        <v>-1</v>
      </c>
      <c r="G539" s="1110">
        <v>0.9</v>
      </c>
      <c r="H539" s="1113"/>
      <c r="I539" s="1113"/>
      <c r="J539" s="1114">
        <f t="shared" si="8"/>
        <v>-0.9</v>
      </c>
      <c r="K539" s="1119"/>
      <c r="L539" s="1119"/>
    </row>
    <row r="540" spans="3:12" ht="16.5" customHeight="1" x14ac:dyDescent="0.3">
      <c r="C540" s="1148"/>
      <c r="D540" s="1110" t="s">
        <v>1386</v>
      </c>
      <c r="E540" s="1121" t="s">
        <v>825</v>
      </c>
      <c r="F540" s="1112">
        <v>1</v>
      </c>
      <c r="G540" s="1110">
        <v>17.100000000000001</v>
      </c>
      <c r="H540" s="1113"/>
      <c r="I540" s="1113"/>
      <c r="J540" s="1114">
        <f t="shared" si="8"/>
        <v>17.100000000000001</v>
      </c>
      <c r="K540" s="1119"/>
      <c r="L540" s="1119"/>
    </row>
    <row r="541" spans="3:12" ht="16.5" customHeight="1" x14ac:dyDescent="0.3">
      <c r="C541" s="1148"/>
      <c r="D541" s="1110"/>
      <c r="E541" s="1121" t="s">
        <v>2297</v>
      </c>
      <c r="F541" s="1112">
        <v>-1</v>
      </c>
      <c r="G541" s="1110">
        <v>0.9</v>
      </c>
      <c r="H541" s="1113"/>
      <c r="I541" s="1113"/>
      <c r="J541" s="1114">
        <f t="shared" si="8"/>
        <v>-0.9</v>
      </c>
      <c r="K541" s="1119"/>
      <c r="L541" s="1119"/>
    </row>
    <row r="542" spans="3:12" ht="16.5" customHeight="1" x14ac:dyDescent="0.3">
      <c r="C542" s="1148"/>
      <c r="D542" s="1110" t="s">
        <v>1246</v>
      </c>
      <c r="E542" s="1121" t="s">
        <v>2244</v>
      </c>
      <c r="F542" s="1112">
        <v>1</v>
      </c>
      <c r="G542" s="1110">
        <v>9.4</v>
      </c>
      <c r="H542" s="1113"/>
      <c r="I542" s="1113"/>
      <c r="J542" s="1114">
        <f t="shared" si="8"/>
        <v>9.4</v>
      </c>
      <c r="K542" s="1119"/>
      <c r="L542" s="1119"/>
    </row>
    <row r="543" spans="3:12" ht="16.5" customHeight="1" x14ac:dyDescent="0.3">
      <c r="C543" s="1148"/>
      <c r="D543" s="1110"/>
      <c r="E543" s="1121" t="s">
        <v>2297</v>
      </c>
      <c r="F543" s="1112">
        <v>-1</v>
      </c>
      <c r="G543" s="1110">
        <v>1</v>
      </c>
      <c r="H543" s="1113"/>
      <c r="I543" s="1113"/>
      <c r="J543" s="1114">
        <f t="shared" si="8"/>
        <v>-1</v>
      </c>
      <c r="K543" s="1119"/>
      <c r="L543" s="1119"/>
    </row>
    <row r="544" spans="3:12" ht="16.5" customHeight="1" x14ac:dyDescent="0.3">
      <c r="C544" s="1148"/>
      <c r="D544" s="1110"/>
      <c r="E544" s="1121" t="s">
        <v>2350</v>
      </c>
      <c r="F544" s="1112">
        <v>1</v>
      </c>
      <c r="G544" s="1110">
        <v>9.4</v>
      </c>
      <c r="H544" s="1113"/>
      <c r="I544" s="1113"/>
      <c r="J544" s="1114">
        <f t="shared" si="8"/>
        <v>9.4</v>
      </c>
      <c r="K544" s="1119"/>
      <c r="L544" s="1119"/>
    </row>
    <row r="545" spans="3:12" ht="16.5" customHeight="1" x14ac:dyDescent="0.3">
      <c r="C545" s="1148"/>
      <c r="D545" s="1110"/>
      <c r="E545" s="1121" t="s">
        <v>2297</v>
      </c>
      <c r="F545" s="1112">
        <v>-2</v>
      </c>
      <c r="G545" s="1110">
        <v>1</v>
      </c>
      <c r="H545" s="1113"/>
      <c r="I545" s="1113"/>
      <c r="J545" s="1114">
        <f t="shared" si="8"/>
        <v>-2</v>
      </c>
      <c r="K545" s="1119"/>
      <c r="L545" s="1119"/>
    </row>
    <row r="546" spans="3:12" ht="16.5" customHeight="1" x14ac:dyDescent="0.3">
      <c r="C546" s="1148"/>
      <c r="D546" s="1110"/>
      <c r="E546" s="1121" t="s">
        <v>2297</v>
      </c>
      <c r="F546" s="1112">
        <v>-2</v>
      </c>
      <c r="G546" s="1110">
        <v>0.9</v>
      </c>
      <c r="H546" s="1113"/>
      <c r="I546" s="1113"/>
      <c r="J546" s="1114">
        <f t="shared" si="8"/>
        <v>-1.8</v>
      </c>
      <c r="K546" s="1119"/>
      <c r="L546" s="1119"/>
    </row>
    <row r="547" spans="3:12" s="303" customFormat="1" x14ac:dyDescent="0.25">
      <c r="C547" s="1148"/>
      <c r="D547" s="1110" t="s">
        <v>1198</v>
      </c>
      <c r="E547" s="1121" t="s">
        <v>361</v>
      </c>
      <c r="F547" s="1112">
        <v>1</v>
      </c>
      <c r="G547" s="1110">
        <v>11</v>
      </c>
      <c r="H547" s="1113"/>
      <c r="I547" s="1113"/>
      <c r="J547" s="1114">
        <f t="shared" si="8"/>
        <v>11</v>
      </c>
      <c r="K547" s="1119"/>
      <c r="L547" s="1119"/>
    </row>
    <row r="548" spans="3:12" x14ac:dyDescent="0.3">
      <c r="C548" s="1148"/>
      <c r="D548" s="1110"/>
      <c r="E548" s="1121" t="s">
        <v>2297</v>
      </c>
      <c r="F548" s="1112">
        <v>-1</v>
      </c>
      <c r="G548" s="1110">
        <v>1</v>
      </c>
      <c r="H548" s="1113"/>
      <c r="I548" s="1113"/>
      <c r="J548" s="1114">
        <f t="shared" si="8"/>
        <v>-1</v>
      </c>
      <c r="K548" s="1119"/>
      <c r="L548" s="1119"/>
    </row>
    <row r="549" spans="3:12" ht="16.5" customHeight="1" x14ac:dyDescent="0.3">
      <c r="C549" s="1148"/>
      <c r="D549" s="1110" t="s">
        <v>1199</v>
      </c>
      <c r="E549" s="1121" t="s">
        <v>354</v>
      </c>
      <c r="F549" s="1112">
        <v>1</v>
      </c>
      <c r="G549" s="1110">
        <v>13.2</v>
      </c>
      <c r="H549" s="1113"/>
      <c r="I549" s="1113"/>
      <c r="J549" s="1114">
        <f t="shared" si="8"/>
        <v>13.2</v>
      </c>
      <c r="K549" s="1119"/>
      <c r="L549" s="1119"/>
    </row>
    <row r="550" spans="3:12" ht="16.5" customHeight="1" x14ac:dyDescent="0.3">
      <c r="C550" s="1148"/>
      <c r="D550" s="1110"/>
      <c r="E550" s="1121" t="s">
        <v>2297</v>
      </c>
      <c r="F550" s="1112">
        <v>-1</v>
      </c>
      <c r="G550" s="1110">
        <v>1</v>
      </c>
      <c r="H550" s="1113"/>
      <c r="I550" s="1113"/>
      <c r="J550" s="1114">
        <f t="shared" si="8"/>
        <v>-1</v>
      </c>
      <c r="K550" s="1119"/>
      <c r="L550" s="1119"/>
    </row>
    <row r="551" spans="3:12" ht="16.5" customHeight="1" x14ac:dyDescent="0.3">
      <c r="C551" s="1148"/>
      <c r="D551" s="1110" t="s">
        <v>1201</v>
      </c>
      <c r="E551" s="1121" t="s">
        <v>214</v>
      </c>
      <c r="F551" s="1112">
        <v>1</v>
      </c>
      <c r="G551" s="1110">
        <v>14</v>
      </c>
      <c r="H551" s="1113"/>
      <c r="I551" s="1113"/>
      <c r="J551" s="1114">
        <f t="shared" si="8"/>
        <v>14</v>
      </c>
      <c r="K551" s="1119"/>
      <c r="L551" s="1119"/>
    </row>
    <row r="552" spans="3:12" ht="16.5" customHeight="1" x14ac:dyDescent="0.3">
      <c r="C552" s="1148"/>
      <c r="D552" s="1110"/>
      <c r="E552" s="1121" t="s">
        <v>2297</v>
      </c>
      <c r="F552" s="1112">
        <v>-1</v>
      </c>
      <c r="G552" s="1110">
        <v>1</v>
      </c>
      <c r="H552" s="1113"/>
      <c r="I552" s="1113"/>
      <c r="J552" s="1114">
        <f t="shared" si="8"/>
        <v>-1</v>
      </c>
      <c r="K552" s="1119"/>
      <c r="L552" s="1119"/>
    </row>
    <row r="553" spans="3:12" ht="16.5" customHeight="1" x14ac:dyDescent="0.3">
      <c r="C553" s="1148"/>
      <c r="D553" s="1110" t="s">
        <v>1202</v>
      </c>
      <c r="E553" s="1121" t="s">
        <v>1203</v>
      </c>
      <c r="F553" s="1112">
        <v>1</v>
      </c>
      <c r="G553" s="1110">
        <v>12.5</v>
      </c>
      <c r="H553" s="1113"/>
      <c r="I553" s="1113"/>
      <c r="J553" s="1114">
        <f t="shared" si="8"/>
        <v>12.5</v>
      </c>
      <c r="K553" s="1119"/>
      <c r="L553" s="1119"/>
    </row>
    <row r="554" spans="3:12" ht="16.5" customHeight="1" x14ac:dyDescent="0.3">
      <c r="C554" s="1148"/>
      <c r="D554" s="1110"/>
      <c r="E554" s="1121" t="s">
        <v>2297</v>
      </c>
      <c r="F554" s="1112">
        <v>-1</v>
      </c>
      <c r="G554" s="1110">
        <v>1</v>
      </c>
      <c r="H554" s="1113"/>
      <c r="I554" s="1113"/>
      <c r="J554" s="1114">
        <f t="shared" si="8"/>
        <v>-1</v>
      </c>
      <c r="K554" s="1119"/>
      <c r="L554" s="1119"/>
    </row>
    <row r="555" spans="3:12" ht="16.5" customHeight="1" x14ac:dyDescent="0.3">
      <c r="C555" s="1123"/>
      <c r="D555" s="1123"/>
      <c r="E555" s="1123"/>
      <c r="F555" s="1123"/>
      <c r="G555" s="1123"/>
      <c r="H555" s="1123"/>
      <c r="I555" s="1123"/>
      <c r="J555" s="1114"/>
      <c r="K555" s="1123"/>
      <c r="L555" s="1123"/>
    </row>
    <row r="556" spans="3:12" ht="16.5" customHeight="1" x14ac:dyDescent="0.3">
      <c r="C556" s="1148"/>
      <c r="D556" s="1110"/>
      <c r="E556" s="1118" t="s">
        <v>1387</v>
      </c>
      <c r="F556" s="1112"/>
      <c r="G556" s="1110"/>
      <c r="H556" s="1113"/>
      <c r="I556" s="1113"/>
      <c r="J556" s="1114"/>
      <c r="K556" s="1119"/>
      <c r="L556" s="1119"/>
    </row>
    <row r="557" spans="3:12" ht="16.5" customHeight="1" x14ac:dyDescent="0.3">
      <c r="C557" s="1148"/>
      <c r="D557" s="1110" t="s">
        <v>2352</v>
      </c>
      <c r="E557" s="1121" t="s">
        <v>1745</v>
      </c>
      <c r="F557" s="1112">
        <v>1</v>
      </c>
      <c r="G557" s="1110">
        <v>15.65</v>
      </c>
      <c r="H557" s="1113"/>
      <c r="I557" s="1113"/>
      <c r="J557" s="1114">
        <f t="shared" si="8"/>
        <v>15.65</v>
      </c>
      <c r="K557" s="1119"/>
      <c r="L557" s="1119"/>
    </row>
    <row r="558" spans="3:12" s="303" customFormat="1" x14ac:dyDescent="0.25">
      <c r="C558" s="1148"/>
      <c r="D558" s="1110" t="s">
        <v>2353</v>
      </c>
      <c r="E558" s="1121" t="s">
        <v>144</v>
      </c>
      <c r="F558" s="1112">
        <v>1</v>
      </c>
      <c r="G558" s="1110">
        <v>15.65</v>
      </c>
      <c r="H558" s="1113"/>
      <c r="I558" s="1113"/>
      <c r="J558" s="1114">
        <f t="shared" si="8"/>
        <v>15.65</v>
      </c>
      <c r="K558" s="1119"/>
      <c r="L558" s="1119"/>
    </row>
    <row r="559" spans="3:12" x14ac:dyDescent="0.3">
      <c r="C559" s="1148"/>
      <c r="D559" s="1110"/>
      <c r="E559" s="1121" t="s">
        <v>2297</v>
      </c>
      <c r="F559" s="1112">
        <v>-1</v>
      </c>
      <c r="G559" s="1110">
        <v>1.2</v>
      </c>
      <c r="H559" s="1113"/>
      <c r="I559" s="1113"/>
      <c r="J559" s="1114">
        <f t="shared" si="8"/>
        <v>-1.2</v>
      </c>
      <c r="K559" s="1119"/>
      <c r="L559" s="1119"/>
    </row>
    <row r="560" spans="3:12" ht="16.5" customHeight="1" x14ac:dyDescent="0.3">
      <c r="C560" s="1148"/>
      <c r="D560" s="1110"/>
      <c r="E560" s="1121" t="s">
        <v>2297</v>
      </c>
      <c r="F560" s="1112">
        <v>-2</v>
      </c>
      <c r="G560" s="1110">
        <v>1</v>
      </c>
      <c r="H560" s="1113"/>
      <c r="I560" s="1113"/>
      <c r="J560" s="1114">
        <f t="shared" si="8"/>
        <v>-2</v>
      </c>
      <c r="K560" s="1119"/>
      <c r="L560" s="1119"/>
    </row>
    <row r="561" spans="3:12" ht="16.5" customHeight="1" x14ac:dyDescent="0.3">
      <c r="C561" s="1148"/>
      <c r="D561" s="1110" t="s">
        <v>1237</v>
      </c>
      <c r="E561" s="1121" t="s">
        <v>2200</v>
      </c>
      <c r="F561" s="1112">
        <v>1</v>
      </c>
      <c r="G561" s="1110">
        <v>12.2</v>
      </c>
      <c r="H561" s="1113"/>
      <c r="I561" s="1113"/>
      <c r="J561" s="1114">
        <f t="shared" si="8"/>
        <v>12.2</v>
      </c>
      <c r="K561" s="1119"/>
      <c r="L561" s="1119"/>
    </row>
    <row r="562" spans="3:12" ht="16.5" customHeight="1" x14ac:dyDescent="0.3">
      <c r="C562" s="1148"/>
      <c r="D562" s="1110"/>
      <c r="E562" s="1121" t="s">
        <v>2297</v>
      </c>
      <c r="F562" s="1112">
        <v>-1</v>
      </c>
      <c r="G562" s="1110">
        <v>0.9</v>
      </c>
      <c r="H562" s="1113"/>
      <c r="I562" s="1113"/>
      <c r="J562" s="1114">
        <f t="shared" si="8"/>
        <v>-0.9</v>
      </c>
      <c r="K562" s="1119"/>
      <c r="L562" s="1119"/>
    </row>
    <row r="563" spans="3:12" ht="16.5" customHeight="1" x14ac:dyDescent="0.3">
      <c r="C563" s="1148"/>
      <c r="D563" s="1110" t="s">
        <v>1389</v>
      </c>
      <c r="E563" s="1121" t="s">
        <v>826</v>
      </c>
      <c r="F563" s="1112">
        <v>1</v>
      </c>
      <c r="G563" s="1110">
        <v>7.2</v>
      </c>
      <c r="H563" s="1113"/>
      <c r="I563" s="1113"/>
      <c r="J563" s="1114">
        <f t="shared" si="8"/>
        <v>7.2</v>
      </c>
      <c r="K563" s="1119"/>
      <c r="L563" s="1119"/>
    </row>
    <row r="564" spans="3:12" ht="16.5" customHeight="1" x14ac:dyDescent="0.3">
      <c r="C564" s="1148"/>
      <c r="D564" s="1110"/>
      <c r="E564" s="1121" t="s">
        <v>2297</v>
      </c>
      <c r="F564" s="1112">
        <v>-1</v>
      </c>
      <c r="G564" s="1110">
        <v>0.8</v>
      </c>
      <c r="H564" s="1113"/>
      <c r="I564" s="1113"/>
      <c r="J564" s="1114">
        <f t="shared" si="8"/>
        <v>-0.8</v>
      </c>
      <c r="K564" s="1119"/>
      <c r="L564" s="1119"/>
    </row>
    <row r="565" spans="3:12" ht="16.5" customHeight="1" x14ac:dyDescent="0.3">
      <c r="C565" s="1148"/>
      <c r="D565" s="1110" t="s">
        <v>1391</v>
      </c>
      <c r="E565" s="1121" t="s">
        <v>827</v>
      </c>
      <c r="F565" s="1112">
        <v>1</v>
      </c>
      <c r="G565" s="1110">
        <v>6</v>
      </c>
      <c r="H565" s="1113"/>
      <c r="I565" s="1113"/>
      <c r="J565" s="1114">
        <f t="shared" si="8"/>
        <v>6</v>
      </c>
      <c r="K565" s="1119"/>
      <c r="L565" s="1119"/>
    </row>
    <row r="566" spans="3:12" s="303" customFormat="1" x14ac:dyDescent="0.25">
      <c r="C566" s="1148"/>
      <c r="D566" s="1110"/>
      <c r="E566" s="1121" t="s">
        <v>2297</v>
      </c>
      <c r="F566" s="1112">
        <v>-1</v>
      </c>
      <c r="G566" s="1110">
        <v>0.8</v>
      </c>
      <c r="H566" s="1113"/>
      <c r="I566" s="1113"/>
      <c r="J566" s="1114">
        <f t="shared" si="8"/>
        <v>-0.8</v>
      </c>
      <c r="K566" s="1119"/>
      <c r="L566" s="1119"/>
    </row>
    <row r="567" spans="3:12" x14ac:dyDescent="0.3">
      <c r="C567" s="1148"/>
      <c r="D567" s="1110" t="s">
        <v>2354</v>
      </c>
      <c r="E567" s="1121" t="s">
        <v>2355</v>
      </c>
      <c r="F567" s="1112">
        <v>1</v>
      </c>
      <c r="G567" s="1110">
        <v>70.55</v>
      </c>
      <c r="H567" s="1113"/>
      <c r="I567" s="1113"/>
      <c r="J567" s="1114">
        <f t="shared" si="8"/>
        <v>70.55</v>
      </c>
      <c r="K567" s="1119"/>
      <c r="L567" s="1119"/>
    </row>
    <row r="568" spans="3:12" ht="16.5" customHeight="1" x14ac:dyDescent="0.3">
      <c r="C568" s="1148"/>
      <c r="D568" s="1110"/>
      <c r="E568" s="1121" t="s">
        <v>2297</v>
      </c>
      <c r="F568" s="1112">
        <v>-11</v>
      </c>
      <c r="G568" s="1110">
        <v>1</v>
      </c>
      <c r="H568" s="1113"/>
      <c r="I568" s="1113"/>
      <c r="J568" s="1114">
        <f t="shared" si="8"/>
        <v>-11</v>
      </c>
      <c r="K568" s="1119"/>
      <c r="L568" s="1119"/>
    </row>
    <row r="569" spans="3:12" ht="16.5" customHeight="1" x14ac:dyDescent="0.3">
      <c r="C569" s="1148"/>
      <c r="D569" s="1110"/>
      <c r="E569" s="1121" t="s">
        <v>2297</v>
      </c>
      <c r="F569" s="1112">
        <v>-1</v>
      </c>
      <c r="G569" s="1110">
        <v>0.9</v>
      </c>
      <c r="H569" s="1113"/>
      <c r="I569" s="1113"/>
      <c r="J569" s="1114">
        <f t="shared" si="8"/>
        <v>-0.9</v>
      </c>
      <c r="K569" s="1119"/>
      <c r="L569" s="1119"/>
    </row>
    <row r="570" spans="3:12" ht="16.5" customHeight="1" x14ac:dyDescent="0.3">
      <c r="C570" s="1148"/>
      <c r="D570" s="1110"/>
      <c r="E570" s="1121" t="s">
        <v>2297</v>
      </c>
      <c r="F570" s="1112">
        <v>-1</v>
      </c>
      <c r="G570" s="1110">
        <v>0.6</v>
      </c>
      <c r="H570" s="1113"/>
      <c r="I570" s="1113"/>
      <c r="J570" s="1114">
        <f t="shared" si="8"/>
        <v>-0.6</v>
      </c>
      <c r="K570" s="1119"/>
      <c r="L570" s="1119"/>
    </row>
    <row r="571" spans="3:12" ht="16.5" customHeight="1" x14ac:dyDescent="0.3">
      <c r="C571" s="1148"/>
      <c r="D571" s="1110" t="s">
        <v>1266</v>
      </c>
      <c r="E571" s="1121" t="s">
        <v>790</v>
      </c>
      <c r="F571" s="1112">
        <v>1</v>
      </c>
      <c r="G571" s="1110">
        <v>9</v>
      </c>
      <c r="H571" s="1113"/>
      <c r="I571" s="1113"/>
      <c r="J571" s="1114">
        <f t="shared" si="8"/>
        <v>9</v>
      </c>
      <c r="K571" s="1119"/>
      <c r="L571" s="1119"/>
    </row>
    <row r="572" spans="3:12" ht="16.5" customHeight="1" x14ac:dyDescent="0.3">
      <c r="C572" s="1148"/>
      <c r="D572" s="1110" t="s">
        <v>1267</v>
      </c>
      <c r="E572" s="1121" t="s">
        <v>177</v>
      </c>
      <c r="F572" s="1112">
        <v>1</v>
      </c>
      <c r="G572" s="1110">
        <v>9</v>
      </c>
      <c r="H572" s="1113"/>
      <c r="I572" s="1113"/>
      <c r="J572" s="1114">
        <f t="shared" si="8"/>
        <v>9</v>
      </c>
      <c r="K572" s="1119"/>
      <c r="L572" s="1119"/>
    </row>
    <row r="573" spans="3:12" ht="16.5" customHeight="1" x14ac:dyDescent="0.3">
      <c r="C573" s="1148"/>
      <c r="D573" s="1110"/>
      <c r="E573" s="1121" t="s">
        <v>2297</v>
      </c>
      <c r="F573" s="1112">
        <v>-1</v>
      </c>
      <c r="G573" s="1110">
        <v>0.9</v>
      </c>
      <c r="H573" s="1113"/>
      <c r="I573" s="1113"/>
      <c r="J573" s="1114">
        <f t="shared" si="8"/>
        <v>-0.9</v>
      </c>
      <c r="K573" s="1119"/>
      <c r="L573" s="1119"/>
    </row>
    <row r="574" spans="3:12" ht="16.5" customHeight="1" x14ac:dyDescent="0.3">
      <c r="C574" s="1148"/>
      <c r="D574" s="1110" t="s">
        <v>1268</v>
      </c>
      <c r="E574" s="1121" t="s">
        <v>1269</v>
      </c>
      <c r="F574" s="1112">
        <v>1</v>
      </c>
      <c r="G574" s="1110">
        <v>12</v>
      </c>
      <c r="H574" s="1113"/>
      <c r="I574" s="1113"/>
      <c r="J574" s="1114">
        <f t="shared" si="8"/>
        <v>12</v>
      </c>
      <c r="K574" s="1119"/>
      <c r="L574" s="1119"/>
    </row>
    <row r="575" spans="3:12" ht="16.5" customHeight="1" x14ac:dyDescent="0.3">
      <c r="C575" s="1148"/>
      <c r="D575" s="1110"/>
      <c r="E575" s="1121" t="s">
        <v>2297</v>
      </c>
      <c r="F575" s="1112">
        <v>-1</v>
      </c>
      <c r="G575" s="1110">
        <v>0.9</v>
      </c>
      <c r="H575" s="1113"/>
      <c r="I575" s="1113"/>
      <c r="J575" s="1114">
        <f t="shared" si="8"/>
        <v>-0.9</v>
      </c>
      <c r="K575" s="1119"/>
      <c r="L575" s="1119"/>
    </row>
    <row r="576" spans="3:12" ht="16.5" customHeight="1" x14ac:dyDescent="0.3">
      <c r="C576" s="1148"/>
      <c r="D576" s="1110" t="s">
        <v>2198</v>
      </c>
      <c r="E576" s="1121" t="s">
        <v>122</v>
      </c>
      <c r="F576" s="1112">
        <v>1</v>
      </c>
      <c r="G576" s="1110">
        <v>6</v>
      </c>
      <c r="H576" s="1113"/>
      <c r="I576" s="1113"/>
      <c r="J576" s="1114">
        <f t="shared" si="8"/>
        <v>6</v>
      </c>
      <c r="K576" s="1119"/>
      <c r="L576" s="1119"/>
    </row>
    <row r="577" spans="3:12" ht="16.5" customHeight="1" x14ac:dyDescent="0.3">
      <c r="C577" s="1148"/>
      <c r="D577" s="1110"/>
      <c r="E577" s="1121" t="s">
        <v>2297</v>
      </c>
      <c r="F577" s="1112">
        <v>-1</v>
      </c>
      <c r="G577" s="1110">
        <v>0.9</v>
      </c>
      <c r="H577" s="1113"/>
      <c r="I577" s="1113"/>
      <c r="J577" s="1114">
        <f t="shared" si="8"/>
        <v>-0.9</v>
      </c>
      <c r="K577" s="1119"/>
      <c r="L577" s="1119"/>
    </row>
    <row r="578" spans="3:12" ht="16.5" customHeight="1" x14ac:dyDescent="0.3">
      <c r="C578" s="1148"/>
      <c r="D578" s="1110" t="s">
        <v>2197</v>
      </c>
      <c r="E578" s="1121" t="s">
        <v>122</v>
      </c>
      <c r="F578" s="1112">
        <v>1</v>
      </c>
      <c r="G578" s="1110">
        <v>6</v>
      </c>
      <c r="H578" s="1113"/>
      <c r="I578" s="1113"/>
      <c r="J578" s="1114">
        <f t="shared" si="8"/>
        <v>6</v>
      </c>
      <c r="K578" s="1119"/>
      <c r="L578" s="1119"/>
    </row>
    <row r="579" spans="3:12" ht="16.5" customHeight="1" x14ac:dyDescent="0.3">
      <c r="C579" s="1148"/>
      <c r="D579" s="1110"/>
      <c r="E579" s="1121" t="s">
        <v>2297</v>
      </c>
      <c r="F579" s="1112">
        <v>-1</v>
      </c>
      <c r="G579" s="1110">
        <v>0.9</v>
      </c>
      <c r="H579" s="1113"/>
      <c r="I579" s="1113"/>
      <c r="J579" s="1114">
        <f t="shared" si="8"/>
        <v>-0.9</v>
      </c>
      <c r="K579" s="1119"/>
      <c r="L579" s="1119"/>
    </row>
    <row r="580" spans="3:12" ht="16.5" customHeight="1" x14ac:dyDescent="0.3">
      <c r="C580" s="1148"/>
      <c r="D580" s="1110" t="s">
        <v>2199</v>
      </c>
      <c r="E580" s="1121" t="s">
        <v>122</v>
      </c>
      <c r="F580" s="1112">
        <v>1</v>
      </c>
      <c r="G580" s="1110">
        <v>6</v>
      </c>
      <c r="H580" s="1113"/>
      <c r="I580" s="1113"/>
      <c r="J580" s="1114">
        <f t="shared" si="8"/>
        <v>6</v>
      </c>
      <c r="K580" s="1119"/>
      <c r="L580" s="1119"/>
    </row>
    <row r="581" spans="3:12" ht="16.5" customHeight="1" x14ac:dyDescent="0.3">
      <c r="C581" s="1148"/>
      <c r="D581" s="1110"/>
      <c r="E581" s="1121" t="s">
        <v>2297</v>
      </c>
      <c r="F581" s="1112">
        <v>-1</v>
      </c>
      <c r="G581" s="1110">
        <v>0.9</v>
      </c>
      <c r="H581" s="1113"/>
      <c r="I581" s="1113"/>
      <c r="J581" s="1114">
        <f t="shared" si="8"/>
        <v>-0.9</v>
      </c>
      <c r="K581" s="1119"/>
      <c r="L581" s="1119"/>
    </row>
    <row r="582" spans="3:12" ht="16.5" customHeight="1" x14ac:dyDescent="0.3">
      <c r="C582" s="1148"/>
      <c r="D582" s="1110" t="s">
        <v>1154</v>
      </c>
      <c r="E582" s="1121" t="s">
        <v>360</v>
      </c>
      <c r="F582" s="1112">
        <v>1</v>
      </c>
      <c r="G582" s="1110">
        <v>73.3</v>
      </c>
      <c r="H582" s="1113"/>
      <c r="I582" s="1113"/>
      <c r="J582" s="1114">
        <f t="shared" si="8"/>
        <v>73.3</v>
      </c>
      <c r="K582" s="1119"/>
      <c r="L582" s="1119"/>
    </row>
    <row r="583" spans="3:12" ht="16.5" customHeight="1" x14ac:dyDescent="0.3">
      <c r="C583" s="1148"/>
      <c r="D583" s="1110"/>
      <c r="E583" s="1121" t="s">
        <v>2297</v>
      </c>
      <c r="F583" s="1112">
        <v>-3</v>
      </c>
      <c r="G583" s="1110">
        <v>1.2</v>
      </c>
      <c r="H583" s="1113"/>
      <c r="I583" s="1113"/>
      <c r="J583" s="1114">
        <f t="shared" si="8"/>
        <v>-3.5999999999999996</v>
      </c>
      <c r="K583" s="1119"/>
      <c r="L583" s="1119"/>
    </row>
    <row r="584" spans="3:12" ht="16.5" customHeight="1" x14ac:dyDescent="0.3">
      <c r="C584" s="1148"/>
      <c r="D584" s="1110"/>
      <c r="E584" s="1121" t="s">
        <v>2297</v>
      </c>
      <c r="F584" s="1112">
        <v>-1</v>
      </c>
      <c r="G584" s="1110">
        <v>1</v>
      </c>
      <c r="H584" s="1113"/>
      <c r="I584" s="1113"/>
      <c r="J584" s="1114">
        <f t="shared" si="8"/>
        <v>-1</v>
      </c>
      <c r="K584" s="1119"/>
      <c r="L584" s="1119"/>
    </row>
    <row r="585" spans="3:12" ht="16.5" customHeight="1" x14ac:dyDescent="0.3">
      <c r="C585" s="1148"/>
      <c r="D585" s="1110"/>
      <c r="E585" s="1121" t="s">
        <v>2297</v>
      </c>
      <c r="F585" s="1112">
        <v>-3</v>
      </c>
      <c r="G585" s="1110">
        <v>0.9</v>
      </c>
      <c r="H585" s="1113"/>
      <c r="I585" s="1113"/>
      <c r="J585" s="1114">
        <f t="shared" si="8"/>
        <v>-2.7</v>
      </c>
      <c r="K585" s="1119"/>
      <c r="L585" s="1119"/>
    </row>
    <row r="586" spans="3:12" ht="16.5" customHeight="1" x14ac:dyDescent="0.3">
      <c r="C586" s="1148"/>
      <c r="D586" s="1110"/>
      <c r="E586" s="1121" t="s">
        <v>2297</v>
      </c>
      <c r="F586" s="1112">
        <v>-2</v>
      </c>
      <c r="G586" s="1110">
        <v>0.8</v>
      </c>
      <c r="H586" s="1113"/>
      <c r="I586" s="1113"/>
      <c r="J586" s="1114">
        <f t="shared" si="8"/>
        <v>-1.6</v>
      </c>
      <c r="K586" s="1119"/>
      <c r="L586" s="1119"/>
    </row>
    <row r="587" spans="3:12" ht="16.5" customHeight="1" x14ac:dyDescent="0.3">
      <c r="C587" s="1148"/>
      <c r="D587" s="1110"/>
      <c r="E587" s="1121" t="s">
        <v>2297</v>
      </c>
      <c r="F587" s="1112">
        <v>-1</v>
      </c>
      <c r="G587" s="1110">
        <v>0.6</v>
      </c>
      <c r="H587" s="1113"/>
      <c r="I587" s="1113"/>
      <c r="J587" s="1114">
        <f t="shared" si="8"/>
        <v>-0.6</v>
      </c>
      <c r="K587" s="1119"/>
      <c r="L587" s="1119"/>
    </row>
    <row r="588" spans="3:12" ht="16.5" customHeight="1" x14ac:dyDescent="0.3">
      <c r="C588" s="1123"/>
      <c r="D588" s="1123"/>
      <c r="E588" s="1123"/>
      <c r="F588" s="1123"/>
      <c r="G588" s="1123"/>
      <c r="H588" s="1123"/>
      <c r="I588" s="1123"/>
      <c r="J588" s="1114"/>
      <c r="K588" s="1123"/>
      <c r="L588" s="1123"/>
    </row>
    <row r="589" spans="3:12" ht="16.5" customHeight="1" x14ac:dyDescent="0.3">
      <c r="C589" s="1148"/>
      <c r="D589" s="1110"/>
      <c r="E589" s="1118" t="s">
        <v>1274</v>
      </c>
      <c r="F589" s="1112"/>
      <c r="G589" s="1110"/>
      <c r="H589" s="1113"/>
      <c r="I589" s="1113"/>
      <c r="J589" s="1114"/>
      <c r="K589" s="1119"/>
      <c r="L589" s="1119"/>
    </row>
    <row r="590" spans="3:12" ht="16.5" customHeight="1" x14ac:dyDescent="0.3">
      <c r="C590" s="1148"/>
      <c r="D590" s="1110" t="s">
        <v>1275</v>
      </c>
      <c r="E590" s="1121" t="s">
        <v>383</v>
      </c>
      <c r="F590" s="1112">
        <v>1</v>
      </c>
      <c r="G590" s="1110">
        <v>9.15</v>
      </c>
      <c r="H590" s="1113"/>
      <c r="I590" s="1113"/>
      <c r="J590" s="1114">
        <f t="shared" si="8"/>
        <v>9.15</v>
      </c>
      <c r="K590" s="1119"/>
      <c r="L590" s="1119"/>
    </row>
    <row r="591" spans="3:12" ht="16.5" customHeight="1" x14ac:dyDescent="0.3">
      <c r="C591" s="1148"/>
      <c r="D591" s="1110"/>
      <c r="E591" s="1121" t="s">
        <v>2297</v>
      </c>
      <c r="F591" s="1112">
        <v>-1</v>
      </c>
      <c r="G591" s="1110">
        <v>1</v>
      </c>
      <c r="H591" s="1113"/>
      <c r="I591" s="1113"/>
      <c r="J591" s="1114">
        <f t="shared" si="8"/>
        <v>-1</v>
      </c>
      <c r="K591" s="1119"/>
      <c r="L591" s="1119"/>
    </row>
    <row r="592" spans="3:12" ht="16.5" customHeight="1" x14ac:dyDescent="0.3">
      <c r="C592" s="1148"/>
      <c r="D592" s="1110"/>
      <c r="E592" s="1121" t="s">
        <v>2303</v>
      </c>
      <c r="F592" s="1112">
        <v>-1</v>
      </c>
      <c r="G592" s="1110">
        <v>1.2</v>
      </c>
      <c r="H592" s="1113"/>
      <c r="I592" s="1113"/>
      <c r="J592" s="1114">
        <f t="shared" si="8"/>
        <v>-1.2</v>
      </c>
      <c r="K592" s="1119"/>
      <c r="L592" s="1119"/>
    </row>
    <row r="593" spans="3:12" ht="16.5" customHeight="1" x14ac:dyDescent="0.3">
      <c r="C593" s="1148"/>
      <c r="D593" s="1110" t="s">
        <v>1278</v>
      </c>
      <c r="E593" s="1121" t="s">
        <v>293</v>
      </c>
      <c r="F593" s="1112">
        <v>1</v>
      </c>
      <c r="G593" s="1110">
        <v>14.8</v>
      </c>
      <c r="H593" s="1113"/>
      <c r="I593" s="1113"/>
      <c r="J593" s="1114">
        <f t="shared" si="8"/>
        <v>14.8</v>
      </c>
      <c r="K593" s="1119"/>
      <c r="L593" s="1119"/>
    </row>
    <row r="594" spans="3:12" ht="16.5" customHeight="1" x14ac:dyDescent="0.3">
      <c r="C594" s="1148"/>
      <c r="D594" s="1110"/>
      <c r="E594" s="1121" t="s">
        <v>2297</v>
      </c>
      <c r="F594" s="1112">
        <v>-1</v>
      </c>
      <c r="G594" s="1110">
        <v>1.8</v>
      </c>
      <c r="H594" s="1113"/>
      <c r="I594" s="1113"/>
      <c r="J594" s="1114">
        <f t="shared" ref="J594:J657" si="9">PRODUCT(F594:I594)</f>
        <v>-1.8</v>
      </c>
      <c r="K594" s="1119"/>
      <c r="L594" s="1119"/>
    </row>
    <row r="595" spans="3:12" ht="16.5" customHeight="1" x14ac:dyDescent="0.3">
      <c r="C595" s="1148"/>
      <c r="D595" s="1110"/>
      <c r="E595" s="1121" t="s">
        <v>2297</v>
      </c>
      <c r="F595" s="1112">
        <v>-1</v>
      </c>
      <c r="G595" s="1110">
        <v>1</v>
      </c>
      <c r="H595" s="1113"/>
      <c r="I595" s="1113"/>
      <c r="J595" s="1114">
        <f t="shared" si="9"/>
        <v>-1</v>
      </c>
      <c r="K595" s="1119"/>
      <c r="L595" s="1119"/>
    </row>
    <row r="596" spans="3:12" ht="16.5" customHeight="1" x14ac:dyDescent="0.3">
      <c r="C596" s="1148"/>
      <c r="D596" s="1110" t="s">
        <v>2360</v>
      </c>
      <c r="E596" s="1121" t="s">
        <v>823</v>
      </c>
      <c r="F596" s="1112">
        <v>1</v>
      </c>
      <c r="G596" s="1110">
        <v>7.05</v>
      </c>
      <c r="H596" s="1113"/>
      <c r="I596" s="1113"/>
      <c r="J596" s="1114">
        <f t="shared" si="9"/>
        <v>7.05</v>
      </c>
      <c r="K596" s="1119"/>
      <c r="L596" s="1119"/>
    </row>
    <row r="597" spans="3:12" ht="16.5" customHeight="1" x14ac:dyDescent="0.3">
      <c r="C597" s="1148"/>
      <c r="D597" s="1110" t="s">
        <v>1279</v>
      </c>
      <c r="E597" s="1121" t="s">
        <v>1280</v>
      </c>
      <c r="F597" s="1112">
        <v>1</v>
      </c>
      <c r="G597" s="1110">
        <v>9</v>
      </c>
      <c r="H597" s="1113"/>
      <c r="I597" s="1113"/>
      <c r="J597" s="1114">
        <f t="shared" si="9"/>
        <v>9</v>
      </c>
      <c r="K597" s="1119"/>
      <c r="L597" s="1119"/>
    </row>
    <row r="598" spans="3:12" ht="16.5" customHeight="1" x14ac:dyDescent="0.3">
      <c r="C598" s="1148"/>
      <c r="D598" s="1110" t="s">
        <v>1296</v>
      </c>
      <c r="E598" s="1121" t="s">
        <v>1297</v>
      </c>
      <c r="F598" s="1112">
        <v>1</v>
      </c>
      <c r="G598" s="1110">
        <v>13.5</v>
      </c>
      <c r="H598" s="1113"/>
      <c r="I598" s="1113"/>
      <c r="J598" s="1114">
        <f t="shared" si="9"/>
        <v>13.5</v>
      </c>
      <c r="K598" s="1119"/>
      <c r="L598" s="1119"/>
    </row>
    <row r="599" spans="3:12" ht="16.5" customHeight="1" x14ac:dyDescent="0.3">
      <c r="C599" s="1148"/>
      <c r="D599" s="1110"/>
      <c r="E599" s="1121" t="s">
        <v>2297</v>
      </c>
      <c r="F599" s="1112">
        <v>-1</v>
      </c>
      <c r="G599" s="1110">
        <v>1.2</v>
      </c>
      <c r="H599" s="1113"/>
      <c r="I599" s="1113"/>
      <c r="J599" s="1114">
        <f t="shared" si="9"/>
        <v>-1.2</v>
      </c>
      <c r="K599" s="1119"/>
      <c r="L599" s="1119"/>
    </row>
    <row r="600" spans="3:12" ht="16.5" customHeight="1" x14ac:dyDescent="0.3">
      <c r="C600" s="1148"/>
      <c r="D600" s="1110" t="s">
        <v>1299</v>
      </c>
      <c r="E600" s="1121" t="s">
        <v>819</v>
      </c>
      <c r="F600" s="1112">
        <v>1</v>
      </c>
      <c r="G600" s="1110">
        <v>12.6</v>
      </c>
      <c r="H600" s="1113"/>
      <c r="I600" s="1113"/>
      <c r="J600" s="1114">
        <f t="shared" si="9"/>
        <v>12.6</v>
      </c>
      <c r="K600" s="1119"/>
      <c r="L600" s="1119"/>
    </row>
    <row r="601" spans="3:12" ht="16.5" customHeight="1" x14ac:dyDescent="0.3">
      <c r="C601" s="1148"/>
      <c r="D601" s="1110"/>
      <c r="E601" s="1121" t="s">
        <v>2297</v>
      </c>
      <c r="F601" s="1112">
        <v>-1</v>
      </c>
      <c r="G601" s="1110">
        <v>0.9</v>
      </c>
      <c r="H601" s="1113"/>
      <c r="I601" s="1113"/>
      <c r="J601" s="1114">
        <f t="shared" si="9"/>
        <v>-0.9</v>
      </c>
      <c r="K601" s="1119"/>
      <c r="L601" s="1119"/>
    </row>
    <row r="602" spans="3:12" ht="16.5" customHeight="1" x14ac:dyDescent="0.3">
      <c r="C602" s="1148"/>
      <c r="D602" s="1110"/>
      <c r="E602" s="1121" t="s">
        <v>2315</v>
      </c>
      <c r="F602" s="1112">
        <v>1</v>
      </c>
      <c r="G602" s="1110">
        <v>5.5</v>
      </c>
      <c r="H602" s="1113"/>
      <c r="I602" s="1113"/>
      <c r="J602" s="1114">
        <f t="shared" si="9"/>
        <v>5.5</v>
      </c>
      <c r="K602" s="1119"/>
      <c r="L602" s="1119"/>
    </row>
    <row r="603" spans="3:12" ht="16.5" customHeight="1" x14ac:dyDescent="0.3">
      <c r="C603" s="1148"/>
      <c r="D603" s="1110" t="s">
        <v>1300</v>
      </c>
      <c r="E603" s="1121" t="s">
        <v>820</v>
      </c>
      <c r="F603" s="1112">
        <v>1</v>
      </c>
      <c r="G603" s="1110">
        <v>11.7</v>
      </c>
      <c r="H603" s="1113"/>
      <c r="I603" s="1113"/>
      <c r="J603" s="1114">
        <f t="shared" si="9"/>
        <v>11.7</v>
      </c>
      <c r="K603" s="1119"/>
      <c r="L603" s="1119"/>
    </row>
    <row r="604" spans="3:12" ht="16.5" customHeight="1" x14ac:dyDescent="0.3">
      <c r="C604" s="1148"/>
      <c r="D604" s="1110"/>
      <c r="E604" s="1121" t="s">
        <v>2297</v>
      </c>
      <c r="F604" s="1112">
        <v>-1</v>
      </c>
      <c r="G604" s="1110">
        <v>0.9</v>
      </c>
      <c r="H604" s="1113"/>
      <c r="I604" s="1113"/>
      <c r="J604" s="1114">
        <f t="shared" si="9"/>
        <v>-0.9</v>
      </c>
      <c r="K604" s="1119"/>
      <c r="L604" s="1119"/>
    </row>
    <row r="605" spans="3:12" ht="16.5" customHeight="1" x14ac:dyDescent="0.3">
      <c r="C605" s="1148"/>
      <c r="D605" s="1110"/>
      <c r="E605" s="1121" t="s">
        <v>2315</v>
      </c>
      <c r="F605" s="1112">
        <v>1</v>
      </c>
      <c r="G605" s="1110">
        <v>5.2</v>
      </c>
      <c r="H605" s="1113"/>
      <c r="I605" s="1113"/>
      <c r="J605" s="1114">
        <f t="shared" si="9"/>
        <v>5.2</v>
      </c>
      <c r="K605" s="1119"/>
      <c r="L605" s="1119"/>
    </row>
    <row r="606" spans="3:12" ht="16.5" customHeight="1" x14ac:dyDescent="0.3">
      <c r="C606" s="1148"/>
      <c r="D606" s="1110" t="s">
        <v>1293</v>
      </c>
      <c r="E606" s="1121" t="s">
        <v>364</v>
      </c>
      <c r="F606" s="1112">
        <v>1</v>
      </c>
      <c r="G606" s="1110">
        <v>12.05</v>
      </c>
      <c r="H606" s="1113"/>
      <c r="I606" s="1113"/>
      <c r="J606" s="1114">
        <f t="shared" si="9"/>
        <v>12.05</v>
      </c>
      <c r="K606" s="1119"/>
      <c r="L606" s="1119"/>
    </row>
    <row r="607" spans="3:12" ht="16.5" customHeight="1" x14ac:dyDescent="0.3">
      <c r="C607" s="1148"/>
      <c r="D607" s="1110"/>
      <c r="E607" s="1121" t="s">
        <v>2297</v>
      </c>
      <c r="F607" s="1112">
        <v>-1</v>
      </c>
      <c r="G607" s="1110">
        <v>1.8</v>
      </c>
      <c r="H607" s="1113"/>
      <c r="I607" s="1113"/>
      <c r="J607" s="1114">
        <f t="shared" si="9"/>
        <v>-1.8</v>
      </c>
      <c r="K607" s="1119"/>
      <c r="L607" s="1119"/>
    </row>
    <row r="608" spans="3:12" ht="16.5" customHeight="1" x14ac:dyDescent="0.3">
      <c r="C608" s="1148"/>
      <c r="D608" s="1110"/>
      <c r="E608" s="1121" t="s">
        <v>2303</v>
      </c>
      <c r="F608" s="1112">
        <v>-1</v>
      </c>
      <c r="G608" s="1110">
        <v>1.2</v>
      </c>
      <c r="H608" s="1113"/>
      <c r="I608" s="1113"/>
      <c r="J608" s="1114">
        <f t="shared" si="9"/>
        <v>-1.2</v>
      </c>
      <c r="K608" s="1119"/>
      <c r="L608" s="1119"/>
    </row>
    <row r="609" spans="3:12" s="303" customFormat="1" x14ac:dyDescent="0.25">
      <c r="C609" s="1148"/>
      <c r="D609" s="1110" t="s">
        <v>1296</v>
      </c>
      <c r="E609" s="1121" t="s">
        <v>138</v>
      </c>
      <c r="F609" s="1112">
        <v>1</v>
      </c>
      <c r="G609" s="1110">
        <v>22.4</v>
      </c>
      <c r="H609" s="1113"/>
      <c r="I609" s="1113"/>
      <c r="J609" s="1114">
        <f t="shared" si="9"/>
        <v>22.4</v>
      </c>
      <c r="K609" s="1119"/>
      <c r="L609" s="1119"/>
    </row>
    <row r="610" spans="3:12" x14ac:dyDescent="0.3">
      <c r="C610" s="1148"/>
      <c r="D610" s="1110"/>
      <c r="E610" s="1121" t="s">
        <v>2297</v>
      </c>
      <c r="F610" s="1112">
        <v>-1</v>
      </c>
      <c r="G610" s="1110">
        <v>1.8</v>
      </c>
      <c r="H610" s="1113"/>
      <c r="I610" s="1113"/>
      <c r="J610" s="1114">
        <f t="shared" si="9"/>
        <v>-1.8</v>
      </c>
      <c r="K610" s="1119"/>
      <c r="L610" s="1119"/>
    </row>
    <row r="611" spans="3:12" ht="16.5" customHeight="1" x14ac:dyDescent="0.3">
      <c r="C611" s="1148"/>
      <c r="D611" s="1110"/>
      <c r="E611" s="1121" t="s">
        <v>2297</v>
      </c>
      <c r="F611" s="1112">
        <v>-1</v>
      </c>
      <c r="G611" s="1110">
        <v>1.2</v>
      </c>
      <c r="H611" s="1113"/>
      <c r="I611" s="1113"/>
      <c r="J611" s="1114">
        <f t="shared" si="9"/>
        <v>-1.2</v>
      </c>
      <c r="K611" s="1119"/>
      <c r="L611" s="1119"/>
    </row>
    <row r="612" spans="3:12" ht="16.5" customHeight="1" x14ac:dyDescent="0.3">
      <c r="C612" s="1148"/>
      <c r="D612" s="1110"/>
      <c r="E612" s="1121" t="s">
        <v>2297</v>
      </c>
      <c r="F612" s="1112">
        <v>-1</v>
      </c>
      <c r="G612" s="1110">
        <v>1</v>
      </c>
      <c r="H612" s="1113"/>
      <c r="I612" s="1113"/>
      <c r="J612" s="1114">
        <f t="shared" si="9"/>
        <v>-1</v>
      </c>
      <c r="K612" s="1119"/>
      <c r="L612" s="1119"/>
    </row>
    <row r="613" spans="3:12" ht="16.5" customHeight="1" x14ac:dyDescent="0.3">
      <c r="C613" s="1148"/>
      <c r="D613" s="1110"/>
      <c r="E613" s="1121" t="s">
        <v>2297</v>
      </c>
      <c r="F613" s="1112">
        <v>-4</v>
      </c>
      <c r="G613" s="1110">
        <v>0.9</v>
      </c>
      <c r="H613" s="1113"/>
      <c r="I613" s="1113"/>
      <c r="J613" s="1114">
        <f t="shared" si="9"/>
        <v>-3.6</v>
      </c>
      <c r="K613" s="1119"/>
      <c r="L613" s="1119"/>
    </row>
    <row r="614" spans="3:12" ht="16.5" customHeight="1" x14ac:dyDescent="0.3">
      <c r="C614" s="1148"/>
      <c r="D614" s="1110" t="s">
        <v>1291</v>
      </c>
      <c r="E614" s="1121" t="s">
        <v>210</v>
      </c>
      <c r="F614" s="1112">
        <v>1</v>
      </c>
      <c r="G614" s="1110">
        <v>22.8</v>
      </c>
      <c r="H614" s="1113"/>
      <c r="I614" s="1113"/>
      <c r="J614" s="1114">
        <f t="shared" si="9"/>
        <v>22.8</v>
      </c>
      <c r="K614" s="1119"/>
      <c r="L614" s="1119"/>
    </row>
    <row r="615" spans="3:12" ht="16.5" customHeight="1" x14ac:dyDescent="0.3">
      <c r="C615" s="1148"/>
      <c r="D615" s="1110"/>
      <c r="E615" s="1121" t="s">
        <v>2297</v>
      </c>
      <c r="F615" s="1112">
        <v>-1</v>
      </c>
      <c r="G615" s="1110">
        <v>1.2</v>
      </c>
      <c r="H615" s="1113"/>
      <c r="I615" s="1113"/>
      <c r="J615" s="1114">
        <f t="shared" si="9"/>
        <v>-1.2</v>
      </c>
      <c r="K615" s="1119"/>
      <c r="L615" s="1119"/>
    </row>
    <row r="616" spans="3:12" ht="16.5" customHeight="1" x14ac:dyDescent="0.3">
      <c r="C616" s="1148"/>
      <c r="D616" s="1110"/>
      <c r="E616" s="1121" t="s">
        <v>2303</v>
      </c>
      <c r="F616" s="1112">
        <v>-1</v>
      </c>
      <c r="G616" s="1110">
        <v>1.2</v>
      </c>
      <c r="H616" s="1113"/>
      <c r="I616" s="1113"/>
      <c r="J616" s="1114">
        <f t="shared" si="9"/>
        <v>-1.2</v>
      </c>
      <c r="K616" s="1119"/>
      <c r="L616" s="1119"/>
    </row>
    <row r="617" spans="3:12" ht="16.5" customHeight="1" x14ac:dyDescent="0.3">
      <c r="C617" s="1148"/>
      <c r="D617" s="1110" t="s">
        <v>1289</v>
      </c>
      <c r="E617" s="1121" t="s">
        <v>177</v>
      </c>
      <c r="F617" s="1112">
        <v>1</v>
      </c>
      <c r="G617" s="1110">
        <v>8.6999999999999993</v>
      </c>
      <c r="H617" s="1113"/>
      <c r="I617" s="1113"/>
      <c r="J617" s="1114">
        <f t="shared" si="9"/>
        <v>8.6999999999999993</v>
      </c>
      <c r="K617" s="1119"/>
      <c r="L617" s="1119"/>
    </row>
    <row r="618" spans="3:12" ht="16.5" customHeight="1" x14ac:dyDescent="0.3">
      <c r="C618" s="1148"/>
      <c r="D618" s="1110"/>
      <c r="E618" s="1121" t="s">
        <v>2297</v>
      </c>
      <c r="F618" s="1112">
        <v>-1</v>
      </c>
      <c r="G618" s="1110">
        <v>0.9</v>
      </c>
      <c r="H618" s="1113"/>
      <c r="I618" s="1113"/>
      <c r="J618" s="1114">
        <f t="shared" si="9"/>
        <v>-0.9</v>
      </c>
      <c r="K618" s="1119"/>
      <c r="L618" s="1119"/>
    </row>
    <row r="619" spans="3:12" ht="16.5" customHeight="1" x14ac:dyDescent="0.3">
      <c r="C619" s="1148"/>
      <c r="D619" s="1110" t="s">
        <v>1286</v>
      </c>
      <c r="E619" s="1121" t="s">
        <v>1287</v>
      </c>
      <c r="F619" s="1112">
        <v>1</v>
      </c>
      <c r="G619" s="1110">
        <v>16.5</v>
      </c>
      <c r="H619" s="1113"/>
      <c r="I619" s="1113"/>
      <c r="J619" s="1114">
        <f t="shared" si="9"/>
        <v>16.5</v>
      </c>
      <c r="K619" s="1119"/>
      <c r="L619" s="1119"/>
    </row>
    <row r="620" spans="3:12" s="303" customFormat="1" x14ac:dyDescent="0.25">
      <c r="C620" s="1148"/>
      <c r="D620" s="1110"/>
      <c r="E620" s="1121" t="s">
        <v>2297</v>
      </c>
      <c r="F620" s="1112">
        <v>-1</v>
      </c>
      <c r="G620" s="1110">
        <v>1</v>
      </c>
      <c r="H620" s="1113"/>
      <c r="I620" s="1113"/>
      <c r="J620" s="1114">
        <f t="shared" si="9"/>
        <v>-1</v>
      </c>
      <c r="K620" s="1119"/>
      <c r="L620" s="1119"/>
    </row>
    <row r="621" spans="3:12" x14ac:dyDescent="0.3">
      <c r="C621" s="1148"/>
      <c r="D621" s="1110" t="s">
        <v>1282</v>
      </c>
      <c r="E621" s="1121" t="s">
        <v>1283</v>
      </c>
      <c r="F621" s="1112">
        <v>1</v>
      </c>
      <c r="G621" s="1110">
        <v>27.45</v>
      </c>
      <c r="H621" s="1113"/>
      <c r="I621" s="1113"/>
      <c r="J621" s="1114">
        <f t="shared" si="9"/>
        <v>27.45</v>
      </c>
      <c r="K621" s="1119"/>
      <c r="L621" s="1119"/>
    </row>
    <row r="622" spans="3:12" ht="16.5" customHeight="1" x14ac:dyDescent="0.3">
      <c r="C622" s="1148"/>
      <c r="D622" s="1110"/>
      <c r="E622" s="1121" t="s">
        <v>2297</v>
      </c>
      <c r="F622" s="1112">
        <v>-2</v>
      </c>
      <c r="G622" s="1110">
        <v>1</v>
      </c>
      <c r="H622" s="1113"/>
      <c r="I622" s="1113"/>
      <c r="J622" s="1114">
        <f t="shared" si="9"/>
        <v>-2</v>
      </c>
      <c r="K622" s="1119"/>
      <c r="L622" s="1119"/>
    </row>
    <row r="623" spans="3:12" ht="16.5" customHeight="1" x14ac:dyDescent="0.3">
      <c r="C623" s="1148"/>
      <c r="D623" s="1110" t="s">
        <v>1290</v>
      </c>
      <c r="E623" s="1121" t="s">
        <v>272</v>
      </c>
      <c r="F623" s="1112">
        <v>1</v>
      </c>
      <c r="G623" s="1110">
        <v>6.9</v>
      </c>
      <c r="H623" s="1113"/>
      <c r="I623" s="1113"/>
      <c r="J623" s="1114">
        <f t="shared" si="9"/>
        <v>6.9</v>
      </c>
      <c r="K623" s="1119"/>
      <c r="L623" s="1119"/>
    </row>
    <row r="624" spans="3:12" ht="16.5" customHeight="1" x14ac:dyDescent="0.3">
      <c r="C624" s="1148"/>
      <c r="D624" s="1110"/>
      <c r="E624" s="1121" t="s">
        <v>2297</v>
      </c>
      <c r="F624" s="1112">
        <v>-1</v>
      </c>
      <c r="G624" s="1110">
        <v>0.9</v>
      </c>
      <c r="H624" s="1113"/>
      <c r="I624" s="1113"/>
      <c r="J624" s="1114">
        <f t="shared" si="9"/>
        <v>-0.9</v>
      </c>
      <c r="K624" s="1119"/>
      <c r="L624" s="1119"/>
    </row>
    <row r="625" spans="3:12" ht="16.5" customHeight="1" x14ac:dyDescent="0.3">
      <c r="C625" s="1123"/>
      <c r="D625" s="1123"/>
      <c r="E625" s="1123"/>
      <c r="F625" s="1123"/>
      <c r="G625" s="1123"/>
      <c r="H625" s="1123"/>
      <c r="I625" s="1123"/>
      <c r="J625" s="1114"/>
      <c r="K625" s="1123"/>
      <c r="L625" s="1123"/>
    </row>
    <row r="626" spans="3:12" ht="16.5" customHeight="1" x14ac:dyDescent="0.3">
      <c r="C626" s="1148"/>
      <c r="D626" s="1110"/>
      <c r="E626" s="1118" t="s">
        <v>1273</v>
      </c>
      <c r="F626" s="1112"/>
      <c r="G626" s="1110"/>
      <c r="H626" s="1113"/>
      <c r="I626" s="1113"/>
      <c r="J626" s="1114"/>
      <c r="K626" s="1119"/>
      <c r="L626" s="1119"/>
    </row>
    <row r="627" spans="3:12" ht="16.5" customHeight="1" x14ac:dyDescent="0.3">
      <c r="C627" s="1148"/>
      <c r="D627" s="1110" t="s">
        <v>1309</v>
      </c>
      <c r="E627" s="1121" t="s">
        <v>1310</v>
      </c>
      <c r="F627" s="1112">
        <v>1</v>
      </c>
      <c r="G627" s="1110">
        <v>13.3</v>
      </c>
      <c r="H627" s="1113"/>
      <c r="I627" s="1113"/>
      <c r="J627" s="1114">
        <f t="shared" si="9"/>
        <v>13.3</v>
      </c>
      <c r="K627" s="1119"/>
      <c r="L627" s="1119"/>
    </row>
    <row r="628" spans="3:12" ht="16.5" customHeight="1" x14ac:dyDescent="0.3">
      <c r="C628" s="1148"/>
      <c r="D628" s="1110" t="s">
        <v>1313</v>
      </c>
      <c r="E628" s="1121" t="s">
        <v>2363</v>
      </c>
      <c r="F628" s="1112">
        <v>1</v>
      </c>
      <c r="G628" s="1110">
        <v>15.95</v>
      </c>
      <c r="H628" s="1113"/>
      <c r="I628" s="1113"/>
      <c r="J628" s="1114">
        <f t="shared" si="9"/>
        <v>15.95</v>
      </c>
      <c r="K628" s="1119"/>
      <c r="L628" s="1119"/>
    </row>
    <row r="629" spans="3:12" ht="16.5" customHeight="1" x14ac:dyDescent="0.3">
      <c r="C629" s="1148"/>
      <c r="D629" s="1110" t="s">
        <v>1331</v>
      </c>
      <c r="E629" s="1121" t="s">
        <v>2201</v>
      </c>
      <c r="F629" s="1112">
        <v>1</v>
      </c>
      <c r="G629" s="1110">
        <v>12.8</v>
      </c>
      <c r="H629" s="1113"/>
      <c r="I629" s="1113"/>
      <c r="J629" s="1114">
        <f t="shared" si="9"/>
        <v>12.8</v>
      </c>
      <c r="K629" s="1119"/>
      <c r="L629" s="1119"/>
    </row>
    <row r="630" spans="3:12" ht="16.5" customHeight="1" x14ac:dyDescent="0.3">
      <c r="C630" s="1151"/>
      <c r="D630" s="1126"/>
      <c r="E630" s="1127" t="s">
        <v>2297</v>
      </c>
      <c r="F630" s="1112">
        <v>-2</v>
      </c>
      <c r="G630" s="1110">
        <v>0.9</v>
      </c>
      <c r="H630" s="1113"/>
      <c r="I630" s="1113"/>
      <c r="J630" s="1114">
        <f t="shared" si="9"/>
        <v>-1.8</v>
      </c>
      <c r="K630" s="1119"/>
      <c r="L630" s="1119"/>
    </row>
    <row r="631" spans="3:12" ht="16.5" customHeight="1" x14ac:dyDescent="0.3">
      <c r="C631" s="1148"/>
      <c r="D631" s="1110"/>
      <c r="E631" s="1121" t="s">
        <v>2315</v>
      </c>
      <c r="F631" s="1112">
        <v>1</v>
      </c>
      <c r="G631" s="1110">
        <v>4.9000000000000004</v>
      </c>
      <c r="H631" s="1113"/>
      <c r="I631" s="1113"/>
      <c r="J631" s="1114">
        <f t="shared" si="9"/>
        <v>4.9000000000000004</v>
      </c>
      <c r="K631" s="1119"/>
      <c r="L631" s="1119"/>
    </row>
    <row r="632" spans="3:12" ht="16.5" customHeight="1" x14ac:dyDescent="0.3">
      <c r="C632" s="1148"/>
      <c r="D632" s="1110" t="s">
        <v>1328</v>
      </c>
      <c r="E632" s="1121" t="s">
        <v>177</v>
      </c>
      <c r="F632" s="1112">
        <v>1</v>
      </c>
      <c r="G632" s="1110">
        <v>8</v>
      </c>
      <c r="H632" s="1113"/>
      <c r="I632" s="1113"/>
      <c r="J632" s="1114">
        <f t="shared" si="9"/>
        <v>8</v>
      </c>
      <c r="K632" s="1119"/>
      <c r="L632" s="1119"/>
    </row>
    <row r="633" spans="3:12" ht="16.5" customHeight="1" x14ac:dyDescent="0.3">
      <c r="C633" s="1148"/>
      <c r="D633" s="1110"/>
      <c r="E633" s="1121" t="s">
        <v>2297</v>
      </c>
      <c r="F633" s="1112">
        <v>-1</v>
      </c>
      <c r="G633" s="1110">
        <v>0.9</v>
      </c>
      <c r="H633" s="1113"/>
      <c r="I633" s="1113"/>
      <c r="J633" s="1114">
        <f t="shared" si="9"/>
        <v>-0.9</v>
      </c>
      <c r="K633" s="1119"/>
      <c r="L633" s="1119"/>
    </row>
    <row r="634" spans="3:12" ht="16.5" customHeight="1" x14ac:dyDescent="0.3">
      <c r="C634" s="1148"/>
      <c r="D634" s="1110" t="s">
        <v>1329</v>
      </c>
      <c r="E634" s="1121" t="s">
        <v>1330</v>
      </c>
      <c r="F634" s="1112">
        <v>1</v>
      </c>
      <c r="G634" s="1110">
        <v>8.5500000000000007</v>
      </c>
      <c r="H634" s="1113"/>
      <c r="I634" s="1113"/>
      <c r="J634" s="1114">
        <f t="shared" si="9"/>
        <v>8.5500000000000007</v>
      </c>
      <c r="K634" s="1119"/>
      <c r="L634" s="1119"/>
    </row>
    <row r="635" spans="3:12" ht="16.5" customHeight="1" x14ac:dyDescent="0.3">
      <c r="C635" s="1151"/>
      <c r="D635" s="1126" t="s">
        <v>1317</v>
      </c>
      <c r="E635" s="1127" t="s">
        <v>1318</v>
      </c>
      <c r="F635" s="1112">
        <v>1</v>
      </c>
      <c r="G635" s="1110">
        <v>4.0999999999999996</v>
      </c>
      <c r="H635" s="1113"/>
      <c r="I635" s="1113"/>
      <c r="J635" s="1114">
        <f t="shared" si="9"/>
        <v>4.0999999999999996</v>
      </c>
      <c r="K635" s="1119"/>
      <c r="L635" s="1119"/>
    </row>
    <row r="636" spans="3:12" ht="16.5" customHeight="1" x14ac:dyDescent="0.3">
      <c r="C636" s="1151"/>
      <c r="D636" s="1126" t="s">
        <v>1319</v>
      </c>
      <c r="E636" s="1127" t="s">
        <v>1320</v>
      </c>
      <c r="F636" s="1112">
        <v>1</v>
      </c>
      <c r="G636" s="1110">
        <v>4.8</v>
      </c>
      <c r="H636" s="1113"/>
      <c r="I636" s="1113"/>
      <c r="J636" s="1114">
        <f t="shared" si="9"/>
        <v>4.8</v>
      </c>
      <c r="K636" s="1119"/>
      <c r="L636" s="1119"/>
    </row>
    <row r="637" spans="3:12" ht="16.5" customHeight="1" x14ac:dyDescent="0.3">
      <c r="C637" s="1151"/>
      <c r="D637" s="1126" t="s">
        <v>1321</v>
      </c>
      <c r="E637" s="1127" t="s">
        <v>1322</v>
      </c>
      <c r="F637" s="1112">
        <v>1</v>
      </c>
      <c r="G637" s="1110">
        <v>5.85</v>
      </c>
      <c r="H637" s="1113"/>
      <c r="I637" s="1113"/>
      <c r="J637" s="1114">
        <f t="shared" si="9"/>
        <v>5.85</v>
      </c>
      <c r="K637" s="1119"/>
      <c r="L637" s="1119"/>
    </row>
    <row r="638" spans="3:12" ht="16.5" customHeight="1" x14ac:dyDescent="0.3">
      <c r="C638" s="1151"/>
      <c r="D638" s="1126" t="s">
        <v>1325</v>
      </c>
      <c r="E638" s="1127" t="s">
        <v>1326</v>
      </c>
      <c r="F638" s="1112">
        <v>1</v>
      </c>
      <c r="G638" s="1110">
        <v>11.45</v>
      </c>
      <c r="H638" s="1113"/>
      <c r="I638" s="1113"/>
      <c r="J638" s="1114">
        <f t="shared" si="9"/>
        <v>11.45</v>
      </c>
      <c r="K638" s="1119"/>
      <c r="L638" s="1119"/>
    </row>
    <row r="639" spans="3:12" ht="16.5" customHeight="1" x14ac:dyDescent="0.3">
      <c r="C639" s="1123"/>
      <c r="D639" s="1123"/>
      <c r="E639" s="1123"/>
      <c r="F639" s="1123"/>
      <c r="G639" s="1123"/>
      <c r="H639" s="1123"/>
      <c r="I639" s="1123"/>
      <c r="J639" s="1114"/>
      <c r="K639" s="1123"/>
      <c r="L639" s="1123"/>
    </row>
    <row r="640" spans="3:12" ht="16.5" customHeight="1" x14ac:dyDescent="0.3">
      <c r="C640" s="1151"/>
      <c r="D640" s="1126"/>
      <c r="E640" s="1118" t="s">
        <v>1333</v>
      </c>
      <c r="F640" s="1112"/>
      <c r="G640" s="1110"/>
      <c r="H640" s="1113"/>
      <c r="I640" s="1113"/>
      <c r="J640" s="1114"/>
      <c r="K640" s="1119"/>
      <c r="L640" s="1119"/>
    </row>
    <row r="641" spans="3:12" ht="16.5" customHeight="1" x14ac:dyDescent="0.3">
      <c r="C641" s="1148"/>
      <c r="D641" s="1126" t="s">
        <v>1351</v>
      </c>
      <c r="E641" s="1127" t="s">
        <v>177</v>
      </c>
      <c r="F641" s="1112">
        <v>1</v>
      </c>
      <c r="G641" s="1110">
        <v>8.8000000000000007</v>
      </c>
      <c r="H641" s="1113"/>
      <c r="I641" s="1113"/>
      <c r="J641" s="1114">
        <f t="shared" si="9"/>
        <v>8.8000000000000007</v>
      </c>
      <c r="K641" s="1119"/>
      <c r="L641" s="1119"/>
    </row>
    <row r="642" spans="3:12" ht="16.5" customHeight="1" x14ac:dyDescent="0.3">
      <c r="C642" s="1148"/>
      <c r="D642" s="1126"/>
      <c r="E642" s="1127" t="s">
        <v>2297</v>
      </c>
      <c r="F642" s="1112">
        <v>-1</v>
      </c>
      <c r="G642" s="1110">
        <v>0.9</v>
      </c>
      <c r="H642" s="1113"/>
      <c r="I642" s="1113"/>
      <c r="J642" s="1114">
        <f t="shared" si="9"/>
        <v>-0.9</v>
      </c>
      <c r="K642" s="1119"/>
      <c r="L642" s="1119"/>
    </row>
    <row r="643" spans="3:12" ht="16.5" customHeight="1" x14ac:dyDescent="0.3">
      <c r="C643" s="1148"/>
      <c r="D643" s="1126" t="s">
        <v>1353</v>
      </c>
      <c r="E643" s="1127" t="s">
        <v>822</v>
      </c>
      <c r="F643" s="1112">
        <v>1</v>
      </c>
      <c r="G643" s="1110">
        <v>15.1</v>
      </c>
      <c r="H643" s="1113"/>
      <c r="I643" s="1113"/>
      <c r="J643" s="1114">
        <f t="shared" si="9"/>
        <v>15.1</v>
      </c>
      <c r="K643" s="1119"/>
      <c r="L643" s="1119"/>
    </row>
    <row r="644" spans="3:12" ht="16.5" customHeight="1" x14ac:dyDescent="0.3">
      <c r="C644" s="1148"/>
      <c r="D644" s="1126"/>
      <c r="E644" s="1127" t="s">
        <v>2297</v>
      </c>
      <c r="F644" s="1112">
        <v>-1</v>
      </c>
      <c r="G644" s="1110">
        <v>0.9</v>
      </c>
      <c r="H644" s="1113"/>
      <c r="I644" s="1113"/>
      <c r="J644" s="1114">
        <f t="shared" si="9"/>
        <v>-0.9</v>
      </c>
      <c r="K644" s="1119"/>
      <c r="L644" s="1119"/>
    </row>
    <row r="645" spans="3:12" ht="16.5" customHeight="1" x14ac:dyDescent="0.3">
      <c r="C645" s="1148"/>
      <c r="D645" s="1110"/>
      <c r="E645" s="1121" t="s">
        <v>2315</v>
      </c>
      <c r="F645" s="1112">
        <v>1</v>
      </c>
      <c r="G645" s="1110">
        <v>3.8</v>
      </c>
      <c r="H645" s="1113"/>
      <c r="I645" s="1113"/>
      <c r="J645" s="1114">
        <f t="shared" si="9"/>
        <v>3.8</v>
      </c>
      <c r="K645" s="1119"/>
      <c r="L645" s="1119"/>
    </row>
    <row r="646" spans="3:12" ht="16.5" customHeight="1" x14ac:dyDescent="0.3">
      <c r="C646" s="1151"/>
      <c r="D646" s="1126" t="s">
        <v>1355</v>
      </c>
      <c r="E646" s="1127" t="s">
        <v>1356</v>
      </c>
      <c r="F646" s="1112">
        <v>1</v>
      </c>
      <c r="G646" s="1110">
        <v>15.3</v>
      </c>
      <c r="H646" s="1113"/>
      <c r="I646" s="1113"/>
      <c r="J646" s="1114">
        <f t="shared" si="9"/>
        <v>15.3</v>
      </c>
      <c r="K646" s="1119"/>
      <c r="L646" s="1119"/>
    </row>
    <row r="647" spans="3:12" ht="16.5" customHeight="1" x14ac:dyDescent="0.3">
      <c r="C647" s="1151"/>
      <c r="D647" s="1126"/>
      <c r="E647" s="1127" t="s">
        <v>2297</v>
      </c>
      <c r="F647" s="1112">
        <v>-1</v>
      </c>
      <c r="G647" s="1110">
        <v>0.9</v>
      </c>
      <c r="H647" s="1113"/>
      <c r="I647" s="1113"/>
      <c r="J647" s="1114">
        <f t="shared" si="9"/>
        <v>-0.9</v>
      </c>
      <c r="K647" s="1119"/>
      <c r="L647" s="1119"/>
    </row>
    <row r="648" spans="3:12" ht="16.5" customHeight="1" x14ac:dyDescent="0.3">
      <c r="C648" s="1148"/>
      <c r="D648" s="1110"/>
      <c r="E648" s="1121" t="s">
        <v>2315</v>
      </c>
      <c r="F648" s="1112">
        <v>1</v>
      </c>
      <c r="G648" s="1110">
        <v>5.7</v>
      </c>
      <c r="H648" s="1113"/>
      <c r="I648" s="1113"/>
      <c r="J648" s="1114">
        <f t="shared" si="9"/>
        <v>5.7</v>
      </c>
      <c r="K648" s="1119"/>
      <c r="L648" s="1119"/>
    </row>
    <row r="649" spans="3:12" ht="16.5" customHeight="1" x14ac:dyDescent="0.3">
      <c r="C649" s="1151"/>
      <c r="D649" s="1126" t="s">
        <v>1334</v>
      </c>
      <c r="E649" s="1127" t="s">
        <v>198</v>
      </c>
      <c r="F649" s="1112">
        <v>1</v>
      </c>
      <c r="G649" s="1110">
        <v>18.2</v>
      </c>
      <c r="H649" s="1113"/>
      <c r="I649" s="1113"/>
      <c r="J649" s="1114">
        <f t="shared" si="9"/>
        <v>18.2</v>
      </c>
      <c r="K649" s="1119"/>
      <c r="L649" s="1119"/>
    </row>
    <row r="650" spans="3:12" ht="16.5" customHeight="1" x14ac:dyDescent="0.3">
      <c r="C650" s="1151"/>
      <c r="D650" s="1126"/>
      <c r="E650" s="1127" t="s">
        <v>2297</v>
      </c>
      <c r="F650" s="1112">
        <v>-1</v>
      </c>
      <c r="G650" s="1110">
        <v>1</v>
      </c>
      <c r="H650" s="1113"/>
      <c r="I650" s="1113"/>
      <c r="J650" s="1114">
        <f t="shared" si="9"/>
        <v>-1</v>
      </c>
      <c r="K650" s="1119"/>
      <c r="L650" s="1119"/>
    </row>
    <row r="651" spans="3:12" ht="16.5" customHeight="1" x14ac:dyDescent="0.3">
      <c r="C651" s="1148"/>
      <c r="D651" s="1126" t="s">
        <v>1341</v>
      </c>
      <c r="E651" s="1127" t="s">
        <v>194</v>
      </c>
      <c r="F651" s="1112">
        <v>1</v>
      </c>
      <c r="G651" s="1110">
        <v>22.4</v>
      </c>
      <c r="H651" s="1113"/>
      <c r="I651" s="1113"/>
      <c r="J651" s="1114">
        <f t="shared" si="9"/>
        <v>22.4</v>
      </c>
      <c r="K651" s="1119"/>
      <c r="L651" s="1119"/>
    </row>
    <row r="652" spans="3:12" ht="16.5" customHeight="1" x14ac:dyDescent="0.3">
      <c r="C652" s="1148"/>
      <c r="D652" s="1126"/>
      <c r="E652" s="1127" t="s">
        <v>2297</v>
      </c>
      <c r="F652" s="1112">
        <v>-1</v>
      </c>
      <c r="G652" s="1110">
        <v>1</v>
      </c>
      <c r="H652" s="1113"/>
      <c r="I652" s="1113"/>
      <c r="J652" s="1114">
        <f t="shared" si="9"/>
        <v>-1</v>
      </c>
      <c r="K652" s="1119"/>
      <c r="L652" s="1119"/>
    </row>
    <row r="653" spans="3:12" ht="16.5" customHeight="1" x14ac:dyDescent="0.3">
      <c r="C653" s="1148"/>
      <c r="D653" s="1126" t="s">
        <v>1349</v>
      </c>
      <c r="E653" s="1127" t="s">
        <v>155</v>
      </c>
      <c r="F653" s="1112">
        <v>1</v>
      </c>
      <c r="G653" s="1110">
        <v>14</v>
      </c>
      <c r="H653" s="1113"/>
      <c r="I653" s="1113"/>
      <c r="J653" s="1114">
        <f t="shared" si="9"/>
        <v>14</v>
      </c>
      <c r="K653" s="1119"/>
      <c r="L653" s="1119"/>
    </row>
    <row r="654" spans="3:12" ht="16.5" customHeight="1" x14ac:dyDescent="0.3">
      <c r="C654" s="1148"/>
      <c r="D654" s="1126"/>
      <c r="E654" s="1127" t="s">
        <v>2297</v>
      </c>
      <c r="F654" s="1112">
        <v>-1</v>
      </c>
      <c r="G654" s="1110">
        <v>1</v>
      </c>
      <c r="H654" s="1113"/>
      <c r="I654" s="1113"/>
      <c r="J654" s="1114">
        <f t="shared" si="9"/>
        <v>-1</v>
      </c>
      <c r="K654" s="1119"/>
      <c r="L654" s="1119"/>
    </row>
    <row r="655" spans="3:12" ht="16.5" customHeight="1" x14ac:dyDescent="0.3">
      <c r="C655" s="1148"/>
      <c r="D655" s="1126" t="s">
        <v>1353</v>
      </c>
      <c r="E655" s="1127" t="s">
        <v>822</v>
      </c>
      <c r="F655" s="1112">
        <v>1</v>
      </c>
      <c r="G655" s="1110">
        <v>15.1</v>
      </c>
      <c r="H655" s="1113"/>
      <c r="I655" s="1113"/>
      <c r="J655" s="1114">
        <f t="shared" si="9"/>
        <v>15.1</v>
      </c>
      <c r="K655" s="1119"/>
      <c r="L655" s="1119"/>
    </row>
    <row r="656" spans="3:12" ht="16.5" customHeight="1" x14ac:dyDescent="0.3">
      <c r="C656" s="1148"/>
      <c r="D656" s="1126"/>
      <c r="E656" s="1127" t="s">
        <v>2297</v>
      </c>
      <c r="F656" s="1112">
        <v>-1</v>
      </c>
      <c r="G656" s="1110">
        <v>0.9</v>
      </c>
      <c r="H656" s="1113"/>
      <c r="I656" s="1113"/>
      <c r="J656" s="1114">
        <f t="shared" si="9"/>
        <v>-0.9</v>
      </c>
      <c r="K656" s="1119"/>
      <c r="L656" s="1119"/>
    </row>
    <row r="657" spans="3:12" ht="16.5" customHeight="1" x14ac:dyDescent="0.3">
      <c r="C657" s="1148"/>
      <c r="D657" s="1110"/>
      <c r="E657" s="1121" t="s">
        <v>2315</v>
      </c>
      <c r="F657" s="1112">
        <v>1</v>
      </c>
      <c r="G657" s="1110">
        <v>3.8</v>
      </c>
      <c r="H657" s="1113"/>
      <c r="I657" s="1113"/>
      <c r="J657" s="1114">
        <f t="shared" si="9"/>
        <v>3.8</v>
      </c>
      <c r="K657" s="1119"/>
      <c r="L657" s="1119"/>
    </row>
    <row r="658" spans="3:12" ht="16.5" customHeight="1" x14ac:dyDescent="0.3">
      <c r="C658" s="1151"/>
      <c r="D658" s="1126" t="s">
        <v>1355</v>
      </c>
      <c r="E658" s="1127" t="s">
        <v>1356</v>
      </c>
      <c r="F658" s="1112">
        <v>1</v>
      </c>
      <c r="G658" s="1110">
        <v>15.3</v>
      </c>
      <c r="H658" s="1113"/>
      <c r="I658" s="1113"/>
      <c r="J658" s="1114">
        <f t="shared" ref="J658:J721" si="10">PRODUCT(F658:I658)</f>
        <v>15.3</v>
      </c>
      <c r="K658" s="1119"/>
      <c r="L658" s="1119"/>
    </row>
    <row r="659" spans="3:12" ht="16.5" customHeight="1" x14ac:dyDescent="0.3">
      <c r="C659" s="1151"/>
      <c r="D659" s="1126"/>
      <c r="E659" s="1127" t="s">
        <v>2297</v>
      </c>
      <c r="F659" s="1112">
        <v>-1</v>
      </c>
      <c r="G659" s="1110">
        <v>0.9</v>
      </c>
      <c r="H659" s="1113"/>
      <c r="I659" s="1113"/>
      <c r="J659" s="1114">
        <f t="shared" si="10"/>
        <v>-0.9</v>
      </c>
      <c r="K659" s="1119"/>
      <c r="L659" s="1119"/>
    </row>
    <row r="660" spans="3:12" ht="16.5" customHeight="1" x14ac:dyDescent="0.3">
      <c r="C660" s="1148"/>
      <c r="D660" s="1110"/>
      <c r="E660" s="1121" t="s">
        <v>2315</v>
      </c>
      <c r="F660" s="1112">
        <v>1</v>
      </c>
      <c r="G660" s="1110">
        <v>5.7</v>
      </c>
      <c r="H660" s="1113"/>
      <c r="I660" s="1113"/>
      <c r="J660" s="1114">
        <f t="shared" si="10"/>
        <v>5.7</v>
      </c>
      <c r="K660" s="1119"/>
      <c r="L660" s="1119"/>
    </row>
    <row r="661" spans="3:12" ht="16.5" customHeight="1" x14ac:dyDescent="0.3">
      <c r="C661" s="1123"/>
      <c r="D661" s="1123"/>
      <c r="E661" s="1123"/>
      <c r="F661" s="1123"/>
      <c r="G661" s="1123"/>
      <c r="H661" s="1123"/>
      <c r="I661" s="1123"/>
      <c r="J661" s="1114"/>
      <c r="K661" s="1123"/>
      <c r="L661" s="1123"/>
    </row>
    <row r="662" spans="3:12" ht="16.5" customHeight="1" x14ac:dyDescent="0.3">
      <c r="C662" s="1121"/>
      <c r="D662" s="1110"/>
      <c r="E662" s="1118" t="s">
        <v>1358</v>
      </c>
      <c r="F662" s="1112"/>
      <c r="G662" s="1110"/>
      <c r="H662" s="1113"/>
      <c r="I662" s="1113"/>
      <c r="J662" s="1114"/>
      <c r="K662" s="1119"/>
      <c r="L662" s="1119"/>
    </row>
    <row r="663" spans="3:12" ht="16.5" customHeight="1" x14ac:dyDescent="0.3">
      <c r="C663" s="1148"/>
      <c r="D663" s="1110" t="s">
        <v>1402</v>
      </c>
      <c r="E663" s="1121" t="s">
        <v>122</v>
      </c>
      <c r="F663" s="1112">
        <v>1</v>
      </c>
      <c r="G663" s="1110">
        <v>8</v>
      </c>
      <c r="H663" s="1113"/>
      <c r="I663" s="1113"/>
      <c r="J663" s="1114">
        <f t="shared" si="10"/>
        <v>8</v>
      </c>
      <c r="K663" s="1119"/>
      <c r="L663" s="1119"/>
    </row>
    <row r="664" spans="3:12" ht="16.5" customHeight="1" x14ac:dyDescent="0.3">
      <c r="C664" s="1148"/>
      <c r="D664" s="1110"/>
      <c r="E664" s="1121" t="s">
        <v>2297</v>
      </c>
      <c r="F664" s="1112">
        <v>-1</v>
      </c>
      <c r="G664" s="1110">
        <v>0.8</v>
      </c>
      <c r="H664" s="1113"/>
      <c r="I664" s="1113"/>
      <c r="J664" s="1114">
        <f t="shared" si="10"/>
        <v>-0.8</v>
      </c>
      <c r="K664" s="1119"/>
      <c r="L664" s="1119"/>
    </row>
    <row r="665" spans="3:12" ht="16.5" customHeight="1" x14ac:dyDescent="0.3">
      <c r="C665" s="1148"/>
      <c r="D665" s="1110" t="s">
        <v>1399</v>
      </c>
      <c r="E665" s="1121" t="s">
        <v>1400</v>
      </c>
      <c r="F665" s="1112">
        <v>1</v>
      </c>
      <c r="G665" s="1110">
        <v>9.9</v>
      </c>
      <c r="H665" s="1113"/>
      <c r="I665" s="1113"/>
      <c r="J665" s="1114">
        <f t="shared" si="10"/>
        <v>9.9</v>
      </c>
      <c r="K665" s="1119"/>
      <c r="L665" s="1119"/>
    </row>
    <row r="666" spans="3:12" ht="16.5" customHeight="1" x14ac:dyDescent="0.3">
      <c r="C666" s="1148"/>
      <c r="D666" s="1110"/>
      <c r="E666" s="1121" t="s">
        <v>2297</v>
      </c>
      <c r="F666" s="1112">
        <v>-1</v>
      </c>
      <c r="G666" s="1110">
        <v>1</v>
      </c>
      <c r="H666" s="1113"/>
      <c r="I666" s="1113"/>
      <c r="J666" s="1114">
        <f t="shared" si="10"/>
        <v>-1</v>
      </c>
      <c r="K666" s="1119"/>
      <c r="L666" s="1119"/>
    </row>
    <row r="667" spans="3:12" ht="16.5" customHeight="1" x14ac:dyDescent="0.3">
      <c r="C667" s="1148"/>
      <c r="D667" s="1110" t="s">
        <v>1359</v>
      </c>
      <c r="E667" s="1121" t="s">
        <v>162</v>
      </c>
      <c r="F667" s="1112">
        <v>1</v>
      </c>
      <c r="G667" s="1110">
        <v>8.6</v>
      </c>
      <c r="H667" s="1113"/>
      <c r="I667" s="1113"/>
      <c r="J667" s="1114">
        <f t="shared" si="10"/>
        <v>8.6</v>
      </c>
      <c r="K667" s="1119"/>
      <c r="L667" s="1119"/>
    </row>
    <row r="668" spans="3:12" ht="16.5" customHeight="1" x14ac:dyDescent="0.3">
      <c r="C668" s="1148"/>
      <c r="D668" s="1110" t="s">
        <v>1403</v>
      </c>
      <c r="E668" s="1121" t="s">
        <v>155</v>
      </c>
      <c r="F668" s="1112">
        <v>1</v>
      </c>
      <c r="G668" s="1110">
        <v>13.3</v>
      </c>
      <c r="H668" s="1113"/>
      <c r="I668" s="1113"/>
      <c r="J668" s="1114">
        <f t="shared" si="10"/>
        <v>13.3</v>
      </c>
      <c r="K668" s="1119"/>
      <c r="L668" s="1119"/>
    </row>
    <row r="669" spans="3:12" ht="16.5" customHeight="1" x14ac:dyDescent="0.3">
      <c r="C669" s="1148"/>
      <c r="D669" s="1110"/>
      <c r="E669" s="1121" t="s">
        <v>2297</v>
      </c>
      <c r="F669" s="1112">
        <v>-1</v>
      </c>
      <c r="G669" s="1110">
        <v>0.9</v>
      </c>
      <c r="H669" s="1113"/>
      <c r="I669" s="1113"/>
      <c r="J669" s="1114">
        <f t="shared" si="10"/>
        <v>-0.9</v>
      </c>
      <c r="K669" s="1119"/>
      <c r="L669" s="1119"/>
    </row>
    <row r="670" spans="3:12" s="303" customFormat="1" x14ac:dyDescent="0.25">
      <c r="C670" s="1148"/>
      <c r="D670" s="1110" t="s">
        <v>2367</v>
      </c>
      <c r="E670" s="1121" t="s">
        <v>138</v>
      </c>
      <c r="F670" s="1112">
        <v>1</v>
      </c>
      <c r="G670" s="1110">
        <v>19.55</v>
      </c>
      <c r="H670" s="1113"/>
      <c r="I670" s="1113"/>
      <c r="J670" s="1114">
        <f t="shared" si="10"/>
        <v>19.55</v>
      </c>
      <c r="K670" s="1119"/>
      <c r="L670" s="1119"/>
    </row>
    <row r="671" spans="3:12" x14ac:dyDescent="0.3">
      <c r="C671" s="1148"/>
      <c r="D671" s="1110"/>
      <c r="E671" s="1121" t="s">
        <v>2297</v>
      </c>
      <c r="F671" s="1112">
        <v>-2</v>
      </c>
      <c r="G671" s="1110">
        <v>1.8</v>
      </c>
      <c r="H671" s="1113"/>
      <c r="I671" s="1113"/>
      <c r="J671" s="1114">
        <f t="shared" si="10"/>
        <v>-3.6</v>
      </c>
      <c r="K671" s="1119"/>
      <c r="L671" s="1119"/>
    </row>
    <row r="672" spans="3:12" ht="16.5" customHeight="1" x14ac:dyDescent="0.3">
      <c r="C672" s="1148"/>
      <c r="D672" s="1110"/>
      <c r="E672" s="1121" t="s">
        <v>2297</v>
      </c>
      <c r="F672" s="1112">
        <v>-4</v>
      </c>
      <c r="G672" s="1110">
        <v>1</v>
      </c>
      <c r="H672" s="1113"/>
      <c r="I672" s="1113"/>
      <c r="J672" s="1114">
        <f t="shared" si="10"/>
        <v>-4</v>
      </c>
      <c r="K672" s="1119"/>
      <c r="L672" s="1119"/>
    </row>
    <row r="673" spans="3:12" ht="16.5" customHeight="1" x14ac:dyDescent="0.3">
      <c r="C673" s="1148"/>
      <c r="D673" s="1110"/>
      <c r="E673" s="1121" t="s">
        <v>2297</v>
      </c>
      <c r="F673" s="1112">
        <v>-2</v>
      </c>
      <c r="G673" s="1110">
        <v>0.9</v>
      </c>
      <c r="H673" s="1113"/>
      <c r="I673" s="1113"/>
      <c r="J673" s="1114">
        <f t="shared" si="10"/>
        <v>-1.8</v>
      </c>
      <c r="K673" s="1119"/>
      <c r="L673" s="1119"/>
    </row>
    <row r="674" spans="3:12" ht="16.5" customHeight="1" x14ac:dyDescent="0.3">
      <c r="C674" s="1148"/>
      <c r="D674" s="1110"/>
      <c r="E674" s="1121" t="s">
        <v>2297</v>
      </c>
      <c r="F674" s="1112">
        <v>-1</v>
      </c>
      <c r="G674" s="1110">
        <v>0.8</v>
      </c>
      <c r="H674" s="1113"/>
      <c r="I674" s="1113"/>
      <c r="J674" s="1114">
        <f t="shared" si="10"/>
        <v>-0.8</v>
      </c>
      <c r="K674" s="1119"/>
      <c r="L674" s="1119"/>
    </row>
    <row r="675" spans="3:12" ht="16.5" customHeight="1" x14ac:dyDescent="0.3">
      <c r="C675" s="1123"/>
      <c r="D675" s="1123"/>
      <c r="E675" s="1123"/>
      <c r="F675" s="1123"/>
      <c r="G675" s="1123"/>
      <c r="H675" s="1123"/>
      <c r="I675" s="1123"/>
      <c r="J675" s="1114"/>
      <c r="K675" s="1123"/>
      <c r="L675" s="1123"/>
    </row>
    <row r="676" spans="3:12" ht="16.5" customHeight="1" x14ac:dyDescent="0.3">
      <c r="C676" s="1151"/>
      <c r="D676" s="1126"/>
      <c r="E676" s="1118" t="s">
        <v>1404</v>
      </c>
      <c r="F676" s="1112"/>
      <c r="G676" s="1110"/>
      <c r="H676" s="1113"/>
      <c r="I676" s="1113"/>
      <c r="J676" s="1114"/>
      <c r="K676" s="1119"/>
      <c r="L676" s="1119"/>
    </row>
    <row r="677" spans="3:12" ht="16.5" customHeight="1" x14ac:dyDescent="0.3">
      <c r="C677" s="1151"/>
      <c r="D677" s="1126" t="s">
        <v>1423</v>
      </c>
      <c r="E677" s="1127" t="s">
        <v>177</v>
      </c>
      <c r="F677" s="1112">
        <v>1</v>
      </c>
      <c r="G677" s="1110">
        <v>8</v>
      </c>
      <c r="H677" s="1113"/>
      <c r="I677" s="1113"/>
      <c r="J677" s="1114">
        <f t="shared" si="10"/>
        <v>8</v>
      </c>
      <c r="K677" s="1119"/>
      <c r="L677" s="1119"/>
    </row>
    <row r="678" spans="3:12" ht="16.5" customHeight="1" x14ac:dyDescent="0.3">
      <c r="C678" s="1151"/>
      <c r="D678" s="1126"/>
      <c r="E678" s="1127" t="s">
        <v>2297</v>
      </c>
      <c r="F678" s="1112">
        <v>-1</v>
      </c>
      <c r="G678" s="1110">
        <v>0.9</v>
      </c>
      <c r="H678" s="1113"/>
      <c r="I678" s="1113"/>
      <c r="J678" s="1114">
        <f t="shared" si="10"/>
        <v>-0.9</v>
      </c>
      <c r="K678" s="1119"/>
      <c r="L678" s="1119"/>
    </row>
    <row r="679" spans="3:12" ht="16.5" customHeight="1" x14ac:dyDescent="0.3">
      <c r="C679" s="1151"/>
      <c r="D679" s="1126" t="s">
        <v>2368</v>
      </c>
      <c r="E679" s="1127" t="s">
        <v>834</v>
      </c>
      <c r="F679" s="1112">
        <v>1</v>
      </c>
      <c r="G679" s="1110">
        <v>7.8</v>
      </c>
      <c r="H679" s="1113"/>
      <c r="I679" s="1113"/>
      <c r="J679" s="1114">
        <f t="shared" si="10"/>
        <v>7.8</v>
      </c>
      <c r="K679" s="1119"/>
      <c r="L679" s="1119"/>
    </row>
    <row r="680" spans="3:12" ht="16.5" customHeight="1" x14ac:dyDescent="0.3">
      <c r="C680" s="1151"/>
      <c r="D680" s="1126"/>
      <c r="E680" s="1127" t="s">
        <v>2297</v>
      </c>
      <c r="F680" s="1112">
        <v>-1</v>
      </c>
      <c r="G680" s="1110">
        <v>0.8</v>
      </c>
      <c r="H680" s="1113"/>
      <c r="I680" s="1113"/>
      <c r="J680" s="1114">
        <f t="shared" si="10"/>
        <v>-0.8</v>
      </c>
      <c r="K680" s="1119"/>
      <c r="L680" s="1119"/>
    </row>
    <row r="681" spans="3:12" ht="16.5" customHeight="1" x14ac:dyDescent="0.3">
      <c r="C681" s="1151"/>
      <c r="D681" s="1126" t="s">
        <v>2369</v>
      </c>
      <c r="E681" s="1127" t="s">
        <v>163</v>
      </c>
      <c r="F681" s="1112">
        <v>1</v>
      </c>
      <c r="G681" s="1110">
        <v>9.4</v>
      </c>
      <c r="H681" s="1113"/>
      <c r="I681" s="1113"/>
      <c r="J681" s="1114">
        <f t="shared" si="10"/>
        <v>9.4</v>
      </c>
      <c r="K681" s="1119"/>
      <c r="L681" s="1119"/>
    </row>
    <row r="682" spans="3:12" ht="16.5" customHeight="1" x14ac:dyDescent="0.3">
      <c r="C682" s="1151"/>
      <c r="D682" s="1126"/>
      <c r="E682" s="1127" t="s">
        <v>2297</v>
      </c>
      <c r="F682" s="1112">
        <v>-1</v>
      </c>
      <c r="G682" s="1110">
        <v>0.9</v>
      </c>
      <c r="H682" s="1113"/>
      <c r="I682" s="1113"/>
      <c r="J682" s="1114">
        <f t="shared" si="10"/>
        <v>-0.9</v>
      </c>
      <c r="K682" s="1119"/>
      <c r="L682" s="1119"/>
    </row>
    <row r="683" spans="3:12" ht="16.5" customHeight="1" x14ac:dyDescent="0.3">
      <c r="C683" s="1151"/>
      <c r="D683" s="1126" t="s">
        <v>1420</v>
      </c>
      <c r="E683" s="1127" t="s">
        <v>2370</v>
      </c>
      <c r="F683" s="1112">
        <v>1</v>
      </c>
      <c r="G683" s="1110">
        <v>12.2</v>
      </c>
      <c r="H683" s="1113"/>
      <c r="I683" s="1113"/>
      <c r="J683" s="1114">
        <f t="shared" si="10"/>
        <v>12.2</v>
      </c>
      <c r="K683" s="1119"/>
      <c r="L683" s="1119"/>
    </row>
    <row r="684" spans="3:12" ht="16.5" customHeight="1" x14ac:dyDescent="0.3">
      <c r="C684" s="1151"/>
      <c r="D684" s="1126"/>
      <c r="E684" s="1127" t="s">
        <v>2297</v>
      </c>
      <c r="F684" s="1112">
        <v>-1</v>
      </c>
      <c r="G684" s="1110">
        <v>1</v>
      </c>
      <c r="H684" s="1113"/>
      <c r="I684" s="1113"/>
      <c r="J684" s="1114">
        <f t="shared" si="10"/>
        <v>-1</v>
      </c>
      <c r="K684" s="1119"/>
      <c r="L684" s="1119"/>
    </row>
    <row r="685" spans="3:12" ht="16.5" customHeight="1" x14ac:dyDescent="0.3">
      <c r="C685" s="1151"/>
      <c r="D685" s="1126" t="s">
        <v>1419</v>
      </c>
      <c r="E685" s="1127" t="s">
        <v>801</v>
      </c>
      <c r="F685" s="1112">
        <v>1</v>
      </c>
      <c r="G685" s="1110">
        <v>7.5</v>
      </c>
      <c r="H685" s="1113"/>
      <c r="I685" s="1113"/>
      <c r="J685" s="1114">
        <f t="shared" si="10"/>
        <v>7.5</v>
      </c>
      <c r="K685" s="1119"/>
      <c r="L685" s="1119"/>
    </row>
    <row r="686" spans="3:12" ht="16.5" customHeight="1" x14ac:dyDescent="0.3">
      <c r="C686" s="1148"/>
      <c r="D686" s="1110" t="s">
        <v>1413</v>
      </c>
      <c r="E686" s="1121" t="s">
        <v>122</v>
      </c>
      <c r="F686" s="1112">
        <v>1</v>
      </c>
      <c r="G686" s="1110">
        <v>7.4</v>
      </c>
      <c r="H686" s="1113"/>
      <c r="I686" s="1113"/>
      <c r="J686" s="1114">
        <f t="shared" si="10"/>
        <v>7.4</v>
      </c>
      <c r="K686" s="1119"/>
      <c r="L686" s="1119"/>
    </row>
    <row r="687" spans="3:12" ht="16.5" customHeight="1" x14ac:dyDescent="0.3">
      <c r="C687" s="1148"/>
      <c r="D687" s="1110"/>
      <c r="E687" s="1121" t="s">
        <v>2297</v>
      </c>
      <c r="F687" s="1112">
        <v>-1</v>
      </c>
      <c r="G687" s="1110">
        <v>0.8</v>
      </c>
      <c r="H687" s="1113"/>
      <c r="I687" s="1113"/>
      <c r="J687" s="1114">
        <f t="shared" si="10"/>
        <v>-0.8</v>
      </c>
      <c r="K687" s="1119"/>
      <c r="L687" s="1119"/>
    </row>
    <row r="688" spans="3:12" ht="16.5" customHeight="1" x14ac:dyDescent="0.3">
      <c r="C688" s="1148"/>
      <c r="D688" s="1110" t="s">
        <v>1408</v>
      </c>
      <c r="E688" s="1121" t="s">
        <v>381</v>
      </c>
      <c r="F688" s="1112">
        <v>1</v>
      </c>
      <c r="G688" s="1110">
        <v>10.9</v>
      </c>
      <c r="H688" s="1113"/>
      <c r="I688" s="1113"/>
      <c r="J688" s="1114">
        <f t="shared" si="10"/>
        <v>10.9</v>
      </c>
      <c r="K688" s="1119"/>
      <c r="L688" s="1119"/>
    </row>
    <row r="689" spans="3:12" ht="16.5" customHeight="1" x14ac:dyDescent="0.3">
      <c r="C689" s="1148"/>
      <c r="D689" s="1110"/>
      <c r="E689" s="1121" t="s">
        <v>2297</v>
      </c>
      <c r="F689" s="1112">
        <v>-1</v>
      </c>
      <c r="G689" s="1110">
        <v>0.9</v>
      </c>
      <c r="H689" s="1113"/>
      <c r="I689" s="1113"/>
      <c r="J689" s="1114">
        <f t="shared" si="10"/>
        <v>-0.9</v>
      </c>
      <c r="K689" s="1119"/>
      <c r="L689" s="1119"/>
    </row>
    <row r="690" spans="3:12" ht="16.5" customHeight="1" x14ac:dyDescent="0.3">
      <c r="C690" s="1151"/>
      <c r="D690" s="1110" t="s">
        <v>1409</v>
      </c>
      <c r="E690" s="1121" t="s">
        <v>1410</v>
      </c>
      <c r="F690" s="1112">
        <v>1</v>
      </c>
      <c r="G690" s="1110">
        <v>14.7</v>
      </c>
      <c r="H690" s="1113"/>
      <c r="I690" s="1113"/>
      <c r="J690" s="1114">
        <f t="shared" si="10"/>
        <v>14.7</v>
      </c>
      <c r="K690" s="1119"/>
      <c r="L690" s="1119"/>
    </row>
    <row r="691" spans="3:12" ht="16.5" customHeight="1" x14ac:dyDescent="0.3">
      <c r="C691" s="1151"/>
      <c r="D691" s="1110"/>
      <c r="E691" s="1121" t="s">
        <v>2297</v>
      </c>
      <c r="F691" s="1112">
        <v>-1</v>
      </c>
      <c r="G691" s="1110">
        <v>1</v>
      </c>
      <c r="H691" s="1113"/>
      <c r="I691" s="1113"/>
      <c r="J691" s="1114">
        <f t="shared" si="10"/>
        <v>-1</v>
      </c>
      <c r="K691" s="1119"/>
      <c r="L691" s="1119"/>
    </row>
    <row r="692" spans="3:12" ht="16.5" customHeight="1" x14ac:dyDescent="0.3">
      <c r="C692" s="1151"/>
      <c r="D692" s="1110" t="s">
        <v>1411</v>
      </c>
      <c r="E692" s="1121" t="s">
        <v>144</v>
      </c>
      <c r="F692" s="1112">
        <v>1</v>
      </c>
      <c r="G692" s="1110">
        <v>11.35</v>
      </c>
      <c r="H692" s="1113"/>
      <c r="I692" s="1113"/>
      <c r="J692" s="1114">
        <f t="shared" si="10"/>
        <v>11.35</v>
      </c>
      <c r="K692" s="1119"/>
      <c r="L692" s="1119"/>
    </row>
    <row r="693" spans="3:12" ht="16.5" customHeight="1" x14ac:dyDescent="0.3">
      <c r="C693" s="1151"/>
      <c r="D693" s="1110" t="s">
        <v>1425</v>
      </c>
      <c r="E693" s="1121" t="s">
        <v>138</v>
      </c>
      <c r="F693" s="1112">
        <v>1</v>
      </c>
      <c r="G693" s="1110">
        <v>23.05</v>
      </c>
      <c r="H693" s="1113"/>
      <c r="I693" s="1113"/>
      <c r="J693" s="1114">
        <f t="shared" si="10"/>
        <v>23.05</v>
      </c>
      <c r="K693" s="1119"/>
      <c r="L693" s="1119"/>
    </row>
    <row r="694" spans="3:12" ht="16.5" customHeight="1" x14ac:dyDescent="0.3">
      <c r="C694" s="1151"/>
      <c r="D694" s="1110"/>
      <c r="E694" s="1121" t="s">
        <v>2297</v>
      </c>
      <c r="F694" s="1112">
        <v>-2</v>
      </c>
      <c r="G694" s="1110">
        <v>1</v>
      </c>
      <c r="H694" s="1113"/>
      <c r="I694" s="1113"/>
      <c r="J694" s="1114">
        <f t="shared" si="10"/>
        <v>-2</v>
      </c>
      <c r="K694" s="1119"/>
      <c r="L694" s="1119"/>
    </row>
    <row r="695" spans="3:12" ht="16.5" customHeight="1" x14ac:dyDescent="0.3">
      <c r="C695" s="1151"/>
      <c r="D695" s="1110"/>
      <c r="E695" s="1121" t="s">
        <v>2297</v>
      </c>
      <c r="F695" s="1112">
        <v>-5</v>
      </c>
      <c r="G695" s="1110">
        <v>0.9</v>
      </c>
      <c r="H695" s="1113"/>
      <c r="I695" s="1113"/>
      <c r="J695" s="1114">
        <f t="shared" si="10"/>
        <v>-4.5</v>
      </c>
      <c r="K695" s="1119"/>
      <c r="L695" s="1119"/>
    </row>
    <row r="696" spans="3:12" ht="16.5" customHeight="1" x14ac:dyDescent="0.3">
      <c r="C696" s="1151"/>
      <c r="D696" s="1110"/>
      <c r="E696" s="1121" t="s">
        <v>2297</v>
      </c>
      <c r="F696" s="1112">
        <v>-2</v>
      </c>
      <c r="G696" s="1110">
        <v>0.8</v>
      </c>
      <c r="H696" s="1113"/>
      <c r="I696" s="1113"/>
      <c r="J696" s="1114">
        <f t="shared" si="10"/>
        <v>-1.6</v>
      </c>
      <c r="K696" s="1119"/>
      <c r="L696" s="1119"/>
    </row>
    <row r="697" spans="3:12" ht="16.5" customHeight="1" x14ac:dyDescent="0.3">
      <c r="C697" s="1123"/>
      <c r="D697" s="1123"/>
      <c r="E697" s="1123"/>
      <c r="F697" s="1123"/>
      <c r="G697" s="1123"/>
      <c r="H697" s="1123"/>
      <c r="I697" s="1123"/>
      <c r="J697" s="1114"/>
      <c r="K697" s="1123"/>
      <c r="L697" s="1123"/>
    </row>
    <row r="698" spans="3:12" ht="16.5" customHeight="1" x14ac:dyDescent="0.3">
      <c r="C698" s="1151"/>
      <c r="D698" s="1110"/>
      <c r="E698" s="1118" t="s">
        <v>1426</v>
      </c>
      <c r="F698" s="1112"/>
      <c r="G698" s="1110"/>
      <c r="H698" s="1113"/>
      <c r="I698" s="1113"/>
      <c r="J698" s="1114"/>
      <c r="K698" s="1119"/>
      <c r="L698" s="1119"/>
    </row>
    <row r="699" spans="3:12" ht="16.5" customHeight="1" x14ac:dyDescent="0.3">
      <c r="C699" s="1151"/>
      <c r="D699" s="1126" t="s">
        <v>1427</v>
      </c>
      <c r="E699" s="1127" t="s">
        <v>122</v>
      </c>
      <c r="F699" s="1112">
        <v>1</v>
      </c>
      <c r="G699" s="1110">
        <v>6.8</v>
      </c>
      <c r="H699" s="1113"/>
      <c r="I699" s="1113"/>
      <c r="J699" s="1114">
        <f t="shared" si="10"/>
        <v>6.8</v>
      </c>
      <c r="K699" s="1119"/>
      <c r="L699" s="1119"/>
    </row>
    <row r="700" spans="3:12" ht="16.5" customHeight="1" x14ac:dyDescent="0.3">
      <c r="C700" s="1151"/>
      <c r="D700" s="1126"/>
      <c r="E700" s="1127" t="s">
        <v>2297</v>
      </c>
      <c r="F700" s="1112">
        <v>-1</v>
      </c>
      <c r="G700" s="1110">
        <v>0.8</v>
      </c>
      <c r="H700" s="1113"/>
      <c r="I700" s="1113"/>
      <c r="J700" s="1114">
        <f t="shared" si="10"/>
        <v>-0.8</v>
      </c>
      <c r="K700" s="1119"/>
      <c r="L700" s="1119"/>
    </row>
    <row r="701" spans="3:12" ht="16.5" customHeight="1" x14ac:dyDescent="0.3">
      <c r="C701" s="1151"/>
      <c r="D701" s="1126" t="s">
        <v>1439</v>
      </c>
      <c r="E701" s="1127" t="s">
        <v>122</v>
      </c>
      <c r="F701" s="1112">
        <v>1</v>
      </c>
      <c r="G701" s="1110">
        <v>6.4</v>
      </c>
      <c r="H701" s="1113"/>
      <c r="I701" s="1113"/>
      <c r="J701" s="1114">
        <f t="shared" si="10"/>
        <v>6.4</v>
      </c>
      <c r="K701" s="1119"/>
      <c r="L701" s="1119"/>
    </row>
    <row r="702" spans="3:12" ht="16.5" customHeight="1" x14ac:dyDescent="0.3">
      <c r="C702" s="1151"/>
      <c r="D702" s="1126"/>
      <c r="E702" s="1127" t="s">
        <v>2297</v>
      </c>
      <c r="F702" s="1112">
        <v>-1</v>
      </c>
      <c r="G702" s="1110">
        <v>0.8</v>
      </c>
      <c r="H702" s="1113"/>
      <c r="I702" s="1113"/>
      <c r="J702" s="1114">
        <f t="shared" si="10"/>
        <v>-0.8</v>
      </c>
      <c r="K702" s="1119"/>
      <c r="L702" s="1119"/>
    </row>
    <row r="703" spans="3:12" ht="16.5" customHeight="1" x14ac:dyDescent="0.3">
      <c r="C703" s="1151"/>
      <c r="D703" s="1126" t="s">
        <v>1432</v>
      </c>
      <c r="E703" s="1127" t="s">
        <v>795</v>
      </c>
      <c r="F703" s="1112">
        <v>1</v>
      </c>
      <c r="G703" s="1110">
        <v>8.6999999999999993</v>
      </c>
      <c r="H703" s="1113"/>
      <c r="I703" s="1113"/>
      <c r="J703" s="1114">
        <f t="shared" si="10"/>
        <v>8.6999999999999993</v>
      </c>
      <c r="K703" s="1119"/>
      <c r="L703" s="1119"/>
    </row>
    <row r="704" spans="3:12" ht="16.5" customHeight="1" x14ac:dyDescent="0.3">
      <c r="C704" s="1151"/>
      <c r="D704" s="1126"/>
      <c r="E704" s="1127" t="s">
        <v>2297</v>
      </c>
      <c r="F704" s="1112">
        <v>-1</v>
      </c>
      <c r="G704" s="1110">
        <v>0.9</v>
      </c>
      <c r="H704" s="1113"/>
      <c r="I704" s="1113"/>
      <c r="J704" s="1114">
        <f t="shared" si="10"/>
        <v>-0.9</v>
      </c>
      <c r="K704" s="1119"/>
      <c r="L704" s="1119"/>
    </row>
    <row r="705" spans="3:12" ht="16.5" customHeight="1" x14ac:dyDescent="0.3">
      <c r="C705" s="1151"/>
      <c r="D705" s="1126" t="s">
        <v>1434</v>
      </c>
      <c r="E705" s="1127" t="s">
        <v>795</v>
      </c>
      <c r="F705" s="1112">
        <v>1</v>
      </c>
      <c r="G705" s="1110">
        <v>8.6</v>
      </c>
      <c r="H705" s="1113"/>
      <c r="I705" s="1113"/>
      <c r="J705" s="1114">
        <f t="shared" si="10"/>
        <v>8.6</v>
      </c>
      <c r="K705" s="1119"/>
      <c r="L705" s="1119"/>
    </row>
    <row r="706" spans="3:12" ht="16.5" customHeight="1" x14ac:dyDescent="0.3">
      <c r="C706" s="1151"/>
      <c r="D706" s="1110"/>
      <c r="E706" s="1127" t="s">
        <v>2297</v>
      </c>
      <c r="F706" s="1112">
        <v>-1</v>
      </c>
      <c r="G706" s="1110">
        <v>0.9</v>
      </c>
      <c r="H706" s="1113"/>
      <c r="I706" s="1113"/>
      <c r="J706" s="1114">
        <f t="shared" si="10"/>
        <v>-0.9</v>
      </c>
      <c r="K706" s="1119"/>
      <c r="L706" s="1119"/>
    </row>
    <row r="707" spans="3:12" ht="16.5" customHeight="1" x14ac:dyDescent="0.3">
      <c r="C707" s="1123"/>
      <c r="D707" s="1123"/>
      <c r="E707" s="1123"/>
      <c r="F707" s="1123"/>
      <c r="G707" s="1123"/>
      <c r="H707" s="1113"/>
      <c r="I707" s="1123"/>
      <c r="J707" s="1114"/>
      <c r="K707" s="1123"/>
      <c r="L707" s="1123"/>
    </row>
    <row r="708" spans="3:12" ht="16.5" customHeight="1" x14ac:dyDescent="0.3">
      <c r="C708" s="1151"/>
      <c r="D708" s="1126"/>
      <c r="E708" s="1118" t="s">
        <v>1450</v>
      </c>
      <c r="F708" s="1112"/>
      <c r="G708" s="1110"/>
      <c r="H708" s="1113"/>
      <c r="I708" s="1113"/>
      <c r="J708" s="1114"/>
      <c r="K708" s="1119"/>
      <c r="L708" s="1119"/>
    </row>
    <row r="709" spans="3:12" ht="16.5" customHeight="1" x14ac:dyDescent="0.3">
      <c r="C709" s="1151"/>
      <c r="D709" s="1126" t="s">
        <v>2186</v>
      </c>
      <c r="E709" s="1127" t="s">
        <v>122</v>
      </c>
      <c r="F709" s="1112">
        <v>1</v>
      </c>
      <c r="G709" s="1110">
        <v>6</v>
      </c>
      <c r="H709" s="1113"/>
      <c r="I709" s="1113"/>
      <c r="J709" s="1114">
        <f t="shared" si="10"/>
        <v>6</v>
      </c>
      <c r="K709" s="1119"/>
      <c r="L709" s="1119"/>
    </row>
    <row r="710" spans="3:12" ht="16.5" customHeight="1" x14ac:dyDescent="0.3">
      <c r="C710" s="1151"/>
      <c r="D710" s="1110"/>
      <c r="E710" s="1127" t="s">
        <v>2297</v>
      </c>
      <c r="F710" s="1112">
        <v>-1</v>
      </c>
      <c r="G710" s="1110">
        <v>0.8</v>
      </c>
      <c r="H710" s="1113"/>
      <c r="I710" s="1113"/>
      <c r="J710" s="1114">
        <f t="shared" si="10"/>
        <v>-0.8</v>
      </c>
      <c r="K710" s="1119"/>
      <c r="L710" s="1119"/>
    </row>
    <row r="711" spans="3:12" ht="16.5" customHeight="1" x14ac:dyDescent="0.3">
      <c r="C711" s="1148"/>
      <c r="D711" s="1110" t="s">
        <v>2187</v>
      </c>
      <c r="E711" s="1121" t="s">
        <v>122</v>
      </c>
      <c r="F711" s="1112">
        <v>1</v>
      </c>
      <c r="G711" s="1110">
        <v>6.4</v>
      </c>
      <c r="H711" s="1113"/>
      <c r="I711" s="1113"/>
      <c r="J711" s="1114">
        <f t="shared" si="10"/>
        <v>6.4</v>
      </c>
      <c r="K711" s="1119"/>
      <c r="L711" s="1119"/>
    </row>
    <row r="712" spans="3:12" s="303" customFormat="1" x14ac:dyDescent="0.25">
      <c r="C712" s="1148"/>
      <c r="D712" s="1110"/>
      <c r="E712" s="1121" t="s">
        <v>2297</v>
      </c>
      <c r="F712" s="1112">
        <v>-1</v>
      </c>
      <c r="G712" s="1110">
        <v>0.8</v>
      </c>
      <c r="H712" s="1113"/>
      <c r="I712" s="1113"/>
      <c r="J712" s="1114">
        <f t="shared" si="10"/>
        <v>-0.8</v>
      </c>
      <c r="K712" s="1119"/>
      <c r="L712" s="1119"/>
    </row>
    <row r="713" spans="3:12" x14ac:dyDescent="0.3">
      <c r="C713" s="1151"/>
      <c r="D713" s="1126" t="s">
        <v>1451</v>
      </c>
      <c r="E713" s="1127" t="s">
        <v>795</v>
      </c>
      <c r="F713" s="1112">
        <v>1</v>
      </c>
      <c r="G713" s="1110">
        <v>8.1999999999999993</v>
      </c>
      <c r="H713" s="1113"/>
      <c r="I713" s="1113"/>
      <c r="J713" s="1114">
        <f t="shared" si="10"/>
        <v>8.1999999999999993</v>
      </c>
      <c r="K713" s="1119"/>
      <c r="L713" s="1119"/>
    </row>
    <row r="714" spans="3:12" ht="16.5" customHeight="1" x14ac:dyDescent="0.3">
      <c r="C714" s="1151"/>
      <c r="D714" s="1126"/>
      <c r="E714" s="1127" t="s">
        <v>2297</v>
      </c>
      <c r="F714" s="1112">
        <v>-1</v>
      </c>
      <c r="G714" s="1110">
        <v>0.9</v>
      </c>
      <c r="H714" s="1113"/>
      <c r="I714" s="1113"/>
      <c r="J714" s="1114">
        <f t="shared" si="10"/>
        <v>-0.9</v>
      </c>
      <c r="K714" s="1119"/>
      <c r="L714" s="1119"/>
    </row>
    <row r="715" spans="3:12" ht="16.5" customHeight="1" x14ac:dyDescent="0.3">
      <c r="C715" s="1148"/>
      <c r="D715" s="1110" t="s">
        <v>2228</v>
      </c>
      <c r="E715" s="1121" t="s">
        <v>795</v>
      </c>
      <c r="F715" s="1112">
        <v>1</v>
      </c>
      <c r="G715" s="1110">
        <v>8.1999999999999993</v>
      </c>
      <c r="H715" s="1113"/>
      <c r="I715" s="1113"/>
      <c r="J715" s="1114">
        <f t="shared" si="10"/>
        <v>8.1999999999999993</v>
      </c>
      <c r="K715" s="1119"/>
      <c r="L715" s="1119"/>
    </row>
    <row r="716" spans="3:12" ht="16.5" customHeight="1" x14ac:dyDescent="0.3">
      <c r="C716" s="1148"/>
      <c r="D716" s="1110"/>
      <c r="E716" s="1121" t="s">
        <v>2297</v>
      </c>
      <c r="F716" s="1112">
        <v>-1</v>
      </c>
      <c r="G716" s="1110">
        <v>0.9</v>
      </c>
      <c r="H716" s="1113"/>
      <c r="I716" s="1113"/>
      <c r="J716" s="1114">
        <f t="shared" si="10"/>
        <v>-0.9</v>
      </c>
      <c r="K716" s="1119"/>
      <c r="L716" s="1119"/>
    </row>
    <row r="717" spans="3:12" ht="16.5" customHeight="1" x14ac:dyDescent="0.3">
      <c r="C717" s="1123"/>
      <c r="D717" s="1123"/>
      <c r="E717" s="1123"/>
      <c r="F717" s="1123"/>
      <c r="G717" s="1123"/>
      <c r="H717" s="1113"/>
      <c r="I717" s="1123"/>
      <c r="J717" s="1114"/>
      <c r="K717" s="1123"/>
      <c r="L717" s="1123"/>
    </row>
    <row r="718" spans="3:12" ht="16.5" customHeight="1" x14ac:dyDescent="0.3">
      <c r="C718" s="1152"/>
      <c r="D718" s="1110"/>
      <c r="E718" s="1111" t="s">
        <v>200</v>
      </c>
      <c r="F718" s="1112"/>
      <c r="G718" s="1110"/>
      <c r="H718" s="1113"/>
      <c r="I718" s="1113"/>
      <c r="J718" s="1114"/>
      <c r="K718" s="1115"/>
      <c r="L718" s="1153"/>
    </row>
    <row r="719" spans="3:12" ht="16.5" customHeight="1" x14ac:dyDescent="0.3">
      <c r="C719" s="1152"/>
      <c r="D719" s="1110"/>
      <c r="E719" s="1118" t="s">
        <v>1510</v>
      </c>
      <c r="F719" s="1112"/>
      <c r="G719" s="1110"/>
      <c r="H719" s="1113"/>
      <c r="I719" s="1113"/>
      <c r="J719" s="1114"/>
      <c r="K719" s="1115"/>
      <c r="L719" s="1153"/>
    </row>
    <row r="720" spans="3:12" ht="16.5" customHeight="1" x14ac:dyDescent="0.3">
      <c r="C720" s="1151"/>
      <c r="D720" s="1126" t="s">
        <v>1465</v>
      </c>
      <c r="E720" s="1127" t="s">
        <v>122</v>
      </c>
      <c r="F720" s="1112">
        <v>1</v>
      </c>
      <c r="G720" s="1110">
        <v>9</v>
      </c>
      <c r="H720" s="1113"/>
      <c r="I720" s="1113"/>
      <c r="J720" s="1114">
        <f t="shared" si="10"/>
        <v>9</v>
      </c>
      <c r="K720" s="1119"/>
      <c r="L720" s="1119"/>
    </row>
    <row r="721" spans="3:12" ht="16.5" customHeight="1" x14ac:dyDescent="0.3">
      <c r="C721" s="1151"/>
      <c r="D721" s="1110"/>
      <c r="E721" s="1121" t="s">
        <v>2297</v>
      </c>
      <c r="F721" s="1112">
        <v>-1</v>
      </c>
      <c r="G721" s="1110">
        <v>0.9</v>
      </c>
      <c r="H721" s="1113"/>
      <c r="I721" s="1113"/>
      <c r="J721" s="1114">
        <f t="shared" si="10"/>
        <v>-0.9</v>
      </c>
      <c r="K721" s="1119"/>
      <c r="L721" s="1119"/>
    </row>
    <row r="722" spans="3:12" ht="16.5" customHeight="1" x14ac:dyDescent="0.3">
      <c r="C722" s="1151"/>
      <c r="D722" s="1110" t="s">
        <v>1479</v>
      </c>
      <c r="E722" s="1127" t="s">
        <v>1480</v>
      </c>
      <c r="F722" s="1112">
        <v>1</v>
      </c>
      <c r="G722" s="1110">
        <v>10.15</v>
      </c>
      <c r="H722" s="1113"/>
      <c r="I722" s="1113"/>
      <c r="J722" s="1114">
        <f t="shared" ref="J722:J785" si="11">PRODUCT(F722:I722)</f>
        <v>10.15</v>
      </c>
      <c r="K722" s="1119"/>
      <c r="L722" s="1119"/>
    </row>
    <row r="723" spans="3:12" ht="16.5" customHeight="1" x14ac:dyDescent="0.3">
      <c r="C723" s="1151"/>
      <c r="D723" s="1126"/>
      <c r="E723" s="1127" t="s">
        <v>2297</v>
      </c>
      <c r="F723" s="1112">
        <v>-1</v>
      </c>
      <c r="G723" s="1110">
        <v>1.4</v>
      </c>
      <c r="H723" s="1113"/>
      <c r="I723" s="1113"/>
      <c r="J723" s="1114">
        <f t="shared" si="11"/>
        <v>-1.4</v>
      </c>
      <c r="K723" s="1119"/>
      <c r="L723" s="1119"/>
    </row>
    <row r="724" spans="3:12" ht="16.5" customHeight="1" x14ac:dyDescent="0.3">
      <c r="C724" s="1151"/>
      <c r="D724" s="1110" t="s">
        <v>2273</v>
      </c>
      <c r="E724" s="1121" t="s">
        <v>1477</v>
      </c>
      <c r="F724" s="1112">
        <v>1</v>
      </c>
      <c r="G724" s="1110">
        <v>11.45</v>
      </c>
      <c r="H724" s="1113"/>
      <c r="I724" s="1113"/>
      <c r="J724" s="1114">
        <f t="shared" si="11"/>
        <v>11.45</v>
      </c>
      <c r="K724" s="1119"/>
      <c r="L724" s="1119"/>
    </row>
    <row r="725" spans="3:12" ht="16.5" customHeight="1" x14ac:dyDescent="0.3">
      <c r="C725" s="1151"/>
      <c r="D725" s="1110" t="s">
        <v>2164</v>
      </c>
      <c r="E725" s="1121" t="s">
        <v>138</v>
      </c>
      <c r="F725" s="1112">
        <v>1</v>
      </c>
      <c r="G725" s="1110">
        <v>47.9</v>
      </c>
      <c r="H725" s="1113"/>
      <c r="I725" s="1113"/>
      <c r="J725" s="1114">
        <f t="shared" si="11"/>
        <v>47.9</v>
      </c>
      <c r="K725" s="1119"/>
      <c r="L725" s="1119"/>
    </row>
    <row r="726" spans="3:12" ht="16.5" customHeight="1" x14ac:dyDescent="0.3">
      <c r="C726" s="1151"/>
      <c r="D726" s="1126"/>
      <c r="E726" s="1127" t="s">
        <v>2297</v>
      </c>
      <c r="F726" s="1112">
        <v>-1</v>
      </c>
      <c r="G726" s="1110">
        <v>1.8</v>
      </c>
      <c r="H726" s="1113"/>
      <c r="I726" s="1113"/>
      <c r="J726" s="1114">
        <f t="shared" si="11"/>
        <v>-1.8</v>
      </c>
      <c r="K726" s="1119"/>
      <c r="L726" s="1119"/>
    </row>
    <row r="727" spans="3:12" ht="16.5" customHeight="1" x14ac:dyDescent="0.3">
      <c r="C727" s="1151"/>
      <c r="D727" s="1126"/>
      <c r="E727" s="1127" t="s">
        <v>2297</v>
      </c>
      <c r="F727" s="1112">
        <v>-1</v>
      </c>
      <c r="G727" s="1110">
        <v>1.6</v>
      </c>
      <c r="H727" s="1113"/>
      <c r="I727" s="1113"/>
      <c r="J727" s="1114">
        <f t="shared" si="11"/>
        <v>-1.6</v>
      </c>
      <c r="K727" s="1119"/>
      <c r="L727" s="1119"/>
    </row>
    <row r="728" spans="3:12" ht="16.5" customHeight="1" x14ac:dyDescent="0.3">
      <c r="C728" s="1151"/>
      <c r="D728" s="1110"/>
      <c r="E728" s="1127" t="s">
        <v>2297</v>
      </c>
      <c r="F728" s="1112">
        <v>-1</v>
      </c>
      <c r="G728" s="1110">
        <v>1.4</v>
      </c>
      <c r="H728" s="1113"/>
      <c r="I728" s="1113"/>
      <c r="J728" s="1114">
        <f t="shared" si="11"/>
        <v>-1.4</v>
      </c>
      <c r="K728" s="1119"/>
      <c r="L728" s="1119"/>
    </row>
    <row r="729" spans="3:12" ht="16.5" customHeight="1" x14ac:dyDescent="0.3">
      <c r="C729" s="1151"/>
      <c r="D729" s="1110"/>
      <c r="E729" s="1127" t="s">
        <v>2297</v>
      </c>
      <c r="F729" s="1112">
        <v>-2</v>
      </c>
      <c r="G729" s="1110">
        <v>1.2</v>
      </c>
      <c r="H729" s="1113"/>
      <c r="I729" s="1113"/>
      <c r="J729" s="1114">
        <f t="shared" si="11"/>
        <v>-2.4</v>
      </c>
      <c r="K729" s="1119"/>
      <c r="L729" s="1119"/>
    </row>
    <row r="730" spans="3:12" ht="16.5" customHeight="1" x14ac:dyDescent="0.3">
      <c r="C730" s="1151"/>
      <c r="D730" s="1110"/>
      <c r="E730" s="1121" t="s">
        <v>2297</v>
      </c>
      <c r="F730" s="1112">
        <v>-3</v>
      </c>
      <c r="G730" s="1110">
        <v>1</v>
      </c>
      <c r="H730" s="1113"/>
      <c r="I730" s="1113"/>
      <c r="J730" s="1114">
        <f t="shared" si="11"/>
        <v>-3</v>
      </c>
      <c r="K730" s="1119"/>
      <c r="L730" s="1119"/>
    </row>
    <row r="731" spans="3:12" ht="16.5" customHeight="1" x14ac:dyDescent="0.3">
      <c r="C731" s="1151"/>
      <c r="D731" s="1110"/>
      <c r="E731" s="1121" t="s">
        <v>2297</v>
      </c>
      <c r="F731" s="1112">
        <v>-2</v>
      </c>
      <c r="G731" s="1110">
        <v>0.9</v>
      </c>
      <c r="H731" s="1113"/>
      <c r="I731" s="1113"/>
      <c r="J731" s="1114">
        <f t="shared" si="11"/>
        <v>-1.8</v>
      </c>
      <c r="K731" s="1119"/>
      <c r="L731" s="1119"/>
    </row>
    <row r="732" spans="3:12" ht="16.5" customHeight="1" x14ac:dyDescent="0.3">
      <c r="C732" s="1151"/>
      <c r="D732" s="1110" t="s">
        <v>1495</v>
      </c>
      <c r="E732" s="1121" t="s">
        <v>130</v>
      </c>
      <c r="F732" s="1112">
        <v>1</v>
      </c>
      <c r="G732" s="1110">
        <v>8.3000000000000007</v>
      </c>
      <c r="H732" s="1113"/>
      <c r="I732" s="1113"/>
      <c r="J732" s="1114">
        <f t="shared" si="11"/>
        <v>8.3000000000000007</v>
      </c>
      <c r="K732" s="1119"/>
      <c r="L732" s="1119"/>
    </row>
    <row r="733" spans="3:12" ht="16.5" customHeight="1" x14ac:dyDescent="0.3">
      <c r="C733" s="1151"/>
      <c r="D733" s="1110"/>
      <c r="E733" s="1121" t="s">
        <v>2297</v>
      </c>
      <c r="F733" s="1112">
        <v>-1</v>
      </c>
      <c r="G733" s="1110">
        <v>0.9</v>
      </c>
      <c r="H733" s="1113"/>
      <c r="I733" s="1113"/>
      <c r="J733" s="1114">
        <f t="shared" si="11"/>
        <v>-0.9</v>
      </c>
      <c r="K733" s="1119"/>
      <c r="L733" s="1119"/>
    </row>
    <row r="734" spans="3:12" ht="16.5" customHeight="1" x14ac:dyDescent="0.3">
      <c r="C734" s="1151"/>
      <c r="D734" s="1110" t="s">
        <v>1496</v>
      </c>
      <c r="E734" s="1121" t="s">
        <v>218</v>
      </c>
      <c r="F734" s="1112">
        <v>1</v>
      </c>
      <c r="G734" s="1110">
        <v>10.9</v>
      </c>
      <c r="H734" s="1113"/>
      <c r="I734" s="1113"/>
      <c r="J734" s="1114">
        <f t="shared" si="11"/>
        <v>10.9</v>
      </c>
      <c r="K734" s="1119"/>
      <c r="L734" s="1119"/>
    </row>
    <row r="735" spans="3:12" ht="16.5" customHeight="1" x14ac:dyDescent="0.3">
      <c r="C735" s="1151"/>
      <c r="D735" s="1110"/>
      <c r="E735" s="1121" t="s">
        <v>2297</v>
      </c>
      <c r="F735" s="1112">
        <v>-1</v>
      </c>
      <c r="G735" s="1110">
        <v>0.9</v>
      </c>
      <c r="H735" s="1113"/>
      <c r="I735" s="1113"/>
      <c r="J735" s="1114">
        <f t="shared" si="11"/>
        <v>-0.9</v>
      </c>
      <c r="K735" s="1119"/>
      <c r="L735" s="1119"/>
    </row>
    <row r="736" spans="3:12" ht="16.5" customHeight="1" x14ac:dyDescent="0.3">
      <c r="C736" s="1151"/>
      <c r="D736" s="1126" t="s">
        <v>2163</v>
      </c>
      <c r="E736" s="1121" t="s">
        <v>138</v>
      </c>
      <c r="F736" s="1112">
        <v>1</v>
      </c>
      <c r="G736" s="1110">
        <v>27</v>
      </c>
      <c r="H736" s="1113"/>
      <c r="I736" s="1113"/>
      <c r="J736" s="1114">
        <f t="shared" si="11"/>
        <v>27</v>
      </c>
      <c r="K736" s="1119"/>
      <c r="L736" s="1119"/>
    </row>
    <row r="737" spans="3:12" ht="16.5" customHeight="1" x14ac:dyDescent="0.3">
      <c r="C737" s="1151"/>
      <c r="D737" s="1126"/>
      <c r="E737" s="1127" t="s">
        <v>2297</v>
      </c>
      <c r="F737" s="1112">
        <v>-1</v>
      </c>
      <c r="G737" s="1110">
        <v>1</v>
      </c>
      <c r="H737" s="1113"/>
      <c r="I737" s="1113"/>
      <c r="J737" s="1114">
        <f t="shared" si="11"/>
        <v>-1</v>
      </c>
      <c r="K737" s="1119"/>
      <c r="L737" s="1119"/>
    </row>
    <row r="738" spans="3:12" ht="16.5" customHeight="1" x14ac:dyDescent="0.3">
      <c r="C738" s="1151"/>
      <c r="D738" s="1126"/>
      <c r="E738" s="1127" t="s">
        <v>2297</v>
      </c>
      <c r="F738" s="1112">
        <v>-5</v>
      </c>
      <c r="G738" s="1110">
        <v>0.9</v>
      </c>
      <c r="H738" s="1113"/>
      <c r="I738" s="1113"/>
      <c r="J738" s="1114">
        <f t="shared" si="11"/>
        <v>-4.5</v>
      </c>
      <c r="K738" s="1119"/>
      <c r="L738" s="1119"/>
    </row>
    <row r="739" spans="3:12" ht="16.5" customHeight="1" x14ac:dyDescent="0.3">
      <c r="C739" s="1151"/>
      <c r="D739" s="1126" t="s">
        <v>2203</v>
      </c>
      <c r="E739" s="1127" t="s">
        <v>2204</v>
      </c>
      <c r="F739" s="1112">
        <v>1</v>
      </c>
      <c r="G739" s="1110">
        <v>13.1</v>
      </c>
      <c r="H739" s="1113"/>
      <c r="I739" s="1113"/>
      <c r="J739" s="1114">
        <f t="shared" si="11"/>
        <v>13.1</v>
      </c>
      <c r="K739" s="1119"/>
      <c r="L739" s="1119"/>
    </row>
    <row r="740" spans="3:12" ht="16.5" customHeight="1" x14ac:dyDescent="0.3">
      <c r="C740" s="1148"/>
      <c r="D740" s="1110"/>
      <c r="E740" s="1121" t="s">
        <v>2315</v>
      </c>
      <c r="F740" s="1112">
        <v>1</v>
      </c>
      <c r="G740" s="1110">
        <v>5.6</v>
      </c>
      <c r="H740" s="1113"/>
      <c r="I740" s="1113"/>
      <c r="J740" s="1114">
        <f t="shared" si="11"/>
        <v>5.6</v>
      </c>
      <c r="K740" s="1119"/>
      <c r="L740" s="1119"/>
    </row>
    <row r="741" spans="3:12" ht="16.5" customHeight="1" x14ac:dyDescent="0.3">
      <c r="C741" s="1151"/>
      <c r="D741" s="1110"/>
      <c r="E741" s="1121" t="s">
        <v>2297</v>
      </c>
      <c r="F741" s="1112">
        <v>-1</v>
      </c>
      <c r="G741" s="1110">
        <v>0.9</v>
      </c>
      <c r="H741" s="1113"/>
      <c r="I741" s="1113"/>
      <c r="J741" s="1114">
        <f t="shared" si="11"/>
        <v>-0.9</v>
      </c>
      <c r="K741" s="1119"/>
      <c r="L741" s="1119"/>
    </row>
    <row r="742" spans="3:12" ht="16.5" customHeight="1" x14ac:dyDescent="0.3">
      <c r="C742" s="1151"/>
      <c r="D742" s="1110" t="s">
        <v>1492</v>
      </c>
      <c r="E742" s="1121" t="s">
        <v>2204</v>
      </c>
      <c r="F742" s="1112">
        <v>1</v>
      </c>
      <c r="G742" s="1110">
        <v>12.8</v>
      </c>
      <c r="H742" s="1113"/>
      <c r="I742" s="1113"/>
      <c r="J742" s="1114">
        <f t="shared" si="11"/>
        <v>12.8</v>
      </c>
      <c r="K742" s="1119"/>
      <c r="L742" s="1119"/>
    </row>
    <row r="743" spans="3:12" ht="16.5" customHeight="1" x14ac:dyDescent="0.3">
      <c r="C743" s="1148"/>
      <c r="D743" s="1110"/>
      <c r="E743" s="1121" t="s">
        <v>2315</v>
      </c>
      <c r="F743" s="1112">
        <v>1</v>
      </c>
      <c r="G743" s="1110">
        <v>6.1</v>
      </c>
      <c r="H743" s="1113"/>
      <c r="I743" s="1113"/>
      <c r="J743" s="1114">
        <f t="shared" si="11"/>
        <v>6.1</v>
      </c>
      <c r="K743" s="1119"/>
      <c r="L743" s="1119"/>
    </row>
    <row r="744" spans="3:12" ht="16.5" customHeight="1" x14ac:dyDescent="0.3">
      <c r="C744" s="1151"/>
      <c r="D744" s="1110"/>
      <c r="E744" s="1121" t="s">
        <v>2297</v>
      </c>
      <c r="F744" s="1112">
        <v>-1</v>
      </c>
      <c r="G744" s="1110">
        <v>0.9</v>
      </c>
      <c r="H744" s="1113"/>
      <c r="I744" s="1113"/>
      <c r="J744" s="1114">
        <f t="shared" si="11"/>
        <v>-0.9</v>
      </c>
      <c r="K744" s="1119"/>
      <c r="L744" s="1119"/>
    </row>
    <row r="745" spans="3:12" ht="16.5" customHeight="1" x14ac:dyDescent="0.3">
      <c r="C745" s="1151"/>
      <c r="D745" s="1110" t="s">
        <v>1468</v>
      </c>
      <c r="E745" s="1121" t="s">
        <v>2374</v>
      </c>
      <c r="F745" s="1112">
        <v>1</v>
      </c>
      <c r="G745" s="1110">
        <v>8.4</v>
      </c>
      <c r="H745" s="1113"/>
      <c r="I745" s="1113"/>
      <c r="J745" s="1114">
        <f t="shared" si="11"/>
        <v>8.4</v>
      </c>
      <c r="K745" s="1119"/>
      <c r="L745" s="1119"/>
    </row>
    <row r="746" spans="3:12" ht="16.5" customHeight="1" x14ac:dyDescent="0.3">
      <c r="C746" s="1151"/>
      <c r="D746" s="1110" t="s">
        <v>1470</v>
      </c>
      <c r="E746" s="1121" t="s">
        <v>177</v>
      </c>
      <c r="F746" s="1112">
        <v>1</v>
      </c>
      <c r="G746" s="1110">
        <v>8.4</v>
      </c>
      <c r="H746" s="1113"/>
      <c r="I746" s="1113"/>
      <c r="J746" s="1114">
        <f t="shared" si="11"/>
        <v>8.4</v>
      </c>
      <c r="K746" s="1119"/>
      <c r="L746" s="1119"/>
    </row>
    <row r="747" spans="3:12" ht="16.5" customHeight="1" x14ac:dyDescent="0.3">
      <c r="C747" s="1151"/>
      <c r="D747" s="1110"/>
      <c r="E747" s="1121" t="s">
        <v>2297</v>
      </c>
      <c r="F747" s="1112">
        <v>-1</v>
      </c>
      <c r="G747" s="1110">
        <v>0.9</v>
      </c>
      <c r="H747" s="1113"/>
      <c r="I747" s="1113"/>
      <c r="J747" s="1114">
        <f t="shared" si="11"/>
        <v>-0.9</v>
      </c>
      <c r="K747" s="1119"/>
      <c r="L747" s="1119"/>
    </row>
    <row r="748" spans="3:12" ht="16.5" customHeight="1" x14ac:dyDescent="0.3">
      <c r="C748" s="1151"/>
      <c r="D748" s="1110" t="s">
        <v>1471</v>
      </c>
      <c r="E748" s="1121" t="s">
        <v>2375</v>
      </c>
      <c r="F748" s="1112">
        <v>1</v>
      </c>
      <c r="G748" s="1110">
        <v>9.9</v>
      </c>
      <c r="H748" s="1113"/>
      <c r="I748" s="1113"/>
      <c r="J748" s="1114">
        <f t="shared" si="11"/>
        <v>9.9</v>
      </c>
      <c r="K748" s="1119"/>
      <c r="L748" s="1119"/>
    </row>
    <row r="749" spans="3:12" ht="16.5" customHeight="1" x14ac:dyDescent="0.3">
      <c r="C749" s="1151"/>
      <c r="D749" s="1110"/>
      <c r="E749" s="1121" t="s">
        <v>2297</v>
      </c>
      <c r="F749" s="1112">
        <v>-1</v>
      </c>
      <c r="G749" s="1110">
        <v>0.9</v>
      </c>
      <c r="H749" s="1113"/>
      <c r="I749" s="1113"/>
      <c r="J749" s="1114">
        <f t="shared" si="11"/>
        <v>-0.9</v>
      </c>
      <c r="K749" s="1119"/>
      <c r="L749" s="1119"/>
    </row>
    <row r="750" spans="3:12" ht="16.5" customHeight="1" x14ac:dyDescent="0.3">
      <c r="C750" s="1151"/>
      <c r="D750" s="1110" t="s">
        <v>1472</v>
      </c>
      <c r="E750" s="1121" t="s">
        <v>142</v>
      </c>
      <c r="F750" s="1112">
        <v>1</v>
      </c>
      <c r="G750" s="1110">
        <v>8.4</v>
      </c>
      <c r="H750" s="1113"/>
      <c r="I750" s="1113"/>
      <c r="J750" s="1114">
        <f t="shared" si="11"/>
        <v>8.4</v>
      </c>
      <c r="K750" s="1119"/>
      <c r="L750" s="1119"/>
    </row>
    <row r="751" spans="3:12" ht="16.5" customHeight="1" x14ac:dyDescent="0.3">
      <c r="C751" s="1151"/>
      <c r="D751" s="1110"/>
      <c r="E751" s="1121" t="s">
        <v>2297</v>
      </c>
      <c r="F751" s="1112">
        <v>-1</v>
      </c>
      <c r="G751" s="1110">
        <v>0.9</v>
      </c>
      <c r="H751" s="1113"/>
      <c r="I751" s="1113"/>
      <c r="J751" s="1114">
        <f t="shared" si="11"/>
        <v>-0.9</v>
      </c>
      <c r="K751" s="1119"/>
      <c r="L751" s="1119"/>
    </row>
    <row r="752" spans="3:12" ht="16.5" customHeight="1" x14ac:dyDescent="0.3">
      <c r="C752" s="1151"/>
      <c r="D752" s="1110" t="s">
        <v>1473</v>
      </c>
      <c r="E752" s="1121" t="s">
        <v>2376</v>
      </c>
      <c r="F752" s="1112">
        <v>1</v>
      </c>
      <c r="G752" s="1110">
        <v>9.6</v>
      </c>
      <c r="H752" s="1113"/>
      <c r="I752" s="1113"/>
      <c r="J752" s="1114">
        <f t="shared" si="11"/>
        <v>9.6</v>
      </c>
      <c r="K752" s="1119"/>
      <c r="L752" s="1119"/>
    </row>
    <row r="753" spans="3:12" ht="16.5" customHeight="1" x14ac:dyDescent="0.3">
      <c r="C753" s="1151"/>
      <c r="D753" s="1110" t="s">
        <v>1475</v>
      </c>
      <c r="E753" s="1121" t="s">
        <v>122</v>
      </c>
      <c r="F753" s="1112">
        <v>1</v>
      </c>
      <c r="G753" s="1110">
        <v>8.5</v>
      </c>
      <c r="H753" s="1113"/>
      <c r="I753" s="1113"/>
      <c r="J753" s="1114">
        <f t="shared" si="11"/>
        <v>8.5</v>
      </c>
      <c r="K753" s="1119"/>
      <c r="L753" s="1119"/>
    </row>
    <row r="754" spans="3:12" ht="16.5" customHeight="1" x14ac:dyDescent="0.3">
      <c r="C754" s="1151"/>
      <c r="D754" s="1110"/>
      <c r="E754" s="1121" t="s">
        <v>2297</v>
      </c>
      <c r="F754" s="1112">
        <v>-1</v>
      </c>
      <c r="G754" s="1110">
        <v>1</v>
      </c>
      <c r="H754" s="1113"/>
      <c r="I754" s="1113"/>
      <c r="J754" s="1114">
        <f t="shared" si="11"/>
        <v>-1</v>
      </c>
      <c r="K754" s="1119"/>
      <c r="L754" s="1119"/>
    </row>
    <row r="755" spans="3:12" ht="16.5" customHeight="1" x14ac:dyDescent="0.3">
      <c r="C755" s="1151"/>
      <c r="D755" s="1110" t="s">
        <v>2156</v>
      </c>
      <c r="E755" s="1121" t="s">
        <v>571</v>
      </c>
      <c r="F755" s="1112">
        <v>1</v>
      </c>
      <c r="G755" s="1110">
        <v>32.5</v>
      </c>
      <c r="H755" s="1113"/>
      <c r="I755" s="1113"/>
      <c r="J755" s="1114">
        <f t="shared" si="11"/>
        <v>32.5</v>
      </c>
      <c r="K755" s="1119"/>
      <c r="L755" s="1119"/>
    </row>
    <row r="756" spans="3:12" s="303" customFormat="1" x14ac:dyDescent="0.25">
      <c r="C756" s="1151"/>
      <c r="D756" s="1110"/>
      <c r="E756" s="1121" t="s">
        <v>2297</v>
      </c>
      <c r="F756" s="1112">
        <v>-1</v>
      </c>
      <c r="G756" s="1110">
        <v>1.2</v>
      </c>
      <c r="H756" s="1113"/>
      <c r="I756" s="1113"/>
      <c r="J756" s="1114">
        <f t="shared" si="11"/>
        <v>-1.2</v>
      </c>
      <c r="K756" s="1119"/>
      <c r="L756" s="1119"/>
    </row>
    <row r="757" spans="3:12" x14ac:dyDescent="0.3">
      <c r="C757" s="1151"/>
      <c r="D757" s="1110"/>
      <c r="E757" s="1121" t="s">
        <v>2297</v>
      </c>
      <c r="F757" s="1112">
        <v>-1</v>
      </c>
      <c r="G757" s="1110">
        <v>1</v>
      </c>
      <c r="H757" s="1113"/>
      <c r="I757" s="1113"/>
      <c r="J757" s="1114">
        <f t="shared" si="11"/>
        <v>-1</v>
      </c>
      <c r="K757" s="1119"/>
      <c r="L757" s="1119"/>
    </row>
    <row r="758" spans="3:12" ht="16.5" customHeight="1" x14ac:dyDescent="0.3">
      <c r="C758" s="1151"/>
      <c r="D758" s="1110"/>
      <c r="E758" s="1121" t="s">
        <v>2297</v>
      </c>
      <c r="F758" s="1112">
        <v>-4</v>
      </c>
      <c r="G758" s="1110">
        <v>0.9</v>
      </c>
      <c r="H758" s="1113"/>
      <c r="I758" s="1113"/>
      <c r="J758" s="1114">
        <f t="shared" si="11"/>
        <v>-3.6</v>
      </c>
      <c r="K758" s="1119"/>
      <c r="L758" s="1119"/>
    </row>
    <row r="759" spans="3:12" ht="16.5" customHeight="1" x14ac:dyDescent="0.3">
      <c r="C759" s="1151"/>
      <c r="D759" s="1110" t="s">
        <v>1498</v>
      </c>
      <c r="E759" s="1121" t="s">
        <v>1499</v>
      </c>
      <c r="F759" s="1112">
        <v>1</v>
      </c>
      <c r="G759" s="1110">
        <v>8.6</v>
      </c>
      <c r="H759" s="1113"/>
      <c r="I759" s="1113"/>
      <c r="J759" s="1114">
        <f t="shared" si="11"/>
        <v>8.6</v>
      </c>
      <c r="K759" s="1119"/>
      <c r="L759" s="1119"/>
    </row>
    <row r="760" spans="3:12" ht="16.5" customHeight="1" x14ac:dyDescent="0.3">
      <c r="C760" s="1148"/>
      <c r="D760" s="1110"/>
      <c r="E760" s="1121" t="s">
        <v>2303</v>
      </c>
      <c r="F760" s="1112">
        <v>-1</v>
      </c>
      <c r="G760" s="1110">
        <v>1.5</v>
      </c>
      <c r="H760" s="1113"/>
      <c r="I760" s="1113"/>
      <c r="J760" s="1114">
        <f t="shared" si="11"/>
        <v>-1.5</v>
      </c>
      <c r="K760" s="1119"/>
      <c r="L760" s="1119"/>
    </row>
    <row r="761" spans="3:12" ht="16.5" customHeight="1" x14ac:dyDescent="0.3">
      <c r="C761" s="1151"/>
      <c r="D761" s="1110" t="s">
        <v>1501</v>
      </c>
      <c r="E761" s="1121" t="s">
        <v>2376</v>
      </c>
      <c r="F761" s="1112">
        <v>1</v>
      </c>
      <c r="G761" s="1110">
        <v>10.3</v>
      </c>
      <c r="H761" s="1113"/>
      <c r="I761" s="1113"/>
      <c r="J761" s="1114">
        <f t="shared" si="11"/>
        <v>10.3</v>
      </c>
      <c r="K761" s="1119"/>
      <c r="L761" s="1119"/>
    </row>
    <row r="762" spans="3:12" ht="16.5" customHeight="1" x14ac:dyDescent="0.3">
      <c r="C762" s="1151"/>
      <c r="D762" s="1110" t="s">
        <v>2377</v>
      </c>
      <c r="E762" s="1121" t="s">
        <v>571</v>
      </c>
      <c r="F762" s="1112">
        <v>1</v>
      </c>
      <c r="G762" s="1110">
        <v>25.9</v>
      </c>
      <c r="H762" s="1113"/>
      <c r="I762" s="1113"/>
      <c r="J762" s="1114">
        <f t="shared" si="11"/>
        <v>25.9</v>
      </c>
      <c r="K762" s="1119"/>
      <c r="L762" s="1119"/>
    </row>
    <row r="763" spans="3:12" ht="16.5" customHeight="1" x14ac:dyDescent="0.3">
      <c r="C763" s="1151"/>
      <c r="D763" s="1110"/>
      <c r="E763" s="1121" t="s">
        <v>2297</v>
      </c>
      <c r="F763" s="1112">
        <v>-2</v>
      </c>
      <c r="G763" s="1110">
        <v>1.2</v>
      </c>
      <c r="H763" s="1113"/>
      <c r="I763" s="1113"/>
      <c r="J763" s="1114">
        <f t="shared" si="11"/>
        <v>-2.4</v>
      </c>
      <c r="K763" s="1119"/>
      <c r="L763" s="1119"/>
    </row>
    <row r="764" spans="3:12" ht="16.5" customHeight="1" x14ac:dyDescent="0.3">
      <c r="C764" s="1151"/>
      <c r="D764" s="1110"/>
      <c r="E764" s="1121" t="s">
        <v>2297</v>
      </c>
      <c r="F764" s="1112">
        <v>-5</v>
      </c>
      <c r="G764" s="1110">
        <v>0.9</v>
      </c>
      <c r="H764" s="1113"/>
      <c r="I764" s="1113"/>
      <c r="J764" s="1114">
        <f t="shared" si="11"/>
        <v>-4.5</v>
      </c>
      <c r="K764" s="1119"/>
      <c r="L764" s="1119"/>
    </row>
    <row r="765" spans="3:12" ht="16.5" customHeight="1" x14ac:dyDescent="0.3">
      <c r="C765" s="1151"/>
      <c r="D765" s="1110"/>
      <c r="E765" s="1121" t="s">
        <v>2297</v>
      </c>
      <c r="F765" s="1112">
        <v>-1</v>
      </c>
      <c r="G765" s="1110">
        <v>0.6</v>
      </c>
      <c r="H765" s="1113"/>
      <c r="I765" s="1113"/>
      <c r="J765" s="1114">
        <f t="shared" si="11"/>
        <v>-0.6</v>
      </c>
      <c r="K765" s="1119"/>
      <c r="L765" s="1119"/>
    </row>
    <row r="766" spans="3:12" ht="16.5" customHeight="1" x14ac:dyDescent="0.3">
      <c r="C766" s="1151"/>
      <c r="D766" s="1110" t="s">
        <v>1503</v>
      </c>
      <c r="E766" s="1121" t="s">
        <v>142</v>
      </c>
      <c r="F766" s="1112">
        <v>1</v>
      </c>
      <c r="G766" s="1110">
        <v>8.6</v>
      </c>
      <c r="H766" s="1113"/>
      <c r="I766" s="1113"/>
      <c r="J766" s="1114">
        <f t="shared" si="11"/>
        <v>8.6</v>
      </c>
      <c r="K766" s="1119"/>
      <c r="L766" s="1119"/>
    </row>
    <row r="767" spans="3:12" ht="16.5" customHeight="1" x14ac:dyDescent="0.3">
      <c r="C767" s="1151"/>
      <c r="D767" s="1110"/>
      <c r="E767" s="1121" t="s">
        <v>2297</v>
      </c>
      <c r="F767" s="1112">
        <v>-1</v>
      </c>
      <c r="G767" s="1110">
        <v>0.9</v>
      </c>
      <c r="H767" s="1113"/>
      <c r="I767" s="1113"/>
      <c r="J767" s="1114">
        <f t="shared" si="11"/>
        <v>-0.9</v>
      </c>
      <c r="K767" s="1119"/>
      <c r="L767" s="1119"/>
    </row>
    <row r="768" spans="3:12" ht="16.5" customHeight="1" x14ac:dyDescent="0.3">
      <c r="C768" s="1151"/>
      <c r="D768" s="1110" t="s">
        <v>1504</v>
      </c>
      <c r="E768" s="1121" t="s">
        <v>141</v>
      </c>
      <c r="F768" s="1112">
        <v>1</v>
      </c>
      <c r="G768" s="1110">
        <v>9.6</v>
      </c>
      <c r="H768" s="1113"/>
      <c r="I768" s="1113"/>
      <c r="J768" s="1114">
        <f t="shared" si="11"/>
        <v>9.6</v>
      </c>
      <c r="K768" s="1119"/>
      <c r="L768" s="1119"/>
    </row>
    <row r="769" spans="3:12" ht="16.5" customHeight="1" x14ac:dyDescent="0.3">
      <c r="C769" s="1151"/>
      <c r="D769" s="1110"/>
      <c r="E769" s="1121" t="s">
        <v>2297</v>
      </c>
      <c r="F769" s="1112">
        <v>-1</v>
      </c>
      <c r="G769" s="1110">
        <v>0.9</v>
      </c>
      <c r="H769" s="1113"/>
      <c r="I769" s="1113"/>
      <c r="J769" s="1114">
        <f t="shared" si="11"/>
        <v>-0.9</v>
      </c>
      <c r="K769" s="1119"/>
      <c r="L769" s="1119"/>
    </row>
    <row r="770" spans="3:12" ht="16.5" customHeight="1" x14ac:dyDescent="0.3">
      <c r="C770" s="1151"/>
      <c r="D770" s="1110" t="s">
        <v>1476</v>
      </c>
      <c r="E770" s="1121" t="s">
        <v>279</v>
      </c>
      <c r="F770" s="1112">
        <v>1</v>
      </c>
      <c r="G770" s="1110">
        <v>14.1</v>
      </c>
      <c r="H770" s="1113"/>
      <c r="I770" s="1113"/>
      <c r="J770" s="1114">
        <f t="shared" si="11"/>
        <v>14.1</v>
      </c>
      <c r="K770" s="1119"/>
      <c r="L770" s="1119"/>
    </row>
    <row r="771" spans="3:12" ht="16.5" customHeight="1" x14ac:dyDescent="0.3">
      <c r="C771" s="1148"/>
      <c r="D771" s="1110"/>
      <c r="E771" s="1121" t="s">
        <v>2297</v>
      </c>
      <c r="F771" s="1112">
        <v>-1</v>
      </c>
      <c r="G771" s="1110">
        <v>0.9</v>
      </c>
      <c r="H771" s="1113"/>
      <c r="I771" s="1113"/>
      <c r="J771" s="1114">
        <f t="shared" si="11"/>
        <v>-0.9</v>
      </c>
      <c r="K771" s="1119"/>
      <c r="L771" s="1119"/>
    </row>
    <row r="772" spans="3:12" ht="16.5" customHeight="1" x14ac:dyDescent="0.3">
      <c r="C772" s="1148"/>
      <c r="D772" s="1110" t="s">
        <v>1508</v>
      </c>
      <c r="E772" s="1121" t="s">
        <v>795</v>
      </c>
      <c r="F772" s="1112">
        <v>1</v>
      </c>
      <c r="G772" s="1110">
        <v>10.9</v>
      </c>
      <c r="H772" s="1113"/>
      <c r="I772" s="1113"/>
      <c r="J772" s="1114">
        <f t="shared" si="11"/>
        <v>10.9</v>
      </c>
      <c r="K772" s="1119"/>
      <c r="L772" s="1119"/>
    </row>
    <row r="773" spans="3:12" ht="16.5" customHeight="1" x14ac:dyDescent="0.3">
      <c r="C773" s="1148"/>
      <c r="D773" s="1110"/>
      <c r="E773" s="1121" t="s">
        <v>2297</v>
      </c>
      <c r="F773" s="1112">
        <v>-1</v>
      </c>
      <c r="G773" s="1110">
        <v>0.9</v>
      </c>
      <c r="H773" s="1113"/>
      <c r="I773" s="1113"/>
      <c r="J773" s="1114">
        <f t="shared" si="11"/>
        <v>-0.9</v>
      </c>
      <c r="K773" s="1119"/>
      <c r="L773" s="1119"/>
    </row>
    <row r="774" spans="3:12" s="303" customFormat="1" x14ac:dyDescent="0.25">
      <c r="C774" s="1148"/>
      <c r="D774" s="1110"/>
      <c r="E774" s="1121" t="s">
        <v>2303</v>
      </c>
      <c r="F774" s="1112">
        <v>-1</v>
      </c>
      <c r="G774" s="1110">
        <v>1.2</v>
      </c>
      <c r="H774" s="1113"/>
      <c r="I774" s="1113"/>
      <c r="J774" s="1114">
        <f t="shared" si="11"/>
        <v>-1.2</v>
      </c>
      <c r="K774" s="1119"/>
      <c r="L774" s="1119"/>
    </row>
    <row r="775" spans="3:12" x14ac:dyDescent="0.3">
      <c r="C775" s="1123"/>
      <c r="D775" s="1123"/>
      <c r="E775" s="1123"/>
      <c r="F775" s="1123"/>
      <c r="G775" s="1123"/>
      <c r="H775" s="1123"/>
      <c r="I775" s="1123"/>
      <c r="J775" s="1114"/>
      <c r="K775" s="1123"/>
      <c r="L775" s="1123"/>
    </row>
    <row r="776" spans="3:12" ht="16.5" customHeight="1" x14ac:dyDescent="0.3">
      <c r="C776" s="1151"/>
      <c r="D776" s="1110"/>
      <c r="E776" s="1118" t="s">
        <v>1511</v>
      </c>
      <c r="F776" s="1112"/>
      <c r="G776" s="1110"/>
      <c r="H776" s="1113"/>
      <c r="I776" s="1113"/>
      <c r="J776" s="1114"/>
      <c r="K776" s="1119"/>
      <c r="L776" s="1119"/>
    </row>
    <row r="777" spans="3:12" ht="16.5" customHeight="1" x14ac:dyDescent="0.3">
      <c r="C777" s="1151"/>
      <c r="D777" s="1110" t="s">
        <v>1524</v>
      </c>
      <c r="E777" s="1121" t="s">
        <v>581</v>
      </c>
      <c r="F777" s="1112">
        <v>1</v>
      </c>
      <c r="G777" s="1110">
        <v>13.9</v>
      </c>
      <c r="H777" s="1113"/>
      <c r="I777" s="1113"/>
      <c r="J777" s="1114">
        <f t="shared" si="11"/>
        <v>13.9</v>
      </c>
      <c r="K777" s="1119"/>
      <c r="L777" s="1119"/>
    </row>
    <row r="778" spans="3:12" ht="16.5" customHeight="1" x14ac:dyDescent="0.3">
      <c r="C778" s="1151"/>
      <c r="D778" s="1110"/>
      <c r="E778" s="1121" t="s">
        <v>2297</v>
      </c>
      <c r="F778" s="1112">
        <v>-3</v>
      </c>
      <c r="G778" s="1110">
        <v>1</v>
      </c>
      <c r="H778" s="1113"/>
      <c r="I778" s="1113"/>
      <c r="J778" s="1114">
        <f t="shared" si="11"/>
        <v>-3</v>
      </c>
      <c r="K778" s="1119"/>
      <c r="L778" s="1119"/>
    </row>
    <row r="779" spans="3:12" ht="16.5" customHeight="1" x14ac:dyDescent="0.3">
      <c r="C779" s="1151"/>
      <c r="D779" s="1110" t="s">
        <v>1530</v>
      </c>
      <c r="E779" s="1121" t="s">
        <v>2379</v>
      </c>
      <c r="F779" s="1112">
        <v>1</v>
      </c>
      <c r="G779" s="1110">
        <v>10.199999999999999</v>
      </c>
      <c r="H779" s="1113"/>
      <c r="I779" s="1113"/>
      <c r="J779" s="1114">
        <f t="shared" si="11"/>
        <v>10.199999999999999</v>
      </c>
      <c r="K779" s="1119"/>
      <c r="L779" s="1119"/>
    </row>
    <row r="780" spans="3:12" ht="16.5" customHeight="1" x14ac:dyDescent="0.3">
      <c r="C780" s="1151"/>
      <c r="D780" s="1110"/>
      <c r="E780" s="1121" t="s">
        <v>2297</v>
      </c>
      <c r="F780" s="1112">
        <v>-1</v>
      </c>
      <c r="G780" s="1110">
        <v>1</v>
      </c>
      <c r="H780" s="1113"/>
      <c r="I780" s="1113"/>
      <c r="J780" s="1114">
        <f t="shared" si="11"/>
        <v>-1</v>
      </c>
      <c r="K780" s="1119"/>
      <c r="L780" s="1119"/>
    </row>
    <row r="781" spans="3:12" ht="16.5" customHeight="1" x14ac:dyDescent="0.3">
      <c r="C781" s="1151"/>
      <c r="D781" s="1110" t="s">
        <v>1531</v>
      </c>
      <c r="E781" s="1121" t="s">
        <v>2375</v>
      </c>
      <c r="F781" s="1112">
        <v>1</v>
      </c>
      <c r="G781" s="1110">
        <v>8.6999999999999993</v>
      </c>
      <c r="H781" s="1113"/>
      <c r="I781" s="1113"/>
      <c r="J781" s="1114">
        <f t="shared" si="11"/>
        <v>8.6999999999999993</v>
      </c>
      <c r="K781" s="1119"/>
      <c r="L781" s="1119"/>
    </row>
    <row r="782" spans="3:12" ht="16.5" customHeight="1" x14ac:dyDescent="0.3">
      <c r="C782" s="1151"/>
      <c r="D782" s="1110"/>
      <c r="E782" s="1121" t="s">
        <v>2297</v>
      </c>
      <c r="F782" s="1112">
        <v>-1</v>
      </c>
      <c r="G782" s="1110">
        <v>0.9</v>
      </c>
      <c r="H782" s="1113"/>
      <c r="I782" s="1113"/>
      <c r="J782" s="1114">
        <f t="shared" si="11"/>
        <v>-0.9</v>
      </c>
      <c r="K782" s="1119"/>
      <c r="L782" s="1119"/>
    </row>
    <row r="783" spans="3:12" ht="16.5" customHeight="1" x14ac:dyDescent="0.3">
      <c r="C783" s="1151"/>
      <c r="D783" s="1126" t="s">
        <v>1532</v>
      </c>
      <c r="E783" s="1127" t="s">
        <v>581</v>
      </c>
      <c r="F783" s="1112">
        <v>1</v>
      </c>
      <c r="G783" s="1110">
        <v>8.5</v>
      </c>
      <c r="H783" s="1113"/>
      <c r="I783" s="1113"/>
      <c r="J783" s="1114">
        <f t="shared" si="11"/>
        <v>8.5</v>
      </c>
      <c r="K783" s="1119"/>
      <c r="L783" s="1119"/>
    </row>
    <row r="784" spans="3:12" ht="16.5" customHeight="1" x14ac:dyDescent="0.3">
      <c r="C784" s="1151"/>
      <c r="D784" s="1126"/>
      <c r="E784" s="1127" t="s">
        <v>2297</v>
      </c>
      <c r="F784" s="1112">
        <v>-2</v>
      </c>
      <c r="G784" s="1110">
        <v>1</v>
      </c>
      <c r="H784" s="1113"/>
      <c r="I784" s="1113"/>
      <c r="J784" s="1114">
        <f t="shared" si="11"/>
        <v>-2</v>
      </c>
      <c r="K784" s="1119"/>
      <c r="L784" s="1119"/>
    </row>
    <row r="785" spans="3:12" ht="16.5" customHeight="1" x14ac:dyDescent="0.3">
      <c r="C785" s="1151"/>
      <c r="D785" s="1110" t="s">
        <v>1514</v>
      </c>
      <c r="E785" s="1121" t="s">
        <v>2505</v>
      </c>
      <c r="F785" s="1112">
        <v>1</v>
      </c>
      <c r="G785" s="1110">
        <v>10.199999999999999</v>
      </c>
      <c r="H785" s="1113"/>
      <c r="I785" s="1113"/>
      <c r="J785" s="1114">
        <f t="shared" si="11"/>
        <v>10.199999999999999</v>
      </c>
      <c r="K785" s="1119"/>
      <c r="L785" s="1119"/>
    </row>
    <row r="786" spans="3:12" ht="16.5" customHeight="1" x14ac:dyDescent="0.3">
      <c r="C786" s="1151"/>
      <c r="D786" s="1110"/>
      <c r="E786" s="1121" t="s">
        <v>2297</v>
      </c>
      <c r="F786" s="1112">
        <v>-1</v>
      </c>
      <c r="G786" s="1110">
        <v>0.3</v>
      </c>
      <c r="H786" s="1113"/>
      <c r="I786" s="1113"/>
      <c r="J786" s="1114">
        <f t="shared" ref="J786:J849" si="12">PRODUCT(F786:I786)</f>
        <v>-0.3</v>
      </c>
      <c r="K786" s="1119"/>
      <c r="L786" s="1119"/>
    </row>
    <row r="787" spans="3:12" ht="16.5" customHeight="1" x14ac:dyDescent="0.3">
      <c r="C787" s="1148"/>
      <c r="D787" s="1110" t="s">
        <v>1549</v>
      </c>
      <c r="E787" s="1121" t="s">
        <v>2380</v>
      </c>
      <c r="F787" s="1112">
        <v>1</v>
      </c>
      <c r="G787" s="1110">
        <v>11.8</v>
      </c>
      <c r="H787" s="1113"/>
      <c r="I787" s="1113"/>
      <c r="J787" s="1114">
        <f t="shared" si="12"/>
        <v>11.8</v>
      </c>
      <c r="K787" s="1119"/>
      <c r="L787" s="1119"/>
    </row>
    <row r="788" spans="3:12" s="303" customFormat="1" x14ac:dyDescent="0.25">
      <c r="C788" s="1148"/>
      <c r="D788" s="1110"/>
      <c r="E788" s="1121" t="s">
        <v>2297</v>
      </c>
      <c r="F788" s="1112">
        <v>-1</v>
      </c>
      <c r="G788" s="1110">
        <v>0.9</v>
      </c>
      <c r="H788" s="1113"/>
      <c r="I788" s="1113"/>
      <c r="J788" s="1114">
        <f t="shared" si="12"/>
        <v>-0.9</v>
      </c>
      <c r="K788" s="1119"/>
      <c r="L788" s="1119"/>
    </row>
    <row r="789" spans="3:12" ht="27" x14ac:dyDescent="0.3">
      <c r="C789" s="1148"/>
      <c r="D789" s="1110" t="s">
        <v>1551</v>
      </c>
      <c r="E789" s="1121" t="s">
        <v>2381</v>
      </c>
      <c r="F789" s="1112">
        <v>1</v>
      </c>
      <c r="G789" s="1110">
        <v>8.1</v>
      </c>
      <c r="H789" s="1113"/>
      <c r="I789" s="1113"/>
      <c r="J789" s="1114">
        <f t="shared" si="12"/>
        <v>8.1</v>
      </c>
      <c r="K789" s="1119"/>
      <c r="L789" s="1119"/>
    </row>
    <row r="790" spans="3:12" ht="16.5" customHeight="1" x14ac:dyDescent="0.3">
      <c r="C790" s="1148"/>
      <c r="D790" s="1110"/>
      <c r="E790" s="1121" t="s">
        <v>2297</v>
      </c>
      <c r="F790" s="1112">
        <v>-1</v>
      </c>
      <c r="G790" s="1110">
        <v>0.9</v>
      </c>
      <c r="H790" s="1113"/>
      <c r="I790" s="1113"/>
      <c r="J790" s="1114">
        <f t="shared" si="12"/>
        <v>-0.9</v>
      </c>
      <c r="K790" s="1119"/>
      <c r="L790" s="1119"/>
    </row>
    <row r="791" spans="3:12" ht="16.5" customHeight="1" x14ac:dyDescent="0.3">
      <c r="C791" s="1148"/>
      <c r="D791" s="1110" t="s">
        <v>1561</v>
      </c>
      <c r="E791" s="1121" t="s">
        <v>2382</v>
      </c>
      <c r="F791" s="1112">
        <v>1</v>
      </c>
      <c r="G791" s="1110">
        <v>14.4</v>
      </c>
      <c r="H791" s="1113"/>
      <c r="I791" s="1113"/>
      <c r="J791" s="1114">
        <f t="shared" si="12"/>
        <v>14.4</v>
      </c>
      <c r="K791" s="1119"/>
      <c r="L791" s="1119"/>
    </row>
    <row r="792" spans="3:12" ht="16.5" customHeight="1" x14ac:dyDescent="0.3">
      <c r="C792" s="1151"/>
      <c r="D792" s="1126"/>
      <c r="E792" s="1127" t="s">
        <v>2297</v>
      </c>
      <c r="F792" s="1112">
        <v>-2</v>
      </c>
      <c r="G792" s="1110">
        <v>1.8</v>
      </c>
      <c r="H792" s="1113"/>
      <c r="I792" s="1113"/>
      <c r="J792" s="1114">
        <f t="shared" si="12"/>
        <v>-3.6</v>
      </c>
      <c r="K792" s="1119"/>
      <c r="L792" s="1119"/>
    </row>
    <row r="793" spans="3:12" ht="16.5" customHeight="1" x14ac:dyDescent="0.3">
      <c r="C793" s="1151"/>
      <c r="D793" s="1126" t="s">
        <v>1551</v>
      </c>
      <c r="E793" s="1127" t="s">
        <v>762</v>
      </c>
      <c r="F793" s="1112">
        <v>1</v>
      </c>
      <c r="G793" s="1110">
        <v>14.5</v>
      </c>
      <c r="H793" s="1113"/>
      <c r="I793" s="1113"/>
      <c r="J793" s="1114">
        <f t="shared" si="12"/>
        <v>14.5</v>
      </c>
      <c r="K793" s="1119"/>
      <c r="L793" s="1119"/>
    </row>
    <row r="794" spans="3:12" ht="16.5" customHeight="1" x14ac:dyDescent="0.3">
      <c r="C794" s="1151"/>
      <c r="D794" s="1126"/>
      <c r="E794" s="1127" t="s">
        <v>2315</v>
      </c>
      <c r="F794" s="1112">
        <v>1</v>
      </c>
      <c r="G794" s="1110">
        <v>9.1</v>
      </c>
      <c r="H794" s="1113"/>
      <c r="I794" s="1113"/>
      <c r="J794" s="1114">
        <f t="shared" si="12"/>
        <v>9.1</v>
      </c>
      <c r="K794" s="1119"/>
      <c r="L794" s="1119"/>
    </row>
    <row r="795" spans="3:12" ht="16.5" customHeight="1" x14ac:dyDescent="0.3">
      <c r="C795" s="1151"/>
      <c r="D795" s="1126"/>
      <c r="E795" s="1127" t="s">
        <v>2297</v>
      </c>
      <c r="F795" s="1112">
        <v>-2</v>
      </c>
      <c r="G795" s="1110">
        <v>0.9</v>
      </c>
      <c r="H795" s="1113"/>
      <c r="I795" s="1113"/>
      <c r="J795" s="1114">
        <f t="shared" si="12"/>
        <v>-1.8</v>
      </c>
      <c r="K795" s="1119"/>
      <c r="L795" s="1119"/>
    </row>
    <row r="796" spans="3:12" ht="16.5" customHeight="1" x14ac:dyDescent="0.3">
      <c r="C796" s="1151"/>
      <c r="D796" s="1110" t="s">
        <v>1552</v>
      </c>
      <c r="E796" s="1121" t="s">
        <v>252</v>
      </c>
      <c r="F796" s="1112">
        <v>1</v>
      </c>
      <c r="G796" s="1110">
        <v>6.9</v>
      </c>
      <c r="H796" s="1113"/>
      <c r="I796" s="1113"/>
      <c r="J796" s="1114">
        <f t="shared" si="12"/>
        <v>6.9</v>
      </c>
      <c r="K796" s="1119"/>
      <c r="L796" s="1119"/>
    </row>
    <row r="797" spans="3:12" ht="16.5" customHeight="1" x14ac:dyDescent="0.3">
      <c r="C797" s="1151"/>
      <c r="D797" s="1110"/>
      <c r="E797" s="1121" t="s">
        <v>2297</v>
      </c>
      <c r="F797" s="1112">
        <v>-2</v>
      </c>
      <c r="G797" s="1110">
        <v>0.9</v>
      </c>
      <c r="H797" s="1113"/>
      <c r="I797" s="1113"/>
      <c r="J797" s="1114">
        <f t="shared" si="12"/>
        <v>-1.8</v>
      </c>
      <c r="K797" s="1119"/>
      <c r="L797" s="1119"/>
    </row>
    <row r="798" spans="3:12" ht="16.5" customHeight="1" x14ac:dyDescent="0.3">
      <c r="C798" s="1151"/>
      <c r="D798" s="1110" t="s">
        <v>1554</v>
      </c>
      <c r="E798" s="1121" t="s">
        <v>762</v>
      </c>
      <c r="F798" s="1112">
        <v>1</v>
      </c>
      <c r="G798" s="1110">
        <v>17.2</v>
      </c>
      <c r="H798" s="1113"/>
      <c r="I798" s="1113"/>
      <c r="J798" s="1114">
        <f t="shared" si="12"/>
        <v>17.2</v>
      </c>
      <c r="K798" s="1119"/>
      <c r="L798" s="1119"/>
    </row>
    <row r="799" spans="3:12" ht="16.5" customHeight="1" x14ac:dyDescent="0.3">
      <c r="C799" s="1151"/>
      <c r="D799" s="1126"/>
      <c r="E799" s="1127" t="s">
        <v>2315</v>
      </c>
      <c r="F799" s="1112">
        <v>1</v>
      </c>
      <c r="G799" s="1110">
        <v>7.8</v>
      </c>
      <c r="H799" s="1113"/>
      <c r="I799" s="1113"/>
      <c r="J799" s="1114">
        <f t="shared" si="12"/>
        <v>7.8</v>
      </c>
      <c r="K799" s="1119"/>
      <c r="L799" s="1119"/>
    </row>
    <row r="800" spans="3:12" ht="16.5" customHeight="1" x14ac:dyDescent="0.3">
      <c r="C800" s="1151"/>
      <c r="D800" s="1110"/>
      <c r="E800" s="1121" t="s">
        <v>2297</v>
      </c>
      <c r="F800" s="1112">
        <v>-2</v>
      </c>
      <c r="G800" s="1110">
        <v>0.9</v>
      </c>
      <c r="H800" s="1113"/>
      <c r="I800" s="1113"/>
      <c r="J800" s="1114">
        <f t="shared" si="12"/>
        <v>-1.8</v>
      </c>
      <c r="K800" s="1119"/>
      <c r="L800" s="1119"/>
    </row>
    <row r="801" spans="3:12" ht="16.5" customHeight="1" x14ac:dyDescent="0.3">
      <c r="C801" s="1151"/>
      <c r="D801" s="1110" t="s">
        <v>1564</v>
      </c>
      <c r="E801" s="1121" t="s">
        <v>130</v>
      </c>
      <c r="F801" s="1112">
        <v>1</v>
      </c>
      <c r="G801" s="1110">
        <v>7.9</v>
      </c>
      <c r="H801" s="1113"/>
      <c r="I801" s="1113"/>
      <c r="J801" s="1114">
        <f t="shared" si="12"/>
        <v>7.9</v>
      </c>
      <c r="K801" s="1119"/>
      <c r="L801" s="1119"/>
    </row>
    <row r="802" spans="3:12" ht="16.5" customHeight="1" x14ac:dyDescent="0.3">
      <c r="C802" s="1148"/>
      <c r="D802" s="1126"/>
      <c r="E802" s="1127" t="s">
        <v>2297</v>
      </c>
      <c r="F802" s="1112">
        <v>-1</v>
      </c>
      <c r="G802" s="1110">
        <v>0.9</v>
      </c>
      <c r="H802" s="1113"/>
      <c r="I802" s="1113"/>
      <c r="J802" s="1114">
        <f t="shared" si="12"/>
        <v>-0.9</v>
      </c>
      <c r="K802" s="1119"/>
      <c r="L802" s="1119"/>
    </row>
    <row r="803" spans="3:12" ht="16.5" customHeight="1" x14ac:dyDescent="0.3">
      <c r="C803" s="1148"/>
      <c r="D803" s="1110" t="s">
        <v>1567</v>
      </c>
      <c r="E803" s="1121" t="s">
        <v>122</v>
      </c>
      <c r="F803" s="1112">
        <v>1</v>
      </c>
      <c r="G803" s="1110">
        <v>8</v>
      </c>
      <c r="H803" s="1113"/>
      <c r="I803" s="1113"/>
      <c r="J803" s="1114">
        <f t="shared" si="12"/>
        <v>8</v>
      </c>
      <c r="K803" s="1119"/>
      <c r="L803" s="1119"/>
    </row>
    <row r="804" spans="3:12" ht="16.5" customHeight="1" x14ac:dyDescent="0.3">
      <c r="C804" s="1148"/>
      <c r="D804" s="1110"/>
      <c r="E804" s="1121" t="s">
        <v>2297</v>
      </c>
      <c r="F804" s="1112">
        <v>-1</v>
      </c>
      <c r="G804" s="1110">
        <v>0.9</v>
      </c>
      <c r="H804" s="1113"/>
      <c r="I804" s="1113"/>
      <c r="J804" s="1114">
        <f t="shared" si="12"/>
        <v>-0.9</v>
      </c>
      <c r="K804" s="1119"/>
      <c r="L804" s="1119"/>
    </row>
    <row r="805" spans="3:12" ht="16.5" customHeight="1" x14ac:dyDescent="0.3">
      <c r="C805" s="1148"/>
      <c r="D805" s="1110" t="s">
        <v>1566</v>
      </c>
      <c r="E805" s="1121" t="s">
        <v>122</v>
      </c>
      <c r="F805" s="1112">
        <v>1</v>
      </c>
      <c r="G805" s="1110">
        <v>8</v>
      </c>
      <c r="H805" s="1113"/>
      <c r="I805" s="1113"/>
      <c r="J805" s="1114">
        <f t="shared" si="12"/>
        <v>8</v>
      </c>
      <c r="K805" s="1119"/>
      <c r="L805" s="1119"/>
    </row>
    <row r="806" spans="3:12" ht="16.5" customHeight="1" x14ac:dyDescent="0.3">
      <c r="C806" s="1148"/>
      <c r="D806" s="1110"/>
      <c r="E806" s="1121" t="s">
        <v>2297</v>
      </c>
      <c r="F806" s="1112">
        <v>-1</v>
      </c>
      <c r="G806" s="1110">
        <v>0.9</v>
      </c>
      <c r="H806" s="1113"/>
      <c r="I806" s="1113"/>
      <c r="J806" s="1114">
        <f t="shared" si="12"/>
        <v>-0.9</v>
      </c>
      <c r="K806" s="1119"/>
      <c r="L806" s="1119"/>
    </row>
    <row r="807" spans="3:12" x14ac:dyDescent="0.3">
      <c r="C807" s="1148"/>
      <c r="D807" s="1110" t="s">
        <v>1565</v>
      </c>
      <c r="E807" s="1121" t="s">
        <v>177</v>
      </c>
      <c r="F807" s="1112">
        <v>1</v>
      </c>
      <c r="G807" s="1110">
        <v>8.6</v>
      </c>
      <c r="H807" s="1113"/>
      <c r="I807" s="1113"/>
      <c r="J807" s="1114">
        <f t="shared" si="12"/>
        <v>8.6</v>
      </c>
      <c r="K807" s="1119"/>
      <c r="L807" s="1119"/>
    </row>
    <row r="808" spans="3:12" ht="16.5" customHeight="1" x14ac:dyDescent="0.3">
      <c r="C808" s="1148"/>
      <c r="D808" s="1110"/>
      <c r="E808" s="1121" t="s">
        <v>2297</v>
      </c>
      <c r="F808" s="1112">
        <v>-1</v>
      </c>
      <c r="G808" s="1110">
        <v>0.9</v>
      </c>
      <c r="H808" s="1113"/>
      <c r="I808" s="1113"/>
      <c r="J808" s="1114">
        <f t="shared" si="12"/>
        <v>-0.9</v>
      </c>
      <c r="K808" s="1119"/>
      <c r="L808" s="1119"/>
    </row>
    <row r="809" spans="3:12" ht="16.5" customHeight="1" x14ac:dyDescent="0.3">
      <c r="C809" s="1148"/>
      <c r="D809" s="1126" t="s">
        <v>2282</v>
      </c>
      <c r="E809" s="1127" t="s">
        <v>138</v>
      </c>
      <c r="F809" s="1112">
        <v>1</v>
      </c>
      <c r="G809" s="1110">
        <v>20.100000000000001</v>
      </c>
      <c r="H809" s="1113"/>
      <c r="I809" s="1113"/>
      <c r="J809" s="1114">
        <f t="shared" si="12"/>
        <v>20.100000000000001</v>
      </c>
      <c r="K809" s="1119"/>
      <c r="L809" s="1119"/>
    </row>
    <row r="810" spans="3:12" ht="16.5" customHeight="1" x14ac:dyDescent="0.3">
      <c r="C810" s="1148"/>
      <c r="D810" s="1126"/>
      <c r="E810" s="1127" t="s">
        <v>2297</v>
      </c>
      <c r="F810" s="1112">
        <v>-1</v>
      </c>
      <c r="G810" s="1110">
        <v>1</v>
      </c>
      <c r="H810" s="1113"/>
      <c r="I810" s="1113"/>
      <c r="J810" s="1114">
        <f t="shared" si="12"/>
        <v>-1</v>
      </c>
      <c r="K810" s="1119"/>
      <c r="L810" s="1119"/>
    </row>
    <row r="811" spans="3:12" s="303" customFormat="1" x14ac:dyDescent="0.25">
      <c r="C811" s="1151"/>
      <c r="D811" s="1110"/>
      <c r="E811" s="1127" t="s">
        <v>2297</v>
      </c>
      <c r="F811" s="1112">
        <v>-3</v>
      </c>
      <c r="G811" s="1110">
        <v>0.9</v>
      </c>
      <c r="H811" s="1113"/>
      <c r="I811" s="1113"/>
      <c r="J811" s="1114">
        <f t="shared" si="12"/>
        <v>-2.7</v>
      </c>
      <c r="K811" s="1119"/>
      <c r="L811" s="1119"/>
    </row>
    <row r="812" spans="3:12" x14ac:dyDescent="0.3">
      <c r="C812" s="1148"/>
      <c r="D812" s="1110"/>
      <c r="E812" s="1127" t="s">
        <v>2297</v>
      </c>
      <c r="F812" s="1112">
        <v>-2</v>
      </c>
      <c r="G812" s="1110">
        <v>0.8</v>
      </c>
      <c r="H812" s="1113"/>
      <c r="I812" s="1113"/>
      <c r="J812" s="1114">
        <f t="shared" si="12"/>
        <v>-1.6</v>
      </c>
      <c r="K812" s="1119"/>
      <c r="L812" s="1119"/>
    </row>
    <row r="813" spans="3:12" ht="16.5" customHeight="1" x14ac:dyDescent="0.3">
      <c r="C813" s="1148"/>
      <c r="D813" s="1110"/>
      <c r="E813" s="1127" t="s">
        <v>2297</v>
      </c>
      <c r="F813" s="1112">
        <v>-1</v>
      </c>
      <c r="G813" s="1110">
        <v>0.6</v>
      </c>
      <c r="H813" s="1113"/>
      <c r="I813" s="1113"/>
      <c r="J813" s="1114">
        <f t="shared" si="12"/>
        <v>-0.6</v>
      </c>
      <c r="K813" s="1119"/>
      <c r="L813" s="1119"/>
    </row>
    <row r="814" spans="3:12" ht="16.5" customHeight="1" x14ac:dyDescent="0.3">
      <c r="C814" s="1148"/>
      <c r="D814" s="1126" t="s">
        <v>1538</v>
      </c>
      <c r="E814" s="1121" t="s">
        <v>773</v>
      </c>
      <c r="F814" s="1112">
        <v>1</v>
      </c>
      <c r="G814" s="1110">
        <v>34.75</v>
      </c>
      <c r="H814" s="1113"/>
      <c r="I814" s="1113"/>
      <c r="J814" s="1114">
        <f t="shared" si="12"/>
        <v>34.75</v>
      </c>
      <c r="K814" s="1119"/>
      <c r="L814" s="1119"/>
    </row>
    <row r="815" spans="3:12" ht="16.5" customHeight="1" x14ac:dyDescent="0.3">
      <c r="C815" s="1148"/>
      <c r="D815" s="1110" t="s">
        <v>2290</v>
      </c>
      <c r="E815" s="1121" t="s">
        <v>2387</v>
      </c>
      <c r="F815" s="1112">
        <v>1</v>
      </c>
      <c r="G815" s="1110">
        <v>14.8</v>
      </c>
      <c r="H815" s="1113"/>
      <c r="I815" s="1113"/>
      <c r="J815" s="1114">
        <f t="shared" si="12"/>
        <v>14.8</v>
      </c>
      <c r="K815" s="1119"/>
      <c r="L815" s="1119"/>
    </row>
    <row r="816" spans="3:12" ht="16.5" customHeight="1" x14ac:dyDescent="0.3">
      <c r="C816" s="1148"/>
      <c r="D816" s="1110"/>
      <c r="E816" s="1121" t="s">
        <v>2388</v>
      </c>
      <c r="F816" s="1112">
        <v>1</v>
      </c>
      <c r="G816" s="1110">
        <v>10.199999999999999</v>
      </c>
      <c r="H816" s="1113"/>
      <c r="I816" s="1113"/>
      <c r="J816" s="1114">
        <f t="shared" si="12"/>
        <v>10.199999999999999</v>
      </c>
      <c r="K816" s="1119"/>
      <c r="L816" s="1119"/>
    </row>
    <row r="817" spans="3:12" ht="16.5" customHeight="1" x14ac:dyDescent="0.3">
      <c r="C817" s="1148"/>
      <c r="D817" s="1110" t="s">
        <v>1547</v>
      </c>
      <c r="E817" s="1121" t="s">
        <v>156</v>
      </c>
      <c r="F817" s="1112">
        <v>1</v>
      </c>
      <c r="G817" s="1110">
        <v>10.8</v>
      </c>
      <c r="H817" s="1113"/>
      <c r="I817" s="1113"/>
      <c r="J817" s="1114">
        <f t="shared" si="12"/>
        <v>10.8</v>
      </c>
      <c r="K817" s="1119"/>
      <c r="L817" s="1119"/>
    </row>
    <row r="818" spans="3:12" ht="16.5" customHeight="1" x14ac:dyDescent="0.3">
      <c r="C818" s="1148"/>
      <c r="D818" s="1110"/>
      <c r="E818" s="1121" t="s">
        <v>2297</v>
      </c>
      <c r="F818" s="1112">
        <v>-3</v>
      </c>
      <c r="G818" s="1110">
        <v>1</v>
      </c>
      <c r="H818" s="1113"/>
      <c r="I818" s="1113"/>
      <c r="J818" s="1114">
        <f t="shared" si="12"/>
        <v>-3</v>
      </c>
      <c r="K818" s="1119"/>
      <c r="L818" s="1119"/>
    </row>
    <row r="819" spans="3:12" ht="16.5" customHeight="1" x14ac:dyDescent="0.3">
      <c r="C819" s="1148"/>
      <c r="D819" s="1110" t="s">
        <v>1548</v>
      </c>
      <c r="E819" s="1121" t="s">
        <v>2204</v>
      </c>
      <c r="F819" s="1112">
        <v>1</v>
      </c>
      <c r="G819" s="1110">
        <v>11.5</v>
      </c>
      <c r="H819" s="1113"/>
      <c r="I819" s="1113"/>
      <c r="J819" s="1114">
        <f t="shared" si="12"/>
        <v>11.5</v>
      </c>
      <c r="K819" s="1119"/>
      <c r="L819" s="1119"/>
    </row>
    <row r="820" spans="3:12" ht="16.5" customHeight="1" x14ac:dyDescent="0.3">
      <c r="C820" s="1148"/>
      <c r="D820" s="1110"/>
      <c r="E820" s="1121" t="s">
        <v>2297</v>
      </c>
      <c r="F820" s="1112">
        <v>-1</v>
      </c>
      <c r="G820" s="1110">
        <v>0.9</v>
      </c>
      <c r="H820" s="1113"/>
      <c r="I820" s="1113"/>
      <c r="J820" s="1114">
        <f t="shared" si="12"/>
        <v>-0.9</v>
      </c>
      <c r="K820" s="1119"/>
      <c r="L820" s="1119"/>
    </row>
    <row r="821" spans="3:12" ht="16.5" customHeight="1" x14ac:dyDescent="0.3">
      <c r="C821" s="1148"/>
      <c r="D821" s="1110"/>
      <c r="E821" s="1121" t="s">
        <v>2315</v>
      </c>
      <c r="F821" s="1112">
        <v>1</v>
      </c>
      <c r="G821" s="1110">
        <v>5.2</v>
      </c>
      <c r="H821" s="1113"/>
      <c r="I821" s="1113"/>
      <c r="J821" s="1114">
        <f t="shared" si="12"/>
        <v>5.2</v>
      </c>
      <c r="K821" s="1119"/>
      <c r="L821" s="1119"/>
    </row>
    <row r="822" spans="3:12" ht="16.5" customHeight="1" x14ac:dyDescent="0.3">
      <c r="C822" s="1148"/>
      <c r="D822" s="1110" t="s">
        <v>1578</v>
      </c>
      <c r="E822" s="1121" t="s">
        <v>2389</v>
      </c>
      <c r="F822" s="1112">
        <v>1</v>
      </c>
      <c r="G822" s="1110">
        <v>19.7</v>
      </c>
      <c r="H822" s="1113"/>
      <c r="I822" s="1113"/>
      <c r="J822" s="1114">
        <f t="shared" si="12"/>
        <v>19.7</v>
      </c>
      <c r="K822" s="1119"/>
      <c r="L822" s="1119"/>
    </row>
    <row r="823" spans="3:12" ht="16.5" customHeight="1" x14ac:dyDescent="0.3">
      <c r="C823" s="1148"/>
      <c r="D823" s="1110" t="s">
        <v>2291</v>
      </c>
      <c r="E823" s="1121" t="s">
        <v>774</v>
      </c>
      <c r="F823" s="1112">
        <v>1</v>
      </c>
      <c r="G823" s="1110">
        <v>10.8</v>
      </c>
      <c r="H823" s="1113"/>
      <c r="I823" s="1113"/>
      <c r="J823" s="1114">
        <f t="shared" si="12"/>
        <v>10.8</v>
      </c>
      <c r="K823" s="1119"/>
      <c r="L823" s="1119"/>
    </row>
    <row r="824" spans="3:12" ht="16.5" customHeight="1" x14ac:dyDescent="0.3">
      <c r="C824" s="1148"/>
      <c r="D824" s="1110"/>
      <c r="E824" s="1121" t="s">
        <v>2297</v>
      </c>
      <c r="F824" s="1112">
        <v>-1</v>
      </c>
      <c r="G824" s="1110">
        <v>1</v>
      </c>
      <c r="H824" s="1113"/>
      <c r="I824" s="1113"/>
      <c r="J824" s="1114">
        <f t="shared" si="12"/>
        <v>-1</v>
      </c>
      <c r="K824" s="1119"/>
      <c r="L824" s="1119"/>
    </row>
    <row r="825" spans="3:12" ht="16.5" customHeight="1" x14ac:dyDescent="0.3">
      <c r="C825" s="1151"/>
      <c r="D825" s="1110" t="s">
        <v>1542</v>
      </c>
      <c r="E825" s="1127" t="s">
        <v>2391</v>
      </c>
      <c r="F825" s="1112">
        <v>1</v>
      </c>
      <c r="G825" s="1110">
        <v>25.5</v>
      </c>
      <c r="H825" s="1113"/>
      <c r="I825" s="1113"/>
      <c r="J825" s="1114">
        <f t="shared" si="12"/>
        <v>25.5</v>
      </c>
      <c r="K825" s="1119"/>
      <c r="L825" s="1119"/>
    </row>
    <row r="826" spans="3:12" ht="16.5" customHeight="1" x14ac:dyDescent="0.3">
      <c r="C826" s="1151"/>
      <c r="D826" s="1110"/>
      <c r="E826" s="1127" t="s">
        <v>2297</v>
      </c>
      <c r="F826" s="1112">
        <v>-1</v>
      </c>
      <c r="G826" s="1110">
        <v>1.2</v>
      </c>
      <c r="H826" s="1113"/>
      <c r="I826" s="1113"/>
      <c r="J826" s="1114">
        <f t="shared" si="12"/>
        <v>-1.2</v>
      </c>
      <c r="K826" s="1119"/>
      <c r="L826" s="1119"/>
    </row>
    <row r="827" spans="3:12" ht="16.5" customHeight="1" x14ac:dyDescent="0.3">
      <c r="C827" s="1151"/>
      <c r="D827" s="1110"/>
      <c r="E827" s="1127" t="s">
        <v>2297</v>
      </c>
      <c r="F827" s="1112">
        <v>-1</v>
      </c>
      <c r="G827" s="1110">
        <v>1</v>
      </c>
      <c r="H827" s="1113"/>
      <c r="I827" s="1113"/>
      <c r="J827" s="1114">
        <f t="shared" si="12"/>
        <v>-1</v>
      </c>
      <c r="K827" s="1119"/>
      <c r="L827" s="1119"/>
    </row>
    <row r="828" spans="3:12" ht="16.5" customHeight="1" x14ac:dyDescent="0.3">
      <c r="C828" s="1151"/>
      <c r="D828" s="1110" t="s">
        <v>1545</v>
      </c>
      <c r="E828" s="1127" t="s">
        <v>2392</v>
      </c>
      <c r="F828" s="1112">
        <v>1</v>
      </c>
      <c r="G828" s="1110">
        <v>12.6</v>
      </c>
      <c r="H828" s="1113"/>
      <c r="I828" s="1113"/>
      <c r="J828" s="1114">
        <f t="shared" si="12"/>
        <v>12.6</v>
      </c>
      <c r="K828" s="1119"/>
      <c r="L828" s="1119"/>
    </row>
    <row r="829" spans="3:12" ht="16.5" customHeight="1" x14ac:dyDescent="0.3">
      <c r="C829" s="1151"/>
      <c r="D829" s="1110"/>
      <c r="E829" s="1127" t="s">
        <v>2297</v>
      </c>
      <c r="F829" s="1112">
        <v>-1</v>
      </c>
      <c r="G829" s="1110">
        <v>1</v>
      </c>
      <c r="H829" s="1113"/>
      <c r="I829" s="1113"/>
      <c r="J829" s="1114">
        <f t="shared" si="12"/>
        <v>-1</v>
      </c>
      <c r="K829" s="1119"/>
      <c r="L829" s="1119"/>
    </row>
    <row r="830" spans="3:12" ht="16.5" customHeight="1" x14ac:dyDescent="0.3">
      <c r="C830" s="1151"/>
      <c r="D830" s="1110" t="s">
        <v>1575</v>
      </c>
      <c r="E830" s="1121" t="s">
        <v>2393</v>
      </c>
      <c r="F830" s="1112">
        <v>1</v>
      </c>
      <c r="G830" s="1110">
        <v>14.4</v>
      </c>
      <c r="H830" s="1113"/>
      <c r="I830" s="1113"/>
      <c r="J830" s="1114">
        <f t="shared" si="12"/>
        <v>14.4</v>
      </c>
      <c r="K830" s="1119"/>
      <c r="L830" s="1119"/>
    </row>
    <row r="831" spans="3:12" ht="16.5" customHeight="1" x14ac:dyDescent="0.3">
      <c r="C831" s="1148"/>
      <c r="D831" s="1126"/>
      <c r="E831" s="1127" t="s">
        <v>2297</v>
      </c>
      <c r="F831" s="1112">
        <v>-1</v>
      </c>
      <c r="G831" s="1110">
        <v>1</v>
      </c>
      <c r="H831" s="1113"/>
      <c r="I831" s="1113"/>
      <c r="J831" s="1114">
        <f t="shared" si="12"/>
        <v>-1</v>
      </c>
      <c r="K831" s="1119"/>
      <c r="L831" s="1119"/>
    </row>
    <row r="832" spans="3:12" ht="16.5" customHeight="1" x14ac:dyDescent="0.3">
      <c r="C832" s="1148"/>
      <c r="D832" s="1126" t="s">
        <v>2394</v>
      </c>
      <c r="E832" s="1127" t="s">
        <v>2395</v>
      </c>
      <c r="F832" s="1112">
        <v>1</v>
      </c>
      <c r="G832" s="1110">
        <v>15.6</v>
      </c>
      <c r="H832" s="1113"/>
      <c r="I832" s="1113"/>
      <c r="J832" s="1114">
        <f t="shared" si="12"/>
        <v>15.6</v>
      </c>
      <c r="K832" s="1119"/>
      <c r="L832" s="1119"/>
    </row>
    <row r="833" spans="3:12" s="303" customFormat="1" x14ac:dyDescent="0.25">
      <c r="C833" s="1148"/>
      <c r="D833" s="1126"/>
      <c r="E833" s="1127" t="s">
        <v>2297</v>
      </c>
      <c r="F833" s="1112">
        <v>-1</v>
      </c>
      <c r="G833" s="1110">
        <v>0.9</v>
      </c>
      <c r="H833" s="1113"/>
      <c r="I833" s="1113"/>
      <c r="J833" s="1114">
        <f t="shared" si="12"/>
        <v>-0.9</v>
      </c>
      <c r="K833" s="1119"/>
      <c r="L833" s="1119"/>
    </row>
    <row r="834" spans="3:12" x14ac:dyDescent="0.3">
      <c r="C834" s="1151"/>
      <c r="D834" s="1110" t="s">
        <v>1579</v>
      </c>
      <c r="E834" s="1121" t="s">
        <v>2204</v>
      </c>
      <c r="F834" s="1112">
        <v>1</v>
      </c>
      <c r="G834" s="1110">
        <v>11.4</v>
      </c>
      <c r="H834" s="1113"/>
      <c r="I834" s="1113"/>
      <c r="J834" s="1114">
        <f t="shared" si="12"/>
        <v>11.4</v>
      </c>
      <c r="K834" s="1119"/>
      <c r="L834" s="1119"/>
    </row>
    <row r="835" spans="3:12" ht="16.5" customHeight="1" x14ac:dyDescent="0.3">
      <c r="C835" s="1151"/>
      <c r="D835" s="1110"/>
      <c r="E835" s="1121" t="s">
        <v>2297</v>
      </c>
      <c r="F835" s="1112">
        <v>-1</v>
      </c>
      <c r="G835" s="1110">
        <v>0.9</v>
      </c>
      <c r="H835" s="1113"/>
      <c r="I835" s="1113"/>
      <c r="J835" s="1114">
        <f t="shared" si="12"/>
        <v>-0.9</v>
      </c>
      <c r="K835" s="1119"/>
      <c r="L835" s="1119"/>
    </row>
    <row r="836" spans="3:12" ht="16.5" customHeight="1" x14ac:dyDescent="0.3">
      <c r="C836" s="1148"/>
      <c r="D836" s="1110"/>
      <c r="E836" s="1121" t="s">
        <v>2315</v>
      </c>
      <c r="F836" s="1112">
        <v>1</v>
      </c>
      <c r="G836" s="1110">
        <v>5.35</v>
      </c>
      <c r="H836" s="1113"/>
      <c r="I836" s="1113"/>
      <c r="J836" s="1114">
        <f t="shared" si="12"/>
        <v>5.35</v>
      </c>
      <c r="K836" s="1119"/>
      <c r="L836" s="1119"/>
    </row>
    <row r="837" spans="3:12" ht="16.5" customHeight="1" x14ac:dyDescent="0.3">
      <c r="C837" s="1151"/>
      <c r="D837" s="1110" t="s">
        <v>1580</v>
      </c>
      <c r="E837" s="1127" t="s">
        <v>177</v>
      </c>
      <c r="F837" s="1112">
        <v>1</v>
      </c>
      <c r="G837" s="1110">
        <v>7.6</v>
      </c>
      <c r="H837" s="1113"/>
      <c r="I837" s="1113"/>
      <c r="J837" s="1114">
        <f t="shared" si="12"/>
        <v>7.6</v>
      </c>
      <c r="K837" s="1119"/>
      <c r="L837" s="1119"/>
    </row>
    <row r="838" spans="3:12" ht="16.5" customHeight="1" x14ac:dyDescent="0.3">
      <c r="C838" s="1151"/>
      <c r="D838" s="1110"/>
      <c r="E838" s="1127" t="s">
        <v>2297</v>
      </c>
      <c r="F838" s="1112">
        <v>-1</v>
      </c>
      <c r="G838" s="1110">
        <v>0.9</v>
      </c>
      <c r="H838" s="1113"/>
      <c r="I838" s="1113"/>
      <c r="J838" s="1114">
        <f t="shared" si="12"/>
        <v>-0.9</v>
      </c>
      <c r="K838" s="1119"/>
      <c r="L838" s="1119"/>
    </row>
    <row r="839" spans="3:12" ht="16.5" customHeight="1" x14ac:dyDescent="0.3">
      <c r="C839" s="1151"/>
      <c r="D839" s="1110" t="s">
        <v>1581</v>
      </c>
      <c r="E839" s="1127" t="s">
        <v>138</v>
      </c>
      <c r="F839" s="1112">
        <v>1</v>
      </c>
      <c r="G839" s="1110">
        <v>38.200000000000003</v>
      </c>
      <c r="H839" s="1113"/>
      <c r="I839" s="1113"/>
      <c r="J839" s="1114">
        <f t="shared" si="12"/>
        <v>38.200000000000003</v>
      </c>
      <c r="K839" s="1119"/>
      <c r="L839" s="1119"/>
    </row>
    <row r="840" spans="3:12" ht="16.5" customHeight="1" x14ac:dyDescent="0.3">
      <c r="C840" s="1151"/>
      <c r="D840" s="1110"/>
      <c r="E840" s="1127" t="s">
        <v>2297</v>
      </c>
      <c r="F840" s="1112">
        <v>-2</v>
      </c>
      <c r="G840" s="1110">
        <v>1.2</v>
      </c>
      <c r="H840" s="1113"/>
      <c r="I840" s="1113"/>
      <c r="J840" s="1114">
        <f t="shared" si="12"/>
        <v>-2.4</v>
      </c>
      <c r="K840" s="1119"/>
      <c r="L840" s="1119"/>
    </row>
    <row r="841" spans="3:12" ht="16.5" customHeight="1" x14ac:dyDescent="0.3">
      <c r="C841" s="1151"/>
      <c r="D841" s="1110"/>
      <c r="E841" s="1127" t="s">
        <v>2297</v>
      </c>
      <c r="F841" s="1112">
        <v>-2</v>
      </c>
      <c r="G841" s="1110">
        <v>1</v>
      </c>
      <c r="H841" s="1113"/>
      <c r="I841" s="1113"/>
      <c r="J841" s="1114">
        <f t="shared" si="12"/>
        <v>-2</v>
      </c>
      <c r="K841" s="1119"/>
      <c r="L841" s="1119"/>
    </row>
    <row r="842" spans="3:12" ht="16.5" customHeight="1" x14ac:dyDescent="0.3">
      <c r="C842" s="1151"/>
      <c r="D842" s="1110"/>
      <c r="E842" s="1127" t="s">
        <v>2297</v>
      </c>
      <c r="F842" s="1112">
        <v>-3</v>
      </c>
      <c r="G842" s="1110">
        <v>0.9</v>
      </c>
      <c r="H842" s="1113"/>
      <c r="I842" s="1113"/>
      <c r="J842" s="1114">
        <f t="shared" si="12"/>
        <v>-2.7</v>
      </c>
      <c r="K842" s="1119"/>
      <c r="L842" s="1119"/>
    </row>
    <row r="843" spans="3:12" ht="16.5" customHeight="1" x14ac:dyDescent="0.3">
      <c r="C843" s="1151"/>
      <c r="D843" s="1110" t="s">
        <v>1507</v>
      </c>
      <c r="E843" s="1121" t="s">
        <v>571</v>
      </c>
      <c r="F843" s="1112">
        <v>1</v>
      </c>
      <c r="G843" s="1110">
        <v>94.1</v>
      </c>
      <c r="H843" s="1113"/>
      <c r="I843" s="1113"/>
      <c r="J843" s="1114">
        <f t="shared" si="12"/>
        <v>94.1</v>
      </c>
      <c r="K843" s="1119"/>
      <c r="L843" s="1119"/>
    </row>
    <row r="844" spans="3:12" ht="16.5" customHeight="1" x14ac:dyDescent="0.3">
      <c r="C844" s="1151"/>
      <c r="D844" s="1110"/>
      <c r="E844" s="1121" t="s">
        <v>2297</v>
      </c>
      <c r="F844" s="1112">
        <v>-2</v>
      </c>
      <c r="G844" s="1110">
        <v>1.8</v>
      </c>
      <c r="H844" s="1113"/>
      <c r="I844" s="1113"/>
      <c r="J844" s="1114">
        <f t="shared" si="12"/>
        <v>-3.6</v>
      </c>
      <c r="K844" s="1119"/>
      <c r="L844" s="1119"/>
    </row>
    <row r="845" spans="3:12" ht="16.5" customHeight="1" x14ac:dyDescent="0.3">
      <c r="C845" s="1151"/>
      <c r="D845" s="1110"/>
      <c r="E845" s="1121" t="s">
        <v>2297</v>
      </c>
      <c r="F845" s="1112">
        <v>-2</v>
      </c>
      <c r="G845" s="1110">
        <v>1.2</v>
      </c>
      <c r="H845" s="1113"/>
      <c r="I845" s="1113"/>
      <c r="J845" s="1114">
        <f t="shared" si="12"/>
        <v>-2.4</v>
      </c>
      <c r="K845" s="1119"/>
      <c r="L845" s="1119"/>
    </row>
    <row r="846" spans="3:12" ht="16.5" customHeight="1" x14ac:dyDescent="0.3">
      <c r="C846" s="1151"/>
      <c r="D846" s="1110"/>
      <c r="E846" s="1121" t="s">
        <v>2297</v>
      </c>
      <c r="F846" s="1112">
        <v>-2</v>
      </c>
      <c r="G846" s="1110">
        <v>1</v>
      </c>
      <c r="H846" s="1113"/>
      <c r="I846" s="1113"/>
      <c r="J846" s="1114">
        <f t="shared" si="12"/>
        <v>-2</v>
      </c>
      <c r="K846" s="1119"/>
      <c r="L846" s="1119"/>
    </row>
    <row r="847" spans="3:12" ht="16.5" customHeight="1" x14ac:dyDescent="0.3">
      <c r="C847" s="1151"/>
      <c r="D847" s="1110"/>
      <c r="E847" s="1121" t="s">
        <v>2303</v>
      </c>
      <c r="F847" s="1112">
        <v>-2</v>
      </c>
      <c r="G847" s="1110">
        <v>1.2</v>
      </c>
      <c r="H847" s="1113"/>
      <c r="I847" s="1113"/>
      <c r="J847" s="1114">
        <f t="shared" si="12"/>
        <v>-2.4</v>
      </c>
      <c r="K847" s="1119"/>
      <c r="L847" s="1119"/>
    </row>
    <row r="848" spans="3:12" ht="16.5" customHeight="1" x14ac:dyDescent="0.3">
      <c r="C848" s="1151"/>
      <c r="D848" s="1110" t="s">
        <v>1686</v>
      </c>
      <c r="E848" s="1121" t="s">
        <v>571</v>
      </c>
      <c r="F848" s="1112">
        <v>1</v>
      </c>
      <c r="G848" s="1110">
        <v>80.599999999999994</v>
      </c>
      <c r="H848" s="1113"/>
      <c r="I848" s="1113"/>
      <c r="J848" s="1114">
        <f t="shared" si="12"/>
        <v>80.599999999999994</v>
      </c>
      <c r="K848" s="1119"/>
      <c r="L848" s="1119"/>
    </row>
    <row r="849" spans="3:12" ht="16.5" customHeight="1" x14ac:dyDescent="0.3">
      <c r="C849" s="1148"/>
      <c r="D849" s="1110"/>
      <c r="E849" s="1121" t="s">
        <v>2297</v>
      </c>
      <c r="F849" s="1112">
        <v>-1</v>
      </c>
      <c r="G849" s="1110">
        <v>1.2</v>
      </c>
      <c r="H849" s="1113"/>
      <c r="I849" s="1113"/>
      <c r="J849" s="1114">
        <f t="shared" si="12"/>
        <v>-1.2</v>
      </c>
      <c r="K849" s="1119"/>
      <c r="L849" s="1119"/>
    </row>
    <row r="850" spans="3:12" ht="16.5" customHeight="1" x14ac:dyDescent="0.3">
      <c r="C850" s="1148"/>
      <c r="D850" s="1110"/>
      <c r="E850" s="1121" t="s">
        <v>2297</v>
      </c>
      <c r="F850" s="1112">
        <v>-3</v>
      </c>
      <c r="G850" s="1110">
        <v>1</v>
      </c>
      <c r="H850" s="1113"/>
      <c r="I850" s="1113"/>
      <c r="J850" s="1114">
        <f t="shared" ref="J850:J913" si="13">PRODUCT(F850:I850)</f>
        <v>-3</v>
      </c>
      <c r="K850" s="1119"/>
      <c r="L850" s="1119"/>
    </row>
    <row r="851" spans="3:12" ht="16.5" customHeight="1" x14ac:dyDescent="0.3">
      <c r="C851" s="1148"/>
      <c r="D851" s="1110"/>
      <c r="E851" s="1121" t="s">
        <v>2297</v>
      </c>
      <c r="F851" s="1112">
        <v>-2</v>
      </c>
      <c r="G851" s="1110">
        <v>0.9</v>
      </c>
      <c r="H851" s="1113"/>
      <c r="I851" s="1113"/>
      <c r="J851" s="1114">
        <f t="shared" si="13"/>
        <v>-1.8</v>
      </c>
      <c r="K851" s="1119"/>
      <c r="L851" s="1119"/>
    </row>
    <row r="852" spans="3:12" s="303" customFormat="1" x14ac:dyDescent="0.25">
      <c r="C852" s="1148"/>
      <c r="D852" s="1126" t="s">
        <v>1516</v>
      </c>
      <c r="E852" s="1127" t="s">
        <v>1568</v>
      </c>
      <c r="F852" s="1112">
        <v>1</v>
      </c>
      <c r="G852" s="1110">
        <v>19.100000000000001</v>
      </c>
      <c r="H852" s="1113"/>
      <c r="I852" s="1113"/>
      <c r="J852" s="1114">
        <f t="shared" si="13"/>
        <v>19.100000000000001</v>
      </c>
      <c r="K852" s="1119"/>
      <c r="L852" s="1119"/>
    </row>
    <row r="853" spans="3:12" x14ac:dyDescent="0.3">
      <c r="C853" s="1148"/>
      <c r="D853" s="1126"/>
      <c r="E853" s="1127" t="s">
        <v>2297</v>
      </c>
      <c r="F853" s="1112">
        <v>-1</v>
      </c>
      <c r="G853" s="1110">
        <v>1</v>
      </c>
      <c r="H853" s="1113"/>
      <c r="I853" s="1113"/>
      <c r="J853" s="1114">
        <f t="shared" si="13"/>
        <v>-1</v>
      </c>
      <c r="K853" s="1119"/>
      <c r="L853" s="1119"/>
    </row>
    <row r="854" spans="3:12" ht="16.5" customHeight="1" x14ac:dyDescent="0.3">
      <c r="C854" s="1148"/>
      <c r="D854" s="1126"/>
      <c r="E854" s="1127" t="s">
        <v>2297</v>
      </c>
      <c r="F854" s="1112">
        <v>-2</v>
      </c>
      <c r="G854" s="1110">
        <v>0.9</v>
      </c>
      <c r="H854" s="1113"/>
      <c r="I854" s="1113"/>
      <c r="J854" s="1114">
        <f t="shared" si="13"/>
        <v>-1.8</v>
      </c>
      <c r="K854" s="1119"/>
      <c r="L854" s="1119"/>
    </row>
    <row r="855" spans="3:12" ht="16.5" customHeight="1" x14ac:dyDescent="0.3">
      <c r="C855" s="1148"/>
      <c r="D855" s="1110" t="s">
        <v>1518</v>
      </c>
      <c r="E855" s="1121" t="s">
        <v>176</v>
      </c>
      <c r="F855" s="1112">
        <v>1</v>
      </c>
      <c r="G855" s="1110">
        <v>14.1</v>
      </c>
      <c r="H855" s="1113"/>
      <c r="I855" s="1113"/>
      <c r="J855" s="1114">
        <f t="shared" si="13"/>
        <v>14.1</v>
      </c>
      <c r="K855" s="1119"/>
      <c r="L855" s="1119"/>
    </row>
    <row r="856" spans="3:12" ht="16.5" customHeight="1" x14ac:dyDescent="0.3">
      <c r="C856" s="1148"/>
      <c r="D856" s="1110"/>
      <c r="E856" s="1121" t="s">
        <v>2297</v>
      </c>
      <c r="F856" s="1112">
        <v>-1</v>
      </c>
      <c r="G856" s="1110">
        <v>1</v>
      </c>
      <c r="H856" s="1113"/>
      <c r="I856" s="1113"/>
      <c r="J856" s="1114">
        <f t="shared" si="13"/>
        <v>-1</v>
      </c>
      <c r="K856" s="1119"/>
      <c r="L856" s="1119"/>
    </row>
    <row r="857" spans="3:12" ht="16.5" customHeight="1" x14ac:dyDescent="0.3">
      <c r="C857" s="1148"/>
      <c r="D857" s="1126" t="s">
        <v>1573</v>
      </c>
      <c r="E857" s="1127" t="s">
        <v>795</v>
      </c>
      <c r="F857" s="1112">
        <v>1</v>
      </c>
      <c r="G857" s="1110">
        <v>9.3000000000000007</v>
      </c>
      <c r="H857" s="1113"/>
      <c r="I857" s="1113"/>
      <c r="J857" s="1114">
        <f t="shared" si="13"/>
        <v>9.3000000000000007</v>
      </c>
      <c r="K857" s="1119"/>
      <c r="L857" s="1119"/>
    </row>
    <row r="858" spans="3:12" ht="16.5" customHeight="1" x14ac:dyDescent="0.3">
      <c r="C858" s="1148"/>
      <c r="D858" s="1110"/>
      <c r="E858" s="1121" t="s">
        <v>2297</v>
      </c>
      <c r="F858" s="1112">
        <v>-1</v>
      </c>
      <c r="G858" s="1110">
        <v>0.9</v>
      </c>
      <c r="H858" s="1113"/>
      <c r="I858" s="1113"/>
      <c r="J858" s="1114">
        <f t="shared" si="13"/>
        <v>-0.9</v>
      </c>
      <c r="K858" s="1119"/>
      <c r="L858" s="1119"/>
    </row>
    <row r="859" spans="3:12" ht="16.5" customHeight="1" x14ac:dyDescent="0.3">
      <c r="C859" s="1148"/>
      <c r="D859" s="1110" t="s">
        <v>1571</v>
      </c>
      <c r="E859" s="1121" t="s">
        <v>2384</v>
      </c>
      <c r="F859" s="1112">
        <v>1</v>
      </c>
      <c r="G859" s="1110">
        <v>14.3</v>
      </c>
      <c r="H859" s="1113"/>
      <c r="I859" s="1113"/>
      <c r="J859" s="1114">
        <f t="shared" si="13"/>
        <v>14.3</v>
      </c>
      <c r="K859" s="1119"/>
      <c r="L859" s="1119"/>
    </row>
    <row r="860" spans="3:12" s="303" customFormat="1" x14ac:dyDescent="0.25">
      <c r="C860" s="1148"/>
      <c r="D860" s="1126"/>
      <c r="E860" s="1121" t="s">
        <v>2297</v>
      </c>
      <c r="F860" s="1112">
        <v>-1</v>
      </c>
      <c r="G860" s="1110">
        <v>1</v>
      </c>
      <c r="H860" s="1113"/>
      <c r="I860" s="1113"/>
      <c r="J860" s="1114">
        <f t="shared" si="13"/>
        <v>-1</v>
      </c>
      <c r="K860" s="1119"/>
      <c r="L860" s="1119"/>
    </row>
    <row r="861" spans="3:12" x14ac:dyDescent="0.3">
      <c r="C861" s="1148"/>
      <c r="D861" s="1110" t="s">
        <v>1570</v>
      </c>
      <c r="E861" s="1121" t="s">
        <v>803</v>
      </c>
      <c r="F861" s="1112">
        <v>1</v>
      </c>
      <c r="G861" s="1110">
        <v>17.2</v>
      </c>
      <c r="H861" s="1113"/>
      <c r="I861" s="1113"/>
      <c r="J861" s="1114">
        <f t="shared" si="13"/>
        <v>17.2</v>
      </c>
      <c r="K861" s="1119"/>
      <c r="L861" s="1119"/>
    </row>
    <row r="862" spans="3:12" ht="16.5" customHeight="1" x14ac:dyDescent="0.3">
      <c r="C862" s="1148"/>
      <c r="D862" s="1110"/>
      <c r="E862" s="1121" t="s">
        <v>2297</v>
      </c>
      <c r="F862" s="1112">
        <v>-1</v>
      </c>
      <c r="G862" s="1110">
        <v>1</v>
      </c>
      <c r="H862" s="1113"/>
      <c r="I862" s="1113"/>
      <c r="J862" s="1114">
        <f t="shared" si="13"/>
        <v>-1</v>
      </c>
      <c r="K862" s="1119"/>
      <c r="L862" s="1119"/>
    </row>
    <row r="863" spans="3:12" ht="16.5" customHeight="1" x14ac:dyDescent="0.3">
      <c r="C863" s="1148"/>
      <c r="D863" s="1126" t="s">
        <v>1540</v>
      </c>
      <c r="E863" s="1121" t="s">
        <v>155</v>
      </c>
      <c r="F863" s="1112">
        <v>1</v>
      </c>
      <c r="G863" s="1110">
        <v>14</v>
      </c>
      <c r="H863" s="1113"/>
      <c r="I863" s="1113"/>
      <c r="J863" s="1114">
        <f t="shared" si="13"/>
        <v>14</v>
      </c>
      <c r="K863" s="1119"/>
      <c r="L863" s="1119"/>
    </row>
    <row r="864" spans="3:12" ht="16.5" customHeight="1" x14ac:dyDescent="0.3">
      <c r="C864" s="1148"/>
      <c r="D864" s="1126"/>
      <c r="E864" s="1121" t="s">
        <v>2297</v>
      </c>
      <c r="F864" s="1112">
        <v>-1</v>
      </c>
      <c r="G864" s="1110">
        <v>1</v>
      </c>
      <c r="H864" s="1113"/>
      <c r="I864" s="1113"/>
      <c r="J864" s="1114">
        <f t="shared" si="13"/>
        <v>-1</v>
      </c>
      <c r="K864" s="1119"/>
      <c r="L864" s="1119"/>
    </row>
    <row r="865" spans="3:12" ht="16.5" customHeight="1" x14ac:dyDescent="0.3">
      <c r="C865" s="1123"/>
      <c r="D865" s="1123"/>
      <c r="E865" s="1123"/>
      <c r="F865" s="1123"/>
      <c r="G865" s="1123"/>
      <c r="H865" s="1123"/>
      <c r="I865" s="1123"/>
      <c r="J865" s="1114"/>
      <c r="K865" s="1123"/>
      <c r="L865" s="1123"/>
    </row>
    <row r="866" spans="3:12" ht="16.5" customHeight="1" x14ac:dyDescent="0.3">
      <c r="C866" s="1148"/>
      <c r="D866" s="1110"/>
      <c r="E866" s="1118" t="s">
        <v>1585</v>
      </c>
      <c r="F866" s="1112"/>
      <c r="G866" s="1110"/>
      <c r="H866" s="1113"/>
      <c r="I866" s="1113"/>
      <c r="J866" s="1114"/>
      <c r="K866" s="1119"/>
      <c r="L866" s="1119"/>
    </row>
    <row r="867" spans="3:12" ht="16.5" customHeight="1" x14ac:dyDescent="0.3">
      <c r="C867" s="1151"/>
      <c r="D867" s="1126" t="s">
        <v>1687</v>
      </c>
      <c r="E867" s="1127" t="s">
        <v>571</v>
      </c>
      <c r="F867" s="1112">
        <v>1</v>
      </c>
      <c r="G867" s="1110">
        <v>82.35</v>
      </c>
      <c r="H867" s="1113"/>
      <c r="I867" s="1113"/>
      <c r="J867" s="1114">
        <f t="shared" si="13"/>
        <v>82.35</v>
      </c>
      <c r="K867" s="1119"/>
      <c r="L867" s="1119"/>
    </row>
    <row r="868" spans="3:12" ht="16.5" customHeight="1" x14ac:dyDescent="0.3">
      <c r="C868" s="1123"/>
      <c r="D868" s="1123"/>
      <c r="E868" s="1123"/>
      <c r="F868" s="1123"/>
      <c r="G868" s="1123"/>
      <c r="H868" s="1123"/>
      <c r="I868" s="1123"/>
      <c r="J868" s="1114"/>
      <c r="K868" s="1123"/>
      <c r="L868" s="1123"/>
    </row>
    <row r="869" spans="3:12" ht="16.5" customHeight="1" x14ac:dyDescent="0.3">
      <c r="C869" s="1148"/>
      <c r="D869" s="1110"/>
      <c r="E869" s="1118" t="s">
        <v>1639</v>
      </c>
      <c r="F869" s="1112"/>
      <c r="G869" s="1110"/>
      <c r="H869" s="1113"/>
      <c r="I869" s="1113"/>
      <c r="J869" s="1114"/>
      <c r="K869" s="1119"/>
      <c r="L869" s="1119"/>
    </row>
    <row r="870" spans="3:12" ht="16.5" customHeight="1" x14ac:dyDescent="0.3">
      <c r="C870" s="1151"/>
      <c r="D870" s="1126" t="s">
        <v>1490</v>
      </c>
      <c r="E870" s="1127" t="s">
        <v>177</v>
      </c>
      <c r="F870" s="1112">
        <v>1</v>
      </c>
      <c r="G870" s="1110">
        <v>8.5500000000000007</v>
      </c>
      <c r="H870" s="1113"/>
      <c r="I870" s="1113"/>
      <c r="J870" s="1114">
        <f t="shared" si="13"/>
        <v>8.5500000000000007</v>
      </c>
      <c r="K870" s="1119"/>
      <c r="L870" s="1119"/>
    </row>
    <row r="871" spans="3:12" ht="16.5" customHeight="1" x14ac:dyDescent="0.3">
      <c r="C871" s="1151"/>
      <c r="D871" s="1126"/>
      <c r="E871" s="1127" t="s">
        <v>2297</v>
      </c>
      <c r="F871" s="1112">
        <v>-1</v>
      </c>
      <c r="G871" s="1110">
        <v>0.9</v>
      </c>
      <c r="H871" s="1113"/>
      <c r="I871" s="1113"/>
      <c r="J871" s="1114">
        <f t="shared" si="13"/>
        <v>-0.9</v>
      </c>
      <c r="K871" s="1119"/>
      <c r="L871" s="1119"/>
    </row>
    <row r="872" spans="3:12" ht="16.5" customHeight="1" x14ac:dyDescent="0.3">
      <c r="C872" s="1151"/>
      <c r="D872" s="1126"/>
      <c r="E872" s="1127" t="s">
        <v>2315</v>
      </c>
      <c r="F872" s="1112">
        <v>1</v>
      </c>
      <c r="G872" s="1110">
        <v>1.35</v>
      </c>
      <c r="H872" s="1113"/>
      <c r="I872" s="1113"/>
      <c r="J872" s="1114">
        <f t="shared" si="13"/>
        <v>1.35</v>
      </c>
      <c r="K872" s="1119"/>
      <c r="L872" s="1119"/>
    </row>
    <row r="873" spans="3:12" ht="16.5" customHeight="1" x14ac:dyDescent="0.3">
      <c r="C873" s="1151"/>
      <c r="D873" s="1110" t="s">
        <v>1506</v>
      </c>
      <c r="E873" s="1121" t="s">
        <v>826</v>
      </c>
      <c r="F873" s="1112">
        <v>1</v>
      </c>
      <c r="G873" s="1110">
        <v>15.7</v>
      </c>
      <c r="H873" s="1113"/>
      <c r="I873" s="1113"/>
      <c r="J873" s="1114">
        <f t="shared" si="13"/>
        <v>15.7</v>
      </c>
      <c r="K873" s="1119"/>
      <c r="L873" s="1119"/>
    </row>
    <row r="874" spans="3:12" ht="16.5" customHeight="1" x14ac:dyDescent="0.3">
      <c r="C874" s="1151"/>
      <c r="D874" s="1110"/>
      <c r="E874" s="1121" t="s">
        <v>2297</v>
      </c>
      <c r="F874" s="1112">
        <v>-1</v>
      </c>
      <c r="G874" s="1110">
        <v>0.9</v>
      </c>
      <c r="H874" s="1113"/>
      <c r="I874" s="1113"/>
      <c r="J874" s="1114">
        <f t="shared" si="13"/>
        <v>-0.9</v>
      </c>
      <c r="K874" s="1119"/>
      <c r="L874" s="1119"/>
    </row>
    <row r="875" spans="3:12" ht="16.5" customHeight="1" x14ac:dyDescent="0.3">
      <c r="C875" s="1151"/>
      <c r="D875" s="1110"/>
      <c r="E875" s="1121" t="s">
        <v>2315</v>
      </c>
      <c r="F875" s="1112">
        <v>1</v>
      </c>
      <c r="G875" s="1110">
        <v>2</v>
      </c>
      <c r="H875" s="1113"/>
      <c r="I875" s="1113"/>
      <c r="J875" s="1114">
        <f t="shared" si="13"/>
        <v>2</v>
      </c>
      <c r="K875" s="1119"/>
      <c r="L875" s="1119"/>
    </row>
    <row r="876" spans="3:12" s="303" customFormat="1" x14ac:dyDescent="0.25">
      <c r="C876" s="1151"/>
      <c r="D876" s="1110" t="s">
        <v>2205</v>
      </c>
      <c r="E876" s="1121" t="s">
        <v>827</v>
      </c>
      <c r="F876" s="1112">
        <v>1</v>
      </c>
      <c r="G876" s="1110">
        <v>16.7</v>
      </c>
      <c r="H876" s="1113"/>
      <c r="I876" s="1113"/>
      <c r="J876" s="1114">
        <f t="shared" si="13"/>
        <v>16.7</v>
      </c>
      <c r="K876" s="1119"/>
      <c r="L876" s="1119"/>
    </row>
    <row r="877" spans="3:12" x14ac:dyDescent="0.3">
      <c r="C877" s="1151"/>
      <c r="D877" s="1110"/>
      <c r="E877" s="1121" t="s">
        <v>2297</v>
      </c>
      <c r="F877" s="1112">
        <v>-1</v>
      </c>
      <c r="G877" s="1110">
        <v>0.9</v>
      </c>
      <c r="H877" s="1113"/>
      <c r="I877" s="1113"/>
      <c r="J877" s="1114">
        <f t="shared" si="13"/>
        <v>-0.9</v>
      </c>
      <c r="K877" s="1119"/>
      <c r="L877" s="1119"/>
    </row>
    <row r="878" spans="3:12" ht="16.5" customHeight="1" x14ac:dyDescent="0.3">
      <c r="C878" s="1151"/>
      <c r="D878" s="1110" t="s">
        <v>1597</v>
      </c>
      <c r="E878" s="1121" t="s">
        <v>2401</v>
      </c>
      <c r="F878" s="1112">
        <v>1</v>
      </c>
      <c r="G878" s="1110">
        <v>8.6999999999999993</v>
      </c>
      <c r="H878" s="1113"/>
      <c r="I878" s="1113"/>
      <c r="J878" s="1114">
        <f t="shared" si="13"/>
        <v>8.6999999999999993</v>
      </c>
      <c r="K878" s="1119"/>
      <c r="L878" s="1119"/>
    </row>
    <row r="879" spans="3:12" ht="16.5" customHeight="1" x14ac:dyDescent="0.3">
      <c r="C879" s="1151"/>
      <c r="D879" s="1110" t="s">
        <v>1599</v>
      </c>
      <c r="E879" s="1121" t="s">
        <v>122</v>
      </c>
      <c r="F879" s="1112">
        <v>1</v>
      </c>
      <c r="G879" s="1110">
        <v>8.1</v>
      </c>
      <c r="H879" s="1113"/>
      <c r="I879" s="1113"/>
      <c r="J879" s="1114">
        <f t="shared" si="13"/>
        <v>8.1</v>
      </c>
      <c r="K879" s="1119"/>
      <c r="L879" s="1119"/>
    </row>
    <row r="880" spans="3:12" ht="16.5" customHeight="1" x14ac:dyDescent="0.3">
      <c r="C880" s="1151"/>
      <c r="D880" s="1126"/>
      <c r="E880" s="1127" t="s">
        <v>2297</v>
      </c>
      <c r="F880" s="1112">
        <v>-1</v>
      </c>
      <c r="G880" s="1110">
        <v>0.8</v>
      </c>
      <c r="H880" s="1113"/>
      <c r="I880" s="1113"/>
      <c r="J880" s="1114">
        <f t="shared" si="13"/>
        <v>-0.8</v>
      </c>
      <c r="K880" s="1119"/>
      <c r="L880" s="1119"/>
    </row>
    <row r="881" spans="3:12" ht="16.5" customHeight="1" x14ac:dyDescent="0.3">
      <c r="C881" s="1151"/>
      <c r="D881" s="1126" t="s">
        <v>1600</v>
      </c>
      <c r="E881" s="1127" t="s">
        <v>122</v>
      </c>
      <c r="F881" s="1112">
        <v>1</v>
      </c>
      <c r="G881" s="1110">
        <v>6</v>
      </c>
      <c r="H881" s="1113"/>
      <c r="I881" s="1113"/>
      <c r="J881" s="1114">
        <f t="shared" si="13"/>
        <v>6</v>
      </c>
      <c r="K881" s="1119"/>
      <c r="L881" s="1119"/>
    </row>
    <row r="882" spans="3:12" ht="16.5" customHeight="1" x14ac:dyDescent="0.3">
      <c r="C882" s="1151"/>
      <c r="D882" s="1126"/>
      <c r="E882" s="1127" t="s">
        <v>2297</v>
      </c>
      <c r="F882" s="1112">
        <v>-1</v>
      </c>
      <c r="G882" s="1110">
        <v>0.8</v>
      </c>
      <c r="H882" s="1113"/>
      <c r="I882" s="1113"/>
      <c r="J882" s="1114">
        <f t="shared" si="13"/>
        <v>-0.8</v>
      </c>
      <c r="K882" s="1119"/>
      <c r="L882" s="1119"/>
    </row>
    <row r="883" spans="3:12" ht="16.5" customHeight="1" x14ac:dyDescent="0.3">
      <c r="C883" s="1151"/>
      <c r="D883" s="1126" t="s">
        <v>1613</v>
      </c>
      <c r="E883" s="1127" t="s">
        <v>2402</v>
      </c>
      <c r="F883" s="1112">
        <v>1</v>
      </c>
      <c r="G883" s="1110">
        <v>14.5</v>
      </c>
      <c r="H883" s="1113"/>
      <c r="I883" s="1113"/>
      <c r="J883" s="1114">
        <f t="shared" si="13"/>
        <v>14.5</v>
      </c>
      <c r="K883" s="1119"/>
      <c r="L883" s="1119"/>
    </row>
    <row r="884" spans="3:12" ht="16.5" customHeight="1" x14ac:dyDescent="0.3">
      <c r="C884" s="1151"/>
      <c r="D884" s="1126"/>
      <c r="E884" s="1127" t="s">
        <v>2297</v>
      </c>
      <c r="F884" s="1112">
        <v>-2</v>
      </c>
      <c r="G884" s="1110">
        <v>0.8</v>
      </c>
      <c r="H884" s="1113"/>
      <c r="I884" s="1113"/>
      <c r="J884" s="1114">
        <f t="shared" si="13"/>
        <v>-1.6</v>
      </c>
      <c r="K884" s="1119"/>
      <c r="L884" s="1119"/>
    </row>
    <row r="885" spans="3:12" ht="16.5" customHeight="1" x14ac:dyDescent="0.3">
      <c r="C885" s="1151"/>
      <c r="D885" s="1110" t="s">
        <v>1613</v>
      </c>
      <c r="E885" s="1121" t="s">
        <v>1615</v>
      </c>
      <c r="F885" s="1112">
        <v>1</v>
      </c>
      <c r="G885" s="1110">
        <v>7.15</v>
      </c>
      <c r="H885" s="1113"/>
      <c r="I885" s="1113"/>
      <c r="J885" s="1114">
        <f t="shared" si="13"/>
        <v>7.15</v>
      </c>
      <c r="K885" s="1119"/>
      <c r="L885" s="1119"/>
    </row>
    <row r="886" spans="3:12" ht="16.5" customHeight="1" x14ac:dyDescent="0.3">
      <c r="C886" s="1151"/>
      <c r="D886" s="1110" t="s">
        <v>2234</v>
      </c>
      <c r="E886" s="1121" t="s">
        <v>144</v>
      </c>
      <c r="F886" s="1112">
        <v>1</v>
      </c>
      <c r="G886" s="1110">
        <v>18.05</v>
      </c>
      <c r="H886" s="1113"/>
      <c r="I886" s="1113"/>
      <c r="J886" s="1114">
        <f t="shared" si="13"/>
        <v>18.05</v>
      </c>
      <c r="K886" s="1119"/>
      <c r="L886" s="1119"/>
    </row>
    <row r="887" spans="3:12" ht="16.5" customHeight="1" x14ac:dyDescent="0.3">
      <c r="C887" s="1151"/>
      <c r="D887" s="1110"/>
      <c r="E887" s="1121" t="s">
        <v>2297</v>
      </c>
      <c r="F887" s="1112">
        <v>-1</v>
      </c>
      <c r="G887" s="1110">
        <v>1.2</v>
      </c>
      <c r="H887" s="1113"/>
      <c r="I887" s="1113"/>
      <c r="J887" s="1114">
        <f t="shared" si="13"/>
        <v>-1.2</v>
      </c>
      <c r="K887" s="1119"/>
      <c r="L887" s="1119"/>
    </row>
    <row r="888" spans="3:12" ht="16.5" customHeight="1" x14ac:dyDescent="0.3">
      <c r="C888" s="1151"/>
      <c r="D888" s="1110"/>
      <c r="E888" s="1121"/>
      <c r="F888" s="1112">
        <v>-1</v>
      </c>
      <c r="G888" s="1110">
        <v>1.2</v>
      </c>
      <c r="H888" s="1113"/>
      <c r="I888" s="1113"/>
      <c r="J888" s="1114">
        <f t="shared" si="13"/>
        <v>-1.2</v>
      </c>
      <c r="K888" s="1119"/>
      <c r="L888" s="1119"/>
    </row>
    <row r="889" spans="3:12" x14ac:dyDescent="0.3">
      <c r="C889" s="1151"/>
      <c r="D889" s="1126" t="s">
        <v>1593</v>
      </c>
      <c r="E889" s="1127" t="s">
        <v>122</v>
      </c>
      <c r="F889" s="1112">
        <v>1</v>
      </c>
      <c r="G889" s="1110">
        <v>7.3</v>
      </c>
      <c r="H889" s="1113"/>
      <c r="I889" s="1113"/>
      <c r="J889" s="1114">
        <f t="shared" si="13"/>
        <v>7.3</v>
      </c>
      <c r="K889" s="1119"/>
      <c r="L889" s="1119"/>
    </row>
    <row r="890" spans="3:12" ht="16.5" customHeight="1" x14ac:dyDescent="0.3">
      <c r="C890" s="1151"/>
      <c r="D890" s="1126"/>
      <c r="E890" s="1127" t="s">
        <v>2297</v>
      </c>
      <c r="F890" s="1112">
        <v>-1</v>
      </c>
      <c r="G890" s="1110">
        <v>0.8</v>
      </c>
      <c r="H890" s="1113"/>
      <c r="I890" s="1113"/>
      <c r="J890" s="1114">
        <f t="shared" si="13"/>
        <v>-0.8</v>
      </c>
      <c r="K890" s="1119"/>
      <c r="L890" s="1119"/>
    </row>
    <row r="891" spans="3:12" ht="16.5" customHeight="1" x14ac:dyDescent="0.3">
      <c r="C891" s="1151"/>
      <c r="D891" s="1110" t="s">
        <v>1618</v>
      </c>
      <c r="E891" s="1121" t="s">
        <v>571</v>
      </c>
      <c r="F891" s="1112">
        <v>1</v>
      </c>
      <c r="G891" s="1110">
        <v>22.9</v>
      </c>
      <c r="H891" s="1113"/>
      <c r="I891" s="1113"/>
      <c r="J891" s="1114">
        <f t="shared" si="13"/>
        <v>22.9</v>
      </c>
      <c r="K891" s="1119"/>
      <c r="L891" s="1119"/>
    </row>
    <row r="892" spans="3:12" ht="16.5" customHeight="1" x14ac:dyDescent="0.3">
      <c r="C892" s="1151"/>
      <c r="D892" s="1110"/>
      <c r="E892" s="1121" t="s">
        <v>2297</v>
      </c>
      <c r="F892" s="1112">
        <v>-2</v>
      </c>
      <c r="G892" s="1110">
        <v>1.2</v>
      </c>
      <c r="H892" s="1113"/>
      <c r="I892" s="1113"/>
      <c r="J892" s="1114">
        <f t="shared" si="13"/>
        <v>-2.4</v>
      </c>
      <c r="K892" s="1119"/>
      <c r="L892" s="1119"/>
    </row>
    <row r="893" spans="3:12" ht="16.5" customHeight="1" x14ac:dyDescent="0.3">
      <c r="C893" s="1151"/>
      <c r="D893" s="1110" t="s">
        <v>2407</v>
      </c>
      <c r="E893" s="1121" t="s">
        <v>571</v>
      </c>
      <c r="F893" s="1112">
        <v>1</v>
      </c>
      <c r="G893" s="1110">
        <v>25.85</v>
      </c>
      <c r="H893" s="1113"/>
      <c r="I893" s="1113"/>
      <c r="J893" s="1114">
        <f t="shared" si="13"/>
        <v>25.85</v>
      </c>
      <c r="K893" s="1119"/>
      <c r="L893" s="1119"/>
    </row>
    <row r="894" spans="3:12" s="303" customFormat="1" x14ac:dyDescent="0.25">
      <c r="C894" s="1151"/>
      <c r="D894" s="1110"/>
      <c r="E894" s="1127" t="s">
        <v>2297</v>
      </c>
      <c r="F894" s="1112">
        <v>-1</v>
      </c>
      <c r="G894" s="1110">
        <v>1.2</v>
      </c>
      <c r="H894" s="1113"/>
      <c r="I894" s="1113"/>
      <c r="J894" s="1114">
        <f t="shared" si="13"/>
        <v>-1.2</v>
      </c>
      <c r="K894" s="1119"/>
      <c r="L894" s="1119"/>
    </row>
    <row r="895" spans="3:12" x14ac:dyDescent="0.3">
      <c r="C895" s="1151"/>
      <c r="D895" s="1126"/>
      <c r="E895" s="1127" t="s">
        <v>2297</v>
      </c>
      <c r="F895" s="1112">
        <v>-1</v>
      </c>
      <c r="G895" s="1110">
        <v>1</v>
      </c>
      <c r="H895" s="1113"/>
      <c r="I895" s="1113"/>
      <c r="J895" s="1114">
        <f t="shared" si="13"/>
        <v>-1</v>
      </c>
      <c r="K895" s="1119"/>
      <c r="L895" s="1119"/>
    </row>
    <row r="896" spans="3:12" ht="16.5" customHeight="1" x14ac:dyDescent="0.3">
      <c r="C896" s="1151"/>
      <c r="D896" s="1110" t="s">
        <v>1619</v>
      </c>
      <c r="E896" s="1121" t="s">
        <v>2408</v>
      </c>
      <c r="F896" s="1112">
        <v>1</v>
      </c>
      <c r="G896" s="1110">
        <v>13.9</v>
      </c>
      <c r="H896" s="1113"/>
      <c r="I896" s="1113"/>
      <c r="J896" s="1114">
        <f t="shared" si="13"/>
        <v>13.9</v>
      </c>
      <c r="K896" s="1119"/>
      <c r="L896" s="1119"/>
    </row>
    <row r="897" spans="3:12" ht="16.5" customHeight="1" x14ac:dyDescent="0.3">
      <c r="C897" s="1151"/>
      <c r="D897" s="1110"/>
      <c r="E897" s="1121" t="s">
        <v>2297</v>
      </c>
      <c r="F897" s="1112">
        <v>-1</v>
      </c>
      <c r="G897" s="1110">
        <v>0.9</v>
      </c>
      <c r="H897" s="1113"/>
      <c r="I897" s="1113"/>
      <c r="J897" s="1114">
        <f t="shared" si="13"/>
        <v>-0.9</v>
      </c>
      <c r="K897" s="1119"/>
      <c r="L897" s="1119"/>
    </row>
    <row r="898" spans="3:12" ht="16.5" customHeight="1" x14ac:dyDescent="0.3">
      <c r="C898" s="1151"/>
      <c r="D898" s="1110" t="s">
        <v>1625</v>
      </c>
      <c r="E898" s="1121" t="s">
        <v>122</v>
      </c>
      <c r="F898" s="1112">
        <v>1</v>
      </c>
      <c r="G898" s="1110">
        <v>7.4</v>
      </c>
      <c r="H898" s="1113"/>
      <c r="I898" s="1113"/>
      <c r="J898" s="1114">
        <f t="shared" si="13"/>
        <v>7.4</v>
      </c>
      <c r="K898" s="1119"/>
      <c r="L898" s="1119"/>
    </row>
    <row r="899" spans="3:12" ht="16.5" customHeight="1" x14ac:dyDescent="0.3">
      <c r="C899" s="1151"/>
      <c r="D899" s="1110"/>
      <c r="E899" s="1121" t="s">
        <v>2297</v>
      </c>
      <c r="F899" s="1112">
        <v>-1</v>
      </c>
      <c r="G899" s="1110">
        <v>0.8</v>
      </c>
      <c r="H899" s="1113"/>
      <c r="I899" s="1113"/>
      <c r="J899" s="1114">
        <f t="shared" si="13"/>
        <v>-0.8</v>
      </c>
      <c r="K899" s="1119"/>
      <c r="L899" s="1119"/>
    </row>
    <row r="900" spans="3:12" ht="16.5" customHeight="1" x14ac:dyDescent="0.3">
      <c r="C900" s="1151"/>
      <c r="D900" s="1126" t="s">
        <v>2158</v>
      </c>
      <c r="E900" s="1127" t="s">
        <v>138</v>
      </c>
      <c r="F900" s="1112">
        <v>1</v>
      </c>
      <c r="G900" s="1110">
        <v>34.200000000000003</v>
      </c>
      <c r="H900" s="1113"/>
      <c r="I900" s="1113"/>
      <c r="J900" s="1114">
        <f t="shared" si="13"/>
        <v>34.200000000000003</v>
      </c>
      <c r="K900" s="1119"/>
      <c r="L900" s="1119"/>
    </row>
    <row r="901" spans="3:12" ht="16.5" customHeight="1" x14ac:dyDescent="0.3">
      <c r="C901" s="1151"/>
      <c r="D901" s="1126"/>
      <c r="E901" s="1127" t="s">
        <v>2297</v>
      </c>
      <c r="F901" s="1112">
        <v>-2</v>
      </c>
      <c r="G901" s="1110">
        <v>1.2</v>
      </c>
      <c r="H901" s="1113"/>
      <c r="I901" s="1113"/>
      <c r="J901" s="1114">
        <f t="shared" si="13"/>
        <v>-2.4</v>
      </c>
      <c r="K901" s="1119"/>
      <c r="L901" s="1119"/>
    </row>
    <row r="902" spans="3:12" ht="16.5" customHeight="1" x14ac:dyDescent="0.3">
      <c r="C902" s="1151"/>
      <c r="D902" s="1126"/>
      <c r="E902" s="1127" t="s">
        <v>2297</v>
      </c>
      <c r="F902" s="1112">
        <v>-5</v>
      </c>
      <c r="G902" s="1110">
        <v>1</v>
      </c>
      <c r="H902" s="1113"/>
      <c r="I902" s="1113"/>
      <c r="J902" s="1114">
        <f t="shared" si="13"/>
        <v>-5</v>
      </c>
      <c r="K902" s="1119"/>
      <c r="L902" s="1119"/>
    </row>
    <row r="903" spans="3:12" s="303" customFormat="1" x14ac:dyDescent="0.25">
      <c r="C903" s="1151"/>
      <c r="D903" s="1126"/>
      <c r="E903" s="1127" t="s">
        <v>2297</v>
      </c>
      <c r="F903" s="1112">
        <v>-2</v>
      </c>
      <c r="G903" s="1110">
        <v>0.9</v>
      </c>
      <c r="H903" s="1113"/>
      <c r="I903" s="1113"/>
      <c r="J903" s="1114">
        <f t="shared" si="13"/>
        <v>-1.8</v>
      </c>
      <c r="K903" s="1119"/>
      <c r="L903" s="1119"/>
    </row>
    <row r="904" spans="3:12" x14ac:dyDescent="0.3">
      <c r="C904" s="1151"/>
      <c r="D904" s="1126"/>
      <c r="E904" s="1127" t="s">
        <v>2297</v>
      </c>
      <c r="F904" s="1112">
        <v>-2</v>
      </c>
      <c r="G904" s="1110">
        <v>0.8</v>
      </c>
      <c r="H904" s="1113"/>
      <c r="I904" s="1113"/>
      <c r="J904" s="1114">
        <f t="shared" si="13"/>
        <v>-1.6</v>
      </c>
      <c r="K904" s="1119"/>
      <c r="L904" s="1119"/>
    </row>
    <row r="905" spans="3:12" ht="16.5" customHeight="1" x14ac:dyDescent="0.3">
      <c r="C905" s="1151"/>
      <c r="D905" s="1110" t="s">
        <v>2410</v>
      </c>
      <c r="E905" s="1127" t="s">
        <v>2411</v>
      </c>
      <c r="F905" s="1112">
        <v>1</v>
      </c>
      <c r="G905" s="1110">
        <v>7.95</v>
      </c>
      <c r="H905" s="1113"/>
      <c r="I905" s="1113"/>
      <c r="J905" s="1114">
        <f t="shared" si="13"/>
        <v>7.95</v>
      </c>
      <c r="K905" s="1119"/>
      <c r="L905" s="1119"/>
    </row>
    <row r="906" spans="3:12" ht="16.5" customHeight="1" x14ac:dyDescent="0.3">
      <c r="C906" s="1151"/>
      <c r="D906" s="1126" t="s">
        <v>2157</v>
      </c>
      <c r="E906" s="1127" t="s">
        <v>144</v>
      </c>
      <c r="F906" s="1112">
        <v>1</v>
      </c>
      <c r="G906" s="1110">
        <v>13.7</v>
      </c>
      <c r="H906" s="1113"/>
      <c r="I906" s="1113"/>
      <c r="J906" s="1114">
        <f t="shared" si="13"/>
        <v>13.7</v>
      </c>
      <c r="K906" s="1119"/>
      <c r="L906" s="1119"/>
    </row>
    <row r="907" spans="3:12" ht="16.5" customHeight="1" x14ac:dyDescent="0.3">
      <c r="C907" s="1148"/>
      <c r="D907" s="1110"/>
      <c r="E907" s="1121" t="s">
        <v>2297</v>
      </c>
      <c r="F907" s="1112">
        <v>-1</v>
      </c>
      <c r="G907" s="1110">
        <v>1.2</v>
      </c>
      <c r="H907" s="1113"/>
      <c r="I907" s="1113"/>
      <c r="J907" s="1114">
        <f t="shared" si="13"/>
        <v>-1.2</v>
      </c>
      <c r="K907" s="1119"/>
      <c r="L907" s="1119"/>
    </row>
    <row r="908" spans="3:12" ht="16.5" customHeight="1" x14ac:dyDescent="0.3">
      <c r="C908" s="1148"/>
      <c r="D908" s="1110"/>
      <c r="E908" s="1121" t="s">
        <v>2297</v>
      </c>
      <c r="F908" s="1112">
        <v>-1</v>
      </c>
      <c r="G908" s="1110">
        <v>0.9</v>
      </c>
      <c r="H908" s="1113"/>
      <c r="I908" s="1113"/>
      <c r="J908" s="1114">
        <f t="shared" si="13"/>
        <v>-0.9</v>
      </c>
      <c r="K908" s="1119"/>
      <c r="L908" s="1119"/>
    </row>
    <row r="909" spans="3:12" ht="16.5" customHeight="1" x14ac:dyDescent="0.3">
      <c r="C909" s="1151"/>
      <c r="D909" s="1126"/>
      <c r="E909" s="1127" t="s">
        <v>2303</v>
      </c>
      <c r="F909" s="1112">
        <v>-1</v>
      </c>
      <c r="G909" s="1110">
        <v>2.4</v>
      </c>
      <c r="H909" s="1113"/>
      <c r="I909" s="1113"/>
      <c r="J909" s="1114">
        <f t="shared" si="13"/>
        <v>-2.4</v>
      </c>
      <c r="K909" s="1119"/>
      <c r="L909" s="1119"/>
    </row>
    <row r="910" spans="3:12" ht="16.5" customHeight="1" x14ac:dyDescent="0.3">
      <c r="C910" s="1151"/>
      <c r="D910" s="1126" t="s">
        <v>1591</v>
      </c>
      <c r="E910" s="1127" t="s">
        <v>369</v>
      </c>
      <c r="F910" s="1112">
        <v>1</v>
      </c>
      <c r="G910" s="1110">
        <v>12.1</v>
      </c>
      <c r="H910" s="1113"/>
      <c r="I910" s="1113"/>
      <c r="J910" s="1114">
        <f t="shared" si="13"/>
        <v>12.1</v>
      </c>
      <c r="K910" s="1119"/>
      <c r="L910" s="1119"/>
    </row>
    <row r="911" spans="3:12" ht="16.5" customHeight="1" x14ac:dyDescent="0.3">
      <c r="C911" s="1151"/>
      <c r="D911" s="1126"/>
      <c r="E911" s="1127" t="s">
        <v>2297</v>
      </c>
      <c r="F911" s="1112">
        <v>-1</v>
      </c>
      <c r="G911" s="1110">
        <v>1</v>
      </c>
      <c r="H911" s="1113"/>
      <c r="I911" s="1113"/>
      <c r="J911" s="1114">
        <f t="shared" si="13"/>
        <v>-1</v>
      </c>
      <c r="K911" s="1119"/>
      <c r="L911" s="1119"/>
    </row>
    <row r="912" spans="3:12" ht="16.5" customHeight="1" x14ac:dyDescent="0.3">
      <c r="C912" s="1151"/>
      <c r="D912" s="1126" t="s">
        <v>1485</v>
      </c>
      <c r="E912" s="1127" t="s">
        <v>275</v>
      </c>
      <c r="F912" s="1112">
        <v>1</v>
      </c>
      <c r="G912" s="1110">
        <v>21.2</v>
      </c>
      <c r="H912" s="1113"/>
      <c r="I912" s="1113"/>
      <c r="J912" s="1114">
        <f t="shared" si="13"/>
        <v>21.2</v>
      </c>
      <c r="K912" s="1119"/>
      <c r="L912" s="1119"/>
    </row>
    <row r="913" spans="3:12" ht="16.5" customHeight="1" x14ac:dyDescent="0.3">
      <c r="C913" s="1151"/>
      <c r="D913" s="1110"/>
      <c r="E913" s="1121" t="s">
        <v>2297</v>
      </c>
      <c r="F913" s="1112">
        <v>-1</v>
      </c>
      <c r="G913" s="1110">
        <v>1</v>
      </c>
      <c r="H913" s="1113"/>
      <c r="I913" s="1113"/>
      <c r="J913" s="1114">
        <f t="shared" si="13"/>
        <v>-1</v>
      </c>
      <c r="K913" s="1119"/>
      <c r="L913" s="1119"/>
    </row>
    <row r="914" spans="3:12" ht="16.5" customHeight="1" x14ac:dyDescent="0.3">
      <c r="C914" s="1151"/>
      <c r="D914" s="1110" t="s">
        <v>2027</v>
      </c>
      <c r="E914" s="1121" t="s">
        <v>370</v>
      </c>
      <c r="F914" s="1112">
        <v>1</v>
      </c>
      <c r="G914" s="1110">
        <v>5.0999999999999996</v>
      </c>
      <c r="H914" s="1113"/>
      <c r="I914" s="1113"/>
      <c r="J914" s="1114">
        <f t="shared" ref="J914:J977" si="14">PRODUCT(F914:I914)</f>
        <v>5.0999999999999996</v>
      </c>
      <c r="K914" s="1119"/>
      <c r="L914" s="1119"/>
    </row>
    <row r="915" spans="3:12" ht="16.5" customHeight="1" x14ac:dyDescent="0.3">
      <c r="C915" s="1151"/>
      <c r="D915" s="1110"/>
      <c r="E915" s="1121" t="s">
        <v>2297</v>
      </c>
      <c r="F915" s="1112">
        <v>-1</v>
      </c>
      <c r="G915" s="1110">
        <v>1</v>
      </c>
      <c r="H915" s="1113"/>
      <c r="I915" s="1113"/>
      <c r="J915" s="1114">
        <f t="shared" si="14"/>
        <v>-1</v>
      </c>
      <c r="K915" s="1119"/>
      <c r="L915" s="1119"/>
    </row>
    <row r="916" spans="3:12" ht="16.5" customHeight="1" x14ac:dyDescent="0.3">
      <c r="C916" s="1151"/>
      <c r="D916" s="1110" t="s">
        <v>1612</v>
      </c>
      <c r="E916" s="1121" t="s">
        <v>138</v>
      </c>
      <c r="F916" s="1112">
        <v>1</v>
      </c>
      <c r="G916" s="1110">
        <v>45.9</v>
      </c>
      <c r="H916" s="1113"/>
      <c r="I916" s="1113"/>
      <c r="J916" s="1114">
        <f t="shared" si="14"/>
        <v>45.9</v>
      </c>
      <c r="K916" s="1119"/>
      <c r="L916" s="1119"/>
    </row>
    <row r="917" spans="3:12" s="303" customFormat="1" x14ac:dyDescent="0.25">
      <c r="C917" s="1151"/>
      <c r="D917" s="1110"/>
      <c r="E917" s="1121" t="s">
        <v>2297</v>
      </c>
      <c r="F917" s="1112">
        <v>-2</v>
      </c>
      <c r="G917" s="1110">
        <v>1.2</v>
      </c>
      <c r="H917" s="1113"/>
      <c r="I917" s="1113"/>
      <c r="J917" s="1114">
        <f t="shared" si="14"/>
        <v>-2.4</v>
      </c>
      <c r="K917" s="1119"/>
      <c r="L917" s="1119"/>
    </row>
    <row r="918" spans="3:12" x14ac:dyDescent="0.3">
      <c r="C918" s="1151"/>
      <c r="D918" s="1110"/>
      <c r="E918" s="1121" t="s">
        <v>2297</v>
      </c>
      <c r="F918" s="1112">
        <v>-3</v>
      </c>
      <c r="G918" s="1110">
        <v>1</v>
      </c>
      <c r="H918" s="1113"/>
      <c r="I918" s="1113"/>
      <c r="J918" s="1114">
        <f t="shared" si="14"/>
        <v>-3</v>
      </c>
      <c r="K918" s="1119"/>
      <c r="L918" s="1119"/>
    </row>
    <row r="919" spans="3:12" ht="16.5" customHeight="1" x14ac:dyDescent="0.3">
      <c r="C919" s="1151"/>
      <c r="D919" s="1110"/>
      <c r="E919" s="1121" t="s">
        <v>2297</v>
      </c>
      <c r="F919" s="1112">
        <v>-5</v>
      </c>
      <c r="G919" s="1110">
        <v>0.9</v>
      </c>
      <c r="H919" s="1113"/>
      <c r="I919" s="1113"/>
      <c r="J919" s="1114">
        <f t="shared" si="14"/>
        <v>-4.5</v>
      </c>
      <c r="K919" s="1119"/>
      <c r="L919" s="1119"/>
    </row>
    <row r="920" spans="3:12" ht="16.5" customHeight="1" x14ac:dyDescent="0.3">
      <c r="C920" s="1151"/>
      <c r="D920" s="1110" t="s">
        <v>2029</v>
      </c>
      <c r="E920" s="1121" t="s">
        <v>368</v>
      </c>
      <c r="F920" s="1112">
        <v>1</v>
      </c>
      <c r="G920" s="1110">
        <v>5.15</v>
      </c>
      <c r="H920" s="1113"/>
      <c r="I920" s="1113"/>
      <c r="J920" s="1114">
        <f t="shared" si="14"/>
        <v>5.15</v>
      </c>
      <c r="K920" s="1119"/>
      <c r="L920" s="1119"/>
    </row>
    <row r="921" spans="3:12" ht="16.5" customHeight="1" x14ac:dyDescent="0.3">
      <c r="C921" s="1151"/>
      <c r="D921" s="1110"/>
      <c r="E921" s="1121" t="s">
        <v>2297</v>
      </c>
      <c r="F921" s="1112">
        <v>-1</v>
      </c>
      <c r="G921" s="1110">
        <v>1</v>
      </c>
      <c r="H921" s="1113"/>
      <c r="I921" s="1113"/>
      <c r="J921" s="1114">
        <f t="shared" si="14"/>
        <v>-1</v>
      </c>
      <c r="K921" s="1119"/>
      <c r="L921" s="1119"/>
    </row>
    <row r="922" spans="3:12" ht="16.5" customHeight="1" x14ac:dyDescent="0.3">
      <c r="C922" s="1151"/>
      <c r="D922" s="1110" t="s">
        <v>2030</v>
      </c>
      <c r="E922" s="1121" t="s">
        <v>2398</v>
      </c>
      <c r="F922" s="1112">
        <v>1</v>
      </c>
      <c r="G922" s="1110">
        <v>4.2</v>
      </c>
      <c r="H922" s="1113"/>
      <c r="I922" s="1113"/>
      <c r="J922" s="1114">
        <f t="shared" si="14"/>
        <v>4.2</v>
      </c>
      <c r="K922" s="1119"/>
      <c r="L922" s="1119"/>
    </row>
    <row r="923" spans="3:12" ht="16.5" customHeight="1" x14ac:dyDescent="0.3">
      <c r="C923" s="1151"/>
      <c r="D923" s="1110"/>
      <c r="E923" s="1121" t="s">
        <v>2297</v>
      </c>
      <c r="F923" s="1112">
        <v>-1</v>
      </c>
      <c r="G923" s="1110">
        <v>1</v>
      </c>
      <c r="H923" s="1113"/>
      <c r="I923" s="1113"/>
      <c r="J923" s="1114">
        <f t="shared" si="14"/>
        <v>-1</v>
      </c>
      <c r="K923" s="1119"/>
      <c r="L923" s="1119"/>
    </row>
    <row r="924" spans="3:12" ht="16.5" customHeight="1" x14ac:dyDescent="0.3">
      <c r="C924" s="1151"/>
      <c r="D924" s="1110" t="s">
        <v>2032</v>
      </c>
      <c r="E924" s="1121" t="s">
        <v>2399</v>
      </c>
      <c r="F924" s="1112">
        <v>1</v>
      </c>
      <c r="G924" s="1110">
        <v>4.2</v>
      </c>
      <c r="H924" s="1113"/>
      <c r="I924" s="1113"/>
      <c r="J924" s="1114">
        <f t="shared" si="14"/>
        <v>4.2</v>
      </c>
      <c r="K924" s="1119"/>
      <c r="L924" s="1119"/>
    </row>
    <row r="925" spans="3:12" ht="16.5" customHeight="1" x14ac:dyDescent="0.3">
      <c r="C925" s="1151"/>
      <c r="D925" s="1110"/>
      <c r="E925" s="1121" t="s">
        <v>2297</v>
      </c>
      <c r="F925" s="1112">
        <v>-1</v>
      </c>
      <c r="G925" s="1110">
        <v>1</v>
      </c>
      <c r="H925" s="1113"/>
      <c r="I925" s="1113"/>
      <c r="J925" s="1114">
        <f t="shared" si="14"/>
        <v>-1</v>
      </c>
      <c r="K925" s="1119"/>
      <c r="L925" s="1119"/>
    </row>
    <row r="926" spans="3:12" ht="16.5" customHeight="1" x14ac:dyDescent="0.3">
      <c r="C926" s="1151"/>
      <c r="D926" s="1110" t="s">
        <v>2036</v>
      </c>
      <c r="E926" s="1121" t="s">
        <v>159</v>
      </c>
      <c r="F926" s="1112">
        <v>1</v>
      </c>
      <c r="G926" s="1110">
        <v>2.6</v>
      </c>
      <c r="H926" s="1113"/>
      <c r="I926" s="1113"/>
      <c r="J926" s="1114">
        <f t="shared" si="14"/>
        <v>2.6</v>
      </c>
      <c r="K926" s="1119"/>
      <c r="L926" s="1119"/>
    </row>
    <row r="927" spans="3:12" ht="16.5" customHeight="1" x14ac:dyDescent="0.3">
      <c r="C927" s="1151"/>
      <c r="D927" s="1110"/>
      <c r="E927" s="1121" t="s">
        <v>2297</v>
      </c>
      <c r="F927" s="1112">
        <v>-1</v>
      </c>
      <c r="G927" s="1110">
        <v>1</v>
      </c>
      <c r="H927" s="1113"/>
      <c r="I927" s="1113"/>
      <c r="J927" s="1114">
        <f t="shared" si="14"/>
        <v>-1</v>
      </c>
      <c r="K927" s="1119"/>
      <c r="L927" s="1119"/>
    </row>
    <row r="928" spans="3:12" ht="16.5" customHeight="1" x14ac:dyDescent="0.3">
      <c r="C928" s="1151"/>
      <c r="D928" s="1110" t="s">
        <v>1592</v>
      </c>
      <c r="E928" s="1121" t="s">
        <v>2400</v>
      </c>
      <c r="F928" s="1112">
        <v>1</v>
      </c>
      <c r="G928" s="1110">
        <v>10.11</v>
      </c>
      <c r="H928" s="1113"/>
      <c r="I928" s="1113"/>
      <c r="J928" s="1114">
        <f t="shared" si="14"/>
        <v>10.11</v>
      </c>
      <c r="K928" s="1119"/>
      <c r="L928" s="1119"/>
    </row>
    <row r="929" spans="3:12" s="303" customFormat="1" x14ac:dyDescent="0.25">
      <c r="C929" s="1151"/>
      <c r="D929" s="1110"/>
      <c r="E929" s="1121" t="s">
        <v>2297</v>
      </c>
      <c r="F929" s="1112">
        <v>-1</v>
      </c>
      <c r="G929" s="1110">
        <v>1</v>
      </c>
      <c r="H929" s="1113"/>
      <c r="I929" s="1113"/>
      <c r="J929" s="1114">
        <f t="shared" si="14"/>
        <v>-1</v>
      </c>
      <c r="K929" s="1119"/>
      <c r="L929" s="1119"/>
    </row>
    <row r="930" spans="3:12" x14ac:dyDescent="0.3">
      <c r="C930" s="1151"/>
      <c r="D930" s="1110"/>
      <c r="E930" s="1121" t="s">
        <v>2297</v>
      </c>
      <c r="F930" s="1112">
        <v>-1</v>
      </c>
      <c r="G930" s="1110">
        <v>0.8</v>
      </c>
      <c r="H930" s="1113"/>
      <c r="I930" s="1113"/>
      <c r="J930" s="1114">
        <f t="shared" si="14"/>
        <v>-0.8</v>
      </c>
      <c r="K930" s="1119"/>
      <c r="L930" s="1119"/>
    </row>
    <row r="931" spans="3:12" ht="16.5" customHeight="1" x14ac:dyDescent="0.3">
      <c r="C931" s="1151"/>
      <c r="D931" s="1110" t="s">
        <v>1601</v>
      </c>
      <c r="E931" s="1121" t="s">
        <v>2404</v>
      </c>
      <c r="F931" s="1112">
        <v>1</v>
      </c>
      <c r="G931" s="1110">
        <v>19.32</v>
      </c>
      <c r="H931" s="1113"/>
      <c r="I931" s="1113"/>
      <c r="J931" s="1114">
        <f t="shared" si="14"/>
        <v>19.32</v>
      </c>
      <c r="K931" s="1119"/>
      <c r="L931" s="1119"/>
    </row>
    <row r="932" spans="3:12" ht="16.5" customHeight="1" x14ac:dyDescent="0.3">
      <c r="C932" s="1151"/>
      <c r="D932" s="1110"/>
      <c r="E932" s="1121" t="s">
        <v>2297</v>
      </c>
      <c r="F932" s="1112">
        <v>-1</v>
      </c>
      <c r="G932" s="1110">
        <v>1</v>
      </c>
      <c r="H932" s="1113"/>
      <c r="I932" s="1113"/>
      <c r="J932" s="1114">
        <f t="shared" si="14"/>
        <v>-1</v>
      </c>
      <c r="K932" s="1119"/>
      <c r="L932" s="1119"/>
    </row>
    <row r="933" spans="3:12" ht="16.5" customHeight="1" x14ac:dyDescent="0.3">
      <c r="C933" s="1151"/>
      <c r="D933" s="1110" t="s">
        <v>1604</v>
      </c>
      <c r="E933" s="1121" t="s">
        <v>584</v>
      </c>
      <c r="F933" s="1112">
        <v>1</v>
      </c>
      <c r="G933" s="1110">
        <v>7.3</v>
      </c>
      <c r="H933" s="1113"/>
      <c r="I933" s="1113"/>
      <c r="J933" s="1114">
        <f t="shared" si="14"/>
        <v>7.3</v>
      </c>
      <c r="K933" s="1119"/>
      <c r="L933" s="1119"/>
    </row>
    <row r="934" spans="3:12" ht="16.5" customHeight="1" x14ac:dyDescent="0.3">
      <c r="C934" s="1151"/>
      <c r="D934" s="1110"/>
      <c r="E934" s="1121" t="s">
        <v>2297</v>
      </c>
      <c r="F934" s="1112">
        <v>-1</v>
      </c>
      <c r="G934" s="1110">
        <v>1</v>
      </c>
      <c r="H934" s="1113"/>
      <c r="I934" s="1113"/>
      <c r="J934" s="1114">
        <f t="shared" si="14"/>
        <v>-1</v>
      </c>
      <c r="K934" s="1119"/>
      <c r="L934" s="1119"/>
    </row>
    <row r="935" spans="3:12" ht="16.5" customHeight="1" x14ac:dyDescent="0.3">
      <c r="C935" s="1151"/>
      <c r="D935" s="1110"/>
      <c r="E935" s="1121" t="s">
        <v>2303</v>
      </c>
      <c r="F935" s="1112">
        <v>-1</v>
      </c>
      <c r="G935" s="1110">
        <v>1.2</v>
      </c>
      <c r="H935" s="1113"/>
      <c r="I935" s="1113"/>
      <c r="J935" s="1114">
        <f t="shared" si="14"/>
        <v>-1.2</v>
      </c>
      <c r="K935" s="1119"/>
      <c r="L935" s="1119"/>
    </row>
    <row r="936" spans="3:12" ht="16.5" customHeight="1" x14ac:dyDescent="0.3">
      <c r="C936" s="1151"/>
      <c r="D936" s="1110" t="s">
        <v>2406</v>
      </c>
      <c r="E936" s="1121" t="s">
        <v>138</v>
      </c>
      <c r="F936" s="1112">
        <v>1</v>
      </c>
      <c r="G936" s="1110">
        <v>36.200000000000003</v>
      </c>
      <c r="H936" s="1113"/>
      <c r="I936" s="1113"/>
      <c r="J936" s="1114">
        <f t="shared" si="14"/>
        <v>36.200000000000003</v>
      </c>
      <c r="K936" s="1119"/>
      <c r="L936" s="1119"/>
    </row>
    <row r="937" spans="3:12" ht="16.5" customHeight="1" x14ac:dyDescent="0.3">
      <c r="C937" s="1151"/>
      <c r="D937" s="1110"/>
      <c r="E937" s="1121" t="s">
        <v>2297</v>
      </c>
      <c r="F937" s="1112">
        <v>-8</v>
      </c>
      <c r="G937" s="1110">
        <v>1</v>
      </c>
      <c r="H937" s="1113"/>
      <c r="I937" s="1113"/>
      <c r="J937" s="1114">
        <f t="shared" si="14"/>
        <v>-8</v>
      </c>
      <c r="K937" s="1119"/>
      <c r="L937" s="1119"/>
    </row>
    <row r="938" spans="3:12" ht="16.5" customHeight="1" x14ac:dyDescent="0.3">
      <c r="C938" s="1151"/>
      <c r="D938" s="1110" t="s">
        <v>1617</v>
      </c>
      <c r="E938" s="1121" t="s">
        <v>138</v>
      </c>
      <c r="F938" s="1112">
        <v>1</v>
      </c>
      <c r="G938" s="1110">
        <v>17.95</v>
      </c>
      <c r="H938" s="1113"/>
      <c r="I938" s="1113"/>
      <c r="J938" s="1114">
        <f t="shared" si="14"/>
        <v>17.95</v>
      </c>
      <c r="K938" s="1119"/>
      <c r="L938" s="1119"/>
    </row>
    <row r="939" spans="3:12" ht="16.5" customHeight="1" x14ac:dyDescent="0.3">
      <c r="C939" s="1151"/>
      <c r="D939" s="1110"/>
      <c r="E939" s="1121" t="s">
        <v>2297</v>
      </c>
      <c r="F939" s="1112">
        <v>-1</v>
      </c>
      <c r="G939" s="1110">
        <v>1.2</v>
      </c>
      <c r="H939" s="1113"/>
      <c r="I939" s="1113"/>
      <c r="J939" s="1114">
        <f t="shared" si="14"/>
        <v>-1.2</v>
      </c>
      <c r="K939" s="1119"/>
      <c r="L939" s="1119"/>
    </row>
    <row r="940" spans="3:12" ht="16.5" customHeight="1" x14ac:dyDescent="0.3">
      <c r="C940" s="1151"/>
      <c r="D940" s="1110"/>
      <c r="E940" s="1121" t="s">
        <v>2297</v>
      </c>
      <c r="F940" s="1112">
        <v>-3</v>
      </c>
      <c r="G940" s="1110">
        <v>1</v>
      </c>
      <c r="H940" s="1113"/>
      <c r="I940" s="1113"/>
      <c r="J940" s="1114">
        <f t="shared" si="14"/>
        <v>-3</v>
      </c>
      <c r="K940" s="1119"/>
      <c r="L940" s="1119"/>
    </row>
    <row r="941" spans="3:12" s="303" customFormat="1" x14ac:dyDescent="0.25">
      <c r="C941" s="1151"/>
      <c r="D941" s="1126" t="s">
        <v>1607</v>
      </c>
      <c r="E941" s="1127" t="s">
        <v>585</v>
      </c>
      <c r="F941" s="1112">
        <v>1</v>
      </c>
      <c r="G941" s="1110">
        <v>13.3</v>
      </c>
      <c r="H941" s="1113"/>
      <c r="I941" s="1113"/>
      <c r="J941" s="1114">
        <f t="shared" si="14"/>
        <v>13.3</v>
      </c>
      <c r="K941" s="1119"/>
      <c r="L941" s="1119"/>
    </row>
    <row r="942" spans="3:12" x14ac:dyDescent="0.3">
      <c r="C942" s="1151"/>
      <c r="D942" s="1110"/>
      <c r="E942" s="1121" t="s">
        <v>2297</v>
      </c>
      <c r="F942" s="1112">
        <v>-1</v>
      </c>
      <c r="G942" s="1110">
        <v>1</v>
      </c>
      <c r="H942" s="1113"/>
      <c r="I942" s="1113"/>
      <c r="J942" s="1114">
        <f t="shared" si="14"/>
        <v>-1</v>
      </c>
      <c r="K942" s="1119"/>
      <c r="L942" s="1119"/>
    </row>
    <row r="943" spans="3:12" ht="16.5" customHeight="1" x14ac:dyDescent="0.3">
      <c r="C943" s="1151"/>
      <c r="D943" s="1110" t="s">
        <v>1609</v>
      </c>
      <c r="E943" s="1121" t="s">
        <v>2038</v>
      </c>
      <c r="F943" s="1112">
        <v>1</v>
      </c>
      <c r="G943" s="1110">
        <v>23.5</v>
      </c>
      <c r="H943" s="1113"/>
      <c r="I943" s="1113"/>
      <c r="J943" s="1114">
        <f t="shared" si="14"/>
        <v>23.5</v>
      </c>
      <c r="K943" s="1119"/>
      <c r="L943" s="1119"/>
    </row>
    <row r="944" spans="3:12" ht="16.5" customHeight="1" x14ac:dyDescent="0.3">
      <c r="C944" s="1151"/>
      <c r="D944" s="1110"/>
      <c r="E944" s="1121" t="s">
        <v>2297</v>
      </c>
      <c r="F944" s="1112">
        <v>-1</v>
      </c>
      <c r="G944" s="1110">
        <v>1</v>
      </c>
      <c r="H944" s="1113"/>
      <c r="I944" s="1113"/>
      <c r="J944" s="1114">
        <f t="shared" si="14"/>
        <v>-1</v>
      </c>
      <c r="K944" s="1119"/>
      <c r="L944" s="1119"/>
    </row>
    <row r="945" spans="3:12" ht="16.5" customHeight="1" x14ac:dyDescent="0.3">
      <c r="C945" s="1151"/>
      <c r="D945" s="1110" t="s">
        <v>1611</v>
      </c>
      <c r="E945" s="1121" t="s">
        <v>327</v>
      </c>
      <c r="F945" s="1112">
        <v>1</v>
      </c>
      <c r="G945" s="1110">
        <v>24</v>
      </c>
      <c r="H945" s="1113"/>
      <c r="I945" s="1113"/>
      <c r="J945" s="1114">
        <f t="shared" si="14"/>
        <v>24</v>
      </c>
      <c r="K945" s="1119"/>
      <c r="L945" s="1119"/>
    </row>
    <row r="946" spans="3:12" ht="16.5" customHeight="1" x14ac:dyDescent="0.3">
      <c r="C946" s="1151"/>
      <c r="D946" s="1110"/>
      <c r="E946" s="1121" t="s">
        <v>2297</v>
      </c>
      <c r="F946" s="1112">
        <v>-1</v>
      </c>
      <c r="G946" s="1110">
        <v>1</v>
      </c>
      <c r="H946" s="1113"/>
      <c r="I946" s="1113"/>
      <c r="J946" s="1114">
        <f t="shared" si="14"/>
        <v>-1</v>
      </c>
      <c r="K946" s="1119"/>
      <c r="L946" s="1119"/>
    </row>
    <row r="947" spans="3:12" ht="16.5" customHeight="1" x14ac:dyDescent="0.3">
      <c r="C947" s="1151"/>
      <c r="D947" s="1110" t="s">
        <v>1627</v>
      </c>
      <c r="E947" s="1121" t="s">
        <v>2409</v>
      </c>
      <c r="F947" s="1112">
        <v>1</v>
      </c>
      <c r="G947" s="1110">
        <v>14.1</v>
      </c>
      <c r="H947" s="1113"/>
      <c r="I947" s="1113"/>
      <c r="J947" s="1114">
        <f t="shared" si="14"/>
        <v>14.1</v>
      </c>
      <c r="K947" s="1119"/>
      <c r="L947" s="1119"/>
    </row>
    <row r="948" spans="3:12" ht="16.5" customHeight="1" x14ac:dyDescent="0.3">
      <c r="C948" s="1151"/>
      <c r="D948" s="1110"/>
      <c r="E948" s="1121" t="s">
        <v>2297</v>
      </c>
      <c r="F948" s="1112">
        <v>-1</v>
      </c>
      <c r="G948" s="1110">
        <v>0.9</v>
      </c>
      <c r="H948" s="1113"/>
      <c r="I948" s="1113"/>
      <c r="J948" s="1114">
        <f t="shared" si="14"/>
        <v>-0.9</v>
      </c>
      <c r="K948" s="1119"/>
      <c r="L948" s="1119"/>
    </row>
    <row r="949" spans="3:12" s="303" customFormat="1" x14ac:dyDescent="0.25">
      <c r="C949" s="1151"/>
      <c r="D949" s="1126"/>
      <c r="E949" s="1127" t="s">
        <v>2303</v>
      </c>
      <c r="F949" s="1112">
        <v>-1</v>
      </c>
      <c r="G949" s="1110">
        <v>2.4</v>
      </c>
      <c r="H949" s="1113"/>
      <c r="I949" s="1113"/>
      <c r="J949" s="1114">
        <f t="shared" si="14"/>
        <v>-2.4</v>
      </c>
      <c r="K949" s="1119"/>
      <c r="L949" s="1119"/>
    </row>
    <row r="950" spans="3:12" x14ac:dyDescent="0.3">
      <c r="C950" s="1123"/>
      <c r="D950" s="1123"/>
      <c r="E950" s="1123"/>
      <c r="F950" s="1123"/>
      <c r="G950" s="1123"/>
      <c r="H950" s="1123"/>
      <c r="I950" s="1123"/>
      <c r="J950" s="1114"/>
      <c r="K950" s="1123"/>
      <c r="L950" s="1123"/>
    </row>
    <row r="951" spans="3:12" ht="16.5" customHeight="1" x14ac:dyDescent="0.3">
      <c r="C951" s="1151"/>
      <c r="D951" s="1126"/>
      <c r="E951" s="1118" t="s">
        <v>1685</v>
      </c>
      <c r="F951" s="1112"/>
      <c r="G951" s="1110"/>
      <c r="H951" s="1113"/>
      <c r="I951" s="1113"/>
      <c r="J951" s="1114"/>
      <c r="K951" s="1119"/>
      <c r="L951" s="1119"/>
    </row>
    <row r="952" spans="3:12" ht="16.5" customHeight="1" x14ac:dyDescent="0.3">
      <c r="C952" s="1151"/>
      <c r="D952" s="1110" t="s">
        <v>1640</v>
      </c>
      <c r="E952" s="1121" t="s">
        <v>571</v>
      </c>
      <c r="F952" s="1112">
        <v>1</v>
      </c>
      <c r="G952" s="1110">
        <v>73.599999999999994</v>
      </c>
      <c r="H952" s="1113"/>
      <c r="I952" s="1113"/>
      <c r="J952" s="1114">
        <f t="shared" si="14"/>
        <v>73.599999999999994</v>
      </c>
      <c r="K952" s="1119"/>
      <c r="L952" s="1119"/>
    </row>
    <row r="953" spans="3:12" ht="16.5" customHeight="1" x14ac:dyDescent="0.3">
      <c r="C953" s="1151"/>
      <c r="D953" s="1110"/>
      <c r="E953" s="1121" t="s">
        <v>2297</v>
      </c>
      <c r="F953" s="1112">
        <v>-3</v>
      </c>
      <c r="G953" s="1110">
        <v>1.2</v>
      </c>
      <c r="H953" s="1113"/>
      <c r="I953" s="1113"/>
      <c r="J953" s="1114">
        <f t="shared" si="14"/>
        <v>-3.5999999999999996</v>
      </c>
      <c r="K953" s="1119"/>
      <c r="L953" s="1119"/>
    </row>
    <row r="954" spans="3:12" ht="16.5" customHeight="1" x14ac:dyDescent="0.3">
      <c r="C954" s="1151"/>
      <c r="D954" s="1110"/>
      <c r="E954" s="1121" t="s">
        <v>2297</v>
      </c>
      <c r="F954" s="1112">
        <v>-5</v>
      </c>
      <c r="G954" s="1110">
        <v>0.9</v>
      </c>
      <c r="H954" s="1113"/>
      <c r="I954" s="1113"/>
      <c r="J954" s="1114">
        <f t="shared" si="14"/>
        <v>-4.5</v>
      </c>
      <c r="K954" s="1119"/>
      <c r="L954" s="1119"/>
    </row>
    <row r="955" spans="3:12" ht="16.5" customHeight="1" x14ac:dyDescent="0.3">
      <c r="C955" s="1151"/>
      <c r="D955" s="1110"/>
      <c r="E955" s="1121" t="s">
        <v>2297</v>
      </c>
      <c r="F955" s="1112">
        <v>-1</v>
      </c>
      <c r="G955" s="1110">
        <v>0.6</v>
      </c>
      <c r="H955" s="1113"/>
      <c r="I955" s="1113"/>
      <c r="J955" s="1114">
        <f t="shared" si="14"/>
        <v>-0.6</v>
      </c>
      <c r="K955" s="1119"/>
      <c r="L955" s="1119"/>
    </row>
    <row r="956" spans="3:12" ht="16.5" customHeight="1" x14ac:dyDescent="0.3">
      <c r="C956" s="1148"/>
      <c r="D956" s="1110"/>
      <c r="E956" s="1121" t="s">
        <v>2303</v>
      </c>
      <c r="F956" s="1112">
        <v>-1</v>
      </c>
      <c r="G956" s="1110">
        <v>1.2</v>
      </c>
      <c r="H956" s="1113"/>
      <c r="I956" s="1113"/>
      <c r="J956" s="1114">
        <f t="shared" si="14"/>
        <v>-1.2</v>
      </c>
      <c r="K956" s="1119"/>
      <c r="L956" s="1119"/>
    </row>
    <row r="957" spans="3:12" ht="16.5" customHeight="1" x14ac:dyDescent="0.3">
      <c r="C957" s="1151"/>
      <c r="D957" s="1110" t="s">
        <v>2413</v>
      </c>
      <c r="E957" s="1121" t="s">
        <v>2414</v>
      </c>
      <c r="F957" s="1112">
        <v>1</v>
      </c>
      <c r="G957" s="1110">
        <v>8.9</v>
      </c>
      <c r="H957" s="1113"/>
      <c r="I957" s="1113"/>
      <c r="J957" s="1114">
        <f t="shared" si="14"/>
        <v>8.9</v>
      </c>
      <c r="K957" s="1119"/>
      <c r="L957" s="1119"/>
    </row>
    <row r="958" spans="3:12" s="303" customFormat="1" x14ac:dyDescent="0.25">
      <c r="C958" s="1151"/>
      <c r="D958" s="1110" t="s">
        <v>2415</v>
      </c>
      <c r="E958" s="1121" t="s">
        <v>2416</v>
      </c>
      <c r="F958" s="1112">
        <v>1</v>
      </c>
      <c r="G958" s="1110">
        <v>3.25</v>
      </c>
      <c r="H958" s="1113"/>
      <c r="I958" s="1113"/>
      <c r="J958" s="1114">
        <f t="shared" si="14"/>
        <v>3.25</v>
      </c>
      <c r="K958" s="1119"/>
      <c r="L958" s="1119"/>
    </row>
    <row r="959" spans="3:12" x14ac:dyDescent="0.3">
      <c r="C959" s="1151"/>
      <c r="D959" s="1110"/>
      <c r="E959" s="1121" t="s">
        <v>2297</v>
      </c>
      <c r="F959" s="1112">
        <v>-1</v>
      </c>
      <c r="G959" s="1110">
        <v>0.9</v>
      </c>
      <c r="H959" s="1113"/>
      <c r="I959" s="1113"/>
      <c r="J959" s="1114">
        <f t="shared" si="14"/>
        <v>-0.9</v>
      </c>
      <c r="K959" s="1119"/>
      <c r="L959" s="1119"/>
    </row>
    <row r="960" spans="3:12" ht="16.5" customHeight="1" x14ac:dyDescent="0.3">
      <c r="C960" s="1151"/>
      <c r="D960" s="1126" t="s">
        <v>1630</v>
      </c>
      <c r="E960" s="1127" t="s">
        <v>122</v>
      </c>
      <c r="F960" s="1112">
        <v>1</v>
      </c>
      <c r="G960" s="1110">
        <v>8.1999999999999993</v>
      </c>
      <c r="H960" s="1113"/>
      <c r="I960" s="1113"/>
      <c r="J960" s="1114">
        <f t="shared" si="14"/>
        <v>8.1999999999999993</v>
      </c>
      <c r="K960" s="1119"/>
      <c r="L960" s="1119"/>
    </row>
    <row r="961" spans="3:12" ht="16.5" customHeight="1" x14ac:dyDescent="0.3">
      <c r="C961" s="1151"/>
      <c r="D961" s="1126"/>
      <c r="E961" s="1127" t="s">
        <v>2297</v>
      </c>
      <c r="F961" s="1112">
        <v>-1</v>
      </c>
      <c r="G961" s="1110">
        <v>0.8</v>
      </c>
      <c r="H961" s="1113"/>
      <c r="I961" s="1113"/>
      <c r="J961" s="1114">
        <f t="shared" si="14"/>
        <v>-0.8</v>
      </c>
      <c r="K961" s="1119"/>
      <c r="L961" s="1119"/>
    </row>
    <row r="962" spans="3:12" ht="16.5" customHeight="1" x14ac:dyDescent="0.3">
      <c r="C962" s="1151"/>
      <c r="D962" s="1126" t="s">
        <v>1629</v>
      </c>
      <c r="E962" s="1127" t="s">
        <v>122</v>
      </c>
      <c r="F962" s="1112">
        <v>1</v>
      </c>
      <c r="G962" s="1110">
        <v>8.3000000000000007</v>
      </c>
      <c r="H962" s="1113"/>
      <c r="I962" s="1113"/>
      <c r="J962" s="1114">
        <f t="shared" si="14"/>
        <v>8.3000000000000007</v>
      </c>
      <c r="K962" s="1119"/>
      <c r="L962" s="1119"/>
    </row>
    <row r="963" spans="3:12" ht="16.5" customHeight="1" x14ac:dyDescent="0.3">
      <c r="C963" s="1151"/>
      <c r="D963" s="1126"/>
      <c r="E963" s="1127" t="s">
        <v>2297</v>
      </c>
      <c r="F963" s="1112">
        <v>-1</v>
      </c>
      <c r="G963" s="1110">
        <v>0.8</v>
      </c>
      <c r="H963" s="1113"/>
      <c r="I963" s="1113"/>
      <c r="J963" s="1114">
        <f t="shared" si="14"/>
        <v>-0.8</v>
      </c>
      <c r="K963" s="1119"/>
      <c r="L963" s="1119"/>
    </row>
    <row r="964" spans="3:12" ht="16.5" customHeight="1" x14ac:dyDescent="0.3">
      <c r="C964" s="1151"/>
      <c r="D964" s="1126" t="s">
        <v>1641</v>
      </c>
      <c r="E964" s="1127" t="s">
        <v>177</v>
      </c>
      <c r="F964" s="1112">
        <v>1</v>
      </c>
      <c r="G964" s="1110">
        <v>8.3000000000000007</v>
      </c>
      <c r="H964" s="1113"/>
      <c r="I964" s="1113"/>
      <c r="J964" s="1114">
        <f t="shared" si="14"/>
        <v>8.3000000000000007</v>
      </c>
      <c r="K964" s="1119"/>
      <c r="L964" s="1119"/>
    </row>
    <row r="965" spans="3:12" ht="16.5" customHeight="1" x14ac:dyDescent="0.3">
      <c r="C965" s="1151"/>
      <c r="D965" s="1126"/>
      <c r="E965" s="1127" t="s">
        <v>2297</v>
      </c>
      <c r="F965" s="1112">
        <v>-1</v>
      </c>
      <c r="G965" s="1110">
        <v>0.9</v>
      </c>
      <c r="H965" s="1113"/>
      <c r="I965" s="1113"/>
      <c r="J965" s="1114">
        <f t="shared" si="14"/>
        <v>-0.9</v>
      </c>
      <c r="K965" s="1119"/>
      <c r="L965" s="1119"/>
    </row>
    <row r="966" spans="3:12" s="303" customFormat="1" x14ac:dyDescent="0.25">
      <c r="C966" s="1151"/>
      <c r="D966" s="1126" t="s">
        <v>1642</v>
      </c>
      <c r="E966" s="1127" t="s">
        <v>2417</v>
      </c>
      <c r="F966" s="1112">
        <v>1</v>
      </c>
      <c r="G966" s="1110">
        <v>7.5</v>
      </c>
      <c r="H966" s="1113"/>
      <c r="I966" s="1113"/>
      <c r="J966" s="1114">
        <f t="shared" si="14"/>
        <v>7.5</v>
      </c>
      <c r="K966" s="1119"/>
      <c r="L966" s="1119"/>
    </row>
    <row r="967" spans="3:12" x14ac:dyDescent="0.3">
      <c r="C967" s="1151"/>
      <c r="D967" s="1126"/>
      <c r="E967" s="1127" t="s">
        <v>2297</v>
      </c>
      <c r="F967" s="1112">
        <v>-1</v>
      </c>
      <c r="G967" s="1110">
        <v>0.9</v>
      </c>
      <c r="H967" s="1113"/>
      <c r="I967" s="1113"/>
      <c r="J967" s="1114">
        <f t="shared" si="14"/>
        <v>-0.9</v>
      </c>
      <c r="K967" s="1119"/>
      <c r="L967" s="1119"/>
    </row>
    <row r="968" spans="3:12" ht="16.5" customHeight="1" x14ac:dyDescent="0.3">
      <c r="C968" s="1151"/>
      <c r="D968" s="1126" t="s">
        <v>1643</v>
      </c>
      <c r="E968" s="1127" t="s">
        <v>2418</v>
      </c>
      <c r="F968" s="1112">
        <v>1</v>
      </c>
      <c r="G968" s="1110">
        <v>9.1</v>
      </c>
      <c r="H968" s="1113"/>
      <c r="I968" s="1113"/>
      <c r="J968" s="1114">
        <f t="shared" si="14"/>
        <v>9.1</v>
      </c>
      <c r="K968" s="1119"/>
      <c r="L968" s="1119"/>
    </row>
    <row r="969" spans="3:12" ht="16.5" customHeight="1" x14ac:dyDescent="0.3">
      <c r="C969" s="1151"/>
      <c r="D969" s="1126" t="s">
        <v>1648</v>
      </c>
      <c r="E969" s="1127" t="s">
        <v>2287</v>
      </c>
      <c r="F969" s="1112">
        <v>1</v>
      </c>
      <c r="G969" s="1110">
        <v>13</v>
      </c>
      <c r="H969" s="1113"/>
      <c r="I969" s="1113"/>
      <c r="J969" s="1114">
        <f t="shared" si="14"/>
        <v>13</v>
      </c>
      <c r="K969" s="1119"/>
      <c r="L969" s="1119"/>
    </row>
    <row r="970" spans="3:12" ht="16.5" customHeight="1" x14ac:dyDescent="0.3">
      <c r="C970" s="1151"/>
      <c r="D970" s="1126"/>
      <c r="E970" s="1121" t="s">
        <v>2297</v>
      </c>
      <c r="F970" s="1112">
        <v>-1</v>
      </c>
      <c r="G970" s="1110">
        <v>0.9</v>
      </c>
      <c r="H970" s="1113"/>
      <c r="I970" s="1113"/>
      <c r="J970" s="1114">
        <f t="shared" si="14"/>
        <v>-0.9</v>
      </c>
      <c r="K970" s="1119"/>
      <c r="L970" s="1119"/>
    </row>
    <row r="971" spans="3:12" ht="16.5" customHeight="1" x14ac:dyDescent="0.3">
      <c r="C971" s="1148"/>
      <c r="D971" s="1110"/>
      <c r="E971" s="1121" t="s">
        <v>2303</v>
      </c>
      <c r="F971" s="1112">
        <v>-1</v>
      </c>
      <c r="G971" s="1110">
        <v>1.2</v>
      </c>
      <c r="H971" s="1113"/>
      <c r="I971" s="1113"/>
      <c r="J971" s="1114">
        <f t="shared" si="14"/>
        <v>-1.2</v>
      </c>
      <c r="K971" s="1119"/>
      <c r="L971" s="1119"/>
    </row>
    <row r="972" spans="3:12" ht="16.5" customHeight="1" x14ac:dyDescent="0.3">
      <c r="C972" s="1148"/>
      <c r="D972" s="1110" t="s">
        <v>1650</v>
      </c>
      <c r="E972" s="1121" t="s">
        <v>2419</v>
      </c>
      <c r="F972" s="1112">
        <v>1</v>
      </c>
      <c r="G972" s="1110">
        <v>19.7</v>
      </c>
      <c r="H972" s="1113"/>
      <c r="I972" s="1113"/>
      <c r="J972" s="1114">
        <f t="shared" si="14"/>
        <v>19.7</v>
      </c>
      <c r="K972" s="1119"/>
      <c r="L972" s="1119"/>
    </row>
    <row r="973" spans="3:12" ht="16.5" customHeight="1" x14ac:dyDescent="0.3">
      <c r="C973" s="1148"/>
      <c r="D973" s="1110"/>
      <c r="E973" s="1121" t="s">
        <v>2297</v>
      </c>
      <c r="F973" s="1112">
        <v>-1</v>
      </c>
      <c r="G973" s="1110">
        <v>1</v>
      </c>
      <c r="H973" s="1113"/>
      <c r="I973" s="1113"/>
      <c r="J973" s="1114">
        <f t="shared" si="14"/>
        <v>-1</v>
      </c>
      <c r="K973" s="1119"/>
      <c r="L973" s="1119"/>
    </row>
    <row r="974" spans="3:12" ht="16.5" customHeight="1" x14ac:dyDescent="0.3">
      <c r="C974" s="1151"/>
      <c r="D974" s="1126" t="s">
        <v>1646</v>
      </c>
      <c r="E974" s="1127" t="s">
        <v>299</v>
      </c>
      <c r="F974" s="1112">
        <v>1</v>
      </c>
      <c r="G974" s="1110">
        <v>16.899999999999999</v>
      </c>
      <c r="H974" s="1113"/>
      <c r="I974" s="1113"/>
      <c r="J974" s="1114">
        <f t="shared" si="14"/>
        <v>16.899999999999999</v>
      </c>
      <c r="K974" s="1119"/>
      <c r="L974" s="1119"/>
    </row>
    <row r="975" spans="3:12" ht="16.5" customHeight="1" x14ac:dyDescent="0.3">
      <c r="C975" s="1151"/>
      <c r="D975" s="1126"/>
      <c r="E975" s="1127" t="s">
        <v>2297</v>
      </c>
      <c r="F975" s="1112">
        <v>-1</v>
      </c>
      <c r="G975" s="1110">
        <v>1</v>
      </c>
      <c r="H975" s="1113"/>
      <c r="I975" s="1113"/>
      <c r="J975" s="1114">
        <f t="shared" si="14"/>
        <v>-1</v>
      </c>
      <c r="K975" s="1119"/>
      <c r="L975" s="1119"/>
    </row>
    <row r="976" spans="3:12" s="303" customFormat="1" x14ac:dyDescent="0.25">
      <c r="C976" s="1151"/>
      <c r="D976" s="1110" t="s">
        <v>1647</v>
      </c>
      <c r="E976" s="1127" t="s">
        <v>276</v>
      </c>
      <c r="F976" s="1112">
        <v>1</v>
      </c>
      <c r="G976" s="1110">
        <v>12.3</v>
      </c>
      <c r="H976" s="1113"/>
      <c r="I976" s="1113"/>
      <c r="J976" s="1114">
        <f t="shared" si="14"/>
        <v>12.3</v>
      </c>
      <c r="K976" s="1119"/>
      <c r="L976" s="1119"/>
    </row>
    <row r="977" spans="3:12" x14ac:dyDescent="0.3">
      <c r="C977" s="1151"/>
      <c r="D977" s="1110"/>
      <c r="E977" s="1127" t="s">
        <v>2297</v>
      </c>
      <c r="F977" s="1112">
        <v>-1</v>
      </c>
      <c r="G977" s="1110">
        <v>1</v>
      </c>
      <c r="H977" s="1113"/>
      <c r="I977" s="1113"/>
      <c r="J977" s="1114">
        <f t="shared" si="14"/>
        <v>-1</v>
      </c>
      <c r="K977" s="1119"/>
      <c r="L977" s="1119"/>
    </row>
    <row r="978" spans="3:12" ht="16.5" customHeight="1" x14ac:dyDescent="0.3">
      <c r="C978" s="1151"/>
      <c r="D978" s="1110" t="s">
        <v>1654</v>
      </c>
      <c r="E978" s="1127" t="s">
        <v>138</v>
      </c>
      <c r="F978" s="1112">
        <v>1</v>
      </c>
      <c r="G978" s="1110">
        <v>18</v>
      </c>
      <c r="H978" s="1113"/>
      <c r="I978" s="1113"/>
      <c r="J978" s="1114">
        <f t="shared" ref="J978:J1041" si="15">PRODUCT(F978:I978)</f>
        <v>18</v>
      </c>
      <c r="K978" s="1119"/>
      <c r="L978" s="1119"/>
    </row>
    <row r="979" spans="3:12" ht="16.5" customHeight="1" x14ac:dyDescent="0.3">
      <c r="C979" s="1151"/>
      <c r="D979" s="1110"/>
      <c r="E979" s="1127" t="s">
        <v>2297</v>
      </c>
      <c r="F979" s="1112">
        <v>-3</v>
      </c>
      <c r="G979" s="1110">
        <v>1.2</v>
      </c>
      <c r="H979" s="1113"/>
      <c r="I979" s="1113"/>
      <c r="J979" s="1114">
        <f t="shared" si="15"/>
        <v>-3.5999999999999996</v>
      </c>
      <c r="K979" s="1119"/>
      <c r="L979" s="1119"/>
    </row>
    <row r="980" spans="3:12" ht="16.5" customHeight="1" x14ac:dyDescent="0.3">
      <c r="C980" s="1151"/>
      <c r="D980" s="1110"/>
      <c r="E980" s="1127" t="s">
        <v>2297</v>
      </c>
      <c r="F980" s="1112">
        <v>-3</v>
      </c>
      <c r="G980" s="1110">
        <v>1</v>
      </c>
      <c r="H980" s="1113"/>
      <c r="I980" s="1113"/>
      <c r="J980" s="1114">
        <f t="shared" si="15"/>
        <v>-3</v>
      </c>
      <c r="K980" s="1119"/>
      <c r="L980" s="1119"/>
    </row>
    <row r="981" spans="3:12" ht="16.5" customHeight="1" x14ac:dyDescent="0.3">
      <c r="C981" s="1151"/>
      <c r="D981" s="1110"/>
      <c r="E981" s="1121" t="s">
        <v>2297</v>
      </c>
      <c r="F981" s="1112">
        <v>-1</v>
      </c>
      <c r="G981" s="1110">
        <v>0.9</v>
      </c>
      <c r="H981" s="1113"/>
      <c r="I981" s="1113"/>
      <c r="J981" s="1114">
        <f t="shared" si="15"/>
        <v>-0.9</v>
      </c>
      <c r="K981" s="1119"/>
      <c r="L981" s="1119"/>
    </row>
    <row r="982" spans="3:12" ht="16.5" customHeight="1" x14ac:dyDescent="0.3">
      <c r="C982" s="1151"/>
      <c r="D982" s="1110" t="s">
        <v>1637</v>
      </c>
      <c r="E982" s="1121" t="s">
        <v>2286</v>
      </c>
      <c r="F982" s="1112">
        <v>1</v>
      </c>
      <c r="G982" s="1110">
        <v>19.100000000000001</v>
      </c>
      <c r="H982" s="1113"/>
      <c r="I982" s="1113"/>
      <c r="J982" s="1114">
        <f t="shared" si="15"/>
        <v>19.100000000000001</v>
      </c>
      <c r="K982" s="1119"/>
      <c r="L982" s="1119"/>
    </row>
    <row r="983" spans="3:12" ht="16.5" customHeight="1" x14ac:dyDescent="0.3">
      <c r="C983" s="1151"/>
      <c r="D983" s="1110"/>
      <c r="E983" s="1121" t="s">
        <v>2297</v>
      </c>
      <c r="F983" s="1112">
        <v>-1</v>
      </c>
      <c r="G983" s="1110">
        <v>1.2</v>
      </c>
      <c r="H983" s="1113"/>
      <c r="I983" s="1113"/>
      <c r="J983" s="1114">
        <f t="shared" si="15"/>
        <v>-1.2</v>
      </c>
      <c r="K983" s="1119"/>
      <c r="L983" s="1119"/>
    </row>
    <row r="984" spans="3:12" s="303" customFormat="1" x14ac:dyDescent="0.25">
      <c r="C984" s="1151"/>
      <c r="D984" s="1110" t="s">
        <v>1651</v>
      </c>
      <c r="E984" s="1121" t="s">
        <v>374</v>
      </c>
      <c r="F984" s="1112">
        <v>1</v>
      </c>
      <c r="G984" s="1110">
        <v>15</v>
      </c>
      <c r="H984" s="1113"/>
      <c r="I984" s="1113"/>
      <c r="J984" s="1114">
        <f t="shared" si="15"/>
        <v>15</v>
      </c>
      <c r="K984" s="1119"/>
      <c r="L984" s="1119"/>
    </row>
    <row r="985" spans="3:12" x14ac:dyDescent="0.3">
      <c r="C985" s="1151"/>
      <c r="D985" s="1110"/>
      <c r="E985" s="1121" t="s">
        <v>2297</v>
      </c>
      <c r="F985" s="1112">
        <v>-1</v>
      </c>
      <c r="G985" s="1110">
        <v>1</v>
      </c>
      <c r="H985" s="1113"/>
      <c r="I985" s="1113"/>
      <c r="J985" s="1114">
        <f t="shared" si="15"/>
        <v>-1</v>
      </c>
      <c r="K985" s="1119"/>
      <c r="L985" s="1119"/>
    </row>
    <row r="986" spans="3:12" ht="16.5" customHeight="1" x14ac:dyDescent="0.3">
      <c r="C986" s="1151"/>
      <c r="D986" s="1110" t="s">
        <v>1653</v>
      </c>
      <c r="E986" s="1127" t="s">
        <v>178</v>
      </c>
      <c r="F986" s="1112">
        <v>1</v>
      </c>
      <c r="G986" s="1110">
        <v>15</v>
      </c>
      <c r="H986" s="1113"/>
      <c r="I986" s="1113"/>
      <c r="J986" s="1114">
        <f t="shared" si="15"/>
        <v>15</v>
      </c>
      <c r="K986" s="1119"/>
      <c r="L986" s="1119"/>
    </row>
    <row r="987" spans="3:12" ht="16.5" customHeight="1" x14ac:dyDescent="0.3">
      <c r="C987" s="1151"/>
      <c r="D987" s="1110"/>
      <c r="E987" s="1127" t="s">
        <v>2297</v>
      </c>
      <c r="F987" s="1112">
        <v>-1</v>
      </c>
      <c r="G987" s="1110">
        <v>0.9</v>
      </c>
      <c r="H987" s="1113"/>
      <c r="I987" s="1113"/>
      <c r="J987" s="1114">
        <f t="shared" si="15"/>
        <v>-0.9</v>
      </c>
      <c r="K987" s="1119"/>
      <c r="L987" s="1119"/>
    </row>
    <row r="988" spans="3:12" ht="16.5" customHeight="1" x14ac:dyDescent="0.3">
      <c r="C988" s="1151"/>
      <c r="D988" s="1110" t="s">
        <v>2235</v>
      </c>
      <c r="E988" s="1127" t="s">
        <v>138</v>
      </c>
      <c r="F988" s="1112">
        <v>1</v>
      </c>
      <c r="G988" s="1110">
        <v>33</v>
      </c>
      <c r="H988" s="1113"/>
      <c r="I988" s="1113"/>
      <c r="J988" s="1114">
        <f t="shared" si="15"/>
        <v>33</v>
      </c>
      <c r="K988" s="1119"/>
      <c r="L988" s="1119"/>
    </row>
    <row r="989" spans="3:12" ht="16.5" customHeight="1" x14ac:dyDescent="0.3">
      <c r="C989" s="1151"/>
      <c r="D989" s="1110"/>
      <c r="E989" s="1127" t="s">
        <v>2297</v>
      </c>
      <c r="F989" s="1112">
        <v>-3</v>
      </c>
      <c r="G989" s="1110">
        <v>1.2</v>
      </c>
      <c r="H989" s="1113"/>
      <c r="I989" s="1113"/>
      <c r="J989" s="1114">
        <f t="shared" si="15"/>
        <v>-3.5999999999999996</v>
      </c>
      <c r="K989" s="1119"/>
      <c r="L989" s="1119"/>
    </row>
    <row r="990" spans="3:12" ht="16.5" customHeight="1" x14ac:dyDescent="0.3">
      <c r="C990" s="1151"/>
      <c r="D990" s="1110"/>
      <c r="E990" s="1121" t="s">
        <v>2297</v>
      </c>
      <c r="F990" s="1112">
        <v>-4</v>
      </c>
      <c r="G990" s="1110">
        <v>0.9</v>
      </c>
      <c r="H990" s="1113"/>
      <c r="I990" s="1113"/>
      <c r="J990" s="1114">
        <f t="shared" si="15"/>
        <v>-3.6</v>
      </c>
      <c r="K990" s="1119"/>
      <c r="L990" s="1119"/>
    </row>
    <row r="991" spans="3:12" ht="16.5" customHeight="1" x14ac:dyDescent="0.3">
      <c r="C991" s="1151"/>
      <c r="D991" s="1110" t="s">
        <v>1658</v>
      </c>
      <c r="E991" s="1121" t="s">
        <v>822</v>
      </c>
      <c r="F991" s="1112">
        <v>1</v>
      </c>
      <c r="G991" s="1110">
        <v>11.7</v>
      </c>
      <c r="H991" s="1113"/>
      <c r="I991" s="1113"/>
      <c r="J991" s="1114">
        <f t="shared" si="15"/>
        <v>11.7</v>
      </c>
      <c r="K991" s="1119"/>
      <c r="L991" s="1119"/>
    </row>
    <row r="992" spans="3:12" s="303" customFormat="1" x14ac:dyDescent="0.25">
      <c r="C992" s="1151"/>
      <c r="D992" s="1110"/>
      <c r="E992" s="1121" t="s">
        <v>2297</v>
      </c>
      <c r="F992" s="1112">
        <v>-1</v>
      </c>
      <c r="G992" s="1110">
        <v>0.9</v>
      </c>
      <c r="H992" s="1113"/>
      <c r="I992" s="1113"/>
      <c r="J992" s="1114">
        <f t="shared" si="15"/>
        <v>-0.9</v>
      </c>
      <c r="K992" s="1119"/>
      <c r="L992" s="1119"/>
    </row>
    <row r="993" spans="3:12" x14ac:dyDescent="0.3">
      <c r="C993" s="1151"/>
      <c r="D993" s="1110"/>
      <c r="E993" s="1121" t="s">
        <v>2315</v>
      </c>
      <c r="F993" s="1112">
        <v>1</v>
      </c>
      <c r="G993" s="1110">
        <v>5.8</v>
      </c>
      <c r="H993" s="1113"/>
      <c r="I993" s="1113"/>
      <c r="J993" s="1114">
        <f t="shared" si="15"/>
        <v>5.8</v>
      </c>
      <c r="K993" s="1119"/>
      <c r="L993" s="1119"/>
    </row>
    <row r="994" spans="3:12" ht="16.5" customHeight="1" x14ac:dyDescent="0.3">
      <c r="C994" s="1151"/>
      <c r="D994" s="1110" t="s">
        <v>1657</v>
      </c>
      <c r="E994" s="1121" t="s">
        <v>821</v>
      </c>
      <c r="F994" s="1112">
        <v>1</v>
      </c>
      <c r="G994" s="1110">
        <v>12.6</v>
      </c>
      <c r="H994" s="1113"/>
      <c r="I994" s="1113"/>
      <c r="J994" s="1114">
        <f t="shared" si="15"/>
        <v>12.6</v>
      </c>
      <c r="K994" s="1119"/>
      <c r="L994" s="1119"/>
    </row>
    <row r="995" spans="3:12" ht="16.5" customHeight="1" x14ac:dyDescent="0.3">
      <c r="C995" s="1151"/>
      <c r="D995" s="1110"/>
      <c r="E995" s="1121" t="s">
        <v>2297</v>
      </c>
      <c r="F995" s="1112">
        <v>-1</v>
      </c>
      <c r="G995" s="1110">
        <v>0.9</v>
      </c>
      <c r="H995" s="1113"/>
      <c r="I995" s="1113"/>
      <c r="J995" s="1114">
        <f t="shared" si="15"/>
        <v>-0.9</v>
      </c>
      <c r="K995" s="1119"/>
      <c r="L995" s="1119"/>
    </row>
    <row r="996" spans="3:12" ht="16.5" customHeight="1" x14ac:dyDescent="0.3">
      <c r="C996" s="1151"/>
      <c r="D996" s="1110"/>
      <c r="E996" s="1121" t="s">
        <v>2315</v>
      </c>
      <c r="F996" s="1112">
        <v>1</v>
      </c>
      <c r="G996" s="1110">
        <v>5.0999999999999996</v>
      </c>
      <c r="H996" s="1113"/>
      <c r="I996" s="1113"/>
      <c r="J996" s="1114">
        <f t="shared" si="15"/>
        <v>5.0999999999999996</v>
      </c>
      <c r="K996" s="1119"/>
      <c r="L996" s="1119"/>
    </row>
    <row r="997" spans="3:12" ht="16.5" customHeight="1" x14ac:dyDescent="0.3">
      <c r="C997" s="1151"/>
      <c r="D997" s="1126" t="s">
        <v>1674</v>
      </c>
      <c r="E997" s="1127" t="s">
        <v>122</v>
      </c>
      <c r="F997" s="1112">
        <v>1</v>
      </c>
      <c r="G997" s="1110">
        <v>8.9</v>
      </c>
      <c r="H997" s="1113"/>
      <c r="I997" s="1113"/>
      <c r="J997" s="1114">
        <f t="shared" si="15"/>
        <v>8.9</v>
      </c>
      <c r="K997" s="1119"/>
      <c r="L997" s="1119"/>
    </row>
    <row r="998" spans="3:12" ht="16.5" customHeight="1" x14ac:dyDescent="0.3">
      <c r="C998" s="1151"/>
      <c r="D998" s="1126"/>
      <c r="E998" s="1127" t="s">
        <v>2297</v>
      </c>
      <c r="F998" s="1112">
        <v>-1</v>
      </c>
      <c r="G998" s="1110">
        <v>0.8</v>
      </c>
      <c r="H998" s="1113"/>
      <c r="I998" s="1113"/>
      <c r="J998" s="1114">
        <f t="shared" si="15"/>
        <v>-0.8</v>
      </c>
      <c r="K998" s="1119"/>
      <c r="L998" s="1119"/>
    </row>
    <row r="999" spans="3:12" ht="16.5" customHeight="1" x14ac:dyDescent="0.3">
      <c r="C999" s="1151"/>
      <c r="D999" s="1110" t="s">
        <v>2423</v>
      </c>
      <c r="E999" s="1121" t="s">
        <v>571</v>
      </c>
      <c r="F999" s="1112">
        <v>1</v>
      </c>
      <c r="G999" s="1110">
        <v>64.349999999999994</v>
      </c>
      <c r="H999" s="1113"/>
      <c r="I999" s="1113"/>
      <c r="J999" s="1114">
        <f t="shared" si="15"/>
        <v>64.349999999999994</v>
      </c>
      <c r="K999" s="1119"/>
      <c r="L999" s="1119"/>
    </row>
    <row r="1000" spans="3:12" s="303" customFormat="1" x14ac:dyDescent="0.25">
      <c r="C1000" s="1148"/>
      <c r="D1000" s="1110"/>
      <c r="E1000" s="1121" t="s">
        <v>2297</v>
      </c>
      <c r="F1000" s="1112">
        <v>-1</v>
      </c>
      <c r="G1000" s="1110">
        <v>1.2</v>
      </c>
      <c r="H1000" s="1113"/>
      <c r="I1000" s="1113"/>
      <c r="J1000" s="1114">
        <f t="shared" si="15"/>
        <v>-1.2</v>
      </c>
      <c r="K1000" s="1119"/>
      <c r="L1000" s="1119"/>
    </row>
    <row r="1001" spans="3:12" x14ac:dyDescent="0.3">
      <c r="C1001" s="1148"/>
      <c r="D1001" s="1110"/>
      <c r="E1001" s="1121" t="s">
        <v>2297</v>
      </c>
      <c r="F1001" s="1112">
        <v>-2</v>
      </c>
      <c r="G1001" s="1110">
        <v>1</v>
      </c>
      <c r="H1001" s="1113"/>
      <c r="I1001" s="1113"/>
      <c r="J1001" s="1114">
        <f t="shared" si="15"/>
        <v>-2</v>
      </c>
      <c r="K1001" s="1119"/>
      <c r="L1001" s="1119"/>
    </row>
    <row r="1002" spans="3:12" ht="16.5" customHeight="1" x14ac:dyDescent="0.3">
      <c r="C1002" s="1148"/>
      <c r="D1002" s="1110"/>
      <c r="E1002" s="1121" t="s">
        <v>2297</v>
      </c>
      <c r="F1002" s="1112">
        <v>-1</v>
      </c>
      <c r="G1002" s="1110">
        <v>0.9</v>
      </c>
      <c r="H1002" s="1113"/>
      <c r="I1002" s="1113"/>
      <c r="J1002" s="1114">
        <f t="shared" si="15"/>
        <v>-0.9</v>
      </c>
      <c r="K1002" s="1119"/>
      <c r="L1002" s="1119"/>
    </row>
    <row r="1003" spans="3:12" ht="16.5" customHeight="1" x14ac:dyDescent="0.3">
      <c r="C1003" s="1151"/>
      <c r="D1003" s="1126" t="s">
        <v>1684</v>
      </c>
      <c r="E1003" s="1127" t="s">
        <v>566</v>
      </c>
      <c r="F1003" s="1112">
        <v>1</v>
      </c>
      <c r="G1003" s="1110">
        <v>24.35</v>
      </c>
      <c r="H1003" s="1113"/>
      <c r="I1003" s="1113"/>
      <c r="J1003" s="1114">
        <f t="shared" si="15"/>
        <v>24.35</v>
      </c>
      <c r="K1003" s="1119"/>
      <c r="L1003" s="1119"/>
    </row>
    <row r="1004" spans="3:12" ht="16.5" customHeight="1" x14ac:dyDescent="0.3">
      <c r="C1004" s="1148"/>
      <c r="D1004" s="1110"/>
      <c r="E1004" s="1121" t="s">
        <v>2297</v>
      </c>
      <c r="F1004" s="1112">
        <v>-1</v>
      </c>
      <c r="G1004" s="1110">
        <v>1.2</v>
      </c>
      <c r="H1004" s="1113"/>
      <c r="I1004" s="1113"/>
      <c r="J1004" s="1114">
        <f t="shared" si="15"/>
        <v>-1.2</v>
      </c>
      <c r="K1004" s="1119"/>
      <c r="L1004" s="1119"/>
    </row>
    <row r="1005" spans="3:12" ht="16.5" customHeight="1" x14ac:dyDescent="0.3">
      <c r="C1005" s="1148"/>
      <c r="D1005" s="1110"/>
      <c r="E1005" s="1121" t="s">
        <v>2297</v>
      </c>
      <c r="F1005" s="1112">
        <v>-4</v>
      </c>
      <c r="G1005" s="1110">
        <v>0.9</v>
      </c>
      <c r="H1005" s="1113"/>
      <c r="I1005" s="1113"/>
      <c r="J1005" s="1114">
        <f t="shared" si="15"/>
        <v>-3.6</v>
      </c>
      <c r="K1005" s="1119"/>
      <c r="L1005" s="1119"/>
    </row>
    <row r="1006" spans="3:12" ht="16.5" customHeight="1" x14ac:dyDescent="0.3">
      <c r="C1006" s="1151"/>
      <c r="D1006" s="1126" t="s">
        <v>1744</v>
      </c>
      <c r="E1006" s="1127" t="s">
        <v>2411</v>
      </c>
      <c r="F1006" s="1112">
        <v>1</v>
      </c>
      <c r="G1006" s="1110">
        <v>39.75</v>
      </c>
      <c r="H1006" s="1113"/>
      <c r="I1006" s="1113"/>
      <c r="J1006" s="1114">
        <f t="shared" si="15"/>
        <v>39.75</v>
      </c>
      <c r="K1006" s="1119"/>
      <c r="L1006" s="1119"/>
    </row>
    <row r="1007" spans="3:12" ht="16.5" customHeight="1" x14ac:dyDescent="0.3">
      <c r="C1007" s="1148"/>
      <c r="D1007" s="1110"/>
      <c r="E1007" s="1121" t="s">
        <v>2297</v>
      </c>
      <c r="F1007" s="1112">
        <v>-1</v>
      </c>
      <c r="G1007" s="1110">
        <v>1.2</v>
      </c>
      <c r="H1007" s="1113"/>
      <c r="I1007" s="1113"/>
      <c r="J1007" s="1114">
        <f t="shared" si="15"/>
        <v>-1.2</v>
      </c>
      <c r="K1007" s="1119"/>
      <c r="L1007" s="1119"/>
    </row>
    <row r="1008" spans="3:12" s="303" customFormat="1" x14ac:dyDescent="0.25">
      <c r="C1008" s="1148"/>
      <c r="D1008" s="1110"/>
      <c r="E1008" s="1121" t="s">
        <v>2297</v>
      </c>
      <c r="F1008" s="1112">
        <v>-1</v>
      </c>
      <c r="G1008" s="1110">
        <v>1</v>
      </c>
      <c r="H1008" s="1113"/>
      <c r="I1008" s="1113"/>
      <c r="J1008" s="1114">
        <f t="shared" si="15"/>
        <v>-1</v>
      </c>
      <c r="K1008" s="1119"/>
      <c r="L1008" s="1119"/>
    </row>
    <row r="1009" spans="3:12" x14ac:dyDescent="0.3">
      <c r="C1009" s="1148"/>
      <c r="D1009" s="1110" t="s">
        <v>1659</v>
      </c>
      <c r="E1009" s="1121" t="s">
        <v>155</v>
      </c>
      <c r="F1009" s="1112">
        <v>1</v>
      </c>
      <c r="G1009" s="1110">
        <v>15</v>
      </c>
      <c r="H1009" s="1113"/>
      <c r="I1009" s="1113"/>
      <c r="J1009" s="1114">
        <f t="shared" si="15"/>
        <v>15</v>
      </c>
      <c r="K1009" s="1119"/>
      <c r="L1009" s="1119"/>
    </row>
    <row r="1010" spans="3:12" ht="16.5" customHeight="1" x14ac:dyDescent="0.3">
      <c r="C1010" s="1148"/>
      <c r="D1010" s="1110"/>
      <c r="E1010" s="1121" t="s">
        <v>2297</v>
      </c>
      <c r="F1010" s="1112">
        <v>-1</v>
      </c>
      <c r="G1010" s="1110">
        <v>1</v>
      </c>
      <c r="H1010" s="1113"/>
      <c r="I1010" s="1113"/>
      <c r="J1010" s="1114">
        <f t="shared" si="15"/>
        <v>-1</v>
      </c>
      <c r="K1010" s="1119"/>
      <c r="L1010" s="1119"/>
    </row>
    <row r="1011" spans="3:12" ht="16.5" customHeight="1" x14ac:dyDescent="0.3">
      <c r="C1011" s="1148"/>
      <c r="D1011" s="1110" t="s">
        <v>1660</v>
      </c>
      <c r="E1011" s="1121" t="s">
        <v>2420</v>
      </c>
      <c r="F1011" s="1112">
        <v>1</v>
      </c>
      <c r="G1011" s="1110">
        <v>16.600000000000001</v>
      </c>
      <c r="H1011" s="1113"/>
      <c r="I1011" s="1113"/>
      <c r="J1011" s="1114">
        <f t="shared" si="15"/>
        <v>16.600000000000001</v>
      </c>
      <c r="K1011" s="1119"/>
      <c r="L1011" s="1119"/>
    </row>
    <row r="1012" spans="3:12" ht="16.5" customHeight="1" x14ac:dyDescent="0.3">
      <c r="C1012" s="1151"/>
      <c r="D1012" s="1110"/>
      <c r="E1012" s="1121" t="s">
        <v>2297</v>
      </c>
      <c r="F1012" s="1112">
        <v>-1</v>
      </c>
      <c r="G1012" s="1110">
        <v>1.2</v>
      </c>
      <c r="H1012" s="1113"/>
      <c r="I1012" s="1113"/>
      <c r="J1012" s="1114">
        <f t="shared" si="15"/>
        <v>-1.2</v>
      </c>
      <c r="K1012" s="1119"/>
      <c r="L1012" s="1119"/>
    </row>
    <row r="1013" spans="3:12" ht="16.5" customHeight="1" x14ac:dyDescent="0.3">
      <c r="C1013" s="1151"/>
      <c r="D1013" s="1110"/>
      <c r="E1013" s="1121" t="s">
        <v>2297</v>
      </c>
      <c r="F1013" s="1112">
        <v>-1</v>
      </c>
      <c r="G1013" s="1110">
        <v>0.9</v>
      </c>
      <c r="H1013" s="1113"/>
      <c r="I1013" s="1113"/>
      <c r="J1013" s="1114">
        <f t="shared" si="15"/>
        <v>-0.9</v>
      </c>
      <c r="K1013" s="1119"/>
      <c r="L1013" s="1119"/>
    </row>
    <row r="1014" spans="3:12" ht="16.5" customHeight="1" x14ac:dyDescent="0.3">
      <c r="C1014" s="1151"/>
      <c r="D1014" s="1110" t="s">
        <v>1663</v>
      </c>
      <c r="E1014" s="1121" t="s">
        <v>155</v>
      </c>
      <c r="F1014" s="1112">
        <v>1</v>
      </c>
      <c r="G1014" s="1110">
        <v>14.7</v>
      </c>
      <c r="H1014" s="1113"/>
      <c r="I1014" s="1113"/>
      <c r="J1014" s="1114">
        <f t="shared" si="15"/>
        <v>14.7</v>
      </c>
      <c r="K1014" s="1119"/>
      <c r="L1014" s="1119"/>
    </row>
    <row r="1015" spans="3:12" ht="16.5" customHeight="1" x14ac:dyDescent="0.3">
      <c r="C1015" s="1151"/>
      <c r="D1015" s="1110"/>
      <c r="E1015" s="1121" t="s">
        <v>2297</v>
      </c>
      <c r="F1015" s="1112">
        <v>-1</v>
      </c>
      <c r="G1015" s="1110">
        <v>1</v>
      </c>
      <c r="H1015" s="1113"/>
      <c r="I1015" s="1113"/>
      <c r="J1015" s="1114">
        <f t="shared" si="15"/>
        <v>-1</v>
      </c>
      <c r="K1015" s="1119"/>
      <c r="L1015" s="1119"/>
    </row>
    <row r="1016" spans="3:12" ht="16.5" customHeight="1" x14ac:dyDescent="0.3">
      <c r="C1016" s="1151"/>
      <c r="D1016" s="1110" t="s">
        <v>1667</v>
      </c>
      <c r="E1016" s="1121" t="s">
        <v>2421</v>
      </c>
      <c r="F1016" s="1112">
        <v>1</v>
      </c>
      <c r="G1016" s="1110">
        <v>12.4</v>
      </c>
      <c r="H1016" s="1113"/>
      <c r="I1016" s="1113"/>
      <c r="J1016" s="1114">
        <f t="shared" si="15"/>
        <v>12.4</v>
      </c>
      <c r="K1016" s="1119"/>
      <c r="L1016" s="1119"/>
    </row>
    <row r="1017" spans="3:12" ht="16.5" customHeight="1" x14ac:dyDescent="0.3">
      <c r="C1017" s="1151"/>
      <c r="D1017" s="1110"/>
      <c r="E1017" s="1121" t="s">
        <v>2297</v>
      </c>
      <c r="F1017" s="1112">
        <v>-1</v>
      </c>
      <c r="G1017" s="1110">
        <v>0.9</v>
      </c>
      <c r="H1017" s="1113"/>
      <c r="I1017" s="1113"/>
      <c r="J1017" s="1114">
        <f t="shared" si="15"/>
        <v>-0.9</v>
      </c>
      <c r="K1017" s="1119"/>
      <c r="L1017" s="1119"/>
    </row>
    <row r="1018" spans="3:12" ht="16.5" customHeight="1" x14ac:dyDescent="0.3">
      <c r="C1018" s="1148"/>
      <c r="D1018" s="1110" t="s">
        <v>2159</v>
      </c>
      <c r="E1018" s="1121" t="s">
        <v>138</v>
      </c>
      <c r="F1018" s="1112">
        <v>1</v>
      </c>
      <c r="G1018" s="1110">
        <v>35.1</v>
      </c>
      <c r="H1018" s="1113"/>
      <c r="I1018" s="1113"/>
      <c r="J1018" s="1114">
        <f t="shared" si="15"/>
        <v>35.1</v>
      </c>
      <c r="K1018" s="1119"/>
      <c r="L1018" s="1119"/>
    </row>
    <row r="1019" spans="3:12" ht="16.5" customHeight="1" x14ac:dyDescent="0.3">
      <c r="C1019" s="1148"/>
      <c r="D1019" s="1110"/>
      <c r="E1019" s="1121" t="s">
        <v>2297</v>
      </c>
      <c r="F1019" s="1112">
        <v>-2</v>
      </c>
      <c r="G1019" s="1110">
        <v>1.2</v>
      </c>
      <c r="H1019" s="1113"/>
      <c r="I1019" s="1113"/>
      <c r="J1019" s="1114">
        <f t="shared" si="15"/>
        <v>-2.4</v>
      </c>
      <c r="K1019" s="1119"/>
      <c r="L1019" s="1119"/>
    </row>
    <row r="1020" spans="3:12" s="303" customFormat="1" x14ac:dyDescent="0.25">
      <c r="C1020" s="1148"/>
      <c r="D1020" s="1110"/>
      <c r="E1020" s="1121" t="s">
        <v>2297</v>
      </c>
      <c r="F1020" s="1112">
        <v>-5</v>
      </c>
      <c r="G1020" s="1110">
        <v>1</v>
      </c>
      <c r="H1020" s="1113"/>
      <c r="I1020" s="1113"/>
      <c r="J1020" s="1114">
        <f t="shared" si="15"/>
        <v>-5</v>
      </c>
      <c r="K1020" s="1119"/>
      <c r="L1020" s="1119"/>
    </row>
    <row r="1021" spans="3:12" x14ac:dyDescent="0.3">
      <c r="C1021" s="1148"/>
      <c r="D1021" s="1110"/>
      <c r="E1021" s="1121" t="s">
        <v>2297</v>
      </c>
      <c r="F1021" s="1112">
        <v>-1</v>
      </c>
      <c r="G1021" s="1110">
        <v>0.9</v>
      </c>
      <c r="H1021" s="1113"/>
      <c r="I1021" s="1113"/>
      <c r="J1021" s="1114">
        <f t="shared" si="15"/>
        <v>-0.9</v>
      </c>
      <c r="K1021" s="1119"/>
      <c r="L1021" s="1119"/>
    </row>
    <row r="1022" spans="3:12" ht="16.5" customHeight="1" x14ac:dyDescent="0.3">
      <c r="C1022" s="1148"/>
      <c r="D1022" s="1110"/>
      <c r="E1022" s="1121" t="s">
        <v>2297</v>
      </c>
      <c r="F1022" s="1112">
        <v>-1</v>
      </c>
      <c r="G1022" s="1110">
        <v>0.8</v>
      </c>
      <c r="H1022" s="1113"/>
      <c r="I1022" s="1113"/>
      <c r="J1022" s="1114">
        <f t="shared" si="15"/>
        <v>-0.8</v>
      </c>
      <c r="K1022" s="1119"/>
      <c r="L1022" s="1119"/>
    </row>
    <row r="1023" spans="3:12" ht="16.5" customHeight="1" x14ac:dyDescent="0.3">
      <c r="C1023" s="1151"/>
      <c r="D1023" s="1126" t="s">
        <v>1670</v>
      </c>
      <c r="E1023" s="1127" t="s">
        <v>2422</v>
      </c>
      <c r="F1023" s="1112">
        <v>1</v>
      </c>
      <c r="G1023" s="1110">
        <v>13.9</v>
      </c>
      <c r="H1023" s="1113"/>
      <c r="I1023" s="1113"/>
      <c r="J1023" s="1114">
        <f t="shared" si="15"/>
        <v>13.9</v>
      </c>
      <c r="K1023" s="1119"/>
      <c r="L1023" s="1119"/>
    </row>
    <row r="1024" spans="3:12" ht="16.5" customHeight="1" x14ac:dyDescent="0.3">
      <c r="C1024" s="1151"/>
      <c r="D1024" s="1126"/>
      <c r="E1024" s="1127" t="s">
        <v>2297</v>
      </c>
      <c r="F1024" s="1112">
        <v>-1</v>
      </c>
      <c r="G1024" s="1110">
        <v>1</v>
      </c>
      <c r="H1024" s="1113"/>
      <c r="I1024" s="1113"/>
      <c r="J1024" s="1114">
        <f t="shared" si="15"/>
        <v>-1</v>
      </c>
      <c r="K1024" s="1119"/>
      <c r="L1024" s="1119"/>
    </row>
    <row r="1025" spans="3:12" ht="16.5" customHeight="1" x14ac:dyDescent="0.3">
      <c r="C1025" s="1151"/>
      <c r="D1025" s="1126" t="s">
        <v>1672</v>
      </c>
      <c r="E1025" s="1127" t="s">
        <v>366</v>
      </c>
      <c r="F1025" s="1112">
        <v>1</v>
      </c>
      <c r="G1025" s="1110">
        <v>21.3</v>
      </c>
      <c r="H1025" s="1113"/>
      <c r="I1025" s="1113"/>
      <c r="J1025" s="1114">
        <f t="shared" si="15"/>
        <v>21.3</v>
      </c>
      <c r="K1025" s="1119"/>
      <c r="L1025" s="1119"/>
    </row>
    <row r="1026" spans="3:12" ht="16.5" customHeight="1" x14ac:dyDescent="0.3">
      <c r="C1026" s="1151"/>
      <c r="D1026" s="1126"/>
      <c r="E1026" s="1127" t="s">
        <v>2297</v>
      </c>
      <c r="F1026" s="1112">
        <v>-1</v>
      </c>
      <c r="G1026" s="1110">
        <v>1</v>
      </c>
      <c r="H1026" s="1113"/>
      <c r="I1026" s="1113"/>
      <c r="J1026" s="1114">
        <f t="shared" si="15"/>
        <v>-1</v>
      </c>
      <c r="K1026" s="1119"/>
      <c r="L1026" s="1119"/>
    </row>
    <row r="1027" spans="3:12" ht="16.5" customHeight="1" x14ac:dyDescent="0.3">
      <c r="C1027" s="1151"/>
      <c r="D1027" s="1126" t="s">
        <v>1675</v>
      </c>
      <c r="E1027" s="1127" t="s">
        <v>693</v>
      </c>
      <c r="F1027" s="1112">
        <v>1</v>
      </c>
      <c r="G1027" s="1110">
        <v>12.1</v>
      </c>
      <c r="H1027" s="1113"/>
      <c r="I1027" s="1113"/>
      <c r="J1027" s="1114">
        <f t="shared" si="15"/>
        <v>12.1</v>
      </c>
      <c r="K1027" s="1119"/>
      <c r="L1027" s="1119"/>
    </row>
    <row r="1028" spans="3:12" ht="33" customHeight="1" x14ac:dyDescent="0.3">
      <c r="C1028" s="1151"/>
      <c r="D1028" s="1110"/>
      <c r="E1028" s="1121" t="s">
        <v>2297</v>
      </c>
      <c r="F1028" s="1112">
        <v>-1</v>
      </c>
      <c r="G1028" s="1110">
        <v>1</v>
      </c>
      <c r="H1028" s="1113"/>
      <c r="I1028" s="1113"/>
      <c r="J1028" s="1114">
        <f t="shared" si="15"/>
        <v>-1</v>
      </c>
      <c r="K1028" s="1119"/>
      <c r="L1028" s="1119"/>
    </row>
    <row r="1029" spans="3:12" ht="16.5" customHeight="1" x14ac:dyDescent="0.3">
      <c r="C1029" s="1151"/>
      <c r="D1029" s="1110" t="s">
        <v>1676</v>
      </c>
      <c r="E1029" s="1121" t="s">
        <v>367</v>
      </c>
      <c r="F1029" s="1112">
        <v>1</v>
      </c>
      <c r="G1029" s="1110">
        <v>21.5</v>
      </c>
      <c r="H1029" s="1113"/>
      <c r="I1029" s="1113"/>
      <c r="J1029" s="1114">
        <f t="shared" si="15"/>
        <v>21.5</v>
      </c>
      <c r="K1029" s="1119"/>
      <c r="L1029" s="1119"/>
    </row>
    <row r="1030" spans="3:12" s="303" customFormat="1" x14ac:dyDescent="0.25">
      <c r="C1030" s="1151"/>
      <c r="D1030" s="1110"/>
      <c r="E1030" s="1121" t="s">
        <v>2297</v>
      </c>
      <c r="F1030" s="1112">
        <v>-1</v>
      </c>
      <c r="G1030" s="1110">
        <v>1</v>
      </c>
      <c r="H1030" s="1113"/>
      <c r="I1030" s="1113"/>
      <c r="J1030" s="1114">
        <f t="shared" si="15"/>
        <v>-1</v>
      </c>
      <c r="K1030" s="1119"/>
      <c r="L1030" s="1119"/>
    </row>
    <row r="1031" spans="3:12" x14ac:dyDescent="0.3">
      <c r="C1031" s="1123"/>
      <c r="D1031" s="1123"/>
      <c r="E1031" s="1123"/>
      <c r="F1031" s="1123"/>
      <c r="G1031" s="1123"/>
      <c r="H1031" s="1123"/>
      <c r="I1031" s="1123"/>
      <c r="J1031" s="1114"/>
      <c r="K1031" s="1123"/>
      <c r="L1031" s="1123"/>
    </row>
    <row r="1032" spans="3:12" ht="16.5" customHeight="1" x14ac:dyDescent="0.3">
      <c r="C1032" s="1148"/>
      <c r="D1032" s="1110"/>
      <c r="E1032" s="1118" t="s">
        <v>1692</v>
      </c>
      <c r="F1032" s="1112"/>
      <c r="G1032" s="1110"/>
      <c r="H1032" s="1113"/>
      <c r="I1032" s="1113"/>
      <c r="J1032" s="1114"/>
      <c r="K1032" s="1119"/>
      <c r="L1032" s="1119"/>
    </row>
    <row r="1033" spans="3:12" ht="16.5" customHeight="1" x14ac:dyDescent="0.3">
      <c r="C1033" s="1151"/>
      <c r="D1033" s="1110" t="s">
        <v>2425</v>
      </c>
      <c r="E1033" s="1121" t="s">
        <v>2426</v>
      </c>
      <c r="F1033" s="1112">
        <v>1</v>
      </c>
      <c r="G1033" s="1110">
        <v>11.76</v>
      </c>
      <c r="H1033" s="1113"/>
      <c r="I1033" s="1113"/>
      <c r="J1033" s="1114">
        <f t="shared" si="15"/>
        <v>11.76</v>
      </c>
      <c r="K1033" s="1119"/>
      <c r="L1033" s="1119"/>
    </row>
    <row r="1034" spans="3:12" ht="16.5" customHeight="1" x14ac:dyDescent="0.3">
      <c r="C1034" s="1148"/>
      <c r="D1034" s="1110"/>
      <c r="E1034" s="1121" t="s">
        <v>2297</v>
      </c>
      <c r="F1034" s="1112">
        <v>-1</v>
      </c>
      <c r="G1034" s="1110">
        <v>0.9</v>
      </c>
      <c r="H1034" s="1113"/>
      <c r="I1034" s="1113"/>
      <c r="J1034" s="1114">
        <f t="shared" si="15"/>
        <v>-0.9</v>
      </c>
      <c r="K1034" s="1119"/>
      <c r="L1034" s="1119"/>
    </row>
    <row r="1035" spans="3:12" ht="16.5" customHeight="1" x14ac:dyDescent="0.3">
      <c r="C1035" s="1151"/>
      <c r="D1035" s="1110" t="s">
        <v>2429</v>
      </c>
      <c r="E1035" s="1121" t="s">
        <v>566</v>
      </c>
      <c r="F1035" s="1112">
        <v>1</v>
      </c>
      <c r="G1035" s="1110">
        <v>29.35</v>
      </c>
      <c r="H1035" s="1113"/>
      <c r="I1035" s="1113"/>
      <c r="J1035" s="1114">
        <f t="shared" si="15"/>
        <v>29.35</v>
      </c>
      <c r="K1035" s="1119"/>
      <c r="L1035" s="1119"/>
    </row>
    <row r="1036" spans="3:12" ht="16.5" customHeight="1" x14ac:dyDescent="0.3">
      <c r="C1036" s="1148"/>
      <c r="D1036" s="1110"/>
      <c r="E1036" s="1121" t="s">
        <v>2297</v>
      </c>
      <c r="F1036" s="1112">
        <v>-1</v>
      </c>
      <c r="G1036" s="1110">
        <v>1.6</v>
      </c>
      <c r="H1036" s="1113"/>
      <c r="I1036" s="1113"/>
      <c r="J1036" s="1114">
        <f t="shared" si="15"/>
        <v>-1.6</v>
      </c>
      <c r="K1036" s="1119"/>
      <c r="L1036" s="1119"/>
    </row>
    <row r="1037" spans="3:12" ht="16.5" customHeight="1" x14ac:dyDescent="0.3">
      <c r="C1037" s="1151"/>
      <c r="D1037" s="1110" t="s">
        <v>1701</v>
      </c>
      <c r="E1037" s="1121" t="s">
        <v>831</v>
      </c>
      <c r="F1037" s="1112">
        <v>1</v>
      </c>
      <c r="G1037" s="1110">
        <v>12.9</v>
      </c>
      <c r="H1037" s="1113"/>
      <c r="I1037" s="1113"/>
      <c r="J1037" s="1114">
        <f t="shared" si="15"/>
        <v>12.9</v>
      </c>
      <c r="K1037" s="1119"/>
      <c r="L1037" s="1119"/>
    </row>
    <row r="1038" spans="3:12" s="303" customFormat="1" x14ac:dyDescent="0.25">
      <c r="C1038" s="1148"/>
      <c r="D1038" s="1110"/>
      <c r="E1038" s="1121" t="s">
        <v>2297</v>
      </c>
      <c r="F1038" s="1112">
        <v>-1</v>
      </c>
      <c r="G1038" s="1110">
        <v>1</v>
      </c>
      <c r="H1038" s="1113"/>
      <c r="I1038" s="1113"/>
      <c r="J1038" s="1114">
        <f t="shared" si="15"/>
        <v>-1</v>
      </c>
      <c r="K1038" s="1119"/>
      <c r="L1038" s="1119"/>
    </row>
    <row r="1039" spans="3:12" x14ac:dyDescent="0.3">
      <c r="C1039" s="1151"/>
      <c r="D1039" s="1110" t="s">
        <v>2202</v>
      </c>
      <c r="E1039" s="1121" t="s">
        <v>2430</v>
      </c>
      <c r="F1039" s="1112">
        <v>1</v>
      </c>
      <c r="G1039" s="1110">
        <v>19.899999999999999</v>
      </c>
      <c r="H1039" s="1113"/>
      <c r="I1039" s="1113"/>
      <c r="J1039" s="1114">
        <f t="shared" si="15"/>
        <v>19.899999999999999</v>
      </c>
      <c r="K1039" s="1119"/>
      <c r="L1039" s="1119"/>
    </row>
    <row r="1040" spans="3:12" ht="16.5" customHeight="1" x14ac:dyDescent="0.3">
      <c r="C1040" s="1148"/>
      <c r="D1040" s="1110"/>
      <c r="E1040" s="1121" t="s">
        <v>2297</v>
      </c>
      <c r="F1040" s="1112">
        <v>-1</v>
      </c>
      <c r="G1040" s="1110">
        <v>0.9</v>
      </c>
      <c r="H1040" s="1113"/>
      <c r="I1040" s="1113"/>
      <c r="J1040" s="1114">
        <f t="shared" si="15"/>
        <v>-0.9</v>
      </c>
      <c r="K1040" s="1119"/>
      <c r="L1040" s="1119"/>
    </row>
    <row r="1041" spans="3:12" ht="16.5" customHeight="1" x14ac:dyDescent="0.3">
      <c r="C1041" s="1151"/>
      <c r="D1041" s="1110" t="s">
        <v>1702</v>
      </c>
      <c r="E1041" s="1121" t="s">
        <v>2431</v>
      </c>
      <c r="F1041" s="1112">
        <v>1</v>
      </c>
      <c r="G1041" s="1110">
        <v>17.100000000000001</v>
      </c>
      <c r="H1041" s="1113"/>
      <c r="I1041" s="1113"/>
      <c r="J1041" s="1114">
        <f t="shared" si="15"/>
        <v>17.100000000000001</v>
      </c>
      <c r="K1041" s="1119"/>
      <c r="L1041" s="1119"/>
    </row>
    <row r="1042" spans="3:12" ht="16.5" customHeight="1" x14ac:dyDescent="0.3">
      <c r="C1042" s="1148"/>
      <c r="D1042" s="1110"/>
      <c r="E1042" s="1121" t="s">
        <v>2297</v>
      </c>
      <c r="F1042" s="1112">
        <v>-1</v>
      </c>
      <c r="G1042" s="1110">
        <v>0.9</v>
      </c>
      <c r="H1042" s="1113"/>
      <c r="I1042" s="1113"/>
      <c r="J1042" s="1114">
        <f t="shared" ref="J1042:J1105" si="16">PRODUCT(F1042:I1042)</f>
        <v>-0.9</v>
      </c>
      <c r="K1042" s="1119"/>
      <c r="L1042" s="1119"/>
    </row>
    <row r="1043" spans="3:12" ht="16.5" customHeight="1" x14ac:dyDescent="0.3">
      <c r="C1043" s="1151"/>
      <c r="D1043" s="1110" t="s">
        <v>1703</v>
      </c>
      <c r="E1043" s="1121" t="s">
        <v>861</v>
      </c>
      <c r="F1043" s="1112">
        <v>1</v>
      </c>
      <c r="G1043" s="1110">
        <v>9.4</v>
      </c>
      <c r="H1043" s="1113"/>
      <c r="I1043" s="1113"/>
      <c r="J1043" s="1114">
        <f t="shared" si="16"/>
        <v>9.4</v>
      </c>
      <c r="K1043" s="1119"/>
      <c r="L1043" s="1119"/>
    </row>
    <row r="1044" spans="3:12" ht="16.5" customHeight="1" x14ac:dyDescent="0.3">
      <c r="C1044" s="1148"/>
      <c r="D1044" s="1110"/>
      <c r="E1044" s="1121" t="s">
        <v>2297</v>
      </c>
      <c r="F1044" s="1112">
        <v>-1</v>
      </c>
      <c r="G1044" s="1110">
        <v>1</v>
      </c>
      <c r="H1044" s="1113"/>
      <c r="I1044" s="1113"/>
      <c r="J1044" s="1114">
        <f t="shared" si="16"/>
        <v>-1</v>
      </c>
      <c r="K1044" s="1119"/>
      <c r="L1044" s="1119"/>
    </row>
    <row r="1045" spans="3:12" ht="16.5" customHeight="1" x14ac:dyDescent="0.3">
      <c r="C1045" s="1151"/>
      <c r="D1045" s="1110" t="s">
        <v>1693</v>
      </c>
      <c r="E1045" s="1121" t="s">
        <v>2432</v>
      </c>
      <c r="F1045" s="1112">
        <v>1</v>
      </c>
      <c r="G1045" s="1110">
        <v>18.05</v>
      </c>
      <c r="H1045" s="1113"/>
      <c r="I1045" s="1113"/>
      <c r="J1045" s="1114">
        <f t="shared" si="16"/>
        <v>18.05</v>
      </c>
      <c r="K1045" s="1119"/>
      <c r="L1045" s="1119"/>
    </row>
    <row r="1046" spans="3:12" s="303" customFormat="1" x14ac:dyDescent="0.25">
      <c r="C1046" s="1148"/>
      <c r="D1046" s="1110"/>
      <c r="E1046" s="1121" t="s">
        <v>2297</v>
      </c>
      <c r="F1046" s="1112">
        <v>-1</v>
      </c>
      <c r="G1046" s="1110">
        <v>1</v>
      </c>
      <c r="H1046" s="1113"/>
      <c r="I1046" s="1113"/>
      <c r="J1046" s="1114">
        <f t="shared" si="16"/>
        <v>-1</v>
      </c>
      <c r="K1046" s="1119"/>
      <c r="L1046" s="1119"/>
    </row>
    <row r="1047" spans="3:12" x14ac:dyDescent="0.3">
      <c r="C1047" s="1151"/>
      <c r="D1047" s="1110" t="s">
        <v>1706</v>
      </c>
      <c r="E1047" s="1121" t="s">
        <v>177</v>
      </c>
      <c r="F1047" s="1112">
        <v>1</v>
      </c>
      <c r="G1047" s="1110">
        <v>8.1999999999999993</v>
      </c>
      <c r="H1047" s="1113"/>
      <c r="I1047" s="1113"/>
      <c r="J1047" s="1114">
        <f t="shared" si="16"/>
        <v>8.1999999999999993</v>
      </c>
      <c r="K1047" s="1119"/>
      <c r="L1047" s="1119"/>
    </row>
    <row r="1048" spans="3:12" ht="16.5" customHeight="1" x14ac:dyDescent="0.3">
      <c r="C1048" s="1148"/>
      <c r="D1048" s="1110"/>
      <c r="E1048" s="1121" t="s">
        <v>2297</v>
      </c>
      <c r="F1048" s="1112">
        <v>-1</v>
      </c>
      <c r="G1048" s="1110">
        <v>0.9</v>
      </c>
      <c r="H1048" s="1113"/>
      <c r="I1048" s="1113"/>
      <c r="J1048" s="1114">
        <f t="shared" si="16"/>
        <v>-0.9</v>
      </c>
      <c r="K1048" s="1119"/>
      <c r="L1048" s="1119"/>
    </row>
    <row r="1049" spans="3:12" ht="16.5" customHeight="1" x14ac:dyDescent="0.3">
      <c r="C1049" s="1151"/>
      <c r="D1049" s="1110" t="s">
        <v>2433</v>
      </c>
      <c r="E1049" s="1121" t="s">
        <v>2434</v>
      </c>
      <c r="F1049" s="1112">
        <v>1</v>
      </c>
      <c r="G1049" s="1110">
        <v>26.1</v>
      </c>
      <c r="H1049" s="1113"/>
      <c r="I1049" s="1113"/>
      <c r="J1049" s="1114">
        <f t="shared" si="16"/>
        <v>26.1</v>
      </c>
      <c r="K1049" s="1119"/>
      <c r="L1049" s="1119"/>
    </row>
    <row r="1050" spans="3:12" ht="16.5" customHeight="1" x14ac:dyDescent="0.3">
      <c r="C1050" s="1148"/>
      <c r="D1050" s="1110"/>
      <c r="E1050" s="1121" t="s">
        <v>2297</v>
      </c>
      <c r="F1050" s="1112">
        <v>-2</v>
      </c>
      <c r="G1050" s="1110">
        <v>1</v>
      </c>
      <c r="H1050" s="1113"/>
      <c r="I1050" s="1113"/>
      <c r="J1050" s="1114">
        <f t="shared" si="16"/>
        <v>-2</v>
      </c>
      <c r="K1050" s="1119"/>
      <c r="L1050" s="1119"/>
    </row>
    <row r="1051" spans="3:12" ht="16.5" customHeight="1" x14ac:dyDescent="0.3">
      <c r="C1051" s="1123"/>
      <c r="D1051" s="1123"/>
      <c r="E1051" s="1123"/>
      <c r="F1051" s="1123"/>
      <c r="G1051" s="1123"/>
      <c r="H1051" s="1123"/>
      <c r="I1051" s="1123"/>
      <c r="J1051" s="1114"/>
      <c r="K1051" s="1123"/>
      <c r="L1051" s="1123"/>
    </row>
    <row r="1052" spans="3:12" ht="16.5" customHeight="1" x14ac:dyDescent="0.3">
      <c r="C1052" s="1148"/>
      <c r="D1052" s="1110"/>
      <c r="E1052" s="1118" t="s">
        <v>1715</v>
      </c>
      <c r="F1052" s="1112"/>
      <c r="G1052" s="1110"/>
      <c r="H1052" s="1113"/>
      <c r="I1052" s="1113"/>
      <c r="J1052" s="1114"/>
      <c r="K1052" s="1119"/>
      <c r="L1052" s="1119"/>
    </row>
    <row r="1053" spans="3:12" ht="16.5" customHeight="1" x14ac:dyDescent="0.3">
      <c r="C1053" s="1151"/>
      <c r="D1053" s="1110" t="s">
        <v>2435</v>
      </c>
      <c r="E1053" s="1121" t="s">
        <v>144</v>
      </c>
      <c r="F1053" s="1112">
        <v>1</v>
      </c>
      <c r="G1053" s="1110">
        <v>35.5</v>
      </c>
      <c r="H1053" s="1113"/>
      <c r="I1053" s="1113"/>
      <c r="J1053" s="1114">
        <f t="shared" si="16"/>
        <v>35.5</v>
      </c>
      <c r="K1053" s="1119"/>
      <c r="L1053" s="1119"/>
    </row>
    <row r="1054" spans="3:12" ht="16.5" customHeight="1" x14ac:dyDescent="0.3">
      <c r="C1054" s="1148"/>
      <c r="D1054" s="1110"/>
      <c r="E1054" s="1121" t="s">
        <v>2297</v>
      </c>
      <c r="F1054" s="1112">
        <v>-2</v>
      </c>
      <c r="G1054" s="1110">
        <v>1</v>
      </c>
      <c r="H1054" s="1113"/>
      <c r="I1054" s="1113"/>
      <c r="J1054" s="1114">
        <f t="shared" si="16"/>
        <v>-2</v>
      </c>
      <c r="K1054" s="1119"/>
      <c r="L1054" s="1119"/>
    </row>
    <row r="1055" spans="3:12" ht="16.5" customHeight="1" x14ac:dyDescent="0.3">
      <c r="C1055" s="1148"/>
      <c r="D1055" s="1110"/>
      <c r="E1055" s="1121" t="s">
        <v>2297</v>
      </c>
      <c r="F1055" s="1112">
        <v>-2</v>
      </c>
      <c r="G1055" s="1110">
        <v>0.9</v>
      </c>
      <c r="H1055" s="1113"/>
      <c r="I1055" s="1113"/>
      <c r="J1055" s="1114">
        <f t="shared" si="16"/>
        <v>-1.8</v>
      </c>
      <c r="K1055" s="1119"/>
      <c r="L1055" s="1119"/>
    </row>
    <row r="1056" spans="3:12" ht="16.5" customHeight="1" x14ac:dyDescent="0.3">
      <c r="C1056" s="1148"/>
      <c r="D1056" s="1110"/>
      <c r="E1056" s="1121" t="s">
        <v>2297</v>
      </c>
      <c r="F1056" s="1112">
        <v>-1</v>
      </c>
      <c r="G1056" s="1110">
        <v>0.6</v>
      </c>
      <c r="H1056" s="1113"/>
      <c r="I1056" s="1113"/>
      <c r="J1056" s="1114">
        <f t="shared" si="16"/>
        <v>-0.6</v>
      </c>
      <c r="K1056" s="1119"/>
      <c r="L1056" s="1119"/>
    </row>
    <row r="1057" spans="3:12" ht="16.5" customHeight="1" x14ac:dyDescent="0.3">
      <c r="C1057" s="1151"/>
      <c r="D1057" s="1126" t="s">
        <v>2436</v>
      </c>
      <c r="E1057" s="1127" t="s">
        <v>2411</v>
      </c>
      <c r="F1057" s="1112">
        <v>1</v>
      </c>
      <c r="G1057" s="1110">
        <v>66.25</v>
      </c>
      <c r="H1057" s="1113"/>
      <c r="I1057" s="1113"/>
      <c r="J1057" s="1114">
        <f t="shared" si="16"/>
        <v>66.25</v>
      </c>
      <c r="K1057" s="1119"/>
      <c r="L1057" s="1119"/>
    </row>
    <row r="1058" spans="3:12" ht="16.5" customHeight="1" x14ac:dyDescent="0.3">
      <c r="C1058" s="1148"/>
      <c r="D1058" s="1110"/>
      <c r="E1058" s="1121" t="s">
        <v>2297</v>
      </c>
      <c r="F1058" s="1112">
        <v>-3</v>
      </c>
      <c r="G1058" s="1110">
        <v>1.2</v>
      </c>
      <c r="H1058" s="1113"/>
      <c r="I1058" s="1113"/>
      <c r="J1058" s="1114">
        <f t="shared" si="16"/>
        <v>-3.5999999999999996</v>
      </c>
      <c r="K1058" s="1119"/>
      <c r="L1058" s="1119"/>
    </row>
    <row r="1059" spans="3:12" ht="16.5" customHeight="1" x14ac:dyDescent="0.3">
      <c r="C1059" s="1148"/>
      <c r="D1059" s="1110"/>
      <c r="E1059" s="1121" t="s">
        <v>2297</v>
      </c>
      <c r="F1059" s="1112">
        <v>-11</v>
      </c>
      <c r="G1059" s="1110">
        <v>1</v>
      </c>
      <c r="H1059" s="1113"/>
      <c r="I1059" s="1113"/>
      <c r="J1059" s="1114">
        <f t="shared" si="16"/>
        <v>-11</v>
      </c>
      <c r="K1059" s="1119"/>
      <c r="L1059" s="1119"/>
    </row>
    <row r="1060" spans="3:12" ht="16.5" customHeight="1" x14ac:dyDescent="0.3">
      <c r="C1060" s="1148"/>
      <c r="D1060" s="1110"/>
      <c r="E1060" s="1121" t="s">
        <v>2297</v>
      </c>
      <c r="F1060" s="1112">
        <v>-3</v>
      </c>
      <c r="G1060" s="1110">
        <v>0.9</v>
      </c>
      <c r="H1060" s="1113"/>
      <c r="I1060" s="1113"/>
      <c r="J1060" s="1114">
        <f t="shared" si="16"/>
        <v>-2.7</v>
      </c>
      <c r="K1060" s="1119"/>
      <c r="L1060" s="1119"/>
    </row>
    <row r="1061" spans="3:12" ht="16.5" customHeight="1" x14ac:dyDescent="0.3">
      <c r="C1061" s="1148"/>
      <c r="D1061" s="1110"/>
      <c r="E1061" s="1121" t="s">
        <v>2297</v>
      </c>
      <c r="F1061" s="1112">
        <v>-2</v>
      </c>
      <c r="G1061" s="1110">
        <v>0.8</v>
      </c>
      <c r="H1061" s="1113"/>
      <c r="I1061" s="1113"/>
      <c r="J1061" s="1114">
        <f t="shared" si="16"/>
        <v>-1.6</v>
      </c>
      <c r="K1061" s="1119"/>
      <c r="L1061" s="1119"/>
    </row>
    <row r="1062" spans="3:12" ht="16.5" customHeight="1" x14ac:dyDescent="0.3">
      <c r="C1062" s="1148"/>
      <c r="D1062" s="1110"/>
      <c r="E1062" s="1121" t="s">
        <v>2297</v>
      </c>
      <c r="F1062" s="1112">
        <v>-1</v>
      </c>
      <c r="G1062" s="1110">
        <v>0.6</v>
      </c>
      <c r="H1062" s="1113"/>
      <c r="I1062" s="1113"/>
      <c r="J1062" s="1114">
        <f t="shared" si="16"/>
        <v>-0.6</v>
      </c>
      <c r="K1062" s="1119"/>
      <c r="L1062" s="1119"/>
    </row>
    <row r="1063" spans="3:12" ht="16.5" customHeight="1" x14ac:dyDescent="0.3">
      <c r="C1063" s="1151"/>
      <c r="D1063" s="1110" t="s">
        <v>2437</v>
      </c>
      <c r="E1063" s="1121" t="s">
        <v>2438</v>
      </c>
      <c r="F1063" s="1112">
        <v>1</v>
      </c>
      <c r="G1063" s="1110">
        <v>42.6</v>
      </c>
      <c r="H1063" s="1113"/>
      <c r="I1063" s="1113"/>
      <c r="J1063" s="1114">
        <f t="shared" si="16"/>
        <v>42.6</v>
      </c>
      <c r="K1063" s="1119"/>
      <c r="L1063" s="1119"/>
    </row>
    <row r="1064" spans="3:12" ht="16.5" customHeight="1" x14ac:dyDescent="0.3">
      <c r="C1064" s="1148"/>
      <c r="D1064" s="1110"/>
      <c r="E1064" s="1121" t="s">
        <v>2297</v>
      </c>
      <c r="F1064" s="1112">
        <v>-1</v>
      </c>
      <c r="G1064" s="1110">
        <v>1.2</v>
      </c>
      <c r="H1064" s="1113"/>
      <c r="I1064" s="1113"/>
      <c r="J1064" s="1114">
        <f t="shared" si="16"/>
        <v>-1.2</v>
      </c>
      <c r="K1064" s="1119"/>
      <c r="L1064" s="1119"/>
    </row>
    <row r="1065" spans="3:12" ht="16.5" customHeight="1" x14ac:dyDescent="0.3">
      <c r="C1065" s="1148"/>
      <c r="D1065" s="1110"/>
      <c r="E1065" s="1121" t="s">
        <v>2297</v>
      </c>
      <c r="F1065" s="1112">
        <v>-4</v>
      </c>
      <c r="G1065" s="1110">
        <v>1</v>
      </c>
      <c r="H1065" s="1113"/>
      <c r="I1065" s="1113"/>
      <c r="J1065" s="1114">
        <f t="shared" si="16"/>
        <v>-4</v>
      </c>
      <c r="K1065" s="1119"/>
      <c r="L1065" s="1119"/>
    </row>
    <row r="1066" spans="3:12" ht="16.5" customHeight="1" x14ac:dyDescent="0.3">
      <c r="C1066" s="1148"/>
      <c r="D1066" s="1110" t="s">
        <v>1734</v>
      </c>
      <c r="E1066" s="1121" t="s">
        <v>122</v>
      </c>
      <c r="F1066" s="1112">
        <v>1</v>
      </c>
      <c r="G1066" s="1110">
        <v>6.3</v>
      </c>
      <c r="H1066" s="1113"/>
      <c r="I1066" s="1113"/>
      <c r="J1066" s="1114">
        <f t="shared" si="16"/>
        <v>6.3</v>
      </c>
      <c r="K1066" s="1119"/>
      <c r="L1066" s="1119"/>
    </row>
    <row r="1067" spans="3:12" ht="16.5" customHeight="1" x14ac:dyDescent="0.3">
      <c r="C1067" s="1151"/>
      <c r="D1067" s="1110"/>
      <c r="E1067" s="1121" t="s">
        <v>2297</v>
      </c>
      <c r="F1067" s="1112">
        <v>-1</v>
      </c>
      <c r="G1067" s="1110">
        <v>0.9</v>
      </c>
      <c r="H1067" s="1113"/>
      <c r="I1067" s="1113"/>
      <c r="J1067" s="1114">
        <f t="shared" si="16"/>
        <v>-0.9</v>
      </c>
      <c r="K1067" s="1119"/>
      <c r="L1067" s="1119"/>
    </row>
    <row r="1068" spans="3:12" ht="16.5" customHeight="1" x14ac:dyDescent="0.3">
      <c r="C1068" s="1148"/>
      <c r="D1068" s="1110" t="s">
        <v>1737</v>
      </c>
      <c r="E1068" s="1121" t="s">
        <v>2418</v>
      </c>
      <c r="F1068" s="1112">
        <v>1</v>
      </c>
      <c r="G1068" s="1110">
        <v>8.1</v>
      </c>
      <c r="H1068" s="1113"/>
      <c r="I1068" s="1113"/>
      <c r="J1068" s="1114">
        <f t="shared" si="16"/>
        <v>8.1</v>
      </c>
      <c r="K1068" s="1119"/>
      <c r="L1068" s="1119"/>
    </row>
    <row r="1069" spans="3:12" s="303" customFormat="1" x14ac:dyDescent="0.25">
      <c r="C1069" s="1151"/>
      <c r="D1069" s="1126" t="s">
        <v>1738</v>
      </c>
      <c r="E1069" s="1127" t="s">
        <v>177</v>
      </c>
      <c r="F1069" s="1112">
        <v>1</v>
      </c>
      <c r="G1069" s="1110">
        <v>8.1</v>
      </c>
      <c r="H1069" s="1113"/>
      <c r="I1069" s="1113"/>
      <c r="J1069" s="1114">
        <f t="shared" si="16"/>
        <v>8.1</v>
      </c>
      <c r="K1069" s="1119"/>
      <c r="L1069" s="1119"/>
    </row>
    <row r="1070" spans="3:12" x14ac:dyDescent="0.3">
      <c r="C1070" s="1151"/>
      <c r="D1070" s="1110"/>
      <c r="E1070" s="1121" t="s">
        <v>2297</v>
      </c>
      <c r="F1070" s="1112">
        <v>-1</v>
      </c>
      <c r="G1070" s="1110">
        <v>0.9</v>
      </c>
      <c r="H1070" s="1113"/>
      <c r="I1070" s="1113"/>
      <c r="J1070" s="1114">
        <f t="shared" si="16"/>
        <v>-0.9</v>
      </c>
      <c r="K1070" s="1119"/>
      <c r="L1070" s="1119"/>
    </row>
    <row r="1071" spans="3:12" ht="16.5" customHeight="1" x14ac:dyDescent="0.3">
      <c r="C1071" s="1151"/>
      <c r="D1071" s="1126" t="s">
        <v>2160</v>
      </c>
      <c r="E1071" s="1127" t="s">
        <v>571</v>
      </c>
      <c r="F1071" s="1112">
        <v>1</v>
      </c>
      <c r="G1071" s="1110">
        <v>46.3</v>
      </c>
      <c r="H1071" s="1113"/>
      <c r="I1071" s="1113"/>
      <c r="J1071" s="1114">
        <f t="shared" si="16"/>
        <v>46.3</v>
      </c>
      <c r="K1071" s="1119"/>
      <c r="L1071" s="1119"/>
    </row>
    <row r="1072" spans="3:12" ht="16.5" customHeight="1" x14ac:dyDescent="0.3">
      <c r="C1072" s="1148"/>
      <c r="D1072" s="1110"/>
      <c r="E1072" s="1121" t="s">
        <v>2297</v>
      </c>
      <c r="F1072" s="1112">
        <v>-1</v>
      </c>
      <c r="G1072" s="1110">
        <v>1.2</v>
      </c>
      <c r="H1072" s="1113"/>
      <c r="I1072" s="1113"/>
      <c r="J1072" s="1114">
        <f t="shared" si="16"/>
        <v>-1.2</v>
      </c>
      <c r="K1072" s="1119"/>
      <c r="L1072" s="1119"/>
    </row>
    <row r="1073" spans="3:12" ht="16.5" customHeight="1" x14ac:dyDescent="0.3">
      <c r="C1073" s="1148"/>
      <c r="D1073" s="1110"/>
      <c r="E1073" s="1121" t="s">
        <v>2297</v>
      </c>
      <c r="F1073" s="1112">
        <v>-5</v>
      </c>
      <c r="G1073" s="1110">
        <v>1</v>
      </c>
      <c r="H1073" s="1113"/>
      <c r="I1073" s="1113"/>
      <c r="J1073" s="1114">
        <f t="shared" si="16"/>
        <v>-5</v>
      </c>
      <c r="K1073" s="1119"/>
      <c r="L1073" s="1119"/>
    </row>
    <row r="1074" spans="3:12" ht="16.5" customHeight="1" x14ac:dyDescent="0.3">
      <c r="C1074" s="1148"/>
      <c r="D1074" s="1110"/>
      <c r="E1074" s="1121" t="s">
        <v>2297</v>
      </c>
      <c r="F1074" s="1112">
        <v>-1</v>
      </c>
      <c r="G1074" s="1110">
        <v>0.9</v>
      </c>
      <c r="H1074" s="1113"/>
      <c r="I1074" s="1113"/>
      <c r="J1074" s="1114">
        <f t="shared" si="16"/>
        <v>-0.9</v>
      </c>
      <c r="K1074" s="1119"/>
      <c r="L1074" s="1119"/>
    </row>
    <row r="1075" spans="3:12" ht="16.5" customHeight="1" x14ac:dyDescent="0.3">
      <c r="C1075" s="1148"/>
      <c r="D1075" s="1110"/>
      <c r="E1075" s="1121" t="s">
        <v>2439</v>
      </c>
      <c r="F1075" s="1112">
        <v>-1</v>
      </c>
      <c r="G1075" s="1110">
        <v>1.65</v>
      </c>
      <c r="H1075" s="1113"/>
      <c r="I1075" s="1113"/>
      <c r="J1075" s="1114">
        <f t="shared" si="16"/>
        <v>-1.65</v>
      </c>
      <c r="K1075" s="1119"/>
      <c r="L1075" s="1119"/>
    </row>
    <row r="1076" spans="3:12" ht="16.5" customHeight="1" x14ac:dyDescent="0.3">
      <c r="C1076" s="1151"/>
      <c r="D1076" s="1110" t="s">
        <v>1742</v>
      </c>
      <c r="E1076" s="1121" t="s">
        <v>834</v>
      </c>
      <c r="F1076" s="1112">
        <v>1</v>
      </c>
      <c r="G1076" s="1110">
        <v>7.2</v>
      </c>
      <c r="H1076" s="1113"/>
      <c r="I1076" s="1113"/>
      <c r="J1076" s="1114">
        <f t="shared" si="16"/>
        <v>7.2</v>
      </c>
      <c r="K1076" s="1119"/>
      <c r="L1076" s="1119"/>
    </row>
    <row r="1077" spans="3:12" ht="16.5" customHeight="1" x14ac:dyDescent="0.3">
      <c r="C1077" s="1148"/>
      <c r="D1077" s="1110"/>
      <c r="E1077" s="1121" t="s">
        <v>2297</v>
      </c>
      <c r="F1077" s="1112">
        <v>-1</v>
      </c>
      <c r="G1077" s="1110">
        <v>0.8</v>
      </c>
      <c r="H1077" s="1113"/>
      <c r="I1077" s="1113"/>
      <c r="J1077" s="1114">
        <f t="shared" si="16"/>
        <v>-0.8</v>
      </c>
      <c r="K1077" s="1119"/>
      <c r="L1077" s="1119"/>
    </row>
    <row r="1078" spans="3:12" ht="16.5" customHeight="1" x14ac:dyDescent="0.3">
      <c r="C1078" s="1151"/>
      <c r="D1078" s="1110" t="s">
        <v>1743</v>
      </c>
      <c r="E1078" s="1121" t="s">
        <v>834</v>
      </c>
      <c r="F1078" s="1112">
        <v>1</v>
      </c>
      <c r="G1078" s="1110">
        <v>6</v>
      </c>
      <c r="H1078" s="1113"/>
      <c r="I1078" s="1113"/>
      <c r="J1078" s="1114">
        <f t="shared" si="16"/>
        <v>6</v>
      </c>
      <c r="K1078" s="1119"/>
      <c r="L1078" s="1119"/>
    </row>
    <row r="1079" spans="3:12" ht="16.5" customHeight="1" x14ac:dyDescent="0.3">
      <c r="C1079" s="1148"/>
      <c r="D1079" s="1110"/>
      <c r="E1079" s="1121" t="s">
        <v>2297</v>
      </c>
      <c r="F1079" s="1112">
        <v>-1</v>
      </c>
      <c r="G1079" s="1110">
        <v>0.8</v>
      </c>
      <c r="H1079" s="1113"/>
      <c r="I1079" s="1113"/>
      <c r="J1079" s="1114">
        <f t="shared" si="16"/>
        <v>-0.8</v>
      </c>
      <c r="K1079" s="1119"/>
      <c r="L1079" s="1119"/>
    </row>
    <row r="1080" spans="3:12" ht="16.5" customHeight="1" x14ac:dyDescent="0.3">
      <c r="C1080" s="1123"/>
      <c r="D1080" s="1123"/>
      <c r="E1080" s="1123"/>
      <c r="F1080" s="1123"/>
      <c r="G1080" s="1123"/>
      <c r="H1080" s="1123"/>
      <c r="I1080" s="1123"/>
      <c r="J1080" s="1114"/>
      <c r="K1080" s="1123"/>
      <c r="L1080" s="1123"/>
    </row>
    <row r="1081" spans="3:12" ht="16.5" customHeight="1" x14ac:dyDescent="0.3">
      <c r="C1081" s="1152"/>
      <c r="D1081" s="1110"/>
      <c r="E1081" s="1111" t="s">
        <v>203</v>
      </c>
      <c r="F1081" s="1112"/>
      <c r="G1081" s="1110"/>
      <c r="H1081" s="1113"/>
      <c r="I1081" s="1113"/>
      <c r="J1081" s="1114"/>
      <c r="K1081" s="1115"/>
      <c r="L1081" s="1153"/>
    </row>
    <row r="1082" spans="3:12" s="303" customFormat="1" x14ac:dyDescent="0.25">
      <c r="C1082" s="1152"/>
      <c r="D1082" s="1110"/>
      <c r="E1082" s="1118" t="s">
        <v>1750</v>
      </c>
      <c r="F1082" s="1112"/>
      <c r="G1082" s="1110"/>
      <c r="H1082" s="1113"/>
      <c r="I1082" s="1113"/>
      <c r="J1082" s="1114"/>
      <c r="K1082" s="1115"/>
      <c r="L1082" s="1153"/>
    </row>
    <row r="1083" spans="3:12" x14ac:dyDescent="0.3">
      <c r="C1083" s="1151"/>
      <c r="D1083" s="1126" t="s">
        <v>2193</v>
      </c>
      <c r="E1083" s="1127" t="s">
        <v>213</v>
      </c>
      <c r="F1083" s="1112">
        <v>1</v>
      </c>
      <c r="G1083" s="1110">
        <v>7.5</v>
      </c>
      <c r="H1083" s="1113"/>
      <c r="I1083" s="1113"/>
      <c r="J1083" s="1114">
        <f t="shared" si="16"/>
        <v>7.5</v>
      </c>
      <c r="K1083" s="1119"/>
      <c r="L1083" s="1119"/>
    </row>
    <row r="1084" spans="3:12" ht="16.5" customHeight="1" x14ac:dyDescent="0.3">
      <c r="C1084" s="1148"/>
      <c r="D1084" s="1110"/>
      <c r="E1084" s="1121" t="s">
        <v>2297</v>
      </c>
      <c r="F1084" s="1112">
        <v>-1</v>
      </c>
      <c r="G1084" s="1110">
        <v>0.8</v>
      </c>
      <c r="H1084" s="1113"/>
      <c r="I1084" s="1113"/>
      <c r="J1084" s="1114">
        <f t="shared" si="16"/>
        <v>-0.8</v>
      </c>
      <c r="K1084" s="1119"/>
      <c r="L1084" s="1119"/>
    </row>
    <row r="1085" spans="3:12" x14ac:dyDescent="0.3">
      <c r="C1085" s="1151"/>
      <c r="D1085" s="1126" t="s">
        <v>2192</v>
      </c>
      <c r="E1085" s="1127" t="s">
        <v>213</v>
      </c>
      <c r="F1085" s="1112">
        <v>1</v>
      </c>
      <c r="G1085" s="1110">
        <v>8.1999999999999993</v>
      </c>
      <c r="H1085" s="1113"/>
      <c r="I1085" s="1113"/>
      <c r="J1085" s="1114">
        <f t="shared" si="16"/>
        <v>8.1999999999999993</v>
      </c>
      <c r="K1085" s="1119"/>
      <c r="L1085" s="1119"/>
    </row>
    <row r="1086" spans="3:12" x14ac:dyDescent="0.3">
      <c r="C1086" s="1148"/>
      <c r="D1086" s="1110"/>
      <c r="E1086" s="1121" t="s">
        <v>2297</v>
      </c>
      <c r="F1086" s="1112">
        <v>-1</v>
      </c>
      <c r="G1086" s="1110">
        <v>0.8</v>
      </c>
      <c r="H1086" s="1113"/>
      <c r="I1086" s="1113"/>
      <c r="J1086" s="1114">
        <f t="shared" si="16"/>
        <v>-0.8</v>
      </c>
      <c r="K1086" s="1119"/>
      <c r="L1086" s="1119"/>
    </row>
    <row r="1087" spans="3:12" x14ac:dyDescent="0.3">
      <c r="C1087" s="1151"/>
      <c r="D1087" s="1126" t="s">
        <v>2191</v>
      </c>
      <c r="E1087" s="1127" t="s">
        <v>2441</v>
      </c>
      <c r="F1087" s="1112">
        <v>1</v>
      </c>
      <c r="G1087" s="1110">
        <v>7.1</v>
      </c>
      <c r="H1087" s="1113"/>
      <c r="I1087" s="1113"/>
      <c r="J1087" s="1114">
        <f t="shared" si="16"/>
        <v>7.1</v>
      </c>
      <c r="K1087" s="1119"/>
      <c r="L1087" s="1119"/>
    </row>
    <row r="1088" spans="3:12" x14ac:dyDescent="0.3">
      <c r="C1088" s="1148"/>
      <c r="D1088" s="1110"/>
      <c r="E1088" s="1121" t="s">
        <v>2297</v>
      </c>
      <c r="F1088" s="1112">
        <v>-1</v>
      </c>
      <c r="G1088" s="1110">
        <v>0.8</v>
      </c>
      <c r="H1088" s="1113"/>
      <c r="I1088" s="1113"/>
      <c r="J1088" s="1114">
        <f t="shared" si="16"/>
        <v>-0.8</v>
      </c>
      <c r="K1088" s="1119"/>
      <c r="L1088" s="1119"/>
    </row>
    <row r="1089" spans="3:12" x14ac:dyDescent="0.3">
      <c r="C1089" s="1151"/>
      <c r="D1089" s="1126" t="s">
        <v>2289</v>
      </c>
      <c r="E1089" s="1127" t="s">
        <v>2288</v>
      </c>
      <c r="F1089" s="1112">
        <v>1</v>
      </c>
      <c r="G1089" s="1110">
        <v>11.45</v>
      </c>
      <c r="H1089" s="1113"/>
      <c r="I1089" s="1113"/>
      <c r="J1089" s="1114">
        <f t="shared" si="16"/>
        <v>11.45</v>
      </c>
      <c r="K1089" s="1119"/>
      <c r="L1089" s="1119"/>
    </row>
    <row r="1090" spans="3:12" x14ac:dyDescent="0.3">
      <c r="C1090" s="1151"/>
      <c r="D1090" s="1126" t="s">
        <v>1752</v>
      </c>
      <c r="E1090" s="1127" t="s">
        <v>1753</v>
      </c>
      <c r="F1090" s="1112">
        <v>1</v>
      </c>
      <c r="G1090" s="1110">
        <v>15.5</v>
      </c>
      <c r="H1090" s="1113"/>
      <c r="I1090" s="1113"/>
      <c r="J1090" s="1114">
        <f t="shared" si="16"/>
        <v>15.5</v>
      </c>
      <c r="K1090" s="1119"/>
      <c r="L1090" s="1119"/>
    </row>
    <row r="1091" spans="3:12" x14ac:dyDescent="0.3">
      <c r="C1091" s="1148"/>
      <c r="D1091" s="1110"/>
      <c r="E1091" s="1121" t="s">
        <v>2297</v>
      </c>
      <c r="F1091" s="1112">
        <v>-2</v>
      </c>
      <c r="G1091" s="1110">
        <v>1.2</v>
      </c>
      <c r="H1091" s="1113"/>
      <c r="I1091" s="1113"/>
      <c r="J1091" s="1114">
        <f t="shared" si="16"/>
        <v>-2.4</v>
      </c>
      <c r="K1091" s="1119"/>
      <c r="L1091" s="1119"/>
    </row>
    <row r="1092" spans="3:12" x14ac:dyDescent="0.3">
      <c r="C1092" s="1148"/>
      <c r="D1092" s="1110"/>
      <c r="E1092" s="1121" t="s">
        <v>2297</v>
      </c>
      <c r="F1092" s="1112">
        <v>-1</v>
      </c>
      <c r="G1092" s="1110">
        <v>1</v>
      </c>
      <c r="H1092" s="1113"/>
      <c r="I1092" s="1113"/>
      <c r="J1092" s="1114">
        <f t="shared" si="16"/>
        <v>-1</v>
      </c>
      <c r="K1092" s="1119"/>
      <c r="L1092" s="1119"/>
    </row>
    <row r="1093" spans="3:12" x14ac:dyDescent="0.3">
      <c r="C1093" s="1151"/>
      <c r="D1093" s="1126" t="s">
        <v>1754</v>
      </c>
      <c r="E1093" s="1127" t="s">
        <v>177</v>
      </c>
      <c r="F1093" s="1112">
        <v>1</v>
      </c>
      <c r="G1093" s="1110">
        <v>8.3000000000000007</v>
      </c>
      <c r="H1093" s="1113"/>
      <c r="I1093" s="1113"/>
      <c r="J1093" s="1114">
        <f t="shared" si="16"/>
        <v>8.3000000000000007</v>
      </c>
      <c r="K1093" s="1119"/>
      <c r="L1093" s="1119"/>
    </row>
    <row r="1094" spans="3:12" x14ac:dyDescent="0.3">
      <c r="C1094" s="1148"/>
      <c r="D1094" s="1110"/>
      <c r="E1094" s="1121" t="s">
        <v>2297</v>
      </c>
      <c r="F1094" s="1112">
        <v>-1</v>
      </c>
      <c r="G1094" s="1110">
        <v>0.9</v>
      </c>
      <c r="H1094" s="1113"/>
      <c r="I1094" s="1113"/>
      <c r="J1094" s="1114">
        <f t="shared" si="16"/>
        <v>-0.9</v>
      </c>
      <c r="K1094" s="1119"/>
      <c r="L1094" s="1119"/>
    </row>
    <row r="1095" spans="3:12" x14ac:dyDescent="0.3">
      <c r="C1095" s="1151"/>
      <c r="D1095" s="1126" t="s">
        <v>1756</v>
      </c>
      <c r="E1095" s="1127" t="s">
        <v>1644</v>
      </c>
      <c r="F1095" s="1112">
        <v>1</v>
      </c>
      <c r="G1095" s="1110">
        <v>8.3000000000000007</v>
      </c>
      <c r="H1095" s="1113"/>
      <c r="I1095" s="1113"/>
      <c r="J1095" s="1114">
        <f t="shared" si="16"/>
        <v>8.3000000000000007</v>
      </c>
      <c r="K1095" s="1119"/>
      <c r="L1095" s="1119"/>
    </row>
    <row r="1096" spans="3:12" x14ac:dyDescent="0.3">
      <c r="C1096" s="1151"/>
      <c r="D1096" s="1126" t="s">
        <v>1757</v>
      </c>
      <c r="E1096" s="1127" t="s">
        <v>1758</v>
      </c>
      <c r="F1096" s="1112">
        <v>1</v>
      </c>
      <c r="G1096" s="1110">
        <v>6.6</v>
      </c>
      <c r="H1096" s="1113"/>
      <c r="I1096" s="1113"/>
      <c r="J1096" s="1114">
        <f t="shared" si="16"/>
        <v>6.6</v>
      </c>
      <c r="K1096" s="1119"/>
      <c r="L1096" s="1119"/>
    </row>
    <row r="1097" spans="3:12" x14ac:dyDescent="0.3">
      <c r="C1097" s="1151"/>
      <c r="D1097" s="1126" t="s">
        <v>1759</v>
      </c>
      <c r="E1097" s="1127" t="s">
        <v>686</v>
      </c>
      <c r="F1097" s="1112">
        <v>1</v>
      </c>
      <c r="G1097" s="1110">
        <v>17.7</v>
      </c>
      <c r="H1097" s="1113"/>
      <c r="I1097" s="1113"/>
      <c r="J1097" s="1114">
        <f t="shared" si="16"/>
        <v>17.7</v>
      </c>
      <c r="K1097" s="1119"/>
      <c r="L1097" s="1119"/>
    </row>
    <row r="1098" spans="3:12" x14ac:dyDescent="0.3">
      <c r="C1098" s="1148"/>
      <c r="D1098" s="1110"/>
      <c r="E1098" s="1121" t="s">
        <v>2297</v>
      </c>
      <c r="F1098" s="1112">
        <v>-1</v>
      </c>
      <c r="G1098" s="1110">
        <v>1.2</v>
      </c>
      <c r="H1098" s="1113"/>
      <c r="I1098" s="1113"/>
      <c r="J1098" s="1114">
        <f t="shared" si="16"/>
        <v>-1.2</v>
      </c>
      <c r="K1098" s="1119"/>
      <c r="L1098" s="1119"/>
    </row>
    <row r="1099" spans="3:12" x14ac:dyDescent="0.3">
      <c r="C1099" s="1151"/>
      <c r="D1099" s="1126" t="s">
        <v>1781</v>
      </c>
      <c r="E1099" s="1127" t="s">
        <v>122</v>
      </c>
      <c r="F1099" s="1112">
        <v>1</v>
      </c>
      <c r="G1099" s="1110">
        <v>8.4499999999999993</v>
      </c>
      <c r="H1099" s="1113"/>
      <c r="I1099" s="1113"/>
      <c r="J1099" s="1114">
        <f t="shared" si="16"/>
        <v>8.4499999999999993</v>
      </c>
      <c r="K1099" s="1119"/>
      <c r="L1099" s="1119"/>
    </row>
    <row r="1100" spans="3:12" x14ac:dyDescent="0.3">
      <c r="C1100" s="1148"/>
      <c r="D1100" s="1110"/>
      <c r="E1100" s="1121" t="s">
        <v>2297</v>
      </c>
      <c r="F1100" s="1112">
        <v>-1</v>
      </c>
      <c r="G1100" s="1110">
        <v>0.9</v>
      </c>
      <c r="H1100" s="1113"/>
      <c r="I1100" s="1113"/>
      <c r="J1100" s="1114">
        <f t="shared" si="16"/>
        <v>-0.9</v>
      </c>
      <c r="K1100" s="1119"/>
      <c r="L1100" s="1119"/>
    </row>
    <row r="1101" spans="3:12" x14ac:dyDescent="0.3">
      <c r="C1101" s="1151"/>
      <c r="D1101" s="1126" t="s">
        <v>1782</v>
      </c>
      <c r="E1101" s="1127" t="s">
        <v>834</v>
      </c>
      <c r="F1101" s="1112">
        <v>1</v>
      </c>
      <c r="G1101" s="1110">
        <v>8.1</v>
      </c>
      <c r="H1101" s="1113"/>
      <c r="I1101" s="1113"/>
      <c r="J1101" s="1114">
        <f t="shared" si="16"/>
        <v>8.1</v>
      </c>
      <c r="K1101" s="1119"/>
      <c r="L1101" s="1119"/>
    </row>
    <row r="1102" spans="3:12" x14ac:dyDescent="0.3">
      <c r="C1102" s="1148"/>
      <c r="D1102" s="1110"/>
      <c r="E1102" s="1121" t="s">
        <v>2297</v>
      </c>
      <c r="F1102" s="1112">
        <v>-1</v>
      </c>
      <c r="G1102" s="1110">
        <v>0.8</v>
      </c>
      <c r="H1102" s="1113"/>
      <c r="I1102" s="1113"/>
      <c r="J1102" s="1114">
        <f t="shared" si="16"/>
        <v>-0.8</v>
      </c>
      <c r="K1102" s="1119"/>
      <c r="L1102" s="1119"/>
    </row>
    <row r="1103" spans="3:12" x14ac:dyDescent="0.3">
      <c r="C1103" s="1151"/>
      <c r="D1103" s="1126" t="s">
        <v>1784</v>
      </c>
      <c r="E1103" s="1127" t="s">
        <v>122</v>
      </c>
      <c r="F1103" s="1112">
        <v>1</v>
      </c>
      <c r="G1103" s="1110">
        <v>7.9</v>
      </c>
      <c r="H1103" s="1113"/>
      <c r="I1103" s="1113"/>
      <c r="J1103" s="1114">
        <f t="shared" si="16"/>
        <v>7.9</v>
      </c>
      <c r="K1103" s="1119"/>
      <c r="L1103" s="1119"/>
    </row>
    <row r="1104" spans="3:12" x14ac:dyDescent="0.3">
      <c r="C1104" s="1148"/>
      <c r="D1104" s="1110"/>
      <c r="E1104" s="1121" t="s">
        <v>2297</v>
      </c>
      <c r="F1104" s="1112">
        <v>-1</v>
      </c>
      <c r="G1104" s="1110">
        <v>0.9</v>
      </c>
      <c r="H1104" s="1113"/>
      <c r="I1104" s="1113"/>
      <c r="J1104" s="1114">
        <f t="shared" si="16"/>
        <v>-0.9</v>
      </c>
      <c r="K1104" s="1119"/>
      <c r="L1104" s="1119"/>
    </row>
    <row r="1105" spans="3:12" x14ac:dyDescent="0.3">
      <c r="C1105" s="1151"/>
      <c r="D1105" s="1126" t="s">
        <v>1760</v>
      </c>
      <c r="E1105" s="1127" t="s">
        <v>141</v>
      </c>
      <c r="F1105" s="1112">
        <v>1</v>
      </c>
      <c r="G1105" s="1110">
        <v>8</v>
      </c>
      <c r="H1105" s="1113"/>
      <c r="I1105" s="1113"/>
      <c r="J1105" s="1114">
        <f t="shared" si="16"/>
        <v>8</v>
      </c>
      <c r="K1105" s="1119"/>
      <c r="L1105" s="1119"/>
    </row>
    <row r="1106" spans="3:12" x14ac:dyDescent="0.3">
      <c r="C1106" s="1148"/>
      <c r="D1106" s="1110"/>
      <c r="E1106" s="1121" t="s">
        <v>2297</v>
      </c>
      <c r="F1106" s="1112">
        <v>-1</v>
      </c>
      <c r="G1106" s="1110">
        <v>0.9</v>
      </c>
      <c r="H1106" s="1113"/>
      <c r="I1106" s="1113"/>
      <c r="J1106" s="1114">
        <f t="shared" ref="J1106:J1169" si="17">PRODUCT(F1106:I1106)</f>
        <v>-0.9</v>
      </c>
      <c r="K1106" s="1119"/>
      <c r="L1106" s="1119"/>
    </row>
    <row r="1107" spans="3:12" x14ac:dyDescent="0.3">
      <c r="C1107" s="1151"/>
      <c r="D1107" s="1126" t="s">
        <v>1761</v>
      </c>
      <c r="E1107" s="1127" t="s">
        <v>130</v>
      </c>
      <c r="F1107" s="1112">
        <v>1</v>
      </c>
      <c r="G1107" s="1110">
        <v>8</v>
      </c>
      <c r="H1107" s="1113"/>
      <c r="I1107" s="1113"/>
      <c r="J1107" s="1114">
        <f t="shared" si="17"/>
        <v>8</v>
      </c>
      <c r="K1107" s="1119"/>
      <c r="L1107" s="1119"/>
    </row>
    <row r="1108" spans="3:12" x14ac:dyDescent="0.3">
      <c r="C1108" s="1148"/>
      <c r="D1108" s="1110"/>
      <c r="E1108" s="1121" t="s">
        <v>2297</v>
      </c>
      <c r="F1108" s="1112">
        <v>-1</v>
      </c>
      <c r="G1108" s="1110">
        <v>0.9</v>
      </c>
      <c r="H1108" s="1113"/>
      <c r="I1108" s="1113"/>
      <c r="J1108" s="1114">
        <f t="shared" si="17"/>
        <v>-0.9</v>
      </c>
      <c r="K1108" s="1119"/>
      <c r="L1108" s="1119"/>
    </row>
    <row r="1109" spans="3:12" x14ac:dyDescent="0.3">
      <c r="C1109" s="1151"/>
      <c r="D1109" s="1126" t="s">
        <v>1773</v>
      </c>
      <c r="E1109" s="1127" t="s">
        <v>359</v>
      </c>
      <c r="F1109" s="1112">
        <v>1</v>
      </c>
      <c r="G1109" s="1110">
        <v>5.85</v>
      </c>
      <c r="H1109" s="1113"/>
      <c r="I1109" s="1113"/>
      <c r="J1109" s="1114">
        <f t="shared" si="17"/>
        <v>5.85</v>
      </c>
      <c r="K1109" s="1119"/>
      <c r="L1109" s="1119"/>
    </row>
    <row r="1110" spans="3:12" x14ac:dyDescent="0.3">
      <c r="C1110" s="1148"/>
      <c r="D1110" s="1110"/>
      <c r="E1110" s="1121" t="s">
        <v>2297</v>
      </c>
      <c r="F1110" s="1112">
        <v>-1</v>
      </c>
      <c r="G1110" s="1110">
        <v>0.9</v>
      </c>
      <c r="H1110" s="1113"/>
      <c r="I1110" s="1113"/>
      <c r="J1110" s="1114">
        <f t="shared" si="17"/>
        <v>-0.9</v>
      </c>
      <c r="K1110" s="1119"/>
      <c r="L1110" s="1119"/>
    </row>
    <row r="1111" spans="3:12" x14ac:dyDescent="0.3">
      <c r="C1111" s="1151"/>
      <c r="D1111" s="1126" t="s">
        <v>2442</v>
      </c>
      <c r="E1111" s="1127" t="s">
        <v>2272</v>
      </c>
      <c r="F1111" s="1112">
        <v>1</v>
      </c>
      <c r="G1111" s="1110">
        <v>2.7</v>
      </c>
      <c r="H1111" s="1113"/>
      <c r="I1111" s="1113"/>
      <c r="J1111" s="1114">
        <f t="shared" si="17"/>
        <v>2.7</v>
      </c>
      <c r="K1111" s="1119"/>
      <c r="L1111" s="1119"/>
    </row>
    <row r="1112" spans="3:12" x14ac:dyDescent="0.3">
      <c r="C1112" s="1151"/>
      <c r="D1112" s="1126" t="s">
        <v>1765</v>
      </c>
      <c r="E1112" s="1127" t="s">
        <v>122</v>
      </c>
      <c r="F1112" s="1112">
        <v>1</v>
      </c>
      <c r="G1112" s="1110">
        <v>8.9</v>
      </c>
      <c r="H1112" s="1113"/>
      <c r="I1112" s="1113"/>
      <c r="J1112" s="1114">
        <f t="shared" si="17"/>
        <v>8.9</v>
      </c>
      <c r="K1112" s="1119"/>
      <c r="L1112" s="1119"/>
    </row>
    <row r="1113" spans="3:12" x14ac:dyDescent="0.3">
      <c r="C1113" s="1148"/>
      <c r="D1113" s="1110"/>
      <c r="E1113" s="1121" t="s">
        <v>2297</v>
      </c>
      <c r="F1113" s="1112">
        <v>-1</v>
      </c>
      <c r="G1113" s="1110">
        <v>0.9</v>
      </c>
      <c r="H1113" s="1113"/>
      <c r="I1113" s="1113"/>
      <c r="J1113" s="1114">
        <f t="shared" si="17"/>
        <v>-0.9</v>
      </c>
      <c r="K1113" s="1119"/>
      <c r="L1113" s="1119"/>
    </row>
    <row r="1114" spans="3:12" x14ac:dyDescent="0.3">
      <c r="C1114" s="1151"/>
      <c r="D1114" s="1126" t="s">
        <v>1766</v>
      </c>
      <c r="E1114" s="1127" t="s">
        <v>122</v>
      </c>
      <c r="F1114" s="1112">
        <v>1</v>
      </c>
      <c r="G1114" s="1110">
        <v>8.9</v>
      </c>
      <c r="H1114" s="1113"/>
      <c r="I1114" s="1113"/>
      <c r="J1114" s="1114">
        <f t="shared" si="17"/>
        <v>8.9</v>
      </c>
      <c r="K1114" s="1119"/>
      <c r="L1114" s="1119"/>
    </row>
    <row r="1115" spans="3:12" x14ac:dyDescent="0.3">
      <c r="C1115" s="1148"/>
      <c r="D1115" s="1110"/>
      <c r="E1115" s="1121" t="s">
        <v>2297</v>
      </c>
      <c r="F1115" s="1112">
        <v>-1</v>
      </c>
      <c r="G1115" s="1110">
        <v>0.9</v>
      </c>
      <c r="H1115" s="1113"/>
      <c r="I1115" s="1113"/>
      <c r="J1115" s="1114">
        <f t="shared" si="17"/>
        <v>-0.9</v>
      </c>
      <c r="K1115" s="1119"/>
      <c r="L1115" s="1119"/>
    </row>
    <row r="1116" spans="3:12" x14ac:dyDescent="0.3">
      <c r="C1116" s="1151"/>
      <c r="D1116" s="1126" t="s">
        <v>1767</v>
      </c>
      <c r="E1116" s="1127" t="s">
        <v>268</v>
      </c>
      <c r="F1116" s="1112">
        <v>1</v>
      </c>
      <c r="G1116" s="1110">
        <v>10.3</v>
      </c>
      <c r="H1116" s="1113"/>
      <c r="I1116" s="1113"/>
      <c r="J1116" s="1114">
        <f t="shared" si="17"/>
        <v>10.3</v>
      </c>
      <c r="K1116" s="1119"/>
      <c r="L1116" s="1119"/>
    </row>
    <row r="1117" spans="3:12" x14ac:dyDescent="0.3">
      <c r="C1117" s="1148"/>
      <c r="D1117" s="1110"/>
      <c r="E1117" s="1121" t="s">
        <v>2297</v>
      </c>
      <c r="F1117" s="1112">
        <v>-1</v>
      </c>
      <c r="G1117" s="1110">
        <v>1</v>
      </c>
      <c r="H1117" s="1113"/>
      <c r="I1117" s="1113"/>
      <c r="J1117" s="1114">
        <f t="shared" si="17"/>
        <v>-1</v>
      </c>
      <c r="K1117" s="1119"/>
      <c r="L1117" s="1119"/>
    </row>
    <row r="1118" spans="3:12" x14ac:dyDescent="0.3">
      <c r="C1118" s="1151"/>
      <c r="D1118" s="1126" t="s">
        <v>2443</v>
      </c>
      <c r="E1118" s="1127" t="s">
        <v>2444</v>
      </c>
      <c r="F1118" s="1112">
        <v>1</v>
      </c>
      <c r="G1118" s="1110">
        <v>34.32</v>
      </c>
      <c r="H1118" s="1113"/>
      <c r="I1118" s="1113"/>
      <c r="J1118" s="1114">
        <f t="shared" si="17"/>
        <v>34.32</v>
      </c>
      <c r="K1118" s="1119"/>
      <c r="L1118" s="1119"/>
    </row>
    <row r="1119" spans="3:12" x14ac:dyDescent="0.3">
      <c r="C1119" s="1148"/>
      <c r="D1119" s="1110"/>
      <c r="E1119" s="1121" t="s">
        <v>2297</v>
      </c>
      <c r="F1119" s="1112">
        <v>-1</v>
      </c>
      <c r="G1119" s="1110">
        <v>2.6</v>
      </c>
      <c r="H1119" s="1113"/>
      <c r="I1119" s="1113"/>
      <c r="J1119" s="1114">
        <f t="shared" si="17"/>
        <v>-2.6</v>
      </c>
      <c r="K1119" s="1119"/>
      <c r="L1119" s="1119"/>
    </row>
    <row r="1120" spans="3:12" x14ac:dyDescent="0.3">
      <c r="C1120" s="1148"/>
      <c r="D1120" s="1110"/>
      <c r="E1120" s="1121" t="s">
        <v>2297</v>
      </c>
      <c r="F1120" s="1112">
        <v>-2</v>
      </c>
      <c r="G1120" s="1110">
        <v>1.2</v>
      </c>
      <c r="H1120" s="1113"/>
      <c r="I1120" s="1113"/>
      <c r="J1120" s="1114">
        <f t="shared" si="17"/>
        <v>-2.4</v>
      </c>
      <c r="K1120" s="1119"/>
      <c r="L1120" s="1119"/>
    </row>
    <row r="1121" spans="3:12" x14ac:dyDescent="0.3">
      <c r="C1121" s="1148"/>
      <c r="D1121" s="1110"/>
      <c r="E1121" s="1121" t="s">
        <v>2297</v>
      </c>
      <c r="F1121" s="1112">
        <v>-1</v>
      </c>
      <c r="G1121" s="1110">
        <v>1</v>
      </c>
      <c r="H1121" s="1113"/>
      <c r="I1121" s="1113"/>
      <c r="J1121" s="1114">
        <f t="shared" si="17"/>
        <v>-1</v>
      </c>
      <c r="K1121" s="1119"/>
      <c r="L1121" s="1119"/>
    </row>
    <row r="1122" spans="3:12" x14ac:dyDescent="0.3">
      <c r="C1122" s="1148"/>
      <c r="D1122" s="1110"/>
      <c r="E1122" s="1121" t="s">
        <v>2297</v>
      </c>
      <c r="F1122" s="1112">
        <v>-2</v>
      </c>
      <c r="G1122" s="1110">
        <v>0.9</v>
      </c>
      <c r="H1122" s="1113"/>
      <c r="I1122" s="1113"/>
      <c r="J1122" s="1114">
        <f t="shared" si="17"/>
        <v>-1.8</v>
      </c>
      <c r="K1122" s="1119"/>
      <c r="L1122" s="1119"/>
    </row>
    <row r="1123" spans="3:12" x14ac:dyDescent="0.3">
      <c r="C1123" s="1151"/>
      <c r="D1123" s="1126" t="s">
        <v>1787</v>
      </c>
      <c r="E1123" s="1127" t="s">
        <v>2445</v>
      </c>
      <c r="F1123" s="1112">
        <v>1</v>
      </c>
      <c r="G1123" s="1110">
        <v>8.6999999999999993</v>
      </c>
      <c r="H1123" s="1113"/>
      <c r="I1123" s="1113"/>
      <c r="J1123" s="1114">
        <f t="shared" si="17"/>
        <v>8.6999999999999993</v>
      </c>
      <c r="K1123" s="1119"/>
      <c r="L1123" s="1119"/>
    </row>
    <row r="1124" spans="3:12" x14ac:dyDescent="0.3">
      <c r="C1124" s="1148"/>
      <c r="D1124" s="1110"/>
      <c r="E1124" s="1121" t="s">
        <v>2297</v>
      </c>
      <c r="F1124" s="1112">
        <v>-1</v>
      </c>
      <c r="G1124" s="1110">
        <v>0.8</v>
      </c>
      <c r="H1124" s="1113"/>
      <c r="I1124" s="1113"/>
      <c r="J1124" s="1114">
        <f t="shared" si="17"/>
        <v>-0.8</v>
      </c>
      <c r="K1124" s="1119"/>
      <c r="L1124" s="1119"/>
    </row>
    <row r="1125" spans="3:12" x14ac:dyDescent="0.3">
      <c r="C1125" s="1151"/>
      <c r="D1125" s="1126" t="s">
        <v>1774</v>
      </c>
      <c r="E1125" s="1127" t="s">
        <v>2446</v>
      </c>
      <c r="F1125" s="1112">
        <v>1</v>
      </c>
      <c r="G1125" s="1110">
        <v>6.6</v>
      </c>
      <c r="H1125" s="1113"/>
      <c r="I1125" s="1113"/>
      <c r="J1125" s="1114">
        <f t="shared" si="17"/>
        <v>6.6</v>
      </c>
      <c r="K1125" s="1119"/>
      <c r="L1125" s="1119"/>
    </row>
    <row r="1126" spans="3:12" x14ac:dyDescent="0.3">
      <c r="C1126" s="1148"/>
      <c r="D1126" s="1110"/>
      <c r="E1126" s="1121" t="s">
        <v>2297</v>
      </c>
      <c r="F1126" s="1112">
        <v>-1</v>
      </c>
      <c r="G1126" s="1110">
        <v>0.8</v>
      </c>
      <c r="H1126" s="1113"/>
      <c r="I1126" s="1113"/>
      <c r="J1126" s="1114">
        <f t="shared" si="17"/>
        <v>-0.8</v>
      </c>
      <c r="K1126" s="1119"/>
      <c r="L1126" s="1119"/>
    </row>
    <row r="1127" spans="3:12" x14ac:dyDescent="0.3">
      <c r="C1127" s="1151"/>
      <c r="D1127" s="1126" t="s">
        <v>1792</v>
      </c>
      <c r="E1127" s="1127" t="s">
        <v>2447</v>
      </c>
      <c r="F1127" s="1112">
        <v>1</v>
      </c>
      <c r="G1127" s="1110">
        <v>20.9</v>
      </c>
      <c r="H1127" s="1113"/>
      <c r="I1127" s="1113"/>
      <c r="J1127" s="1114">
        <f t="shared" si="17"/>
        <v>20.9</v>
      </c>
      <c r="K1127" s="1119"/>
      <c r="L1127" s="1119"/>
    </row>
    <row r="1128" spans="3:12" x14ac:dyDescent="0.3">
      <c r="C1128" s="1148"/>
      <c r="D1128" s="1110"/>
      <c r="E1128" s="1121" t="s">
        <v>2297</v>
      </c>
      <c r="F1128" s="1112">
        <v>-1</v>
      </c>
      <c r="G1128" s="1110">
        <v>0.9</v>
      </c>
      <c r="H1128" s="1113"/>
      <c r="I1128" s="1113"/>
      <c r="J1128" s="1114">
        <f t="shared" si="17"/>
        <v>-0.9</v>
      </c>
      <c r="K1128" s="1119"/>
      <c r="L1128" s="1119"/>
    </row>
    <row r="1129" spans="3:12" x14ac:dyDescent="0.3">
      <c r="C1129" s="1148"/>
      <c r="D1129" s="1110"/>
      <c r="E1129" s="1121" t="s">
        <v>2297</v>
      </c>
      <c r="F1129" s="1112">
        <v>-2</v>
      </c>
      <c r="G1129" s="1110">
        <v>0.8</v>
      </c>
      <c r="H1129" s="1113"/>
      <c r="I1129" s="1113"/>
      <c r="J1129" s="1114">
        <f t="shared" si="17"/>
        <v>-1.6</v>
      </c>
      <c r="K1129" s="1119"/>
      <c r="L1129" s="1119"/>
    </row>
    <row r="1130" spans="3:12" x14ac:dyDescent="0.3">
      <c r="C1130" s="1151"/>
      <c r="D1130" s="1126" t="s">
        <v>1789</v>
      </c>
      <c r="E1130" s="1127" t="s">
        <v>142</v>
      </c>
      <c r="F1130" s="1112">
        <v>1</v>
      </c>
      <c r="G1130" s="1110">
        <v>9.3000000000000007</v>
      </c>
      <c r="H1130" s="1113"/>
      <c r="I1130" s="1113"/>
      <c r="J1130" s="1114">
        <f t="shared" si="17"/>
        <v>9.3000000000000007</v>
      </c>
      <c r="K1130" s="1119"/>
      <c r="L1130" s="1119"/>
    </row>
    <row r="1131" spans="3:12" x14ac:dyDescent="0.3">
      <c r="C1131" s="1148"/>
      <c r="D1131" s="1110"/>
      <c r="E1131" s="1121" t="s">
        <v>2297</v>
      </c>
      <c r="F1131" s="1112">
        <v>-1</v>
      </c>
      <c r="G1131" s="1110">
        <v>0.9</v>
      </c>
      <c r="H1131" s="1113"/>
      <c r="I1131" s="1113"/>
      <c r="J1131" s="1114">
        <f t="shared" si="17"/>
        <v>-0.9</v>
      </c>
      <c r="K1131" s="1119"/>
      <c r="L1131" s="1119"/>
    </row>
    <row r="1132" spans="3:12" x14ac:dyDescent="0.3">
      <c r="C1132" s="1151"/>
      <c r="D1132" s="1126" t="s">
        <v>1790</v>
      </c>
      <c r="E1132" s="1127" t="s">
        <v>140</v>
      </c>
      <c r="F1132" s="1112">
        <v>1</v>
      </c>
      <c r="G1132" s="1110">
        <v>10.3</v>
      </c>
      <c r="H1132" s="1113"/>
      <c r="I1132" s="1113"/>
      <c r="J1132" s="1114">
        <f t="shared" si="17"/>
        <v>10.3</v>
      </c>
      <c r="K1132" s="1119"/>
      <c r="L1132" s="1119"/>
    </row>
    <row r="1133" spans="3:12" x14ac:dyDescent="0.3">
      <c r="C1133" s="1151"/>
      <c r="D1133" s="1126" t="s">
        <v>1796</v>
      </c>
      <c r="E1133" s="1127" t="s">
        <v>2449</v>
      </c>
      <c r="F1133" s="1112">
        <v>1</v>
      </c>
      <c r="G1133" s="1110">
        <v>23.1</v>
      </c>
      <c r="H1133" s="1113"/>
      <c r="I1133" s="1113"/>
      <c r="J1133" s="1114">
        <f t="shared" si="17"/>
        <v>23.1</v>
      </c>
      <c r="K1133" s="1119"/>
      <c r="L1133" s="1119"/>
    </row>
    <row r="1134" spans="3:12" x14ac:dyDescent="0.3">
      <c r="C1134" s="1148"/>
      <c r="D1134" s="1110"/>
      <c r="E1134" s="1121" t="s">
        <v>2297</v>
      </c>
      <c r="F1134" s="1112">
        <v>-2</v>
      </c>
      <c r="G1134" s="1110">
        <v>1.2</v>
      </c>
      <c r="H1134" s="1113"/>
      <c r="I1134" s="1113"/>
      <c r="J1134" s="1114">
        <f t="shared" si="17"/>
        <v>-2.4</v>
      </c>
      <c r="K1134" s="1119"/>
      <c r="L1134" s="1119"/>
    </row>
    <row r="1135" spans="3:12" x14ac:dyDescent="0.3">
      <c r="C1135" s="1151"/>
      <c r="D1135" s="1126" t="s">
        <v>1770</v>
      </c>
      <c r="E1135" s="1127" t="s">
        <v>1771</v>
      </c>
      <c r="F1135" s="1112">
        <v>1</v>
      </c>
      <c r="G1135" s="1110">
        <v>15.4</v>
      </c>
      <c r="H1135" s="1113"/>
      <c r="I1135" s="1113"/>
      <c r="J1135" s="1114">
        <f t="shared" si="17"/>
        <v>15.4</v>
      </c>
      <c r="K1135" s="1119"/>
      <c r="L1135" s="1119"/>
    </row>
    <row r="1136" spans="3:12" x14ac:dyDescent="0.3">
      <c r="C1136" s="1148"/>
      <c r="D1136" s="1110"/>
      <c r="E1136" s="1121" t="s">
        <v>2297</v>
      </c>
      <c r="F1136" s="1112">
        <v>-1</v>
      </c>
      <c r="G1136" s="1110">
        <v>0.9</v>
      </c>
      <c r="H1136" s="1113"/>
      <c r="I1136" s="1113"/>
      <c r="J1136" s="1114">
        <f t="shared" si="17"/>
        <v>-0.9</v>
      </c>
      <c r="K1136" s="1119"/>
      <c r="L1136" s="1119"/>
    </row>
    <row r="1137" spans="3:12" x14ac:dyDescent="0.3">
      <c r="C1137" s="1148"/>
      <c r="D1137" s="1110"/>
      <c r="E1137" s="1121" t="s">
        <v>2297</v>
      </c>
      <c r="F1137" s="1112">
        <v>-1</v>
      </c>
      <c r="G1137" s="1110">
        <v>0.8</v>
      </c>
      <c r="H1137" s="1113"/>
      <c r="I1137" s="1113"/>
      <c r="J1137" s="1114">
        <f t="shared" si="17"/>
        <v>-0.8</v>
      </c>
      <c r="K1137" s="1119"/>
      <c r="L1137" s="1119"/>
    </row>
    <row r="1138" spans="3:12" x14ac:dyDescent="0.3">
      <c r="C1138" s="1148"/>
      <c r="D1138" s="1110"/>
      <c r="E1138" s="1121" t="s">
        <v>2439</v>
      </c>
      <c r="F1138" s="1112">
        <v>-1</v>
      </c>
      <c r="G1138" s="1110">
        <v>0.9</v>
      </c>
      <c r="H1138" s="1113"/>
      <c r="I1138" s="1113"/>
      <c r="J1138" s="1114">
        <f t="shared" si="17"/>
        <v>-0.9</v>
      </c>
      <c r="K1138" s="1119"/>
      <c r="L1138" s="1119"/>
    </row>
    <row r="1139" spans="3:12" x14ac:dyDescent="0.3">
      <c r="C1139" s="1151"/>
      <c r="D1139" s="1126" t="s">
        <v>2149</v>
      </c>
      <c r="E1139" s="1127" t="s">
        <v>1771</v>
      </c>
      <c r="F1139" s="1112">
        <v>1</v>
      </c>
      <c r="G1139" s="1110">
        <v>15.4</v>
      </c>
      <c r="H1139" s="1113"/>
      <c r="I1139" s="1113"/>
      <c r="J1139" s="1114">
        <f t="shared" si="17"/>
        <v>15.4</v>
      </c>
      <c r="K1139" s="1119"/>
      <c r="L1139" s="1119"/>
    </row>
    <row r="1140" spans="3:12" x14ac:dyDescent="0.3">
      <c r="C1140" s="1148"/>
      <c r="D1140" s="1110"/>
      <c r="E1140" s="1121" t="s">
        <v>2297</v>
      </c>
      <c r="F1140" s="1112">
        <v>-1</v>
      </c>
      <c r="G1140" s="1110">
        <v>0.9</v>
      </c>
      <c r="H1140" s="1113"/>
      <c r="I1140" s="1113"/>
      <c r="J1140" s="1114">
        <f t="shared" si="17"/>
        <v>-0.9</v>
      </c>
      <c r="K1140" s="1119"/>
      <c r="L1140" s="1119"/>
    </row>
    <row r="1141" spans="3:12" x14ac:dyDescent="0.3">
      <c r="C1141" s="1148"/>
      <c r="D1141" s="1110"/>
      <c r="E1141" s="1121" t="s">
        <v>2297</v>
      </c>
      <c r="F1141" s="1112">
        <v>-1</v>
      </c>
      <c r="G1141" s="1110">
        <v>0.8</v>
      </c>
      <c r="H1141" s="1113"/>
      <c r="I1141" s="1113"/>
      <c r="J1141" s="1114">
        <f t="shared" si="17"/>
        <v>-0.8</v>
      </c>
      <c r="K1141" s="1119"/>
      <c r="L1141" s="1119"/>
    </row>
    <row r="1142" spans="3:12" x14ac:dyDescent="0.3">
      <c r="C1142" s="1148"/>
      <c r="D1142" s="1110"/>
      <c r="E1142" s="1121" t="s">
        <v>2439</v>
      </c>
      <c r="F1142" s="1112">
        <v>-1</v>
      </c>
      <c r="G1142" s="1110">
        <v>0.9</v>
      </c>
      <c r="H1142" s="1113"/>
      <c r="I1142" s="1113"/>
      <c r="J1142" s="1114">
        <f t="shared" si="17"/>
        <v>-0.9</v>
      </c>
      <c r="K1142" s="1119"/>
      <c r="L1142" s="1119"/>
    </row>
    <row r="1143" spans="3:12" x14ac:dyDescent="0.3">
      <c r="C1143" s="1151"/>
      <c r="D1143" s="1267" t="s">
        <v>1776</v>
      </c>
      <c r="E1143" s="1127" t="s">
        <v>1777</v>
      </c>
      <c r="F1143" s="1110">
        <v>1</v>
      </c>
      <c r="G1143" s="1110">
        <v>19.850000000000001</v>
      </c>
      <c r="H1143" s="1113"/>
      <c r="I1143" s="1113"/>
      <c r="J1143" s="1114">
        <f t="shared" si="17"/>
        <v>19.850000000000001</v>
      </c>
      <c r="K1143" s="1131"/>
      <c r="L1143" s="1115"/>
    </row>
    <row r="1144" spans="3:12" x14ac:dyDescent="0.3">
      <c r="C1144" s="1148"/>
      <c r="D1144" s="1110"/>
      <c r="E1144" s="1121" t="s">
        <v>2297</v>
      </c>
      <c r="F1144" s="1112">
        <v>-1</v>
      </c>
      <c r="G1144" s="1110">
        <v>1</v>
      </c>
      <c r="H1144" s="1113"/>
      <c r="I1144" s="1113"/>
      <c r="J1144" s="1114">
        <f t="shared" si="17"/>
        <v>-1</v>
      </c>
      <c r="K1144" s="1119"/>
      <c r="L1144" s="1119"/>
    </row>
    <row r="1145" spans="3:12" x14ac:dyDescent="0.3">
      <c r="C1145" s="1148"/>
      <c r="D1145" s="1110"/>
      <c r="E1145" s="1121" t="s">
        <v>2297</v>
      </c>
      <c r="F1145" s="1112">
        <v>-2</v>
      </c>
      <c r="G1145" s="1110">
        <v>0.9</v>
      </c>
      <c r="H1145" s="1113"/>
      <c r="I1145" s="1113"/>
      <c r="J1145" s="1114">
        <f t="shared" si="17"/>
        <v>-1.8</v>
      </c>
      <c r="K1145" s="1119"/>
      <c r="L1145" s="1119"/>
    </row>
    <row r="1146" spans="3:12" x14ac:dyDescent="0.3">
      <c r="C1146" s="1148"/>
      <c r="D1146" s="1110"/>
      <c r="E1146" s="1121" t="s">
        <v>2297</v>
      </c>
      <c r="F1146" s="1112">
        <v>-1</v>
      </c>
      <c r="G1146" s="1110">
        <v>0.8</v>
      </c>
      <c r="H1146" s="1113"/>
      <c r="I1146" s="1113"/>
      <c r="J1146" s="1114">
        <f t="shared" si="17"/>
        <v>-0.8</v>
      </c>
      <c r="K1146" s="1119"/>
      <c r="L1146" s="1119"/>
    </row>
    <row r="1147" spans="3:12" x14ac:dyDescent="0.3">
      <c r="C1147" s="1151"/>
      <c r="D1147" s="1126" t="s">
        <v>2289</v>
      </c>
      <c r="E1147" s="1127" t="s">
        <v>2288</v>
      </c>
      <c r="F1147" s="1112">
        <v>1</v>
      </c>
      <c r="G1147" s="1110">
        <v>11.45</v>
      </c>
      <c r="H1147" s="1113"/>
      <c r="I1147" s="1113"/>
      <c r="J1147" s="1114">
        <f t="shared" si="17"/>
        <v>11.45</v>
      </c>
      <c r="K1147" s="1119"/>
      <c r="L1147" s="1119"/>
    </row>
    <row r="1148" spans="3:12" x14ac:dyDescent="0.3">
      <c r="C1148" s="1123"/>
      <c r="D1148" s="1123"/>
      <c r="E1148" s="1123"/>
      <c r="F1148" s="1123"/>
      <c r="G1148" s="1123"/>
      <c r="H1148" s="1123"/>
      <c r="I1148" s="1123"/>
      <c r="J1148" s="1114"/>
      <c r="K1148" s="1123"/>
      <c r="L1148" s="1123"/>
    </row>
    <row r="1149" spans="3:12" x14ac:dyDescent="0.3">
      <c r="C1149" s="1148"/>
      <c r="D1149" s="1110"/>
      <c r="E1149" s="1118" t="s">
        <v>1798</v>
      </c>
      <c r="F1149" s="1112"/>
      <c r="G1149" s="1110"/>
      <c r="H1149" s="1113"/>
      <c r="I1149" s="1113"/>
      <c r="J1149" s="1114"/>
      <c r="K1149" s="1119"/>
      <c r="L1149" s="1119"/>
    </row>
    <row r="1150" spans="3:12" x14ac:dyDescent="0.3">
      <c r="C1150" s="1151"/>
      <c r="D1150" s="1126" t="s">
        <v>1786</v>
      </c>
      <c r="E1150" s="1127" t="s">
        <v>122</v>
      </c>
      <c r="F1150" s="1112">
        <v>1</v>
      </c>
      <c r="G1150" s="1110">
        <v>8.1</v>
      </c>
      <c r="H1150" s="1113"/>
      <c r="I1150" s="1113"/>
      <c r="J1150" s="1114">
        <f t="shared" si="17"/>
        <v>8.1</v>
      </c>
      <c r="K1150" s="1119"/>
      <c r="L1150" s="1119"/>
    </row>
    <row r="1151" spans="3:12" x14ac:dyDescent="0.3">
      <c r="C1151" s="1148"/>
      <c r="D1151" s="1110"/>
      <c r="E1151" s="1121" t="s">
        <v>2297</v>
      </c>
      <c r="F1151" s="1112">
        <v>-1</v>
      </c>
      <c r="G1151" s="1110">
        <v>0.9</v>
      </c>
      <c r="H1151" s="1113"/>
      <c r="I1151" s="1113"/>
      <c r="J1151" s="1114">
        <f t="shared" si="17"/>
        <v>-0.9</v>
      </c>
      <c r="K1151" s="1119"/>
      <c r="L1151" s="1119"/>
    </row>
    <row r="1152" spans="3:12" x14ac:dyDescent="0.3">
      <c r="C1152" s="1151"/>
      <c r="D1152" s="1126" t="s">
        <v>1804</v>
      </c>
      <c r="E1152" s="1127" t="s">
        <v>204</v>
      </c>
      <c r="F1152" s="1112">
        <v>1</v>
      </c>
      <c r="G1152" s="1110">
        <v>12.8</v>
      </c>
      <c r="H1152" s="1113"/>
      <c r="I1152" s="1113"/>
      <c r="J1152" s="1114">
        <f t="shared" si="17"/>
        <v>12.8</v>
      </c>
      <c r="K1152" s="1119"/>
      <c r="L1152" s="1119"/>
    </row>
    <row r="1153" spans="3:12" x14ac:dyDescent="0.3">
      <c r="C1153" s="1148"/>
      <c r="D1153" s="1110"/>
      <c r="E1153" s="1121" t="s">
        <v>2297</v>
      </c>
      <c r="F1153" s="1112">
        <v>-1</v>
      </c>
      <c r="G1153" s="1110">
        <v>1.2</v>
      </c>
      <c r="H1153" s="1113"/>
      <c r="I1153" s="1113"/>
      <c r="J1153" s="1114">
        <f t="shared" si="17"/>
        <v>-1.2</v>
      </c>
      <c r="K1153" s="1119"/>
      <c r="L1153" s="1119"/>
    </row>
    <row r="1154" spans="3:12" x14ac:dyDescent="0.3">
      <c r="C1154" s="1151"/>
      <c r="D1154" s="1126" t="s">
        <v>1823</v>
      </c>
      <c r="E1154" s="1127" t="s">
        <v>1824</v>
      </c>
      <c r="F1154" s="1112">
        <v>1</v>
      </c>
      <c r="G1154" s="1110">
        <v>21.95</v>
      </c>
      <c r="H1154" s="1113"/>
      <c r="I1154" s="1113"/>
      <c r="J1154" s="1114">
        <f t="shared" si="17"/>
        <v>21.95</v>
      </c>
      <c r="K1154" s="1119"/>
      <c r="L1154" s="1119"/>
    </row>
    <row r="1155" spans="3:12" x14ac:dyDescent="0.3">
      <c r="C1155" s="1148"/>
      <c r="D1155" s="1110"/>
      <c r="E1155" s="1121" t="s">
        <v>2297</v>
      </c>
      <c r="F1155" s="1112">
        <v>-1</v>
      </c>
      <c r="G1155" s="1110">
        <v>1.8</v>
      </c>
      <c r="H1155" s="1113"/>
      <c r="I1155" s="1113"/>
      <c r="J1155" s="1114">
        <f t="shared" si="17"/>
        <v>-1.8</v>
      </c>
      <c r="K1155" s="1119"/>
      <c r="L1155" s="1119"/>
    </row>
    <row r="1156" spans="3:12" x14ac:dyDescent="0.3">
      <c r="C1156" s="1148"/>
      <c r="D1156" s="1110"/>
      <c r="E1156" s="1121" t="s">
        <v>2297</v>
      </c>
      <c r="F1156" s="1112">
        <v>-1</v>
      </c>
      <c r="G1156" s="1110">
        <v>0.9</v>
      </c>
      <c r="H1156" s="1113"/>
      <c r="I1156" s="1113"/>
      <c r="J1156" s="1114">
        <f t="shared" si="17"/>
        <v>-0.9</v>
      </c>
      <c r="K1156" s="1119"/>
      <c r="L1156" s="1119"/>
    </row>
    <row r="1157" spans="3:12" x14ac:dyDescent="0.3">
      <c r="C1157" s="1151"/>
      <c r="D1157" s="1126" t="s">
        <v>1799</v>
      </c>
      <c r="E1157" s="1127" t="s">
        <v>1800</v>
      </c>
      <c r="F1157" s="1112">
        <v>1</v>
      </c>
      <c r="G1157" s="1110">
        <v>3.1</v>
      </c>
      <c r="H1157" s="1113"/>
      <c r="I1157" s="1113"/>
      <c r="J1157" s="1114">
        <f t="shared" si="17"/>
        <v>3.1</v>
      </c>
      <c r="K1157" s="1119"/>
      <c r="L1157" s="1119"/>
    </row>
    <row r="1158" spans="3:12" x14ac:dyDescent="0.3">
      <c r="C1158" s="1148"/>
      <c r="D1158" s="1110"/>
      <c r="E1158" s="1121" t="s">
        <v>2297</v>
      </c>
      <c r="F1158" s="1112">
        <v>-1</v>
      </c>
      <c r="G1158" s="1110">
        <v>0.9</v>
      </c>
      <c r="H1158" s="1113"/>
      <c r="I1158" s="1113"/>
      <c r="J1158" s="1114">
        <f t="shared" si="17"/>
        <v>-0.9</v>
      </c>
      <c r="K1158" s="1119"/>
      <c r="L1158" s="1119"/>
    </row>
    <row r="1159" spans="3:12" x14ac:dyDescent="0.3">
      <c r="C1159" s="1151"/>
      <c r="D1159" s="1126" t="s">
        <v>2222</v>
      </c>
      <c r="E1159" s="1127" t="s">
        <v>2450</v>
      </c>
      <c r="F1159" s="1112">
        <v>1</v>
      </c>
      <c r="G1159" s="1110">
        <v>14.5</v>
      </c>
      <c r="H1159" s="1113"/>
      <c r="I1159" s="1113"/>
      <c r="J1159" s="1114">
        <f t="shared" si="17"/>
        <v>14.5</v>
      </c>
      <c r="K1159" s="1119"/>
      <c r="L1159" s="1119"/>
    </row>
    <row r="1160" spans="3:12" x14ac:dyDescent="0.3">
      <c r="C1160" s="1148"/>
      <c r="D1160" s="1110"/>
      <c r="E1160" s="1121" t="s">
        <v>2297</v>
      </c>
      <c r="F1160" s="1112">
        <v>-1</v>
      </c>
      <c r="G1160" s="1110">
        <v>0.9</v>
      </c>
      <c r="H1160" s="1113"/>
      <c r="I1160" s="1113"/>
      <c r="J1160" s="1114">
        <f t="shared" si="17"/>
        <v>-0.9</v>
      </c>
      <c r="K1160" s="1119"/>
      <c r="L1160" s="1119"/>
    </row>
    <row r="1161" spans="3:12" x14ac:dyDescent="0.3">
      <c r="C1161" s="1148"/>
      <c r="D1161" s="1110"/>
      <c r="E1161" s="1121" t="s">
        <v>2315</v>
      </c>
      <c r="F1161" s="1112">
        <v>1</v>
      </c>
      <c r="G1161" s="1110">
        <v>6.8</v>
      </c>
      <c r="H1161" s="1113"/>
      <c r="I1161" s="1113"/>
      <c r="J1161" s="1114">
        <f t="shared" si="17"/>
        <v>6.8</v>
      </c>
      <c r="K1161" s="1119"/>
      <c r="L1161" s="1119"/>
    </row>
    <row r="1162" spans="3:12" x14ac:dyDescent="0.3">
      <c r="C1162" s="1151"/>
      <c r="D1162" s="1126" t="s">
        <v>1816</v>
      </c>
      <c r="E1162" s="1127" t="s">
        <v>2451</v>
      </c>
      <c r="F1162" s="1112">
        <v>1</v>
      </c>
      <c r="G1162" s="1110">
        <v>13.3</v>
      </c>
      <c r="H1162" s="1113"/>
      <c r="I1162" s="1113"/>
      <c r="J1162" s="1114">
        <f t="shared" si="17"/>
        <v>13.3</v>
      </c>
      <c r="K1162" s="1119"/>
      <c r="L1162" s="1119"/>
    </row>
    <row r="1163" spans="3:12" x14ac:dyDescent="0.3">
      <c r="C1163" s="1148"/>
      <c r="D1163" s="1110"/>
      <c r="E1163" s="1121" t="s">
        <v>2297</v>
      </c>
      <c r="F1163" s="1112">
        <v>-1</v>
      </c>
      <c r="G1163" s="1110">
        <v>0.9</v>
      </c>
      <c r="H1163" s="1113"/>
      <c r="I1163" s="1113"/>
      <c r="J1163" s="1114">
        <f t="shared" si="17"/>
        <v>-0.9</v>
      </c>
      <c r="K1163" s="1119"/>
      <c r="L1163" s="1119"/>
    </row>
    <row r="1164" spans="3:12" x14ac:dyDescent="0.3">
      <c r="C1164" s="1148"/>
      <c r="D1164" s="1110"/>
      <c r="E1164" s="1121" t="s">
        <v>2315</v>
      </c>
      <c r="F1164" s="1112">
        <v>1</v>
      </c>
      <c r="G1164" s="1110">
        <v>6.4</v>
      </c>
      <c r="H1164" s="1113"/>
      <c r="I1164" s="1113"/>
      <c r="J1164" s="1114">
        <f t="shared" si="17"/>
        <v>6.4</v>
      </c>
      <c r="K1164" s="1119"/>
      <c r="L1164" s="1119"/>
    </row>
    <row r="1165" spans="3:12" x14ac:dyDescent="0.3">
      <c r="C1165" s="1151"/>
      <c r="D1165" s="1126" t="s">
        <v>1819</v>
      </c>
      <c r="E1165" s="1127" t="s">
        <v>122</v>
      </c>
      <c r="F1165" s="1112">
        <v>1</v>
      </c>
      <c r="G1165" s="1110">
        <v>8.4</v>
      </c>
      <c r="H1165" s="1113"/>
      <c r="I1165" s="1113"/>
      <c r="J1165" s="1114">
        <f t="shared" si="17"/>
        <v>8.4</v>
      </c>
      <c r="K1165" s="1119"/>
      <c r="L1165" s="1119"/>
    </row>
    <row r="1166" spans="3:12" x14ac:dyDescent="0.3">
      <c r="C1166" s="1148"/>
      <c r="D1166" s="1110"/>
      <c r="E1166" s="1121" t="s">
        <v>2297</v>
      </c>
      <c r="F1166" s="1112">
        <v>-1</v>
      </c>
      <c r="G1166" s="1110">
        <v>0.9</v>
      </c>
      <c r="H1166" s="1113"/>
      <c r="I1166" s="1113"/>
      <c r="J1166" s="1114">
        <f t="shared" si="17"/>
        <v>-0.9</v>
      </c>
      <c r="K1166" s="1119"/>
      <c r="L1166" s="1119"/>
    </row>
    <row r="1167" spans="3:12" x14ac:dyDescent="0.3">
      <c r="C1167" s="1151"/>
      <c r="D1167" s="1126" t="s">
        <v>1820</v>
      </c>
      <c r="E1167" s="1127" t="s">
        <v>686</v>
      </c>
      <c r="F1167" s="1112">
        <v>1</v>
      </c>
      <c r="G1167" s="1110">
        <v>16.5</v>
      </c>
      <c r="H1167" s="1113"/>
      <c r="I1167" s="1113"/>
      <c r="J1167" s="1114">
        <f t="shared" si="17"/>
        <v>16.5</v>
      </c>
      <c r="K1167" s="1119"/>
      <c r="L1167" s="1119"/>
    </row>
    <row r="1168" spans="3:12" x14ac:dyDescent="0.3">
      <c r="C1168" s="1148"/>
      <c r="D1168" s="1110"/>
      <c r="E1168" s="1121" t="s">
        <v>2297</v>
      </c>
      <c r="F1168" s="1112">
        <v>-1</v>
      </c>
      <c r="G1168" s="1110">
        <v>1.2</v>
      </c>
      <c r="H1168" s="1113"/>
      <c r="I1168" s="1113"/>
      <c r="J1168" s="1114">
        <f t="shared" si="17"/>
        <v>-1.2</v>
      </c>
      <c r="K1168" s="1119"/>
      <c r="L1168" s="1119"/>
    </row>
    <row r="1169" spans="3:12" x14ac:dyDescent="0.3">
      <c r="C1169" s="1151"/>
      <c r="D1169" s="1126" t="s">
        <v>1821</v>
      </c>
      <c r="E1169" s="1127" t="s">
        <v>1758</v>
      </c>
      <c r="F1169" s="1112">
        <v>1</v>
      </c>
      <c r="G1169" s="1110">
        <v>8.9</v>
      </c>
      <c r="H1169" s="1113"/>
      <c r="I1169" s="1113"/>
      <c r="J1169" s="1114">
        <f t="shared" si="17"/>
        <v>8.9</v>
      </c>
      <c r="K1169" s="1119"/>
      <c r="L1169" s="1119"/>
    </row>
    <row r="1170" spans="3:12" x14ac:dyDescent="0.3">
      <c r="C1170" s="1148"/>
      <c r="D1170" s="1110"/>
      <c r="E1170" s="1121" t="s">
        <v>2297</v>
      </c>
      <c r="F1170" s="1112">
        <v>-1</v>
      </c>
      <c r="G1170" s="1110">
        <v>1.2</v>
      </c>
      <c r="H1170" s="1113"/>
      <c r="I1170" s="1113"/>
      <c r="J1170" s="1114">
        <f t="shared" ref="J1170:J1233" si="18">PRODUCT(F1170:I1170)</f>
        <v>-1.2</v>
      </c>
      <c r="K1170" s="1119"/>
      <c r="L1170" s="1119"/>
    </row>
    <row r="1171" spans="3:12" x14ac:dyDescent="0.3">
      <c r="C1171" s="1151"/>
      <c r="D1171" s="1126" t="s">
        <v>2214</v>
      </c>
      <c r="E1171" s="1127" t="s">
        <v>122</v>
      </c>
      <c r="F1171" s="1112">
        <v>1</v>
      </c>
      <c r="G1171" s="1110">
        <v>8.3000000000000007</v>
      </c>
      <c r="H1171" s="1113"/>
      <c r="I1171" s="1113"/>
      <c r="J1171" s="1114">
        <f t="shared" si="18"/>
        <v>8.3000000000000007</v>
      </c>
      <c r="K1171" s="1119"/>
      <c r="L1171" s="1119"/>
    </row>
    <row r="1172" spans="3:12" x14ac:dyDescent="0.3">
      <c r="C1172" s="1148"/>
      <c r="D1172" s="1110"/>
      <c r="E1172" s="1121" t="s">
        <v>2297</v>
      </c>
      <c r="F1172" s="1112">
        <v>-1</v>
      </c>
      <c r="G1172" s="1110">
        <v>0.9</v>
      </c>
      <c r="H1172" s="1113"/>
      <c r="I1172" s="1113"/>
      <c r="J1172" s="1114">
        <f t="shared" si="18"/>
        <v>-0.9</v>
      </c>
      <c r="K1172" s="1119"/>
      <c r="L1172" s="1119"/>
    </row>
    <row r="1173" spans="3:12" x14ac:dyDescent="0.3">
      <c r="C1173" s="1151"/>
      <c r="D1173" s="1126" t="s">
        <v>1835</v>
      </c>
      <c r="E1173" s="1127" t="s">
        <v>1753</v>
      </c>
      <c r="F1173" s="1112">
        <v>1</v>
      </c>
      <c r="G1173" s="1110">
        <v>8.35</v>
      </c>
      <c r="H1173" s="1113"/>
      <c r="I1173" s="1113"/>
      <c r="J1173" s="1114">
        <f t="shared" si="18"/>
        <v>8.35</v>
      </c>
      <c r="K1173" s="1119"/>
      <c r="L1173" s="1119"/>
    </row>
    <row r="1174" spans="3:12" x14ac:dyDescent="0.3">
      <c r="C1174" s="1151"/>
      <c r="D1174" s="1126" t="s">
        <v>1768</v>
      </c>
      <c r="E1174" s="1127" t="s">
        <v>2452</v>
      </c>
      <c r="F1174" s="1112">
        <v>1</v>
      </c>
      <c r="G1174" s="1110">
        <v>143.15</v>
      </c>
      <c r="H1174" s="1113"/>
      <c r="I1174" s="1113"/>
      <c r="J1174" s="1114">
        <f t="shared" si="18"/>
        <v>143.15</v>
      </c>
      <c r="K1174" s="1119"/>
      <c r="L1174" s="1119"/>
    </row>
    <row r="1175" spans="3:12" x14ac:dyDescent="0.3">
      <c r="C1175" s="1148"/>
      <c r="D1175" s="1110"/>
      <c r="E1175" s="1121" t="s">
        <v>2297</v>
      </c>
      <c r="F1175" s="1112">
        <v>-1</v>
      </c>
      <c r="G1175" s="1110">
        <v>1.8</v>
      </c>
      <c r="H1175" s="1113"/>
      <c r="I1175" s="1113"/>
      <c r="J1175" s="1114">
        <f t="shared" si="18"/>
        <v>-1.8</v>
      </c>
      <c r="K1175" s="1119"/>
      <c r="L1175" s="1119"/>
    </row>
    <row r="1176" spans="3:12" x14ac:dyDescent="0.3">
      <c r="C1176" s="1148"/>
      <c r="D1176" s="1110"/>
      <c r="E1176" s="1121" t="s">
        <v>2297</v>
      </c>
      <c r="F1176" s="1112">
        <v>-10</v>
      </c>
      <c r="G1176" s="1110">
        <v>1.2</v>
      </c>
      <c r="H1176" s="1113"/>
      <c r="I1176" s="1113"/>
      <c r="J1176" s="1114">
        <f t="shared" si="18"/>
        <v>-12</v>
      </c>
      <c r="K1176" s="1119"/>
      <c r="L1176" s="1119"/>
    </row>
    <row r="1177" spans="3:12" x14ac:dyDescent="0.3">
      <c r="C1177" s="1148"/>
      <c r="D1177" s="1110"/>
      <c r="E1177" s="1121" t="s">
        <v>2297</v>
      </c>
      <c r="F1177" s="1112">
        <v>-4</v>
      </c>
      <c r="G1177" s="1110">
        <v>1</v>
      </c>
      <c r="H1177" s="1113"/>
      <c r="I1177" s="1113"/>
      <c r="J1177" s="1114">
        <f t="shared" si="18"/>
        <v>-4</v>
      </c>
      <c r="K1177" s="1119"/>
      <c r="L1177" s="1119"/>
    </row>
    <row r="1178" spans="3:12" x14ac:dyDescent="0.3">
      <c r="C1178" s="1148"/>
      <c r="D1178" s="1110"/>
      <c r="E1178" s="1121" t="s">
        <v>2297</v>
      </c>
      <c r="F1178" s="1112">
        <v>-16</v>
      </c>
      <c r="G1178" s="1110">
        <v>0.9</v>
      </c>
      <c r="H1178" s="1113"/>
      <c r="I1178" s="1113"/>
      <c r="J1178" s="1114">
        <f t="shared" si="18"/>
        <v>-14.4</v>
      </c>
      <c r="K1178" s="1119"/>
      <c r="L1178" s="1119"/>
    </row>
    <row r="1179" spans="3:12" x14ac:dyDescent="0.3">
      <c r="C1179" s="1148"/>
      <c r="D1179" s="1110"/>
      <c r="E1179" s="1121" t="s">
        <v>2297</v>
      </c>
      <c r="F1179" s="1112">
        <v>-1</v>
      </c>
      <c r="G1179" s="1110">
        <v>0.8</v>
      </c>
      <c r="H1179" s="1113"/>
      <c r="I1179" s="1113"/>
      <c r="J1179" s="1114">
        <f t="shared" si="18"/>
        <v>-0.8</v>
      </c>
      <c r="K1179" s="1119"/>
      <c r="L1179" s="1119"/>
    </row>
    <row r="1180" spans="3:12" x14ac:dyDescent="0.3">
      <c r="C1180" s="1151"/>
      <c r="D1180" s="1126" t="s">
        <v>2218</v>
      </c>
      <c r="E1180" s="1127" t="s">
        <v>140</v>
      </c>
      <c r="F1180" s="1112">
        <v>1</v>
      </c>
      <c r="G1180" s="1110">
        <v>12.1</v>
      </c>
      <c r="H1180" s="1113"/>
      <c r="I1180" s="1113"/>
      <c r="J1180" s="1114">
        <f t="shared" si="18"/>
        <v>12.1</v>
      </c>
      <c r="K1180" s="1119"/>
      <c r="L1180" s="1119"/>
    </row>
    <row r="1181" spans="3:12" x14ac:dyDescent="0.3">
      <c r="C1181" s="1151"/>
      <c r="D1181" s="1126" t="s">
        <v>1811</v>
      </c>
      <c r="E1181" s="1127" t="s">
        <v>177</v>
      </c>
      <c r="F1181" s="1112">
        <v>1</v>
      </c>
      <c r="G1181" s="1110">
        <v>8.8000000000000007</v>
      </c>
      <c r="H1181" s="1113"/>
      <c r="I1181" s="1113"/>
      <c r="J1181" s="1114">
        <f t="shared" si="18"/>
        <v>8.8000000000000007</v>
      </c>
      <c r="K1181" s="1119"/>
      <c r="L1181" s="1119"/>
    </row>
    <row r="1182" spans="3:12" x14ac:dyDescent="0.3">
      <c r="C1182" s="1148"/>
      <c r="D1182" s="1110"/>
      <c r="E1182" s="1121" t="s">
        <v>2297</v>
      </c>
      <c r="F1182" s="1112">
        <v>-1</v>
      </c>
      <c r="G1182" s="1110">
        <v>0.9</v>
      </c>
      <c r="H1182" s="1113"/>
      <c r="I1182" s="1113"/>
      <c r="J1182" s="1114">
        <f t="shared" si="18"/>
        <v>-0.9</v>
      </c>
      <c r="K1182" s="1119"/>
      <c r="L1182" s="1119"/>
    </row>
    <row r="1183" spans="3:12" x14ac:dyDescent="0.3">
      <c r="C1183" s="1148"/>
      <c r="D1183" s="1110"/>
      <c r="E1183" s="1127" t="s">
        <v>2315</v>
      </c>
      <c r="F1183" s="1112">
        <v>1</v>
      </c>
      <c r="G1183" s="1110">
        <v>1.35</v>
      </c>
      <c r="H1183" s="1113"/>
      <c r="I1183" s="1113"/>
      <c r="J1183" s="1114">
        <f t="shared" si="18"/>
        <v>1.35</v>
      </c>
      <c r="K1183" s="1119"/>
      <c r="L1183" s="1119"/>
    </row>
    <row r="1184" spans="3:12" x14ac:dyDescent="0.3">
      <c r="C1184" s="1151"/>
      <c r="D1184" s="1126" t="s">
        <v>1812</v>
      </c>
      <c r="E1184" s="1127" t="s">
        <v>268</v>
      </c>
      <c r="F1184" s="1112">
        <v>1</v>
      </c>
      <c r="G1184" s="1110">
        <v>11.7</v>
      </c>
      <c r="H1184" s="1113"/>
      <c r="I1184" s="1113"/>
      <c r="J1184" s="1114">
        <f t="shared" si="18"/>
        <v>11.7</v>
      </c>
      <c r="K1184" s="1119"/>
      <c r="L1184" s="1119"/>
    </row>
    <row r="1185" spans="3:12" x14ac:dyDescent="0.3">
      <c r="C1185" s="1148"/>
      <c r="D1185" s="1110"/>
      <c r="E1185" s="1121" t="s">
        <v>2297</v>
      </c>
      <c r="F1185" s="1112">
        <v>-1</v>
      </c>
      <c r="G1185" s="1110">
        <v>1</v>
      </c>
      <c r="H1185" s="1113"/>
      <c r="I1185" s="1113"/>
      <c r="J1185" s="1114">
        <f t="shared" si="18"/>
        <v>-1</v>
      </c>
      <c r="K1185" s="1119"/>
      <c r="L1185" s="1119"/>
    </row>
    <row r="1186" spans="3:12" x14ac:dyDescent="0.3">
      <c r="C1186" s="1151"/>
      <c r="D1186" s="1126" t="s">
        <v>2454</v>
      </c>
      <c r="E1186" s="1127" t="s">
        <v>278</v>
      </c>
      <c r="F1186" s="1112">
        <v>1</v>
      </c>
      <c r="G1186" s="1110">
        <v>14.9</v>
      </c>
      <c r="H1186" s="1113"/>
      <c r="I1186" s="1113"/>
      <c r="J1186" s="1114">
        <f t="shared" si="18"/>
        <v>14.9</v>
      </c>
      <c r="K1186" s="1119"/>
      <c r="L1186" s="1119"/>
    </row>
    <row r="1187" spans="3:12" x14ac:dyDescent="0.3">
      <c r="C1187" s="1151"/>
      <c r="D1187" s="1126"/>
      <c r="E1187" s="1127" t="s">
        <v>2297</v>
      </c>
      <c r="F1187" s="1112">
        <v>-1</v>
      </c>
      <c r="G1187" s="1110">
        <v>1</v>
      </c>
      <c r="H1187" s="1113"/>
      <c r="I1187" s="1113"/>
      <c r="J1187" s="1114">
        <f t="shared" si="18"/>
        <v>-1</v>
      </c>
      <c r="K1187" s="1119"/>
      <c r="L1187" s="1119"/>
    </row>
    <row r="1188" spans="3:12" x14ac:dyDescent="0.3">
      <c r="C1188" s="1151"/>
      <c r="D1188" s="1126" t="s">
        <v>2457</v>
      </c>
      <c r="E1188" s="1127" t="s">
        <v>2458</v>
      </c>
      <c r="F1188" s="1112">
        <v>1</v>
      </c>
      <c r="G1188" s="1110">
        <v>50</v>
      </c>
      <c r="H1188" s="1113"/>
      <c r="I1188" s="1113"/>
      <c r="J1188" s="1114">
        <f t="shared" si="18"/>
        <v>50</v>
      </c>
      <c r="K1188" s="1119"/>
      <c r="L1188" s="1119"/>
    </row>
    <row r="1189" spans="3:12" x14ac:dyDescent="0.3">
      <c r="C1189" s="1151"/>
      <c r="D1189" s="1126"/>
      <c r="E1189" s="1127" t="s">
        <v>2297</v>
      </c>
      <c r="F1189" s="1112">
        <v>-1</v>
      </c>
      <c r="G1189" s="1110">
        <v>2.6</v>
      </c>
      <c r="H1189" s="1113"/>
      <c r="I1189" s="1113"/>
      <c r="J1189" s="1114">
        <f t="shared" si="18"/>
        <v>-2.6</v>
      </c>
      <c r="K1189" s="1119"/>
      <c r="L1189" s="1119"/>
    </row>
    <row r="1190" spans="3:12" x14ac:dyDescent="0.3">
      <c r="C1190" s="1151"/>
      <c r="D1190" s="1126"/>
      <c r="E1190" s="1127" t="s">
        <v>2297</v>
      </c>
      <c r="F1190" s="1112">
        <v>-8</v>
      </c>
      <c r="G1190" s="1110">
        <v>1.2</v>
      </c>
      <c r="H1190" s="1113"/>
      <c r="I1190" s="1113"/>
      <c r="J1190" s="1114">
        <f t="shared" si="18"/>
        <v>-9.6</v>
      </c>
      <c r="K1190" s="1119"/>
      <c r="L1190" s="1119"/>
    </row>
    <row r="1191" spans="3:12" x14ac:dyDescent="0.3">
      <c r="C1191" s="1151"/>
      <c r="D1191" s="1126"/>
      <c r="E1191" s="1127" t="s">
        <v>2297</v>
      </c>
      <c r="F1191" s="1112">
        <v>-3</v>
      </c>
      <c r="G1191" s="1110">
        <v>1</v>
      </c>
      <c r="H1191" s="1113"/>
      <c r="I1191" s="1113"/>
      <c r="J1191" s="1114">
        <f t="shared" si="18"/>
        <v>-3</v>
      </c>
      <c r="K1191" s="1119"/>
      <c r="L1191" s="1119"/>
    </row>
    <row r="1192" spans="3:12" x14ac:dyDescent="0.3">
      <c r="C1192" s="1151"/>
      <c r="D1192" s="1126"/>
      <c r="E1192" s="1127" t="s">
        <v>2297</v>
      </c>
      <c r="F1192" s="1112">
        <v>-2</v>
      </c>
      <c r="G1192" s="1110">
        <v>0.9</v>
      </c>
      <c r="H1192" s="1113"/>
      <c r="I1192" s="1113"/>
      <c r="J1192" s="1114">
        <f t="shared" si="18"/>
        <v>-1.8</v>
      </c>
      <c r="K1192" s="1119"/>
      <c r="L1192" s="1119"/>
    </row>
    <row r="1193" spans="3:12" x14ac:dyDescent="0.3">
      <c r="C1193" s="1151"/>
      <c r="D1193" s="1126" t="s">
        <v>2279</v>
      </c>
      <c r="E1193" s="1127" t="s">
        <v>359</v>
      </c>
      <c r="F1193" s="1112">
        <v>1</v>
      </c>
      <c r="G1193" s="1110">
        <v>4.7</v>
      </c>
      <c r="H1193" s="1113"/>
      <c r="I1193" s="1113"/>
      <c r="J1193" s="1114">
        <f t="shared" si="18"/>
        <v>4.7</v>
      </c>
      <c r="K1193" s="1119"/>
      <c r="L1193" s="1119"/>
    </row>
    <row r="1194" spans="3:12" x14ac:dyDescent="0.3">
      <c r="C1194" s="1151"/>
      <c r="D1194" s="1126"/>
      <c r="E1194" s="1127" t="s">
        <v>2297</v>
      </c>
      <c r="F1194" s="1112">
        <v>-1</v>
      </c>
      <c r="G1194" s="1110">
        <v>0.9</v>
      </c>
      <c r="H1194" s="1113"/>
      <c r="I1194" s="1113"/>
      <c r="J1194" s="1114">
        <f t="shared" si="18"/>
        <v>-0.9</v>
      </c>
      <c r="K1194" s="1119"/>
      <c r="L1194" s="1119"/>
    </row>
    <row r="1195" spans="3:12" x14ac:dyDescent="0.3">
      <c r="C1195" s="1151"/>
      <c r="D1195" s="1126" t="s">
        <v>2460</v>
      </c>
      <c r="E1195" s="1127" t="s">
        <v>2461</v>
      </c>
      <c r="F1195" s="1112">
        <v>1</v>
      </c>
      <c r="G1195" s="1110">
        <v>8.5</v>
      </c>
      <c r="H1195" s="1113"/>
      <c r="I1195" s="1113"/>
      <c r="J1195" s="1114">
        <f t="shared" si="18"/>
        <v>8.5</v>
      </c>
      <c r="K1195" s="1119"/>
      <c r="L1195" s="1119"/>
    </row>
    <row r="1196" spans="3:12" x14ac:dyDescent="0.3">
      <c r="C1196" s="1151"/>
      <c r="D1196" s="1126" t="s">
        <v>1836</v>
      </c>
      <c r="E1196" s="1127" t="s">
        <v>141</v>
      </c>
      <c r="F1196" s="1112">
        <v>1</v>
      </c>
      <c r="G1196" s="1110">
        <v>8</v>
      </c>
      <c r="H1196" s="1113"/>
      <c r="I1196" s="1113"/>
      <c r="J1196" s="1114">
        <f t="shared" si="18"/>
        <v>8</v>
      </c>
      <c r="K1196" s="1119"/>
      <c r="L1196" s="1119"/>
    </row>
    <row r="1197" spans="3:12" x14ac:dyDescent="0.3">
      <c r="C1197" s="1151"/>
      <c r="D1197" s="1126"/>
      <c r="E1197" s="1127" t="s">
        <v>2297</v>
      </c>
      <c r="F1197" s="1112">
        <v>-1</v>
      </c>
      <c r="G1197" s="1110">
        <v>0.9</v>
      </c>
      <c r="H1197" s="1113"/>
      <c r="I1197" s="1113"/>
      <c r="J1197" s="1114">
        <f t="shared" si="18"/>
        <v>-0.9</v>
      </c>
      <c r="K1197" s="1119"/>
      <c r="L1197" s="1119"/>
    </row>
    <row r="1198" spans="3:12" x14ac:dyDescent="0.3">
      <c r="C1198" s="1151"/>
      <c r="D1198" s="1126" t="s">
        <v>1837</v>
      </c>
      <c r="E1198" s="1127" t="s">
        <v>142</v>
      </c>
      <c r="F1198" s="1112">
        <v>1</v>
      </c>
      <c r="G1198" s="1110">
        <v>11.7</v>
      </c>
      <c r="H1198" s="1113"/>
      <c r="I1198" s="1113"/>
      <c r="J1198" s="1114">
        <f t="shared" si="18"/>
        <v>11.7</v>
      </c>
      <c r="K1198" s="1119"/>
      <c r="L1198" s="1119"/>
    </row>
    <row r="1199" spans="3:12" x14ac:dyDescent="0.3">
      <c r="C1199" s="1151"/>
      <c r="D1199" s="1126"/>
      <c r="E1199" s="1127" t="s">
        <v>2297</v>
      </c>
      <c r="F1199" s="1112">
        <v>-1</v>
      </c>
      <c r="G1199" s="1110">
        <v>0.9</v>
      </c>
      <c r="H1199" s="1113"/>
      <c r="I1199" s="1113"/>
      <c r="J1199" s="1114">
        <f t="shared" si="18"/>
        <v>-0.9</v>
      </c>
      <c r="K1199" s="1119"/>
      <c r="L1199" s="1119"/>
    </row>
    <row r="1200" spans="3:12" x14ac:dyDescent="0.3">
      <c r="C1200" s="1151"/>
      <c r="D1200" s="1126" t="s">
        <v>1840</v>
      </c>
      <c r="E1200" s="1127" t="s">
        <v>130</v>
      </c>
      <c r="F1200" s="1112">
        <v>1</v>
      </c>
      <c r="G1200" s="1110">
        <v>8.3000000000000007</v>
      </c>
      <c r="H1200" s="1113"/>
      <c r="I1200" s="1113"/>
      <c r="J1200" s="1114">
        <f t="shared" si="18"/>
        <v>8.3000000000000007</v>
      </c>
      <c r="K1200" s="1119"/>
      <c r="L1200" s="1119"/>
    </row>
    <row r="1201" spans="3:12" x14ac:dyDescent="0.3">
      <c r="C1201" s="1151"/>
      <c r="D1201" s="1126"/>
      <c r="E1201" s="1127" t="s">
        <v>2297</v>
      </c>
      <c r="F1201" s="1112">
        <v>-1</v>
      </c>
      <c r="G1201" s="1110">
        <v>0.9</v>
      </c>
      <c r="H1201" s="1113"/>
      <c r="I1201" s="1113"/>
      <c r="J1201" s="1114">
        <f t="shared" si="18"/>
        <v>-0.9</v>
      </c>
      <c r="K1201" s="1119"/>
      <c r="L1201" s="1119"/>
    </row>
    <row r="1202" spans="3:12" x14ac:dyDescent="0.3">
      <c r="C1202" s="1151"/>
      <c r="D1202" s="1126" t="s">
        <v>2212</v>
      </c>
      <c r="E1202" s="1127" t="s">
        <v>122</v>
      </c>
      <c r="F1202" s="1112">
        <v>1</v>
      </c>
      <c r="G1202" s="1110">
        <v>8.3000000000000007</v>
      </c>
      <c r="H1202" s="1113"/>
      <c r="I1202" s="1113"/>
      <c r="J1202" s="1114">
        <f t="shared" si="18"/>
        <v>8.3000000000000007</v>
      </c>
      <c r="K1202" s="1119"/>
      <c r="L1202" s="1119"/>
    </row>
    <row r="1203" spans="3:12" x14ac:dyDescent="0.3">
      <c r="C1203" s="1151"/>
      <c r="D1203" s="1126"/>
      <c r="E1203" s="1127" t="s">
        <v>2297</v>
      </c>
      <c r="F1203" s="1112">
        <v>-1</v>
      </c>
      <c r="G1203" s="1110">
        <v>0.9</v>
      </c>
      <c r="H1203" s="1113"/>
      <c r="I1203" s="1113"/>
      <c r="J1203" s="1114">
        <f t="shared" si="18"/>
        <v>-0.9</v>
      </c>
      <c r="K1203" s="1119"/>
      <c r="L1203" s="1119"/>
    </row>
    <row r="1204" spans="3:12" x14ac:dyDescent="0.3">
      <c r="C1204" s="1151"/>
      <c r="D1204" s="1126" t="s">
        <v>1803</v>
      </c>
      <c r="E1204" s="1127" t="s">
        <v>176</v>
      </c>
      <c r="F1204" s="1112">
        <v>1</v>
      </c>
      <c r="G1204" s="1110">
        <v>17.8</v>
      </c>
      <c r="H1204" s="1113"/>
      <c r="I1204" s="1113"/>
      <c r="J1204" s="1114">
        <f t="shared" si="18"/>
        <v>17.8</v>
      </c>
      <c r="K1204" s="1119"/>
      <c r="L1204" s="1119"/>
    </row>
    <row r="1205" spans="3:12" x14ac:dyDescent="0.3">
      <c r="C1205" s="1148"/>
      <c r="D1205" s="1110"/>
      <c r="E1205" s="1121" t="s">
        <v>2297</v>
      </c>
      <c r="F1205" s="1112">
        <v>-1</v>
      </c>
      <c r="G1205" s="1110">
        <v>1</v>
      </c>
      <c r="H1205" s="1113"/>
      <c r="I1205" s="1113"/>
      <c r="J1205" s="1114">
        <f t="shared" si="18"/>
        <v>-1</v>
      </c>
      <c r="K1205" s="1119"/>
      <c r="L1205" s="1119"/>
    </row>
    <row r="1206" spans="3:12" x14ac:dyDescent="0.3">
      <c r="C1206" s="1151"/>
      <c r="D1206" s="1126" t="s">
        <v>1805</v>
      </c>
      <c r="E1206" s="1127" t="s">
        <v>159</v>
      </c>
      <c r="F1206" s="1112">
        <v>1</v>
      </c>
      <c r="G1206" s="1110">
        <v>13.7</v>
      </c>
      <c r="H1206" s="1113"/>
      <c r="I1206" s="1113"/>
      <c r="J1206" s="1114">
        <f t="shared" si="18"/>
        <v>13.7</v>
      </c>
      <c r="K1206" s="1119"/>
      <c r="L1206" s="1119"/>
    </row>
    <row r="1207" spans="3:12" x14ac:dyDescent="0.3">
      <c r="C1207" s="1148"/>
      <c r="D1207" s="1110"/>
      <c r="E1207" s="1121" t="s">
        <v>2297</v>
      </c>
      <c r="F1207" s="1112">
        <v>-1</v>
      </c>
      <c r="G1207" s="1110">
        <v>1</v>
      </c>
      <c r="H1207" s="1113"/>
      <c r="I1207" s="1113"/>
      <c r="J1207" s="1114">
        <f t="shared" si="18"/>
        <v>-1</v>
      </c>
      <c r="K1207" s="1119"/>
      <c r="L1207" s="1119"/>
    </row>
    <row r="1208" spans="3:12" x14ac:dyDescent="0.3">
      <c r="C1208" s="1151"/>
      <c r="D1208" s="1126" t="s">
        <v>1801</v>
      </c>
      <c r="E1208" s="1127" t="s">
        <v>155</v>
      </c>
      <c r="F1208" s="1112">
        <v>1</v>
      </c>
      <c r="G1208" s="1110">
        <v>14.6</v>
      </c>
      <c r="H1208" s="1113"/>
      <c r="I1208" s="1113"/>
      <c r="J1208" s="1114">
        <f t="shared" si="18"/>
        <v>14.6</v>
      </c>
      <c r="K1208" s="1119"/>
      <c r="L1208" s="1119"/>
    </row>
    <row r="1209" spans="3:12" x14ac:dyDescent="0.3">
      <c r="C1209" s="1148"/>
      <c r="D1209" s="1110"/>
      <c r="E1209" s="1121" t="s">
        <v>2297</v>
      </c>
      <c r="F1209" s="1112">
        <v>-1</v>
      </c>
      <c r="G1209" s="1110">
        <v>1</v>
      </c>
      <c r="H1209" s="1113"/>
      <c r="I1209" s="1113"/>
      <c r="J1209" s="1114">
        <f t="shared" si="18"/>
        <v>-1</v>
      </c>
      <c r="K1209" s="1119"/>
      <c r="L1209" s="1119"/>
    </row>
    <row r="1210" spans="3:12" x14ac:dyDescent="0.3">
      <c r="C1210" s="1151"/>
      <c r="D1210" s="1126" t="s">
        <v>1794</v>
      </c>
      <c r="E1210" s="1127" t="s">
        <v>1795</v>
      </c>
      <c r="F1210" s="1112">
        <v>1</v>
      </c>
      <c r="G1210" s="1110">
        <v>14.7</v>
      </c>
      <c r="H1210" s="1113"/>
      <c r="I1210" s="1113"/>
      <c r="J1210" s="1114">
        <f t="shared" si="18"/>
        <v>14.7</v>
      </c>
      <c r="K1210" s="1119"/>
      <c r="L1210" s="1119"/>
    </row>
    <row r="1211" spans="3:12" x14ac:dyDescent="0.3">
      <c r="C1211" s="1148"/>
      <c r="D1211" s="1110"/>
      <c r="E1211" s="1121" t="s">
        <v>2297</v>
      </c>
      <c r="F1211" s="1112">
        <v>-1</v>
      </c>
      <c r="G1211" s="1110">
        <v>0.9</v>
      </c>
      <c r="H1211" s="1113"/>
      <c r="I1211" s="1113"/>
      <c r="J1211" s="1114">
        <f t="shared" si="18"/>
        <v>-0.9</v>
      </c>
      <c r="K1211" s="1119"/>
      <c r="L1211" s="1119"/>
    </row>
    <row r="1212" spans="3:12" x14ac:dyDescent="0.3">
      <c r="C1212" s="1151"/>
      <c r="D1212" s="1126" t="s">
        <v>1808</v>
      </c>
      <c r="E1212" s="1127" t="s">
        <v>1809</v>
      </c>
      <c r="F1212" s="1112">
        <v>1</v>
      </c>
      <c r="G1212" s="1110">
        <v>14.8</v>
      </c>
      <c r="H1212" s="1113"/>
      <c r="I1212" s="1113"/>
      <c r="J1212" s="1114">
        <f t="shared" si="18"/>
        <v>14.8</v>
      </c>
      <c r="K1212" s="1119"/>
      <c r="L1212" s="1119"/>
    </row>
    <row r="1213" spans="3:12" x14ac:dyDescent="0.3">
      <c r="C1213" s="1148"/>
      <c r="D1213" s="1110"/>
      <c r="E1213" s="1121" t="s">
        <v>2297</v>
      </c>
      <c r="F1213" s="1112">
        <v>-1</v>
      </c>
      <c r="G1213" s="1110">
        <v>0.9</v>
      </c>
      <c r="H1213" s="1113"/>
      <c r="I1213" s="1113"/>
      <c r="J1213" s="1114">
        <f t="shared" si="18"/>
        <v>-0.9</v>
      </c>
      <c r="K1213" s="1119"/>
      <c r="L1213" s="1119"/>
    </row>
    <row r="1214" spans="3:12" x14ac:dyDescent="0.3">
      <c r="C1214" s="1151"/>
      <c r="D1214" s="1126" t="s">
        <v>1806</v>
      </c>
      <c r="E1214" s="1127" t="s">
        <v>1807</v>
      </c>
      <c r="F1214" s="1112">
        <v>1</v>
      </c>
      <c r="G1214" s="1110">
        <v>14.5</v>
      </c>
      <c r="H1214" s="1113"/>
      <c r="I1214" s="1113"/>
      <c r="J1214" s="1114">
        <f t="shared" si="18"/>
        <v>14.5</v>
      </c>
      <c r="K1214" s="1119"/>
      <c r="L1214" s="1119"/>
    </row>
    <row r="1215" spans="3:12" x14ac:dyDescent="0.3">
      <c r="C1215" s="1148"/>
      <c r="D1215" s="1110"/>
      <c r="E1215" s="1121" t="s">
        <v>2297</v>
      </c>
      <c r="F1215" s="1112">
        <v>-1</v>
      </c>
      <c r="G1215" s="1110">
        <v>1</v>
      </c>
      <c r="H1215" s="1113"/>
      <c r="I1215" s="1113"/>
      <c r="J1215" s="1114">
        <f t="shared" si="18"/>
        <v>-1</v>
      </c>
      <c r="K1215" s="1119"/>
      <c r="L1215" s="1119"/>
    </row>
    <row r="1216" spans="3:12" x14ac:dyDescent="0.3">
      <c r="C1216" s="1123"/>
      <c r="D1216" s="1123"/>
      <c r="E1216" s="1123"/>
      <c r="F1216" s="1123"/>
      <c r="G1216" s="1123"/>
      <c r="H1216" s="1123"/>
      <c r="I1216" s="1123"/>
      <c r="J1216" s="1114"/>
      <c r="K1216" s="1123"/>
      <c r="L1216" s="1123"/>
    </row>
    <row r="1217" spans="3:12" x14ac:dyDescent="0.3">
      <c r="C1217" s="1151"/>
      <c r="D1217" s="1126"/>
      <c r="E1217" s="1118" t="s">
        <v>1844</v>
      </c>
      <c r="F1217" s="1112"/>
      <c r="G1217" s="1110"/>
      <c r="H1217" s="1113"/>
      <c r="I1217" s="1113"/>
      <c r="J1217" s="1114"/>
      <c r="K1217" s="1119"/>
      <c r="L1217" s="1119"/>
    </row>
    <row r="1218" spans="3:12" x14ac:dyDescent="0.3">
      <c r="C1218" s="1151"/>
      <c r="D1218" s="1126" t="s">
        <v>2215</v>
      </c>
      <c r="E1218" s="1127" t="s">
        <v>122</v>
      </c>
      <c r="F1218" s="1112">
        <v>1</v>
      </c>
      <c r="G1218" s="1110">
        <v>9.6</v>
      </c>
      <c r="H1218" s="1113"/>
      <c r="I1218" s="1113"/>
      <c r="J1218" s="1114">
        <f t="shared" si="18"/>
        <v>9.6</v>
      </c>
      <c r="K1218" s="1119"/>
      <c r="L1218" s="1119"/>
    </row>
    <row r="1219" spans="3:12" x14ac:dyDescent="0.3">
      <c r="C1219" s="1151"/>
      <c r="D1219" s="1126"/>
      <c r="E1219" s="1127" t="s">
        <v>2297</v>
      </c>
      <c r="F1219" s="1112">
        <v>-1</v>
      </c>
      <c r="G1219" s="1110">
        <v>0.9</v>
      </c>
      <c r="H1219" s="1113"/>
      <c r="I1219" s="1113"/>
      <c r="J1219" s="1114">
        <f t="shared" si="18"/>
        <v>-0.9</v>
      </c>
      <c r="K1219" s="1119"/>
      <c r="L1219" s="1119"/>
    </row>
    <row r="1220" spans="3:12" x14ac:dyDescent="0.3">
      <c r="C1220" s="1151"/>
      <c r="D1220" s="1126" t="s">
        <v>1850</v>
      </c>
      <c r="E1220" s="1127" t="s">
        <v>122</v>
      </c>
      <c r="F1220" s="1112">
        <v>1</v>
      </c>
      <c r="G1220" s="1110">
        <v>8.8000000000000007</v>
      </c>
      <c r="H1220" s="1113"/>
      <c r="I1220" s="1113"/>
      <c r="J1220" s="1114">
        <f t="shared" si="18"/>
        <v>8.8000000000000007</v>
      </c>
      <c r="K1220" s="1119"/>
      <c r="L1220" s="1119"/>
    </row>
    <row r="1221" spans="3:12" x14ac:dyDescent="0.3">
      <c r="C1221" s="1151"/>
      <c r="D1221" s="1126"/>
      <c r="E1221" s="1127" t="s">
        <v>2297</v>
      </c>
      <c r="F1221" s="1112">
        <v>-1</v>
      </c>
      <c r="G1221" s="1110">
        <v>0.9</v>
      </c>
      <c r="H1221" s="1113"/>
      <c r="I1221" s="1113"/>
      <c r="J1221" s="1114">
        <f t="shared" si="18"/>
        <v>-0.9</v>
      </c>
      <c r="K1221" s="1119"/>
      <c r="L1221" s="1119"/>
    </row>
    <row r="1222" spans="3:12" x14ac:dyDescent="0.3">
      <c r="C1222" s="1151"/>
      <c r="D1222" s="1126" t="s">
        <v>2216</v>
      </c>
      <c r="E1222" s="1127" t="s">
        <v>122</v>
      </c>
      <c r="F1222" s="1112">
        <v>1</v>
      </c>
      <c r="G1222" s="1110">
        <v>9.9</v>
      </c>
      <c r="H1222" s="1113"/>
      <c r="I1222" s="1113"/>
      <c r="J1222" s="1114">
        <f t="shared" si="18"/>
        <v>9.9</v>
      </c>
      <c r="K1222" s="1119"/>
      <c r="L1222" s="1119"/>
    </row>
    <row r="1223" spans="3:12" x14ac:dyDescent="0.3">
      <c r="C1223" s="1151"/>
      <c r="D1223" s="1126"/>
      <c r="E1223" s="1127" t="s">
        <v>2297</v>
      </c>
      <c r="F1223" s="1112">
        <v>-1</v>
      </c>
      <c r="G1223" s="1110">
        <v>0.9</v>
      </c>
      <c r="H1223" s="1113"/>
      <c r="I1223" s="1113"/>
      <c r="J1223" s="1114">
        <f t="shared" si="18"/>
        <v>-0.9</v>
      </c>
      <c r="K1223" s="1119"/>
      <c r="L1223" s="1119"/>
    </row>
    <row r="1224" spans="3:12" x14ac:dyDescent="0.3">
      <c r="C1224" s="1151"/>
      <c r="D1224" s="1126" t="s">
        <v>2462</v>
      </c>
      <c r="E1224" s="1127" t="s">
        <v>2463</v>
      </c>
      <c r="F1224" s="1112">
        <v>1</v>
      </c>
      <c r="G1224" s="1110">
        <v>34.200000000000003</v>
      </c>
      <c r="H1224" s="1113"/>
      <c r="I1224" s="1113"/>
      <c r="J1224" s="1114">
        <f t="shared" si="18"/>
        <v>34.200000000000003</v>
      </c>
      <c r="K1224" s="1119"/>
      <c r="L1224" s="1119"/>
    </row>
    <row r="1225" spans="3:12" x14ac:dyDescent="0.3">
      <c r="C1225" s="1151"/>
      <c r="D1225" s="1126"/>
      <c r="E1225" s="1127" t="s">
        <v>2297</v>
      </c>
      <c r="F1225" s="1112">
        <v>-1</v>
      </c>
      <c r="G1225" s="1110">
        <v>2.6</v>
      </c>
      <c r="H1225" s="1113"/>
      <c r="I1225" s="1113"/>
      <c r="J1225" s="1114">
        <f t="shared" si="18"/>
        <v>-2.6</v>
      </c>
      <c r="K1225" s="1119"/>
      <c r="L1225" s="1119"/>
    </row>
    <row r="1226" spans="3:12" x14ac:dyDescent="0.3">
      <c r="C1226" s="1151"/>
      <c r="D1226" s="1126"/>
      <c r="E1226" s="1127" t="s">
        <v>2297</v>
      </c>
      <c r="F1226" s="1112">
        <v>-4</v>
      </c>
      <c r="G1226" s="1110">
        <v>1.2</v>
      </c>
      <c r="H1226" s="1113"/>
      <c r="I1226" s="1113"/>
      <c r="J1226" s="1114">
        <f t="shared" si="18"/>
        <v>-4.8</v>
      </c>
      <c r="K1226" s="1119"/>
      <c r="L1226" s="1119"/>
    </row>
    <row r="1227" spans="3:12" x14ac:dyDescent="0.3">
      <c r="C1227" s="1151"/>
      <c r="D1227" s="1126"/>
      <c r="E1227" s="1127" t="s">
        <v>2297</v>
      </c>
      <c r="F1227" s="1112">
        <v>-1</v>
      </c>
      <c r="G1227" s="1110">
        <v>1</v>
      </c>
      <c r="H1227" s="1113"/>
      <c r="I1227" s="1113"/>
      <c r="J1227" s="1114">
        <f t="shared" si="18"/>
        <v>-1</v>
      </c>
      <c r="K1227" s="1119"/>
      <c r="L1227" s="1119"/>
    </row>
    <row r="1228" spans="3:12" x14ac:dyDescent="0.3">
      <c r="C1228" s="1151"/>
      <c r="D1228" s="1126"/>
      <c r="E1228" s="1127" t="s">
        <v>2297</v>
      </c>
      <c r="F1228" s="1112">
        <v>-2</v>
      </c>
      <c r="G1228" s="1110">
        <v>0.9</v>
      </c>
      <c r="H1228" s="1113"/>
      <c r="I1228" s="1113"/>
      <c r="J1228" s="1114">
        <f t="shared" si="18"/>
        <v>-1.8</v>
      </c>
      <c r="K1228" s="1119"/>
      <c r="L1228" s="1119"/>
    </row>
    <row r="1229" spans="3:12" x14ac:dyDescent="0.3">
      <c r="C1229" s="1151"/>
      <c r="D1229" s="1126" t="s">
        <v>1875</v>
      </c>
      <c r="E1229" s="1127" t="s">
        <v>1876</v>
      </c>
      <c r="F1229" s="1112">
        <v>1</v>
      </c>
      <c r="G1229" s="1110">
        <v>14.2</v>
      </c>
      <c r="H1229" s="1113"/>
      <c r="I1229" s="1113"/>
      <c r="J1229" s="1114">
        <f t="shared" si="18"/>
        <v>14.2</v>
      </c>
      <c r="K1229" s="1119"/>
      <c r="L1229" s="1119"/>
    </row>
    <row r="1230" spans="3:12" x14ac:dyDescent="0.3">
      <c r="C1230" s="1151"/>
      <c r="D1230" s="1126" t="s">
        <v>2464</v>
      </c>
      <c r="E1230" s="1127" t="s">
        <v>2465</v>
      </c>
      <c r="F1230" s="1112">
        <v>1</v>
      </c>
      <c r="G1230" s="1110">
        <v>6.95</v>
      </c>
      <c r="H1230" s="1113"/>
      <c r="I1230" s="1113"/>
      <c r="J1230" s="1114">
        <f t="shared" si="18"/>
        <v>6.95</v>
      </c>
      <c r="K1230" s="1119"/>
      <c r="L1230" s="1119"/>
    </row>
    <row r="1231" spans="3:12" x14ac:dyDescent="0.3">
      <c r="C1231" s="1151"/>
      <c r="D1231" s="1126"/>
      <c r="E1231" s="1127" t="s">
        <v>2297</v>
      </c>
      <c r="F1231" s="1112">
        <v>-1</v>
      </c>
      <c r="G1231" s="1110">
        <v>1</v>
      </c>
      <c r="H1231" s="1113"/>
      <c r="I1231" s="1113"/>
      <c r="J1231" s="1114">
        <f t="shared" si="18"/>
        <v>-1</v>
      </c>
      <c r="K1231" s="1119"/>
      <c r="L1231" s="1119"/>
    </row>
    <row r="1232" spans="3:12" x14ac:dyDescent="0.3">
      <c r="C1232" s="1151"/>
      <c r="D1232" s="1126" t="s">
        <v>2466</v>
      </c>
      <c r="E1232" s="1127" t="s">
        <v>2449</v>
      </c>
      <c r="F1232" s="1112">
        <v>1</v>
      </c>
      <c r="G1232" s="1110">
        <v>11.45</v>
      </c>
      <c r="H1232" s="1113"/>
      <c r="I1232" s="1113"/>
      <c r="J1232" s="1114">
        <f t="shared" si="18"/>
        <v>11.45</v>
      </c>
      <c r="K1232" s="1119"/>
      <c r="L1232" s="1119"/>
    </row>
    <row r="1233" spans="3:12" x14ac:dyDescent="0.3">
      <c r="C1233" s="1151"/>
      <c r="D1233" s="1126"/>
      <c r="E1233" s="1127" t="s">
        <v>2297</v>
      </c>
      <c r="F1233" s="1112">
        <v>-2</v>
      </c>
      <c r="G1233" s="1110">
        <v>1.2</v>
      </c>
      <c r="H1233" s="1113"/>
      <c r="I1233" s="1113"/>
      <c r="J1233" s="1114">
        <f t="shared" si="18"/>
        <v>-2.4</v>
      </c>
      <c r="K1233" s="1119"/>
      <c r="L1233" s="1119"/>
    </row>
    <row r="1234" spans="3:12" x14ac:dyDescent="0.3">
      <c r="C1234" s="1151"/>
      <c r="D1234" s="1126" t="s">
        <v>1881</v>
      </c>
      <c r="E1234" s="1127" t="s">
        <v>2445</v>
      </c>
      <c r="F1234" s="1112">
        <v>1</v>
      </c>
      <c r="G1234" s="1110">
        <v>8.8000000000000007</v>
      </c>
      <c r="H1234" s="1113"/>
      <c r="I1234" s="1113"/>
      <c r="J1234" s="1114">
        <f t="shared" ref="J1234:J1297" si="19">PRODUCT(F1234:I1234)</f>
        <v>8.8000000000000007</v>
      </c>
      <c r="K1234" s="1119"/>
      <c r="L1234" s="1119"/>
    </row>
    <row r="1235" spans="3:12" x14ac:dyDescent="0.3">
      <c r="C1235" s="1151"/>
      <c r="D1235" s="1126"/>
      <c r="E1235" s="1127" t="s">
        <v>2297</v>
      </c>
      <c r="F1235" s="1112">
        <v>-1</v>
      </c>
      <c r="G1235" s="1110">
        <v>0.8</v>
      </c>
      <c r="H1235" s="1113"/>
      <c r="I1235" s="1113"/>
      <c r="J1235" s="1114">
        <f t="shared" si="19"/>
        <v>-0.8</v>
      </c>
      <c r="K1235" s="1119"/>
      <c r="L1235" s="1119"/>
    </row>
    <row r="1236" spans="3:12" x14ac:dyDescent="0.3">
      <c r="C1236" s="1151"/>
      <c r="D1236" s="1126" t="s">
        <v>2468</v>
      </c>
      <c r="E1236" s="1127" t="s">
        <v>2446</v>
      </c>
      <c r="F1236" s="1112">
        <v>1</v>
      </c>
      <c r="G1236" s="1110">
        <v>5.9</v>
      </c>
      <c r="H1236" s="1113"/>
      <c r="I1236" s="1113"/>
      <c r="J1236" s="1114">
        <f t="shared" si="19"/>
        <v>5.9</v>
      </c>
      <c r="K1236" s="1119"/>
      <c r="L1236" s="1119"/>
    </row>
    <row r="1237" spans="3:12" x14ac:dyDescent="0.3">
      <c r="C1237" s="1151"/>
      <c r="D1237" s="1126"/>
      <c r="E1237" s="1127" t="s">
        <v>2297</v>
      </c>
      <c r="F1237" s="1112">
        <v>-1</v>
      </c>
      <c r="G1237" s="1110">
        <v>0.8</v>
      </c>
      <c r="H1237" s="1113"/>
      <c r="I1237" s="1113"/>
      <c r="J1237" s="1114">
        <f t="shared" si="19"/>
        <v>-0.8</v>
      </c>
      <c r="K1237" s="1119"/>
      <c r="L1237" s="1119"/>
    </row>
    <row r="1238" spans="3:12" x14ac:dyDescent="0.3">
      <c r="C1238" s="1151"/>
      <c r="D1238" s="1126" t="s">
        <v>2469</v>
      </c>
      <c r="E1238" s="1127" t="s">
        <v>1887</v>
      </c>
      <c r="F1238" s="1112">
        <v>1</v>
      </c>
      <c r="G1238" s="1110">
        <v>16</v>
      </c>
      <c r="H1238" s="1113"/>
      <c r="I1238" s="1113"/>
      <c r="J1238" s="1114">
        <f t="shared" si="19"/>
        <v>16</v>
      </c>
      <c r="K1238" s="1119"/>
      <c r="L1238" s="1119"/>
    </row>
    <row r="1239" spans="3:12" x14ac:dyDescent="0.3">
      <c r="C1239" s="1151"/>
      <c r="D1239" s="1126"/>
      <c r="E1239" s="1127" t="s">
        <v>2297</v>
      </c>
      <c r="F1239" s="1112">
        <v>-2</v>
      </c>
      <c r="G1239" s="1110">
        <v>0.8</v>
      </c>
      <c r="H1239" s="1113"/>
      <c r="I1239" s="1113"/>
      <c r="J1239" s="1114">
        <f t="shared" si="19"/>
        <v>-1.6</v>
      </c>
      <c r="K1239" s="1119"/>
      <c r="L1239" s="1119"/>
    </row>
    <row r="1240" spans="3:12" x14ac:dyDescent="0.3">
      <c r="C1240" s="1151"/>
      <c r="D1240" s="1126" t="s">
        <v>1883</v>
      </c>
      <c r="E1240" s="1127" t="s">
        <v>1644</v>
      </c>
      <c r="F1240" s="1112">
        <v>1</v>
      </c>
      <c r="G1240" s="1110">
        <v>9.6</v>
      </c>
      <c r="H1240" s="1113"/>
      <c r="I1240" s="1113"/>
      <c r="J1240" s="1114">
        <f t="shared" si="19"/>
        <v>9.6</v>
      </c>
      <c r="K1240" s="1119"/>
      <c r="L1240" s="1119"/>
    </row>
    <row r="1241" spans="3:12" x14ac:dyDescent="0.3">
      <c r="C1241" s="1151"/>
      <c r="D1241" s="1126" t="s">
        <v>2220</v>
      </c>
      <c r="E1241" s="1127" t="s">
        <v>213</v>
      </c>
      <c r="F1241" s="1112">
        <v>1</v>
      </c>
      <c r="G1241" s="1110">
        <v>8.9</v>
      </c>
      <c r="H1241" s="1113"/>
      <c r="I1241" s="1113"/>
      <c r="J1241" s="1114">
        <f t="shared" si="19"/>
        <v>8.9</v>
      </c>
      <c r="K1241" s="1119"/>
      <c r="L1241" s="1119"/>
    </row>
    <row r="1242" spans="3:12" x14ac:dyDescent="0.3">
      <c r="C1242" s="1151"/>
      <c r="D1242" s="1126"/>
      <c r="E1242" s="1127" t="s">
        <v>2297</v>
      </c>
      <c r="F1242" s="1112">
        <v>-1</v>
      </c>
      <c r="G1242" s="1110">
        <v>0.9</v>
      </c>
      <c r="H1242" s="1113"/>
      <c r="I1242" s="1113"/>
      <c r="J1242" s="1114">
        <f t="shared" si="19"/>
        <v>-0.9</v>
      </c>
      <c r="K1242" s="1119"/>
      <c r="L1242" s="1119"/>
    </row>
    <row r="1243" spans="3:12" x14ac:dyDescent="0.3">
      <c r="C1243" s="1151"/>
      <c r="D1243" s="1126" t="s">
        <v>2471</v>
      </c>
      <c r="E1243" s="1127" t="s">
        <v>2449</v>
      </c>
      <c r="F1243" s="1112">
        <v>1</v>
      </c>
      <c r="G1243" s="1110">
        <v>17.95</v>
      </c>
      <c r="H1243" s="1113"/>
      <c r="I1243" s="1113"/>
      <c r="J1243" s="1114">
        <f t="shared" si="19"/>
        <v>17.95</v>
      </c>
      <c r="K1243" s="1119"/>
      <c r="L1243" s="1119"/>
    </row>
    <row r="1244" spans="3:12" x14ac:dyDescent="0.3">
      <c r="C1244" s="1151"/>
      <c r="D1244" s="1126"/>
      <c r="E1244" s="1127" t="s">
        <v>2297</v>
      </c>
      <c r="F1244" s="1112">
        <v>-2</v>
      </c>
      <c r="G1244" s="1110">
        <v>1.2</v>
      </c>
      <c r="H1244" s="1113"/>
      <c r="I1244" s="1113"/>
      <c r="J1244" s="1114">
        <f t="shared" si="19"/>
        <v>-2.4</v>
      </c>
      <c r="K1244" s="1119"/>
      <c r="L1244" s="1119"/>
    </row>
    <row r="1245" spans="3:12" x14ac:dyDescent="0.3">
      <c r="C1245" s="1151"/>
      <c r="D1245" s="1126" t="s">
        <v>1861</v>
      </c>
      <c r="E1245" s="1127" t="s">
        <v>177</v>
      </c>
      <c r="F1245" s="1112">
        <v>1</v>
      </c>
      <c r="G1245" s="1110">
        <v>8.3000000000000007</v>
      </c>
      <c r="H1245" s="1113"/>
      <c r="I1245" s="1113"/>
      <c r="J1245" s="1114">
        <f t="shared" si="19"/>
        <v>8.3000000000000007</v>
      </c>
      <c r="K1245" s="1119"/>
      <c r="L1245" s="1119"/>
    </row>
    <row r="1246" spans="3:12" x14ac:dyDescent="0.3">
      <c r="C1246" s="1151"/>
      <c r="D1246" s="1126"/>
      <c r="E1246" s="1127" t="s">
        <v>2297</v>
      </c>
      <c r="F1246" s="1112">
        <v>-1</v>
      </c>
      <c r="G1246" s="1110">
        <v>0.9</v>
      </c>
      <c r="H1246" s="1113"/>
      <c r="I1246" s="1113"/>
      <c r="J1246" s="1114">
        <f t="shared" si="19"/>
        <v>-0.9</v>
      </c>
      <c r="K1246" s="1119"/>
      <c r="L1246" s="1119"/>
    </row>
    <row r="1247" spans="3:12" x14ac:dyDescent="0.3">
      <c r="C1247" s="1151"/>
      <c r="D1247" s="1126" t="s">
        <v>1865</v>
      </c>
      <c r="E1247" s="1127" t="s">
        <v>122</v>
      </c>
      <c r="F1247" s="1112">
        <v>1</v>
      </c>
      <c r="G1247" s="1110">
        <v>8.4</v>
      </c>
      <c r="H1247" s="1113"/>
      <c r="I1247" s="1113"/>
      <c r="J1247" s="1114">
        <f t="shared" si="19"/>
        <v>8.4</v>
      </c>
      <c r="K1247" s="1119"/>
      <c r="L1247" s="1119"/>
    </row>
    <row r="1248" spans="3:12" x14ac:dyDescent="0.3">
      <c r="C1248" s="1151"/>
      <c r="D1248" s="1126"/>
      <c r="E1248" s="1127" t="s">
        <v>2297</v>
      </c>
      <c r="F1248" s="1112">
        <v>-1</v>
      </c>
      <c r="G1248" s="1110">
        <v>0.9</v>
      </c>
      <c r="H1248" s="1113"/>
      <c r="I1248" s="1113"/>
      <c r="J1248" s="1114">
        <f t="shared" si="19"/>
        <v>-0.9</v>
      </c>
      <c r="K1248" s="1119"/>
      <c r="L1248" s="1119"/>
    </row>
    <row r="1249" spans="3:12" x14ac:dyDescent="0.3">
      <c r="C1249" s="1151"/>
      <c r="D1249" s="1126" t="s">
        <v>1866</v>
      </c>
      <c r="E1249" s="1127" t="s">
        <v>122</v>
      </c>
      <c r="F1249" s="1112">
        <v>1</v>
      </c>
      <c r="G1249" s="1110">
        <v>8.5</v>
      </c>
      <c r="H1249" s="1113"/>
      <c r="I1249" s="1113"/>
      <c r="J1249" s="1114">
        <f t="shared" si="19"/>
        <v>8.5</v>
      </c>
      <c r="K1249" s="1119"/>
      <c r="L1249" s="1119"/>
    </row>
    <row r="1250" spans="3:12" x14ac:dyDescent="0.3">
      <c r="C1250" s="1151"/>
      <c r="D1250" s="1126"/>
      <c r="E1250" s="1127" t="s">
        <v>2297</v>
      </c>
      <c r="F1250" s="1112">
        <v>-1</v>
      </c>
      <c r="G1250" s="1110">
        <v>0.9</v>
      </c>
      <c r="H1250" s="1113"/>
      <c r="I1250" s="1113"/>
      <c r="J1250" s="1114">
        <f t="shared" si="19"/>
        <v>-0.9</v>
      </c>
      <c r="K1250" s="1119"/>
      <c r="L1250" s="1119"/>
    </row>
    <row r="1251" spans="3:12" x14ac:dyDescent="0.3">
      <c r="C1251" s="1151"/>
      <c r="D1251" s="1126" t="s">
        <v>2211</v>
      </c>
      <c r="E1251" s="1127" t="s">
        <v>122</v>
      </c>
      <c r="F1251" s="1112">
        <v>1</v>
      </c>
      <c r="G1251" s="1110">
        <v>8.6</v>
      </c>
      <c r="H1251" s="1113"/>
      <c r="I1251" s="1113"/>
      <c r="J1251" s="1114">
        <f t="shared" si="19"/>
        <v>8.6</v>
      </c>
      <c r="K1251" s="1119"/>
      <c r="L1251" s="1119"/>
    </row>
    <row r="1252" spans="3:12" x14ac:dyDescent="0.3">
      <c r="C1252" s="1151"/>
      <c r="D1252" s="1126"/>
      <c r="E1252" s="1127" t="s">
        <v>2297</v>
      </c>
      <c r="F1252" s="1112">
        <v>-1</v>
      </c>
      <c r="G1252" s="1110">
        <v>0.9</v>
      </c>
      <c r="H1252" s="1113"/>
      <c r="I1252" s="1113"/>
      <c r="J1252" s="1114">
        <f t="shared" si="19"/>
        <v>-0.9</v>
      </c>
      <c r="K1252" s="1119"/>
      <c r="L1252" s="1119"/>
    </row>
    <row r="1253" spans="3:12" x14ac:dyDescent="0.3">
      <c r="C1253" s="1151"/>
      <c r="D1253" s="1126" t="s">
        <v>2207</v>
      </c>
      <c r="E1253" s="1127" t="s">
        <v>122</v>
      </c>
      <c r="F1253" s="1112">
        <v>1</v>
      </c>
      <c r="G1253" s="1110">
        <v>8.6</v>
      </c>
      <c r="H1253" s="1113"/>
      <c r="I1253" s="1113"/>
      <c r="J1253" s="1114">
        <f t="shared" si="19"/>
        <v>8.6</v>
      </c>
      <c r="K1253" s="1119"/>
      <c r="L1253" s="1119"/>
    </row>
    <row r="1254" spans="3:12" x14ac:dyDescent="0.3">
      <c r="C1254" s="1151"/>
      <c r="D1254" s="1126"/>
      <c r="E1254" s="1127" t="s">
        <v>2297</v>
      </c>
      <c r="F1254" s="1112">
        <v>-1</v>
      </c>
      <c r="G1254" s="1110">
        <v>0.9</v>
      </c>
      <c r="H1254" s="1113"/>
      <c r="I1254" s="1113"/>
      <c r="J1254" s="1114">
        <f t="shared" si="19"/>
        <v>-0.9</v>
      </c>
      <c r="K1254" s="1119"/>
      <c r="L1254" s="1119"/>
    </row>
    <row r="1255" spans="3:12" x14ac:dyDescent="0.3">
      <c r="C1255" s="1123"/>
      <c r="D1255" s="1123"/>
      <c r="E1255" s="1123"/>
      <c r="F1255" s="1123"/>
      <c r="G1255" s="1123"/>
      <c r="H1255" s="1123"/>
      <c r="I1255" s="1123"/>
      <c r="J1255" s="1114"/>
      <c r="K1255" s="1123"/>
      <c r="L1255" s="1123"/>
    </row>
    <row r="1256" spans="3:12" x14ac:dyDescent="0.3">
      <c r="C1256" s="1151"/>
      <c r="D1256" s="1126"/>
      <c r="E1256" s="1118" t="s">
        <v>1929</v>
      </c>
      <c r="F1256" s="1112"/>
      <c r="G1256" s="1110"/>
      <c r="H1256" s="1113"/>
      <c r="I1256" s="1113"/>
      <c r="J1256" s="1114"/>
      <c r="K1256" s="1119"/>
      <c r="L1256" s="1119"/>
    </row>
    <row r="1257" spans="3:12" x14ac:dyDescent="0.3">
      <c r="C1257" s="1151"/>
      <c r="D1257" s="1126" t="s">
        <v>1901</v>
      </c>
      <c r="E1257" s="1127" t="s">
        <v>2472</v>
      </c>
      <c r="F1257" s="1112">
        <v>1</v>
      </c>
      <c r="G1257" s="1110">
        <v>15.7</v>
      </c>
      <c r="H1257" s="1113"/>
      <c r="I1257" s="1113"/>
      <c r="J1257" s="1114">
        <f t="shared" si="19"/>
        <v>15.7</v>
      </c>
      <c r="K1257" s="1119"/>
      <c r="L1257" s="1119"/>
    </row>
    <row r="1258" spans="3:12" x14ac:dyDescent="0.3">
      <c r="C1258" s="1151"/>
      <c r="D1258" s="1126"/>
      <c r="E1258" s="1127" t="s">
        <v>2297</v>
      </c>
      <c r="F1258" s="1112">
        <v>-1</v>
      </c>
      <c r="G1258" s="1110">
        <v>1.2</v>
      </c>
      <c r="H1258" s="1113"/>
      <c r="I1258" s="1113"/>
      <c r="J1258" s="1114">
        <f t="shared" si="19"/>
        <v>-1.2</v>
      </c>
      <c r="K1258" s="1119"/>
      <c r="L1258" s="1119"/>
    </row>
    <row r="1259" spans="3:12" x14ac:dyDescent="0.3">
      <c r="C1259" s="1151"/>
      <c r="D1259" s="1126" t="s">
        <v>1902</v>
      </c>
      <c r="E1259" s="1127" t="s">
        <v>2376</v>
      </c>
      <c r="F1259" s="1112">
        <v>1</v>
      </c>
      <c r="G1259" s="1110">
        <v>11.1</v>
      </c>
      <c r="H1259" s="1113"/>
      <c r="I1259" s="1113"/>
      <c r="J1259" s="1114">
        <f t="shared" si="19"/>
        <v>11.1</v>
      </c>
      <c r="K1259" s="1119"/>
      <c r="L1259" s="1119"/>
    </row>
    <row r="1260" spans="3:12" x14ac:dyDescent="0.3">
      <c r="C1260" s="1151"/>
      <c r="D1260" s="1126" t="s">
        <v>2217</v>
      </c>
      <c r="E1260" s="1127" t="s">
        <v>2382</v>
      </c>
      <c r="F1260" s="1112">
        <v>1</v>
      </c>
      <c r="G1260" s="1110">
        <v>7.25</v>
      </c>
      <c r="H1260" s="1113"/>
      <c r="I1260" s="1113"/>
      <c r="J1260" s="1114">
        <f t="shared" si="19"/>
        <v>7.25</v>
      </c>
      <c r="K1260" s="1119"/>
      <c r="L1260" s="1119"/>
    </row>
    <row r="1261" spans="3:12" x14ac:dyDescent="0.3">
      <c r="C1261" s="1151"/>
      <c r="D1261" s="1126"/>
      <c r="E1261" s="1127" t="s">
        <v>2297</v>
      </c>
      <c r="F1261" s="1112">
        <v>-1</v>
      </c>
      <c r="G1261" s="1110">
        <v>0.9</v>
      </c>
      <c r="H1261" s="1113"/>
      <c r="I1261" s="1113"/>
      <c r="J1261" s="1114">
        <f t="shared" si="19"/>
        <v>-0.9</v>
      </c>
      <c r="K1261" s="1119"/>
      <c r="L1261" s="1119"/>
    </row>
    <row r="1262" spans="3:12" x14ac:dyDescent="0.3">
      <c r="C1262" s="1151"/>
      <c r="D1262" s="1126" t="s">
        <v>2208</v>
      </c>
      <c r="E1262" s="1127" t="s">
        <v>122</v>
      </c>
      <c r="F1262" s="1112">
        <v>1</v>
      </c>
      <c r="G1262" s="1110">
        <v>9.1</v>
      </c>
      <c r="H1262" s="1113"/>
      <c r="I1262" s="1113"/>
      <c r="J1262" s="1114">
        <f t="shared" si="19"/>
        <v>9.1</v>
      </c>
      <c r="K1262" s="1119"/>
      <c r="L1262" s="1119"/>
    </row>
    <row r="1263" spans="3:12" x14ac:dyDescent="0.3">
      <c r="C1263" s="1151"/>
      <c r="D1263" s="1126"/>
      <c r="E1263" s="1127" t="s">
        <v>2297</v>
      </c>
      <c r="F1263" s="1112">
        <v>-1</v>
      </c>
      <c r="G1263" s="1110">
        <v>0.9</v>
      </c>
      <c r="H1263" s="1113"/>
      <c r="I1263" s="1113"/>
      <c r="J1263" s="1114">
        <f t="shared" si="19"/>
        <v>-0.9</v>
      </c>
      <c r="K1263" s="1119"/>
      <c r="L1263" s="1119"/>
    </row>
    <row r="1264" spans="3:12" x14ac:dyDescent="0.3">
      <c r="C1264" s="1151"/>
      <c r="D1264" s="1126" t="s">
        <v>1893</v>
      </c>
      <c r="E1264" s="1127" t="s">
        <v>204</v>
      </c>
      <c r="F1264" s="1112">
        <v>1</v>
      </c>
      <c r="G1264" s="1110">
        <v>12.6</v>
      </c>
      <c r="H1264" s="1113"/>
      <c r="I1264" s="1113"/>
      <c r="J1264" s="1114">
        <f t="shared" si="19"/>
        <v>12.6</v>
      </c>
      <c r="K1264" s="1119"/>
      <c r="L1264" s="1119"/>
    </row>
    <row r="1265" spans="3:12" x14ac:dyDescent="0.3">
      <c r="C1265" s="1151"/>
      <c r="D1265" s="1126"/>
      <c r="E1265" s="1127" t="s">
        <v>2297</v>
      </c>
      <c r="F1265" s="1112">
        <v>-1</v>
      </c>
      <c r="G1265" s="1110">
        <v>1.2</v>
      </c>
      <c r="H1265" s="1113"/>
      <c r="I1265" s="1113"/>
      <c r="J1265" s="1114">
        <f t="shared" si="19"/>
        <v>-1.2</v>
      </c>
      <c r="K1265" s="1119"/>
      <c r="L1265" s="1119"/>
    </row>
    <row r="1266" spans="3:12" x14ac:dyDescent="0.3">
      <c r="C1266" s="1151"/>
      <c r="D1266" s="1126" t="s">
        <v>2210</v>
      </c>
      <c r="E1266" s="1127" t="s">
        <v>122</v>
      </c>
      <c r="F1266" s="1112">
        <v>1</v>
      </c>
      <c r="G1266" s="1110">
        <v>7.9</v>
      </c>
      <c r="H1266" s="1113"/>
      <c r="I1266" s="1113"/>
      <c r="J1266" s="1114">
        <f t="shared" si="19"/>
        <v>7.9</v>
      </c>
      <c r="K1266" s="1119"/>
      <c r="L1266" s="1119"/>
    </row>
    <row r="1267" spans="3:12" x14ac:dyDescent="0.3">
      <c r="C1267" s="1151"/>
      <c r="D1267" s="1126"/>
      <c r="E1267" s="1127" t="s">
        <v>2297</v>
      </c>
      <c r="F1267" s="1112">
        <v>-1</v>
      </c>
      <c r="G1267" s="1110">
        <v>0.9</v>
      </c>
      <c r="H1267" s="1113"/>
      <c r="I1267" s="1113"/>
      <c r="J1267" s="1114">
        <f t="shared" si="19"/>
        <v>-0.9</v>
      </c>
      <c r="K1267" s="1119"/>
      <c r="L1267" s="1119"/>
    </row>
    <row r="1268" spans="3:12" x14ac:dyDescent="0.3">
      <c r="C1268" s="1151"/>
      <c r="D1268" s="1126" t="s">
        <v>2209</v>
      </c>
      <c r="E1268" s="1127" t="s">
        <v>122</v>
      </c>
      <c r="F1268" s="1112">
        <v>1</v>
      </c>
      <c r="G1268" s="1110">
        <v>8.1999999999999993</v>
      </c>
      <c r="H1268" s="1113"/>
      <c r="I1268" s="1113"/>
      <c r="J1268" s="1114">
        <f t="shared" si="19"/>
        <v>8.1999999999999993</v>
      </c>
      <c r="K1268" s="1119"/>
      <c r="L1268" s="1119"/>
    </row>
    <row r="1269" spans="3:12" x14ac:dyDescent="0.3">
      <c r="C1269" s="1151"/>
      <c r="D1269" s="1126"/>
      <c r="E1269" s="1127" t="s">
        <v>2297</v>
      </c>
      <c r="F1269" s="1112">
        <v>-1</v>
      </c>
      <c r="G1269" s="1110">
        <v>0.9</v>
      </c>
      <c r="H1269" s="1113"/>
      <c r="I1269" s="1113"/>
      <c r="J1269" s="1114">
        <f t="shared" si="19"/>
        <v>-0.9</v>
      </c>
      <c r="K1269" s="1119"/>
      <c r="L1269" s="1119"/>
    </row>
    <row r="1270" spans="3:12" x14ac:dyDescent="0.3">
      <c r="C1270" s="1151"/>
      <c r="D1270" s="1126" t="s">
        <v>1903</v>
      </c>
      <c r="E1270" s="1127" t="s">
        <v>2473</v>
      </c>
      <c r="F1270" s="1112">
        <v>1</v>
      </c>
      <c r="G1270" s="1110">
        <v>11.1</v>
      </c>
      <c r="H1270" s="1113"/>
      <c r="I1270" s="1113"/>
      <c r="J1270" s="1114">
        <f t="shared" si="19"/>
        <v>11.1</v>
      </c>
      <c r="K1270" s="1119"/>
      <c r="L1270" s="1119"/>
    </row>
    <row r="1271" spans="3:12" x14ac:dyDescent="0.3">
      <c r="C1271" s="1151"/>
      <c r="D1271" s="1126"/>
      <c r="E1271" s="1127" t="s">
        <v>2297</v>
      </c>
      <c r="F1271" s="1112">
        <v>-1</v>
      </c>
      <c r="G1271" s="1110">
        <v>1</v>
      </c>
      <c r="H1271" s="1113"/>
      <c r="I1271" s="1113"/>
      <c r="J1271" s="1114">
        <f t="shared" si="19"/>
        <v>-1</v>
      </c>
      <c r="K1271" s="1119"/>
      <c r="L1271" s="1119"/>
    </row>
    <row r="1272" spans="3:12" x14ac:dyDescent="0.3">
      <c r="C1272" s="1151"/>
      <c r="D1272" s="1126" t="s">
        <v>1905</v>
      </c>
      <c r="E1272" s="1127" t="s">
        <v>2474</v>
      </c>
      <c r="F1272" s="1112">
        <v>1</v>
      </c>
      <c r="G1272" s="1110">
        <v>12</v>
      </c>
      <c r="H1272" s="1113"/>
      <c r="I1272" s="1113"/>
      <c r="J1272" s="1114">
        <f t="shared" si="19"/>
        <v>12</v>
      </c>
      <c r="K1272" s="1119"/>
      <c r="L1272" s="1119"/>
    </row>
    <row r="1273" spans="3:12" x14ac:dyDescent="0.3">
      <c r="C1273" s="1151"/>
      <c r="D1273" s="1126"/>
      <c r="E1273" s="1127" t="s">
        <v>2297</v>
      </c>
      <c r="F1273" s="1112">
        <v>-2</v>
      </c>
      <c r="G1273" s="1110">
        <v>0.9</v>
      </c>
      <c r="H1273" s="1113"/>
      <c r="I1273" s="1113"/>
      <c r="J1273" s="1114">
        <f t="shared" si="19"/>
        <v>-1.8</v>
      </c>
      <c r="K1273" s="1119"/>
      <c r="L1273" s="1119"/>
    </row>
    <row r="1274" spans="3:12" x14ac:dyDescent="0.3">
      <c r="C1274" s="1151"/>
      <c r="D1274" s="1126"/>
      <c r="E1274" s="1127" t="s">
        <v>2297</v>
      </c>
      <c r="F1274" s="1112">
        <v>-1</v>
      </c>
      <c r="G1274" s="1110">
        <v>0.6</v>
      </c>
      <c r="H1274" s="1113"/>
      <c r="I1274" s="1113"/>
      <c r="J1274" s="1114">
        <f t="shared" si="19"/>
        <v>-0.6</v>
      </c>
      <c r="K1274" s="1119"/>
      <c r="L1274" s="1119"/>
    </row>
    <row r="1275" spans="3:12" x14ac:dyDescent="0.3">
      <c r="C1275" s="1151"/>
      <c r="D1275" s="1126" t="s">
        <v>2476</v>
      </c>
      <c r="E1275" s="1127" t="s">
        <v>684</v>
      </c>
      <c r="F1275" s="1112">
        <v>1</v>
      </c>
      <c r="G1275" s="1110">
        <v>4.7</v>
      </c>
      <c r="H1275" s="1113"/>
      <c r="I1275" s="1113"/>
      <c r="J1275" s="1114">
        <f t="shared" si="19"/>
        <v>4.7</v>
      </c>
      <c r="K1275" s="1119"/>
      <c r="L1275" s="1119"/>
    </row>
    <row r="1276" spans="3:12" x14ac:dyDescent="0.3">
      <c r="C1276" s="1151"/>
      <c r="D1276" s="1126" t="s">
        <v>1915</v>
      </c>
      <c r="E1276" s="1127" t="s">
        <v>141</v>
      </c>
      <c r="F1276" s="1112">
        <v>1</v>
      </c>
      <c r="G1276" s="1110">
        <v>8.6999999999999993</v>
      </c>
      <c r="H1276" s="1113"/>
      <c r="I1276" s="1113"/>
      <c r="J1276" s="1114">
        <f t="shared" si="19"/>
        <v>8.6999999999999993</v>
      </c>
      <c r="K1276" s="1119"/>
      <c r="L1276" s="1119"/>
    </row>
    <row r="1277" spans="3:12" x14ac:dyDescent="0.3">
      <c r="C1277" s="1151"/>
      <c r="D1277" s="1126"/>
      <c r="E1277" s="1127" t="s">
        <v>2297</v>
      </c>
      <c r="F1277" s="1112">
        <v>-1</v>
      </c>
      <c r="G1277" s="1110">
        <v>0.9</v>
      </c>
      <c r="H1277" s="1113"/>
      <c r="I1277" s="1113"/>
      <c r="J1277" s="1114">
        <f t="shared" si="19"/>
        <v>-0.9</v>
      </c>
      <c r="K1277" s="1119"/>
      <c r="L1277" s="1119"/>
    </row>
    <row r="1278" spans="3:12" x14ac:dyDescent="0.3">
      <c r="C1278" s="1151"/>
      <c r="D1278" s="1126" t="s">
        <v>1914</v>
      </c>
      <c r="E1278" s="1127" t="s">
        <v>177</v>
      </c>
      <c r="F1278" s="1112">
        <v>1</v>
      </c>
      <c r="G1278" s="1110">
        <v>8</v>
      </c>
      <c r="H1278" s="1113"/>
      <c r="I1278" s="1113"/>
      <c r="J1278" s="1114">
        <f t="shared" si="19"/>
        <v>8</v>
      </c>
      <c r="K1278" s="1119"/>
      <c r="L1278" s="1119"/>
    </row>
    <row r="1279" spans="3:12" x14ac:dyDescent="0.3">
      <c r="C1279" s="1151"/>
      <c r="D1279" s="1126"/>
      <c r="E1279" s="1127" t="s">
        <v>2297</v>
      </c>
      <c r="F1279" s="1112">
        <v>-1</v>
      </c>
      <c r="G1279" s="1110">
        <v>0.9</v>
      </c>
      <c r="H1279" s="1113"/>
      <c r="I1279" s="1113"/>
      <c r="J1279" s="1114">
        <f t="shared" si="19"/>
        <v>-0.9</v>
      </c>
      <c r="K1279" s="1119"/>
      <c r="L1279" s="1119"/>
    </row>
    <row r="1280" spans="3:12" x14ac:dyDescent="0.3">
      <c r="C1280" s="1151"/>
      <c r="D1280" s="1126" t="s">
        <v>1913</v>
      </c>
      <c r="E1280" s="1127" t="s">
        <v>2374</v>
      </c>
      <c r="F1280" s="1112">
        <v>1</v>
      </c>
      <c r="G1280" s="1110">
        <v>8.4</v>
      </c>
      <c r="H1280" s="1113"/>
      <c r="I1280" s="1113"/>
      <c r="J1280" s="1114">
        <f t="shared" si="19"/>
        <v>8.4</v>
      </c>
      <c r="K1280" s="1119"/>
      <c r="L1280" s="1119"/>
    </row>
    <row r="1281" spans="3:12" x14ac:dyDescent="0.3">
      <c r="C1281" s="1151"/>
      <c r="D1281" s="1126" t="s">
        <v>1912</v>
      </c>
      <c r="E1281" s="1127" t="s">
        <v>142</v>
      </c>
      <c r="F1281" s="1112">
        <v>1</v>
      </c>
      <c r="G1281" s="1110">
        <v>11.8</v>
      </c>
      <c r="H1281" s="1113"/>
      <c r="I1281" s="1113"/>
      <c r="J1281" s="1114">
        <f t="shared" si="19"/>
        <v>11.8</v>
      </c>
      <c r="K1281" s="1119"/>
      <c r="L1281" s="1119"/>
    </row>
    <row r="1282" spans="3:12" x14ac:dyDescent="0.3">
      <c r="C1282" s="1151"/>
      <c r="D1282" s="1126"/>
      <c r="E1282" s="1127" t="s">
        <v>2297</v>
      </c>
      <c r="F1282" s="1112">
        <v>-1</v>
      </c>
      <c r="G1282" s="1110">
        <v>0.9</v>
      </c>
      <c r="H1282" s="1113"/>
      <c r="I1282" s="1113"/>
      <c r="J1282" s="1114">
        <f t="shared" si="19"/>
        <v>-0.9</v>
      </c>
      <c r="K1282" s="1119"/>
      <c r="L1282" s="1119"/>
    </row>
    <row r="1283" spans="3:12" x14ac:dyDescent="0.3">
      <c r="C1283" s="1151"/>
      <c r="D1283" s="1126" t="s">
        <v>2165</v>
      </c>
      <c r="E1283" s="1127" t="s">
        <v>122</v>
      </c>
      <c r="F1283" s="1112">
        <v>1</v>
      </c>
      <c r="G1283" s="1110">
        <v>8.6</v>
      </c>
      <c r="H1283" s="1113"/>
      <c r="I1283" s="1113"/>
      <c r="J1283" s="1114">
        <f t="shared" si="19"/>
        <v>8.6</v>
      </c>
      <c r="K1283" s="1119"/>
      <c r="L1283" s="1119"/>
    </row>
    <row r="1284" spans="3:12" x14ac:dyDescent="0.3">
      <c r="C1284" s="1151"/>
      <c r="D1284" s="1126"/>
      <c r="E1284" s="1127" t="s">
        <v>2297</v>
      </c>
      <c r="F1284" s="1112">
        <v>-1</v>
      </c>
      <c r="G1284" s="1110">
        <v>0.9</v>
      </c>
      <c r="H1284" s="1113"/>
      <c r="I1284" s="1113"/>
      <c r="J1284" s="1114">
        <f t="shared" si="19"/>
        <v>-0.9</v>
      </c>
      <c r="K1284" s="1119"/>
      <c r="L1284" s="1119"/>
    </row>
    <row r="1285" spans="3:12" x14ac:dyDescent="0.3">
      <c r="C1285" s="1151"/>
      <c r="D1285" s="1126" t="s">
        <v>2213</v>
      </c>
      <c r="E1285" s="1127" t="s">
        <v>122</v>
      </c>
      <c r="F1285" s="1112">
        <v>1</v>
      </c>
      <c r="G1285" s="1110">
        <v>7.9</v>
      </c>
      <c r="H1285" s="1113"/>
      <c r="I1285" s="1113"/>
      <c r="J1285" s="1114">
        <f t="shared" si="19"/>
        <v>7.9</v>
      </c>
      <c r="K1285" s="1119"/>
      <c r="L1285" s="1119"/>
    </row>
    <row r="1286" spans="3:12" x14ac:dyDescent="0.3">
      <c r="C1286" s="1151"/>
      <c r="D1286" s="1126"/>
      <c r="E1286" s="1127" t="s">
        <v>2297</v>
      </c>
      <c r="F1286" s="1112">
        <v>-1</v>
      </c>
      <c r="G1286" s="1110">
        <v>0.9</v>
      </c>
      <c r="H1286" s="1113"/>
      <c r="I1286" s="1113"/>
      <c r="J1286" s="1114">
        <f t="shared" si="19"/>
        <v>-0.9</v>
      </c>
      <c r="K1286" s="1119"/>
      <c r="L1286" s="1119"/>
    </row>
    <row r="1287" spans="3:12" x14ac:dyDescent="0.3">
      <c r="C1287" s="1151"/>
      <c r="D1287" s="1126" t="s">
        <v>2477</v>
      </c>
      <c r="E1287" s="1127" t="s">
        <v>2478</v>
      </c>
      <c r="F1287" s="1112">
        <v>1</v>
      </c>
      <c r="G1287" s="1110">
        <v>19.600000000000001</v>
      </c>
      <c r="H1287" s="1113"/>
      <c r="I1287" s="1113"/>
      <c r="J1287" s="1114">
        <f t="shared" si="19"/>
        <v>19.600000000000001</v>
      </c>
      <c r="K1287" s="1119"/>
      <c r="L1287" s="1119"/>
    </row>
    <row r="1288" spans="3:12" x14ac:dyDescent="0.3">
      <c r="C1288" s="1151"/>
      <c r="D1288" s="1126"/>
      <c r="E1288" s="1127" t="s">
        <v>2297</v>
      </c>
      <c r="F1288" s="1112">
        <v>-1</v>
      </c>
      <c r="G1288" s="1110">
        <v>2.6</v>
      </c>
      <c r="H1288" s="1113"/>
      <c r="I1288" s="1113"/>
      <c r="J1288" s="1114">
        <f t="shared" si="19"/>
        <v>-2.6</v>
      </c>
      <c r="K1288" s="1119"/>
      <c r="L1288" s="1119"/>
    </row>
    <row r="1289" spans="3:12" x14ac:dyDescent="0.3">
      <c r="C1289" s="1151"/>
      <c r="D1289" s="1126"/>
      <c r="E1289" s="1127" t="s">
        <v>2297</v>
      </c>
      <c r="F1289" s="1112">
        <v>-2</v>
      </c>
      <c r="G1289" s="1110">
        <v>1.2</v>
      </c>
      <c r="H1289" s="1113"/>
      <c r="I1289" s="1113"/>
      <c r="J1289" s="1114">
        <f t="shared" si="19"/>
        <v>-2.4</v>
      </c>
      <c r="K1289" s="1119"/>
      <c r="L1289" s="1119"/>
    </row>
    <row r="1290" spans="3:12" x14ac:dyDescent="0.3">
      <c r="C1290" s="1151"/>
      <c r="D1290" s="1126"/>
      <c r="E1290" s="1127" t="s">
        <v>2297</v>
      </c>
      <c r="F1290" s="1112">
        <v>-3</v>
      </c>
      <c r="G1290" s="1110">
        <v>0.9</v>
      </c>
      <c r="H1290" s="1113"/>
      <c r="I1290" s="1113"/>
      <c r="J1290" s="1114">
        <f t="shared" si="19"/>
        <v>-2.7</v>
      </c>
      <c r="K1290" s="1119"/>
      <c r="L1290" s="1119"/>
    </row>
    <row r="1291" spans="3:12" x14ac:dyDescent="0.3">
      <c r="C1291" s="1151"/>
      <c r="D1291" s="1126" t="s">
        <v>1918</v>
      </c>
      <c r="E1291" s="1127" t="s">
        <v>122</v>
      </c>
      <c r="F1291" s="1112">
        <v>1</v>
      </c>
      <c r="G1291" s="1110">
        <v>9</v>
      </c>
      <c r="H1291" s="1113"/>
      <c r="I1291" s="1113"/>
      <c r="J1291" s="1114">
        <f t="shared" si="19"/>
        <v>9</v>
      </c>
      <c r="K1291" s="1119"/>
      <c r="L1291" s="1119"/>
    </row>
    <row r="1292" spans="3:12" x14ac:dyDescent="0.3">
      <c r="C1292" s="1151"/>
      <c r="D1292" s="1126"/>
      <c r="E1292" s="1127" t="s">
        <v>2297</v>
      </c>
      <c r="F1292" s="1112">
        <v>-1</v>
      </c>
      <c r="G1292" s="1110">
        <v>0.9</v>
      </c>
      <c r="H1292" s="1113"/>
      <c r="I1292" s="1113"/>
      <c r="J1292" s="1114">
        <f t="shared" si="19"/>
        <v>-0.9</v>
      </c>
      <c r="K1292" s="1119"/>
      <c r="L1292" s="1119"/>
    </row>
    <row r="1293" spans="3:12" x14ac:dyDescent="0.3">
      <c r="C1293" s="1151"/>
      <c r="D1293" s="1126" t="s">
        <v>1920</v>
      </c>
      <c r="E1293" s="1127" t="s">
        <v>122</v>
      </c>
      <c r="F1293" s="1112">
        <v>1</v>
      </c>
      <c r="G1293" s="1110">
        <v>9</v>
      </c>
      <c r="H1293" s="1113"/>
      <c r="I1293" s="1113"/>
      <c r="J1293" s="1114">
        <f t="shared" si="19"/>
        <v>9</v>
      </c>
      <c r="K1293" s="1119"/>
      <c r="L1293" s="1119"/>
    </row>
    <row r="1294" spans="3:12" x14ac:dyDescent="0.3">
      <c r="C1294" s="1151"/>
      <c r="D1294" s="1126"/>
      <c r="E1294" s="1127" t="s">
        <v>2297</v>
      </c>
      <c r="F1294" s="1112">
        <v>-1</v>
      </c>
      <c r="G1294" s="1110">
        <v>0.9</v>
      </c>
      <c r="H1294" s="1113"/>
      <c r="I1294" s="1113"/>
      <c r="J1294" s="1114">
        <f t="shared" si="19"/>
        <v>-0.9</v>
      </c>
      <c r="K1294" s="1119"/>
      <c r="L1294" s="1119"/>
    </row>
    <row r="1295" spans="3:12" x14ac:dyDescent="0.3">
      <c r="C1295" s="1151"/>
      <c r="D1295" s="1126"/>
      <c r="E1295" s="1127" t="s">
        <v>2390</v>
      </c>
      <c r="F1295" s="1112">
        <v>-1</v>
      </c>
      <c r="G1295" s="1110">
        <v>0.75</v>
      </c>
      <c r="H1295" s="1113"/>
      <c r="I1295" s="1113"/>
      <c r="J1295" s="1114">
        <f t="shared" si="19"/>
        <v>-0.75</v>
      </c>
      <c r="K1295" s="1119"/>
      <c r="L1295" s="1119"/>
    </row>
    <row r="1296" spans="3:12" x14ac:dyDescent="0.3">
      <c r="C1296" s="1151"/>
      <c r="D1296" s="1126" t="s">
        <v>1923</v>
      </c>
      <c r="E1296" s="1127" t="s">
        <v>122</v>
      </c>
      <c r="F1296" s="1112">
        <v>1</v>
      </c>
      <c r="G1296" s="1110">
        <v>9</v>
      </c>
      <c r="H1296" s="1113"/>
      <c r="I1296" s="1113"/>
      <c r="J1296" s="1114">
        <f t="shared" si="19"/>
        <v>9</v>
      </c>
      <c r="K1296" s="1119"/>
      <c r="L1296" s="1119"/>
    </row>
    <row r="1297" spans="3:12" x14ac:dyDescent="0.3">
      <c r="C1297" s="1151"/>
      <c r="D1297" s="1126"/>
      <c r="E1297" s="1127" t="s">
        <v>2297</v>
      </c>
      <c r="F1297" s="1112">
        <v>-1</v>
      </c>
      <c r="G1297" s="1110">
        <v>0.9</v>
      </c>
      <c r="H1297" s="1113"/>
      <c r="I1297" s="1113"/>
      <c r="J1297" s="1114">
        <f t="shared" si="19"/>
        <v>-0.9</v>
      </c>
      <c r="K1297" s="1119"/>
      <c r="L1297" s="1119"/>
    </row>
    <row r="1298" spans="3:12" x14ac:dyDescent="0.3">
      <c r="C1298" s="1151"/>
      <c r="D1298" s="1126" t="s">
        <v>1927</v>
      </c>
      <c r="E1298" s="1127" t="s">
        <v>122</v>
      </c>
      <c r="F1298" s="1112">
        <v>1</v>
      </c>
      <c r="G1298" s="1110">
        <v>9</v>
      </c>
      <c r="H1298" s="1113"/>
      <c r="I1298" s="1113"/>
      <c r="J1298" s="1114">
        <f t="shared" ref="J1298:J1309" si="20">PRODUCT(F1298:I1298)</f>
        <v>9</v>
      </c>
      <c r="K1298" s="1119"/>
      <c r="L1298" s="1119"/>
    </row>
    <row r="1299" spans="3:12" x14ac:dyDescent="0.3">
      <c r="C1299" s="1151"/>
      <c r="D1299" s="1126"/>
      <c r="E1299" s="1127" t="s">
        <v>2297</v>
      </c>
      <c r="F1299" s="1112">
        <v>-1</v>
      </c>
      <c r="G1299" s="1110">
        <v>0.9</v>
      </c>
      <c r="H1299" s="1113"/>
      <c r="I1299" s="1113"/>
      <c r="J1299" s="1114">
        <f t="shared" si="20"/>
        <v>-0.9</v>
      </c>
      <c r="K1299" s="1119"/>
      <c r="L1299" s="1119"/>
    </row>
    <row r="1300" spans="3:12" x14ac:dyDescent="0.3">
      <c r="C1300" s="1151"/>
      <c r="D1300" s="1126" t="s">
        <v>1889</v>
      </c>
      <c r="E1300" s="1127" t="s">
        <v>2479</v>
      </c>
      <c r="F1300" s="1112">
        <v>1</v>
      </c>
      <c r="G1300" s="1110">
        <v>85.35</v>
      </c>
      <c r="H1300" s="1113"/>
      <c r="I1300" s="1113"/>
      <c r="J1300" s="1114">
        <f t="shared" si="20"/>
        <v>85.35</v>
      </c>
      <c r="K1300" s="1119"/>
      <c r="L1300" s="1119"/>
    </row>
    <row r="1301" spans="3:12" x14ac:dyDescent="0.3">
      <c r="C1301" s="1151"/>
      <c r="D1301" s="1126"/>
      <c r="E1301" s="1127" t="s">
        <v>2297</v>
      </c>
      <c r="F1301" s="1112">
        <v>-14</v>
      </c>
      <c r="G1301" s="1110">
        <v>1.2</v>
      </c>
      <c r="H1301" s="1113"/>
      <c r="I1301" s="1113"/>
      <c r="J1301" s="1114">
        <f t="shared" si="20"/>
        <v>-16.8</v>
      </c>
      <c r="K1301" s="1119"/>
      <c r="L1301" s="1119"/>
    </row>
    <row r="1302" spans="3:12" x14ac:dyDescent="0.3">
      <c r="C1302" s="1151"/>
      <c r="D1302" s="1126"/>
      <c r="E1302" s="1127" t="s">
        <v>2297</v>
      </c>
      <c r="F1302" s="1112">
        <v>-1</v>
      </c>
      <c r="G1302" s="1110">
        <v>1</v>
      </c>
      <c r="H1302" s="1113"/>
      <c r="I1302" s="1113"/>
      <c r="J1302" s="1114">
        <f t="shared" si="20"/>
        <v>-1</v>
      </c>
      <c r="K1302" s="1119"/>
      <c r="L1302" s="1119"/>
    </row>
    <row r="1303" spans="3:12" x14ac:dyDescent="0.3">
      <c r="C1303" s="1151"/>
      <c r="D1303" s="1126"/>
      <c r="E1303" s="1127" t="s">
        <v>2297</v>
      </c>
      <c r="F1303" s="1112">
        <v>-3</v>
      </c>
      <c r="G1303" s="1110">
        <v>0.9</v>
      </c>
      <c r="H1303" s="1113"/>
      <c r="I1303" s="1113"/>
      <c r="J1303" s="1114">
        <f t="shared" si="20"/>
        <v>-2.7</v>
      </c>
      <c r="K1303" s="1119"/>
      <c r="L1303" s="1119"/>
    </row>
    <row r="1304" spans="3:12" x14ac:dyDescent="0.3">
      <c r="C1304" s="1151"/>
      <c r="D1304" s="1126"/>
      <c r="E1304" s="1127" t="s">
        <v>2297</v>
      </c>
      <c r="F1304" s="1112">
        <v>-2</v>
      </c>
      <c r="G1304" s="1110">
        <v>0.8</v>
      </c>
      <c r="H1304" s="1113"/>
      <c r="I1304" s="1113"/>
      <c r="J1304" s="1114">
        <f t="shared" si="20"/>
        <v>-1.6</v>
      </c>
      <c r="K1304" s="1119"/>
      <c r="L1304" s="1119"/>
    </row>
    <row r="1305" spans="3:12" x14ac:dyDescent="0.3">
      <c r="C1305" s="1151"/>
      <c r="D1305" s="1126"/>
      <c r="E1305" s="1127" t="s">
        <v>2297</v>
      </c>
      <c r="F1305" s="1112">
        <v>-1</v>
      </c>
      <c r="G1305" s="1110">
        <v>0.6</v>
      </c>
      <c r="H1305" s="1113"/>
      <c r="I1305" s="1113"/>
      <c r="J1305" s="1114">
        <f t="shared" si="20"/>
        <v>-0.6</v>
      </c>
      <c r="K1305" s="1119"/>
      <c r="L1305" s="1119"/>
    </row>
    <row r="1306" spans="3:12" x14ac:dyDescent="0.3">
      <c r="C1306" s="1151"/>
      <c r="D1306" s="1126" t="s">
        <v>1899</v>
      </c>
      <c r="E1306" s="1127" t="s">
        <v>130</v>
      </c>
      <c r="F1306" s="1112">
        <v>1</v>
      </c>
      <c r="G1306" s="1110">
        <v>7.4</v>
      </c>
      <c r="H1306" s="1113"/>
      <c r="I1306" s="1113"/>
      <c r="J1306" s="1114">
        <f t="shared" si="20"/>
        <v>7.4</v>
      </c>
      <c r="K1306" s="1119"/>
      <c r="L1306" s="1119"/>
    </row>
    <row r="1307" spans="3:12" x14ac:dyDescent="0.3">
      <c r="C1307" s="1151"/>
      <c r="D1307" s="1126"/>
      <c r="E1307" s="1127" t="s">
        <v>2297</v>
      </c>
      <c r="F1307" s="1112">
        <v>-1</v>
      </c>
      <c r="G1307" s="1110">
        <v>0.9</v>
      </c>
      <c r="H1307" s="1113"/>
      <c r="I1307" s="1113"/>
      <c r="J1307" s="1114">
        <f t="shared" si="20"/>
        <v>-0.9</v>
      </c>
      <c r="K1307" s="1119"/>
      <c r="L1307" s="1119"/>
    </row>
    <row r="1308" spans="3:12" x14ac:dyDescent="0.3">
      <c r="C1308" s="1151"/>
      <c r="D1308" s="1126" t="s">
        <v>1900</v>
      </c>
      <c r="E1308" s="1127" t="s">
        <v>122</v>
      </c>
      <c r="F1308" s="1112">
        <v>1</v>
      </c>
      <c r="G1308" s="1110">
        <v>6</v>
      </c>
      <c r="H1308" s="1113"/>
      <c r="I1308" s="1113"/>
      <c r="J1308" s="1114">
        <f t="shared" si="20"/>
        <v>6</v>
      </c>
      <c r="K1308" s="1119"/>
      <c r="L1308" s="1119"/>
    </row>
    <row r="1309" spans="3:12" x14ac:dyDescent="0.3">
      <c r="C1309" s="1151"/>
      <c r="D1309" s="1126"/>
      <c r="E1309" s="1127" t="s">
        <v>2297</v>
      </c>
      <c r="F1309" s="1112">
        <v>-1</v>
      </c>
      <c r="G1309" s="1110">
        <v>0.8</v>
      </c>
      <c r="H1309" s="1113"/>
      <c r="I1309" s="1113"/>
      <c r="J1309" s="1114">
        <f t="shared" si="20"/>
        <v>-0.8</v>
      </c>
      <c r="K1309" s="1119"/>
      <c r="L1309" s="1119"/>
    </row>
    <row r="1310" spans="3:12" x14ac:dyDescent="0.3">
      <c r="C1310" s="1151"/>
      <c r="D1310" s="1126"/>
      <c r="E1310" s="1127"/>
      <c r="F1310" s="1112"/>
      <c r="G1310" s="1110"/>
      <c r="H1310" s="1113"/>
      <c r="I1310" s="1113"/>
      <c r="J1310" s="1114"/>
      <c r="K1310" s="1119"/>
      <c r="L1310" s="1119"/>
    </row>
    <row r="1311" spans="3:12" x14ac:dyDescent="0.3">
      <c r="C1311" s="1243"/>
      <c r="D1311" s="1243"/>
      <c r="E1311" s="1475"/>
      <c r="F1311" s="1476"/>
      <c r="G1311" s="1477"/>
      <c r="H1311" s="1478"/>
      <c r="I1311" s="1479"/>
      <c r="J1311" s="1479"/>
      <c r="K1311" s="1480"/>
      <c r="L1311" s="1481"/>
    </row>
    <row r="1312" spans="3:12" x14ac:dyDescent="0.3">
      <c r="C1312" s="1468" t="s">
        <v>1</v>
      </c>
      <c r="D1312" s="1468" t="s">
        <v>239</v>
      </c>
      <c r="E1312" s="691" t="s">
        <v>2</v>
      </c>
      <c r="F1312" s="691" t="s">
        <v>45</v>
      </c>
      <c r="G1312" s="713" t="s">
        <v>51</v>
      </c>
      <c r="H1312" s="713" t="s">
        <v>47</v>
      </c>
      <c r="I1312" s="713" t="s">
        <v>48</v>
      </c>
      <c r="J1312" s="713" t="s">
        <v>49</v>
      </c>
      <c r="K1312" s="93" t="s">
        <v>50</v>
      </c>
      <c r="L1312" s="1468" t="s">
        <v>3</v>
      </c>
    </row>
    <row r="1313" spans="3:12" x14ac:dyDescent="0.3">
      <c r="C1313" s="1469" t="str">
        <f>RESUMEN!C427</f>
        <v>03.13.01.02</v>
      </c>
      <c r="D1313" s="2302" t="str">
        <f>RESUMEN!D427</f>
        <v>PLATINA DE ALUMINIO DE 1/2" X 3/16" - ZÓCALO</v>
      </c>
      <c r="E1313" s="2303"/>
      <c r="F1313" s="1427"/>
      <c r="G1313" s="1429"/>
      <c r="H1313" s="1429"/>
      <c r="I1313" s="1429"/>
      <c r="J1313" s="1429"/>
      <c r="K1313" s="91">
        <f>SUM(J1316:J2547)</f>
        <v>4934.0700000000106</v>
      </c>
      <c r="L1313" s="1470" t="s">
        <v>7</v>
      </c>
    </row>
    <row r="1314" spans="3:12" x14ac:dyDescent="0.3">
      <c r="C1314" s="1109"/>
      <c r="D1314" s="1110"/>
      <c r="E1314" s="1111" t="s">
        <v>169</v>
      </c>
      <c r="F1314" s="1112"/>
      <c r="G1314" s="1110"/>
      <c r="H1314" s="1113"/>
      <c r="I1314" s="1113"/>
      <c r="J1314" s="1114"/>
      <c r="K1314" s="1115"/>
      <c r="L1314" s="1116"/>
    </row>
    <row r="1315" spans="3:12" s="1511" customFormat="1" x14ac:dyDescent="0.25">
      <c r="C1315" s="1506"/>
      <c r="D1315" s="1151"/>
      <c r="E1315" s="1118" t="s">
        <v>925</v>
      </c>
      <c r="F1315" s="1507"/>
      <c r="G1315" s="1151"/>
      <c r="H1315" s="1154"/>
      <c r="I1315" s="1154"/>
      <c r="J1315" s="1508"/>
      <c r="K1315" s="1509"/>
      <c r="L1315" s="1510"/>
    </row>
    <row r="1316" spans="3:12" s="1511" customFormat="1" x14ac:dyDescent="0.25">
      <c r="C1316" s="1506"/>
      <c r="D1316" s="1151" t="s">
        <v>930</v>
      </c>
      <c r="E1316" s="1121" t="s">
        <v>833</v>
      </c>
      <c r="F1316" s="1507">
        <v>1</v>
      </c>
      <c r="G1316" s="1151">
        <v>10</v>
      </c>
      <c r="H1316" s="1154"/>
      <c r="I1316" s="1154"/>
      <c r="J1316" s="1508">
        <f t="shared" ref="J1316:J1387" si="21">PRODUCT(F1316:I1316)</f>
        <v>10</v>
      </c>
      <c r="K1316" s="1509"/>
      <c r="L1316" s="1510"/>
    </row>
    <row r="1317" spans="3:12" s="1511" customFormat="1" x14ac:dyDescent="0.25">
      <c r="C1317" s="1506"/>
      <c r="D1317" s="1151"/>
      <c r="E1317" s="1121" t="s">
        <v>2297</v>
      </c>
      <c r="F1317" s="1507">
        <v>-1</v>
      </c>
      <c r="G1317" s="1151">
        <v>0.9</v>
      </c>
      <c r="H1317" s="1154"/>
      <c r="I1317" s="1154"/>
      <c r="J1317" s="1508">
        <f t="shared" si="21"/>
        <v>-0.9</v>
      </c>
      <c r="K1317" s="1509"/>
      <c r="L1317" s="1510"/>
    </row>
    <row r="1318" spans="3:12" s="1511" customFormat="1" x14ac:dyDescent="0.25">
      <c r="C1318" s="1506"/>
      <c r="D1318" s="1151" t="s">
        <v>929</v>
      </c>
      <c r="E1318" s="1121" t="s">
        <v>832</v>
      </c>
      <c r="F1318" s="1507">
        <v>1</v>
      </c>
      <c r="G1318" s="1151">
        <v>9.9</v>
      </c>
      <c r="H1318" s="1154"/>
      <c r="I1318" s="1154"/>
      <c r="J1318" s="1508">
        <f t="shared" si="21"/>
        <v>9.9</v>
      </c>
      <c r="K1318" s="1509"/>
      <c r="L1318" s="1510"/>
    </row>
    <row r="1319" spans="3:12" s="1511" customFormat="1" x14ac:dyDescent="0.25">
      <c r="C1319" s="1506"/>
      <c r="D1319" s="1151"/>
      <c r="E1319" s="1121" t="s">
        <v>2297</v>
      </c>
      <c r="F1319" s="1507">
        <v>-1</v>
      </c>
      <c r="G1319" s="1151">
        <v>0.9</v>
      </c>
      <c r="H1319" s="1154"/>
      <c r="I1319" s="1154"/>
      <c r="J1319" s="1508">
        <f t="shared" si="21"/>
        <v>-0.9</v>
      </c>
      <c r="K1319" s="1509"/>
      <c r="L1319" s="1510"/>
    </row>
    <row r="1320" spans="3:12" s="1511" customFormat="1" x14ac:dyDescent="0.25">
      <c r="C1320" s="1512"/>
      <c r="D1320" s="1151" t="s">
        <v>1368</v>
      </c>
      <c r="E1320" s="1121" t="s">
        <v>185</v>
      </c>
      <c r="F1320" s="1507">
        <v>1</v>
      </c>
      <c r="G1320" s="1151">
        <v>12.5</v>
      </c>
      <c r="H1320" s="1154"/>
      <c r="I1320" s="1154"/>
      <c r="J1320" s="1508">
        <f t="shared" si="21"/>
        <v>12.5</v>
      </c>
      <c r="K1320" s="1509"/>
      <c r="L1320" s="1509"/>
    </row>
    <row r="1321" spans="3:12" s="1511" customFormat="1" x14ac:dyDescent="0.25">
      <c r="C1321" s="1512"/>
      <c r="D1321" s="1151"/>
      <c r="E1321" s="1121" t="s">
        <v>2297</v>
      </c>
      <c r="F1321" s="1507">
        <v>-1</v>
      </c>
      <c r="G1321" s="1151">
        <v>1</v>
      </c>
      <c r="H1321" s="1154"/>
      <c r="I1321" s="1154"/>
      <c r="J1321" s="1508">
        <f t="shared" si="21"/>
        <v>-1</v>
      </c>
      <c r="K1321" s="1509"/>
      <c r="L1321" s="1509"/>
    </row>
    <row r="1322" spans="3:12" s="1511" customFormat="1" x14ac:dyDescent="0.25">
      <c r="C1322" s="1512"/>
      <c r="D1322" s="1151" t="s">
        <v>870</v>
      </c>
      <c r="E1322" s="1121" t="s">
        <v>267</v>
      </c>
      <c r="F1322" s="1507">
        <v>1</v>
      </c>
      <c r="G1322" s="1151">
        <v>16.7</v>
      </c>
      <c r="H1322" s="1154"/>
      <c r="I1322" s="1154"/>
      <c r="J1322" s="1508">
        <f t="shared" si="21"/>
        <v>16.7</v>
      </c>
      <c r="K1322" s="1509"/>
      <c r="L1322" s="1509"/>
    </row>
    <row r="1323" spans="3:12" s="1511" customFormat="1" x14ac:dyDescent="0.25">
      <c r="C1323" s="1512"/>
      <c r="D1323" s="1151"/>
      <c r="E1323" s="1121" t="s">
        <v>2298</v>
      </c>
      <c r="F1323" s="1507">
        <v>-1</v>
      </c>
      <c r="G1323" s="1151">
        <v>1.5</v>
      </c>
      <c r="H1323" s="1154"/>
      <c r="I1323" s="1154"/>
      <c r="J1323" s="1508">
        <f t="shared" si="21"/>
        <v>-1.5</v>
      </c>
      <c r="K1323" s="1509"/>
      <c r="L1323" s="1509"/>
    </row>
    <row r="1324" spans="3:12" s="1511" customFormat="1" x14ac:dyDescent="0.25">
      <c r="C1324" s="1512"/>
      <c r="D1324" s="1151" t="s">
        <v>874</v>
      </c>
      <c r="E1324" s="1121" t="s">
        <v>873</v>
      </c>
      <c r="F1324" s="1507">
        <v>1</v>
      </c>
      <c r="G1324" s="1151">
        <v>16.100000000000001</v>
      </c>
      <c r="H1324" s="1154"/>
      <c r="I1324" s="1154"/>
      <c r="J1324" s="1508">
        <f t="shared" si="21"/>
        <v>16.100000000000001</v>
      </c>
      <c r="K1324" s="1509"/>
      <c r="L1324" s="1509"/>
    </row>
    <row r="1325" spans="3:12" s="1511" customFormat="1" x14ac:dyDescent="0.25">
      <c r="C1325" s="1512"/>
      <c r="D1325" s="1151"/>
      <c r="E1325" s="1121" t="s">
        <v>2298</v>
      </c>
      <c r="F1325" s="1507">
        <v>-1</v>
      </c>
      <c r="G1325" s="1151">
        <v>1.5</v>
      </c>
      <c r="H1325" s="1154"/>
      <c r="I1325" s="1154"/>
      <c r="J1325" s="1508">
        <f t="shared" si="21"/>
        <v>-1.5</v>
      </c>
      <c r="K1325" s="1509"/>
      <c r="L1325" s="1509"/>
    </row>
    <row r="1326" spans="3:12" s="1511" customFormat="1" x14ac:dyDescent="0.25">
      <c r="C1326" s="1512"/>
      <c r="D1326" s="1151" t="s">
        <v>2225</v>
      </c>
      <c r="E1326" s="1121" t="s">
        <v>138</v>
      </c>
      <c r="F1326" s="1507">
        <v>1</v>
      </c>
      <c r="G1326" s="1151">
        <v>23.95</v>
      </c>
      <c r="H1326" s="1154"/>
      <c r="I1326" s="1154"/>
      <c r="J1326" s="1508">
        <f t="shared" si="21"/>
        <v>23.95</v>
      </c>
      <c r="K1326" s="1509"/>
      <c r="L1326" s="1509"/>
    </row>
    <row r="1327" spans="3:12" s="1511" customFormat="1" x14ac:dyDescent="0.25">
      <c r="C1327" s="1512"/>
      <c r="D1327" s="1151"/>
      <c r="E1327" s="1121" t="s">
        <v>2297</v>
      </c>
      <c r="F1327" s="1507">
        <v>-1</v>
      </c>
      <c r="G1327" s="1151">
        <v>1.8</v>
      </c>
      <c r="H1327" s="1154"/>
      <c r="I1327" s="1154"/>
      <c r="J1327" s="1508">
        <f t="shared" si="21"/>
        <v>-1.8</v>
      </c>
      <c r="K1327" s="1509"/>
      <c r="L1327" s="1509"/>
    </row>
    <row r="1328" spans="3:12" s="1511" customFormat="1" x14ac:dyDescent="0.25">
      <c r="C1328" s="1512"/>
      <c r="D1328" s="1151"/>
      <c r="E1328" s="1121" t="s">
        <v>2297</v>
      </c>
      <c r="F1328" s="1507">
        <v>-1</v>
      </c>
      <c r="G1328" s="1151">
        <v>0.9</v>
      </c>
      <c r="H1328" s="1154"/>
      <c r="I1328" s="1154"/>
      <c r="J1328" s="1508">
        <f t="shared" si="21"/>
        <v>-0.9</v>
      </c>
      <c r="K1328" s="1509"/>
      <c r="L1328" s="1509"/>
    </row>
    <row r="1329" spans="3:12" s="1511" customFormat="1" x14ac:dyDescent="0.25">
      <c r="C1329" s="1512"/>
      <c r="D1329" s="1151"/>
      <c r="E1329" s="1121" t="s">
        <v>2298</v>
      </c>
      <c r="F1329" s="1507">
        <v>-4</v>
      </c>
      <c r="G1329" s="1151">
        <v>1.5</v>
      </c>
      <c r="H1329" s="1154"/>
      <c r="I1329" s="1154"/>
      <c r="J1329" s="1508">
        <f t="shared" si="21"/>
        <v>-6</v>
      </c>
      <c r="K1329" s="1509"/>
      <c r="L1329" s="1509"/>
    </row>
    <row r="1330" spans="3:12" s="1511" customFormat="1" ht="26.4" x14ac:dyDescent="0.25">
      <c r="C1330" s="1512"/>
      <c r="D1330" s="1151" t="s">
        <v>875</v>
      </c>
      <c r="E1330" s="1121" t="s">
        <v>876</v>
      </c>
      <c r="F1330" s="1507">
        <v>1</v>
      </c>
      <c r="G1330" s="1151">
        <v>16.7</v>
      </c>
      <c r="H1330" s="1154"/>
      <c r="I1330" s="1154"/>
      <c r="J1330" s="1508">
        <f t="shared" si="21"/>
        <v>16.7</v>
      </c>
      <c r="K1330" s="1509"/>
      <c r="L1330" s="1509"/>
    </row>
    <row r="1331" spans="3:12" s="1511" customFormat="1" x14ac:dyDescent="0.25">
      <c r="C1331" s="1512"/>
      <c r="D1331" s="1151"/>
      <c r="E1331" s="1121" t="s">
        <v>2298</v>
      </c>
      <c r="F1331" s="1507">
        <v>-2</v>
      </c>
      <c r="G1331" s="1151">
        <v>1.5</v>
      </c>
      <c r="H1331" s="1154"/>
      <c r="I1331" s="1154"/>
      <c r="J1331" s="1508">
        <f t="shared" si="21"/>
        <v>-3</v>
      </c>
      <c r="K1331" s="1509"/>
      <c r="L1331" s="1509"/>
    </row>
    <row r="1332" spans="3:12" s="1511" customFormat="1" x14ac:dyDescent="0.25">
      <c r="C1332" s="1512"/>
      <c r="D1332" s="1151"/>
      <c r="E1332" s="1121" t="s">
        <v>2345</v>
      </c>
      <c r="F1332" s="1507">
        <v>-1</v>
      </c>
      <c r="G1332" s="1151">
        <v>1.75</v>
      </c>
      <c r="H1332" s="1154"/>
      <c r="I1332" s="1154"/>
      <c r="J1332" s="1508">
        <f t="shared" si="21"/>
        <v>-1.75</v>
      </c>
      <c r="K1332" s="1509"/>
      <c r="L1332" s="1509"/>
    </row>
    <row r="1333" spans="3:12" s="1511" customFormat="1" x14ac:dyDescent="0.25">
      <c r="C1333" s="1512"/>
      <c r="D1333" s="1151" t="s">
        <v>2300</v>
      </c>
      <c r="E1333" s="1121" t="s">
        <v>138</v>
      </c>
      <c r="F1333" s="1507">
        <v>1</v>
      </c>
      <c r="G1333" s="1151">
        <v>22.25</v>
      </c>
      <c r="H1333" s="1154"/>
      <c r="I1333" s="1154"/>
      <c r="J1333" s="1508">
        <f t="shared" si="21"/>
        <v>22.25</v>
      </c>
      <c r="K1333" s="1513"/>
      <c r="L1333" s="1513"/>
    </row>
    <row r="1334" spans="3:12" s="1511" customFormat="1" x14ac:dyDescent="0.25">
      <c r="C1334" s="1512"/>
      <c r="D1334" s="1151"/>
      <c r="E1334" s="1121" t="s">
        <v>2297</v>
      </c>
      <c r="F1334" s="1507">
        <v>-3</v>
      </c>
      <c r="G1334" s="1151">
        <v>0.9</v>
      </c>
      <c r="H1334" s="1154"/>
      <c r="I1334" s="1154"/>
      <c r="J1334" s="1508">
        <f t="shared" si="21"/>
        <v>-2.7</v>
      </c>
      <c r="K1334" s="1509"/>
      <c r="L1334" s="1509"/>
    </row>
    <row r="1335" spans="3:12" s="1511" customFormat="1" x14ac:dyDescent="0.25">
      <c r="C1335" s="1512"/>
      <c r="D1335" s="1151"/>
      <c r="E1335" s="1121" t="s">
        <v>2297</v>
      </c>
      <c r="F1335" s="1507">
        <v>-1</v>
      </c>
      <c r="G1335" s="1151">
        <v>1.2</v>
      </c>
      <c r="H1335" s="1154"/>
      <c r="I1335" s="1154"/>
      <c r="J1335" s="1508">
        <f t="shared" si="21"/>
        <v>-1.2</v>
      </c>
      <c r="K1335" s="1509"/>
      <c r="L1335" s="1509"/>
    </row>
    <row r="1336" spans="3:12" s="1511" customFormat="1" x14ac:dyDescent="0.25">
      <c r="C1336" s="1512"/>
      <c r="D1336" s="1151" t="s">
        <v>950</v>
      </c>
      <c r="E1336" s="1121" t="s">
        <v>951</v>
      </c>
      <c r="F1336" s="1507">
        <v>1</v>
      </c>
      <c r="G1336" s="1151">
        <v>12.9</v>
      </c>
      <c r="H1336" s="1154"/>
      <c r="I1336" s="1154"/>
      <c r="J1336" s="1508">
        <f t="shared" si="21"/>
        <v>12.9</v>
      </c>
      <c r="K1336" s="1509"/>
      <c r="L1336" s="1509"/>
    </row>
    <row r="1337" spans="3:12" s="1511" customFormat="1" x14ac:dyDescent="0.25">
      <c r="C1337" s="1512"/>
      <c r="D1337" s="1151"/>
      <c r="E1337" s="1121" t="s">
        <v>2297</v>
      </c>
      <c r="F1337" s="1507">
        <v>-1</v>
      </c>
      <c r="G1337" s="1151">
        <v>1.2</v>
      </c>
      <c r="H1337" s="1154"/>
      <c r="I1337" s="1154"/>
      <c r="J1337" s="1508">
        <f t="shared" si="21"/>
        <v>-1.2</v>
      </c>
      <c r="K1337" s="1509"/>
      <c r="L1337" s="1509"/>
    </row>
    <row r="1338" spans="3:12" s="1511" customFormat="1" x14ac:dyDescent="0.25">
      <c r="C1338" s="1512"/>
      <c r="D1338" s="1151" t="s">
        <v>996</v>
      </c>
      <c r="E1338" s="1121" t="s">
        <v>138</v>
      </c>
      <c r="F1338" s="1507">
        <v>1</v>
      </c>
      <c r="G1338" s="1151">
        <v>67.349999999999994</v>
      </c>
      <c r="H1338" s="1154"/>
      <c r="I1338" s="1154"/>
      <c r="J1338" s="1508">
        <f t="shared" si="21"/>
        <v>67.349999999999994</v>
      </c>
      <c r="K1338" s="1509"/>
      <c r="L1338" s="1509"/>
    </row>
    <row r="1339" spans="3:12" s="1511" customFormat="1" x14ac:dyDescent="0.25">
      <c r="C1339" s="1512"/>
      <c r="D1339" s="1151"/>
      <c r="E1339" s="1121" t="s">
        <v>2297</v>
      </c>
      <c r="F1339" s="1507">
        <v>-2</v>
      </c>
      <c r="G1339" s="1151">
        <v>1.8</v>
      </c>
      <c r="H1339" s="1154"/>
      <c r="I1339" s="1154"/>
      <c r="J1339" s="1508">
        <f t="shared" si="21"/>
        <v>-3.6</v>
      </c>
      <c r="K1339" s="1509"/>
      <c r="L1339" s="1509"/>
    </row>
    <row r="1340" spans="3:12" s="1511" customFormat="1" x14ac:dyDescent="0.25">
      <c r="C1340" s="1512"/>
      <c r="D1340" s="1151"/>
      <c r="E1340" s="1121" t="s">
        <v>2297</v>
      </c>
      <c r="F1340" s="1507">
        <v>-2</v>
      </c>
      <c r="G1340" s="1151">
        <v>1.2</v>
      </c>
      <c r="H1340" s="1154"/>
      <c r="I1340" s="1154"/>
      <c r="J1340" s="1508">
        <f t="shared" si="21"/>
        <v>-2.4</v>
      </c>
      <c r="K1340" s="1509"/>
      <c r="L1340" s="1509"/>
    </row>
    <row r="1341" spans="3:12" s="1511" customFormat="1" x14ac:dyDescent="0.25">
      <c r="C1341" s="1512"/>
      <c r="D1341" s="1151"/>
      <c r="E1341" s="1121" t="s">
        <v>2297</v>
      </c>
      <c r="F1341" s="1507">
        <v>-5</v>
      </c>
      <c r="G1341" s="1151">
        <v>1</v>
      </c>
      <c r="H1341" s="1154"/>
      <c r="I1341" s="1154"/>
      <c r="J1341" s="1508">
        <f t="shared" si="21"/>
        <v>-5</v>
      </c>
      <c r="K1341" s="1509"/>
      <c r="L1341" s="1509"/>
    </row>
    <row r="1342" spans="3:12" s="1511" customFormat="1" x14ac:dyDescent="0.25">
      <c r="C1342" s="1512"/>
      <c r="D1342" s="1151"/>
      <c r="E1342" s="1121" t="s">
        <v>2297</v>
      </c>
      <c r="F1342" s="1507">
        <v>-3</v>
      </c>
      <c r="G1342" s="1151">
        <v>0.9</v>
      </c>
      <c r="H1342" s="1154"/>
      <c r="I1342" s="1154"/>
      <c r="J1342" s="1508">
        <f t="shared" si="21"/>
        <v>-2.7</v>
      </c>
      <c r="K1342" s="1509"/>
      <c r="L1342" s="1509"/>
    </row>
    <row r="1343" spans="3:12" s="1511" customFormat="1" x14ac:dyDescent="0.25">
      <c r="C1343" s="1512"/>
      <c r="D1343" s="1151"/>
      <c r="E1343" s="1121" t="s">
        <v>2297</v>
      </c>
      <c r="F1343" s="1507">
        <v>-1</v>
      </c>
      <c r="G1343" s="1151">
        <v>0.6</v>
      </c>
      <c r="H1343" s="1154"/>
      <c r="I1343" s="1154"/>
      <c r="J1343" s="1508">
        <f t="shared" si="21"/>
        <v>-0.6</v>
      </c>
      <c r="K1343" s="1509"/>
      <c r="L1343" s="1509"/>
    </row>
    <row r="1344" spans="3:12" s="1511" customFormat="1" x14ac:dyDescent="0.25">
      <c r="C1344" s="1512"/>
      <c r="D1344" s="1151"/>
      <c r="E1344" s="1121" t="s">
        <v>2371</v>
      </c>
      <c r="F1344" s="1507">
        <v>-1</v>
      </c>
      <c r="G1344" s="1151">
        <v>1.2</v>
      </c>
      <c r="H1344" s="1154"/>
      <c r="I1344" s="1154"/>
      <c r="J1344" s="1508">
        <f t="shared" si="21"/>
        <v>-1.2</v>
      </c>
      <c r="K1344" s="1509"/>
      <c r="L1344" s="1509"/>
    </row>
    <row r="1345" spans="3:12" s="1511" customFormat="1" x14ac:dyDescent="0.25">
      <c r="C1345" s="1512"/>
      <c r="D1345" s="1151"/>
      <c r="E1345" s="1121" t="s">
        <v>2371</v>
      </c>
      <c r="F1345" s="1507">
        <v>-1</v>
      </c>
      <c r="G1345" s="1151">
        <v>2.4</v>
      </c>
      <c r="H1345" s="1154"/>
      <c r="I1345" s="1154"/>
      <c r="J1345" s="1508">
        <f t="shared" si="21"/>
        <v>-2.4</v>
      </c>
      <c r="K1345" s="1509"/>
      <c r="L1345" s="1509"/>
    </row>
    <row r="1346" spans="3:12" s="1511" customFormat="1" x14ac:dyDescent="0.25">
      <c r="C1346" s="1512"/>
      <c r="D1346" s="1151"/>
      <c r="E1346" s="1514" t="s">
        <v>2302</v>
      </c>
      <c r="F1346" s="1507">
        <v>-1</v>
      </c>
      <c r="G1346" s="1151">
        <v>0.4</v>
      </c>
      <c r="H1346" s="1154"/>
      <c r="I1346" s="1154"/>
      <c r="J1346" s="1508">
        <f t="shared" si="21"/>
        <v>-0.4</v>
      </c>
      <c r="K1346" s="1509"/>
      <c r="L1346" s="1509"/>
    </row>
    <row r="1347" spans="3:12" s="1511" customFormat="1" x14ac:dyDescent="0.25">
      <c r="C1347" s="1512"/>
      <c r="D1347" s="1151"/>
      <c r="E1347" s="1121" t="s">
        <v>2298</v>
      </c>
      <c r="F1347" s="1507">
        <v>-1</v>
      </c>
      <c r="G1347" s="1151">
        <v>2.4</v>
      </c>
      <c r="H1347" s="1154"/>
      <c r="I1347" s="1154"/>
      <c r="J1347" s="1508">
        <f t="shared" si="21"/>
        <v>-2.4</v>
      </c>
      <c r="K1347" s="1509"/>
      <c r="L1347" s="1509"/>
    </row>
    <row r="1348" spans="3:12" s="1511" customFormat="1" x14ac:dyDescent="0.25">
      <c r="C1348" s="1512"/>
      <c r="D1348" s="1151"/>
      <c r="E1348" s="1121" t="s">
        <v>2298</v>
      </c>
      <c r="F1348" s="1507">
        <v>-1</v>
      </c>
      <c r="G1348" s="1151">
        <v>2.35</v>
      </c>
      <c r="H1348" s="1154"/>
      <c r="I1348" s="1154"/>
      <c r="J1348" s="1508">
        <f t="shared" si="21"/>
        <v>-2.35</v>
      </c>
      <c r="K1348" s="1509"/>
      <c r="L1348" s="1509"/>
    </row>
    <row r="1349" spans="3:12" s="1511" customFormat="1" x14ac:dyDescent="0.25">
      <c r="C1349" s="1512"/>
      <c r="D1349" s="1151" t="s">
        <v>923</v>
      </c>
      <c r="E1349" s="1121" t="s">
        <v>927</v>
      </c>
      <c r="F1349" s="1507">
        <v>1</v>
      </c>
      <c r="G1349" s="1151">
        <v>16.600000000000001</v>
      </c>
      <c r="H1349" s="1154"/>
      <c r="I1349" s="1154"/>
      <c r="J1349" s="1508">
        <f t="shared" si="21"/>
        <v>16.600000000000001</v>
      </c>
      <c r="K1349" s="1509"/>
      <c r="L1349" s="1509"/>
    </row>
    <row r="1350" spans="3:12" s="1511" customFormat="1" x14ac:dyDescent="0.25">
      <c r="C1350" s="1512"/>
      <c r="D1350" s="1151"/>
      <c r="E1350" s="1121" t="s">
        <v>2298</v>
      </c>
      <c r="F1350" s="1507">
        <v>-1</v>
      </c>
      <c r="G1350" s="1151">
        <v>1.5</v>
      </c>
      <c r="H1350" s="1154"/>
      <c r="I1350" s="1154"/>
      <c r="J1350" s="1508">
        <f t="shared" si="21"/>
        <v>-1.5</v>
      </c>
      <c r="K1350" s="1509"/>
      <c r="L1350" s="1509"/>
    </row>
    <row r="1351" spans="3:12" s="1511" customFormat="1" x14ac:dyDescent="0.25">
      <c r="C1351" s="1512"/>
      <c r="D1351" s="1151" t="s">
        <v>921</v>
      </c>
      <c r="E1351" s="1121" t="s">
        <v>922</v>
      </c>
      <c r="F1351" s="1507">
        <v>1</v>
      </c>
      <c r="G1351" s="1151">
        <v>19.399999999999999</v>
      </c>
      <c r="H1351" s="1154"/>
      <c r="I1351" s="1154"/>
      <c r="J1351" s="1508">
        <f t="shared" si="21"/>
        <v>19.399999999999999</v>
      </c>
      <c r="K1351" s="1509"/>
      <c r="L1351" s="1509"/>
    </row>
    <row r="1352" spans="3:12" s="1511" customFormat="1" x14ac:dyDescent="0.25">
      <c r="C1352" s="1512"/>
      <c r="D1352" s="1151"/>
      <c r="E1352" s="1121" t="s">
        <v>2298</v>
      </c>
      <c r="F1352" s="1507">
        <v>-1</v>
      </c>
      <c r="G1352" s="1151">
        <v>1.5</v>
      </c>
      <c r="H1352" s="1154"/>
      <c r="I1352" s="1154"/>
      <c r="J1352" s="1508">
        <f t="shared" si="21"/>
        <v>-1.5</v>
      </c>
      <c r="K1352" s="1509"/>
      <c r="L1352" s="1509"/>
    </row>
    <row r="1353" spans="3:12" s="1511" customFormat="1" ht="26.4" x14ac:dyDescent="0.25">
      <c r="C1353" s="1512"/>
      <c r="D1353" s="1151" t="s">
        <v>2304</v>
      </c>
      <c r="E1353" s="1121" t="s">
        <v>2305</v>
      </c>
      <c r="F1353" s="1507">
        <v>1</v>
      </c>
      <c r="G1353" s="1151">
        <v>25.2</v>
      </c>
      <c r="H1353" s="1154"/>
      <c r="I1353" s="1154"/>
      <c r="J1353" s="1508">
        <f t="shared" si="21"/>
        <v>25.2</v>
      </c>
      <c r="K1353" s="1509"/>
      <c r="L1353" s="1509"/>
    </row>
    <row r="1354" spans="3:12" s="1511" customFormat="1" x14ac:dyDescent="0.25">
      <c r="C1354" s="1512"/>
      <c r="D1354" s="1151"/>
      <c r="E1354" s="1121" t="s">
        <v>2297</v>
      </c>
      <c r="F1354" s="1507">
        <v>-3</v>
      </c>
      <c r="G1354" s="1151">
        <v>1</v>
      </c>
      <c r="H1354" s="1154"/>
      <c r="I1354" s="1154"/>
      <c r="J1354" s="1508">
        <f t="shared" si="21"/>
        <v>-3</v>
      </c>
      <c r="K1354" s="1509"/>
      <c r="L1354" s="1509"/>
    </row>
    <row r="1355" spans="3:12" s="1511" customFormat="1" x14ac:dyDescent="0.25">
      <c r="C1355" s="1512"/>
      <c r="D1355" s="1151"/>
      <c r="E1355" s="1121" t="s">
        <v>2345</v>
      </c>
      <c r="F1355" s="1507">
        <v>-1</v>
      </c>
      <c r="G1355" s="1151">
        <v>4.1500000000000004</v>
      </c>
      <c r="H1355" s="1154"/>
      <c r="I1355" s="1154"/>
      <c r="J1355" s="1508">
        <f t="shared" si="21"/>
        <v>-4.1500000000000004</v>
      </c>
      <c r="K1355" s="1509"/>
      <c r="L1355" s="1509"/>
    </row>
    <row r="1356" spans="3:12" s="1511" customFormat="1" x14ac:dyDescent="0.25">
      <c r="C1356" s="1512"/>
      <c r="D1356" s="1151"/>
      <c r="E1356" s="1121" t="s">
        <v>2345</v>
      </c>
      <c r="F1356" s="1507">
        <v>-1</v>
      </c>
      <c r="G1356" s="1151">
        <v>1.75</v>
      </c>
      <c r="H1356" s="1154"/>
      <c r="I1356" s="1154"/>
      <c r="J1356" s="1508">
        <f t="shared" si="21"/>
        <v>-1.75</v>
      </c>
      <c r="K1356" s="1509"/>
      <c r="L1356" s="1509"/>
    </row>
    <row r="1357" spans="3:12" s="1511" customFormat="1" x14ac:dyDescent="0.25">
      <c r="C1357" s="1512"/>
      <c r="D1357" s="1151"/>
      <c r="E1357" s="1121" t="s">
        <v>2345</v>
      </c>
      <c r="F1357" s="1507">
        <v>-1</v>
      </c>
      <c r="G1357" s="1151">
        <v>1.65</v>
      </c>
      <c r="H1357" s="1154"/>
      <c r="I1357" s="1154"/>
      <c r="J1357" s="1508">
        <f t="shared" si="21"/>
        <v>-1.65</v>
      </c>
      <c r="K1357" s="1509"/>
      <c r="L1357" s="1509"/>
    </row>
    <row r="1358" spans="3:12" s="1511" customFormat="1" x14ac:dyDescent="0.25">
      <c r="C1358" s="1512"/>
      <c r="D1358" s="1151"/>
      <c r="E1358" s="1121" t="s">
        <v>2345</v>
      </c>
      <c r="F1358" s="1507">
        <v>-1</v>
      </c>
      <c r="G1358" s="1151">
        <v>1.95</v>
      </c>
      <c r="H1358" s="1154"/>
      <c r="I1358" s="1154"/>
      <c r="J1358" s="1508">
        <f t="shared" si="21"/>
        <v>-1.95</v>
      </c>
      <c r="K1358" s="1509"/>
      <c r="L1358" s="1509"/>
    </row>
    <row r="1359" spans="3:12" s="1511" customFormat="1" x14ac:dyDescent="0.25">
      <c r="C1359" s="1512"/>
      <c r="D1359" s="1151"/>
      <c r="E1359" s="1121" t="s">
        <v>2303</v>
      </c>
      <c r="F1359" s="1507">
        <v>-4</v>
      </c>
      <c r="G1359" s="1151">
        <v>1.2</v>
      </c>
      <c r="H1359" s="1154"/>
      <c r="I1359" s="1154"/>
      <c r="J1359" s="1508">
        <f t="shared" si="21"/>
        <v>-4.8</v>
      </c>
      <c r="K1359" s="1509"/>
      <c r="L1359" s="1509"/>
    </row>
    <row r="1360" spans="3:12" s="1511" customFormat="1" x14ac:dyDescent="0.25">
      <c r="C1360" s="1512"/>
      <c r="D1360" s="1151"/>
      <c r="E1360" s="1121" t="s">
        <v>2307</v>
      </c>
      <c r="F1360" s="1507">
        <v>-1</v>
      </c>
      <c r="G1360" s="1151">
        <v>0.5</v>
      </c>
      <c r="H1360" s="1154"/>
      <c r="I1360" s="1154"/>
      <c r="J1360" s="1508">
        <f t="shared" si="21"/>
        <v>-0.5</v>
      </c>
      <c r="K1360" s="1509"/>
      <c r="L1360" s="1509"/>
    </row>
    <row r="1361" spans="3:12" s="1511" customFormat="1" x14ac:dyDescent="0.25">
      <c r="C1361" s="1512"/>
      <c r="D1361" s="1151" t="s">
        <v>931</v>
      </c>
      <c r="E1361" s="1121" t="s">
        <v>566</v>
      </c>
      <c r="F1361" s="1507">
        <v>1</v>
      </c>
      <c r="G1361" s="1151">
        <v>20.2</v>
      </c>
      <c r="H1361" s="1154"/>
      <c r="I1361" s="1154"/>
      <c r="J1361" s="1508">
        <f t="shared" si="21"/>
        <v>20.2</v>
      </c>
      <c r="K1361" s="1509"/>
      <c r="L1361" s="1509"/>
    </row>
    <row r="1362" spans="3:12" s="1511" customFormat="1" x14ac:dyDescent="0.25">
      <c r="C1362" s="1512"/>
      <c r="D1362" s="1151"/>
      <c r="E1362" s="1121" t="s">
        <v>2297</v>
      </c>
      <c r="F1362" s="1507">
        <v>-1</v>
      </c>
      <c r="G1362" s="1151">
        <v>1.8</v>
      </c>
      <c r="H1362" s="1154"/>
      <c r="I1362" s="1154"/>
      <c r="J1362" s="1508">
        <f t="shared" si="21"/>
        <v>-1.8</v>
      </c>
      <c r="K1362" s="1509"/>
      <c r="L1362" s="1509"/>
    </row>
    <row r="1363" spans="3:12" s="1511" customFormat="1" x14ac:dyDescent="0.25">
      <c r="C1363" s="1512"/>
      <c r="D1363" s="1151"/>
      <c r="E1363" s="1121" t="s">
        <v>2297</v>
      </c>
      <c r="F1363" s="1507">
        <v>-3</v>
      </c>
      <c r="G1363" s="1151">
        <v>1</v>
      </c>
      <c r="H1363" s="1154"/>
      <c r="I1363" s="1154"/>
      <c r="J1363" s="1508">
        <f t="shared" si="21"/>
        <v>-3</v>
      </c>
      <c r="K1363" s="1509"/>
      <c r="L1363" s="1509"/>
    </row>
    <row r="1364" spans="3:12" s="1511" customFormat="1" x14ac:dyDescent="0.25">
      <c r="C1364" s="1512"/>
      <c r="D1364" s="1151"/>
      <c r="E1364" s="1121" t="s">
        <v>2297</v>
      </c>
      <c r="F1364" s="1507">
        <v>-2</v>
      </c>
      <c r="G1364" s="1151">
        <v>0.8</v>
      </c>
      <c r="H1364" s="1154"/>
      <c r="I1364" s="1154"/>
      <c r="J1364" s="1508">
        <f t="shared" si="21"/>
        <v>-1.6</v>
      </c>
      <c r="K1364" s="1509"/>
      <c r="L1364" s="1509"/>
    </row>
    <row r="1365" spans="3:12" s="1511" customFormat="1" x14ac:dyDescent="0.25">
      <c r="C1365" s="1512"/>
      <c r="D1365" s="1151"/>
      <c r="E1365" s="1121" t="s">
        <v>2345</v>
      </c>
      <c r="F1365" s="1507">
        <v>-1</v>
      </c>
      <c r="G1365" s="1151">
        <v>1</v>
      </c>
      <c r="H1365" s="1154"/>
      <c r="I1365" s="1154"/>
      <c r="J1365" s="1508">
        <f t="shared" si="21"/>
        <v>-1</v>
      </c>
      <c r="K1365" s="1509"/>
      <c r="L1365" s="1509"/>
    </row>
    <row r="1366" spans="3:12" s="1511" customFormat="1" x14ac:dyDescent="0.25">
      <c r="C1366" s="1512"/>
      <c r="D1366" s="1151" t="s">
        <v>860</v>
      </c>
      <c r="E1366" s="1121" t="s">
        <v>828</v>
      </c>
      <c r="F1366" s="1507">
        <v>1</v>
      </c>
      <c r="G1366" s="1151">
        <v>6.9</v>
      </c>
      <c r="H1366" s="1154"/>
      <c r="I1366" s="1154"/>
      <c r="J1366" s="1508">
        <f t="shared" si="21"/>
        <v>6.9</v>
      </c>
      <c r="K1366" s="1509"/>
      <c r="L1366" s="1509"/>
    </row>
    <row r="1367" spans="3:12" s="1511" customFormat="1" x14ac:dyDescent="0.25">
      <c r="C1367" s="1512"/>
      <c r="D1367" s="1151"/>
      <c r="E1367" s="1121" t="s">
        <v>2297</v>
      </c>
      <c r="F1367" s="1507">
        <v>-1</v>
      </c>
      <c r="G1367" s="1151">
        <v>0.8</v>
      </c>
      <c r="H1367" s="1154"/>
      <c r="I1367" s="1154"/>
      <c r="J1367" s="1508">
        <f t="shared" si="21"/>
        <v>-0.8</v>
      </c>
      <c r="K1367" s="1509"/>
      <c r="L1367" s="1509"/>
    </row>
    <row r="1368" spans="3:12" s="1511" customFormat="1" x14ac:dyDescent="0.25">
      <c r="C1368" s="1512"/>
      <c r="D1368" s="1151" t="s">
        <v>862</v>
      </c>
      <c r="E1368" s="1121" t="s">
        <v>2244</v>
      </c>
      <c r="F1368" s="1507">
        <v>1</v>
      </c>
      <c r="G1368" s="1151">
        <v>9.3000000000000007</v>
      </c>
      <c r="H1368" s="1154"/>
      <c r="I1368" s="1154"/>
      <c r="J1368" s="1508">
        <f t="shared" si="21"/>
        <v>9.3000000000000007</v>
      </c>
      <c r="K1368" s="1509"/>
      <c r="L1368" s="1509"/>
    </row>
    <row r="1369" spans="3:12" s="1511" customFormat="1" x14ac:dyDescent="0.25">
      <c r="C1369" s="1512"/>
      <c r="D1369" s="1151"/>
      <c r="E1369" s="1121" t="s">
        <v>2297</v>
      </c>
      <c r="F1369" s="1507">
        <v>-1</v>
      </c>
      <c r="G1369" s="1151">
        <v>1</v>
      </c>
      <c r="H1369" s="1154"/>
      <c r="I1369" s="1154"/>
      <c r="J1369" s="1508">
        <f t="shared" si="21"/>
        <v>-1</v>
      </c>
      <c r="K1369" s="1509"/>
      <c r="L1369" s="1509"/>
    </row>
    <row r="1370" spans="3:12" s="1511" customFormat="1" x14ac:dyDescent="0.25">
      <c r="C1370" s="1512"/>
      <c r="D1370" s="1151" t="s">
        <v>863</v>
      </c>
      <c r="E1370" s="1121" t="s">
        <v>825</v>
      </c>
      <c r="F1370" s="1507">
        <v>1</v>
      </c>
      <c r="G1370" s="1151">
        <v>5.7</v>
      </c>
      <c r="H1370" s="1154"/>
      <c r="I1370" s="1154"/>
      <c r="J1370" s="1508">
        <f t="shared" si="21"/>
        <v>5.7</v>
      </c>
      <c r="K1370" s="1509"/>
      <c r="L1370" s="1509"/>
    </row>
    <row r="1371" spans="3:12" s="1511" customFormat="1" x14ac:dyDescent="0.25">
      <c r="C1371" s="1512"/>
      <c r="D1371" s="1151"/>
      <c r="E1371" s="1121" t="s">
        <v>2297</v>
      </c>
      <c r="F1371" s="1507">
        <v>-1</v>
      </c>
      <c r="G1371" s="1151">
        <v>0.8</v>
      </c>
      <c r="H1371" s="1154"/>
      <c r="I1371" s="1154"/>
      <c r="J1371" s="1508">
        <f t="shared" si="21"/>
        <v>-0.8</v>
      </c>
      <c r="K1371" s="1509"/>
      <c r="L1371" s="1509"/>
    </row>
    <row r="1372" spans="3:12" s="1511" customFormat="1" x14ac:dyDescent="0.25">
      <c r="C1372" s="1512"/>
      <c r="D1372" s="1151" t="s">
        <v>2236</v>
      </c>
      <c r="E1372" s="1121" t="s">
        <v>122</v>
      </c>
      <c r="F1372" s="1507">
        <v>1</v>
      </c>
      <c r="G1372" s="1151">
        <v>8.9</v>
      </c>
      <c r="H1372" s="1154"/>
      <c r="I1372" s="1154"/>
      <c r="J1372" s="1508">
        <f t="shared" si="21"/>
        <v>8.9</v>
      </c>
      <c r="K1372" s="1509"/>
      <c r="L1372" s="1509"/>
    </row>
    <row r="1373" spans="3:12" s="1511" customFormat="1" x14ac:dyDescent="0.25">
      <c r="C1373" s="1512"/>
      <c r="D1373" s="1151"/>
      <c r="E1373" s="1121" t="s">
        <v>2297</v>
      </c>
      <c r="F1373" s="1507">
        <v>-1</v>
      </c>
      <c r="G1373" s="1151">
        <v>0.8</v>
      </c>
      <c r="H1373" s="1154"/>
      <c r="I1373" s="1154"/>
      <c r="J1373" s="1508">
        <f t="shared" si="21"/>
        <v>-0.8</v>
      </c>
      <c r="K1373" s="1509"/>
      <c r="L1373" s="1509"/>
    </row>
    <row r="1374" spans="3:12" s="1511" customFormat="1" x14ac:dyDescent="0.25">
      <c r="C1374" s="1512"/>
      <c r="D1374" s="1151" t="s">
        <v>936</v>
      </c>
      <c r="E1374" s="1121" t="s">
        <v>937</v>
      </c>
      <c r="F1374" s="1507">
        <v>1</v>
      </c>
      <c r="G1374" s="1151">
        <v>14.6</v>
      </c>
      <c r="H1374" s="1154"/>
      <c r="I1374" s="1154"/>
      <c r="J1374" s="1508">
        <f t="shared" si="21"/>
        <v>14.6</v>
      </c>
      <c r="K1374" s="1509"/>
      <c r="L1374" s="1509"/>
    </row>
    <row r="1375" spans="3:12" s="1511" customFormat="1" x14ac:dyDescent="0.25">
      <c r="C1375" s="1512"/>
      <c r="D1375" s="1151"/>
      <c r="E1375" s="1121" t="s">
        <v>2298</v>
      </c>
      <c r="F1375" s="1507">
        <v>-1</v>
      </c>
      <c r="G1375" s="1151">
        <v>2.35</v>
      </c>
      <c r="H1375" s="1154"/>
      <c r="I1375" s="1154"/>
      <c r="J1375" s="1508">
        <f t="shared" si="21"/>
        <v>-2.35</v>
      </c>
      <c r="K1375" s="1509"/>
      <c r="L1375" s="1509"/>
    </row>
    <row r="1376" spans="3:12" s="1511" customFormat="1" x14ac:dyDescent="0.25">
      <c r="C1376" s="1512"/>
      <c r="D1376" s="1151" t="s">
        <v>942</v>
      </c>
      <c r="E1376" s="1121" t="s">
        <v>268</v>
      </c>
      <c r="F1376" s="1507">
        <v>1</v>
      </c>
      <c r="G1376" s="1151">
        <v>14.9</v>
      </c>
      <c r="H1376" s="1154"/>
      <c r="I1376" s="1154"/>
      <c r="J1376" s="1508">
        <f t="shared" si="21"/>
        <v>14.9</v>
      </c>
      <c r="K1376" s="1509"/>
      <c r="L1376" s="1509"/>
    </row>
    <row r="1377" spans="3:12" s="1511" customFormat="1" x14ac:dyDescent="0.25">
      <c r="C1377" s="1512"/>
      <c r="D1377" s="1151"/>
      <c r="E1377" s="1121" t="s">
        <v>2297</v>
      </c>
      <c r="F1377" s="1507">
        <v>-1</v>
      </c>
      <c r="G1377" s="1151">
        <v>1</v>
      </c>
      <c r="H1377" s="1154"/>
      <c r="I1377" s="1154"/>
      <c r="J1377" s="1508">
        <f t="shared" si="21"/>
        <v>-1</v>
      </c>
      <c r="K1377" s="1509"/>
      <c r="L1377" s="1509"/>
    </row>
    <row r="1378" spans="3:12" s="1511" customFormat="1" ht="26.4" x14ac:dyDescent="0.25">
      <c r="C1378" s="1512"/>
      <c r="D1378" s="1151" t="s">
        <v>946</v>
      </c>
      <c r="E1378" s="1121" t="s">
        <v>947</v>
      </c>
      <c r="F1378" s="1507">
        <v>1</v>
      </c>
      <c r="G1378" s="1151">
        <v>14.5</v>
      </c>
      <c r="H1378" s="1154"/>
      <c r="I1378" s="1154"/>
      <c r="J1378" s="1508">
        <f t="shared" si="21"/>
        <v>14.5</v>
      </c>
      <c r="K1378" s="1509"/>
      <c r="L1378" s="1509"/>
    </row>
    <row r="1379" spans="3:12" s="1511" customFormat="1" x14ac:dyDescent="0.25">
      <c r="C1379" s="1512"/>
      <c r="D1379" s="1151"/>
      <c r="E1379" s="1121" t="s">
        <v>2297</v>
      </c>
      <c r="F1379" s="1507">
        <v>-1</v>
      </c>
      <c r="G1379" s="1151">
        <v>1</v>
      </c>
      <c r="H1379" s="1154"/>
      <c r="I1379" s="1154"/>
      <c r="J1379" s="1508">
        <f t="shared" si="21"/>
        <v>-1</v>
      </c>
      <c r="K1379" s="1509"/>
      <c r="L1379" s="1509"/>
    </row>
    <row r="1380" spans="3:12" s="1511" customFormat="1" x14ac:dyDescent="0.25">
      <c r="C1380" s="1506"/>
      <c r="D1380" s="1151"/>
      <c r="E1380" s="1121"/>
      <c r="F1380" s="1507"/>
      <c r="G1380" s="1151"/>
      <c r="H1380" s="1154"/>
      <c r="I1380" s="1154"/>
      <c r="J1380" s="1508"/>
      <c r="K1380" s="1509"/>
      <c r="L1380" s="1510"/>
    </row>
    <row r="1381" spans="3:12" s="1511" customFormat="1" x14ac:dyDescent="0.25">
      <c r="C1381" s="1506"/>
      <c r="D1381" s="1151"/>
      <c r="E1381" s="1118" t="s">
        <v>952</v>
      </c>
      <c r="F1381" s="1507"/>
      <c r="G1381" s="1151"/>
      <c r="H1381" s="1154"/>
      <c r="I1381" s="1154"/>
      <c r="J1381" s="1508"/>
      <c r="K1381" s="1509"/>
      <c r="L1381" s="1510"/>
    </row>
    <row r="1382" spans="3:12" s="1511" customFormat="1" x14ac:dyDescent="0.25">
      <c r="C1382" s="1506"/>
      <c r="D1382" s="1151" t="s">
        <v>954</v>
      </c>
      <c r="E1382" s="1121" t="s">
        <v>122</v>
      </c>
      <c r="F1382" s="1507">
        <v>1</v>
      </c>
      <c r="G1382" s="1151">
        <v>6.8</v>
      </c>
      <c r="H1382" s="1154"/>
      <c r="I1382" s="1154"/>
      <c r="J1382" s="1508">
        <f t="shared" si="21"/>
        <v>6.8</v>
      </c>
      <c r="K1382" s="1509"/>
      <c r="L1382" s="1510"/>
    </row>
    <row r="1383" spans="3:12" s="1511" customFormat="1" x14ac:dyDescent="0.25">
      <c r="C1383" s="1506"/>
      <c r="D1383" s="1151"/>
      <c r="E1383" s="1121" t="s">
        <v>2297</v>
      </c>
      <c r="F1383" s="1507">
        <v>-1</v>
      </c>
      <c r="G1383" s="1151">
        <v>0.9</v>
      </c>
      <c r="H1383" s="1154"/>
      <c r="I1383" s="1154"/>
      <c r="J1383" s="1508">
        <f t="shared" si="21"/>
        <v>-0.9</v>
      </c>
      <c r="K1383" s="1509"/>
      <c r="L1383" s="1510"/>
    </row>
    <row r="1384" spans="3:12" s="1511" customFormat="1" x14ac:dyDescent="0.25">
      <c r="C1384" s="1506"/>
      <c r="D1384" s="1151" t="s">
        <v>898</v>
      </c>
      <c r="E1384" s="1121" t="s">
        <v>816</v>
      </c>
      <c r="F1384" s="1507">
        <v>1</v>
      </c>
      <c r="G1384" s="1151">
        <v>8.9</v>
      </c>
      <c r="H1384" s="1154"/>
      <c r="I1384" s="1154"/>
      <c r="J1384" s="1508">
        <f t="shared" si="21"/>
        <v>8.9</v>
      </c>
      <c r="K1384" s="1509"/>
      <c r="L1384" s="1510"/>
    </row>
    <row r="1385" spans="3:12" s="1511" customFormat="1" x14ac:dyDescent="0.25">
      <c r="C1385" s="1506"/>
      <c r="D1385" s="1151"/>
      <c r="E1385" s="1121" t="s">
        <v>2297</v>
      </c>
      <c r="F1385" s="1507">
        <v>-1</v>
      </c>
      <c r="G1385" s="1151">
        <v>0.9</v>
      </c>
      <c r="H1385" s="1154"/>
      <c r="I1385" s="1154"/>
      <c r="J1385" s="1508">
        <f t="shared" si="21"/>
        <v>-0.9</v>
      </c>
      <c r="K1385" s="1509"/>
      <c r="L1385" s="1510"/>
    </row>
    <row r="1386" spans="3:12" s="1511" customFormat="1" x14ac:dyDescent="0.25">
      <c r="C1386" s="1506"/>
      <c r="D1386" s="1151" t="s">
        <v>990</v>
      </c>
      <c r="E1386" s="1121" t="s">
        <v>991</v>
      </c>
      <c r="F1386" s="1507">
        <v>1</v>
      </c>
      <c r="G1386" s="1151">
        <v>8.4</v>
      </c>
      <c r="H1386" s="1154"/>
      <c r="I1386" s="1154"/>
      <c r="J1386" s="1508">
        <f t="shared" si="21"/>
        <v>8.4</v>
      </c>
      <c r="K1386" s="1509"/>
      <c r="L1386" s="1510"/>
    </row>
    <row r="1387" spans="3:12" s="1511" customFormat="1" x14ac:dyDescent="0.25">
      <c r="C1387" s="1506"/>
      <c r="D1387" s="1151"/>
      <c r="E1387" s="1121" t="s">
        <v>2297</v>
      </c>
      <c r="F1387" s="1507">
        <v>-1</v>
      </c>
      <c r="G1387" s="1151">
        <v>0.8</v>
      </c>
      <c r="H1387" s="1154"/>
      <c r="I1387" s="1154"/>
      <c r="J1387" s="1508">
        <f t="shared" si="21"/>
        <v>-0.8</v>
      </c>
      <c r="K1387" s="1509"/>
      <c r="L1387" s="1510"/>
    </row>
    <row r="1388" spans="3:12" s="1511" customFormat="1" x14ac:dyDescent="0.25">
      <c r="C1388" s="1512"/>
      <c r="D1388" s="1151" t="s">
        <v>878</v>
      </c>
      <c r="E1388" s="1121" t="s">
        <v>146</v>
      </c>
      <c r="F1388" s="1507">
        <v>1</v>
      </c>
      <c r="G1388" s="1151">
        <v>16.3</v>
      </c>
      <c r="H1388" s="1154"/>
      <c r="I1388" s="1154"/>
      <c r="J1388" s="1508">
        <f t="shared" ref="J1388:J1451" si="22">PRODUCT(F1388:I1388)</f>
        <v>16.3</v>
      </c>
      <c r="K1388" s="1509"/>
      <c r="L1388" s="1509"/>
    </row>
    <row r="1389" spans="3:12" s="1511" customFormat="1" x14ac:dyDescent="0.25">
      <c r="C1389" s="1512"/>
      <c r="D1389" s="1151"/>
      <c r="E1389" s="1121" t="s">
        <v>2298</v>
      </c>
      <c r="F1389" s="1507">
        <v>-1</v>
      </c>
      <c r="G1389" s="1151">
        <v>1.5</v>
      </c>
      <c r="H1389" s="1154"/>
      <c r="I1389" s="1154"/>
      <c r="J1389" s="1508">
        <f t="shared" si="22"/>
        <v>-1.5</v>
      </c>
      <c r="K1389" s="1509"/>
      <c r="L1389" s="1509"/>
    </row>
    <row r="1390" spans="3:12" s="1511" customFormat="1" x14ac:dyDescent="0.25">
      <c r="C1390" s="1512"/>
      <c r="D1390" s="1151" t="s">
        <v>926</v>
      </c>
      <c r="E1390" s="1121" t="s">
        <v>355</v>
      </c>
      <c r="F1390" s="1507">
        <v>1</v>
      </c>
      <c r="G1390" s="1151">
        <v>9.1</v>
      </c>
      <c r="H1390" s="1154"/>
      <c r="I1390" s="1154"/>
      <c r="J1390" s="1508">
        <f t="shared" si="22"/>
        <v>9.1</v>
      </c>
      <c r="K1390" s="1509"/>
      <c r="L1390" s="1509"/>
    </row>
    <row r="1391" spans="3:12" s="1511" customFormat="1" x14ac:dyDescent="0.25">
      <c r="C1391" s="1512"/>
      <c r="D1391" s="1151"/>
      <c r="E1391" s="1121" t="s">
        <v>2298</v>
      </c>
      <c r="F1391" s="1507">
        <v>-1</v>
      </c>
      <c r="G1391" s="1151">
        <v>1.5</v>
      </c>
      <c r="H1391" s="1154"/>
      <c r="I1391" s="1154"/>
      <c r="J1391" s="1508">
        <f t="shared" si="22"/>
        <v>-1.5</v>
      </c>
      <c r="K1391" s="1509"/>
      <c r="L1391" s="1509"/>
    </row>
    <row r="1392" spans="3:12" s="1511" customFormat="1" x14ac:dyDescent="0.25">
      <c r="C1392" s="1512"/>
      <c r="D1392" s="1151" t="s">
        <v>956</v>
      </c>
      <c r="E1392" s="1121" t="s">
        <v>955</v>
      </c>
      <c r="F1392" s="1507">
        <v>1</v>
      </c>
      <c r="G1392" s="1151">
        <v>17</v>
      </c>
      <c r="H1392" s="1154"/>
      <c r="I1392" s="1154"/>
      <c r="J1392" s="1508">
        <f t="shared" si="22"/>
        <v>17</v>
      </c>
      <c r="K1392" s="1509"/>
      <c r="L1392" s="1509"/>
    </row>
    <row r="1393" spans="3:12" s="1511" customFormat="1" x14ac:dyDescent="0.25">
      <c r="C1393" s="1512"/>
      <c r="D1393" s="1151"/>
      <c r="E1393" s="1121" t="s">
        <v>2297</v>
      </c>
      <c r="F1393" s="1507">
        <v>-1</v>
      </c>
      <c r="G1393" s="1151">
        <v>0.9</v>
      </c>
      <c r="H1393" s="1154"/>
      <c r="I1393" s="1154"/>
      <c r="J1393" s="1508">
        <f t="shared" si="22"/>
        <v>-0.9</v>
      </c>
      <c r="K1393" s="1509"/>
      <c r="L1393" s="1509"/>
    </row>
    <row r="1394" spans="3:12" s="1511" customFormat="1" x14ac:dyDescent="0.25">
      <c r="C1394" s="1512"/>
      <c r="D1394" s="1151"/>
      <c r="E1394" s="1121" t="s">
        <v>2298</v>
      </c>
      <c r="F1394" s="1507">
        <v>-1</v>
      </c>
      <c r="G1394" s="1151">
        <v>1.2</v>
      </c>
      <c r="H1394" s="1154"/>
      <c r="I1394" s="1154"/>
      <c r="J1394" s="1508">
        <f t="shared" si="22"/>
        <v>-1.2</v>
      </c>
      <c r="K1394" s="1509"/>
      <c r="L1394" s="1509"/>
    </row>
    <row r="1395" spans="3:12" s="1511" customFormat="1" x14ac:dyDescent="0.25">
      <c r="C1395" s="1512"/>
      <c r="D1395" s="1151" t="s">
        <v>881</v>
      </c>
      <c r="E1395" s="1121" t="s">
        <v>882</v>
      </c>
      <c r="F1395" s="1507">
        <v>1</v>
      </c>
      <c r="G1395" s="1151">
        <v>26.2</v>
      </c>
      <c r="H1395" s="1154"/>
      <c r="I1395" s="1154"/>
      <c r="J1395" s="1508">
        <f t="shared" si="22"/>
        <v>26.2</v>
      </c>
      <c r="K1395" s="1509"/>
      <c r="L1395" s="1509"/>
    </row>
    <row r="1396" spans="3:12" s="1511" customFormat="1" x14ac:dyDescent="0.25">
      <c r="C1396" s="1512"/>
      <c r="D1396" s="1151"/>
      <c r="E1396" s="1121" t="s">
        <v>2297</v>
      </c>
      <c r="F1396" s="1507">
        <v>-1</v>
      </c>
      <c r="G1396" s="1151">
        <v>1.8</v>
      </c>
      <c r="H1396" s="1154"/>
      <c r="I1396" s="1154"/>
      <c r="J1396" s="1508">
        <f t="shared" si="22"/>
        <v>-1.8</v>
      </c>
      <c r="K1396" s="1509"/>
      <c r="L1396" s="1509"/>
    </row>
    <row r="1397" spans="3:12" s="1511" customFormat="1" x14ac:dyDescent="0.25">
      <c r="C1397" s="1512"/>
      <c r="D1397" s="1151"/>
      <c r="E1397" s="1121" t="s">
        <v>2297</v>
      </c>
      <c r="F1397" s="1507">
        <v>-1</v>
      </c>
      <c r="G1397" s="1151">
        <v>0.9</v>
      </c>
      <c r="H1397" s="1154"/>
      <c r="I1397" s="1154"/>
      <c r="J1397" s="1508">
        <f t="shared" si="22"/>
        <v>-0.9</v>
      </c>
      <c r="K1397" s="1509"/>
      <c r="L1397" s="1509"/>
    </row>
    <row r="1398" spans="3:12" s="1511" customFormat="1" x14ac:dyDescent="0.25">
      <c r="C1398" s="1512"/>
      <c r="D1398" s="1151"/>
      <c r="E1398" s="1121" t="s">
        <v>2371</v>
      </c>
      <c r="F1398" s="1507">
        <v>-1</v>
      </c>
      <c r="G1398" s="1151">
        <v>2.7</v>
      </c>
      <c r="H1398" s="1154"/>
      <c r="I1398" s="1154"/>
      <c r="J1398" s="1508">
        <f t="shared" si="22"/>
        <v>-2.7</v>
      </c>
      <c r="K1398" s="1509"/>
      <c r="L1398" s="1509"/>
    </row>
    <row r="1399" spans="3:12" s="1511" customFormat="1" x14ac:dyDescent="0.25">
      <c r="C1399" s="1512"/>
      <c r="D1399" s="1151" t="s">
        <v>963</v>
      </c>
      <c r="E1399" s="1121" t="s">
        <v>962</v>
      </c>
      <c r="F1399" s="1507">
        <v>1</v>
      </c>
      <c r="G1399" s="1151">
        <v>23.5</v>
      </c>
      <c r="H1399" s="1154"/>
      <c r="I1399" s="1154"/>
      <c r="J1399" s="1508">
        <f t="shared" si="22"/>
        <v>23.5</v>
      </c>
      <c r="K1399" s="1509"/>
      <c r="L1399" s="1509"/>
    </row>
    <row r="1400" spans="3:12" s="1511" customFormat="1" x14ac:dyDescent="0.25">
      <c r="C1400" s="1512"/>
      <c r="D1400" s="1151"/>
      <c r="E1400" s="1121" t="s">
        <v>2297</v>
      </c>
      <c r="F1400" s="1507">
        <v>-1</v>
      </c>
      <c r="G1400" s="1151">
        <v>0.9</v>
      </c>
      <c r="H1400" s="1154"/>
      <c r="I1400" s="1154"/>
      <c r="J1400" s="1508">
        <f t="shared" si="22"/>
        <v>-0.9</v>
      </c>
      <c r="K1400" s="1509"/>
      <c r="L1400" s="1509"/>
    </row>
    <row r="1401" spans="3:12" s="1511" customFormat="1" x14ac:dyDescent="0.25">
      <c r="C1401" s="1512"/>
      <c r="D1401" s="1151"/>
      <c r="E1401" s="1121" t="s">
        <v>2307</v>
      </c>
      <c r="F1401" s="1507">
        <v>-2</v>
      </c>
      <c r="G1401" s="1151">
        <v>3.9</v>
      </c>
      <c r="H1401" s="1154"/>
      <c r="I1401" s="1154"/>
      <c r="J1401" s="1508">
        <f t="shared" si="22"/>
        <v>-7.8</v>
      </c>
      <c r="K1401" s="1509"/>
      <c r="L1401" s="1509"/>
    </row>
    <row r="1402" spans="3:12" s="1511" customFormat="1" ht="26.4" x14ac:dyDescent="0.25">
      <c r="C1402" s="1512"/>
      <c r="D1402" s="1151" t="s">
        <v>2271</v>
      </c>
      <c r="E1402" s="1121" t="s">
        <v>2270</v>
      </c>
      <c r="F1402" s="1507">
        <v>1</v>
      </c>
      <c r="G1402" s="1151">
        <v>12.05</v>
      </c>
      <c r="H1402" s="1154"/>
      <c r="I1402" s="1154"/>
      <c r="J1402" s="1508">
        <f t="shared" si="22"/>
        <v>12.05</v>
      </c>
      <c r="K1402" s="1509"/>
      <c r="L1402" s="1509"/>
    </row>
    <row r="1403" spans="3:12" s="1511" customFormat="1" x14ac:dyDescent="0.25">
      <c r="C1403" s="1512"/>
      <c r="D1403" s="1151"/>
      <c r="E1403" s="1121" t="s">
        <v>2297</v>
      </c>
      <c r="F1403" s="1507">
        <v>-1</v>
      </c>
      <c r="G1403" s="1151">
        <v>0.9</v>
      </c>
      <c r="H1403" s="1154"/>
      <c r="I1403" s="1154"/>
      <c r="J1403" s="1508">
        <f t="shared" si="22"/>
        <v>-0.9</v>
      </c>
      <c r="K1403" s="1509"/>
      <c r="L1403" s="1509"/>
    </row>
    <row r="1404" spans="3:12" s="1511" customFormat="1" x14ac:dyDescent="0.25">
      <c r="C1404" s="1512"/>
      <c r="D1404" s="1151"/>
      <c r="E1404" s="1121" t="s">
        <v>2371</v>
      </c>
      <c r="F1404" s="1507">
        <v>-1</v>
      </c>
      <c r="G1404" s="1151">
        <v>2.7</v>
      </c>
      <c r="H1404" s="1154"/>
      <c r="I1404" s="1154"/>
      <c r="J1404" s="1508">
        <f t="shared" si="22"/>
        <v>-2.7</v>
      </c>
      <c r="K1404" s="1509"/>
      <c r="L1404" s="1509"/>
    </row>
    <row r="1405" spans="3:12" s="1511" customFormat="1" x14ac:dyDescent="0.25">
      <c r="C1405" s="1512"/>
      <c r="D1405" s="1151" t="s">
        <v>2254</v>
      </c>
      <c r="E1405" s="1121" t="s">
        <v>566</v>
      </c>
      <c r="F1405" s="1507">
        <v>1</v>
      </c>
      <c r="G1405" s="1151">
        <v>19.25</v>
      </c>
      <c r="H1405" s="1154"/>
      <c r="I1405" s="1154"/>
      <c r="J1405" s="1508">
        <f t="shared" si="22"/>
        <v>19.25</v>
      </c>
      <c r="K1405" s="1509"/>
      <c r="L1405" s="1509"/>
    </row>
    <row r="1406" spans="3:12" s="1511" customFormat="1" x14ac:dyDescent="0.25">
      <c r="C1406" s="1512"/>
      <c r="D1406" s="1151"/>
      <c r="E1406" s="1121" t="s">
        <v>2297</v>
      </c>
      <c r="F1406" s="1507">
        <v>-2</v>
      </c>
      <c r="G1406" s="1151">
        <v>1.8</v>
      </c>
      <c r="H1406" s="1154"/>
      <c r="I1406" s="1154"/>
      <c r="J1406" s="1508">
        <f t="shared" si="22"/>
        <v>-3.6</v>
      </c>
      <c r="K1406" s="1509"/>
      <c r="L1406" s="1509"/>
    </row>
    <row r="1407" spans="3:12" s="1511" customFormat="1" x14ac:dyDescent="0.25">
      <c r="C1407" s="1512"/>
      <c r="D1407" s="1151"/>
      <c r="E1407" s="1121" t="s">
        <v>2307</v>
      </c>
      <c r="F1407" s="1507">
        <v>-1</v>
      </c>
      <c r="G1407" s="1151">
        <v>1.4</v>
      </c>
      <c r="H1407" s="1154"/>
      <c r="I1407" s="1154"/>
      <c r="J1407" s="1508">
        <f t="shared" si="22"/>
        <v>-1.4</v>
      </c>
      <c r="K1407" s="1509"/>
      <c r="L1407" s="1509"/>
    </row>
    <row r="1408" spans="3:12" s="1511" customFormat="1" x14ac:dyDescent="0.25">
      <c r="C1408" s="1512"/>
      <c r="D1408" s="1151" t="s">
        <v>969</v>
      </c>
      <c r="E1408" s="1121" t="s">
        <v>970</v>
      </c>
      <c r="F1408" s="1507">
        <v>1</v>
      </c>
      <c r="G1408" s="1151">
        <v>9.1999999999999993</v>
      </c>
      <c r="H1408" s="1154"/>
      <c r="I1408" s="1154"/>
      <c r="J1408" s="1508">
        <f t="shared" si="22"/>
        <v>9.1999999999999993</v>
      </c>
      <c r="K1408" s="1509"/>
      <c r="L1408" s="1509"/>
    </row>
    <row r="1409" spans="3:12" s="1511" customFormat="1" x14ac:dyDescent="0.25">
      <c r="C1409" s="1512"/>
      <c r="D1409" s="1151"/>
      <c r="E1409" s="1121" t="s">
        <v>2297</v>
      </c>
      <c r="F1409" s="1507">
        <v>-1</v>
      </c>
      <c r="G1409" s="1151">
        <v>0.8</v>
      </c>
      <c r="H1409" s="1154"/>
      <c r="I1409" s="1154"/>
      <c r="J1409" s="1508">
        <f t="shared" si="22"/>
        <v>-0.8</v>
      </c>
      <c r="K1409" s="1509"/>
      <c r="L1409" s="1509"/>
    </row>
    <row r="1410" spans="3:12" s="1511" customFormat="1" ht="26.4" x14ac:dyDescent="0.25">
      <c r="C1410" s="1512"/>
      <c r="D1410" s="1151" t="s">
        <v>2308</v>
      </c>
      <c r="E1410" s="1121" t="s">
        <v>2309</v>
      </c>
      <c r="F1410" s="1507">
        <v>1</v>
      </c>
      <c r="G1410" s="1151">
        <v>51.1</v>
      </c>
      <c r="H1410" s="1154"/>
      <c r="I1410" s="1154"/>
      <c r="J1410" s="1508">
        <f t="shared" si="22"/>
        <v>51.1</v>
      </c>
      <c r="K1410" s="1509"/>
      <c r="L1410" s="1509"/>
    </row>
    <row r="1411" spans="3:12" s="1511" customFormat="1" x14ac:dyDescent="0.25">
      <c r="C1411" s="1512"/>
      <c r="D1411" s="1151"/>
      <c r="E1411" s="1121" t="s">
        <v>2297</v>
      </c>
      <c r="F1411" s="1507">
        <v>-1</v>
      </c>
      <c r="G1411" s="1151">
        <v>1.8</v>
      </c>
      <c r="H1411" s="1154"/>
      <c r="I1411" s="1154"/>
      <c r="J1411" s="1508">
        <f t="shared" si="22"/>
        <v>-1.8</v>
      </c>
      <c r="K1411" s="1509"/>
      <c r="L1411" s="1509"/>
    </row>
    <row r="1412" spans="3:12" s="1511" customFormat="1" x14ac:dyDescent="0.25">
      <c r="C1412" s="1512"/>
      <c r="D1412" s="1151"/>
      <c r="E1412" s="1121" t="s">
        <v>2297</v>
      </c>
      <c r="F1412" s="1507">
        <v>-2</v>
      </c>
      <c r="G1412" s="1151">
        <v>0.9</v>
      </c>
      <c r="H1412" s="1154"/>
      <c r="I1412" s="1154"/>
      <c r="J1412" s="1508">
        <f t="shared" si="22"/>
        <v>-1.8</v>
      </c>
      <c r="K1412" s="1509"/>
      <c r="L1412" s="1509"/>
    </row>
    <row r="1413" spans="3:12" s="1511" customFormat="1" x14ac:dyDescent="0.25">
      <c r="C1413" s="1512"/>
      <c r="D1413" s="1151"/>
      <c r="E1413" s="1121" t="s">
        <v>2371</v>
      </c>
      <c r="F1413" s="1507">
        <v>-1</v>
      </c>
      <c r="G1413" s="1151">
        <v>2.1</v>
      </c>
      <c r="H1413" s="1154"/>
      <c r="I1413" s="1154"/>
      <c r="J1413" s="1508">
        <f t="shared" si="22"/>
        <v>-2.1</v>
      </c>
      <c r="K1413" s="1509"/>
      <c r="L1413" s="1509"/>
    </row>
    <row r="1414" spans="3:12" s="1511" customFormat="1" x14ac:dyDescent="0.25">
      <c r="C1414" s="1512"/>
      <c r="D1414" s="1151" t="s">
        <v>2258</v>
      </c>
      <c r="E1414" s="1121" t="s">
        <v>360</v>
      </c>
      <c r="F1414" s="1507">
        <v>1</v>
      </c>
      <c r="G1414" s="1151">
        <v>45.3</v>
      </c>
      <c r="H1414" s="1154"/>
      <c r="I1414" s="1154"/>
      <c r="J1414" s="1508">
        <f t="shared" si="22"/>
        <v>45.3</v>
      </c>
      <c r="K1414" s="1509"/>
      <c r="L1414" s="1509"/>
    </row>
    <row r="1415" spans="3:12" s="1511" customFormat="1" x14ac:dyDescent="0.25">
      <c r="C1415" s="1512"/>
      <c r="D1415" s="1151"/>
      <c r="E1415" s="1121" t="s">
        <v>2297</v>
      </c>
      <c r="F1415" s="1507">
        <v>-3</v>
      </c>
      <c r="G1415" s="1151">
        <v>1.8</v>
      </c>
      <c r="H1415" s="1154"/>
      <c r="I1415" s="1154"/>
      <c r="J1415" s="1508">
        <f t="shared" si="22"/>
        <v>-5.4</v>
      </c>
      <c r="K1415" s="1509"/>
      <c r="L1415" s="1509"/>
    </row>
    <row r="1416" spans="3:12" s="1511" customFormat="1" x14ac:dyDescent="0.25">
      <c r="C1416" s="1512"/>
      <c r="D1416" s="1151"/>
      <c r="E1416" s="1121" t="s">
        <v>2297</v>
      </c>
      <c r="F1416" s="1507">
        <v>-1</v>
      </c>
      <c r="G1416" s="1151">
        <v>1.2</v>
      </c>
      <c r="H1416" s="1154"/>
      <c r="I1416" s="1154"/>
      <c r="J1416" s="1508">
        <f t="shared" si="22"/>
        <v>-1.2</v>
      </c>
      <c r="K1416" s="1509"/>
      <c r="L1416" s="1509"/>
    </row>
    <row r="1417" spans="3:12" s="1511" customFormat="1" x14ac:dyDescent="0.25">
      <c r="C1417" s="1512"/>
      <c r="D1417" s="1151"/>
      <c r="E1417" s="1514" t="s">
        <v>2311</v>
      </c>
      <c r="F1417" s="1507">
        <v>-1</v>
      </c>
      <c r="G1417" s="1151">
        <v>0.7</v>
      </c>
      <c r="H1417" s="1154"/>
      <c r="I1417" s="1154"/>
      <c r="J1417" s="1508">
        <f t="shared" si="22"/>
        <v>-0.7</v>
      </c>
      <c r="K1417" s="1509"/>
      <c r="L1417" s="1509"/>
    </row>
    <row r="1418" spans="3:12" s="1511" customFormat="1" x14ac:dyDescent="0.25">
      <c r="C1418" s="1512"/>
      <c r="D1418" s="1151"/>
      <c r="E1418" s="1514" t="s">
        <v>2302</v>
      </c>
      <c r="F1418" s="1507">
        <v>-1</v>
      </c>
      <c r="G1418" s="1151">
        <v>0.4</v>
      </c>
      <c r="H1418" s="1154"/>
      <c r="I1418" s="1154"/>
      <c r="J1418" s="1508">
        <f t="shared" si="22"/>
        <v>-0.4</v>
      </c>
      <c r="K1418" s="1509"/>
      <c r="L1418" s="1509"/>
    </row>
    <row r="1419" spans="3:12" s="1511" customFormat="1" x14ac:dyDescent="0.25">
      <c r="C1419" s="1512"/>
      <c r="D1419" s="1151" t="s">
        <v>2256</v>
      </c>
      <c r="E1419" s="1121" t="s">
        <v>1562</v>
      </c>
      <c r="F1419" s="1507">
        <v>1</v>
      </c>
      <c r="G1419" s="1151">
        <v>16.45</v>
      </c>
      <c r="H1419" s="1154"/>
      <c r="I1419" s="1154"/>
      <c r="J1419" s="1508">
        <f t="shared" si="22"/>
        <v>16.45</v>
      </c>
      <c r="K1419" s="1509"/>
      <c r="L1419" s="1509"/>
    </row>
    <row r="1420" spans="3:12" s="1511" customFormat="1" x14ac:dyDescent="0.25">
      <c r="C1420" s="1512"/>
      <c r="D1420" s="1151"/>
      <c r="E1420" s="1121" t="s">
        <v>2297</v>
      </c>
      <c r="F1420" s="1507">
        <v>-1</v>
      </c>
      <c r="G1420" s="1151">
        <v>1.8</v>
      </c>
      <c r="H1420" s="1154"/>
      <c r="I1420" s="1154"/>
      <c r="J1420" s="1508">
        <f t="shared" si="22"/>
        <v>-1.8</v>
      </c>
      <c r="K1420" s="1509"/>
      <c r="L1420" s="1509"/>
    </row>
    <row r="1421" spans="3:12" s="1511" customFormat="1" x14ac:dyDescent="0.25">
      <c r="C1421" s="1512"/>
      <c r="D1421" s="1151"/>
      <c r="E1421" s="1121" t="s">
        <v>2297</v>
      </c>
      <c r="F1421" s="1507">
        <v>-1</v>
      </c>
      <c r="G1421" s="1151">
        <v>0.9</v>
      </c>
      <c r="H1421" s="1154"/>
      <c r="I1421" s="1154"/>
      <c r="J1421" s="1508">
        <f t="shared" si="22"/>
        <v>-0.9</v>
      </c>
      <c r="K1421" s="1509"/>
      <c r="L1421" s="1509"/>
    </row>
    <row r="1422" spans="3:12" s="1511" customFormat="1" x14ac:dyDescent="0.25">
      <c r="C1422" s="1512"/>
      <c r="D1422" s="1151"/>
      <c r="E1422" s="1121" t="s">
        <v>2297</v>
      </c>
      <c r="F1422" s="1507">
        <v>-2</v>
      </c>
      <c r="G1422" s="1151">
        <v>0.8</v>
      </c>
      <c r="H1422" s="1154"/>
      <c r="I1422" s="1154"/>
      <c r="J1422" s="1508">
        <f t="shared" si="22"/>
        <v>-1.6</v>
      </c>
      <c r="K1422" s="1509"/>
      <c r="L1422" s="1509"/>
    </row>
    <row r="1423" spans="3:12" s="1511" customFormat="1" x14ac:dyDescent="0.25">
      <c r="C1423" s="1512"/>
      <c r="D1423" s="1151" t="s">
        <v>995</v>
      </c>
      <c r="E1423" s="1121" t="s">
        <v>566</v>
      </c>
      <c r="F1423" s="1507">
        <v>1</v>
      </c>
      <c r="G1423" s="1151">
        <v>32.1</v>
      </c>
      <c r="H1423" s="1154"/>
      <c r="I1423" s="1154"/>
      <c r="J1423" s="1508">
        <f t="shared" si="22"/>
        <v>32.1</v>
      </c>
      <c r="K1423" s="1509"/>
      <c r="L1423" s="1509"/>
    </row>
    <row r="1424" spans="3:12" s="1511" customFormat="1" x14ac:dyDescent="0.25">
      <c r="C1424" s="1512"/>
      <c r="D1424" s="1151"/>
      <c r="E1424" s="1121" t="s">
        <v>2297</v>
      </c>
      <c r="F1424" s="1507">
        <v>-2</v>
      </c>
      <c r="G1424" s="1151">
        <v>1.8</v>
      </c>
      <c r="H1424" s="1154"/>
      <c r="I1424" s="1154"/>
      <c r="J1424" s="1508">
        <f t="shared" si="22"/>
        <v>-3.6</v>
      </c>
      <c r="K1424" s="1509"/>
      <c r="L1424" s="1509"/>
    </row>
    <row r="1425" spans="3:12" s="1511" customFormat="1" x14ac:dyDescent="0.25">
      <c r="C1425" s="1512"/>
      <c r="D1425" s="1151"/>
      <c r="E1425" s="1121" t="s">
        <v>2297</v>
      </c>
      <c r="F1425" s="1507">
        <v>-1</v>
      </c>
      <c r="G1425" s="1151">
        <v>1.2</v>
      </c>
      <c r="H1425" s="1154"/>
      <c r="I1425" s="1154"/>
      <c r="J1425" s="1508">
        <f t="shared" si="22"/>
        <v>-1.2</v>
      </c>
      <c r="K1425" s="1509"/>
      <c r="L1425" s="1509"/>
    </row>
    <row r="1426" spans="3:12" s="1511" customFormat="1" x14ac:dyDescent="0.25">
      <c r="C1426" s="1512"/>
      <c r="D1426" s="1151"/>
      <c r="E1426" s="1121" t="s">
        <v>2297</v>
      </c>
      <c r="F1426" s="1507">
        <v>-2</v>
      </c>
      <c r="G1426" s="1151">
        <v>1</v>
      </c>
      <c r="H1426" s="1154"/>
      <c r="I1426" s="1154"/>
      <c r="J1426" s="1508">
        <f t="shared" si="22"/>
        <v>-2</v>
      </c>
      <c r="K1426" s="1509"/>
      <c r="L1426" s="1509"/>
    </row>
    <row r="1427" spans="3:12" s="1511" customFormat="1" x14ac:dyDescent="0.25">
      <c r="C1427" s="1512"/>
      <c r="D1427" s="1151"/>
      <c r="E1427" s="1121" t="s">
        <v>2297</v>
      </c>
      <c r="F1427" s="1507">
        <v>-3</v>
      </c>
      <c r="G1427" s="1151">
        <v>0.9</v>
      </c>
      <c r="H1427" s="1154"/>
      <c r="I1427" s="1154"/>
      <c r="J1427" s="1508">
        <f t="shared" si="22"/>
        <v>-2.7</v>
      </c>
      <c r="K1427" s="1509"/>
      <c r="L1427" s="1509"/>
    </row>
    <row r="1428" spans="3:12" s="1511" customFormat="1" x14ac:dyDescent="0.25">
      <c r="C1428" s="1512"/>
      <c r="D1428" s="1151"/>
      <c r="E1428" s="1121" t="s">
        <v>2297</v>
      </c>
      <c r="F1428" s="1507">
        <v>-1</v>
      </c>
      <c r="G1428" s="1151">
        <v>0.8</v>
      </c>
      <c r="H1428" s="1154"/>
      <c r="I1428" s="1154"/>
      <c r="J1428" s="1508">
        <f t="shared" si="22"/>
        <v>-0.8</v>
      </c>
      <c r="K1428" s="1509"/>
      <c r="L1428" s="1509"/>
    </row>
    <row r="1429" spans="3:12" s="1511" customFormat="1" x14ac:dyDescent="0.25">
      <c r="C1429" s="1512"/>
      <c r="D1429" s="1151"/>
      <c r="E1429" s="1121" t="s">
        <v>2297</v>
      </c>
      <c r="F1429" s="1507">
        <v>-1</v>
      </c>
      <c r="G1429" s="1151">
        <v>0.6</v>
      </c>
      <c r="H1429" s="1154"/>
      <c r="I1429" s="1154"/>
      <c r="J1429" s="1508">
        <f t="shared" si="22"/>
        <v>-0.6</v>
      </c>
      <c r="K1429" s="1509"/>
      <c r="L1429" s="1509"/>
    </row>
    <row r="1430" spans="3:12" s="1511" customFormat="1" x14ac:dyDescent="0.25">
      <c r="C1430" s="1512"/>
      <c r="D1430" s="1151"/>
      <c r="E1430" s="1121" t="s">
        <v>2345</v>
      </c>
      <c r="F1430" s="1507">
        <v>-1</v>
      </c>
      <c r="G1430" s="1151">
        <v>1</v>
      </c>
      <c r="H1430" s="1154"/>
      <c r="I1430" s="1154"/>
      <c r="J1430" s="1508">
        <f t="shared" si="22"/>
        <v>-1</v>
      </c>
      <c r="K1430" s="1509"/>
      <c r="L1430" s="1509"/>
    </row>
    <row r="1431" spans="3:12" s="1511" customFormat="1" x14ac:dyDescent="0.25">
      <c r="C1431" s="1512"/>
      <c r="D1431" s="1151"/>
      <c r="E1431" s="1121" t="s">
        <v>2345</v>
      </c>
      <c r="F1431" s="1507">
        <v>-1</v>
      </c>
      <c r="G1431" s="1151">
        <v>1.3</v>
      </c>
      <c r="H1431" s="1154"/>
      <c r="I1431" s="1154"/>
      <c r="J1431" s="1508">
        <f t="shared" si="22"/>
        <v>-1.3</v>
      </c>
      <c r="K1431" s="1509"/>
      <c r="L1431" s="1509"/>
    </row>
    <row r="1432" spans="3:12" s="1511" customFormat="1" x14ac:dyDescent="0.25">
      <c r="C1432" s="1512"/>
      <c r="D1432" s="1151"/>
      <c r="E1432" s="1514" t="s">
        <v>2302</v>
      </c>
      <c r="F1432" s="1507">
        <v>-1</v>
      </c>
      <c r="G1432" s="1151">
        <v>0.4</v>
      </c>
      <c r="H1432" s="1154"/>
      <c r="I1432" s="1154"/>
      <c r="J1432" s="1508">
        <f t="shared" si="22"/>
        <v>-0.4</v>
      </c>
      <c r="K1432" s="1509"/>
      <c r="L1432" s="1509"/>
    </row>
    <row r="1433" spans="3:12" s="1511" customFormat="1" x14ac:dyDescent="0.25">
      <c r="C1433" s="1512"/>
      <c r="D1433" s="1151" t="s">
        <v>879</v>
      </c>
      <c r="E1433" s="1121" t="s">
        <v>122</v>
      </c>
      <c r="F1433" s="1507">
        <v>1</v>
      </c>
      <c r="G1433" s="1151">
        <v>9.5</v>
      </c>
      <c r="H1433" s="1154"/>
      <c r="I1433" s="1154"/>
      <c r="J1433" s="1508">
        <f t="shared" si="22"/>
        <v>9.5</v>
      </c>
      <c r="K1433" s="1509"/>
      <c r="L1433" s="1509"/>
    </row>
    <row r="1434" spans="3:12" s="1511" customFormat="1" x14ac:dyDescent="0.25">
      <c r="C1434" s="1512"/>
      <c r="D1434" s="1151"/>
      <c r="E1434" s="1121" t="s">
        <v>2297</v>
      </c>
      <c r="F1434" s="1507">
        <v>-1</v>
      </c>
      <c r="G1434" s="1151">
        <v>0.9</v>
      </c>
      <c r="H1434" s="1154"/>
      <c r="I1434" s="1154"/>
      <c r="J1434" s="1508">
        <f t="shared" si="22"/>
        <v>-0.9</v>
      </c>
      <c r="K1434" s="1509"/>
      <c r="L1434" s="1509"/>
    </row>
    <row r="1435" spans="3:12" s="1511" customFormat="1" x14ac:dyDescent="0.25">
      <c r="C1435" s="1512"/>
      <c r="D1435" s="1151" t="s">
        <v>960</v>
      </c>
      <c r="E1435" s="1121" t="s">
        <v>122</v>
      </c>
      <c r="F1435" s="1507">
        <v>1</v>
      </c>
      <c r="G1435" s="1151">
        <v>8.3000000000000007</v>
      </c>
      <c r="H1435" s="1154"/>
      <c r="I1435" s="1154"/>
      <c r="J1435" s="1508">
        <f t="shared" si="22"/>
        <v>8.3000000000000007</v>
      </c>
      <c r="K1435" s="1509"/>
      <c r="L1435" s="1509"/>
    </row>
    <row r="1436" spans="3:12" s="1511" customFormat="1" x14ac:dyDescent="0.25">
      <c r="C1436" s="1512"/>
      <c r="D1436" s="1151"/>
      <c r="E1436" s="1121" t="s">
        <v>2297</v>
      </c>
      <c r="F1436" s="1507">
        <v>-1</v>
      </c>
      <c r="G1436" s="1151">
        <v>0.9</v>
      </c>
      <c r="H1436" s="1154"/>
      <c r="I1436" s="1154"/>
      <c r="J1436" s="1508">
        <f t="shared" si="22"/>
        <v>-0.9</v>
      </c>
      <c r="K1436" s="1509"/>
      <c r="L1436" s="1509"/>
    </row>
    <row r="1437" spans="3:12" s="1511" customFormat="1" x14ac:dyDescent="0.25">
      <c r="C1437" s="1512"/>
      <c r="D1437" s="1151" t="s">
        <v>961</v>
      </c>
      <c r="E1437" s="1121" t="s">
        <v>141</v>
      </c>
      <c r="F1437" s="1507">
        <v>1</v>
      </c>
      <c r="G1437" s="1151">
        <v>8.4</v>
      </c>
      <c r="H1437" s="1154"/>
      <c r="I1437" s="1154"/>
      <c r="J1437" s="1508">
        <f t="shared" si="22"/>
        <v>8.4</v>
      </c>
      <c r="K1437" s="1509"/>
      <c r="L1437" s="1509"/>
    </row>
    <row r="1438" spans="3:12" s="1511" customFormat="1" x14ac:dyDescent="0.25">
      <c r="C1438" s="1512"/>
      <c r="D1438" s="1151"/>
      <c r="E1438" s="1121" t="s">
        <v>2297</v>
      </c>
      <c r="F1438" s="1507">
        <v>-1</v>
      </c>
      <c r="G1438" s="1151">
        <v>0.9</v>
      </c>
      <c r="H1438" s="1154"/>
      <c r="I1438" s="1154"/>
      <c r="J1438" s="1508">
        <f t="shared" si="22"/>
        <v>-0.9</v>
      </c>
      <c r="K1438" s="1509"/>
      <c r="L1438" s="1509"/>
    </row>
    <row r="1439" spans="3:12" s="1511" customFormat="1" x14ac:dyDescent="0.25">
      <c r="C1439" s="1512"/>
      <c r="D1439" s="1151" t="s">
        <v>2237</v>
      </c>
      <c r="E1439" s="1121" t="s">
        <v>122</v>
      </c>
      <c r="F1439" s="1507">
        <v>1</v>
      </c>
      <c r="G1439" s="1151">
        <v>8</v>
      </c>
      <c r="H1439" s="1154"/>
      <c r="I1439" s="1154"/>
      <c r="J1439" s="1508">
        <f t="shared" si="22"/>
        <v>8</v>
      </c>
      <c r="K1439" s="1509"/>
      <c r="L1439" s="1509"/>
    </row>
    <row r="1440" spans="3:12" s="1511" customFormat="1" x14ac:dyDescent="0.25">
      <c r="C1440" s="1512"/>
      <c r="D1440" s="1151"/>
      <c r="E1440" s="1121" t="s">
        <v>2297</v>
      </c>
      <c r="F1440" s="1507">
        <v>-1</v>
      </c>
      <c r="G1440" s="1151">
        <v>0.9</v>
      </c>
      <c r="H1440" s="1154"/>
      <c r="I1440" s="1154"/>
      <c r="J1440" s="1508">
        <f t="shared" si="22"/>
        <v>-0.9</v>
      </c>
      <c r="K1440" s="1509"/>
      <c r="L1440" s="1509"/>
    </row>
    <row r="1441" spans="3:12" s="1511" customFormat="1" x14ac:dyDescent="0.25">
      <c r="C1441" s="1512"/>
      <c r="D1441" s="1151" t="s">
        <v>887</v>
      </c>
      <c r="E1441" s="1121" t="s">
        <v>141</v>
      </c>
      <c r="F1441" s="1507">
        <v>1</v>
      </c>
      <c r="G1441" s="1151">
        <v>11</v>
      </c>
      <c r="H1441" s="1154"/>
      <c r="I1441" s="1154"/>
      <c r="J1441" s="1508">
        <f t="shared" si="22"/>
        <v>11</v>
      </c>
      <c r="K1441" s="1509"/>
      <c r="L1441" s="1509"/>
    </row>
    <row r="1442" spans="3:12" s="1511" customFormat="1" x14ac:dyDescent="0.25">
      <c r="C1442" s="1512"/>
      <c r="D1442" s="1151"/>
      <c r="E1442" s="1121" t="s">
        <v>2297</v>
      </c>
      <c r="F1442" s="1507">
        <v>-1</v>
      </c>
      <c r="G1442" s="1151">
        <v>0.9</v>
      </c>
      <c r="H1442" s="1154"/>
      <c r="I1442" s="1154"/>
      <c r="J1442" s="1508">
        <f t="shared" si="22"/>
        <v>-0.9</v>
      </c>
      <c r="K1442" s="1509"/>
      <c r="L1442" s="1509"/>
    </row>
    <row r="1443" spans="3:12" s="1511" customFormat="1" x14ac:dyDescent="0.25">
      <c r="C1443" s="1512"/>
      <c r="D1443" s="1151" t="s">
        <v>2238</v>
      </c>
      <c r="E1443" s="1121" t="s">
        <v>122</v>
      </c>
      <c r="F1443" s="1507">
        <v>1</v>
      </c>
      <c r="G1443" s="1151">
        <v>8.9</v>
      </c>
      <c r="H1443" s="1154"/>
      <c r="I1443" s="1154"/>
      <c r="J1443" s="1508">
        <f t="shared" si="22"/>
        <v>8.9</v>
      </c>
      <c r="K1443" s="1509"/>
      <c r="L1443" s="1509"/>
    </row>
    <row r="1444" spans="3:12" s="1511" customFormat="1" x14ac:dyDescent="0.25">
      <c r="C1444" s="1512"/>
      <c r="D1444" s="1151"/>
      <c r="E1444" s="1121" t="s">
        <v>2297</v>
      </c>
      <c r="F1444" s="1507">
        <v>-1</v>
      </c>
      <c r="G1444" s="1151">
        <v>0.9</v>
      </c>
      <c r="H1444" s="1154"/>
      <c r="I1444" s="1154"/>
      <c r="J1444" s="1508">
        <f t="shared" si="22"/>
        <v>-0.9</v>
      </c>
      <c r="K1444" s="1509"/>
      <c r="L1444" s="1509"/>
    </row>
    <row r="1445" spans="3:12" s="1511" customFormat="1" x14ac:dyDescent="0.25">
      <c r="C1445" s="1512"/>
      <c r="D1445" s="1151" t="s">
        <v>988</v>
      </c>
      <c r="E1445" s="1121" t="s">
        <v>985</v>
      </c>
      <c r="F1445" s="1507">
        <v>1</v>
      </c>
      <c r="G1445" s="1151">
        <v>11.25</v>
      </c>
      <c r="H1445" s="1154"/>
      <c r="I1445" s="1154"/>
      <c r="J1445" s="1508">
        <f t="shared" si="22"/>
        <v>11.25</v>
      </c>
      <c r="K1445" s="1509"/>
      <c r="L1445" s="1509"/>
    </row>
    <row r="1446" spans="3:12" s="1511" customFormat="1" x14ac:dyDescent="0.25">
      <c r="C1446" s="1512"/>
      <c r="D1446" s="1151" t="s">
        <v>1003</v>
      </c>
      <c r="E1446" s="1121" t="s">
        <v>122</v>
      </c>
      <c r="F1446" s="1507">
        <v>1</v>
      </c>
      <c r="G1446" s="1151">
        <v>9.1999999999999993</v>
      </c>
      <c r="H1446" s="1154"/>
      <c r="I1446" s="1154"/>
      <c r="J1446" s="1508">
        <f t="shared" si="22"/>
        <v>9.1999999999999993</v>
      </c>
      <c r="K1446" s="1509"/>
      <c r="L1446" s="1509"/>
    </row>
    <row r="1447" spans="3:12" s="1511" customFormat="1" x14ac:dyDescent="0.25">
      <c r="C1447" s="1512"/>
      <c r="D1447" s="1151"/>
      <c r="E1447" s="1121" t="s">
        <v>2297</v>
      </c>
      <c r="F1447" s="1507">
        <v>-1</v>
      </c>
      <c r="G1447" s="1151">
        <v>0.8</v>
      </c>
      <c r="H1447" s="1154"/>
      <c r="I1447" s="1154"/>
      <c r="J1447" s="1508">
        <f t="shared" si="22"/>
        <v>-0.8</v>
      </c>
      <c r="K1447" s="1509"/>
      <c r="L1447" s="1509"/>
    </row>
    <row r="1448" spans="3:12" s="1511" customFormat="1" x14ac:dyDescent="0.25">
      <c r="C1448" s="1512"/>
      <c r="D1448" s="1151" t="s">
        <v>1004</v>
      </c>
      <c r="E1448" s="1121" t="s">
        <v>122</v>
      </c>
      <c r="F1448" s="1507">
        <v>1</v>
      </c>
      <c r="G1448" s="1151">
        <v>9.1999999999999993</v>
      </c>
      <c r="H1448" s="1154"/>
      <c r="I1448" s="1154"/>
      <c r="J1448" s="1508">
        <f t="shared" si="22"/>
        <v>9.1999999999999993</v>
      </c>
      <c r="K1448" s="1509"/>
      <c r="L1448" s="1509"/>
    </row>
    <row r="1449" spans="3:12" s="1511" customFormat="1" x14ac:dyDescent="0.25">
      <c r="C1449" s="1512"/>
      <c r="D1449" s="1151"/>
      <c r="E1449" s="1121" t="s">
        <v>2297</v>
      </c>
      <c r="F1449" s="1507">
        <v>-1</v>
      </c>
      <c r="G1449" s="1151">
        <v>0.8</v>
      </c>
      <c r="H1449" s="1154"/>
      <c r="I1449" s="1154"/>
      <c r="J1449" s="1508">
        <f t="shared" si="22"/>
        <v>-0.8</v>
      </c>
      <c r="K1449" s="1509"/>
      <c r="L1449" s="1509"/>
    </row>
    <row r="1450" spans="3:12" s="1511" customFormat="1" x14ac:dyDescent="0.25">
      <c r="C1450" s="1512"/>
      <c r="D1450" s="1151" t="s">
        <v>1002</v>
      </c>
      <c r="E1450" s="1121" t="s">
        <v>122</v>
      </c>
      <c r="F1450" s="1507">
        <v>1</v>
      </c>
      <c r="G1450" s="1151">
        <v>8.6</v>
      </c>
      <c r="H1450" s="1154"/>
      <c r="I1450" s="1154"/>
      <c r="J1450" s="1508">
        <f t="shared" si="22"/>
        <v>8.6</v>
      </c>
      <c r="K1450" s="1509"/>
      <c r="L1450" s="1509"/>
    </row>
    <row r="1451" spans="3:12" s="1511" customFormat="1" x14ac:dyDescent="0.25">
      <c r="C1451" s="1512"/>
      <c r="D1451" s="1151"/>
      <c r="E1451" s="1121" t="s">
        <v>2297</v>
      </c>
      <c r="F1451" s="1507">
        <v>-1</v>
      </c>
      <c r="G1451" s="1151">
        <v>0.8</v>
      </c>
      <c r="H1451" s="1154"/>
      <c r="I1451" s="1154"/>
      <c r="J1451" s="1508">
        <f t="shared" si="22"/>
        <v>-0.8</v>
      </c>
      <c r="K1451" s="1509"/>
      <c r="L1451" s="1509"/>
    </row>
    <row r="1452" spans="3:12" s="1511" customFormat="1" x14ac:dyDescent="0.25">
      <c r="C1452" s="1512"/>
      <c r="D1452" s="1151" t="s">
        <v>966</v>
      </c>
      <c r="E1452" s="1121" t="s">
        <v>130</v>
      </c>
      <c r="F1452" s="1507">
        <v>1</v>
      </c>
      <c r="G1452" s="1151">
        <v>8.3000000000000007</v>
      </c>
      <c r="H1452" s="1154"/>
      <c r="I1452" s="1154"/>
      <c r="J1452" s="1508">
        <f t="shared" ref="J1452:J1519" si="23">PRODUCT(F1452:I1452)</f>
        <v>8.3000000000000007</v>
      </c>
      <c r="K1452" s="1509"/>
      <c r="L1452" s="1509"/>
    </row>
    <row r="1453" spans="3:12" s="1511" customFormat="1" x14ac:dyDescent="0.25">
      <c r="C1453" s="1512"/>
      <c r="D1453" s="1151"/>
      <c r="E1453" s="1121" t="s">
        <v>2297</v>
      </c>
      <c r="F1453" s="1507">
        <v>-1</v>
      </c>
      <c r="G1453" s="1151">
        <v>0.9</v>
      </c>
      <c r="H1453" s="1154"/>
      <c r="I1453" s="1154"/>
      <c r="J1453" s="1508">
        <f t="shared" si="23"/>
        <v>-0.9</v>
      </c>
      <c r="K1453" s="1509"/>
      <c r="L1453" s="1509"/>
    </row>
    <row r="1454" spans="3:12" s="1511" customFormat="1" x14ac:dyDescent="0.25">
      <c r="C1454" s="1512"/>
      <c r="D1454" s="1151" t="s">
        <v>972</v>
      </c>
      <c r="E1454" s="1121" t="s">
        <v>827</v>
      </c>
      <c r="F1454" s="1507">
        <v>1</v>
      </c>
      <c r="G1454" s="1151">
        <v>8.6</v>
      </c>
      <c r="H1454" s="1154"/>
      <c r="I1454" s="1154"/>
      <c r="J1454" s="1508">
        <f t="shared" si="23"/>
        <v>8.6</v>
      </c>
      <c r="K1454" s="1509"/>
      <c r="L1454" s="1509"/>
    </row>
    <row r="1455" spans="3:12" s="1511" customFormat="1" x14ac:dyDescent="0.25">
      <c r="C1455" s="1512"/>
      <c r="D1455" s="1151"/>
      <c r="E1455" s="1121" t="s">
        <v>2297</v>
      </c>
      <c r="F1455" s="1507">
        <v>-1</v>
      </c>
      <c r="G1455" s="1151">
        <v>0.8</v>
      </c>
      <c r="H1455" s="1154"/>
      <c r="I1455" s="1154"/>
      <c r="J1455" s="1508">
        <f t="shared" si="23"/>
        <v>-0.8</v>
      </c>
      <c r="K1455" s="1509"/>
      <c r="L1455" s="1509"/>
    </row>
    <row r="1456" spans="3:12" s="1511" customFormat="1" x14ac:dyDescent="0.25">
      <c r="C1456" s="1512"/>
      <c r="D1456" s="1151" t="s">
        <v>2185</v>
      </c>
      <c r="E1456" s="1121" t="s">
        <v>826</v>
      </c>
      <c r="F1456" s="1507">
        <v>1</v>
      </c>
      <c r="G1456" s="1151">
        <v>9.6</v>
      </c>
      <c r="H1456" s="1154"/>
      <c r="I1456" s="1154"/>
      <c r="J1456" s="1508">
        <f t="shared" si="23"/>
        <v>9.6</v>
      </c>
      <c r="K1456" s="1509"/>
      <c r="L1456" s="1509"/>
    </row>
    <row r="1457" spans="3:12" s="1511" customFormat="1" x14ac:dyDescent="0.25">
      <c r="C1457" s="1512"/>
      <c r="D1457" s="1151"/>
      <c r="E1457" s="1121" t="s">
        <v>2297</v>
      </c>
      <c r="F1457" s="1507">
        <v>-1</v>
      </c>
      <c r="G1457" s="1151">
        <v>0.8</v>
      </c>
      <c r="H1457" s="1154"/>
      <c r="I1457" s="1154"/>
      <c r="J1457" s="1508">
        <f t="shared" si="23"/>
        <v>-0.8</v>
      </c>
      <c r="K1457" s="1509"/>
      <c r="L1457" s="1509"/>
    </row>
    <row r="1458" spans="3:12" s="1511" customFormat="1" x14ac:dyDescent="0.25">
      <c r="C1458" s="1512"/>
      <c r="D1458" s="1515" t="s">
        <v>975</v>
      </c>
      <c r="E1458" s="1516" t="s">
        <v>142</v>
      </c>
      <c r="F1458" s="1507">
        <v>1</v>
      </c>
      <c r="G1458" s="1151">
        <v>8.1</v>
      </c>
      <c r="H1458" s="1154"/>
      <c r="I1458" s="1154"/>
      <c r="J1458" s="1508">
        <f t="shared" si="23"/>
        <v>8.1</v>
      </c>
      <c r="K1458" s="1509"/>
      <c r="L1458" s="1509"/>
    </row>
    <row r="1459" spans="3:12" s="1511" customFormat="1" x14ac:dyDescent="0.25">
      <c r="C1459" s="1512"/>
      <c r="D1459" s="1151"/>
      <c r="E1459" s="1121" t="s">
        <v>2297</v>
      </c>
      <c r="F1459" s="1507">
        <v>-1</v>
      </c>
      <c r="G1459" s="1151">
        <v>0.9</v>
      </c>
      <c r="H1459" s="1154"/>
      <c r="I1459" s="1154"/>
      <c r="J1459" s="1508">
        <f t="shared" si="23"/>
        <v>-0.9</v>
      </c>
      <c r="K1459" s="1509"/>
      <c r="L1459" s="1509"/>
    </row>
    <row r="1460" spans="3:12" s="1511" customFormat="1" x14ac:dyDescent="0.25">
      <c r="C1460" s="1512"/>
      <c r="D1460" s="1151" t="s">
        <v>976</v>
      </c>
      <c r="E1460" s="1121" t="s">
        <v>1059</v>
      </c>
      <c r="F1460" s="1507">
        <v>1</v>
      </c>
      <c r="G1460" s="1151">
        <v>8.1</v>
      </c>
      <c r="H1460" s="1154"/>
      <c r="I1460" s="1154"/>
      <c r="J1460" s="1508">
        <f t="shared" si="23"/>
        <v>8.1</v>
      </c>
      <c r="K1460" s="1509"/>
      <c r="L1460" s="1509"/>
    </row>
    <row r="1461" spans="3:12" s="1511" customFormat="1" x14ac:dyDescent="0.25">
      <c r="C1461" s="1512"/>
      <c r="D1461" s="1151"/>
      <c r="E1461" s="1121" t="s">
        <v>2297</v>
      </c>
      <c r="F1461" s="1507">
        <v>-1</v>
      </c>
      <c r="G1461" s="1151">
        <v>0.9</v>
      </c>
      <c r="H1461" s="1154"/>
      <c r="I1461" s="1154"/>
      <c r="J1461" s="1508">
        <f t="shared" si="23"/>
        <v>-0.9</v>
      </c>
      <c r="K1461" s="1509"/>
      <c r="L1461" s="1509"/>
    </row>
    <row r="1462" spans="3:12" s="1511" customFormat="1" x14ac:dyDescent="0.25">
      <c r="C1462" s="1512"/>
      <c r="D1462" s="1515" t="s">
        <v>978</v>
      </c>
      <c r="E1462" s="1516" t="s">
        <v>140</v>
      </c>
      <c r="F1462" s="1507">
        <v>1</v>
      </c>
      <c r="G1462" s="1151">
        <v>11.8</v>
      </c>
      <c r="H1462" s="1154"/>
      <c r="I1462" s="1154"/>
      <c r="J1462" s="1508">
        <f t="shared" si="23"/>
        <v>11.8</v>
      </c>
      <c r="K1462" s="1509"/>
      <c r="L1462" s="1509"/>
    </row>
    <row r="1463" spans="3:12" s="1511" customFormat="1" x14ac:dyDescent="0.25">
      <c r="C1463" s="1512"/>
      <c r="D1463" s="1151"/>
      <c r="E1463" s="1121" t="s">
        <v>2297</v>
      </c>
      <c r="F1463" s="1507">
        <v>-1</v>
      </c>
      <c r="G1463" s="1151">
        <v>0.9</v>
      </c>
      <c r="H1463" s="1154"/>
      <c r="I1463" s="1154"/>
      <c r="J1463" s="1508">
        <f t="shared" si="23"/>
        <v>-0.9</v>
      </c>
      <c r="K1463" s="1509"/>
      <c r="L1463" s="1509"/>
    </row>
    <row r="1464" spans="3:12" s="1511" customFormat="1" x14ac:dyDescent="0.25">
      <c r="C1464" s="1517"/>
      <c r="D1464" s="1518"/>
      <c r="E1464" s="1518"/>
      <c r="F1464" s="1518"/>
      <c r="G1464" s="1518"/>
      <c r="H1464" s="1518"/>
      <c r="I1464" s="1518"/>
      <c r="J1464" s="1508"/>
      <c r="K1464" s="1518"/>
      <c r="L1464" s="1519"/>
    </row>
    <row r="1465" spans="3:12" s="1511" customFormat="1" x14ac:dyDescent="0.25">
      <c r="C1465" s="1517"/>
      <c r="D1465" s="1518"/>
      <c r="E1465" s="1118" t="s">
        <v>1018</v>
      </c>
      <c r="F1465" s="1518"/>
      <c r="G1465" s="1518"/>
      <c r="H1465" s="1518"/>
      <c r="I1465" s="1518"/>
      <c r="J1465" s="1508"/>
      <c r="K1465" s="1518"/>
      <c r="L1465" s="1519"/>
    </row>
    <row r="1466" spans="3:12" s="1511" customFormat="1" x14ac:dyDescent="0.25">
      <c r="C1466" s="1506"/>
      <c r="D1466" s="1151" t="s">
        <v>1372</v>
      </c>
      <c r="E1466" s="1121" t="s">
        <v>122</v>
      </c>
      <c r="F1466" s="1507">
        <v>1</v>
      </c>
      <c r="G1466" s="1151">
        <v>7.5</v>
      </c>
      <c r="H1466" s="1154"/>
      <c r="I1466" s="1154"/>
      <c r="J1466" s="1508">
        <f t="shared" si="23"/>
        <v>7.5</v>
      </c>
      <c r="K1466" s="1509"/>
      <c r="L1466" s="1510"/>
    </row>
    <row r="1467" spans="3:12" s="1511" customFormat="1" x14ac:dyDescent="0.25">
      <c r="C1467" s="1506"/>
      <c r="D1467" s="1151"/>
      <c r="E1467" s="1121" t="s">
        <v>2297</v>
      </c>
      <c r="F1467" s="1507">
        <v>-1</v>
      </c>
      <c r="G1467" s="1151">
        <v>0.8</v>
      </c>
      <c r="H1467" s="1154"/>
      <c r="I1467" s="1154"/>
      <c r="J1467" s="1508">
        <f t="shared" si="23"/>
        <v>-0.8</v>
      </c>
      <c r="K1467" s="1509"/>
      <c r="L1467" s="1510"/>
    </row>
    <row r="1468" spans="3:12" s="1511" customFormat="1" x14ac:dyDescent="0.25">
      <c r="C1468" s="1512"/>
      <c r="D1468" s="1151" t="s">
        <v>2313</v>
      </c>
      <c r="E1468" s="1121" t="s">
        <v>360</v>
      </c>
      <c r="F1468" s="1507">
        <v>1</v>
      </c>
      <c r="G1468" s="1151">
        <v>49.2</v>
      </c>
      <c r="H1468" s="1154"/>
      <c r="I1468" s="1154"/>
      <c r="J1468" s="1508">
        <f t="shared" si="23"/>
        <v>49.2</v>
      </c>
      <c r="K1468" s="1509"/>
      <c r="L1468" s="1509"/>
    </row>
    <row r="1469" spans="3:12" s="1511" customFormat="1" x14ac:dyDescent="0.25">
      <c r="C1469" s="1512"/>
      <c r="D1469" s="1151"/>
      <c r="E1469" s="1121" t="s">
        <v>2297</v>
      </c>
      <c r="F1469" s="1507">
        <v>-4</v>
      </c>
      <c r="G1469" s="1151">
        <v>1.8</v>
      </c>
      <c r="H1469" s="1154"/>
      <c r="I1469" s="1154"/>
      <c r="J1469" s="1508">
        <f t="shared" si="23"/>
        <v>-7.2</v>
      </c>
      <c r="K1469" s="1509"/>
      <c r="L1469" s="1509"/>
    </row>
    <row r="1470" spans="3:12" s="1511" customFormat="1" x14ac:dyDescent="0.25">
      <c r="C1470" s="1512"/>
      <c r="D1470" s="1151"/>
      <c r="E1470" s="1514" t="s">
        <v>632</v>
      </c>
      <c r="F1470" s="1507">
        <v>-1</v>
      </c>
      <c r="G1470" s="1151">
        <v>0.5</v>
      </c>
      <c r="H1470" s="1154"/>
      <c r="I1470" s="1154"/>
      <c r="J1470" s="1508">
        <f t="shared" si="23"/>
        <v>-0.5</v>
      </c>
      <c r="K1470" s="1509"/>
      <c r="L1470" s="1509"/>
    </row>
    <row r="1471" spans="3:12" s="1511" customFormat="1" x14ac:dyDescent="0.25">
      <c r="C1471" s="1512"/>
      <c r="D1471" s="1151"/>
      <c r="E1471" s="1514"/>
      <c r="F1471" s="1507">
        <v>-1</v>
      </c>
      <c r="G1471" s="1151">
        <v>0.55000000000000004</v>
      </c>
      <c r="H1471" s="1154"/>
      <c r="I1471" s="1154"/>
      <c r="J1471" s="1508">
        <f t="shared" si="23"/>
        <v>-0.55000000000000004</v>
      </c>
      <c r="K1471" s="1509"/>
      <c r="L1471" s="1509"/>
    </row>
    <row r="1472" spans="3:12" s="1511" customFormat="1" x14ac:dyDescent="0.25">
      <c r="C1472" s="1512"/>
      <c r="D1472" s="1151"/>
      <c r="E1472" s="1514" t="s">
        <v>1016</v>
      </c>
      <c r="F1472" s="1507">
        <v>-2</v>
      </c>
      <c r="G1472" s="1151">
        <v>0.83</v>
      </c>
      <c r="H1472" s="1154"/>
      <c r="I1472" s="1154"/>
      <c r="J1472" s="1508">
        <f t="shared" si="23"/>
        <v>-1.66</v>
      </c>
      <c r="K1472" s="1509"/>
      <c r="L1472" s="1509"/>
    </row>
    <row r="1473" spans="3:12" s="1511" customFormat="1" x14ac:dyDescent="0.25">
      <c r="C1473" s="1517"/>
      <c r="D1473" s="1518"/>
      <c r="E1473" s="1518"/>
      <c r="F1473" s="1518"/>
      <c r="G1473" s="1518"/>
      <c r="H1473" s="1518"/>
      <c r="I1473" s="1518"/>
      <c r="J1473" s="1508"/>
      <c r="K1473" s="1518"/>
      <c r="L1473" s="1519"/>
    </row>
    <row r="1474" spans="3:12" s="1511" customFormat="1" x14ac:dyDescent="0.25">
      <c r="C1474" s="1517"/>
      <c r="D1474" s="1518"/>
      <c r="E1474" s="1118" t="s">
        <v>1021</v>
      </c>
      <c r="F1474" s="1518"/>
      <c r="G1474" s="1518"/>
      <c r="H1474" s="1518"/>
      <c r="I1474" s="1518"/>
      <c r="J1474" s="1508"/>
      <c r="K1474" s="1518"/>
      <c r="L1474" s="1519"/>
    </row>
    <row r="1475" spans="3:12" s="1511" customFormat="1" x14ac:dyDescent="0.25">
      <c r="C1475" s="1506"/>
      <c r="D1475" s="1151" t="s">
        <v>1047</v>
      </c>
      <c r="E1475" s="1121" t="s">
        <v>122</v>
      </c>
      <c r="F1475" s="1507">
        <v>1</v>
      </c>
      <c r="G1475" s="1151">
        <v>8.8000000000000007</v>
      </c>
      <c r="H1475" s="1154"/>
      <c r="I1475" s="1154"/>
      <c r="J1475" s="1508">
        <f t="shared" si="23"/>
        <v>8.8000000000000007</v>
      </c>
      <c r="K1475" s="1509"/>
      <c r="L1475" s="1510"/>
    </row>
    <row r="1476" spans="3:12" s="1511" customFormat="1" x14ac:dyDescent="0.25">
      <c r="C1476" s="1506"/>
      <c r="D1476" s="1151"/>
      <c r="E1476" s="1121" t="s">
        <v>2297</v>
      </c>
      <c r="F1476" s="1507">
        <v>-1</v>
      </c>
      <c r="G1476" s="1151">
        <v>1</v>
      </c>
      <c r="H1476" s="1154"/>
      <c r="I1476" s="1154"/>
      <c r="J1476" s="1508">
        <f t="shared" si="23"/>
        <v>-1</v>
      </c>
      <c r="K1476" s="1509"/>
      <c r="L1476" s="1510"/>
    </row>
    <row r="1477" spans="3:12" s="1511" customFormat="1" x14ac:dyDescent="0.25">
      <c r="C1477" s="1506"/>
      <c r="D1477" s="1151" t="s">
        <v>1049</v>
      </c>
      <c r="E1477" s="1121" t="s">
        <v>122</v>
      </c>
      <c r="F1477" s="1507">
        <v>1</v>
      </c>
      <c r="G1477" s="1151">
        <v>8.8000000000000007</v>
      </c>
      <c r="H1477" s="1154"/>
      <c r="I1477" s="1154"/>
      <c r="J1477" s="1508">
        <f t="shared" si="23"/>
        <v>8.8000000000000007</v>
      </c>
      <c r="K1477" s="1509"/>
      <c r="L1477" s="1510"/>
    </row>
    <row r="1478" spans="3:12" s="1511" customFormat="1" x14ac:dyDescent="0.25">
      <c r="C1478" s="1506"/>
      <c r="D1478" s="1151"/>
      <c r="E1478" s="1121" t="s">
        <v>2297</v>
      </c>
      <c r="F1478" s="1507">
        <v>-1</v>
      </c>
      <c r="G1478" s="1151">
        <v>1</v>
      </c>
      <c r="H1478" s="1154"/>
      <c r="I1478" s="1154"/>
      <c r="J1478" s="1508">
        <f t="shared" si="23"/>
        <v>-1</v>
      </c>
      <c r="K1478" s="1509"/>
      <c r="L1478" s="1510"/>
    </row>
    <row r="1479" spans="3:12" s="1511" customFormat="1" x14ac:dyDescent="0.25">
      <c r="C1479" s="1506"/>
      <c r="D1479" s="1151" t="s">
        <v>1069</v>
      </c>
      <c r="E1479" s="1121" t="s">
        <v>826</v>
      </c>
      <c r="F1479" s="1507">
        <v>1</v>
      </c>
      <c r="G1479" s="1151">
        <v>8.3000000000000007</v>
      </c>
      <c r="H1479" s="1154"/>
      <c r="I1479" s="1154"/>
      <c r="J1479" s="1508">
        <f t="shared" si="23"/>
        <v>8.3000000000000007</v>
      </c>
      <c r="K1479" s="1509"/>
      <c r="L1479" s="1510"/>
    </row>
    <row r="1480" spans="3:12" s="1511" customFormat="1" x14ac:dyDescent="0.25">
      <c r="C1480" s="1506"/>
      <c r="D1480" s="1151"/>
      <c r="E1480" s="1121" t="s">
        <v>2297</v>
      </c>
      <c r="F1480" s="1507">
        <v>-1</v>
      </c>
      <c r="G1480" s="1151">
        <v>0.8</v>
      </c>
      <c r="H1480" s="1154"/>
      <c r="I1480" s="1154"/>
      <c r="J1480" s="1508">
        <f t="shared" si="23"/>
        <v>-0.8</v>
      </c>
      <c r="K1480" s="1509"/>
      <c r="L1480" s="1510"/>
    </row>
    <row r="1481" spans="3:12" s="1511" customFormat="1" x14ac:dyDescent="0.25">
      <c r="C1481" s="1506"/>
      <c r="D1481" s="1151" t="s">
        <v>1070</v>
      </c>
      <c r="E1481" s="1121" t="s">
        <v>827</v>
      </c>
      <c r="F1481" s="1507">
        <v>1</v>
      </c>
      <c r="G1481" s="1151">
        <v>6.2</v>
      </c>
      <c r="H1481" s="1154"/>
      <c r="I1481" s="1154"/>
      <c r="J1481" s="1508">
        <f t="shared" si="23"/>
        <v>6.2</v>
      </c>
      <c r="K1481" s="1509"/>
      <c r="L1481" s="1510"/>
    </row>
    <row r="1482" spans="3:12" s="1511" customFormat="1" x14ac:dyDescent="0.25">
      <c r="C1482" s="1506"/>
      <c r="D1482" s="1151"/>
      <c r="E1482" s="1121" t="s">
        <v>2297</v>
      </c>
      <c r="F1482" s="1507">
        <v>-1</v>
      </c>
      <c r="G1482" s="1151">
        <v>0.8</v>
      </c>
      <c r="H1482" s="1154"/>
      <c r="I1482" s="1154"/>
      <c r="J1482" s="1508">
        <f t="shared" si="23"/>
        <v>-0.8</v>
      </c>
      <c r="K1482" s="1509"/>
      <c r="L1482" s="1510"/>
    </row>
    <row r="1483" spans="3:12" s="1511" customFormat="1" x14ac:dyDescent="0.25">
      <c r="C1483" s="1506"/>
      <c r="D1483" s="1151" t="s">
        <v>1099</v>
      </c>
      <c r="E1483" s="1121" t="s">
        <v>825</v>
      </c>
      <c r="F1483" s="1507">
        <v>1</v>
      </c>
      <c r="G1483" s="1151">
        <v>7.7</v>
      </c>
      <c r="H1483" s="1154"/>
      <c r="I1483" s="1154"/>
      <c r="J1483" s="1508">
        <f t="shared" si="23"/>
        <v>7.7</v>
      </c>
      <c r="K1483" s="1509"/>
      <c r="L1483" s="1510"/>
    </row>
    <row r="1484" spans="3:12" s="1511" customFormat="1" x14ac:dyDescent="0.25">
      <c r="C1484" s="1506"/>
      <c r="D1484" s="1151"/>
      <c r="E1484" s="1121" t="s">
        <v>2297</v>
      </c>
      <c r="F1484" s="1507">
        <v>-1</v>
      </c>
      <c r="G1484" s="1151">
        <v>0.8</v>
      </c>
      <c r="H1484" s="1154"/>
      <c r="I1484" s="1154"/>
      <c r="J1484" s="1508">
        <f t="shared" si="23"/>
        <v>-0.8</v>
      </c>
      <c r="K1484" s="1509"/>
      <c r="L1484" s="1510"/>
    </row>
    <row r="1485" spans="3:12" s="1511" customFormat="1" x14ac:dyDescent="0.25">
      <c r="C1485" s="1506"/>
      <c r="D1485" s="1151" t="s">
        <v>1101</v>
      </c>
      <c r="E1485" s="1121" t="s">
        <v>828</v>
      </c>
      <c r="F1485" s="1507">
        <v>1</v>
      </c>
      <c r="G1485" s="1151">
        <v>7.7</v>
      </c>
      <c r="H1485" s="1154"/>
      <c r="I1485" s="1154"/>
      <c r="J1485" s="1508">
        <f t="shared" si="23"/>
        <v>7.7</v>
      </c>
      <c r="K1485" s="1509"/>
      <c r="L1485" s="1510"/>
    </row>
    <row r="1486" spans="3:12" s="1511" customFormat="1" x14ac:dyDescent="0.25">
      <c r="C1486" s="1506"/>
      <c r="D1486" s="1151"/>
      <c r="E1486" s="1121" t="s">
        <v>2297</v>
      </c>
      <c r="F1486" s="1507">
        <v>-1</v>
      </c>
      <c r="G1486" s="1151">
        <v>0.8</v>
      </c>
      <c r="H1486" s="1154"/>
      <c r="I1486" s="1154"/>
      <c r="J1486" s="1508">
        <f t="shared" si="23"/>
        <v>-0.8</v>
      </c>
      <c r="K1486" s="1509"/>
      <c r="L1486" s="1510"/>
    </row>
    <row r="1487" spans="3:12" s="1511" customFormat="1" x14ac:dyDescent="0.25">
      <c r="C1487" s="1512"/>
      <c r="D1487" s="1151" t="s">
        <v>1050</v>
      </c>
      <c r="E1487" s="1121" t="s">
        <v>144</v>
      </c>
      <c r="F1487" s="1507">
        <v>1</v>
      </c>
      <c r="G1487" s="1151">
        <v>26.95</v>
      </c>
      <c r="H1487" s="1154"/>
      <c r="I1487" s="1154"/>
      <c r="J1487" s="1508">
        <f t="shared" si="23"/>
        <v>26.95</v>
      </c>
      <c r="K1487" s="1509"/>
      <c r="L1487" s="1509"/>
    </row>
    <row r="1488" spans="3:12" s="1511" customFormat="1" x14ac:dyDescent="0.25">
      <c r="C1488" s="1512"/>
      <c r="D1488" s="1151"/>
      <c r="E1488" s="1121" t="s">
        <v>2297</v>
      </c>
      <c r="F1488" s="1507">
        <v>-1</v>
      </c>
      <c r="G1488" s="1151">
        <v>1.8</v>
      </c>
      <c r="H1488" s="1154"/>
      <c r="I1488" s="1154"/>
      <c r="J1488" s="1508">
        <f t="shared" si="23"/>
        <v>-1.8</v>
      </c>
      <c r="K1488" s="1509"/>
      <c r="L1488" s="1509"/>
    </row>
    <row r="1489" spans="3:12" s="1511" customFormat="1" x14ac:dyDescent="0.25">
      <c r="C1489" s="1512"/>
      <c r="D1489" s="1151"/>
      <c r="E1489" s="1121" t="s">
        <v>2297</v>
      </c>
      <c r="F1489" s="1507">
        <v>-1</v>
      </c>
      <c r="G1489" s="1151">
        <v>1.2</v>
      </c>
      <c r="H1489" s="1154"/>
      <c r="I1489" s="1154"/>
      <c r="J1489" s="1508">
        <f t="shared" si="23"/>
        <v>-1.2</v>
      </c>
      <c r="K1489" s="1509"/>
      <c r="L1489" s="1509"/>
    </row>
    <row r="1490" spans="3:12" s="1511" customFormat="1" x14ac:dyDescent="0.25">
      <c r="C1490" s="1512"/>
      <c r="D1490" s="1151"/>
      <c r="E1490" s="1121" t="s">
        <v>2297</v>
      </c>
      <c r="F1490" s="1507">
        <v>-2</v>
      </c>
      <c r="G1490" s="1151">
        <v>1</v>
      </c>
      <c r="H1490" s="1154"/>
      <c r="I1490" s="1154"/>
      <c r="J1490" s="1508">
        <f t="shared" si="23"/>
        <v>-2</v>
      </c>
      <c r="K1490" s="1509"/>
      <c r="L1490" s="1509"/>
    </row>
    <row r="1491" spans="3:12" s="1511" customFormat="1" x14ac:dyDescent="0.25">
      <c r="C1491" s="1512"/>
      <c r="D1491" s="1151"/>
      <c r="E1491" s="1121" t="s">
        <v>2307</v>
      </c>
      <c r="F1491" s="1507">
        <v>-1</v>
      </c>
      <c r="G1491" s="1151">
        <v>0.4</v>
      </c>
      <c r="H1491" s="1154"/>
      <c r="I1491" s="1154"/>
      <c r="J1491" s="1508">
        <f t="shared" si="23"/>
        <v>-0.4</v>
      </c>
      <c r="K1491" s="1509"/>
      <c r="L1491" s="1509"/>
    </row>
    <row r="1492" spans="3:12" s="1511" customFormat="1" x14ac:dyDescent="0.25">
      <c r="C1492" s="1512"/>
      <c r="D1492" s="1151" t="s">
        <v>2233</v>
      </c>
      <c r="E1492" s="1121" t="s">
        <v>144</v>
      </c>
      <c r="F1492" s="1507">
        <v>1</v>
      </c>
      <c r="G1492" s="1151">
        <v>29.4</v>
      </c>
      <c r="H1492" s="1154"/>
      <c r="I1492" s="1154"/>
      <c r="J1492" s="1508">
        <f t="shared" si="23"/>
        <v>29.4</v>
      </c>
      <c r="K1492" s="1509"/>
      <c r="L1492" s="1509"/>
    </row>
    <row r="1493" spans="3:12" s="1511" customFormat="1" x14ac:dyDescent="0.25">
      <c r="C1493" s="1512"/>
      <c r="D1493" s="1151"/>
      <c r="E1493" s="1121" t="s">
        <v>2297</v>
      </c>
      <c r="F1493" s="1507">
        <v>-3</v>
      </c>
      <c r="G1493" s="1151">
        <v>1.2</v>
      </c>
      <c r="H1493" s="1154"/>
      <c r="I1493" s="1154"/>
      <c r="J1493" s="1508">
        <f t="shared" si="23"/>
        <v>-3.5999999999999996</v>
      </c>
      <c r="K1493" s="1509"/>
      <c r="L1493" s="1509"/>
    </row>
    <row r="1494" spans="3:12" s="1511" customFormat="1" x14ac:dyDescent="0.25">
      <c r="C1494" s="1512"/>
      <c r="D1494" s="1151"/>
      <c r="E1494" s="1121" t="s">
        <v>2297</v>
      </c>
      <c r="F1494" s="1507">
        <v>-2</v>
      </c>
      <c r="G1494" s="1151">
        <v>0.9</v>
      </c>
      <c r="H1494" s="1154"/>
      <c r="I1494" s="1154"/>
      <c r="J1494" s="1508">
        <f t="shared" si="23"/>
        <v>-1.8</v>
      </c>
      <c r="K1494" s="1509"/>
      <c r="L1494" s="1509"/>
    </row>
    <row r="1495" spans="3:12" s="1511" customFormat="1" x14ac:dyDescent="0.25">
      <c r="C1495" s="1512"/>
      <c r="D1495" s="1151"/>
      <c r="E1495" s="1121" t="s">
        <v>2345</v>
      </c>
      <c r="F1495" s="1507">
        <v>-1</v>
      </c>
      <c r="G1495" s="1151">
        <v>2</v>
      </c>
      <c r="H1495" s="1154"/>
      <c r="I1495" s="1154"/>
      <c r="J1495" s="1508">
        <f t="shared" si="23"/>
        <v>-2</v>
      </c>
      <c r="K1495" s="1509"/>
      <c r="L1495" s="1509"/>
    </row>
    <row r="1496" spans="3:12" s="1511" customFormat="1" x14ac:dyDescent="0.25">
      <c r="C1496" s="1512"/>
      <c r="D1496" s="1151"/>
      <c r="E1496" s="1121" t="s">
        <v>2345</v>
      </c>
      <c r="F1496" s="1507">
        <v>-1</v>
      </c>
      <c r="G1496" s="1151">
        <v>6.85</v>
      </c>
      <c r="H1496" s="1154"/>
      <c r="I1496" s="1154"/>
      <c r="J1496" s="1508">
        <f t="shared" si="23"/>
        <v>-6.85</v>
      </c>
      <c r="K1496" s="1509"/>
      <c r="L1496" s="1509"/>
    </row>
    <row r="1497" spans="3:12" s="1511" customFormat="1" x14ac:dyDescent="0.25">
      <c r="C1497" s="1512"/>
      <c r="D1497" s="1151"/>
      <c r="E1497" s="1121" t="s">
        <v>2303</v>
      </c>
      <c r="F1497" s="1507">
        <v>-3</v>
      </c>
      <c r="G1497" s="1151">
        <v>1.2</v>
      </c>
      <c r="H1497" s="1154"/>
      <c r="I1497" s="1154"/>
      <c r="J1497" s="1508">
        <f t="shared" si="23"/>
        <v>-3.5999999999999996</v>
      </c>
      <c r="K1497" s="1509"/>
      <c r="L1497" s="1509"/>
    </row>
    <row r="1498" spans="3:12" s="1511" customFormat="1" ht="26.4" x14ac:dyDescent="0.25">
      <c r="C1498" s="1512"/>
      <c r="D1498" s="1151" t="s">
        <v>1063</v>
      </c>
      <c r="E1498" s="1121" t="s">
        <v>1064</v>
      </c>
      <c r="F1498" s="1507">
        <v>1</v>
      </c>
      <c r="G1498" s="1151">
        <v>17.5</v>
      </c>
      <c r="H1498" s="1154"/>
      <c r="I1498" s="1154"/>
      <c r="J1498" s="1508">
        <f t="shared" si="23"/>
        <v>17.5</v>
      </c>
      <c r="K1498" s="1509"/>
      <c r="L1498" s="1509"/>
    </row>
    <row r="1499" spans="3:12" s="1511" customFormat="1" x14ac:dyDescent="0.25">
      <c r="C1499" s="1512"/>
      <c r="D1499" s="1151"/>
      <c r="E1499" s="1121" t="s">
        <v>2297</v>
      </c>
      <c r="F1499" s="1507">
        <v>-1</v>
      </c>
      <c r="G1499" s="1151">
        <v>1.2</v>
      </c>
      <c r="H1499" s="1154"/>
      <c r="I1499" s="1154"/>
      <c r="J1499" s="1508">
        <f t="shared" si="23"/>
        <v>-1.2</v>
      </c>
      <c r="K1499" s="1509"/>
      <c r="L1499" s="1509"/>
    </row>
    <row r="1500" spans="3:12" s="1511" customFormat="1" x14ac:dyDescent="0.25">
      <c r="C1500" s="1512"/>
      <c r="D1500" s="1151" t="s">
        <v>2319</v>
      </c>
      <c r="E1500" s="1121" t="s">
        <v>138</v>
      </c>
      <c r="F1500" s="1507">
        <v>1</v>
      </c>
      <c r="G1500" s="1151">
        <v>60.5</v>
      </c>
      <c r="H1500" s="1154"/>
      <c r="I1500" s="1154"/>
      <c r="J1500" s="1508">
        <f t="shared" si="23"/>
        <v>60.5</v>
      </c>
      <c r="K1500" s="1509"/>
      <c r="L1500" s="1509"/>
    </row>
    <row r="1501" spans="3:12" s="1511" customFormat="1" x14ac:dyDescent="0.25">
      <c r="C1501" s="1512"/>
      <c r="D1501" s="1151"/>
      <c r="E1501" s="1121" t="s">
        <v>2297</v>
      </c>
      <c r="F1501" s="1507">
        <v>-2</v>
      </c>
      <c r="G1501" s="1151">
        <v>1.8</v>
      </c>
      <c r="H1501" s="1154"/>
      <c r="I1501" s="1154"/>
      <c r="J1501" s="1508">
        <f t="shared" si="23"/>
        <v>-3.6</v>
      </c>
      <c r="K1501" s="1509"/>
      <c r="L1501" s="1509"/>
    </row>
    <row r="1502" spans="3:12" s="1511" customFormat="1" x14ac:dyDescent="0.25">
      <c r="C1502" s="1512"/>
      <c r="D1502" s="1151"/>
      <c r="E1502" s="1121" t="s">
        <v>2297</v>
      </c>
      <c r="F1502" s="1507">
        <v>-3</v>
      </c>
      <c r="G1502" s="1151">
        <v>1.2</v>
      </c>
      <c r="H1502" s="1154"/>
      <c r="I1502" s="1154"/>
      <c r="J1502" s="1508">
        <f t="shared" si="23"/>
        <v>-3.5999999999999996</v>
      </c>
      <c r="K1502" s="1509"/>
      <c r="L1502" s="1509"/>
    </row>
    <row r="1503" spans="3:12" s="1511" customFormat="1" x14ac:dyDescent="0.25">
      <c r="C1503" s="1512"/>
      <c r="D1503" s="1151"/>
      <c r="E1503" s="1121" t="s">
        <v>2297</v>
      </c>
      <c r="F1503" s="1507">
        <v>-3</v>
      </c>
      <c r="G1503" s="1151">
        <v>1</v>
      </c>
      <c r="H1503" s="1154"/>
      <c r="I1503" s="1154"/>
      <c r="J1503" s="1508">
        <f t="shared" si="23"/>
        <v>-3</v>
      </c>
      <c r="K1503" s="1509"/>
      <c r="L1503" s="1509"/>
    </row>
    <row r="1504" spans="3:12" s="1511" customFormat="1" x14ac:dyDescent="0.25">
      <c r="C1504" s="1512"/>
      <c r="D1504" s="1151"/>
      <c r="E1504" s="1121" t="s">
        <v>2297</v>
      </c>
      <c r="F1504" s="1507">
        <v>-7</v>
      </c>
      <c r="G1504" s="1151">
        <v>0.9</v>
      </c>
      <c r="H1504" s="1154"/>
      <c r="I1504" s="1154"/>
      <c r="J1504" s="1508">
        <f t="shared" si="23"/>
        <v>-6.3</v>
      </c>
      <c r="K1504" s="1509"/>
      <c r="L1504" s="1509"/>
    </row>
    <row r="1505" spans="3:12" s="1511" customFormat="1" x14ac:dyDescent="0.25">
      <c r="C1505" s="1512"/>
      <c r="D1505" s="1151"/>
      <c r="E1505" s="1121" t="s">
        <v>2345</v>
      </c>
      <c r="F1505" s="1507">
        <v>-1</v>
      </c>
      <c r="G1505" s="1151">
        <v>2</v>
      </c>
      <c r="H1505" s="1154"/>
      <c r="I1505" s="1154"/>
      <c r="J1505" s="1508">
        <f t="shared" si="23"/>
        <v>-2</v>
      </c>
      <c r="K1505" s="1509"/>
      <c r="L1505" s="1509"/>
    </row>
    <row r="1506" spans="3:12" s="1511" customFormat="1" x14ac:dyDescent="0.25">
      <c r="C1506" s="1512"/>
      <c r="D1506" s="1151"/>
      <c r="E1506" s="1121" t="s">
        <v>2371</v>
      </c>
      <c r="F1506" s="1507">
        <v>-1</v>
      </c>
      <c r="G1506" s="1151">
        <v>2.4</v>
      </c>
      <c r="H1506" s="1154"/>
      <c r="I1506" s="1154"/>
      <c r="J1506" s="1508">
        <f t="shared" si="23"/>
        <v>-2.4</v>
      </c>
      <c r="K1506" s="1509"/>
      <c r="L1506" s="1509"/>
    </row>
    <row r="1507" spans="3:12" s="1511" customFormat="1" x14ac:dyDescent="0.25">
      <c r="C1507" s="1512"/>
      <c r="D1507" s="1151"/>
      <c r="E1507" s="1121" t="s">
        <v>2371</v>
      </c>
      <c r="F1507" s="1507">
        <v>-1</v>
      </c>
      <c r="G1507" s="1151">
        <v>1.2</v>
      </c>
      <c r="H1507" s="1154"/>
      <c r="I1507" s="1154"/>
      <c r="J1507" s="1508">
        <f t="shared" si="23"/>
        <v>-1.2</v>
      </c>
      <c r="K1507" s="1509"/>
      <c r="L1507" s="1509"/>
    </row>
    <row r="1508" spans="3:12" s="1511" customFormat="1" x14ac:dyDescent="0.25">
      <c r="C1508" s="1512"/>
      <c r="D1508" s="1151"/>
      <c r="E1508" s="1514" t="s">
        <v>2311</v>
      </c>
      <c r="F1508" s="1507">
        <v>-1</v>
      </c>
      <c r="G1508" s="1151">
        <v>0.7</v>
      </c>
      <c r="H1508" s="1154"/>
      <c r="I1508" s="1154"/>
      <c r="J1508" s="1508">
        <f t="shared" si="23"/>
        <v>-0.7</v>
      </c>
      <c r="K1508" s="1509"/>
      <c r="L1508" s="1509"/>
    </row>
    <row r="1509" spans="3:12" s="1511" customFormat="1" x14ac:dyDescent="0.25">
      <c r="C1509" s="1512"/>
      <c r="D1509" s="1151"/>
      <c r="E1509" s="1514" t="s">
        <v>2302</v>
      </c>
      <c r="F1509" s="1507">
        <v>-2</v>
      </c>
      <c r="G1509" s="1151">
        <v>0.4</v>
      </c>
      <c r="H1509" s="1154"/>
      <c r="I1509" s="1154"/>
      <c r="J1509" s="1508">
        <f t="shared" si="23"/>
        <v>-0.8</v>
      </c>
      <c r="K1509" s="1509"/>
      <c r="L1509" s="1509"/>
    </row>
    <row r="1510" spans="3:12" s="1511" customFormat="1" x14ac:dyDescent="0.25">
      <c r="C1510" s="1512"/>
      <c r="D1510" s="1151" t="s">
        <v>1103</v>
      </c>
      <c r="E1510" s="1121" t="s">
        <v>360</v>
      </c>
      <c r="F1510" s="1507">
        <v>1</v>
      </c>
      <c r="G1510" s="1151">
        <v>56.1</v>
      </c>
      <c r="H1510" s="1154"/>
      <c r="I1510" s="1154"/>
      <c r="J1510" s="1508">
        <f t="shared" si="23"/>
        <v>56.1</v>
      </c>
      <c r="K1510" s="1509"/>
      <c r="L1510" s="1509"/>
    </row>
    <row r="1511" spans="3:12" s="1511" customFormat="1" x14ac:dyDescent="0.25">
      <c r="C1511" s="1512"/>
      <c r="D1511" s="1151"/>
      <c r="E1511" s="1121" t="s">
        <v>2297</v>
      </c>
      <c r="F1511" s="1507">
        <v>-1</v>
      </c>
      <c r="G1511" s="1151">
        <v>1.8</v>
      </c>
      <c r="H1511" s="1154"/>
      <c r="I1511" s="1154"/>
      <c r="J1511" s="1508">
        <f t="shared" si="23"/>
        <v>-1.8</v>
      </c>
      <c r="K1511" s="1509"/>
      <c r="L1511" s="1509"/>
    </row>
    <row r="1512" spans="3:12" s="1511" customFormat="1" x14ac:dyDescent="0.25">
      <c r="C1512" s="1512"/>
      <c r="D1512" s="1151"/>
      <c r="E1512" s="1121" t="s">
        <v>2297</v>
      </c>
      <c r="F1512" s="1507">
        <v>-1</v>
      </c>
      <c r="G1512" s="1151">
        <v>1.2</v>
      </c>
      <c r="H1512" s="1154"/>
      <c r="I1512" s="1154"/>
      <c r="J1512" s="1508">
        <f t="shared" si="23"/>
        <v>-1.2</v>
      </c>
      <c r="K1512" s="1509"/>
      <c r="L1512" s="1509"/>
    </row>
    <row r="1513" spans="3:12" s="1511" customFormat="1" x14ac:dyDescent="0.25">
      <c r="C1513" s="1512"/>
      <c r="D1513" s="1151"/>
      <c r="E1513" s="1121" t="s">
        <v>2297</v>
      </c>
      <c r="F1513" s="1507">
        <v>-3</v>
      </c>
      <c r="G1513" s="1151">
        <v>1</v>
      </c>
      <c r="H1513" s="1154"/>
      <c r="I1513" s="1154"/>
      <c r="J1513" s="1508">
        <f t="shared" si="23"/>
        <v>-3</v>
      </c>
      <c r="K1513" s="1509"/>
      <c r="L1513" s="1509"/>
    </row>
    <row r="1514" spans="3:12" s="1511" customFormat="1" x14ac:dyDescent="0.25">
      <c r="C1514" s="1512"/>
      <c r="D1514" s="1151"/>
      <c r="E1514" s="1121" t="s">
        <v>2297</v>
      </c>
      <c r="F1514" s="1507">
        <v>-2</v>
      </c>
      <c r="G1514" s="1151">
        <v>0.9</v>
      </c>
      <c r="H1514" s="1154"/>
      <c r="I1514" s="1154"/>
      <c r="J1514" s="1508">
        <f t="shared" si="23"/>
        <v>-1.8</v>
      </c>
      <c r="K1514" s="1509"/>
      <c r="L1514" s="1509"/>
    </row>
    <row r="1515" spans="3:12" s="1511" customFormat="1" x14ac:dyDescent="0.25">
      <c r="C1515" s="1512"/>
      <c r="D1515" s="1151"/>
      <c r="E1515" s="1121" t="s">
        <v>2297</v>
      </c>
      <c r="F1515" s="1507">
        <v>-2</v>
      </c>
      <c r="G1515" s="1151">
        <v>0.8</v>
      </c>
      <c r="H1515" s="1154"/>
      <c r="I1515" s="1154"/>
      <c r="J1515" s="1508">
        <f t="shared" si="23"/>
        <v>-1.6</v>
      </c>
      <c r="K1515" s="1509"/>
      <c r="L1515" s="1509"/>
    </row>
    <row r="1516" spans="3:12" s="1511" customFormat="1" x14ac:dyDescent="0.25">
      <c r="C1516" s="1512"/>
      <c r="D1516" s="1151" t="s">
        <v>1105</v>
      </c>
      <c r="E1516" s="1121" t="s">
        <v>360</v>
      </c>
      <c r="F1516" s="1507">
        <v>1</v>
      </c>
      <c r="G1516" s="1151">
        <v>43.3</v>
      </c>
      <c r="H1516" s="1154"/>
      <c r="I1516" s="1154"/>
      <c r="J1516" s="1508">
        <f t="shared" si="23"/>
        <v>43.3</v>
      </c>
      <c r="K1516" s="1509"/>
      <c r="L1516" s="1509"/>
    </row>
    <row r="1517" spans="3:12" s="1511" customFormat="1" x14ac:dyDescent="0.25">
      <c r="C1517" s="1512"/>
      <c r="D1517" s="1151"/>
      <c r="E1517" s="1121" t="s">
        <v>2297</v>
      </c>
      <c r="F1517" s="1507">
        <v>-1</v>
      </c>
      <c r="G1517" s="1151">
        <v>1.6</v>
      </c>
      <c r="H1517" s="1154"/>
      <c r="I1517" s="1154"/>
      <c r="J1517" s="1508">
        <f t="shared" si="23"/>
        <v>-1.6</v>
      </c>
      <c r="K1517" s="1509"/>
      <c r="L1517" s="1509"/>
    </row>
    <row r="1518" spans="3:12" s="1511" customFormat="1" x14ac:dyDescent="0.25">
      <c r="C1518" s="1512"/>
      <c r="D1518" s="1151"/>
      <c r="E1518" s="1121" t="s">
        <v>2297</v>
      </c>
      <c r="F1518" s="1507">
        <v>-5</v>
      </c>
      <c r="G1518" s="1151">
        <v>1.2</v>
      </c>
      <c r="H1518" s="1154"/>
      <c r="I1518" s="1154"/>
      <c r="J1518" s="1508">
        <f t="shared" si="23"/>
        <v>-6</v>
      </c>
      <c r="K1518" s="1509"/>
      <c r="L1518" s="1509"/>
    </row>
    <row r="1519" spans="3:12" s="1511" customFormat="1" x14ac:dyDescent="0.25">
      <c r="C1519" s="1512"/>
      <c r="D1519" s="1151"/>
      <c r="E1519" s="1121" t="s">
        <v>2297</v>
      </c>
      <c r="F1519" s="1507">
        <v>-2</v>
      </c>
      <c r="G1519" s="1151">
        <v>1</v>
      </c>
      <c r="H1519" s="1154"/>
      <c r="I1519" s="1154"/>
      <c r="J1519" s="1508">
        <f t="shared" si="23"/>
        <v>-2</v>
      </c>
      <c r="K1519" s="1509"/>
      <c r="L1519" s="1509"/>
    </row>
    <row r="1520" spans="3:12" s="1511" customFormat="1" x14ac:dyDescent="0.25">
      <c r="C1520" s="1512"/>
      <c r="D1520" s="1151"/>
      <c r="E1520" s="1121" t="s">
        <v>2297</v>
      </c>
      <c r="F1520" s="1507">
        <v>-4</v>
      </c>
      <c r="G1520" s="1151">
        <v>0.9</v>
      </c>
      <c r="H1520" s="1154"/>
      <c r="I1520" s="1154"/>
      <c r="J1520" s="1508">
        <f t="shared" ref="J1520:J1589" si="24">PRODUCT(F1520:I1520)</f>
        <v>-3.6</v>
      </c>
      <c r="K1520" s="1509"/>
      <c r="L1520" s="1509"/>
    </row>
    <row r="1521" spans="3:12" s="1511" customFormat="1" x14ac:dyDescent="0.25">
      <c r="C1521" s="1512"/>
      <c r="D1521" s="1151"/>
      <c r="E1521" s="1121" t="s">
        <v>2345</v>
      </c>
      <c r="F1521" s="1507">
        <v>-1</v>
      </c>
      <c r="G1521" s="1151">
        <v>1.5</v>
      </c>
      <c r="H1521" s="1154"/>
      <c r="I1521" s="1154"/>
      <c r="J1521" s="1508">
        <f t="shared" si="24"/>
        <v>-1.5</v>
      </c>
      <c r="K1521" s="1509"/>
      <c r="L1521" s="1509"/>
    </row>
    <row r="1522" spans="3:12" s="1511" customFormat="1" x14ac:dyDescent="0.25">
      <c r="C1522" s="1512"/>
      <c r="D1522" s="1151"/>
      <c r="E1522" s="1121" t="s">
        <v>2345</v>
      </c>
      <c r="F1522" s="1507">
        <v>-1</v>
      </c>
      <c r="G1522" s="1151">
        <v>1</v>
      </c>
      <c r="H1522" s="1154"/>
      <c r="I1522" s="1154"/>
      <c r="J1522" s="1508">
        <f t="shared" si="24"/>
        <v>-1</v>
      </c>
      <c r="K1522" s="1509"/>
      <c r="L1522" s="1509"/>
    </row>
    <row r="1523" spans="3:12" s="1511" customFormat="1" x14ac:dyDescent="0.25">
      <c r="C1523" s="1512"/>
      <c r="D1523" s="1151"/>
      <c r="E1523" s="1514" t="s">
        <v>2302</v>
      </c>
      <c r="F1523" s="1507">
        <v>-1</v>
      </c>
      <c r="G1523" s="1151">
        <v>0.4</v>
      </c>
      <c r="H1523" s="1154"/>
      <c r="I1523" s="1154"/>
      <c r="J1523" s="1508">
        <f t="shared" si="24"/>
        <v>-0.4</v>
      </c>
      <c r="K1523" s="1509"/>
      <c r="L1523" s="1509"/>
    </row>
    <row r="1524" spans="3:12" s="1511" customFormat="1" x14ac:dyDescent="0.25">
      <c r="C1524" s="1512"/>
      <c r="D1524" s="1151" t="s">
        <v>1098</v>
      </c>
      <c r="E1524" s="1121" t="s">
        <v>2246</v>
      </c>
      <c r="F1524" s="1507">
        <v>1</v>
      </c>
      <c r="G1524" s="1151">
        <v>24.1</v>
      </c>
      <c r="H1524" s="1154"/>
      <c r="I1524" s="1154"/>
      <c r="J1524" s="1508">
        <f t="shared" si="24"/>
        <v>24.1</v>
      </c>
      <c r="K1524" s="1509"/>
      <c r="L1524" s="1509"/>
    </row>
    <row r="1525" spans="3:12" s="1511" customFormat="1" x14ac:dyDescent="0.25">
      <c r="C1525" s="1512"/>
      <c r="D1525" s="1151"/>
      <c r="E1525" s="1121" t="s">
        <v>2297</v>
      </c>
      <c r="F1525" s="1507">
        <v>-1</v>
      </c>
      <c r="G1525" s="1151">
        <v>1.2</v>
      </c>
      <c r="H1525" s="1154"/>
      <c r="I1525" s="1154"/>
      <c r="J1525" s="1508">
        <f t="shared" si="24"/>
        <v>-1.2</v>
      </c>
      <c r="K1525" s="1509"/>
      <c r="L1525" s="1509"/>
    </row>
    <row r="1526" spans="3:12" s="1511" customFormat="1" x14ac:dyDescent="0.25">
      <c r="C1526" s="1512"/>
      <c r="D1526" s="1151" t="s">
        <v>2252</v>
      </c>
      <c r="E1526" s="1121" t="s">
        <v>360</v>
      </c>
      <c r="F1526" s="1507">
        <v>1</v>
      </c>
      <c r="G1526" s="1151">
        <v>43.1</v>
      </c>
      <c r="H1526" s="1154"/>
      <c r="I1526" s="1154"/>
      <c r="J1526" s="1508">
        <f t="shared" si="24"/>
        <v>43.1</v>
      </c>
      <c r="K1526" s="1509"/>
      <c r="L1526" s="1509"/>
    </row>
    <row r="1527" spans="3:12" s="1511" customFormat="1" x14ac:dyDescent="0.25">
      <c r="C1527" s="1512"/>
      <c r="D1527" s="1151"/>
      <c r="E1527" s="1121" t="s">
        <v>2297</v>
      </c>
      <c r="F1527" s="1507">
        <v>-1</v>
      </c>
      <c r="G1527" s="1151">
        <v>1.8</v>
      </c>
      <c r="H1527" s="1154"/>
      <c r="I1527" s="1154"/>
      <c r="J1527" s="1508">
        <f t="shared" si="24"/>
        <v>-1.8</v>
      </c>
      <c r="K1527" s="1509"/>
      <c r="L1527" s="1509"/>
    </row>
    <row r="1528" spans="3:12" s="1511" customFormat="1" x14ac:dyDescent="0.25">
      <c r="C1528" s="1512"/>
      <c r="D1528" s="1151"/>
      <c r="E1528" s="1121" t="s">
        <v>2297</v>
      </c>
      <c r="F1528" s="1507">
        <v>-1</v>
      </c>
      <c r="G1528" s="1151">
        <v>1.6</v>
      </c>
      <c r="H1528" s="1154"/>
      <c r="I1528" s="1154"/>
      <c r="J1528" s="1508">
        <f t="shared" si="24"/>
        <v>-1.6</v>
      </c>
      <c r="K1528" s="1509"/>
      <c r="L1528" s="1509"/>
    </row>
    <row r="1529" spans="3:12" s="1511" customFormat="1" x14ac:dyDescent="0.25">
      <c r="C1529" s="1512"/>
      <c r="D1529" s="1151"/>
      <c r="E1529" s="1121" t="s">
        <v>2297</v>
      </c>
      <c r="F1529" s="1507">
        <v>-1</v>
      </c>
      <c r="G1529" s="1151">
        <v>0.6</v>
      </c>
      <c r="H1529" s="1154"/>
      <c r="I1529" s="1154"/>
      <c r="J1529" s="1508">
        <f t="shared" si="24"/>
        <v>-0.6</v>
      </c>
      <c r="K1529" s="1509"/>
      <c r="L1529" s="1509"/>
    </row>
    <row r="1530" spans="3:12" s="1511" customFormat="1" x14ac:dyDescent="0.25">
      <c r="C1530" s="1512"/>
      <c r="D1530" s="1151"/>
      <c r="E1530" s="1121" t="s">
        <v>2345</v>
      </c>
      <c r="F1530" s="1507">
        <v>-1</v>
      </c>
      <c r="G1530" s="1151">
        <v>4</v>
      </c>
      <c r="H1530" s="1154"/>
      <c r="I1530" s="1154"/>
      <c r="J1530" s="1508">
        <f t="shared" si="24"/>
        <v>-4</v>
      </c>
      <c r="K1530" s="1509"/>
      <c r="L1530" s="1509"/>
    </row>
    <row r="1531" spans="3:12" s="1511" customFormat="1" x14ac:dyDescent="0.25">
      <c r="C1531" s="1512"/>
      <c r="D1531" s="1151"/>
      <c r="E1531" s="1121" t="s">
        <v>2371</v>
      </c>
      <c r="F1531" s="1507">
        <v>-1</v>
      </c>
      <c r="G1531" s="1151">
        <v>2.4</v>
      </c>
      <c r="H1531" s="1154"/>
      <c r="I1531" s="1154"/>
      <c r="J1531" s="1508">
        <f t="shared" si="24"/>
        <v>-2.4</v>
      </c>
      <c r="K1531" s="1509"/>
      <c r="L1531" s="1509"/>
    </row>
    <row r="1532" spans="3:12" s="1511" customFormat="1" x14ac:dyDescent="0.25">
      <c r="C1532" s="1512"/>
      <c r="D1532" s="1151"/>
      <c r="E1532" s="1121" t="s">
        <v>2345</v>
      </c>
      <c r="F1532" s="1507">
        <v>-1</v>
      </c>
      <c r="G1532" s="1151">
        <v>14.7</v>
      </c>
      <c r="H1532" s="1154"/>
      <c r="I1532" s="1154"/>
      <c r="J1532" s="1508">
        <f t="shared" si="24"/>
        <v>-14.7</v>
      </c>
      <c r="K1532" s="1509"/>
      <c r="L1532" s="1509"/>
    </row>
    <row r="1533" spans="3:12" s="1511" customFormat="1" x14ac:dyDescent="0.25">
      <c r="C1533" s="1512"/>
      <c r="D1533" s="1151" t="s">
        <v>1042</v>
      </c>
      <c r="E1533" s="1121" t="s">
        <v>2242</v>
      </c>
      <c r="F1533" s="1507">
        <v>1</v>
      </c>
      <c r="G1533" s="1151">
        <v>17.399999999999999</v>
      </c>
      <c r="H1533" s="1154"/>
      <c r="I1533" s="1154"/>
      <c r="J1533" s="1508">
        <f t="shared" si="24"/>
        <v>17.399999999999999</v>
      </c>
      <c r="K1533" s="1509"/>
      <c r="L1533" s="1509"/>
    </row>
    <row r="1534" spans="3:12" s="1511" customFormat="1" x14ac:dyDescent="0.25">
      <c r="C1534" s="1512"/>
      <c r="D1534" s="1151"/>
      <c r="E1534" s="1121" t="s">
        <v>2297</v>
      </c>
      <c r="F1534" s="1507">
        <v>-1</v>
      </c>
      <c r="G1534" s="1151">
        <v>1</v>
      </c>
      <c r="H1534" s="1154"/>
      <c r="I1534" s="1154"/>
      <c r="J1534" s="1508">
        <f t="shared" si="24"/>
        <v>-1</v>
      </c>
      <c r="K1534" s="1509"/>
      <c r="L1534" s="1509"/>
    </row>
    <row r="1535" spans="3:12" s="1511" customFormat="1" x14ac:dyDescent="0.25">
      <c r="C1535" s="1512"/>
      <c r="D1535" s="1151"/>
      <c r="E1535" s="1121" t="s">
        <v>2315</v>
      </c>
      <c r="F1535" s="1507">
        <v>1</v>
      </c>
      <c r="G1535" s="1151">
        <v>8.4499999999999993</v>
      </c>
      <c r="H1535" s="1154"/>
      <c r="I1535" s="1154"/>
      <c r="J1535" s="1508">
        <f t="shared" si="24"/>
        <v>8.4499999999999993</v>
      </c>
      <c r="K1535" s="1509"/>
      <c r="L1535" s="1509"/>
    </row>
    <row r="1536" spans="3:12" s="1511" customFormat="1" x14ac:dyDescent="0.25">
      <c r="C1536" s="1512"/>
      <c r="D1536" s="1151" t="s">
        <v>1038</v>
      </c>
      <c r="E1536" s="1121" t="s">
        <v>2242</v>
      </c>
      <c r="F1536" s="1507">
        <v>1</v>
      </c>
      <c r="G1536" s="1151">
        <v>16.899999999999999</v>
      </c>
      <c r="H1536" s="1154"/>
      <c r="I1536" s="1154"/>
      <c r="J1536" s="1508">
        <f t="shared" si="24"/>
        <v>16.899999999999999</v>
      </c>
      <c r="K1536" s="1509"/>
      <c r="L1536" s="1509"/>
    </row>
    <row r="1537" spans="3:12" s="1511" customFormat="1" x14ac:dyDescent="0.25">
      <c r="C1537" s="1512"/>
      <c r="D1537" s="1151"/>
      <c r="E1537" s="1121" t="s">
        <v>2297</v>
      </c>
      <c r="F1537" s="1507">
        <v>-1</v>
      </c>
      <c r="G1537" s="1151">
        <v>1</v>
      </c>
      <c r="H1537" s="1154"/>
      <c r="I1537" s="1154"/>
      <c r="J1537" s="1508">
        <f t="shared" si="24"/>
        <v>-1</v>
      </c>
      <c r="K1537" s="1509"/>
      <c r="L1537" s="1509"/>
    </row>
    <row r="1538" spans="3:12" s="1511" customFormat="1" x14ac:dyDescent="0.25">
      <c r="C1538" s="1512"/>
      <c r="D1538" s="1151"/>
      <c r="E1538" s="1121" t="s">
        <v>2315</v>
      </c>
      <c r="F1538" s="1507">
        <v>1</v>
      </c>
      <c r="G1538" s="1151">
        <v>7.95</v>
      </c>
      <c r="H1538" s="1154"/>
      <c r="I1538" s="1154"/>
      <c r="J1538" s="1508">
        <f t="shared" si="24"/>
        <v>7.95</v>
      </c>
      <c r="K1538" s="1509"/>
      <c r="L1538" s="1509"/>
    </row>
    <row r="1539" spans="3:12" s="1511" customFormat="1" x14ac:dyDescent="0.25">
      <c r="C1539" s="1512"/>
      <c r="D1539" s="1151" t="s">
        <v>1035</v>
      </c>
      <c r="E1539" s="1121" t="s">
        <v>218</v>
      </c>
      <c r="F1539" s="1507">
        <v>1</v>
      </c>
      <c r="G1539" s="1151">
        <v>15</v>
      </c>
      <c r="H1539" s="1154"/>
      <c r="I1539" s="1154"/>
      <c r="J1539" s="1508">
        <f t="shared" si="24"/>
        <v>15</v>
      </c>
      <c r="K1539" s="1509"/>
      <c r="L1539" s="1509"/>
    </row>
    <row r="1540" spans="3:12" s="1511" customFormat="1" x14ac:dyDescent="0.25">
      <c r="C1540" s="1512"/>
      <c r="D1540" s="1151"/>
      <c r="E1540" s="1121" t="s">
        <v>2297</v>
      </c>
      <c r="F1540" s="1507">
        <v>-1</v>
      </c>
      <c r="G1540" s="1151">
        <v>1</v>
      </c>
      <c r="H1540" s="1154"/>
      <c r="I1540" s="1154"/>
      <c r="J1540" s="1508">
        <f t="shared" si="24"/>
        <v>-1</v>
      </c>
      <c r="K1540" s="1509"/>
      <c r="L1540" s="1509"/>
    </row>
    <row r="1541" spans="3:12" s="1511" customFormat="1" x14ac:dyDescent="0.25">
      <c r="C1541" s="1512"/>
      <c r="D1541" s="1151" t="s">
        <v>1037</v>
      </c>
      <c r="E1541" s="1121" t="s">
        <v>130</v>
      </c>
      <c r="F1541" s="1507">
        <v>1</v>
      </c>
      <c r="G1541" s="1151">
        <v>7.6</v>
      </c>
      <c r="H1541" s="1154"/>
      <c r="I1541" s="1154"/>
      <c r="J1541" s="1508">
        <f t="shared" si="24"/>
        <v>7.6</v>
      </c>
      <c r="K1541" s="1509"/>
      <c r="L1541" s="1509"/>
    </row>
    <row r="1542" spans="3:12" s="1511" customFormat="1" x14ac:dyDescent="0.25">
      <c r="C1542" s="1512"/>
      <c r="D1542" s="1151"/>
      <c r="E1542" s="1121" t="s">
        <v>2297</v>
      </c>
      <c r="F1542" s="1507">
        <v>-1</v>
      </c>
      <c r="G1542" s="1151">
        <v>0.9</v>
      </c>
      <c r="H1542" s="1154"/>
      <c r="I1542" s="1154"/>
      <c r="J1542" s="1508">
        <f t="shared" si="24"/>
        <v>-0.9</v>
      </c>
      <c r="K1542" s="1509"/>
      <c r="L1542" s="1509"/>
    </row>
    <row r="1543" spans="3:12" s="1511" customFormat="1" x14ac:dyDescent="0.25">
      <c r="C1543" s="1512"/>
      <c r="D1543" s="1151" t="s">
        <v>1028</v>
      </c>
      <c r="E1543" s="1121" t="s">
        <v>826</v>
      </c>
      <c r="F1543" s="1507">
        <v>1</v>
      </c>
      <c r="G1543" s="1151">
        <v>11.2</v>
      </c>
      <c r="H1543" s="1154"/>
      <c r="I1543" s="1154"/>
      <c r="J1543" s="1508">
        <f t="shared" si="24"/>
        <v>11.2</v>
      </c>
      <c r="K1543" s="1509"/>
      <c r="L1543" s="1509"/>
    </row>
    <row r="1544" spans="3:12" s="1511" customFormat="1" x14ac:dyDescent="0.25">
      <c r="C1544" s="1512"/>
      <c r="D1544" s="1151"/>
      <c r="E1544" s="1121" t="s">
        <v>2315</v>
      </c>
      <c r="F1544" s="1507">
        <v>1</v>
      </c>
      <c r="G1544" s="1151">
        <v>5.2</v>
      </c>
      <c r="H1544" s="1154"/>
      <c r="I1544" s="1154"/>
      <c r="J1544" s="1508">
        <f t="shared" si="24"/>
        <v>5.2</v>
      </c>
      <c r="K1544" s="1509"/>
      <c r="L1544" s="1509"/>
    </row>
    <row r="1545" spans="3:12" s="1511" customFormat="1" x14ac:dyDescent="0.25">
      <c r="C1545" s="1512"/>
      <c r="D1545" s="1151"/>
      <c r="E1545" s="1121" t="s">
        <v>2297</v>
      </c>
      <c r="F1545" s="1507">
        <v>-1</v>
      </c>
      <c r="G1545" s="1151">
        <v>0.9</v>
      </c>
      <c r="H1545" s="1154"/>
      <c r="I1545" s="1154"/>
      <c r="J1545" s="1508">
        <f t="shared" si="24"/>
        <v>-0.9</v>
      </c>
      <c r="K1545" s="1509"/>
      <c r="L1545" s="1509"/>
    </row>
    <row r="1546" spans="3:12" s="1511" customFormat="1" x14ac:dyDescent="0.25">
      <c r="C1546" s="1512"/>
      <c r="D1546" s="1151" t="s">
        <v>1029</v>
      </c>
      <c r="E1546" s="1121" t="s">
        <v>827</v>
      </c>
      <c r="F1546" s="1507">
        <v>1</v>
      </c>
      <c r="G1546" s="1151">
        <v>11.2</v>
      </c>
      <c r="H1546" s="1154"/>
      <c r="I1546" s="1154"/>
      <c r="J1546" s="1508">
        <f t="shared" si="24"/>
        <v>11.2</v>
      </c>
      <c r="K1546" s="1509"/>
      <c r="L1546" s="1509"/>
    </row>
    <row r="1547" spans="3:12" s="1511" customFormat="1" x14ac:dyDescent="0.25">
      <c r="C1547" s="1512"/>
      <c r="D1547" s="1151"/>
      <c r="E1547" s="1121" t="s">
        <v>2315</v>
      </c>
      <c r="F1547" s="1507">
        <v>1</v>
      </c>
      <c r="G1547" s="1151">
        <v>5.2</v>
      </c>
      <c r="H1547" s="1154"/>
      <c r="I1547" s="1154"/>
      <c r="J1547" s="1508">
        <f t="shared" si="24"/>
        <v>5.2</v>
      </c>
      <c r="K1547" s="1509"/>
      <c r="L1547" s="1509"/>
    </row>
    <row r="1548" spans="3:12" s="1511" customFormat="1" x14ac:dyDescent="0.25">
      <c r="C1548" s="1512"/>
      <c r="D1548" s="1151"/>
      <c r="E1548" s="1121" t="s">
        <v>2297</v>
      </c>
      <c r="F1548" s="1507">
        <v>-1</v>
      </c>
      <c r="G1548" s="1151">
        <v>0.9</v>
      </c>
      <c r="H1548" s="1154"/>
      <c r="I1548" s="1154"/>
      <c r="J1548" s="1508">
        <f t="shared" si="24"/>
        <v>-0.9</v>
      </c>
      <c r="K1548" s="1509"/>
      <c r="L1548" s="1509"/>
    </row>
    <row r="1549" spans="3:12" s="1511" customFormat="1" x14ac:dyDescent="0.25">
      <c r="C1549" s="1512"/>
      <c r="D1549" s="1151" t="s">
        <v>1030</v>
      </c>
      <c r="E1549" s="1121" t="s">
        <v>142</v>
      </c>
      <c r="F1549" s="1507">
        <v>1</v>
      </c>
      <c r="G1549" s="1151">
        <v>8.1999999999999993</v>
      </c>
      <c r="H1549" s="1154"/>
      <c r="I1549" s="1154"/>
      <c r="J1549" s="1508">
        <f t="shared" si="24"/>
        <v>8.1999999999999993</v>
      </c>
      <c r="K1549" s="1509"/>
      <c r="L1549" s="1509"/>
    </row>
    <row r="1550" spans="3:12" s="1511" customFormat="1" x14ac:dyDescent="0.25">
      <c r="C1550" s="1512"/>
      <c r="D1550" s="1151"/>
      <c r="E1550" s="1121" t="s">
        <v>2297</v>
      </c>
      <c r="F1550" s="1507">
        <v>-1</v>
      </c>
      <c r="G1550" s="1151">
        <v>0.9</v>
      </c>
      <c r="H1550" s="1154"/>
      <c r="I1550" s="1154"/>
      <c r="J1550" s="1508">
        <f t="shared" si="24"/>
        <v>-0.9</v>
      </c>
      <c r="K1550" s="1509"/>
      <c r="L1550" s="1509"/>
    </row>
    <row r="1551" spans="3:12" s="1511" customFormat="1" x14ac:dyDescent="0.25">
      <c r="C1551" s="1512"/>
      <c r="D1551" s="1151" t="s">
        <v>1092</v>
      </c>
      <c r="E1551" s="1121" t="s">
        <v>1093</v>
      </c>
      <c r="F1551" s="1507">
        <v>1</v>
      </c>
      <c r="G1551" s="1151">
        <v>12.8</v>
      </c>
      <c r="H1551" s="1154"/>
      <c r="I1551" s="1154"/>
      <c r="J1551" s="1508">
        <f t="shared" si="24"/>
        <v>12.8</v>
      </c>
      <c r="K1551" s="1509"/>
      <c r="L1551" s="1509"/>
    </row>
    <row r="1552" spans="3:12" s="1511" customFormat="1" x14ac:dyDescent="0.25">
      <c r="C1552" s="1512"/>
      <c r="D1552" s="1151"/>
      <c r="E1552" s="1121" t="s">
        <v>2315</v>
      </c>
      <c r="F1552" s="1507">
        <v>1</v>
      </c>
      <c r="G1552" s="1151">
        <v>3.4</v>
      </c>
      <c r="H1552" s="1154"/>
      <c r="I1552" s="1154"/>
      <c r="J1552" s="1508">
        <f t="shared" si="24"/>
        <v>3.4</v>
      </c>
      <c r="K1552" s="1509"/>
      <c r="L1552" s="1509"/>
    </row>
    <row r="1553" spans="3:12" s="1511" customFormat="1" x14ac:dyDescent="0.25">
      <c r="C1553" s="1512"/>
      <c r="D1553" s="1151"/>
      <c r="E1553" s="1121" t="s">
        <v>2297</v>
      </c>
      <c r="F1553" s="1507">
        <v>-1</v>
      </c>
      <c r="G1553" s="1151">
        <v>0.9</v>
      </c>
      <c r="H1553" s="1154"/>
      <c r="I1553" s="1154"/>
      <c r="J1553" s="1508">
        <f t="shared" si="24"/>
        <v>-0.9</v>
      </c>
      <c r="K1553" s="1509"/>
      <c r="L1553" s="1509"/>
    </row>
    <row r="1554" spans="3:12" s="1511" customFormat="1" x14ac:dyDescent="0.25">
      <c r="C1554" s="1512"/>
      <c r="D1554" s="1151" t="s">
        <v>1096</v>
      </c>
      <c r="E1554" s="1121" t="s">
        <v>1097</v>
      </c>
      <c r="F1554" s="1507">
        <v>1</v>
      </c>
      <c r="G1554" s="1151">
        <v>12.1</v>
      </c>
      <c r="H1554" s="1154"/>
      <c r="I1554" s="1154"/>
      <c r="J1554" s="1508">
        <f t="shared" si="24"/>
        <v>12.1</v>
      </c>
      <c r="K1554" s="1509"/>
      <c r="L1554" s="1509"/>
    </row>
    <row r="1555" spans="3:12" s="1511" customFormat="1" x14ac:dyDescent="0.25">
      <c r="C1555" s="1512"/>
      <c r="D1555" s="1151"/>
      <c r="E1555" s="1121" t="s">
        <v>2315</v>
      </c>
      <c r="F1555" s="1507">
        <v>1</v>
      </c>
      <c r="G1555" s="1151">
        <v>3.6</v>
      </c>
      <c r="H1555" s="1154"/>
      <c r="I1555" s="1154"/>
      <c r="J1555" s="1508">
        <f t="shared" si="24"/>
        <v>3.6</v>
      </c>
      <c r="K1555" s="1509"/>
      <c r="L1555" s="1509"/>
    </row>
    <row r="1556" spans="3:12" s="1511" customFormat="1" x14ac:dyDescent="0.25">
      <c r="C1556" s="1512"/>
      <c r="D1556" s="1151"/>
      <c r="E1556" s="1121" t="s">
        <v>2297</v>
      </c>
      <c r="F1556" s="1507">
        <v>-1</v>
      </c>
      <c r="G1556" s="1151">
        <v>0.9</v>
      </c>
      <c r="H1556" s="1154"/>
      <c r="I1556" s="1154"/>
      <c r="J1556" s="1508">
        <f t="shared" si="24"/>
        <v>-0.9</v>
      </c>
      <c r="K1556" s="1509"/>
      <c r="L1556" s="1509"/>
    </row>
    <row r="1557" spans="3:12" s="1511" customFormat="1" x14ac:dyDescent="0.25">
      <c r="C1557" s="1512"/>
      <c r="D1557" s="1151" t="s">
        <v>1058</v>
      </c>
      <c r="E1557" s="1121" t="s">
        <v>1059</v>
      </c>
      <c r="F1557" s="1507">
        <v>1</v>
      </c>
      <c r="G1557" s="1151">
        <v>8.6999999999999993</v>
      </c>
      <c r="H1557" s="1154"/>
      <c r="I1557" s="1154"/>
      <c r="J1557" s="1508">
        <f t="shared" si="24"/>
        <v>8.6999999999999993</v>
      </c>
      <c r="K1557" s="1509"/>
      <c r="L1557" s="1509"/>
    </row>
    <row r="1558" spans="3:12" s="1511" customFormat="1" x14ac:dyDescent="0.25">
      <c r="C1558" s="1512"/>
      <c r="D1558" s="1151"/>
      <c r="E1558" s="1121" t="s">
        <v>2297</v>
      </c>
      <c r="F1558" s="1507">
        <v>-1</v>
      </c>
      <c r="G1558" s="1151">
        <v>0.9</v>
      </c>
      <c r="H1558" s="1154"/>
      <c r="I1558" s="1154"/>
      <c r="J1558" s="1508">
        <f t="shared" si="24"/>
        <v>-0.9</v>
      </c>
      <c r="K1558" s="1509"/>
      <c r="L1558" s="1509"/>
    </row>
    <row r="1559" spans="3:12" s="1511" customFormat="1" x14ac:dyDescent="0.25">
      <c r="C1559" s="1512"/>
      <c r="D1559" s="1151" t="s">
        <v>1067</v>
      </c>
      <c r="E1559" s="1121" t="s">
        <v>1059</v>
      </c>
      <c r="F1559" s="1507">
        <v>1</v>
      </c>
      <c r="G1559" s="1151">
        <v>8.6</v>
      </c>
      <c r="H1559" s="1154"/>
      <c r="I1559" s="1154"/>
      <c r="J1559" s="1508">
        <f t="shared" si="24"/>
        <v>8.6</v>
      </c>
      <c r="K1559" s="1509"/>
      <c r="L1559" s="1509"/>
    </row>
    <row r="1560" spans="3:12" s="1511" customFormat="1" x14ac:dyDescent="0.25">
      <c r="C1560" s="1512"/>
      <c r="D1560" s="1151"/>
      <c r="E1560" s="1121" t="s">
        <v>2297</v>
      </c>
      <c r="F1560" s="1507">
        <v>-1</v>
      </c>
      <c r="G1560" s="1151">
        <v>0.9</v>
      </c>
      <c r="H1560" s="1154"/>
      <c r="I1560" s="1154"/>
      <c r="J1560" s="1508">
        <f t="shared" si="24"/>
        <v>-0.9</v>
      </c>
      <c r="K1560" s="1509"/>
      <c r="L1560" s="1509"/>
    </row>
    <row r="1561" spans="3:12" s="1511" customFormat="1" x14ac:dyDescent="0.25">
      <c r="C1561" s="1512"/>
      <c r="D1561" s="1151"/>
      <c r="E1561" s="1121" t="s">
        <v>1059</v>
      </c>
      <c r="F1561" s="1507">
        <v>1</v>
      </c>
      <c r="G1561" s="1151">
        <v>10.199999999999999</v>
      </c>
      <c r="H1561" s="1154"/>
      <c r="I1561" s="1154"/>
      <c r="J1561" s="1508">
        <f t="shared" si="24"/>
        <v>10.199999999999999</v>
      </c>
      <c r="K1561" s="1509"/>
      <c r="L1561" s="1509"/>
    </row>
    <row r="1562" spans="3:12" s="1511" customFormat="1" x14ac:dyDescent="0.25">
      <c r="C1562" s="1512"/>
      <c r="D1562" s="1151"/>
      <c r="E1562" s="1121" t="s">
        <v>2297</v>
      </c>
      <c r="F1562" s="1507">
        <v>-1</v>
      </c>
      <c r="G1562" s="1151">
        <v>0.9</v>
      </c>
      <c r="H1562" s="1154"/>
      <c r="I1562" s="1154"/>
      <c r="J1562" s="1508">
        <f t="shared" si="24"/>
        <v>-0.9</v>
      </c>
      <c r="K1562" s="1509"/>
      <c r="L1562" s="1509"/>
    </row>
    <row r="1563" spans="3:12" s="1511" customFormat="1" x14ac:dyDescent="0.25">
      <c r="C1563" s="1517"/>
      <c r="D1563" s="1518"/>
      <c r="E1563" s="1518"/>
      <c r="F1563" s="1518"/>
      <c r="G1563" s="1518"/>
      <c r="H1563" s="1518"/>
      <c r="I1563" s="1518"/>
      <c r="J1563" s="1508"/>
      <c r="K1563" s="1518"/>
      <c r="L1563" s="1519"/>
    </row>
    <row r="1564" spans="3:12" s="1511" customFormat="1" x14ac:dyDescent="0.25">
      <c r="C1564" s="1517"/>
      <c r="D1564" s="1518"/>
      <c r="E1564" s="1118" t="s">
        <v>1102</v>
      </c>
      <c r="F1564" s="1518"/>
      <c r="G1564" s="1518"/>
      <c r="H1564" s="1518"/>
      <c r="I1564" s="1518"/>
      <c r="J1564" s="1508"/>
      <c r="K1564" s="1518"/>
      <c r="L1564" s="1519"/>
    </row>
    <row r="1565" spans="3:12" s="1511" customFormat="1" x14ac:dyDescent="0.25">
      <c r="C1565" s="1506"/>
      <c r="D1565" s="1151" t="s">
        <v>2196</v>
      </c>
      <c r="E1565" s="1121" t="s">
        <v>122</v>
      </c>
      <c r="F1565" s="1507">
        <v>1</v>
      </c>
      <c r="G1565" s="1151">
        <v>7</v>
      </c>
      <c r="H1565" s="1154"/>
      <c r="I1565" s="1154"/>
      <c r="J1565" s="1508">
        <f t="shared" si="24"/>
        <v>7</v>
      </c>
      <c r="K1565" s="1509"/>
      <c r="L1565" s="1510"/>
    </row>
    <row r="1566" spans="3:12" s="1511" customFormat="1" x14ac:dyDescent="0.25">
      <c r="C1566" s="1506"/>
      <c r="D1566" s="1151"/>
      <c r="E1566" s="1121" t="s">
        <v>2297</v>
      </c>
      <c r="F1566" s="1507">
        <v>-1</v>
      </c>
      <c r="G1566" s="1151">
        <v>0.9</v>
      </c>
      <c r="H1566" s="1154"/>
      <c r="I1566" s="1154"/>
      <c r="J1566" s="1508">
        <f t="shared" si="24"/>
        <v>-0.9</v>
      </c>
      <c r="K1566" s="1509"/>
      <c r="L1566" s="1510"/>
    </row>
    <row r="1567" spans="3:12" s="1511" customFormat="1" x14ac:dyDescent="0.25">
      <c r="C1567" s="1506"/>
      <c r="D1567" s="1151" t="s">
        <v>1138</v>
      </c>
      <c r="E1567" s="1121" t="s">
        <v>282</v>
      </c>
      <c r="F1567" s="1507">
        <v>1</v>
      </c>
      <c r="G1567" s="1151">
        <v>10.1</v>
      </c>
      <c r="H1567" s="1154"/>
      <c r="I1567" s="1154"/>
      <c r="J1567" s="1508">
        <f t="shared" si="24"/>
        <v>10.1</v>
      </c>
      <c r="K1567" s="1509"/>
      <c r="L1567" s="1510"/>
    </row>
    <row r="1568" spans="3:12" s="1511" customFormat="1" x14ac:dyDescent="0.25">
      <c r="C1568" s="1506"/>
      <c r="D1568" s="1151"/>
      <c r="E1568" s="1121" t="s">
        <v>2297</v>
      </c>
      <c r="F1568" s="1507">
        <v>-1</v>
      </c>
      <c r="G1568" s="1151">
        <v>1</v>
      </c>
      <c r="H1568" s="1154"/>
      <c r="I1568" s="1154"/>
      <c r="J1568" s="1508">
        <f t="shared" si="24"/>
        <v>-1</v>
      </c>
      <c r="K1568" s="1509"/>
      <c r="L1568" s="1510"/>
    </row>
    <row r="1569" spans="3:12" s="1511" customFormat="1" x14ac:dyDescent="0.25">
      <c r="C1569" s="1506"/>
      <c r="D1569" s="1151" t="s">
        <v>1139</v>
      </c>
      <c r="E1569" s="1121" t="s">
        <v>133</v>
      </c>
      <c r="F1569" s="1507">
        <v>1</v>
      </c>
      <c r="G1569" s="1151">
        <v>13.2</v>
      </c>
      <c r="H1569" s="1154"/>
      <c r="I1569" s="1154"/>
      <c r="J1569" s="1508">
        <f t="shared" si="24"/>
        <v>13.2</v>
      </c>
      <c r="K1569" s="1509"/>
      <c r="L1569" s="1510"/>
    </row>
    <row r="1570" spans="3:12" s="1511" customFormat="1" x14ac:dyDescent="0.25">
      <c r="C1570" s="1506"/>
      <c r="D1570" s="1151"/>
      <c r="E1570" s="1121" t="s">
        <v>2297</v>
      </c>
      <c r="F1570" s="1507">
        <v>-2</v>
      </c>
      <c r="G1570" s="1151">
        <v>0.9</v>
      </c>
      <c r="H1570" s="1154"/>
      <c r="I1570" s="1154"/>
      <c r="J1570" s="1508">
        <f t="shared" si="24"/>
        <v>-1.8</v>
      </c>
      <c r="K1570" s="1509"/>
      <c r="L1570" s="1510"/>
    </row>
    <row r="1571" spans="3:12" s="1511" customFormat="1" ht="26.4" x14ac:dyDescent="0.25">
      <c r="C1571" s="1506"/>
      <c r="D1571" s="1151" t="s">
        <v>1143</v>
      </c>
      <c r="E1571" s="1121" t="s">
        <v>1144</v>
      </c>
      <c r="F1571" s="1507">
        <v>1</v>
      </c>
      <c r="G1571" s="1151">
        <v>16.7</v>
      </c>
      <c r="H1571" s="1154"/>
      <c r="I1571" s="1154"/>
      <c r="J1571" s="1508">
        <f t="shared" si="24"/>
        <v>16.7</v>
      </c>
      <c r="K1571" s="1509"/>
      <c r="L1571" s="1510"/>
    </row>
    <row r="1572" spans="3:12" s="1511" customFormat="1" x14ac:dyDescent="0.25">
      <c r="C1572" s="1506"/>
      <c r="D1572" s="1151"/>
      <c r="E1572" s="1121" t="s">
        <v>2297</v>
      </c>
      <c r="F1572" s="1507">
        <v>-1</v>
      </c>
      <c r="G1572" s="1151">
        <v>0.9</v>
      </c>
      <c r="H1572" s="1154"/>
      <c r="I1572" s="1154"/>
      <c r="J1572" s="1508">
        <f t="shared" si="24"/>
        <v>-0.9</v>
      </c>
      <c r="K1572" s="1509"/>
      <c r="L1572" s="1510"/>
    </row>
    <row r="1573" spans="3:12" s="1511" customFormat="1" x14ac:dyDescent="0.25">
      <c r="C1573" s="1506"/>
      <c r="D1573" s="1151"/>
      <c r="E1573" s="1121" t="s">
        <v>2303</v>
      </c>
      <c r="F1573" s="1507">
        <v>-1</v>
      </c>
      <c r="G1573" s="1151">
        <v>3.6</v>
      </c>
      <c r="H1573" s="1154"/>
      <c r="I1573" s="1154"/>
      <c r="J1573" s="1508">
        <f t="shared" si="24"/>
        <v>-3.6</v>
      </c>
      <c r="K1573" s="1509"/>
      <c r="L1573" s="1510"/>
    </row>
    <row r="1574" spans="3:12" s="1511" customFormat="1" x14ac:dyDescent="0.25">
      <c r="C1574" s="1512"/>
      <c r="D1574" s="1151" t="s">
        <v>2321</v>
      </c>
      <c r="E1574" s="1121" t="s">
        <v>1745</v>
      </c>
      <c r="F1574" s="1507">
        <v>1</v>
      </c>
      <c r="G1574" s="1151">
        <v>15</v>
      </c>
      <c r="H1574" s="1154"/>
      <c r="I1574" s="1154"/>
      <c r="J1574" s="1508">
        <f t="shared" si="24"/>
        <v>15</v>
      </c>
      <c r="K1574" s="1509"/>
      <c r="L1574" s="1509"/>
    </row>
    <row r="1575" spans="3:12" s="1511" customFormat="1" x14ac:dyDescent="0.25">
      <c r="C1575" s="1512"/>
      <c r="D1575" s="1151"/>
      <c r="E1575" s="1121" t="s">
        <v>2297</v>
      </c>
      <c r="F1575" s="1507">
        <v>-1</v>
      </c>
      <c r="G1575" s="1151">
        <v>1</v>
      </c>
      <c r="H1575" s="1154"/>
      <c r="I1575" s="1154"/>
      <c r="J1575" s="1508">
        <f t="shared" si="24"/>
        <v>-1</v>
      </c>
      <c r="K1575" s="1509"/>
      <c r="L1575" s="1509"/>
    </row>
    <row r="1576" spans="3:12" s="1511" customFormat="1" x14ac:dyDescent="0.25">
      <c r="C1576" s="1512"/>
      <c r="D1576" s="1151"/>
      <c r="E1576" s="1121" t="s">
        <v>2345</v>
      </c>
      <c r="F1576" s="1507">
        <v>-1</v>
      </c>
      <c r="G1576" s="1151">
        <v>5.85</v>
      </c>
      <c r="H1576" s="1154"/>
      <c r="I1576" s="1154"/>
      <c r="J1576" s="1508">
        <f t="shared" si="24"/>
        <v>-5.85</v>
      </c>
      <c r="K1576" s="1509"/>
      <c r="L1576" s="1509"/>
    </row>
    <row r="1577" spans="3:12" s="1511" customFormat="1" x14ac:dyDescent="0.25">
      <c r="C1577" s="1512"/>
      <c r="D1577" s="1151"/>
      <c r="E1577" s="1121" t="s">
        <v>2345</v>
      </c>
      <c r="F1577" s="1507">
        <v>-1</v>
      </c>
      <c r="G1577" s="1151">
        <v>6.85</v>
      </c>
      <c r="H1577" s="1154"/>
      <c r="I1577" s="1154"/>
      <c r="J1577" s="1508">
        <f t="shared" si="24"/>
        <v>-6.85</v>
      </c>
      <c r="K1577" s="1509"/>
      <c r="L1577" s="1509"/>
    </row>
    <row r="1578" spans="3:12" s="1511" customFormat="1" x14ac:dyDescent="0.25">
      <c r="C1578" s="1512"/>
      <c r="D1578" s="1151" t="s">
        <v>2253</v>
      </c>
      <c r="E1578" s="1121" t="s">
        <v>144</v>
      </c>
      <c r="F1578" s="1507">
        <v>1</v>
      </c>
      <c r="G1578" s="1151">
        <v>20.25</v>
      </c>
      <c r="H1578" s="1154"/>
      <c r="I1578" s="1154"/>
      <c r="J1578" s="1508">
        <f t="shared" si="24"/>
        <v>20.25</v>
      </c>
      <c r="K1578" s="1509"/>
      <c r="L1578" s="1509"/>
    </row>
    <row r="1579" spans="3:12" s="1511" customFormat="1" x14ac:dyDescent="0.25">
      <c r="C1579" s="1512"/>
      <c r="D1579" s="1151"/>
      <c r="E1579" s="1121" t="s">
        <v>2297</v>
      </c>
      <c r="F1579" s="1507">
        <v>-1</v>
      </c>
      <c r="G1579" s="1151">
        <v>1.8</v>
      </c>
      <c r="H1579" s="1154"/>
      <c r="I1579" s="1154"/>
      <c r="J1579" s="1508">
        <f t="shared" si="24"/>
        <v>-1.8</v>
      </c>
      <c r="K1579" s="1509"/>
      <c r="L1579" s="1509"/>
    </row>
    <row r="1580" spans="3:12" s="1511" customFormat="1" x14ac:dyDescent="0.25">
      <c r="C1580" s="1512"/>
      <c r="D1580" s="1151"/>
      <c r="E1580" s="1121" t="s">
        <v>2297</v>
      </c>
      <c r="F1580" s="1507">
        <v>-2</v>
      </c>
      <c r="G1580" s="1151">
        <v>0.8</v>
      </c>
      <c r="H1580" s="1154"/>
      <c r="I1580" s="1154"/>
      <c r="J1580" s="1508">
        <f t="shared" si="24"/>
        <v>-1.6</v>
      </c>
      <c r="K1580" s="1509"/>
      <c r="L1580" s="1509"/>
    </row>
    <row r="1581" spans="3:12" s="1511" customFormat="1" x14ac:dyDescent="0.25">
      <c r="C1581" s="1512"/>
      <c r="D1581" s="1151"/>
      <c r="E1581" s="1514" t="s">
        <v>2311</v>
      </c>
      <c r="F1581" s="1507">
        <v>-1</v>
      </c>
      <c r="G1581" s="1151">
        <v>0.7</v>
      </c>
      <c r="H1581" s="1154"/>
      <c r="I1581" s="1154"/>
      <c r="J1581" s="1508">
        <f t="shared" si="24"/>
        <v>-0.7</v>
      </c>
      <c r="K1581" s="1509"/>
      <c r="L1581" s="1509"/>
    </row>
    <row r="1582" spans="3:12" s="1511" customFormat="1" x14ac:dyDescent="0.25">
      <c r="C1582" s="1512"/>
      <c r="D1582" s="1151"/>
      <c r="E1582" s="1514" t="s">
        <v>2302</v>
      </c>
      <c r="F1582" s="1507">
        <v>-1</v>
      </c>
      <c r="G1582" s="1151">
        <v>0.4</v>
      </c>
      <c r="H1582" s="1154"/>
      <c r="I1582" s="1154"/>
      <c r="J1582" s="1508">
        <f t="shared" si="24"/>
        <v>-0.4</v>
      </c>
      <c r="K1582" s="1509"/>
      <c r="L1582" s="1509"/>
    </row>
    <row r="1583" spans="3:12" s="1511" customFormat="1" x14ac:dyDescent="0.25">
      <c r="C1583" s="1512"/>
      <c r="D1583" s="1151"/>
      <c r="E1583" s="1121" t="s">
        <v>2303</v>
      </c>
      <c r="F1583" s="1507">
        <v>-1</v>
      </c>
      <c r="G1583" s="1151">
        <v>4.3</v>
      </c>
      <c r="H1583" s="1154"/>
      <c r="I1583" s="1154"/>
      <c r="J1583" s="1508">
        <f t="shared" si="24"/>
        <v>-4.3</v>
      </c>
      <c r="K1583" s="1509"/>
      <c r="L1583" s="1509"/>
    </row>
    <row r="1584" spans="3:12" s="1511" customFormat="1" x14ac:dyDescent="0.25">
      <c r="C1584" s="1512"/>
      <c r="D1584" s="1151" t="s">
        <v>2232</v>
      </c>
      <c r="E1584" s="1121" t="s">
        <v>144</v>
      </c>
      <c r="F1584" s="1507">
        <v>1</v>
      </c>
      <c r="G1584" s="1151">
        <v>14.4</v>
      </c>
      <c r="H1584" s="1154"/>
      <c r="I1584" s="1154"/>
      <c r="J1584" s="1508">
        <f t="shared" si="24"/>
        <v>14.4</v>
      </c>
      <c r="K1584" s="1509"/>
      <c r="L1584" s="1509"/>
    </row>
    <row r="1585" spans="3:12" s="1511" customFormat="1" x14ac:dyDescent="0.25">
      <c r="C1585" s="1512"/>
      <c r="D1585" s="1151"/>
      <c r="E1585" s="1121" t="s">
        <v>2297</v>
      </c>
      <c r="F1585" s="1507">
        <v>-1</v>
      </c>
      <c r="G1585" s="1151">
        <v>1.2</v>
      </c>
      <c r="H1585" s="1154"/>
      <c r="I1585" s="1154"/>
      <c r="J1585" s="1508">
        <f t="shared" si="24"/>
        <v>-1.2</v>
      </c>
      <c r="K1585" s="1509"/>
      <c r="L1585" s="1509"/>
    </row>
    <row r="1586" spans="3:12" s="1511" customFormat="1" x14ac:dyDescent="0.25">
      <c r="C1586" s="1512"/>
      <c r="D1586" s="1151"/>
      <c r="E1586" s="1121" t="s">
        <v>2297</v>
      </c>
      <c r="F1586" s="1507">
        <v>-1</v>
      </c>
      <c r="G1586" s="1151">
        <v>0.9</v>
      </c>
      <c r="H1586" s="1154"/>
      <c r="I1586" s="1154"/>
      <c r="J1586" s="1508">
        <f t="shared" si="24"/>
        <v>-0.9</v>
      </c>
      <c r="K1586" s="1509"/>
      <c r="L1586" s="1509"/>
    </row>
    <row r="1587" spans="3:12" s="1511" customFormat="1" x14ac:dyDescent="0.25">
      <c r="C1587" s="1512"/>
      <c r="D1587" s="1151"/>
      <c r="E1587" s="1121" t="s">
        <v>2303</v>
      </c>
      <c r="F1587" s="1507">
        <v>-1</v>
      </c>
      <c r="G1587" s="1151">
        <v>3.6</v>
      </c>
      <c r="H1587" s="1154"/>
      <c r="I1587" s="1154"/>
      <c r="J1587" s="1508">
        <f t="shared" si="24"/>
        <v>-3.6</v>
      </c>
      <c r="K1587" s="1509"/>
      <c r="L1587" s="1509"/>
    </row>
    <row r="1588" spans="3:12" s="1511" customFormat="1" ht="26.4" x14ac:dyDescent="0.25">
      <c r="C1588" s="1512"/>
      <c r="D1588" s="1151" t="s">
        <v>2322</v>
      </c>
      <c r="E1588" s="1121" t="s">
        <v>2323</v>
      </c>
      <c r="F1588" s="1507">
        <v>1</v>
      </c>
      <c r="G1588" s="1151">
        <v>21.3</v>
      </c>
      <c r="H1588" s="1154"/>
      <c r="I1588" s="1154"/>
      <c r="J1588" s="1508">
        <f t="shared" si="24"/>
        <v>21.3</v>
      </c>
      <c r="K1588" s="1509"/>
      <c r="L1588" s="1509"/>
    </row>
    <row r="1589" spans="3:12" s="1511" customFormat="1" x14ac:dyDescent="0.25">
      <c r="C1589" s="1512"/>
      <c r="D1589" s="1151"/>
      <c r="E1589" s="1121" t="s">
        <v>2297</v>
      </c>
      <c r="F1589" s="1507">
        <v>-1</v>
      </c>
      <c r="G1589" s="1151">
        <v>1</v>
      </c>
      <c r="H1589" s="1154"/>
      <c r="I1589" s="1154"/>
      <c r="J1589" s="1508">
        <f t="shared" si="24"/>
        <v>-1</v>
      </c>
      <c r="K1589" s="1509"/>
      <c r="L1589" s="1509"/>
    </row>
    <row r="1590" spans="3:12" s="1511" customFormat="1" x14ac:dyDescent="0.25">
      <c r="C1590" s="1512"/>
      <c r="D1590" s="1151"/>
      <c r="E1590" s="1121" t="s">
        <v>2297</v>
      </c>
      <c r="F1590" s="1507">
        <v>-1</v>
      </c>
      <c r="G1590" s="1151">
        <v>0.9</v>
      </c>
      <c r="H1590" s="1154"/>
      <c r="I1590" s="1154"/>
      <c r="J1590" s="1508">
        <f t="shared" ref="J1590:J1653" si="25">PRODUCT(F1590:I1590)</f>
        <v>-0.9</v>
      </c>
      <c r="K1590" s="1509"/>
      <c r="L1590" s="1509"/>
    </row>
    <row r="1591" spans="3:12" s="1511" customFormat="1" x14ac:dyDescent="0.25">
      <c r="C1591" s="1512"/>
      <c r="D1591" s="1151" t="s">
        <v>1121</v>
      </c>
      <c r="E1591" s="1121" t="s">
        <v>179</v>
      </c>
      <c r="F1591" s="1507">
        <v>1</v>
      </c>
      <c r="G1591" s="1151">
        <v>14.6</v>
      </c>
      <c r="H1591" s="1154"/>
      <c r="I1591" s="1154"/>
      <c r="J1591" s="1508">
        <f t="shared" si="25"/>
        <v>14.6</v>
      </c>
      <c r="K1591" s="1509"/>
      <c r="L1591" s="1509"/>
    </row>
    <row r="1592" spans="3:12" s="1511" customFormat="1" x14ac:dyDescent="0.25">
      <c r="C1592" s="1512"/>
      <c r="D1592" s="1151"/>
      <c r="E1592" s="1121" t="s">
        <v>2297</v>
      </c>
      <c r="F1592" s="1507">
        <v>-2</v>
      </c>
      <c r="G1592" s="1151">
        <v>0.9</v>
      </c>
      <c r="H1592" s="1154"/>
      <c r="I1592" s="1154"/>
      <c r="J1592" s="1508">
        <f t="shared" si="25"/>
        <v>-1.8</v>
      </c>
      <c r="K1592" s="1509"/>
      <c r="L1592" s="1509"/>
    </row>
    <row r="1593" spans="3:12" s="1511" customFormat="1" x14ac:dyDescent="0.25">
      <c r="C1593" s="1512"/>
      <c r="D1593" s="1151"/>
      <c r="E1593" s="1121" t="s">
        <v>2303</v>
      </c>
      <c r="F1593" s="1507">
        <v>-1</v>
      </c>
      <c r="G1593" s="1151">
        <v>4.3</v>
      </c>
      <c r="H1593" s="1154"/>
      <c r="I1593" s="1154"/>
      <c r="J1593" s="1508">
        <f t="shared" si="25"/>
        <v>-4.3</v>
      </c>
      <c r="K1593" s="1509"/>
      <c r="L1593" s="1509"/>
    </row>
    <row r="1594" spans="3:12" s="1511" customFormat="1" x14ac:dyDescent="0.25">
      <c r="C1594" s="1512"/>
      <c r="D1594" s="1151" t="s">
        <v>1157</v>
      </c>
      <c r="E1594" s="1121" t="s">
        <v>138</v>
      </c>
      <c r="F1594" s="1507">
        <v>1</v>
      </c>
      <c r="G1594" s="1151">
        <v>50.7</v>
      </c>
      <c r="H1594" s="1154"/>
      <c r="I1594" s="1154"/>
      <c r="J1594" s="1508">
        <f t="shared" si="25"/>
        <v>50.7</v>
      </c>
      <c r="K1594" s="1509"/>
      <c r="L1594" s="1509"/>
    </row>
    <row r="1595" spans="3:12" s="1511" customFormat="1" x14ac:dyDescent="0.25">
      <c r="C1595" s="1512"/>
      <c r="D1595" s="1151"/>
      <c r="E1595" s="1121" t="s">
        <v>2297</v>
      </c>
      <c r="F1595" s="1507">
        <v>-2</v>
      </c>
      <c r="G1595" s="1151">
        <v>1.8</v>
      </c>
      <c r="H1595" s="1154"/>
      <c r="I1595" s="1154"/>
      <c r="J1595" s="1508">
        <f t="shared" si="25"/>
        <v>-3.6</v>
      </c>
      <c r="K1595" s="1509"/>
      <c r="L1595" s="1509"/>
    </row>
    <row r="1596" spans="3:12" s="1511" customFormat="1" x14ac:dyDescent="0.25">
      <c r="C1596" s="1512"/>
      <c r="D1596" s="1151"/>
      <c r="E1596" s="1121" t="s">
        <v>2297</v>
      </c>
      <c r="F1596" s="1507">
        <v>-1</v>
      </c>
      <c r="G1596" s="1151">
        <v>1.2</v>
      </c>
      <c r="H1596" s="1154"/>
      <c r="I1596" s="1154"/>
      <c r="J1596" s="1508">
        <f t="shared" si="25"/>
        <v>-1.2</v>
      </c>
      <c r="K1596" s="1509"/>
      <c r="L1596" s="1509"/>
    </row>
    <row r="1597" spans="3:12" s="1511" customFormat="1" x14ac:dyDescent="0.25">
      <c r="C1597" s="1512"/>
      <c r="D1597" s="1151"/>
      <c r="E1597" s="1121" t="s">
        <v>2297</v>
      </c>
      <c r="F1597" s="1507">
        <v>-4</v>
      </c>
      <c r="G1597" s="1151">
        <v>1</v>
      </c>
      <c r="H1597" s="1154"/>
      <c r="I1597" s="1154"/>
      <c r="J1597" s="1508">
        <f t="shared" si="25"/>
        <v>-4</v>
      </c>
      <c r="K1597" s="1509"/>
      <c r="L1597" s="1509"/>
    </row>
    <row r="1598" spans="3:12" s="1511" customFormat="1" x14ac:dyDescent="0.25">
      <c r="C1598" s="1512"/>
      <c r="D1598" s="1151"/>
      <c r="E1598" s="1121" t="s">
        <v>2297</v>
      </c>
      <c r="F1598" s="1507">
        <v>-4</v>
      </c>
      <c r="G1598" s="1151">
        <v>0.9</v>
      </c>
      <c r="H1598" s="1154"/>
      <c r="I1598" s="1154"/>
      <c r="J1598" s="1508">
        <f t="shared" si="25"/>
        <v>-3.6</v>
      </c>
      <c r="K1598" s="1509"/>
      <c r="L1598" s="1509"/>
    </row>
    <row r="1599" spans="3:12" s="1511" customFormat="1" ht="26.4" x14ac:dyDescent="0.25">
      <c r="C1599" s="1512"/>
      <c r="D1599" s="1151" t="s">
        <v>1133</v>
      </c>
      <c r="E1599" s="1121" t="s">
        <v>1132</v>
      </c>
      <c r="F1599" s="1507">
        <v>1</v>
      </c>
      <c r="G1599" s="1151">
        <v>15</v>
      </c>
      <c r="H1599" s="1154"/>
      <c r="I1599" s="1154"/>
      <c r="J1599" s="1508">
        <f t="shared" si="25"/>
        <v>15</v>
      </c>
      <c r="K1599" s="1509"/>
      <c r="L1599" s="1509"/>
    </row>
    <row r="1600" spans="3:12" s="1511" customFormat="1" x14ac:dyDescent="0.25">
      <c r="C1600" s="1512"/>
      <c r="D1600" s="1151"/>
      <c r="E1600" s="1121" t="s">
        <v>2297</v>
      </c>
      <c r="F1600" s="1507">
        <v>-1</v>
      </c>
      <c r="G1600" s="1151">
        <v>0.9</v>
      </c>
      <c r="H1600" s="1154"/>
      <c r="I1600" s="1154"/>
      <c r="J1600" s="1508">
        <f t="shared" si="25"/>
        <v>-0.9</v>
      </c>
      <c r="K1600" s="1509"/>
      <c r="L1600" s="1509"/>
    </row>
    <row r="1601" spans="3:12" s="1511" customFormat="1" x14ac:dyDescent="0.25">
      <c r="C1601" s="1512"/>
      <c r="D1601" s="1151" t="s">
        <v>2245</v>
      </c>
      <c r="E1601" s="1121" t="s">
        <v>138</v>
      </c>
      <c r="F1601" s="1507">
        <v>1</v>
      </c>
      <c r="G1601" s="1151">
        <v>20.8</v>
      </c>
      <c r="H1601" s="1154"/>
      <c r="I1601" s="1154"/>
      <c r="J1601" s="1508">
        <f t="shared" si="25"/>
        <v>20.8</v>
      </c>
      <c r="K1601" s="1509"/>
      <c r="L1601" s="1509"/>
    </row>
    <row r="1602" spans="3:12" s="1511" customFormat="1" x14ac:dyDescent="0.25">
      <c r="C1602" s="1512"/>
      <c r="D1602" s="1151"/>
      <c r="E1602" s="1121" t="s">
        <v>2297</v>
      </c>
      <c r="F1602" s="1507">
        <v>-4</v>
      </c>
      <c r="G1602" s="1151">
        <v>1.2</v>
      </c>
      <c r="H1602" s="1154"/>
      <c r="I1602" s="1154"/>
      <c r="J1602" s="1508">
        <f t="shared" si="25"/>
        <v>-4.8</v>
      </c>
      <c r="K1602" s="1509"/>
      <c r="L1602" s="1509"/>
    </row>
    <row r="1603" spans="3:12" s="1511" customFormat="1" x14ac:dyDescent="0.25">
      <c r="C1603" s="1512"/>
      <c r="D1603" s="1151"/>
      <c r="E1603" s="1121" t="s">
        <v>2297</v>
      </c>
      <c r="F1603" s="1507">
        <v>-2</v>
      </c>
      <c r="G1603" s="1151">
        <v>1</v>
      </c>
      <c r="H1603" s="1154"/>
      <c r="I1603" s="1154"/>
      <c r="J1603" s="1508">
        <f t="shared" si="25"/>
        <v>-2</v>
      </c>
      <c r="K1603" s="1509"/>
      <c r="L1603" s="1509"/>
    </row>
    <row r="1604" spans="3:12" s="1511" customFormat="1" x14ac:dyDescent="0.25">
      <c r="C1604" s="1512"/>
      <c r="D1604" s="1151"/>
      <c r="E1604" s="1121" t="s">
        <v>2297</v>
      </c>
      <c r="F1604" s="1507">
        <v>-1</v>
      </c>
      <c r="G1604" s="1151">
        <v>0.9</v>
      </c>
      <c r="H1604" s="1154"/>
      <c r="I1604" s="1154"/>
      <c r="J1604" s="1508">
        <f t="shared" si="25"/>
        <v>-0.9</v>
      </c>
      <c r="K1604" s="1509"/>
      <c r="L1604" s="1509"/>
    </row>
    <row r="1605" spans="3:12" s="1511" customFormat="1" x14ac:dyDescent="0.25">
      <c r="C1605" s="1512"/>
      <c r="D1605" s="1151"/>
      <c r="E1605" s="1121" t="s">
        <v>2345</v>
      </c>
      <c r="F1605" s="1507">
        <v>-1</v>
      </c>
      <c r="G1605" s="1151">
        <v>1.5</v>
      </c>
      <c r="H1605" s="1154"/>
      <c r="I1605" s="1154"/>
      <c r="J1605" s="1508">
        <f t="shared" si="25"/>
        <v>-1.5</v>
      </c>
      <c r="K1605" s="1509"/>
      <c r="L1605" s="1509"/>
    </row>
    <row r="1606" spans="3:12" s="1511" customFormat="1" x14ac:dyDescent="0.25">
      <c r="C1606" s="1512"/>
      <c r="D1606" s="1151" t="s">
        <v>2325</v>
      </c>
      <c r="E1606" s="1121" t="s">
        <v>138</v>
      </c>
      <c r="F1606" s="1507">
        <v>1</v>
      </c>
      <c r="G1606" s="1151">
        <v>41.2</v>
      </c>
      <c r="H1606" s="1154"/>
      <c r="I1606" s="1154"/>
      <c r="J1606" s="1508">
        <f t="shared" si="25"/>
        <v>41.2</v>
      </c>
      <c r="K1606" s="1509"/>
      <c r="L1606" s="1509"/>
    </row>
    <row r="1607" spans="3:12" s="1511" customFormat="1" x14ac:dyDescent="0.25">
      <c r="C1607" s="1512"/>
      <c r="D1607" s="1151"/>
      <c r="E1607" s="1121" t="s">
        <v>2297</v>
      </c>
      <c r="F1607" s="1507">
        <v>-1</v>
      </c>
      <c r="G1607" s="1151">
        <v>1.6</v>
      </c>
      <c r="H1607" s="1154"/>
      <c r="I1607" s="1154"/>
      <c r="J1607" s="1508">
        <f t="shared" si="25"/>
        <v>-1.6</v>
      </c>
      <c r="K1607" s="1509"/>
      <c r="L1607" s="1509"/>
    </row>
    <row r="1608" spans="3:12" s="1511" customFormat="1" x14ac:dyDescent="0.25">
      <c r="C1608" s="1512"/>
      <c r="D1608" s="1151"/>
      <c r="E1608" s="1121" t="s">
        <v>2297</v>
      </c>
      <c r="F1608" s="1507">
        <v>-2</v>
      </c>
      <c r="G1608" s="1151">
        <v>1.2</v>
      </c>
      <c r="H1608" s="1154"/>
      <c r="I1608" s="1154"/>
      <c r="J1608" s="1508">
        <f t="shared" si="25"/>
        <v>-2.4</v>
      </c>
      <c r="K1608" s="1509"/>
      <c r="L1608" s="1509"/>
    </row>
    <row r="1609" spans="3:12" s="1511" customFormat="1" x14ac:dyDescent="0.25">
      <c r="C1609" s="1512"/>
      <c r="D1609" s="1151"/>
      <c r="E1609" s="1121" t="s">
        <v>2297</v>
      </c>
      <c r="F1609" s="1507">
        <v>-7</v>
      </c>
      <c r="G1609" s="1151">
        <v>0.9</v>
      </c>
      <c r="H1609" s="1154"/>
      <c r="I1609" s="1154"/>
      <c r="J1609" s="1508">
        <f t="shared" si="25"/>
        <v>-6.3</v>
      </c>
      <c r="K1609" s="1509"/>
      <c r="L1609" s="1509"/>
    </row>
    <row r="1610" spans="3:12" s="1511" customFormat="1" x14ac:dyDescent="0.25">
      <c r="C1610" s="1512"/>
      <c r="D1610" s="1151" t="s">
        <v>1384</v>
      </c>
      <c r="E1610" s="1121" t="s">
        <v>360</v>
      </c>
      <c r="F1610" s="1507">
        <v>1</v>
      </c>
      <c r="G1610" s="1151">
        <v>32.700000000000003</v>
      </c>
      <c r="H1610" s="1154"/>
      <c r="I1610" s="1154"/>
      <c r="J1610" s="1508">
        <f t="shared" si="25"/>
        <v>32.700000000000003</v>
      </c>
      <c r="K1610" s="1509"/>
      <c r="L1610" s="1509"/>
    </row>
    <row r="1611" spans="3:12" s="1511" customFormat="1" x14ac:dyDescent="0.25">
      <c r="C1611" s="1512"/>
      <c r="D1611" s="1151"/>
      <c r="E1611" s="1121" t="s">
        <v>2297</v>
      </c>
      <c r="F1611" s="1507">
        <v>-2</v>
      </c>
      <c r="G1611" s="1151">
        <v>1</v>
      </c>
      <c r="H1611" s="1154"/>
      <c r="I1611" s="1154"/>
      <c r="J1611" s="1508">
        <f t="shared" si="25"/>
        <v>-2</v>
      </c>
      <c r="K1611" s="1509"/>
      <c r="L1611" s="1509"/>
    </row>
    <row r="1612" spans="3:12" s="1511" customFormat="1" x14ac:dyDescent="0.25">
      <c r="C1612" s="1512"/>
      <c r="D1612" s="1151" t="s">
        <v>1155</v>
      </c>
      <c r="E1612" s="1121" t="s">
        <v>566</v>
      </c>
      <c r="F1612" s="1507">
        <v>1</v>
      </c>
      <c r="G1612" s="1151">
        <v>27.6</v>
      </c>
      <c r="H1612" s="1154"/>
      <c r="I1612" s="1154"/>
      <c r="J1612" s="1508">
        <f t="shared" si="25"/>
        <v>27.6</v>
      </c>
      <c r="K1612" s="1509"/>
      <c r="L1612" s="1509"/>
    </row>
    <row r="1613" spans="3:12" s="1511" customFormat="1" x14ac:dyDescent="0.25">
      <c r="C1613" s="1512"/>
      <c r="D1613" s="1151"/>
      <c r="E1613" s="1121" t="s">
        <v>2297</v>
      </c>
      <c r="F1613" s="1507">
        <v>-3</v>
      </c>
      <c r="G1613" s="1151">
        <v>1.2</v>
      </c>
      <c r="H1613" s="1154"/>
      <c r="I1613" s="1154"/>
      <c r="J1613" s="1508">
        <f t="shared" si="25"/>
        <v>-3.5999999999999996</v>
      </c>
      <c r="K1613" s="1509"/>
      <c r="L1613" s="1509"/>
    </row>
    <row r="1614" spans="3:12" s="1511" customFormat="1" x14ac:dyDescent="0.25">
      <c r="C1614" s="1512"/>
      <c r="D1614" s="1151"/>
      <c r="E1614" s="1121" t="s">
        <v>2297</v>
      </c>
      <c r="F1614" s="1507">
        <v>-4</v>
      </c>
      <c r="G1614" s="1151">
        <v>0.9</v>
      </c>
      <c r="H1614" s="1154"/>
      <c r="I1614" s="1154"/>
      <c r="J1614" s="1508">
        <f t="shared" si="25"/>
        <v>-3.6</v>
      </c>
      <c r="K1614" s="1509"/>
      <c r="L1614" s="1509"/>
    </row>
    <row r="1615" spans="3:12" s="1511" customFormat="1" x14ac:dyDescent="0.25">
      <c r="C1615" s="1512"/>
      <c r="D1615" s="1151"/>
      <c r="E1615" s="1514" t="s">
        <v>2311</v>
      </c>
      <c r="F1615" s="1507">
        <v>-1</v>
      </c>
      <c r="G1615" s="1151">
        <v>0.8</v>
      </c>
      <c r="H1615" s="1154"/>
      <c r="I1615" s="1154"/>
      <c r="J1615" s="1508">
        <f t="shared" si="25"/>
        <v>-0.8</v>
      </c>
      <c r="K1615" s="1509"/>
      <c r="L1615" s="1509"/>
    </row>
    <row r="1616" spans="3:12" s="1511" customFormat="1" x14ac:dyDescent="0.25">
      <c r="C1616" s="1512"/>
      <c r="D1616" s="1151"/>
      <c r="E1616" s="1514" t="s">
        <v>2302</v>
      </c>
      <c r="F1616" s="1507">
        <v>-1</v>
      </c>
      <c r="G1616" s="1151">
        <v>0.4</v>
      </c>
      <c r="H1616" s="1154"/>
      <c r="I1616" s="1154"/>
      <c r="J1616" s="1508">
        <f t="shared" si="25"/>
        <v>-0.4</v>
      </c>
      <c r="K1616" s="1509"/>
      <c r="L1616" s="1509"/>
    </row>
    <row r="1617" spans="3:12" s="1511" customFormat="1" x14ac:dyDescent="0.25">
      <c r="C1617" s="1512"/>
      <c r="D1617" s="1151" t="s">
        <v>2251</v>
      </c>
      <c r="E1617" s="1121" t="s">
        <v>360</v>
      </c>
      <c r="F1617" s="1507">
        <v>1</v>
      </c>
      <c r="G1617" s="1151">
        <v>74.8</v>
      </c>
      <c r="H1617" s="1154"/>
      <c r="I1617" s="1154"/>
      <c r="J1617" s="1508">
        <f t="shared" si="25"/>
        <v>74.8</v>
      </c>
      <c r="K1617" s="1509"/>
      <c r="L1617" s="1509"/>
    </row>
    <row r="1618" spans="3:12" s="1511" customFormat="1" x14ac:dyDescent="0.25">
      <c r="C1618" s="1512"/>
      <c r="D1618" s="1151"/>
      <c r="E1618" s="1121" t="s">
        <v>2297</v>
      </c>
      <c r="F1618" s="1507">
        <v>-4</v>
      </c>
      <c r="G1618" s="1151">
        <v>1.8</v>
      </c>
      <c r="H1618" s="1154"/>
      <c r="I1618" s="1154"/>
      <c r="J1618" s="1508">
        <f t="shared" si="25"/>
        <v>-7.2</v>
      </c>
      <c r="K1618" s="1509"/>
      <c r="L1618" s="1509"/>
    </row>
    <row r="1619" spans="3:12" s="1511" customFormat="1" x14ac:dyDescent="0.25">
      <c r="C1619" s="1512"/>
      <c r="D1619" s="1151"/>
      <c r="E1619" s="1121" t="s">
        <v>2297</v>
      </c>
      <c r="F1619" s="1507">
        <v>-1</v>
      </c>
      <c r="G1619" s="1151">
        <v>1.6</v>
      </c>
      <c r="H1619" s="1154"/>
      <c r="I1619" s="1154"/>
      <c r="J1619" s="1508">
        <f t="shared" si="25"/>
        <v>-1.6</v>
      </c>
      <c r="K1619" s="1509"/>
      <c r="L1619" s="1509"/>
    </row>
    <row r="1620" spans="3:12" s="1511" customFormat="1" x14ac:dyDescent="0.25">
      <c r="C1620" s="1512"/>
      <c r="D1620" s="1151"/>
      <c r="E1620" s="1121" t="s">
        <v>2345</v>
      </c>
      <c r="F1620" s="1507">
        <v>-1</v>
      </c>
      <c r="G1620" s="1151">
        <v>5.95</v>
      </c>
      <c r="H1620" s="1154"/>
      <c r="I1620" s="1154"/>
      <c r="J1620" s="1508">
        <f t="shared" si="25"/>
        <v>-5.95</v>
      </c>
      <c r="K1620" s="1509"/>
      <c r="L1620" s="1509"/>
    </row>
    <row r="1621" spans="3:12" s="1511" customFormat="1" x14ac:dyDescent="0.25">
      <c r="C1621" s="1512"/>
      <c r="D1621" s="1151"/>
      <c r="E1621" s="1121" t="s">
        <v>2345</v>
      </c>
      <c r="F1621" s="1507">
        <v>-1</v>
      </c>
      <c r="G1621" s="1151">
        <v>5.2</v>
      </c>
      <c r="H1621" s="1154"/>
      <c r="I1621" s="1154"/>
      <c r="J1621" s="1508">
        <f t="shared" si="25"/>
        <v>-5.2</v>
      </c>
      <c r="K1621" s="1509"/>
      <c r="L1621" s="1509"/>
    </row>
    <row r="1622" spans="3:12" s="1511" customFormat="1" x14ac:dyDescent="0.25">
      <c r="C1622" s="1512"/>
      <c r="D1622" s="1151"/>
      <c r="E1622" s="1121" t="s">
        <v>2328</v>
      </c>
      <c r="F1622" s="1507">
        <v>-1</v>
      </c>
      <c r="G1622" s="1151">
        <v>13.4</v>
      </c>
      <c r="H1622" s="1154"/>
      <c r="I1622" s="1154"/>
      <c r="J1622" s="1508">
        <f t="shared" si="25"/>
        <v>-13.4</v>
      </c>
      <c r="K1622" s="1509"/>
      <c r="L1622" s="1509"/>
    </row>
    <row r="1623" spans="3:12" s="1511" customFormat="1" x14ac:dyDescent="0.25">
      <c r="C1623" s="1512"/>
      <c r="D1623" s="1151"/>
      <c r="E1623" s="1121" t="s">
        <v>2371</v>
      </c>
      <c r="F1623" s="1507">
        <v>-3</v>
      </c>
      <c r="G1623" s="1151">
        <v>2.1</v>
      </c>
      <c r="H1623" s="1154"/>
      <c r="I1623" s="1154"/>
      <c r="J1623" s="1508">
        <f t="shared" si="25"/>
        <v>-6.3000000000000007</v>
      </c>
      <c r="K1623" s="1509"/>
      <c r="L1623" s="1509"/>
    </row>
    <row r="1624" spans="3:12" s="1511" customFormat="1" ht="26.4" x14ac:dyDescent="0.25">
      <c r="C1624" s="1512"/>
      <c r="D1624" s="1151" t="s">
        <v>2330</v>
      </c>
      <c r="E1624" s="1121" t="s">
        <v>2331</v>
      </c>
      <c r="F1624" s="1507">
        <v>1</v>
      </c>
      <c r="G1624" s="1151">
        <v>21.05</v>
      </c>
      <c r="H1624" s="1154"/>
      <c r="I1624" s="1154"/>
      <c r="J1624" s="1508">
        <f t="shared" si="25"/>
        <v>21.05</v>
      </c>
      <c r="K1624" s="1509"/>
      <c r="L1624" s="1509"/>
    </row>
    <row r="1625" spans="3:12" s="1511" customFormat="1" x14ac:dyDescent="0.25">
      <c r="C1625" s="1512"/>
      <c r="D1625" s="1151"/>
      <c r="E1625" s="1121" t="s">
        <v>2297</v>
      </c>
      <c r="F1625" s="1507">
        <v>-1</v>
      </c>
      <c r="G1625" s="1151">
        <v>1.8</v>
      </c>
      <c r="H1625" s="1154"/>
      <c r="I1625" s="1154"/>
      <c r="J1625" s="1508">
        <f t="shared" si="25"/>
        <v>-1.8</v>
      </c>
      <c r="K1625" s="1509"/>
      <c r="L1625" s="1509"/>
    </row>
    <row r="1626" spans="3:12" s="1511" customFormat="1" x14ac:dyDescent="0.25">
      <c r="C1626" s="1512"/>
      <c r="D1626" s="1151"/>
      <c r="E1626" s="1121" t="s">
        <v>2297</v>
      </c>
      <c r="F1626" s="1507">
        <v>-2</v>
      </c>
      <c r="G1626" s="1151">
        <v>1.2</v>
      </c>
      <c r="H1626" s="1154"/>
      <c r="I1626" s="1154"/>
      <c r="J1626" s="1508">
        <f t="shared" si="25"/>
        <v>-2.4</v>
      </c>
      <c r="K1626" s="1509"/>
      <c r="L1626" s="1509"/>
    </row>
    <row r="1627" spans="3:12" s="1511" customFormat="1" x14ac:dyDescent="0.25">
      <c r="C1627" s="1512"/>
      <c r="D1627" s="1151"/>
      <c r="E1627" s="1121" t="s">
        <v>2297</v>
      </c>
      <c r="F1627" s="1507">
        <v>-1</v>
      </c>
      <c r="G1627" s="1151">
        <v>0.9</v>
      </c>
      <c r="H1627" s="1154"/>
      <c r="I1627" s="1154"/>
      <c r="J1627" s="1508">
        <f t="shared" si="25"/>
        <v>-0.9</v>
      </c>
      <c r="K1627" s="1509"/>
      <c r="L1627" s="1509"/>
    </row>
    <row r="1628" spans="3:12" s="1511" customFormat="1" x14ac:dyDescent="0.25">
      <c r="C1628" s="1512"/>
      <c r="D1628" s="1151"/>
      <c r="E1628" s="1514" t="s">
        <v>2311</v>
      </c>
      <c r="F1628" s="1507">
        <v>-1</v>
      </c>
      <c r="G1628" s="1151">
        <v>0.7</v>
      </c>
      <c r="H1628" s="1154"/>
      <c r="I1628" s="1154"/>
      <c r="J1628" s="1508">
        <f t="shared" si="25"/>
        <v>-0.7</v>
      </c>
      <c r="K1628" s="1509"/>
      <c r="L1628" s="1509"/>
    </row>
    <row r="1629" spans="3:12" s="1511" customFormat="1" x14ac:dyDescent="0.25">
      <c r="C1629" s="1512"/>
      <c r="D1629" s="1151"/>
      <c r="E1629" s="1514" t="s">
        <v>2302</v>
      </c>
      <c r="F1629" s="1507">
        <v>-1</v>
      </c>
      <c r="G1629" s="1151">
        <v>0.4</v>
      </c>
      <c r="H1629" s="1154"/>
      <c r="I1629" s="1154"/>
      <c r="J1629" s="1508">
        <f t="shared" si="25"/>
        <v>-0.4</v>
      </c>
      <c r="K1629" s="1509"/>
      <c r="L1629" s="1509"/>
    </row>
    <row r="1630" spans="3:12" s="1511" customFormat="1" x14ac:dyDescent="0.25">
      <c r="C1630" s="1512"/>
      <c r="D1630" s="1151" t="s">
        <v>1118</v>
      </c>
      <c r="E1630" s="1121" t="s">
        <v>174</v>
      </c>
      <c r="F1630" s="1507">
        <v>1</v>
      </c>
      <c r="G1630" s="1151">
        <v>9.8000000000000007</v>
      </c>
      <c r="H1630" s="1154"/>
      <c r="I1630" s="1154"/>
      <c r="J1630" s="1508">
        <f t="shared" si="25"/>
        <v>9.8000000000000007</v>
      </c>
      <c r="K1630" s="1509"/>
      <c r="L1630" s="1509"/>
    </row>
    <row r="1631" spans="3:12" s="1511" customFormat="1" x14ac:dyDescent="0.25">
      <c r="C1631" s="1512"/>
      <c r="D1631" s="1151"/>
      <c r="E1631" s="1121" t="s">
        <v>2297</v>
      </c>
      <c r="F1631" s="1507">
        <v>-1</v>
      </c>
      <c r="G1631" s="1151">
        <v>1</v>
      </c>
      <c r="H1631" s="1154"/>
      <c r="I1631" s="1154"/>
      <c r="J1631" s="1508">
        <f t="shared" si="25"/>
        <v>-1</v>
      </c>
      <c r="K1631" s="1509"/>
      <c r="L1631" s="1509"/>
    </row>
    <row r="1632" spans="3:12" s="1511" customFormat="1" x14ac:dyDescent="0.25">
      <c r="C1632" s="1512"/>
      <c r="D1632" s="1151" t="s">
        <v>1123</v>
      </c>
      <c r="E1632" s="1121" t="s">
        <v>840</v>
      </c>
      <c r="F1632" s="1507">
        <v>1</v>
      </c>
      <c r="G1632" s="1151">
        <v>12.5</v>
      </c>
      <c r="H1632" s="1154"/>
      <c r="I1632" s="1154"/>
      <c r="J1632" s="1508">
        <f t="shared" si="25"/>
        <v>12.5</v>
      </c>
      <c r="K1632" s="1509"/>
      <c r="L1632" s="1509"/>
    </row>
    <row r="1633" spans="3:12" s="1511" customFormat="1" x14ac:dyDescent="0.25">
      <c r="C1633" s="1512"/>
      <c r="D1633" s="1151"/>
      <c r="E1633" s="1121" t="s">
        <v>2315</v>
      </c>
      <c r="F1633" s="1507">
        <v>1</v>
      </c>
      <c r="G1633" s="1151">
        <v>3.1</v>
      </c>
      <c r="H1633" s="1154"/>
      <c r="I1633" s="1154"/>
      <c r="J1633" s="1508">
        <f t="shared" si="25"/>
        <v>3.1</v>
      </c>
      <c r="K1633" s="1509"/>
      <c r="L1633" s="1509"/>
    </row>
    <row r="1634" spans="3:12" s="1511" customFormat="1" x14ac:dyDescent="0.25">
      <c r="C1634" s="1512"/>
      <c r="D1634" s="1151"/>
      <c r="E1634" s="1121" t="s">
        <v>2297</v>
      </c>
      <c r="F1634" s="1507">
        <v>-1</v>
      </c>
      <c r="G1634" s="1151">
        <v>0.9</v>
      </c>
      <c r="H1634" s="1154"/>
      <c r="I1634" s="1154"/>
      <c r="J1634" s="1508">
        <f t="shared" si="25"/>
        <v>-0.9</v>
      </c>
      <c r="K1634" s="1509"/>
      <c r="L1634" s="1509"/>
    </row>
    <row r="1635" spans="3:12" s="1511" customFormat="1" x14ac:dyDescent="0.25">
      <c r="C1635" s="1512"/>
      <c r="D1635" s="1151" t="s">
        <v>1130</v>
      </c>
      <c r="E1635" s="1121" t="s">
        <v>840</v>
      </c>
      <c r="F1635" s="1507">
        <v>1</v>
      </c>
      <c r="G1635" s="1151">
        <v>14.3</v>
      </c>
      <c r="H1635" s="1154"/>
      <c r="I1635" s="1154"/>
      <c r="J1635" s="1508">
        <f t="shared" si="25"/>
        <v>14.3</v>
      </c>
      <c r="K1635" s="1509"/>
      <c r="L1635" s="1509"/>
    </row>
    <row r="1636" spans="3:12" s="1511" customFormat="1" x14ac:dyDescent="0.25">
      <c r="C1636" s="1512"/>
      <c r="D1636" s="1151"/>
      <c r="E1636" s="1121" t="s">
        <v>2315</v>
      </c>
      <c r="F1636" s="1507">
        <v>1</v>
      </c>
      <c r="G1636" s="1151">
        <v>2.1</v>
      </c>
      <c r="H1636" s="1154"/>
      <c r="I1636" s="1154"/>
      <c r="J1636" s="1508">
        <f t="shared" si="25"/>
        <v>2.1</v>
      </c>
      <c r="K1636" s="1509"/>
      <c r="L1636" s="1509"/>
    </row>
    <row r="1637" spans="3:12" s="1511" customFormat="1" x14ac:dyDescent="0.25">
      <c r="C1637" s="1512"/>
      <c r="D1637" s="1151"/>
      <c r="E1637" s="1121" t="s">
        <v>2297</v>
      </c>
      <c r="F1637" s="1507">
        <v>-1</v>
      </c>
      <c r="G1637" s="1151">
        <v>0.9</v>
      </c>
      <c r="H1637" s="1154"/>
      <c r="I1637" s="1154"/>
      <c r="J1637" s="1508">
        <f t="shared" si="25"/>
        <v>-0.9</v>
      </c>
      <c r="K1637" s="1509"/>
      <c r="L1637" s="1509"/>
    </row>
    <row r="1638" spans="3:12" s="1511" customFormat="1" x14ac:dyDescent="0.25">
      <c r="C1638" s="1512"/>
      <c r="D1638" s="1151" t="s">
        <v>1125</v>
      </c>
      <c r="E1638" s="1121" t="s">
        <v>2257</v>
      </c>
      <c r="F1638" s="1507">
        <v>1</v>
      </c>
      <c r="G1638" s="1151">
        <v>16.5</v>
      </c>
      <c r="H1638" s="1154"/>
      <c r="I1638" s="1154"/>
      <c r="J1638" s="1508">
        <f t="shared" si="25"/>
        <v>16.5</v>
      </c>
      <c r="K1638" s="1509"/>
      <c r="L1638" s="1509"/>
    </row>
    <row r="1639" spans="3:12" s="1511" customFormat="1" x14ac:dyDescent="0.25">
      <c r="C1639" s="1512"/>
      <c r="D1639" s="1151"/>
      <c r="E1639" s="1121" t="s">
        <v>2297</v>
      </c>
      <c r="F1639" s="1507">
        <v>-1</v>
      </c>
      <c r="G1639" s="1151">
        <v>1.2</v>
      </c>
      <c r="H1639" s="1154"/>
      <c r="I1639" s="1154"/>
      <c r="J1639" s="1508">
        <f t="shared" si="25"/>
        <v>-1.2</v>
      </c>
      <c r="K1639" s="1509"/>
      <c r="L1639" s="1509"/>
    </row>
    <row r="1640" spans="3:12" s="1511" customFormat="1" x14ac:dyDescent="0.25">
      <c r="C1640" s="1512"/>
      <c r="D1640" s="1151" t="s">
        <v>2243</v>
      </c>
      <c r="E1640" s="1121" t="s">
        <v>171</v>
      </c>
      <c r="F1640" s="1507">
        <v>1</v>
      </c>
      <c r="G1640" s="1151">
        <v>13.1</v>
      </c>
      <c r="H1640" s="1154"/>
      <c r="I1640" s="1154"/>
      <c r="J1640" s="1508">
        <f t="shared" si="25"/>
        <v>13.1</v>
      </c>
      <c r="K1640" s="1509"/>
      <c r="L1640" s="1509"/>
    </row>
    <row r="1641" spans="3:12" s="1511" customFormat="1" x14ac:dyDescent="0.25">
      <c r="C1641" s="1512"/>
      <c r="D1641" s="1151"/>
      <c r="E1641" s="1121" t="s">
        <v>2297</v>
      </c>
      <c r="F1641" s="1507">
        <v>-1</v>
      </c>
      <c r="G1641" s="1151">
        <v>1</v>
      </c>
      <c r="H1641" s="1154"/>
      <c r="I1641" s="1154"/>
      <c r="J1641" s="1508">
        <f t="shared" si="25"/>
        <v>-1</v>
      </c>
      <c r="K1641" s="1509"/>
      <c r="L1641" s="1509"/>
    </row>
    <row r="1642" spans="3:12" s="1511" customFormat="1" x14ac:dyDescent="0.25">
      <c r="C1642" s="1512"/>
      <c r="D1642" s="1151" t="s">
        <v>1134</v>
      </c>
      <c r="E1642" s="1121" t="s">
        <v>156</v>
      </c>
      <c r="F1642" s="1507">
        <v>1</v>
      </c>
      <c r="G1642" s="1151">
        <v>8.3000000000000007</v>
      </c>
      <c r="H1642" s="1154"/>
      <c r="I1642" s="1154"/>
      <c r="J1642" s="1508">
        <f t="shared" si="25"/>
        <v>8.3000000000000007</v>
      </c>
      <c r="K1642" s="1509"/>
      <c r="L1642" s="1509"/>
    </row>
    <row r="1643" spans="3:12" s="1511" customFormat="1" x14ac:dyDescent="0.25">
      <c r="C1643" s="1512"/>
      <c r="D1643" s="1151"/>
      <c r="E1643" s="1121" t="s">
        <v>2297</v>
      </c>
      <c r="F1643" s="1507">
        <v>-2</v>
      </c>
      <c r="G1643" s="1151">
        <v>1.2</v>
      </c>
      <c r="H1643" s="1154"/>
      <c r="I1643" s="1154"/>
      <c r="J1643" s="1508">
        <f t="shared" si="25"/>
        <v>-2.4</v>
      </c>
      <c r="K1643" s="1509"/>
      <c r="L1643" s="1509"/>
    </row>
    <row r="1644" spans="3:12" s="1511" customFormat="1" x14ac:dyDescent="0.25">
      <c r="C1644" s="1512"/>
      <c r="D1644" s="1151" t="s">
        <v>1135</v>
      </c>
      <c r="E1644" s="1121" t="s">
        <v>764</v>
      </c>
      <c r="F1644" s="1507">
        <v>1</v>
      </c>
      <c r="G1644" s="1151">
        <v>18.7</v>
      </c>
      <c r="H1644" s="1154"/>
      <c r="I1644" s="1154"/>
      <c r="J1644" s="1508">
        <f t="shared" si="25"/>
        <v>18.7</v>
      </c>
      <c r="K1644" s="1509"/>
      <c r="L1644" s="1509"/>
    </row>
    <row r="1645" spans="3:12" s="1511" customFormat="1" x14ac:dyDescent="0.25">
      <c r="C1645" s="1512"/>
      <c r="D1645" s="1151"/>
      <c r="E1645" s="1121" t="s">
        <v>2297</v>
      </c>
      <c r="F1645" s="1507">
        <v>-1</v>
      </c>
      <c r="G1645" s="1151">
        <v>1.2</v>
      </c>
      <c r="H1645" s="1154"/>
      <c r="I1645" s="1154"/>
      <c r="J1645" s="1508">
        <f t="shared" si="25"/>
        <v>-1.2</v>
      </c>
      <c r="K1645" s="1509"/>
      <c r="L1645" s="1509"/>
    </row>
    <row r="1646" spans="3:12" s="1511" customFormat="1" x14ac:dyDescent="0.25">
      <c r="C1646" s="1512"/>
      <c r="D1646" s="1151" t="s">
        <v>1127</v>
      </c>
      <c r="E1646" s="1121" t="s">
        <v>297</v>
      </c>
      <c r="F1646" s="1507">
        <v>1</v>
      </c>
      <c r="G1646" s="1151">
        <v>18.399999999999999</v>
      </c>
      <c r="H1646" s="1154"/>
      <c r="I1646" s="1154"/>
      <c r="J1646" s="1508">
        <f t="shared" si="25"/>
        <v>18.399999999999999</v>
      </c>
      <c r="K1646" s="1509"/>
      <c r="L1646" s="1509"/>
    </row>
    <row r="1647" spans="3:12" s="1511" customFormat="1" x14ac:dyDescent="0.25">
      <c r="C1647" s="1512"/>
      <c r="D1647" s="1151"/>
      <c r="E1647" s="1121" t="s">
        <v>2297</v>
      </c>
      <c r="F1647" s="1507">
        <v>-1</v>
      </c>
      <c r="G1647" s="1151">
        <v>1.2</v>
      </c>
      <c r="H1647" s="1154"/>
      <c r="I1647" s="1154"/>
      <c r="J1647" s="1508">
        <f t="shared" si="25"/>
        <v>-1.2</v>
      </c>
      <c r="K1647" s="1509"/>
      <c r="L1647" s="1509"/>
    </row>
    <row r="1648" spans="3:12" s="1511" customFormat="1" x14ac:dyDescent="0.25">
      <c r="C1648" s="1512"/>
      <c r="D1648" s="1151" t="s">
        <v>1140</v>
      </c>
      <c r="E1648" s="1121" t="s">
        <v>840</v>
      </c>
      <c r="F1648" s="1507">
        <v>1</v>
      </c>
      <c r="G1648" s="1151">
        <v>11.8</v>
      </c>
      <c r="H1648" s="1154"/>
      <c r="I1648" s="1154"/>
      <c r="J1648" s="1508">
        <f t="shared" si="25"/>
        <v>11.8</v>
      </c>
      <c r="K1648" s="1509"/>
      <c r="L1648" s="1509"/>
    </row>
    <row r="1649" spans="3:12" s="1511" customFormat="1" x14ac:dyDescent="0.25">
      <c r="C1649" s="1512"/>
      <c r="D1649" s="1151"/>
      <c r="E1649" s="1121" t="s">
        <v>2315</v>
      </c>
      <c r="F1649" s="1507">
        <v>1</v>
      </c>
      <c r="G1649" s="1151">
        <v>3.3</v>
      </c>
      <c r="H1649" s="1154"/>
      <c r="I1649" s="1154"/>
      <c r="J1649" s="1508">
        <f t="shared" si="25"/>
        <v>3.3</v>
      </c>
      <c r="K1649" s="1509"/>
      <c r="L1649" s="1509"/>
    </row>
    <row r="1650" spans="3:12" s="1511" customFormat="1" x14ac:dyDescent="0.25">
      <c r="C1650" s="1512"/>
      <c r="D1650" s="1151"/>
      <c r="E1650" s="1121" t="s">
        <v>2297</v>
      </c>
      <c r="F1650" s="1507">
        <v>-1</v>
      </c>
      <c r="G1650" s="1151">
        <v>0.9</v>
      </c>
      <c r="H1650" s="1154"/>
      <c r="I1650" s="1154"/>
      <c r="J1650" s="1508">
        <f t="shared" si="25"/>
        <v>-0.9</v>
      </c>
      <c r="K1650" s="1509"/>
      <c r="L1650" s="1509"/>
    </row>
    <row r="1651" spans="3:12" s="1511" customFormat="1" x14ac:dyDescent="0.25">
      <c r="C1651" s="1512"/>
      <c r="D1651" s="1151" t="s">
        <v>1141</v>
      </c>
      <c r="E1651" s="1121" t="s">
        <v>840</v>
      </c>
      <c r="F1651" s="1507">
        <v>1</v>
      </c>
      <c r="G1651" s="1151">
        <v>11.4</v>
      </c>
      <c r="H1651" s="1154"/>
      <c r="I1651" s="1154"/>
      <c r="J1651" s="1508">
        <f t="shared" si="25"/>
        <v>11.4</v>
      </c>
      <c r="K1651" s="1509"/>
      <c r="L1651" s="1509"/>
    </row>
    <row r="1652" spans="3:12" s="1511" customFormat="1" x14ac:dyDescent="0.25">
      <c r="C1652" s="1512"/>
      <c r="D1652" s="1151"/>
      <c r="E1652" s="1121" t="s">
        <v>2315</v>
      </c>
      <c r="F1652" s="1507">
        <v>1</v>
      </c>
      <c r="G1652" s="1151">
        <v>3.3</v>
      </c>
      <c r="H1652" s="1154"/>
      <c r="I1652" s="1154"/>
      <c r="J1652" s="1508">
        <f t="shared" si="25"/>
        <v>3.3</v>
      </c>
      <c r="K1652" s="1509"/>
      <c r="L1652" s="1509"/>
    </row>
    <row r="1653" spans="3:12" s="1511" customFormat="1" x14ac:dyDescent="0.25">
      <c r="C1653" s="1512"/>
      <c r="D1653" s="1151"/>
      <c r="E1653" s="1121" t="s">
        <v>2297</v>
      </c>
      <c r="F1653" s="1507">
        <v>-1</v>
      </c>
      <c r="G1653" s="1151">
        <v>0.9</v>
      </c>
      <c r="H1653" s="1154"/>
      <c r="I1653" s="1154"/>
      <c r="J1653" s="1508">
        <f t="shared" si="25"/>
        <v>-0.9</v>
      </c>
      <c r="K1653" s="1509"/>
      <c r="L1653" s="1509"/>
    </row>
    <row r="1654" spans="3:12" s="1511" customFormat="1" x14ac:dyDescent="0.25">
      <c r="C1654" s="1512"/>
      <c r="D1654" s="1151" t="s">
        <v>1129</v>
      </c>
      <c r="E1654" s="1121" t="s">
        <v>1059</v>
      </c>
      <c r="F1654" s="1507">
        <v>1</v>
      </c>
      <c r="G1654" s="1151">
        <v>8.1999999999999993</v>
      </c>
      <c r="H1654" s="1154"/>
      <c r="I1654" s="1154"/>
      <c r="J1654" s="1508">
        <f>PRODUCT(F1654:I1654)</f>
        <v>8.1999999999999993</v>
      </c>
      <c r="K1654" s="1509"/>
      <c r="L1654" s="1509"/>
    </row>
    <row r="1655" spans="3:12" s="1511" customFormat="1" x14ac:dyDescent="0.25">
      <c r="C1655" s="1512"/>
      <c r="D1655" s="1151"/>
      <c r="E1655" s="1121" t="s">
        <v>2297</v>
      </c>
      <c r="F1655" s="1507">
        <v>-1</v>
      </c>
      <c r="G1655" s="1151">
        <v>0.9</v>
      </c>
      <c r="H1655" s="1154"/>
      <c r="I1655" s="1154"/>
      <c r="J1655" s="1508">
        <f>PRODUCT(F1655:I1655)</f>
        <v>-0.9</v>
      </c>
      <c r="K1655" s="1509"/>
      <c r="L1655" s="1509"/>
    </row>
    <row r="1656" spans="3:12" s="1511" customFormat="1" x14ac:dyDescent="0.25">
      <c r="C1656" s="1517"/>
      <c r="D1656" s="1518"/>
      <c r="E1656" s="1518"/>
      <c r="F1656" s="1518"/>
      <c r="G1656" s="1518"/>
      <c r="H1656" s="1518"/>
      <c r="I1656" s="1518"/>
      <c r="J1656" s="1508"/>
      <c r="K1656" s="1518"/>
      <c r="L1656" s="1519"/>
    </row>
    <row r="1657" spans="3:12" s="1511" customFormat="1" x14ac:dyDescent="0.25">
      <c r="C1657" s="1517"/>
      <c r="D1657" s="1518"/>
      <c r="E1657" s="1118" t="s">
        <v>1253</v>
      </c>
      <c r="F1657" s="1518"/>
      <c r="G1657" s="1518"/>
      <c r="H1657" s="1518"/>
      <c r="I1657" s="1518"/>
      <c r="J1657" s="1508"/>
      <c r="K1657" s="1518"/>
      <c r="L1657" s="1519"/>
    </row>
    <row r="1658" spans="3:12" s="1511" customFormat="1" x14ac:dyDescent="0.25">
      <c r="C1658" s="1506"/>
      <c r="D1658" s="1151" t="s">
        <v>1170</v>
      </c>
      <c r="E1658" s="1121" t="s">
        <v>1171</v>
      </c>
      <c r="F1658" s="1507">
        <v>1</v>
      </c>
      <c r="G1658" s="1151">
        <v>7.8</v>
      </c>
      <c r="H1658" s="1154"/>
      <c r="I1658" s="1154"/>
      <c r="J1658" s="1508">
        <f t="shared" ref="J1658:J1721" si="26">PRODUCT(F1658:I1658)</f>
        <v>7.8</v>
      </c>
      <c r="K1658" s="1509"/>
      <c r="L1658" s="1510"/>
    </row>
    <row r="1659" spans="3:12" s="1511" customFormat="1" x14ac:dyDescent="0.25">
      <c r="C1659" s="1506"/>
      <c r="D1659" s="1151"/>
      <c r="E1659" s="1121" t="s">
        <v>2297</v>
      </c>
      <c r="F1659" s="1507">
        <v>-1</v>
      </c>
      <c r="G1659" s="1151">
        <v>0.8</v>
      </c>
      <c r="H1659" s="1154"/>
      <c r="I1659" s="1154"/>
      <c r="J1659" s="1508">
        <f t="shared" si="26"/>
        <v>-0.8</v>
      </c>
      <c r="K1659" s="1509"/>
      <c r="L1659" s="1510"/>
    </row>
    <row r="1660" spans="3:12" s="1511" customFormat="1" x14ac:dyDescent="0.25">
      <c r="C1660" s="1506"/>
      <c r="D1660" s="1151" t="s">
        <v>1172</v>
      </c>
      <c r="E1660" s="1121" t="s">
        <v>1173</v>
      </c>
      <c r="F1660" s="1507">
        <v>1</v>
      </c>
      <c r="G1660" s="1151">
        <v>7.8</v>
      </c>
      <c r="H1660" s="1154"/>
      <c r="I1660" s="1154"/>
      <c r="J1660" s="1508">
        <f t="shared" si="26"/>
        <v>7.8</v>
      </c>
      <c r="K1660" s="1509"/>
      <c r="L1660" s="1510"/>
    </row>
    <row r="1661" spans="3:12" s="1511" customFormat="1" x14ac:dyDescent="0.25">
      <c r="C1661" s="1506"/>
      <c r="D1661" s="1151"/>
      <c r="E1661" s="1121" t="s">
        <v>2297</v>
      </c>
      <c r="F1661" s="1507">
        <v>-1</v>
      </c>
      <c r="G1661" s="1151">
        <v>0.8</v>
      </c>
      <c r="H1661" s="1154"/>
      <c r="I1661" s="1154"/>
      <c r="J1661" s="1508">
        <f t="shared" si="26"/>
        <v>-0.8</v>
      </c>
      <c r="K1661" s="1509"/>
      <c r="L1661" s="1510"/>
    </row>
    <row r="1662" spans="3:12" s="1511" customFormat="1" x14ac:dyDescent="0.25">
      <c r="C1662" s="1512"/>
      <c r="D1662" s="1151" t="s">
        <v>2255</v>
      </c>
      <c r="E1662" s="1121" t="s">
        <v>360</v>
      </c>
      <c r="F1662" s="1507">
        <v>1</v>
      </c>
      <c r="G1662" s="1151">
        <v>49</v>
      </c>
      <c r="H1662" s="1154"/>
      <c r="I1662" s="1154"/>
      <c r="J1662" s="1508">
        <f t="shared" si="26"/>
        <v>49</v>
      </c>
      <c r="K1662" s="1509"/>
      <c r="L1662" s="1509"/>
    </row>
    <row r="1663" spans="3:12" s="1511" customFormat="1" x14ac:dyDescent="0.25">
      <c r="C1663" s="1512"/>
      <c r="D1663" s="1151"/>
      <c r="E1663" s="1121" t="s">
        <v>3477</v>
      </c>
      <c r="F1663" s="1507">
        <v>-2</v>
      </c>
      <c r="G1663" s="1151">
        <v>1.8</v>
      </c>
      <c r="H1663" s="1154"/>
      <c r="I1663" s="1154"/>
      <c r="J1663" s="1508">
        <f t="shared" si="26"/>
        <v>-3.6</v>
      </c>
      <c r="K1663" s="1509"/>
      <c r="L1663" s="1509"/>
    </row>
    <row r="1664" spans="3:12" s="1511" customFormat="1" x14ac:dyDescent="0.25">
      <c r="C1664" s="1512"/>
      <c r="D1664" s="1151"/>
      <c r="E1664" s="1121" t="s">
        <v>2345</v>
      </c>
      <c r="F1664" s="1507">
        <v>-1</v>
      </c>
      <c r="G1664" s="1151">
        <v>1.85</v>
      </c>
      <c r="H1664" s="1154"/>
      <c r="I1664" s="1154"/>
      <c r="J1664" s="1508">
        <f t="shared" si="26"/>
        <v>-1.85</v>
      </c>
      <c r="K1664" s="1509"/>
      <c r="L1664" s="1509"/>
    </row>
    <row r="1665" spans="3:12" s="1511" customFormat="1" x14ac:dyDescent="0.25">
      <c r="C1665" s="1512"/>
      <c r="D1665" s="1151"/>
      <c r="E1665" s="1121" t="s">
        <v>2345</v>
      </c>
      <c r="F1665" s="1507">
        <v>-1</v>
      </c>
      <c r="G1665" s="1151">
        <v>2.4</v>
      </c>
      <c r="H1665" s="1154"/>
      <c r="I1665" s="1154"/>
      <c r="J1665" s="1508">
        <f t="shared" si="26"/>
        <v>-2.4</v>
      </c>
      <c r="K1665" s="1509"/>
      <c r="L1665" s="1509"/>
    </row>
    <row r="1666" spans="3:12" s="1511" customFormat="1" x14ac:dyDescent="0.25">
      <c r="C1666" s="1512"/>
      <c r="D1666" s="1151"/>
      <c r="E1666" s="1121" t="s">
        <v>2345</v>
      </c>
      <c r="F1666" s="1507">
        <v>-1</v>
      </c>
      <c r="G1666" s="1151">
        <v>2.6</v>
      </c>
      <c r="H1666" s="1154"/>
      <c r="I1666" s="1154"/>
      <c r="J1666" s="1508">
        <f t="shared" si="26"/>
        <v>-2.6</v>
      </c>
      <c r="K1666" s="1509"/>
      <c r="L1666" s="1509"/>
    </row>
    <row r="1667" spans="3:12" s="1511" customFormat="1" x14ac:dyDescent="0.25">
      <c r="C1667" s="1512"/>
      <c r="D1667" s="1151"/>
      <c r="E1667" s="1121" t="s">
        <v>2297</v>
      </c>
      <c r="F1667" s="1507">
        <v>-3</v>
      </c>
      <c r="G1667" s="1151">
        <v>1.2</v>
      </c>
      <c r="H1667" s="1154"/>
      <c r="I1667" s="1154"/>
      <c r="J1667" s="1508">
        <f t="shared" si="26"/>
        <v>-3.5999999999999996</v>
      </c>
      <c r="K1667" s="1509"/>
      <c r="L1667" s="1509"/>
    </row>
    <row r="1668" spans="3:12" s="1511" customFormat="1" x14ac:dyDescent="0.25">
      <c r="C1668" s="1512"/>
      <c r="D1668" s="1151"/>
      <c r="E1668" s="1121" t="s">
        <v>2297</v>
      </c>
      <c r="F1668" s="1507">
        <v>-1</v>
      </c>
      <c r="G1668" s="1151">
        <v>1</v>
      </c>
      <c r="H1668" s="1154"/>
      <c r="I1668" s="1154"/>
      <c r="J1668" s="1508">
        <f t="shared" si="26"/>
        <v>-1</v>
      </c>
      <c r="K1668" s="1509"/>
      <c r="L1668" s="1509"/>
    </row>
    <row r="1669" spans="3:12" s="1511" customFormat="1" x14ac:dyDescent="0.25">
      <c r="C1669" s="1512"/>
      <c r="D1669" s="1151" t="s">
        <v>1165</v>
      </c>
      <c r="E1669" s="1121" t="s">
        <v>189</v>
      </c>
      <c r="F1669" s="1507">
        <v>1</v>
      </c>
      <c r="G1669" s="1151">
        <v>38.799999999999997</v>
      </c>
      <c r="H1669" s="1154"/>
      <c r="I1669" s="1154"/>
      <c r="J1669" s="1508">
        <f t="shared" si="26"/>
        <v>38.799999999999997</v>
      </c>
      <c r="K1669" s="1509"/>
      <c r="L1669" s="1509"/>
    </row>
    <row r="1670" spans="3:12" s="1511" customFormat="1" x14ac:dyDescent="0.25">
      <c r="C1670" s="1512"/>
      <c r="D1670" s="1151"/>
      <c r="E1670" s="1121" t="s">
        <v>2297</v>
      </c>
      <c r="F1670" s="1507">
        <v>-2</v>
      </c>
      <c r="G1670" s="1151">
        <v>1.2</v>
      </c>
      <c r="H1670" s="1154"/>
      <c r="I1670" s="1154"/>
      <c r="J1670" s="1508">
        <f t="shared" si="26"/>
        <v>-2.4</v>
      </c>
      <c r="K1670" s="1509"/>
      <c r="L1670" s="1509"/>
    </row>
    <row r="1671" spans="3:12" s="1511" customFormat="1" x14ac:dyDescent="0.25">
      <c r="C1671" s="1512"/>
      <c r="D1671" s="1151"/>
      <c r="E1671" s="1121" t="s">
        <v>2297</v>
      </c>
      <c r="F1671" s="1507">
        <v>-2</v>
      </c>
      <c r="G1671" s="1151">
        <v>0.8</v>
      </c>
      <c r="H1671" s="1154"/>
      <c r="I1671" s="1154"/>
      <c r="J1671" s="1508">
        <f t="shared" si="26"/>
        <v>-1.6</v>
      </c>
      <c r="K1671" s="1509"/>
      <c r="L1671" s="1509"/>
    </row>
    <row r="1672" spans="3:12" s="1511" customFormat="1" x14ac:dyDescent="0.25">
      <c r="C1672" s="1512"/>
      <c r="D1672" s="1151"/>
      <c r="E1672" s="1121" t="s">
        <v>2345</v>
      </c>
      <c r="F1672" s="1507">
        <v>-1</v>
      </c>
      <c r="G1672" s="1151">
        <v>2.4</v>
      </c>
      <c r="H1672" s="1154"/>
      <c r="I1672" s="1154"/>
      <c r="J1672" s="1508">
        <f t="shared" si="26"/>
        <v>-2.4</v>
      </c>
      <c r="K1672" s="1509"/>
      <c r="L1672" s="1509"/>
    </row>
    <row r="1673" spans="3:12" s="1511" customFormat="1" x14ac:dyDescent="0.25">
      <c r="C1673" s="1512"/>
      <c r="D1673" s="1151"/>
      <c r="E1673" s="1121" t="s">
        <v>2345</v>
      </c>
      <c r="F1673" s="1507">
        <v>-1</v>
      </c>
      <c r="G1673" s="1151">
        <v>2.6</v>
      </c>
      <c r="H1673" s="1154"/>
      <c r="I1673" s="1154"/>
      <c r="J1673" s="1508">
        <f t="shared" si="26"/>
        <v>-2.6</v>
      </c>
      <c r="K1673" s="1509"/>
      <c r="L1673" s="1509"/>
    </row>
    <row r="1674" spans="3:12" s="1511" customFormat="1" x14ac:dyDescent="0.25">
      <c r="C1674" s="1512"/>
      <c r="D1674" s="1151"/>
      <c r="E1674" s="1514" t="s">
        <v>2302</v>
      </c>
      <c r="F1674" s="1507">
        <v>-1</v>
      </c>
      <c r="G1674" s="1151">
        <v>0.4</v>
      </c>
      <c r="H1674" s="1154"/>
      <c r="I1674" s="1154"/>
      <c r="J1674" s="1508">
        <f t="shared" si="26"/>
        <v>-0.4</v>
      </c>
      <c r="K1674" s="1509"/>
      <c r="L1674" s="1509"/>
    </row>
    <row r="1675" spans="3:12" s="1511" customFormat="1" x14ac:dyDescent="0.25">
      <c r="C1675" s="1512"/>
      <c r="D1675" s="1151"/>
      <c r="E1675" s="1121" t="s">
        <v>2303</v>
      </c>
      <c r="F1675" s="1507">
        <v>-1</v>
      </c>
      <c r="G1675" s="1151">
        <v>1.45</v>
      </c>
      <c r="H1675" s="1154"/>
      <c r="I1675" s="1154"/>
      <c r="J1675" s="1508">
        <f t="shared" si="26"/>
        <v>-1.45</v>
      </c>
      <c r="K1675" s="1509"/>
      <c r="L1675" s="1509"/>
    </row>
    <row r="1676" spans="3:12" s="1511" customFormat="1" x14ac:dyDescent="0.25">
      <c r="C1676" s="1512"/>
      <c r="D1676" s="1151" t="s">
        <v>2339</v>
      </c>
      <c r="E1676" s="1121" t="s">
        <v>360</v>
      </c>
      <c r="F1676" s="1507">
        <v>1</v>
      </c>
      <c r="G1676" s="1151">
        <v>35.299999999999997</v>
      </c>
      <c r="H1676" s="1154"/>
      <c r="I1676" s="1154"/>
      <c r="J1676" s="1508">
        <f t="shared" si="26"/>
        <v>35.299999999999997</v>
      </c>
      <c r="K1676" s="1509"/>
      <c r="L1676" s="1509"/>
    </row>
    <row r="1677" spans="3:12" s="1511" customFormat="1" x14ac:dyDescent="0.25">
      <c r="C1677" s="1512"/>
      <c r="D1677" s="1151"/>
      <c r="E1677" s="1121" t="s">
        <v>2297</v>
      </c>
      <c r="F1677" s="1507">
        <v>-3</v>
      </c>
      <c r="G1677" s="1151">
        <v>1.2</v>
      </c>
      <c r="H1677" s="1154"/>
      <c r="I1677" s="1154"/>
      <c r="J1677" s="1508">
        <f t="shared" si="26"/>
        <v>-3.5999999999999996</v>
      </c>
      <c r="K1677" s="1509"/>
      <c r="L1677" s="1509"/>
    </row>
    <row r="1678" spans="3:12" s="1511" customFormat="1" x14ac:dyDescent="0.25">
      <c r="C1678" s="1512"/>
      <c r="D1678" s="1151"/>
      <c r="E1678" s="1121" t="s">
        <v>2371</v>
      </c>
      <c r="F1678" s="1507">
        <v>-1</v>
      </c>
      <c r="G1678" s="1151">
        <v>2.1</v>
      </c>
      <c r="H1678" s="1154"/>
      <c r="I1678" s="1154"/>
      <c r="J1678" s="1508">
        <f t="shared" si="26"/>
        <v>-2.1</v>
      </c>
      <c r="K1678" s="1509"/>
      <c r="L1678" s="1509"/>
    </row>
    <row r="1679" spans="3:12" s="1511" customFormat="1" x14ac:dyDescent="0.25">
      <c r="C1679" s="1512"/>
      <c r="D1679" s="1151"/>
      <c r="E1679" s="1121" t="s">
        <v>2371</v>
      </c>
      <c r="F1679" s="1507">
        <v>-1</v>
      </c>
      <c r="G1679" s="1151">
        <v>2.4</v>
      </c>
      <c r="H1679" s="1154"/>
      <c r="I1679" s="1154"/>
      <c r="J1679" s="1508">
        <f t="shared" si="26"/>
        <v>-2.4</v>
      </c>
      <c r="K1679" s="1509"/>
      <c r="L1679" s="1509"/>
    </row>
    <row r="1680" spans="3:12" s="1511" customFormat="1" x14ac:dyDescent="0.25">
      <c r="C1680" s="1512"/>
      <c r="D1680" s="1151"/>
      <c r="E1680" s="1121" t="s">
        <v>2345</v>
      </c>
      <c r="F1680" s="1507">
        <v>-1</v>
      </c>
      <c r="G1680" s="1151">
        <v>3</v>
      </c>
      <c r="H1680" s="1154"/>
      <c r="I1680" s="1154"/>
      <c r="J1680" s="1508">
        <f t="shared" si="26"/>
        <v>-3</v>
      </c>
      <c r="K1680" s="1509"/>
      <c r="L1680" s="1509"/>
    </row>
    <row r="1681" spans="3:12" s="1511" customFormat="1" x14ac:dyDescent="0.25">
      <c r="C1681" s="1512"/>
      <c r="D1681" s="1151"/>
      <c r="E1681" s="1121" t="s">
        <v>2303</v>
      </c>
      <c r="F1681" s="1507">
        <v>-1</v>
      </c>
      <c r="G1681" s="1151">
        <v>1.2</v>
      </c>
      <c r="H1681" s="1154"/>
      <c r="I1681" s="1154"/>
      <c r="J1681" s="1508">
        <f t="shared" si="26"/>
        <v>-1.2</v>
      </c>
      <c r="K1681" s="1509"/>
      <c r="L1681" s="1509"/>
    </row>
    <row r="1682" spans="3:12" s="1511" customFormat="1" x14ac:dyDescent="0.25">
      <c r="C1682" s="1512"/>
      <c r="D1682" s="1151" t="s">
        <v>2248</v>
      </c>
      <c r="E1682" s="1121" t="s">
        <v>2249</v>
      </c>
      <c r="F1682" s="1507">
        <v>1</v>
      </c>
      <c r="G1682" s="1151">
        <v>19.850000000000001</v>
      </c>
      <c r="H1682" s="1154"/>
      <c r="I1682" s="1154"/>
      <c r="J1682" s="1508">
        <f t="shared" si="26"/>
        <v>19.850000000000001</v>
      </c>
      <c r="K1682" s="1509"/>
      <c r="L1682" s="1509"/>
    </row>
    <row r="1683" spans="3:12" s="1511" customFormat="1" x14ac:dyDescent="0.25">
      <c r="C1683" s="1512"/>
      <c r="D1683" s="1151"/>
      <c r="E1683" s="1121" t="s">
        <v>2297</v>
      </c>
      <c r="F1683" s="1507">
        <v>-2</v>
      </c>
      <c r="G1683" s="1151">
        <v>1.2</v>
      </c>
      <c r="H1683" s="1154"/>
      <c r="I1683" s="1154"/>
      <c r="J1683" s="1508">
        <f t="shared" si="26"/>
        <v>-2.4</v>
      </c>
      <c r="K1683" s="1509"/>
      <c r="L1683" s="1509"/>
    </row>
    <row r="1684" spans="3:12" s="1511" customFormat="1" x14ac:dyDescent="0.25">
      <c r="C1684" s="1512"/>
      <c r="D1684" s="1151"/>
      <c r="E1684" s="1121" t="s">
        <v>2303</v>
      </c>
      <c r="F1684" s="1507">
        <v>-1</v>
      </c>
      <c r="G1684" s="1151">
        <v>1.45</v>
      </c>
      <c r="H1684" s="1154"/>
      <c r="I1684" s="1154"/>
      <c r="J1684" s="1508">
        <f t="shared" si="26"/>
        <v>-1.45</v>
      </c>
      <c r="K1684" s="1509"/>
      <c r="L1684" s="1509"/>
    </row>
    <row r="1685" spans="3:12" s="1511" customFormat="1" x14ac:dyDescent="0.25">
      <c r="C1685" s="1512"/>
      <c r="D1685" s="1151" t="s">
        <v>1158</v>
      </c>
      <c r="E1685" s="1121" t="s">
        <v>190</v>
      </c>
      <c r="F1685" s="1507">
        <v>1</v>
      </c>
      <c r="G1685" s="1151">
        <v>16.2</v>
      </c>
      <c r="H1685" s="1154"/>
      <c r="I1685" s="1154"/>
      <c r="J1685" s="1508">
        <f t="shared" si="26"/>
        <v>16.2</v>
      </c>
      <c r="K1685" s="1509"/>
      <c r="L1685" s="1509"/>
    </row>
    <row r="1686" spans="3:12" s="1511" customFormat="1" x14ac:dyDescent="0.25">
      <c r="C1686" s="1512"/>
      <c r="D1686" s="1151"/>
      <c r="E1686" s="1121" t="s">
        <v>2297</v>
      </c>
      <c r="F1686" s="1507">
        <v>-2</v>
      </c>
      <c r="G1686" s="1151">
        <v>1.2</v>
      </c>
      <c r="H1686" s="1154"/>
      <c r="I1686" s="1154"/>
      <c r="J1686" s="1508">
        <f t="shared" si="26"/>
        <v>-2.4</v>
      </c>
      <c r="K1686" s="1509"/>
      <c r="L1686" s="1509"/>
    </row>
    <row r="1687" spans="3:12" s="1511" customFormat="1" x14ac:dyDescent="0.25">
      <c r="C1687" s="1512"/>
      <c r="D1687" s="1151" t="s">
        <v>1160</v>
      </c>
      <c r="E1687" s="1121" t="s">
        <v>695</v>
      </c>
      <c r="F1687" s="1507">
        <v>1</v>
      </c>
      <c r="G1687" s="1151">
        <v>13.9</v>
      </c>
      <c r="H1687" s="1154"/>
      <c r="I1687" s="1154"/>
      <c r="J1687" s="1508">
        <f t="shared" si="26"/>
        <v>13.9</v>
      </c>
      <c r="K1687" s="1509"/>
      <c r="L1687" s="1509"/>
    </row>
    <row r="1688" spans="3:12" s="1511" customFormat="1" x14ac:dyDescent="0.25">
      <c r="C1688" s="1512"/>
      <c r="D1688" s="1151"/>
      <c r="E1688" s="1121" t="s">
        <v>2297</v>
      </c>
      <c r="F1688" s="1507">
        <v>-1</v>
      </c>
      <c r="G1688" s="1151">
        <v>1</v>
      </c>
      <c r="H1688" s="1154"/>
      <c r="I1688" s="1154"/>
      <c r="J1688" s="1508">
        <f t="shared" si="26"/>
        <v>-1</v>
      </c>
      <c r="K1688" s="1509"/>
      <c r="L1688" s="1509"/>
    </row>
    <row r="1689" spans="3:12" s="1511" customFormat="1" x14ac:dyDescent="0.25">
      <c r="C1689" s="1512"/>
      <c r="D1689" s="1151"/>
      <c r="E1689" s="1121" t="s">
        <v>2303</v>
      </c>
      <c r="F1689" s="1507">
        <v>-1</v>
      </c>
      <c r="G1689" s="1151">
        <v>1.2</v>
      </c>
      <c r="H1689" s="1154"/>
      <c r="I1689" s="1154"/>
      <c r="J1689" s="1508">
        <f t="shared" si="26"/>
        <v>-1.2</v>
      </c>
      <c r="K1689" s="1509"/>
      <c r="L1689" s="1509"/>
    </row>
    <row r="1690" spans="3:12" s="1511" customFormat="1" x14ac:dyDescent="0.25">
      <c r="C1690" s="1512"/>
      <c r="D1690" s="1151" t="s">
        <v>1162</v>
      </c>
      <c r="E1690" s="1121" t="s">
        <v>1163</v>
      </c>
      <c r="F1690" s="1507">
        <v>1</v>
      </c>
      <c r="G1690" s="1151">
        <v>11.05</v>
      </c>
      <c r="H1690" s="1154"/>
      <c r="I1690" s="1154"/>
      <c r="J1690" s="1508">
        <f t="shared" si="26"/>
        <v>11.05</v>
      </c>
      <c r="K1690" s="1509"/>
      <c r="L1690" s="1509"/>
    </row>
    <row r="1691" spans="3:12" s="1511" customFormat="1" x14ac:dyDescent="0.25">
      <c r="C1691" s="1512"/>
      <c r="D1691" s="1151"/>
      <c r="E1691" s="1121" t="s">
        <v>2297</v>
      </c>
      <c r="F1691" s="1507">
        <v>-1</v>
      </c>
      <c r="G1691" s="1151">
        <v>1</v>
      </c>
      <c r="H1691" s="1154"/>
      <c r="I1691" s="1154"/>
      <c r="J1691" s="1508">
        <f t="shared" si="26"/>
        <v>-1</v>
      </c>
      <c r="K1691" s="1509"/>
      <c r="L1691" s="1509"/>
    </row>
    <row r="1692" spans="3:12" s="1511" customFormat="1" x14ac:dyDescent="0.25">
      <c r="C1692" s="1512"/>
      <c r="D1692" s="1151"/>
      <c r="E1692" s="1121" t="s">
        <v>2371</v>
      </c>
      <c r="F1692" s="1507">
        <v>-1</v>
      </c>
      <c r="G1692" s="1151">
        <v>2.4</v>
      </c>
      <c r="H1692" s="1154"/>
      <c r="I1692" s="1154"/>
      <c r="J1692" s="1508">
        <f t="shared" si="26"/>
        <v>-2.4</v>
      </c>
      <c r="K1692" s="1509"/>
      <c r="L1692" s="1509"/>
    </row>
    <row r="1693" spans="3:12" s="1511" customFormat="1" x14ac:dyDescent="0.25">
      <c r="C1693" s="1512"/>
      <c r="D1693" s="1151" t="s">
        <v>1166</v>
      </c>
      <c r="E1693" s="1121" t="s">
        <v>132</v>
      </c>
      <c r="F1693" s="1507">
        <v>1</v>
      </c>
      <c r="G1693" s="1151">
        <v>31.9</v>
      </c>
      <c r="H1693" s="1154"/>
      <c r="I1693" s="1154"/>
      <c r="J1693" s="1508">
        <f t="shared" si="26"/>
        <v>31.9</v>
      </c>
      <c r="K1693" s="1509"/>
      <c r="L1693" s="1509"/>
    </row>
    <row r="1694" spans="3:12" s="1511" customFormat="1" x14ac:dyDescent="0.25">
      <c r="C1694" s="1512"/>
      <c r="D1694" s="1151"/>
      <c r="E1694" s="1121" t="s">
        <v>2297</v>
      </c>
      <c r="F1694" s="1507">
        <v>-1</v>
      </c>
      <c r="G1694" s="1151">
        <v>1.2</v>
      </c>
      <c r="H1694" s="1154"/>
      <c r="I1694" s="1154"/>
      <c r="J1694" s="1508">
        <f t="shared" si="26"/>
        <v>-1.2</v>
      </c>
      <c r="K1694" s="1509"/>
      <c r="L1694" s="1509"/>
    </row>
    <row r="1695" spans="3:12" s="1511" customFormat="1" x14ac:dyDescent="0.25">
      <c r="C1695" s="1512"/>
      <c r="D1695" s="1151"/>
      <c r="E1695" s="1121" t="s">
        <v>2297</v>
      </c>
      <c r="F1695" s="1507">
        <v>-1</v>
      </c>
      <c r="G1695" s="1151">
        <v>1</v>
      </c>
      <c r="H1695" s="1154"/>
      <c r="I1695" s="1154"/>
      <c r="J1695" s="1508">
        <f t="shared" si="26"/>
        <v>-1</v>
      </c>
      <c r="K1695" s="1509"/>
      <c r="L1695" s="1509"/>
    </row>
    <row r="1696" spans="3:12" s="1511" customFormat="1" x14ac:dyDescent="0.25">
      <c r="C1696" s="1512"/>
      <c r="D1696" s="1151"/>
      <c r="E1696" s="1121" t="s">
        <v>2297</v>
      </c>
      <c r="F1696" s="1507">
        <v>-1</v>
      </c>
      <c r="G1696" s="1151">
        <v>0.9</v>
      </c>
      <c r="H1696" s="1154"/>
      <c r="I1696" s="1154"/>
      <c r="J1696" s="1508">
        <f t="shared" si="26"/>
        <v>-0.9</v>
      </c>
      <c r="K1696" s="1509"/>
      <c r="L1696" s="1509"/>
    </row>
    <row r="1697" spans="3:12" s="1511" customFormat="1" x14ac:dyDescent="0.25">
      <c r="C1697" s="1512"/>
      <c r="D1697" s="1151" t="s">
        <v>1169</v>
      </c>
      <c r="E1697" s="1121" t="s">
        <v>191</v>
      </c>
      <c r="F1697" s="1507">
        <v>1</v>
      </c>
      <c r="G1697" s="1151">
        <v>12.9</v>
      </c>
      <c r="H1697" s="1154"/>
      <c r="I1697" s="1154"/>
      <c r="J1697" s="1508">
        <f t="shared" si="26"/>
        <v>12.9</v>
      </c>
      <c r="K1697" s="1509"/>
      <c r="L1697" s="1509"/>
    </row>
    <row r="1698" spans="3:12" s="1511" customFormat="1" x14ac:dyDescent="0.25">
      <c r="C1698" s="1512"/>
      <c r="D1698" s="1151"/>
      <c r="E1698" s="1121" t="s">
        <v>2297</v>
      </c>
      <c r="F1698" s="1507">
        <v>-2</v>
      </c>
      <c r="G1698" s="1151">
        <v>1</v>
      </c>
      <c r="H1698" s="1154"/>
      <c r="I1698" s="1154"/>
      <c r="J1698" s="1508">
        <f t="shared" si="26"/>
        <v>-2</v>
      </c>
      <c r="K1698" s="1509"/>
      <c r="L1698" s="1509"/>
    </row>
    <row r="1699" spans="3:12" s="1511" customFormat="1" x14ac:dyDescent="0.25">
      <c r="C1699" s="1512"/>
      <c r="D1699" s="1151" t="s">
        <v>1176</v>
      </c>
      <c r="E1699" s="1121" t="s">
        <v>688</v>
      </c>
      <c r="F1699" s="1507">
        <v>1</v>
      </c>
      <c r="G1699" s="1151">
        <v>15.5</v>
      </c>
      <c r="H1699" s="1154"/>
      <c r="I1699" s="1154"/>
      <c r="J1699" s="1508">
        <f t="shared" si="26"/>
        <v>15.5</v>
      </c>
      <c r="K1699" s="1509"/>
      <c r="L1699" s="1509"/>
    </row>
    <row r="1700" spans="3:12" s="1511" customFormat="1" x14ac:dyDescent="0.25">
      <c r="C1700" s="1512"/>
      <c r="D1700" s="1151"/>
      <c r="E1700" s="1121" t="s">
        <v>2297</v>
      </c>
      <c r="F1700" s="1507">
        <v>-1</v>
      </c>
      <c r="G1700" s="1151">
        <v>1</v>
      </c>
      <c r="H1700" s="1154"/>
      <c r="I1700" s="1154"/>
      <c r="J1700" s="1508">
        <f t="shared" si="26"/>
        <v>-1</v>
      </c>
      <c r="K1700" s="1509"/>
      <c r="L1700" s="1509"/>
    </row>
    <row r="1701" spans="3:12" s="1511" customFormat="1" x14ac:dyDescent="0.25">
      <c r="C1701" s="1512"/>
      <c r="D1701" s="1151" t="s">
        <v>1180</v>
      </c>
      <c r="E1701" s="1121" t="s">
        <v>156</v>
      </c>
      <c r="F1701" s="1507">
        <v>1</v>
      </c>
      <c r="G1701" s="1151">
        <v>10.199999999999999</v>
      </c>
      <c r="H1701" s="1154"/>
      <c r="I1701" s="1154"/>
      <c r="J1701" s="1508">
        <f t="shared" si="26"/>
        <v>10.199999999999999</v>
      </c>
      <c r="K1701" s="1509"/>
      <c r="L1701" s="1509"/>
    </row>
    <row r="1702" spans="3:12" s="1511" customFormat="1" x14ac:dyDescent="0.25">
      <c r="C1702" s="1512"/>
      <c r="D1702" s="1151"/>
      <c r="E1702" s="1121" t="s">
        <v>2297</v>
      </c>
      <c r="F1702" s="1507">
        <v>-2</v>
      </c>
      <c r="G1702" s="1151">
        <v>1</v>
      </c>
      <c r="H1702" s="1154"/>
      <c r="I1702" s="1154"/>
      <c r="J1702" s="1508">
        <f t="shared" si="26"/>
        <v>-2</v>
      </c>
      <c r="K1702" s="1509"/>
      <c r="L1702" s="1509"/>
    </row>
    <row r="1703" spans="3:12" s="1511" customFormat="1" x14ac:dyDescent="0.25">
      <c r="C1703" s="1512"/>
      <c r="D1703" s="1151" t="s">
        <v>1177</v>
      </c>
      <c r="E1703" s="1121" t="s">
        <v>1178</v>
      </c>
      <c r="F1703" s="1507">
        <v>1</v>
      </c>
      <c r="G1703" s="1151">
        <v>8.15</v>
      </c>
      <c r="H1703" s="1154"/>
      <c r="I1703" s="1154"/>
      <c r="J1703" s="1508">
        <f t="shared" si="26"/>
        <v>8.15</v>
      </c>
      <c r="K1703" s="1509"/>
      <c r="L1703" s="1509"/>
    </row>
    <row r="1704" spans="3:12" s="1511" customFormat="1" x14ac:dyDescent="0.25">
      <c r="C1704" s="1512"/>
      <c r="D1704" s="1151" t="s">
        <v>1179</v>
      </c>
      <c r="E1704" s="1121" t="s">
        <v>489</v>
      </c>
      <c r="F1704" s="1507">
        <v>1</v>
      </c>
      <c r="G1704" s="1151">
        <v>8.9</v>
      </c>
      <c r="H1704" s="1154"/>
      <c r="I1704" s="1154"/>
      <c r="J1704" s="1508">
        <f t="shared" si="26"/>
        <v>8.9</v>
      </c>
      <c r="K1704" s="1509"/>
      <c r="L1704" s="1509"/>
    </row>
    <row r="1705" spans="3:12" s="1511" customFormat="1" x14ac:dyDescent="0.25">
      <c r="C1705" s="1512"/>
      <c r="D1705" s="1151" t="s">
        <v>1183</v>
      </c>
      <c r="E1705" s="1121" t="s">
        <v>820</v>
      </c>
      <c r="F1705" s="1507">
        <v>1</v>
      </c>
      <c r="G1705" s="1151">
        <v>11.8</v>
      </c>
      <c r="H1705" s="1154"/>
      <c r="I1705" s="1154"/>
      <c r="J1705" s="1508">
        <f t="shared" si="26"/>
        <v>11.8</v>
      </c>
      <c r="K1705" s="1509"/>
      <c r="L1705" s="1509"/>
    </row>
    <row r="1706" spans="3:12" s="1511" customFormat="1" x14ac:dyDescent="0.25">
      <c r="C1706" s="1512"/>
      <c r="D1706" s="1151"/>
      <c r="E1706" s="1121" t="s">
        <v>2315</v>
      </c>
      <c r="F1706" s="1507">
        <v>1</v>
      </c>
      <c r="G1706" s="1151">
        <v>5.3</v>
      </c>
      <c r="H1706" s="1154"/>
      <c r="I1706" s="1154"/>
      <c r="J1706" s="1508">
        <f t="shared" si="26"/>
        <v>5.3</v>
      </c>
      <c r="K1706" s="1509"/>
      <c r="L1706" s="1509"/>
    </row>
    <row r="1707" spans="3:12" s="1511" customFormat="1" x14ac:dyDescent="0.25">
      <c r="C1707" s="1512"/>
      <c r="D1707" s="1151"/>
      <c r="E1707" s="1121" t="s">
        <v>2297</v>
      </c>
      <c r="F1707" s="1507">
        <v>-1</v>
      </c>
      <c r="G1707" s="1151">
        <v>0.9</v>
      </c>
      <c r="H1707" s="1154"/>
      <c r="I1707" s="1154"/>
      <c r="J1707" s="1508">
        <f t="shared" si="26"/>
        <v>-0.9</v>
      </c>
      <c r="K1707" s="1509"/>
      <c r="L1707" s="1509"/>
    </row>
    <row r="1708" spans="3:12" s="1511" customFormat="1" x14ac:dyDescent="0.25">
      <c r="C1708" s="1512"/>
      <c r="D1708" s="1151" t="s">
        <v>1186</v>
      </c>
      <c r="E1708" s="1121" t="s">
        <v>819</v>
      </c>
      <c r="F1708" s="1507">
        <v>1</v>
      </c>
      <c r="G1708" s="1151">
        <v>12.9</v>
      </c>
      <c r="H1708" s="1154"/>
      <c r="I1708" s="1154"/>
      <c r="J1708" s="1508">
        <f t="shared" si="26"/>
        <v>12.9</v>
      </c>
      <c r="K1708" s="1509"/>
      <c r="L1708" s="1509"/>
    </row>
    <row r="1709" spans="3:12" s="1511" customFormat="1" x14ac:dyDescent="0.25">
      <c r="C1709" s="1512"/>
      <c r="D1709" s="1151"/>
      <c r="E1709" s="1121" t="s">
        <v>2315</v>
      </c>
      <c r="F1709" s="1507">
        <v>1</v>
      </c>
      <c r="G1709" s="1151">
        <v>6.5</v>
      </c>
      <c r="H1709" s="1154"/>
      <c r="I1709" s="1154"/>
      <c r="J1709" s="1508">
        <f t="shared" si="26"/>
        <v>6.5</v>
      </c>
      <c r="K1709" s="1509"/>
      <c r="L1709" s="1509"/>
    </row>
    <row r="1710" spans="3:12" s="1511" customFormat="1" x14ac:dyDescent="0.25">
      <c r="C1710" s="1512"/>
      <c r="D1710" s="1151"/>
      <c r="E1710" s="1121" t="s">
        <v>2297</v>
      </c>
      <c r="F1710" s="1507">
        <v>-1</v>
      </c>
      <c r="G1710" s="1151">
        <v>0.9</v>
      </c>
      <c r="H1710" s="1154"/>
      <c r="I1710" s="1154"/>
      <c r="J1710" s="1508">
        <f t="shared" si="26"/>
        <v>-0.9</v>
      </c>
      <c r="K1710" s="1509"/>
      <c r="L1710" s="1509"/>
    </row>
    <row r="1711" spans="3:12" s="1511" customFormat="1" x14ac:dyDescent="0.25">
      <c r="C1711" s="1512"/>
      <c r="D1711" s="1151" t="s">
        <v>2337</v>
      </c>
      <c r="E1711" s="1121" t="s">
        <v>138</v>
      </c>
      <c r="F1711" s="1507">
        <v>1</v>
      </c>
      <c r="G1711" s="1151">
        <v>23.2</v>
      </c>
      <c r="H1711" s="1154"/>
      <c r="I1711" s="1154"/>
      <c r="J1711" s="1508">
        <f t="shared" si="26"/>
        <v>23.2</v>
      </c>
      <c r="K1711" s="1509"/>
      <c r="L1711" s="1509"/>
    </row>
    <row r="1712" spans="3:12" s="1511" customFormat="1" x14ac:dyDescent="0.25">
      <c r="C1712" s="1512"/>
      <c r="D1712" s="1151"/>
      <c r="E1712" s="1121" t="s">
        <v>2297</v>
      </c>
      <c r="F1712" s="1507">
        <v>-1</v>
      </c>
      <c r="G1712" s="1151">
        <v>1.8</v>
      </c>
      <c r="H1712" s="1154"/>
      <c r="I1712" s="1154"/>
      <c r="J1712" s="1508">
        <f t="shared" si="26"/>
        <v>-1.8</v>
      </c>
      <c r="K1712" s="1509"/>
      <c r="L1712" s="1509"/>
    </row>
    <row r="1713" spans="3:12" s="1511" customFormat="1" x14ac:dyDescent="0.25">
      <c r="C1713" s="1512"/>
      <c r="D1713" s="1151"/>
      <c r="E1713" s="1121" t="s">
        <v>2297</v>
      </c>
      <c r="F1713" s="1507">
        <v>-1</v>
      </c>
      <c r="G1713" s="1151">
        <v>1.2</v>
      </c>
      <c r="H1713" s="1154"/>
      <c r="I1713" s="1154"/>
      <c r="J1713" s="1508">
        <f t="shared" si="26"/>
        <v>-1.2</v>
      </c>
      <c r="K1713" s="1509"/>
      <c r="L1713" s="1509"/>
    </row>
    <row r="1714" spans="3:12" s="1511" customFormat="1" x14ac:dyDescent="0.25">
      <c r="C1714" s="1512"/>
      <c r="D1714" s="1151"/>
      <c r="E1714" s="1121" t="s">
        <v>2297</v>
      </c>
      <c r="F1714" s="1507">
        <v>-1</v>
      </c>
      <c r="G1714" s="1151">
        <v>1</v>
      </c>
      <c r="H1714" s="1154"/>
      <c r="I1714" s="1154"/>
      <c r="J1714" s="1508">
        <f t="shared" si="26"/>
        <v>-1</v>
      </c>
      <c r="K1714" s="1509"/>
      <c r="L1714" s="1509"/>
    </row>
    <row r="1715" spans="3:12" s="1511" customFormat="1" x14ac:dyDescent="0.25">
      <c r="C1715" s="1512"/>
      <c r="D1715" s="1151"/>
      <c r="E1715" s="1121" t="s">
        <v>2297</v>
      </c>
      <c r="F1715" s="1507">
        <v>-1</v>
      </c>
      <c r="G1715" s="1151">
        <v>0.9</v>
      </c>
      <c r="H1715" s="1154"/>
      <c r="I1715" s="1154"/>
      <c r="J1715" s="1508">
        <f t="shared" si="26"/>
        <v>-0.9</v>
      </c>
      <c r="K1715" s="1509"/>
      <c r="L1715" s="1509"/>
    </row>
    <row r="1716" spans="3:12" s="1511" customFormat="1" x14ac:dyDescent="0.25">
      <c r="C1716" s="1512"/>
      <c r="D1716" s="1151" t="s">
        <v>1187</v>
      </c>
      <c r="E1716" s="1121" t="s">
        <v>2338</v>
      </c>
      <c r="F1716" s="1507">
        <v>1</v>
      </c>
      <c r="G1716" s="1151">
        <v>13.6</v>
      </c>
      <c r="H1716" s="1154"/>
      <c r="I1716" s="1154"/>
      <c r="J1716" s="1508">
        <f t="shared" si="26"/>
        <v>13.6</v>
      </c>
      <c r="K1716" s="1509"/>
      <c r="L1716" s="1509"/>
    </row>
    <row r="1717" spans="3:12" s="1511" customFormat="1" x14ac:dyDescent="0.25">
      <c r="C1717" s="1512"/>
      <c r="D1717" s="1151"/>
      <c r="E1717" s="1121" t="s">
        <v>2297</v>
      </c>
      <c r="F1717" s="1507">
        <v>-2</v>
      </c>
      <c r="G1717" s="1151">
        <v>0.9</v>
      </c>
      <c r="H1717" s="1154"/>
      <c r="I1717" s="1154"/>
      <c r="J1717" s="1508">
        <f t="shared" si="26"/>
        <v>-1.8</v>
      </c>
      <c r="K1717" s="1509"/>
      <c r="L1717" s="1509"/>
    </row>
    <row r="1718" spans="3:12" s="1511" customFormat="1" x14ac:dyDescent="0.25">
      <c r="C1718" s="1512"/>
      <c r="D1718" s="1151"/>
      <c r="E1718" s="1121" t="s">
        <v>2371</v>
      </c>
      <c r="F1718" s="1507">
        <v>-1</v>
      </c>
      <c r="G1718" s="1151">
        <v>1.2</v>
      </c>
      <c r="H1718" s="1154"/>
      <c r="I1718" s="1154"/>
      <c r="J1718" s="1508">
        <f t="shared" si="26"/>
        <v>-1.2</v>
      </c>
      <c r="K1718" s="1509"/>
      <c r="L1718" s="1509"/>
    </row>
    <row r="1719" spans="3:12" s="1511" customFormat="1" x14ac:dyDescent="0.25">
      <c r="C1719" s="1512"/>
      <c r="D1719" s="1151" t="s">
        <v>1181</v>
      </c>
      <c r="E1719" s="1121" t="s">
        <v>1182</v>
      </c>
      <c r="F1719" s="1507">
        <v>1</v>
      </c>
      <c r="G1719" s="1151">
        <v>19.8</v>
      </c>
      <c r="H1719" s="1154"/>
      <c r="I1719" s="1154"/>
      <c r="J1719" s="1508">
        <f t="shared" si="26"/>
        <v>19.8</v>
      </c>
      <c r="K1719" s="1509"/>
      <c r="L1719" s="1509"/>
    </row>
    <row r="1720" spans="3:12" s="1511" customFormat="1" x14ac:dyDescent="0.25">
      <c r="C1720" s="1512"/>
      <c r="D1720" s="1151"/>
      <c r="E1720" s="1121" t="s">
        <v>2297</v>
      </c>
      <c r="F1720" s="1507">
        <v>-1</v>
      </c>
      <c r="G1720" s="1151">
        <v>1</v>
      </c>
      <c r="H1720" s="1154"/>
      <c r="I1720" s="1154"/>
      <c r="J1720" s="1508">
        <f t="shared" si="26"/>
        <v>-1</v>
      </c>
      <c r="K1720" s="1509"/>
      <c r="L1720" s="1509"/>
    </row>
    <row r="1721" spans="3:12" s="1511" customFormat="1" x14ac:dyDescent="0.25">
      <c r="C1721" s="1512"/>
      <c r="D1721" s="1151" t="s">
        <v>1188</v>
      </c>
      <c r="E1721" s="1121" t="s">
        <v>172</v>
      </c>
      <c r="F1721" s="1507">
        <v>1</v>
      </c>
      <c r="G1721" s="1151">
        <v>12</v>
      </c>
      <c r="H1721" s="1154"/>
      <c r="I1721" s="1154"/>
      <c r="J1721" s="1508">
        <f t="shared" si="26"/>
        <v>12</v>
      </c>
      <c r="K1721" s="1509"/>
      <c r="L1721" s="1509"/>
    </row>
    <row r="1722" spans="3:12" s="1511" customFormat="1" x14ac:dyDescent="0.25">
      <c r="C1722" s="1512"/>
      <c r="D1722" s="1151"/>
      <c r="E1722" s="1121" t="s">
        <v>2297</v>
      </c>
      <c r="F1722" s="1507">
        <v>-1</v>
      </c>
      <c r="G1722" s="1151">
        <v>1.2</v>
      </c>
      <c r="H1722" s="1154"/>
      <c r="I1722" s="1154"/>
      <c r="J1722" s="1508">
        <f t="shared" ref="J1722:J1787" si="27">PRODUCT(F1722:I1722)</f>
        <v>-1.2</v>
      </c>
      <c r="K1722" s="1509"/>
      <c r="L1722" s="1509"/>
    </row>
    <row r="1723" spans="3:12" s="1511" customFormat="1" x14ac:dyDescent="0.25">
      <c r="C1723" s="1512"/>
      <c r="D1723" s="1151"/>
      <c r="E1723" s="1121" t="s">
        <v>2297</v>
      </c>
      <c r="F1723" s="1507">
        <v>-3</v>
      </c>
      <c r="G1723" s="1151">
        <v>1</v>
      </c>
      <c r="H1723" s="1154"/>
      <c r="I1723" s="1154"/>
      <c r="J1723" s="1508">
        <f t="shared" si="27"/>
        <v>-3</v>
      </c>
      <c r="K1723" s="1509"/>
      <c r="L1723" s="1509"/>
    </row>
    <row r="1724" spans="3:12" s="1511" customFormat="1" x14ac:dyDescent="0.25">
      <c r="C1724" s="1512"/>
      <c r="D1724" s="1151" t="s">
        <v>1192</v>
      </c>
      <c r="E1724" s="1121" t="s">
        <v>1193</v>
      </c>
      <c r="F1724" s="1507">
        <v>1</v>
      </c>
      <c r="G1724" s="1151">
        <v>9.5</v>
      </c>
      <c r="H1724" s="1154"/>
      <c r="I1724" s="1154"/>
      <c r="J1724" s="1508">
        <f t="shared" si="27"/>
        <v>9.5</v>
      </c>
      <c r="K1724" s="1509"/>
      <c r="L1724" s="1509"/>
    </row>
    <row r="1725" spans="3:12" s="1511" customFormat="1" x14ac:dyDescent="0.25">
      <c r="C1725" s="1512"/>
      <c r="D1725" s="1151"/>
      <c r="E1725" s="1121" t="s">
        <v>2297</v>
      </c>
      <c r="F1725" s="1507">
        <v>-1</v>
      </c>
      <c r="G1725" s="1151">
        <v>1</v>
      </c>
      <c r="H1725" s="1154"/>
      <c r="I1725" s="1154"/>
      <c r="J1725" s="1508">
        <f t="shared" si="27"/>
        <v>-1</v>
      </c>
      <c r="K1725" s="1509"/>
      <c r="L1725" s="1509"/>
    </row>
    <row r="1726" spans="3:12" s="1511" customFormat="1" x14ac:dyDescent="0.25">
      <c r="C1726" s="1512"/>
      <c r="D1726" s="1151" t="s">
        <v>1189</v>
      </c>
      <c r="E1726" s="1121" t="s">
        <v>1190</v>
      </c>
      <c r="F1726" s="1507">
        <v>1</v>
      </c>
      <c r="G1726" s="1151">
        <v>9.5</v>
      </c>
      <c r="H1726" s="1154"/>
      <c r="I1726" s="1154"/>
      <c r="J1726" s="1508">
        <f t="shared" si="27"/>
        <v>9.5</v>
      </c>
      <c r="K1726" s="1509"/>
      <c r="L1726" s="1509"/>
    </row>
    <row r="1727" spans="3:12" s="1511" customFormat="1" x14ac:dyDescent="0.25">
      <c r="C1727" s="1512"/>
      <c r="D1727" s="1151"/>
      <c r="E1727" s="1121" t="s">
        <v>2297</v>
      </c>
      <c r="F1727" s="1507">
        <v>-1</v>
      </c>
      <c r="G1727" s="1151">
        <v>1</v>
      </c>
      <c r="H1727" s="1154"/>
      <c r="I1727" s="1154"/>
      <c r="J1727" s="1508">
        <f t="shared" si="27"/>
        <v>-1</v>
      </c>
      <c r="K1727" s="1509"/>
      <c r="L1727" s="1509"/>
    </row>
    <row r="1728" spans="3:12" s="1511" customFormat="1" x14ac:dyDescent="0.25">
      <c r="C1728" s="1512"/>
      <c r="D1728" s="1151" t="s">
        <v>1191</v>
      </c>
      <c r="E1728" s="1121" t="s">
        <v>760</v>
      </c>
      <c r="F1728" s="1507">
        <v>1</v>
      </c>
      <c r="G1728" s="1151">
        <v>13.8</v>
      </c>
      <c r="H1728" s="1154"/>
      <c r="I1728" s="1154"/>
      <c r="J1728" s="1508">
        <f t="shared" si="27"/>
        <v>13.8</v>
      </c>
      <c r="K1728" s="1509"/>
      <c r="L1728" s="1509"/>
    </row>
    <row r="1729" spans="3:12" s="1511" customFormat="1" x14ac:dyDescent="0.25">
      <c r="C1729" s="1512"/>
      <c r="D1729" s="1151"/>
      <c r="E1729" s="1121" t="s">
        <v>2297</v>
      </c>
      <c r="F1729" s="1507">
        <v>-1</v>
      </c>
      <c r="G1729" s="1151">
        <v>1</v>
      </c>
      <c r="H1729" s="1154"/>
      <c r="I1729" s="1154"/>
      <c r="J1729" s="1508">
        <f t="shared" si="27"/>
        <v>-1</v>
      </c>
      <c r="K1729" s="1509"/>
      <c r="L1729" s="1509"/>
    </row>
    <row r="1730" spans="3:12" s="1511" customFormat="1" x14ac:dyDescent="0.25">
      <c r="C1730" s="1512"/>
      <c r="D1730" s="1151" t="s">
        <v>1175</v>
      </c>
      <c r="E1730" s="1121" t="s">
        <v>790</v>
      </c>
      <c r="F1730" s="1507">
        <v>1</v>
      </c>
      <c r="G1730" s="1151">
        <v>9.9</v>
      </c>
      <c r="H1730" s="1154"/>
      <c r="I1730" s="1154"/>
      <c r="J1730" s="1508">
        <f t="shared" si="27"/>
        <v>9.9</v>
      </c>
      <c r="K1730" s="1509"/>
      <c r="L1730" s="1509"/>
    </row>
    <row r="1731" spans="3:12" s="1511" customFormat="1" x14ac:dyDescent="0.25">
      <c r="C1731" s="1512"/>
      <c r="D1731" s="1151"/>
      <c r="E1731" s="1121" t="s">
        <v>2297</v>
      </c>
      <c r="F1731" s="1507">
        <v>-2</v>
      </c>
      <c r="G1731" s="1151">
        <v>0.9</v>
      </c>
      <c r="H1731" s="1154"/>
      <c r="I1731" s="1154"/>
      <c r="J1731" s="1508">
        <f t="shared" si="27"/>
        <v>-1.8</v>
      </c>
      <c r="K1731" s="1509"/>
      <c r="L1731" s="1509"/>
    </row>
    <row r="1732" spans="3:12" s="1511" customFormat="1" x14ac:dyDescent="0.25">
      <c r="C1732" s="1517"/>
      <c r="D1732" s="1518"/>
      <c r="E1732" s="1518"/>
      <c r="F1732" s="1518"/>
      <c r="G1732" s="1518"/>
      <c r="H1732" s="1518"/>
      <c r="I1732" s="1518"/>
      <c r="J1732" s="1508"/>
      <c r="K1732" s="1518"/>
      <c r="L1732" s="1519"/>
    </row>
    <row r="1733" spans="3:12" s="1511" customFormat="1" x14ac:dyDescent="0.25">
      <c r="C1733" s="1517"/>
      <c r="D1733" s="1518"/>
      <c r="E1733" s="1118" t="s">
        <v>1385</v>
      </c>
      <c r="F1733" s="1518"/>
      <c r="G1733" s="1518"/>
      <c r="H1733" s="1518"/>
      <c r="I1733" s="1518"/>
      <c r="J1733" s="1508"/>
      <c r="K1733" s="1518"/>
      <c r="L1733" s="1519"/>
    </row>
    <row r="1734" spans="3:12" s="1511" customFormat="1" x14ac:dyDescent="0.25">
      <c r="C1734" s="1506"/>
      <c r="D1734" s="1151" t="s">
        <v>1209</v>
      </c>
      <c r="E1734" s="1121" t="s">
        <v>2348</v>
      </c>
      <c r="F1734" s="1507">
        <v>1</v>
      </c>
      <c r="G1734" s="1151">
        <v>8.5</v>
      </c>
      <c r="H1734" s="1154"/>
      <c r="I1734" s="1154"/>
      <c r="J1734" s="1508">
        <f t="shared" si="27"/>
        <v>8.5</v>
      </c>
      <c r="K1734" s="1509"/>
      <c r="L1734" s="1510"/>
    </row>
    <row r="1735" spans="3:12" s="1511" customFormat="1" x14ac:dyDescent="0.25">
      <c r="C1735" s="1506"/>
      <c r="D1735" s="1151"/>
      <c r="E1735" s="1121" t="s">
        <v>2297</v>
      </c>
      <c r="F1735" s="1507">
        <v>-1</v>
      </c>
      <c r="G1735" s="1151">
        <v>0.8</v>
      </c>
      <c r="H1735" s="1154"/>
      <c r="I1735" s="1154"/>
      <c r="J1735" s="1508">
        <f t="shared" si="27"/>
        <v>-0.8</v>
      </c>
      <c r="K1735" s="1509"/>
      <c r="L1735" s="1510"/>
    </row>
    <row r="1736" spans="3:12" s="1511" customFormat="1" x14ac:dyDescent="0.25">
      <c r="C1736" s="1506"/>
      <c r="D1736" s="1151" t="s">
        <v>1214</v>
      </c>
      <c r="E1736" s="1121" t="s">
        <v>1215</v>
      </c>
      <c r="F1736" s="1507">
        <v>1</v>
      </c>
      <c r="G1736" s="1151">
        <v>7.2</v>
      </c>
      <c r="H1736" s="1154"/>
      <c r="I1736" s="1154"/>
      <c r="J1736" s="1508">
        <f t="shared" si="27"/>
        <v>7.2</v>
      </c>
      <c r="K1736" s="1509"/>
      <c r="L1736" s="1510"/>
    </row>
    <row r="1737" spans="3:12" s="1511" customFormat="1" x14ac:dyDescent="0.25">
      <c r="C1737" s="1506"/>
      <c r="D1737" s="1151"/>
      <c r="E1737" s="1121" t="s">
        <v>2297</v>
      </c>
      <c r="F1737" s="1507">
        <v>-1</v>
      </c>
      <c r="G1737" s="1151">
        <v>0.8</v>
      </c>
      <c r="H1737" s="1154"/>
      <c r="I1737" s="1154"/>
      <c r="J1737" s="1508">
        <f t="shared" si="27"/>
        <v>-0.8</v>
      </c>
      <c r="K1737" s="1509"/>
      <c r="L1737" s="1510"/>
    </row>
    <row r="1738" spans="3:12" s="1511" customFormat="1" x14ac:dyDescent="0.25">
      <c r="C1738" s="1506"/>
      <c r="D1738" s="1151" t="s">
        <v>1216</v>
      </c>
      <c r="E1738" s="1121" t="s">
        <v>2349</v>
      </c>
      <c r="F1738" s="1507">
        <v>1</v>
      </c>
      <c r="G1738" s="1151">
        <v>8.3000000000000007</v>
      </c>
      <c r="H1738" s="1154"/>
      <c r="I1738" s="1154"/>
      <c r="J1738" s="1508">
        <f t="shared" si="27"/>
        <v>8.3000000000000007</v>
      </c>
      <c r="K1738" s="1509"/>
      <c r="L1738" s="1510"/>
    </row>
    <row r="1739" spans="3:12" s="1511" customFormat="1" x14ac:dyDescent="0.25">
      <c r="C1739" s="1506"/>
      <c r="D1739" s="1151"/>
      <c r="E1739" s="1121" t="s">
        <v>2297</v>
      </c>
      <c r="F1739" s="1507">
        <v>-1</v>
      </c>
      <c r="G1739" s="1151">
        <v>0.8</v>
      </c>
      <c r="H1739" s="1154"/>
      <c r="I1739" s="1154"/>
      <c r="J1739" s="1508">
        <f t="shared" si="27"/>
        <v>-0.8</v>
      </c>
      <c r="K1739" s="1509"/>
      <c r="L1739" s="1510"/>
    </row>
    <row r="1740" spans="3:12" s="1511" customFormat="1" x14ac:dyDescent="0.25">
      <c r="C1740" s="1506"/>
      <c r="D1740" s="1151" t="s">
        <v>1227</v>
      </c>
      <c r="E1740" s="1121" t="s">
        <v>122</v>
      </c>
      <c r="F1740" s="1507">
        <v>1</v>
      </c>
      <c r="G1740" s="1151">
        <v>6.8</v>
      </c>
      <c r="H1740" s="1154"/>
      <c r="I1740" s="1154"/>
      <c r="J1740" s="1508">
        <f t="shared" si="27"/>
        <v>6.8</v>
      </c>
      <c r="K1740" s="1509"/>
      <c r="L1740" s="1510"/>
    </row>
    <row r="1741" spans="3:12" s="1511" customFormat="1" x14ac:dyDescent="0.25">
      <c r="C1741" s="1506"/>
      <c r="D1741" s="1151"/>
      <c r="E1741" s="1121" t="s">
        <v>2297</v>
      </c>
      <c r="F1741" s="1507">
        <v>-1</v>
      </c>
      <c r="G1741" s="1151">
        <v>0.9</v>
      </c>
      <c r="H1741" s="1154"/>
      <c r="I1741" s="1154"/>
      <c r="J1741" s="1508">
        <f t="shared" si="27"/>
        <v>-0.9</v>
      </c>
      <c r="K1741" s="1509"/>
      <c r="L1741" s="1510"/>
    </row>
    <row r="1742" spans="3:12" s="1511" customFormat="1" x14ac:dyDescent="0.25">
      <c r="C1742" s="1512"/>
      <c r="D1742" s="1151" t="s">
        <v>2341</v>
      </c>
      <c r="E1742" s="1121" t="s">
        <v>1745</v>
      </c>
      <c r="F1742" s="1507">
        <v>1</v>
      </c>
      <c r="G1742" s="1151">
        <v>15.95</v>
      </c>
      <c r="H1742" s="1154"/>
      <c r="I1742" s="1154"/>
      <c r="J1742" s="1508">
        <f t="shared" si="27"/>
        <v>15.95</v>
      </c>
      <c r="K1742" s="1509"/>
      <c r="L1742" s="1509"/>
    </row>
    <row r="1743" spans="3:12" s="1511" customFormat="1" x14ac:dyDescent="0.25">
      <c r="C1743" s="1512"/>
      <c r="D1743" s="1151"/>
      <c r="E1743" s="1121" t="s">
        <v>2297</v>
      </c>
      <c r="F1743" s="1507">
        <v>-1</v>
      </c>
      <c r="G1743" s="1151">
        <v>0.9</v>
      </c>
      <c r="H1743" s="1154"/>
      <c r="I1743" s="1154"/>
      <c r="J1743" s="1508">
        <f t="shared" si="27"/>
        <v>-0.9</v>
      </c>
      <c r="K1743" s="1509"/>
      <c r="L1743" s="1509"/>
    </row>
    <row r="1744" spans="3:12" s="1511" customFormat="1" x14ac:dyDescent="0.25">
      <c r="C1744" s="1512"/>
      <c r="D1744" s="1151" t="s">
        <v>2342</v>
      </c>
      <c r="E1744" s="1121" t="s">
        <v>144</v>
      </c>
      <c r="F1744" s="1507">
        <v>1</v>
      </c>
      <c r="G1744" s="1151">
        <v>12.45</v>
      </c>
      <c r="H1744" s="1154"/>
      <c r="I1744" s="1154"/>
      <c r="J1744" s="1508">
        <f t="shared" si="27"/>
        <v>12.45</v>
      </c>
      <c r="K1744" s="1509"/>
      <c r="L1744" s="1509"/>
    </row>
    <row r="1745" spans="3:12" s="1511" customFormat="1" x14ac:dyDescent="0.25">
      <c r="C1745" s="1512"/>
      <c r="D1745" s="1151"/>
      <c r="E1745" s="1121" t="s">
        <v>2303</v>
      </c>
      <c r="F1745" s="1507">
        <v>-1</v>
      </c>
      <c r="G1745" s="1151">
        <v>2.4</v>
      </c>
      <c r="H1745" s="1154"/>
      <c r="I1745" s="1154"/>
      <c r="J1745" s="1508">
        <f t="shared" si="27"/>
        <v>-2.4</v>
      </c>
      <c r="K1745" s="1509"/>
      <c r="L1745" s="1509"/>
    </row>
    <row r="1746" spans="3:12" s="1511" customFormat="1" x14ac:dyDescent="0.25">
      <c r="C1746" s="1512"/>
      <c r="D1746" s="1151"/>
      <c r="E1746" s="1121" t="s">
        <v>2303</v>
      </c>
      <c r="F1746" s="1507">
        <v>-1</v>
      </c>
      <c r="G1746" s="1151">
        <v>4.8</v>
      </c>
      <c r="H1746" s="1154"/>
      <c r="I1746" s="1154"/>
      <c r="J1746" s="1508">
        <f t="shared" si="27"/>
        <v>-4.8</v>
      </c>
      <c r="K1746" s="1509"/>
      <c r="L1746" s="1509"/>
    </row>
    <row r="1747" spans="3:12" s="1511" customFormat="1" x14ac:dyDescent="0.25">
      <c r="C1747" s="1512"/>
      <c r="D1747" s="1151" t="s">
        <v>2343</v>
      </c>
      <c r="E1747" s="1121" t="s">
        <v>2344</v>
      </c>
      <c r="F1747" s="1507">
        <v>1</v>
      </c>
      <c r="G1747" s="1151">
        <v>11.65</v>
      </c>
      <c r="H1747" s="1154"/>
      <c r="I1747" s="1154"/>
      <c r="J1747" s="1508">
        <f t="shared" si="27"/>
        <v>11.65</v>
      </c>
      <c r="K1747" s="1509"/>
      <c r="L1747" s="1509"/>
    </row>
    <row r="1748" spans="3:12" s="1511" customFormat="1" x14ac:dyDescent="0.25">
      <c r="C1748" s="1512"/>
      <c r="D1748" s="1151"/>
      <c r="E1748" s="1121" t="s">
        <v>2297</v>
      </c>
      <c r="F1748" s="1507">
        <v>-2</v>
      </c>
      <c r="G1748" s="1151">
        <v>1.2</v>
      </c>
      <c r="H1748" s="1154"/>
      <c r="I1748" s="1154"/>
      <c r="J1748" s="1508">
        <f t="shared" si="27"/>
        <v>-2.4</v>
      </c>
      <c r="K1748" s="1509"/>
      <c r="L1748" s="1509"/>
    </row>
    <row r="1749" spans="3:12" s="1511" customFormat="1" x14ac:dyDescent="0.25">
      <c r="C1749" s="1512"/>
      <c r="D1749" s="1151"/>
      <c r="E1749" s="1121" t="s">
        <v>2345</v>
      </c>
      <c r="F1749" s="1507">
        <v>-1</v>
      </c>
      <c r="G1749" s="1151">
        <v>2.8</v>
      </c>
      <c r="H1749" s="1154"/>
      <c r="I1749" s="1154"/>
      <c r="J1749" s="1508">
        <f t="shared" si="27"/>
        <v>-2.8</v>
      </c>
      <c r="K1749" s="1509"/>
      <c r="L1749" s="1509"/>
    </row>
    <row r="1750" spans="3:12" s="1511" customFormat="1" ht="26.4" x14ac:dyDescent="0.25">
      <c r="C1750" s="1512"/>
      <c r="D1750" s="1151" t="s">
        <v>2346</v>
      </c>
      <c r="E1750" s="1121" t="s">
        <v>2347</v>
      </c>
      <c r="F1750" s="1507">
        <v>1</v>
      </c>
      <c r="G1750" s="1151">
        <v>31.55</v>
      </c>
      <c r="H1750" s="1154"/>
      <c r="I1750" s="1154"/>
      <c r="J1750" s="1508">
        <f t="shared" si="27"/>
        <v>31.55</v>
      </c>
      <c r="K1750" s="1509"/>
      <c r="L1750" s="1509"/>
    </row>
    <row r="1751" spans="3:12" s="1511" customFormat="1" x14ac:dyDescent="0.25">
      <c r="C1751" s="1512"/>
      <c r="D1751" s="1151"/>
      <c r="E1751" s="1121" t="s">
        <v>2297</v>
      </c>
      <c r="F1751" s="1507">
        <v>-3</v>
      </c>
      <c r="G1751" s="1151">
        <v>1</v>
      </c>
      <c r="H1751" s="1154"/>
      <c r="I1751" s="1154"/>
      <c r="J1751" s="1508">
        <f t="shared" si="27"/>
        <v>-3</v>
      </c>
      <c r="K1751" s="1509"/>
      <c r="L1751" s="1509"/>
    </row>
    <row r="1752" spans="3:12" s="1511" customFormat="1" x14ac:dyDescent="0.25">
      <c r="C1752" s="1512"/>
      <c r="D1752" s="1151"/>
      <c r="E1752" s="1121" t="s">
        <v>2297</v>
      </c>
      <c r="F1752" s="1507">
        <v>-2</v>
      </c>
      <c r="G1752" s="1151">
        <v>0.9</v>
      </c>
      <c r="H1752" s="1154"/>
      <c r="I1752" s="1154"/>
      <c r="J1752" s="1508">
        <f t="shared" si="27"/>
        <v>-1.8</v>
      </c>
      <c r="K1752" s="1509"/>
      <c r="L1752" s="1509"/>
    </row>
    <row r="1753" spans="3:12" s="1511" customFormat="1" x14ac:dyDescent="0.25">
      <c r="C1753" s="1512"/>
      <c r="D1753" s="1151"/>
      <c r="E1753" s="1121" t="s">
        <v>2297</v>
      </c>
      <c r="F1753" s="1507">
        <v>-1</v>
      </c>
      <c r="G1753" s="1151">
        <v>0.8</v>
      </c>
      <c r="H1753" s="1154"/>
      <c r="I1753" s="1154"/>
      <c r="J1753" s="1508">
        <f t="shared" si="27"/>
        <v>-0.8</v>
      </c>
      <c r="K1753" s="1509"/>
      <c r="L1753" s="1509"/>
    </row>
    <row r="1754" spans="3:12" s="1511" customFormat="1" x14ac:dyDescent="0.25">
      <c r="C1754" s="1512"/>
      <c r="D1754" s="1151"/>
      <c r="E1754" s="1121" t="s">
        <v>2345</v>
      </c>
      <c r="F1754" s="1507">
        <v>-1</v>
      </c>
      <c r="G1754" s="1151">
        <v>2.2999999999999998</v>
      </c>
      <c r="H1754" s="1154"/>
      <c r="I1754" s="1154"/>
      <c r="J1754" s="1508">
        <f t="shared" si="27"/>
        <v>-2.2999999999999998</v>
      </c>
      <c r="K1754" s="1509"/>
      <c r="L1754" s="1509"/>
    </row>
    <row r="1755" spans="3:12" s="1511" customFormat="1" x14ac:dyDescent="0.25">
      <c r="C1755" s="1512"/>
      <c r="D1755" s="1151" t="s">
        <v>1212</v>
      </c>
      <c r="E1755" s="1121" t="s">
        <v>322</v>
      </c>
      <c r="F1755" s="1507">
        <v>1</v>
      </c>
      <c r="G1755" s="1151">
        <v>11.9</v>
      </c>
      <c r="H1755" s="1154"/>
      <c r="I1755" s="1154"/>
      <c r="J1755" s="1508">
        <f t="shared" si="27"/>
        <v>11.9</v>
      </c>
      <c r="K1755" s="1509"/>
      <c r="L1755" s="1509"/>
    </row>
    <row r="1756" spans="3:12" s="1511" customFormat="1" x14ac:dyDescent="0.25">
      <c r="C1756" s="1512"/>
      <c r="D1756" s="1151"/>
      <c r="E1756" s="1121" t="s">
        <v>2297</v>
      </c>
      <c r="F1756" s="1507">
        <v>-1</v>
      </c>
      <c r="G1756" s="1151">
        <v>0.9</v>
      </c>
      <c r="H1756" s="1154"/>
      <c r="I1756" s="1154"/>
      <c r="J1756" s="1508">
        <f t="shared" si="27"/>
        <v>-0.9</v>
      </c>
      <c r="K1756" s="1509"/>
      <c r="L1756" s="1509"/>
    </row>
    <row r="1757" spans="3:12" s="1511" customFormat="1" x14ac:dyDescent="0.25">
      <c r="C1757" s="1512"/>
      <c r="D1757" s="1151"/>
      <c r="E1757" s="1121" t="s">
        <v>2350</v>
      </c>
      <c r="F1757" s="1507">
        <v>1</v>
      </c>
      <c r="G1757" s="1151">
        <v>9.4</v>
      </c>
      <c r="H1757" s="1154"/>
      <c r="I1757" s="1154"/>
      <c r="J1757" s="1508">
        <f t="shared" si="27"/>
        <v>9.4</v>
      </c>
      <c r="K1757" s="1509"/>
      <c r="L1757" s="1509"/>
    </row>
    <row r="1758" spans="3:12" s="1511" customFormat="1" x14ac:dyDescent="0.25">
      <c r="C1758" s="1512"/>
      <c r="D1758" s="1151"/>
      <c r="E1758" s="1121" t="s">
        <v>2297</v>
      </c>
      <c r="F1758" s="1507">
        <v>-1</v>
      </c>
      <c r="G1758" s="1151">
        <v>1</v>
      </c>
      <c r="H1758" s="1154"/>
      <c r="I1758" s="1154"/>
      <c r="J1758" s="1508">
        <f t="shared" si="27"/>
        <v>-1</v>
      </c>
      <c r="K1758" s="1509"/>
      <c r="L1758" s="1509"/>
    </row>
    <row r="1759" spans="3:12" s="1511" customFormat="1" x14ac:dyDescent="0.25">
      <c r="C1759" s="1512"/>
      <c r="D1759" s="1151"/>
      <c r="E1759" s="1121" t="s">
        <v>2297</v>
      </c>
      <c r="F1759" s="1507">
        <v>-1</v>
      </c>
      <c r="G1759" s="1151">
        <v>0.9</v>
      </c>
      <c r="H1759" s="1154"/>
      <c r="I1759" s="1154"/>
      <c r="J1759" s="1508">
        <f t="shared" si="27"/>
        <v>-0.9</v>
      </c>
      <c r="K1759" s="1509"/>
      <c r="L1759" s="1509"/>
    </row>
    <row r="1760" spans="3:12" s="1511" customFormat="1" x14ac:dyDescent="0.25">
      <c r="C1760" s="1512"/>
      <c r="D1760" s="1151"/>
      <c r="E1760" s="1121" t="s">
        <v>2297</v>
      </c>
      <c r="F1760" s="1507">
        <v>-2</v>
      </c>
      <c r="G1760" s="1151">
        <v>0.8</v>
      </c>
      <c r="H1760" s="1154"/>
      <c r="I1760" s="1154"/>
      <c r="J1760" s="1508">
        <f t="shared" si="27"/>
        <v>-1.6</v>
      </c>
      <c r="K1760" s="1509"/>
      <c r="L1760" s="1509"/>
    </row>
    <row r="1761" spans="3:12" s="1511" customFormat="1" x14ac:dyDescent="0.25">
      <c r="C1761" s="1512"/>
      <c r="D1761" s="1151"/>
      <c r="E1761" s="1121" t="s">
        <v>2350</v>
      </c>
      <c r="F1761" s="1507">
        <v>1</v>
      </c>
      <c r="G1761" s="1151">
        <v>9.4</v>
      </c>
      <c r="H1761" s="1154"/>
      <c r="I1761" s="1154"/>
      <c r="J1761" s="1508">
        <f t="shared" si="27"/>
        <v>9.4</v>
      </c>
      <c r="K1761" s="1509"/>
      <c r="L1761" s="1509"/>
    </row>
    <row r="1762" spans="3:12" s="1511" customFormat="1" x14ac:dyDescent="0.25">
      <c r="C1762" s="1512"/>
      <c r="D1762" s="1151"/>
      <c r="E1762" s="1121" t="s">
        <v>2297</v>
      </c>
      <c r="F1762" s="1507">
        <v>-2</v>
      </c>
      <c r="G1762" s="1151">
        <v>1</v>
      </c>
      <c r="H1762" s="1154"/>
      <c r="I1762" s="1154"/>
      <c r="J1762" s="1508">
        <f t="shared" si="27"/>
        <v>-2</v>
      </c>
      <c r="K1762" s="1509"/>
      <c r="L1762" s="1509"/>
    </row>
    <row r="1763" spans="3:12" s="1511" customFormat="1" x14ac:dyDescent="0.25">
      <c r="C1763" s="1512"/>
      <c r="D1763" s="1151"/>
      <c r="E1763" s="1121" t="s">
        <v>2297</v>
      </c>
      <c r="F1763" s="1507">
        <v>-2</v>
      </c>
      <c r="G1763" s="1151">
        <v>0.9</v>
      </c>
      <c r="H1763" s="1154"/>
      <c r="I1763" s="1154"/>
      <c r="J1763" s="1508">
        <f t="shared" si="27"/>
        <v>-1.8</v>
      </c>
      <c r="K1763" s="1509"/>
      <c r="L1763" s="1509"/>
    </row>
    <row r="1764" spans="3:12" s="1511" customFormat="1" x14ac:dyDescent="0.25">
      <c r="C1764" s="1512"/>
      <c r="D1764" s="1151" t="s">
        <v>1245</v>
      </c>
      <c r="E1764" s="1121" t="s">
        <v>2351</v>
      </c>
      <c r="F1764" s="1507">
        <v>1</v>
      </c>
      <c r="G1764" s="1151">
        <v>12.9</v>
      </c>
      <c r="H1764" s="1154"/>
      <c r="I1764" s="1154"/>
      <c r="J1764" s="1508">
        <f t="shared" si="27"/>
        <v>12.9</v>
      </c>
      <c r="K1764" s="1509"/>
      <c r="L1764" s="1509"/>
    </row>
    <row r="1765" spans="3:12" s="1511" customFormat="1" x14ac:dyDescent="0.25">
      <c r="C1765" s="1512"/>
      <c r="D1765" s="1151"/>
      <c r="E1765" s="1121" t="s">
        <v>2297</v>
      </c>
      <c r="F1765" s="1507">
        <v>-1</v>
      </c>
      <c r="G1765" s="1151">
        <v>1</v>
      </c>
      <c r="H1765" s="1154"/>
      <c r="I1765" s="1154"/>
      <c r="J1765" s="1508">
        <f t="shared" si="27"/>
        <v>-1</v>
      </c>
      <c r="K1765" s="1509"/>
      <c r="L1765" s="1509"/>
    </row>
    <row r="1766" spans="3:12" s="1511" customFormat="1" x14ac:dyDescent="0.25">
      <c r="C1766" s="1512"/>
      <c r="D1766" s="1151" t="s">
        <v>1242</v>
      </c>
      <c r="E1766" s="1121" t="s">
        <v>828</v>
      </c>
      <c r="F1766" s="1507">
        <v>1</v>
      </c>
      <c r="G1766" s="1151">
        <v>19.899999999999999</v>
      </c>
      <c r="H1766" s="1154"/>
      <c r="I1766" s="1154"/>
      <c r="J1766" s="1508">
        <f t="shared" si="27"/>
        <v>19.899999999999999</v>
      </c>
      <c r="K1766" s="1509"/>
      <c r="L1766" s="1509"/>
    </row>
    <row r="1767" spans="3:12" s="1511" customFormat="1" x14ac:dyDescent="0.25">
      <c r="C1767" s="1512"/>
      <c r="D1767" s="1151"/>
      <c r="E1767" s="1121" t="s">
        <v>2297</v>
      </c>
      <c r="F1767" s="1507">
        <v>-1</v>
      </c>
      <c r="G1767" s="1151">
        <v>0.9</v>
      </c>
      <c r="H1767" s="1154"/>
      <c r="I1767" s="1154"/>
      <c r="J1767" s="1508">
        <f t="shared" si="27"/>
        <v>-0.9</v>
      </c>
      <c r="K1767" s="1509"/>
      <c r="L1767" s="1509"/>
    </row>
    <row r="1768" spans="3:12" s="1511" customFormat="1" x14ac:dyDescent="0.25">
      <c r="C1768" s="1512"/>
      <c r="D1768" s="1151" t="s">
        <v>1386</v>
      </c>
      <c r="E1768" s="1121" t="s">
        <v>825</v>
      </c>
      <c r="F1768" s="1507">
        <v>1</v>
      </c>
      <c r="G1768" s="1151">
        <v>17.100000000000001</v>
      </c>
      <c r="H1768" s="1154"/>
      <c r="I1768" s="1154"/>
      <c r="J1768" s="1508">
        <f t="shared" si="27"/>
        <v>17.100000000000001</v>
      </c>
      <c r="K1768" s="1509"/>
      <c r="L1768" s="1509"/>
    </row>
    <row r="1769" spans="3:12" s="1511" customFormat="1" x14ac:dyDescent="0.25">
      <c r="C1769" s="1512"/>
      <c r="D1769" s="1151"/>
      <c r="E1769" s="1121" t="s">
        <v>2297</v>
      </c>
      <c r="F1769" s="1507">
        <v>-1</v>
      </c>
      <c r="G1769" s="1151">
        <v>0.9</v>
      </c>
      <c r="H1769" s="1154"/>
      <c r="I1769" s="1154"/>
      <c r="J1769" s="1508">
        <f t="shared" si="27"/>
        <v>-0.9</v>
      </c>
      <c r="K1769" s="1509"/>
      <c r="L1769" s="1509"/>
    </row>
    <row r="1770" spans="3:12" s="1511" customFormat="1" x14ac:dyDescent="0.25">
      <c r="C1770" s="1512"/>
      <c r="D1770" s="1151" t="s">
        <v>1246</v>
      </c>
      <c r="E1770" s="1121" t="s">
        <v>2244</v>
      </c>
      <c r="F1770" s="1507">
        <v>1</v>
      </c>
      <c r="G1770" s="1151">
        <v>9.4</v>
      </c>
      <c r="H1770" s="1154"/>
      <c r="I1770" s="1154"/>
      <c r="J1770" s="1508">
        <f t="shared" si="27"/>
        <v>9.4</v>
      </c>
      <c r="K1770" s="1509"/>
      <c r="L1770" s="1509"/>
    </row>
    <row r="1771" spans="3:12" s="1511" customFormat="1" x14ac:dyDescent="0.25">
      <c r="C1771" s="1512"/>
      <c r="D1771" s="1151"/>
      <c r="E1771" s="1121" t="s">
        <v>2297</v>
      </c>
      <c r="F1771" s="1507">
        <v>-1</v>
      </c>
      <c r="G1771" s="1151">
        <v>1</v>
      </c>
      <c r="H1771" s="1154"/>
      <c r="I1771" s="1154"/>
      <c r="J1771" s="1508">
        <f t="shared" si="27"/>
        <v>-1</v>
      </c>
      <c r="K1771" s="1509"/>
      <c r="L1771" s="1509"/>
    </row>
    <row r="1772" spans="3:12" s="1511" customFormat="1" x14ac:dyDescent="0.25">
      <c r="C1772" s="1517"/>
      <c r="D1772" s="1518"/>
      <c r="E1772" s="1518"/>
      <c r="F1772" s="1518"/>
      <c r="G1772" s="1518"/>
      <c r="H1772" s="1518"/>
      <c r="I1772" s="1518"/>
      <c r="J1772" s="1508"/>
      <c r="K1772" s="1518"/>
      <c r="L1772" s="1519"/>
    </row>
    <row r="1773" spans="3:12" s="1511" customFormat="1" x14ac:dyDescent="0.25">
      <c r="C1773" s="1517"/>
      <c r="D1773" s="1518"/>
      <c r="E1773" s="1118" t="s">
        <v>1387</v>
      </c>
      <c r="F1773" s="1518"/>
      <c r="G1773" s="1518"/>
      <c r="H1773" s="1518"/>
      <c r="I1773" s="1518"/>
      <c r="J1773" s="1508"/>
      <c r="K1773" s="1518"/>
      <c r="L1773" s="1519"/>
    </row>
    <row r="1774" spans="3:12" s="1511" customFormat="1" x14ac:dyDescent="0.25">
      <c r="C1774" s="1506"/>
      <c r="D1774" s="1151" t="s">
        <v>1237</v>
      </c>
      <c r="E1774" s="1121" t="s">
        <v>2200</v>
      </c>
      <c r="F1774" s="1507">
        <v>1</v>
      </c>
      <c r="G1774" s="1151">
        <v>12.2</v>
      </c>
      <c r="H1774" s="1154"/>
      <c r="I1774" s="1154"/>
      <c r="J1774" s="1508">
        <f t="shared" si="27"/>
        <v>12.2</v>
      </c>
      <c r="K1774" s="1509"/>
      <c r="L1774" s="1510"/>
    </row>
    <row r="1775" spans="3:12" s="1511" customFormat="1" x14ac:dyDescent="0.25">
      <c r="C1775" s="1506"/>
      <c r="D1775" s="1151"/>
      <c r="E1775" s="1121" t="s">
        <v>2297</v>
      </c>
      <c r="F1775" s="1507">
        <v>-1</v>
      </c>
      <c r="G1775" s="1151">
        <v>0.9</v>
      </c>
      <c r="H1775" s="1154"/>
      <c r="I1775" s="1154"/>
      <c r="J1775" s="1508">
        <f t="shared" si="27"/>
        <v>-0.9</v>
      </c>
      <c r="K1775" s="1509"/>
      <c r="L1775" s="1510"/>
    </row>
    <row r="1776" spans="3:12" s="1511" customFormat="1" x14ac:dyDescent="0.25">
      <c r="C1776" s="1506"/>
      <c r="D1776" s="1151" t="s">
        <v>1389</v>
      </c>
      <c r="E1776" s="1121" t="s">
        <v>826</v>
      </c>
      <c r="F1776" s="1507">
        <v>1</v>
      </c>
      <c r="G1776" s="1151">
        <v>7.2</v>
      </c>
      <c r="H1776" s="1154"/>
      <c r="I1776" s="1154"/>
      <c r="J1776" s="1508">
        <f t="shared" si="27"/>
        <v>7.2</v>
      </c>
      <c r="K1776" s="1509"/>
      <c r="L1776" s="1510"/>
    </row>
    <row r="1777" spans="3:12" s="1511" customFormat="1" x14ac:dyDescent="0.25">
      <c r="C1777" s="1506"/>
      <c r="D1777" s="1151"/>
      <c r="E1777" s="1121" t="s">
        <v>2297</v>
      </c>
      <c r="F1777" s="1507">
        <v>-1</v>
      </c>
      <c r="G1777" s="1151">
        <v>0.8</v>
      </c>
      <c r="H1777" s="1154"/>
      <c r="I1777" s="1154"/>
      <c r="J1777" s="1508">
        <f t="shared" si="27"/>
        <v>-0.8</v>
      </c>
      <c r="K1777" s="1509"/>
      <c r="L1777" s="1510"/>
    </row>
    <row r="1778" spans="3:12" s="1511" customFormat="1" x14ac:dyDescent="0.25">
      <c r="C1778" s="1506"/>
      <c r="D1778" s="1151" t="s">
        <v>1391</v>
      </c>
      <c r="E1778" s="1121" t="s">
        <v>827</v>
      </c>
      <c r="F1778" s="1507">
        <v>1</v>
      </c>
      <c r="G1778" s="1151">
        <v>6</v>
      </c>
      <c r="H1778" s="1154"/>
      <c r="I1778" s="1154"/>
      <c r="J1778" s="1508">
        <f t="shared" si="27"/>
        <v>6</v>
      </c>
      <c r="K1778" s="1509"/>
      <c r="L1778" s="1510"/>
    </row>
    <row r="1779" spans="3:12" s="1511" customFormat="1" x14ac:dyDescent="0.25">
      <c r="C1779" s="1506"/>
      <c r="D1779" s="1151"/>
      <c r="E1779" s="1121" t="s">
        <v>2297</v>
      </c>
      <c r="F1779" s="1507">
        <v>-1</v>
      </c>
      <c r="G1779" s="1151">
        <v>0.8</v>
      </c>
      <c r="H1779" s="1154"/>
      <c r="I1779" s="1154"/>
      <c r="J1779" s="1508">
        <f t="shared" si="27"/>
        <v>-0.8</v>
      </c>
      <c r="K1779" s="1509"/>
      <c r="L1779" s="1510"/>
    </row>
    <row r="1780" spans="3:12" s="1511" customFormat="1" x14ac:dyDescent="0.25">
      <c r="C1780" s="1506"/>
      <c r="D1780" s="1151" t="s">
        <v>1268</v>
      </c>
      <c r="E1780" s="1121" t="s">
        <v>1269</v>
      </c>
      <c r="F1780" s="1507">
        <v>1</v>
      </c>
      <c r="G1780" s="1151">
        <v>12</v>
      </c>
      <c r="H1780" s="1154"/>
      <c r="I1780" s="1154"/>
      <c r="J1780" s="1508">
        <f t="shared" si="27"/>
        <v>12</v>
      </c>
      <c r="K1780" s="1509"/>
      <c r="L1780" s="1510"/>
    </row>
    <row r="1781" spans="3:12" s="1511" customFormat="1" x14ac:dyDescent="0.25">
      <c r="C1781" s="1506"/>
      <c r="D1781" s="1151"/>
      <c r="E1781" s="1121" t="s">
        <v>2297</v>
      </c>
      <c r="F1781" s="1507">
        <v>-1</v>
      </c>
      <c r="G1781" s="1151">
        <v>0.9</v>
      </c>
      <c r="H1781" s="1154"/>
      <c r="I1781" s="1154"/>
      <c r="J1781" s="1508">
        <f t="shared" si="27"/>
        <v>-0.9</v>
      </c>
      <c r="K1781" s="1509"/>
      <c r="L1781" s="1510"/>
    </row>
    <row r="1782" spans="3:12" s="1511" customFormat="1" x14ac:dyDescent="0.25">
      <c r="C1782" s="1506"/>
      <c r="D1782" s="1151" t="s">
        <v>2198</v>
      </c>
      <c r="E1782" s="1121" t="s">
        <v>122</v>
      </c>
      <c r="F1782" s="1507">
        <v>1</v>
      </c>
      <c r="G1782" s="1151">
        <v>6</v>
      </c>
      <c r="H1782" s="1154"/>
      <c r="I1782" s="1154"/>
      <c r="J1782" s="1508">
        <f t="shared" si="27"/>
        <v>6</v>
      </c>
      <c r="K1782" s="1509"/>
      <c r="L1782" s="1510"/>
    </row>
    <row r="1783" spans="3:12" s="1511" customFormat="1" x14ac:dyDescent="0.25">
      <c r="C1783" s="1506"/>
      <c r="D1783" s="1151"/>
      <c r="E1783" s="1121" t="s">
        <v>2297</v>
      </c>
      <c r="F1783" s="1507">
        <v>-1</v>
      </c>
      <c r="G1783" s="1151">
        <v>0.9</v>
      </c>
      <c r="H1783" s="1154"/>
      <c r="I1783" s="1154"/>
      <c r="J1783" s="1508">
        <f t="shared" si="27"/>
        <v>-0.9</v>
      </c>
      <c r="K1783" s="1509"/>
      <c r="L1783" s="1510"/>
    </row>
    <row r="1784" spans="3:12" s="1511" customFormat="1" x14ac:dyDescent="0.25">
      <c r="C1784" s="1506"/>
      <c r="D1784" s="1151" t="s">
        <v>2197</v>
      </c>
      <c r="E1784" s="1121" t="s">
        <v>122</v>
      </c>
      <c r="F1784" s="1507">
        <v>1</v>
      </c>
      <c r="G1784" s="1151">
        <v>6</v>
      </c>
      <c r="H1784" s="1154"/>
      <c r="I1784" s="1154"/>
      <c r="J1784" s="1508">
        <f t="shared" si="27"/>
        <v>6</v>
      </c>
      <c r="K1784" s="1509"/>
      <c r="L1784" s="1510"/>
    </row>
    <row r="1785" spans="3:12" s="1511" customFormat="1" x14ac:dyDescent="0.25">
      <c r="C1785" s="1506"/>
      <c r="D1785" s="1151"/>
      <c r="E1785" s="1121" t="s">
        <v>2297</v>
      </c>
      <c r="F1785" s="1507">
        <v>-1</v>
      </c>
      <c r="G1785" s="1151">
        <v>0.9</v>
      </c>
      <c r="H1785" s="1154"/>
      <c r="I1785" s="1154"/>
      <c r="J1785" s="1508">
        <f t="shared" si="27"/>
        <v>-0.9</v>
      </c>
      <c r="K1785" s="1509"/>
      <c r="L1785" s="1510"/>
    </row>
    <row r="1786" spans="3:12" s="1511" customFormat="1" x14ac:dyDescent="0.25">
      <c r="C1786" s="1506"/>
      <c r="D1786" s="1151" t="s">
        <v>2199</v>
      </c>
      <c r="E1786" s="1121" t="s">
        <v>122</v>
      </c>
      <c r="F1786" s="1507">
        <v>1</v>
      </c>
      <c r="G1786" s="1151">
        <v>6</v>
      </c>
      <c r="H1786" s="1154"/>
      <c r="I1786" s="1154"/>
      <c r="J1786" s="1508">
        <f t="shared" si="27"/>
        <v>6</v>
      </c>
      <c r="K1786" s="1509"/>
      <c r="L1786" s="1510"/>
    </row>
    <row r="1787" spans="3:12" s="1511" customFormat="1" x14ac:dyDescent="0.25">
      <c r="C1787" s="1506"/>
      <c r="D1787" s="1151"/>
      <c r="E1787" s="1121" t="s">
        <v>2297</v>
      </c>
      <c r="F1787" s="1507">
        <v>-1</v>
      </c>
      <c r="G1787" s="1151">
        <v>0.9</v>
      </c>
      <c r="H1787" s="1154"/>
      <c r="I1787" s="1154"/>
      <c r="J1787" s="1508">
        <f t="shared" si="27"/>
        <v>-0.9</v>
      </c>
      <c r="K1787" s="1509"/>
      <c r="L1787" s="1510"/>
    </row>
    <row r="1788" spans="3:12" s="1511" customFormat="1" x14ac:dyDescent="0.25">
      <c r="C1788" s="1512"/>
      <c r="D1788" s="1151" t="s">
        <v>2352</v>
      </c>
      <c r="E1788" s="1121" t="s">
        <v>1745</v>
      </c>
      <c r="F1788" s="1507">
        <v>1</v>
      </c>
      <c r="G1788" s="1151">
        <v>15.65</v>
      </c>
      <c r="H1788" s="1154"/>
      <c r="I1788" s="1154"/>
      <c r="J1788" s="1508">
        <f t="shared" ref="J1788:J1850" si="28">PRODUCT(F1788:I1788)</f>
        <v>15.65</v>
      </c>
      <c r="K1788" s="1509"/>
      <c r="L1788" s="1509"/>
    </row>
    <row r="1789" spans="3:12" s="1511" customFormat="1" x14ac:dyDescent="0.25">
      <c r="C1789" s="1512"/>
      <c r="D1789" s="1151"/>
      <c r="E1789" s="1121" t="s">
        <v>2297</v>
      </c>
      <c r="F1789" s="1507">
        <v>-2</v>
      </c>
      <c r="G1789" s="1151">
        <v>1</v>
      </c>
      <c r="H1789" s="1154"/>
      <c r="I1789" s="1154"/>
      <c r="J1789" s="1508">
        <f t="shared" si="28"/>
        <v>-2</v>
      </c>
      <c r="K1789" s="1509"/>
      <c r="L1789" s="1509"/>
    </row>
    <row r="1790" spans="3:12" s="1511" customFormat="1" x14ac:dyDescent="0.25">
      <c r="C1790" s="1512"/>
      <c r="D1790" s="1151"/>
      <c r="E1790" s="1121" t="s">
        <v>2345</v>
      </c>
      <c r="F1790" s="1507">
        <v>-2</v>
      </c>
      <c r="G1790" s="1151">
        <v>5.85</v>
      </c>
      <c r="H1790" s="1154"/>
      <c r="I1790" s="1154"/>
      <c r="J1790" s="1508">
        <f t="shared" si="28"/>
        <v>-11.7</v>
      </c>
      <c r="K1790" s="1509"/>
      <c r="L1790" s="1509"/>
    </row>
    <row r="1791" spans="3:12" s="1511" customFormat="1" x14ac:dyDescent="0.25">
      <c r="C1791" s="1512"/>
      <c r="D1791" s="1151" t="s">
        <v>2353</v>
      </c>
      <c r="E1791" s="1121" t="s">
        <v>144</v>
      </c>
      <c r="F1791" s="1507">
        <v>1</v>
      </c>
      <c r="G1791" s="1151">
        <v>15.65</v>
      </c>
      <c r="H1791" s="1154"/>
      <c r="I1791" s="1154"/>
      <c r="J1791" s="1508">
        <f t="shared" si="28"/>
        <v>15.65</v>
      </c>
      <c r="K1791" s="1509"/>
      <c r="L1791" s="1509"/>
    </row>
    <row r="1792" spans="3:12" s="1511" customFormat="1" x14ac:dyDescent="0.25">
      <c r="C1792" s="1512"/>
      <c r="D1792" s="1151"/>
      <c r="E1792" s="1121" t="s">
        <v>2297</v>
      </c>
      <c r="F1792" s="1507">
        <v>-1</v>
      </c>
      <c r="G1792" s="1151">
        <v>1.2</v>
      </c>
      <c r="H1792" s="1154"/>
      <c r="I1792" s="1154"/>
      <c r="J1792" s="1508">
        <f t="shared" si="28"/>
        <v>-1.2</v>
      </c>
      <c r="K1792" s="1509"/>
      <c r="L1792" s="1509"/>
    </row>
    <row r="1793" spans="3:12" s="1511" customFormat="1" x14ac:dyDescent="0.25">
      <c r="C1793" s="1512"/>
      <c r="D1793" s="1151"/>
      <c r="E1793" s="1121" t="s">
        <v>2297</v>
      </c>
      <c r="F1793" s="1507">
        <v>-2</v>
      </c>
      <c r="G1793" s="1151">
        <v>1</v>
      </c>
      <c r="H1793" s="1154"/>
      <c r="I1793" s="1154"/>
      <c r="J1793" s="1508">
        <f t="shared" si="28"/>
        <v>-2</v>
      </c>
      <c r="K1793" s="1509"/>
      <c r="L1793" s="1509"/>
    </row>
    <row r="1794" spans="3:12" s="1511" customFormat="1" x14ac:dyDescent="0.25">
      <c r="C1794" s="1512"/>
      <c r="D1794" s="1151" t="s">
        <v>2354</v>
      </c>
      <c r="E1794" s="1121" t="s">
        <v>2355</v>
      </c>
      <c r="F1794" s="1507">
        <v>1</v>
      </c>
      <c r="G1794" s="1151">
        <v>70.55</v>
      </c>
      <c r="H1794" s="1154"/>
      <c r="I1794" s="1154"/>
      <c r="J1794" s="1508">
        <f t="shared" si="28"/>
        <v>70.55</v>
      </c>
      <c r="K1794" s="1509"/>
      <c r="L1794" s="1509"/>
    </row>
    <row r="1795" spans="3:12" s="1511" customFormat="1" x14ac:dyDescent="0.25">
      <c r="C1795" s="1512"/>
      <c r="D1795" s="1151"/>
      <c r="E1795" s="1121" t="s">
        <v>2297</v>
      </c>
      <c r="F1795" s="1507">
        <v>-11</v>
      </c>
      <c r="G1795" s="1151">
        <v>1</v>
      </c>
      <c r="H1795" s="1154"/>
      <c r="I1795" s="1154"/>
      <c r="J1795" s="1508">
        <f t="shared" si="28"/>
        <v>-11</v>
      </c>
      <c r="K1795" s="1509"/>
      <c r="L1795" s="1509"/>
    </row>
    <row r="1796" spans="3:12" s="1511" customFormat="1" x14ac:dyDescent="0.25">
      <c r="C1796" s="1512"/>
      <c r="D1796" s="1151"/>
      <c r="E1796" s="1121" t="s">
        <v>2297</v>
      </c>
      <c r="F1796" s="1507">
        <v>-1</v>
      </c>
      <c r="G1796" s="1151">
        <v>0.9</v>
      </c>
      <c r="H1796" s="1154"/>
      <c r="I1796" s="1154"/>
      <c r="J1796" s="1508">
        <f t="shared" si="28"/>
        <v>-0.9</v>
      </c>
      <c r="K1796" s="1509"/>
      <c r="L1796" s="1509"/>
    </row>
    <row r="1797" spans="3:12" s="1511" customFormat="1" x14ac:dyDescent="0.25">
      <c r="C1797" s="1512"/>
      <c r="D1797" s="1151"/>
      <c r="E1797" s="1121" t="s">
        <v>2297</v>
      </c>
      <c r="F1797" s="1507">
        <v>-1</v>
      </c>
      <c r="G1797" s="1151">
        <v>0.6</v>
      </c>
      <c r="H1797" s="1154"/>
      <c r="I1797" s="1154"/>
      <c r="J1797" s="1508">
        <f t="shared" si="28"/>
        <v>-0.6</v>
      </c>
      <c r="K1797" s="1509"/>
      <c r="L1797" s="1509"/>
    </row>
    <row r="1798" spans="3:12" s="1511" customFormat="1" x14ac:dyDescent="0.25">
      <c r="C1798" s="1512"/>
      <c r="D1798" s="1151"/>
      <c r="E1798" s="1514" t="s">
        <v>2311</v>
      </c>
      <c r="F1798" s="1507">
        <v>-2</v>
      </c>
      <c r="G1798" s="1151">
        <v>0.7</v>
      </c>
      <c r="H1798" s="1154"/>
      <c r="I1798" s="1154"/>
      <c r="J1798" s="1508">
        <f t="shared" si="28"/>
        <v>-1.4</v>
      </c>
      <c r="K1798" s="1509"/>
      <c r="L1798" s="1509"/>
    </row>
    <row r="1799" spans="3:12" s="1511" customFormat="1" x14ac:dyDescent="0.25">
      <c r="C1799" s="1512"/>
      <c r="D1799" s="1151"/>
      <c r="E1799" s="1514" t="s">
        <v>2302</v>
      </c>
      <c r="F1799" s="1507">
        <v>-2</v>
      </c>
      <c r="G1799" s="1151">
        <v>0.4</v>
      </c>
      <c r="H1799" s="1154"/>
      <c r="I1799" s="1154"/>
      <c r="J1799" s="1508">
        <f t="shared" si="28"/>
        <v>-0.8</v>
      </c>
      <c r="K1799" s="1509"/>
      <c r="L1799" s="1509"/>
    </row>
    <row r="1800" spans="3:12" s="1511" customFormat="1" x14ac:dyDescent="0.25">
      <c r="C1800" s="1512"/>
      <c r="D1800" s="1151"/>
      <c r="E1800" s="1121" t="s">
        <v>2345</v>
      </c>
      <c r="F1800" s="1507">
        <v>-2</v>
      </c>
      <c r="G1800" s="1151">
        <v>6.85</v>
      </c>
      <c r="H1800" s="1154"/>
      <c r="I1800" s="1154"/>
      <c r="J1800" s="1508">
        <f t="shared" si="28"/>
        <v>-13.7</v>
      </c>
      <c r="K1800" s="1509"/>
      <c r="L1800" s="1509"/>
    </row>
    <row r="1801" spans="3:12" s="1511" customFormat="1" x14ac:dyDescent="0.25">
      <c r="C1801" s="1512"/>
      <c r="D1801" s="1151" t="s">
        <v>1154</v>
      </c>
      <c r="E1801" s="1121" t="s">
        <v>360</v>
      </c>
      <c r="F1801" s="1507">
        <v>1</v>
      </c>
      <c r="G1801" s="1151">
        <v>73.3</v>
      </c>
      <c r="H1801" s="1154"/>
      <c r="I1801" s="1154"/>
      <c r="J1801" s="1508">
        <f t="shared" si="28"/>
        <v>73.3</v>
      </c>
      <c r="K1801" s="1509"/>
      <c r="L1801" s="1509"/>
    </row>
    <row r="1802" spans="3:12" s="1511" customFormat="1" x14ac:dyDescent="0.25">
      <c r="C1802" s="1512"/>
      <c r="D1802" s="1151"/>
      <c r="E1802" s="1121" t="s">
        <v>2297</v>
      </c>
      <c r="F1802" s="1507">
        <v>-3</v>
      </c>
      <c r="G1802" s="1151">
        <v>1.2</v>
      </c>
      <c r="H1802" s="1154"/>
      <c r="I1802" s="1154"/>
      <c r="J1802" s="1508">
        <f t="shared" si="28"/>
        <v>-3.5999999999999996</v>
      </c>
      <c r="K1802" s="1509"/>
      <c r="L1802" s="1509"/>
    </row>
    <row r="1803" spans="3:12" s="1511" customFormat="1" x14ac:dyDescent="0.25">
      <c r="C1803" s="1512"/>
      <c r="D1803" s="1151"/>
      <c r="E1803" s="1121" t="s">
        <v>2297</v>
      </c>
      <c r="F1803" s="1507">
        <v>-1</v>
      </c>
      <c r="G1803" s="1151">
        <v>1</v>
      </c>
      <c r="H1803" s="1154"/>
      <c r="I1803" s="1154"/>
      <c r="J1803" s="1508">
        <f t="shared" si="28"/>
        <v>-1</v>
      </c>
      <c r="K1803" s="1509"/>
      <c r="L1803" s="1509"/>
    </row>
    <row r="1804" spans="3:12" s="1511" customFormat="1" x14ac:dyDescent="0.25">
      <c r="C1804" s="1512"/>
      <c r="D1804" s="1151"/>
      <c r="E1804" s="1121" t="s">
        <v>2297</v>
      </c>
      <c r="F1804" s="1507">
        <v>-3</v>
      </c>
      <c r="G1804" s="1151">
        <v>0.9</v>
      </c>
      <c r="H1804" s="1154"/>
      <c r="I1804" s="1154"/>
      <c r="J1804" s="1508">
        <f t="shared" si="28"/>
        <v>-2.7</v>
      </c>
      <c r="K1804" s="1509"/>
      <c r="L1804" s="1509"/>
    </row>
    <row r="1805" spans="3:12" s="1511" customFormat="1" x14ac:dyDescent="0.25">
      <c r="C1805" s="1512"/>
      <c r="D1805" s="1151"/>
      <c r="E1805" s="1121" t="s">
        <v>2297</v>
      </c>
      <c r="F1805" s="1507">
        <v>-2</v>
      </c>
      <c r="G1805" s="1151">
        <v>0.8</v>
      </c>
      <c r="H1805" s="1154"/>
      <c r="I1805" s="1154"/>
      <c r="J1805" s="1508">
        <f t="shared" si="28"/>
        <v>-1.6</v>
      </c>
      <c r="K1805" s="1509"/>
      <c r="L1805" s="1509"/>
    </row>
    <row r="1806" spans="3:12" s="1511" customFormat="1" x14ac:dyDescent="0.25">
      <c r="C1806" s="1512"/>
      <c r="D1806" s="1151"/>
      <c r="E1806" s="1121" t="s">
        <v>2297</v>
      </c>
      <c r="F1806" s="1507">
        <v>-1</v>
      </c>
      <c r="G1806" s="1151">
        <v>0.6</v>
      </c>
      <c r="H1806" s="1154"/>
      <c r="I1806" s="1154"/>
      <c r="J1806" s="1508">
        <f t="shared" si="28"/>
        <v>-0.6</v>
      </c>
      <c r="K1806" s="1509"/>
      <c r="L1806" s="1509"/>
    </row>
    <row r="1807" spans="3:12" s="1511" customFormat="1" x14ac:dyDescent="0.25">
      <c r="C1807" s="1512"/>
      <c r="D1807" s="1151"/>
      <c r="E1807" s="1121" t="s">
        <v>2371</v>
      </c>
      <c r="F1807" s="1507">
        <v>-2</v>
      </c>
      <c r="G1807" s="1151">
        <v>1.8</v>
      </c>
      <c r="H1807" s="1154"/>
      <c r="I1807" s="1154"/>
      <c r="J1807" s="1508">
        <f t="shared" si="28"/>
        <v>-3.6</v>
      </c>
      <c r="K1807" s="1509"/>
      <c r="L1807" s="1509"/>
    </row>
    <row r="1808" spans="3:12" s="1511" customFormat="1" x14ac:dyDescent="0.25">
      <c r="C1808" s="1512"/>
      <c r="D1808" s="1151"/>
      <c r="E1808" s="1121" t="s">
        <v>2371</v>
      </c>
      <c r="F1808" s="1507">
        <v>-2</v>
      </c>
      <c r="G1808" s="1151">
        <v>2.4</v>
      </c>
      <c r="H1808" s="1154"/>
      <c r="I1808" s="1154"/>
      <c r="J1808" s="1508">
        <f t="shared" si="28"/>
        <v>-4.8</v>
      </c>
      <c r="K1808" s="1509"/>
      <c r="L1808" s="1509"/>
    </row>
    <row r="1809" spans="3:12" s="1511" customFormat="1" x14ac:dyDescent="0.25">
      <c r="C1809" s="1512"/>
      <c r="D1809" s="1151"/>
      <c r="E1809" s="1121" t="s">
        <v>2371</v>
      </c>
      <c r="F1809" s="1507">
        <v>-3</v>
      </c>
      <c r="G1809" s="1151">
        <v>1.2</v>
      </c>
      <c r="H1809" s="1154"/>
      <c r="I1809" s="1154"/>
      <c r="J1809" s="1508">
        <f t="shared" si="28"/>
        <v>-3.5999999999999996</v>
      </c>
      <c r="K1809" s="1509"/>
      <c r="L1809" s="1509"/>
    </row>
    <row r="1810" spans="3:12" s="1511" customFormat="1" x14ac:dyDescent="0.25">
      <c r="C1810" s="1512"/>
      <c r="D1810" s="1151"/>
      <c r="E1810" s="1121" t="s">
        <v>2371</v>
      </c>
      <c r="F1810" s="1507">
        <v>-1</v>
      </c>
      <c r="G1810" s="1151">
        <v>0.9</v>
      </c>
      <c r="H1810" s="1154"/>
      <c r="I1810" s="1154"/>
      <c r="J1810" s="1508">
        <f t="shared" si="28"/>
        <v>-0.9</v>
      </c>
      <c r="K1810" s="1509"/>
      <c r="L1810" s="1509"/>
    </row>
    <row r="1811" spans="3:12" s="1511" customFormat="1" x14ac:dyDescent="0.25">
      <c r="C1811" s="1512"/>
      <c r="D1811" s="1151"/>
      <c r="E1811" s="1121" t="s">
        <v>2371</v>
      </c>
      <c r="F1811" s="1507">
        <v>-6</v>
      </c>
      <c r="G1811" s="1151">
        <v>3.15</v>
      </c>
      <c r="H1811" s="1154"/>
      <c r="I1811" s="1154"/>
      <c r="J1811" s="1508">
        <f t="shared" si="28"/>
        <v>-18.899999999999999</v>
      </c>
      <c r="K1811" s="1509"/>
      <c r="L1811" s="1509"/>
    </row>
    <row r="1812" spans="3:12" s="1511" customFormat="1" x14ac:dyDescent="0.25">
      <c r="C1812" s="1512"/>
      <c r="D1812" s="1151"/>
      <c r="E1812" s="1121" t="s">
        <v>2371</v>
      </c>
      <c r="F1812" s="1507">
        <v>-1</v>
      </c>
      <c r="G1812" s="1151">
        <v>1.6</v>
      </c>
      <c r="H1812" s="1154"/>
      <c r="I1812" s="1154"/>
      <c r="J1812" s="1508">
        <f t="shared" si="28"/>
        <v>-1.6</v>
      </c>
      <c r="K1812" s="1509"/>
      <c r="L1812" s="1509"/>
    </row>
    <row r="1813" spans="3:12" s="1511" customFormat="1" x14ac:dyDescent="0.25">
      <c r="C1813" s="1512"/>
      <c r="D1813" s="1151" t="s">
        <v>1266</v>
      </c>
      <c r="E1813" s="1121" t="s">
        <v>790</v>
      </c>
      <c r="F1813" s="1507">
        <v>1</v>
      </c>
      <c r="G1813" s="1151">
        <v>9</v>
      </c>
      <c r="H1813" s="1154"/>
      <c r="I1813" s="1154"/>
      <c r="J1813" s="1508">
        <f t="shared" si="28"/>
        <v>9</v>
      </c>
      <c r="K1813" s="1509"/>
      <c r="L1813" s="1509"/>
    </row>
    <row r="1814" spans="3:12" s="1511" customFormat="1" x14ac:dyDescent="0.25">
      <c r="C1814" s="1512"/>
      <c r="D1814" s="1151"/>
      <c r="E1814" s="1121" t="s">
        <v>2297</v>
      </c>
      <c r="F1814" s="1507">
        <v>-1</v>
      </c>
      <c r="G1814" s="1151">
        <v>0.9</v>
      </c>
      <c r="H1814" s="1154"/>
      <c r="I1814" s="1154"/>
      <c r="J1814" s="1508">
        <f t="shared" si="28"/>
        <v>-0.9</v>
      </c>
      <c r="K1814" s="1509"/>
      <c r="L1814" s="1509"/>
    </row>
    <row r="1815" spans="3:12" s="1511" customFormat="1" x14ac:dyDescent="0.25">
      <c r="C1815" s="1517"/>
      <c r="D1815" s="1518"/>
      <c r="E1815" s="1518"/>
      <c r="F1815" s="1518"/>
      <c r="G1815" s="1518"/>
      <c r="H1815" s="1518"/>
      <c r="I1815" s="1518"/>
      <c r="J1815" s="1508"/>
      <c r="K1815" s="1518"/>
      <c r="L1815" s="1519"/>
    </row>
    <row r="1816" spans="3:12" s="1511" customFormat="1" x14ac:dyDescent="0.25">
      <c r="C1816" s="1517"/>
      <c r="D1816" s="1518"/>
      <c r="E1816" s="1118" t="s">
        <v>1274</v>
      </c>
      <c r="F1816" s="1518"/>
      <c r="G1816" s="1518"/>
      <c r="H1816" s="1518"/>
      <c r="I1816" s="1518"/>
      <c r="J1816" s="1508"/>
      <c r="K1816" s="1518"/>
      <c r="L1816" s="1519"/>
    </row>
    <row r="1817" spans="3:12" s="1511" customFormat="1" x14ac:dyDescent="0.25">
      <c r="C1817" s="1506"/>
      <c r="D1817" s="1151" t="s">
        <v>1286</v>
      </c>
      <c r="E1817" s="1121" t="s">
        <v>1287</v>
      </c>
      <c r="F1817" s="1507">
        <v>1</v>
      </c>
      <c r="G1817" s="1151">
        <v>16.5</v>
      </c>
      <c r="H1817" s="1154"/>
      <c r="I1817" s="1154"/>
      <c r="J1817" s="1508">
        <f t="shared" si="28"/>
        <v>16.5</v>
      </c>
      <c r="K1817" s="1509"/>
      <c r="L1817" s="1510"/>
    </row>
    <row r="1818" spans="3:12" s="1511" customFormat="1" x14ac:dyDescent="0.25">
      <c r="C1818" s="1506"/>
      <c r="D1818" s="1151"/>
      <c r="E1818" s="1121" t="s">
        <v>2297</v>
      </c>
      <c r="F1818" s="1507">
        <v>-1</v>
      </c>
      <c r="G1818" s="1151">
        <v>1</v>
      </c>
      <c r="H1818" s="1154"/>
      <c r="I1818" s="1154"/>
      <c r="J1818" s="1508">
        <f t="shared" si="28"/>
        <v>-1</v>
      </c>
      <c r="K1818" s="1509"/>
      <c r="L1818" s="1510"/>
    </row>
    <row r="1819" spans="3:12" s="1511" customFormat="1" x14ac:dyDescent="0.25">
      <c r="C1819" s="1512"/>
      <c r="D1819" s="1151" t="s">
        <v>1296</v>
      </c>
      <c r="E1819" s="1121" t="s">
        <v>138</v>
      </c>
      <c r="F1819" s="1507">
        <v>1</v>
      </c>
      <c r="G1819" s="1151">
        <v>22.4</v>
      </c>
      <c r="H1819" s="1154"/>
      <c r="I1819" s="1154"/>
      <c r="J1819" s="1508">
        <f t="shared" si="28"/>
        <v>22.4</v>
      </c>
      <c r="K1819" s="1509"/>
      <c r="L1819" s="1509"/>
    </row>
    <row r="1820" spans="3:12" s="1511" customFormat="1" x14ac:dyDescent="0.25">
      <c r="C1820" s="1512"/>
      <c r="D1820" s="1151"/>
      <c r="E1820" s="1121" t="s">
        <v>2297</v>
      </c>
      <c r="F1820" s="1507">
        <v>-1</v>
      </c>
      <c r="G1820" s="1151">
        <v>1.8</v>
      </c>
      <c r="H1820" s="1154"/>
      <c r="I1820" s="1154"/>
      <c r="J1820" s="1508">
        <f t="shared" si="28"/>
        <v>-1.8</v>
      </c>
      <c r="K1820" s="1509"/>
      <c r="L1820" s="1509"/>
    </row>
    <row r="1821" spans="3:12" s="1511" customFormat="1" x14ac:dyDescent="0.25">
      <c r="C1821" s="1512"/>
      <c r="D1821" s="1151"/>
      <c r="E1821" s="1121" t="s">
        <v>2297</v>
      </c>
      <c r="F1821" s="1507">
        <v>-1</v>
      </c>
      <c r="G1821" s="1151">
        <v>1.2</v>
      </c>
      <c r="H1821" s="1154"/>
      <c r="I1821" s="1154"/>
      <c r="J1821" s="1508">
        <f t="shared" si="28"/>
        <v>-1.2</v>
      </c>
      <c r="K1821" s="1509"/>
      <c r="L1821" s="1509"/>
    </row>
    <row r="1822" spans="3:12" s="1511" customFormat="1" x14ac:dyDescent="0.25">
      <c r="C1822" s="1512"/>
      <c r="D1822" s="1151"/>
      <c r="E1822" s="1121" t="s">
        <v>2297</v>
      </c>
      <c r="F1822" s="1507">
        <v>-1</v>
      </c>
      <c r="G1822" s="1151">
        <v>1</v>
      </c>
      <c r="H1822" s="1154"/>
      <c r="I1822" s="1154"/>
      <c r="J1822" s="1508">
        <f t="shared" si="28"/>
        <v>-1</v>
      </c>
      <c r="K1822" s="1509"/>
      <c r="L1822" s="1509"/>
    </row>
    <row r="1823" spans="3:12" s="1511" customFormat="1" x14ac:dyDescent="0.25">
      <c r="C1823" s="1512"/>
      <c r="D1823" s="1151"/>
      <c r="E1823" s="1121" t="s">
        <v>2297</v>
      </c>
      <c r="F1823" s="1507">
        <v>-4</v>
      </c>
      <c r="G1823" s="1151">
        <v>0.9</v>
      </c>
      <c r="H1823" s="1154"/>
      <c r="I1823" s="1154"/>
      <c r="J1823" s="1508">
        <f t="shared" si="28"/>
        <v>-3.6</v>
      </c>
      <c r="K1823" s="1509"/>
      <c r="L1823" s="1509"/>
    </row>
    <row r="1824" spans="3:12" s="1511" customFormat="1" x14ac:dyDescent="0.25">
      <c r="C1824" s="1512"/>
      <c r="D1824" s="1151" t="s">
        <v>1275</v>
      </c>
      <c r="E1824" s="1121" t="s">
        <v>383</v>
      </c>
      <c r="F1824" s="1507">
        <v>1</v>
      </c>
      <c r="G1824" s="1151">
        <v>9.15</v>
      </c>
      <c r="H1824" s="1154"/>
      <c r="I1824" s="1154"/>
      <c r="J1824" s="1508">
        <f t="shared" si="28"/>
        <v>9.15</v>
      </c>
      <c r="K1824" s="1509"/>
      <c r="L1824" s="1509"/>
    </row>
    <row r="1825" spans="3:12" s="1511" customFormat="1" x14ac:dyDescent="0.25">
      <c r="C1825" s="1512"/>
      <c r="D1825" s="1151"/>
      <c r="E1825" s="1121" t="s">
        <v>2297</v>
      </c>
      <c r="F1825" s="1507">
        <v>-1</v>
      </c>
      <c r="G1825" s="1151">
        <v>1</v>
      </c>
      <c r="H1825" s="1154"/>
      <c r="I1825" s="1154"/>
      <c r="J1825" s="1508">
        <f t="shared" si="28"/>
        <v>-1</v>
      </c>
      <c r="K1825" s="1509"/>
      <c r="L1825" s="1509"/>
    </row>
    <row r="1826" spans="3:12" s="1511" customFormat="1" x14ac:dyDescent="0.25">
      <c r="C1826" s="1512"/>
      <c r="D1826" s="1151"/>
      <c r="E1826" s="1121" t="s">
        <v>2371</v>
      </c>
      <c r="F1826" s="1507">
        <v>-1</v>
      </c>
      <c r="G1826" s="1151">
        <v>1.2</v>
      </c>
      <c r="H1826" s="1154"/>
      <c r="I1826" s="1154"/>
      <c r="J1826" s="1508">
        <f t="shared" si="28"/>
        <v>-1.2</v>
      </c>
      <c r="K1826" s="1509"/>
      <c r="L1826" s="1509"/>
    </row>
    <row r="1827" spans="3:12" s="1511" customFormat="1" x14ac:dyDescent="0.25">
      <c r="C1827" s="1512"/>
      <c r="D1827" s="1151"/>
      <c r="E1827" s="1121" t="s">
        <v>2303</v>
      </c>
      <c r="F1827" s="1507">
        <v>-1</v>
      </c>
      <c r="G1827" s="1151">
        <v>1.2</v>
      </c>
      <c r="H1827" s="1154"/>
      <c r="I1827" s="1154"/>
      <c r="J1827" s="1508">
        <f t="shared" si="28"/>
        <v>-1.2</v>
      </c>
      <c r="K1827" s="1509"/>
      <c r="L1827" s="1509"/>
    </row>
    <row r="1828" spans="3:12" s="1511" customFormat="1" x14ac:dyDescent="0.25">
      <c r="C1828" s="1512"/>
      <c r="D1828" s="1151" t="s">
        <v>1278</v>
      </c>
      <c r="E1828" s="1121" t="s">
        <v>293</v>
      </c>
      <c r="F1828" s="1507">
        <v>1</v>
      </c>
      <c r="G1828" s="1151">
        <v>14.8</v>
      </c>
      <c r="H1828" s="1154"/>
      <c r="I1828" s="1154"/>
      <c r="J1828" s="1508">
        <f t="shared" si="28"/>
        <v>14.8</v>
      </c>
      <c r="K1828" s="1509"/>
      <c r="L1828" s="1509"/>
    </row>
    <row r="1829" spans="3:12" s="1511" customFormat="1" x14ac:dyDescent="0.25">
      <c r="C1829" s="1512"/>
      <c r="D1829" s="1151"/>
      <c r="E1829" s="1121" t="s">
        <v>2297</v>
      </c>
      <c r="F1829" s="1507">
        <v>-1</v>
      </c>
      <c r="G1829" s="1151">
        <v>1.8</v>
      </c>
      <c r="H1829" s="1154"/>
      <c r="I1829" s="1154"/>
      <c r="J1829" s="1508">
        <f t="shared" si="28"/>
        <v>-1.8</v>
      </c>
      <c r="K1829" s="1509"/>
      <c r="L1829" s="1509"/>
    </row>
    <row r="1830" spans="3:12" s="1511" customFormat="1" x14ac:dyDescent="0.25">
      <c r="C1830" s="1512"/>
      <c r="D1830" s="1151"/>
      <c r="E1830" s="1121" t="s">
        <v>2297</v>
      </c>
      <c r="F1830" s="1507">
        <v>-1</v>
      </c>
      <c r="G1830" s="1151">
        <v>1</v>
      </c>
      <c r="H1830" s="1154"/>
      <c r="I1830" s="1154"/>
      <c r="J1830" s="1508">
        <f t="shared" si="28"/>
        <v>-1</v>
      </c>
      <c r="K1830" s="1509"/>
      <c r="L1830" s="1509"/>
    </row>
    <row r="1831" spans="3:12" s="1511" customFormat="1" x14ac:dyDescent="0.25">
      <c r="C1831" s="1512"/>
      <c r="D1831" s="1151" t="s">
        <v>2360</v>
      </c>
      <c r="E1831" s="1121" t="s">
        <v>823</v>
      </c>
      <c r="F1831" s="1507">
        <v>1</v>
      </c>
      <c r="G1831" s="1151">
        <v>7.05</v>
      </c>
      <c r="H1831" s="1154"/>
      <c r="I1831" s="1154"/>
      <c r="J1831" s="1508">
        <f t="shared" si="28"/>
        <v>7.05</v>
      </c>
      <c r="K1831" s="1509"/>
      <c r="L1831" s="1509"/>
    </row>
    <row r="1832" spans="3:12" s="1511" customFormat="1" x14ac:dyDescent="0.25">
      <c r="C1832" s="1512"/>
      <c r="D1832" s="1151" t="s">
        <v>1279</v>
      </c>
      <c r="E1832" s="1121" t="s">
        <v>1280</v>
      </c>
      <c r="F1832" s="1507">
        <v>1</v>
      </c>
      <c r="G1832" s="1151">
        <v>9</v>
      </c>
      <c r="H1832" s="1154"/>
      <c r="I1832" s="1154"/>
      <c r="J1832" s="1508">
        <f t="shared" si="28"/>
        <v>9</v>
      </c>
      <c r="K1832" s="1509"/>
      <c r="L1832" s="1509"/>
    </row>
    <row r="1833" spans="3:12" s="1511" customFormat="1" x14ac:dyDescent="0.25">
      <c r="C1833" s="1512"/>
      <c r="D1833" s="1151" t="s">
        <v>1296</v>
      </c>
      <c r="E1833" s="1121" t="s">
        <v>1297</v>
      </c>
      <c r="F1833" s="1507">
        <v>1</v>
      </c>
      <c r="G1833" s="1151">
        <v>13.5</v>
      </c>
      <c r="H1833" s="1154"/>
      <c r="I1833" s="1154"/>
      <c r="J1833" s="1508">
        <f t="shared" si="28"/>
        <v>13.5</v>
      </c>
      <c r="K1833" s="1509"/>
      <c r="L1833" s="1509"/>
    </row>
    <row r="1834" spans="3:12" s="1511" customFormat="1" x14ac:dyDescent="0.25">
      <c r="C1834" s="1512"/>
      <c r="D1834" s="1151"/>
      <c r="E1834" s="1121" t="s">
        <v>2297</v>
      </c>
      <c r="F1834" s="1507">
        <v>-1</v>
      </c>
      <c r="G1834" s="1151">
        <v>1.2</v>
      </c>
      <c r="H1834" s="1154"/>
      <c r="I1834" s="1154"/>
      <c r="J1834" s="1508">
        <f t="shared" si="28"/>
        <v>-1.2</v>
      </c>
      <c r="K1834" s="1509"/>
      <c r="L1834" s="1509"/>
    </row>
    <row r="1835" spans="3:12" s="1511" customFormat="1" x14ac:dyDescent="0.25">
      <c r="C1835" s="1512"/>
      <c r="D1835" s="1151"/>
      <c r="E1835" s="1121" t="s">
        <v>2371</v>
      </c>
      <c r="F1835" s="1507">
        <v>-1</v>
      </c>
      <c r="G1835" s="1151">
        <v>3</v>
      </c>
      <c r="H1835" s="1154"/>
      <c r="I1835" s="1154"/>
      <c r="J1835" s="1508">
        <f t="shared" si="28"/>
        <v>-3</v>
      </c>
      <c r="K1835" s="1509"/>
      <c r="L1835" s="1509"/>
    </row>
    <row r="1836" spans="3:12" s="1511" customFormat="1" x14ac:dyDescent="0.25">
      <c r="C1836" s="1512"/>
      <c r="D1836" s="1151" t="s">
        <v>1299</v>
      </c>
      <c r="E1836" s="1121" t="s">
        <v>819</v>
      </c>
      <c r="F1836" s="1507">
        <v>1</v>
      </c>
      <c r="G1836" s="1151">
        <v>12.6</v>
      </c>
      <c r="H1836" s="1154"/>
      <c r="I1836" s="1154"/>
      <c r="J1836" s="1508">
        <f t="shared" si="28"/>
        <v>12.6</v>
      </c>
      <c r="K1836" s="1509"/>
      <c r="L1836" s="1509"/>
    </row>
    <row r="1837" spans="3:12" s="1511" customFormat="1" x14ac:dyDescent="0.25">
      <c r="C1837" s="1512"/>
      <c r="D1837" s="1151"/>
      <c r="E1837" s="1121" t="s">
        <v>2297</v>
      </c>
      <c r="F1837" s="1507">
        <v>-1</v>
      </c>
      <c r="G1837" s="1151">
        <v>0.9</v>
      </c>
      <c r="H1837" s="1154"/>
      <c r="I1837" s="1154"/>
      <c r="J1837" s="1508">
        <f t="shared" si="28"/>
        <v>-0.9</v>
      </c>
      <c r="K1837" s="1509"/>
      <c r="L1837" s="1509"/>
    </row>
    <row r="1838" spans="3:12" s="1511" customFormat="1" x14ac:dyDescent="0.25">
      <c r="C1838" s="1512"/>
      <c r="D1838" s="1151"/>
      <c r="E1838" s="1121" t="s">
        <v>2315</v>
      </c>
      <c r="F1838" s="1507">
        <v>1</v>
      </c>
      <c r="G1838" s="1151">
        <v>5.5</v>
      </c>
      <c r="H1838" s="1154"/>
      <c r="I1838" s="1154"/>
      <c r="J1838" s="1508">
        <f t="shared" si="28"/>
        <v>5.5</v>
      </c>
      <c r="K1838" s="1509"/>
      <c r="L1838" s="1509"/>
    </row>
    <row r="1839" spans="3:12" s="1511" customFormat="1" x14ac:dyDescent="0.25">
      <c r="C1839" s="1512"/>
      <c r="D1839" s="1151" t="s">
        <v>1300</v>
      </c>
      <c r="E1839" s="1121" t="s">
        <v>820</v>
      </c>
      <c r="F1839" s="1507">
        <v>1</v>
      </c>
      <c r="G1839" s="1151">
        <v>11.7</v>
      </c>
      <c r="H1839" s="1154"/>
      <c r="I1839" s="1154"/>
      <c r="J1839" s="1508">
        <f t="shared" si="28"/>
        <v>11.7</v>
      </c>
      <c r="K1839" s="1509"/>
      <c r="L1839" s="1509"/>
    </row>
    <row r="1840" spans="3:12" s="1511" customFormat="1" x14ac:dyDescent="0.25">
      <c r="C1840" s="1512"/>
      <c r="D1840" s="1151"/>
      <c r="E1840" s="1121" t="s">
        <v>2297</v>
      </c>
      <c r="F1840" s="1507">
        <v>-1</v>
      </c>
      <c r="G1840" s="1151">
        <v>0.9</v>
      </c>
      <c r="H1840" s="1154"/>
      <c r="I1840" s="1154"/>
      <c r="J1840" s="1508">
        <f t="shared" si="28"/>
        <v>-0.9</v>
      </c>
      <c r="K1840" s="1509"/>
      <c r="L1840" s="1509"/>
    </row>
    <row r="1841" spans="3:12" s="1511" customFormat="1" x14ac:dyDescent="0.25">
      <c r="C1841" s="1512"/>
      <c r="D1841" s="1151"/>
      <c r="E1841" s="1121" t="s">
        <v>2315</v>
      </c>
      <c r="F1841" s="1507">
        <v>1</v>
      </c>
      <c r="G1841" s="1151">
        <v>5.2</v>
      </c>
      <c r="H1841" s="1154"/>
      <c r="I1841" s="1154"/>
      <c r="J1841" s="1508">
        <f t="shared" si="28"/>
        <v>5.2</v>
      </c>
      <c r="K1841" s="1509"/>
      <c r="L1841" s="1509"/>
    </row>
    <row r="1842" spans="3:12" s="1511" customFormat="1" x14ac:dyDescent="0.25">
      <c r="C1842" s="1512"/>
      <c r="D1842" s="1151" t="s">
        <v>1293</v>
      </c>
      <c r="E1842" s="1121" t="s">
        <v>364</v>
      </c>
      <c r="F1842" s="1507">
        <v>1</v>
      </c>
      <c r="G1842" s="1151">
        <v>12.05</v>
      </c>
      <c r="H1842" s="1154"/>
      <c r="I1842" s="1154"/>
      <c r="J1842" s="1508">
        <f t="shared" si="28"/>
        <v>12.05</v>
      </c>
      <c r="K1842" s="1509"/>
      <c r="L1842" s="1509"/>
    </row>
    <row r="1843" spans="3:12" s="1511" customFormat="1" x14ac:dyDescent="0.25">
      <c r="C1843" s="1512"/>
      <c r="D1843" s="1151"/>
      <c r="E1843" s="1121" t="s">
        <v>2297</v>
      </c>
      <c r="F1843" s="1507">
        <v>-1</v>
      </c>
      <c r="G1843" s="1151">
        <v>1.8</v>
      </c>
      <c r="H1843" s="1154"/>
      <c r="I1843" s="1154"/>
      <c r="J1843" s="1508">
        <f t="shared" si="28"/>
        <v>-1.8</v>
      </c>
      <c r="K1843" s="1509"/>
      <c r="L1843" s="1509"/>
    </row>
    <row r="1844" spans="3:12" s="1511" customFormat="1" x14ac:dyDescent="0.25">
      <c r="C1844" s="1512"/>
      <c r="D1844" s="1151"/>
      <c r="E1844" s="1121" t="s">
        <v>2303</v>
      </c>
      <c r="F1844" s="1507">
        <v>-1</v>
      </c>
      <c r="G1844" s="1151">
        <v>1.2</v>
      </c>
      <c r="H1844" s="1154"/>
      <c r="I1844" s="1154"/>
      <c r="J1844" s="1508">
        <f t="shared" si="28"/>
        <v>-1.2</v>
      </c>
      <c r="K1844" s="1509"/>
      <c r="L1844" s="1509"/>
    </row>
    <row r="1845" spans="3:12" s="1511" customFormat="1" x14ac:dyDescent="0.25">
      <c r="C1845" s="1512"/>
      <c r="D1845" s="1151" t="s">
        <v>1291</v>
      </c>
      <c r="E1845" s="1121" t="s">
        <v>210</v>
      </c>
      <c r="F1845" s="1507">
        <v>1</v>
      </c>
      <c r="G1845" s="1151">
        <v>22.8</v>
      </c>
      <c r="H1845" s="1154"/>
      <c r="I1845" s="1154"/>
      <c r="J1845" s="1508">
        <f t="shared" si="28"/>
        <v>22.8</v>
      </c>
      <c r="K1845" s="1509"/>
      <c r="L1845" s="1509"/>
    </row>
    <row r="1846" spans="3:12" s="1511" customFormat="1" x14ac:dyDescent="0.25">
      <c r="C1846" s="1512"/>
      <c r="D1846" s="1151"/>
      <c r="E1846" s="1121" t="s">
        <v>2297</v>
      </c>
      <c r="F1846" s="1507">
        <v>-1</v>
      </c>
      <c r="G1846" s="1151">
        <v>1.2</v>
      </c>
      <c r="H1846" s="1154"/>
      <c r="I1846" s="1154"/>
      <c r="J1846" s="1508">
        <f t="shared" si="28"/>
        <v>-1.2</v>
      </c>
      <c r="K1846" s="1509"/>
      <c r="L1846" s="1509"/>
    </row>
    <row r="1847" spans="3:12" s="1511" customFormat="1" x14ac:dyDescent="0.25">
      <c r="C1847" s="1512"/>
      <c r="D1847" s="1151"/>
      <c r="E1847" s="1121" t="s">
        <v>2303</v>
      </c>
      <c r="F1847" s="1507">
        <v>-1</v>
      </c>
      <c r="G1847" s="1151">
        <v>1.2</v>
      </c>
      <c r="H1847" s="1154"/>
      <c r="I1847" s="1154"/>
      <c r="J1847" s="1508">
        <f t="shared" si="28"/>
        <v>-1.2</v>
      </c>
      <c r="K1847" s="1509"/>
      <c r="L1847" s="1509"/>
    </row>
    <row r="1848" spans="3:12" s="1511" customFormat="1" x14ac:dyDescent="0.25">
      <c r="C1848" s="1512"/>
      <c r="D1848" s="1151" t="s">
        <v>1282</v>
      </c>
      <c r="E1848" s="1121" t="s">
        <v>1283</v>
      </c>
      <c r="F1848" s="1507">
        <v>1</v>
      </c>
      <c r="G1848" s="1151">
        <v>27.45</v>
      </c>
      <c r="H1848" s="1154"/>
      <c r="I1848" s="1154"/>
      <c r="J1848" s="1508">
        <f t="shared" si="28"/>
        <v>27.45</v>
      </c>
      <c r="K1848" s="1509"/>
      <c r="L1848" s="1509"/>
    </row>
    <row r="1849" spans="3:12" s="1511" customFormat="1" x14ac:dyDescent="0.25">
      <c r="C1849" s="1512"/>
      <c r="D1849" s="1151"/>
      <c r="E1849" s="1121" t="s">
        <v>2297</v>
      </c>
      <c r="F1849" s="1507">
        <v>-2</v>
      </c>
      <c r="G1849" s="1151">
        <v>1</v>
      </c>
      <c r="H1849" s="1154"/>
      <c r="I1849" s="1154"/>
      <c r="J1849" s="1508">
        <f t="shared" si="28"/>
        <v>-2</v>
      </c>
      <c r="K1849" s="1509"/>
      <c r="L1849" s="1509"/>
    </row>
    <row r="1850" spans="3:12" s="1511" customFormat="1" x14ac:dyDescent="0.25">
      <c r="C1850" s="1121"/>
      <c r="D1850" s="1151"/>
      <c r="E1850" s="1121" t="s">
        <v>2371</v>
      </c>
      <c r="F1850" s="1507">
        <v>-1</v>
      </c>
      <c r="G1850" s="1151">
        <v>1.6</v>
      </c>
      <c r="H1850" s="1154"/>
      <c r="I1850" s="1154"/>
      <c r="J1850" s="1508">
        <f t="shared" si="28"/>
        <v>-1.6</v>
      </c>
      <c r="K1850" s="1509"/>
      <c r="L1850" s="1509"/>
    </row>
    <row r="1851" spans="3:12" s="1511" customFormat="1" x14ac:dyDescent="0.25">
      <c r="C1851" s="1518"/>
      <c r="D1851" s="1518"/>
      <c r="E1851" s="1518"/>
      <c r="F1851" s="1518"/>
      <c r="G1851" s="1518"/>
      <c r="H1851" s="1518"/>
      <c r="I1851" s="1518"/>
      <c r="J1851" s="1508"/>
      <c r="K1851" s="1518"/>
      <c r="L1851" s="1518"/>
    </row>
    <row r="1852" spans="3:12" s="1511" customFormat="1" x14ac:dyDescent="0.25">
      <c r="C1852" s="1512"/>
      <c r="D1852" s="1151"/>
      <c r="E1852" s="1118" t="s">
        <v>1273</v>
      </c>
      <c r="F1852" s="1507"/>
      <c r="G1852" s="1151"/>
      <c r="H1852" s="1154"/>
      <c r="I1852" s="1154"/>
      <c r="J1852" s="1508"/>
      <c r="K1852" s="1509"/>
      <c r="L1852" s="1509"/>
    </row>
    <row r="1853" spans="3:12" s="1511" customFormat="1" x14ac:dyDescent="0.25">
      <c r="C1853" s="1512"/>
      <c r="D1853" s="1151" t="s">
        <v>1331</v>
      </c>
      <c r="E1853" s="1121" t="s">
        <v>2201</v>
      </c>
      <c r="F1853" s="1507">
        <v>1</v>
      </c>
      <c r="G1853" s="1151">
        <v>12.8</v>
      </c>
      <c r="H1853" s="1154"/>
      <c r="I1853" s="1154"/>
      <c r="J1853" s="1508">
        <f t="shared" ref="J1853:J1916" si="29">PRODUCT(F1853:I1853)</f>
        <v>12.8</v>
      </c>
      <c r="K1853" s="1509"/>
      <c r="L1853" s="1509"/>
    </row>
    <row r="1854" spans="3:12" s="1511" customFormat="1" x14ac:dyDescent="0.25">
      <c r="C1854" s="1151"/>
      <c r="D1854" s="1515"/>
      <c r="E1854" s="1516" t="s">
        <v>2297</v>
      </c>
      <c r="F1854" s="1507">
        <v>-2</v>
      </c>
      <c r="G1854" s="1151">
        <v>0.9</v>
      </c>
      <c r="H1854" s="1154"/>
      <c r="I1854" s="1154"/>
      <c r="J1854" s="1508">
        <f t="shared" si="29"/>
        <v>-1.8</v>
      </c>
      <c r="K1854" s="1509"/>
      <c r="L1854" s="1509"/>
    </row>
    <row r="1855" spans="3:12" s="1511" customFormat="1" x14ac:dyDescent="0.25">
      <c r="C1855" s="1512"/>
      <c r="D1855" s="1151"/>
      <c r="E1855" s="1121" t="s">
        <v>2315</v>
      </c>
      <c r="F1855" s="1507">
        <v>1</v>
      </c>
      <c r="G1855" s="1151">
        <v>4.9000000000000004</v>
      </c>
      <c r="H1855" s="1154"/>
      <c r="I1855" s="1154"/>
      <c r="J1855" s="1508">
        <f t="shared" si="29"/>
        <v>4.9000000000000004</v>
      </c>
      <c r="K1855" s="1509"/>
      <c r="L1855" s="1509"/>
    </row>
    <row r="1856" spans="3:12" s="1511" customFormat="1" x14ac:dyDescent="0.25">
      <c r="C1856" s="1518"/>
      <c r="D1856" s="1518"/>
      <c r="E1856" s="1518"/>
      <c r="F1856" s="1518"/>
      <c r="G1856" s="1518"/>
      <c r="H1856" s="1518"/>
      <c r="I1856" s="1518"/>
      <c r="J1856" s="1508"/>
      <c r="K1856" s="1518"/>
      <c r="L1856" s="1518"/>
    </row>
    <row r="1857" spans="3:12" s="1511" customFormat="1" x14ac:dyDescent="0.25">
      <c r="C1857" s="1151"/>
      <c r="D1857" s="1515"/>
      <c r="E1857" s="1118" t="s">
        <v>1333</v>
      </c>
      <c r="F1857" s="1507"/>
      <c r="G1857" s="1151"/>
      <c r="H1857" s="1154"/>
      <c r="I1857" s="1154"/>
      <c r="J1857" s="1508"/>
      <c r="K1857" s="1509"/>
      <c r="L1857" s="1509"/>
    </row>
    <row r="1858" spans="3:12" s="1511" customFormat="1" x14ac:dyDescent="0.25">
      <c r="C1858" s="1512"/>
      <c r="D1858" s="1515" t="s">
        <v>1353</v>
      </c>
      <c r="E1858" s="1516" t="s">
        <v>822</v>
      </c>
      <c r="F1858" s="1507">
        <v>1</v>
      </c>
      <c r="G1858" s="1151">
        <v>15.1</v>
      </c>
      <c r="H1858" s="1154"/>
      <c r="I1858" s="1154"/>
      <c r="J1858" s="1508">
        <f t="shared" si="29"/>
        <v>15.1</v>
      </c>
      <c r="K1858" s="1509"/>
      <c r="L1858" s="1509"/>
    </row>
    <row r="1859" spans="3:12" s="1511" customFormat="1" x14ac:dyDescent="0.25">
      <c r="C1859" s="1512"/>
      <c r="D1859" s="1515"/>
      <c r="E1859" s="1516" t="s">
        <v>2297</v>
      </c>
      <c r="F1859" s="1507">
        <v>-1</v>
      </c>
      <c r="G1859" s="1151">
        <v>0.9</v>
      </c>
      <c r="H1859" s="1154"/>
      <c r="I1859" s="1154"/>
      <c r="J1859" s="1508">
        <f t="shared" si="29"/>
        <v>-0.9</v>
      </c>
      <c r="K1859" s="1509"/>
      <c r="L1859" s="1509"/>
    </row>
    <row r="1860" spans="3:12" s="1511" customFormat="1" x14ac:dyDescent="0.25">
      <c r="C1860" s="1512"/>
      <c r="D1860" s="1151"/>
      <c r="E1860" s="1121" t="s">
        <v>2315</v>
      </c>
      <c r="F1860" s="1507">
        <v>1</v>
      </c>
      <c r="G1860" s="1151">
        <v>3.8</v>
      </c>
      <c r="H1860" s="1154"/>
      <c r="I1860" s="1154"/>
      <c r="J1860" s="1508">
        <f t="shared" si="29"/>
        <v>3.8</v>
      </c>
      <c r="K1860" s="1509"/>
      <c r="L1860" s="1509"/>
    </row>
    <row r="1861" spans="3:12" s="1511" customFormat="1" x14ac:dyDescent="0.25">
      <c r="C1861" s="1151"/>
      <c r="D1861" s="1515" t="s">
        <v>1355</v>
      </c>
      <c r="E1861" s="1516" t="s">
        <v>1356</v>
      </c>
      <c r="F1861" s="1507">
        <v>1</v>
      </c>
      <c r="G1861" s="1151">
        <v>15.3</v>
      </c>
      <c r="H1861" s="1154"/>
      <c r="I1861" s="1154"/>
      <c r="J1861" s="1508">
        <f t="shared" si="29"/>
        <v>15.3</v>
      </c>
      <c r="K1861" s="1509"/>
      <c r="L1861" s="1509"/>
    </row>
    <row r="1862" spans="3:12" s="1511" customFormat="1" x14ac:dyDescent="0.25">
      <c r="C1862" s="1151"/>
      <c r="D1862" s="1515"/>
      <c r="E1862" s="1516" t="s">
        <v>2297</v>
      </c>
      <c r="F1862" s="1507">
        <v>-1</v>
      </c>
      <c r="G1862" s="1151">
        <v>0.9</v>
      </c>
      <c r="H1862" s="1154"/>
      <c r="I1862" s="1154"/>
      <c r="J1862" s="1508">
        <f t="shared" si="29"/>
        <v>-0.9</v>
      </c>
      <c r="K1862" s="1509"/>
      <c r="L1862" s="1509"/>
    </row>
    <row r="1863" spans="3:12" s="1511" customFormat="1" x14ac:dyDescent="0.25">
      <c r="C1863" s="1512"/>
      <c r="D1863" s="1151"/>
      <c r="E1863" s="1121" t="s">
        <v>2315</v>
      </c>
      <c r="F1863" s="1507">
        <v>1</v>
      </c>
      <c r="G1863" s="1151">
        <v>5.7</v>
      </c>
      <c r="H1863" s="1154"/>
      <c r="I1863" s="1154"/>
      <c r="J1863" s="1508">
        <f t="shared" si="29"/>
        <v>5.7</v>
      </c>
      <c r="K1863" s="1509"/>
      <c r="L1863" s="1509"/>
    </row>
    <row r="1864" spans="3:12" s="1511" customFormat="1" x14ac:dyDescent="0.25">
      <c r="C1864" s="1517"/>
      <c r="D1864" s="1518"/>
      <c r="E1864" s="1518"/>
      <c r="F1864" s="1518"/>
      <c r="G1864" s="1518"/>
      <c r="H1864" s="1518"/>
      <c r="I1864" s="1518"/>
      <c r="J1864" s="1508"/>
      <c r="K1864" s="1518"/>
      <c r="L1864" s="1519"/>
    </row>
    <row r="1865" spans="3:12" s="1511" customFormat="1" x14ac:dyDescent="0.25">
      <c r="C1865" s="1517"/>
      <c r="D1865" s="1518"/>
      <c r="E1865" s="1118" t="s">
        <v>1358</v>
      </c>
      <c r="F1865" s="1518"/>
      <c r="G1865" s="1518"/>
      <c r="H1865" s="1518"/>
      <c r="I1865" s="1518"/>
      <c r="J1865" s="1508"/>
      <c r="K1865" s="1518"/>
      <c r="L1865" s="1519"/>
    </row>
    <row r="1866" spans="3:12" s="1511" customFormat="1" x14ac:dyDescent="0.25">
      <c r="C1866" s="1506"/>
      <c r="D1866" s="1151" t="s">
        <v>1402</v>
      </c>
      <c r="E1866" s="1121" t="s">
        <v>122</v>
      </c>
      <c r="F1866" s="1507">
        <v>1</v>
      </c>
      <c r="G1866" s="1151">
        <v>8</v>
      </c>
      <c r="H1866" s="1154"/>
      <c r="I1866" s="1154"/>
      <c r="J1866" s="1508">
        <f t="shared" si="29"/>
        <v>8</v>
      </c>
      <c r="K1866" s="1509"/>
      <c r="L1866" s="1510"/>
    </row>
    <row r="1867" spans="3:12" s="1511" customFormat="1" x14ac:dyDescent="0.25">
      <c r="C1867" s="1506"/>
      <c r="D1867" s="1151"/>
      <c r="E1867" s="1121" t="s">
        <v>2297</v>
      </c>
      <c r="F1867" s="1507">
        <v>-1</v>
      </c>
      <c r="G1867" s="1151">
        <v>0.8</v>
      </c>
      <c r="H1867" s="1154"/>
      <c r="I1867" s="1154"/>
      <c r="J1867" s="1508">
        <f t="shared" si="29"/>
        <v>-0.8</v>
      </c>
      <c r="K1867" s="1509"/>
      <c r="L1867" s="1510"/>
    </row>
    <row r="1868" spans="3:12" s="1511" customFormat="1" x14ac:dyDescent="0.25">
      <c r="C1868" s="1517"/>
      <c r="D1868" s="1518"/>
      <c r="E1868" s="1518"/>
      <c r="F1868" s="1518"/>
      <c r="G1868" s="1518"/>
      <c r="H1868" s="1518"/>
      <c r="I1868" s="1518"/>
      <c r="J1868" s="1508"/>
      <c r="K1868" s="1518"/>
      <c r="L1868" s="1519"/>
    </row>
    <row r="1869" spans="3:12" s="1511" customFormat="1" x14ac:dyDescent="0.25">
      <c r="C1869" s="1517"/>
      <c r="D1869" s="1518"/>
      <c r="E1869" s="1118" t="s">
        <v>1404</v>
      </c>
      <c r="F1869" s="1518"/>
      <c r="G1869" s="1518"/>
      <c r="H1869" s="1518"/>
      <c r="I1869" s="1518"/>
      <c r="J1869" s="1508"/>
      <c r="K1869" s="1518"/>
      <c r="L1869" s="1519"/>
    </row>
    <row r="1870" spans="3:12" s="1511" customFormat="1" x14ac:dyDescent="0.25">
      <c r="C1870" s="1125"/>
      <c r="D1870" s="1515" t="s">
        <v>2368</v>
      </c>
      <c r="E1870" s="1516" t="s">
        <v>834</v>
      </c>
      <c r="F1870" s="1507">
        <v>1</v>
      </c>
      <c r="G1870" s="1151">
        <v>7.8</v>
      </c>
      <c r="H1870" s="1154"/>
      <c r="I1870" s="1154"/>
      <c r="J1870" s="1508">
        <f t="shared" si="29"/>
        <v>7.8</v>
      </c>
      <c r="K1870" s="1509"/>
      <c r="L1870" s="1510"/>
    </row>
    <row r="1871" spans="3:12" s="1511" customFormat="1" x14ac:dyDescent="0.25">
      <c r="C1871" s="1125"/>
      <c r="D1871" s="1515"/>
      <c r="E1871" s="1516" t="s">
        <v>2297</v>
      </c>
      <c r="F1871" s="1507">
        <v>-1</v>
      </c>
      <c r="G1871" s="1151">
        <v>0.8</v>
      </c>
      <c r="H1871" s="1154"/>
      <c r="I1871" s="1154"/>
      <c r="J1871" s="1508">
        <f t="shared" si="29"/>
        <v>-0.8</v>
      </c>
      <c r="K1871" s="1509"/>
      <c r="L1871" s="1510"/>
    </row>
    <row r="1872" spans="3:12" s="1511" customFormat="1" x14ac:dyDescent="0.25">
      <c r="C1872" s="1506"/>
      <c r="D1872" s="1151" t="s">
        <v>1413</v>
      </c>
      <c r="E1872" s="1121" t="s">
        <v>122</v>
      </c>
      <c r="F1872" s="1507">
        <v>1</v>
      </c>
      <c r="G1872" s="1151">
        <v>7.4</v>
      </c>
      <c r="H1872" s="1154"/>
      <c r="I1872" s="1154"/>
      <c r="J1872" s="1508">
        <f t="shared" si="29"/>
        <v>7.4</v>
      </c>
      <c r="K1872" s="1509"/>
      <c r="L1872" s="1510"/>
    </row>
    <row r="1873" spans="3:12" s="1511" customFormat="1" x14ac:dyDescent="0.25">
      <c r="C1873" s="1506"/>
      <c r="D1873" s="1151"/>
      <c r="E1873" s="1121" t="s">
        <v>2297</v>
      </c>
      <c r="F1873" s="1507">
        <v>-1</v>
      </c>
      <c r="G1873" s="1151">
        <v>0.8</v>
      </c>
      <c r="H1873" s="1154"/>
      <c r="I1873" s="1154"/>
      <c r="J1873" s="1508">
        <f t="shared" si="29"/>
        <v>-0.8</v>
      </c>
      <c r="K1873" s="1509"/>
      <c r="L1873" s="1510"/>
    </row>
    <row r="1874" spans="3:12" s="1511" customFormat="1" x14ac:dyDescent="0.25">
      <c r="C1874" s="1151"/>
      <c r="D1874" s="1515" t="s">
        <v>2369</v>
      </c>
      <c r="E1874" s="1516" t="s">
        <v>163</v>
      </c>
      <c r="F1874" s="1507">
        <v>1</v>
      </c>
      <c r="G1874" s="1151">
        <v>9.4</v>
      </c>
      <c r="H1874" s="1154"/>
      <c r="I1874" s="1154"/>
      <c r="J1874" s="1508">
        <f t="shared" si="29"/>
        <v>9.4</v>
      </c>
      <c r="K1874" s="1509"/>
      <c r="L1874" s="1509"/>
    </row>
    <row r="1875" spans="3:12" s="1511" customFormat="1" x14ac:dyDescent="0.25">
      <c r="C1875" s="1151"/>
      <c r="D1875" s="1515"/>
      <c r="E1875" s="1516" t="s">
        <v>2297</v>
      </c>
      <c r="F1875" s="1507">
        <v>-1</v>
      </c>
      <c r="G1875" s="1151">
        <v>0.9</v>
      </c>
      <c r="H1875" s="1154"/>
      <c r="I1875" s="1154"/>
      <c r="J1875" s="1508">
        <f t="shared" si="29"/>
        <v>-0.9</v>
      </c>
      <c r="K1875" s="1509"/>
      <c r="L1875" s="1509"/>
    </row>
    <row r="1876" spans="3:12" s="1511" customFormat="1" x14ac:dyDescent="0.25">
      <c r="C1876" s="1151"/>
      <c r="D1876" s="1515" t="s">
        <v>1420</v>
      </c>
      <c r="E1876" s="1516" t="s">
        <v>2370</v>
      </c>
      <c r="F1876" s="1507">
        <v>1</v>
      </c>
      <c r="G1876" s="1151">
        <v>12.2</v>
      </c>
      <c r="H1876" s="1154"/>
      <c r="I1876" s="1154"/>
      <c r="J1876" s="1508">
        <f t="shared" si="29"/>
        <v>12.2</v>
      </c>
      <c r="K1876" s="1509"/>
      <c r="L1876" s="1509"/>
    </row>
    <row r="1877" spans="3:12" s="1511" customFormat="1" x14ac:dyDescent="0.25">
      <c r="C1877" s="1151"/>
      <c r="D1877" s="1515"/>
      <c r="E1877" s="1516" t="s">
        <v>2297</v>
      </c>
      <c r="F1877" s="1507">
        <v>-1</v>
      </c>
      <c r="G1877" s="1151">
        <v>1</v>
      </c>
      <c r="H1877" s="1154"/>
      <c r="I1877" s="1154"/>
      <c r="J1877" s="1508">
        <f t="shared" si="29"/>
        <v>-1</v>
      </c>
      <c r="K1877" s="1509"/>
      <c r="L1877" s="1509"/>
    </row>
    <row r="1878" spans="3:12" s="1511" customFormat="1" x14ac:dyDescent="0.25">
      <c r="C1878" s="1151"/>
      <c r="D1878" s="1515"/>
      <c r="E1878" s="1516" t="s">
        <v>2371</v>
      </c>
      <c r="F1878" s="1507">
        <v>-2</v>
      </c>
      <c r="G1878" s="1151">
        <v>1.5</v>
      </c>
      <c r="H1878" s="1154"/>
      <c r="I1878" s="1154"/>
      <c r="J1878" s="1508">
        <f t="shared" si="29"/>
        <v>-3</v>
      </c>
      <c r="K1878" s="1509"/>
      <c r="L1878" s="1509"/>
    </row>
    <row r="1879" spans="3:12" s="1511" customFormat="1" x14ac:dyDescent="0.25">
      <c r="C1879" s="1512"/>
      <c r="D1879" s="1151" t="s">
        <v>1408</v>
      </c>
      <c r="E1879" s="1121" t="s">
        <v>381</v>
      </c>
      <c r="F1879" s="1507">
        <v>1</v>
      </c>
      <c r="G1879" s="1151">
        <v>10.9</v>
      </c>
      <c r="H1879" s="1154"/>
      <c r="I1879" s="1154"/>
      <c r="J1879" s="1508">
        <f t="shared" si="29"/>
        <v>10.9</v>
      </c>
      <c r="K1879" s="1509"/>
      <c r="L1879" s="1509"/>
    </row>
    <row r="1880" spans="3:12" s="1511" customFormat="1" x14ac:dyDescent="0.25">
      <c r="C1880" s="1512"/>
      <c r="D1880" s="1151"/>
      <c r="E1880" s="1121" t="s">
        <v>2297</v>
      </c>
      <c r="F1880" s="1507">
        <v>-1</v>
      </c>
      <c r="G1880" s="1151">
        <v>0.9</v>
      </c>
      <c r="H1880" s="1154"/>
      <c r="I1880" s="1154"/>
      <c r="J1880" s="1508">
        <f t="shared" si="29"/>
        <v>-0.9</v>
      </c>
      <c r="K1880" s="1509"/>
      <c r="L1880" s="1509"/>
    </row>
    <row r="1881" spans="3:12" s="1511" customFormat="1" x14ac:dyDescent="0.25">
      <c r="C1881" s="1151"/>
      <c r="D1881" s="1151" t="s">
        <v>1409</v>
      </c>
      <c r="E1881" s="1121" t="s">
        <v>1410</v>
      </c>
      <c r="F1881" s="1507">
        <v>1</v>
      </c>
      <c r="G1881" s="1151">
        <v>14.7</v>
      </c>
      <c r="H1881" s="1154"/>
      <c r="I1881" s="1154"/>
      <c r="J1881" s="1508">
        <f t="shared" si="29"/>
        <v>14.7</v>
      </c>
      <c r="K1881" s="1509"/>
      <c r="L1881" s="1509"/>
    </row>
    <row r="1882" spans="3:12" s="1511" customFormat="1" x14ac:dyDescent="0.25">
      <c r="C1882" s="1151"/>
      <c r="D1882" s="1151"/>
      <c r="E1882" s="1121" t="s">
        <v>2297</v>
      </c>
      <c r="F1882" s="1507">
        <v>-1</v>
      </c>
      <c r="G1882" s="1151">
        <v>1</v>
      </c>
      <c r="H1882" s="1154"/>
      <c r="I1882" s="1154"/>
      <c r="J1882" s="1508">
        <f t="shared" si="29"/>
        <v>-1</v>
      </c>
      <c r="K1882" s="1509"/>
      <c r="L1882" s="1509"/>
    </row>
    <row r="1883" spans="3:12" s="1511" customFormat="1" x14ac:dyDescent="0.25">
      <c r="C1883" s="1151"/>
      <c r="D1883" s="1151"/>
      <c r="E1883" s="1121" t="s">
        <v>2371</v>
      </c>
      <c r="F1883" s="1507">
        <v>-1</v>
      </c>
      <c r="G1883" s="1151">
        <v>1.6</v>
      </c>
      <c r="H1883" s="1154"/>
      <c r="I1883" s="1154"/>
      <c r="J1883" s="1508">
        <f t="shared" si="29"/>
        <v>-1.6</v>
      </c>
      <c r="K1883" s="1509"/>
      <c r="L1883" s="1509"/>
    </row>
    <row r="1884" spans="3:12" s="1511" customFormat="1" x14ac:dyDescent="0.25">
      <c r="C1884" s="1151"/>
      <c r="D1884" s="1151" t="s">
        <v>1411</v>
      </c>
      <c r="E1884" s="1121" t="s">
        <v>144</v>
      </c>
      <c r="F1884" s="1507">
        <v>1</v>
      </c>
      <c r="G1884" s="1151">
        <v>11.35</v>
      </c>
      <c r="H1884" s="1154"/>
      <c r="I1884" s="1154"/>
      <c r="J1884" s="1508">
        <f t="shared" si="29"/>
        <v>11.35</v>
      </c>
      <c r="K1884" s="1509"/>
      <c r="L1884" s="1509"/>
    </row>
    <row r="1885" spans="3:12" s="1511" customFormat="1" x14ac:dyDescent="0.25">
      <c r="C1885" s="1151"/>
      <c r="D1885" s="1151"/>
      <c r="E1885" s="1121" t="s">
        <v>2345</v>
      </c>
      <c r="F1885" s="1507">
        <v>-1</v>
      </c>
      <c r="G1885" s="1151">
        <v>1.95</v>
      </c>
      <c r="H1885" s="1154"/>
      <c r="I1885" s="1154"/>
      <c r="J1885" s="1508">
        <f t="shared" si="29"/>
        <v>-1.95</v>
      </c>
      <c r="K1885" s="1509"/>
      <c r="L1885" s="1509"/>
    </row>
    <row r="1886" spans="3:12" s="1511" customFormat="1" x14ac:dyDescent="0.25">
      <c r="C1886" s="1151"/>
      <c r="D1886" s="1151"/>
      <c r="E1886" s="1121" t="s">
        <v>2345</v>
      </c>
      <c r="F1886" s="1507">
        <v>-1</v>
      </c>
      <c r="G1886" s="1151">
        <v>3.3</v>
      </c>
      <c r="H1886" s="1154"/>
      <c r="I1886" s="1154"/>
      <c r="J1886" s="1508">
        <f t="shared" si="29"/>
        <v>-3.3</v>
      </c>
      <c r="K1886" s="1509"/>
      <c r="L1886" s="1509"/>
    </row>
    <row r="1887" spans="3:12" s="1511" customFormat="1" x14ac:dyDescent="0.25">
      <c r="C1887" s="1151"/>
      <c r="D1887" s="1151" t="s">
        <v>1425</v>
      </c>
      <c r="E1887" s="1121" t="s">
        <v>138</v>
      </c>
      <c r="F1887" s="1507">
        <v>1</v>
      </c>
      <c r="G1887" s="1151">
        <v>23.05</v>
      </c>
      <c r="H1887" s="1154"/>
      <c r="I1887" s="1154"/>
      <c r="J1887" s="1508">
        <f t="shared" si="29"/>
        <v>23.05</v>
      </c>
      <c r="K1887" s="1509"/>
      <c r="L1887" s="1509"/>
    </row>
    <row r="1888" spans="3:12" s="1511" customFormat="1" x14ac:dyDescent="0.25">
      <c r="C1888" s="1151"/>
      <c r="D1888" s="1151"/>
      <c r="E1888" s="1121" t="s">
        <v>2297</v>
      </c>
      <c r="F1888" s="1507">
        <v>-2</v>
      </c>
      <c r="G1888" s="1151">
        <v>1</v>
      </c>
      <c r="H1888" s="1154"/>
      <c r="I1888" s="1154"/>
      <c r="J1888" s="1508">
        <f t="shared" si="29"/>
        <v>-2</v>
      </c>
      <c r="K1888" s="1509"/>
      <c r="L1888" s="1509"/>
    </row>
    <row r="1889" spans="3:12" s="1511" customFormat="1" x14ac:dyDescent="0.25">
      <c r="C1889" s="1151"/>
      <c r="D1889" s="1151"/>
      <c r="E1889" s="1121" t="s">
        <v>2297</v>
      </c>
      <c r="F1889" s="1507">
        <v>-5</v>
      </c>
      <c r="G1889" s="1151">
        <v>0.9</v>
      </c>
      <c r="H1889" s="1154"/>
      <c r="I1889" s="1154"/>
      <c r="J1889" s="1508">
        <f t="shared" si="29"/>
        <v>-4.5</v>
      </c>
      <c r="K1889" s="1509"/>
      <c r="L1889" s="1509"/>
    </row>
    <row r="1890" spans="3:12" s="1511" customFormat="1" x14ac:dyDescent="0.25">
      <c r="C1890" s="1151"/>
      <c r="D1890" s="1151"/>
      <c r="E1890" s="1121" t="s">
        <v>2297</v>
      </c>
      <c r="F1890" s="1507">
        <v>-2</v>
      </c>
      <c r="G1890" s="1151">
        <v>0.8</v>
      </c>
      <c r="H1890" s="1154"/>
      <c r="I1890" s="1154"/>
      <c r="J1890" s="1508">
        <f t="shared" si="29"/>
        <v>-1.6</v>
      </c>
      <c r="K1890" s="1509"/>
      <c r="L1890" s="1509"/>
    </row>
    <row r="1891" spans="3:12" s="1511" customFormat="1" x14ac:dyDescent="0.25">
      <c r="C1891" s="1151"/>
      <c r="D1891" s="1151"/>
      <c r="E1891" s="1121" t="s">
        <v>2371</v>
      </c>
      <c r="F1891" s="1507">
        <v>-1</v>
      </c>
      <c r="G1891" s="1151">
        <v>1.5</v>
      </c>
      <c r="H1891" s="1154"/>
      <c r="I1891" s="1154"/>
      <c r="J1891" s="1508">
        <f t="shared" si="29"/>
        <v>-1.5</v>
      </c>
      <c r="K1891" s="1509"/>
      <c r="L1891" s="1509"/>
    </row>
    <row r="1892" spans="3:12" s="1511" customFormat="1" x14ac:dyDescent="0.25">
      <c r="C1892" s="1517"/>
      <c r="D1892" s="1518"/>
      <c r="E1892" s="1518"/>
      <c r="F1892" s="1518"/>
      <c r="G1892" s="1518"/>
      <c r="H1892" s="1518"/>
      <c r="I1892" s="1518"/>
      <c r="J1892" s="1508"/>
      <c r="K1892" s="1518"/>
      <c r="L1892" s="1519"/>
    </row>
    <row r="1893" spans="3:12" s="1511" customFormat="1" x14ac:dyDescent="0.25">
      <c r="C1893" s="1517"/>
      <c r="D1893" s="1518"/>
      <c r="E1893" s="1118" t="s">
        <v>1426</v>
      </c>
      <c r="F1893" s="1518"/>
      <c r="G1893" s="1518"/>
      <c r="H1893" s="1518"/>
      <c r="I1893" s="1518"/>
      <c r="J1893" s="1508"/>
      <c r="K1893" s="1518"/>
      <c r="L1893" s="1519"/>
    </row>
    <row r="1894" spans="3:12" s="1511" customFormat="1" x14ac:dyDescent="0.25">
      <c r="C1894" s="1125"/>
      <c r="D1894" s="1515" t="s">
        <v>1427</v>
      </c>
      <c r="E1894" s="1516" t="s">
        <v>122</v>
      </c>
      <c r="F1894" s="1507">
        <v>1</v>
      </c>
      <c r="G1894" s="1151">
        <v>6.8</v>
      </c>
      <c r="H1894" s="1154"/>
      <c r="I1894" s="1154"/>
      <c r="J1894" s="1508">
        <f t="shared" si="29"/>
        <v>6.8</v>
      </c>
      <c r="K1894" s="1509"/>
      <c r="L1894" s="1510"/>
    </row>
    <row r="1895" spans="3:12" s="1511" customFormat="1" x14ac:dyDescent="0.25">
      <c r="C1895" s="1125"/>
      <c r="D1895" s="1515"/>
      <c r="E1895" s="1516" t="s">
        <v>2297</v>
      </c>
      <c r="F1895" s="1507">
        <v>-1</v>
      </c>
      <c r="G1895" s="1151">
        <v>0.8</v>
      </c>
      <c r="H1895" s="1154"/>
      <c r="I1895" s="1154"/>
      <c r="J1895" s="1508">
        <f t="shared" si="29"/>
        <v>-0.8</v>
      </c>
      <c r="K1895" s="1509"/>
      <c r="L1895" s="1510"/>
    </row>
    <row r="1896" spans="3:12" s="1511" customFormat="1" x14ac:dyDescent="0.25">
      <c r="C1896" s="1125"/>
      <c r="D1896" s="1515" t="s">
        <v>1439</v>
      </c>
      <c r="E1896" s="1516" t="s">
        <v>122</v>
      </c>
      <c r="F1896" s="1507">
        <v>1</v>
      </c>
      <c r="G1896" s="1151">
        <v>6.4</v>
      </c>
      <c r="H1896" s="1154"/>
      <c r="I1896" s="1154"/>
      <c r="J1896" s="1508">
        <f t="shared" si="29"/>
        <v>6.4</v>
      </c>
      <c r="K1896" s="1509"/>
      <c r="L1896" s="1510"/>
    </row>
    <row r="1897" spans="3:12" s="1511" customFormat="1" x14ac:dyDescent="0.25">
      <c r="C1897" s="1125"/>
      <c r="D1897" s="1515"/>
      <c r="E1897" s="1516" t="s">
        <v>2297</v>
      </c>
      <c r="F1897" s="1507">
        <v>-1</v>
      </c>
      <c r="G1897" s="1151">
        <v>0.8</v>
      </c>
      <c r="H1897" s="1154"/>
      <c r="I1897" s="1154"/>
      <c r="J1897" s="1508">
        <f t="shared" si="29"/>
        <v>-0.8</v>
      </c>
      <c r="K1897" s="1509"/>
      <c r="L1897" s="1510"/>
    </row>
    <row r="1898" spans="3:12" s="1511" customFormat="1" x14ac:dyDescent="0.25">
      <c r="C1898" s="1517"/>
      <c r="D1898" s="1518"/>
      <c r="E1898" s="1518"/>
      <c r="F1898" s="1518"/>
      <c r="G1898" s="1518"/>
      <c r="H1898" s="1518"/>
      <c r="I1898" s="1518"/>
      <c r="J1898" s="1508"/>
      <c r="K1898" s="1518"/>
      <c r="L1898" s="1519"/>
    </row>
    <row r="1899" spans="3:12" s="1511" customFormat="1" x14ac:dyDescent="0.25">
      <c r="C1899" s="1125"/>
      <c r="D1899" s="1515"/>
      <c r="E1899" s="1118" t="s">
        <v>1450</v>
      </c>
      <c r="F1899" s="1507"/>
      <c r="G1899" s="1151"/>
      <c r="H1899" s="1154"/>
      <c r="I1899" s="1154"/>
      <c r="J1899" s="1508"/>
      <c r="K1899" s="1509"/>
      <c r="L1899" s="1510"/>
    </row>
    <row r="1900" spans="3:12" s="1511" customFormat="1" x14ac:dyDescent="0.25">
      <c r="C1900" s="1125"/>
      <c r="D1900" s="1515" t="s">
        <v>2186</v>
      </c>
      <c r="E1900" s="1516" t="s">
        <v>122</v>
      </c>
      <c r="F1900" s="1507">
        <v>1</v>
      </c>
      <c r="G1900" s="1151">
        <v>6</v>
      </c>
      <c r="H1900" s="1154"/>
      <c r="I1900" s="1154"/>
      <c r="J1900" s="1508">
        <f t="shared" si="29"/>
        <v>6</v>
      </c>
      <c r="K1900" s="1509"/>
      <c r="L1900" s="1510"/>
    </row>
    <row r="1901" spans="3:12" s="1511" customFormat="1" x14ac:dyDescent="0.25">
      <c r="C1901" s="1125"/>
      <c r="D1901" s="1151"/>
      <c r="E1901" s="1516" t="s">
        <v>2297</v>
      </c>
      <c r="F1901" s="1507">
        <v>-1</v>
      </c>
      <c r="G1901" s="1151">
        <v>0.8</v>
      </c>
      <c r="H1901" s="1154"/>
      <c r="I1901" s="1154"/>
      <c r="J1901" s="1508">
        <f t="shared" si="29"/>
        <v>-0.8</v>
      </c>
      <c r="K1901" s="1509"/>
      <c r="L1901" s="1510"/>
    </row>
    <row r="1902" spans="3:12" s="1511" customFormat="1" x14ac:dyDescent="0.25">
      <c r="C1902" s="1506"/>
      <c r="D1902" s="1151" t="s">
        <v>2187</v>
      </c>
      <c r="E1902" s="1121" t="s">
        <v>122</v>
      </c>
      <c r="F1902" s="1507">
        <v>1</v>
      </c>
      <c r="G1902" s="1151">
        <v>6.4</v>
      </c>
      <c r="H1902" s="1154"/>
      <c r="I1902" s="1154"/>
      <c r="J1902" s="1508">
        <f t="shared" si="29"/>
        <v>6.4</v>
      </c>
      <c r="K1902" s="1509"/>
      <c r="L1902" s="1510"/>
    </row>
    <row r="1903" spans="3:12" s="1511" customFormat="1" x14ac:dyDescent="0.25">
      <c r="C1903" s="1506"/>
      <c r="D1903" s="1151"/>
      <c r="E1903" s="1121" t="s">
        <v>2297</v>
      </c>
      <c r="F1903" s="1507">
        <v>-1</v>
      </c>
      <c r="G1903" s="1151">
        <v>0.8</v>
      </c>
      <c r="H1903" s="1154"/>
      <c r="I1903" s="1154"/>
      <c r="J1903" s="1508">
        <f t="shared" si="29"/>
        <v>-0.8</v>
      </c>
      <c r="K1903" s="1509"/>
      <c r="L1903" s="1510"/>
    </row>
    <row r="1904" spans="3:12" s="1511" customFormat="1" x14ac:dyDescent="0.25">
      <c r="C1904" s="1517"/>
      <c r="D1904" s="1518"/>
      <c r="E1904" s="1518"/>
      <c r="F1904" s="1518"/>
      <c r="G1904" s="1518"/>
      <c r="H1904" s="1518"/>
      <c r="I1904" s="1518"/>
      <c r="J1904" s="1508"/>
      <c r="K1904" s="1518"/>
      <c r="L1904" s="1519"/>
    </row>
    <row r="1905" spans="3:12" s="1511" customFormat="1" x14ac:dyDescent="0.25">
      <c r="C1905" s="1520"/>
      <c r="D1905" s="1151"/>
      <c r="E1905" s="1111" t="s">
        <v>200</v>
      </c>
      <c r="F1905" s="1507"/>
      <c r="G1905" s="1151"/>
      <c r="H1905" s="1154"/>
      <c r="I1905" s="1154"/>
      <c r="J1905" s="1508"/>
      <c r="K1905" s="1521"/>
      <c r="L1905" s="1522"/>
    </row>
    <row r="1906" spans="3:12" s="1511" customFormat="1" x14ac:dyDescent="0.25">
      <c r="C1906" s="1520"/>
      <c r="D1906" s="1151"/>
      <c r="E1906" s="1118" t="s">
        <v>1510</v>
      </c>
      <c r="F1906" s="1507"/>
      <c r="G1906" s="1151"/>
      <c r="H1906" s="1154"/>
      <c r="I1906" s="1154"/>
      <c r="J1906" s="1508"/>
      <c r="K1906" s="1521"/>
      <c r="L1906" s="1522"/>
    </row>
    <row r="1907" spans="3:12" s="1511" customFormat="1" x14ac:dyDescent="0.25">
      <c r="C1907" s="1125"/>
      <c r="D1907" s="1151" t="s">
        <v>1471</v>
      </c>
      <c r="E1907" s="1121" t="s">
        <v>2375</v>
      </c>
      <c r="F1907" s="1507">
        <v>1</v>
      </c>
      <c r="G1907" s="1151">
        <v>9.9</v>
      </c>
      <c r="H1907" s="1154"/>
      <c r="I1907" s="1154"/>
      <c r="J1907" s="1508">
        <f t="shared" si="29"/>
        <v>9.9</v>
      </c>
      <c r="K1907" s="1509"/>
      <c r="L1907" s="1510"/>
    </row>
    <row r="1908" spans="3:12" s="1511" customFormat="1" x14ac:dyDescent="0.25">
      <c r="C1908" s="1125"/>
      <c r="D1908" s="1151"/>
      <c r="E1908" s="1121" t="s">
        <v>2297</v>
      </c>
      <c r="F1908" s="1507">
        <v>-1</v>
      </c>
      <c r="G1908" s="1151">
        <v>0.9</v>
      </c>
      <c r="H1908" s="1154"/>
      <c r="I1908" s="1154"/>
      <c r="J1908" s="1508">
        <f t="shared" si="29"/>
        <v>-0.9</v>
      </c>
      <c r="K1908" s="1509"/>
      <c r="L1908" s="1510"/>
    </row>
    <row r="1909" spans="3:12" s="1511" customFormat="1" x14ac:dyDescent="0.25">
      <c r="C1909" s="1125"/>
      <c r="D1909" s="1151" t="s">
        <v>1498</v>
      </c>
      <c r="E1909" s="1121" t="s">
        <v>1499</v>
      </c>
      <c r="F1909" s="1507">
        <v>1</v>
      </c>
      <c r="G1909" s="1151">
        <v>8.6</v>
      </c>
      <c r="H1909" s="1154"/>
      <c r="I1909" s="1154"/>
      <c r="J1909" s="1508">
        <f t="shared" si="29"/>
        <v>8.6</v>
      </c>
      <c r="K1909" s="1509"/>
      <c r="L1909" s="1510"/>
    </row>
    <row r="1910" spans="3:12" s="1511" customFormat="1" x14ac:dyDescent="0.25">
      <c r="C1910" s="1506"/>
      <c r="D1910" s="1151"/>
      <c r="E1910" s="1121" t="s">
        <v>2303</v>
      </c>
      <c r="F1910" s="1507">
        <v>-1</v>
      </c>
      <c r="G1910" s="1151">
        <v>1.5</v>
      </c>
      <c r="H1910" s="1154"/>
      <c r="I1910" s="1154"/>
      <c r="J1910" s="1508">
        <f t="shared" si="29"/>
        <v>-1.5</v>
      </c>
      <c r="K1910" s="1509"/>
      <c r="L1910" s="1510"/>
    </row>
    <row r="1911" spans="3:12" s="1511" customFormat="1" x14ac:dyDescent="0.25">
      <c r="C1911" s="1151"/>
      <c r="D1911" s="1151" t="s">
        <v>1479</v>
      </c>
      <c r="E1911" s="1516" t="s">
        <v>1480</v>
      </c>
      <c r="F1911" s="1507">
        <v>1</v>
      </c>
      <c r="G1911" s="1151">
        <v>10.15</v>
      </c>
      <c r="H1911" s="1154"/>
      <c r="I1911" s="1154"/>
      <c r="J1911" s="1508">
        <f t="shared" si="29"/>
        <v>10.15</v>
      </c>
      <c r="K1911" s="1509"/>
      <c r="L1911" s="1509"/>
    </row>
    <row r="1912" spans="3:12" s="1511" customFormat="1" x14ac:dyDescent="0.25">
      <c r="C1912" s="1151"/>
      <c r="D1912" s="1515"/>
      <c r="E1912" s="1516" t="s">
        <v>2297</v>
      </c>
      <c r="F1912" s="1507">
        <v>-1</v>
      </c>
      <c r="G1912" s="1151">
        <v>1.4</v>
      </c>
      <c r="H1912" s="1154"/>
      <c r="I1912" s="1154"/>
      <c r="J1912" s="1508">
        <f t="shared" si="29"/>
        <v>-1.4</v>
      </c>
      <c r="K1912" s="1509"/>
      <c r="L1912" s="1509"/>
    </row>
    <row r="1913" spans="3:12" s="1511" customFormat="1" x14ac:dyDescent="0.25">
      <c r="C1913" s="1151"/>
      <c r="D1913" s="1151" t="s">
        <v>2273</v>
      </c>
      <c r="E1913" s="1121" t="s">
        <v>1477</v>
      </c>
      <c r="F1913" s="1507">
        <v>1</v>
      </c>
      <c r="G1913" s="1151">
        <v>11.45</v>
      </c>
      <c r="H1913" s="1154"/>
      <c r="I1913" s="1154"/>
      <c r="J1913" s="1508">
        <f t="shared" si="29"/>
        <v>11.45</v>
      </c>
      <c r="K1913" s="1509"/>
      <c r="L1913" s="1509"/>
    </row>
    <row r="1914" spans="3:12" s="1511" customFormat="1" x14ac:dyDescent="0.25">
      <c r="C1914" s="1151"/>
      <c r="D1914" s="1151"/>
      <c r="E1914" s="1121" t="s">
        <v>2371</v>
      </c>
      <c r="F1914" s="1507">
        <v>-1</v>
      </c>
      <c r="G1914" s="1151">
        <v>2.7</v>
      </c>
      <c r="H1914" s="1154"/>
      <c r="I1914" s="1154"/>
      <c r="J1914" s="1508">
        <f t="shared" si="29"/>
        <v>-2.7</v>
      </c>
      <c r="K1914" s="1509"/>
      <c r="L1914" s="1509"/>
    </row>
    <row r="1915" spans="3:12" s="1511" customFormat="1" x14ac:dyDescent="0.25">
      <c r="C1915" s="1151"/>
      <c r="D1915" s="1151"/>
      <c r="E1915" s="1121" t="s">
        <v>2371</v>
      </c>
      <c r="F1915" s="1507">
        <v>-1</v>
      </c>
      <c r="G1915" s="1151">
        <v>1.5</v>
      </c>
      <c r="H1915" s="1154"/>
      <c r="I1915" s="1154"/>
      <c r="J1915" s="1508">
        <f t="shared" si="29"/>
        <v>-1.5</v>
      </c>
      <c r="K1915" s="1509"/>
      <c r="L1915" s="1509"/>
    </row>
    <row r="1916" spans="3:12" s="1511" customFormat="1" x14ac:dyDescent="0.25">
      <c r="C1916" s="1151"/>
      <c r="D1916" s="1151" t="s">
        <v>2164</v>
      </c>
      <c r="E1916" s="1121" t="s">
        <v>138</v>
      </c>
      <c r="F1916" s="1507">
        <v>1</v>
      </c>
      <c r="G1916" s="1151">
        <v>47.9</v>
      </c>
      <c r="H1916" s="1154"/>
      <c r="I1916" s="1154"/>
      <c r="J1916" s="1508">
        <f t="shared" si="29"/>
        <v>47.9</v>
      </c>
      <c r="K1916" s="1509"/>
      <c r="L1916" s="1509"/>
    </row>
    <row r="1917" spans="3:12" s="1511" customFormat="1" x14ac:dyDescent="0.25">
      <c r="C1917" s="1151"/>
      <c r="D1917" s="1515"/>
      <c r="E1917" s="1516" t="s">
        <v>2297</v>
      </c>
      <c r="F1917" s="1507">
        <v>-1</v>
      </c>
      <c r="G1917" s="1151">
        <v>1.8</v>
      </c>
      <c r="H1917" s="1154"/>
      <c r="I1917" s="1154"/>
      <c r="J1917" s="1508">
        <f t="shared" ref="J1917:J1986" si="30">PRODUCT(F1917:I1917)</f>
        <v>-1.8</v>
      </c>
      <c r="K1917" s="1509"/>
      <c r="L1917" s="1509"/>
    </row>
    <row r="1918" spans="3:12" s="1511" customFormat="1" x14ac:dyDescent="0.25">
      <c r="C1918" s="1151"/>
      <c r="D1918" s="1515"/>
      <c r="E1918" s="1516" t="s">
        <v>2297</v>
      </c>
      <c r="F1918" s="1507">
        <v>-1</v>
      </c>
      <c r="G1918" s="1151">
        <v>1.6</v>
      </c>
      <c r="H1918" s="1154"/>
      <c r="I1918" s="1154"/>
      <c r="J1918" s="1508">
        <f t="shared" si="30"/>
        <v>-1.6</v>
      </c>
      <c r="K1918" s="1509"/>
      <c r="L1918" s="1509"/>
    </row>
    <row r="1919" spans="3:12" s="1511" customFormat="1" x14ac:dyDescent="0.25">
      <c r="C1919" s="1151"/>
      <c r="D1919" s="1151"/>
      <c r="E1919" s="1516" t="s">
        <v>2297</v>
      </c>
      <c r="F1919" s="1507">
        <v>-1</v>
      </c>
      <c r="G1919" s="1151">
        <v>1.4</v>
      </c>
      <c r="H1919" s="1154"/>
      <c r="I1919" s="1154"/>
      <c r="J1919" s="1508">
        <f t="shared" si="30"/>
        <v>-1.4</v>
      </c>
      <c r="K1919" s="1509"/>
      <c r="L1919" s="1509"/>
    </row>
    <row r="1920" spans="3:12" s="1511" customFormat="1" x14ac:dyDescent="0.25">
      <c r="C1920" s="1151"/>
      <c r="D1920" s="1151"/>
      <c r="E1920" s="1516" t="s">
        <v>2297</v>
      </c>
      <c r="F1920" s="1507">
        <v>-2</v>
      </c>
      <c r="G1920" s="1151">
        <v>1.2</v>
      </c>
      <c r="H1920" s="1154"/>
      <c r="I1920" s="1154"/>
      <c r="J1920" s="1508">
        <f t="shared" si="30"/>
        <v>-2.4</v>
      </c>
      <c r="K1920" s="1509"/>
      <c r="L1920" s="1509"/>
    </row>
    <row r="1921" spans="3:12" s="1511" customFormat="1" x14ac:dyDescent="0.25">
      <c r="C1921" s="1151"/>
      <c r="D1921" s="1151"/>
      <c r="E1921" s="1121" t="s">
        <v>2297</v>
      </c>
      <c r="F1921" s="1507">
        <v>-3</v>
      </c>
      <c r="G1921" s="1151">
        <v>1</v>
      </c>
      <c r="H1921" s="1154"/>
      <c r="I1921" s="1154"/>
      <c r="J1921" s="1508">
        <f t="shared" si="30"/>
        <v>-3</v>
      </c>
      <c r="K1921" s="1509"/>
      <c r="L1921" s="1509"/>
    </row>
    <row r="1922" spans="3:12" s="1511" customFormat="1" x14ac:dyDescent="0.25">
      <c r="C1922" s="1151"/>
      <c r="D1922" s="1151"/>
      <c r="E1922" s="1121" t="s">
        <v>2297</v>
      </c>
      <c r="F1922" s="1507">
        <v>-2</v>
      </c>
      <c r="G1922" s="1151">
        <v>0.9</v>
      </c>
      <c r="H1922" s="1154"/>
      <c r="I1922" s="1154"/>
      <c r="J1922" s="1508">
        <f t="shared" si="30"/>
        <v>-1.8</v>
      </c>
      <c r="K1922" s="1509"/>
      <c r="L1922" s="1509"/>
    </row>
    <row r="1923" spans="3:12" s="1511" customFormat="1" x14ac:dyDescent="0.25">
      <c r="C1923" s="1512"/>
      <c r="D1923" s="1151"/>
      <c r="E1923" s="1514" t="s">
        <v>2311</v>
      </c>
      <c r="F1923" s="1507">
        <v>-1</v>
      </c>
      <c r="G1923" s="1151">
        <v>0.7</v>
      </c>
      <c r="H1923" s="1154"/>
      <c r="I1923" s="1154"/>
      <c r="J1923" s="1508">
        <f t="shared" si="30"/>
        <v>-0.7</v>
      </c>
      <c r="K1923" s="1509"/>
      <c r="L1923" s="1509"/>
    </row>
    <row r="1924" spans="3:12" s="1511" customFormat="1" x14ac:dyDescent="0.25">
      <c r="C1924" s="1151"/>
      <c r="D1924" s="1151"/>
      <c r="E1924" s="1121" t="s">
        <v>2371</v>
      </c>
      <c r="F1924" s="1507">
        <v>-3</v>
      </c>
      <c r="G1924" s="1151">
        <v>2.1</v>
      </c>
      <c r="H1924" s="1154"/>
      <c r="I1924" s="1154"/>
      <c r="J1924" s="1508">
        <f t="shared" si="30"/>
        <v>-6.3000000000000007</v>
      </c>
      <c r="K1924" s="1509"/>
      <c r="L1924" s="1509"/>
    </row>
    <row r="1925" spans="3:12" s="1511" customFormat="1" x14ac:dyDescent="0.25">
      <c r="C1925" s="1151"/>
      <c r="D1925" s="1515" t="s">
        <v>2163</v>
      </c>
      <c r="E1925" s="1121" t="s">
        <v>138</v>
      </c>
      <c r="F1925" s="1507">
        <v>1</v>
      </c>
      <c r="G1925" s="1151">
        <v>27</v>
      </c>
      <c r="H1925" s="1154"/>
      <c r="I1925" s="1154"/>
      <c r="J1925" s="1508">
        <f t="shared" si="30"/>
        <v>27</v>
      </c>
      <c r="K1925" s="1509"/>
      <c r="L1925" s="1509"/>
    </row>
    <row r="1926" spans="3:12" s="1511" customFormat="1" x14ac:dyDescent="0.25">
      <c r="C1926" s="1151"/>
      <c r="D1926" s="1515"/>
      <c r="E1926" s="1516" t="s">
        <v>2297</v>
      </c>
      <c r="F1926" s="1507">
        <v>-1</v>
      </c>
      <c r="G1926" s="1151">
        <v>1</v>
      </c>
      <c r="H1926" s="1154"/>
      <c r="I1926" s="1154"/>
      <c r="J1926" s="1508">
        <f t="shared" si="30"/>
        <v>-1</v>
      </c>
      <c r="K1926" s="1509"/>
      <c r="L1926" s="1509"/>
    </row>
    <row r="1927" spans="3:12" s="1511" customFormat="1" x14ac:dyDescent="0.25">
      <c r="C1927" s="1151"/>
      <c r="D1927" s="1515"/>
      <c r="E1927" s="1516" t="s">
        <v>2297</v>
      </c>
      <c r="F1927" s="1507">
        <v>-5</v>
      </c>
      <c r="G1927" s="1151">
        <v>0.9</v>
      </c>
      <c r="H1927" s="1154"/>
      <c r="I1927" s="1154"/>
      <c r="J1927" s="1508">
        <f t="shared" si="30"/>
        <v>-4.5</v>
      </c>
      <c r="K1927" s="1509"/>
      <c r="L1927" s="1509"/>
    </row>
    <row r="1928" spans="3:12" s="1511" customFormat="1" x14ac:dyDescent="0.25">
      <c r="C1928" s="1151"/>
      <c r="D1928" s="1151" t="s">
        <v>2156</v>
      </c>
      <c r="E1928" s="1121" t="s">
        <v>571</v>
      </c>
      <c r="F1928" s="1507">
        <v>1</v>
      </c>
      <c r="G1928" s="1151">
        <v>32.5</v>
      </c>
      <c r="H1928" s="1154"/>
      <c r="I1928" s="1154"/>
      <c r="J1928" s="1508">
        <f t="shared" si="30"/>
        <v>32.5</v>
      </c>
      <c r="K1928" s="1509"/>
      <c r="L1928" s="1509"/>
    </row>
    <row r="1929" spans="3:12" s="1511" customFormat="1" x14ac:dyDescent="0.25">
      <c r="C1929" s="1151"/>
      <c r="D1929" s="1151"/>
      <c r="E1929" s="1121" t="s">
        <v>2297</v>
      </c>
      <c r="F1929" s="1507">
        <v>-1</v>
      </c>
      <c r="G1929" s="1151">
        <v>1.2</v>
      </c>
      <c r="H1929" s="1154"/>
      <c r="I1929" s="1154"/>
      <c r="J1929" s="1508">
        <f t="shared" si="30"/>
        <v>-1.2</v>
      </c>
      <c r="K1929" s="1509"/>
      <c r="L1929" s="1509"/>
    </row>
    <row r="1930" spans="3:12" s="1511" customFormat="1" x14ac:dyDescent="0.25">
      <c r="C1930" s="1151"/>
      <c r="D1930" s="1151"/>
      <c r="E1930" s="1121" t="s">
        <v>2297</v>
      </c>
      <c r="F1930" s="1507">
        <v>-1</v>
      </c>
      <c r="G1930" s="1151">
        <v>1</v>
      </c>
      <c r="H1930" s="1154"/>
      <c r="I1930" s="1154"/>
      <c r="J1930" s="1508">
        <f t="shared" si="30"/>
        <v>-1</v>
      </c>
      <c r="K1930" s="1509"/>
      <c r="L1930" s="1509"/>
    </row>
    <row r="1931" spans="3:12" s="1511" customFormat="1" x14ac:dyDescent="0.25">
      <c r="C1931" s="1151"/>
      <c r="D1931" s="1151"/>
      <c r="E1931" s="1121" t="s">
        <v>2297</v>
      </c>
      <c r="F1931" s="1507">
        <v>-4</v>
      </c>
      <c r="G1931" s="1151">
        <v>0.9</v>
      </c>
      <c r="H1931" s="1154"/>
      <c r="I1931" s="1154"/>
      <c r="J1931" s="1508">
        <f t="shared" si="30"/>
        <v>-3.6</v>
      </c>
      <c r="K1931" s="1509"/>
      <c r="L1931" s="1509"/>
    </row>
    <row r="1932" spans="3:12" s="1511" customFormat="1" x14ac:dyDescent="0.25">
      <c r="C1932" s="1512"/>
      <c r="D1932" s="1151"/>
      <c r="E1932" s="1514" t="s">
        <v>2302</v>
      </c>
      <c r="F1932" s="1507">
        <v>-1</v>
      </c>
      <c r="G1932" s="1151">
        <v>0.4</v>
      </c>
      <c r="H1932" s="1154"/>
      <c r="I1932" s="1154"/>
      <c r="J1932" s="1508">
        <f t="shared" si="30"/>
        <v>-0.4</v>
      </c>
      <c r="K1932" s="1509"/>
      <c r="L1932" s="1509"/>
    </row>
    <row r="1933" spans="3:12" s="1511" customFormat="1" x14ac:dyDescent="0.25">
      <c r="C1933" s="1151"/>
      <c r="D1933" s="1151" t="s">
        <v>2377</v>
      </c>
      <c r="E1933" s="1121" t="s">
        <v>571</v>
      </c>
      <c r="F1933" s="1507">
        <v>1</v>
      </c>
      <c r="G1933" s="1151">
        <v>25.9</v>
      </c>
      <c r="H1933" s="1154"/>
      <c r="I1933" s="1154"/>
      <c r="J1933" s="1508">
        <f t="shared" si="30"/>
        <v>25.9</v>
      </c>
      <c r="K1933" s="1509"/>
      <c r="L1933" s="1509"/>
    </row>
    <row r="1934" spans="3:12" s="1511" customFormat="1" x14ac:dyDescent="0.25">
      <c r="C1934" s="1151"/>
      <c r="D1934" s="1151"/>
      <c r="E1934" s="1121" t="s">
        <v>2297</v>
      </c>
      <c r="F1934" s="1507">
        <v>-2</v>
      </c>
      <c r="G1934" s="1151">
        <v>1.2</v>
      </c>
      <c r="H1934" s="1154"/>
      <c r="I1934" s="1154"/>
      <c r="J1934" s="1508">
        <f t="shared" si="30"/>
        <v>-2.4</v>
      </c>
      <c r="K1934" s="1509"/>
      <c r="L1934" s="1509"/>
    </row>
    <row r="1935" spans="3:12" s="1511" customFormat="1" x14ac:dyDescent="0.25">
      <c r="C1935" s="1151"/>
      <c r="D1935" s="1151"/>
      <c r="E1935" s="1121" t="s">
        <v>2297</v>
      </c>
      <c r="F1935" s="1507">
        <v>-5</v>
      </c>
      <c r="G1935" s="1151">
        <v>0.9</v>
      </c>
      <c r="H1935" s="1154"/>
      <c r="I1935" s="1154"/>
      <c r="J1935" s="1508">
        <f t="shared" si="30"/>
        <v>-4.5</v>
      </c>
      <c r="K1935" s="1509"/>
      <c r="L1935" s="1509"/>
    </row>
    <row r="1936" spans="3:12" s="1511" customFormat="1" x14ac:dyDescent="0.25">
      <c r="C1936" s="1151"/>
      <c r="D1936" s="1151"/>
      <c r="E1936" s="1121" t="s">
        <v>2297</v>
      </c>
      <c r="F1936" s="1507">
        <v>-1</v>
      </c>
      <c r="G1936" s="1151">
        <v>0.6</v>
      </c>
      <c r="H1936" s="1154"/>
      <c r="I1936" s="1154"/>
      <c r="J1936" s="1508">
        <f t="shared" si="30"/>
        <v>-0.6</v>
      </c>
      <c r="K1936" s="1509"/>
      <c r="L1936" s="1509"/>
    </row>
    <row r="1937" spans="3:12" s="1511" customFormat="1" x14ac:dyDescent="0.25">
      <c r="C1937" s="1151"/>
      <c r="D1937" s="1151"/>
      <c r="E1937" s="1121" t="s">
        <v>2371</v>
      </c>
      <c r="F1937" s="1507">
        <v>-1</v>
      </c>
      <c r="G1937" s="1151">
        <v>2.1</v>
      </c>
      <c r="H1937" s="1154"/>
      <c r="I1937" s="1154"/>
      <c r="J1937" s="1508">
        <f t="shared" si="30"/>
        <v>-2.1</v>
      </c>
      <c r="K1937" s="1509"/>
      <c r="L1937" s="1509"/>
    </row>
    <row r="1938" spans="3:12" s="1511" customFormat="1" x14ac:dyDescent="0.25">
      <c r="C1938" s="1512"/>
      <c r="D1938" s="1151"/>
      <c r="E1938" s="1514" t="s">
        <v>2302</v>
      </c>
      <c r="F1938" s="1507">
        <v>-1</v>
      </c>
      <c r="G1938" s="1151">
        <v>0.4</v>
      </c>
      <c r="H1938" s="1154"/>
      <c r="I1938" s="1154"/>
      <c r="J1938" s="1508">
        <f t="shared" si="30"/>
        <v>-0.4</v>
      </c>
      <c r="K1938" s="1509"/>
      <c r="L1938" s="1509"/>
    </row>
    <row r="1939" spans="3:12" s="1511" customFormat="1" x14ac:dyDescent="0.25">
      <c r="C1939" s="1151"/>
      <c r="D1939" s="1515" t="s">
        <v>1465</v>
      </c>
      <c r="E1939" s="1516" t="s">
        <v>122</v>
      </c>
      <c r="F1939" s="1507">
        <v>1</v>
      </c>
      <c r="G1939" s="1151">
        <v>9</v>
      </c>
      <c r="H1939" s="1154"/>
      <c r="I1939" s="1154"/>
      <c r="J1939" s="1508">
        <f t="shared" si="30"/>
        <v>9</v>
      </c>
      <c r="K1939" s="1509"/>
      <c r="L1939" s="1509"/>
    </row>
    <row r="1940" spans="3:12" s="1511" customFormat="1" x14ac:dyDescent="0.25">
      <c r="C1940" s="1151"/>
      <c r="D1940" s="1151"/>
      <c r="E1940" s="1121" t="s">
        <v>2297</v>
      </c>
      <c r="F1940" s="1507">
        <v>-1</v>
      </c>
      <c r="G1940" s="1151">
        <v>0.9</v>
      </c>
      <c r="H1940" s="1154"/>
      <c r="I1940" s="1154"/>
      <c r="J1940" s="1508">
        <f t="shared" si="30"/>
        <v>-0.9</v>
      </c>
      <c r="K1940" s="1509"/>
      <c r="L1940" s="1509"/>
    </row>
    <row r="1941" spans="3:12" s="1511" customFormat="1" x14ac:dyDescent="0.25">
      <c r="C1941" s="1151"/>
      <c r="D1941" s="1151" t="s">
        <v>1495</v>
      </c>
      <c r="E1941" s="1121" t="s">
        <v>130</v>
      </c>
      <c r="F1941" s="1507">
        <v>1</v>
      </c>
      <c r="G1941" s="1151">
        <v>8.3000000000000007</v>
      </c>
      <c r="H1941" s="1154"/>
      <c r="I1941" s="1154"/>
      <c r="J1941" s="1508">
        <f t="shared" si="30"/>
        <v>8.3000000000000007</v>
      </c>
      <c r="K1941" s="1509"/>
      <c r="L1941" s="1509"/>
    </row>
    <row r="1942" spans="3:12" s="1511" customFormat="1" x14ac:dyDescent="0.25">
      <c r="C1942" s="1151"/>
      <c r="D1942" s="1151"/>
      <c r="E1942" s="1121" t="s">
        <v>2297</v>
      </c>
      <c r="F1942" s="1507">
        <v>-1</v>
      </c>
      <c r="G1942" s="1151">
        <v>0.9</v>
      </c>
      <c r="H1942" s="1154"/>
      <c r="I1942" s="1154"/>
      <c r="J1942" s="1508">
        <f t="shared" si="30"/>
        <v>-0.9</v>
      </c>
      <c r="K1942" s="1509"/>
      <c r="L1942" s="1509"/>
    </row>
    <row r="1943" spans="3:12" s="1511" customFormat="1" x14ac:dyDescent="0.25">
      <c r="C1943" s="1151"/>
      <c r="D1943" s="1151" t="s">
        <v>1496</v>
      </c>
      <c r="E1943" s="1121" t="s">
        <v>218</v>
      </c>
      <c r="F1943" s="1507">
        <v>1</v>
      </c>
      <c r="G1943" s="1151">
        <v>10.9</v>
      </c>
      <c r="H1943" s="1154"/>
      <c r="I1943" s="1154"/>
      <c r="J1943" s="1508">
        <f t="shared" si="30"/>
        <v>10.9</v>
      </c>
      <c r="K1943" s="1509"/>
      <c r="L1943" s="1509"/>
    </row>
    <row r="1944" spans="3:12" s="1511" customFormat="1" x14ac:dyDescent="0.25">
      <c r="C1944" s="1151"/>
      <c r="D1944" s="1151"/>
      <c r="E1944" s="1121" t="s">
        <v>2297</v>
      </c>
      <c r="F1944" s="1507">
        <v>-1</v>
      </c>
      <c r="G1944" s="1151">
        <v>0.9</v>
      </c>
      <c r="H1944" s="1154"/>
      <c r="I1944" s="1154"/>
      <c r="J1944" s="1508">
        <f t="shared" si="30"/>
        <v>-0.9</v>
      </c>
      <c r="K1944" s="1509"/>
      <c r="L1944" s="1509"/>
    </row>
    <row r="1945" spans="3:12" s="1511" customFormat="1" x14ac:dyDescent="0.25">
      <c r="C1945" s="1151"/>
      <c r="D1945" s="1515" t="s">
        <v>2203</v>
      </c>
      <c r="E1945" s="1516" t="s">
        <v>2204</v>
      </c>
      <c r="F1945" s="1507">
        <v>1</v>
      </c>
      <c r="G1945" s="1151">
        <v>13.1</v>
      </c>
      <c r="H1945" s="1154"/>
      <c r="I1945" s="1154"/>
      <c r="J1945" s="1508">
        <f t="shared" si="30"/>
        <v>13.1</v>
      </c>
      <c r="K1945" s="1509"/>
      <c r="L1945" s="1509"/>
    </row>
    <row r="1946" spans="3:12" s="1511" customFormat="1" x14ac:dyDescent="0.25">
      <c r="C1946" s="1151"/>
      <c r="D1946" s="1151"/>
      <c r="E1946" s="1121" t="s">
        <v>2297</v>
      </c>
      <c r="F1946" s="1507">
        <v>-1</v>
      </c>
      <c r="G1946" s="1151">
        <v>0.9</v>
      </c>
      <c r="H1946" s="1154"/>
      <c r="I1946" s="1154"/>
      <c r="J1946" s="1508">
        <f t="shared" si="30"/>
        <v>-0.9</v>
      </c>
      <c r="K1946" s="1509"/>
      <c r="L1946" s="1509"/>
    </row>
    <row r="1947" spans="3:12" s="1511" customFormat="1" x14ac:dyDescent="0.25">
      <c r="C1947" s="1512"/>
      <c r="D1947" s="1151"/>
      <c r="E1947" s="1121" t="s">
        <v>2315</v>
      </c>
      <c r="F1947" s="1507">
        <v>1</v>
      </c>
      <c r="G1947" s="1151">
        <v>5.6</v>
      </c>
      <c r="H1947" s="1154"/>
      <c r="I1947" s="1154"/>
      <c r="J1947" s="1508">
        <f t="shared" si="30"/>
        <v>5.6</v>
      </c>
      <c r="K1947" s="1509"/>
      <c r="L1947" s="1509"/>
    </row>
    <row r="1948" spans="3:12" s="1511" customFormat="1" x14ac:dyDescent="0.25">
      <c r="C1948" s="1151"/>
      <c r="D1948" s="1151" t="s">
        <v>1492</v>
      </c>
      <c r="E1948" s="1121" t="s">
        <v>2204</v>
      </c>
      <c r="F1948" s="1507">
        <v>1</v>
      </c>
      <c r="G1948" s="1151">
        <v>12.8</v>
      </c>
      <c r="H1948" s="1154"/>
      <c r="I1948" s="1154"/>
      <c r="J1948" s="1508">
        <f t="shared" si="30"/>
        <v>12.8</v>
      </c>
      <c r="K1948" s="1509"/>
      <c r="L1948" s="1509"/>
    </row>
    <row r="1949" spans="3:12" s="1511" customFormat="1" x14ac:dyDescent="0.25">
      <c r="C1949" s="1151"/>
      <c r="D1949" s="1151"/>
      <c r="E1949" s="1121" t="s">
        <v>2297</v>
      </c>
      <c r="F1949" s="1507">
        <v>-1</v>
      </c>
      <c r="G1949" s="1151">
        <v>0.9</v>
      </c>
      <c r="H1949" s="1154"/>
      <c r="I1949" s="1154"/>
      <c r="J1949" s="1508">
        <f t="shared" si="30"/>
        <v>-0.9</v>
      </c>
      <c r="K1949" s="1509"/>
      <c r="L1949" s="1509"/>
    </row>
    <row r="1950" spans="3:12" s="1511" customFormat="1" x14ac:dyDescent="0.25">
      <c r="C1950" s="1151"/>
      <c r="D1950" s="1151" t="s">
        <v>1472</v>
      </c>
      <c r="E1950" s="1121" t="s">
        <v>142</v>
      </c>
      <c r="F1950" s="1507">
        <v>1</v>
      </c>
      <c r="G1950" s="1151">
        <v>8.4</v>
      </c>
      <c r="H1950" s="1154"/>
      <c r="I1950" s="1154"/>
      <c r="J1950" s="1508">
        <f t="shared" si="30"/>
        <v>8.4</v>
      </c>
      <c r="K1950" s="1509"/>
      <c r="L1950" s="1509"/>
    </row>
    <row r="1951" spans="3:12" s="1511" customFormat="1" x14ac:dyDescent="0.25">
      <c r="C1951" s="1151"/>
      <c r="D1951" s="1151"/>
      <c r="E1951" s="1121" t="s">
        <v>2297</v>
      </c>
      <c r="F1951" s="1507">
        <v>-1</v>
      </c>
      <c r="G1951" s="1151">
        <v>0.9</v>
      </c>
      <c r="H1951" s="1154"/>
      <c r="I1951" s="1154"/>
      <c r="J1951" s="1508">
        <f t="shared" si="30"/>
        <v>-0.9</v>
      </c>
      <c r="K1951" s="1509"/>
      <c r="L1951" s="1509"/>
    </row>
    <row r="1952" spans="3:12" s="1511" customFormat="1" x14ac:dyDescent="0.25">
      <c r="C1952" s="1151"/>
      <c r="D1952" s="1151" t="s">
        <v>1475</v>
      </c>
      <c r="E1952" s="1121" t="s">
        <v>122</v>
      </c>
      <c r="F1952" s="1507">
        <v>1</v>
      </c>
      <c r="G1952" s="1151">
        <v>8.5</v>
      </c>
      <c r="H1952" s="1154"/>
      <c r="I1952" s="1154"/>
      <c r="J1952" s="1508">
        <f t="shared" si="30"/>
        <v>8.5</v>
      </c>
      <c r="K1952" s="1509"/>
      <c r="L1952" s="1509"/>
    </row>
    <row r="1953" spans="3:12" s="1511" customFormat="1" x14ac:dyDescent="0.25">
      <c r="C1953" s="1151"/>
      <c r="D1953" s="1151"/>
      <c r="E1953" s="1121" t="s">
        <v>2297</v>
      </c>
      <c r="F1953" s="1507">
        <v>-1</v>
      </c>
      <c r="G1953" s="1151">
        <v>1</v>
      </c>
      <c r="H1953" s="1154"/>
      <c r="I1953" s="1154"/>
      <c r="J1953" s="1508">
        <f t="shared" si="30"/>
        <v>-1</v>
      </c>
      <c r="K1953" s="1509"/>
      <c r="L1953" s="1509"/>
    </row>
    <row r="1954" spans="3:12" s="1511" customFormat="1" x14ac:dyDescent="0.25">
      <c r="C1954" s="1151"/>
      <c r="D1954" s="1151" t="s">
        <v>1503</v>
      </c>
      <c r="E1954" s="1121" t="s">
        <v>142</v>
      </c>
      <c r="F1954" s="1507">
        <v>1</v>
      </c>
      <c r="G1954" s="1151">
        <v>8.6</v>
      </c>
      <c r="H1954" s="1154"/>
      <c r="I1954" s="1154"/>
      <c r="J1954" s="1508">
        <f t="shared" si="30"/>
        <v>8.6</v>
      </c>
      <c r="K1954" s="1509"/>
      <c r="L1954" s="1509"/>
    </row>
    <row r="1955" spans="3:12" s="1511" customFormat="1" x14ac:dyDescent="0.25">
      <c r="C1955" s="1151"/>
      <c r="D1955" s="1151"/>
      <c r="E1955" s="1121" t="s">
        <v>2297</v>
      </c>
      <c r="F1955" s="1507">
        <v>-1</v>
      </c>
      <c r="G1955" s="1151">
        <v>0.9</v>
      </c>
      <c r="H1955" s="1154"/>
      <c r="I1955" s="1154"/>
      <c r="J1955" s="1508">
        <f t="shared" si="30"/>
        <v>-0.9</v>
      </c>
      <c r="K1955" s="1509"/>
      <c r="L1955" s="1509"/>
    </row>
    <row r="1956" spans="3:12" s="1511" customFormat="1" x14ac:dyDescent="0.25">
      <c r="C1956" s="1151"/>
      <c r="D1956" s="1151" t="s">
        <v>1504</v>
      </c>
      <c r="E1956" s="1121" t="s">
        <v>141</v>
      </c>
      <c r="F1956" s="1507">
        <v>1</v>
      </c>
      <c r="G1956" s="1151">
        <v>9.6</v>
      </c>
      <c r="H1956" s="1154"/>
      <c r="I1956" s="1154"/>
      <c r="J1956" s="1508">
        <f t="shared" si="30"/>
        <v>9.6</v>
      </c>
      <c r="K1956" s="1509"/>
      <c r="L1956" s="1509"/>
    </row>
    <row r="1957" spans="3:12" s="1511" customFormat="1" x14ac:dyDescent="0.25">
      <c r="C1957" s="1151"/>
      <c r="D1957" s="1151"/>
      <c r="E1957" s="1121" t="s">
        <v>2297</v>
      </c>
      <c r="F1957" s="1507">
        <v>-1</v>
      </c>
      <c r="G1957" s="1151">
        <v>0.9</v>
      </c>
      <c r="H1957" s="1154"/>
      <c r="I1957" s="1154"/>
      <c r="J1957" s="1508">
        <f t="shared" si="30"/>
        <v>-0.9</v>
      </c>
      <c r="K1957" s="1509"/>
      <c r="L1957" s="1509"/>
    </row>
    <row r="1958" spans="3:12" s="1511" customFormat="1" x14ac:dyDescent="0.25">
      <c r="C1958" s="1151"/>
      <c r="D1958" s="1151" t="s">
        <v>1468</v>
      </c>
      <c r="E1958" s="1121" t="s">
        <v>2374</v>
      </c>
      <c r="F1958" s="1507">
        <v>1</v>
      </c>
      <c r="G1958" s="1151">
        <v>8.4</v>
      </c>
      <c r="H1958" s="1154"/>
      <c r="I1958" s="1154"/>
      <c r="J1958" s="1508">
        <f t="shared" si="30"/>
        <v>8.4</v>
      </c>
      <c r="K1958" s="1509"/>
      <c r="L1958" s="1509"/>
    </row>
    <row r="1959" spans="3:12" s="1511" customFormat="1" x14ac:dyDescent="0.25">
      <c r="C1959" s="1151"/>
      <c r="D1959" s="1151"/>
      <c r="E1959" s="1121" t="s">
        <v>2297</v>
      </c>
      <c r="F1959" s="1507">
        <v>-1</v>
      </c>
      <c r="G1959" s="1151">
        <v>0.9</v>
      </c>
      <c r="H1959" s="1154"/>
      <c r="I1959" s="1154"/>
      <c r="J1959" s="1508">
        <f t="shared" si="30"/>
        <v>-0.9</v>
      </c>
      <c r="K1959" s="1509"/>
      <c r="L1959" s="1509"/>
    </row>
    <row r="1960" spans="3:12" s="1511" customFormat="1" x14ac:dyDescent="0.25">
      <c r="C1960" s="1151"/>
      <c r="D1960" s="1151" t="s">
        <v>1473</v>
      </c>
      <c r="E1960" s="1121" t="s">
        <v>2376</v>
      </c>
      <c r="F1960" s="1507">
        <v>1</v>
      </c>
      <c r="G1960" s="1151">
        <v>9.6</v>
      </c>
      <c r="H1960" s="1154"/>
      <c r="I1960" s="1154"/>
      <c r="J1960" s="1508">
        <f t="shared" si="30"/>
        <v>9.6</v>
      </c>
      <c r="K1960" s="1509"/>
      <c r="L1960" s="1509"/>
    </row>
    <row r="1961" spans="3:12" s="1511" customFormat="1" x14ac:dyDescent="0.25">
      <c r="C1961" s="1151"/>
      <c r="D1961" s="1151"/>
      <c r="E1961" s="1121" t="s">
        <v>2297</v>
      </c>
      <c r="F1961" s="1507">
        <v>-1</v>
      </c>
      <c r="G1961" s="1151">
        <v>0.9</v>
      </c>
      <c r="H1961" s="1154"/>
      <c r="I1961" s="1154"/>
      <c r="J1961" s="1508">
        <f t="shared" si="30"/>
        <v>-0.9</v>
      </c>
      <c r="K1961" s="1509"/>
      <c r="L1961" s="1509"/>
    </row>
    <row r="1962" spans="3:12" s="1511" customFormat="1" x14ac:dyDescent="0.25">
      <c r="C1962" s="1151"/>
      <c r="D1962" s="1151" t="s">
        <v>1501</v>
      </c>
      <c r="E1962" s="1121" t="s">
        <v>2376</v>
      </c>
      <c r="F1962" s="1507">
        <v>1</v>
      </c>
      <c r="G1962" s="1151">
        <v>10.3</v>
      </c>
      <c r="H1962" s="1154"/>
      <c r="I1962" s="1154"/>
      <c r="J1962" s="1508">
        <f t="shared" si="30"/>
        <v>10.3</v>
      </c>
      <c r="K1962" s="1509"/>
      <c r="L1962" s="1509"/>
    </row>
    <row r="1963" spans="3:12" s="1511" customFormat="1" x14ac:dyDescent="0.25">
      <c r="C1963" s="1151"/>
      <c r="D1963" s="1151"/>
      <c r="E1963" s="1121" t="s">
        <v>2297</v>
      </c>
      <c r="F1963" s="1507">
        <v>-1</v>
      </c>
      <c r="G1963" s="1151">
        <v>0.9</v>
      </c>
      <c r="H1963" s="1154"/>
      <c r="I1963" s="1154"/>
      <c r="J1963" s="1508">
        <f t="shared" si="30"/>
        <v>-0.9</v>
      </c>
      <c r="K1963" s="1509"/>
      <c r="L1963" s="1509"/>
    </row>
    <row r="1964" spans="3:12" s="1511" customFormat="1" x14ac:dyDescent="0.25">
      <c r="C1964" s="1517"/>
      <c r="D1964" s="1518"/>
      <c r="E1964" s="1518"/>
      <c r="F1964" s="1518"/>
      <c r="G1964" s="1518"/>
      <c r="H1964" s="1518"/>
      <c r="I1964" s="1518"/>
      <c r="J1964" s="1508"/>
      <c r="K1964" s="1518"/>
      <c r="L1964" s="1519"/>
    </row>
    <row r="1965" spans="3:12" s="1511" customFormat="1" x14ac:dyDescent="0.25">
      <c r="C1965" s="1125"/>
      <c r="D1965" s="1151"/>
      <c r="E1965" s="1118" t="s">
        <v>1511</v>
      </c>
      <c r="F1965" s="1507"/>
      <c r="G1965" s="1151"/>
      <c r="H1965" s="1154"/>
      <c r="I1965" s="1154"/>
      <c r="J1965" s="1508"/>
      <c r="K1965" s="1509"/>
      <c r="L1965" s="1510"/>
    </row>
    <row r="1966" spans="3:12" s="1511" customFormat="1" x14ac:dyDescent="0.25">
      <c r="C1966" s="1125"/>
      <c r="D1966" s="1151" t="s">
        <v>1531</v>
      </c>
      <c r="E1966" s="1121" t="s">
        <v>2375</v>
      </c>
      <c r="F1966" s="1507">
        <v>1</v>
      </c>
      <c r="G1966" s="1151">
        <v>8.6999999999999993</v>
      </c>
      <c r="H1966" s="1154"/>
      <c r="I1966" s="1154"/>
      <c r="J1966" s="1508">
        <f t="shared" si="30"/>
        <v>8.6999999999999993</v>
      </c>
      <c r="K1966" s="1509"/>
      <c r="L1966" s="1510"/>
    </row>
    <row r="1967" spans="3:12" s="1511" customFormat="1" x14ac:dyDescent="0.25">
      <c r="C1967" s="1125"/>
      <c r="D1967" s="1151"/>
      <c r="E1967" s="1121" t="s">
        <v>2297</v>
      </c>
      <c r="F1967" s="1507">
        <v>-1</v>
      </c>
      <c r="G1967" s="1151">
        <v>0.9</v>
      </c>
      <c r="H1967" s="1154"/>
      <c r="I1967" s="1154"/>
      <c r="J1967" s="1508">
        <f t="shared" si="30"/>
        <v>-0.9</v>
      </c>
      <c r="K1967" s="1509"/>
      <c r="L1967" s="1510"/>
    </row>
    <row r="1968" spans="3:12" s="1511" customFormat="1" x14ac:dyDescent="0.25">
      <c r="C1968" s="1506"/>
      <c r="D1968" s="1151" t="s">
        <v>1567</v>
      </c>
      <c r="E1968" s="1121" t="s">
        <v>122</v>
      </c>
      <c r="F1968" s="1507">
        <v>1</v>
      </c>
      <c r="G1968" s="1151">
        <v>8</v>
      </c>
      <c r="H1968" s="1154"/>
      <c r="I1968" s="1154"/>
      <c r="J1968" s="1508">
        <f t="shared" si="30"/>
        <v>8</v>
      </c>
      <c r="K1968" s="1509"/>
      <c r="L1968" s="1510"/>
    </row>
    <row r="1969" spans="3:12" s="1511" customFormat="1" x14ac:dyDescent="0.25">
      <c r="C1969" s="1506"/>
      <c r="D1969" s="1151"/>
      <c r="E1969" s="1121" t="s">
        <v>2297</v>
      </c>
      <c r="F1969" s="1507">
        <v>-1</v>
      </c>
      <c r="G1969" s="1151">
        <v>0.9</v>
      </c>
      <c r="H1969" s="1154"/>
      <c r="I1969" s="1154"/>
      <c r="J1969" s="1508">
        <f t="shared" si="30"/>
        <v>-0.9</v>
      </c>
      <c r="K1969" s="1509"/>
      <c r="L1969" s="1510"/>
    </row>
    <row r="1970" spans="3:12" s="1511" customFormat="1" x14ac:dyDescent="0.25">
      <c r="C1970" s="1506"/>
      <c r="D1970" s="1151" t="s">
        <v>1566</v>
      </c>
      <c r="E1970" s="1121" t="s">
        <v>122</v>
      </c>
      <c r="F1970" s="1507">
        <v>1</v>
      </c>
      <c r="G1970" s="1151">
        <v>8</v>
      </c>
      <c r="H1970" s="1154"/>
      <c r="I1970" s="1154"/>
      <c r="J1970" s="1508">
        <f t="shared" si="30"/>
        <v>8</v>
      </c>
      <c r="K1970" s="1509"/>
      <c r="L1970" s="1510"/>
    </row>
    <row r="1971" spans="3:12" s="1511" customFormat="1" x14ac:dyDescent="0.25">
      <c r="C1971" s="1506"/>
      <c r="D1971" s="1151"/>
      <c r="E1971" s="1121" t="s">
        <v>2297</v>
      </c>
      <c r="F1971" s="1507">
        <v>-1</v>
      </c>
      <c r="G1971" s="1151">
        <v>0.9</v>
      </c>
      <c r="H1971" s="1154"/>
      <c r="I1971" s="1154"/>
      <c r="J1971" s="1508">
        <f t="shared" si="30"/>
        <v>-0.9</v>
      </c>
      <c r="K1971" s="1509"/>
      <c r="L1971" s="1510"/>
    </row>
    <row r="1972" spans="3:12" s="1511" customFormat="1" x14ac:dyDescent="0.25">
      <c r="C1972" s="1506"/>
      <c r="D1972" s="1515" t="s">
        <v>2394</v>
      </c>
      <c r="E1972" s="1516" t="s">
        <v>2395</v>
      </c>
      <c r="F1972" s="1507">
        <v>1</v>
      </c>
      <c r="G1972" s="1151">
        <v>15.6</v>
      </c>
      <c r="H1972" s="1154"/>
      <c r="I1972" s="1154"/>
      <c r="J1972" s="1508">
        <f t="shared" si="30"/>
        <v>15.6</v>
      </c>
      <c r="K1972" s="1509"/>
      <c r="L1972" s="1510"/>
    </row>
    <row r="1973" spans="3:12" s="1511" customFormat="1" x14ac:dyDescent="0.25">
      <c r="C1973" s="1506"/>
      <c r="D1973" s="1515"/>
      <c r="E1973" s="1516" t="s">
        <v>2297</v>
      </c>
      <c r="F1973" s="1507">
        <v>-1</v>
      </c>
      <c r="G1973" s="1151">
        <v>0.9</v>
      </c>
      <c r="H1973" s="1154"/>
      <c r="I1973" s="1154"/>
      <c r="J1973" s="1508">
        <f t="shared" si="30"/>
        <v>-0.9</v>
      </c>
      <c r="K1973" s="1509"/>
      <c r="L1973" s="1510"/>
    </row>
    <row r="1974" spans="3:12" s="1511" customFormat="1" x14ac:dyDescent="0.25">
      <c r="C1974" s="1151"/>
      <c r="D1974" s="1151" t="s">
        <v>1524</v>
      </c>
      <c r="E1974" s="1121" t="s">
        <v>581</v>
      </c>
      <c r="F1974" s="1507">
        <v>1</v>
      </c>
      <c r="G1974" s="1151">
        <v>13.9</v>
      </c>
      <c r="H1974" s="1154"/>
      <c r="I1974" s="1154"/>
      <c r="J1974" s="1508">
        <f t="shared" si="30"/>
        <v>13.9</v>
      </c>
      <c r="K1974" s="1509"/>
      <c r="L1974" s="1509"/>
    </row>
    <row r="1975" spans="3:12" s="1511" customFormat="1" x14ac:dyDescent="0.25">
      <c r="C1975" s="1151"/>
      <c r="D1975" s="1151"/>
      <c r="E1975" s="1121" t="s">
        <v>2297</v>
      </c>
      <c r="F1975" s="1507">
        <v>-3</v>
      </c>
      <c r="G1975" s="1151">
        <v>1</v>
      </c>
      <c r="H1975" s="1154"/>
      <c r="I1975" s="1154"/>
      <c r="J1975" s="1508">
        <f t="shared" si="30"/>
        <v>-3</v>
      </c>
      <c r="K1975" s="1509"/>
      <c r="L1975" s="1509"/>
    </row>
    <row r="1976" spans="3:12" s="1511" customFormat="1" x14ac:dyDescent="0.25">
      <c r="C1976" s="1151"/>
      <c r="D1976" s="1515" t="s">
        <v>1532</v>
      </c>
      <c r="E1976" s="1516" t="s">
        <v>581</v>
      </c>
      <c r="F1976" s="1507">
        <v>1</v>
      </c>
      <c r="G1976" s="1151">
        <v>8.5</v>
      </c>
      <c r="H1976" s="1154"/>
      <c r="I1976" s="1154"/>
      <c r="J1976" s="1508">
        <f t="shared" si="30"/>
        <v>8.5</v>
      </c>
      <c r="K1976" s="1509"/>
      <c r="L1976" s="1509"/>
    </row>
    <row r="1977" spans="3:12" s="1511" customFormat="1" x14ac:dyDescent="0.25">
      <c r="C1977" s="1151"/>
      <c r="D1977" s="1515"/>
      <c r="E1977" s="1516" t="s">
        <v>2297</v>
      </c>
      <c r="F1977" s="1507">
        <v>-2</v>
      </c>
      <c r="G1977" s="1151">
        <v>1</v>
      </c>
      <c r="H1977" s="1154"/>
      <c r="I1977" s="1154"/>
      <c r="J1977" s="1508">
        <f t="shared" si="30"/>
        <v>-2</v>
      </c>
      <c r="K1977" s="1509"/>
      <c r="L1977" s="1509"/>
    </row>
    <row r="1978" spans="3:12" s="1511" customFormat="1" x14ac:dyDescent="0.25">
      <c r="C1978" s="1512"/>
      <c r="D1978" s="1151" t="s">
        <v>1561</v>
      </c>
      <c r="E1978" s="1121" t="s">
        <v>2382</v>
      </c>
      <c r="F1978" s="1507">
        <v>1</v>
      </c>
      <c r="G1978" s="1151">
        <v>14.4</v>
      </c>
      <c r="H1978" s="1154"/>
      <c r="I1978" s="1154"/>
      <c r="J1978" s="1508">
        <f t="shared" si="30"/>
        <v>14.4</v>
      </c>
      <c r="K1978" s="1509"/>
      <c r="L1978" s="1509"/>
    </row>
    <row r="1979" spans="3:12" s="1511" customFormat="1" x14ac:dyDescent="0.25">
      <c r="C1979" s="1151"/>
      <c r="D1979" s="1515"/>
      <c r="E1979" s="1516" t="s">
        <v>2297</v>
      </c>
      <c r="F1979" s="1507">
        <v>-2</v>
      </c>
      <c r="G1979" s="1151">
        <v>1.8</v>
      </c>
      <c r="H1979" s="1154"/>
      <c r="I1979" s="1154"/>
      <c r="J1979" s="1508">
        <f t="shared" si="30"/>
        <v>-3.6</v>
      </c>
      <c r="K1979" s="1509"/>
      <c r="L1979" s="1509"/>
    </row>
    <row r="1980" spans="3:12" s="1511" customFormat="1" x14ac:dyDescent="0.25">
      <c r="C1980" s="1512"/>
      <c r="D1980" s="1515" t="s">
        <v>2282</v>
      </c>
      <c r="E1980" s="1516" t="s">
        <v>138</v>
      </c>
      <c r="F1980" s="1507">
        <v>1</v>
      </c>
      <c r="G1980" s="1151">
        <v>20.100000000000001</v>
      </c>
      <c r="H1980" s="1154"/>
      <c r="I1980" s="1154"/>
      <c r="J1980" s="1508">
        <f t="shared" si="30"/>
        <v>20.100000000000001</v>
      </c>
      <c r="K1980" s="1509"/>
      <c r="L1980" s="1509"/>
    </row>
    <row r="1981" spans="3:12" s="1511" customFormat="1" x14ac:dyDescent="0.25">
      <c r="C1981" s="1512"/>
      <c r="D1981" s="1515"/>
      <c r="E1981" s="1516" t="s">
        <v>2297</v>
      </c>
      <c r="F1981" s="1507">
        <v>-3</v>
      </c>
      <c r="G1981" s="1151">
        <v>1</v>
      </c>
      <c r="H1981" s="1154"/>
      <c r="I1981" s="1154"/>
      <c r="J1981" s="1508">
        <f t="shared" si="30"/>
        <v>-3</v>
      </c>
      <c r="K1981" s="1509"/>
      <c r="L1981" s="1509"/>
    </row>
    <row r="1982" spans="3:12" s="1511" customFormat="1" x14ac:dyDescent="0.25">
      <c r="C1982" s="1151"/>
      <c r="D1982" s="1151"/>
      <c r="E1982" s="1516" t="s">
        <v>2297</v>
      </c>
      <c r="F1982" s="1507">
        <v>-3</v>
      </c>
      <c r="G1982" s="1151">
        <v>0.9</v>
      </c>
      <c r="H1982" s="1154"/>
      <c r="I1982" s="1154"/>
      <c r="J1982" s="1508">
        <f t="shared" si="30"/>
        <v>-2.7</v>
      </c>
      <c r="K1982" s="1509"/>
      <c r="L1982" s="1509"/>
    </row>
    <row r="1983" spans="3:12" s="1511" customFormat="1" x14ac:dyDescent="0.25">
      <c r="C1983" s="1512"/>
      <c r="D1983" s="1151"/>
      <c r="E1983" s="1516" t="s">
        <v>2297</v>
      </c>
      <c r="F1983" s="1507">
        <v>-2</v>
      </c>
      <c r="G1983" s="1151">
        <v>0.8</v>
      </c>
      <c r="H1983" s="1154"/>
      <c r="I1983" s="1154"/>
      <c r="J1983" s="1508">
        <f t="shared" si="30"/>
        <v>-1.6</v>
      </c>
      <c r="K1983" s="1509"/>
      <c r="L1983" s="1509"/>
    </row>
    <row r="1984" spans="3:12" s="1511" customFormat="1" x14ac:dyDescent="0.25">
      <c r="C1984" s="1512"/>
      <c r="D1984" s="1151"/>
      <c r="E1984" s="1516" t="s">
        <v>2297</v>
      </c>
      <c r="F1984" s="1507">
        <v>-1</v>
      </c>
      <c r="G1984" s="1151">
        <v>0.6</v>
      </c>
      <c r="H1984" s="1154"/>
      <c r="I1984" s="1154"/>
      <c r="J1984" s="1508">
        <f t="shared" si="30"/>
        <v>-0.6</v>
      </c>
      <c r="K1984" s="1509"/>
      <c r="L1984" s="1509"/>
    </row>
    <row r="1985" spans="3:12" s="1511" customFormat="1" x14ac:dyDescent="0.25">
      <c r="C1985" s="1512"/>
      <c r="D1985" s="1515"/>
      <c r="E1985" s="1516" t="s">
        <v>2345</v>
      </c>
      <c r="F1985" s="1507">
        <v>-1</v>
      </c>
      <c r="G1985" s="1151">
        <v>3.35</v>
      </c>
      <c r="H1985" s="1154"/>
      <c r="I1985" s="1154"/>
      <c r="J1985" s="1508">
        <f t="shared" si="30"/>
        <v>-3.35</v>
      </c>
      <c r="K1985" s="1509"/>
      <c r="L1985" s="1509"/>
    </row>
    <row r="1986" spans="3:12" s="1511" customFormat="1" x14ac:dyDescent="0.25">
      <c r="C1986" s="1512"/>
      <c r="D1986" s="1515"/>
      <c r="E1986" s="1516" t="s">
        <v>2345</v>
      </c>
      <c r="F1986" s="1507">
        <v>-1</v>
      </c>
      <c r="G1986" s="1151">
        <v>1.5</v>
      </c>
      <c r="H1986" s="1154"/>
      <c r="I1986" s="1154"/>
      <c r="J1986" s="1508">
        <f t="shared" si="30"/>
        <v>-1.5</v>
      </c>
      <c r="K1986" s="1509"/>
      <c r="L1986" s="1509"/>
    </row>
    <row r="1987" spans="3:12" s="1511" customFormat="1" x14ac:dyDescent="0.25">
      <c r="C1987" s="1512"/>
      <c r="D1987" s="1151" t="s">
        <v>2291</v>
      </c>
      <c r="E1987" s="1121" t="s">
        <v>774</v>
      </c>
      <c r="F1987" s="1507">
        <v>1</v>
      </c>
      <c r="G1987" s="1151">
        <v>10.8</v>
      </c>
      <c r="H1987" s="1154"/>
      <c r="I1987" s="1154"/>
      <c r="J1987" s="1508">
        <f t="shared" ref="J1987:J2049" si="31">PRODUCT(F1987:I1987)</f>
        <v>10.8</v>
      </c>
      <c r="K1987" s="1509"/>
      <c r="L1987" s="1509"/>
    </row>
    <row r="1988" spans="3:12" s="1511" customFormat="1" x14ac:dyDescent="0.25">
      <c r="C1988" s="1512"/>
      <c r="D1988" s="1151"/>
      <c r="E1988" s="1121" t="s">
        <v>2297</v>
      </c>
      <c r="F1988" s="1507">
        <v>-1</v>
      </c>
      <c r="G1988" s="1151">
        <v>1</v>
      </c>
      <c r="H1988" s="1154"/>
      <c r="I1988" s="1154"/>
      <c r="J1988" s="1508">
        <f t="shared" si="31"/>
        <v>-1</v>
      </c>
      <c r="K1988" s="1509"/>
      <c r="L1988" s="1509"/>
    </row>
    <row r="1989" spans="3:12" s="1511" customFormat="1" x14ac:dyDescent="0.25">
      <c r="C1989" s="1512"/>
      <c r="D1989" s="1151"/>
      <c r="E1989" s="1121" t="s">
        <v>2303</v>
      </c>
      <c r="F1989" s="1507">
        <v>-1</v>
      </c>
      <c r="G1989" s="1151">
        <v>1.2</v>
      </c>
      <c r="H1989" s="1154"/>
      <c r="I1989" s="1154"/>
      <c r="J1989" s="1508">
        <f t="shared" si="31"/>
        <v>-1.2</v>
      </c>
      <c r="K1989" s="1509"/>
      <c r="L1989" s="1509"/>
    </row>
    <row r="1990" spans="3:12" s="1511" customFormat="1" x14ac:dyDescent="0.25">
      <c r="C1990" s="1151"/>
      <c r="D1990" s="1151" t="s">
        <v>1575</v>
      </c>
      <c r="E1990" s="1121" t="s">
        <v>2393</v>
      </c>
      <c r="F1990" s="1507">
        <v>1</v>
      </c>
      <c r="G1990" s="1151">
        <v>14.4</v>
      </c>
      <c r="H1990" s="1154"/>
      <c r="I1990" s="1154"/>
      <c r="J1990" s="1508">
        <f t="shared" si="31"/>
        <v>14.4</v>
      </c>
      <c r="K1990" s="1509"/>
      <c r="L1990" s="1509"/>
    </row>
    <row r="1991" spans="3:12" s="1511" customFormat="1" x14ac:dyDescent="0.25">
      <c r="C1991" s="1512"/>
      <c r="D1991" s="1515"/>
      <c r="E1991" s="1516" t="s">
        <v>2297</v>
      </c>
      <c r="F1991" s="1507">
        <v>-1</v>
      </c>
      <c r="G1991" s="1151">
        <v>1</v>
      </c>
      <c r="H1991" s="1154"/>
      <c r="I1991" s="1154"/>
      <c r="J1991" s="1508">
        <f t="shared" si="31"/>
        <v>-1</v>
      </c>
      <c r="K1991" s="1509"/>
      <c r="L1991" s="1509"/>
    </row>
    <row r="1992" spans="3:12" s="1511" customFormat="1" x14ac:dyDescent="0.25">
      <c r="C1992" s="1512"/>
      <c r="D1992" s="1151"/>
      <c r="E1992" s="1121" t="s">
        <v>2303</v>
      </c>
      <c r="F1992" s="1507">
        <v>-1</v>
      </c>
      <c r="G1992" s="1151">
        <v>1.2</v>
      </c>
      <c r="H1992" s="1154"/>
      <c r="I1992" s="1154"/>
      <c r="J1992" s="1508">
        <f t="shared" si="31"/>
        <v>-1.2</v>
      </c>
      <c r="K1992" s="1509"/>
      <c r="L1992" s="1509"/>
    </row>
    <row r="1993" spans="3:12" s="1511" customFormat="1" x14ac:dyDescent="0.25">
      <c r="C1993" s="1151"/>
      <c r="D1993" s="1151" t="s">
        <v>1581</v>
      </c>
      <c r="E1993" s="1516" t="s">
        <v>138</v>
      </c>
      <c r="F1993" s="1507">
        <v>1</v>
      </c>
      <c r="G1993" s="1151">
        <v>38.200000000000003</v>
      </c>
      <c r="H1993" s="1154"/>
      <c r="I1993" s="1154"/>
      <c r="J1993" s="1508">
        <f t="shared" si="31"/>
        <v>38.200000000000003</v>
      </c>
      <c r="K1993" s="1509"/>
      <c r="L1993" s="1509"/>
    </row>
    <row r="1994" spans="3:12" s="1511" customFormat="1" x14ac:dyDescent="0.25">
      <c r="C1994" s="1151"/>
      <c r="D1994" s="1151"/>
      <c r="E1994" s="1516" t="s">
        <v>2297</v>
      </c>
      <c r="F1994" s="1507">
        <v>-2</v>
      </c>
      <c r="G1994" s="1151">
        <v>1.2</v>
      </c>
      <c r="H1994" s="1154"/>
      <c r="I1994" s="1154"/>
      <c r="J1994" s="1508">
        <f t="shared" si="31"/>
        <v>-2.4</v>
      </c>
      <c r="K1994" s="1509"/>
      <c r="L1994" s="1509"/>
    </row>
    <row r="1995" spans="3:12" s="1511" customFormat="1" x14ac:dyDescent="0.25">
      <c r="C1995" s="1151"/>
      <c r="D1995" s="1151"/>
      <c r="E1995" s="1516" t="s">
        <v>2297</v>
      </c>
      <c r="F1995" s="1507">
        <v>-2</v>
      </c>
      <c r="G1995" s="1151">
        <v>1</v>
      </c>
      <c r="H1995" s="1154"/>
      <c r="I1995" s="1154"/>
      <c r="J1995" s="1508">
        <f t="shared" si="31"/>
        <v>-2</v>
      </c>
      <c r="K1995" s="1509"/>
      <c r="L1995" s="1509"/>
    </row>
    <row r="1996" spans="3:12" s="1511" customFormat="1" x14ac:dyDescent="0.25">
      <c r="C1996" s="1151"/>
      <c r="D1996" s="1151"/>
      <c r="E1996" s="1516" t="s">
        <v>2297</v>
      </c>
      <c r="F1996" s="1507">
        <v>-3</v>
      </c>
      <c r="G1996" s="1151">
        <v>0.9</v>
      </c>
      <c r="H1996" s="1154"/>
      <c r="I1996" s="1154"/>
      <c r="J1996" s="1508">
        <f t="shared" si="31"/>
        <v>-2.7</v>
      </c>
      <c r="K1996" s="1509"/>
      <c r="L1996" s="1509"/>
    </row>
    <row r="1997" spans="3:12" s="1511" customFormat="1" x14ac:dyDescent="0.25">
      <c r="C1997" s="1151"/>
      <c r="D1997" s="1151"/>
      <c r="E1997" s="1121" t="s">
        <v>2371</v>
      </c>
      <c r="F1997" s="1507">
        <v>-2</v>
      </c>
      <c r="G1997" s="1151">
        <v>1.5</v>
      </c>
      <c r="H1997" s="1154"/>
      <c r="I1997" s="1154"/>
      <c r="J1997" s="1508">
        <f t="shared" si="31"/>
        <v>-3</v>
      </c>
      <c r="K1997" s="1509"/>
      <c r="L1997" s="1509"/>
    </row>
    <row r="1998" spans="3:12" s="1511" customFormat="1" x14ac:dyDescent="0.25">
      <c r="C1998" s="1512"/>
      <c r="D1998" s="1151"/>
      <c r="E1998" s="1514" t="s">
        <v>2311</v>
      </c>
      <c r="F1998" s="1507">
        <v>-1</v>
      </c>
      <c r="G1998" s="1151">
        <v>0.7</v>
      </c>
      <c r="H1998" s="1154"/>
      <c r="I1998" s="1154"/>
      <c r="J1998" s="1508">
        <f t="shared" si="31"/>
        <v>-0.7</v>
      </c>
      <c r="K1998" s="1509"/>
      <c r="L1998" s="1509"/>
    </row>
    <row r="1999" spans="3:12" s="1511" customFormat="1" x14ac:dyDescent="0.25">
      <c r="C1999" s="1512"/>
      <c r="D1999" s="1151"/>
      <c r="E1999" s="1514" t="s">
        <v>2302</v>
      </c>
      <c r="F1999" s="1507">
        <v>-1</v>
      </c>
      <c r="G1999" s="1151">
        <v>0.4</v>
      </c>
      <c r="H1999" s="1154"/>
      <c r="I1999" s="1154"/>
      <c r="J1999" s="1508">
        <f t="shared" si="31"/>
        <v>-0.4</v>
      </c>
      <c r="K1999" s="1509"/>
      <c r="L1999" s="1509"/>
    </row>
    <row r="2000" spans="3:12" s="1511" customFormat="1" x14ac:dyDescent="0.25">
      <c r="C2000" s="1151"/>
      <c r="D2000" s="1151" t="s">
        <v>1507</v>
      </c>
      <c r="E2000" s="1121" t="s">
        <v>571</v>
      </c>
      <c r="F2000" s="1507">
        <v>1</v>
      </c>
      <c r="G2000" s="1151">
        <v>94.1</v>
      </c>
      <c r="H2000" s="1154"/>
      <c r="I2000" s="1154"/>
      <c r="J2000" s="1508">
        <f t="shared" si="31"/>
        <v>94.1</v>
      </c>
      <c r="K2000" s="1509"/>
      <c r="L2000" s="1509"/>
    </row>
    <row r="2001" spans="3:12" s="1511" customFormat="1" x14ac:dyDescent="0.25">
      <c r="C2001" s="1151"/>
      <c r="D2001" s="1151"/>
      <c r="E2001" s="1121" t="s">
        <v>2297</v>
      </c>
      <c r="F2001" s="1507">
        <v>-2</v>
      </c>
      <c r="G2001" s="1151">
        <v>1.8</v>
      </c>
      <c r="H2001" s="1154"/>
      <c r="I2001" s="1154"/>
      <c r="J2001" s="1508">
        <f t="shared" si="31"/>
        <v>-3.6</v>
      </c>
      <c r="K2001" s="1509"/>
      <c r="L2001" s="1509"/>
    </row>
    <row r="2002" spans="3:12" s="1511" customFormat="1" x14ac:dyDescent="0.25">
      <c r="C2002" s="1151"/>
      <c r="D2002" s="1151"/>
      <c r="E2002" s="1121" t="s">
        <v>2297</v>
      </c>
      <c r="F2002" s="1507">
        <v>-2</v>
      </c>
      <c r="G2002" s="1151">
        <v>1.2</v>
      </c>
      <c r="H2002" s="1154"/>
      <c r="I2002" s="1154"/>
      <c r="J2002" s="1508">
        <f t="shared" si="31"/>
        <v>-2.4</v>
      </c>
      <c r="K2002" s="1509"/>
      <c r="L2002" s="1509"/>
    </row>
    <row r="2003" spans="3:12" s="1511" customFormat="1" x14ac:dyDescent="0.25">
      <c r="C2003" s="1151"/>
      <c r="D2003" s="1151"/>
      <c r="E2003" s="1121" t="s">
        <v>2297</v>
      </c>
      <c r="F2003" s="1507">
        <v>-2</v>
      </c>
      <c r="G2003" s="1151">
        <v>1</v>
      </c>
      <c r="H2003" s="1154"/>
      <c r="I2003" s="1154"/>
      <c r="J2003" s="1508">
        <f t="shared" si="31"/>
        <v>-2</v>
      </c>
      <c r="K2003" s="1509"/>
      <c r="L2003" s="1509"/>
    </row>
    <row r="2004" spans="3:12" s="1511" customFormat="1" x14ac:dyDescent="0.25">
      <c r="C2004" s="1151"/>
      <c r="D2004" s="1151"/>
      <c r="E2004" s="1121" t="s">
        <v>2345</v>
      </c>
      <c r="F2004" s="1507">
        <v>-2</v>
      </c>
      <c r="G2004" s="1151">
        <v>6.85</v>
      </c>
      <c r="H2004" s="1154"/>
      <c r="I2004" s="1154"/>
      <c r="J2004" s="1508">
        <f t="shared" si="31"/>
        <v>-13.7</v>
      </c>
      <c r="K2004" s="1509"/>
      <c r="L2004" s="1509"/>
    </row>
    <row r="2005" spans="3:12" s="1511" customFormat="1" x14ac:dyDescent="0.25">
      <c r="C2005" s="1151"/>
      <c r="D2005" s="1151"/>
      <c r="E2005" s="1121" t="s">
        <v>2345</v>
      </c>
      <c r="F2005" s="1507">
        <v>-1</v>
      </c>
      <c r="G2005" s="1151">
        <v>3.05</v>
      </c>
      <c r="H2005" s="1154"/>
      <c r="I2005" s="1154"/>
      <c r="J2005" s="1508">
        <f t="shared" si="31"/>
        <v>-3.05</v>
      </c>
      <c r="K2005" s="1509"/>
      <c r="L2005" s="1509"/>
    </row>
    <row r="2006" spans="3:12" s="1511" customFormat="1" x14ac:dyDescent="0.25">
      <c r="C2006" s="1151"/>
      <c r="D2006" s="1151"/>
      <c r="E2006" s="1121" t="s">
        <v>2345</v>
      </c>
      <c r="F2006" s="1507">
        <v>-1</v>
      </c>
      <c r="G2006" s="1151">
        <v>3.85</v>
      </c>
      <c r="H2006" s="1154"/>
      <c r="I2006" s="1154"/>
      <c r="J2006" s="1508">
        <f t="shared" si="31"/>
        <v>-3.85</v>
      </c>
      <c r="K2006" s="1509"/>
      <c r="L2006" s="1509"/>
    </row>
    <row r="2007" spans="3:12" s="1511" customFormat="1" x14ac:dyDescent="0.25">
      <c r="C2007" s="1151"/>
      <c r="D2007" s="1151"/>
      <c r="E2007" s="1121" t="s">
        <v>2371</v>
      </c>
      <c r="F2007" s="1507">
        <v>-2</v>
      </c>
      <c r="G2007" s="1151">
        <v>2.1</v>
      </c>
      <c r="H2007" s="1154"/>
      <c r="I2007" s="1154"/>
      <c r="J2007" s="1508">
        <f t="shared" si="31"/>
        <v>-4.2</v>
      </c>
      <c r="K2007" s="1509"/>
      <c r="L2007" s="1509"/>
    </row>
    <row r="2008" spans="3:12" s="1511" customFormat="1" x14ac:dyDescent="0.25">
      <c r="C2008" s="1151"/>
      <c r="D2008" s="1151"/>
      <c r="E2008" s="1121" t="s">
        <v>2303</v>
      </c>
      <c r="F2008" s="1507">
        <v>-2</v>
      </c>
      <c r="G2008" s="1151">
        <v>1.2</v>
      </c>
      <c r="H2008" s="1154"/>
      <c r="I2008" s="1154"/>
      <c r="J2008" s="1508">
        <f t="shared" si="31"/>
        <v>-2.4</v>
      </c>
      <c r="K2008" s="1509"/>
      <c r="L2008" s="1509"/>
    </row>
    <row r="2009" spans="3:12" s="1511" customFormat="1" x14ac:dyDescent="0.25">
      <c r="C2009" s="1512"/>
      <c r="D2009" s="1151"/>
      <c r="E2009" s="1514" t="s">
        <v>2311</v>
      </c>
      <c r="F2009" s="1507">
        <v>-1</v>
      </c>
      <c r="G2009" s="1151">
        <v>0.7</v>
      </c>
      <c r="H2009" s="1154"/>
      <c r="I2009" s="1154"/>
      <c r="J2009" s="1508">
        <f t="shared" si="31"/>
        <v>-0.7</v>
      </c>
      <c r="K2009" s="1509"/>
      <c r="L2009" s="1509"/>
    </row>
    <row r="2010" spans="3:12" s="1511" customFormat="1" x14ac:dyDescent="0.25">
      <c r="C2010" s="1512"/>
      <c r="D2010" s="1151"/>
      <c r="E2010" s="1514" t="s">
        <v>2302</v>
      </c>
      <c r="F2010" s="1507">
        <v>-1</v>
      </c>
      <c r="G2010" s="1151">
        <v>0.4</v>
      </c>
      <c r="H2010" s="1154"/>
      <c r="I2010" s="1154"/>
      <c r="J2010" s="1508">
        <f t="shared" si="31"/>
        <v>-0.4</v>
      </c>
      <c r="K2010" s="1509"/>
      <c r="L2010" s="1509"/>
    </row>
    <row r="2011" spans="3:12" s="1511" customFormat="1" x14ac:dyDescent="0.25">
      <c r="C2011" s="1151"/>
      <c r="D2011" s="1151" t="s">
        <v>1686</v>
      </c>
      <c r="E2011" s="1121" t="s">
        <v>571</v>
      </c>
      <c r="F2011" s="1507">
        <v>1</v>
      </c>
      <c r="G2011" s="1151">
        <v>80.599999999999994</v>
      </c>
      <c r="H2011" s="1154"/>
      <c r="I2011" s="1154"/>
      <c r="J2011" s="1508">
        <f t="shared" si="31"/>
        <v>80.599999999999994</v>
      </c>
      <c r="K2011" s="1509"/>
      <c r="L2011" s="1509"/>
    </row>
    <row r="2012" spans="3:12" s="1511" customFormat="1" x14ac:dyDescent="0.25">
      <c r="C2012" s="1512"/>
      <c r="D2012" s="1151"/>
      <c r="E2012" s="1121" t="s">
        <v>2297</v>
      </c>
      <c r="F2012" s="1507">
        <v>-1</v>
      </c>
      <c r="G2012" s="1151">
        <v>1.2</v>
      </c>
      <c r="H2012" s="1154"/>
      <c r="I2012" s="1154"/>
      <c r="J2012" s="1508">
        <f t="shared" si="31"/>
        <v>-1.2</v>
      </c>
      <c r="K2012" s="1509"/>
      <c r="L2012" s="1509"/>
    </row>
    <row r="2013" spans="3:12" s="1511" customFormat="1" x14ac:dyDescent="0.25">
      <c r="C2013" s="1512"/>
      <c r="D2013" s="1151"/>
      <c r="E2013" s="1121" t="s">
        <v>2297</v>
      </c>
      <c r="F2013" s="1507">
        <v>-3</v>
      </c>
      <c r="G2013" s="1151">
        <v>1</v>
      </c>
      <c r="H2013" s="1154"/>
      <c r="I2013" s="1154"/>
      <c r="J2013" s="1508">
        <f t="shared" si="31"/>
        <v>-3</v>
      </c>
      <c r="K2013" s="1509"/>
      <c r="L2013" s="1509"/>
    </row>
    <row r="2014" spans="3:12" s="1511" customFormat="1" x14ac:dyDescent="0.25">
      <c r="C2014" s="1512"/>
      <c r="D2014" s="1151"/>
      <c r="E2014" s="1121" t="s">
        <v>2297</v>
      </c>
      <c r="F2014" s="1507">
        <v>-2</v>
      </c>
      <c r="G2014" s="1151">
        <v>0.9</v>
      </c>
      <c r="H2014" s="1154"/>
      <c r="I2014" s="1154"/>
      <c r="J2014" s="1508">
        <f t="shared" si="31"/>
        <v>-1.8</v>
      </c>
      <c r="K2014" s="1509"/>
      <c r="L2014" s="1509"/>
    </row>
    <row r="2015" spans="3:12" s="1511" customFormat="1" x14ac:dyDescent="0.25">
      <c r="C2015" s="1512"/>
      <c r="D2015" s="1151"/>
      <c r="E2015" s="1121" t="s">
        <v>2371</v>
      </c>
      <c r="F2015" s="1507">
        <v>-4</v>
      </c>
      <c r="G2015" s="1151">
        <v>6.5</v>
      </c>
      <c r="H2015" s="1154"/>
      <c r="I2015" s="1154"/>
      <c r="J2015" s="1508">
        <f t="shared" si="31"/>
        <v>-26</v>
      </c>
      <c r="K2015" s="1509"/>
      <c r="L2015" s="1509"/>
    </row>
    <row r="2016" spans="3:12" s="1511" customFormat="1" x14ac:dyDescent="0.25">
      <c r="C2016" s="1512"/>
      <c r="D2016" s="1151"/>
      <c r="E2016" s="1121" t="s">
        <v>2371</v>
      </c>
      <c r="F2016" s="1507">
        <v>-1</v>
      </c>
      <c r="G2016" s="1151">
        <v>2.4</v>
      </c>
      <c r="H2016" s="1154"/>
      <c r="I2016" s="1154"/>
      <c r="J2016" s="1508">
        <f t="shared" si="31"/>
        <v>-2.4</v>
      </c>
      <c r="K2016" s="1509"/>
      <c r="L2016" s="1509"/>
    </row>
    <row r="2017" spans="3:12" s="1511" customFormat="1" x14ac:dyDescent="0.25">
      <c r="C2017" s="1512"/>
      <c r="D2017" s="1151"/>
      <c r="E2017" s="1514" t="s">
        <v>2311</v>
      </c>
      <c r="F2017" s="1507">
        <v>-1</v>
      </c>
      <c r="G2017" s="1151">
        <v>0.7</v>
      </c>
      <c r="H2017" s="1154"/>
      <c r="I2017" s="1154"/>
      <c r="J2017" s="1508">
        <f t="shared" si="31"/>
        <v>-0.7</v>
      </c>
      <c r="K2017" s="1509"/>
      <c r="L2017" s="1509"/>
    </row>
    <row r="2018" spans="3:12" s="1511" customFormat="1" x14ac:dyDescent="0.25">
      <c r="C2018" s="1512"/>
      <c r="D2018" s="1151"/>
      <c r="E2018" s="1514" t="s">
        <v>2302</v>
      </c>
      <c r="F2018" s="1507">
        <v>-1</v>
      </c>
      <c r="G2018" s="1151">
        <v>0.4</v>
      </c>
      <c r="H2018" s="1154"/>
      <c r="I2018" s="1154"/>
      <c r="J2018" s="1508">
        <f t="shared" si="31"/>
        <v>-0.4</v>
      </c>
      <c r="K2018" s="1509"/>
      <c r="L2018" s="1509"/>
    </row>
    <row r="2019" spans="3:12" s="1511" customFormat="1" ht="26.4" x14ac:dyDescent="0.25">
      <c r="C2019" s="1151"/>
      <c r="D2019" s="1151" t="s">
        <v>1530</v>
      </c>
      <c r="E2019" s="1121" t="s">
        <v>2379</v>
      </c>
      <c r="F2019" s="1507">
        <v>1</v>
      </c>
      <c r="G2019" s="1151">
        <v>10.199999999999999</v>
      </c>
      <c r="H2019" s="1154"/>
      <c r="I2019" s="1154"/>
      <c r="J2019" s="1508">
        <f t="shared" si="31"/>
        <v>10.199999999999999</v>
      </c>
      <c r="K2019" s="1509"/>
      <c r="L2019" s="1509"/>
    </row>
    <row r="2020" spans="3:12" s="1511" customFormat="1" x14ac:dyDescent="0.25">
      <c r="C2020" s="1151"/>
      <c r="D2020" s="1151"/>
      <c r="E2020" s="1121" t="s">
        <v>2297</v>
      </c>
      <c r="F2020" s="1507">
        <v>-1</v>
      </c>
      <c r="G2020" s="1151">
        <v>1</v>
      </c>
      <c r="H2020" s="1154"/>
      <c r="I2020" s="1154"/>
      <c r="J2020" s="1508">
        <f t="shared" si="31"/>
        <v>-1</v>
      </c>
      <c r="K2020" s="1509"/>
      <c r="L2020" s="1509"/>
    </row>
    <row r="2021" spans="3:12" s="1511" customFormat="1" x14ac:dyDescent="0.25">
      <c r="C2021" s="1512"/>
      <c r="D2021" s="1151" t="s">
        <v>1549</v>
      </c>
      <c r="E2021" s="1121" t="s">
        <v>2380</v>
      </c>
      <c r="F2021" s="1507">
        <v>1</v>
      </c>
      <c r="G2021" s="1151">
        <v>11.8</v>
      </c>
      <c r="H2021" s="1154"/>
      <c r="I2021" s="1154"/>
      <c r="J2021" s="1508">
        <f t="shared" si="31"/>
        <v>11.8</v>
      </c>
      <c r="K2021" s="1509"/>
      <c r="L2021" s="1509"/>
    </row>
    <row r="2022" spans="3:12" s="1511" customFormat="1" x14ac:dyDescent="0.25">
      <c r="C2022" s="1512"/>
      <c r="D2022" s="1151"/>
      <c r="E2022" s="1121" t="s">
        <v>2297</v>
      </c>
      <c r="F2022" s="1507">
        <v>-1</v>
      </c>
      <c r="G2022" s="1151">
        <v>0.9</v>
      </c>
      <c r="H2022" s="1154"/>
      <c r="I2022" s="1154"/>
      <c r="J2022" s="1508">
        <f t="shared" si="31"/>
        <v>-0.9</v>
      </c>
      <c r="K2022" s="1509"/>
      <c r="L2022" s="1509"/>
    </row>
    <row r="2023" spans="3:12" s="1511" customFormat="1" x14ac:dyDescent="0.25">
      <c r="C2023" s="1512"/>
      <c r="D2023" s="1151"/>
      <c r="E2023" s="1516" t="s">
        <v>2303</v>
      </c>
      <c r="F2023" s="1507">
        <v>-1</v>
      </c>
      <c r="G2023" s="1151">
        <v>1.2</v>
      </c>
      <c r="H2023" s="1154"/>
      <c r="I2023" s="1154"/>
      <c r="J2023" s="1508">
        <f t="shared" si="31"/>
        <v>-1.2</v>
      </c>
      <c r="K2023" s="1509"/>
      <c r="L2023" s="1509"/>
    </row>
    <row r="2024" spans="3:12" s="1511" customFormat="1" ht="26.4" x14ac:dyDescent="0.25">
      <c r="C2024" s="1512"/>
      <c r="D2024" s="1151" t="s">
        <v>1551</v>
      </c>
      <c r="E2024" s="1121" t="s">
        <v>2381</v>
      </c>
      <c r="F2024" s="1507">
        <v>1</v>
      </c>
      <c r="G2024" s="1151">
        <v>8.1</v>
      </c>
      <c r="H2024" s="1154"/>
      <c r="I2024" s="1154"/>
      <c r="J2024" s="1508">
        <f t="shared" si="31"/>
        <v>8.1</v>
      </c>
      <c r="K2024" s="1509"/>
      <c r="L2024" s="1509"/>
    </row>
    <row r="2025" spans="3:12" s="1511" customFormat="1" x14ac:dyDescent="0.25">
      <c r="C2025" s="1512"/>
      <c r="D2025" s="1151"/>
      <c r="E2025" s="1121" t="s">
        <v>2297</v>
      </c>
      <c r="F2025" s="1507">
        <v>-1</v>
      </c>
      <c r="G2025" s="1151">
        <v>0.9</v>
      </c>
      <c r="H2025" s="1154"/>
      <c r="I2025" s="1154"/>
      <c r="J2025" s="1508">
        <f t="shared" si="31"/>
        <v>-0.9</v>
      </c>
      <c r="K2025" s="1509"/>
      <c r="L2025" s="1509"/>
    </row>
    <row r="2026" spans="3:12" s="1511" customFormat="1" x14ac:dyDescent="0.25">
      <c r="C2026" s="1151"/>
      <c r="D2026" s="1515" t="s">
        <v>1551</v>
      </c>
      <c r="E2026" s="1516" t="s">
        <v>762</v>
      </c>
      <c r="F2026" s="1507">
        <v>1</v>
      </c>
      <c r="G2026" s="1151">
        <v>14.5</v>
      </c>
      <c r="H2026" s="1154"/>
      <c r="I2026" s="1154"/>
      <c r="J2026" s="1508">
        <f t="shared" si="31"/>
        <v>14.5</v>
      </c>
      <c r="K2026" s="1509"/>
      <c r="L2026" s="1509"/>
    </row>
    <row r="2027" spans="3:12" s="1511" customFormat="1" x14ac:dyDescent="0.25">
      <c r="C2027" s="1151"/>
      <c r="D2027" s="1515"/>
      <c r="E2027" s="1516" t="s">
        <v>2315</v>
      </c>
      <c r="F2027" s="1507">
        <v>1</v>
      </c>
      <c r="G2027" s="1151">
        <v>9.1</v>
      </c>
      <c r="H2027" s="1154"/>
      <c r="I2027" s="1154"/>
      <c r="J2027" s="1508">
        <f t="shared" si="31"/>
        <v>9.1</v>
      </c>
      <c r="K2027" s="1509"/>
      <c r="L2027" s="1509"/>
    </row>
    <row r="2028" spans="3:12" s="1511" customFormat="1" x14ac:dyDescent="0.25">
      <c r="C2028" s="1151"/>
      <c r="D2028" s="1515"/>
      <c r="E2028" s="1516" t="s">
        <v>2297</v>
      </c>
      <c r="F2028" s="1507">
        <v>-2</v>
      </c>
      <c r="G2028" s="1151">
        <v>0.9</v>
      </c>
      <c r="H2028" s="1154"/>
      <c r="I2028" s="1154"/>
      <c r="J2028" s="1508">
        <f t="shared" si="31"/>
        <v>-1.8</v>
      </c>
      <c r="K2028" s="1509"/>
      <c r="L2028" s="1509"/>
    </row>
    <row r="2029" spans="3:12" s="1511" customFormat="1" x14ac:dyDescent="0.25">
      <c r="C2029" s="1151"/>
      <c r="D2029" s="1151" t="s">
        <v>1552</v>
      </c>
      <c r="E2029" s="1121" t="s">
        <v>252</v>
      </c>
      <c r="F2029" s="1507">
        <v>1</v>
      </c>
      <c r="G2029" s="1151">
        <v>6.9</v>
      </c>
      <c r="H2029" s="1154"/>
      <c r="I2029" s="1154"/>
      <c r="J2029" s="1508">
        <f t="shared" si="31"/>
        <v>6.9</v>
      </c>
      <c r="K2029" s="1509"/>
      <c r="L2029" s="1509"/>
    </row>
    <row r="2030" spans="3:12" s="1511" customFormat="1" x14ac:dyDescent="0.25">
      <c r="C2030" s="1151"/>
      <c r="D2030" s="1151"/>
      <c r="E2030" s="1121" t="s">
        <v>2297</v>
      </c>
      <c r="F2030" s="1507">
        <v>-2</v>
      </c>
      <c r="G2030" s="1151">
        <v>0.9</v>
      </c>
      <c r="H2030" s="1154"/>
      <c r="I2030" s="1154"/>
      <c r="J2030" s="1508">
        <f t="shared" si="31"/>
        <v>-1.8</v>
      </c>
      <c r="K2030" s="1509"/>
      <c r="L2030" s="1509"/>
    </row>
    <row r="2031" spans="3:12" s="1511" customFormat="1" x14ac:dyDescent="0.25">
      <c r="C2031" s="1151"/>
      <c r="D2031" s="1151" t="s">
        <v>1554</v>
      </c>
      <c r="E2031" s="1121" t="s">
        <v>762</v>
      </c>
      <c r="F2031" s="1507">
        <v>1</v>
      </c>
      <c r="G2031" s="1151">
        <v>17.2</v>
      </c>
      <c r="H2031" s="1154"/>
      <c r="I2031" s="1154"/>
      <c r="J2031" s="1508">
        <f t="shared" si="31"/>
        <v>17.2</v>
      </c>
      <c r="K2031" s="1509"/>
      <c r="L2031" s="1509"/>
    </row>
    <row r="2032" spans="3:12" s="1511" customFormat="1" x14ac:dyDescent="0.25">
      <c r="C2032" s="1151"/>
      <c r="D2032" s="1151"/>
      <c r="E2032" s="1121" t="s">
        <v>2297</v>
      </c>
      <c r="F2032" s="1507">
        <v>-2</v>
      </c>
      <c r="G2032" s="1151">
        <v>0.9</v>
      </c>
      <c r="H2032" s="1154"/>
      <c r="I2032" s="1154"/>
      <c r="J2032" s="1508">
        <f t="shared" si="31"/>
        <v>-1.8</v>
      </c>
      <c r="K2032" s="1509"/>
      <c r="L2032" s="1509"/>
    </row>
    <row r="2033" spans="3:12" s="1511" customFormat="1" x14ac:dyDescent="0.25">
      <c r="C2033" s="1151"/>
      <c r="D2033" s="1151" t="s">
        <v>1564</v>
      </c>
      <c r="E2033" s="1121" t="s">
        <v>130</v>
      </c>
      <c r="F2033" s="1507">
        <v>1</v>
      </c>
      <c r="G2033" s="1151">
        <v>7.9</v>
      </c>
      <c r="H2033" s="1154"/>
      <c r="I2033" s="1154"/>
      <c r="J2033" s="1508">
        <f t="shared" si="31"/>
        <v>7.9</v>
      </c>
      <c r="K2033" s="1509"/>
      <c r="L2033" s="1509"/>
    </row>
    <row r="2034" spans="3:12" s="1511" customFormat="1" x14ac:dyDescent="0.25">
      <c r="C2034" s="1512"/>
      <c r="D2034" s="1515"/>
      <c r="E2034" s="1516" t="s">
        <v>2297</v>
      </c>
      <c r="F2034" s="1507">
        <v>-1</v>
      </c>
      <c r="G2034" s="1151">
        <v>0.9</v>
      </c>
      <c r="H2034" s="1154"/>
      <c r="I2034" s="1154"/>
      <c r="J2034" s="1508">
        <f t="shared" si="31"/>
        <v>-0.9</v>
      </c>
      <c r="K2034" s="1509"/>
      <c r="L2034" s="1509"/>
    </row>
    <row r="2035" spans="3:12" s="1511" customFormat="1" x14ac:dyDescent="0.25">
      <c r="C2035" s="1512"/>
      <c r="D2035" s="1151" t="s">
        <v>1547</v>
      </c>
      <c r="E2035" s="1121" t="s">
        <v>156</v>
      </c>
      <c r="F2035" s="1507">
        <v>1</v>
      </c>
      <c r="G2035" s="1151">
        <v>10.8</v>
      </c>
      <c r="H2035" s="1154"/>
      <c r="I2035" s="1154"/>
      <c r="J2035" s="1508">
        <f t="shared" si="31"/>
        <v>10.8</v>
      </c>
      <c r="K2035" s="1509"/>
      <c r="L2035" s="1509"/>
    </row>
    <row r="2036" spans="3:12" s="1511" customFormat="1" x14ac:dyDescent="0.25">
      <c r="C2036" s="1512"/>
      <c r="D2036" s="1151"/>
      <c r="E2036" s="1121" t="s">
        <v>2297</v>
      </c>
      <c r="F2036" s="1507">
        <v>-3</v>
      </c>
      <c r="G2036" s="1151">
        <v>1</v>
      </c>
      <c r="H2036" s="1154"/>
      <c r="I2036" s="1154"/>
      <c r="J2036" s="1508">
        <f t="shared" si="31"/>
        <v>-3</v>
      </c>
      <c r="K2036" s="1509"/>
      <c r="L2036" s="1509"/>
    </row>
    <row r="2037" spans="3:12" s="1511" customFormat="1" x14ac:dyDescent="0.25">
      <c r="C2037" s="1512"/>
      <c r="D2037" s="1151" t="s">
        <v>1548</v>
      </c>
      <c r="E2037" s="1121" t="s">
        <v>2204</v>
      </c>
      <c r="F2037" s="1507">
        <v>1</v>
      </c>
      <c r="G2037" s="1151">
        <v>11.5</v>
      </c>
      <c r="H2037" s="1154"/>
      <c r="I2037" s="1154"/>
      <c r="J2037" s="1508">
        <f t="shared" si="31"/>
        <v>11.5</v>
      </c>
      <c r="K2037" s="1509"/>
      <c r="L2037" s="1509"/>
    </row>
    <row r="2038" spans="3:12" s="1511" customFormat="1" x14ac:dyDescent="0.25">
      <c r="C2038" s="1512"/>
      <c r="D2038" s="1151"/>
      <c r="E2038" s="1121" t="s">
        <v>2297</v>
      </c>
      <c r="F2038" s="1507">
        <v>-1</v>
      </c>
      <c r="G2038" s="1151">
        <v>0.9</v>
      </c>
      <c r="H2038" s="1154"/>
      <c r="I2038" s="1154"/>
      <c r="J2038" s="1508">
        <f t="shared" si="31"/>
        <v>-0.9</v>
      </c>
      <c r="K2038" s="1509"/>
      <c r="L2038" s="1509"/>
    </row>
    <row r="2039" spans="3:12" s="1511" customFormat="1" x14ac:dyDescent="0.25">
      <c r="C2039" s="1512"/>
      <c r="D2039" s="1151"/>
      <c r="E2039" s="1121" t="s">
        <v>2315</v>
      </c>
      <c r="F2039" s="1507">
        <v>1</v>
      </c>
      <c r="G2039" s="1151">
        <v>5.2</v>
      </c>
      <c r="H2039" s="1154"/>
      <c r="I2039" s="1154"/>
      <c r="J2039" s="1508">
        <f t="shared" si="31"/>
        <v>5.2</v>
      </c>
      <c r="K2039" s="1509"/>
      <c r="L2039" s="1509"/>
    </row>
    <row r="2040" spans="3:12" s="1511" customFormat="1" x14ac:dyDescent="0.25">
      <c r="C2040" s="1151"/>
      <c r="D2040" s="1151" t="s">
        <v>1542</v>
      </c>
      <c r="E2040" s="1516" t="s">
        <v>2391</v>
      </c>
      <c r="F2040" s="1507">
        <v>1</v>
      </c>
      <c r="G2040" s="1151">
        <v>25.5</v>
      </c>
      <c r="H2040" s="1154"/>
      <c r="I2040" s="1154"/>
      <c r="J2040" s="1508">
        <f t="shared" si="31"/>
        <v>25.5</v>
      </c>
      <c r="K2040" s="1509"/>
      <c r="L2040" s="1509"/>
    </row>
    <row r="2041" spans="3:12" s="1511" customFormat="1" x14ac:dyDescent="0.25">
      <c r="C2041" s="1151"/>
      <c r="D2041" s="1151"/>
      <c r="E2041" s="1516" t="s">
        <v>2297</v>
      </c>
      <c r="F2041" s="1507">
        <v>-1</v>
      </c>
      <c r="G2041" s="1151">
        <v>1.2</v>
      </c>
      <c r="H2041" s="1154"/>
      <c r="I2041" s="1154"/>
      <c r="J2041" s="1508">
        <f t="shared" si="31"/>
        <v>-1.2</v>
      </c>
      <c r="K2041" s="1509"/>
      <c r="L2041" s="1509"/>
    </row>
    <row r="2042" spans="3:12" s="1511" customFormat="1" x14ac:dyDescent="0.25">
      <c r="C2042" s="1151"/>
      <c r="D2042" s="1151"/>
      <c r="E2042" s="1516" t="s">
        <v>2297</v>
      </c>
      <c r="F2042" s="1507">
        <v>-1</v>
      </c>
      <c r="G2042" s="1151">
        <v>1</v>
      </c>
      <c r="H2042" s="1154"/>
      <c r="I2042" s="1154"/>
      <c r="J2042" s="1508">
        <f t="shared" si="31"/>
        <v>-1</v>
      </c>
      <c r="K2042" s="1509"/>
      <c r="L2042" s="1509"/>
    </row>
    <row r="2043" spans="3:12" s="1511" customFormat="1" x14ac:dyDescent="0.25">
      <c r="C2043" s="1151"/>
      <c r="D2043" s="1151"/>
      <c r="E2043" s="1516" t="s">
        <v>2303</v>
      </c>
      <c r="F2043" s="1507">
        <v>-2</v>
      </c>
      <c r="G2043" s="1151">
        <v>1.2</v>
      </c>
      <c r="H2043" s="1154"/>
      <c r="I2043" s="1154"/>
      <c r="J2043" s="1508">
        <f t="shared" si="31"/>
        <v>-2.4</v>
      </c>
      <c r="K2043" s="1509"/>
      <c r="L2043" s="1509"/>
    </row>
    <row r="2044" spans="3:12" s="1511" customFormat="1" ht="26.4" x14ac:dyDescent="0.25">
      <c r="C2044" s="1151"/>
      <c r="D2044" s="1151" t="s">
        <v>1545</v>
      </c>
      <c r="E2044" s="1516" t="s">
        <v>2392</v>
      </c>
      <c r="F2044" s="1507">
        <v>1</v>
      </c>
      <c r="G2044" s="1151">
        <v>12.6</v>
      </c>
      <c r="H2044" s="1154"/>
      <c r="I2044" s="1154"/>
      <c r="J2044" s="1508">
        <f t="shared" si="31"/>
        <v>12.6</v>
      </c>
      <c r="K2044" s="1509"/>
      <c r="L2044" s="1509"/>
    </row>
    <row r="2045" spans="3:12" s="1511" customFormat="1" x14ac:dyDescent="0.25">
      <c r="C2045" s="1151"/>
      <c r="D2045" s="1151"/>
      <c r="E2045" s="1516" t="s">
        <v>2297</v>
      </c>
      <c r="F2045" s="1507">
        <v>-1</v>
      </c>
      <c r="G2045" s="1151">
        <v>1</v>
      </c>
      <c r="H2045" s="1154"/>
      <c r="I2045" s="1154"/>
      <c r="J2045" s="1508">
        <f t="shared" si="31"/>
        <v>-1</v>
      </c>
      <c r="K2045" s="1509"/>
      <c r="L2045" s="1509"/>
    </row>
    <row r="2046" spans="3:12" s="1511" customFormat="1" x14ac:dyDescent="0.25">
      <c r="C2046" s="1151"/>
      <c r="D2046" s="1151"/>
      <c r="E2046" s="1516" t="s">
        <v>2303</v>
      </c>
      <c r="F2046" s="1507">
        <v>-1</v>
      </c>
      <c r="G2046" s="1151">
        <v>1.2</v>
      </c>
      <c r="H2046" s="1154"/>
      <c r="I2046" s="1154"/>
      <c r="J2046" s="1508">
        <f t="shared" si="31"/>
        <v>-1.2</v>
      </c>
      <c r="K2046" s="1509"/>
      <c r="L2046" s="1509"/>
    </row>
    <row r="2047" spans="3:12" s="1511" customFormat="1" x14ac:dyDescent="0.25">
      <c r="C2047" s="1151"/>
      <c r="D2047" s="1151" t="s">
        <v>1579</v>
      </c>
      <c r="E2047" s="1121" t="s">
        <v>2204</v>
      </c>
      <c r="F2047" s="1507">
        <v>1</v>
      </c>
      <c r="G2047" s="1151">
        <v>11.4</v>
      </c>
      <c r="H2047" s="1154"/>
      <c r="I2047" s="1154"/>
      <c r="J2047" s="1508">
        <f t="shared" si="31"/>
        <v>11.4</v>
      </c>
      <c r="K2047" s="1509"/>
      <c r="L2047" s="1509"/>
    </row>
    <row r="2048" spans="3:12" s="1511" customFormat="1" x14ac:dyDescent="0.25">
      <c r="C2048" s="1151"/>
      <c r="D2048" s="1151"/>
      <c r="E2048" s="1121" t="s">
        <v>2297</v>
      </c>
      <c r="F2048" s="1507">
        <v>-1</v>
      </c>
      <c r="G2048" s="1151">
        <v>0.9</v>
      </c>
      <c r="H2048" s="1154"/>
      <c r="I2048" s="1154"/>
      <c r="J2048" s="1508">
        <f t="shared" si="31"/>
        <v>-0.9</v>
      </c>
      <c r="K2048" s="1509"/>
      <c r="L2048" s="1509"/>
    </row>
    <row r="2049" spans="3:12" s="1511" customFormat="1" x14ac:dyDescent="0.25">
      <c r="C2049" s="1151"/>
      <c r="D2049" s="1151"/>
      <c r="E2049" s="1121" t="s">
        <v>2315</v>
      </c>
      <c r="F2049" s="1507">
        <v>1</v>
      </c>
      <c r="G2049" s="1151">
        <v>5.35</v>
      </c>
      <c r="H2049" s="1154"/>
      <c r="I2049" s="1154"/>
      <c r="J2049" s="1508">
        <f t="shared" si="31"/>
        <v>5.35</v>
      </c>
      <c r="K2049" s="1509"/>
      <c r="L2049" s="1509"/>
    </row>
    <row r="2050" spans="3:12" s="1511" customFormat="1" x14ac:dyDescent="0.25">
      <c r="C2050" s="1518"/>
      <c r="D2050" s="1518"/>
      <c r="E2050" s="1518"/>
      <c r="F2050" s="1518"/>
      <c r="G2050" s="1518"/>
      <c r="H2050" s="1518"/>
      <c r="I2050" s="1518"/>
      <c r="J2050" s="1508"/>
      <c r="K2050" s="1518"/>
      <c r="L2050" s="1518"/>
    </row>
    <row r="2051" spans="3:12" s="1511" customFormat="1" x14ac:dyDescent="0.25">
      <c r="C2051" s="1512"/>
      <c r="D2051" s="1151"/>
      <c r="E2051" s="1118" t="s">
        <v>1585</v>
      </c>
      <c r="F2051" s="1507"/>
      <c r="G2051" s="1151"/>
      <c r="H2051" s="1154"/>
      <c r="I2051" s="1154"/>
      <c r="J2051" s="1508"/>
      <c r="K2051" s="1509"/>
      <c r="L2051" s="1509"/>
    </row>
    <row r="2052" spans="3:12" s="1511" customFormat="1" x14ac:dyDescent="0.25">
      <c r="C2052" s="1151"/>
      <c r="D2052" s="1515" t="s">
        <v>1687</v>
      </c>
      <c r="E2052" s="1516" t="s">
        <v>571</v>
      </c>
      <c r="F2052" s="1507">
        <v>1</v>
      </c>
      <c r="G2052" s="1151">
        <v>82.35</v>
      </c>
      <c r="H2052" s="1154"/>
      <c r="I2052" s="1154"/>
      <c r="J2052" s="1508">
        <f t="shared" ref="J2052:J2115" si="32">PRODUCT(F2052:I2052)</f>
        <v>82.35</v>
      </c>
      <c r="K2052" s="1509"/>
      <c r="L2052" s="1509"/>
    </row>
    <row r="2053" spans="3:12" s="1511" customFormat="1" x14ac:dyDescent="0.25">
      <c r="C2053" s="1512"/>
      <c r="D2053" s="1151"/>
      <c r="E2053" s="1121" t="s">
        <v>2371</v>
      </c>
      <c r="F2053" s="1507">
        <v>-4</v>
      </c>
      <c r="G2053" s="1151">
        <v>6.5</v>
      </c>
      <c r="H2053" s="1154"/>
      <c r="I2053" s="1154"/>
      <c r="J2053" s="1508">
        <f t="shared" si="32"/>
        <v>-26</v>
      </c>
      <c r="K2053" s="1509"/>
      <c r="L2053" s="1509"/>
    </row>
    <row r="2054" spans="3:12" s="1511" customFormat="1" x14ac:dyDescent="0.25">
      <c r="C2054" s="1512"/>
      <c r="D2054" s="1151"/>
      <c r="E2054" s="1514" t="s">
        <v>2311</v>
      </c>
      <c r="F2054" s="1507">
        <v>-1</v>
      </c>
      <c r="G2054" s="1151">
        <v>0.7</v>
      </c>
      <c r="H2054" s="1154"/>
      <c r="I2054" s="1154"/>
      <c r="J2054" s="1508">
        <f t="shared" si="32"/>
        <v>-0.7</v>
      </c>
      <c r="K2054" s="1509"/>
      <c r="L2054" s="1509"/>
    </row>
    <row r="2055" spans="3:12" s="1511" customFormat="1" x14ac:dyDescent="0.25">
      <c r="C2055" s="1512"/>
      <c r="D2055" s="1151"/>
      <c r="E2055" s="1514" t="s">
        <v>2302</v>
      </c>
      <c r="F2055" s="1507">
        <v>-1</v>
      </c>
      <c r="G2055" s="1151">
        <v>0.4</v>
      </c>
      <c r="H2055" s="1154"/>
      <c r="I2055" s="1154"/>
      <c r="J2055" s="1508">
        <f t="shared" si="32"/>
        <v>-0.4</v>
      </c>
      <c r="K2055" s="1509"/>
      <c r="L2055" s="1509"/>
    </row>
    <row r="2056" spans="3:12" s="1511" customFormat="1" x14ac:dyDescent="0.25">
      <c r="C2056" s="1517"/>
      <c r="D2056" s="1518"/>
      <c r="E2056" s="1518"/>
      <c r="F2056" s="1518"/>
      <c r="G2056" s="1518"/>
      <c r="H2056" s="1518"/>
      <c r="I2056" s="1518"/>
      <c r="J2056" s="1508"/>
      <c r="K2056" s="1518"/>
      <c r="L2056" s="1519"/>
    </row>
    <row r="2057" spans="3:12" s="1511" customFormat="1" x14ac:dyDescent="0.25">
      <c r="C2057" s="1506"/>
      <c r="D2057" s="1151"/>
      <c r="E2057" s="1118" t="s">
        <v>1639</v>
      </c>
      <c r="F2057" s="1507"/>
      <c r="G2057" s="1151"/>
      <c r="H2057" s="1154"/>
      <c r="I2057" s="1154"/>
      <c r="J2057" s="1508"/>
      <c r="K2057" s="1509"/>
      <c r="L2057" s="1510"/>
    </row>
    <row r="2058" spans="3:12" s="1511" customFormat="1" x14ac:dyDescent="0.25">
      <c r="C2058" s="1125"/>
      <c r="D2058" s="1151" t="s">
        <v>1506</v>
      </c>
      <c r="E2058" s="1121" t="s">
        <v>826</v>
      </c>
      <c r="F2058" s="1507">
        <v>1</v>
      </c>
      <c r="G2058" s="1151">
        <v>15.7</v>
      </c>
      <c r="H2058" s="1154"/>
      <c r="I2058" s="1154"/>
      <c r="J2058" s="1508">
        <f t="shared" si="32"/>
        <v>15.7</v>
      </c>
      <c r="K2058" s="1509"/>
      <c r="L2058" s="1510"/>
    </row>
    <row r="2059" spans="3:12" s="1511" customFormat="1" x14ac:dyDescent="0.25">
      <c r="C2059" s="1125"/>
      <c r="D2059" s="1151"/>
      <c r="E2059" s="1121" t="s">
        <v>2297</v>
      </c>
      <c r="F2059" s="1507">
        <v>-1</v>
      </c>
      <c r="G2059" s="1151">
        <v>0.9</v>
      </c>
      <c r="H2059" s="1154"/>
      <c r="I2059" s="1154"/>
      <c r="J2059" s="1508">
        <f t="shared" si="32"/>
        <v>-0.9</v>
      </c>
      <c r="K2059" s="1509"/>
      <c r="L2059" s="1510"/>
    </row>
    <row r="2060" spans="3:12" s="1511" customFormat="1" x14ac:dyDescent="0.25">
      <c r="C2060" s="1125"/>
      <c r="D2060" s="1151"/>
      <c r="E2060" s="1121" t="s">
        <v>2315</v>
      </c>
      <c r="F2060" s="1507">
        <v>1</v>
      </c>
      <c r="G2060" s="1151">
        <v>2</v>
      </c>
      <c r="H2060" s="1154"/>
      <c r="I2060" s="1154"/>
      <c r="J2060" s="1508">
        <f t="shared" si="32"/>
        <v>2</v>
      </c>
      <c r="K2060" s="1509"/>
      <c r="L2060" s="1510"/>
    </row>
    <row r="2061" spans="3:12" s="1511" customFormat="1" x14ac:dyDescent="0.25">
      <c r="C2061" s="1125"/>
      <c r="D2061" s="1151" t="s">
        <v>2205</v>
      </c>
      <c r="E2061" s="1121" t="s">
        <v>827</v>
      </c>
      <c r="F2061" s="1507">
        <v>1</v>
      </c>
      <c r="G2061" s="1151">
        <v>16.7</v>
      </c>
      <c r="H2061" s="1154"/>
      <c r="I2061" s="1154"/>
      <c r="J2061" s="1508">
        <f t="shared" si="32"/>
        <v>16.7</v>
      </c>
      <c r="K2061" s="1509"/>
      <c r="L2061" s="1510"/>
    </row>
    <row r="2062" spans="3:12" s="1511" customFormat="1" x14ac:dyDescent="0.25">
      <c r="C2062" s="1125"/>
      <c r="D2062" s="1151"/>
      <c r="E2062" s="1121" t="s">
        <v>2297</v>
      </c>
      <c r="F2062" s="1507">
        <v>-1</v>
      </c>
      <c r="G2062" s="1151">
        <v>0.9</v>
      </c>
      <c r="H2062" s="1154"/>
      <c r="I2062" s="1154"/>
      <c r="J2062" s="1508">
        <f t="shared" si="32"/>
        <v>-0.9</v>
      </c>
      <c r="K2062" s="1509"/>
      <c r="L2062" s="1510"/>
    </row>
    <row r="2063" spans="3:12" s="1511" customFormat="1" x14ac:dyDescent="0.25">
      <c r="C2063" s="1125"/>
      <c r="D2063" s="1151" t="s">
        <v>1599</v>
      </c>
      <c r="E2063" s="1121" t="s">
        <v>122</v>
      </c>
      <c r="F2063" s="1507">
        <v>1</v>
      </c>
      <c r="G2063" s="1151">
        <v>8.1</v>
      </c>
      <c r="H2063" s="1154"/>
      <c r="I2063" s="1154"/>
      <c r="J2063" s="1508">
        <f t="shared" si="32"/>
        <v>8.1</v>
      </c>
      <c r="K2063" s="1509"/>
      <c r="L2063" s="1510"/>
    </row>
    <row r="2064" spans="3:12" s="1511" customFormat="1" x14ac:dyDescent="0.25">
      <c r="C2064" s="1125"/>
      <c r="D2064" s="1515"/>
      <c r="E2064" s="1516" t="s">
        <v>2297</v>
      </c>
      <c r="F2064" s="1507">
        <v>-1</v>
      </c>
      <c r="G2064" s="1151">
        <v>0.8</v>
      </c>
      <c r="H2064" s="1154"/>
      <c r="I2064" s="1154"/>
      <c r="J2064" s="1508">
        <f t="shared" si="32"/>
        <v>-0.8</v>
      </c>
      <c r="K2064" s="1509"/>
      <c r="L2064" s="1510"/>
    </row>
    <row r="2065" spans="3:12" s="1511" customFormat="1" x14ac:dyDescent="0.25">
      <c r="C2065" s="1125"/>
      <c r="D2065" s="1515" t="s">
        <v>1600</v>
      </c>
      <c r="E2065" s="1516" t="s">
        <v>122</v>
      </c>
      <c r="F2065" s="1507">
        <v>1</v>
      </c>
      <c r="G2065" s="1151">
        <v>6</v>
      </c>
      <c r="H2065" s="1154"/>
      <c r="I2065" s="1154"/>
      <c r="J2065" s="1508">
        <f t="shared" si="32"/>
        <v>6</v>
      </c>
      <c r="K2065" s="1509"/>
      <c r="L2065" s="1510"/>
    </row>
    <row r="2066" spans="3:12" s="1511" customFormat="1" x14ac:dyDescent="0.25">
      <c r="C2066" s="1125"/>
      <c r="D2066" s="1515"/>
      <c r="E2066" s="1516" t="s">
        <v>2297</v>
      </c>
      <c r="F2066" s="1507">
        <v>-1</v>
      </c>
      <c r="G2066" s="1151">
        <v>0.8</v>
      </c>
      <c r="H2066" s="1154"/>
      <c r="I2066" s="1154"/>
      <c r="J2066" s="1508">
        <f t="shared" si="32"/>
        <v>-0.8</v>
      </c>
      <c r="K2066" s="1509"/>
      <c r="L2066" s="1510"/>
    </row>
    <row r="2067" spans="3:12" s="1511" customFormat="1" x14ac:dyDescent="0.25">
      <c r="C2067" s="1125"/>
      <c r="D2067" s="1515" t="s">
        <v>1593</v>
      </c>
      <c r="E2067" s="1516" t="s">
        <v>122</v>
      </c>
      <c r="F2067" s="1507">
        <v>1</v>
      </c>
      <c r="G2067" s="1151">
        <v>7.3</v>
      </c>
      <c r="H2067" s="1154"/>
      <c r="I2067" s="1154"/>
      <c r="J2067" s="1508">
        <f t="shared" si="32"/>
        <v>7.3</v>
      </c>
      <c r="K2067" s="1509"/>
      <c r="L2067" s="1510"/>
    </row>
    <row r="2068" spans="3:12" s="1511" customFormat="1" x14ac:dyDescent="0.25">
      <c r="C2068" s="1125"/>
      <c r="D2068" s="1515"/>
      <c r="E2068" s="1516" t="s">
        <v>2297</v>
      </c>
      <c r="F2068" s="1507">
        <v>-1</v>
      </c>
      <c r="G2068" s="1151">
        <v>0.8</v>
      </c>
      <c r="H2068" s="1154"/>
      <c r="I2068" s="1154"/>
      <c r="J2068" s="1508">
        <f t="shared" si="32"/>
        <v>-0.8</v>
      </c>
      <c r="K2068" s="1509"/>
      <c r="L2068" s="1510"/>
    </row>
    <row r="2069" spans="3:12" s="1511" customFormat="1" x14ac:dyDescent="0.25">
      <c r="C2069" s="1125"/>
      <c r="D2069" s="1151" t="s">
        <v>1619</v>
      </c>
      <c r="E2069" s="1121" t="s">
        <v>2408</v>
      </c>
      <c r="F2069" s="1507">
        <v>1</v>
      </c>
      <c r="G2069" s="1151">
        <v>13.9</v>
      </c>
      <c r="H2069" s="1154"/>
      <c r="I2069" s="1154"/>
      <c r="J2069" s="1508">
        <f t="shared" si="32"/>
        <v>13.9</v>
      </c>
      <c r="K2069" s="1509"/>
      <c r="L2069" s="1510"/>
    </row>
    <row r="2070" spans="3:12" s="1511" customFormat="1" x14ac:dyDescent="0.25">
      <c r="C2070" s="1125"/>
      <c r="D2070" s="1151"/>
      <c r="E2070" s="1121" t="s">
        <v>2297</v>
      </c>
      <c r="F2070" s="1507">
        <v>-1</v>
      </c>
      <c r="G2070" s="1151">
        <v>0.9</v>
      </c>
      <c r="H2070" s="1154"/>
      <c r="I2070" s="1154"/>
      <c r="J2070" s="1508">
        <f t="shared" si="32"/>
        <v>-0.9</v>
      </c>
      <c r="K2070" s="1509"/>
      <c r="L2070" s="1510"/>
    </row>
    <row r="2071" spans="3:12" s="1511" customFormat="1" x14ac:dyDescent="0.25">
      <c r="C2071" s="1125"/>
      <c r="D2071" s="1151" t="s">
        <v>1625</v>
      </c>
      <c r="E2071" s="1121" t="s">
        <v>122</v>
      </c>
      <c r="F2071" s="1507">
        <v>1</v>
      </c>
      <c r="G2071" s="1151">
        <v>7.4</v>
      </c>
      <c r="H2071" s="1154"/>
      <c r="I2071" s="1154"/>
      <c r="J2071" s="1508">
        <f t="shared" si="32"/>
        <v>7.4</v>
      </c>
      <c r="K2071" s="1509"/>
      <c r="L2071" s="1510"/>
    </row>
    <row r="2072" spans="3:12" s="1511" customFormat="1" x14ac:dyDescent="0.25">
      <c r="C2072" s="1125"/>
      <c r="D2072" s="1151"/>
      <c r="E2072" s="1121" t="s">
        <v>2297</v>
      </c>
      <c r="F2072" s="1507">
        <v>-1</v>
      </c>
      <c r="G2072" s="1151">
        <v>0.8</v>
      </c>
      <c r="H2072" s="1154"/>
      <c r="I2072" s="1154"/>
      <c r="J2072" s="1508">
        <f t="shared" si="32"/>
        <v>-0.8</v>
      </c>
      <c r="K2072" s="1509"/>
      <c r="L2072" s="1510"/>
    </row>
    <row r="2073" spans="3:12" s="1511" customFormat="1" x14ac:dyDescent="0.25">
      <c r="C2073" s="1151"/>
      <c r="D2073" s="1515" t="s">
        <v>1613</v>
      </c>
      <c r="E2073" s="1516" t="s">
        <v>2402</v>
      </c>
      <c r="F2073" s="1507">
        <v>1</v>
      </c>
      <c r="G2073" s="1151">
        <v>14.5</v>
      </c>
      <c r="H2073" s="1154"/>
      <c r="I2073" s="1154"/>
      <c r="J2073" s="1508">
        <f t="shared" si="32"/>
        <v>14.5</v>
      </c>
      <c r="K2073" s="1509"/>
      <c r="L2073" s="1509"/>
    </row>
    <row r="2074" spans="3:12" s="1511" customFormat="1" x14ac:dyDescent="0.25">
      <c r="C2074" s="1151"/>
      <c r="D2074" s="1515"/>
      <c r="E2074" s="1516" t="s">
        <v>2297</v>
      </c>
      <c r="F2074" s="1507">
        <v>-2</v>
      </c>
      <c r="G2074" s="1151">
        <v>0.8</v>
      </c>
      <c r="H2074" s="1154"/>
      <c r="I2074" s="1154"/>
      <c r="J2074" s="1508">
        <f t="shared" si="32"/>
        <v>-1.6</v>
      </c>
      <c r="K2074" s="1509"/>
      <c r="L2074" s="1509"/>
    </row>
    <row r="2075" spans="3:12" s="1511" customFormat="1" x14ac:dyDescent="0.25">
      <c r="C2075" s="1151"/>
      <c r="D2075" s="1515"/>
      <c r="E2075" s="1516" t="s">
        <v>2345</v>
      </c>
      <c r="F2075" s="1507">
        <v>-1</v>
      </c>
      <c r="G2075" s="1151">
        <v>2.15</v>
      </c>
      <c r="H2075" s="1154"/>
      <c r="I2075" s="1154"/>
      <c r="J2075" s="1508">
        <f t="shared" si="32"/>
        <v>-2.15</v>
      </c>
      <c r="K2075" s="1509"/>
      <c r="L2075" s="1509"/>
    </row>
    <row r="2076" spans="3:12" s="1511" customFormat="1" x14ac:dyDescent="0.25">
      <c r="C2076" s="1151"/>
      <c r="D2076" s="1151" t="s">
        <v>1613</v>
      </c>
      <c r="E2076" s="1121" t="s">
        <v>1615</v>
      </c>
      <c r="F2076" s="1507">
        <v>1</v>
      </c>
      <c r="G2076" s="1151">
        <v>7.15</v>
      </c>
      <c r="H2076" s="1154"/>
      <c r="I2076" s="1154"/>
      <c r="J2076" s="1508">
        <f t="shared" si="32"/>
        <v>7.15</v>
      </c>
      <c r="K2076" s="1509"/>
      <c r="L2076" s="1509"/>
    </row>
    <row r="2077" spans="3:12" s="1511" customFormat="1" x14ac:dyDescent="0.25">
      <c r="C2077" s="1151"/>
      <c r="D2077" s="1151" t="s">
        <v>2234</v>
      </c>
      <c r="E2077" s="1121" t="s">
        <v>144</v>
      </c>
      <c r="F2077" s="1507">
        <v>1</v>
      </c>
      <c r="G2077" s="1151">
        <v>18.05</v>
      </c>
      <c r="H2077" s="1154"/>
      <c r="I2077" s="1154"/>
      <c r="J2077" s="1508">
        <f t="shared" si="32"/>
        <v>18.05</v>
      </c>
      <c r="K2077" s="1509"/>
      <c r="L2077" s="1509"/>
    </row>
    <row r="2078" spans="3:12" s="1511" customFormat="1" x14ac:dyDescent="0.25">
      <c r="C2078" s="1151"/>
      <c r="D2078" s="1151"/>
      <c r="E2078" s="1121" t="s">
        <v>2297</v>
      </c>
      <c r="F2078" s="1507">
        <v>-1</v>
      </c>
      <c r="G2078" s="1151">
        <v>1.2</v>
      </c>
      <c r="H2078" s="1154"/>
      <c r="I2078" s="1154"/>
      <c r="J2078" s="1508">
        <f t="shared" si="32"/>
        <v>-1.2</v>
      </c>
      <c r="K2078" s="1509"/>
      <c r="L2078" s="1509"/>
    </row>
    <row r="2079" spans="3:12" s="1511" customFormat="1" x14ac:dyDescent="0.25">
      <c r="C2079" s="1151"/>
      <c r="D2079" s="1151"/>
      <c r="E2079" s="1121" t="s">
        <v>2345</v>
      </c>
      <c r="F2079" s="1507">
        <v>-1</v>
      </c>
      <c r="G2079" s="1151">
        <v>6.2</v>
      </c>
      <c r="H2079" s="1154"/>
      <c r="I2079" s="1154"/>
      <c r="J2079" s="1508">
        <f t="shared" si="32"/>
        <v>-6.2</v>
      </c>
      <c r="K2079" s="1509"/>
      <c r="L2079" s="1509"/>
    </row>
    <row r="2080" spans="3:12" s="1511" customFormat="1" x14ac:dyDescent="0.25">
      <c r="C2080" s="1151"/>
      <c r="D2080" s="1151"/>
      <c r="E2080" s="1121" t="s">
        <v>2303</v>
      </c>
      <c r="F2080" s="1507">
        <v>-1</v>
      </c>
      <c r="G2080" s="1151">
        <v>1.2</v>
      </c>
      <c r="H2080" s="1154"/>
      <c r="I2080" s="1154"/>
      <c r="J2080" s="1508">
        <f t="shared" si="32"/>
        <v>-1.2</v>
      </c>
      <c r="K2080" s="1509"/>
      <c r="L2080" s="1509"/>
    </row>
    <row r="2081" spans="3:12" s="1511" customFormat="1" x14ac:dyDescent="0.25">
      <c r="C2081" s="1151"/>
      <c r="D2081" s="1151" t="s">
        <v>1618</v>
      </c>
      <c r="E2081" s="1121" t="s">
        <v>571</v>
      </c>
      <c r="F2081" s="1507">
        <v>1</v>
      </c>
      <c r="G2081" s="1151">
        <v>22.9</v>
      </c>
      <c r="H2081" s="1154"/>
      <c r="I2081" s="1154"/>
      <c r="J2081" s="1508">
        <f t="shared" si="32"/>
        <v>22.9</v>
      </c>
      <c r="K2081" s="1509"/>
      <c r="L2081" s="1509"/>
    </row>
    <row r="2082" spans="3:12" s="1511" customFormat="1" x14ac:dyDescent="0.25">
      <c r="C2082" s="1151"/>
      <c r="D2082" s="1151"/>
      <c r="E2082" s="1121" t="s">
        <v>2297</v>
      </c>
      <c r="F2082" s="1507">
        <v>-2</v>
      </c>
      <c r="G2082" s="1151">
        <v>1.2</v>
      </c>
      <c r="H2082" s="1154"/>
      <c r="I2082" s="1154"/>
      <c r="J2082" s="1508">
        <f t="shared" si="32"/>
        <v>-2.4</v>
      </c>
      <c r="K2082" s="1509"/>
      <c r="L2082" s="1509"/>
    </row>
    <row r="2083" spans="3:12" s="1511" customFormat="1" x14ac:dyDescent="0.25">
      <c r="C2083" s="1151"/>
      <c r="D2083" s="1151"/>
      <c r="E2083" s="1121" t="s">
        <v>2345</v>
      </c>
      <c r="F2083" s="1507">
        <v>-1</v>
      </c>
      <c r="G2083" s="1151">
        <v>6.85</v>
      </c>
      <c r="H2083" s="1154"/>
      <c r="I2083" s="1154"/>
      <c r="J2083" s="1508">
        <f t="shared" si="32"/>
        <v>-6.85</v>
      </c>
      <c r="K2083" s="1509"/>
      <c r="L2083" s="1509"/>
    </row>
    <row r="2084" spans="3:12" s="1511" customFormat="1" x14ac:dyDescent="0.25">
      <c r="C2084" s="1151"/>
      <c r="D2084" s="1151"/>
      <c r="E2084" s="1121" t="s">
        <v>2345</v>
      </c>
      <c r="F2084" s="1507">
        <v>1</v>
      </c>
      <c r="G2084" s="1151">
        <v>2.15</v>
      </c>
      <c r="H2084" s="1154"/>
      <c r="I2084" s="1154"/>
      <c r="J2084" s="1508">
        <f t="shared" si="32"/>
        <v>2.15</v>
      </c>
      <c r="K2084" s="1509"/>
      <c r="L2084" s="1509"/>
    </row>
    <row r="2085" spans="3:12" s="1511" customFormat="1" x14ac:dyDescent="0.25">
      <c r="C2085" s="1151"/>
      <c r="D2085" s="1151" t="s">
        <v>2407</v>
      </c>
      <c r="E2085" s="1121" t="s">
        <v>571</v>
      </c>
      <c r="F2085" s="1507">
        <v>1</v>
      </c>
      <c r="G2085" s="1151">
        <v>25.85</v>
      </c>
      <c r="H2085" s="1154"/>
      <c r="I2085" s="1154"/>
      <c r="J2085" s="1508">
        <f t="shared" si="32"/>
        <v>25.85</v>
      </c>
      <c r="K2085" s="1509"/>
      <c r="L2085" s="1509"/>
    </row>
    <row r="2086" spans="3:12" s="1511" customFormat="1" x14ac:dyDescent="0.25">
      <c r="C2086" s="1151"/>
      <c r="D2086" s="1151"/>
      <c r="E2086" s="1516" t="s">
        <v>2297</v>
      </c>
      <c r="F2086" s="1507">
        <v>-1</v>
      </c>
      <c r="G2086" s="1151">
        <v>1.2</v>
      </c>
      <c r="H2086" s="1154"/>
      <c r="I2086" s="1154"/>
      <c r="J2086" s="1508">
        <f t="shared" si="32"/>
        <v>-1.2</v>
      </c>
      <c r="K2086" s="1509"/>
      <c r="L2086" s="1509"/>
    </row>
    <row r="2087" spans="3:12" s="1511" customFormat="1" x14ac:dyDescent="0.25">
      <c r="C2087" s="1151"/>
      <c r="D2087" s="1515"/>
      <c r="E2087" s="1516" t="s">
        <v>2297</v>
      </c>
      <c r="F2087" s="1507">
        <v>-1</v>
      </c>
      <c r="G2087" s="1151">
        <v>1</v>
      </c>
      <c r="H2087" s="1154"/>
      <c r="I2087" s="1154"/>
      <c r="J2087" s="1508">
        <f t="shared" si="32"/>
        <v>-1</v>
      </c>
      <c r="K2087" s="1509"/>
      <c r="L2087" s="1509"/>
    </row>
    <row r="2088" spans="3:12" s="1511" customFormat="1" x14ac:dyDescent="0.25">
      <c r="C2088" s="1151"/>
      <c r="D2088" s="1515"/>
      <c r="E2088" s="1516" t="s">
        <v>2345</v>
      </c>
      <c r="F2088" s="1507">
        <v>-1</v>
      </c>
      <c r="G2088" s="1151">
        <v>6.2</v>
      </c>
      <c r="H2088" s="1154"/>
      <c r="I2088" s="1154"/>
      <c r="J2088" s="1508">
        <f t="shared" si="32"/>
        <v>-6.2</v>
      </c>
      <c r="K2088" s="1509"/>
      <c r="L2088" s="1509"/>
    </row>
    <row r="2089" spans="3:12" s="1511" customFormat="1" x14ac:dyDescent="0.25">
      <c r="C2089" s="1151"/>
      <c r="D2089" s="1515" t="s">
        <v>2158</v>
      </c>
      <c r="E2089" s="1516" t="s">
        <v>138</v>
      </c>
      <c r="F2089" s="1507">
        <v>1</v>
      </c>
      <c r="G2089" s="1151">
        <v>34.200000000000003</v>
      </c>
      <c r="H2089" s="1154"/>
      <c r="I2089" s="1154"/>
      <c r="J2089" s="1508">
        <f t="shared" si="32"/>
        <v>34.200000000000003</v>
      </c>
      <c r="K2089" s="1509"/>
      <c r="L2089" s="1509"/>
    </row>
    <row r="2090" spans="3:12" s="1511" customFormat="1" x14ac:dyDescent="0.25">
      <c r="C2090" s="1151"/>
      <c r="D2090" s="1515"/>
      <c r="E2090" s="1516" t="s">
        <v>2297</v>
      </c>
      <c r="F2090" s="1507">
        <v>-2</v>
      </c>
      <c r="G2090" s="1151">
        <v>1.2</v>
      </c>
      <c r="H2090" s="1154"/>
      <c r="I2090" s="1154"/>
      <c r="J2090" s="1508">
        <f t="shared" si="32"/>
        <v>-2.4</v>
      </c>
      <c r="K2090" s="1509"/>
      <c r="L2090" s="1509"/>
    </row>
    <row r="2091" spans="3:12" s="1511" customFormat="1" x14ac:dyDescent="0.25">
      <c r="C2091" s="1151"/>
      <c r="D2091" s="1515"/>
      <c r="E2091" s="1516" t="s">
        <v>2297</v>
      </c>
      <c r="F2091" s="1507">
        <v>-5</v>
      </c>
      <c r="G2091" s="1151">
        <v>1</v>
      </c>
      <c r="H2091" s="1154"/>
      <c r="I2091" s="1154"/>
      <c r="J2091" s="1508">
        <f t="shared" si="32"/>
        <v>-5</v>
      </c>
      <c r="K2091" s="1509"/>
      <c r="L2091" s="1509"/>
    </row>
    <row r="2092" spans="3:12" s="1511" customFormat="1" x14ac:dyDescent="0.25">
      <c r="C2092" s="1151"/>
      <c r="D2092" s="1515"/>
      <c r="E2092" s="1516" t="s">
        <v>2297</v>
      </c>
      <c r="F2092" s="1507">
        <v>-2</v>
      </c>
      <c r="G2092" s="1151">
        <v>0.9</v>
      </c>
      <c r="H2092" s="1154"/>
      <c r="I2092" s="1154"/>
      <c r="J2092" s="1508">
        <f t="shared" si="32"/>
        <v>-1.8</v>
      </c>
      <c r="K2092" s="1509"/>
      <c r="L2092" s="1509"/>
    </row>
    <row r="2093" spans="3:12" s="1511" customFormat="1" x14ac:dyDescent="0.25">
      <c r="C2093" s="1151"/>
      <c r="D2093" s="1515"/>
      <c r="E2093" s="1516" t="s">
        <v>2297</v>
      </c>
      <c r="F2093" s="1507">
        <v>-2</v>
      </c>
      <c r="G2093" s="1151">
        <v>0.8</v>
      </c>
      <c r="H2093" s="1154"/>
      <c r="I2093" s="1154"/>
      <c r="J2093" s="1508">
        <f t="shared" si="32"/>
        <v>-1.6</v>
      </c>
      <c r="K2093" s="1509"/>
      <c r="L2093" s="1509"/>
    </row>
    <row r="2094" spans="3:12" s="1511" customFormat="1" x14ac:dyDescent="0.25">
      <c r="C2094" s="1151"/>
      <c r="D2094" s="1151" t="s">
        <v>2410</v>
      </c>
      <c r="E2094" s="1516" t="s">
        <v>2411</v>
      </c>
      <c r="F2094" s="1507">
        <v>1</v>
      </c>
      <c r="G2094" s="1151">
        <v>7.95</v>
      </c>
      <c r="H2094" s="1154"/>
      <c r="I2094" s="1154"/>
      <c r="J2094" s="1508">
        <f t="shared" si="32"/>
        <v>7.95</v>
      </c>
      <c r="K2094" s="1509"/>
      <c r="L2094" s="1509"/>
    </row>
    <row r="2095" spans="3:12" s="1511" customFormat="1" x14ac:dyDescent="0.25">
      <c r="C2095" s="1151"/>
      <c r="D2095" s="1515" t="s">
        <v>2157</v>
      </c>
      <c r="E2095" s="1516" t="s">
        <v>144</v>
      </c>
      <c r="F2095" s="1507">
        <v>1</v>
      </c>
      <c r="G2095" s="1151">
        <v>13.7</v>
      </c>
      <c r="H2095" s="1154"/>
      <c r="I2095" s="1154"/>
      <c r="J2095" s="1508">
        <f t="shared" si="32"/>
        <v>13.7</v>
      </c>
      <c r="K2095" s="1509"/>
      <c r="L2095" s="1509"/>
    </row>
    <row r="2096" spans="3:12" s="1511" customFormat="1" x14ac:dyDescent="0.25">
      <c r="C2096" s="1512"/>
      <c r="D2096" s="1151"/>
      <c r="E2096" s="1121" t="s">
        <v>2297</v>
      </c>
      <c r="F2096" s="1507">
        <v>-1</v>
      </c>
      <c r="G2096" s="1151">
        <v>1.2</v>
      </c>
      <c r="H2096" s="1154"/>
      <c r="I2096" s="1154"/>
      <c r="J2096" s="1508">
        <f t="shared" si="32"/>
        <v>-1.2</v>
      </c>
      <c r="K2096" s="1509"/>
      <c r="L2096" s="1509"/>
    </row>
    <row r="2097" spans="3:12" s="1511" customFormat="1" x14ac:dyDescent="0.25">
      <c r="C2097" s="1512"/>
      <c r="D2097" s="1151"/>
      <c r="E2097" s="1121" t="s">
        <v>2297</v>
      </c>
      <c r="F2097" s="1507">
        <v>-1</v>
      </c>
      <c r="G2097" s="1151">
        <v>0.9</v>
      </c>
      <c r="H2097" s="1154"/>
      <c r="I2097" s="1154"/>
      <c r="J2097" s="1508">
        <f t="shared" si="32"/>
        <v>-0.9</v>
      </c>
      <c r="K2097" s="1509"/>
      <c r="L2097" s="1509"/>
    </row>
    <row r="2098" spans="3:12" s="1511" customFormat="1" x14ac:dyDescent="0.25">
      <c r="C2098" s="1151"/>
      <c r="D2098" s="1515"/>
      <c r="E2098" s="1516" t="s">
        <v>2303</v>
      </c>
      <c r="F2098" s="1507">
        <v>-1</v>
      </c>
      <c r="G2098" s="1151">
        <v>2.4</v>
      </c>
      <c r="H2098" s="1154"/>
      <c r="I2098" s="1154"/>
      <c r="J2098" s="1508">
        <f t="shared" si="32"/>
        <v>-2.4</v>
      </c>
      <c r="K2098" s="1509"/>
      <c r="L2098" s="1509"/>
    </row>
    <row r="2099" spans="3:12" s="1511" customFormat="1" x14ac:dyDescent="0.25">
      <c r="C2099" s="1151"/>
      <c r="D2099" s="1515"/>
      <c r="E2099" s="1516" t="s">
        <v>2412</v>
      </c>
      <c r="F2099" s="1507">
        <v>-1</v>
      </c>
      <c r="G2099" s="1151">
        <v>4.4000000000000004</v>
      </c>
      <c r="H2099" s="1154"/>
      <c r="I2099" s="1154"/>
      <c r="J2099" s="1508">
        <f t="shared" si="32"/>
        <v>-4.4000000000000004</v>
      </c>
      <c r="K2099" s="1509"/>
      <c r="L2099" s="1509"/>
    </row>
    <row r="2100" spans="3:12" s="1511" customFormat="1" x14ac:dyDescent="0.25">
      <c r="C2100" s="1151"/>
      <c r="D2100" s="1151" t="s">
        <v>1597</v>
      </c>
      <c r="E2100" s="1121" t="s">
        <v>2401</v>
      </c>
      <c r="F2100" s="1507">
        <v>1</v>
      </c>
      <c r="G2100" s="1151">
        <v>8.6999999999999993</v>
      </c>
      <c r="H2100" s="1154"/>
      <c r="I2100" s="1154"/>
      <c r="J2100" s="1508">
        <f t="shared" si="32"/>
        <v>8.6999999999999993</v>
      </c>
      <c r="K2100" s="1509"/>
      <c r="L2100" s="1509"/>
    </row>
    <row r="2101" spans="3:12" s="1511" customFormat="1" x14ac:dyDescent="0.25">
      <c r="C2101" s="1151"/>
      <c r="D2101" s="1151"/>
      <c r="E2101" s="1121" t="s">
        <v>2297</v>
      </c>
      <c r="F2101" s="1507">
        <v>-1</v>
      </c>
      <c r="G2101" s="1151">
        <v>0.9</v>
      </c>
      <c r="H2101" s="1154"/>
      <c r="I2101" s="1154"/>
      <c r="J2101" s="1508">
        <f t="shared" si="32"/>
        <v>-0.9</v>
      </c>
      <c r="K2101" s="1509"/>
      <c r="L2101" s="1509"/>
    </row>
    <row r="2102" spans="3:12" s="1511" customFormat="1" x14ac:dyDescent="0.25">
      <c r="C2102" s="1517"/>
      <c r="D2102" s="1518"/>
      <c r="E2102" s="1518"/>
      <c r="F2102" s="1518"/>
      <c r="G2102" s="1518"/>
      <c r="H2102" s="1518"/>
      <c r="I2102" s="1518"/>
      <c r="J2102" s="1508"/>
      <c r="K2102" s="1518"/>
      <c r="L2102" s="1519"/>
    </row>
    <row r="2103" spans="3:12" s="1511" customFormat="1" x14ac:dyDescent="0.25">
      <c r="C2103" s="1125"/>
      <c r="D2103" s="1515"/>
      <c r="E2103" s="1118" t="s">
        <v>1685</v>
      </c>
      <c r="F2103" s="1507"/>
      <c r="G2103" s="1151"/>
      <c r="H2103" s="1154"/>
      <c r="I2103" s="1154"/>
      <c r="J2103" s="1508"/>
      <c r="K2103" s="1509"/>
      <c r="L2103" s="1510"/>
    </row>
    <row r="2104" spans="3:12" s="1511" customFormat="1" x14ac:dyDescent="0.25">
      <c r="C2104" s="1125"/>
      <c r="D2104" s="1515" t="s">
        <v>1630</v>
      </c>
      <c r="E2104" s="1516" t="s">
        <v>122</v>
      </c>
      <c r="F2104" s="1507">
        <v>1</v>
      </c>
      <c r="G2104" s="1151">
        <v>8.1999999999999993</v>
      </c>
      <c r="H2104" s="1154"/>
      <c r="I2104" s="1154"/>
      <c r="J2104" s="1508">
        <f t="shared" si="32"/>
        <v>8.1999999999999993</v>
      </c>
      <c r="K2104" s="1509"/>
      <c r="L2104" s="1510"/>
    </row>
    <row r="2105" spans="3:12" s="1511" customFormat="1" x14ac:dyDescent="0.25">
      <c r="C2105" s="1125"/>
      <c r="D2105" s="1515"/>
      <c r="E2105" s="1516" t="s">
        <v>2297</v>
      </c>
      <c r="F2105" s="1507">
        <v>-1</v>
      </c>
      <c r="G2105" s="1151">
        <v>0.8</v>
      </c>
      <c r="H2105" s="1154"/>
      <c r="I2105" s="1154"/>
      <c r="J2105" s="1508">
        <f t="shared" si="32"/>
        <v>-0.8</v>
      </c>
      <c r="K2105" s="1509"/>
      <c r="L2105" s="1510"/>
    </row>
    <row r="2106" spans="3:12" s="1511" customFormat="1" x14ac:dyDescent="0.25">
      <c r="C2106" s="1125"/>
      <c r="D2106" s="1515" t="s">
        <v>1629</v>
      </c>
      <c r="E2106" s="1516" t="s">
        <v>122</v>
      </c>
      <c r="F2106" s="1507">
        <v>1</v>
      </c>
      <c r="G2106" s="1151">
        <v>8.3000000000000007</v>
      </c>
      <c r="H2106" s="1154"/>
      <c r="I2106" s="1154"/>
      <c r="J2106" s="1508">
        <f t="shared" si="32"/>
        <v>8.3000000000000007</v>
      </c>
      <c r="K2106" s="1509"/>
      <c r="L2106" s="1510"/>
    </row>
    <row r="2107" spans="3:12" s="1511" customFormat="1" x14ac:dyDescent="0.25">
      <c r="C2107" s="1125"/>
      <c r="D2107" s="1515"/>
      <c r="E2107" s="1516" t="s">
        <v>2297</v>
      </c>
      <c r="F2107" s="1507">
        <v>-1</v>
      </c>
      <c r="G2107" s="1151">
        <v>0.8</v>
      </c>
      <c r="H2107" s="1154"/>
      <c r="I2107" s="1154"/>
      <c r="J2107" s="1508">
        <f t="shared" si="32"/>
        <v>-0.8</v>
      </c>
      <c r="K2107" s="1509"/>
      <c r="L2107" s="1510"/>
    </row>
    <row r="2108" spans="3:12" s="1511" customFormat="1" x14ac:dyDescent="0.25">
      <c r="C2108" s="1125"/>
      <c r="D2108" s="1151" t="s">
        <v>1647</v>
      </c>
      <c r="E2108" s="1516" t="s">
        <v>276</v>
      </c>
      <c r="F2108" s="1507">
        <v>1</v>
      </c>
      <c r="G2108" s="1151">
        <v>12.3</v>
      </c>
      <c r="H2108" s="1154"/>
      <c r="I2108" s="1154"/>
      <c r="J2108" s="1508">
        <f t="shared" si="32"/>
        <v>12.3</v>
      </c>
      <c r="K2108" s="1509"/>
      <c r="L2108" s="1510"/>
    </row>
    <row r="2109" spans="3:12" s="1511" customFormat="1" x14ac:dyDescent="0.25">
      <c r="C2109" s="1125"/>
      <c r="D2109" s="1151"/>
      <c r="E2109" s="1516" t="s">
        <v>2297</v>
      </c>
      <c r="F2109" s="1507">
        <v>-1</v>
      </c>
      <c r="G2109" s="1151">
        <v>1</v>
      </c>
      <c r="H2109" s="1154"/>
      <c r="I2109" s="1154"/>
      <c r="J2109" s="1508">
        <f t="shared" si="32"/>
        <v>-1</v>
      </c>
      <c r="K2109" s="1509"/>
      <c r="L2109" s="1510"/>
    </row>
    <row r="2110" spans="3:12" s="1511" customFormat="1" x14ac:dyDescent="0.25">
      <c r="C2110" s="1125"/>
      <c r="D2110" s="1515" t="s">
        <v>1674</v>
      </c>
      <c r="E2110" s="1516" t="s">
        <v>122</v>
      </c>
      <c r="F2110" s="1507">
        <v>1</v>
      </c>
      <c r="G2110" s="1151">
        <v>8.9</v>
      </c>
      <c r="H2110" s="1154"/>
      <c r="I2110" s="1154"/>
      <c r="J2110" s="1508">
        <f t="shared" si="32"/>
        <v>8.9</v>
      </c>
      <c r="K2110" s="1509"/>
      <c r="L2110" s="1510"/>
    </row>
    <row r="2111" spans="3:12" s="1511" customFormat="1" x14ac:dyDescent="0.25">
      <c r="C2111" s="1125"/>
      <c r="D2111" s="1515"/>
      <c r="E2111" s="1516" t="s">
        <v>2297</v>
      </c>
      <c r="F2111" s="1507">
        <v>-1</v>
      </c>
      <c r="G2111" s="1151">
        <v>0.8</v>
      </c>
      <c r="H2111" s="1154"/>
      <c r="I2111" s="1154"/>
      <c r="J2111" s="1508">
        <f t="shared" si="32"/>
        <v>-0.8</v>
      </c>
      <c r="K2111" s="1509"/>
      <c r="L2111" s="1510"/>
    </row>
    <row r="2112" spans="3:12" s="1511" customFormat="1" x14ac:dyDescent="0.25">
      <c r="C2112" s="1151"/>
      <c r="D2112" s="1151" t="s">
        <v>1640</v>
      </c>
      <c r="E2112" s="1121" t="s">
        <v>571</v>
      </c>
      <c r="F2112" s="1507">
        <v>1</v>
      </c>
      <c r="G2112" s="1151">
        <v>73.599999999999994</v>
      </c>
      <c r="H2112" s="1154"/>
      <c r="I2112" s="1154"/>
      <c r="J2112" s="1508">
        <f t="shared" si="32"/>
        <v>73.599999999999994</v>
      </c>
      <c r="K2112" s="1509"/>
      <c r="L2112" s="1509"/>
    </row>
    <row r="2113" spans="3:12" s="1511" customFormat="1" x14ac:dyDescent="0.25">
      <c r="C2113" s="1151"/>
      <c r="D2113" s="1151"/>
      <c r="E2113" s="1121" t="s">
        <v>2297</v>
      </c>
      <c r="F2113" s="1507">
        <v>-3</v>
      </c>
      <c r="G2113" s="1151">
        <v>1.2</v>
      </c>
      <c r="H2113" s="1154"/>
      <c r="I2113" s="1154"/>
      <c r="J2113" s="1508">
        <f t="shared" si="32"/>
        <v>-3.5999999999999996</v>
      </c>
      <c r="K2113" s="1509"/>
      <c r="L2113" s="1509"/>
    </row>
    <row r="2114" spans="3:12" s="1511" customFormat="1" x14ac:dyDescent="0.25">
      <c r="C2114" s="1151"/>
      <c r="D2114" s="1151"/>
      <c r="E2114" s="1121" t="s">
        <v>2297</v>
      </c>
      <c r="F2114" s="1507">
        <v>-5</v>
      </c>
      <c r="G2114" s="1151">
        <v>0.9</v>
      </c>
      <c r="H2114" s="1154"/>
      <c r="I2114" s="1154"/>
      <c r="J2114" s="1508">
        <f t="shared" si="32"/>
        <v>-4.5</v>
      </c>
      <c r="K2114" s="1509"/>
      <c r="L2114" s="1509"/>
    </row>
    <row r="2115" spans="3:12" s="1511" customFormat="1" x14ac:dyDescent="0.25">
      <c r="C2115" s="1151"/>
      <c r="D2115" s="1151"/>
      <c r="E2115" s="1121" t="s">
        <v>2297</v>
      </c>
      <c r="F2115" s="1507">
        <v>-1</v>
      </c>
      <c r="G2115" s="1151">
        <v>0.6</v>
      </c>
      <c r="H2115" s="1154"/>
      <c r="I2115" s="1154"/>
      <c r="J2115" s="1508">
        <f t="shared" si="32"/>
        <v>-0.6</v>
      </c>
      <c r="K2115" s="1509"/>
      <c r="L2115" s="1509"/>
    </row>
    <row r="2116" spans="3:12" s="1511" customFormat="1" x14ac:dyDescent="0.25">
      <c r="C2116" s="1151"/>
      <c r="D2116" s="1151"/>
      <c r="E2116" s="1121" t="s">
        <v>2371</v>
      </c>
      <c r="F2116" s="1507">
        <v>-2</v>
      </c>
      <c r="G2116" s="1151">
        <v>1.8</v>
      </c>
      <c r="H2116" s="1154"/>
      <c r="I2116" s="1154"/>
      <c r="J2116" s="1508">
        <f t="shared" ref="J2116:J2181" si="33">PRODUCT(F2116:I2116)</f>
        <v>-3.6</v>
      </c>
      <c r="K2116" s="1509"/>
      <c r="L2116" s="1509"/>
    </row>
    <row r="2117" spans="3:12" s="1511" customFormat="1" x14ac:dyDescent="0.25">
      <c r="C2117" s="1151"/>
      <c r="D2117" s="1515"/>
      <c r="E2117" s="1516" t="s">
        <v>2412</v>
      </c>
      <c r="F2117" s="1507">
        <v>-1</v>
      </c>
      <c r="G2117" s="1151">
        <v>21.05</v>
      </c>
      <c r="H2117" s="1154"/>
      <c r="I2117" s="1154"/>
      <c r="J2117" s="1508">
        <f t="shared" si="33"/>
        <v>-21.05</v>
      </c>
      <c r="K2117" s="1509"/>
      <c r="L2117" s="1509"/>
    </row>
    <row r="2118" spans="3:12" s="1511" customFormat="1" x14ac:dyDescent="0.25">
      <c r="C2118" s="1512"/>
      <c r="D2118" s="1151"/>
      <c r="E2118" s="1121" t="s">
        <v>2303</v>
      </c>
      <c r="F2118" s="1507">
        <v>-1</v>
      </c>
      <c r="G2118" s="1151">
        <v>1.2</v>
      </c>
      <c r="H2118" s="1154"/>
      <c r="I2118" s="1154"/>
      <c r="J2118" s="1508">
        <f t="shared" si="33"/>
        <v>-1.2</v>
      </c>
      <c r="K2118" s="1509"/>
      <c r="L2118" s="1509"/>
    </row>
    <row r="2119" spans="3:12" s="1511" customFormat="1" x14ac:dyDescent="0.25">
      <c r="C2119" s="1512"/>
      <c r="D2119" s="1151"/>
      <c r="E2119" s="1514" t="s">
        <v>2311</v>
      </c>
      <c r="F2119" s="1507">
        <v>-1</v>
      </c>
      <c r="G2119" s="1151">
        <v>0.7</v>
      </c>
      <c r="H2119" s="1154"/>
      <c r="I2119" s="1154"/>
      <c r="J2119" s="1508">
        <f t="shared" si="33"/>
        <v>-0.7</v>
      </c>
      <c r="K2119" s="1509"/>
      <c r="L2119" s="1509"/>
    </row>
    <row r="2120" spans="3:12" s="1511" customFormat="1" x14ac:dyDescent="0.25">
      <c r="C2120" s="1512"/>
      <c r="D2120" s="1151"/>
      <c r="E2120" s="1514" t="s">
        <v>2302</v>
      </c>
      <c r="F2120" s="1507">
        <v>-1</v>
      </c>
      <c r="G2120" s="1151">
        <v>0.4</v>
      </c>
      <c r="H2120" s="1154"/>
      <c r="I2120" s="1154"/>
      <c r="J2120" s="1508">
        <f t="shared" si="33"/>
        <v>-0.4</v>
      </c>
      <c r="K2120" s="1509"/>
      <c r="L2120" s="1509"/>
    </row>
    <row r="2121" spans="3:12" s="1511" customFormat="1" x14ac:dyDescent="0.25">
      <c r="C2121" s="1151"/>
      <c r="D2121" s="1151" t="s">
        <v>2413</v>
      </c>
      <c r="E2121" s="1121" t="s">
        <v>2414</v>
      </c>
      <c r="F2121" s="1507">
        <v>1</v>
      </c>
      <c r="G2121" s="1151">
        <v>8.9</v>
      </c>
      <c r="H2121" s="1154"/>
      <c r="I2121" s="1154"/>
      <c r="J2121" s="1508">
        <f t="shared" si="33"/>
        <v>8.9</v>
      </c>
      <c r="K2121" s="1509"/>
      <c r="L2121" s="1509"/>
    </row>
    <row r="2122" spans="3:12" s="1511" customFormat="1" x14ac:dyDescent="0.25">
      <c r="C2122" s="1151"/>
      <c r="D2122" s="1151"/>
      <c r="E2122" s="1121" t="s">
        <v>1587</v>
      </c>
      <c r="F2122" s="1507">
        <v>-1</v>
      </c>
      <c r="G2122" s="1151">
        <v>3.05</v>
      </c>
      <c r="H2122" s="1154"/>
      <c r="I2122" s="1154"/>
      <c r="J2122" s="1508">
        <f t="shared" si="33"/>
        <v>-3.05</v>
      </c>
      <c r="K2122" s="1509"/>
      <c r="L2122" s="1509"/>
    </row>
    <row r="2123" spans="3:12" s="1511" customFormat="1" x14ac:dyDescent="0.25">
      <c r="C2123" s="1151"/>
      <c r="D2123" s="1151" t="s">
        <v>2415</v>
      </c>
      <c r="E2123" s="1121" t="s">
        <v>2416</v>
      </c>
      <c r="F2123" s="1507">
        <v>1</v>
      </c>
      <c r="G2123" s="1151">
        <v>3.25</v>
      </c>
      <c r="H2123" s="1154"/>
      <c r="I2123" s="1154"/>
      <c r="J2123" s="1508">
        <f t="shared" si="33"/>
        <v>3.25</v>
      </c>
      <c r="K2123" s="1509"/>
      <c r="L2123" s="1509"/>
    </row>
    <row r="2124" spans="3:12" s="1511" customFormat="1" x14ac:dyDescent="0.25">
      <c r="C2124" s="1151"/>
      <c r="D2124" s="1515"/>
      <c r="E2124" s="1516" t="s">
        <v>2297</v>
      </c>
      <c r="F2124" s="1507">
        <v>-1</v>
      </c>
      <c r="G2124" s="1151">
        <v>0.9</v>
      </c>
      <c r="H2124" s="1154"/>
      <c r="I2124" s="1154"/>
      <c r="J2124" s="1508">
        <f t="shared" si="33"/>
        <v>-0.9</v>
      </c>
      <c r="K2124" s="1509"/>
      <c r="L2124" s="1509"/>
    </row>
    <row r="2125" spans="3:12" s="1511" customFormat="1" ht="26.4" x14ac:dyDescent="0.25">
      <c r="C2125" s="1151"/>
      <c r="D2125" s="1515" t="s">
        <v>1648</v>
      </c>
      <c r="E2125" s="1516" t="s">
        <v>2287</v>
      </c>
      <c r="F2125" s="1507">
        <v>1</v>
      </c>
      <c r="G2125" s="1151">
        <v>13</v>
      </c>
      <c r="H2125" s="1154"/>
      <c r="I2125" s="1154"/>
      <c r="J2125" s="1508">
        <f t="shared" si="33"/>
        <v>13</v>
      </c>
      <c r="K2125" s="1509"/>
      <c r="L2125" s="1509"/>
    </row>
    <row r="2126" spans="3:12" s="1511" customFormat="1" x14ac:dyDescent="0.25">
      <c r="C2126" s="1151"/>
      <c r="D2126" s="1515"/>
      <c r="E2126" s="1121" t="s">
        <v>2297</v>
      </c>
      <c r="F2126" s="1507">
        <v>-1</v>
      </c>
      <c r="G2126" s="1151">
        <v>0.9</v>
      </c>
      <c r="H2126" s="1154"/>
      <c r="I2126" s="1154"/>
      <c r="J2126" s="1508">
        <f t="shared" si="33"/>
        <v>-0.9</v>
      </c>
      <c r="K2126" s="1509"/>
      <c r="L2126" s="1509"/>
    </row>
    <row r="2127" spans="3:12" s="1511" customFormat="1" x14ac:dyDescent="0.25">
      <c r="C2127" s="1512"/>
      <c r="D2127" s="1151"/>
      <c r="E2127" s="1121" t="s">
        <v>2303</v>
      </c>
      <c r="F2127" s="1507">
        <v>-1</v>
      </c>
      <c r="G2127" s="1151">
        <v>1.2</v>
      </c>
      <c r="H2127" s="1154"/>
      <c r="I2127" s="1154"/>
      <c r="J2127" s="1508">
        <f t="shared" si="33"/>
        <v>-1.2</v>
      </c>
      <c r="K2127" s="1509"/>
      <c r="L2127" s="1509"/>
    </row>
    <row r="2128" spans="3:12" s="1511" customFormat="1" ht="26.4" x14ac:dyDescent="0.25">
      <c r="C2128" s="1512"/>
      <c r="D2128" s="1151" t="s">
        <v>1650</v>
      </c>
      <c r="E2128" s="1121" t="s">
        <v>2419</v>
      </c>
      <c r="F2128" s="1507">
        <v>1</v>
      </c>
      <c r="G2128" s="1151">
        <v>19.7</v>
      </c>
      <c r="H2128" s="1154"/>
      <c r="I2128" s="1154"/>
      <c r="J2128" s="1508">
        <f t="shared" si="33"/>
        <v>19.7</v>
      </c>
      <c r="K2128" s="1509"/>
      <c r="L2128" s="1509"/>
    </row>
    <row r="2129" spans="3:12" s="1511" customFormat="1" x14ac:dyDescent="0.25">
      <c r="C2129" s="1512"/>
      <c r="D2129" s="1151"/>
      <c r="E2129" s="1121" t="s">
        <v>2297</v>
      </c>
      <c r="F2129" s="1507">
        <v>-1</v>
      </c>
      <c r="G2129" s="1151">
        <v>1</v>
      </c>
      <c r="H2129" s="1154"/>
      <c r="I2129" s="1154"/>
      <c r="J2129" s="1508">
        <f t="shared" si="33"/>
        <v>-1</v>
      </c>
      <c r="K2129" s="1509"/>
      <c r="L2129" s="1509"/>
    </row>
    <row r="2130" spans="3:12" s="1511" customFormat="1" x14ac:dyDescent="0.25">
      <c r="C2130" s="1151"/>
      <c r="D2130" s="1515" t="s">
        <v>1646</v>
      </c>
      <c r="E2130" s="1516" t="s">
        <v>299</v>
      </c>
      <c r="F2130" s="1507">
        <v>1</v>
      </c>
      <c r="G2130" s="1151">
        <v>16.899999999999999</v>
      </c>
      <c r="H2130" s="1154"/>
      <c r="I2130" s="1154"/>
      <c r="J2130" s="1508">
        <f t="shared" si="33"/>
        <v>16.899999999999999</v>
      </c>
      <c r="K2130" s="1509"/>
      <c r="L2130" s="1509"/>
    </row>
    <row r="2131" spans="3:12" s="1511" customFormat="1" x14ac:dyDescent="0.25">
      <c r="C2131" s="1151"/>
      <c r="D2131" s="1515"/>
      <c r="E2131" s="1516" t="s">
        <v>2297</v>
      </c>
      <c r="F2131" s="1507">
        <v>-1</v>
      </c>
      <c r="G2131" s="1151">
        <v>1</v>
      </c>
      <c r="H2131" s="1154"/>
      <c r="I2131" s="1154"/>
      <c r="J2131" s="1508">
        <f t="shared" si="33"/>
        <v>-1</v>
      </c>
      <c r="K2131" s="1509"/>
      <c r="L2131" s="1509"/>
    </row>
    <row r="2132" spans="3:12" s="1511" customFormat="1" x14ac:dyDescent="0.25">
      <c r="C2132" s="1151"/>
      <c r="D2132" s="1151" t="s">
        <v>1654</v>
      </c>
      <c r="E2132" s="1516" t="s">
        <v>138</v>
      </c>
      <c r="F2132" s="1507">
        <v>1</v>
      </c>
      <c r="G2132" s="1151">
        <v>18</v>
      </c>
      <c r="H2132" s="1154"/>
      <c r="I2132" s="1154"/>
      <c r="J2132" s="1508">
        <f t="shared" si="33"/>
        <v>18</v>
      </c>
      <c r="K2132" s="1509"/>
      <c r="L2132" s="1509"/>
    </row>
    <row r="2133" spans="3:12" s="1511" customFormat="1" x14ac:dyDescent="0.25">
      <c r="C2133" s="1151"/>
      <c r="D2133" s="1151"/>
      <c r="E2133" s="1516" t="s">
        <v>2297</v>
      </c>
      <c r="F2133" s="1507">
        <v>-3</v>
      </c>
      <c r="G2133" s="1151">
        <v>1.2</v>
      </c>
      <c r="H2133" s="1154"/>
      <c r="I2133" s="1154"/>
      <c r="J2133" s="1508">
        <f t="shared" si="33"/>
        <v>-3.5999999999999996</v>
      </c>
      <c r="K2133" s="1509"/>
      <c r="L2133" s="1509"/>
    </row>
    <row r="2134" spans="3:12" s="1511" customFormat="1" x14ac:dyDescent="0.25">
      <c r="C2134" s="1151"/>
      <c r="D2134" s="1151"/>
      <c r="E2134" s="1516" t="s">
        <v>2297</v>
      </c>
      <c r="F2134" s="1507">
        <v>-3</v>
      </c>
      <c r="G2134" s="1151">
        <v>1</v>
      </c>
      <c r="H2134" s="1154"/>
      <c r="I2134" s="1154"/>
      <c r="J2134" s="1508">
        <f t="shared" si="33"/>
        <v>-3</v>
      </c>
      <c r="K2134" s="1509"/>
      <c r="L2134" s="1509"/>
    </row>
    <row r="2135" spans="3:12" s="1511" customFormat="1" x14ac:dyDescent="0.25">
      <c r="C2135" s="1151"/>
      <c r="D2135" s="1151"/>
      <c r="E2135" s="1121" t="s">
        <v>2297</v>
      </c>
      <c r="F2135" s="1507">
        <v>-1</v>
      </c>
      <c r="G2135" s="1151">
        <v>0.9</v>
      </c>
      <c r="H2135" s="1154"/>
      <c r="I2135" s="1154"/>
      <c r="J2135" s="1508">
        <f t="shared" si="33"/>
        <v>-0.9</v>
      </c>
      <c r="K2135" s="1509"/>
      <c r="L2135" s="1509"/>
    </row>
    <row r="2136" spans="3:12" s="1511" customFormat="1" x14ac:dyDescent="0.25">
      <c r="C2136" s="1151"/>
      <c r="D2136" s="1151" t="s">
        <v>1651</v>
      </c>
      <c r="E2136" s="1121" t="s">
        <v>374</v>
      </c>
      <c r="F2136" s="1507">
        <v>1</v>
      </c>
      <c r="G2136" s="1151">
        <v>15</v>
      </c>
      <c r="H2136" s="1154"/>
      <c r="I2136" s="1154"/>
      <c r="J2136" s="1508">
        <f t="shared" si="33"/>
        <v>15</v>
      </c>
      <c r="K2136" s="1509"/>
      <c r="L2136" s="1509"/>
    </row>
    <row r="2137" spans="3:12" s="1511" customFormat="1" x14ac:dyDescent="0.25">
      <c r="C2137" s="1151"/>
      <c r="D2137" s="1151"/>
      <c r="E2137" s="1121" t="s">
        <v>2297</v>
      </c>
      <c r="F2137" s="1507">
        <v>-1</v>
      </c>
      <c r="G2137" s="1151">
        <v>1</v>
      </c>
      <c r="H2137" s="1154"/>
      <c r="I2137" s="1154"/>
      <c r="J2137" s="1508">
        <f t="shared" si="33"/>
        <v>-1</v>
      </c>
      <c r="K2137" s="1509"/>
      <c r="L2137" s="1509"/>
    </row>
    <row r="2138" spans="3:12" s="1511" customFormat="1" x14ac:dyDescent="0.25">
      <c r="C2138" s="1151"/>
      <c r="D2138" s="1151" t="s">
        <v>1653</v>
      </c>
      <c r="E2138" s="1516" t="s">
        <v>178</v>
      </c>
      <c r="F2138" s="1507">
        <v>1</v>
      </c>
      <c r="G2138" s="1151">
        <v>15</v>
      </c>
      <c r="H2138" s="1154"/>
      <c r="I2138" s="1154"/>
      <c r="J2138" s="1508">
        <f t="shared" si="33"/>
        <v>15</v>
      </c>
      <c r="K2138" s="1509"/>
      <c r="L2138" s="1509"/>
    </row>
    <row r="2139" spans="3:12" s="1511" customFormat="1" x14ac:dyDescent="0.25">
      <c r="C2139" s="1151"/>
      <c r="D2139" s="1151"/>
      <c r="E2139" s="1516" t="s">
        <v>2297</v>
      </c>
      <c r="F2139" s="1507">
        <v>-1</v>
      </c>
      <c r="G2139" s="1151">
        <v>0.9</v>
      </c>
      <c r="H2139" s="1154"/>
      <c r="I2139" s="1154"/>
      <c r="J2139" s="1508">
        <f t="shared" si="33"/>
        <v>-0.9</v>
      </c>
      <c r="K2139" s="1509"/>
      <c r="L2139" s="1509"/>
    </row>
    <row r="2140" spans="3:12" s="1511" customFormat="1" x14ac:dyDescent="0.25">
      <c r="C2140" s="1151"/>
      <c r="D2140" s="1151" t="s">
        <v>2235</v>
      </c>
      <c r="E2140" s="1516" t="s">
        <v>138</v>
      </c>
      <c r="F2140" s="1507">
        <v>1</v>
      </c>
      <c r="G2140" s="1151">
        <v>33</v>
      </c>
      <c r="H2140" s="1154"/>
      <c r="I2140" s="1154"/>
      <c r="J2140" s="1508">
        <f t="shared" si="33"/>
        <v>33</v>
      </c>
      <c r="K2140" s="1509"/>
      <c r="L2140" s="1509"/>
    </row>
    <row r="2141" spans="3:12" s="1511" customFormat="1" x14ac:dyDescent="0.25">
      <c r="C2141" s="1151"/>
      <c r="D2141" s="1151"/>
      <c r="E2141" s="1516" t="s">
        <v>2297</v>
      </c>
      <c r="F2141" s="1507">
        <v>-3</v>
      </c>
      <c r="G2141" s="1151">
        <v>1.2</v>
      </c>
      <c r="H2141" s="1154"/>
      <c r="I2141" s="1154"/>
      <c r="J2141" s="1508">
        <f t="shared" si="33"/>
        <v>-3.5999999999999996</v>
      </c>
      <c r="K2141" s="1509"/>
      <c r="L2141" s="1509"/>
    </row>
    <row r="2142" spans="3:12" s="1511" customFormat="1" x14ac:dyDescent="0.25">
      <c r="C2142" s="1151"/>
      <c r="D2142" s="1151"/>
      <c r="E2142" s="1516" t="s">
        <v>2297</v>
      </c>
      <c r="F2142" s="1507">
        <v>-1</v>
      </c>
      <c r="G2142" s="1151">
        <v>1</v>
      </c>
      <c r="H2142" s="1154"/>
      <c r="I2142" s="1154"/>
      <c r="J2142" s="1508">
        <f t="shared" si="33"/>
        <v>-1</v>
      </c>
      <c r="K2142" s="1509"/>
      <c r="L2142" s="1509"/>
    </row>
    <row r="2143" spans="3:12" s="1511" customFormat="1" x14ac:dyDescent="0.25">
      <c r="C2143" s="1151"/>
      <c r="D2143" s="1151"/>
      <c r="E2143" s="1121" t="s">
        <v>2297</v>
      </c>
      <c r="F2143" s="1507">
        <v>-4</v>
      </c>
      <c r="G2143" s="1151">
        <v>0.9</v>
      </c>
      <c r="H2143" s="1154"/>
      <c r="I2143" s="1154"/>
      <c r="J2143" s="1508">
        <f t="shared" si="33"/>
        <v>-3.6</v>
      </c>
      <c r="K2143" s="1509"/>
      <c r="L2143" s="1509"/>
    </row>
    <row r="2144" spans="3:12" s="1511" customFormat="1" x14ac:dyDescent="0.25">
      <c r="C2144" s="1512"/>
      <c r="D2144" s="1151"/>
      <c r="E2144" s="1514" t="s">
        <v>2302</v>
      </c>
      <c r="F2144" s="1507">
        <v>-1</v>
      </c>
      <c r="G2144" s="1151">
        <v>0.4</v>
      </c>
      <c r="H2144" s="1154"/>
      <c r="I2144" s="1154"/>
      <c r="J2144" s="1508">
        <f t="shared" si="33"/>
        <v>-0.4</v>
      </c>
      <c r="K2144" s="1509"/>
      <c r="L2144" s="1509"/>
    </row>
    <row r="2145" spans="3:12" s="1511" customFormat="1" x14ac:dyDescent="0.25">
      <c r="C2145" s="1151"/>
      <c r="D2145" s="1151"/>
      <c r="E2145" s="1121" t="s">
        <v>2345</v>
      </c>
      <c r="F2145" s="1507">
        <v>-1</v>
      </c>
      <c r="G2145" s="1151">
        <v>1</v>
      </c>
      <c r="H2145" s="1154"/>
      <c r="I2145" s="1154"/>
      <c r="J2145" s="1508">
        <f t="shared" si="33"/>
        <v>-1</v>
      </c>
      <c r="K2145" s="1509"/>
      <c r="L2145" s="1509"/>
    </row>
    <row r="2146" spans="3:12" s="1511" customFormat="1" x14ac:dyDescent="0.25">
      <c r="C2146" s="1151"/>
      <c r="D2146" s="1151"/>
      <c r="E2146" s="1121" t="s">
        <v>2345</v>
      </c>
      <c r="F2146" s="1507">
        <v>-1</v>
      </c>
      <c r="G2146" s="1151">
        <v>0.9</v>
      </c>
      <c r="H2146" s="1154"/>
      <c r="I2146" s="1154"/>
      <c r="J2146" s="1508">
        <f t="shared" si="33"/>
        <v>-0.9</v>
      </c>
      <c r="K2146" s="1509"/>
      <c r="L2146" s="1509"/>
    </row>
    <row r="2147" spans="3:12" s="1511" customFormat="1" x14ac:dyDescent="0.25">
      <c r="C2147" s="1151"/>
      <c r="D2147" s="1151" t="s">
        <v>2423</v>
      </c>
      <c r="E2147" s="1121" t="s">
        <v>571</v>
      </c>
      <c r="F2147" s="1507">
        <v>1</v>
      </c>
      <c r="G2147" s="1151">
        <v>64.349999999999994</v>
      </c>
      <c r="H2147" s="1154"/>
      <c r="I2147" s="1154"/>
      <c r="J2147" s="1508">
        <f t="shared" si="33"/>
        <v>64.349999999999994</v>
      </c>
      <c r="K2147" s="1509"/>
      <c r="L2147" s="1509"/>
    </row>
    <row r="2148" spans="3:12" s="1511" customFormat="1" x14ac:dyDescent="0.25">
      <c r="C2148" s="1512"/>
      <c r="D2148" s="1151"/>
      <c r="E2148" s="1121" t="s">
        <v>2297</v>
      </c>
      <c r="F2148" s="1507">
        <v>-1</v>
      </c>
      <c r="G2148" s="1151">
        <v>1.2</v>
      </c>
      <c r="H2148" s="1154"/>
      <c r="I2148" s="1154"/>
      <c r="J2148" s="1508">
        <f t="shared" si="33"/>
        <v>-1.2</v>
      </c>
      <c r="K2148" s="1509"/>
      <c r="L2148" s="1509"/>
    </row>
    <row r="2149" spans="3:12" s="1511" customFormat="1" x14ac:dyDescent="0.25">
      <c r="C2149" s="1512"/>
      <c r="D2149" s="1151"/>
      <c r="E2149" s="1121" t="s">
        <v>2297</v>
      </c>
      <c r="F2149" s="1507">
        <v>-2</v>
      </c>
      <c r="G2149" s="1151">
        <v>1</v>
      </c>
      <c r="H2149" s="1154"/>
      <c r="I2149" s="1154"/>
      <c r="J2149" s="1508">
        <f t="shared" si="33"/>
        <v>-2</v>
      </c>
      <c r="K2149" s="1509"/>
      <c r="L2149" s="1509"/>
    </row>
    <row r="2150" spans="3:12" s="1511" customFormat="1" x14ac:dyDescent="0.25">
      <c r="C2150" s="1512"/>
      <c r="D2150" s="1151"/>
      <c r="E2150" s="1121" t="s">
        <v>2297</v>
      </c>
      <c r="F2150" s="1507">
        <v>-1</v>
      </c>
      <c r="G2150" s="1151">
        <v>0.9</v>
      </c>
      <c r="H2150" s="1154"/>
      <c r="I2150" s="1154"/>
      <c r="J2150" s="1508">
        <f t="shared" si="33"/>
        <v>-0.9</v>
      </c>
      <c r="K2150" s="1509"/>
      <c r="L2150" s="1509"/>
    </row>
    <row r="2151" spans="3:12" s="1511" customFormat="1" x14ac:dyDescent="0.25">
      <c r="C2151" s="1151"/>
      <c r="D2151" s="1151"/>
      <c r="E2151" s="1121" t="s">
        <v>2371</v>
      </c>
      <c r="F2151" s="1507">
        <v>-3</v>
      </c>
      <c r="G2151" s="1151">
        <v>1.6</v>
      </c>
      <c r="H2151" s="1154"/>
      <c r="I2151" s="1154"/>
      <c r="J2151" s="1508">
        <f t="shared" si="33"/>
        <v>-4.8000000000000007</v>
      </c>
      <c r="K2151" s="1509"/>
      <c r="L2151" s="1509"/>
    </row>
    <row r="2152" spans="3:12" s="1511" customFormat="1" x14ac:dyDescent="0.25">
      <c r="C2152" s="1151"/>
      <c r="D2152" s="1151"/>
      <c r="E2152" s="1121" t="s">
        <v>2371</v>
      </c>
      <c r="F2152" s="1507">
        <v>-2</v>
      </c>
      <c r="G2152" s="1151">
        <v>3.15</v>
      </c>
      <c r="H2152" s="1154"/>
      <c r="I2152" s="1154"/>
      <c r="J2152" s="1508">
        <f t="shared" si="33"/>
        <v>-6.3</v>
      </c>
      <c r="K2152" s="1509"/>
      <c r="L2152" s="1509"/>
    </row>
    <row r="2153" spans="3:12" s="1511" customFormat="1" x14ac:dyDescent="0.25">
      <c r="C2153" s="1151"/>
      <c r="D2153" s="1151"/>
      <c r="E2153" s="1121" t="s">
        <v>2345</v>
      </c>
      <c r="F2153" s="1507">
        <v>-1</v>
      </c>
      <c r="G2153" s="1151">
        <v>5.95</v>
      </c>
      <c r="H2153" s="1154"/>
      <c r="I2153" s="1154"/>
      <c r="J2153" s="1508">
        <f t="shared" si="33"/>
        <v>-5.95</v>
      </c>
      <c r="K2153" s="1509"/>
      <c r="L2153" s="1509"/>
    </row>
    <row r="2154" spans="3:12" s="1511" customFormat="1" x14ac:dyDescent="0.25">
      <c r="C2154" s="1151"/>
      <c r="D2154" s="1151"/>
      <c r="E2154" s="1121" t="s">
        <v>2345</v>
      </c>
      <c r="F2154" s="1507">
        <v>-1</v>
      </c>
      <c r="G2154" s="1151">
        <v>4.0999999999999996</v>
      </c>
      <c r="H2154" s="1154"/>
      <c r="I2154" s="1154"/>
      <c r="J2154" s="1508">
        <f t="shared" si="33"/>
        <v>-4.0999999999999996</v>
      </c>
      <c r="K2154" s="1509"/>
      <c r="L2154" s="1509"/>
    </row>
    <row r="2155" spans="3:12" s="1511" customFormat="1" x14ac:dyDescent="0.25">
      <c r="C2155" s="1151"/>
      <c r="D2155" s="1515"/>
      <c r="E2155" s="1516" t="s">
        <v>2412</v>
      </c>
      <c r="F2155" s="1507">
        <v>-1</v>
      </c>
      <c r="G2155" s="1151">
        <v>3.3</v>
      </c>
      <c r="H2155" s="1154"/>
      <c r="I2155" s="1154"/>
      <c r="J2155" s="1508">
        <f t="shared" si="33"/>
        <v>-3.3</v>
      </c>
      <c r="K2155" s="1509"/>
      <c r="L2155" s="1509"/>
    </row>
    <row r="2156" spans="3:12" s="1511" customFormat="1" x14ac:dyDescent="0.25">
      <c r="C2156" s="1151"/>
      <c r="D2156" s="1515" t="s">
        <v>1684</v>
      </c>
      <c r="E2156" s="1516" t="s">
        <v>566</v>
      </c>
      <c r="F2156" s="1507">
        <v>1</v>
      </c>
      <c r="G2156" s="1151">
        <v>24.35</v>
      </c>
      <c r="H2156" s="1154"/>
      <c r="I2156" s="1154"/>
      <c r="J2156" s="1508">
        <f t="shared" si="33"/>
        <v>24.35</v>
      </c>
      <c r="K2156" s="1509"/>
      <c r="L2156" s="1509"/>
    </row>
    <row r="2157" spans="3:12" s="1511" customFormat="1" x14ac:dyDescent="0.25">
      <c r="C2157" s="1512"/>
      <c r="D2157" s="1151"/>
      <c r="E2157" s="1121" t="s">
        <v>2297</v>
      </c>
      <c r="F2157" s="1507">
        <v>-1</v>
      </c>
      <c r="G2157" s="1151">
        <v>1.2</v>
      </c>
      <c r="H2157" s="1154"/>
      <c r="I2157" s="1154"/>
      <c r="J2157" s="1508">
        <f t="shared" si="33"/>
        <v>-1.2</v>
      </c>
      <c r="K2157" s="1509"/>
      <c r="L2157" s="1509"/>
    </row>
    <row r="2158" spans="3:12" s="1511" customFormat="1" x14ac:dyDescent="0.25">
      <c r="C2158" s="1512"/>
      <c r="D2158" s="1151"/>
      <c r="E2158" s="1121" t="s">
        <v>2297</v>
      </c>
      <c r="F2158" s="1507">
        <v>-4</v>
      </c>
      <c r="G2158" s="1151">
        <v>0.9</v>
      </c>
      <c r="H2158" s="1154"/>
      <c r="I2158" s="1154"/>
      <c r="J2158" s="1508">
        <f t="shared" si="33"/>
        <v>-3.6</v>
      </c>
      <c r="K2158" s="1509"/>
      <c r="L2158" s="1509"/>
    </row>
    <row r="2159" spans="3:12" s="1511" customFormat="1" x14ac:dyDescent="0.25">
      <c r="C2159" s="1512"/>
      <c r="D2159" s="1151"/>
      <c r="E2159" s="1514" t="s">
        <v>2311</v>
      </c>
      <c r="F2159" s="1507">
        <v>-1</v>
      </c>
      <c r="G2159" s="1151">
        <v>0.7</v>
      </c>
      <c r="H2159" s="1154"/>
      <c r="I2159" s="1154"/>
      <c r="J2159" s="1508">
        <f t="shared" si="33"/>
        <v>-0.7</v>
      </c>
      <c r="K2159" s="1509"/>
      <c r="L2159" s="1509"/>
    </row>
    <row r="2160" spans="3:12" s="1511" customFormat="1" x14ac:dyDescent="0.25">
      <c r="C2160" s="1512"/>
      <c r="D2160" s="1151"/>
      <c r="E2160" s="1514" t="s">
        <v>2302</v>
      </c>
      <c r="F2160" s="1507">
        <v>-1</v>
      </c>
      <c r="G2160" s="1151">
        <v>0.4</v>
      </c>
      <c r="H2160" s="1154"/>
      <c r="I2160" s="1154"/>
      <c r="J2160" s="1508">
        <f t="shared" si="33"/>
        <v>-0.4</v>
      </c>
      <c r="K2160" s="1509"/>
      <c r="L2160" s="1509"/>
    </row>
    <row r="2161" spans="3:12" s="1511" customFormat="1" x14ac:dyDescent="0.25">
      <c r="C2161" s="1151"/>
      <c r="D2161" s="1515" t="s">
        <v>1744</v>
      </c>
      <c r="E2161" s="1516" t="s">
        <v>2411</v>
      </c>
      <c r="F2161" s="1507">
        <v>1</v>
      </c>
      <c r="G2161" s="1151">
        <v>39.75</v>
      </c>
      <c r="H2161" s="1154"/>
      <c r="I2161" s="1154"/>
      <c r="J2161" s="1508">
        <f t="shared" si="33"/>
        <v>39.75</v>
      </c>
      <c r="K2161" s="1509"/>
      <c r="L2161" s="1509"/>
    </row>
    <row r="2162" spans="3:12" s="1511" customFormat="1" x14ac:dyDescent="0.25">
      <c r="C2162" s="1512"/>
      <c r="D2162" s="1151"/>
      <c r="E2162" s="1121" t="s">
        <v>2297</v>
      </c>
      <c r="F2162" s="1507">
        <v>-1</v>
      </c>
      <c r="G2162" s="1151">
        <v>1.2</v>
      </c>
      <c r="H2162" s="1154"/>
      <c r="I2162" s="1154"/>
      <c r="J2162" s="1508">
        <f t="shared" si="33"/>
        <v>-1.2</v>
      </c>
      <c r="K2162" s="1509"/>
      <c r="L2162" s="1509"/>
    </row>
    <row r="2163" spans="3:12" s="1511" customFormat="1" x14ac:dyDescent="0.25">
      <c r="C2163" s="1512"/>
      <c r="D2163" s="1151"/>
      <c r="E2163" s="1121" t="s">
        <v>2297</v>
      </c>
      <c r="F2163" s="1507">
        <v>-1</v>
      </c>
      <c r="G2163" s="1151">
        <v>1</v>
      </c>
      <c r="H2163" s="1154"/>
      <c r="I2163" s="1154"/>
      <c r="J2163" s="1508">
        <f t="shared" si="33"/>
        <v>-1</v>
      </c>
      <c r="K2163" s="1509"/>
      <c r="L2163" s="1509"/>
    </row>
    <row r="2164" spans="3:12" s="1511" customFormat="1" x14ac:dyDescent="0.25">
      <c r="C2164" s="1512"/>
      <c r="D2164" s="1151"/>
      <c r="E2164" s="1514" t="s">
        <v>2311</v>
      </c>
      <c r="F2164" s="1507">
        <v>-1</v>
      </c>
      <c r="G2164" s="1151">
        <v>0.7</v>
      </c>
      <c r="H2164" s="1154"/>
      <c r="I2164" s="1154"/>
      <c r="J2164" s="1508">
        <f t="shared" si="33"/>
        <v>-0.7</v>
      </c>
      <c r="K2164" s="1509"/>
      <c r="L2164" s="1509"/>
    </row>
    <row r="2165" spans="3:12" s="1511" customFormat="1" x14ac:dyDescent="0.25">
      <c r="C2165" s="1512"/>
      <c r="D2165" s="1151"/>
      <c r="E2165" s="1514" t="s">
        <v>2302</v>
      </c>
      <c r="F2165" s="1507">
        <v>-1</v>
      </c>
      <c r="G2165" s="1151">
        <v>0.4</v>
      </c>
      <c r="H2165" s="1154"/>
      <c r="I2165" s="1154"/>
      <c r="J2165" s="1508">
        <f t="shared" si="33"/>
        <v>-0.4</v>
      </c>
      <c r="K2165" s="1509"/>
      <c r="L2165" s="1509"/>
    </row>
    <row r="2166" spans="3:12" s="1511" customFormat="1" x14ac:dyDescent="0.25">
      <c r="C2166" s="1151"/>
      <c r="D2166" s="1515"/>
      <c r="E2166" s="1516" t="s">
        <v>2412</v>
      </c>
      <c r="F2166" s="1507">
        <v>-1</v>
      </c>
      <c r="G2166" s="1151">
        <v>17.899999999999999</v>
      </c>
      <c r="H2166" s="1154"/>
      <c r="I2166" s="1154"/>
      <c r="J2166" s="1508">
        <f t="shared" si="33"/>
        <v>-17.899999999999999</v>
      </c>
      <c r="K2166" s="1509"/>
      <c r="L2166" s="1509"/>
    </row>
    <row r="2167" spans="3:12" s="1511" customFormat="1" x14ac:dyDescent="0.25">
      <c r="C2167" s="1151"/>
      <c r="D2167" s="1151" t="s">
        <v>1637</v>
      </c>
      <c r="E2167" s="1121" t="s">
        <v>2286</v>
      </c>
      <c r="F2167" s="1507">
        <v>1</v>
      </c>
      <c r="G2167" s="1151">
        <v>19.100000000000001</v>
      </c>
      <c r="H2167" s="1154"/>
      <c r="I2167" s="1154"/>
      <c r="J2167" s="1508">
        <f t="shared" si="33"/>
        <v>19.100000000000001</v>
      </c>
      <c r="K2167" s="1509"/>
      <c r="L2167" s="1509"/>
    </row>
    <row r="2168" spans="3:12" s="1511" customFormat="1" x14ac:dyDescent="0.25">
      <c r="C2168" s="1151"/>
      <c r="D2168" s="1151"/>
      <c r="E2168" s="1121" t="s">
        <v>2297</v>
      </c>
      <c r="F2168" s="1507">
        <v>-1</v>
      </c>
      <c r="G2168" s="1151">
        <v>1.2</v>
      </c>
      <c r="H2168" s="1154"/>
      <c r="I2168" s="1154"/>
      <c r="J2168" s="1508">
        <f t="shared" si="33"/>
        <v>-1.2</v>
      </c>
      <c r="K2168" s="1509"/>
      <c r="L2168" s="1509"/>
    </row>
    <row r="2169" spans="3:12" s="1511" customFormat="1" x14ac:dyDescent="0.25">
      <c r="C2169" s="1151"/>
      <c r="D2169" s="1151" t="s">
        <v>1658</v>
      </c>
      <c r="E2169" s="1121" t="s">
        <v>822</v>
      </c>
      <c r="F2169" s="1507">
        <v>1</v>
      </c>
      <c r="G2169" s="1151">
        <v>11.7</v>
      </c>
      <c r="H2169" s="1154"/>
      <c r="I2169" s="1154"/>
      <c r="J2169" s="1508">
        <f t="shared" si="33"/>
        <v>11.7</v>
      </c>
      <c r="K2169" s="1509"/>
      <c r="L2169" s="1509"/>
    </row>
    <row r="2170" spans="3:12" s="1511" customFormat="1" x14ac:dyDescent="0.25">
      <c r="C2170" s="1151"/>
      <c r="D2170" s="1151"/>
      <c r="E2170" s="1121" t="s">
        <v>2297</v>
      </c>
      <c r="F2170" s="1507">
        <v>-1</v>
      </c>
      <c r="G2170" s="1151">
        <v>0.9</v>
      </c>
      <c r="H2170" s="1154"/>
      <c r="I2170" s="1154"/>
      <c r="J2170" s="1508">
        <f t="shared" si="33"/>
        <v>-0.9</v>
      </c>
      <c r="K2170" s="1509"/>
      <c r="L2170" s="1509"/>
    </row>
    <row r="2171" spans="3:12" s="1511" customFormat="1" x14ac:dyDescent="0.25">
      <c r="C2171" s="1151"/>
      <c r="D2171" s="1151"/>
      <c r="E2171" s="1121" t="s">
        <v>2315</v>
      </c>
      <c r="F2171" s="1507">
        <v>1</v>
      </c>
      <c r="G2171" s="1151">
        <v>5.8</v>
      </c>
      <c r="H2171" s="1154"/>
      <c r="I2171" s="1154"/>
      <c r="J2171" s="1508">
        <f t="shared" si="33"/>
        <v>5.8</v>
      </c>
      <c r="K2171" s="1509"/>
      <c r="L2171" s="1509"/>
    </row>
    <row r="2172" spans="3:12" s="1511" customFormat="1" x14ac:dyDescent="0.25">
      <c r="C2172" s="1151"/>
      <c r="D2172" s="1151" t="s">
        <v>1657</v>
      </c>
      <c r="E2172" s="1121" t="s">
        <v>821</v>
      </c>
      <c r="F2172" s="1507">
        <v>1</v>
      </c>
      <c r="G2172" s="1151">
        <v>12.6</v>
      </c>
      <c r="H2172" s="1154"/>
      <c r="I2172" s="1154"/>
      <c r="J2172" s="1508">
        <f t="shared" si="33"/>
        <v>12.6</v>
      </c>
      <c r="K2172" s="1509"/>
      <c r="L2172" s="1509"/>
    </row>
    <row r="2173" spans="3:12" s="1511" customFormat="1" x14ac:dyDescent="0.25">
      <c r="C2173" s="1151"/>
      <c r="D2173" s="1151"/>
      <c r="E2173" s="1121" t="s">
        <v>2297</v>
      </c>
      <c r="F2173" s="1507">
        <v>-1</v>
      </c>
      <c r="G2173" s="1151">
        <v>0.9</v>
      </c>
      <c r="H2173" s="1154"/>
      <c r="I2173" s="1154"/>
      <c r="J2173" s="1508">
        <f t="shared" si="33"/>
        <v>-0.9</v>
      </c>
      <c r="K2173" s="1509"/>
      <c r="L2173" s="1509"/>
    </row>
    <row r="2174" spans="3:12" s="1511" customFormat="1" x14ac:dyDescent="0.25">
      <c r="C2174" s="1151"/>
      <c r="D2174" s="1151"/>
      <c r="E2174" s="1121" t="s">
        <v>2315</v>
      </c>
      <c r="F2174" s="1507">
        <v>1</v>
      </c>
      <c r="G2174" s="1151">
        <v>5.0999999999999996</v>
      </c>
      <c r="H2174" s="1154"/>
      <c r="I2174" s="1154"/>
      <c r="J2174" s="1508">
        <f t="shared" si="33"/>
        <v>5.0999999999999996</v>
      </c>
      <c r="K2174" s="1509"/>
      <c r="L2174" s="1509"/>
    </row>
    <row r="2175" spans="3:12" s="1511" customFormat="1" x14ac:dyDescent="0.25">
      <c r="C2175" s="1151"/>
      <c r="D2175" s="1515" t="s">
        <v>1643</v>
      </c>
      <c r="E2175" s="1516" t="s">
        <v>2418</v>
      </c>
      <c r="F2175" s="1507">
        <v>1</v>
      </c>
      <c r="G2175" s="1151">
        <v>9.1</v>
      </c>
      <c r="H2175" s="1154"/>
      <c r="I2175" s="1154"/>
      <c r="J2175" s="1508">
        <f t="shared" si="33"/>
        <v>9.1</v>
      </c>
      <c r="K2175" s="1509"/>
      <c r="L2175" s="1509"/>
    </row>
    <row r="2176" spans="3:12" s="1511" customFormat="1" x14ac:dyDescent="0.25">
      <c r="C2176" s="1151"/>
      <c r="D2176" s="1515"/>
      <c r="E2176" s="1516" t="s">
        <v>2297</v>
      </c>
      <c r="F2176" s="1507">
        <v>1</v>
      </c>
      <c r="G2176" s="1151">
        <v>0.9</v>
      </c>
      <c r="H2176" s="1154"/>
      <c r="I2176" s="1154"/>
      <c r="J2176" s="1508">
        <f t="shared" si="33"/>
        <v>0.9</v>
      </c>
      <c r="K2176" s="1509"/>
      <c r="L2176" s="1509"/>
    </row>
    <row r="2177" spans="3:12" s="1511" customFormat="1" x14ac:dyDescent="0.25">
      <c r="C2177" s="1517"/>
      <c r="D2177" s="1518"/>
      <c r="E2177" s="1518"/>
      <c r="F2177" s="1518"/>
      <c r="G2177" s="1518"/>
      <c r="H2177" s="1518"/>
      <c r="I2177" s="1518"/>
      <c r="J2177" s="1508"/>
      <c r="K2177" s="1518"/>
      <c r="L2177" s="1519"/>
    </row>
    <row r="2178" spans="3:12" s="1511" customFormat="1" x14ac:dyDescent="0.25">
      <c r="C2178" s="1506"/>
      <c r="D2178" s="1151"/>
      <c r="E2178" s="1118" t="s">
        <v>1692</v>
      </c>
      <c r="F2178" s="1507"/>
      <c r="G2178" s="1151"/>
      <c r="H2178" s="1154"/>
      <c r="I2178" s="1154"/>
      <c r="J2178" s="1508"/>
      <c r="K2178" s="1509"/>
      <c r="L2178" s="1510"/>
    </row>
    <row r="2179" spans="3:12" s="1511" customFormat="1" x14ac:dyDescent="0.25">
      <c r="C2179" s="1125"/>
      <c r="D2179" s="1151" t="s">
        <v>1693</v>
      </c>
      <c r="E2179" s="1121" t="s">
        <v>2432</v>
      </c>
      <c r="F2179" s="1507">
        <v>1</v>
      </c>
      <c r="G2179" s="1151">
        <v>18.05</v>
      </c>
      <c r="H2179" s="1154"/>
      <c r="I2179" s="1154"/>
      <c r="J2179" s="1508">
        <f t="shared" si="33"/>
        <v>18.05</v>
      </c>
      <c r="K2179" s="1509"/>
      <c r="L2179" s="1510"/>
    </row>
    <row r="2180" spans="3:12" s="1511" customFormat="1" x14ac:dyDescent="0.25">
      <c r="C2180" s="1506"/>
      <c r="D2180" s="1151"/>
      <c r="E2180" s="1121" t="s">
        <v>2297</v>
      </c>
      <c r="F2180" s="1507">
        <v>-1</v>
      </c>
      <c r="G2180" s="1151">
        <v>1</v>
      </c>
      <c r="H2180" s="1154"/>
      <c r="I2180" s="1154"/>
      <c r="J2180" s="1508">
        <f t="shared" si="33"/>
        <v>-1</v>
      </c>
      <c r="K2180" s="1509"/>
      <c r="L2180" s="1510"/>
    </row>
    <row r="2181" spans="3:12" s="1511" customFormat="1" x14ac:dyDescent="0.25">
      <c r="C2181" s="1151"/>
      <c r="D2181" s="1151" t="s">
        <v>2425</v>
      </c>
      <c r="E2181" s="1121" t="s">
        <v>2426</v>
      </c>
      <c r="F2181" s="1507">
        <v>1</v>
      </c>
      <c r="G2181" s="1151">
        <v>11.76</v>
      </c>
      <c r="H2181" s="1154"/>
      <c r="I2181" s="1154"/>
      <c r="J2181" s="1508">
        <f t="shared" si="33"/>
        <v>11.76</v>
      </c>
      <c r="K2181" s="1509"/>
      <c r="L2181" s="1509"/>
    </row>
    <row r="2182" spans="3:12" s="1511" customFormat="1" x14ac:dyDescent="0.25">
      <c r="C2182" s="1512"/>
      <c r="D2182" s="1151"/>
      <c r="E2182" s="1121" t="s">
        <v>2297</v>
      </c>
      <c r="F2182" s="1507">
        <v>-1</v>
      </c>
      <c r="G2182" s="1151">
        <v>0.9</v>
      </c>
      <c r="H2182" s="1154"/>
      <c r="I2182" s="1154"/>
      <c r="J2182" s="1508">
        <f t="shared" ref="J2182:J2247" si="34">PRODUCT(F2182:I2182)</f>
        <v>-0.9</v>
      </c>
      <c r="K2182" s="1509"/>
      <c r="L2182" s="1509"/>
    </row>
    <row r="2183" spans="3:12" s="1511" customFormat="1" x14ac:dyDescent="0.25">
      <c r="C2183" s="1512"/>
      <c r="D2183" s="1151"/>
      <c r="E2183" s="1121" t="s">
        <v>2345</v>
      </c>
      <c r="F2183" s="1507">
        <v>-1</v>
      </c>
      <c r="G2183" s="1151">
        <v>2.6</v>
      </c>
      <c r="H2183" s="1154"/>
      <c r="I2183" s="1154"/>
      <c r="J2183" s="1508">
        <f t="shared" si="34"/>
        <v>-2.6</v>
      </c>
      <c r="K2183" s="1509"/>
      <c r="L2183" s="1509"/>
    </row>
    <row r="2184" spans="3:12" s="1511" customFormat="1" x14ac:dyDescent="0.25">
      <c r="C2184" s="1151"/>
      <c r="D2184" s="1151" t="s">
        <v>2427</v>
      </c>
      <c r="E2184" s="1121" t="s">
        <v>2428</v>
      </c>
      <c r="F2184" s="1507">
        <v>1</v>
      </c>
      <c r="G2184" s="1151">
        <v>2.65</v>
      </c>
      <c r="H2184" s="1154"/>
      <c r="I2184" s="1154"/>
      <c r="J2184" s="1508">
        <f t="shared" si="34"/>
        <v>2.65</v>
      </c>
      <c r="K2184" s="1509"/>
      <c r="L2184" s="1509"/>
    </row>
    <row r="2185" spans="3:12" s="1511" customFormat="1" x14ac:dyDescent="0.25">
      <c r="C2185" s="1151"/>
      <c r="D2185" s="1151" t="s">
        <v>2429</v>
      </c>
      <c r="E2185" s="1121" t="s">
        <v>566</v>
      </c>
      <c r="F2185" s="1507">
        <v>1</v>
      </c>
      <c r="G2185" s="1151">
        <v>29.35</v>
      </c>
      <c r="H2185" s="1154"/>
      <c r="I2185" s="1154"/>
      <c r="J2185" s="1508">
        <f t="shared" si="34"/>
        <v>29.35</v>
      </c>
      <c r="K2185" s="1509"/>
      <c r="L2185" s="1509"/>
    </row>
    <row r="2186" spans="3:12" s="1511" customFormat="1" x14ac:dyDescent="0.25">
      <c r="C2186" s="1512"/>
      <c r="D2186" s="1151"/>
      <c r="E2186" s="1121" t="s">
        <v>2297</v>
      </c>
      <c r="F2186" s="1507">
        <v>-1</v>
      </c>
      <c r="G2186" s="1151">
        <v>1.6</v>
      </c>
      <c r="H2186" s="1154"/>
      <c r="I2186" s="1154"/>
      <c r="J2186" s="1508">
        <f t="shared" si="34"/>
        <v>-1.6</v>
      </c>
      <c r="K2186" s="1509"/>
      <c r="L2186" s="1509"/>
    </row>
    <row r="2187" spans="3:12" s="1511" customFormat="1" x14ac:dyDescent="0.25">
      <c r="C2187" s="1512"/>
      <c r="D2187" s="1151"/>
      <c r="E2187" s="1121" t="s">
        <v>2371</v>
      </c>
      <c r="F2187" s="1507">
        <v>-1</v>
      </c>
      <c r="G2187" s="1151">
        <v>1.6</v>
      </c>
      <c r="H2187" s="1154"/>
      <c r="I2187" s="1154"/>
      <c r="J2187" s="1508">
        <f t="shared" si="34"/>
        <v>-1.6</v>
      </c>
      <c r="K2187" s="1509"/>
      <c r="L2187" s="1509"/>
    </row>
    <row r="2188" spans="3:12" s="1511" customFormat="1" x14ac:dyDescent="0.25">
      <c r="C2188" s="1151"/>
      <c r="D2188" s="1515"/>
      <c r="E2188" s="1516" t="s">
        <v>2412</v>
      </c>
      <c r="F2188" s="1507">
        <v>-1</v>
      </c>
      <c r="G2188" s="1151">
        <v>14.35</v>
      </c>
      <c r="H2188" s="1154"/>
      <c r="I2188" s="1154"/>
      <c r="J2188" s="1508">
        <f t="shared" si="34"/>
        <v>-14.35</v>
      </c>
      <c r="K2188" s="1509"/>
      <c r="L2188" s="1509"/>
    </row>
    <row r="2189" spans="3:12" s="1511" customFormat="1" x14ac:dyDescent="0.25">
      <c r="C2189" s="1151"/>
      <c r="D2189" s="1151" t="s">
        <v>2433</v>
      </c>
      <c r="E2189" s="1121" t="s">
        <v>2434</v>
      </c>
      <c r="F2189" s="1507">
        <v>1</v>
      </c>
      <c r="G2189" s="1151">
        <v>26.1</v>
      </c>
      <c r="H2189" s="1154"/>
      <c r="I2189" s="1154"/>
      <c r="J2189" s="1508">
        <f t="shared" si="34"/>
        <v>26.1</v>
      </c>
      <c r="K2189" s="1509"/>
      <c r="L2189" s="1509"/>
    </row>
    <row r="2190" spans="3:12" s="1511" customFormat="1" x14ac:dyDescent="0.25">
      <c r="C2190" s="1512"/>
      <c r="D2190" s="1151"/>
      <c r="E2190" s="1121" t="s">
        <v>2297</v>
      </c>
      <c r="F2190" s="1507">
        <v>-2</v>
      </c>
      <c r="G2190" s="1151">
        <v>1</v>
      </c>
      <c r="H2190" s="1154"/>
      <c r="I2190" s="1154"/>
      <c r="J2190" s="1508">
        <f t="shared" si="34"/>
        <v>-2</v>
      </c>
      <c r="K2190" s="1509"/>
      <c r="L2190" s="1509"/>
    </row>
    <row r="2191" spans="3:12" s="1511" customFormat="1" x14ac:dyDescent="0.25">
      <c r="C2191" s="1151"/>
      <c r="D2191" s="1151"/>
      <c r="E2191" s="1121" t="s">
        <v>2371</v>
      </c>
      <c r="F2191" s="1507">
        <v>-1</v>
      </c>
      <c r="G2191" s="1151">
        <v>1.8</v>
      </c>
      <c r="H2191" s="1154"/>
      <c r="I2191" s="1154"/>
      <c r="J2191" s="1508">
        <f t="shared" si="34"/>
        <v>-1.8</v>
      </c>
      <c r="K2191" s="1509"/>
      <c r="L2191" s="1509"/>
    </row>
    <row r="2192" spans="3:12" s="1511" customFormat="1" x14ac:dyDescent="0.25">
      <c r="C2192" s="1151"/>
      <c r="D2192" s="1151"/>
      <c r="E2192" s="1121" t="s">
        <v>2371</v>
      </c>
      <c r="F2192" s="1507">
        <v>-1</v>
      </c>
      <c r="G2192" s="1151">
        <v>1.8</v>
      </c>
      <c r="H2192" s="1154"/>
      <c r="I2192" s="1154"/>
      <c r="J2192" s="1508">
        <f t="shared" si="34"/>
        <v>-1.8</v>
      </c>
      <c r="K2192" s="1509"/>
      <c r="L2192" s="1509"/>
    </row>
    <row r="2193" spans="3:12" s="1511" customFormat="1" x14ac:dyDescent="0.25">
      <c r="C2193" s="1151"/>
      <c r="D2193" s="1151"/>
      <c r="E2193" s="1121" t="s">
        <v>2371</v>
      </c>
      <c r="F2193" s="1507">
        <v>-1</v>
      </c>
      <c r="G2193" s="1151">
        <v>1.5</v>
      </c>
      <c r="H2193" s="1154"/>
      <c r="I2193" s="1154"/>
      <c r="J2193" s="1508">
        <f t="shared" si="34"/>
        <v>-1.5</v>
      </c>
      <c r="K2193" s="1509"/>
      <c r="L2193" s="1509"/>
    </row>
    <row r="2194" spans="3:12" s="1511" customFormat="1" x14ac:dyDescent="0.25">
      <c r="C2194" s="1151"/>
      <c r="D2194" s="1151"/>
      <c r="E2194" s="1121" t="s">
        <v>2307</v>
      </c>
      <c r="F2194" s="1507">
        <v>-1</v>
      </c>
      <c r="G2194" s="1151">
        <v>1.72</v>
      </c>
      <c r="H2194" s="1154"/>
      <c r="I2194" s="1154"/>
      <c r="J2194" s="1508">
        <f t="shared" si="34"/>
        <v>-1.72</v>
      </c>
      <c r="K2194" s="1509"/>
      <c r="L2194" s="1509"/>
    </row>
    <row r="2195" spans="3:12" s="1511" customFormat="1" x14ac:dyDescent="0.25">
      <c r="C2195" s="1151"/>
      <c r="D2195" s="1151" t="s">
        <v>1701</v>
      </c>
      <c r="E2195" s="1121" t="s">
        <v>831</v>
      </c>
      <c r="F2195" s="1507">
        <v>1</v>
      </c>
      <c r="G2195" s="1151">
        <v>12.9</v>
      </c>
      <c r="H2195" s="1154"/>
      <c r="I2195" s="1154"/>
      <c r="J2195" s="1508">
        <f t="shared" si="34"/>
        <v>12.9</v>
      </c>
      <c r="K2195" s="1509"/>
      <c r="L2195" s="1509"/>
    </row>
    <row r="2196" spans="3:12" s="1511" customFormat="1" x14ac:dyDescent="0.25">
      <c r="C2196" s="1512"/>
      <c r="D2196" s="1151"/>
      <c r="E2196" s="1121" t="s">
        <v>2297</v>
      </c>
      <c r="F2196" s="1507">
        <v>-1</v>
      </c>
      <c r="G2196" s="1151">
        <v>1</v>
      </c>
      <c r="H2196" s="1154"/>
      <c r="I2196" s="1154"/>
      <c r="J2196" s="1508">
        <f t="shared" si="34"/>
        <v>-1</v>
      </c>
      <c r="K2196" s="1509"/>
      <c r="L2196" s="1509"/>
    </row>
    <row r="2197" spans="3:12" s="1511" customFormat="1" x14ac:dyDescent="0.25">
      <c r="C2197" s="1151"/>
      <c r="D2197" s="1151" t="s">
        <v>2202</v>
      </c>
      <c r="E2197" s="1121" t="s">
        <v>2430</v>
      </c>
      <c r="F2197" s="1507">
        <v>1</v>
      </c>
      <c r="G2197" s="1151">
        <v>19.899999999999999</v>
      </c>
      <c r="H2197" s="1154"/>
      <c r="I2197" s="1154"/>
      <c r="J2197" s="1508">
        <f t="shared" si="34"/>
        <v>19.899999999999999</v>
      </c>
      <c r="K2197" s="1509"/>
      <c r="L2197" s="1509"/>
    </row>
    <row r="2198" spans="3:12" s="1511" customFormat="1" x14ac:dyDescent="0.25">
      <c r="C2198" s="1512"/>
      <c r="D2198" s="1151"/>
      <c r="E2198" s="1121" t="s">
        <v>2297</v>
      </c>
      <c r="F2198" s="1507">
        <v>-1</v>
      </c>
      <c r="G2198" s="1151">
        <v>0.9</v>
      </c>
      <c r="H2198" s="1154"/>
      <c r="I2198" s="1154"/>
      <c r="J2198" s="1508">
        <f t="shared" si="34"/>
        <v>-0.9</v>
      </c>
      <c r="K2198" s="1509"/>
      <c r="L2198" s="1509"/>
    </row>
    <row r="2199" spans="3:12" s="1511" customFormat="1" x14ac:dyDescent="0.25">
      <c r="C2199" s="1151"/>
      <c r="D2199" s="1151" t="s">
        <v>1702</v>
      </c>
      <c r="E2199" s="1121" t="s">
        <v>2431</v>
      </c>
      <c r="F2199" s="1507">
        <v>1</v>
      </c>
      <c r="G2199" s="1151">
        <v>17.100000000000001</v>
      </c>
      <c r="H2199" s="1154"/>
      <c r="I2199" s="1154"/>
      <c r="J2199" s="1508">
        <f t="shared" si="34"/>
        <v>17.100000000000001</v>
      </c>
      <c r="K2199" s="1509"/>
      <c r="L2199" s="1509"/>
    </row>
    <row r="2200" spans="3:12" s="1511" customFormat="1" x14ac:dyDescent="0.25">
      <c r="C2200" s="1512"/>
      <c r="D2200" s="1151"/>
      <c r="E2200" s="1121" t="s">
        <v>2297</v>
      </c>
      <c r="F2200" s="1507">
        <v>-1</v>
      </c>
      <c r="G2200" s="1151">
        <v>0.9</v>
      </c>
      <c r="H2200" s="1154"/>
      <c r="I2200" s="1154"/>
      <c r="J2200" s="1508">
        <f t="shared" si="34"/>
        <v>-0.9</v>
      </c>
      <c r="K2200" s="1509"/>
      <c r="L2200" s="1509"/>
    </row>
    <row r="2201" spans="3:12" s="1511" customFormat="1" x14ac:dyDescent="0.25">
      <c r="C2201" s="1151"/>
      <c r="D2201" s="1151" t="s">
        <v>1703</v>
      </c>
      <c r="E2201" s="1121" t="s">
        <v>861</v>
      </c>
      <c r="F2201" s="1507">
        <v>1</v>
      </c>
      <c r="G2201" s="1151">
        <v>9.4</v>
      </c>
      <c r="H2201" s="1154"/>
      <c r="I2201" s="1154"/>
      <c r="J2201" s="1508">
        <f t="shared" si="34"/>
        <v>9.4</v>
      </c>
      <c r="K2201" s="1509"/>
      <c r="L2201" s="1509"/>
    </row>
    <row r="2202" spans="3:12" s="1511" customFormat="1" x14ac:dyDescent="0.25">
      <c r="C2202" s="1512"/>
      <c r="D2202" s="1151"/>
      <c r="E2202" s="1121" t="s">
        <v>2297</v>
      </c>
      <c r="F2202" s="1507">
        <v>-1</v>
      </c>
      <c r="G2202" s="1151">
        <v>1</v>
      </c>
      <c r="H2202" s="1154"/>
      <c r="I2202" s="1154"/>
      <c r="J2202" s="1508">
        <f t="shared" si="34"/>
        <v>-1</v>
      </c>
      <c r="K2202" s="1509"/>
      <c r="L2202" s="1509"/>
    </row>
    <row r="2203" spans="3:12" s="1511" customFormat="1" x14ac:dyDescent="0.25">
      <c r="C2203" s="1517"/>
      <c r="D2203" s="1518"/>
      <c r="E2203" s="1518"/>
      <c r="F2203" s="1518"/>
      <c r="G2203" s="1518"/>
      <c r="H2203" s="1518"/>
      <c r="I2203" s="1518"/>
      <c r="J2203" s="1508"/>
      <c r="K2203" s="1518"/>
      <c r="L2203" s="1519"/>
    </row>
    <row r="2204" spans="3:12" s="1511" customFormat="1" x14ac:dyDescent="0.25">
      <c r="C2204" s="1506"/>
      <c r="D2204" s="1151"/>
      <c r="E2204" s="1118" t="s">
        <v>1715</v>
      </c>
      <c r="F2204" s="1507"/>
      <c r="G2204" s="1151"/>
      <c r="H2204" s="1154"/>
      <c r="I2204" s="1154"/>
      <c r="J2204" s="1508"/>
      <c r="K2204" s="1509"/>
      <c r="L2204" s="1510"/>
    </row>
    <row r="2205" spans="3:12" s="1511" customFormat="1" x14ac:dyDescent="0.25">
      <c r="C2205" s="1506"/>
      <c r="D2205" s="1151" t="s">
        <v>1734</v>
      </c>
      <c r="E2205" s="1121" t="s">
        <v>122</v>
      </c>
      <c r="F2205" s="1507">
        <v>1</v>
      </c>
      <c r="G2205" s="1151">
        <v>6.3</v>
      </c>
      <c r="H2205" s="1154"/>
      <c r="I2205" s="1154"/>
      <c r="J2205" s="1508">
        <f t="shared" si="34"/>
        <v>6.3</v>
      </c>
      <c r="K2205" s="1509"/>
      <c r="L2205" s="1510"/>
    </row>
    <row r="2206" spans="3:12" s="1511" customFormat="1" x14ac:dyDescent="0.25">
      <c r="C2206" s="1125"/>
      <c r="D2206" s="1151"/>
      <c r="E2206" s="1121" t="s">
        <v>2297</v>
      </c>
      <c r="F2206" s="1507">
        <v>-1</v>
      </c>
      <c r="G2206" s="1151">
        <v>0.9</v>
      </c>
      <c r="H2206" s="1154"/>
      <c r="I2206" s="1154"/>
      <c r="J2206" s="1508">
        <f t="shared" si="34"/>
        <v>-0.9</v>
      </c>
      <c r="K2206" s="1509"/>
      <c r="L2206" s="1510"/>
    </row>
    <row r="2207" spans="3:12" s="1511" customFormat="1" x14ac:dyDescent="0.25">
      <c r="C2207" s="1125"/>
      <c r="D2207" s="1151" t="s">
        <v>1742</v>
      </c>
      <c r="E2207" s="1121" t="s">
        <v>834</v>
      </c>
      <c r="F2207" s="1507">
        <v>1</v>
      </c>
      <c r="G2207" s="1151">
        <v>7.2</v>
      </c>
      <c r="H2207" s="1154"/>
      <c r="I2207" s="1154"/>
      <c r="J2207" s="1508">
        <f t="shared" si="34"/>
        <v>7.2</v>
      </c>
      <c r="K2207" s="1509"/>
      <c r="L2207" s="1510"/>
    </row>
    <row r="2208" spans="3:12" s="1511" customFormat="1" x14ac:dyDescent="0.25">
      <c r="C2208" s="1506"/>
      <c r="D2208" s="1151"/>
      <c r="E2208" s="1121" t="s">
        <v>2297</v>
      </c>
      <c r="F2208" s="1507">
        <v>-1</v>
      </c>
      <c r="G2208" s="1151">
        <v>0.8</v>
      </c>
      <c r="H2208" s="1154"/>
      <c r="I2208" s="1154"/>
      <c r="J2208" s="1508">
        <f t="shared" si="34"/>
        <v>-0.8</v>
      </c>
      <c r="K2208" s="1509"/>
      <c r="L2208" s="1510"/>
    </row>
    <row r="2209" spans="3:12" s="1511" customFormat="1" x14ac:dyDescent="0.25">
      <c r="C2209" s="1125"/>
      <c r="D2209" s="1151" t="s">
        <v>1743</v>
      </c>
      <c r="E2209" s="1121" t="s">
        <v>834</v>
      </c>
      <c r="F2209" s="1507">
        <v>1</v>
      </c>
      <c r="G2209" s="1151">
        <v>6</v>
      </c>
      <c r="H2209" s="1154"/>
      <c r="I2209" s="1154"/>
      <c r="J2209" s="1508">
        <f t="shared" si="34"/>
        <v>6</v>
      </c>
      <c r="K2209" s="1509"/>
      <c r="L2209" s="1510"/>
    </row>
    <row r="2210" spans="3:12" s="1511" customFormat="1" x14ac:dyDescent="0.25">
      <c r="C2210" s="1506"/>
      <c r="D2210" s="1151"/>
      <c r="E2210" s="1121" t="s">
        <v>2297</v>
      </c>
      <c r="F2210" s="1507">
        <v>-1</v>
      </c>
      <c r="G2210" s="1151">
        <v>0.8</v>
      </c>
      <c r="H2210" s="1154"/>
      <c r="I2210" s="1154"/>
      <c r="J2210" s="1508">
        <f t="shared" si="34"/>
        <v>-0.8</v>
      </c>
      <c r="K2210" s="1509"/>
      <c r="L2210" s="1510"/>
    </row>
    <row r="2211" spans="3:12" s="1511" customFormat="1" x14ac:dyDescent="0.25">
      <c r="C2211" s="1151"/>
      <c r="D2211" s="1151" t="s">
        <v>2435</v>
      </c>
      <c r="E2211" s="1121" t="s">
        <v>144</v>
      </c>
      <c r="F2211" s="1507">
        <v>1</v>
      </c>
      <c r="G2211" s="1151">
        <v>35.5</v>
      </c>
      <c r="H2211" s="1154"/>
      <c r="I2211" s="1154"/>
      <c r="J2211" s="1508">
        <f t="shared" si="34"/>
        <v>35.5</v>
      </c>
      <c r="K2211" s="1509"/>
      <c r="L2211" s="1509"/>
    </row>
    <row r="2212" spans="3:12" s="1511" customFormat="1" x14ac:dyDescent="0.25">
      <c r="C2212" s="1512"/>
      <c r="D2212" s="1151"/>
      <c r="E2212" s="1121" t="s">
        <v>2297</v>
      </c>
      <c r="F2212" s="1507">
        <v>-2</v>
      </c>
      <c r="G2212" s="1151">
        <v>1</v>
      </c>
      <c r="H2212" s="1154"/>
      <c r="I2212" s="1154"/>
      <c r="J2212" s="1508">
        <f t="shared" si="34"/>
        <v>-2</v>
      </c>
      <c r="K2212" s="1509"/>
      <c r="L2212" s="1509"/>
    </row>
    <row r="2213" spans="3:12" s="1511" customFormat="1" x14ac:dyDescent="0.25">
      <c r="C2213" s="1512"/>
      <c r="D2213" s="1151"/>
      <c r="E2213" s="1121" t="s">
        <v>2297</v>
      </c>
      <c r="F2213" s="1507">
        <v>-2</v>
      </c>
      <c r="G2213" s="1151">
        <v>0.9</v>
      </c>
      <c r="H2213" s="1154"/>
      <c r="I2213" s="1154"/>
      <c r="J2213" s="1508">
        <f t="shared" si="34"/>
        <v>-1.8</v>
      </c>
      <c r="K2213" s="1509"/>
      <c r="L2213" s="1509"/>
    </row>
    <row r="2214" spans="3:12" s="1511" customFormat="1" x14ac:dyDescent="0.25">
      <c r="C2214" s="1512"/>
      <c r="D2214" s="1151"/>
      <c r="E2214" s="1121" t="s">
        <v>2297</v>
      </c>
      <c r="F2214" s="1507">
        <v>-1</v>
      </c>
      <c r="G2214" s="1151">
        <v>0.6</v>
      </c>
      <c r="H2214" s="1154"/>
      <c r="I2214" s="1154"/>
      <c r="J2214" s="1508">
        <f t="shared" si="34"/>
        <v>-0.6</v>
      </c>
      <c r="K2214" s="1509"/>
      <c r="L2214" s="1509"/>
    </row>
    <row r="2215" spans="3:12" s="1511" customFormat="1" x14ac:dyDescent="0.25">
      <c r="C2215" s="1151"/>
      <c r="D2215" s="1515"/>
      <c r="E2215" s="1516" t="s">
        <v>2412</v>
      </c>
      <c r="F2215" s="1507">
        <v>-1</v>
      </c>
      <c r="G2215" s="1151">
        <v>15.7</v>
      </c>
      <c r="H2215" s="1154"/>
      <c r="I2215" s="1154"/>
      <c r="J2215" s="1508">
        <f t="shared" si="34"/>
        <v>-15.7</v>
      </c>
      <c r="K2215" s="1509"/>
      <c r="L2215" s="1509"/>
    </row>
    <row r="2216" spans="3:12" s="1511" customFormat="1" x14ac:dyDescent="0.25">
      <c r="C2216" s="1151"/>
      <c r="D2216" s="1515" t="s">
        <v>2436</v>
      </c>
      <c r="E2216" s="1516" t="s">
        <v>2411</v>
      </c>
      <c r="F2216" s="1507">
        <v>1</v>
      </c>
      <c r="G2216" s="1151">
        <v>66.25</v>
      </c>
      <c r="H2216" s="1154"/>
      <c r="I2216" s="1154"/>
      <c r="J2216" s="1508">
        <f t="shared" si="34"/>
        <v>66.25</v>
      </c>
      <c r="K2216" s="1509"/>
      <c r="L2216" s="1509"/>
    </row>
    <row r="2217" spans="3:12" s="1511" customFormat="1" x14ac:dyDescent="0.25">
      <c r="C2217" s="1512"/>
      <c r="D2217" s="1151"/>
      <c r="E2217" s="1121" t="s">
        <v>2297</v>
      </c>
      <c r="F2217" s="1507">
        <v>-3</v>
      </c>
      <c r="G2217" s="1151">
        <v>1.2</v>
      </c>
      <c r="H2217" s="1154"/>
      <c r="I2217" s="1154"/>
      <c r="J2217" s="1508">
        <f t="shared" si="34"/>
        <v>-3.5999999999999996</v>
      </c>
      <c r="K2217" s="1509"/>
      <c r="L2217" s="1509"/>
    </row>
    <row r="2218" spans="3:12" s="1511" customFormat="1" x14ac:dyDescent="0.25">
      <c r="C2218" s="1512"/>
      <c r="D2218" s="1151"/>
      <c r="E2218" s="1121" t="s">
        <v>2297</v>
      </c>
      <c r="F2218" s="1507">
        <v>-11</v>
      </c>
      <c r="G2218" s="1151">
        <v>1</v>
      </c>
      <c r="H2218" s="1154"/>
      <c r="I2218" s="1154"/>
      <c r="J2218" s="1508">
        <f t="shared" si="34"/>
        <v>-11</v>
      </c>
      <c r="K2218" s="1509"/>
      <c r="L2218" s="1509"/>
    </row>
    <row r="2219" spans="3:12" s="1511" customFormat="1" x14ac:dyDescent="0.25">
      <c r="C2219" s="1512"/>
      <c r="D2219" s="1151"/>
      <c r="E2219" s="1121" t="s">
        <v>2297</v>
      </c>
      <c r="F2219" s="1507">
        <v>-3</v>
      </c>
      <c r="G2219" s="1151">
        <v>0.9</v>
      </c>
      <c r="H2219" s="1154"/>
      <c r="I2219" s="1154"/>
      <c r="J2219" s="1508">
        <f t="shared" si="34"/>
        <v>-2.7</v>
      </c>
      <c r="K2219" s="1509"/>
      <c r="L2219" s="1509"/>
    </row>
    <row r="2220" spans="3:12" s="1511" customFormat="1" x14ac:dyDescent="0.25">
      <c r="C2220" s="1512"/>
      <c r="D2220" s="1151"/>
      <c r="E2220" s="1121" t="s">
        <v>2297</v>
      </c>
      <c r="F2220" s="1507">
        <v>-2</v>
      </c>
      <c r="G2220" s="1151">
        <v>0.8</v>
      </c>
      <c r="H2220" s="1154"/>
      <c r="I2220" s="1154"/>
      <c r="J2220" s="1508">
        <f t="shared" si="34"/>
        <v>-1.6</v>
      </c>
      <c r="K2220" s="1509"/>
      <c r="L2220" s="1509"/>
    </row>
    <row r="2221" spans="3:12" s="1511" customFormat="1" x14ac:dyDescent="0.25">
      <c r="C2221" s="1512"/>
      <c r="D2221" s="1151"/>
      <c r="E2221" s="1121" t="s">
        <v>2297</v>
      </c>
      <c r="F2221" s="1507">
        <v>-1</v>
      </c>
      <c r="G2221" s="1151">
        <v>0.6</v>
      </c>
      <c r="H2221" s="1154"/>
      <c r="I2221" s="1154"/>
      <c r="J2221" s="1508">
        <f t="shared" si="34"/>
        <v>-0.6</v>
      </c>
      <c r="K2221" s="1509"/>
      <c r="L2221" s="1509"/>
    </row>
    <row r="2222" spans="3:12" s="1511" customFormat="1" x14ac:dyDescent="0.25">
      <c r="C2222" s="1512"/>
      <c r="D2222" s="1151"/>
      <c r="E2222" s="1514" t="s">
        <v>2311</v>
      </c>
      <c r="F2222" s="1507">
        <v>-2</v>
      </c>
      <c r="G2222" s="1151">
        <v>0.7</v>
      </c>
      <c r="H2222" s="1154"/>
      <c r="I2222" s="1154"/>
      <c r="J2222" s="1508">
        <f t="shared" si="34"/>
        <v>-1.4</v>
      </c>
      <c r="K2222" s="1509"/>
      <c r="L2222" s="1509"/>
    </row>
    <row r="2223" spans="3:12" s="1511" customFormat="1" x14ac:dyDescent="0.25">
      <c r="C2223" s="1512"/>
      <c r="D2223" s="1151"/>
      <c r="E2223" s="1514" t="s">
        <v>2302</v>
      </c>
      <c r="F2223" s="1507">
        <v>-2</v>
      </c>
      <c r="G2223" s="1151">
        <v>0.4</v>
      </c>
      <c r="H2223" s="1154"/>
      <c r="I2223" s="1154"/>
      <c r="J2223" s="1508">
        <f t="shared" si="34"/>
        <v>-0.8</v>
      </c>
      <c r="K2223" s="1509"/>
      <c r="L2223" s="1509"/>
    </row>
    <row r="2224" spans="3:12" s="1511" customFormat="1" x14ac:dyDescent="0.25">
      <c r="C2224" s="1151"/>
      <c r="D2224" s="1151" t="s">
        <v>2437</v>
      </c>
      <c r="E2224" s="1121" t="s">
        <v>2438</v>
      </c>
      <c r="F2224" s="1507">
        <v>1</v>
      </c>
      <c r="G2224" s="1151">
        <v>42.6</v>
      </c>
      <c r="H2224" s="1154"/>
      <c r="I2224" s="1154"/>
      <c r="J2224" s="1508">
        <f t="shared" si="34"/>
        <v>42.6</v>
      </c>
      <c r="K2224" s="1509"/>
      <c r="L2224" s="1509"/>
    </row>
    <row r="2225" spans="3:12" s="1511" customFormat="1" x14ac:dyDescent="0.25">
      <c r="C2225" s="1512"/>
      <c r="D2225" s="1151"/>
      <c r="E2225" s="1121" t="s">
        <v>2297</v>
      </c>
      <c r="F2225" s="1507">
        <v>-1</v>
      </c>
      <c r="G2225" s="1151">
        <v>1.2</v>
      </c>
      <c r="H2225" s="1154"/>
      <c r="I2225" s="1154"/>
      <c r="J2225" s="1508">
        <f t="shared" si="34"/>
        <v>-1.2</v>
      </c>
      <c r="K2225" s="1509"/>
      <c r="L2225" s="1509"/>
    </row>
    <row r="2226" spans="3:12" s="1511" customFormat="1" x14ac:dyDescent="0.25">
      <c r="C2226" s="1512"/>
      <c r="D2226" s="1151"/>
      <c r="E2226" s="1121" t="s">
        <v>2297</v>
      </c>
      <c r="F2226" s="1507">
        <v>-4</v>
      </c>
      <c r="G2226" s="1151">
        <v>1</v>
      </c>
      <c r="H2226" s="1154"/>
      <c r="I2226" s="1154"/>
      <c r="J2226" s="1508">
        <f t="shared" si="34"/>
        <v>-4</v>
      </c>
      <c r="K2226" s="1509"/>
      <c r="L2226" s="1509"/>
    </row>
    <row r="2227" spans="3:12" s="1511" customFormat="1" x14ac:dyDescent="0.25">
      <c r="C2227" s="1512"/>
      <c r="D2227" s="1151"/>
      <c r="E2227" s="1514" t="s">
        <v>2311</v>
      </c>
      <c r="F2227" s="1507">
        <v>-1</v>
      </c>
      <c r="G2227" s="1151">
        <v>0.7</v>
      </c>
      <c r="H2227" s="1154"/>
      <c r="I2227" s="1154"/>
      <c r="J2227" s="1508">
        <f t="shared" si="34"/>
        <v>-0.7</v>
      </c>
      <c r="K2227" s="1509"/>
      <c r="L2227" s="1509"/>
    </row>
    <row r="2228" spans="3:12" s="1511" customFormat="1" x14ac:dyDescent="0.25">
      <c r="C2228" s="1512"/>
      <c r="D2228" s="1151"/>
      <c r="E2228" s="1514" t="s">
        <v>2302</v>
      </c>
      <c r="F2228" s="1507">
        <v>-1</v>
      </c>
      <c r="G2228" s="1151">
        <v>0.4</v>
      </c>
      <c r="H2228" s="1154"/>
      <c r="I2228" s="1154"/>
      <c r="J2228" s="1508">
        <f t="shared" si="34"/>
        <v>-0.4</v>
      </c>
      <c r="K2228" s="1509"/>
      <c r="L2228" s="1509"/>
    </row>
    <row r="2229" spans="3:12" s="1511" customFormat="1" x14ac:dyDescent="0.25">
      <c r="C2229" s="1512"/>
      <c r="D2229" s="1151"/>
      <c r="E2229" s="1121" t="s">
        <v>2371</v>
      </c>
      <c r="F2229" s="1507">
        <v>-2</v>
      </c>
      <c r="G2229" s="1151">
        <v>1.5</v>
      </c>
      <c r="H2229" s="1154"/>
      <c r="I2229" s="1154"/>
      <c r="J2229" s="1508">
        <f t="shared" si="34"/>
        <v>-3</v>
      </c>
      <c r="K2229" s="1509"/>
      <c r="L2229" s="1509"/>
    </row>
    <row r="2230" spans="3:12" s="1511" customFormat="1" x14ac:dyDescent="0.25">
      <c r="C2230" s="1151"/>
      <c r="D2230" s="1515"/>
      <c r="E2230" s="1516" t="s">
        <v>2412</v>
      </c>
      <c r="F2230" s="1507">
        <v>-1</v>
      </c>
      <c r="G2230" s="1151">
        <v>22.75</v>
      </c>
      <c r="H2230" s="1154"/>
      <c r="I2230" s="1154"/>
      <c r="J2230" s="1508">
        <f t="shared" si="34"/>
        <v>-22.75</v>
      </c>
      <c r="K2230" s="1509"/>
      <c r="L2230" s="1509"/>
    </row>
    <row r="2231" spans="3:12" s="1511" customFormat="1" x14ac:dyDescent="0.25">
      <c r="C2231" s="1151"/>
      <c r="D2231" s="1515" t="s">
        <v>2160</v>
      </c>
      <c r="E2231" s="1516" t="s">
        <v>571</v>
      </c>
      <c r="F2231" s="1507">
        <v>1</v>
      </c>
      <c r="G2231" s="1151">
        <v>46.3</v>
      </c>
      <c r="H2231" s="1154"/>
      <c r="I2231" s="1154"/>
      <c r="J2231" s="1508">
        <f t="shared" si="34"/>
        <v>46.3</v>
      </c>
      <c r="K2231" s="1509"/>
      <c r="L2231" s="1509"/>
    </row>
    <row r="2232" spans="3:12" s="1511" customFormat="1" x14ac:dyDescent="0.25">
      <c r="C2232" s="1512"/>
      <c r="D2232" s="1151"/>
      <c r="E2232" s="1121" t="s">
        <v>2297</v>
      </c>
      <c r="F2232" s="1507">
        <v>-1</v>
      </c>
      <c r="G2232" s="1151">
        <v>1.2</v>
      </c>
      <c r="H2232" s="1154"/>
      <c r="I2232" s="1154"/>
      <c r="J2232" s="1508">
        <f t="shared" si="34"/>
        <v>-1.2</v>
      </c>
      <c r="K2232" s="1509"/>
      <c r="L2232" s="1509"/>
    </row>
    <row r="2233" spans="3:12" s="1511" customFormat="1" x14ac:dyDescent="0.25">
      <c r="C2233" s="1512"/>
      <c r="D2233" s="1151"/>
      <c r="E2233" s="1121" t="s">
        <v>2297</v>
      </c>
      <c r="F2233" s="1507">
        <v>-5</v>
      </c>
      <c r="G2233" s="1151">
        <v>1</v>
      </c>
      <c r="H2233" s="1154"/>
      <c r="I2233" s="1154"/>
      <c r="J2233" s="1508">
        <f t="shared" si="34"/>
        <v>-5</v>
      </c>
      <c r="K2233" s="1509"/>
      <c r="L2233" s="1509"/>
    </row>
    <row r="2234" spans="3:12" s="1511" customFormat="1" x14ac:dyDescent="0.25">
      <c r="C2234" s="1512"/>
      <c r="D2234" s="1151"/>
      <c r="E2234" s="1121" t="s">
        <v>2297</v>
      </c>
      <c r="F2234" s="1507">
        <v>-1</v>
      </c>
      <c r="G2234" s="1151">
        <v>0.9</v>
      </c>
      <c r="H2234" s="1154"/>
      <c r="I2234" s="1154"/>
      <c r="J2234" s="1508">
        <f t="shared" si="34"/>
        <v>-0.9</v>
      </c>
      <c r="K2234" s="1509"/>
      <c r="L2234" s="1509"/>
    </row>
    <row r="2235" spans="3:12" s="1511" customFormat="1" x14ac:dyDescent="0.25">
      <c r="C2235" s="1512"/>
      <c r="D2235" s="1151"/>
      <c r="E2235" s="1121" t="s">
        <v>2439</v>
      </c>
      <c r="F2235" s="1507">
        <v>-1</v>
      </c>
      <c r="G2235" s="1151">
        <v>1.65</v>
      </c>
      <c r="H2235" s="1154"/>
      <c r="I2235" s="1154"/>
      <c r="J2235" s="1508">
        <f t="shared" si="34"/>
        <v>-1.65</v>
      </c>
      <c r="K2235" s="1509"/>
      <c r="L2235" s="1509"/>
    </row>
    <row r="2236" spans="3:12" s="1511" customFormat="1" x14ac:dyDescent="0.25">
      <c r="C2236" s="1512"/>
      <c r="D2236" s="1151"/>
      <c r="E2236" s="1121" t="s">
        <v>2371</v>
      </c>
      <c r="F2236" s="1507">
        <v>-5</v>
      </c>
      <c r="G2236" s="1151">
        <v>3.15</v>
      </c>
      <c r="H2236" s="1154"/>
      <c r="I2236" s="1154"/>
      <c r="J2236" s="1508">
        <f t="shared" si="34"/>
        <v>-15.75</v>
      </c>
      <c r="K2236" s="1509"/>
      <c r="L2236" s="1509"/>
    </row>
    <row r="2237" spans="3:12" s="1511" customFormat="1" x14ac:dyDescent="0.25">
      <c r="C2237" s="1512"/>
      <c r="D2237" s="1151"/>
      <c r="E2237" s="1121" t="s">
        <v>2371</v>
      </c>
      <c r="F2237" s="1507">
        <v>-1</v>
      </c>
      <c r="G2237" s="1151">
        <v>2.4</v>
      </c>
      <c r="H2237" s="1154"/>
      <c r="I2237" s="1154"/>
      <c r="J2237" s="1508">
        <f t="shared" si="34"/>
        <v>-2.4</v>
      </c>
      <c r="K2237" s="1509"/>
      <c r="L2237" s="1509"/>
    </row>
    <row r="2238" spans="3:12" s="1511" customFormat="1" x14ac:dyDescent="0.25">
      <c r="C2238" s="1512"/>
      <c r="D2238" s="1151"/>
      <c r="E2238" s="1121" t="s">
        <v>2371</v>
      </c>
      <c r="F2238" s="1507">
        <v>-4</v>
      </c>
      <c r="G2238" s="1151">
        <v>1.6</v>
      </c>
      <c r="H2238" s="1154"/>
      <c r="I2238" s="1154"/>
      <c r="J2238" s="1508">
        <f t="shared" si="34"/>
        <v>-6.4</v>
      </c>
      <c r="K2238" s="1509"/>
      <c r="L2238" s="1509"/>
    </row>
    <row r="2239" spans="3:12" s="1511" customFormat="1" x14ac:dyDescent="0.25">
      <c r="C2239" s="1512"/>
      <c r="D2239" s="1151" t="s">
        <v>1737</v>
      </c>
      <c r="E2239" s="1121" t="s">
        <v>2418</v>
      </c>
      <c r="F2239" s="1507">
        <v>1</v>
      </c>
      <c r="G2239" s="1151">
        <v>8.1</v>
      </c>
      <c r="H2239" s="1154"/>
      <c r="I2239" s="1154"/>
      <c r="J2239" s="1508">
        <v>16.2</v>
      </c>
      <c r="K2239" s="1509"/>
      <c r="L2239" s="1509"/>
    </row>
    <row r="2240" spans="3:12" s="1511" customFormat="1" x14ac:dyDescent="0.25">
      <c r="C2240" s="1151"/>
      <c r="D2240" s="1151"/>
      <c r="E2240" s="1121" t="s">
        <v>2297</v>
      </c>
      <c r="F2240" s="1507">
        <v>-1</v>
      </c>
      <c r="G2240" s="1151">
        <v>0.9</v>
      </c>
      <c r="H2240" s="1154"/>
      <c r="I2240" s="1154"/>
      <c r="J2240" s="1508">
        <v>-1.8</v>
      </c>
      <c r="K2240" s="1509"/>
      <c r="L2240" s="1509"/>
    </row>
    <row r="2241" spans="3:12" s="1511" customFormat="1" x14ac:dyDescent="0.25">
      <c r="C2241" s="1517"/>
      <c r="D2241" s="1518"/>
      <c r="E2241" s="1518"/>
      <c r="F2241" s="1518"/>
      <c r="G2241" s="1518"/>
      <c r="H2241" s="1518"/>
      <c r="I2241" s="1518"/>
      <c r="J2241" s="1508"/>
      <c r="K2241" s="1518"/>
      <c r="L2241" s="1519"/>
    </row>
    <row r="2242" spans="3:12" s="1511" customFormat="1" x14ac:dyDescent="0.25">
      <c r="C2242" s="1520"/>
      <c r="D2242" s="1151"/>
      <c r="E2242" s="1111" t="s">
        <v>203</v>
      </c>
      <c r="F2242" s="1507"/>
      <c r="G2242" s="1151"/>
      <c r="H2242" s="1154"/>
      <c r="I2242" s="1154"/>
      <c r="J2242" s="1508"/>
      <c r="K2242" s="1521"/>
      <c r="L2242" s="1522"/>
    </row>
    <row r="2243" spans="3:12" s="1511" customFormat="1" x14ac:dyDescent="0.25">
      <c r="C2243" s="1520"/>
      <c r="D2243" s="1151"/>
      <c r="E2243" s="1118" t="s">
        <v>1750</v>
      </c>
      <c r="F2243" s="1507"/>
      <c r="G2243" s="1151"/>
      <c r="H2243" s="1154"/>
      <c r="I2243" s="1154"/>
      <c r="J2243" s="1508"/>
      <c r="K2243" s="1521"/>
      <c r="L2243" s="1522"/>
    </row>
    <row r="2244" spans="3:12" s="1511" customFormat="1" x14ac:dyDescent="0.25">
      <c r="C2244" s="1125"/>
      <c r="D2244" s="1515" t="s">
        <v>2191</v>
      </c>
      <c r="E2244" s="1516" t="s">
        <v>2441</v>
      </c>
      <c r="F2244" s="1507">
        <v>1</v>
      </c>
      <c r="G2244" s="1151">
        <v>7.1</v>
      </c>
      <c r="H2244" s="1154"/>
      <c r="I2244" s="1154"/>
      <c r="J2244" s="1508">
        <f t="shared" si="34"/>
        <v>7.1</v>
      </c>
      <c r="K2244" s="1509"/>
      <c r="L2244" s="1510"/>
    </row>
    <row r="2245" spans="3:12" s="1511" customFormat="1" x14ac:dyDescent="0.25">
      <c r="C2245" s="1506"/>
      <c r="D2245" s="1151"/>
      <c r="E2245" s="1121" t="s">
        <v>2297</v>
      </c>
      <c r="F2245" s="1507">
        <v>-1</v>
      </c>
      <c r="G2245" s="1151">
        <v>0.8</v>
      </c>
      <c r="H2245" s="1154"/>
      <c r="I2245" s="1154"/>
      <c r="J2245" s="1508">
        <f t="shared" si="34"/>
        <v>-0.8</v>
      </c>
      <c r="K2245" s="1509"/>
      <c r="L2245" s="1510"/>
    </row>
    <row r="2246" spans="3:12" s="1511" customFormat="1" x14ac:dyDescent="0.25">
      <c r="C2246" s="1125"/>
      <c r="D2246" s="1515" t="s">
        <v>1782</v>
      </c>
      <c r="E2246" s="1516" t="s">
        <v>834</v>
      </c>
      <c r="F2246" s="1507">
        <v>1</v>
      </c>
      <c r="G2246" s="1151">
        <v>8.1</v>
      </c>
      <c r="H2246" s="1154"/>
      <c r="I2246" s="1154"/>
      <c r="J2246" s="1508">
        <f t="shared" si="34"/>
        <v>8.1</v>
      </c>
      <c r="K2246" s="1509"/>
      <c r="L2246" s="1510"/>
    </row>
    <row r="2247" spans="3:12" s="1511" customFormat="1" x14ac:dyDescent="0.25">
      <c r="C2247" s="1506"/>
      <c r="D2247" s="1151"/>
      <c r="E2247" s="1121" t="s">
        <v>2297</v>
      </c>
      <c r="F2247" s="1507">
        <v>-1</v>
      </c>
      <c r="G2247" s="1151">
        <v>0.8</v>
      </c>
      <c r="H2247" s="1154"/>
      <c r="I2247" s="1154"/>
      <c r="J2247" s="1508">
        <f t="shared" si="34"/>
        <v>-0.8</v>
      </c>
      <c r="K2247" s="1509"/>
      <c r="L2247" s="1510"/>
    </row>
    <row r="2248" spans="3:12" s="1511" customFormat="1" x14ac:dyDescent="0.25">
      <c r="C2248" s="1125"/>
      <c r="D2248" s="1515" t="s">
        <v>1787</v>
      </c>
      <c r="E2248" s="1516" t="s">
        <v>2445</v>
      </c>
      <c r="F2248" s="1507">
        <v>1</v>
      </c>
      <c r="G2248" s="1151">
        <v>8.6999999999999993</v>
      </c>
      <c r="H2248" s="1154"/>
      <c r="I2248" s="1154"/>
      <c r="J2248" s="1508">
        <f t="shared" ref="J2248:J2315" si="35">PRODUCT(F2248:I2248)</f>
        <v>8.6999999999999993</v>
      </c>
      <c r="K2248" s="1509"/>
      <c r="L2248" s="1510"/>
    </row>
    <row r="2249" spans="3:12" s="1511" customFormat="1" x14ac:dyDescent="0.25">
      <c r="C2249" s="1506"/>
      <c r="D2249" s="1151"/>
      <c r="E2249" s="1121" t="s">
        <v>2297</v>
      </c>
      <c r="F2249" s="1507">
        <v>-1</v>
      </c>
      <c r="G2249" s="1151">
        <v>0.8</v>
      </c>
      <c r="H2249" s="1154"/>
      <c r="I2249" s="1154"/>
      <c r="J2249" s="1508">
        <f t="shared" si="35"/>
        <v>-0.8</v>
      </c>
      <c r="K2249" s="1509"/>
      <c r="L2249" s="1510"/>
    </row>
    <row r="2250" spans="3:12" s="1511" customFormat="1" x14ac:dyDescent="0.25">
      <c r="C2250" s="1125"/>
      <c r="D2250" s="1515" t="s">
        <v>1774</v>
      </c>
      <c r="E2250" s="1516" t="s">
        <v>2446</v>
      </c>
      <c r="F2250" s="1507">
        <v>1</v>
      </c>
      <c r="G2250" s="1151">
        <v>6.6</v>
      </c>
      <c r="H2250" s="1154"/>
      <c r="I2250" s="1154"/>
      <c r="J2250" s="1508">
        <f t="shared" si="35"/>
        <v>6.6</v>
      </c>
      <c r="K2250" s="1509"/>
      <c r="L2250" s="1510"/>
    </row>
    <row r="2251" spans="3:12" s="1511" customFormat="1" x14ac:dyDescent="0.25">
      <c r="C2251" s="1506"/>
      <c r="D2251" s="1151"/>
      <c r="E2251" s="1121" t="s">
        <v>2297</v>
      </c>
      <c r="F2251" s="1507">
        <v>-1</v>
      </c>
      <c r="G2251" s="1151">
        <v>0.8</v>
      </c>
      <c r="H2251" s="1154"/>
      <c r="I2251" s="1154"/>
      <c r="J2251" s="1508">
        <f t="shared" si="35"/>
        <v>-0.8</v>
      </c>
      <c r="K2251" s="1509"/>
      <c r="L2251" s="1510"/>
    </row>
    <row r="2252" spans="3:12" s="1511" customFormat="1" x14ac:dyDescent="0.25">
      <c r="C2252" s="1151"/>
      <c r="D2252" s="1515" t="s">
        <v>1752</v>
      </c>
      <c r="E2252" s="1516" t="s">
        <v>1753</v>
      </c>
      <c r="F2252" s="1507">
        <v>1</v>
      </c>
      <c r="G2252" s="1151">
        <v>15.5</v>
      </c>
      <c r="H2252" s="1154"/>
      <c r="I2252" s="1154"/>
      <c r="J2252" s="1508">
        <f t="shared" si="35"/>
        <v>15.5</v>
      </c>
      <c r="K2252" s="1509"/>
      <c r="L2252" s="1509"/>
    </row>
    <row r="2253" spans="3:12" s="1511" customFormat="1" x14ac:dyDescent="0.25">
      <c r="C2253" s="1512"/>
      <c r="D2253" s="1151"/>
      <c r="E2253" s="1121" t="s">
        <v>2297</v>
      </c>
      <c r="F2253" s="1507">
        <v>-2</v>
      </c>
      <c r="G2253" s="1151">
        <v>1.2</v>
      </c>
      <c r="H2253" s="1154"/>
      <c r="I2253" s="1154"/>
      <c r="J2253" s="1508">
        <f t="shared" si="35"/>
        <v>-2.4</v>
      </c>
      <c r="K2253" s="1509"/>
      <c r="L2253" s="1509"/>
    </row>
    <row r="2254" spans="3:12" s="1511" customFormat="1" x14ac:dyDescent="0.25">
      <c r="C2254" s="1512"/>
      <c r="D2254" s="1151"/>
      <c r="E2254" s="1121" t="s">
        <v>2297</v>
      </c>
      <c r="F2254" s="1507">
        <v>-1</v>
      </c>
      <c r="G2254" s="1151">
        <v>1</v>
      </c>
      <c r="H2254" s="1154"/>
      <c r="I2254" s="1154"/>
      <c r="J2254" s="1508">
        <f t="shared" si="35"/>
        <v>-1</v>
      </c>
      <c r="K2254" s="1509"/>
      <c r="L2254" s="1509"/>
    </row>
    <row r="2255" spans="3:12" s="1511" customFormat="1" x14ac:dyDescent="0.25">
      <c r="C2255" s="1151"/>
      <c r="D2255" s="1515" t="s">
        <v>1757</v>
      </c>
      <c r="E2255" s="1516" t="s">
        <v>1758</v>
      </c>
      <c r="F2255" s="1507">
        <v>1</v>
      </c>
      <c r="G2255" s="1151">
        <v>6.6</v>
      </c>
      <c r="H2255" s="1154"/>
      <c r="I2255" s="1154"/>
      <c r="J2255" s="1508">
        <f t="shared" si="35"/>
        <v>6.6</v>
      </c>
      <c r="K2255" s="1509"/>
      <c r="L2255" s="1509"/>
    </row>
    <row r="2256" spans="3:12" s="1511" customFormat="1" x14ac:dyDescent="0.25">
      <c r="C2256" s="1151"/>
      <c r="D2256" s="1515" t="s">
        <v>1759</v>
      </c>
      <c r="E2256" s="1516" t="s">
        <v>686</v>
      </c>
      <c r="F2256" s="1507">
        <v>1</v>
      </c>
      <c r="G2256" s="1151">
        <v>17.7</v>
      </c>
      <c r="H2256" s="1154"/>
      <c r="I2256" s="1154"/>
      <c r="J2256" s="1508">
        <f t="shared" si="35"/>
        <v>17.7</v>
      </c>
      <c r="K2256" s="1509"/>
      <c r="L2256" s="1509"/>
    </row>
    <row r="2257" spans="3:12" s="1511" customFormat="1" x14ac:dyDescent="0.25">
      <c r="C2257" s="1512"/>
      <c r="D2257" s="1151"/>
      <c r="E2257" s="1121" t="s">
        <v>2297</v>
      </c>
      <c r="F2257" s="1507">
        <v>-1</v>
      </c>
      <c r="G2257" s="1151">
        <v>1.2</v>
      </c>
      <c r="H2257" s="1154"/>
      <c r="I2257" s="1154"/>
      <c r="J2257" s="1508">
        <f t="shared" si="35"/>
        <v>-1.2</v>
      </c>
      <c r="K2257" s="1509"/>
      <c r="L2257" s="1509"/>
    </row>
    <row r="2258" spans="3:12" s="1511" customFormat="1" x14ac:dyDescent="0.25">
      <c r="C2258" s="1151"/>
      <c r="D2258" s="1515" t="s">
        <v>1773</v>
      </c>
      <c r="E2258" s="1516" t="s">
        <v>359</v>
      </c>
      <c r="F2258" s="1507">
        <v>1</v>
      </c>
      <c r="G2258" s="1151">
        <v>5.85</v>
      </c>
      <c r="H2258" s="1154"/>
      <c r="I2258" s="1154"/>
      <c r="J2258" s="1508">
        <f t="shared" si="35"/>
        <v>5.85</v>
      </c>
      <c r="K2258" s="1509"/>
      <c r="L2258" s="1509"/>
    </row>
    <row r="2259" spans="3:12" s="1511" customFormat="1" x14ac:dyDescent="0.25">
      <c r="C2259" s="1512"/>
      <c r="D2259" s="1151"/>
      <c r="E2259" s="1121" t="s">
        <v>2297</v>
      </c>
      <c r="F2259" s="1507">
        <v>-1</v>
      </c>
      <c r="G2259" s="1151">
        <v>0.9</v>
      </c>
      <c r="H2259" s="1154"/>
      <c r="I2259" s="1154"/>
      <c r="J2259" s="1508">
        <f t="shared" si="35"/>
        <v>-0.9</v>
      </c>
      <c r="K2259" s="1509"/>
      <c r="L2259" s="1509"/>
    </row>
    <row r="2260" spans="3:12" s="1511" customFormat="1" x14ac:dyDescent="0.25">
      <c r="C2260" s="1151"/>
      <c r="D2260" s="1515" t="s">
        <v>2442</v>
      </c>
      <c r="E2260" s="1516" t="s">
        <v>2272</v>
      </c>
      <c r="F2260" s="1507">
        <v>1</v>
      </c>
      <c r="G2260" s="1151">
        <v>2.7</v>
      </c>
      <c r="H2260" s="1154"/>
      <c r="I2260" s="1154"/>
      <c r="J2260" s="1508">
        <f t="shared" si="35"/>
        <v>2.7</v>
      </c>
      <c r="K2260" s="1509"/>
      <c r="L2260" s="1509"/>
    </row>
    <row r="2261" spans="3:12" s="1511" customFormat="1" x14ac:dyDescent="0.25">
      <c r="C2261" s="1151"/>
      <c r="D2261" s="1515" t="s">
        <v>2443</v>
      </c>
      <c r="E2261" s="1516" t="s">
        <v>2444</v>
      </c>
      <c r="F2261" s="1507">
        <v>1</v>
      </c>
      <c r="G2261" s="1151">
        <v>34.32</v>
      </c>
      <c r="H2261" s="1154"/>
      <c r="I2261" s="1154"/>
      <c r="J2261" s="1508">
        <f t="shared" si="35"/>
        <v>34.32</v>
      </c>
      <c r="K2261" s="1509"/>
      <c r="L2261" s="1509"/>
    </row>
    <row r="2262" spans="3:12" s="1511" customFormat="1" x14ac:dyDescent="0.25">
      <c r="C2262" s="1512"/>
      <c r="D2262" s="1151"/>
      <c r="E2262" s="1121" t="s">
        <v>2297</v>
      </c>
      <c r="F2262" s="1507">
        <v>-1</v>
      </c>
      <c r="G2262" s="1151">
        <v>2.6</v>
      </c>
      <c r="H2262" s="1154"/>
      <c r="I2262" s="1154"/>
      <c r="J2262" s="1508">
        <f t="shared" si="35"/>
        <v>-2.6</v>
      </c>
      <c r="K2262" s="1509"/>
      <c r="L2262" s="1509"/>
    </row>
    <row r="2263" spans="3:12" s="1511" customFormat="1" x14ac:dyDescent="0.25">
      <c r="C2263" s="1512"/>
      <c r="D2263" s="1151"/>
      <c r="E2263" s="1121" t="s">
        <v>2297</v>
      </c>
      <c r="F2263" s="1507">
        <v>-2</v>
      </c>
      <c r="G2263" s="1151">
        <v>1.2</v>
      </c>
      <c r="H2263" s="1154"/>
      <c r="I2263" s="1154"/>
      <c r="J2263" s="1508">
        <f t="shared" si="35"/>
        <v>-2.4</v>
      </c>
      <c r="K2263" s="1509"/>
      <c r="L2263" s="1509"/>
    </row>
    <row r="2264" spans="3:12" s="1511" customFormat="1" x14ac:dyDescent="0.25">
      <c r="C2264" s="1512"/>
      <c r="D2264" s="1151"/>
      <c r="E2264" s="1121" t="s">
        <v>2297</v>
      </c>
      <c r="F2264" s="1507">
        <v>-1</v>
      </c>
      <c r="G2264" s="1151">
        <v>1</v>
      </c>
      <c r="H2264" s="1154"/>
      <c r="I2264" s="1154"/>
      <c r="J2264" s="1508">
        <f t="shared" si="35"/>
        <v>-1</v>
      </c>
      <c r="K2264" s="1509"/>
      <c r="L2264" s="1509"/>
    </row>
    <row r="2265" spans="3:12" s="1511" customFormat="1" x14ac:dyDescent="0.25">
      <c r="C2265" s="1512"/>
      <c r="D2265" s="1151"/>
      <c r="E2265" s="1121" t="s">
        <v>2297</v>
      </c>
      <c r="F2265" s="1507">
        <v>-2</v>
      </c>
      <c r="G2265" s="1151">
        <v>0.9</v>
      </c>
      <c r="H2265" s="1154"/>
      <c r="I2265" s="1154"/>
      <c r="J2265" s="1508">
        <f t="shared" si="35"/>
        <v>-1.8</v>
      </c>
      <c r="K2265" s="1509"/>
      <c r="L2265" s="1509"/>
    </row>
    <row r="2266" spans="3:12" s="1511" customFormat="1" ht="26.4" x14ac:dyDescent="0.25">
      <c r="C2266" s="1151"/>
      <c r="D2266" s="1515" t="s">
        <v>1792</v>
      </c>
      <c r="E2266" s="1516" t="s">
        <v>2447</v>
      </c>
      <c r="F2266" s="1507">
        <v>1</v>
      </c>
      <c r="G2266" s="1151">
        <v>20.9</v>
      </c>
      <c r="H2266" s="1154"/>
      <c r="I2266" s="1154"/>
      <c r="J2266" s="1508">
        <f t="shared" si="35"/>
        <v>20.9</v>
      </c>
      <c r="K2266" s="1509"/>
      <c r="L2266" s="1509"/>
    </row>
    <row r="2267" spans="3:12" s="1511" customFormat="1" x14ac:dyDescent="0.25">
      <c r="C2267" s="1512"/>
      <c r="D2267" s="1151"/>
      <c r="E2267" s="1121" t="s">
        <v>2297</v>
      </c>
      <c r="F2267" s="1507">
        <v>-1</v>
      </c>
      <c r="G2267" s="1151">
        <v>0.9</v>
      </c>
      <c r="H2267" s="1154"/>
      <c r="I2267" s="1154"/>
      <c r="J2267" s="1508">
        <f t="shared" si="35"/>
        <v>-0.9</v>
      </c>
      <c r="K2267" s="1509"/>
      <c r="L2267" s="1509"/>
    </row>
    <row r="2268" spans="3:12" s="1511" customFormat="1" x14ac:dyDescent="0.25">
      <c r="C2268" s="1512"/>
      <c r="D2268" s="1151"/>
      <c r="E2268" s="1121" t="s">
        <v>2297</v>
      </c>
      <c r="F2268" s="1507">
        <v>-2</v>
      </c>
      <c r="G2268" s="1151">
        <v>0.8</v>
      </c>
      <c r="H2268" s="1154"/>
      <c r="I2268" s="1154"/>
      <c r="J2268" s="1508">
        <f t="shared" si="35"/>
        <v>-1.6</v>
      </c>
      <c r="K2268" s="1509"/>
      <c r="L2268" s="1509"/>
    </row>
    <row r="2269" spans="3:12" s="1511" customFormat="1" x14ac:dyDescent="0.25">
      <c r="C2269" s="1151"/>
      <c r="D2269" s="1515"/>
      <c r="E2269" s="1516" t="s">
        <v>2371</v>
      </c>
      <c r="F2269" s="1507">
        <v>-1</v>
      </c>
      <c r="G2269" s="1151">
        <v>2.1</v>
      </c>
      <c r="H2269" s="1154"/>
      <c r="I2269" s="1154"/>
      <c r="J2269" s="1508">
        <f t="shared" si="35"/>
        <v>-2.1</v>
      </c>
      <c r="K2269" s="1509"/>
      <c r="L2269" s="1509"/>
    </row>
    <row r="2270" spans="3:12" s="1511" customFormat="1" x14ac:dyDescent="0.25">
      <c r="C2270" s="1151"/>
      <c r="D2270" s="1515"/>
      <c r="E2270" s="1516" t="s">
        <v>2371</v>
      </c>
      <c r="F2270" s="1507">
        <v>-1</v>
      </c>
      <c r="G2270" s="1151">
        <v>3.15</v>
      </c>
      <c r="H2270" s="1154"/>
      <c r="I2270" s="1154"/>
      <c r="J2270" s="1508">
        <f t="shared" si="35"/>
        <v>-3.15</v>
      </c>
      <c r="K2270" s="1509"/>
      <c r="L2270" s="1509"/>
    </row>
    <row r="2271" spans="3:12" s="1511" customFormat="1" x14ac:dyDescent="0.25">
      <c r="C2271" s="1151"/>
      <c r="D2271" s="1515" t="s">
        <v>1796</v>
      </c>
      <c r="E2271" s="1516" t="s">
        <v>2449</v>
      </c>
      <c r="F2271" s="1507">
        <v>1</v>
      </c>
      <c r="G2271" s="1151">
        <v>23.1</v>
      </c>
      <c r="H2271" s="1154"/>
      <c r="I2271" s="1154"/>
      <c r="J2271" s="1508">
        <f t="shared" si="35"/>
        <v>23.1</v>
      </c>
      <c r="K2271" s="1509"/>
      <c r="L2271" s="1509"/>
    </row>
    <row r="2272" spans="3:12" s="1511" customFormat="1" x14ac:dyDescent="0.25">
      <c r="C2272" s="1512"/>
      <c r="D2272" s="1151"/>
      <c r="E2272" s="1121" t="s">
        <v>2297</v>
      </c>
      <c r="F2272" s="1507">
        <v>-2</v>
      </c>
      <c r="G2272" s="1151">
        <v>1.2</v>
      </c>
      <c r="H2272" s="1154"/>
      <c r="I2272" s="1154"/>
      <c r="J2272" s="1508">
        <f t="shared" si="35"/>
        <v>-2.4</v>
      </c>
      <c r="K2272" s="1509"/>
      <c r="L2272" s="1509"/>
    </row>
    <row r="2273" spans="3:12" s="1511" customFormat="1" x14ac:dyDescent="0.25">
      <c r="C2273" s="1151"/>
      <c r="D2273" s="1515"/>
      <c r="E2273" s="1516" t="s">
        <v>2371</v>
      </c>
      <c r="F2273" s="1507">
        <v>-4</v>
      </c>
      <c r="G2273" s="1151">
        <v>3.15</v>
      </c>
      <c r="H2273" s="1154"/>
      <c r="I2273" s="1154"/>
      <c r="J2273" s="1508">
        <f t="shared" si="35"/>
        <v>-12.6</v>
      </c>
      <c r="K2273" s="1509"/>
      <c r="L2273" s="1509"/>
    </row>
    <row r="2274" spans="3:12" s="1511" customFormat="1" x14ac:dyDescent="0.25">
      <c r="C2274" s="1151"/>
      <c r="D2274" s="1515" t="s">
        <v>2193</v>
      </c>
      <c r="E2274" s="1516" t="s">
        <v>213</v>
      </c>
      <c r="F2274" s="1507">
        <v>1</v>
      </c>
      <c r="G2274" s="1151">
        <v>7.5</v>
      </c>
      <c r="H2274" s="1154"/>
      <c r="I2274" s="1154"/>
      <c r="J2274" s="1508">
        <f t="shared" si="35"/>
        <v>7.5</v>
      </c>
      <c r="K2274" s="1509"/>
      <c r="L2274" s="1509"/>
    </row>
    <row r="2275" spans="3:12" s="1511" customFormat="1" x14ac:dyDescent="0.25">
      <c r="C2275" s="1512"/>
      <c r="D2275" s="1151"/>
      <c r="E2275" s="1121" t="s">
        <v>2297</v>
      </c>
      <c r="F2275" s="1507">
        <v>-1</v>
      </c>
      <c r="G2275" s="1151">
        <v>0.8</v>
      </c>
      <c r="H2275" s="1154"/>
      <c r="I2275" s="1154"/>
      <c r="J2275" s="1508">
        <f t="shared" si="35"/>
        <v>-0.8</v>
      </c>
      <c r="K2275" s="1509"/>
      <c r="L2275" s="1509"/>
    </row>
    <row r="2276" spans="3:12" s="1511" customFormat="1" x14ac:dyDescent="0.25">
      <c r="C2276" s="1151"/>
      <c r="D2276" s="1515" t="s">
        <v>2192</v>
      </c>
      <c r="E2276" s="1516" t="s">
        <v>213</v>
      </c>
      <c r="F2276" s="1507">
        <v>1</v>
      </c>
      <c r="G2276" s="1151">
        <v>8.1999999999999993</v>
      </c>
      <c r="H2276" s="1154"/>
      <c r="I2276" s="1154"/>
      <c r="J2276" s="1508">
        <f t="shared" si="35"/>
        <v>8.1999999999999993</v>
      </c>
      <c r="K2276" s="1509"/>
      <c r="L2276" s="1509"/>
    </row>
    <row r="2277" spans="3:12" s="1511" customFormat="1" x14ac:dyDescent="0.25">
      <c r="C2277" s="1512"/>
      <c r="D2277" s="1151"/>
      <c r="E2277" s="1121" t="s">
        <v>2297</v>
      </c>
      <c r="F2277" s="1507">
        <v>-1</v>
      </c>
      <c r="G2277" s="1151">
        <v>0.8</v>
      </c>
      <c r="H2277" s="1154"/>
      <c r="I2277" s="1154"/>
      <c r="J2277" s="1508">
        <f t="shared" si="35"/>
        <v>-0.8</v>
      </c>
      <c r="K2277" s="1509"/>
      <c r="L2277" s="1509"/>
    </row>
    <row r="2278" spans="3:12" s="1511" customFormat="1" x14ac:dyDescent="0.25">
      <c r="C2278" s="1151"/>
      <c r="D2278" s="1515" t="s">
        <v>2289</v>
      </c>
      <c r="E2278" s="1516" t="s">
        <v>2288</v>
      </c>
      <c r="F2278" s="1507">
        <v>1</v>
      </c>
      <c r="G2278" s="1151">
        <v>11.45</v>
      </c>
      <c r="H2278" s="1154"/>
      <c r="I2278" s="1154"/>
      <c r="J2278" s="1508">
        <f t="shared" si="35"/>
        <v>11.45</v>
      </c>
      <c r="K2278" s="1509"/>
      <c r="L2278" s="1509"/>
    </row>
    <row r="2279" spans="3:12" s="1511" customFormat="1" x14ac:dyDescent="0.25">
      <c r="C2279" s="1151"/>
      <c r="D2279" s="1515" t="s">
        <v>1781</v>
      </c>
      <c r="E2279" s="1516" t="s">
        <v>122</v>
      </c>
      <c r="F2279" s="1507">
        <v>1</v>
      </c>
      <c r="G2279" s="1151">
        <v>8.4499999999999993</v>
      </c>
      <c r="H2279" s="1154"/>
      <c r="I2279" s="1154"/>
      <c r="J2279" s="1508">
        <f t="shared" si="35"/>
        <v>8.4499999999999993</v>
      </c>
      <c r="K2279" s="1509"/>
      <c r="L2279" s="1509"/>
    </row>
    <row r="2280" spans="3:12" s="1511" customFormat="1" x14ac:dyDescent="0.25">
      <c r="C2280" s="1512"/>
      <c r="D2280" s="1151"/>
      <c r="E2280" s="1121" t="s">
        <v>2297</v>
      </c>
      <c r="F2280" s="1507">
        <v>-1</v>
      </c>
      <c r="G2280" s="1151">
        <v>0.9</v>
      </c>
      <c r="H2280" s="1154"/>
      <c r="I2280" s="1154"/>
      <c r="J2280" s="1508">
        <f t="shared" si="35"/>
        <v>-0.9</v>
      </c>
      <c r="K2280" s="1509"/>
      <c r="L2280" s="1509"/>
    </row>
    <row r="2281" spans="3:12" s="1511" customFormat="1" x14ac:dyDescent="0.25">
      <c r="C2281" s="1151"/>
      <c r="D2281" s="1515" t="s">
        <v>1784</v>
      </c>
      <c r="E2281" s="1516" t="s">
        <v>122</v>
      </c>
      <c r="F2281" s="1507">
        <v>1</v>
      </c>
      <c r="G2281" s="1151">
        <v>7.9</v>
      </c>
      <c r="H2281" s="1154"/>
      <c r="I2281" s="1154"/>
      <c r="J2281" s="1508">
        <f t="shared" si="35"/>
        <v>7.9</v>
      </c>
      <c r="K2281" s="1509"/>
      <c r="L2281" s="1509"/>
    </row>
    <row r="2282" spans="3:12" s="1511" customFormat="1" x14ac:dyDescent="0.25">
      <c r="C2282" s="1512"/>
      <c r="D2282" s="1151"/>
      <c r="E2282" s="1121" t="s">
        <v>2297</v>
      </c>
      <c r="F2282" s="1507">
        <v>-1</v>
      </c>
      <c r="G2282" s="1151">
        <v>0.9</v>
      </c>
      <c r="H2282" s="1154"/>
      <c r="I2282" s="1154"/>
      <c r="J2282" s="1508">
        <f t="shared" si="35"/>
        <v>-0.9</v>
      </c>
      <c r="K2282" s="1509"/>
      <c r="L2282" s="1509"/>
    </row>
    <row r="2283" spans="3:12" s="1511" customFormat="1" x14ac:dyDescent="0.25">
      <c r="C2283" s="1151"/>
      <c r="D2283" s="1515" t="s">
        <v>1760</v>
      </c>
      <c r="E2283" s="1516" t="s">
        <v>141</v>
      </c>
      <c r="F2283" s="1507">
        <v>1</v>
      </c>
      <c r="G2283" s="1151">
        <v>8</v>
      </c>
      <c r="H2283" s="1154"/>
      <c r="I2283" s="1154"/>
      <c r="J2283" s="1508">
        <f t="shared" si="35"/>
        <v>8</v>
      </c>
      <c r="K2283" s="1509"/>
      <c r="L2283" s="1509"/>
    </row>
    <row r="2284" spans="3:12" s="1511" customFormat="1" x14ac:dyDescent="0.25">
      <c r="C2284" s="1512"/>
      <c r="D2284" s="1151"/>
      <c r="E2284" s="1121" t="s">
        <v>2297</v>
      </c>
      <c r="F2284" s="1507">
        <v>-1</v>
      </c>
      <c r="G2284" s="1151">
        <v>0.9</v>
      </c>
      <c r="H2284" s="1154"/>
      <c r="I2284" s="1154"/>
      <c r="J2284" s="1508">
        <f t="shared" si="35"/>
        <v>-0.9</v>
      </c>
      <c r="K2284" s="1509"/>
      <c r="L2284" s="1509"/>
    </row>
    <row r="2285" spans="3:12" s="1511" customFormat="1" x14ac:dyDescent="0.25">
      <c r="C2285" s="1151"/>
      <c r="D2285" s="1515" t="s">
        <v>1761</v>
      </c>
      <c r="E2285" s="1516" t="s">
        <v>130</v>
      </c>
      <c r="F2285" s="1507">
        <v>1</v>
      </c>
      <c r="G2285" s="1151">
        <v>8</v>
      </c>
      <c r="H2285" s="1154"/>
      <c r="I2285" s="1154"/>
      <c r="J2285" s="1508">
        <f t="shared" si="35"/>
        <v>8</v>
      </c>
      <c r="K2285" s="1509"/>
      <c r="L2285" s="1509"/>
    </row>
    <row r="2286" spans="3:12" s="1511" customFormat="1" x14ac:dyDescent="0.25">
      <c r="C2286" s="1512"/>
      <c r="D2286" s="1151"/>
      <c r="E2286" s="1121" t="s">
        <v>2297</v>
      </c>
      <c r="F2286" s="1507">
        <v>-1</v>
      </c>
      <c r="G2286" s="1151">
        <v>0.9</v>
      </c>
      <c r="H2286" s="1154"/>
      <c r="I2286" s="1154"/>
      <c r="J2286" s="1508">
        <f t="shared" si="35"/>
        <v>-0.9</v>
      </c>
      <c r="K2286" s="1509"/>
      <c r="L2286" s="1509"/>
    </row>
    <row r="2287" spans="3:12" s="1511" customFormat="1" x14ac:dyDescent="0.25">
      <c r="C2287" s="1151"/>
      <c r="D2287" s="1515" t="s">
        <v>1765</v>
      </c>
      <c r="E2287" s="1516" t="s">
        <v>122</v>
      </c>
      <c r="F2287" s="1507">
        <v>1</v>
      </c>
      <c r="G2287" s="1151">
        <v>8.9</v>
      </c>
      <c r="H2287" s="1154"/>
      <c r="I2287" s="1154"/>
      <c r="J2287" s="1508">
        <f t="shared" si="35"/>
        <v>8.9</v>
      </c>
      <c r="K2287" s="1509"/>
      <c r="L2287" s="1509"/>
    </row>
    <row r="2288" spans="3:12" s="1511" customFormat="1" x14ac:dyDescent="0.25">
      <c r="C2288" s="1512"/>
      <c r="D2288" s="1151"/>
      <c r="E2288" s="1121" t="s">
        <v>2297</v>
      </c>
      <c r="F2288" s="1507">
        <v>-1</v>
      </c>
      <c r="G2288" s="1151">
        <v>0.9</v>
      </c>
      <c r="H2288" s="1154"/>
      <c r="I2288" s="1154"/>
      <c r="J2288" s="1508">
        <f t="shared" si="35"/>
        <v>-0.9</v>
      </c>
      <c r="K2288" s="1509"/>
      <c r="L2288" s="1509"/>
    </row>
    <row r="2289" spans="3:12" s="1511" customFormat="1" x14ac:dyDescent="0.25">
      <c r="C2289" s="1151"/>
      <c r="D2289" s="1515" t="s">
        <v>1766</v>
      </c>
      <c r="E2289" s="1516" t="s">
        <v>122</v>
      </c>
      <c r="F2289" s="1507">
        <v>1</v>
      </c>
      <c r="G2289" s="1151">
        <v>8.9</v>
      </c>
      <c r="H2289" s="1154"/>
      <c r="I2289" s="1154"/>
      <c r="J2289" s="1508">
        <f t="shared" si="35"/>
        <v>8.9</v>
      </c>
      <c r="K2289" s="1509"/>
      <c r="L2289" s="1509"/>
    </row>
    <row r="2290" spans="3:12" s="1511" customFormat="1" x14ac:dyDescent="0.25">
      <c r="C2290" s="1512"/>
      <c r="D2290" s="1151"/>
      <c r="E2290" s="1121" t="s">
        <v>2297</v>
      </c>
      <c r="F2290" s="1507">
        <v>-1</v>
      </c>
      <c r="G2290" s="1151">
        <v>0.9</v>
      </c>
      <c r="H2290" s="1154"/>
      <c r="I2290" s="1154"/>
      <c r="J2290" s="1508">
        <f t="shared" si="35"/>
        <v>-0.9</v>
      </c>
      <c r="K2290" s="1509"/>
      <c r="L2290" s="1509"/>
    </row>
    <row r="2291" spans="3:12" s="1511" customFormat="1" x14ac:dyDescent="0.25">
      <c r="C2291" s="1151"/>
      <c r="D2291" s="1515" t="s">
        <v>1767</v>
      </c>
      <c r="E2291" s="1516" t="s">
        <v>268</v>
      </c>
      <c r="F2291" s="1507">
        <v>1</v>
      </c>
      <c r="G2291" s="1151">
        <v>10.3</v>
      </c>
      <c r="H2291" s="1154"/>
      <c r="I2291" s="1154"/>
      <c r="J2291" s="1508">
        <f t="shared" si="35"/>
        <v>10.3</v>
      </c>
      <c r="K2291" s="1509"/>
      <c r="L2291" s="1509"/>
    </row>
    <row r="2292" spans="3:12" s="1511" customFormat="1" x14ac:dyDescent="0.25">
      <c r="C2292" s="1512"/>
      <c r="D2292" s="1151"/>
      <c r="E2292" s="1121" t="s">
        <v>2297</v>
      </c>
      <c r="F2292" s="1507">
        <v>-1</v>
      </c>
      <c r="G2292" s="1151">
        <v>1</v>
      </c>
      <c r="H2292" s="1154"/>
      <c r="I2292" s="1154"/>
      <c r="J2292" s="1508">
        <f t="shared" si="35"/>
        <v>-1</v>
      </c>
      <c r="K2292" s="1509"/>
      <c r="L2292" s="1509"/>
    </row>
    <row r="2293" spans="3:12" s="1511" customFormat="1" x14ac:dyDescent="0.25">
      <c r="C2293" s="1151"/>
      <c r="D2293" s="1515" t="s">
        <v>1789</v>
      </c>
      <c r="E2293" s="1516" t="s">
        <v>142</v>
      </c>
      <c r="F2293" s="1507">
        <v>1</v>
      </c>
      <c r="G2293" s="1151">
        <v>9.3000000000000007</v>
      </c>
      <c r="H2293" s="1154"/>
      <c r="I2293" s="1154"/>
      <c r="J2293" s="1508">
        <f t="shared" si="35"/>
        <v>9.3000000000000007</v>
      </c>
      <c r="K2293" s="1509"/>
      <c r="L2293" s="1509"/>
    </row>
    <row r="2294" spans="3:12" s="1511" customFormat="1" x14ac:dyDescent="0.25">
      <c r="C2294" s="1512"/>
      <c r="D2294" s="1151"/>
      <c r="E2294" s="1121" t="s">
        <v>2297</v>
      </c>
      <c r="F2294" s="1507">
        <v>-1</v>
      </c>
      <c r="G2294" s="1151">
        <v>0.9</v>
      </c>
      <c r="H2294" s="1154"/>
      <c r="I2294" s="1154"/>
      <c r="J2294" s="1508">
        <f t="shared" si="35"/>
        <v>-0.9</v>
      </c>
      <c r="K2294" s="1509"/>
      <c r="L2294" s="1509"/>
    </row>
    <row r="2295" spans="3:12" s="1511" customFormat="1" x14ac:dyDescent="0.25">
      <c r="C2295" s="1151"/>
      <c r="D2295" s="1515" t="s">
        <v>1756</v>
      </c>
      <c r="E2295" s="1516" t="s">
        <v>1644</v>
      </c>
      <c r="F2295" s="1507">
        <v>1</v>
      </c>
      <c r="G2295" s="1151">
        <v>8.3000000000000007</v>
      </c>
      <c r="H2295" s="1154"/>
      <c r="I2295" s="1154"/>
      <c r="J2295" s="1508">
        <f t="shared" si="35"/>
        <v>8.3000000000000007</v>
      </c>
      <c r="K2295" s="1509"/>
      <c r="L2295" s="1509"/>
    </row>
    <row r="2296" spans="3:12" s="1511" customFormat="1" x14ac:dyDescent="0.25">
      <c r="C2296" s="1512"/>
      <c r="D2296" s="1151"/>
      <c r="E2296" s="1121" t="s">
        <v>2297</v>
      </c>
      <c r="F2296" s="1507">
        <v>-1</v>
      </c>
      <c r="G2296" s="1151">
        <v>0.9</v>
      </c>
      <c r="H2296" s="1154"/>
      <c r="I2296" s="1154"/>
      <c r="J2296" s="1508">
        <f t="shared" si="35"/>
        <v>-0.9</v>
      </c>
      <c r="K2296" s="1509"/>
      <c r="L2296" s="1509"/>
    </row>
    <row r="2297" spans="3:12" s="1511" customFormat="1" x14ac:dyDescent="0.25">
      <c r="C2297" s="1151"/>
      <c r="D2297" s="1515" t="s">
        <v>1790</v>
      </c>
      <c r="E2297" s="1516" t="s">
        <v>140</v>
      </c>
      <c r="F2297" s="1507">
        <v>1</v>
      </c>
      <c r="G2297" s="1151">
        <v>10.3</v>
      </c>
      <c r="H2297" s="1154"/>
      <c r="I2297" s="1154"/>
      <c r="J2297" s="1508">
        <f t="shared" si="35"/>
        <v>10.3</v>
      </c>
      <c r="K2297" s="1509"/>
      <c r="L2297" s="1509"/>
    </row>
    <row r="2298" spans="3:12" s="1511" customFormat="1" x14ac:dyDescent="0.25">
      <c r="C2298" s="1512"/>
      <c r="D2298" s="1151"/>
      <c r="E2298" s="1121" t="s">
        <v>2297</v>
      </c>
      <c r="F2298" s="1507">
        <v>-1</v>
      </c>
      <c r="G2298" s="1151">
        <v>0.9</v>
      </c>
      <c r="H2298" s="1154"/>
      <c r="I2298" s="1154"/>
      <c r="J2298" s="1508">
        <f t="shared" si="35"/>
        <v>-0.9</v>
      </c>
      <c r="K2298" s="1509"/>
      <c r="L2298" s="1509"/>
    </row>
    <row r="2299" spans="3:12" s="1511" customFormat="1" x14ac:dyDescent="0.25">
      <c r="C2299" s="1518"/>
      <c r="D2299" s="1518"/>
      <c r="E2299" s="1518"/>
      <c r="F2299" s="1518"/>
      <c r="G2299" s="1518"/>
      <c r="H2299" s="1518"/>
      <c r="I2299" s="1518"/>
      <c r="J2299" s="1508"/>
      <c r="K2299" s="1518"/>
      <c r="L2299" s="1518"/>
    </row>
    <row r="2300" spans="3:12" s="1511" customFormat="1" x14ac:dyDescent="0.25">
      <c r="C2300" s="1512"/>
      <c r="D2300" s="1151"/>
      <c r="E2300" s="1118" t="s">
        <v>1798</v>
      </c>
      <c r="F2300" s="1507"/>
      <c r="G2300" s="1151"/>
      <c r="H2300" s="1154"/>
      <c r="I2300" s="1154"/>
      <c r="J2300" s="1508"/>
      <c r="K2300" s="1509"/>
      <c r="L2300" s="1509"/>
    </row>
    <row r="2301" spans="3:12" s="1511" customFormat="1" x14ac:dyDescent="0.25">
      <c r="C2301" s="1151"/>
      <c r="D2301" s="1515" t="s">
        <v>1804</v>
      </c>
      <c r="E2301" s="1516" t="s">
        <v>204</v>
      </c>
      <c r="F2301" s="1507">
        <v>1</v>
      </c>
      <c r="G2301" s="1151">
        <v>12.8</v>
      </c>
      <c r="H2301" s="1154"/>
      <c r="I2301" s="1154"/>
      <c r="J2301" s="1508">
        <f t="shared" si="35"/>
        <v>12.8</v>
      </c>
      <c r="K2301" s="1509"/>
      <c r="L2301" s="1509"/>
    </row>
    <row r="2302" spans="3:12" s="1511" customFormat="1" x14ac:dyDescent="0.25">
      <c r="C2302" s="1512"/>
      <c r="D2302" s="1151"/>
      <c r="E2302" s="1121" t="s">
        <v>2297</v>
      </c>
      <c r="F2302" s="1507">
        <v>-1</v>
      </c>
      <c r="G2302" s="1151">
        <v>1.2</v>
      </c>
      <c r="H2302" s="1154"/>
      <c r="I2302" s="1154"/>
      <c r="J2302" s="1508">
        <f t="shared" si="35"/>
        <v>-1.2</v>
      </c>
      <c r="K2302" s="1509"/>
      <c r="L2302" s="1509"/>
    </row>
    <row r="2303" spans="3:12" s="1511" customFormat="1" x14ac:dyDescent="0.25">
      <c r="C2303" s="1151"/>
      <c r="D2303" s="1515" t="s">
        <v>1823</v>
      </c>
      <c r="E2303" s="1516" t="s">
        <v>1824</v>
      </c>
      <c r="F2303" s="1507">
        <v>1</v>
      </c>
      <c r="G2303" s="1151">
        <v>24.5</v>
      </c>
      <c r="H2303" s="1154"/>
      <c r="I2303" s="1154"/>
      <c r="J2303" s="1508">
        <f t="shared" si="35"/>
        <v>24.5</v>
      </c>
      <c r="K2303" s="1509"/>
      <c r="L2303" s="1509"/>
    </row>
    <row r="2304" spans="3:12" s="1511" customFormat="1" x14ac:dyDescent="0.25">
      <c r="C2304" s="1512"/>
      <c r="D2304" s="1151"/>
      <c r="E2304" s="1121" t="s">
        <v>2297</v>
      </c>
      <c r="F2304" s="1507">
        <v>-1</v>
      </c>
      <c r="G2304" s="1151">
        <v>1.8</v>
      </c>
      <c r="H2304" s="1154"/>
      <c r="I2304" s="1154"/>
      <c r="J2304" s="1508">
        <f t="shared" si="35"/>
        <v>-1.8</v>
      </c>
      <c r="K2304" s="1509"/>
      <c r="L2304" s="1509"/>
    </row>
    <row r="2305" spans="3:12" s="1511" customFormat="1" x14ac:dyDescent="0.25">
      <c r="C2305" s="1512"/>
      <c r="D2305" s="1151"/>
      <c r="E2305" s="1121" t="s">
        <v>2297</v>
      </c>
      <c r="F2305" s="1507">
        <v>-2</v>
      </c>
      <c r="G2305" s="1151">
        <v>1.2</v>
      </c>
      <c r="H2305" s="1154"/>
      <c r="I2305" s="1154"/>
      <c r="J2305" s="1508">
        <f t="shared" si="35"/>
        <v>-2.4</v>
      </c>
      <c r="K2305" s="1509"/>
      <c r="L2305" s="1509"/>
    </row>
    <row r="2306" spans="3:12" s="1511" customFormat="1" x14ac:dyDescent="0.25">
      <c r="C2306" s="1512"/>
      <c r="D2306" s="1151"/>
      <c r="E2306" s="1121" t="s">
        <v>2297</v>
      </c>
      <c r="F2306" s="1507">
        <v>-1</v>
      </c>
      <c r="G2306" s="1151">
        <v>0.9</v>
      </c>
      <c r="H2306" s="1154"/>
      <c r="I2306" s="1154"/>
      <c r="J2306" s="1508">
        <f t="shared" si="35"/>
        <v>-0.9</v>
      </c>
      <c r="K2306" s="1509"/>
      <c r="L2306" s="1509"/>
    </row>
    <row r="2307" spans="3:12" s="1511" customFormat="1" x14ac:dyDescent="0.25">
      <c r="C2307" s="1512"/>
      <c r="D2307" s="1151"/>
      <c r="E2307" s="1121" t="s">
        <v>2371</v>
      </c>
      <c r="F2307" s="1507">
        <v>-1</v>
      </c>
      <c r="G2307" s="1151">
        <v>1.6</v>
      </c>
      <c r="H2307" s="1154"/>
      <c r="I2307" s="1154"/>
      <c r="J2307" s="1508">
        <f t="shared" si="35"/>
        <v>-1.6</v>
      </c>
      <c r="K2307" s="1509"/>
      <c r="L2307" s="1509"/>
    </row>
    <row r="2308" spans="3:12" s="1511" customFormat="1" x14ac:dyDescent="0.25">
      <c r="C2308" s="1512"/>
      <c r="D2308" s="1151"/>
      <c r="E2308" s="1514" t="s">
        <v>2311</v>
      </c>
      <c r="F2308" s="1507">
        <v>-1</v>
      </c>
      <c r="G2308" s="1151">
        <v>0.7</v>
      </c>
      <c r="H2308" s="1154"/>
      <c r="I2308" s="1154"/>
      <c r="J2308" s="1508">
        <f t="shared" si="35"/>
        <v>-0.7</v>
      </c>
      <c r="K2308" s="1509"/>
      <c r="L2308" s="1509"/>
    </row>
    <row r="2309" spans="3:12" s="1511" customFormat="1" x14ac:dyDescent="0.25">
      <c r="C2309" s="1512"/>
      <c r="D2309" s="1151"/>
      <c r="E2309" s="1514" t="s">
        <v>2302</v>
      </c>
      <c r="F2309" s="1507">
        <v>-1</v>
      </c>
      <c r="G2309" s="1151">
        <v>0.4</v>
      </c>
      <c r="H2309" s="1154"/>
      <c r="I2309" s="1154"/>
      <c r="J2309" s="1508">
        <f t="shared" si="35"/>
        <v>-0.4</v>
      </c>
      <c r="K2309" s="1509"/>
      <c r="L2309" s="1509"/>
    </row>
    <row r="2310" spans="3:12" s="1511" customFormat="1" x14ac:dyDescent="0.25">
      <c r="C2310" s="1151"/>
      <c r="D2310" s="1515" t="s">
        <v>1799</v>
      </c>
      <c r="E2310" s="1516" t="s">
        <v>1800</v>
      </c>
      <c r="F2310" s="1507">
        <v>1</v>
      </c>
      <c r="G2310" s="1151">
        <v>3.1</v>
      </c>
      <c r="H2310" s="1154"/>
      <c r="I2310" s="1154"/>
      <c r="J2310" s="1508">
        <f t="shared" si="35"/>
        <v>3.1</v>
      </c>
      <c r="K2310" s="1509"/>
      <c r="L2310" s="1509"/>
    </row>
    <row r="2311" spans="3:12" s="1511" customFormat="1" x14ac:dyDescent="0.25">
      <c r="C2311" s="1512"/>
      <c r="D2311" s="1151"/>
      <c r="E2311" s="1121" t="s">
        <v>2297</v>
      </c>
      <c r="F2311" s="1507">
        <v>-1</v>
      </c>
      <c r="G2311" s="1151">
        <v>0.9</v>
      </c>
      <c r="H2311" s="1154"/>
      <c r="I2311" s="1154"/>
      <c r="J2311" s="1508">
        <f t="shared" si="35"/>
        <v>-0.9</v>
      </c>
      <c r="K2311" s="1509"/>
      <c r="L2311" s="1509"/>
    </row>
    <row r="2312" spans="3:12" s="1511" customFormat="1" x14ac:dyDescent="0.25">
      <c r="C2312" s="1151"/>
      <c r="D2312" s="1515" t="s">
        <v>1820</v>
      </c>
      <c r="E2312" s="1516" t="s">
        <v>686</v>
      </c>
      <c r="F2312" s="1507">
        <v>1</v>
      </c>
      <c r="G2312" s="1151">
        <v>16.5</v>
      </c>
      <c r="H2312" s="1154"/>
      <c r="I2312" s="1154"/>
      <c r="J2312" s="1508">
        <f t="shared" si="35"/>
        <v>16.5</v>
      </c>
      <c r="K2312" s="1509"/>
      <c r="L2312" s="1509"/>
    </row>
    <row r="2313" spans="3:12" s="1511" customFormat="1" x14ac:dyDescent="0.25">
      <c r="C2313" s="1512"/>
      <c r="D2313" s="1151"/>
      <c r="E2313" s="1121" t="s">
        <v>2297</v>
      </c>
      <c r="F2313" s="1507">
        <v>-1</v>
      </c>
      <c r="G2313" s="1151">
        <v>1.2</v>
      </c>
      <c r="H2313" s="1154"/>
      <c r="I2313" s="1154"/>
      <c r="J2313" s="1508">
        <f t="shared" si="35"/>
        <v>-1.2</v>
      </c>
      <c r="K2313" s="1509"/>
      <c r="L2313" s="1509"/>
    </row>
    <row r="2314" spans="3:12" s="1511" customFormat="1" x14ac:dyDescent="0.25">
      <c r="C2314" s="1151"/>
      <c r="D2314" s="1515" t="s">
        <v>1821</v>
      </c>
      <c r="E2314" s="1516" t="s">
        <v>1758</v>
      </c>
      <c r="F2314" s="1507">
        <v>1</v>
      </c>
      <c r="G2314" s="1151">
        <v>8.9</v>
      </c>
      <c r="H2314" s="1154"/>
      <c r="I2314" s="1154"/>
      <c r="J2314" s="1508">
        <f t="shared" si="35"/>
        <v>8.9</v>
      </c>
      <c r="K2314" s="1509"/>
      <c r="L2314" s="1509"/>
    </row>
    <row r="2315" spans="3:12" s="1511" customFormat="1" x14ac:dyDescent="0.25">
      <c r="C2315" s="1512"/>
      <c r="D2315" s="1151"/>
      <c r="E2315" s="1121" t="s">
        <v>2297</v>
      </c>
      <c r="F2315" s="1507">
        <v>-1</v>
      </c>
      <c r="G2315" s="1151">
        <v>1.2</v>
      </c>
      <c r="H2315" s="1154"/>
      <c r="I2315" s="1154"/>
      <c r="J2315" s="1508">
        <f t="shared" si="35"/>
        <v>-1.2</v>
      </c>
      <c r="K2315" s="1509"/>
      <c r="L2315" s="1509"/>
    </row>
    <row r="2316" spans="3:12" s="1511" customFormat="1" x14ac:dyDescent="0.25">
      <c r="C2316" s="1151"/>
      <c r="D2316" s="1515" t="s">
        <v>1835</v>
      </c>
      <c r="E2316" s="1516" t="s">
        <v>1753</v>
      </c>
      <c r="F2316" s="1507">
        <v>1</v>
      </c>
      <c r="G2316" s="1151">
        <v>9.5500000000000007</v>
      </c>
      <c r="H2316" s="1154"/>
      <c r="I2316" s="1154"/>
      <c r="J2316" s="1508">
        <f t="shared" ref="J2316:J2383" si="36">PRODUCT(F2316:I2316)</f>
        <v>9.5500000000000007</v>
      </c>
      <c r="K2316" s="1509"/>
      <c r="L2316" s="1509"/>
    </row>
    <row r="2317" spans="3:12" s="1511" customFormat="1" x14ac:dyDescent="0.25">
      <c r="C2317" s="1512"/>
      <c r="D2317" s="1151"/>
      <c r="E2317" s="1121" t="s">
        <v>2297</v>
      </c>
      <c r="F2317" s="1507">
        <v>-1</v>
      </c>
      <c r="G2317" s="1151">
        <v>1.2</v>
      </c>
      <c r="H2317" s="1154"/>
      <c r="I2317" s="1154"/>
      <c r="J2317" s="1508">
        <f t="shared" si="36"/>
        <v>-1.2</v>
      </c>
      <c r="K2317" s="1509"/>
      <c r="L2317" s="1509"/>
    </row>
    <row r="2318" spans="3:12" s="1511" customFormat="1" x14ac:dyDescent="0.25">
      <c r="C2318" s="1151"/>
      <c r="D2318" s="1515" t="s">
        <v>1768</v>
      </c>
      <c r="E2318" s="1516" t="s">
        <v>2452</v>
      </c>
      <c r="F2318" s="1507">
        <v>1</v>
      </c>
      <c r="G2318" s="1151">
        <v>143.15</v>
      </c>
      <c r="H2318" s="1154"/>
      <c r="I2318" s="1154"/>
      <c r="J2318" s="1508">
        <f t="shared" si="36"/>
        <v>143.15</v>
      </c>
      <c r="K2318" s="1509"/>
      <c r="L2318" s="1509"/>
    </row>
    <row r="2319" spans="3:12" s="1511" customFormat="1" x14ac:dyDescent="0.25">
      <c r="C2319" s="1512"/>
      <c r="D2319" s="1151"/>
      <c r="E2319" s="1121" t="s">
        <v>2297</v>
      </c>
      <c r="F2319" s="1507">
        <v>-1</v>
      </c>
      <c r="G2319" s="1151">
        <v>1.8</v>
      </c>
      <c r="H2319" s="1154"/>
      <c r="I2319" s="1154"/>
      <c r="J2319" s="1508">
        <f t="shared" si="36"/>
        <v>-1.8</v>
      </c>
      <c r="K2319" s="1509"/>
      <c r="L2319" s="1509"/>
    </row>
    <row r="2320" spans="3:12" s="1511" customFormat="1" x14ac:dyDescent="0.25">
      <c r="C2320" s="1512"/>
      <c r="D2320" s="1151"/>
      <c r="E2320" s="1121" t="s">
        <v>2297</v>
      </c>
      <c r="F2320" s="1507">
        <v>-10</v>
      </c>
      <c r="G2320" s="1151">
        <v>1.2</v>
      </c>
      <c r="H2320" s="1154"/>
      <c r="I2320" s="1154"/>
      <c r="J2320" s="1508">
        <f t="shared" si="36"/>
        <v>-12</v>
      </c>
      <c r="K2320" s="1509"/>
      <c r="L2320" s="1509"/>
    </row>
    <row r="2321" spans="3:12" s="1511" customFormat="1" x14ac:dyDescent="0.25">
      <c r="C2321" s="1512"/>
      <c r="D2321" s="1151"/>
      <c r="E2321" s="1121" t="s">
        <v>2297</v>
      </c>
      <c r="F2321" s="1507">
        <v>-6</v>
      </c>
      <c r="G2321" s="1151">
        <v>1</v>
      </c>
      <c r="H2321" s="1154"/>
      <c r="I2321" s="1154"/>
      <c r="J2321" s="1508">
        <f t="shared" si="36"/>
        <v>-6</v>
      </c>
      <c r="K2321" s="1509"/>
      <c r="L2321" s="1509"/>
    </row>
    <row r="2322" spans="3:12" s="1511" customFormat="1" x14ac:dyDescent="0.25">
      <c r="C2322" s="1512"/>
      <c r="D2322" s="1151"/>
      <c r="E2322" s="1121" t="s">
        <v>2297</v>
      </c>
      <c r="F2322" s="1507">
        <v>-16</v>
      </c>
      <c r="G2322" s="1151">
        <v>0.9</v>
      </c>
      <c r="H2322" s="1154"/>
      <c r="I2322" s="1154"/>
      <c r="J2322" s="1508">
        <f t="shared" si="36"/>
        <v>-14.4</v>
      </c>
      <c r="K2322" s="1509"/>
      <c r="L2322" s="1509"/>
    </row>
    <row r="2323" spans="3:12" s="1511" customFormat="1" x14ac:dyDescent="0.25">
      <c r="C2323" s="1512"/>
      <c r="D2323" s="1151"/>
      <c r="E2323" s="1121" t="s">
        <v>2297</v>
      </c>
      <c r="F2323" s="1507">
        <v>-1</v>
      </c>
      <c r="G2323" s="1151">
        <v>0.8</v>
      </c>
      <c r="H2323" s="1154"/>
      <c r="I2323" s="1154"/>
      <c r="J2323" s="1508">
        <f t="shared" si="36"/>
        <v>-0.8</v>
      </c>
      <c r="K2323" s="1509"/>
      <c r="L2323" s="1509"/>
    </row>
    <row r="2324" spans="3:12" s="1511" customFormat="1" x14ac:dyDescent="0.25">
      <c r="C2324" s="1512"/>
      <c r="D2324" s="1151"/>
      <c r="E2324" s="1516" t="s">
        <v>2371</v>
      </c>
      <c r="F2324" s="1507">
        <v>-2</v>
      </c>
      <c r="G2324" s="1151">
        <v>1.8</v>
      </c>
      <c r="H2324" s="1154"/>
      <c r="I2324" s="1154"/>
      <c r="J2324" s="1508">
        <f t="shared" si="36"/>
        <v>-3.6</v>
      </c>
      <c r="K2324" s="1509"/>
      <c r="L2324" s="1509"/>
    </row>
    <row r="2325" spans="3:12" s="1511" customFormat="1" x14ac:dyDescent="0.25">
      <c r="C2325" s="1151"/>
      <c r="D2325" s="1515"/>
      <c r="E2325" s="1516" t="s">
        <v>2371</v>
      </c>
      <c r="F2325" s="1507">
        <v>-3</v>
      </c>
      <c r="G2325" s="1151">
        <v>2.4</v>
      </c>
      <c r="H2325" s="1154"/>
      <c r="I2325" s="1154"/>
      <c r="J2325" s="1508">
        <f t="shared" si="36"/>
        <v>-7.1999999999999993</v>
      </c>
      <c r="K2325" s="1509"/>
      <c r="L2325" s="1509"/>
    </row>
    <row r="2326" spans="3:12" s="1511" customFormat="1" x14ac:dyDescent="0.25">
      <c r="C2326" s="1151"/>
      <c r="D2326" s="1515"/>
      <c r="E2326" s="1516" t="s">
        <v>2345</v>
      </c>
      <c r="F2326" s="1507">
        <v>-1</v>
      </c>
      <c r="G2326" s="1151">
        <v>2.5</v>
      </c>
      <c r="H2326" s="1154"/>
      <c r="I2326" s="1154"/>
      <c r="J2326" s="1508">
        <f t="shared" si="36"/>
        <v>-2.5</v>
      </c>
      <c r="K2326" s="1509"/>
      <c r="L2326" s="1509"/>
    </row>
    <row r="2327" spans="3:12" s="1511" customFormat="1" x14ac:dyDescent="0.25">
      <c r="C2327" s="1512"/>
      <c r="D2327" s="1151"/>
      <c r="E2327" s="1514" t="s">
        <v>2311</v>
      </c>
      <c r="F2327" s="1507">
        <v>-2</v>
      </c>
      <c r="G2327" s="1151">
        <v>0.7</v>
      </c>
      <c r="H2327" s="1154"/>
      <c r="I2327" s="1154"/>
      <c r="J2327" s="1508">
        <f t="shared" si="36"/>
        <v>-1.4</v>
      </c>
      <c r="K2327" s="1509"/>
      <c r="L2327" s="1509"/>
    </row>
    <row r="2328" spans="3:12" s="1511" customFormat="1" x14ac:dyDescent="0.25">
      <c r="C2328" s="1512"/>
      <c r="D2328" s="1151"/>
      <c r="E2328" s="1514" t="s">
        <v>2302</v>
      </c>
      <c r="F2328" s="1507">
        <v>-1</v>
      </c>
      <c r="G2328" s="1151">
        <v>0.4</v>
      </c>
      <c r="H2328" s="1154"/>
      <c r="I2328" s="1154"/>
      <c r="J2328" s="1508">
        <f t="shared" si="36"/>
        <v>-0.4</v>
      </c>
      <c r="K2328" s="1509"/>
      <c r="L2328" s="1509"/>
    </row>
    <row r="2329" spans="3:12" s="1511" customFormat="1" x14ac:dyDescent="0.25">
      <c r="C2329" s="1512"/>
      <c r="D2329" s="1151"/>
      <c r="E2329" s="1514" t="s">
        <v>2453</v>
      </c>
      <c r="F2329" s="1507">
        <v>-2</v>
      </c>
      <c r="G2329" s="1151">
        <v>0.2</v>
      </c>
      <c r="H2329" s="1154"/>
      <c r="I2329" s="1154"/>
      <c r="J2329" s="1508">
        <f t="shared" si="36"/>
        <v>-0.4</v>
      </c>
      <c r="K2329" s="1509"/>
      <c r="L2329" s="1509"/>
    </row>
    <row r="2330" spans="3:12" s="1511" customFormat="1" x14ac:dyDescent="0.25">
      <c r="C2330" s="1151"/>
      <c r="D2330" s="1515" t="s">
        <v>2454</v>
      </c>
      <c r="E2330" s="1516" t="s">
        <v>278</v>
      </c>
      <c r="F2330" s="1507">
        <v>1</v>
      </c>
      <c r="G2330" s="1151">
        <v>14.9</v>
      </c>
      <c r="H2330" s="1154"/>
      <c r="I2330" s="1154"/>
      <c r="J2330" s="1508">
        <f t="shared" si="36"/>
        <v>14.9</v>
      </c>
      <c r="K2330" s="1509"/>
      <c r="L2330" s="1509"/>
    </row>
    <row r="2331" spans="3:12" s="1511" customFormat="1" x14ac:dyDescent="0.25">
      <c r="C2331" s="1151"/>
      <c r="D2331" s="1515"/>
      <c r="E2331" s="1516" t="s">
        <v>2297</v>
      </c>
      <c r="F2331" s="1507">
        <v>-2</v>
      </c>
      <c r="G2331" s="1151">
        <v>1</v>
      </c>
      <c r="H2331" s="1154"/>
      <c r="I2331" s="1154"/>
      <c r="J2331" s="1508">
        <f t="shared" si="36"/>
        <v>-2</v>
      </c>
      <c r="K2331" s="1509"/>
      <c r="L2331" s="1509"/>
    </row>
    <row r="2332" spans="3:12" s="1511" customFormat="1" x14ac:dyDescent="0.25">
      <c r="C2332" s="1151"/>
      <c r="D2332" s="1515"/>
      <c r="E2332" s="1516" t="s">
        <v>2345</v>
      </c>
      <c r="F2332" s="1507">
        <v>-1</v>
      </c>
      <c r="G2332" s="1151">
        <v>1.85</v>
      </c>
      <c r="H2332" s="1154"/>
      <c r="I2332" s="1154"/>
      <c r="J2332" s="1508">
        <f t="shared" si="36"/>
        <v>-1.85</v>
      </c>
      <c r="K2332" s="1509"/>
      <c r="L2332" s="1509"/>
    </row>
    <row r="2333" spans="3:12" s="1511" customFormat="1" x14ac:dyDescent="0.25">
      <c r="C2333" s="1151"/>
      <c r="D2333" s="1515"/>
      <c r="E2333" s="1516" t="s">
        <v>2371</v>
      </c>
      <c r="F2333" s="1507">
        <v>-1</v>
      </c>
      <c r="G2333" s="1151">
        <v>1.6</v>
      </c>
      <c r="H2333" s="1154"/>
      <c r="I2333" s="1154"/>
      <c r="J2333" s="1508">
        <f t="shared" si="36"/>
        <v>-1.6</v>
      </c>
      <c r="K2333" s="1509"/>
      <c r="L2333" s="1509"/>
    </row>
    <row r="2334" spans="3:12" s="1511" customFormat="1" x14ac:dyDescent="0.25">
      <c r="C2334" s="1151"/>
      <c r="D2334" s="1515" t="s">
        <v>2457</v>
      </c>
      <c r="E2334" s="1516" t="s">
        <v>2458</v>
      </c>
      <c r="F2334" s="1507">
        <v>1</v>
      </c>
      <c r="G2334" s="1151">
        <v>50</v>
      </c>
      <c r="H2334" s="1154"/>
      <c r="I2334" s="1154"/>
      <c r="J2334" s="1508">
        <f t="shared" si="36"/>
        <v>50</v>
      </c>
      <c r="K2334" s="1509"/>
      <c r="L2334" s="1509"/>
    </row>
    <row r="2335" spans="3:12" s="1511" customFormat="1" x14ac:dyDescent="0.25">
      <c r="C2335" s="1151"/>
      <c r="D2335" s="1515"/>
      <c r="E2335" s="1516" t="s">
        <v>2297</v>
      </c>
      <c r="F2335" s="1507">
        <v>-1</v>
      </c>
      <c r="G2335" s="1151">
        <v>2.6</v>
      </c>
      <c r="H2335" s="1154"/>
      <c r="I2335" s="1154"/>
      <c r="J2335" s="1508">
        <f t="shared" si="36"/>
        <v>-2.6</v>
      </c>
      <c r="K2335" s="1509"/>
      <c r="L2335" s="1509"/>
    </row>
    <row r="2336" spans="3:12" s="1511" customFormat="1" x14ac:dyDescent="0.25">
      <c r="C2336" s="1151"/>
      <c r="D2336" s="1515"/>
      <c r="E2336" s="1516" t="s">
        <v>2297</v>
      </c>
      <c r="F2336" s="1507">
        <v>-8</v>
      </c>
      <c r="G2336" s="1151">
        <v>1.2</v>
      </c>
      <c r="H2336" s="1154"/>
      <c r="I2336" s="1154"/>
      <c r="J2336" s="1508">
        <f t="shared" si="36"/>
        <v>-9.6</v>
      </c>
      <c r="K2336" s="1509"/>
      <c r="L2336" s="1509"/>
    </row>
    <row r="2337" spans="3:12" s="1511" customFormat="1" x14ac:dyDescent="0.25">
      <c r="C2337" s="1151"/>
      <c r="D2337" s="1515"/>
      <c r="E2337" s="1516" t="s">
        <v>2297</v>
      </c>
      <c r="F2337" s="1507">
        <v>-4</v>
      </c>
      <c r="G2337" s="1151">
        <v>1</v>
      </c>
      <c r="H2337" s="1154"/>
      <c r="I2337" s="1154"/>
      <c r="J2337" s="1508">
        <f t="shared" si="36"/>
        <v>-4</v>
      </c>
      <c r="K2337" s="1509"/>
      <c r="L2337" s="1509"/>
    </row>
    <row r="2338" spans="3:12" s="1511" customFormat="1" x14ac:dyDescent="0.25">
      <c r="C2338" s="1151"/>
      <c r="D2338" s="1515"/>
      <c r="E2338" s="1516" t="s">
        <v>2297</v>
      </c>
      <c r="F2338" s="1507">
        <v>-2</v>
      </c>
      <c r="G2338" s="1151">
        <v>0.9</v>
      </c>
      <c r="H2338" s="1154"/>
      <c r="I2338" s="1154"/>
      <c r="J2338" s="1508">
        <f t="shared" si="36"/>
        <v>-1.8</v>
      </c>
      <c r="K2338" s="1509"/>
      <c r="L2338" s="1509"/>
    </row>
    <row r="2339" spans="3:12" s="1511" customFormat="1" x14ac:dyDescent="0.25">
      <c r="C2339" s="1151"/>
      <c r="D2339" s="1515"/>
      <c r="E2339" s="1516" t="s">
        <v>2345</v>
      </c>
      <c r="F2339" s="1507">
        <v>-1</v>
      </c>
      <c r="G2339" s="1151">
        <v>1.85</v>
      </c>
      <c r="H2339" s="1154"/>
      <c r="I2339" s="1154"/>
      <c r="J2339" s="1508">
        <f t="shared" si="36"/>
        <v>-1.85</v>
      </c>
      <c r="K2339" s="1509"/>
      <c r="L2339" s="1509"/>
    </row>
    <row r="2340" spans="3:12" s="1511" customFormat="1" x14ac:dyDescent="0.25">
      <c r="C2340" s="1151"/>
      <c r="D2340" s="1515"/>
      <c r="E2340" s="1516" t="s">
        <v>2371</v>
      </c>
      <c r="F2340" s="1507">
        <v>-1</v>
      </c>
      <c r="G2340" s="1151">
        <v>1.5</v>
      </c>
      <c r="H2340" s="1154"/>
      <c r="I2340" s="1154"/>
      <c r="J2340" s="1508">
        <f t="shared" si="36"/>
        <v>-1.5</v>
      </c>
      <c r="K2340" s="1509"/>
      <c r="L2340" s="1509"/>
    </row>
    <row r="2341" spans="3:12" s="1511" customFormat="1" x14ac:dyDescent="0.25">
      <c r="C2341" s="1151"/>
      <c r="D2341" s="1515" t="s">
        <v>2274</v>
      </c>
      <c r="E2341" s="1516" t="s">
        <v>2272</v>
      </c>
      <c r="F2341" s="1507">
        <v>1</v>
      </c>
      <c r="G2341" s="1151">
        <v>2.6</v>
      </c>
      <c r="H2341" s="1154"/>
      <c r="I2341" s="1154"/>
      <c r="J2341" s="1508">
        <f t="shared" si="36"/>
        <v>2.6</v>
      </c>
      <c r="K2341" s="1509"/>
      <c r="L2341" s="1509"/>
    </row>
    <row r="2342" spans="3:12" s="1511" customFormat="1" x14ac:dyDescent="0.25">
      <c r="C2342" s="1151"/>
      <c r="D2342" s="1515" t="s">
        <v>2279</v>
      </c>
      <c r="E2342" s="1516" t="s">
        <v>359</v>
      </c>
      <c r="F2342" s="1507">
        <v>1</v>
      </c>
      <c r="G2342" s="1151">
        <v>4.7</v>
      </c>
      <c r="H2342" s="1154"/>
      <c r="I2342" s="1154"/>
      <c r="J2342" s="1508">
        <f t="shared" si="36"/>
        <v>4.7</v>
      </c>
      <c r="K2342" s="1509"/>
      <c r="L2342" s="1509"/>
    </row>
    <row r="2343" spans="3:12" s="1511" customFormat="1" x14ac:dyDescent="0.25">
      <c r="C2343" s="1151"/>
      <c r="D2343" s="1515"/>
      <c r="E2343" s="1516" t="s">
        <v>2297</v>
      </c>
      <c r="F2343" s="1507">
        <v>-1</v>
      </c>
      <c r="G2343" s="1151">
        <v>0.9</v>
      </c>
      <c r="H2343" s="1154"/>
      <c r="I2343" s="1154"/>
      <c r="J2343" s="1508">
        <f t="shared" si="36"/>
        <v>-0.9</v>
      </c>
      <c r="K2343" s="1509"/>
      <c r="L2343" s="1509"/>
    </row>
    <row r="2344" spans="3:12" s="1511" customFormat="1" x14ac:dyDescent="0.25">
      <c r="C2344" s="1151"/>
      <c r="D2344" s="1515" t="s">
        <v>1786</v>
      </c>
      <c r="E2344" s="1516" t="s">
        <v>122</v>
      </c>
      <c r="F2344" s="1507">
        <v>1</v>
      </c>
      <c r="G2344" s="1151">
        <v>8.1</v>
      </c>
      <c r="H2344" s="1154"/>
      <c r="I2344" s="1154"/>
      <c r="J2344" s="1508">
        <f t="shared" si="36"/>
        <v>8.1</v>
      </c>
      <c r="K2344" s="1509"/>
      <c r="L2344" s="1509"/>
    </row>
    <row r="2345" spans="3:12" s="1511" customFormat="1" x14ac:dyDescent="0.25">
      <c r="C2345" s="1512"/>
      <c r="D2345" s="1151"/>
      <c r="E2345" s="1121" t="s">
        <v>2297</v>
      </c>
      <c r="F2345" s="1507">
        <v>-1</v>
      </c>
      <c r="G2345" s="1151">
        <v>0.9</v>
      </c>
      <c r="H2345" s="1154"/>
      <c r="I2345" s="1154"/>
      <c r="J2345" s="1508">
        <f t="shared" si="36"/>
        <v>-0.9</v>
      </c>
      <c r="K2345" s="1509"/>
      <c r="L2345" s="1509"/>
    </row>
    <row r="2346" spans="3:12" s="1511" customFormat="1" x14ac:dyDescent="0.25">
      <c r="C2346" s="1151"/>
      <c r="D2346" s="1515" t="s">
        <v>2222</v>
      </c>
      <c r="E2346" s="1516" t="s">
        <v>2450</v>
      </c>
      <c r="F2346" s="1507">
        <v>1</v>
      </c>
      <c r="G2346" s="1151">
        <v>14.5</v>
      </c>
      <c r="H2346" s="1154"/>
      <c r="I2346" s="1154"/>
      <c r="J2346" s="1508">
        <f t="shared" si="36"/>
        <v>14.5</v>
      </c>
      <c r="K2346" s="1509"/>
      <c r="L2346" s="1509"/>
    </row>
    <row r="2347" spans="3:12" s="1511" customFormat="1" x14ac:dyDescent="0.25">
      <c r="C2347" s="1512"/>
      <c r="D2347" s="1151"/>
      <c r="E2347" s="1121" t="s">
        <v>2297</v>
      </c>
      <c r="F2347" s="1507">
        <v>-1</v>
      </c>
      <c r="G2347" s="1151">
        <v>0.9</v>
      </c>
      <c r="H2347" s="1154"/>
      <c r="I2347" s="1154"/>
      <c r="J2347" s="1508">
        <f t="shared" si="36"/>
        <v>-0.9</v>
      </c>
      <c r="K2347" s="1509"/>
      <c r="L2347" s="1509"/>
    </row>
    <row r="2348" spans="3:12" s="1511" customFormat="1" x14ac:dyDescent="0.25">
      <c r="C2348" s="1512"/>
      <c r="D2348" s="1151"/>
      <c r="E2348" s="1121" t="s">
        <v>2315</v>
      </c>
      <c r="F2348" s="1507">
        <v>1</v>
      </c>
      <c r="G2348" s="1151">
        <v>6.8</v>
      </c>
      <c r="H2348" s="1154"/>
      <c r="I2348" s="1154"/>
      <c r="J2348" s="1508">
        <f t="shared" si="36"/>
        <v>6.8</v>
      </c>
      <c r="K2348" s="1509"/>
      <c r="L2348" s="1509"/>
    </row>
    <row r="2349" spans="3:12" s="1511" customFormat="1" x14ac:dyDescent="0.25">
      <c r="C2349" s="1151"/>
      <c r="D2349" s="1515" t="s">
        <v>1816</v>
      </c>
      <c r="E2349" s="1516" t="s">
        <v>2451</v>
      </c>
      <c r="F2349" s="1507">
        <v>1</v>
      </c>
      <c r="G2349" s="1151">
        <v>13.3</v>
      </c>
      <c r="H2349" s="1154"/>
      <c r="I2349" s="1154"/>
      <c r="J2349" s="1508">
        <f t="shared" si="36"/>
        <v>13.3</v>
      </c>
      <c r="K2349" s="1509"/>
      <c r="L2349" s="1509"/>
    </row>
    <row r="2350" spans="3:12" s="1511" customFormat="1" x14ac:dyDescent="0.25">
      <c r="C2350" s="1512"/>
      <c r="D2350" s="1151"/>
      <c r="E2350" s="1121" t="s">
        <v>2297</v>
      </c>
      <c r="F2350" s="1507">
        <v>-1</v>
      </c>
      <c r="G2350" s="1151">
        <v>0.9</v>
      </c>
      <c r="H2350" s="1154"/>
      <c r="I2350" s="1154"/>
      <c r="J2350" s="1508">
        <f t="shared" si="36"/>
        <v>-0.9</v>
      </c>
      <c r="K2350" s="1509"/>
      <c r="L2350" s="1509"/>
    </row>
    <row r="2351" spans="3:12" s="1511" customFormat="1" x14ac:dyDescent="0.25">
      <c r="C2351" s="1512"/>
      <c r="D2351" s="1151"/>
      <c r="E2351" s="1121" t="s">
        <v>2315</v>
      </c>
      <c r="F2351" s="1507">
        <v>1</v>
      </c>
      <c r="G2351" s="1151">
        <v>6.4</v>
      </c>
      <c r="H2351" s="1154"/>
      <c r="I2351" s="1154"/>
      <c r="J2351" s="1508">
        <f t="shared" si="36"/>
        <v>6.4</v>
      </c>
      <c r="K2351" s="1509"/>
      <c r="L2351" s="1509"/>
    </row>
    <row r="2352" spans="3:12" s="1511" customFormat="1" x14ac:dyDescent="0.25">
      <c r="C2352" s="1151"/>
      <c r="D2352" s="1515" t="s">
        <v>1819</v>
      </c>
      <c r="E2352" s="1516" t="s">
        <v>122</v>
      </c>
      <c r="F2352" s="1507">
        <v>1</v>
      </c>
      <c r="G2352" s="1151">
        <v>8.4</v>
      </c>
      <c r="H2352" s="1154"/>
      <c r="I2352" s="1154"/>
      <c r="J2352" s="1508">
        <f t="shared" si="36"/>
        <v>8.4</v>
      </c>
      <c r="K2352" s="1509"/>
      <c r="L2352" s="1509"/>
    </row>
    <row r="2353" spans="3:12" s="1511" customFormat="1" x14ac:dyDescent="0.25">
      <c r="C2353" s="1512"/>
      <c r="D2353" s="1151"/>
      <c r="E2353" s="1121" t="s">
        <v>2297</v>
      </c>
      <c r="F2353" s="1507">
        <v>-1</v>
      </c>
      <c r="G2353" s="1151">
        <v>0.9</v>
      </c>
      <c r="H2353" s="1154"/>
      <c r="I2353" s="1154"/>
      <c r="J2353" s="1508">
        <f t="shared" si="36"/>
        <v>-0.9</v>
      </c>
      <c r="K2353" s="1509"/>
      <c r="L2353" s="1509"/>
    </row>
    <row r="2354" spans="3:12" s="1511" customFormat="1" x14ac:dyDescent="0.25">
      <c r="C2354" s="1151"/>
      <c r="D2354" s="1515" t="s">
        <v>2214</v>
      </c>
      <c r="E2354" s="1516" t="s">
        <v>122</v>
      </c>
      <c r="F2354" s="1507">
        <v>1</v>
      </c>
      <c r="G2354" s="1151">
        <v>8.3000000000000007</v>
      </c>
      <c r="H2354" s="1154"/>
      <c r="I2354" s="1154"/>
      <c r="J2354" s="1508">
        <f t="shared" si="36"/>
        <v>8.3000000000000007</v>
      </c>
      <c r="K2354" s="1509"/>
      <c r="L2354" s="1509"/>
    </row>
    <row r="2355" spans="3:12" s="1511" customFormat="1" x14ac:dyDescent="0.25">
      <c r="C2355" s="1512"/>
      <c r="D2355" s="1151"/>
      <c r="E2355" s="1121" t="s">
        <v>2297</v>
      </c>
      <c r="F2355" s="1507">
        <v>-1</v>
      </c>
      <c r="G2355" s="1151">
        <v>0.9</v>
      </c>
      <c r="H2355" s="1154"/>
      <c r="I2355" s="1154"/>
      <c r="J2355" s="1508">
        <f t="shared" si="36"/>
        <v>-0.9</v>
      </c>
      <c r="K2355" s="1509"/>
      <c r="L2355" s="1509"/>
    </row>
    <row r="2356" spans="3:12" s="1511" customFormat="1" x14ac:dyDescent="0.25">
      <c r="C2356" s="1151"/>
      <c r="D2356" s="1515" t="s">
        <v>1812</v>
      </c>
      <c r="E2356" s="1516" t="s">
        <v>268</v>
      </c>
      <c r="F2356" s="1507">
        <v>1</v>
      </c>
      <c r="G2356" s="1151">
        <v>11.7</v>
      </c>
      <c r="H2356" s="1154"/>
      <c r="I2356" s="1154"/>
      <c r="J2356" s="1508">
        <f t="shared" si="36"/>
        <v>11.7</v>
      </c>
      <c r="K2356" s="1509"/>
      <c r="L2356" s="1509"/>
    </row>
    <row r="2357" spans="3:12" s="1511" customFormat="1" x14ac:dyDescent="0.25">
      <c r="C2357" s="1512"/>
      <c r="D2357" s="1151"/>
      <c r="E2357" s="1121" t="s">
        <v>2297</v>
      </c>
      <c r="F2357" s="1507">
        <v>-1</v>
      </c>
      <c r="G2357" s="1151">
        <v>1</v>
      </c>
      <c r="H2357" s="1154"/>
      <c r="I2357" s="1154"/>
      <c r="J2357" s="1508">
        <f t="shared" si="36"/>
        <v>-1</v>
      </c>
      <c r="K2357" s="1509"/>
      <c r="L2357" s="1509"/>
    </row>
    <row r="2358" spans="3:12" s="1511" customFormat="1" x14ac:dyDescent="0.25">
      <c r="C2358" s="1151"/>
      <c r="D2358" s="1515" t="s">
        <v>1836</v>
      </c>
      <c r="E2358" s="1516" t="s">
        <v>141</v>
      </c>
      <c r="F2358" s="1507">
        <v>1</v>
      </c>
      <c r="G2358" s="1151">
        <v>8</v>
      </c>
      <c r="H2358" s="1154"/>
      <c r="I2358" s="1154"/>
      <c r="J2358" s="1508">
        <f t="shared" si="36"/>
        <v>8</v>
      </c>
      <c r="K2358" s="1509"/>
      <c r="L2358" s="1509"/>
    </row>
    <row r="2359" spans="3:12" s="1511" customFormat="1" x14ac:dyDescent="0.25">
      <c r="C2359" s="1151"/>
      <c r="D2359" s="1515"/>
      <c r="E2359" s="1516" t="s">
        <v>2297</v>
      </c>
      <c r="F2359" s="1507">
        <v>-1</v>
      </c>
      <c r="G2359" s="1151">
        <v>0.9</v>
      </c>
      <c r="H2359" s="1154"/>
      <c r="I2359" s="1154"/>
      <c r="J2359" s="1508">
        <f t="shared" si="36"/>
        <v>-0.9</v>
      </c>
      <c r="K2359" s="1509"/>
      <c r="L2359" s="1509"/>
    </row>
    <row r="2360" spans="3:12" s="1511" customFormat="1" x14ac:dyDescent="0.25">
      <c r="C2360" s="1151"/>
      <c r="D2360" s="1515" t="s">
        <v>1837</v>
      </c>
      <c r="E2360" s="1516" t="s">
        <v>142</v>
      </c>
      <c r="F2360" s="1507">
        <v>1</v>
      </c>
      <c r="G2360" s="1151">
        <v>11.7</v>
      </c>
      <c r="H2360" s="1154"/>
      <c r="I2360" s="1154"/>
      <c r="J2360" s="1508">
        <f t="shared" si="36"/>
        <v>11.7</v>
      </c>
      <c r="K2360" s="1509"/>
      <c r="L2360" s="1509"/>
    </row>
    <row r="2361" spans="3:12" s="1511" customFormat="1" x14ac:dyDescent="0.25">
      <c r="C2361" s="1151"/>
      <c r="D2361" s="1515"/>
      <c r="E2361" s="1516" t="s">
        <v>2297</v>
      </c>
      <c r="F2361" s="1507">
        <v>-1</v>
      </c>
      <c r="G2361" s="1151">
        <v>0.9</v>
      </c>
      <c r="H2361" s="1154"/>
      <c r="I2361" s="1154"/>
      <c r="J2361" s="1508">
        <f t="shared" si="36"/>
        <v>-0.9</v>
      </c>
      <c r="K2361" s="1509"/>
      <c r="L2361" s="1509"/>
    </row>
    <row r="2362" spans="3:12" s="1511" customFormat="1" x14ac:dyDescent="0.25">
      <c r="C2362" s="1151"/>
      <c r="D2362" s="1515" t="s">
        <v>1840</v>
      </c>
      <c r="E2362" s="1516" t="s">
        <v>130</v>
      </c>
      <c r="F2362" s="1507">
        <v>1</v>
      </c>
      <c r="G2362" s="1151">
        <v>8.3000000000000007</v>
      </c>
      <c r="H2362" s="1154"/>
      <c r="I2362" s="1154"/>
      <c r="J2362" s="1508">
        <f t="shared" si="36"/>
        <v>8.3000000000000007</v>
      </c>
      <c r="K2362" s="1509"/>
      <c r="L2362" s="1509"/>
    </row>
    <row r="2363" spans="3:12" s="1511" customFormat="1" x14ac:dyDescent="0.25">
      <c r="C2363" s="1151"/>
      <c r="D2363" s="1515"/>
      <c r="E2363" s="1516" t="s">
        <v>2297</v>
      </c>
      <c r="F2363" s="1507">
        <v>-1</v>
      </c>
      <c r="G2363" s="1151">
        <v>0.9</v>
      </c>
      <c r="H2363" s="1154"/>
      <c r="I2363" s="1154"/>
      <c r="J2363" s="1508">
        <f t="shared" si="36"/>
        <v>-0.9</v>
      </c>
      <c r="K2363" s="1509"/>
      <c r="L2363" s="1509"/>
    </row>
    <row r="2364" spans="3:12" s="1511" customFormat="1" x14ac:dyDescent="0.25">
      <c r="C2364" s="1151"/>
      <c r="D2364" s="1515" t="s">
        <v>2212</v>
      </c>
      <c r="E2364" s="1516" t="s">
        <v>122</v>
      </c>
      <c r="F2364" s="1507">
        <v>1</v>
      </c>
      <c r="G2364" s="1151">
        <v>8.3000000000000007</v>
      </c>
      <c r="H2364" s="1154"/>
      <c r="I2364" s="1154"/>
      <c r="J2364" s="1508">
        <f t="shared" si="36"/>
        <v>8.3000000000000007</v>
      </c>
      <c r="K2364" s="1509"/>
      <c r="L2364" s="1509"/>
    </row>
    <row r="2365" spans="3:12" s="1511" customFormat="1" x14ac:dyDescent="0.25">
      <c r="C2365" s="1151"/>
      <c r="D2365" s="1515"/>
      <c r="E2365" s="1516" t="s">
        <v>2297</v>
      </c>
      <c r="F2365" s="1507">
        <v>-1</v>
      </c>
      <c r="G2365" s="1151">
        <v>0.9</v>
      </c>
      <c r="H2365" s="1154"/>
      <c r="I2365" s="1154"/>
      <c r="J2365" s="1508">
        <f t="shared" si="36"/>
        <v>-0.9</v>
      </c>
      <c r="K2365" s="1509"/>
      <c r="L2365" s="1509"/>
    </row>
    <row r="2366" spans="3:12" s="1511" customFormat="1" x14ac:dyDescent="0.25">
      <c r="C2366" s="1151"/>
      <c r="D2366" s="1515" t="s">
        <v>2218</v>
      </c>
      <c r="E2366" s="1516" t="s">
        <v>140</v>
      </c>
      <c r="F2366" s="1507">
        <v>1</v>
      </c>
      <c r="G2366" s="1151">
        <v>12.1</v>
      </c>
      <c r="H2366" s="1154"/>
      <c r="I2366" s="1154"/>
      <c r="J2366" s="1508">
        <f t="shared" si="36"/>
        <v>12.1</v>
      </c>
      <c r="K2366" s="1509"/>
      <c r="L2366" s="1509"/>
    </row>
    <row r="2367" spans="3:12" s="1511" customFormat="1" x14ac:dyDescent="0.25">
      <c r="C2367" s="1512"/>
      <c r="D2367" s="1151"/>
      <c r="E2367" s="1121" t="s">
        <v>2297</v>
      </c>
      <c r="F2367" s="1507">
        <v>-1</v>
      </c>
      <c r="G2367" s="1151">
        <v>0.9</v>
      </c>
      <c r="H2367" s="1154"/>
      <c r="I2367" s="1154"/>
      <c r="J2367" s="1508">
        <f t="shared" si="36"/>
        <v>-0.9</v>
      </c>
      <c r="K2367" s="1509"/>
      <c r="L2367" s="1509"/>
    </row>
    <row r="2368" spans="3:12" s="1511" customFormat="1" x14ac:dyDescent="0.25">
      <c r="C2368" s="1151"/>
      <c r="D2368" s="1515" t="s">
        <v>2460</v>
      </c>
      <c r="E2368" s="1516" t="s">
        <v>2461</v>
      </c>
      <c r="F2368" s="1507">
        <v>1</v>
      </c>
      <c r="G2368" s="1151">
        <v>8.5</v>
      </c>
      <c r="H2368" s="1154"/>
      <c r="I2368" s="1154"/>
      <c r="J2368" s="1508">
        <f t="shared" si="36"/>
        <v>8.5</v>
      </c>
      <c r="K2368" s="1509"/>
      <c r="L2368" s="1509"/>
    </row>
    <row r="2369" spans="3:12" s="1511" customFormat="1" x14ac:dyDescent="0.25">
      <c r="C2369" s="1151"/>
      <c r="D2369" s="1515"/>
      <c r="E2369" s="1516" t="s">
        <v>2297</v>
      </c>
      <c r="F2369" s="1507">
        <v>-1</v>
      </c>
      <c r="G2369" s="1151">
        <v>0.9</v>
      </c>
      <c r="H2369" s="1154"/>
      <c r="I2369" s="1154"/>
      <c r="J2369" s="1508">
        <f t="shared" si="36"/>
        <v>-0.9</v>
      </c>
      <c r="K2369" s="1509"/>
      <c r="L2369" s="1509"/>
    </row>
    <row r="2370" spans="3:12" s="1511" customFormat="1" x14ac:dyDescent="0.25">
      <c r="C2370" s="1517"/>
      <c r="D2370" s="1518"/>
      <c r="E2370" s="1518"/>
      <c r="F2370" s="1518"/>
      <c r="G2370" s="1518"/>
      <c r="H2370" s="1518"/>
      <c r="I2370" s="1518"/>
      <c r="J2370" s="1508"/>
      <c r="K2370" s="1518"/>
      <c r="L2370" s="1519"/>
    </row>
    <row r="2371" spans="3:12" s="1511" customFormat="1" x14ac:dyDescent="0.25">
      <c r="C2371" s="1125"/>
      <c r="D2371" s="1515"/>
      <c r="E2371" s="1118" t="s">
        <v>1844</v>
      </c>
      <c r="F2371" s="1507"/>
      <c r="G2371" s="1151"/>
      <c r="H2371" s="1154"/>
      <c r="I2371" s="1154"/>
      <c r="J2371" s="1508"/>
      <c r="K2371" s="1509"/>
      <c r="L2371" s="1510"/>
    </row>
    <row r="2372" spans="3:12" s="1511" customFormat="1" x14ac:dyDescent="0.25">
      <c r="C2372" s="1125"/>
      <c r="D2372" s="1515" t="s">
        <v>1881</v>
      </c>
      <c r="E2372" s="1516" t="s">
        <v>2445</v>
      </c>
      <c r="F2372" s="1507">
        <v>1</v>
      </c>
      <c r="G2372" s="1151">
        <v>8.8000000000000007</v>
      </c>
      <c r="H2372" s="1154"/>
      <c r="I2372" s="1154"/>
      <c r="J2372" s="1508">
        <f t="shared" si="36"/>
        <v>8.8000000000000007</v>
      </c>
      <c r="K2372" s="1509"/>
      <c r="L2372" s="1510"/>
    </row>
    <row r="2373" spans="3:12" s="1511" customFormat="1" x14ac:dyDescent="0.25">
      <c r="C2373" s="1125"/>
      <c r="D2373" s="1515"/>
      <c r="E2373" s="1516" t="s">
        <v>2297</v>
      </c>
      <c r="F2373" s="1507">
        <v>-1</v>
      </c>
      <c r="G2373" s="1151">
        <v>0.8</v>
      </c>
      <c r="H2373" s="1154"/>
      <c r="I2373" s="1154"/>
      <c r="J2373" s="1508">
        <f t="shared" si="36"/>
        <v>-0.8</v>
      </c>
      <c r="K2373" s="1509"/>
      <c r="L2373" s="1510"/>
    </row>
    <row r="2374" spans="3:12" s="1511" customFormat="1" x14ac:dyDescent="0.25">
      <c r="C2374" s="1125"/>
      <c r="D2374" s="1515" t="s">
        <v>2468</v>
      </c>
      <c r="E2374" s="1516" t="s">
        <v>2446</v>
      </c>
      <c r="F2374" s="1507">
        <v>1</v>
      </c>
      <c r="G2374" s="1151">
        <v>5.9</v>
      </c>
      <c r="H2374" s="1154"/>
      <c r="I2374" s="1154"/>
      <c r="J2374" s="1508">
        <f t="shared" si="36"/>
        <v>5.9</v>
      </c>
      <c r="K2374" s="1509"/>
      <c r="L2374" s="1510"/>
    </row>
    <row r="2375" spans="3:12" s="1511" customFormat="1" x14ac:dyDescent="0.25">
      <c r="C2375" s="1125"/>
      <c r="D2375" s="1515"/>
      <c r="E2375" s="1516" t="s">
        <v>2297</v>
      </c>
      <c r="F2375" s="1507">
        <v>-1</v>
      </c>
      <c r="G2375" s="1151">
        <v>0.8</v>
      </c>
      <c r="H2375" s="1154"/>
      <c r="I2375" s="1154"/>
      <c r="J2375" s="1508">
        <f t="shared" si="36"/>
        <v>-0.8</v>
      </c>
      <c r="K2375" s="1509"/>
      <c r="L2375" s="1510"/>
    </row>
    <row r="2376" spans="3:12" s="1511" customFormat="1" x14ac:dyDescent="0.25">
      <c r="C2376" s="1151"/>
      <c r="D2376" s="1515" t="s">
        <v>2462</v>
      </c>
      <c r="E2376" s="1516" t="s">
        <v>2463</v>
      </c>
      <c r="F2376" s="1507">
        <v>1</v>
      </c>
      <c r="G2376" s="1151">
        <v>34.200000000000003</v>
      </c>
      <c r="H2376" s="1154"/>
      <c r="I2376" s="1154"/>
      <c r="J2376" s="1508">
        <f t="shared" si="36"/>
        <v>34.200000000000003</v>
      </c>
      <c r="K2376" s="1509"/>
      <c r="L2376" s="1509"/>
    </row>
    <row r="2377" spans="3:12" s="1511" customFormat="1" x14ac:dyDescent="0.25">
      <c r="C2377" s="1151"/>
      <c r="D2377" s="1515"/>
      <c r="E2377" s="1516" t="s">
        <v>2297</v>
      </c>
      <c r="F2377" s="1507">
        <v>-1</v>
      </c>
      <c r="G2377" s="1151">
        <v>2.6</v>
      </c>
      <c r="H2377" s="1154"/>
      <c r="I2377" s="1154"/>
      <c r="J2377" s="1508">
        <f t="shared" si="36"/>
        <v>-2.6</v>
      </c>
      <c r="K2377" s="1509"/>
      <c r="L2377" s="1509"/>
    </row>
    <row r="2378" spans="3:12" s="1511" customFormat="1" x14ac:dyDescent="0.25">
      <c r="C2378" s="1151"/>
      <c r="D2378" s="1515"/>
      <c r="E2378" s="1516" t="s">
        <v>2297</v>
      </c>
      <c r="F2378" s="1507">
        <v>-4</v>
      </c>
      <c r="G2378" s="1151">
        <v>1.2</v>
      </c>
      <c r="H2378" s="1154"/>
      <c r="I2378" s="1154"/>
      <c r="J2378" s="1508">
        <f t="shared" si="36"/>
        <v>-4.8</v>
      </c>
      <c r="K2378" s="1509"/>
      <c r="L2378" s="1509"/>
    </row>
    <row r="2379" spans="3:12" s="1511" customFormat="1" x14ac:dyDescent="0.25">
      <c r="C2379" s="1151"/>
      <c r="D2379" s="1515"/>
      <c r="E2379" s="1516" t="s">
        <v>2297</v>
      </c>
      <c r="F2379" s="1507">
        <v>-1</v>
      </c>
      <c r="G2379" s="1151">
        <v>1</v>
      </c>
      <c r="H2379" s="1154"/>
      <c r="I2379" s="1154"/>
      <c r="J2379" s="1508">
        <f t="shared" si="36"/>
        <v>-1</v>
      </c>
      <c r="K2379" s="1509"/>
      <c r="L2379" s="1509"/>
    </row>
    <row r="2380" spans="3:12" s="1511" customFormat="1" x14ac:dyDescent="0.25">
      <c r="C2380" s="1151"/>
      <c r="D2380" s="1515"/>
      <c r="E2380" s="1516" t="s">
        <v>2297</v>
      </c>
      <c r="F2380" s="1507">
        <v>-2</v>
      </c>
      <c r="G2380" s="1151">
        <v>0.9</v>
      </c>
      <c r="H2380" s="1154"/>
      <c r="I2380" s="1154"/>
      <c r="J2380" s="1508">
        <f t="shared" si="36"/>
        <v>-1.8</v>
      </c>
      <c r="K2380" s="1509"/>
      <c r="L2380" s="1509"/>
    </row>
    <row r="2381" spans="3:12" s="1511" customFormat="1" x14ac:dyDescent="0.25">
      <c r="C2381" s="1151"/>
      <c r="D2381" s="1515" t="s">
        <v>1875</v>
      </c>
      <c r="E2381" s="1516" t="s">
        <v>1876</v>
      </c>
      <c r="F2381" s="1507">
        <v>1</v>
      </c>
      <c r="G2381" s="1151">
        <v>14.2</v>
      </c>
      <c r="H2381" s="1154"/>
      <c r="I2381" s="1154"/>
      <c r="J2381" s="1508">
        <f t="shared" si="36"/>
        <v>14.2</v>
      </c>
      <c r="K2381" s="1509"/>
      <c r="L2381" s="1509"/>
    </row>
    <row r="2382" spans="3:12" s="1511" customFormat="1" x14ac:dyDescent="0.25">
      <c r="C2382" s="1151"/>
      <c r="D2382" s="1515"/>
      <c r="E2382" s="1516" t="s">
        <v>2345</v>
      </c>
      <c r="F2382" s="1507">
        <v>-1</v>
      </c>
      <c r="G2382" s="1151">
        <v>6.85</v>
      </c>
      <c r="H2382" s="1154"/>
      <c r="I2382" s="1154"/>
      <c r="J2382" s="1508">
        <f t="shared" si="36"/>
        <v>-6.85</v>
      </c>
      <c r="K2382" s="1509"/>
      <c r="L2382" s="1509"/>
    </row>
    <row r="2383" spans="3:12" s="1511" customFormat="1" x14ac:dyDescent="0.25">
      <c r="C2383" s="1151"/>
      <c r="D2383" s="1515" t="s">
        <v>2464</v>
      </c>
      <c r="E2383" s="1516" t="s">
        <v>2465</v>
      </c>
      <c r="F2383" s="1507">
        <v>1</v>
      </c>
      <c r="G2383" s="1151">
        <v>13.45</v>
      </c>
      <c r="H2383" s="1154"/>
      <c r="I2383" s="1154"/>
      <c r="J2383" s="1508">
        <f t="shared" si="36"/>
        <v>13.45</v>
      </c>
      <c r="K2383" s="1509"/>
      <c r="L2383" s="1509"/>
    </row>
    <row r="2384" spans="3:12" s="1511" customFormat="1" x14ac:dyDescent="0.25">
      <c r="C2384" s="1151"/>
      <c r="D2384" s="1515"/>
      <c r="E2384" s="1516" t="s">
        <v>2297</v>
      </c>
      <c r="F2384" s="1507">
        <v>-2</v>
      </c>
      <c r="G2384" s="1151">
        <v>1.2</v>
      </c>
      <c r="H2384" s="1154"/>
      <c r="I2384" s="1154"/>
      <c r="J2384" s="1508">
        <f t="shared" ref="J2384:J2449" si="37">PRODUCT(F2384:I2384)</f>
        <v>-2.4</v>
      </c>
      <c r="K2384" s="1509"/>
      <c r="L2384" s="1509"/>
    </row>
    <row r="2385" spans="3:12" s="1511" customFormat="1" x14ac:dyDescent="0.25">
      <c r="C2385" s="1151"/>
      <c r="D2385" s="1515"/>
      <c r="E2385" s="1516" t="s">
        <v>2297</v>
      </c>
      <c r="F2385" s="1507">
        <v>-1</v>
      </c>
      <c r="G2385" s="1151">
        <v>1</v>
      </c>
      <c r="H2385" s="1154"/>
      <c r="I2385" s="1154"/>
      <c r="J2385" s="1508">
        <f t="shared" si="37"/>
        <v>-1</v>
      </c>
      <c r="K2385" s="1509"/>
      <c r="L2385" s="1509"/>
    </row>
    <row r="2386" spans="3:12" s="1511" customFormat="1" x14ac:dyDescent="0.25">
      <c r="C2386" s="1151"/>
      <c r="D2386" s="1515" t="s">
        <v>2466</v>
      </c>
      <c r="E2386" s="1516" t="s">
        <v>2449</v>
      </c>
      <c r="F2386" s="1507">
        <v>1</v>
      </c>
      <c r="G2386" s="1151">
        <v>11.95</v>
      </c>
      <c r="H2386" s="1154"/>
      <c r="I2386" s="1154"/>
      <c r="J2386" s="1508">
        <f t="shared" si="37"/>
        <v>11.95</v>
      </c>
      <c r="K2386" s="1509"/>
      <c r="L2386" s="1509"/>
    </row>
    <row r="2387" spans="3:12" s="1511" customFormat="1" x14ac:dyDescent="0.25">
      <c r="C2387" s="1151"/>
      <c r="D2387" s="1515"/>
      <c r="E2387" s="1516" t="s">
        <v>2297</v>
      </c>
      <c r="F2387" s="1507">
        <v>-2</v>
      </c>
      <c r="G2387" s="1151">
        <v>1.2</v>
      </c>
      <c r="H2387" s="1154"/>
      <c r="I2387" s="1154"/>
      <c r="J2387" s="1508">
        <f t="shared" si="37"/>
        <v>-2.4</v>
      </c>
      <c r="K2387" s="1509"/>
      <c r="L2387" s="1509"/>
    </row>
    <row r="2388" spans="3:12" s="1511" customFormat="1" x14ac:dyDescent="0.25">
      <c r="C2388" s="1151"/>
      <c r="D2388" s="1515"/>
      <c r="E2388" s="1516" t="s">
        <v>2371</v>
      </c>
      <c r="F2388" s="1507">
        <v>-2</v>
      </c>
      <c r="G2388" s="1151">
        <v>3.15</v>
      </c>
      <c r="H2388" s="1154"/>
      <c r="I2388" s="1154"/>
      <c r="J2388" s="1508">
        <f t="shared" si="37"/>
        <v>-6.3</v>
      </c>
      <c r="K2388" s="1509"/>
      <c r="L2388" s="1509"/>
    </row>
    <row r="2389" spans="3:12" s="1511" customFormat="1" ht="26.4" x14ac:dyDescent="0.25">
      <c r="C2389" s="1151"/>
      <c r="D2389" s="1515" t="s">
        <v>2469</v>
      </c>
      <c r="E2389" s="1516" t="s">
        <v>1887</v>
      </c>
      <c r="F2389" s="1507">
        <v>1</v>
      </c>
      <c r="G2389" s="1151">
        <v>16</v>
      </c>
      <c r="H2389" s="1154"/>
      <c r="I2389" s="1154"/>
      <c r="J2389" s="1508">
        <f t="shared" si="37"/>
        <v>16</v>
      </c>
      <c r="K2389" s="1509"/>
      <c r="L2389" s="1509"/>
    </row>
    <row r="2390" spans="3:12" s="1511" customFormat="1" x14ac:dyDescent="0.25">
      <c r="C2390" s="1151"/>
      <c r="D2390" s="1515"/>
      <c r="E2390" s="1516" t="s">
        <v>2297</v>
      </c>
      <c r="F2390" s="1507">
        <v>-2</v>
      </c>
      <c r="G2390" s="1151">
        <v>0.8</v>
      </c>
      <c r="H2390" s="1154"/>
      <c r="I2390" s="1154"/>
      <c r="J2390" s="1508">
        <f t="shared" si="37"/>
        <v>-1.6</v>
      </c>
      <c r="K2390" s="1509"/>
      <c r="L2390" s="1509"/>
    </row>
    <row r="2391" spans="3:12" s="1511" customFormat="1" x14ac:dyDescent="0.25">
      <c r="C2391" s="1151"/>
      <c r="D2391" s="1515"/>
      <c r="E2391" s="1516" t="s">
        <v>2371</v>
      </c>
      <c r="F2391" s="1507">
        <v>-1</v>
      </c>
      <c r="G2391" s="1151">
        <v>2.4</v>
      </c>
      <c r="H2391" s="1154"/>
      <c r="I2391" s="1154"/>
      <c r="J2391" s="1508">
        <f t="shared" si="37"/>
        <v>-2.4</v>
      </c>
      <c r="K2391" s="1509"/>
      <c r="L2391" s="1509"/>
    </row>
    <row r="2392" spans="3:12" s="1511" customFormat="1" x14ac:dyDescent="0.25">
      <c r="C2392" s="1151"/>
      <c r="D2392" s="1515" t="s">
        <v>2471</v>
      </c>
      <c r="E2392" s="1516" t="s">
        <v>2449</v>
      </c>
      <c r="F2392" s="1507">
        <v>1</v>
      </c>
      <c r="G2392" s="1151">
        <v>11.6</v>
      </c>
      <c r="H2392" s="1154"/>
      <c r="I2392" s="1154"/>
      <c r="J2392" s="1508">
        <f t="shared" si="37"/>
        <v>11.6</v>
      </c>
      <c r="K2392" s="1509"/>
      <c r="L2392" s="1509"/>
    </row>
    <row r="2393" spans="3:12" s="1511" customFormat="1" x14ac:dyDescent="0.25">
      <c r="C2393" s="1151"/>
      <c r="D2393" s="1515"/>
      <c r="E2393" s="1516" t="s">
        <v>2297</v>
      </c>
      <c r="F2393" s="1507">
        <v>-2</v>
      </c>
      <c r="G2393" s="1151">
        <v>1.2</v>
      </c>
      <c r="H2393" s="1154"/>
      <c r="I2393" s="1154"/>
      <c r="J2393" s="1508">
        <f t="shared" si="37"/>
        <v>-2.4</v>
      </c>
      <c r="K2393" s="1509"/>
      <c r="L2393" s="1509"/>
    </row>
    <row r="2394" spans="3:12" s="1511" customFormat="1" x14ac:dyDescent="0.25">
      <c r="C2394" s="1151"/>
      <c r="D2394" s="1515"/>
      <c r="E2394" s="1516" t="s">
        <v>2371</v>
      </c>
      <c r="F2394" s="1507">
        <v>-2</v>
      </c>
      <c r="G2394" s="1151">
        <v>3.15</v>
      </c>
      <c r="H2394" s="1154"/>
      <c r="I2394" s="1154"/>
      <c r="J2394" s="1508">
        <f t="shared" si="37"/>
        <v>-6.3</v>
      </c>
      <c r="K2394" s="1509"/>
      <c r="L2394" s="1509"/>
    </row>
    <row r="2395" spans="3:12" s="1511" customFormat="1" x14ac:dyDescent="0.25">
      <c r="C2395" s="1151"/>
      <c r="D2395" s="1515" t="s">
        <v>1861</v>
      </c>
      <c r="E2395" s="1516" t="s">
        <v>177</v>
      </c>
      <c r="F2395" s="1507">
        <v>1</v>
      </c>
      <c r="G2395" s="1151">
        <v>8.3000000000000007</v>
      </c>
      <c r="H2395" s="1154"/>
      <c r="I2395" s="1154"/>
      <c r="J2395" s="1508">
        <f t="shared" si="37"/>
        <v>8.3000000000000007</v>
      </c>
      <c r="K2395" s="1509"/>
      <c r="L2395" s="1509"/>
    </row>
    <row r="2396" spans="3:12" s="1511" customFormat="1" x14ac:dyDescent="0.25">
      <c r="C2396" s="1151"/>
      <c r="D2396" s="1515"/>
      <c r="E2396" s="1516" t="s">
        <v>2297</v>
      </c>
      <c r="F2396" s="1507">
        <v>-1</v>
      </c>
      <c r="G2396" s="1151">
        <v>0.9</v>
      </c>
      <c r="H2396" s="1154"/>
      <c r="I2396" s="1154"/>
      <c r="J2396" s="1508">
        <f t="shared" si="37"/>
        <v>-0.9</v>
      </c>
      <c r="K2396" s="1509"/>
      <c r="L2396" s="1509"/>
    </row>
    <row r="2397" spans="3:12" s="1511" customFormat="1" x14ac:dyDescent="0.25">
      <c r="C2397" s="1151"/>
      <c r="D2397" s="1515" t="s">
        <v>2215</v>
      </c>
      <c r="E2397" s="1516" t="s">
        <v>122</v>
      </c>
      <c r="F2397" s="1507">
        <v>1</v>
      </c>
      <c r="G2397" s="1151">
        <v>9.6</v>
      </c>
      <c r="H2397" s="1154"/>
      <c r="I2397" s="1154"/>
      <c r="J2397" s="1508">
        <f t="shared" si="37"/>
        <v>9.6</v>
      </c>
      <c r="K2397" s="1509"/>
      <c r="L2397" s="1509"/>
    </row>
    <row r="2398" spans="3:12" s="1511" customFormat="1" x14ac:dyDescent="0.25">
      <c r="C2398" s="1151"/>
      <c r="D2398" s="1515"/>
      <c r="E2398" s="1516" t="s">
        <v>2297</v>
      </c>
      <c r="F2398" s="1507">
        <v>-1</v>
      </c>
      <c r="G2398" s="1151">
        <v>0.9</v>
      </c>
      <c r="H2398" s="1154"/>
      <c r="I2398" s="1154"/>
      <c r="J2398" s="1508">
        <f t="shared" si="37"/>
        <v>-0.9</v>
      </c>
      <c r="K2398" s="1509"/>
      <c r="L2398" s="1509"/>
    </row>
    <row r="2399" spans="3:12" s="1511" customFormat="1" x14ac:dyDescent="0.25">
      <c r="C2399" s="1151"/>
      <c r="D2399" s="1515" t="s">
        <v>1850</v>
      </c>
      <c r="E2399" s="1516" t="s">
        <v>122</v>
      </c>
      <c r="F2399" s="1507">
        <v>1</v>
      </c>
      <c r="G2399" s="1151">
        <v>8.8000000000000007</v>
      </c>
      <c r="H2399" s="1154"/>
      <c r="I2399" s="1154"/>
      <c r="J2399" s="1508">
        <f t="shared" si="37"/>
        <v>8.8000000000000007</v>
      </c>
      <c r="K2399" s="1509"/>
      <c r="L2399" s="1509"/>
    </row>
    <row r="2400" spans="3:12" s="1511" customFormat="1" x14ac:dyDescent="0.25">
      <c r="C2400" s="1151"/>
      <c r="D2400" s="1515"/>
      <c r="E2400" s="1516" t="s">
        <v>2297</v>
      </c>
      <c r="F2400" s="1507">
        <v>-1</v>
      </c>
      <c r="G2400" s="1151">
        <v>0.9</v>
      </c>
      <c r="H2400" s="1154"/>
      <c r="I2400" s="1154"/>
      <c r="J2400" s="1508">
        <f t="shared" si="37"/>
        <v>-0.9</v>
      </c>
      <c r="K2400" s="1509"/>
      <c r="L2400" s="1509"/>
    </row>
    <row r="2401" spans="3:12" s="1511" customFormat="1" x14ac:dyDescent="0.25">
      <c r="C2401" s="1151"/>
      <c r="D2401" s="1515" t="s">
        <v>2216</v>
      </c>
      <c r="E2401" s="1516" t="s">
        <v>122</v>
      </c>
      <c r="F2401" s="1507">
        <v>1</v>
      </c>
      <c r="G2401" s="1151">
        <v>9.9</v>
      </c>
      <c r="H2401" s="1154"/>
      <c r="I2401" s="1154"/>
      <c r="J2401" s="1508">
        <f t="shared" si="37"/>
        <v>9.9</v>
      </c>
      <c r="K2401" s="1509"/>
      <c r="L2401" s="1509"/>
    </row>
    <row r="2402" spans="3:12" s="1511" customFormat="1" x14ac:dyDescent="0.25">
      <c r="C2402" s="1151"/>
      <c r="D2402" s="1515"/>
      <c r="E2402" s="1516" t="s">
        <v>2297</v>
      </c>
      <c r="F2402" s="1507">
        <v>-1</v>
      </c>
      <c r="G2402" s="1151">
        <v>0.9</v>
      </c>
      <c r="H2402" s="1154"/>
      <c r="I2402" s="1154"/>
      <c r="J2402" s="1508">
        <f t="shared" si="37"/>
        <v>-0.9</v>
      </c>
      <c r="K2402" s="1509"/>
      <c r="L2402" s="1509"/>
    </row>
    <row r="2403" spans="3:12" s="1511" customFormat="1" x14ac:dyDescent="0.25">
      <c r="C2403" s="1151"/>
      <c r="D2403" s="1515" t="s">
        <v>2220</v>
      </c>
      <c r="E2403" s="1516" t="s">
        <v>213</v>
      </c>
      <c r="F2403" s="1507">
        <v>1</v>
      </c>
      <c r="G2403" s="1151">
        <v>8.9</v>
      </c>
      <c r="H2403" s="1154"/>
      <c r="I2403" s="1154"/>
      <c r="J2403" s="1508">
        <f t="shared" si="37"/>
        <v>8.9</v>
      </c>
      <c r="K2403" s="1509"/>
      <c r="L2403" s="1509"/>
    </row>
    <row r="2404" spans="3:12" s="1511" customFormat="1" x14ac:dyDescent="0.25">
      <c r="C2404" s="1151"/>
      <c r="D2404" s="1515"/>
      <c r="E2404" s="1516" t="s">
        <v>2297</v>
      </c>
      <c r="F2404" s="1507">
        <v>-1</v>
      </c>
      <c r="G2404" s="1151">
        <v>0.9</v>
      </c>
      <c r="H2404" s="1154"/>
      <c r="I2404" s="1154"/>
      <c r="J2404" s="1508">
        <f t="shared" si="37"/>
        <v>-0.9</v>
      </c>
      <c r="K2404" s="1509"/>
      <c r="L2404" s="1509"/>
    </row>
    <row r="2405" spans="3:12" s="1511" customFormat="1" x14ac:dyDescent="0.25">
      <c r="C2405" s="1151"/>
      <c r="D2405" s="1515" t="s">
        <v>1865</v>
      </c>
      <c r="E2405" s="1516" t="s">
        <v>122</v>
      </c>
      <c r="F2405" s="1507">
        <v>1</v>
      </c>
      <c r="G2405" s="1151">
        <v>8.4</v>
      </c>
      <c r="H2405" s="1154"/>
      <c r="I2405" s="1154"/>
      <c r="J2405" s="1508">
        <f t="shared" si="37"/>
        <v>8.4</v>
      </c>
      <c r="K2405" s="1509"/>
      <c r="L2405" s="1509"/>
    </row>
    <row r="2406" spans="3:12" s="1511" customFormat="1" x14ac:dyDescent="0.25">
      <c r="C2406" s="1151"/>
      <c r="D2406" s="1515"/>
      <c r="E2406" s="1516" t="s">
        <v>2297</v>
      </c>
      <c r="F2406" s="1507">
        <v>-1</v>
      </c>
      <c r="G2406" s="1151">
        <v>0.9</v>
      </c>
      <c r="H2406" s="1154"/>
      <c r="I2406" s="1154"/>
      <c r="J2406" s="1508">
        <f t="shared" si="37"/>
        <v>-0.9</v>
      </c>
      <c r="K2406" s="1509"/>
      <c r="L2406" s="1509"/>
    </row>
    <row r="2407" spans="3:12" s="1511" customFormat="1" x14ac:dyDescent="0.25">
      <c r="C2407" s="1151"/>
      <c r="D2407" s="1515" t="s">
        <v>1866</v>
      </c>
      <c r="E2407" s="1516" t="s">
        <v>122</v>
      </c>
      <c r="F2407" s="1507">
        <v>1</v>
      </c>
      <c r="G2407" s="1151">
        <v>8.5</v>
      </c>
      <c r="H2407" s="1154"/>
      <c r="I2407" s="1154"/>
      <c r="J2407" s="1508">
        <f t="shared" si="37"/>
        <v>8.5</v>
      </c>
      <c r="K2407" s="1509"/>
      <c r="L2407" s="1509"/>
    </row>
    <row r="2408" spans="3:12" s="1511" customFormat="1" x14ac:dyDescent="0.25">
      <c r="C2408" s="1151"/>
      <c r="D2408" s="1515"/>
      <c r="E2408" s="1516" t="s">
        <v>2297</v>
      </c>
      <c r="F2408" s="1507">
        <v>-1</v>
      </c>
      <c r="G2408" s="1151">
        <v>0.9</v>
      </c>
      <c r="H2408" s="1154"/>
      <c r="I2408" s="1154"/>
      <c r="J2408" s="1508">
        <f t="shared" si="37"/>
        <v>-0.9</v>
      </c>
      <c r="K2408" s="1509"/>
      <c r="L2408" s="1509"/>
    </row>
    <row r="2409" spans="3:12" s="1511" customFormat="1" x14ac:dyDescent="0.25">
      <c r="C2409" s="1151"/>
      <c r="D2409" s="1515" t="s">
        <v>2211</v>
      </c>
      <c r="E2409" s="1516" t="s">
        <v>122</v>
      </c>
      <c r="F2409" s="1507">
        <v>1</v>
      </c>
      <c r="G2409" s="1151">
        <v>8.6</v>
      </c>
      <c r="H2409" s="1154"/>
      <c r="I2409" s="1154"/>
      <c r="J2409" s="1508">
        <f t="shared" si="37"/>
        <v>8.6</v>
      </c>
      <c r="K2409" s="1509"/>
      <c r="L2409" s="1509"/>
    </row>
    <row r="2410" spans="3:12" s="1511" customFormat="1" x14ac:dyDescent="0.25">
      <c r="C2410" s="1151"/>
      <c r="D2410" s="1515"/>
      <c r="E2410" s="1516" t="s">
        <v>2297</v>
      </c>
      <c r="F2410" s="1507">
        <v>-1</v>
      </c>
      <c r="G2410" s="1151">
        <v>0.9</v>
      </c>
      <c r="H2410" s="1154"/>
      <c r="I2410" s="1154"/>
      <c r="J2410" s="1508">
        <f t="shared" si="37"/>
        <v>-0.9</v>
      </c>
      <c r="K2410" s="1509"/>
      <c r="L2410" s="1509"/>
    </row>
    <row r="2411" spans="3:12" s="1511" customFormat="1" x14ac:dyDescent="0.25">
      <c r="C2411" s="1151"/>
      <c r="D2411" s="1515" t="s">
        <v>2207</v>
      </c>
      <c r="E2411" s="1516" t="s">
        <v>122</v>
      </c>
      <c r="F2411" s="1507">
        <v>1</v>
      </c>
      <c r="G2411" s="1151">
        <v>8.6</v>
      </c>
      <c r="H2411" s="1154"/>
      <c r="I2411" s="1154"/>
      <c r="J2411" s="1508">
        <f t="shared" si="37"/>
        <v>8.6</v>
      </c>
      <c r="K2411" s="1509"/>
      <c r="L2411" s="1509"/>
    </row>
    <row r="2412" spans="3:12" s="1511" customFormat="1" x14ac:dyDescent="0.25">
      <c r="C2412" s="1151"/>
      <c r="D2412" s="1515"/>
      <c r="E2412" s="1516" t="s">
        <v>2297</v>
      </c>
      <c r="F2412" s="1507">
        <v>-1</v>
      </c>
      <c r="G2412" s="1151">
        <v>0.9</v>
      </c>
      <c r="H2412" s="1154"/>
      <c r="I2412" s="1154"/>
      <c r="J2412" s="1508">
        <f t="shared" si="37"/>
        <v>-0.9</v>
      </c>
      <c r="K2412" s="1509"/>
      <c r="L2412" s="1509"/>
    </row>
    <row r="2413" spans="3:12" s="1511" customFormat="1" x14ac:dyDescent="0.25">
      <c r="C2413" s="1151"/>
      <c r="D2413" s="1515" t="s">
        <v>1883</v>
      </c>
      <c r="E2413" s="1516" t="s">
        <v>1644</v>
      </c>
      <c r="F2413" s="1507">
        <v>1</v>
      </c>
      <c r="G2413" s="1151">
        <v>9.6</v>
      </c>
      <c r="H2413" s="1154"/>
      <c r="I2413" s="1154"/>
      <c r="J2413" s="1508">
        <f t="shared" si="37"/>
        <v>9.6</v>
      </c>
      <c r="K2413" s="1509"/>
      <c r="L2413" s="1509"/>
    </row>
    <row r="2414" spans="3:12" s="1511" customFormat="1" x14ac:dyDescent="0.25">
      <c r="C2414" s="1151"/>
      <c r="D2414" s="1515"/>
      <c r="E2414" s="1516" t="s">
        <v>2297</v>
      </c>
      <c r="F2414" s="1507">
        <v>-1</v>
      </c>
      <c r="G2414" s="1151">
        <v>0.9</v>
      </c>
      <c r="H2414" s="1154"/>
      <c r="I2414" s="1154"/>
      <c r="J2414" s="1508">
        <f t="shared" si="37"/>
        <v>-0.9</v>
      </c>
      <c r="K2414" s="1509"/>
      <c r="L2414" s="1509"/>
    </row>
    <row r="2415" spans="3:12" s="1511" customFormat="1" x14ac:dyDescent="0.25">
      <c r="C2415" s="1517"/>
      <c r="D2415" s="1518"/>
      <c r="E2415" s="1518"/>
      <c r="F2415" s="1518"/>
      <c r="G2415" s="1518"/>
      <c r="H2415" s="1518"/>
      <c r="I2415" s="1518"/>
      <c r="J2415" s="1508"/>
      <c r="K2415" s="1518"/>
      <c r="L2415" s="1519"/>
    </row>
    <row r="2416" spans="3:12" s="1511" customFormat="1" x14ac:dyDescent="0.25">
      <c r="C2416" s="1125"/>
      <c r="D2416" s="1515"/>
      <c r="E2416" s="1118" t="s">
        <v>1929</v>
      </c>
      <c r="F2416" s="1507"/>
      <c r="G2416" s="1151"/>
      <c r="H2416" s="1154"/>
      <c r="I2416" s="1154"/>
      <c r="J2416" s="1508"/>
      <c r="K2416" s="1509"/>
      <c r="L2416" s="1510"/>
    </row>
    <row r="2417" spans="3:12" s="1511" customFormat="1" x14ac:dyDescent="0.25">
      <c r="C2417" s="1125"/>
      <c r="D2417" s="1515" t="s">
        <v>1900</v>
      </c>
      <c r="E2417" s="1516" t="s">
        <v>122</v>
      </c>
      <c r="F2417" s="1507">
        <v>1</v>
      </c>
      <c r="G2417" s="1151">
        <v>6</v>
      </c>
      <c r="H2417" s="1154"/>
      <c r="I2417" s="1154"/>
      <c r="J2417" s="1508">
        <f t="shared" si="37"/>
        <v>6</v>
      </c>
      <c r="K2417" s="1509"/>
      <c r="L2417" s="1510"/>
    </row>
    <row r="2418" spans="3:12" s="1511" customFormat="1" x14ac:dyDescent="0.25">
      <c r="C2418" s="1125"/>
      <c r="D2418" s="1515"/>
      <c r="E2418" s="1516" t="s">
        <v>2297</v>
      </c>
      <c r="F2418" s="1507">
        <v>-1</v>
      </c>
      <c r="G2418" s="1151">
        <v>0.8</v>
      </c>
      <c r="H2418" s="1154"/>
      <c r="I2418" s="1154"/>
      <c r="J2418" s="1508">
        <f t="shared" si="37"/>
        <v>-0.8</v>
      </c>
      <c r="K2418" s="1509"/>
      <c r="L2418" s="1510"/>
    </row>
    <row r="2419" spans="3:12" s="1511" customFormat="1" x14ac:dyDescent="0.25">
      <c r="C2419" s="1151"/>
      <c r="D2419" s="1515" t="s">
        <v>1901</v>
      </c>
      <c r="E2419" s="1516" t="s">
        <v>2472</v>
      </c>
      <c r="F2419" s="1507">
        <v>1</v>
      </c>
      <c r="G2419" s="1151">
        <v>15.7</v>
      </c>
      <c r="H2419" s="1154"/>
      <c r="I2419" s="1154"/>
      <c r="J2419" s="1508">
        <f t="shared" si="37"/>
        <v>15.7</v>
      </c>
      <c r="K2419" s="1509"/>
      <c r="L2419" s="1509"/>
    </row>
    <row r="2420" spans="3:12" s="1511" customFormat="1" x14ac:dyDescent="0.25">
      <c r="C2420" s="1151"/>
      <c r="D2420" s="1515"/>
      <c r="E2420" s="1516" t="s">
        <v>2297</v>
      </c>
      <c r="F2420" s="1507">
        <v>-1</v>
      </c>
      <c r="G2420" s="1151">
        <v>1.2</v>
      </c>
      <c r="H2420" s="1154"/>
      <c r="I2420" s="1154"/>
      <c r="J2420" s="1508">
        <f t="shared" si="37"/>
        <v>-1.2</v>
      </c>
      <c r="K2420" s="1509"/>
      <c r="L2420" s="1509"/>
    </row>
    <row r="2421" spans="3:12" s="1511" customFormat="1" x14ac:dyDescent="0.25">
      <c r="C2421" s="1151"/>
      <c r="D2421" s="1515"/>
      <c r="E2421" s="1516" t="s">
        <v>2371</v>
      </c>
      <c r="F2421" s="1507">
        <v>-1</v>
      </c>
      <c r="G2421" s="1151">
        <v>2.4</v>
      </c>
      <c r="H2421" s="1154"/>
      <c r="I2421" s="1154"/>
      <c r="J2421" s="1508">
        <f t="shared" si="37"/>
        <v>-2.4</v>
      </c>
      <c r="K2421" s="1509"/>
      <c r="L2421" s="1509"/>
    </row>
    <row r="2422" spans="3:12" s="1511" customFormat="1" x14ac:dyDescent="0.25">
      <c r="C2422" s="1151"/>
      <c r="D2422" s="1515" t="s">
        <v>2217</v>
      </c>
      <c r="E2422" s="1516" t="s">
        <v>2382</v>
      </c>
      <c r="F2422" s="1507">
        <v>1</v>
      </c>
      <c r="G2422" s="1151">
        <v>7.25</v>
      </c>
      <c r="H2422" s="1154"/>
      <c r="I2422" s="1154"/>
      <c r="J2422" s="1508">
        <f t="shared" si="37"/>
        <v>7.25</v>
      </c>
      <c r="K2422" s="1509"/>
      <c r="L2422" s="1509"/>
    </row>
    <row r="2423" spans="3:12" s="1511" customFormat="1" x14ac:dyDescent="0.25">
      <c r="C2423" s="1151"/>
      <c r="D2423" s="1515"/>
      <c r="E2423" s="1516" t="s">
        <v>2297</v>
      </c>
      <c r="F2423" s="1507">
        <v>-1</v>
      </c>
      <c r="G2423" s="1151">
        <v>0.9</v>
      </c>
      <c r="H2423" s="1154"/>
      <c r="I2423" s="1154"/>
      <c r="J2423" s="1508">
        <f t="shared" si="37"/>
        <v>-0.9</v>
      </c>
      <c r="K2423" s="1509"/>
      <c r="L2423" s="1509"/>
    </row>
    <row r="2424" spans="3:12" s="1511" customFormat="1" x14ac:dyDescent="0.25">
      <c r="C2424" s="1151"/>
      <c r="D2424" s="1515" t="s">
        <v>1893</v>
      </c>
      <c r="E2424" s="1516" t="s">
        <v>204</v>
      </c>
      <c r="F2424" s="1507">
        <v>1</v>
      </c>
      <c r="G2424" s="1151">
        <v>12.6</v>
      </c>
      <c r="H2424" s="1154"/>
      <c r="I2424" s="1154"/>
      <c r="J2424" s="1508">
        <f t="shared" si="37"/>
        <v>12.6</v>
      </c>
      <c r="K2424" s="1509"/>
      <c r="L2424" s="1509"/>
    </row>
    <row r="2425" spans="3:12" s="1511" customFormat="1" x14ac:dyDescent="0.25">
      <c r="C2425" s="1151"/>
      <c r="D2425" s="1515"/>
      <c r="E2425" s="1516" t="s">
        <v>2297</v>
      </c>
      <c r="F2425" s="1507">
        <v>-1</v>
      </c>
      <c r="G2425" s="1151">
        <v>1.2</v>
      </c>
      <c r="H2425" s="1154"/>
      <c r="I2425" s="1154"/>
      <c r="J2425" s="1508">
        <f t="shared" si="37"/>
        <v>-1.2</v>
      </c>
      <c r="K2425" s="1509"/>
      <c r="L2425" s="1509"/>
    </row>
    <row r="2426" spans="3:12" s="1511" customFormat="1" x14ac:dyDescent="0.25">
      <c r="C2426" s="1151"/>
      <c r="D2426" s="1515" t="s">
        <v>1905</v>
      </c>
      <c r="E2426" s="1516" t="s">
        <v>2474</v>
      </c>
      <c r="F2426" s="1507">
        <v>1</v>
      </c>
      <c r="G2426" s="1151">
        <v>12</v>
      </c>
      <c r="H2426" s="1154"/>
      <c r="I2426" s="1154"/>
      <c r="J2426" s="1508">
        <f t="shared" si="37"/>
        <v>12</v>
      </c>
      <c r="K2426" s="1509"/>
      <c r="L2426" s="1509"/>
    </row>
    <row r="2427" spans="3:12" s="1511" customFormat="1" x14ac:dyDescent="0.25">
      <c r="C2427" s="1151"/>
      <c r="D2427" s="1515"/>
      <c r="E2427" s="1516" t="s">
        <v>2297</v>
      </c>
      <c r="F2427" s="1507">
        <v>-1</v>
      </c>
      <c r="G2427" s="1151">
        <v>1.2</v>
      </c>
      <c r="H2427" s="1154"/>
      <c r="I2427" s="1154"/>
      <c r="J2427" s="1508">
        <f t="shared" si="37"/>
        <v>-1.2</v>
      </c>
      <c r="K2427" s="1509"/>
      <c r="L2427" s="1509"/>
    </row>
    <row r="2428" spans="3:12" s="1511" customFormat="1" x14ac:dyDescent="0.25">
      <c r="C2428" s="1151"/>
      <c r="D2428" s="1515"/>
      <c r="E2428" s="1516" t="s">
        <v>2297</v>
      </c>
      <c r="F2428" s="1507">
        <v>-1</v>
      </c>
      <c r="G2428" s="1151">
        <v>0.9</v>
      </c>
      <c r="H2428" s="1154"/>
      <c r="I2428" s="1154"/>
      <c r="J2428" s="1508">
        <f t="shared" si="37"/>
        <v>-0.9</v>
      </c>
      <c r="K2428" s="1509"/>
      <c r="L2428" s="1509"/>
    </row>
    <row r="2429" spans="3:12" s="1511" customFormat="1" x14ac:dyDescent="0.25">
      <c r="C2429" s="1151"/>
      <c r="D2429" s="1515"/>
      <c r="E2429" s="1516" t="s">
        <v>2297</v>
      </c>
      <c r="F2429" s="1507">
        <v>-1</v>
      </c>
      <c r="G2429" s="1151">
        <v>0.6</v>
      </c>
      <c r="H2429" s="1154"/>
      <c r="I2429" s="1154"/>
      <c r="J2429" s="1508">
        <f t="shared" si="37"/>
        <v>-0.6</v>
      </c>
      <c r="K2429" s="1509"/>
      <c r="L2429" s="1509"/>
    </row>
    <row r="2430" spans="3:12" s="1511" customFormat="1" x14ac:dyDescent="0.25">
      <c r="C2430" s="1151"/>
      <c r="D2430" s="1515"/>
      <c r="E2430" s="1516" t="s">
        <v>2371</v>
      </c>
      <c r="F2430" s="1507">
        <v>-1</v>
      </c>
      <c r="G2430" s="1151">
        <v>0.8</v>
      </c>
      <c r="H2430" s="1154"/>
      <c r="I2430" s="1154"/>
      <c r="J2430" s="1508">
        <f t="shared" si="37"/>
        <v>-0.8</v>
      </c>
      <c r="K2430" s="1509"/>
      <c r="L2430" s="1509"/>
    </row>
    <row r="2431" spans="3:12" s="1511" customFormat="1" ht="26.4" x14ac:dyDescent="0.25">
      <c r="C2431" s="1151"/>
      <c r="D2431" s="1515" t="s">
        <v>2476</v>
      </c>
      <c r="E2431" s="1516" t="s">
        <v>684</v>
      </c>
      <c r="F2431" s="1507">
        <v>1</v>
      </c>
      <c r="G2431" s="1151">
        <v>4.7</v>
      </c>
      <c r="H2431" s="1154"/>
      <c r="I2431" s="1154"/>
      <c r="J2431" s="1508">
        <f t="shared" si="37"/>
        <v>4.7</v>
      </c>
      <c r="K2431" s="1509"/>
      <c r="L2431" s="1509"/>
    </row>
    <row r="2432" spans="3:12" s="1511" customFormat="1" x14ac:dyDescent="0.25">
      <c r="C2432" s="1151"/>
      <c r="D2432" s="1515" t="s">
        <v>2477</v>
      </c>
      <c r="E2432" s="1516" t="s">
        <v>2478</v>
      </c>
      <c r="F2432" s="1507">
        <v>1</v>
      </c>
      <c r="G2432" s="1151">
        <v>19.600000000000001</v>
      </c>
      <c r="H2432" s="1154"/>
      <c r="I2432" s="1154"/>
      <c r="J2432" s="1508">
        <f t="shared" si="37"/>
        <v>19.600000000000001</v>
      </c>
      <c r="K2432" s="1509"/>
      <c r="L2432" s="1509"/>
    </row>
    <row r="2433" spans="3:12" s="1511" customFormat="1" x14ac:dyDescent="0.25">
      <c r="C2433" s="1151"/>
      <c r="D2433" s="1515"/>
      <c r="E2433" s="1516" t="s">
        <v>2297</v>
      </c>
      <c r="F2433" s="1507">
        <v>-1</v>
      </c>
      <c r="G2433" s="1151">
        <v>2.6</v>
      </c>
      <c r="H2433" s="1154"/>
      <c r="I2433" s="1154"/>
      <c r="J2433" s="1508">
        <f t="shared" si="37"/>
        <v>-2.6</v>
      </c>
      <c r="K2433" s="1509"/>
      <c r="L2433" s="1509"/>
    </row>
    <row r="2434" spans="3:12" s="1511" customFormat="1" x14ac:dyDescent="0.25">
      <c r="C2434" s="1151"/>
      <c r="D2434" s="1515"/>
      <c r="E2434" s="1516" t="s">
        <v>2297</v>
      </c>
      <c r="F2434" s="1507">
        <v>-2</v>
      </c>
      <c r="G2434" s="1151">
        <v>1.2</v>
      </c>
      <c r="H2434" s="1154"/>
      <c r="I2434" s="1154"/>
      <c r="J2434" s="1508">
        <f t="shared" si="37"/>
        <v>-2.4</v>
      </c>
      <c r="K2434" s="1509"/>
      <c r="L2434" s="1509"/>
    </row>
    <row r="2435" spans="3:12" s="1511" customFormat="1" x14ac:dyDescent="0.25">
      <c r="C2435" s="1151"/>
      <c r="D2435" s="1515"/>
      <c r="E2435" s="1516" t="s">
        <v>2297</v>
      </c>
      <c r="F2435" s="1507">
        <v>-3</v>
      </c>
      <c r="G2435" s="1151">
        <v>0.9</v>
      </c>
      <c r="H2435" s="1154"/>
      <c r="I2435" s="1154"/>
      <c r="J2435" s="1508">
        <f t="shared" si="37"/>
        <v>-2.7</v>
      </c>
      <c r="K2435" s="1509"/>
      <c r="L2435" s="1509"/>
    </row>
    <row r="2436" spans="3:12" s="1511" customFormat="1" x14ac:dyDescent="0.25">
      <c r="C2436" s="1151"/>
      <c r="D2436" s="1515" t="s">
        <v>1889</v>
      </c>
      <c r="E2436" s="1516" t="s">
        <v>2479</v>
      </c>
      <c r="F2436" s="1507">
        <v>1</v>
      </c>
      <c r="G2436" s="1151">
        <v>85.35</v>
      </c>
      <c r="H2436" s="1154"/>
      <c r="I2436" s="1154"/>
      <c r="J2436" s="1508">
        <f t="shared" si="37"/>
        <v>85.35</v>
      </c>
      <c r="K2436" s="1509"/>
      <c r="L2436" s="1509"/>
    </row>
    <row r="2437" spans="3:12" s="1511" customFormat="1" x14ac:dyDescent="0.25">
      <c r="C2437" s="1151"/>
      <c r="D2437" s="1515"/>
      <c r="E2437" s="1516" t="s">
        <v>2297</v>
      </c>
      <c r="F2437" s="1507">
        <v>-14</v>
      </c>
      <c r="G2437" s="1151">
        <v>1.2</v>
      </c>
      <c r="H2437" s="1154"/>
      <c r="I2437" s="1154"/>
      <c r="J2437" s="1508">
        <f t="shared" si="37"/>
        <v>-16.8</v>
      </c>
      <c r="K2437" s="1509"/>
      <c r="L2437" s="1509"/>
    </row>
    <row r="2438" spans="3:12" s="1511" customFormat="1" x14ac:dyDescent="0.25">
      <c r="C2438" s="1151"/>
      <c r="D2438" s="1515"/>
      <c r="E2438" s="1516" t="s">
        <v>2297</v>
      </c>
      <c r="F2438" s="1507">
        <v>-1</v>
      </c>
      <c r="G2438" s="1151">
        <v>1</v>
      </c>
      <c r="H2438" s="1154"/>
      <c r="I2438" s="1154"/>
      <c r="J2438" s="1508">
        <f t="shared" si="37"/>
        <v>-1</v>
      </c>
      <c r="K2438" s="1509"/>
      <c r="L2438" s="1509"/>
    </row>
    <row r="2439" spans="3:12" s="1511" customFormat="1" x14ac:dyDescent="0.25">
      <c r="C2439" s="1151"/>
      <c r="D2439" s="1515"/>
      <c r="E2439" s="1516" t="s">
        <v>2297</v>
      </c>
      <c r="F2439" s="1507">
        <v>-3</v>
      </c>
      <c r="G2439" s="1151">
        <v>0.9</v>
      </c>
      <c r="H2439" s="1154"/>
      <c r="I2439" s="1154"/>
      <c r="J2439" s="1508">
        <f t="shared" si="37"/>
        <v>-2.7</v>
      </c>
      <c r="K2439" s="1509"/>
      <c r="L2439" s="1509"/>
    </row>
    <row r="2440" spans="3:12" s="1511" customFormat="1" x14ac:dyDescent="0.25">
      <c r="C2440" s="1151"/>
      <c r="D2440" s="1515"/>
      <c r="E2440" s="1516" t="s">
        <v>2297</v>
      </c>
      <c r="F2440" s="1507">
        <v>-2</v>
      </c>
      <c r="G2440" s="1151">
        <v>0.8</v>
      </c>
      <c r="H2440" s="1154"/>
      <c r="I2440" s="1154"/>
      <c r="J2440" s="1508">
        <f t="shared" si="37"/>
        <v>-1.6</v>
      </c>
      <c r="K2440" s="1509"/>
      <c r="L2440" s="1509"/>
    </row>
    <row r="2441" spans="3:12" s="1511" customFormat="1" x14ac:dyDescent="0.25">
      <c r="C2441" s="1151"/>
      <c r="D2441" s="1515"/>
      <c r="E2441" s="1516" t="s">
        <v>2297</v>
      </c>
      <c r="F2441" s="1507">
        <v>-1</v>
      </c>
      <c r="G2441" s="1151">
        <v>0.6</v>
      </c>
      <c r="H2441" s="1154"/>
      <c r="I2441" s="1154"/>
      <c r="J2441" s="1508">
        <f t="shared" si="37"/>
        <v>-0.6</v>
      </c>
      <c r="K2441" s="1509"/>
      <c r="L2441" s="1509"/>
    </row>
    <row r="2442" spans="3:12" s="1511" customFormat="1" x14ac:dyDescent="0.25">
      <c r="C2442" s="1151"/>
      <c r="D2442" s="1515"/>
      <c r="E2442" s="1516" t="s">
        <v>2371</v>
      </c>
      <c r="F2442" s="1507">
        <v>-3</v>
      </c>
      <c r="G2442" s="1151">
        <v>2.4</v>
      </c>
      <c r="H2442" s="1154"/>
      <c r="I2442" s="1154"/>
      <c r="J2442" s="1508">
        <f t="shared" si="37"/>
        <v>-7.1999999999999993</v>
      </c>
      <c r="K2442" s="1509"/>
      <c r="L2442" s="1509"/>
    </row>
    <row r="2443" spans="3:12" s="1511" customFormat="1" x14ac:dyDescent="0.25">
      <c r="C2443" s="1151"/>
      <c r="D2443" s="1515"/>
      <c r="E2443" s="1154" t="s">
        <v>2453</v>
      </c>
      <c r="F2443" s="1507">
        <v>-2</v>
      </c>
      <c r="G2443" s="1151">
        <v>0.2</v>
      </c>
      <c r="H2443" s="1154"/>
      <c r="I2443" s="1154"/>
      <c r="J2443" s="1508">
        <f t="shared" si="37"/>
        <v>-0.4</v>
      </c>
      <c r="K2443" s="1509"/>
      <c r="L2443" s="1509"/>
    </row>
    <row r="2444" spans="3:12" s="1511" customFormat="1" x14ac:dyDescent="0.25">
      <c r="C2444" s="1512"/>
      <c r="D2444" s="1151"/>
      <c r="E2444" s="1514" t="s">
        <v>2311</v>
      </c>
      <c r="F2444" s="1507">
        <v>-2</v>
      </c>
      <c r="G2444" s="1151">
        <v>0.7</v>
      </c>
      <c r="H2444" s="1154"/>
      <c r="I2444" s="1154"/>
      <c r="J2444" s="1508">
        <f t="shared" si="37"/>
        <v>-1.4</v>
      </c>
      <c r="K2444" s="1509"/>
      <c r="L2444" s="1509"/>
    </row>
    <row r="2445" spans="3:12" s="1511" customFormat="1" x14ac:dyDescent="0.25">
      <c r="C2445" s="1512"/>
      <c r="D2445" s="1151"/>
      <c r="E2445" s="1514" t="s">
        <v>2302</v>
      </c>
      <c r="F2445" s="1507">
        <v>-2</v>
      </c>
      <c r="G2445" s="1151">
        <v>0.4</v>
      </c>
      <c r="H2445" s="1154"/>
      <c r="I2445" s="1154"/>
      <c r="J2445" s="1508">
        <f t="shared" si="37"/>
        <v>-0.8</v>
      </c>
      <c r="K2445" s="1510"/>
      <c r="L2445" s="1510"/>
    </row>
    <row r="2446" spans="3:12" s="1511" customFormat="1" x14ac:dyDescent="0.25">
      <c r="C2446" s="1151"/>
      <c r="D2446" s="1515" t="s">
        <v>2208</v>
      </c>
      <c r="E2446" s="1516" t="s">
        <v>122</v>
      </c>
      <c r="F2446" s="1507">
        <v>1</v>
      </c>
      <c r="G2446" s="1151">
        <v>9.1</v>
      </c>
      <c r="H2446" s="1154"/>
      <c r="I2446" s="1154"/>
      <c r="J2446" s="1508">
        <f t="shared" si="37"/>
        <v>9.1</v>
      </c>
      <c r="K2446" s="1509"/>
      <c r="L2446" s="1509"/>
    </row>
    <row r="2447" spans="3:12" s="1511" customFormat="1" x14ac:dyDescent="0.25">
      <c r="C2447" s="1151"/>
      <c r="D2447" s="1515"/>
      <c r="E2447" s="1516" t="s">
        <v>2297</v>
      </c>
      <c r="F2447" s="1507">
        <v>-1</v>
      </c>
      <c r="G2447" s="1151">
        <v>0.9</v>
      </c>
      <c r="H2447" s="1154"/>
      <c r="I2447" s="1154"/>
      <c r="J2447" s="1508">
        <f t="shared" si="37"/>
        <v>-0.9</v>
      </c>
      <c r="K2447" s="1509"/>
      <c r="L2447" s="1509"/>
    </row>
    <row r="2448" spans="3:12" s="1511" customFormat="1" x14ac:dyDescent="0.25">
      <c r="C2448" s="1151"/>
      <c r="D2448" s="1515" t="s">
        <v>2210</v>
      </c>
      <c r="E2448" s="1516" t="s">
        <v>122</v>
      </c>
      <c r="F2448" s="1507">
        <v>1</v>
      </c>
      <c r="G2448" s="1151">
        <v>7.9</v>
      </c>
      <c r="H2448" s="1154"/>
      <c r="I2448" s="1154"/>
      <c r="J2448" s="1508">
        <f t="shared" si="37"/>
        <v>7.9</v>
      </c>
      <c r="K2448" s="1509"/>
      <c r="L2448" s="1509"/>
    </row>
    <row r="2449" spans="3:12" s="1511" customFormat="1" x14ac:dyDescent="0.25">
      <c r="C2449" s="1151"/>
      <c r="D2449" s="1515"/>
      <c r="E2449" s="1516" t="s">
        <v>2297</v>
      </c>
      <c r="F2449" s="1507">
        <v>-1</v>
      </c>
      <c r="G2449" s="1151">
        <v>0.9</v>
      </c>
      <c r="H2449" s="1154"/>
      <c r="I2449" s="1154"/>
      <c r="J2449" s="1508">
        <f t="shared" si="37"/>
        <v>-0.9</v>
      </c>
      <c r="K2449" s="1509"/>
      <c r="L2449" s="1509"/>
    </row>
    <row r="2450" spans="3:12" s="1511" customFormat="1" x14ac:dyDescent="0.25">
      <c r="C2450" s="1151"/>
      <c r="D2450" s="1515" t="s">
        <v>2209</v>
      </c>
      <c r="E2450" s="1516" t="s">
        <v>122</v>
      </c>
      <c r="F2450" s="1507">
        <v>1</v>
      </c>
      <c r="G2450" s="1151">
        <v>8.1999999999999993</v>
      </c>
      <c r="H2450" s="1154"/>
      <c r="I2450" s="1154"/>
      <c r="J2450" s="1508">
        <f t="shared" ref="J2450:J2475" si="38">PRODUCT(F2450:I2450)</f>
        <v>8.1999999999999993</v>
      </c>
      <c r="K2450" s="1509"/>
      <c r="L2450" s="1509"/>
    </row>
    <row r="2451" spans="3:12" s="1511" customFormat="1" x14ac:dyDescent="0.25">
      <c r="C2451" s="1151"/>
      <c r="D2451" s="1515"/>
      <c r="E2451" s="1516" t="s">
        <v>2297</v>
      </c>
      <c r="F2451" s="1507">
        <v>-1</v>
      </c>
      <c r="G2451" s="1151">
        <v>0.9</v>
      </c>
      <c r="H2451" s="1154"/>
      <c r="I2451" s="1154"/>
      <c r="J2451" s="1508">
        <f t="shared" si="38"/>
        <v>-0.9</v>
      </c>
      <c r="K2451" s="1509"/>
      <c r="L2451" s="1509"/>
    </row>
    <row r="2452" spans="3:12" s="1511" customFormat="1" x14ac:dyDescent="0.25">
      <c r="C2452" s="1151"/>
      <c r="D2452" s="1515" t="s">
        <v>1903</v>
      </c>
      <c r="E2452" s="1516" t="s">
        <v>2473</v>
      </c>
      <c r="F2452" s="1507">
        <v>1</v>
      </c>
      <c r="G2452" s="1151">
        <v>11.1</v>
      </c>
      <c r="H2452" s="1154"/>
      <c r="I2452" s="1154"/>
      <c r="J2452" s="1508">
        <f t="shared" si="38"/>
        <v>11.1</v>
      </c>
      <c r="K2452" s="1509"/>
      <c r="L2452" s="1509"/>
    </row>
    <row r="2453" spans="3:12" s="1511" customFormat="1" x14ac:dyDescent="0.25">
      <c r="C2453" s="1151"/>
      <c r="D2453" s="1515"/>
      <c r="E2453" s="1516" t="s">
        <v>2297</v>
      </c>
      <c r="F2453" s="1507">
        <v>-1</v>
      </c>
      <c r="G2453" s="1151">
        <v>1</v>
      </c>
      <c r="H2453" s="1154"/>
      <c r="I2453" s="1154"/>
      <c r="J2453" s="1508">
        <f t="shared" si="38"/>
        <v>-1</v>
      </c>
      <c r="K2453" s="1509"/>
      <c r="L2453" s="1509"/>
    </row>
    <row r="2454" spans="3:12" s="1511" customFormat="1" x14ac:dyDescent="0.25">
      <c r="C2454" s="1151"/>
      <c r="D2454" s="1515" t="s">
        <v>1915</v>
      </c>
      <c r="E2454" s="1516" t="s">
        <v>141</v>
      </c>
      <c r="F2454" s="1507">
        <v>1</v>
      </c>
      <c r="G2454" s="1151">
        <v>8.6999999999999993</v>
      </c>
      <c r="H2454" s="1154"/>
      <c r="I2454" s="1154"/>
      <c r="J2454" s="1508">
        <f t="shared" si="38"/>
        <v>8.6999999999999993</v>
      </c>
      <c r="K2454" s="1509"/>
      <c r="L2454" s="1509"/>
    </row>
    <row r="2455" spans="3:12" s="1511" customFormat="1" x14ac:dyDescent="0.25">
      <c r="C2455" s="1151"/>
      <c r="D2455" s="1515"/>
      <c r="E2455" s="1516" t="s">
        <v>2297</v>
      </c>
      <c r="F2455" s="1507">
        <v>-1</v>
      </c>
      <c r="G2455" s="1151">
        <v>0.9</v>
      </c>
      <c r="H2455" s="1154"/>
      <c r="I2455" s="1154"/>
      <c r="J2455" s="1508">
        <f t="shared" si="38"/>
        <v>-0.9</v>
      </c>
      <c r="K2455" s="1509"/>
      <c r="L2455" s="1509"/>
    </row>
    <row r="2456" spans="3:12" s="1511" customFormat="1" x14ac:dyDescent="0.25">
      <c r="C2456" s="1151"/>
      <c r="D2456" s="1515" t="s">
        <v>1912</v>
      </c>
      <c r="E2456" s="1516" t="s">
        <v>142</v>
      </c>
      <c r="F2456" s="1507">
        <v>1</v>
      </c>
      <c r="G2456" s="1151">
        <v>11.8</v>
      </c>
      <c r="H2456" s="1154"/>
      <c r="I2456" s="1154"/>
      <c r="J2456" s="1508">
        <f t="shared" si="38"/>
        <v>11.8</v>
      </c>
      <c r="K2456" s="1509"/>
      <c r="L2456" s="1509"/>
    </row>
    <row r="2457" spans="3:12" s="1511" customFormat="1" x14ac:dyDescent="0.25">
      <c r="C2457" s="1151"/>
      <c r="D2457" s="1515"/>
      <c r="E2457" s="1516" t="s">
        <v>2297</v>
      </c>
      <c r="F2457" s="1507">
        <v>-1</v>
      </c>
      <c r="G2457" s="1151">
        <v>0.9</v>
      </c>
      <c r="H2457" s="1154"/>
      <c r="I2457" s="1154"/>
      <c r="J2457" s="1508">
        <f t="shared" si="38"/>
        <v>-0.9</v>
      </c>
      <c r="K2457" s="1509"/>
      <c r="L2457" s="1509"/>
    </row>
    <row r="2458" spans="3:12" s="1511" customFormat="1" x14ac:dyDescent="0.25">
      <c r="C2458" s="1151"/>
      <c r="D2458" s="1515" t="s">
        <v>2165</v>
      </c>
      <c r="E2458" s="1516" t="s">
        <v>122</v>
      </c>
      <c r="F2458" s="1507">
        <v>1</v>
      </c>
      <c r="G2458" s="1151">
        <v>8.6</v>
      </c>
      <c r="H2458" s="1154"/>
      <c r="I2458" s="1154"/>
      <c r="J2458" s="1508">
        <f t="shared" si="38"/>
        <v>8.6</v>
      </c>
      <c r="K2458" s="1509"/>
      <c r="L2458" s="1509"/>
    </row>
    <row r="2459" spans="3:12" s="1511" customFormat="1" x14ac:dyDescent="0.25">
      <c r="C2459" s="1151"/>
      <c r="D2459" s="1515"/>
      <c r="E2459" s="1516" t="s">
        <v>2297</v>
      </c>
      <c r="F2459" s="1507">
        <v>-1</v>
      </c>
      <c r="G2459" s="1151">
        <v>0.9</v>
      </c>
      <c r="H2459" s="1154"/>
      <c r="I2459" s="1154"/>
      <c r="J2459" s="1508">
        <f t="shared" si="38"/>
        <v>-0.9</v>
      </c>
      <c r="K2459" s="1509"/>
      <c r="L2459" s="1509"/>
    </row>
    <row r="2460" spans="3:12" s="1511" customFormat="1" x14ac:dyDescent="0.25">
      <c r="C2460" s="1151"/>
      <c r="D2460" s="1515" t="s">
        <v>2213</v>
      </c>
      <c r="E2460" s="1516" t="s">
        <v>122</v>
      </c>
      <c r="F2460" s="1507">
        <v>1</v>
      </c>
      <c r="G2460" s="1151">
        <v>7.9</v>
      </c>
      <c r="H2460" s="1154"/>
      <c r="I2460" s="1154"/>
      <c r="J2460" s="1508">
        <f t="shared" si="38"/>
        <v>7.9</v>
      </c>
      <c r="K2460" s="1509"/>
      <c r="L2460" s="1509"/>
    </row>
    <row r="2461" spans="3:12" s="1511" customFormat="1" x14ac:dyDescent="0.25">
      <c r="C2461" s="1151"/>
      <c r="D2461" s="1515"/>
      <c r="E2461" s="1516" t="s">
        <v>2297</v>
      </c>
      <c r="F2461" s="1507">
        <v>-1</v>
      </c>
      <c r="G2461" s="1151">
        <v>0.9</v>
      </c>
      <c r="H2461" s="1154"/>
      <c r="I2461" s="1154"/>
      <c r="J2461" s="1508">
        <f t="shared" si="38"/>
        <v>-0.9</v>
      </c>
      <c r="K2461" s="1509"/>
      <c r="L2461" s="1509"/>
    </row>
    <row r="2462" spans="3:12" s="1511" customFormat="1" x14ac:dyDescent="0.25">
      <c r="C2462" s="1151"/>
      <c r="D2462" s="1515" t="s">
        <v>1918</v>
      </c>
      <c r="E2462" s="1516" t="s">
        <v>122</v>
      </c>
      <c r="F2462" s="1507">
        <v>1</v>
      </c>
      <c r="G2462" s="1151">
        <v>9</v>
      </c>
      <c r="H2462" s="1154"/>
      <c r="I2462" s="1154"/>
      <c r="J2462" s="1508">
        <f t="shared" si="38"/>
        <v>9</v>
      </c>
      <c r="K2462" s="1509"/>
      <c r="L2462" s="1509"/>
    </row>
    <row r="2463" spans="3:12" s="1511" customFormat="1" x14ac:dyDescent="0.25">
      <c r="C2463" s="1151"/>
      <c r="D2463" s="1515"/>
      <c r="E2463" s="1516" t="s">
        <v>2297</v>
      </c>
      <c r="F2463" s="1507">
        <v>-1</v>
      </c>
      <c r="G2463" s="1151">
        <v>0.9</v>
      </c>
      <c r="H2463" s="1154"/>
      <c r="I2463" s="1154"/>
      <c r="J2463" s="1508">
        <f t="shared" si="38"/>
        <v>-0.9</v>
      </c>
      <c r="K2463" s="1509"/>
      <c r="L2463" s="1509"/>
    </row>
    <row r="2464" spans="3:12" s="1511" customFormat="1" x14ac:dyDescent="0.25">
      <c r="C2464" s="1151"/>
      <c r="D2464" s="1515" t="s">
        <v>1920</v>
      </c>
      <c r="E2464" s="1516" t="s">
        <v>122</v>
      </c>
      <c r="F2464" s="1507">
        <v>1</v>
      </c>
      <c r="G2464" s="1151">
        <v>9</v>
      </c>
      <c r="H2464" s="1154"/>
      <c r="I2464" s="1154"/>
      <c r="J2464" s="1508">
        <f t="shared" si="38"/>
        <v>9</v>
      </c>
      <c r="K2464" s="1509"/>
      <c r="L2464" s="1509"/>
    </row>
    <row r="2465" spans="3:12" s="1511" customFormat="1" x14ac:dyDescent="0.25">
      <c r="C2465" s="1151"/>
      <c r="D2465" s="1515"/>
      <c r="E2465" s="1516" t="s">
        <v>2297</v>
      </c>
      <c r="F2465" s="1507">
        <v>-1</v>
      </c>
      <c r="G2465" s="1151">
        <v>0.9</v>
      </c>
      <c r="H2465" s="1154"/>
      <c r="I2465" s="1154"/>
      <c r="J2465" s="1508">
        <f t="shared" si="38"/>
        <v>-0.9</v>
      </c>
      <c r="K2465" s="1509"/>
      <c r="L2465" s="1509"/>
    </row>
    <row r="2466" spans="3:12" s="1511" customFormat="1" x14ac:dyDescent="0.25">
      <c r="C2466" s="1151"/>
      <c r="D2466" s="1515" t="s">
        <v>1925</v>
      </c>
      <c r="E2466" s="1516" t="s">
        <v>122</v>
      </c>
      <c r="F2466" s="1507">
        <v>1</v>
      </c>
      <c r="G2466" s="1151">
        <v>9</v>
      </c>
      <c r="H2466" s="1154"/>
      <c r="I2466" s="1154"/>
      <c r="J2466" s="1508">
        <f t="shared" si="38"/>
        <v>9</v>
      </c>
      <c r="K2466" s="1509"/>
      <c r="L2466" s="1509"/>
    </row>
    <row r="2467" spans="3:12" s="1511" customFormat="1" x14ac:dyDescent="0.25">
      <c r="C2467" s="1151"/>
      <c r="D2467" s="1515"/>
      <c r="E2467" s="1516" t="s">
        <v>2297</v>
      </c>
      <c r="F2467" s="1507">
        <v>-1</v>
      </c>
      <c r="G2467" s="1151">
        <v>0.9</v>
      </c>
      <c r="H2467" s="1154"/>
      <c r="I2467" s="1154"/>
      <c r="J2467" s="1508">
        <f t="shared" si="38"/>
        <v>-0.9</v>
      </c>
      <c r="K2467" s="1509"/>
      <c r="L2467" s="1509"/>
    </row>
    <row r="2468" spans="3:12" s="1511" customFormat="1" x14ac:dyDescent="0.25">
      <c r="C2468" s="1151"/>
      <c r="D2468" s="1515" t="s">
        <v>1927</v>
      </c>
      <c r="E2468" s="1516" t="s">
        <v>122</v>
      </c>
      <c r="F2468" s="1507">
        <v>1</v>
      </c>
      <c r="G2468" s="1151">
        <v>9</v>
      </c>
      <c r="H2468" s="1154"/>
      <c r="I2468" s="1154"/>
      <c r="J2468" s="1508">
        <f t="shared" si="38"/>
        <v>9</v>
      </c>
      <c r="K2468" s="1509"/>
      <c r="L2468" s="1509"/>
    </row>
    <row r="2469" spans="3:12" s="1511" customFormat="1" x14ac:dyDescent="0.25">
      <c r="C2469" s="1151"/>
      <c r="D2469" s="1515"/>
      <c r="E2469" s="1516" t="s">
        <v>2297</v>
      </c>
      <c r="F2469" s="1507">
        <v>-1</v>
      </c>
      <c r="G2469" s="1151">
        <v>0.9</v>
      </c>
      <c r="H2469" s="1154"/>
      <c r="I2469" s="1154"/>
      <c r="J2469" s="1508">
        <f t="shared" si="38"/>
        <v>-0.9</v>
      </c>
      <c r="K2469" s="1509"/>
      <c r="L2469" s="1509"/>
    </row>
    <row r="2470" spans="3:12" s="1511" customFormat="1" x14ac:dyDescent="0.25">
      <c r="C2470" s="1151"/>
      <c r="D2470" s="1515" t="s">
        <v>1899</v>
      </c>
      <c r="E2470" s="1516" t="s">
        <v>130</v>
      </c>
      <c r="F2470" s="1507">
        <v>1</v>
      </c>
      <c r="G2470" s="1151">
        <v>7.4</v>
      </c>
      <c r="H2470" s="1154"/>
      <c r="I2470" s="1154"/>
      <c r="J2470" s="1508">
        <f t="shared" si="38"/>
        <v>7.4</v>
      </c>
      <c r="K2470" s="1509"/>
      <c r="L2470" s="1509"/>
    </row>
    <row r="2471" spans="3:12" s="1511" customFormat="1" x14ac:dyDescent="0.25">
      <c r="C2471" s="1169"/>
      <c r="D2471" s="1523"/>
      <c r="E2471" s="1524" t="s">
        <v>2297</v>
      </c>
      <c r="F2471" s="1525">
        <v>-1</v>
      </c>
      <c r="G2471" s="1169">
        <v>0.9</v>
      </c>
      <c r="H2471" s="1526"/>
      <c r="I2471" s="1526"/>
      <c r="J2471" s="1508">
        <f t="shared" si="38"/>
        <v>-0.9</v>
      </c>
      <c r="K2471" s="1527"/>
      <c r="L2471" s="1527"/>
    </row>
    <row r="2472" spans="3:12" s="1511" customFormat="1" x14ac:dyDescent="0.25">
      <c r="C2472" s="1151"/>
      <c r="D2472" s="1515" t="s">
        <v>1902</v>
      </c>
      <c r="E2472" s="1516" t="s">
        <v>2376</v>
      </c>
      <c r="F2472" s="1507">
        <v>1</v>
      </c>
      <c r="G2472" s="1151">
        <v>11.1</v>
      </c>
      <c r="H2472" s="1154"/>
      <c r="I2472" s="1154"/>
      <c r="J2472" s="1508">
        <f t="shared" si="38"/>
        <v>11.1</v>
      </c>
      <c r="K2472" s="1509"/>
      <c r="L2472" s="1509"/>
    </row>
    <row r="2473" spans="3:12" s="1511" customFormat="1" x14ac:dyDescent="0.25">
      <c r="C2473" s="1151"/>
      <c r="D2473" s="1515"/>
      <c r="E2473" s="1516" t="s">
        <v>2297</v>
      </c>
      <c r="F2473" s="1507">
        <v>-1</v>
      </c>
      <c r="G2473" s="1151">
        <v>0.9</v>
      </c>
      <c r="H2473" s="1154"/>
      <c r="I2473" s="1154"/>
      <c r="J2473" s="1508">
        <f t="shared" si="38"/>
        <v>-0.9</v>
      </c>
      <c r="K2473" s="1509"/>
      <c r="L2473" s="1509"/>
    </row>
    <row r="2474" spans="3:12" s="1511" customFormat="1" x14ac:dyDescent="0.25">
      <c r="C2474" s="1151"/>
      <c r="D2474" s="1515" t="s">
        <v>1913</v>
      </c>
      <c r="E2474" s="1516" t="s">
        <v>2374</v>
      </c>
      <c r="F2474" s="1507">
        <v>1</v>
      </c>
      <c r="G2474" s="1151">
        <v>8.4</v>
      </c>
      <c r="H2474" s="1154"/>
      <c r="I2474" s="1154"/>
      <c r="J2474" s="1508">
        <f t="shared" si="38"/>
        <v>8.4</v>
      </c>
      <c r="K2474" s="1509"/>
      <c r="L2474" s="1509"/>
    </row>
    <row r="2475" spans="3:12" s="1511" customFormat="1" x14ac:dyDescent="0.25">
      <c r="C2475" s="1125"/>
      <c r="D2475" s="1528"/>
      <c r="E2475" s="1529" t="s">
        <v>2297</v>
      </c>
      <c r="F2475" s="1530">
        <v>-1</v>
      </c>
      <c r="G2475" s="1125">
        <v>0.9</v>
      </c>
      <c r="H2475" s="1531"/>
      <c r="I2475" s="1531"/>
      <c r="J2475" s="1508">
        <f t="shared" si="38"/>
        <v>-0.9</v>
      </c>
      <c r="K2475" s="1532"/>
      <c r="L2475" s="1509"/>
    </row>
    <row r="2476" spans="3:12" x14ac:dyDescent="0.3">
      <c r="C2476" s="1468" t="s">
        <v>1</v>
      </c>
      <c r="D2476" s="1468"/>
      <c r="E2476" s="691" t="s">
        <v>2</v>
      </c>
      <c r="F2476" s="691" t="s">
        <v>45</v>
      </c>
      <c r="G2476" s="1419" t="s">
        <v>52</v>
      </c>
      <c r="H2476" s="713" t="s">
        <v>47</v>
      </c>
      <c r="I2476" s="713" t="s">
        <v>48</v>
      </c>
      <c r="J2476" s="713" t="s">
        <v>49</v>
      </c>
      <c r="K2476" s="93" t="s">
        <v>50</v>
      </c>
      <c r="L2476" s="1468" t="s">
        <v>3</v>
      </c>
    </row>
    <row r="2477" spans="3:12" x14ac:dyDescent="0.3">
      <c r="C2477" s="1469" t="str">
        <f>RESUMEN!C428</f>
        <v>03.13.01.03</v>
      </c>
      <c r="D2477" s="2271" t="str">
        <f>RESUMEN!D428</f>
        <v>PROTECTOR DE ESQUINAS DE ACROVINILO CON RETENEDOR DE ALUMINIO 0.10X0.10m</v>
      </c>
      <c r="E2477" s="2304"/>
      <c r="F2477" s="1427"/>
      <c r="G2477" s="1429"/>
      <c r="H2477" s="1429"/>
      <c r="I2477" s="1429"/>
      <c r="J2477" s="1429"/>
      <c r="K2477" s="91">
        <f>SUM(J2481:J2504)</f>
        <v>35</v>
      </c>
      <c r="L2477" s="1470" t="s">
        <v>6</v>
      </c>
    </row>
    <row r="2478" spans="3:12" s="1511" customFormat="1" x14ac:dyDescent="0.25">
      <c r="C2478" s="1125"/>
      <c r="D2478" s="1663"/>
      <c r="E2478" s="1664"/>
      <c r="F2478" s="1665"/>
      <c r="G2478" s="1666"/>
      <c r="H2478" s="1667"/>
      <c r="I2478" s="1667"/>
      <c r="J2478" s="1668"/>
      <c r="K2478" s="1669"/>
      <c r="L2478" s="1510"/>
    </row>
    <row r="2479" spans="3:12" s="1511" customFormat="1" x14ac:dyDescent="0.3">
      <c r="C2479" s="1125"/>
      <c r="D2479" s="1663"/>
      <c r="E2479" s="1491" t="s">
        <v>169</v>
      </c>
      <c r="F2479" s="618"/>
      <c r="G2479" s="1492"/>
      <c r="H2479" s="679"/>
      <c r="I2479" s="679"/>
      <c r="J2479" s="679"/>
      <c r="K2479" s="1669"/>
      <c r="L2479" s="1510"/>
    </row>
    <row r="2480" spans="3:12" s="1511" customFormat="1" x14ac:dyDescent="0.3">
      <c r="C2480" s="1125"/>
      <c r="D2480" s="1663"/>
      <c r="E2480" s="1670" t="s">
        <v>4340</v>
      </c>
      <c r="F2480" s="618"/>
      <c r="G2480" s="1492"/>
      <c r="H2480" s="679"/>
      <c r="I2480" s="679"/>
      <c r="J2480" s="679"/>
      <c r="K2480" s="1669"/>
      <c r="L2480" s="1510"/>
    </row>
    <row r="2481" spans="3:12" s="1511" customFormat="1" x14ac:dyDescent="0.3">
      <c r="C2481" s="1125"/>
      <c r="D2481" s="1663" t="s">
        <v>2300</v>
      </c>
      <c r="E2481" s="1491" t="s">
        <v>138</v>
      </c>
      <c r="F2481" s="618">
        <v>2</v>
      </c>
      <c r="G2481" s="1492"/>
      <c r="H2481" s="679"/>
      <c r="I2481" s="679"/>
      <c r="J2481" s="679">
        <f>F2481</f>
        <v>2</v>
      </c>
      <c r="K2481" s="1669"/>
      <c r="L2481" s="1510"/>
    </row>
    <row r="2482" spans="3:12" s="1511" customFormat="1" x14ac:dyDescent="0.3">
      <c r="C2482" s="1125"/>
      <c r="D2482" s="1663" t="s">
        <v>875</v>
      </c>
      <c r="E2482" s="1491" t="s">
        <v>876</v>
      </c>
      <c r="F2482" s="618">
        <v>2</v>
      </c>
      <c r="G2482" s="1492"/>
      <c r="H2482" s="679"/>
      <c r="I2482" s="679"/>
      <c r="J2482" s="679">
        <f>F2482</f>
        <v>2</v>
      </c>
      <c r="K2482" s="1669"/>
      <c r="L2482" s="1510"/>
    </row>
    <row r="2483" spans="3:12" s="1511" customFormat="1" x14ac:dyDescent="0.3">
      <c r="C2483" s="1125"/>
      <c r="D2483" s="1663"/>
      <c r="E2483" s="137" t="s">
        <v>4341</v>
      </c>
      <c r="F2483" s="618"/>
      <c r="G2483" s="1492"/>
      <c r="H2483" s="679"/>
      <c r="I2483" s="679"/>
      <c r="J2483" s="679"/>
      <c r="K2483" s="1669"/>
      <c r="L2483" s="1510"/>
    </row>
    <row r="2484" spans="3:12" s="1511" customFormat="1" x14ac:dyDescent="0.3">
      <c r="C2484" s="1125"/>
      <c r="D2484" s="1663" t="s">
        <v>2256</v>
      </c>
      <c r="E2484" s="1491" t="s">
        <v>1562</v>
      </c>
      <c r="F2484" s="618">
        <v>5</v>
      </c>
      <c r="G2484" s="1492"/>
      <c r="H2484" s="679"/>
      <c r="I2484" s="679"/>
      <c r="J2484" s="679">
        <f>F2484</f>
        <v>5</v>
      </c>
      <c r="K2484" s="1669"/>
      <c r="L2484" s="1510"/>
    </row>
    <row r="2485" spans="3:12" s="1511" customFormat="1" x14ac:dyDescent="0.3">
      <c r="C2485" s="1125"/>
      <c r="D2485" s="1663" t="s">
        <v>995</v>
      </c>
      <c r="E2485" s="1491" t="s">
        <v>566</v>
      </c>
      <c r="F2485" s="618">
        <v>2</v>
      </c>
      <c r="G2485" s="1492"/>
      <c r="H2485" s="679"/>
      <c r="I2485" s="679"/>
      <c r="J2485" s="679">
        <f>F2485</f>
        <v>2</v>
      </c>
      <c r="K2485" s="1669"/>
      <c r="L2485" s="1510"/>
    </row>
    <row r="2486" spans="3:12" s="1511" customFormat="1" x14ac:dyDescent="0.25">
      <c r="C2486" s="1125"/>
      <c r="D2486" s="1663"/>
      <c r="E2486" s="1664"/>
      <c r="F2486" s="1665"/>
      <c r="G2486" s="1666"/>
      <c r="H2486" s="1667"/>
      <c r="I2486" s="1667"/>
      <c r="J2486" s="1668"/>
      <c r="K2486" s="1669"/>
      <c r="L2486" s="1510"/>
    </row>
    <row r="2487" spans="3:12" s="1511" customFormat="1" x14ac:dyDescent="0.3">
      <c r="C2487" s="1125"/>
      <c r="D2487" s="1663"/>
      <c r="E2487" s="1491" t="s">
        <v>200</v>
      </c>
      <c r="F2487" s="618"/>
      <c r="G2487" s="1492"/>
      <c r="H2487" s="679"/>
      <c r="I2487" s="679"/>
      <c r="J2487" s="679"/>
      <c r="K2487" s="1669"/>
      <c r="L2487" s="1510"/>
    </row>
    <row r="2488" spans="3:12" s="1511" customFormat="1" x14ac:dyDescent="0.3">
      <c r="C2488" s="1125"/>
      <c r="D2488" s="1663"/>
      <c r="E2488" s="1670" t="s">
        <v>4211</v>
      </c>
      <c r="F2488" s="618"/>
      <c r="G2488" s="1492"/>
      <c r="H2488" s="679"/>
      <c r="I2488" s="679"/>
      <c r="J2488" s="679"/>
      <c r="K2488" s="1669"/>
      <c r="L2488" s="1510"/>
    </row>
    <row r="2489" spans="3:12" s="1511" customFormat="1" x14ac:dyDescent="0.3">
      <c r="C2489" s="1125"/>
      <c r="D2489" s="1663" t="s">
        <v>1479</v>
      </c>
      <c r="E2489" s="1491" t="s">
        <v>1480</v>
      </c>
      <c r="F2489" s="618">
        <v>1</v>
      </c>
      <c r="G2489" s="1492"/>
      <c r="H2489" s="679"/>
      <c r="I2489" s="679"/>
      <c r="J2489" s="679">
        <f>F2489</f>
        <v>1</v>
      </c>
      <c r="K2489" s="1669"/>
      <c r="L2489" s="1510"/>
    </row>
    <row r="2490" spans="3:12" s="1511" customFormat="1" x14ac:dyDescent="0.3">
      <c r="C2490" s="1125"/>
      <c r="D2490" s="1663" t="s">
        <v>2164</v>
      </c>
      <c r="E2490" s="1491" t="s">
        <v>138</v>
      </c>
      <c r="F2490" s="618">
        <v>1</v>
      </c>
      <c r="G2490" s="1492"/>
      <c r="H2490" s="679"/>
      <c r="I2490" s="679"/>
      <c r="J2490" s="679">
        <f>F2490</f>
        <v>1</v>
      </c>
      <c r="K2490" s="1669"/>
      <c r="L2490" s="1510"/>
    </row>
    <row r="2491" spans="3:12" s="1511" customFormat="1" x14ac:dyDescent="0.3">
      <c r="C2491" s="1125"/>
      <c r="D2491" s="1663" t="s">
        <v>2163</v>
      </c>
      <c r="E2491" s="1491" t="s">
        <v>360</v>
      </c>
      <c r="F2491" s="618">
        <v>2</v>
      </c>
      <c r="G2491" s="1492"/>
      <c r="H2491" s="679"/>
      <c r="I2491" s="679"/>
      <c r="J2491" s="679">
        <f>F2491</f>
        <v>2</v>
      </c>
      <c r="K2491" s="1669"/>
      <c r="L2491" s="1510"/>
    </row>
    <row r="2492" spans="3:12" s="1511" customFormat="1" x14ac:dyDescent="0.3">
      <c r="C2492" s="1125"/>
      <c r="D2492" s="1663"/>
      <c r="E2492" s="1670" t="s">
        <v>4196</v>
      </c>
      <c r="F2492" s="618"/>
      <c r="G2492" s="1492"/>
      <c r="H2492" s="679"/>
      <c r="I2492" s="679"/>
      <c r="J2492" s="679"/>
      <c r="K2492" s="1669"/>
      <c r="L2492" s="1510"/>
    </row>
    <row r="2493" spans="3:12" s="1511" customFormat="1" x14ac:dyDescent="0.3">
      <c r="C2493" s="1125"/>
      <c r="D2493" s="1663" t="s">
        <v>1507</v>
      </c>
      <c r="E2493" s="1491" t="s">
        <v>360</v>
      </c>
      <c r="F2493" s="618">
        <v>4</v>
      </c>
      <c r="G2493" s="1492"/>
      <c r="H2493" s="679"/>
      <c r="I2493" s="679"/>
      <c r="J2493" s="679">
        <f>F2493</f>
        <v>4</v>
      </c>
      <c r="K2493" s="1669"/>
      <c r="L2493" s="1510"/>
    </row>
    <row r="2494" spans="3:12" s="1511" customFormat="1" x14ac:dyDescent="0.3">
      <c r="C2494" s="1125"/>
      <c r="D2494" s="1663" t="s">
        <v>2506</v>
      </c>
      <c r="E2494" s="1491" t="s">
        <v>138</v>
      </c>
      <c r="F2494" s="618">
        <v>7</v>
      </c>
      <c r="G2494" s="1492"/>
      <c r="H2494" s="679"/>
      <c r="I2494" s="679"/>
      <c r="J2494" s="679">
        <f>F2494</f>
        <v>7</v>
      </c>
      <c r="K2494" s="1669"/>
      <c r="L2494" s="1510"/>
    </row>
    <row r="2495" spans="3:12" s="1511" customFormat="1" x14ac:dyDescent="0.3">
      <c r="C2495" s="1125"/>
      <c r="D2495" s="1663"/>
      <c r="E2495" s="1491" t="s">
        <v>203</v>
      </c>
      <c r="F2495" s="618"/>
      <c r="G2495" s="1492"/>
      <c r="H2495" s="679"/>
      <c r="I2495" s="679"/>
      <c r="J2495" s="679"/>
      <c r="K2495" s="1669"/>
      <c r="L2495" s="1510"/>
    </row>
    <row r="2496" spans="3:12" s="1511" customFormat="1" x14ac:dyDescent="0.3">
      <c r="C2496" s="1125"/>
      <c r="D2496" s="1663"/>
      <c r="E2496" s="1670" t="s">
        <v>4201</v>
      </c>
      <c r="F2496" s="618"/>
      <c r="G2496" s="1492"/>
      <c r="H2496" s="679"/>
      <c r="I2496" s="679"/>
      <c r="J2496" s="679"/>
      <c r="K2496" s="1669"/>
      <c r="L2496" s="1510"/>
    </row>
    <row r="2497" spans="3:12" s="1511" customFormat="1" x14ac:dyDescent="0.3">
      <c r="C2497" s="1125"/>
      <c r="D2497" s="1663" t="s">
        <v>1768</v>
      </c>
      <c r="E2497" s="1491" t="s">
        <v>3443</v>
      </c>
      <c r="F2497" s="618">
        <v>1</v>
      </c>
      <c r="G2497" s="1492"/>
      <c r="H2497" s="679"/>
      <c r="I2497" s="679"/>
      <c r="J2497" s="679">
        <f>F2497</f>
        <v>1</v>
      </c>
      <c r="K2497" s="1669"/>
      <c r="L2497" s="1510"/>
    </row>
    <row r="2498" spans="3:12" s="1511" customFormat="1" x14ac:dyDescent="0.3">
      <c r="C2498" s="1125"/>
      <c r="D2498" s="1663"/>
      <c r="E2498" s="1670" t="s">
        <v>4202</v>
      </c>
      <c r="F2498" s="618"/>
      <c r="G2498" s="1492"/>
      <c r="H2498" s="679"/>
      <c r="I2498" s="679"/>
      <c r="J2498" s="679"/>
      <c r="K2498" s="1669"/>
      <c r="L2498" s="1510"/>
    </row>
    <row r="2499" spans="3:12" s="1511" customFormat="1" x14ac:dyDescent="0.3">
      <c r="C2499" s="1125"/>
      <c r="D2499" s="1663" t="s">
        <v>1768</v>
      </c>
      <c r="E2499" s="1491" t="s">
        <v>3443</v>
      </c>
      <c r="F2499" s="618">
        <v>6</v>
      </c>
      <c r="G2499" s="1492"/>
      <c r="H2499" s="679"/>
      <c r="I2499" s="679"/>
      <c r="J2499" s="679">
        <f>F2499</f>
        <v>6</v>
      </c>
      <c r="K2499" s="1669"/>
      <c r="L2499" s="1510"/>
    </row>
    <row r="2500" spans="3:12" s="1511" customFormat="1" x14ac:dyDescent="0.3">
      <c r="C2500" s="1125"/>
      <c r="D2500" s="1663"/>
      <c r="E2500" s="1670" t="s">
        <v>4203</v>
      </c>
      <c r="F2500" s="618"/>
      <c r="G2500" s="1492"/>
      <c r="H2500" s="679"/>
      <c r="I2500" s="679"/>
      <c r="J2500" s="679"/>
      <c r="K2500" s="1669"/>
      <c r="L2500" s="1510"/>
    </row>
    <row r="2501" spans="3:12" s="1511" customFormat="1" x14ac:dyDescent="0.3">
      <c r="C2501" s="1125"/>
      <c r="D2501" s="1663" t="s">
        <v>1889</v>
      </c>
      <c r="E2501" s="1491" t="s">
        <v>1890</v>
      </c>
      <c r="F2501" s="618">
        <v>1</v>
      </c>
      <c r="G2501" s="1492"/>
      <c r="H2501" s="679"/>
      <c r="I2501" s="679"/>
      <c r="J2501" s="679">
        <f>F2501</f>
        <v>1</v>
      </c>
      <c r="K2501" s="1669"/>
      <c r="L2501" s="1510"/>
    </row>
    <row r="2502" spans="3:12" s="1511" customFormat="1" x14ac:dyDescent="0.3">
      <c r="C2502" s="1125"/>
      <c r="D2502" s="1663"/>
      <c r="E2502" s="1670" t="s">
        <v>4203</v>
      </c>
      <c r="F2502" s="618"/>
      <c r="G2502" s="1492"/>
      <c r="H2502" s="679"/>
      <c r="I2502" s="679"/>
      <c r="J2502" s="679"/>
      <c r="K2502" s="1669"/>
      <c r="L2502" s="1510"/>
    </row>
    <row r="2503" spans="3:12" s="1511" customFormat="1" x14ac:dyDescent="0.3">
      <c r="C2503" s="1125"/>
      <c r="D2503" s="1663" t="s">
        <v>1889</v>
      </c>
      <c r="E2503" s="1491" t="s">
        <v>1890</v>
      </c>
      <c r="F2503" s="618">
        <v>1</v>
      </c>
      <c r="G2503" s="1492"/>
      <c r="H2503" s="679"/>
      <c r="I2503" s="679"/>
      <c r="J2503" s="679">
        <f>F2503</f>
        <v>1</v>
      </c>
      <c r="K2503" s="1669"/>
      <c r="L2503" s="1510"/>
    </row>
    <row r="2504" spans="3:12" s="1511" customFormat="1" x14ac:dyDescent="0.25">
      <c r="C2504" s="1125"/>
      <c r="D2504" s="1663"/>
      <c r="E2504" s="1664"/>
      <c r="F2504" s="1665"/>
      <c r="G2504" s="1666"/>
      <c r="H2504" s="1667"/>
      <c r="I2504" s="1667"/>
      <c r="J2504" s="1668"/>
      <c r="K2504" s="1669"/>
      <c r="L2504" s="1510"/>
    </row>
    <row r="2505" spans="3:12" x14ac:dyDescent="0.3">
      <c r="C2505" s="1468" t="s">
        <v>1</v>
      </c>
      <c r="D2505" s="1468"/>
      <c r="E2505" s="691" t="s">
        <v>2</v>
      </c>
      <c r="F2505" s="691" t="s">
        <v>45</v>
      </c>
      <c r="G2505" s="1419" t="s">
        <v>52</v>
      </c>
      <c r="H2505" s="713" t="s">
        <v>47</v>
      </c>
      <c r="I2505" s="713" t="s">
        <v>48</v>
      </c>
      <c r="J2505" s="713" t="s">
        <v>49</v>
      </c>
      <c r="K2505" s="93" t="s">
        <v>50</v>
      </c>
      <c r="L2505" s="1468" t="s">
        <v>3</v>
      </c>
    </row>
    <row r="2506" spans="3:12" x14ac:dyDescent="0.3">
      <c r="C2506" s="1469" t="str">
        <f>RESUMEN!C429</f>
        <v>03.13.01.04</v>
      </c>
      <c r="D2506" s="2271" t="str">
        <f>RESUMEN!D429</f>
        <v>PROTECTOR PARA CAMILLAS TIPO 1 PROTECTOR DE ACROVINILO A 8cm DE MURO</v>
      </c>
      <c r="E2506" s="2304"/>
      <c r="F2506" s="1427"/>
      <c r="G2506" s="1429"/>
      <c r="H2506" s="1429"/>
      <c r="I2506" s="1429"/>
      <c r="J2506" s="1429"/>
      <c r="K2506" s="91">
        <f>SUM(J2510:J2620)</f>
        <v>242.39000000000001</v>
      </c>
      <c r="L2506" s="1470" t="s">
        <v>6</v>
      </c>
    </row>
    <row r="2507" spans="3:12" s="1511" customFormat="1" x14ac:dyDescent="0.25">
      <c r="C2507" s="1125"/>
      <c r="D2507" s="1663"/>
      <c r="E2507" s="1664"/>
      <c r="F2507" s="1665"/>
      <c r="G2507" s="1666"/>
      <c r="H2507" s="1667"/>
      <c r="I2507" s="1667"/>
      <c r="J2507" s="1668"/>
      <c r="K2507" s="1669"/>
      <c r="L2507" s="1510"/>
    </row>
    <row r="2508" spans="3:12" s="1511" customFormat="1" x14ac:dyDescent="0.3">
      <c r="C2508" s="1125"/>
      <c r="D2508" s="1663"/>
      <c r="E2508" s="1491" t="s">
        <v>169</v>
      </c>
      <c r="F2508" s="618"/>
      <c r="G2508" s="1492"/>
      <c r="H2508" s="679"/>
      <c r="I2508" s="679"/>
      <c r="J2508" s="679"/>
      <c r="K2508" s="1669"/>
      <c r="L2508" s="1510"/>
    </row>
    <row r="2509" spans="3:12" s="1511" customFormat="1" x14ac:dyDescent="0.3">
      <c r="C2509" s="1125"/>
      <c r="D2509" s="1663"/>
      <c r="E2509" s="1670" t="s">
        <v>4340</v>
      </c>
      <c r="F2509" s="618"/>
      <c r="G2509" s="1151"/>
      <c r="H2509" s="679"/>
      <c r="I2509" s="679"/>
      <c r="J2509" s="679"/>
      <c r="K2509" s="1669"/>
      <c r="L2509" s="1510"/>
    </row>
    <row r="2510" spans="3:12" s="1511" customFormat="1" x14ac:dyDescent="0.3">
      <c r="C2510" s="1125"/>
      <c r="D2510" s="1663" t="s">
        <v>2225</v>
      </c>
      <c r="E2510" s="1491" t="s">
        <v>138</v>
      </c>
      <c r="F2510" s="618">
        <v>1</v>
      </c>
      <c r="G2510" s="1151">
        <v>0.28000000000000003</v>
      </c>
      <c r="H2510" s="679"/>
      <c r="I2510" s="679"/>
      <c r="J2510" s="679">
        <f>G2510*F2510</f>
        <v>0.28000000000000003</v>
      </c>
      <c r="K2510" s="1669"/>
      <c r="L2510" s="1510"/>
    </row>
    <row r="2511" spans="3:12" s="1511" customFormat="1" x14ac:dyDescent="0.25">
      <c r="C2511" s="1125"/>
      <c r="D2511" s="1663"/>
      <c r="E2511" s="1664"/>
      <c r="F2511" s="618">
        <v>1</v>
      </c>
      <c r="G2511" s="1151">
        <v>2.58</v>
      </c>
      <c r="H2511" s="1667"/>
      <c r="I2511" s="1667"/>
      <c r="J2511" s="679">
        <f t="shared" ref="J2511:J2526" si="39">G2511*F2511</f>
        <v>2.58</v>
      </c>
      <c r="K2511" s="1669"/>
      <c r="L2511" s="1510"/>
    </row>
    <row r="2512" spans="3:12" s="1511" customFormat="1" x14ac:dyDescent="0.25">
      <c r="C2512" s="1125"/>
      <c r="D2512" s="1663"/>
      <c r="E2512" s="1664"/>
      <c r="F2512" s="618">
        <v>1</v>
      </c>
      <c r="G2512" s="1151">
        <v>2</v>
      </c>
      <c r="H2512" s="1667"/>
      <c r="I2512" s="1667"/>
      <c r="J2512" s="679">
        <f t="shared" si="39"/>
        <v>2</v>
      </c>
      <c r="K2512" s="1669"/>
      <c r="L2512" s="1510"/>
    </row>
    <row r="2513" spans="3:12" s="1511" customFormat="1" x14ac:dyDescent="0.25">
      <c r="C2513" s="1125"/>
      <c r="D2513" s="1663"/>
      <c r="E2513" s="1664"/>
      <c r="F2513" s="618">
        <v>1</v>
      </c>
      <c r="G2513" s="1151">
        <v>1.5</v>
      </c>
      <c r="H2513" s="1667"/>
      <c r="I2513" s="1667"/>
      <c r="J2513" s="679">
        <f t="shared" si="39"/>
        <v>1.5</v>
      </c>
      <c r="K2513" s="1669"/>
      <c r="L2513" s="1510"/>
    </row>
    <row r="2514" spans="3:12" s="1511" customFormat="1" x14ac:dyDescent="0.25">
      <c r="C2514" s="1125"/>
      <c r="D2514" s="1663"/>
      <c r="E2514" s="1664"/>
      <c r="F2514" s="618">
        <v>1</v>
      </c>
      <c r="G2514" s="1151">
        <v>0.48</v>
      </c>
      <c r="H2514" s="1667"/>
      <c r="I2514" s="1667"/>
      <c r="J2514" s="679">
        <f t="shared" si="39"/>
        <v>0.48</v>
      </c>
      <c r="K2514" s="1669"/>
      <c r="L2514" s="1510"/>
    </row>
    <row r="2515" spans="3:12" s="1511" customFormat="1" x14ac:dyDescent="0.25">
      <c r="C2515" s="1125"/>
      <c r="D2515" s="1663"/>
      <c r="E2515" s="1664"/>
      <c r="F2515" s="618">
        <v>1</v>
      </c>
      <c r="G2515" s="1151">
        <v>0.76</v>
      </c>
      <c r="H2515" s="1667"/>
      <c r="I2515" s="1667"/>
      <c r="J2515" s="679">
        <f t="shared" si="39"/>
        <v>0.76</v>
      </c>
      <c r="K2515" s="1669"/>
      <c r="L2515" s="1510"/>
    </row>
    <row r="2516" spans="3:12" s="1511" customFormat="1" x14ac:dyDescent="0.25">
      <c r="C2516" s="1125"/>
      <c r="D2516" s="1663"/>
      <c r="E2516" s="1664"/>
      <c r="F2516" s="618">
        <v>1</v>
      </c>
      <c r="G2516" s="1151">
        <v>2.23</v>
      </c>
      <c r="H2516" s="1667"/>
      <c r="I2516" s="1667"/>
      <c r="J2516" s="679">
        <f t="shared" si="39"/>
        <v>2.23</v>
      </c>
      <c r="K2516" s="1669"/>
      <c r="L2516" s="1510"/>
    </row>
    <row r="2517" spans="3:12" s="1511" customFormat="1" x14ac:dyDescent="0.25">
      <c r="C2517" s="1125"/>
      <c r="D2517" s="1663"/>
      <c r="E2517" s="1664"/>
      <c r="F2517" s="618">
        <v>1</v>
      </c>
      <c r="G2517" s="1151">
        <v>2.56</v>
      </c>
      <c r="H2517" s="1667"/>
      <c r="I2517" s="1667"/>
      <c r="J2517" s="679">
        <f t="shared" si="39"/>
        <v>2.56</v>
      </c>
      <c r="K2517" s="1669"/>
      <c r="L2517" s="1510"/>
    </row>
    <row r="2518" spans="3:12" s="1511" customFormat="1" x14ac:dyDescent="0.25">
      <c r="C2518" s="1125"/>
      <c r="D2518" s="1663"/>
      <c r="E2518" s="1664"/>
      <c r="F2518" s="618">
        <v>1</v>
      </c>
      <c r="G2518" s="1151">
        <v>1.64</v>
      </c>
      <c r="H2518" s="1667"/>
      <c r="I2518" s="1667"/>
      <c r="J2518" s="679">
        <f t="shared" si="39"/>
        <v>1.64</v>
      </c>
      <c r="K2518" s="1669"/>
      <c r="L2518" s="1510"/>
    </row>
    <row r="2519" spans="3:12" s="1511" customFormat="1" x14ac:dyDescent="0.3">
      <c r="C2519" s="1125"/>
      <c r="D2519" s="1663" t="s">
        <v>875</v>
      </c>
      <c r="E2519" s="1491" t="s">
        <v>876</v>
      </c>
      <c r="F2519" s="618">
        <v>1</v>
      </c>
      <c r="G2519" s="1151">
        <v>0.97</v>
      </c>
      <c r="H2519" s="679"/>
      <c r="I2519" s="679"/>
      <c r="J2519" s="679">
        <f t="shared" si="39"/>
        <v>0.97</v>
      </c>
      <c r="K2519" s="1669"/>
      <c r="L2519" s="1510"/>
    </row>
    <row r="2520" spans="3:12" s="1511" customFormat="1" x14ac:dyDescent="0.25">
      <c r="C2520" s="1125"/>
      <c r="D2520" s="1663"/>
      <c r="E2520" s="1664"/>
      <c r="F2520" s="618">
        <v>1</v>
      </c>
      <c r="G2520" s="1151">
        <v>1.23</v>
      </c>
      <c r="H2520" s="1667"/>
      <c r="I2520" s="1667"/>
      <c r="J2520" s="679">
        <f t="shared" si="39"/>
        <v>1.23</v>
      </c>
      <c r="K2520" s="1669"/>
      <c r="L2520" s="1510"/>
    </row>
    <row r="2521" spans="3:12" s="1511" customFormat="1" x14ac:dyDescent="0.25">
      <c r="C2521" s="1125"/>
      <c r="D2521" s="1663"/>
      <c r="E2521" s="1664"/>
      <c r="F2521" s="618">
        <v>1</v>
      </c>
      <c r="G2521" s="1151">
        <v>0.56000000000000005</v>
      </c>
      <c r="H2521" s="1667"/>
      <c r="I2521" s="1667"/>
      <c r="J2521" s="679">
        <f t="shared" si="39"/>
        <v>0.56000000000000005</v>
      </c>
      <c r="K2521" s="1669"/>
      <c r="L2521" s="1510"/>
    </row>
    <row r="2522" spans="3:12" s="1511" customFormat="1" x14ac:dyDescent="0.3">
      <c r="C2522" s="1125"/>
      <c r="D2522" s="1663" t="s">
        <v>875</v>
      </c>
      <c r="E2522" s="1491" t="s">
        <v>876</v>
      </c>
      <c r="F2522" s="618">
        <v>1</v>
      </c>
      <c r="G2522" s="1151">
        <v>2.81</v>
      </c>
      <c r="H2522" s="679"/>
      <c r="I2522" s="679"/>
      <c r="J2522" s="679">
        <f t="shared" si="39"/>
        <v>2.81</v>
      </c>
      <c r="K2522" s="1669"/>
      <c r="L2522" s="1510"/>
    </row>
    <row r="2523" spans="3:12" s="1511" customFormat="1" x14ac:dyDescent="0.25">
      <c r="C2523" s="1125"/>
      <c r="D2523" s="1663"/>
      <c r="E2523" s="1664"/>
      <c r="F2523" s="618">
        <v>1</v>
      </c>
      <c r="G2523" s="1151">
        <v>6.23</v>
      </c>
      <c r="H2523" s="1667"/>
      <c r="I2523" s="1667"/>
      <c r="J2523" s="679">
        <f t="shared" si="39"/>
        <v>6.23</v>
      </c>
      <c r="K2523" s="1669"/>
      <c r="L2523" s="1510"/>
    </row>
    <row r="2524" spans="3:12" s="1511" customFormat="1" x14ac:dyDescent="0.25">
      <c r="C2524" s="1125"/>
      <c r="D2524" s="1663"/>
      <c r="E2524" s="1664"/>
      <c r="F2524" s="618">
        <v>1</v>
      </c>
      <c r="G2524" s="1151">
        <v>2.0099999999999998</v>
      </c>
      <c r="H2524" s="1667"/>
      <c r="I2524" s="1667"/>
      <c r="J2524" s="679">
        <f t="shared" si="39"/>
        <v>2.0099999999999998</v>
      </c>
      <c r="K2524" s="1669"/>
      <c r="L2524" s="1510"/>
    </row>
    <row r="2525" spans="3:12" s="1511" customFormat="1" x14ac:dyDescent="0.25">
      <c r="C2525" s="1125"/>
      <c r="D2525" s="1663"/>
      <c r="E2525" s="1664"/>
      <c r="F2525" s="618">
        <v>1</v>
      </c>
      <c r="G2525" s="1151">
        <v>0.28999999999999998</v>
      </c>
      <c r="H2525" s="1667"/>
      <c r="I2525" s="1667"/>
      <c r="J2525" s="679">
        <f t="shared" si="39"/>
        <v>0.28999999999999998</v>
      </c>
      <c r="K2525" s="1669"/>
      <c r="L2525" s="1510"/>
    </row>
    <row r="2526" spans="3:12" s="1511" customFormat="1" x14ac:dyDescent="0.25">
      <c r="C2526" s="1125"/>
      <c r="D2526" s="1663"/>
      <c r="E2526" s="1664"/>
      <c r="F2526" s="618">
        <v>1</v>
      </c>
      <c r="G2526" s="1151">
        <v>6.14</v>
      </c>
      <c r="H2526" s="1667"/>
      <c r="I2526" s="1667"/>
      <c r="J2526" s="679">
        <f t="shared" si="39"/>
        <v>6.14</v>
      </c>
      <c r="K2526" s="1669"/>
      <c r="L2526" s="1510"/>
    </row>
    <row r="2527" spans="3:12" s="1511" customFormat="1" x14ac:dyDescent="0.3">
      <c r="C2527" s="1125"/>
      <c r="D2527" s="1663"/>
      <c r="E2527" s="1491" t="s">
        <v>203</v>
      </c>
      <c r="F2527" s="618"/>
      <c r="G2527" s="1492"/>
      <c r="H2527" s="679"/>
      <c r="I2527" s="679"/>
      <c r="J2527" s="679"/>
      <c r="K2527" s="1669"/>
      <c r="L2527" s="1510"/>
    </row>
    <row r="2528" spans="3:12" s="1511" customFormat="1" x14ac:dyDescent="0.3">
      <c r="C2528" s="1125"/>
      <c r="D2528" s="1663"/>
      <c r="E2528" s="1670" t="s">
        <v>4342</v>
      </c>
      <c r="F2528" s="618"/>
      <c r="G2528" s="1151"/>
      <c r="H2528" s="679"/>
      <c r="I2528" s="679"/>
      <c r="J2528" s="679"/>
      <c r="K2528" s="1669"/>
      <c r="L2528" s="1510"/>
    </row>
    <row r="2529" spans="3:12" s="1511" customFormat="1" x14ac:dyDescent="0.3">
      <c r="C2529" s="1125"/>
      <c r="D2529" s="1663" t="s">
        <v>1757</v>
      </c>
      <c r="E2529" s="1491" t="s">
        <v>1758</v>
      </c>
      <c r="F2529" s="618">
        <v>1</v>
      </c>
      <c r="G2529" s="1151">
        <v>0.42</v>
      </c>
      <c r="H2529" s="679"/>
      <c r="I2529" s="679"/>
      <c r="J2529" s="679">
        <f>G2529*F2529</f>
        <v>0.42</v>
      </c>
      <c r="K2529" s="1669"/>
      <c r="L2529" s="1510"/>
    </row>
    <row r="2530" spans="3:12" s="1511" customFormat="1" x14ac:dyDescent="0.25">
      <c r="C2530" s="1125"/>
      <c r="D2530" s="1663"/>
      <c r="E2530" s="1664"/>
      <c r="F2530" s="618">
        <v>1</v>
      </c>
      <c r="G2530" s="1151">
        <v>1.18</v>
      </c>
      <c r="H2530" s="1667"/>
      <c r="I2530" s="1667"/>
      <c r="J2530" s="679">
        <f t="shared" ref="J2530:J2593" si="40">G2530*F2530</f>
        <v>1.18</v>
      </c>
      <c r="K2530" s="1669"/>
      <c r="L2530" s="1510"/>
    </row>
    <row r="2531" spans="3:12" s="1511" customFormat="1" x14ac:dyDescent="0.25">
      <c r="C2531" s="1125"/>
      <c r="D2531" s="1663"/>
      <c r="E2531" s="1664"/>
      <c r="F2531" s="618">
        <v>1</v>
      </c>
      <c r="G2531" s="1151">
        <v>2.0499999999999998</v>
      </c>
      <c r="H2531" s="1667"/>
      <c r="I2531" s="1667"/>
      <c r="J2531" s="679">
        <f t="shared" si="40"/>
        <v>2.0499999999999998</v>
      </c>
      <c r="K2531" s="1669"/>
      <c r="L2531" s="1510"/>
    </row>
    <row r="2532" spans="3:12" s="1511" customFormat="1" x14ac:dyDescent="0.25">
      <c r="C2532" s="1125"/>
      <c r="D2532" s="1663"/>
      <c r="E2532" s="1664"/>
      <c r="F2532" s="618">
        <v>1</v>
      </c>
      <c r="G2532" s="1151">
        <v>1.85</v>
      </c>
      <c r="H2532" s="1667"/>
      <c r="I2532" s="1667"/>
      <c r="J2532" s="679">
        <f t="shared" si="40"/>
        <v>1.85</v>
      </c>
      <c r="K2532" s="1669"/>
      <c r="L2532" s="1510"/>
    </row>
    <row r="2533" spans="3:12" s="1511" customFormat="1" x14ac:dyDescent="0.25">
      <c r="C2533" s="1125"/>
      <c r="D2533" s="1663"/>
      <c r="E2533" s="1664"/>
      <c r="F2533" s="618">
        <v>1</v>
      </c>
      <c r="G2533" s="1151">
        <v>0.56000000000000005</v>
      </c>
      <c r="H2533" s="1667"/>
      <c r="I2533" s="1667"/>
      <c r="J2533" s="679">
        <f t="shared" si="40"/>
        <v>0.56000000000000005</v>
      </c>
      <c r="K2533" s="1669"/>
      <c r="L2533" s="1510"/>
    </row>
    <row r="2534" spans="3:12" s="1511" customFormat="1" x14ac:dyDescent="0.3">
      <c r="C2534" s="1125"/>
      <c r="D2534" s="1663" t="s">
        <v>1768</v>
      </c>
      <c r="E2534" s="1491" t="s">
        <v>4343</v>
      </c>
      <c r="F2534" s="618">
        <v>1</v>
      </c>
      <c r="G2534" s="1151">
        <v>0.47</v>
      </c>
      <c r="H2534" s="1667"/>
      <c r="I2534" s="1667"/>
      <c r="J2534" s="679">
        <f t="shared" si="40"/>
        <v>0.47</v>
      </c>
      <c r="K2534" s="1669"/>
      <c r="L2534" s="1510"/>
    </row>
    <row r="2535" spans="3:12" s="1511" customFormat="1" x14ac:dyDescent="0.25">
      <c r="C2535" s="1125"/>
      <c r="D2535" s="1663"/>
      <c r="E2535" s="1664"/>
      <c r="F2535" s="618">
        <v>1</v>
      </c>
      <c r="G2535" s="1151">
        <v>2.4</v>
      </c>
      <c r="H2535" s="1667"/>
      <c r="I2535" s="1667"/>
      <c r="J2535" s="679">
        <f t="shared" si="40"/>
        <v>2.4</v>
      </c>
      <c r="K2535" s="1669"/>
      <c r="L2535" s="1510"/>
    </row>
    <row r="2536" spans="3:12" s="1511" customFormat="1" x14ac:dyDescent="0.25">
      <c r="C2536" s="1125"/>
      <c r="D2536" s="1663"/>
      <c r="E2536" s="1664"/>
      <c r="F2536" s="618">
        <v>1</v>
      </c>
      <c r="G2536" s="1151">
        <v>2.02</v>
      </c>
      <c r="H2536" s="1667"/>
      <c r="I2536" s="1667"/>
      <c r="J2536" s="679">
        <f t="shared" si="40"/>
        <v>2.02</v>
      </c>
      <c r="K2536" s="1669"/>
      <c r="L2536" s="1510"/>
    </row>
    <row r="2537" spans="3:12" s="1511" customFormat="1" x14ac:dyDescent="0.25">
      <c r="C2537" s="1125"/>
      <c r="D2537" s="1663"/>
      <c r="E2537" s="1664"/>
      <c r="F2537" s="618">
        <v>1</v>
      </c>
      <c r="G2537" s="1151">
        <v>0.87</v>
      </c>
      <c r="H2537" s="1667"/>
      <c r="I2537" s="1667"/>
      <c r="J2537" s="679">
        <f t="shared" si="40"/>
        <v>0.87</v>
      </c>
      <c r="K2537" s="1669"/>
      <c r="L2537" s="1510"/>
    </row>
    <row r="2538" spans="3:12" s="1511" customFormat="1" x14ac:dyDescent="0.25">
      <c r="C2538" s="1125"/>
      <c r="D2538" s="1663"/>
      <c r="E2538" s="1664"/>
      <c r="F2538" s="618">
        <v>1</v>
      </c>
      <c r="G2538" s="1151">
        <v>3.69</v>
      </c>
      <c r="H2538" s="1667"/>
      <c r="I2538" s="1667"/>
      <c r="J2538" s="679">
        <f t="shared" si="40"/>
        <v>3.69</v>
      </c>
      <c r="K2538" s="1669"/>
      <c r="L2538" s="1510"/>
    </row>
    <row r="2539" spans="3:12" s="1511" customFormat="1" x14ac:dyDescent="0.25">
      <c r="C2539" s="1125"/>
      <c r="D2539" s="1663"/>
      <c r="E2539" s="1664"/>
      <c r="F2539" s="618">
        <v>1</v>
      </c>
      <c r="G2539" s="1151">
        <v>1</v>
      </c>
      <c r="H2539" s="1667"/>
      <c r="I2539" s="1667"/>
      <c r="J2539" s="679">
        <f t="shared" si="40"/>
        <v>1</v>
      </c>
      <c r="K2539" s="1669"/>
      <c r="L2539" s="1510"/>
    </row>
    <row r="2540" spans="3:12" s="1511" customFormat="1" x14ac:dyDescent="0.25">
      <c r="C2540" s="1125"/>
      <c r="D2540" s="1663"/>
      <c r="E2540" s="1664"/>
      <c r="F2540" s="618">
        <v>1</v>
      </c>
      <c r="G2540" s="1151">
        <v>3.46</v>
      </c>
      <c r="H2540" s="1667"/>
      <c r="I2540" s="1667"/>
      <c r="J2540" s="679">
        <f t="shared" si="40"/>
        <v>3.46</v>
      </c>
      <c r="K2540" s="1669"/>
      <c r="L2540" s="1510"/>
    </row>
    <row r="2541" spans="3:12" s="1511" customFormat="1" x14ac:dyDescent="0.25">
      <c r="C2541" s="1125"/>
      <c r="D2541" s="1663"/>
      <c r="E2541" s="1664"/>
      <c r="F2541" s="618">
        <v>1</v>
      </c>
      <c r="G2541" s="1151">
        <v>5.21</v>
      </c>
      <c r="H2541" s="1667"/>
      <c r="I2541" s="1667"/>
      <c r="J2541" s="679">
        <f t="shared" si="40"/>
        <v>5.21</v>
      </c>
      <c r="K2541" s="1669"/>
      <c r="L2541" s="1510"/>
    </row>
    <row r="2542" spans="3:12" s="1511" customFormat="1" x14ac:dyDescent="0.25">
      <c r="C2542" s="1125"/>
      <c r="D2542" s="1663"/>
      <c r="E2542" s="1664"/>
      <c r="F2542" s="618">
        <v>1</v>
      </c>
      <c r="G2542" s="1151">
        <v>2.19</v>
      </c>
      <c r="H2542" s="1667"/>
      <c r="I2542" s="1667"/>
      <c r="J2542" s="679">
        <f t="shared" si="40"/>
        <v>2.19</v>
      </c>
      <c r="K2542" s="1669"/>
      <c r="L2542" s="1510"/>
    </row>
    <row r="2543" spans="3:12" s="1511" customFormat="1" x14ac:dyDescent="0.25">
      <c r="C2543" s="1125"/>
      <c r="D2543" s="1663"/>
      <c r="E2543" s="1664"/>
      <c r="F2543" s="618">
        <v>1</v>
      </c>
      <c r="G2543" s="1151">
        <v>2.66</v>
      </c>
      <c r="H2543" s="1667"/>
      <c r="I2543" s="1667"/>
      <c r="J2543" s="679">
        <f t="shared" si="40"/>
        <v>2.66</v>
      </c>
      <c r="K2543" s="1669"/>
      <c r="L2543" s="1510"/>
    </row>
    <row r="2544" spans="3:12" s="1511" customFormat="1" x14ac:dyDescent="0.25">
      <c r="C2544" s="1125"/>
      <c r="D2544" s="1663"/>
      <c r="E2544" s="1664"/>
      <c r="F2544" s="618">
        <v>1</v>
      </c>
      <c r="G2544" s="1151">
        <v>5.44</v>
      </c>
      <c r="H2544" s="1667"/>
      <c r="I2544" s="1667"/>
      <c r="J2544" s="679">
        <f t="shared" si="40"/>
        <v>5.44</v>
      </c>
      <c r="K2544" s="1669"/>
      <c r="L2544" s="1510"/>
    </row>
    <row r="2545" spans="3:12" s="1511" customFormat="1" x14ac:dyDescent="0.25">
      <c r="C2545" s="1125"/>
      <c r="D2545" s="1663"/>
      <c r="E2545" s="1664"/>
      <c r="F2545" s="618">
        <v>1</v>
      </c>
      <c r="G2545" s="1151">
        <v>2.82</v>
      </c>
      <c r="H2545" s="1667"/>
      <c r="I2545" s="1667"/>
      <c r="J2545" s="679">
        <f t="shared" si="40"/>
        <v>2.82</v>
      </c>
      <c r="K2545" s="1669"/>
      <c r="L2545" s="1510"/>
    </row>
    <row r="2546" spans="3:12" s="1511" customFormat="1" x14ac:dyDescent="0.25">
      <c r="C2546" s="1125"/>
      <c r="D2546" s="1663"/>
      <c r="E2546" s="1664"/>
      <c r="F2546" s="618">
        <v>1</v>
      </c>
      <c r="G2546" s="1151">
        <v>1.65</v>
      </c>
      <c r="H2546" s="1667"/>
      <c r="I2546" s="1667"/>
      <c r="J2546" s="679">
        <f t="shared" si="40"/>
        <v>1.65</v>
      </c>
      <c r="K2546" s="1669"/>
      <c r="L2546" s="1510"/>
    </row>
    <row r="2547" spans="3:12" s="1511" customFormat="1" x14ac:dyDescent="0.25">
      <c r="C2547" s="1533"/>
      <c r="D2547" s="1534"/>
      <c r="E2547" s="1535"/>
      <c r="F2547" s="618">
        <v>1</v>
      </c>
      <c r="G2547" s="1151">
        <v>2.86</v>
      </c>
      <c r="H2547" s="1536"/>
      <c r="I2547" s="1536"/>
      <c r="J2547" s="679">
        <f t="shared" si="40"/>
        <v>2.86</v>
      </c>
      <c r="K2547" s="1537"/>
      <c r="L2547" s="1538"/>
    </row>
    <row r="2548" spans="3:12" s="1511" customFormat="1" x14ac:dyDescent="0.25">
      <c r="C2548" s="1533"/>
      <c r="D2548" s="1534"/>
      <c r="E2548" s="1535"/>
      <c r="F2548" s="618">
        <v>1</v>
      </c>
      <c r="G2548" s="1151">
        <v>0.44</v>
      </c>
      <c r="H2548" s="1536"/>
      <c r="I2548" s="1536"/>
      <c r="J2548" s="679">
        <f t="shared" si="40"/>
        <v>0.44</v>
      </c>
      <c r="K2548" s="1537"/>
      <c r="L2548" s="1538"/>
    </row>
    <row r="2549" spans="3:12" x14ac:dyDescent="0.3">
      <c r="C2549" s="1482"/>
      <c r="D2549" s="1483"/>
      <c r="E2549" s="1484"/>
      <c r="F2549" s="618">
        <v>1</v>
      </c>
      <c r="G2549" s="1151">
        <v>1.1299999999999999</v>
      </c>
      <c r="H2549" s="739"/>
      <c r="I2549" s="739"/>
      <c r="J2549" s="679">
        <f t="shared" si="40"/>
        <v>1.1299999999999999</v>
      </c>
      <c r="K2549" s="1485"/>
      <c r="L2549" s="1486"/>
    </row>
    <row r="2550" spans="3:12" x14ac:dyDescent="0.3">
      <c r="C2550" s="1671"/>
      <c r="D2550" s="1672"/>
      <c r="E2550" s="1673"/>
      <c r="F2550" s="618">
        <v>1</v>
      </c>
      <c r="G2550" s="1151">
        <v>0.55000000000000004</v>
      </c>
      <c r="H2550" s="1676"/>
      <c r="I2550" s="1676"/>
      <c r="J2550" s="679">
        <f t="shared" si="40"/>
        <v>0.55000000000000004</v>
      </c>
      <c r="K2550" s="1677"/>
      <c r="L2550" s="1678"/>
    </row>
    <row r="2551" spans="3:12" x14ac:dyDescent="0.3">
      <c r="C2551" s="1671"/>
      <c r="D2551" s="1672"/>
      <c r="E2551" s="1673"/>
      <c r="F2551" s="618">
        <v>1</v>
      </c>
      <c r="G2551" s="1151">
        <v>0.75</v>
      </c>
      <c r="H2551" s="1676"/>
      <c r="I2551" s="1676"/>
      <c r="J2551" s="679">
        <f t="shared" si="40"/>
        <v>0.75</v>
      </c>
      <c r="K2551" s="1677"/>
      <c r="L2551" s="1678"/>
    </row>
    <row r="2552" spans="3:12" x14ac:dyDescent="0.3">
      <c r="C2552" s="1671"/>
      <c r="D2552" s="1672"/>
      <c r="E2552" s="1673"/>
      <c r="F2552" s="618">
        <v>1</v>
      </c>
      <c r="G2552" s="1151">
        <v>3.37</v>
      </c>
      <c r="H2552" s="1676"/>
      <c r="I2552" s="1676"/>
      <c r="J2552" s="679">
        <f t="shared" si="40"/>
        <v>3.37</v>
      </c>
      <c r="K2552" s="1677"/>
      <c r="L2552" s="1678"/>
    </row>
    <row r="2553" spans="3:12" x14ac:dyDescent="0.3">
      <c r="C2553" s="1671"/>
      <c r="D2553" s="1672"/>
      <c r="E2553" s="1673"/>
      <c r="F2553" s="618">
        <v>1</v>
      </c>
      <c r="G2553" s="1151">
        <v>1.23</v>
      </c>
      <c r="H2553" s="1676"/>
      <c r="I2553" s="1676"/>
      <c r="J2553" s="679">
        <f t="shared" si="40"/>
        <v>1.23</v>
      </c>
      <c r="K2553" s="1677"/>
      <c r="L2553" s="1678"/>
    </row>
    <row r="2554" spans="3:12" x14ac:dyDescent="0.3">
      <c r="C2554" s="1671"/>
      <c r="D2554" s="1672"/>
      <c r="E2554" s="1673"/>
      <c r="F2554" s="618">
        <v>1</v>
      </c>
      <c r="G2554" s="1151">
        <v>0.56999999999999995</v>
      </c>
      <c r="H2554" s="1676"/>
      <c r="I2554" s="1676"/>
      <c r="J2554" s="679">
        <f t="shared" si="40"/>
        <v>0.56999999999999995</v>
      </c>
      <c r="K2554" s="1677"/>
      <c r="L2554" s="1678"/>
    </row>
    <row r="2555" spans="3:12" x14ac:dyDescent="0.3">
      <c r="C2555" s="1671"/>
      <c r="D2555" s="1672"/>
      <c r="E2555" s="1673"/>
      <c r="F2555" s="618">
        <v>1</v>
      </c>
      <c r="G2555" s="1151">
        <v>0.28000000000000003</v>
      </c>
      <c r="H2555" s="1676"/>
      <c r="I2555" s="1676"/>
      <c r="J2555" s="679">
        <f t="shared" si="40"/>
        <v>0.28000000000000003</v>
      </c>
      <c r="K2555" s="1677"/>
      <c r="L2555" s="1678"/>
    </row>
    <row r="2556" spans="3:12" x14ac:dyDescent="0.3">
      <c r="C2556" s="1671"/>
      <c r="D2556" s="1672"/>
      <c r="E2556" s="1673"/>
      <c r="F2556" s="618">
        <v>1</v>
      </c>
      <c r="G2556" s="1151">
        <v>1.04</v>
      </c>
      <c r="H2556" s="1676"/>
      <c r="I2556" s="1676"/>
      <c r="J2556" s="679">
        <f t="shared" si="40"/>
        <v>1.04</v>
      </c>
      <c r="K2556" s="1677"/>
      <c r="L2556" s="1678"/>
    </row>
    <row r="2557" spans="3:12" x14ac:dyDescent="0.3">
      <c r="C2557" s="1671"/>
      <c r="D2557" s="1672"/>
      <c r="E2557" s="1673"/>
      <c r="F2557" s="618">
        <v>1</v>
      </c>
      <c r="G2557" s="1151">
        <v>1.43</v>
      </c>
      <c r="H2557" s="1676"/>
      <c r="I2557" s="1676"/>
      <c r="J2557" s="679">
        <f t="shared" si="40"/>
        <v>1.43</v>
      </c>
      <c r="K2557" s="1677"/>
      <c r="L2557" s="1678"/>
    </row>
    <row r="2558" spans="3:12" x14ac:dyDescent="0.3">
      <c r="C2558" s="1671"/>
      <c r="D2558" s="1672"/>
      <c r="E2558" s="1673"/>
      <c r="F2558" s="618">
        <v>1</v>
      </c>
      <c r="G2558" s="1151">
        <v>1.1399999999999999</v>
      </c>
      <c r="H2558" s="1676"/>
      <c r="I2558" s="1676"/>
      <c r="J2558" s="679">
        <f t="shared" si="40"/>
        <v>1.1399999999999999</v>
      </c>
      <c r="K2558" s="1677"/>
      <c r="L2558" s="1678"/>
    </row>
    <row r="2559" spans="3:12" x14ac:dyDescent="0.3">
      <c r="C2559" s="1671"/>
      <c r="D2559" s="1672"/>
      <c r="E2559" s="1673"/>
      <c r="F2559" s="618">
        <v>1</v>
      </c>
      <c r="G2559" s="1151">
        <v>0.36</v>
      </c>
      <c r="H2559" s="1676"/>
      <c r="I2559" s="1676"/>
      <c r="J2559" s="679">
        <f t="shared" si="40"/>
        <v>0.36</v>
      </c>
      <c r="K2559" s="1677"/>
      <c r="L2559" s="1678"/>
    </row>
    <row r="2560" spans="3:12" x14ac:dyDescent="0.3">
      <c r="C2560" s="1671"/>
      <c r="D2560" s="1672"/>
      <c r="E2560" s="1673"/>
      <c r="F2560" s="618">
        <v>1</v>
      </c>
      <c r="G2560" s="1151">
        <v>0.63</v>
      </c>
      <c r="H2560" s="1676"/>
      <c r="I2560" s="1676"/>
      <c r="J2560" s="679">
        <f t="shared" si="40"/>
        <v>0.63</v>
      </c>
      <c r="K2560" s="1677"/>
      <c r="L2560" s="1678"/>
    </row>
    <row r="2561" spans="3:12" x14ac:dyDescent="0.3">
      <c r="C2561" s="1671"/>
      <c r="D2561" s="1672"/>
      <c r="E2561" s="1673"/>
      <c r="F2561" s="618">
        <v>1</v>
      </c>
      <c r="G2561" s="1151">
        <v>3</v>
      </c>
      <c r="H2561" s="1676"/>
      <c r="I2561" s="1676"/>
      <c r="J2561" s="679">
        <f t="shared" si="40"/>
        <v>3</v>
      </c>
      <c r="K2561" s="1677"/>
      <c r="L2561" s="1678"/>
    </row>
    <row r="2562" spans="3:12" x14ac:dyDescent="0.3">
      <c r="C2562" s="1671"/>
      <c r="D2562" s="1672"/>
      <c r="E2562" s="1673"/>
      <c r="F2562" s="618">
        <v>1</v>
      </c>
      <c r="G2562" s="1151">
        <v>3.59</v>
      </c>
      <c r="H2562" s="1676"/>
      <c r="I2562" s="1676"/>
      <c r="J2562" s="679">
        <f t="shared" si="40"/>
        <v>3.59</v>
      </c>
      <c r="K2562" s="1677"/>
      <c r="L2562" s="1678"/>
    </row>
    <row r="2563" spans="3:12" x14ac:dyDescent="0.3">
      <c r="C2563" s="1671"/>
      <c r="D2563" s="1672"/>
      <c r="E2563" s="1673"/>
      <c r="F2563" s="618">
        <v>1</v>
      </c>
      <c r="G2563" s="1151">
        <v>2.13</v>
      </c>
      <c r="H2563" s="1676"/>
      <c r="I2563" s="1676"/>
      <c r="J2563" s="679">
        <f t="shared" si="40"/>
        <v>2.13</v>
      </c>
      <c r="K2563" s="1677"/>
      <c r="L2563" s="1678"/>
    </row>
    <row r="2564" spans="3:12" x14ac:dyDescent="0.3">
      <c r="C2564" s="1671"/>
      <c r="D2564" s="1672"/>
      <c r="E2564" s="1673"/>
      <c r="F2564" s="618">
        <v>1</v>
      </c>
      <c r="G2564" s="1151">
        <v>0.32</v>
      </c>
      <c r="H2564" s="1676"/>
      <c r="I2564" s="1676"/>
      <c r="J2564" s="679">
        <f t="shared" si="40"/>
        <v>0.32</v>
      </c>
      <c r="K2564" s="1677"/>
      <c r="L2564" s="1678"/>
    </row>
    <row r="2565" spans="3:12" x14ac:dyDescent="0.3">
      <c r="C2565" s="1671"/>
      <c r="D2565" s="1672"/>
      <c r="E2565" s="1673"/>
      <c r="F2565" s="618">
        <v>1</v>
      </c>
      <c r="G2565" s="1151">
        <v>2.06</v>
      </c>
      <c r="H2565" s="1676"/>
      <c r="I2565" s="1676"/>
      <c r="J2565" s="679">
        <f t="shared" si="40"/>
        <v>2.06</v>
      </c>
      <c r="K2565" s="1677"/>
      <c r="L2565" s="1678"/>
    </row>
    <row r="2566" spans="3:12" x14ac:dyDescent="0.3">
      <c r="C2566" s="1671"/>
      <c r="D2566" s="1672"/>
      <c r="E2566" s="1673"/>
      <c r="F2566" s="618">
        <v>1</v>
      </c>
      <c r="G2566" s="1151">
        <v>8.7100000000000009</v>
      </c>
      <c r="H2566" s="1676"/>
      <c r="I2566" s="1676"/>
      <c r="J2566" s="679">
        <f t="shared" si="40"/>
        <v>8.7100000000000009</v>
      </c>
      <c r="K2566" s="1677"/>
      <c r="L2566" s="1678"/>
    </row>
    <row r="2567" spans="3:12" x14ac:dyDescent="0.3">
      <c r="C2567" s="1671"/>
      <c r="D2567" s="1663" t="s">
        <v>2443</v>
      </c>
      <c r="E2567" s="1491" t="s">
        <v>4344</v>
      </c>
      <c r="F2567" s="618">
        <v>1</v>
      </c>
      <c r="G2567" s="1151">
        <v>6.69</v>
      </c>
      <c r="H2567" s="1676"/>
      <c r="I2567" s="1676"/>
      <c r="J2567" s="679">
        <f t="shared" si="40"/>
        <v>6.69</v>
      </c>
      <c r="K2567" s="1677"/>
      <c r="L2567" s="1678"/>
    </row>
    <row r="2568" spans="3:12" x14ac:dyDescent="0.3">
      <c r="C2568" s="1671"/>
      <c r="D2568" s="1672"/>
      <c r="E2568" s="1673"/>
      <c r="F2568" s="618">
        <v>1</v>
      </c>
      <c r="G2568" s="1151">
        <v>0.83</v>
      </c>
      <c r="H2568" s="1676"/>
      <c r="I2568" s="1676"/>
      <c r="J2568" s="679">
        <f t="shared" si="40"/>
        <v>0.83</v>
      </c>
      <c r="K2568" s="1677"/>
      <c r="L2568" s="1678"/>
    </row>
    <row r="2569" spans="3:12" x14ac:dyDescent="0.3">
      <c r="C2569" s="1671"/>
      <c r="D2569" s="1672"/>
      <c r="E2569" s="1673"/>
      <c r="F2569" s="618">
        <v>1</v>
      </c>
      <c r="G2569" s="1151">
        <v>1.97</v>
      </c>
      <c r="H2569" s="1676"/>
      <c r="I2569" s="1676"/>
      <c r="J2569" s="679">
        <f t="shared" si="40"/>
        <v>1.97</v>
      </c>
      <c r="K2569" s="1677"/>
      <c r="L2569" s="1678"/>
    </row>
    <row r="2570" spans="3:12" x14ac:dyDescent="0.3">
      <c r="C2570" s="1671"/>
      <c r="D2570" s="1672"/>
      <c r="E2570" s="1673"/>
      <c r="F2570" s="618">
        <v>1</v>
      </c>
      <c r="G2570" s="1151">
        <v>2.08</v>
      </c>
      <c r="H2570" s="1676"/>
      <c r="I2570" s="1676"/>
      <c r="J2570" s="679">
        <f t="shared" si="40"/>
        <v>2.08</v>
      </c>
      <c r="K2570" s="1677"/>
      <c r="L2570" s="1678"/>
    </row>
    <row r="2571" spans="3:12" x14ac:dyDescent="0.3">
      <c r="C2571" s="1671"/>
      <c r="D2571" s="1672"/>
      <c r="E2571" s="1673"/>
      <c r="F2571" s="618">
        <v>1</v>
      </c>
      <c r="G2571" s="1151">
        <v>2.0499999999999998</v>
      </c>
      <c r="H2571" s="1676"/>
      <c r="I2571" s="1676"/>
      <c r="J2571" s="679">
        <f t="shared" si="40"/>
        <v>2.0499999999999998</v>
      </c>
      <c r="K2571" s="1677"/>
      <c r="L2571" s="1678"/>
    </row>
    <row r="2572" spans="3:12" x14ac:dyDescent="0.3">
      <c r="C2572" s="1671"/>
      <c r="D2572" s="1672"/>
      <c r="E2572" s="1673"/>
      <c r="F2572" s="618">
        <v>1</v>
      </c>
      <c r="G2572" s="1151">
        <v>6.8</v>
      </c>
      <c r="H2572" s="1676"/>
      <c r="I2572" s="1676"/>
      <c r="J2572" s="679">
        <f t="shared" si="40"/>
        <v>6.8</v>
      </c>
      <c r="K2572" s="1677"/>
      <c r="L2572" s="1678"/>
    </row>
    <row r="2573" spans="3:12" x14ac:dyDescent="0.3">
      <c r="C2573" s="1671"/>
      <c r="D2573" s="1672"/>
      <c r="E2573" s="1673"/>
      <c r="F2573" s="618">
        <v>1</v>
      </c>
      <c r="G2573" s="1151">
        <v>5.4</v>
      </c>
      <c r="H2573" s="1676"/>
      <c r="I2573" s="1676"/>
      <c r="J2573" s="679">
        <f t="shared" si="40"/>
        <v>5.4</v>
      </c>
      <c r="K2573" s="1677"/>
      <c r="L2573" s="1678"/>
    </row>
    <row r="2574" spans="3:12" x14ac:dyDescent="0.3">
      <c r="C2574" s="1671"/>
      <c r="D2574" s="1663" t="s">
        <v>2462</v>
      </c>
      <c r="E2574" s="1491" t="s">
        <v>4345</v>
      </c>
      <c r="F2574" s="618">
        <v>1</v>
      </c>
      <c r="G2574" s="1151">
        <v>2.15</v>
      </c>
      <c r="H2574" s="1676"/>
      <c r="I2574" s="1676"/>
      <c r="J2574" s="679">
        <f t="shared" si="40"/>
        <v>2.15</v>
      </c>
      <c r="K2574" s="1677"/>
      <c r="L2574" s="1678"/>
    </row>
    <row r="2575" spans="3:12" x14ac:dyDescent="0.3">
      <c r="C2575" s="1671"/>
      <c r="D2575" s="1672"/>
      <c r="E2575" s="1673"/>
      <c r="F2575" s="618">
        <v>1</v>
      </c>
      <c r="G2575" s="1151">
        <v>1.24</v>
      </c>
      <c r="H2575" s="1676"/>
      <c r="I2575" s="1676"/>
      <c r="J2575" s="679">
        <f t="shared" si="40"/>
        <v>1.24</v>
      </c>
      <c r="K2575" s="1677"/>
      <c r="L2575" s="1678"/>
    </row>
    <row r="2576" spans="3:12" x14ac:dyDescent="0.3">
      <c r="C2576" s="1671"/>
      <c r="D2576" s="1672"/>
      <c r="E2576" s="1673"/>
      <c r="F2576" s="618">
        <v>1</v>
      </c>
      <c r="G2576" s="1151">
        <v>0.63</v>
      </c>
      <c r="H2576" s="1676"/>
      <c r="I2576" s="1676"/>
      <c r="J2576" s="679">
        <f t="shared" si="40"/>
        <v>0.63</v>
      </c>
      <c r="K2576" s="1677"/>
      <c r="L2576" s="1678"/>
    </row>
    <row r="2577" spans="3:12" x14ac:dyDescent="0.3">
      <c r="C2577" s="1671"/>
      <c r="D2577" s="1672"/>
      <c r="E2577" s="1673"/>
      <c r="F2577" s="618">
        <v>1</v>
      </c>
      <c r="G2577" s="1151">
        <v>0.8</v>
      </c>
      <c r="H2577" s="1676"/>
      <c r="I2577" s="1676"/>
      <c r="J2577" s="679">
        <f t="shared" si="40"/>
        <v>0.8</v>
      </c>
      <c r="K2577" s="1677"/>
      <c r="L2577" s="1678"/>
    </row>
    <row r="2578" spans="3:12" x14ac:dyDescent="0.3">
      <c r="C2578" s="1671"/>
      <c r="D2578" s="1672"/>
      <c r="E2578" s="1673"/>
      <c r="F2578" s="618">
        <v>1</v>
      </c>
      <c r="G2578" s="1151">
        <v>2.4700000000000002</v>
      </c>
      <c r="H2578" s="1676"/>
      <c r="I2578" s="1676"/>
      <c r="J2578" s="679">
        <f t="shared" si="40"/>
        <v>2.4700000000000002</v>
      </c>
      <c r="K2578" s="1677"/>
      <c r="L2578" s="1678"/>
    </row>
    <row r="2579" spans="3:12" x14ac:dyDescent="0.3">
      <c r="C2579" s="1671"/>
      <c r="D2579" s="1672"/>
      <c r="E2579" s="1673"/>
      <c r="F2579" s="618">
        <v>1</v>
      </c>
      <c r="G2579" s="1151">
        <v>6.88</v>
      </c>
      <c r="H2579" s="1676"/>
      <c r="I2579" s="1676"/>
      <c r="J2579" s="679">
        <f t="shared" si="40"/>
        <v>6.88</v>
      </c>
      <c r="K2579" s="1677"/>
      <c r="L2579" s="1678"/>
    </row>
    <row r="2580" spans="3:12" x14ac:dyDescent="0.3">
      <c r="C2580" s="1671"/>
      <c r="D2580" s="1672"/>
      <c r="E2580" s="1673"/>
      <c r="F2580" s="618">
        <v>1</v>
      </c>
      <c r="G2580" s="1151">
        <v>3.21</v>
      </c>
      <c r="H2580" s="1676"/>
      <c r="I2580" s="1676"/>
      <c r="J2580" s="679">
        <f t="shared" si="40"/>
        <v>3.21</v>
      </c>
      <c r="K2580" s="1677"/>
      <c r="L2580" s="1678"/>
    </row>
    <row r="2581" spans="3:12" x14ac:dyDescent="0.3">
      <c r="C2581" s="1671"/>
      <c r="D2581" s="1672"/>
      <c r="E2581" s="1673"/>
      <c r="F2581" s="618">
        <v>1</v>
      </c>
      <c r="G2581" s="1151">
        <v>3.2</v>
      </c>
      <c r="H2581" s="1676"/>
      <c r="I2581" s="1676"/>
      <c r="J2581" s="679">
        <f t="shared" si="40"/>
        <v>3.2</v>
      </c>
      <c r="K2581" s="1677"/>
      <c r="L2581" s="1678"/>
    </row>
    <row r="2582" spans="3:12" x14ac:dyDescent="0.3">
      <c r="C2582" s="1671"/>
      <c r="D2582" s="1663" t="s">
        <v>1889</v>
      </c>
      <c r="E2582" s="1491" t="s">
        <v>4346</v>
      </c>
      <c r="F2582" s="618">
        <v>1</v>
      </c>
      <c r="G2582" s="1151">
        <v>0.33</v>
      </c>
      <c r="H2582" s="1676"/>
      <c r="I2582" s="1676"/>
      <c r="J2582" s="679">
        <f t="shared" si="40"/>
        <v>0.33</v>
      </c>
      <c r="K2582" s="1677"/>
      <c r="L2582" s="1678"/>
    </row>
    <row r="2583" spans="3:12" x14ac:dyDescent="0.3">
      <c r="C2583" s="1671"/>
      <c r="D2583" s="1672"/>
      <c r="E2583" s="1673"/>
      <c r="F2583" s="618">
        <v>1</v>
      </c>
      <c r="G2583" s="1151">
        <v>0.68</v>
      </c>
      <c r="H2583" s="1676"/>
      <c r="I2583" s="1676"/>
      <c r="J2583" s="679">
        <f t="shared" si="40"/>
        <v>0.68</v>
      </c>
      <c r="K2583" s="1677"/>
      <c r="L2583" s="1678"/>
    </row>
    <row r="2584" spans="3:12" x14ac:dyDescent="0.3">
      <c r="C2584" s="1671"/>
      <c r="D2584" s="1672"/>
      <c r="E2584" s="1673"/>
      <c r="F2584" s="618">
        <v>1</v>
      </c>
      <c r="G2584" s="1151">
        <v>0.82</v>
      </c>
      <c r="H2584" s="1676"/>
      <c r="I2584" s="1676"/>
      <c r="J2584" s="679">
        <f t="shared" si="40"/>
        <v>0.82</v>
      </c>
      <c r="K2584" s="1677"/>
      <c r="L2584" s="1678"/>
    </row>
    <row r="2585" spans="3:12" x14ac:dyDescent="0.3">
      <c r="C2585" s="1671"/>
      <c r="D2585" s="1672"/>
      <c r="E2585" s="1673"/>
      <c r="F2585" s="618">
        <v>1</v>
      </c>
      <c r="G2585" s="1151">
        <v>4.1100000000000003</v>
      </c>
      <c r="H2585" s="1676"/>
      <c r="I2585" s="1676"/>
      <c r="J2585" s="679">
        <f t="shared" si="40"/>
        <v>4.1100000000000003</v>
      </c>
      <c r="K2585" s="1677"/>
      <c r="L2585" s="1678"/>
    </row>
    <row r="2586" spans="3:12" x14ac:dyDescent="0.3">
      <c r="C2586" s="1671"/>
      <c r="D2586" s="1672"/>
      <c r="E2586" s="1673"/>
      <c r="F2586" s="618">
        <v>1</v>
      </c>
      <c r="G2586" s="1151">
        <v>2.5499999999999998</v>
      </c>
      <c r="H2586" s="1676"/>
      <c r="I2586" s="1676"/>
      <c r="J2586" s="679">
        <f t="shared" si="40"/>
        <v>2.5499999999999998</v>
      </c>
      <c r="K2586" s="1677"/>
      <c r="L2586" s="1678"/>
    </row>
    <row r="2587" spans="3:12" x14ac:dyDescent="0.3">
      <c r="C2587" s="1671"/>
      <c r="D2587" s="1672"/>
      <c r="E2587" s="1673"/>
      <c r="F2587" s="618">
        <v>1</v>
      </c>
      <c r="G2587" s="1151">
        <v>2.5</v>
      </c>
      <c r="H2587" s="1676"/>
      <c r="I2587" s="1676"/>
      <c r="J2587" s="679">
        <f t="shared" si="40"/>
        <v>2.5</v>
      </c>
      <c r="K2587" s="1677"/>
      <c r="L2587" s="1678"/>
    </row>
    <row r="2588" spans="3:12" x14ac:dyDescent="0.3">
      <c r="C2588" s="1671"/>
      <c r="D2588" s="1672"/>
      <c r="E2588" s="1673"/>
      <c r="F2588" s="618">
        <v>1</v>
      </c>
      <c r="G2588" s="1151">
        <v>1.03</v>
      </c>
      <c r="H2588" s="1676"/>
      <c r="I2588" s="1676"/>
      <c r="J2588" s="679">
        <f t="shared" si="40"/>
        <v>1.03</v>
      </c>
      <c r="K2588" s="1677"/>
      <c r="L2588" s="1678"/>
    </row>
    <row r="2589" spans="3:12" x14ac:dyDescent="0.3">
      <c r="C2589" s="1671"/>
      <c r="D2589" s="1672"/>
      <c r="E2589" s="1673"/>
      <c r="F2589" s="618">
        <v>1</v>
      </c>
      <c r="G2589" s="1151">
        <v>4.1500000000000004</v>
      </c>
      <c r="H2589" s="1676"/>
      <c r="I2589" s="1676"/>
      <c r="J2589" s="679">
        <f t="shared" si="40"/>
        <v>4.1500000000000004</v>
      </c>
      <c r="K2589" s="1677"/>
      <c r="L2589" s="1678"/>
    </row>
    <row r="2590" spans="3:12" x14ac:dyDescent="0.3">
      <c r="C2590" s="1671"/>
      <c r="D2590" s="1672"/>
      <c r="E2590" s="1673"/>
      <c r="F2590" s="618">
        <v>1</v>
      </c>
      <c r="G2590" s="1151">
        <v>2.5499999999999998</v>
      </c>
      <c r="H2590" s="1676"/>
      <c r="I2590" s="1676"/>
      <c r="J2590" s="679">
        <f t="shared" si="40"/>
        <v>2.5499999999999998</v>
      </c>
      <c r="K2590" s="1677"/>
      <c r="L2590" s="1678"/>
    </row>
    <row r="2591" spans="3:12" x14ac:dyDescent="0.3">
      <c r="C2591" s="1671"/>
      <c r="D2591" s="1672"/>
      <c r="E2591" s="1673"/>
      <c r="F2591" s="618">
        <v>1</v>
      </c>
      <c r="G2591" s="1151">
        <v>0.28000000000000003</v>
      </c>
      <c r="H2591" s="1676"/>
      <c r="I2591" s="1676"/>
      <c r="J2591" s="679">
        <f t="shared" si="40"/>
        <v>0.28000000000000003</v>
      </c>
      <c r="K2591" s="1677"/>
      <c r="L2591" s="1678"/>
    </row>
    <row r="2592" spans="3:12" x14ac:dyDescent="0.3">
      <c r="C2592" s="1671"/>
      <c r="D2592" s="1672"/>
      <c r="E2592" s="1673"/>
      <c r="F2592" s="618">
        <v>1</v>
      </c>
      <c r="G2592" s="1151">
        <v>2.88</v>
      </c>
      <c r="H2592" s="1676"/>
      <c r="I2592" s="1676"/>
      <c r="J2592" s="679">
        <f t="shared" si="40"/>
        <v>2.88</v>
      </c>
      <c r="K2592" s="1677"/>
      <c r="L2592" s="1678"/>
    </row>
    <row r="2593" spans="3:12" x14ac:dyDescent="0.3">
      <c r="C2593" s="1671"/>
      <c r="D2593" s="1672"/>
      <c r="E2593" s="1673"/>
      <c r="F2593" s="618">
        <v>1</v>
      </c>
      <c r="G2593" s="1151">
        <v>1.1399999999999999</v>
      </c>
      <c r="H2593" s="1676"/>
      <c r="I2593" s="1676"/>
      <c r="J2593" s="679">
        <f t="shared" si="40"/>
        <v>1.1399999999999999</v>
      </c>
      <c r="K2593" s="1677"/>
      <c r="L2593" s="1678"/>
    </row>
    <row r="2594" spans="3:12" x14ac:dyDescent="0.3">
      <c r="C2594" s="1671"/>
      <c r="D2594" s="1672"/>
      <c r="E2594" s="1673"/>
      <c r="F2594" s="618">
        <v>1</v>
      </c>
      <c r="G2594" s="1151">
        <v>3.66</v>
      </c>
      <c r="H2594" s="1676"/>
      <c r="I2594" s="1676"/>
      <c r="J2594" s="679">
        <f t="shared" ref="J2594:J2620" si="41">G2594*F2594</f>
        <v>3.66</v>
      </c>
      <c r="K2594" s="1677"/>
      <c r="L2594" s="1678"/>
    </row>
    <row r="2595" spans="3:12" x14ac:dyDescent="0.3">
      <c r="C2595" s="1671"/>
      <c r="D2595" s="1672"/>
      <c r="E2595" s="1673"/>
      <c r="F2595" s="618">
        <v>1</v>
      </c>
      <c r="G2595" s="1151">
        <v>4.07</v>
      </c>
      <c r="H2595" s="1676"/>
      <c r="I2595" s="1676"/>
      <c r="J2595" s="679">
        <f t="shared" si="41"/>
        <v>4.07</v>
      </c>
      <c r="K2595" s="1677"/>
      <c r="L2595" s="1678"/>
    </row>
    <row r="2596" spans="3:12" x14ac:dyDescent="0.3">
      <c r="C2596" s="1671"/>
      <c r="D2596" s="1672"/>
      <c r="E2596" s="1673"/>
      <c r="F2596" s="618">
        <v>1</v>
      </c>
      <c r="G2596" s="1151">
        <v>2.0299999999999998</v>
      </c>
      <c r="H2596" s="1676"/>
      <c r="I2596" s="1676"/>
      <c r="J2596" s="679">
        <f t="shared" si="41"/>
        <v>2.0299999999999998</v>
      </c>
      <c r="K2596" s="1677"/>
      <c r="L2596" s="1678"/>
    </row>
    <row r="2597" spans="3:12" x14ac:dyDescent="0.3">
      <c r="C2597" s="1671"/>
      <c r="D2597" s="1672"/>
      <c r="E2597" s="1673"/>
      <c r="F2597" s="618">
        <v>1</v>
      </c>
      <c r="G2597" s="1151">
        <v>1.7</v>
      </c>
      <c r="H2597" s="1676"/>
      <c r="I2597" s="1676"/>
      <c r="J2597" s="679">
        <f t="shared" si="41"/>
        <v>1.7</v>
      </c>
      <c r="K2597" s="1677"/>
      <c r="L2597" s="1678"/>
    </row>
    <row r="2598" spans="3:12" x14ac:dyDescent="0.3">
      <c r="C2598" s="1671"/>
      <c r="D2598" s="1672"/>
      <c r="E2598" s="1673"/>
      <c r="F2598" s="618">
        <v>1</v>
      </c>
      <c r="G2598" s="1151">
        <v>2.0299999999999998</v>
      </c>
      <c r="H2598" s="1676"/>
      <c r="I2598" s="1676"/>
      <c r="J2598" s="679">
        <f t="shared" si="41"/>
        <v>2.0299999999999998</v>
      </c>
      <c r="K2598" s="1677"/>
      <c r="L2598" s="1678"/>
    </row>
    <row r="2599" spans="3:12" x14ac:dyDescent="0.3">
      <c r="C2599" s="1671"/>
      <c r="D2599" s="1672"/>
      <c r="E2599" s="1673"/>
      <c r="F2599" s="618">
        <v>1</v>
      </c>
      <c r="G2599" s="1151">
        <v>2.12</v>
      </c>
      <c r="H2599" s="1676"/>
      <c r="I2599" s="1676"/>
      <c r="J2599" s="679">
        <f t="shared" si="41"/>
        <v>2.12</v>
      </c>
      <c r="K2599" s="1677"/>
      <c r="L2599" s="1678"/>
    </row>
    <row r="2600" spans="3:12" x14ac:dyDescent="0.3">
      <c r="C2600" s="1671"/>
      <c r="D2600" s="1672"/>
      <c r="E2600" s="1673"/>
      <c r="F2600" s="618">
        <v>1</v>
      </c>
      <c r="G2600" s="1151">
        <v>6.09</v>
      </c>
      <c r="H2600" s="1676"/>
      <c r="I2600" s="1676"/>
      <c r="J2600" s="679">
        <f t="shared" si="41"/>
        <v>6.09</v>
      </c>
      <c r="K2600" s="1677"/>
      <c r="L2600" s="1678"/>
    </row>
    <row r="2601" spans="3:12" x14ac:dyDescent="0.3">
      <c r="C2601" s="1671"/>
      <c r="D2601" s="1672"/>
      <c r="E2601" s="1673"/>
      <c r="F2601" s="618">
        <v>1</v>
      </c>
      <c r="G2601" s="1151">
        <v>2.2799999999999998</v>
      </c>
      <c r="H2601" s="1676"/>
      <c r="I2601" s="1676"/>
      <c r="J2601" s="679">
        <f t="shared" si="41"/>
        <v>2.2799999999999998</v>
      </c>
      <c r="K2601" s="1677"/>
      <c r="L2601" s="1678"/>
    </row>
    <row r="2602" spans="3:12" x14ac:dyDescent="0.3">
      <c r="C2602" s="1671"/>
      <c r="D2602" s="1663" t="s">
        <v>2477</v>
      </c>
      <c r="E2602" s="1491" t="s">
        <v>4347</v>
      </c>
      <c r="F2602" s="618">
        <v>1</v>
      </c>
      <c r="G2602" s="1151">
        <v>1.33</v>
      </c>
      <c r="H2602" s="1676"/>
      <c r="I2602" s="1676"/>
      <c r="J2602" s="679">
        <f t="shared" si="41"/>
        <v>1.33</v>
      </c>
      <c r="K2602" s="1677"/>
      <c r="L2602" s="1678"/>
    </row>
    <row r="2603" spans="3:12" x14ac:dyDescent="0.3">
      <c r="C2603" s="1671"/>
      <c r="D2603" s="1672"/>
      <c r="E2603" s="1673"/>
      <c r="F2603" s="618">
        <v>1</v>
      </c>
      <c r="G2603" s="1151">
        <v>2.19</v>
      </c>
      <c r="H2603" s="1676"/>
      <c r="I2603" s="1676"/>
      <c r="J2603" s="679">
        <f t="shared" si="41"/>
        <v>2.19</v>
      </c>
      <c r="K2603" s="1677"/>
      <c r="L2603" s="1678"/>
    </row>
    <row r="2604" spans="3:12" x14ac:dyDescent="0.3">
      <c r="C2604" s="1671"/>
      <c r="D2604" s="1672"/>
      <c r="E2604" s="1673"/>
      <c r="F2604" s="618">
        <v>1</v>
      </c>
      <c r="G2604" s="1151">
        <v>1.35</v>
      </c>
      <c r="H2604" s="1676"/>
      <c r="I2604" s="1676"/>
      <c r="J2604" s="679">
        <f t="shared" si="41"/>
        <v>1.35</v>
      </c>
      <c r="K2604" s="1677"/>
      <c r="L2604" s="1678"/>
    </row>
    <row r="2605" spans="3:12" x14ac:dyDescent="0.3">
      <c r="C2605" s="1671"/>
      <c r="D2605" s="1672"/>
      <c r="E2605" s="1673"/>
      <c r="F2605" s="618">
        <v>1</v>
      </c>
      <c r="G2605" s="1151">
        <v>0.48</v>
      </c>
      <c r="H2605" s="1676"/>
      <c r="I2605" s="1676"/>
      <c r="J2605" s="679">
        <f t="shared" si="41"/>
        <v>0.48</v>
      </c>
      <c r="K2605" s="1677"/>
      <c r="L2605" s="1678"/>
    </row>
    <row r="2606" spans="3:12" x14ac:dyDescent="0.3">
      <c r="C2606" s="1671"/>
      <c r="D2606" s="1672"/>
      <c r="E2606" s="1673"/>
      <c r="F2606" s="618">
        <v>1</v>
      </c>
      <c r="G2606" s="1151">
        <v>2.35</v>
      </c>
      <c r="H2606" s="1676"/>
      <c r="I2606" s="1676"/>
      <c r="J2606" s="679">
        <f t="shared" si="41"/>
        <v>2.35</v>
      </c>
      <c r="K2606" s="1677"/>
      <c r="L2606" s="1678"/>
    </row>
    <row r="2607" spans="3:12" x14ac:dyDescent="0.3">
      <c r="C2607" s="1671"/>
      <c r="D2607" s="1672"/>
      <c r="E2607" s="1673"/>
      <c r="F2607" s="618">
        <v>1</v>
      </c>
      <c r="G2607" s="1151">
        <v>2.63</v>
      </c>
      <c r="H2607" s="1676"/>
      <c r="I2607" s="1676"/>
      <c r="J2607" s="679">
        <f t="shared" si="41"/>
        <v>2.63</v>
      </c>
      <c r="K2607" s="1677"/>
      <c r="L2607" s="1678"/>
    </row>
    <row r="2608" spans="3:12" x14ac:dyDescent="0.3">
      <c r="C2608" s="1671"/>
      <c r="D2608" s="1663" t="s">
        <v>2477</v>
      </c>
      <c r="E2608" s="1491" t="s">
        <v>4348</v>
      </c>
      <c r="F2608" s="618">
        <v>1</v>
      </c>
      <c r="G2608" s="1151">
        <v>1.91</v>
      </c>
      <c r="H2608" s="1676"/>
      <c r="I2608" s="1676"/>
      <c r="J2608" s="679">
        <f t="shared" si="41"/>
        <v>1.91</v>
      </c>
      <c r="K2608" s="1677"/>
      <c r="L2608" s="1678"/>
    </row>
    <row r="2609" spans="3:12" x14ac:dyDescent="0.3">
      <c r="C2609" s="1671"/>
      <c r="D2609" s="1672"/>
      <c r="E2609" s="1673"/>
      <c r="F2609" s="618">
        <v>1</v>
      </c>
      <c r="G2609" s="1151">
        <v>5</v>
      </c>
      <c r="H2609" s="1676"/>
      <c r="I2609" s="1676"/>
      <c r="J2609" s="679">
        <f t="shared" si="41"/>
        <v>5</v>
      </c>
      <c r="K2609" s="1677"/>
      <c r="L2609" s="1678"/>
    </row>
    <row r="2610" spans="3:12" x14ac:dyDescent="0.3">
      <c r="C2610" s="1671"/>
      <c r="D2610" s="1672"/>
      <c r="E2610" s="1673"/>
      <c r="F2610" s="618">
        <v>1</v>
      </c>
      <c r="G2610" s="1151">
        <v>0.34</v>
      </c>
      <c r="H2610" s="1676"/>
      <c r="I2610" s="1676"/>
      <c r="J2610" s="679">
        <f t="shared" si="41"/>
        <v>0.34</v>
      </c>
      <c r="K2610" s="1677"/>
      <c r="L2610" s="1678"/>
    </row>
    <row r="2611" spans="3:12" x14ac:dyDescent="0.3">
      <c r="C2611" s="1671"/>
      <c r="D2611" s="1672"/>
      <c r="E2611" s="1673"/>
      <c r="F2611" s="618">
        <v>1</v>
      </c>
      <c r="G2611" s="1151">
        <v>2.12</v>
      </c>
      <c r="H2611" s="1676"/>
      <c r="I2611" s="1676"/>
      <c r="J2611" s="679">
        <f t="shared" si="41"/>
        <v>2.12</v>
      </c>
      <c r="K2611" s="1677"/>
      <c r="L2611" s="1678"/>
    </row>
    <row r="2612" spans="3:12" x14ac:dyDescent="0.3">
      <c r="C2612" s="1671"/>
      <c r="D2612" s="1672"/>
      <c r="E2612" s="1673"/>
      <c r="F2612" s="618">
        <v>1</v>
      </c>
      <c r="G2612" s="1151">
        <v>3.93</v>
      </c>
      <c r="H2612" s="1676"/>
      <c r="I2612" s="1676"/>
      <c r="J2612" s="679">
        <f t="shared" si="41"/>
        <v>3.93</v>
      </c>
      <c r="K2612" s="1677"/>
      <c r="L2612" s="1678"/>
    </row>
    <row r="2613" spans="3:12" x14ac:dyDescent="0.3">
      <c r="C2613" s="1671"/>
      <c r="D2613" s="1672"/>
      <c r="E2613" s="1673"/>
      <c r="F2613" s="618">
        <v>1</v>
      </c>
      <c r="G2613" s="1151">
        <v>0.83</v>
      </c>
      <c r="H2613" s="1676"/>
      <c r="I2613" s="1676"/>
      <c r="J2613" s="679">
        <f t="shared" si="41"/>
        <v>0.83</v>
      </c>
      <c r="K2613" s="1677"/>
      <c r="L2613" s="1678"/>
    </row>
    <row r="2614" spans="3:12" x14ac:dyDescent="0.3">
      <c r="C2614" s="1671"/>
      <c r="D2614" s="1672"/>
      <c r="E2614" s="1673"/>
      <c r="F2614" s="618">
        <v>1</v>
      </c>
      <c r="G2614" s="1151">
        <v>0.6</v>
      </c>
      <c r="H2614" s="1676"/>
      <c r="I2614" s="1676"/>
      <c r="J2614" s="679">
        <f t="shared" si="41"/>
        <v>0.6</v>
      </c>
      <c r="K2614" s="1677"/>
      <c r="L2614" s="1678"/>
    </row>
    <row r="2615" spans="3:12" x14ac:dyDescent="0.3">
      <c r="C2615" s="1671"/>
      <c r="D2615" s="1672"/>
      <c r="E2615" s="1673"/>
      <c r="F2615" s="618">
        <v>1</v>
      </c>
      <c r="G2615" s="1151">
        <v>1.31</v>
      </c>
      <c r="H2615" s="1676"/>
      <c r="I2615" s="1676"/>
      <c r="J2615" s="679">
        <f t="shared" si="41"/>
        <v>1.31</v>
      </c>
      <c r="K2615" s="1677"/>
      <c r="L2615" s="1678"/>
    </row>
    <row r="2616" spans="3:12" x14ac:dyDescent="0.3">
      <c r="C2616" s="1671"/>
      <c r="D2616" s="1672"/>
      <c r="E2616" s="1673"/>
      <c r="F2616" s="618">
        <v>1</v>
      </c>
      <c r="G2616" s="1151">
        <v>2.34</v>
      </c>
      <c r="H2616" s="1676"/>
      <c r="I2616" s="1676"/>
      <c r="J2616" s="679">
        <f t="shared" si="41"/>
        <v>2.34</v>
      </c>
      <c r="K2616" s="1677"/>
      <c r="L2616" s="1678"/>
    </row>
    <row r="2617" spans="3:12" x14ac:dyDescent="0.3">
      <c r="C2617" s="1671"/>
      <c r="D2617" s="1672"/>
      <c r="E2617" s="1673"/>
      <c r="F2617" s="618">
        <v>1</v>
      </c>
      <c r="G2617" s="1151">
        <v>1.79</v>
      </c>
      <c r="H2617" s="1676"/>
      <c r="I2617" s="1676"/>
      <c r="J2617" s="679">
        <f t="shared" si="41"/>
        <v>1.79</v>
      </c>
      <c r="K2617" s="1677"/>
      <c r="L2617" s="1678"/>
    </row>
    <row r="2618" spans="3:12" x14ac:dyDescent="0.3">
      <c r="C2618" s="1671"/>
      <c r="D2618" s="1672"/>
      <c r="E2618" s="1673"/>
      <c r="F2618" s="618">
        <v>1</v>
      </c>
      <c r="G2618" s="1151">
        <v>2.3199999999999998</v>
      </c>
      <c r="H2618" s="1676"/>
      <c r="I2618" s="1676"/>
      <c r="J2618" s="679">
        <f t="shared" si="41"/>
        <v>2.3199999999999998</v>
      </c>
      <c r="K2618" s="1677"/>
      <c r="L2618" s="1678"/>
    </row>
    <row r="2619" spans="3:12" x14ac:dyDescent="0.3">
      <c r="C2619" s="1671"/>
      <c r="D2619" s="1672"/>
      <c r="E2619" s="1673"/>
      <c r="F2619" s="618">
        <v>1</v>
      </c>
      <c r="G2619" s="1151">
        <v>2.5299999999999998</v>
      </c>
      <c r="H2619" s="1676"/>
      <c r="I2619" s="1676"/>
      <c r="J2619" s="679">
        <f t="shared" si="41"/>
        <v>2.5299999999999998</v>
      </c>
      <c r="K2619" s="1677"/>
      <c r="L2619" s="1678"/>
    </row>
    <row r="2620" spans="3:12" x14ac:dyDescent="0.3">
      <c r="C2620" s="1671"/>
      <c r="D2620" s="1672"/>
      <c r="E2620" s="1673"/>
      <c r="F2620" s="618">
        <v>1</v>
      </c>
      <c r="G2620" s="1151">
        <v>3.84</v>
      </c>
      <c r="H2620" s="1676"/>
      <c r="I2620" s="1676"/>
      <c r="J2620" s="679">
        <f t="shared" si="41"/>
        <v>3.84</v>
      </c>
      <c r="K2620" s="1677"/>
      <c r="L2620" s="1678"/>
    </row>
    <row r="2621" spans="3:12" x14ac:dyDescent="0.3">
      <c r="C2621" s="1671"/>
      <c r="D2621" s="1672"/>
      <c r="E2621" s="1673"/>
      <c r="F2621" s="1674"/>
      <c r="G2621" s="1675"/>
      <c r="H2621" s="1676"/>
      <c r="I2621" s="1676"/>
      <c r="J2621" s="1676"/>
      <c r="K2621" s="1677"/>
      <c r="L2621" s="1678"/>
    </row>
    <row r="2622" spans="3:12" x14ac:dyDescent="0.3">
      <c r="C2622" s="1468" t="s">
        <v>1</v>
      </c>
      <c r="D2622" s="1468"/>
      <c r="E2622" s="691" t="s">
        <v>2</v>
      </c>
      <c r="F2622" s="691" t="s">
        <v>45</v>
      </c>
      <c r="G2622" s="1419" t="s">
        <v>52</v>
      </c>
      <c r="H2622" s="713" t="s">
        <v>47</v>
      </c>
      <c r="I2622" s="713" t="s">
        <v>48</v>
      </c>
      <c r="J2622" s="713" t="s">
        <v>49</v>
      </c>
      <c r="K2622" s="93" t="s">
        <v>50</v>
      </c>
      <c r="L2622" s="1468" t="s">
        <v>3</v>
      </c>
    </row>
    <row r="2623" spans="3:12" x14ac:dyDescent="0.3">
      <c r="C2623" s="1469" t="str">
        <f>RESUMEN!C571</f>
        <v>03.16.07.05</v>
      </c>
      <c r="D2623" s="2271" t="str">
        <f>RESUMEN!C430</f>
        <v>03.13.01.05</v>
      </c>
      <c r="E2623" s="2304"/>
      <c r="F2623" s="1427"/>
      <c r="G2623" s="1429"/>
      <c r="H2623" s="1429"/>
      <c r="I2623" s="1429"/>
      <c r="J2623" s="1429"/>
      <c r="K2623" s="91">
        <f>SUM(J2627:J2736)</f>
        <v>255.97000000000003</v>
      </c>
      <c r="L2623" s="1470" t="s">
        <v>7</v>
      </c>
    </row>
    <row r="2624" spans="3:12" x14ac:dyDescent="0.3">
      <c r="C2624" s="1671"/>
      <c r="D2624" s="1672"/>
      <c r="E2624" s="1673"/>
      <c r="F2624" s="1674"/>
      <c r="G2624" s="1675"/>
      <c r="H2624" s="1676"/>
      <c r="I2624" s="1676"/>
      <c r="J2624" s="1676"/>
      <c r="K2624" s="1677"/>
      <c r="L2624" s="1678"/>
    </row>
    <row r="2625" spans="3:12" x14ac:dyDescent="0.3">
      <c r="C2625" s="1671"/>
      <c r="D2625" s="1663"/>
      <c r="E2625" s="1491" t="s">
        <v>169</v>
      </c>
      <c r="F2625" s="618"/>
      <c r="G2625" s="1492"/>
      <c r="H2625" s="679"/>
      <c r="I2625" s="679"/>
      <c r="J2625" s="679"/>
      <c r="K2625" s="1677"/>
      <c r="L2625" s="1678"/>
    </row>
    <row r="2626" spans="3:12" x14ac:dyDescent="0.3">
      <c r="C2626" s="1671"/>
      <c r="D2626" s="1663"/>
      <c r="E2626" s="1670" t="s">
        <v>4349</v>
      </c>
      <c r="F2626" s="618"/>
      <c r="G2626" s="1151"/>
      <c r="H2626" s="679"/>
      <c r="I2626" s="679"/>
      <c r="J2626" s="679"/>
      <c r="K2626" s="1677"/>
      <c r="L2626" s="1678"/>
    </row>
    <row r="2627" spans="3:12" x14ac:dyDescent="0.3">
      <c r="C2627" s="1671"/>
      <c r="D2627" s="1663" t="s">
        <v>996</v>
      </c>
      <c r="E2627" s="1491" t="s">
        <v>138</v>
      </c>
      <c r="F2627" s="618">
        <v>1</v>
      </c>
      <c r="G2627" s="1151">
        <v>5.6</v>
      </c>
      <c r="H2627" s="679"/>
      <c r="I2627" s="679"/>
      <c r="J2627" s="679">
        <f>G2627*F2627</f>
        <v>5.6</v>
      </c>
      <c r="K2627" s="1677"/>
      <c r="L2627" s="1678"/>
    </row>
    <row r="2628" spans="3:12" x14ac:dyDescent="0.3">
      <c r="C2628" s="1671"/>
      <c r="D2628" s="1672"/>
      <c r="E2628" s="1673"/>
      <c r="F2628" s="618">
        <v>1</v>
      </c>
      <c r="G2628" s="1675">
        <v>0.57999999999999996</v>
      </c>
      <c r="H2628" s="1676"/>
      <c r="I2628" s="1676"/>
      <c r="J2628" s="679">
        <f t="shared" ref="J2628:J2664" si="42">G2628*F2628</f>
        <v>0.57999999999999996</v>
      </c>
      <c r="K2628" s="1677"/>
      <c r="L2628" s="1678"/>
    </row>
    <row r="2629" spans="3:12" x14ac:dyDescent="0.3">
      <c r="C2629" s="1671"/>
      <c r="D2629" s="1672"/>
      <c r="E2629" s="1673"/>
      <c r="F2629" s="618">
        <v>1</v>
      </c>
      <c r="G2629" s="1675">
        <v>3.93</v>
      </c>
      <c r="H2629" s="1676"/>
      <c r="I2629" s="1676"/>
      <c r="J2629" s="679">
        <f t="shared" si="42"/>
        <v>3.93</v>
      </c>
      <c r="K2629" s="1677"/>
      <c r="L2629" s="1678"/>
    </row>
    <row r="2630" spans="3:12" x14ac:dyDescent="0.3">
      <c r="C2630" s="1671"/>
      <c r="D2630" s="1672"/>
      <c r="E2630" s="1673"/>
      <c r="F2630" s="618">
        <v>1</v>
      </c>
      <c r="G2630" s="1675">
        <v>6.36</v>
      </c>
      <c r="H2630" s="1676"/>
      <c r="I2630" s="1676"/>
      <c r="J2630" s="679">
        <f t="shared" si="42"/>
        <v>6.36</v>
      </c>
      <c r="K2630" s="1677"/>
      <c r="L2630" s="1678"/>
    </row>
    <row r="2631" spans="3:12" x14ac:dyDescent="0.3">
      <c r="C2631" s="1671"/>
      <c r="D2631" s="1672"/>
      <c r="E2631" s="1673"/>
      <c r="F2631" s="618">
        <v>1</v>
      </c>
      <c r="G2631" s="1675">
        <v>8.61</v>
      </c>
      <c r="H2631" s="1676"/>
      <c r="I2631" s="1676"/>
      <c r="J2631" s="679">
        <f t="shared" si="42"/>
        <v>8.61</v>
      </c>
      <c r="K2631" s="1677"/>
      <c r="L2631" s="1678"/>
    </row>
    <row r="2632" spans="3:12" x14ac:dyDescent="0.3">
      <c r="C2632" s="1671"/>
      <c r="D2632" s="1672"/>
      <c r="E2632" s="1673"/>
      <c r="F2632" s="618">
        <v>1</v>
      </c>
      <c r="G2632" s="1675">
        <v>1.08</v>
      </c>
      <c r="H2632" s="1676"/>
      <c r="I2632" s="1676"/>
      <c r="J2632" s="679">
        <f t="shared" si="42"/>
        <v>1.08</v>
      </c>
      <c r="K2632" s="1677"/>
      <c r="L2632" s="1678"/>
    </row>
    <row r="2633" spans="3:12" x14ac:dyDescent="0.3">
      <c r="C2633" s="1671"/>
      <c r="D2633" s="1672"/>
      <c r="E2633" s="1673"/>
      <c r="F2633" s="618">
        <v>1</v>
      </c>
      <c r="G2633" s="1675">
        <v>1.08</v>
      </c>
      <c r="H2633" s="1676"/>
      <c r="I2633" s="1676"/>
      <c r="J2633" s="679">
        <f t="shared" si="42"/>
        <v>1.08</v>
      </c>
      <c r="K2633" s="1677"/>
      <c r="L2633" s="1678"/>
    </row>
    <row r="2634" spans="3:12" x14ac:dyDescent="0.3">
      <c r="C2634" s="1671"/>
      <c r="D2634" s="1672"/>
      <c r="E2634" s="1673"/>
      <c r="F2634" s="618">
        <v>1</v>
      </c>
      <c r="G2634" s="1675">
        <v>0.67</v>
      </c>
      <c r="H2634" s="1676"/>
      <c r="I2634" s="1676"/>
      <c r="J2634" s="679">
        <f t="shared" si="42"/>
        <v>0.67</v>
      </c>
      <c r="K2634" s="1677"/>
      <c r="L2634" s="1678"/>
    </row>
    <row r="2635" spans="3:12" x14ac:dyDescent="0.3">
      <c r="C2635" s="1671"/>
      <c r="D2635" s="1672"/>
      <c r="E2635" s="1673"/>
      <c r="F2635" s="618">
        <v>1</v>
      </c>
      <c r="G2635" s="1675">
        <v>2.2999999999999998</v>
      </c>
      <c r="H2635" s="1676"/>
      <c r="I2635" s="1676"/>
      <c r="J2635" s="679">
        <f t="shared" si="42"/>
        <v>2.2999999999999998</v>
      </c>
      <c r="K2635" s="1677"/>
      <c r="L2635" s="1678"/>
    </row>
    <row r="2636" spans="3:12" x14ac:dyDescent="0.3">
      <c r="C2636" s="1671"/>
      <c r="D2636" s="1672"/>
      <c r="E2636" s="1673"/>
      <c r="F2636" s="618">
        <v>1</v>
      </c>
      <c r="G2636" s="1675">
        <v>1.18</v>
      </c>
      <c r="H2636" s="1676"/>
      <c r="I2636" s="1676"/>
      <c r="J2636" s="679">
        <f t="shared" si="42"/>
        <v>1.18</v>
      </c>
      <c r="K2636" s="1677"/>
      <c r="L2636" s="1678"/>
    </row>
    <row r="2637" spans="3:12" x14ac:dyDescent="0.3">
      <c r="C2637" s="1671"/>
      <c r="D2637" s="1672"/>
      <c r="E2637" s="1673"/>
      <c r="F2637" s="618">
        <v>1</v>
      </c>
      <c r="G2637" s="1675">
        <v>1.1499999999999999</v>
      </c>
      <c r="H2637" s="1676"/>
      <c r="I2637" s="1676"/>
      <c r="J2637" s="679">
        <f t="shared" si="42"/>
        <v>1.1499999999999999</v>
      </c>
      <c r="K2637" s="1677"/>
      <c r="L2637" s="1678"/>
    </row>
    <row r="2638" spans="3:12" x14ac:dyDescent="0.3">
      <c r="C2638" s="1671"/>
      <c r="D2638" s="1672"/>
      <c r="E2638" s="1673"/>
      <c r="F2638" s="618">
        <v>1</v>
      </c>
      <c r="G2638" s="1675">
        <v>0.25</v>
      </c>
      <c r="H2638" s="1676"/>
      <c r="I2638" s="1676"/>
      <c r="J2638" s="679">
        <f t="shared" si="42"/>
        <v>0.25</v>
      </c>
      <c r="K2638" s="1677"/>
      <c r="L2638" s="1678"/>
    </row>
    <row r="2639" spans="3:12" x14ac:dyDescent="0.3">
      <c r="C2639" s="1671"/>
      <c r="D2639" s="1672"/>
      <c r="E2639" s="1673"/>
      <c r="F2639" s="618">
        <v>1</v>
      </c>
      <c r="G2639" s="1675">
        <v>2.1</v>
      </c>
      <c r="H2639" s="1676"/>
      <c r="I2639" s="1676"/>
      <c r="J2639" s="679">
        <f t="shared" si="42"/>
        <v>2.1</v>
      </c>
      <c r="K2639" s="1677"/>
      <c r="L2639" s="1678"/>
    </row>
    <row r="2640" spans="3:12" x14ac:dyDescent="0.3">
      <c r="C2640" s="1671"/>
      <c r="D2640" s="1672"/>
      <c r="E2640" s="1673"/>
      <c r="F2640" s="618">
        <v>1</v>
      </c>
      <c r="G2640" s="1675">
        <v>1.3</v>
      </c>
      <c r="H2640" s="1676"/>
      <c r="I2640" s="1676"/>
      <c r="J2640" s="679">
        <f t="shared" si="42"/>
        <v>1.3</v>
      </c>
      <c r="K2640" s="1677"/>
      <c r="L2640" s="1678"/>
    </row>
    <row r="2641" spans="3:12" x14ac:dyDescent="0.3">
      <c r="C2641" s="1671"/>
      <c r="D2641" s="1672"/>
      <c r="E2641" s="1673"/>
      <c r="F2641" s="618">
        <v>1</v>
      </c>
      <c r="G2641" s="1675">
        <v>0.9</v>
      </c>
      <c r="H2641" s="1676"/>
      <c r="I2641" s="1676"/>
      <c r="J2641" s="679">
        <f t="shared" si="42"/>
        <v>0.9</v>
      </c>
      <c r="K2641" s="1677"/>
      <c r="L2641" s="1678"/>
    </row>
    <row r="2642" spans="3:12" x14ac:dyDescent="0.3">
      <c r="C2642" s="1671"/>
      <c r="D2642" s="1672"/>
      <c r="E2642" s="1673"/>
      <c r="F2642" s="618">
        <v>1</v>
      </c>
      <c r="G2642" s="1675">
        <v>1.44</v>
      </c>
      <c r="H2642" s="1676"/>
      <c r="I2642" s="1676"/>
      <c r="J2642" s="679">
        <f t="shared" si="42"/>
        <v>1.44</v>
      </c>
      <c r="K2642" s="1677"/>
      <c r="L2642" s="1678"/>
    </row>
    <row r="2643" spans="3:12" x14ac:dyDescent="0.3">
      <c r="C2643" s="1671"/>
      <c r="D2643" s="1672"/>
      <c r="E2643" s="1673"/>
      <c r="F2643" s="618">
        <v>1</v>
      </c>
      <c r="G2643" s="1675">
        <v>1.75</v>
      </c>
      <c r="H2643" s="1676"/>
      <c r="I2643" s="1676"/>
      <c r="J2643" s="679">
        <f t="shared" si="42"/>
        <v>1.75</v>
      </c>
      <c r="K2643" s="1677"/>
      <c r="L2643" s="1678"/>
    </row>
    <row r="2644" spans="3:12" x14ac:dyDescent="0.3">
      <c r="C2644" s="1671"/>
      <c r="D2644" s="1672"/>
      <c r="E2644" s="1673"/>
      <c r="F2644" s="618">
        <v>1</v>
      </c>
      <c r="G2644" s="1675">
        <v>4.1100000000000003</v>
      </c>
      <c r="H2644" s="1676"/>
      <c r="I2644" s="1676"/>
      <c r="J2644" s="679">
        <f t="shared" si="42"/>
        <v>4.1100000000000003</v>
      </c>
      <c r="K2644" s="1677"/>
      <c r="L2644" s="1678"/>
    </row>
    <row r="2645" spans="3:12" x14ac:dyDescent="0.3">
      <c r="C2645" s="1671"/>
      <c r="D2645" s="1672"/>
      <c r="E2645" s="1673"/>
      <c r="F2645" s="618">
        <v>1</v>
      </c>
      <c r="G2645" s="1675">
        <v>2.4300000000000002</v>
      </c>
      <c r="H2645" s="1676"/>
      <c r="I2645" s="1676"/>
      <c r="J2645" s="679">
        <f t="shared" si="42"/>
        <v>2.4300000000000002</v>
      </c>
      <c r="K2645" s="1677"/>
      <c r="L2645" s="1678"/>
    </row>
    <row r="2646" spans="3:12" x14ac:dyDescent="0.3">
      <c r="C2646" s="1671"/>
      <c r="D2646" s="1672"/>
      <c r="E2646" s="1673"/>
      <c r="F2646" s="618">
        <v>1</v>
      </c>
      <c r="G2646" s="1675">
        <v>1.87</v>
      </c>
      <c r="H2646" s="1676"/>
      <c r="I2646" s="1676"/>
      <c r="J2646" s="679">
        <f t="shared" si="42"/>
        <v>1.87</v>
      </c>
      <c r="K2646" s="1677"/>
      <c r="L2646" s="1678"/>
    </row>
    <row r="2647" spans="3:12" x14ac:dyDescent="0.3">
      <c r="C2647" s="1671"/>
      <c r="D2647" s="1672"/>
      <c r="E2647" s="1673"/>
      <c r="F2647" s="618">
        <v>1</v>
      </c>
      <c r="G2647" s="1675">
        <v>2.4700000000000002</v>
      </c>
      <c r="H2647" s="1676"/>
      <c r="I2647" s="1676"/>
      <c r="J2647" s="679">
        <f t="shared" si="42"/>
        <v>2.4700000000000002</v>
      </c>
      <c r="K2647" s="1677"/>
      <c r="L2647" s="1678"/>
    </row>
    <row r="2648" spans="3:12" x14ac:dyDescent="0.3">
      <c r="C2648" s="1671"/>
      <c r="D2648" s="1672"/>
      <c r="E2648" s="1673"/>
      <c r="F2648" s="618">
        <v>1</v>
      </c>
      <c r="G2648" s="1675">
        <v>0.64</v>
      </c>
      <c r="H2648" s="1676"/>
      <c r="I2648" s="1676"/>
      <c r="J2648" s="679">
        <f t="shared" si="42"/>
        <v>0.64</v>
      </c>
      <c r="K2648" s="1677"/>
      <c r="L2648" s="1678"/>
    </row>
    <row r="2649" spans="3:12" x14ac:dyDescent="0.3">
      <c r="C2649" s="1671"/>
      <c r="D2649" s="1672"/>
      <c r="E2649" s="1673"/>
      <c r="F2649" s="618">
        <v>1</v>
      </c>
      <c r="G2649" s="1675">
        <v>2.54</v>
      </c>
      <c r="H2649" s="1676"/>
      <c r="I2649" s="1676"/>
      <c r="J2649" s="679">
        <f t="shared" si="42"/>
        <v>2.54</v>
      </c>
      <c r="K2649" s="1677"/>
      <c r="L2649" s="1678"/>
    </row>
    <row r="2650" spans="3:12" x14ac:dyDescent="0.3">
      <c r="C2650" s="1671"/>
      <c r="D2650" s="1672"/>
      <c r="E2650" s="1673"/>
      <c r="F2650" s="618">
        <v>1</v>
      </c>
      <c r="G2650" s="1675">
        <v>0.94</v>
      </c>
      <c r="H2650" s="1676"/>
      <c r="I2650" s="1676"/>
      <c r="J2650" s="679">
        <f t="shared" si="42"/>
        <v>0.94</v>
      </c>
      <c r="K2650" s="1677"/>
      <c r="L2650" s="1678"/>
    </row>
    <row r="2651" spans="3:12" x14ac:dyDescent="0.3">
      <c r="C2651" s="1671"/>
      <c r="D2651" s="1672"/>
      <c r="E2651" s="1673"/>
      <c r="F2651" s="618">
        <v>1</v>
      </c>
      <c r="G2651" s="1675">
        <v>1.21</v>
      </c>
      <c r="H2651" s="1676"/>
      <c r="I2651" s="1676"/>
      <c r="J2651" s="679">
        <f t="shared" si="42"/>
        <v>1.21</v>
      </c>
      <c r="K2651" s="1677"/>
      <c r="L2651" s="1678"/>
    </row>
    <row r="2652" spans="3:12" x14ac:dyDescent="0.3">
      <c r="C2652" s="1671"/>
      <c r="D2652" s="1672"/>
      <c r="E2652" s="1673"/>
      <c r="F2652" s="618">
        <v>1</v>
      </c>
      <c r="G2652" s="1675">
        <v>1.9</v>
      </c>
      <c r="H2652" s="1676"/>
      <c r="I2652" s="1676"/>
      <c r="J2652" s="679">
        <f t="shared" si="42"/>
        <v>1.9</v>
      </c>
      <c r="K2652" s="1677"/>
      <c r="L2652" s="1678"/>
    </row>
    <row r="2653" spans="3:12" x14ac:dyDescent="0.3">
      <c r="C2653" s="1671"/>
      <c r="D2653" s="1672"/>
      <c r="E2653" s="1673"/>
      <c r="F2653" s="618">
        <v>1</v>
      </c>
      <c r="G2653" s="1675">
        <v>1.85</v>
      </c>
      <c r="H2653" s="1676"/>
      <c r="I2653" s="1676"/>
      <c r="J2653" s="679">
        <f t="shared" si="42"/>
        <v>1.85</v>
      </c>
      <c r="K2653" s="1677"/>
      <c r="L2653" s="1678"/>
    </row>
    <row r="2654" spans="3:12" x14ac:dyDescent="0.3">
      <c r="C2654" s="1671"/>
      <c r="D2654" s="1672"/>
      <c r="E2654" s="1673"/>
      <c r="F2654" s="618">
        <v>1</v>
      </c>
      <c r="G2654" s="1675">
        <v>0.3</v>
      </c>
      <c r="H2654" s="1676"/>
      <c r="I2654" s="1676"/>
      <c r="J2654" s="679">
        <f t="shared" si="42"/>
        <v>0.3</v>
      </c>
      <c r="K2654" s="1677"/>
      <c r="L2654" s="1678"/>
    </row>
    <row r="2655" spans="3:12" x14ac:dyDescent="0.3">
      <c r="C2655" s="1671"/>
      <c r="D2655" s="1672"/>
      <c r="E2655" s="1673"/>
      <c r="F2655" s="618">
        <v>1</v>
      </c>
      <c r="G2655" s="1675">
        <v>4.7300000000000004</v>
      </c>
      <c r="H2655" s="1676"/>
      <c r="I2655" s="1676"/>
      <c r="J2655" s="679">
        <f t="shared" si="42"/>
        <v>4.7300000000000004</v>
      </c>
      <c r="K2655" s="1677"/>
      <c r="L2655" s="1678"/>
    </row>
    <row r="2656" spans="3:12" x14ac:dyDescent="0.3">
      <c r="C2656" s="1671"/>
      <c r="D2656" s="1672"/>
      <c r="E2656" s="1673"/>
      <c r="F2656" s="618">
        <v>1</v>
      </c>
      <c r="G2656" s="1675">
        <v>0.68</v>
      </c>
      <c r="H2656" s="1676"/>
      <c r="I2656" s="1676"/>
      <c r="J2656" s="679">
        <f t="shared" si="42"/>
        <v>0.68</v>
      </c>
      <c r="K2656" s="1677"/>
      <c r="L2656" s="1678"/>
    </row>
    <row r="2657" spans="3:12" x14ac:dyDescent="0.3">
      <c r="C2657" s="1671"/>
      <c r="D2657" s="1672"/>
      <c r="E2657" s="1673"/>
      <c r="F2657" s="618">
        <v>1</v>
      </c>
      <c r="G2657" s="1675">
        <v>2.72</v>
      </c>
      <c r="H2657" s="1676"/>
      <c r="I2657" s="1676"/>
      <c r="J2657" s="679">
        <f t="shared" si="42"/>
        <v>2.72</v>
      </c>
      <c r="K2657" s="1677"/>
      <c r="L2657" s="1678"/>
    </row>
    <row r="2658" spans="3:12" x14ac:dyDescent="0.3">
      <c r="C2658" s="1671"/>
      <c r="D2658" s="1663" t="s">
        <v>2254</v>
      </c>
      <c r="E2658" s="1491" t="s">
        <v>566</v>
      </c>
      <c r="F2658" s="618">
        <v>1</v>
      </c>
      <c r="G2658" s="1151">
        <v>3.81</v>
      </c>
      <c r="H2658" s="1676"/>
      <c r="I2658" s="1676"/>
      <c r="J2658" s="679">
        <f t="shared" si="42"/>
        <v>3.81</v>
      </c>
      <c r="K2658" s="1677"/>
      <c r="L2658" s="1678"/>
    </row>
    <row r="2659" spans="3:12" x14ac:dyDescent="0.3">
      <c r="C2659" s="1671"/>
      <c r="D2659" s="1672"/>
      <c r="E2659" s="1673"/>
      <c r="F2659" s="618">
        <v>1</v>
      </c>
      <c r="G2659" s="1675">
        <v>1.2</v>
      </c>
      <c r="H2659" s="1676"/>
      <c r="I2659" s="1676"/>
      <c r="J2659" s="679">
        <f t="shared" si="42"/>
        <v>1.2</v>
      </c>
      <c r="K2659" s="1677"/>
      <c r="L2659" s="1678"/>
    </row>
    <row r="2660" spans="3:12" x14ac:dyDescent="0.3">
      <c r="C2660" s="1671"/>
      <c r="D2660" s="1672"/>
      <c r="E2660" s="1673"/>
      <c r="F2660" s="618">
        <v>1</v>
      </c>
      <c r="G2660" s="1675">
        <v>0.6</v>
      </c>
      <c r="H2660" s="1676"/>
      <c r="I2660" s="1676"/>
      <c r="J2660" s="679">
        <f t="shared" si="42"/>
        <v>0.6</v>
      </c>
      <c r="K2660" s="1677"/>
      <c r="L2660" s="1678"/>
    </row>
    <row r="2661" spans="3:12" x14ac:dyDescent="0.3">
      <c r="C2661" s="1671"/>
      <c r="D2661" s="1672"/>
      <c r="E2661" s="1673"/>
      <c r="F2661" s="618">
        <v>1</v>
      </c>
      <c r="G2661" s="1675">
        <v>8.5299999999999994</v>
      </c>
      <c r="H2661" s="1676"/>
      <c r="I2661" s="1676"/>
      <c r="J2661" s="679">
        <f t="shared" si="42"/>
        <v>8.5299999999999994</v>
      </c>
      <c r="K2661" s="1677"/>
      <c r="L2661" s="1678"/>
    </row>
    <row r="2662" spans="3:12" x14ac:dyDescent="0.3">
      <c r="C2662" s="1671"/>
      <c r="D2662" s="1672"/>
      <c r="E2662" s="1673"/>
      <c r="F2662" s="618">
        <v>1</v>
      </c>
      <c r="G2662" s="1675">
        <v>0.94</v>
      </c>
      <c r="H2662" s="1676"/>
      <c r="I2662" s="1676"/>
      <c r="J2662" s="679">
        <f t="shared" si="42"/>
        <v>0.94</v>
      </c>
      <c r="K2662" s="1677"/>
      <c r="L2662" s="1678"/>
    </row>
    <row r="2663" spans="3:12" x14ac:dyDescent="0.3">
      <c r="C2663" s="1671"/>
      <c r="D2663" s="1672"/>
      <c r="E2663" s="1673"/>
      <c r="F2663" s="618">
        <v>1</v>
      </c>
      <c r="G2663" s="1675">
        <v>0.44</v>
      </c>
      <c r="H2663" s="1676"/>
      <c r="I2663" s="1676"/>
      <c r="J2663" s="679">
        <f t="shared" si="42"/>
        <v>0.44</v>
      </c>
      <c r="K2663" s="1677"/>
      <c r="L2663" s="1678"/>
    </row>
    <row r="2664" spans="3:12" x14ac:dyDescent="0.3">
      <c r="C2664" s="1671"/>
      <c r="D2664" s="1672"/>
      <c r="E2664" s="1673"/>
      <c r="F2664" s="618">
        <v>1</v>
      </c>
      <c r="G2664" s="1675">
        <v>2.23</v>
      </c>
      <c r="H2664" s="1676"/>
      <c r="I2664" s="1676"/>
      <c r="J2664" s="679">
        <f t="shared" si="42"/>
        <v>2.23</v>
      </c>
      <c r="K2664" s="1677"/>
      <c r="L2664" s="1678"/>
    </row>
    <row r="2665" spans="3:12" x14ac:dyDescent="0.3">
      <c r="C2665" s="1671"/>
      <c r="D2665" s="1663"/>
      <c r="E2665" s="1491" t="s">
        <v>200</v>
      </c>
      <c r="F2665" s="618"/>
      <c r="G2665" s="1492"/>
      <c r="H2665" s="679"/>
      <c r="I2665" s="679"/>
      <c r="J2665" s="679"/>
      <c r="K2665" s="1677"/>
      <c r="L2665" s="1678"/>
    </row>
    <row r="2666" spans="3:12" x14ac:dyDescent="0.3">
      <c r="C2666" s="1671"/>
      <c r="D2666" s="1663"/>
      <c r="E2666" s="1670" t="s">
        <v>4352</v>
      </c>
      <c r="F2666" s="618"/>
      <c r="G2666" s="1151"/>
      <c r="H2666" s="679"/>
      <c r="I2666" s="679"/>
      <c r="J2666" s="679"/>
      <c r="K2666" s="1677"/>
      <c r="L2666" s="1678"/>
    </row>
    <row r="2667" spans="3:12" x14ac:dyDescent="0.3">
      <c r="C2667" s="1671"/>
      <c r="D2667" s="1663" t="s">
        <v>1479</v>
      </c>
      <c r="E2667" s="1491" t="s">
        <v>1480</v>
      </c>
      <c r="F2667" s="618">
        <v>1</v>
      </c>
      <c r="G2667" s="1151">
        <v>1.2</v>
      </c>
      <c r="H2667" s="679"/>
      <c r="I2667" s="679"/>
      <c r="J2667" s="679">
        <f>G2667*F2667</f>
        <v>1.2</v>
      </c>
      <c r="K2667" s="1677"/>
      <c r="L2667" s="1678"/>
    </row>
    <row r="2668" spans="3:12" x14ac:dyDescent="0.3">
      <c r="C2668" s="1671"/>
      <c r="D2668" s="1672"/>
      <c r="E2668" s="1673"/>
      <c r="F2668" s="618">
        <v>1</v>
      </c>
      <c r="G2668" s="1675">
        <v>1.2</v>
      </c>
      <c r="H2668" s="1676"/>
      <c r="I2668" s="1676"/>
      <c r="J2668" s="679">
        <f t="shared" ref="J2668:J2728" si="43">G2668*F2668</f>
        <v>1.2</v>
      </c>
      <c r="K2668" s="1677"/>
      <c r="L2668" s="1678"/>
    </row>
    <row r="2669" spans="3:12" x14ac:dyDescent="0.3">
      <c r="C2669" s="1671"/>
      <c r="D2669" s="1672"/>
      <c r="E2669" s="1673"/>
      <c r="F2669" s="618">
        <v>1</v>
      </c>
      <c r="G2669" s="1675">
        <v>1.2</v>
      </c>
      <c r="H2669" s="1676"/>
      <c r="I2669" s="1676"/>
      <c r="J2669" s="679">
        <f t="shared" si="43"/>
        <v>1.2</v>
      </c>
      <c r="K2669" s="1677"/>
      <c r="L2669" s="1678"/>
    </row>
    <row r="2670" spans="3:12" x14ac:dyDescent="0.3">
      <c r="C2670" s="1671"/>
      <c r="D2670" s="1672"/>
      <c r="E2670" s="1673"/>
      <c r="F2670" s="618">
        <v>1</v>
      </c>
      <c r="G2670" s="1675">
        <v>1.1599999999999999</v>
      </c>
      <c r="H2670" s="1676"/>
      <c r="I2670" s="1676"/>
      <c r="J2670" s="679">
        <f t="shared" si="43"/>
        <v>1.1599999999999999</v>
      </c>
      <c r="K2670" s="1677"/>
      <c r="L2670" s="1678"/>
    </row>
    <row r="2671" spans="3:12" x14ac:dyDescent="0.3">
      <c r="C2671" s="1671"/>
      <c r="D2671" s="1672"/>
      <c r="E2671" s="1673"/>
      <c r="F2671" s="618">
        <v>1</v>
      </c>
      <c r="G2671" s="1675">
        <v>1</v>
      </c>
      <c r="H2671" s="1676"/>
      <c r="I2671" s="1676"/>
      <c r="J2671" s="679">
        <f t="shared" si="43"/>
        <v>1</v>
      </c>
      <c r="K2671" s="1677"/>
      <c r="L2671" s="1678"/>
    </row>
    <row r="2672" spans="3:12" x14ac:dyDescent="0.3">
      <c r="C2672" s="1671"/>
      <c r="D2672" s="1672"/>
      <c r="E2672" s="1673"/>
      <c r="F2672" s="618">
        <v>1</v>
      </c>
      <c r="G2672" s="1675">
        <v>0.22</v>
      </c>
      <c r="H2672" s="1676"/>
      <c r="I2672" s="1676"/>
      <c r="J2672" s="679">
        <f t="shared" si="43"/>
        <v>0.22</v>
      </c>
      <c r="K2672" s="1677"/>
      <c r="L2672" s="1678"/>
    </row>
    <row r="2673" spans="3:12" x14ac:dyDescent="0.3">
      <c r="C2673" s="1671"/>
      <c r="D2673" s="1663" t="s">
        <v>2164</v>
      </c>
      <c r="E2673" s="1491" t="s">
        <v>138</v>
      </c>
      <c r="F2673" s="618">
        <v>1</v>
      </c>
      <c r="G2673" s="1151">
        <v>4.4000000000000004</v>
      </c>
      <c r="H2673" s="1676"/>
      <c r="I2673" s="1676"/>
      <c r="J2673" s="679">
        <f t="shared" si="43"/>
        <v>4.4000000000000004</v>
      </c>
      <c r="K2673" s="1677"/>
      <c r="L2673" s="1678"/>
    </row>
    <row r="2674" spans="3:12" x14ac:dyDescent="0.3">
      <c r="C2674" s="1671"/>
      <c r="D2674" s="1672"/>
      <c r="E2674" s="1673"/>
      <c r="F2674" s="618">
        <v>1</v>
      </c>
      <c r="G2674" s="1675">
        <v>1.43</v>
      </c>
      <c r="H2674" s="1676"/>
      <c r="I2674" s="1676"/>
      <c r="J2674" s="679">
        <f t="shared" si="43"/>
        <v>1.43</v>
      </c>
      <c r="K2674" s="1677"/>
      <c r="L2674" s="1678"/>
    </row>
    <row r="2675" spans="3:12" x14ac:dyDescent="0.3">
      <c r="C2675" s="1671"/>
      <c r="D2675" s="1672"/>
      <c r="E2675" s="1673"/>
      <c r="F2675" s="618">
        <v>1</v>
      </c>
      <c r="G2675" s="1675">
        <v>3.5</v>
      </c>
      <c r="H2675" s="1676"/>
      <c r="I2675" s="1676"/>
      <c r="J2675" s="679">
        <f t="shared" si="43"/>
        <v>3.5</v>
      </c>
      <c r="K2675" s="1677"/>
      <c r="L2675" s="1678"/>
    </row>
    <row r="2676" spans="3:12" x14ac:dyDescent="0.3">
      <c r="C2676" s="1671"/>
      <c r="D2676" s="1672"/>
      <c r="E2676" s="1673"/>
      <c r="F2676" s="618">
        <v>1</v>
      </c>
      <c r="G2676" s="1675">
        <v>0.36</v>
      </c>
      <c r="H2676" s="1676"/>
      <c r="I2676" s="1676"/>
      <c r="J2676" s="679">
        <f t="shared" si="43"/>
        <v>0.36</v>
      </c>
      <c r="K2676" s="1677"/>
      <c r="L2676" s="1678"/>
    </row>
    <row r="2677" spans="3:12" x14ac:dyDescent="0.3">
      <c r="C2677" s="1671"/>
      <c r="D2677" s="1672"/>
      <c r="E2677" s="1673"/>
      <c r="F2677" s="618">
        <v>1</v>
      </c>
      <c r="G2677" s="1675">
        <v>0.21</v>
      </c>
      <c r="H2677" s="1676"/>
      <c r="I2677" s="1676"/>
      <c r="J2677" s="679">
        <f t="shared" si="43"/>
        <v>0.21</v>
      </c>
      <c r="K2677" s="1677"/>
      <c r="L2677" s="1678"/>
    </row>
    <row r="2678" spans="3:12" x14ac:dyDescent="0.3">
      <c r="C2678" s="1671"/>
      <c r="D2678" s="1672"/>
      <c r="E2678" s="1673"/>
      <c r="F2678" s="618">
        <v>1</v>
      </c>
      <c r="G2678" s="1675">
        <v>7.4</v>
      </c>
      <c r="H2678" s="1676"/>
      <c r="I2678" s="1676"/>
      <c r="J2678" s="679">
        <f t="shared" si="43"/>
        <v>7.4</v>
      </c>
      <c r="K2678" s="1677"/>
      <c r="L2678" s="1678"/>
    </row>
    <row r="2679" spans="3:12" x14ac:dyDescent="0.3">
      <c r="C2679" s="1671"/>
      <c r="D2679" s="1672"/>
      <c r="E2679" s="1673"/>
      <c r="F2679" s="618">
        <v>1</v>
      </c>
      <c r="G2679" s="1675">
        <v>6.85</v>
      </c>
      <c r="H2679" s="1676"/>
      <c r="I2679" s="1676"/>
      <c r="J2679" s="679">
        <f t="shared" si="43"/>
        <v>6.85</v>
      </c>
      <c r="K2679" s="1677"/>
      <c r="L2679" s="1678"/>
    </row>
    <row r="2680" spans="3:12" x14ac:dyDescent="0.3">
      <c r="C2680" s="1671"/>
      <c r="D2680" s="1672"/>
      <c r="E2680" s="1673"/>
      <c r="F2680" s="618">
        <v>1</v>
      </c>
      <c r="G2680" s="1675">
        <v>1.57</v>
      </c>
      <c r="H2680" s="1676"/>
      <c r="I2680" s="1676"/>
      <c r="J2680" s="679">
        <f t="shared" si="43"/>
        <v>1.57</v>
      </c>
      <c r="K2680" s="1677"/>
      <c r="L2680" s="1678"/>
    </row>
    <row r="2681" spans="3:12" x14ac:dyDescent="0.3">
      <c r="C2681" s="1671"/>
      <c r="D2681" s="1672"/>
      <c r="E2681" s="1673"/>
      <c r="F2681" s="618">
        <v>1</v>
      </c>
      <c r="G2681" s="1675">
        <v>0.26</v>
      </c>
      <c r="H2681" s="1676"/>
      <c r="I2681" s="1676"/>
      <c r="J2681" s="679">
        <f t="shared" si="43"/>
        <v>0.26</v>
      </c>
      <c r="K2681" s="1677"/>
      <c r="L2681" s="1678"/>
    </row>
    <row r="2682" spans="3:12" x14ac:dyDescent="0.3">
      <c r="C2682" s="1671"/>
      <c r="D2682" s="1672"/>
      <c r="E2682" s="1673"/>
      <c r="F2682" s="618">
        <v>1</v>
      </c>
      <c r="G2682" s="1675">
        <v>0.26</v>
      </c>
      <c r="H2682" s="1676"/>
      <c r="I2682" s="1676"/>
      <c r="J2682" s="679">
        <f t="shared" si="43"/>
        <v>0.26</v>
      </c>
      <c r="K2682" s="1677"/>
      <c r="L2682" s="1678"/>
    </row>
    <row r="2683" spans="3:12" x14ac:dyDescent="0.3">
      <c r="C2683" s="1671"/>
      <c r="D2683" s="1672"/>
      <c r="E2683" s="1673"/>
      <c r="F2683" s="618">
        <v>1</v>
      </c>
      <c r="G2683" s="1675">
        <v>1.81</v>
      </c>
      <c r="H2683" s="1676"/>
      <c r="I2683" s="1676"/>
      <c r="J2683" s="679">
        <f t="shared" si="43"/>
        <v>1.81</v>
      </c>
      <c r="K2683" s="1677"/>
      <c r="L2683" s="1678"/>
    </row>
    <row r="2684" spans="3:12" x14ac:dyDescent="0.3">
      <c r="C2684" s="1671"/>
      <c r="D2684" s="1663" t="s">
        <v>1507</v>
      </c>
      <c r="E2684" s="1491" t="s">
        <v>360</v>
      </c>
      <c r="F2684" s="618">
        <v>1</v>
      </c>
      <c r="G2684" s="1151">
        <v>4.95</v>
      </c>
      <c r="H2684" s="1676"/>
      <c r="I2684" s="1676"/>
      <c r="J2684" s="679">
        <f t="shared" si="43"/>
        <v>4.95</v>
      </c>
      <c r="K2684" s="1677"/>
      <c r="L2684" s="1678"/>
    </row>
    <row r="2685" spans="3:12" x14ac:dyDescent="0.3">
      <c r="C2685" s="1671"/>
      <c r="D2685" s="1672"/>
      <c r="E2685" s="1673"/>
      <c r="F2685" s="618">
        <v>1</v>
      </c>
      <c r="G2685" s="1675">
        <v>1.44</v>
      </c>
      <c r="H2685" s="1676"/>
      <c r="I2685" s="1676"/>
      <c r="J2685" s="679">
        <f t="shared" si="43"/>
        <v>1.44</v>
      </c>
      <c r="K2685" s="1677"/>
      <c r="L2685" s="1678"/>
    </row>
    <row r="2686" spans="3:12" x14ac:dyDescent="0.3">
      <c r="C2686" s="1671"/>
      <c r="D2686" s="1672"/>
      <c r="E2686" s="1673"/>
      <c r="F2686" s="618">
        <v>1</v>
      </c>
      <c r="G2686" s="1675">
        <v>0.26</v>
      </c>
      <c r="H2686" s="1676"/>
      <c r="I2686" s="1676"/>
      <c r="J2686" s="679">
        <f t="shared" si="43"/>
        <v>0.26</v>
      </c>
      <c r="K2686" s="1677"/>
      <c r="L2686" s="1678"/>
    </row>
    <row r="2687" spans="3:12" x14ac:dyDescent="0.3">
      <c r="C2687" s="1671"/>
      <c r="D2687" s="1672"/>
      <c r="E2687" s="1673"/>
      <c r="F2687" s="618">
        <v>1</v>
      </c>
      <c r="G2687" s="1675">
        <v>0.26</v>
      </c>
      <c r="H2687" s="1676"/>
      <c r="I2687" s="1676"/>
      <c r="J2687" s="679">
        <f t="shared" si="43"/>
        <v>0.26</v>
      </c>
      <c r="K2687" s="1677"/>
      <c r="L2687" s="1678"/>
    </row>
    <row r="2688" spans="3:12" x14ac:dyDescent="0.3">
      <c r="C2688" s="1671"/>
      <c r="D2688" s="1672"/>
      <c r="E2688" s="1673"/>
      <c r="F2688" s="618">
        <v>1</v>
      </c>
      <c r="G2688" s="1675">
        <v>0.95</v>
      </c>
      <c r="H2688" s="1676"/>
      <c r="I2688" s="1676"/>
      <c r="J2688" s="679">
        <f t="shared" si="43"/>
        <v>0.95</v>
      </c>
      <c r="K2688" s="1677"/>
      <c r="L2688" s="1678"/>
    </row>
    <row r="2689" spans="3:12" x14ac:dyDescent="0.3">
      <c r="C2689" s="1671"/>
      <c r="D2689" s="1672"/>
      <c r="E2689" s="1673"/>
      <c r="F2689" s="618">
        <v>1</v>
      </c>
      <c r="G2689" s="1675">
        <v>11.91</v>
      </c>
      <c r="H2689" s="1676"/>
      <c r="I2689" s="1676"/>
      <c r="J2689" s="679">
        <f t="shared" si="43"/>
        <v>11.91</v>
      </c>
      <c r="K2689" s="1677"/>
      <c r="L2689" s="1678"/>
    </row>
    <row r="2690" spans="3:12" x14ac:dyDescent="0.3">
      <c r="C2690" s="1671"/>
      <c r="D2690" s="1672"/>
      <c r="E2690" s="1673"/>
      <c r="F2690" s="618">
        <v>1</v>
      </c>
      <c r="G2690" s="1675">
        <v>7.2</v>
      </c>
      <c r="H2690" s="1676"/>
      <c r="I2690" s="1676"/>
      <c r="J2690" s="679">
        <f t="shared" si="43"/>
        <v>7.2</v>
      </c>
      <c r="K2690" s="1677"/>
      <c r="L2690" s="1678"/>
    </row>
    <row r="2691" spans="3:12" x14ac:dyDescent="0.3">
      <c r="C2691" s="1671"/>
      <c r="D2691" s="1672"/>
      <c r="E2691" s="1673"/>
      <c r="F2691" s="618">
        <v>1</v>
      </c>
      <c r="G2691" s="1675">
        <v>19.64</v>
      </c>
      <c r="H2691" s="1676"/>
      <c r="I2691" s="1676"/>
      <c r="J2691" s="679">
        <f t="shared" si="43"/>
        <v>19.64</v>
      </c>
      <c r="K2691" s="1677"/>
      <c r="L2691" s="1678"/>
    </row>
    <row r="2692" spans="3:12" x14ac:dyDescent="0.3">
      <c r="C2692" s="1671"/>
      <c r="D2692" s="1672"/>
      <c r="E2692" s="1673"/>
      <c r="F2692" s="618">
        <v>1</v>
      </c>
      <c r="G2692" s="1675">
        <v>0.5</v>
      </c>
      <c r="H2692" s="1676"/>
      <c r="I2692" s="1676"/>
      <c r="J2692" s="679">
        <f t="shared" si="43"/>
        <v>0.5</v>
      </c>
      <c r="K2692" s="1677"/>
      <c r="L2692" s="1678"/>
    </row>
    <row r="2693" spans="3:12" x14ac:dyDescent="0.3">
      <c r="C2693" s="1671"/>
      <c r="D2693" s="1672"/>
      <c r="E2693" s="1673"/>
      <c r="F2693" s="618">
        <v>1</v>
      </c>
      <c r="G2693" s="1675">
        <v>0.52</v>
      </c>
      <c r="H2693" s="1676"/>
      <c r="I2693" s="1676"/>
      <c r="J2693" s="679">
        <f t="shared" si="43"/>
        <v>0.52</v>
      </c>
      <c r="K2693" s="1677"/>
      <c r="L2693" s="1678"/>
    </row>
    <row r="2694" spans="3:12" x14ac:dyDescent="0.3">
      <c r="C2694" s="1671"/>
      <c r="D2694" s="1672"/>
      <c r="E2694" s="1673"/>
      <c r="F2694" s="618">
        <v>1</v>
      </c>
      <c r="G2694" s="1675">
        <v>0.51</v>
      </c>
      <c r="H2694" s="1676"/>
      <c r="I2694" s="1676"/>
      <c r="J2694" s="679">
        <f t="shared" si="43"/>
        <v>0.51</v>
      </c>
      <c r="K2694" s="1677"/>
      <c r="L2694" s="1678"/>
    </row>
    <row r="2695" spans="3:12" x14ac:dyDescent="0.3">
      <c r="C2695" s="1671"/>
      <c r="D2695" s="1663" t="s">
        <v>2413</v>
      </c>
      <c r="E2695" s="1491" t="s">
        <v>2414</v>
      </c>
      <c r="F2695" s="618">
        <v>1</v>
      </c>
      <c r="G2695" s="1151">
        <v>2.95</v>
      </c>
      <c r="H2695" s="1676"/>
      <c r="I2695" s="1676"/>
      <c r="J2695" s="679">
        <f t="shared" si="43"/>
        <v>2.95</v>
      </c>
      <c r="K2695" s="1677"/>
      <c r="L2695" s="1678"/>
    </row>
    <row r="2696" spans="3:12" x14ac:dyDescent="0.3">
      <c r="C2696" s="1671"/>
      <c r="D2696" s="1672"/>
      <c r="E2696" s="1673"/>
      <c r="F2696" s="618">
        <v>1</v>
      </c>
      <c r="G2696" s="1675">
        <v>0.75</v>
      </c>
      <c r="H2696" s="1676"/>
      <c r="I2696" s="1676"/>
      <c r="J2696" s="679">
        <f t="shared" si="43"/>
        <v>0.75</v>
      </c>
      <c r="K2696" s="1677"/>
      <c r="L2696" s="1678"/>
    </row>
    <row r="2697" spans="3:12" x14ac:dyDescent="0.3">
      <c r="C2697" s="1671"/>
      <c r="D2697" s="1672"/>
      <c r="E2697" s="1673"/>
      <c r="F2697" s="618">
        <v>1</v>
      </c>
      <c r="G2697" s="1675">
        <v>1.44</v>
      </c>
      <c r="H2697" s="1676"/>
      <c r="I2697" s="1676"/>
      <c r="J2697" s="679">
        <f t="shared" si="43"/>
        <v>1.44</v>
      </c>
      <c r="K2697" s="1677"/>
      <c r="L2697" s="1678"/>
    </row>
    <row r="2698" spans="3:12" x14ac:dyDescent="0.3">
      <c r="C2698" s="1671"/>
      <c r="D2698" s="1672"/>
      <c r="E2698" s="1673"/>
      <c r="F2698" s="618">
        <v>1</v>
      </c>
      <c r="G2698" s="1675">
        <v>2</v>
      </c>
      <c r="H2698" s="1676"/>
      <c r="I2698" s="1676"/>
      <c r="J2698" s="679">
        <f t="shared" si="43"/>
        <v>2</v>
      </c>
      <c r="K2698" s="1677"/>
      <c r="L2698" s="1678"/>
    </row>
    <row r="2699" spans="3:12" x14ac:dyDescent="0.3">
      <c r="C2699" s="1671"/>
      <c r="D2699" s="1672"/>
      <c r="E2699" s="1673"/>
      <c r="F2699" s="618">
        <v>1</v>
      </c>
      <c r="G2699" s="1675">
        <v>8.09</v>
      </c>
      <c r="H2699" s="1676"/>
      <c r="I2699" s="1676"/>
      <c r="J2699" s="679">
        <f t="shared" si="43"/>
        <v>8.09</v>
      </c>
      <c r="K2699" s="1677"/>
      <c r="L2699" s="1678"/>
    </row>
    <row r="2700" spans="3:12" x14ac:dyDescent="0.3">
      <c r="C2700" s="1671"/>
      <c r="D2700" s="1663" t="s">
        <v>1561</v>
      </c>
      <c r="E2700" s="1491" t="s">
        <v>1562</v>
      </c>
      <c r="F2700" s="618">
        <v>1</v>
      </c>
      <c r="G2700" s="1151">
        <v>1.44</v>
      </c>
      <c r="H2700" s="1676"/>
      <c r="I2700" s="1676"/>
      <c r="J2700" s="679">
        <f t="shared" si="43"/>
        <v>1.44</v>
      </c>
      <c r="K2700" s="1677"/>
      <c r="L2700" s="1678"/>
    </row>
    <row r="2701" spans="3:12" x14ac:dyDescent="0.3">
      <c r="C2701" s="1671"/>
      <c r="D2701" s="1672"/>
      <c r="E2701" s="1673"/>
      <c r="F2701" s="618">
        <v>1</v>
      </c>
      <c r="G2701" s="1675">
        <v>4.22</v>
      </c>
      <c r="H2701" s="1676"/>
      <c r="I2701" s="1676"/>
      <c r="J2701" s="679">
        <f t="shared" si="43"/>
        <v>4.22</v>
      </c>
      <c r="K2701" s="1677"/>
      <c r="L2701" s="1678"/>
    </row>
    <row r="2702" spans="3:12" x14ac:dyDescent="0.3">
      <c r="C2702" s="1671"/>
      <c r="D2702" s="1672"/>
      <c r="E2702" s="1673"/>
      <c r="F2702" s="618">
        <v>1</v>
      </c>
      <c r="G2702" s="1675">
        <v>1.42</v>
      </c>
      <c r="H2702" s="1676"/>
      <c r="I2702" s="1676"/>
      <c r="J2702" s="679">
        <f t="shared" si="43"/>
        <v>1.42</v>
      </c>
      <c r="K2702" s="1677"/>
      <c r="L2702" s="1678"/>
    </row>
    <row r="2703" spans="3:12" x14ac:dyDescent="0.3">
      <c r="C2703" s="1671"/>
      <c r="D2703" s="1672"/>
      <c r="E2703" s="1673"/>
      <c r="F2703" s="618">
        <v>1</v>
      </c>
      <c r="G2703" s="1675">
        <v>2.5</v>
      </c>
      <c r="H2703" s="1676"/>
      <c r="I2703" s="1676"/>
      <c r="J2703" s="679">
        <f t="shared" si="43"/>
        <v>2.5</v>
      </c>
      <c r="K2703" s="1677"/>
      <c r="L2703" s="1678"/>
    </row>
    <row r="2704" spans="3:12" x14ac:dyDescent="0.3">
      <c r="C2704" s="1671"/>
      <c r="D2704" s="1672"/>
      <c r="E2704" s="1673"/>
      <c r="F2704" s="618">
        <v>1</v>
      </c>
      <c r="G2704" s="1675">
        <v>2.71</v>
      </c>
      <c r="H2704" s="1676"/>
      <c r="I2704" s="1676"/>
      <c r="J2704" s="679">
        <f t="shared" si="43"/>
        <v>2.71</v>
      </c>
      <c r="K2704" s="1677"/>
      <c r="L2704" s="1678"/>
    </row>
    <row r="2705" spans="3:12" x14ac:dyDescent="0.3">
      <c r="C2705" s="1671"/>
      <c r="D2705" s="1672"/>
      <c r="E2705" s="1673"/>
      <c r="F2705" s="618">
        <v>1</v>
      </c>
      <c r="G2705" s="1675">
        <v>0.95</v>
      </c>
      <c r="H2705" s="1676"/>
      <c r="I2705" s="1676"/>
      <c r="J2705" s="679">
        <f t="shared" si="43"/>
        <v>0.95</v>
      </c>
      <c r="K2705" s="1677"/>
      <c r="L2705" s="1678"/>
    </row>
    <row r="2706" spans="3:12" x14ac:dyDescent="0.3">
      <c r="C2706" s="1671"/>
      <c r="D2706" s="1663" t="s">
        <v>1560</v>
      </c>
      <c r="E2706" s="1491" t="s">
        <v>138</v>
      </c>
      <c r="F2706" s="618">
        <v>1</v>
      </c>
      <c r="G2706" s="1151">
        <v>1.44</v>
      </c>
      <c r="H2706" s="1676"/>
      <c r="I2706" s="1676"/>
      <c r="J2706" s="679">
        <f t="shared" si="43"/>
        <v>1.44</v>
      </c>
      <c r="K2706" s="1677"/>
      <c r="L2706" s="1678"/>
    </row>
    <row r="2707" spans="3:12" x14ac:dyDescent="0.3">
      <c r="C2707" s="1671"/>
      <c r="D2707" s="1672"/>
      <c r="E2707" s="1673"/>
      <c r="F2707" s="618">
        <v>1</v>
      </c>
      <c r="G2707" s="1675">
        <v>0.86</v>
      </c>
      <c r="H2707" s="1676"/>
      <c r="I2707" s="1676"/>
      <c r="J2707" s="679">
        <f t="shared" si="43"/>
        <v>0.86</v>
      </c>
      <c r="K2707" s="1677"/>
      <c r="L2707" s="1678"/>
    </row>
    <row r="2708" spans="3:12" x14ac:dyDescent="0.3">
      <c r="C2708" s="1671"/>
      <c r="D2708" s="1672"/>
      <c r="E2708" s="1673"/>
      <c r="F2708" s="618">
        <v>1</v>
      </c>
      <c r="G2708" s="1675">
        <v>2.4300000000000002</v>
      </c>
      <c r="H2708" s="1676"/>
      <c r="I2708" s="1676"/>
      <c r="J2708" s="679">
        <f t="shared" si="43"/>
        <v>2.4300000000000002</v>
      </c>
      <c r="K2708" s="1677"/>
      <c r="L2708" s="1678"/>
    </row>
    <row r="2709" spans="3:12" x14ac:dyDescent="0.3">
      <c r="C2709" s="1671"/>
      <c r="D2709" s="1672"/>
      <c r="E2709" s="1673"/>
      <c r="F2709" s="618">
        <v>1</v>
      </c>
      <c r="G2709" s="1675">
        <v>0.25</v>
      </c>
      <c r="H2709" s="1676"/>
      <c r="I2709" s="1676"/>
      <c r="J2709" s="679">
        <f t="shared" si="43"/>
        <v>0.25</v>
      </c>
      <c r="K2709" s="1677"/>
      <c r="L2709" s="1678"/>
    </row>
    <row r="2710" spans="3:12" x14ac:dyDescent="0.3">
      <c r="C2710" s="1671"/>
      <c r="D2710" s="1672"/>
      <c r="E2710" s="1673"/>
      <c r="F2710" s="618">
        <v>1</v>
      </c>
      <c r="G2710" s="1675">
        <v>2.94</v>
      </c>
      <c r="H2710" s="1676"/>
      <c r="I2710" s="1676"/>
      <c r="J2710" s="679">
        <f t="shared" si="43"/>
        <v>2.94</v>
      </c>
      <c r="K2710" s="1677"/>
      <c r="L2710" s="1678"/>
    </row>
    <row r="2711" spans="3:12" x14ac:dyDescent="0.3">
      <c r="C2711" s="1671"/>
      <c r="D2711" s="1672"/>
      <c r="E2711" s="1673"/>
      <c r="F2711" s="618">
        <v>1</v>
      </c>
      <c r="G2711" s="1675">
        <v>1.35</v>
      </c>
      <c r="H2711" s="1676"/>
      <c r="I2711" s="1676"/>
      <c r="J2711" s="679">
        <f t="shared" si="43"/>
        <v>1.35</v>
      </c>
      <c r="K2711" s="1677"/>
      <c r="L2711" s="1678"/>
    </row>
    <row r="2712" spans="3:12" x14ac:dyDescent="0.3">
      <c r="C2712" s="1671"/>
      <c r="D2712" s="1663" t="s">
        <v>4350</v>
      </c>
      <c r="E2712" s="1491" t="s">
        <v>330</v>
      </c>
      <c r="F2712" s="618">
        <v>1</v>
      </c>
      <c r="G2712" s="1151">
        <v>9.08</v>
      </c>
      <c r="H2712" s="1676"/>
      <c r="I2712" s="1676"/>
      <c r="J2712" s="679">
        <f t="shared" si="43"/>
        <v>9.08</v>
      </c>
      <c r="K2712" s="1677"/>
      <c r="L2712" s="1678"/>
    </row>
    <row r="2713" spans="3:12" x14ac:dyDescent="0.3">
      <c r="C2713" s="1671"/>
      <c r="D2713" s="1672"/>
      <c r="E2713" s="1673"/>
      <c r="F2713" s="618">
        <v>1</v>
      </c>
      <c r="G2713" s="1675">
        <v>0.32</v>
      </c>
      <c r="H2713" s="1676"/>
      <c r="I2713" s="1676"/>
      <c r="J2713" s="679">
        <f t="shared" si="43"/>
        <v>0.32</v>
      </c>
      <c r="K2713" s="1677"/>
      <c r="L2713" s="1678"/>
    </row>
    <row r="2714" spans="3:12" x14ac:dyDescent="0.3">
      <c r="C2714" s="1671"/>
      <c r="D2714" s="1672"/>
      <c r="E2714" s="1673"/>
      <c r="F2714" s="618">
        <v>1</v>
      </c>
      <c r="G2714" s="1675">
        <v>0.55000000000000004</v>
      </c>
      <c r="H2714" s="1676"/>
      <c r="I2714" s="1676"/>
      <c r="J2714" s="679">
        <f t="shared" si="43"/>
        <v>0.55000000000000004</v>
      </c>
      <c r="K2714" s="1677"/>
      <c r="L2714" s="1678"/>
    </row>
    <row r="2715" spans="3:12" x14ac:dyDescent="0.3">
      <c r="C2715" s="1671"/>
      <c r="D2715" s="1663" t="s">
        <v>2506</v>
      </c>
      <c r="E2715" s="1491" t="s">
        <v>138</v>
      </c>
      <c r="F2715" s="618">
        <v>1</v>
      </c>
      <c r="G2715" s="1151">
        <v>0.25</v>
      </c>
      <c r="H2715" s="1676"/>
      <c r="I2715" s="1676"/>
      <c r="J2715" s="679">
        <f t="shared" si="43"/>
        <v>0.25</v>
      </c>
      <c r="K2715" s="1677"/>
      <c r="L2715" s="1678"/>
    </row>
    <row r="2716" spans="3:12" x14ac:dyDescent="0.3">
      <c r="C2716" s="1671"/>
      <c r="D2716" s="1672"/>
      <c r="E2716" s="1673"/>
      <c r="F2716" s="618">
        <v>1</v>
      </c>
      <c r="G2716" s="1675">
        <v>0.55000000000000004</v>
      </c>
      <c r="H2716" s="1676"/>
      <c r="I2716" s="1676"/>
      <c r="J2716" s="679">
        <f t="shared" si="43"/>
        <v>0.55000000000000004</v>
      </c>
      <c r="K2716" s="1677"/>
      <c r="L2716" s="1678"/>
    </row>
    <row r="2717" spans="3:12" x14ac:dyDescent="0.3">
      <c r="C2717" s="1671"/>
      <c r="D2717" s="1672"/>
      <c r="E2717" s="1673"/>
      <c r="F2717" s="618">
        <v>1</v>
      </c>
      <c r="G2717" s="1675">
        <v>0.97</v>
      </c>
      <c r="H2717" s="1676"/>
      <c r="I2717" s="1676"/>
      <c r="J2717" s="679">
        <f t="shared" si="43"/>
        <v>0.97</v>
      </c>
      <c r="K2717" s="1677"/>
      <c r="L2717" s="1678"/>
    </row>
    <row r="2718" spans="3:12" x14ac:dyDescent="0.3">
      <c r="C2718" s="1671"/>
      <c r="D2718" s="1672"/>
      <c r="E2718" s="1673"/>
      <c r="F2718" s="618">
        <v>1</v>
      </c>
      <c r="G2718" s="1675">
        <v>1.56</v>
      </c>
      <c r="H2718" s="1676"/>
      <c r="I2718" s="1676"/>
      <c r="J2718" s="679">
        <f t="shared" si="43"/>
        <v>1.56</v>
      </c>
      <c r="K2718" s="1677"/>
      <c r="L2718" s="1678"/>
    </row>
    <row r="2719" spans="3:12" x14ac:dyDescent="0.3">
      <c r="C2719" s="1671"/>
      <c r="D2719" s="1672"/>
      <c r="E2719" s="1673"/>
      <c r="F2719" s="618">
        <v>1</v>
      </c>
      <c r="G2719" s="1675">
        <v>2.06</v>
      </c>
      <c r="H2719" s="1676"/>
      <c r="I2719" s="1676"/>
      <c r="J2719" s="679">
        <f t="shared" si="43"/>
        <v>2.06</v>
      </c>
      <c r="K2719" s="1677"/>
      <c r="L2719" s="1678"/>
    </row>
    <row r="2720" spans="3:12" x14ac:dyDescent="0.3">
      <c r="C2720" s="1671"/>
      <c r="D2720" s="1672"/>
      <c r="E2720" s="1673"/>
      <c r="F2720" s="618">
        <v>1</v>
      </c>
      <c r="G2720" s="1675">
        <v>0.36</v>
      </c>
      <c r="H2720" s="1676"/>
      <c r="I2720" s="1676"/>
      <c r="J2720" s="679">
        <f t="shared" si="43"/>
        <v>0.36</v>
      </c>
      <c r="K2720" s="1677"/>
      <c r="L2720" s="1678"/>
    </row>
    <row r="2721" spans="3:12" x14ac:dyDescent="0.3">
      <c r="C2721" s="1671"/>
      <c r="D2721" s="1672"/>
      <c r="E2721" s="1673"/>
      <c r="F2721" s="618">
        <v>1</v>
      </c>
      <c r="G2721" s="1675">
        <v>3.77</v>
      </c>
      <c r="H2721" s="1676"/>
      <c r="I2721" s="1676"/>
      <c r="J2721" s="679">
        <f t="shared" si="43"/>
        <v>3.77</v>
      </c>
      <c r="K2721" s="1677"/>
      <c r="L2721" s="1678"/>
    </row>
    <row r="2722" spans="3:12" x14ac:dyDescent="0.3">
      <c r="C2722" s="1671"/>
      <c r="D2722" s="1663" t="s">
        <v>1556</v>
      </c>
      <c r="E2722" s="1491" t="s">
        <v>4351</v>
      </c>
      <c r="F2722" s="618">
        <v>1</v>
      </c>
      <c r="G2722" s="1151">
        <v>2.06</v>
      </c>
      <c r="H2722" s="1676"/>
      <c r="I2722" s="1676"/>
      <c r="J2722" s="679">
        <f t="shared" si="43"/>
        <v>2.06</v>
      </c>
      <c r="K2722" s="1677"/>
      <c r="L2722" s="1678"/>
    </row>
    <row r="2723" spans="3:12" x14ac:dyDescent="0.3">
      <c r="C2723" s="1671"/>
      <c r="D2723" s="1672"/>
      <c r="E2723" s="1673"/>
      <c r="F2723" s="618">
        <v>1</v>
      </c>
      <c r="G2723" s="1675">
        <v>1.54</v>
      </c>
      <c r="H2723" s="1676"/>
      <c r="I2723" s="1676"/>
      <c r="J2723" s="679">
        <f t="shared" si="43"/>
        <v>1.54</v>
      </c>
      <c r="K2723" s="1677"/>
      <c r="L2723" s="1678"/>
    </row>
    <row r="2724" spans="3:12" x14ac:dyDescent="0.3">
      <c r="C2724" s="1671"/>
      <c r="D2724" s="1672"/>
      <c r="E2724" s="1673"/>
      <c r="F2724" s="618">
        <v>1</v>
      </c>
      <c r="G2724" s="1675">
        <v>2.06</v>
      </c>
      <c r="H2724" s="1676"/>
      <c r="I2724" s="1676"/>
      <c r="J2724" s="679">
        <f t="shared" si="43"/>
        <v>2.06</v>
      </c>
      <c r="K2724" s="1677"/>
      <c r="L2724" s="1678"/>
    </row>
    <row r="2725" spans="3:12" x14ac:dyDescent="0.3">
      <c r="C2725" s="1671"/>
      <c r="D2725" s="1663" t="s">
        <v>1558</v>
      </c>
      <c r="E2725" s="1491" t="s">
        <v>1559</v>
      </c>
      <c r="F2725" s="618">
        <v>1</v>
      </c>
      <c r="G2725" s="1151">
        <v>2.06</v>
      </c>
      <c r="H2725" s="1676"/>
      <c r="I2725" s="1676"/>
      <c r="J2725" s="679">
        <f t="shared" si="43"/>
        <v>2.06</v>
      </c>
      <c r="K2725" s="1677"/>
      <c r="L2725" s="1678"/>
    </row>
    <row r="2726" spans="3:12" x14ac:dyDescent="0.3">
      <c r="C2726" s="1671"/>
      <c r="D2726" s="1672"/>
      <c r="E2726" s="1673"/>
      <c r="F2726" s="618">
        <v>1</v>
      </c>
      <c r="G2726" s="1675">
        <v>1.78</v>
      </c>
      <c r="H2726" s="1676"/>
      <c r="I2726" s="1676"/>
      <c r="J2726" s="679">
        <f t="shared" si="43"/>
        <v>1.78</v>
      </c>
      <c r="K2726" s="1677"/>
      <c r="L2726" s="1678"/>
    </row>
    <row r="2727" spans="3:12" x14ac:dyDescent="0.3">
      <c r="C2727" s="1671"/>
      <c r="D2727" s="1672"/>
      <c r="E2727" s="1673"/>
      <c r="F2727" s="618">
        <v>1</v>
      </c>
      <c r="G2727" s="1675">
        <v>2.06</v>
      </c>
      <c r="H2727" s="1676"/>
      <c r="I2727" s="1676"/>
      <c r="J2727" s="679">
        <f t="shared" si="43"/>
        <v>2.06</v>
      </c>
      <c r="K2727" s="1677"/>
      <c r="L2727" s="1678"/>
    </row>
    <row r="2728" spans="3:12" x14ac:dyDescent="0.3">
      <c r="C2728" s="1671"/>
      <c r="D2728" s="1672"/>
      <c r="E2728" s="1673"/>
      <c r="F2728" s="618">
        <v>1</v>
      </c>
      <c r="G2728" s="1675">
        <v>2.06</v>
      </c>
      <c r="H2728" s="1676"/>
      <c r="I2728" s="1676"/>
      <c r="J2728" s="679">
        <f t="shared" si="43"/>
        <v>2.06</v>
      </c>
      <c r="K2728" s="1677"/>
      <c r="L2728" s="1678"/>
    </row>
    <row r="2729" spans="3:12" x14ac:dyDescent="0.3">
      <c r="C2729" s="1671"/>
      <c r="D2729" s="1663"/>
      <c r="E2729" s="1491" t="s">
        <v>203</v>
      </c>
      <c r="F2729" s="618"/>
      <c r="G2729" s="1492"/>
      <c r="H2729" s="679"/>
      <c r="I2729" s="679"/>
      <c r="J2729" s="679"/>
      <c r="K2729" s="1677"/>
      <c r="L2729" s="1678"/>
    </row>
    <row r="2730" spans="3:12" x14ac:dyDescent="0.3">
      <c r="C2730" s="1671"/>
      <c r="D2730" s="1663"/>
      <c r="E2730" s="1670" t="s">
        <v>4202</v>
      </c>
      <c r="F2730" s="618"/>
      <c r="G2730" s="1151"/>
      <c r="H2730" s="679"/>
      <c r="I2730" s="679"/>
      <c r="J2730" s="679"/>
      <c r="K2730" s="1677"/>
      <c r="L2730" s="1678"/>
    </row>
    <row r="2731" spans="3:12" x14ac:dyDescent="0.3">
      <c r="C2731" s="1671"/>
      <c r="D2731" s="1663" t="s">
        <v>1823</v>
      </c>
      <c r="E2731" s="1491" t="s">
        <v>1824</v>
      </c>
      <c r="F2731" s="618">
        <v>1</v>
      </c>
      <c r="G2731" s="1151">
        <v>1.53</v>
      </c>
      <c r="H2731" s="679"/>
      <c r="I2731" s="679"/>
      <c r="J2731" s="679">
        <f t="shared" ref="J2731:J2736" si="44">G2731*F2731</f>
        <v>1.53</v>
      </c>
      <c r="K2731" s="1677"/>
      <c r="L2731" s="1678"/>
    </row>
    <row r="2732" spans="3:12" x14ac:dyDescent="0.3">
      <c r="C2732" s="1671"/>
      <c r="D2732" s="1672"/>
      <c r="E2732" s="1673"/>
      <c r="F2732" s="618">
        <v>1</v>
      </c>
      <c r="G2732" s="1675">
        <v>0.46</v>
      </c>
      <c r="H2732" s="1676"/>
      <c r="I2732" s="1676"/>
      <c r="J2732" s="679">
        <f t="shared" si="44"/>
        <v>0.46</v>
      </c>
      <c r="K2732" s="1677"/>
      <c r="L2732" s="1678"/>
    </row>
    <row r="2733" spans="3:12" x14ac:dyDescent="0.3">
      <c r="C2733" s="1671"/>
      <c r="D2733" s="1672"/>
      <c r="E2733" s="1673"/>
      <c r="F2733" s="618">
        <v>1</v>
      </c>
      <c r="G2733" s="1675">
        <v>4.04</v>
      </c>
      <c r="H2733" s="1676"/>
      <c r="I2733" s="1676"/>
      <c r="J2733" s="679">
        <f t="shared" si="44"/>
        <v>4.04</v>
      </c>
      <c r="K2733" s="1677"/>
      <c r="L2733" s="1678"/>
    </row>
    <row r="2734" spans="3:12" x14ac:dyDescent="0.3">
      <c r="C2734" s="1671"/>
      <c r="D2734" s="1672"/>
      <c r="E2734" s="1673"/>
      <c r="F2734" s="618">
        <v>1</v>
      </c>
      <c r="G2734" s="1675">
        <v>3.47</v>
      </c>
      <c r="H2734" s="1676"/>
      <c r="I2734" s="1676"/>
      <c r="J2734" s="679">
        <f t="shared" si="44"/>
        <v>3.47</v>
      </c>
      <c r="K2734" s="1677"/>
      <c r="L2734" s="1678"/>
    </row>
    <row r="2735" spans="3:12" x14ac:dyDescent="0.3">
      <c r="C2735" s="1671"/>
      <c r="D2735" s="1672"/>
      <c r="E2735" s="1673"/>
      <c r="F2735" s="618">
        <v>1</v>
      </c>
      <c r="G2735" s="1675">
        <v>3.45</v>
      </c>
      <c r="H2735" s="1676"/>
      <c r="I2735" s="1676"/>
      <c r="J2735" s="679">
        <f t="shared" si="44"/>
        <v>3.45</v>
      </c>
      <c r="K2735" s="1677"/>
      <c r="L2735" s="1678"/>
    </row>
    <row r="2736" spans="3:12" x14ac:dyDescent="0.3">
      <c r="C2736" s="1671"/>
      <c r="D2736" s="1672"/>
      <c r="E2736" s="1673"/>
      <c r="F2736" s="618">
        <v>1</v>
      </c>
      <c r="G2736" s="1675">
        <v>3.6</v>
      </c>
      <c r="H2736" s="1676"/>
      <c r="I2736" s="1676"/>
      <c r="J2736" s="679">
        <f t="shared" si="44"/>
        <v>3.6</v>
      </c>
      <c r="K2736" s="1677"/>
      <c r="L2736" s="1678"/>
    </row>
    <row r="2737" spans="3:12" x14ac:dyDescent="0.3">
      <c r="C2737" s="1671"/>
      <c r="D2737" s="1672"/>
      <c r="E2737" s="1673"/>
      <c r="F2737" s="1674"/>
      <c r="G2737" s="1675"/>
      <c r="H2737" s="1676"/>
      <c r="I2737" s="1676"/>
      <c r="J2737" s="1676"/>
      <c r="K2737" s="1677"/>
      <c r="L2737" s="1678"/>
    </row>
    <row r="2738" spans="3:12" x14ac:dyDescent="0.3">
      <c r="C2738" s="1468" t="s">
        <v>1</v>
      </c>
      <c r="D2738" s="1468"/>
      <c r="E2738" s="691" t="s">
        <v>2</v>
      </c>
      <c r="F2738" s="691" t="s">
        <v>45</v>
      </c>
      <c r="G2738" s="1419" t="s">
        <v>52</v>
      </c>
      <c r="H2738" s="713" t="s">
        <v>47</v>
      </c>
      <c r="I2738" s="713" t="s">
        <v>48</v>
      </c>
      <c r="J2738" s="713" t="s">
        <v>49</v>
      </c>
      <c r="K2738" s="93" t="s">
        <v>50</v>
      </c>
      <c r="L2738" s="1468" t="s">
        <v>3</v>
      </c>
    </row>
    <row r="2739" spans="3:12" x14ac:dyDescent="0.3">
      <c r="C2739" s="1469" t="str">
        <f>RESUMEN!C431</f>
        <v>03.13.01.06</v>
      </c>
      <c r="D2739" s="2271" t="str">
        <f>RESUMEN!D431</f>
        <v>TOPE DE LLANTAS DE CONCRETO PREFABRICADO REFORZADO ACABADO PULIDO DE 1.80M DE LARGO (BOTALLANTAS)</v>
      </c>
      <c r="E2739" s="2304"/>
      <c r="F2739" s="1427"/>
      <c r="G2739" s="1429"/>
      <c r="H2739" s="1429"/>
      <c r="I2739" s="1429"/>
      <c r="J2739" s="1429"/>
      <c r="K2739" s="91">
        <f>SUM(J2740:J2745)</f>
        <v>43</v>
      </c>
      <c r="L2739" s="1470" t="s">
        <v>6</v>
      </c>
    </row>
    <row r="2740" spans="3:12" x14ac:dyDescent="0.3">
      <c r="C2740" s="1487"/>
      <c r="D2740" s="1488"/>
      <c r="E2740" s="1452"/>
      <c r="F2740" s="1489"/>
      <c r="G2740" s="1490"/>
      <c r="H2740" s="679"/>
      <c r="I2740" s="679"/>
      <c r="J2740" s="679"/>
      <c r="K2740" s="679"/>
      <c r="L2740" s="577"/>
    </row>
    <row r="2741" spans="3:12" x14ac:dyDescent="0.3">
      <c r="C2741" s="1487"/>
      <c r="D2741" s="1488"/>
      <c r="E2741" s="1491" t="s">
        <v>169</v>
      </c>
      <c r="F2741" s="618"/>
      <c r="G2741" s="1492"/>
      <c r="H2741" s="679"/>
      <c r="I2741" s="679"/>
      <c r="J2741" s="679"/>
      <c r="K2741" s="679"/>
      <c r="L2741" s="577"/>
    </row>
    <row r="2742" spans="3:12" x14ac:dyDescent="0.3">
      <c r="C2742" s="1487"/>
      <c r="D2742" s="1488"/>
      <c r="E2742" s="1491" t="s">
        <v>4188</v>
      </c>
      <c r="F2742" s="618"/>
      <c r="G2742" s="1492"/>
      <c r="H2742" s="679"/>
      <c r="I2742" s="679"/>
      <c r="J2742" s="679"/>
      <c r="K2742" s="679"/>
      <c r="L2742" s="577"/>
    </row>
    <row r="2743" spans="3:12" x14ac:dyDescent="0.3">
      <c r="C2743" s="1487"/>
      <c r="D2743" s="1488"/>
      <c r="E2743" s="1493" t="s">
        <v>4189</v>
      </c>
      <c r="F2743" s="618">
        <v>2</v>
      </c>
      <c r="G2743" s="1492"/>
      <c r="H2743" s="679"/>
      <c r="I2743" s="679"/>
      <c r="J2743" s="679">
        <f>F2743</f>
        <v>2</v>
      </c>
      <c r="K2743" s="679"/>
      <c r="L2743" s="577"/>
    </row>
    <row r="2744" spans="3:12" x14ac:dyDescent="0.3">
      <c r="C2744" s="1487"/>
      <c r="D2744" s="1488"/>
      <c r="E2744" s="1493" t="s">
        <v>3726</v>
      </c>
      <c r="F2744" s="618">
        <v>27</v>
      </c>
      <c r="G2744" s="1492"/>
      <c r="H2744" s="679"/>
      <c r="I2744" s="679"/>
      <c r="J2744" s="679">
        <f>F2744</f>
        <v>27</v>
      </c>
      <c r="K2744" s="679"/>
      <c r="L2744" s="577"/>
    </row>
    <row r="2745" spans="3:12" x14ac:dyDescent="0.3">
      <c r="C2745" s="1487"/>
      <c r="D2745" s="1488"/>
      <c r="E2745" s="1493" t="s">
        <v>4190</v>
      </c>
      <c r="F2745" s="618">
        <v>14</v>
      </c>
      <c r="G2745" s="1492"/>
      <c r="H2745" s="679"/>
      <c r="I2745" s="679"/>
      <c r="J2745" s="679">
        <f>F2745</f>
        <v>14</v>
      </c>
      <c r="K2745" s="679"/>
      <c r="L2745" s="577"/>
    </row>
    <row r="2746" spans="3:12" x14ac:dyDescent="0.3">
      <c r="C2746" s="1487"/>
      <c r="D2746" s="1488"/>
      <c r="E2746" s="1452"/>
      <c r="F2746" s="618"/>
      <c r="G2746" s="1492"/>
      <c r="H2746" s="679"/>
      <c r="I2746" s="679"/>
      <c r="J2746" s="679"/>
      <c r="K2746" s="679"/>
      <c r="L2746" s="577"/>
    </row>
    <row r="2747" spans="3:12" x14ac:dyDescent="0.3">
      <c r="C2747" s="1487"/>
      <c r="D2747" s="1488"/>
      <c r="E2747" s="1452"/>
      <c r="F2747" s="1489"/>
      <c r="G2747" s="1492"/>
      <c r="H2747" s="679"/>
      <c r="I2747" s="679"/>
      <c r="J2747" s="679"/>
      <c r="K2747" s="679"/>
      <c r="L2747" s="577"/>
    </row>
    <row r="2748" spans="3:12" x14ac:dyDescent="0.3">
      <c r="C2748" s="1468" t="s">
        <v>1</v>
      </c>
      <c r="D2748" s="1468"/>
      <c r="E2748" s="691" t="s">
        <v>2</v>
      </c>
      <c r="F2748" s="691" t="s">
        <v>45</v>
      </c>
      <c r="G2748" s="1419" t="s">
        <v>52</v>
      </c>
      <c r="H2748" s="713" t="s">
        <v>47</v>
      </c>
      <c r="I2748" s="713" t="s">
        <v>48</v>
      </c>
      <c r="J2748" s="713" t="s">
        <v>49</v>
      </c>
      <c r="K2748" s="93" t="s">
        <v>50</v>
      </c>
      <c r="L2748" s="1468" t="s">
        <v>3</v>
      </c>
    </row>
    <row r="2749" spans="3:12" x14ac:dyDescent="0.3">
      <c r="C2749" s="1469" t="str">
        <f>RESUMEN!C432</f>
        <v>03.13.01.07</v>
      </c>
      <c r="D2749" s="2271" t="str">
        <f>RESUMEN!D432</f>
        <v>PASE PARA MANGUERA CON PLACA DE FIBROSILICATO CALCICO E= 10 MM, EMPASTADO Y PINTADO</v>
      </c>
      <c r="E2749" s="2304"/>
      <c r="F2749" s="1427"/>
      <c r="G2749" s="1429"/>
      <c r="H2749" s="1429"/>
      <c r="I2749" s="1429"/>
      <c r="J2749" s="1429"/>
      <c r="K2749" s="91">
        <f>SUM(K2753:K2816)</f>
        <v>22</v>
      </c>
      <c r="L2749" s="1470" t="s">
        <v>3</v>
      </c>
    </row>
    <row r="2750" spans="3:12" x14ac:dyDescent="0.3">
      <c r="C2750" s="1494"/>
      <c r="D2750" s="1495"/>
      <c r="E2750" s="727"/>
      <c r="F2750" s="1496"/>
      <c r="G2750" s="719"/>
      <c r="H2750" s="719"/>
      <c r="I2750" s="719"/>
      <c r="J2750" s="719"/>
      <c r="K2750" s="139"/>
      <c r="L2750" s="1497"/>
    </row>
    <row r="2751" spans="3:12" x14ac:dyDescent="0.3">
      <c r="C2751" s="1494"/>
      <c r="D2751" s="1495"/>
      <c r="E2751" s="137" t="s">
        <v>169</v>
      </c>
      <c r="F2751" s="1496"/>
      <c r="G2751" s="719"/>
      <c r="H2751" s="719"/>
      <c r="I2751" s="719"/>
      <c r="J2751" s="719"/>
      <c r="K2751" s="139"/>
      <c r="L2751" s="1497"/>
    </row>
    <row r="2752" spans="3:12" x14ac:dyDescent="0.3">
      <c r="C2752" s="1487"/>
      <c r="D2752" s="1498"/>
      <c r="E2752" s="137" t="s">
        <v>4191</v>
      </c>
      <c r="F2752" s="1489"/>
      <c r="G2752" s="1492"/>
      <c r="H2752" s="679"/>
      <c r="I2752" s="679"/>
      <c r="J2752" s="679"/>
      <c r="K2752" s="679"/>
      <c r="L2752" s="577"/>
    </row>
    <row r="2753" spans="3:12" x14ac:dyDescent="0.3">
      <c r="C2753" s="1487"/>
      <c r="D2753" s="1487" t="s">
        <v>2007</v>
      </c>
      <c r="E2753" s="1452" t="s">
        <v>2008</v>
      </c>
      <c r="F2753" s="618">
        <v>1</v>
      </c>
      <c r="G2753" s="1492"/>
      <c r="H2753" s="679"/>
      <c r="I2753" s="679"/>
      <c r="J2753" s="679"/>
      <c r="K2753" s="679">
        <f>F2753</f>
        <v>1</v>
      </c>
      <c r="L2753" s="577"/>
    </row>
    <row r="2754" spans="3:12" x14ac:dyDescent="0.3">
      <c r="C2754" s="1487"/>
      <c r="D2754" s="1488"/>
      <c r="E2754" s="1452"/>
      <c r="F2754" s="618"/>
      <c r="G2754" s="1492"/>
      <c r="H2754" s="679"/>
      <c r="I2754" s="679"/>
      <c r="J2754" s="679"/>
      <c r="K2754" s="679"/>
      <c r="L2754" s="577"/>
    </row>
    <row r="2755" spans="3:12" x14ac:dyDescent="0.3">
      <c r="C2755" s="1487"/>
      <c r="D2755" s="1488"/>
      <c r="E2755" s="137" t="s">
        <v>4192</v>
      </c>
      <c r="F2755" s="618"/>
      <c r="G2755" s="1492"/>
      <c r="H2755" s="679"/>
      <c r="I2755" s="679"/>
      <c r="J2755" s="679"/>
      <c r="K2755" s="679"/>
      <c r="L2755" s="577"/>
    </row>
    <row r="2756" spans="3:12" x14ac:dyDescent="0.3">
      <c r="C2756" s="1487"/>
      <c r="D2756" s="1488" t="s">
        <v>1026</v>
      </c>
      <c r="E2756" s="1452" t="s">
        <v>1027</v>
      </c>
      <c r="F2756" s="618">
        <v>1</v>
      </c>
      <c r="G2756" s="1492"/>
      <c r="H2756" s="679"/>
      <c r="I2756" s="679"/>
      <c r="J2756" s="679"/>
      <c r="K2756" s="679">
        <f>F2756</f>
        <v>1</v>
      </c>
      <c r="L2756" s="577"/>
    </row>
    <row r="2757" spans="3:12" x14ac:dyDescent="0.3">
      <c r="C2757" s="1487"/>
      <c r="D2757" s="1488" t="s">
        <v>2316</v>
      </c>
      <c r="E2757" s="1452" t="s">
        <v>2317</v>
      </c>
      <c r="F2757" s="618">
        <v>1</v>
      </c>
      <c r="G2757" s="1492"/>
      <c r="H2757" s="679"/>
      <c r="I2757" s="679"/>
      <c r="J2757" s="679"/>
      <c r="K2757" s="679">
        <f>F2757</f>
        <v>1</v>
      </c>
      <c r="L2757" s="577"/>
    </row>
    <row r="2758" spans="3:12" x14ac:dyDescent="0.3">
      <c r="C2758" s="1487"/>
      <c r="D2758" s="1488"/>
      <c r="E2758" s="1452"/>
      <c r="F2758" s="618"/>
      <c r="G2758" s="1492"/>
      <c r="H2758" s="679"/>
      <c r="I2758" s="679"/>
      <c r="J2758" s="679"/>
      <c r="K2758" s="679"/>
      <c r="L2758" s="577"/>
    </row>
    <row r="2759" spans="3:12" x14ac:dyDescent="0.3">
      <c r="C2759" s="1487"/>
      <c r="D2759" s="1488"/>
      <c r="E2759" s="137" t="s">
        <v>4193</v>
      </c>
      <c r="F2759" s="618"/>
      <c r="G2759" s="1492"/>
      <c r="H2759" s="679"/>
      <c r="I2759" s="679"/>
      <c r="J2759" s="679"/>
      <c r="K2759" s="679"/>
      <c r="L2759" s="577"/>
    </row>
    <row r="2760" spans="3:12" x14ac:dyDescent="0.3">
      <c r="C2760" s="1487"/>
      <c r="D2760" s="1488" t="s">
        <v>1152</v>
      </c>
      <c r="E2760" s="1452" t="s">
        <v>1153</v>
      </c>
      <c r="F2760" s="618">
        <v>1</v>
      </c>
      <c r="G2760" s="1492"/>
      <c r="H2760" s="679"/>
      <c r="I2760" s="679"/>
      <c r="J2760" s="679"/>
      <c r="K2760" s="679">
        <f>F2760</f>
        <v>1</v>
      </c>
      <c r="L2760" s="577"/>
    </row>
    <row r="2761" spans="3:12" x14ac:dyDescent="0.3">
      <c r="C2761" s="1487"/>
      <c r="D2761" s="1488"/>
      <c r="E2761" s="1452"/>
      <c r="F2761" s="618"/>
      <c r="G2761" s="1492"/>
      <c r="H2761" s="679"/>
      <c r="I2761" s="679"/>
      <c r="J2761" s="679"/>
      <c r="K2761" s="679"/>
      <c r="L2761" s="577"/>
    </row>
    <row r="2762" spans="3:12" x14ac:dyDescent="0.3">
      <c r="C2762" s="1487"/>
      <c r="D2762" s="1488"/>
      <c r="E2762" s="137" t="s">
        <v>4194</v>
      </c>
      <c r="F2762" s="618"/>
      <c r="G2762" s="1492"/>
      <c r="H2762" s="679"/>
      <c r="I2762" s="679"/>
      <c r="J2762" s="679"/>
      <c r="K2762" s="679"/>
      <c r="L2762" s="577"/>
    </row>
    <row r="2763" spans="3:12" x14ac:dyDescent="0.3">
      <c r="C2763" s="1487"/>
      <c r="D2763" s="1488" t="s">
        <v>2013</v>
      </c>
      <c r="E2763" s="1452" t="s">
        <v>1860</v>
      </c>
      <c r="F2763" s="618">
        <v>1</v>
      </c>
      <c r="G2763" s="1492"/>
      <c r="H2763" s="679"/>
      <c r="I2763" s="679"/>
      <c r="J2763" s="679"/>
      <c r="K2763" s="679">
        <f>F2763</f>
        <v>1</v>
      </c>
      <c r="L2763" s="577"/>
    </row>
    <row r="2764" spans="3:12" x14ac:dyDescent="0.3">
      <c r="C2764" s="1487"/>
      <c r="D2764" s="1488"/>
      <c r="E2764" s="1452"/>
      <c r="F2764" s="618"/>
      <c r="G2764" s="1492"/>
      <c r="H2764" s="679"/>
      <c r="I2764" s="679"/>
      <c r="J2764" s="679"/>
      <c r="K2764" s="679"/>
      <c r="L2764" s="577"/>
    </row>
    <row r="2765" spans="3:12" x14ac:dyDescent="0.3">
      <c r="C2765" s="1487"/>
      <c r="D2765" s="1488"/>
      <c r="E2765" s="137" t="s">
        <v>4195</v>
      </c>
      <c r="F2765" s="618"/>
      <c r="G2765" s="1492"/>
      <c r="H2765" s="679"/>
      <c r="I2765" s="679"/>
      <c r="J2765" s="679"/>
      <c r="K2765" s="679"/>
      <c r="L2765" s="577"/>
    </row>
    <row r="2766" spans="3:12" x14ac:dyDescent="0.3">
      <c r="C2766" s="1487"/>
      <c r="D2766" s="1488" t="s">
        <v>1270</v>
      </c>
      <c r="E2766" s="1452" t="s">
        <v>1271</v>
      </c>
      <c r="F2766" s="618">
        <v>1</v>
      </c>
      <c r="G2766" s="1492"/>
      <c r="H2766" s="679"/>
      <c r="I2766" s="679"/>
      <c r="J2766" s="679"/>
      <c r="K2766" s="679">
        <f>F2766</f>
        <v>1</v>
      </c>
      <c r="L2766" s="577"/>
    </row>
    <row r="2767" spans="3:12" x14ac:dyDescent="0.3">
      <c r="C2767" s="1487"/>
      <c r="D2767" s="1498"/>
      <c r="E2767" s="137"/>
      <c r="F2767" s="618"/>
      <c r="G2767" s="1492"/>
      <c r="H2767" s="679"/>
      <c r="I2767" s="679"/>
      <c r="J2767" s="679"/>
      <c r="K2767" s="679"/>
      <c r="L2767" s="577"/>
    </row>
    <row r="2768" spans="3:12" x14ac:dyDescent="0.3">
      <c r="C2768" s="1494"/>
      <c r="D2768" s="1495"/>
      <c r="E2768" s="137" t="s">
        <v>200</v>
      </c>
      <c r="F2768" s="1496"/>
      <c r="G2768" s="719"/>
      <c r="H2768" s="719"/>
      <c r="I2768" s="719"/>
      <c r="J2768" s="719"/>
      <c r="K2768" s="679"/>
      <c r="L2768" s="1497"/>
    </row>
    <row r="2769" spans="3:12" x14ac:dyDescent="0.3">
      <c r="C2769" s="1487"/>
      <c r="D2769" s="1498"/>
      <c r="E2769" s="137" t="s">
        <v>4196</v>
      </c>
      <c r="F2769" s="1489"/>
      <c r="G2769" s="1492"/>
      <c r="H2769" s="679"/>
      <c r="I2769" s="679"/>
      <c r="J2769" s="679"/>
      <c r="K2769" s="679"/>
      <c r="L2769" s="577"/>
    </row>
    <row r="2770" spans="3:12" x14ac:dyDescent="0.3">
      <c r="C2770" s="1487"/>
      <c r="D2770" s="1487" t="s">
        <v>1535</v>
      </c>
      <c r="E2770" s="1452" t="s">
        <v>2504</v>
      </c>
      <c r="F2770" s="618">
        <v>1</v>
      </c>
      <c r="G2770" s="1492"/>
      <c r="H2770" s="679"/>
      <c r="I2770" s="679"/>
      <c r="J2770" s="679"/>
      <c r="K2770" s="679">
        <f>F2770</f>
        <v>1</v>
      </c>
      <c r="L2770" s="577"/>
    </row>
    <row r="2771" spans="3:12" x14ac:dyDescent="0.3">
      <c r="C2771" s="1487"/>
      <c r="D2771" s="1488" t="s">
        <v>1537</v>
      </c>
      <c r="E2771" s="1452" t="s">
        <v>522</v>
      </c>
      <c r="F2771" s="618">
        <v>1</v>
      </c>
      <c r="G2771" s="1492"/>
      <c r="H2771" s="679"/>
      <c r="I2771" s="679"/>
      <c r="J2771" s="679"/>
      <c r="K2771" s="679">
        <f>F2771</f>
        <v>1</v>
      </c>
      <c r="L2771" s="577"/>
    </row>
    <row r="2772" spans="3:12" x14ac:dyDescent="0.3">
      <c r="C2772" s="1487"/>
      <c r="D2772" s="1488"/>
      <c r="E2772" s="1452"/>
      <c r="F2772" s="618"/>
      <c r="G2772" s="1492"/>
      <c r="H2772" s="679"/>
      <c r="I2772" s="679"/>
      <c r="J2772" s="679"/>
      <c r="K2772" s="679"/>
      <c r="L2772" s="577"/>
    </row>
    <row r="2773" spans="3:12" x14ac:dyDescent="0.3">
      <c r="C2773" s="1487"/>
      <c r="D2773" s="1488"/>
      <c r="E2773" s="137" t="s">
        <v>4197</v>
      </c>
      <c r="F2773" s="618"/>
      <c r="G2773" s="1492"/>
      <c r="H2773" s="679"/>
      <c r="I2773" s="679"/>
      <c r="J2773" s="679"/>
      <c r="K2773" s="679"/>
      <c r="L2773" s="577"/>
    </row>
    <row r="2774" spans="3:12" x14ac:dyDescent="0.3">
      <c r="C2774" s="1487"/>
      <c r="D2774" s="1488" t="s">
        <v>1595</v>
      </c>
      <c r="E2774" s="1452" t="s">
        <v>1596</v>
      </c>
      <c r="F2774" s="618">
        <v>1</v>
      </c>
      <c r="G2774" s="1492"/>
      <c r="H2774" s="679"/>
      <c r="I2774" s="679"/>
      <c r="J2774" s="679"/>
      <c r="K2774" s="679">
        <f>F2774</f>
        <v>1</v>
      </c>
      <c r="L2774" s="577"/>
    </row>
    <row r="2775" spans="3:12" x14ac:dyDescent="0.3">
      <c r="C2775" s="1487"/>
      <c r="D2775" s="1488"/>
      <c r="E2775" s="1452"/>
      <c r="F2775" s="618"/>
      <c r="G2775" s="1492"/>
      <c r="H2775" s="679"/>
      <c r="I2775" s="679"/>
      <c r="J2775" s="679"/>
      <c r="K2775" s="679"/>
      <c r="L2775" s="577"/>
    </row>
    <row r="2776" spans="3:12" x14ac:dyDescent="0.3">
      <c r="C2776" s="1487"/>
      <c r="D2776" s="1488"/>
      <c r="E2776" s="137" t="s">
        <v>4198</v>
      </c>
      <c r="F2776" s="618"/>
      <c r="G2776" s="1492"/>
      <c r="H2776" s="679"/>
      <c r="I2776" s="679"/>
      <c r="J2776" s="679"/>
      <c r="K2776" s="679"/>
      <c r="L2776" s="577"/>
    </row>
    <row r="2777" spans="3:12" x14ac:dyDescent="0.3">
      <c r="C2777" s="1487"/>
      <c r="D2777" s="1488" t="s">
        <v>1680</v>
      </c>
      <c r="E2777" s="1452" t="s">
        <v>2517</v>
      </c>
      <c r="F2777" s="618">
        <v>1</v>
      </c>
      <c r="G2777" s="1492"/>
      <c r="H2777" s="679"/>
      <c r="I2777" s="679"/>
      <c r="J2777" s="679"/>
      <c r="K2777" s="679">
        <f>F2777</f>
        <v>1</v>
      </c>
      <c r="L2777" s="577"/>
    </row>
    <row r="2778" spans="3:12" x14ac:dyDescent="0.3">
      <c r="C2778" s="1487"/>
      <c r="D2778" s="1488"/>
      <c r="E2778" s="1452"/>
      <c r="F2778" s="618"/>
      <c r="G2778" s="1492"/>
      <c r="H2778" s="679"/>
      <c r="I2778" s="679"/>
      <c r="J2778" s="679"/>
      <c r="K2778" s="679"/>
      <c r="L2778" s="577"/>
    </row>
    <row r="2779" spans="3:12" x14ac:dyDescent="0.3">
      <c r="C2779" s="1487"/>
      <c r="D2779" s="1488"/>
      <c r="E2779" s="137" t="s">
        <v>4199</v>
      </c>
      <c r="F2779" s="618"/>
      <c r="G2779" s="1492"/>
      <c r="H2779" s="679"/>
      <c r="I2779" s="679"/>
      <c r="J2779" s="679"/>
      <c r="K2779" s="679"/>
      <c r="L2779" s="577"/>
    </row>
    <row r="2780" spans="3:12" x14ac:dyDescent="0.3">
      <c r="C2780" s="1487"/>
      <c r="D2780" s="1488" t="s">
        <v>1704</v>
      </c>
      <c r="E2780" s="1452" t="s">
        <v>2519</v>
      </c>
      <c r="F2780" s="618">
        <v>1</v>
      </c>
      <c r="G2780" s="1492"/>
      <c r="H2780" s="679"/>
      <c r="I2780" s="679"/>
      <c r="J2780" s="679"/>
      <c r="K2780" s="679">
        <f>F2780</f>
        <v>1</v>
      </c>
      <c r="L2780" s="577"/>
    </row>
    <row r="2781" spans="3:12" x14ac:dyDescent="0.3">
      <c r="C2781" s="1487"/>
      <c r="D2781" s="1488"/>
      <c r="E2781" s="1452"/>
      <c r="F2781" s="618"/>
      <c r="G2781" s="1492"/>
      <c r="H2781" s="679"/>
      <c r="I2781" s="679"/>
      <c r="J2781" s="679"/>
      <c r="K2781" s="679"/>
      <c r="L2781" s="577"/>
    </row>
    <row r="2782" spans="3:12" x14ac:dyDescent="0.3">
      <c r="C2782" s="1487"/>
      <c r="D2782" s="1488"/>
      <c r="E2782" s="137" t="s">
        <v>4200</v>
      </c>
      <c r="F2782" s="618"/>
      <c r="G2782" s="1492"/>
      <c r="H2782" s="679"/>
      <c r="I2782" s="679"/>
      <c r="J2782" s="679"/>
      <c r="K2782" s="679"/>
      <c r="L2782" s="577"/>
    </row>
    <row r="2783" spans="3:12" x14ac:dyDescent="0.3">
      <c r="C2783" s="1487"/>
      <c r="D2783" s="1488" t="s">
        <v>1740</v>
      </c>
      <c r="E2783" s="1452" t="s">
        <v>2529</v>
      </c>
      <c r="F2783" s="618">
        <v>1</v>
      </c>
      <c r="G2783" s="1492"/>
      <c r="H2783" s="679"/>
      <c r="I2783" s="679"/>
      <c r="J2783" s="679"/>
      <c r="K2783" s="679">
        <f>F2783</f>
        <v>1</v>
      </c>
      <c r="L2783" s="577"/>
    </row>
    <row r="2784" spans="3:12" x14ac:dyDescent="0.3">
      <c r="C2784" s="1487"/>
      <c r="D2784" s="1488"/>
      <c r="E2784" s="1452"/>
      <c r="F2784" s="618"/>
      <c r="G2784" s="1492"/>
      <c r="H2784" s="679"/>
      <c r="I2784" s="679"/>
      <c r="J2784" s="679"/>
      <c r="K2784" s="679"/>
      <c r="L2784" s="577"/>
    </row>
    <row r="2785" spans="3:12" x14ac:dyDescent="0.3">
      <c r="C2785" s="1494"/>
      <c r="D2785" s="1495"/>
      <c r="E2785" s="137" t="s">
        <v>203</v>
      </c>
      <c r="F2785" s="1496"/>
      <c r="G2785" s="719"/>
      <c r="H2785" s="719"/>
      <c r="I2785" s="719"/>
      <c r="J2785" s="719"/>
      <c r="K2785" s="679"/>
      <c r="L2785" s="1497"/>
    </row>
    <row r="2786" spans="3:12" x14ac:dyDescent="0.3">
      <c r="C2786" s="1487"/>
      <c r="D2786" s="1498"/>
      <c r="E2786" s="137" t="s">
        <v>4201</v>
      </c>
      <c r="F2786" s="1489"/>
      <c r="G2786" s="1492"/>
      <c r="H2786" s="679"/>
      <c r="I2786" s="679"/>
      <c r="J2786" s="679"/>
      <c r="K2786" s="679"/>
      <c r="L2786" s="577"/>
    </row>
    <row r="2787" spans="3:12" x14ac:dyDescent="0.3">
      <c r="C2787" s="1487"/>
      <c r="D2787" s="1487" t="s">
        <v>1751</v>
      </c>
      <c r="E2787" s="1452" t="s">
        <v>1027</v>
      </c>
      <c r="F2787" s="618">
        <v>1</v>
      </c>
      <c r="G2787" s="1492"/>
      <c r="H2787" s="679"/>
      <c r="I2787" s="679"/>
      <c r="J2787" s="679"/>
      <c r="K2787" s="679">
        <f>F2787</f>
        <v>1</v>
      </c>
      <c r="L2787" s="577"/>
    </row>
    <row r="2788" spans="3:12" x14ac:dyDescent="0.3">
      <c r="C2788" s="1487"/>
      <c r="D2788" s="1488" t="s">
        <v>1752</v>
      </c>
      <c r="E2788" s="1452" t="s">
        <v>1753</v>
      </c>
      <c r="F2788" s="618">
        <v>1</v>
      </c>
      <c r="G2788" s="1492"/>
      <c r="H2788" s="679"/>
      <c r="I2788" s="679"/>
      <c r="J2788" s="679"/>
      <c r="K2788" s="679">
        <f>F2788</f>
        <v>1</v>
      </c>
      <c r="L2788" s="577"/>
    </row>
    <row r="2789" spans="3:12" x14ac:dyDescent="0.3">
      <c r="C2789" s="1487"/>
      <c r="D2789" s="1488"/>
      <c r="E2789" s="1452"/>
      <c r="F2789" s="618"/>
      <c r="G2789" s="1492"/>
      <c r="H2789" s="679"/>
      <c r="I2789" s="679"/>
      <c r="J2789" s="679"/>
      <c r="K2789" s="679"/>
      <c r="L2789" s="577"/>
    </row>
    <row r="2790" spans="3:12" x14ac:dyDescent="0.3">
      <c r="C2790" s="1487"/>
      <c r="D2790" s="1498"/>
      <c r="E2790" s="137" t="s">
        <v>4202</v>
      </c>
      <c r="F2790" s="1489"/>
      <c r="G2790" s="1492"/>
      <c r="H2790" s="679"/>
      <c r="I2790" s="679"/>
      <c r="J2790" s="679"/>
      <c r="K2790" s="679"/>
      <c r="L2790" s="577"/>
    </row>
    <row r="2791" spans="3:12" x14ac:dyDescent="0.3">
      <c r="C2791" s="1487"/>
      <c r="D2791" s="1487" t="s">
        <v>1833</v>
      </c>
      <c r="E2791" s="1452" t="s">
        <v>1153</v>
      </c>
      <c r="F2791" s="618">
        <v>1</v>
      </c>
      <c r="G2791" s="1492"/>
      <c r="H2791" s="679"/>
      <c r="I2791" s="679"/>
      <c r="J2791" s="679"/>
      <c r="K2791" s="679">
        <f>F2791</f>
        <v>1</v>
      </c>
      <c r="L2791" s="577"/>
    </row>
    <row r="2792" spans="3:12" x14ac:dyDescent="0.3">
      <c r="C2792" s="1487"/>
      <c r="D2792" s="1488"/>
      <c r="E2792" s="1452"/>
      <c r="F2792" s="618"/>
      <c r="G2792" s="1492"/>
      <c r="H2792" s="679"/>
      <c r="I2792" s="679"/>
      <c r="J2792" s="679"/>
      <c r="K2792" s="679"/>
      <c r="L2792" s="577"/>
    </row>
    <row r="2793" spans="3:12" x14ac:dyDescent="0.3">
      <c r="C2793" s="1487"/>
      <c r="D2793" s="1498"/>
      <c r="E2793" s="137" t="s">
        <v>4203</v>
      </c>
      <c r="F2793" s="1489"/>
      <c r="G2793" s="1492"/>
      <c r="H2793" s="679"/>
      <c r="I2793" s="679"/>
      <c r="J2793" s="679"/>
      <c r="K2793" s="679"/>
      <c r="L2793" s="577"/>
    </row>
    <row r="2794" spans="3:12" x14ac:dyDescent="0.3">
      <c r="C2794" s="1487"/>
      <c r="D2794" s="1487" t="s">
        <v>1859</v>
      </c>
      <c r="E2794" s="1452" t="s">
        <v>1860</v>
      </c>
      <c r="F2794" s="618">
        <v>1</v>
      </c>
      <c r="G2794" s="1492"/>
      <c r="H2794" s="679"/>
      <c r="I2794" s="679"/>
      <c r="J2794" s="679"/>
      <c r="K2794" s="679">
        <f>F2794</f>
        <v>1</v>
      </c>
      <c r="L2794" s="577"/>
    </row>
    <row r="2795" spans="3:12" x14ac:dyDescent="0.3">
      <c r="C2795" s="1487"/>
      <c r="D2795" s="1488"/>
      <c r="E2795" s="1452"/>
      <c r="F2795" s="618"/>
      <c r="G2795" s="1492"/>
      <c r="H2795" s="679"/>
      <c r="I2795" s="679"/>
      <c r="J2795" s="679"/>
      <c r="K2795" s="679"/>
      <c r="L2795" s="577"/>
    </row>
    <row r="2796" spans="3:12" x14ac:dyDescent="0.3">
      <c r="C2796" s="1487"/>
      <c r="D2796" s="1498"/>
      <c r="E2796" s="137" t="s">
        <v>4204</v>
      </c>
      <c r="F2796" s="1489"/>
      <c r="G2796" s="1492"/>
      <c r="H2796" s="679"/>
      <c r="I2796" s="679"/>
      <c r="J2796" s="679"/>
      <c r="K2796" s="679"/>
      <c r="L2796" s="577"/>
    </row>
    <row r="2797" spans="3:12" x14ac:dyDescent="0.3">
      <c r="C2797" s="1487"/>
      <c r="D2797" s="1487" t="s">
        <v>1898</v>
      </c>
      <c r="E2797" s="1452" t="s">
        <v>1271</v>
      </c>
      <c r="F2797" s="618">
        <v>1</v>
      </c>
      <c r="G2797" s="1492"/>
      <c r="H2797" s="679"/>
      <c r="I2797" s="679"/>
      <c r="J2797" s="679"/>
      <c r="K2797" s="679">
        <f>F2797</f>
        <v>1</v>
      </c>
      <c r="L2797" s="577"/>
    </row>
    <row r="2798" spans="3:12" x14ac:dyDescent="0.3">
      <c r="C2798" s="1487"/>
      <c r="D2798" s="1488"/>
      <c r="E2798" s="1452"/>
      <c r="F2798" s="618"/>
      <c r="G2798" s="1492"/>
      <c r="H2798" s="679"/>
      <c r="I2798" s="679"/>
      <c r="J2798" s="679"/>
      <c r="K2798" s="679"/>
      <c r="L2798" s="577"/>
    </row>
    <row r="2799" spans="3:12" x14ac:dyDescent="0.3">
      <c r="C2799" s="1494"/>
      <c r="D2799" s="1495"/>
      <c r="E2799" s="137" t="s">
        <v>206</v>
      </c>
      <c r="F2799" s="1496"/>
      <c r="G2799" s="719"/>
      <c r="H2799" s="719"/>
      <c r="I2799" s="719"/>
      <c r="J2799" s="719"/>
      <c r="K2799" s="679"/>
      <c r="L2799" s="1497"/>
    </row>
    <row r="2800" spans="3:12" x14ac:dyDescent="0.3">
      <c r="C2800" s="1487"/>
      <c r="D2800" s="1498"/>
      <c r="E2800" s="137" t="s">
        <v>4205</v>
      </c>
      <c r="F2800" s="1489"/>
      <c r="G2800" s="1492"/>
      <c r="H2800" s="679"/>
      <c r="I2800" s="679"/>
      <c r="J2800" s="679"/>
      <c r="K2800" s="679"/>
      <c r="L2800" s="577"/>
    </row>
    <row r="2801" spans="3:12" x14ac:dyDescent="0.3">
      <c r="C2801" s="1487"/>
      <c r="D2801" s="1487" t="s">
        <v>1934</v>
      </c>
      <c r="E2801" s="1452" t="s">
        <v>1027</v>
      </c>
      <c r="F2801" s="618">
        <v>1</v>
      </c>
      <c r="G2801" s="1492"/>
      <c r="H2801" s="679"/>
      <c r="I2801" s="679"/>
      <c r="J2801" s="679"/>
      <c r="K2801" s="679">
        <f>F2801</f>
        <v>1</v>
      </c>
      <c r="L2801" s="577"/>
    </row>
    <row r="2802" spans="3:12" x14ac:dyDescent="0.3">
      <c r="C2802" s="1487"/>
      <c r="D2802" s="1488"/>
      <c r="E2802" s="1452"/>
      <c r="F2802" s="618"/>
      <c r="G2802" s="1492"/>
      <c r="H2802" s="679"/>
      <c r="I2802" s="679"/>
      <c r="J2802" s="679"/>
      <c r="K2802" s="679"/>
      <c r="L2802" s="577"/>
    </row>
    <row r="2803" spans="3:12" x14ac:dyDescent="0.3">
      <c r="C2803" s="1487"/>
      <c r="D2803" s="1498"/>
      <c r="E2803" s="137" t="s">
        <v>4206</v>
      </c>
      <c r="F2803" s="1489"/>
      <c r="G2803" s="1492"/>
      <c r="H2803" s="679"/>
      <c r="I2803" s="679"/>
      <c r="J2803" s="679"/>
      <c r="K2803" s="679"/>
      <c r="L2803" s="577"/>
    </row>
    <row r="2804" spans="3:12" x14ac:dyDescent="0.3">
      <c r="C2804" s="1487"/>
      <c r="D2804" s="1487" t="s">
        <v>1938</v>
      </c>
      <c r="E2804" s="1452" t="s">
        <v>1153</v>
      </c>
      <c r="F2804" s="618">
        <v>1</v>
      </c>
      <c r="G2804" s="1492"/>
      <c r="H2804" s="679"/>
      <c r="I2804" s="679"/>
      <c r="J2804" s="679"/>
      <c r="K2804" s="679">
        <f>F2804</f>
        <v>1</v>
      </c>
      <c r="L2804" s="577"/>
    </row>
    <row r="2805" spans="3:12" x14ac:dyDescent="0.3">
      <c r="C2805" s="1487"/>
      <c r="D2805" s="1488"/>
      <c r="E2805" s="1452"/>
      <c r="F2805" s="618"/>
      <c r="G2805" s="1492"/>
      <c r="H2805" s="679"/>
      <c r="I2805" s="679"/>
      <c r="J2805" s="679"/>
      <c r="K2805" s="679"/>
      <c r="L2805" s="577"/>
    </row>
    <row r="2806" spans="3:12" x14ac:dyDescent="0.3">
      <c r="C2806" s="1487"/>
      <c r="D2806" s="1498"/>
      <c r="E2806" s="137" t="s">
        <v>4207</v>
      </c>
      <c r="F2806" s="1489"/>
      <c r="G2806" s="1492"/>
      <c r="H2806" s="679"/>
      <c r="I2806" s="679"/>
      <c r="J2806" s="679"/>
      <c r="K2806" s="679"/>
      <c r="L2806" s="577"/>
    </row>
    <row r="2807" spans="3:12" x14ac:dyDescent="0.3">
      <c r="C2807" s="1487"/>
      <c r="D2807" s="1487" t="s">
        <v>1943</v>
      </c>
      <c r="E2807" s="1452" t="s">
        <v>1860</v>
      </c>
      <c r="F2807" s="618">
        <v>1</v>
      </c>
      <c r="G2807" s="1492"/>
      <c r="H2807" s="679"/>
      <c r="I2807" s="679"/>
      <c r="J2807" s="679"/>
      <c r="K2807" s="679">
        <f>F2807</f>
        <v>1</v>
      </c>
      <c r="L2807" s="577"/>
    </row>
    <row r="2808" spans="3:12" x14ac:dyDescent="0.3">
      <c r="C2808" s="1487"/>
      <c r="D2808" s="1488"/>
      <c r="E2808" s="1452"/>
      <c r="F2808" s="618"/>
      <c r="G2808" s="1492"/>
      <c r="H2808" s="679"/>
      <c r="I2808" s="679"/>
      <c r="J2808" s="679"/>
      <c r="K2808" s="679"/>
      <c r="L2808" s="577"/>
    </row>
    <row r="2809" spans="3:12" x14ac:dyDescent="0.3">
      <c r="C2809" s="1487"/>
      <c r="D2809" s="1498"/>
      <c r="E2809" s="137" t="s">
        <v>4208</v>
      </c>
      <c r="F2809" s="1489"/>
      <c r="G2809" s="1492"/>
      <c r="H2809" s="679"/>
      <c r="I2809" s="679"/>
      <c r="J2809" s="679"/>
      <c r="K2809" s="679"/>
      <c r="L2809" s="577"/>
    </row>
    <row r="2810" spans="3:12" x14ac:dyDescent="0.3">
      <c r="C2810" s="1487"/>
      <c r="D2810" s="1487" t="s">
        <v>1946</v>
      </c>
      <c r="E2810" s="1452" t="s">
        <v>1271</v>
      </c>
      <c r="F2810" s="618">
        <v>1</v>
      </c>
      <c r="G2810" s="1492"/>
      <c r="H2810" s="679"/>
      <c r="I2810" s="679"/>
      <c r="J2810" s="679"/>
      <c r="K2810" s="679">
        <f>F2810</f>
        <v>1</v>
      </c>
      <c r="L2810" s="577"/>
    </row>
    <row r="2811" spans="3:12" x14ac:dyDescent="0.3">
      <c r="C2811" s="1487"/>
      <c r="D2811" s="1488"/>
      <c r="E2811" s="1452"/>
      <c r="F2811" s="618"/>
      <c r="G2811" s="1492"/>
      <c r="H2811" s="679"/>
      <c r="I2811" s="679"/>
      <c r="J2811" s="679"/>
      <c r="K2811" s="679"/>
      <c r="L2811" s="577"/>
    </row>
    <row r="2812" spans="3:12" ht="12.75" customHeight="1" x14ac:dyDescent="0.3">
      <c r="C2812" s="1468" t="s">
        <v>1</v>
      </c>
      <c r="D2812" s="1468" t="s">
        <v>239</v>
      </c>
      <c r="E2812" s="691" t="s">
        <v>2</v>
      </c>
      <c r="F2812" s="691" t="s">
        <v>45</v>
      </c>
      <c r="G2812" s="1419" t="s">
        <v>52</v>
      </c>
      <c r="H2812" s="713" t="s">
        <v>47</v>
      </c>
      <c r="I2812" s="713" t="s">
        <v>48</v>
      </c>
      <c r="J2812" s="713" t="s">
        <v>49</v>
      </c>
      <c r="K2812" s="93" t="s">
        <v>50</v>
      </c>
      <c r="L2812" s="1468" t="s">
        <v>3</v>
      </c>
    </row>
    <row r="2813" spans="3:12" x14ac:dyDescent="0.3">
      <c r="C2813" s="1469" t="str">
        <f>RESUMEN!C433</f>
        <v>03.13.01.08</v>
      </c>
      <c r="D2813" s="2298" t="str">
        <f>RESUMEN!D433</f>
        <v>BANQUETA DE CAMBIO DE BOTAS TABLERO DE MADERA COPAIBA DE 2´´ ACABADO BARNIZ 0.40x1.80m FIJADO SOBRE PARAPETO DE 35CM</v>
      </c>
      <c r="E2813" s="2299"/>
      <c r="F2813" s="1427"/>
      <c r="G2813" s="1429"/>
      <c r="H2813" s="1429"/>
      <c r="I2813" s="1429"/>
      <c r="J2813" s="1429"/>
      <c r="K2813" s="91">
        <f>SUM(J2817)</f>
        <v>1</v>
      </c>
      <c r="L2813" s="1470" t="s">
        <v>15</v>
      </c>
    </row>
    <row r="2814" spans="3:12" x14ac:dyDescent="0.3">
      <c r="C2814" s="1487"/>
      <c r="D2814" s="1599"/>
      <c r="E2814" s="137" t="s">
        <v>200</v>
      </c>
      <c r="F2814" s="1496"/>
      <c r="G2814" s="719"/>
      <c r="H2814" s="719"/>
      <c r="I2814" s="719"/>
      <c r="J2814" s="719"/>
      <c r="K2814" s="139"/>
      <c r="L2814" s="577"/>
    </row>
    <row r="2815" spans="3:12" ht="13.95" customHeight="1" x14ac:dyDescent="0.3">
      <c r="C2815" s="1487"/>
      <c r="D2815" s="1498"/>
      <c r="E2815" s="137" t="s">
        <v>170</v>
      </c>
      <c r="F2815" s="1489"/>
      <c r="G2815" s="1492"/>
      <c r="H2815" s="679"/>
      <c r="I2815" s="679"/>
      <c r="J2815" s="679"/>
      <c r="K2815" s="679"/>
      <c r="L2815" s="577"/>
    </row>
    <row r="2816" spans="3:12" ht="13.95" customHeight="1" x14ac:dyDescent="0.3">
      <c r="C2816" s="1487"/>
      <c r="D2816" s="1487"/>
      <c r="E2816" s="137" t="s">
        <v>4196</v>
      </c>
      <c r="F2816" s="618"/>
      <c r="G2816" s="1492"/>
      <c r="H2816" s="679"/>
      <c r="I2816" s="679"/>
      <c r="J2816" s="679"/>
      <c r="K2816" s="679"/>
      <c r="L2816" s="577"/>
    </row>
    <row r="2817" spans="3:12" ht="12.75" customHeight="1" x14ac:dyDescent="0.3">
      <c r="C2817" s="1487"/>
      <c r="D2817" s="1488" t="s">
        <v>1552</v>
      </c>
      <c r="E2817" s="1452" t="s">
        <v>252</v>
      </c>
      <c r="F2817" s="618">
        <v>1</v>
      </c>
      <c r="G2817" s="1492"/>
      <c r="H2817" s="679"/>
      <c r="I2817" s="679"/>
      <c r="J2817" s="679">
        <f>PRODUCT(F2817:I2817)</f>
        <v>1</v>
      </c>
      <c r="K2817" s="679"/>
      <c r="L2817" s="577"/>
    </row>
    <row r="2818" spans="3:12" x14ac:dyDescent="0.3">
      <c r="C2818" s="1487"/>
      <c r="D2818" s="1488"/>
      <c r="E2818" s="1452"/>
      <c r="F2818" s="1489"/>
      <c r="G2818" s="1492"/>
      <c r="H2818" s="679"/>
      <c r="I2818" s="679"/>
      <c r="J2818" s="679"/>
      <c r="K2818" s="679"/>
      <c r="L2818" s="577"/>
    </row>
    <row r="2819" spans="3:12" ht="12.75" customHeight="1" x14ac:dyDescent="0.3">
      <c r="C2819" s="1468" t="s">
        <v>1</v>
      </c>
      <c r="D2819" s="1468" t="s">
        <v>239</v>
      </c>
      <c r="E2819" s="691" t="s">
        <v>2</v>
      </c>
      <c r="F2819" s="691" t="s">
        <v>45</v>
      </c>
      <c r="G2819" s="1419" t="s">
        <v>52</v>
      </c>
      <c r="H2819" s="713" t="s">
        <v>47</v>
      </c>
      <c r="I2819" s="713" t="s">
        <v>48</v>
      </c>
      <c r="J2819" s="713" t="s">
        <v>49</v>
      </c>
      <c r="K2819" s="93" t="s">
        <v>50</v>
      </c>
      <c r="L2819" s="1468" t="s">
        <v>3</v>
      </c>
    </row>
    <row r="2820" spans="3:12" x14ac:dyDescent="0.3">
      <c r="C2820" s="1469" t="str">
        <f>RESUMEN!C434</f>
        <v>03.13.01.09</v>
      </c>
      <c r="D2820" s="2298" t="str">
        <f>RESUMEN!D434</f>
        <v>BARRERA SANITARIA TABIQUERIA SECA DE FIBROCEMENTO CON ACERO INOX E= 1/32" ACAB. SATINADO</v>
      </c>
      <c r="E2820" s="2299"/>
      <c r="F2820" s="1427"/>
      <c r="G2820" s="1429"/>
      <c r="H2820" s="1429"/>
      <c r="I2820" s="1429"/>
      <c r="J2820" s="1429"/>
      <c r="K2820" s="91">
        <f>SUM(J2824:J2831)</f>
        <v>2</v>
      </c>
      <c r="L2820" s="1470" t="s">
        <v>6</v>
      </c>
    </row>
    <row r="2821" spans="3:12" x14ac:dyDescent="0.3">
      <c r="C2821" s="1487"/>
      <c r="D2821" s="1488"/>
      <c r="E2821" s="751"/>
      <c r="F2821" s="1496"/>
      <c r="G2821" s="719"/>
      <c r="H2821" s="719"/>
      <c r="I2821" s="719"/>
      <c r="J2821" s="719"/>
      <c r="K2821" s="139"/>
      <c r="L2821" s="1497"/>
    </row>
    <row r="2822" spans="3:12" x14ac:dyDescent="0.3">
      <c r="C2822" s="1500"/>
      <c r="D2822" s="1501"/>
      <c r="E2822" s="137" t="s">
        <v>169</v>
      </c>
      <c r="F2822" s="1496"/>
      <c r="G2822" s="719"/>
      <c r="H2822" s="719"/>
      <c r="I2822" s="719"/>
      <c r="J2822" s="719"/>
      <c r="K2822" s="139"/>
      <c r="L2822" s="1497"/>
    </row>
    <row r="2823" spans="3:12" x14ac:dyDescent="0.3">
      <c r="C2823" s="1502"/>
      <c r="D2823" s="1503"/>
      <c r="E2823" s="137" t="s">
        <v>118</v>
      </c>
      <c r="F2823" s="705"/>
      <c r="G2823" s="619"/>
      <c r="H2823" s="679"/>
      <c r="I2823" s="679"/>
      <c r="J2823" s="679"/>
      <c r="K2823" s="113"/>
      <c r="L2823" s="571"/>
    </row>
    <row r="2824" spans="3:12" x14ac:dyDescent="0.3">
      <c r="C2824" s="1502"/>
      <c r="D2824" s="1503"/>
      <c r="E2824" s="137" t="s">
        <v>4264</v>
      </c>
      <c r="F2824" s="705"/>
      <c r="G2824" s="619"/>
      <c r="H2824" s="679"/>
      <c r="I2824" s="679"/>
      <c r="J2824" s="679"/>
      <c r="K2824" s="113"/>
      <c r="L2824" s="571"/>
    </row>
    <row r="2825" spans="3:12" x14ac:dyDescent="0.3">
      <c r="C2825" s="1502"/>
      <c r="D2825" s="1503" t="s">
        <v>1279</v>
      </c>
      <c r="E2825" s="1598" t="s">
        <v>1280</v>
      </c>
      <c r="F2825" s="705">
        <v>1</v>
      </c>
      <c r="G2825" s="619"/>
      <c r="H2825" s="679"/>
      <c r="I2825" s="679"/>
      <c r="J2825" s="679">
        <f>PRODUCT(F2825:I2825)</f>
        <v>1</v>
      </c>
      <c r="K2825" s="113"/>
      <c r="L2825" s="571"/>
    </row>
    <row r="2826" spans="3:12" x14ac:dyDescent="0.3">
      <c r="C2826" s="1502"/>
      <c r="D2826" s="1503"/>
      <c r="E2826" s="679"/>
      <c r="F2826" s="705"/>
      <c r="G2826" s="619"/>
      <c r="H2826" s="679"/>
      <c r="I2826" s="679"/>
      <c r="J2826" s="679"/>
      <c r="K2826" s="113"/>
      <c r="L2826" s="571"/>
    </row>
    <row r="2827" spans="3:12" x14ac:dyDescent="0.3">
      <c r="C2827" s="1502"/>
      <c r="D2827" s="1503"/>
      <c r="E2827" s="137" t="s">
        <v>200</v>
      </c>
      <c r="F2827" s="705"/>
      <c r="G2827" s="619"/>
      <c r="H2827" s="679"/>
      <c r="I2827" s="679"/>
      <c r="J2827" s="679"/>
      <c r="K2827" s="113"/>
      <c r="L2827" s="571"/>
    </row>
    <row r="2828" spans="3:12" x14ac:dyDescent="0.3">
      <c r="C2828" s="1502"/>
      <c r="D2828" s="1503"/>
      <c r="E2828" s="137" t="s">
        <v>170</v>
      </c>
      <c r="F2828" s="705"/>
      <c r="G2828" s="619"/>
      <c r="H2828" s="679"/>
      <c r="I2828" s="679"/>
      <c r="J2828" s="679"/>
      <c r="K2828" s="113"/>
      <c r="L2828" s="571"/>
    </row>
    <row r="2829" spans="3:12" x14ac:dyDescent="0.3">
      <c r="C2829" s="1502"/>
      <c r="D2829" s="1503"/>
      <c r="E2829" s="137" t="s">
        <v>4196</v>
      </c>
      <c r="F2829" s="705"/>
      <c r="G2829" s="619"/>
      <c r="H2829" s="679"/>
      <c r="I2829" s="679"/>
      <c r="J2829" s="679"/>
      <c r="K2829" s="113"/>
      <c r="L2829" s="571"/>
    </row>
    <row r="2830" spans="3:12" x14ac:dyDescent="0.3">
      <c r="C2830" s="1502"/>
      <c r="D2830" s="1503" t="s">
        <v>2290</v>
      </c>
      <c r="E2830" s="1598" t="s">
        <v>2387</v>
      </c>
      <c r="F2830" s="705">
        <v>1</v>
      </c>
      <c r="G2830" s="619"/>
      <c r="H2830" s="679"/>
      <c r="I2830" s="679"/>
      <c r="J2830" s="679">
        <f>PRODUCT(F2830:I2830)</f>
        <v>1</v>
      </c>
      <c r="K2830" s="113"/>
      <c r="L2830" s="571"/>
    </row>
    <row r="2831" spans="3:12" x14ac:dyDescent="0.3">
      <c r="C2831" s="1502"/>
      <c r="D2831" s="1503"/>
      <c r="E2831" s="1600"/>
      <c r="F2831" s="705"/>
      <c r="G2831" s="619"/>
      <c r="H2831" s="679"/>
      <c r="I2831" s="679"/>
      <c r="J2831" s="679"/>
      <c r="K2831" s="113"/>
      <c r="L2831" s="571"/>
    </row>
    <row r="2832" spans="3:12" ht="12.75" customHeight="1" x14ac:dyDescent="0.3">
      <c r="C2832" s="1468" t="s">
        <v>1</v>
      </c>
      <c r="D2832" s="1468" t="s">
        <v>239</v>
      </c>
      <c r="E2832" s="691" t="s">
        <v>2</v>
      </c>
      <c r="F2832" s="691" t="s">
        <v>45</v>
      </c>
      <c r="G2832" s="1419" t="s">
        <v>52</v>
      </c>
      <c r="H2832" s="713" t="s">
        <v>47</v>
      </c>
      <c r="I2832" s="713" t="s">
        <v>48</v>
      </c>
      <c r="J2832" s="713" t="s">
        <v>49</v>
      </c>
      <c r="K2832" s="93" t="s">
        <v>50</v>
      </c>
      <c r="L2832" s="1468" t="s">
        <v>3</v>
      </c>
    </row>
    <row r="2833" spans="3:12" x14ac:dyDescent="0.3">
      <c r="C2833" s="1469" t="str">
        <f>RESUMEN!C435</f>
        <v>03.13.01.10</v>
      </c>
      <c r="D2833" s="2298" t="str">
        <f>RESUMEN!D435</f>
        <v>PANELES LAMINADOS DE ALTA PRESION TIPO FUNDERMAX O SIMILAR e=10mm</v>
      </c>
      <c r="E2833" s="2299"/>
      <c r="F2833" s="1427"/>
      <c r="G2833" s="1429"/>
      <c r="H2833" s="1429"/>
      <c r="I2833" s="1429"/>
      <c r="J2833" s="1429"/>
      <c r="K2833" s="91">
        <f>SUM(J2837:J2944)</f>
        <v>1612.1149999999998</v>
      </c>
      <c r="L2833" s="1470" t="s">
        <v>6</v>
      </c>
    </row>
    <row r="2834" spans="3:12" x14ac:dyDescent="0.3">
      <c r="C2834" s="1487"/>
      <c r="D2834" s="1488"/>
      <c r="E2834" s="751"/>
      <c r="F2834" s="1496"/>
      <c r="G2834" s="719"/>
      <c r="H2834" s="719"/>
      <c r="I2834" s="719"/>
      <c r="J2834" s="719"/>
      <c r="K2834" s="139"/>
      <c r="L2834" s="1497"/>
    </row>
    <row r="2835" spans="3:12" x14ac:dyDescent="0.3">
      <c r="C2835" s="1500"/>
      <c r="D2835" s="1501"/>
      <c r="E2835" s="137" t="s">
        <v>4167</v>
      </c>
      <c r="F2835" s="1570"/>
      <c r="G2835" s="1601"/>
      <c r="H2835" s="718"/>
      <c r="I2835" s="718"/>
      <c r="J2835" s="718"/>
      <c r="K2835" s="139"/>
      <c r="L2835" s="1497"/>
    </row>
    <row r="2836" spans="3:12" x14ac:dyDescent="0.3">
      <c r="C2836" s="1500"/>
      <c r="D2836" s="1501"/>
      <c r="E2836" s="1602" t="s">
        <v>4170</v>
      </c>
      <c r="F2836" s="1570"/>
      <c r="G2836" s="1601"/>
      <c r="H2836" s="718"/>
      <c r="I2836" s="718"/>
      <c r="J2836" s="718"/>
      <c r="K2836" s="139"/>
      <c r="L2836" s="1497"/>
    </row>
    <row r="2837" spans="3:12" x14ac:dyDescent="0.3">
      <c r="C2837" s="1500"/>
      <c r="D2837" s="1501"/>
      <c r="E2837" s="679" t="s">
        <v>4265</v>
      </c>
      <c r="F2837" s="705">
        <v>1</v>
      </c>
      <c r="G2837" s="718">
        <v>89.96</v>
      </c>
      <c r="H2837" s="718"/>
      <c r="I2837" s="718"/>
      <c r="J2837" s="679">
        <f>PRODUCT(F2837:I2837)</f>
        <v>89.96</v>
      </c>
      <c r="K2837" s="139"/>
      <c r="L2837" s="1497"/>
    </row>
    <row r="2838" spans="3:12" x14ac:dyDescent="0.3">
      <c r="C2838" s="1500"/>
      <c r="D2838" s="1501"/>
      <c r="E2838" s="1603" t="s">
        <v>4266</v>
      </c>
      <c r="F2838" s="705">
        <v>2</v>
      </c>
      <c r="G2838" s="718"/>
      <c r="H2838" s="718">
        <v>9.4499999999999993</v>
      </c>
      <c r="I2838" s="718">
        <v>1</v>
      </c>
      <c r="J2838" s="679">
        <f>PRODUCT(F2838:I2838)</f>
        <v>18.899999999999999</v>
      </c>
      <c r="K2838" s="139"/>
      <c r="L2838" s="1497"/>
    </row>
    <row r="2839" spans="3:12" x14ac:dyDescent="0.3">
      <c r="C2839" s="1500"/>
      <c r="D2839" s="1501"/>
      <c r="E2839" s="1603" t="s">
        <v>4267</v>
      </c>
      <c r="F2839" s="705">
        <v>1</v>
      </c>
      <c r="G2839" s="718">
        <v>68.83</v>
      </c>
      <c r="H2839" s="718"/>
      <c r="I2839" s="718">
        <v>1</v>
      </c>
      <c r="J2839" s="679">
        <f>PRODUCT(F2839:I2839)</f>
        <v>68.83</v>
      </c>
      <c r="K2839" s="139"/>
      <c r="L2839" s="1497"/>
    </row>
    <row r="2840" spans="3:12" x14ac:dyDescent="0.3">
      <c r="C2840" s="1500"/>
      <c r="D2840" s="1501"/>
      <c r="E2840" s="676"/>
      <c r="F2840" s="1570"/>
      <c r="G2840" s="718"/>
      <c r="H2840" s="718"/>
      <c r="I2840" s="718"/>
      <c r="J2840" s="679"/>
      <c r="K2840" s="139"/>
      <c r="L2840" s="1497"/>
    </row>
    <row r="2841" spans="3:12" x14ac:dyDescent="0.3">
      <c r="C2841" s="1500"/>
      <c r="D2841" s="1501"/>
      <c r="E2841" s="1602" t="s">
        <v>4268</v>
      </c>
      <c r="F2841" s="705"/>
      <c r="G2841" s="718"/>
      <c r="H2841" s="718"/>
      <c r="I2841" s="718"/>
      <c r="J2841" s="679"/>
      <c r="K2841" s="139"/>
      <c r="L2841" s="1497"/>
    </row>
    <row r="2842" spans="3:12" x14ac:dyDescent="0.3">
      <c r="C2842" s="1500"/>
      <c r="D2842" s="1501"/>
      <c r="E2842" s="1604" t="s">
        <v>4265</v>
      </c>
      <c r="F2842" s="705">
        <v>1</v>
      </c>
      <c r="G2842" s="718">
        <v>46.96</v>
      </c>
      <c r="H2842" s="718"/>
      <c r="I2842" s="718"/>
      <c r="J2842" s="679">
        <f>PRODUCT(F2842:I2842)</f>
        <v>46.96</v>
      </c>
      <c r="K2842" s="139"/>
      <c r="L2842" s="1497"/>
    </row>
    <row r="2843" spans="3:12" x14ac:dyDescent="0.3">
      <c r="C2843" s="1500"/>
      <c r="D2843" s="1501"/>
      <c r="E2843" s="1602"/>
      <c r="F2843" s="705">
        <v>-1</v>
      </c>
      <c r="G2843" s="718">
        <v>0.9</v>
      </c>
      <c r="H2843" s="718"/>
      <c r="I2843" s="718"/>
      <c r="J2843" s="679">
        <f>PRODUCT(F2843:I2843)</f>
        <v>-0.9</v>
      </c>
      <c r="K2843" s="139"/>
      <c r="L2843" s="1497"/>
    </row>
    <row r="2844" spans="3:12" x14ac:dyDescent="0.3">
      <c r="C2844" s="1500"/>
      <c r="D2844" s="1501"/>
      <c r="E2844" s="1602"/>
      <c r="F2844" s="705">
        <v>-4</v>
      </c>
      <c r="G2844" s="718">
        <v>0.45</v>
      </c>
      <c r="H2844" s="718"/>
      <c r="I2844" s="718"/>
      <c r="J2844" s="679">
        <f>PRODUCT(F2844:I2844)</f>
        <v>-1.8</v>
      </c>
      <c r="K2844" s="139"/>
      <c r="L2844" s="1497"/>
    </row>
    <row r="2845" spans="3:12" x14ac:dyDescent="0.3">
      <c r="C2845" s="1500"/>
      <c r="D2845" s="1501"/>
      <c r="E2845" s="676"/>
      <c r="F2845" s="1570"/>
      <c r="G2845" s="718"/>
      <c r="H2845" s="718"/>
      <c r="I2845" s="718"/>
      <c r="J2845" s="679"/>
      <c r="K2845" s="139"/>
      <c r="L2845" s="1497"/>
    </row>
    <row r="2846" spans="3:12" x14ac:dyDescent="0.3">
      <c r="C2846" s="1500"/>
      <c r="D2846" s="1501"/>
      <c r="E2846" s="1602" t="s">
        <v>4269</v>
      </c>
      <c r="F2846" s="1570"/>
      <c r="G2846" s="718"/>
      <c r="H2846" s="718"/>
      <c r="I2846" s="718"/>
      <c r="J2846" s="679"/>
      <c r="K2846" s="139"/>
      <c r="L2846" s="1497"/>
    </row>
    <row r="2847" spans="3:12" x14ac:dyDescent="0.3">
      <c r="C2847" s="1500"/>
      <c r="D2847" s="1501"/>
      <c r="E2847" s="1604" t="s">
        <v>4265</v>
      </c>
      <c r="F2847" s="705">
        <v>1</v>
      </c>
      <c r="G2847" s="718">
        <v>10.92</v>
      </c>
      <c r="H2847" s="718"/>
      <c r="I2847" s="718"/>
      <c r="J2847" s="679">
        <f>PRODUCT(F2847:I2847)</f>
        <v>10.92</v>
      </c>
      <c r="K2847" s="139"/>
      <c r="L2847" s="1497"/>
    </row>
    <row r="2848" spans="3:12" x14ac:dyDescent="0.3">
      <c r="C2848" s="1500"/>
      <c r="D2848" s="1501"/>
      <c r="E2848" s="679" t="s">
        <v>4265</v>
      </c>
      <c r="F2848" s="705">
        <v>1</v>
      </c>
      <c r="G2848" s="718">
        <v>27.1</v>
      </c>
      <c r="H2848" s="718"/>
      <c r="I2848" s="718"/>
      <c r="J2848" s="679">
        <f>PRODUCT(F2848:I2848)</f>
        <v>27.1</v>
      </c>
      <c r="K2848" s="139"/>
      <c r="L2848" s="1497"/>
    </row>
    <row r="2849" spans="3:12" x14ac:dyDescent="0.3">
      <c r="C2849" s="1500"/>
      <c r="D2849" s="1501"/>
      <c r="E2849" s="676"/>
      <c r="F2849" s="1570"/>
      <c r="G2849" s="718"/>
      <c r="H2849" s="718"/>
      <c r="I2849" s="718"/>
      <c r="J2849" s="679"/>
      <c r="K2849" s="139"/>
      <c r="L2849" s="1497"/>
    </row>
    <row r="2850" spans="3:12" x14ac:dyDescent="0.3">
      <c r="C2850" s="1500"/>
      <c r="D2850" s="1501"/>
      <c r="E2850" s="137" t="s">
        <v>4172</v>
      </c>
      <c r="F2850" s="1570"/>
      <c r="G2850" s="718"/>
      <c r="H2850" s="718"/>
      <c r="I2850" s="718"/>
      <c r="J2850" s="679"/>
      <c r="K2850" s="139"/>
      <c r="L2850" s="1497"/>
    </row>
    <row r="2851" spans="3:12" x14ac:dyDescent="0.3">
      <c r="C2851" s="1500"/>
      <c r="D2851" s="1501"/>
      <c r="E2851" s="676" t="s">
        <v>4270</v>
      </c>
      <c r="F2851" s="1570"/>
      <c r="G2851" s="718"/>
      <c r="H2851" s="718"/>
      <c r="I2851" s="718"/>
      <c r="J2851" s="679"/>
      <c r="K2851" s="139"/>
      <c r="L2851" s="1497"/>
    </row>
    <row r="2852" spans="3:12" x14ac:dyDescent="0.3">
      <c r="C2852" s="1500"/>
      <c r="D2852" s="1501"/>
      <c r="E2852" s="1602" t="s">
        <v>4271</v>
      </c>
      <c r="F2852" s="1570"/>
      <c r="G2852" s="718"/>
      <c r="H2852" s="718"/>
      <c r="I2852" s="718"/>
      <c r="J2852" s="679"/>
      <c r="K2852" s="139"/>
      <c r="L2852" s="1497"/>
    </row>
    <row r="2853" spans="3:12" x14ac:dyDescent="0.3">
      <c r="C2853" s="1500"/>
      <c r="D2853" s="1501"/>
      <c r="E2853" s="679" t="s">
        <v>4265</v>
      </c>
      <c r="F2853" s="705">
        <v>1</v>
      </c>
      <c r="G2853" s="718">
        <v>239.84</v>
      </c>
      <c r="H2853" s="718"/>
      <c r="I2853" s="718"/>
      <c r="J2853" s="679">
        <f>PRODUCT(F2853:I2853)</f>
        <v>239.84</v>
      </c>
      <c r="K2853" s="139"/>
      <c r="L2853" s="1497"/>
    </row>
    <row r="2854" spans="3:12" x14ac:dyDescent="0.3">
      <c r="C2854" s="1500"/>
      <c r="D2854" s="1501"/>
      <c r="E2854" s="1605"/>
      <c r="F2854" s="708">
        <v>-1</v>
      </c>
      <c r="G2854" s="718">
        <v>86.14</v>
      </c>
      <c r="H2854" s="718"/>
      <c r="I2854" s="718"/>
      <c r="J2854" s="679">
        <f>PRODUCT(F2854:I2854)</f>
        <v>-86.14</v>
      </c>
      <c r="K2854" s="139"/>
      <c r="L2854" s="1497"/>
    </row>
    <row r="2855" spans="3:12" x14ac:dyDescent="0.3">
      <c r="C2855" s="1500"/>
      <c r="D2855" s="1501"/>
      <c r="E2855" s="718" t="s">
        <v>4266</v>
      </c>
      <c r="F2855" s="708">
        <v>1</v>
      </c>
      <c r="G2855" s="718">
        <v>55.09</v>
      </c>
      <c r="H2855" s="718"/>
      <c r="I2855" s="718">
        <v>1.65</v>
      </c>
      <c r="J2855" s="679">
        <f>PRODUCT(F2855:I2855)</f>
        <v>90.898499999999999</v>
      </c>
      <c r="K2855" s="139"/>
      <c r="L2855" s="1497"/>
    </row>
    <row r="2856" spans="3:12" x14ac:dyDescent="0.3">
      <c r="C2856" s="1500"/>
      <c r="D2856" s="1501"/>
      <c r="E2856" s="1605"/>
      <c r="F2856" s="708"/>
      <c r="G2856" s="718"/>
      <c r="H2856" s="718"/>
      <c r="I2856" s="718"/>
      <c r="J2856" s="679"/>
      <c r="K2856" s="139"/>
      <c r="L2856" s="1497"/>
    </row>
    <row r="2857" spans="3:12" x14ac:dyDescent="0.3">
      <c r="C2857" s="1500"/>
      <c r="D2857" s="1501"/>
      <c r="E2857" s="1602" t="s">
        <v>4272</v>
      </c>
      <c r="F2857" s="1570"/>
      <c r="G2857" s="718"/>
      <c r="H2857" s="718"/>
      <c r="I2857" s="718"/>
      <c r="J2857" s="679"/>
      <c r="K2857" s="139"/>
      <c r="L2857" s="1497"/>
    </row>
    <row r="2858" spans="3:12" x14ac:dyDescent="0.3">
      <c r="C2858" s="1500"/>
      <c r="D2858" s="1501"/>
      <c r="E2858" s="1604" t="s">
        <v>4265</v>
      </c>
      <c r="F2858" s="708">
        <v>1</v>
      </c>
      <c r="G2858" s="718">
        <v>37.44</v>
      </c>
      <c r="H2858" s="718"/>
      <c r="I2858" s="718"/>
      <c r="J2858" s="679">
        <f>PRODUCT(F2858:I2858)</f>
        <v>37.44</v>
      </c>
      <c r="K2858" s="139"/>
      <c r="L2858" s="1497"/>
    </row>
    <row r="2859" spans="3:12" x14ac:dyDescent="0.3">
      <c r="C2859" s="1500"/>
      <c r="D2859" s="1501"/>
      <c r="E2859" s="1598"/>
      <c r="F2859" s="705"/>
      <c r="G2859" s="718"/>
      <c r="H2859" s="718"/>
      <c r="I2859" s="718"/>
      <c r="J2859" s="679"/>
      <c r="K2859" s="139"/>
      <c r="L2859" s="1497"/>
    </row>
    <row r="2860" spans="3:12" x14ac:dyDescent="0.3">
      <c r="C2860" s="1500"/>
      <c r="D2860" s="1501"/>
      <c r="E2860" s="137" t="s">
        <v>4176</v>
      </c>
      <c r="F2860" s="1570"/>
      <c r="G2860" s="718"/>
      <c r="H2860" s="718"/>
      <c r="I2860" s="718"/>
      <c r="J2860" s="679"/>
      <c r="K2860" s="139"/>
      <c r="L2860" s="1497"/>
    </row>
    <row r="2861" spans="3:12" x14ac:dyDescent="0.3">
      <c r="C2861" s="1500"/>
      <c r="D2861" s="1501"/>
      <c r="E2861" s="1602" t="s">
        <v>4273</v>
      </c>
      <c r="F2861" s="1570"/>
      <c r="G2861" s="718"/>
      <c r="H2861" s="718"/>
      <c r="I2861" s="718"/>
      <c r="J2861" s="679"/>
      <c r="K2861" s="139"/>
      <c r="L2861" s="1497"/>
    </row>
    <row r="2862" spans="3:12" x14ac:dyDescent="0.3">
      <c r="C2862" s="1500"/>
      <c r="D2862" s="1501"/>
      <c r="E2862" s="679" t="s">
        <v>4265</v>
      </c>
      <c r="F2862" s="705">
        <v>1</v>
      </c>
      <c r="G2862" s="718">
        <v>96.1</v>
      </c>
      <c r="H2862" s="718"/>
      <c r="I2862" s="718"/>
      <c r="J2862" s="679">
        <f>PRODUCT(F2862:I2862)</f>
        <v>96.1</v>
      </c>
      <c r="K2862" s="139"/>
      <c r="L2862" s="1497"/>
    </row>
    <row r="2863" spans="3:12" x14ac:dyDescent="0.3">
      <c r="C2863" s="1500"/>
      <c r="D2863" s="1501"/>
      <c r="E2863" s="676"/>
      <c r="F2863" s="705">
        <v>-3</v>
      </c>
      <c r="G2863" s="718">
        <v>0.3</v>
      </c>
      <c r="H2863" s="718"/>
      <c r="I2863" s="718"/>
      <c r="J2863" s="679">
        <f>PRODUCT(F2863:I2863)</f>
        <v>-0.89999999999999991</v>
      </c>
      <c r="K2863" s="139"/>
      <c r="L2863" s="1497"/>
    </row>
    <row r="2864" spans="3:12" x14ac:dyDescent="0.3">
      <c r="C2864" s="1500"/>
      <c r="D2864" s="1501"/>
      <c r="E2864" s="676"/>
      <c r="F2864" s="705"/>
      <c r="G2864" s="718"/>
      <c r="H2864" s="718"/>
      <c r="I2864" s="718"/>
      <c r="J2864" s="679"/>
      <c r="K2864" s="139"/>
      <c r="L2864" s="1497"/>
    </row>
    <row r="2865" spans="3:12" x14ac:dyDescent="0.3">
      <c r="C2865" s="1500"/>
      <c r="D2865" s="1501"/>
      <c r="E2865" s="676" t="s">
        <v>4274</v>
      </c>
      <c r="F2865" s="705"/>
      <c r="G2865" s="718"/>
      <c r="H2865" s="718"/>
      <c r="I2865" s="718"/>
      <c r="J2865" s="679"/>
      <c r="K2865" s="139"/>
      <c r="L2865" s="1497"/>
    </row>
    <row r="2866" spans="3:12" x14ac:dyDescent="0.3">
      <c r="C2866" s="1500"/>
      <c r="D2866" s="1501"/>
      <c r="E2866" s="1602" t="s">
        <v>4275</v>
      </c>
      <c r="F2866" s="705"/>
      <c r="G2866" s="718"/>
      <c r="H2866" s="718"/>
      <c r="I2866" s="718"/>
      <c r="J2866" s="679"/>
      <c r="K2866" s="139"/>
      <c r="L2866" s="1497"/>
    </row>
    <row r="2867" spans="3:12" x14ac:dyDescent="0.3">
      <c r="C2867" s="1500"/>
      <c r="D2867" s="1501"/>
      <c r="E2867" s="1603" t="s">
        <v>4265</v>
      </c>
      <c r="F2867" s="705">
        <v>1</v>
      </c>
      <c r="G2867" s="718">
        <v>50.24</v>
      </c>
      <c r="H2867" s="718"/>
      <c r="I2867" s="718"/>
      <c r="J2867" s="679">
        <f>PRODUCT(F2867:I2867)</f>
        <v>50.24</v>
      </c>
      <c r="K2867" s="139"/>
      <c r="L2867" s="1497"/>
    </row>
    <row r="2868" spans="3:12" x14ac:dyDescent="0.3">
      <c r="C2868" s="1500"/>
      <c r="D2868" s="1501"/>
      <c r="E2868" s="676"/>
      <c r="F2868" s="705">
        <v>-5</v>
      </c>
      <c r="G2868" s="718">
        <v>3.36</v>
      </c>
      <c r="H2868" s="718"/>
      <c r="I2868" s="718"/>
      <c r="J2868" s="679">
        <f>PRODUCT(F2868:I2868)</f>
        <v>-16.8</v>
      </c>
      <c r="K2868" s="139"/>
      <c r="L2868" s="1497"/>
    </row>
    <row r="2869" spans="3:12" x14ac:dyDescent="0.3">
      <c r="C2869" s="1500"/>
      <c r="D2869" s="1501"/>
      <c r="E2869" s="718" t="s">
        <v>4266</v>
      </c>
      <c r="F2869" s="705">
        <v>1</v>
      </c>
      <c r="G2869" s="718">
        <v>30.54</v>
      </c>
      <c r="H2869" s="718"/>
      <c r="I2869" s="718">
        <v>0.85</v>
      </c>
      <c r="J2869" s="679">
        <f>PRODUCT(F2869:I2869)</f>
        <v>25.959</v>
      </c>
      <c r="K2869" s="139"/>
      <c r="L2869" s="1497"/>
    </row>
    <row r="2870" spans="3:12" x14ac:dyDescent="0.3">
      <c r="C2870" s="1500"/>
      <c r="D2870" s="1501"/>
      <c r="E2870" s="676"/>
      <c r="F2870" s="705"/>
      <c r="G2870" s="718"/>
      <c r="H2870" s="718"/>
      <c r="I2870" s="718"/>
      <c r="J2870" s="679"/>
      <c r="K2870" s="139"/>
      <c r="L2870" s="1497"/>
    </row>
    <row r="2871" spans="3:12" x14ac:dyDescent="0.3">
      <c r="C2871" s="1500"/>
      <c r="D2871" s="1501"/>
      <c r="E2871" s="676" t="s">
        <v>4270</v>
      </c>
      <c r="F2871" s="705"/>
      <c r="G2871" s="718"/>
      <c r="H2871" s="718"/>
      <c r="I2871" s="718"/>
      <c r="J2871" s="679"/>
      <c r="K2871" s="139"/>
      <c r="L2871" s="1497"/>
    </row>
    <row r="2872" spans="3:12" x14ac:dyDescent="0.3">
      <c r="C2872" s="1500"/>
      <c r="D2872" s="1501"/>
      <c r="E2872" s="1602" t="s">
        <v>4276</v>
      </c>
      <c r="F2872" s="705"/>
      <c r="G2872" s="718"/>
      <c r="H2872" s="718"/>
      <c r="I2872" s="718"/>
      <c r="J2872" s="679"/>
      <c r="K2872" s="139"/>
      <c r="L2872" s="1497"/>
    </row>
    <row r="2873" spans="3:12" x14ac:dyDescent="0.3">
      <c r="C2873" s="1500"/>
      <c r="D2873" s="1501"/>
      <c r="E2873" s="1603" t="s">
        <v>4265</v>
      </c>
      <c r="F2873" s="705">
        <v>1</v>
      </c>
      <c r="G2873" s="718">
        <v>237.13</v>
      </c>
      <c r="H2873" s="718"/>
      <c r="I2873" s="718"/>
      <c r="J2873" s="679">
        <f>PRODUCT(F2873:I2873)</f>
        <v>237.13</v>
      </c>
      <c r="K2873" s="139"/>
      <c r="L2873" s="1497"/>
    </row>
    <row r="2874" spans="3:12" x14ac:dyDescent="0.3">
      <c r="C2874" s="1500"/>
      <c r="D2874" s="1501"/>
      <c r="E2874" s="676"/>
      <c r="F2874" s="705">
        <v>-1</v>
      </c>
      <c r="G2874" s="718">
        <v>84.99</v>
      </c>
      <c r="H2874" s="718"/>
      <c r="I2874" s="718"/>
      <c r="J2874" s="679">
        <f>PRODUCT(F2874:I2874)</f>
        <v>-84.99</v>
      </c>
      <c r="K2874" s="139"/>
      <c r="L2874" s="1497"/>
    </row>
    <row r="2875" spans="3:12" x14ac:dyDescent="0.3">
      <c r="C2875" s="1500"/>
      <c r="D2875" s="1501"/>
      <c r="E2875" s="718" t="s">
        <v>4266</v>
      </c>
      <c r="F2875" s="705">
        <v>1</v>
      </c>
      <c r="G2875" s="718">
        <v>54.59</v>
      </c>
      <c r="H2875" s="718"/>
      <c r="I2875" s="718">
        <v>1.65</v>
      </c>
      <c r="J2875" s="679">
        <f>PRODUCT(F2875:I2875)</f>
        <v>90.073499999999996</v>
      </c>
      <c r="K2875" s="139"/>
      <c r="L2875" s="1497"/>
    </row>
    <row r="2876" spans="3:12" x14ac:dyDescent="0.3">
      <c r="C2876" s="1500"/>
      <c r="D2876" s="1501"/>
      <c r="E2876" s="676"/>
      <c r="F2876" s="705"/>
      <c r="G2876" s="718"/>
      <c r="H2876" s="718"/>
      <c r="I2876" s="718"/>
      <c r="J2876" s="679"/>
      <c r="K2876" s="139"/>
      <c r="L2876" s="1497"/>
    </row>
    <row r="2877" spans="3:12" x14ac:dyDescent="0.3">
      <c r="C2877" s="1500"/>
      <c r="D2877" s="1501"/>
      <c r="E2877" s="137" t="s">
        <v>4178</v>
      </c>
      <c r="F2877" s="1570"/>
      <c r="G2877" s="718"/>
      <c r="H2877" s="718"/>
      <c r="I2877" s="718"/>
      <c r="J2877" s="679"/>
      <c r="K2877" s="139"/>
      <c r="L2877" s="1497"/>
    </row>
    <row r="2878" spans="3:12" x14ac:dyDescent="0.3">
      <c r="C2878" s="1500"/>
      <c r="D2878" s="1501"/>
      <c r="E2878" s="1602" t="s">
        <v>4277</v>
      </c>
      <c r="F2878" s="1570"/>
      <c r="G2878" s="718"/>
      <c r="H2878" s="718"/>
      <c r="I2878" s="718"/>
      <c r="J2878" s="679"/>
      <c r="K2878" s="139"/>
      <c r="L2878" s="1497"/>
    </row>
    <row r="2879" spans="3:12" x14ac:dyDescent="0.3">
      <c r="C2879" s="1500"/>
      <c r="D2879" s="1501"/>
      <c r="E2879" s="679" t="s">
        <v>4265</v>
      </c>
      <c r="F2879" s="705">
        <v>1</v>
      </c>
      <c r="G2879" s="718">
        <v>139</v>
      </c>
      <c r="H2879" s="718"/>
      <c r="I2879" s="718"/>
      <c r="J2879" s="679">
        <f>PRODUCT(F2879:I2879)</f>
        <v>139</v>
      </c>
      <c r="K2879" s="139"/>
      <c r="L2879" s="1497"/>
    </row>
    <row r="2880" spans="3:12" x14ac:dyDescent="0.3">
      <c r="C2880" s="1500"/>
      <c r="D2880" s="1501"/>
      <c r="E2880" s="676"/>
      <c r="F2880" s="1570"/>
      <c r="G2880" s="718"/>
      <c r="H2880" s="718"/>
      <c r="I2880" s="718"/>
      <c r="J2880" s="679"/>
      <c r="K2880" s="139"/>
      <c r="L2880" s="1497"/>
    </row>
    <row r="2881" spans="3:12" x14ac:dyDescent="0.3">
      <c r="C2881" s="1500"/>
      <c r="D2881" s="1501"/>
      <c r="E2881" s="676" t="s">
        <v>4274</v>
      </c>
      <c r="F2881" s="705"/>
      <c r="G2881" s="718"/>
      <c r="H2881" s="718"/>
      <c r="I2881" s="718"/>
      <c r="J2881" s="679"/>
      <c r="K2881" s="139"/>
      <c r="L2881" s="1497"/>
    </row>
    <row r="2882" spans="3:12" x14ac:dyDescent="0.3">
      <c r="C2882" s="1500"/>
      <c r="D2882" s="1501"/>
      <c r="E2882" s="1602" t="s">
        <v>4179</v>
      </c>
      <c r="F2882" s="705"/>
      <c r="G2882" s="718"/>
      <c r="H2882" s="718"/>
      <c r="I2882" s="718"/>
      <c r="J2882" s="679"/>
      <c r="K2882" s="139"/>
      <c r="L2882" s="1497"/>
    </row>
    <row r="2883" spans="3:12" x14ac:dyDescent="0.3">
      <c r="C2883" s="1502"/>
      <c r="D2883" s="1503"/>
      <c r="E2883" s="1603" t="s">
        <v>4265</v>
      </c>
      <c r="F2883" s="705">
        <v>1</v>
      </c>
      <c r="G2883" s="718">
        <v>207.04</v>
      </c>
      <c r="H2883" s="718"/>
      <c r="I2883" s="718"/>
      <c r="J2883" s="679">
        <f>PRODUCT(F2883:I2883)</f>
        <v>207.04</v>
      </c>
      <c r="K2883" s="113"/>
      <c r="L2883" s="571"/>
    </row>
    <row r="2884" spans="3:12" x14ac:dyDescent="0.3">
      <c r="C2884" s="1502"/>
      <c r="D2884" s="1503"/>
      <c r="E2884" s="676"/>
      <c r="F2884" s="705">
        <v>-1</v>
      </c>
      <c r="G2884" s="718">
        <v>137.27000000000001</v>
      </c>
      <c r="H2884" s="718"/>
      <c r="I2884" s="718"/>
      <c r="J2884" s="679">
        <f>PRODUCT(F2884:I2884)</f>
        <v>-137.27000000000001</v>
      </c>
      <c r="K2884" s="113"/>
      <c r="L2884" s="571"/>
    </row>
    <row r="2885" spans="3:12" x14ac:dyDescent="0.3">
      <c r="C2885" s="1502"/>
      <c r="D2885" s="1503"/>
      <c r="E2885" s="718" t="s">
        <v>4266</v>
      </c>
      <c r="F2885" s="705">
        <v>1</v>
      </c>
      <c r="G2885" s="718">
        <v>49.04</v>
      </c>
      <c r="H2885" s="718"/>
      <c r="I2885" s="718">
        <v>1.6</v>
      </c>
      <c r="J2885" s="679">
        <f>PRODUCT(F2885:I2885)</f>
        <v>78.463999999999999</v>
      </c>
      <c r="K2885" s="113"/>
      <c r="L2885" s="571"/>
    </row>
    <row r="2886" spans="3:12" x14ac:dyDescent="0.3">
      <c r="C2886" s="1502"/>
      <c r="D2886" s="1503"/>
      <c r="E2886" s="676"/>
      <c r="F2886" s="1570"/>
      <c r="G2886" s="718"/>
      <c r="H2886" s="718"/>
      <c r="I2886" s="718"/>
      <c r="J2886" s="679"/>
      <c r="K2886" s="113"/>
      <c r="L2886" s="571"/>
    </row>
    <row r="2887" spans="3:12" x14ac:dyDescent="0.3">
      <c r="C2887" s="1502"/>
      <c r="D2887" s="1503"/>
      <c r="E2887" s="1602" t="s">
        <v>4278</v>
      </c>
      <c r="F2887" s="1570"/>
      <c r="G2887" s="718"/>
      <c r="H2887" s="718"/>
      <c r="I2887" s="718"/>
      <c r="J2887" s="679"/>
      <c r="K2887" s="113"/>
      <c r="L2887" s="571"/>
    </row>
    <row r="2888" spans="3:12" x14ac:dyDescent="0.3">
      <c r="C2888" s="1502"/>
      <c r="D2888" s="1503"/>
      <c r="E2888" s="679" t="s">
        <v>4265</v>
      </c>
      <c r="F2888" s="705">
        <v>1</v>
      </c>
      <c r="G2888" s="718">
        <v>153.58000000000001</v>
      </c>
      <c r="H2888" s="718"/>
      <c r="I2888" s="718"/>
      <c r="J2888" s="679">
        <f>PRODUCT(F2888:I2888)</f>
        <v>153.58000000000001</v>
      </c>
      <c r="K2888" s="113"/>
      <c r="L2888" s="571"/>
    </row>
    <row r="2889" spans="3:12" x14ac:dyDescent="0.3">
      <c r="C2889" s="1502"/>
      <c r="D2889" s="1503"/>
      <c r="E2889" s="676"/>
      <c r="F2889" s="705">
        <v>-1</v>
      </c>
      <c r="G2889" s="718">
        <v>2.52</v>
      </c>
      <c r="H2889" s="718"/>
      <c r="I2889" s="718"/>
      <c r="J2889" s="679">
        <f>PRODUCT(F2889:I2889)</f>
        <v>-2.52</v>
      </c>
      <c r="K2889" s="113"/>
      <c r="L2889" s="571"/>
    </row>
    <row r="2890" spans="3:12" ht="12.75" customHeight="1" x14ac:dyDescent="0.3">
      <c r="C2890" s="1468" t="s">
        <v>1</v>
      </c>
      <c r="D2890" s="1468" t="s">
        <v>239</v>
      </c>
      <c r="E2890" s="691" t="s">
        <v>2</v>
      </c>
      <c r="F2890" s="691" t="s">
        <v>45</v>
      </c>
      <c r="G2890" s="1419" t="s">
        <v>52</v>
      </c>
      <c r="H2890" s="713" t="s">
        <v>47</v>
      </c>
      <c r="I2890" s="713" t="s">
        <v>48</v>
      </c>
      <c r="J2890" s="713" t="s">
        <v>49</v>
      </c>
      <c r="K2890" s="93" t="s">
        <v>50</v>
      </c>
      <c r="L2890" s="1468" t="s">
        <v>3</v>
      </c>
    </row>
    <row r="2891" spans="3:12" x14ac:dyDescent="0.3">
      <c r="C2891" s="1469" t="str">
        <f>RESUMEN!C436</f>
        <v>03.13.01.11</v>
      </c>
      <c r="D2891" s="2298" t="str">
        <f>RESUMEN!D436</f>
        <v>BALDOSA PODOTACTIL DE PREVENCIÓN 30x30</v>
      </c>
      <c r="E2891" s="2299"/>
      <c r="F2891" s="1427"/>
      <c r="G2891" s="1429"/>
      <c r="H2891" s="1429"/>
      <c r="I2891" s="1429"/>
      <c r="J2891" s="1429"/>
      <c r="K2891" s="91">
        <f>SUM(J2896:J2945)</f>
        <v>264</v>
      </c>
      <c r="L2891" s="1470" t="s">
        <v>6</v>
      </c>
    </row>
    <row r="2892" spans="3:12" x14ac:dyDescent="0.3">
      <c r="C2892" s="1487"/>
      <c r="D2892" s="1488"/>
      <c r="E2892" s="751"/>
      <c r="F2892" s="1496"/>
      <c r="G2892" s="719"/>
      <c r="H2892" s="719"/>
      <c r="I2892" s="719"/>
      <c r="J2892" s="719"/>
      <c r="K2892" s="139"/>
      <c r="L2892" s="1497"/>
    </row>
    <row r="2893" spans="3:12" x14ac:dyDescent="0.3">
      <c r="C2893" s="1500"/>
      <c r="D2893" s="1501"/>
      <c r="E2893" s="137" t="s">
        <v>169</v>
      </c>
      <c r="F2893" s="1496"/>
      <c r="G2893" s="719"/>
      <c r="H2893" s="719"/>
      <c r="I2893" s="719"/>
      <c r="J2893" s="719"/>
      <c r="K2893" s="139"/>
      <c r="L2893" s="1497"/>
    </row>
    <row r="2894" spans="3:12" x14ac:dyDescent="0.3">
      <c r="C2894" s="1500"/>
      <c r="D2894" s="1501"/>
      <c r="E2894" s="137" t="s">
        <v>197</v>
      </c>
      <c r="F2894" s="705"/>
      <c r="G2894" s="619"/>
      <c r="H2894" s="679"/>
      <c r="I2894" s="679"/>
      <c r="J2894" s="679"/>
      <c r="K2894" s="139"/>
      <c r="L2894" s="1497"/>
    </row>
    <row r="2895" spans="3:12" x14ac:dyDescent="0.3">
      <c r="C2895" s="1500"/>
      <c r="D2895" s="1501"/>
      <c r="E2895" s="137" t="s">
        <v>4281</v>
      </c>
      <c r="F2895" s="705"/>
      <c r="G2895" s="619"/>
      <c r="H2895" s="679"/>
      <c r="I2895" s="679"/>
      <c r="J2895" s="679"/>
      <c r="K2895" s="139"/>
      <c r="L2895" s="1497"/>
    </row>
    <row r="2896" spans="3:12" x14ac:dyDescent="0.3">
      <c r="C2896" s="1500"/>
      <c r="D2896" s="1501"/>
      <c r="E2896" s="1598" t="s">
        <v>324</v>
      </c>
      <c r="F2896" s="705">
        <v>29</v>
      </c>
      <c r="G2896" s="619"/>
      <c r="H2896" s="679"/>
      <c r="I2896" s="679"/>
      <c r="J2896" s="679">
        <f>PRODUCT(F2896:I2896)</f>
        <v>29</v>
      </c>
      <c r="K2896" s="139"/>
      <c r="L2896" s="1497"/>
    </row>
    <row r="2897" spans="3:12" x14ac:dyDescent="0.3">
      <c r="C2897" s="1500"/>
      <c r="D2897" s="1501"/>
      <c r="E2897" s="679"/>
      <c r="F2897" s="705">
        <v>17</v>
      </c>
      <c r="G2897" s="619"/>
      <c r="H2897" s="679"/>
      <c r="I2897" s="679"/>
      <c r="J2897" s="679">
        <f>PRODUCT(F2897:I2897)</f>
        <v>17</v>
      </c>
      <c r="K2897" s="139"/>
      <c r="L2897" s="1497"/>
    </row>
    <row r="2898" spans="3:12" x14ac:dyDescent="0.3">
      <c r="C2898" s="1500"/>
      <c r="D2898" s="1501"/>
      <c r="E2898" s="137"/>
      <c r="F2898" s="705"/>
      <c r="G2898" s="619"/>
      <c r="H2898" s="679"/>
      <c r="I2898" s="679"/>
      <c r="J2898" s="679"/>
      <c r="K2898" s="139"/>
      <c r="L2898" s="1497"/>
    </row>
    <row r="2899" spans="3:12" x14ac:dyDescent="0.3">
      <c r="C2899" s="1500"/>
      <c r="D2899" s="1501"/>
      <c r="E2899" s="137" t="s">
        <v>4282</v>
      </c>
      <c r="F2899" s="705"/>
      <c r="G2899" s="619"/>
      <c r="H2899" s="679"/>
      <c r="I2899" s="679"/>
      <c r="J2899" s="679"/>
      <c r="K2899" s="139"/>
      <c r="L2899" s="1497"/>
    </row>
    <row r="2900" spans="3:12" x14ac:dyDescent="0.3">
      <c r="C2900" s="1500"/>
      <c r="D2900" s="1501"/>
      <c r="E2900" s="137" t="s">
        <v>4281</v>
      </c>
      <c r="F2900" s="705"/>
      <c r="G2900" s="619"/>
      <c r="H2900" s="679"/>
      <c r="I2900" s="679"/>
      <c r="J2900" s="679"/>
      <c r="K2900" s="139"/>
      <c r="L2900" s="1497"/>
    </row>
    <row r="2901" spans="3:12" x14ac:dyDescent="0.3">
      <c r="C2901" s="1500"/>
      <c r="D2901" s="1501"/>
      <c r="E2901" s="1598" t="s">
        <v>324</v>
      </c>
      <c r="F2901" s="705">
        <v>25</v>
      </c>
      <c r="G2901" s="619"/>
      <c r="H2901" s="679"/>
      <c r="I2901" s="679"/>
      <c r="J2901" s="679">
        <f>PRODUCT(F2901:I2901)</f>
        <v>25</v>
      </c>
      <c r="K2901" s="139"/>
      <c r="L2901" s="1497"/>
    </row>
    <row r="2902" spans="3:12" x14ac:dyDescent="0.3">
      <c r="C2902" s="1500"/>
      <c r="D2902" s="1501"/>
      <c r="E2902" s="1600"/>
      <c r="F2902" s="705"/>
      <c r="G2902" s="619"/>
      <c r="H2902" s="679"/>
      <c r="I2902" s="679"/>
      <c r="J2902" s="679"/>
      <c r="K2902" s="139"/>
      <c r="L2902" s="1497"/>
    </row>
    <row r="2903" spans="3:12" x14ac:dyDescent="0.3">
      <c r="C2903" s="1500"/>
      <c r="D2903" s="1501"/>
      <c r="E2903" s="137" t="s">
        <v>4283</v>
      </c>
      <c r="F2903" s="705"/>
      <c r="G2903" s="619"/>
      <c r="H2903" s="679"/>
      <c r="I2903" s="679"/>
      <c r="J2903" s="679"/>
      <c r="K2903" s="139"/>
      <c r="L2903" s="1497"/>
    </row>
    <row r="2904" spans="3:12" x14ac:dyDescent="0.3">
      <c r="C2904" s="1500"/>
      <c r="D2904" s="1501"/>
      <c r="E2904" s="137" t="s">
        <v>4281</v>
      </c>
      <c r="F2904" s="1570"/>
      <c r="G2904" s="718"/>
      <c r="H2904" s="718"/>
      <c r="I2904" s="718"/>
      <c r="J2904" s="679"/>
      <c r="K2904" s="139"/>
      <c r="L2904" s="1497"/>
    </row>
    <row r="2905" spans="3:12" x14ac:dyDescent="0.3">
      <c r="C2905" s="1500"/>
      <c r="D2905" s="1501"/>
      <c r="E2905" s="1598" t="s">
        <v>324</v>
      </c>
      <c r="F2905" s="708">
        <v>10</v>
      </c>
      <c r="G2905" s="718"/>
      <c r="H2905" s="718"/>
      <c r="I2905" s="718"/>
      <c r="J2905" s="679">
        <f>PRODUCT(F2905:I2905)</f>
        <v>10</v>
      </c>
      <c r="K2905" s="139"/>
      <c r="L2905" s="1497"/>
    </row>
    <row r="2906" spans="3:12" x14ac:dyDescent="0.3">
      <c r="C2906" s="1500"/>
      <c r="D2906" s="1501"/>
      <c r="E2906" s="1413"/>
      <c r="F2906" s="1570"/>
      <c r="G2906" s="718"/>
      <c r="H2906" s="718"/>
      <c r="I2906" s="718"/>
      <c r="J2906" s="679"/>
      <c r="K2906" s="139"/>
      <c r="L2906" s="1497"/>
    </row>
    <row r="2907" spans="3:12" x14ac:dyDescent="0.3">
      <c r="C2907" s="1500"/>
      <c r="D2907" s="1501"/>
      <c r="E2907" s="137" t="s">
        <v>4284</v>
      </c>
      <c r="F2907" s="705"/>
      <c r="G2907" s="718"/>
      <c r="H2907" s="718"/>
      <c r="I2907" s="718"/>
      <c r="J2907" s="679"/>
      <c r="K2907" s="139"/>
      <c r="L2907" s="1497"/>
    </row>
    <row r="2908" spans="3:12" x14ac:dyDescent="0.3">
      <c r="C2908" s="1500"/>
      <c r="D2908" s="1501"/>
      <c r="E2908" s="137" t="s">
        <v>4281</v>
      </c>
      <c r="F2908" s="1570"/>
      <c r="G2908" s="718"/>
      <c r="H2908" s="718"/>
      <c r="I2908" s="718"/>
      <c r="J2908" s="679"/>
      <c r="K2908" s="139"/>
      <c r="L2908" s="1497"/>
    </row>
    <row r="2909" spans="3:12" x14ac:dyDescent="0.3">
      <c r="C2909" s="1500"/>
      <c r="D2909" s="1501"/>
      <c r="E2909" s="1598" t="s">
        <v>324</v>
      </c>
      <c r="F2909" s="708">
        <v>10</v>
      </c>
      <c r="G2909" s="718"/>
      <c r="H2909" s="718"/>
      <c r="I2909" s="718"/>
      <c r="J2909" s="679">
        <f>PRODUCT(F2909:I2909)</f>
        <v>10</v>
      </c>
      <c r="K2909" s="139"/>
      <c r="L2909" s="1497"/>
    </row>
    <row r="2910" spans="3:12" x14ac:dyDescent="0.3">
      <c r="C2910" s="1500"/>
      <c r="D2910" s="1501"/>
      <c r="E2910" s="1413"/>
      <c r="F2910" s="708"/>
      <c r="G2910" s="718"/>
      <c r="H2910" s="718"/>
      <c r="I2910" s="718"/>
      <c r="J2910" s="679"/>
      <c r="K2910" s="139"/>
      <c r="L2910" s="1497"/>
    </row>
    <row r="2911" spans="3:12" x14ac:dyDescent="0.3">
      <c r="C2911" s="1500"/>
      <c r="D2911" s="1501"/>
      <c r="E2911" s="137" t="s">
        <v>4285</v>
      </c>
      <c r="F2911" s="705"/>
      <c r="G2911" s="718"/>
      <c r="H2911" s="718"/>
      <c r="I2911" s="718"/>
      <c r="J2911" s="679"/>
      <c r="K2911" s="139"/>
      <c r="L2911" s="1497"/>
    </row>
    <row r="2912" spans="3:12" x14ac:dyDescent="0.3">
      <c r="C2912" s="1500"/>
      <c r="D2912" s="1501"/>
      <c r="E2912" s="137" t="s">
        <v>4281</v>
      </c>
      <c r="F2912" s="708"/>
      <c r="G2912" s="718"/>
      <c r="H2912" s="718"/>
      <c r="I2912" s="718"/>
      <c r="J2912" s="679"/>
      <c r="K2912" s="139"/>
      <c r="L2912" s="1497"/>
    </row>
    <row r="2913" spans="3:12" x14ac:dyDescent="0.3">
      <c r="C2913" s="1500"/>
      <c r="D2913" s="1501"/>
      <c r="E2913" s="1598" t="s">
        <v>324</v>
      </c>
      <c r="F2913" s="708">
        <v>10</v>
      </c>
      <c r="G2913" s="718"/>
      <c r="H2913" s="718"/>
      <c r="I2913" s="718"/>
      <c r="J2913" s="679">
        <f>PRODUCT(F2913:I2913)</f>
        <v>10</v>
      </c>
      <c r="K2913" s="139"/>
      <c r="L2913" s="1497"/>
    </row>
    <row r="2914" spans="3:12" x14ac:dyDescent="0.3">
      <c r="C2914" s="1500"/>
      <c r="D2914" s="1501"/>
      <c r="E2914" s="1413"/>
      <c r="F2914" s="708"/>
      <c r="G2914" s="718"/>
      <c r="H2914" s="718"/>
      <c r="I2914" s="718"/>
      <c r="J2914" s="679"/>
      <c r="K2914" s="139"/>
      <c r="L2914" s="1497"/>
    </row>
    <row r="2915" spans="3:12" x14ac:dyDescent="0.3">
      <c r="C2915" s="1500"/>
      <c r="D2915" s="1501"/>
      <c r="E2915" s="137" t="s">
        <v>170</v>
      </c>
      <c r="F2915" s="708"/>
      <c r="G2915" s="718"/>
      <c r="H2915" s="718"/>
      <c r="I2915" s="718"/>
      <c r="J2915" s="679"/>
      <c r="K2915" s="139"/>
      <c r="L2915" s="1497"/>
    </row>
    <row r="2916" spans="3:12" x14ac:dyDescent="0.3">
      <c r="C2916" s="1500"/>
      <c r="D2916" s="1501"/>
      <c r="E2916" s="137" t="s">
        <v>4281</v>
      </c>
      <c r="F2916" s="708"/>
      <c r="G2916" s="718"/>
      <c r="H2916" s="718"/>
      <c r="I2916" s="718"/>
      <c r="J2916" s="679"/>
      <c r="K2916" s="139"/>
      <c r="L2916" s="1497"/>
    </row>
    <row r="2917" spans="3:12" x14ac:dyDescent="0.3">
      <c r="C2917" s="1500"/>
      <c r="D2917" s="1501"/>
      <c r="E2917" s="1598" t="s">
        <v>324</v>
      </c>
      <c r="F2917" s="708">
        <v>15</v>
      </c>
      <c r="G2917" s="718"/>
      <c r="H2917" s="718"/>
      <c r="I2917" s="718"/>
      <c r="J2917" s="679">
        <f>PRODUCT(F2917:I2917)</f>
        <v>15</v>
      </c>
      <c r="K2917" s="139"/>
      <c r="L2917" s="1497"/>
    </row>
    <row r="2918" spans="3:12" x14ac:dyDescent="0.3">
      <c r="C2918" s="1500"/>
      <c r="D2918" s="1501"/>
      <c r="E2918" s="1413"/>
      <c r="F2918" s="708"/>
      <c r="G2918" s="718"/>
      <c r="H2918" s="718"/>
      <c r="I2918" s="718"/>
      <c r="J2918" s="679"/>
      <c r="K2918" s="139"/>
      <c r="L2918" s="1497"/>
    </row>
    <row r="2919" spans="3:12" x14ac:dyDescent="0.3">
      <c r="C2919" s="1500"/>
      <c r="D2919" s="1501"/>
      <c r="E2919" s="137" t="s">
        <v>4282</v>
      </c>
      <c r="F2919" s="1570"/>
      <c r="G2919" s="718"/>
      <c r="H2919" s="718"/>
      <c r="I2919" s="718"/>
      <c r="J2919" s="679"/>
      <c r="K2919" s="139"/>
      <c r="L2919" s="1497"/>
    </row>
    <row r="2920" spans="3:12" x14ac:dyDescent="0.3">
      <c r="C2920" s="1500"/>
      <c r="D2920" s="1501"/>
      <c r="E2920" s="137" t="s">
        <v>4286</v>
      </c>
      <c r="F2920" s="1570"/>
      <c r="G2920" s="718"/>
      <c r="H2920" s="718"/>
      <c r="I2920" s="718"/>
      <c r="J2920" s="679"/>
      <c r="K2920" s="139"/>
      <c r="L2920" s="1497"/>
    </row>
    <row r="2921" spans="3:12" x14ac:dyDescent="0.3">
      <c r="C2921" s="1500"/>
      <c r="D2921" s="1501"/>
      <c r="E2921" s="1598" t="s">
        <v>324</v>
      </c>
      <c r="F2921" s="705">
        <v>26</v>
      </c>
      <c r="G2921" s="718"/>
      <c r="H2921" s="718"/>
      <c r="I2921" s="718"/>
      <c r="J2921" s="679">
        <f>PRODUCT(F2921:I2921)</f>
        <v>26</v>
      </c>
      <c r="K2921" s="139"/>
      <c r="L2921" s="1497"/>
    </row>
    <row r="2922" spans="3:12" x14ac:dyDescent="0.3">
      <c r="C2922" s="1500"/>
      <c r="D2922" s="1501"/>
      <c r="E2922" s="1413"/>
      <c r="F2922" s="1570"/>
      <c r="G2922" s="718"/>
      <c r="H2922" s="718"/>
      <c r="I2922" s="718"/>
      <c r="J2922" s="679"/>
      <c r="K2922" s="139"/>
      <c r="L2922" s="1497"/>
    </row>
    <row r="2923" spans="3:12" x14ac:dyDescent="0.3">
      <c r="C2923" s="1500"/>
      <c r="D2923" s="1501"/>
      <c r="E2923" s="137" t="s">
        <v>4287</v>
      </c>
      <c r="F2923" s="1570"/>
      <c r="G2923" s="718"/>
      <c r="H2923" s="718"/>
      <c r="I2923" s="718"/>
      <c r="J2923" s="679"/>
      <c r="K2923" s="139"/>
      <c r="L2923" s="1497"/>
    </row>
    <row r="2924" spans="3:12" x14ac:dyDescent="0.3">
      <c r="C2924" s="1500"/>
      <c r="D2924" s="1501"/>
      <c r="E2924" s="137" t="s">
        <v>4286</v>
      </c>
      <c r="F2924" s="1570"/>
      <c r="G2924" s="718"/>
      <c r="H2924" s="718"/>
      <c r="I2924" s="718"/>
      <c r="J2924" s="679"/>
      <c r="K2924" s="139"/>
      <c r="L2924" s="1497"/>
    </row>
    <row r="2925" spans="3:12" x14ac:dyDescent="0.3">
      <c r="C2925" s="1500"/>
      <c r="D2925" s="1501"/>
      <c r="E2925" s="1598" t="s">
        <v>324</v>
      </c>
      <c r="F2925" s="705">
        <v>20</v>
      </c>
      <c r="G2925" s="718"/>
      <c r="H2925" s="718"/>
      <c r="I2925" s="718"/>
      <c r="J2925" s="679">
        <f>PRODUCT(F2925:I2925)</f>
        <v>20</v>
      </c>
      <c r="K2925" s="139"/>
      <c r="L2925" s="1497"/>
    </row>
    <row r="2926" spans="3:12" x14ac:dyDescent="0.3">
      <c r="C2926" s="1500"/>
      <c r="D2926" s="1501"/>
      <c r="E2926" s="1413"/>
      <c r="F2926" s="1570"/>
      <c r="G2926" s="718"/>
      <c r="H2926" s="718"/>
      <c r="I2926" s="718"/>
      <c r="J2926" s="679"/>
      <c r="K2926" s="139"/>
      <c r="L2926" s="1497"/>
    </row>
    <row r="2927" spans="3:12" x14ac:dyDescent="0.3">
      <c r="C2927" s="1500"/>
      <c r="D2927" s="1501"/>
      <c r="E2927" s="137" t="s">
        <v>4288</v>
      </c>
      <c r="F2927" s="1570"/>
      <c r="G2927" s="718"/>
      <c r="H2927" s="718"/>
      <c r="I2927" s="718"/>
      <c r="J2927" s="679"/>
      <c r="K2927" s="139"/>
      <c r="L2927" s="1497"/>
    </row>
    <row r="2928" spans="3:12" x14ac:dyDescent="0.3">
      <c r="C2928" s="1500"/>
      <c r="D2928" s="1501"/>
      <c r="E2928" s="137" t="s">
        <v>4286</v>
      </c>
      <c r="F2928" s="1570"/>
      <c r="G2928" s="718"/>
      <c r="H2928" s="718"/>
      <c r="I2928" s="718"/>
      <c r="J2928" s="679"/>
      <c r="K2928" s="139"/>
      <c r="L2928" s="1497"/>
    </row>
    <row r="2929" spans="3:12" x14ac:dyDescent="0.3">
      <c r="C2929" s="1500"/>
      <c r="D2929" s="1501"/>
      <c r="E2929" s="1598" t="s">
        <v>324</v>
      </c>
      <c r="F2929" s="705">
        <v>20</v>
      </c>
      <c r="G2929" s="718"/>
      <c r="H2929" s="718"/>
      <c r="I2929" s="718"/>
      <c r="J2929" s="679">
        <f>PRODUCT(F2929:I2929)</f>
        <v>20</v>
      </c>
      <c r="K2929" s="139"/>
      <c r="L2929" s="1497"/>
    </row>
    <row r="2930" spans="3:12" x14ac:dyDescent="0.3">
      <c r="C2930" s="1500"/>
      <c r="D2930" s="1501"/>
      <c r="E2930" s="1413"/>
      <c r="F2930" s="1570"/>
      <c r="G2930" s="718"/>
      <c r="H2930" s="718"/>
      <c r="I2930" s="718"/>
      <c r="J2930" s="679"/>
      <c r="K2930" s="139"/>
      <c r="L2930" s="1497"/>
    </row>
    <row r="2931" spans="3:12" x14ac:dyDescent="0.3">
      <c r="C2931" s="1500"/>
      <c r="D2931" s="1501"/>
      <c r="E2931" s="137" t="s">
        <v>4289</v>
      </c>
      <c r="F2931" s="1570"/>
      <c r="G2931" s="718"/>
      <c r="H2931" s="718"/>
      <c r="I2931" s="718"/>
      <c r="J2931" s="679"/>
      <c r="K2931" s="139"/>
      <c r="L2931" s="1497"/>
    </row>
    <row r="2932" spans="3:12" x14ac:dyDescent="0.3">
      <c r="C2932" s="1500"/>
      <c r="D2932" s="1501"/>
      <c r="E2932" s="137" t="s">
        <v>4286</v>
      </c>
      <c r="F2932" s="1570"/>
      <c r="G2932" s="718"/>
      <c r="H2932" s="718"/>
      <c r="I2932" s="718"/>
      <c r="J2932" s="679"/>
      <c r="K2932" s="139"/>
      <c r="L2932" s="1497"/>
    </row>
    <row r="2933" spans="3:12" x14ac:dyDescent="0.3">
      <c r="C2933" s="1500"/>
      <c r="D2933" s="1501"/>
      <c r="E2933" s="1598" t="s">
        <v>324</v>
      </c>
      <c r="F2933" s="705">
        <v>24</v>
      </c>
      <c r="G2933" s="718"/>
      <c r="H2933" s="718"/>
      <c r="I2933" s="718"/>
      <c r="J2933" s="679">
        <f>PRODUCT(F2933:I2933)</f>
        <v>24</v>
      </c>
      <c r="K2933" s="139"/>
      <c r="L2933" s="1497"/>
    </row>
    <row r="2934" spans="3:12" x14ac:dyDescent="0.3">
      <c r="C2934" s="1500"/>
      <c r="D2934" s="1501"/>
      <c r="E2934" s="1605"/>
      <c r="F2934" s="708"/>
      <c r="G2934" s="718"/>
      <c r="H2934" s="718"/>
      <c r="I2934" s="718"/>
      <c r="J2934" s="679"/>
      <c r="K2934" s="139"/>
      <c r="L2934" s="1497"/>
    </row>
    <row r="2935" spans="3:12" x14ac:dyDescent="0.3">
      <c r="C2935" s="1500"/>
      <c r="D2935" s="1501"/>
      <c r="E2935" s="137" t="s">
        <v>4290</v>
      </c>
      <c r="F2935" s="1570"/>
      <c r="G2935" s="718"/>
      <c r="H2935" s="718"/>
      <c r="I2935" s="718"/>
      <c r="J2935" s="679"/>
      <c r="K2935" s="139"/>
      <c r="L2935" s="1497"/>
    </row>
    <row r="2936" spans="3:12" x14ac:dyDescent="0.3">
      <c r="C2936" s="1500"/>
      <c r="D2936" s="1501"/>
      <c r="E2936" s="137" t="s">
        <v>4286</v>
      </c>
      <c r="F2936" s="1570"/>
      <c r="G2936" s="718"/>
      <c r="H2936" s="718"/>
      <c r="I2936" s="718"/>
      <c r="J2936" s="679"/>
      <c r="K2936" s="139"/>
      <c r="L2936" s="1497"/>
    </row>
    <row r="2937" spans="3:12" x14ac:dyDescent="0.3">
      <c r="C2937" s="1500"/>
      <c r="D2937" s="1501"/>
      <c r="E2937" s="1598" t="s">
        <v>324</v>
      </c>
      <c r="F2937" s="705">
        <v>24</v>
      </c>
      <c r="G2937" s="718"/>
      <c r="H2937" s="718"/>
      <c r="I2937" s="718"/>
      <c r="J2937" s="679">
        <f>PRODUCT(F2937:I2937)</f>
        <v>24</v>
      </c>
      <c r="K2937" s="139"/>
      <c r="L2937" s="1497"/>
    </row>
    <row r="2938" spans="3:12" x14ac:dyDescent="0.3">
      <c r="C2938" s="1500"/>
      <c r="D2938" s="1501"/>
      <c r="E2938" s="1605"/>
      <c r="F2938" s="708"/>
      <c r="G2938" s="718"/>
      <c r="H2938" s="718"/>
      <c r="I2938" s="718"/>
      <c r="J2938" s="679"/>
      <c r="K2938" s="139"/>
      <c r="L2938" s="1497"/>
    </row>
    <row r="2939" spans="3:12" x14ac:dyDescent="0.3">
      <c r="C2939" s="1500"/>
      <c r="D2939" s="1501"/>
      <c r="E2939" s="137" t="s">
        <v>4291</v>
      </c>
      <c r="F2939" s="1570"/>
      <c r="G2939" s="718"/>
      <c r="H2939" s="718"/>
      <c r="I2939" s="718"/>
      <c r="J2939" s="679"/>
      <c r="K2939" s="139"/>
      <c r="L2939" s="1497"/>
    </row>
    <row r="2940" spans="3:12" x14ac:dyDescent="0.3">
      <c r="C2940" s="1500"/>
      <c r="D2940" s="1501"/>
      <c r="E2940" s="137" t="s">
        <v>4286</v>
      </c>
      <c r="F2940" s="1570"/>
      <c r="G2940" s="718"/>
      <c r="H2940" s="718"/>
      <c r="I2940" s="718"/>
      <c r="J2940" s="679"/>
      <c r="K2940" s="139"/>
      <c r="L2940" s="1497"/>
    </row>
    <row r="2941" spans="3:12" x14ac:dyDescent="0.3">
      <c r="C2941" s="1500"/>
      <c r="D2941" s="1501"/>
      <c r="E2941" s="1598" t="s">
        <v>324</v>
      </c>
      <c r="F2941" s="705">
        <v>5</v>
      </c>
      <c r="G2941" s="718"/>
      <c r="H2941" s="718"/>
      <c r="I2941" s="718"/>
      <c r="J2941" s="679">
        <f>PRODUCT(F2941:I2941)</f>
        <v>5</v>
      </c>
      <c r="K2941" s="139"/>
      <c r="L2941" s="1497"/>
    </row>
    <row r="2942" spans="3:12" x14ac:dyDescent="0.3">
      <c r="C2942" s="1500"/>
      <c r="D2942" s="1501"/>
      <c r="E2942" s="1605"/>
      <c r="F2942" s="708"/>
      <c r="G2942" s="718"/>
      <c r="H2942" s="718"/>
      <c r="I2942" s="718"/>
      <c r="J2942" s="679"/>
      <c r="K2942" s="139"/>
      <c r="L2942" s="1497"/>
    </row>
    <row r="2943" spans="3:12" x14ac:dyDescent="0.3">
      <c r="C2943" s="1500"/>
      <c r="D2943" s="1501"/>
      <c r="E2943" s="137" t="s">
        <v>119</v>
      </c>
      <c r="F2943" s="1570"/>
      <c r="G2943" s="718"/>
      <c r="H2943" s="718"/>
      <c r="I2943" s="718"/>
      <c r="J2943" s="679"/>
      <c r="K2943" s="139"/>
      <c r="L2943" s="1497"/>
    </row>
    <row r="2944" spans="3:12" x14ac:dyDescent="0.3">
      <c r="C2944" s="1502"/>
      <c r="D2944" s="1503"/>
      <c r="E2944" s="137" t="s">
        <v>4286</v>
      </c>
      <c r="F2944" s="1570"/>
      <c r="G2944" s="718"/>
      <c r="H2944" s="718"/>
      <c r="I2944" s="718"/>
      <c r="J2944" s="679"/>
      <c r="K2944" s="113"/>
      <c r="L2944" s="571"/>
    </row>
    <row r="2945" spans="3:12" x14ac:dyDescent="0.3">
      <c r="C2945" s="1502"/>
      <c r="D2945" s="1503"/>
      <c r="E2945" s="1598" t="s">
        <v>324</v>
      </c>
      <c r="F2945" s="705">
        <v>29</v>
      </c>
      <c r="G2945" s="718"/>
      <c r="H2945" s="718"/>
      <c r="I2945" s="718"/>
      <c r="J2945" s="679">
        <f>PRODUCT(F2945:I2945)</f>
        <v>29</v>
      </c>
      <c r="K2945" s="113"/>
      <c r="L2945" s="571"/>
    </row>
    <row r="2946" spans="3:12" x14ac:dyDescent="0.3">
      <c r="C2946" s="1502"/>
      <c r="D2946" s="1503"/>
      <c r="E2946" s="679"/>
      <c r="F2946" s="705"/>
      <c r="G2946" s="619"/>
      <c r="H2946" s="679"/>
      <c r="I2946" s="679"/>
      <c r="J2946" s="679"/>
      <c r="K2946" s="113"/>
      <c r="L2946" s="571"/>
    </row>
    <row r="2947" spans="3:12" ht="12.75" customHeight="1" x14ac:dyDescent="0.3">
      <c r="C2947" s="1468" t="s">
        <v>1</v>
      </c>
      <c r="D2947" s="1468" t="s">
        <v>239</v>
      </c>
      <c r="E2947" s="691" t="s">
        <v>2</v>
      </c>
      <c r="F2947" s="691" t="s">
        <v>45</v>
      </c>
      <c r="G2947" s="1419" t="s">
        <v>52</v>
      </c>
      <c r="H2947" s="713" t="s">
        <v>47</v>
      </c>
      <c r="I2947" s="713" t="s">
        <v>48</v>
      </c>
      <c r="J2947" s="713" t="s">
        <v>49</v>
      </c>
      <c r="K2947" s="93" t="s">
        <v>50</v>
      </c>
      <c r="L2947" s="1468" t="s">
        <v>3</v>
      </c>
    </row>
    <row r="2948" spans="3:12" x14ac:dyDescent="0.3">
      <c r="C2948" s="1469" t="str">
        <f>RESUMEN!C437</f>
        <v>03.13.01.12</v>
      </c>
      <c r="D2948" s="2298" t="str">
        <f>RESUMEN!D437</f>
        <v>BALDOSA PODOTACTIL GUIA 30x30</v>
      </c>
      <c r="E2948" s="2299"/>
      <c r="F2948" s="1427"/>
      <c r="G2948" s="1429"/>
      <c r="H2948" s="1429"/>
      <c r="I2948" s="1429"/>
      <c r="J2948" s="1429"/>
      <c r="K2948" s="91">
        <f>SUM(J2950:J2970)</f>
        <v>150</v>
      </c>
      <c r="L2948" s="1470" t="s">
        <v>6</v>
      </c>
    </row>
    <row r="2949" spans="3:12" x14ac:dyDescent="0.3">
      <c r="C2949" s="1487"/>
      <c r="D2949" s="1488"/>
      <c r="E2949" s="751"/>
      <c r="F2949" s="1496"/>
      <c r="G2949" s="719"/>
      <c r="H2949" s="719"/>
      <c r="I2949" s="719"/>
      <c r="J2949" s="719"/>
      <c r="K2949" s="139"/>
      <c r="L2949" s="1497"/>
    </row>
    <row r="2950" spans="3:12" x14ac:dyDescent="0.3">
      <c r="C2950" s="1500"/>
      <c r="D2950" s="1501"/>
      <c r="E2950" s="137" t="s">
        <v>169</v>
      </c>
      <c r="F2950" s="1570"/>
      <c r="G2950" s="718"/>
      <c r="H2950" s="718"/>
      <c r="I2950" s="718"/>
      <c r="J2950" s="718"/>
      <c r="K2950" s="139"/>
      <c r="L2950" s="1497"/>
    </row>
    <row r="2951" spans="3:12" x14ac:dyDescent="0.3">
      <c r="C2951" s="1500"/>
      <c r="D2951" s="1501"/>
      <c r="E2951" s="137" t="s">
        <v>197</v>
      </c>
      <c r="F2951" s="1570"/>
      <c r="G2951" s="718"/>
      <c r="H2951" s="718"/>
      <c r="I2951" s="718"/>
      <c r="J2951" s="718"/>
      <c r="K2951" s="139"/>
      <c r="L2951" s="1497"/>
    </row>
    <row r="2952" spans="3:12" x14ac:dyDescent="0.3">
      <c r="C2952" s="1500"/>
      <c r="D2952" s="1501"/>
      <c r="E2952" s="137" t="s">
        <v>4281</v>
      </c>
      <c r="F2952" s="1570"/>
      <c r="G2952" s="718"/>
      <c r="H2952" s="718"/>
      <c r="I2952" s="718"/>
      <c r="J2952" s="718"/>
      <c r="K2952" s="139"/>
      <c r="L2952" s="1497"/>
    </row>
    <row r="2953" spans="3:12" x14ac:dyDescent="0.3">
      <c r="C2953" s="1500"/>
      <c r="D2953" s="1501"/>
      <c r="E2953" s="1598" t="s">
        <v>324</v>
      </c>
      <c r="F2953" s="705">
        <v>22</v>
      </c>
      <c r="G2953" s="718"/>
      <c r="H2953" s="718"/>
      <c r="I2953" s="718"/>
      <c r="J2953" s="679">
        <f>PRODUCT(F2953:I2953)</f>
        <v>22</v>
      </c>
      <c r="K2953" s="139"/>
      <c r="L2953" s="1497"/>
    </row>
    <row r="2954" spans="3:12" x14ac:dyDescent="0.3">
      <c r="C2954" s="1500"/>
      <c r="D2954" s="1501"/>
      <c r="E2954" s="676"/>
      <c r="F2954" s="705">
        <v>15</v>
      </c>
      <c r="G2954" s="718"/>
      <c r="H2954" s="718"/>
      <c r="I2954" s="718"/>
      <c r="J2954" s="679">
        <f>PRODUCT(F2954:I2954)</f>
        <v>15</v>
      </c>
      <c r="K2954" s="139"/>
      <c r="L2954" s="1497"/>
    </row>
    <row r="2955" spans="3:12" x14ac:dyDescent="0.3">
      <c r="C2955" s="1500"/>
      <c r="D2955" s="1501"/>
      <c r="E2955" s="676"/>
      <c r="F2955" s="1570"/>
      <c r="G2955" s="718"/>
      <c r="H2955" s="718"/>
      <c r="I2955" s="718"/>
      <c r="J2955" s="679"/>
      <c r="K2955" s="139"/>
      <c r="L2955" s="1497"/>
    </row>
    <row r="2956" spans="3:12" x14ac:dyDescent="0.3">
      <c r="C2956" s="1500"/>
      <c r="D2956" s="1501"/>
      <c r="E2956" s="137" t="s">
        <v>4282</v>
      </c>
      <c r="F2956" s="705"/>
      <c r="G2956" s="718"/>
      <c r="H2956" s="718"/>
      <c r="I2956" s="718"/>
      <c r="J2956" s="679"/>
      <c r="K2956" s="139"/>
      <c r="L2956" s="1497"/>
    </row>
    <row r="2957" spans="3:12" x14ac:dyDescent="0.3">
      <c r="C2957" s="1500"/>
      <c r="D2957" s="1501"/>
      <c r="E2957" s="137" t="s">
        <v>4281</v>
      </c>
      <c r="F2957" s="705"/>
      <c r="G2957" s="718"/>
      <c r="H2957" s="718"/>
      <c r="I2957" s="718"/>
      <c r="J2957" s="679"/>
      <c r="K2957" s="139"/>
      <c r="L2957" s="1497"/>
    </row>
    <row r="2958" spans="3:12" x14ac:dyDescent="0.3">
      <c r="C2958" s="1500"/>
      <c r="D2958" s="1501"/>
      <c r="E2958" s="1598" t="s">
        <v>324</v>
      </c>
      <c r="F2958" s="705">
        <v>19</v>
      </c>
      <c r="G2958" s="718"/>
      <c r="H2958" s="718"/>
      <c r="I2958" s="718"/>
      <c r="J2958" s="679">
        <f>PRODUCT(F2958:I2958)</f>
        <v>19</v>
      </c>
      <c r="K2958" s="139"/>
      <c r="L2958" s="1497"/>
    </row>
    <row r="2959" spans="3:12" x14ac:dyDescent="0.3">
      <c r="C2959" s="1500"/>
      <c r="D2959" s="1501"/>
      <c r="E2959" s="676"/>
      <c r="F2959" s="1570"/>
      <c r="G2959" s="718"/>
      <c r="H2959" s="718"/>
      <c r="I2959" s="718"/>
      <c r="J2959" s="679"/>
      <c r="K2959" s="139"/>
      <c r="L2959" s="1497"/>
    </row>
    <row r="2960" spans="3:12" x14ac:dyDescent="0.3">
      <c r="C2960" s="1500"/>
      <c r="D2960" s="1501"/>
      <c r="E2960" s="137" t="s">
        <v>170</v>
      </c>
      <c r="F2960" s="1570"/>
      <c r="G2960" s="718"/>
      <c r="H2960" s="718"/>
      <c r="I2960" s="718"/>
      <c r="J2960" s="679"/>
      <c r="K2960" s="139"/>
      <c r="L2960" s="1497"/>
    </row>
    <row r="2961" spans="3:12" x14ac:dyDescent="0.3">
      <c r="C2961" s="1500"/>
      <c r="D2961" s="1501"/>
      <c r="E2961" s="137" t="s">
        <v>4281</v>
      </c>
      <c r="F2961" s="1570"/>
      <c r="G2961" s="718"/>
      <c r="H2961" s="718"/>
      <c r="I2961" s="718"/>
      <c r="J2961" s="679"/>
      <c r="K2961" s="139"/>
      <c r="L2961" s="1497"/>
    </row>
    <row r="2962" spans="3:12" x14ac:dyDescent="0.3">
      <c r="C2962" s="1500"/>
      <c r="D2962" s="1501"/>
      <c r="E2962" s="1598" t="s">
        <v>324</v>
      </c>
      <c r="F2962" s="705">
        <v>39</v>
      </c>
      <c r="G2962" s="718"/>
      <c r="H2962" s="718"/>
      <c r="I2962" s="718"/>
      <c r="J2962" s="679">
        <f>PRODUCT(F2962:I2962)</f>
        <v>39</v>
      </c>
      <c r="K2962" s="139"/>
      <c r="L2962" s="1497"/>
    </row>
    <row r="2963" spans="3:12" x14ac:dyDescent="0.3">
      <c r="C2963" s="1500"/>
      <c r="D2963" s="1501"/>
      <c r="E2963" s="676"/>
      <c r="F2963" s="1570"/>
      <c r="G2963" s="718"/>
      <c r="H2963" s="718"/>
      <c r="I2963" s="718"/>
      <c r="J2963" s="679"/>
      <c r="K2963" s="139"/>
      <c r="L2963" s="1497"/>
    </row>
    <row r="2964" spans="3:12" x14ac:dyDescent="0.3">
      <c r="C2964" s="1500"/>
      <c r="D2964" s="1501"/>
      <c r="E2964" s="137" t="s">
        <v>4282</v>
      </c>
      <c r="F2964" s="1570"/>
      <c r="G2964" s="718"/>
      <c r="H2964" s="718"/>
      <c r="I2964" s="718"/>
      <c r="J2964" s="679"/>
      <c r="K2964" s="139"/>
      <c r="L2964" s="1497"/>
    </row>
    <row r="2965" spans="3:12" x14ac:dyDescent="0.3">
      <c r="C2965" s="1500"/>
      <c r="D2965" s="1501"/>
      <c r="E2965" s="137" t="s">
        <v>4286</v>
      </c>
      <c r="F2965" s="1570"/>
      <c r="G2965" s="718"/>
      <c r="H2965" s="718"/>
      <c r="I2965" s="718"/>
      <c r="J2965" s="679"/>
      <c r="K2965" s="139"/>
      <c r="L2965" s="1497"/>
    </row>
    <row r="2966" spans="3:12" x14ac:dyDescent="0.3">
      <c r="C2966" s="1500"/>
      <c r="D2966" s="1501"/>
      <c r="E2966" s="1598" t="s">
        <v>324</v>
      </c>
      <c r="F2966" s="705">
        <v>39</v>
      </c>
      <c r="G2966" s="718"/>
      <c r="H2966" s="718"/>
      <c r="I2966" s="718"/>
      <c r="J2966" s="679">
        <f>PRODUCT(F2966:I2966)</f>
        <v>39</v>
      </c>
      <c r="K2966" s="139"/>
      <c r="L2966" s="1497"/>
    </row>
    <row r="2967" spans="3:12" x14ac:dyDescent="0.3">
      <c r="C2967" s="1500"/>
      <c r="D2967" s="1501"/>
      <c r="E2967" s="676"/>
      <c r="F2967" s="1570"/>
      <c r="G2967" s="718"/>
      <c r="H2967" s="718"/>
      <c r="I2967" s="718"/>
      <c r="J2967" s="679"/>
      <c r="K2967" s="139"/>
      <c r="L2967" s="1497"/>
    </row>
    <row r="2968" spans="3:12" x14ac:dyDescent="0.3">
      <c r="C2968" s="1500"/>
      <c r="D2968" s="1501"/>
      <c r="E2968" s="137" t="s">
        <v>119</v>
      </c>
      <c r="F2968" s="1570"/>
      <c r="G2968" s="718"/>
      <c r="H2968" s="718"/>
      <c r="I2968" s="718"/>
      <c r="J2968" s="679"/>
      <c r="K2968" s="139"/>
      <c r="L2968" s="1497"/>
    </row>
    <row r="2969" spans="3:12" x14ac:dyDescent="0.3">
      <c r="C2969" s="1500"/>
      <c r="D2969" s="1501"/>
      <c r="E2969" s="137" t="s">
        <v>4286</v>
      </c>
      <c r="F2969" s="1570"/>
      <c r="G2969" s="718"/>
      <c r="H2969" s="718"/>
      <c r="I2969" s="718"/>
      <c r="J2969" s="679"/>
      <c r="K2969" s="139"/>
      <c r="L2969" s="1497"/>
    </row>
    <row r="2970" spans="3:12" x14ac:dyDescent="0.3">
      <c r="C2970" s="1500"/>
      <c r="D2970" s="1501"/>
      <c r="E2970" s="1598" t="s">
        <v>324</v>
      </c>
      <c r="F2970" s="705">
        <v>16</v>
      </c>
      <c r="G2970" s="718"/>
      <c r="H2970" s="718"/>
      <c r="I2970" s="718"/>
      <c r="J2970" s="679">
        <f>PRODUCT(F2970:I2970)</f>
        <v>16</v>
      </c>
      <c r="K2970" s="139"/>
      <c r="L2970" s="1497"/>
    </row>
    <row r="2971" spans="3:12" x14ac:dyDescent="0.3">
      <c r="C2971" s="1500"/>
      <c r="D2971" s="1501"/>
      <c r="E2971" s="1413"/>
      <c r="F2971" s="708"/>
      <c r="G2971" s="718"/>
      <c r="H2971" s="718"/>
      <c r="I2971" s="718"/>
      <c r="J2971" s="679"/>
      <c r="K2971" s="139"/>
      <c r="L2971" s="1497"/>
    </row>
    <row r="2972" spans="3:12" ht="12.75" customHeight="1" x14ac:dyDescent="0.3">
      <c r="C2972" s="1468" t="s">
        <v>1</v>
      </c>
      <c r="D2972" s="1468" t="s">
        <v>239</v>
      </c>
      <c r="E2972" s="691" t="s">
        <v>2</v>
      </c>
      <c r="F2972" s="691" t="s">
        <v>45</v>
      </c>
      <c r="G2972" s="1419" t="s">
        <v>52</v>
      </c>
      <c r="H2972" s="713" t="s">
        <v>47</v>
      </c>
      <c r="I2972" s="713" t="s">
        <v>48</v>
      </c>
      <c r="J2972" s="713" t="s">
        <v>49</v>
      </c>
      <c r="K2972" s="93" t="s">
        <v>50</v>
      </c>
      <c r="L2972" s="1468" t="s">
        <v>3</v>
      </c>
    </row>
    <row r="2973" spans="3:12" x14ac:dyDescent="0.3">
      <c r="C2973" s="1469" t="str">
        <f>RESUMEN!C438</f>
        <v>03.13.01.13</v>
      </c>
      <c r="D2973" s="2298" t="str">
        <f>RESUMEN!D438</f>
        <v>ASTA DE BANDERA,TUBO F.N. Ø VARIABLE (4"-2"), H=8.45m</v>
      </c>
      <c r="E2973" s="2299"/>
      <c r="F2973" s="1427"/>
      <c r="G2973" s="1429"/>
      <c r="H2973" s="1429"/>
      <c r="I2973" s="1429"/>
      <c r="J2973" s="1429"/>
      <c r="K2973" s="91">
        <f>SUM(J2975:J2978)</f>
        <v>3</v>
      </c>
      <c r="L2973" s="1470" t="s">
        <v>6</v>
      </c>
    </row>
    <row r="2974" spans="3:12" x14ac:dyDescent="0.3">
      <c r="C2974" s="1487"/>
      <c r="D2974" s="1488"/>
      <c r="E2974" s="751"/>
      <c r="F2974" s="1496"/>
      <c r="G2974" s="719"/>
      <c r="H2974" s="719"/>
      <c r="I2974" s="719"/>
      <c r="J2974" s="719"/>
      <c r="K2974" s="139"/>
      <c r="L2974" s="1497"/>
    </row>
    <row r="2975" spans="3:12" x14ac:dyDescent="0.3">
      <c r="C2975" s="1500"/>
      <c r="D2975" s="1501"/>
      <c r="E2975" s="137" t="s">
        <v>169</v>
      </c>
      <c r="F2975" s="1496"/>
      <c r="G2975" s="719"/>
      <c r="H2975" s="719"/>
      <c r="I2975" s="719"/>
      <c r="J2975" s="719"/>
      <c r="K2975" s="139"/>
      <c r="L2975" s="1497"/>
    </row>
    <row r="2976" spans="3:12" x14ac:dyDescent="0.3">
      <c r="C2976" s="1500"/>
      <c r="D2976" s="1501"/>
      <c r="E2976" s="137" t="s">
        <v>508</v>
      </c>
      <c r="F2976" s="705"/>
      <c r="G2976" s="619"/>
      <c r="H2976" s="679"/>
      <c r="I2976" s="679"/>
      <c r="J2976" s="679"/>
      <c r="K2976" s="139"/>
      <c r="L2976" s="1497"/>
    </row>
    <row r="2977" spans="3:12" x14ac:dyDescent="0.3">
      <c r="C2977" s="1500"/>
      <c r="D2977" s="1501"/>
      <c r="E2977" s="137" t="s">
        <v>4281</v>
      </c>
      <c r="F2977" s="705"/>
      <c r="G2977" s="619"/>
      <c r="H2977" s="679"/>
      <c r="I2977" s="679"/>
      <c r="J2977" s="679"/>
      <c r="K2977" s="139"/>
      <c r="L2977" s="1497"/>
    </row>
    <row r="2978" spans="3:12" x14ac:dyDescent="0.3">
      <c r="C2978" s="1500"/>
      <c r="D2978" s="1501"/>
      <c r="E2978" s="1598" t="s">
        <v>324</v>
      </c>
      <c r="F2978" s="705">
        <v>3</v>
      </c>
      <c r="G2978" s="619"/>
      <c r="H2978" s="679"/>
      <c r="I2978" s="679"/>
      <c r="J2978" s="679">
        <f>PRODUCT(F2978:I2978)</f>
        <v>3</v>
      </c>
      <c r="K2978" s="139"/>
      <c r="L2978" s="1497"/>
    </row>
    <row r="2979" spans="3:12" x14ac:dyDescent="0.3">
      <c r="C2979" s="1500"/>
      <c r="D2979" s="1501"/>
      <c r="E2979" s="137"/>
      <c r="F2979" s="1570"/>
      <c r="G2979" s="718"/>
      <c r="H2979" s="718"/>
      <c r="I2979" s="718"/>
      <c r="J2979" s="679"/>
      <c r="K2979" s="139"/>
      <c r="L2979" s="1497"/>
    </row>
    <row r="2980" spans="3:12" ht="12.75" customHeight="1" x14ac:dyDescent="0.3">
      <c r="C2980" s="1468" t="s">
        <v>1</v>
      </c>
      <c r="D2980" s="1468" t="s">
        <v>239</v>
      </c>
      <c r="E2980" s="691" t="s">
        <v>2</v>
      </c>
      <c r="F2980" s="691" t="s">
        <v>45</v>
      </c>
      <c r="G2980" s="1419" t="s">
        <v>52</v>
      </c>
      <c r="H2980" s="713" t="s">
        <v>47</v>
      </c>
      <c r="I2980" s="713" t="s">
        <v>48</v>
      </c>
      <c r="J2980" s="713" t="s">
        <v>49</v>
      </c>
      <c r="K2980" s="93" t="s">
        <v>50</v>
      </c>
      <c r="L2980" s="1468" t="s">
        <v>3</v>
      </c>
    </row>
    <row r="2981" spans="3:12" x14ac:dyDescent="0.3">
      <c r="C2981" s="1469" t="str">
        <f>RESUMEN!C439</f>
        <v>03.13.01.14</v>
      </c>
      <c r="D2981" s="2298" t="str">
        <f>RESUMEN!D439</f>
        <v>BANCA DE CONCRETO, ACABADO SOLAQUEADO EN DUCHAS M-16</v>
      </c>
      <c r="E2981" s="2299"/>
      <c r="F2981" s="1427"/>
      <c r="G2981" s="1429"/>
      <c r="H2981" s="1429"/>
      <c r="I2981" s="1429"/>
      <c r="J2981" s="1429"/>
      <c r="K2981" s="91">
        <f>SUM(J2986:J3036)</f>
        <v>7.607499999999999</v>
      </c>
      <c r="L2981" s="1470" t="s">
        <v>6</v>
      </c>
    </row>
    <row r="2982" spans="3:12" x14ac:dyDescent="0.3">
      <c r="C2982" s="1487"/>
      <c r="D2982" s="1488"/>
      <c r="E2982" s="751"/>
      <c r="F2982" s="1496"/>
      <c r="G2982" s="719"/>
      <c r="H2982" s="719"/>
      <c r="I2982" s="719"/>
      <c r="J2982" s="719"/>
      <c r="K2982" s="139"/>
      <c r="L2982" s="1497"/>
    </row>
    <row r="2983" spans="3:12" x14ac:dyDescent="0.3">
      <c r="C2983" s="1500"/>
      <c r="D2983" s="1488"/>
      <c r="E2983" s="137" t="s">
        <v>169</v>
      </c>
      <c r="F2983" s="1489"/>
      <c r="G2983" s="1490"/>
      <c r="H2983" s="679"/>
      <c r="I2983" s="679"/>
      <c r="J2983" s="679"/>
      <c r="K2983" s="139"/>
      <c r="L2983" s="1497"/>
    </row>
    <row r="2984" spans="3:12" x14ac:dyDescent="0.3">
      <c r="C2984" s="1500"/>
      <c r="D2984" s="1488"/>
      <c r="E2984" s="137" t="s">
        <v>170</v>
      </c>
      <c r="F2984" s="1489"/>
      <c r="G2984" s="1490"/>
      <c r="H2984" s="679"/>
      <c r="I2984" s="679"/>
      <c r="J2984" s="679"/>
      <c r="K2984" s="139"/>
      <c r="L2984" s="1497"/>
    </row>
    <row r="2985" spans="3:12" x14ac:dyDescent="0.3">
      <c r="C2985" s="1500"/>
      <c r="D2985" s="1488"/>
      <c r="E2985" s="137" t="s">
        <v>4192</v>
      </c>
      <c r="F2985" s="1489"/>
      <c r="G2985" s="1490"/>
      <c r="H2985" s="679"/>
      <c r="I2985" s="679"/>
      <c r="J2985" s="679"/>
      <c r="K2985" s="139"/>
      <c r="L2985" s="1497"/>
    </row>
    <row r="2986" spans="3:12" x14ac:dyDescent="0.3">
      <c r="C2986" s="1500"/>
      <c r="D2986" s="1488" t="s">
        <v>1028</v>
      </c>
      <c r="E2986" s="1452" t="s">
        <v>4225</v>
      </c>
      <c r="F2986" s="1489">
        <v>1</v>
      </c>
      <c r="G2986" s="1490">
        <v>0.7</v>
      </c>
      <c r="H2986" s="679"/>
      <c r="I2986" s="679">
        <v>0.4</v>
      </c>
      <c r="J2986" s="679">
        <f>PRODUCT(F2986:I2986)</f>
        <v>0.27999999999999997</v>
      </c>
      <c r="K2986" s="139"/>
      <c r="L2986" s="1497"/>
    </row>
    <row r="2987" spans="3:12" x14ac:dyDescent="0.3">
      <c r="C2987" s="1500"/>
      <c r="D2987" s="1488" t="s">
        <v>1029</v>
      </c>
      <c r="E2987" s="1452" t="s">
        <v>4226</v>
      </c>
      <c r="F2987" s="1489">
        <v>1</v>
      </c>
      <c r="G2987" s="1490">
        <v>0.7</v>
      </c>
      <c r="H2987" s="679"/>
      <c r="I2987" s="679">
        <v>0.4</v>
      </c>
      <c r="J2987" s="679">
        <f t="shared" ref="J2987:J3036" si="45">PRODUCT(F2987:I2987)</f>
        <v>0.27999999999999997</v>
      </c>
      <c r="K2987" s="139"/>
      <c r="L2987" s="1497"/>
    </row>
    <row r="2988" spans="3:12" x14ac:dyDescent="0.3">
      <c r="C2988" s="1500"/>
      <c r="D2988" s="1488" t="s">
        <v>1092</v>
      </c>
      <c r="E2988" s="1452" t="s">
        <v>4292</v>
      </c>
      <c r="F2988" s="1489">
        <v>1</v>
      </c>
      <c r="G2988" s="1490">
        <v>0.9</v>
      </c>
      <c r="H2988" s="679"/>
      <c r="I2988" s="679">
        <v>0.35</v>
      </c>
      <c r="J2988" s="679">
        <f t="shared" si="45"/>
        <v>0.315</v>
      </c>
      <c r="K2988" s="139"/>
      <c r="L2988" s="1497"/>
    </row>
    <row r="2989" spans="3:12" x14ac:dyDescent="0.3">
      <c r="C2989" s="1500"/>
      <c r="D2989" s="1488" t="s">
        <v>1096</v>
      </c>
      <c r="E2989" s="1452" t="s">
        <v>4293</v>
      </c>
      <c r="F2989" s="1489">
        <v>1</v>
      </c>
      <c r="G2989" s="1490">
        <v>1.1499999999999999</v>
      </c>
      <c r="H2989" s="679"/>
      <c r="I2989" s="679">
        <v>0.35</v>
      </c>
      <c r="J2989" s="679">
        <f t="shared" si="45"/>
        <v>0.40249999999999997</v>
      </c>
      <c r="K2989" s="139"/>
      <c r="L2989" s="1497"/>
    </row>
    <row r="2990" spans="3:12" x14ac:dyDescent="0.3">
      <c r="C2990" s="1500"/>
      <c r="D2990" s="1488"/>
      <c r="E2990" s="1452"/>
      <c r="F2990" s="1489"/>
      <c r="G2990" s="1490"/>
      <c r="H2990" s="679"/>
      <c r="I2990" s="679"/>
      <c r="J2990" s="679"/>
      <c r="K2990" s="139"/>
      <c r="L2990" s="1497"/>
    </row>
    <row r="2991" spans="3:12" x14ac:dyDescent="0.3">
      <c r="C2991" s="1500"/>
      <c r="D2991" s="1488"/>
      <c r="E2991" s="137" t="s">
        <v>4193</v>
      </c>
      <c r="F2991" s="1489"/>
      <c r="G2991" s="1490"/>
      <c r="H2991" s="679"/>
      <c r="I2991" s="679"/>
      <c r="J2991" s="679"/>
      <c r="K2991" s="139"/>
      <c r="L2991" s="1497"/>
    </row>
    <row r="2992" spans="3:12" x14ac:dyDescent="0.3">
      <c r="C2992" s="1500"/>
      <c r="D2992" s="1488" t="s">
        <v>1123</v>
      </c>
      <c r="E2992" s="1452" t="s">
        <v>4229</v>
      </c>
      <c r="F2992" s="1489">
        <v>1</v>
      </c>
      <c r="G2992" s="1490">
        <v>0.75</v>
      </c>
      <c r="H2992" s="679"/>
      <c r="I2992" s="679">
        <v>0.35</v>
      </c>
      <c r="J2992" s="679">
        <f t="shared" si="45"/>
        <v>0.26249999999999996</v>
      </c>
      <c r="K2992" s="139"/>
      <c r="L2992" s="1497"/>
    </row>
    <row r="2993" spans="3:12" x14ac:dyDescent="0.3">
      <c r="C2993" s="1500"/>
      <c r="D2993" s="1488" t="s">
        <v>1130</v>
      </c>
      <c r="E2993" s="1452" t="s">
        <v>4230</v>
      </c>
      <c r="F2993" s="1489">
        <v>1</v>
      </c>
      <c r="G2993" s="1490">
        <v>0.75</v>
      </c>
      <c r="H2993" s="679"/>
      <c r="I2993" s="679">
        <v>0.35</v>
      </c>
      <c r="J2993" s="679">
        <f t="shared" si="45"/>
        <v>0.26249999999999996</v>
      </c>
      <c r="K2993" s="139"/>
      <c r="L2993" s="1497"/>
    </row>
    <row r="2994" spans="3:12" x14ac:dyDescent="0.3">
      <c r="C2994" s="1500"/>
      <c r="D2994" s="1488" t="s">
        <v>1140</v>
      </c>
      <c r="E2994" s="1452" t="s">
        <v>4230</v>
      </c>
      <c r="F2994" s="1489">
        <v>1</v>
      </c>
      <c r="G2994" s="1490">
        <v>0.8</v>
      </c>
      <c r="H2994" s="679"/>
      <c r="I2994" s="679">
        <v>0.35</v>
      </c>
      <c r="J2994" s="679">
        <f t="shared" si="45"/>
        <v>0.27999999999999997</v>
      </c>
      <c r="K2994" s="139"/>
      <c r="L2994" s="1497"/>
    </row>
    <row r="2995" spans="3:12" x14ac:dyDescent="0.3">
      <c r="C2995" s="1500"/>
      <c r="D2995" s="1488" t="s">
        <v>1141</v>
      </c>
      <c r="E2995" s="1452" t="s">
        <v>4229</v>
      </c>
      <c r="F2995" s="1489">
        <v>1</v>
      </c>
      <c r="G2995" s="1490">
        <v>0.8</v>
      </c>
      <c r="H2995" s="679"/>
      <c r="I2995" s="679">
        <v>0.35</v>
      </c>
      <c r="J2995" s="679">
        <f t="shared" si="45"/>
        <v>0.27999999999999997</v>
      </c>
      <c r="K2995" s="139"/>
      <c r="L2995" s="1497"/>
    </row>
    <row r="2996" spans="3:12" x14ac:dyDescent="0.3">
      <c r="C2996" s="1500"/>
      <c r="D2996" s="1488"/>
      <c r="E2996" s="1452"/>
      <c r="F2996" s="1489"/>
      <c r="G2996" s="1490"/>
      <c r="H2996" s="679"/>
      <c r="I2996" s="679"/>
      <c r="J2996" s="679"/>
      <c r="K2996" s="139"/>
      <c r="L2996" s="1497"/>
    </row>
    <row r="2997" spans="3:12" x14ac:dyDescent="0.3">
      <c r="C2997" s="1500"/>
      <c r="D2997" s="1488"/>
      <c r="E2997" s="137" t="s">
        <v>4294</v>
      </c>
      <c r="F2997" s="1489"/>
      <c r="G2997" s="1490"/>
      <c r="H2997" s="679"/>
      <c r="I2997" s="679"/>
      <c r="J2997" s="679"/>
      <c r="K2997" s="139"/>
      <c r="L2997" s="1497"/>
    </row>
    <row r="2998" spans="3:12" x14ac:dyDescent="0.3">
      <c r="C2998" s="1500"/>
      <c r="D2998" s="1488" t="s">
        <v>1183</v>
      </c>
      <c r="E2998" s="1452" t="s">
        <v>4229</v>
      </c>
      <c r="F2998" s="1489">
        <v>1</v>
      </c>
      <c r="G2998" s="1490">
        <v>0.7</v>
      </c>
      <c r="H2998" s="679"/>
      <c r="I2998" s="679">
        <v>0.4</v>
      </c>
      <c r="J2998" s="679">
        <f t="shared" si="45"/>
        <v>0.27999999999999997</v>
      </c>
      <c r="K2998" s="139"/>
      <c r="L2998" s="1497"/>
    </row>
    <row r="2999" spans="3:12" x14ac:dyDescent="0.3">
      <c r="C2999" s="1500"/>
      <c r="D2999" s="1488" t="s">
        <v>1186</v>
      </c>
      <c r="E2999" s="1452" t="s">
        <v>4230</v>
      </c>
      <c r="F2999" s="1489">
        <v>1</v>
      </c>
      <c r="G2999" s="1490">
        <v>0.7</v>
      </c>
      <c r="H2999" s="679"/>
      <c r="I2999" s="679">
        <v>0.4</v>
      </c>
      <c r="J2999" s="679">
        <f t="shared" si="45"/>
        <v>0.27999999999999997</v>
      </c>
      <c r="K2999" s="139"/>
      <c r="L2999" s="1497"/>
    </row>
    <row r="3000" spans="3:12" x14ac:dyDescent="0.3">
      <c r="C3000" s="1500"/>
      <c r="D3000" s="1488"/>
      <c r="E3000" s="1452"/>
      <c r="F3000" s="1489"/>
      <c r="G3000" s="1490"/>
      <c r="H3000" s="679"/>
      <c r="I3000" s="679"/>
      <c r="J3000" s="679"/>
      <c r="K3000" s="139"/>
      <c r="L3000" s="1497"/>
    </row>
    <row r="3001" spans="3:12" x14ac:dyDescent="0.3">
      <c r="C3001" s="1500"/>
      <c r="D3001" s="1488"/>
      <c r="E3001" s="137" t="s">
        <v>118</v>
      </c>
      <c r="F3001" s="1489"/>
      <c r="G3001" s="1490"/>
      <c r="H3001" s="679"/>
      <c r="I3001" s="679"/>
      <c r="J3001" s="679"/>
      <c r="K3001" s="139"/>
      <c r="L3001" s="1497"/>
    </row>
    <row r="3002" spans="3:12" x14ac:dyDescent="0.3">
      <c r="C3002" s="1500"/>
      <c r="D3002" s="1488"/>
      <c r="E3002" s="137" t="s">
        <v>4264</v>
      </c>
      <c r="F3002" s="1489"/>
      <c r="G3002" s="1490"/>
      <c r="H3002" s="679"/>
      <c r="I3002" s="679"/>
      <c r="J3002" s="679"/>
      <c r="K3002" s="139"/>
      <c r="L3002" s="1497"/>
    </row>
    <row r="3003" spans="3:12" x14ac:dyDescent="0.3">
      <c r="C3003" s="1500"/>
      <c r="D3003" s="1488" t="s">
        <v>1299</v>
      </c>
      <c r="E3003" s="1452" t="s">
        <v>4231</v>
      </c>
      <c r="F3003" s="1489">
        <v>1</v>
      </c>
      <c r="G3003" s="1490">
        <v>0.7</v>
      </c>
      <c r="H3003" s="679"/>
      <c r="I3003" s="679">
        <v>0.35</v>
      </c>
      <c r="J3003" s="679">
        <f t="shared" si="45"/>
        <v>0.24499999999999997</v>
      </c>
      <c r="K3003" s="139"/>
      <c r="L3003" s="1497"/>
    </row>
    <row r="3004" spans="3:12" x14ac:dyDescent="0.3">
      <c r="C3004" s="1500"/>
      <c r="D3004" s="1488" t="s">
        <v>1300</v>
      </c>
      <c r="E3004" s="1452" t="s">
        <v>4232</v>
      </c>
      <c r="F3004" s="1489">
        <v>1</v>
      </c>
      <c r="G3004" s="1490">
        <v>1.1000000000000001</v>
      </c>
      <c r="H3004" s="679"/>
      <c r="I3004" s="679">
        <v>0.35</v>
      </c>
      <c r="J3004" s="679">
        <f t="shared" si="45"/>
        <v>0.38500000000000001</v>
      </c>
      <c r="K3004" s="139"/>
      <c r="L3004" s="1497"/>
    </row>
    <row r="3005" spans="3:12" x14ac:dyDescent="0.3">
      <c r="C3005" s="1500"/>
      <c r="D3005" s="1488"/>
      <c r="E3005" s="1452"/>
      <c r="F3005" s="1489"/>
      <c r="G3005" s="1490"/>
      <c r="H3005" s="679"/>
      <c r="I3005" s="679"/>
      <c r="J3005" s="679"/>
      <c r="K3005" s="139"/>
      <c r="L3005" s="1497"/>
    </row>
    <row r="3006" spans="3:12" x14ac:dyDescent="0.3">
      <c r="C3006" s="1500"/>
      <c r="D3006" s="1488"/>
      <c r="E3006" s="137" t="s">
        <v>67</v>
      </c>
      <c r="F3006" s="1489"/>
      <c r="G3006" s="1490"/>
      <c r="H3006" s="679"/>
      <c r="I3006" s="679"/>
      <c r="J3006" s="679"/>
      <c r="K3006" s="139"/>
      <c r="L3006" s="1497"/>
    </row>
    <row r="3007" spans="3:12" x14ac:dyDescent="0.3">
      <c r="C3007" s="1500"/>
      <c r="D3007" s="1488"/>
      <c r="E3007" s="137" t="s">
        <v>4295</v>
      </c>
      <c r="F3007" s="1489"/>
      <c r="G3007" s="1490"/>
      <c r="H3007" s="679"/>
      <c r="I3007" s="679"/>
      <c r="J3007" s="679"/>
      <c r="K3007" s="139"/>
      <c r="L3007" s="1497"/>
    </row>
    <row r="3008" spans="3:12" x14ac:dyDescent="0.3">
      <c r="C3008" s="1500"/>
      <c r="D3008" s="1488" t="s">
        <v>1331</v>
      </c>
      <c r="E3008" s="1452" t="s">
        <v>4233</v>
      </c>
      <c r="F3008" s="1489">
        <v>1</v>
      </c>
      <c r="G3008" s="1490">
        <v>0.7</v>
      </c>
      <c r="H3008" s="679"/>
      <c r="I3008" s="679">
        <v>0.35</v>
      </c>
      <c r="J3008" s="679">
        <f t="shared" si="45"/>
        <v>0.24499999999999997</v>
      </c>
      <c r="K3008" s="139"/>
      <c r="L3008" s="1497"/>
    </row>
    <row r="3009" spans="3:12" x14ac:dyDescent="0.3">
      <c r="C3009" s="1500"/>
      <c r="D3009" s="1488"/>
      <c r="E3009" s="1452"/>
      <c r="F3009" s="1489"/>
      <c r="G3009" s="1490"/>
      <c r="H3009" s="679"/>
      <c r="I3009" s="679"/>
      <c r="J3009" s="679"/>
      <c r="K3009" s="139"/>
      <c r="L3009" s="1497"/>
    </row>
    <row r="3010" spans="3:12" x14ac:dyDescent="0.3">
      <c r="C3010" s="1500"/>
      <c r="D3010" s="1488"/>
      <c r="E3010" s="137" t="s">
        <v>69</v>
      </c>
      <c r="F3010" s="1489"/>
      <c r="G3010" s="1490"/>
      <c r="H3010" s="679"/>
      <c r="I3010" s="679"/>
      <c r="J3010" s="679"/>
      <c r="K3010" s="139"/>
      <c r="L3010" s="1497"/>
    </row>
    <row r="3011" spans="3:12" x14ac:dyDescent="0.3">
      <c r="C3011" s="1500"/>
      <c r="D3011" s="1488"/>
      <c r="E3011" s="137" t="s">
        <v>4296</v>
      </c>
      <c r="F3011" s="1489"/>
      <c r="G3011" s="1490"/>
      <c r="H3011" s="679"/>
      <c r="I3011" s="679"/>
      <c r="J3011" s="679"/>
      <c r="K3011" s="139"/>
      <c r="L3011" s="1497"/>
    </row>
    <row r="3012" spans="3:12" x14ac:dyDescent="0.3">
      <c r="C3012" s="1500"/>
      <c r="D3012" s="1488" t="s">
        <v>1353</v>
      </c>
      <c r="E3012" s="1452" t="s">
        <v>4232</v>
      </c>
      <c r="F3012" s="1489">
        <v>1</v>
      </c>
      <c r="G3012" s="1490">
        <v>1.1000000000000001</v>
      </c>
      <c r="H3012" s="679"/>
      <c r="I3012" s="679">
        <v>0.35</v>
      </c>
      <c r="J3012" s="679">
        <f t="shared" si="45"/>
        <v>0.38500000000000001</v>
      </c>
      <c r="K3012" s="139"/>
      <c r="L3012" s="1497"/>
    </row>
    <row r="3013" spans="3:12" x14ac:dyDescent="0.3">
      <c r="C3013" s="1500"/>
      <c r="D3013" s="1488" t="s">
        <v>1355</v>
      </c>
      <c r="E3013" s="1452" t="s">
        <v>4231</v>
      </c>
      <c r="F3013" s="1489">
        <v>1</v>
      </c>
      <c r="G3013" s="1490">
        <v>0.7</v>
      </c>
      <c r="H3013" s="679"/>
      <c r="I3013" s="679">
        <v>0.4</v>
      </c>
      <c r="J3013" s="679">
        <f t="shared" si="45"/>
        <v>0.27999999999999997</v>
      </c>
      <c r="K3013" s="139"/>
      <c r="L3013" s="1497"/>
    </row>
    <row r="3014" spans="3:12" x14ac:dyDescent="0.3">
      <c r="C3014" s="1500"/>
      <c r="D3014" s="1488"/>
      <c r="E3014" s="1452"/>
      <c r="F3014" s="1489"/>
      <c r="G3014" s="1490"/>
      <c r="H3014" s="679"/>
      <c r="I3014" s="679"/>
      <c r="J3014" s="679"/>
      <c r="K3014" s="139"/>
      <c r="L3014" s="1497"/>
    </row>
    <row r="3015" spans="3:12" x14ac:dyDescent="0.3">
      <c r="C3015" s="1500"/>
      <c r="D3015" s="1488"/>
      <c r="E3015" s="137" t="s">
        <v>200</v>
      </c>
      <c r="F3015" s="1489"/>
      <c r="G3015" s="1490"/>
      <c r="H3015" s="679"/>
      <c r="I3015" s="679"/>
      <c r="J3015" s="679"/>
      <c r="K3015" s="139"/>
      <c r="L3015" s="1497"/>
    </row>
    <row r="3016" spans="3:12" x14ac:dyDescent="0.3">
      <c r="C3016" s="1500"/>
      <c r="D3016" s="1488"/>
      <c r="E3016" s="137" t="s">
        <v>170</v>
      </c>
      <c r="F3016" s="1489"/>
      <c r="G3016" s="1490"/>
      <c r="H3016" s="679"/>
      <c r="I3016" s="679"/>
      <c r="J3016" s="679"/>
      <c r="K3016" s="139"/>
      <c r="L3016" s="1497"/>
    </row>
    <row r="3017" spans="3:12" x14ac:dyDescent="0.3">
      <c r="C3017" s="1500"/>
      <c r="D3017" s="1488"/>
      <c r="E3017" s="137" t="s">
        <v>4211</v>
      </c>
      <c r="F3017" s="1489"/>
      <c r="G3017" s="1490"/>
      <c r="H3017" s="679"/>
      <c r="I3017" s="679"/>
      <c r="J3017" s="679"/>
      <c r="K3017" s="139"/>
      <c r="L3017" s="1497"/>
    </row>
    <row r="3018" spans="3:12" x14ac:dyDescent="0.3">
      <c r="C3018" s="1500"/>
      <c r="D3018" s="1488" t="s">
        <v>2203</v>
      </c>
      <c r="E3018" s="1452" t="s">
        <v>4212</v>
      </c>
      <c r="F3018" s="1489">
        <v>1</v>
      </c>
      <c r="G3018" s="1490">
        <v>0.85</v>
      </c>
      <c r="H3018" s="679"/>
      <c r="I3018" s="679">
        <v>0.4</v>
      </c>
      <c r="J3018" s="679">
        <f t="shared" si="45"/>
        <v>0.34</v>
      </c>
      <c r="K3018" s="139"/>
      <c r="L3018" s="1497"/>
    </row>
    <row r="3019" spans="3:12" x14ac:dyDescent="0.3">
      <c r="C3019" s="1500"/>
      <c r="D3019" s="1488" t="s">
        <v>1492</v>
      </c>
      <c r="E3019" s="1452" t="s">
        <v>4213</v>
      </c>
      <c r="F3019" s="1489">
        <v>1</v>
      </c>
      <c r="G3019" s="1490">
        <v>0.7</v>
      </c>
      <c r="H3019" s="679"/>
      <c r="I3019" s="679">
        <v>0.4</v>
      </c>
      <c r="J3019" s="679">
        <f t="shared" si="45"/>
        <v>0.27999999999999997</v>
      </c>
      <c r="K3019" s="139"/>
      <c r="L3019" s="1497"/>
    </row>
    <row r="3020" spans="3:12" x14ac:dyDescent="0.3">
      <c r="C3020" s="1500"/>
      <c r="D3020" s="1488"/>
      <c r="E3020" s="1452"/>
      <c r="F3020" s="1489"/>
      <c r="G3020" s="1490"/>
      <c r="H3020" s="679"/>
      <c r="I3020" s="679"/>
      <c r="J3020" s="679"/>
      <c r="K3020" s="139"/>
      <c r="L3020" s="1497"/>
    </row>
    <row r="3021" spans="3:12" x14ac:dyDescent="0.3">
      <c r="C3021" s="1500"/>
      <c r="D3021" s="1488"/>
      <c r="E3021" s="137" t="s">
        <v>4196</v>
      </c>
      <c r="F3021" s="1489"/>
      <c r="G3021" s="1490"/>
      <c r="H3021" s="679"/>
      <c r="I3021" s="679"/>
      <c r="J3021" s="679"/>
      <c r="K3021" s="139"/>
      <c r="L3021" s="1497"/>
    </row>
    <row r="3022" spans="3:12" x14ac:dyDescent="0.3">
      <c r="C3022" s="1500"/>
      <c r="D3022" s="1488" t="s">
        <v>1554</v>
      </c>
      <c r="E3022" s="1452" t="s">
        <v>4235</v>
      </c>
      <c r="F3022" s="1489">
        <v>1</v>
      </c>
      <c r="G3022" s="1490">
        <v>0.7</v>
      </c>
      <c r="H3022" s="679"/>
      <c r="I3022" s="679">
        <v>0.35</v>
      </c>
      <c r="J3022" s="679">
        <f t="shared" si="45"/>
        <v>0.24499999999999997</v>
      </c>
      <c r="K3022" s="139"/>
      <c r="L3022" s="1497"/>
    </row>
    <row r="3023" spans="3:12" x14ac:dyDescent="0.3">
      <c r="C3023" s="1500"/>
      <c r="D3023" s="1488"/>
      <c r="E3023" s="1452"/>
      <c r="F3023" s="1489">
        <v>1</v>
      </c>
      <c r="G3023" s="1490">
        <v>1</v>
      </c>
      <c r="H3023" s="679"/>
      <c r="I3023" s="679">
        <v>0.35</v>
      </c>
      <c r="J3023" s="679">
        <f t="shared" si="45"/>
        <v>0.35</v>
      </c>
      <c r="K3023" s="139"/>
      <c r="L3023" s="1497"/>
    </row>
    <row r="3024" spans="3:12" x14ac:dyDescent="0.3">
      <c r="C3024" s="1500"/>
      <c r="D3024" s="1488" t="s">
        <v>1551</v>
      </c>
      <c r="E3024" s="1452" t="s">
        <v>4236</v>
      </c>
      <c r="F3024" s="1489">
        <v>2</v>
      </c>
      <c r="G3024" s="1490">
        <v>0.8</v>
      </c>
      <c r="H3024" s="679"/>
      <c r="I3024" s="679">
        <v>0.35</v>
      </c>
      <c r="J3024" s="679">
        <f t="shared" si="45"/>
        <v>0.55999999999999994</v>
      </c>
      <c r="K3024" s="139"/>
      <c r="L3024" s="1497"/>
    </row>
    <row r="3025" spans="3:12" x14ac:dyDescent="0.3">
      <c r="C3025" s="1500"/>
      <c r="D3025" s="1488" t="s">
        <v>1548</v>
      </c>
      <c r="E3025" s="1452" t="s">
        <v>4237</v>
      </c>
      <c r="F3025" s="1489">
        <v>1</v>
      </c>
      <c r="G3025" s="1490">
        <v>0.6</v>
      </c>
      <c r="H3025" s="679"/>
      <c r="I3025" s="679">
        <v>0.35</v>
      </c>
      <c r="J3025" s="679">
        <f t="shared" si="45"/>
        <v>0.21</v>
      </c>
      <c r="K3025" s="139"/>
      <c r="L3025" s="1497"/>
    </row>
    <row r="3026" spans="3:12" x14ac:dyDescent="0.3">
      <c r="C3026" s="1500"/>
      <c r="D3026" s="1488" t="s">
        <v>1579</v>
      </c>
      <c r="E3026" s="1452" t="s">
        <v>4237</v>
      </c>
      <c r="F3026" s="1489">
        <v>1</v>
      </c>
      <c r="G3026" s="1490">
        <v>0.7</v>
      </c>
      <c r="H3026" s="679"/>
      <c r="I3026" s="679">
        <v>0.4</v>
      </c>
      <c r="J3026" s="679">
        <f t="shared" si="45"/>
        <v>0.27999999999999997</v>
      </c>
      <c r="K3026" s="139"/>
      <c r="L3026" s="1497"/>
    </row>
    <row r="3027" spans="3:12" x14ac:dyDescent="0.3">
      <c r="C3027" s="1500"/>
      <c r="D3027" s="1488"/>
      <c r="E3027" s="1452"/>
      <c r="F3027" s="1489"/>
      <c r="G3027" s="1490"/>
      <c r="H3027" s="679"/>
      <c r="I3027" s="679"/>
      <c r="J3027" s="679"/>
      <c r="K3027" s="139"/>
      <c r="L3027" s="1497"/>
    </row>
    <row r="3028" spans="3:12" x14ac:dyDescent="0.3">
      <c r="C3028" s="1500"/>
      <c r="D3028" s="1488"/>
      <c r="E3028" s="137" t="s">
        <v>4198</v>
      </c>
      <c r="F3028" s="1489"/>
      <c r="G3028" s="1490"/>
      <c r="H3028" s="679"/>
      <c r="I3028" s="679"/>
      <c r="J3028" s="679"/>
      <c r="K3028" s="139"/>
      <c r="L3028" s="1497"/>
    </row>
    <row r="3029" spans="3:12" x14ac:dyDescent="0.3">
      <c r="C3029" s="1500"/>
      <c r="D3029" s="1488" t="s">
        <v>1658</v>
      </c>
      <c r="E3029" s="1452" t="s">
        <v>4238</v>
      </c>
      <c r="F3029" s="1489">
        <v>1</v>
      </c>
      <c r="G3029" s="1490">
        <v>0.7</v>
      </c>
      <c r="H3029" s="679"/>
      <c r="I3029" s="679">
        <v>0.3</v>
      </c>
      <c r="J3029" s="679">
        <f t="shared" si="45"/>
        <v>0.21</v>
      </c>
      <c r="K3029" s="139"/>
      <c r="L3029" s="1497"/>
    </row>
    <row r="3030" spans="3:12" x14ac:dyDescent="0.3">
      <c r="C3030" s="1500"/>
      <c r="D3030" s="1488" t="s">
        <v>1657</v>
      </c>
      <c r="E3030" s="1452" t="s">
        <v>4239</v>
      </c>
      <c r="F3030" s="1489">
        <v>1</v>
      </c>
      <c r="G3030" s="1490">
        <v>0.7</v>
      </c>
      <c r="H3030" s="679"/>
      <c r="I3030" s="679">
        <v>0.3</v>
      </c>
      <c r="J3030" s="679">
        <f t="shared" si="45"/>
        <v>0.21</v>
      </c>
      <c r="K3030" s="139"/>
      <c r="L3030" s="1497"/>
    </row>
    <row r="3031" spans="3:12" x14ac:dyDescent="0.3">
      <c r="C3031" s="1500"/>
      <c r="D3031" s="1488"/>
      <c r="E3031" s="1452"/>
      <c r="F3031" s="1489"/>
      <c r="G3031" s="1490"/>
      <c r="H3031" s="679"/>
      <c r="I3031" s="679"/>
      <c r="J3031" s="679"/>
      <c r="K3031" s="139"/>
      <c r="L3031" s="1497"/>
    </row>
    <row r="3032" spans="3:12" x14ac:dyDescent="0.3">
      <c r="C3032" s="1500"/>
      <c r="D3032" s="1488"/>
      <c r="E3032" s="137" t="s">
        <v>203</v>
      </c>
      <c r="F3032" s="1489"/>
      <c r="G3032" s="1490"/>
      <c r="H3032" s="679"/>
      <c r="I3032" s="679"/>
      <c r="J3032" s="679"/>
      <c r="K3032" s="139"/>
      <c r="L3032" s="1497"/>
    </row>
    <row r="3033" spans="3:12" x14ac:dyDescent="0.3">
      <c r="C3033" s="1500"/>
      <c r="D3033" s="1488"/>
      <c r="E3033" s="137" t="s">
        <v>170</v>
      </c>
      <c r="F3033" s="1489"/>
      <c r="G3033" s="1490"/>
      <c r="H3033" s="679"/>
      <c r="I3033" s="679"/>
      <c r="J3033" s="679"/>
      <c r="K3033" s="139"/>
      <c r="L3033" s="1497"/>
    </row>
    <row r="3034" spans="3:12" x14ac:dyDescent="0.3">
      <c r="C3034" s="1500"/>
      <c r="D3034" s="1488"/>
      <c r="E3034" s="137" t="s">
        <v>4202</v>
      </c>
      <c r="F3034" s="1489"/>
      <c r="G3034" s="1490"/>
      <c r="H3034" s="679"/>
      <c r="I3034" s="679"/>
      <c r="J3034" s="679"/>
      <c r="K3034" s="139"/>
      <c r="L3034" s="1497"/>
    </row>
    <row r="3035" spans="3:12" x14ac:dyDescent="0.3">
      <c r="C3035" s="1500"/>
      <c r="D3035" s="1488" t="s">
        <v>1816</v>
      </c>
      <c r="E3035" s="1452" t="s">
        <v>4214</v>
      </c>
      <c r="F3035" s="1489">
        <v>1</v>
      </c>
      <c r="G3035" s="1490">
        <v>0.7</v>
      </c>
      <c r="H3035" s="679"/>
      <c r="I3035" s="679">
        <v>0.4</v>
      </c>
      <c r="J3035" s="679">
        <f t="shared" si="45"/>
        <v>0.27999999999999997</v>
      </c>
      <c r="K3035" s="139"/>
      <c r="L3035" s="1497"/>
    </row>
    <row r="3036" spans="3:12" x14ac:dyDescent="0.3">
      <c r="C3036" s="1500"/>
      <c r="D3036" s="1488" t="s">
        <v>2222</v>
      </c>
      <c r="E3036" s="1452" t="s">
        <v>4215</v>
      </c>
      <c r="F3036" s="1489">
        <v>1</v>
      </c>
      <c r="G3036" s="1490">
        <v>0.6</v>
      </c>
      <c r="H3036" s="679"/>
      <c r="I3036" s="679">
        <v>0.3</v>
      </c>
      <c r="J3036" s="679">
        <f t="shared" si="45"/>
        <v>0.18</v>
      </c>
      <c r="K3036" s="139"/>
      <c r="L3036" s="1497"/>
    </row>
    <row r="3037" spans="3:12" x14ac:dyDescent="0.3">
      <c r="C3037" s="1500"/>
      <c r="D3037" s="1501"/>
      <c r="E3037" s="137"/>
      <c r="F3037" s="705"/>
      <c r="G3037" s="619"/>
      <c r="H3037" s="679"/>
      <c r="I3037" s="679"/>
      <c r="J3037" s="679"/>
      <c r="K3037" s="139"/>
      <c r="L3037" s="1497"/>
    </row>
    <row r="3038" spans="3:12" ht="12.75" customHeight="1" x14ac:dyDescent="0.3">
      <c r="C3038" s="1468" t="s">
        <v>1</v>
      </c>
      <c r="D3038" s="1468" t="s">
        <v>239</v>
      </c>
      <c r="E3038" s="691" t="s">
        <v>2</v>
      </c>
      <c r="F3038" s="691" t="s">
        <v>45</v>
      </c>
      <c r="G3038" s="1419" t="s">
        <v>52</v>
      </c>
      <c r="H3038" s="713" t="s">
        <v>47</v>
      </c>
      <c r="I3038" s="713" t="s">
        <v>48</v>
      </c>
      <c r="J3038" s="713" t="s">
        <v>49</v>
      </c>
      <c r="K3038" s="93" t="s">
        <v>50</v>
      </c>
      <c r="L3038" s="1468" t="s">
        <v>3</v>
      </c>
    </row>
    <row r="3039" spans="3:12" x14ac:dyDescent="0.3">
      <c r="C3039" s="1469" t="str">
        <f>RESUMEN!C440</f>
        <v>03.13.01.15</v>
      </c>
      <c r="D3039" s="2298" t="str">
        <f>RESUMEN!D440</f>
        <v>BANCA DE LISTONES DE MADERA, SOBRE PLATINAS DE FE EN VESTIDORES M-16A</v>
      </c>
      <c r="E3039" s="2299"/>
      <c r="F3039" s="1427"/>
      <c r="G3039" s="1429"/>
      <c r="H3039" s="1429"/>
      <c r="I3039" s="1429"/>
      <c r="J3039" s="1429"/>
      <c r="K3039" s="91">
        <f>SUM(J3044:J3052)</f>
        <v>1.5449999999999999</v>
      </c>
      <c r="L3039" s="1470" t="s">
        <v>6</v>
      </c>
    </row>
    <row r="3040" spans="3:12" x14ac:dyDescent="0.3">
      <c r="C3040" s="1500"/>
      <c r="D3040" s="1501"/>
      <c r="E3040" s="137"/>
      <c r="F3040" s="1570"/>
      <c r="G3040" s="718"/>
      <c r="H3040" s="718"/>
      <c r="I3040" s="718"/>
      <c r="J3040" s="679"/>
      <c r="K3040" s="139"/>
      <c r="L3040" s="1497"/>
    </row>
    <row r="3041" spans="3:12" x14ac:dyDescent="0.3">
      <c r="C3041" s="1500"/>
      <c r="D3041" s="1488"/>
      <c r="E3041" s="137" t="s">
        <v>169</v>
      </c>
      <c r="F3041" s="1489"/>
      <c r="G3041" s="1490"/>
      <c r="H3041" s="679"/>
      <c r="I3041" s="679"/>
      <c r="J3041" s="679"/>
      <c r="K3041" s="139"/>
      <c r="L3041" s="1497"/>
    </row>
    <row r="3042" spans="3:12" x14ac:dyDescent="0.3">
      <c r="C3042" s="1500"/>
      <c r="D3042" s="1488"/>
      <c r="E3042" s="137" t="s">
        <v>170</v>
      </c>
      <c r="F3042" s="1489"/>
      <c r="G3042" s="1490"/>
      <c r="H3042" s="679"/>
      <c r="I3042" s="679"/>
      <c r="J3042" s="679"/>
      <c r="K3042" s="139"/>
      <c r="L3042" s="1497"/>
    </row>
    <row r="3043" spans="3:12" x14ac:dyDescent="0.3">
      <c r="C3043" s="1500"/>
      <c r="D3043" s="1488"/>
      <c r="E3043" s="137" t="s">
        <v>4193</v>
      </c>
      <c r="F3043" s="1489"/>
      <c r="G3043" s="1490"/>
      <c r="H3043" s="679"/>
      <c r="I3043" s="679"/>
      <c r="J3043" s="679"/>
      <c r="K3043" s="139"/>
      <c r="L3043" s="1497"/>
    </row>
    <row r="3044" spans="3:12" x14ac:dyDescent="0.3">
      <c r="C3044" s="1500"/>
      <c r="D3044" s="1488" t="s">
        <v>2556</v>
      </c>
      <c r="E3044" s="1452" t="s">
        <v>762</v>
      </c>
      <c r="F3044" s="1489">
        <v>1</v>
      </c>
      <c r="G3044" s="1490">
        <v>1.85</v>
      </c>
      <c r="H3044" s="679"/>
      <c r="I3044" s="679">
        <v>0.3</v>
      </c>
      <c r="J3044" s="679">
        <f>PRODUCT(F3044:I3044)</f>
        <v>0.55500000000000005</v>
      </c>
      <c r="K3044" s="139"/>
      <c r="L3044" s="1497"/>
    </row>
    <row r="3045" spans="3:12" x14ac:dyDescent="0.3">
      <c r="C3045" s="1500"/>
      <c r="D3045" s="1488" t="s">
        <v>2488</v>
      </c>
      <c r="E3045" s="1452" t="s">
        <v>762</v>
      </c>
      <c r="F3045" s="1489">
        <v>1</v>
      </c>
      <c r="G3045" s="1490">
        <v>1.2</v>
      </c>
      <c r="H3045" s="679"/>
      <c r="I3045" s="679">
        <v>0.3</v>
      </c>
      <c r="J3045" s="679">
        <f>PRODUCT(F3045:I3045)</f>
        <v>0.36</v>
      </c>
      <c r="K3045" s="139"/>
      <c r="L3045" s="1497"/>
    </row>
    <row r="3046" spans="3:12" x14ac:dyDescent="0.3">
      <c r="C3046" s="1500"/>
      <c r="D3046" s="1501"/>
      <c r="E3046" s="137"/>
      <c r="F3046" s="1746"/>
      <c r="G3046" s="718"/>
      <c r="H3046" s="718"/>
      <c r="I3046" s="718"/>
      <c r="J3046" s="679"/>
      <c r="K3046" s="139"/>
      <c r="L3046" s="1497"/>
    </row>
    <row r="3047" spans="3:12" x14ac:dyDescent="0.3">
      <c r="C3047" s="1500"/>
      <c r="D3047" s="1488"/>
      <c r="E3047" s="137" t="s">
        <v>169</v>
      </c>
      <c r="F3047" s="1489"/>
      <c r="G3047" s="1490"/>
      <c r="H3047" s="679"/>
      <c r="I3047" s="679"/>
      <c r="J3047" s="679"/>
      <c r="K3047" s="139"/>
      <c r="L3047" s="1497"/>
    </row>
    <row r="3048" spans="3:12" x14ac:dyDescent="0.3">
      <c r="C3048" s="1500"/>
      <c r="D3048" s="1488"/>
      <c r="E3048" s="137" t="s">
        <v>170</v>
      </c>
      <c r="F3048" s="1489"/>
      <c r="G3048" s="1490"/>
      <c r="H3048" s="679"/>
      <c r="I3048" s="679"/>
      <c r="J3048" s="679"/>
      <c r="K3048" s="139"/>
      <c r="L3048" s="1497"/>
    </row>
    <row r="3049" spans="3:12" x14ac:dyDescent="0.3">
      <c r="C3049" s="1500"/>
      <c r="D3049" s="1488"/>
      <c r="E3049" s="137" t="s">
        <v>4197</v>
      </c>
      <c r="F3049" s="1489"/>
      <c r="G3049" s="1490"/>
      <c r="H3049" s="679"/>
      <c r="I3049" s="679"/>
      <c r="J3049" s="679"/>
      <c r="K3049" s="139"/>
      <c r="L3049" s="1497"/>
    </row>
    <row r="3050" spans="3:12" x14ac:dyDescent="0.3">
      <c r="C3050" s="1500"/>
      <c r="D3050" s="1488" t="s">
        <v>1626</v>
      </c>
      <c r="E3050" s="1452" t="s">
        <v>762</v>
      </c>
      <c r="F3050" s="1489">
        <v>1</v>
      </c>
      <c r="G3050" s="1490">
        <v>1.5</v>
      </c>
      <c r="H3050" s="679"/>
      <c r="I3050" s="679">
        <v>0.3</v>
      </c>
      <c r="J3050" s="679">
        <f>PRODUCT(F3050:I3050)</f>
        <v>0.44999999999999996</v>
      </c>
      <c r="K3050" s="139"/>
      <c r="L3050" s="1497"/>
    </row>
    <row r="3051" spans="3:12" x14ac:dyDescent="0.3">
      <c r="C3051" s="1500"/>
      <c r="D3051" s="1488" t="s">
        <v>1498</v>
      </c>
      <c r="E3051" s="1452" t="s">
        <v>1499</v>
      </c>
      <c r="F3051" s="1489">
        <v>1</v>
      </c>
      <c r="G3051" s="1490">
        <v>0.6</v>
      </c>
      <c r="H3051" s="679"/>
      <c r="I3051" s="679">
        <v>0.3</v>
      </c>
      <c r="J3051" s="679">
        <f>PRODUCT(F3051:I3051)</f>
        <v>0.18</v>
      </c>
      <c r="K3051" s="139"/>
      <c r="L3051" s="1497"/>
    </row>
    <row r="3052" spans="3:12" x14ac:dyDescent="0.3">
      <c r="C3052" s="1500"/>
      <c r="D3052" s="1501"/>
      <c r="E3052" s="1413"/>
      <c r="F3052" s="708"/>
      <c r="G3052" s="718"/>
      <c r="H3052" s="718"/>
      <c r="I3052" s="718"/>
      <c r="J3052" s="679"/>
      <c r="K3052" s="139"/>
      <c r="L3052" s="1497"/>
    </row>
    <row r="3053" spans="3:12" x14ac:dyDescent="0.3">
      <c r="C3053" s="2300"/>
      <c r="D3053" s="2019"/>
      <c r="E3053" s="2019"/>
      <c r="F3053" s="2019"/>
      <c r="G3053" s="2019"/>
      <c r="H3053" s="2019"/>
      <c r="I3053" s="2019"/>
      <c r="J3053" s="2019"/>
      <c r="K3053" s="2019"/>
      <c r="L3053" s="2301"/>
    </row>
    <row r="3054" spans="3:12" ht="12.75" customHeight="1" x14ac:dyDescent="0.3">
      <c r="C3054" s="1468" t="s">
        <v>1</v>
      </c>
      <c r="D3054" s="1468" t="s">
        <v>239</v>
      </c>
      <c r="E3054" s="691" t="s">
        <v>2</v>
      </c>
      <c r="F3054" s="691" t="s">
        <v>45</v>
      </c>
      <c r="G3054" s="1419" t="s">
        <v>52</v>
      </c>
      <c r="H3054" s="713" t="s">
        <v>47</v>
      </c>
      <c r="I3054" s="713" t="s">
        <v>48</v>
      </c>
      <c r="J3054" s="713" t="s">
        <v>49</v>
      </c>
      <c r="K3054" s="93" t="s">
        <v>50</v>
      </c>
      <c r="L3054" s="1468" t="s">
        <v>3</v>
      </c>
    </row>
    <row r="3055" spans="3:12" x14ac:dyDescent="0.3">
      <c r="C3055" s="1469" t="str">
        <f>RESUMEN!C441</f>
        <v>03.13.01.16</v>
      </c>
      <c r="D3055" s="2298" t="str">
        <f>RESUMEN!D441</f>
        <v>TABLERO DE CONCRETO EN BAÑOS</v>
      </c>
      <c r="E3055" s="2299"/>
      <c r="F3055" s="1427"/>
      <c r="G3055" s="1429"/>
      <c r="H3055" s="1429"/>
      <c r="I3055" s="1429"/>
      <c r="J3055" s="1429"/>
      <c r="K3055" s="91">
        <f>+SUM(J3058:J3086)</f>
        <v>16.135000000000002</v>
      </c>
      <c r="L3055" s="1470" t="s">
        <v>6</v>
      </c>
    </row>
    <row r="3056" spans="3:12" x14ac:dyDescent="0.3">
      <c r="C3056" s="1487"/>
      <c r="D3056" s="1488"/>
      <c r="E3056" s="751"/>
      <c r="F3056" s="1496"/>
      <c r="G3056" s="719"/>
      <c r="H3056" s="719"/>
      <c r="I3056" s="719"/>
      <c r="J3056" s="719"/>
      <c r="K3056" s="139"/>
      <c r="L3056" s="1497"/>
    </row>
    <row r="3057" spans="3:12" x14ac:dyDescent="0.3">
      <c r="C3057" s="1500"/>
      <c r="D3057" s="1501"/>
      <c r="E3057" s="751" t="s">
        <v>169</v>
      </c>
      <c r="F3057" s="1496"/>
      <c r="G3057" s="719"/>
      <c r="H3057" s="719"/>
      <c r="I3057" s="719"/>
      <c r="J3057" s="719"/>
      <c r="K3057" s="139"/>
      <c r="L3057" s="1497"/>
    </row>
    <row r="3058" spans="3:12" x14ac:dyDescent="0.3">
      <c r="C3058" s="1502"/>
      <c r="D3058" s="1503"/>
      <c r="E3058" s="123" t="s">
        <v>4194</v>
      </c>
      <c r="F3058" s="705"/>
      <c r="G3058" s="619"/>
      <c r="H3058" s="679"/>
      <c r="I3058" s="679"/>
      <c r="J3058" s="679"/>
      <c r="K3058" s="113"/>
      <c r="L3058" s="571"/>
    </row>
    <row r="3059" spans="3:12" x14ac:dyDescent="0.3">
      <c r="C3059" s="1502"/>
      <c r="D3059" s="1503"/>
      <c r="E3059" s="844" t="s">
        <v>4209</v>
      </c>
      <c r="F3059" s="705"/>
      <c r="G3059" s="619"/>
      <c r="H3059" s="679"/>
      <c r="I3059" s="679"/>
      <c r="J3059" s="679"/>
      <c r="K3059" s="113"/>
      <c r="L3059" s="571"/>
    </row>
    <row r="3060" spans="3:12" x14ac:dyDescent="0.3">
      <c r="C3060" s="1502"/>
      <c r="D3060" s="1503" t="s">
        <v>1386</v>
      </c>
      <c r="E3060" s="679" t="s">
        <v>825</v>
      </c>
      <c r="F3060" s="705">
        <v>1</v>
      </c>
      <c r="G3060" s="619">
        <v>3.2</v>
      </c>
      <c r="H3060" s="679"/>
      <c r="I3060" s="679">
        <v>0.55000000000000004</v>
      </c>
      <c r="J3060" s="679">
        <f>I3060*G3060*F3060</f>
        <v>1.7600000000000002</v>
      </c>
      <c r="K3060" s="113"/>
      <c r="L3060" s="571"/>
    </row>
    <row r="3061" spans="3:12" x14ac:dyDescent="0.3">
      <c r="C3061" s="1502"/>
      <c r="D3061" s="1503" t="s">
        <v>1242</v>
      </c>
      <c r="E3061" s="679" t="s">
        <v>4210</v>
      </c>
      <c r="F3061" s="705">
        <v>1</v>
      </c>
      <c r="G3061" s="619">
        <v>3.15</v>
      </c>
      <c r="H3061" s="679"/>
      <c r="I3061" s="679">
        <v>0.55000000000000004</v>
      </c>
      <c r="J3061" s="679">
        <f>PRODUCT(F3061:I3061)</f>
        <v>1.7325000000000002</v>
      </c>
      <c r="K3061" s="113"/>
      <c r="L3061" s="571"/>
    </row>
    <row r="3062" spans="3:12" x14ac:dyDescent="0.3">
      <c r="C3062" s="1502"/>
      <c r="D3062" s="1503" t="s">
        <v>1245</v>
      </c>
      <c r="E3062" s="679" t="s">
        <v>290</v>
      </c>
      <c r="F3062" s="705">
        <v>1</v>
      </c>
      <c r="G3062" s="619">
        <v>0.8</v>
      </c>
      <c r="H3062" s="679"/>
      <c r="I3062" s="679">
        <v>0.55000000000000004</v>
      </c>
      <c r="J3062" s="679">
        <f>PRODUCT(F3062:I3062)</f>
        <v>0.44000000000000006</v>
      </c>
      <c r="K3062" s="113"/>
      <c r="L3062" s="571"/>
    </row>
    <row r="3063" spans="3:12" x14ac:dyDescent="0.3">
      <c r="C3063" s="1502"/>
      <c r="D3063" s="1503"/>
      <c r="E3063" s="679"/>
      <c r="F3063" s="705"/>
      <c r="G3063" s="619"/>
      <c r="H3063" s="679"/>
      <c r="I3063" s="679"/>
      <c r="J3063" s="679"/>
      <c r="K3063" s="113"/>
      <c r="L3063" s="571"/>
    </row>
    <row r="3064" spans="3:12" x14ac:dyDescent="0.3">
      <c r="C3064" s="1502"/>
      <c r="D3064" s="1503"/>
      <c r="E3064" s="751" t="s">
        <v>200</v>
      </c>
      <c r="F3064" s="705"/>
      <c r="G3064" s="619"/>
      <c r="H3064" s="679"/>
      <c r="I3064" s="679"/>
      <c r="J3064" s="679"/>
      <c r="K3064" s="113"/>
      <c r="L3064" s="571"/>
    </row>
    <row r="3065" spans="3:12" x14ac:dyDescent="0.3">
      <c r="C3065" s="1502"/>
      <c r="D3065" s="1503"/>
      <c r="E3065" s="123" t="s">
        <v>4211</v>
      </c>
      <c r="F3065" s="705"/>
      <c r="G3065" s="619"/>
      <c r="H3065" s="679"/>
      <c r="I3065" s="679"/>
      <c r="J3065" s="679"/>
      <c r="K3065" s="113"/>
      <c r="L3065" s="571"/>
    </row>
    <row r="3066" spans="3:12" x14ac:dyDescent="0.3">
      <c r="C3066" s="1502"/>
      <c r="D3066" s="1503"/>
      <c r="E3066" s="844" t="s">
        <v>4209</v>
      </c>
      <c r="F3066" s="705"/>
      <c r="G3066" s="619"/>
      <c r="H3066" s="679"/>
      <c r="I3066" s="679"/>
      <c r="J3066" s="679"/>
      <c r="K3066" s="113"/>
      <c r="L3066" s="571"/>
    </row>
    <row r="3067" spans="3:12" x14ac:dyDescent="0.3">
      <c r="C3067" s="1502"/>
      <c r="D3067" s="1503" t="s">
        <v>2203</v>
      </c>
      <c r="E3067" s="679" t="s">
        <v>4212</v>
      </c>
      <c r="F3067" s="705">
        <v>1</v>
      </c>
      <c r="G3067" s="619">
        <v>1.8</v>
      </c>
      <c r="H3067" s="679"/>
      <c r="I3067" s="679">
        <v>0.6</v>
      </c>
      <c r="J3067" s="679">
        <f>PRODUCT(F3067:I3067)</f>
        <v>1.08</v>
      </c>
      <c r="K3067" s="113"/>
      <c r="L3067" s="571"/>
    </row>
    <row r="3068" spans="3:12" x14ac:dyDescent="0.3">
      <c r="C3068" s="1502"/>
      <c r="D3068" s="1503" t="s">
        <v>1492</v>
      </c>
      <c r="E3068" s="679" t="s">
        <v>4213</v>
      </c>
      <c r="F3068" s="705">
        <v>1</v>
      </c>
      <c r="G3068" s="619">
        <v>1.7</v>
      </c>
      <c r="H3068" s="679"/>
      <c r="I3068" s="679">
        <v>0.6</v>
      </c>
      <c r="J3068" s="679">
        <f>PRODUCT(F3068:I3068)</f>
        <v>1.02</v>
      </c>
      <c r="K3068" s="113"/>
      <c r="L3068" s="571"/>
    </row>
    <row r="3069" spans="3:12" x14ac:dyDescent="0.3">
      <c r="C3069" s="1502"/>
      <c r="D3069" s="1503" t="s">
        <v>1245</v>
      </c>
      <c r="E3069" s="679" t="s">
        <v>290</v>
      </c>
      <c r="F3069" s="705">
        <v>1</v>
      </c>
      <c r="G3069" s="619">
        <v>0.8</v>
      </c>
      <c r="H3069" s="679"/>
      <c r="I3069" s="679">
        <v>0.55000000000000004</v>
      </c>
      <c r="J3069" s="679">
        <f>PRODUCT(F3069:I3069)</f>
        <v>0.44000000000000006</v>
      </c>
      <c r="K3069" s="113"/>
      <c r="L3069" s="571"/>
    </row>
    <row r="3070" spans="3:12" x14ac:dyDescent="0.3">
      <c r="C3070" s="1502"/>
      <c r="D3070" s="1503"/>
      <c r="E3070" s="679"/>
      <c r="F3070" s="705"/>
      <c r="G3070" s="619"/>
      <c r="H3070" s="679"/>
      <c r="I3070" s="679"/>
      <c r="J3070" s="679"/>
      <c r="K3070" s="113"/>
      <c r="L3070" s="571"/>
    </row>
    <row r="3071" spans="3:12" x14ac:dyDescent="0.3">
      <c r="C3071" s="1502"/>
      <c r="D3071" s="1503"/>
      <c r="E3071" s="123" t="s">
        <v>4211</v>
      </c>
      <c r="F3071" s="705"/>
      <c r="G3071" s="619"/>
      <c r="H3071" s="679"/>
      <c r="I3071" s="679"/>
      <c r="J3071" s="679"/>
      <c r="K3071" s="113"/>
      <c r="L3071" s="571"/>
    </row>
    <row r="3072" spans="3:12" x14ac:dyDescent="0.3">
      <c r="C3072" s="1502"/>
      <c r="D3072" s="1503"/>
      <c r="E3072" s="844" t="s">
        <v>4209</v>
      </c>
      <c r="F3072" s="705"/>
      <c r="G3072" s="619"/>
      <c r="H3072" s="679"/>
      <c r="I3072" s="679"/>
      <c r="J3072" s="679"/>
      <c r="K3072" s="113"/>
      <c r="L3072" s="571"/>
    </row>
    <row r="3073" spans="3:12" x14ac:dyDescent="0.3">
      <c r="C3073" s="1502"/>
      <c r="D3073" s="1503" t="s">
        <v>1506</v>
      </c>
      <c r="E3073" s="679" t="s">
        <v>328</v>
      </c>
      <c r="F3073" s="705">
        <v>1</v>
      </c>
      <c r="G3073" s="619">
        <v>2.5</v>
      </c>
      <c r="H3073" s="679"/>
      <c r="I3073" s="679">
        <v>0.6</v>
      </c>
      <c r="J3073" s="679">
        <f>PRODUCT(F3073:I3073)</f>
        <v>1.5</v>
      </c>
      <c r="K3073" s="113"/>
      <c r="L3073" s="571"/>
    </row>
    <row r="3074" spans="3:12" x14ac:dyDescent="0.3">
      <c r="C3074" s="1502"/>
      <c r="D3074" s="1503" t="s">
        <v>2205</v>
      </c>
      <c r="E3074" s="679" t="s">
        <v>139</v>
      </c>
      <c r="F3074" s="705">
        <v>1</v>
      </c>
      <c r="G3074" s="619">
        <v>2.2999999999999998</v>
      </c>
      <c r="H3074" s="679"/>
      <c r="I3074" s="679">
        <v>0.6</v>
      </c>
      <c r="J3074" s="679">
        <f>PRODUCT(F3074:I3074)</f>
        <v>1.38</v>
      </c>
      <c r="K3074" s="113"/>
      <c r="L3074" s="571"/>
    </row>
    <row r="3075" spans="3:12" x14ac:dyDescent="0.3">
      <c r="C3075" s="1502"/>
      <c r="D3075" s="1503"/>
      <c r="E3075" s="679"/>
      <c r="F3075" s="705"/>
      <c r="G3075" s="619"/>
      <c r="H3075" s="679"/>
      <c r="I3075" s="679"/>
      <c r="J3075" s="679"/>
      <c r="K3075" s="113"/>
      <c r="L3075" s="571"/>
    </row>
    <row r="3076" spans="3:12" x14ac:dyDescent="0.3">
      <c r="C3076" s="1502"/>
      <c r="D3076" s="1503"/>
      <c r="E3076" s="123" t="s">
        <v>4199</v>
      </c>
      <c r="F3076" s="705"/>
      <c r="G3076" s="619"/>
      <c r="H3076" s="679"/>
      <c r="I3076" s="679"/>
      <c r="J3076" s="679"/>
      <c r="K3076" s="113"/>
      <c r="L3076" s="571"/>
    </row>
    <row r="3077" spans="3:12" x14ac:dyDescent="0.3">
      <c r="C3077" s="1502"/>
      <c r="D3077" s="1503"/>
      <c r="E3077" s="844" t="s">
        <v>4209</v>
      </c>
      <c r="F3077" s="705"/>
      <c r="G3077" s="619"/>
      <c r="H3077" s="679"/>
      <c r="I3077" s="679"/>
      <c r="J3077" s="679"/>
      <c r="K3077" s="113"/>
      <c r="L3077" s="571"/>
    </row>
    <row r="3078" spans="3:12" x14ac:dyDescent="0.3">
      <c r="C3078" s="1502"/>
      <c r="D3078" s="1503" t="s">
        <v>1386</v>
      </c>
      <c r="E3078" s="679" t="s">
        <v>825</v>
      </c>
      <c r="F3078" s="705">
        <v>1</v>
      </c>
      <c r="G3078" s="619">
        <v>3.2</v>
      </c>
      <c r="H3078" s="679"/>
      <c r="I3078" s="679">
        <v>0.55000000000000004</v>
      </c>
      <c r="J3078" s="679">
        <f>PRODUCT(F3078:I3078)</f>
        <v>1.7600000000000002</v>
      </c>
      <c r="K3078" s="113"/>
      <c r="L3078" s="571"/>
    </row>
    <row r="3079" spans="3:12" x14ac:dyDescent="0.3">
      <c r="C3079" s="1502"/>
      <c r="D3079" s="1503" t="s">
        <v>1242</v>
      </c>
      <c r="E3079" s="679" t="s">
        <v>4210</v>
      </c>
      <c r="F3079" s="705">
        <v>1</v>
      </c>
      <c r="G3079" s="619">
        <v>3.15</v>
      </c>
      <c r="H3079" s="679"/>
      <c r="I3079" s="679">
        <v>0.55000000000000004</v>
      </c>
      <c r="J3079" s="679">
        <f>PRODUCT(F3079:I3079)</f>
        <v>1.7325000000000002</v>
      </c>
      <c r="K3079" s="113"/>
      <c r="L3079" s="571"/>
    </row>
    <row r="3080" spans="3:12" x14ac:dyDescent="0.3">
      <c r="C3080" s="1502"/>
      <c r="D3080" s="1503" t="s">
        <v>1245</v>
      </c>
      <c r="E3080" s="679" t="s">
        <v>290</v>
      </c>
      <c r="F3080" s="705">
        <v>1</v>
      </c>
      <c r="G3080" s="619">
        <v>0.8</v>
      </c>
      <c r="H3080" s="679"/>
      <c r="I3080" s="679">
        <v>0.55000000000000004</v>
      </c>
      <c r="J3080" s="679">
        <f>PRODUCT(F3080:I3080)</f>
        <v>0.44000000000000006</v>
      </c>
      <c r="K3080" s="113"/>
      <c r="L3080" s="571"/>
    </row>
    <row r="3081" spans="3:12" x14ac:dyDescent="0.3">
      <c r="C3081" s="1502"/>
      <c r="D3081" s="1503"/>
      <c r="E3081" s="679"/>
      <c r="F3081" s="705"/>
      <c r="G3081" s="619"/>
      <c r="H3081" s="679"/>
      <c r="I3081" s="679"/>
      <c r="J3081" s="679"/>
      <c r="K3081" s="113"/>
      <c r="L3081" s="571"/>
    </row>
    <row r="3082" spans="3:12" x14ac:dyDescent="0.3">
      <c r="C3082" s="1502"/>
      <c r="D3082" s="1503"/>
      <c r="E3082" s="751" t="s">
        <v>203</v>
      </c>
      <c r="F3082" s="705"/>
      <c r="G3082" s="619"/>
      <c r="H3082" s="679"/>
      <c r="I3082" s="679"/>
      <c r="J3082" s="679"/>
      <c r="K3082" s="113"/>
      <c r="L3082" s="571"/>
    </row>
    <row r="3083" spans="3:12" x14ac:dyDescent="0.3">
      <c r="C3083" s="1502"/>
      <c r="D3083" s="1503"/>
      <c r="E3083" s="123" t="s">
        <v>4202</v>
      </c>
      <c r="F3083" s="705"/>
      <c r="G3083" s="619"/>
      <c r="H3083" s="679"/>
      <c r="I3083" s="679"/>
      <c r="J3083" s="679"/>
      <c r="K3083" s="113"/>
      <c r="L3083" s="571"/>
    </row>
    <row r="3084" spans="3:12" x14ac:dyDescent="0.3">
      <c r="C3084" s="1502"/>
      <c r="D3084" s="1503"/>
      <c r="E3084" s="844" t="s">
        <v>4209</v>
      </c>
      <c r="F3084" s="705"/>
      <c r="G3084" s="619"/>
      <c r="H3084" s="679"/>
      <c r="I3084" s="679"/>
      <c r="J3084" s="679"/>
      <c r="K3084" s="113"/>
      <c r="L3084" s="571"/>
    </row>
    <row r="3085" spans="3:12" x14ac:dyDescent="0.3">
      <c r="C3085" s="1502"/>
      <c r="D3085" s="1503" t="s">
        <v>1816</v>
      </c>
      <c r="E3085" s="679" t="s">
        <v>4214</v>
      </c>
      <c r="F3085" s="705">
        <v>1</v>
      </c>
      <c r="G3085" s="619">
        <v>2.65</v>
      </c>
      <c r="H3085" s="679"/>
      <c r="I3085" s="679">
        <v>0.6</v>
      </c>
      <c r="J3085" s="679">
        <f>PRODUCT(F3085:I3085)</f>
        <v>1.5899999999999999</v>
      </c>
      <c r="K3085" s="113"/>
      <c r="L3085" s="571"/>
    </row>
    <row r="3086" spans="3:12" x14ac:dyDescent="0.3">
      <c r="C3086" s="1502"/>
      <c r="D3086" s="1503" t="s">
        <v>2222</v>
      </c>
      <c r="E3086" s="679" t="s">
        <v>4215</v>
      </c>
      <c r="F3086" s="705">
        <v>1</v>
      </c>
      <c r="G3086" s="619">
        <v>2.1</v>
      </c>
      <c r="H3086" s="679"/>
      <c r="I3086" s="679">
        <v>0.6</v>
      </c>
      <c r="J3086" s="679">
        <f>PRODUCT(F3086:I3086)</f>
        <v>1.26</v>
      </c>
      <c r="K3086" s="113"/>
      <c r="L3086" s="571"/>
    </row>
    <row r="3088" spans="3:12" s="302" customFormat="1" x14ac:dyDescent="0.25">
      <c r="C3088" s="1747" t="str">
        <f>RESUMEN!C442</f>
        <v>03.13.01.17</v>
      </c>
      <c r="D3088" s="2295" t="str">
        <f>RESUMEN!D442</f>
        <v>BANCA DE CONCRETO, EN EXTERIOR</v>
      </c>
      <c r="E3088" s="2296"/>
      <c r="F3088" s="1748"/>
      <c r="G3088" s="1748"/>
      <c r="H3088" s="1748"/>
      <c r="I3088" s="1748"/>
      <c r="J3088" s="1748"/>
      <c r="K3088" s="1748"/>
      <c r="L3088" s="1467"/>
    </row>
    <row r="3089" spans="3:12" s="302" customFormat="1" ht="16.5" customHeight="1" x14ac:dyDescent="0.25">
      <c r="C3089" s="1468" t="s">
        <v>1</v>
      </c>
      <c r="D3089" s="1468" t="s">
        <v>239</v>
      </c>
      <c r="E3089" s="691" t="s">
        <v>2</v>
      </c>
      <c r="F3089" s="691" t="s">
        <v>45</v>
      </c>
      <c r="G3089" s="713" t="s">
        <v>51</v>
      </c>
      <c r="H3089" s="713" t="s">
        <v>47</v>
      </c>
      <c r="I3089" s="713" t="s">
        <v>48</v>
      </c>
      <c r="J3089" s="713" t="s">
        <v>49</v>
      </c>
      <c r="K3089" s="93" t="s">
        <v>50</v>
      </c>
      <c r="L3089" s="1468" t="s">
        <v>3</v>
      </c>
    </row>
    <row r="3090" spans="3:12" s="302" customFormat="1" ht="16.5" customHeight="1" x14ac:dyDescent="0.25">
      <c r="C3090" s="1469"/>
      <c r="D3090" s="1504"/>
      <c r="E3090" s="1505"/>
      <c r="F3090" s="1427"/>
      <c r="G3090" s="1429"/>
      <c r="H3090" s="1429"/>
      <c r="I3090" s="1429"/>
      <c r="J3090" s="1429"/>
      <c r="K3090" s="91">
        <f>SUM(J3093)</f>
        <v>6</v>
      </c>
      <c r="L3090" s="1470" t="s">
        <v>15</v>
      </c>
    </row>
    <row r="3091" spans="3:12" x14ac:dyDescent="0.3">
      <c r="C3091" s="1502"/>
    </row>
    <row r="3092" spans="3:12" x14ac:dyDescent="0.3">
      <c r="C3092" s="1502"/>
      <c r="E3092" s="124" t="s">
        <v>169</v>
      </c>
      <c r="F3092" s="778"/>
      <c r="G3092" s="1539"/>
      <c r="H3092" s="1539"/>
      <c r="I3092" s="1539"/>
      <c r="J3092" s="458"/>
    </row>
    <row r="3093" spans="3:12" x14ac:dyDescent="0.3">
      <c r="C3093" s="1502"/>
      <c r="E3093" s="35" t="s">
        <v>811</v>
      </c>
      <c r="F3093" s="705">
        <v>6</v>
      </c>
      <c r="G3093" s="1539"/>
      <c r="H3093" s="1539"/>
      <c r="I3093" s="1539"/>
      <c r="J3093" s="458">
        <f>PRODUCT(F3093:I3093)</f>
        <v>6</v>
      </c>
    </row>
    <row r="3094" spans="3:12" x14ac:dyDescent="0.3">
      <c r="C3094" s="1383"/>
      <c r="E3094" s="1753"/>
      <c r="F3094" s="1752"/>
      <c r="G3094" s="1754"/>
      <c r="H3094" s="1754"/>
      <c r="I3094" s="1754"/>
      <c r="J3094" s="569"/>
    </row>
    <row r="3095" spans="3:12" s="302" customFormat="1" x14ac:dyDescent="0.25">
      <c r="C3095" s="1747" t="str">
        <f>RESUMEN!C443</f>
        <v>03.13.01.18</v>
      </c>
      <c r="D3095" s="2295" t="str">
        <f>RESUMEN!D443</f>
        <v>TAPA METALICA DE FE 1.10X1.10m, e=1/8´´ PARA ACCESO A AZOTEAS</v>
      </c>
      <c r="E3095" s="2296"/>
      <c r="F3095" s="1748"/>
      <c r="G3095" s="1748"/>
      <c r="H3095" s="1748"/>
      <c r="I3095" s="1748"/>
      <c r="J3095" s="1748"/>
      <c r="K3095" s="1748"/>
      <c r="L3095" s="1467"/>
    </row>
    <row r="3096" spans="3:12" s="302" customFormat="1" ht="16.5" customHeight="1" x14ac:dyDescent="0.25">
      <c r="C3096" s="1468" t="s">
        <v>1</v>
      </c>
      <c r="D3096" s="1468" t="s">
        <v>239</v>
      </c>
      <c r="E3096" s="691" t="s">
        <v>2</v>
      </c>
      <c r="F3096" s="691" t="s">
        <v>45</v>
      </c>
      <c r="G3096" s="713" t="s">
        <v>51</v>
      </c>
      <c r="H3096" s="713" t="s">
        <v>47</v>
      </c>
      <c r="I3096" s="713" t="s">
        <v>48</v>
      </c>
      <c r="J3096" s="713" t="s">
        <v>49</v>
      </c>
      <c r="K3096" s="93" t="s">
        <v>50</v>
      </c>
      <c r="L3096" s="1468" t="s">
        <v>3</v>
      </c>
    </row>
    <row r="3097" spans="3:12" s="302" customFormat="1" ht="16.5" customHeight="1" x14ac:dyDescent="0.25">
      <c r="C3097" s="1469"/>
      <c r="D3097" s="1504"/>
      <c r="E3097" s="1505"/>
      <c r="F3097" s="1427"/>
      <c r="G3097" s="1429"/>
      <c r="H3097" s="1429"/>
      <c r="I3097" s="1429"/>
      <c r="J3097" s="1429"/>
      <c r="K3097" s="91">
        <f>SUM(J3102:J3104)</f>
        <v>2</v>
      </c>
      <c r="L3097" s="1470" t="s">
        <v>15</v>
      </c>
    </row>
    <row r="3098" spans="3:12" x14ac:dyDescent="0.3">
      <c r="C3098" s="1502"/>
    </row>
    <row r="3099" spans="3:12" x14ac:dyDescent="0.3">
      <c r="C3099" s="1502"/>
      <c r="E3099" s="124" t="s">
        <v>200</v>
      </c>
      <c r="F3099" s="778"/>
      <c r="G3099" s="1539"/>
      <c r="H3099" s="1539"/>
      <c r="I3099" s="1539"/>
      <c r="J3099" s="458"/>
    </row>
    <row r="3100" spans="3:12" x14ac:dyDescent="0.3">
      <c r="C3100" s="1502"/>
      <c r="E3100" s="123" t="s">
        <v>170</v>
      </c>
      <c r="F3100" s="1752"/>
      <c r="G3100" s="1754"/>
      <c r="H3100" s="1754"/>
      <c r="I3100" s="1754"/>
      <c r="J3100" s="569"/>
    </row>
    <row r="3101" spans="3:12" x14ac:dyDescent="0.3">
      <c r="C3101" s="1502"/>
      <c r="E3101" s="123" t="s">
        <v>4611</v>
      </c>
      <c r="I3101" s="248"/>
      <c r="J3101" s="248"/>
    </row>
    <row r="3102" spans="3:12" x14ac:dyDescent="0.3">
      <c r="C3102" s="1502"/>
      <c r="E3102" s="679" t="s">
        <v>4612</v>
      </c>
      <c r="F3102" s="705">
        <v>1</v>
      </c>
      <c r="G3102" s="1539"/>
      <c r="H3102" s="1539"/>
      <c r="I3102" s="1539"/>
      <c r="J3102" s="458">
        <f>PRODUCT(F3102:I3102)</f>
        <v>1</v>
      </c>
    </row>
    <row r="3103" spans="3:12" x14ac:dyDescent="0.3">
      <c r="C3103" s="1502"/>
      <c r="E3103" s="123" t="s">
        <v>4613</v>
      </c>
      <c r="I3103" s="248"/>
      <c r="J3103" s="248"/>
    </row>
    <row r="3104" spans="3:12" x14ac:dyDescent="0.3">
      <c r="C3104" s="1502"/>
      <c r="E3104" s="679" t="s">
        <v>4614</v>
      </c>
      <c r="F3104" s="705">
        <v>1</v>
      </c>
      <c r="G3104" s="1539"/>
      <c r="H3104" s="1539"/>
      <c r="I3104" s="1539"/>
      <c r="J3104" s="458">
        <f>PRODUCT(F3104:I3104)</f>
        <v>1</v>
      </c>
    </row>
    <row r="3105" spans="3:12" s="302" customFormat="1" x14ac:dyDescent="0.25">
      <c r="C3105" s="1750" t="str">
        <f>RESUMEN!C444</f>
        <v>03.13.01.19</v>
      </c>
      <c r="D3105" s="2295" t="str">
        <f>RESUMEN!D444</f>
        <v>MAMPARA CORTAVIENTO PERFIL DE ALUMINIO COLOR NATURAL Y CELOSIA DE ALUZINC E=0.6MM EN TERRAZAS</v>
      </c>
      <c r="E3105" s="2296"/>
      <c r="F3105" s="1751"/>
      <c r="G3105" s="1751"/>
      <c r="H3105" s="1751"/>
      <c r="I3105" s="1751"/>
      <c r="J3105" s="1751"/>
      <c r="K3105" s="1751"/>
      <c r="L3105" s="1467"/>
    </row>
    <row r="3106" spans="3:12" s="302" customFormat="1" ht="16.5" customHeight="1" x14ac:dyDescent="0.25">
      <c r="C3106" s="1468" t="s">
        <v>1</v>
      </c>
      <c r="D3106" s="1468" t="s">
        <v>239</v>
      </c>
      <c r="E3106" s="691" t="s">
        <v>2</v>
      </c>
      <c r="F3106" s="691" t="s">
        <v>45</v>
      </c>
      <c r="G3106" s="713" t="s">
        <v>51</v>
      </c>
      <c r="H3106" s="713" t="s">
        <v>47</v>
      </c>
      <c r="I3106" s="713" t="s">
        <v>48</v>
      </c>
      <c r="J3106" s="713" t="s">
        <v>49</v>
      </c>
      <c r="K3106" s="93" t="s">
        <v>50</v>
      </c>
      <c r="L3106" s="1468" t="s">
        <v>3</v>
      </c>
    </row>
    <row r="3107" spans="3:12" s="302" customFormat="1" ht="16.5" customHeight="1" x14ac:dyDescent="0.25">
      <c r="C3107" s="1469"/>
      <c r="D3107" s="1504"/>
      <c r="E3107" s="1505"/>
      <c r="F3107" s="1427"/>
      <c r="G3107" s="1429"/>
      <c r="H3107" s="1429"/>
      <c r="I3107" s="1429"/>
      <c r="J3107" s="1429"/>
      <c r="K3107" s="91">
        <f>SUM(J3112:J3115)</f>
        <v>19.739999999999998</v>
      </c>
      <c r="L3107" s="1470" t="s">
        <v>6</v>
      </c>
    </row>
    <row r="3108" spans="3:12" x14ac:dyDescent="0.3">
      <c r="C3108" s="1502"/>
    </row>
    <row r="3109" spans="3:12" x14ac:dyDescent="0.3">
      <c r="C3109" s="1502"/>
      <c r="E3109" s="124" t="s">
        <v>200</v>
      </c>
      <c r="F3109" s="778"/>
      <c r="G3109" s="1539"/>
      <c r="H3109" s="1539"/>
      <c r="I3109" s="1539"/>
      <c r="J3109" s="458"/>
    </row>
    <row r="3110" spans="3:12" x14ac:dyDescent="0.3">
      <c r="C3110" s="1502"/>
      <c r="E3110" s="123" t="s">
        <v>170</v>
      </c>
      <c r="F3110" s="1752"/>
      <c r="G3110" s="1754"/>
      <c r="H3110" s="1754"/>
      <c r="I3110" s="1754"/>
      <c r="J3110" s="569"/>
    </row>
    <row r="3111" spans="3:12" x14ac:dyDescent="0.3">
      <c r="C3111" s="1502"/>
      <c r="E3111" s="123" t="s">
        <v>4632</v>
      </c>
      <c r="I3111" s="248"/>
      <c r="J3111" s="248"/>
    </row>
    <row r="3112" spans="3:12" x14ac:dyDescent="0.3">
      <c r="C3112" s="1502"/>
      <c r="E3112" s="679" t="s">
        <v>4630</v>
      </c>
      <c r="F3112" s="705">
        <v>1</v>
      </c>
      <c r="G3112" s="1539">
        <v>1.8</v>
      </c>
      <c r="H3112" s="1539">
        <v>2.1</v>
      </c>
      <c r="I3112" s="1539"/>
      <c r="J3112" s="458">
        <f>PRODUCT(F3112:I3112)</f>
        <v>3.7800000000000002</v>
      </c>
    </row>
    <row r="3113" spans="3:12" x14ac:dyDescent="0.3">
      <c r="C3113" s="1502"/>
      <c r="E3113" s="679"/>
      <c r="F3113" s="705">
        <v>2</v>
      </c>
      <c r="G3113" s="1539">
        <v>1.6</v>
      </c>
      <c r="H3113" s="1539">
        <v>2.1</v>
      </c>
      <c r="I3113" s="1539"/>
      <c r="J3113" s="458">
        <f>PRODUCT(F3113:I3113)</f>
        <v>6.7200000000000006</v>
      </c>
    </row>
    <row r="3114" spans="3:12" x14ac:dyDescent="0.3">
      <c r="C3114" s="1502"/>
      <c r="E3114" s="679"/>
      <c r="F3114" s="705">
        <v>1</v>
      </c>
      <c r="G3114" s="1539">
        <v>2</v>
      </c>
      <c r="H3114" s="1539">
        <v>2.1</v>
      </c>
      <c r="I3114" s="1539"/>
      <c r="J3114" s="458">
        <f>PRODUCT(F3114:I3114)</f>
        <v>4.2</v>
      </c>
    </row>
    <row r="3115" spans="3:12" x14ac:dyDescent="0.3">
      <c r="C3115" s="1502"/>
      <c r="E3115" s="641"/>
      <c r="F3115" s="1752">
        <v>2</v>
      </c>
      <c r="G3115" s="1754">
        <v>1.2</v>
      </c>
      <c r="H3115" s="1539">
        <v>2.1</v>
      </c>
      <c r="I3115" s="1754"/>
      <c r="J3115" s="458">
        <f>PRODUCT(F3115:I3115)</f>
        <v>5.04</v>
      </c>
    </row>
    <row r="3116" spans="3:12" s="302" customFormat="1" x14ac:dyDescent="0.25">
      <c r="C3116" s="1750" t="str">
        <f>RESUMEN!C445</f>
        <v>03.13.01.20</v>
      </c>
      <c r="D3116" s="2295" t="str">
        <f>RESUMEN!D445</f>
        <v>BANCAS DE MADERA APOYADA EN TABIQUE DE CONCRETO EN TERRAZAS</v>
      </c>
      <c r="E3116" s="2296"/>
      <c r="F3116" s="1751"/>
      <c r="G3116" s="1751"/>
      <c r="H3116" s="1751"/>
      <c r="I3116" s="1751"/>
      <c r="J3116" s="1751"/>
      <c r="K3116" s="1751"/>
      <c r="L3116" s="1467"/>
    </row>
    <row r="3117" spans="3:12" s="302" customFormat="1" ht="16.5" customHeight="1" x14ac:dyDescent="0.25">
      <c r="C3117" s="1468" t="s">
        <v>1</v>
      </c>
      <c r="D3117" s="1468" t="s">
        <v>239</v>
      </c>
      <c r="E3117" s="691" t="s">
        <v>2</v>
      </c>
      <c r="F3117" s="691" t="s">
        <v>45</v>
      </c>
      <c r="G3117" s="713" t="s">
        <v>51</v>
      </c>
      <c r="H3117" s="713" t="s">
        <v>47</v>
      </c>
      <c r="I3117" s="713" t="s">
        <v>48</v>
      </c>
      <c r="J3117" s="713" t="s">
        <v>49</v>
      </c>
      <c r="K3117" s="93" t="s">
        <v>50</v>
      </c>
      <c r="L3117" s="1468" t="s">
        <v>3</v>
      </c>
    </row>
    <row r="3118" spans="3:12" s="302" customFormat="1" ht="16.5" customHeight="1" x14ac:dyDescent="0.25">
      <c r="C3118" s="1469"/>
      <c r="D3118" s="1504"/>
      <c r="E3118" s="1505"/>
      <c r="F3118" s="1427"/>
      <c r="G3118" s="1429"/>
      <c r="H3118" s="1429"/>
      <c r="I3118" s="1429"/>
      <c r="J3118" s="1429"/>
      <c r="K3118" s="91">
        <f>SUM(J3123:J3130)</f>
        <v>13.080000000000004</v>
      </c>
      <c r="L3118" s="1470" t="s">
        <v>6</v>
      </c>
    </row>
    <row r="3119" spans="3:12" x14ac:dyDescent="0.3">
      <c r="C3119" s="1502"/>
    </row>
    <row r="3120" spans="3:12" x14ac:dyDescent="0.3">
      <c r="C3120" s="1502"/>
      <c r="E3120" s="124" t="s">
        <v>200</v>
      </c>
      <c r="F3120" s="778"/>
      <c r="G3120" s="1539"/>
      <c r="H3120" s="1539"/>
      <c r="I3120" s="1539"/>
      <c r="J3120" s="458"/>
    </row>
    <row r="3121" spans="3:12" x14ac:dyDescent="0.3">
      <c r="C3121" s="1502"/>
      <c r="E3121" s="123" t="s">
        <v>170</v>
      </c>
      <c r="F3121" s="1752"/>
      <c r="G3121" s="1754"/>
      <c r="H3121" s="1754"/>
      <c r="I3121" s="1754"/>
      <c r="J3121" s="569"/>
    </row>
    <row r="3122" spans="3:12" x14ac:dyDescent="0.3">
      <c r="C3122" s="1502"/>
      <c r="E3122" s="123" t="s">
        <v>4633</v>
      </c>
      <c r="I3122" s="248"/>
      <c r="J3122" s="248"/>
    </row>
    <row r="3123" spans="3:12" x14ac:dyDescent="0.3">
      <c r="C3123" s="1502"/>
      <c r="E3123" s="679" t="s">
        <v>4626</v>
      </c>
      <c r="F3123" s="705">
        <v>9</v>
      </c>
      <c r="G3123" s="1539">
        <v>1.3</v>
      </c>
      <c r="H3123" s="1539">
        <v>0.4</v>
      </c>
      <c r="I3123" s="1539"/>
      <c r="J3123" s="458">
        <f>PRODUCT(F3123:I3123)</f>
        <v>4.6800000000000006</v>
      </c>
    </row>
    <row r="3124" spans="3:12" x14ac:dyDescent="0.3">
      <c r="C3124" s="1502"/>
      <c r="E3124" s="679"/>
      <c r="F3124" s="705">
        <v>1</v>
      </c>
      <c r="G3124" s="1539">
        <v>0.9</v>
      </c>
      <c r="H3124" s="1539">
        <v>0.4</v>
      </c>
      <c r="I3124" s="1539"/>
      <c r="J3124" s="458">
        <f>PRODUCT(F3124:I3124)</f>
        <v>0.36000000000000004</v>
      </c>
    </row>
    <row r="3125" spans="3:12" x14ac:dyDescent="0.3">
      <c r="C3125" s="1502"/>
      <c r="E3125" s="679"/>
      <c r="F3125" s="705">
        <v>1</v>
      </c>
      <c r="G3125" s="1539">
        <v>1.2</v>
      </c>
      <c r="H3125" s="1539">
        <v>0.4</v>
      </c>
      <c r="I3125" s="1539"/>
      <c r="J3125" s="458">
        <f>PRODUCT(F3125:I3125)</f>
        <v>0.48</v>
      </c>
    </row>
    <row r="3126" spans="3:12" x14ac:dyDescent="0.3">
      <c r="C3126" s="1502"/>
      <c r="E3126" s="641"/>
      <c r="F3126" s="1752">
        <v>2</v>
      </c>
      <c r="G3126" s="1754">
        <v>2.5</v>
      </c>
      <c r="H3126" s="1539">
        <v>0.4</v>
      </c>
      <c r="I3126" s="1754"/>
      <c r="J3126" s="458">
        <f>PRODUCT(F3126:I3126)</f>
        <v>2</v>
      </c>
    </row>
    <row r="3127" spans="3:12" x14ac:dyDescent="0.3">
      <c r="C3127" s="1502"/>
      <c r="E3127" s="679" t="s">
        <v>4627</v>
      </c>
      <c r="F3127" s="705">
        <v>2</v>
      </c>
      <c r="G3127" s="1539">
        <v>1.3</v>
      </c>
      <c r="H3127" s="1539">
        <v>0.4</v>
      </c>
      <c r="I3127" s="1539"/>
      <c r="J3127" s="458">
        <f>PRODUCT(F3127:I3127)</f>
        <v>1.04</v>
      </c>
    </row>
    <row r="3128" spans="3:12" x14ac:dyDescent="0.3">
      <c r="C3128" s="1502"/>
      <c r="E3128" s="123" t="s">
        <v>4632</v>
      </c>
      <c r="I3128" s="248"/>
      <c r="J3128" s="248"/>
    </row>
    <row r="3129" spans="3:12" x14ac:dyDescent="0.3">
      <c r="C3129" s="1502"/>
      <c r="E3129" s="679" t="s">
        <v>4630</v>
      </c>
      <c r="F3129" s="705">
        <v>3</v>
      </c>
      <c r="G3129" s="1539">
        <v>1.3</v>
      </c>
      <c r="H3129" s="1539">
        <v>0.4</v>
      </c>
      <c r="I3129" s="1539"/>
      <c r="J3129" s="458">
        <f>PRODUCT(F3129:I3129)</f>
        <v>1.5600000000000003</v>
      </c>
    </row>
    <row r="3130" spans="3:12" x14ac:dyDescent="0.3">
      <c r="C3130" s="1502"/>
      <c r="E3130" s="679"/>
      <c r="F3130" s="705">
        <v>2</v>
      </c>
      <c r="G3130" s="1539">
        <v>3.7</v>
      </c>
      <c r="H3130" s="1539">
        <v>0.4</v>
      </c>
      <c r="I3130" s="1539"/>
      <c r="J3130" s="458">
        <f>PRODUCT(F3130:I3130)</f>
        <v>2.9600000000000004</v>
      </c>
    </row>
    <row r="3131" spans="3:12" s="302" customFormat="1" x14ac:dyDescent="0.25">
      <c r="C3131" s="1750" t="str">
        <f>RESUMEN!C446</f>
        <v>03.13.01.21</v>
      </c>
      <c r="D3131" s="1758" t="str">
        <f>RESUMEN!D446</f>
        <v>GRASS SINTÉTICO EN TERRAZA</v>
      </c>
      <c r="E3131" s="1759"/>
      <c r="F3131" s="1759"/>
      <c r="G3131" s="1759"/>
      <c r="H3131" s="1759"/>
      <c r="I3131" s="1759"/>
      <c r="J3131" s="1759"/>
      <c r="K3131" s="1759"/>
      <c r="L3131" s="1760"/>
    </row>
    <row r="3132" spans="3:12" s="302" customFormat="1" ht="16.5" customHeight="1" x14ac:dyDescent="0.25">
      <c r="C3132" s="1468" t="s">
        <v>1</v>
      </c>
      <c r="D3132" s="1468" t="s">
        <v>239</v>
      </c>
      <c r="E3132" s="691" t="s">
        <v>2</v>
      </c>
      <c r="F3132" s="691" t="s">
        <v>45</v>
      </c>
      <c r="G3132" s="713" t="s">
        <v>51</v>
      </c>
      <c r="H3132" s="713" t="s">
        <v>47</v>
      </c>
      <c r="I3132" s="713" t="s">
        <v>48</v>
      </c>
      <c r="J3132" s="713" t="s">
        <v>49</v>
      </c>
      <c r="K3132" s="93" t="s">
        <v>50</v>
      </c>
      <c r="L3132" s="1468" t="s">
        <v>3</v>
      </c>
    </row>
    <row r="3133" spans="3:12" s="302" customFormat="1" ht="16.5" customHeight="1" x14ac:dyDescent="0.25">
      <c r="C3133" s="1469"/>
      <c r="D3133" s="1504"/>
      <c r="E3133" s="1505"/>
      <c r="F3133" s="1427"/>
      <c r="G3133" s="1429"/>
      <c r="H3133" s="1429"/>
      <c r="I3133" s="1429"/>
      <c r="J3133" s="1429"/>
      <c r="K3133" s="91">
        <f>SUM(J3134:J3135)</f>
        <v>49.3</v>
      </c>
      <c r="L3133" s="1470" t="s">
        <v>6</v>
      </c>
    </row>
    <row r="3134" spans="3:12" x14ac:dyDescent="0.3">
      <c r="E3134" s="123" t="s">
        <v>4633</v>
      </c>
      <c r="F3134" s="705"/>
      <c r="G3134" s="1539"/>
      <c r="H3134" s="1539"/>
      <c r="I3134" s="1539"/>
      <c r="J3134" s="458"/>
    </row>
    <row r="3135" spans="3:12" x14ac:dyDescent="0.3">
      <c r="E3135" s="248" t="s">
        <v>4630</v>
      </c>
      <c r="F3135" s="705">
        <v>1</v>
      </c>
      <c r="G3135" s="1539" t="s">
        <v>4605</v>
      </c>
      <c r="H3135" s="1539">
        <v>49.3</v>
      </c>
      <c r="I3135" s="1539"/>
      <c r="J3135" s="458">
        <f>PRODUCT(F3135:I3135)</f>
        <v>49.3</v>
      </c>
    </row>
    <row r="3136" spans="3:12" s="302" customFormat="1" x14ac:dyDescent="0.25">
      <c r="C3136" s="1750" t="str">
        <f>RESUMEN!C447</f>
        <v>03.13.01.22</v>
      </c>
      <c r="D3136" s="1758" t="str">
        <f>RESUMEN!D447</f>
        <v>ACCESORIO COVEFORMER INDEPENDIENTE 38mm</v>
      </c>
      <c r="E3136" s="1759"/>
      <c r="F3136" s="1759"/>
      <c r="G3136" s="1759"/>
      <c r="H3136" s="1759"/>
      <c r="I3136" s="1759"/>
      <c r="J3136" s="1759"/>
      <c r="K3136" s="1759"/>
      <c r="L3136" s="1760"/>
    </row>
    <row r="3137" spans="3:12" s="302" customFormat="1" ht="16.5" customHeight="1" x14ac:dyDescent="0.25">
      <c r="C3137" s="1468" t="s">
        <v>1</v>
      </c>
      <c r="D3137" s="1468" t="s">
        <v>239</v>
      </c>
      <c r="E3137" s="691" t="s">
        <v>2</v>
      </c>
      <c r="F3137" s="691" t="s">
        <v>45</v>
      </c>
      <c r="G3137" s="713" t="s">
        <v>51</v>
      </c>
      <c r="H3137" s="713" t="s">
        <v>47</v>
      </c>
      <c r="I3137" s="713" t="s">
        <v>48</v>
      </c>
      <c r="J3137" s="713" t="s">
        <v>49</v>
      </c>
      <c r="K3137" s="93" t="s">
        <v>50</v>
      </c>
      <c r="L3137" s="1468" t="s">
        <v>3</v>
      </c>
    </row>
    <row r="3138" spans="3:12" s="302" customFormat="1" ht="16.5" customHeight="1" x14ac:dyDescent="0.25">
      <c r="C3138" s="1469"/>
      <c r="D3138" s="1504"/>
      <c r="E3138" s="1505"/>
      <c r="F3138" s="1427"/>
      <c r="G3138" s="1429"/>
      <c r="H3138" s="1429"/>
      <c r="I3138" s="1429"/>
      <c r="J3138" s="1429"/>
      <c r="K3138" s="91">
        <f>SUM(J3140:J3295)</f>
        <v>3733.4898000000007</v>
      </c>
      <c r="L3138" s="1470" t="s">
        <v>7</v>
      </c>
    </row>
    <row r="3139" spans="3:12" customFormat="1" ht="13.2" x14ac:dyDescent="0.25">
      <c r="C3139" s="1141"/>
      <c r="D3139" s="1142"/>
      <c r="E3139" s="1143" t="s">
        <v>169</v>
      </c>
      <c r="F3139" s="1144"/>
      <c r="G3139" s="1142"/>
      <c r="H3139" s="1106"/>
      <c r="I3139" s="1106"/>
      <c r="J3139" s="1168"/>
    </row>
    <row r="3140" spans="3:12" customFormat="1" ht="13.2" x14ac:dyDescent="0.25">
      <c r="C3140" s="1152"/>
      <c r="D3140" s="1110"/>
      <c r="E3140" s="1118" t="s">
        <v>925</v>
      </c>
      <c r="F3140" s="1112"/>
      <c r="G3140" s="1110"/>
      <c r="H3140" s="1113"/>
      <c r="I3140" s="1113"/>
      <c r="J3140" s="1114"/>
    </row>
    <row r="3141" spans="3:12" customFormat="1" ht="13.2" x14ac:dyDescent="0.25">
      <c r="C3141" s="1148" t="s">
        <v>793</v>
      </c>
      <c r="D3141" s="1110" t="s">
        <v>940</v>
      </c>
      <c r="E3141" s="1121" t="s">
        <v>2483</v>
      </c>
      <c r="F3141" s="1112">
        <v>1</v>
      </c>
      <c r="G3141" s="1110">
        <v>19.7</v>
      </c>
      <c r="H3141" s="1113"/>
      <c r="I3141" s="1113"/>
      <c r="J3141" s="1114">
        <v>72.298999999999992</v>
      </c>
    </row>
    <row r="3142" spans="3:12" customFormat="1" ht="13.2" x14ac:dyDescent="0.25">
      <c r="C3142" s="1148"/>
      <c r="D3142" s="1110"/>
      <c r="E3142" s="1121" t="s">
        <v>2298</v>
      </c>
      <c r="F3142" s="1112">
        <v>-1</v>
      </c>
      <c r="G3142" s="1110">
        <v>2.4</v>
      </c>
      <c r="H3142" s="1113"/>
      <c r="I3142" s="1113"/>
      <c r="J3142" s="1114">
        <v>-6.24</v>
      </c>
    </row>
    <row r="3143" spans="3:12" customFormat="1" ht="13.2" x14ac:dyDescent="0.25">
      <c r="C3143" s="1151"/>
      <c r="D3143" s="1126"/>
      <c r="E3143" s="1127"/>
      <c r="F3143" s="1112"/>
      <c r="G3143" s="1110"/>
      <c r="H3143" s="1113"/>
      <c r="I3143" s="1113"/>
      <c r="J3143" s="1114"/>
    </row>
    <row r="3144" spans="3:12" customFormat="1" ht="13.2" x14ac:dyDescent="0.25">
      <c r="C3144" s="1148"/>
      <c r="D3144" s="1110"/>
      <c r="E3144" s="1118" t="s">
        <v>952</v>
      </c>
      <c r="F3144" s="1112"/>
      <c r="G3144" s="1110"/>
      <c r="H3144" s="1113"/>
      <c r="I3144" s="1113"/>
      <c r="J3144" s="1114"/>
    </row>
    <row r="3145" spans="3:12" customFormat="1" ht="13.2" x14ac:dyDescent="0.25">
      <c r="C3145" s="1148" t="s">
        <v>793</v>
      </c>
      <c r="D3145" s="1110" t="s">
        <v>889</v>
      </c>
      <c r="E3145" s="1121" t="s">
        <v>890</v>
      </c>
      <c r="F3145" s="1112">
        <v>1</v>
      </c>
      <c r="G3145" s="1110">
        <v>17.2</v>
      </c>
      <c r="H3145" s="1113"/>
      <c r="I3145" s="1113"/>
      <c r="J3145" s="1114">
        <v>71.72399999999999</v>
      </c>
    </row>
    <row r="3146" spans="3:12" customFormat="1" ht="13.2" x14ac:dyDescent="0.25">
      <c r="C3146" s="1148"/>
      <c r="D3146" s="1110"/>
      <c r="E3146" s="1121" t="s">
        <v>2297</v>
      </c>
      <c r="F3146" s="1112">
        <v>-1</v>
      </c>
      <c r="G3146" s="1110">
        <v>1.2</v>
      </c>
      <c r="H3146" s="1113"/>
      <c r="I3146" s="1113"/>
      <c r="J3146" s="1114">
        <v>-3.12</v>
      </c>
    </row>
    <row r="3147" spans="3:12" customFormat="1" ht="13.2" x14ac:dyDescent="0.25">
      <c r="C3147" s="1148"/>
      <c r="D3147" s="1110"/>
      <c r="E3147" s="1121" t="s">
        <v>2297</v>
      </c>
      <c r="F3147" s="1112">
        <v>-1</v>
      </c>
      <c r="G3147" s="1110">
        <v>0.9</v>
      </c>
      <c r="H3147" s="1113"/>
      <c r="I3147" s="1113"/>
      <c r="J3147" s="1114">
        <v>-2.3400000000000003</v>
      </c>
    </row>
    <row r="3148" spans="3:12" customFormat="1" ht="13.2" x14ac:dyDescent="0.25">
      <c r="C3148" s="1148" t="s">
        <v>793</v>
      </c>
      <c r="D3148" s="1110" t="s">
        <v>2247</v>
      </c>
      <c r="E3148" s="1121" t="s">
        <v>156</v>
      </c>
      <c r="F3148" s="1112">
        <v>1</v>
      </c>
      <c r="G3148" s="1110">
        <v>11.9</v>
      </c>
      <c r="H3148" s="1113"/>
      <c r="I3148" s="1113"/>
      <c r="J3148" s="1114">
        <v>49.622999999999998</v>
      </c>
    </row>
    <row r="3149" spans="3:12" customFormat="1" ht="13.2" x14ac:dyDescent="0.25">
      <c r="C3149" s="1148"/>
      <c r="D3149" s="1110"/>
      <c r="E3149" s="1121" t="s">
        <v>2297</v>
      </c>
      <c r="F3149" s="1112">
        <v>-2</v>
      </c>
      <c r="G3149" s="1110">
        <v>1.2</v>
      </c>
      <c r="H3149" s="1113"/>
      <c r="I3149" s="1113"/>
      <c r="J3149" s="1114">
        <v>-6.24</v>
      </c>
    </row>
    <row r="3150" spans="3:12" customFormat="1" ht="13.2" x14ac:dyDescent="0.25">
      <c r="C3150" s="1123"/>
      <c r="D3150" s="1123"/>
      <c r="E3150" s="1123"/>
      <c r="F3150" s="1123"/>
      <c r="G3150" s="1123"/>
      <c r="H3150" s="1123"/>
      <c r="I3150" s="1123"/>
      <c r="J3150" s="1123"/>
    </row>
    <row r="3151" spans="3:12" customFormat="1" ht="13.2" x14ac:dyDescent="0.25">
      <c r="C3151" s="1152"/>
      <c r="D3151" s="1110"/>
      <c r="E3151" s="1111" t="s">
        <v>200</v>
      </c>
      <c r="F3151" s="1112"/>
      <c r="G3151" s="1110"/>
      <c r="H3151" s="1113"/>
      <c r="I3151" s="1113"/>
      <c r="J3151" s="1114"/>
    </row>
    <row r="3152" spans="3:12" customFormat="1" ht="13.2" x14ac:dyDescent="0.25">
      <c r="C3152" s="1148"/>
      <c r="D3152" s="1110"/>
      <c r="E3152" s="1118" t="s">
        <v>1510</v>
      </c>
      <c r="F3152" s="1112"/>
      <c r="G3152" s="1110"/>
      <c r="H3152" s="1113"/>
      <c r="I3152" s="1113"/>
      <c r="J3152" s="1114"/>
    </row>
    <row r="3153" spans="2:13" customFormat="1" ht="13.2" x14ac:dyDescent="0.25">
      <c r="C3153" s="1151" t="s">
        <v>793</v>
      </c>
      <c r="D3153" s="1110" t="s">
        <v>1481</v>
      </c>
      <c r="E3153" s="1127" t="s">
        <v>2497</v>
      </c>
      <c r="F3153" s="1112">
        <v>1</v>
      </c>
      <c r="G3153" s="1110">
        <v>17.3</v>
      </c>
      <c r="H3153" s="1113"/>
      <c r="I3153" s="1113"/>
      <c r="J3153" s="1114">
        <v>72.141000000000005</v>
      </c>
    </row>
    <row r="3154" spans="2:13" customFormat="1" ht="13.2" x14ac:dyDescent="0.25">
      <c r="C3154" s="1151"/>
      <c r="D3154" s="1208"/>
      <c r="E3154" s="1171" t="s">
        <v>2297</v>
      </c>
      <c r="F3154" s="1209">
        <v>-3</v>
      </c>
      <c r="G3154" s="1210">
        <v>1</v>
      </c>
      <c r="H3154" s="1113"/>
      <c r="I3154" s="1211"/>
      <c r="J3154" s="1212">
        <f>PRODUCT(F3154:I3154)</f>
        <v>-3</v>
      </c>
    </row>
    <row r="3155" spans="2:13" customFormat="1" ht="13.2" x14ac:dyDescent="0.25">
      <c r="C3155" s="1151" t="s">
        <v>793</v>
      </c>
      <c r="D3155" s="1110" t="s">
        <v>1466</v>
      </c>
      <c r="E3155" s="1121" t="s">
        <v>2498</v>
      </c>
      <c r="F3155" s="1112">
        <v>1</v>
      </c>
      <c r="G3155" s="1110">
        <v>34</v>
      </c>
      <c r="H3155" s="1113"/>
      <c r="I3155" s="1113"/>
      <c r="J3155" s="1114">
        <v>124.78</v>
      </c>
    </row>
    <row r="3156" spans="2:13" customFormat="1" ht="13.2" x14ac:dyDescent="0.25">
      <c r="C3156" s="1151"/>
      <c r="D3156" s="1208"/>
      <c r="E3156" s="1171" t="s">
        <v>2297</v>
      </c>
      <c r="F3156" s="1209">
        <v>-1</v>
      </c>
      <c r="G3156" s="1210">
        <v>1.6</v>
      </c>
      <c r="H3156" s="1113"/>
      <c r="I3156" s="1211"/>
      <c r="J3156" s="1212">
        <f>PRODUCT(F3156:I3156)</f>
        <v>-1.6</v>
      </c>
    </row>
    <row r="3157" spans="2:13" customFormat="1" ht="13.2" x14ac:dyDescent="0.25">
      <c r="C3157" s="1151"/>
      <c r="D3157" s="1208"/>
      <c r="E3157" s="1171" t="s">
        <v>2297</v>
      </c>
      <c r="F3157" s="1209">
        <v>-1</v>
      </c>
      <c r="G3157" s="1210">
        <v>0.9</v>
      </c>
      <c r="H3157" s="1113"/>
      <c r="I3157" s="1211"/>
      <c r="J3157" s="1212">
        <f>PRODUCT(F3157:I3157)</f>
        <v>-0.9</v>
      </c>
    </row>
    <row r="3158" spans="2:13" customFormat="1" ht="13.2" x14ac:dyDescent="0.25">
      <c r="C3158" s="1151" t="s">
        <v>793</v>
      </c>
      <c r="D3158" s="1110" t="s">
        <v>1497</v>
      </c>
      <c r="E3158" s="1121" t="s">
        <v>283</v>
      </c>
      <c r="F3158" s="1112">
        <v>1</v>
      </c>
      <c r="G3158" s="1110">
        <v>22.6</v>
      </c>
      <c r="H3158" s="1211"/>
      <c r="I3158" s="1113"/>
      <c r="J3158" s="1114">
        <v>71.19</v>
      </c>
    </row>
    <row r="3159" spans="2:13" customFormat="1" ht="13.2" x14ac:dyDescent="0.25">
      <c r="C3159" s="1151"/>
      <c r="D3159" s="1208"/>
      <c r="E3159" s="1171" t="s">
        <v>2297</v>
      </c>
      <c r="F3159" s="1209">
        <v>-1</v>
      </c>
      <c r="G3159" s="1210">
        <v>1.2</v>
      </c>
      <c r="H3159" s="1211"/>
      <c r="I3159" s="1211"/>
      <c r="J3159" s="1212">
        <f>PRODUCT(F3159:I3159)</f>
        <v>-1.2</v>
      </c>
    </row>
    <row r="3160" spans="2:13" customFormat="1" ht="13.2" x14ac:dyDescent="0.25">
      <c r="C3160" s="1151" t="s">
        <v>793</v>
      </c>
      <c r="D3160" s="1110" t="s">
        <v>1502</v>
      </c>
      <c r="E3160" s="1121" t="s">
        <v>2250</v>
      </c>
      <c r="F3160" s="1112">
        <v>1</v>
      </c>
      <c r="G3160" s="1110">
        <v>18</v>
      </c>
      <c r="H3160" s="1113"/>
      <c r="I3160" s="1113"/>
      <c r="J3160" s="1114">
        <v>66.06</v>
      </c>
    </row>
    <row r="3161" spans="2:13" customFormat="1" ht="13.2" x14ac:dyDescent="0.25">
      <c r="C3161" s="1151"/>
      <c r="D3161" s="1216"/>
      <c r="E3161" s="1214" t="s">
        <v>2297</v>
      </c>
      <c r="F3161" s="1209">
        <v>-1</v>
      </c>
      <c r="G3161" s="1210">
        <v>1.2</v>
      </c>
      <c r="H3161" s="1113"/>
      <c r="I3161" s="1211"/>
      <c r="J3161" s="1212">
        <f>PRODUCT(F3161:I3161)</f>
        <v>-1.2</v>
      </c>
    </row>
    <row r="3162" spans="2:13" s="1087" customFormat="1" x14ac:dyDescent="0.25">
      <c r="B3162" s="1140"/>
      <c r="C3162" s="1151" t="s">
        <v>143</v>
      </c>
      <c r="D3162" s="1110" t="s">
        <v>1461</v>
      </c>
      <c r="E3162" s="1127" t="s">
        <v>1462</v>
      </c>
      <c r="F3162" s="1112">
        <v>1</v>
      </c>
      <c r="G3162" s="1110">
        <v>25.55</v>
      </c>
      <c r="H3162" s="1113"/>
      <c r="I3162" s="1113"/>
      <c r="J3162" s="1114">
        <v>106.54349999999999</v>
      </c>
      <c r="K3162" s="1119"/>
      <c r="L3162" s="1119"/>
      <c r="M3162" s="1140"/>
    </row>
    <row r="3163" spans="2:13" s="1087" customFormat="1" x14ac:dyDescent="0.25">
      <c r="B3163" s="1140"/>
      <c r="C3163" s="1151"/>
      <c r="D3163" s="1208"/>
      <c r="E3163" s="1171" t="s">
        <v>2297</v>
      </c>
      <c r="F3163" s="1209">
        <v>-1</v>
      </c>
      <c r="G3163" s="1210">
        <v>1.4</v>
      </c>
      <c r="H3163" s="1215"/>
      <c r="I3163" s="1211"/>
      <c r="J3163" s="1212">
        <f>PRODUCT(F3163:I3163)</f>
        <v>-1.4</v>
      </c>
      <c r="K3163" s="1213"/>
      <c r="L3163" s="1119"/>
      <c r="M3163" s="1140"/>
    </row>
    <row r="3164" spans="2:13" s="1087" customFormat="1" x14ac:dyDescent="0.25">
      <c r="B3164" s="1140"/>
      <c r="C3164" s="1151"/>
      <c r="D3164" s="1208"/>
      <c r="E3164" s="1171" t="s">
        <v>2297</v>
      </c>
      <c r="F3164" s="1209">
        <v>-1</v>
      </c>
      <c r="G3164" s="1210">
        <v>1</v>
      </c>
      <c r="H3164" s="1215"/>
      <c r="I3164" s="1211"/>
      <c r="J3164" s="1212">
        <f>PRODUCT(F3164:I3164)</f>
        <v>-1</v>
      </c>
      <c r="K3164" s="1213"/>
      <c r="L3164" s="1119"/>
      <c r="M3164" s="1140"/>
    </row>
    <row r="3165" spans="2:13" s="1087" customFormat="1" x14ac:dyDescent="0.25">
      <c r="B3165" s="1140"/>
      <c r="C3165" s="1151"/>
      <c r="D3165" s="1208"/>
      <c r="E3165" s="1171" t="s">
        <v>2297</v>
      </c>
      <c r="F3165" s="1209">
        <v>-1</v>
      </c>
      <c r="G3165" s="1210">
        <v>0.9</v>
      </c>
      <c r="H3165" s="1215"/>
      <c r="I3165" s="1211"/>
      <c r="J3165" s="1212">
        <f>PRODUCT(F3165:I3165)</f>
        <v>-0.9</v>
      </c>
      <c r="K3165" s="1213"/>
      <c r="L3165" s="1119"/>
      <c r="M3165" s="1140"/>
    </row>
    <row r="3166" spans="2:13" s="1087" customFormat="1" x14ac:dyDescent="0.25">
      <c r="B3166" s="1140"/>
      <c r="C3166" s="1151" t="s">
        <v>143</v>
      </c>
      <c r="D3166" s="1110" t="s">
        <v>1482</v>
      </c>
      <c r="E3166" s="1121" t="s">
        <v>201</v>
      </c>
      <c r="F3166" s="1112">
        <v>1</v>
      </c>
      <c r="G3166" s="1110">
        <v>22.65</v>
      </c>
      <c r="H3166" s="1113"/>
      <c r="I3166" s="1113"/>
      <c r="J3166" s="1114">
        <v>94.450499999999991</v>
      </c>
      <c r="K3166" s="1119"/>
      <c r="L3166" s="1119"/>
      <c r="M3166" s="1140"/>
    </row>
    <row r="3167" spans="2:13" s="1087" customFormat="1" x14ac:dyDescent="0.25">
      <c r="B3167" s="1140"/>
      <c r="C3167" s="1151"/>
      <c r="D3167" s="1208"/>
      <c r="E3167" s="1171" t="s">
        <v>2297</v>
      </c>
      <c r="F3167" s="1209">
        <v>-1</v>
      </c>
      <c r="G3167" s="1210">
        <v>1.4</v>
      </c>
      <c r="H3167" s="1215"/>
      <c r="I3167" s="1211"/>
      <c r="J3167" s="1212">
        <f>PRODUCT(F3167:I3167)</f>
        <v>-1.4</v>
      </c>
      <c r="K3167" s="1213"/>
      <c r="L3167" s="1119"/>
      <c r="M3167" s="1140"/>
    </row>
    <row r="3168" spans="2:13" s="1087" customFormat="1" x14ac:dyDescent="0.25">
      <c r="B3168" s="1140"/>
      <c r="C3168" s="1151"/>
      <c r="D3168" s="1208"/>
      <c r="E3168" s="1171" t="s">
        <v>2297</v>
      </c>
      <c r="F3168" s="1209">
        <v>-1</v>
      </c>
      <c r="G3168" s="1210">
        <v>1</v>
      </c>
      <c r="H3168" s="1215"/>
      <c r="I3168" s="1211"/>
      <c r="J3168" s="1212">
        <f>PRODUCT(F3168:I3168)</f>
        <v>-1</v>
      </c>
      <c r="K3168" s="1213"/>
      <c r="L3168" s="1119"/>
      <c r="M3168" s="1140"/>
    </row>
    <row r="3169" spans="2:13" s="1087" customFormat="1" x14ac:dyDescent="0.25">
      <c r="B3169" s="728"/>
      <c r="C3169" s="1123"/>
      <c r="D3169" s="1123"/>
      <c r="E3169" s="1123"/>
      <c r="F3169" s="1123"/>
      <c r="G3169" s="1123"/>
      <c r="H3169" s="1123"/>
      <c r="I3169" s="1123"/>
      <c r="J3169" s="1123"/>
      <c r="K3169" s="1123"/>
      <c r="L3169" s="1123"/>
      <c r="M3169" s="728"/>
    </row>
    <row r="3170" spans="2:13" s="1087" customFormat="1" x14ac:dyDescent="0.25">
      <c r="B3170" s="1140"/>
      <c r="C3170" s="1148"/>
      <c r="D3170" s="1110"/>
      <c r="E3170" s="1118" t="s">
        <v>1511</v>
      </c>
      <c r="F3170" s="1112"/>
      <c r="G3170" s="1110"/>
      <c r="H3170" s="1113"/>
      <c r="I3170" s="1113"/>
      <c r="J3170" s="1114"/>
      <c r="K3170" s="1119"/>
      <c r="L3170" s="1119"/>
      <c r="M3170" s="1140"/>
    </row>
    <row r="3171" spans="2:13" s="1087" customFormat="1" ht="26.4" x14ac:dyDescent="0.25">
      <c r="B3171" s="728"/>
      <c r="C3171" s="1151" t="s">
        <v>143</v>
      </c>
      <c r="D3171" s="1110" t="s">
        <v>1512</v>
      </c>
      <c r="E3171" s="1121" t="s">
        <v>2500</v>
      </c>
      <c r="F3171" s="1112">
        <v>1</v>
      </c>
      <c r="G3171" s="1110">
        <v>24.27</v>
      </c>
      <c r="H3171" s="1113"/>
      <c r="I3171" s="1113"/>
      <c r="J3171" s="1114">
        <v>101.2059</v>
      </c>
      <c r="K3171" s="1119"/>
      <c r="L3171" s="1119"/>
      <c r="M3171" s="1140"/>
    </row>
    <row r="3172" spans="2:13" s="1087" customFormat="1" x14ac:dyDescent="0.25">
      <c r="B3172" s="1140"/>
      <c r="C3172" s="1151"/>
      <c r="D3172" s="1210"/>
      <c r="E3172" s="1214" t="s">
        <v>2297</v>
      </c>
      <c r="F3172" s="1209">
        <v>-1</v>
      </c>
      <c r="G3172" s="1210">
        <v>1.6</v>
      </c>
      <c r="H3172" s="1215"/>
      <c r="I3172" s="1211"/>
      <c r="J3172" s="1212">
        <f>PRODUCT(F3172:I3172)</f>
        <v>-1.6</v>
      </c>
      <c r="K3172" s="1213"/>
      <c r="L3172" s="1119"/>
      <c r="M3172" s="1140"/>
    </row>
    <row r="3173" spans="2:13" s="1087" customFormat="1" x14ac:dyDescent="0.25">
      <c r="B3173" s="1140"/>
      <c r="C3173" s="1151"/>
      <c r="D3173" s="1210"/>
      <c r="E3173" s="1214" t="s">
        <v>2297</v>
      </c>
      <c r="F3173" s="1209">
        <v>-1</v>
      </c>
      <c r="G3173" s="1210">
        <v>1</v>
      </c>
      <c r="H3173" s="1215"/>
      <c r="I3173" s="1211"/>
      <c r="J3173" s="1212">
        <f>PRODUCT(F3173:I3173)</f>
        <v>-1</v>
      </c>
      <c r="K3173" s="1213"/>
      <c r="L3173" s="1119"/>
      <c r="M3173" s="1140"/>
    </row>
    <row r="3174" spans="2:13" s="1087" customFormat="1" x14ac:dyDescent="0.25">
      <c r="B3174" s="1140"/>
      <c r="C3174" s="1151" t="s">
        <v>143</v>
      </c>
      <c r="D3174" s="1110" t="s">
        <v>1526</v>
      </c>
      <c r="E3174" s="1121" t="s">
        <v>2001</v>
      </c>
      <c r="F3174" s="1112">
        <v>1</v>
      </c>
      <c r="G3174" s="1110">
        <v>19.97</v>
      </c>
      <c r="H3174" s="1113"/>
      <c r="I3174" s="1113"/>
      <c r="J3174" s="1114">
        <v>83.274899999999988</v>
      </c>
      <c r="K3174" s="1119"/>
      <c r="L3174" s="1119"/>
      <c r="M3174" s="1140"/>
    </row>
    <row r="3175" spans="2:13" s="1087" customFormat="1" x14ac:dyDescent="0.25">
      <c r="B3175" s="1140"/>
      <c r="C3175" s="1151"/>
      <c r="D3175" s="1210"/>
      <c r="E3175" s="1214" t="s">
        <v>2297</v>
      </c>
      <c r="F3175" s="1209">
        <v>-1</v>
      </c>
      <c r="G3175" s="1210">
        <v>1.6</v>
      </c>
      <c r="H3175" s="1215"/>
      <c r="I3175" s="1211"/>
      <c r="J3175" s="1212">
        <f>PRODUCT(F3175:I3175)</f>
        <v>-1.6</v>
      </c>
      <c r="K3175" s="1213"/>
      <c r="L3175" s="1119"/>
      <c r="M3175" s="1140"/>
    </row>
    <row r="3176" spans="2:13" s="1087" customFormat="1" x14ac:dyDescent="0.25">
      <c r="B3176" s="1140"/>
      <c r="C3176" s="1151"/>
      <c r="D3176" s="1210"/>
      <c r="E3176" s="1214" t="s">
        <v>2297</v>
      </c>
      <c r="F3176" s="1209">
        <v>-1</v>
      </c>
      <c r="G3176" s="1210">
        <v>1</v>
      </c>
      <c r="H3176" s="1215"/>
      <c r="I3176" s="1211"/>
      <c r="J3176" s="1212">
        <f>PRODUCT(F3176:I3176)</f>
        <v>-1</v>
      </c>
      <c r="K3176" s="1213"/>
      <c r="L3176" s="1119"/>
      <c r="M3176" s="1140"/>
    </row>
    <row r="3177" spans="2:13" s="1087" customFormat="1" x14ac:dyDescent="0.25">
      <c r="B3177" s="1140"/>
      <c r="C3177" s="1151" t="s">
        <v>143</v>
      </c>
      <c r="D3177" s="1110" t="s">
        <v>2502</v>
      </c>
      <c r="E3177" s="1121" t="s">
        <v>2503</v>
      </c>
      <c r="F3177" s="1112">
        <v>1</v>
      </c>
      <c r="G3177" s="1110">
        <v>24.05</v>
      </c>
      <c r="H3177" s="1113"/>
      <c r="I3177" s="1113"/>
      <c r="J3177" s="1114">
        <v>100.2885</v>
      </c>
      <c r="K3177" s="1119"/>
      <c r="L3177" s="1119"/>
      <c r="M3177" s="1140"/>
    </row>
    <row r="3178" spans="2:13" s="1087" customFormat="1" x14ac:dyDescent="0.25">
      <c r="B3178" s="1140"/>
      <c r="C3178" s="1151"/>
      <c r="D3178" s="1208"/>
      <c r="E3178" s="1171" t="s">
        <v>2297</v>
      </c>
      <c r="F3178" s="1209">
        <v>-1</v>
      </c>
      <c r="G3178" s="1210">
        <v>1.6</v>
      </c>
      <c r="H3178" s="1215"/>
      <c r="I3178" s="1211"/>
      <c r="J3178" s="1212">
        <f>PRODUCT(F3178:I3178)</f>
        <v>-1.6</v>
      </c>
      <c r="K3178" s="1213"/>
      <c r="L3178" s="1119"/>
      <c r="M3178" s="1140"/>
    </row>
    <row r="3179" spans="2:13" s="1087" customFormat="1" x14ac:dyDescent="0.25">
      <c r="B3179" s="1207"/>
      <c r="C3179" s="1221"/>
      <c r="D3179" s="1222"/>
      <c r="E3179" s="1223"/>
      <c r="F3179" s="1235"/>
      <c r="G3179" s="1235"/>
      <c r="H3179" s="1236"/>
      <c r="I3179" s="1225"/>
      <c r="J3179" s="1237"/>
      <c r="K3179" s="1227"/>
      <c r="L3179" s="1228"/>
      <c r="M3179" s="1207"/>
    </row>
    <row r="3180" spans="2:13" s="1087" customFormat="1" x14ac:dyDescent="0.25">
      <c r="B3180" s="1140"/>
      <c r="C3180" s="1148"/>
      <c r="D3180" s="1110"/>
      <c r="E3180" s="1118" t="s">
        <v>1511</v>
      </c>
      <c r="F3180" s="1112"/>
      <c r="G3180" s="1110"/>
      <c r="H3180" s="1113"/>
      <c r="I3180" s="1113"/>
      <c r="J3180" s="1114"/>
      <c r="K3180" s="1119"/>
      <c r="L3180" s="1119"/>
      <c r="M3180" s="1140"/>
    </row>
    <row r="3181" spans="2:13" s="1087" customFormat="1" x14ac:dyDescent="0.25">
      <c r="B3181" s="1140"/>
      <c r="C3181" s="1151" t="s">
        <v>791</v>
      </c>
      <c r="D3181" s="1110" t="s">
        <v>1533</v>
      </c>
      <c r="E3181" s="1121" t="s">
        <v>2501</v>
      </c>
      <c r="F3181" s="1112">
        <v>1</v>
      </c>
      <c r="G3181" s="1110">
        <v>21.4</v>
      </c>
      <c r="H3181" s="1113"/>
      <c r="I3181" s="1113"/>
      <c r="J3181" s="1114">
        <v>89.238</v>
      </c>
      <c r="K3181" s="1119"/>
      <c r="L3181" s="1119"/>
      <c r="M3181" s="1140"/>
    </row>
    <row r="3182" spans="2:13" s="1087" customFormat="1" x14ac:dyDescent="0.25">
      <c r="B3182" s="1140"/>
      <c r="C3182" s="1151" t="s">
        <v>791</v>
      </c>
      <c r="D3182" s="1110" t="s">
        <v>2506</v>
      </c>
      <c r="E3182" s="1121" t="s">
        <v>2507</v>
      </c>
      <c r="F3182" s="1112">
        <v>1</v>
      </c>
      <c r="G3182" s="1110">
        <v>51.05</v>
      </c>
      <c r="H3182" s="1113"/>
      <c r="I3182" s="1113"/>
      <c r="J3182" s="1114">
        <v>187.3535</v>
      </c>
      <c r="K3182" s="1119"/>
      <c r="L3182" s="1119"/>
      <c r="M3182" s="1140"/>
    </row>
    <row r="3183" spans="2:13" s="1087" customFormat="1" x14ac:dyDescent="0.25">
      <c r="B3183" s="1140"/>
      <c r="C3183" s="1151"/>
      <c r="D3183" s="1210"/>
      <c r="E3183" s="1214" t="s">
        <v>2297</v>
      </c>
      <c r="F3183" s="1209">
        <v>-3</v>
      </c>
      <c r="G3183" s="1210">
        <v>1.6</v>
      </c>
      <c r="H3183" s="1215"/>
      <c r="I3183" s="1211"/>
      <c r="J3183" s="1212">
        <f t="shared" ref="J3183:J3187" si="46">PRODUCT(F3183:I3183)</f>
        <v>-4.8000000000000007</v>
      </c>
      <c r="K3183" s="1213"/>
      <c r="L3183" s="1119"/>
      <c r="M3183" s="1140"/>
    </row>
    <row r="3184" spans="2:13" s="1087" customFormat="1" x14ac:dyDescent="0.25">
      <c r="B3184" s="1140"/>
      <c r="C3184" s="1151"/>
      <c r="D3184" s="1210"/>
      <c r="E3184" s="1214" t="s">
        <v>2297</v>
      </c>
      <c r="F3184" s="1209">
        <v>-2</v>
      </c>
      <c r="G3184" s="1210">
        <v>1.2</v>
      </c>
      <c r="H3184" s="1215"/>
      <c r="I3184" s="1211"/>
      <c r="J3184" s="1212">
        <f t="shared" si="46"/>
        <v>-2.4</v>
      </c>
      <c r="K3184" s="1213"/>
      <c r="L3184" s="1119"/>
      <c r="M3184" s="1140"/>
    </row>
    <row r="3185" spans="2:13" s="1087" customFormat="1" x14ac:dyDescent="0.25">
      <c r="B3185" s="1140"/>
      <c r="C3185" s="1151"/>
      <c r="D3185" s="1210"/>
      <c r="E3185" s="1214" t="s">
        <v>2297</v>
      </c>
      <c r="F3185" s="1209">
        <v>-1</v>
      </c>
      <c r="G3185" s="1210">
        <v>1</v>
      </c>
      <c r="H3185" s="1215"/>
      <c r="I3185" s="1211"/>
      <c r="J3185" s="1212">
        <f t="shared" si="46"/>
        <v>-1</v>
      </c>
      <c r="K3185" s="1213"/>
      <c r="L3185" s="1119"/>
      <c r="M3185" s="1140"/>
    </row>
    <row r="3186" spans="2:13" s="1087" customFormat="1" x14ac:dyDescent="0.25">
      <c r="B3186" s="1140"/>
      <c r="C3186" s="1151"/>
      <c r="D3186" s="1210"/>
      <c r="E3186" s="1214" t="s">
        <v>2297</v>
      </c>
      <c r="F3186" s="1209">
        <v>-2</v>
      </c>
      <c r="G3186" s="1210">
        <v>0.9</v>
      </c>
      <c r="H3186" s="1215"/>
      <c r="I3186" s="1211"/>
      <c r="J3186" s="1212">
        <f t="shared" si="46"/>
        <v>-1.8</v>
      </c>
      <c r="K3186" s="1213"/>
      <c r="L3186" s="1119"/>
      <c r="M3186" s="1140"/>
    </row>
    <row r="3187" spans="2:13" s="1087" customFormat="1" x14ac:dyDescent="0.25">
      <c r="B3187" s="1140"/>
      <c r="C3187" s="1217"/>
      <c r="D3187" s="1210"/>
      <c r="E3187" s="1241" t="s">
        <v>2311</v>
      </c>
      <c r="F3187" s="1209">
        <v>-1</v>
      </c>
      <c r="G3187" s="1210">
        <v>0.7</v>
      </c>
      <c r="H3187" s="1211"/>
      <c r="I3187" s="1211"/>
      <c r="J3187" s="1212">
        <f t="shared" si="46"/>
        <v>-0.7</v>
      </c>
      <c r="K3187" s="1213"/>
      <c r="L3187" s="1119"/>
      <c r="M3187" s="1140"/>
    </row>
    <row r="3188" spans="2:13" s="1087" customFormat="1" ht="26.4" x14ac:dyDescent="0.25">
      <c r="B3188" s="1140"/>
      <c r="C3188" s="1148" t="s">
        <v>791</v>
      </c>
      <c r="D3188" s="1110" t="s">
        <v>2508</v>
      </c>
      <c r="E3188" s="1121" t="s">
        <v>2509</v>
      </c>
      <c r="F3188" s="1112">
        <v>1</v>
      </c>
      <c r="G3188" s="1110">
        <v>44.7</v>
      </c>
      <c r="H3188" s="1113"/>
      <c r="I3188" s="1113"/>
      <c r="J3188" s="1114">
        <v>186.399</v>
      </c>
      <c r="K3188" s="1119"/>
      <c r="L3188" s="1119"/>
      <c r="M3188" s="1140"/>
    </row>
    <row r="3189" spans="2:13" s="1087" customFormat="1" x14ac:dyDescent="0.25">
      <c r="B3189" s="1140"/>
      <c r="C3189" s="1151"/>
      <c r="D3189" s="1210"/>
      <c r="E3189" s="1214" t="s">
        <v>2297</v>
      </c>
      <c r="F3189" s="1209">
        <v>-1</v>
      </c>
      <c r="G3189" s="1210">
        <v>1.8</v>
      </c>
      <c r="H3189" s="1215"/>
      <c r="I3189" s="1211"/>
      <c r="J3189" s="1212">
        <f>PRODUCT(F3189:I3189)</f>
        <v>-1.8</v>
      </c>
      <c r="K3189" s="1213"/>
      <c r="L3189" s="1119"/>
      <c r="M3189" s="1140"/>
    </row>
    <row r="3190" spans="2:13" s="1087" customFormat="1" x14ac:dyDescent="0.25">
      <c r="B3190" s="1140"/>
      <c r="C3190" s="1151"/>
      <c r="D3190" s="1210"/>
      <c r="E3190" s="1214" t="s">
        <v>2297</v>
      </c>
      <c r="F3190" s="1209">
        <v>-1</v>
      </c>
      <c r="G3190" s="1210">
        <v>1.2</v>
      </c>
      <c r="H3190" s="1215"/>
      <c r="I3190" s="1211"/>
      <c r="J3190" s="1212">
        <f>PRODUCT(F3190:I3190)</f>
        <v>-1.2</v>
      </c>
      <c r="K3190" s="1213"/>
      <c r="L3190" s="1119"/>
      <c r="M3190" s="1140"/>
    </row>
    <row r="3191" spans="2:13" s="1087" customFormat="1" x14ac:dyDescent="0.25">
      <c r="B3191" s="1140"/>
      <c r="C3191" s="1151"/>
      <c r="D3191" s="1210"/>
      <c r="E3191" s="1214" t="s">
        <v>2297</v>
      </c>
      <c r="F3191" s="1209">
        <v>-1</v>
      </c>
      <c r="G3191" s="1210">
        <v>0.9</v>
      </c>
      <c r="H3191" s="1215"/>
      <c r="I3191" s="1211"/>
      <c r="J3191" s="1212">
        <f>PRODUCT(F3191:I3191)</f>
        <v>-0.9</v>
      </c>
      <c r="K3191" s="1213"/>
      <c r="L3191" s="1119"/>
      <c r="M3191" s="1140"/>
    </row>
    <row r="3192" spans="2:13" s="1087" customFormat="1" x14ac:dyDescent="0.25">
      <c r="B3192" s="1140"/>
      <c r="C3192" s="1148" t="s">
        <v>791</v>
      </c>
      <c r="D3192" s="1110" t="s">
        <v>1560</v>
      </c>
      <c r="E3192" s="1121" t="s">
        <v>138</v>
      </c>
      <c r="F3192" s="1112">
        <v>1</v>
      </c>
      <c r="G3192" s="1110">
        <v>18.100000000000001</v>
      </c>
      <c r="H3192" s="1113"/>
      <c r="I3192" s="1113"/>
      <c r="J3192" s="1114">
        <v>66.427000000000007</v>
      </c>
      <c r="K3192" s="1119"/>
      <c r="L3192" s="1119"/>
      <c r="M3192" s="1140"/>
    </row>
    <row r="3193" spans="2:13" s="1087" customFormat="1" x14ac:dyDescent="0.25">
      <c r="B3193" s="1140"/>
      <c r="C3193" s="1151"/>
      <c r="D3193" s="1210"/>
      <c r="E3193" s="1214" t="s">
        <v>2297</v>
      </c>
      <c r="F3193" s="1209">
        <v>-2</v>
      </c>
      <c r="G3193" s="1210">
        <v>1.8</v>
      </c>
      <c r="H3193" s="1215"/>
      <c r="I3193" s="1211"/>
      <c r="J3193" s="1212">
        <f>PRODUCT(F3193:I3193)</f>
        <v>-3.6</v>
      </c>
      <c r="K3193" s="1213"/>
      <c r="L3193" s="1119"/>
      <c r="M3193" s="1140"/>
    </row>
    <row r="3194" spans="2:13" s="1087" customFormat="1" x14ac:dyDescent="0.25">
      <c r="B3194" s="1140"/>
      <c r="C3194" s="1151"/>
      <c r="D3194" s="1210"/>
      <c r="E3194" s="1214" t="s">
        <v>2297</v>
      </c>
      <c r="F3194" s="1209">
        <v>-1</v>
      </c>
      <c r="G3194" s="1210">
        <v>1.2</v>
      </c>
      <c r="H3194" s="1215"/>
      <c r="I3194" s="1211"/>
      <c r="J3194" s="1212">
        <f>PRODUCT(F3194:I3194)</f>
        <v>-1.2</v>
      </c>
      <c r="K3194" s="1213"/>
      <c r="L3194" s="1119"/>
      <c r="M3194" s="1140"/>
    </row>
    <row r="3195" spans="2:13" s="1087" customFormat="1" x14ac:dyDescent="0.25">
      <c r="B3195" s="1140"/>
      <c r="C3195" s="1151"/>
      <c r="D3195" s="1210"/>
      <c r="E3195" s="1214" t="s">
        <v>2297</v>
      </c>
      <c r="F3195" s="1209">
        <v>-1</v>
      </c>
      <c r="G3195" s="1210">
        <v>0.9</v>
      </c>
      <c r="H3195" s="1215"/>
      <c r="I3195" s="1211"/>
      <c r="J3195" s="1212">
        <f>PRODUCT(F3195:I3195)</f>
        <v>-0.9</v>
      </c>
      <c r="K3195" s="1213"/>
      <c r="L3195" s="1119"/>
      <c r="M3195" s="1140"/>
    </row>
    <row r="3196" spans="2:13" s="1087" customFormat="1" x14ac:dyDescent="0.25">
      <c r="B3196" s="1140"/>
      <c r="C3196" s="1148" t="s">
        <v>791</v>
      </c>
      <c r="D3196" s="1110" t="s">
        <v>1558</v>
      </c>
      <c r="E3196" s="1121" t="s">
        <v>2511</v>
      </c>
      <c r="F3196" s="1112">
        <v>1</v>
      </c>
      <c r="G3196" s="1110">
        <v>6.25</v>
      </c>
      <c r="H3196" s="1113"/>
      <c r="I3196" s="1113"/>
      <c r="J3196" s="1114">
        <v>19.6875</v>
      </c>
      <c r="K3196" s="1119"/>
      <c r="L3196" s="1119"/>
      <c r="M3196" s="1140"/>
    </row>
    <row r="3197" spans="2:13" s="1087" customFormat="1" x14ac:dyDescent="0.25">
      <c r="B3197" s="1140"/>
      <c r="C3197" s="1148" t="s">
        <v>791</v>
      </c>
      <c r="D3197" s="1110" t="s">
        <v>1556</v>
      </c>
      <c r="E3197" s="1121" t="s">
        <v>2512</v>
      </c>
      <c r="F3197" s="1112">
        <v>1</v>
      </c>
      <c r="G3197" s="1110">
        <v>6</v>
      </c>
      <c r="H3197" s="1113"/>
      <c r="I3197" s="1113"/>
      <c r="J3197" s="1114">
        <v>18.899999999999999</v>
      </c>
      <c r="K3197" s="1119"/>
      <c r="L3197" s="1119"/>
      <c r="M3197" s="1140"/>
    </row>
    <row r="3198" spans="2:13" s="1087" customFormat="1" x14ac:dyDescent="0.25">
      <c r="B3198" s="1207"/>
      <c r="C3198" s="1148"/>
      <c r="D3198" s="1110"/>
      <c r="E3198" s="1121"/>
      <c r="F3198" s="1112"/>
      <c r="G3198" s="1110"/>
      <c r="H3198" s="1113"/>
      <c r="I3198" s="1113"/>
      <c r="J3198" s="1114"/>
      <c r="K3198" s="1134"/>
      <c r="L3198" s="1240"/>
      <c r="M3198" s="1207"/>
    </row>
    <row r="3199" spans="2:13" customFormat="1" ht="13.2" x14ac:dyDescent="0.25">
      <c r="C3199" s="1152"/>
      <c r="D3199" s="1110"/>
      <c r="E3199" s="1111" t="s">
        <v>203</v>
      </c>
      <c r="F3199" s="1112"/>
      <c r="G3199" s="1110"/>
      <c r="H3199" s="1113"/>
      <c r="I3199" s="1113"/>
      <c r="J3199" s="1114"/>
    </row>
    <row r="3200" spans="2:13" customFormat="1" ht="13.2" x14ac:dyDescent="0.25">
      <c r="C3200" s="1148"/>
      <c r="D3200" s="1110"/>
      <c r="E3200" s="1118" t="s">
        <v>1750</v>
      </c>
      <c r="F3200" s="1112"/>
      <c r="G3200" s="1110"/>
      <c r="H3200" s="1113"/>
      <c r="I3200" s="1113"/>
      <c r="J3200" s="1114"/>
    </row>
    <row r="3201" spans="3:10" customFormat="1" ht="13.2" x14ac:dyDescent="0.25">
      <c r="C3201" s="1151" t="s">
        <v>793</v>
      </c>
      <c r="D3201" s="1126" t="s">
        <v>1779</v>
      </c>
      <c r="E3201" s="1127" t="s">
        <v>2530</v>
      </c>
      <c r="F3201" s="1112">
        <v>1</v>
      </c>
      <c r="G3201" s="1110">
        <v>19.25</v>
      </c>
      <c r="H3201" s="1113"/>
      <c r="I3201" s="1113"/>
      <c r="J3201" s="1114">
        <v>70.647499999999994</v>
      </c>
    </row>
    <row r="3202" spans="3:10" customFormat="1" ht="13.2" x14ac:dyDescent="0.25">
      <c r="C3202" s="1217"/>
      <c r="D3202" s="1216"/>
      <c r="E3202" s="1218" t="s">
        <v>2297</v>
      </c>
      <c r="F3202" s="1209">
        <v>-1</v>
      </c>
      <c r="G3202" s="1210">
        <v>1.2</v>
      </c>
      <c r="H3202" s="1113"/>
      <c r="I3202" s="1211"/>
      <c r="J3202" s="1212">
        <f>PRODUCT(F3202:I3202)</f>
        <v>-1.2</v>
      </c>
    </row>
    <row r="3203" spans="3:10" customFormat="1" ht="13.2" x14ac:dyDescent="0.25">
      <c r="C3203" s="1217"/>
      <c r="D3203" s="1216"/>
      <c r="E3203" s="1218" t="s">
        <v>2297</v>
      </c>
      <c r="F3203" s="1209">
        <v>-1</v>
      </c>
      <c r="G3203" s="1210">
        <v>0.9</v>
      </c>
      <c r="H3203" s="1113"/>
      <c r="I3203" s="1211"/>
      <c r="J3203" s="1212">
        <f>PRODUCT(F3203:I3203)</f>
        <v>-0.9</v>
      </c>
    </row>
    <row r="3204" spans="3:10" customFormat="1" ht="13.2" x14ac:dyDescent="0.25">
      <c r="C3204" s="1151" t="s">
        <v>793</v>
      </c>
      <c r="D3204" s="1126" t="s">
        <v>1783</v>
      </c>
      <c r="E3204" s="1127" t="s">
        <v>2530</v>
      </c>
      <c r="F3204" s="1112">
        <v>1</v>
      </c>
      <c r="G3204" s="1110">
        <v>23.8</v>
      </c>
      <c r="H3204" s="1215"/>
      <c r="I3204" s="1113"/>
      <c r="J3204" s="1114">
        <v>74.97</v>
      </c>
    </row>
    <row r="3205" spans="3:10" customFormat="1" ht="13.2" x14ac:dyDescent="0.25">
      <c r="C3205" s="1217"/>
      <c r="D3205" s="1216"/>
      <c r="E3205" s="1218" t="s">
        <v>2297</v>
      </c>
      <c r="F3205" s="1209">
        <v>-1</v>
      </c>
      <c r="G3205" s="1210">
        <v>1.2</v>
      </c>
      <c r="H3205" s="1215"/>
      <c r="I3205" s="1211"/>
      <c r="J3205" s="1212">
        <f>PRODUCT(F3205:I3205)</f>
        <v>-1.2</v>
      </c>
    </row>
    <row r="3206" spans="3:10" customFormat="1" ht="13.2" x14ac:dyDescent="0.25">
      <c r="C3206" s="1217"/>
      <c r="D3206" s="1216"/>
      <c r="E3206" s="1218" t="s">
        <v>2297</v>
      </c>
      <c r="F3206" s="1209">
        <v>-1</v>
      </c>
      <c r="G3206" s="1210">
        <v>0.9</v>
      </c>
      <c r="H3206" s="1215"/>
      <c r="I3206" s="1211"/>
      <c r="J3206" s="1212">
        <f>PRODUCT(F3206:I3206)</f>
        <v>-0.9</v>
      </c>
    </row>
    <row r="3207" spans="3:10" customFormat="1" ht="13.2" x14ac:dyDescent="0.25">
      <c r="C3207" s="1151" t="s">
        <v>793</v>
      </c>
      <c r="D3207" s="1126" t="s">
        <v>1762</v>
      </c>
      <c r="E3207" s="1127" t="s">
        <v>2531</v>
      </c>
      <c r="F3207" s="1112">
        <v>1</v>
      </c>
      <c r="G3207" s="1110">
        <v>21.7</v>
      </c>
      <c r="H3207" s="1215"/>
      <c r="I3207" s="1113"/>
      <c r="J3207" s="1114">
        <v>79.638999999999996</v>
      </c>
    </row>
    <row r="3208" spans="3:10" customFormat="1" ht="13.2" x14ac:dyDescent="0.25">
      <c r="C3208" s="1217"/>
      <c r="D3208" s="1216"/>
      <c r="E3208" s="1218" t="s">
        <v>2297</v>
      </c>
      <c r="F3208" s="1209">
        <v>-1</v>
      </c>
      <c r="G3208" s="1210">
        <v>1.2</v>
      </c>
      <c r="H3208" s="1215"/>
      <c r="I3208" s="1211"/>
      <c r="J3208" s="1212">
        <f>PRODUCT(F3208:I3208)</f>
        <v>-1.2</v>
      </c>
    </row>
    <row r="3209" spans="3:10" customFormat="1" ht="13.2" x14ac:dyDescent="0.25">
      <c r="C3209" s="1217"/>
      <c r="D3209" s="1216"/>
      <c r="E3209" s="1218" t="s">
        <v>2297</v>
      </c>
      <c r="F3209" s="1209">
        <v>-1</v>
      </c>
      <c r="G3209" s="1210">
        <v>0.9</v>
      </c>
      <c r="H3209" s="1215"/>
      <c r="I3209" s="1211"/>
      <c r="J3209" s="1212">
        <f>PRODUCT(F3209:I3209)</f>
        <v>-0.9</v>
      </c>
    </row>
    <row r="3210" spans="3:10" customFormat="1" ht="13.2" x14ac:dyDescent="0.25">
      <c r="C3210" s="1151"/>
      <c r="D3210" s="1126"/>
      <c r="E3210" s="1127"/>
      <c r="F3210" s="1112"/>
      <c r="G3210" s="1110"/>
      <c r="H3210" s="1113"/>
      <c r="I3210" s="1113"/>
      <c r="J3210" s="1114"/>
    </row>
    <row r="3211" spans="3:10" customFormat="1" ht="13.2" x14ac:dyDescent="0.25">
      <c r="C3211" s="1148"/>
      <c r="D3211" s="1110"/>
      <c r="E3211" s="1118" t="s">
        <v>1798</v>
      </c>
      <c r="F3211" s="1112"/>
      <c r="G3211" s="1110"/>
      <c r="H3211" s="1113"/>
      <c r="I3211" s="1113"/>
      <c r="J3211" s="1114"/>
    </row>
    <row r="3212" spans="3:10" customFormat="1" ht="13.2" x14ac:dyDescent="0.25">
      <c r="C3212" s="1151" t="s">
        <v>793</v>
      </c>
      <c r="D3212" s="1126" t="s">
        <v>1785</v>
      </c>
      <c r="E3212" s="1127" t="s">
        <v>2530</v>
      </c>
      <c r="F3212" s="1112">
        <v>1</v>
      </c>
      <c r="G3212" s="1110">
        <v>24</v>
      </c>
      <c r="H3212" s="1113"/>
      <c r="I3212" s="1113"/>
      <c r="J3212" s="1114">
        <v>88.08</v>
      </c>
    </row>
    <row r="3213" spans="3:10" customFormat="1" ht="13.2" x14ac:dyDescent="0.25">
      <c r="C3213" s="1217"/>
      <c r="D3213" s="1216"/>
      <c r="E3213" s="1218" t="s">
        <v>2297</v>
      </c>
      <c r="F3213" s="1209">
        <v>-1</v>
      </c>
      <c r="G3213" s="1210">
        <v>1.2</v>
      </c>
      <c r="H3213" s="1113"/>
      <c r="I3213" s="1211"/>
      <c r="J3213" s="1212">
        <f>PRODUCT(F3213:I3213)</f>
        <v>-1.2</v>
      </c>
    </row>
    <row r="3214" spans="3:10" customFormat="1" ht="13.2" x14ac:dyDescent="0.25">
      <c r="C3214" s="1217"/>
      <c r="D3214" s="1216"/>
      <c r="E3214" s="1218" t="s">
        <v>2297</v>
      </c>
      <c r="F3214" s="1209">
        <v>-1</v>
      </c>
      <c r="G3214" s="1210">
        <v>0.9</v>
      </c>
      <c r="H3214" s="1113"/>
      <c r="I3214" s="1211"/>
      <c r="J3214" s="1212">
        <f>PRODUCT(F3214:I3214)</f>
        <v>-0.9</v>
      </c>
    </row>
    <row r="3215" spans="3:10" customFormat="1" ht="13.2" x14ac:dyDescent="0.25">
      <c r="C3215" s="1151" t="s">
        <v>793</v>
      </c>
      <c r="D3215" s="1126" t="s">
        <v>1826</v>
      </c>
      <c r="E3215" s="1127" t="s">
        <v>2532</v>
      </c>
      <c r="F3215" s="1112">
        <v>1</v>
      </c>
      <c r="G3215" s="1110">
        <v>19.05</v>
      </c>
      <c r="H3215" s="1215"/>
      <c r="I3215" s="1113"/>
      <c r="J3215" s="1114">
        <v>69.913499999999999</v>
      </c>
    </row>
    <row r="3216" spans="3:10" customFormat="1" ht="13.2" x14ac:dyDescent="0.25">
      <c r="C3216" s="1217"/>
      <c r="D3216" s="1216"/>
      <c r="E3216" s="1218" t="s">
        <v>2297</v>
      </c>
      <c r="F3216" s="1209">
        <v>-1</v>
      </c>
      <c r="G3216" s="1210">
        <v>1.2</v>
      </c>
      <c r="H3216" s="1215"/>
      <c r="I3216" s="1211"/>
      <c r="J3216" s="1212">
        <f>PRODUCT(F3216:I3216)</f>
        <v>-1.2</v>
      </c>
    </row>
    <row r="3217" spans="3:10" customFormat="1" ht="13.2" x14ac:dyDescent="0.25">
      <c r="C3217" s="1217"/>
      <c r="D3217" s="1216"/>
      <c r="E3217" s="1218" t="s">
        <v>2297</v>
      </c>
      <c r="F3217" s="1209">
        <v>-1</v>
      </c>
      <c r="G3217" s="1210">
        <v>0.9</v>
      </c>
      <c r="H3217" s="1215"/>
      <c r="I3217" s="1211"/>
      <c r="J3217" s="1212">
        <f>PRODUCT(F3217:I3217)</f>
        <v>-0.9</v>
      </c>
    </row>
    <row r="3218" spans="3:10" customFormat="1" ht="13.2" x14ac:dyDescent="0.25">
      <c r="C3218" s="1151" t="s">
        <v>793</v>
      </c>
      <c r="D3218" s="1126" t="s">
        <v>2178</v>
      </c>
      <c r="E3218" s="1127" t="s">
        <v>2532</v>
      </c>
      <c r="F3218" s="1112">
        <v>1</v>
      </c>
      <c r="G3218" s="1110">
        <v>25.2</v>
      </c>
      <c r="H3218" s="1215"/>
      <c r="I3218" s="1113"/>
      <c r="J3218" s="1114">
        <v>92.483999999999995</v>
      </c>
    </row>
    <row r="3219" spans="3:10" customFormat="1" ht="13.2" x14ac:dyDescent="0.25">
      <c r="C3219" s="1217"/>
      <c r="D3219" s="1216"/>
      <c r="E3219" s="1218" t="s">
        <v>2297</v>
      </c>
      <c r="F3219" s="1209">
        <v>-1</v>
      </c>
      <c r="G3219" s="1210">
        <v>1.2</v>
      </c>
      <c r="H3219" s="1215"/>
      <c r="I3219" s="1211"/>
      <c r="J3219" s="1212">
        <f>PRODUCT(F3219:I3219)</f>
        <v>-1.2</v>
      </c>
    </row>
    <row r="3220" spans="3:10" customFormat="1" ht="13.2" x14ac:dyDescent="0.25">
      <c r="C3220" s="1217"/>
      <c r="D3220" s="1216"/>
      <c r="E3220" s="1218" t="s">
        <v>2297</v>
      </c>
      <c r="F3220" s="1209">
        <v>-1</v>
      </c>
      <c r="G3220" s="1210">
        <v>0.9</v>
      </c>
      <c r="H3220" s="1215"/>
      <c r="I3220" s="1211"/>
      <c r="J3220" s="1212">
        <f>PRODUCT(F3220:I3220)</f>
        <v>-0.9</v>
      </c>
    </row>
    <row r="3221" spans="3:10" customFormat="1" ht="13.2" x14ac:dyDescent="0.25">
      <c r="C3221" s="1151" t="s">
        <v>793</v>
      </c>
      <c r="D3221" s="1126" t="s">
        <v>1814</v>
      </c>
      <c r="E3221" s="1127" t="s">
        <v>2533</v>
      </c>
      <c r="F3221" s="1112">
        <v>1</v>
      </c>
      <c r="G3221" s="1110">
        <v>14.8</v>
      </c>
      <c r="H3221" s="1215"/>
      <c r="I3221" s="1113"/>
      <c r="J3221" s="1114">
        <v>46.62</v>
      </c>
    </row>
    <row r="3222" spans="3:10" customFormat="1" ht="13.2" x14ac:dyDescent="0.25">
      <c r="C3222" s="1217"/>
      <c r="D3222" s="1216"/>
      <c r="E3222" s="1218" t="s">
        <v>2297</v>
      </c>
      <c r="F3222" s="1209">
        <v>-1</v>
      </c>
      <c r="G3222" s="1210">
        <v>1.2</v>
      </c>
      <c r="H3222" s="1215"/>
      <c r="I3222" s="1211"/>
      <c r="J3222" s="1212">
        <f>PRODUCT(F3222:I3222)</f>
        <v>-1.2</v>
      </c>
    </row>
    <row r="3223" spans="3:10" customFormat="1" ht="13.2" x14ac:dyDescent="0.25">
      <c r="C3223" s="1151" t="s">
        <v>793</v>
      </c>
      <c r="D3223" s="1126" t="s">
        <v>1838</v>
      </c>
      <c r="E3223" s="1127" t="s">
        <v>1839</v>
      </c>
      <c r="F3223" s="1112">
        <v>1</v>
      </c>
      <c r="G3223" s="1110">
        <v>14.9</v>
      </c>
      <c r="H3223" s="1113"/>
      <c r="I3223" s="1113"/>
      <c r="J3223" s="1114">
        <v>54.683</v>
      </c>
    </row>
    <row r="3224" spans="3:10" customFormat="1" ht="13.2" x14ac:dyDescent="0.25">
      <c r="C3224" s="1219"/>
      <c r="D3224" s="1208"/>
      <c r="E3224" s="1171" t="s">
        <v>2297</v>
      </c>
      <c r="F3224" s="1209">
        <v>-1</v>
      </c>
      <c r="G3224" s="1210">
        <v>1.2</v>
      </c>
      <c r="H3224" s="1215"/>
      <c r="I3224" s="1211"/>
      <c r="J3224" s="1220">
        <f>PRODUCT(F3224:I3224)</f>
        <v>-1.2</v>
      </c>
    </row>
    <row r="3225" spans="3:10" customFormat="1" ht="13.2" x14ac:dyDescent="0.25">
      <c r="C3225" s="1151" t="s">
        <v>793</v>
      </c>
      <c r="D3225" s="1126" t="s">
        <v>1841</v>
      </c>
      <c r="E3225" s="1127" t="s">
        <v>1842</v>
      </c>
      <c r="F3225" s="1112">
        <v>1</v>
      </c>
      <c r="G3225" s="1110">
        <v>16.7</v>
      </c>
      <c r="H3225" s="1113"/>
      <c r="I3225" s="1113"/>
      <c r="J3225" s="1114">
        <v>61.288999999999994</v>
      </c>
    </row>
    <row r="3226" spans="3:10" customFormat="1" ht="13.2" x14ac:dyDescent="0.25">
      <c r="C3226" s="1219"/>
      <c r="D3226" s="1208"/>
      <c r="E3226" s="1171" t="s">
        <v>2297</v>
      </c>
      <c r="F3226" s="1209">
        <v>-1</v>
      </c>
      <c r="G3226" s="1210">
        <v>1.2</v>
      </c>
      <c r="H3226" s="1215"/>
      <c r="I3226" s="1211"/>
      <c r="J3226" s="1220">
        <f>PRODUCT(F3226:I3226)</f>
        <v>-1.2</v>
      </c>
    </row>
    <row r="3227" spans="3:10" customFormat="1" ht="13.2" x14ac:dyDescent="0.25">
      <c r="C3227" s="1123"/>
      <c r="D3227" s="1123"/>
      <c r="E3227" s="1123"/>
      <c r="F3227" s="1123"/>
      <c r="G3227" s="1123"/>
      <c r="H3227" s="1123"/>
      <c r="I3227" s="1123"/>
      <c r="J3227" s="1123"/>
    </row>
    <row r="3228" spans="3:10" customFormat="1" ht="13.2" x14ac:dyDescent="0.25">
      <c r="C3228" s="1148"/>
      <c r="D3228" s="1110"/>
      <c r="E3228" s="1118" t="s">
        <v>1844</v>
      </c>
      <c r="F3228" s="1112"/>
      <c r="G3228" s="1110"/>
      <c r="H3228" s="1113"/>
      <c r="I3228" s="1113"/>
      <c r="J3228" s="1114"/>
    </row>
    <row r="3229" spans="3:10" customFormat="1" ht="13.2" x14ac:dyDescent="0.25">
      <c r="C3229" s="1151" t="s">
        <v>793</v>
      </c>
      <c r="D3229" s="1126" t="s">
        <v>1847</v>
      </c>
      <c r="E3229" s="1127" t="s">
        <v>1763</v>
      </c>
      <c r="F3229" s="1112">
        <v>1</v>
      </c>
      <c r="G3229" s="1110">
        <v>21.3</v>
      </c>
      <c r="H3229" s="1113"/>
      <c r="I3229" s="1113"/>
      <c r="J3229" s="1114">
        <v>78.171000000000006</v>
      </c>
    </row>
    <row r="3230" spans="3:10" customFormat="1" ht="13.2" x14ac:dyDescent="0.25">
      <c r="C3230" s="1219"/>
      <c r="D3230" s="1208"/>
      <c r="E3230" s="1171" t="s">
        <v>2297</v>
      </c>
      <c r="F3230" s="1209">
        <v>-1</v>
      </c>
      <c r="G3230" s="1210">
        <v>1.2</v>
      </c>
      <c r="H3230" s="1215"/>
      <c r="I3230" s="1211"/>
      <c r="J3230" s="1220">
        <f>PRODUCT(F3230:I3230)</f>
        <v>-1.2</v>
      </c>
    </row>
    <row r="3231" spans="3:10" customFormat="1" ht="13.2" x14ac:dyDescent="0.25">
      <c r="C3231" s="1219"/>
      <c r="D3231" s="1208"/>
      <c r="E3231" s="1171" t="s">
        <v>2297</v>
      </c>
      <c r="F3231" s="1209">
        <v>-1</v>
      </c>
      <c r="G3231" s="1210">
        <v>0.9</v>
      </c>
      <c r="H3231" s="1215"/>
      <c r="I3231" s="1211"/>
      <c r="J3231" s="1220">
        <f>PRODUCT(F3231:I3231)</f>
        <v>-0.9</v>
      </c>
    </row>
    <row r="3232" spans="3:10" customFormat="1" ht="13.2" x14ac:dyDescent="0.25">
      <c r="C3232" s="1151" t="s">
        <v>793</v>
      </c>
      <c r="D3232" s="1126" t="s">
        <v>1848</v>
      </c>
      <c r="E3232" s="1127" t="s">
        <v>1763</v>
      </c>
      <c r="F3232" s="1112">
        <v>1</v>
      </c>
      <c r="G3232" s="1110">
        <v>20.9</v>
      </c>
      <c r="H3232" s="1215"/>
      <c r="I3232" s="1113"/>
      <c r="J3232" s="1114">
        <v>76.702999999999989</v>
      </c>
    </row>
    <row r="3233" spans="3:10" customFormat="1" ht="13.2" x14ac:dyDescent="0.25">
      <c r="C3233" s="1219"/>
      <c r="D3233" s="1208"/>
      <c r="E3233" s="1171" t="s">
        <v>2297</v>
      </c>
      <c r="F3233" s="1209">
        <v>-1</v>
      </c>
      <c r="G3233" s="1210">
        <v>1.2</v>
      </c>
      <c r="H3233" s="1215"/>
      <c r="I3233" s="1211"/>
      <c r="J3233" s="1220">
        <f>PRODUCT(F3233:I3233)</f>
        <v>-1.2</v>
      </c>
    </row>
    <row r="3234" spans="3:10" customFormat="1" ht="13.2" x14ac:dyDescent="0.25">
      <c r="C3234" s="1219"/>
      <c r="D3234" s="1208"/>
      <c r="E3234" s="1171" t="s">
        <v>2297</v>
      </c>
      <c r="F3234" s="1209">
        <v>-1</v>
      </c>
      <c r="G3234" s="1210">
        <v>0.9</v>
      </c>
      <c r="H3234" s="1215"/>
      <c r="I3234" s="1211"/>
      <c r="J3234" s="1220">
        <f>PRODUCT(F3234:I3234)</f>
        <v>-0.9</v>
      </c>
    </row>
    <row r="3235" spans="3:10" customFormat="1" ht="13.2" x14ac:dyDescent="0.25">
      <c r="C3235" s="1151" t="s">
        <v>793</v>
      </c>
      <c r="D3235" s="1126" t="s">
        <v>1852</v>
      </c>
      <c r="E3235" s="1127" t="s">
        <v>2534</v>
      </c>
      <c r="F3235" s="1112">
        <v>1</v>
      </c>
      <c r="G3235" s="1110">
        <v>19.2</v>
      </c>
      <c r="H3235" s="1215"/>
      <c r="I3235" s="1113"/>
      <c r="J3235" s="1114">
        <v>80.063999999999993</v>
      </c>
    </row>
    <row r="3236" spans="3:10" customFormat="1" ht="13.2" x14ac:dyDescent="0.25">
      <c r="C3236" s="1219"/>
      <c r="D3236" s="1208"/>
      <c r="E3236" s="1171" t="s">
        <v>2297</v>
      </c>
      <c r="F3236" s="1209">
        <v>-1</v>
      </c>
      <c r="G3236" s="1210">
        <v>1.2</v>
      </c>
      <c r="H3236" s="1215"/>
      <c r="I3236" s="1211"/>
      <c r="J3236" s="1220">
        <f>PRODUCT(F3236:I3236)</f>
        <v>-1.2</v>
      </c>
    </row>
    <row r="3237" spans="3:10" customFormat="1" ht="13.2" x14ac:dyDescent="0.25">
      <c r="C3237" s="1219"/>
      <c r="D3237" s="1208"/>
      <c r="E3237" s="1171" t="s">
        <v>2297</v>
      </c>
      <c r="F3237" s="1209">
        <v>-1</v>
      </c>
      <c r="G3237" s="1210">
        <v>0.9</v>
      </c>
      <c r="H3237" s="1215"/>
      <c r="I3237" s="1211"/>
      <c r="J3237" s="1220">
        <f>PRODUCT(F3237:I3237)</f>
        <v>-0.9</v>
      </c>
    </row>
    <row r="3238" spans="3:10" customFormat="1" ht="13.2" x14ac:dyDescent="0.25">
      <c r="C3238" s="1151" t="s">
        <v>793</v>
      </c>
      <c r="D3238" s="1126" t="s">
        <v>2166</v>
      </c>
      <c r="E3238" s="1127" t="s">
        <v>156</v>
      </c>
      <c r="F3238" s="1112">
        <v>1</v>
      </c>
      <c r="G3238" s="1110">
        <v>9.9</v>
      </c>
      <c r="H3238" s="1113"/>
      <c r="I3238" s="1113"/>
      <c r="J3238" s="1114">
        <v>41.283000000000001</v>
      </c>
    </row>
    <row r="3239" spans="3:10" customFormat="1" ht="13.2" x14ac:dyDescent="0.25">
      <c r="C3239" s="1219"/>
      <c r="D3239" s="1208"/>
      <c r="E3239" s="1171" t="s">
        <v>2297</v>
      </c>
      <c r="F3239" s="1209">
        <v>-2</v>
      </c>
      <c r="G3239" s="1210">
        <v>1</v>
      </c>
      <c r="H3239" s="1215"/>
      <c r="I3239" s="1211"/>
      <c r="J3239" s="1220">
        <f>PRODUCT(F3239:I3239)</f>
        <v>-2</v>
      </c>
    </row>
    <row r="3240" spans="3:10" customFormat="1" ht="13.2" x14ac:dyDescent="0.25">
      <c r="C3240" s="1151" t="s">
        <v>793</v>
      </c>
      <c r="D3240" s="1126" t="s">
        <v>1855</v>
      </c>
      <c r="E3240" s="1127" t="s">
        <v>2535</v>
      </c>
      <c r="F3240" s="1112">
        <v>1</v>
      </c>
      <c r="G3240" s="1110">
        <v>19.3</v>
      </c>
      <c r="H3240" s="1215"/>
      <c r="I3240" s="1113"/>
      <c r="J3240" s="1114">
        <v>70.831000000000003</v>
      </c>
    </row>
    <row r="3241" spans="3:10" customFormat="1" ht="13.2" x14ac:dyDescent="0.25">
      <c r="C3241" s="1219"/>
      <c r="D3241" s="1208"/>
      <c r="E3241" s="1171" t="s">
        <v>2297</v>
      </c>
      <c r="F3241" s="1209">
        <v>-1</v>
      </c>
      <c r="G3241" s="1210">
        <v>1.2</v>
      </c>
      <c r="H3241" s="1215"/>
      <c r="I3241" s="1211"/>
      <c r="J3241" s="1220">
        <f>PRODUCT(F3241:I3241)</f>
        <v>-1.2</v>
      </c>
    </row>
    <row r="3242" spans="3:10" customFormat="1" ht="13.2" x14ac:dyDescent="0.25">
      <c r="C3242" s="1219"/>
      <c r="D3242" s="1208"/>
      <c r="E3242" s="1171" t="s">
        <v>2297</v>
      </c>
      <c r="F3242" s="1209">
        <v>-1</v>
      </c>
      <c r="G3242" s="1210">
        <v>0.9</v>
      </c>
      <c r="H3242" s="1215"/>
      <c r="I3242" s="1211"/>
      <c r="J3242" s="1220">
        <f>PRODUCT(F3242:I3242)</f>
        <v>-0.9</v>
      </c>
    </row>
    <row r="3243" spans="3:10" customFormat="1" ht="13.2" x14ac:dyDescent="0.25">
      <c r="C3243" s="1151" t="s">
        <v>793</v>
      </c>
      <c r="D3243" s="1126" t="s">
        <v>2184</v>
      </c>
      <c r="E3243" s="1127" t="s">
        <v>2536</v>
      </c>
      <c r="F3243" s="1112">
        <v>1</v>
      </c>
      <c r="G3243" s="1110">
        <v>17.3</v>
      </c>
      <c r="H3243" s="1215"/>
      <c r="I3243" s="1113"/>
      <c r="J3243" s="1114">
        <v>63.491</v>
      </c>
    </row>
    <row r="3244" spans="3:10" customFormat="1" ht="13.2" x14ac:dyDescent="0.25">
      <c r="C3244" s="1219"/>
      <c r="D3244" s="1208"/>
      <c r="E3244" s="1171" t="s">
        <v>2297</v>
      </c>
      <c r="F3244" s="1209">
        <v>-1</v>
      </c>
      <c r="G3244" s="1210">
        <v>1.2</v>
      </c>
      <c r="H3244" s="1215"/>
      <c r="I3244" s="1211"/>
      <c r="J3244" s="1220">
        <f>PRODUCT(F3244:I3244)</f>
        <v>-1.2</v>
      </c>
    </row>
    <row r="3245" spans="3:10" customFormat="1" ht="13.2" x14ac:dyDescent="0.25">
      <c r="C3245" s="1219"/>
      <c r="D3245" s="1208"/>
      <c r="E3245" s="1171" t="s">
        <v>2297</v>
      </c>
      <c r="F3245" s="1209">
        <v>-1</v>
      </c>
      <c r="G3245" s="1210">
        <v>0.9</v>
      </c>
      <c r="H3245" s="1215"/>
      <c r="I3245" s="1211"/>
      <c r="J3245" s="1220">
        <f>PRODUCT(F3245:I3245)</f>
        <v>-0.9</v>
      </c>
    </row>
    <row r="3246" spans="3:10" customFormat="1" ht="13.2" x14ac:dyDescent="0.25">
      <c r="C3246" s="1151" t="s">
        <v>793</v>
      </c>
      <c r="D3246" s="1126" t="s">
        <v>1862</v>
      </c>
      <c r="E3246" s="1127" t="s">
        <v>2537</v>
      </c>
      <c r="F3246" s="1112">
        <v>1</v>
      </c>
      <c r="G3246" s="1110">
        <v>18.600000000000001</v>
      </c>
      <c r="H3246" s="1215"/>
      <c r="I3246" s="1113"/>
      <c r="J3246" s="1114">
        <v>77.561999999999998</v>
      </c>
    </row>
    <row r="3247" spans="3:10" customFormat="1" ht="13.2" x14ac:dyDescent="0.25">
      <c r="C3247" s="1219"/>
      <c r="D3247" s="1208"/>
      <c r="E3247" s="1171" t="s">
        <v>2297</v>
      </c>
      <c r="F3247" s="1209">
        <v>-1</v>
      </c>
      <c r="G3247" s="1210">
        <v>1.2</v>
      </c>
      <c r="H3247" s="1215"/>
      <c r="I3247" s="1211"/>
      <c r="J3247" s="1220">
        <f>PRODUCT(F3247:I3247)</f>
        <v>-1.2</v>
      </c>
    </row>
    <row r="3248" spans="3:10" customFormat="1" ht="13.2" x14ac:dyDescent="0.25">
      <c r="C3248" s="1219"/>
      <c r="D3248" s="1208"/>
      <c r="E3248" s="1171" t="s">
        <v>2297</v>
      </c>
      <c r="F3248" s="1209">
        <v>-1</v>
      </c>
      <c r="G3248" s="1210">
        <v>1</v>
      </c>
      <c r="H3248" s="1215"/>
      <c r="I3248" s="1211"/>
      <c r="J3248" s="1220">
        <f>PRODUCT(F3248:I3248)</f>
        <v>-1</v>
      </c>
    </row>
    <row r="3249" spans="3:10" customFormat="1" ht="13.2" x14ac:dyDescent="0.25">
      <c r="C3249" s="1219"/>
      <c r="D3249" s="1208"/>
      <c r="E3249" s="1171" t="s">
        <v>2297</v>
      </c>
      <c r="F3249" s="1209">
        <v>-1</v>
      </c>
      <c r="G3249" s="1210">
        <v>0.9</v>
      </c>
      <c r="H3249" s="1215"/>
      <c r="I3249" s="1211"/>
      <c r="J3249" s="1220">
        <f>PRODUCT(F3249:I3249)</f>
        <v>-0.9</v>
      </c>
    </row>
    <row r="3250" spans="3:10" customFormat="1" ht="13.2" x14ac:dyDescent="0.25">
      <c r="C3250" s="1151" t="s">
        <v>793</v>
      </c>
      <c r="D3250" s="1126" t="s">
        <v>1864</v>
      </c>
      <c r="E3250" s="1127" t="s">
        <v>156</v>
      </c>
      <c r="F3250" s="1112">
        <v>1</v>
      </c>
      <c r="G3250" s="1110">
        <v>11.9</v>
      </c>
      <c r="H3250" s="1215"/>
      <c r="I3250" s="1113"/>
      <c r="J3250" s="1114">
        <v>49.622999999999998</v>
      </c>
    </row>
    <row r="3251" spans="3:10" customFormat="1" ht="13.2" x14ac:dyDescent="0.25">
      <c r="C3251" s="1219"/>
      <c r="D3251" s="1208"/>
      <c r="E3251" s="1171" t="s">
        <v>2297</v>
      </c>
      <c r="F3251" s="1209">
        <v>-2</v>
      </c>
      <c r="G3251" s="1210">
        <v>1</v>
      </c>
      <c r="H3251" s="1215"/>
      <c r="I3251" s="1211"/>
      <c r="J3251" s="1220">
        <f>PRODUCT(F3251:I3251)</f>
        <v>-2</v>
      </c>
    </row>
    <row r="3252" spans="3:10" customFormat="1" ht="13.2" x14ac:dyDescent="0.25">
      <c r="C3252" s="1151" t="s">
        <v>793</v>
      </c>
      <c r="D3252" s="1126" t="s">
        <v>2168</v>
      </c>
      <c r="E3252" s="1127" t="s">
        <v>2538</v>
      </c>
      <c r="F3252" s="1112">
        <v>1</v>
      </c>
      <c r="G3252" s="1110">
        <v>20.9</v>
      </c>
      <c r="H3252" s="1215"/>
      <c r="I3252" s="1113"/>
      <c r="J3252" s="1114">
        <v>76.702999999999989</v>
      </c>
    </row>
    <row r="3253" spans="3:10" customFormat="1" ht="13.2" x14ac:dyDescent="0.25">
      <c r="C3253" s="1219"/>
      <c r="D3253" s="1208"/>
      <c r="E3253" s="1171" t="s">
        <v>2297</v>
      </c>
      <c r="F3253" s="1209">
        <v>-1</v>
      </c>
      <c r="G3253" s="1210">
        <v>1.2</v>
      </c>
      <c r="H3253" s="1215"/>
      <c r="I3253" s="1211"/>
      <c r="J3253" s="1220">
        <f>PRODUCT(F3253:I3253)</f>
        <v>-1.2</v>
      </c>
    </row>
    <row r="3254" spans="3:10" customFormat="1" ht="13.2" x14ac:dyDescent="0.25">
      <c r="C3254" s="1219"/>
      <c r="D3254" s="1208"/>
      <c r="E3254" s="1171" t="s">
        <v>2297</v>
      </c>
      <c r="F3254" s="1209">
        <v>-1</v>
      </c>
      <c r="G3254" s="1210">
        <v>0.9</v>
      </c>
      <c r="H3254" s="1215"/>
      <c r="I3254" s="1211"/>
      <c r="J3254" s="1220">
        <f>PRODUCT(F3254:I3254)</f>
        <v>-0.9</v>
      </c>
    </row>
    <row r="3255" spans="3:10" customFormat="1" ht="13.2" x14ac:dyDescent="0.25">
      <c r="C3255" s="1151" t="s">
        <v>793</v>
      </c>
      <c r="D3255" s="1126" t="s">
        <v>1868</v>
      </c>
      <c r="E3255" s="1127" t="s">
        <v>2539</v>
      </c>
      <c r="F3255" s="1112">
        <v>1</v>
      </c>
      <c r="G3255" s="1110">
        <v>20.7</v>
      </c>
      <c r="H3255" s="1215"/>
      <c r="I3255" s="1113"/>
      <c r="J3255" s="1114">
        <v>75.968999999999994</v>
      </c>
    </row>
    <row r="3256" spans="3:10" customFormat="1" ht="13.2" x14ac:dyDescent="0.25">
      <c r="C3256" s="1219"/>
      <c r="D3256" s="1208"/>
      <c r="E3256" s="1171" t="s">
        <v>2297</v>
      </c>
      <c r="F3256" s="1209">
        <v>-1</v>
      </c>
      <c r="G3256" s="1210">
        <v>1.2</v>
      </c>
      <c r="H3256" s="1215"/>
      <c r="I3256" s="1211"/>
      <c r="J3256" s="1220">
        <f>PRODUCT(F3256:I3256)</f>
        <v>-1.2</v>
      </c>
    </row>
    <row r="3257" spans="3:10" customFormat="1" ht="13.2" x14ac:dyDescent="0.25">
      <c r="C3257" s="1219"/>
      <c r="D3257" s="1208"/>
      <c r="E3257" s="1171" t="s">
        <v>2297</v>
      </c>
      <c r="F3257" s="1209">
        <v>-1</v>
      </c>
      <c r="G3257" s="1210">
        <v>0.9</v>
      </c>
      <c r="H3257" s="1215"/>
      <c r="I3257" s="1211"/>
      <c r="J3257" s="1220">
        <f>PRODUCT(F3257:I3257)</f>
        <v>-0.9</v>
      </c>
    </row>
    <row r="3258" spans="3:10" customFormat="1" ht="13.2" x14ac:dyDescent="0.25">
      <c r="C3258" s="1123"/>
      <c r="D3258" s="1123"/>
      <c r="E3258" s="1123"/>
      <c r="F3258" s="1123"/>
      <c r="G3258" s="1123"/>
      <c r="H3258" s="1123"/>
      <c r="I3258" s="1123"/>
      <c r="J3258" s="1123"/>
    </row>
    <row r="3259" spans="3:10" customFormat="1" ht="13.2" x14ac:dyDescent="0.25">
      <c r="C3259" s="1148"/>
      <c r="D3259" s="1110"/>
      <c r="E3259" s="1118" t="s">
        <v>1929</v>
      </c>
      <c r="F3259" s="1112"/>
      <c r="G3259" s="1110"/>
      <c r="H3259" s="1113"/>
      <c r="I3259" s="1113"/>
      <c r="J3259" s="1114"/>
    </row>
    <row r="3260" spans="3:10" customFormat="1" ht="13.2" x14ac:dyDescent="0.25">
      <c r="C3260" s="1151" t="s">
        <v>793</v>
      </c>
      <c r="D3260" s="1126" t="s">
        <v>1872</v>
      </c>
      <c r="E3260" s="1127" t="s">
        <v>2540</v>
      </c>
      <c r="F3260" s="1112">
        <v>1</v>
      </c>
      <c r="G3260" s="1110">
        <v>20.7</v>
      </c>
      <c r="H3260" s="1113"/>
      <c r="I3260" s="1113"/>
      <c r="J3260" s="1114">
        <v>86.319000000000003</v>
      </c>
    </row>
    <row r="3261" spans="3:10" customFormat="1" ht="13.2" x14ac:dyDescent="0.25">
      <c r="C3261" s="1219"/>
      <c r="D3261" s="1208"/>
      <c r="E3261" s="1171" t="s">
        <v>2297</v>
      </c>
      <c r="F3261" s="1209">
        <v>-1</v>
      </c>
      <c r="G3261" s="1210">
        <v>1.2</v>
      </c>
      <c r="H3261" s="1215"/>
      <c r="I3261" s="1211"/>
      <c r="J3261" s="1220">
        <f>PRODUCT(F3261:I3261)</f>
        <v>-1.2</v>
      </c>
    </row>
    <row r="3262" spans="3:10" customFormat="1" ht="13.2" x14ac:dyDescent="0.25">
      <c r="C3262" s="1219"/>
      <c r="D3262" s="1208"/>
      <c r="E3262" s="1171" t="s">
        <v>2297</v>
      </c>
      <c r="F3262" s="1209">
        <v>-1</v>
      </c>
      <c r="G3262" s="1210">
        <v>0.9</v>
      </c>
      <c r="H3262" s="1215"/>
      <c r="I3262" s="1211"/>
      <c r="J3262" s="1220">
        <f>PRODUCT(F3262:I3262)</f>
        <v>-0.9</v>
      </c>
    </row>
    <row r="3263" spans="3:10" customFormat="1" ht="13.2" x14ac:dyDescent="0.25">
      <c r="C3263" s="1151" t="s">
        <v>793</v>
      </c>
      <c r="D3263" s="1126" t="s">
        <v>1873</v>
      </c>
      <c r="E3263" s="1127" t="s">
        <v>2540</v>
      </c>
      <c r="F3263" s="1112">
        <v>1</v>
      </c>
      <c r="G3263" s="1110">
        <v>20.7</v>
      </c>
      <c r="H3263" s="1113"/>
      <c r="I3263" s="1113"/>
      <c r="J3263" s="1114">
        <v>86.319000000000003</v>
      </c>
    </row>
    <row r="3264" spans="3:10" customFormat="1" ht="13.2" x14ac:dyDescent="0.25">
      <c r="C3264" s="1219"/>
      <c r="D3264" s="1208"/>
      <c r="E3264" s="1171" t="s">
        <v>2297</v>
      </c>
      <c r="F3264" s="1209">
        <v>-1</v>
      </c>
      <c r="G3264" s="1210">
        <v>1.2</v>
      </c>
      <c r="H3264" s="1215"/>
      <c r="I3264" s="1211"/>
      <c r="J3264" s="1220">
        <f>PRODUCT(F3264:I3264)</f>
        <v>-1.2</v>
      </c>
    </row>
    <row r="3265" spans="3:10" customFormat="1" ht="13.2" x14ac:dyDescent="0.25">
      <c r="C3265" s="1219"/>
      <c r="D3265" s="1208"/>
      <c r="E3265" s="1171" t="s">
        <v>2297</v>
      </c>
      <c r="F3265" s="1209">
        <v>-1</v>
      </c>
      <c r="G3265" s="1210">
        <v>0.9</v>
      </c>
      <c r="H3265" s="1215"/>
      <c r="I3265" s="1211"/>
      <c r="J3265" s="1220">
        <f>PRODUCT(F3265:I3265)</f>
        <v>-0.9</v>
      </c>
    </row>
    <row r="3266" spans="3:10" customFormat="1" ht="13.2" x14ac:dyDescent="0.25">
      <c r="C3266" s="1151" t="s">
        <v>793</v>
      </c>
      <c r="D3266" s="1126" t="s">
        <v>1891</v>
      </c>
      <c r="E3266" s="1127" t="s">
        <v>2540</v>
      </c>
      <c r="F3266" s="1112">
        <v>1</v>
      </c>
      <c r="G3266" s="1110">
        <v>20.2</v>
      </c>
      <c r="H3266" s="1113"/>
      <c r="I3266" s="1113"/>
      <c r="J3266" s="1114">
        <v>63.629999999999995</v>
      </c>
    </row>
    <row r="3267" spans="3:10" customFormat="1" ht="13.2" x14ac:dyDescent="0.25">
      <c r="C3267" s="1219"/>
      <c r="D3267" s="1208"/>
      <c r="E3267" s="1171" t="s">
        <v>2297</v>
      </c>
      <c r="F3267" s="1209">
        <v>-1</v>
      </c>
      <c r="G3267" s="1210">
        <v>1.2</v>
      </c>
      <c r="H3267" s="1215"/>
      <c r="I3267" s="1211"/>
      <c r="J3267" s="1220">
        <f>PRODUCT(F3267:I3267)</f>
        <v>-1.2</v>
      </c>
    </row>
    <row r="3268" spans="3:10" customFormat="1" ht="13.2" x14ac:dyDescent="0.25">
      <c r="C3268" s="1219"/>
      <c r="D3268" s="1208"/>
      <c r="E3268" s="1171" t="s">
        <v>2297</v>
      </c>
      <c r="F3268" s="1209">
        <v>-1</v>
      </c>
      <c r="G3268" s="1210">
        <v>0.9</v>
      </c>
      <c r="H3268" s="1215"/>
      <c r="I3268" s="1211"/>
      <c r="J3268" s="1220">
        <f>PRODUCT(F3268:I3268)</f>
        <v>-0.9</v>
      </c>
    </row>
    <row r="3269" spans="3:10" customFormat="1" ht="13.2" x14ac:dyDescent="0.25">
      <c r="C3269" s="1151" t="s">
        <v>793</v>
      </c>
      <c r="D3269" s="1126" t="s">
        <v>1896</v>
      </c>
      <c r="E3269" s="1127" t="s">
        <v>2542</v>
      </c>
      <c r="F3269" s="1112">
        <v>1</v>
      </c>
      <c r="G3269" s="1110">
        <v>19.95</v>
      </c>
      <c r="H3269" s="1113"/>
      <c r="I3269" s="1113"/>
      <c r="J3269" s="1114">
        <v>73.216499999999996</v>
      </c>
    </row>
    <row r="3270" spans="3:10" customFormat="1" ht="13.2" x14ac:dyDescent="0.25">
      <c r="C3270" s="1219"/>
      <c r="D3270" s="1208"/>
      <c r="E3270" s="1171" t="s">
        <v>2297</v>
      </c>
      <c r="F3270" s="1209">
        <v>-1</v>
      </c>
      <c r="G3270" s="1210">
        <v>1.2</v>
      </c>
      <c r="H3270" s="1215"/>
      <c r="I3270" s="1211"/>
      <c r="J3270" s="1220">
        <f>PRODUCT(F3270:I3270)</f>
        <v>-1.2</v>
      </c>
    </row>
    <row r="3271" spans="3:10" customFormat="1" ht="13.2" x14ac:dyDescent="0.25">
      <c r="C3271" s="1219"/>
      <c r="D3271" s="1208"/>
      <c r="E3271" s="1171" t="s">
        <v>2297</v>
      </c>
      <c r="F3271" s="1209">
        <v>-1</v>
      </c>
      <c r="G3271" s="1210">
        <v>0.9</v>
      </c>
      <c r="H3271" s="1215"/>
      <c r="I3271" s="1211"/>
      <c r="J3271" s="1220">
        <f>PRODUCT(F3271:I3271)</f>
        <v>-0.9</v>
      </c>
    </row>
    <row r="3272" spans="3:10" customFormat="1" ht="13.2" x14ac:dyDescent="0.25">
      <c r="C3272" s="1151" t="s">
        <v>793</v>
      </c>
      <c r="D3272" s="1126" t="s">
        <v>2176</v>
      </c>
      <c r="E3272" s="1127" t="s">
        <v>2543</v>
      </c>
      <c r="F3272" s="1112">
        <v>1</v>
      </c>
      <c r="G3272" s="1110">
        <v>15.8</v>
      </c>
      <c r="H3272" s="1113"/>
      <c r="I3272" s="1113"/>
      <c r="J3272" s="1114">
        <v>57.986000000000004</v>
      </c>
    </row>
    <row r="3273" spans="3:10" customFormat="1" ht="13.2" x14ac:dyDescent="0.25">
      <c r="C3273" s="1219"/>
      <c r="D3273" s="1208"/>
      <c r="E3273" s="1171" t="s">
        <v>2297</v>
      </c>
      <c r="F3273" s="1209">
        <v>-1</v>
      </c>
      <c r="G3273" s="1210">
        <v>1.2</v>
      </c>
      <c r="H3273" s="1215"/>
      <c r="I3273" s="1211"/>
      <c r="J3273" s="1220">
        <f>PRODUCT(F3273:I3273)</f>
        <v>-1.2</v>
      </c>
    </row>
    <row r="3274" spans="3:10" customFormat="1" ht="13.2" x14ac:dyDescent="0.25">
      <c r="C3274" s="1219"/>
      <c r="D3274" s="1208"/>
      <c r="E3274" s="1171" t="s">
        <v>2297</v>
      </c>
      <c r="F3274" s="1209">
        <v>-1</v>
      </c>
      <c r="G3274" s="1210">
        <v>1</v>
      </c>
      <c r="H3274" s="1215"/>
      <c r="I3274" s="1211"/>
      <c r="J3274" s="1220">
        <f>PRODUCT(F3274:I3274)</f>
        <v>-1</v>
      </c>
    </row>
    <row r="3275" spans="3:10" customFormat="1" ht="13.2" x14ac:dyDescent="0.25">
      <c r="C3275" s="1219"/>
      <c r="D3275" s="1208"/>
      <c r="E3275" s="1171" t="s">
        <v>2297</v>
      </c>
      <c r="F3275" s="1209">
        <v>-1</v>
      </c>
      <c r="G3275" s="1210">
        <v>0.9</v>
      </c>
      <c r="H3275" s="1215"/>
      <c r="I3275" s="1211"/>
      <c r="J3275" s="1220">
        <f>PRODUCT(F3275:I3275)</f>
        <v>-0.9</v>
      </c>
    </row>
    <row r="3276" spans="3:10" customFormat="1" ht="13.2" x14ac:dyDescent="0.25">
      <c r="C3276" s="1151" t="s">
        <v>793</v>
      </c>
      <c r="D3276" s="1126" t="s">
        <v>1910</v>
      </c>
      <c r="E3276" s="1127" t="s">
        <v>156</v>
      </c>
      <c r="F3276" s="1112">
        <v>1</v>
      </c>
      <c r="G3276" s="1110">
        <v>8.9</v>
      </c>
      <c r="H3276" s="1113"/>
      <c r="I3276" s="1113"/>
      <c r="J3276" s="1114">
        <v>37.113</v>
      </c>
    </row>
    <row r="3277" spans="3:10" customFormat="1" ht="13.2" x14ac:dyDescent="0.25">
      <c r="C3277" s="1219"/>
      <c r="D3277" s="1208"/>
      <c r="E3277" s="1171" t="s">
        <v>2297</v>
      </c>
      <c r="F3277" s="1209">
        <v>-2</v>
      </c>
      <c r="G3277" s="1210">
        <v>1</v>
      </c>
      <c r="H3277" s="1215"/>
      <c r="I3277" s="1211"/>
      <c r="J3277" s="1220">
        <f>PRODUCT(F3277:I3277)</f>
        <v>-2</v>
      </c>
    </row>
    <row r="3278" spans="3:10" customFormat="1" ht="13.2" x14ac:dyDescent="0.25">
      <c r="C3278" s="1151" t="s">
        <v>793</v>
      </c>
      <c r="D3278" s="1126" t="s">
        <v>1906</v>
      </c>
      <c r="E3278" s="1127" t="s">
        <v>2544</v>
      </c>
      <c r="F3278" s="1112">
        <v>1</v>
      </c>
      <c r="G3278" s="1110">
        <v>19</v>
      </c>
      <c r="H3278" s="1113"/>
      <c r="I3278" s="1113"/>
      <c r="J3278" s="1114">
        <v>69.73</v>
      </c>
    </row>
    <row r="3279" spans="3:10" customFormat="1" ht="13.2" x14ac:dyDescent="0.25">
      <c r="C3279" s="1219"/>
      <c r="D3279" s="1208"/>
      <c r="E3279" s="1171" t="s">
        <v>2297</v>
      </c>
      <c r="F3279" s="1209">
        <v>-1</v>
      </c>
      <c r="G3279" s="1210">
        <v>1.2</v>
      </c>
      <c r="H3279" s="1215"/>
      <c r="I3279" s="1211"/>
      <c r="J3279" s="1220">
        <f>PRODUCT(F3279:I3279)</f>
        <v>-1.2</v>
      </c>
    </row>
    <row r="3280" spans="3:10" customFormat="1" ht="13.2" x14ac:dyDescent="0.25">
      <c r="C3280" s="1219"/>
      <c r="D3280" s="1208"/>
      <c r="E3280" s="1171" t="s">
        <v>2297</v>
      </c>
      <c r="F3280" s="1209">
        <v>-1</v>
      </c>
      <c r="G3280" s="1210">
        <v>0.9</v>
      </c>
      <c r="H3280" s="1215"/>
      <c r="I3280" s="1211"/>
      <c r="J3280" s="1220">
        <f>PRODUCT(F3280:I3280)</f>
        <v>-0.9</v>
      </c>
    </row>
    <row r="3281" spans="3:12" customFormat="1" ht="13.2" x14ac:dyDescent="0.25">
      <c r="C3281" s="1151" t="s">
        <v>793</v>
      </c>
      <c r="D3281" s="1126" t="s">
        <v>1916</v>
      </c>
      <c r="E3281" s="1127" t="s">
        <v>2545</v>
      </c>
      <c r="F3281" s="1112">
        <v>1</v>
      </c>
      <c r="G3281" s="1110">
        <v>26.5</v>
      </c>
      <c r="H3281" s="1215"/>
      <c r="I3281" s="1113"/>
      <c r="J3281" s="1114">
        <v>97.254999999999995</v>
      </c>
    </row>
    <row r="3282" spans="3:12" customFormat="1" ht="13.2" x14ac:dyDescent="0.25">
      <c r="C3282" s="1219"/>
      <c r="D3282" s="1208"/>
      <c r="E3282" s="1171" t="s">
        <v>2297</v>
      </c>
      <c r="F3282" s="1209">
        <v>-1</v>
      </c>
      <c r="G3282" s="1210">
        <v>1.2</v>
      </c>
      <c r="H3282" s="1215"/>
      <c r="I3282" s="1211"/>
      <c r="J3282" s="1220">
        <f>PRODUCT(F3282:I3282)</f>
        <v>-1.2</v>
      </c>
    </row>
    <row r="3283" spans="3:12" customFormat="1" ht="13.2" x14ac:dyDescent="0.25">
      <c r="C3283" s="1219"/>
      <c r="D3283" s="1208"/>
      <c r="E3283" s="1171" t="s">
        <v>2297</v>
      </c>
      <c r="F3283" s="1209">
        <v>-1</v>
      </c>
      <c r="G3283" s="1210">
        <v>0.9</v>
      </c>
      <c r="H3283" s="1215"/>
      <c r="I3283" s="1211"/>
      <c r="J3283" s="1220">
        <f>PRODUCT(F3283:I3283)</f>
        <v>-0.9</v>
      </c>
    </row>
    <row r="3284" spans="3:12" customFormat="1" ht="13.2" x14ac:dyDescent="0.25">
      <c r="C3284" s="1151" t="s">
        <v>793</v>
      </c>
      <c r="D3284" s="1126" t="s">
        <v>1924</v>
      </c>
      <c r="E3284" s="1127" t="s">
        <v>2546</v>
      </c>
      <c r="F3284" s="1112">
        <v>1</v>
      </c>
      <c r="G3284" s="1110">
        <v>25.9</v>
      </c>
      <c r="H3284" s="1113"/>
      <c r="I3284" s="1113"/>
      <c r="J3284" s="1114">
        <v>95.052999999999997</v>
      </c>
    </row>
    <row r="3285" spans="3:12" customFormat="1" ht="13.2" x14ac:dyDescent="0.25">
      <c r="C3285" s="1219"/>
      <c r="D3285" s="1208"/>
      <c r="E3285" s="1171" t="s">
        <v>2297</v>
      </c>
      <c r="F3285" s="1209">
        <v>-1</v>
      </c>
      <c r="G3285" s="1210">
        <v>1.2</v>
      </c>
      <c r="H3285" s="1215"/>
      <c r="I3285" s="1211"/>
      <c r="J3285" s="1220">
        <f>PRODUCT(F3285:I3285)</f>
        <v>-1.2</v>
      </c>
    </row>
    <row r="3286" spans="3:12" customFormat="1" ht="13.2" x14ac:dyDescent="0.25">
      <c r="C3286" s="1219"/>
      <c r="D3286" s="1208"/>
      <c r="E3286" s="1171" t="s">
        <v>2297</v>
      </c>
      <c r="F3286" s="1209">
        <v>-1</v>
      </c>
      <c r="G3286" s="1210">
        <v>0.9</v>
      </c>
      <c r="H3286" s="1215"/>
      <c r="I3286" s="1211"/>
      <c r="J3286" s="1220">
        <f>PRODUCT(F3286:I3286)</f>
        <v>-0.9</v>
      </c>
    </row>
    <row r="3287" spans="3:12" customFormat="1" ht="13.2" x14ac:dyDescent="0.25">
      <c r="C3287" s="1151" t="s">
        <v>793</v>
      </c>
      <c r="D3287" s="1126" t="s">
        <v>1921</v>
      </c>
      <c r="E3287" s="1127" t="s">
        <v>2547</v>
      </c>
      <c r="F3287" s="1112">
        <v>1</v>
      </c>
      <c r="G3287" s="1110">
        <v>26.5</v>
      </c>
      <c r="H3287" s="1113"/>
      <c r="I3287" s="1113"/>
      <c r="J3287" s="1114">
        <v>97.254999999999995</v>
      </c>
    </row>
    <row r="3288" spans="3:12" customFormat="1" ht="13.2" x14ac:dyDescent="0.25">
      <c r="C3288" s="1219"/>
      <c r="D3288" s="1208"/>
      <c r="E3288" s="1171" t="s">
        <v>2297</v>
      </c>
      <c r="F3288" s="1209">
        <v>-1</v>
      </c>
      <c r="G3288" s="1210">
        <v>1.2</v>
      </c>
      <c r="H3288" s="1215"/>
      <c r="I3288" s="1211"/>
      <c r="J3288" s="1220">
        <f>PRODUCT(F3288:I3288)</f>
        <v>-1.2</v>
      </c>
    </row>
    <row r="3289" spans="3:12" customFormat="1" ht="13.2" x14ac:dyDescent="0.25">
      <c r="C3289" s="1219"/>
      <c r="D3289" s="1208"/>
      <c r="E3289" s="1171" t="s">
        <v>2297</v>
      </c>
      <c r="F3289" s="1209">
        <v>-1</v>
      </c>
      <c r="G3289" s="1210">
        <v>0.9</v>
      </c>
      <c r="H3289" s="1215"/>
      <c r="I3289" s="1211"/>
      <c r="J3289" s="1220">
        <f>PRODUCT(F3289:I3289)</f>
        <v>-0.9</v>
      </c>
    </row>
    <row r="3290" spans="3:12" customFormat="1" ht="13.2" x14ac:dyDescent="0.25">
      <c r="C3290" s="1151" t="s">
        <v>793</v>
      </c>
      <c r="D3290" s="1126" t="s">
        <v>1925</v>
      </c>
      <c r="E3290" s="1127" t="s">
        <v>2547</v>
      </c>
      <c r="F3290" s="1112">
        <v>1</v>
      </c>
      <c r="G3290" s="1110">
        <v>26.6</v>
      </c>
      <c r="H3290" s="1113"/>
      <c r="I3290" s="1113"/>
      <c r="J3290" s="1114">
        <v>97.622</v>
      </c>
    </row>
    <row r="3291" spans="3:12" customFormat="1" ht="13.2" x14ac:dyDescent="0.25">
      <c r="C3291" s="1219"/>
      <c r="D3291" s="1208"/>
      <c r="E3291" s="1171" t="s">
        <v>2297</v>
      </c>
      <c r="F3291" s="1209">
        <v>-1</v>
      </c>
      <c r="G3291" s="1210">
        <v>1.2</v>
      </c>
      <c r="H3291" s="1215"/>
      <c r="I3291" s="1211"/>
      <c r="J3291" s="1220">
        <f>PRODUCT(F3291:I3291)</f>
        <v>-1.2</v>
      </c>
    </row>
    <row r="3292" spans="3:12" customFormat="1" ht="13.2" x14ac:dyDescent="0.25">
      <c r="C3292" s="1219"/>
      <c r="D3292" s="1208"/>
      <c r="E3292" s="1171" t="s">
        <v>2297</v>
      </c>
      <c r="F3292" s="1209">
        <v>-1</v>
      </c>
      <c r="G3292" s="1210">
        <v>0.9</v>
      </c>
      <c r="H3292" s="1215"/>
      <c r="I3292" s="1211"/>
      <c r="J3292" s="1220">
        <f>PRODUCT(F3292:I3292)</f>
        <v>-0.9</v>
      </c>
    </row>
    <row r="3293" spans="3:12" customFormat="1" ht="13.2" x14ac:dyDescent="0.25">
      <c r="C3293" s="1151" t="s">
        <v>793</v>
      </c>
      <c r="D3293" s="1126" t="s">
        <v>1928</v>
      </c>
      <c r="E3293" s="1127" t="s">
        <v>2548</v>
      </c>
      <c r="F3293" s="1112">
        <v>1</v>
      </c>
      <c r="G3293" s="1110">
        <v>26.8</v>
      </c>
      <c r="H3293" s="1113"/>
      <c r="I3293" s="1113"/>
      <c r="J3293" s="1114">
        <v>84.42</v>
      </c>
    </row>
    <row r="3294" spans="3:12" customFormat="1" ht="13.2" x14ac:dyDescent="0.25">
      <c r="C3294" s="1219"/>
      <c r="D3294" s="1208"/>
      <c r="E3294" s="1171" t="s">
        <v>2297</v>
      </c>
      <c r="F3294" s="1209">
        <v>-1</v>
      </c>
      <c r="G3294" s="1210">
        <v>1.2</v>
      </c>
      <c r="H3294" s="1215"/>
      <c r="I3294" s="1211"/>
      <c r="J3294" s="1220">
        <f>PRODUCT(F3294:I3294)</f>
        <v>-1.2</v>
      </c>
    </row>
    <row r="3295" spans="3:12" customFormat="1" ht="13.2" x14ac:dyDescent="0.25">
      <c r="C3295" s="1219"/>
      <c r="D3295" s="1208"/>
      <c r="E3295" s="1171" t="s">
        <v>2297</v>
      </c>
      <c r="F3295" s="1209">
        <v>-1</v>
      </c>
      <c r="G3295" s="1210">
        <v>0.9</v>
      </c>
      <c r="H3295" s="1215"/>
      <c r="I3295" s="1211"/>
      <c r="J3295" s="1220">
        <f>PRODUCT(F3295:I3295)</f>
        <v>-0.9</v>
      </c>
    </row>
    <row r="3296" spans="3:12" s="302" customFormat="1" x14ac:dyDescent="0.25">
      <c r="C3296" s="1750" t="str">
        <f>RESUMEN!C448</f>
        <v>03.13.01.23</v>
      </c>
      <c r="D3296" s="2295" t="str">
        <f>RESUMEN!D448</f>
        <v>RODON DE MADERA COPAIBA</v>
      </c>
      <c r="E3296" s="2296"/>
      <c r="F3296" s="1751"/>
      <c r="G3296" s="1751"/>
      <c r="H3296" s="1751"/>
      <c r="I3296" s="1751"/>
      <c r="J3296" s="1751"/>
      <c r="K3296" s="1751"/>
      <c r="L3296" s="1467"/>
    </row>
    <row r="3297" spans="2:13" s="302" customFormat="1" ht="16.5" customHeight="1" x14ac:dyDescent="0.25">
      <c r="C3297" s="1468" t="s">
        <v>1</v>
      </c>
      <c r="D3297" s="1468" t="s">
        <v>239</v>
      </c>
      <c r="E3297" s="691" t="s">
        <v>2</v>
      </c>
      <c r="F3297" s="691" t="s">
        <v>45</v>
      </c>
      <c r="G3297" s="713" t="s">
        <v>51</v>
      </c>
      <c r="H3297" s="713" t="s">
        <v>47</v>
      </c>
      <c r="I3297" s="713" t="s">
        <v>48</v>
      </c>
      <c r="J3297" s="713" t="s">
        <v>49</v>
      </c>
      <c r="K3297" s="93" t="s">
        <v>50</v>
      </c>
      <c r="L3297" s="1468" t="s">
        <v>3</v>
      </c>
    </row>
    <row r="3298" spans="2:13" s="302" customFormat="1" ht="16.5" customHeight="1" x14ac:dyDescent="0.25">
      <c r="C3298" s="1469"/>
      <c r="D3298" s="1504"/>
      <c r="E3298" s="1505"/>
      <c r="F3298" s="1427"/>
      <c r="G3298" s="1429"/>
      <c r="H3298" s="1429"/>
      <c r="I3298" s="1429"/>
      <c r="J3298" s="1429"/>
      <c r="K3298" s="91">
        <f>SUM(J3301:J3303)</f>
        <v>173.88400000000001</v>
      </c>
      <c r="L3298" s="1470" t="s">
        <v>7</v>
      </c>
    </row>
    <row r="3299" spans="2:13" s="316" customFormat="1" x14ac:dyDescent="0.25">
      <c r="B3299" s="1140"/>
      <c r="C3299" s="1141"/>
      <c r="D3299" s="1142"/>
      <c r="E3299" s="1143" t="s">
        <v>200</v>
      </c>
      <c r="F3299" s="1144"/>
      <c r="G3299" s="1142"/>
      <c r="H3299" s="1106"/>
      <c r="I3299" s="1106"/>
      <c r="J3299" s="1168"/>
      <c r="K3299" s="1146"/>
      <c r="L3299" s="1147"/>
      <c r="M3299" s="1140"/>
    </row>
    <row r="3300" spans="2:13" s="316" customFormat="1" x14ac:dyDescent="0.25">
      <c r="B3300" s="1140"/>
      <c r="C3300" s="1148"/>
      <c r="D3300" s="1110"/>
      <c r="E3300" s="1118" t="s">
        <v>1692</v>
      </c>
      <c r="F3300" s="1112"/>
      <c r="G3300" s="1110"/>
      <c r="H3300" s="1113"/>
      <c r="I3300" s="1113"/>
      <c r="J3300" s="1114"/>
      <c r="K3300" s="1119"/>
      <c r="L3300" s="1119"/>
      <c r="M3300" s="1140"/>
    </row>
    <row r="3301" spans="2:13" s="316" customFormat="1" x14ac:dyDescent="0.25">
      <c r="B3301" s="1140"/>
      <c r="C3301" s="1151" t="s">
        <v>251</v>
      </c>
      <c r="D3301" s="1110" t="s">
        <v>1695</v>
      </c>
      <c r="E3301" s="1121" t="s">
        <v>1696</v>
      </c>
      <c r="F3301" s="1112">
        <v>1</v>
      </c>
      <c r="G3301" s="1110">
        <v>43.2</v>
      </c>
      <c r="H3301" s="1113"/>
      <c r="I3301" s="1113"/>
      <c r="J3301" s="1114">
        <v>180.14400000000001</v>
      </c>
      <c r="K3301" s="1119"/>
      <c r="L3301" s="1119"/>
      <c r="M3301" s="1140"/>
    </row>
    <row r="3302" spans="2:13" s="316" customFormat="1" x14ac:dyDescent="0.25">
      <c r="B3302" s="1140"/>
      <c r="C3302" s="1148"/>
      <c r="D3302" s="1110"/>
      <c r="E3302" s="1121" t="s">
        <v>2297</v>
      </c>
      <c r="F3302" s="1112">
        <v>-1</v>
      </c>
      <c r="G3302" s="1110">
        <v>1.6</v>
      </c>
      <c r="H3302" s="1113"/>
      <c r="I3302" s="1113"/>
      <c r="J3302" s="1114">
        <v>-4.16</v>
      </c>
      <c r="K3302" s="1119"/>
      <c r="L3302" s="1119"/>
      <c r="M3302" s="1140"/>
    </row>
    <row r="3303" spans="2:13" s="316" customFormat="1" x14ac:dyDescent="0.25">
      <c r="B3303" s="1140"/>
      <c r="C3303" s="1148"/>
      <c r="D3303" s="1110"/>
      <c r="E3303" s="1121" t="s">
        <v>2297</v>
      </c>
      <c r="F3303" s="1112">
        <v>-1</v>
      </c>
      <c r="G3303" s="1110">
        <v>1</v>
      </c>
      <c r="H3303" s="1113"/>
      <c r="I3303" s="1113"/>
      <c r="J3303" s="1114">
        <v>-2.1</v>
      </c>
      <c r="K3303" s="1119"/>
      <c r="L3303" s="1119"/>
      <c r="M3303" s="1140"/>
    </row>
    <row r="3304" spans="2:13" s="302" customFormat="1" x14ac:dyDescent="0.25">
      <c r="C3304" s="1750" t="str">
        <f>RESUMEN!C449</f>
        <v>03.13.01.24</v>
      </c>
      <c r="D3304" s="2295" t="str">
        <f>RESUMEN!D449</f>
        <v>PUENTE DE SEGURIDAD METALICO</v>
      </c>
      <c r="E3304" s="2296"/>
      <c r="F3304" s="1751"/>
      <c r="G3304" s="1751"/>
      <c r="H3304" s="1751"/>
      <c r="I3304" s="1751"/>
      <c r="J3304" s="1751"/>
      <c r="K3304" s="1751"/>
      <c r="L3304" s="1467"/>
    </row>
    <row r="3305" spans="2:13" s="302" customFormat="1" ht="16.5" customHeight="1" x14ac:dyDescent="0.25">
      <c r="C3305" s="1468" t="s">
        <v>1</v>
      </c>
      <c r="D3305" s="1468" t="s">
        <v>239</v>
      </c>
      <c r="E3305" s="691" t="s">
        <v>2</v>
      </c>
      <c r="F3305" s="691" t="s">
        <v>45</v>
      </c>
      <c r="G3305" s="713" t="s">
        <v>51</v>
      </c>
      <c r="H3305" s="713" t="s">
        <v>47</v>
      </c>
      <c r="I3305" s="713" t="s">
        <v>48</v>
      </c>
      <c r="J3305" s="713" t="s">
        <v>49</v>
      </c>
      <c r="K3305" s="93" t="s">
        <v>50</v>
      </c>
      <c r="L3305" s="1468" t="s">
        <v>3</v>
      </c>
    </row>
    <row r="3306" spans="2:13" s="302" customFormat="1" ht="16.5" customHeight="1" x14ac:dyDescent="0.25">
      <c r="C3306" s="1469"/>
      <c r="D3306" s="1504"/>
      <c r="E3306" s="1505"/>
      <c r="F3306" s="1427"/>
      <c r="G3306" s="1429"/>
      <c r="H3306" s="1429"/>
      <c r="I3306" s="1429"/>
      <c r="J3306" s="1429"/>
      <c r="K3306" s="91">
        <f>SUM(J3309)</f>
        <v>1</v>
      </c>
      <c r="L3306" s="1470" t="s">
        <v>7</v>
      </c>
    </row>
    <row r="3307" spans="2:13" s="316" customFormat="1" x14ac:dyDescent="0.25">
      <c r="B3307" s="1140"/>
      <c r="C3307" s="1141"/>
      <c r="D3307" s="1142"/>
      <c r="E3307" s="1143" t="s">
        <v>206</v>
      </c>
      <c r="F3307" s="1144"/>
      <c r="G3307" s="1142"/>
      <c r="H3307" s="1106"/>
      <c r="I3307" s="1106"/>
      <c r="J3307" s="1168"/>
      <c r="K3307" s="1146"/>
      <c r="L3307" s="1147"/>
      <c r="M3307" s="1140"/>
    </row>
    <row r="3308" spans="2:13" s="316" customFormat="1" x14ac:dyDescent="0.25">
      <c r="B3308" s="1140"/>
      <c r="C3308" s="1148"/>
      <c r="D3308" s="1110"/>
      <c r="E3308" s="1118" t="s">
        <v>1937</v>
      </c>
      <c r="F3308" s="1112"/>
      <c r="G3308" s="1110"/>
      <c r="H3308" s="1113"/>
      <c r="I3308" s="1113"/>
      <c r="J3308" s="1114"/>
      <c r="K3308" s="1119"/>
      <c r="L3308" s="1119"/>
      <c r="M3308" s="1140"/>
    </row>
    <row r="3309" spans="2:13" s="316" customFormat="1" x14ac:dyDescent="0.25">
      <c r="B3309" s="1140"/>
      <c r="C3309" s="1151"/>
      <c r="D3309" s="1110"/>
      <c r="E3309" s="1121" t="s">
        <v>288</v>
      </c>
      <c r="F3309" s="1112">
        <v>1</v>
      </c>
      <c r="G3309" s="1110"/>
      <c r="H3309" s="1113"/>
      <c r="I3309" s="1113"/>
      <c r="J3309" s="1114">
        <f>F3309</f>
        <v>1</v>
      </c>
      <c r="K3309" s="1119"/>
      <c r="L3309" s="1119"/>
      <c r="M3309" s="1140"/>
    </row>
    <row r="3310" spans="2:13" s="302" customFormat="1" x14ac:dyDescent="0.25">
      <c r="C3310" s="1750" t="str">
        <f>RESUMEN!C450</f>
        <v>03.13.01.25</v>
      </c>
      <c r="D3310" s="2295" t="str">
        <f>RESUMEN!D450</f>
        <v>REJILLA DE VENTILACION TIPO DAMPER 0.60X0.50M EN DUCTOS - AZOTEA</v>
      </c>
      <c r="E3310" s="2296"/>
      <c r="F3310" s="1751"/>
      <c r="G3310" s="1751"/>
      <c r="H3310" s="1751"/>
      <c r="I3310" s="1751"/>
      <c r="J3310" s="1751"/>
      <c r="K3310" s="1751"/>
      <c r="L3310" s="1467"/>
    </row>
    <row r="3311" spans="2:13" s="302" customFormat="1" ht="16.5" customHeight="1" x14ac:dyDescent="0.25">
      <c r="C3311" s="1468" t="s">
        <v>1</v>
      </c>
      <c r="D3311" s="1468" t="s">
        <v>239</v>
      </c>
      <c r="E3311" s="691" t="s">
        <v>2</v>
      </c>
      <c r="F3311" s="691" t="s">
        <v>45</v>
      </c>
      <c r="G3311" s="713" t="s">
        <v>51</v>
      </c>
      <c r="H3311" s="713" t="s">
        <v>47</v>
      </c>
      <c r="I3311" s="713" t="s">
        <v>48</v>
      </c>
      <c r="J3311" s="713" t="s">
        <v>49</v>
      </c>
      <c r="K3311" s="93" t="s">
        <v>50</v>
      </c>
      <c r="L3311" s="1468" t="s">
        <v>3</v>
      </c>
    </row>
    <row r="3312" spans="2:13" s="302" customFormat="1" ht="16.5" customHeight="1" x14ac:dyDescent="0.25">
      <c r="C3312" s="1469"/>
      <c r="D3312" s="1504"/>
      <c r="E3312" s="1505"/>
      <c r="F3312" s="1427"/>
      <c r="G3312" s="1429"/>
      <c r="H3312" s="1429"/>
      <c r="I3312" s="1429"/>
      <c r="J3312" s="1429"/>
      <c r="K3312" s="91">
        <f>SUM(J3315)</f>
        <v>33</v>
      </c>
      <c r="L3312" s="1470" t="s">
        <v>7</v>
      </c>
    </row>
    <row r="3313" spans="2:13" s="316" customFormat="1" x14ac:dyDescent="0.25">
      <c r="B3313" s="1140"/>
      <c r="C3313" s="1141"/>
      <c r="D3313" s="1142"/>
      <c r="E3313" s="1143" t="s">
        <v>206</v>
      </c>
      <c r="F3313" s="1144"/>
      <c r="G3313" s="1142"/>
      <c r="H3313" s="1106"/>
      <c r="I3313" s="1106"/>
      <c r="J3313" s="1168"/>
      <c r="K3313" s="1146"/>
      <c r="L3313" s="1147"/>
      <c r="M3313" s="1140"/>
    </row>
    <row r="3314" spans="2:13" s="316" customFormat="1" x14ac:dyDescent="0.25">
      <c r="B3314" s="1140"/>
      <c r="C3314" s="1148"/>
      <c r="D3314" s="1110"/>
      <c r="E3314" s="1118" t="s">
        <v>1947</v>
      </c>
      <c r="F3314" s="1112"/>
      <c r="G3314" s="1110"/>
      <c r="H3314" s="1113"/>
      <c r="I3314" s="1113"/>
      <c r="J3314" s="1114"/>
      <c r="K3314" s="1119"/>
      <c r="L3314" s="1119"/>
      <c r="M3314" s="1140"/>
    </row>
    <row r="3315" spans="2:13" s="316" customFormat="1" x14ac:dyDescent="0.25">
      <c r="B3315" s="1140"/>
      <c r="C3315" s="1151"/>
      <c r="D3315" s="1110"/>
      <c r="E3315" s="1121" t="s">
        <v>288</v>
      </c>
      <c r="F3315" s="1112">
        <v>33</v>
      </c>
      <c r="G3315" s="1110"/>
      <c r="H3315" s="1113"/>
      <c r="I3315" s="1113"/>
      <c r="J3315" s="1114">
        <f>F3315</f>
        <v>33</v>
      </c>
      <c r="K3315" s="1119"/>
      <c r="L3315" s="1119"/>
      <c r="M3315" s="1140"/>
    </row>
    <row r="3316" spans="2:13" s="302" customFormat="1" x14ac:dyDescent="0.25">
      <c r="C3316" s="1750" t="str">
        <f>RESUMEN!C451</f>
        <v>03.13.01.26</v>
      </c>
      <c r="D3316" s="2295" t="str">
        <f>RESUMEN!D451</f>
        <v>REJILLA DE VENTILACION TIPO DAMPER 1.00X0.50M EN DUCTOS - AZOTEA</v>
      </c>
      <c r="E3316" s="2296"/>
      <c r="F3316" s="1751"/>
      <c r="G3316" s="1751"/>
      <c r="H3316" s="1751"/>
      <c r="I3316" s="1751"/>
      <c r="J3316" s="1751"/>
      <c r="K3316" s="1751"/>
      <c r="L3316" s="1467"/>
    </row>
    <row r="3317" spans="2:13" s="302" customFormat="1" ht="16.5" customHeight="1" x14ac:dyDescent="0.25">
      <c r="C3317" s="1468" t="s">
        <v>1</v>
      </c>
      <c r="D3317" s="1468" t="s">
        <v>239</v>
      </c>
      <c r="E3317" s="691" t="s">
        <v>2</v>
      </c>
      <c r="F3317" s="691" t="s">
        <v>45</v>
      </c>
      <c r="G3317" s="713" t="s">
        <v>51</v>
      </c>
      <c r="H3317" s="713" t="s">
        <v>47</v>
      </c>
      <c r="I3317" s="713" t="s">
        <v>48</v>
      </c>
      <c r="J3317" s="713" t="s">
        <v>49</v>
      </c>
      <c r="K3317" s="93" t="s">
        <v>50</v>
      </c>
      <c r="L3317" s="1468" t="s">
        <v>3</v>
      </c>
    </row>
    <row r="3318" spans="2:13" s="302" customFormat="1" ht="16.5" customHeight="1" x14ac:dyDescent="0.25">
      <c r="C3318" s="1469"/>
      <c r="D3318" s="1504"/>
      <c r="E3318" s="1505"/>
      <c r="F3318" s="1427"/>
      <c r="G3318" s="1429"/>
      <c r="H3318" s="1429"/>
      <c r="I3318" s="1429"/>
      <c r="J3318" s="1429"/>
      <c r="K3318" s="91">
        <f>SUM(J3321)</f>
        <v>6</v>
      </c>
      <c r="L3318" s="1470" t="s">
        <v>7</v>
      </c>
    </row>
    <row r="3319" spans="2:13" s="316" customFormat="1" x14ac:dyDescent="0.25">
      <c r="B3319" s="1140"/>
      <c r="C3319" s="1141"/>
      <c r="D3319" s="1142"/>
      <c r="E3319" s="1143" t="s">
        <v>206</v>
      </c>
      <c r="F3319" s="1144"/>
      <c r="G3319" s="1142"/>
      <c r="H3319" s="1106"/>
      <c r="I3319" s="1106"/>
      <c r="J3319" s="1168"/>
      <c r="K3319" s="1146"/>
      <c r="L3319" s="1147"/>
      <c r="M3319" s="1140"/>
    </row>
    <row r="3320" spans="2:13" s="316" customFormat="1" x14ac:dyDescent="0.25">
      <c r="B3320" s="1140"/>
      <c r="C3320" s="1148"/>
      <c r="D3320" s="1110"/>
      <c r="E3320" s="1118" t="s">
        <v>1947</v>
      </c>
      <c r="F3320" s="1112"/>
      <c r="G3320" s="1110"/>
      <c r="H3320" s="1113"/>
      <c r="I3320" s="1113"/>
      <c r="J3320" s="1114"/>
      <c r="K3320" s="1119"/>
      <c r="L3320" s="1119"/>
      <c r="M3320" s="1140"/>
    </row>
    <row r="3321" spans="2:13" s="316" customFormat="1" x14ac:dyDescent="0.25">
      <c r="B3321" s="1140"/>
      <c r="C3321" s="1151"/>
      <c r="D3321" s="1110"/>
      <c r="E3321" s="1121" t="s">
        <v>288</v>
      </c>
      <c r="F3321" s="1112">
        <v>6</v>
      </c>
      <c r="G3321" s="1110"/>
      <c r="H3321" s="1113"/>
      <c r="I3321" s="1113"/>
      <c r="J3321" s="1114">
        <f>F3321</f>
        <v>6</v>
      </c>
      <c r="K3321" s="1119"/>
      <c r="L3321" s="1119"/>
      <c r="M3321" s="1140"/>
    </row>
    <row r="3322" spans="2:13" s="302" customFormat="1" x14ac:dyDescent="0.25">
      <c r="C3322" s="1750" t="str">
        <f>RESUMEN!C452</f>
        <v>03.13.01.27</v>
      </c>
      <c r="D3322" s="2295" t="str">
        <f>RESUMEN!D452</f>
        <v>REJILLA DE VENTILACION TIPO DAMPER 1.50X0.50M EN DUCTOS - AZOTEA</v>
      </c>
      <c r="E3322" s="2296"/>
      <c r="F3322" s="2296"/>
      <c r="G3322" s="2296"/>
      <c r="H3322" s="2296"/>
      <c r="I3322" s="2296"/>
      <c r="J3322" s="2296"/>
      <c r="K3322" s="2296"/>
      <c r="L3322" s="2297"/>
    </row>
    <row r="3323" spans="2:13" s="302" customFormat="1" ht="16.5" customHeight="1" x14ac:dyDescent="0.25">
      <c r="C3323" s="1468" t="s">
        <v>1</v>
      </c>
      <c r="D3323" s="1468" t="s">
        <v>239</v>
      </c>
      <c r="E3323" s="691" t="s">
        <v>2</v>
      </c>
      <c r="F3323" s="691" t="s">
        <v>45</v>
      </c>
      <c r="G3323" s="713" t="s">
        <v>51</v>
      </c>
      <c r="H3323" s="713" t="s">
        <v>47</v>
      </c>
      <c r="I3323" s="713" t="s">
        <v>48</v>
      </c>
      <c r="J3323" s="713" t="s">
        <v>49</v>
      </c>
      <c r="K3323" s="93" t="s">
        <v>50</v>
      </c>
      <c r="L3323" s="1468" t="s">
        <v>3</v>
      </c>
    </row>
    <row r="3324" spans="2:13" s="302" customFormat="1" ht="16.5" customHeight="1" x14ac:dyDescent="0.25">
      <c r="C3324" s="1469"/>
      <c r="D3324" s="1504"/>
      <c r="E3324" s="1505"/>
      <c r="F3324" s="1427"/>
      <c r="G3324" s="1429"/>
      <c r="H3324" s="1429"/>
      <c r="I3324" s="1429"/>
      <c r="J3324" s="1429"/>
      <c r="K3324" s="91">
        <f>SUM(J3327)</f>
        <v>4</v>
      </c>
      <c r="L3324" s="1470" t="s">
        <v>7</v>
      </c>
    </row>
    <row r="3325" spans="2:13" s="316" customFormat="1" x14ac:dyDescent="0.25">
      <c r="B3325" s="1140"/>
      <c r="C3325" s="1141"/>
      <c r="D3325" s="1142"/>
      <c r="E3325" s="1143" t="s">
        <v>206</v>
      </c>
      <c r="F3325" s="1144"/>
      <c r="G3325" s="1142"/>
      <c r="H3325" s="1106"/>
      <c r="I3325" s="1106"/>
      <c r="J3325" s="1168"/>
      <c r="K3325" s="1146"/>
      <c r="L3325" s="1147"/>
      <c r="M3325" s="1140"/>
    </row>
    <row r="3326" spans="2:13" s="316" customFormat="1" x14ac:dyDescent="0.25">
      <c r="B3326" s="1140"/>
      <c r="C3326" s="1148"/>
      <c r="D3326" s="1110"/>
      <c r="E3326" s="1118" t="s">
        <v>1947</v>
      </c>
      <c r="F3326" s="1112"/>
      <c r="G3326" s="1110"/>
      <c r="H3326" s="1113"/>
      <c r="I3326" s="1113"/>
      <c r="J3326" s="1114"/>
      <c r="K3326" s="1119"/>
      <c r="L3326" s="1119"/>
      <c r="M3326" s="1140"/>
    </row>
    <row r="3327" spans="2:13" s="316" customFormat="1" x14ac:dyDescent="0.25">
      <c r="B3327" s="1140"/>
      <c r="C3327" s="1151"/>
      <c r="D3327" s="1110"/>
      <c r="E3327" s="1121" t="s">
        <v>288</v>
      </c>
      <c r="F3327" s="1112">
        <v>4</v>
      </c>
      <c r="G3327" s="1110"/>
      <c r="H3327" s="1113"/>
      <c r="I3327" s="1113"/>
      <c r="J3327" s="1114">
        <f>F3327</f>
        <v>4</v>
      </c>
      <c r="K3327" s="1119"/>
      <c r="L3327" s="1119"/>
      <c r="M3327" s="1140"/>
    </row>
    <row r="3328" spans="2:13" s="302" customFormat="1" x14ac:dyDescent="0.25">
      <c r="C3328" s="1756" t="str">
        <f>RESUMEN!C453</f>
        <v>03.13.01.28</v>
      </c>
      <c r="D3328" s="2295" t="str">
        <f>RESUMEN!D453</f>
        <v xml:space="preserve">REJILLA DE PRESURIZACION CON CELOSIA METALICA </v>
      </c>
      <c r="E3328" s="2296"/>
      <c r="F3328" s="2296"/>
      <c r="G3328" s="2296"/>
      <c r="H3328" s="2296"/>
      <c r="I3328" s="2296"/>
      <c r="J3328" s="2296"/>
      <c r="K3328" s="2296"/>
      <c r="L3328" s="2297"/>
    </row>
    <row r="3329" spans="2:13" s="302" customFormat="1" ht="16.5" customHeight="1" x14ac:dyDescent="0.25">
      <c r="C3329" s="1468" t="s">
        <v>1</v>
      </c>
      <c r="D3329" s="1468" t="s">
        <v>239</v>
      </c>
      <c r="E3329" s="691" t="s">
        <v>2</v>
      </c>
      <c r="F3329" s="691" t="s">
        <v>45</v>
      </c>
      <c r="G3329" s="713" t="s">
        <v>51</v>
      </c>
      <c r="H3329" s="713" t="s">
        <v>47</v>
      </c>
      <c r="I3329" s="713" t="s">
        <v>48</v>
      </c>
      <c r="J3329" s="713" t="s">
        <v>49</v>
      </c>
      <c r="K3329" s="93" t="s">
        <v>50</v>
      </c>
      <c r="L3329" s="1468" t="s">
        <v>3</v>
      </c>
    </row>
    <row r="3330" spans="2:13" s="302" customFormat="1" ht="16.5" customHeight="1" x14ac:dyDescent="0.25">
      <c r="C3330" s="1469"/>
      <c r="D3330" s="1504"/>
      <c r="E3330" s="1505"/>
      <c r="F3330" s="1427"/>
      <c r="G3330" s="1429"/>
      <c r="H3330" s="1429"/>
      <c r="I3330" s="1429"/>
      <c r="J3330" s="1429"/>
      <c r="K3330" s="91">
        <f>SUM(J3333:J3366)</f>
        <v>16</v>
      </c>
      <c r="L3330" s="1470" t="s">
        <v>7</v>
      </c>
    </row>
    <row r="3331" spans="2:13" s="316" customFormat="1" x14ac:dyDescent="0.25">
      <c r="B3331" s="1140"/>
      <c r="C3331" s="1141"/>
      <c r="D3331" s="1142"/>
      <c r="E3331" s="1143" t="s">
        <v>169</v>
      </c>
      <c r="F3331" s="1144"/>
      <c r="G3331" s="1142"/>
      <c r="H3331" s="1106"/>
      <c r="I3331" s="1106"/>
      <c r="J3331" s="1168"/>
      <c r="K3331" s="1146"/>
      <c r="L3331" s="1147"/>
      <c r="M3331" s="1140"/>
    </row>
    <row r="3332" spans="2:13" s="316" customFormat="1" x14ac:dyDescent="0.25">
      <c r="B3332" s="1140"/>
      <c r="C3332" s="1148"/>
      <c r="D3332" s="1110"/>
      <c r="E3332" s="1118" t="s">
        <v>1021</v>
      </c>
      <c r="F3332" s="1112"/>
      <c r="G3332" s="1110"/>
      <c r="H3332" s="1113"/>
      <c r="I3332" s="1113"/>
      <c r="J3332" s="1114"/>
      <c r="K3332" s="1119"/>
      <c r="L3332" s="1119"/>
      <c r="M3332" s="1140"/>
    </row>
    <row r="3333" spans="2:13" s="316" customFormat="1" x14ac:dyDescent="0.25">
      <c r="B3333" s="1140"/>
      <c r="C3333" s="1151"/>
      <c r="D3333" s="1110" t="s">
        <v>1026</v>
      </c>
      <c r="E3333" s="1121" t="s">
        <v>1027</v>
      </c>
      <c r="F3333" s="1112">
        <v>1</v>
      </c>
      <c r="G3333" s="1110"/>
      <c r="H3333" s="1113"/>
      <c r="I3333" s="1113"/>
      <c r="J3333" s="1114">
        <f>F3333</f>
        <v>1</v>
      </c>
      <c r="K3333" s="1119"/>
      <c r="L3333" s="1119"/>
      <c r="M3333" s="1140"/>
    </row>
    <row r="3334" spans="2:13" s="316" customFormat="1" x14ac:dyDescent="0.25">
      <c r="B3334" s="1140"/>
      <c r="C3334" s="1125"/>
      <c r="D3334" s="1110"/>
      <c r="E3334" s="1118" t="s">
        <v>1102</v>
      </c>
      <c r="F3334" s="1112"/>
      <c r="G3334" s="1110"/>
      <c r="H3334" s="1113"/>
      <c r="I3334" s="1113"/>
      <c r="J3334" s="1114"/>
      <c r="K3334" s="1119"/>
      <c r="L3334" s="1120"/>
      <c r="M3334" s="1140"/>
    </row>
    <row r="3335" spans="2:13" s="316" customFormat="1" x14ac:dyDescent="0.25">
      <c r="B3335" s="1140"/>
      <c r="C3335" s="1125"/>
      <c r="D3335" s="1110" t="s">
        <v>1152</v>
      </c>
      <c r="E3335" s="1121" t="s">
        <v>1153</v>
      </c>
      <c r="F3335" s="1112">
        <v>1</v>
      </c>
      <c r="G3335" s="1110"/>
      <c r="H3335" s="1113"/>
      <c r="I3335" s="1113"/>
      <c r="J3335" s="1114">
        <f>F3335</f>
        <v>1</v>
      </c>
      <c r="K3335" s="1119"/>
      <c r="L3335" s="1120"/>
      <c r="M3335" s="1140"/>
    </row>
    <row r="3336" spans="2:13" s="316" customFormat="1" x14ac:dyDescent="0.25">
      <c r="B3336" s="1140"/>
      <c r="C3336" s="1125"/>
      <c r="D3336" s="1110"/>
      <c r="E3336" s="1118" t="s">
        <v>1385</v>
      </c>
      <c r="F3336" s="1112"/>
      <c r="G3336" s="1110"/>
      <c r="H3336" s="1113"/>
      <c r="I3336" s="1113"/>
      <c r="J3336" s="1114"/>
      <c r="K3336" s="1119"/>
      <c r="L3336" s="1120"/>
      <c r="M3336" s="1140"/>
    </row>
    <row r="3337" spans="2:13" s="316" customFormat="1" x14ac:dyDescent="0.25">
      <c r="B3337" s="1140"/>
      <c r="C3337" s="1125"/>
      <c r="D3337" s="1110" t="s">
        <v>2013</v>
      </c>
      <c r="E3337" s="1121" t="s">
        <v>1860</v>
      </c>
      <c r="F3337" s="1112">
        <v>1</v>
      </c>
      <c r="G3337" s="1110"/>
      <c r="H3337" s="1113"/>
      <c r="I3337" s="1113"/>
      <c r="J3337" s="1114">
        <f>F3337</f>
        <v>1</v>
      </c>
      <c r="K3337" s="1119"/>
      <c r="L3337" s="1120"/>
      <c r="M3337" s="1140"/>
    </row>
    <row r="3338" spans="2:13" s="316" customFormat="1" x14ac:dyDescent="0.25">
      <c r="B3338" s="1140"/>
      <c r="C3338" s="1125"/>
      <c r="D3338" s="1110"/>
      <c r="E3338" s="1118" t="s">
        <v>1387</v>
      </c>
      <c r="F3338" s="1112"/>
      <c r="G3338" s="1110"/>
      <c r="H3338" s="1113"/>
      <c r="I3338" s="1113"/>
      <c r="J3338" s="1114"/>
      <c r="K3338" s="1119"/>
      <c r="L3338" s="1120"/>
      <c r="M3338" s="1140"/>
    </row>
    <row r="3339" spans="2:13" s="316" customFormat="1" x14ac:dyDescent="0.25">
      <c r="B3339" s="1140"/>
      <c r="C3339" s="1125"/>
      <c r="D3339" s="1110" t="s">
        <v>1270</v>
      </c>
      <c r="E3339" s="1121" t="s">
        <v>1271</v>
      </c>
      <c r="F3339" s="1112">
        <v>1</v>
      </c>
      <c r="G3339" s="1110"/>
      <c r="H3339" s="1113"/>
      <c r="I3339" s="1113"/>
      <c r="J3339" s="1114">
        <f>F3339</f>
        <v>1</v>
      </c>
      <c r="K3339" s="1119"/>
      <c r="L3339" s="1120"/>
      <c r="M3339" s="1140"/>
    </row>
    <row r="3340" spans="2:13" s="316" customFormat="1" x14ac:dyDescent="0.25">
      <c r="B3340" s="1140"/>
      <c r="C3340" s="1141"/>
      <c r="D3340" s="1142"/>
      <c r="E3340" s="1143" t="s">
        <v>200</v>
      </c>
      <c r="F3340" s="1144"/>
      <c r="G3340" s="1142"/>
      <c r="H3340" s="1106"/>
      <c r="I3340" s="1106"/>
      <c r="J3340" s="1168"/>
      <c r="K3340" s="1146"/>
      <c r="L3340" s="1147"/>
      <c r="M3340" s="1140"/>
    </row>
    <row r="3341" spans="2:13" s="316" customFormat="1" x14ac:dyDescent="0.25">
      <c r="B3341" s="1140"/>
      <c r="C3341" s="1148"/>
      <c r="D3341" s="1110"/>
      <c r="E3341" s="1118" t="s">
        <v>1639</v>
      </c>
      <c r="F3341" s="1112"/>
      <c r="G3341" s="1110"/>
      <c r="H3341" s="1113"/>
      <c r="I3341" s="1113"/>
      <c r="J3341" s="1114"/>
      <c r="K3341" s="1119"/>
      <c r="L3341" s="1119"/>
      <c r="M3341" s="1140"/>
    </row>
    <row r="3342" spans="2:13" s="316" customFormat="1" x14ac:dyDescent="0.25">
      <c r="B3342" s="1140"/>
      <c r="C3342" s="1151"/>
      <c r="D3342" s="1110" t="s">
        <v>1595</v>
      </c>
      <c r="E3342" s="1121" t="s">
        <v>1027</v>
      </c>
      <c r="F3342" s="1112">
        <v>1</v>
      </c>
      <c r="G3342" s="1110"/>
      <c r="H3342" s="1113"/>
      <c r="I3342" s="1113"/>
      <c r="J3342" s="1114">
        <f>F3342</f>
        <v>1</v>
      </c>
      <c r="K3342" s="1119"/>
      <c r="L3342" s="1119"/>
      <c r="M3342" s="1140"/>
    </row>
    <row r="3343" spans="2:13" s="316" customFormat="1" x14ac:dyDescent="0.25">
      <c r="B3343" s="1140"/>
      <c r="C3343" s="1125"/>
      <c r="D3343" s="1110"/>
      <c r="E3343" s="1118" t="s">
        <v>1685</v>
      </c>
      <c r="F3343" s="1112"/>
      <c r="G3343" s="1110"/>
      <c r="H3343" s="1113"/>
      <c r="I3343" s="1113"/>
      <c r="J3343" s="1114"/>
      <c r="K3343" s="1119"/>
      <c r="L3343" s="1120"/>
      <c r="M3343" s="1140"/>
    </row>
    <row r="3344" spans="2:13" s="316" customFormat="1" x14ac:dyDescent="0.25">
      <c r="B3344" s="1140"/>
      <c r="C3344" s="1125"/>
      <c r="D3344" s="1110" t="s">
        <v>1680</v>
      </c>
      <c r="E3344" s="1121" t="s">
        <v>2017</v>
      </c>
      <c r="F3344" s="1112">
        <v>1</v>
      </c>
      <c r="G3344" s="1110"/>
      <c r="H3344" s="1113"/>
      <c r="I3344" s="1113"/>
      <c r="J3344" s="1114">
        <f>F3344</f>
        <v>1</v>
      </c>
      <c r="K3344" s="1119"/>
      <c r="L3344" s="1120"/>
      <c r="M3344" s="1140"/>
    </row>
    <row r="3345" spans="2:13" s="316" customFormat="1" x14ac:dyDescent="0.25">
      <c r="B3345" s="1140"/>
      <c r="C3345" s="1125"/>
      <c r="D3345" s="1110"/>
      <c r="E3345" s="1118" t="s">
        <v>1692</v>
      </c>
      <c r="F3345" s="1112"/>
      <c r="G3345" s="1110"/>
      <c r="H3345" s="1113"/>
      <c r="I3345" s="1113"/>
      <c r="J3345" s="1114"/>
      <c r="K3345" s="1119"/>
      <c r="L3345" s="1120"/>
      <c r="M3345" s="1140"/>
    </row>
    <row r="3346" spans="2:13" s="316" customFormat="1" x14ac:dyDescent="0.25">
      <c r="B3346" s="1140"/>
      <c r="C3346" s="1125"/>
      <c r="D3346" s="1110" t="s">
        <v>1704</v>
      </c>
      <c r="E3346" s="1121" t="s">
        <v>1860</v>
      </c>
      <c r="F3346" s="1112">
        <v>1</v>
      </c>
      <c r="G3346" s="1110"/>
      <c r="H3346" s="1113"/>
      <c r="I3346" s="1113"/>
      <c r="J3346" s="1114">
        <f>F3346</f>
        <v>1</v>
      </c>
      <c r="K3346" s="1119"/>
      <c r="L3346" s="1120"/>
      <c r="M3346" s="1140"/>
    </row>
    <row r="3347" spans="2:13" s="316" customFormat="1" x14ac:dyDescent="0.25">
      <c r="B3347" s="1140"/>
      <c r="C3347" s="1125"/>
      <c r="D3347" s="1110"/>
      <c r="E3347" s="1118" t="s">
        <v>1715</v>
      </c>
      <c r="F3347" s="1112"/>
      <c r="G3347" s="1110"/>
      <c r="H3347" s="1113"/>
      <c r="I3347" s="1113"/>
      <c r="J3347" s="1114"/>
      <c r="K3347" s="1119"/>
      <c r="L3347" s="1120"/>
      <c r="M3347" s="1140"/>
    </row>
    <row r="3348" spans="2:13" s="316" customFormat="1" x14ac:dyDescent="0.25">
      <c r="B3348" s="1140"/>
      <c r="C3348" s="1125"/>
      <c r="D3348" s="1110" t="s">
        <v>1740</v>
      </c>
      <c r="E3348" s="1121" t="s">
        <v>1681</v>
      </c>
      <c r="F3348" s="1112">
        <v>1</v>
      </c>
      <c r="G3348" s="1110"/>
      <c r="H3348" s="1113"/>
      <c r="I3348" s="1113"/>
      <c r="J3348" s="1114">
        <f>F3348</f>
        <v>1</v>
      </c>
      <c r="K3348" s="1119"/>
      <c r="L3348" s="1120"/>
      <c r="M3348" s="1140"/>
    </row>
    <row r="3349" spans="2:13" s="316" customFormat="1" x14ac:dyDescent="0.25">
      <c r="B3349" s="1140"/>
      <c r="C3349" s="1141"/>
      <c r="D3349" s="1142"/>
      <c r="E3349" s="1143" t="s">
        <v>203</v>
      </c>
      <c r="F3349" s="1144"/>
      <c r="G3349" s="1142"/>
      <c r="H3349" s="1106"/>
      <c r="I3349" s="1106"/>
      <c r="J3349" s="1168"/>
      <c r="K3349" s="1146"/>
      <c r="L3349" s="1147"/>
      <c r="M3349" s="1140"/>
    </row>
    <row r="3350" spans="2:13" s="316" customFormat="1" x14ac:dyDescent="0.25">
      <c r="B3350" s="1140"/>
      <c r="C3350" s="1148"/>
      <c r="D3350" s="1110"/>
      <c r="E3350" s="1118" t="s">
        <v>1750</v>
      </c>
      <c r="F3350" s="1112"/>
      <c r="G3350" s="1110"/>
      <c r="H3350" s="1113"/>
      <c r="I3350" s="1113"/>
      <c r="J3350" s="1114"/>
      <c r="K3350" s="1119"/>
      <c r="L3350" s="1119"/>
      <c r="M3350" s="1140"/>
    </row>
    <row r="3351" spans="2:13" s="316" customFormat="1" x14ac:dyDescent="0.25">
      <c r="B3351" s="1140"/>
      <c r="C3351" s="1151"/>
      <c r="D3351" s="1110" t="s">
        <v>1751</v>
      </c>
      <c r="E3351" s="1121" t="s">
        <v>1027</v>
      </c>
      <c r="F3351" s="1112">
        <v>1</v>
      </c>
      <c r="G3351" s="1110"/>
      <c r="H3351" s="1113"/>
      <c r="I3351" s="1113"/>
      <c r="J3351" s="1114">
        <f>F3351</f>
        <v>1</v>
      </c>
      <c r="K3351" s="1119"/>
      <c r="L3351" s="1119"/>
      <c r="M3351" s="1140"/>
    </row>
    <row r="3352" spans="2:13" s="316" customFormat="1" x14ac:dyDescent="0.25">
      <c r="B3352" s="1140"/>
      <c r="C3352" s="1125"/>
      <c r="D3352" s="1110"/>
      <c r="E3352" s="1118" t="s">
        <v>1798</v>
      </c>
      <c r="F3352" s="1112"/>
      <c r="G3352" s="1110"/>
      <c r="H3352" s="1113"/>
      <c r="I3352" s="1113"/>
      <c r="J3352" s="1114"/>
      <c r="K3352" s="1119"/>
      <c r="L3352" s="1120"/>
      <c r="M3352" s="1140"/>
    </row>
    <row r="3353" spans="2:13" s="316" customFormat="1" x14ac:dyDescent="0.25">
      <c r="B3353" s="1140"/>
      <c r="C3353" s="1125"/>
      <c r="D3353" s="1110" t="s">
        <v>1833</v>
      </c>
      <c r="E3353" s="1121" t="s">
        <v>1153</v>
      </c>
      <c r="F3353" s="1112">
        <v>1</v>
      </c>
      <c r="G3353" s="1110"/>
      <c r="H3353" s="1113"/>
      <c r="I3353" s="1113"/>
      <c r="J3353" s="1114">
        <f>F3353</f>
        <v>1</v>
      </c>
      <c r="K3353" s="1119"/>
      <c r="L3353" s="1120"/>
      <c r="M3353" s="1140"/>
    </row>
    <row r="3354" spans="2:13" s="316" customFormat="1" x14ac:dyDescent="0.25">
      <c r="B3354" s="1140"/>
      <c r="C3354" s="1125"/>
      <c r="D3354" s="1110"/>
      <c r="E3354" s="1118" t="s">
        <v>1844</v>
      </c>
      <c r="F3354" s="1112"/>
      <c r="G3354" s="1110"/>
      <c r="H3354" s="1113"/>
      <c r="I3354" s="1113"/>
      <c r="J3354" s="1114"/>
      <c r="K3354" s="1119"/>
      <c r="L3354" s="1120"/>
      <c r="M3354" s="1140"/>
    </row>
    <row r="3355" spans="2:13" s="316" customFormat="1" x14ac:dyDescent="0.25">
      <c r="B3355" s="1140"/>
      <c r="C3355" s="1125"/>
      <c r="D3355" s="1110" t="s">
        <v>1859</v>
      </c>
      <c r="E3355" s="1121" t="s">
        <v>1860</v>
      </c>
      <c r="F3355" s="1112">
        <v>1</v>
      </c>
      <c r="G3355" s="1110"/>
      <c r="H3355" s="1113"/>
      <c r="I3355" s="1113"/>
      <c r="J3355" s="1114">
        <f>F3355</f>
        <v>1</v>
      </c>
      <c r="K3355" s="1119"/>
      <c r="L3355" s="1120"/>
      <c r="M3355" s="1140"/>
    </row>
    <row r="3356" spans="2:13" s="316" customFormat="1" x14ac:dyDescent="0.25">
      <c r="B3356" s="1140"/>
      <c r="C3356" s="1125"/>
      <c r="D3356" s="1110"/>
      <c r="E3356" s="1118" t="s">
        <v>1715</v>
      </c>
      <c r="F3356" s="1112"/>
      <c r="G3356" s="1110"/>
      <c r="H3356" s="1113"/>
      <c r="I3356" s="1113"/>
      <c r="J3356" s="1114"/>
      <c r="K3356" s="1119"/>
      <c r="L3356" s="1120"/>
      <c r="M3356" s="1140"/>
    </row>
    <row r="3357" spans="2:13" s="316" customFormat="1" x14ac:dyDescent="0.25">
      <c r="B3357" s="1140"/>
      <c r="C3357" s="1125"/>
      <c r="D3357" s="1110" t="s">
        <v>1898</v>
      </c>
      <c r="E3357" s="1121" t="s">
        <v>1271</v>
      </c>
      <c r="F3357" s="1112">
        <v>1</v>
      </c>
      <c r="G3357" s="1110"/>
      <c r="H3357" s="1113"/>
      <c r="I3357" s="1113"/>
      <c r="J3357" s="1114">
        <f>F3357</f>
        <v>1</v>
      </c>
      <c r="K3357" s="1119"/>
      <c r="L3357" s="1120"/>
      <c r="M3357" s="1140"/>
    </row>
    <row r="3358" spans="2:13" s="316" customFormat="1" x14ac:dyDescent="0.25">
      <c r="B3358" s="1140"/>
      <c r="C3358" s="1141"/>
      <c r="D3358" s="1142"/>
      <c r="E3358" s="1143" t="s">
        <v>206</v>
      </c>
      <c r="F3358" s="1144"/>
      <c r="G3358" s="1142"/>
      <c r="H3358" s="1106"/>
      <c r="I3358" s="1106"/>
      <c r="J3358" s="1168"/>
      <c r="K3358" s="1146"/>
      <c r="L3358" s="1147"/>
      <c r="M3358" s="1140"/>
    </row>
    <row r="3359" spans="2:13" s="316" customFormat="1" x14ac:dyDescent="0.25">
      <c r="B3359" s="1140"/>
      <c r="C3359" s="1148"/>
      <c r="D3359" s="1110"/>
      <c r="E3359" s="1118" t="s">
        <v>1933</v>
      </c>
      <c r="F3359" s="1112"/>
      <c r="G3359" s="1110"/>
      <c r="H3359" s="1113"/>
      <c r="I3359" s="1113"/>
      <c r="J3359" s="1114"/>
      <c r="K3359" s="1119"/>
      <c r="L3359" s="1119"/>
      <c r="M3359" s="1140"/>
    </row>
    <row r="3360" spans="2:13" s="316" customFormat="1" x14ac:dyDescent="0.25">
      <c r="B3360" s="1140"/>
      <c r="C3360" s="1151"/>
      <c r="D3360" s="1110" t="s">
        <v>1934</v>
      </c>
      <c r="E3360" s="1121" t="s">
        <v>1027</v>
      </c>
      <c r="F3360" s="1112">
        <v>1</v>
      </c>
      <c r="G3360" s="1110"/>
      <c r="H3360" s="1113"/>
      <c r="I3360" s="1113"/>
      <c r="J3360" s="1114">
        <f>F3360</f>
        <v>1</v>
      </c>
      <c r="K3360" s="1119"/>
      <c r="L3360" s="1119"/>
      <c r="M3360" s="1140"/>
    </row>
    <row r="3361" spans="2:13" s="316" customFormat="1" x14ac:dyDescent="0.25">
      <c r="B3361" s="1140"/>
      <c r="C3361" s="1125"/>
      <c r="D3361" s="1110"/>
      <c r="E3361" s="1118" t="s">
        <v>1937</v>
      </c>
      <c r="F3361" s="1112"/>
      <c r="G3361" s="1110"/>
      <c r="H3361" s="1113"/>
      <c r="I3361" s="1113"/>
      <c r="J3361" s="1114"/>
      <c r="K3361" s="1119"/>
      <c r="L3361" s="1120"/>
      <c r="M3361" s="1140"/>
    </row>
    <row r="3362" spans="2:13" s="316" customFormat="1" x14ac:dyDescent="0.25">
      <c r="B3362" s="1140"/>
      <c r="C3362" s="1125"/>
      <c r="D3362" s="1110" t="s">
        <v>1938</v>
      </c>
      <c r="E3362" s="1121" t="s">
        <v>1153</v>
      </c>
      <c r="F3362" s="1112">
        <v>1</v>
      </c>
      <c r="G3362" s="1110"/>
      <c r="H3362" s="1113"/>
      <c r="I3362" s="1113"/>
      <c r="J3362" s="1114">
        <f>F3362</f>
        <v>1</v>
      </c>
      <c r="K3362" s="1119"/>
      <c r="L3362" s="1120"/>
      <c r="M3362" s="1140"/>
    </row>
    <row r="3363" spans="2:13" s="316" customFormat="1" x14ac:dyDescent="0.25">
      <c r="B3363" s="1140"/>
      <c r="C3363" s="1125"/>
      <c r="D3363" s="1110"/>
      <c r="E3363" s="1118" t="s">
        <v>1942</v>
      </c>
      <c r="F3363" s="1112"/>
      <c r="G3363" s="1110"/>
      <c r="H3363" s="1113"/>
      <c r="I3363" s="1113"/>
      <c r="J3363" s="1114"/>
      <c r="K3363" s="1119"/>
      <c r="L3363" s="1120"/>
      <c r="M3363" s="1140"/>
    </row>
    <row r="3364" spans="2:13" s="316" customFormat="1" x14ac:dyDescent="0.25">
      <c r="B3364" s="1140"/>
      <c r="C3364" s="1125"/>
      <c r="D3364" s="1110" t="s">
        <v>1943</v>
      </c>
      <c r="E3364" s="1121" t="s">
        <v>1860</v>
      </c>
      <c r="F3364" s="1112">
        <v>1</v>
      </c>
      <c r="G3364" s="1110"/>
      <c r="H3364" s="1113"/>
      <c r="I3364" s="1113"/>
      <c r="J3364" s="1114">
        <f>F3364</f>
        <v>1</v>
      </c>
      <c r="K3364" s="1119"/>
      <c r="L3364" s="1120"/>
      <c r="M3364" s="1140"/>
    </row>
    <row r="3365" spans="2:13" s="316" customFormat="1" x14ac:dyDescent="0.25">
      <c r="B3365" s="1140"/>
      <c r="C3365" s="1125"/>
      <c r="D3365" s="1110"/>
      <c r="E3365" s="1118" t="s">
        <v>1945</v>
      </c>
      <c r="F3365" s="1112"/>
      <c r="G3365" s="1110"/>
      <c r="H3365" s="1113"/>
      <c r="I3365" s="1113"/>
      <c r="J3365" s="1114"/>
      <c r="K3365" s="1119"/>
      <c r="L3365" s="1120"/>
      <c r="M3365" s="1140"/>
    </row>
    <row r="3366" spans="2:13" s="316" customFormat="1" x14ac:dyDescent="0.25">
      <c r="B3366" s="1140"/>
      <c r="C3366" s="1125"/>
      <c r="D3366" s="1110" t="s">
        <v>1946</v>
      </c>
      <c r="E3366" s="1121" t="s">
        <v>1271</v>
      </c>
      <c r="F3366" s="1112">
        <v>1</v>
      </c>
      <c r="G3366" s="1110"/>
      <c r="H3366" s="1113"/>
      <c r="I3366" s="1113"/>
      <c r="J3366" s="1114">
        <f>F3366</f>
        <v>1</v>
      </c>
      <c r="K3366" s="1119"/>
      <c r="L3366" s="1120"/>
      <c r="M3366" s="1140"/>
    </row>
    <row r="3367" spans="2:13" s="316" customFormat="1" x14ac:dyDescent="0.25">
      <c r="B3367" s="1140"/>
      <c r="C3367" s="1125"/>
      <c r="D3367" s="1110"/>
      <c r="E3367" s="1121"/>
      <c r="F3367" s="1112"/>
      <c r="G3367" s="1110"/>
      <c r="H3367" s="1113"/>
      <c r="I3367" s="1113"/>
      <c r="J3367" s="1114"/>
      <c r="K3367" s="1119"/>
      <c r="L3367" s="1120"/>
      <c r="M3367" s="1140"/>
    </row>
    <row r="3368" spans="2:13" s="302" customFormat="1" x14ac:dyDescent="0.25">
      <c r="C3368" s="1750" t="str">
        <f>RESUMEN!C454</f>
        <v>03.13.01.29</v>
      </c>
      <c r="D3368" s="2295" t="str">
        <f>RESUMEN!D454</f>
        <v>TRANSFER DE BASE DE MADERA 2 1/4´´ 2.10X0.85M Y VENTANA TIPO GUILLOTINA CON PLANCHA DE ACERO INOXIDABLE SANITADA E=1/16´´</v>
      </c>
      <c r="E3368" s="2296"/>
      <c r="F3368" s="2296"/>
      <c r="G3368" s="2296"/>
      <c r="H3368" s="2296"/>
      <c r="I3368" s="2296"/>
      <c r="J3368" s="2296"/>
      <c r="K3368" s="2296"/>
      <c r="L3368" s="2297"/>
    </row>
    <row r="3369" spans="2:13" s="302" customFormat="1" ht="16.5" customHeight="1" x14ac:dyDescent="0.25">
      <c r="C3369" s="1468" t="s">
        <v>1</v>
      </c>
      <c r="D3369" s="1468" t="s">
        <v>239</v>
      </c>
      <c r="E3369" s="691" t="s">
        <v>2</v>
      </c>
      <c r="F3369" s="691" t="s">
        <v>45</v>
      </c>
      <c r="G3369" s="713" t="s">
        <v>51</v>
      </c>
      <c r="H3369" s="713" t="s">
        <v>47</v>
      </c>
      <c r="I3369" s="713" t="s">
        <v>48</v>
      </c>
      <c r="J3369" s="713" t="s">
        <v>49</v>
      </c>
      <c r="K3369" s="93" t="s">
        <v>50</v>
      </c>
      <c r="L3369" s="1468" t="s">
        <v>3</v>
      </c>
    </row>
    <row r="3370" spans="2:13" s="302" customFormat="1" ht="16.5" customHeight="1" x14ac:dyDescent="0.25">
      <c r="C3370" s="1469"/>
      <c r="D3370" s="1504"/>
      <c r="E3370" s="1505"/>
      <c r="F3370" s="1427"/>
      <c r="G3370" s="1429"/>
      <c r="H3370" s="1429"/>
      <c r="I3370" s="1429"/>
      <c r="J3370" s="1429"/>
      <c r="K3370" s="91">
        <f>SUM(J3373)</f>
        <v>1</v>
      </c>
      <c r="L3370" s="1470" t="s">
        <v>7</v>
      </c>
    </row>
    <row r="3371" spans="2:13" s="316" customFormat="1" x14ac:dyDescent="0.25">
      <c r="B3371" s="1140"/>
      <c r="C3371" s="1141"/>
      <c r="D3371" s="1142"/>
      <c r="E3371" s="1143" t="s">
        <v>200</v>
      </c>
      <c r="F3371" s="1144"/>
      <c r="G3371" s="1142"/>
      <c r="H3371" s="1106"/>
      <c r="I3371" s="1106"/>
      <c r="J3371" s="1168"/>
      <c r="K3371" s="1146"/>
      <c r="L3371" s="1147"/>
      <c r="M3371" s="1140"/>
    </row>
    <row r="3372" spans="2:13" s="316" customFormat="1" x14ac:dyDescent="0.25">
      <c r="B3372" s="1140"/>
      <c r="C3372" s="1148"/>
      <c r="D3372" s="1110"/>
      <c r="E3372" s="1118" t="s">
        <v>1511</v>
      </c>
      <c r="F3372" s="1112"/>
      <c r="G3372" s="1110"/>
      <c r="H3372" s="1113"/>
      <c r="I3372" s="1113"/>
      <c r="J3372" s="1114"/>
      <c r="K3372" s="1119"/>
      <c r="L3372" s="1119"/>
      <c r="M3372" s="1140"/>
    </row>
    <row r="3373" spans="2:13" s="316" customFormat="1" x14ac:dyDescent="0.25">
      <c r="B3373" s="1140"/>
      <c r="C3373" s="1151"/>
      <c r="D3373" s="1110" t="s">
        <v>1560</v>
      </c>
      <c r="E3373" s="1121" t="s">
        <v>763</v>
      </c>
      <c r="F3373" s="1112">
        <v>1</v>
      </c>
      <c r="G3373" s="1110"/>
      <c r="H3373" s="1113"/>
      <c r="I3373" s="1113"/>
      <c r="J3373" s="1114">
        <f>F3373</f>
        <v>1</v>
      </c>
      <c r="K3373" s="1119"/>
      <c r="L3373" s="1119"/>
      <c r="M3373" s="1140"/>
    </row>
    <row r="3374" spans="2:13" s="302" customFormat="1" x14ac:dyDescent="0.25">
      <c r="C3374" s="1750" t="str">
        <f>RESUMEN!C455</f>
        <v>03.13.01.30</v>
      </c>
      <c r="D3374" s="2295" t="str">
        <f>RESUMEN!D455</f>
        <v>IMPERMEABILIZACION EN MURO DE CONTENCION - PISO TECNICO</v>
      </c>
      <c r="E3374" s="2296"/>
      <c r="F3374" s="2296"/>
      <c r="G3374" s="2296"/>
      <c r="H3374" s="2296"/>
      <c r="I3374" s="2296"/>
      <c r="J3374" s="2296"/>
      <c r="K3374" s="2296"/>
      <c r="L3374" s="2297"/>
    </row>
    <row r="3375" spans="2:13" s="302" customFormat="1" ht="16.5" customHeight="1" x14ac:dyDescent="0.25">
      <c r="C3375" s="1468" t="s">
        <v>1</v>
      </c>
      <c r="D3375" s="1468" t="s">
        <v>239</v>
      </c>
      <c r="E3375" s="691" t="s">
        <v>2</v>
      </c>
      <c r="F3375" s="691" t="s">
        <v>45</v>
      </c>
      <c r="G3375" s="713" t="s">
        <v>51</v>
      </c>
      <c r="H3375" s="713" t="s">
        <v>47</v>
      </c>
      <c r="I3375" s="713" t="s">
        <v>48</v>
      </c>
      <c r="J3375" s="713" t="s">
        <v>49</v>
      </c>
      <c r="K3375" s="93" t="s">
        <v>50</v>
      </c>
      <c r="L3375" s="1468" t="s">
        <v>3</v>
      </c>
    </row>
    <row r="3376" spans="2:13" s="302" customFormat="1" ht="16.5" customHeight="1" x14ac:dyDescent="0.25">
      <c r="C3376" s="1469"/>
      <c r="D3376" s="1504"/>
      <c r="E3376" s="1505"/>
      <c r="F3376" s="1427"/>
      <c r="G3376" s="1429"/>
      <c r="H3376" s="1429"/>
      <c r="I3376" s="1429"/>
      <c r="J3376" s="1429"/>
      <c r="K3376" s="91">
        <f>SUM(J3379)</f>
        <v>1067.82</v>
      </c>
      <c r="L3376" s="1470" t="s">
        <v>6</v>
      </c>
    </row>
    <row r="3377" spans="2:13" s="316" customFormat="1" x14ac:dyDescent="0.25">
      <c r="B3377" s="1140"/>
      <c r="C3377" s="1141"/>
      <c r="D3377" s="1142"/>
      <c r="E3377" s="1143" t="s">
        <v>200</v>
      </c>
      <c r="F3377" s="1144"/>
      <c r="G3377" s="1142"/>
      <c r="H3377" s="1106"/>
      <c r="I3377" s="1106"/>
      <c r="J3377" s="1168"/>
      <c r="K3377" s="1146"/>
      <c r="L3377" s="1147"/>
      <c r="M3377" s="1140"/>
    </row>
    <row r="3378" spans="2:13" s="316" customFormat="1" x14ac:dyDescent="0.25">
      <c r="B3378" s="1140"/>
      <c r="C3378" s="1148"/>
      <c r="D3378" s="1110"/>
      <c r="E3378" s="1118" t="s">
        <v>4678</v>
      </c>
      <c r="F3378" s="1112"/>
      <c r="G3378" s="1110"/>
      <c r="H3378" s="1113"/>
      <c r="I3378" s="1113"/>
      <c r="J3378" s="1114"/>
      <c r="K3378" s="1119"/>
      <c r="L3378" s="1119"/>
      <c r="M3378" s="1140"/>
    </row>
    <row r="3379" spans="2:13" s="316" customFormat="1" x14ac:dyDescent="0.25">
      <c r="B3379" s="1140"/>
      <c r="C3379" s="1151"/>
      <c r="D3379" s="1110"/>
      <c r="E3379" s="1121" t="s">
        <v>812</v>
      </c>
      <c r="F3379" s="1112">
        <v>1</v>
      </c>
      <c r="G3379" s="1110">
        <v>410.7</v>
      </c>
      <c r="H3379" s="1113">
        <v>2.6</v>
      </c>
      <c r="I3379" s="1113"/>
      <c r="J3379" s="1114">
        <f>H3379*G3379*F3379</f>
        <v>1067.82</v>
      </c>
      <c r="K3379" s="1119"/>
      <c r="L3379" s="1119"/>
      <c r="M3379" s="1140"/>
    </row>
    <row r="3380" spans="2:13" s="316" customFormat="1" x14ac:dyDescent="0.25">
      <c r="B3380" s="1140"/>
      <c r="C3380" s="1125"/>
      <c r="D3380" s="1189"/>
      <c r="E3380" s="1765"/>
      <c r="F3380" s="1761"/>
      <c r="G3380" s="1762"/>
      <c r="H3380" s="1763"/>
      <c r="I3380" s="1763"/>
      <c r="J3380" s="1764"/>
      <c r="K3380" s="1766"/>
      <c r="L3380" s="1120"/>
      <c r="M3380" s="1140"/>
    </row>
    <row r="3381" spans="2:13" s="302" customFormat="1" x14ac:dyDescent="0.25">
      <c r="C3381" s="1750" t="str">
        <f>RESUMEN!C456</f>
        <v>03.13.01.31</v>
      </c>
      <c r="D3381" s="2295" t="str">
        <f>RESUMEN!D456</f>
        <v>ATRAPAPOLVO DE ALFOMBRA DE ALTO TRANSITO  SOBRE RIELES DE ALUMINIO EXTRUIDO 4.50X2.50M</v>
      </c>
      <c r="E3381" s="2296"/>
      <c r="F3381" s="2296"/>
      <c r="G3381" s="2296"/>
      <c r="H3381" s="2296"/>
      <c r="I3381" s="2296"/>
      <c r="J3381" s="2296"/>
      <c r="K3381" s="2296"/>
      <c r="L3381" s="2297"/>
    </row>
    <row r="3382" spans="2:13" s="302" customFormat="1" ht="16.5" customHeight="1" x14ac:dyDescent="0.25">
      <c r="C3382" s="1468" t="s">
        <v>1</v>
      </c>
      <c r="D3382" s="1468" t="s">
        <v>239</v>
      </c>
      <c r="E3382" s="691" t="s">
        <v>2</v>
      </c>
      <c r="F3382" s="691" t="s">
        <v>45</v>
      </c>
      <c r="G3382" s="713" t="s">
        <v>51</v>
      </c>
      <c r="H3382" s="713" t="s">
        <v>47</v>
      </c>
      <c r="I3382" s="713" t="s">
        <v>48</v>
      </c>
      <c r="J3382" s="713" t="s">
        <v>49</v>
      </c>
      <c r="K3382" s="93" t="s">
        <v>50</v>
      </c>
      <c r="L3382" s="1468" t="s">
        <v>3</v>
      </c>
    </row>
    <row r="3383" spans="2:13" s="302" customFormat="1" ht="16.5" customHeight="1" x14ac:dyDescent="0.25">
      <c r="C3383" s="1469"/>
      <c r="D3383" s="1504"/>
      <c r="E3383" s="1505"/>
      <c r="F3383" s="1427"/>
      <c r="G3383" s="1429"/>
      <c r="H3383" s="1429"/>
      <c r="I3383" s="1429"/>
      <c r="J3383" s="1429"/>
      <c r="K3383" s="91">
        <f>SUM(J3386)</f>
        <v>1</v>
      </c>
      <c r="L3383" s="1470" t="s">
        <v>15</v>
      </c>
    </row>
    <row r="3384" spans="2:13" s="316" customFormat="1" x14ac:dyDescent="0.25">
      <c r="B3384" s="1140"/>
      <c r="C3384" s="1141"/>
      <c r="D3384" s="1142"/>
      <c r="E3384" s="1143" t="s">
        <v>169</v>
      </c>
      <c r="F3384" s="1144"/>
      <c r="G3384" s="1142"/>
      <c r="H3384" s="1106"/>
      <c r="I3384" s="1106"/>
      <c r="J3384" s="1168"/>
      <c r="K3384" s="1146"/>
      <c r="L3384" s="1147"/>
      <c r="M3384" s="1140"/>
    </row>
    <row r="3385" spans="2:13" s="316" customFormat="1" x14ac:dyDescent="0.25">
      <c r="B3385" s="1140"/>
      <c r="C3385" s="1148"/>
      <c r="D3385" s="1110"/>
      <c r="E3385" s="1118" t="s">
        <v>1385</v>
      </c>
      <c r="F3385" s="1112"/>
      <c r="G3385" s="1110"/>
      <c r="H3385" s="1113"/>
      <c r="I3385" s="1113"/>
      <c r="J3385" s="1114"/>
      <c r="K3385" s="1119"/>
      <c r="L3385" s="1119"/>
      <c r="M3385" s="1140"/>
    </row>
    <row r="3386" spans="2:13" s="316" customFormat="1" x14ac:dyDescent="0.25">
      <c r="B3386" s="1140"/>
      <c r="C3386" s="1151"/>
      <c r="D3386" s="1110" t="s">
        <v>2489</v>
      </c>
      <c r="E3386" s="1121" t="s">
        <v>296</v>
      </c>
      <c r="F3386" s="1112">
        <v>1</v>
      </c>
      <c r="G3386" s="1110"/>
      <c r="H3386" s="1113"/>
      <c r="I3386" s="1113"/>
      <c r="J3386" s="1114">
        <v>1</v>
      </c>
      <c r="K3386" s="1119"/>
      <c r="L3386" s="1119"/>
      <c r="M3386" s="1140"/>
    </row>
    <row r="3387" spans="2:13" s="302" customFormat="1" x14ac:dyDescent="0.25">
      <c r="C3387" s="1756" t="str">
        <f>RESUMEN!C457</f>
        <v>03.13.01.32</v>
      </c>
      <c r="D3387" s="2295" t="str">
        <f>RESUMEN!D457</f>
        <v>SOPORTE DE CORTINA DE TUBO DE ALUMINIO ∅1 1/2"</v>
      </c>
      <c r="E3387" s="2296"/>
      <c r="F3387" s="2296"/>
      <c r="G3387" s="2296"/>
      <c r="H3387" s="2296"/>
      <c r="I3387" s="2296"/>
      <c r="J3387" s="2296"/>
      <c r="K3387" s="2296"/>
      <c r="L3387" s="2297"/>
    </row>
    <row r="3388" spans="2:13" s="302" customFormat="1" ht="16.5" customHeight="1" x14ac:dyDescent="0.25">
      <c r="C3388" s="1468" t="s">
        <v>1</v>
      </c>
      <c r="D3388" s="1468" t="s">
        <v>239</v>
      </c>
      <c r="E3388" s="691" t="s">
        <v>2</v>
      </c>
      <c r="F3388" s="691" t="s">
        <v>45</v>
      </c>
      <c r="G3388" s="713" t="s">
        <v>51</v>
      </c>
      <c r="H3388" s="713" t="s">
        <v>47</v>
      </c>
      <c r="I3388" s="713" t="s">
        <v>48</v>
      </c>
      <c r="J3388" s="713" t="s">
        <v>49</v>
      </c>
      <c r="K3388" s="93" t="s">
        <v>50</v>
      </c>
      <c r="L3388" s="1468" t="s">
        <v>3</v>
      </c>
    </row>
    <row r="3389" spans="2:13" s="302" customFormat="1" ht="16.5" customHeight="1" x14ac:dyDescent="0.25">
      <c r="C3389" s="1469"/>
      <c r="D3389" s="1504"/>
      <c r="E3389" s="1505"/>
      <c r="F3389" s="1427"/>
      <c r="G3389" s="1429"/>
      <c r="H3389" s="1429"/>
      <c r="I3389" s="1429"/>
      <c r="J3389" s="1429"/>
      <c r="K3389" s="91">
        <f>SUM(J3390:J3392)</f>
        <v>138</v>
      </c>
      <c r="L3389" s="1470" t="s">
        <v>15</v>
      </c>
    </row>
    <row r="3390" spans="2:13" s="316" customFormat="1" x14ac:dyDescent="0.25">
      <c r="B3390" s="1140"/>
      <c r="C3390" s="1141"/>
      <c r="D3390" s="1142"/>
      <c r="E3390" s="1143" t="s">
        <v>169</v>
      </c>
      <c r="F3390" s="1144">
        <v>37</v>
      </c>
      <c r="G3390" s="1142"/>
      <c r="H3390" s="1106"/>
      <c r="I3390" s="1106"/>
      <c r="J3390" s="1144">
        <v>37</v>
      </c>
      <c r="K3390" s="1146"/>
      <c r="L3390" s="1147"/>
      <c r="M3390" s="1140"/>
    </row>
    <row r="3391" spans="2:13" s="316" customFormat="1" x14ac:dyDescent="0.25">
      <c r="B3391" s="1140"/>
      <c r="C3391" s="1148"/>
      <c r="D3391" s="1110"/>
      <c r="E3391" s="1143" t="s">
        <v>200</v>
      </c>
      <c r="F3391" s="1112">
        <v>81</v>
      </c>
      <c r="G3391" s="1110"/>
      <c r="H3391" s="1113"/>
      <c r="I3391" s="1113"/>
      <c r="J3391" s="1112">
        <v>81</v>
      </c>
      <c r="K3391" s="1119"/>
      <c r="L3391" s="1119"/>
      <c r="M3391" s="1140"/>
    </row>
    <row r="3392" spans="2:13" s="316" customFormat="1" x14ac:dyDescent="0.25">
      <c r="B3392" s="1140"/>
      <c r="C3392" s="1148"/>
      <c r="D3392" s="1110"/>
      <c r="E3392" s="1143" t="s">
        <v>203</v>
      </c>
      <c r="F3392" s="1112">
        <v>20</v>
      </c>
      <c r="G3392" s="1110"/>
      <c r="H3392" s="1113"/>
      <c r="I3392" s="1113"/>
      <c r="J3392" s="1112">
        <v>20</v>
      </c>
      <c r="K3392" s="1119"/>
      <c r="L3392" s="1119"/>
      <c r="M3392" s="1140"/>
    </row>
    <row r="3393" spans="2:13" s="316" customFormat="1" x14ac:dyDescent="0.25">
      <c r="B3393" s="1140"/>
      <c r="C3393" s="1148"/>
      <c r="D3393" s="1110"/>
      <c r="E3393" s="1118"/>
      <c r="F3393" s="1112"/>
      <c r="G3393" s="1110"/>
      <c r="H3393" s="1113"/>
      <c r="I3393" s="1113"/>
      <c r="J3393" s="1114"/>
      <c r="K3393" s="1119"/>
      <c r="L3393" s="1119"/>
      <c r="M3393" s="1140"/>
    </row>
    <row r="3394" spans="2:13" s="302" customFormat="1" x14ac:dyDescent="0.25">
      <c r="C3394" s="1756" t="str">
        <f>RESUMEN!C458</f>
        <v>03.13.01.33</v>
      </c>
      <c r="D3394" s="2295" t="str">
        <f>RESUMEN!D458</f>
        <v>ENCUENTRO PARED-TECHO SANITARIO DE CEMENTO PULIDO C/ENDURECEDOR E IMPERMEABILIZANTE</v>
      </c>
      <c r="E3394" s="2296"/>
      <c r="F3394" s="2296"/>
      <c r="G3394" s="2296"/>
      <c r="H3394" s="2296"/>
      <c r="I3394" s="2296"/>
      <c r="J3394" s="2296"/>
      <c r="K3394" s="2296"/>
      <c r="L3394" s="2297"/>
    </row>
    <row r="3395" spans="2:13" s="302" customFormat="1" ht="16.5" customHeight="1" x14ac:dyDescent="0.25">
      <c r="C3395" s="1468" t="s">
        <v>1</v>
      </c>
      <c r="D3395" s="1468" t="s">
        <v>239</v>
      </c>
      <c r="E3395" s="691" t="s">
        <v>2</v>
      </c>
      <c r="F3395" s="691" t="s">
        <v>45</v>
      </c>
      <c r="G3395" s="713" t="s">
        <v>51</v>
      </c>
      <c r="H3395" s="713" t="s">
        <v>47</v>
      </c>
      <c r="I3395" s="713" t="s">
        <v>48</v>
      </c>
      <c r="J3395" s="713" t="s">
        <v>49</v>
      </c>
      <c r="K3395" s="93" t="s">
        <v>50</v>
      </c>
      <c r="L3395" s="1468" t="s">
        <v>3</v>
      </c>
    </row>
    <row r="3396" spans="2:13" s="302" customFormat="1" ht="16.5" customHeight="1" x14ac:dyDescent="0.25">
      <c r="C3396" s="1469"/>
      <c r="D3396" s="1504"/>
      <c r="E3396" s="1505"/>
      <c r="F3396" s="1427"/>
      <c r="G3396" s="1429"/>
      <c r="H3396" s="1429"/>
      <c r="I3396" s="1429"/>
      <c r="J3396" s="1429"/>
      <c r="K3396" s="91">
        <f>SUM(J3399:J3402)</f>
        <v>86.77</v>
      </c>
      <c r="L3396" s="1470" t="s">
        <v>37</v>
      </c>
    </row>
    <row r="3397" spans="2:13" s="316" customFormat="1" x14ac:dyDescent="0.25">
      <c r="B3397" s="1140"/>
      <c r="C3397" s="1278"/>
      <c r="D3397" s="1202"/>
      <c r="E3397" s="1279" t="s">
        <v>169</v>
      </c>
      <c r="F3397" s="1201"/>
      <c r="G3397" s="1204"/>
      <c r="H3397" s="1202"/>
      <c r="I3397" s="1203"/>
      <c r="J3397" s="1203"/>
      <c r="K3397" s="115"/>
      <c r="L3397" s="1119"/>
      <c r="M3397" s="1140"/>
    </row>
    <row r="3398" spans="2:13" s="316" customFormat="1" x14ac:dyDescent="0.25">
      <c r="B3398" s="1140"/>
      <c r="C3398" s="1280"/>
      <c r="D3398" s="1178"/>
      <c r="E3398" s="1281" t="s">
        <v>2557</v>
      </c>
      <c r="F3398" s="1282"/>
      <c r="G3398" s="1179"/>
      <c r="H3398" s="1178"/>
      <c r="I3398" s="1283"/>
      <c r="J3398" s="1283"/>
      <c r="K3398" s="115"/>
      <c r="L3398" s="1119"/>
      <c r="M3398" s="1140"/>
    </row>
    <row r="3399" spans="2:13" s="316" customFormat="1" x14ac:dyDescent="0.25">
      <c r="B3399" s="1140"/>
      <c r="C3399" s="1284" t="s">
        <v>798</v>
      </c>
      <c r="D3399" s="1126" t="s">
        <v>2549</v>
      </c>
      <c r="E3399" s="1285" t="s">
        <v>807</v>
      </c>
      <c r="F3399" s="1110">
        <v>1</v>
      </c>
      <c r="G3399" s="1110">
        <v>30.93</v>
      </c>
      <c r="H3399" s="1113"/>
      <c r="I3399" s="1113"/>
      <c r="J3399" s="1131">
        <f>G3399*F3399</f>
        <v>30.93</v>
      </c>
      <c r="K3399" s="1119"/>
      <c r="L3399" s="1119"/>
      <c r="M3399" s="1140"/>
    </row>
    <row r="3400" spans="2:13" s="316" customFormat="1" x14ac:dyDescent="0.25">
      <c r="B3400" s="1140"/>
      <c r="C3400" s="1284" t="s">
        <v>798</v>
      </c>
      <c r="D3400" s="1126" t="s">
        <v>2550</v>
      </c>
      <c r="E3400" s="1285" t="s">
        <v>806</v>
      </c>
      <c r="F3400" s="1110">
        <v>1</v>
      </c>
      <c r="G3400" s="1110">
        <v>12.08</v>
      </c>
      <c r="H3400" s="1113"/>
      <c r="I3400" s="1113"/>
      <c r="J3400" s="1131">
        <f t="shared" ref="J3400:J3402" si="47">G3400*F3400</f>
        <v>12.08</v>
      </c>
      <c r="K3400" s="1119"/>
      <c r="L3400" s="1119"/>
      <c r="M3400" s="1140"/>
    </row>
    <row r="3401" spans="2:13" s="316" customFormat="1" x14ac:dyDescent="0.25">
      <c r="B3401" s="1140"/>
      <c r="C3401" s="1284" t="s">
        <v>798</v>
      </c>
      <c r="D3401" s="1126" t="s">
        <v>2551</v>
      </c>
      <c r="E3401" s="1285" t="s">
        <v>805</v>
      </c>
      <c r="F3401" s="1110">
        <v>1</v>
      </c>
      <c r="G3401" s="1110">
        <v>23.43</v>
      </c>
      <c r="H3401" s="1113"/>
      <c r="I3401" s="1113"/>
      <c r="J3401" s="1131">
        <f t="shared" si="47"/>
        <v>23.43</v>
      </c>
      <c r="K3401" s="1119"/>
      <c r="L3401" s="1119"/>
      <c r="M3401" s="1140"/>
    </row>
    <row r="3402" spans="2:13" s="316" customFormat="1" x14ac:dyDescent="0.25">
      <c r="B3402" s="1140"/>
      <c r="C3402" s="1284" t="s">
        <v>798</v>
      </c>
      <c r="D3402" s="1126" t="s">
        <v>2552</v>
      </c>
      <c r="E3402" s="1285" t="s">
        <v>805</v>
      </c>
      <c r="F3402" s="1110">
        <v>1</v>
      </c>
      <c r="G3402" s="1110">
        <v>20.329999999999998</v>
      </c>
      <c r="H3402" s="1113"/>
      <c r="I3402" s="1113"/>
      <c r="J3402" s="1131">
        <f t="shared" si="47"/>
        <v>20.329999999999998</v>
      </c>
      <c r="K3402" s="1119"/>
      <c r="L3402" s="1119"/>
      <c r="M3402" s="1140"/>
    </row>
    <row r="3403" spans="2:13" s="302" customFormat="1" x14ac:dyDescent="0.25">
      <c r="C3403" s="1756" t="str">
        <f>RESUMEN!C459</f>
        <v>03.13.01.34</v>
      </c>
      <c r="D3403" s="2295" t="str">
        <f>RESUMEN!D459</f>
        <v>ENCUENTRO PARED-FCR ACCESORIO COVEFORMER INDEPENDIENTE 38mm</v>
      </c>
      <c r="E3403" s="2296"/>
      <c r="F3403" s="2296"/>
      <c r="G3403" s="2296"/>
      <c r="H3403" s="2296"/>
      <c r="I3403" s="2296"/>
      <c r="J3403" s="2296"/>
      <c r="K3403" s="2296"/>
      <c r="L3403" s="2297"/>
    </row>
    <row r="3404" spans="2:13" s="302" customFormat="1" ht="16.5" customHeight="1" x14ac:dyDescent="0.25">
      <c r="C3404" s="1468" t="s">
        <v>1</v>
      </c>
      <c r="D3404" s="1468" t="s">
        <v>239</v>
      </c>
      <c r="E3404" s="691" t="s">
        <v>2</v>
      </c>
      <c r="F3404" s="691" t="s">
        <v>45</v>
      </c>
      <c r="G3404" s="713" t="s">
        <v>51</v>
      </c>
      <c r="H3404" s="713" t="s">
        <v>47</v>
      </c>
      <c r="I3404" s="713" t="s">
        <v>48</v>
      </c>
      <c r="J3404" s="713" t="s">
        <v>49</v>
      </c>
      <c r="K3404" s="93" t="s">
        <v>50</v>
      </c>
      <c r="L3404" s="1468" t="s">
        <v>3</v>
      </c>
    </row>
    <row r="3405" spans="2:13" s="302" customFormat="1" ht="16.5" customHeight="1" x14ac:dyDescent="0.25">
      <c r="C3405" s="1469"/>
      <c r="D3405" s="1504"/>
      <c r="E3405" s="1505"/>
      <c r="F3405" s="1427"/>
      <c r="G3405" s="1429"/>
      <c r="H3405" s="1429"/>
      <c r="I3405" s="1429"/>
      <c r="J3405" s="1429"/>
      <c r="K3405" s="91">
        <f>SUM(J3408:J3414)</f>
        <v>485.76329999999996</v>
      </c>
      <c r="L3405" s="1470" t="s">
        <v>37</v>
      </c>
    </row>
    <row r="3406" spans="2:13" s="316" customFormat="1" x14ac:dyDescent="0.25">
      <c r="B3406" s="1140"/>
      <c r="C3406" s="1141"/>
      <c r="D3406" s="1142"/>
      <c r="E3406" s="1143" t="s">
        <v>200</v>
      </c>
      <c r="F3406" s="1144"/>
      <c r="G3406" s="1142"/>
      <c r="H3406" s="1106"/>
      <c r="I3406" s="1106"/>
      <c r="J3406" s="1168"/>
      <c r="K3406" s="1119"/>
      <c r="L3406" s="1119"/>
      <c r="M3406" s="1140"/>
    </row>
    <row r="3407" spans="2:13" s="316" customFormat="1" x14ac:dyDescent="0.25">
      <c r="B3407" s="1140"/>
      <c r="C3407" s="1148"/>
      <c r="D3407" s="1110"/>
      <c r="E3407" s="1118" t="s">
        <v>1510</v>
      </c>
      <c r="F3407" s="1112"/>
      <c r="G3407" s="1110"/>
      <c r="H3407" s="1113"/>
      <c r="I3407" s="1113"/>
      <c r="J3407" s="1114"/>
      <c r="K3407" s="1119"/>
      <c r="L3407" s="1119"/>
      <c r="M3407" s="1140"/>
    </row>
    <row r="3408" spans="2:13" s="316" customFormat="1" x14ac:dyDescent="0.25">
      <c r="B3408" s="1140"/>
      <c r="C3408" s="1151" t="s">
        <v>143</v>
      </c>
      <c r="D3408" s="1110" t="s">
        <v>1461</v>
      </c>
      <c r="E3408" s="1127" t="s">
        <v>1462</v>
      </c>
      <c r="F3408" s="1112">
        <v>1</v>
      </c>
      <c r="G3408" s="1110">
        <v>25.55</v>
      </c>
      <c r="H3408" s="1113"/>
      <c r="I3408" s="1113"/>
      <c r="J3408" s="1114">
        <v>106.54349999999999</v>
      </c>
      <c r="K3408" s="1119"/>
      <c r="L3408" s="1119"/>
      <c r="M3408" s="1140"/>
    </row>
    <row r="3409" spans="2:13" s="316" customFormat="1" x14ac:dyDescent="0.25">
      <c r="B3409" s="1140"/>
      <c r="C3409" s="1151" t="s">
        <v>143</v>
      </c>
      <c r="D3409" s="1110" t="s">
        <v>1482</v>
      </c>
      <c r="E3409" s="1121" t="s">
        <v>201</v>
      </c>
      <c r="F3409" s="1112">
        <v>1</v>
      </c>
      <c r="G3409" s="1110">
        <v>22.65</v>
      </c>
      <c r="H3409" s="1113"/>
      <c r="I3409" s="1113"/>
      <c r="J3409" s="1114">
        <v>94.450499999999991</v>
      </c>
      <c r="K3409" s="1119"/>
      <c r="L3409" s="1119"/>
      <c r="M3409" s="1140"/>
    </row>
    <row r="3410" spans="2:13" s="316" customFormat="1" x14ac:dyDescent="0.25">
      <c r="B3410" s="1140"/>
      <c r="C3410" s="1123"/>
      <c r="D3410" s="1123"/>
      <c r="E3410" s="1123"/>
      <c r="F3410" s="1123"/>
      <c r="G3410" s="1123"/>
      <c r="H3410" s="1123"/>
      <c r="I3410" s="1123"/>
      <c r="J3410" s="1123"/>
      <c r="K3410" s="1119"/>
      <c r="L3410" s="1119"/>
      <c r="M3410" s="1140"/>
    </row>
    <row r="3411" spans="2:13" s="316" customFormat="1" x14ac:dyDescent="0.25">
      <c r="B3411" s="1140"/>
      <c r="C3411" s="1148"/>
      <c r="D3411" s="1110"/>
      <c r="E3411" s="1118" t="s">
        <v>1511</v>
      </c>
      <c r="F3411" s="1112"/>
      <c r="G3411" s="1110"/>
      <c r="H3411" s="1113"/>
      <c r="I3411" s="1113"/>
      <c r="J3411" s="1114"/>
      <c r="K3411" s="1119"/>
      <c r="L3411" s="1119"/>
      <c r="M3411" s="1140"/>
    </row>
    <row r="3412" spans="2:13" s="316" customFormat="1" ht="26.4" x14ac:dyDescent="0.25">
      <c r="B3412" s="1140"/>
      <c r="C3412" s="1151" t="s">
        <v>143</v>
      </c>
      <c r="D3412" s="1110" t="s">
        <v>1512</v>
      </c>
      <c r="E3412" s="1121" t="s">
        <v>2500</v>
      </c>
      <c r="F3412" s="1112">
        <v>1</v>
      </c>
      <c r="G3412" s="1110">
        <v>24.27</v>
      </c>
      <c r="H3412" s="1113"/>
      <c r="I3412" s="1113"/>
      <c r="J3412" s="1114">
        <v>101.2059</v>
      </c>
      <c r="K3412" s="1119"/>
      <c r="L3412" s="1119"/>
      <c r="M3412" s="1140"/>
    </row>
    <row r="3413" spans="2:13" s="316" customFormat="1" x14ac:dyDescent="0.25">
      <c r="B3413" s="1140"/>
      <c r="C3413" s="1151" t="s">
        <v>143</v>
      </c>
      <c r="D3413" s="1110" t="s">
        <v>1526</v>
      </c>
      <c r="E3413" s="1121" t="s">
        <v>2001</v>
      </c>
      <c r="F3413" s="1112">
        <v>1</v>
      </c>
      <c r="G3413" s="1110">
        <v>19.97</v>
      </c>
      <c r="H3413" s="1113"/>
      <c r="I3413" s="1113"/>
      <c r="J3413" s="1114">
        <v>83.274899999999988</v>
      </c>
      <c r="K3413" s="1119"/>
      <c r="L3413" s="1119"/>
      <c r="M3413" s="1140"/>
    </row>
    <row r="3414" spans="2:13" s="316" customFormat="1" x14ac:dyDescent="0.25">
      <c r="B3414" s="1140"/>
      <c r="C3414" s="1151" t="s">
        <v>143</v>
      </c>
      <c r="D3414" s="1110" t="s">
        <v>2502</v>
      </c>
      <c r="E3414" s="1121" t="s">
        <v>2503</v>
      </c>
      <c r="F3414" s="1112">
        <v>1</v>
      </c>
      <c r="G3414" s="1110">
        <v>24.05</v>
      </c>
      <c r="H3414" s="1113"/>
      <c r="I3414" s="1113"/>
      <c r="J3414" s="1114">
        <v>100.2885</v>
      </c>
      <c r="K3414" s="1119"/>
      <c r="L3414" s="1119"/>
      <c r="M3414" s="1140"/>
    </row>
    <row r="3415" spans="2:13" s="316" customFormat="1" x14ac:dyDescent="0.25">
      <c r="B3415" s="1140"/>
      <c r="C3415" s="1151"/>
      <c r="D3415" s="1110"/>
      <c r="E3415" s="1121"/>
      <c r="F3415" s="1112"/>
      <c r="G3415" s="1110"/>
      <c r="H3415" s="1113"/>
      <c r="I3415" s="1113"/>
      <c r="J3415" s="1114"/>
      <c r="K3415" s="1119"/>
      <c r="L3415" s="1119"/>
      <c r="M3415" s="1140"/>
    </row>
    <row r="3416" spans="2:13" s="302" customFormat="1" ht="16.5" customHeight="1" x14ac:dyDescent="0.25">
      <c r="C3416" s="1457" t="str">
        <f>RESUMEN!C460</f>
        <v>03.13.02</v>
      </c>
      <c r="D3416" s="2295" t="str">
        <f>RESUMEN!D460</f>
        <v>JARDINERIA</v>
      </c>
      <c r="E3416" s="2296"/>
      <c r="F3416" s="1460"/>
      <c r="G3416" s="1460"/>
      <c r="H3416" s="1460"/>
      <c r="I3416" s="1460"/>
      <c r="J3416" s="1460"/>
      <c r="K3416" s="574"/>
      <c r="L3416" s="1461"/>
    </row>
    <row r="3417" spans="2:13" s="303" customFormat="1" x14ac:dyDescent="0.25">
      <c r="C3417" s="1462"/>
      <c r="D3417" s="1463"/>
      <c r="E3417" s="1463"/>
      <c r="F3417" s="1464"/>
      <c r="G3417" s="1464"/>
      <c r="H3417" s="1464"/>
      <c r="I3417" s="1464"/>
      <c r="J3417" s="1464"/>
      <c r="K3417" s="572"/>
      <c r="L3417" s="1465"/>
    </row>
    <row r="3418" spans="2:13" s="302" customFormat="1" x14ac:dyDescent="0.25">
      <c r="C3418" s="1458" t="str">
        <f>RESUMEN!C461</f>
        <v>03.13.02.01</v>
      </c>
      <c r="D3418" s="2295" t="str">
        <f>RESUMEN!D461</f>
        <v>PROVISION Y SEMBRIO DE GRASS</v>
      </c>
      <c r="E3418" s="2296"/>
      <c r="F3418" s="1466"/>
      <c r="G3418" s="1466"/>
      <c r="H3418" s="1466"/>
      <c r="I3418" s="1466"/>
      <c r="J3418" s="1466"/>
      <c r="K3418" s="1466"/>
      <c r="L3418" s="1467"/>
    </row>
    <row r="3419" spans="2:13" s="302" customFormat="1" ht="16.5" customHeight="1" x14ac:dyDescent="0.25">
      <c r="C3419" s="1468" t="s">
        <v>1</v>
      </c>
      <c r="D3419" s="1468" t="s">
        <v>239</v>
      </c>
      <c r="E3419" s="691" t="s">
        <v>2</v>
      </c>
      <c r="F3419" s="691" t="s">
        <v>45</v>
      </c>
      <c r="G3419" s="713" t="s">
        <v>51</v>
      </c>
      <c r="H3419" s="713" t="s">
        <v>47</v>
      </c>
      <c r="I3419" s="713" t="s">
        <v>48</v>
      </c>
      <c r="J3419" s="713" t="s">
        <v>49</v>
      </c>
      <c r="K3419" s="93" t="s">
        <v>50</v>
      </c>
      <c r="L3419" s="1468" t="s">
        <v>3</v>
      </c>
    </row>
    <row r="3420" spans="2:13" s="302" customFormat="1" ht="16.5" customHeight="1" x14ac:dyDescent="0.25">
      <c r="C3420" s="1469"/>
      <c r="D3420" s="1504"/>
      <c r="E3420" s="1505"/>
      <c r="F3420" s="1427"/>
      <c r="G3420" s="1429"/>
      <c r="H3420" s="1429"/>
      <c r="I3420" s="1429"/>
      <c r="J3420" s="1429"/>
      <c r="K3420" s="91">
        <f>SUM(J3423:J3426)</f>
        <v>5913.28</v>
      </c>
      <c r="L3420" s="1470" t="s">
        <v>6</v>
      </c>
    </row>
    <row r="3421" spans="2:13" x14ac:dyDescent="0.3">
      <c r="C3421" s="1151"/>
      <c r="D3421" s="1110"/>
    </row>
    <row r="3422" spans="2:13" x14ac:dyDescent="0.3">
      <c r="C3422" s="1151"/>
      <c r="D3422" s="1110"/>
      <c r="E3422" s="124" t="s">
        <v>169</v>
      </c>
      <c r="F3422" s="778"/>
      <c r="G3422" s="1539"/>
      <c r="H3422" s="1539"/>
      <c r="I3422" s="1539"/>
      <c r="J3422" s="458"/>
    </row>
    <row r="3423" spans="2:13" x14ac:dyDescent="0.3">
      <c r="C3423" s="1151"/>
      <c r="D3423" s="1110"/>
      <c r="E3423" s="35" t="s">
        <v>811</v>
      </c>
      <c r="F3423" s="778"/>
      <c r="G3423" s="1539"/>
      <c r="H3423" s="1539"/>
      <c r="I3423" s="1539"/>
      <c r="J3423" s="458"/>
    </row>
    <row r="3424" spans="2:13" x14ac:dyDescent="0.3">
      <c r="C3424" s="1151"/>
      <c r="D3424" s="1110"/>
      <c r="E3424" s="619" t="s">
        <v>493</v>
      </c>
      <c r="F3424" s="705">
        <v>1</v>
      </c>
      <c r="G3424" s="1540">
        <v>1828.11</v>
      </c>
      <c r="H3424" s="1540"/>
      <c r="I3424" s="1540"/>
      <c r="J3424" s="458">
        <f>PRODUCT(F3424:I3424)</f>
        <v>1828.11</v>
      </c>
    </row>
    <row r="3425" spans="3:12" x14ac:dyDescent="0.3">
      <c r="C3425" s="1151"/>
      <c r="D3425" s="1110"/>
      <c r="E3425" s="619" t="s">
        <v>494</v>
      </c>
      <c r="F3425" s="705">
        <v>1</v>
      </c>
      <c r="G3425" s="1540">
        <v>2805.76</v>
      </c>
      <c r="H3425" s="1540"/>
      <c r="I3425" s="1540"/>
      <c r="J3425" s="458">
        <f>PRODUCT(F3425:I3425)</f>
        <v>2805.76</v>
      </c>
    </row>
    <row r="3426" spans="3:12" x14ac:dyDescent="0.3">
      <c r="C3426" s="1151"/>
      <c r="D3426" s="1110"/>
      <c r="E3426" s="619" t="s">
        <v>4216</v>
      </c>
      <c r="F3426" s="705">
        <v>1</v>
      </c>
      <c r="G3426" s="1540">
        <v>1279.4100000000001</v>
      </c>
      <c r="H3426" s="1540"/>
      <c r="I3426" s="1540"/>
      <c r="J3426" s="458">
        <f>PRODUCT(F3426:I3426)</f>
        <v>1279.4100000000001</v>
      </c>
    </row>
    <row r="3427" spans="3:12" x14ac:dyDescent="0.3">
      <c r="C3427" s="1151"/>
      <c r="D3427" s="1110"/>
    </row>
    <row r="3428" spans="3:12" s="302" customFormat="1" x14ac:dyDescent="0.25">
      <c r="C3428" s="1747" t="str">
        <f>RESUMEN!C462</f>
        <v>03.13.02.02</v>
      </c>
      <c r="D3428" s="2295" t="str">
        <f>RESUMEN!D462</f>
        <v>PROVISION Y SEMBRIO DE PALMERA</v>
      </c>
      <c r="E3428" s="2296"/>
      <c r="F3428" s="1748"/>
      <c r="G3428" s="1748"/>
      <c r="H3428" s="1748"/>
      <c r="I3428" s="1748"/>
      <c r="J3428" s="1748"/>
      <c r="K3428" s="1748"/>
      <c r="L3428" s="1467"/>
    </row>
    <row r="3429" spans="3:12" s="302" customFormat="1" ht="16.5" customHeight="1" x14ac:dyDescent="0.25">
      <c r="C3429" s="1468" t="s">
        <v>1</v>
      </c>
      <c r="D3429" s="1468" t="s">
        <v>239</v>
      </c>
      <c r="E3429" s="691" t="s">
        <v>2</v>
      </c>
      <c r="F3429" s="691" t="s">
        <v>45</v>
      </c>
      <c r="G3429" s="713" t="s">
        <v>51</v>
      </c>
      <c r="H3429" s="713" t="s">
        <v>47</v>
      </c>
      <c r="I3429" s="713" t="s">
        <v>48</v>
      </c>
      <c r="J3429" s="713" t="s">
        <v>49</v>
      </c>
      <c r="K3429" s="93" t="s">
        <v>50</v>
      </c>
      <c r="L3429" s="1468" t="s">
        <v>3</v>
      </c>
    </row>
    <row r="3430" spans="3:12" s="302" customFormat="1" ht="16.5" customHeight="1" x14ac:dyDescent="0.25">
      <c r="C3430" s="1469"/>
      <c r="D3430" s="1504"/>
      <c r="E3430" s="1505"/>
      <c r="F3430" s="1427"/>
      <c r="G3430" s="1429"/>
      <c r="H3430" s="1429"/>
      <c r="I3430" s="1429"/>
      <c r="J3430" s="1429"/>
      <c r="K3430" s="91">
        <f>SUM(J3433:J3434)</f>
        <v>108</v>
      </c>
      <c r="L3430" s="1470" t="s">
        <v>15</v>
      </c>
    </row>
    <row r="3431" spans="3:12" x14ac:dyDescent="0.3">
      <c r="C3431" s="1151"/>
      <c r="D3431" s="1110"/>
    </row>
    <row r="3432" spans="3:12" x14ac:dyDescent="0.3">
      <c r="C3432" s="1151"/>
      <c r="D3432" s="1110"/>
      <c r="E3432" s="124" t="s">
        <v>169</v>
      </c>
      <c r="F3432" s="778"/>
      <c r="G3432" s="1539"/>
      <c r="H3432" s="1539"/>
      <c r="I3432" s="1539"/>
      <c r="J3432" s="458"/>
    </row>
    <row r="3433" spans="3:12" x14ac:dyDescent="0.3">
      <c r="C3433" s="1151"/>
      <c r="D3433" s="1110"/>
      <c r="E3433" s="35" t="s">
        <v>811</v>
      </c>
      <c r="F3433" s="705">
        <v>108</v>
      </c>
      <c r="G3433" s="1539"/>
      <c r="H3433" s="1539"/>
      <c r="I3433" s="1539"/>
      <c r="J3433" s="458">
        <f>PRODUCT(F3433:I3433)</f>
        <v>108</v>
      </c>
    </row>
    <row r="3434" spans="3:12" x14ac:dyDescent="0.3">
      <c r="C3434" s="1151"/>
      <c r="D3434" s="1110"/>
    </row>
    <row r="3435" spans="3:12" s="302" customFormat="1" x14ac:dyDescent="0.25">
      <c r="C3435" s="1747" t="str">
        <f>RESUMEN!C463</f>
        <v>03.13.02.03</v>
      </c>
      <c r="D3435" s="2295" t="str">
        <f>RESUMEN!D463</f>
        <v>PROVISION Y SEMBRIO DE CAPTUS DE PIURA</v>
      </c>
      <c r="E3435" s="2296"/>
      <c r="F3435" s="1748"/>
      <c r="G3435" s="1748"/>
      <c r="H3435" s="1748"/>
      <c r="I3435" s="1748"/>
      <c r="J3435" s="1748"/>
      <c r="K3435" s="1748"/>
      <c r="L3435" s="1467"/>
    </row>
    <row r="3436" spans="3:12" s="302" customFormat="1" ht="16.5" customHeight="1" x14ac:dyDescent="0.25">
      <c r="C3436" s="1468" t="s">
        <v>1</v>
      </c>
      <c r="D3436" s="1468" t="s">
        <v>239</v>
      </c>
      <c r="E3436" s="691" t="s">
        <v>2</v>
      </c>
      <c r="F3436" s="691" t="s">
        <v>45</v>
      </c>
      <c r="G3436" s="713" t="s">
        <v>51</v>
      </c>
      <c r="H3436" s="713" t="s">
        <v>47</v>
      </c>
      <c r="I3436" s="713" t="s">
        <v>48</v>
      </c>
      <c r="J3436" s="713" t="s">
        <v>49</v>
      </c>
      <c r="K3436" s="93" t="s">
        <v>50</v>
      </c>
      <c r="L3436" s="1468" t="s">
        <v>3</v>
      </c>
    </row>
    <row r="3437" spans="3:12" s="302" customFormat="1" ht="16.5" customHeight="1" x14ac:dyDescent="0.25">
      <c r="C3437" s="1469"/>
      <c r="D3437" s="1504"/>
      <c r="E3437" s="1505"/>
      <c r="F3437" s="1427"/>
      <c r="G3437" s="1429"/>
      <c r="H3437" s="1429"/>
      <c r="I3437" s="1429"/>
      <c r="J3437" s="1429"/>
      <c r="K3437" s="91">
        <f>SUM(J3440:J3441)</f>
        <v>178</v>
      </c>
      <c r="L3437" s="1470" t="s">
        <v>15</v>
      </c>
    </row>
    <row r="3438" spans="3:12" x14ac:dyDescent="0.3">
      <c r="C3438" s="1151"/>
      <c r="D3438" s="1110"/>
    </row>
    <row r="3439" spans="3:12" x14ac:dyDescent="0.3">
      <c r="C3439" s="1151"/>
      <c r="D3439" s="1110"/>
      <c r="E3439" s="124" t="s">
        <v>169</v>
      </c>
      <c r="F3439" s="778"/>
      <c r="G3439" s="1539"/>
      <c r="H3439" s="1539"/>
      <c r="I3439" s="1539"/>
      <c r="J3439" s="458"/>
    </row>
    <row r="3440" spans="3:12" x14ac:dyDescent="0.3">
      <c r="C3440" s="1151"/>
      <c r="D3440" s="1110"/>
      <c r="E3440" s="35" t="s">
        <v>811</v>
      </c>
      <c r="F3440" s="705">
        <v>178</v>
      </c>
      <c r="G3440" s="1539"/>
      <c r="H3440" s="1539"/>
      <c r="I3440" s="1539"/>
      <c r="J3440" s="458">
        <f>PRODUCT(F3440:I3440)</f>
        <v>178</v>
      </c>
    </row>
    <row r="3441" spans="3:12" x14ac:dyDescent="0.3">
      <c r="C3441" s="1151"/>
      <c r="D3441" s="1110"/>
    </row>
    <row r="3442" spans="3:12" s="302" customFormat="1" x14ac:dyDescent="0.25">
      <c r="C3442" s="1747" t="str">
        <f>RESUMEN!C464</f>
        <v>03.13.02.04</v>
      </c>
      <c r="D3442" s="2295" t="str">
        <f>RESUMEN!D464</f>
        <v>PROVISION Y SEMBRIO DE RETAMA</v>
      </c>
      <c r="E3442" s="2296"/>
      <c r="F3442" s="1748"/>
      <c r="G3442" s="1748"/>
      <c r="H3442" s="1748"/>
      <c r="I3442" s="1748"/>
      <c r="J3442" s="1748"/>
      <c r="K3442" s="1748"/>
      <c r="L3442" s="1467"/>
    </row>
    <row r="3443" spans="3:12" s="302" customFormat="1" ht="16.5" customHeight="1" x14ac:dyDescent="0.25">
      <c r="C3443" s="1468" t="s">
        <v>1</v>
      </c>
      <c r="D3443" s="1468" t="s">
        <v>239</v>
      </c>
      <c r="E3443" s="691" t="s">
        <v>2</v>
      </c>
      <c r="F3443" s="691" t="s">
        <v>45</v>
      </c>
      <c r="G3443" s="713" t="s">
        <v>51</v>
      </c>
      <c r="H3443" s="713" t="s">
        <v>47</v>
      </c>
      <c r="I3443" s="713" t="s">
        <v>48</v>
      </c>
      <c r="J3443" s="713" t="s">
        <v>49</v>
      </c>
      <c r="K3443" s="93" t="s">
        <v>50</v>
      </c>
      <c r="L3443" s="1468" t="s">
        <v>3</v>
      </c>
    </row>
    <row r="3444" spans="3:12" s="302" customFormat="1" ht="16.5" customHeight="1" x14ac:dyDescent="0.25">
      <c r="C3444" s="1469"/>
      <c r="D3444" s="1504"/>
      <c r="E3444" s="1505"/>
      <c r="F3444" s="1427"/>
      <c r="G3444" s="1429"/>
      <c r="H3444" s="1429"/>
      <c r="I3444" s="1429"/>
      <c r="J3444" s="1429"/>
      <c r="K3444" s="91">
        <f>SUM(J3447:J3448)</f>
        <v>49</v>
      </c>
      <c r="L3444" s="1470" t="s">
        <v>15</v>
      </c>
    </row>
    <row r="3445" spans="3:12" x14ac:dyDescent="0.3">
      <c r="C3445" s="1151"/>
      <c r="D3445" s="1110"/>
    </row>
    <row r="3446" spans="3:12" x14ac:dyDescent="0.3">
      <c r="C3446" s="1151"/>
      <c r="D3446" s="1110"/>
      <c r="E3446" s="124" t="s">
        <v>169</v>
      </c>
      <c r="F3446" s="778"/>
      <c r="G3446" s="1539"/>
      <c r="H3446" s="1539"/>
      <c r="I3446" s="1539"/>
      <c r="J3446" s="458"/>
    </row>
    <row r="3447" spans="3:12" x14ac:dyDescent="0.3">
      <c r="C3447" s="1151"/>
      <c r="D3447" s="1110"/>
      <c r="E3447" s="35" t="s">
        <v>811</v>
      </c>
      <c r="F3447" s="705">
        <v>49</v>
      </c>
      <c r="G3447" s="1539"/>
      <c r="H3447" s="1539"/>
      <c r="I3447" s="1539"/>
      <c r="J3447" s="458">
        <f>PRODUCT(F3447:I3447)</f>
        <v>49</v>
      </c>
    </row>
    <row r="3448" spans="3:12" x14ac:dyDescent="0.3">
      <c r="C3448" s="1151"/>
      <c r="D3448" s="1110"/>
    </row>
    <row r="3449" spans="3:12" s="302" customFormat="1" x14ac:dyDescent="0.25">
      <c r="C3449" s="1747" t="str">
        <f>RESUMEN!C465</f>
        <v>03.13.02.05</v>
      </c>
      <c r="D3449" s="2295" t="str">
        <f>RESUMEN!D465</f>
        <v>PROVISION Y SEMBRIO DE ALGARROBO</v>
      </c>
      <c r="E3449" s="2296"/>
      <c r="F3449" s="1748"/>
      <c r="G3449" s="1748"/>
      <c r="H3449" s="1748"/>
      <c r="I3449" s="1748"/>
      <c r="J3449" s="1748"/>
      <c r="K3449" s="1748"/>
      <c r="L3449" s="1467"/>
    </row>
    <row r="3450" spans="3:12" s="302" customFormat="1" ht="16.5" customHeight="1" x14ac:dyDescent="0.25">
      <c r="C3450" s="1468" t="s">
        <v>1</v>
      </c>
      <c r="D3450" s="1468" t="s">
        <v>239</v>
      </c>
      <c r="E3450" s="691" t="s">
        <v>2</v>
      </c>
      <c r="F3450" s="691" t="s">
        <v>45</v>
      </c>
      <c r="G3450" s="713" t="s">
        <v>51</v>
      </c>
      <c r="H3450" s="713" t="s">
        <v>47</v>
      </c>
      <c r="I3450" s="713" t="s">
        <v>48</v>
      </c>
      <c r="J3450" s="713" t="s">
        <v>49</v>
      </c>
      <c r="K3450" s="93" t="s">
        <v>50</v>
      </c>
      <c r="L3450" s="1468" t="s">
        <v>3</v>
      </c>
    </row>
    <row r="3451" spans="3:12" s="302" customFormat="1" ht="16.5" customHeight="1" x14ac:dyDescent="0.25">
      <c r="C3451" s="1469"/>
      <c r="D3451" s="1504"/>
      <c r="E3451" s="1505"/>
      <c r="F3451" s="1427"/>
      <c r="G3451" s="1429"/>
      <c r="H3451" s="1429"/>
      <c r="I3451" s="1429"/>
      <c r="J3451" s="1429"/>
      <c r="K3451" s="91">
        <f>SUM(J3454:J3455)</f>
        <v>27</v>
      </c>
      <c r="L3451" s="1470" t="s">
        <v>15</v>
      </c>
    </row>
    <row r="3452" spans="3:12" x14ac:dyDescent="0.3">
      <c r="C3452" s="1151"/>
      <c r="D3452" s="1110"/>
    </row>
    <row r="3453" spans="3:12" x14ac:dyDescent="0.3">
      <c r="C3453" s="1151"/>
      <c r="D3453" s="1110"/>
      <c r="E3453" s="124" t="s">
        <v>169</v>
      </c>
      <c r="F3453" s="778"/>
      <c r="G3453" s="1539"/>
      <c r="H3453" s="1539"/>
      <c r="I3453" s="1539"/>
      <c r="J3453" s="458"/>
    </row>
    <row r="3454" spans="3:12" x14ac:dyDescent="0.3">
      <c r="C3454" s="1151"/>
      <c r="D3454" s="1110"/>
      <c r="E3454" s="35" t="s">
        <v>811</v>
      </c>
      <c r="F3454" s="705">
        <v>27</v>
      </c>
      <c r="G3454" s="1539"/>
      <c r="H3454" s="1539"/>
      <c r="I3454" s="1539"/>
      <c r="J3454" s="458">
        <f>PRODUCT(F3454:I3454)</f>
        <v>27</v>
      </c>
    </row>
    <row r="3455" spans="3:12" x14ac:dyDescent="0.3">
      <c r="C3455" s="1151"/>
      <c r="D3455" s="1110"/>
    </row>
    <row r="3456" spans="3:12" s="302" customFormat="1" x14ac:dyDescent="0.25">
      <c r="C3456" s="1747" t="str">
        <f>RESUMEN!C466</f>
        <v>03.13.02.06</v>
      </c>
      <c r="D3456" s="2295" t="str">
        <f>RESUMEN!D466</f>
        <v>PROVISION Y SEMBRIO DE CINTAS</v>
      </c>
      <c r="E3456" s="2296"/>
      <c r="F3456" s="1748"/>
      <c r="G3456" s="1748"/>
      <c r="H3456" s="1748"/>
      <c r="I3456" s="1748"/>
      <c r="J3456" s="1748"/>
      <c r="K3456" s="1748"/>
      <c r="L3456" s="1467"/>
    </row>
    <row r="3457" spans="3:12" s="302" customFormat="1" ht="16.5" customHeight="1" x14ac:dyDescent="0.25">
      <c r="C3457" s="1468" t="s">
        <v>1</v>
      </c>
      <c r="D3457" s="1468" t="s">
        <v>239</v>
      </c>
      <c r="E3457" s="691" t="s">
        <v>2</v>
      </c>
      <c r="F3457" s="691" t="s">
        <v>45</v>
      </c>
      <c r="G3457" s="713" t="s">
        <v>51</v>
      </c>
      <c r="H3457" s="713" t="s">
        <v>47</v>
      </c>
      <c r="I3457" s="713" t="s">
        <v>48</v>
      </c>
      <c r="J3457" s="713" t="s">
        <v>49</v>
      </c>
      <c r="K3457" s="93" t="s">
        <v>50</v>
      </c>
      <c r="L3457" s="1468" t="s">
        <v>3</v>
      </c>
    </row>
    <row r="3458" spans="3:12" s="302" customFormat="1" ht="16.5" customHeight="1" x14ac:dyDescent="0.25">
      <c r="C3458" s="1469"/>
      <c r="D3458" s="1504"/>
      <c r="E3458" s="1505"/>
      <c r="F3458" s="1427"/>
      <c r="G3458" s="1429"/>
      <c r="H3458" s="1429"/>
      <c r="I3458" s="1429"/>
      <c r="J3458" s="1429"/>
      <c r="K3458" s="91">
        <f>SUM(J3461:J3463)</f>
        <v>58</v>
      </c>
      <c r="L3458" s="1470" t="s">
        <v>15</v>
      </c>
    </row>
    <row r="3459" spans="3:12" x14ac:dyDescent="0.3">
      <c r="C3459" s="1151"/>
      <c r="D3459" s="1110"/>
    </row>
    <row r="3460" spans="3:12" x14ac:dyDescent="0.3">
      <c r="C3460" s="1151"/>
      <c r="D3460" s="1110"/>
      <c r="E3460" s="124" t="s">
        <v>169</v>
      </c>
      <c r="F3460" s="778"/>
      <c r="G3460" s="1539"/>
      <c r="H3460" s="1539"/>
      <c r="I3460" s="1539"/>
      <c r="J3460" s="458"/>
    </row>
    <row r="3461" spans="3:12" x14ac:dyDescent="0.3">
      <c r="C3461" s="1151"/>
      <c r="D3461" s="1110"/>
      <c r="E3461" s="35" t="s">
        <v>811</v>
      </c>
      <c r="F3461" s="705">
        <v>28</v>
      </c>
      <c r="G3461" s="1539"/>
      <c r="H3461" s="1539"/>
      <c r="I3461" s="1539"/>
      <c r="J3461" s="458">
        <f>PRODUCT(F3461:I3461)</f>
        <v>28</v>
      </c>
    </row>
    <row r="3462" spans="3:12" x14ac:dyDescent="0.3">
      <c r="C3462" s="1151"/>
      <c r="D3462" s="1110"/>
      <c r="E3462" s="123" t="s">
        <v>4633</v>
      </c>
      <c r="F3462" s="705"/>
      <c r="G3462" s="1539"/>
      <c r="H3462" s="1539"/>
      <c r="I3462" s="1539"/>
      <c r="J3462" s="458"/>
    </row>
    <row r="3463" spans="3:12" x14ac:dyDescent="0.3">
      <c r="C3463" s="1151"/>
      <c r="D3463" s="1110"/>
      <c r="E3463" s="248" t="s">
        <v>4630</v>
      </c>
      <c r="F3463" s="705">
        <v>30</v>
      </c>
      <c r="G3463" s="1539"/>
      <c r="H3463" s="1539"/>
      <c r="I3463" s="1539"/>
      <c r="J3463" s="458">
        <f>PRODUCT(F3463:I3463)</f>
        <v>30</v>
      </c>
    </row>
    <row r="3464" spans="3:12" s="302" customFormat="1" x14ac:dyDescent="0.25">
      <c r="C3464" s="1750" t="str">
        <f>RESUMEN!C467</f>
        <v>03.13.02.07</v>
      </c>
      <c r="D3464" s="2295" t="str">
        <f>RESUMEN!D467</f>
        <v>JARDINERA A-01 1.00X1.00M CON SEMBRIO DE ESPADA DE SAN JORGE</v>
      </c>
      <c r="E3464" s="2296"/>
      <c r="F3464" s="1751"/>
      <c r="G3464" s="1751"/>
      <c r="H3464" s="1751"/>
      <c r="I3464" s="1751"/>
      <c r="J3464" s="1751"/>
      <c r="K3464" s="1751"/>
      <c r="L3464" s="1467"/>
    </row>
    <row r="3465" spans="3:12" s="302" customFormat="1" ht="16.5" customHeight="1" x14ac:dyDescent="0.25">
      <c r="C3465" s="1468" t="s">
        <v>1</v>
      </c>
      <c r="D3465" s="1468" t="s">
        <v>239</v>
      </c>
      <c r="E3465" s="691" t="s">
        <v>2</v>
      </c>
      <c r="F3465" s="691" t="s">
        <v>45</v>
      </c>
      <c r="G3465" s="713" t="s">
        <v>51</v>
      </c>
      <c r="H3465" s="713" t="s">
        <v>47</v>
      </c>
      <c r="I3465" s="713" t="s">
        <v>48</v>
      </c>
      <c r="J3465" s="713" t="s">
        <v>49</v>
      </c>
      <c r="K3465" s="93" t="s">
        <v>50</v>
      </c>
      <c r="L3465" s="1468" t="s">
        <v>3</v>
      </c>
    </row>
    <row r="3466" spans="3:12" s="302" customFormat="1" ht="16.5" customHeight="1" x14ac:dyDescent="0.25">
      <c r="C3466" s="1469"/>
      <c r="D3466" s="1504"/>
      <c r="E3466" s="1505"/>
      <c r="F3466" s="1427"/>
      <c r="G3466" s="1429"/>
      <c r="H3466" s="1429"/>
      <c r="I3466" s="1429"/>
      <c r="J3466" s="1429"/>
      <c r="K3466" s="91">
        <f>SUM(J3469:J3471)</f>
        <v>5</v>
      </c>
      <c r="L3466" s="1470" t="s">
        <v>15</v>
      </c>
    </row>
    <row r="3467" spans="3:12" x14ac:dyDescent="0.3">
      <c r="C3467" s="1151"/>
      <c r="D3467" s="1110"/>
      <c r="F3467" s="705"/>
      <c r="G3467" s="1539"/>
      <c r="H3467" s="1539"/>
      <c r="I3467" s="1539"/>
      <c r="J3467" s="458"/>
    </row>
    <row r="3468" spans="3:12" x14ac:dyDescent="0.3">
      <c r="C3468" s="1151"/>
      <c r="D3468" s="1110"/>
      <c r="E3468" s="123" t="s">
        <v>4633</v>
      </c>
      <c r="F3468" s="705"/>
      <c r="G3468" s="1539"/>
      <c r="H3468" s="1539"/>
      <c r="I3468" s="1539"/>
      <c r="J3468" s="458"/>
    </row>
    <row r="3469" spans="3:12" x14ac:dyDescent="0.3">
      <c r="C3469" s="1151"/>
      <c r="D3469" s="1110"/>
      <c r="E3469" s="248" t="s">
        <v>4630</v>
      </c>
      <c r="F3469" s="705">
        <v>1</v>
      </c>
      <c r="H3469" s="1539"/>
      <c r="I3469" s="1539"/>
      <c r="J3469" s="458">
        <f>PRODUCT(F3469:I3469)</f>
        <v>1</v>
      </c>
    </row>
    <row r="3470" spans="3:12" x14ac:dyDescent="0.3">
      <c r="C3470" s="1151"/>
      <c r="D3470" s="1110"/>
      <c r="E3470" s="123" t="s">
        <v>4632</v>
      </c>
      <c r="F3470" s="705"/>
      <c r="G3470" s="1539"/>
      <c r="H3470" s="1539"/>
      <c r="I3470" s="1539"/>
      <c r="J3470" s="458"/>
    </row>
    <row r="3471" spans="3:12" x14ac:dyDescent="0.3">
      <c r="C3471" s="1151"/>
      <c r="D3471" s="1110"/>
      <c r="E3471" s="248" t="s">
        <v>4626</v>
      </c>
      <c r="F3471" s="705">
        <v>4</v>
      </c>
      <c r="G3471" s="1539"/>
      <c r="H3471" s="1539"/>
      <c r="I3471" s="1539"/>
      <c r="J3471" s="458">
        <f>PRODUCT(F3471:I3471)</f>
        <v>4</v>
      </c>
    </row>
    <row r="3472" spans="3:12" s="302" customFormat="1" x14ac:dyDescent="0.25">
      <c r="C3472" s="1750" t="str">
        <f>RESUMEN!C468</f>
        <v>03.13.02.08</v>
      </c>
      <c r="D3472" s="2295" t="str">
        <f>RESUMEN!D468</f>
        <v>JARDINERA A-01A 0.70X0.70X0.75X0.75X1.00M CON SEMBRIO DE ESPADA DE SAN JORGE</v>
      </c>
      <c r="E3472" s="2296"/>
      <c r="F3472" s="2296"/>
      <c r="G3472" s="2296"/>
      <c r="H3472" s="2296"/>
      <c r="I3472" s="2296"/>
      <c r="J3472" s="2296"/>
      <c r="K3472" s="2296"/>
      <c r="L3472" s="2297"/>
    </row>
    <row r="3473" spans="3:12" s="302" customFormat="1" ht="16.5" customHeight="1" x14ac:dyDescent="0.25">
      <c r="C3473" s="1468" t="s">
        <v>1</v>
      </c>
      <c r="D3473" s="1468" t="s">
        <v>239</v>
      </c>
      <c r="E3473" s="691" t="s">
        <v>2</v>
      </c>
      <c r="F3473" s="691" t="s">
        <v>45</v>
      </c>
      <c r="G3473" s="713" t="s">
        <v>51</v>
      </c>
      <c r="H3473" s="713" t="s">
        <v>47</v>
      </c>
      <c r="I3473" s="713" t="s">
        <v>48</v>
      </c>
      <c r="J3473" s="713" t="s">
        <v>49</v>
      </c>
      <c r="K3473" s="93" t="s">
        <v>50</v>
      </c>
      <c r="L3473" s="1468" t="s">
        <v>3</v>
      </c>
    </row>
    <row r="3474" spans="3:12" s="302" customFormat="1" ht="16.5" customHeight="1" x14ac:dyDescent="0.25">
      <c r="C3474" s="1469"/>
      <c r="D3474" s="1504"/>
      <c r="E3474" s="1505"/>
      <c r="F3474" s="1427"/>
      <c r="G3474" s="1429"/>
      <c r="H3474" s="1429"/>
      <c r="I3474" s="1429"/>
      <c r="J3474" s="1429"/>
      <c r="K3474" s="91">
        <f>SUM(J3477)</f>
        <v>3</v>
      </c>
      <c r="L3474" s="1470" t="s">
        <v>15</v>
      </c>
    </row>
    <row r="3475" spans="3:12" x14ac:dyDescent="0.3">
      <c r="C3475" s="1151"/>
      <c r="D3475" s="1110"/>
      <c r="F3475" s="705"/>
      <c r="G3475" s="1539"/>
      <c r="H3475" s="1539"/>
      <c r="I3475" s="1539"/>
      <c r="J3475" s="458"/>
    </row>
    <row r="3476" spans="3:12" x14ac:dyDescent="0.3">
      <c r="C3476" s="1151"/>
      <c r="D3476" s="1110"/>
      <c r="E3476" s="123" t="s">
        <v>4633</v>
      </c>
      <c r="F3476" s="705"/>
      <c r="G3476" s="1539"/>
      <c r="H3476" s="1539"/>
      <c r="I3476" s="1539"/>
      <c r="J3476" s="458"/>
    </row>
    <row r="3477" spans="3:12" x14ac:dyDescent="0.3">
      <c r="C3477" s="1151"/>
      <c r="D3477" s="1110"/>
      <c r="E3477" s="248" t="s">
        <v>4630</v>
      </c>
      <c r="F3477" s="705">
        <v>3</v>
      </c>
      <c r="H3477" s="1539"/>
      <c r="I3477" s="1539"/>
      <c r="J3477" s="458">
        <f>PRODUCT(F3477:I3477)</f>
        <v>3</v>
      </c>
    </row>
    <row r="3478" spans="3:12" s="302" customFormat="1" x14ac:dyDescent="0.25">
      <c r="C3478" s="1750" t="str">
        <f>RESUMEN!C469</f>
        <v>03.13.02.09</v>
      </c>
      <c r="D3478" s="2295" t="str">
        <f>RESUMEN!D469</f>
        <v>MACETA RECTANGULAR 01 1.00X0.30M CON SEMBRIO 2 NOPAL Y 1 SAN PEDRO</v>
      </c>
      <c r="E3478" s="2296"/>
      <c r="F3478" s="2296"/>
      <c r="G3478" s="2296"/>
      <c r="H3478" s="2296"/>
      <c r="I3478" s="2296"/>
      <c r="J3478" s="2296"/>
      <c r="K3478" s="2296"/>
      <c r="L3478" s="2297"/>
    </row>
    <row r="3479" spans="3:12" s="302" customFormat="1" ht="16.5" customHeight="1" x14ac:dyDescent="0.25">
      <c r="C3479" s="1468" t="s">
        <v>1</v>
      </c>
      <c r="D3479" s="1468" t="s">
        <v>239</v>
      </c>
      <c r="E3479" s="691" t="s">
        <v>2</v>
      </c>
      <c r="F3479" s="691" t="s">
        <v>45</v>
      </c>
      <c r="G3479" s="713" t="s">
        <v>51</v>
      </c>
      <c r="H3479" s="713" t="s">
        <v>47</v>
      </c>
      <c r="I3479" s="713" t="s">
        <v>48</v>
      </c>
      <c r="J3479" s="713" t="s">
        <v>49</v>
      </c>
      <c r="K3479" s="93" t="s">
        <v>50</v>
      </c>
      <c r="L3479" s="1468" t="s">
        <v>3</v>
      </c>
    </row>
    <row r="3480" spans="3:12" s="302" customFormat="1" ht="16.5" customHeight="1" x14ac:dyDescent="0.25">
      <c r="C3480" s="1469"/>
      <c r="D3480" s="1504"/>
      <c r="E3480" s="1505"/>
      <c r="F3480" s="1427"/>
      <c r="G3480" s="1429"/>
      <c r="H3480" s="1429"/>
      <c r="I3480" s="1429"/>
      <c r="J3480" s="1429"/>
      <c r="K3480" s="91">
        <f>SUM(J3483)</f>
        <v>5</v>
      </c>
      <c r="L3480" s="1470" t="s">
        <v>15</v>
      </c>
    </row>
    <row r="3481" spans="3:12" x14ac:dyDescent="0.3">
      <c r="C3481" s="1151"/>
      <c r="D3481" s="1110"/>
      <c r="F3481" s="705"/>
      <c r="G3481" s="1539"/>
      <c r="H3481" s="1539"/>
      <c r="I3481" s="1539"/>
      <c r="J3481" s="458"/>
    </row>
    <row r="3482" spans="3:12" x14ac:dyDescent="0.3">
      <c r="C3482" s="1151"/>
      <c r="D3482" s="1110"/>
      <c r="E3482" s="123" t="s">
        <v>4632</v>
      </c>
      <c r="F3482" s="705"/>
      <c r="G3482" s="1539"/>
      <c r="H3482" s="1539"/>
      <c r="I3482" s="1539"/>
      <c r="J3482" s="458"/>
    </row>
    <row r="3483" spans="3:12" ht="13.5" customHeight="1" x14ac:dyDescent="0.3">
      <c r="C3483" s="1151"/>
      <c r="D3483" s="1110"/>
      <c r="E3483" s="248" t="s">
        <v>4626</v>
      </c>
      <c r="F3483" s="705">
        <v>5</v>
      </c>
      <c r="H3483" s="1539"/>
      <c r="I3483" s="1539"/>
      <c r="J3483" s="458">
        <f>PRODUCT(F3483:I3483)</f>
        <v>5</v>
      </c>
    </row>
    <row r="3484" spans="3:12" s="302" customFormat="1" x14ac:dyDescent="0.25">
      <c r="C3484" s="1750" t="str">
        <f>RESUMEN!C470</f>
        <v>03.13.02.10</v>
      </c>
      <c r="D3484" s="2295" t="str">
        <f>RESUMEN!D470</f>
        <v>MACETA RECTANGULAR 02 1.00X0.30M CON SEMBRIO 3 DRACAENA</v>
      </c>
      <c r="E3484" s="2296"/>
      <c r="F3484" s="2296"/>
      <c r="G3484" s="2296"/>
      <c r="H3484" s="2296"/>
      <c r="I3484" s="2296"/>
      <c r="J3484" s="2296"/>
      <c r="K3484" s="2296"/>
      <c r="L3484" s="2297"/>
    </row>
    <row r="3485" spans="3:12" s="302" customFormat="1" ht="16.5" customHeight="1" x14ac:dyDescent="0.25">
      <c r="C3485" s="1468" t="s">
        <v>1</v>
      </c>
      <c r="D3485" s="1468" t="s">
        <v>239</v>
      </c>
      <c r="E3485" s="691" t="s">
        <v>2</v>
      </c>
      <c r="F3485" s="691" t="s">
        <v>45</v>
      </c>
      <c r="G3485" s="713" t="s">
        <v>51</v>
      </c>
      <c r="H3485" s="713" t="s">
        <v>47</v>
      </c>
      <c r="I3485" s="713" t="s">
        <v>48</v>
      </c>
      <c r="J3485" s="713" t="s">
        <v>49</v>
      </c>
      <c r="K3485" s="93" t="s">
        <v>50</v>
      </c>
      <c r="L3485" s="1468" t="s">
        <v>3</v>
      </c>
    </row>
    <row r="3486" spans="3:12" s="302" customFormat="1" ht="16.5" customHeight="1" x14ac:dyDescent="0.25">
      <c r="C3486" s="1469"/>
      <c r="D3486" s="1504"/>
      <c r="E3486" s="1505"/>
      <c r="F3486" s="1427"/>
      <c r="G3486" s="1429"/>
      <c r="H3486" s="1429"/>
      <c r="I3486" s="1429"/>
      <c r="J3486" s="1429"/>
      <c r="K3486" s="91">
        <f>SUM(J3489)</f>
        <v>11</v>
      </c>
      <c r="L3486" s="1470" t="s">
        <v>6</v>
      </c>
    </row>
    <row r="3487" spans="3:12" x14ac:dyDescent="0.3">
      <c r="C3487" s="1151"/>
      <c r="D3487" s="1110"/>
      <c r="F3487" s="705"/>
      <c r="G3487" s="1539"/>
      <c r="H3487" s="1539"/>
      <c r="I3487" s="1539"/>
      <c r="J3487" s="458"/>
      <c r="L3487" s="1470"/>
    </row>
    <row r="3488" spans="3:12" x14ac:dyDescent="0.3">
      <c r="C3488" s="1151"/>
      <c r="D3488" s="1110"/>
      <c r="E3488" s="123" t="s">
        <v>4632</v>
      </c>
      <c r="F3488" s="705"/>
      <c r="G3488" s="1539"/>
      <c r="H3488" s="1539"/>
      <c r="I3488" s="1539"/>
      <c r="J3488" s="458"/>
    </row>
    <row r="3489" spans="3:12" x14ac:dyDescent="0.3">
      <c r="C3489" s="1151"/>
      <c r="D3489" s="1110"/>
      <c r="E3489" s="248" t="s">
        <v>4626</v>
      </c>
      <c r="F3489" s="705">
        <v>11</v>
      </c>
      <c r="H3489" s="1539"/>
      <c r="I3489" s="1539"/>
      <c r="J3489" s="458">
        <f>PRODUCT(F3489:I3489)</f>
        <v>11</v>
      </c>
    </row>
    <row r="3490" spans="3:12" s="302" customFormat="1" x14ac:dyDescent="0.25">
      <c r="C3490" s="1750" t="str">
        <f>RESUMEN!C471</f>
        <v>03.13.02.11</v>
      </c>
      <c r="D3490" s="2295" t="str">
        <f>RESUMEN!D471</f>
        <v>MACETA REDONDA 01 DIAMETRO 0.30M Y ALTO 0.25M CON SEMBRIO DE 1 ASIENTO DE SUEGRA</v>
      </c>
      <c r="E3490" s="2296"/>
      <c r="F3490" s="2296"/>
      <c r="G3490" s="2296"/>
      <c r="H3490" s="2296"/>
      <c r="I3490" s="2296"/>
      <c r="J3490" s="2296"/>
      <c r="K3490" s="2296"/>
      <c r="L3490" s="2297"/>
    </row>
    <row r="3491" spans="3:12" s="302" customFormat="1" ht="16.5" customHeight="1" x14ac:dyDescent="0.25">
      <c r="C3491" s="1468" t="s">
        <v>1</v>
      </c>
      <c r="D3491" s="1468" t="s">
        <v>239</v>
      </c>
      <c r="E3491" s="691" t="s">
        <v>2</v>
      </c>
      <c r="F3491" s="691" t="s">
        <v>45</v>
      </c>
      <c r="G3491" s="713" t="s">
        <v>51</v>
      </c>
      <c r="H3491" s="713" t="s">
        <v>47</v>
      </c>
      <c r="I3491" s="713" t="s">
        <v>48</v>
      </c>
      <c r="J3491" s="713" t="s">
        <v>49</v>
      </c>
      <c r="K3491" s="93" t="s">
        <v>50</v>
      </c>
      <c r="L3491" s="1468" t="s">
        <v>3</v>
      </c>
    </row>
    <row r="3492" spans="3:12" s="302" customFormat="1" ht="16.5" customHeight="1" x14ac:dyDescent="0.25">
      <c r="C3492" s="1469"/>
      <c r="D3492" s="1504"/>
      <c r="E3492" s="1505"/>
      <c r="F3492" s="1427"/>
      <c r="G3492" s="1429"/>
      <c r="H3492" s="1429"/>
      <c r="I3492" s="1429"/>
      <c r="J3492" s="1429"/>
      <c r="K3492" s="91">
        <f>SUM(J3495)</f>
        <v>44</v>
      </c>
      <c r="L3492" s="1470" t="s">
        <v>15</v>
      </c>
    </row>
    <row r="3493" spans="3:12" x14ac:dyDescent="0.3">
      <c r="C3493" s="1151"/>
      <c r="D3493" s="1110"/>
      <c r="F3493" s="705"/>
      <c r="G3493" s="1539"/>
      <c r="H3493" s="1539"/>
      <c r="I3493" s="1539"/>
      <c r="J3493" s="458"/>
    </row>
    <row r="3494" spans="3:12" x14ac:dyDescent="0.3">
      <c r="C3494" s="1151"/>
      <c r="D3494" s="1110"/>
      <c r="E3494" s="123" t="s">
        <v>4632</v>
      </c>
      <c r="F3494" s="705"/>
      <c r="G3494" s="1539"/>
      <c r="H3494" s="1539"/>
      <c r="I3494" s="1539"/>
      <c r="J3494" s="458"/>
    </row>
    <row r="3495" spans="3:12" ht="13.5" customHeight="1" x14ac:dyDescent="0.3">
      <c r="C3495" s="1151"/>
      <c r="D3495" s="1110"/>
      <c r="E3495" s="248" t="s">
        <v>4626</v>
      </c>
      <c r="F3495" s="705">
        <v>44</v>
      </c>
      <c r="H3495" s="1539"/>
      <c r="I3495" s="1539"/>
      <c r="J3495" s="458">
        <f>PRODUCT(F3495:I3495)</f>
        <v>44</v>
      </c>
    </row>
    <row r="3496" spans="3:12" s="302" customFormat="1" x14ac:dyDescent="0.25">
      <c r="C3496" s="1750" t="str">
        <f>RESUMEN!C472</f>
        <v>03.13.02.12</v>
      </c>
      <c r="D3496" s="2295" t="str">
        <f>RESUMEN!D472</f>
        <v>MACETA REDONDA 02 DIAMETRO 0.40M Y ALTO 0.25M CON SEMBRIO DE 1 ASIENTO DE SUEGRA Y 3 AYLOSTERA</v>
      </c>
      <c r="E3496" s="2296"/>
      <c r="F3496" s="2296"/>
      <c r="G3496" s="2296"/>
      <c r="H3496" s="2296"/>
      <c r="I3496" s="2296"/>
      <c r="J3496" s="2296"/>
      <c r="K3496" s="2296"/>
      <c r="L3496" s="2297"/>
    </row>
    <row r="3497" spans="3:12" s="302" customFormat="1" ht="16.5" customHeight="1" x14ac:dyDescent="0.25">
      <c r="C3497" s="1468" t="s">
        <v>1</v>
      </c>
      <c r="D3497" s="1468" t="s">
        <v>239</v>
      </c>
      <c r="E3497" s="691" t="s">
        <v>2</v>
      </c>
      <c r="F3497" s="691" t="s">
        <v>45</v>
      </c>
      <c r="G3497" s="713" t="s">
        <v>51</v>
      </c>
      <c r="H3497" s="713" t="s">
        <v>47</v>
      </c>
      <c r="I3497" s="713" t="s">
        <v>48</v>
      </c>
      <c r="J3497" s="713" t="s">
        <v>49</v>
      </c>
      <c r="K3497" s="93" t="s">
        <v>50</v>
      </c>
      <c r="L3497" s="1468" t="s">
        <v>3</v>
      </c>
    </row>
    <row r="3498" spans="3:12" s="302" customFormat="1" ht="16.5" customHeight="1" x14ac:dyDescent="0.25">
      <c r="C3498" s="1469"/>
      <c r="D3498" s="1504"/>
      <c r="E3498" s="1505"/>
      <c r="F3498" s="1427"/>
      <c r="G3498" s="1429"/>
      <c r="H3498" s="1429"/>
      <c r="I3498" s="1429"/>
      <c r="J3498" s="1429"/>
      <c r="K3498" s="91">
        <f>SUM(J3501)</f>
        <v>6</v>
      </c>
      <c r="L3498" s="1470" t="s">
        <v>15</v>
      </c>
    </row>
    <row r="3499" spans="3:12" x14ac:dyDescent="0.3">
      <c r="C3499" s="1151"/>
      <c r="D3499" s="1110"/>
      <c r="F3499" s="705"/>
      <c r="G3499" s="1539"/>
      <c r="H3499" s="1539"/>
      <c r="I3499" s="1539"/>
      <c r="J3499" s="458"/>
    </row>
    <row r="3500" spans="3:12" x14ac:dyDescent="0.3">
      <c r="C3500" s="1151"/>
      <c r="D3500" s="1110"/>
      <c r="E3500" s="123" t="s">
        <v>4632</v>
      </c>
      <c r="F3500" s="705"/>
      <c r="G3500" s="1539"/>
      <c r="H3500" s="1539"/>
      <c r="I3500" s="1539"/>
      <c r="J3500" s="458"/>
    </row>
    <row r="3501" spans="3:12" x14ac:dyDescent="0.3">
      <c r="C3501" s="1151"/>
      <c r="D3501" s="1110"/>
      <c r="E3501" s="248" t="s">
        <v>4626</v>
      </c>
      <c r="F3501" s="705">
        <v>6</v>
      </c>
      <c r="H3501" s="1539"/>
      <c r="I3501" s="1539"/>
      <c r="J3501" s="458">
        <f>PRODUCT(F3501:I3501)</f>
        <v>6</v>
      </c>
    </row>
    <row r="3502" spans="3:12" x14ac:dyDescent="0.3">
      <c r="C3502" s="1779" t="str">
        <f>RESUMEN!C473</f>
        <v>03.13.02.13</v>
      </c>
      <c r="D3502" s="2295" t="str">
        <f>RESUMEN!D473</f>
        <v>MACETA REDONDA 03 DIAMETRO 0.50M Y ALTO 0.60M CON SEMBRIO DE ASIENTO DE SUEGRA, AYLOSTERA, PEYOTE</v>
      </c>
      <c r="E3502" s="2296"/>
      <c r="F3502" s="2296"/>
      <c r="G3502" s="2296"/>
      <c r="H3502" s="2296"/>
      <c r="I3502" s="2296"/>
      <c r="J3502" s="2296"/>
      <c r="K3502" s="2296"/>
      <c r="L3502" s="2297"/>
    </row>
    <row r="3503" spans="3:12" x14ac:dyDescent="0.3">
      <c r="C3503" s="1468" t="s">
        <v>1</v>
      </c>
      <c r="D3503" s="1468" t="s">
        <v>239</v>
      </c>
      <c r="E3503" s="691" t="s">
        <v>2</v>
      </c>
      <c r="F3503" s="691" t="s">
        <v>45</v>
      </c>
      <c r="G3503" s="713" t="s">
        <v>51</v>
      </c>
      <c r="H3503" s="713" t="s">
        <v>47</v>
      </c>
      <c r="I3503" s="713" t="s">
        <v>48</v>
      </c>
      <c r="J3503" s="713" t="s">
        <v>49</v>
      </c>
      <c r="K3503" s="93" t="s">
        <v>50</v>
      </c>
      <c r="L3503" s="1468" t="s">
        <v>3</v>
      </c>
    </row>
    <row r="3504" spans="3:12" x14ac:dyDescent="0.3">
      <c r="C3504" s="1469"/>
      <c r="D3504" s="1504"/>
      <c r="E3504" s="1505"/>
      <c r="F3504" s="1427"/>
      <c r="G3504" s="1429"/>
      <c r="H3504" s="1429"/>
      <c r="I3504" s="1429"/>
      <c r="J3504" s="1429"/>
      <c r="K3504" s="91">
        <f>SUM(J3507)</f>
        <v>6</v>
      </c>
      <c r="L3504" s="1470" t="s">
        <v>15</v>
      </c>
    </row>
    <row r="3505" spans="3:12" x14ac:dyDescent="0.3">
      <c r="C3505" s="1151"/>
      <c r="D3505" s="1110"/>
      <c r="F3505" s="705"/>
      <c r="G3505" s="1539"/>
      <c r="H3505" s="1539"/>
      <c r="I3505" s="1539"/>
      <c r="J3505" s="458"/>
    </row>
    <row r="3506" spans="3:12" x14ac:dyDescent="0.3">
      <c r="C3506" s="1151"/>
      <c r="D3506" s="1110"/>
      <c r="E3506" s="123" t="s">
        <v>4632</v>
      </c>
      <c r="F3506" s="705"/>
      <c r="G3506" s="1539"/>
      <c r="H3506" s="1539"/>
      <c r="I3506" s="1539"/>
      <c r="J3506" s="458"/>
    </row>
    <row r="3507" spans="3:12" x14ac:dyDescent="0.3">
      <c r="C3507" s="1151"/>
      <c r="D3507" s="1110"/>
      <c r="E3507" s="248" t="s">
        <v>4626</v>
      </c>
      <c r="F3507" s="705">
        <v>6</v>
      </c>
      <c r="H3507" s="1539"/>
      <c r="I3507" s="1539"/>
      <c r="J3507" s="458">
        <f>PRODUCT(F3507:I3507)</f>
        <v>6</v>
      </c>
    </row>
    <row r="3508" spans="3:12" s="302" customFormat="1" x14ac:dyDescent="0.25">
      <c r="C3508" s="1750" t="str">
        <f>RESUMEN!C474</f>
        <v>03.13.02.14</v>
      </c>
      <c r="D3508" s="1758" t="str">
        <f>RESUMEN!D474</f>
        <v>MACETA REDONDA 04 DIAMETRO 0.40M Y ALTO 0.40M CON SEMBRIO DE 1 AGAVE</v>
      </c>
      <c r="E3508" s="1759"/>
      <c r="F3508" s="1759"/>
      <c r="G3508" s="1759"/>
      <c r="H3508" s="1759"/>
      <c r="I3508" s="1759"/>
      <c r="J3508" s="1759"/>
      <c r="K3508" s="1759"/>
      <c r="L3508" s="1760"/>
    </row>
    <row r="3509" spans="3:12" s="302" customFormat="1" ht="16.5" customHeight="1" x14ac:dyDescent="0.25">
      <c r="C3509" s="1468" t="s">
        <v>1</v>
      </c>
      <c r="D3509" s="1468" t="s">
        <v>239</v>
      </c>
      <c r="E3509" s="691" t="s">
        <v>2</v>
      </c>
      <c r="F3509" s="691" t="s">
        <v>45</v>
      </c>
      <c r="G3509" s="713" t="s">
        <v>51</v>
      </c>
      <c r="H3509" s="713" t="s">
        <v>47</v>
      </c>
      <c r="I3509" s="713" t="s">
        <v>48</v>
      </c>
      <c r="J3509" s="713" t="s">
        <v>49</v>
      </c>
      <c r="K3509" s="93" t="s">
        <v>50</v>
      </c>
      <c r="L3509" s="1468" t="s">
        <v>3</v>
      </c>
    </row>
    <row r="3510" spans="3:12" s="302" customFormat="1" ht="16.5" customHeight="1" x14ac:dyDescent="0.25">
      <c r="C3510" s="1469"/>
      <c r="D3510" s="1504"/>
      <c r="E3510" s="1505"/>
      <c r="F3510" s="1427"/>
      <c r="G3510" s="1429"/>
      <c r="H3510" s="1429"/>
      <c r="I3510" s="1429"/>
      <c r="J3510" s="1429"/>
      <c r="K3510" s="91">
        <f>SUM(J3513:J3516)</f>
        <v>17</v>
      </c>
      <c r="L3510" s="1470" t="s">
        <v>15</v>
      </c>
    </row>
    <row r="3511" spans="3:12" x14ac:dyDescent="0.3">
      <c r="C3511" s="1151"/>
      <c r="D3511" s="1110"/>
      <c r="F3511" s="705"/>
      <c r="G3511" s="1539"/>
      <c r="H3511" s="1539"/>
      <c r="I3511" s="1539"/>
      <c r="J3511" s="458"/>
    </row>
    <row r="3512" spans="3:12" x14ac:dyDescent="0.3">
      <c r="C3512" s="1151"/>
      <c r="D3512" s="1110"/>
      <c r="E3512" s="123" t="s">
        <v>4632</v>
      </c>
      <c r="F3512" s="705"/>
      <c r="G3512" s="1539"/>
      <c r="H3512" s="1539"/>
      <c r="I3512" s="1539"/>
      <c r="J3512" s="458"/>
    </row>
    <row r="3513" spans="3:12" x14ac:dyDescent="0.3">
      <c r="C3513" s="1151"/>
      <c r="D3513" s="1110"/>
      <c r="E3513" s="248" t="s">
        <v>4626</v>
      </c>
      <c r="F3513" s="705">
        <v>10</v>
      </c>
      <c r="H3513" s="1539"/>
      <c r="I3513" s="1539"/>
      <c r="J3513" s="458">
        <f>PRODUCT(F3513:I3513)</f>
        <v>10</v>
      </c>
    </row>
    <row r="3514" spans="3:12" x14ac:dyDescent="0.3">
      <c r="C3514" s="1151"/>
      <c r="D3514" s="1110"/>
      <c r="E3514" s="248" t="s">
        <v>4627</v>
      </c>
      <c r="F3514" s="705">
        <v>2</v>
      </c>
      <c r="H3514" s="1539"/>
      <c r="I3514" s="1539"/>
      <c r="J3514" s="458">
        <f>PRODUCT(F3514:I3514)</f>
        <v>2</v>
      </c>
    </row>
    <row r="3515" spans="3:12" x14ac:dyDescent="0.3">
      <c r="C3515" s="1151"/>
      <c r="D3515" s="1110"/>
      <c r="E3515" s="123" t="s">
        <v>4633</v>
      </c>
      <c r="F3515" s="705"/>
      <c r="G3515" s="1539"/>
      <c r="H3515" s="1539"/>
      <c r="I3515" s="1539"/>
      <c r="J3515" s="458"/>
    </row>
    <row r="3516" spans="3:12" x14ac:dyDescent="0.3">
      <c r="C3516" s="1151"/>
      <c r="D3516" s="1110"/>
      <c r="E3516" s="248" t="s">
        <v>4630</v>
      </c>
      <c r="F3516" s="705">
        <v>5</v>
      </c>
      <c r="H3516" s="1539"/>
      <c r="I3516" s="1539"/>
      <c r="J3516" s="458">
        <f>PRODUCT(F3516:I3516)</f>
        <v>5</v>
      </c>
    </row>
    <row r="3517" spans="3:12" s="302" customFormat="1" x14ac:dyDescent="0.25">
      <c r="C3517" s="1750" t="str">
        <f>RESUMEN!C475</f>
        <v>03.13.02.15</v>
      </c>
      <c r="D3517" s="1758" t="str">
        <f>RESUMEN!D475</f>
        <v>MACETA REDONDA 05 DIAMETRO 0.60M Y ALTO 0.50M CON SEMBRIO DE 1 PALMA DE SAGÚ</v>
      </c>
      <c r="E3517" s="1759"/>
      <c r="F3517" s="1759"/>
      <c r="G3517" s="1759"/>
      <c r="H3517" s="1759"/>
      <c r="I3517" s="1759"/>
      <c r="J3517" s="1759"/>
      <c r="K3517" s="1759"/>
      <c r="L3517" s="1760"/>
    </row>
    <row r="3518" spans="3:12" s="302" customFormat="1" ht="16.5" customHeight="1" x14ac:dyDescent="0.25">
      <c r="C3518" s="1468" t="s">
        <v>1</v>
      </c>
      <c r="D3518" s="1468" t="s">
        <v>239</v>
      </c>
      <c r="E3518" s="691" t="s">
        <v>2</v>
      </c>
      <c r="F3518" s="691" t="s">
        <v>45</v>
      </c>
      <c r="G3518" s="713" t="s">
        <v>51</v>
      </c>
      <c r="H3518" s="713" t="s">
        <v>47</v>
      </c>
      <c r="I3518" s="713" t="s">
        <v>48</v>
      </c>
      <c r="J3518" s="713" t="s">
        <v>49</v>
      </c>
      <c r="K3518" s="93" t="s">
        <v>50</v>
      </c>
      <c r="L3518" s="1468" t="s">
        <v>3</v>
      </c>
    </row>
    <row r="3519" spans="3:12" s="302" customFormat="1" ht="16.5" customHeight="1" x14ac:dyDescent="0.25">
      <c r="C3519" s="1469"/>
      <c r="D3519" s="1504"/>
      <c r="E3519" s="1505"/>
      <c r="F3519" s="1427"/>
      <c r="G3519" s="1429"/>
      <c r="H3519" s="1429"/>
      <c r="I3519" s="1429"/>
      <c r="J3519" s="1429"/>
      <c r="K3519" s="91">
        <f>SUM(J3522:J3524)</f>
        <v>4</v>
      </c>
      <c r="L3519" s="1470" t="s">
        <v>15</v>
      </c>
    </row>
    <row r="3520" spans="3:12" x14ac:dyDescent="0.3">
      <c r="C3520" s="1151"/>
      <c r="D3520" s="1110"/>
      <c r="F3520" s="705"/>
      <c r="G3520" s="1539"/>
      <c r="H3520" s="1539"/>
      <c r="I3520" s="1539"/>
      <c r="J3520" s="458"/>
    </row>
    <row r="3521" spans="3:12" x14ac:dyDescent="0.3">
      <c r="C3521" s="1151"/>
      <c r="D3521" s="1110"/>
      <c r="E3521" s="123" t="s">
        <v>4632</v>
      </c>
      <c r="F3521" s="705"/>
      <c r="G3521" s="1539"/>
      <c r="H3521" s="1539"/>
      <c r="I3521" s="1539"/>
      <c r="J3521" s="458"/>
    </row>
    <row r="3522" spans="3:12" x14ac:dyDescent="0.3">
      <c r="C3522" s="1151"/>
      <c r="D3522" s="1110"/>
      <c r="E3522" s="248" t="s">
        <v>4626</v>
      </c>
      <c r="F3522" s="705">
        <v>3</v>
      </c>
      <c r="H3522" s="1539"/>
      <c r="I3522" s="1539"/>
      <c r="J3522" s="458">
        <f>PRODUCT(F3522:I3522)</f>
        <v>3</v>
      </c>
    </row>
    <row r="3523" spans="3:12" x14ac:dyDescent="0.3">
      <c r="C3523" s="1151"/>
      <c r="D3523" s="1110"/>
      <c r="E3523" s="123" t="s">
        <v>4633</v>
      </c>
      <c r="F3523" s="705"/>
      <c r="G3523" s="1539"/>
      <c r="H3523" s="1539"/>
      <c r="I3523" s="1539"/>
      <c r="J3523" s="458"/>
    </row>
    <row r="3524" spans="3:12" x14ac:dyDescent="0.3">
      <c r="C3524" s="1151"/>
      <c r="D3524" s="1110"/>
      <c r="E3524" s="248" t="s">
        <v>4630</v>
      </c>
      <c r="F3524" s="705">
        <v>1</v>
      </c>
      <c r="H3524" s="1539"/>
      <c r="I3524" s="1539"/>
      <c r="J3524" s="458">
        <f>PRODUCT(F3524:I3524)</f>
        <v>1</v>
      </c>
    </row>
    <row r="3525" spans="3:12" x14ac:dyDescent="0.3">
      <c r="C3525" s="1151"/>
      <c r="D3525" s="1110"/>
      <c r="F3525" s="705"/>
      <c r="G3525" s="1539"/>
      <c r="H3525" s="1539"/>
      <c r="I3525" s="1539"/>
      <c r="J3525" s="458"/>
    </row>
    <row r="3526" spans="3:12" s="302" customFormat="1" x14ac:dyDescent="0.25">
      <c r="C3526" s="1750" t="str">
        <f>RESUMEN!C476</f>
        <v>03.13.02.16</v>
      </c>
      <c r="D3526" s="1758" t="str">
        <f>RESUMEN!D476</f>
        <v>JARDINERA VERTICAL SOBRE MALLA 10X10cm DE NYLON 1mm COPN ESTRENTURA DE FIERRO</v>
      </c>
      <c r="E3526" s="1759"/>
      <c r="F3526" s="1759"/>
      <c r="G3526" s="1759"/>
      <c r="H3526" s="1759"/>
      <c r="I3526" s="1759"/>
      <c r="J3526" s="1759"/>
      <c r="K3526" s="1759"/>
      <c r="L3526" s="1760"/>
    </row>
    <row r="3527" spans="3:12" s="302" customFormat="1" ht="16.5" customHeight="1" x14ac:dyDescent="0.25">
      <c r="C3527" s="1468" t="s">
        <v>1</v>
      </c>
      <c r="D3527" s="1468" t="s">
        <v>239</v>
      </c>
      <c r="E3527" s="691" t="s">
        <v>2</v>
      </c>
      <c r="F3527" s="691" t="s">
        <v>45</v>
      </c>
      <c r="G3527" s="713" t="s">
        <v>51</v>
      </c>
      <c r="H3527" s="713" t="s">
        <v>47</v>
      </c>
      <c r="I3527" s="713" t="s">
        <v>48</v>
      </c>
      <c r="J3527" s="713" t="s">
        <v>49</v>
      </c>
      <c r="K3527" s="93" t="s">
        <v>50</v>
      </c>
      <c r="L3527" s="1468" t="s">
        <v>3</v>
      </c>
    </row>
    <row r="3528" spans="3:12" s="302" customFormat="1" ht="16.5" customHeight="1" x14ac:dyDescent="0.25">
      <c r="C3528" s="1469"/>
      <c r="D3528" s="1504"/>
      <c r="E3528" s="1505"/>
      <c r="F3528" s="1427"/>
      <c r="G3528" s="1429"/>
      <c r="H3528" s="1429"/>
      <c r="I3528" s="1429"/>
      <c r="J3528" s="1429"/>
      <c r="K3528" s="91">
        <f>SUM(J3531:J3534)</f>
        <v>33.119999999999997</v>
      </c>
      <c r="L3528" s="1470" t="s">
        <v>6</v>
      </c>
    </row>
    <row r="3529" spans="3:12" x14ac:dyDescent="0.3">
      <c r="C3529" s="1151"/>
      <c r="D3529" s="1110"/>
      <c r="F3529" s="705"/>
      <c r="G3529" s="1539"/>
      <c r="H3529" s="1539"/>
      <c r="I3529" s="1539"/>
      <c r="J3529" s="458"/>
    </row>
    <row r="3530" spans="3:12" x14ac:dyDescent="0.3">
      <c r="C3530" s="1151"/>
      <c r="D3530" s="1110"/>
      <c r="E3530" s="123" t="s">
        <v>4632</v>
      </c>
      <c r="F3530" s="705"/>
      <c r="G3530" s="1539"/>
      <c r="H3530" s="1539"/>
      <c r="I3530" s="1539"/>
      <c r="J3530" s="458"/>
    </row>
    <row r="3531" spans="3:12" x14ac:dyDescent="0.3">
      <c r="C3531" s="1151"/>
      <c r="D3531" s="1110"/>
      <c r="E3531" s="248" t="s">
        <v>4626</v>
      </c>
      <c r="F3531" s="705">
        <v>7</v>
      </c>
      <c r="G3531" s="1539">
        <v>1.2</v>
      </c>
      <c r="H3531" s="1539">
        <v>2.2999999999999998</v>
      </c>
      <c r="I3531" s="1539"/>
      <c r="J3531" s="458">
        <f>PRODUCT(F3531:I3531)</f>
        <v>19.32</v>
      </c>
    </row>
    <row r="3532" spans="3:12" x14ac:dyDescent="0.3">
      <c r="C3532" s="1151"/>
      <c r="D3532" s="1110"/>
      <c r="E3532" s="248" t="s">
        <v>4627</v>
      </c>
      <c r="F3532" s="705">
        <v>1</v>
      </c>
      <c r="G3532" s="1539">
        <v>1.2</v>
      </c>
      <c r="H3532" s="1539">
        <v>2.2999999999999998</v>
      </c>
      <c r="I3532" s="1539"/>
      <c r="J3532" s="458">
        <f>PRODUCT(F3532:I3532)</f>
        <v>2.76</v>
      </c>
    </row>
    <row r="3533" spans="3:12" x14ac:dyDescent="0.3">
      <c r="C3533" s="1151"/>
      <c r="D3533" s="1110"/>
      <c r="E3533" s="123" t="s">
        <v>4633</v>
      </c>
      <c r="F3533" s="705"/>
      <c r="G3533" s="1539"/>
      <c r="H3533" s="1539"/>
      <c r="I3533" s="1539"/>
      <c r="J3533" s="458"/>
    </row>
    <row r="3534" spans="3:12" x14ac:dyDescent="0.3">
      <c r="C3534" s="1151"/>
      <c r="D3534" s="1110"/>
      <c r="E3534" s="248" t="s">
        <v>4630</v>
      </c>
      <c r="F3534" s="705">
        <v>4</v>
      </c>
      <c r="G3534" s="1539">
        <v>1.2</v>
      </c>
      <c r="H3534" s="1539">
        <v>2.2999999999999998</v>
      </c>
      <c r="I3534" s="1539"/>
      <c r="J3534" s="458">
        <f>PRODUCT(F3534:I3534)</f>
        <v>11.04</v>
      </c>
    </row>
    <row r="3535" spans="3:12" s="302" customFormat="1" x14ac:dyDescent="0.25">
      <c r="C3535" s="1750" t="str">
        <f>RESUMEN!C489</f>
        <v>03.15.01.06</v>
      </c>
      <c r="D3535" s="1758" t="str">
        <f>RESUMEN!D489</f>
        <v>SE- 06  TOTEM INDICATIVO</v>
      </c>
      <c r="E3535" s="1759"/>
      <c r="F3535" s="1759"/>
      <c r="G3535" s="1759"/>
      <c r="H3535" s="1759"/>
      <c r="I3535" s="1759"/>
      <c r="J3535" s="1759"/>
      <c r="K3535" s="1759"/>
      <c r="L3535" s="1760"/>
    </row>
    <row r="3536" spans="3:12" s="302" customFormat="1" ht="16.5" customHeight="1" x14ac:dyDescent="0.25">
      <c r="C3536" s="1468" t="s">
        <v>1</v>
      </c>
      <c r="D3536" s="1468" t="s">
        <v>239</v>
      </c>
      <c r="E3536" s="691" t="s">
        <v>2</v>
      </c>
      <c r="F3536" s="691" t="s">
        <v>45</v>
      </c>
      <c r="G3536" s="713" t="s">
        <v>51</v>
      </c>
      <c r="H3536" s="713" t="s">
        <v>47</v>
      </c>
      <c r="I3536" s="713" t="s">
        <v>48</v>
      </c>
      <c r="J3536" s="713" t="s">
        <v>49</v>
      </c>
      <c r="K3536" s="93" t="s">
        <v>50</v>
      </c>
      <c r="L3536" s="1468" t="s">
        <v>3</v>
      </c>
    </row>
    <row r="3537" spans="3:12" s="302" customFormat="1" ht="16.5" customHeight="1" x14ac:dyDescent="0.25">
      <c r="C3537" s="1469"/>
      <c r="D3537" s="1504"/>
      <c r="E3537" s="1505"/>
      <c r="F3537" s="1427"/>
      <c r="G3537" s="1429"/>
      <c r="H3537" s="1429"/>
      <c r="I3537" s="1429"/>
      <c r="J3537" s="1429"/>
      <c r="K3537" s="91">
        <f>SUM(J3540:J3543)</f>
        <v>12</v>
      </c>
      <c r="L3537" s="1470" t="s">
        <v>15</v>
      </c>
    </row>
    <row r="3538" spans="3:12" x14ac:dyDescent="0.3">
      <c r="C3538" s="1151"/>
      <c r="D3538" s="1110"/>
      <c r="F3538" s="705"/>
      <c r="G3538" s="1539"/>
      <c r="H3538" s="1539"/>
      <c r="I3538" s="1539"/>
      <c r="J3538" s="458"/>
    </row>
    <row r="3539" spans="3:12" x14ac:dyDescent="0.3">
      <c r="C3539" s="1151"/>
      <c r="D3539" s="1110"/>
      <c r="E3539" s="123" t="s">
        <v>4632</v>
      </c>
      <c r="F3539" s="705"/>
      <c r="G3539" s="1539"/>
      <c r="H3539" s="1539"/>
      <c r="I3539" s="1539"/>
      <c r="J3539" s="458"/>
    </row>
    <row r="3540" spans="3:12" x14ac:dyDescent="0.3">
      <c r="C3540" s="1151"/>
      <c r="D3540" s="1110"/>
      <c r="E3540" s="248" t="s">
        <v>4626</v>
      </c>
      <c r="F3540" s="705">
        <v>7</v>
      </c>
      <c r="G3540" s="1539"/>
      <c r="H3540" s="1539"/>
      <c r="I3540" s="1539"/>
      <c r="J3540" s="705">
        <v>7</v>
      </c>
    </row>
    <row r="3541" spans="3:12" x14ac:dyDescent="0.3">
      <c r="C3541" s="1151"/>
      <c r="D3541" s="1110"/>
      <c r="E3541" s="248" t="s">
        <v>4627</v>
      </c>
      <c r="F3541" s="705">
        <v>1</v>
      </c>
      <c r="G3541" s="1539"/>
      <c r="H3541" s="1539"/>
      <c r="I3541" s="1539"/>
      <c r="J3541" s="458">
        <f>PRODUCT(F3541:I3541)</f>
        <v>1</v>
      </c>
    </row>
    <row r="3542" spans="3:12" x14ac:dyDescent="0.3">
      <c r="C3542" s="1151"/>
      <c r="D3542" s="1110"/>
      <c r="E3542" s="123" t="s">
        <v>4633</v>
      </c>
      <c r="F3542" s="705"/>
      <c r="G3542" s="1539"/>
      <c r="H3542" s="1539"/>
      <c r="I3542" s="1539"/>
      <c r="J3542" s="458"/>
    </row>
    <row r="3543" spans="3:12" x14ac:dyDescent="0.3">
      <c r="C3543" s="1151"/>
      <c r="D3543" s="1110"/>
      <c r="E3543" s="248" t="s">
        <v>4630</v>
      </c>
      <c r="F3543" s="705">
        <v>4</v>
      </c>
      <c r="G3543" s="1539"/>
      <c r="H3543" s="1539"/>
      <c r="I3543" s="1539"/>
      <c r="J3543" s="458">
        <f>PRODUCT(F3543:I3543)</f>
        <v>4</v>
      </c>
    </row>
    <row r="3544" spans="3:12" x14ac:dyDescent="0.3">
      <c r="C3544" s="1780"/>
      <c r="D3544" s="1781"/>
      <c r="E3544" s="1782"/>
      <c r="F3544" s="1783"/>
      <c r="G3544" s="1784"/>
      <c r="H3544" s="1784"/>
      <c r="I3544" s="1784"/>
      <c r="J3544" s="1785"/>
      <c r="K3544" s="1782"/>
      <c r="L3544" s="1782"/>
    </row>
  </sheetData>
  <mergeCells count="53">
    <mergeCell ref="D3428:E3428"/>
    <mergeCell ref="D7:F7"/>
    <mergeCell ref="D2973:E2973"/>
    <mergeCell ref="D2981:E2981"/>
    <mergeCell ref="D1313:E1313"/>
    <mergeCell ref="D2813:E2813"/>
    <mergeCell ref="D2820:E2820"/>
    <mergeCell ref="D2833:E2833"/>
    <mergeCell ref="D2891:E2891"/>
    <mergeCell ref="D2948:E2948"/>
    <mergeCell ref="D2477:E2477"/>
    <mergeCell ref="D2506:E2506"/>
    <mergeCell ref="D2623:E2623"/>
    <mergeCell ref="D2739:E2739"/>
    <mergeCell ref="D2749:E2749"/>
    <mergeCell ref="D3416:E3416"/>
    <mergeCell ref="C2:L2"/>
    <mergeCell ref="C3:L3"/>
    <mergeCell ref="C4:L4"/>
    <mergeCell ref="D5:L5"/>
    <mergeCell ref="D6:F6"/>
    <mergeCell ref="C3053:L3053"/>
    <mergeCell ref="D3418:E3418"/>
    <mergeCell ref="C9:L9"/>
    <mergeCell ref="D3039:E3039"/>
    <mergeCell ref="D3088:E3088"/>
    <mergeCell ref="D3095:E3095"/>
    <mergeCell ref="D3381:L3381"/>
    <mergeCell ref="D3105:E3105"/>
    <mergeCell ref="D3116:E3116"/>
    <mergeCell ref="D3296:E3296"/>
    <mergeCell ref="D3304:E3304"/>
    <mergeCell ref="D3310:E3310"/>
    <mergeCell ref="D3316:E3316"/>
    <mergeCell ref="D3374:L3374"/>
    <mergeCell ref="D3368:L3368"/>
    <mergeCell ref="D3328:L3328"/>
    <mergeCell ref="D3387:L3387"/>
    <mergeCell ref="D3394:L3394"/>
    <mergeCell ref="D3403:L3403"/>
    <mergeCell ref="D3055:E3055"/>
    <mergeCell ref="D3322:L3322"/>
    <mergeCell ref="D3502:L3502"/>
    <mergeCell ref="D3435:E3435"/>
    <mergeCell ref="D3442:E3442"/>
    <mergeCell ref="D3449:E3449"/>
    <mergeCell ref="D3456:E3456"/>
    <mergeCell ref="D3484:L3484"/>
    <mergeCell ref="D3490:L3490"/>
    <mergeCell ref="D3496:L3496"/>
    <mergeCell ref="D3464:E3464"/>
    <mergeCell ref="D3478:L3478"/>
    <mergeCell ref="D3472:L3472"/>
  </mergeCells>
  <conditionalFormatting sqref="D13 D77 D101 D132 D22 I132">
    <cfRule type="cellIs" dxfId="2013" priority="562" operator="equal">
      <formula>#REF!</formula>
    </cfRule>
  </conditionalFormatting>
  <conditionalFormatting sqref="D33 D38 D67">
    <cfRule type="cellIs" dxfId="2012" priority="561" operator="equal">
      <formula>#REF!</formula>
    </cfRule>
  </conditionalFormatting>
  <conditionalFormatting sqref="D152 I152">
    <cfRule type="cellIs" dxfId="2011" priority="560" operator="equal">
      <formula>#REF!</formula>
    </cfRule>
  </conditionalFormatting>
  <conditionalFormatting sqref="D147 I180 D180 D284 I284 I303 D303 I355 D355">
    <cfRule type="cellIs" dxfId="2010" priority="552" operator="equal">
      <formula>#REF!</formula>
    </cfRule>
  </conditionalFormatting>
  <conditionalFormatting sqref="D43">
    <cfRule type="cellIs" dxfId="2009" priority="559" operator="equal">
      <formula>#REF!</formula>
    </cfRule>
  </conditionalFormatting>
  <conditionalFormatting sqref="D82">
    <cfRule type="cellIs" dxfId="2008" priority="555" operator="equal">
      <formula>#REF!</formula>
    </cfRule>
  </conditionalFormatting>
  <conditionalFormatting sqref="D62">
    <cfRule type="cellIs" dxfId="2007" priority="557" operator="equal">
      <formula>#REF!</formula>
    </cfRule>
  </conditionalFormatting>
  <conditionalFormatting sqref="D57">
    <cfRule type="cellIs" dxfId="2006" priority="558" operator="equal">
      <formula>#REF!</formula>
    </cfRule>
  </conditionalFormatting>
  <conditionalFormatting sqref="D72">
    <cfRule type="cellIs" dxfId="2005" priority="556" operator="equal">
      <formula>#REF!</formula>
    </cfRule>
  </conditionalFormatting>
  <conditionalFormatting sqref="D92">
    <cfRule type="cellIs" dxfId="2004" priority="554" operator="equal">
      <formula>#REF!</formula>
    </cfRule>
  </conditionalFormatting>
  <conditionalFormatting sqref="D106">
    <cfRule type="cellIs" dxfId="2003" priority="553" operator="equal">
      <formula>#REF!</formula>
    </cfRule>
  </conditionalFormatting>
  <conditionalFormatting sqref="D19">
    <cfRule type="cellIs" dxfId="2002" priority="549" operator="equal">
      <formula>#REF!</formula>
    </cfRule>
  </conditionalFormatting>
  <conditionalFormatting sqref="D10">
    <cfRule type="cellIs" dxfId="2001" priority="550" operator="equal">
      <formula>#REF!</formula>
    </cfRule>
  </conditionalFormatting>
  <conditionalFormatting sqref="D28">
    <cfRule type="cellIs" dxfId="2000" priority="551" operator="equal">
      <formula>#REF!</formula>
    </cfRule>
  </conditionalFormatting>
  <conditionalFormatting sqref="D29">
    <cfRule type="cellIs" dxfId="1999" priority="548" operator="equal">
      <formula>#REF!</formula>
    </cfRule>
  </conditionalFormatting>
  <conditionalFormatting sqref="D39">
    <cfRule type="cellIs" dxfId="1998" priority="547" operator="equal">
      <formula>#REF!</formula>
    </cfRule>
  </conditionalFormatting>
  <conditionalFormatting sqref="D49">
    <cfRule type="cellIs" dxfId="1997" priority="546" operator="equal">
      <formula>#REF!</formula>
    </cfRule>
  </conditionalFormatting>
  <conditionalFormatting sqref="D58">
    <cfRule type="cellIs" dxfId="1996" priority="545" operator="equal">
      <formula>#REF!</formula>
    </cfRule>
  </conditionalFormatting>
  <conditionalFormatting sqref="D78">
    <cfRule type="cellIs" dxfId="1995" priority="543" operator="equal">
      <formula>#REF!</formula>
    </cfRule>
  </conditionalFormatting>
  <conditionalFormatting sqref="D88">
    <cfRule type="cellIs" dxfId="1994" priority="542" operator="equal">
      <formula>#REF!</formula>
    </cfRule>
  </conditionalFormatting>
  <conditionalFormatting sqref="D68">
    <cfRule type="cellIs" dxfId="1993" priority="544" operator="equal">
      <formula>#REF!</formula>
    </cfRule>
  </conditionalFormatting>
  <conditionalFormatting sqref="D102">
    <cfRule type="cellIs" dxfId="1992" priority="541" operator="equal">
      <formula>#REF!</formula>
    </cfRule>
  </conditionalFormatting>
  <conditionalFormatting sqref="D123">
    <cfRule type="cellIs" dxfId="1991" priority="540" operator="equal">
      <formula>#REF!</formula>
    </cfRule>
  </conditionalFormatting>
  <conditionalFormatting sqref="D137">
    <cfRule type="cellIs" dxfId="1990" priority="539" operator="equal">
      <formula>#REF!</formula>
    </cfRule>
  </conditionalFormatting>
  <conditionalFormatting sqref="D133">
    <cfRule type="cellIs" dxfId="1989" priority="538" operator="equal">
      <formula>#REF!</formula>
    </cfRule>
  </conditionalFormatting>
  <conditionalFormatting sqref="D171">
    <cfRule type="cellIs" dxfId="1988" priority="535" operator="equal">
      <formula>#REF!</formula>
    </cfRule>
  </conditionalFormatting>
  <conditionalFormatting sqref="D143">
    <cfRule type="cellIs" dxfId="1987" priority="537" operator="equal">
      <formula>#REF!</formula>
    </cfRule>
  </conditionalFormatting>
  <conditionalFormatting sqref="D167">
    <cfRule type="cellIs" dxfId="1986" priority="533" operator="equal">
      <formula>#REF!</formula>
    </cfRule>
  </conditionalFormatting>
  <conditionalFormatting sqref="D153">
    <cfRule type="cellIs" dxfId="1985" priority="534" operator="equal">
      <formula>#REF!</formula>
    </cfRule>
  </conditionalFormatting>
  <conditionalFormatting sqref="D211">
    <cfRule type="cellIs" dxfId="1984" priority="529" operator="equal">
      <formula>#REF!</formula>
    </cfRule>
  </conditionalFormatting>
  <conditionalFormatting sqref="D157">
    <cfRule type="cellIs" dxfId="1983" priority="536" operator="equal">
      <formula>#REF!</formula>
    </cfRule>
  </conditionalFormatting>
  <conditionalFormatting sqref="I260 D260">
    <cfRule type="cellIs" dxfId="1982" priority="528" operator="equal">
      <formula>#REF!</formula>
    </cfRule>
  </conditionalFormatting>
  <conditionalFormatting sqref="D196">
    <cfRule type="cellIs" dxfId="1981" priority="530" operator="equal">
      <formula>#REF!</formula>
    </cfRule>
  </conditionalFormatting>
  <conditionalFormatting sqref="D308">
    <cfRule type="cellIs" dxfId="1980" priority="524" operator="equal">
      <formula>#REF!</formula>
    </cfRule>
  </conditionalFormatting>
  <conditionalFormatting sqref="I326 D326">
    <cfRule type="cellIs" dxfId="1979" priority="523" operator="equal">
      <formula>#REF!</formula>
    </cfRule>
  </conditionalFormatting>
  <conditionalFormatting sqref="D185">
    <cfRule type="cellIs" dxfId="1978" priority="532" operator="equal">
      <formula>#REF!</formula>
    </cfRule>
  </conditionalFormatting>
  <conditionalFormatting sqref="I206 D206">
    <cfRule type="cellIs" dxfId="1977" priority="531" operator="equal">
      <formula>#REF!</formula>
    </cfRule>
  </conditionalFormatting>
  <conditionalFormatting sqref="D236">
    <cfRule type="cellIs" dxfId="1976" priority="527" operator="equal">
      <formula>#REF!</formula>
    </cfRule>
  </conditionalFormatting>
  <conditionalFormatting sqref="D289">
    <cfRule type="cellIs" dxfId="1975" priority="526" operator="equal">
      <formula>#REF!</formula>
    </cfRule>
  </conditionalFormatting>
  <conditionalFormatting sqref="D318">
    <cfRule type="cellIs" dxfId="1974" priority="522" operator="equal">
      <formula>#REF!</formula>
    </cfRule>
  </conditionalFormatting>
  <conditionalFormatting sqref="D313 I313">
    <cfRule type="cellIs" dxfId="1973" priority="525" operator="equal">
      <formula>#REF!</formula>
    </cfRule>
  </conditionalFormatting>
  <conditionalFormatting sqref="D360">
    <cfRule type="cellIs" dxfId="1972" priority="519" operator="equal">
      <formula>#REF!</formula>
    </cfRule>
  </conditionalFormatting>
  <conditionalFormatting sqref="D331">
    <cfRule type="cellIs" dxfId="1971" priority="521" operator="equal">
      <formula>#REF!</formula>
    </cfRule>
  </conditionalFormatting>
  <conditionalFormatting sqref="I369">
    <cfRule type="cellIs" dxfId="1970" priority="520" operator="equal">
      <formula>#REF!</formula>
    </cfRule>
  </conditionalFormatting>
  <conditionalFormatting sqref="I391 D391">
    <cfRule type="cellIs" dxfId="1969" priority="517" operator="equal">
      <formula>#REF!</formula>
    </cfRule>
  </conditionalFormatting>
  <conditionalFormatting sqref="I405 D405">
    <cfRule type="cellIs" dxfId="1968" priority="516" operator="equal">
      <formula>#REF!</formula>
    </cfRule>
  </conditionalFormatting>
  <conditionalFormatting sqref="D396">
    <cfRule type="cellIs" dxfId="1967" priority="515" operator="equal">
      <formula>#REF!</formula>
    </cfRule>
  </conditionalFormatting>
  <conditionalFormatting sqref="D16">
    <cfRule type="cellIs" dxfId="1966" priority="505" operator="equal">
      <formula>#REF!</formula>
    </cfRule>
  </conditionalFormatting>
  <conditionalFormatting sqref="I451 D451">
    <cfRule type="cellIs" dxfId="1965" priority="513" operator="equal">
      <formula>#REF!</formula>
    </cfRule>
  </conditionalFormatting>
  <conditionalFormatting sqref="D410">
    <cfRule type="cellIs" dxfId="1964" priority="514" operator="equal">
      <formula>#REF!</formula>
    </cfRule>
  </conditionalFormatting>
  <conditionalFormatting sqref="D369">
    <cfRule type="cellIs" dxfId="1963" priority="511" operator="equal">
      <formula>#REF!</formula>
    </cfRule>
  </conditionalFormatting>
  <conditionalFormatting sqref="I142">
    <cfRule type="cellIs" dxfId="1962" priority="508" operator="equal">
      <formula>#REF!</formula>
    </cfRule>
  </conditionalFormatting>
  <conditionalFormatting sqref="I87">
    <cfRule type="cellIs" dxfId="1961" priority="509" operator="equal">
      <formula>#REF!</formula>
    </cfRule>
  </conditionalFormatting>
  <conditionalFormatting sqref="D32">
    <cfRule type="cellIs" dxfId="1960" priority="504" operator="equal">
      <formula>#REF!</formula>
    </cfRule>
  </conditionalFormatting>
  <conditionalFormatting sqref="I191 D191">
    <cfRule type="cellIs" dxfId="1959" priority="512" operator="equal">
      <formula>#REF!</formula>
    </cfRule>
  </conditionalFormatting>
  <conditionalFormatting sqref="D374">
    <cfRule type="cellIs" dxfId="1958" priority="518" operator="equal">
      <formula>#REF!</formula>
    </cfRule>
  </conditionalFormatting>
  <conditionalFormatting sqref="I122 D122">
    <cfRule type="cellIs" dxfId="1957" priority="510" operator="equal">
      <formula>#REF!</formula>
    </cfRule>
  </conditionalFormatting>
  <conditionalFormatting sqref="D142">
    <cfRule type="cellIs" dxfId="1956" priority="507" operator="equal">
      <formula>#REF!</formula>
    </cfRule>
  </conditionalFormatting>
  <conditionalFormatting sqref="D52">
    <cfRule type="cellIs" dxfId="1955" priority="502" operator="equal">
      <formula>#REF!</formula>
    </cfRule>
  </conditionalFormatting>
  <conditionalFormatting sqref="D136">
    <cfRule type="cellIs" dxfId="1954" priority="495" operator="equal">
      <formula>#REF!</formula>
    </cfRule>
  </conditionalFormatting>
  <conditionalFormatting sqref="D87">
    <cfRule type="cellIs" dxfId="1953" priority="506" operator="equal">
      <formula>#REF!</formula>
    </cfRule>
  </conditionalFormatting>
  <conditionalFormatting sqref="D61">
    <cfRule type="cellIs" dxfId="1952" priority="501" operator="equal">
      <formula>#REF!</formula>
    </cfRule>
  </conditionalFormatting>
  <conditionalFormatting sqref="D42">
    <cfRule type="cellIs" dxfId="1951" priority="503" operator="equal">
      <formula>#REF!</formula>
    </cfRule>
  </conditionalFormatting>
  <conditionalFormatting sqref="D91">
    <cfRule type="cellIs" dxfId="1950" priority="498" operator="equal">
      <formula>#REF!</formula>
    </cfRule>
  </conditionalFormatting>
  <conditionalFormatting sqref="D81">
    <cfRule type="cellIs" dxfId="1949" priority="499" operator="equal">
      <formula>#REF!</formula>
    </cfRule>
  </conditionalFormatting>
  <conditionalFormatting sqref="D105">
    <cfRule type="cellIs" dxfId="1948" priority="497" operator="equal">
      <formula>#REF!</formula>
    </cfRule>
  </conditionalFormatting>
  <conditionalFormatting sqref="D146">
    <cfRule type="cellIs" dxfId="1947" priority="494" operator="equal">
      <formula>#REF!</formula>
    </cfRule>
  </conditionalFormatting>
  <conditionalFormatting sqref="D71">
    <cfRule type="cellIs" dxfId="1946" priority="500" operator="equal">
      <formula>#REF!</formula>
    </cfRule>
  </conditionalFormatting>
  <conditionalFormatting sqref="D126">
    <cfRule type="cellIs" dxfId="1945" priority="496" operator="equal">
      <formula>#REF!</formula>
    </cfRule>
  </conditionalFormatting>
  <conditionalFormatting sqref="D210">
    <cfRule type="cellIs" dxfId="1944" priority="489" operator="equal">
      <formula>#REF!</formula>
    </cfRule>
  </conditionalFormatting>
  <conditionalFormatting sqref="D264">
    <cfRule type="cellIs" dxfId="1943" priority="487" operator="equal">
      <formula>#REF!</formula>
    </cfRule>
  </conditionalFormatting>
  <conditionalFormatting sqref="D170">
    <cfRule type="cellIs" dxfId="1942" priority="492" operator="equal">
      <formula>#REF!</formula>
    </cfRule>
  </conditionalFormatting>
  <conditionalFormatting sqref="D156">
    <cfRule type="cellIs" dxfId="1941" priority="493" operator="equal">
      <formula>#REF!</formula>
    </cfRule>
  </conditionalFormatting>
  <conditionalFormatting sqref="D235">
    <cfRule type="cellIs" dxfId="1940" priority="488" operator="equal">
      <formula>#REF!</formula>
    </cfRule>
  </conditionalFormatting>
  <conditionalFormatting sqref="D307">
    <cfRule type="cellIs" dxfId="1939" priority="485" operator="equal">
      <formula>#REF!</formula>
    </cfRule>
  </conditionalFormatting>
  <conditionalFormatting sqref="D184">
    <cfRule type="cellIs" dxfId="1938" priority="491" operator="equal">
      <formula>#REF!</formula>
    </cfRule>
  </conditionalFormatting>
  <conditionalFormatting sqref="D317">
    <cfRule type="cellIs" dxfId="1937" priority="484" operator="equal">
      <formula>#REF!</formula>
    </cfRule>
  </conditionalFormatting>
  <conditionalFormatting sqref="D195">
    <cfRule type="cellIs" dxfId="1936" priority="490" operator="equal">
      <formula>#REF!</formula>
    </cfRule>
  </conditionalFormatting>
  <conditionalFormatting sqref="D288">
    <cfRule type="cellIs" dxfId="1935" priority="486" operator="equal">
      <formula>#REF!</formula>
    </cfRule>
  </conditionalFormatting>
  <conditionalFormatting sqref="D359">
    <cfRule type="cellIs" dxfId="1934" priority="482" operator="equal">
      <formula>#REF!</formula>
    </cfRule>
  </conditionalFormatting>
  <conditionalFormatting sqref="D330">
    <cfRule type="cellIs" dxfId="1933" priority="483" operator="equal">
      <formula>#REF!</formula>
    </cfRule>
  </conditionalFormatting>
  <conditionalFormatting sqref="D373">
    <cfRule type="cellIs" dxfId="1932" priority="481" operator="equal">
      <formula>#REF!</formula>
    </cfRule>
  </conditionalFormatting>
  <conditionalFormatting sqref="D395">
    <cfRule type="cellIs" dxfId="1931" priority="479" operator="equal">
      <formula>#REF!</formula>
    </cfRule>
  </conditionalFormatting>
  <conditionalFormatting sqref="D409">
    <cfRule type="cellIs" dxfId="1930" priority="478" operator="equal">
      <formula>#REF!</formula>
    </cfRule>
  </conditionalFormatting>
  <conditionalFormatting sqref="D386">
    <cfRule type="cellIs" dxfId="1929" priority="480" operator="equal">
      <formula>#REF!</formula>
    </cfRule>
  </conditionalFormatting>
  <conditionalFormatting sqref="D427">
    <cfRule type="cellIs" dxfId="1928" priority="477" operator="equal">
      <formula>#REF!</formula>
    </cfRule>
  </conditionalFormatting>
  <conditionalFormatting sqref="D23">
    <cfRule type="cellIs" dxfId="1927" priority="472" operator="equal">
      <formula>#REF!</formula>
    </cfRule>
  </conditionalFormatting>
  <conditionalFormatting sqref="D25">
    <cfRule type="cellIs" dxfId="1926" priority="476" operator="equal">
      <formula>#REF!</formula>
    </cfRule>
  </conditionalFormatting>
  <conditionalFormatting sqref="D36">
    <cfRule type="cellIs" dxfId="1925" priority="470" operator="equal">
      <formula>#REF!</formula>
    </cfRule>
  </conditionalFormatting>
  <conditionalFormatting sqref="D34">
    <cfRule type="cellIs" dxfId="1924" priority="471" operator="equal">
      <formula>#REF!</formula>
    </cfRule>
  </conditionalFormatting>
  <conditionalFormatting sqref="D44">
    <cfRule type="cellIs" dxfId="1923" priority="468" operator="equal">
      <formula>#REF!</formula>
    </cfRule>
  </conditionalFormatting>
  <conditionalFormatting sqref="D46">
    <cfRule type="cellIs" dxfId="1922" priority="467" operator="equal">
      <formula>#REF!</formula>
    </cfRule>
  </conditionalFormatting>
  <conditionalFormatting sqref="D65">
    <cfRule type="cellIs" dxfId="1921" priority="462" operator="equal">
      <formula>#REF!</formula>
    </cfRule>
  </conditionalFormatting>
  <conditionalFormatting sqref="D53">
    <cfRule type="cellIs" dxfId="1920" priority="463" operator="equal">
      <formula>#REF!</formula>
    </cfRule>
  </conditionalFormatting>
  <conditionalFormatting sqref="D55">
    <cfRule type="cellIs" dxfId="1919" priority="465" operator="equal">
      <formula>#REF!</formula>
    </cfRule>
  </conditionalFormatting>
  <conditionalFormatting sqref="D63">
    <cfRule type="cellIs" dxfId="1918" priority="460" operator="equal">
      <formula>#REF!</formula>
    </cfRule>
  </conditionalFormatting>
  <conditionalFormatting sqref="D75">
    <cfRule type="cellIs" dxfId="1917" priority="459" operator="equal">
      <formula>#REF!</formula>
    </cfRule>
  </conditionalFormatting>
  <conditionalFormatting sqref="D73">
    <cfRule type="cellIs" dxfId="1916" priority="457" operator="equal">
      <formula>#REF!</formula>
    </cfRule>
  </conditionalFormatting>
  <conditionalFormatting sqref="D85">
    <cfRule type="cellIs" dxfId="1915" priority="456" operator="equal">
      <formula>#REF!</formula>
    </cfRule>
  </conditionalFormatting>
  <conditionalFormatting sqref="D99">
    <cfRule type="cellIs" dxfId="1914" priority="453" operator="equal">
      <formula>#REF!</formula>
    </cfRule>
  </conditionalFormatting>
  <conditionalFormatting sqref="D95">
    <cfRule type="cellIs" dxfId="1913" priority="450" operator="equal">
      <formula>#REF!</formula>
    </cfRule>
  </conditionalFormatting>
  <conditionalFormatting sqref="D93">
    <cfRule type="cellIs" dxfId="1912" priority="448" operator="equal">
      <formula>#REF!</formula>
    </cfRule>
  </conditionalFormatting>
  <conditionalFormatting sqref="D97">
    <cfRule type="cellIs" dxfId="1911" priority="451" operator="equal">
      <formula>#REF!</formula>
    </cfRule>
  </conditionalFormatting>
  <conditionalFormatting sqref="D109">
    <cfRule type="cellIs" dxfId="1910" priority="447" operator="equal">
      <formula>#REF!</formula>
    </cfRule>
  </conditionalFormatting>
  <conditionalFormatting sqref="D83">
    <cfRule type="cellIs" dxfId="1909" priority="454" operator="equal">
      <formula>#REF!</formula>
    </cfRule>
  </conditionalFormatting>
  <conditionalFormatting sqref="D111">
    <cfRule type="cellIs" dxfId="1908" priority="442" operator="equal">
      <formula>#REF!</formula>
    </cfRule>
  </conditionalFormatting>
  <conditionalFormatting sqref="D107">
    <cfRule type="cellIs" dxfId="1907" priority="445" operator="equal">
      <formula>#REF!</formula>
    </cfRule>
  </conditionalFormatting>
  <conditionalFormatting sqref="D117">
    <cfRule type="cellIs" dxfId="1906" priority="441" operator="equal">
      <formula>#REF!</formula>
    </cfRule>
  </conditionalFormatting>
  <conditionalFormatting sqref="D127">
    <cfRule type="cellIs" dxfId="1905" priority="437" operator="equal">
      <formula>#REF!</formula>
    </cfRule>
  </conditionalFormatting>
  <conditionalFormatting sqref="D113">
    <cfRule type="cellIs" dxfId="1904" priority="444" operator="equal">
      <formula>#REF!</formula>
    </cfRule>
  </conditionalFormatting>
  <conditionalFormatting sqref="D140">
    <cfRule type="cellIs" dxfId="1903" priority="436" operator="equal">
      <formula>#REF!</formula>
    </cfRule>
  </conditionalFormatting>
  <conditionalFormatting sqref="D138">
    <cfRule type="cellIs" dxfId="1902" priority="434" operator="equal">
      <formula>#REF!</formula>
    </cfRule>
  </conditionalFormatting>
  <conditionalFormatting sqref="D129">
    <cfRule type="cellIs" dxfId="1901" priority="439" operator="equal">
      <formula>#REF!</formula>
    </cfRule>
  </conditionalFormatting>
  <conditionalFormatting sqref="D150">
    <cfRule type="cellIs" dxfId="1900" priority="433" operator="equal">
      <formula>#REF!</formula>
    </cfRule>
  </conditionalFormatting>
  <conditionalFormatting sqref="D148">
    <cfRule type="cellIs" dxfId="1899" priority="431" operator="equal">
      <formula>#REF!</formula>
    </cfRule>
  </conditionalFormatting>
  <conditionalFormatting sqref="D164">
    <cfRule type="cellIs" dxfId="1898" priority="427" operator="equal">
      <formula>#REF!</formula>
    </cfRule>
  </conditionalFormatting>
  <conditionalFormatting sqref="D158">
    <cfRule type="cellIs" dxfId="1897" priority="428" operator="equal">
      <formula>#REF!</formula>
    </cfRule>
  </conditionalFormatting>
  <conditionalFormatting sqref="D160">
    <cfRule type="cellIs" dxfId="1896" priority="430" operator="equal">
      <formula>#REF!</formula>
    </cfRule>
  </conditionalFormatting>
  <conditionalFormatting sqref="D162">
    <cfRule type="cellIs" dxfId="1895" priority="425" operator="equal">
      <formula>#REF!</formula>
    </cfRule>
  </conditionalFormatting>
  <conditionalFormatting sqref="D188">
    <cfRule type="cellIs" dxfId="1894" priority="419" operator="equal">
      <formula>#REF!</formula>
    </cfRule>
  </conditionalFormatting>
  <conditionalFormatting sqref="D174">
    <cfRule type="cellIs" dxfId="1893" priority="424" operator="equal">
      <formula>#REF!</formula>
    </cfRule>
  </conditionalFormatting>
  <conditionalFormatting sqref="D178">
    <cfRule type="cellIs" dxfId="1892" priority="421" operator="equal">
      <formula>#REF!</formula>
    </cfRule>
  </conditionalFormatting>
  <conditionalFormatting sqref="D186">
    <cfRule type="cellIs" dxfId="1891" priority="417" operator="equal">
      <formula>#REF!</formula>
    </cfRule>
  </conditionalFormatting>
  <conditionalFormatting sqref="D204">
    <cfRule type="cellIs" dxfId="1890" priority="413" operator="equal">
      <formula>#REF!</formula>
    </cfRule>
  </conditionalFormatting>
  <conditionalFormatting sqref="D172">
    <cfRule type="cellIs" dxfId="1889" priority="422" operator="equal">
      <formula>#REF!</formula>
    </cfRule>
  </conditionalFormatting>
  <conditionalFormatting sqref="D197">
    <cfRule type="cellIs" dxfId="1888" priority="414" operator="equal">
      <formula>#REF!</formula>
    </cfRule>
  </conditionalFormatting>
  <conditionalFormatting sqref="D214">
    <cfRule type="cellIs" dxfId="1887" priority="410" operator="equal">
      <formula>#REF!</formula>
    </cfRule>
  </conditionalFormatting>
  <conditionalFormatting sqref="D199">
    <cfRule type="cellIs" dxfId="1886" priority="416" operator="equal">
      <formula>#REF!</formula>
    </cfRule>
  </conditionalFormatting>
  <conditionalFormatting sqref="D202">
    <cfRule type="cellIs" dxfId="1885" priority="411" operator="equal">
      <formula>#REF!</formula>
    </cfRule>
  </conditionalFormatting>
  <conditionalFormatting sqref="D237">
    <cfRule type="cellIs" dxfId="1884" priority="402" operator="equal">
      <formula>#REF!</formula>
    </cfRule>
  </conditionalFormatting>
  <conditionalFormatting sqref="D265">
    <cfRule type="cellIs" dxfId="1883" priority="394" operator="equal">
      <formula>#REF!</formula>
    </cfRule>
  </conditionalFormatting>
  <conditionalFormatting sqref="D212">
    <cfRule type="cellIs" dxfId="1882" priority="408" operator="equal">
      <formula>#REF!</formula>
    </cfRule>
  </conditionalFormatting>
  <conditionalFormatting sqref="D267">
    <cfRule type="cellIs" dxfId="1881" priority="396" operator="equal">
      <formula>#REF!</formula>
    </cfRule>
  </conditionalFormatting>
  <conditionalFormatting sqref="D239">
    <cfRule type="cellIs" dxfId="1880" priority="404" operator="equal">
      <formula>#REF!</formula>
    </cfRule>
  </conditionalFormatting>
  <conditionalFormatting sqref="D292">
    <cfRule type="cellIs" dxfId="1879" priority="391" operator="equal">
      <formula>#REF!</formula>
    </cfRule>
  </conditionalFormatting>
  <conditionalFormatting sqref="D301">
    <cfRule type="cellIs" dxfId="1878" priority="385" operator="equal">
      <formula>#REF!</formula>
    </cfRule>
  </conditionalFormatting>
  <conditionalFormatting sqref="D319">
    <cfRule type="cellIs" dxfId="1877" priority="377" operator="equal">
      <formula>#REF!</formula>
    </cfRule>
  </conditionalFormatting>
  <conditionalFormatting sqref="D256">
    <cfRule type="cellIs" dxfId="1876" priority="397" operator="equal">
      <formula>#REF!</formula>
    </cfRule>
  </conditionalFormatting>
  <conditionalFormatting sqref="D365">
    <cfRule type="cellIs" dxfId="1875" priority="363" operator="equal">
      <formula>#REF!</formula>
    </cfRule>
  </conditionalFormatting>
  <conditionalFormatting sqref="D290">
    <cfRule type="cellIs" dxfId="1874" priority="389" operator="equal">
      <formula>#REF!</formula>
    </cfRule>
  </conditionalFormatting>
  <conditionalFormatting sqref="D258">
    <cfRule type="cellIs" dxfId="1873" priority="399" operator="equal">
      <formula>#REF!</formula>
    </cfRule>
  </conditionalFormatting>
  <conditionalFormatting sqref="D296">
    <cfRule type="cellIs" dxfId="1872" priority="388" operator="equal">
      <formula>#REF!</formula>
    </cfRule>
  </conditionalFormatting>
  <conditionalFormatting sqref="D332">
    <cfRule type="cellIs" dxfId="1871" priority="374" operator="equal">
      <formula>#REF!</formula>
    </cfRule>
  </conditionalFormatting>
  <conditionalFormatting sqref="D299">
    <cfRule type="cellIs" dxfId="1870" priority="383" operator="equal">
      <formula>#REF!</formula>
    </cfRule>
  </conditionalFormatting>
  <conditionalFormatting sqref="D294">
    <cfRule type="cellIs" dxfId="1869" priority="386" operator="equal">
      <formula>#REF!</formula>
    </cfRule>
  </conditionalFormatting>
  <conditionalFormatting sqref="D321">
    <cfRule type="cellIs" dxfId="1868" priority="379" operator="equal">
      <formula>#REF!</formula>
    </cfRule>
  </conditionalFormatting>
  <conditionalFormatting sqref="D309">
    <cfRule type="cellIs" dxfId="1867" priority="380" operator="equal">
      <formula>#REF!</formula>
    </cfRule>
  </conditionalFormatting>
  <conditionalFormatting sqref="D311">
    <cfRule type="cellIs" dxfId="1866" priority="382" operator="equal">
      <formula>#REF!</formula>
    </cfRule>
  </conditionalFormatting>
  <conditionalFormatting sqref="D334">
    <cfRule type="cellIs" dxfId="1865" priority="376" operator="equal">
      <formula>#REF!</formula>
    </cfRule>
  </conditionalFormatting>
  <conditionalFormatting sqref="D361">
    <cfRule type="cellIs" dxfId="1864" priority="366" operator="equal">
      <formula>#REF!</formula>
    </cfRule>
  </conditionalFormatting>
  <conditionalFormatting sqref="D397">
    <cfRule type="cellIs" dxfId="1863" priority="351" operator="equal">
      <formula>#REF!</formula>
    </cfRule>
  </conditionalFormatting>
  <conditionalFormatting sqref="D363">
    <cfRule type="cellIs" dxfId="1862" priority="368" operator="equal">
      <formula>#REF!</formula>
    </cfRule>
  </conditionalFormatting>
  <conditionalFormatting sqref="D367">
    <cfRule type="cellIs" dxfId="1861" priority="365" operator="equal">
      <formula>#REF!</formula>
    </cfRule>
  </conditionalFormatting>
  <conditionalFormatting sqref="D379">
    <cfRule type="cellIs" dxfId="1860" priority="357" operator="equal">
      <formula>#REF!</formula>
    </cfRule>
  </conditionalFormatting>
  <conditionalFormatting sqref="D338">
    <cfRule type="cellIs" dxfId="1859" priority="373" operator="equal">
      <formula>#REF!</formula>
    </cfRule>
  </conditionalFormatting>
  <conditionalFormatting sqref="D377">
    <cfRule type="cellIs" dxfId="1858" priority="362" operator="equal">
      <formula>#REF!</formula>
    </cfRule>
  </conditionalFormatting>
  <conditionalFormatting sqref="D403">
    <cfRule type="cellIs" dxfId="1857" priority="350" operator="equal">
      <formula>#REF!</formula>
    </cfRule>
  </conditionalFormatting>
  <conditionalFormatting sqref="D389">
    <cfRule type="cellIs" dxfId="1856" priority="356" operator="equal">
      <formula>#REF!</formula>
    </cfRule>
  </conditionalFormatting>
  <conditionalFormatting sqref="D401">
    <cfRule type="cellIs" dxfId="1855" priority="348" operator="equal">
      <formula>#REF!</formula>
    </cfRule>
  </conditionalFormatting>
  <conditionalFormatting sqref="D411">
    <cfRule type="cellIs" dxfId="1854" priority="345" operator="equal">
      <formula>#REF!</formula>
    </cfRule>
  </conditionalFormatting>
  <conditionalFormatting sqref="D336">
    <cfRule type="cellIs" dxfId="1853" priority="371" operator="equal">
      <formula>#REF!</formula>
    </cfRule>
  </conditionalFormatting>
  <conditionalFormatting sqref="D442">
    <cfRule type="cellIs" dxfId="1852" priority="332" operator="equal">
      <formula>#REF!</formula>
    </cfRule>
  </conditionalFormatting>
  <conditionalFormatting sqref="D381">
    <cfRule type="cellIs" dxfId="1851" priority="359" operator="equal">
      <formula>#REF!</formula>
    </cfRule>
  </conditionalFormatting>
  <conditionalFormatting sqref="D430">
    <cfRule type="cellIs" dxfId="1850" priority="339" operator="equal">
      <formula>#REF!</formula>
    </cfRule>
  </conditionalFormatting>
  <conditionalFormatting sqref="D387">
    <cfRule type="cellIs" dxfId="1849" priority="354" operator="equal">
      <formula>#REF!</formula>
    </cfRule>
  </conditionalFormatting>
  <conditionalFormatting sqref="D375">
    <cfRule type="cellIs" dxfId="1848" priority="360" operator="equal">
      <formula>#REF!</formula>
    </cfRule>
  </conditionalFormatting>
  <conditionalFormatting sqref="D413">
    <cfRule type="cellIs" dxfId="1847" priority="347" operator="equal">
      <formula>#REF!</formula>
    </cfRule>
  </conditionalFormatting>
  <conditionalFormatting sqref="D421">
    <cfRule type="cellIs" dxfId="1846" priority="341" operator="equal">
      <formula>#REF!</formula>
    </cfRule>
  </conditionalFormatting>
  <conditionalFormatting sqref="D437">
    <cfRule type="cellIs" dxfId="1845" priority="334" operator="equal">
      <formula>#REF!</formula>
    </cfRule>
  </conditionalFormatting>
  <conditionalFormatting sqref="D399">
    <cfRule type="cellIs" dxfId="1844" priority="353" operator="equal">
      <formula>#REF!</formula>
    </cfRule>
  </conditionalFormatting>
  <conditionalFormatting sqref="D428">
    <cfRule type="cellIs" dxfId="1843" priority="337" operator="equal">
      <formula>#REF!</formula>
    </cfRule>
  </conditionalFormatting>
  <conditionalFormatting sqref="D481">
    <cfRule type="cellIs" dxfId="1842" priority="315" operator="equal">
      <formula>#REF!</formula>
    </cfRule>
  </conditionalFormatting>
  <conditionalFormatting sqref="D455">
    <cfRule type="cellIs" dxfId="1841" priority="324" operator="equal">
      <formula>#REF!</formula>
    </cfRule>
  </conditionalFormatting>
  <conditionalFormatting sqref="D445">
    <cfRule type="cellIs" dxfId="1840" priority="329" operator="equal">
      <formula>#REF!</formula>
    </cfRule>
  </conditionalFormatting>
  <conditionalFormatting sqref="D449">
    <cfRule type="cellIs" dxfId="1839" priority="328" operator="equal">
      <formula>#REF!</formula>
    </cfRule>
  </conditionalFormatting>
  <conditionalFormatting sqref="D443">
    <cfRule type="cellIs" dxfId="1838" priority="330" operator="equal">
      <formula>#REF!</formula>
    </cfRule>
  </conditionalFormatting>
  <conditionalFormatting sqref="I477 D477">
    <cfRule type="cellIs" dxfId="1837" priority="325" operator="equal">
      <formula>#REF!</formula>
    </cfRule>
  </conditionalFormatting>
  <conditionalFormatting sqref="D484">
    <cfRule type="cellIs" dxfId="1836" priority="312" operator="equal">
      <formula>#REF!</formula>
    </cfRule>
  </conditionalFormatting>
  <conditionalFormatting sqref="D54">
    <cfRule type="cellIs" dxfId="1835" priority="464" operator="equal">
      <formula>#REF!</formula>
    </cfRule>
  </conditionalFormatting>
  <conditionalFormatting sqref="D458">
    <cfRule type="cellIs" dxfId="1834" priority="321" operator="equal">
      <formula>#REF!</formula>
    </cfRule>
  </conditionalFormatting>
  <conditionalFormatting sqref="D15">
    <cfRule type="cellIs" dxfId="1833" priority="475" operator="equal">
      <formula>#REF!</formula>
    </cfRule>
  </conditionalFormatting>
  <conditionalFormatting sqref="D482">
    <cfRule type="cellIs" dxfId="1832" priority="313" operator="equal">
      <formula>#REF!</formula>
    </cfRule>
  </conditionalFormatting>
  <conditionalFormatting sqref="D491">
    <cfRule type="cellIs" dxfId="1831" priority="308" operator="equal">
      <formula>#REF!</formula>
    </cfRule>
  </conditionalFormatting>
  <conditionalFormatting sqref="D24">
    <cfRule type="cellIs" dxfId="1830" priority="473" operator="equal">
      <formula>#REF!</formula>
    </cfRule>
  </conditionalFormatting>
  <conditionalFormatting sqref="D447">
    <cfRule type="cellIs" dxfId="1829" priority="326" operator="equal">
      <formula>#REF!</formula>
    </cfRule>
  </conditionalFormatting>
  <conditionalFormatting sqref="D456">
    <cfRule type="cellIs" dxfId="1828" priority="322" operator="equal">
      <formula>#REF!</formula>
    </cfRule>
  </conditionalFormatting>
  <conditionalFormatting sqref="D35">
    <cfRule type="cellIs" dxfId="1827" priority="469" operator="equal">
      <formula>#REF!</formula>
    </cfRule>
  </conditionalFormatting>
  <conditionalFormatting sqref="D509">
    <cfRule type="cellIs" dxfId="1826" priority="306" operator="equal">
      <formula>#REF!</formula>
    </cfRule>
  </conditionalFormatting>
  <conditionalFormatting sqref="D475">
    <cfRule type="cellIs" dxfId="1825" priority="316" operator="equal">
      <formula>#REF!</formula>
    </cfRule>
  </conditionalFormatting>
  <conditionalFormatting sqref="D45">
    <cfRule type="cellIs" dxfId="1824" priority="466" operator="equal">
      <formula>#REF!</formula>
    </cfRule>
  </conditionalFormatting>
  <conditionalFormatting sqref="D64">
    <cfRule type="cellIs" dxfId="1823" priority="461" operator="equal">
      <formula>#REF!</formula>
    </cfRule>
  </conditionalFormatting>
  <conditionalFormatting sqref="D499">
    <cfRule type="cellIs" dxfId="1822" priority="307" operator="equal">
      <formula>#REF!</formula>
    </cfRule>
  </conditionalFormatting>
  <conditionalFormatting sqref="D74">
    <cfRule type="cellIs" dxfId="1821" priority="458" operator="equal">
      <formula>#REF!</formula>
    </cfRule>
  </conditionalFormatting>
  <conditionalFormatting sqref="D84">
    <cfRule type="cellIs" dxfId="1820" priority="455" operator="equal">
      <formula>#REF!</formula>
    </cfRule>
  </conditionalFormatting>
  <conditionalFormatting sqref="D98">
    <cfRule type="cellIs" dxfId="1819" priority="452" operator="equal">
      <formula>#REF!</formula>
    </cfRule>
  </conditionalFormatting>
  <conditionalFormatting sqref="D493">
    <cfRule type="cellIs" dxfId="1818" priority="310" operator="equal">
      <formula>#REF!</formula>
    </cfRule>
  </conditionalFormatting>
  <conditionalFormatting sqref="D128">
    <cfRule type="cellIs" dxfId="1817" priority="438" operator="equal">
      <formula>#REF!</formula>
    </cfRule>
  </conditionalFormatting>
  <conditionalFormatting sqref="D490">
    <cfRule type="cellIs" dxfId="1816" priority="311" operator="equal">
      <formula>#REF!</formula>
    </cfRule>
  </conditionalFormatting>
  <conditionalFormatting sqref="D516">
    <cfRule type="cellIs" dxfId="1815" priority="297" operator="equal">
      <formula>#REF!</formula>
    </cfRule>
  </conditionalFormatting>
  <conditionalFormatting sqref="D94">
    <cfRule type="cellIs" dxfId="1814" priority="449" operator="equal">
      <formula>#REF!</formula>
    </cfRule>
  </conditionalFormatting>
  <conditionalFormatting sqref="D500">
    <cfRule type="cellIs" dxfId="1813" priority="304" operator="equal">
      <formula>#REF!</formula>
    </cfRule>
  </conditionalFormatting>
  <conditionalFormatting sqref="D108">
    <cfRule type="cellIs" dxfId="1812" priority="446" operator="equal">
      <formula>#REF!</formula>
    </cfRule>
  </conditionalFormatting>
  <conditionalFormatting sqref="D112">
    <cfRule type="cellIs" dxfId="1811" priority="443" operator="equal">
      <formula>#REF!</formula>
    </cfRule>
  </conditionalFormatting>
  <conditionalFormatting sqref="D116">
    <cfRule type="cellIs" dxfId="1810" priority="440" operator="equal">
      <formula>#REF!</formula>
    </cfRule>
  </conditionalFormatting>
  <conditionalFormatting sqref="D514">
    <cfRule type="cellIs" dxfId="1809" priority="298" operator="equal">
      <formula>#REF!</formula>
    </cfRule>
  </conditionalFormatting>
  <conditionalFormatting sqref="D502">
    <cfRule type="cellIs" dxfId="1808" priority="303" operator="equal">
      <formula>#REF!</formula>
    </cfRule>
  </conditionalFormatting>
  <conditionalFormatting sqref="D139">
    <cfRule type="cellIs" dxfId="1807" priority="435" operator="equal">
      <formula>#REF!</formula>
    </cfRule>
  </conditionalFormatting>
  <conditionalFormatting sqref="D149">
    <cfRule type="cellIs" dxfId="1806" priority="432" operator="equal">
      <formula>#REF!</formula>
    </cfRule>
  </conditionalFormatting>
  <conditionalFormatting sqref="D513">
    <cfRule type="cellIs" dxfId="1805" priority="300" operator="equal">
      <formula>#REF!</formula>
    </cfRule>
  </conditionalFormatting>
  <conditionalFormatting sqref="D159">
    <cfRule type="cellIs" dxfId="1804" priority="429" operator="equal">
      <formula>#REF!</formula>
    </cfRule>
  </conditionalFormatting>
  <conditionalFormatting sqref="D527">
    <cfRule type="cellIs" dxfId="1803" priority="292" operator="equal">
      <formula>#REF!</formula>
    </cfRule>
  </conditionalFormatting>
  <conditionalFormatting sqref="D522">
    <cfRule type="cellIs" dxfId="1802" priority="296" operator="equal">
      <formula>#REF!</formula>
    </cfRule>
  </conditionalFormatting>
  <conditionalFormatting sqref="D163">
    <cfRule type="cellIs" dxfId="1801" priority="426" operator="equal">
      <formula>#REF!</formula>
    </cfRule>
  </conditionalFormatting>
  <conditionalFormatting sqref="D525">
    <cfRule type="cellIs" dxfId="1800" priority="293" operator="equal">
      <formula>#REF!</formula>
    </cfRule>
  </conditionalFormatting>
  <conditionalFormatting sqref="D187">
    <cfRule type="cellIs" dxfId="1799" priority="418" operator="equal">
      <formula>#REF!</formula>
    </cfRule>
  </conditionalFormatting>
  <conditionalFormatting sqref="D538">
    <cfRule type="cellIs" dxfId="1798" priority="286" operator="equal">
      <formula>#REF!</formula>
    </cfRule>
  </conditionalFormatting>
  <conditionalFormatting sqref="D173">
    <cfRule type="cellIs" dxfId="1797" priority="423" operator="equal">
      <formula>#REF!</formula>
    </cfRule>
  </conditionalFormatting>
  <conditionalFormatting sqref="D537">
    <cfRule type="cellIs" dxfId="1796" priority="288" operator="equal">
      <formula>#REF!</formula>
    </cfRule>
  </conditionalFormatting>
  <conditionalFormatting sqref="D523">
    <cfRule type="cellIs" dxfId="1795" priority="294" operator="equal">
      <formula>#REF!</formula>
    </cfRule>
  </conditionalFormatting>
  <conditionalFormatting sqref="D177">
    <cfRule type="cellIs" dxfId="1794" priority="420" operator="equal">
      <formula>#REF!</formula>
    </cfRule>
  </conditionalFormatting>
  <conditionalFormatting sqref="D540">
    <cfRule type="cellIs" dxfId="1793" priority="285" operator="equal">
      <formula>#REF!</formula>
    </cfRule>
  </conditionalFormatting>
  <conditionalFormatting sqref="D198">
    <cfRule type="cellIs" dxfId="1792" priority="415" operator="equal">
      <formula>#REF!</formula>
    </cfRule>
  </conditionalFormatting>
  <conditionalFormatting sqref="D549">
    <cfRule type="cellIs" dxfId="1791" priority="282" operator="equal">
      <formula>#REF!</formula>
    </cfRule>
  </conditionalFormatting>
  <conditionalFormatting sqref="D532">
    <cfRule type="cellIs" dxfId="1790" priority="289" operator="equal">
      <formula>#REF!</formula>
    </cfRule>
  </conditionalFormatting>
  <conditionalFormatting sqref="D213">
    <cfRule type="cellIs" dxfId="1789" priority="409" operator="equal">
      <formula>#REF!</formula>
    </cfRule>
  </conditionalFormatting>
  <conditionalFormatting sqref="D203">
    <cfRule type="cellIs" dxfId="1788" priority="412" operator="equal">
      <formula>#REF!</formula>
    </cfRule>
  </conditionalFormatting>
  <conditionalFormatting sqref="D543">
    <cfRule type="cellIs" dxfId="1787" priority="284" operator="equal">
      <formula>#REF!</formula>
    </cfRule>
  </conditionalFormatting>
  <conditionalFormatting sqref="D552">
    <cfRule type="cellIs" dxfId="1786" priority="279" operator="equal">
      <formula>#REF!</formula>
    </cfRule>
  </conditionalFormatting>
  <conditionalFormatting sqref="D220">
    <cfRule type="cellIs" dxfId="1785" priority="406" operator="equal">
      <formula>#REF!</formula>
    </cfRule>
  </conditionalFormatting>
  <conditionalFormatting sqref="D216">
    <cfRule type="cellIs" dxfId="1784" priority="407" operator="equal">
      <formula>#REF!</formula>
    </cfRule>
  </conditionalFormatting>
  <conditionalFormatting sqref="D555">
    <cfRule type="cellIs" dxfId="1783" priority="277" operator="equal">
      <formula>#REF!</formula>
    </cfRule>
  </conditionalFormatting>
  <conditionalFormatting sqref="D238">
    <cfRule type="cellIs" dxfId="1782" priority="403" operator="equal">
      <formula>#REF!</formula>
    </cfRule>
  </conditionalFormatting>
  <conditionalFormatting sqref="D225">
    <cfRule type="cellIs" dxfId="1781" priority="405" operator="equal">
      <formula>#REF!</formula>
    </cfRule>
  </conditionalFormatting>
  <conditionalFormatting sqref="D243">
    <cfRule type="cellIs" dxfId="1780" priority="401" operator="equal">
      <formula>#REF!</formula>
    </cfRule>
  </conditionalFormatting>
  <conditionalFormatting sqref="D568">
    <cfRule type="cellIs" dxfId="1779" priority="272" operator="equal">
      <formula>#REF!</formula>
    </cfRule>
  </conditionalFormatting>
  <conditionalFormatting sqref="D257">
    <cfRule type="cellIs" dxfId="1778" priority="398" operator="equal">
      <formula>#REF!</formula>
    </cfRule>
  </conditionalFormatting>
  <conditionalFormatting sqref="D560">
    <cfRule type="cellIs" dxfId="1777" priority="276" operator="equal">
      <formula>#REF!</formula>
    </cfRule>
  </conditionalFormatting>
  <conditionalFormatting sqref="D247">
    <cfRule type="cellIs" dxfId="1776" priority="400" operator="equal">
      <formula>#REF!</formula>
    </cfRule>
  </conditionalFormatting>
  <conditionalFormatting sqref="D563">
    <cfRule type="cellIs" dxfId="1775" priority="273" operator="equal">
      <formula>#REF!</formula>
    </cfRule>
  </conditionalFormatting>
  <conditionalFormatting sqref="D266">
    <cfRule type="cellIs" dxfId="1774" priority="395" operator="equal">
      <formula>#REF!</formula>
    </cfRule>
  </conditionalFormatting>
  <conditionalFormatting sqref="D561">
    <cfRule type="cellIs" dxfId="1773" priority="275" operator="equal">
      <formula>#REF!</formula>
    </cfRule>
  </conditionalFormatting>
  <conditionalFormatting sqref="D295">
    <cfRule type="cellIs" dxfId="1772" priority="387" operator="equal">
      <formula>#REF!</formula>
    </cfRule>
  </conditionalFormatting>
  <conditionalFormatting sqref="D530">
    <cfRule type="cellIs" dxfId="1771" priority="290" operator="equal">
      <formula>#REF!</formula>
    </cfRule>
  </conditionalFormatting>
  <conditionalFormatting sqref="D550">
    <cfRule type="cellIs" dxfId="1770" priority="281" operator="equal">
      <formula>#REF!</formula>
    </cfRule>
  </conditionalFormatting>
  <conditionalFormatting sqref="D272">
    <cfRule type="cellIs" dxfId="1769" priority="393" operator="equal">
      <formula>#REF!</formula>
    </cfRule>
  </conditionalFormatting>
  <conditionalFormatting sqref="D282">
    <cfRule type="cellIs" dxfId="1768" priority="392" operator="equal">
      <formula>#REF!</formula>
    </cfRule>
  </conditionalFormatting>
  <conditionalFormatting sqref="D291">
    <cfRule type="cellIs" dxfId="1767" priority="390" operator="equal">
      <formula>#REF!</formula>
    </cfRule>
  </conditionalFormatting>
  <conditionalFormatting sqref="D583">
    <cfRule type="cellIs" dxfId="1766" priority="265" operator="equal">
      <formula>#REF!</formula>
    </cfRule>
  </conditionalFormatting>
  <conditionalFormatting sqref="D300">
    <cfRule type="cellIs" dxfId="1765" priority="384" operator="equal">
      <formula>#REF!</formula>
    </cfRule>
  </conditionalFormatting>
  <conditionalFormatting sqref="D310">
    <cfRule type="cellIs" dxfId="1764" priority="381" operator="equal">
      <formula>#REF!</formula>
    </cfRule>
  </conditionalFormatting>
  <conditionalFormatting sqref="D320">
    <cfRule type="cellIs" dxfId="1763" priority="378" operator="equal">
      <formula>#REF!</formula>
    </cfRule>
  </conditionalFormatting>
  <conditionalFormatting sqref="D571">
    <cfRule type="cellIs" dxfId="1762" priority="269" operator="equal">
      <formula>#REF!</formula>
    </cfRule>
  </conditionalFormatting>
  <conditionalFormatting sqref="D333">
    <cfRule type="cellIs" dxfId="1761" priority="375" operator="equal">
      <formula>#REF!</formula>
    </cfRule>
  </conditionalFormatting>
  <conditionalFormatting sqref="D337">
    <cfRule type="cellIs" dxfId="1760" priority="372" operator="equal">
      <formula>#REF!</formula>
    </cfRule>
  </conditionalFormatting>
  <conditionalFormatting sqref="D647">
    <cfRule type="cellIs" dxfId="1759" priority="242" operator="equal">
      <formula>#REF!</formula>
    </cfRule>
  </conditionalFormatting>
  <conditionalFormatting sqref="D341">
    <cfRule type="cellIs" dxfId="1758" priority="370" operator="equal">
      <formula>#REF!</formula>
    </cfRule>
  </conditionalFormatting>
  <conditionalFormatting sqref="D656">
    <cfRule type="cellIs" dxfId="1757" priority="236" operator="equal">
      <formula>#REF!</formula>
    </cfRule>
  </conditionalFormatting>
  <conditionalFormatting sqref="D569">
    <cfRule type="cellIs" dxfId="1756" priority="271" operator="equal">
      <formula>#REF!</formula>
    </cfRule>
  </conditionalFormatting>
  <conditionalFormatting sqref="D362">
    <cfRule type="cellIs" dxfId="1755" priority="367" operator="equal">
      <formula>#REF!</formula>
    </cfRule>
  </conditionalFormatting>
  <conditionalFormatting sqref="D349">
    <cfRule type="cellIs" dxfId="1754" priority="369" operator="equal">
      <formula>#REF!</formula>
    </cfRule>
  </conditionalFormatting>
  <conditionalFormatting sqref="D376">
    <cfRule type="cellIs" dxfId="1753" priority="361" operator="equal">
      <formula>#REF!</formula>
    </cfRule>
  </conditionalFormatting>
  <conditionalFormatting sqref="D614">
    <cfRule type="cellIs" dxfId="1752" priority="258" operator="equal">
      <formula>#REF!</formula>
    </cfRule>
  </conditionalFormatting>
  <conditionalFormatting sqref="D366">
    <cfRule type="cellIs" dxfId="1751" priority="364" operator="equal">
      <formula>#REF!</formula>
    </cfRule>
  </conditionalFormatting>
  <conditionalFormatting sqref="D581">
    <cfRule type="cellIs" dxfId="1750" priority="263" operator="equal">
      <formula>#REF!</formula>
    </cfRule>
  </conditionalFormatting>
  <conditionalFormatting sqref="D612">
    <cfRule type="cellIs" dxfId="1749" priority="256" operator="equal">
      <formula>#REF!</formula>
    </cfRule>
  </conditionalFormatting>
  <conditionalFormatting sqref="D380">
    <cfRule type="cellIs" dxfId="1748" priority="358" operator="equal">
      <formula>#REF!</formula>
    </cfRule>
  </conditionalFormatting>
  <conditionalFormatting sqref="D625">
    <cfRule type="cellIs" dxfId="1747" priority="251" operator="equal">
      <formula>#REF!</formula>
    </cfRule>
  </conditionalFormatting>
  <conditionalFormatting sqref="D654">
    <cfRule type="cellIs" dxfId="1746" priority="238" operator="equal">
      <formula>#REF!</formula>
    </cfRule>
  </conditionalFormatting>
  <conditionalFormatting sqref="D388">
    <cfRule type="cellIs" dxfId="1745" priority="355" operator="equal">
      <formula>#REF!</formula>
    </cfRule>
  </conditionalFormatting>
  <conditionalFormatting sqref="D611">
    <cfRule type="cellIs" dxfId="1744" priority="259" operator="equal">
      <formula>#REF!</formula>
    </cfRule>
  </conditionalFormatting>
  <conditionalFormatting sqref="D623">
    <cfRule type="cellIs" dxfId="1743" priority="253" operator="equal">
      <formula>#REF!</formula>
    </cfRule>
  </conditionalFormatting>
  <conditionalFormatting sqref="D398">
    <cfRule type="cellIs" dxfId="1742" priority="352" operator="equal">
      <formula>#REF!</formula>
    </cfRule>
  </conditionalFormatting>
  <conditionalFormatting sqref="D622">
    <cfRule type="cellIs" dxfId="1741" priority="254" operator="equal">
      <formula>#REF!</formula>
    </cfRule>
  </conditionalFormatting>
  <conditionalFormatting sqref="D402">
    <cfRule type="cellIs" dxfId="1740" priority="349" operator="equal">
      <formula>#REF!</formula>
    </cfRule>
  </conditionalFormatting>
  <conditionalFormatting sqref="D643">
    <cfRule type="cellIs" dxfId="1739" priority="245" operator="equal">
      <formula>#REF!</formula>
    </cfRule>
  </conditionalFormatting>
  <conditionalFormatting sqref="D649">
    <cfRule type="cellIs" dxfId="1738" priority="241" operator="equal">
      <formula>#REF!</formula>
    </cfRule>
  </conditionalFormatting>
  <conditionalFormatting sqref="D412">
    <cfRule type="cellIs" dxfId="1737" priority="346" operator="equal">
      <formula>#REF!</formula>
    </cfRule>
  </conditionalFormatting>
  <conditionalFormatting sqref="D639">
    <cfRule type="cellIs" dxfId="1736" priority="247" operator="equal">
      <formula>#REF!</formula>
    </cfRule>
  </conditionalFormatting>
  <conditionalFormatting sqref="D419">
    <cfRule type="cellIs" dxfId="1735" priority="342" operator="equal">
      <formula>#REF!</formula>
    </cfRule>
  </conditionalFormatting>
  <conditionalFormatting sqref="D415">
    <cfRule type="cellIs" dxfId="1734" priority="344" operator="equal">
      <formula>#REF!</formula>
    </cfRule>
  </conditionalFormatting>
  <conditionalFormatting sqref="D417">
    <cfRule type="cellIs" dxfId="1733" priority="343" operator="equal">
      <formula>#REF!</formula>
    </cfRule>
  </conditionalFormatting>
  <conditionalFormatting sqref="D429">
    <cfRule type="cellIs" dxfId="1732" priority="338" operator="equal">
      <formula>#REF!</formula>
    </cfRule>
  </conditionalFormatting>
  <conditionalFormatting sqref="D672">
    <cfRule type="cellIs" dxfId="1731" priority="232" operator="equal">
      <formula>#REF!</formula>
    </cfRule>
  </conditionalFormatting>
  <conditionalFormatting sqref="D422">
    <cfRule type="cellIs" dxfId="1730" priority="340" operator="equal">
      <formula>#REF!</formula>
    </cfRule>
  </conditionalFormatting>
  <conditionalFormatting sqref="D652">
    <cfRule type="cellIs" dxfId="1729" priority="239" operator="equal">
      <formula>#REF!</formula>
    </cfRule>
  </conditionalFormatting>
  <conditionalFormatting sqref="D432">
    <cfRule type="cellIs" dxfId="1728" priority="336" operator="equal">
      <formula>#REF!</formula>
    </cfRule>
  </conditionalFormatting>
  <conditionalFormatting sqref="D551">
    <cfRule type="cellIs" dxfId="1727" priority="280" operator="equal">
      <formula>#REF!</formula>
    </cfRule>
  </conditionalFormatting>
  <conditionalFormatting sqref="D675">
    <cfRule type="cellIs" dxfId="1726" priority="229" operator="equal">
      <formula>#REF!</formula>
    </cfRule>
  </conditionalFormatting>
  <conditionalFormatting sqref="D434">
    <cfRule type="cellIs" dxfId="1725" priority="335" operator="equal">
      <formula>#REF!</formula>
    </cfRule>
  </conditionalFormatting>
  <conditionalFormatting sqref="D664">
    <cfRule type="cellIs" dxfId="1724" priority="233" operator="equal">
      <formula>#REF!</formula>
    </cfRule>
  </conditionalFormatting>
  <conditionalFormatting sqref="D687">
    <cfRule type="cellIs" dxfId="1723" priority="221" operator="equal">
      <formula>#REF!</formula>
    </cfRule>
  </conditionalFormatting>
  <conditionalFormatting sqref="D436">
    <cfRule type="cellIs" dxfId="1722" priority="333" operator="equal">
      <formula>#REF!</formula>
    </cfRule>
  </conditionalFormatting>
  <conditionalFormatting sqref="D464">
    <cfRule type="cellIs" dxfId="1721" priority="319" operator="equal">
      <formula>#REF!</formula>
    </cfRule>
  </conditionalFormatting>
  <conditionalFormatting sqref="D680">
    <cfRule type="cellIs" dxfId="1720" priority="226" operator="equal">
      <formula>#REF!</formula>
    </cfRule>
  </conditionalFormatting>
  <conditionalFormatting sqref="D673">
    <cfRule type="cellIs" dxfId="1719" priority="231" operator="equal">
      <formula>#REF!</formula>
    </cfRule>
  </conditionalFormatting>
  <conditionalFormatting sqref="D444">
    <cfRule type="cellIs" dxfId="1718" priority="331" operator="equal">
      <formula>#REF!</formula>
    </cfRule>
  </conditionalFormatting>
  <conditionalFormatting sqref="D462">
    <cfRule type="cellIs" dxfId="1717" priority="320" operator="equal">
      <formula>#REF!</formula>
    </cfRule>
  </conditionalFormatting>
  <conditionalFormatting sqref="D448">
    <cfRule type="cellIs" dxfId="1716" priority="327" operator="equal">
      <formula>#REF!</formula>
    </cfRule>
  </conditionalFormatting>
  <conditionalFormatting sqref="D740">
    <cfRule type="cellIs" dxfId="1715" priority="208" operator="equal">
      <formula>#REF!</formula>
    </cfRule>
  </conditionalFormatting>
  <conditionalFormatting sqref="D529">
    <cfRule type="cellIs" dxfId="1714" priority="291" operator="equal">
      <formula>#REF!</formula>
    </cfRule>
  </conditionalFormatting>
  <conditionalFormatting sqref="D682">
    <cfRule type="cellIs" dxfId="1713" priority="224" operator="equal">
      <formula>#REF!</formula>
    </cfRule>
  </conditionalFormatting>
  <conditionalFormatting sqref="D690">
    <cfRule type="cellIs" dxfId="1712" priority="219" operator="equal">
      <formula>#REF!</formula>
    </cfRule>
  </conditionalFormatting>
  <conditionalFormatting sqref="D715">
    <cfRule type="cellIs" dxfId="1711" priority="214" operator="equal">
      <formula>#REF!</formula>
    </cfRule>
  </conditionalFormatting>
  <conditionalFormatting sqref="D457">
    <cfRule type="cellIs" dxfId="1710" priority="323" operator="equal">
      <formula>#REF!</formula>
    </cfRule>
  </conditionalFormatting>
  <conditionalFormatting sqref="D469">
    <cfRule type="cellIs" dxfId="1709" priority="318" operator="equal">
      <formula>#REF!</formula>
    </cfRule>
  </conditionalFormatting>
  <conditionalFormatting sqref="D474">
    <cfRule type="cellIs" dxfId="1708" priority="317" operator="equal">
      <formula>#REF!</formula>
    </cfRule>
  </conditionalFormatting>
  <conditionalFormatting sqref="D744">
    <cfRule type="cellIs" dxfId="1707" priority="206" operator="equal">
      <formula>#REF!</formula>
    </cfRule>
  </conditionalFormatting>
  <conditionalFormatting sqref="D504">
    <cfRule type="cellIs" dxfId="1706" priority="302" operator="equal">
      <formula>#REF!</formula>
    </cfRule>
  </conditionalFormatting>
  <conditionalFormatting sqref="D542">
    <cfRule type="cellIs" dxfId="1705" priority="283" operator="equal">
      <formula>#REF!</formula>
    </cfRule>
  </conditionalFormatting>
  <conditionalFormatting sqref="D562">
    <cfRule type="cellIs" dxfId="1704" priority="274" operator="equal">
      <formula>#REF!</formula>
    </cfRule>
  </conditionalFormatting>
  <conditionalFormatting sqref="D717">
    <cfRule type="cellIs" dxfId="1703" priority="212" operator="equal">
      <formula>#REF!</formula>
    </cfRule>
  </conditionalFormatting>
  <conditionalFormatting sqref="D492">
    <cfRule type="cellIs" dxfId="1702" priority="309" operator="equal">
      <formula>#REF!</formula>
    </cfRule>
  </conditionalFormatting>
  <conditionalFormatting sqref="D501">
    <cfRule type="cellIs" dxfId="1701" priority="305" operator="equal">
      <formula>#REF!</formula>
    </cfRule>
  </conditionalFormatting>
  <conditionalFormatting sqref="D737">
    <cfRule type="cellIs" dxfId="1700" priority="204" operator="equal">
      <formula>#REF!</formula>
    </cfRule>
  </conditionalFormatting>
  <conditionalFormatting sqref="D483">
    <cfRule type="cellIs" dxfId="1699" priority="314" operator="equal">
      <formula>#REF!</formula>
    </cfRule>
  </conditionalFormatting>
  <conditionalFormatting sqref="D507">
    <cfRule type="cellIs" dxfId="1698" priority="301" operator="equal">
      <formula>#REF!</formula>
    </cfRule>
  </conditionalFormatting>
  <conditionalFormatting sqref="D748">
    <cfRule type="cellIs" dxfId="1697" priority="202" operator="equal">
      <formula>#REF!</formula>
    </cfRule>
  </conditionalFormatting>
  <conditionalFormatting sqref="D714">
    <cfRule type="cellIs" dxfId="1696" priority="215" operator="equal">
      <formula>#REF!</formula>
    </cfRule>
  </conditionalFormatting>
  <conditionalFormatting sqref="D570">
    <cfRule type="cellIs" dxfId="1695" priority="270" operator="equal">
      <formula>#REF!</formula>
    </cfRule>
  </conditionalFormatting>
  <conditionalFormatting sqref="D751">
    <cfRule type="cellIs" dxfId="1694" priority="200" operator="equal">
      <formula>#REF!</formula>
    </cfRule>
  </conditionalFormatting>
  <conditionalFormatting sqref="D758">
    <cfRule type="cellIs" dxfId="1693" priority="199" operator="equal">
      <formula>#REF!</formula>
    </cfRule>
  </conditionalFormatting>
  <conditionalFormatting sqref="D539">
    <cfRule type="cellIs" dxfId="1692" priority="287" operator="equal">
      <formula>#REF!</formula>
    </cfRule>
  </conditionalFormatting>
  <conditionalFormatting sqref="D515">
    <cfRule type="cellIs" dxfId="1691" priority="299" operator="equal">
      <formula>#REF!</formula>
    </cfRule>
  </conditionalFormatting>
  <conditionalFormatting sqref="D579">
    <cfRule type="cellIs" dxfId="1690" priority="266" operator="equal">
      <formula>#REF!</formula>
    </cfRule>
  </conditionalFormatting>
  <conditionalFormatting sqref="D779">
    <cfRule type="cellIs" dxfId="1689" priority="188" operator="equal">
      <formula>#REF!</formula>
    </cfRule>
  </conditionalFormatting>
  <conditionalFormatting sqref="D554">
    <cfRule type="cellIs" dxfId="1688" priority="278" operator="equal">
      <formula>#REF!</formula>
    </cfRule>
  </conditionalFormatting>
  <conditionalFormatting sqref="D573">
    <cfRule type="cellIs" dxfId="1687" priority="268" operator="equal">
      <formula>#REF!</formula>
    </cfRule>
  </conditionalFormatting>
  <conditionalFormatting sqref="D761">
    <cfRule type="cellIs" dxfId="1686" priority="196" operator="equal">
      <formula>#REF!</formula>
    </cfRule>
  </conditionalFormatting>
  <conditionalFormatting sqref="D613">
    <cfRule type="cellIs" dxfId="1685" priority="257" operator="equal">
      <formula>#REF!</formula>
    </cfRule>
  </conditionalFormatting>
  <conditionalFormatting sqref="D759">
    <cfRule type="cellIs" dxfId="1684" priority="198" operator="equal">
      <formula>#REF!</formula>
    </cfRule>
  </conditionalFormatting>
  <conditionalFormatting sqref="D524">
    <cfRule type="cellIs" dxfId="1683" priority="295" operator="equal">
      <formula>#REF!</formula>
    </cfRule>
  </conditionalFormatting>
  <conditionalFormatting sqref="D763">
    <cfRule type="cellIs" dxfId="1682" priority="194" operator="equal">
      <formula>#REF!</formula>
    </cfRule>
  </conditionalFormatting>
  <conditionalFormatting sqref="D782">
    <cfRule type="cellIs" dxfId="1681" priority="186" operator="equal">
      <formula>#REF!</formula>
    </cfRule>
  </conditionalFormatting>
  <conditionalFormatting sqref="D629">
    <cfRule type="cellIs" dxfId="1680" priority="250" operator="equal">
      <formula>#REF!</formula>
    </cfRule>
  </conditionalFormatting>
  <conditionalFormatting sqref="D577">
    <cfRule type="cellIs" dxfId="1679" priority="267" operator="equal">
      <formula>#REF!</formula>
    </cfRule>
  </conditionalFormatting>
  <conditionalFormatting sqref="D777">
    <cfRule type="cellIs" dxfId="1678" priority="190" operator="equal">
      <formula>#REF!</formula>
    </cfRule>
  </conditionalFormatting>
  <conditionalFormatting sqref="D601">
    <cfRule type="cellIs" dxfId="1677" priority="260" operator="equal">
      <formula>#REF!</formula>
    </cfRule>
  </conditionalFormatting>
  <conditionalFormatting sqref="D776">
    <cfRule type="cellIs" dxfId="1676" priority="191" operator="equal">
      <formula>#REF!</formula>
    </cfRule>
  </conditionalFormatting>
  <conditionalFormatting sqref="D790">
    <cfRule type="cellIs" dxfId="1675" priority="183" operator="equal">
      <formula>#REF!</formula>
    </cfRule>
  </conditionalFormatting>
  <conditionalFormatting sqref="D591">
    <cfRule type="cellIs" dxfId="1674" priority="262" operator="equal">
      <formula>#REF!</formula>
    </cfRule>
  </conditionalFormatting>
  <conditionalFormatting sqref="D635">
    <cfRule type="cellIs" dxfId="1673" priority="248" operator="equal">
      <formula>#REF!</formula>
    </cfRule>
  </conditionalFormatting>
  <conditionalFormatting sqref="D784">
    <cfRule type="cellIs" dxfId="1672" priority="184" operator="equal">
      <formula>#REF!</formula>
    </cfRule>
  </conditionalFormatting>
  <conditionalFormatting sqref="D793">
    <cfRule type="cellIs" dxfId="1671" priority="180" operator="equal">
      <formula>#REF!</formula>
    </cfRule>
  </conditionalFormatting>
  <conditionalFormatting sqref="D802">
    <cfRule type="cellIs" dxfId="1670" priority="175" operator="equal">
      <formula>#REF!</formula>
    </cfRule>
  </conditionalFormatting>
  <conditionalFormatting sqref="D805">
    <cfRule type="cellIs" dxfId="1669" priority="173" operator="equal">
      <formula>#REF!</formula>
    </cfRule>
  </conditionalFormatting>
  <conditionalFormatting sqref="D640">
    <cfRule type="cellIs" dxfId="1668" priority="246" operator="equal">
      <formula>#REF!</formula>
    </cfRule>
  </conditionalFormatting>
  <conditionalFormatting sqref="D582">
    <cfRule type="cellIs" dxfId="1667" priority="264" operator="equal">
      <formula>#REF!</formula>
    </cfRule>
  </conditionalFormatting>
  <conditionalFormatting sqref="D791">
    <cfRule type="cellIs" dxfId="1666" priority="182" operator="equal">
      <formula>#REF!</formula>
    </cfRule>
  </conditionalFormatting>
  <conditionalFormatting sqref="D813">
    <cfRule type="cellIs" dxfId="1665" priority="172" operator="equal">
      <formula>#REF!</formula>
    </cfRule>
  </conditionalFormatting>
  <conditionalFormatting sqref="D644">
    <cfRule type="cellIs" dxfId="1664" priority="244" operator="equal">
      <formula>#REF!</formula>
    </cfRule>
  </conditionalFormatting>
  <conditionalFormatting sqref="D651">
    <cfRule type="cellIs" dxfId="1663" priority="240" operator="equal">
      <formula>#REF!</formula>
    </cfRule>
  </conditionalFormatting>
  <conditionalFormatting sqref="D633">
    <cfRule type="cellIs" dxfId="1662" priority="249" operator="equal">
      <formula>#REF!</formula>
    </cfRule>
  </conditionalFormatting>
  <conditionalFormatting sqref="D596">
    <cfRule type="cellIs" dxfId="1661" priority="261" operator="equal">
      <formula>#REF!</formula>
    </cfRule>
  </conditionalFormatting>
  <conditionalFormatting sqref="D799">
    <cfRule type="cellIs" dxfId="1660" priority="177" operator="equal">
      <formula>#REF!</formula>
    </cfRule>
  </conditionalFormatting>
  <conditionalFormatting sqref="D824">
    <cfRule type="cellIs" dxfId="1659" priority="165" operator="equal">
      <formula>#REF!</formula>
    </cfRule>
  </conditionalFormatting>
  <conditionalFormatting sqref="D624">
    <cfRule type="cellIs" dxfId="1658" priority="252" operator="equal">
      <formula>#REF!</formula>
    </cfRule>
  </conditionalFormatting>
  <conditionalFormatting sqref="D674">
    <cfRule type="cellIs" dxfId="1657" priority="230" operator="equal">
      <formula>#REF!</formula>
    </cfRule>
  </conditionalFormatting>
  <conditionalFormatting sqref="D885">
    <cfRule type="cellIs" dxfId="1656" priority="135" operator="equal">
      <formula>#REF!</formula>
    </cfRule>
  </conditionalFormatting>
  <conditionalFormatting sqref="D679">
    <cfRule type="cellIs" dxfId="1655" priority="227" operator="equal">
      <formula>#REF!</formula>
    </cfRule>
  </conditionalFormatting>
  <conditionalFormatting sqref="D683">
    <cfRule type="cellIs" dxfId="1654" priority="225" operator="equal">
      <formula>#REF!</formula>
    </cfRule>
  </conditionalFormatting>
  <conditionalFormatting sqref="D616">
    <cfRule type="cellIs" dxfId="1653" priority="255" operator="equal">
      <formula>#REF!</formula>
    </cfRule>
  </conditionalFormatting>
  <conditionalFormatting sqref="D677">
    <cfRule type="cellIs" dxfId="1652" priority="228" operator="equal">
      <formula>#REF!</formula>
    </cfRule>
  </conditionalFormatting>
  <conditionalFormatting sqref="D816">
    <cfRule type="cellIs" dxfId="1651" priority="169" operator="equal">
      <formula>#REF!</formula>
    </cfRule>
  </conditionalFormatting>
  <conditionalFormatting sqref="D969">
    <cfRule type="cellIs" dxfId="1650" priority="93" operator="equal">
      <formula>#REF!</formula>
    </cfRule>
  </conditionalFormatting>
  <conditionalFormatting sqref="D657">
    <cfRule type="cellIs" dxfId="1649" priority="237" operator="equal">
      <formula>#REF!</formula>
    </cfRule>
  </conditionalFormatting>
  <conditionalFormatting sqref="D814">
    <cfRule type="cellIs" dxfId="1648" priority="171" operator="equal">
      <formula>#REF!</formula>
    </cfRule>
  </conditionalFormatting>
  <conditionalFormatting sqref="D665">
    <cfRule type="cellIs" dxfId="1647" priority="234" operator="equal">
      <formula>#REF!</formula>
    </cfRule>
  </conditionalFormatting>
  <conditionalFormatting sqref="D691">
    <cfRule type="cellIs" dxfId="1646" priority="220" operator="equal">
      <formula>#REF!</formula>
    </cfRule>
  </conditionalFormatting>
  <conditionalFormatting sqref="D685">
    <cfRule type="cellIs" dxfId="1645" priority="223" operator="equal">
      <formula>#REF!</formula>
    </cfRule>
  </conditionalFormatting>
  <conditionalFormatting sqref="D662">
    <cfRule type="cellIs" dxfId="1644" priority="235" operator="equal">
      <formula>#REF!</formula>
    </cfRule>
  </conditionalFormatting>
  <conditionalFormatting sqref="D1005">
    <cfRule type="cellIs" dxfId="1643" priority="77" operator="equal">
      <formula>#REF!</formula>
    </cfRule>
  </conditionalFormatting>
  <conditionalFormatting sqref="D688">
    <cfRule type="cellIs" dxfId="1642" priority="222" operator="equal">
      <formula>#REF!</formula>
    </cfRule>
  </conditionalFormatting>
  <conditionalFormatting sqref="D700">
    <cfRule type="cellIs" dxfId="1641" priority="217" operator="equal">
      <formula>#REF!</formula>
    </cfRule>
  </conditionalFormatting>
  <conditionalFormatting sqref="D697">
    <cfRule type="cellIs" dxfId="1640" priority="218" operator="equal">
      <formula>#REF!</formula>
    </cfRule>
  </conditionalFormatting>
  <conditionalFormatting sqref="D706">
    <cfRule type="cellIs" dxfId="1639" priority="216" operator="equal">
      <formula>#REF!</formula>
    </cfRule>
  </conditionalFormatting>
  <conditionalFormatting sqref="D739">
    <cfRule type="cellIs" dxfId="1638" priority="209" operator="equal">
      <formula>#REF!</formula>
    </cfRule>
  </conditionalFormatting>
  <conditionalFormatting sqref="D764">
    <cfRule type="cellIs" dxfId="1637" priority="195" operator="equal">
      <formula>#REF!</formula>
    </cfRule>
  </conditionalFormatting>
  <conditionalFormatting sqref="D838">
    <cfRule type="cellIs" dxfId="1636" priority="158" operator="equal">
      <formula>#REF!</formula>
    </cfRule>
  </conditionalFormatting>
  <conditionalFormatting sqref="D646">
    <cfRule type="cellIs" dxfId="1635" priority="243" operator="equal">
      <formula>#REF!</formula>
    </cfRule>
  </conditionalFormatting>
  <conditionalFormatting sqref="D835">
    <cfRule type="cellIs" dxfId="1634" priority="161" operator="equal">
      <formula>#REF!</formula>
    </cfRule>
  </conditionalFormatting>
  <conditionalFormatting sqref="D727">
    <cfRule type="cellIs" dxfId="1633" priority="211" operator="equal">
      <formula>#REF!</formula>
    </cfRule>
  </conditionalFormatting>
  <conditionalFormatting sqref="D736">
    <cfRule type="cellIs" dxfId="1632" priority="205" operator="equal">
      <formula>#REF!</formula>
    </cfRule>
  </conditionalFormatting>
  <conditionalFormatting sqref="D846">
    <cfRule type="cellIs" dxfId="1631" priority="155" operator="equal">
      <formula>#REF!</formula>
    </cfRule>
  </conditionalFormatting>
  <conditionalFormatting sqref="D733">
    <cfRule type="cellIs" dxfId="1630" priority="210" operator="equal">
      <formula>#REF!</formula>
    </cfRule>
  </conditionalFormatting>
  <conditionalFormatting sqref="D836">
    <cfRule type="cellIs" dxfId="1629" priority="160" operator="equal">
      <formula>#REF!</formula>
    </cfRule>
  </conditionalFormatting>
  <conditionalFormatting sqref="D855">
    <cfRule type="cellIs" dxfId="1628" priority="151" operator="equal">
      <formula>#REF!</formula>
    </cfRule>
  </conditionalFormatting>
  <conditionalFormatting sqref="D865">
    <cfRule type="cellIs" dxfId="1627" priority="145" operator="equal">
      <formula>#REF!</formula>
    </cfRule>
  </conditionalFormatting>
  <conditionalFormatting sqref="D829">
    <cfRule type="cellIs" dxfId="1626" priority="162" operator="equal">
      <formula>#REF!</formula>
    </cfRule>
  </conditionalFormatting>
  <conditionalFormatting sqref="D749">
    <cfRule type="cellIs" dxfId="1625" priority="203" operator="equal">
      <formula>#REF!</formula>
    </cfRule>
  </conditionalFormatting>
  <conditionalFormatting sqref="D752">
    <cfRule type="cellIs" dxfId="1624" priority="201" operator="equal">
      <formula>#REF!</formula>
    </cfRule>
  </conditionalFormatting>
  <conditionalFormatting sqref="D822">
    <cfRule type="cellIs" dxfId="1623" priority="167" operator="equal">
      <formula>#REF!</formula>
    </cfRule>
  </conditionalFormatting>
  <conditionalFormatting sqref="D716">
    <cfRule type="cellIs" dxfId="1622" priority="213" operator="equal">
      <formula>#REF!</formula>
    </cfRule>
  </conditionalFormatting>
  <conditionalFormatting sqref="D825">
    <cfRule type="cellIs" dxfId="1621" priority="166" operator="equal">
      <formula>#REF!</formula>
    </cfRule>
  </conditionalFormatting>
  <conditionalFormatting sqref="D760">
    <cfRule type="cellIs" dxfId="1620" priority="197" operator="equal">
      <formula>#REF!</formula>
    </cfRule>
  </conditionalFormatting>
  <conditionalFormatting sqref="D827">
    <cfRule type="cellIs" dxfId="1619" priority="164" operator="equal">
      <formula>#REF!</formula>
    </cfRule>
  </conditionalFormatting>
  <conditionalFormatting sqref="D766">
    <cfRule type="cellIs" dxfId="1618" priority="193" operator="equal">
      <formula>#REF!</formula>
    </cfRule>
  </conditionalFormatting>
  <conditionalFormatting sqref="D778">
    <cfRule type="cellIs" dxfId="1617" priority="189" operator="equal">
      <formula>#REF!</formula>
    </cfRule>
  </conditionalFormatting>
  <conditionalFormatting sqref="D781">
    <cfRule type="cellIs" dxfId="1616" priority="187" operator="equal">
      <formula>#REF!</formula>
    </cfRule>
  </conditionalFormatting>
  <conditionalFormatting sqref="D768">
    <cfRule type="cellIs" dxfId="1615" priority="192" operator="equal">
      <formula>#REF!</formula>
    </cfRule>
  </conditionalFormatting>
  <conditionalFormatting sqref="D848">
    <cfRule type="cellIs" dxfId="1614" priority="153" operator="equal">
      <formula>#REF!</formula>
    </cfRule>
  </conditionalFormatting>
  <conditionalFormatting sqref="D743">
    <cfRule type="cellIs" dxfId="1613" priority="207" operator="equal">
      <formula>#REF!</formula>
    </cfRule>
  </conditionalFormatting>
  <conditionalFormatting sqref="D857">
    <cfRule type="cellIs" dxfId="1612" priority="149" operator="equal">
      <formula>#REF!</formula>
    </cfRule>
  </conditionalFormatting>
  <conditionalFormatting sqref="D854">
    <cfRule type="cellIs" dxfId="1611" priority="152" operator="equal">
      <formula>#REF!</formula>
    </cfRule>
  </conditionalFormatting>
  <conditionalFormatting sqref="D792">
    <cfRule type="cellIs" dxfId="1610" priority="181" operator="equal">
      <formula>#REF!</formula>
    </cfRule>
  </conditionalFormatting>
  <conditionalFormatting sqref="D884">
    <cfRule type="cellIs" dxfId="1609" priority="136" operator="equal">
      <formula>#REF!</formula>
    </cfRule>
  </conditionalFormatting>
  <conditionalFormatting sqref="D815">
    <cfRule type="cellIs" dxfId="1608" priority="170" operator="equal">
      <formula>#REF!</formula>
    </cfRule>
  </conditionalFormatting>
  <conditionalFormatting sqref="D796">
    <cfRule type="cellIs" dxfId="1607" priority="179" operator="equal">
      <formula>#REF!</formula>
    </cfRule>
  </conditionalFormatting>
  <conditionalFormatting sqref="D953">
    <cfRule type="cellIs" dxfId="1606" priority="102" operator="equal">
      <formula>#REF!</formula>
    </cfRule>
  </conditionalFormatting>
  <conditionalFormatting sqref="D798">
    <cfRule type="cellIs" dxfId="1605" priority="178" operator="equal">
      <formula>#REF!</formula>
    </cfRule>
  </conditionalFormatting>
  <conditionalFormatting sqref="D863">
    <cfRule type="cellIs" dxfId="1604" priority="147" operator="equal">
      <formula>#REF!</formula>
    </cfRule>
  </conditionalFormatting>
  <conditionalFormatting sqref="D821">
    <cfRule type="cellIs" dxfId="1603" priority="168" operator="equal">
      <formula>#REF!</formula>
    </cfRule>
  </conditionalFormatting>
  <conditionalFormatting sqref="D970">
    <cfRule type="cellIs" dxfId="1602" priority="94" operator="equal">
      <formula>#REF!</formula>
    </cfRule>
  </conditionalFormatting>
  <conditionalFormatting sqref="D868">
    <cfRule type="cellIs" dxfId="1601" priority="143" operator="equal">
      <formula>#REF!</formula>
    </cfRule>
  </conditionalFormatting>
  <conditionalFormatting sqref="D880">
    <cfRule type="cellIs" dxfId="1600" priority="138" operator="equal">
      <formula>#REF!</formula>
    </cfRule>
  </conditionalFormatting>
  <conditionalFormatting sqref="D878">
    <cfRule type="cellIs" dxfId="1599" priority="140" operator="equal">
      <formula>#REF!</formula>
    </cfRule>
  </conditionalFormatting>
  <conditionalFormatting sqref="D785">
    <cfRule type="cellIs" dxfId="1598" priority="185" operator="equal">
      <formula>#REF!</formula>
    </cfRule>
  </conditionalFormatting>
  <conditionalFormatting sqref="D973">
    <cfRule type="cellIs" dxfId="1597" priority="92" operator="equal">
      <formula>#REF!</formula>
    </cfRule>
  </conditionalFormatting>
  <conditionalFormatting sqref="D862">
    <cfRule type="cellIs" dxfId="1596" priority="148" operator="equal">
      <formula>#REF!</formula>
    </cfRule>
  </conditionalFormatting>
  <conditionalFormatting sqref="D879">
    <cfRule type="cellIs" dxfId="1595" priority="139" operator="equal">
      <formula>#REF!</formula>
    </cfRule>
  </conditionalFormatting>
  <conditionalFormatting sqref="D804">
    <cfRule type="cellIs" dxfId="1594" priority="174" operator="equal">
      <formula>#REF!</formula>
    </cfRule>
  </conditionalFormatting>
  <conditionalFormatting sqref="D843">
    <cfRule type="cellIs" dxfId="1593" priority="157" operator="equal">
      <formula>#REF!</formula>
    </cfRule>
  </conditionalFormatting>
  <conditionalFormatting sqref="D801">
    <cfRule type="cellIs" dxfId="1592" priority="176" operator="equal">
      <formula>#REF!</formula>
    </cfRule>
  </conditionalFormatting>
  <conditionalFormatting sqref="D906">
    <cfRule type="cellIs" dxfId="1591" priority="126" operator="equal">
      <formula>#REF!</formula>
    </cfRule>
  </conditionalFormatting>
  <conditionalFormatting sqref="D881">
    <cfRule type="cellIs" dxfId="1590" priority="137" operator="equal">
      <formula>#REF!</formula>
    </cfRule>
  </conditionalFormatting>
  <conditionalFormatting sqref="D845">
    <cfRule type="cellIs" dxfId="1589" priority="156" operator="equal">
      <formula>#REF!</formula>
    </cfRule>
  </conditionalFormatting>
  <conditionalFormatting sqref="D872">
    <cfRule type="cellIs" dxfId="1588" priority="141" operator="equal">
      <formula>#REF!</formula>
    </cfRule>
  </conditionalFormatting>
  <conditionalFormatting sqref="D856">
    <cfRule type="cellIs" dxfId="1587" priority="150" operator="equal">
      <formula>#REF!</formula>
    </cfRule>
  </conditionalFormatting>
  <conditionalFormatting sqref="D890">
    <cfRule type="cellIs" dxfId="1586" priority="132" operator="equal">
      <formula>#REF!</formula>
    </cfRule>
  </conditionalFormatting>
  <conditionalFormatting sqref="D830">
    <cfRule type="cellIs" dxfId="1585" priority="163" operator="equal">
      <formula>#REF!</formula>
    </cfRule>
  </conditionalFormatting>
  <conditionalFormatting sqref="D996">
    <cfRule type="cellIs" dxfId="1584" priority="81" operator="equal">
      <formula>#REF!</formula>
    </cfRule>
  </conditionalFormatting>
  <conditionalFormatting sqref="D899">
    <cfRule type="cellIs" dxfId="1583" priority="128" operator="equal">
      <formula>#REF!</formula>
    </cfRule>
  </conditionalFormatting>
  <conditionalFormatting sqref="D1012">
    <cfRule type="cellIs" dxfId="1582" priority="73" operator="equal">
      <formula>#REF!</formula>
    </cfRule>
  </conditionalFormatting>
  <conditionalFormatting sqref="D887">
    <cfRule type="cellIs" dxfId="1581" priority="134" operator="equal">
      <formula>#REF!</formula>
    </cfRule>
  </conditionalFormatting>
  <conditionalFormatting sqref="D908">
    <cfRule type="cellIs" dxfId="1580" priority="124" operator="equal">
      <formula>#REF!</formula>
    </cfRule>
  </conditionalFormatting>
  <conditionalFormatting sqref="D896">
    <cfRule type="cellIs" dxfId="1579" priority="131" operator="equal">
      <formula>#REF!</formula>
    </cfRule>
  </conditionalFormatting>
  <conditionalFormatting sqref="D1004">
    <cfRule type="cellIs" dxfId="1578" priority="78" operator="equal">
      <formula>#REF!</formula>
    </cfRule>
  </conditionalFormatting>
  <conditionalFormatting sqref="D897">
    <cfRule type="cellIs" dxfId="1577" priority="130" operator="equal">
      <formula>#REF!</formula>
    </cfRule>
  </conditionalFormatting>
  <conditionalFormatting sqref="D837">
    <cfRule type="cellIs" dxfId="1576" priority="159" operator="equal">
      <formula>#REF!</formula>
    </cfRule>
  </conditionalFormatting>
  <conditionalFormatting sqref="D864">
    <cfRule type="cellIs" dxfId="1575" priority="146" operator="equal">
      <formula>#REF!</formula>
    </cfRule>
  </conditionalFormatting>
  <conditionalFormatting sqref="D867">
    <cfRule type="cellIs" dxfId="1574" priority="144" operator="equal">
      <formula>#REF!</formula>
    </cfRule>
  </conditionalFormatting>
  <conditionalFormatting sqref="D921">
    <cfRule type="cellIs" dxfId="1573" priority="117" operator="equal">
      <formula>#REF!</formula>
    </cfRule>
  </conditionalFormatting>
  <conditionalFormatting sqref="D911">
    <cfRule type="cellIs" dxfId="1572" priority="122" operator="equal">
      <formula>#REF!</formula>
    </cfRule>
  </conditionalFormatting>
  <conditionalFormatting sqref="D849">
    <cfRule type="cellIs" dxfId="1571" priority="154" operator="equal">
      <formula>#REF!</formula>
    </cfRule>
  </conditionalFormatting>
  <conditionalFormatting sqref="D913">
    <cfRule type="cellIs" dxfId="1570" priority="120" operator="equal">
      <formula>#REF!</formula>
    </cfRule>
  </conditionalFormatting>
  <conditionalFormatting sqref="D871">
    <cfRule type="cellIs" dxfId="1569" priority="142" operator="equal">
      <formula>#REF!</formula>
    </cfRule>
  </conditionalFormatting>
  <conditionalFormatting sqref="D920">
    <cfRule type="cellIs" dxfId="1568" priority="118" operator="equal">
      <formula>#REF!</formula>
    </cfRule>
  </conditionalFormatting>
  <conditionalFormatting sqref="D933">
    <cfRule type="cellIs" dxfId="1567" priority="112" operator="equal">
      <formula>#REF!</formula>
    </cfRule>
  </conditionalFormatting>
  <conditionalFormatting sqref="D922">
    <cfRule type="cellIs" dxfId="1566" priority="116" operator="equal">
      <formula>#REF!</formula>
    </cfRule>
  </conditionalFormatting>
  <conditionalFormatting sqref="D932">
    <cfRule type="cellIs" dxfId="1565" priority="113" operator="equal">
      <formula>#REF!</formula>
    </cfRule>
  </conditionalFormatting>
  <conditionalFormatting sqref="D934">
    <cfRule type="cellIs" dxfId="1564" priority="111" operator="equal">
      <formula>#REF!</formula>
    </cfRule>
  </conditionalFormatting>
  <conditionalFormatting sqref="D938">
    <cfRule type="cellIs" dxfId="1563" priority="110" operator="equal">
      <formula>#REF!</formula>
    </cfRule>
  </conditionalFormatting>
  <conditionalFormatting sqref="D937">
    <cfRule type="cellIs" dxfId="1562" priority="109" operator="equal">
      <formula>#REF!</formula>
    </cfRule>
  </conditionalFormatting>
  <conditionalFormatting sqref="D944">
    <cfRule type="cellIs" dxfId="1561" priority="105" operator="equal">
      <formula>#REF!</formula>
    </cfRule>
  </conditionalFormatting>
  <conditionalFormatting sqref="D898">
    <cfRule type="cellIs" dxfId="1560" priority="129" operator="equal">
      <formula>#REF!</formula>
    </cfRule>
  </conditionalFormatting>
  <conditionalFormatting sqref="D919">
    <cfRule type="cellIs" dxfId="1559" priority="119" operator="equal">
      <formula>#REF!</formula>
    </cfRule>
  </conditionalFormatting>
  <conditionalFormatting sqref="D979">
    <cfRule type="cellIs" dxfId="1558" priority="88" operator="equal">
      <formula>#REF!</formula>
    </cfRule>
  </conditionalFormatting>
  <conditionalFormatting sqref="D961">
    <cfRule type="cellIs" dxfId="1557" priority="97" operator="equal">
      <formula>#REF!</formula>
    </cfRule>
  </conditionalFormatting>
  <conditionalFormatting sqref="D989">
    <cfRule type="cellIs" dxfId="1556" priority="84" operator="equal">
      <formula>#REF!</formula>
    </cfRule>
  </conditionalFormatting>
  <conditionalFormatting sqref="D946">
    <cfRule type="cellIs" dxfId="1555" priority="107" operator="equal">
      <formula>#REF!</formula>
    </cfRule>
  </conditionalFormatting>
  <conditionalFormatting sqref="D905">
    <cfRule type="cellIs" dxfId="1554" priority="127" operator="equal">
      <formula>#REF!</formula>
    </cfRule>
  </conditionalFormatting>
  <conditionalFormatting sqref="D891">
    <cfRule type="cellIs" dxfId="1553" priority="133" operator="equal">
      <formula>#REF!</formula>
    </cfRule>
  </conditionalFormatting>
  <conditionalFormatting sqref="D1002">
    <cfRule type="cellIs" dxfId="1552" priority="79" operator="equal">
      <formula>#REF!</formula>
    </cfRule>
  </conditionalFormatting>
  <conditionalFormatting sqref="D910">
    <cfRule type="cellIs" dxfId="1551" priority="123" operator="equal">
      <formula>#REF!</formula>
    </cfRule>
  </conditionalFormatting>
  <conditionalFormatting sqref="D954">
    <cfRule type="cellIs" dxfId="1550" priority="101" operator="equal">
      <formula>#REF!</formula>
    </cfRule>
  </conditionalFormatting>
  <conditionalFormatting sqref="D907">
    <cfRule type="cellIs" dxfId="1549" priority="125" operator="equal">
      <formula>#REF!</formula>
    </cfRule>
  </conditionalFormatting>
  <conditionalFormatting sqref="D994">
    <cfRule type="cellIs" dxfId="1548" priority="83" operator="equal">
      <formula>#REF!</formula>
    </cfRule>
  </conditionalFormatting>
  <conditionalFormatting sqref="D914">
    <cfRule type="cellIs" dxfId="1547" priority="121" operator="equal">
      <formula>#REF!</formula>
    </cfRule>
  </conditionalFormatting>
  <conditionalFormatting sqref="D960">
    <cfRule type="cellIs" dxfId="1546" priority="100" operator="equal">
      <formula>#REF!</formula>
    </cfRule>
  </conditionalFormatting>
  <conditionalFormatting sqref="D968">
    <cfRule type="cellIs" dxfId="1545" priority="96" operator="equal">
      <formula>#REF!</formula>
    </cfRule>
  </conditionalFormatting>
  <conditionalFormatting sqref="D952">
    <cfRule type="cellIs" dxfId="1544" priority="103" operator="equal">
      <formula>#REF!</formula>
    </cfRule>
  </conditionalFormatting>
  <conditionalFormatting sqref="D924">
    <cfRule type="cellIs" dxfId="1543" priority="115" operator="equal">
      <formula>#REF!</formula>
    </cfRule>
  </conditionalFormatting>
  <conditionalFormatting sqref="D943">
    <cfRule type="cellIs" dxfId="1542" priority="108" operator="equal">
      <formula>#REF!</formula>
    </cfRule>
  </conditionalFormatting>
  <conditionalFormatting sqref="D997">
    <cfRule type="cellIs" dxfId="1541" priority="80" operator="equal">
      <formula>#REF!</formula>
    </cfRule>
  </conditionalFormatting>
  <conditionalFormatting sqref="D1003">
    <cfRule type="cellIs" dxfId="1540" priority="76" operator="equal">
      <formula>#REF!</formula>
    </cfRule>
  </conditionalFormatting>
  <conditionalFormatting sqref="D945">
    <cfRule type="cellIs" dxfId="1539" priority="106" operator="equal">
      <formula>#REF!</formula>
    </cfRule>
  </conditionalFormatting>
  <conditionalFormatting sqref="D1015">
    <cfRule type="cellIs" dxfId="1538" priority="69" operator="equal">
      <formula>#REF!</formula>
    </cfRule>
  </conditionalFormatting>
  <conditionalFormatting sqref="D931">
    <cfRule type="cellIs" dxfId="1537" priority="114" operator="equal">
      <formula>#REF!</formula>
    </cfRule>
  </conditionalFormatting>
  <conditionalFormatting sqref="D963">
    <cfRule type="cellIs" dxfId="1536" priority="99" operator="equal">
      <formula>#REF!</formula>
    </cfRule>
  </conditionalFormatting>
  <conditionalFormatting sqref="D962">
    <cfRule type="cellIs" dxfId="1535" priority="98" operator="equal">
      <formula>#REF!</formula>
    </cfRule>
  </conditionalFormatting>
  <conditionalFormatting sqref="D971">
    <cfRule type="cellIs" dxfId="1534" priority="95" operator="equal">
      <formula>#REF!</formula>
    </cfRule>
  </conditionalFormatting>
  <conditionalFormatting sqref="D981">
    <cfRule type="cellIs" dxfId="1533" priority="90" operator="equal">
      <formula>#REF!</formula>
    </cfRule>
  </conditionalFormatting>
  <conditionalFormatting sqref="D987">
    <cfRule type="cellIs" dxfId="1532" priority="86" operator="equal">
      <formula>#REF!</formula>
    </cfRule>
  </conditionalFormatting>
  <conditionalFormatting sqref="D1011">
    <cfRule type="cellIs" dxfId="1531" priority="74" operator="equal">
      <formula>#REF!</formula>
    </cfRule>
  </conditionalFormatting>
  <conditionalFormatting sqref="D980">
    <cfRule type="cellIs" dxfId="1530" priority="89" operator="equal">
      <formula>#REF!</formula>
    </cfRule>
  </conditionalFormatting>
  <conditionalFormatting sqref="D995">
    <cfRule type="cellIs" dxfId="1529" priority="82" operator="equal">
      <formula>#REF!</formula>
    </cfRule>
  </conditionalFormatting>
  <conditionalFormatting sqref="D988">
    <cfRule type="cellIs" dxfId="1528" priority="85" operator="equal">
      <formula>#REF!</formula>
    </cfRule>
  </conditionalFormatting>
  <conditionalFormatting sqref="D951">
    <cfRule type="cellIs" dxfId="1527" priority="104" operator="equal">
      <formula>#REF!</formula>
    </cfRule>
  </conditionalFormatting>
  <conditionalFormatting sqref="D1017">
    <cfRule type="cellIs" dxfId="1526" priority="71" operator="equal">
      <formula>#REF!</formula>
    </cfRule>
  </conditionalFormatting>
  <conditionalFormatting sqref="D986">
    <cfRule type="cellIs" dxfId="1525" priority="87" operator="equal">
      <formula>#REF!</formula>
    </cfRule>
  </conditionalFormatting>
  <conditionalFormatting sqref="D1016">
    <cfRule type="cellIs" dxfId="1524" priority="70" operator="equal">
      <formula>#REF!</formula>
    </cfRule>
  </conditionalFormatting>
  <conditionalFormatting sqref="D978">
    <cfRule type="cellIs" dxfId="1523" priority="91" operator="equal">
      <formula>#REF!</formula>
    </cfRule>
  </conditionalFormatting>
  <conditionalFormatting sqref="D1010">
    <cfRule type="cellIs" dxfId="1522" priority="75" operator="equal">
      <formula>#REF!</formula>
    </cfRule>
  </conditionalFormatting>
  <conditionalFormatting sqref="D1013">
    <cfRule type="cellIs" dxfId="1521" priority="72" operator="equal">
      <formula>#REF!</formula>
    </cfRule>
  </conditionalFormatting>
  <conditionalFormatting sqref="D1025">
    <cfRule type="cellIs" dxfId="1520" priority="66" operator="equal">
      <formula>#REF!</formula>
    </cfRule>
  </conditionalFormatting>
  <conditionalFormatting sqref="D1024">
    <cfRule type="cellIs" dxfId="1519" priority="67" operator="equal">
      <formula>#REF!</formula>
    </cfRule>
  </conditionalFormatting>
  <conditionalFormatting sqref="D1022">
    <cfRule type="cellIs" dxfId="1518" priority="68" operator="equal">
      <formula>#REF!</formula>
    </cfRule>
  </conditionalFormatting>
  <conditionalFormatting sqref="D1023">
    <cfRule type="cellIs" dxfId="1517" priority="65" operator="equal">
      <formula>#REF!</formula>
    </cfRule>
  </conditionalFormatting>
  <conditionalFormatting sqref="D1034">
    <cfRule type="cellIs" dxfId="1516" priority="62" operator="equal">
      <formula>#REF!</formula>
    </cfRule>
  </conditionalFormatting>
  <conditionalFormatting sqref="D1033">
    <cfRule type="cellIs" dxfId="1515" priority="63" operator="equal">
      <formula>#REF!</formula>
    </cfRule>
  </conditionalFormatting>
  <conditionalFormatting sqref="D1032">
    <cfRule type="cellIs" dxfId="1514" priority="64" operator="equal">
      <formula>#REF!</formula>
    </cfRule>
  </conditionalFormatting>
  <conditionalFormatting sqref="D1035">
    <cfRule type="cellIs" dxfId="1513" priority="61" operator="equal">
      <formula>#REF!</formula>
    </cfRule>
  </conditionalFormatting>
  <conditionalFormatting sqref="D1042">
    <cfRule type="cellIs" dxfId="1512" priority="58" operator="equal">
      <formula>#REF!</formula>
    </cfRule>
  </conditionalFormatting>
  <conditionalFormatting sqref="D1041">
    <cfRule type="cellIs" dxfId="1511" priority="59" operator="equal">
      <formula>#REF!</formula>
    </cfRule>
  </conditionalFormatting>
  <conditionalFormatting sqref="D1043">
    <cfRule type="cellIs" dxfId="1510" priority="57" operator="equal">
      <formula>#REF!</formula>
    </cfRule>
  </conditionalFormatting>
  <conditionalFormatting sqref="D1050">
    <cfRule type="cellIs" dxfId="1509" priority="54" operator="equal">
      <formula>#REF!</formula>
    </cfRule>
  </conditionalFormatting>
  <conditionalFormatting sqref="D1049">
    <cfRule type="cellIs" dxfId="1508" priority="55" operator="equal">
      <formula>#REF!</formula>
    </cfRule>
  </conditionalFormatting>
  <conditionalFormatting sqref="D1040">
    <cfRule type="cellIs" dxfId="1507" priority="60" operator="equal">
      <formula>#REF!</formula>
    </cfRule>
  </conditionalFormatting>
  <conditionalFormatting sqref="D1051">
    <cfRule type="cellIs" dxfId="1506" priority="53" operator="equal">
      <formula>#REF!</formula>
    </cfRule>
  </conditionalFormatting>
  <conditionalFormatting sqref="D1053">
    <cfRule type="cellIs" dxfId="1505" priority="52" operator="equal">
      <formula>#REF!</formula>
    </cfRule>
  </conditionalFormatting>
  <conditionalFormatting sqref="D1057">
    <cfRule type="cellIs" dxfId="1504" priority="51" operator="equal">
      <formula>#REF!</formula>
    </cfRule>
  </conditionalFormatting>
  <conditionalFormatting sqref="D1055">
    <cfRule type="cellIs" dxfId="1503" priority="50" operator="equal">
      <formula>#REF!</formula>
    </cfRule>
  </conditionalFormatting>
  <conditionalFormatting sqref="D1048">
    <cfRule type="cellIs" dxfId="1502" priority="56" operator="equal">
      <formula>#REF!</formula>
    </cfRule>
  </conditionalFormatting>
  <conditionalFormatting sqref="D1059">
    <cfRule type="cellIs" dxfId="1501" priority="49" operator="equal">
      <formula>#REF!</formula>
    </cfRule>
  </conditionalFormatting>
  <conditionalFormatting sqref="D1065">
    <cfRule type="cellIs" dxfId="1500" priority="48" operator="equal">
      <formula>#REF!</formula>
    </cfRule>
  </conditionalFormatting>
  <conditionalFormatting sqref="D1063">
    <cfRule type="cellIs" dxfId="1499" priority="47" operator="equal">
      <formula>#REF!</formula>
    </cfRule>
  </conditionalFormatting>
  <conditionalFormatting sqref="D1072">
    <cfRule type="cellIs" dxfId="1498" priority="43" operator="equal">
      <formula>#REF!</formula>
    </cfRule>
  </conditionalFormatting>
  <conditionalFormatting sqref="D1078">
    <cfRule type="cellIs" dxfId="1497" priority="40" operator="equal">
      <formula>#REF!</formula>
    </cfRule>
  </conditionalFormatting>
  <conditionalFormatting sqref="D1056">
    <cfRule type="cellIs" dxfId="1496" priority="46" operator="equal">
      <formula>#REF!</formula>
    </cfRule>
  </conditionalFormatting>
  <conditionalFormatting sqref="D1073">
    <cfRule type="cellIs" dxfId="1495" priority="42" operator="equal">
      <formula>#REF!</formula>
    </cfRule>
  </conditionalFormatting>
  <conditionalFormatting sqref="D1064">
    <cfRule type="cellIs" dxfId="1494" priority="45" operator="equal">
      <formula>#REF!</formula>
    </cfRule>
  </conditionalFormatting>
  <conditionalFormatting sqref="D1074">
    <cfRule type="cellIs" dxfId="1493" priority="41" operator="equal">
      <formula>#REF!</formula>
    </cfRule>
  </conditionalFormatting>
  <conditionalFormatting sqref="D1077">
    <cfRule type="cellIs" dxfId="1492" priority="38" operator="equal">
      <formula>#REF!</formula>
    </cfRule>
  </conditionalFormatting>
  <conditionalFormatting sqref="D1076">
    <cfRule type="cellIs" dxfId="1491" priority="39" operator="equal">
      <formula>#REF!</formula>
    </cfRule>
  </conditionalFormatting>
  <conditionalFormatting sqref="D1071">
    <cfRule type="cellIs" dxfId="1490" priority="44" operator="equal">
      <formula>#REF!</formula>
    </cfRule>
  </conditionalFormatting>
  <conditionalFormatting sqref="D1084">
    <cfRule type="cellIs" dxfId="1489" priority="37" operator="equal">
      <formula>#REF!</formula>
    </cfRule>
  </conditionalFormatting>
  <conditionalFormatting sqref="D3419">
    <cfRule type="cellIs" dxfId="1488" priority="36" operator="equal">
      <formula>#REF!</formula>
    </cfRule>
  </conditionalFormatting>
  <conditionalFormatting sqref="D3416">
    <cfRule type="cellIs" dxfId="1487" priority="35" operator="equal">
      <formula>#REF!</formula>
    </cfRule>
  </conditionalFormatting>
  <conditionalFormatting sqref="D3429">
    <cfRule type="cellIs" dxfId="1486" priority="34" operator="equal">
      <formula>#REF!</formula>
    </cfRule>
  </conditionalFormatting>
  <conditionalFormatting sqref="D3436">
    <cfRule type="cellIs" dxfId="1485" priority="33" operator="equal">
      <formula>#REF!</formula>
    </cfRule>
  </conditionalFormatting>
  <conditionalFormatting sqref="D3443">
    <cfRule type="cellIs" dxfId="1484" priority="32" operator="equal">
      <formula>#REF!</formula>
    </cfRule>
  </conditionalFormatting>
  <conditionalFormatting sqref="D3450">
    <cfRule type="cellIs" dxfId="1483" priority="31" operator="equal">
      <formula>#REF!</formula>
    </cfRule>
  </conditionalFormatting>
  <conditionalFormatting sqref="D3457">
    <cfRule type="cellIs" dxfId="1482" priority="30" operator="equal">
      <formula>#REF!</formula>
    </cfRule>
  </conditionalFormatting>
  <conditionalFormatting sqref="D3089">
    <cfRule type="cellIs" dxfId="1481" priority="29" operator="equal">
      <formula>#REF!</formula>
    </cfRule>
  </conditionalFormatting>
  <conditionalFormatting sqref="D3096">
    <cfRule type="cellIs" dxfId="1480" priority="28" operator="equal">
      <formula>#REF!</formula>
    </cfRule>
  </conditionalFormatting>
  <conditionalFormatting sqref="D3465">
    <cfRule type="cellIs" dxfId="1479" priority="27" operator="equal">
      <formula>#REF!</formula>
    </cfRule>
  </conditionalFormatting>
  <conditionalFormatting sqref="D3473">
    <cfRule type="cellIs" dxfId="1478" priority="26" operator="equal">
      <formula>#REF!</formula>
    </cfRule>
  </conditionalFormatting>
  <conditionalFormatting sqref="D3479">
    <cfRule type="cellIs" dxfId="1477" priority="25" operator="equal">
      <formula>#REF!</formula>
    </cfRule>
  </conditionalFormatting>
  <conditionalFormatting sqref="D3485">
    <cfRule type="cellIs" dxfId="1476" priority="24" operator="equal">
      <formula>#REF!</formula>
    </cfRule>
  </conditionalFormatting>
  <conditionalFormatting sqref="D3491">
    <cfRule type="cellIs" dxfId="1475" priority="23" operator="equal">
      <formula>#REF!</formula>
    </cfRule>
  </conditionalFormatting>
  <conditionalFormatting sqref="D3497">
    <cfRule type="cellIs" dxfId="1474" priority="22" operator="equal">
      <formula>#REF!</formula>
    </cfRule>
  </conditionalFormatting>
  <conditionalFormatting sqref="D3509">
    <cfRule type="cellIs" dxfId="1473" priority="21" operator="equal">
      <formula>#REF!</formula>
    </cfRule>
  </conditionalFormatting>
  <conditionalFormatting sqref="D3518">
    <cfRule type="cellIs" dxfId="1472" priority="20" operator="equal">
      <formula>#REF!</formula>
    </cfRule>
  </conditionalFormatting>
  <conditionalFormatting sqref="D3527">
    <cfRule type="cellIs" dxfId="1471" priority="19" operator="equal">
      <formula>#REF!</formula>
    </cfRule>
  </conditionalFormatting>
  <conditionalFormatting sqref="D3536">
    <cfRule type="cellIs" dxfId="1470" priority="18" operator="equal">
      <formula>#REF!</formula>
    </cfRule>
  </conditionalFormatting>
  <conditionalFormatting sqref="D3106">
    <cfRule type="cellIs" dxfId="1469" priority="17" operator="equal">
      <formula>#REF!</formula>
    </cfRule>
  </conditionalFormatting>
  <conditionalFormatting sqref="D3117">
    <cfRule type="cellIs" dxfId="1468" priority="16" operator="equal">
      <formula>#REF!</formula>
    </cfRule>
  </conditionalFormatting>
  <conditionalFormatting sqref="D3132">
    <cfRule type="cellIs" dxfId="1467" priority="15" operator="equal">
      <formula>#REF!</formula>
    </cfRule>
  </conditionalFormatting>
  <conditionalFormatting sqref="D3137">
    <cfRule type="cellIs" dxfId="1466" priority="14" operator="equal">
      <formula>#REF!</formula>
    </cfRule>
  </conditionalFormatting>
  <conditionalFormatting sqref="D3297">
    <cfRule type="cellIs" dxfId="1465" priority="13" operator="equal">
      <formula>#REF!</formula>
    </cfRule>
  </conditionalFormatting>
  <conditionalFormatting sqref="D3305">
    <cfRule type="cellIs" dxfId="1464" priority="12" operator="equal">
      <formula>#REF!</formula>
    </cfRule>
  </conditionalFormatting>
  <conditionalFormatting sqref="D3311">
    <cfRule type="cellIs" dxfId="1463" priority="11" operator="equal">
      <formula>#REF!</formula>
    </cfRule>
  </conditionalFormatting>
  <conditionalFormatting sqref="D3317">
    <cfRule type="cellIs" dxfId="1462" priority="10" operator="equal">
      <formula>#REF!</formula>
    </cfRule>
  </conditionalFormatting>
  <conditionalFormatting sqref="D3323">
    <cfRule type="cellIs" dxfId="1461" priority="9" operator="equal">
      <formula>#REF!</formula>
    </cfRule>
  </conditionalFormatting>
  <conditionalFormatting sqref="D3369">
    <cfRule type="cellIs" dxfId="1460" priority="8" operator="equal">
      <formula>#REF!</formula>
    </cfRule>
  </conditionalFormatting>
  <conditionalFormatting sqref="D3375">
    <cfRule type="cellIs" dxfId="1459" priority="7" operator="equal">
      <formula>#REF!</formula>
    </cfRule>
  </conditionalFormatting>
  <conditionalFormatting sqref="D3382">
    <cfRule type="cellIs" dxfId="1458" priority="6" operator="equal">
      <formula>#REF!</formula>
    </cfRule>
  </conditionalFormatting>
  <conditionalFormatting sqref="D3329">
    <cfRule type="cellIs" dxfId="1457" priority="5" operator="equal">
      <formula>#REF!</formula>
    </cfRule>
  </conditionalFormatting>
  <conditionalFormatting sqref="D3388">
    <cfRule type="cellIs" dxfId="1456" priority="4" operator="equal">
      <formula>#REF!</formula>
    </cfRule>
  </conditionalFormatting>
  <conditionalFormatting sqref="D3395">
    <cfRule type="cellIs" dxfId="1455" priority="3" operator="equal">
      <formula>#REF!</formula>
    </cfRule>
  </conditionalFormatting>
  <conditionalFormatting sqref="D3404">
    <cfRule type="cellIs" dxfId="1454" priority="2" operator="equal">
      <formula>#REF!</formula>
    </cfRule>
  </conditionalFormatting>
  <conditionalFormatting sqref="D3503">
    <cfRule type="cellIs" dxfId="1453" priority="1" operator="equal">
      <formula>#REF!</formula>
    </cfRule>
  </conditionalFormatting>
  <printOptions horizontalCentered="1"/>
  <pageMargins left="0.59055118110236227" right="0.31496062992125984" top="0.55118110236220474" bottom="0.74803149606299213" header="0.31496062992125984" footer="0.31496062992125984"/>
  <pageSetup paperSize="9" scale="64" fitToHeight="0" orientation="portrait" r:id="rId1"/>
  <headerFooter>
    <oddFooter>&amp;C&amp;P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0" tint="-0.34998626667073579"/>
    <pageSetUpPr fitToPage="1"/>
  </sheetPr>
  <dimension ref="A3:X571"/>
  <sheetViews>
    <sheetView tabSelected="1" zoomScale="90" zoomScaleNormal="90" zoomScaleSheetLayoutView="100" workbookViewId="0">
      <selection activeCell="D10" sqref="D10"/>
    </sheetView>
  </sheetViews>
  <sheetFormatPr baseColWidth="10" defaultColWidth="11.44140625" defaultRowHeight="13.8" x14ac:dyDescent="0.25"/>
  <cols>
    <col min="1" max="1" width="1.109375" style="1815" customWidth="1"/>
    <col min="2" max="2" width="1.6640625" style="1815" customWidth="1"/>
    <col min="3" max="3" width="10.88671875" style="1795" customWidth="1"/>
    <col min="4" max="4" width="69.109375" style="1853" customWidth="1"/>
    <col min="5" max="5" width="7" style="1795" customWidth="1"/>
    <col min="6" max="6" width="10.6640625" style="1796" customWidth="1"/>
    <col min="7" max="10" width="11.44140625" style="1829"/>
    <col min="11" max="16384" width="11.44140625" style="1815"/>
  </cols>
  <sheetData>
    <row r="3" spans="3:10" ht="51" customHeight="1" x14ac:dyDescent="0.25">
      <c r="C3" s="1907"/>
      <c r="D3" s="1906" t="s">
        <v>2295</v>
      </c>
      <c r="E3" s="1909"/>
      <c r="F3" s="2320"/>
    </row>
    <row r="4" spans="3:10" ht="12.75" customHeight="1" x14ac:dyDescent="0.25">
      <c r="C4" s="1908"/>
      <c r="D4" s="1906"/>
      <c r="E4" s="1910"/>
      <c r="F4" s="2321"/>
    </row>
    <row r="5" spans="3:10" x14ac:dyDescent="0.25">
      <c r="C5" s="1818" t="s">
        <v>340</v>
      </c>
      <c r="D5" s="1832"/>
      <c r="E5" s="1818" t="s">
        <v>333</v>
      </c>
      <c r="F5" s="2322" t="s">
        <v>2296</v>
      </c>
    </row>
    <row r="6" spans="3:10" x14ac:dyDescent="0.25">
      <c r="C6" s="1818" t="s">
        <v>0</v>
      </c>
      <c r="D6" s="1816">
        <v>44714</v>
      </c>
      <c r="E6" s="1818" t="s">
        <v>339</v>
      </c>
      <c r="F6" s="2322" t="s">
        <v>2296</v>
      </c>
    </row>
    <row r="7" spans="3:10" ht="21" thickBot="1" x14ac:dyDescent="0.3">
      <c r="C7" s="1855" t="s">
        <v>341</v>
      </c>
      <c r="D7" s="1817" t="s">
        <v>5</v>
      </c>
      <c r="E7" s="1819" t="s">
        <v>338</v>
      </c>
      <c r="F7" s="2323" t="s">
        <v>2296</v>
      </c>
    </row>
    <row r="8" spans="3:10" ht="27" customHeight="1" thickBot="1" x14ac:dyDescent="0.3">
      <c r="C8" s="1820" t="s">
        <v>344</v>
      </c>
      <c r="D8" s="1833" t="s">
        <v>343</v>
      </c>
      <c r="E8" s="1821" t="s">
        <v>342</v>
      </c>
      <c r="F8" s="1821" t="s">
        <v>345</v>
      </c>
    </row>
    <row r="9" spans="3:10" x14ac:dyDescent="0.25">
      <c r="C9" s="1825" t="s">
        <v>4</v>
      </c>
      <c r="D9" s="1834" t="s">
        <v>5</v>
      </c>
      <c r="E9" s="1794"/>
      <c r="F9" s="2324"/>
    </row>
    <row r="10" spans="3:10" x14ac:dyDescent="0.25">
      <c r="C10" s="1826" t="s">
        <v>84</v>
      </c>
      <c r="D10" s="1835" t="s">
        <v>255</v>
      </c>
      <c r="E10" s="57"/>
      <c r="F10" s="183"/>
    </row>
    <row r="11" spans="3:10" s="1822" customFormat="1" x14ac:dyDescent="0.25">
      <c r="C11" s="1826" t="s">
        <v>85</v>
      </c>
      <c r="D11" s="1836" t="s">
        <v>5065</v>
      </c>
      <c r="E11" s="57"/>
      <c r="F11" s="183"/>
      <c r="G11" s="1830"/>
      <c r="H11" s="1830"/>
      <c r="I11" s="1830"/>
      <c r="J11" s="1830"/>
    </row>
    <row r="12" spans="3:10" s="1822" customFormat="1" x14ac:dyDescent="0.25">
      <c r="C12" s="1823" t="s">
        <v>86</v>
      </c>
      <c r="D12" s="1837" t="s">
        <v>1961</v>
      </c>
      <c r="E12" s="57" t="s">
        <v>6</v>
      </c>
      <c r="F12" s="2325">
        <f>'03.01. MUROS Y TABIQUES'!$J$13</f>
        <v>17020.663000000037</v>
      </c>
      <c r="G12" s="1830"/>
      <c r="H12" s="1830"/>
      <c r="I12" s="1830"/>
      <c r="J12" s="1830"/>
    </row>
    <row r="13" spans="3:10" s="1822" customFormat="1" x14ac:dyDescent="0.25">
      <c r="C13" s="1826" t="s">
        <v>4561</v>
      </c>
      <c r="D13" s="1836" t="s">
        <v>5064</v>
      </c>
      <c r="E13" s="57"/>
      <c r="F13" s="2325"/>
      <c r="G13" s="1830"/>
      <c r="H13" s="1830"/>
      <c r="I13" s="1830"/>
      <c r="J13" s="1830"/>
    </row>
    <row r="14" spans="3:10" s="1822" customFormat="1" x14ac:dyDescent="0.25">
      <c r="C14" s="1823" t="s">
        <v>4720</v>
      </c>
      <c r="D14" s="1837" t="s">
        <v>4251</v>
      </c>
      <c r="E14" s="57" t="s">
        <v>6</v>
      </c>
      <c r="F14" s="2325">
        <f>'03.01. MUROS Y TABIQUES'!$J$3948</f>
        <v>1762.7318999999995</v>
      </c>
      <c r="G14" s="1830"/>
      <c r="H14" s="1830"/>
      <c r="I14" s="1830"/>
      <c r="J14" s="1830"/>
    </row>
    <row r="15" spans="3:10" x14ac:dyDescent="0.25">
      <c r="C15" s="1823" t="s">
        <v>4560</v>
      </c>
      <c r="D15" s="1837" t="s">
        <v>4249</v>
      </c>
      <c r="E15" s="57" t="s">
        <v>6</v>
      </c>
      <c r="F15" s="2325">
        <f>'03.01. MUROS Y TABIQUES'!$J$4514</f>
        <v>212.51649999999998</v>
      </c>
    </row>
    <row r="16" spans="3:10" x14ac:dyDescent="0.25">
      <c r="C16" s="1823" t="s">
        <v>4580</v>
      </c>
      <c r="D16" s="1837" t="s">
        <v>4250</v>
      </c>
      <c r="E16" s="57" t="s">
        <v>6</v>
      </c>
      <c r="F16" s="2325">
        <f>'03.01. MUROS Y TABIQUES'!$J$4600</f>
        <v>108.67299999999999</v>
      </c>
    </row>
    <row r="17" spans="1:6" x14ac:dyDescent="0.25">
      <c r="C17" s="1826" t="s">
        <v>4579</v>
      </c>
      <c r="D17" s="1836" t="s">
        <v>4562</v>
      </c>
      <c r="E17" s="57"/>
      <c r="F17" s="2325"/>
    </row>
    <row r="18" spans="1:6" x14ac:dyDescent="0.25">
      <c r="C18" s="1823" t="s">
        <v>4581</v>
      </c>
      <c r="D18" s="1838" t="s">
        <v>4725</v>
      </c>
      <c r="E18" s="57" t="s">
        <v>6</v>
      </c>
      <c r="F18" s="183">
        <f>'03.01. MUROS Y TABIQUES'!$J$4656</f>
        <v>636.75499999999977</v>
      </c>
    </row>
    <row r="19" spans="1:6" x14ac:dyDescent="0.25">
      <c r="C19" s="1823" t="s">
        <v>4582</v>
      </c>
      <c r="D19" s="1837" t="s">
        <v>4724</v>
      </c>
      <c r="E19" s="57" t="s">
        <v>6</v>
      </c>
      <c r="F19" s="183">
        <f>'03.01. MUROS Y TABIQUES'!$J$4749</f>
        <v>476.81999999999982</v>
      </c>
    </row>
    <row r="20" spans="1:6" x14ac:dyDescent="0.25">
      <c r="C20" s="1826" t="s">
        <v>240</v>
      </c>
      <c r="D20" s="1839" t="s">
        <v>256</v>
      </c>
      <c r="E20" s="57"/>
      <c r="F20" s="183"/>
    </row>
    <row r="21" spans="1:6" x14ac:dyDescent="0.25">
      <c r="C21" s="1826" t="s">
        <v>241</v>
      </c>
      <c r="D21" s="1836" t="s">
        <v>5063</v>
      </c>
      <c r="E21" s="57"/>
      <c r="F21" s="183"/>
    </row>
    <row r="22" spans="1:6" x14ac:dyDescent="0.25">
      <c r="B22" s="1814"/>
      <c r="C22" s="1823" t="s">
        <v>257</v>
      </c>
      <c r="D22" s="1812" t="s">
        <v>502</v>
      </c>
      <c r="E22" s="57" t="s">
        <v>6</v>
      </c>
      <c r="F22" s="2326">
        <f>'03.02. REVOQUES Y REVESTIMIE'!$K$14</f>
        <v>9058.8394999999691</v>
      </c>
    </row>
    <row r="23" spans="1:6" x14ac:dyDescent="0.25">
      <c r="B23" s="1814"/>
      <c r="C23" s="1826" t="s">
        <v>89</v>
      </c>
      <c r="D23" s="1836" t="s">
        <v>5062</v>
      </c>
      <c r="E23" s="57"/>
      <c r="F23" s="183"/>
    </row>
    <row r="24" spans="1:6" x14ac:dyDescent="0.25">
      <c r="A24" s="1814"/>
      <c r="B24" s="1814"/>
      <c r="C24" s="1823" t="s">
        <v>90</v>
      </c>
      <c r="D24" s="1812" t="s">
        <v>711</v>
      </c>
      <c r="E24" s="57" t="s">
        <v>6</v>
      </c>
      <c r="F24" s="183">
        <f>'03.02. REVOQUES Y REVESTIMIE'!$K$1509</f>
        <v>24565.749499999929</v>
      </c>
    </row>
    <row r="25" spans="1:6" x14ac:dyDescent="0.25">
      <c r="B25" s="1814"/>
      <c r="C25" s="1823" t="s">
        <v>87</v>
      </c>
      <c r="D25" s="1812" t="s">
        <v>464</v>
      </c>
      <c r="E25" s="57" t="s">
        <v>6</v>
      </c>
      <c r="F25" s="183">
        <f>'03.02. REVOQUES Y REVESTIMIE'!$K$4070</f>
        <v>361.83089999999999</v>
      </c>
    </row>
    <row r="26" spans="1:6" x14ac:dyDescent="0.25">
      <c r="B26" s="1814"/>
      <c r="C26" s="1823" t="s">
        <v>88</v>
      </c>
      <c r="D26" s="1812" t="s">
        <v>2558</v>
      </c>
      <c r="E26" s="57" t="s">
        <v>6</v>
      </c>
      <c r="F26" s="183">
        <f>'03.02. REVOQUES Y REVESTIMIE'!$K$4083</f>
        <v>3440.4319999999839</v>
      </c>
    </row>
    <row r="27" spans="1:6" x14ac:dyDescent="0.25">
      <c r="B27" s="1814"/>
      <c r="C27" s="1823" t="s">
        <v>462</v>
      </c>
      <c r="D27" s="1812" t="s">
        <v>737</v>
      </c>
      <c r="E27" s="57" t="s">
        <v>6</v>
      </c>
      <c r="F27" s="183">
        <f>'03.02. REVOQUES Y REVESTIMIE'!$K$4555</f>
        <v>4520.4100000000017</v>
      </c>
    </row>
    <row r="28" spans="1:6" x14ac:dyDescent="0.25">
      <c r="B28" s="1814"/>
      <c r="C28" s="1823" t="s">
        <v>463</v>
      </c>
      <c r="D28" s="1812" t="s">
        <v>709</v>
      </c>
      <c r="E28" s="57" t="s">
        <v>6</v>
      </c>
      <c r="F28" s="183">
        <f>'03.02. REVOQUES Y REVESTIMIE'!$K$4929</f>
        <v>534.47399999999971</v>
      </c>
    </row>
    <row r="29" spans="1:6" x14ac:dyDescent="0.25">
      <c r="B29" s="1814"/>
      <c r="C29" s="1823" t="s">
        <v>492</v>
      </c>
      <c r="D29" s="1812" t="s">
        <v>736</v>
      </c>
      <c r="E29" s="57" t="s">
        <v>6</v>
      </c>
      <c r="F29" s="183">
        <f>'03.02. REVOQUES Y REVESTIMIE'!$K$4956</f>
        <v>340.80250000000001</v>
      </c>
    </row>
    <row r="30" spans="1:6" x14ac:dyDescent="0.25">
      <c r="B30" s="1814"/>
      <c r="C30" s="1823" t="s">
        <v>740</v>
      </c>
      <c r="D30" s="1812" t="s">
        <v>738</v>
      </c>
      <c r="E30" s="57" t="s">
        <v>6</v>
      </c>
      <c r="F30" s="183">
        <f>'03.02. REVOQUES Y REVESTIMIE'!$K$5097</f>
        <v>2727.6880000000033</v>
      </c>
    </row>
    <row r="31" spans="1:6" x14ac:dyDescent="0.25">
      <c r="B31" s="1814"/>
      <c r="C31" s="1823" t="s">
        <v>741</v>
      </c>
      <c r="D31" s="1812" t="s">
        <v>739</v>
      </c>
      <c r="E31" s="57" t="s">
        <v>6</v>
      </c>
      <c r="F31" s="183">
        <f>'03.02. REVOQUES Y REVESTIMIE'!$K$5384</f>
        <v>16721.077500000003</v>
      </c>
    </row>
    <row r="32" spans="1:6" x14ac:dyDescent="0.25">
      <c r="B32" s="1814"/>
      <c r="C32" s="1826" t="s">
        <v>91</v>
      </c>
      <c r="D32" s="1836" t="s">
        <v>5061</v>
      </c>
      <c r="E32" s="57"/>
      <c r="F32" s="183"/>
    </row>
    <row r="33" spans="2:10" x14ac:dyDescent="0.25">
      <c r="B33" s="1814"/>
      <c r="C33" s="1823" t="s">
        <v>92</v>
      </c>
      <c r="D33" s="1812" t="s">
        <v>501</v>
      </c>
      <c r="E33" s="57" t="s">
        <v>6</v>
      </c>
      <c r="F33" s="183">
        <f>'03.02. REVOQUES Y REVESTIMIE'!$K$5426</f>
        <v>4963.8100000000022</v>
      </c>
    </row>
    <row r="34" spans="2:10" x14ac:dyDescent="0.25">
      <c r="B34" s="1814"/>
      <c r="C34" s="1823" t="s">
        <v>4556</v>
      </c>
      <c r="D34" s="1827" t="s">
        <v>4557</v>
      </c>
      <c r="E34" s="57" t="s">
        <v>6</v>
      </c>
      <c r="F34" s="2327">
        <f>'03.02. REVOQUES Y REVESTIMIE'!$K$5789</f>
        <v>119.71770000000001</v>
      </c>
    </row>
    <row r="35" spans="2:10" x14ac:dyDescent="0.25">
      <c r="B35" s="1814"/>
      <c r="C35" s="1826" t="s">
        <v>503</v>
      </c>
      <c r="D35" s="1836" t="s">
        <v>742</v>
      </c>
      <c r="E35" s="57"/>
      <c r="F35" s="183"/>
    </row>
    <row r="36" spans="2:10" s="1822" customFormat="1" x14ac:dyDescent="0.25">
      <c r="C36" s="1823" t="s">
        <v>504</v>
      </c>
      <c r="D36" s="1812" t="s">
        <v>4578</v>
      </c>
      <c r="E36" s="57" t="s">
        <v>37</v>
      </c>
      <c r="F36" s="183">
        <f>'03.02. REVOQUES Y REVESTIMIE'!$K$5830</f>
        <v>6501.8599999999951</v>
      </c>
      <c r="G36" s="1830"/>
      <c r="H36" s="1830"/>
      <c r="I36" s="1830"/>
      <c r="J36" s="1830"/>
    </row>
    <row r="37" spans="2:10" x14ac:dyDescent="0.25">
      <c r="B37" s="1814"/>
      <c r="C37" s="1826" t="s">
        <v>505</v>
      </c>
      <c r="D37" s="1836" t="s">
        <v>775</v>
      </c>
      <c r="E37" s="57"/>
      <c r="F37" s="183"/>
    </row>
    <row r="38" spans="2:10" s="1885" customFormat="1" ht="19.8" customHeight="1" x14ac:dyDescent="0.25">
      <c r="C38" s="1823" t="s">
        <v>506</v>
      </c>
      <c r="D38" s="1812" t="s">
        <v>710</v>
      </c>
      <c r="E38" s="57" t="s">
        <v>37</v>
      </c>
      <c r="F38" s="183">
        <f>'03.02. REVOQUES Y REVESTIMIE'!$K$6522</f>
        <v>3695.4399999999964</v>
      </c>
      <c r="G38" s="1829"/>
      <c r="H38" s="1829"/>
      <c r="I38" s="1829"/>
      <c r="J38" s="1829"/>
    </row>
    <row r="39" spans="2:10" x14ac:dyDescent="0.25">
      <c r="B39" s="1814"/>
      <c r="C39" s="1826" t="s">
        <v>236</v>
      </c>
      <c r="D39" s="1836" t="s">
        <v>5060</v>
      </c>
      <c r="E39" s="57"/>
      <c r="F39" s="183"/>
    </row>
    <row r="40" spans="2:10" x14ac:dyDescent="0.25">
      <c r="B40" s="1814"/>
      <c r="C40" s="1823" t="s">
        <v>237</v>
      </c>
      <c r="D40" s="1840" t="s">
        <v>841</v>
      </c>
      <c r="E40" s="57" t="s">
        <v>6</v>
      </c>
      <c r="F40" s="183">
        <f>'03.02. REVOQUES Y REVESTIMIE'!$K$6700</f>
        <v>25.379999999999995</v>
      </c>
    </row>
    <row r="41" spans="2:10" x14ac:dyDescent="0.25">
      <c r="B41" s="1814"/>
      <c r="C41" s="1823" t="s">
        <v>845</v>
      </c>
      <c r="D41" s="1840" t="s">
        <v>842</v>
      </c>
      <c r="E41" s="57" t="s">
        <v>6</v>
      </c>
      <c r="F41" s="183">
        <f>'03.02. REVOQUES Y REVESTIMIE'!$K$6716</f>
        <v>310.82700000000011</v>
      </c>
    </row>
    <row r="42" spans="2:10" x14ac:dyDescent="0.25">
      <c r="B42" s="1814"/>
      <c r="C42" s="1826" t="s">
        <v>743</v>
      </c>
      <c r="D42" s="1836" t="s">
        <v>5059</v>
      </c>
      <c r="E42" s="57"/>
      <c r="F42" s="183"/>
    </row>
    <row r="43" spans="2:10" x14ac:dyDescent="0.25">
      <c r="B43" s="1814"/>
      <c r="C43" s="1823" t="s">
        <v>744</v>
      </c>
      <c r="D43" s="1840" t="s">
        <v>843</v>
      </c>
      <c r="E43" s="57" t="s">
        <v>6</v>
      </c>
      <c r="F43" s="183">
        <f>'03.02. REVOQUES Y REVESTIMIE'!$K$6800</f>
        <v>1.56</v>
      </c>
    </row>
    <row r="44" spans="2:10" x14ac:dyDescent="0.25">
      <c r="B44" s="1814"/>
      <c r="C44" s="1823" t="s">
        <v>846</v>
      </c>
      <c r="D44" s="1840" t="s">
        <v>844</v>
      </c>
      <c r="E44" s="57" t="s">
        <v>6</v>
      </c>
      <c r="F44" s="183">
        <f>'03.02. REVOQUES Y REVESTIMIE'!$K$6807</f>
        <v>100.84950000000002</v>
      </c>
    </row>
    <row r="45" spans="2:10" x14ac:dyDescent="0.25">
      <c r="B45" s="1814"/>
      <c r="C45" s="1826" t="s">
        <v>745</v>
      </c>
      <c r="D45" s="1836" t="s">
        <v>5058</v>
      </c>
      <c r="E45" s="57"/>
      <c r="F45" s="183"/>
    </row>
    <row r="46" spans="2:10" x14ac:dyDescent="0.25">
      <c r="B46" s="1814"/>
      <c r="C46" s="1823" t="s">
        <v>746</v>
      </c>
      <c r="D46" s="1827" t="s">
        <v>716</v>
      </c>
      <c r="E46" s="57" t="s">
        <v>6</v>
      </c>
      <c r="F46" s="183">
        <f>'3.2.8 REVESTIMIENTO'!$K$14</f>
        <v>69.207999999999998</v>
      </c>
    </row>
    <row r="47" spans="2:10" x14ac:dyDescent="0.25">
      <c r="B47" s="1814"/>
      <c r="C47" s="1823" t="s">
        <v>747</v>
      </c>
      <c r="D47" s="1812" t="s">
        <v>715</v>
      </c>
      <c r="E47" s="57" t="s">
        <v>6</v>
      </c>
      <c r="F47" s="183">
        <f>'3.2.8 REVESTIMIENTO'!$K$28</f>
        <v>16.135000000000002</v>
      </c>
    </row>
    <row r="48" spans="2:10" x14ac:dyDescent="0.25">
      <c r="B48" s="1814"/>
      <c r="C48" s="1823" t="s">
        <v>748</v>
      </c>
      <c r="D48" s="1812" t="s">
        <v>712</v>
      </c>
      <c r="E48" s="57" t="s">
        <v>6</v>
      </c>
      <c r="F48" s="183">
        <f>'3.2.8 REVESTIMIENTO'!$K$63</f>
        <v>63.105000000000011</v>
      </c>
    </row>
    <row r="49" spans="2:6" x14ac:dyDescent="0.25">
      <c r="B49" s="1814"/>
      <c r="C49" s="1823" t="s">
        <v>749</v>
      </c>
      <c r="D49" s="1812" t="s">
        <v>713</v>
      </c>
      <c r="E49" s="57" t="s">
        <v>6</v>
      </c>
      <c r="F49" s="183">
        <f>'3.2.8 REVESTIMIENTO'!$K$172</f>
        <v>46.079999999999991</v>
      </c>
    </row>
    <row r="50" spans="2:6" x14ac:dyDescent="0.25">
      <c r="B50" s="1814"/>
      <c r="C50" s="1823" t="s">
        <v>750</v>
      </c>
      <c r="D50" s="1812" t="s">
        <v>714</v>
      </c>
      <c r="E50" s="57" t="s">
        <v>6</v>
      </c>
      <c r="F50" s="183">
        <f>'3.2.8 REVESTIMIENTO'!$K$221</f>
        <v>330.65400000000005</v>
      </c>
    </row>
    <row r="51" spans="2:6" x14ac:dyDescent="0.25">
      <c r="B51" s="1814"/>
      <c r="C51" s="1823" t="s">
        <v>751</v>
      </c>
      <c r="D51" s="1812" t="s">
        <v>4692</v>
      </c>
      <c r="E51" s="57" t="s">
        <v>6</v>
      </c>
      <c r="F51" s="183">
        <f>'3.2.8 REVESTIMIENTO'!$K$249</f>
        <v>155.12819999999999</v>
      </c>
    </row>
    <row r="52" spans="2:6" x14ac:dyDescent="0.25">
      <c r="B52" s="1814"/>
      <c r="C52" s="1826" t="s">
        <v>93</v>
      </c>
      <c r="D52" s="1835" t="s">
        <v>314</v>
      </c>
      <c r="E52" s="57"/>
      <c r="F52" s="183"/>
    </row>
    <row r="53" spans="2:6" x14ac:dyDescent="0.25">
      <c r="B53" s="1814"/>
      <c r="C53" s="1826" t="s">
        <v>94</v>
      </c>
      <c r="D53" s="1836" t="s">
        <v>5057</v>
      </c>
      <c r="E53" s="57"/>
      <c r="F53" s="183"/>
    </row>
    <row r="54" spans="2:6" x14ac:dyDescent="0.25">
      <c r="B54" s="1814"/>
      <c r="C54" s="1823" t="s">
        <v>95</v>
      </c>
      <c r="D54" s="1812" t="s">
        <v>752</v>
      </c>
      <c r="E54" s="57" t="s">
        <v>6</v>
      </c>
      <c r="F54" s="183">
        <f>'03.03.01. CIELORRASO'!$K$15</f>
        <v>11682.310000000003</v>
      </c>
    </row>
    <row r="55" spans="2:6" x14ac:dyDescent="0.25">
      <c r="B55" s="1814"/>
      <c r="C55" s="1823" t="s">
        <v>96</v>
      </c>
      <c r="D55" s="1812" t="s">
        <v>753</v>
      </c>
      <c r="E55" s="57" t="s">
        <v>6</v>
      </c>
      <c r="F55" s="183">
        <f>'03.03.01. CIELORRASO'!$K$657</f>
        <v>162.48000000000002</v>
      </c>
    </row>
    <row r="56" spans="2:6" x14ac:dyDescent="0.25">
      <c r="B56" s="1814"/>
      <c r="C56" s="1823" t="s">
        <v>705</v>
      </c>
      <c r="D56" s="1812" t="s">
        <v>708</v>
      </c>
      <c r="E56" s="57" t="s">
        <v>6</v>
      </c>
      <c r="F56" s="183">
        <f>'03.03.01. CIELORRASO'!$K$675</f>
        <v>107.42999999999999</v>
      </c>
    </row>
    <row r="57" spans="2:6" x14ac:dyDescent="0.25">
      <c r="B57" s="1814"/>
      <c r="C57" s="1823" t="s">
        <v>706</v>
      </c>
      <c r="D57" s="1812" t="s">
        <v>707</v>
      </c>
      <c r="E57" s="57" t="s">
        <v>6</v>
      </c>
      <c r="F57" s="183">
        <f>'03.03.01. CIELORRASO'!$K$686</f>
        <v>5909.4499999999553</v>
      </c>
    </row>
    <row r="58" spans="2:6" x14ac:dyDescent="0.25">
      <c r="B58" s="1814"/>
      <c r="C58" s="1823" t="s">
        <v>4694</v>
      </c>
      <c r="D58" s="1812" t="s">
        <v>4693</v>
      </c>
      <c r="E58" s="57" t="s">
        <v>6</v>
      </c>
      <c r="F58" s="183">
        <f>'03.03.01. CIELORRASO'!$K$1046</f>
        <v>86.56</v>
      </c>
    </row>
    <row r="59" spans="2:6" x14ac:dyDescent="0.25">
      <c r="B59" s="1814"/>
      <c r="C59" s="1826" t="s">
        <v>97</v>
      </c>
      <c r="D59" s="1836" t="s">
        <v>5056</v>
      </c>
      <c r="E59" s="57"/>
      <c r="F59" s="183"/>
    </row>
    <row r="60" spans="2:6" ht="30.6" x14ac:dyDescent="0.25">
      <c r="B60" s="1814"/>
      <c r="C60" s="1823" t="s">
        <v>98</v>
      </c>
      <c r="D60" s="1827" t="s">
        <v>4962</v>
      </c>
      <c r="E60" s="57" t="s">
        <v>6</v>
      </c>
      <c r="F60" s="183">
        <f>'03.03.02. FALSO CIELORASO'!$K$12</f>
        <v>4375.7400000000016</v>
      </c>
    </row>
    <row r="61" spans="2:6" ht="61.2" x14ac:dyDescent="0.25">
      <c r="B61" s="1814"/>
      <c r="C61" s="1823" t="s">
        <v>99</v>
      </c>
      <c r="D61" s="1827" t="s">
        <v>4963</v>
      </c>
      <c r="E61" s="57" t="s">
        <v>6</v>
      </c>
      <c r="F61" s="183">
        <f>'03.03.02. FALSO CIELORASO'!$K$304</f>
        <v>542.67999999999984</v>
      </c>
    </row>
    <row r="62" spans="2:6" ht="61.2" x14ac:dyDescent="0.25">
      <c r="B62" s="1814"/>
      <c r="C62" s="1823" t="s">
        <v>100</v>
      </c>
      <c r="D62" s="1827" t="s">
        <v>4964</v>
      </c>
      <c r="E62" s="57" t="s">
        <v>6</v>
      </c>
      <c r="F62" s="183">
        <f>'03.03.02. FALSO CIELORASO'!$K$364</f>
        <v>578.07000000000005</v>
      </c>
    </row>
    <row r="63" spans="2:6" ht="30.6" x14ac:dyDescent="0.25">
      <c r="B63" s="1814"/>
      <c r="C63" s="1823" t="s">
        <v>101</v>
      </c>
      <c r="D63" s="1827" t="s">
        <v>4965</v>
      </c>
      <c r="E63" s="1797" t="s">
        <v>6</v>
      </c>
      <c r="F63" s="183">
        <f>'03.03.02. FALSO CIELORASO'!$K$428</f>
        <v>581.9000000000002</v>
      </c>
    </row>
    <row r="64" spans="2:6" ht="40.799999999999997" x14ac:dyDescent="0.25">
      <c r="B64" s="1814"/>
      <c r="C64" s="1823" t="s">
        <v>219</v>
      </c>
      <c r="D64" s="1827" t="s">
        <v>4966</v>
      </c>
      <c r="E64" s="57" t="s">
        <v>6</v>
      </c>
      <c r="F64" s="183">
        <f>'03.03.02. FALSO CIELORASO'!$K$599</f>
        <v>441.72000000000008</v>
      </c>
    </row>
    <row r="65" spans="2:10" ht="40.799999999999997" x14ac:dyDescent="0.25">
      <c r="B65" s="1814"/>
      <c r="C65" s="1823" t="s">
        <v>220</v>
      </c>
      <c r="D65" s="1827" t="s">
        <v>4967</v>
      </c>
      <c r="E65" s="57" t="s">
        <v>6</v>
      </c>
      <c r="F65" s="183">
        <f>'03.03.02. FALSO CIELORASO'!$K$702</f>
        <v>1660.2400000000002</v>
      </c>
    </row>
    <row r="66" spans="2:10" ht="30.6" x14ac:dyDescent="0.25">
      <c r="B66" s="1814"/>
      <c r="C66" s="1823" t="s">
        <v>521</v>
      </c>
      <c r="D66" s="1827" t="s">
        <v>4968</v>
      </c>
      <c r="E66" s="57" t="s">
        <v>6</v>
      </c>
      <c r="F66" s="183">
        <f>'03.03.02. FALSO CIELORASO'!$K$793</f>
        <v>225.13</v>
      </c>
    </row>
    <row r="67" spans="2:10" ht="20.399999999999999" x14ac:dyDescent="0.25">
      <c r="B67" s="1814"/>
      <c r="C67" s="1823" t="s">
        <v>704</v>
      </c>
      <c r="D67" s="1827" t="s">
        <v>4969</v>
      </c>
      <c r="E67" s="57" t="s">
        <v>6</v>
      </c>
      <c r="F67" s="183">
        <f>'03.03.02. FALSO CIELORASO'!$K$819</f>
        <v>1856.9600000000003</v>
      </c>
    </row>
    <row r="68" spans="2:10" ht="13.95" customHeight="1" x14ac:dyDescent="0.25">
      <c r="B68" s="1814"/>
      <c r="C68" s="1826" t="s">
        <v>102</v>
      </c>
      <c r="D68" s="1835" t="s">
        <v>258</v>
      </c>
      <c r="E68" s="57"/>
      <c r="F68" s="183"/>
    </row>
    <row r="69" spans="2:10" x14ac:dyDescent="0.25">
      <c r="B69" s="1814"/>
      <c r="C69" s="1826" t="s">
        <v>103</v>
      </c>
      <c r="D69" s="1836" t="s">
        <v>4217</v>
      </c>
      <c r="E69" s="57"/>
      <c r="F69" s="183"/>
    </row>
    <row r="70" spans="2:10" s="1822" customFormat="1" ht="48" customHeight="1" x14ac:dyDescent="0.25">
      <c r="C70" s="1861" t="s">
        <v>104</v>
      </c>
      <c r="D70" s="1864" t="s">
        <v>5066</v>
      </c>
      <c r="E70" s="1863" t="s">
        <v>6</v>
      </c>
      <c r="F70" s="2328">
        <f>'03.04. PISOS Y PAVIMENTOS'!$K$14</f>
        <v>9503.6999999999953</v>
      </c>
      <c r="G70" s="1830"/>
      <c r="H70" s="1830"/>
      <c r="I70" s="1830"/>
      <c r="J70" s="1830"/>
    </row>
    <row r="71" spans="2:10" ht="25.5" customHeight="1" x14ac:dyDescent="0.25">
      <c r="B71" s="1814"/>
      <c r="C71" s="1823" t="s">
        <v>754</v>
      </c>
      <c r="D71" s="1828" t="s">
        <v>5067</v>
      </c>
      <c r="E71" s="57" t="s">
        <v>6</v>
      </c>
      <c r="F71" s="2328">
        <f>'03.04. PISOS Y PAVIMENTOS'!$K$524</f>
        <v>26.42</v>
      </c>
    </row>
    <row r="72" spans="2:10" ht="91.8" x14ac:dyDescent="0.25">
      <c r="B72" s="1814"/>
      <c r="C72" s="1823" t="s">
        <v>755</v>
      </c>
      <c r="D72" s="1827" t="s">
        <v>5072</v>
      </c>
      <c r="E72" s="57" t="s">
        <v>6</v>
      </c>
      <c r="F72" s="2328">
        <f>'03.04. PISOS Y PAVIMENTOS'!$K$538</f>
        <v>1766.7974999999994</v>
      </c>
    </row>
    <row r="73" spans="2:10" ht="30.6" x14ac:dyDescent="0.25">
      <c r="B73" s="1814"/>
      <c r="C73" s="1823" t="s">
        <v>756</v>
      </c>
      <c r="D73" s="1827" t="s">
        <v>5069</v>
      </c>
      <c r="E73" s="57" t="s">
        <v>6</v>
      </c>
      <c r="F73" s="2328">
        <f>'03.04. PISOS Y PAVIMENTOS'!$K$694</f>
        <v>8664.1500000000051</v>
      </c>
    </row>
    <row r="74" spans="2:10" x14ac:dyDescent="0.25">
      <c r="B74" s="1814"/>
      <c r="C74" s="1826" t="s">
        <v>74</v>
      </c>
      <c r="D74" s="1836" t="s">
        <v>5055</v>
      </c>
      <c r="E74" s="57"/>
      <c r="F74" s="183"/>
    </row>
    <row r="75" spans="2:10" x14ac:dyDescent="0.25">
      <c r="B75" s="1814"/>
      <c r="C75" s="1826" t="s">
        <v>105</v>
      </c>
      <c r="D75" s="1841" t="s">
        <v>286</v>
      </c>
      <c r="E75" s="57"/>
      <c r="F75" s="183"/>
    </row>
    <row r="76" spans="2:10" x14ac:dyDescent="0.25">
      <c r="B76" s="1814"/>
      <c r="C76" s="1861" t="s">
        <v>375</v>
      </c>
      <c r="D76" s="1862" t="s">
        <v>718</v>
      </c>
      <c r="E76" s="1863" t="s">
        <v>6</v>
      </c>
      <c r="F76" s="2328">
        <f>'03.04. PISOS Y PAVIMENTOS'!$K$833</f>
        <v>127.72</v>
      </c>
    </row>
    <row r="77" spans="2:10" x14ac:dyDescent="0.25">
      <c r="B77" s="1814"/>
      <c r="C77" s="1861" t="s">
        <v>3464</v>
      </c>
      <c r="D77" s="1862" t="s">
        <v>776</v>
      </c>
      <c r="E77" s="1863" t="s">
        <v>6</v>
      </c>
      <c r="F77" s="2328">
        <f>'03.04. PISOS Y PAVIMENTOS'!$K$840</f>
        <v>9402.3999999999978</v>
      </c>
    </row>
    <row r="78" spans="2:10" x14ac:dyDescent="0.25">
      <c r="B78" s="1814"/>
      <c r="C78" s="1826" t="s">
        <v>311</v>
      </c>
      <c r="D78" s="1836" t="s">
        <v>5054</v>
      </c>
      <c r="E78" s="57"/>
      <c r="F78" s="183"/>
    </row>
    <row r="79" spans="2:10" x14ac:dyDescent="0.25">
      <c r="B79" s="1814"/>
      <c r="C79" s="1861" t="s">
        <v>312</v>
      </c>
      <c r="D79" s="1862" t="s">
        <v>719</v>
      </c>
      <c r="E79" s="1863" t="s">
        <v>6</v>
      </c>
      <c r="F79" s="2328">
        <f>'03.04. PISOS Y PAVIMENTOS'!$K$1350</f>
        <v>6779.58</v>
      </c>
    </row>
    <row r="80" spans="2:10" x14ac:dyDescent="0.25">
      <c r="B80" s="1814"/>
      <c r="C80" s="1861" t="s">
        <v>717</v>
      </c>
      <c r="D80" s="1862" t="s">
        <v>777</v>
      </c>
      <c r="E80" s="1863" t="s">
        <v>6</v>
      </c>
      <c r="F80" s="2328">
        <f>'03.04. PISOS Y PAVIMENTOS'!$K$1367</f>
        <v>36.39</v>
      </c>
    </row>
    <row r="81" spans="2:10" x14ac:dyDescent="0.25">
      <c r="B81" s="1814"/>
      <c r="C81" s="1861" t="s">
        <v>3465</v>
      </c>
      <c r="D81" s="1862" t="s">
        <v>3466</v>
      </c>
      <c r="E81" s="1863" t="s">
        <v>6</v>
      </c>
      <c r="F81" s="2328">
        <f>'03.04. PISOS Y PAVIMENTOS'!$K$1375</f>
        <v>46.86</v>
      </c>
    </row>
    <row r="82" spans="2:10" x14ac:dyDescent="0.25">
      <c r="B82" s="1814"/>
      <c r="C82" s="1861" t="s">
        <v>3467</v>
      </c>
      <c r="D82" s="1862" t="s">
        <v>720</v>
      </c>
      <c r="E82" s="1863" t="s">
        <v>6</v>
      </c>
      <c r="F82" s="2328">
        <f>'03.04. PISOS Y PAVIMENTOS'!$K$1385</f>
        <v>107.42999999999999</v>
      </c>
    </row>
    <row r="83" spans="2:10" x14ac:dyDescent="0.25">
      <c r="B83" s="1814"/>
      <c r="C83" s="1861" t="s">
        <v>3468</v>
      </c>
      <c r="D83" s="1862" t="s">
        <v>3469</v>
      </c>
      <c r="E83" s="1863" t="s">
        <v>6</v>
      </c>
      <c r="F83" s="2328">
        <f>'03.04. PISOS Y PAVIMENTOS'!$K$1396</f>
        <v>795.96000000000015</v>
      </c>
    </row>
    <row r="84" spans="2:10" x14ac:dyDescent="0.25">
      <c r="B84" s="1814"/>
      <c r="C84" s="1861" t="s">
        <v>3470</v>
      </c>
      <c r="D84" s="1862" t="s">
        <v>721</v>
      </c>
      <c r="E84" s="1863" t="s">
        <v>6</v>
      </c>
      <c r="F84" s="2328">
        <f>'03.04. PISOS Y PAVIMENTOS'!$K$1467</f>
        <v>140.29000000000002</v>
      </c>
      <c r="G84" s="105"/>
    </row>
    <row r="85" spans="2:10" ht="20.399999999999999" x14ac:dyDescent="0.25">
      <c r="B85" s="1814"/>
      <c r="C85" s="1861" t="s">
        <v>4513</v>
      </c>
      <c r="D85" s="1864" t="s">
        <v>4514</v>
      </c>
      <c r="E85" s="1863" t="s">
        <v>6</v>
      </c>
      <c r="F85" s="2328">
        <f>'03.04. PISOS Y PAVIMENTOS'!$K$1483</f>
        <v>4551.2637000000004</v>
      </c>
    </row>
    <row r="86" spans="2:10" s="1886" customFormat="1" x14ac:dyDescent="0.25">
      <c r="C86" s="1823" t="s">
        <v>4721</v>
      </c>
      <c r="D86" s="1812" t="s">
        <v>4731</v>
      </c>
      <c r="E86" s="57" t="s">
        <v>6</v>
      </c>
      <c r="F86" s="183">
        <f>'03.04. PISOS Y PAVIMENTOS'!$K$1557</f>
        <v>81.319999999999993</v>
      </c>
      <c r="G86" s="1829"/>
      <c r="H86" s="1829"/>
      <c r="I86" s="1829"/>
      <c r="J86" s="1829"/>
    </row>
    <row r="87" spans="2:10" s="1886" customFormat="1" x14ac:dyDescent="0.25">
      <c r="C87" s="1823" t="s">
        <v>4722</v>
      </c>
      <c r="D87" s="1812" t="s">
        <v>4738</v>
      </c>
      <c r="E87" s="57" t="s">
        <v>6</v>
      </c>
      <c r="F87" s="183">
        <f>'03.04. PISOS Y PAVIMENTOS'!$K$1570</f>
        <v>257.96909999999997</v>
      </c>
      <c r="G87" s="1829"/>
      <c r="H87" s="1829"/>
      <c r="I87" s="1829"/>
      <c r="J87" s="1829"/>
    </row>
    <row r="88" spans="2:10" s="1886" customFormat="1" x14ac:dyDescent="0.25">
      <c r="C88" s="1823" t="s">
        <v>4723</v>
      </c>
      <c r="D88" s="1812" t="s">
        <v>4737</v>
      </c>
      <c r="E88" s="57" t="s">
        <v>6</v>
      </c>
      <c r="F88" s="183">
        <f>'03.04. PISOS Y PAVIMENTOS'!$K$1614</f>
        <v>197.25750000000005</v>
      </c>
      <c r="G88" s="1829"/>
      <c r="H88" s="1829"/>
      <c r="I88" s="1829"/>
      <c r="J88" s="1829"/>
    </row>
    <row r="89" spans="2:10" s="1886" customFormat="1" x14ac:dyDescent="0.25">
      <c r="C89" s="1826" t="s">
        <v>558</v>
      </c>
      <c r="D89" s="1836" t="s">
        <v>5053</v>
      </c>
      <c r="E89" s="57"/>
      <c r="F89" s="183"/>
      <c r="G89" s="1829"/>
      <c r="H89" s="1829"/>
      <c r="I89" s="1829"/>
      <c r="J89" s="1829"/>
    </row>
    <row r="90" spans="2:10" s="1886" customFormat="1" x14ac:dyDescent="0.25">
      <c r="C90" s="1823" t="s">
        <v>559</v>
      </c>
      <c r="D90" s="1812" t="s">
        <v>722</v>
      </c>
      <c r="E90" s="57" t="s">
        <v>6</v>
      </c>
      <c r="F90" s="183">
        <f>'03.04. PISOS Y PAVIMENTOS'!$K$1665</f>
        <v>1609.9499999999998</v>
      </c>
      <c r="G90" s="1829"/>
      <c r="H90" s="1829"/>
      <c r="I90" s="1829"/>
      <c r="J90" s="1829"/>
    </row>
    <row r="91" spans="2:10" s="1886" customFormat="1" x14ac:dyDescent="0.25">
      <c r="C91" s="1823" t="s">
        <v>560</v>
      </c>
      <c r="D91" s="1812" t="s">
        <v>723</v>
      </c>
      <c r="E91" s="57" t="s">
        <v>6</v>
      </c>
      <c r="F91" s="183">
        <f>'03.04. PISOS Y PAVIMENTOS'!$K$1782</f>
        <v>71.3</v>
      </c>
      <c r="G91" s="1829"/>
      <c r="H91" s="1829"/>
      <c r="I91" s="1829"/>
      <c r="J91" s="1829"/>
    </row>
    <row r="92" spans="2:10" s="1886" customFormat="1" ht="20.399999999999999" x14ac:dyDescent="0.25">
      <c r="C92" s="1823" t="s">
        <v>561</v>
      </c>
      <c r="D92" s="1827" t="s">
        <v>4576</v>
      </c>
      <c r="E92" s="57" t="s">
        <v>6</v>
      </c>
      <c r="F92" s="183">
        <f>'03.04. PISOS Y PAVIMENTOS'!$K$1795</f>
        <v>36.39</v>
      </c>
      <c r="G92" s="1829"/>
      <c r="H92" s="1829"/>
      <c r="I92" s="1829"/>
      <c r="J92" s="1829"/>
    </row>
    <row r="93" spans="2:10" s="1886" customFormat="1" x14ac:dyDescent="0.25">
      <c r="C93" s="1823" t="s">
        <v>4370</v>
      </c>
      <c r="D93" s="1827" t="s">
        <v>4577</v>
      </c>
      <c r="E93" s="57" t="s">
        <v>6</v>
      </c>
      <c r="F93" s="183">
        <f>'03.04. PISOS Y PAVIMENTOS'!$K$1803</f>
        <v>99.18</v>
      </c>
      <c r="G93" s="1829"/>
      <c r="H93" s="1829"/>
      <c r="I93" s="1829"/>
      <c r="J93" s="1829"/>
    </row>
    <row r="94" spans="2:10" s="1886" customFormat="1" x14ac:dyDescent="0.25">
      <c r="C94" s="1823" t="s">
        <v>4615</v>
      </c>
      <c r="D94" s="1827" t="s">
        <v>4620</v>
      </c>
      <c r="E94" s="57" t="s">
        <v>6</v>
      </c>
      <c r="F94" s="183">
        <f>'03.04. PISOS Y PAVIMENTOS'!$K$1811</f>
        <v>118.96000000000001</v>
      </c>
      <c r="G94" s="1829"/>
      <c r="H94" s="1829"/>
      <c r="I94" s="1829"/>
      <c r="J94" s="1829"/>
    </row>
    <row r="95" spans="2:10" s="1886" customFormat="1" x14ac:dyDescent="0.25">
      <c r="C95" s="1823" t="s">
        <v>4616</v>
      </c>
      <c r="D95" s="1827" t="s">
        <v>4621</v>
      </c>
      <c r="E95" s="57" t="s">
        <v>6</v>
      </c>
      <c r="F95" s="183">
        <f>'03.04. PISOS Y PAVIMENTOS'!$K$1820</f>
        <v>51.61999999999999</v>
      </c>
      <c r="G95" s="1829"/>
      <c r="H95" s="1829"/>
      <c r="I95" s="1829"/>
      <c r="J95" s="1829"/>
    </row>
    <row r="96" spans="2:10" s="1886" customFormat="1" x14ac:dyDescent="0.25">
      <c r="C96" s="1823" t="s">
        <v>4617</v>
      </c>
      <c r="D96" s="1827" t="s">
        <v>4623</v>
      </c>
      <c r="E96" s="57" t="s">
        <v>6</v>
      </c>
      <c r="F96" s="183">
        <f>'03.04. PISOS Y PAVIMENTOS'!$K$1833</f>
        <v>9.870000000000001</v>
      </c>
      <c r="G96" s="1829"/>
      <c r="H96" s="1829"/>
      <c r="I96" s="1829"/>
      <c r="J96" s="1829"/>
    </row>
    <row r="97" spans="2:10" s="1886" customFormat="1" x14ac:dyDescent="0.25">
      <c r="C97" s="1823" t="s">
        <v>4618</v>
      </c>
      <c r="D97" s="1827" t="s">
        <v>4622</v>
      </c>
      <c r="E97" s="57" t="s">
        <v>6</v>
      </c>
      <c r="F97" s="183">
        <f>'03.04. PISOS Y PAVIMENTOS'!$K$1843</f>
        <v>33.61</v>
      </c>
      <c r="G97" s="1829"/>
      <c r="H97" s="1829"/>
      <c r="I97" s="1829"/>
      <c r="J97" s="1829"/>
    </row>
    <row r="98" spans="2:10" s="1886" customFormat="1" x14ac:dyDescent="0.25">
      <c r="C98" s="1823" t="s">
        <v>4619</v>
      </c>
      <c r="D98" s="1827" t="s">
        <v>4624</v>
      </c>
      <c r="E98" s="57" t="s">
        <v>6</v>
      </c>
      <c r="F98" s="183">
        <f>'03.04. PISOS Y PAVIMENTOS'!$K$1853</f>
        <v>29.810000000000002</v>
      </c>
      <c r="G98" s="1829"/>
      <c r="H98" s="1829"/>
      <c r="I98" s="1829"/>
      <c r="J98" s="1829"/>
    </row>
    <row r="99" spans="2:10" s="1886" customFormat="1" x14ac:dyDescent="0.25">
      <c r="C99" s="1823" t="s">
        <v>4628</v>
      </c>
      <c r="D99" s="1827" t="s">
        <v>4629</v>
      </c>
      <c r="E99" s="57" t="s">
        <v>6</v>
      </c>
      <c r="F99" s="183">
        <f>'03.04. PISOS Y PAVIMENTOS'!$K$1862</f>
        <v>5.76</v>
      </c>
      <c r="G99" s="1829"/>
      <c r="H99" s="1829"/>
      <c r="I99" s="1829"/>
      <c r="J99" s="1829"/>
    </row>
    <row r="100" spans="2:10" s="1886" customFormat="1" x14ac:dyDescent="0.25">
      <c r="C100" s="1826" t="s">
        <v>562</v>
      </c>
      <c r="D100" s="1854" t="s">
        <v>5052</v>
      </c>
      <c r="E100" s="57"/>
      <c r="F100" s="183"/>
      <c r="G100" s="1829"/>
      <c r="H100" s="1829"/>
      <c r="I100" s="1829"/>
      <c r="J100" s="1829"/>
    </row>
    <row r="101" spans="2:10" x14ac:dyDescent="0.25">
      <c r="B101" s="1814"/>
      <c r="C101" s="1823" t="s">
        <v>4220</v>
      </c>
      <c r="D101" s="1840" t="s">
        <v>837</v>
      </c>
      <c r="E101" s="57" t="s">
        <v>37</v>
      </c>
      <c r="F101" s="2329">
        <f>'03.04. PISOS Y PAVIMENTOS'!$K$1869</f>
        <v>42.000000000000007</v>
      </c>
    </row>
    <row r="102" spans="2:10" x14ac:dyDescent="0.25">
      <c r="B102" s="1814"/>
      <c r="C102" s="1823" t="s">
        <v>4242</v>
      </c>
      <c r="D102" s="1840" t="s">
        <v>838</v>
      </c>
      <c r="E102" s="57" t="s">
        <v>37</v>
      </c>
      <c r="F102" s="2329">
        <f>'03.04. PISOS Y PAVIMENTOS'!$K$1950</f>
        <v>250.79999999999993</v>
      </c>
    </row>
    <row r="103" spans="2:10" x14ac:dyDescent="0.25">
      <c r="B103" s="1814"/>
      <c r="C103" s="1823" t="s">
        <v>4243</v>
      </c>
      <c r="D103" s="1840" t="s">
        <v>839</v>
      </c>
      <c r="E103" s="57" t="s">
        <v>37</v>
      </c>
      <c r="F103" s="2329">
        <f>'03.04. PISOS Y PAVIMENTOS'!$K$2064</f>
        <v>257.76000000000005</v>
      </c>
    </row>
    <row r="104" spans="2:10" x14ac:dyDescent="0.25">
      <c r="B104" s="1814"/>
      <c r="C104" s="1826" t="s">
        <v>4740</v>
      </c>
      <c r="D104" s="1854" t="s">
        <v>5051</v>
      </c>
      <c r="E104" s="57"/>
      <c r="F104" s="2329"/>
    </row>
    <row r="105" spans="2:10" x14ac:dyDescent="0.25">
      <c r="B105" s="1814"/>
      <c r="C105" s="1823" t="s">
        <v>4741</v>
      </c>
      <c r="D105" s="1840" t="s">
        <v>4743</v>
      </c>
      <c r="E105" s="57" t="s">
        <v>6</v>
      </c>
      <c r="F105" s="2329">
        <f>'03.04. PISOS Y PAVIMENTOS'!$K$2093</f>
        <v>1726.8670999999999</v>
      </c>
    </row>
    <row r="106" spans="2:10" x14ac:dyDescent="0.25">
      <c r="B106" s="1814"/>
      <c r="C106" s="1823" t="s">
        <v>4742</v>
      </c>
      <c r="D106" s="1840" t="s">
        <v>4744</v>
      </c>
      <c r="E106" s="57" t="s">
        <v>6</v>
      </c>
      <c r="F106" s="2329">
        <f>'03.04. PISOS Y PAVIMENTOS'!$K$2145</f>
        <v>185.81799999999998</v>
      </c>
    </row>
    <row r="107" spans="2:10" x14ac:dyDescent="0.25">
      <c r="B107" s="1814"/>
      <c r="C107" s="1826" t="s">
        <v>106</v>
      </c>
      <c r="D107" s="1835" t="s">
        <v>259</v>
      </c>
      <c r="E107" s="57"/>
      <c r="F107" s="183"/>
    </row>
    <row r="108" spans="2:10" x14ac:dyDescent="0.25">
      <c r="B108" s="1814"/>
      <c r="C108" s="1826" t="s">
        <v>107</v>
      </c>
      <c r="D108" s="1836" t="s">
        <v>5050</v>
      </c>
      <c r="E108" s="57"/>
      <c r="F108" s="183"/>
    </row>
    <row r="109" spans="2:10" x14ac:dyDescent="0.25">
      <c r="B109" s="1814"/>
      <c r="C109" s="1823" t="s">
        <v>238</v>
      </c>
      <c r="D109" s="1812" t="s">
        <v>3478</v>
      </c>
      <c r="E109" s="57" t="s">
        <v>6</v>
      </c>
      <c r="F109" s="183">
        <f>'03.05.01. ZOCALO'!$K$15</f>
        <v>617.81999999999971</v>
      </c>
    </row>
    <row r="110" spans="2:10" x14ac:dyDescent="0.25">
      <c r="B110" s="1814"/>
      <c r="C110" s="1823" t="s">
        <v>108</v>
      </c>
      <c r="D110" s="1812" t="s">
        <v>3479</v>
      </c>
      <c r="E110" s="57" t="s">
        <v>6</v>
      </c>
      <c r="F110" s="183">
        <f>'03.05.01. ZOCALO'!$K$200</f>
        <v>4353.081499999993</v>
      </c>
    </row>
    <row r="111" spans="2:10" x14ac:dyDescent="0.25">
      <c r="B111" s="1814"/>
      <c r="C111" s="1823" t="s">
        <v>260</v>
      </c>
      <c r="D111" s="1812" t="s">
        <v>3480</v>
      </c>
      <c r="E111" s="57" t="s">
        <v>6</v>
      </c>
      <c r="F111" s="183">
        <f>'03.05.01. ZOCALO'!$K$913</f>
        <v>3017.7080000000051</v>
      </c>
    </row>
    <row r="112" spans="2:10" x14ac:dyDescent="0.25">
      <c r="B112" s="1814"/>
      <c r="C112" s="1823" t="s">
        <v>724</v>
      </c>
      <c r="D112" s="1812" t="s">
        <v>3481</v>
      </c>
      <c r="E112" s="57" t="s">
        <v>6</v>
      </c>
      <c r="F112" s="183">
        <f>'03.05.01. ZOCALO'!$K$1295</f>
        <v>357.99999999999983</v>
      </c>
    </row>
    <row r="113" spans="2:6" x14ac:dyDescent="0.25">
      <c r="B113" s="1814"/>
      <c r="C113" s="1823" t="s">
        <v>725</v>
      </c>
      <c r="D113" s="1812" t="s">
        <v>3482</v>
      </c>
      <c r="E113" s="57" t="s">
        <v>6</v>
      </c>
      <c r="F113" s="183">
        <f>'03.05.01. ZOCALO'!$K$1372</f>
        <v>545.93000000000006</v>
      </c>
    </row>
    <row r="114" spans="2:6" x14ac:dyDescent="0.25">
      <c r="B114" s="1814"/>
      <c r="C114" s="1823" t="s">
        <v>726</v>
      </c>
      <c r="D114" s="1812" t="s">
        <v>3483</v>
      </c>
      <c r="E114" s="57" t="s">
        <v>6</v>
      </c>
      <c r="F114" s="183">
        <f>'03.05.01. ZOCALO'!$K$1429</f>
        <v>1364.175</v>
      </c>
    </row>
    <row r="115" spans="2:6" x14ac:dyDescent="0.25">
      <c r="B115" s="1814"/>
      <c r="C115" s="1823" t="s">
        <v>727</v>
      </c>
      <c r="D115" s="1812" t="s">
        <v>3484</v>
      </c>
      <c r="E115" s="57" t="s">
        <v>6</v>
      </c>
      <c r="F115" s="183">
        <f>'03.05.01. ZOCALO'!$K$1592</f>
        <v>323.21999999999997</v>
      </c>
    </row>
    <row r="116" spans="2:6" x14ac:dyDescent="0.25">
      <c r="B116" s="1814"/>
      <c r="C116" s="1823" t="s">
        <v>728</v>
      </c>
      <c r="D116" s="1812" t="s">
        <v>3485</v>
      </c>
      <c r="E116" s="57" t="s">
        <v>6</v>
      </c>
      <c r="F116" s="183">
        <f>'03.05.01. ZOCALO'!$K$1618</f>
        <v>392.25700000000012</v>
      </c>
    </row>
    <row r="117" spans="2:6" x14ac:dyDescent="0.25">
      <c r="B117" s="1814"/>
      <c r="C117" s="1823" t="s">
        <v>729</v>
      </c>
      <c r="D117" s="1812" t="s">
        <v>4662</v>
      </c>
      <c r="E117" s="57" t="s">
        <v>6</v>
      </c>
      <c r="F117" s="183">
        <f>'03.05.01. ZOCALO'!$K$1648</f>
        <v>67.140000000000015</v>
      </c>
    </row>
    <row r="118" spans="2:6" x14ac:dyDescent="0.25">
      <c r="B118" s="1814"/>
      <c r="C118" s="1826" t="s">
        <v>109</v>
      </c>
      <c r="D118" s="1836" t="s">
        <v>5049</v>
      </c>
      <c r="E118" s="57"/>
      <c r="F118" s="183"/>
    </row>
    <row r="119" spans="2:6" x14ac:dyDescent="0.25">
      <c r="B119" s="1814"/>
      <c r="C119" s="1823" t="s">
        <v>110</v>
      </c>
      <c r="D119" s="1842" t="s">
        <v>3486</v>
      </c>
      <c r="E119" s="57" t="s">
        <v>37</v>
      </c>
      <c r="F119" s="183">
        <f>'03.05.02. CONTRAZOCALO'!$K$14</f>
        <v>6065.2300000000168</v>
      </c>
    </row>
    <row r="120" spans="2:6" x14ac:dyDescent="0.25">
      <c r="B120" s="1814"/>
      <c r="C120" s="1823" t="s">
        <v>111</v>
      </c>
      <c r="D120" s="1842" t="s">
        <v>778</v>
      </c>
      <c r="E120" s="183" t="str">
        <f>'03.05.02. CONTRAZOCALO'!$L$1075</f>
        <v>m2</v>
      </c>
      <c r="F120" s="183">
        <f>'03.05.02. CONTRAZOCALO'!$K$1075</f>
        <v>43.384999999999998</v>
      </c>
    </row>
    <row r="121" spans="2:6" x14ac:dyDescent="0.25">
      <c r="B121" s="1814"/>
      <c r="C121" s="1823" t="s">
        <v>112</v>
      </c>
      <c r="D121" s="1842" t="s">
        <v>779</v>
      </c>
      <c r="E121" s="57" t="s">
        <v>37</v>
      </c>
      <c r="F121" s="183">
        <f>'03.05.02. CONTRAZOCALO'!$K$1087</f>
        <v>541.08000000000004</v>
      </c>
    </row>
    <row r="122" spans="2:6" x14ac:dyDescent="0.25">
      <c r="B122" s="1814"/>
      <c r="C122" s="1823" t="s">
        <v>113</v>
      </c>
      <c r="D122" s="1842" t="s">
        <v>780</v>
      </c>
      <c r="E122" s="57" t="s">
        <v>37</v>
      </c>
      <c r="F122" s="183">
        <f>'03.05.02. CONTRAZOCALO'!$K$1202</f>
        <v>80.95</v>
      </c>
    </row>
    <row r="123" spans="2:6" x14ac:dyDescent="0.25">
      <c r="B123" s="1814"/>
      <c r="C123" s="1823" t="s">
        <v>114</v>
      </c>
      <c r="D123" s="1842" t="s">
        <v>3487</v>
      </c>
      <c r="E123" s="183" t="str">
        <f>'03.05.02. CONTRAZOCALO'!$L$1218</f>
        <v>m2</v>
      </c>
      <c r="F123" s="2330">
        <f>'03.05.02. CONTRAZOCALO'!$K$1218</f>
        <v>90.27000000000001</v>
      </c>
    </row>
    <row r="124" spans="2:6" x14ac:dyDescent="0.25">
      <c r="B124" s="1814"/>
      <c r="C124" s="1823" t="s">
        <v>115</v>
      </c>
      <c r="D124" s="1842" t="s">
        <v>4774</v>
      </c>
      <c r="E124" s="183" t="str">
        <f>'03.05.02. CONTRAZOCALO'!$L$1276</f>
        <v>m2</v>
      </c>
      <c r="F124" s="2330">
        <f>'03.05.02. CONTRAZOCALO'!$K$1276</f>
        <v>24.950000000000003</v>
      </c>
    </row>
    <row r="125" spans="2:6" x14ac:dyDescent="0.25">
      <c r="B125" s="1814"/>
      <c r="C125" s="1823" t="s">
        <v>116</v>
      </c>
      <c r="D125" s="1842" t="s">
        <v>781</v>
      </c>
      <c r="E125" s="1798" t="s">
        <v>37</v>
      </c>
      <c r="F125" s="183">
        <f>'03.05.02. CONTRAZOCALO'!$K$1292</f>
        <v>1207.1300000000003</v>
      </c>
    </row>
    <row r="126" spans="2:6" x14ac:dyDescent="0.25">
      <c r="B126" s="1814"/>
      <c r="C126" s="1823" t="s">
        <v>117</v>
      </c>
      <c r="D126" s="1842" t="s">
        <v>3488</v>
      </c>
      <c r="E126" s="1798" t="s">
        <v>37</v>
      </c>
      <c r="F126" s="2330">
        <f>'03.05.02. CONTRAZOCALO'!$K$1553</f>
        <v>639.10000000000014</v>
      </c>
    </row>
    <row r="127" spans="2:6" x14ac:dyDescent="0.25">
      <c r="B127" s="1814"/>
      <c r="C127" s="1823" t="s">
        <v>4775</v>
      </c>
      <c r="D127" s="1842" t="s">
        <v>4776</v>
      </c>
      <c r="E127" s="1798" t="s">
        <v>37</v>
      </c>
      <c r="F127" s="2330">
        <f>'03.05.02. CONTRAZOCALO'!$K$1671</f>
        <v>783.93640000000016</v>
      </c>
    </row>
    <row r="128" spans="2:6" x14ac:dyDescent="0.25">
      <c r="B128" s="1814"/>
      <c r="C128" s="1826" t="s">
        <v>8</v>
      </c>
      <c r="D128" s="1835" t="s">
        <v>289</v>
      </c>
      <c r="E128" s="57"/>
      <c r="F128" s="183"/>
    </row>
    <row r="129" spans="2:10" x14ac:dyDescent="0.25">
      <c r="B129" s="1814"/>
      <c r="C129" s="1826" t="s">
        <v>9</v>
      </c>
      <c r="D129" s="1836" t="s">
        <v>5048</v>
      </c>
      <c r="E129" s="57"/>
      <c r="F129" s="183"/>
    </row>
    <row r="130" spans="2:10" x14ac:dyDescent="0.25">
      <c r="B130" s="1814"/>
      <c r="C130" s="1823" t="s">
        <v>10</v>
      </c>
      <c r="D130" s="1837" t="s">
        <v>4695</v>
      </c>
      <c r="E130" s="1799" t="s">
        <v>6</v>
      </c>
      <c r="F130" s="183">
        <f>'03.06. CUBIERTAS Y COBERTURAS'!$J$14</f>
        <v>6194.2300000000023</v>
      </c>
    </row>
    <row r="131" spans="2:10" x14ac:dyDescent="0.25">
      <c r="B131" s="1814"/>
      <c r="C131" s="1826" t="s">
        <v>11</v>
      </c>
      <c r="D131" s="1836" t="s">
        <v>5047</v>
      </c>
      <c r="E131" s="57"/>
      <c r="F131" s="183"/>
    </row>
    <row r="132" spans="2:10" x14ac:dyDescent="0.25">
      <c r="B132" s="1814"/>
      <c r="C132" s="1823" t="s">
        <v>242</v>
      </c>
      <c r="D132" s="1840" t="s">
        <v>4690</v>
      </c>
      <c r="E132" s="1799" t="s">
        <v>6</v>
      </c>
      <c r="F132" s="183">
        <f>'03.06. CUBIERTAS Y COBERTURAS'!$J$142</f>
        <v>2431.9217732140241</v>
      </c>
    </row>
    <row r="133" spans="2:10" x14ac:dyDescent="0.25">
      <c r="B133" s="1814"/>
      <c r="C133" s="1823" t="s">
        <v>284</v>
      </c>
      <c r="D133" s="1827" t="s">
        <v>500</v>
      </c>
      <c r="E133" s="1799" t="s">
        <v>6</v>
      </c>
      <c r="F133" s="183">
        <f>'03.06. CUBIERTAS Y COBERTURAS'!$J$188</f>
        <v>316.73</v>
      </c>
    </row>
    <row r="134" spans="2:10" x14ac:dyDescent="0.25">
      <c r="B134" s="1814"/>
      <c r="C134" s="1823" t="s">
        <v>285</v>
      </c>
      <c r="D134" s="1827" t="s">
        <v>4689</v>
      </c>
      <c r="E134" s="1799" t="s">
        <v>37</v>
      </c>
      <c r="F134" s="183">
        <f>'03.06. CUBIERTAS Y COBERTURAS'!$J$195</f>
        <v>212.69</v>
      </c>
    </row>
    <row r="135" spans="2:10" s="1822" customFormat="1" ht="20.399999999999999" x14ac:dyDescent="0.25">
      <c r="C135" s="1823" t="s">
        <v>4688</v>
      </c>
      <c r="D135" s="1827" t="s">
        <v>5001</v>
      </c>
      <c r="E135" s="57" t="s">
        <v>37</v>
      </c>
      <c r="F135" s="183">
        <f>'03.06. CUBIERTAS Y COBERTURAS'!$J$212</f>
        <v>471.50999999999993</v>
      </c>
      <c r="G135" s="1830"/>
      <c r="H135" s="1830"/>
      <c r="I135" s="1830"/>
      <c r="J135" s="1830"/>
    </row>
    <row r="136" spans="2:10" x14ac:dyDescent="0.25">
      <c r="B136" s="1814"/>
      <c r="C136" s="1826" t="s">
        <v>12</v>
      </c>
      <c r="D136" s="1835" t="s">
        <v>261</v>
      </c>
      <c r="E136" s="57"/>
      <c r="F136" s="183"/>
    </row>
    <row r="137" spans="2:10" x14ac:dyDescent="0.25">
      <c r="B137" s="1814"/>
      <c r="C137" s="1826" t="s">
        <v>13</v>
      </c>
      <c r="D137" s="1836" t="s">
        <v>5046</v>
      </c>
      <c r="E137" s="57"/>
      <c r="F137" s="183"/>
    </row>
    <row r="138" spans="2:10" ht="20.399999999999999" x14ac:dyDescent="0.25">
      <c r="B138" s="1814"/>
      <c r="C138" s="1823" t="s">
        <v>14</v>
      </c>
      <c r="D138" s="1837" t="s">
        <v>2115</v>
      </c>
      <c r="E138" s="1799" t="s">
        <v>15</v>
      </c>
      <c r="F138" s="2329">
        <f>'03.07.01 PUERTAS DE MADERA'!$J$13</f>
        <v>3</v>
      </c>
    </row>
    <row r="139" spans="2:10" ht="20.399999999999999" x14ac:dyDescent="0.25">
      <c r="B139" s="1814"/>
      <c r="C139" s="1823" t="s">
        <v>16</v>
      </c>
      <c r="D139" s="1837" t="s">
        <v>2114</v>
      </c>
      <c r="E139" s="1799" t="s">
        <v>15</v>
      </c>
      <c r="F139" s="2329">
        <f>'03.07.01 PUERTAS DE MADERA'!$J$22</f>
        <v>30</v>
      </c>
    </row>
    <row r="140" spans="2:10" ht="20.399999999999999" x14ac:dyDescent="0.25">
      <c r="B140" s="1814"/>
      <c r="C140" s="1823" t="s">
        <v>17</v>
      </c>
      <c r="D140" s="1837" t="s">
        <v>2113</v>
      </c>
      <c r="E140" s="1799" t="s">
        <v>15</v>
      </c>
      <c r="F140" s="2329">
        <f>'03.07.01 PUERTAS DE MADERA'!$J$62</f>
        <v>49</v>
      </c>
    </row>
    <row r="141" spans="2:10" ht="20.399999999999999" x14ac:dyDescent="0.25">
      <c r="B141" s="1814"/>
      <c r="C141" s="1823" t="s">
        <v>18</v>
      </c>
      <c r="D141" s="1837" t="s">
        <v>2112</v>
      </c>
      <c r="E141" s="1799" t="s">
        <v>15</v>
      </c>
      <c r="F141" s="2329">
        <f>'03.07.01 PUERTAS DE MADERA'!$J$118</f>
        <v>12</v>
      </c>
    </row>
    <row r="142" spans="2:10" ht="20.399999999999999" x14ac:dyDescent="0.25">
      <c r="B142" s="1814"/>
      <c r="C142" s="1823" t="s">
        <v>19</v>
      </c>
      <c r="D142" s="1837" t="s">
        <v>2116</v>
      </c>
      <c r="E142" s="1799" t="s">
        <v>15</v>
      </c>
      <c r="F142" s="2329">
        <f>'03.07.01 PUERTAS DE MADERA'!$J$141</f>
        <v>6</v>
      </c>
    </row>
    <row r="143" spans="2:10" ht="20.399999999999999" x14ac:dyDescent="0.25">
      <c r="B143" s="1814"/>
      <c r="C143" s="1823" t="s">
        <v>20</v>
      </c>
      <c r="D143" s="1837" t="s">
        <v>2117</v>
      </c>
      <c r="E143" s="1813" t="s">
        <v>15</v>
      </c>
      <c r="F143" s="2329">
        <f>'03.07.01 PUERTAS DE MADERA'!$J$154</f>
        <v>2</v>
      </c>
    </row>
    <row r="144" spans="2:10" ht="20.399999999999999" x14ac:dyDescent="0.25">
      <c r="B144" s="1814"/>
      <c r="C144" s="1823" t="s">
        <v>224</v>
      </c>
      <c r="D144" s="1837" t="s">
        <v>2118</v>
      </c>
      <c r="E144" s="1813" t="s">
        <v>15</v>
      </c>
      <c r="F144" s="2329">
        <f>'03.07.01 PUERTAS DE MADERA'!$J$161</f>
        <v>4</v>
      </c>
    </row>
    <row r="145" spans="2:6" ht="30.6" x14ac:dyDescent="0.25">
      <c r="B145" s="1814"/>
      <c r="C145" s="1823" t="s">
        <v>21</v>
      </c>
      <c r="D145" s="1837" t="s">
        <v>2119</v>
      </c>
      <c r="E145" s="1799" t="s">
        <v>15</v>
      </c>
      <c r="F145" s="2329">
        <f>'03.07.01 PUERTAS DE MADERA'!$J$173</f>
        <v>7</v>
      </c>
    </row>
    <row r="146" spans="2:6" ht="30.6" x14ac:dyDescent="0.25">
      <c r="B146" s="1814"/>
      <c r="C146" s="1823" t="s">
        <v>135</v>
      </c>
      <c r="D146" s="1837" t="s">
        <v>2120</v>
      </c>
      <c r="E146" s="1799" t="s">
        <v>15</v>
      </c>
      <c r="F146" s="2329">
        <f>'03.07.01 PUERTAS DE MADERA'!$J$184</f>
        <v>31</v>
      </c>
    </row>
    <row r="147" spans="2:6" ht="20.399999999999999" x14ac:dyDescent="0.25">
      <c r="B147" s="1814"/>
      <c r="C147" s="1823" t="s">
        <v>136</v>
      </c>
      <c r="D147" s="1837" t="s">
        <v>2121</v>
      </c>
      <c r="E147" s="1799" t="s">
        <v>15</v>
      </c>
      <c r="F147" s="2329">
        <f>'03.07.01 PUERTAS DE MADERA'!$J$222</f>
        <v>37</v>
      </c>
    </row>
    <row r="148" spans="2:6" ht="20.399999999999999" x14ac:dyDescent="0.25">
      <c r="B148" s="1814"/>
      <c r="C148" s="1823" t="s">
        <v>448</v>
      </c>
      <c r="D148" s="1837" t="s">
        <v>2123</v>
      </c>
      <c r="E148" s="1799" t="s">
        <v>15</v>
      </c>
      <c r="F148" s="2329">
        <f>'03.07.01 PUERTAS DE MADERA'!$J$268</f>
        <v>82</v>
      </c>
    </row>
    <row r="149" spans="2:6" ht="20.399999999999999" x14ac:dyDescent="0.25">
      <c r="B149" s="1814"/>
      <c r="C149" s="1823" t="s">
        <v>449</v>
      </c>
      <c r="D149" s="1837" t="s">
        <v>2122</v>
      </c>
      <c r="E149" s="1799" t="s">
        <v>15</v>
      </c>
      <c r="F149" s="2329">
        <f>'03.07.01 PUERTAS DE MADERA'!$J$357</f>
        <v>6</v>
      </c>
    </row>
    <row r="150" spans="2:6" ht="20.399999999999999" x14ac:dyDescent="0.25">
      <c r="B150" s="1814"/>
      <c r="C150" s="1823" t="s">
        <v>450</v>
      </c>
      <c r="D150" s="1837" t="s">
        <v>2124</v>
      </c>
      <c r="E150" s="1799" t="s">
        <v>15</v>
      </c>
      <c r="F150" s="2329">
        <f>'03.07.01 PUERTAS DE MADERA'!$J$370</f>
        <v>2</v>
      </c>
    </row>
    <row r="151" spans="2:6" ht="20.399999999999999" x14ac:dyDescent="0.25">
      <c r="B151" s="1814"/>
      <c r="C151" s="1823" t="s">
        <v>451</v>
      </c>
      <c r="D151" s="1837" t="s">
        <v>2125</v>
      </c>
      <c r="E151" s="1799" t="s">
        <v>15</v>
      </c>
      <c r="F151" s="2329">
        <f>'03.07.01 PUERTAS DE MADERA'!$J$379</f>
        <v>1</v>
      </c>
    </row>
    <row r="152" spans="2:6" ht="20.399999999999999" x14ac:dyDescent="0.25">
      <c r="B152" s="1814"/>
      <c r="C152" s="1823" t="s">
        <v>452</v>
      </c>
      <c r="D152" s="1837" t="s">
        <v>2126</v>
      </c>
      <c r="E152" s="1799" t="s">
        <v>15</v>
      </c>
      <c r="F152" s="2329">
        <f>'03.07.01 PUERTAS DE MADERA'!$J$385</f>
        <v>1</v>
      </c>
    </row>
    <row r="153" spans="2:6" ht="30.6" x14ac:dyDescent="0.25">
      <c r="B153" s="1814"/>
      <c r="C153" s="1823" t="s">
        <v>453</v>
      </c>
      <c r="D153" s="1837" t="s">
        <v>4835</v>
      </c>
      <c r="E153" s="1799" t="s">
        <v>15</v>
      </c>
      <c r="F153" s="2329">
        <f>'03.07.01 PUERTAS DE MADERA'!$J$391</f>
        <v>2</v>
      </c>
    </row>
    <row r="154" spans="2:6" ht="20.399999999999999" x14ac:dyDescent="0.25">
      <c r="B154" s="1814"/>
      <c r="C154" s="1823" t="s">
        <v>454</v>
      </c>
      <c r="D154" s="1837" t="s">
        <v>2127</v>
      </c>
      <c r="E154" s="1799" t="s">
        <v>15</v>
      </c>
      <c r="F154" s="2329">
        <f>'03.07.01 PUERTAS DE MADERA'!$J$398</f>
        <v>1</v>
      </c>
    </row>
    <row r="155" spans="2:6" ht="20.399999999999999" x14ac:dyDescent="0.25">
      <c r="B155" s="1814"/>
      <c r="C155" s="1823" t="s">
        <v>455</v>
      </c>
      <c r="D155" s="1837" t="s">
        <v>2128</v>
      </c>
      <c r="E155" s="1799" t="s">
        <v>15</v>
      </c>
      <c r="F155" s="2329">
        <f>'03.07.01 PUERTAS DE MADERA'!$J$404</f>
        <v>11</v>
      </c>
    </row>
    <row r="156" spans="2:6" ht="20.399999999999999" x14ac:dyDescent="0.25">
      <c r="B156" s="1814"/>
      <c r="C156" s="1823" t="s">
        <v>563</v>
      </c>
      <c r="D156" s="1837" t="s">
        <v>2129</v>
      </c>
      <c r="E156" s="1799" t="s">
        <v>15</v>
      </c>
      <c r="F156" s="2329">
        <f>'03.07.01 PUERTAS DE MADERA'!$J$422</f>
        <v>8</v>
      </c>
    </row>
    <row r="157" spans="2:6" ht="20.399999999999999" x14ac:dyDescent="0.25">
      <c r="B157" s="1814"/>
      <c r="C157" s="1823" t="s">
        <v>586</v>
      </c>
      <c r="D157" s="1837" t="s">
        <v>2130</v>
      </c>
      <c r="E157" s="1799" t="s">
        <v>15</v>
      </c>
      <c r="F157" s="2329">
        <f>'03.07.01 PUERTAS DE MADERA'!$J$437</f>
        <v>14</v>
      </c>
    </row>
    <row r="158" spans="2:6" ht="30.6" x14ac:dyDescent="0.25">
      <c r="B158" s="1814"/>
      <c r="C158" s="1823" t="s">
        <v>587</v>
      </c>
      <c r="D158" s="1837" t="s">
        <v>2133</v>
      </c>
      <c r="E158" s="1799" t="s">
        <v>15</v>
      </c>
      <c r="F158" s="2329">
        <f>'03.07.01 PUERTAS DE MADERA'!$J$456</f>
        <v>14</v>
      </c>
    </row>
    <row r="159" spans="2:6" ht="30.6" x14ac:dyDescent="0.25">
      <c r="B159" s="1814"/>
      <c r="C159" s="1823" t="s">
        <v>588</v>
      </c>
      <c r="D159" s="1837" t="s">
        <v>2132</v>
      </c>
      <c r="E159" s="1799" t="s">
        <v>15</v>
      </c>
      <c r="F159" s="2329">
        <f>'03.07.01 PUERTAS DE MADERA'!$J$477</f>
        <v>33</v>
      </c>
    </row>
    <row r="160" spans="2:6" ht="30.6" x14ac:dyDescent="0.25">
      <c r="B160" s="1814"/>
      <c r="C160" s="1823" t="s">
        <v>589</v>
      </c>
      <c r="D160" s="1837" t="s">
        <v>2131</v>
      </c>
      <c r="E160" s="1799" t="s">
        <v>15</v>
      </c>
      <c r="F160" s="2329">
        <f>'03.07.01 PUERTAS DE MADERA'!$J$517</f>
        <v>6</v>
      </c>
    </row>
    <row r="161" spans="2:6" ht="30.6" x14ac:dyDescent="0.25">
      <c r="B161" s="1814"/>
      <c r="C161" s="1823" t="s">
        <v>590</v>
      </c>
      <c r="D161" s="1837" t="s">
        <v>2134</v>
      </c>
      <c r="E161" s="1799" t="s">
        <v>15</v>
      </c>
      <c r="F161" s="2329">
        <f>'03.07.01 PUERTAS DE MADERA'!$J$530</f>
        <v>1</v>
      </c>
    </row>
    <row r="162" spans="2:6" ht="30.6" x14ac:dyDescent="0.25">
      <c r="B162" s="1814"/>
      <c r="C162" s="1823" t="s">
        <v>591</v>
      </c>
      <c r="D162" s="1837" t="s">
        <v>2135</v>
      </c>
      <c r="E162" s="1799" t="s">
        <v>15</v>
      </c>
      <c r="F162" s="2329">
        <f>'03.07.01 PUERTAS DE MADERA'!$J$536</f>
        <v>11</v>
      </c>
    </row>
    <row r="163" spans="2:6" ht="30.6" x14ac:dyDescent="0.25">
      <c r="B163" s="1814"/>
      <c r="C163" s="1823" t="s">
        <v>592</v>
      </c>
      <c r="D163" s="1837" t="s">
        <v>2136</v>
      </c>
      <c r="E163" s="1799" t="s">
        <v>15</v>
      </c>
      <c r="F163" s="2329">
        <f>'03.07.01 PUERTAS DE MADERA'!$J$554</f>
        <v>3</v>
      </c>
    </row>
    <row r="164" spans="2:6" ht="30.6" x14ac:dyDescent="0.25">
      <c r="B164" s="1814"/>
      <c r="C164" s="1823" t="s">
        <v>593</v>
      </c>
      <c r="D164" s="1837" t="s">
        <v>2137</v>
      </c>
      <c r="E164" s="1799" t="s">
        <v>15</v>
      </c>
      <c r="F164" s="2329">
        <f>'03.07.01 PUERTAS DE MADERA'!$J$565</f>
        <v>11</v>
      </c>
    </row>
    <row r="165" spans="2:6" ht="30.6" x14ac:dyDescent="0.25">
      <c r="B165" s="1814"/>
      <c r="C165" s="1823" t="s">
        <v>594</v>
      </c>
      <c r="D165" s="1837" t="s">
        <v>2140</v>
      </c>
      <c r="E165" s="1799" t="s">
        <v>15</v>
      </c>
      <c r="F165" s="2329">
        <f>'03.07.01 PUERTAS DE MADERA'!$J$580</f>
        <v>3</v>
      </c>
    </row>
    <row r="166" spans="2:6" ht="30.6" x14ac:dyDescent="0.25">
      <c r="B166" s="1814"/>
      <c r="C166" s="1823" t="s">
        <v>595</v>
      </c>
      <c r="D166" s="1837" t="s">
        <v>2139</v>
      </c>
      <c r="E166" s="1799" t="s">
        <v>15</v>
      </c>
      <c r="F166" s="2329">
        <f>'03.07.01 PUERTAS DE MADERA'!$J$587</f>
        <v>3</v>
      </c>
    </row>
    <row r="167" spans="2:6" ht="30.6" x14ac:dyDescent="0.25">
      <c r="B167" s="1814"/>
      <c r="C167" s="1823" t="s">
        <v>596</v>
      </c>
      <c r="D167" s="1837" t="s">
        <v>2138</v>
      </c>
      <c r="E167" s="1799" t="s">
        <v>15</v>
      </c>
      <c r="F167" s="2329">
        <f>'03.07.01 PUERTAS DE MADERA'!$J$595</f>
        <v>3</v>
      </c>
    </row>
    <row r="168" spans="2:6" x14ac:dyDescent="0.25">
      <c r="B168" s="1814"/>
      <c r="C168" s="1826" t="s">
        <v>4854</v>
      </c>
      <c r="D168" s="1836" t="s">
        <v>5045</v>
      </c>
      <c r="E168" s="57"/>
      <c r="F168" s="183"/>
    </row>
    <row r="169" spans="2:6" x14ac:dyDescent="0.25">
      <c r="B169" s="1814"/>
      <c r="C169" s="1823" t="s">
        <v>4855</v>
      </c>
      <c r="D169" s="1812" t="s">
        <v>467</v>
      </c>
      <c r="E169" s="1799" t="s">
        <v>15</v>
      </c>
      <c r="F169" s="2329">
        <f>'03.07.02. MUEBLES FIJOS'!$J$12</f>
        <v>7</v>
      </c>
    </row>
    <row r="170" spans="2:6" x14ac:dyDescent="0.25">
      <c r="B170" s="1814"/>
      <c r="C170" s="1823" t="s">
        <v>4856</v>
      </c>
      <c r="D170" s="1812" t="s">
        <v>2259</v>
      </c>
      <c r="E170" s="1799" t="s">
        <v>15</v>
      </c>
      <c r="F170" s="2329">
        <f>'03.07.02. MUEBLES FIJOS'!$J$29</f>
        <v>6</v>
      </c>
    </row>
    <row r="171" spans="2:6" x14ac:dyDescent="0.25">
      <c r="B171" s="1814"/>
      <c r="C171" s="1823" t="s">
        <v>4857</v>
      </c>
      <c r="D171" s="1812" t="s">
        <v>2260</v>
      </c>
      <c r="E171" s="1799" t="s">
        <v>15</v>
      </c>
      <c r="F171" s="2329">
        <f>'03.07.02. MUEBLES FIJOS'!$J$41</f>
        <v>8</v>
      </c>
    </row>
    <row r="172" spans="2:6" x14ac:dyDescent="0.25">
      <c r="B172" s="1814"/>
      <c r="C172" s="1823" t="s">
        <v>4858</v>
      </c>
      <c r="D172" s="1812" t="s">
        <v>683</v>
      </c>
      <c r="E172" s="1799" t="s">
        <v>15</v>
      </c>
      <c r="F172" s="2329">
        <f>'03.07.02. MUEBLES FIJOS'!$J$59</f>
        <v>1</v>
      </c>
    </row>
    <row r="173" spans="2:6" x14ac:dyDescent="0.25">
      <c r="B173" s="1814"/>
      <c r="C173" s="1823" t="s">
        <v>4859</v>
      </c>
      <c r="D173" s="1812" t="s">
        <v>4586</v>
      </c>
      <c r="E173" s="1799" t="s">
        <v>15</v>
      </c>
      <c r="F173" s="2329">
        <f>'03.07.02. MUEBLES FIJOS'!$J$65</f>
        <v>1</v>
      </c>
    </row>
    <row r="174" spans="2:6" x14ac:dyDescent="0.25">
      <c r="B174" s="1814"/>
      <c r="C174" s="1823" t="s">
        <v>4860</v>
      </c>
      <c r="D174" s="1812" t="s">
        <v>4587</v>
      </c>
      <c r="E174" s="1799" t="s">
        <v>15</v>
      </c>
      <c r="F174" s="2329">
        <f>'03.07.02. MUEBLES FIJOS'!$J$71</f>
        <v>1</v>
      </c>
    </row>
    <row r="175" spans="2:6" x14ac:dyDescent="0.25">
      <c r="B175" s="1814"/>
      <c r="C175" s="1823" t="s">
        <v>4861</v>
      </c>
      <c r="D175" s="1812" t="s">
        <v>468</v>
      </c>
      <c r="E175" s="1799" t="s">
        <v>15</v>
      </c>
      <c r="F175" s="2329">
        <f>'03.07.02. MUEBLES FIJOS'!$J$77</f>
        <v>11</v>
      </c>
    </row>
    <row r="176" spans="2:6" x14ac:dyDescent="0.25">
      <c r="B176" s="1814"/>
      <c r="C176" s="1823" t="s">
        <v>4862</v>
      </c>
      <c r="D176" s="1812" t="s">
        <v>469</v>
      </c>
      <c r="E176" s="1799" t="s">
        <v>15</v>
      </c>
      <c r="F176" s="2329">
        <f>'03.07.02. MUEBLES FIJOS'!$J$95</f>
        <v>8</v>
      </c>
    </row>
    <row r="177" spans="2:6" x14ac:dyDescent="0.25">
      <c r="B177" s="1814"/>
      <c r="C177" s="1823" t="s">
        <v>4863</v>
      </c>
      <c r="D177" s="1812" t="s">
        <v>484</v>
      </c>
      <c r="E177" s="1799" t="s">
        <v>15</v>
      </c>
      <c r="F177" s="2329">
        <f>'03.07.02. MUEBLES FIJOS'!$J$117</f>
        <v>4</v>
      </c>
    </row>
    <row r="178" spans="2:6" x14ac:dyDescent="0.25">
      <c r="B178" s="1814"/>
      <c r="C178" s="1823" t="s">
        <v>4864</v>
      </c>
      <c r="D178" s="1812" t="s">
        <v>2277</v>
      </c>
      <c r="E178" s="1799" t="s">
        <v>15</v>
      </c>
      <c r="F178" s="2329">
        <f>'03.07.02. MUEBLES FIJOS'!$J$129</f>
        <v>20</v>
      </c>
    </row>
    <row r="179" spans="2:6" x14ac:dyDescent="0.25">
      <c r="B179" s="1814"/>
      <c r="C179" s="1823" t="s">
        <v>4865</v>
      </c>
      <c r="D179" s="1812" t="s">
        <v>483</v>
      </c>
      <c r="E179" s="1799" t="s">
        <v>15</v>
      </c>
      <c r="F179" s="2329">
        <f>'03.07.02. MUEBLES FIJOS'!$J$153</f>
        <v>29</v>
      </c>
    </row>
    <row r="180" spans="2:6" x14ac:dyDescent="0.25">
      <c r="B180" s="1814"/>
      <c r="C180" s="1823" t="s">
        <v>4866</v>
      </c>
      <c r="D180" s="1812" t="s">
        <v>2280</v>
      </c>
      <c r="E180" s="1799" t="s">
        <v>15</v>
      </c>
      <c r="F180" s="2329">
        <f>'03.07.02. MUEBLES FIJOS'!$J$206</f>
        <v>22</v>
      </c>
    </row>
    <row r="181" spans="2:6" x14ac:dyDescent="0.25">
      <c r="B181" s="1814"/>
      <c r="C181" s="1823" t="s">
        <v>4867</v>
      </c>
      <c r="D181" s="1812" t="s">
        <v>482</v>
      </c>
      <c r="E181" s="1799" t="s">
        <v>15</v>
      </c>
      <c r="F181" s="2329">
        <f>'03.07.02. MUEBLES FIJOS'!$J$252</f>
        <v>6</v>
      </c>
    </row>
    <row r="182" spans="2:6" x14ac:dyDescent="0.25">
      <c r="B182" s="1814"/>
      <c r="C182" s="1823" t="s">
        <v>4868</v>
      </c>
      <c r="D182" s="1812" t="s">
        <v>689</v>
      </c>
      <c r="E182" s="1799" t="s">
        <v>15</v>
      </c>
      <c r="F182" s="2329">
        <f>'03.07.02. MUEBLES FIJOS'!$J$272</f>
        <v>59</v>
      </c>
    </row>
    <row r="183" spans="2:6" x14ac:dyDescent="0.25">
      <c r="B183" s="1814"/>
      <c r="C183" s="1823" t="s">
        <v>4869</v>
      </c>
      <c r="D183" s="1812" t="s">
        <v>2261</v>
      </c>
      <c r="E183" s="1799" t="s">
        <v>15</v>
      </c>
      <c r="F183" s="2329">
        <f>'03.07.02. MUEBLES FIJOS'!$J$347</f>
        <v>12</v>
      </c>
    </row>
    <row r="184" spans="2:6" x14ac:dyDescent="0.25">
      <c r="B184" s="1814"/>
      <c r="C184" s="1823" t="s">
        <v>4870</v>
      </c>
      <c r="D184" s="1812" t="s">
        <v>481</v>
      </c>
      <c r="E184" s="1799" t="s">
        <v>15</v>
      </c>
      <c r="F184" s="2329">
        <f>'03.07.02. MUEBLES FIJOS'!$J$377</f>
        <v>17</v>
      </c>
    </row>
    <row r="185" spans="2:6" x14ac:dyDescent="0.25">
      <c r="B185" s="1814"/>
      <c r="C185" s="1823" t="s">
        <v>4871</v>
      </c>
      <c r="D185" s="1812" t="s">
        <v>480</v>
      </c>
      <c r="E185" s="1799" t="s">
        <v>15</v>
      </c>
      <c r="F185" s="2329">
        <f>'03.07.02. MUEBLES FIJOS'!$J$404</f>
        <v>1</v>
      </c>
    </row>
    <row r="186" spans="2:6" x14ac:dyDescent="0.25">
      <c r="B186" s="1814"/>
      <c r="C186" s="1823" t="s">
        <v>4872</v>
      </c>
      <c r="D186" s="1812" t="s">
        <v>479</v>
      </c>
      <c r="E186" s="1799" t="s">
        <v>15</v>
      </c>
      <c r="F186" s="2329">
        <f>'03.07.02. MUEBLES FIJOS'!$J$410</f>
        <v>5</v>
      </c>
    </row>
    <row r="187" spans="2:6" x14ac:dyDescent="0.25">
      <c r="B187" s="1814"/>
      <c r="C187" s="1823" t="s">
        <v>4873</v>
      </c>
      <c r="D187" s="1812" t="s">
        <v>478</v>
      </c>
      <c r="E187" s="1799" t="s">
        <v>15</v>
      </c>
      <c r="F187" s="2329">
        <f>'03.07.02. MUEBLES FIJOS'!$J$424</f>
        <v>2</v>
      </c>
    </row>
    <row r="188" spans="2:6" x14ac:dyDescent="0.25">
      <c r="B188" s="1814"/>
      <c r="C188" s="1823" t="s">
        <v>4874</v>
      </c>
      <c r="D188" s="1812" t="s">
        <v>477</v>
      </c>
      <c r="E188" s="1799" t="s">
        <v>15</v>
      </c>
      <c r="F188" s="2329">
        <f>'03.07.02. MUEBLES FIJOS'!$J$430</f>
        <v>4</v>
      </c>
    </row>
    <row r="189" spans="2:6" x14ac:dyDescent="0.25">
      <c r="B189" s="1814"/>
      <c r="C189" s="1823" t="s">
        <v>4875</v>
      </c>
      <c r="D189" s="1812" t="s">
        <v>690</v>
      </c>
      <c r="E189" s="1799" t="s">
        <v>15</v>
      </c>
      <c r="F189" s="2329">
        <f>'03.07.02. MUEBLES FIJOS'!$J$443</f>
        <v>7</v>
      </c>
    </row>
    <row r="190" spans="2:6" x14ac:dyDescent="0.25">
      <c r="B190" s="1814"/>
      <c r="C190" s="1823" t="s">
        <v>4876</v>
      </c>
      <c r="D190" s="1812" t="s">
        <v>476</v>
      </c>
      <c r="E190" s="1799" t="s">
        <v>15</v>
      </c>
      <c r="F190" s="2329">
        <f>'03.07.02. MUEBLES FIJOS'!$J$457</f>
        <v>9</v>
      </c>
    </row>
    <row r="191" spans="2:6" x14ac:dyDescent="0.25">
      <c r="B191" s="1814"/>
      <c r="C191" s="1823" t="s">
        <v>4877</v>
      </c>
      <c r="D191" s="1812" t="s">
        <v>475</v>
      </c>
      <c r="E191" s="1799" t="s">
        <v>15</v>
      </c>
      <c r="F191" s="2329">
        <f>'03.07.02. MUEBLES FIJOS'!$J$475</f>
        <v>34</v>
      </c>
    </row>
    <row r="192" spans="2:6" x14ac:dyDescent="0.25">
      <c r="B192" s="1814"/>
      <c r="C192" s="1823" t="s">
        <v>4878</v>
      </c>
      <c r="D192" s="1812" t="s">
        <v>474</v>
      </c>
      <c r="E192" s="1799" t="s">
        <v>15</v>
      </c>
      <c r="F192" s="2329">
        <f>'03.07.02. MUEBLES FIJOS'!$J$494</f>
        <v>2</v>
      </c>
    </row>
    <row r="193" spans="2:8" x14ac:dyDescent="0.25">
      <c r="B193" s="1814"/>
      <c r="C193" s="1823" t="s">
        <v>4879</v>
      </c>
      <c r="D193" s="1812" t="s">
        <v>473</v>
      </c>
      <c r="E193" s="1799" t="s">
        <v>15</v>
      </c>
      <c r="F193" s="2329">
        <f>'03.07.02. MUEBLES FIJOS'!$J$500</f>
        <v>17</v>
      </c>
    </row>
    <row r="194" spans="2:8" x14ac:dyDescent="0.25">
      <c r="B194" s="1814"/>
      <c r="C194" s="1823" t="s">
        <v>4880</v>
      </c>
      <c r="D194" s="1812" t="s">
        <v>472</v>
      </c>
      <c r="E194" s="1799" t="s">
        <v>15</v>
      </c>
      <c r="F194" s="2329">
        <f>'03.07.02. MUEBLES FIJOS'!$J$513</f>
        <v>3</v>
      </c>
    </row>
    <row r="195" spans="2:8" x14ac:dyDescent="0.25">
      <c r="B195" s="1814"/>
      <c r="C195" s="1823" t="s">
        <v>4881</v>
      </c>
      <c r="D195" s="1812" t="s">
        <v>471</v>
      </c>
      <c r="E195" s="1799" t="s">
        <v>15</v>
      </c>
      <c r="F195" s="2329">
        <f>'03.07.02. MUEBLES FIJOS'!$J$526</f>
        <v>7</v>
      </c>
    </row>
    <row r="196" spans="2:8" x14ac:dyDescent="0.25">
      <c r="B196" s="1814"/>
      <c r="C196" s="1823" t="s">
        <v>4882</v>
      </c>
      <c r="D196" s="1812" t="s">
        <v>470</v>
      </c>
      <c r="E196" s="1799" t="s">
        <v>15</v>
      </c>
      <c r="F196" s="2329">
        <f>'03.07.02. MUEBLES FIJOS'!$J$545</f>
        <v>10</v>
      </c>
    </row>
    <row r="197" spans="2:8" x14ac:dyDescent="0.25">
      <c r="B197" s="1814"/>
      <c r="C197" s="1823" t="s">
        <v>4883</v>
      </c>
      <c r="D197" s="1812" t="s">
        <v>2262</v>
      </c>
      <c r="E197" s="1799" t="s">
        <v>15</v>
      </c>
      <c r="F197" s="2329">
        <f>'03.07.02. MUEBLES FIJOS'!$J$565</f>
        <v>4</v>
      </c>
    </row>
    <row r="198" spans="2:8" x14ac:dyDescent="0.25">
      <c r="B198" s="1814"/>
      <c r="C198" s="1823" t="s">
        <v>4884</v>
      </c>
      <c r="D198" s="1812" t="s">
        <v>2266</v>
      </c>
      <c r="E198" s="1799" t="s">
        <v>15</v>
      </c>
      <c r="F198" s="2329">
        <f>'03.07.02. MUEBLES FIJOS'!$J$573</f>
        <v>2</v>
      </c>
    </row>
    <row r="199" spans="2:8" x14ac:dyDescent="0.25">
      <c r="B199" s="1814"/>
      <c r="C199" s="1823" t="s">
        <v>4885</v>
      </c>
      <c r="D199" s="1812" t="s">
        <v>2267</v>
      </c>
      <c r="E199" s="1799" t="s">
        <v>15</v>
      </c>
      <c r="F199" s="2329">
        <f>'03.07.02. MUEBLES FIJOS'!$J$581</f>
        <v>9</v>
      </c>
    </row>
    <row r="200" spans="2:8" x14ac:dyDescent="0.25">
      <c r="B200" s="1814"/>
      <c r="C200" s="1823" t="s">
        <v>4886</v>
      </c>
      <c r="D200" s="1812" t="s">
        <v>2268</v>
      </c>
      <c r="E200" s="1799" t="s">
        <v>15</v>
      </c>
      <c r="F200" s="2329">
        <f>'03.07.02. MUEBLES FIJOS'!$J$593</f>
        <v>2</v>
      </c>
    </row>
    <row r="201" spans="2:8" x14ac:dyDescent="0.25">
      <c r="B201" s="1814"/>
      <c r="C201" s="1823" t="s">
        <v>4887</v>
      </c>
      <c r="D201" s="1812" t="s">
        <v>2263</v>
      </c>
      <c r="E201" s="1799" t="s">
        <v>15</v>
      </c>
      <c r="F201" s="2329">
        <f>'03.07.02. MUEBLES FIJOS'!$J$601</f>
        <v>50</v>
      </c>
    </row>
    <row r="202" spans="2:8" x14ac:dyDescent="0.25">
      <c r="B202" s="1814"/>
      <c r="C202" s="1823" t="s">
        <v>4888</v>
      </c>
      <c r="D202" s="1812" t="s">
        <v>2264</v>
      </c>
      <c r="E202" s="1799" t="s">
        <v>15</v>
      </c>
      <c r="F202" s="2329">
        <f>'03.07.02. MUEBLES FIJOS'!$J$630</f>
        <v>6</v>
      </c>
    </row>
    <row r="203" spans="2:8" x14ac:dyDescent="0.25">
      <c r="B203" s="1814"/>
      <c r="C203" s="1823" t="s">
        <v>4889</v>
      </c>
      <c r="D203" s="1812" t="s">
        <v>2265</v>
      </c>
      <c r="E203" s="1799" t="s">
        <v>15</v>
      </c>
      <c r="F203" s="2329">
        <f>'03.07.02. MUEBLES FIJOS'!$J$648</f>
        <v>6</v>
      </c>
    </row>
    <row r="204" spans="2:8" x14ac:dyDescent="0.25">
      <c r="B204" s="1814"/>
      <c r="C204" s="1826" t="s">
        <v>22</v>
      </c>
      <c r="D204" s="1836" t="s">
        <v>318</v>
      </c>
      <c r="E204" s="57"/>
      <c r="F204" s="183"/>
    </row>
    <row r="205" spans="2:8" ht="20.399999999999999" x14ac:dyDescent="0.25">
      <c r="B205" s="1814"/>
      <c r="C205" s="1823" t="s">
        <v>23</v>
      </c>
      <c r="D205" s="1827" t="s">
        <v>466</v>
      </c>
      <c r="E205" s="1799" t="s">
        <v>6</v>
      </c>
      <c r="F205" s="2329">
        <f>'03.07.03 VARIOS'!$K$14</f>
        <v>63.295999999999999</v>
      </c>
    </row>
    <row r="206" spans="2:8" ht="20.399999999999999" x14ac:dyDescent="0.25">
      <c r="B206" s="1814"/>
      <c r="C206" s="1823" t="s">
        <v>24</v>
      </c>
      <c r="D206" s="1827" t="s">
        <v>465</v>
      </c>
      <c r="E206" s="1799" t="s">
        <v>6</v>
      </c>
      <c r="F206" s="2329">
        <f>'03.07.03 VARIOS'!$K$92</f>
        <v>3.3600000000000003</v>
      </c>
    </row>
    <row r="207" spans="2:8" x14ac:dyDescent="0.25">
      <c r="B207" s="1814"/>
      <c r="C207" s="1823" t="s">
        <v>25</v>
      </c>
      <c r="D207" s="1827" t="s">
        <v>4707</v>
      </c>
      <c r="E207" s="1799" t="s">
        <v>6</v>
      </c>
      <c r="F207" s="2329">
        <f>'03.07.03 VARIOS'!$K$121</f>
        <v>78.399999999999991</v>
      </c>
    </row>
    <row r="208" spans="2:8" ht="20.399999999999999" x14ac:dyDescent="0.25">
      <c r="C208" s="1823" t="s">
        <v>26</v>
      </c>
      <c r="D208" s="1827" t="s">
        <v>4976</v>
      </c>
      <c r="E208" s="1799" t="s">
        <v>15</v>
      </c>
      <c r="F208" s="2329">
        <f>'03.07.03 VARIOS'!$K$182</f>
        <v>27</v>
      </c>
      <c r="G208" s="1831"/>
      <c r="H208" s="1831"/>
    </row>
    <row r="209" spans="2:6" x14ac:dyDescent="0.25">
      <c r="B209" s="1814"/>
      <c r="C209" s="1826" t="s">
        <v>27</v>
      </c>
      <c r="D209" s="1835" t="s">
        <v>262</v>
      </c>
      <c r="E209" s="57"/>
      <c r="F209" s="183"/>
    </row>
    <row r="210" spans="2:6" x14ac:dyDescent="0.25">
      <c r="B210" s="1814"/>
      <c r="C210" s="1826" t="s">
        <v>28</v>
      </c>
      <c r="D210" s="1836" t="s">
        <v>5044</v>
      </c>
      <c r="E210" s="57"/>
      <c r="F210" s="183"/>
    </row>
    <row r="211" spans="2:6" ht="20.399999999999999" x14ac:dyDescent="0.25">
      <c r="B211" s="1814"/>
      <c r="C211" s="1823" t="s">
        <v>29</v>
      </c>
      <c r="D211" s="1827" t="s">
        <v>702</v>
      </c>
      <c r="E211" s="1799" t="s">
        <v>15</v>
      </c>
      <c r="F211" s="2329">
        <f>'3.8.1, 3.8.2 Y 3.8.3 VENT.MA.MC'!$J$13</f>
        <v>1</v>
      </c>
    </row>
    <row r="212" spans="2:6" ht="20.399999999999999" x14ac:dyDescent="0.25">
      <c r="B212" s="1814"/>
      <c r="C212" s="1823" t="s">
        <v>30</v>
      </c>
      <c r="D212" s="1827" t="s">
        <v>3516</v>
      </c>
      <c r="E212" s="1799" t="s">
        <v>15</v>
      </c>
      <c r="F212" s="2329">
        <f>'3.8.1, 3.8.2 Y 3.8.3 VENT.MA.MC'!$J$22</f>
        <v>2</v>
      </c>
    </row>
    <row r="213" spans="2:6" ht="20.399999999999999" x14ac:dyDescent="0.25">
      <c r="B213" s="1814"/>
      <c r="C213" s="1823" t="s">
        <v>31</v>
      </c>
      <c r="D213" s="1827" t="s">
        <v>3517</v>
      </c>
      <c r="E213" s="1799" t="s">
        <v>15</v>
      </c>
      <c r="F213" s="2329">
        <f>'3.8.1, 3.8.2 Y 3.8.3 VENT.MA.MC'!$J$32</f>
        <v>1</v>
      </c>
    </row>
    <row r="214" spans="2:6" ht="20.399999999999999" x14ac:dyDescent="0.25">
      <c r="B214" s="1814"/>
      <c r="C214" s="1823" t="s">
        <v>32</v>
      </c>
      <c r="D214" s="1827" t="s">
        <v>3518</v>
      </c>
      <c r="E214" s="1799" t="s">
        <v>15</v>
      </c>
      <c r="F214" s="2329">
        <f>'3.8.1, 3.8.2 Y 3.8.3 VENT.MA.MC'!$J$42</f>
        <v>1</v>
      </c>
    </row>
    <row r="215" spans="2:6" ht="20.399999999999999" x14ac:dyDescent="0.25">
      <c r="B215" s="1814"/>
      <c r="C215" s="1823" t="s">
        <v>33</v>
      </c>
      <c r="D215" s="1827" t="s">
        <v>3519</v>
      </c>
      <c r="E215" s="1799" t="s">
        <v>15</v>
      </c>
      <c r="F215" s="2329">
        <f>'3.8.1, 3.8.2 Y 3.8.3 VENT.MA.MC'!$J$52</f>
        <v>1</v>
      </c>
    </row>
    <row r="216" spans="2:6" ht="20.399999999999999" x14ac:dyDescent="0.25">
      <c r="B216" s="1814"/>
      <c r="C216" s="1823" t="s">
        <v>34</v>
      </c>
      <c r="D216" s="1827" t="s">
        <v>3520</v>
      </c>
      <c r="E216" s="1799" t="s">
        <v>15</v>
      </c>
      <c r="F216" s="2329">
        <f>'3.8.1, 3.8.2 Y 3.8.3 VENT.MA.MC'!$J$61</f>
        <v>1</v>
      </c>
    </row>
    <row r="217" spans="2:6" x14ac:dyDescent="0.25">
      <c r="B217" s="1814"/>
      <c r="C217" s="1823" t="s">
        <v>35</v>
      </c>
      <c r="D217" s="1827" t="s">
        <v>3521</v>
      </c>
      <c r="E217" s="1799" t="s">
        <v>15</v>
      </c>
      <c r="F217" s="2329">
        <f>'3.8.1, 3.8.2 Y 3.8.3 VENT.MA.MC'!$J$71</f>
        <v>1</v>
      </c>
    </row>
    <row r="218" spans="2:6" ht="20.399999999999999" x14ac:dyDescent="0.25">
      <c r="B218" s="1814"/>
      <c r="C218" s="1823" t="s">
        <v>253</v>
      </c>
      <c r="D218" s="1827" t="s">
        <v>3522</v>
      </c>
      <c r="E218" s="1799" t="s">
        <v>15</v>
      </c>
      <c r="F218" s="2329">
        <f>'3.8.1, 3.8.2 Y 3.8.3 VENT.MA.MC'!$J$81</f>
        <v>1</v>
      </c>
    </row>
    <row r="219" spans="2:6" ht="20.399999999999999" x14ac:dyDescent="0.25">
      <c r="B219" s="1814"/>
      <c r="C219" s="1823" t="s">
        <v>168</v>
      </c>
      <c r="D219" s="1827" t="s">
        <v>3523</v>
      </c>
      <c r="E219" s="1799" t="s">
        <v>15</v>
      </c>
      <c r="F219" s="2329">
        <f>'3.8.1, 3.8.2 Y 3.8.3 VENT.MA.MC'!$J$91</f>
        <v>3</v>
      </c>
    </row>
    <row r="220" spans="2:6" ht="20.399999999999999" x14ac:dyDescent="0.25">
      <c r="B220" s="1814"/>
      <c r="C220" s="1823" t="s">
        <v>137</v>
      </c>
      <c r="D220" s="1827" t="s">
        <v>3524</v>
      </c>
      <c r="E220" s="1799" t="s">
        <v>15</v>
      </c>
      <c r="F220" s="2329">
        <f>'3.8.1, 3.8.2 Y 3.8.3 VENT.MA.MC'!$J$105</f>
        <v>8</v>
      </c>
    </row>
    <row r="221" spans="2:6" ht="20.399999999999999" x14ac:dyDescent="0.25">
      <c r="B221" s="1814"/>
      <c r="C221" s="1823" t="s">
        <v>395</v>
      </c>
      <c r="D221" s="1827" t="s">
        <v>3525</v>
      </c>
      <c r="E221" s="1799" t="s">
        <v>15</v>
      </c>
      <c r="F221" s="2329">
        <f>'3.8.1, 3.8.2 Y 3.8.3 VENT.MA.MC'!$J$126</f>
        <v>2</v>
      </c>
    </row>
    <row r="222" spans="2:6" ht="20.399999999999999" x14ac:dyDescent="0.25">
      <c r="B222" s="1814"/>
      <c r="C222" s="1823" t="s">
        <v>396</v>
      </c>
      <c r="D222" s="1827" t="s">
        <v>3526</v>
      </c>
      <c r="E222" s="1799" t="s">
        <v>15</v>
      </c>
      <c r="F222" s="2329">
        <f>'3.8.1, 3.8.2 Y 3.8.3 VENT.MA.MC'!$J$136</f>
        <v>1</v>
      </c>
    </row>
    <row r="223" spans="2:6" ht="20.399999999999999" x14ac:dyDescent="0.25">
      <c r="B223" s="1814"/>
      <c r="C223" s="1823" t="s">
        <v>397</v>
      </c>
      <c r="D223" s="1827" t="s">
        <v>3528</v>
      </c>
      <c r="E223" s="1799" t="s">
        <v>15</v>
      </c>
      <c r="F223" s="2329">
        <f>'3.8.1, 3.8.2 Y 3.8.3 VENT.MA.MC'!$J$146</f>
        <v>1</v>
      </c>
    </row>
    <row r="224" spans="2:6" ht="20.399999999999999" x14ac:dyDescent="0.25">
      <c r="B224" s="1814"/>
      <c r="C224" s="1823" t="s">
        <v>398</v>
      </c>
      <c r="D224" s="1827" t="s">
        <v>3527</v>
      </c>
      <c r="E224" s="1799" t="s">
        <v>15</v>
      </c>
      <c r="F224" s="2329">
        <f>'3.8.1, 3.8.2 Y 3.8.3 VENT.MA.MC'!$J$156</f>
        <v>2</v>
      </c>
    </row>
    <row r="225" spans="2:6" ht="20.399999999999999" x14ac:dyDescent="0.25">
      <c r="B225" s="1814"/>
      <c r="C225" s="1823" t="s">
        <v>642</v>
      </c>
      <c r="D225" s="1827" t="s">
        <v>3529</v>
      </c>
      <c r="E225" s="1799" t="s">
        <v>15</v>
      </c>
      <c r="F225" s="2329">
        <f>'3.8.1, 3.8.2 Y 3.8.3 VENT.MA.MC'!$J$170</f>
        <v>4</v>
      </c>
    </row>
    <row r="226" spans="2:6" ht="20.399999999999999" x14ac:dyDescent="0.25">
      <c r="B226" s="1814"/>
      <c r="C226" s="1823" t="s">
        <v>643</v>
      </c>
      <c r="D226" s="1827" t="s">
        <v>3530</v>
      </c>
      <c r="E226" s="1799" t="s">
        <v>15</v>
      </c>
      <c r="F226" s="2329">
        <f>'3.8.1, 3.8.2 Y 3.8.3 VENT.MA.MC'!$J$184</f>
        <v>3</v>
      </c>
    </row>
    <row r="227" spans="2:6" ht="20.399999999999999" x14ac:dyDescent="0.25">
      <c r="B227" s="1814"/>
      <c r="C227" s="1823" t="s">
        <v>644</v>
      </c>
      <c r="D227" s="1827" t="s">
        <v>3531</v>
      </c>
      <c r="E227" s="1799" t="s">
        <v>15</v>
      </c>
      <c r="F227" s="2329">
        <f>'3.8.1, 3.8.2 Y 3.8.3 VENT.MA.MC'!$J$195</f>
        <v>3</v>
      </c>
    </row>
    <row r="228" spans="2:6" ht="20.399999999999999" x14ac:dyDescent="0.25">
      <c r="B228" s="1814"/>
      <c r="C228" s="1823" t="s">
        <v>645</v>
      </c>
      <c r="D228" s="1827" t="s">
        <v>3532</v>
      </c>
      <c r="E228" s="1799" t="s">
        <v>15</v>
      </c>
      <c r="F228" s="2329">
        <f>'3.8.1, 3.8.2 Y 3.8.3 VENT.MA.MC'!$J$210</f>
        <v>13</v>
      </c>
    </row>
    <row r="229" spans="2:6" ht="20.399999999999999" x14ac:dyDescent="0.25">
      <c r="B229" s="1814"/>
      <c r="C229" s="1823" t="s">
        <v>646</v>
      </c>
      <c r="D229" s="1827" t="s">
        <v>3533</v>
      </c>
      <c r="E229" s="1799" t="s">
        <v>15</v>
      </c>
      <c r="F229" s="2329">
        <f>'3.8.1, 3.8.2 Y 3.8.3 VENT.MA.MC'!$J$235</f>
        <v>18</v>
      </c>
    </row>
    <row r="230" spans="2:6" ht="20.399999999999999" x14ac:dyDescent="0.25">
      <c r="B230" s="1814"/>
      <c r="C230" s="1823" t="s">
        <v>647</v>
      </c>
      <c r="D230" s="1827" t="s">
        <v>3534</v>
      </c>
      <c r="E230" s="1799" t="s">
        <v>15</v>
      </c>
      <c r="F230" s="2329">
        <f>'3.8.1, 3.8.2 Y 3.8.3 VENT.MA.MC'!$J$264</f>
        <v>14</v>
      </c>
    </row>
    <row r="231" spans="2:6" ht="20.399999999999999" x14ac:dyDescent="0.25">
      <c r="B231" s="1814"/>
      <c r="C231" s="1823" t="s">
        <v>648</v>
      </c>
      <c r="D231" s="1827" t="s">
        <v>3535</v>
      </c>
      <c r="E231" s="1799" t="s">
        <v>15</v>
      </c>
      <c r="F231" s="2329">
        <f>'3.8.1, 3.8.2 Y 3.8.3 VENT.MA.MC'!$J$288</f>
        <v>3</v>
      </c>
    </row>
    <row r="232" spans="2:6" ht="20.399999999999999" x14ac:dyDescent="0.25">
      <c r="B232" s="1814"/>
      <c r="C232" s="1823" t="s">
        <v>649</v>
      </c>
      <c r="D232" s="1827" t="s">
        <v>3536</v>
      </c>
      <c r="E232" s="1799" t="s">
        <v>15</v>
      </c>
      <c r="F232" s="2329">
        <f>'3.8.1, 3.8.2 Y 3.8.3 VENT.MA.MC'!$J$307</f>
        <v>2</v>
      </c>
    </row>
    <row r="233" spans="2:6" ht="20.399999999999999" x14ac:dyDescent="0.25">
      <c r="B233" s="1814"/>
      <c r="C233" s="1823" t="s">
        <v>650</v>
      </c>
      <c r="D233" s="1827" t="s">
        <v>3537</v>
      </c>
      <c r="E233" s="1799" t="s">
        <v>15</v>
      </c>
      <c r="F233" s="2329">
        <f>'3.8.1, 3.8.2 Y 3.8.3 VENT.MA.MC'!$J$317</f>
        <v>5</v>
      </c>
    </row>
    <row r="234" spans="2:6" ht="20.399999999999999" x14ac:dyDescent="0.25">
      <c r="B234" s="1814"/>
      <c r="C234" s="1823" t="s">
        <v>651</v>
      </c>
      <c r="D234" s="1827" t="s">
        <v>3538</v>
      </c>
      <c r="E234" s="1799" t="s">
        <v>15</v>
      </c>
      <c r="F234" s="2329">
        <f>'3.8.1, 3.8.2 Y 3.8.3 VENT.MA.MC'!$J$330</f>
        <v>16</v>
      </c>
    </row>
    <row r="235" spans="2:6" ht="20.399999999999999" x14ac:dyDescent="0.25">
      <c r="B235" s="1814"/>
      <c r="C235" s="1823" t="s">
        <v>652</v>
      </c>
      <c r="D235" s="1827" t="s">
        <v>3539</v>
      </c>
      <c r="E235" s="1799" t="s">
        <v>15</v>
      </c>
      <c r="F235" s="2329">
        <f>'3.8.1, 3.8.2 Y 3.8.3 VENT.MA.MC'!$J$359</f>
        <v>4</v>
      </c>
    </row>
    <row r="236" spans="2:6" ht="20.399999999999999" x14ac:dyDescent="0.25">
      <c r="B236" s="1814"/>
      <c r="C236" s="1823" t="s">
        <v>653</v>
      </c>
      <c r="D236" s="1827" t="s">
        <v>3540</v>
      </c>
      <c r="E236" s="1799" t="s">
        <v>15</v>
      </c>
      <c r="F236" s="2329">
        <f>'3.8.1, 3.8.2 Y 3.8.3 VENT.MA.MC'!$J$373</f>
        <v>9</v>
      </c>
    </row>
    <row r="237" spans="2:6" ht="20.399999999999999" x14ac:dyDescent="0.25">
      <c r="B237" s="1814"/>
      <c r="C237" s="1823" t="s">
        <v>654</v>
      </c>
      <c r="D237" s="1827" t="s">
        <v>3541</v>
      </c>
      <c r="E237" s="1799" t="s">
        <v>15</v>
      </c>
      <c r="F237" s="2329">
        <f>'3.8.1, 3.8.2 Y 3.8.3 VENT.MA.MC'!$J$386</f>
        <v>6</v>
      </c>
    </row>
    <row r="238" spans="2:6" ht="20.399999999999999" x14ac:dyDescent="0.25">
      <c r="B238" s="1814"/>
      <c r="C238" s="1823" t="s">
        <v>655</v>
      </c>
      <c r="D238" s="1827" t="s">
        <v>3542</v>
      </c>
      <c r="E238" s="1799" t="s">
        <v>15</v>
      </c>
      <c r="F238" s="2329">
        <f>'3.8.1, 3.8.2 Y 3.8.3 VENT.MA.MC'!$J$395</f>
        <v>2</v>
      </c>
    </row>
    <row r="239" spans="2:6" ht="20.399999999999999" x14ac:dyDescent="0.25">
      <c r="B239" s="1814"/>
      <c r="C239" s="1823" t="s">
        <v>656</v>
      </c>
      <c r="D239" s="1827" t="s">
        <v>3543</v>
      </c>
      <c r="E239" s="1799" t="s">
        <v>15</v>
      </c>
      <c r="F239" s="2329">
        <f>'3.8.1, 3.8.2 Y 3.8.3 VENT.MA.MC'!$J$409</f>
        <v>7</v>
      </c>
    </row>
    <row r="240" spans="2:6" ht="20.399999999999999" x14ac:dyDescent="0.25">
      <c r="B240" s="1814"/>
      <c r="C240" s="1823" t="s">
        <v>657</v>
      </c>
      <c r="D240" s="1827" t="s">
        <v>3544</v>
      </c>
      <c r="E240" s="1799" t="s">
        <v>15</v>
      </c>
      <c r="F240" s="2329">
        <f>'3.8.1, 3.8.2 Y 3.8.3 VENT.MA.MC'!$J$427</f>
        <v>4</v>
      </c>
    </row>
    <row r="241" spans="2:6" ht="20.399999999999999" x14ac:dyDescent="0.25">
      <c r="B241" s="1814"/>
      <c r="C241" s="1823" t="s">
        <v>3581</v>
      </c>
      <c r="D241" s="1827" t="s">
        <v>3545</v>
      </c>
      <c r="E241" s="1799" t="s">
        <v>15</v>
      </c>
      <c r="F241" s="2329">
        <f>'3.8.1, 3.8.2 Y 3.8.3 VENT.MA.MC'!$J$442</f>
        <v>2</v>
      </c>
    </row>
    <row r="242" spans="2:6" ht="20.399999999999999" x14ac:dyDescent="0.25">
      <c r="B242" s="1814"/>
      <c r="C242" s="1823" t="s">
        <v>3582</v>
      </c>
      <c r="D242" s="1827" t="s">
        <v>3546</v>
      </c>
      <c r="E242" s="1799" t="s">
        <v>15</v>
      </c>
      <c r="F242" s="2329">
        <f>'3.8.1, 3.8.2 Y 3.8.3 VENT.MA.MC'!$J$455</f>
        <v>14</v>
      </c>
    </row>
    <row r="243" spans="2:6" ht="20.399999999999999" x14ac:dyDescent="0.25">
      <c r="B243" s="1814"/>
      <c r="C243" s="1823" t="s">
        <v>3583</v>
      </c>
      <c r="D243" s="1827" t="s">
        <v>3550</v>
      </c>
      <c r="E243" s="1799" t="s">
        <v>15</v>
      </c>
      <c r="F243" s="2329">
        <f>'3.8.1, 3.8.2 Y 3.8.3 VENT.MA.MC'!$J$481</f>
        <v>2</v>
      </c>
    </row>
    <row r="244" spans="2:6" ht="20.399999999999999" x14ac:dyDescent="0.25">
      <c r="B244" s="1814"/>
      <c r="C244" s="1823" t="s">
        <v>3584</v>
      </c>
      <c r="D244" s="1827" t="s">
        <v>3549</v>
      </c>
      <c r="E244" s="1799" t="s">
        <v>15</v>
      </c>
      <c r="F244" s="2329">
        <f>'3.8.1, 3.8.2 Y 3.8.3 VENT.MA.MC'!$J$490</f>
        <v>2</v>
      </c>
    </row>
    <row r="245" spans="2:6" ht="20.399999999999999" x14ac:dyDescent="0.25">
      <c r="B245" s="1814"/>
      <c r="C245" s="1823" t="s">
        <v>3585</v>
      </c>
      <c r="D245" s="1827" t="s">
        <v>3548</v>
      </c>
      <c r="E245" s="1799" t="s">
        <v>15</v>
      </c>
      <c r="F245" s="2329">
        <f>'3.8.1, 3.8.2 Y 3.8.3 VENT.MA.MC'!$J$499</f>
        <v>5</v>
      </c>
    </row>
    <row r="246" spans="2:6" ht="20.399999999999999" x14ac:dyDescent="0.25">
      <c r="B246" s="1814"/>
      <c r="C246" s="1823" t="s">
        <v>3586</v>
      </c>
      <c r="D246" s="1827" t="s">
        <v>3547</v>
      </c>
      <c r="E246" s="1799" t="s">
        <v>15</v>
      </c>
      <c r="F246" s="2329">
        <f>'3.8.1, 3.8.2 Y 3.8.3 VENT.MA.MC'!$J$513</f>
        <v>1</v>
      </c>
    </row>
    <row r="247" spans="2:6" ht="20.399999999999999" x14ac:dyDescent="0.25">
      <c r="B247" s="1814"/>
      <c r="C247" s="1823" t="s">
        <v>3587</v>
      </c>
      <c r="D247" s="1827" t="s">
        <v>3551</v>
      </c>
      <c r="E247" s="1799" t="s">
        <v>15</v>
      </c>
      <c r="F247" s="2329">
        <f>'3.8.1, 3.8.2 Y 3.8.3 VENT.MA.MC'!$J$522</f>
        <v>4</v>
      </c>
    </row>
    <row r="248" spans="2:6" x14ac:dyDescent="0.25">
      <c r="B248" s="1814"/>
      <c r="C248" s="1823" t="s">
        <v>3588</v>
      </c>
      <c r="D248" s="1827" t="s">
        <v>3552</v>
      </c>
      <c r="E248" s="1799" t="s">
        <v>15</v>
      </c>
      <c r="F248" s="2329">
        <f>'3.8.1, 3.8.2 Y 3.8.3 VENT.MA.MC'!$J$537</f>
        <v>2</v>
      </c>
    </row>
    <row r="249" spans="2:6" x14ac:dyDescent="0.25">
      <c r="B249" s="1814"/>
      <c r="C249" s="1823" t="s">
        <v>3589</v>
      </c>
      <c r="D249" s="1827" t="s">
        <v>3553</v>
      </c>
      <c r="E249" s="1799" t="s">
        <v>15</v>
      </c>
      <c r="F249" s="2329">
        <f>'3.8.1, 3.8.2 Y 3.8.3 VENT.MA.MC'!$J$549</f>
        <v>2</v>
      </c>
    </row>
    <row r="250" spans="2:6" x14ac:dyDescent="0.25">
      <c r="B250" s="1814"/>
      <c r="C250" s="1823" t="s">
        <v>3590</v>
      </c>
      <c r="D250" s="1827" t="s">
        <v>4834</v>
      </c>
      <c r="E250" s="1799" t="s">
        <v>15</v>
      </c>
      <c r="F250" s="2329">
        <f>'3.8.1, 3.8.2 Y 3.8.3 VENT.MA.MC'!$J$560</f>
        <v>1</v>
      </c>
    </row>
    <row r="251" spans="2:6" ht="20.399999999999999" x14ac:dyDescent="0.25">
      <c r="B251" s="1814"/>
      <c r="C251" s="1823" t="s">
        <v>3591</v>
      </c>
      <c r="D251" s="1827" t="s">
        <v>3554</v>
      </c>
      <c r="E251" s="1799" t="s">
        <v>15</v>
      </c>
      <c r="F251" s="2329">
        <f>'3.8.1, 3.8.2 Y 3.8.3 VENT.MA.MC'!$J$568</f>
        <v>29</v>
      </c>
    </row>
    <row r="252" spans="2:6" ht="20.399999999999999" x14ac:dyDescent="0.25">
      <c r="B252" s="1814"/>
      <c r="C252" s="1823" t="s">
        <v>3592</v>
      </c>
      <c r="D252" s="1827" t="s">
        <v>3555</v>
      </c>
      <c r="E252" s="1799" t="s">
        <v>15</v>
      </c>
      <c r="F252" s="2329">
        <f>'3.8.1, 3.8.2 Y 3.8.3 VENT.MA.MC'!$J$611</f>
        <v>2</v>
      </c>
    </row>
    <row r="253" spans="2:6" ht="20.399999999999999" x14ac:dyDescent="0.25">
      <c r="B253" s="1814"/>
      <c r="C253" s="1823" t="s">
        <v>3593</v>
      </c>
      <c r="D253" s="1827" t="s">
        <v>3556</v>
      </c>
      <c r="E253" s="1799" t="s">
        <v>15</v>
      </c>
      <c r="F253" s="2329">
        <f>'3.8.1, 3.8.2 Y 3.8.3 VENT.MA.MC'!$J$622</f>
        <v>28</v>
      </c>
    </row>
    <row r="254" spans="2:6" ht="20.399999999999999" x14ac:dyDescent="0.25">
      <c r="B254" s="1814"/>
      <c r="C254" s="1823" t="s">
        <v>3594</v>
      </c>
      <c r="D254" s="1827" t="s">
        <v>3557</v>
      </c>
      <c r="E254" s="1799" t="s">
        <v>15</v>
      </c>
      <c r="F254" s="2329">
        <f>'3.8.1, 3.8.2 Y 3.8.3 VENT.MA.MC'!$J$672</f>
        <v>22</v>
      </c>
    </row>
    <row r="255" spans="2:6" ht="20.399999999999999" x14ac:dyDescent="0.25">
      <c r="B255" s="1814"/>
      <c r="C255" s="1823" t="s">
        <v>3595</v>
      </c>
      <c r="D255" s="1827" t="s">
        <v>3558</v>
      </c>
      <c r="E255" s="1799" t="s">
        <v>15</v>
      </c>
      <c r="F255" s="2329">
        <f>'3.8.1, 3.8.2 Y 3.8.3 VENT.MA.MC'!$J$714</f>
        <v>30</v>
      </c>
    </row>
    <row r="256" spans="2:6" ht="20.399999999999999" x14ac:dyDescent="0.25">
      <c r="B256" s="1814"/>
      <c r="C256" s="1823" t="s">
        <v>3596</v>
      </c>
      <c r="D256" s="1827" t="s">
        <v>3559</v>
      </c>
      <c r="E256" s="1799" t="s">
        <v>15</v>
      </c>
      <c r="F256" s="2329">
        <f>'3.8.1, 3.8.2 Y 3.8.3 VENT.MA.MC'!$J$758</f>
        <v>8</v>
      </c>
    </row>
    <row r="257" spans="2:6" ht="20.399999999999999" x14ac:dyDescent="0.25">
      <c r="B257" s="1814"/>
      <c r="C257" s="1823" t="s">
        <v>3597</v>
      </c>
      <c r="D257" s="1827" t="s">
        <v>3560</v>
      </c>
      <c r="E257" s="1799" t="s">
        <v>15</v>
      </c>
      <c r="F257" s="2329">
        <f>'3.8.1, 3.8.2 Y 3.8.3 VENT.MA.MC'!$J$776</f>
        <v>3</v>
      </c>
    </row>
    <row r="258" spans="2:6" ht="20.399999999999999" x14ac:dyDescent="0.25">
      <c r="B258" s="1814"/>
      <c r="C258" s="1823" t="s">
        <v>3598</v>
      </c>
      <c r="D258" s="1827" t="s">
        <v>3561</v>
      </c>
      <c r="E258" s="1799" t="s">
        <v>15</v>
      </c>
      <c r="F258" s="2329">
        <f>'3.8.1, 3.8.2 Y 3.8.3 VENT.MA.MC'!$J$790</f>
        <v>11</v>
      </c>
    </row>
    <row r="259" spans="2:6" ht="20.399999999999999" x14ac:dyDescent="0.25">
      <c r="B259" s="1814"/>
      <c r="C259" s="1823" t="s">
        <v>3599</v>
      </c>
      <c r="D259" s="1827" t="s">
        <v>3562</v>
      </c>
      <c r="E259" s="1799" t="s">
        <v>15</v>
      </c>
      <c r="F259" s="2329">
        <f>'3.8.1, 3.8.2 Y 3.8.3 VENT.MA.MC'!$J$813</f>
        <v>11</v>
      </c>
    </row>
    <row r="260" spans="2:6" ht="20.399999999999999" x14ac:dyDescent="0.25">
      <c r="B260" s="1814"/>
      <c r="C260" s="1823" t="s">
        <v>3600</v>
      </c>
      <c r="D260" s="1827" t="s">
        <v>3563</v>
      </c>
      <c r="E260" s="1799" t="s">
        <v>15</v>
      </c>
      <c r="F260" s="2329">
        <f>'3.8.1, 3.8.2 Y 3.8.3 VENT.MA.MC'!$J$835</f>
        <v>9</v>
      </c>
    </row>
    <row r="261" spans="2:6" ht="20.399999999999999" x14ac:dyDescent="0.25">
      <c r="B261" s="1814"/>
      <c r="C261" s="1823" t="s">
        <v>3601</v>
      </c>
      <c r="D261" s="1827" t="s">
        <v>3564</v>
      </c>
      <c r="E261" s="1799" t="s">
        <v>15</v>
      </c>
      <c r="F261" s="2329">
        <f>'3.8.1, 3.8.2 Y 3.8.3 VENT.MA.MC'!$J$854</f>
        <v>1</v>
      </c>
    </row>
    <row r="262" spans="2:6" ht="20.399999999999999" x14ac:dyDescent="0.25">
      <c r="B262" s="1814"/>
      <c r="C262" s="1823" t="s">
        <v>3602</v>
      </c>
      <c r="D262" s="1827" t="s">
        <v>3565</v>
      </c>
      <c r="E262" s="1799" t="s">
        <v>15</v>
      </c>
      <c r="F262" s="2329">
        <f>'3.8.1, 3.8.2 Y 3.8.3 VENT.MA.MC'!$J$862</f>
        <v>11</v>
      </c>
    </row>
    <row r="263" spans="2:6" ht="20.399999999999999" x14ac:dyDescent="0.25">
      <c r="B263" s="1814"/>
      <c r="C263" s="1823" t="s">
        <v>3603</v>
      </c>
      <c r="D263" s="1827" t="s">
        <v>3566</v>
      </c>
      <c r="E263" s="1799" t="s">
        <v>15</v>
      </c>
      <c r="F263" s="2329">
        <f>'3.8.1, 3.8.2 Y 3.8.3 VENT.MA.MC'!$J$878</f>
        <v>9</v>
      </c>
    </row>
    <row r="264" spans="2:6" ht="12" customHeight="1" x14ac:dyDescent="0.25">
      <c r="B264" s="1814"/>
      <c r="C264" s="1823" t="s">
        <v>3604</v>
      </c>
      <c r="D264" s="1827" t="s">
        <v>3567</v>
      </c>
      <c r="E264" s="1799" t="s">
        <v>15</v>
      </c>
      <c r="F264" s="2329">
        <f>'3.8.1, 3.8.2 Y 3.8.3 VENT.MA.MC'!$J$896</f>
        <v>2</v>
      </c>
    </row>
    <row r="265" spans="2:6" ht="12" customHeight="1" x14ac:dyDescent="0.25">
      <c r="B265" s="1814"/>
      <c r="C265" s="1823" t="s">
        <v>3605</v>
      </c>
      <c r="D265" s="1827" t="s">
        <v>3568</v>
      </c>
      <c r="E265" s="1799" t="s">
        <v>15</v>
      </c>
      <c r="F265" s="2329">
        <f>'3.8.1, 3.8.2 Y 3.8.3 VENT.MA.MC'!$J$905</f>
        <v>4</v>
      </c>
    </row>
    <row r="266" spans="2:6" ht="12" customHeight="1" x14ac:dyDescent="0.25">
      <c r="B266" s="1814"/>
      <c r="C266" s="1823" t="s">
        <v>3606</v>
      </c>
      <c r="D266" s="1827" t="s">
        <v>3569</v>
      </c>
      <c r="E266" s="1799" t="s">
        <v>15</v>
      </c>
      <c r="F266" s="2329">
        <f>'3.8.1, 3.8.2 Y 3.8.3 VENT.MA.MC'!$J$919</f>
        <v>4</v>
      </c>
    </row>
    <row r="267" spans="2:6" ht="12" customHeight="1" x14ac:dyDescent="0.25">
      <c r="B267" s="1814"/>
      <c r="C267" s="1823" t="s">
        <v>3607</v>
      </c>
      <c r="D267" s="1827" t="s">
        <v>3574</v>
      </c>
      <c r="E267" s="1799" t="s">
        <v>15</v>
      </c>
      <c r="F267" s="2329">
        <f>'3.8.1, 3.8.2 Y 3.8.3 VENT.MA.MC'!$J$931</f>
        <v>3</v>
      </c>
    </row>
    <row r="268" spans="2:6" ht="12" customHeight="1" x14ac:dyDescent="0.25">
      <c r="B268" s="1814"/>
      <c r="C268" s="1823" t="s">
        <v>3608</v>
      </c>
      <c r="D268" s="1827" t="s">
        <v>3573</v>
      </c>
      <c r="E268" s="1799" t="s">
        <v>15</v>
      </c>
      <c r="F268" s="2329">
        <f>'3.8.1, 3.8.2 Y 3.8.3 VENT.MA.MC'!$J$943</f>
        <v>1</v>
      </c>
    </row>
    <row r="269" spans="2:6" ht="12" customHeight="1" x14ac:dyDescent="0.25">
      <c r="B269" s="1814"/>
      <c r="C269" s="1823" t="s">
        <v>3609</v>
      </c>
      <c r="D269" s="1827" t="s">
        <v>3570</v>
      </c>
      <c r="E269" s="1799" t="s">
        <v>15</v>
      </c>
      <c r="F269" s="2329">
        <f>'3.8.1, 3.8.2 Y 3.8.3 VENT.MA.MC'!$J$951</f>
        <v>4</v>
      </c>
    </row>
    <row r="270" spans="2:6" ht="12" customHeight="1" x14ac:dyDescent="0.25">
      <c r="B270" s="1814"/>
      <c r="C270" s="1823" t="s">
        <v>3610</v>
      </c>
      <c r="D270" s="1827" t="s">
        <v>3571</v>
      </c>
      <c r="E270" s="1799" t="s">
        <v>15</v>
      </c>
      <c r="F270" s="2329">
        <f>'3.8.1, 3.8.2 Y 3.8.3 VENT.MA.MC'!$J$960</f>
        <v>1</v>
      </c>
    </row>
    <row r="271" spans="2:6" ht="12" customHeight="1" x14ac:dyDescent="0.25">
      <c r="B271" s="1814"/>
      <c r="C271" s="1823" t="s">
        <v>3611</v>
      </c>
      <c r="D271" s="1827" t="s">
        <v>3572</v>
      </c>
      <c r="E271" s="1799" t="s">
        <v>15</v>
      </c>
      <c r="F271" s="2329">
        <f>'3.8.1, 3.8.2 Y 3.8.3 VENT.MA.MC'!$J$968</f>
        <v>2</v>
      </c>
    </row>
    <row r="272" spans="2:6" ht="12" customHeight="1" x14ac:dyDescent="0.25">
      <c r="B272" s="1814"/>
      <c r="C272" s="1823" t="s">
        <v>3612</v>
      </c>
      <c r="D272" s="1827" t="s">
        <v>3575</v>
      </c>
      <c r="E272" s="1799" t="s">
        <v>15</v>
      </c>
      <c r="F272" s="2329">
        <f>'3.8.1, 3.8.2 Y 3.8.3 VENT.MA.MC'!$J$978</f>
        <v>1</v>
      </c>
    </row>
    <row r="273" spans="2:6" ht="20.399999999999999" x14ac:dyDescent="0.25">
      <c r="B273" s="1814"/>
      <c r="C273" s="1823" t="s">
        <v>3613</v>
      </c>
      <c r="D273" s="1827" t="s">
        <v>3576</v>
      </c>
      <c r="E273" s="1799" t="s">
        <v>15</v>
      </c>
      <c r="F273" s="2329">
        <f>'3.8.1, 3.8.2 Y 3.8.3 VENT.MA.MC'!$J$986</f>
        <v>1</v>
      </c>
    </row>
    <row r="274" spans="2:6" ht="20.399999999999999" x14ac:dyDescent="0.25">
      <c r="B274" s="1814"/>
      <c r="C274" s="1823" t="s">
        <v>3614</v>
      </c>
      <c r="D274" s="1827" t="s">
        <v>3577</v>
      </c>
      <c r="E274" s="1799" t="s">
        <v>15</v>
      </c>
      <c r="F274" s="2329">
        <f>'3.8.1, 3.8.2 Y 3.8.3 VENT.MA.MC'!$J$994</f>
        <v>1</v>
      </c>
    </row>
    <row r="275" spans="2:6" ht="20.399999999999999" x14ac:dyDescent="0.25">
      <c r="B275" s="1814"/>
      <c r="C275" s="1823" t="s">
        <v>3615</v>
      </c>
      <c r="D275" s="1827" t="s">
        <v>3578</v>
      </c>
      <c r="E275" s="1799" t="s">
        <v>15</v>
      </c>
      <c r="F275" s="2329">
        <f>'3.8.1, 3.8.2 Y 3.8.3 VENT.MA.MC'!$J$1002</f>
        <v>1</v>
      </c>
    </row>
    <row r="276" spans="2:6" ht="20.399999999999999" x14ac:dyDescent="0.25">
      <c r="B276" s="1814"/>
      <c r="C276" s="1823" t="s">
        <v>3616</v>
      </c>
      <c r="D276" s="1827" t="s">
        <v>3579</v>
      </c>
      <c r="E276" s="1799" t="s">
        <v>15</v>
      </c>
      <c r="F276" s="2329">
        <f>'3.8.1, 3.8.2 Y 3.8.3 VENT.MA.MC'!$J$1010</f>
        <v>5</v>
      </c>
    </row>
    <row r="277" spans="2:6" ht="20.399999999999999" x14ac:dyDescent="0.25">
      <c r="B277" s="1814"/>
      <c r="C277" s="1823" t="s">
        <v>3617</v>
      </c>
      <c r="D277" s="1827" t="s">
        <v>3580</v>
      </c>
      <c r="E277" s="1799" t="s">
        <v>15</v>
      </c>
      <c r="F277" s="2329">
        <f>'3.8.1, 3.8.2 Y 3.8.3 VENT.MA.MC'!$J$1022</f>
        <v>8</v>
      </c>
    </row>
    <row r="278" spans="2:6" x14ac:dyDescent="0.25">
      <c r="B278" s="1814"/>
      <c r="C278" s="1826" t="s">
        <v>225</v>
      </c>
      <c r="D278" s="1843" t="s">
        <v>5043</v>
      </c>
      <c r="E278" s="57"/>
      <c r="F278" s="183"/>
    </row>
    <row r="279" spans="2:6" ht="20.399999999999999" x14ac:dyDescent="0.25">
      <c r="C279" s="1823" t="s">
        <v>226</v>
      </c>
      <c r="D279" s="1827" t="s">
        <v>3644</v>
      </c>
      <c r="E279" s="1799" t="s">
        <v>15</v>
      </c>
      <c r="F279" s="2329">
        <f>'3.8.1, 3.8.2 Y 3.8.3 VENT.MA.MC'!$J$1032</f>
        <v>1</v>
      </c>
    </row>
    <row r="280" spans="2:6" ht="20.399999999999999" x14ac:dyDescent="0.25">
      <c r="C280" s="1823" t="s">
        <v>227</v>
      </c>
      <c r="D280" s="1827" t="s">
        <v>3645</v>
      </c>
      <c r="E280" s="1799" t="s">
        <v>15</v>
      </c>
      <c r="F280" s="2329">
        <f>'3.8.1, 3.8.2 Y 3.8.3 VENT.MA.MC'!$J$1040</f>
        <v>1</v>
      </c>
    </row>
    <row r="281" spans="2:6" ht="20.399999999999999" x14ac:dyDescent="0.25">
      <c r="C281" s="1823" t="s">
        <v>228</v>
      </c>
      <c r="D281" s="1827" t="s">
        <v>3646</v>
      </c>
      <c r="E281" s="1799" t="s">
        <v>15</v>
      </c>
      <c r="F281" s="2329">
        <f>'3.8.1, 3.8.2 Y 3.8.3 VENT.MA.MC'!$J$1048</f>
        <v>8</v>
      </c>
    </row>
    <row r="282" spans="2:6" ht="20.399999999999999" x14ac:dyDescent="0.25">
      <c r="C282" s="1823" t="s">
        <v>229</v>
      </c>
      <c r="D282" s="1827" t="s">
        <v>3647</v>
      </c>
      <c r="E282" s="1799" t="s">
        <v>15</v>
      </c>
      <c r="F282" s="2329">
        <f>'3.8.1, 3.8.2 Y 3.8.3 VENT.MA.MC'!$J$1071</f>
        <v>2</v>
      </c>
    </row>
    <row r="283" spans="2:6" ht="20.399999999999999" x14ac:dyDescent="0.25">
      <c r="C283" s="1823" t="s">
        <v>230</v>
      </c>
      <c r="D283" s="1827" t="s">
        <v>3648</v>
      </c>
      <c r="E283" s="1799" t="s">
        <v>15</v>
      </c>
      <c r="F283" s="2329">
        <f>'3.8.1, 3.8.2 Y 3.8.3 VENT.MA.MC'!$J$1084</f>
        <v>5</v>
      </c>
    </row>
    <row r="284" spans="2:6" ht="20.399999999999999" x14ac:dyDescent="0.25">
      <c r="C284" s="1823" t="s">
        <v>231</v>
      </c>
      <c r="D284" s="1827" t="s">
        <v>3649</v>
      </c>
      <c r="E284" s="1799" t="s">
        <v>15</v>
      </c>
      <c r="F284" s="2329">
        <f>'3.8.1, 3.8.2 Y 3.8.3 VENT.MA.MC'!$J$1101</f>
        <v>4</v>
      </c>
    </row>
    <row r="285" spans="2:6" ht="20.399999999999999" x14ac:dyDescent="0.25">
      <c r="C285" s="1823" t="s">
        <v>232</v>
      </c>
      <c r="D285" s="1827" t="s">
        <v>3650</v>
      </c>
      <c r="E285" s="1799" t="s">
        <v>15</v>
      </c>
      <c r="F285" s="2329">
        <f>'3.8.1, 3.8.2 Y 3.8.3 VENT.MA.MC'!$J$1118</f>
        <v>1</v>
      </c>
    </row>
    <row r="286" spans="2:6" ht="20.399999999999999" x14ac:dyDescent="0.25">
      <c r="C286" s="1823" t="s">
        <v>233</v>
      </c>
      <c r="D286" s="1827" t="s">
        <v>3651</v>
      </c>
      <c r="E286" s="1799" t="s">
        <v>15</v>
      </c>
      <c r="F286" s="2329">
        <f>'3.8.1, 3.8.2 Y 3.8.3 VENT.MA.MC'!$J$1126</f>
        <v>1</v>
      </c>
    </row>
    <row r="287" spans="2:6" ht="20.399999999999999" x14ac:dyDescent="0.25">
      <c r="C287" s="1823" t="s">
        <v>234</v>
      </c>
      <c r="D287" s="1827" t="s">
        <v>3652</v>
      </c>
      <c r="E287" s="1799" t="s">
        <v>15</v>
      </c>
      <c r="F287" s="2329">
        <f>'3.8.1, 3.8.2 Y 3.8.3 VENT.MA.MC'!$J$1134</f>
        <v>1</v>
      </c>
    </row>
    <row r="288" spans="2:6" ht="20.399999999999999" x14ac:dyDescent="0.25">
      <c r="C288" s="1823" t="s">
        <v>235</v>
      </c>
      <c r="D288" s="1827" t="s">
        <v>3653</v>
      </c>
      <c r="E288" s="1799" t="s">
        <v>15</v>
      </c>
      <c r="F288" s="2329">
        <f>'3.8.1, 3.8.2 Y 3.8.3 VENT.MA.MC'!$J$1142</f>
        <v>1</v>
      </c>
    </row>
    <row r="289" spans="3:6" ht="20.399999999999999" x14ac:dyDescent="0.25">
      <c r="C289" s="1823" t="s">
        <v>399</v>
      </c>
      <c r="D289" s="1827" t="s">
        <v>3654</v>
      </c>
      <c r="E289" s="1799" t="s">
        <v>15</v>
      </c>
      <c r="F289" s="2329">
        <f>'3.8.1, 3.8.2 Y 3.8.3 VENT.MA.MC'!$J$1150</f>
        <v>3</v>
      </c>
    </row>
    <row r="290" spans="3:6" ht="20.399999999999999" x14ac:dyDescent="0.25">
      <c r="C290" s="1823" t="s">
        <v>400</v>
      </c>
      <c r="D290" s="1827" t="s">
        <v>3655</v>
      </c>
      <c r="E290" s="1799" t="s">
        <v>15</v>
      </c>
      <c r="F290" s="2329">
        <f>'3.8.1, 3.8.2 Y 3.8.3 VENT.MA.MC'!$J$1161</f>
        <v>1</v>
      </c>
    </row>
    <row r="291" spans="3:6" ht="20.399999999999999" x14ac:dyDescent="0.25">
      <c r="C291" s="1823" t="s">
        <v>401</v>
      </c>
      <c r="D291" s="1827" t="s">
        <v>3656</v>
      </c>
      <c r="E291" s="1799" t="s">
        <v>15</v>
      </c>
      <c r="F291" s="2329">
        <f>'3.8.1, 3.8.2 Y 3.8.3 VENT.MA.MC'!$J$1169</f>
        <v>1</v>
      </c>
    </row>
    <row r="292" spans="3:6" ht="20.399999999999999" x14ac:dyDescent="0.25">
      <c r="C292" s="1823" t="s">
        <v>402</v>
      </c>
      <c r="D292" s="1827" t="s">
        <v>3657</v>
      </c>
      <c r="E292" s="1799" t="s">
        <v>15</v>
      </c>
      <c r="F292" s="2329">
        <f>'3.8.1, 3.8.2 Y 3.8.3 VENT.MA.MC'!$J$1177</f>
        <v>3</v>
      </c>
    </row>
    <row r="293" spans="3:6" ht="20.399999999999999" x14ac:dyDescent="0.25">
      <c r="C293" s="1823" t="s">
        <v>403</v>
      </c>
      <c r="D293" s="1827" t="s">
        <v>3658</v>
      </c>
      <c r="E293" s="1799" t="s">
        <v>15</v>
      </c>
      <c r="F293" s="2329">
        <f>'3.8.1, 3.8.2 Y 3.8.3 VENT.MA.MC'!$J$1190</f>
        <v>1</v>
      </c>
    </row>
    <row r="294" spans="3:6" ht="20.399999999999999" x14ac:dyDescent="0.25">
      <c r="C294" s="1823" t="s">
        <v>404</v>
      </c>
      <c r="D294" s="1827" t="s">
        <v>3669</v>
      </c>
      <c r="E294" s="1799" t="s">
        <v>15</v>
      </c>
      <c r="F294" s="2329">
        <f>'3.8.1, 3.8.2 Y 3.8.3 VENT.MA.MC'!$J$1198</f>
        <v>2</v>
      </c>
    </row>
    <row r="295" spans="3:6" ht="20.399999999999999" x14ac:dyDescent="0.25">
      <c r="C295" s="1823" t="s">
        <v>405</v>
      </c>
      <c r="D295" s="1827" t="s">
        <v>3668</v>
      </c>
      <c r="E295" s="1799" t="s">
        <v>15</v>
      </c>
      <c r="F295" s="2329">
        <f>'3.8.1, 3.8.2 Y 3.8.3 VENT.MA.MC'!$J$1207</f>
        <v>1</v>
      </c>
    </row>
    <row r="296" spans="3:6" ht="20.399999999999999" x14ac:dyDescent="0.25">
      <c r="C296" s="1823" t="s">
        <v>406</v>
      </c>
      <c r="D296" s="1827" t="s">
        <v>3667</v>
      </c>
      <c r="E296" s="1799" t="s">
        <v>15</v>
      </c>
      <c r="F296" s="2329">
        <f>'3.8.1, 3.8.2 Y 3.8.3 VENT.MA.MC'!$J$1215</f>
        <v>1</v>
      </c>
    </row>
    <row r="297" spans="3:6" ht="20.399999999999999" x14ac:dyDescent="0.25">
      <c r="C297" s="1823" t="s">
        <v>407</v>
      </c>
      <c r="D297" s="1827" t="s">
        <v>3666</v>
      </c>
      <c r="E297" s="1799" t="s">
        <v>15</v>
      </c>
      <c r="F297" s="2329">
        <f>'3.8.1, 3.8.2 Y 3.8.3 VENT.MA.MC'!$J$1223</f>
        <v>1</v>
      </c>
    </row>
    <row r="298" spans="3:6" ht="20.399999999999999" x14ac:dyDescent="0.25">
      <c r="C298" s="1823" t="s">
        <v>408</v>
      </c>
      <c r="D298" s="1827" t="s">
        <v>3665</v>
      </c>
      <c r="E298" s="1799" t="s">
        <v>15</v>
      </c>
      <c r="F298" s="2329">
        <f>'3.8.1, 3.8.2 Y 3.8.3 VENT.MA.MC'!$J$1231</f>
        <v>1</v>
      </c>
    </row>
    <row r="299" spans="3:6" ht="20.399999999999999" x14ac:dyDescent="0.25">
      <c r="C299" s="1823" t="s">
        <v>409</v>
      </c>
      <c r="D299" s="1827" t="s">
        <v>3664</v>
      </c>
      <c r="E299" s="1799" t="s">
        <v>15</v>
      </c>
      <c r="F299" s="2329">
        <f>'3.8.1, 3.8.2 Y 3.8.3 VENT.MA.MC'!$J$1239</f>
        <v>1</v>
      </c>
    </row>
    <row r="300" spans="3:6" ht="20.399999999999999" x14ac:dyDescent="0.25">
      <c r="C300" s="1823" t="s">
        <v>410</v>
      </c>
      <c r="D300" s="1827" t="s">
        <v>3663</v>
      </c>
      <c r="E300" s="1799" t="s">
        <v>15</v>
      </c>
      <c r="F300" s="2329">
        <f>'3.8.1, 3.8.2 Y 3.8.3 VENT.MA.MC'!$J$1247</f>
        <v>1</v>
      </c>
    </row>
    <row r="301" spans="3:6" ht="20.399999999999999" x14ac:dyDescent="0.25">
      <c r="C301" s="1823" t="s">
        <v>411</v>
      </c>
      <c r="D301" s="1827" t="s">
        <v>3662</v>
      </c>
      <c r="E301" s="1799" t="s">
        <v>15</v>
      </c>
      <c r="F301" s="2329">
        <f>'3.8.1, 3.8.2 Y 3.8.3 VENT.MA.MC'!$J$1255</f>
        <v>1</v>
      </c>
    </row>
    <row r="302" spans="3:6" ht="20.399999999999999" x14ac:dyDescent="0.25">
      <c r="C302" s="1823" t="s">
        <v>412</v>
      </c>
      <c r="D302" s="1827" t="s">
        <v>3661</v>
      </c>
      <c r="E302" s="1799" t="s">
        <v>15</v>
      </c>
      <c r="F302" s="2329">
        <f>'3.8.1, 3.8.2 Y 3.8.3 VENT.MA.MC'!$J$1263</f>
        <v>1</v>
      </c>
    </row>
    <row r="303" spans="3:6" ht="20.399999999999999" x14ac:dyDescent="0.25">
      <c r="C303" s="1823" t="s">
        <v>413</v>
      </c>
      <c r="D303" s="1827" t="s">
        <v>3660</v>
      </c>
      <c r="E303" s="1799" t="s">
        <v>15</v>
      </c>
      <c r="F303" s="2329">
        <f>'3.8.1, 3.8.2 Y 3.8.3 VENT.MA.MC'!$J$1271</f>
        <v>1</v>
      </c>
    </row>
    <row r="304" spans="3:6" ht="20.399999999999999" x14ac:dyDescent="0.25">
      <c r="C304" s="1823" t="s">
        <v>414</v>
      </c>
      <c r="D304" s="1827" t="s">
        <v>3659</v>
      </c>
      <c r="E304" s="1799" t="s">
        <v>15</v>
      </c>
      <c r="F304" s="2329">
        <f>'3.8.1, 3.8.2 Y 3.8.3 VENT.MA.MC'!$J$1279</f>
        <v>3</v>
      </c>
    </row>
    <row r="305" spans="3:6" ht="20.399999999999999" x14ac:dyDescent="0.25">
      <c r="C305" s="1823" t="s">
        <v>415</v>
      </c>
      <c r="D305" s="1827" t="s">
        <v>4996</v>
      </c>
      <c r="E305" s="1799" t="s">
        <v>15</v>
      </c>
      <c r="F305" s="2329">
        <f>'3.8.1, 3.8.2 Y 3.8.3 VENT.MA.MC'!$J$1287</f>
        <v>2</v>
      </c>
    </row>
    <row r="306" spans="3:6" ht="20.399999999999999" x14ac:dyDescent="0.25">
      <c r="C306" s="1823" t="s">
        <v>416</v>
      </c>
      <c r="D306" s="1827" t="s">
        <v>4995</v>
      </c>
      <c r="E306" s="1799" t="s">
        <v>15</v>
      </c>
      <c r="F306" s="2329">
        <f>'3.8.1, 3.8.2 Y 3.8.3 VENT.MA.MC'!$J$1299</f>
        <v>3</v>
      </c>
    </row>
    <row r="307" spans="3:6" ht="20.399999999999999" x14ac:dyDescent="0.25">
      <c r="C307" s="1823" t="s">
        <v>417</v>
      </c>
      <c r="D307" s="1827" t="s">
        <v>4994</v>
      </c>
      <c r="E307" s="1799" t="s">
        <v>15</v>
      </c>
      <c r="F307" s="2329">
        <f>'3.8.1, 3.8.2 Y 3.8.3 VENT.MA.MC'!$J$1313</f>
        <v>1</v>
      </c>
    </row>
    <row r="308" spans="3:6" ht="20.399999999999999" x14ac:dyDescent="0.25">
      <c r="C308" s="1823" t="s">
        <v>418</v>
      </c>
      <c r="D308" s="1827" t="s">
        <v>4993</v>
      </c>
      <c r="E308" s="1799" t="s">
        <v>15</v>
      </c>
      <c r="F308" s="2329">
        <f>'3.8.1, 3.8.2 Y 3.8.3 VENT.MA.MC'!$J$1321</f>
        <v>1</v>
      </c>
    </row>
    <row r="309" spans="3:6" ht="20.399999999999999" x14ac:dyDescent="0.25">
      <c r="C309" s="1823" t="s">
        <v>419</v>
      </c>
      <c r="D309" s="1827" t="s">
        <v>4992</v>
      </c>
      <c r="E309" s="1799" t="s">
        <v>15</v>
      </c>
      <c r="F309" s="2329">
        <f>'3.8.1, 3.8.2 Y 3.8.3 VENT.MA.MC'!$J$1329</f>
        <v>2</v>
      </c>
    </row>
    <row r="310" spans="3:6" ht="20.399999999999999" x14ac:dyDescent="0.25">
      <c r="C310" s="1823" t="s">
        <v>420</v>
      </c>
      <c r="D310" s="1827" t="s">
        <v>4991</v>
      </c>
      <c r="E310" s="1799" t="s">
        <v>15</v>
      </c>
      <c r="F310" s="2329">
        <f>'3.8.1, 3.8.2 Y 3.8.3 VENT.MA.MC'!$J$1339</f>
        <v>7</v>
      </c>
    </row>
    <row r="311" spans="3:6" ht="20.399999999999999" x14ac:dyDescent="0.25">
      <c r="C311" s="1823" t="s">
        <v>421</v>
      </c>
      <c r="D311" s="1827" t="s">
        <v>4990</v>
      </c>
      <c r="E311" s="1799" t="s">
        <v>15</v>
      </c>
      <c r="F311" s="2329">
        <f>'3.8.1, 3.8.2 Y 3.8.3 VENT.MA.MC'!$J$1357</f>
        <v>1</v>
      </c>
    </row>
    <row r="312" spans="3:6" ht="20.399999999999999" x14ac:dyDescent="0.25">
      <c r="C312" s="1823" t="s">
        <v>422</v>
      </c>
      <c r="D312" s="1827" t="s">
        <v>4989</v>
      </c>
      <c r="E312" s="1799" t="s">
        <v>15</v>
      </c>
      <c r="F312" s="2329">
        <f>'3.8.1, 3.8.2 Y 3.8.3 VENT.MA.MC'!$J$1365</f>
        <v>1</v>
      </c>
    </row>
    <row r="313" spans="3:6" ht="20.399999999999999" x14ac:dyDescent="0.25">
      <c r="C313" s="1823" t="s">
        <v>423</v>
      </c>
      <c r="D313" s="1827" t="s">
        <v>4988</v>
      </c>
      <c r="E313" s="1799" t="s">
        <v>15</v>
      </c>
      <c r="F313" s="2329">
        <f>'3.8.1, 3.8.2 Y 3.8.3 VENT.MA.MC'!$J$1373</f>
        <v>1</v>
      </c>
    </row>
    <row r="314" spans="3:6" ht="20.399999999999999" x14ac:dyDescent="0.25">
      <c r="C314" s="1823" t="s">
        <v>424</v>
      </c>
      <c r="D314" s="1827" t="s">
        <v>4987</v>
      </c>
      <c r="E314" s="1799" t="s">
        <v>15</v>
      </c>
      <c r="F314" s="2329">
        <f>'3.8.1, 3.8.2 Y 3.8.3 VENT.MA.MC'!$J$1381</f>
        <v>4</v>
      </c>
    </row>
    <row r="315" spans="3:6" ht="20.399999999999999" x14ac:dyDescent="0.25">
      <c r="C315" s="1823" t="s">
        <v>425</v>
      </c>
      <c r="D315" s="1827" t="s">
        <v>4986</v>
      </c>
      <c r="E315" s="1799" t="s">
        <v>15</v>
      </c>
      <c r="F315" s="2329">
        <f>'3.8.1, 3.8.2 Y 3.8.3 VENT.MA.MC'!$J$1398</f>
        <v>2</v>
      </c>
    </row>
    <row r="316" spans="3:6" ht="20.399999999999999" x14ac:dyDescent="0.25">
      <c r="C316" s="1823" t="s">
        <v>426</v>
      </c>
      <c r="D316" s="1827" t="s">
        <v>4985</v>
      </c>
      <c r="E316" s="1799" t="s">
        <v>15</v>
      </c>
      <c r="F316" s="2329">
        <f>'3.8.1, 3.8.2 Y 3.8.3 VENT.MA.MC'!$J$1410</f>
        <v>1</v>
      </c>
    </row>
    <row r="317" spans="3:6" ht="20.399999999999999" x14ac:dyDescent="0.25">
      <c r="C317" s="1823" t="s">
        <v>427</v>
      </c>
      <c r="D317" s="1827" t="s">
        <v>4984</v>
      </c>
      <c r="E317" s="1799" t="s">
        <v>15</v>
      </c>
      <c r="F317" s="2329">
        <f>'3.8.1, 3.8.2 Y 3.8.3 VENT.MA.MC'!$J$1418</f>
        <v>1</v>
      </c>
    </row>
    <row r="318" spans="3:6" ht="20.399999999999999" x14ac:dyDescent="0.25">
      <c r="C318" s="1823" t="s">
        <v>428</v>
      </c>
      <c r="D318" s="1827" t="s">
        <v>4830</v>
      </c>
      <c r="E318" s="1799" t="s">
        <v>15</v>
      </c>
      <c r="F318" s="2329">
        <f>'3.8.1, 3.8.2 Y 3.8.3 VENT.MA.MC'!$J$1426</f>
        <v>1</v>
      </c>
    </row>
    <row r="319" spans="3:6" ht="20.399999999999999" x14ac:dyDescent="0.25">
      <c r="C319" s="1823" t="s">
        <v>429</v>
      </c>
      <c r="D319" s="1827" t="s">
        <v>4833</v>
      </c>
      <c r="E319" s="1799" t="s">
        <v>15</v>
      </c>
      <c r="F319" s="2329">
        <f>'3.8.1, 3.8.2 Y 3.8.3 VENT.MA.MC'!$J$1434</f>
        <v>1</v>
      </c>
    </row>
    <row r="320" spans="3:6" ht="20.399999999999999" x14ac:dyDescent="0.25">
      <c r="C320" s="1823" t="s">
        <v>430</v>
      </c>
      <c r="D320" s="1827" t="s">
        <v>4983</v>
      </c>
      <c r="E320" s="1799" t="s">
        <v>15</v>
      </c>
      <c r="F320" s="2329">
        <f>'3.8.1, 3.8.2 Y 3.8.3 VENT.MA.MC'!$J$1442</f>
        <v>1</v>
      </c>
    </row>
    <row r="321" spans="2:10" ht="20.399999999999999" x14ac:dyDescent="0.25">
      <c r="C321" s="1823" t="s">
        <v>431</v>
      </c>
      <c r="D321" s="1827" t="s">
        <v>4982</v>
      </c>
      <c r="E321" s="1799" t="s">
        <v>15</v>
      </c>
      <c r="F321" s="2329">
        <f>'3.8.1, 3.8.2 Y 3.8.3 VENT.MA.MC'!$J$1450</f>
        <v>1</v>
      </c>
    </row>
    <row r="322" spans="2:10" ht="20.399999999999999" x14ac:dyDescent="0.25">
      <c r="C322" s="1823" t="s">
        <v>432</v>
      </c>
      <c r="D322" s="1827" t="s">
        <v>4981</v>
      </c>
      <c r="E322" s="1799" t="s">
        <v>15</v>
      </c>
      <c r="F322" s="2329">
        <f>'3.8.1, 3.8.2 Y 3.8.3 VENT.MA.MC'!$J$1458</f>
        <v>1</v>
      </c>
    </row>
    <row r="323" spans="2:10" ht="20.399999999999999" x14ac:dyDescent="0.25">
      <c r="C323" s="1823" t="s">
        <v>433</v>
      </c>
      <c r="D323" s="1827" t="s">
        <v>4980</v>
      </c>
      <c r="E323" s="1799" t="s">
        <v>15</v>
      </c>
      <c r="F323" s="2329">
        <f>'3.8.1, 3.8.2 Y 3.8.3 VENT.MA.MC'!$J$1466</f>
        <v>1</v>
      </c>
    </row>
    <row r="324" spans="2:10" ht="20.399999999999999" x14ac:dyDescent="0.25">
      <c r="C324" s="1823" t="s">
        <v>434</v>
      </c>
      <c r="D324" s="1827" t="s">
        <v>4979</v>
      </c>
      <c r="E324" s="1799" t="s">
        <v>15</v>
      </c>
      <c r="F324" s="2329">
        <f>'3.8.1, 3.8.2 Y 3.8.3 VENT.MA.MC'!$J$1474</f>
        <v>1</v>
      </c>
    </row>
    <row r="325" spans="2:10" ht="20.399999999999999" x14ac:dyDescent="0.25">
      <c r="C325" s="1823" t="s">
        <v>435</v>
      </c>
      <c r="D325" s="1827" t="s">
        <v>4978</v>
      </c>
      <c r="E325" s="1799" t="s">
        <v>15</v>
      </c>
      <c r="F325" s="2329">
        <f>'3.8.1, 3.8.2 Y 3.8.3 VENT.MA.MC'!$J$1482</f>
        <v>1</v>
      </c>
    </row>
    <row r="326" spans="2:10" ht="20.399999999999999" x14ac:dyDescent="0.25">
      <c r="C326" s="1823" t="s">
        <v>436</v>
      </c>
      <c r="D326" s="1827" t="s">
        <v>4977</v>
      </c>
      <c r="E326" s="1799" t="s">
        <v>15</v>
      </c>
      <c r="F326" s="2329">
        <f>'3.8.1, 3.8.2 Y 3.8.3 VENT.MA.MC'!$J$1490</f>
        <v>1</v>
      </c>
    </row>
    <row r="327" spans="2:10" ht="20.399999999999999" x14ac:dyDescent="0.25">
      <c r="C327" s="1823" t="s">
        <v>437</v>
      </c>
      <c r="D327" s="1827" t="s">
        <v>3670</v>
      </c>
      <c r="E327" s="1799" t="s">
        <v>15</v>
      </c>
      <c r="F327" s="2329">
        <f>'3.8.1, 3.8.2 Y 3.8.3 VENT.MA.MC'!$J$1498</f>
        <v>1</v>
      </c>
    </row>
    <row r="328" spans="2:10" ht="20.399999999999999" x14ac:dyDescent="0.25">
      <c r="C328" s="1823" t="s">
        <v>438</v>
      </c>
      <c r="D328" s="1827" t="s">
        <v>3671</v>
      </c>
      <c r="E328" s="1799" t="s">
        <v>15</v>
      </c>
      <c r="F328" s="2329">
        <f>'3.8.1, 3.8.2 Y 3.8.3 VENT.MA.MC'!$J$1506</f>
        <v>1</v>
      </c>
    </row>
    <row r="329" spans="2:10" ht="20.399999999999999" x14ac:dyDescent="0.25">
      <c r="C329" s="1823" t="s">
        <v>4831</v>
      </c>
      <c r="D329" s="1827" t="s">
        <v>3672</v>
      </c>
      <c r="E329" s="1799" t="s">
        <v>15</v>
      </c>
      <c r="F329" s="2329">
        <f>'3.8.1, 3.8.2 Y 3.8.3 VENT.MA.MC'!$J$1514</f>
        <v>2</v>
      </c>
    </row>
    <row r="330" spans="2:10" x14ac:dyDescent="0.25">
      <c r="B330" s="1814"/>
      <c r="C330" s="1826" t="s">
        <v>36</v>
      </c>
      <c r="D330" s="1843" t="s">
        <v>496</v>
      </c>
      <c r="E330" s="1799"/>
      <c r="F330" s="2329"/>
    </row>
    <row r="331" spans="2:10" ht="20.399999999999999" x14ac:dyDescent="0.25">
      <c r="B331" s="1814"/>
      <c r="C331" s="1823" t="s">
        <v>66</v>
      </c>
      <c r="D331" s="1827" t="s">
        <v>4836</v>
      </c>
      <c r="E331" s="1799" t="s">
        <v>15</v>
      </c>
      <c r="F331" s="2329">
        <f>'3.8.1, 3.8.2 Y 3.8.3 VENT.MA.MC'!$J$1527</f>
        <v>1</v>
      </c>
    </row>
    <row r="332" spans="2:10" x14ac:dyDescent="0.25">
      <c r="B332" s="1814"/>
      <c r="C332" s="1823" t="s">
        <v>696</v>
      </c>
      <c r="D332" s="1812" t="s">
        <v>3680</v>
      </c>
      <c r="E332" s="1799" t="s">
        <v>15</v>
      </c>
      <c r="F332" s="2329">
        <f>'3.8.1, 3.8.2 Y 3.8.3 VENT.MA.MC'!$J$1535</f>
        <v>1</v>
      </c>
    </row>
    <row r="333" spans="2:10" x14ac:dyDescent="0.25">
      <c r="B333" s="1814"/>
      <c r="C333" s="1823" t="s">
        <v>3681</v>
      </c>
      <c r="D333" s="1812" t="s">
        <v>4829</v>
      </c>
      <c r="E333" s="1799" t="s">
        <v>15</v>
      </c>
      <c r="F333" s="2329">
        <f>'3.8.1, 3.8.2 Y 3.8.3 VENT.MA.MC'!$J$1543</f>
        <v>1</v>
      </c>
    </row>
    <row r="334" spans="2:10" x14ac:dyDescent="0.25">
      <c r="B334" s="1814"/>
      <c r="C334" s="1826" t="s">
        <v>38</v>
      </c>
      <c r="D334" s="1835" t="s">
        <v>523</v>
      </c>
      <c r="E334" s="1800"/>
      <c r="F334" s="2331"/>
    </row>
    <row r="335" spans="2:10" x14ac:dyDescent="0.25">
      <c r="B335" s="1814"/>
      <c r="C335" s="1826" t="s">
        <v>39</v>
      </c>
      <c r="D335" s="1843" t="s">
        <v>5042</v>
      </c>
      <c r="E335" s="57"/>
      <c r="F335" s="183"/>
    </row>
    <row r="336" spans="2:10" s="1822" customFormat="1" ht="40.799999999999997" x14ac:dyDescent="0.25">
      <c r="C336" s="1861" t="s">
        <v>40</v>
      </c>
      <c r="D336" s="1864" t="s">
        <v>5024</v>
      </c>
      <c r="E336" s="1881" t="s">
        <v>15</v>
      </c>
      <c r="F336" s="2328">
        <f>'03.09 CARP. METALICA Y HERRERIA'!$J$15</f>
        <v>1</v>
      </c>
      <c r="G336" s="1830"/>
      <c r="H336" s="1830"/>
      <c r="I336" s="1830"/>
      <c r="J336" s="1830"/>
    </row>
    <row r="337" spans="3:10" s="1822" customFormat="1" ht="40.799999999999997" x14ac:dyDescent="0.25">
      <c r="C337" s="1861" t="s">
        <v>524</v>
      </c>
      <c r="D337" s="1864" t="s">
        <v>5025</v>
      </c>
      <c r="E337" s="1881" t="s">
        <v>15</v>
      </c>
      <c r="F337" s="2328">
        <f>'03.09 CARP. METALICA Y HERRERIA'!$J$23</f>
        <v>1</v>
      </c>
      <c r="G337" s="1830"/>
      <c r="H337" s="1830"/>
      <c r="I337" s="1830"/>
      <c r="J337" s="1830"/>
    </row>
    <row r="338" spans="3:10" s="1822" customFormat="1" ht="30.6" x14ac:dyDescent="0.25">
      <c r="C338" s="1861" t="s">
        <v>525</v>
      </c>
      <c r="D338" s="1864" t="s">
        <v>5026</v>
      </c>
      <c r="E338" s="1881" t="s">
        <v>15</v>
      </c>
      <c r="F338" s="2328">
        <f>'03.09 CARP. METALICA Y HERRERIA'!$J$31</f>
        <v>1</v>
      </c>
      <c r="G338" s="1830"/>
      <c r="H338" s="1830"/>
      <c r="I338" s="1830"/>
      <c r="J338" s="1830"/>
    </row>
    <row r="339" spans="3:10" s="1822" customFormat="1" ht="40.799999999999997" x14ac:dyDescent="0.25">
      <c r="C339" s="1861" t="s">
        <v>526</v>
      </c>
      <c r="D339" s="1864" t="s">
        <v>5027</v>
      </c>
      <c r="E339" s="1881" t="s">
        <v>15</v>
      </c>
      <c r="F339" s="2328">
        <f>'03.09 CARP. METALICA Y HERRERIA'!$J$39</f>
        <v>1</v>
      </c>
      <c r="G339" s="1830"/>
      <c r="H339" s="1830"/>
      <c r="I339" s="1830"/>
      <c r="J339" s="1830"/>
    </row>
    <row r="340" spans="3:10" s="1822" customFormat="1" ht="40.799999999999997" x14ac:dyDescent="0.25">
      <c r="C340" s="1861" t="s">
        <v>527</v>
      </c>
      <c r="D340" s="1864" t="s">
        <v>5028</v>
      </c>
      <c r="E340" s="1881" t="s">
        <v>15</v>
      </c>
      <c r="F340" s="2328">
        <f>'03.09 CARP. METALICA Y HERRERIA'!$J$47</f>
        <v>1</v>
      </c>
      <c r="G340" s="1830"/>
      <c r="H340" s="1830"/>
      <c r="I340" s="1830"/>
      <c r="J340" s="1830"/>
    </row>
    <row r="341" spans="3:10" s="1822" customFormat="1" ht="40.799999999999997" x14ac:dyDescent="0.25">
      <c r="C341" s="1861" t="s">
        <v>528</v>
      </c>
      <c r="D341" s="1864" t="s">
        <v>5029</v>
      </c>
      <c r="E341" s="1881" t="s">
        <v>15</v>
      </c>
      <c r="F341" s="2328">
        <f>'03.09 CARP. METALICA Y HERRERIA'!$J$55</f>
        <v>1</v>
      </c>
      <c r="G341" s="1830"/>
      <c r="H341" s="1830"/>
      <c r="I341" s="1830"/>
      <c r="J341" s="1830"/>
    </row>
    <row r="342" spans="3:10" s="1822" customFormat="1" ht="30.6" x14ac:dyDescent="0.25">
      <c r="C342" s="1861" t="s">
        <v>529</v>
      </c>
      <c r="D342" s="1864" t="s">
        <v>5030</v>
      </c>
      <c r="E342" s="1881" t="s">
        <v>15</v>
      </c>
      <c r="F342" s="2328">
        <f>'03.09 CARP. METALICA Y HERRERIA'!$J$63</f>
        <v>1</v>
      </c>
      <c r="G342" s="1830"/>
      <c r="H342" s="1830"/>
      <c r="I342" s="1830"/>
      <c r="J342" s="1830"/>
    </row>
    <row r="343" spans="3:10" s="1822" customFormat="1" ht="40.799999999999997" x14ac:dyDescent="0.25">
      <c r="C343" s="1861" t="s">
        <v>530</v>
      </c>
      <c r="D343" s="1864" t="s">
        <v>5031</v>
      </c>
      <c r="E343" s="1881" t="s">
        <v>15</v>
      </c>
      <c r="F343" s="2328">
        <f>'03.09 CARP. METALICA Y HERRERIA'!$J$71</f>
        <v>1</v>
      </c>
      <c r="G343" s="1830"/>
      <c r="H343" s="1830"/>
      <c r="I343" s="1830"/>
      <c r="J343" s="1830"/>
    </row>
    <row r="344" spans="3:10" s="1822" customFormat="1" ht="40.799999999999997" x14ac:dyDescent="0.25">
      <c r="C344" s="1861" t="s">
        <v>531</v>
      </c>
      <c r="D344" s="1864" t="s">
        <v>5032</v>
      </c>
      <c r="E344" s="1881" t="s">
        <v>15</v>
      </c>
      <c r="F344" s="2328">
        <f>'03.09 CARP. METALICA Y HERRERIA'!$J$79</f>
        <v>1</v>
      </c>
      <c r="G344" s="1830"/>
      <c r="H344" s="1830"/>
      <c r="I344" s="1830"/>
      <c r="J344" s="1830"/>
    </row>
    <row r="345" spans="3:10" s="1822" customFormat="1" ht="22.95" customHeight="1" x14ac:dyDescent="0.25">
      <c r="C345" s="1861" t="s">
        <v>532</v>
      </c>
      <c r="D345" s="1827" t="s">
        <v>3682</v>
      </c>
      <c r="E345" s="1881" t="s">
        <v>15</v>
      </c>
      <c r="F345" s="2328">
        <f>'03.09 CARP. METALICA Y HERRERIA'!$J$87</f>
        <v>1</v>
      </c>
      <c r="G345" s="1830"/>
      <c r="H345" s="1830"/>
      <c r="I345" s="1830"/>
      <c r="J345" s="1830"/>
    </row>
    <row r="346" spans="3:10" s="1822" customFormat="1" ht="20.399999999999999" x14ac:dyDescent="0.25">
      <c r="C346" s="1861" t="s">
        <v>533</v>
      </c>
      <c r="D346" s="1864" t="s">
        <v>3683</v>
      </c>
      <c r="E346" s="1881" t="s">
        <v>15</v>
      </c>
      <c r="F346" s="2328">
        <f>'03.09 CARP. METALICA Y HERRERIA'!$J$95</f>
        <v>1</v>
      </c>
      <c r="G346" s="1830"/>
      <c r="H346" s="1830"/>
      <c r="I346" s="1830"/>
      <c r="J346" s="1830"/>
    </row>
    <row r="347" spans="3:10" s="1822" customFormat="1" ht="20.399999999999999" x14ac:dyDescent="0.25">
      <c r="C347" s="1861" t="s">
        <v>636</v>
      </c>
      <c r="D347" s="1864" t="s">
        <v>4790</v>
      </c>
      <c r="E347" s="1881" t="s">
        <v>15</v>
      </c>
      <c r="F347" s="2328">
        <f>'03.09 CARP. METALICA Y HERRERIA'!$J$103</f>
        <v>6</v>
      </c>
      <c r="G347" s="1830"/>
      <c r="H347" s="1830"/>
      <c r="I347" s="1830"/>
      <c r="J347" s="1830"/>
    </row>
    <row r="348" spans="3:10" s="1822" customFormat="1" ht="30.6" x14ac:dyDescent="0.25">
      <c r="C348" s="1861" t="s">
        <v>637</v>
      </c>
      <c r="D348" s="1864" t="s">
        <v>3684</v>
      </c>
      <c r="E348" s="1881" t="s">
        <v>15</v>
      </c>
      <c r="F348" s="2332">
        <f>'03.09 CARP. METALICA Y HERRERIA'!$J$113</f>
        <v>4</v>
      </c>
      <c r="G348" s="1830"/>
      <c r="H348" s="1830"/>
      <c r="I348" s="1830"/>
      <c r="J348" s="1830"/>
    </row>
    <row r="349" spans="3:10" s="1822" customFormat="1" ht="30.6" x14ac:dyDescent="0.25">
      <c r="C349" s="1861" t="s">
        <v>638</v>
      </c>
      <c r="D349" s="1864" t="s">
        <v>3696</v>
      </c>
      <c r="E349" s="1881" t="s">
        <v>15</v>
      </c>
      <c r="F349" s="2332">
        <f>'03.09 CARP. METALICA Y HERRERIA'!$J$124</f>
        <v>4</v>
      </c>
      <c r="G349" s="1830"/>
      <c r="H349" s="1830"/>
      <c r="I349" s="1830"/>
      <c r="J349" s="1830"/>
    </row>
    <row r="350" spans="3:10" s="1822" customFormat="1" ht="30.6" x14ac:dyDescent="0.25">
      <c r="C350" s="1861" t="s">
        <v>639</v>
      </c>
      <c r="D350" s="1864" t="s">
        <v>3697</v>
      </c>
      <c r="E350" s="1881" t="s">
        <v>15</v>
      </c>
      <c r="F350" s="2332">
        <f>'03.09 CARP. METALICA Y HERRERIA'!$J$138</f>
        <v>3</v>
      </c>
      <c r="G350" s="1830"/>
      <c r="H350" s="1830"/>
      <c r="I350" s="1830"/>
      <c r="J350" s="1830"/>
    </row>
    <row r="351" spans="3:10" s="1822" customFormat="1" x14ac:dyDescent="0.25">
      <c r="C351" s="1861" t="s">
        <v>640</v>
      </c>
      <c r="D351" s="1864" t="s">
        <v>3685</v>
      </c>
      <c r="E351" s="1881" t="s">
        <v>15</v>
      </c>
      <c r="F351" s="2328">
        <f>'03.09 CARP. METALICA Y HERRERIA'!$J$153</f>
        <v>6</v>
      </c>
      <c r="G351" s="1830"/>
      <c r="H351" s="1830"/>
      <c r="I351" s="1830"/>
      <c r="J351" s="1830"/>
    </row>
    <row r="352" spans="3:10" s="1822" customFormat="1" x14ac:dyDescent="0.25">
      <c r="C352" s="1861" t="s">
        <v>641</v>
      </c>
      <c r="D352" s="1864" t="s">
        <v>3686</v>
      </c>
      <c r="E352" s="1881" t="s">
        <v>15</v>
      </c>
      <c r="F352" s="2328">
        <f>'03.09 CARP. METALICA Y HERRERIA'!$J$161</f>
        <v>4</v>
      </c>
      <c r="G352" s="1830"/>
      <c r="H352" s="1830"/>
      <c r="I352" s="1830"/>
      <c r="J352" s="1830"/>
    </row>
    <row r="353" spans="2:10" s="1822" customFormat="1" x14ac:dyDescent="0.25">
      <c r="C353" s="1880" t="s">
        <v>3734</v>
      </c>
      <c r="D353" s="1882" t="s">
        <v>4970</v>
      </c>
      <c r="E353" s="1881"/>
      <c r="F353" s="2328"/>
      <c r="G353" s="1830"/>
      <c r="H353" s="1830"/>
      <c r="I353" s="1830"/>
      <c r="J353" s="1830"/>
    </row>
    <row r="354" spans="2:10" s="1822" customFormat="1" ht="24.75" customHeight="1" x14ac:dyDescent="0.25">
      <c r="C354" s="1863" t="s">
        <v>3735</v>
      </c>
      <c r="D354" s="1883" t="s">
        <v>3736</v>
      </c>
      <c r="E354" s="1881" t="s">
        <v>15</v>
      </c>
      <c r="F354" s="2328">
        <f>'03.09 CARP. METALICA Y HERRERIA'!$J$171</f>
        <v>2</v>
      </c>
      <c r="G354" s="1830"/>
      <c r="H354" s="1830"/>
      <c r="I354" s="1830"/>
      <c r="J354" s="1830"/>
    </row>
    <row r="355" spans="2:10" s="1822" customFormat="1" ht="24.75" customHeight="1" x14ac:dyDescent="0.25">
      <c r="C355" s="1863" t="s">
        <v>3760</v>
      </c>
      <c r="D355" s="1883" t="s">
        <v>3737</v>
      </c>
      <c r="E355" s="1881" t="s">
        <v>15</v>
      </c>
      <c r="F355" s="2328">
        <f>'03.09 CARP. METALICA Y HERRERIA'!$J$183</f>
        <v>12</v>
      </c>
      <c r="G355" s="1830"/>
      <c r="H355" s="1830"/>
      <c r="I355" s="1830"/>
      <c r="J355" s="1830"/>
    </row>
    <row r="356" spans="2:10" s="1822" customFormat="1" ht="24.75" customHeight="1" x14ac:dyDescent="0.25">
      <c r="C356" s="57" t="s">
        <v>3761</v>
      </c>
      <c r="D356" s="1844" t="s">
        <v>4828</v>
      </c>
      <c r="E356" s="1799" t="s">
        <v>15</v>
      </c>
      <c r="F356" s="183">
        <f>'03.09 CARP. METALICA Y HERRERIA'!$J$216</f>
        <v>45</v>
      </c>
      <c r="G356" s="1830"/>
      <c r="H356" s="1830"/>
      <c r="I356" s="1830"/>
      <c r="J356" s="1830"/>
    </row>
    <row r="357" spans="2:10" s="1822" customFormat="1" ht="24.75" customHeight="1" x14ac:dyDescent="0.25">
      <c r="C357" s="57" t="s">
        <v>3762</v>
      </c>
      <c r="D357" s="1844" t="s">
        <v>3738</v>
      </c>
      <c r="E357" s="1799" t="s">
        <v>15</v>
      </c>
      <c r="F357" s="183">
        <f>'03.09 CARP. METALICA Y HERRERIA'!$J$296</f>
        <v>137</v>
      </c>
      <c r="G357" s="1830"/>
      <c r="H357" s="1830"/>
      <c r="I357" s="1830"/>
      <c r="J357" s="1830"/>
    </row>
    <row r="358" spans="2:10" ht="24.75" customHeight="1" x14ac:dyDescent="0.25">
      <c r="B358" s="1814"/>
      <c r="C358" s="57" t="s">
        <v>3763</v>
      </c>
      <c r="D358" s="1844" t="s">
        <v>3739</v>
      </c>
      <c r="E358" s="1799" t="s">
        <v>15</v>
      </c>
      <c r="F358" s="183">
        <f>'03.09 CARP. METALICA Y HERRERIA'!$J$356</f>
        <v>6</v>
      </c>
    </row>
    <row r="359" spans="2:10" ht="24.75" customHeight="1" x14ac:dyDescent="0.25">
      <c r="B359" s="1814"/>
      <c r="C359" s="57" t="s">
        <v>3764</v>
      </c>
      <c r="D359" s="1844" t="s">
        <v>3740</v>
      </c>
      <c r="E359" s="1799" t="s">
        <v>15</v>
      </c>
      <c r="F359" s="183">
        <f>'03.09 CARP. METALICA Y HERRERIA'!$J$372</f>
        <v>5</v>
      </c>
    </row>
    <row r="360" spans="2:10" ht="24.75" customHeight="1" x14ac:dyDescent="0.25">
      <c r="B360" s="1814"/>
      <c r="C360" s="57" t="s">
        <v>3765</v>
      </c>
      <c r="D360" s="1844" t="s">
        <v>3741</v>
      </c>
      <c r="E360" s="1799" t="s">
        <v>15</v>
      </c>
      <c r="F360" s="183">
        <f>'03.09 CARP. METALICA Y HERRERIA'!$J$392</f>
        <v>2</v>
      </c>
    </row>
    <row r="361" spans="2:10" ht="24.75" customHeight="1" x14ac:dyDescent="0.25">
      <c r="B361" s="1814"/>
      <c r="C361" s="57" t="s">
        <v>3766</v>
      </c>
      <c r="D361" s="1844" t="s">
        <v>3742</v>
      </c>
      <c r="E361" s="1799" t="s">
        <v>15</v>
      </c>
      <c r="F361" s="183">
        <f>'03.09 CARP. METALICA Y HERRERIA'!$J$400</f>
        <v>5</v>
      </c>
    </row>
    <row r="362" spans="2:10" ht="24.75" customHeight="1" x14ac:dyDescent="0.25">
      <c r="B362" s="1814"/>
      <c r="C362" s="57" t="s">
        <v>3767</v>
      </c>
      <c r="D362" s="1844" t="s">
        <v>3743</v>
      </c>
      <c r="E362" s="1799" t="s">
        <v>15</v>
      </c>
      <c r="F362" s="183">
        <f>'03.09 CARP. METALICA Y HERRERIA'!$J$415</f>
        <v>4</v>
      </c>
    </row>
    <row r="363" spans="2:10" ht="24.75" customHeight="1" x14ac:dyDescent="0.25">
      <c r="B363" s="1814"/>
      <c r="C363" s="57" t="s">
        <v>3768</v>
      </c>
      <c r="D363" s="1844" t="s">
        <v>3744</v>
      </c>
      <c r="E363" s="1799" t="s">
        <v>15</v>
      </c>
      <c r="F363" s="183">
        <f>'03.09 CARP. METALICA Y HERRERIA'!$J$430</f>
        <v>2</v>
      </c>
    </row>
    <row r="364" spans="2:10" ht="24.75" customHeight="1" x14ac:dyDescent="0.25">
      <c r="B364" s="1814"/>
      <c r="C364" s="57" t="s">
        <v>3769</v>
      </c>
      <c r="D364" s="1844" t="s">
        <v>3745</v>
      </c>
      <c r="E364" s="1799" t="s">
        <v>15</v>
      </c>
      <c r="F364" s="183">
        <f>'03.09 CARP. METALICA Y HERRERIA'!$J$442</f>
        <v>26</v>
      </c>
    </row>
    <row r="365" spans="2:10" ht="24.75" customHeight="1" x14ac:dyDescent="0.25">
      <c r="B365" s="1814"/>
      <c r="C365" s="57" t="s">
        <v>3770</v>
      </c>
      <c r="D365" s="1844" t="s">
        <v>3746</v>
      </c>
      <c r="E365" s="1799" t="s">
        <v>15</v>
      </c>
      <c r="F365" s="183">
        <f>'03.09 CARP. METALICA Y HERRERIA'!$J$496</f>
        <v>7</v>
      </c>
    </row>
    <row r="366" spans="2:10" ht="24.75" customHeight="1" x14ac:dyDescent="0.25">
      <c r="B366" s="1814"/>
      <c r="C366" s="57" t="s">
        <v>3771</v>
      </c>
      <c r="D366" s="1844" t="s">
        <v>3747</v>
      </c>
      <c r="E366" s="1799" t="s">
        <v>15</v>
      </c>
      <c r="F366" s="183">
        <f>'03.09 CARP. METALICA Y HERRERIA'!$J$512</f>
        <v>2</v>
      </c>
    </row>
    <row r="367" spans="2:10" ht="24.75" customHeight="1" x14ac:dyDescent="0.25">
      <c r="B367" s="1814"/>
      <c r="C367" s="57" t="s">
        <v>3772</v>
      </c>
      <c r="D367" s="1844" t="s">
        <v>4826</v>
      </c>
      <c r="E367" s="1799" t="s">
        <v>15</v>
      </c>
      <c r="F367" s="183">
        <f>'03.09 CARP. METALICA Y HERRERIA'!$J$521</f>
        <v>1</v>
      </c>
    </row>
    <row r="368" spans="2:10" ht="24.75" customHeight="1" x14ac:dyDescent="0.25">
      <c r="B368" s="1814"/>
      <c r="C368" s="57" t="s">
        <v>3773</v>
      </c>
      <c r="D368" s="1844" t="s">
        <v>4825</v>
      </c>
      <c r="E368" s="1799" t="s">
        <v>15</v>
      </c>
      <c r="F368" s="183">
        <f>'03.09 CARP. METALICA Y HERRERIA'!$J$530</f>
        <v>3</v>
      </c>
    </row>
    <row r="369" spans="2:6" ht="24.75" customHeight="1" x14ac:dyDescent="0.25">
      <c r="B369" s="1814"/>
      <c r="C369" s="57" t="s">
        <v>3774</v>
      </c>
      <c r="D369" s="1844" t="s">
        <v>3748</v>
      </c>
      <c r="E369" s="1799" t="s">
        <v>15</v>
      </c>
      <c r="F369" s="183">
        <f>'03.09 CARP. METALICA Y HERRERIA'!$J$541</f>
        <v>10</v>
      </c>
    </row>
    <row r="370" spans="2:6" ht="24.75" customHeight="1" x14ac:dyDescent="0.25">
      <c r="B370" s="1814"/>
      <c r="C370" s="57" t="s">
        <v>3775</v>
      </c>
      <c r="D370" s="1844" t="s">
        <v>3749</v>
      </c>
      <c r="E370" s="1799" t="s">
        <v>15</v>
      </c>
      <c r="F370" s="183">
        <f>'03.09 CARP. METALICA Y HERRERIA'!$J$570</f>
        <v>26</v>
      </c>
    </row>
    <row r="371" spans="2:6" ht="24.75" customHeight="1" x14ac:dyDescent="0.25">
      <c r="B371" s="1814"/>
      <c r="C371" s="57" t="s">
        <v>3776</v>
      </c>
      <c r="D371" s="1844" t="s">
        <v>3750</v>
      </c>
      <c r="E371" s="1799" t="s">
        <v>15</v>
      </c>
      <c r="F371" s="183">
        <f>'03.09 CARP. METALICA Y HERRERIA'!$J$611</f>
        <v>3</v>
      </c>
    </row>
    <row r="372" spans="2:6" x14ac:dyDescent="0.25">
      <c r="B372" s="1814"/>
      <c r="C372" s="1824" t="s">
        <v>3751</v>
      </c>
      <c r="D372" s="1845" t="s">
        <v>5041</v>
      </c>
      <c r="E372" s="57"/>
      <c r="F372" s="183"/>
    </row>
    <row r="373" spans="2:6" x14ac:dyDescent="0.25">
      <c r="B373" s="1814"/>
      <c r="C373" s="57" t="s">
        <v>3752</v>
      </c>
      <c r="D373" s="1844" t="s">
        <v>4823</v>
      </c>
      <c r="E373" s="1799" t="s">
        <v>7</v>
      </c>
      <c r="F373" s="2329">
        <f>'03.09 CARP. METALICA Y HERRERIA'!$J$626</f>
        <v>200.42999999999998</v>
      </c>
    </row>
    <row r="374" spans="2:6" x14ac:dyDescent="0.25">
      <c r="B374" s="1814"/>
      <c r="C374" s="57" t="s">
        <v>4702</v>
      </c>
      <c r="D374" s="1844" t="s">
        <v>4824</v>
      </c>
      <c r="E374" s="1799" t="s">
        <v>7</v>
      </c>
      <c r="F374" s="2329">
        <f>'03.09 CARP. METALICA Y HERRERIA'!$J$668</f>
        <v>26.250000000000004</v>
      </c>
    </row>
    <row r="375" spans="2:6" ht="20.399999999999999" x14ac:dyDescent="0.25">
      <c r="B375" s="1814"/>
      <c r="C375" s="57" t="s">
        <v>4703</v>
      </c>
      <c r="D375" s="1844" t="s">
        <v>4704</v>
      </c>
      <c r="E375" s="1799" t="s">
        <v>7</v>
      </c>
      <c r="F375" s="2329">
        <f>'03.09 CARP. METALICA Y HERRERIA'!$J$682</f>
        <v>96.300000000000026</v>
      </c>
    </row>
    <row r="376" spans="2:6" x14ac:dyDescent="0.25">
      <c r="B376" s="1814"/>
      <c r="C376" s="1824" t="s">
        <v>534</v>
      </c>
      <c r="D376" s="1845" t="s">
        <v>5040</v>
      </c>
      <c r="E376" s="1799"/>
      <c r="F376" s="2329"/>
    </row>
    <row r="377" spans="2:6" x14ac:dyDescent="0.25">
      <c r="B377" s="1814"/>
      <c r="C377" s="57" t="s">
        <v>535</v>
      </c>
      <c r="D377" s="1844" t="s">
        <v>824</v>
      </c>
      <c r="E377" s="1799" t="s">
        <v>7</v>
      </c>
      <c r="F377" s="2329">
        <f>'03.09 CARP. METALICA Y HERRERIA'!$J$700</f>
        <v>181.66000000000003</v>
      </c>
    </row>
    <row r="378" spans="2:6" x14ac:dyDescent="0.25">
      <c r="B378" s="1814"/>
      <c r="C378" s="1824" t="s">
        <v>3753</v>
      </c>
      <c r="D378" s="1845" t="s">
        <v>5039</v>
      </c>
      <c r="E378" s="57"/>
      <c r="F378" s="183"/>
    </row>
    <row r="379" spans="2:6" ht="20.399999999999999" x14ac:dyDescent="0.25">
      <c r="B379" s="1814"/>
      <c r="C379" s="57" t="s">
        <v>3754</v>
      </c>
      <c r="D379" s="1827" t="s">
        <v>4691</v>
      </c>
      <c r="E379" s="1799" t="s">
        <v>7</v>
      </c>
      <c r="F379" s="2329">
        <f>'03.09 CARP. METALICA Y HERRERIA'!$J$736</f>
        <v>1169</v>
      </c>
    </row>
    <row r="380" spans="2:6" x14ac:dyDescent="0.25">
      <c r="B380" s="1814"/>
      <c r="C380" s="1824" t="s">
        <v>536</v>
      </c>
      <c r="D380" s="1845" t="s">
        <v>5038</v>
      </c>
      <c r="E380" s="57"/>
      <c r="F380" s="183"/>
    </row>
    <row r="381" spans="2:6" x14ac:dyDescent="0.25">
      <c r="B381" s="1814"/>
      <c r="C381" s="57" t="s">
        <v>537</v>
      </c>
      <c r="D381" s="1844" t="s">
        <v>221</v>
      </c>
      <c r="E381" s="1799" t="s">
        <v>7</v>
      </c>
      <c r="F381" s="2329">
        <f>'03.09 CARP. METALICA Y HERRERIA'!$J$748</f>
        <v>681.79999999999984</v>
      </c>
    </row>
    <row r="382" spans="2:6" x14ac:dyDescent="0.25">
      <c r="B382" s="1814"/>
      <c r="C382" s="57" t="s">
        <v>3755</v>
      </c>
      <c r="D382" s="1844" t="s">
        <v>4819</v>
      </c>
      <c r="E382" s="1799" t="s">
        <v>15</v>
      </c>
      <c r="F382" s="2329">
        <f>'03.09 CARP. METALICA Y HERRERIA'!$J$766</f>
        <v>8</v>
      </c>
    </row>
    <row r="383" spans="2:6" x14ac:dyDescent="0.25">
      <c r="B383" s="1814"/>
      <c r="C383" s="57" t="s">
        <v>3756</v>
      </c>
      <c r="D383" s="1844" t="s">
        <v>4820</v>
      </c>
      <c r="E383" s="1799" t="s">
        <v>15</v>
      </c>
      <c r="F383" s="2329">
        <f>'03.09 CARP. METALICA Y HERRERIA'!$J$779</f>
        <v>13</v>
      </c>
    </row>
    <row r="384" spans="2:6" x14ac:dyDescent="0.25">
      <c r="B384" s="1814"/>
      <c r="C384" s="57" t="s">
        <v>3757</v>
      </c>
      <c r="D384" s="1844" t="s">
        <v>4821</v>
      </c>
      <c r="E384" s="1799" t="s">
        <v>15</v>
      </c>
      <c r="F384" s="183">
        <f>'03.09 CARP. METALICA Y HERRERIA'!$J$800</f>
        <v>8</v>
      </c>
    </row>
    <row r="385" spans="2:6" x14ac:dyDescent="0.25">
      <c r="B385" s="1814"/>
      <c r="C385" s="57" t="s">
        <v>3758</v>
      </c>
      <c r="D385" s="1844" t="s">
        <v>4822</v>
      </c>
      <c r="E385" s="1799" t="s">
        <v>7</v>
      </c>
      <c r="F385" s="2329">
        <f>'03.09 CARP. METALICA Y HERRERIA'!$J$814</f>
        <v>519.87</v>
      </c>
    </row>
    <row r="386" spans="2:6" ht="24.75" customHeight="1" x14ac:dyDescent="0.25">
      <c r="B386" s="1814"/>
      <c r="C386" s="57" t="s">
        <v>3759</v>
      </c>
      <c r="D386" s="1844" t="s">
        <v>4837</v>
      </c>
      <c r="E386" s="1799" t="s">
        <v>7</v>
      </c>
      <c r="F386" s="2329">
        <f>'03.09 CARP. METALICA Y HERRERIA'!$J$844</f>
        <v>10.48</v>
      </c>
    </row>
    <row r="387" spans="2:6" x14ac:dyDescent="0.25">
      <c r="B387" s="1814"/>
      <c r="C387" s="57" t="s">
        <v>4559</v>
      </c>
      <c r="D387" s="1844" t="s">
        <v>4564</v>
      </c>
      <c r="E387" s="1799" t="s">
        <v>7</v>
      </c>
      <c r="F387" s="2329">
        <f>'03.09 CARP. METALICA Y HERRERIA'!$J$863</f>
        <v>195.29999999999995</v>
      </c>
    </row>
    <row r="388" spans="2:6" x14ac:dyDescent="0.25">
      <c r="B388" s="1814"/>
      <c r="C388" s="57" t="s">
        <v>4563</v>
      </c>
      <c r="D388" s="1844" t="s">
        <v>4558</v>
      </c>
      <c r="E388" s="1799" t="s">
        <v>7</v>
      </c>
      <c r="F388" s="2329">
        <f>'03.09 CARP. METALICA Y HERRERIA'!$J$881</f>
        <v>286.25</v>
      </c>
    </row>
    <row r="389" spans="2:6" x14ac:dyDescent="0.25">
      <c r="B389" s="1814"/>
      <c r="C389" s="57" t="s">
        <v>4806</v>
      </c>
      <c r="D389" s="1844" t="s">
        <v>4805</v>
      </c>
      <c r="E389" s="1799" t="s">
        <v>7</v>
      </c>
      <c r="F389" s="2329">
        <f>'03.09 CARP. METALICA Y HERRERIA'!$J$903</f>
        <v>638.9</v>
      </c>
    </row>
    <row r="390" spans="2:6" x14ac:dyDescent="0.25">
      <c r="B390" s="1814"/>
      <c r="C390" s="1826" t="s">
        <v>243</v>
      </c>
      <c r="D390" s="1835" t="s">
        <v>315</v>
      </c>
      <c r="E390" s="57"/>
      <c r="F390" s="183"/>
    </row>
    <row r="391" spans="2:6" x14ac:dyDescent="0.25">
      <c r="B391" s="1814"/>
      <c r="C391" s="1824" t="s">
        <v>244</v>
      </c>
      <c r="D391" s="1845" t="s">
        <v>5037</v>
      </c>
      <c r="E391" s="57"/>
      <c r="F391" s="183"/>
    </row>
    <row r="392" spans="2:6" x14ac:dyDescent="0.25">
      <c r="B392" s="1814"/>
      <c r="C392" s="57" t="s">
        <v>538</v>
      </c>
      <c r="D392" s="1844" t="s">
        <v>624</v>
      </c>
      <c r="E392" s="1799" t="s">
        <v>15</v>
      </c>
      <c r="F392" s="2329">
        <f>'3.10 CERRAJERIA '!$G$13</f>
        <v>1656</v>
      </c>
    </row>
    <row r="393" spans="2:6" x14ac:dyDescent="0.25">
      <c r="B393" s="1814"/>
      <c r="C393" s="57" t="s">
        <v>623</v>
      </c>
      <c r="D393" s="1844" t="s">
        <v>625</v>
      </c>
      <c r="E393" s="1799" t="s">
        <v>15</v>
      </c>
      <c r="F393" s="2329">
        <f>'3.10 CERRAJERIA '!$G$47</f>
        <v>12</v>
      </c>
    </row>
    <row r="394" spans="2:6" x14ac:dyDescent="0.25">
      <c r="B394" s="1814"/>
      <c r="C394" s="1824" t="s">
        <v>539</v>
      </c>
      <c r="D394" s="1845" t="s">
        <v>5036</v>
      </c>
      <c r="E394" s="57"/>
      <c r="F394" s="183"/>
    </row>
    <row r="395" spans="2:6" ht="20.399999999999999" x14ac:dyDescent="0.25">
      <c r="B395" s="1814"/>
      <c r="C395" s="57" t="s">
        <v>4583</v>
      </c>
      <c r="D395" s="1844" t="s">
        <v>509</v>
      </c>
      <c r="E395" s="1799" t="s">
        <v>15</v>
      </c>
      <c r="F395" s="2329">
        <f>'3.10 CERRAJERIA '!$K$76</f>
        <v>194</v>
      </c>
    </row>
    <row r="396" spans="2:6" x14ac:dyDescent="0.25">
      <c r="B396" s="1814"/>
      <c r="C396" s="57" t="s">
        <v>540</v>
      </c>
      <c r="D396" s="1844" t="s">
        <v>510</v>
      </c>
      <c r="E396" s="1799" t="s">
        <v>15</v>
      </c>
      <c r="F396" s="2329">
        <f>'3.10 CERRAJERIA '!$L$76</f>
        <v>69</v>
      </c>
    </row>
    <row r="397" spans="2:6" x14ac:dyDescent="0.25">
      <c r="B397" s="1814"/>
      <c r="C397" s="57" t="s">
        <v>541</v>
      </c>
      <c r="D397" s="1844" t="s">
        <v>511</v>
      </c>
      <c r="E397" s="1799" t="s">
        <v>15</v>
      </c>
      <c r="F397" s="2329">
        <f>'3.10 CERRAJERIA '!$M$76</f>
        <v>57</v>
      </c>
    </row>
    <row r="398" spans="2:6" ht="20.399999999999999" x14ac:dyDescent="0.25">
      <c r="B398" s="1814"/>
      <c r="C398" s="57" t="s">
        <v>542</v>
      </c>
      <c r="D398" s="1844" t="s">
        <v>512</v>
      </c>
      <c r="E398" s="1799" t="s">
        <v>15</v>
      </c>
      <c r="F398" s="2329">
        <f>'3.10 CERRAJERIA '!$N$76</f>
        <v>42</v>
      </c>
    </row>
    <row r="399" spans="2:6" x14ac:dyDescent="0.25">
      <c r="B399" s="1814"/>
      <c r="C399" s="57" t="s">
        <v>543</v>
      </c>
      <c r="D399" s="1844" t="s">
        <v>514</v>
      </c>
      <c r="E399" s="1799" t="s">
        <v>15</v>
      </c>
      <c r="F399" s="2329">
        <f>'3.10 CERRAJERIA '!$Q$76</f>
        <v>21</v>
      </c>
    </row>
    <row r="400" spans="2:6" ht="25.5" customHeight="1" x14ac:dyDescent="0.25">
      <c r="B400" s="1814"/>
      <c r="C400" s="57" t="s">
        <v>4584</v>
      </c>
      <c r="D400" s="1844" t="s">
        <v>515</v>
      </c>
      <c r="E400" s="1799" t="s">
        <v>15</v>
      </c>
      <c r="F400" s="2329">
        <f>'3.10 CERRAJERIA '!$R$76</f>
        <v>12</v>
      </c>
    </row>
    <row r="401" spans="2:24" x14ac:dyDescent="0.25">
      <c r="B401" s="1814"/>
      <c r="C401" s="57" t="s">
        <v>4585</v>
      </c>
      <c r="D401" s="1844" t="s">
        <v>516</v>
      </c>
      <c r="E401" s="1799" t="s">
        <v>15</v>
      </c>
      <c r="F401" s="2329">
        <f>'3.10 CERRAJERIA '!$S$76</f>
        <v>1</v>
      </c>
    </row>
    <row r="402" spans="2:24" ht="20.399999999999999" x14ac:dyDescent="0.25">
      <c r="B402" s="1814"/>
      <c r="C402" s="57" t="s">
        <v>544</v>
      </c>
      <c r="D402" s="1844" t="s">
        <v>631</v>
      </c>
      <c r="E402" s="1799" t="s">
        <v>15</v>
      </c>
      <c r="F402" s="2329">
        <f>'3.10 CERRAJERIA '!$T$76</f>
        <v>1</v>
      </c>
    </row>
    <row r="403" spans="2:24" x14ac:dyDescent="0.25">
      <c r="B403" s="1814"/>
      <c r="C403" s="1824" t="s">
        <v>545</v>
      </c>
      <c r="D403" s="1845" t="s">
        <v>517</v>
      </c>
      <c r="E403" s="1799"/>
      <c r="F403" s="2329"/>
    </row>
    <row r="404" spans="2:24" x14ac:dyDescent="0.25">
      <c r="B404" s="1814"/>
      <c r="C404" s="57" t="s">
        <v>546</v>
      </c>
      <c r="D404" s="1844" t="s">
        <v>513</v>
      </c>
      <c r="E404" s="1799" t="s">
        <v>15</v>
      </c>
      <c r="F404" s="2329">
        <f>'3.10 CERRAJERIA '!$Y$74</f>
        <v>4</v>
      </c>
    </row>
    <row r="405" spans="2:24" x14ac:dyDescent="0.25">
      <c r="B405" s="1814"/>
      <c r="C405" s="57" t="s">
        <v>547</v>
      </c>
      <c r="D405" s="1844" t="s">
        <v>518</v>
      </c>
      <c r="E405" s="1799" t="s">
        <v>15</v>
      </c>
      <c r="F405" s="2329">
        <f>'3.10 CERRAJERIA '!$Z$74</f>
        <v>28</v>
      </c>
    </row>
    <row r="406" spans="2:24" x14ac:dyDescent="0.25">
      <c r="B406" s="1814"/>
      <c r="C406" s="57" t="s">
        <v>548</v>
      </c>
      <c r="D406" s="1844" t="s">
        <v>519</v>
      </c>
      <c r="E406" s="1799" t="s">
        <v>15</v>
      </c>
      <c r="F406" s="2329">
        <f>'3.10 CERRAJERIA '!$AA$74</f>
        <v>35</v>
      </c>
    </row>
    <row r="407" spans="2:24" x14ac:dyDescent="0.25">
      <c r="B407" s="1814"/>
      <c r="C407" s="57" t="s">
        <v>549</v>
      </c>
      <c r="D407" s="1844" t="s">
        <v>520</v>
      </c>
      <c r="E407" s="1799" t="s">
        <v>15</v>
      </c>
      <c r="F407" s="2329">
        <f>'3.10 CERRAJERIA '!$AB$74</f>
        <v>358</v>
      </c>
    </row>
    <row r="408" spans="2:24" x14ac:dyDescent="0.25">
      <c r="C408" s="57" t="s">
        <v>5000</v>
      </c>
      <c r="D408" s="1846" t="s">
        <v>4999</v>
      </c>
      <c r="E408" s="1799" t="s">
        <v>15</v>
      </c>
      <c r="F408" s="2329">
        <v>2</v>
      </c>
      <c r="G408" s="1831"/>
      <c r="H408" s="1831"/>
      <c r="I408" s="1831"/>
    </row>
    <row r="409" spans="2:24" x14ac:dyDescent="0.25">
      <c r="B409" s="1814"/>
      <c r="C409" s="1826" t="s">
        <v>245</v>
      </c>
      <c r="D409" s="1835" t="s">
        <v>316</v>
      </c>
      <c r="E409" s="57"/>
      <c r="F409" s="183"/>
    </row>
    <row r="410" spans="2:24" x14ac:dyDescent="0.25">
      <c r="B410" s="1814"/>
      <c r="C410" s="1824" t="s">
        <v>147</v>
      </c>
      <c r="D410" s="1845" t="s">
        <v>5035</v>
      </c>
      <c r="E410" s="57"/>
      <c r="F410" s="183"/>
    </row>
    <row r="411" spans="2:24" x14ac:dyDescent="0.25">
      <c r="B411" s="1814"/>
      <c r="C411" s="57" t="s">
        <v>148</v>
      </c>
      <c r="D411" s="1847" t="s">
        <v>757</v>
      </c>
      <c r="E411" s="57" t="s">
        <v>15</v>
      </c>
      <c r="F411" s="183">
        <f>'3.11 VIDRIOS, CRISTALES Y SIMI '!$K$14</f>
        <v>145</v>
      </c>
    </row>
    <row r="412" spans="2:24" ht="20.399999999999999" x14ac:dyDescent="0.25">
      <c r="B412" s="1814"/>
      <c r="C412" s="57" t="s">
        <v>321</v>
      </c>
      <c r="D412" s="1847" t="s">
        <v>758</v>
      </c>
      <c r="E412" s="57" t="s">
        <v>15</v>
      </c>
      <c r="F412" s="183">
        <f>'3.11 VIDRIOS, CRISTALES Y SIMI '!$K$209</f>
        <v>7</v>
      </c>
    </row>
    <row r="413" spans="2:24" x14ac:dyDescent="0.25">
      <c r="B413" s="1814"/>
      <c r="C413" s="1826" t="s">
        <v>246</v>
      </c>
      <c r="D413" s="1835" t="s">
        <v>317</v>
      </c>
      <c r="E413" s="57"/>
      <c r="F413" s="183"/>
    </row>
    <row r="414" spans="2:24" x14ac:dyDescent="0.25">
      <c r="B414" s="1814"/>
      <c r="C414" s="1824" t="s">
        <v>41</v>
      </c>
      <c r="D414" s="1845" t="s">
        <v>4297</v>
      </c>
      <c r="E414" s="57"/>
      <c r="F414" s="183"/>
    </row>
    <row r="415" spans="2:24" s="1822" customFormat="1" x14ac:dyDescent="0.25">
      <c r="C415" s="1797" t="s">
        <v>319</v>
      </c>
      <c r="D415" s="1844" t="s">
        <v>4298</v>
      </c>
      <c r="E415" s="1797" t="s">
        <v>6</v>
      </c>
      <c r="F415" s="2333">
        <f>'03.12 PINTURA'!$K$14</f>
        <v>10259.440000000002</v>
      </c>
      <c r="G415" s="1829"/>
      <c r="H415" s="1829"/>
      <c r="I415" s="1829"/>
      <c r="J415" s="1829"/>
      <c r="K415" s="1815"/>
      <c r="L415" s="1815"/>
      <c r="M415" s="1815"/>
      <c r="N415" s="1815"/>
      <c r="O415" s="1815"/>
      <c r="P415" s="1815"/>
      <c r="Q415" s="1815"/>
      <c r="R415" s="1815"/>
      <c r="S415" s="1815"/>
      <c r="T415" s="1815"/>
      <c r="U415" s="1815"/>
      <c r="V415" s="1815"/>
      <c r="W415" s="1815"/>
      <c r="X415" s="1815"/>
    </row>
    <row r="416" spans="2:24" s="1822" customFormat="1" x14ac:dyDescent="0.25">
      <c r="C416" s="1797" t="s">
        <v>320</v>
      </c>
      <c r="D416" s="1844" t="s">
        <v>4709</v>
      </c>
      <c r="E416" s="1797" t="s">
        <v>6</v>
      </c>
      <c r="F416" s="2333">
        <v>1540.49</v>
      </c>
      <c r="G416" s="1829"/>
      <c r="H416" s="1829"/>
      <c r="I416" s="1829"/>
      <c r="J416" s="1829"/>
      <c r="K416" s="1815"/>
      <c r="L416" s="1815"/>
      <c r="M416" s="1815"/>
      <c r="N416" s="1815"/>
      <c r="O416" s="1815"/>
      <c r="P416" s="1815"/>
      <c r="Q416" s="1815"/>
      <c r="R416" s="1815"/>
      <c r="S416" s="1815"/>
      <c r="T416" s="1815"/>
      <c r="U416" s="1815"/>
      <c r="V416" s="1815"/>
      <c r="W416" s="1815"/>
      <c r="X416" s="1815"/>
    </row>
    <row r="417" spans="2:24" s="1822" customFormat="1" x14ac:dyDescent="0.25">
      <c r="C417" s="1797" t="s">
        <v>4300</v>
      </c>
      <c r="D417" s="1844" t="s">
        <v>4710</v>
      </c>
      <c r="E417" s="1797" t="s">
        <v>6</v>
      </c>
      <c r="F417" s="2333">
        <f>'03.12 PINTURA'!$K$706</f>
        <v>44.86</v>
      </c>
      <c r="G417" s="1829"/>
      <c r="H417" s="1829"/>
      <c r="I417" s="1829"/>
      <c r="J417" s="1829"/>
      <c r="K417" s="1815"/>
      <c r="L417" s="1815"/>
      <c r="M417" s="1815"/>
      <c r="N417" s="1815"/>
      <c r="O417" s="1815"/>
      <c r="P417" s="1815"/>
      <c r="Q417" s="1815"/>
      <c r="R417" s="1815"/>
      <c r="S417" s="1815"/>
      <c r="T417" s="1815"/>
      <c r="U417" s="1815"/>
      <c r="V417" s="1815"/>
      <c r="W417" s="1815"/>
      <c r="X417" s="1815"/>
    </row>
    <row r="418" spans="2:24" s="1822" customFormat="1" x14ac:dyDescent="0.25">
      <c r="C418" s="1824" t="s">
        <v>42</v>
      </c>
      <c r="D418" s="1845" t="s">
        <v>5034</v>
      </c>
      <c r="E418" s="1797"/>
      <c r="F418" s="183"/>
      <c r="G418" s="1829"/>
      <c r="H418" s="1829"/>
      <c r="I418" s="1829"/>
      <c r="J418" s="1829"/>
      <c r="K418" s="1815"/>
      <c r="L418" s="1815"/>
      <c r="M418" s="1815"/>
      <c r="N418" s="1815"/>
      <c r="O418" s="1815"/>
      <c r="P418" s="1815"/>
      <c r="Q418" s="1815"/>
      <c r="R418" s="1815"/>
      <c r="S418" s="1815"/>
      <c r="T418" s="1815"/>
      <c r="U418" s="1815"/>
      <c r="V418" s="1815"/>
      <c r="W418" s="1815"/>
      <c r="X418" s="1815"/>
    </row>
    <row r="419" spans="2:24" x14ac:dyDescent="0.25">
      <c r="C419" s="57" t="s">
        <v>43</v>
      </c>
      <c r="D419" s="1847" t="s">
        <v>4711</v>
      </c>
      <c r="E419" s="57" t="s">
        <v>6</v>
      </c>
      <c r="F419" s="183">
        <v>18480.349999999999</v>
      </c>
    </row>
    <row r="420" spans="2:24" ht="12.75" customHeight="1" x14ac:dyDescent="0.25">
      <c r="C420" s="57" t="s">
        <v>4997</v>
      </c>
      <c r="D420" s="1847" t="s">
        <v>4712</v>
      </c>
      <c r="E420" s="57" t="s">
        <v>6</v>
      </c>
      <c r="F420" s="183">
        <f>'03.12 PINTURA'!$K$2818</f>
        <v>81.490000000000009</v>
      </c>
    </row>
    <row r="421" spans="2:24" x14ac:dyDescent="0.25">
      <c r="C421" s="57" t="s">
        <v>313</v>
      </c>
      <c r="D421" s="1847" t="s">
        <v>4714</v>
      </c>
      <c r="E421" s="57" t="s">
        <v>6</v>
      </c>
      <c r="F421" s="183">
        <f>'03.12 PINTURA'!$K$2855</f>
        <v>131.03100000000001</v>
      </c>
    </row>
    <row r="422" spans="2:24" x14ac:dyDescent="0.25">
      <c r="C422" s="57" t="s">
        <v>808</v>
      </c>
      <c r="D422" s="1847" t="s">
        <v>4713</v>
      </c>
      <c r="E422" s="57" t="s">
        <v>6</v>
      </c>
      <c r="F422" s="183">
        <f>'03.12 PINTURA'!$K$2881</f>
        <v>6180.012700000012</v>
      </c>
    </row>
    <row r="423" spans="2:24" x14ac:dyDescent="0.25">
      <c r="C423" s="57" t="s">
        <v>4998</v>
      </c>
      <c r="D423" s="1847" t="s">
        <v>4971</v>
      </c>
      <c r="E423" s="57" t="s">
        <v>6</v>
      </c>
      <c r="F423" s="183">
        <v>2957.97</v>
      </c>
    </row>
    <row r="424" spans="2:24" x14ac:dyDescent="0.25">
      <c r="B424" s="1814"/>
      <c r="C424" s="1826" t="s">
        <v>248</v>
      </c>
      <c r="D424" s="1835" t="s">
        <v>491</v>
      </c>
      <c r="E424" s="57"/>
      <c r="F424" s="183"/>
    </row>
    <row r="425" spans="2:24" x14ac:dyDescent="0.25">
      <c r="B425" s="1814"/>
      <c r="C425" s="1824" t="s">
        <v>75</v>
      </c>
      <c r="D425" s="1845" t="s">
        <v>318</v>
      </c>
      <c r="E425" s="57"/>
      <c r="F425" s="183"/>
    </row>
    <row r="426" spans="2:24" x14ac:dyDescent="0.25">
      <c r="B426" s="1814"/>
      <c r="C426" s="57" t="s">
        <v>76</v>
      </c>
      <c r="D426" s="1844" t="s">
        <v>4186</v>
      </c>
      <c r="E426" s="1799" t="s">
        <v>7</v>
      </c>
      <c r="F426" s="183">
        <f>'03.13 VARIOS, LIMP Y JARD '!$K$14</f>
        <v>7375.46000000003</v>
      </c>
    </row>
    <row r="427" spans="2:24" x14ac:dyDescent="0.25">
      <c r="B427" s="1814"/>
      <c r="C427" s="57" t="s">
        <v>77</v>
      </c>
      <c r="D427" s="1844" t="s">
        <v>4187</v>
      </c>
      <c r="E427" s="1799" t="s">
        <v>7</v>
      </c>
      <c r="F427" s="183">
        <f>'03.13 VARIOS, LIMP Y JARD '!$K$1313</f>
        <v>4934.0700000000106</v>
      </c>
    </row>
    <row r="428" spans="2:24" x14ac:dyDescent="0.25">
      <c r="B428" s="1814"/>
      <c r="C428" s="57" t="s">
        <v>78</v>
      </c>
      <c r="D428" s="1844" t="s">
        <v>4509</v>
      </c>
      <c r="E428" s="1799" t="s">
        <v>15</v>
      </c>
      <c r="F428" s="183">
        <f>'03.13 VARIOS, LIMP Y JARD '!$K$2477</f>
        <v>35</v>
      </c>
    </row>
    <row r="429" spans="2:24" x14ac:dyDescent="0.25">
      <c r="B429" s="1814"/>
      <c r="C429" s="57" t="s">
        <v>79</v>
      </c>
      <c r="D429" s="1844" t="s">
        <v>4510</v>
      </c>
      <c r="E429" s="1799" t="s">
        <v>7</v>
      </c>
      <c r="F429" s="183">
        <f>'03.13 VARIOS, LIMP Y JARD '!$K$2506</f>
        <v>242.39000000000001</v>
      </c>
    </row>
    <row r="430" spans="2:24" x14ac:dyDescent="0.25">
      <c r="B430" s="1814"/>
      <c r="C430" s="57" t="s">
        <v>80</v>
      </c>
      <c r="D430" s="1844" t="s">
        <v>4511</v>
      </c>
      <c r="E430" s="1799" t="s">
        <v>7</v>
      </c>
      <c r="F430" s="2334">
        <f>'03.13 VARIOS, LIMP Y JARD '!$K$2623</f>
        <v>255.97000000000003</v>
      </c>
    </row>
    <row r="431" spans="2:24" ht="20.399999999999999" x14ac:dyDescent="0.25">
      <c r="B431" s="1814"/>
      <c r="C431" s="57" t="s">
        <v>81</v>
      </c>
      <c r="D431" s="1844" t="s">
        <v>4803</v>
      </c>
      <c r="E431" s="1799" t="s">
        <v>15</v>
      </c>
      <c r="F431" s="2335">
        <f>'03.13 VARIOS, LIMP Y JARD '!$K$2739</f>
        <v>43</v>
      </c>
    </row>
    <row r="432" spans="2:24" ht="20.399999999999999" x14ac:dyDescent="0.25">
      <c r="B432" s="1814"/>
      <c r="C432" s="57" t="s">
        <v>441</v>
      </c>
      <c r="D432" s="1844" t="s">
        <v>4804</v>
      </c>
      <c r="E432" s="1799" t="s">
        <v>15</v>
      </c>
      <c r="F432" s="183">
        <f>'03.13 VARIOS, LIMP Y JARD '!$K$2749</f>
        <v>22</v>
      </c>
    </row>
    <row r="433" spans="2:6" ht="20.399999999999999" x14ac:dyDescent="0.25">
      <c r="B433" s="1814"/>
      <c r="C433" s="57" t="s">
        <v>550</v>
      </c>
      <c r="D433" s="1844" t="s">
        <v>4512</v>
      </c>
      <c r="E433" s="1799" t="s">
        <v>15</v>
      </c>
      <c r="F433" s="183">
        <f>'03.13 VARIOS, LIMP Y JARD '!$K$2813</f>
        <v>1</v>
      </c>
    </row>
    <row r="434" spans="2:6" ht="20.399999999999999" x14ac:dyDescent="0.25">
      <c r="B434" s="1814"/>
      <c r="C434" s="57" t="s">
        <v>551</v>
      </c>
      <c r="D434" s="1844" t="s">
        <v>4961</v>
      </c>
      <c r="E434" s="1799" t="s">
        <v>15</v>
      </c>
      <c r="F434" s="183">
        <f>'03.13 VARIOS, LIMP Y JARD '!$K$2820</f>
        <v>2</v>
      </c>
    </row>
    <row r="435" spans="2:6" x14ac:dyDescent="0.25">
      <c r="B435" s="1814"/>
      <c r="C435" s="57" t="s">
        <v>552</v>
      </c>
      <c r="D435" s="1844" t="s">
        <v>4708</v>
      </c>
      <c r="E435" s="1799" t="s">
        <v>6</v>
      </c>
      <c r="F435" s="183">
        <f>'03.13 VARIOS, LIMP Y JARD '!$K$2833</f>
        <v>1612.1149999999998</v>
      </c>
    </row>
    <row r="436" spans="2:6" x14ac:dyDescent="0.25">
      <c r="B436" s="1814"/>
      <c r="C436" s="57" t="s">
        <v>553</v>
      </c>
      <c r="D436" s="1844" t="s">
        <v>4279</v>
      </c>
      <c r="E436" s="1799" t="s">
        <v>15</v>
      </c>
      <c r="F436" s="183">
        <f>'03.13 VARIOS, LIMP Y JARD '!$K$2891</f>
        <v>264</v>
      </c>
    </row>
    <row r="437" spans="2:6" x14ac:dyDescent="0.25">
      <c r="B437" s="1814"/>
      <c r="C437" s="57" t="s">
        <v>554</v>
      </c>
      <c r="D437" s="1844" t="s">
        <v>4280</v>
      </c>
      <c r="E437" s="1799" t="s">
        <v>15</v>
      </c>
      <c r="F437" s="183">
        <f>'03.13 VARIOS, LIMP Y JARD '!$K$2948</f>
        <v>150</v>
      </c>
    </row>
    <row r="438" spans="2:6" x14ac:dyDescent="0.25">
      <c r="B438" s="1814"/>
      <c r="C438" s="57" t="s">
        <v>555</v>
      </c>
      <c r="D438" s="1844" t="s">
        <v>813</v>
      </c>
      <c r="E438" s="1799" t="s">
        <v>15</v>
      </c>
      <c r="F438" s="183">
        <f>'03.13 VARIOS, LIMP Y JARD '!$K$2973</f>
        <v>3</v>
      </c>
    </row>
    <row r="439" spans="2:6" x14ac:dyDescent="0.25">
      <c r="B439" s="1814"/>
      <c r="C439" s="57" t="s">
        <v>556</v>
      </c>
      <c r="D439" s="1844" t="s">
        <v>4589</v>
      </c>
      <c r="E439" s="1799" t="s">
        <v>6</v>
      </c>
      <c r="F439" s="183">
        <f>'03.13 VARIOS, LIMP Y JARD '!$K$2981</f>
        <v>7.607499999999999</v>
      </c>
    </row>
    <row r="440" spans="2:6" x14ac:dyDescent="0.25">
      <c r="B440" s="1814"/>
      <c r="C440" s="57" t="s">
        <v>557</v>
      </c>
      <c r="D440" s="1844" t="s">
        <v>4590</v>
      </c>
      <c r="E440" s="1799" t="s">
        <v>6</v>
      </c>
      <c r="F440" s="183">
        <f>'03.13 VARIOS, LIMP Y JARD '!$K$3039</f>
        <v>1.5449999999999999</v>
      </c>
    </row>
    <row r="441" spans="2:6" x14ac:dyDescent="0.25">
      <c r="B441" s="1814"/>
      <c r="C441" s="57" t="s">
        <v>4588</v>
      </c>
      <c r="D441" s="1844" t="s">
        <v>263</v>
      </c>
      <c r="E441" s="1799" t="s">
        <v>6</v>
      </c>
      <c r="F441" s="2329">
        <f>'03.13 VARIOS, LIMP Y JARD '!$K$3055</f>
        <v>16.135000000000002</v>
      </c>
    </row>
    <row r="442" spans="2:6" x14ac:dyDescent="0.25">
      <c r="B442" s="1814"/>
      <c r="C442" s="57" t="s">
        <v>4601</v>
      </c>
      <c r="D442" s="1844" t="s">
        <v>4602</v>
      </c>
      <c r="E442" s="1799" t="s">
        <v>15</v>
      </c>
      <c r="F442" s="183">
        <f>'03.13 VARIOS, LIMP Y JARD '!$K$3090</f>
        <v>6</v>
      </c>
    </row>
    <row r="443" spans="2:6" x14ac:dyDescent="0.25">
      <c r="B443" s="1814"/>
      <c r="C443" s="57" t="s">
        <v>4609</v>
      </c>
      <c r="D443" s="1844" t="s">
        <v>4610</v>
      </c>
      <c r="E443" s="1799" t="s">
        <v>15</v>
      </c>
      <c r="F443" s="183">
        <f>'03.13 VARIOS, LIMP Y JARD '!$K$3097</f>
        <v>2</v>
      </c>
    </row>
    <row r="444" spans="2:6" ht="20.399999999999999" x14ac:dyDescent="0.25">
      <c r="B444" s="1814"/>
      <c r="C444" s="57" t="s">
        <v>4654</v>
      </c>
      <c r="D444" s="1844" t="s">
        <v>4656</v>
      </c>
      <c r="E444" s="1799" t="s">
        <v>6</v>
      </c>
      <c r="F444" s="183">
        <f>'03.13 VARIOS, LIMP Y JARD '!$K$3107</f>
        <v>19.739999999999998</v>
      </c>
    </row>
    <row r="445" spans="2:6" x14ac:dyDescent="0.25">
      <c r="B445" s="1814"/>
      <c r="C445" s="57" t="s">
        <v>4655</v>
      </c>
      <c r="D445" s="1844" t="s">
        <v>4657</v>
      </c>
      <c r="E445" s="1799" t="s">
        <v>6</v>
      </c>
      <c r="F445" s="183">
        <f>'03.13 VARIOS, LIMP Y JARD '!$K$3118</f>
        <v>13.080000000000004</v>
      </c>
    </row>
    <row r="446" spans="2:6" x14ac:dyDescent="0.25">
      <c r="B446" s="1814"/>
      <c r="C446" s="57" t="s">
        <v>4658</v>
      </c>
      <c r="D446" s="1844" t="s">
        <v>4659</v>
      </c>
      <c r="E446" s="1799" t="s">
        <v>6</v>
      </c>
      <c r="F446" s="183">
        <f>'03.13 VARIOS, LIMP Y JARD '!$K$3133</f>
        <v>49.3</v>
      </c>
    </row>
    <row r="447" spans="2:6" x14ac:dyDescent="0.25">
      <c r="B447" s="1814"/>
      <c r="C447" s="57" t="s">
        <v>4661</v>
      </c>
      <c r="D447" s="1844" t="s">
        <v>4660</v>
      </c>
      <c r="E447" s="57" t="s">
        <v>37</v>
      </c>
      <c r="F447" s="183">
        <f>'03.13 VARIOS, LIMP Y JARD '!$K$3138</f>
        <v>3733.4898000000007</v>
      </c>
    </row>
    <row r="448" spans="2:6" x14ac:dyDescent="0.25">
      <c r="B448" s="1814"/>
      <c r="C448" s="57" t="s">
        <v>4663</v>
      </c>
      <c r="D448" s="1844" t="s">
        <v>4664</v>
      </c>
      <c r="E448" s="57" t="s">
        <v>37</v>
      </c>
      <c r="F448" s="183">
        <f>'03.13 VARIOS, LIMP Y JARD '!$K$3298</f>
        <v>173.88400000000001</v>
      </c>
    </row>
    <row r="449" spans="2:6" x14ac:dyDescent="0.25">
      <c r="B449" s="1814"/>
      <c r="C449" s="57" t="s">
        <v>4665</v>
      </c>
      <c r="D449" s="1844" t="s">
        <v>4666</v>
      </c>
      <c r="E449" s="57" t="s">
        <v>15</v>
      </c>
      <c r="F449" s="183">
        <f>'03.13 VARIOS, LIMP Y JARD '!$K$3306</f>
        <v>1</v>
      </c>
    </row>
    <row r="450" spans="2:6" x14ac:dyDescent="0.25">
      <c r="B450" s="1814"/>
      <c r="C450" s="57" t="s">
        <v>4667</v>
      </c>
      <c r="D450" s="1844" t="s">
        <v>4668</v>
      </c>
      <c r="E450" s="57" t="s">
        <v>15</v>
      </c>
      <c r="F450" s="183">
        <f>'03.13 VARIOS, LIMP Y JARD '!$K$3312</f>
        <v>33</v>
      </c>
    </row>
    <row r="451" spans="2:6" x14ac:dyDescent="0.25">
      <c r="B451" s="1814"/>
      <c r="C451" s="57" t="s">
        <v>4670</v>
      </c>
      <c r="D451" s="1844" t="s">
        <v>4669</v>
      </c>
      <c r="E451" s="57" t="s">
        <v>15</v>
      </c>
      <c r="F451" s="183">
        <f>'03.13 VARIOS, LIMP Y JARD '!$K$3318</f>
        <v>6</v>
      </c>
    </row>
    <row r="452" spans="2:6" x14ac:dyDescent="0.25">
      <c r="B452" s="1814"/>
      <c r="C452" s="57" t="s">
        <v>4671</v>
      </c>
      <c r="D452" s="1844" t="s">
        <v>4672</v>
      </c>
      <c r="E452" s="57" t="s">
        <v>15</v>
      </c>
      <c r="F452" s="183">
        <f>'03.13 VARIOS, LIMP Y JARD '!$K$3324</f>
        <v>4</v>
      </c>
    </row>
    <row r="453" spans="2:6" x14ac:dyDescent="0.25">
      <c r="B453" s="1814"/>
      <c r="C453" s="57" t="s">
        <v>4673</v>
      </c>
      <c r="D453" s="1844" t="s">
        <v>4681</v>
      </c>
      <c r="E453" s="57" t="s">
        <v>15</v>
      </c>
      <c r="F453" s="183">
        <f>'03.13 VARIOS, LIMP Y JARD '!$K$3330</f>
        <v>16</v>
      </c>
    </row>
    <row r="454" spans="2:6" ht="20.399999999999999" x14ac:dyDescent="0.25">
      <c r="B454" s="1814"/>
      <c r="C454" s="57" t="s">
        <v>4674</v>
      </c>
      <c r="D454" s="1844" t="s">
        <v>4675</v>
      </c>
      <c r="E454" s="57" t="s">
        <v>15</v>
      </c>
      <c r="F454" s="183">
        <f>'03.13 VARIOS, LIMP Y JARD '!$K$3370</f>
        <v>1</v>
      </c>
    </row>
    <row r="455" spans="2:6" x14ac:dyDescent="0.25">
      <c r="B455" s="1814"/>
      <c r="C455" s="57" t="s">
        <v>4676</v>
      </c>
      <c r="D455" s="1844" t="s">
        <v>4677</v>
      </c>
      <c r="E455" s="57" t="s">
        <v>6</v>
      </c>
      <c r="F455" s="183">
        <f>'03.13 VARIOS, LIMP Y JARD '!$K$3376</f>
        <v>1067.82</v>
      </c>
    </row>
    <row r="456" spans="2:6" ht="20.399999999999999" x14ac:dyDescent="0.25">
      <c r="B456" s="1814"/>
      <c r="C456" s="57" t="s">
        <v>4679</v>
      </c>
      <c r="D456" s="1844" t="s">
        <v>4680</v>
      </c>
      <c r="E456" s="57" t="s">
        <v>15</v>
      </c>
      <c r="F456" s="183">
        <f>'03.13 VARIOS, LIMP Y JARD '!$K$3383</f>
        <v>1</v>
      </c>
    </row>
    <row r="457" spans="2:6" x14ac:dyDescent="0.25">
      <c r="B457" s="1814"/>
      <c r="C457" s="57" t="s">
        <v>4682</v>
      </c>
      <c r="D457" s="1844" t="s">
        <v>4683</v>
      </c>
      <c r="E457" s="57" t="s">
        <v>15</v>
      </c>
      <c r="F457" s="183">
        <f>'03.13 VARIOS, LIMP Y JARD '!$K$3389</f>
        <v>138</v>
      </c>
    </row>
    <row r="458" spans="2:6" ht="20.399999999999999" x14ac:dyDescent="0.25">
      <c r="B458" s="1814"/>
      <c r="C458" s="57" t="s">
        <v>4685</v>
      </c>
      <c r="D458" s="1844" t="s">
        <v>4684</v>
      </c>
      <c r="E458" s="57" t="s">
        <v>37</v>
      </c>
      <c r="F458" s="183">
        <f>'03.13 VARIOS, LIMP Y JARD '!$K$3396</f>
        <v>86.77</v>
      </c>
    </row>
    <row r="459" spans="2:6" x14ac:dyDescent="0.25">
      <c r="B459" s="1814"/>
      <c r="C459" s="57" t="s">
        <v>4686</v>
      </c>
      <c r="D459" s="1844" t="s">
        <v>4687</v>
      </c>
      <c r="E459" s="57" t="s">
        <v>37</v>
      </c>
      <c r="F459" s="183">
        <f>'03.13 VARIOS, LIMP Y JARD '!$K$3405</f>
        <v>485.76329999999996</v>
      </c>
    </row>
    <row r="460" spans="2:6" x14ac:dyDescent="0.25">
      <c r="B460" s="1814"/>
      <c r="C460" s="1824" t="s">
        <v>82</v>
      </c>
      <c r="D460" s="1845" t="s">
        <v>5033</v>
      </c>
      <c r="E460" s="57"/>
      <c r="F460" s="2329"/>
    </row>
    <row r="461" spans="2:6" x14ac:dyDescent="0.25">
      <c r="B461" s="1814"/>
      <c r="C461" s="57" t="s">
        <v>83</v>
      </c>
      <c r="D461" s="1847" t="s">
        <v>247</v>
      </c>
      <c r="E461" s="57" t="s">
        <v>6</v>
      </c>
      <c r="F461" s="183">
        <f>'03.13 VARIOS, LIMP Y JARD '!$K$3420</f>
        <v>5913.28</v>
      </c>
    </row>
    <row r="462" spans="2:6" x14ac:dyDescent="0.25">
      <c r="B462" s="1814"/>
      <c r="C462" s="57" t="s">
        <v>4596</v>
      </c>
      <c r="D462" s="1847" t="s">
        <v>4591</v>
      </c>
      <c r="E462" s="1799" t="s">
        <v>15</v>
      </c>
      <c r="F462" s="183">
        <f>'03.13 VARIOS, LIMP Y JARD '!$K$3430</f>
        <v>108</v>
      </c>
    </row>
    <row r="463" spans="2:6" x14ac:dyDescent="0.25">
      <c r="B463" s="1814"/>
      <c r="C463" s="57" t="s">
        <v>4597</v>
      </c>
      <c r="D463" s="1847" t="s">
        <v>4592</v>
      </c>
      <c r="E463" s="1799" t="s">
        <v>15</v>
      </c>
      <c r="F463" s="183">
        <f>'03.13 VARIOS, LIMP Y JARD '!$K$3437</f>
        <v>178</v>
      </c>
    </row>
    <row r="464" spans="2:6" x14ac:dyDescent="0.25">
      <c r="B464" s="1814"/>
      <c r="C464" s="57" t="s">
        <v>4598</v>
      </c>
      <c r="D464" s="1847" t="s">
        <v>4593</v>
      </c>
      <c r="E464" s="1799" t="s">
        <v>15</v>
      </c>
      <c r="F464" s="183">
        <f>'03.13 VARIOS, LIMP Y JARD '!$K$3444</f>
        <v>49</v>
      </c>
    </row>
    <row r="465" spans="2:6" x14ac:dyDescent="0.25">
      <c r="B465" s="1814"/>
      <c r="C465" s="57" t="s">
        <v>4599</v>
      </c>
      <c r="D465" s="1847" t="s">
        <v>4594</v>
      </c>
      <c r="E465" s="1799" t="s">
        <v>15</v>
      </c>
      <c r="F465" s="183">
        <f>'03.13 VARIOS, LIMP Y JARD '!$K$3451</f>
        <v>27</v>
      </c>
    </row>
    <row r="466" spans="2:6" x14ac:dyDescent="0.25">
      <c r="B466" s="1814"/>
      <c r="C466" s="57" t="s">
        <v>4600</v>
      </c>
      <c r="D466" s="1847" t="s">
        <v>4595</v>
      </c>
      <c r="E466" s="1799" t="s">
        <v>15</v>
      </c>
      <c r="F466" s="183">
        <f>'03.13 VARIOS, LIMP Y JARD '!$K$3458</f>
        <v>58</v>
      </c>
    </row>
    <row r="467" spans="2:6" x14ac:dyDescent="0.25">
      <c r="B467" s="1814"/>
      <c r="C467" s="57" t="s">
        <v>4634</v>
      </c>
      <c r="D467" s="1847" t="s">
        <v>4640</v>
      </c>
      <c r="E467" s="1799" t="s">
        <v>15</v>
      </c>
      <c r="F467" s="183">
        <f>'03.13 VARIOS, LIMP Y JARD '!$K$3466</f>
        <v>5</v>
      </c>
    </row>
    <row r="468" spans="2:6" x14ac:dyDescent="0.25">
      <c r="B468" s="1814"/>
      <c r="C468" s="57" t="s">
        <v>4635</v>
      </c>
      <c r="D468" s="1847" t="s">
        <v>4651</v>
      </c>
      <c r="E468" s="1799" t="s">
        <v>15</v>
      </c>
      <c r="F468" s="183">
        <f>'03.13 VARIOS, LIMP Y JARD '!$K$3474</f>
        <v>3</v>
      </c>
    </row>
    <row r="469" spans="2:6" x14ac:dyDescent="0.25">
      <c r="B469" s="1814"/>
      <c r="C469" s="57" t="s">
        <v>4636</v>
      </c>
      <c r="D469" s="1847" t="s">
        <v>4641</v>
      </c>
      <c r="E469" s="1799" t="s">
        <v>15</v>
      </c>
      <c r="F469" s="183">
        <f>'03.13 VARIOS, LIMP Y JARD '!$K$3480</f>
        <v>5</v>
      </c>
    </row>
    <row r="470" spans="2:6" x14ac:dyDescent="0.25">
      <c r="B470" s="1814"/>
      <c r="C470" s="57" t="s">
        <v>4637</v>
      </c>
      <c r="D470" s="1847" t="s">
        <v>4642</v>
      </c>
      <c r="E470" s="1799" t="s">
        <v>15</v>
      </c>
      <c r="F470" s="183">
        <f>'03.13 VARIOS, LIMP Y JARD '!$K$3486</f>
        <v>11</v>
      </c>
    </row>
    <row r="471" spans="2:6" ht="20.399999999999999" x14ac:dyDescent="0.25">
      <c r="B471" s="1814"/>
      <c r="C471" s="57" t="s">
        <v>4638</v>
      </c>
      <c r="D471" s="1847" t="s">
        <v>4647</v>
      </c>
      <c r="E471" s="1799" t="s">
        <v>15</v>
      </c>
      <c r="F471" s="183">
        <f>'03.13 VARIOS, LIMP Y JARD '!$K$3492</f>
        <v>44</v>
      </c>
    </row>
    <row r="472" spans="2:6" ht="20.399999999999999" x14ac:dyDescent="0.25">
      <c r="B472" s="1814"/>
      <c r="C472" s="57" t="s">
        <v>4639</v>
      </c>
      <c r="D472" s="1847" t="s">
        <v>4648</v>
      </c>
      <c r="E472" s="1799" t="s">
        <v>15</v>
      </c>
      <c r="F472" s="183">
        <f>'03.13 VARIOS, LIMP Y JARD '!$K$3498</f>
        <v>6</v>
      </c>
    </row>
    <row r="473" spans="2:6" ht="35.25" customHeight="1" x14ac:dyDescent="0.25">
      <c r="B473" s="1814"/>
      <c r="C473" s="57" t="s">
        <v>4643</v>
      </c>
      <c r="D473" s="1847" t="s">
        <v>4802</v>
      </c>
      <c r="E473" s="1799" t="s">
        <v>15</v>
      </c>
      <c r="F473" s="183">
        <f>'03.13 VARIOS, LIMP Y JARD '!$J$3507</f>
        <v>6</v>
      </c>
    </row>
    <row r="474" spans="2:6" x14ac:dyDescent="0.25">
      <c r="B474" s="1814"/>
      <c r="C474" s="57" t="s">
        <v>4644</v>
      </c>
      <c r="D474" s="1847" t="s">
        <v>4649</v>
      </c>
      <c r="E474" s="1799" t="s">
        <v>15</v>
      </c>
      <c r="F474" s="183">
        <f>'03.13 VARIOS, LIMP Y JARD '!$K$3510</f>
        <v>17</v>
      </c>
    </row>
    <row r="475" spans="2:6" ht="28.5" customHeight="1" x14ac:dyDescent="0.25">
      <c r="B475" s="1814"/>
      <c r="C475" s="57" t="s">
        <v>4645</v>
      </c>
      <c r="D475" s="1847" t="s">
        <v>4650</v>
      </c>
      <c r="E475" s="1799" t="s">
        <v>15</v>
      </c>
      <c r="F475" s="183">
        <f>'03.13 VARIOS, LIMP Y JARD '!$K$3519</f>
        <v>4</v>
      </c>
    </row>
    <row r="476" spans="2:6" x14ac:dyDescent="0.25">
      <c r="B476" s="1814"/>
      <c r="C476" s="57" t="s">
        <v>4646</v>
      </c>
      <c r="D476" s="1847" t="s">
        <v>4652</v>
      </c>
      <c r="E476" s="1799" t="s">
        <v>6</v>
      </c>
      <c r="F476" s="183">
        <f>'03.13 VARIOS, LIMP Y JARD '!$K$3528</f>
        <v>33.119999999999997</v>
      </c>
    </row>
    <row r="477" spans="2:6" x14ac:dyDescent="0.25">
      <c r="B477" s="1814"/>
      <c r="C477" s="57" t="s">
        <v>4801</v>
      </c>
      <c r="D477" s="1847" t="s">
        <v>4653</v>
      </c>
      <c r="E477" s="1799" t="s">
        <v>15</v>
      </c>
      <c r="F477" s="183">
        <f>'03.13 VARIOS, LIMP Y JARD '!$K$3537</f>
        <v>12</v>
      </c>
    </row>
    <row r="478" spans="2:6" x14ac:dyDescent="0.25">
      <c r="B478" s="1814"/>
      <c r="C478" s="1826" t="s">
        <v>249</v>
      </c>
      <c r="D478" s="1835" t="s">
        <v>4890</v>
      </c>
      <c r="E478" s="1799"/>
      <c r="F478" s="183"/>
    </row>
    <row r="479" spans="2:6" x14ac:dyDescent="0.25">
      <c r="B479" s="1814"/>
      <c r="C479" s="1824" t="s">
        <v>250</v>
      </c>
      <c r="D479" s="1845" t="s">
        <v>4958</v>
      </c>
      <c r="E479" s="57"/>
      <c r="F479" s="183"/>
    </row>
    <row r="480" spans="2:6" x14ac:dyDescent="0.25">
      <c r="B480" s="1814"/>
      <c r="C480" s="57" t="s">
        <v>307</v>
      </c>
      <c r="D480" s="1847" t="s">
        <v>4954</v>
      </c>
      <c r="E480" s="57" t="s">
        <v>6</v>
      </c>
      <c r="F480" s="183">
        <f>'[35]03.14 CERCO PERIMÉTRICO'!$K$15</f>
        <v>695.77549999999997</v>
      </c>
    </row>
    <row r="481" spans="2:10" x14ac:dyDescent="0.25">
      <c r="B481" s="1814"/>
      <c r="C481" s="57" t="s">
        <v>308</v>
      </c>
      <c r="D481" s="1847" t="s">
        <v>4972</v>
      </c>
      <c r="E481" s="57" t="s">
        <v>6</v>
      </c>
      <c r="F481" s="183">
        <f>'[35]03.14 CERCO PERIMÉTRICO'!$K$33</f>
        <v>440.52499999999998</v>
      </c>
    </row>
    <row r="482" spans="2:10" s="1822" customFormat="1" x14ac:dyDescent="0.25">
      <c r="C482" s="1826" t="s">
        <v>4372</v>
      </c>
      <c r="D482" s="1835" t="s">
        <v>4575</v>
      </c>
      <c r="E482" s="1799"/>
      <c r="F482" s="183"/>
      <c r="G482" s="1830"/>
      <c r="H482" s="1830"/>
      <c r="I482" s="1830"/>
      <c r="J482" s="1830"/>
    </row>
    <row r="483" spans="2:10" x14ac:dyDescent="0.25">
      <c r="B483" s="1814"/>
      <c r="C483" s="1824" t="s">
        <v>4373</v>
      </c>
      <c r="D483" s="1845" t="s">
        <v>498</v>
      </c>
      <c r="E483" s="57"/>
      <c r="F483" s="183"/>
    </row>
    <row r="484" spans="2:10" x14ac:dyDescent="0.25">
      <c r="B484" s="1814"/>
      <c r="C484" s="57" t="s">
        <v>4375</v>
      </c>
      <c r="D484" s="1847" t="s">
        <v>439</v>
      </c>
      <c r="E484" s="57" t="s">
        <v>15</v>
      </c>
      <c r="F484" s="183">
        <f>'03.15. SEÑALETICA'!$J$11</f>
        <v>1</v>
      </c>
    </row>
    <row r="485" spans="2:10" ht="20.399999999999999" x14ac:dyDescent="0.25">
      <c r="B485" s="1814"/>
      <c r="C485" s="57" t="s">
        <v>4376</v>
      </c>
      <c r="D485" s="1847" t="s">
        <v>4156</v>
      </c>
      <c r="E485" s="57" t="s">
        <v>15</v>
      </c>
      <c r="F485" s="183">
        <f>'03.15. SEÑALETICA'!$J$17</f>
        <v>1</v>
      </c>
    </row>
    <row r="486" spans="2:10" ht="20.399999999999999" x14ac:dyDescent="0.25">
      <c r="B486" s="1814"/>
      <c r="C486" s="57" t="s">
        <v>4891</v>
      </c>
      <c r="D486" s="1847" t="s">
        <v>440</v>
      </c>
      <c r="E486" s="57" t="s">
        <v>15</v>
      </c>
      <c r="F486" s="183">
        <f>'03.15. SEÑALETICA'!$J$22</f>
        <v>1</v>
      </c>
    </row>
    <row r="487" spans="2:10" x14ac:dyDescent="0.25">
      <c r="B487" s="1814"/>
      <c r="C487" s="57" t="s">
        <v>4892</v>
      </c>
      <c r="D487" s="1847" t="s">
        <v>303</v>
      </c>
      <c r="E487" s="57" t="s">
        <v>15</v>
      </c>
      <c r="F487" s="183">
        <f>'03.15. SEÑALETICA'!$J$26</f>
        <v>7</v>
      </c>
    </row>
    <row r="488" spans="2:10" x14ac:dyDescent="0.25">
      <c r="B488" s="1814"/>
      <c r="C488" s="57" t="s">
        <v>4893</v>
      </c>
      <c r="D488" s="1847" t="s">
        <v>442</v>
      </c>
      <c r="E488" s="57" t="s">
        <v>15</v>
      </c>
      <c r="F488" s="183">
        <f>'03.15. SEÑALETICA'!$J$40</f>
        <v>1</v>
      </c>
    </row>
    <row r="489" spans="2:10" x14ac:dyDescent="0.25">
      <c r="B489" s="1814"/>
      <c r="C489" s="57" t="s">
        <v>4894</v>
      </c>
      <c r="D489" s="1847" t="s">
        <v>3805</v>
      </c>
      <c r="E489" s="57" t="s">
        <v>15</v>
      </c>
      <c r="F489" s="183">
        <f>'03.15. SEÑALETICA'!$J$44</f>
        <v>2</v>
      </c>
    </row>
    <row r="490" spans="2:10" x14ac:dyDescent="0.25">
      <c r="B490" s="1814"/>
      <c r="C490" s="1824" t="s">
        <v>4377</v>
      </c>
      <c r="D490" s="1845" t="s">
        <v>497</v>
      </c>
      <c r="E490" s="57"/>
      <c r="F490" s="183"/>
    </row>
    <row r="491" spans="2:10" x14ac:dyDescent="0.25">
      <c r="B491" s="1814"/>
      <c r="C491" s="57" t="s">
        <v>4379</v>
      </c>
      <c r="D491" s="1847" t="s">
        <v>4797</v>
      </c>
      <c r="E491" s="1801" t="s">
        <v>15</v>
      </c>
      <c r="F491" s="183" t="str">
        <f>'03.15. SEÑALETICA'!$J$51</f>
        <v>4.00</v>
      </c>
    </row>
    <row r="492" spans="2:10" x14ac:dyDescent="0.25">
      <c r="B492" s="1814"/>
      <c r="C492" s="57" t="s">
        <v>4380</v>
      </c>
      <c r="D492" s="1847" t="s">
        <v>4796</v>
      </c>
      <c r="E492" s="1801" t="s">
        <v>15</v>
      </c>
      <c r="F492" s="183">
        <f>'03.15. SEÑALETICA'!$J$59</f>
        <v>2</v>
      </c>
    </row>
    <row r="493" spans="2:10" x14ac:dyDescent="0.25">
      <c r="B493" s="1814"/>
      <c r="C493" s="57" t="s">
        <v>4381</v>
      </c>
      <c r="D493" s="1847" t="s">
        <v>4795</v>
      </c>
      <c r="E493" s="1801" t="s">
        <v>15</v>
      </c>
      <c r="F493" s="183">
        <f>'03.15. SEÑALETICA'!$J$63</f>
        <v>1</v>
      </c>
    </row>
    <row r="494" spans="2:10" x14ac:dyDescent="0.25">
      <c r="B494" s="1814"/>
      <c r="C494" s="57" t="s">
        <v>4382</v>
      </c>
      <c r="D494" s="1847" t="s">
        <v>4798</v>
      </c>
      <c r="E494" s="1801" t="s">
        <v>15</v>
      </c>
      <c r="F494" s="183">
        <f>'03.15. SEÑALETICA'!$J$67</f>
        <v>2</v>
      </c>
    </row>
    <row r="495" spans="2:10" x14ac:dyDescent="0.25">
      <c r="B495" s="1814"/>
      <c r="C495" s="57" t="s">
        <v>4383</v>
      </c>
      <c r="D495" s="1847" t="s">
        <v>4604</v>
      </c>
      <c r="E495" s="1801" t="s">
        <v>6</v>
      </c>
      <c r="F495" s="183">
        <f>'03.15. SEÑALETICA'!$J$71</f>
        <v>14.7</v>
      </c>
    </row>
    <row r="496" spans="2:10" ht="20.399999999999999" x14ac:dyDescent="0.25">
      <c r="B496" s="1814"/>
      <c r="C496" s="57" t="s">
        <v>4384</v>
      </c>
      <c r="D496" s="1847" t="s">
        <v>4608</v>
      </c>
      <c r="E496" s="1801" t="s">
        <v>6</v>
      </c>
      <c r="F496" s="183">
        <f>'03.15. SEÑALETICA'!$J$75</f>
        <v>11.120000000000001</v>
      </c>
    </row>
    <row r="497" spans="2:6" x14ac:dyDescent="0.25">
      <c r="B497" s="1814"/>
      <c r="C497" s="1824" t="s">
        <v>4386</v>
      </c>
      <c r="D497" s="1845" t="s">
        <v>499</v>
      </c>
      <c r="E497" s="57"/>
      <c r="F497" s="183"/>
    </row>
    <row r="498" spans="2:6" x14ac:dyDescent="0.25">
      <c r="B498" s="1814"/>
      <c r="C498" s="57" t="s">
        <v>4388</v>
      </c>
      <c r="D498" s="1847" t="s">
        <v>4793</v>
      </c>
      <c r="E498" s="57" t="s">
        <v>15</v>
      </c>
      <c r="F498" s="183">
        <f>'03.15. SEÑALETICA'!$J$81</f>
        <v>1</v>
      </c>
    </row>
    <row r="499" spans="2:6" x14ac:dyDescent="0.25">
      <c r="B499" s="1814"/>
      <c r="C499" s="57" t="s">
        <v>4389</v>
      </c>
      <c r="D499" s="1847" t="s">
        <v>4794</v>
      </c>
      <c r="E499" s="57" t="s">
        <v>15</v>
      </c>
      <c r="F499" s="183">
        <f>'03.15. SEÑALETICA'!$J$85</f>
        <v>2</v>
      </c>
    </row>
    <row r="500" spans="2:6" x14ac:dyDescent="0.25">
      <c r="B500" s="1814"/>
      <c r="C500" s="57" t="s">
        <v>4390</v>
      </c>
      <c r="D500" s="1847" t="s">
        <v>730</v>
      </c>
      <c r="E500" s="57" t="s">
        <v>15</v>
      </c>
      <c r="F500" s="183">
        <f>'03.15. SEÑALETICA'!$J$90</f>
        <v>2</v>
      </c>
    </row>
    <row r="501" spans="2:6" x14ac:dyDescent="0.25">
      <c r="B501" s="1814"/>
      <c r="C501" s="57" t="s">
        <v>4391</v>
      </c>
      <c r="D501" s="1847" t="s">
        <v>458</v>
      </c>
      <c r="E501" s="57" t="s">
        <v>15</v>
      </c>
      <c r="F501" s="183">
        <f>'03.15. SEÑALETICA'!$J$96</f>
        <v>1</v>
      </c>
    </row>
    <row r="502" spans="2:6" x14ac:dyDescent="0.25">
      <c r="B502" s="1814"/>
      <c r="C502" s="57" t="s">
        <v>4839</v>
      </c>
      <c r="D502" s="1847" t="s">
        <v>460</v>
      </c>
      <c r="E502" s="57" t="s">
        <v>15</v>
      </c>
      <c r="F502" s="183">
        <f>'03.15. SEÑALETICA'!$J$100</f>
        <v>9</v>
      </c>
    </row>
    <row r="503" spans="2:6" x14ac:dyDescent="0.25">
      <c r="B503" s="1814"/>
      <c r="C503" s="57" t="s">
        <v>4840</v>
      </c>
      <c r="D503" s="1847" t="s">
        <v>443</v>
      </c>
      <c r="E503" s="57" t="s">
        <v>15</v>
      </c>
      <c r="F503" s="183">
        <f>'03.15. SEÑALETICA'!$J$119</f>
        <v>44</v>
      </c>
    </row>
    <row r="504" spans="2:6" x14ac:dyDescent="0.25">
      <c r="B504" s="1814"/>
      <c r="C504" s="57" t="s">
        <v>4841</v>
      </c>
      <c r="D504" s="1847" t="s">
        <v>444</v>
      </c>
      <c r="E504" s="57" t="s">
        <v>15</v>
      </c>
      <c r="F504" s="183">
        <f>'03.15. SEÑALETICA'!$J$178</f>
        <v>35</v>
      </c>
    </row>
    <row r="505" spans="2:6" x14ac:dyDescent="0.25">
      <c r="B505" s="1814"/>
      <c r="C505" s="57" t="s">
        <v>4842</v>
      </c>
      <c r="D505" s="1847" t="s">
        <v>445</v>
      </c>
      <c r="E505" s="57" t="s">
        <v>15</v>
      </c>
      <c r="F505" s="183">
        <f>'03.15. SEÑALETICA'!$J$223</f>
        <v>264</v>
      </c>
    </row>
    <row r="506" spans="2:6" x14ac:dyDescent="0.25">
      <c r="B506" s="1814"/>
      <c r="C506" s="57" t="s">
        <v>4843</v>
      </c>
      <c r="D506" s="1847" t="s">
        <v>446</v>
      </c>
      <c r="E506" s="57" t="s">
        <v>15</v>
      </c>
      <c r="F506" s="183">
        <f>'03.15. SEÑALETICA'!$J$490</f>
        <v>101</v>
      </c>
    </row>
    <row r="507" spans="2:6" x14ac:dyDescent="0.25">
      <c r="B507" s="1814"/>
      <c r="C507" s="57" t="s">
        <v>4844</v>
      </c>
      <c r="D507" s="1847" t="s">
        <v>447</v>
      </c>
      <c r="E507" s="57" t="s">
        <v>15</v>
      </c>
      <c r="F507" s="183">
        <f>'03.15. SEÑALETICA'!$J$598</f>
        <v>1</v>
      </c>
    </row>
    <row r="508" spans="2:6" x14ac:dyDescent="0.25">
      <c r="B508" s="1814"/>
      <c r="C508" s="57" t="s">
        <v>4845</v>
      </c>
      <c r="D508" s="1847" t="s">
        <v>304</v>
      </c>
      <c r="E508" s="57" t="s">
        <v>15</v>
      </c>
      <c r="F508" s="183">
        <f>'03.15. SEÑALETICA'!$J$602</f>
        <v>106</v>
      </c>
    </row>
    <row r="509" spans="2:6" x14ac:dyDescent="0.25">
      <c r="B509" s="1814"/>
      <c r="C509" s="57" t="s">
        <v>4846</v>
      </c>
      <c r="D509" s="1847" t="s">
        <v>305</v>
      </c>
      <c r="E509" s="57" t="s">
        <v>15</v>
      </c>
      <c r="F509" s="183">
        <f>'03.15. SEÑALETICA'!$J$719</f>
        <v>105</v>
      </c>
    </row>
    <row r="510" spans="2:6" x14ac:dyDescent="0.25">
      <c r="B510" s="1814"/>
      <c r="C510" s="57" t="s">
        <v>4847</v>
      </c>
      <c r="D510" s="1847" t="s">
        <v>306</v>
      </c>
      <c r="E510" s="57" t="s">
        <v>15</v>
      </c>
      <c r="F510" s="183">
        <f>'03.15. SEÑALETICA'!$J$839</f>
        <v>29</v>
      </c>
    </row>
    <row r="511" spans="2:6" x14ac:dyDescent="0.25">
      <c r="B511" s="1814"/>
      <c r="C511" s="57" t="s">
        <v>4848</v>
      </c>
      <c r="D511" s="1847" t="s">
        <v>457</v>
      </c>
      <c r="E511" s="57" t="s">
        <v>15</v>
      </c>
      <c r="F511" s="183">
        <f>'03.15. SEÑALETICA'!$J$872</f>
        <v>29</v>
      </c>
    </row>
    <row r="512" spans="2:6" x14ac:dyDescent="0.25">
      <c r="B512" s="1814"/>
      <c r="C512" s="57" t="s">
        <v>4849</v>
      </c>
      <c r="D512" s="1847" t="s">
        <v>456</v>
      </c>
      <c r="E512" s="57" t="s">
        <v>15</v>
      </c>
      <c r="F512" s="183">
        <f>'03.15. SEÑALETICA'!$J$905</f>
        <v>45</v>
      </c>
    </row>
    <row r="513" spans="2:10" x14ac:dyDescent="0.25">
      <c r="B513" s="1814"/>
      <c r="C513" s="57" t="s">
        <v>4895</v>
      </c>
      <c r="D513" s="1847" t="s">
        <v>4973</v>
      </c>
      <c r="E513" s="57" t="s">
        <v>15</v>
      </c>
      <c r="F513" s="183">
        <f>'03.15. SEÑALETICA'!$J$934</f>
        <v>2</v>
      </c>
    </row>
    <row r="514" spans="2:10" ht="20.399999999999999" x14ac:dyDescent="0.25">
      <c r="B514" s="1814"/>
      <c r="C514" s="57" t="s">
        <v>4896</v>
      </c>
      <c r="D514" s="1847" t="s">
        <v>4974</v>
      </c>
      <c r="E514" s="57" t="s">
        <v>15</v>
      </c>
      <c r="F514" s="183">
        <f>'03.15. SEÑALETICA'!$J$941</f>
        <v>23</v>
      </c>
    </row>
    <row r="515" spans="2:10" x14ac:dyDescent="0.25">
      <c r="B515" s="1814"/>
      <c r="C515" s="57" t="s">
        <v>4897</v>
      </c>
      <c r="D515" s="1847" t="s">
        <v>731</v>
      </c>
      <c r="E515" s="57" t="s">
        <v>15</v>
      </c>
      <c r="F515" s="183">
        <f>'03.15. SEÑALETICA'!$J$972</f>
        <v>28</v>
      </c>
    </row>
    <row r="516" spans="2:10" x14ac:dyDescent="0.25">
      <c r="B516" s="1814"/>
      <c r="C516" s="57" t="s">
        <v>4898</v>
      </c>
      <c r="D516" s="1847" t="s">
        <v>732</v>
      </c>
      <c r="E516" s="57" t="s">
        <v>15</v>
      </c>
      <c r="F516" s="183">
        <f>'03.15. SEÑALETICA'!$J$1006</f>
        <v>21</v>
      </c>
    </row>
    <row r="517" spans="2:10" x14ac:dyDescent="0.25">
      <c r="B517" s="1814"/>
      <c r="C517" s="57" t="s">
        <v>4899</v>
      </c>
      <c r="D517" s="1847" t="s">
        <v>733</v>
      </c>
      <c r="E517" s="57" t="s">
        <v>15</v>
      </c>
      <c r="F517" s="183">
        <f>'03.15. SEÑALETICA'!$J$1038</f>
        <v>20</v>
      </c>
    </row>
    <row r="518" spans="2:10" x14ac:dyDescent="0.25">
      <c r="B518" s="1814"/>
      <c r="C518" s="57" t="s">
        <v>4900</v>
      </c>
      <c r="D518" s="1847" t="s">
        <v>459</v>
      </c>
      <c r="E518" s="57" t="s">
        <v>15</v>
      </c>
      <c r="F518" s="183">
        <f>'03.15. SEÑALETICA'!$J$1068</f>
        <v>9</v>
      </c>
    </row>
    <row r="519" spans="2:10" x14ac:dyDescent="0.25">
      <c r="B519" s="1814"/>
      <c r="C519" s="57" t="s">
        <v>4901</v>
      </c>
      <c r="D519" s="1847" t="s">
        <v>734</v>
      </c>
      <c r="E519" s="57" t="s">
        <v>15</v>
      </c>
      <c r="F519" s="183">
        <f>'03.15. SEÑALETICA'!$J$1086</f>
        <v>1</v>
      </c>
    </row>
    <row r="520" spans="2:10" x14ac:dyDescent="0.25">
      <c r="B520" s="1814"/>
      <c r="C520" s="57" t="s">
        <v>4902</v>
      </c>
      <c r="D520" s="1847" t="s">
        <v>735</v>
      </c>
      <c r="E520" s="57" t="s">
        <v>15</v>
      </c>
      <c r="F520" s="183">
        <f>'03.15. SEÑALETICA'!$J$1090</f>
        <v>1</v>
      </c>
    </row>
    <row r="521" spans="2:10" s="1822" customFormat="1" x14ac:dyDescent="0.25">
      <c r="C521" s="1826" t="s">
        <v>4903</v>
      </c>
      <c r="D521" s="1835" t="s">
        <v>4574</v>
      </c>
      <c r="E521" s="1799"/>
      <c r="F521" s="183"/>
      <c r="G521" s="1830"/>
      <c r="H521" s="1830"/>
      <c r="I521" s="1830"/>
      <c r="J521" s="1830"/>
    </row>
    <row r="522" spans="2:10" x14ac:dyDescent="0.25">
      <c r="C522" s="1824" t="s">
        <v>4904</v>
      </c>
      <c r="D522" s="1845" t="s">
        <v>4700</v>
      </c>
      <c r="E522" s="57"/>
      <c r="F522" s="183"/>
    </row>
    <row r="523" spans="2:10" ht="20.399999999999999" x14ac:dyDescent="0.25">
      <c r="C523" s="57" t="s">
        <v>4905</v>
      </c>
      <c r="D523" s="1848" t="s">
        <v>4698</v>
      </c>
      <c r="E523" s="57" t="s">
        <v>15</v>
      </c>
      <c r="F523" s="183">
        <f>'03.16. SEGURIDAD'!$J$11</f>
        <v>28</v>
      </c>
    </row>
    <row r="524" spans="2:10" ht="20.399999999999999" x14ac:dyDescent="0.25">
      <c r="C524" s="57" t="s">
        <v>4906</v>
      </c>
      <c r="D524" s="1849" t="s">
        <v>4699</v>
      </c>
      <c r="E524" s="57" t="s">
        <v>15</v>
      </c>
      <c r="F524" s="183">
        <f>'03.16. SEGURIDAD'!$J$43</f>
        <v>22</v>
      </c>
    </row>
    <row r="525" spans="2:10" x14ac:dyDescent="0.25">
      <c r="C525" s="1824" t="s">
        <v>4907</v>
      </c>
      <c r="D525" s="1845" t="s">
        <v>4374</v>
      </c>
      <c r="E525" s="57"/>
      <c r="F525" s="183"/>
    </row>
    <row r="526" spans="2:10" ht="20.399999999999999" x14ac:dyDescent="0.25">
      <c r="C526" s="1824" t="s">
        <v>4908</v>
      </c>
      <c r="D526" s="1849" t="s">
        <v>4838</v>
      </c>
      <c r="E526" s="57" t="s">
        <v>15</v>
      </c>
      <c r="F526" s="183">
        <v>14</v>
      </c>
    </row>
    <row r="527" spans="2:10" ht="20.399999999999999" x14ac:dyDescent="0.25">
      <c r="C527" s="57" t="s">
        <v>4909</v>
      </c>
      <c r="D527" s="1849" t="s">
        <v>4423</v>
      </c>
      <c r="E527" s="57" t="s">
        <v>15</v>
      </c>
      <c r="F527" s="183">
        <f>'03.16. SEGURIDAD'!$J$177</f>
        <v>30</v>
      </c>
    </row>
    <row r="528" spans="2:10" ht="20.399999999999999" x14ac:dyDescent="0.25">
      <c r="C528" s="57" t="s">
        <v>4910</v>
      </c>
      <c r="D528" s="1847" t="s">
        <v>4426</v>
      </c>
      <c r="E528" s="57" t="s">
        <v>15</v>
      </c>
      <c r="F528" s="183">
        <f>'03.16. SEGURIDAD'!$J$217</f>
        <v>11</v>
      </c>
    </row>
    <row r="529" spans="3:6" ht="20.399999999999999" x14ac:dyDescent="0.25">
      <c r="C529" s="57" t="s">
        <v>4911</v>
      </c>
      <c r="D529" s="1849" t="s">
        <v>4506</v>
      </c>
      <c r="E529" s="57" t="s">
        <v>15</v>
      </c>
      <c r="F529" s="183">
        <f>'03.16. SEGURIDAD'!$J$239</f>
        <v>4</v>
      </c>
    </row>
    <row r="530" spans="3:6" ht="20.399999999999999" x14ac:dyDescent="0.25">
      <c r="C530" s="57" t="s">
        <v>4912</v>
      </c>
      <c r="D530" s="1849" t="s">
        <v>4433</v>
      </c>
      <c r="E530" s="57" t="s">
        <v>15</v>
      </c>
      <c r="F530" s="183">
        <f>'03.16. SEGURIDAD'!$J$251</f>
        <v>5</v>
      </c>
    </row>
    <row r="531" spans="3:6" ht="20.399999999999999" x14ac:dyDescent="0.25">
      <c r="C531" s="57" t="s">
        <v>4913</v>
      </c>
      <c r="D531" s="1849" t="s">
        <v>4434</v>
      </c>
      <c r="E531" s="57" t="s">
        <v>15</v>
      </c>
      <c r="F531" s="183">
        <f>'03.16. SEGURIDAD'!$J$256</f>
        <v>16</v>
      </c>
    </row>
    <row r="532" spans="3:6" ht="20.399999999999999" x14ac:dyDescent="0.25">
      <c r="C532" s="57" t="s">
        <v>4914</v>
      </c>
      <c r="D532" s="1849" t="s">
        <v>4435</v>
      </c>
      <c r="E532" s="57" t="s">
        <v>15</v>
      </c>
      <c r="F532" s="183">
        <f>'03.16. SEGURIDAD'!$J$285</f>
        <v>43</v>
      </c>
    </row>
    <row r="533" spans="3:6" ht="20.399999999999999" x14ac:dyDescent="0.25">
      <c r="C533" s="57" t="s">
        <v>4915</v>
      </c>
      <c r="D533" s="1849" t="s">
        <v>4405</v>
      </c>
      <c r="E533" s="57" t="s">
        <v>15</v>
      </c>
      <c r="F533" s="183">
        <v>125</v>
      </c>
    </row>
    <row r="534" spans="3:6" x14ac:dyDescent="0.25">
      <c r="C534" s="57" t="s">
        <v>4916</v>
      </c>
      <c r="D534" s="1849" t="s">
        <v>4850</v>
      </c>
      <c r="E534" s="57" t="s">
        <v>15</v>
      </c>
      <c r="F534" s="183">
        <f>'03.16. SEGURIDAD'!$J$333</f>
        <v>7</v>
      </c>
    </row>
    <row r="535" spans="3:6" x14ac:dyDescent="0.25">
      <c r="C535" s="57" t="s">
        <v>4917</v>
      </c>
      <c r="D535" s="1849" t="s">
        <v>4701</v>
      </c>
      <c r="E535" s="57" t="s">
        <v>15</v>
      </c>
      <c r="F535" s="183">
        <f>'03.16. SEGURIDAD'!$J$338</f>
        <v>11</v>
      </c>
    </row>
    <row r="536" spans="3:6" x14ac:dyDescent="0.25">
      <c r="C536" s="1824" t="s">
        <v>4918</v>
      </c>
      <c r="D536" s="1845" t="s">
        <v>4378</v>
      </c>
      <c r="E536" s="57"/>
      <c r="F536" s="183"/>
    </row>
    <row r="537" spans="3:6" ht="26.25" customHeight="1" x14ac:dyDescent="0.25">
      <c r="C537" s="57" t="s">
        <v>4919</v>
      </c>
      <c r="D537" s="1847" t="s">
        <v>4851</v>
      </c>
      <c r="E537" s="57" t="s">
        <v>15</v>
      </c>
      <c r="F537" s="183">
        <f>'03.16. SEGURIDAD'!$J$344</f>
        <v>187</v>
      </c>
    </row>
    <row r="538" spans="3:6" ht="30.6" x14ac:dyDescent="0.25">
      <c r="C538" s="57" t="s">
        <v>4920</v>
      </c>
      <c r="D538" s="1847" t="s">
        <v>4455</v>
      </c>
      <c r="E538" s="57" t="s">
        <v>15</v>
      </c>
      <c r="F538" s="183">
        <f>'03.16. SEGURIDAD'!$J$517</f>
        <v>52</v>
      </c>
    </row>
    <row r="539" spans="3:6" ht="30.6" x14ac:dyDescent="0.25">
      <c r="C539" s="57" t="s">
        <v>4921</v>
      </c>
      <c r="D539" s="1847" t="s">
        <v>4472</v>
      </c>
      <c r="E539" s="57" t="s">
        <v>15</v>
      </c>
      <c r="F539" s="183">
        <f>'03.16. SEGURIDAD'!$J$584</f>
        <v>9</v>
      </c>
    </row>
    <row r="540" spans="3:6" ht="20.399999999999999" x14ac:dyDescent="0.25">
      <c r="C540" s="57" t="s">
        <v>4922</v>
      </c>
      <c r="D540" s="1847" t="s">
        <v>4475</v>
      </c>
      <c r="E540" s="57" t="s">
        <v>15</v>
      </c>
      <c r="F540" s="183">
        <f>'03.16. SEGURIDAD'!$J$600</f>
        <v>5</v>
      </c>
    </row>
    <row r="541" spans="3:6" ht="20.399999999999999" x14ac:dyDescent="0.25">
      <c r="C541" s="57" t="s">
        <v>4923</v>
      </c>
      <c r="D541" s="1847" t="s">
        <v>4477</v>
      </c>
      <c r="E541" s="57" t="s">
        <v>15</v>
      </c>
      <c r="F541" s="183">
        <f>'03.16. SEGURIDAD'!$J$608</f>
        <v>9</v>
      </c>
    </row>
    <row r="542" spans="3:6" ht="20.399999999999999" x14ac:dyDescent="0.25">
      <c r="C542" s="57" t="s">
        <v>4924</v>
      </c>
      <c r="D542" s="1847" t="s">
        <v>4479</v>
      </c>
      <c r="E542" s="57" t="s">
        <v>15</v>
      </c>
      <c r="F542" s="183">
        <f>'03.16. SEGURIDAD'!$J$623</f>
        <v>2</v>
      </c>
    </row>
    <row r="543" spans="3:6" ht="23.25" customHeight="1" x14ac:dyDescent="0.25">
      <c r="C543" s="57" t="s">
        <v>4925</v>
      </c>
      <c r="D543" s="1847" t="s">
        <v>4481</v>
      </c>
      <c r="E543" s="57" t="s">
        <v>15</v>
      </c>
      <c r="F543" s="183">
        <f>'03.16. SEGURIDAD'!$J$629</f>
        <v>30</v>
      </c>
    </row>
    <row r="544" spans="3:6" ht="20.399999999999999" x14ac:dyDescent="0.25">
      <c r="C544" s="57" t="s">
        <v>4926</v>
      </c>
      <c r="D544" s="1847" t="s">
        <v>4853</v>
      </c>
      <c r="E544" s="57" t="s">
        <v>15</v>
      </c>
      <c r="F544" s="183">
        <f>'03.16. SEGURIDAD'!$J$660</f>
        <v>58</v>
      </c>
    </row>
    <row r="545" spans="3:6" ht="20.399999999999999" x14ac:dyDescent="0.25">
      <c r="C545" s="57" t="s">
        <v>4927</v>
      </c>
      <c r="D545" s="1847" t="s">
        <v>4852</v>
      </c>
      <c r="E545" s="57" t="s">
        <v>15</v>
      </c>
      <c r="F545" s="183">
        <f>'03.16. SEGURIDAD'!$J$734</f>
        <v>58</v>
      </c>
    </row>
    <row r="546" spans="3:6" ht="20.399999999999999" x14ac:dyDescent="0.25">
      <c r="C546" s="57" t="s">
        <v>4928</v>
      </c>
      <c r="D546" s="1847" t="s">
        <v>4385</v>
      </c>
      <c r="E546" s="57" t="s">
        <v>15</v>
      </c>
      <c r="F546" s="183">
        <f>'03.16. SEGURIDAD'!$J$809</f>
        <v>9</v>
      </c>
    </row>
    <row r="547" spans="3:6" ht="20.399999999999999" x14ac:dyDescent="0.25">
      <c r="C547" s="57" t="s">
        <v>4929</v>
      </c>
      <c r="D547" s="1847" t="s">
        <v>4484</v>
      </c>
      <c r="E547" s="57" t="s">
        <v>15</v>
      </c>
      <c r="F547" s="183">
        <f>'03.16. SEGURIDAD'!$J$849</f>
        <v>43</v>
      </c>
    </row>
    <row r="548" spans="3:6" ht="30.6" x14ac:dyDescent="0.25">
      <c r="C548" s="57" t="s">
        <v>4930</v>
      </c>
      <c r="D548" s="1847" t="s">
        <v>4486</v>
      </c>
      <c r="E548" s="57" t="s">
        <v>15</v>
      </c>
      <c r="F548" s="183">
        <f>'03.16. SEGURIDAD'!$J$907</f>
        <v>18</v>
      </c>
    </row>
    <row r="549" spans="3:6" ht="20.399999999999999" x14ac:dyDescent="0.25">
      <c r="C549" s="57" t="s">
        <v>4931</v>
      </c>
      <c r="D549" s="1847" t="s">
        <v>4497</v>
      </c>
      <c r="E549" s="57" t="s">
        <v>15</v>
      </c>
      <c r="F549" s="183">
        <f>'03.16. SEGURIDAD'!$J$964</f>
        <v>2</v>
      </c>
    </row>
    <row r="550" spans="3:6" ht="20.399999999999999" x14ac:dyDescent="0.25">
      <c r="C550" s="57" t="s">
        <v>4932</v>
      </c>
      <c r="D550" s="1847" t="s">
        <v>4487</v>
      </c>
      <c r="E550" s="57" t="s">
        <v>15</v>
      </c>
      <c r="F550" s="183">
        <f>'03.16. SEGURIDAD'!$J$934</f>
        <v>19</v>
      </c>
    </row>
    <row r="551" spans="3:6" ht="20.399999999999999" x14ac:dyDescent="0.25">
      <c r="C551" s="57" t="s">
        <v>4933</v>
      </c>
      <c r="D551" s="1850" t="s">
        <v>4697</v>
      </c>
      <c r="E551" s="57" t="s">
        <v>15</v>
      </c>
      <c r="F551" s="183">
        <f>'03.16. SEGURIDAD'!$J$835</f>
        <v>5</v>
      </c>
    </row>
    <row r="552" spans="3:6" x14ac:dyDescent="0.25">
      <c r="C552" s="1824" t="s">
        <v>4934</v>
      </c>
      <c r="D552" s="1845" t="s">
        <v>4387</v>
      </c>
      <c r="E552" s="57"/>
      <c r="F552" s="183"/>
    </row>
    <row r="553" spans="3:6" ht="20.399999999999999" x14ac:dyDescent="0.25">
      <c r="C553" s="57" t="s">
        <v>4935</v>
      </c>
      <c r="D553" s="1849" t="s">
        <v>4490</v>
      </c>
      <c r="E553" s="57" t="s">
        <v>15</v>
      </c>
      <c r="F553" s="183">
        <f>'03.16. SEGURIDAD'!$J$972</f>
        <v>122</v>
      </c>
    </row>
    <row r="554" spans="3:6" ht="20.399999999999999" x14ac:dyDescent="0.25">
      <c r="C554" s="57" t="s">
        <v>4936</v>
      </c>
      <c r="D554" s="1849" t="s">
        <v>4496</v>
      </c>
      <c r="E554" s="57" t="s">
        <v>15</v>
      </c>
      <c r="F554" s="183">
        <f>'03.16. SEGURIDAD'!$J$1039</f>
        <v>2</v>
      </c>
    </row>
    <row r="555" spans="3:6" ht="20.399999999999999" x14ac:dyDescent="0.25">
      <c r="C555" s="57" t="s">
        <v>4937</v>
      </c>
      <c r="D555" s="1849" t="s">
        <v>4499</v>
      </c>
      <c r="E555" s="57" t="s">
        <v>15</v>
      </c>
      <c r="F555" s="183">
        <f>'03.16. SEGURIDAD'!$J$1046</f>
        <v>4</v>
      </c>
    </row>
    <row r="556" spans="3:6" x14ac:dyDescent="0.25">
      <c r="C556" s="57" t="s">
        <v>4938</v>
      </c>
      <c r="D556" s="1851" t="s">
        <v>4696</v>
      </c>
      <c r="E556" s="57" t="s">
        <v>15</v>
      </c>
      <c r="F556" s="183">
        <f>'03.16. SEGURIDAD'!$J$1054</f>
        <v>16</v>
      </c>
    </row>
    <row r="557" spans="3:6" x14ac:dyDescent="0.25">
      <c r="C557" s="1824" t="s">
        <v>4939</v>
      </c>
      <c r="D557" s="1845" t="s">
        <v>4392</v>
      </c>
      <c r="E557" s="57"/>
      <c r="F557" s="183"/>
    </row>
    <row r="558" spans="3:6" x14ac:dyDescent="0.25">
      <c r="C558" s="57" t="s">
        <v>4940</v>
      </c>
      <c r="D558" s="1849" t="s">
        <v>4501</v>
      </c>
      <c r="E558" s="57" t="s">
        <v>15</v>
      </c>
      <c r="F558" s="183">
        <f>'03.16. SEGURIDAD'!$J$1060</f>
        <v>6</v>
      </c>
    </row>
    <row r="559" spans="3:6" ht="20.399999999999999" x14ac:dyDescent="0.25">
      <c r="C559" s="57" t="s">
        <v>4941</v>
      </c>
      <c r="D559" s="1849" t="s">
        <v>4502</v>
      </c>
      <c r="E559" s="57" t="s">
        <v>15</v>
      </c>
      <c r="F559" s="183">
        <f>'03.16. SEGURIDAD'!$J$1072</f>
        <v>9</v>
      </c>
    </row>
    <row r="560" spans="3:6" x14ac:dyDescent="0.25">
      <c r="C560" s="57" t="s">
        <v>4942</v>
      </c>
      <c r="D560" s="1849" t="s">
        <v>4503</v>
      </c>
      <c r="E560" s="57" t="s">
        <v>15</v>
      </c>
      <c r="F560" s="183">
        <f>'03.16. SEGURIDAD'!$J$1091</f>
        <v>6</v>
      </c>
    </row>
    <row r="561" spans="3:6" ht="20.399999999999999" x14ac:dyDescent="0.25">
      <c r="C561" s="57" t="s">
        <v>4943</v>
      </c>
      <c r="D561" s="1849" t="s">
        <v>4393</v>
      </c>
      <c r="E561" s="57" t="s">
        <v>15</v>
      </c>
      <c r="F561" s="183">
        <f>'03.16. SEGURIDAD'!$J$1102</f>
        <v>3</v>
      </c>
    </row>
    <row r="562" spans="3:6" ht="20.399999999999999" x14ac:dyDescent="0.25">
      <c r="C562" s="57" t="s">
        <v>4944</v>
      </c>
      <c r="D562" s="1849" t="s">
        <v>4394</v>
      </c>
      <c r="E562" s="57" t="s">
        <v>15</v>
      </c>
      <c r="F562" s="183">
        <f>'03.16. SEGURIDAD'!$J$1107</f>
        <v>3</v>
      </c>
    </row>
    <row r="563" spans="3:6" ht="20.399999999999999" x14ac:dyDescent="0.25">
      <c r="C563" s="57" t="s">
        <v>4945</v>
      </c>
      <c r="D563" s="1849" t="s">
        <v>4504</v>
      </c>
      <c r="E563" s="57" t="s">
        <v>15</v>
      </c>
      <c r="F563" s="183">
        <f>'03.16. SEGURIDAD'!$J$1112</f>
        <v>4</v>
      </c>
    </row>
    <row r="564" spans="3:6" x14ac:dyDescent="0.25">
      <c r="C564" s="1824" t="s">
        <v>4946</v>
      </c>
      <c r="D564" s="1845" t="s">
        <v>4395</v>
      </c>
      <c r="E564" s="57"/>
      <c r="F564" s="183"/>
    </row>
    <row r="565" spans="3:6" ht="20.399999999999999" x14ac:dyDescent="0.25">
      <c r="C565" s="57" t="s">
        <v>4947</v>
      </c>
      <c r="D565" s="1849" t="s">
        <v>4505</v>
      </c>
      <c r="E565" s="57" t="s">
        <v>15</v>
      </c>
      <c r="F565" s="183">
        <f>'03.16. SEGURIDAD'!$J$1119</f>
        <v>12</v>
      </c>
    </row>
    <row r="566" spans="3:6" x14ac:dyDescent="0.25">
      <c r="C566" s="1824" t="s">
        <v>4948</v>
      </c>
      <c r="D566" s="1845" t="s">
        <v>4396</v>
      </c>
      <c r="E566" s="57"/>
      <c r="F566" s="183"/>
    </row>
    <row r="567" spans="3:6" x14ac:dyDescent="0.25">
      <c r="C567" s="57" t="s">
        <v>4949</v>
      </c>
      <c r="D567" s="1849" t="s">
        <v>4507</v>
      </c>
      <c r="E567" s="57" t="s">
        <v>15</v>
      </c>
      <c r="F567" s="183">
        <f>'03.16. SEGURIDAD'!$J$1135</f>
        <v>52</v>
      </c>
    </row>
    <row r="568" spans="3:6" x14ac:dyDescent="0.25">
      <c r="C568" s="57" t="s">
        <v>4950</v>
      </c>
      <c r="D568" s="1849" t="s">
        <v>4508</v>
      </c>
      <c r="E568" s="57" t="s">
        <v>15</v>
      </c>
      <c r="F568" s="183">
        <f>'03.16. SEGURIDAD'!$J$1202</f>
        <v>9</v>
      </c>
    </row>
    <row r="569" spans="3:6" x14ac:dyDescent="0.25">
      <c r="C569" s="57" t="s">
        <v>4951</v>
      </c>
      <c r="D569" s="1849" t="s">
        <v>4397</v>
      </c>
      <c r="E569" s="57" t="s">
        <v>15</v>
      </c>
      <c r="F569" s="183">
        <f>'03.16. SEGURIDAD'!$J$1219</f>
        <v>9</v>
      </c>
    </row>
    <row r="570" spans="3:6" x14ac:dyDescent="0.25">
      <c r="C570" s="57" t="s">
        <v>4952</v>
      </c>
      <c r="D570" s="1849" t="s">
        <v>4975</v>
      </c>
      <c r="E570" s="57" t="s">
        <v>15</v>
      </c>
      <c r="F570" s="183">
        <f>'03.16. SEGURIDAD'!$J$1235</f>
        <v>5</v>
      </c>
    </row>
    <row r="571" spans="3:6" x14ac:dyDescent="0.25">
      <c r="C571" s="57" t="s">
        <v>4953</v>
      </c>
      <c r="D571" s="1852" t="s">
        <v>4398</v>
      </c>
      <c r="E571" s="1802" t="s">
        <v>15</v>
      </c>
      <c r="F571" s="2334">
        <f>'03.16. SEGURIDAD'!$J$1244</f>
        <v>66</v>
      </c>
    </row>
  </sheetData>
  <dataConsolidate link="1"/>
  <mergeCells count="3">
    <mergeCell ref="D3:D4"/>
    <mergeCell ref="C3:C4"/>
    <mergeCell ref="E3:F4"/>
  </mergeCells>
  <phoneticPr fontId="26" type="noConversion"/>
  <printOptions horizontalCentered="1"/>
  <pageMargins left="0.78740157480314965" right="0.59055118110236227" top="0.59055118110236227" bottom="1.1811023622047245" header="0" footer="0.27559055118110237"/>
  <pageSetup paperSize="9" scale="71" fitToHeight="0" orientation="portrait" r:id="rId1"/>
  <headerFooter>
    <oddFooter>&amp;C&amp;P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FF52D-5A26-4B65-A250-90946B73059C}">
  <sheetPr>
    <tabColor rgb="FFCCCCFF"/>
    <pageSetUpPr fitToPage="1"/>
  </sheetPr>
  <dimension ref="A1:M190"/>
  <sheetViews>
    <sheetView view="pageBreakPreview" topLeftCell="A28" zoomScale="70" zoomScaleNormal="100" zoomScaleSheetLayoutView="70" workbookViewId="0">
      <selection activeCell="K33" sqref="K33"/>
    </sheetView>
  </sheetViews>
  <sheetFormatPr baseColWidth="10" defaultColWidth="11.44140625" defaultRowHeight="13.8" x14ac:dyDescent="0.3"/>
  <cols>
    <col min="1" max="1" width="1.109375" style="248" customWidth="1"/>
    <col min="2" max="2" width="2" style="248" customWidth="1"/>
    <col min="3" max="3" width="13.88671875" style="248" customWidth="1"/>
    <col min="4" max="4" width="14.6640625" style="248" customWidth="1"/>
    <col min="5" max="5" width="47.109375" style="248" customWidth="1"/>
    <col min="6" max="6" width="10.33203125" style="248" customWidth="1"/>
    <col min="7" max="7" width="9.88671875" style="248" customWidth="1"/>
    <col min="8" max="8" width="9.44140625" style="248" customWidth="1"/>
    <col min="9" max="9" width="11" style="249" customWidth="1"/>
    <col min="10" max="10" width="10.6640625" style="288" customWidth="1"/>
    <col min="11" max="11" width="12.109375" style="248" customWidth="1"/>
    <col min="12" max="12" width="8.5546875" style="248" customWidth="1"/>
    <col min="13" max="13" width="11.44140625" style="302"/>
    <col min="14" max="16384" width="11.44140625" style="248"/>
  </cols>
  <sheetData>
    <row r="1" spans="1:12" ht="14.4" thickBot="1" x14ac:dyDescent="0.35"/>
    <row r="2" spans="1:12" x14ac:dyDescent="0.3">
      <c r="C2" s="1989"/>
      <c r="D2" s="1990"/>
      <c r="E2" s="1990"/>
      <c r="F2" s="1990"/>
      <c r="G2" s="1990"/>
      <c r="H2" s="1990"/>
      <c r="I2" s="1990"/>
      <c r="J2" s="1990"/>
      <c r="K2" s="1990"/>
      <c r="L2" s="1991"/>
    </row>
    <row r="3" spans="1:12" ht="12.75" customHeight="1" x14ac:dyDescent="0.3">
      <c r="C3" s="2274" t="s">
        <v>44</v>
      </c>
      <c r="D3" s="2275"/>
      <c r="E3" s="2275"/>
      <c r="F3" s="2275"/>
      <c r="G3" s="2275"/>
      <c r="H3" s="2275"/>
      <c r="I3" s="2275"/>
      <c r="J3" s="2275"/>
      <c r="K3" s="2275"/>
      <c r="L3" s="2276"/>
    </row>
    <row r="4" spans="1:12" ht="25.5" customHeight="1" x14ac:dyDescent="0.3">
      <c r="C4" s="2277"/>
      <c r="D4" s="2278"/>
      <c r="E4" s="2278"/>
      <c r="F4" s="2278"/>
      <c r="G4" s="2278"/>
      <c r="H4" s="2278"/>
      <c r="I4" s="2278"/>
      <c r="J4" s="2278"/>
      <c r="K4" s="2278"/>
      <c r="L4" s="2279"/>
    </row>
    <row r="5" spans="1:12" x14ac:dyDescent="0.3">
      <c r="C5" s="1412">
        <f>RESUMEN!C3</f>
        <v>0</v>
      </c>
      <c r="D5" s="2280" t="str">
        <f>RESUMEN!D3</f>
        <v>"RECONSTRUCCION DEL HOSPITAL SAUL GARRIDO ROSILLO  II-1, DISTRITO DE TUMBES, PROVINCIA DE TUMBES, DEPARTAMENTO DE TUMBES"</v>
      </c>
      <c r="E5" s="2280"/>
      <c r="F5" s="2280"/>
      <c r="G5" s="2280"/>
      <c r="H5" s="2280"/>
      <c r="I5" s="2280"/>
      <c r="J5" s="2280"/>
      <c r="K5" s="2280"/>
      <c r="L5" s="2281"/>
    </row>
    <row r="6" spans="1:12" x14ac:dyDescent="0.3">
      <c r="C6" s="1412" t="str">
        <f>RESUMEN!C5</f>
        <v>ENTIDAD:</v>
      </c>
      <c r="D6" s="2282"/>
      <c r="E6" s="2282"/>
      <c r="F6" s="2282"/>
      <c r="G6" s="1456" t="str">
        <f>RESUMEN!E5</f>
        <v>DEPART:</v>
      </c>
      <c r="H6" s="1456" t="str">
        <f>RESUMEN!F5</f>
        <v>TUMBES</v>
      </c>
      <c r="I6" s="1456"/>
      <c r="J6" s="676"/>
      <c r="K6" s="676"/>
      <c r="L6" s="1342"/>
    </row>
    <row r="7" spans="1:12" x14ac:dyDescent="0.3">
      <c r="C7" s="1412" t="str">
        <f>RESUMEN!C6</f>
        <v>FECHA:</v>
      </c>
      <c r="D7" s="2288">
        <v>44714</v>
      </c>
      <c r="E7" s="2282"/>
      <c r="F7" s="2282"/>
      <c r="G7" s="1456" t="str">
        <f>RESUMEN!E6</f>
        <v>PROV:</v>
      </c>
      <c r="H7" s="1456" t="str">
        <f>RESUMEN!F6</f>
        <v>TUMBES</v>
      </c>
      <c r="I7" s="1456"/>
      <c r="J7" s="676"/>
      <c r="K7" s="676"/>
      <c r="L7" s="1342"/>
    </row>
    <row r="8" spans="1:12" ht="14.4" thickBot="1" x14ac:dyDescent="0.35">
      <c r="C8" s="1414"/>
      <c r="D8" s="1346"/>
      <c r="E8" s="1346"/>
      <c r="F8" s="1346"/>
      <c r="G8" s="1415"/>
      <c r="H8" s="1415"/>
      <c r="I8" s="1415"/>
      <c r="J8" s="1346"/>
      <c r="K8" s="1346"/>
      <c r="L8" s="1347"/>
    </row>
    <row r="9" spans="1:12" ht="14.4" thickBot="1" x14ac:dyDescent="0.35">
      <c r="C9" s="2289"/>
      <c r="D9" s="2290"/>
      <c r="E9" s="2290"/>
      <c r="F9" s="2290"/>
      <c r="G9" s="2290"/>
      <c r="H9" s="2290"/>
      <c r="I9" s="2290"/>
      <c r="J9" s="2290"/>
      <c r="K9" s="2290"/>
      <c r="L9" s="2291"/>
    </row>
    <row r="10" spans="1:12" s="302" customFormat="1" ht="16.5" customHeight="1" x14ac:dyDescent="0.25">
      <c r="C10" s="1457" t="str">
        <f>RESUMEN!C478</f>
        <v>03.14</v>
      </c>
      <c r="D10" s="1786" t="str">
        <f>RESUMEN!D478</f>
        <v>CERCO PERIMÉTRICO</v>
      </c>
      <c r="E10" s="1459"/>
      <c r="F10" s="1460"/>
      <c r="G10" s="1460"/>
      <c r="H10" s="1460"/>
      <c r="I10" s="1460"/>
      <c r="J10" s="1460"/>
      <c r="K10" s="574"/>
      <c r="L10" s="1461"/>
    </row>
    <row r="11" spans="1:12" s="303" customFormat="1" x14ac:dyDescent="0.25">
      <c r="C11" s="1462"/>
      <c r="D11" s="1463"/>
      <c r="E11" s="1463"/>
      <c r="F11" s="1464"/>
      <c r="G11" s="1464"/>
      <c r="H11" s="1464"/>
      <c r="I11" s="1464"/>
      <c r="J11" s="1464"/>
      <c r="K11" s="572"/>
      <c r="L11" s="1465"/>
    </row>
    <row r="12" spans="1:12" s="302" customFormat="1" x14ac:dyDescent="0.25">
      <c r="C12" s="1786" t="str">
        <f>RESUMEN!C479</f>
        <v>03.14.01</v>
      </c>
      <c r="D12" s="1786" t="str">
        <f>RESUMEN!D479</f>
        <v>MUROS, TARRAJEO, PINTURA Y OTROS</v>
      </c>
      <c r="E12" s="1443"/>
      <c r="F12" s="1787"/>
      <c r="G12" s="1787"/>
      <c r="H12" s="1787"/>
      <c r="I12" s="1787"/>
      <c r="J12" s="1787"/>
      <c r="K12" s="1787"/>
      <c r="L12" s="1788"/>
    </row>
    <row r="13" spans="1:12" s="302" customFormat="1" x14ac:dyDescent="0.25">
      <c r="C13" s="1786" t="str">
        <f>RESUMEN!C480</f>
        <v>03.14.01.01</v>
      </c>
      <c r="D13" s="1786" t="str">
        <f>RESUMEN!D480</f>
        <v>MURO DE SOGA LADRILLO KING KONG ACABADO CARAVISTA</v>
      </c>
      <c r="E13" s="1443"/>
      <c r="F13" s="1787"/>
      <c r="G13" s="1787"/>
      <c r="H13" s="1787"/>
      <c r="I13" s="1787"/>
      <c r="J13" s="1787"/>
      <c r="K13" s="1787"/>
      <c r="L13" s="1788"/>
    </row>
    <row r="14" spans="1:12" s="302" customFormat="1" ht="16.5" customHeight="1" x14ac:dyDescent="0.25">
      <c r="C14" s="1468" t="s">
        <v>1</v>
      </c>
      <c r="D14" s="1468" t="s">
        <v>239</v>
      </c>
      <c r="E14" s="691" t="s">
        <v>2</v>
      </c>
      <c r="F14" s="691" t="s">
        <v>45</v>
      </c>
      <c r="G14" s="713" t="s">
        <v>51</v>
      </c>
      <c r="H14" s="713" t="s">
        <v>47</v>
      </c>
      <c r="I14" s="713" t="s">
        <v>48</v>
      </c>
      <c r="J14" s="713" t="s">
        <v>49</v>
      </c>
      <c r="K14" s="93" t="s">
        <v>50</v>
      </c>
      <c r="L14" s="1468" t="s">
        <v>3</v>
      </c>
    </row>
    <row r="15" spans="1:12" s="302" customFormat="1" ht="16.5" customHeight="1" x14ac:dyDescent="0.25">
      <c r="C15" s="1469"/>
      <c r="D15" s="1504"/>
      <c r="E15" s="1505"/>
      <c r="F15" s="1427"/>
      <c r="G15" s="1429"/>
      <c r="H15" s="1429"/>
      <c r="I15" s="1429"/>
      <c r="J15" s="1429"/>
      <c r="K15" s="91">
        <f>SUM(J19:J30)</f>
        <v>695.77549999999997</v>
      </c>
      <c r="L15" s="1470" t="s">
        <v>6</v>
      </c>
    </row>
    <row r="16" spans="1:12" s="302" customFormat="1" ht="16.5" customHeight="1" x14ac:dyDescent="0.3">
      <c r="A16" s="248"/>
      <c r="B16" s="248"/>
      <c r="C16" s="1471"/>
      <c r="D16" s="1472"/>
      <c r="E16" s="1789"/>
      <c r="F16" s="1790"/>
      <c r="G16" s="1473"/>
      <c r="H16" s="1473"/>
      <c r="I16" s="1473"/>
      <c r="J16" s="1473"/>
      <c r="K16" s="576"/>
      <c r="L16" s="1474"/>
    </row>
    <row r="17" spans="1:12" s="302" customFormat="1" ht="16.5" customHeight="1" x14ac:dyDescent="0.3">
      <c r="A17" s="248"/>
      <c r="B17" s="248"/>
      <c r="C17" s="1152"/>
      <c r="D17" s="1110"/>
      <c r="E17" s="1111" t="s">
        <v>169</v>
      </c>
      <c r="F17" s="1112"/>
      <c r="G17" s="1110"/>
      <c r="H17" s="1113"/>
      <c r="I17" s="1113"/>
      <c r="J17" s="1114"/>
      <c r="K17" s="1115"/>
      <c r="L17" s="1153"/>
    </row>
    <row r="18" spans="1:12" s="302" customFormat="1" ht="16.5" customHeight="1" x14ac:dyDescent="0.3">
      <c r="A18" s="248"/>
      <c r="B18" s="248"/>
      <c r="C18" s="1152"/>
      <c r="D18" s="1110"/>
      <c r="E18" s="1118" t="s">
        <v>3706</v>
      </c>
      <c r="F18" s="1112"/>
      <c r="G18" s="1110"/>
      <c r="H18" s="1113"/>
      <c r="I18" s="1113"/>
      <c r="J18" s="1114"/>
      <c r="K18" s="1115"/>
      <c r="L18" s="1153"/>
    </row>
    <row r="19" spans="1:12" s="302" customFormat="1" ht="16.5" customHeight="1" x14ac:dyDescent="0.3">
      <c r="A19" s="248"/>
      <c r="B19" s="248"/>
      <c r="C19" s="1151"/>
      <c r="D19" s="1126"/>
      <c r="E19" s="1127" t="s">
        <v>4955</v>
      </c>
      <c r="F19" s="1112">
        <v>1</v>
      </c>
      <c r="G19" s="1110">
        <v>2.76</v>
      </c>
      <c r="H19" s="1113">
        <v>2.4500000000000002</v>
      </c>
      <c r="I19" s="1113"/>
      <c r="J19" s="1114">
        <f t="shared" ref="J19:J27" si="0">PRODUCT(F19:I19)</f>
        <v>6.7619999999999996</v>
      </c>
      <c r="K19" s="1119"/>
      <c r="L19" s="1119"/>
    </row>
    <row r="20" spans="1:12" s="302" customFormat="1" ht="16.5" customHeight="1" x14ac:dyDescent="0.3">
      <c r="A20" s="248"/>
      <c r="B20" s="248"/>
      <c r="C20" s="1151"/>
      <c r="D20" s="1126"/>
      <c r="E20" s="1127"/>
      <c r="F20" s="1112">
        <v>3</v>
      </c>
      <c r="G20" s="1110">
        <v>2.75</v>
      </c>
      <c r="H20" s="1113">
        <v>2.4500000000000002</v>
      </c>
      <c r="I20" s="1113"/>
      <c r="J20" s="1114">
        <f t="shared" si="0"/>
        <v>20.212500000000002</v>
      </c>
      <c r="K20" s="1119"/>
      <c r="L20" s="1119"/>
    </row>
    <row r="21" spans="1:12" s="303" customFormat="1" ht="15" customHeight="1" x14ac:dyDescent="0.25">
      <c r="C21" s="1151"/>
      <c r="D21" s="1126"/>
      <c r="E21" s="1127"/>
      <c r="F21" s="1112">
        <v>4</v>
      </c>
      <c r="G21" s="1110">
        <v>2.625</v>
      </c>
      <c r="H21" s="1113">
        <v>2.4500000000000002</v>
      </c>
      <c r="I21" s="1113"/>
      <c r="J21" s="1114">
        <f t="shared" si="0"/>
        <v>25.725000000000001</v>
      </c>
      <c r="K21" s="1119"/>
      <c r="L21" s="1119"/>
    </row>
    <row r="22" spans="1:12" s="302" customFormat="1" x14ac:dyDescent="0.3">
      <c r="A22" s="248"/>
      <c r="B22" s="248"/>
      <c r="C22" s="1151"/>
      <c r="D22" s="1126"/>
      <c r="E22" s="1127"/>
      <c r="F22" s="1112">
        <v>1</v>
      </c>
      <c r="G22" s="1110">
        <v>1.6639999999999999</v>
      </c>
      <c r="H22" s="1113">
        <v>2.4500000000000002</v>
      </c>
      <c r="I22" s="1113"/>
      <c r="J22" s="1114">
        <f t="shared" si="0"/>
        <v>4.0768000000000004</v>
      </c>
      <c r="K22" s="1119"/>
      <c r="L22" s="1119"/>
    </row>
    <row r="23" spans="1:12" s="302" customFormat="1" ht="16.5" customHeight="1" x14ac:dyDescent="0.3">
      <c r="A23" s="248"/>
      <c r="B23" s="248"/>
      <c r="C23" s="1151"/>
      <c r="D23" s="1126"/>
      <c r="E23" s="1127" t="s">
        <v>4956</v>
      </c>
      <c r="F23" s="1112">
        <v>1</v>
      </c>
      <c r="G23" s="1110">
        <v>1.415</v>
      </c>
      <c r="H23" s="1113">
        <v>2.4500000000000002</v>
      </c>
      <c r="I23" s="1113"/>
      <c r="J23" s="1114">
        <f t="shared" si="0"/>
        <v>3.4667500000000002</v>
      </c>
      <c r="K23" s="1119"/>
      <c r="L23" s="1119"/>
    </row>
    <row r="24" spans="1:12" s="302" customFormat="1" ht="16.5" customHeight="1" x14ac:dyDescent="0.3">
      <c r="A24" s="248"/>
      <c r="B24" s="248"/>
      <c r="C24" s="1151"/>
      <c r="D24" s="1126"/>
      <c r="E24" s="1127"/>
      <c r="F24" s="1112">
        <v>43</v>
      </c>
      <c r="G24" s="1110">
        <v>2.625</v>
      </c>
      <c r="H24" s="1113">
        <v>2.4500000000000002</v>
      </c>
      <c r="I24" s="1113"/>
      <c r="J24" s="1114">
        <f t="shared" si="0"/>
        <v>276.54375000000005</v>
      </c>
      <c r="K24" s="1119"/>
      <c r="L24" s="1119"/>
    </row>
    <row r="25" spans="1:12" s="302" customFormat="1" ht="16.5" customHeight="1" x14ac:dyDescent="0.3">
      <c r="A25" s="248"/>
      <c r="B25" s="248"/>
      <c r="C25" s="1151"/>
      <c r="D25" s="1267"/>
      <c r="E25" s="1127"/>
      <c r="F25" s="1112">
        <v>21</v>
      </c>
      <c r="G25" s="1110">
        <v>2.75</v>
      </c>
      <c r="H25" s="1113">
        <v>2.4500000000000002</v>
      </c>
      <c r="I25" s="1113"/>
      <c r="J25" s="1114">
        <f t="shared" si="0"/>
        <v>141.48750000000001</v>
      </c>
      <c r="K25" s="1131"/>
      <c r="L25" s="1115"/>
    </row>
    <row r="26" spans="1:12" s="302" customFormat="1" ht="16.5" customHeight="1" x14ac:dyDescent="0.3">
      <c r="A26" s="248"/>
      <c r="B26" s="248"/>
      <c r="C26" s="1151"/>
      <c r="D26" s="1267"/>
      <c r="E26" s="1127"/>
      <c r="F26" s="1112">
        <v>1</v>
      </c>
      <c r="G26" s="1110">
        <v>0.77600000000000002</v>
      </c>
      <c r="H26" s="1113">
        <v>2.4500000000000002</v>
      </c>
      <c r="I26" s="1113"/>
      <c r="J26" s="1114">
        <f t="shared" si="0"/>
        <v>1.9012000000000002</v>
      </c>
      <c r="K26" s="1131"/>
      <c r="L26" s="1115"/>
    </row>
    <row r="27" spans="1:12" s="302" customFormat="1" ht="16.5" customHeight="1" x14ac:dyDescent="0.3">
      <c r="A27" s="248"/>
      <c r="B27" s="248"/>
      <c r="C27" s="1151"/>
      <c r="D27" s="1267"/>
      <c r="E27" s="1127"/>
      <c r="F27" s="1112"/>
      <c r="G27" s="1110"/>
      <c r="H27" s="1113"/>
      <c r="I27" s="1113"/>
      <c r="J27" s="1114">
        <f t="shared" si="0"/>
        <v>0</v>
      </c>
      <c r="K27" s="1131"/>
      <c r="L27" s="1115"/>
    </row>
    <row r="28" spans="1:12" s="302" customFormat="1" ht="16.5" customHeight="1" x14ac:dyDescent="0.3">
      <c r="A28" s="248"/>
      <c r="B28" s="248"/>
      <c r="C28" s="1151"/>
      <c r="D28" s="1126"/>
      <c r="E28" s="1118" t="s">
        <v>3709</v>
      </c>
      <c r="F28" s="1112"/>
      <c r="G28" s="1110"/>
      <c r="H28" s="1113"/>
      <c r="I28" s="1113"/>
      <c r="J28" s="1114"/>
      <c r="K28" s="1119"/>
      <c r="L28" s="1119"/>
    </row>
    <row r="29" spans="1:12" s="302" customFormat="1" ht="16.5" customHeight="1" x14ac:dyDescent="0.3">
      <c r="A29" s="248"/>
      <c r="B29" s="248"/>
      <c r="C29" s="1151"/>
      <c r="D29" s="1126"/>
      <c r="E29" s="1127" t="s">
        <v>4957</v>
      </c>
      <c r="F29" s="1112">
        <v>22</v>
      </c>
      <c r="G29" s="1110">
        <v>2.625</v>
      </c>
      <c r="H29" s="1113">
        <v>2.4500000000000002</v>
      </c>
      <c r="I29" s="1113"/>
      <c r="J29" s="1114">
        <f t="shared" ref="J29:J30" si="1">PRODUCT(F29:I29)</f>
        <v>141.48750000000001</v>
      </c>
      <c r="K29" s="1119"/>
      <c r="L29" s="1119"/>
    </row>
    <row r="30" spans="1:12" s="302" customFormat="1" ht="16.5" customHeight="1" x14ac:dyDescent="0.3">
      <c r="A30" s="248"/>
      <c r="B30" s="248"/>
      <c r="C30" s="1148"/>
      <c r="D30" s="1110"/>
      <c r="E30" s="1127"/>
      <c r="F30" s="1112">
        <v>11</v>
      </c>
      <c r="G30" s="1110">
        <v>2.75</v>
      </c>
      <c r="H30" s="1113">
        <v>2.4500000000000002</v>
      </c>
      <c r="I30" s="1113"/>
      <c r="J30" s="1114">
        <f t="shared" si="1"/>
        <v>74.112500000000011</v>
      </c>
      <c r="K30" s="1119"/>
      <c r="L30" s="1119"/>
    </row>
    <row r="31" spans="1:12" s="302" customFormat="1" x14ac:dyDescent="0.3">
      <c r="A31" s="248"/>
      <c r="B31" s="248"/>
      <c r="C31" s="1243"/>
      <c r="D31" s="1243"/>
      <c r="E31" s="1475"/>
      <c r="F31" s="1476"/>
      <c r="G31" s="1477"/>
      <c r="H31" s="1478"/>
      <c r="I31" s="1479"/>
      <c r="J31" s="1479"/>
      <c r="K31" s="1480"/>
      <c r="L31" s="1481"/>
    </row>
    <row r="32" spans="1:12" s="302" customFormat="1" x14ac:dyDescent="0.3">
      <c r="A32" s="248"/>
      <c r="B32" s="248"/>
      <c r="C32" s="1468" t="s">
        <v>1</v>
      </c>
      <c r="D32" s="1468" t="s">
        <v>239</v>
      </c>
      <c r="E32" s="691" t="s">
        <v>2</v>
      </c>
      <c r="F32" s="691" t="s">
        <v>45</v>
      </c>
      <c r="G32" s="713" t="s">
        <v>51</v>
      </c>
      <c r="H32" s="713" t="s">
        <v>47</v>
      </c>
      <c r="I32" s="713" t="s">
        <v>48</v>
      </c>
      <c r="J32" s="713" t="s">
        <v>49</v>
      </c>
      <c r="K32" s="93" t="s">
        <v>50</v>
      </c>
      <c r="L32" s="1468" t="s">
        <v>3</v>
      </c>
    </row>
    <row r="33" spans="1:12" s="302" customFormat="1" x14ac:dyDescent="0.3">
      <c r="A33" s="248"/>
      <c r="B33" s="248"/>
      <c r="C33" s="1469" t="str">
        <f>RESUMEN!C481</f>
        <v>03.14.01.02</v>
      </c>
      <c r="D33" s="2302" t="str">
        <f>RESUMEN!D481</f>
        <v>TARRAJEO DE MURO EXTERIORES</v>
      </c>
      <c r="E33" s="2303"/>
      <c r="F33" s="1427"/>
      <c r="G33" s="1429"/>
      <c r="H33" s="1429"/>
      <c r="I33" s="1429"/>
      <c r="J33" s="1429"/>
      <c r="K33" s="91">
        <f>SUM(J36:J190)</f>
        <v>440.52499999999998</v>
      </c>
      <c r="L33" s="1470" t="s">
        <v>7</v>
      </c>
    </row>
    <row r="34" spans="1:12" s="302" customFormat="1" x14ac:dyDescent="0.3">
      <c r="A34" s="248"/>
      <c r="B34" s="248"/>
      <c r="C34" s="1109"/>
      <c r="D34" s="1110"/>
      <c r="E34" s="1111" t="s">
        <v>169</v>
      </c>
      <c r="F34" s="1112"/>
      <c r="G34" s="1110"/>
      <c r="H34" s="1113"/>
      <c r="I34" s="1113"/>
      <c r="J34" s="1114"/>
      <c r="K34" s="1115"/>
      <c r="L34" s="1116"/>
    </row>
    <row r="35" spans="1:12" s="1511" customFormat="1" x14ac:dyDescent="0.25">
      <c r="C35" s="1506"/>
      <c r="D35" s="1151"/>
      <c r="E35" s="1118" t="s">
        <v>3706</v>
      </c>
      <c r="F35" s="1112"/>
      <c r="G35" s="1110"/>
      <c r="H35" s="1113"/>
      <c r="I35" s="1113"/>
      <c r="J35" s="1114"/>
      <c r="K35" s="1509"/>
      <c r="L35" s="1510"/>
    </row>
    <row r="36" spans="1:12" s="1511" customFormat="1" x14ac:dyDescent="0.25">
      <c r="C36" s="1506"/>
      <c r="D36" s="1151"/>
      <c r="E36" s="1127" t="s">
        <v>4955</v>
      </c>
      <c r="F36" s="1112">
        <v>1</v>
      </c>
      <c r="G36" s="1110" t="s">
        <v>4959</v>
      </c>
      <c r="H36" s="1113">
        <v>1.29</v>
      </c>
      <c r="I36" s="1113"/>
      <c r="J36" s="1114">
        <f t="shared" ref="J36:J139" si="2">PRODUCT(F36:I36)</f>
        <v>1.29</v>
      </c>
      <c r="K36" s="1509"/>
      <c r="L36" s="1510"/>
    </row>
    <row r="37" spans="1:12" s="1511" customFormat="1" x14ac:dyDescent="0.25">
      <c r="C37" s="1506"/>
      <c r="D37" s="1151"/>
      <c r="E37" s="1127"/>
      <c r="F37" s="1112">
        <v>1</v>
      </c>
      <c r="G37" s="1110" t="s">
        <v>4959</v>
      </c>
      <c r="H37" s="1113">
        <v>3.05</v>
      </c>
      <c r="I37" s="1113"/>
      <c r="J37" s="1114">
        <f t="shared" si="2"/>
        <v>3.05</v>
      </c>
      <c r="K37" s="1509"/>
      <c r="L37" s="1510"/>
    </row>
    <row r="38" spans="1:12" s="1511" customFormat="1" x14ac:dyDescent="0.25">
      <c r="C38" s="1506"/>
      <c r="D38" s="1151"/>
      <c r="E38" s="1127"/>
      <c r="F38" s="1112">
        <v>1</v>
      </c>
      <c r="G38" s="1110" t="s">
        <v>4959</v>
      </c>
      <c r="H38" s="1113">
        <v>2.71</v>
      </c>
      <c r="I38" s="1113"/>
      <c r="J38" s="1114">
        <f t="shared" si="2"/>
        <v>2.71</v>
      </c>
      <c r="K38" s="1509"/>
      <c r="L38" s="1510"/>
    </row>
    <row r="39" spans="1:12" s="1511" customFormat="1" x14ac:dyDescent="0.25">
      <c r="C39" s="1506"/>
      <c r="D39" s="1151"/>
      <c r="E39" s="1127"/>
      <c r="F39" s="1112">
        <v>1</v>
      </c>
      <c r="G39" s="1110" t="s">
        <v>4959</v>
      </c>
      <c r="H39" s="1113">
        <v>2.39</v>
      </c>
      <c r="I39" s="1113"/>
      <c r="J39" s="1114">
        <f t="shared" si="2"/>
        <v>2.39</v>
      </c>
      <c r="K39" s="1509"/>
      <c r="L39" s="1510"/>
    </row>
    <row r="40" spans="1:12" s="1511" customFormat="1" x14ac:dyDescent="0.25">
      <c r="C40" s="1512"/>
      <c r="D40" s="1151"/>
      <c r="E40" s="1127"/>
      <c r="F40" s="1112">
        <v>1</v>
      </c>
      <c r="G40" s="1110" t="s">
        <v>4959</v>
      </c>
      <c r="H40" s="1113">
        <v>2.08</v>
      </c>
      <c r="I40" s="1113"/>
      <c r="J40" s="1114">
        <f t="shared" si="2"/>
        <v>2.08</v>
      </c>
      <c r="K40" s="1509"/>
      <c r="L40" s="1509"/>
    </row>
    <row r="41" spans="1:12" s="1511" customFormat="1" x14ac:dyDescent="0.25">
      <c r="C41" s="1512"/>
      <c r="D41" s="1151"/>
      <c r="E41" s="1127"/>
      <c r="F41" s="1112">
        <v>1</v>
      </c>
      <c r="G41" s="1110" t="s">
        <v>4959</v>
      </c>
      <c r="H41" s="1113">
        <v>1.77</v>
      </c>
      <c r="I41" s="1113"/>
      <c r="J41" s="1114">
        <f t="shared" si="2"/>
        <v>1.77</v>
      </c>
      <c r="K41" s="1509"/>
      <c r="L41" s="1509"/>
    </row>
    <row r="42" spans="1:12" s="1511" customFormat="1" x14ac:dyDescent="0.25">
      <c r="C42" s="1512"/>
      <c r="D42" s="1151"/>
      <c r="E42" s="1127"/>
      <c r="F42" s="1112">
        <v>1</v>
      </c>
      <c r="G42" s="1110" t="s">
        <v>4959</v>
      </c>
      <c r="H42" s="1113">
        <v>1.67</v>
      </c>
      <c r="I42" s="1113"/>
      <c r="J42" s="1114">
        <f t="shared" si="2"/>
        <v>1.67</v>
      </c>
      <c r="K42" s="1509"/>
      <c r="L42" s="1509"/>
    </row>
    <row r="43" spans="1:12" s="1511" customFormat="1" x14ac:dyDescent="0.25">
      <c r="C43" s="1512"/>
      <c r="D43" s="1151"/>
      <c r="E43" s="1127"/>
      <c r="F43" s="1112">
        <v>1</v>
      </c>
      <c r="G43" s="1110" t="s">
        <v>4959</v>
      </c>
      <c r="H43" s="1113">
        <v>1.63</v>
      </c>
      <c r="I43" s="1113"/>
      <c r="J43" s="1114">
        <f t="shared" si="2"/>
        <v>1.63</v>
      </c>
      <c r="K43" s="1509"/>
      <c r="L43" s="1509"/>
    </row>
    <row r="44" spans="1:12" s="1511" customFormat="1" x14ac:dyDescent="0.25">
      <c r="C44" s="1512"/>
      <c r="D44" s="1151"/>
      <c r="E44" s="1127"/>
      <c r="F44" s="1112">
        <v>1</v>
      </c>
      <c r="G44" s="1110" t="s">
        <v>4959</v>
      </c>
      <c r="H44" s="1113">
        <v>1.34</v>
      </c>
      <c r="I44" s="1113"/>
      <c r="J44" s="1114">
        <f t="shared" ref="J44:J102" si="3">PRODUCT(F44:I44)</f>
        <v>1.34</v>
      </c>
      <c r="K44" s="1509"/>
      <c r="L44" s="1509"/>
    </row>
    <row r="45" spans="1:12" s="1511" customFormat="1" x14ac:dyDescent="0.25">
      <c r="C45" s="1512"/>
      <c r="D45" s="1151"/>
      <c r="E45" s="1127"/>
      <c r="F45" s="1112">
        <v>1</v>
      </c>
      <c r="G45" s="1110" t="s">
        <v>4959</v>
      </c>
      <c r="H45" s="1113">
        <v>1.02</v>
      </c>
      <c r="I45" s="1113"/>
      <c r="J45" s="1114">
        <f t="shared" si="3"/>
        <v>1.02</v>
      </c>
      <c r="K45" s="1509"/>
      <c r="L45" s="1509"/>
    </row>
    <row r="46" spans="1:12" s="1511" customFormat="1" x14ac:dyDescent="0.25">
      <c r="C46" s="1512"/>
      <c r="D46" s="1151"/>
      <c r="E46" s="1127"/>
      <c r="F46" s="1112">
        <v>1</v>
      </c>
      <c r="G46" s="1110" t="s">
        <v>4959</v>
      </c>
      <c r="H46" s="1113">
        <v>1.18</v>
      </c>
      <c r="I46" s="1113"/>
      <c r="J46" s="1114">
        <f t="shared" si="3"/>
        <v>1.18</v>
      </c>
      <c r="K46" s="1509"/>
      <c r="L46" s="1509"/>
    </row>
    <row r="47" spans="1:12" s="1511" customFormat="1" x14ac:dyDescent="0.25">
      <c r="C47" s="1512"/>
      <c r="D47" s="1151"/>
      <c r="E47" s="1127"/>
      <c r="F47" s="1112">
        <v>1</v>
      </c>
      <c r="G47" s="1110" t="s">
        <v>4959</v>
      </c>
      <c r="H47" s="1113">
        <v>0.92</v>
      </c>
      <c r="I47" s="1113"/>
      <c r="J47" s="1114">
        <f t="shared" si="3"/>
        <v>0.92</v>
      </c>
      <c r="K47" s="1509"/>
      <c r="L47" s="1509"/>
    </row>
    <row r="48" spans="1:12" s="1511" customFormat="1" x14ac:dyDescent="0.25">
      <c r="C48" s="1512"/>
      <c r="D48" s="1151"/>
      <c r="E48" s="1127"/>
      <c r="F48" s="1112">
        <v>1</v>
      </c>
      <c r="G48" s="1110" t="s">
        <v>4959</v>
      </c>
      <c r="H48" s="1113">
        <v>1.23</v>
      </c>
      <c r="I48" s="1113"/>
      <c r="J48" s="1114">
        <f t="shared" si="3"/>
        <v>1.23</v>
      </c>
      <c r="K48" s="1509"/>
      <c r="L48" s="1509"/>
    </row>
    <row r="49" spans="3:12" s="1511" customFormat="1" x14ac:dyDescent="0.25">
      <c r="C49" s="1512"/>
      <c r="D49" s="1151"/>
      <c r="E49" s="1127"/>
      <c r="F49" s="1112">
        <v>1</v>
      </c>
      <c r="G49" s="1110" t="s">
        <v>4959</v>
      </c>
      <c r="H49" s="1113">
        <v>0.92</v>
      </c>
      <c r="I49" s="1113"/>
      <c r="J49" s="1114">
        <f t="shared" si="3"/>
        <v>0.92</v>
      </c>
      <c r="K49" s="1509"/>
      <c r="L49" s="1509"/>
    </row>
    <row r="50" spans="3:12" s="1511" customFormat="1" x14ac:dyDescent="0.25">
      <c r="C50" s="1512"/>
      <c r="D50" s="1151"/>
      <c r="E50" s="1127"/>
      <c r="F50" s="1112">
        <v>1</v>
      </c>
      <c r="G50" s="1110" t="s">
        <v>4959</v>
      </c>
      <c r="H50" s="1113">
        <v>0.84</v>
      </c>
      <c r="I50" s="1113"/>
      <c r="J50" s="1114">
        <f t="shared" si="3"/>
        <v>0.84</v>
      </c>
      <c r="K50" s="1509"/>
      <c r="L50" s="1509"/>
    </row>
    <row r="51" spans="3:12" s="1511" customFormat="1" x14ac:dyDescent="0.25">
      <c r="C51" s="1512"/>
      <c r="D51" s="1151"/>
      <c r="E51" s="1127"/>
      <c r="F51" s="1112">
        <v>1</v>
      </c>
      <c r="G51" s="1110" t="s">
        <v>4959</v>
      </c>
      <c r="H51" s="1113">
        <v>0.78</v>
      </c>
      <c r="I51" s="1113"/>
      <c r="J51" s="1114">
        <f t="shared" si="3"/>
        <v>0.78</v>
      </c>
      <c r="K51" s="1509"/>
      <c r="L51" s="1509"/>
    </row>
    <row r="52" spans="3:12" s="1511" customFormat="1" x14ac:dyDescent="0.25">
      <c r="C52" s="1512"/>
      <c r="D52" s="1151"/>
      <c r="E52" s="1127"/>
      <c r="F52" s="1112">
        <v>1</v>
      </c>
      <c r="G52" s="1110" t="s">
        <v>4959</v>
      </c>
      <c r="H52" s="1113">
        <v>0.78</v>
      </c>
      <c r="I52" s="1113"/>
      <c r="J52" s="1114">
        <f t="shared" si="3"/>
        <v>0.78</v>
      </c>
      <c r="K52" s="1509"/>
      <c r="L52" s="1509"/>
    </row>
    <row r="53" spans="3:12" s="1511" customFormat="1" x14ac:dyDescent="0.25">
      <c r="C53" s="1512"/>
      <c r="D53" s="1151"/>
      <c r="E53" s="1127"/>
      <c r="F53" s="1112">
        <v>1</v>
      </c>
      <c r="G53" s="1110" t="s">
        <v>4959</v>
      </c>
      <c r="H53" s="1113">
        <v>0.78</v>
      </c>
      <c r="I53" s="1113"/>
      <c r="J53" s="1114">
        <f t="shared" si="3"/>
        <v>0.78</v>
      </c>
      <c r="K53" s="1509"/>
      <c r="L53" s="1509"/>
    </row>
    <row r="54" spans="3:12" s="1511" customFormat="1" x14ac:dyDescent="0.25">
      <c r="C54" s="1512"/>
      <c r="D54" s="1151"/>
      <c r="E54" s="1127"/>
      <c r="F54" s="1112">
        <v>1</v>
      </c>
      <c r="G54" s="1110" t="s">
        <v>4959</v>
      </c>
      <c r="H54" s="1113">
        <v>0.78</v>
      </c>
      <c r="I54" s="1113"/>
      <c r="J54" s="1114">
        <f t="shared" si="3"/>
        <v>0.78</v>
      </c>
      <c r="K54" s="1509"/>
      <c r="L54" s="1509"/>
    </row>
    <row r="55" spans="3:12" s="1511" customFormat="1" x14ac:dyDescent="0.25">
      <c r="C55" s="1512"/>
      <c r="D55" s="1151"/>
      <c r="E55" s="1127"/>
      <c r="F55" s="1112">
        <v>1</v>
      </c>
      <c r="G55" s="1110" t="s">
        <v>4959</v>
      </c>
      <c r="H55" s="1113">
        <v>0.78</v>
      </c>
      <c r="I55" s="1113"/>
      <c r="J55" s="1114">
        <f t="shared" si="3"/>
        <v>0.78</v>
      </c>
      <c r="K55" s="1509"/>
      <c r="L55" s="1509"/>
    </row>
    <row r="56" spans="3:12" s="1511" customFormat="1" x14ac:dyDescent="0.25">
      <c r="C56" s="1512"/>
      <c r="D56" s="1151"/>
      <c r="E56" s="1127"/>
      <c r="F56" s="1112">
        <v>1</v>
      </c>
      <c r="G56" s="1110" t="s">
        <v>4959</v>
      </c>
      <c r="H56" s="1113">
        <v>0.78</v>
      </c>
      <c r="I56" s="1113"/>
      <c r="J56" s="1114">
        <f t="shared" si="3"/>
        <v>0.78</v>
      </c>
      <c r="K56" s="1509"/>
      <c r="L56" s="1509"/>
    </row>
    <row r="57" spans="3:12" s="1511" customFormat="1" x14ac:dyDescent="0.25">
      <c r="C57" s="1512"/>
      <c r="D57" s="1151"/>
      <c r="E57" s="1127"/>
      <c r="F57" s="1112">
        <v>1</v>
      </c>
      <c r="G57" s="1110" t="s">
        <v>4959</v>
      </c>
      <c r="H57" s="1113">
        <v>0.89</v>
      </c>
      <c r="I57" s="1113"/>
      <c r="J57" s="1114">
        <f t="shared" si="3"/>
        <v>0.89</v>
      </c>
      <c r="K57" s="1509"/>
      <c r="L57" s="1509"/>
    </row>
    <row r="58" spans="3:12" s="1511" customFormat="1" x14ac:dyDescent="0.25">
      <c r="C58" s="1512"/>
      <c r="D58" s="1151"/>
      <c r="E58" s="1127"/>
      <c r="F58" s="1112">
        <v>1</v>
      </c>
      <c r="G58" s="1110" t="s">
        <v>4959</v>
      </c>
      <c r="H58" s="1113">
        <v>1.08</v>
      </c>
      <c r="I58" s="1113"/>
      <c r="J58" s="1114">
        <f t="shared" si="3"/>
        <v>1.08</v>
      </c>
      <c r="K58" s="1509"/>
      <c r="L58" s="1509"/>
    </row>
    <row r="59" spans="3:12" s="1511" customFormat="1" x14ac:dyDescent="0.25">
      <c r="C59" s="1512"/>
      <c r="D59" s="1151"/>
      <c r="E59" s="1127"/>
      <c r="F59" s="1112">
        <v>1</v>
      </c>
      <c r="G59" s="1110" t="s">
        <v>4959</v>
      </c>
      <c r="H59" s="1113">
        <v>1.26</v>
      </c>
      <c r="I59" s="1113"/>
      <c r="J59" s="1114">
        <f t="shared" si="3"/>
        <v>1.26</v>
      </c>
      <c r="K59" s="1509"/>
      <c r="L59" s="1509"/>
    </row>
    <row r="60" spans="3:12" s="1511" customFormat="1" x14ac:dyDescent="0.25">
      <c r="C60" s="1512"/>
      <c r="D60" s="1151"/>
      <c r="E60" s="1127"/>
      <c r="F60" s="1112">
        <v>1</v>
      </c>
      <c r="G60" s="1110" t="s">
        <v>4959</v>
      </c>
      <c r="H60" s="1113">
        <v>1.45</v>
      </c>
      <c r="I60" s="1113"/>
      <c r="J60" s="1114">
        <f t="shared" si="3"/>
        <v>1.45</v>
      </c>
      <c r="K60" s="1509"/>
      <c r="L60" s="1509"/>
    </row>
    <row r="61" spans="3:12" s="1511" customFormat="1" x14ac:dyDescent="0.25">
      <c r="C61" s="1512"/>
      <c r="D61" s="1151"/>
      <c r="E61" s="1127"/>
      <c r="F61" s="1112">
        <v>1</v>
      </c>
      <c r="G61" s="1110" t="s">
        <v>4959</v>
      </c>
      <c r="H61" s="1113">
        <v>1.64</v>
      </c>
      <c r="I61" s="1113"/>
      <c r="J61" s="1114">
        <f t="shared" si="3"/>
        <v>1.64</v>
      </c>
      <c r="K61" s="1509"/>
      <c r="L61" s="1509"/>
    </row>
    <row r="62" spans="3:12" s="1511" customFormat="1" x14ac:dyDescent="0.25">
      <c r="C62" s="1512"/>
      <c r="D62" s="1151"/>
      <c r="E62" s="1127"/>
      <c r="F62" s="1112">
        <v>1</v>
      </c>
      <c r="G62" s="1110" t="s">
        <v>4959</v>
      </c>
      <c r="H62" s="1113">
        <v>1.82</v>
      </c>
      <c r="I62" s="1113"/>
      <c r="J62" s="1114">
        <f t="shared" si="3"/>
        <v>1.82</v>
      </c>
      <c r="K62" s="1509"/>
      <c r="L62" s="1509"/>
    </row>
    <row r="63" spans="3:12" s="1511" customFormat="1" x14ac:dyDescent="0.25">
      <c r="C63" s="1512"/>
      <c r="D63" s="1151"/>
      <c r="E63" s="1127"/>
      <c r="F63" s="1112">
        <v>1</v>
      </c>
      <c r="G63" s="1110" t="s">
        <v>4959</v>
      </c>
      <c r="H63" s="1113">
        <v>2.0099999999999998</v>
      </c>
      <c r="I63" s="1113"/>
      <c r="J63" s="1114">
        <f t="shared" ref="J63:J101" si="4">PRODUCT(F63:I63)</f>
        <v>2.0099999999999998</v>
      </c>
      <c r="K63" s="1509"/>
      <c r="L63" s="1509"/>
    </row>
    <row r="64" spans="3:12" s="1511" customFormat="1" x14ac:dyDescent="0.25">
      <c r="C64" s="1512"/>
      <c r="D64" s="1151"/>
      <c r="E64" s="1127"/>
      <c r="F64" s="1112">
        <v>1</v>
      </c>
      <c r="G64" s="1110" t="s">
        <v>4959</v>
      </c>
      <c r="H64" s="1113">
        <v>2.2000000000000002</v>
      </c>
      <c r="I64" s="1113"/>
      <c r="J64" s="1114">
        <f t="shared" si="4"/>
        <v>2.2000000000000002</v>
      </c>
      <c r="K64" s="1509"/>
      <c r="L64" s="1509"/>
    </row>
    <row r="65" spans="3:12" s="1511" customFormat="1" x14ac:dyDescent="0.25">
      <c r="C65" s="1512"/>
      <c r="D65" s="1151"/>
      <c r="E65" s="1127"/>
      <c r="F65" s="1112">
        <v>1</v>
      </c>
      <c r="G65" s="1110" t="s">
        <v>4959</v>
      </c>
      <c r="H65" s="1113">
        <v>2.39</v>
      </c>
      <c r="I65" s="1113"/>
      <c r="J65" s="1114">
        <f t="shared" si="4"/>
        <v>2.39</v>
      </c>
      <c r="K65" s="1509"/>
      <c r="L65" s="1509"/>
    </row>
    <row r="66" spans="3:12" s="1511" customFormat="1" x14ac:dyDescent="0.25">
      <c r="C66" s="1512"/>
      <c r="D66" s="1151"/>
      <c r="E66" s="1127"/>
      <c r="F66" s="1112">
        <v>1</v>
      </c>
      <c r="G66" s="1110" t="s">
        <v>4959</v>
      </c>
      <c r="H66" s="1113">
        <v>2.31</v>
      </c>
      <c r="I66" s="1113"/>
      <c r="J66" s="1114">
        <f t="shared" si="4"/>
        <v>2.31</v>
      </c>
      <c r="K66" s="1509"/>
      <c r="L66" s="1509"/>
    </row>
    <row r="67" spans="3:12" s="1511" customFormat="1" x14ac:dyDescent="0.25">
      <c r="C67" s="1512"/>
      <c r="D67" s="1151"/>
      <c r="E67" s="1127"/>
      <c r="F67" s="1112">
        <v>1</v>
      </c>
      <c r="G67" s="1110" t="s">
        <v>4959</v>
      </c>
      <c r="H67" s="1113">
        <v>1.87</v>
      </c>
      <c r="I67" s="1113"/>
      <c r="J67" s="1114">
        <f t="shared" si="4"/>
        <v>1.87</v>
      </c>
      <c r="K67" s="1509"/>
      <c r="L67" s="1509"/>
    </row>
    <row r="68" spans="3:12" s="1511" customFormat="1" x14ac:dyDescent="0.25">
      <c r="C68" s="1512"/>
      <c r="D68" s="1151"/>
      <c r="E68" s="1127"/>
      <c r="F68" s="1112">
        <v>1</v>
      </c>
      <c r="G68" s="1110" t="s">
        <v>4959</v>
      </c>
      <c r="H68" s="1113">
        <v>1.43</v>
      </c>
      <c r="I68" s="1113"/>
      <c r="J68" s="1114">
        <f t="shared" si="4"/>
        <v>1.43</v>
      </c>
      <c r="K68" s="1509"/>
      <c r="L68" s="1509"/>
    </row>
    <row r="69" spans="3:12" s="1511" customFormat="1" x14ac:dyDescent="0.25">
      <c r="C69" s="1512"/>
      <c r="D69" s="1151"/>
      <c r="E69" s="1127"/>
      <c r="F69" s="1112">
        <v>1</v>
      </c>
      <c r="G69" s="1110" t="s">
        <v>4959</v>
      </c>
      <c r="H69" s="1113">
        <v>0.97</v>
      </c>
      <c r="I69" s="1113"/>
      <c r="J69" s="1114">
        <f t="shared" si="4"/>
        <v>0.97</v>
      </c>
      <c r="K69" s="1509"/>
      <c r="L69" s="1509"/>
    </row>
    <row r="70" spans="3:12" s="1511" customFormat="1" x14ac:dyDescent="0.25">
      <c r="C70" s="1512"/>
      <c r="D70" s="1151"/>
      <c r="E70" s="1127"/>
      <c r="F70" s="1112">
        <v>1</v>
      </c>
      <c r="G70" s="1110" t="s">
        <v>4959</v>
      </c>
      <c r="H70" s="1113">
        <v>0.78</v>
      </c>
      <c r="I70" s="1113"/>
      <c r="J70" s="1114">
        <f t="shared" si="4"/>
        <v>0.78</v>
      </c>
      <c r="K70" s="1509"/>
      <c r="L70" s="1509"/>
    </row>
    <row r="71" spans="3:12" s="1511" customFormat="1" x14ac:dyDescent="0.25">
      <c r="C71" s="1512"/>
      <c r="D71" s="1151"/>
      <c r="E71" s="1127"/>
      <c r="F71" s="1112">
        <v>1</v>
      </c>
      <c r="G71" s="1110" t="s">
        <v>4959</v>
      </c>
      <c r="H71" s="1113">
        <v>0.78</v>
      </c>
      <c r="I71" s="1113"/>
      <c r="J71" s="1114">
        <f t="shared" si="4"/>
        <v>0.78</v>
      </c>
      <c r="K71" s="1509"/>
      <c r="L71" s="1509"/>
    </row>
    <row r="72" spans="3:12" s="1511" customFormat="1" x14ac:dyDescent="0.25">
      <c r="C72" s="1512"/>
      <c r="D72" s="1151"/>
      <c r="E72" s="1127"/>
      <c r="F72" s="1112">
        <v>1</v>
      </c>
      <c r="G72" s="1110" t="s">
        <v>4959</v>
      </c>
      <c r="H72" s="1113">
        <v>0.78</v>
      </c>
      <c r="I72" s="1113"/>
      <c r="J72" s="1114">
        <f t="shared" si="4"/>
        <v>0.78</v>
      </c>
      <c r="K72" s="1509"/>
      <c r="L72" s="1509"/>
    </row>
    <row r="73" spans="3:12" s="1511" customFormat="1" x14ac:dyDescent="0.25">
      <c r="C73" s="1512"/>
      <c r="D73" s="1151"/>
      <c r="E73" s="1127"/>
      <c r="F73" s="1112">
        <v>1</v>
      </c>
      <c r="G73" s="1110" t="s">
        <v>4959</v>
      </c>
      <c r="H73" s="1113">
        <v>0.46</v>
      </c>
      <c r="I73" s="1113"/>
      <c r="J73" s="1114">
        <f t="shared" si="4"/>
        <v>0.46</v>
      </c>
      <c r="K73" s="1509"/>
      <c r="L73" s="1509"/>
    </row>
    <row r="74" spans="3:12" s="1511" customFormat="1" x14ac:dyDescent="0.25">
      <c r="C74" s="1512"/>
      <c r="D74" s="1151"/>
      <c r="E74" s="1127"/>
      <c r="F74" s="1112">
        <v>1</v>
      </c>
      <c r="G74" s="1110" t="s">
        <v>4959</v>
      </c>
      <c r="H74" s="1113">
        <v>0.45</v>
      </c>
      <c r="I74" s="1113"/>
      <c r="J74" s="1114">
        <f t="shared" si="4"/>
        <v>0.45</v>
      </c>
      <c r="K74" s="1509"/>
      <c r="L74" s="1509"/>
    </row>
    <row r="75" spans="3:12" s="1511" customFormat="1" x14ac:dyDescent="0.25">
      <c r="C75" s="1512"/>
      <c r="D75" s="1151"/>
      <c r="E75" s="1127"/>
      <c r="F75" s="1112">
        <v>1</v>
      </c>
      <c r="G75" s="1110" t="s">
        <v>4959</v>
      </c>
      <c r="H75" s="1113">
        <v>0.37</v>
      </c>
      <c r="I75" s="1113"/>
      <c r="J75" s="1114">
        <f t="shared" si="4"/>
        <v>0.37</v>
      </c>
      <c r="K75" s="1509"/>
      <c r="L75" s="1509"/>
    </row>
    <row r="76" spans="3:12" s="1511" customFormat="1" x14ac:dyDescent="0.25">
      <c r="C76" s="1512"/>
      <c r="D76" s="1151"/>
      <c r="E76" s="1127"/>
      <c r="F76" s="1112">
        <v>1</v>
      </c>
      <c r="G76" s="1110" t="s">
        <v>4959</v>
      </c>
      <c r="H76" s="1113">
        <v>0.86</v>
      </c>
      <c r="I76" s="1113"/>
      <c r="J76" s="1114">
        <f t="shared" si="4"/>
        <v>0.86</v>
      </c>
      <c r="K76" s="1509"/>
      <c r="L76" s="1509"/>
    </row>
    <row r="77" spans="3:12" s="1511" customFormat="1" x14ac:dyDescent="0.25">
      <c r="C77" s="1512"/>
      <c r="D77" s="1151"/>
      <c r="E77" s="1127"/>
      <c r="F77" s="1112">
        <v>1</v>
      </c>
      <c r="G77" s="1110" t="s">
        <v>4959</v>
      </c>
      <c r="H77" s="1113">
        <v>0.78</v>
      </c>
      <c r="I77" s="1113"/>
      <c r="J77" s="1114">
        <f t="shared" ref="J77:J100" si="5">PRODUCT(F77:I77)</f>
        <v>0.78</v>
      </c>
      <c r="K77" s="1509"/>
      <c r="L77" s="1509"/>
    </row>
    <row r="78" spans="3:12" s="1511" customFormat="1" x14ac:dyDescent="0.25">
      <c r="C78" s="1512"/>
      <c r="D78" s="1151"/>
      <c r="E78" s="1127"/>
      <c r="F78" s="1112">
        <v>1</v>
      </c>
      <c r="G78" s="1110" t="s">
        <v>4959</v>
      </c>
      <c r="H78" s="1113">
        <v>0.78</v>
      </c>
      <c r="I78" s="1113"/>
      <c r="J78" s="1114">
        <f t="shared" si="5"/>
        <v>0.78</v>
      </c>
      <c r="K78" s="1509"/>
      <c r="L78" s="1509"/>
    </row>
    <row r="79" spans="3:12" s="1511" customFormat="1" x14ac:dyDescent="0.25">
      <c r="C79" s="1512"/>
      <c r="D79" s="1151"/>
      <c r="E79" s="1127"/>
      <c r="F79" s="1112">
        <v>1</v>
      </c>
      <c r="G79" s="1110" t="s">
        <v>4959</v>
      </c>
      <c r="H79" s="1113">
        <v>1.1399999999999999</v>
      </c>
      <c r="I79" s="1113"/>
      <c r="J79" s="1114">
        <f t="shared" si="5"/>
        <v>1.1399999999999999</v>
      </c>
      <c r="K79" s="1509"/>
      <c r="L79" s="1509"/>
    </row>
    <row r="80" spans="3:12" s="1511" customFormat="1" x14ac:dyDescent="0.25">
      <c r="C80" s="1512"/>
      <c r="D80" s="1151"/>
      <c r="E80" s="1127"/>
      <c r="F80" s="1112">
        <v>1</v>
      </c>
      <c r="G80" s="1110" t="s">
        <v>4959</v>
      </c>
      <c r="H80" s="1113">
        <v>1.1299999999999999</v>
      </c>
      <c r="I80" s="1113"/>
      <c r="J80" s="1114">
        <f t="shared" si="5"/>
        <v>1.1299999999999999</v>
      </c>
      <c r="K80" s="1509"/>
      <c r="L80" s="1509"/>
    </row>
    <row r="81" spans="3:12" s="1511" customFormat="1" x14ac:dyDescent="0.25">
      <c r="C81" s="1512"/>
      <c r="D81" s="1151"/>
      <c r="E81" s="1127"/>
      <c r="F81" s="1112">
        <v>1</v>
      </c>
      <c r="G81" s="1110" t="s">
        <v>4959</v>
      </c>
      <c r="H81" s="1113">
        <v>1.1100000000000001</v>
      </c>
      <c r="I81" s="1113"/>
      <c r="J81" s="1114">
        <f t="shared" si="5"/>
        <v>1.1100000000000001</v>
      </c>
      <c r="K81" s="1509"/>
      <c r="L81" s="1509"/>
    </row>
    <row r="82" spans="3:12" s="1511" customFormat="1" x14ac:dyDescent="0.25">
      <c r="C82" s="1512"/>
      <c r="D82" s="1151"/>
      <c r="E82" s="1127"/>
      <c r="F82" s="1112">
        <v>1</v>
      </c>
      <c r="G82" s="1110" t="s">
        <v>4959</v>
      </c>
      <c r="H82" s="1113">
        <v>1.08</v>
      </c>
      <c r="I82" s="1113"/>
      <c r="J82" s="1114">
        <f t="shared" si="5"/>
        <v>1.08</v>
      </c>
      <c r="K82" s="1509"/>
      <c r="L82" s="1509"/>
    </row>
    <row r="83" spans="3:12" s="1511" customFormat="1" x14ac:dyDescent="0.25">
      <c r="C83" s="1512"/>
      <c r="D83" s="1151"/>
      <c r="E83" s="1127"/>
      <c r="F83" s="1112">
        <v>1</v>
      </c>
      <c r="G83" s="1110" t="s">
        <v>4959</v>
      </c>
      <c r="H83" s="1113">
        <v>0.88</v>
      </c>
      <c r="I83" s="1113"/>
      <c r="J83" s="1114">
        <f t="shared" si="5"/>
        <v>0.88</v>
      </c>
      <c r="K83" s="1509"/>
      <c r="L83" s="1509"/>
    </row>
    <row r="84" spans="3:12" s="1511" customFormat="1" x14ac:dyDescent="0.25">
      <c r="C84" s="1512"/>
      <c r="D84" s="1151"/>
      <c r="E84" s="1127"/>
      <c r="F84" s="1112">
        <v>1</v>
      </c>
      <c r="G84" s="1110" t="s">
        <v>4959</v>
      </c>
      <c r="H84" s="1113">
        <v>2.13</v>
      </c>
      <c r="I84" s="1113"/>
      <c r="J84" s="1114">
        <f t="shared" si="5"/>
        <v>2.13</v>
      </c>
      <c r="K84" s="1509"/>
      <c r="L84" s="1509"/>
    </row>
    <row r="85" spans="3:12" s="1511" customFormat="1" x14ac:dyDescent="0.25">
      <c r="C85" s="1512"/>
      <c r="D85" s="1151"/>
      <c r="E85" s="1127"/>
      <c r="F85" s="1112">
        <v>1</v>
      </c>
      <c r="G85" s="1110" t="s">
        <v>4959</v>
      </c>
      <c r="H85" s="1113">
        <v>2.78</v>
      </c>
      <c r="I85" s="1113"/>
      <c r="J85" s="1114">
        <f t="shared" si="5"/>
        <v>2.78</v>
      </c>
      <c r="K85" s="1509"/>
      <c r="L85" s="1509"/>
    </row>
    <row r="86" spans="3:12" s="1511" customFormat="1" x14ac:dyDescent="0.25">
      <c r="C86" s="1512"/>
      <c r="D86" s="1151"/>
      <c r="E86" s="1127"/>
      <c r="F86" s="1112">
        <v>1</v>
      </c>
      <c r="G86" s="1110" t="s">
        <v>4959</v>
      </c>
      <c r="H86" s="1113">
        <v>1.03</v>
      </c>
      <c r="I86" s="1113"/>
      <c r="J86" s="1114">
        <f t="shared" si="5"/>
        <v>1.03</v>
      </c>
      <c r="K86" s="1509"/>
      <c r="L86" s="1509"/>
    </row>
    <row r="87" spans="3:12" s="1511" customFormat="1" x14ac:dyDescent="0.25">
      <c r="C87" s="1512"/>
      <c r="D87" s="1151"/>
      <c r="E87" s="1127"/>
      <c r="F87" s="1112">
        <v>1</v>
      </c>
      <c r="G87" s="1110" t="s">
        <v>4959</v>
      </c>
      <c r="H87" s="1113">
        <v>1.4</v>
      </c>
      <c r="I87" s="1113"/>
      <c r="J87" s="1114">
        <f t="shared" si="5"/>
        <v>1.4</v>
      </c>
      <c r="K87" s="1509"/>
      <c r="L87" s="1509"/>
    </row>
    <row r="88" spans="3:12" s="1511" customFormat="1" x14ac:dyDescent="0.25">
      <c r="C88" s="1512"/>
      <c r="D88" s="1151"/>
      <c r="E88" s="1127"/>
      <c r="F88" s="1112">
        <v>1</v>
      </c>
      <c r="G88" s="1110" t="s">
        <v>4959</v>
      </c>
      <c r="H88" s="1113">
        <v>2.5099999999999998</v>
      </c>
      <c r="I88" s="1113"/>
      <c r="J88" s="1114">
        <f t="shared" si="5"/>
        <v>2.5099999999999998</v>
      </c>
      <c r="K88" s="1509"/>
      <c r="L88" s="1509"/>
    </row>
    <row r="89" spans="3:12" s="1511" customFormat="1" x14ac:dyDescent="0.25">
      <c r="C89" s="1512"/>
      <c r="D89" s="1151"/>
      <c r="E89" s="1127"/>
      <c r="F89" s="1112">
        <v>1</v>
      </c>
      <c r="G89" s="1110" t="s">
        <v>4959</v>
      </c>
      <c r="H89" s="1113">
        <v>1.63</v>
      </c>
      <c r="I89" s="1113"/>
      <c r="J89" s="1114">
        <f t="shared" ref="J89:J99" si="6">PRODUCT(F89:I89)</f>
        <v>1.63</v>
      </c>
      <c r="K89" s="1509"/>
      <c r="L89" s="1509"/>
    </row>
    <row r="90" spans="3:12" s="1511" customFormat="1" x14ac:dyDescent="0.25">
      <c r="C90" s="1512"/>
      <c r="D90" s="1151"/>
      <c r="E90" s="1127"/>
      <c r="F90" s="1112">
        <v>1</v>
      </c>
      <c r="G90" s="1110" t="s">
        <v>4959</v>
      </c>
      <c r="H90" s="1113">
        <v>2.34</v>
      </c>
      <c r="I90" s="1113"/>
      <c r="J90" s="1114">
        <f t="shared" si="6"/>
        <v>2.34</v>
      </c>
      <c r="K90" s="1509"/>
      <c r="L90" s="1509"/>
    </row>
    <row r="91" spans="3:12" s="1511" customFormat="1" x14ac:dyDescent="0.25">
      <c r="C91" s="1512"/>
      <c r="D91" s="1151"/>
      <c r="E91" s="1127"/>
      <c r="F91" s="1112">
        <v>1</v>
      </c>
      <c r="G91" s="1110" t="s">
        <v>4959</v>
      </c>
      <c r="H91" s="1113">
        <v>1.55</v>
      </c>
      <c r="I91" s="1113"/>
      <c r="J91" s="1114">
        <f t="shared" si="6"/>
        <v>1.55</v>
      </c>
      <c r="K91" s="1509"/>
      <c r="L91" s="1509"/>
    </row>
    <row r="92" spans="3:12" s="1511" customFormat="1" x14ac:dyDescent="0.25">
      <c r="C92" s="1512"/>
      <c r="D92" s="1151"/>
      <c r="E92" s="1127"/>
      <c r="F92" s="1112">
        <v>1</v>
      </c>
      <c r="G92" s="1110" t="s">
        <v>4959</v>
      </c>
      <c r="H92" s="1113">
        <v>0.78</v>
      </c>
      <c r="I92" s="1113"/>
      <c r="J92" s="1114">
        <f t="shared" si="6"/>
        <v>0.78</v>
      </c>
      <c r="K92" s="1509"/>
      <c r="L92" s="1509"/>
    </row>
    <row r="93" spans="3:12" s="1511" customFormat="1" x14ac:dyDescent="0.25">
      <c r="C93" s="1512"/>
      <c r="D93" s="1151"/>
      <c r="E93" s="1127"/>
      <c r="F93" s="1112">
        <v>1</v>
      </c>
      <c r="G93" s="1110" t="s">
        <v>4959</v>
      </c>
      <c r="H93" s="1113">
        <v>0.78</v>
      </c>
      <c r="I93" s="1113"/>
      <c r="J93" s="1114">
        <f t="shared" si="6"/>
        <v>0.78</v>
      </c>
      <c r="K93" s="1509"/>
      <c r="L93" s="1509"/>
    </row>
    <row r="94" spans="3:12" s="1511" customFormat="1" x14ac:dyDescent="0.25">
      <c r="C94" s="1512"/>
      <c r="D94" s="1151"/>
      <c r="E94" s="1127"/>
      <c r="F94" s="1112">
        <v>1</v>
      </c>
      <c r="G94" s="1110" t="s">
        <v>4959</v>
      </c>
      <c r="H94" s="1113">
        <v>0.43</v>
      </c>
      <c r="I94" s="1113"/>
      <c r="J94" s="1114">
        <f t="shared" si="6"/>
        <v>0.43</v>
      </c>
      <c r="K94" s="1509"/>
      <c r="L94" s="1509"/>
    </row>
    <row r="95" spans="3:12" s="1511" customFormat="1" x14ac:dyDescent="0.25">
      <c r="C95" s="1512"/>
      <c r="D95" s="1151"/>
      <c r="E95" s="1127"/>
      <c r="F95" s="1112">
        <v>1</v>
      </c>
      <c r="G95" s="1110" t="s">
        <v>4959</v>
      </c>
      <c r="H95" s="1113">
        <v>0.78</v>
      </c>
      <c r="I95" s="1113"/>
      <c r="J95" s="1114">
        <f t="shared" si="6"/>
        <v>0.78</v>
      </c>
      <c r="K95" s="1509"/>
      <c r="L95" s="1509"/>
    </row>
    <row r="96" spans="3:12" s="1511" customFormat="1" x14ac:dyDescent="0.25">
      <c r="C96" s="1512"/>
      <c r="D96" s="1151"/>
      <c r="E96" s="1127"/>
      <c r="F96" s="1112">
        <v>1</v>
      </c>
      <c r="G96" s="1110" t="s">
        <v>4959</v>
      </c>
      <c r="H96" s="1113">
        <v>0.57999999999999996</v>
      </c>
      <c r="I96" s="1113"/>
      <c r="J96" s="1114">
        <f t="shared" si="6"/>
        <v>0.57999999999999996</v>
      </c>
      <c r="K96" s="1509"/>
      <c r="L96" s="1509"/>
    </row>
    <row r="97" spans="3:12" s="1511" customFormat="1" x14ac:dyDescent="0.25">
      <c r="C97" s="1512"/>
      <c r="D97" s="1151"/>
      <c r="E97" s="1127"/>
      <c r="F97" s="1112">
        <v>1</v>
      </c>
      <c r="G97" s="1110" t="s">
        <v>4959</v>
      </c>
      <c r="H97" s="1113">
        <v>29.25</v>
      </c>
      <c r="I97" s="1113"/>
      <c r="J97" s="1114">
        <f t="shared" si="6"/>
        <v>29.25</v>
      </c>
      <c r="K97" s="1509"/>
      <c r="L97" s="1509"/>
    </row>
    <row r="98" spans="3:12" s="1511" customFormat="1" x14ac:dyDescent="0.25">
      <c r="C98" s="1512"/>
      <c r="D98" s="1151"/>
      <c r="E98" s="1127"/>
      <c r="F98" s="1112">
        <v>-3</v>
      </c>
      <c r="G98" s="1110" t="s">
        <v>4959</v>
      </c>
      <c r="H98" s="1113">
        <v>6.74</v>
      </c>
      <c r="I98" s="1113"/>
      <c r="J98" s="1114">
        <f t="shared" si="6"/>
        <v>-20.22</v>
      </c>
      <c r="K98" s="1509"/>
      <c r="L98" s="1509"/>
    </row>
    <row r="99" spans="3:12" s="1511" customFormat="1" x14ac:dyDescent="0.25">
      <c r="C99" s="1512"/>
      <c r="D99" s="1151"/>
      <c r="E99" s="1127"/>
      <c r="F99" s="1112">
        <v>1</v>
      </c>
      <c r="G99" s="1110" t="s">
        <v>4959</v>
      </c>
      <c r="H99" s="1113">
        <v>30.41</v>
      </c>
      <c r="I99" s="1113"/>
      <c r="J99" s="1114">
        <f t="shared" si="6"/>
        <v>30.41</v>
      </c>
      <c r="K99" s="1509"/>
      <c r="L99" s="1509"/>
    </row>
    <row r="100" spans="3:12" s="1511" customFormat="1" x14ac:dyDescent="0.25">
      <c r="C100" s="1512"/>
      <c r="D100" s="1151"/>
      <c r="E100" s="1127"/>
      <c r="F100" s="1112">
        <v>-3</v>
      </c>
      <c r="G100" s="1110" t="s">
        <v>4959</v>
      </c>
      <c r="H100" s="1113">
        <v>6.74</v>
      </c>
      <c r="I100" s="1113"/>
      <c r="J100" s="1114">
        <f t="shared" si="5"/>
        <v>-20.22</v>
      </c>
      <c r="K100" s="1509"/>
      <c r="L100" s="1509"/>
    </row>
    <row r="101" spans="3:12" s="1511" customFormat="1" x14ac:dyDescent="0.25">
      <c r="C101" s="1512"/>
      <c r="D101" s="1151"/>
      <c r="E101" s="1127"/>
      <c r="F101" s="1112">
        <v>1</v>
      </c>
      <c r="G101" s="1110" t="s">
        <v>4959</v>
      </c>
      <c r="H101" s="1113">
        <v>46.75</v>
      </c>
      <c r="I101" s="1113"/>
      <c r="J101" s="1114">
        <f t="shared" si="4"/>
        <v>46.75</v>
      </c>
      <c r="K101" s="1509"/>
      <c r="L101" s="1509"/>
    </row>
    <row r="102" spans="3:12" s="1511" customFormat="1" x14ac:dyDescent="0.25">
      <c r="C102" s="1512"/>
      <c r="D102" s="1151"/>
      <c r="E102" s="1127"/>
      <c r="F102" s="1112">
        <v>-1</v>
      </c>
      <c r="G102" s="1110" t="s">
        <v>4959</v>
      </c>
      <c r="H102" s="1113">
        <v>4.0199999999999996</v>
      </c>
      <c r="I102" s="1113"/>
      <c r="J102" s="1114">
        <f t="shared" si="3"/>
        <v>-4.0199999999999996</v>
      </c>
      <c r="K102" s="1509"/>
      <c r="L102" s="1509"/>
    </row>
    <row r="103" spans="3:12" s="1511" customFormat="1" x14ac:dyDescent="0.25">
      <c r="C103" s="1512"/>
      <c r="D103" s="1151"/>
      <c r="E103" s="1127"/>
      <c r="F103" s="1112">
        <v>-2</v>
      </c>
      <c r="G103" s="1110" t="s">
        <v>4959</v>
      </c>
      <c r="H103" s="1113">
        <v>6.74</v>
      </c>
      <c r="I103" s="1113"/>
      <c r="J103" s="1114">
        <f t="shared" ref="J103:J107" si="7">PRODUCT(F103:I103)</f>
        <v>-13.48</v>
      </c>
      <c r="K103" s="1509"/>
      <c r="L103" s="1509"/>
    </row>
    <row r="104" spans="3:12" s="1511" customFormat="1" x14ac:dyDescent="0.25">
      <c r="C104" s="1512"/>
      <c r="D104" s="1151"/>
      <c r="E104" s="1127"/>
      <c r="F104" s="1112">
        <v>-1</v>
      </c>
      <c r="G104" s="1110" t="s">
        <v>4959</v>
      </c>
      <c r="H104" s="1113">
        <v>4.5599999999999996</v>
      </c>
      <c r="I104" s="1113"/>
      <c r="J104" s="1114">
        <f t="shared" si="7"/>
        <v>-4.5599999999999996</v>
      </c>
      <c r="K104" s="1509"/>
      <c r="L104" s="1509"/>
    </row>
    <row r="105" spans="3:12" s="1511" customFormat="1" x14ac:dyDescent="0.25">
      <c r="C105" s="1512"/>
      <c r="D105" s="1151"/>
      <c r="E105" s="1127"/>
      <c r="F105" s="1112">
        <v>-1</v>
      </c>
      <c r="G105" s="1110" t="s">
        <v>4959</v>
      </c>
      <c r="H105" s="1113">
        <v>4.08</v>
      </c>
      <c r="I105" s="1113"/>
      <c r="J105" s="1114">
        <f t="shared" si="7"/>
        <v>-4.08</v>
      </c>
      <c r="K105" s="1509"/>
      <c r="L105" s="1509"/>
    </row>
    <row r="106" spans="3:12" s="1511" customFormat="1" x14ac:dyDescent="0.25">
      <c r="C106" s="1512"/>
      <c r="D106" s="1151"/>
      <c r="E106" s="1127"/>
      <c r="F106" s="1112">
        <v>-1</v>
      </c>
      <c r="G106" s="1110" t="s">
        <v>4959</v>
      </c>
      <c r="H106" s="1113">
        <v>6.43</v>
      </c>
      <c r="I106" s="1113"/>
      <c r="J106" s="1114">
        <f t="shared" si="7"/>
        <v>-6.43</v>
      </c>
      <c r="K106" s="1509"/>
      <c r="L106" s="1509"/>
    </row>
    <row r="107" spans="3:12" s="1511" customFormat="1" x14ac:dyDescent="0.25">
      <c r="C107" s="1512"/>
      <c r="D107" s="1151"/>
      <c r="E107" s="1127" t="s">
        <v>4956</v>
      </c>
      <c r="F107" s="1112">
        <v>1</v>
      </c>
      <c r="G107" s="1110" t="s">
        <v>4959</v>
      </c>
      <c r="H107" s="1113">
        <v>21.99</v>
      </c>
      <c r="I107" s="1113"/>
      <c r="J107" s="1114">
        <f t="shared" si="7"/>
        <v>21.99</v>
      </c>
      <c r="K107" s="1509"/>
      <c r="L107" s="1509"/>
    </row>
    <row r="108" spans="3:12" s="1511" customFormat="1" x14ac:dyDescent="0.25">
      <c r="C108" s="1512"/>
      <c r="D108" s="1151"/>
      <c r="E108" s="1127"/>
      <c r="F108" s="1112">
        <v>-2</v>
      </c>
      <c r="G108" s="1110" t="s">
        <v>4959</v>
      </c>
      <c r="H108" s="1113">
        <v>4.3899999999999997</v>
      </c>
      <c r="I108" s="1113"/>
      <c r="J108" s="1114">
        <f t="shared" ref="J108:J138" si="8">PRODUCT(F108:I108)</f>
        <v>-8.7799999999999994</v>
      </c>
      <c r="K108" s="1509"/>
      <c r="L108" s="1509"/>
    </row>
    <row r="109" spans="3:12" s="1511" customFormat="1" x14ac:dyDescent="0.25">
      <c r="C109" s="1512"/>
      <c r="D109" s="1151"/>
      <c r="E109" s="1127"/>
      <c r="F109" s="1112">
        <v>-1</v>
      </c>
      <c r="G109" s="1110" t="s">
        <v>4959</v>
      </c>
      <c r="H109" s="1113">
        <v>6.66</v>
      </c>
      <c r="I109" s="1113"/>
      <c r="J109" s="1114">
        <f t="shared" si="8"/>
        <v>-6.66</v>
      </c>
      <c r="K109" s="1509"/>
      <c r="L109" s="1509"/>
    </row>
    <row r="110" spans="3:12" s="1511" customFormat="1" x14ac:dyDescent="0.25">
      <c r="C110" s="1512"/>
      <c r="D110" s="1151"/>
      <c r="E110" s="1127"/>
      <c r="F110" s="1112">
        <v>1</v>
      </c>
      <c r="G110" s="1110" t="s">
        <v>4959</v>
      </c>
      <c r="H110" s="1113">
        <v>15.22</v>
      </c>
      <c r="I110" s="1113"/>
      <c r="J110" s="1114">
        <f t="shared" si="8"/>
        <v>15.22</v>
      </c>
      <c r="K110" s="1509"/>
      <c r="L110" s="1509"/>
    </row>
    <row r="111" spans="3:12" s="1511" customFormat="1" x14ac:dyDescent="0.25">
      <c r="C111" s="1512"/>
      <c r="D111" s="1151"/>
      <c r="E111" s="1127"/>
      <c r="F111" s="1112">
        <v>-1</v>
      </c>
      <c r="G111" s="1110" t="s">
        <v>4959</v>
      </c>
      <c r="H111" s="1113">
        <v>6.3</v>
      </c>
      <c r="I111" s="1113"/>
      <c r="J111" s="1114">
        <f t="shared" si="8"/>
        <v>-6.3</v>
      </c>
      <c r="K111" s="1509"/>
      <c r="L111" s="1509"/>
    </row>
    <row r="112" spans="3:12" s="1511" customFormat="1" x14ac:dyDescent="0.25">
      <c r="C112" s="1512"/>
      <c r="D112" s="1151"/>
      <c r="E112" s="1127"/>
      <c r="F112" s="1112">
        <v>-1</v>
      </c>
      <c r="G112" s="1110" t="s">
        <v>4959</v>
      </c>
      <c r="H112" s="1113">
        <v>3.47</v>
      </c>
      <c r="I112" s="1113"/>
      <c r="J112" s="1114">
        <f t="shared" si="8"/>
        <v>-3.47</v>
      </c>
      <c r="K112" s="1509"/>
      <c r="L112" s="1509"/>
    </row>
    <row r="113" spans="3:12" s="1511" customFormat="1" x14ac:dyDescent="0.25">
      <c r="C113" s="1512"/>
      <c r="D113" s="1151"/>
      <c r="E113" s="1127"/>
      <c r="F113" s="1112">
        <v>1</v>
      </c>
      <c r="G113" s="1110" t="s">
        <v>4959</v>
      </c>
      <c r="H113" s="1113">
        <v>31.53</v>
      </c>
      <c r="I113" s="1113"/>
      <c r="J113" s="1114">
        <f t="shared" si="8"/>
        <v>31.53</v>
      </c>
      <c r="K113" s="1509"/>
      <c r="L113" s="1509"/>
    </row>
    <row r="114" spans="3:12" s="1511" customFormat="1" x14ac:dyDescent="0.25">
      <c r="C114" s="1512"/>
      <c r="D114" s="1151"/>
      <c r="E114" s="1127"/>
      <c r="F114" s="1112">
        <v>-3</v>
      </c>
      <c r="G114" s="1110" t="s">
        <v>4959</v>
      </c>
      <c r="H114" s="1113">
        <v>6.74</v>
      </c>
      <c r="I114" s="1113"/>
      <c r="J114" s="1114">
        <f t="shared" si="8"/>
        <v>-20.22</v>
      </c>
      <c r="K114" s="1509"/>
      <c r="L114" s="1509"/>
    </row>
    <row r="115" spans="3:12" s="1511" customFormat="1" x14ac:dyDescent="0.25">
      <c r="C115" s="1512"/>
      <c r="D115" s="1151"/>
      <c r="E115" s="1127"/>
      <c r="F115" s="1112">
        <v>1</v>
      </c>
      <c r="G115" s="1110" t="s">
        <v>4959</v>
      </c>
      <c r="H115" s="1113">
        <v>30.69</v>
      </c>
      <c r="I115" s="1113"/>
      <c r="J115" s="1114">
        <f t="shared" si="8"/>
        <v>30.69</v>
      </c>
      <c r="K115" s="1509"/>
      <c r="L115" s="1509"/>
    </row>
    <row r="116" spans="3:12" s="1511" customFormat="1" x14ac:dyDescent="0.25">
      <c r="C116" s="1512"/>
      <c r="D116" s="1151"/>
      <c r="E116" s="1127"/>
      <c r="F116" s="1112">
        <v>-3</v>
      </c>
      <c r="G116" s="1110" t="s">
        <v>4959</v>
      </c>
      <c r="H116" s="1113">
        <v>6.74</v>
      </c>
      <c r="I116" s="1113"/>
      <c r="J116" s="1114">
        <f t="shared" si="8"/>
        <v>-20.22</v>
      </c>
      <c r="K116" s="1509"/>
      <c r="L116" s="1509"/>
    </row>
    <row r="117" spans="3:12" s="1511" customFormat="1" x14ac:dyDescent="0.25">
      <c r="C117" s="1512"/>
      <c r="D117" s="1151"/>
      <c r="E117" s="1127"/>
      <c r="F117" s="1112">
        <v>1</v>
      </c>
      <c r="G117" s="1110" t="s">
        <v>4959</v>
      </c>
      <c r="H117" s="1113">
        <v>31.8</v>
      </c>
      <c r="I117" s="1113"/>
      <c r="J117" s="1114">
        <f t="shared" si="8"/>
        <v>31.8</v>
      </c>
      <c r="K117" s="1509"/>
      <c r="L117" s="1509"/>
    </row>
    <row r="118" spans="3:12" s="1511" customFormat="1" x14ac:dyDescent="0.25">
      <c r="C118" s="1512"/>
      <c r="D118" s="1151"/>
      <c r="E118" s="1127"/>
      <c r="F118" s="1112">
        <v>-3</v>
      </c>
      <c r="G118" s="1110" t="s">
        <v>4959</v>
      </c>
      <c r="H118" s="1113">
        <v>6.74</v>
      </c>
      <c r="I118" s="1113"/>
      <c r="J118" s="1114">
        <f t="shared" si="8"/>
        <v>-20.22</v>
      </c>
      <c r="K118" s="1509"/>
      <c r="L118" s="1509"/>
    </row>
    <row r="119" spans="3:12" s="1511" customFormat="1" x14ac:dyDescent="0.25">
      <c r="C119" s="1512"/>
      <c r="D119" s="1151"/>
      <c r="E119" s="1127"/>
      <c r="F119" s="1112">
        <v>1</v>
      </c>
      <c r="G119" s="1110" t="s">
        <v>4959</v>
      </c>
      <c r="H119" s="1113">
        <v>31.98</v>
      </c>
      <c r="I119" s="1113"/>
      <c r="J119" s="1114">
        <f t="shared" si="8"/>
        <v>31.98</v>
      </c>
      <c r="K119" s="1509"/>
      <c r="L119" s="1509"/>
    </row>
    <row r="120" spans="3:12" s="1511" customFormat="1" x14ac:dyDescent="0.25">
      <c r="C120" s="1512"/>
      <c r="D120" s="1151"/>
      <c r="E120" s="1127"/>
      <c r="F120" s="1112">
        <v>-3</v>
      </c>
      <c r="G120" s="1110" t="s">
        <v>4959</v>
      </c>
      <c r="H120" s="1113">
        <v>6.74</v>
      </c>
      <c r="I120" s="1113"/>
      <c r="J120" s="1114">
        <f t="shared" si="8"/>
        <v>-20.22</v>
      </c>
      <c r="K120" s="1509"/>
      <c r="L120" s="1509"/>
    </row>
    <row r="121" spans="3:12" s="1511" customFormat="1" x14ac:dyDescent="0.25">
      <c r="C121" s="1512"/>
      <c r="D121" s="1151"/>
      <c r="E121" s="1127"/>
      <c r="F121" s="1112">
        <v>1</v>
      </c>
      <c r="G121" s="1110" t="s">
        <v>4959</v>
      </c>
      <c r="H121" s="1113">
        <v>27</v>
      </c>
      <c r="I121" s="1113"/>
      <c r="J121" s="1114">
        <f t="shared" si="8"/>
        <v>27</v>
      </c>
      <c r="K121" s="1509"/>
      <c r="L121" s="1509"/>
    </row>
    <row r="122" spans="3:12" s="1511" customFormat="1" x14ac:dyDescent="0.25">
      <c r="C122" s="1512"/>
      <c r="D122" s="1151"/>
      <c r="E122" s="1127"/>
      <c r="F122" s="1112">
        <v>-3</v>
      </c>
      <c r="G122" s="1110" t="s">
        <v>4959</v>
      </c>
      <c r="H122" s="1113">
        <v>6.74</v>
      </c>
      <c r="I122" s="1113"/>
      <c r="J122" s="1114">
        <f t="shared" si="8"/>
        <v>-20.22</v>
      </c>
      <c r="K122" s="1509"/>
      <c r="L122" s="1509"/>
    </row>
    <row r="123" spans="3:12" s="1511" customFormat="1" x14ac:dyDescent="0.25">
      <c r="C123" s="1512"/>
      <c r="D123" s="1151"/>
      <c r="E123" s="1127"/>
      <c r="F123" s="1112">
        <v>1</v>
      </c>
      <c r="G123" s="1110" t="s">
        <v>4959</v>
      </c>
      <c r="H123" s="1113">
        <v>27</v>
      </c>
      <c r="I123" s="1113"/>
      <c r="J123" s="1114">
        <f t="shared" si="8"/>
        <v>27</v>
      </c>
      <c r="K123" s="1509"/>
      <c r="L123" s="1509"/>
    </row>
    <row r="124" spans="3:12" s="1511" customFormat="1" x14ac:dyDescent="0.25">
      <c r="C124" s="1512"/>
      <c r="D124" s="1151"/>
      <c r="E124" s="1127"/>
      <c r="F124" s="1112">
        <v>-3</v>
      </c>
      <c r="G124" s="1110" t="s">
        <v>4959</v>
      </c>
      <c r="H124" s="1113">
        <v>6.74</v>
      </c>
      <c r="I124" s="1113"/>
      <c r="J124" s="1114">
        <f t="shared" si="8"/>
        <v>-20.22</v>
      </c>
      <c r="K124" s="1509"/>
      <c r="L124" s="1509"/>
    </row>
    <row r="125" spans="3:12" s="1511" customFormat="1" x14ac:dyDescent="0.25">
      <c r="C125" s="1512"/>
      <c r="D125" s="1151"/>
      <c r="E125" s="1127"/>
      <c r="F125" s="1112">
        <v>10</v>
      </c>
      <c r="G125" s="1110" t="s">
        <v>4959</v>
      </c>
      <c r="H125" s="1113">
        <v>27</v>
      </c>
      <c r="I125" s="1113"/>
      <c r="J125" s="1114">
        <f t="shared" si="8"/>
        <v>270</v>
      </c>
      <c r="K125" s="1509"/>
      <c r="L125" s="1509"/>
    </row>
    <row r="126" spans="3:12" s="1511" customFormat="1" x14ac:dyDescent="0.25">
      <c r="C126" s="1512"/>
      <c r="D126" s="1151"/>
      <c r="E126" s="1127"/>
      <c r="F126" s="1112">
        <v>-30</v>
      </c>
      <c r="G126" s="1110" t="s">
        <v>4959</v>
      </c>
      <c r="H126" s="1113">
        <v>6.74</v>
      </c>
      <c r="I126" s="1113"/>
      <c r="J126" s="1114">
        <f t="shared" si="8"/>
        <v>-202.20000000000002</v>
      </c>
      <c r="K126" s="1509"/>
      <c r="L126" s="1509"/>
    </row>
    <row r="127" spans="3:12" s="1511" customFormat="1" x14ac:dyDescent="0.25">
      <c r="C127" s="1512"/>
      <c r="D127" s="1151"/>
      <c r="E127" s="1127"/>
      <c r="F127" s="1112">
        <v>1</v>
      </c>
      <c r="G127" s="1110" t="s">
        <v>4959</v>
      </c>
      <c r="H127" s="1113">
        <v>27.4</v>
      </c>
      <c r="I127" s="1113"/>
      <c r="J127" s="1114">
        <f t="shared" si="8"/>
        <v>27.4</v>
      </c>
      <c r="K127" s="1509"/>
      <c r="L127" s="1509"/>
    </row>
    <row r="128" spans="3:12" s="1511" customFormat="1" x14ac:dyDescent="0.25">
      <c r="C128" s="1512"/>
      <c r="D128" s="1151"/>
      <c r="E128" s="1127"/>
      <c r="F128" s="1112">
        <v>-3</v>
      </c>
      <c r="G128" s="1110" t="s">
        <v>4959</v>
      </c>
      <c r="H128" s="1113">
        <v>6.74</v>
      </c>
      <c r="I128" s="1113"/>
      <c r="J128" s="1114">
        <f t="shared" si="8"/>
        <v>-20.22</v>
      </c>
      <c r="K128" s="1509"/>
      <c r="L128" s="1509"/>
    </row>
    <row r="129" spans="3:12" s="1511" customFormat="1" x14ac:dyDescent="0.25">
      <c r="C129" s="1512"/>
      <c r="D129" s="1151"/>
      <c r="E129" s="1127"/>
      <c r="F129" s="1112">
        <v>1</v>
      </c>
      <c r="G129" s="1110" t="s">
        <v>4959</v>
      </c>
      <c r="H129" s="1113">
        <v>30.18</v>
      </c>
      <c r="I129" s="1113"/>
      <c r="J129" s="1114">
        <f t="shared" si="8"/>
        <v>30.18</v>
      </c>
      <c r="K129" s="1509"/>
      <c r="L129" s="1509"/>
    </row>
    <row r="130" spans="3:12" s="1511" customFormat="1" x14ac:dyDescent="0.25">
      <c r="C130" s="1512"/>
      <c r="D130" s="1151"/>
      <c r="E130" s="1127"/>
      <c r="F130" s="1112">
        <v>-3</v>
      </c>
      <c r="G130" s="1110" t="s">
        <v>4959</v>
      </c>
      <c r="H130" s="1113">
        <v>6.74</v>
      </c>
      <c r="I130" s="1113"/>
      <c r="J130" s="1114">
        <f t="shared" si="8"/>
        <v>-20.22</v>
      </c>
      <c r="K130" s="1509"/>
      <c r="L130" s="1509"/>
    </row>
    <row r="131" spans="3:12" s="1511" customFormat="1" x14ac:dyDescent="0.25">
      <c r="C131" s="1512"/>
      <c r="D131" s="1151"/>
      <c r="E131" s="1127"/>
      <c r="F131" s="1112">
        <v>1</v>
      </c>
      <c r="G131" s="1110" t="s">
        <v>4959</v>
      </c>
      <c r="H131" s="1113">
        <v>30.11</v>
      </c>
      <c r="I131" s="1113"/>
      <c r="J131" s="1114">
        <f t="shared" si="8"/>
        <v>30.11</v>
      </c>
      <c r="K131" s="1509"/>
      <c r="L131" s="1509"/>
    </row>
    <row r="132" spans="3:12" s="1511" customFormat="1" x14ac:dyDescent="0.25">
      <c r="C132" s="1512"/>
      <c r="D132" s="1151"/>
      <c r="E132" s="1127"/>
      <c r="F132" s="1112">
        <v>-3</v>
      </c>
      <c r="G132" s="1110" t="s">
        <v>4959</v>
      </c>
      <c r="H132" s="1113">
        <v>6.74</v>
      </c>
      <c r="I132" s="1113"/>
      <c r="J132" s="1114">
        <f t="shared" si="8"/>
        <v>-20.22</v>
      </c>
      <c r="K132" s="1509"/>
      <c r="L132" s="1509"/>
    </row>
    <row r="133" spans="3:12" s="1511" customFormat="1" x14ac:dyDescent="0.25">
      <c r="C133" s="1512"/>
      <c r="D133" s="1151"/>
      <c r="E133" s="1127"/>
      <c r="F133" s="1112">
        <v>1</v>
      </c>
      <c r="G133" s="1110" t="s">
        <v>4959</v>
      </c>
      <c r="H133" s="1113">
        <v>28.57</v>
      </c>
      <c r="I133" s="1113"/>
      <c r="J133" s="1114">
        <f t="shared" si="8"/>
        <v>28.57</v>
      </c>
      <c r="K133" s="1509"/>
      <c r="L133" s="1509"/>
    </row>
    <row r="134" spans="3:12" s="1511" customFormat="1" x14ac:dyDescent="0.25">
      <c r="C134" s="1512"/>
      <c r="D134" s="1151"/>
      <c r="E134" s="1127"/>
      <c r="F134" s="1112">
        <v>-3</v>
      </c>
      <c r="G134" s="1110" t="s">
        <v>4959</v>
      </c>
      <c r="H134" s="1113">
        <v>6.74</v>
      </c>
      <c r="I134" s="1113"/>
      <c r="J134" s="1114">
        <f t="shared" si="8"/>
        <v>-20.22</v>
      </c>
      <c r="K134" s="1509"/>
      <c r="L134" s="1509"/>
    </row>
    <row r="135" spans="3:12" s="1511" customFormat="1" x14ac:dyDescent="0.25">
      <c r="C135" s="1512"/>
      <c r="D135" s="1151"/>
      <c r="E135" s="1127"/>
      <c r="F135" s="1112">
        <v>1</v>
      </c>
      <c r="G135" s="1110" t="s">
        <v>4959</v>
      </c>
      <c r="H135" s="1113">
        <v>31.98</v>
      </c>
      <c r="I135" s="1113"/>
      <c r="J135" s="1114">
        <f t="shared" si="8"/>
        <v>31.98</v>
      </c>
      <c r="K135" s="1509"/>
      <c r="L135" s="1509"/>
    </row>
    <row r="136" spans="3:12" s="1511" customFormat="1" x14ac:dyDescent="0.25">
      <c r="C136" s="1512"/>
      <c r="D136" s="1151"/>
      <c r="E136" s="1127"/>
      <c r="F136" s="1112">
        <v>-3</v>
      </c>
      <c r="G136" s="1110" t="s">
        <v>4959</v>
      </c>
      <c r="H136" s="1113">
        <v>6.74</v>
      </c>
      <c r="I136" s="1113"/>
      <c r="J136" s="1114">
        <f t="shared" si="8"/>
        <v>-20.22</v>
      </c>
      <c r="K136" s="1509"/>
      <c r="L136" s="1509"/>
    </row>
    <row r="137" spans="3:12" s="1511" customFormat="1" x14ac:dyDescent="0.25">
      <c r="C137" s="1512"/>
      <c r="D137" s="1151"/>
      <c r="E137" s="1127"/>
      <c r="F137" s="1112">
        <v>1</v>
      </c>
      <c r="G137" s="1110" t="s">
        <v>4959</v>
      </c>
      <c r="H137" s="1113">
        <v>5.1100000000000003</v>
      </c>
      <c r="I137" s="1113"/>
      <c r="J137" s="1114">
        <f t="shared" si="8"/>
        <v>5.1100000000000003</v>
      </c>
      <c r="K137" s="1509"/>
      <c r="L137" s="1509"/>
    </row>
    <row r="138" spans="3:12" s="1511" customFormat="1" x14ac:dyDescent="0.25">
      <c r="C138" s="1512"/>
      <c r="D138" s="1151"/>
      <c r="E138" s="1127"/>
      <c r="F138" s="1112">
        <v>-1</v>
      </c>
      <c r="G138" s="1110" t="s">
        <v>4959</v>
      </c>
      <c r="H138" s="1113">
        <v>2.88</v>
      </c>
      <c r="I138" s="1113"/>
      <c r="J138" s="1114">
        <f t="shared" si="8"/>
        <v>-2.88</v>
      </c>
      <c r="K138" s="1509"/>
      <c r="L138" s="1509"/>
    </row>
    <row r="139" spans="3:12" s="1511" customFormat="1" x14ac:dyDescent="0.25">
      <c r="C139" s="1512"/>
      <c r="D139" s="1151"/>
      <c r="E139" s="1127"/>
      <c r="F139" s="1112"/>
      <c r="G139" s="1110"/>
      <c r="H139" s="1113"/>
      <c r="I139" s="1113"/>
      <c r="J139" s="1114">
        <f t="shared" si="2"/>
        <v>0</v>
      </c>
      <c r="K139" s="1509"/>
      <c r="L139" s="1509"/>
    </row>
    <row r="140" spans="3:12" s="1511" customFormat="1" x14ac:dyDescent="0.25">
      <c r="C140" s="1512"/>
      <c r="D140" s="1151"/>
      <c r="E140" s="1118" t="s">
        <v>3709</v>
      </c>
      <c r="F140" s="1112"/>
      <c r="G140" s="1110"/>
      <c r="H140" s="1113"/>
      <c r="I140" s="1113"/>
      <c r="J140" s="1114"/>
      <c r="K140" s="1509"/>
      <c r="L140" s="1509"/>
    </row>
    <row r="141" spans="3:12" s="1511" customFormat="1" x14ac:dyDescent="0.25">
      <c r="C141" s="1512"/>
      <c r="D141" s="1151"/>
      <c r="E141" s="1127" t="s">
        <v>4957</v>
      </c>
      <c r="F141" s="1112">
        <v>1</v>
      </c>
      <c r="G141" s="1110" t="s">
        <v>4959</v>
      </c>
      <c r="H141" s="1113">
        <v>27</v>
      </c>
      <c r="I141" s="1113"/>
      <c r="J141" s="1114">
        <f t="shared" ref="J141" si="9">PRODUCT(F141:I141)</f>
        <v>27</v>
      </c>
      <c r="K141" s="1509"/>
      <c r="L141" s="1509"/>
    </row>
    <row r="142" spans="3:12" s="1511" customFormat="1" x14ac:dyDescent="0.25">
      <c r="C142" s="1512"/>
      <c r="D142" s="1151"/>
      <c r="E142" s="1127"/>
      <c r="F142" s="1112">
        <v>-3</v>
      </c>
      <c r="G142" s="1110" t="s">
        <v>4959</v>
      </c>
      <c r="H142" s="1113">
        <v>6.43</v>
      </c>
      <c r="I142" s="1113"/>
      <c r="J142" s="1114">
        <f t="shared" ref="J142" si="10">PRODUCT(F142:I142)</f>
        <v>-19.29</v>
      </c>
      <c r="K142" s="1509"/>
      <c r="L142" s="1509"/>
    </row>
    <row r="143" spans="3:12" s="1511" customFormat="1" x14ac:dyDescent="0.25">
      <c r="C143" s="1512"/>
      <c r="D143" s="1151"/>
      <c r="E143" s="1127"/>
      <c r="F143" s="1112">
        <v>1</v>
      </c>
      <c r="G143" s="1110" t="s">
        <v>4959</v>
      </c>
      <c r="H143" s="1113">
        <v>27</v>
      </c>
      <c r="I143" s="1113"/>
      <c r="J143" s="1114">
        <f t="shared" ref="J143:J146" si="11">PRODUCT(F143:I143)</f>
        <v>27</v>
      </c>
      <c r="K143" s="1509"/>
      <c r="L143" s="1509"/>
    </row>
    <row r="144" spans="3:12" s="1511" customFormat="1" x14ac:dyDescent="0.25">
      <c r="C144" s="1512"/>
      <c r="D144" s="1151"/>
      <c r="E144" s="1127"/>
      <c r="F144" s="1112">
        <v>-3</v>
      </c>
      <c r="G144" s="1110" t="s">
        <v>4959</v>
      </c>
      <c r="H144" s="1113">
        <v>6.74</v>
      </c>
      <c r="I144" s="1113"/>
      <c r="J144" s="1114">
        <f t="shared" si="11"/>
        <v>-20.22</v>
      </c>
      <c r="K144" s="1509"/>
      <c r="L144" s="1509"/>
    </row>
    <row r="145" spans="3:12" s="1511" customFormat="1" x14ac:dyDescent="0.25">
      <c r="C145" s="1512"/>
      <c r="D145" s="1151"/>
      <c r="E145" s="1127"/>
      <c r="F145" s="1112">
        <v>1</v>
      </c>
      <c r="G145" s="1110" t="s">
        <v>4959</v>
      </c>
      <c r="H145" s="1113">
        <v>30.72</v>
      </c>
      <c r="I145" s="1113"/>
      <c r="J145" s="1114">
        <f t="shared" si="11"/>
        <v>30.72</v>
      </c>
      <c r="K145" s="1509"/>
      <c r="L145" s="1509"/>
    </row>
    <row r="146" spans="3:12" s="1511" customFormat="1" x14ac:dyDescent="0.25">
      <c r="C146" s="1512"/>
      <c r="D146" s="1151"/>
      <c r="E146" s="1127"/>
      <c r="F146" s="1112">
        <v>-3</v>
      </c>
      <c r="G146" s="1110" t="s">
        <v>4959</v>
      </c>
      <c r="H146" s="1113">
        <v>6.74</v>
      </c>
      <c r="I146" s="1113"/>
      <c r="J146" s="1114">
        <f t="shared" si="11"/>
        <v>-20.22</v>
      </c>
      <c r="K146" s="1509"/>
      <c r="L146" s="1509"/>
    </row>
    <row r="147" spans="3:12" s="1511" customFormat="1" x14ac:dyDescent="0.25">
      <c r="C147" s="1512"/>
      <c r="D147" s="1151"/>
      <c r="E147" s="1127"/>
      <c r="F147" s="1112">
        <v>1</v>
      </c>
      <c r="G147" s="1110" t="s">
        <v>4959</v>
      </c>
      <c r="H147" s="1113">
        <v>30.06</v>
      </c>
      <c r="I147" s="1113"/>
      <c r="J147" s="1114">
        <f t="shared" ref="J147:J190" si="12">PRODUCT(F147:I147)</f>
        <v>30.06</v>
      </c>
      <c r="K147" s="1509"/>
      <c r="L147" s="1509"/>
    </row>
    <row r="148" spans="3:12" s="1511" customFormat="1" x14ac:dyDescent="0.25">
      <c r="C148" s="1512"/>
      <c r="D148" s="1151"/>
      <c r="E148" s="1127"/>
      <c r="F148" s="1112">
        <v>-3</v>
      </c>
      <c r="G148" s="1110" t="s">
        <v>4959</v>
      </c>
      <c r="H148" s="1113">
        <v>6.74</v>
      </c>
      <c r="I148" s="1113"/>
      <c r="J148" s="1114">
        <f t="shared" si="12"/>
        <v>-20.22</v>
      </c>
      <c r="K148" s="1509"/>
      <c r="L148" s="1509"/>
    </row>
    <row r="149" spans="3:12" s="1511" customFormat="1" x14ac:dyDescent="0.25">
      <c r="C149" s="1512"/>
      <c r="D149" s="1151"/>
      <c r="E149" s="1127"/>
      <c r="F149" s="1112">
        <v>1</v>
      </c>
      <c r="G149" s="1110" t="s">
        <v>4959</v>
      </c>
      <c r="H149" s="1113">
        <v>27.25</v>
      </c>
      <c r="I149" s="1113"/>
      <c r="J149" s="1114">
        <f t="shared" si="12"/>
        <v>27.25</v>
      </c>
      <c r="K149" s="1509"/>
      <c r="L149" s="1509"/>
    </row>
    <row r="150" spans="3:12" s="1511" customFormat="1" x14ac:dyDescent="0.25">
      <c r="C150" s="1512"/>
      <c r="D150" s="1151"/>
      <c r="E150" s="1127"/>
      <c r="F150" s="1112">
        <v>-3</v>
      </c>
      <c r="G150" s="1110" t="s">
        <v>4959</v>
      </c>
      <c r="H150" s="1113">
        <v>6.74</v>
      </c>
      <c r="I150" s="1113"/>
      <c r="J150" s="1114">
        <f t="shared" si="12"/>
        <v>-20.22</v>
      </c>
      <c r="K150" s="1509"/>
      <c r="L150" s="1509"/>
    </row>
    <row r="151" spans="3:12" s="1511" customFormat="1" x14ac:dyDescent="0.25">
      <c r="C151" s="1512"/>
      <c r="D151" s="1151"/>
      <c r="E151" s="1127"/>
      <c r="F151" s="1112">
        <v>1</v>
      </c>
      <c r="G151" s="1110" t="s">
        <v>4959</v>
      </c>
      <c r="H151" s="1113">
        <v>29.71</v>
      </c>
      <c r="I151" s="1113"/>
      <c r="J151" s="1114">
        <f t="shared" si="12"/>
        <v>29.71</v>
      </c>
      <c r="K151" s="1509"/>
      <c r="L151" s="1509"/>
    </row>
    <row r="152" spans="3:12" s="1511" customFormat="1" x14ac:dyDescent="0.25">
      <c r="C152" s="1512"/>
      <c r="D152" s="1151"/>
      <c r="E152" s="1127"/>
      <c r="F152" s="1112">
        <v>-3</v>
      </c>
      <c r="G152" s="1110" t="s">
        <v>4959</v>
      </c>
      <c r="H152" s="1113">
        <v>6.74</v>
      </c>
      <c r="I152" s="1113"/>
      <c r="J152" s="1114">
        <f t="shared" si="12"/>
        <v>-20.22</v>
      </c>
      <c r="K152" s="1509"/>
      <c r="L152" s="1509"/>
    </row>
    <row r="153" spans="3:12" s="1511" customFormat="1" x14ac:dyDescent="0.25">
      <c r="C153" s="1512"/>
      <c r="D153" s="1151"/>
      <c r="E153" s="1127"/>
      <c r="F153" s="1112">
        <v>1</v>
      </c>
      <c r="G153" s="1110" t="s">
        <v>4959</v>
      </c>
      <c r="H153" s="1113">
        <v>30.1</v>
      </c>
      <c r="I153" s="1113"/>
      <c r="J153" s="1114">
        <f t="shared" si="12"/>
        <v>30.1</v>
      </c>
      <c r="K153" s="1509"/>
      <c r="L153" s="1509"/>
    </row>
    <row r="154" spans="3:12" s="1511" customFormat="1" x14ac:dyDescent="0.25">
      <c r="C154" s="1512"/>
      <c r="D154" s="1151"/>
      <c r="E154" s="1127"/>
      <c r="F154" s="1112">
        <v>-3</v>
      </c>
      <c r="G154" s="1110" t="s">
        <v>4959</v>
      </c>
      <c r="H154" s="1113">
        <v>6.74</v>
      </c>
      <c r="I154" s="1113"/>
      <c r="J154" s="1114">
        <f t="shared" si="12"/>
        <v>-20.22</v>
      </c>
      <c r="K154" s="1509"/>
      <c r="L154" s="1509"/>
    </row>
    <row r="155" spans="3:12" s="1511" customFormat="1" x14ac:dyDescent="0.25">
      <c r="C155" s="1512"/>
      <c r="D155" s="1151"/>
      <c r="E155" s="1127"/>
      <c r="F155" s="1112">
        <v>1</v>
      </c>
      <c r="G155" s="1110" t="s">
        <v>4959</v>
      </c>
      <c r="H155" s="1113">
        <v>27.82</v>
      </c>
      <c r="I155" s="1113"/>
      <c r="J155" s="1114">
        <f t="shared" si="12"/>
        <v>27.82</v>
      </c>
      <c r="K155" s="1509"/>
      <c r="L155" s="1509"/>
    </row>
    <row r="156" spans="3:12" s="1511" customFormat="1" x14ac:dyDescent="0.25">
      <c r="C156" s="1512"/>
      <c r="D156" s="1151"/>
      <c r="E156" s="1127"/>
      <c r="F156" s="1112">
        <v>-3</v>
      </c>
      <c r="G156" s="1110" t="s">
        <v>4959</v>
      </c>
      <c r="H156" s="1113">
        <v>6.74</v>
      </c>
      <c r="I156" s="1113"/>
      <c r="J156" s="1114">
        <f t="shared" si="12"/>
        <v>-20.22</v>
      </c>
      <c r="K156" s="1509"/>
      <c r="L156" s="1509"/>
    </row>
    <row r="157" spans="3:12" s="1511" customFormat="1" x14ac:dyDescent="0.25">
      <c r="C157" s="1512"/>
      <c r="D157" s="1151"/>
      <c r="E157" s="1127"/>
      <c r="F157" s="1112">
        <v>1</v>
      </c>
      <c r="G157" s="1110" t="s">
        <v>4959</v>
      </c>
      <c r="H157" s="1113">
        <v>26.99</v>
      </c>
      <c r="I157" s="1113"/>
      <c r="J157" s="1114">
        <f t="shared" si="12"/>
        <v>26.99</v>
      </c>
      <c r="K157" s="1509"/>
      <c r="L157" s="1509"/>
    </row>
    <row r="158" spans="3:12" s="1511" customFormat="1" x14ac:dyDescent="0.25">
      <c r="C158" s="1512"/>
      <c r="D158" s="1151"/>
      <c r="E158" s="1127"/>
      <c r="F158" s="1112">
        <v>-3</v>
      </c>
      <c r="G158" s="1110" t="s">
        <v>4959</v>
      </c>
      <c r="H158" s="1113">
        <v>6.74</v>
      </c>
      <c r="I158" s="1113"/>
      <c r="J158" s="1114">
        <f t="shared" si="12"/>
        <v>-20.22</v>
      </c>
      <c r="K158" s="1509"/>
      <c r="L158" s="1509"/>
    </row>
    <row r="159" spans="3:12" s="1511" customFormat="1" x14ac:dyDescent="0.25">
      <c r="C159" s="1512"/>
      <c r="D159" s="1151"/>
      <c r="E159" s="1127"/>
      <c r="F159" s="1112">
        <v>1</v>
      </c>
      <c r="G159" s="1110" t="s">
        <v>4959</v>
      </c>
      <c r="H159" s="1113">
        <v>27</v>
      </c>
      <c r="I159" s="1113"/>
      <c r="J159" s="1114">
        <f t="shared" si="12"/>
        <v>27</v>
      </c>
      <c r="K159" s="1509"/>
      <c r="L159" s="1509"/>
    </row>
    <row r="160" spans="3:12" s="1511" customFormat="1" x14ac:dyDescent="0.25">
      <c r="C160" s="1512"/>
      <c r="D160" s="1151"/>
      <c r="E160" s="1127"/>
      <c r="F160" s="1112">
        <v>-3</v>
      </c>
      <c r="G160" s="1110" t="s">
        <v>4959</v>
      </c>
      <c r="H160" s="1113">
        <v>6.74</v>
      </c>
      <c r="I160" s="1113"/>
      <c r="J160" s="1114">
        <f t="shared" si="12"/>
        <v>-20.22</v>
      </c>
      <c r="K160" s="1509"/>
      <c r="L160" s="1509"/>
    </row>
    <row r="161" spans="3:12" s="1511" customFormat="1" x14ac:dyDescent="0.25">
      <c r="C161" s="1512"/>
      <c r="D161" s="1151"/>
      <c r="E161" s="1127"/>
      <c r="F161" s="1112">
        <v>1</v>
      </c>
      <c r="G161" s="1110" t="s">
        <v>4959</v>
      </c>
      <c r="H161" s="1113">
        <v>27</v>
      </c>
      <c r="I161" s="1113"/>
      <c r="J161" s="1114">
        <f t="shared" si="12"/>
        <v>27</v>
      </c>
      <c r="K161" s="1509"/>
      <c r="L161" s="1509"/>
    </row>
    <row r="162" spans="3:12" s="1511" customFormat="1" x14ac:dyDescent="0.25">
      <c r="C162" s="1512"/>
      <c r="D162" s="1151"/>
      <c r="E162" s="1127"/>
      <c r="F162" s="1112">
        <v>-3</v>
      </c>
      <c r="G162" s="1110" t="s">
        <v>4959</v>
      </c>
      <c r="H162" s="1113">
        <v>6.74</v>
      </c>
      <c r="I162" s="1113"/>
      <c r="J162" s="1114">
        <f t="shared" si="12"/>
        <v>-20.22</v>
      </c>
      <c r="K162" s="1509"/>
      <c r="L162" s="1509"/>
    </row>
    <row r="163" spans="3:12" s="1511" customFormat="1" x14ac:dyDescent="0.25">
      <c r="C163" s="1512"/>
      <c r="D163" s="1151"/>
      <c r="E163" s="1127" t="s">
        <v>4960</v>
      </c>
      <c r="F163" s="1112">
        <v>1</v>
      </c>
      <c r="G163" s="1110" t="s">
        <v>4959</v>
      </c>
      <c r="H163" s="1113">
        <v>0.73</v>
      </c>
      <c r="I163" s="1113"/>
      <c r="J163" s="1114">
        <f t="shared" si="12"/>
        <v>0.73</v>
      </c>
      <c r="K163" s="1509"/>
      <c r="L163" s="1509"/>
    </row>
    <row r="164" spans="3:12" s="1511" customFormat="1" x14ac:dyDescent="0.25">
      <c r="C164" s="1512"/>
      <c r="D164" s="1151"/>
      <c r="E164" s="1127"/>
      <c r="F164" s="1112">
        <v>1</v>
      </c>
      <c r="G164" s="1110" t="s">
        <v>4959</v>
      </c>
      <c r="H164" s="1113">
        <v>1.58</v>
      </c>
      <c r="I164" s="1113"/>
      <c r="J164" s="1114">
        <f t="shared" si="12"/>
        <v>1.58</v>
      </c>
      <c r="K164" s="1509"/>
      <c r="L164" s="1509"/>
    </row>
    <row r="165" spans="3:12" s="1511" customFormat="1" x14ac:dyDescent="0.25">
      <c r="C165" s="1512"/>
      <c r="D165" s="1151"/>
      <c r="E165" s="1127"/>
      <c r="F165" s="1112">
        <v>1</v>
      </c>
      <c r="G165" s="1110" t="s">
        <v>4959</v>
      </c>
      <c r="H165" s="1113">
        <v>2.2400000000000002</v>
      </c>
      <c r="I165" s="1113"/>
      <c r="J165" s="1114">
        <f t="shared" si="12"/>
        <v>2.2400000000000002</v>
      </c>
      <c r="K165" s="1509"/>
      <c r="L165" s="1509"/>
    </row>
    <row r="166" spans="3:12" s="1511" customFormat="1" x14ac:dyDescent="0.25">
      <c r="C166" s="1512"/>
      <c r="D166" s="1151"/>
      <c r="E166" s="1127"/>
      <c r="F166" s="1112">
        <v>1</v>
      </c>
      <c r="G166" s="1110" t="s">
        <v>4959</v>
      </c>
      <c r="H166" s="1113">
        <v>1.58</v>
      </c>
      <c r="I166" s="1113"/>
      <c r="J166" s="1114">
        <f t="shared" si="12"/>
        <v>1.58</v>
      </c>
      <c r="K166" s="1509"/>
      <c r="L166" s="1509"/>
    </row>
    <row r="167" spans="3:12" s="1511" customFormat="1" x14ac:dyDescent="0.25">
      <c r="C167" s="1512"/>
      <c r="D167" s="1151"/>
      <c r="E167" s="1127"/>
      <c r="F167" s="1112">
        <v>1</v>
      </c>
      <c r="G167" s="1110" t="s">
        <v>4959</v>
      </c>
      <c r="H167" s="1113">
        <v>2.23</v>
      </c>
      <c r="I167" s="1113"/>
      <c r="J167" s="1114">
        <f t="shared" si="12"/>
        <v>2.23</v>
      </c>
      <c r="K167" s="1509"/>
      <c r="L167" s="1509"/>
    </row>
    <row r="168" spans="3:12" s="1511" customFormat="1" x14ac:dyDescent="0.25">
      <c r="C168" s="1512"/>
      <c r="D168" s="1151"/>
      <c r="E168" s="1127"/>
      <c r="F168" s="1112">
        <v>1</v>
      </c>
      <c r="G168" s="1110" t="s">
        <v>4959</v>
      </c>
      <c r="H168" s="1113">
        <v>1.58</v>
      </c>
      <c r="I168" s="1113"/>
      <c r="J168" s="1114">
        <f t="shared" si="12"/>
        <v>1.58</v>
      </c>
      <c r="K168" s="1509"/>
      <c r="L168" s="1509"/>
    </row>
    <row r="169" spans="3:12" s="1511" customFormat="1" x14ac:dyDescent="0.25">
      <c r="C169" s="1512"/>
      <c r="D169" s="1151"/>
      <c r="E169" s="1127"/>
      <c r="F169" s="1112">
        <v>1</v>
      </c>
      <c r="G169" s="1110" t="s">
        <v>4959</v>
      </c>
      <c r="H169" s="1113">
        <v>1.43</v>
      </c>
      <c r="I169" s="1113"/>
      <c r="J169" s="1114">
        <f t="shared" si="12"/>
        <v>1.43</v>
      </c>
      <c r="K169" s="1509"/>
      <c r="L169" s="1509"/>
    </row>
    <row r="170" spans="3:12" s="1511" customFormat="1" x14ac:dyDescent="0.25">
      <c r="C170" s="1512"/>
      <c r="D170" s="1151"/>
      <c r="E170" s="1127"/>
      <c r="F170" s="1112">
        <v>1</v>
      </c>
      <c r="G170" s="1110" t="s">
        <v>4959</v>
      </c>
      <c r="H170" s="1113">
        <v>1.58</v>
      </c>
      <c r="I170" s="1113"/>
      <c r="J170" s="1114">
        <f t="shared" si="12"/>
        <v>1.58</v>
      </c>
      <c r="K170" s="1509"/>
      <c r="L170" s="1509"/>
    </row>
    <row r="171" spans="3:12" s="1511" customFormat="1" x14ac:dyDescent="0.25">
      <c r="C171" s="1512"/>
      <c r="D171" s="1151"/>
      <c r="E171" s="1127"/>
      <c r="F171" s="1112">
        <v>1</v>
      </c>
      <c r="G171" s="1110" t="s">
        <v>4959</v>
      </c>
      <c r="H171" s="1113">
        <v>1.95</v>
      </c>
      <c r="I171" s="1113"/>
      <c r="J171" s="1114">
        <f t="shared" si="12"/>
        <v>1.95</v>
      </c>
      <c r="K171" s="1509"/>
      <c r="L171" s="1509"/>
    </row>
    <row r="172" spans="3:12" s="1511" customFormat="1" x14ac:dyDescent="0.25">
      <c r="C172" s="1512"/>
      <c r="D172" s="1151"/>
      <c r="E172" s="1127"/>
      <c r="F172" s="1112">
        <v>4</v>
      </c>
      <c r="G172" s="1110" t="s">
        <v>4959</v>
      </c>
      <c r="H172" s="1113">
        <v>1.58</v>
      </c>
      <c r="I172" s="1113"/>
      <c r="J172" s="1114">
        <f t="shared" si="12"/>
        <v>6.32</v>
      </c>
      <c r="K172" s="1509"/>
      <c r="L172" s="1509"/>
    </row>
    <row r="173" spans="3:12" s="1511" customFormat="1" x14ac:dyDescent="0.25">
      <c r="C173" s="1512"/>
      <c r="D173" s="1151"/>
      <c r="E173" s="1127"/>
      <c r="F173" s="1112">
        <v>3</v>
      </c>
      <c r="G173" s="1110" t="s">
        <v>4959</v>
      </c>
      <c r="H173" s="1113">
        <v>1.17</v>
      </c>
      <c r="I173" s="1113"/>
      <c r="J173" s="1114">
        <f t="shared" si="12"/>
        <v>3.51</v>
      </c>
      <c r="K173" s="1509"/>
      <c r="L173" s="1509"/>
    </row>
    <row r="174" spans="3:12" s="1511" customFormat="1" x14ac:dyDescent="0.25">
      <c r="C174" s="1512"/>
      <c r="D174" s="1151"/>
      <c r="E174" s="1127"/>
      <c r="F174" s="1112">
        <v>1</v>
      </c>
      <c r="G174" s="1110" t="s">
        <v>4959</v>
      </c>
      <c r="H174" s="1113">
        <v>1.73</v>
      </c>
      <c r="I174" s="1113"/>
      <c r="J174" s="1114">
        <f t="shared" si="12"/>
        <v>1.73</v>
      </c>
      <c r="K174" s="1509"/>
      <c r="L174" s="1509"/>
    </row>
    <row r="175" spans="3:12" s="1511" customFormat="1" x14ac:dyDescent="0.25">
      <c r="C175" s="1512"/>
      <c r="D175" s="1151"/>
      <c r="E175" s="1127"/>
      <c r="F175" s="1112">
        <v>1</v>
      </c>
      <c r="G175" s="1110" t="s">
        <v>4959</v>
      </c>
      <c r="H175" s="1113">
        <v>1.29</v>
      </c>
      <c r="I175" s="1113"/>
      <c r="J175" s="1114">
        <f t="shared" si="12"/>
        <v>1.29</v>
      </c>
      <c r="K175" s="1509"/>
      <c r="L175" s="1509"/>
    </row>
    <row r="176" spans="3:12" s="1511" customFormat="1" x14ac:dyDescent="0.25">
      <c r="C176" s="1512"/>
      <c r="D176" s="1151"/>
      <c r="E176" s="1127"/>
      <c r="F176" s="1112">
        <v>1</v>
      </c>
      <c r="G176" s="1110" t="s">
        <v>4959</v>
      </c>
      <c r="H176" s="1113">
        <v>0.97</v>
      </c>
      <c r="I176" s="1113"/>
      <c r="J176" s="1114">
        <f t="shared" si="12"/>
        <v>0.97</v>
      </c>
      <c r="K176" s="1509"/>
      <c r="L176" s="1509"/>
    </row>
    <row r="177" spans="3:12" s="1511" customFormat="1" x14ac:dyDescent="0.25">
      <c r="C177" s="1512"/>
      <c r="D177" s="1151"/>
      <c r="E177" s="1127"/>
      <c r="F177" s="1112">
        <v>1</v>
      </c>
      <c r="G177" s="1110" t="s">
        <v>4959</v>
      </c>
      <c r="H177" s="1113">
        <v>1.84</v>
      </c>
      <c r="I177" s="1113"/>
      <c r="J177" s="1114">
        <f t="shared" si="12"/>
        <v>1.84</v>
      </c>
      <c r="K177" s="1509"/>
      <c r="L177" s="1509"/>
    </row>
    <row r="178" spans="3:12" s="1511" customFormat="1" x14ac:dyDescent="0.25">
      <c r="C178" s="1512"/>
      <c r="D178" s="1151"/>
      <c r="E178" s="1127"/>
      <c r="F178" s="1112">
        <v>1</v>
      </c>
      <c r="G178" s="1110" t="s">
        <v>4959</v>
      </c>
      <c r="H178" s="1113">
        <v>1.4</v>
      </c>
      <c r="I178" s="1113"/>
      <c r="J178" s="1114">
        <f t="shared" si="12"/>
        <v>1.4</v>
      </c>
      <c r="K178" s="1509"/>
      <c r="L178" s="1509"/>
    </row>
    <row r="179" spans="3:12" s="1511" customFormat="1" x14ac:dyDescent="0.25">
      <c r="C179" s="1512"/>
      <c r="D179" s="1151"/>
      <c r="E179" s="1127"/>
      <c r="F179" s="1112">
        <v>1</v>
      </c>
      <c r="G179" s="1110" t="s">
        <v>4959</v>
      </c>
      <c r="H179" s="1113">
        <v>0.8</v>
      </c>
      <c r="I179" s="1113"/>
      <c r="J179" s="1114">
        <f t="shared" si="12"/>
        <v>0.8</v>
      </c>
      <c r="K179" s="1509"/>
      <c r="L179" s="1509"/>
    </row>
    <row r="180" spans="3:12" s="1511" customFormat="1" x14ac:dyDescent="0.25">
      <c r="C180" s="1512"/>
      <c r="D180" s="1151"/>
      <c r="E180" s="1127"/>
      <c r="F180" s="1112">
        <v>1</v>
      </c>
      <c r="G180" s="1110" t="s">
        <v>4959</v>
      </c>
      <c r="H180" s="1113">
        <v>0.48</v>
      </c>
      <c r="I180" s="1113"/>
      <c r="J180" s="1114">
        <f t="shared" si="12"/>
        <v>0.48</v>
      </c>
      <c r="K180" s="1509"/>
      <c r="L180" s="1509"/>
    </row>
    <row r="181" spans="3:12" s="1511" customFormat="1" x14ac:dyDescent="0.25">
      <c r="C181" s="1512"/>
      <c r="D181" s="1151"/>
      <c r="E181" s="1127"/>
      <c r="F181" s="1112">
        <v>1</v>
      </c>
      <c r="G181" s="1110" t="s">
        <v>4959</v>
      </c>
      <c r="H181" s="1113">
        <v>0.67</v>
      </c>
      <c r="I181" s="1113"/>
      <c r="J181" s="1114">
        <f t="shared" si="12"/>
        <v>0.67</v>
      </c>
      <c r="K181" s="1509"/>
      <c r="L181" s="1509"/>
    </row>
    <row r="182" spans="3:12" s="1511" customFormat="1" x14ac:dyDescent="0.25">
      <c r="C182" s="1512"/>
      <c r="D182" s="1151"/>
      <c r="E182" s="1127"/>
      <c r="F182" s="1112">
        <v>1</v>
      </c>
      <c r="G182" s="1110" t="s">
        <v>4959</v>
      </c>
      <c r="H182" s="1113">
        <v>0.78</v>
      </c>
      <c r="I182" s="1113"/>
      <c r="J182" s="1114">
        <f t="shared" si="12"/>
        <v>0.78</v>
      </c>
      <c r="K182" s="1509"/>
      <c r="L182" s="1509"/>
    </row>
    <row r="183" spans="3:12" s="1511" customFormat="1" x14ac:dyDescent="0.25">
      <c r="C183" s="1512"/>
      <c r="D183" s="1151"/>
      <c r="E183" s="1127"/>
      <c r="F183" s="1112">
        <v>1</v>
      </c>
      <c r="G183" s="1110" t="s">
        <v>4959</v>
      </c>
      <c r="H183" s="1113">
        <v>0.72</v>
      </c>
      <c r="I183" s="1113"/>
      <c r="J183" s="1114">
        <f t="shared" si="12"/>
        <v>0.72</v>
      </c>
      <c r="K183" s="1509"/>
      <c r="L183" s="1509"/>
    </row>
    <row r="184" spans="3:12" s="1511" customFormat="1" x14ac:dyDescent="0.25">
      <c r="C184" s="1512"/>
      <c r="D184" s="1151"/>
      <c r="E184" s="1127"/>
      <c r="F184" s="1112">
        <v>1</v>
      </c>
      <c r="G184" s="1110" t="s">
        <v>4959</v>
      </c>
      <c r="H184" s="1113">
        <v>0.59</v>
      </c>
      <c r="I184" s="1113"/>
      <c r="J184" s="1114">
        <f t="shared" si="12"/>
        <v>0.59</v>
      </c>
      <c r="K184" s="1509"/>
      <c r="L184" s="1509"/>
    </row>
    <row r="185" spans="3:12" s="1511" customFormat="1" x14ac:dyDescent="0.25">
      <c r="C185" s="1512"/>
      <c r="D185" s="1151"/>
      <c r="E185" s="1127"/>
      <c r="F185" s="1112">
        <v>1</v>
      </c>
      <c r="G185" s="1110" t="s">
        <v>4959</v>
      </c>
      <c r="H185" s="1113">
        <v>1.1399999999999999</v>
      </c>
      <c r="I185" s="1113"/>
      <c r="J185" s="1114">
        <f t="shared" si="12"/>
        <v>1.1399999999999999</v>
      </c>
      <c r="K185" s="1509"/>
      <c r="L185" s="1509"/>
    </row>
    <row r="186" spans="3:12" s="1511" customFormat="1" x14ac:dyDescent="0.25">
      <c r="C186" s="1512"/>
      <c r="D186" s="1151"/>
      <c r="E186" s="1127"/>
      <c r="F186" s="1112">
        <v>1</v>
      </c>
      <c r="G186" s="1110" t="s">
        <v>4959</v>
      </c>
      <c r="H186" s="1113">
        <v>1.77</v>
      </c>
      <c r="I186" s="1113"/>
      <c r="J186" s="1114">
        <f t="shared" si="12"/>
        <v>1.77</v>
      </c>
      <c r="K186" s="1509"/>
      <c r="L186" s="1509"/>
    </row>
    <row r="187" spans="3:12" s="1511" customFormat="1" x14ac:dyDescent="0.25">
      <c r="C187" s="1512"/>
      <c r="D187" s="1151"/>
      <c r="E187" s="1127"/>
      <c r="F187" s="1112">
        <v>1</v>
      </c>
      <c r="G187" s="1110" t="s">
        <v>4959</v>
      </c>
      <c r="H187" s="1113">
        <v>2.39</v>
      </c>
      <c r="I187" s="1113"/>
      <c r="J187" s="1114">
        <f t="shared" si="12"/>
        <v>2.39</v>
      </c>
      <c r="K187" s="1509"/>
      <c r="L187" s="1509"/>
    </row>
    <row r="188" spans="3:12" s="1511" customFormat="1" x14ac:dyDescent="0.25">
      <c r="C188" s="1512"/>
      <c r="D188" s="1151"/>
      <c r="E188" s="1127"/>
      <c r="F188" s="1112">
        <v>1</v>
      </c>
      <c r="G188" s="1110" t="s">
        <v>4959</v>
      </c>
      <c r="H188" s="1113">
        <v>3.02</v>
      </c>
      <c r="I188" s="1113"/>
      <c r="J188" s="1114">
        <f t="shared" si="12"/>
        <v>3.02</v>
      </c>
      <c r="K188" s="1509"/>
      <c r="L188" s="1509"/>
    </row>
    <row r="189" spans="3:12" s="1511" customFormat="1" x14ac:dyDescent="0.25">
      <c r="C189" s="1512"/>
      <c r="D189" s="1151"/>
      <c r="E189" s="1127"/>
      <c r="F189" s="1112">
        <v>1</v>
      </c>
      <c r="G189" s="1110" t="s">
        <v>4959</v>
      </c>
      <c r="H189" s="1113">
        <v>3.38</v>
      </c>
      <c r="I189" s="1113"/>
      <c r="J189" s="1114">
        <f t="shared" si="12"/>
        <v>3.38</v>
      </c>
      <c r="K189" s="1509"/>
      <c r="L189" s="1509"/>
    </row>
    <row r="190" spans="3:12" s="1511" customFormat="1" x14ac:dyDescent="0.25">
      <c r="C190" s="1512"/>
      <c r="D190" s="1151"/>
      <c r="E190" s="1127"/>
      <c r="F190" s="1112">
        <v>1</v>
      </c>
      <c r="G190" s="1110" t="s">
        <v>4959</v>
      </c>
      <c r="H190" s="1113">
        <v>2.2749999999999999</v>
      </c>
      <c r="I190" s="1113"/>
      <c r="J190" s="1114">
        <f t="shared" si="12"/>
        <v>2.2749999999999999</v>
      </c>
      <c r="K190" s="1509"/>
      <c r="L190" s="1509"/>
    </row>
  </sheetData>
  <mergeCells count="8">
    <mergeCell ref="D7:F7"/>
    <mergeCell ref="C9:L9"/>
    <mergeCell ref="D33:E33"/>
    <mergeCell ref="C2:L2"/>
    <mergeCell ref="C3:L3"/>
    <mergeCell ref="C4:L4"/>
    <mergeCell ref="D5:L5"/>
    <mergeCell ref="D6:F6"/>
  </mergeCells>
  <conditionalFormatting sqref="D14 D23">
    <cfRule type="cellIs" dxfId="1452" priority="561" operator="equal">
      <formula>#REF!</formula>
    </cfRule>
  </conditionalFormatting>
  <conditionalFormatting sqref="D20">
    <cfRule type="cellIs" dxfId="1451" priority="548" operator="equal">
      <formula>#REF!</formula>
    </cfRule>
  </conditionalFormatting>
  <conditionalFormatting sqref="D10">
    <cfRule type="cellIs" dxfId="1450" priority="549" operator="equal">
      <formula>#REF!</formula>
    </cfRule>
  </conditionalFormatting>
  <conditionalFormatting sqref="D29">
    <cfRule type="cellIs" dxfId="1449" priority="550" operator="equal">
      <formula>#REF!</formula>
    </cfRule>
  </conditionalFormatting>
  <conditionalFormatting sqref="D30">
    <cfRule type="cellIs" dxfId="1448" priority="547" operator="equal">
      <formula>#REF!</formula>
    </cfRule>
  </conditionalFormatting>
  <conditionalFormatting sqref="D17">
    <cfRule type="cellIs" dxfId="1447" priority="504" operator="equal">
      <formula>#REF!</formula>
    </cfRule>
  </conditionalFormatting>
  <conditionalFormatting sqref="D24">
    <cfRule type="cellIs" dxfId="1446" priority="472" operator="equal">
      <formula>#REF!</formula>
    </cfRule>
  </conditionalFormatting>
  <conditionalFormatting sqref="D26">
    <cfRule type="cellIs" dxfId="1445" priority="475" operator="equal">
      <formula>#REF!</formula>
    </cfRule>
  </conditionalFormatting>
  <conditionalFormatting sqref="D16">
    <cfRule type="cellIs" dxfId="1444" priority="474" operator="equal">
      <formula>#REF!</formula>
    </cfRule>
  </conditionalFormatting>
  <conditionalFormatting sqref="D25">
    <cfRule type="cellIs" dxfId="1443" priority="473" operator="equal">
      <formula>#REF!</formula>
    </cfRule>
  </conditionalFormatting>
  <printOptions horizontalCentered="1"/>
  <pageMargins left="0.59055118110236227" right="0.31496062992125984" top="0.55118110236220474" bottom="0.74803149606299213" header="0.31496062992125984" footer="0.31496062992125984"/>
  <pageSetup paperSize="9" scale="64" fitToHeight="0" orientation="portrait" r:id="rId1"/>
  <headerFooter>
    <oddFooter>&amp;C&amp;P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3F7E-A298-4BEB-BDFF-71932B73DA06}">
  <sheetPr>
    <tabColor rgb="FFCCCCFF"/>
    <pageSetUpPr fitToPage="1"/>
  </sheetPr>
  <dimension ref="C2:M1093"/>
  <sheetViews>
    <sheetView view="pageBreakPreview" zoomScale="85" zoomScaleNormal="100" zoomScaleSheetLayoutView="85" workbookViewId="0">
      <selection activeCell="E4" sqref="E4"/>
    </sheetView>
  </sheetViews>
  <sheetFormatPr baseColWidth="10" defaultColWidth="11.44140625" defaultRowHeight="13.8" x14ac:dyDescent="0.3"/>
  <cols>
    <col min="1" max="1" width="1.109375" style="248" customWidth="1"/>
    <col min="2" max="2" width="2" style="248" customWidth="1"/>
    <col min="3" max="3" width="11.6640625" style="248" customWidth="1"/>
    <col min="4" max="4" width="50.6640625" style="248" customWidth="1"/>
    <col min="5" max="5" width="10.88671875" style="248" customWidth="1"/>
    <col min="6" max="8" width="12.6640625" style="248" customWidth="1"/>
    <col min="9" max="9" width="14.6640625" style="249" customWidth="1"/>
    <col min="10" max="10" width="10.6640625" style="288" customWidth="1"/>
    <col min="11" max="11" width="8.88671875" style="248" customWidth="1"/>
    <col min="12" max="12" width="1.5546875" style="248" customWidth="1"/>
    <col min="13" max="13" width="11.44140625" style="302"/>
    <col min="14" max="16384" width="11.44140625" style="248"/>
  </cols>
  <sheetData>
    <row r="2" spans="3:11" ht="15.6" x14ac:dyDescent="0.3">
      <c r="C2" s="2274" t="s">
        <v>44</v>
      </c>
      <c r="D2" s="2275"/>
      <c r="E2" s="2275"/>
      <c r="F2" s="2275"/>
      <c r="G2" s="2275"/>
      <c r="H2" s="2275"/>
      <c r="I2" s="2275"/>
      <c r="J2" s="2275"/>
      <c r="K2" s="2276"/>
    </row>
    <row r="3" spans="3:11" x14ac:dyDescent="0.3">
      <c r="C3" s="1338">
        <f>RESUMEN!C3</f>
        <v>0</v>
      </c>
      <c r="D3" s="2280" t="str">
        <f>RESUMEN!D3</f>
        <v>"RECONSTRUCCION DEL HOSPITAL SAUL GARRIDO ROSILLO  II-1, DISTRITO DE TUMBES, PROVINCIA DE TUMBES, DEPARTAMENTO DE TUMBES"</v>
      </c>
      <c r="E3" s="2280"/>
      <c r="F3" s="2280"/>
      <c r="G3" s="2280"/>
      <c r="H3" s="2280"/>
      <c r="I3" s="2280"/>
      <c r="J3" s="2280"/>
      <c r="K3" s="2281"/>
    </row>
    <row r="4" spans="3:11" ht="25.5" customHeight="1" x14ac:dyDescent="0.3">
      <c r="C4" s="1339" t="str">
        <f>RESUMEN!C5</f>
        <v>ENTIDAD:</v>
      </c>
      <c r="D4" s="1340"/>
      <c r="E4" s="1341"/>
      <c r="F4" s="1341"/>
      <c r="G4" s="1140"/>
      <c r="H4" s="1140"/>
      <c r="I4" s="1341" t="str">
        <f>RESUMEN!E5</f>
        <v>DEPART:</v>
      </c>
      <c r="J4" s="676" t="str">
        <f>RESUMEN!F5</f>
        <v>TUMBES</v>
      </c>
      <c r="K4" s="1342"/>
    </row>
    <row r="5" spans="3:11" x14ac:dyDescent="0.3">
      <c r="C5" s="1339" t="str">
        <f>RESUMEN!C6</f>
        <v>FECHA:</v>
      </c>
      <c r="D5" s="1340">
        <v>44714</v>
      </c>
      <c r="E5" s="1341"/>
      <c r="F5" s="1341"/>
      <c r="G5" s="1140"/>
      <c r="H5" s="1140"/>
      <c r="I5" s="1341" t="str">
        <f>RESUMEN!E6</f>
        <v>PROV:</v>
      </c>
      <c r="J5" s="676" t="str">
        <f>RESUMEN!F6</f>
        <v>TUMBES</v>
      </c>
      <c r="K5" s="1342"/>
    </row>
    <row r="6" spans="3:11" ht="14.4" thickBot="1" x14ac:dyDescent="0.35">
      <c r="C6" s="1343"/>
      <c r="D6" s="1344"/>
      <c r="E6" s="1345"/>
      <c r="F6" s="1345"/>
      <c r="G6" s="1345"/>
      <c r="H6" s="1346"/>
      <c r="I6" s="1346"/>
      <c r="J6" s="1346"/>
      <c r="K6" s="1347"/>
    </row>
    <row r="7" spans="3:11" x14ac:dyDescent="0.3">
      <c r="C7" s="2305" t="s">
        <v>485</v>
      </c>
      <c r="D7" s="2307" t="s">
        <v>486</v>
      </c>
      <c r="E7" s="2307" t="s">
        <v>487</v>
      </c>
      <c r="F7" s="2310" t="s">
        <v>488</v>
      </c>
      <c r="G7" s="2310"/>
      <c r="H7" s="2310"/>
      <c r="I7" s="2311" t="s">
        <v>49</v>
      </c>
      <c r="J7" s="2313" t="s">
        <v>50</v>
      </c>
      <c r="K7" s="2315" t="s">
        <v>393</v>
      </c>
    </row>
    <row r="8" spans="3:11" ht="14.4" thickBot="1" x14ac:dyDescent="0.35">
      <c r="C8" s="2306"/>
      <c r="D8" s="2308"/>
      <c r="E8" s="2309"/>
      <c r="F8" s="1348" t="s">
        <v>51</v>
      </c>
      <c r="G8" s="1349" t="s">
        <v>48</v>
      </c>
      <c r="H8" s="1350" t="s">
        <v>47</v>
      </c>
      <c r="I8" s="2312"/>
      <c r="J8" s="2314"/>
      <c r="K8" s="2316"/>
    </row>
    <row r="9" spans="3:11" x14ac:dyDescent="0.3">
      <c r="C9" s="1351" t="str">
        <f>RESUMEN!C482</f>
        <v>03.15</v>
      </c>
      <c r="D9" s="1352" t="str">
        <f>RESUMEN!D482</f>
        <v>SEÑALIZACION HOSPITALARIA</v>
      </c>
      <c r="E9" s="1353"/>
      <c r="F9" s="1354"/>
      <c r="G9" s="1355"/>
      <c r="H9" s="1356"/>
      <c r="I9" s="1354"/>
      <c r="J9" s="1357"/>
      <c r="K9" s="1358"/>
    </row>
    <row r="10" spans="3:11" ht="16.5" customHeight="1" x14ac:dyDescent="0.3">
      <c r="C10" s="1359" t="str">
        <f>RESUMEN!C483</f>
        <v>03.15.01</v>
      </c>
      <c r="D10" s="1360" t="str">
        <f>RESUMEN!D483</f>
        <v>LETREROS EXTERIORES</v>
      </c>
      <c r="E10" s="1361"/>
      <c r="F10" s="1362"/>
      <c r="G10" s="1363"/>
      <c r="H10" s="1364"/>
      <c r="I10" s="1362"/>
      <c r="J10" s="1363"/>
      <c r="K10" s="1365"/>
    </row>
    <row r="11" spans="3:11" s="303" customFormat="1" x14ac:dyDescent="0.3">
      <c r="C11" s="1366" t="str">
        <f>RESUMEN!C484</f>
        <v>03.15.01.01</v>
      </c>
      <c r="D11" s="1367" t="str">
        <f>RESUMEN!D484</f>
        <v xml:space="preserve">SE- 01 LETRERO EXTERIOR - NOMBRE DE HOSPITAL EN FACHADA, SEGÚN DETALLE ADOSADO </v>
      </c>
      <c r="E11" s="865"/>
      <c r="F11" s="707"/>
      <c r="G11" s="1368"/>
      <c r="H11" s="1369"/>
      <c r="I11" s="707"/>
      <c r="J11" s="1368">
        <f>SUM(I14:I16)</f>
        <v>1</v>
      </c>
      <c r="K11" s="1370" t="str">
        <f>+[44]RESUMEN!E150</f>
        <v>und</v>
      </c>
    </row>
    <row r="12" spans="3:11" x14ac:dyDescent="0.3">
      <c r="C12" s="1371"/>
      <c r="D12" s="1372" t="s">
        <v>2293</v>
      </c>
      <c r="E12" s="1373"/>
      <c r="F12" s="1374"/>
      <c r="G12" s="1375"/>
      <c r="H12" s="1376"/>
      <c r="I12" s="1377"/>
      <c r="J12" s="1378"/>
      <c r="K12" s="1379"/>
    </row>
    <row r="13" spans="3:11" ht="16.5" customHeight="1" x14ac:dyDescent="0.3">
      <c r="C13" s="1371"/>
      <c r="D13" s="1380" t="s">
        <v>203</v>
      </c>
      <c r="E13" s="1373"/>
      <c r="F13" s="1374"/>
      <c r="G13" s="1375"/>
      <c r="H13" s="1376"/>
      <c r="I13" s="1377"/>
      <c r="J13" s="1378"/>
      <c r="K13" s="1379"/>
    </row>
    <row r="14" spans="3:11" ht="16.5" customHeight="1" x14ac:dyDescent="0.3">
      <c r="C14" s="1371"/>
      <c r="D14" s="1381" t="s">
        <v>811</v>
      </c>
      <c r="E14" s="1373"/>
      <c r="F14" s="1374"/>
      <c r="G14" s="1375"/>
      <c r="H14" s="1376"/>
      <c r="I14" s="1377"/>
      <c r="J14" s="1378"/>
      <c r="K14" s="1379"/>
    </row>
    <row r="15" spans="3:11" ht="16.5" customHeight="1" x14ac:dyDescent="0.3">
      <c r="C15" s="1371"/>
      <c r="D15" s="1382" t="s">
        <v>2294</v>
      </c>
      <c r="E15" s="1373">
        <v>1</v>
      </c>
      <c r="F15" s="1374"/>
      <c r="G15" s="1375"/>
      <c r="H15" s="1376"/>
      <c r="I15" s="1377">
        <f>PRODUCT(E15:H15)</f>
        <v>1</v>
      </c>
      <c r="J15" s="1378"/>
      <c r="K15" s="1379"/>
    </row>
    <row r="16" spans="3:11" ht="16.5" customHeight="1" x14ac:dyDescent="0.3">
      <c r="C16" s="1371"/>
      <c r="D16" s="1383"/>
      <c r="E16" s="1353"/>
      <c r="F16" s="1354"/>
      <c r="G16" s="1355"/>
      <c r="H16" s="1384"/>
      <c r="I16" s="945"/>
      <c r="J16" s="1378"/>
      <c r="K16" s="1379"/>
    </row>
    <row r="17" spans="3:12" ht="16.5" customHeight="1" x14ac:dyDescent="0.3">
      <c r="C17" s="1366" t="str">
        <f>RESUMEN!C485</f>
        <v>03.15.01.02</v>
      </c>
      <c r="D17" s="1367" t="str">
        <f>RESUMEN!D485</f>
        <v xml:space="preserve">SE- 02 LETRERO EXTERIOR - LETRERO DE INGRESO EXTERIOR DE EMERGENCIA, SEGÚN DETALLE  ADOSADO </v>
      </c>
      <c r="E17" s="865"/>
      <c r="F17" s="707"/>
      <c r="G17" s="1368"/>
      <c r="H17" s="1369"/>
      <c r="I17" s="707"/>
      <c r="J17" s="1368">
        <f>SUM(I18:I21)</f>
        <v>1</v>
      </c>
      <c r="K17" s="1370" t="str">
        <f>+[44]RESUMEN!E163</f>
        <v>und</v>
      </c>
    </row>
    <row r="18" spans="3:12" ht="16.5" customHeight="1" x14ac:dyDescent="0.3">
      <c r="C18" s="1385"/>
      <c r="D18" s="1380" t="s">
        <v>169</v>
      </c>
      <c r="E18" s="1373"/>
      <c r="F18" s="1374"/>
      <c r="G18" s="1375"/>
      <c r="H18" s="1376"/>
      <c r="I18" s="1374"/>
      <c r="J18" s="1386"/>
      <c r="K18" s="1387"/>
    </row>
    <row r="19" spans="3:12" ht="16.5" customHeight="1" x14ac:dyDescent="0.3">
      <c r="C19" s="1371"/>
      <c r="D19" s="1372" t="s">
        <v>3791</v>
      </c>
      <c r="E19" s="1373"/>
      <c r="F19" s="1374"/>
      <c r="G19" s="1375"/>
      <c r="H19" s="1376"/>
      <c r="I19" s="1388"/>
      <c r="J19" s="1389"/>
      <c r="K19" s="1379"/>
    </row>
    <row r="20" spans="3:12" s="303" customFormat="1" ht="15" customHeight="1" x14ac:dyDescent="0.3">
      <c r="C20" s="1371"/>
      <c r="D20" s="1381" t="s">
        <v>811</v>
      </c>
      <c r="E20" s="1373"/>
      <c r="F20" s="1374"/>
      <c r="G20" s="1375"/>
      <c r="H20" s="1376"/>
      <c r="I20" s="1388"/>
      <c r="J20" s="1390"/>
      <c r="K20" s="1379"/>
    </row>
    <row r="21" spans="3:12" x14ac:dyDescent="0.3">
      <c r="C21" s="1371"/>
      <c r="D21" s="1391" t="s">
        <v>3792</v>
      </c>
      <c r="E21" s="1373">
        <v>1</v>
      </c>
      <c r="F21" s="1374"/>
      <c r="G21" s="1375"/>
      <c r="H21" s="1376"/>
      <c r="I21" s="1377">
        <f>PRODUCT(E21:H21)</f>
        <v>1</v>
      </c>
      <c r="J21" s="1378"/>
      <c r="K21" s="1379"/>
    </row>
    <row r="22" spans="3:12" ht="16.5" customHeight="1" x14ac:dyDescent="0.3">
      <c r="C22" s="1366" t="str">
        <f>RESUMEN!C486</f>
        <v>03.15.01.03</v>
      </c>
      <c r="D22" s="1367" t="str">
        <f>RESUMEN!D486</f>
        <v xml:space="preserve">SE- 03 LETRERO EXTERIOR - LETRERO CORPOREO DE EMERGENCIA,SEGÚN DETALLE  ADOSADO </v>
      </c>
      <c r="E22" s="865"/>
      <c r="F22" s="707"/>
      <c r="G22" s="1368"/>
      <c r="H22" s="1369"/>
      <c r="I22" s="707"/>
      <c r="J22" s="1368">
        <f>SUM(I23:I26)</f>
        <v>1</v>
      </c>
      <c r="K22" s="1370" t="str">
        <f>+[44]RESUMEN!E168</f>
        <v>und</v>
      </c>
    </row>
    <row r="23" spans="3:12" ht="16.5" customHeight="1" x14ac:dyDescent="0.3">
      <c r="C23" s="1385"/>
      <c r="D23" s="1380" t="s">
        <v>169</v>
      </c>
      <c r="E23" s="1373"/>
      <c r="F23" s="1374"/>
      <c r="G23" s="1375"/>
      <c r="H23" s="1376"/>
      <c r="I23" s="1374"/>
      <c r="J23" s="1386"/>
      <c r="K23" s="1387"/>
    </row>
    <row r="24" spans="3:12" ht="16.5" customHeight="1" x14ac:dyDescent="0.3">
      <c r="C24" s="1371"/>
      <c r="D24" s="1372" t="s">
        <v>3793</v>
      </c>
      <c r="E24" s="1373"/>
      <c r="F24" s="1374"/>
      <c r="G24" s="1375"/>
      <c r="H24" s="1376"/>
      <c r="I24" s="1388"/>
      <c r="J24" s="1389"/>
      <c r="K24" s="1379"/>
    </row>
    <row r="25" spans="3:12" ht="16.5" customHeight="1" x14ac:dyDescent="0.3">
      <c r="C25" s="1371"/>
      <c r="D25" s="1382" t="s">
        <v>3794</v>
      </c>
      <c r="E25" s="1373">
        <v>1</v>
      </c>
      <c r="F25" s="1374"/>
      <c r="G25" s="1375"/>
      <c r="H25" s="1376"/>
      <c r="I25" s="1377">
        <f>PRODUCT(E25:H25)</f>
        <v>1</v>
      </c>
      <c r="J25" s="1378"/>
      <c r="K25" s="1379"/>
    </row>
    <row r="26" spans="3:12" ht="16.5" customHeight="1" x14ac:dyDescent="0.3">
      <c r="C26" s="1366" t="str">
        <f>RESUMEN!C487</f>
        <v>03.15.01.04</v>
      </c>
      <c r="D26" s="1367" t="str">
        <f>RESUMEN!D487</f>
        <v>SE- 04 LETRERO LUMINOSO PARA INDENTIFICAR PUERTAS DE ACCESO EXTERIOR</v>
      </c>
      <c r="E26" s="865"/>
      <c r="F26" s="707"/>
      <c r="G26" s="1368"/>
      <c r="H26" s="1369"/>
      <c r="I26" s="707"/>
      <c r="J26" s="1368">
        <f>SUM(I27:I39)</f>
        <v>7</v>
      </c>
      <c r="K26" s="1370" t="str">
        <f>+[44]RESUMEN!E169</f>
        <v>und</v>
      </c>
    </row>
    <row r="27" spans="3:12" ht="16.5" customHeight="1" x14ac:dyDescent="0.3">
      <c r="C27" s="1385"/>
      <c r="D27" s="1380" t="s">
        <v>169</v>
      </c>
      <c r="E27" s="1373"/>
      <c r="F27" s="1374"/>
      <c r="G27" s="1375"/>
      <c r="H27" s="1376"/>
      <c r="I27" s="1374"/>
      <c r="J27" s="1386"/>
      <c r="K27" s="1387"/>
    </row>
    <row r="28" spans="3:12" ht="16.5" customHeight="1" x14ac:dyDescent="0.3">
      <c r="C28" s="1371"/>
      <c r="D28" s="1372" t="s">
        <v>3793</v>
      </c>
      <c r="E28" s="1373"/>
      <c r="F28" s="1374"/>
      <c r="G28" s="1375"/>
      <c r="H28" s="1376"/>
      <c r="I28" s="1388"/>
      <c r="J28" s="1389"/>
      <c r="K28" s="1379"/>
    </row>
    <row r="29" spans="3:12" ht="16.5" customHeight="1" x14ac:dyDescent="0.3">
      <c r="C29" s="1371"/>
      <c r="D29" s="1382" t="s">
        <v>3795</v>
      </c>
      <c r="E29" s="1373">
        <v>1</v>
      </c>
      <c r="F29" s="1374"/>
      <c r="G29" s="1375"/>
      <c r="H29" s="1376"/>
      <c r="I29" s="1377">
        <f>PRODUCT(E29:H29)</f>
        <v>1</v>
      </c>
      <c r="J29" s="1390"/>
      <c r="K29" s="1379"/>
      <c r="L29" s="302"/>
    </row>
    <row r="30" spans="3:12" s="303" customFormat="1" x14ac:dyDescent="0.3">
      <c r="C30" s="1371"/>
      <c r="D30" s="1372" t="s">
        <v>3791</v>
      </c>
      <c r="E30" s="1373"/>
      <c r="F30" s="1374"/>
      <c r="G30" s="1375"/>
      <c r="H30" s="1376"/>
      <c r="I30" s="1377"/>
      <c r="J30" s="1390"/>
      <c r="K30" s="1379"/>
    </row>
    <row r="31" spans="3:12" x14ac:dyDescent="0.3">
      <c r="C31" s="1371"/>
      <c r="D31" s="1391" t="s">
        <v>3792</v>
      </c>
      <c r="E31" s="1373">
        <v>1</v>
      </c>
      <c r="F31" s="1374"/>
      <c r="G31" s="1375"/>
      <c r="H31" s="1376"/>
      <c r="I31" s="1377">
        <f>PRODUCT(E31:H31)</f>
        <v>1</v>
      </c>
      <c r="J31" s="1378"/>
      <c r="K31" s="1379"/>
    </row>
    <row r="32" spans="3:12" ht="16.5" customHeight="1" x14ac:dyDescent="0.3">
      <c r="C32" s="1371"/>
      <c r="D32" s="1372" t="s">
        <v>3796</v>
      </c>
      <c r="E32" s="1353"/>
      <c r="F32" s="1354"/>
      <c r="G32" s="1355"/>
      <c r="H32" s="1384"/>
      <c r="I32" s="1392"/>
      <c r="J32" s="1378"/>
      <c r="K32" s="1379"/>
    </row>
    <row r="33" spans="3:12" ht="16.5" customHeight="1" x14ac:dyDescent="0.3">
      <c r="C33" s="1371"/>
      <c r="D33" s="1393" t="s">
        <v>3797</v>
      </c>
      <c r="E33" s="1373">
        <v>1</v>
      </c>
      <c r="F33" s="1354"/>
      <c r="G33" s="1355"/>
      <c r="H33" s="1384"/>
      <c r="I33" s="1377">
        <f>PRODUCT(E33:H33)</f>
        <v>1</v>
      </c>
      <c r="J33" s="1378"/>
      <c r="K33" s="1379"/>
      <c r="L33" s="302"/>
    </row>
    <row r="34" spans="3:12" ht="16.5" customHeight="1" x14ac:dyDescent="0.3">
      <c r="C34" s="1371"/>
      <c r="D34" s="1393" t="s">
        <v>3798</v>
      </c>
      <c r="E34" s="1373">
        <v>1</v>
      </c>
      <c r="F34" s="1354"/>
      <c r="G34" s="1355"/>
      <c r="H34" s="1384"/>
      <c r="I34" s="1377">
        <f>PRODUCT(E34:H34)</f>
        <v>1</v>
      </c>
      <c r="J34" s="1378"/>
      <c r="K34" s="1379"/>
      <c r="L34" s="302"/>
    </row>
    <row r="35" spans="3:12" ht="16.5" customHeight="1" x14ac:dyDescent="0.3">
      <c r="C35" s="1371"/>
      <c r="D35" s="1372" t="s">
        <v>3799</v>
      </c>
      <c r="E35" s="1353"/>
      <c r="F35" s="1354"/>
      <c r="G35" s="1355"/>
      <c r="H35" s="1384"/>
      <c r="I35" s="1392"/>
      <c r="J35" s="1378"/>
      <c r="K35" s="1379"/>
      <c r="L35" s="302"/>
    </row>
    <row r="36" spans="3:12" ht="16.5" customHeight="1" x14ac:dyDescent="0.3">
      <c r="C36" s="1371"/>
      <c r="D36" s="1393" t="s">
        <v>3800</v>
      </c>
      <c r="E36" s="1373">
        <v>1</v>
      </c>
      <c r="F36" s="1354"/>
      <c r="G36" s="1355"/>
      <c r="H36" s="1384"/>
      <c r="I36" s="1377">
        <f>PRODUCT(E36:H36)</f>
        <v>1</v>
      </c>
      <c r="J36" s="1378"/>
      <c r="K36" s="1379"/>
      <c r="L36" s="302"/>
    </row>
    <row r="37" spans="3:12" ht="16.5" customHeight="1" x14ac:dyDescent="0.3">
      <c r="C37" s="1371"/>
      <c r="D37" s="1372" t="s">
        <v>3801</v>
      </c>
      <c r="E37" s="1353"/>
      <c r="F37" s="1354"/>
      <c r="G37" s="1355"/>
      <c r="H37" s="1384"/>
      <c r="I37" s="1392"/>
      <c r="J37" s="1378"/>
      <c r="K37" s="1379"/>
      <c r="L37" s="302"/>
    </row>
    <row r="38" spans="3:12" ht="16.5" customHeight="1" x14ac:dyDescent="0.3">
      <c r="C38" s="1371"/>
      <c r="D38" s="1393" t="s">
        <v>3802</v>
      </c>
      <c r="E38" s="1353">
        <v>1</v>
      </c>
      <c r="F38" s="1354"/>
      <c r="G38" s="1355"/>
      <c r="H38" s="1384"/>
      <c r="I38" s="1377">
        <f>PRODUCT(E38:H38)</f>
        <v>1</v>
      </c>
      <c r="J38" s="1378"/>
      <c r="K38" s="1379"/>
      <c r="L38" s="302"/>
    </row>
    <row r="39" spans="3:12" ht="16.5" customHeight="1" x14ac:dyDescent="0.3">
      <c r="C39" s="1371"/>
      <c r="D39" s="1393" t="s">
        <v>3803</v>
      </c>
      <c r="E39" s="1353">
        <v>1</v>
      </c>
      <c r="F39" s="1354"/>
      <c r="G39" s="1355"/>
      <c r="H39" s="1384"/>
      <c r="I39" s="1377">
        <f>PRODUCT(E39:H39)</f>
        <v>1</v>
      </c>
      <c r="J39" s="1378"/>
      <c r="K39" s="1379"/>
      <c r="L39" s="302"/>
    </row>
    <row r="40" spans="3:12" s="303" customFormat="1" x14ac:dyDescent="0.25">
      <c r="C40" s="1366" t="s">
        <v>309</v>
      </c>
      <c r="D40" s="1366" t="s">
        <v>442</v>
      </c>
      <c r="E40" s="1366"/>
      <c r="F40" s="1366"/>
      <c r="G40" s="1366"/>
      <c r="H40" s="1366"/>
      <c r="I40" s="1366"/>
      <c r="J40" s="1368">
        <f>SUM(I41:I43)</f>
        <v>1</v>
      </c>
      <c r="K40" s="1370" t="str">
        <f>+[44]RESUMEN!E170</f>
        <v>und</v>
      </c>
    </row>
    <row r="41" spans="3:12" x14ac:dyDescent="0.3">
      <c r="C41" s="1385"/>
      <c r="D41" s="1380" t="s">
        <v>169</v>
      </c>
      <c r="E41" s="1373"/>
      <c r="F41" s="1374"/>
      <c r="G41" s="1375"/>
      <c r="H41" s="1376"/>
      <c r="I41" s="1374"/>
      <c r="J41" s="1386"/>
      <c r="K41" s="1387"/>
    </row>
    <row r="42" spans="3:12" ht="16.5" customHeight="1" x14ac:dyDescent="0.3">
      <c r="C42" s="1371"/>
      <c r="D42" s="1372" t="s">
        <v>3796</v>
      </c>
      <c r="E42" s="1373"/>
      <c r="F42" s="1374"/>
      <c r="G42" s="1375"/>
      <c r="H42" s="1376"/>
      <c r="I42" s="1388"/>
      <c r="J42" s="1389"/>
      <c r="K42" s="1379"/>
    </row>
    <row r="43" spans="3:12" ht="16.5" customHeight="1" x14ac:dyDescent="0.3">
      <c r="C43" s="1371"/>
      <c r="D43" s="1393" t="s">
        <v>3804</v>
      </c>
      <c r="E43" s="1373">
        <v>1</v>
      </c>
      <c r="F43" s="1374"/>
      <c r="G43" s="1375"/>
      <c r="H43" s="1376"/>
      <c r="I43" s="1377">
        <f>PRODUCT(E43:H43)</f>
        <v>1</v>
      </c>
      <c r="J43" s="1390"/>
      <c r="K43" s="1379"/>
      <c r="L43" s="302"/>
    </row>
    <row r="44" spans="3:12" ht="16.5" customHeight="1" x14ac:dyDescent="0.3">
      <c r="C44" s="1366" t="s">
        <v>310</v>
      </c>
      <c r="D44" s="1366" t="s">
        <v>3805</v>
      </c>
      <c r="E44" s="865"/>
      <c r="F44" s="707"/>
      <c r="G44" s="1368"/>
      <c r="H44" s="1369"/>
      <c r="I44" s="707"/>
      <c r="J44" s="1368">
        <f>SUM(I45:I49)</f>
        <v>2</v>
      </c>
      <c r="K44" s="1370" t="str">
        <f>+[44]RESUMEN!E171</f>
        <v>und</v>
      </c>
      <c r="L44" s="302"/>
    </row>
    <row r="45" spans="3:12" ht="16.5" customHeight="1" x14ac:dyDescent="0.3">
      <c r="C45" s="1385"/>
      <c r="D45" s="1380" t="s">
        <v>169</v>
      </c>
      <c r="E45" s="1373"/>
      <c r="F45" s="1374"/>
      <c r="G45" s="1375"/>
      <c r="H45" s="1376"/>
      <c r="I45" s="1374"/>
      <c r="J45" s="1386"/>
      <c r="K45" s="1387"/>
      <c r="L45" s="302"/>
    </row>
    <row r="46" spans="3:12" ht="16.5" customHeight="1" x14ac:dyDescent="0.3">
      <c r="C46" s="1371"/>
      <c r="D46" s="1372" t="s">
        <v>3791</v>
      </c>
      <c r="E46" s="1373"/>
      <c r="F46" s="1374"/>
      <c r="G46" s="1375"/>
      <c r="H46" s="1376"/>
      <c r="I46" s="1388"/>
      <c r="J46" s="1389"/>
      <c r="K46" s="1379"/>
      <c r="L46" s="302"/>
    </row>
    <row r="47" spans="3:12" ht="16.5" customHeight="1" x14ac:dyDescent="0.3">
      <c r="C47" s="1371"/>
      <c r="D47" s="1393" t="s">
        <v>3806</v>
      </c>
      <c r="E47" s="1373">
        <v>1</v>
      </c>
      <c r="F47" s="1374"/>
      <c r="G47" s="1375"/>
      <c r="H47" s="1376"/>
      <c r="I47" s="1388">
        <f>PRODUCT(E47)</f>
        <v>1</v>
      </c>
      <c r="J47" s="1390"/>
      <c r="K47" s="1379"/>
      <c r="L47" s="302"/>
    </row>
    <row r="48" spans="3:12" ht="16.5" customHeight="1" x14ac:dyDescent="0.3">
      <c r="C48" s="1371"/>
      <c r="D48" s="1372" t="s">
        <v>3801</v>
      </c>
      <c r="E48" s="1373"/>
      <c r="F48" s="1374"/>
      <c r="G48" s="1375"/>
      <c r="H48" s="1376"/>
      <c r="I48" s="1377"/>
      <c r="J48" s="1378"/>
      <c r="K48" s="1379"/>
      <c r="L48" s="302"/>
    </row>
    <row r="49" spans="3:12" ht="16.5" customHeight="1" x14ac:dyDescent="0.3">
      <c r="C49" s="1385"/>
      <c r="D49" s="1393" t="s">
        <v>3807</v>
      </c>
      <c r="E49" s="1373">
        <v>1</v>
      </c>
      <c r="F49" s="1374"/>
      <c r="G49" s="1375"/>
      <c r="H49" s="1376"/>
      <c r="I49" s="1388">
        <f>PRODUCT(E49)</f>
        <v>1</v>
      </c>
      <c r="J49" s="1386"/>
      <c r="K49" s="1387"/>
      <c r="L49" s="302"/>
    </row>
    <row r="50" spans="3:12" s="303" customFormat="1" x14ac:dyDescent="0.3">
      <c r="C50" s="1359" t="str">
        <f>RESUMEN!C490</f>
        <v>03.15.02</v>
      </c>
      <c r="D50" s="1394" t="str">
        <f>RESUMEN!D490</f>
        <v>SEÑALETICA DE TRANSITO</v>
      </c>
      <c r="E50" s="1361"/>
      <c r="F50" s="1362"/>
      <c r="G50" s="1363"/>
      <c r="H50" s="1364"/>
      <c r="I50" s="1362"/>
      <c r="J50" s="1363"/>
      <c r="K50" s="1365"/>
    </row>
    <row r="51" spans="3:12" x14ac:dyDescent="0.3">
      <c r="C51" s="1366" t="str">
        <f>RESUMEN!C491</f>
        <v>03.15.02.01</v>
      </c>
      <c r="D51" s="1366" t="str">
        <f>RESUMEN!D491</f>
        <v>E1; ESTACIONAMIENTO SOLO PERSONAL AUTORIZADO (0.40 x 0.60 m), POSTE</v>
      </c>
      <c r="E51" s="1366"/>
      <c r="F51" s="1366"/>
      <c r="G51" s="1366"/>
      <c r="H51" s="1366"/>
      <c r="I51" s="1366"/>
      <c r="J51" s="1368" t="s">
        <v>3808</v>
      </c>
      <c r="K51" s="1370" t="str">
        <f>+[44]RESUMEN!E178</f>
        <v>und</v>
      </c>
    </row>
    <row r="52" spans="3:12" ht="16.5" customHeight="1" x14ac:dyDescent="0.3">
      <c r="C52" s="1385"/>
      <c r="D52" s="1380" t="s">
        <v>169</v>
      </c>
      <c r="E52" s="1373"/>
      <c r="F52" s="1374"/>
      <c r="G52" s="1375"/>
      <c r="H52" s="1376"/>
      <c r="I52" s="1374"/>
      <c r="J52" s="1390"/>
      <c r="K52" s="1387"/>
    </row>
    <row r="53" spans="3:12" ht="16.5" customHeight="1" x14ac:dyDescent="0.3">
      <c r="C53" s="1371"/>
      <c r="D53" s="1372" t="s">
        <v>3791</v>
      </c>
      <c r="E53" s="1373"/>
      <c r="F53" s="1374"/>
      <c r="G53" s="1375"/>
      <c r="H53" s="1376"/>
      <c r="I53" s="1388"/>
      <c r="J53" s="1390"/>
      <c r="K53" s="1379"/>
      <c r="L53" s="302"/>
    </row>
    <row r="54" spans="3:12" ht="24.75" customHeight="1" x14ac:dyDescent="0.3">
      <c r="C54" s="1371"/>
      <c r="D54" s="1391" t="s">
        <v>3809</v>
      </c>
      <c r="E54" s="1373">
        <v>2</v>
      </c>
      <c r="F54" s="1374"/>
      <c r="G54" s="1375"/>
      <c r="H54" s="1376"/>
      <c r="I54" s="1388">
        <f>PRODUCT(E54:H54)</f>
        <v>2</v>
      </c>
      <c r="J54" s="1378"/>
      <c r="K54" s="1379"/>
      <c r="L54" s="302"/>
    </row>
    <row r="55" spans="3:12" ht="16.5" customHeight="1" x14ac:dyDescent="0.3">
      <c r="C55" s="1371"/>
      <c r="D55" s="1372" t="s">
        <v>3810</v>
      </c>
      <c r="E55" s="1373"/>
      <c r="F55" s="1374"/>
      <c r="G55" s="1375"/>
      <c r="H55" s="1376"/>
      <c r="I55" s="1388"/>
      <c r="J55" s="1378"/>
      <c r="K55" s="1379"/>
      <c r="L55" s="302"/>
    </row>
    <row r="56" spans="3:12" ht="16.5" customHeight="1" x14ac:dyDescent="0.3">
      <c r="C56" s="1371"/>
      <c r="D56" s="1391" t="s">
        <v>3811</v>
      </c>
      <c r="E56" s="1373">
        <v>1</v>
      </c>
      <c r="F56" s="1374"/>
      <c r="G56" s="1375"/>
      <c r="H56" s="1376"/>
      <c r="I56" s="1388">
        <f>PRODUCT(E56:H56)</f>
        <v>1</v>
      </c>
      <c r="J56" s="1395"/>
      <c r="K56" s="1379"/>
      <c r="L56" s="302"/>
    </row>
    <row r="57" spans="3:12" ht="16.5" customHeight="1" x14ac:dyDescent="0.3">
      <c r="C57" s="1371"/>
      <c r="D57" s="1372" t="s">
        <v>3801</v>
      </c>
      <c r="E57" s="1373"/>
      <c r="F57" s="1374"/>
      <c r="G57" s="1375"/>
      <c r="H57" s="1376"/>
      <c r="I57" s="1388"/>
      <c r="J57" s="1378"/>
      <c r="K57" s="1379"/>
      <c r="L57" s="302"/>
    </row>
    <row r="58" spans="3:12" ht="16.5" customHeight="1" x14ac:dyDescent="0.3">
      <c r="C58" s="1371"/>
      <c r="D58" s="1382" t="s">
        <v>3812</v>
      </c>
      <c r="E58" s="1373">
        <v>1</v>
      </c>
      <c r="F58" s="1374"/>
      <c r="G58" s="1375"/>
      <c r="H58" s="1376"/>
      <c r="I58" s="1388">
        <f>PRODUCT(E58:H58)</f>
        <v>1</v>
      </c>
      <c r="J58" s="1378"/>
      <c r="K58" s="1379"/>
      <c r="L58" s="302"/>
    </row>
    <row r="59" spans="3:12" s="303" customFormat="1" x14ac:dyDescent="0.3">
      <c r="C59" s="1366" t="str">
        <f>RESUMEN!C492</f>
        <v>03.15.02.02</v>
      </c>
      <c r="D59" s="1396" t="str">
        <f>RESUMEN!D492</f>
        <v>E2; ESTACIONAMIENTO PUBLICO (0.40 x 0.60 m), POSTE</v>
      </c>
      <c r="E59" s="865"/>
      <c r="F59" s="707"/>
      <c r="G59" s="1368"/>
      <c r="H59" s="1369"/>
      <c r="I59" s="707"/>
      <c r="J59" s="1368">
        <f>SUM(I60:I62)</f>
        <v>2</v>
      </c>
      <c r="K59" s="1370" t="str">
        <f>+[44]RESUMEN!E185</f>
        <v>und</v>
      </c>
    </row>
    <row r="60" spans="3:12" x14ac:dyDescent="0.3">
      <c r="C60" s="1385"/>
      <c r="D60" s="1380" t="s">
        <v>169</v>
      </c>
      <c r="E60" s="1373"/>
      <c r="F60" s="1374"/>
      <c r="G60" s="1375"/>
      <c r="H60" s="1376"/>
      <c r="I60" s="1374"/>
      <c r="J60" s="1386"/>
      <c r="K60" s="1379"/>
    </row>
    <row r="61" spans="3:12" ht="16.5" customHeight="1" x14ac:dyDescent="0.3">
      <c r="C61" s="1371"/>
      <c r="D61" s="1372" t="s">
        <v>3791</v>
      </c>
      <c r="E61" s="1373"/>
      <c r="F61" s="1374"/>
      <c r="G61" s="1375"/>
      <c r="H61" s="1376"/>
      <c r="I61" s="1388"/>
      <c r="J61" s="1389"/>
      <c r="K61" s="1379"/>
    </row>
    <row r="62" spans="3:12" ht="16.5" customHeight="1" x14ac:dyDescent="0.3">
      <c r="C62" s="1371"/>
      <c r="D62" s="1391" t="s">
        <v>4799</v>
      </c>
      <c r="E62" s="1373">
        <v>2</v>
      </c>
      <c r="F62" s="1374"/>
      <c r="G62" s="1375"/>
      <c r="H62" s="1376"/>
      <c r="I62" s="1388">
        <f>PRODUCT(E62:H62)</f>
        <v>2</v>
      </c>
      <c r="J62" s="1390"/>
      <c r="K62" s="1379"/>
      <c r="L62" s="302"/>
    </row>
    <row r="63" spans="3:12" ht="16.5" customHeight="1" x14ac:dyDescent="0.3">
      <c r="C63" s="1366" t="str">
        <f>RESUMEN!C493</f>
        <v>03.15.02.03</v>
      </c>
      <c r="D63" s="1396" t="str">
        <f>RESUMEN!D493</f>
        <v>E3; ESTACIONAMIENTO EXCLUSIVO AMBULANCIAS (0.40 x 0.60 m), POSTE</v>
      </c>
      <c r="E63" s="865"/>
      <c r="F63" s="707"/>
      <c r="G63" s="1368"/>
      <c r="H63" s="1369"/>
      <c r="I63" s="707"/>
      <c r="J63" s="1368">
        <f>SUM(I64:I66)</f>
        <v>1</v>
      </c>
      <c r="K63" s="1370" t="str">
        <f>+[44]RESUMEN!E174</f>
        <v>und</v>
      </c>
      <c r="L63" s="302"/>
    </row>
    <row r="64" spans="3:12" ht="16.5" customHeight="1" x14ac:dyDescent="0.3">
      <c r="C64" s="1385"/>
      <c r="D64" s="1380" t="s">
        <v>169</v>
      </c>
      <c r="E64" s="1373"/>
      <c r="F64" s="1374"/>
      <c r="G64" s="1375"/>
      <c r="H64" s="1376"/>
      <c r="I64" s="1374"/>
      <c r="J64" s="1386"/>
      <c r="K64" s="1379"/>
      <c r="L64" s="302"/>
    </row>
    <row r="65" spans="3:12" ht="16.5" customHeight="1" x14ac:dyDescent="0.3">
      <c r="C65" s="1371"/>
      <c r="D65" s="1372" t="s">
        <v>3791</v>
      </c>
      <c r="E65" s="1373"/>
      <c r="F65" s="1374"/>
      <c r="G65" s="1375"/>
      <c r="H65" s="1376"/>
      <c r="I65" s="1388"/>
      <c r="J65" s="1389"/>
      <c r="K65" s="1379"/>
      <c r="L65" s="302"/>
    </row>
    <row r="66" spans="3:12" ht="16.5" customHeight="1" x14ac:dyDescent="0.3">
      <c r="C66" s="1371"/>
      <c r="D66" s="1391" t="s">
        <v>4800</v>
      </c>
      <c r="E66" s="1373">
        <v>1</v>
      </c>
      <c r="F66" s="1374"/>
      <c r="G66" s="1375"/>
      <c r="H66" s="1376"/>
      <c r="I66" s="1388">
        <f>PRODUCT(E66:H66)</f>
        <v>1</v>
      </c>
      <c r="J66" s="1390"/>
      <c r="K66" s="1379"/>
      <c r="L66" s="302"/>
    </row>
    <row r="67" spans="3:12" ht="16.5" customHeight="1" x14ac:dyDescent="0.3">
      <c r="C67" s="1366" t="str">
        <f>RESUMEN!C494</f>
        <v>03.15.02.04</v>
      </c>
      <c r="D67" s="1396" t="str">
        <f>RESUMEN!D494</f>
        <v>E4; ESTACIONAMIENTO EXCLUSIVO DISCAPACITADOS (0.40 x 0.60 m), POSTE</v>
      </c>
      <c r="E67" s="865"/>
      <c r="F67" s="707"/>
      <c r="G67" s="1368"/>
      <c r="H67" s="1369"/>
      <c r="I67" s="707"/>
      <c r="J67" s="1368">
        <f>SUM(I68:I70)</f>
        <v>2</v>
      </c>
      <c r="K67" s="1370" t="str">
        <f>+[44]RESUMEN!E163</f>
        <v>und</v>
      </c>
      <c r="L67" s="302"/>
    </row>
    <row r="68" spans="3:12" ht="16.5" customHeight="1" x14ac:dyDescent="0.3">
      <c r="C68" s="1385"/>
      <c r="D68" s="1380" t="s">
        <v>169</v>
      </c>
      <c r="E68" s="1373"/>
      <c r="F68" s="1374"/>
      <c r="G68" s="1375"/>
      <c r="H68" s="1376"/>
      <c r="I68" s="1374"/>
      <c r="J68" s="1386"/>
      <c r="K68" s="1379"/>
      <c r="L68" s="302"/>
    </row>
    <row r="69" spans="3:12" s="303" customFormat="1" x14ac:dyDescent="0.3">
      <c r="C69" s="1371"/>
      <c r="D69" s="1372" t="s">
        <v>3796</v>
      </c>
      <c r="E69" s="1373"/>
      <c r="F69" s="1374"/>
      <c r="G69" s="1375"/>
      <c r="H69" s="1376"/>
      <c r="I69" s="1388"/>
      <c r="J69" s="1389"/>
      <c r="K69" s="1379"/>
    </row>
    <row r="70" spans="3:12" x14ac:dyDescent="0.3">
      <c r="C70" s="1371"/>
      <c r="D70" s="1391" t="s">
        <v>3813</v>
      </c>
      <c r="E70" s="1373">
        <v>2</v>
      </c>
      <c r="F70" s="1374"/>
      <c r="G70" s="1375"/>
      <c r="H70" s="1376"/>
      <c r="I70" s="1377">
        <f>PRODUCT(E70:H70)</f>
        <v>2</v>
      </c>
      <c r="J70" s="1390"/>
      <c r="K70" s="1379"/>
    </row>
    <row r="71" spans="3:12" ht="16.5" customHeight="1" x14ac:dyDescent="0.3">
      <c r="C71" s="1366" t="str">
        <f>RESUMEN!C495</f>
        <v>03.15.02.05</v>
      </c>
      <c r="D71" s="1396" t="str">
        <f>RESUMEN!D495</f>
        <v>PINTURA COLOR BLANCO PARA PASOS DE CEBRA EN EXTERIOR DE 1.50mx0.20m</v>
      </c>
      <c r="E71" s="865"/>
      <c r="F71" s="1499"/>
      <c r="G71" s="1368"/>
      <c r="H71" s="1369"/>
      <c r="I71" s="1499"/>
      <c r="J71" s="1368">
        <f>SUM(I72:I74)</f>
        <v>14.7</v>
      </c>
      <c r="K71" s="1370">
        <f>+[44]RESUMEN!E167</f>
        <v>0</v>
      </c>
      <c r="L71" s="302"/>
    </row>
    <row r="72" spans="3:12" ht="16.5" customHeight="1" x14ac:dyDescent="0.3">
      <c r="C72" s="1385"/>
      <c r="D72" s="1380" t="s">
        <v>169</v>
      </c>
      <c r="E72" s="1373"/>
      <c r="F72" s="1374"/>
      <c r="G72" s="1375"/>
      <c r="H72" s="1376"/>
      <c r="I72" s="1374"/>
      <c r="J72" s="1386"/>
      <c r="K72" s="1379"/>
      <c r="L72" s="302"/>
    </row>
    <row r="73" spans="3:12" s="303" customFormat="1" x14ac:dyDescent="0.3">
      <c r="C73" s="1371"/>
      <c r="D73" s="1372" t="s">
        <v>4245</v>
      </c>
      <c r="E73" s="1373"/>
      <c r="F73" s="1374"/>
      <c r="G73" s="1375"/>
      <c r="H73" s="1376"/>
      <c r="I73" s="1388"/>
      <c r="J73" s="1389"/>
      <c r="K73" s="1379"/>
    </row>
    <row r="74" spans="3:12" x14ac:dyDescent="0.3">
      <c r="C74" s="1371"/>
      <c r="D74" s="1391" t="s">
        <v>4603</v>
      </c>
      <c r="E74" s="1373">
        <v>49</v>
      </c>
      <c r="F74" s="1374" t="s">
        <v>4605</v>
      </c>
      <c r="G74" s="1375">
        <v>0.3</v>
      </c>
      <c r="H74" s="1376"/>
      <c r="I74" s="1377">
        <f>PRODUCT(E74:H74)</f>
        <v>14.7</v>
      </c>
      <c r="J74" s="1390"/>
      <c r="K74" s="1379"/>
    </row>
    <row r="75" spans="3:12" ht="16.5" customHeight="1" x14ac:dyDescent="0.3">
      <c r="C75" s="1366" t="str">
        <f>RESUMEN!C496</f>
        <v>03.15.02.06</v>
      </c>
      <c r="D75" s="1396" t="str">
        <f>RESUMEN!D496</f>
        <v>PINTURA COLOR BLANCO PARA CAJON DE ESTACIONAMIENTO / EST. DISCAPACITADOS Y AMBULANCIA</v>
      </c>
      <c r="E75" s="865"/>
      <c r="F75" s="1499"/>
      <c r="G75" s="1368"/>
      <c r="H75" s="1369"/>
      <c r="I75" s="1499"/>
      <c r="J75" s="1368">
        <f>SUM(I78:I79)</f>
        <v>11.120000000000001</v>
      </c>
      <c r="K75" s="1370" t="str">
        <f>+[44]RESUMEN!E171</f>
        <v>und</v>
      </c>
      <c r="L75" s="302"/>
    </row>
    <row r="76" spans="3:12" ht="16.5" customHeight="1" x14ac:dyDescent="0.3">
      <c r="C76" s="1385"/>
      <c r="D76" s="1380" t="s">
        <v>169</v>
      </c>
      <c r="E76" s="1373"/>
      <c r="F76" s="1374"/>
      <c r="G76" s="1375"/>
      <c r="H76" s="1376"/>
      <c r="I76" s="1374"/>
      <c r="J76" s="1386"/>
      <c r="K76" s="1379"/>
      <c r="L76" s="302"/>
    </row>
    <row r="77" spans="3:12" s="303" customFormat="1" x14ac:dyDescent="0.3">
      <c r="C77" s="1371"/>
      <c r="D77" s="1372" t="s">
        <v>4245</v>
      </c>
      <c r="E77" s="1373"/>
      <c r="F77" s="1374"/>
      <c r="G77" s="1375"/>
      <c r="H77" s="1376"/>
      <c r="I77" s="1388"/>
      <c r="J77" s="1389"/>
      <c r="K77" s="1379"/>
    </row>
    <row r="78" spans="3:12" x14ac:dyDescent="0.3">
      <c r="C78" s="1371"/>
      <c r="D78" s="1391" t="s">
        <v>4606</v>
      </c>
      <c r="E78" s="1373">
        <v>1</v>
      </c>
      <c r="F78" s="1373" t="s">
        <v>4518</v>
      </c>
      <c r="G78" s="1374">
        <v>5.78</v>
      </c>
      <c r="H78" s="1376"/>
      <c r="I78" s="1377">
        <f>PRODUCT(F78:H78)</f>
        <v>5.78</v>
      </c>
      <c r="J78" s="1390"/>
      <c r="K78" s="1379"/>
    </row>
    <row r="79" spans="3:12" x14ac:dyDescent="0.3">
      <c r="C79" s="1385"/>
      <c r="D79" s="1391" t="s">
        <v>4607</v>
      </c>
      <c r="E79" s="1373">
        <v>2</v>
      </c>
      <c r="F79" s="1373" t="s">
        <v>4518</v>
      </c>
      <c r="G79" s="1374">
        <v>2.67</v>
      </c>
      <c r="H79" s="1376"/>
      <c r="I79" s="1377">
        <f>PRODUCT(E79:H79)</f>
        <v>5.34</v>
      </c>
      <c r="J79" s="1390"/>
      <c r="K79" s="1387"/>
    </row>
    <row r="80" spans="3:12" ht="16.5" customHeight="1" x14ac:dyDescent="0.3">
      <c r="C80" s="1359" t="str">
        <f>RESUMEN!C497</f>
        <v>03.15.03</v>
      </c>
      <c r="D80" s="1394" t="str">
        <f>RESUMEN!D497</f>
        <v>SEÑALETICA INTERIOR</v>
      </c>
      <c r="E80" s="1361"/>
      <c r="F80" s="1362"/>
      <c r="G80" s="1363"/>
      <c r="H80" s="1364"/>
      <c r="I80" s="1362"/>
      <c r="J80" s="1363"/>
      <c r="K80" s="1365" t="str">
        <f>+[44]RESUMEN!E176</f>
        <v>und</v>
      </c>
    </row>
    <row r="81" spans="3:12" ht="16.5" customHeight="1" x14ac:dyDescent="0.3">
      <c r="C81" s="1366" t="str">
        <f>RESUMEN!C498</f>
        <v>03.15.03.01</v>
      </c>
      <c r="D81" s="1396" t="str">
        <f>RESUMEN!D498</f>
        <v>SI-01a DIRECTORIO HALL DE ASCENSORES - DIRECTORIOS DE 1ER NIVEL 1.20x0.80m.</v>
      </c>
      <c r="E81" s="865"/>
      <c r="F81" s="707"/>
      <c r="G81" s="1368"/>
      <c r="H81" s="1398"/>
      <c r="I81" s="707"/>
      <c r="J81" s="1399">
        <f>SUM(I82:I84)</f>
        <v>1</v>
      </c>
      <c r="K81" s="1370" t="str">
        <f>+[44]RESUMEN!E177</f>
        <v>und</v>
      </c>
      <c r="L81" s="302"/>
    </row>
    <row r="82" spans="3:12" ht="16.5" customHeight="1" x14ac:dyDescent="0.3">
      <c r="C82" s="1385"/>
      <c r="D82" s="1380" t="s">
        <v>169</v>
      </c>
      <c r="E82" s="1373"/>
      <c r="F82" s="1374"/>
      <c r="G82" s="1375"/>
      <c r="H82" s="1376"/>
      <c r="I82" s="1374"/>
      <c r="J82" s="1386"/>
      <c r="K82" s="1387"/>
      <c r="L82" s="302"/>
    </row>
    <row r="83" spans="3:12" ht="16.5" customHeight="1" x14ac:dyDescent="0.3">
      <c r="C83" s="1371"/>
      <c r="D83" s="1372" t="s">
        <v>3814</v>
      </c>
      <c r="E83" s="1373"/>
      <c r="F83" s="1374"/>
      <c r="G83" s="1375"/>
      <c r="H83" s="1376"/>
      <c r="I83" s="1388"/>
      <c r="J83" s="1389"/>
      <c r="K83" s="1379"/>
      <c r="L83" s="302"/>
    </row>
    <row r="84" spans="3:12" ht="16.5" customHeight="1" x14ac:dyDescent="0.3">
      <c r="C84" s="1371"/>
      <c r="D84" s="1391" t="s">
        <v>658</v>
      </c>
      <c r="E84" s="1373">
        <v>1</v>
      </c>
      <c r="F84" s="1374"/>
      <c r="G84" s="1375"/>
      <c r="H84" s="1376"/>
      <c r="I84" s="1377">
        <f>PRODUCT(E84:H84)</f>
        <v>1</v>
      </c>
      <c r="J84" s="1390"/>
      <c r="K84" s="1379"/>
      <c r="L84" s="302"/>
    </row>
    <row r="85" spans="3:12" ht="16.5" customHeight="1" x14ac:dyDescent="0.3">
      <c r="C85" s="1366" t="str">
        <f>RESUMEN!C499</f>
        <v>03.15.03.02</v>
      </c>
      <c r="D85" s="1396" t="str">
        <f>RESUMEN!D499</f>
        <v>SI-01b DIRECTORIO HALL DE ASCENSORES - DIRECTORIOS DE 2DO NIVEL 1.20x0.80m.</v>
      </c>
      <c r="E85" s="1397"/>
      <c r="F85" s="1397"/>
      <c r="G85" s="1397"/>
      <c r="H85" s="1397"/>
      <c r="I85" s="707"/>
      <c r="J85" s="1368">
        <f>SUM(I88:I89)</f>
        <v>2</v>
      </c>
      <c r="K85" s="1370" t="str">
        <f>+[44]RESUMEN!E177</f>
        <v>und</v>
      </c>
      <c r="L85" s="302"/>
    </row>
    <row r="86" spans="3:12" ht="16.5" customHeight="1" x14ac:dyDescent="0.3">
      <c r="C86" s="1385"/>
      <c r="D86" s="1380" t="s">
        <v>200</v>
      </c>
      <c r="E86" s="1373"/>
      <c r="F86" s="1374"/>
      <c r="G86" s="1375"/>
      <c r="H86" s="1376"/>
      <c r="I86" s="1374"/>
      <c r="J86" s="1386"/>
      <c r="K86" s="1379"/>
      <c r="L86" s="302"/>
    </row>
    <row r="87" spans="3:12" ht="13.5" customHeight="1" x14ac:dyDescent="0.3">
      <c r="C87" s="1371"/>
      <c r="D87" s="1372" t="s">
        <v>3815</v>
      </c>
      <c r="E87" s="1373"/>
      <c r="F87" s="1374"/>
      <c r="G87" s="1375"/>
      <c r="H87" s="1376"/>
      <c r="I87" s="1388"/>
      <c r="J87" s="1389"/>
      <c r="K87" s="1379"/>
      <c r="L87" s="302"/>
    </row>
    <row r="88" spans="3:12" s="303" customFormat="1" x14ac:dyDescent="0.3">
      <c r="C88" s="1371"/>
      <c r="D88" s="1391" t="s">
        <v>3816</v>
      </c>
      <c r="E88" s="1373">
        <v>1</v>
      </c>
      <c r="F88" s="1374"/>
      <c r="G88" s="1375"/>
      <c r="H88" s="1376"/>
      <c r="I88" s="1377">
        <f>PRODUCT(E88:H88)</f>
        <v>1</v>
      </c>
      <c r="J88" s="1390"/>
      <c r="K88" s="1379"/>
    </row>
    <row r="89" spans="3:12" x14ac:dyDescent="0.3">
      <c r="C89" s="1371"/>
      <c r="D89" s="1391" t="s">
        <v>3817</v>
      </c>
      <c r="E89" s="1373">
        <v>1</v>
      </c>
      <c r="F89" s="1374"/>
      <c r="G89" s="1375"/>
      <c r="H89" s="1376"/>
      <c r="I89" s="1377">
        <f>PRODUCT(E89:H89)</f>
        <v>1</v>
      </c>
      <c r="J89" s="1378"/>
      <c r="K89" s="1379"/>
    </row>
    <row r="90" spans="3:12" ht="16.5" customHeight="1" x14ac:dyDescent="0.3">
      <c r="C90" s="1366" t="str">
        <f>RESUMEN!C500</f>
        <v>03.15.03.03</v>
      </c>
      <c r="D90" s="1396" t="str">
        <f>RESUMEN!D500</f>
        <v>SI-01c DIRECTORIO HALL DE ASCENSORES - DIRECTORIOS DE 3ER NIVEL 1.20x0.80m.</v>
      </c>
      <c r="E90" s="865"/>
      <c r="F90" s="707"/>
      <c r="G90" s="1368"/>
      <c r="H90" s="1369"/>
      <c r="I90" s="707"/>
      <c r="J90" s="1368">
        <f>SUM(I91:I95)</f>
        <v>2</v>
      </c>
      <c r="K90" s="1370" t="str">
        <f>+[44]RESUMEN!E178</f>
        <v>und</v>
      </c>
    </row>
    <row r="91" spans="3:12" ht="21.6" customHeight="1" x14ac:dyDescent="0.3">
      <c r="C91" s="1385"/>
      <c r="D91" s="1380" t="s">
        <v>203</v>
      </c>
      <c r="E91" s="1373"/>
      <c r="F91" s="1374"/>
      <c r="G91" s="1375"/>
      <c r="H91" s="1376"/>
      <c r="I91" s="1374"/>
      <c r="J91" s="1386"/>
      <c r="K91" s="1379"/>
      <c r="L91" s="302"/>
    </row>
    <row r="92" spans="3:12" ht="16.5" customHeight="1" x14ac:dyDescent="0.3">
      <c r="C92" s="1371"/>
      <c r="D92" s="1372" t="s">
        <v>3818</v>
      </c>
      <c r="E92" s="1373"/>
      <c r="F92" s="1374"/>
      <c r="G92" s="1375"/>
      <c r="H92" s="1376"/>
      <c r="I92" s="1377"/>
      <c r="J92" s="1389"/>
      <c r="K92" s="1379"/>
      <c r="L92" s="302"/>
    </row>
    <row r="93" spans="3:12" ht="16.5" customHeight="1" x14ac:dyDescent="0.3">
      <c r="C93" s="1371"/>
      <c r="D93" s="1391" t="s">
        <v>3816</v>
      </c>
      <c r="E93" s="1373">
        <v>1</v>
      </c>
      <c r="F93" s="1374"/>
      <c r="G93" s="1375"/>
      <c r="H93" s="1376"/>
      <c r="I93" s="1377">
        <f>PRODUCT(E93:H93)</f>
        <v>1</v>
      </c>
      <c r="J93" s="1390"/>
      <c r="K93" s="1379"/>
      <c r="L93" s="302"/>
    </row>
    <row r="94" spans="3:12" ht="16.5" customHeight="1" x14ac:dyDescent="0.3">
      <c r="C94" s="1371"/>
      <c r="D94" s="1372" t="s">
        <v>2293</v>
      </c>
      <c r="E94" s="1373"/>
      <c r="F94" s="1374"/>
      <c r="G94" s="1375"/>
      <c r="H94" s="1376"/>
      <c r="I94" s="1377"/>
      <c r="J94" s="1378"/>
      <c r="K94" s="1379"/>
      <c r="L94" s="302"/>
    </row>
    <row r="95" spans="3:12" ht="16.5" customHeight="1" x14ac:dyDescent="0.3">
      <c r="C95" s="1371"/>
      <c r="D95" s="1391" t="s">
        <v>3817</v>
      </c>
      <c r="E95" s="1373">
        <v>1</v>
      </c>
      <c r="F95" s="1374"/>
      <c r="G95" s="1375"/>
      <c r="H95" s="1376"/>
      <c r="I95" s="1377">
        <f>PRODUCT(E95:H95)</f>
        <v>1</v>
      </c>
      <c r="J95" s="1378"/>
      <c r="K95" s="1379"/>
      <c r="L95" s="302"/>
    </row>
    <row r="96" spans="3:12" ht="16.5" customHeight="1" x14ac:dyDescent="0.3">
      <c r="C96" s="1366" t="str">
        <f>RESUMEN!C501</f>
        <v>03.15.03.04</v>
      </c>
      <c r="D96" s="1396" t="str">
        <f>RESUMEN!D501</f>
        <v>SI-02 INDICATIVO COLGANTE DE SERVICIOS 1.20x0.3m.</v>
      </c>
      <c r="E96" s="865"/>
      <c r="F96" s="707"/>
      <c r="G96" s="1368"/>
      <c r="H96" s="1369"/>
      <c r="I96" s="707"/>
      <c r="J96" s="1368">
        <f>SUM(I97:I99)</f>
        <v>1</v>
      </c>
      <c r="K96" s="1370" t="str">
        <f>+[44]RESUMEN!E183</f>
        <v>und</v>
      </c>
      <c r="L96" s="302"/>
    </row>
    <row r="97" spans="3:12" ht="16.5" customHeight="1" x14ac:dyDescent="0.3">
      <c r="C97" s="1385"/>
      <c r="D97" s="1380" t="s">
        <v>169</v>
      </c>
      <c r="E97" s="1373"/>
      <c r="F97" s="1374"/>
      <c r="G97" s="1375"/>
      <c r="H97" s="1376"/>
      <c r="I97" s="1374"/>
      <c r="J97" s="1386"/>
      <c r="K97" s="1379"/>
      <c r="L97" s="302"/>
    </row>
    <row r="98" spans="3:12" s="303" customFormat="1" x14ac:dyDescent="0.3">
      <c r="C98" s="1371"/>
      <c r="D98" s="1372" t="s">
        <v>3814</v>
      </c>
      <c r="E98" s="1373"/>
      <c r="F98" s="1374"/>
      <c r="G98" s="1375"/>
      <c r="H98" s="1376"/>
      <c r="I98" s="1388"/>
      <c r="J98" s="1389"/>
      <c r="K98" s="1379"/>
    </row>
    <row r="99" spans="3:12" x14ac:dyDescent="0.3">
      <c r="C99" s="1371"/>
      <c r="D99" s="1391" t="s">
        <v>3819</v>
      </c>
      <c r="E99" s="1373">
        <v>1</v>
      </c>
      <c r="F99" s="1374"/>
      <c r="G99" s="1375"/>
      <c r="H99" s="1376"/>
      <c r="I99" s="1377">
        <f>PRODUCT(E99:H99)</f>
        <v>1</v>
      </c>
      <c r="J99" s="1390"/>
      <c r="K99" s="1379"/>
    </row>
    <row r="100" spans="3:12" ht="16.5" customHeight="1" x14ac:dyDescent="0.3">
      <c r="C100" s="1366" t="str">
        <f>RESUMEN!C502</f>
        <v>03.15.03.05</v>
      </c>
      <c r="D100" s="1396" t="str">
        <f>RESUMEN!D502</f>
        <v>SI-03 INDICATIVO DE PASADIZOS 0.6x0.2m.</v>
      </c>
      <c r="E100" s="865"/>
      <c r="F100" s="707"/>
      <c r="G100" s="1368"/>
      <c r="H100" s="1369"/>
      <c r="I100" s="707"/>
      <c r="J100" s="1368">
        <f>SUM(I103:I118)</f>
        <v>9</v>
      </c>
      <c r="K100" s="1370" t="str">
        <f>+[44]RESUMEN!E180</f>
        <v>und</v>
      </c>
    </row>
    <row r="101" spans="3:12" x14ac:dyDescent="0.3">
      <c r="C101" s="1385"/>
      <c r="D101" s="1380" t="s">
        <v>169</v>
      </c>
      <c r="E101" s="1373"/>
      <c r="F101" s="1374"/>
      <c r="G101" s="1375"/>
      <c r="H101" s="1376"/>
      <c r="I101" s="1374"/>
      <c r="J101" s="1386"/>
      <c r="K101" s="1379"/>
      <c r="L101" s="302"/>
    </row>
    <row r="102" spans="3:12" ht="16.5" customHeight="1" x14ac:dyDescent="0.3">
      <c r="C102" s="1385"/>
      <c r="D102" s="1372" t="s">
        <v>3793</v>
      </c>
      <c r="E102" s="1373"/>
      <c r="F102" s="1374"/>
      <c r="G102" s="1375"/>
      <c r="H102" s="1376"/>
      <c r="I102" s="1388"/>
      <c r="J102" s="1400"/>
      <c r="K102" s="1379"/>
      <c r="L102" s="302"/>
    </row>
    <row r="103" spans="3:12" ht="16.5" customHeight="1" x14ac:dyDescent="0.3">
      <c r="C103" s="1385"/>
      <c r="D103" s="1391" t="s">
        <v>984</v>
      </c>
      <c r="E103" s="1373">
        <v>1</v>
      </c>
      <c r="F103" s="1374"/>
      <c r="G103" s="1375"/>
      <c r="H103" s="1376"/>
      <c r="I103" s="1377">
        <f>PRODUCT(E103:H103)</f>
        <v>1</v>
      </c>
      <c r="J103" s="1390"/>
      <c r="K103" s="1379"/>
      <c r="L103" s="302"/>
    </row>
    <row r="104" spans="3:12" ht="16.5" customHeight="1" x14ac:dyDescent="0.3">
      <c r="C104" s="1385"/>
      <c r="D104" s="1391" t="s">
        <v>3271</v>
      </c>
      <c r="E104" s="1373">
        <v>1</v>
      </c>
      <c r="F104" s="1374"/>
      <c r="G104" s="1375"/>
      <c r="H104" s="1376"/>
      <c r="I104" s="1377">
        <f>PRODUCT(E104:H104)</f>
        <v>1</v>
      </c>
      <c r="J104" s="1378"/>
      <c r="K104" s="1379"/>
      <c r="L104" s="302"/>
    </row>
    <row r="105" spans="3:12" ht="16.5" customHeight="1" x14ac:dyDescent="0.3">
      <c r="C105" s="1385"/>
      <c r="D105" s="1391" t="s">
        <v>3820</v>
      </c>
      <c r="E105" s="1373">
        <v>1</v>
      </c>
      <c r="F105" s="1374"/>
      <c r="G105" s="1375"/>
      <c r="H105" s="1376"/>
      <c r="I105" s="1377">
        <f>PRODUCT(E105:H105)</f>
        <v>1</v>
      </c>
      <c r="J105" s="1378"/>
      <c r="K105" s="1379"/>
      <c r="L105" s="302"/>
    </row>
    <row r="106" spans="3:12" ht="16.5" customHeight="1" x14ac:dyDescent="0.3">
      <c r="C106" s="1385"/>
      <c r="D106" s="1393" t="s">
        <v>1034</v>
      </c>
      <c r="E106" s="1373">
        <v>1</v>
      </c>
      <c r="F106" s="1374"/>
      <c r="G106" s="1375"/>
      <c r="H106" s="1376"/>
      <c r="I106" s="1377">
        <f>PRODUCT(E106:H106)</f>
        <v>1</v>
      </c>
      <c r="J106" s="1378"/>
      <c r="K106" s="1379"/>
      <c r="L106" s="302"/>
    </row>
    <row r="107" spans="3:12" ht="16.5" customHeight="1" x14ac:dyDescent="0.3">
      <c r="C107" s="1385"/>
      <c r="D107" s="1372" t="s">
        <v>3814</v>
      </c>
      <c r="E107" s="1373"/>
      <c r="F107" s="1374"/>
      <c r="G107" s="1375"/>
      <c r="H107" s="1376"/>
      <c r="I107" s="1377"/>
      <c r="J107" s="1378"/>
      <c r="K107" s="1379"/>
      <c r="L107" s="302"/>
    </row>
    <row r="108" spans="3:12" ht="27.75" customHeight="1" x14ac:dyDescent="0.3">
      <c r="C108" s="1385"/>
      <c r="D108" s="1393" t="s">
        <v>3821</v>
      </c>
      <c r="E108" s="1373">
        <v>1</v>
      </c>
      <c r="F108" s="1374"/>
      <c r="G108" s="1375"/>
      <c r="H108" s="1376"/>
      <c r="I108" s="1377">
        <f>PRODUCT(E108:H108)</f>
        <v>1</v>
      </c>
      <c r="J108" s="1378"/>
      <c r="K108" s="1379"/>
      <c r="L108" s="302"/>
    </row>
    <row r="109" spans="3:12" ht="16.5" customHeight="1" x14ac:dyDescent="0.3">
      <c r="C109" s="1385"/>
      <c r="D109" s="1380" t="s">
        <v>200</v>
      </c>
      <c r="E109" s="1373"/>
      <c r="F109" s="1374"/>
      <c r="G109" s="1375"/>
      <c r="H109" s="1376"/>
      <c r="I109" s="1401"/>
      <c r="J109" s="1378"/>
      <c r="K109" s="1379"/>
      <c r="L109" s="302"/>
    </row>
    <row r="110" spans="3:12" ht="16.5" customHeight="1" x14ac:dyDescent="0.3">
      <c r="C110" s="1385"/>
      <c r="D110" s="1372" t="s">
        <v>3815</v>
      </c>
      <c r="E110" s="1373"/>
      <c r="F110" s="1374"/>
      <c r="G110" s="1375"/>
      <c r="H110" s="1376"/>
      <c r="I110" s="1401"/>
      <c r="J110" s="1378"/>
      <c r="K110" s="1379"/>
      <c r="L110" s="302"/>
    </row>
    <row r="111" spans="3:12" ht="13.5" customHeight="1" x14ac:dyDescent="0.3">
      <c r="C111" s="1385"/>
      <c r="D111" s="1393" t="s">
        <v>3822</v>
      </c>
      <c r="E111" s="1373">
        <v>1</v>
      </c>
      <c r="F111" s="1374"/>
      <c r="G111" s="1375"/>
      <c r="H111" s="1376"/>
      <c r="I111" s="1377">
        <f t="shared" ref="I111:I118" si="0">PRODUCT(E111:H111)</f>
        <v>1</v>
      </c>
      <c r="J111" s="1378"/>
      <c r="K111" s="1379"/>
      <c r="L111" s="302"/>
    </row>
    <row r="112" spans="3:12" s="303" customFormat="1" x14ac:dyDescent="0.3">
      <c r="C112" s="1385"/>
      <c r="D112" s="1393" t="s">
        <v>351</v>
      </c>
      <c r="E112" s="1373">
        <v>1</v>
      </c>
      <c r="F112" s="1374"/>
      <c r="G112" s="1375"/>
      <c r="H112" s="1376"/>
      <c r="I112" s="1377">
        <f t="shared" si="0"/>
        <v>1</v>
      </c>
      <c r="J112" s="1378"/>
      <c r="K112" s="1379"/>
    </row>
    <row r="113" spans="3:12" x14ac:dyDescent="0.3">
      <c r="C113" s="1385"/>
      <c r="D113" s="1380" t="s">
        <v>203</v>
      </c>
      <c r="E113" s="1373"/>
      <c r="F113" s="1374"/>
      <c r="G113" s="1375"/>
      <c r="H113" s="1376"/>
      <c r="I113" s="1377"/>
      <c r="J113" s="1378"/>
      <c r="K113" s="1379"/>
    </row>
    <row r="114" spans="3:12" ht="16.5" customHeight="1" x14ac:dyDescent="0.3">
      <c r="C114" s="1385"/>
      <c r="D114" s="1372" t="s">
        <v>2293</v>
      </c>
      <c r="E114" s="1373"/>
      <c r="F114" s="1374"/>
      <c r="G114" s="1375"/>
      <c r="H114" s="1376"/>
      <c r="I114" s="1377"/>
      <c r="J114" s="1378"/>
      <c r="K114" s="1379"/>
    </row>
    <row r="115" spans="3:12" x14ac:dyDescent="0.3">
      <c r="C115" s="1385"/>
      <c r="D115" s="1393" t="s">
        <v>3823</v>
      </c>
      <c r="E115" s="1373">
        <v>1</v>
      </c>
      <c r="F115" s="1374"/>
      <c r="G115" s="1375"/>
      <c r="H115" s="1376"/>
      <c r="I115" s="1377">
        <f t="shared" si="0"/>
        <v>1</v>
      </c>
      <c r="J115" s="1378"/>
      <c r="K115" s="1379"/>
      <c r="L115" s="302"/>
    </row>
    <row r="116" spans="3:12" ht="16.5" customHeight="1" x14ac:dyDescent="0.3">
      <c r="C116" s="1385"/>
      <c r="D116" s="1380" t="s">
        <v>203</v>
      </c>
      <c r="E116" s="1373"/>
      <c r="F116" s="1374"/>
      <c r="G116" s="1375"/>
      <c r="H116" s="1376"/>
      <c r="I116" s="1377"/>
      <c r="J116" s="1378"/>
      <c r="K116" s="1379"/>
      <c r="L116" s="302"/>
    </row>
    <row r="117" spans="3:12" ht="16.5" customHeight="1" x14ac:dyDescent="0.3">
      <c r="C117" s="1385"/>
      <c r="D117" s="1372" t="s">
        <v>3818</v>
      </c>
      <c r="E117" s="1373"/>
      <c r="F117" s="1374"/>
      <c r="G117" s="1375"/>
      <c r="H117" s="1376"/>
      <c r="I117" s="1377"/>
      <c r="J117" s="1378"/>
      <c r="K117" s="1379"/>
      <c r="L117" s="302"/>
    </row>
    <row r="118" spans="3:12" ht="16.5" customHeight="1" x14ac:dyDescent="0.3">
      <c r="C118" s="1385"/>
      <c r="D118" s="1393" t="s">
        <v>3824</v>
      </c>
      <c r="E118" s="1373">
        <v>1</v>
      </c>
      <c r="F118" s="1374"/>
      <c r="G118" s="1375"/>
      <c r="H118" s="1376"/>
      <c r="I118" s="1377">
        <f t="shared" si="0"/>
        <v>1</v>
      </c>
      <c r="J118" s="1378"/>
      <c r="K118" s="1379"/>
      <c r="L118" s="302"/>
    </row>
    <row r="119" spans="3:12" ht="16.5" customHeight="1" x14ac:dyDescent="0.3">
      <c r="C119" s="1366" t="str">
        <f>RESUMEN!C503</f>
        <v>03.15.03.06</v>
      </c>
      <c r="D119" s="1396" t="str">
        <f>RESUMEN!D503</f>
        <v>SI-05 INDENTIFICATIVO ADOSADO 1.20x0.30m.</v>
      </c>
      <c r="E119" s="865"/>
      <c r="F119" s="707"/>
      <c r="G119" s="1368"/>
      <c r="H119" s="1369"/>
      <c r="I119" s="707"/>
      <c r="J119" s="1368">
        <f>SUM(I122:I177)</f>
        <v>44</v>
      </c>
      <c r="K119" s="1370" t="str">
        <f>+[44]RESUMEN!E181</f>
        <v>und</v>
      </c>
      <c r="L119" s="302"/>
    </row>
    <row r="120" spans="3:12" ht="16.5" customHeight="1" x14ac:dyDescent="0.3">
      <c r="C120" s="1385"/>
      <c r="D120" s="1380" t="s">
        <v>169</v>
      </c>
      <c r="E120" s="1373"/>
      <c r="F120" s="1374"/>
      <c r="G120" s="1375"/>
      <c r="H120" s="1376"/>
      <c r="I120" s="1374"/>
      <c r="J120" s="1386"/>
      <c r="K120" s="1379"/>
      <c r="L120" s="302"/>
    </row>
    <row r="121" spans="3:12" ht="16.5" customHeight="1" x14ac:dyDescent="0.3">
      <c r="C121" s="1371"/>
      <c r="D121" s="1372" t="s">
        <v>3793</v>
      </c>
      <c r="E121" s="1373"/>
      <c r="F121" s="1374"/>
      <c r="G121" s="1375"/>
      <c r="H121" s="1376"/>
      <c r="I121" s="1388"/>
      <c r="J121" s="1389"/>
      <c r="K121" s="1379"/>
      <c r="L121" s="302"/>
    </row>
    <row r="122" spans="3:12" ht="16.5" customHeight="1" x14ac:dyDescent="0.3">
      <c r="C122" s="1371"/>
      <c r="D122" s="1393" t="s">
        <v>3825</v>
      </c>
      <c r="E122" s="1373">
        <v>1</v>
      </c>
      <c r="F122" s="1374"/>
      <c r="G122" s="1375"/>
      <c r="H122" s="1376"/>
      <c r="I122" s="1377">
        <f t="shared" ref="I122:I130" si="1">PRODUCT(E122:H122)</f>
        <v>1</v>
      </c>
      <c r="J122" s="1390"/>
      <c r="K122" s="1379"/>
      <c r="L122" s="302"/>
    </row>
    <row r="123" spans="3:12" ht="16.5" customHeight="1" x14ac:dyDescent="0.3">
      <c r="C123" s="1371"/>
      <c r="D123" s="1391" t="s">
        <v>3826</v>
      </c>
      <c r="E123" s="1373">
        <v>1</v>
      </c>
      <c r="F123" s="1374"/>
      <c r="G123" s="1375"/>
      <c r="H123" s="1376"/>
      <c r="I123" s="1377">
        <f t="shared" si="1"/>
        <v>1</v>
      </c>
      <c r="J123" s="1378"/>
      <c r="K123" s="1379"/>
      <c r="L123" s="302"/>
    </row>
    <row r="124" spans="3:12" ht="16.5" customHeight="1" x14ac:dyDescent="0.3">
      <c r="C124" s="1371"/>
      <c r="D124" s="1391" t="s">
        <v>3827</v>
      </c>
      <c r="E124" s="1373">
        <v>1</v>
      </c>
      <c r="F124" s="1374"/>
      <c r="G124" s="1375"/>
      <c r="H124" s="1376"/>
      <c r="I124" s="1377">
        <f t="shared" si="1"/>
        <v>1</v>
      </c>
      <c r="J124" s="1378"/>
      <c r="K124" s="1379"/>
      <c r="L124" s="302"/>
    </row>
    <row r="125" spans="3:12" ht="16.5" customHeight="1" x14ac:dyDescent="0.3">
      <c r="C125" s="1371"/>
      <c r="D125" s="1391" t="s">
        <v>3828</v>
      </c>
      <c r="E125" s="1373">
        <v>1</v>
      </c>
      <c r="F125" s="1374"/>
      <c r="G125" s="1375"/>
      <c r="H125" s="1376"/>
      <c r="I125" s="1377">
        <f t="shared" si="1"/>
        <v>1</v>
      </c>
      <c r="J125" s="1395"/>
      <c r="K125" s="1379"/>
      <c r="L125" s="302"/>
    </row>
    <row r="126" spans="3:12" ht="16.5" customHeight="1" x14ac:dyDescent="0.3">
      <c r="C126" s="1371"/>
      <c r="D126" s="1391" t="s">
        <v>3829</v>
      </c>
      <c r="E126" s="1373">
        <v>1</v>
      </c>
      <c r="F126" s="1374"/>
      <c r="G126" s="1375"/>
      <c r="H126" s="1376"/>
      <c r="I126" s="1377">
        <f t="shared" si="1"/>
        <v>1</v>
      </c>
      <c r="J126" s="1378"/>
      <c r="K126" s="1379"/>
      <c r="L126" s="302"/>
    </row>
    <row r="127" spans="3:12" ht="16.5" customHeight="1" x14ac:dyDescent="0.3">
      <c r="C127" s="1371"/>
      <c r="D127" s="1391" t="s">
        <v>3830</v>
      </c>
      <c r="E127" s="1373">
        <v>1</v>
      </c>
      <c r="F127" s="1374"/>
      <c r="G127" s="1375"/>
      <c r="H127" s="1376"/>
      <c r="I127" s="1377">
        <f t="shared" si="1"/>
        <v>1</v>
      </c>
      <c r="J127" s="1378"/>
      <c r="K127" s="1379"/>
      <c r="L127" s="302"/>
    </row>
    <row r="128" spans="3:12" ht="28.5" customHeight="1" x14ac:dyDescent="0.3">
      <c r="C128" s="1371"/>
      <c r="D128" s="1391" t="s">
        <v>3831</v>
      </c>
      <c r="E128" s="1373">
        <v>1</v>
      </c>
      <c r="F128" s="1374"/>
      <c r="G128" s="1375"/>
      <c r="H128" s="1376"/>
      <c r="I128" s="1377">
        <f t="shared" si="1"/>
        <v>1</v>
      </c>
      <c r="J128" s="1378"/>
      <c r="K128" s="1379"/>
      <c r="L128" s="302"/>
    </row>
    <row r="129" spans="3:12" ht="16.5" customHeight="1" x14ac:dyDescent="0.3">
      <c r="C129" s="1371"/>
      <c r="D129" s="1391" t="s">
        <v>3832</v>
      </c>
      <c r="E129" s="1373">
        <v>1</v>
      </c>
      <c r="F129" s="1374"/>
      <c r="G129" s="1375"/>
      <c r="H129" s="1376"/>
      <c r="I129" s="1377">
        <f t="shared" si="1"/>
        <v>1</v>
      </c>
      <c r="J129" s="1378"/>
      <c r="K129" s="1379"/>
      <c r="L129" s="302"/>
    </row>
    <row r="130" spans="3:12" ht="16.5" customHeight="1" x14ac:dyDescent="0.3">
      <c r="C130" s="1371"/>
      <c r="D130" s="1402" t="s">
        <v>3274</v>
      </c>
      <c r="E130" s="1373">
        <v>1</v>
      </c>
      <c r="F130" s="1374"/>
      <c r="G130" s="1375"/>
      <c r="H130" s="1376"/>
      <c r="I130" s="1377">
        <f t="shared" si="1"/>
        <v>1</v>
      </c>
      <c r="J130" s="1378"/>
      <c r="K130" s="1379"/>
      <c r="L130" s="302"/>
    </row>
    <row r="131" spans="3:12" ht="16.5" customHeight="1" x14ac:dyDescent="0.3">
      <c r="C131" s="1371"/>
      <c r="D131" s="1372" t="s">
        <v>3814</v>
      </c>
      <c r="E131" s="1373"/>
      <c r="F131" s="1374"/>
      <c r="G131" s="1375"/>
      <c r="H131" s="1376"/>
      <c r="I131" s="1377"/>
      <c r="J131" s="1378"/>
      <c r="K131" s="1379"/>
      <c r="L131" s="302"/>
    </row>
    <row r="132" spans="3:12" ht="16.5" customHeight="1" x14ac:dyDescent="0.3">
      <c r="C132" s="1371"/>
      <c r="D132" s="1391" t="s">
        <v>3833</v>
      </c>
      <c r="E132" s="1373">
        <v>1</v>
      </c>
      <c r="F132" s="1374"/>
      <c r="G132" s="1375"/>
      <c r="H132" s="1376"/>
      <c r="I132" s="1377">
        <f t="shared" ref="I132:I139" si="2">PRODUCT(E132:H132)</f>
        <v>1</v>
      </c>
      <c r="J132" s="1378"/>
      <c r="K132" s="1379"/>
      <c r="L132" s="302"/>
    </row>
    <row r="133" spans="3:12" s="303" customFormat="1" ht="27.6" x14ac:dyDescent="0.3">
      <c r="C133" s="1371"/>
      <c r="D133" s="1391" t="s">
        <v>3834</v>
      </c>
      <c r="E133" s="1373">
        <v>1</v>
      </c>
      <c r="F133" s="1374"/>
      <c r="G133" s="1375"/>
      <c r="H133" s="1376"/>
      <c r="I133" s="1377">
        <f t="shared" si="2"/>
        <v>1</v>
      </c>
      <c r="J133" s="1378"/>
      <c r="K133" s="1379"/>
    </row>
    <row r="134" spans="3:12" x14ac:dyDescent="0.3">
      <c r="C134" s="1385"/>
      <c r="D134" s="1391" t="s">
        <v>3835</v>
      </c>
      <c r="E134" s="1373">
        <v>1</v>
      </c>
      <c r="F134" s="1374"/>
      <c r="G134" s="1375"/>
      <c r="H134" s="1403"/>
      <c r="I134" s="1377">
        <f t="shared" si="2"/>
        <v>1</v>
      </c>
      <c r="J134" s="1386"/>
      <c r="K134" s="1387"/>
    </row>
    <row r="135" spans="3:12" ht="16.5" customHeight="1" x14ac:dyDescent="0.3">
      <c r="C135" s="1371"/>
      <c r="D135" s="1391" t="s">
        <v>3836</v>
      </c>
      <c r="E135" s="1373">
        <v>1</v>
      </c>
      <c r="F135" s="1404"/>
      <c r="G135" s="1405"/>
      <c r="H135" s="1376"/>
      <c r="I135" s="1377">
        <f t="shared" si="2"/>
        <v>1</v>
      </c>
      <c r="J135" s="1395"/>
      <c r="K135" s="1379"/>
    </row>
    <row r="136" spans="3:12" ht="16.5" customHeight="1" x14ac:dyDescent="0.3">
      <c r="C136" s="1371"/>
      <c r="D136" s="1391" t="s">
        <v>3837</v>
      </c>
      <c r="E136" s="1373">
        <v>1</v>
      </c>
      <c r="F136" s="1404"/>
      <c r="G136" s="1405"/>
      <c r="H136" s="1376"/>
      <c r="I136" s="1377">
        <f t="shared" si="2"/>
        <v>1</v>
      </c>
      <c r="J136" s="1378"/>
      <c r="K136" s="1379"/>
      <c r="L136" s="302"/>
    </row>
    <row r="137" spans="3:12" ht="16.5" customHeight="1" x14ac:dyDescent="0.3">
      <c r="C137" s="1371"/>
      <c r="D137" s="1391" t="s">
        <v>144</v>
      </c>
      <c r="E137" s="1373">
        <v>1</v>
      </c>
      <c r="F137" s="1404"/>
      <c r="G137" s="1405"/>
      <c r="H137" s="1376"/>
      <c r="I137" s="1377">
        <f t="shared" si="2"/>
        <v>1</v>
      </c>
      <c r="J137" s="1378"/>
      <c r="K137" s="1379"/>
      <c r="L137" s="302"/>
    </row>
    <row r="138" spans="3:12" ht="16.5" customHeight="1" x14ac:dyDescent="0.3">
      <c r="C138" s="1371"/>
      <c r="D138" s="1391" t="s">
        <v>3838</v>
      </c>
      <c r="E138" s="1373">
        <v>1</v>
      </c>
      <c r="F138" s="1404"/>
      <c r="G138" s="1405"/>
      <c r="H138" s="1376"/>
      <c r="I138" s="1377">
        <f t="shared" si="2"/>
        <v>1</v>
      </c>
      <c r="J138" s="1378"/>
      <c r="K138" s="1379"/>
      <c r="L138" s="302"/>
    </row>
    <row r="139" spans="3:12" ht="16.5" customHeight="1" x14ac:dyDescent="0.3">
      <c r="C139" s="1371"/>
      <c r="D139" s="1391" t="s">
        <v>3839</v>
      </c>
      <c r="E139" s="1373">
        <v>1</v>
      </c>
      <c r="F139" s="1404"/>
      <c r="G139" s="1405"/>
      <c r="H139" s="1376"/>
      <c r="I139" s="1377">
        <f t="shared" si="2"/>
        <v>1</v>
      </c>
      <c r="J139" s="1378"/>
      <c r="K139" s="1379"/>
      <c r="L139" s="302"/>
    </row>
    <row r="140" spans="3:12" ht="16.5" customHeight="1" x14ac:dyDescent="0.3">
      <c r="C140" s="1371"/>
      <c r="D140" s="1372" t="s">
        <v>3799</v>
      </c>
      <c r="E140" s="1373"/>
      <c r="F140" s="1404"/>
      <c r="G140" s="1405"/>
      <c r="H140" s="1376"/>
      <c r="I140" s="1377"/>
      <c r="J140" s="1378"/>
      <c r="K140" s="1379"/>
      <c r="L140" s="302"/>
    </row>
    <row r="141" spans="3:12" ht="16.5" customHeight="1" x14ac:dyDescent="0.3">
      <c r="C141" s="1371"/>
      <c r="D141" s="1391" t="s">
        <v>3840</v>
      </c>
      <c r="E141" s="1373">
        <v>1</v>
      </c>
      <c r="F141" s="1404"/>
      <c r="G141" s="1405"/>
      <c r="H141" s="1376"/>
      <c r="I141" s="1377">
        <f>PRODUCT(E141:H141)</f>
        <v>1</v>
      </c>
      <c r="J141" s="1378"/>
      <c r="K141" s="1379"/>
      <c r="L141" s="302"/>
    </row>
    <row r="142" spans="3:12" ht="16.5" customHeight="1" x14ac:dyDescent="0.3">
      <c r="C142" s="1371"/>
      <c r="D142" s="1391" t="s">
        <v>3841</v>
      </c>
      <c r="E142" s="1373">
        <v>1</v>
      </c>
      <c r="F142" s="1404"/>
      <c r="G142" s="1405"/>
      <c r="H142" s="1376"/>
      <c r="I142" s="1377">
        <f>PRODUCT(E142:H142)</f>
        <v>1</v>
      </c>
      <c r="J142" s="1378"/>
      <c r="K142" s="1379"/>
      <c r="L142" s="302"/>
    </row>
    <row r="143" spans="3:12" s="303" customFormat="1" x14ac:dyDescent="0.3">
      <c r="C143" s="1371"/>
      <c r="D143" s="1372" t="s">
        <v>3801</v>
      </c>
      <c r="E143" s="1373"/>
      <c r="F143" s="1404"/>
      <c r="G143" s="1405"/>
      <c r="H143" s="1376"/>
      <c r="I143" s="1377"/>
      <c r="J143" s="1378"/>
      <c r="K143" s="1379"/>
    </row>
    <row r="144" spans="3:12" x14ac:dyDescent="0.3">
      <c r="C144" s="1371"/>
      <c r="D144" s="1391" t="s">
        <v>348</v>
      </c>
      <c r="E144" s="1373">
        <v>1</v>
      </c>
      <c r="F144" s="1404"/>
      <c r="G144" s="1405"/>
      <c r="H144" s="1376"/>
      <c r="I144" s="1377">
        <f>PRODUCT(E144:H144)</f>
        <v>1</v>
      </c>
      <c r="J144" s="1378"/>
      <c r="K144" s="1379"/>
    </row>
    <row r="145" spans="3:12" ht="16.5" customHeight="1" x14ac:dyDescent="0.3">
      <c r="C145" s="1371"/>
      <c r="D145" s="1391" t="s">
        <v>198</v>
      </c>
      <c r="E145" s="1373">
        <v>1</v>
      </c>
      <c r="F145" s="1404"/>
      <c r="G145" s="1405"/>
      <c r="H145" s="1376"/>
      <c r="I145" s="1377">
        <f>PRODUCT(E145:H145)</f>
        <v>1</v>
      </c>
      <c r="J145" s="1378"/>
      <c r="K145" s="1379"/>
    </row>
    <row r="146" spans="3:12" ht="16.5" customHeight="1" x14ac:dyDescent="0.3">
      <c r="C146" s="1371"/>
      <c r="D146" s="1391" t="s">
        <v>3842</v>
      </c>
      <c r="E146" s="1373">
        <v>1</v>
      </c>
      <c r="F146" s="1404"/>
      <c r="G146" s="1405"/>
      <c r="H146" s="1376"/>
      <c r="I146" s="1377">
        <f>PRODUCT(E146:H146)</f>
        <v>1</v>
      </c>
      <c r="J146" s="1378"/>
      <c r="K146" s="1379"/>
      <c r="L146" s="302"/>
    </row>
    <row r="147" spans="3:12" ht="16.5" customHeight="1" x14ac:dyDescent="0.3">
      <c r="C147" s="1371"/>
      <c r="D147" s="1391" t="s">
        <v>3843</v>
      </c>
      <c r="E147" s="1373">
        <v>1</v>
      </c>
      <c r="F147" s="1404"/>
      <c r="G147" s="1405"/>
      <c r="H147" s="1376"/>
      <c r="I147" s="1377">
        <f>PRODUCT(E147:H147)</f>
        <v>1</v>
      </c>
      <c r="J147" s="1378"/>
      <c r="K147" s="1379"/>
      <c r="L147" s="302"/>
    </row>
    <row r="148" spans="3:12" ht="16.5" customHeight="1" x14ac:dyDescent="0.3">
      <c r="C148" s="1371"/>
      <c r="D148" s="1372" t="s">
        <v>3810</v>
      </c>
      <c r="E148" s="1373"/>
      <c r="F148" s="1404"/>
      <c r="G148" s="1405"/>
      <c r="H148" s="1376"/>
      <c r="I148" s="1377"/>
      <c r="J148" s="1378"/>
      <c r="K148" s="1379"/>
      <c r="L148" s="302"/>
    </row>
    <row r="149" spans="3:12" ht="16.5" customHeight="1" x14ac:dyDescent="0.3">
      <c r="C149" s="1371"/>
      <c r="D149" s="1391" t="s">
        <v>784</v>
      </c>
      <c r="E149" s="1373">
        <v>1</v>
      </c>
      <c r="F149" s="1404"/>
      <c r="G149" s="1405"/>
      <c r="H149" s="1376"/>
      <c r="I149" s="1377">
        <f>PRODUCT(E149:H149)</f>
        <v>1</v>
      </c>
      <c r="J149" s="1378"/>
      <c r="K149" s="1379"/>
      <c r="L149" s="302"/>
    </row>
    <row r="150" spans="3:12" ht="16.5" customHeight="1" x14ac:dyDescent="0.3">
      <c r="C150" s="1371"/>
      <c r="D150" s="1402" t="s">
        <v>211</v>
      </c>
      <c r="E150" s="1373">
        <v>1</v>
      </c>
      <c r="F150" s="1404"/>
      <c r="G150" s="1405"/>
      <c r="H150" s="1376"/>
      <c r="I150" s="1377">
        <f>PRODUCT(E150:H150)</f>
        <v>1</v>
      </c>
      <c r="J150" s="1378"/>
      <c r="K150" s="1379"/>
      <c r="L150" s="302"/>
    </row>
    <row r="151" spans="3:12" ht="16.5" customHeight="1" x14ac:dyDescent="0.3">
      <c r="C151" s="1371"/>
      <c r="D151" s="1372" t="s">
        <v>3844</v>
      </c>
      <c r="E151" s="1373"/>
      <c r="F151" s="1404"/>
      <c r="G151" s="1405"/>
      <c r="H151" s="1376"/>
      <c r="I151" s="1377"/>
      <c r="J151" s="1378"/>
      <c r="K151" s="1379"/>
      <c r="L151" s="302"/>
    </row>
    <row r="152" spans="3:12" ht="16.5" customHeight="1" x14ac:dyDescent="0.3">
      <c r="C152" s="1371"/>
      <c r="D152" s="1391" t="s">
        <v>3845</v>
      </c>
      <c r="E152" s="1373">
        <v>1</v>
      </c>
      <c r="F152" s="1404"/>
      <c r="G152" s="1405"/>
      <c r="H152" s="1376"/>
      <c r="I152" s="1377">
        <f t="shared" ref="I152:I157" si="3">PRODUCT(E152:H152)</f>
        <v>1</v>
      </c>
      <c r="J152" s="1378"/>
      <c r="K152" s="1379"/>
      <c r="L152" s="302"/>
    </row>
    <row r="153" spans="3:12" s="303" customFormat="1" x14ac:dyDescent="0.3">
      <c r="C153" s="1371"/>
      <c r="D153" s="1391" t="s">
        <v>3846</v>
      </c>
      <c r="E153" s="1373">
        <v>1</v>
      </c>
      <c r="F153" s="1404"/>
      <c r="G153" s="1405"/>
      <c r="H153" s="1376"/>
      <c r="I153" s="1377">
        <f t="shared" si="3"/>
        <v>1</v>
      </c>
      <c r="J153" s="1378"/>
      <c r="K153" s="1379"/>
    </row>
    <row r="154" spans="3:12" ht="27.6" x14ac:dyDescent="0.3">
      <c r="C154" s="1371"/>
      <c r="D154" s="1391" t="s">
        <v>3847</v>
      </c>
      <c r="E154" s="1373">
        <v>1</v>
      </c>
      <c r="F154" s="1404"/>
      <c r="G154" s="1405"/>
      <c r="H154" s="1376"/>
      <c r="I154" s="1377">
        <f t="shared" si="3"/>
        <v>1</v>
      </c>
      <c r="J154" s="1378"/>
      <c r="K154" s="1379"/>
    </row>
    <row r="155" spans="3:12" ht="16.5" customHeight="1" x14ac:dyDescent="0.3">
      <c r="C155" s="1371"/>
      <c r="D155" s="1391" t="s">
        <v>3848</v>
      </c>
      <c r="E155" s="1373">
        <v>1</v>
      </c>
      <c r="F155" s="1404"/>
      <c r="G155" s="1405"/>
      <c r="H155" s="1376"/>
      <c r="I155" s="1377">
        <f t="shared" si="3"/>
        <v>1</v>
      </c>
      <c r="J155" s="1378"/>
      <c r="K155" s="1379"/>
    </row>
    <row r="156" spans="3:12" ht="16.5" customHeight="1" x14ac:dyDescent="0.3">
      <c r="C156" s="1371"/>
      <c r="D156" s="1391" t="s">
        <v>3849</v>
      </c>
      <c r="E156" s="1373">
        <v>1</v>
      </c>
      <c r="F156" s="1404"/>
      <c r="G156" s="1405"/>
      <c r="H156" s="1376"/>
      <c r="I156" s="1377">
        <f t="shared" si="3"/>
        <v>1</v>
      </c>
      <c r="J156" s="1378"/>
      <c r="K156" s="1379"/>
      <c r="L156" s="302"/>
    </row>
    <row r="157" spans="3:12" ht="16.5" customHeight="1" x14ac:dyDescent="0.3">
      <c r="C157" s="1371"/>
      <c r="D157" s="1391" t="s">
        <v>3850</v>
      </c>
      <c r="E157" s="1373">
        <v>1</v>
      </c>
      <c r="F157" s="1404"/>
      <c r="G157" s="1405"/>
      <c r="H157" s="1376"/>
      <c r="I157" s="1377">
        <f t="shared" si="3"/>
        <v>1</v>
      </c>
      <c r="J157" s="1378"/>
      <c r="K157" s="1379"/>
      <c r="L157" s="302"/>
    </row>
    <row r="158" spans="3:12" ht="16.5" customHeight="1" x14ac:dyDescent="0.3">
      <c r="C158" s="1371"/>
      <c r="D158" s="1380" t="s">
        <v>200</v>
      </c>
      <c r="E158" s="1373"/>
      <c r="F158" s="1404"/>
      <c r="G158" s="1405"/>
      <c r="H158" s="1376"/>
      <c r="I158" s="1377"/>
      <c r="J158" s="1378"/>
      <c r="K158" s="1379"/>
      <c r="L158" s="302"/>
    </row>
    <row r="159" spans="3:12" ht="16.5" customHeight="1" x14ac:dyDescent="0.3">
      <c r="C159" s="1371"/>
      <c r="D159" s="1372" t="s">
        <v>3851</v>
      </c>
      <c r="E159" s="1373"/>
      <c r="F159" s="1404"/>
      <c r="G159" s="1405"/>
      <c r="H159" s="1376"/>
      <c r="I159" s="1377"/>
      <c r="J159" s="1378"/>
      <c r="K159" s="1379"/>
      <c r="L159" s="302"/>
    </row>
    <row r="160" spans="3:12" ht="16.5" customHeight="1" x14ac:dyDescent="0.3">
      <c r="C160" s="1371"/>
      <c r="D160" s="1391" t="s">
        <v>3852</v>
      </c>
      <c r="E160" s="1373">
        <v>1</v>
      </c>
      <c r="F160" s="1404"/>
      <c r="G160" s="1405"/>
      <c r="H160" s="1376"/>
      <c r="I160" s="1377">
        <f t="shared" ref="I160:I171" si="4">PRODUCT(E160:H160)</f>
        <v>1</v>
      </c>
      <c r="J160" s="1378"/>
      <c r="K160" s="1379"/>
      <c r="L160" s="302"/>
    </row>
    <row r="161" spans="3:12" ht="16.5" customHeight="1" x14ac:dyDescent="0.3">
      <c r="C161" s="1371"/>
      <c r="D161" s="1391" t="s">
        <v>3853</v>
      </c>
      <c r="E161" s="1373">
        <v>1</v>
      </c>
      <c r="F161" s="1404"/>
      <c r="G161" s="1405"/>
      <c r="H161" s="1376"/>
      <c r="I161" s="1377">
        <f t="shared" si="4"/>
        <v>1</v>
      </c>
      <c r="J161" s="1378"/>
      <c r="K161" s="1379"/>
      <c r="L161" s="302"/>
    </row>
    <row r="162" spans="3:12" ht="16.5" customHeight="1" x14ac:dyDescent="0.3">
      <c r="C162" s="1371"/>
      <c r="D162" s="1391" t="s">
        <v>3854</v>
      </c>
      <c r="E162" s="1373">
        <v>1</v>
      </c>
      <c r="F162" s="1404"/>
      <c r="G162" s="1405"/>
      <c r="H162" s="1376"/>
      <c r="I162" s="1377">
        <f t="shared" si="4"/>
        <v>1</v>
      </c>
      <c r="J162" s="1378"/>
      <c r="K162" s="1379"/>
      <c r="L162" s="302"/>
    </row>
    <row r="163" spans="3:12" s="303" customFormat="1" x14ac:dyDescent="0.3">
      <c r="C163" s="1371"/>
      <c r="D163" s="1391" t="s">
        <v>694</v>
      </c>
      <c r="E163" s="1373">
        <v>1</v>
      </c>
      <c r="F163" s="1404"/>
      <c r="G163" s="1405"/>
      <c r="H163" s="1376"/>
      <c r="I163" s="1377">
        <f t="shared" si="4"/>
        <v>1</v>
      </c>
      <c r="J163" s="1378"/>
      <c r="K163" s="1379"/>
    </row>
    <row r="164" spans="3:12" x14ac:dyDescent="0.3">
      <c r="C164" s="1371"/>
      <c r="D164" s="1391" t="s">
        <v>2392</v>
      </c>
      <c r="E164" s="1373">
        <v>1</v>
      </c>
      <c r="F164" s="1404"/>
      <c r="G164" s="1405"/>
      <c r="H164" s="1376"/>
      <c r="I164" s="1377">
        <f t="shared" si="4"/>
        <v>1</v>
      </c>
      <c r="J164" s="1378"/>
      <c r="K164" s="1379"/>
    </row>
    <row r="165" spans="3:12" ht="16.5" customHeight="1" x14ac:dyDescent="0.3">
      <c r="C165" s="1371"/>
      <c r="D165" s="1372" t="s">
        <v>3815</v>
      </c>
      <c r="E165" s="1373"/>
      <c r="F165" s="1404"/>
      <c r="G165" s="1405"/>
      <c r="H165" s="1376"/>
      <c r="I165" s="1377"/>
      <c r="J165" s="1378"/>
      <c r="K165" s="1379"/>
    </row>
    <row r="166" spans="3:12" ht="16.5" customHeight="1" x14ac:dyDescent="0.3">
      <c r="C166" s="1371"/>
      <c r="D166" s="1391" t="s">
        <v>178</v>
      </c>
      <c r="E166" s="1373">
        <v>1</v>
      </c>
      <c r="F166" s="1404"/>
      <c r="G166" s="1405"/>
      <c r="H166" s="1376"/>
      <c r="I166" s="1377">
        <f t="shared" si="4"/>
        <v>1</v>
      </c>
      <c r="J166" s="1378"/>
      <c r="K166" s="1379"/>
      <c r="L166" s="302"/>
    </row>
    <row r="167" spans="3:12" ht="16.5" customHeight="1" x14ac:dyDescent="0.3">
      <c r="C167" s="1371"/>
      <c r="D167" s="1391" t="s">
        <v>3358</v>
      </c>
      <c r="E167" s="1373">
        <v>1</v>
      </c>
      <c r="F167" s="1404"/>
      <c r="G167" s="1405"/>
      <c r="H167" s="1376"/>
      <c r="I167" s="1377">
        <f t="shared" si="4"/>
        <v>1</v>
      </c>
      <c r="J167" s="1378"/>
      <c r="K167" s="1379"/>
      <c r="L167" s="302"/>
    </row>
    <row r="168" spans="3:12" ht="16.5" customHeight="1" x14ac:dyDescent="0.3">
      <c r="C168" s="1371"/>
      <c r="D168" s="1391" t="s">
        <v>3855</v>
      </c>
      <c r="E168" s="1373">
        <v>1</v>
      </c>
      <c r="F168" s="1404"/>
      <c r="G168" s="1405"/>
      <c r="H168" s="1376"/>
      <c r="I168" s="1377">
        <f t="shared" si="4"/>
        <v>1</v>
      </c>
      <c r="J168" s="1378"/>
      <c r="K168" s="1379"/>
      <c r="L168" s="302"/>
    </row>
    <row r="169" spans="3:12" ht="16.5" customHeight="1" x14ac:dyDescent="0.3">
      <c r="C169" s="1371"/>
      <c r="D169" s="1391" t="s">
        <v>1615</v>
      </c>
      <c r="E169" s="1373">
        <v>1</v>
      </c>
      <c r="F169" s="1404"/>
      <c r="G169" s="1405"/>
      <c r="H169" s="1376"/>
      <c r="I169" s="1377">
        <f t="shared" si="4"/>
        <v>1</v>
      </c>
      <c r="J169" s="1378"/>
      <c r="K169" s="1379"/>
      <c r="L169" s="302"/>
    </row>
    <row r="170" spans="3:12" ht="16.5" customHeight="1" x14ac:dyDescent="0.3">
      <c r="C170" s="1371"/>
      <c r="D170" s="1372" t="s">
        <v>3856</v>
      </c>
      <c r="E170" s="1373"/>
      <c r="F170" s="1404"/>
      <c r="G170" s="1405"/>
      <c r="H170" s="1376"/>
      <c r="I170" s="1377"/>
      <c r="J170" s="1378"/>
      <c r="K170" s="1379"/>
      <c r="L170" s="302"/>
    </row>
    <row r="171" spans="3:12" ht="16.5" customHeight="1" x14ac:dyDescent="0.3">
      <c r="C171" s="1371"/>
      <c r="D171" s="1391" t="s">
        <v>152</v>
      </c>
      <c r="E171" s="1373">
        <v>1</v>
      </c>
      <c r="F171" s="1404"/>
      <c r="G171" s="1405"/>
      <c r="H171" s="1376"/>
      <c r="I171" s="1377">
        <f t="shared" si="4"/>
        <v>1</v>
      </c>
      <c r="J171" s="1378"/>
      <c r="K171" s="1379"/>
      <c r="L171" s="302"/>
    </row>
    <row r="172" spans="3:12" ht="16.5" customHeight="1" x14ac:dyDescent="0.3">
      <c r="C172" s="1371"/>
      <c r="D172" s="1380" t="s">
        <v>203</v>
      </c>
      <c r="E172" s="1373"/>
      <c r="F172" s="1404"/>
      <c r="G172" s="1405"/>
      <c r="H172" s="1376"/>
      <c r="I172" s="1377"/>
      <c r="J172" s="1378"/>
      <c r="K172" s="1379"/>
      <c r="L172" s="302"/>
    </row>
    <row r="173" spans="3:12" ht="16.5" customHeight="1" x14ac:dyDescent="0.3">
      <c r="C173" s="1371"/>
      <c r="D173" s="1372" t="s">
        <v>2293</v>
      </c>
      <c r="E173" s="1373"/>
      <c r="F173" s="1404"/>
      <c r="G173" s="1405"/>
      <c r="H173" s="1376"/>
      <c r="I173" s="1377"/>
      <c r="J173" s="1378"/>
      <c r="K173" s="1379"/>
      <c r="L173" s="302"/>
    </row>
    <row r="174" spans="3:12" ht="16.5" customHeight="1" x14ac:dyDescent="0.3">
      <c r="C174" s="1371"/>
      <c r="D174" s="1391" t="s">
        <v>3857</v>
      </c>
      <c r="E174" s="1373">
        <v>1</v>
      </c>
      <c r="F174" s="1404"/>
      <c r="G174" s="1405"/>
      <c r="H174" s="1376"/>
      <c r="I174" s="1377">
        <f>PRODUCT(E174:H174)</f>
        <v>1</v>
      </c>
      <c r="J174" s="1378"/>
      <c r="K174" s="1379"/>
      <c r="L174" s="302"/>
    </row>
    <row r="175" spans="3:12" ht="16.5" customHeight="1" x14ac:dyDescent="0.3">
      <c r="C175" s="1371"/>
      <c r="D175" s="1391" t="s">
        <v>2288</v>
      </c>
      <c r="E175" s="1373">
        <v>1</v>
      </c>
      <c r="F175" s="1404"/>
      <c r="G175" s="1405"/>
      <c r="H175" s="1376"/>
      <c r="I175" s="1377">
        <f>PRODUCT(E175:H175)</f>
        <v>1</v>
      </c>
      <c r="J175" s="1378"/>
      <c r="K175" s="1379"/>
      <c r="L175" s="302"/>
    </row>
    <row r="176" spans="3:12" ht="16.5" customHeight="1" x14ac:dyDescent="0.3">
      <c r="C176" s="1371"/>
      <c r="D176" s="1372" t="s">
        <v>3818</v>
      </c>
      <c r="E176" s="1373"/>
      <c r="F176" s="1404"/>
      <c r="G176" s="1405"/>
      <c r="H176" s="1376"/>
      <c r="I176" s="1377"/>
      <c r="J176" s="1378"/>
      <c r="K176" s="1379"/>
      <c r="L176" s="302"/>
    </row>
    <row r="177" spans="3:12" s="303" customFormat="1" x14ac:dyDescent="0.3">
      <c r="C177" s="1371"/>
      <c r="D177" s="1391" t="s">
        <v>686</v>
      </c>
      <c r="E177" s="1373">
        <v>1</v>
      </c>
      <c r="F177" s="1404"/>
      <c r="G177" s="1405"/>
      <c r="H177" s="1376"/>
      <c r="I177" s="1377">
        <f>PRODUCT(E177:H177)</f>
        <v>1</v>
      </c>
      <c r="J177" s="1378"/>
      <c r="K177" s="1379"/>
    </row>
    <row r="178" spans="3:12" x14ac:dyDescent="0.3">
      <c r="C178" s="1366" t="str">
        <f>RESUMEN!C504</f>
        <v>03.15.03.07</v>
      </c>
      <c r="D178" s="1396" t="str">
        <f>RESUMEN!D504</f>
        <v>SI-06 INDENTIFICATIVO COLGANTE 1.20x0.30m.</v>
      </c>
      <c r="E178" s="865"/>
      <c r="F178" s="707"/>
      <c r="G178" s="1368"/>
      <c r="H178" s="1369"/>
      <c r="I178" s="707"/>
      <c r="J178" s="1368">
        <f>SUM(I181:I222)</f>
        <v>35</v>
      </c>
      <c r="K178" s="1370" t="str">
        <f>+[44]RESUMEN!E182</f>
        <v>und</v>
      </c>
    </row>
    <row r="179" spans="3:12" ht="16.5" customHeight="1" x14ac:dyDescent="0.3">
      <c r="C179" s="1385"/>
      <c r="D179" s="1380" t="s">
        <v>169</v>
      </c>
      <c r="E179" s="1373"/>
      <c r="F179" s="1374"/>
      <c r="G179" s="1375"/>
      <c r="H179" s="1403"/>
      <c r="I179" s="1374"/>
      <c r="J179" s="1386"/>
      <c r="K179" s="1387"/>
    </row>
    <row r="180" spans="3:12" ht="16.5" customHeight="1" x14ac:dyDescent="0.3">
      <c r="C180" s="1371"/>
      <c r="D180" s="1372" t="s">
        <v>3793</v>
      </c>
      <c r="E180" s="1373"/>
      <c r="F180" s="1404"/>
      <c r="G180" s="1405"/>
      <c r="H180" s="1376"/>
      <c r="I180" s="1388"/>
      <c r="J180" s="1395"/>
      <c r="K180" s="1379"/>
      <c r="L180" s="302"/>
    </row>
    <row r="181" spans="3:12" ht="16.5" customHeight="1" x14ac:dyDescent="0.3">
      <c r="C181" s="1371"/>
      <c r="D181" s="1391" t="s">
        <v>3858</v>
      </c>
      <c r="E181" s="1373">
        <v>1</v>
      </c>
      <c r="F181" s="1404"/>
      <c r="G181" s="1405"/>
      <c r="H181" s="1376"/>
      <c r="I181" s="1388">
        <f t="shared" ref="I181:I222" si="5">PRODUCT(E181:H181)</f>
        <v>1</v>
      </c>
      <c r="J181" s="1378"/>
      <c r="K181" s="1379"/>
      <c r="L181" s="302"/>
    </row>
    <row r="182" spans="3:12" ht="16.5" customHeight="1" x14ac:dyDescent="0.3">
      <c r="C182" s="1371"/>
      <c r="D182" s="1391" t="s">
        <v>294</v>
      </c>
      <c r="E182" s="1373">
        <v>1</v>
      </c>
      <c r="F182" s="1404"/>
      <c r="G182" s="1405"/>
      <c r="H182" s="1376"/>
      <c r="I182" s="1388">
        <f t="shared" si="5"/>
        <v>1</v>
      </c>
      <c r="J182" s="1378"/>
      <c r="K182" s="1379"/>
      <c r="L182" s="302"/>
    </row>
    <row r="183" spans="3:12" ht="16.5" customHeight="1" x14ac:dyDescent="0.3">
      <c r="C183" s="1371"/>
      <c r="D183" s="1391" t="s">
        <v>3859</v>
      </c>
      <c r="E183" s="1373">
        <v>1</v>
      </c>
      <c r="F183" s="1404"/>
      <c r="G183" s="1405"/>
      <c r="H183" s="1376"/>
      <c r="I183" s="1388">
        <f t="shared" si="5"/>
        <v>1</v>
      </c>
      <c r="J183" s="1378"/>
      <c r="K183" s="1379"/>
      <c r="L183" s="302"/>
    </row>
    <row r="184" spans="3:12" ht="16.5" customHeight="1" x14ac:dyDescent="0.3">
      <c r="C184" s="1371"/>
      <c r="D184" s="1391" t="s">
        <v>3860</v>
      </c>
      <c r="E184" s="1373">
        <v>1</v>
      </c>
      <c r="F184" s="1404"/>
      <c r="G184" s="1405"/>
      <c r="H184" s="1376"/>
      <c r="I184" s="1388">
        <f t="shared" si="5"/>
        <v>1</v>
      </c>
      <c r="J184" s="1378"/>
      <c r="K184" s="1379"/>
      <c r="L184" s="302"/>
    </row>
    <row r="185" spans="3:12" ht="16.5" customHeight="1" x14ac:dyDescent="0.3">
      <c r="C185" s="1371"/>
      <c r="D185" s="1391" t="s">
        <v>3861</v>
      </c>
      <c r="E185" s="1373">
        <v>1</v>
      </c>
      <c r="F185" s="1404"/>
      <c r="G185" s="1405"/>
      <c r="H185" s="1376"/>
      <c r="I185" s="1388">
        <f t="shared" si="5"/>
        <v>1</v>
      </c>
      <c r="J185" s="1378"/>
      <c r="K185" s="1379"/>
      <c r="L185" s="302"/>
    </row>
    <row r="186" spans="3:12" ht="16.5" customHeight="1" x14ac:dyDescent="0.3">
      <c r="C186" s="1371"/>
      <c r="D186" s="1372" t="s">
        <v>3814</v>
      </c>
      <c r="E186" s="1373"/>
      <c r="F186" s="1404"/>
      <c r="G186" s="1405"/>
      <c r="H186" s="1376"/>
      <c r="I186" s="1388">
        <f t="shared" si="5"/>
        <v>0</v>
      </c>
      <c r="J186" s="1378"/>
      <c r="K186" s="1379"/>
      <c r="L186" s="302"/>
    </row>
    <row r="187" spans="3:12" ht="16.5" customHeight="1" x14ac:dyDescent="0.3">
      <c r="C187" s="1371"/>
      <c r="D187" s="1391" t="s">
        <v>3862</v>
      </c>
      <c r="E187" s="1373">
        <v>1</v>
      </c>
      <c r="F187" s="1404"/>
      <c r="G187" s="1405"/>
      <c r="H187" s="1376"/>
      <c r="I187" s="1388">
        <f t="shared" si="5"/>
        <v>1</v>
      </c>
      <c r="J187" s="1378"/>
      <c r="K187" s="1379"/>
      <c r="L187" s="302"/>
    </row>
    <row r="188" spans="3:12" ht="16.5" customHeight="1" x14ac:dyDescent="0.3">
      <c r="C188" s="1371"/>
      <c r="D188" s="1391" t="s">
        <v>3442</v>
      </c>
      <c r="E188" s="1373">
        <v>1</v>
      </c>
      <c r="F188" s="1404"/>
      <c r="G188" s="1405"/>
      <c r="H188" s="1376"/>
      <c r="I188" s="1388">
        <f t="shared" si="5"/>
        <v>1</v>
      </c>
      <c r="J188" s="1378"/>
      <c r="K188" s="1379"/>
      <c r="L188" s="302"/>
    </row>
    <row r="189" spans="3:12" ht="16.5" customHeight="1" x14ac:dyDescent="0.3">
      <c r="C189" s="1371"/>
      <c r="D189" s="1391" t="s">
        <v>3863</v>
      </c>
      <c r="E189" s="1373">
        <v>1</v>
      </c>
      <c r="F189" s="1404"/>
      <c r="G189" s="1405"/>
      <c r="H189" s="1376"/>
      <c r="I189" s="1388">
        <f t="shared" si="5"/>
        <v>1</v>
      </c>
      <c r="J189" s="1378"/>
      <c r="K189" s="1379"/>
      <c r="L189" s="302"/>
    </row>
    <row r="190" spans="3:12" ht="24.75" customHeight="1" x14ac:dyDescent="0.3">
      <c r="C190" s="1371"/>
      <c r="D190" s="1391" t="s">
        <v>3864</v>
      </c>
      <c r="E190" s="1373">
        <v>1</v>
      </c>
      <c r="F190" s="1404"/>
      <c r="G190" s="1405"/>
      <c r="H190" s="1376"/>
      <c r="I190" s="1388">
        <f t="shared" si="5"/>
        <v>1</v>
      </c>
      <c r="J190" s="1378"/>
      <c r="K190" s="1379"/>
      <c r="L190" s="302"/>
    </row>
    <row r="191" spans="3:12" s="303" customFormat="1" x14ac:dyDescent="0.3">
      <c r="C191" s="1371"/>
      <c r="D191" s="1391" t="s">
        <v>3865</v>
      </c>
      <c r="E191" s="1373">
        <v>1</v>
      </c>
      <c r="F191" s="1404"/>
      <c r="G191" s="1405"/>
      <c r="H191" s="1376"/>
      <c r="I191" s="1388">
        <f t="shared" si="5"/>
        <v>1</v>
      </c>
      <c r="J191" s="1378"/>
      <c r="K191" s="1379"/>
    </row>
    <row r="192" spans="3:12" x14ac:dyDescent="0.3">
      <c r="C192" s="1371"/>
      <c r="D192" s="1391" t="s">
        <v>3866</v>
      </c>
      <c r="E192" s="1373">
        <v>1</v>
      </c>
      <c r="F192" s="1404"/>
      <c r="G192" s="1405"/>
      <c r="H192" s="1376"/>
      <c r="I192" s="1388">
        <f t="shared" si="5"/>
        <v>1</v>
      </c>
      <c r="J192" s="1378"/>
      <c r="K192" s="1379"/>
    </row>
    <row r="193" spans="3:12" ht="16.5" customHeight="1" x14ac:dyDescent="0.3">
      <c r="C193" s="1371"/>
      <c r="D193" s="1391" t="s">
        <v>3867</v>
      </c>
      <c r="E193" s="1373">
        <v>2</v>
      </c>
      <c r="F193" s="1404"/>
      <c r="G193" s="1405"/>
      <c r="H193" s="1376"/>
      <c r="I193" s="1388">
        <f t="shared" si="5"/>
        <v>2</v>
      </c>
      <c r="J193" s="1378"/>
      <c r="K193" s="1379"/>
    </row>
    <row r="194" spans="3:12" ht="16.5" customHeight="1" x14ac:dyDescent="0.3">
      <c r="C194" s="1371"/>
      <c r="D194" s="1391" t="s">
        <v>296</v>
      </c>
      <c r="E194" s="1373">
        <v>1</v>
      </c>
      <c r="F194" s="1404"/>
      <c r="G194" s="1405"/>
      <c r="H194" s="1376"/>
      <c r="I194" s="1388">
        <f t="shared" si="5"/>
        <v>1</v>
      </c>
      <c r="J194" s="1378"/>
      <c r="K194" s="1379"/>
      <c r="L194" s="302"/>
    </row>
    <row r="195" spans="3:12" ht="16.5" customHeight="1" x14ac:dyDescent="0.3">
      <c r="C195" s="1371"/>
      <c r="D195" s="1372" t="s">
        <v>3799</v>
      </c>
      <c r="E195" s="1373"/>
      <c r="F195" s="1404"/>
      <c r="G195" s="1405"/>
      <c r="H195" s="1376"/>
      <c r="I195" s="1388">
        <f t="shared" si="5"/>
        <v>0</v>
      </c>
      <c r="J195" s="1378"/>
      <c r="K195" s="1379"/>
      <c r="L195" s="302"/>
    </row>
    <row r="196" spans="3:12" ht="16.5" customHeight="1" x14ac:dyDescent="0.3">
      <c r="C196" s="1371"/>
      <c r="D196" s="1391" t="s">
        <v>3868</v>
      </c>
      <c r="E196" s="1373">
        <v>1</v>
      </c>
      <c r="F196" s="1404"/>
      <c r="G196" s="1405"/>
      <c r="H196" s="1376"/>
      <c r="I196" s="1388">
        <f t="shared" si="5"/>
        <v>1</v>
      </c>
      <c r="J196" s="1378"/>
      <c r="K196" s="1379"/>
      <c r="L196" s="302"/>
    </row>
    <row r="197" spans="3:12" ht="16.5" customHeight="1" x14ac:dyDescent="0.3">
      <c r="C197" s="1371"/>
      <c r="D197" s="1391" t="s">
        <v>3869</v>
      </c>
      <c r="E197" s="1373">
        <v>1</v>
      </c>
      <c r="F197" s="1404"/>
      <c r="G197" s="1405"/>
      <c r="H197" s="1376"/>
      <c r="I197" s="1388">
        <f t="shared" si="5"/>
        <v>1</v>
      </c>
      <c r="J197" s="1378"/>
      <c r="K197" s="1379"/>
      <c r="L197" s="302"/>
    </row>
    <row r="198" spans="3:12" ht="16.5" customHeight="1" x14ac:dyDescent="0.3">
      <c r="C198" s="1371"/>
      <c r="D198" s="1372" t="s">
        <v>3810</v>
      </c>
      <c r="E198" s="1373"/>
      <c r="F198" s="1404"/>
      <c r="G198" s="1405"/>
      <c r="H198" s="1376"/>
      <c r="I198" s="1388">
        <f t="shared" si="5"/>
        <v>0</v>
      </c>
      <c r="J198" s="1378"/>
      <c r="K198" s="1379"/>
      <c r="L198" s="302"/>
    </row>
    <row r="199" spans="3:12" ht="16.5" customHeight="1" x14ac:dyDescent="0.3">
      <c r="C199" s="1371"/>
      <c r="D199" s="1391" t="s">
        <v>3870</v>
      </c>
      <c r="E199" s="1373">
        <v>2</v>
      </c>
      <c r="F199" s="1404"/>
      <c r="G199" s="1405"/>
      <c r="H199" s="1376"/>
      <c r="I199" s="1388">
        <f t="shared" si="5"/>
        <v>2</v>
      </c>
      <c r="J199" s="1378"/>
      <c r="K199" s="1379"/>
      <c r="L199" s="302"/>
    </row>
    <row r="200" spans="3:12" ht="16.5" customHeight="1" x14ac:dyDescent="0.3">
      <c r="C200" s="1371"/>
      <c r="D200" s="1380" t="s">
        <v>200</v>
      </c>
      <c r="E200" s="1373"/>
      <c r="F200" s="1404"/>
      <c r="G200" s="1405"/>
      <c r="H200" s="1376"/>
      <c r="I200" s="1388">
        <f t="shared" si="5"/>
        <v>0</v>
      </c>
      <c r="J200" s="1378"/>
      <c r="K200" s="1379"/>
      <c r="L200" s="302"/>
    </row>
    <row r="201" spans="3:12" ht="16.5" customHeight="1" x14ac:dyDescent="0.3">
      <c r="C201" s="1371"/>
      <c r="D201" s="1372" t="s">
        <v>3851</v>
      </c>
      <c r="E201" s="1373"/>
      <c r="F201" s="1404"/>
      <c r="G201" s="1405"/>
      <c r="H201" s="1376"/>
      <c r="I201" s="1388">
        <f t="shared" si="5"/>
        <v>0</v>
      </c>
      <c r="J201" s="1378"/>
      <c r="K201" s="1379"/>
      <c r="L201" s="302"/>
    </row>
    <row r="202" spans="3:12" s="303" customFormat="1" x14ac:dyDescent="0.3">
      <c r="C202" s="1371"/>
      <c r="D202" s="1391" t="s">
        <v>2474</v>
      </c>
      <c r="E202" s="1373">
        <v>1</v>
      </c>
      <c r="F202" s="1404"/>
      <c r="G202" s="1405"/>
      <c r="H202" s="1376"/>
      <c r="I202" s="1388">
        <f t="shared" si="5"/>
        <v>1</v>
      </c>
      <c r="J202" s="1378"/>
      <c r="K202" s="1379"/>
    </row>
    <row r="203" spans="3:12" x14ac:dyDescent="0.3">
      <c r="C203" s="1371"/>
      <c r="D203" s="1391" t="s">
        <v>3871</v>
      </c>
      <c r="E203" s="1373">
        <v>1</v>
      </c>
      <c r="F203" s="1404"/>
      <c r="G203" s="1405"/>
      <c r="H203" s="1376"/>
      <c r="I203" s="1388">
        <f t="shared" si="5"/>
        <v>1</v>
      </c>
      <c r="J203" s="1378"/>
      <c r="K203" s="1379"/>
    </row>
    <row r="204" spans="3:12" ht="16.5" customHeight="1" x14ac:dyDescent="0.3">
      <c r="C204" s="1371"/>
      <c r="D204" s="1391" t="s">
        <v>3872</v>
      </c>
      <c r="E204" s="1373">
        <v>1</v>
      </c>
      <c r="F204" s="1404"/>
      <c r="G204" s="1405"/>
      <c r="H204" s="1376"/>
      <c r="I204" s="1388">
        <f t="shared" si="5"/>
        <v>1</v>
      </c>
      <c r="J204" s="1378"/>
      <c r="K204" s="1379"/>
    </row>
    <row r="205" spans="3:12" ht="16.5" customHeight="1" x14ac:dyDescent="0.3">
      <c r="C205" s="1371"/>
      <c r="D205" s="1391" t="s">
        <v>3873</v>
      </c>
      <c r="E205" s="1373">
        <v>1</v>
      </c>
      <c r="F205" s="1404"/>
      <c r="G205" s="1405"/>
      <c r="H205" s="1376"/>
      <c r="I205" s="1388">
        <f t="shared" si="5"/>
        <v>1</v>
      </c>
      <c r="J205" s="1378"/>
      <c r="K205" s="1379"/>
      <c r="L205" s="302"/>
    </row>
    <row r="206" spans="3:12" ht="16.5" customHeight="1" x14ac:dyDescent="0.3">
      <c r="C206" s="1371"/>
      <c r="D206" s="1372" t="s">
        <v>3815</v>
      </c>
      <c r="E206" s="1373"/>
      <c r="F206" s="1404"/>
      <c r="G206" s="1405"/>
      <c r="H206" s="1376"/>
      <c r="I206" s="1388">
        <f t="shared" si="5"/>
        <v>0</v>
      </c>
      <c r="J206" s="1378"/>
      <c r="K206" s="1379"/>
      <c r="L206" s="302"/>
    </row>
    <row r="207" spans="3:12" ht="16.5" customHeight="1" x14ac:dyDescent="0.3">
      <c r="C207" s="1371"/>
      <c r="D207" s="1391" t="s">
        <v>3874</v>
      </c>
      <c r="E207" s="1373">
        <v>1</v>
      </c>
      <c r="F207" s="1404"/>
      <c r="G207" s="1405"/>
      <c r="H207" s="1376"/>
      <c r="I207" s="1388">
        <f t="shared" si="5"/>
        <v>1</v>
      </c>
      <c r="J207" s="1378"/>
      <c r="K207" s="1379"/>
      <c r="L207" s="302"/>
    </row>
    <row r="208" spans="3:12" ht="29.25" customHeight="1" x14ac:dyDescent="0.3">
      <c r="C208" s="1371"/>
      <c r="D208" s="1391" t="s">
        <v>3358</v>
      </c>
      <c r="E208" s="1373">
        <v>1</v>
      </c>
      <c r="F208" s="1404"/>
      <c r="G208" s="1405"/>
      <c r="H208" s="1376"/>
      <c r="I208" s="1388">
        <f t="shared" si="5"/>
        <v>1</v>
      </c>
      <c r="J208" s="1378"/>
      <c r="K208" s="1379"/>
      <c r="L208" s="302"/>
    </row>
    <row r="209" spans="3:12" ht="16.5" customHeight="1" x14ac:dyDescent="0.3">
      <c r="C209" s="1371"/>
      <c r="D209" s="1391" t="s">
        <v>1615</v>
      </c>
      <c r="E209" s="1373">
        <v>1</v>
      </c>
      <c r="F209" s="1404"/>
      <c r="G209" s="1405"/>
      <c r="H209" s="1376"/>
      <c r="I209" s="1388">
        <f t="shared" si="5"/>
        <v>1</v>
      </c>
      <c r="J209" s="1378"/>
      <c r="K209" s="1379"/>
      <c r="L209" s="302"/>
    </row>
    <row r="210" spans="3:12" ht="16.5" customHeight="1" x14ac:dyDescent="0.3">
      <c r="C210" s="1371"/>
      <c r="D210" s="1391" t="s">
        <v>3875</v>
      </c>
      <c r="E210" s="1373">
        <v>1</v>
      </c>
      <c r="F210" s="1404"/>
      <c r="G210" s="1405"/>
      <c r="H210" s="1376"/>
      <c r="I210" s="1388">
        <f t="shared" si="5"/>
        <v>1</v>
      </c>
      <c r="J210" s="1378"/>
      <c r="K210" s="1379"/>
      <c r="L210" s="302"/>
    </row>
    <row r="211" spans="3:12" ht="16.5" customHeight="1" x14ac:dyDescent="0.3">
      <c r="C211" s="1371"/>
      <c r="D211" s="1391" t="s">
        <v>152</v>
      </c>
      <c r="E211" s="1373">
        <v>1</v>
      </c>
      <c r="F211" s="1404"/>
      <c r="G211" s="1405"/>
      <c r="H211" s="1376"/>
      <c r="I211" s="1388">
        <f t="shared" si="5"/>
        <v>1</v>
      </c>
      <c r="J211" s="1378"/>
      <c r="K211" s="1379"/>
      <c r="L211" s="302"/>
    </row>
    <row r="212" spans="3:12" ht="16.5" customHeight="1" x14ac:dyDescent="0.3">
      <c r="C212" s="1371"/>
      <c r="D212" s="1372" t="s">
        <v>3856</v>
      </c>
      <c r="E212" s="1373"/>
      <c r="F212" s="1404"/>
      <c r="G212" s="1405"/>
      <c r="H212" s="1376"/>
      <c r="I212" s="1388">
        <f t="shared" si="5"/>
        <v>0</v>
      </c>
      <c r="J212" s="1378"/>
      <c r="K212" s="1379"/>
      <c r="L212" s="302"/>
    </row>
    <row r="213" spans="3:12" ht="16.5" customHeight="1" x14ac:dyDescent="0.3">
      <c r="C213" s="1371"/>
      <c r="D213" s="1391" t="s">
        <v>3876</v>
      </c>
      <c r="E213" s="1373">
        <v>1</v>
      </c>
      <c r="F213" s="1404"/>
      <c r="G213" s="1405"/>
      <c r="H213" s="1376"/>
      <c r="I213" s="1388">
        <f t="shared" si="5"/>
        <v>1</v>
      </c>
      <c r="J213" s="1378"/>
      <c r="K213" s="1379"/>
      <c r="L213" s="302"/>
    </row>
    <row r="214" spans="3:12" ht="16.5" customHeight="1" x14ac:dyDescent="0.3">
      <c r="C214" s="1371"/>
      <c r="D214" s="1391" t="s">
        <v>3877</v>
      </c>
      <c r="E214" s="1373">
        <v>1</v>
      </c>
      <c r="F214" s="1404"/>
      <c r="G214" s="1405"/>
      <c r="H214" s="1376"/>
      <c r="I214" s="1388">
        <f t="shared" si="5"/>
        <v>1</v>
      </c>
      <c r="J214" s="1378"/>
      <c r="K214" s="1379"/>
      <c r="L214" s="302"/>
    </row>
    <row r="215" spans="3:12" ht="16.5" customHeight="1" x14ac:dyDescent="0.3">
      <c r="C215" s="1371"/>
      <c r="D215" s="1380" t="s">
        <v>203</v>
      </c>
      <c r="E215" s="1373"/>
      <c r="F215" s="1404"/>
      <c r="G215" s="1405"/>
      <c r="H215" s="1376"/>
      <c r="I215" s="1388">
        <f t="shared" si="5"/>
        <v>0</v>
      </c>
      <c r="J215" s="1378"/>
      <c r="K215" s="1379"/>
      <c r="L215" s="302"/>
    </row>
    <row r="216" spans="3:12" ht="16.5" customHeight="1" x14ac:dyDescent="0.3">
      <c r="C216" s="1371"/>
      <c r="D216" s="1372" t="s">
        <v>2293</v>
      </c>
      <c r="E216" s="1373"/>
      <c r="F216" s="1404"/>
      <c r="G216" s="1405"/>
      <c r="H216" s="1376"/>
      <c r="I216" s="1388">
        <f t="shared" si="5"/>
        <v>0</v>
      </c>
      <c r="J216" s="1378"/>
      <c r="K216" s="1379"/>
      <c r="L216" s="302"/>
    </row>
    <row r="217" spans="3:12" s="303" customFormat="1" x14ac:dyDescent="0.3">
      <c r="C217" s="1371"/>
      <c r="D217" s="1391" t="s">
        <v>573</v>
      </c>
      <c r="E217" s="1373">
        <v>2</v>
      </c>
      <c r="F217" s="1404"/>
      <c r="G217" s="1405"/>
      <c r="H217" s="1376"/>
      <c r="I217" s="1388">
        <f t="shared" si="5"/>
        <v>2</v>
      </c>
      <c r="J217" s="1378"/>
      <c r="K217" s="1379"/>
    </row>
    <row r="218" spans="3:12" x14ac:dyDescent="0.3">
      <c r="C218" s="1371"/>
      <c r="D218" s="1391" t="s">
        <v>3857</v>
      </c>
      <c r="E218" s="1373">
        <v>1</v>
      </c>
      <c r="F218" s="1404"/>
      <c r="G218" s="1405"/>
      <c r="H218" s="1376"/>
      <c r="I218" s="1388">
        <f t="shared" si="5"/>
        <v>1</v>
      </c>
      <c r="J218" s="1378"/>
      <c r="K218" s="1379"/>
    </row>
    <row r="219" spans="3:12" ht="26.25" customHeight="1" x14ac:dyDescent="0.3">
      <c r="C219" s="1371"/>
      <c r="D219" s="1391" t="s">
        <v>3878</v>
      </c>
      <c r="E219" s="1373">
        <v>1</v>
      </c>
      <c r="F219" s="1404"/>
      <c r="G219" s="1405"/>
      <c r="H219" s="1376"/>
      <c r="I219" s="1388">
        <f t="shared" si="5"/>
        <v>1</v>
      </c>
      <c r="J219" s="1378"/>
      <c r="K219" s="1379"/>
    </row>
    <row r="220" spans="3:12" ht="16.5" customHeight="1" x14ac:dyDescent="0.3">
      <c r="C220" s="1371"/>
      <c r="D220" s="1372" t="s">
        <v>3818</v>
      </c>
      <c r="E220" s="1373"/>
      <c r="F220" s="1404"/>
      <c r="G220" s="1405"/>
      <c r="H220" s="1376"/>
      <c r="I220" s="1388">
        <f t="shared" si="5"/>
        <v>0</v>
      </c>
      <c r="J220" s="1378"/>
      <c r="K220" s="1379"/>
      <c r="L220" s="302"/>
    </row>
    <row r="221" spans="3:12" ht="16.5" customHeight="1" x14ac:dyDescent="0.3">
      <c r="C221" s="1371"/>
      <c r="D221" s="1391" t="s">
        <v>2474</v>
      </c>
      <c r="E221" s="1373">
        <v>1</v>
      </c>
      <c r="F221" s="1404"/>
      <c r="G221" s="1405"/>
      <c r="H221" s="1376"/>
      <c r="I221" s="1388">
        <f t="shared" si="5"/>
        <v>1</v>
      </c>
      <c r="J221" s="1378"/>
      <c r="K221" s="1379"/>
      <c r="L221" s="302"/>
    </row>
    <row r="222" spans="3:12" ht="16.5" customHeight="1" x14ac:dyDescent="0.3">
      <c r="C222" s="1371"/>
      <c r="D222" s="1391" t="s">
        <v>3879</v>
      </c>
      <c r="E222" s="1373">
        <v>1</v>
      </c>
      <c r="F222" s="1404"/>
      <c r="G222" s="1405"/>
      <c r="H222" s="1376"/>
      <c r="I222" s="1388">
        <f t="shared" si="5"/>
        <v>1</v>
      </c>
      <c r="J222" s="1378"/>
      <c r="K222" s="1379"/>
      <c r="L222" s="302"/>
    </row>
    <row r="223" spans="3:12" ht="16.5" customHeight="1" x14ac:dyDescent="0.3">
      <c r="C223" s="1366" t="str">
        <f>RESUMEN!C505</f>
        <v>03.15.03.08</v>
      </c>
      <c r="D223" s="1396" t="str">
        <f>RESUMEN!D505</f>
        <v>SI-07 INDENTIFICATIVO ADOSADO A PUERTA 0.30x0.40m.</v>
      </c>
      <c r="E223" s="865"/>
      <c r="F223" s="707"/>
      <c r="G223" s="1368"/>
      <c r="H223" s="1369"/>
      <c r="I223" s="707"/>
      <c r="J223" s="1368">
        <f>SUM(I226:I489)</f>
        <v>264</v>
      </c>
      <c r="K223" s="1370" t="str">
        <f>+[44]RESUMEN!E183</f>
        <v>und</v>
      </c>
      <c r="L223" s="302"/>
    </row>
    <row r="224" spans="3:12" ht="16.5" customHeight="1" x14ac:dyDescent="0.3">
      <c r="C224" s="1385"/>
      <c r="D224" s="1380" t="s">
        <v>169</v>
      </c>
      <c r="E224" s="1373"/>
      <c r="F224" s="1374"/>
      <c r="G224" s="1375"/>
      <c r="H224" s="1376"/>
      <c r="I224" s="1374"/>
      <c r="J224" s="1395"/>
      <c r="K224" s="1387"/>
      <c r="L224" s="302"/>
    </row>
    <row r="225" spans="3:12" ht="16.5" customHeight="1" x14ac:dyDescent="0.3">
      <c r="C225" s="1371"/>
      <c r="D225" s="1372" t="s">
        <v>3793</v>
      </c>
      <c r="E225" s="1373"/>
      <c r="F225" s="1374"/>
      <c r="G225" s="1375"/>
      <c r="H225" s="1376"/>
      <c r="I225" s="1388"/>
      <c r="J225" s="1395"/>
      <c r="K225" s="1379"/>
      <c r="L225" s="302"/>
    </row>
    <row r="226" spans="3:12" ht="16.5" customHeight="1" x14ac:dyDescent="0.3">
      <c r="C226" s="1371"/>
      <c r="D226" s="1391" t="s">
        <v>658</v>
      </c>
      <c r="E226" s="1373">
        <v>1</v>
      </c>
      <c r="F226" s="1374"/>
      <c r="G226" s="1375"/>
      <c r="H226" s="1376"/>
      <c r="I226" s="1388">
        <f t="shared" ref="I226:I289" si="6">PRODUCT(E226:H226)</f>
        <v>1</v>
      </c>
      <c r="J226" s="1395"/>
      <c r="K226" s="1379"/>
      <c r="L226" s="302"/>
    </row>
    <row r="227" spans="3:12" ht="16.5" customHeight="1" x14ac:dyDescent="0.3">
      <c r="C227" s="1371"/>
      <c r="D227" s="1391" t="s">
        <v>214</v>
      </c>
      <c r="E227" s="1373">
        <v>1</v>
      </c>
      <c r="F227" s="1374"/>
      <c r="G227" s="1375"/>
      <c r="H227" s="1376"/>
      <c r="I227" s="1388">
        <f t="shared" si="6"/>
        <v>1</v>
      </c>
      <c r="J227" s="1395"/>
      <c r="K227" s="1379"/>
      <c r="L227" s="302"/>
    </row>
    <row r="228" spans="3:12" ht="16.5" customHeight="1" x14ac:dyDescent="0.3">
      <c r="C228" s="1371"/>
      <c r="D228" s="1391" t="s">
        <v>354</v>
      </c>
      <c r="E228" s="1373">
        <v>1</v>
      </c>
      <c r="F228" s="1374"/>
      <c r="G228" s="1375"/>
      <c r="H228" s="1376"/>
      <c r="I228" s="1388">
        <f t="shared" si="6"/>
        <v>1</v>
      </c>
      <c r="J228" s="1395"/>
      <c r="K228" s="1379"/>
      <c r="L228" s="302"/>
    </row>
    <row r="229" spans="3:12" ht="24.75" customHeight="1" x14ac:dyDescent="0.3">
      <c r="C229" s="1371"/>
      <c r="D229" s="1391" t="s">
        <v>3880</v>
      </c>
      <c r="E229" s="1373">
        <v>1</v>
      </c>
      <c r="F229" s="1374"/>
      <c r="G229" s="1375"/>
      <c r="H229" s="1376"/>
      <c r="I229" s="1388">
        <f t="shared" si="6"/>
        <v>1</v>
      </c>
      <c r="J229" s="1395"/>
      <c r="K229" s="1379"/>
      <c r="L229" s="302"/>
    </row>
    <row r="230" spans="3:12" ht="16.5" customHeight="1" x14ac:dyDescent="0.3">
      <c r="C230" s="1371"/>
      <c r="D230" s="1391" t="s">
        <v>222</v>
      </c>
      <c r="E230" s="1373">
        <v>1</v>
      </c>
      <c r="F230" s="1374"/>
      <c r="G230" s="1375"/>
      <c r="H230" s="1376"/>
      <c r="I230" s="1388">
        <f t="shared" si="6"/>
        <v>1</v>
      </c>
      <c r="J230" s="1395"/>
      <c r="K230" s="1379"/>
      <c r="L230" s="302"/>
    </row>
    <row r="231" spans="3:12" ht="16.5" customHeight="1" x14ac:dyDescent="0.3">
      <c r="C231" s="1371"/>
      <c r="D231" s="1391" t="s">
        <v>185</v>
      </c>
      <c r="E231" s="1373">
        <v>1</v>
      </c>
      <c r="F231" s="1374"/>
      <c r="G231" s="1375"/>
      <c r="H231" s="1376"/>
      <c r="I231" s="1388">
        <f t="shared" si="6"/>
        <v>1</v>
      </c>
      <c r="J231" s="1395"/>
      <c r="K231" s="1379"/>
      <c r="L231" s="302"/>
    </row>
    <row r="232" spans="3:12" ht="16.5" customHeight="1" x14ac:dyDescent="0.3">
      <c r="C232" s="1371"/>
      <c r="D232" s="1391" t="s">
        <v>3881</v>
      </c>
      <c r="E232" s="1373">
        <v>1</v>
      </c>
      <c r="F232" s="1374"/>
      <c r="G232" s="1375"/>
      <c r="H232" s="1376"/>
      <c r="I232" s="1388">
        <f t="shared" si="6"/>
        <v>1</v>
      </c>
      <c r="J232" s="1395"/>
      <c r="K232" s="1379"/>
      <c r="L232" s="302"/>
    </row>
    <row r="233" spans="3:12" ht="16.5" customHeight="1" x14ac:dyDescent="0.3">
      <c r="C233" s="1371"/>
      <c r="D233" s="1391" t="s">
        <v>146</v>
      </c>
      <c r="E233" s="1373">
        <v>1</v>
      </c>
      <c r="F233" s="1374"/>
      <c r="G233" s="1375"/>
      <c r="H233" s="1376"/>
      <c r="I233" s="1388">
        <f t="shared" si="6"/>
        <v>1</v>
      </c>
      <c r="J233" s="1395"/>
      <c r="K233" s="1379"/>
      <c r="L233" s="302"/>
    </row>
    <row r="234" spans="3:12" ht="16.5" customHeight="1" x14ac:dyDescent="0.3">
      <c r="C234" s="1371"/>
      <c r="D234" s="1391" t="s">
        <v>3882</v>
      </c>
      <c r="E234" s="1373">
        <v>1</v>
      </c>
      <c r="F234" s="1374"/>
      <c r="G234" s="1375"/>
      <c r="H234" s="1376"/>
      <c r="I234" s="1388">
        <f t="shared" si="6"/>
        <v>1</v>
      </c>
      <c r="J234" s="1395"/>
      <c r="K234" s="1379"/>
      <c r="L234" s="302"/>
    </row>
    <row r="235" spans="3:12" ht="16.5" customHeight="1" x14ac:dyDescent="0.3">
      <c r="C235" s="1371"/>
      <c r="D235" s="1391" t="s">
        <v>3883</v>
      </c>
      <c r="E235" s="1373">
        <v>1</v>
      </c>
      <c r="F235" s="1374"/>
      <c r="G235" s="1375"/>
      <c r="H235" s="1376"/>
      <c r="I235" s="1388">
        <f t="shared" si="6"/>
        <v>1</v>
      </c>
      <c r="J235" s="1395"/>
      <c r="K235" s="1379"/>
      <c r="L235" s="302"/>
    </row>
    <row r="236" spans="3:12" ht="16.5" customHeight="1" x14ac:dyDescent="0.3">
      <c r="C236" s="1371"/>
      <c r="D236" s="1391" t="s">
        <v>209</v>
      </c>
      <c r="E236" s="1373">
        <v>1</v>
      </c>
      <c r="F236" s="1374"/>
      <c r="G236" s="1375"/>
      <c r="H236" s="1376"/>
      <c r="I236" s="1388">
        <f t="shared" si="6"/>
        <v>1</v>
      </c>
      <c r="J236" s="1395"/>
      <c r="K236" s="1379"/>
      <c r="L236" s="302"/>
    </row>
    <row r="237" spans="3:12" ht="16.5" customHeight="1" x14ac:dyDescent="0.3">
      <c r="C237" s="1371"/>
      <c r="D237" s="1391" t="s">
        <v>130</v>
      </c>
      <c r="E237" s="1373">
        <v>1</v>
      </c>
      <c r="F237" s="1374"/>
      <c r="G237" s="1375"/>
      <c r="H237" s="1376"/>
      <c r="I237" s="1388">
        <f t="shared" si="6"/>
        <v>1</v>
      </c>
      <c r="J237" s="1395"/>
      <c r="K237" s="1379"/>
      <c r="L237" s="302"/>
    </row>
    <row r="238" spans="3:12" ht="16.5" customHeight="1" x14ac:dyDescent="0.3">
      <c r="C238" s="1371"/>
      <c r="D238" s="1391" t="s">
        <v>3263</v>
      </c>
      <c r="E238" s="1373">
        <v>1</v>
      </c>
      <c r="F238" s="1374"/>
      <c r="G238" s="1375"/>
      <c r="H238" s="1376"/>
      <c r="I238" s="1388">
        <f t="shared" si="6"/>
        <v>1</v>
      </c>
      <c r="J238" s="1395"/>
      <c r="K238" s="1379"/>
      <c r="L238" s="302"/>
    </row>
    <row r="239" spans="3:12" ht="16.5" customHeight="1" x14ac:dyDescent="0.3">
      <c r="C239" s="1371"/>
      <c r="D239" s="1391" t="s">
        <v>3273</v>
      </c>
      <c r="E239" s="1373">
        <v>1</v>
      </c>
      <c r="F239" s="1374"/>
      <c r="G239" s="1375"/>
      <c r="H239" s="1376"/>
      <c r="I239" s="1388">
        <f t="shared" si="6"/>
        <v>1</v>
      </c>
      <c r="J239" s="1395"/>
      <c r="K239" s="1379"/>
      <c r="L239" s="302"/>
    </row>
    <row r="240" spans="3:12" ht="16.5" customHeight="1" x14ac:dyDescent="0.3">
      <c r="C240" s="1371"/>
      <c r="D240" s="1391" t="s">
        <v>141</v>
      </c>
      <c r="E240" s="1373">
        <v>1</v>
      </c>
      <c r="F240" s="1374"/>
      <c r="G240" s="1375"/>
      <c r="H240" s="1376"/>
      <c r="I240" s="1388">
        <f t="shared" si="6"/>
        <v>1</v>
      </c>
      <c r="J240" s="1395"/>
      <c r="K240" s="1379"/>
      <c r="L240" s="302"/>
    </row>
    <row r="241" spans="3:12" ht="16.5" customHeight="1" x14ac:dyDescent="0.3">
      <c r="C241" s="1371"/>
      <c r="D241" s="1391" t="s">
        <v>970</v>
      </c>
      <c r="E241" s="1373">
        <v>1</v>
      </c>
      <c r="F241" s="1374"/>
      <c r="G241" s="1375"/>
      <c r="H241" s="1376"/>
      <c r="I241" s="1388">
        <f t="shared" si="6"/>
        <v>1</v>
      </c>
      <c r="J241" s="1395"/>
      <c r="K241" s="1379"/>
      <c r="L241" s="302"/>
    </row>
    <row r="242" spans="3:12" s="303" customFormat="1" x14ac:dyDescent="0.3">
      <c r="C242" s="1371"/>
      <c r="D242" s="1391" t="s">
        <v>1644</v>
      </c>
      <c r="E242" s="1373">
        <v>1</v>
      </c>
      <c r="F242" s="1374"/>
      <c r="G242" s="1375"/>
      <c r="H242" s="1376"/>
      <c r="I242" s="1388">
        <f t="shared" si="6"/>
        <v>1</v>
      </c>
      <c r="J242" s="1395"/>
      <c r="K242" s="1379"/>
    </row>
    <row r="243" spans="3:12" x14ac:dyDescent="0.3">
      <c r="C243" s="1371"/>
      <c r="D243" s="1391" t="s">
        <v>155</v>
      </c>
      <c r="E243" s="1373">
        <v>1</v>
      </c>
      <c r="F243" s="1374"/>
      <c r="G243" s="1375"/>
      <c r="H243" s="1376"/>
      <c r="I243" s="1388">
        <f t="shared" si="6"/>
        <v>1</v>
      </c>
      <c r="J243" s="1395"/>
      <c r="K243" s="1379"/>
    </row>
    <row r="244" spans="3:12" ht="16.5" customHeight="1" x14ac:dyDescent="0.3">
      <c r="C244" s="1371"/>
      <c r="D244" s="1391" t="s">
        <v>356</v>
      </c>
      <c r="E244" s="1373">
        <v>1</v>
      </c>
      <c r="F244" s="1374"/>
      <c r="G244" s="1375"/>
      <c r="H244" s="1376"/>
      <c r="I244" s="1388">
        <f t="shared" si="6"/>
        <v>1</v>
      </c>
      <c r="J244" s="1395"/>
      <c r="K244" s="1379"/>
    </row>
    <row r="245" spans="3:12" ht="16.5" customHeight="1" x14ac:dyDescent="0.3">
      <c r="C245" s="1371"/>
      <c r="D245" s="1391" t="s">
        <v>150</v>
      </c>
      <c r="E245" s="1373">
        <v>1</v>
      </c>
      <c r="F245" s="1374"/>
      <c r="G245" s="1375"/>
      <c r="H245" s="1376"/>
      <c r="I245" s="1388">
        <f t="shared" si="6"/>
        <v>1</v>
      </c>
      <c r="J245" s="1395"/>
      <c r="K245" s="1379"/>
      <c r="L245" s="302"/>
    </row>
    <row r="246" spans="3:12" ht="16.5" customHeight="1" x14ac:dyDescent="0.3">
      <c r="C246" s="1371"/>
      <c r="D246" s="1391" t="s">
        <v>854</v>
      </c>
      <c r="E246" s="1373">
        <v>1</v>
      </c>
      <c r="F246" s="1374"/>
      <c r="G246" s="1375"/>
      <c r="H246" s="1376"/>
      <c r="I246" s="1388">
        <f t="shared" si="6"/>
        <v>1</v>
      </c>
      <c r="J246" s="1395"/>
      <c r="K246" s="1379"/>
      <c r="L246" s="302"/>
    </row>
    <row r="247" spans="3:12" ht="16.5" customHeight="1" x14ac:dyDescent="0.3">
      <c r="C247" s="1371"/>
      <c r="D247" s="1391" t="s">
        <v>951</v>
      </c>
      <c r="E247" s="1373">
        <v>1</v>
      </c>
      <c r="F247" s="1374"/>
      <c r="G247" s="1375"/>
      <c r="H247" s="1376"/>
      <c r="I247" s="1388">
        <f t="shared" si="6"/>
        <v>1</v>
      </c>
      <c r="J247" s="1395"/>
      <c r="K247" s="1379"/>
      <c r="L247" s="302"/>
    </row>
    <row r="248" spans="3:12" ht="16.5" customHeight="1" x14ac:dyDescent="0.3">
      <c r="C248" s="1371"/>
      <c r="D248" s="1391" t="s">
        <v>159</v>
      </c>
      <c r="E248" s="1373">
        <v>1</v>
      </c>
      <c r="F248" s="1374"/>
      <c r="G248" s="1375"/>
      <c r="H248" s="1376"/>
      <c r="I248" s="1388">
        <f t="shared" si="6"/>
        <v>1</v>
      </c>
      <c r="J248" s="1395"/>
      <c r="K248" s="1379"/>
      <c r="L248" s="302"/>
    </row>
    <row r="249" spans="3:12" ht="16.5" customHeight="1" x14ac:dyDescent="0.3">
      <c r="C249" s="1371"/>
      <c r="D249" s="1391" t="s">
        <v>331</v>
      </c>
      <c r="E249" s="1373">
        <v>1</v>
      </c>
      <c r="F249" s="1374"/>
      <c r="G249" s="1375"/>
      <c r="H249" s="1376"/>
      <c r="I249" s="1388">
        <f t="shared" si="6"/>
        <v>1</v>
      </c>
      <c r="J249" s="1395"/>
      <c r="K249" s="1379"/>
      <c r="L249" s="302"/>
    </row>
    <row r="250" spans="3:12" ht="16.5" customHeight="1" x14ac:dyDescent="0.3">
      <c r="C250" s="1371"/>
      <c r="D250" s="1391" t="s">
        <v>3884</v>
      </c>
      <c r="E250" s="1373">
        <v>1</v>
      </c>
      <c r="F250" s="1374"/>
      <c r="G250" s="1375"/>
      <c r="H250" s="1376"/>
      <c r="I250" s="1388">
        <f t="shared" si="6"/>
        <v>1</v>
      </c>
      <c r="J250" s="1395"/>
      <c r="K250" s="1379"/>
      <c r="L250" s="302"/>
    </row>
    <row r="251" spans="3:12" ht="16.5" customHeight="1" x14ac:dyDescent="0.3">
      <c r="C251" s="1371"/>
      <c r="D251" s="1391" t="s">
        <v>3271</v>
      </c>
      <c r="E251" s="1373">
        <v>1</v>
      </c>
      <c r="F251" s="1374"/>
      <c r="G251" s="1375"/>
      <c r="H251" s="1376"/>
      <c r="I251" s="1388">
        <f t="shared" si="6"/>
        <v>1</v>
      </c>
      <c r="J251" s="1395"/>
      <c r="K251" s="1379"/>
      <c r="L251" s="302"/>
    </row>
    <row r="252" spans="3:12" ht="16.5" customHeight="1" x14ac:dyDescent="0.3">
      <c r="C252" s="1371"/>
      <c r="D252" s="1391" t="s">
        <v>3270</v>
      </c>
      <c r="E252" s="1373">
        <v>1</v>
      </c>
      <c r="F252" s="1374"/>
      <c r="G252" s="1375"/>
      <c r="H252" s="1376"/>
      <c r="I252" s="1388">
        <f t="shared" si="6"/>
        <v>1</v>
      </c>
      <c r="J252" s="1395"/>
      <c r="K252" s="1379"/>
      <c r="L252" s="302"/>
    </row>
    <row r="253" spans="3:12" ht="16.5" customHeight="1" x14ac:dyDescent="0.3">
      <c r="C253" s="1371"/>
      <c r="D253" s="1391" t="s">
        <v>2288</v>
      </c>
      <c r="E253" s="1373">
        <v>1</v>
      </c>
      <c r="F253" s="1374"/>
      <c r="G253" s="1375"/>
      <c r="H253" s="1376"/>
      <c r="I253" s="1388">
        <f t="shared" si="6"/>
        <v>1</v>
      </c>
      <c r="J253" s="1395"/>
      <c r="K253" s="1379"/>
      <c r="L253" s="302"/>
    </row>
    <row r="254" spans="3:12" ht="16.5" customHeight="1" x14ac:dyDescent="0.3">
      <c r="C254" s="1371"/>
      <c r="D254" s="1391" t="s">
        <v>387</v>
      </c>
      <c r="E254" s="1373">
        <v>1</v>
      </c>
      <c r="F254" s="1374"/>
      <c r="G254" s="1375"/>
      <c r="H254" s="1376"/>
      <c r="I254" s="1388">
        <f t="shared" si="6"/>
        <v>1</v>
      </c>
      <c r="J254" s="1395"/>
      <c r="K254" s="1379"/>
      <c r="L254" s="302"/>
    </row>
    <row r="255" spans="3:12" ht="16.5" customHeight="1" x14ac:dyDescent="0.3">
      <c r="C255" s="1371"/>
      <c r="D255" s="1391" t="s">
        <v>984</v>
      </c>
      <c r="E255" s="1373">
        <v>1</v>
      </c>
      <c r="F255" s="1374"/>
      <c r="G255" s="1375"/>
      <c r="H255" s="1376"/>
      <c r="I255" s="1388">
        <f t="shared" si="6"/>
        <v>1</v>
      </c>
      <c r="J255" s="1395"/>
      <c r="K255" s="1379"/>
      <c r="L255" s="302"/>
    </row>
    <row r="256" spans="3:12" ht="16.5" customHeight="1" x14ac:dyDescent="0.3">
      <c r="C256" s="1371"/>
      <c r="D256" s="1391" t="s">
        <v>900</v>
      </c>
      <c r="E256" s="1373">
        <v>1</v>
      </c>
      <c r="F256" s="1374"/>
      <c r="G256" s="1375"/>
      <c r="H256" s="1376"/>
      <c r="I256" s="1388">
        <f t="shared" si="6"/>
        <v>1</v>
      </c>
      <c r="J256" s="1395"/>
      <c r="K256" s="1379"/>
      <c r="L256" s="302"/>
    </row>
    <row r="257" spans="3:12" ht="16.5" customHeight="1" x14ac:dyDescent="0.3">
      <c r="C257" s="1371"/>
      <c r="D257" s="1391" t="s">
        <v>3885</v>
      </c>
      <c r="E257" s="1373">
        <v>2</v>
      </c>
      <c r="F257" s="1374"/>
      <c r="G257" s="1375"/>
      <c r="H257" s="1376"/>
      <c r="I257" s="1388">
        <f t="shared" si="6"/>
        <v>2</v>
      </c>
      <c r="J257" s="1395"/>
      <c r="K257" s="1379"/>
      <c r="L257" s="302"/>
    </row>
    <row r="258" spans="3:12" ht="16.5" customHeight="1" x14ac:dyDescent="0.3">
      <c r="C258" s="1371"/>
      <c r="D258" s="1391" t="s">
        <v>161</v>
      </c>
      <c r="E258" s="1373">
        <v>1</v>
      </c>
      <c r="F258" s="1374"/>
      <c r="G258" s="1375"/>
      <c r="H258" s="1376"/>
      <c r="I258" s="1388">
        <f t="shared" si="6"/>
        <v>1</v>
      </c>
      <c r="J258" s="1395"/>
      <c r="K258" s="1379"/>
      <c r="L258" s="302"/>
    </row>
    <row r="259" spans="3:12" ht="16.5" customHeight="1" x14ac:dyDescent="0.3">
      <c r="C259" s="1371"/>
      <c r="D259" s="1372" t="s">
        <v>3814</v>
      </c>
      <c r="E259" s="1373"/>
      <c r="F259" s="1374"/>
      <c r="G259" s="1375"/>
      <c r="H259" s="1376"/>
      <c r="I259" s="1388"/>
      <c r="J259" s="1395"/>
      <c r="K259" s="1379"/>
      <c r="L259" s="302"/>
    </row>
    <row r="260" spans="3:12" ht="16.5" customHeight="1" x14ac:dyDescent="0.3">
      <c r="C260" s="1371"/>
      <c r="D260" s="1391" t="s">
        <v>209</v>
      </c>
      <c r="E260" s="1373">
        <v>1</v>
      </c>
      <c r="F260" s="1374"/>
      <c r="G260" s="1375"/>
      <c r="H260" s="1376"/>
      <c r="I260" s="1388">
        <f t="shared" si="6"/>
        <v>1</v>
      </c>
      <c r="J260" s="1395"/>
      <c r="K260" s="1379"/>
      <c r="L260" s="302"/>
    </row>
    <row r="261" spans="3:12" ht="16.5" customHeight="1" x14ac:dyDescent="0.3">
      <c r="C261" s="1371"/>
      <c r="D261" s="1391" t="s">
        <v>1644</v>
      </c>
      <c r="E261" s="1373">
        <v>1</v>
      </c>
      <c r="F261" s="1374"/>
      <c r="G261" s="1375"/>
      <c r="H261" s="1376"/>
      <c r="I261" s="1388">
        <f t="shared" si="6"/>
        <v>1</v>
      </c>
      <c r="J261" s="1395"/>
      <c r="K261" s="1379"/>
      <c r="L261" s="302"/>
    </row>
    <row r="262" spans="3:12" ht="16.5" customHeight="1" x14ac:dyDescent="0.3">
      <c r="C262" s="1385"/>
      <c r="D262" s="1391" t="s">
        <v>803</v>
      </c>
      <c r="E262" s="1373">
        <v>1</v>
      </c>
      <c r="F262" s="1374"/>
      <c r="G262" s="1375"/>
      <c r="H262" s="1403"/>
      <c r="I262" s="1388">
        <f t="shared" si="6"/>
        <v>1</v>
      </c>
      <c r="J262" s="1395"/>
      <c r="K262" s="1379"/>
      <c r="L262" s="302"/>
    </row>
    <row r="263" spans="3:12" ht="16.5" customHeight="1" x14ac:dyDescent="0.3">
      <c r="C263" s="1371"/>
      <c r="D263" s="1391" t="s">
        <v>851</v>
      </c>
      <c r="E263" s="1373">
        <v>1</v>
      </c>
      <c r="F263" s="1404"/>
      <c r="G263" s="1405"/>
      <c r="H263" s="1376"/>
      <c r="I263" s="1388">
        <f t="shared" si="6"/>
        <v>1</v>
      </c>
      <c r="J263" s="1395"/>
      <c r="K263" s="1379"/>
      <c r="L263" s="302"/>
    </row>
    <row r="264" spans="3:12" ht="16.5" customHeight="1" x14ac:dyDescent="0.3">
      <c r="C264" s="1371"/>
      <c r="D264" s="1391" t="s">
        <v>181</v>
      </c>
      <c r="E264" s="1373">
        <v>1</v>
      </c>
      <c r="F264" s="1404"/>
      <c r="G264" s="1405"/>
      <c r="H264" s="1376"/>
      <c r="I264" s="1388">
        <f t="shared" si="6"/>
        <v>1</v>
      </c>
      <c r="J264" s="1395"/>
      <c r="K264" s="1379"/>
      <c r="L264" s="302"/>
    </row>
    <row r="265" spans="3:12" ht="16.5" customHeight="1" x14ac:dyDescent="0.3">
      <c r="C265" s="1371"/>
      <c r="D265" s="1391" t="s">
        <v>3886</v>
      </c>
      <c r="E265" s="1373">
        <v>1</v>
      </c>
      <c r="F265" s="1374"/>
      <c r="G265" s="1375"/>
      <c r="H265" s="1376"/>
      <c r="I265" s="1388">
        <f t="shared" si="6"/>
        <v>1</v>
      </c>
      <c r="J265" s="1395"/>
      <c r="K265" s="1379"/>
      <c r="L265" s="302"/>
    </row>
    <row r="266" spans="3:12" ht="16.5" customHeight="1" x14ac:dyDescent="0.3">
      <c r="C266" s="1371"/>
      <c r="D266" s="1391" t="s">
        <v>173</v>
      </c>
      <c r="E266" s="1373">
        <v>1</v>
      </c>
      <c r="F266" s="1404"/>
      <c r="G266" s="1405"/>
      <c r="H266" s="1376"/>
      <c r="I266" s="1388">
        <f t="shared" si="6"/>
        <v>1</v>
      </c>
      <c r="J266" s="1395"/>
      <c r="K266" s="1379"/>
      <c r="L266" s="302"/>
    </row>
    <row r="267" spans="3:12" ht="16.5" customHeight="1" x14ac:dyDescent="0.3">
      <c r="C267" s="1371"/>
      <c r="D267" s="1391" t="s">
        <v>783</v>
      </c>
      <c r="E267" s="1373">
        <v>2</v>
      </c>
      <c r="F267" s="1404"/>
      <c r="G267" s="1405"/>
      <c r="H267" s="1376"/>
      <c r="I267" s="1388">
        <f t="shared" si="6"/>
        <v>2</v>
      </c>
      <c r="J267" s="1395"/>
      <c r="K267" s="1379"/>
      <c r="L267" s="302"/>
    </row>
    <row r="268" spans="3:12" ht="16.5" customHeight="1" x14ac:dyDescent="0.3">
      <c r="C268" s="1371"/>
      <c r="D268" s="1391" t="s">
        <v>282</v>
      </c>
      <c r="E268" s="1373">
        <v>1</v>
      </c>
      <c r="F268" s="1404"/>
      <c r="G268" s="1405"/>
      <c r="H268" s="1376"/>
      <c r="I268" s="1388">
        <f t="shared" si="6"/>
        <v>1</v>
      </c>
      <c r="J268" s="1395"/>
      <c r="K268" s="1379"/>
      <c r="L268" s="302"/>
    </row>
    <row r="269" spans="3:12" ht="16.5" customHeight="1" x14ac:dyDescent="0.3">
      <c r="C269" s="1371"/>
      <c r="D269" s="1391" t="s">
        <v>3887</v>
      </c>
      <c r="E269" s="1373">
        <v>1</v>
      </c>
      <c r="F269" s="1404"/>
      <c r="G269" s="1405"/>
      <c r="H269" s="1376"/>
      <c r="I269" s="1388">
        <f t="shared" si="6"/>
        <v>1</v>
      </c>
      <c r="J269" s="1395"/>
      <c r="K269" s="1379"/>
      <c r="L269" s="302"/>
    </row>
    <row r="270" spans="3:12" ht="16.5" customHeight="1" x14ac:dyDescent="0.3">
      <c r="C270" s="1371"/>
      <c r="D270" s="1391" t="s">
        <v>3888</v>
      </c>
      <c r="E270" s="1373">
        <v>1</v>
      </c>
      <c r="F270" s="1404"/>
      <c r="G270" s="1405"/>
      <c r="H270" s="1376"/>
      <c r="I270" s="1388">
        <f t="shared" si="6"/>
        <v>1</v>
      </c>
      <c r="J270" s="1395"/>
      <c r="K270" s="1379"/>
      <c r="L270" s="302"/>
    </row>
    <row r="271" spans="3:12" s="303" customFormat="1" x14ac:dyDescent="0.3">
      <c r="C271" s="1371"/>
      <c r="D271" s="1391" t="s">
        <v>1137</v>
      </c>
      <c r="E271" s="1373">
        <v>1</v>
      </c>
      <c r="F271" s="1404"/>
      <c r="G271" s="1405"/>
      <c r="H271" s="1376"/>
      <c r="I271" s="1388">
        <f t="shared" si="6"/>
        <v>1</v>
      </c>
      <c r="J271" s="1395"/>
      <c r="K271" s="1379"/>
    </row>
    <row r="272" spans="3:12" x14ac:dyDescent="0.3">
      <c r="C272" s="1371"/>
      <c r="D272" s="1391" t="s">
        <v>3889</v>
      </c>
      <c r="E272" s="1373">
        <v>1</v>
      </c>
      <c r="F272" s="1404"/>
      <c r="G272" s="1405"/>
      <c r="H272" s="1376"/>
      <c r="I272" s="1388">
        <f t="shared" si="6"/>
        <v>1</v>
      </c>
      <c r="J272" s="1395"/>
      <c r="K272" s="1379"/>
    </row>
    <row r="273" spans="3:12" ht="16.5" customHeight="1" x14ac:dyDescent="0.3">
      <c r="C273" s="1371"/>
      <c r="D273" s="1391" t="s">
        <v>1089</v>
      </c>
      <c r="E273" s="1373">
        <v>2</v>
      </c>
      <c r="F273" s="1404"/>
      <c r="G273" s="1405"/>
      <c r="H273" s="1376"/>
      <c r="I273" s="1388">
        <f t="shared" si="6"/>
        <v>2</v>
      </c>
      <c r="J273" s="1395"/>
      <c r="K273" s="1379"/>
    </row>
    <row r="274" spans="3:12" ht="16.5" customHeight="1" x14ac:dyDescent="0.3">
      <c r="C274" s="1371"/>
      <c r="D274" s="1391" t="s">
        <v>3890</v>
      </c>
      <c r="E274" s="1373">
        <v>1</v>
      </c>
      <c r="F274" s="1404"/>
      <c r="G274" s="1405"/>
      <c r="H274" s="1376"/>
      <c r="I274" s="1388">
        <f t="shared" si="6"/>
        <v>1</v>
      </c>
      <c r="J274" s="1395"/>
      <c r="K274" s="1379"/>
      <c r="L274" s="302"/>
    </row>
    <row r="275" spans="3:12" ht="16.5" customHeight="1" x14ac:dyDescent="0.3">
      <c r="C275" s="1371"/>
      <c r="D275" s="1391" t="s">
        <v>1644</v>
      </c>
      <c r="E275" s="1373">
        <v>1</v>
      </c>
      <c r="F275" s="1404"/>
      <c r="G275" s="1405"/>
      <c r="H275" s="1376"/>
      <c r="I275" s="1388">
        <f t="shared" si="6"/>
        <v>1</v>
      </c>
      <c r="J275" s="1395"/>
      <c r="K275" s="1379"/>
      <c r="L275" s="302"/>
    </row>
    <row r="276" spans="3:12" ht="16.5" customHeight="1" x14ac:dyDescent="0.3">
      <c r="C276" s="1371"/>
      <c r="D276" s="1391" t="s">
        <v>3891</v>
      </c>
      <c r="E276" s="1373">
        <v>1</v>
      </c>
      <c r="F276" s="1404"/>
      <c r="G276" s="1405"/>
      <c r="H276" s="1376"/>
      <c r="I276" s="1388">
        <f t="shared" si="6"/>
        <v>1</v>
      </c>
      <c r="J276" s="1395"/>
      <c r="K276" s="1379"/>
      <c r="L276" s="302"/>
    </row>
    <row r="277" spans="3:12" ht="16.5" customHeight="1" x14ac:dyDescent="0.3">
      <c r="C277" s="1371"/>
      <c r="D277" s="1391" t="s">
        <v>565</v>
      </c>
      <c r="E277" s="1373">
        <v>1</v>
      </c>
      <c r="F277" s="1404"/>
      <c r="G277" s="1405"/>
      <c r="H277" s="1376"/>
      <c r="I277" s="1388">
        <f t="shared" si="6"/>
        <v>1</v>
      </c>
      <c r="J277" s="1395"/>
      <c r="K277" s="1379"/>
      <c r="L277" s="302"/>
    </row>
    <row r="278" spans="3:12" ht="16.5" customHeight="1" x14ac:dyDescent="0.3">
      <c r="C278" s="1371"/>
      <c r="D278" s="1391" t="s">
        <v>3892</v>
      </c>
      <c r="E278" s="1373">
        <v>1</v>
      </c>
      <c r="F278" s="1404"/>
      <c r="G278" s="1405"/>
      <c r="H278" s="1376"/>
      <c r="I278" s="1388">
        <f t="shared" si="6"/>
        <v>1</v>
      </c>
      <c r="J278" s="1395"/>
      <c r="K278" s="1379"/>
      <c r="L278" s="302"/>
    </row>
    <row r="279" spans="3:12" ht="16.5" customHeight="1" x14ac:dyDescent="0.3">
      <c r="C279" s="1371"/>
      <c r="D279" s="1391" t="s">
        <v>142</v>
      </c>
      <c r="E279" s="1373">
        <v>1</v>
      </c>
      <c r="F279" s="1404"/>
      <c r="G279" s="1405"/>
      <c r="H279" s="1376"/>
      <c r="I279" s="1388">
        <f t="shared" si="6"/>
        <v>1</v>
      </c>
      <c r="J279" s="1395"/>
      <c r="K279" s="1379"/>
      <c r="L279" s="302"/>
    </row>
    <row r="280" spans="3:12" ht="16.5" customHeight="1" x14ac:dyDescent="0.3">
      <c r="C280" s="1371"/>
      <c r="D280" s="1391" t="s">
        <v>218</v>
      </c>
      <c r="E280" s="1373">
        <v>1</v>
      </c>
      <c r="F280" s="1404"/>
      <c r="G280" s="1405"/>
      <c r="H280" s="1376"/>
      <c r="I280" s="1388">
        <f t="shared" si="6"/>
        <v>1</v>
      </c>
      <c r="J280" s="1395"/>
      <c r="K280" s="1379"/>
      <c r="L280" s="302"/>
    </row>
    <row r="281" spans="3:12" ht="16.5" customHeight="1" x14ac:dyDescent="0.3">
      <c r="C281" s="1371"/>
      <c r="D281" s="1391" t="s">
        <v>130</v>
      </c>
      <c r="E281" s="1373">
        <v>1</v>
      </c>
      <c r="F281" s="1404"/>
      <c r="G281" s="1405"/>
      <c r="H281" s="1376"/>
      <c r="I281" s="1388">
        <f t="shared" si="6"/>
        <v>1</v>
      </c>
      <c r="J281" s="1395"/>
      <c r="K281" s="1379"/>
      <c r="L281" s="302"/>
    </row>
    <row r="282" spans="3:12" ht="16.5" customHeight="1" x14ac:dyDescent="0.3">
      <c r="C282" s="1371"/>
      <c r="D282" s="1391" t="s">
        <v>803</v>
      </c>
      <c r="E282" s="1373">
        <v>1</v>
      </c>
      <c r="F282" s="1404"/>
      <c r="G282" s="1405"/>
      <c r="H282" s="1376"/>
      <c r="I282" s="1388">
        <f t="shared" si="6"/>
        <v>1</v>
      </c>
      <c r="J282" s="1395"/>
      <c r="K282" s="1379"/>
      <c r="L282" s="302"/>
    </row>
    <row r="283" spans="3:12" ht="16.5" customHeight="1" x14ac:dyDescent="0.3">
      <c r="C283" s="1371"/>
      <c r="D283" s="1391" t="s">
        <v>209</v>
      </c>
      <c r="E283" s="1373">
        <v>1</v>
      </c>
      <c r="F283" s="1404"/>
      <c r="G283" s="1405"/>
      <c r="H283" s="1376"/>
      <c r="I283" s="1388">
        <f t="shared" si="6"/>
        <v>1</v>
      </c>
      <c r="J283" s="1395"/>
      <c r="K283" s="1379"/>
      <c r="L283" s="302"/>
    </row>
    <row r="284" spans="3:12" ht="16.5" customHeight="1" x14ac:dyDescent="0.3">
      <c r="C284" s="1371"/>
      <c r="D284" s="1391" t="s">
        <v>3892</v>
      </c>
      <c r="E284" s="1373">
        <v>1</v>
      </c>
      <c r="F284" s="1404"/>
      <c r="G284" s="1405"/>
      <c r="H284" s="1376"/>
      <c r="I284" s="1388">
        <f t="shared" si="6"/>
        <v>1</v>
      </c>
      <c r="J284" s="1395"/>
      <c r="K284" s="1379"/>
      <c r="L284" s="302"/>
    </row>
    <row r="285" spans="3:12" ht="16.5" customHeight="1" x14ac:dyDescent="0.3">
      <c r="C285" s="1371"/>
      <c r="D285" s="1391" t="s">
        <v>1065</v>
      </c>
      <c r="E285" s="1373">
        <v>1</v>
      </c>
      <c r="F285" s="1404"/>
      <c r="G285" s="1405"/>
      <c r="H285" s="1376"/>
      <c r="I285" s="1388">
        <f t="shared" si="6"/>
        <v>1</v>
      </c>
      <c r="J285" s="1395"/>
      <c r="K285" s="1379"/>
      <c r="L285" s="302"/>
    </row>
    <row r="286" spans="3:12" ht="16.5" customHeight="1" x14ac:dyDescent="0.3">
      <c r="C286" s="1371"/>
      <c r="D286" s="1391" t="s">
        <v>3893</v>
      </c>
      <c r="E286" s="1373">
        <v>1</v>
      </c>
      <c r="F286" s="1404"/>
      <c r="G286" s="1405"/>
      <c r="H286" s="1376"/>
      <c r="I286" s="1388">
        <f t="shared" si="6"/>
        <v>1</v>
      </c>
      <c r="J286" s="1395"/>
      <c r="K286" s="1379"/>
      <c r="L286" s="302"/>
    </row>
    <row r="287" spans="3:12" ht="16.5" customHeight="1" x14ac:dyDescent="0.3">
      <c r="C287" s="1371"/>
      <c r="D287" s="1391" t="s">
        <v>144</v>
      </c>
      <c r="E287" s="1373">
        <v>1</v>
      </c>
      <c r="F287" s="1404"/>
      <c r="G287" s="1405"/>
      <c r="H287" s="1376"/>
      <c r="I287" s="1388">
        <f t="shared" si="6"/>
        <v>1</v>
      </c>
      <c r="J287" s="1395"/>
      <c r="K287" s="1379"/>
      <c r="L287" s="302"/>
    </row>
    <row r="288" spans="3:12" ht="16.5" customHeight="1" x14ac:dyDescent="0.3">
      <c r="C288" s="1371"/>
      <c r="D288" s="1391" t="s">
        <v>362</v>
      </c>
      <c r="E288" s="1373">
        <v>1</v>
      </c>
      <c r="F288" s="1404"/>
      <c r="G288" s="1405"/>
      <c r="H288" s="1376"/>
      <c r="I288" s="1388">
        <f t="shared" si="6"/>
        <v>1</v>
      </c>
      <c r="J288" s="1395"/>
      <c r="K288" s="1379"/>
      <c r="L288" s="302"/>
    </row>
    <row r="289" spans="3:12" ht="16.5" customHeight="1" x14ac:dyDescent="0.3">
      <c r="C289" s="1371"/>
      <c r="D289" s="1391" t="s">
        <v>578</v>
      </c>
      <c r="E289" s="1373">
        <v>2</v>
      </c>
      <c r="F289" s="1404"/>
      <c r="G289" s="1405"/>
      <c r="H289" s="1376"/>
      <c r="I289" s="1388">
        <f t="shared" si="6"/>
        <v>2</v>
      </c>
      <c r="J289" s="1395"/>
      <c r="K289" s="1379"/>
      <c r="L289" s="302"/>
    </row>
    <row r="290" spans="3:12" ht="16.5" customHeight="1" x14ac:dyDescent="0.3">
      <c r="C290" s="1371"/>
      <c r="D290" s="1391" t="s">
        <v>829</v>
      </c>
      <c r="E290" s="1373">
        <v>1</v>
      </c>
      <c r="F290" s="1404"/>
      <c r="G290" s="1405"/>
      <c r="H290" s="1376"/>
      <c r="I290" s="1388">
        <f t="shared" ref="I290:I353" si="7">PRODUCT(E290:H290)</f>
        <v>1</v>
      </c>
      <c r="J290" s="1395"/>
      <c r="K290" s="1379"/>
      <c r="L290" s="302"/>
    </row>
    <row r="291" spans="3:12" ht="16.5" customHeight="1" x14ac:dyDescent="0.3">
      <c r="C291" s="1371"/>
      <c r="D291" s="1391" t="s">
        <v>209</v>
      </c>
      <c r="E291" s="1373">
        <v>1</v>
      </c>
      <c r="F291" s="1404"/>
      <c r="G291" s="1405"/>
      <c r="H291" s="1376"/>
      <c r="I291" s="1388">
        <f t="shared" si="7"/>
        <v>1</v>
      </c>
      <c r="J291" s="1395"/>
      <c r="K291" s="1379"/>
      <c r="L291" s="302"/>
    </row>
    <row r="292" spans="3:12" ht="16.5" customHeight="1" x14ac:dyDescent="0.3">
      <c r="C292" s="1371"/>
      <c r="D292" s="1372" t="s">
        <v>3799</v>
      </c>
      <c r="E292" s="1373"/>
      <c r="F292" s="1404"/>
      <c r="G292" s="1405"/>
      <c r="H292" s="1376"/>
      <c r="I292" s="1388"/>
      <c r="J292" s="1395"/>
      <c r="K292" s="1379"/>
      <c r="L292" s="302"/>
    </row>
    <row r="293" spans="3:12" ht="16.5" customHeight="1" x14ac:dyDescent="0.3">
      <c r="C293" s="1371"/>
      <c r="D293" s="1391" t="s">
        <v>361</v>
      </c>
      <c r="E293" s="1373">
        <v>1</v>
      </c>
      <c r="F293" s="1404"/>
      <c r="G293" s="1405"/>
      <c r="H293" s="1376"/>
      <c r="I293" s="1388">
        <f t="shared" si="7"/>
        <v>1</v>
      </c>
      <c r="J293" s="1395"/>
      <c r="K293" s="1379"/>
      <c r="L293" s="302"/>
    </row>
    <row r="294" spans="3:12" ht="16.5" customHeight="1" x14ac:dyDescent="0.3">
      <c r="C294" s="1371"/>
      <c r="D294" s="1391" t="s">
        <v>354</v>
      </c>
      <c r="E294" s="1373">
        <v>1</v>
      </c>
      <c r="F294" s="1404"/>
      <c r="G294" s="1405"/>
      <c r="H294" s="1376"/>
      <c r="I294" s="1388">
        <f t="shared" si="7"/>
        <v>1</v>
      </c>
      <c r="J294" s="1395"/>
      <c r="K294" s="1379"/>
      <c r="L294" s="302"/>
    </row>
    <row r="295" spans="3:12" s="303" customFormat="1" x14ac:dyDescent="0.3">
      <c r="C295" s="1371"/>
      <c r="D295" s="1391" t="s">
        <v>3894</v>
      </c>
      <c r="E295" s="1373">
        <v>1</v>
      </c>
      <c r="F295" s="1404"/>
      <c r="G295" s="1405"/>
      <c r="H295" s="1376"/>
      <c r="I295" s="1388">
        <f t="shared" si="7"/>
        <v>1</v>
      </c>
      <c r="J295" s="1395"/>
      <c r="K295" s="1379"/>
    </row>
    <row r="296" spans="3:12" x14ac:dyDescent="0.3">
      <c r="C296" s="1371"/>
      <c r="D296" s="1391" t="s">
        <v>144</v>
      </c>
      <c r="E296" s="1373">
        <v>1</v>
      </c>
      <c r="F296" s="1404"/>
      <c r="G296" s="1405"/>
      <c r="H296" s="1376"/>
      <c r="I296" s="1388">
        <f t="shared" si="7"/>
        <v>1</v>
      </c>
      <c r="J296" s="1395"/>
      <c r="K296" s="1379"/>
    </row>
    <row r="297" spans="3:12" ht="16.5" customHeight="1" x14ac:dyDescent="0.3">
      <c r="C297" s="1371"/>
      <c r="D297" s="1391" t="s">
        <v>322</v>
      </c>
      <c r="E297" s="1373">
        <v>1</v>
      </c>
      <c r="F297" s="1404"/>
      <c r="G297" s="1405"/>
      <c r="H297" s="1376"/>
      <c r="I297" s="1388">
        <f t="shared" si="7"/>
        <v>1</v>
      </c>
      <c r="J297" s="1395"/>
      <c r="K297" s="1379"/>
    </row>
    <row r="298" spans="3:12" ht="16.5" customHeight="1" x14ac:dyDescent="0.3">
      <c r="C298" s="1371"/>
      <c r="D298" s="1391" t="s">
        <v>836</v>
      </c>
      <c r="E298" s="1373">
        <v>1</v>
      </c>
      <c r="F298" s="1404"/>
      <c r="G298" s="1405"/>
      <c r="H298" s="1376"/>
      <c r="I298" s="1388">
        <f t="shared" si="7"/>
        <v>1</v>
      </c>
      <c r="J298" s="1395"/>
      <c r="K298" s="1379"/>
      <c r="L298" s="302"/>
    </row>
    <row r="299" spans="3:12" ht="16.5" customHeight="1" x14ac:dyDescent="0.3">
      <c r="C299" s="1371"/>
      <c r="D299" s="1391" t="s">
        <v>214</v>
      </c>
      <c r="E299" s="1373">
        <v>1</v>
      </c>
      <c r="F299" s="1404"/>
      <c r="G299" s="1405"/>
      <c r="H299" s="1376"/>
      <c r="I299" s="1388">
        <f t="shared" si="7"/>
        <v>1</v>
      </c>
      <c r="J299" s="1395"/>
      <c r="K299" s="1379"/>
      <c r="L299" s="302"/>
    </row>
    <row r="300" spans="3:12" ht="16.5" customHeight="1" x14ac:dyDescent="0.3">
      <c r="C300" s="1371"/>
      <c r="D300" s="1391" t="s">
        <v>658</v>
      </c>
      <c r="E300" s="1373">
        <v>1</v>
      </c>
      <c r="F300" s="1404"/>
      <c r="G300" s="1405"/>
      <c r="H300" s="1376"/>
      <c r="I300" s="1388">
        <f t="shared" si="7"/>
        <v>1</v>
      </c>
      <c r="J300" s="1395"/>
      <c r="K300" s="1379"/>
      <c r="L300" s="302"/>
    </row>
    <row r="301" spans="3:12" ht="16.5" customHeight="1" x14ac:dyDescent="0.3">
      <c r="C301" s="1371"/>
      <c r="D301" s="1391" t="s">
        <v>185</v>
      </c>
      <c r="E301" s="1373">
        <v>1</v>
      </c>
      <c r="F301" s="1404"/>
      <c r="G301" s="1405"/>
      <c r="H301" s="1376"/>
      <c r="I301" s="1388">
        <f t="shared" si="7"/>
        <v>1</v>
      </c>
      <c r="J301" s="1395"/>
      <c r="K301" s="1379"/>
      <c r="L301" s="302"/>
    </row>
    <row r="302" spans="3:12" ht="16.5" customHeight="1" x14ac:dyDescent="0.3">
      <c r="C302" s="1371"/>
      <c r="D302" s="1391" t="s">
        <v>3308</v>
      </c>
      <c r="E302" s="1373">
        <v>1</v>
      </c>
      <c r="F302" s="1404"/>
      <c r="G302" s="1405"/>
      <c r="H302" s="1376"/>
      <c r="I302" s="1388">
        <f t="shared" si="7"/>
        <v>1</v>
      </c>
      <c r="J302" s="1395"/>
      <c r="K302" s="1379"/>
      <c r="L302" s="302"/>
    </row>
    <row r="303" spans="3:12" ht="24.75" customHeight="1" x14ac:dyDescent="0.3">
      <c r="C303" s="1371"/>
      <c r="D303" s="1391" t="s">
        <v>3895</v>
      </c>
      <c r="E303" s="1373">
        <v>1</v>
      </c>
      <c r="F303" s="1404"/>
      <c r="G303" s="1405"/>
      <c r="H303" s="1376"/>
      <c r="I303" s="1388">
        <f t="shared" si="7"/>
        <v>1</v>
      </c>
      <c r="J303" s="1395"/>
      <c r="K303" s="1379"/>
      <c r="L303" s="302"/>
    </row>
    <row r="304" spans="3:12" ht="16.5" customHeight="1" x14ac:dyDescent="0.3">
      <c r="C304" s="1371"/>
      <c r="D304" s="1391" t="s">
        <v>3896</v>
      </c>
      <c r="E304" s="1373">
        <v>1</v>
      </c>
      <c r="F304" s="1404"/>
      <c r="G304" s="1405"/>
      <c r="H304" s="1376"/>
      <c r="I304" s="1388">
        <f t="shared" si="7"/>
        <v>1</v>
      </c>
      <c r="J304" s="1395"/>
      <c r="K304" s="1379"/>
      <c r="L304" s="302"/>
    </row>
    <row r="305" spans="3:12" ht="16.5" customHeight="1" x14ac:dyDescent="0.3">
      <c r="C305" s="1371"/>
      <c r="D305" s="1391" t="s">
        <v>145</v>
      </c>
      <c r="E305" s="1373">
        <v>1</v>
      </c>
      <c r="F305" s="1404"/>
      <c r="G305" s="1405"/>
      <c r="H305" s="1376"/>
      <c r="I305" s="1388">
        <f t="shared" si="7"/>
        <v>1</v>
      </c>
      <c r="J305" s="1395"/>
      <c r="K305" s="1379"/>
      <c r="L305" s="302"/>
    </row>
    <row r="306" spans="3:12" ht="16.5" customHeight="1" x14ac:dyDescent="0.3">
      <c r="C306" s="1371"/>
      <c r="D306" s="1391" t="s">
        <v>1232</v>
      </c>
      <c r="E306" s="1373">
        <v>1</v>
      </c>
      <c r="F306" s="1404"/>
      <c r="G306" s="1405"/>
      <c r="H306" s="1376"/>
      <c r="I306" s="1388">
        <f t="shared" si="7"/>
        <v>1</v>
      </c>
      <c r="J306" s="1395"/>
      <c r="K306" s="1379"/>
      <c r="L306" s="302"/>
    </row>
    <row r="307" spans="3:12" ht="16.5" customHeight="1" x14ac:dyDescent="0.3">
      <c r="C307" s="1371"/>
      <c r="D307" s="1391" t="s">
        <v>182</v>
      </c>
      <c r="E307" s="1373">
        <v>2</v>
      </c>
      <c r="F307" s="1404"/>
      <c r="G307" s="1405"/>
      <c r="H307" s="1376"/>
      <c r="I307" s="1388">
        <f t="shared" si="7"/>
        <v>2</v>
      </c>
      <c r="J307" s="1395"/>
      <c r="K307" s="1379"/>
      <c r="L307" s="302"/>
    </row>
    <row r="308" spans="3:12" ht="16.5" customHeight="1" x14ac:dyDescent="0.3">
      <c r="C308" s="1371"/>
      <c r="D308" s="1391" t="s">
        <v>373</v>
      </c>
      <c r="E308" s="1373">
        <v>1</v>
      </c>
      <c r="F308" s="1404"/>
      <c r="G308" s="1405"/>
      <c r="H308" s="1376"/>
      <c r="I308" s="1388">
        <f t="shared" si="7"/>
        <v>1</v>
      </c>
      <c r="J308" s="1395"/>
      <c r="K308" s="1379"/>
      <c r="L308" s="302"/>
    </row>
    <row r="309" spans="3:12" ht="16.5" customHeight="1" x14ac:dyDescent="0.3">
      <c r="C309" s="1371"/>
      <c r="D309" s="1391" t="s">
        <v>365</v>
      </c>
      <c r="E309" s="1373">
        <v>1</v>
      </c>
      <c r="F309" s="1404"/>
      <c r="G309" s="1405"/>
      <c r="H309" s="1376"/>
      <c r="I309" s="1388">
        <f t="shared" si="7"/>
        <v>1</v>
      </c>
      <c r="J309" s="1395"/>
      <c r="K309" s="1379"/>
      <c r="L309" s="302"/>
    </row>
    <row r="310" spans="3:12" ht="16.5" customHeight="1" x14ac:dyDescent="0.3">
      <c r="C310" s="1371"/>
      <c r="D310" s="1391" t="s">
        <v>3897</v>
      </c>
      <c r="E310" s="1373">
        <v>1</v>
      </c>
      <c r="F310" s="1404"/>
      <c r="G310" s="1405"/>
      <c r="H310" s="1376"/>
      <c r="I310" s="1388">
        <f t="shared" si="7"/>
        <v>1</v>
      </c>
      <c r="J310" s="1395"/>
      <c r="K310" s="1379"/>
      <c r="L310" s="302"/>
    </row>
    <row r="311" spans="3:12" ht="16.5" customHeight="1" x14ac:dyDescent="0.3">
      <c r="C311" s="1371"/>
      <c r="D311" s="1391" t="s">
        <v>3898</v>
      </c>
      <c r="E311" s="1373">
        <v>1</v>
      </c>
      <c r="F311" s="1404"/>
      <c r="G311" s="1405"/>
      <c r="H311" s="1376"/>
      <c r="I311" s="1388">
        <f t="shared" si="7"/>
        <v>1</v>
      </c>
      <c r="J311" s="1395"/>
      <c r="K311" s="1379"/>
      <c r="L311" s="302"/>
    </row>
    <row r="312" spans="3:12" ht="16.5" customHeight="1" x14ac:dyDescent="0.3">
      <c r="C312" s="1371"/>
      <c r="D312" s="1391" t="s">
        <v>801</v>
      </c>
      <c r="E312" s="1373">
        <v>1</v>
      </c>
      <c r="F312" s="1404"/>
      <c r="G312" s="1405"/>
      <c r="H312" s="1376"/>
      <c r="I312" s="1388">
        <f t="shared" si="7"/>
        <v>1</v>
      </c>
      <c r="J312" s="1395"/>
      <c r="K312" s="1379"/>
      <c r="L312" s="302"/>
    </row>
    <row r="313" spans="3:12" ht="16.5" customHeight="1" x14ac:dyDescent="0.3">
      <c r="C313" s="1371"/>
      <c r="D313" s="1372" t="s">
        <v>3801</v>
      </c>
      <c r="E313" s="1373"/>
      <c r="F313" s="1404"/>
      <c r="G313" s="1405"/>
      <c r="H313" s="1376"/>
      <c r="I313" s="1388"/>
      <c r="J313" s="1395"/>
      <c r="K313" s="1379"/>
      <c r="L313" s="302"/>
    </row>
    <row r="314" spans="3:12" ht="16.5" customHeight="1" x14ac:dyDescent="0.3">
      <c r="C314" s="1371"/>
      <c r="D314" s="1391" t="s">
        <v>348</v>
      </c>
      <c r="E314" s="1373">
        <v>1</v>
      </c>
      <c r="F314" s="1404"/>
      <c r="G314" s="1405"/>
      <c r="H314" s="1376"/>
      <c r="I314" s="1388">
        <f t="shared" si="7"/>
        <v>1</v>
      </c>
      <c r="J314" s="1395"/>
      <c r="K314" s="1379"/>
    </row>
    <row r="315" spans="3:12" ht="16.5" customHeight="1" x14ac:dyDescent="0.3">
      <c r="C315" s="1371"/>
      <c r="D315" s="1391" t="s">
        <v>300</v>
      </c>
      <c r="E315" s="1373">
        <v>1</v>
      </c>
      <c r="F315" s="1404"/>
      <c r="G315" s="1405"/>
      <c r="H315" s="1376"/>
      <c r="I315" s="1388">
        <f t="shared" si="7"/>
        <v>1</v>
      </c>
      <c r="J315" s="1395"/>
      <c r="K315" s="1379"/>
    </row>
    <row r="316" spans="3:12" ht="16.5" customHeight="1" x14ac:dyDescent="0.3">
      <c r="C316" s="1371"/>
      <c r="D316" s="1391" t="s">
        <v>372</v>
      </c>
      <c r="E316" s="1373">
        <v>1</v>
      </c>
      <c r="F316" s="1404"/>
      <c r="G316" s="1405"/>
      <c r="H316" s="1376"/>
      <c r="I316" s="1388">
        <f t="shared" si="7"/>
        <v>1</v>
      </c>
      <c r="J316" s="1395"/>
      <c r="K316" s="1379"/>
    </row>
    <row r="317" spans="3:12" ht="16.5" customHeight="1" x14ac:dyDescent="0.3">
      <c r="C317" s="1371"/>
      <c r="D317" s="1391" t="s">
        <v>196</v>
      </c>
      <c r="E317" s="1373">
        <v>1</v>
      </c>
      <c r="F317" s="1404"/>
      <c r="G317" s="1405"/>
      <c r="H317" s="1376"/>
      <c r="I317" s="1388">
        <f t="shared" si="7"/>
        <v>1</v>
      </c>
      <c r="J317" s="1395"/>
      <c r="K317" s="1379"/>
      <c r="L317" s="302"/>
    </row>
    <row r="318" spans="3:12" ht="16.5" customHeight="1" x14ac:dyDescent="0.3">
      <c r="C318" s="1371"/>
      <c r="D318" s="1391" t="s">
        <v>1013</v>
      </c>
      <c r="E318" s="1373">
        <v>1</v>
      </c>
      <c r="F318" s="1404"/>
      <c r="G318" s="1405"/>
      <c r="H318" s="1376"/>
      <c r="I318" s="1388">
        <f t="shared" si="7"/>
        <v>1</v>
      </c>
      <c r="J318" s="1395"/>
      <c r="K318" s="1379"/>
      <c r="L318" s="302"/>
    </row>
    <row r="319" spans="3:12" ht="16.5" customHeight="1" x14ac:dyDescent="0.3">
      <c r="C319" s="1371"/>
      <c r="D319" s="1391" t="s">
        <v>212</v>
      </c>
      <c r="E319" s="1373">
        <v>1</v>
      </c>
      <c r="F319" s="1404"/>
      <c r="G319" s="1405"/>
      <c r="H319" s="1376"/>
      <c r="I319" s="1388">
        <f t="shared" si="7"/>
        <v>1</v>
      </c>
      <c r="J319" s="1395"/>
      <c r="K319" s="1379"/>
      <c r="L319" s="302"/>
    </row>
    <row r="320" spans="3:12" ht="16.5" customHeight="1" x14ac:dyDescent="0.3">
      <c r="C320" s="1371"/>
      <c r="D320" s="1391" t="s">
        <v>3899</v>
      </c>
      <c r="E320" s="1373">
        <v>1</v>
      </c>
      <c r="F320" s="1404"/>
      <c r="G320" s="1405"/>
      <c r="H320" s="1376"/>
      <c r="I320" s="1388">
        <f t="shared" si="7"/>
        <v>1</v>
      </c>
      <c r="J320" s="1395"/>
      <c r="K320" s="1379"/>
      <c r="L320" s="302"/>
    </row>
    <row r="321" spans="3:12" ht="16.5" customHeight="1" x14ac:dyDescent="0.3">
      <c r="C321" s="1371"/>
      <c r="D321" s="1391" t="s">
        <v>2363</v>
      </c>
      <c r="E321" s="1373">
        <v>1</v>
      </c>
      <c r="F321" s="1404"/>
      <c r="G321" s="1405"/>
      <c r="H321" s="1376"/>
      <c r="I321" s="1388">
        <f t="shared" si="7"/>
        <v>1</v>
      </c>
      <c r="J321" s="1395"/>
      <c r="K321" s="1379"/>
      <c r="L321" s="302"/>
    </row>
    <row r="322" spans="3:12" ht="16.5" customHeight="1" x14ac:dyDescent="0.3">
      <c r="C322" s="1371"/>
      <c r="D322" s="1372" t="s">
        <v>3810</v>
      </c>
      <c r="E322" s="1373"/>
      <c r="F322" s="1404"/>
      <c r="G322" s="1405"/>
      <c r="H322" s="1376"/>
      <c r="I322" s="1388"/>
      <c r="J322" s="1395"/>
      <c r="K322" s="1379"/>
      <c r="L322" s="302"/>
    </row>
    <row r="323" spans="3:12" ht="16.5" customHeight="1" x14ac:dyDescent="0.3">
      <c r="C323" s="1371"/>
      <c r="D323" s="1391" t="s">
        <v>3276</v>
      </c>
      <c r="E323" s="1373">
        <v>1</v>
      </c>
      <c r="F323" s="1404"/>
      <c r="G323" s="1405"/>
      <c r="H323" s="1376"/>
      <c r="I323" s="1388">
        <f t="shared" si="7"/>
        <v>1</v>
      </c>
      <c r="J323" s="1395"/>
      <c r="K323" s="1379"/>
      <c r="L323" s="302"/>
    </row>
    <row r="324" spans="3:12" ht="16.5" customHeight="1" x14ac:dyDescent="0.3">
      <c r="C324" s="1371"/>
      <c r="D324" s="1391" t="s">
        <v>254</v>
      </c>
      <c r="E324" s="1373">
        <v>1</v>
      </c>
      <c r="F324" s="1404"/>
      <c r="G324" s="1405"/>
      <c r="H324" s="1376"/>
      <c r="I324" s="1388">
        <f t="shared" si="7"/>
        <v>1</v>
      </c>
      <c r="J324" s="1395"/>
      <c r="K324" s="1379"/>
      <c r="L324" s="302"/>
    </row>
    <row r="325" spans="3:12" ht="16.5" customHeight="1" x14ac:dyDescent="0.3">
      <c r="C325" s="1371"/>
      <c r="D325" s="1391" t="s">
        <v>1019</v>
      </c>
      <c r="E325" s="1373">
        <v>1</v>
      </c>
      <c r="F325" s="1404"/>
      <c r="G325" s="1405"/>
      <c r="H325" s="1376"/>
      <c r="I325" s="1388">
        <f t="shared" si="7"/>
        <v>1</v>
      </c>
      <c r="J325" s="1395"/>
      <c r="K325" s="1379"/>
      <c r="L325" s="302"/>
    </row>
    <row r="326" spans="3:12" ht="16.5" customHeight="1" x14ac:dyDescent="0.3">
      <c r="C326" s="1371"/>
      <c r="D326" s="1391" t="s">
        <v>3900</v>
      </c>
      <c r="E326" s="1373">
        <v>1</v>
      </c>
      <c r="F326" s="1404"/>
      <c r="G326" s="1405"/>
      <c r="H326" s="1376"/>
      <c r="I326" s="1388">
        <f t="shared" si="7"/>
        <v>1</v>
      </c>
      <c r="J326" s="1395"/>
      <c r="K326" s="1379"/>
      <c r="L326" s="302"/>
    </row>
    <row r="327" spans="3:12" ht="16.5" customHeight="1" x14ac:dyDescent="0.3">
      <c r="C327" s="1371"/>
      <c r="D327" s="1391" t="s">
        <v>211</v>
      </c>
      <c r="E327" s="1373">
        <v>1</v>
      </c>
      <c r="F327" s="1404"/>
      <c r="G327" s="1405"/>
      <c r="H327" s="1376"/>
      <c r="I327" s="1388">
        <f t="shared" si="7"/>
        <v>1</v>
      </c>
      <c r="J327" s="1395"/>
      <c r="K327" s="1379"/>
      <c r="L327" s="302"/>
    </row>
    <row r="328" spans="3:12" ht="16.5" customHeight="1" x14ac:dyDescent="0.3">
      <c r="C328" s="1371"/>
      <c r="D328" s="1391" t="s">
        <v>3305</v>
      </c>
      <c r="E328" s="1373">
        <v>1</v>
      </c>
      <c r="F328" s="1404"/>
      <c r="G328" s="1405"/>
      <c r="H328" s="1376"/>
      <c r="I328" s="1388">
        <f t="shared" si="7"/>
        <v>1</v>
      </c>
      <c r="J328" s="1395"/>
      <c r="K328" s="1379"/>
      <c r="L328" s="302"/>
    </row>
    <row r="329" spans="3:12" ht="16.5" customHeight="1" x14ac:dyDescent="0.3">
      <c r="C329" s="1371"/>
      <c r="D329" s="1391" t="s">
        <v>3302</v>
      </c>
      <c r="E329" s="1373">
        <v>2</v>
      </c>
      <c r="F329" s="1404"/>
      <c r="G329" s="1405"/>
      <c r="H329" s="1376"/>
      <c r="I329" s="1388">
        <f t="shared" si="7"/>
        <v>2</v>
      </c>
      <c r="J329" s="1395"/>
      <c r="K329" s="1379"/>
      <c r="L329" s="302"/>
    </row>
    <row r="330" spans="3:12" ht="16.5" customHeight="1" x14ac:dyDescent="0.3">
      <c r="C330" s="1371"/>
      <c r="D330" s="1391" t="s">
        <v>3901</v>
      </c>
      <c r="E330" s="1373">
        <v>1</v>
      </c>
      <c r="F330" s="1404"/>
      <c r="G330" s="1405"/>
      <c r="H330" s="1376"/>
      <c r="I330" s="1388">
        <f t="shared" si="7"/>
        <v>1</v>
      </c>
      <c r="J330" s="1395"/>
      <c r="K330" s="1379"/>
      <c r="L330" s="302"/>
    </row>
    <row r="331" spans="3:12" ht="16.5" customHeight="1" x14ac:dyDescent="0.3">
      <c r="C331" s="1371"/>
      <c r="D331" s="1391" t="s">
        <v>189</v>
      </c>
      <c r="E331" s="1373">
        <v>1</v>
      </c>
      <c r="F331" s="1404"/>
      <c r="G331" s="1405"/>
      <c r="H331" s="1376"/>
      <c r="I331" s="1388">
        <f t="shared" si="7"/>
        <v>1</v>
      </c>
      <c r="J331" s="1395"/>
      <c r="K331" s="1379"/>
      <c r="L331" s="302"/>
    </row>
    <row r="332" spans="3:12" ht="16.5" customHeight="1" x14ac:dyDescent="0.3">
      <c r="C332" s="1371"/>
      <c r="D332" s="1391" t="s">
        <v>567</v>
      </c>
      <c r="E332" s="1373">
        <v>2</v>
      </c>
      <c r="F332" s="1404"/>
      <c r="G332" s="1405"/>
      <c r="H332" s="1376"/>
      <c r="I332" s="1388">
        <f t="shared" si="7"/>
        <v>2</v>
      </c>
      <c r="J332" s="1395"/>
      <c r="K332" s="1379"/>
      <c r="L332" s="302"/>
    </row>
    <row r="333" spans="3:12" ht="16.5" customHeight="1" x14ac:dyDescent="0.3">
      <c r="C333" s="1371"/>
      <c r="D333" s="1391" t="s">
        <v>3902</v>
      </c>
      <c r="E333" s="1373">
        <v>1</v>
      </c>
      <c r="F333" s="1404"/>
      <c r="G333" s="1405"/>
      <c r="H333" s="1376"/>
      <c r="I333" s="1388">
        <f t="shared" si="7"/>
        <v>1</v>
      </c>
      <c r="J333" s="1395"/>
      <c r="K333" s="1379"/>
      <c r="L333" s="302"/>
    </row>
    <row r="334" spans="3:12" ht="16.5" customHeight="1" x14ac:dyDescent="0.3">
      <c r="C334" s="1371"/>
      <c r="D334" s="1391" t="s">
        <v>3297</v>
      </c>
      <c r="E334" s="1373">
        <v>1</v>
      </c>
      <c r="F334" s="1404"/>
      <c r="G334" s="1405"/>
      <c r="H334" s="1376"/>
      <c r="I334" s="1388">
        <f t="shared" si="7"/>
        <v>1</v>
      </c>
      <c r="J334" s="1395"/>
      <c r="K334" s="1379"/>
      <c r="L334" s="302"/>
    </row>
    <row r="335" spans="3:12" ht="16.5" customHeight="1" x14ac:dyDescent="0.3">
      <c r="C335" s="1371"/>
      <c r="D335" s="1391" t="s">
        <v>172</v>
      </c>
      <c r="E335" s="1373">
        <v>1</v>
      </c>
      <c r="F335" s="1404"/>
      <c r="G335" s="1405"/>
      <c r="H335" s="1376"/>
      <c r="I335" s="1388">
        <f t="shared" si="7"/>
        <v>1</v>
      </c>
      <c r="J335" s="1395"/>
      <c r="K335" s="1379"/>
      <c r="L335" s="302"/>
    </row>
    <row r="336" spans="3:12" ht="16.5" customHeight="1" x14ac:dyDescent="0.3">
      <c r="C336" s="1371"/>
      <c r="D336" s="1391" t="s">
        <v>3903</v>
      </c>
      <c r="E336" s="1373">
        <v>1</v>
      </c>
      <c r="F336" s="1404"/>
      <c r="G336" s="1405"/>
      <c r="H336" s="1376"/>
      <c r="I336" s="1388">
        <f t="shared" si="7"/>
        <v>1</v>
      </c>
      <c r="J336" s="1395"/>
      <c r="K336" s="1379"/>
      <c r="L336" s="302"/>
    </row>
    <row r="337" spans="3:12" ht="16.5" customHeight="1" x14ac:dyDescent="0.3">
      <c r="C337" s="1371"/>
      <c r="D337" s="1391" t="s">
        <v>799</v>
      </c>
      <c r="E337" s="1373">
        <v>1</v>
      </c>
      <c r="F337" s="1404"/>
      <c r="G337" s="1405"/>
      <c r="H337" s="1376"/>
      <c r="I337" s="1388">
        <f t="shared" si="7"/>
        <v>1</v>
      </c>
      <c r="J337" s="1395"/>
      <c r="K337" s="1379"/>
      <c r="L337" s="302"/>
    </row>
    <row r="338" spans="3:12" ht="16.5" customHeight="1" x14ac:dyDescent="0.3">
      <c r="C338" s="1371"/>
      <c r="D338" s="1391" t="s">
        <v>3904</v>
      </c>
      <c r="E338" s="1373">
        <v>1</v>
      </c>
      <c r="F338" s="1404"/>
      <c r="G338" s="1405"/>
      <c r="H338" s="1376"/>
      <c r="I338" s="1388">
        <f t="shared" si="7"/>
        <v>1</v>
      </c>
      <c r="J338" s="1395"/>
      <c r="K338" s="1379"/>
      <c r="L338" s="302"/>
    </row>
    <row r="339" spans="3:12" ht="16.5" customHeight="1" x14ac:dyDescent="0.3">
      <c r="C339" s="1371"/>
      <c r="D339" s="1391" t="s">
        <v>1644</v>
      </c>
      <c r="E339" s="1373">
        <v>1</v>
      </c>
      <c r="F339" s="1404"/>
      <c r="G339" s="1405"/>
      <c r="H339" s="1376"/>
      <c r="I339" s="1388">
        <f t="shared" si="7"/>
        <v>1</v>
      </c>
      <c r="J339" s="1395"/>
      <c r="K339" s="1379"/>
    </row>
    <row r="340" spans="3:12" ht="16.5" customHeight="1" x14ac:dyDescent="0.3">
      <c r="C340" s="1371"/>
      <c r="D340" s="1391" t="s">
        <v>3905</v>
      </c>
      <c r="E340" s="1373">
        <v>1</v>
      </c>
      <c r="F340" s="1404"/>
      <c r="G340" s="1405"/>
      <c r="H340" s="1376"/>
      <c r="I340" s="1388">
        <f t="shared" si="7"/>
        <v>1</v>
      </c>
      <c r="J340" s="1395"/>
      <c r="K340" s="1379"/>
      <c r="L340" s="302"/>
    </row>
    <row r="341" spans="3:12" ht="16.5" customHeight="1" x14ac:dyDescent="0.3">
      <c r="C341" s="1371"/>
      <c r="D341" s="1391" t="s">
        <v>3906</v>
      </c>
      <c r="E341" s="1373">
        <v>1</v>
      </c>
      <c r="F341" s="1404"/>
      <c r="G341" s="1405"/>
      <c r="H341" s="1376"/>
      <c r="I341" s="1388">
        <f t="shared" si="7"/>
        <v>1</v>
      </c>
      <c r="J341" s="1395"/>
      <c r="K341" s="1379"/>
      <c r="L341" s="302"/>
    </row>
    <row r="342" spans="3:12" ht="16.5" customHeight="1" x14ac:dyDescent="0.3">
      <c r="C342" s="1371"/>
      <c r="D342" s="1391" t="s">
        <v>3907</v>
      </c>
      <c r="E342" s="1373">
        <v>1</v>
      </c>
      <c r="F342" s="1404"/>
      <c r="G342" s="1405"/>
      <c r="H342" s="1376"/>
      <c r="I342" s="1388">
        <f t="shared" si="7"/>
        <v>1</v>
      </c>
      <c r="J342" s="1395"/>
      <c r="K342" s="1379"/>
      <c r="L342" s="302"/>
    </row>
    <row r="343" spans="3:12" ht="16.5" customHeight="1" x14ac:dyDescent="0.3">
      <c r="C343" s="1371"/>
      <c r="D343" s="1391" t="s">
        <v>3908</v>
      </c>
      <c r="E343" s="1373">
        <v>1</v>
      </c>
      <c r="F343" s="1404"/>
      <c r="G343" s="1405"/>
      <c r="H343" s="1376"/>
      <c r="I343" s="1388">
        <f t="shared" si="7"/>
        <v>1</v>
      </c>
      <c r="J343" s="1395"/>
      <c r="K343" s="1379"/>
      <c r="L343" s="302"/>
    </row>
    <row r="344" spans="3:12" ht="16.5" customHeight="1" x14ac:dyDescent="0.3">
      <c r="C344" s="1371"/>
      <c r="D344" s="1391" t="s">
        <v>3909</v>
      </c>
      <c r="E344" s="1373">
        <v>1</v>
      </c>
      <c r="F344" s="1404"/>
      <c r="G344" s="1405"/>
      <c r="H344" s="1376"/>
      <c r="I344" s="1388">
        <f t="shared" si="7"/>
        <v>1</v>
      </c>
      <c r="J344" s="1395"/>
      <c r="K344" s="1379"/>
      <c r="L344" s="302"/>
    </row>
    <row r="345" spans="3:12" ht="16.5" customHeight="1" x14ac:dyDescent="0.3">
      <c r="C345" s="1371"/>
      <c r="D345" s="1391" t="s">
        <v>3910</v>
      </c>
      <c r="E345" s="1373">
        <v>1</v>
      </c>
      <c r="F345" s="1404"/>
      <c r="G345" s="1405"/>
      <c r="H345" s="1376"/>
      <c r="I345" s="1388">
        <f t="shared" si="7"/>
        <v>1</v>
      </c>
      <c r="J345" s="1395"/>
      <c r="K345" s="1379"/>
      <c r="L345" s="302"/>
    </row>
    <row r="346" spans="3:12" ht="16.5" customHeight="1" x14ac:dyDescent="0.3">
      <c r="C346" s="1371"/>
      <c r="D346" s="1391" t="s">
        <v>3911</v>
      </c>
      <c r="E346" s="1373">
        <v>1</v>
      </c>
      <c r="F346" s="1404"/>
      <c r="G346" s="1405"/>
      <c r="H346" s="1376"/>
      <c r="I346" s="1388">
        <f t="shared" si="7"/>
        <v>1</v>
      </c>
      <c r="J346" s="1395"/>
      <c r="K346" s="1379"/>
      <c r="L346" s="302"/>
    </row>
    <row r="347" spans="3:12" ht="16.5" customHeight="1" x14ac:dyDescent="0.3">
      <c r="C347" s="1371"/>
      <c r="D347" s="1391" t="s">
        <v>3912</v>
      </c>
      <c r="E347" s="1373">
        <v>1</v>
      </c>
      <c r="F347" s="1404"/>
      <c r="G347" s="1405"/>
      <c r="H347" s="1376"/>
      <c r="I347" s="1388">
        <f t="shared" si="7"/>
        <v>1</v>
      </c>
      <c r="J347" s="1395"/>
      <c r="K347" s="1379"/>
      <c r="L347" s="302"/>
    </row>
    <row r="348" spans="3:12" ht="16.5" customHeight="1" x14ac:dyDescent="0.3">
      <c r="C348" s="1371"/>
      <c r="D348" s="1372" t="s">
        <v>3844</v>
      </c>
      <c r="E348" s="1373"/>
      <c r="F348" s="1404"/>
      <c r="G348" s="1405"/>
      <c r="H348" s="1376"/>
      <c r="I348" s="1388"/>
      <c r="J348" s="1395"/>
      <c r="K348" s="1379"/>
      <c r="L348" s="302"/>
    </row>
    <row r="349" spans="3:12" ht="16.5" customHeight="1" x14ac:dyDescent="0.3">
      <c r="C349" s="1371"/>
      <c r="D349" s="1391" t="s">
        <v>3913</v>
      </c>
      <c r="E349" s="1373">
        <v>1</v>
      </c>
      <c r="F349" s="1404"/>
      <c r="G349" s="1405"/>
      <c r="H349" s="1376"/>
      <c r="I349" s="1388">
        <f t="shared" si="7"/>
        <v>1</v>
      </c>
      <c r="J349" s="1395"/>
      <c r="K349" s="1379"/>
      <c r="L349" s="302"/>
    </row>
    <row r="350" spans="3:12" ht="16.5" customHeight="1" x14ac:dyDescent="0.3">
      <c r="C350" s="1371" t="s">
        <v>461</v>
      </c>
      <c r="D350" s="1391" t="s">
        <v>3914</v>
      </c>
      <c r="E350" s="1373">
        <v>1</v>
      </c>
      <c r="F350" s="1404"/>
      <c r="G350" s="1405"/>
      <c r="H350" s="1376"/>
      <c r="I350" s="1388">
        <f t="shared" si="7"/>
        <v>1</v>
      </c>
      <c r="J350" s="1395"/>
      <c r="K350" s="1379"/>
      <c r="L350" s="302"/>
    </row>
    <row r="351" spans="3:12" ht="16.5" customHeight="1" x14ac:dyDescent="0.3">
      <c r="C351" s="1371"/>
      <c r="D351" s="1391" t="s">
        <v>3915</v>
      </c>
      <c r="E351" s="1373">
        <v>1</v>
      </c>
      <c r="F351" s="1404"/>
      <c r="G351" s="1405"/>
      <c r="H351" s="1376"/>
      <c r="I351" s="1388">
        <f t="shared" si="7"/>
        <v>1</v>
      </c>
      <c r="J351" s="1395"/>
      <c r="K351" s="1379"/>
      <c r="L351" s="302"/>
    </row>
    <row r="352" spans="3:12" ht="16.5" customHeight="1" x14ac:dyDescent="0.3">
      <c r="C352" s="1371"/>
      <c r="D352" s="1391" t="s">
        <v>3916</v>
      </c>
      <c r="E352" s="1373">
        <v>1</v>
      </c>
      <c r="F352" s="1404"/>
      <c r="G352" s="1405"/>
      <c r="H352" s="1376"/>
      <c r="I352" s="1388">
        <f t="shared" si="7"/>
        <v>1</v>
      </c>
      <c r="J352" s="1395"/>
      <c r="K352" s="1379"/>
      <c r="L352" s="302"/>
    </row>
    <row r="353" spans="3:12" ht="16.5" customHeight="1" x14ac:dyDescent="0.3">
      <c r="C353" s="1371"/>
      <c r="D353" s="1391" t="s">
        <v>3917</v>
      </c>
      <c r="E353" s="1373">
        <v>1</v>
      </c>
      <c r="F353" s="1404"/>
      <c r="G353" s="1405"/>
      <c r="H353" s="1376"/>
      <c r="I353" s="1388">
        <f t="shared" si="7"/>
        <v>1</v>
      </c>
      <c r="J353" s="1395"/>
      <c r="K353" s="1379"/>
      <c r="L353" s="302"/>
    </row>
    <row r="354" spans="3:12" ht="16.5" customHeight="1" x14ac:dyDescent="0.3">
      <c r="C354" s="1371"/>
      <c r="D354" s="1391" t="s">
        <v>3918</v>
      </c>
      <c r="E354" s="1373">
        <v>1</v>
      </c>
      <c r="F354" s="1404"/>
      <c r="G354" s="1405"/>
      <c r="H354" s="1376"/>
      <c r="I354" s="1388">
        <f>PRODUCT(E354:H354)</f>
        <v>1</v>
      </c>
      <c r="J354" s="1395"/>
      <c r="K354" s="1379"/>
      <c r="L354" s="302"/>
    </row>
    <row r="355" spans="3:12" ht="16.5" customHeight="1" x14ac:dyDescent="0.3">
      <c r="C355" s="1371"/>
      <c r="D355" s="1391" t="s">
        <v>3919</v>
      </c>
      <c r="E355" s="1373">
        <v>1</v>
      </c>
      <c r="F355" s="1404"/>
      <c r="G355" s="1405"/>
      <c r="H355" s="1376"/>
      <c r="I355" s="1388">
        <f>PRODUCT(E355:H355)</f>
        <v>1</v>
      </c>
      <c r="J355" s="1395"/>
      <c r="K355" s="1379"/>
      <c r="L355" s="302"/>
    </row>
    <row r="356" spans="3:12" ht="16.5" customHeight="1" x14ac:dyDescent="0.3">
      <c r="C356" s="1371"/>
      <c r="D356" s="1380" t="s">
        <v>3920</v>
      </c>
      <c r="E356" s="1373"/>
      <c r="F356" s="1404"/>
      <c r="G356" s="1405"/>
      <c r="H356" s="1376"/>
      <c r="I356" s="1388"/>
      <c r="J356" s="1395"/>
      <c r="K356" s="1379"/>
      <c r="L356" s="302"/>
    </row>
    <row r="357" spans="3:12" ht="16.5" customHeight="1" x14ac:dyDescent="0.3">
      <c r="C357" s="1371"/>
      <c r="D357" s="1372" t="s">
        <v>3851</v>
      </c>
      <c r="E357" s="1373"/>
      <c r="F357" s="1404"/>
      <c r="G357" s="1405"/>
      <c r="H357" s="1376"/>
      <c r="I357" s="1388"/>
      <c r="J357" s="1395"/>
      <c r="K357" s="1379"/>
      <c r="L357" s="302"/>
    </row>
    <row r="358" spans="3:12" ht="16.5" customHeight="1" x14ac:dyDescent="0.3">
      <c r="C358" s="1371"/>
      <c r="D358" s="1391" t="s">
        <v>2497</v>
      </c>
      <c r="E358" s="1373">
        <v>2</v>
      </c>
      <c r="F358" s="1404"/>
      <c r="G358" s="1405"/>
      <c r="H358" s="1376"/>
      <c r="I358" s="1388">
        <f t="shared" ref="I358:I421" si="8">PRODUCT(E358:H358)</f>
        <v>2</v>
      </c>
      <c r="J358" s="1395"/>
      <c r="K358" s="1379"/>
      <c r="L358" s="302"/>
    </row>
    <row r="359" spans="3:12" ht="16.5" customHeight="1" x14ac:dyDescent="0.3">
      <c r="C359" s="1371"/>
      <c r="D359" s="1391" t="s">
        <v>3921</v>
      </c>
      <c r="E359" s="1373">
        <v>1</v>
      </c>
      <c r="F359" s="1404"/>
      <c r="G359" s="1405"/>
      <c r="H359" s="1376"/>
      <c r="I359" s="1388">
        <f t="shared" si="8"/>
        <v>1</v>
      </c>
      <c r="J359" s="1395"/>
      <c r="K359" s="1379"/>
      <c r="L359" s="302"/>
    </row>
    <row r="360" spans="3:12" ht="16.5" customHeight="1" x14ac:dyDescent="0.3">
      <c r="C360" s="1371"/>
      <c r="D360" s="1391" t="s">
        <v>794</v>
      </c>
      <c r="E360" s="1373">
        <v>1</v>
      </c>
      <c r="F360" s="1404"/>
      <c r="G360" s="1405"/>
      <c r="H360" s="1376"/>
      <c r="I360" s="1388">
        <f t="shared" si="8"/>
        <v>1</v>
      </c>
      <c r="J360" s="1395"/>
      <c r="K360" s="1379"/>
      <c r="L360" s="302"/>
    </row>
    <row r="361" spans="3:12" ht="16.5" customHeight="1" x14ac:dyDescent="0.3">
      <c r="C361" s="1371"/>
      <c r="D361" s="1391" t="s">
        <v>130</v>
      </c>
      <c r="E361" s="1373">
        <v>1</v>
      </c>
      <c r="F361" s="1404"/>
      <c r="G361" s="1405"/>
      <c r="H361" s="1376"/>
      <c r="I361" s="1388">
        <f t="shared" si="8"/>
        <v>1</v>
      </c>
      <c r="J361" s="1395"/>
      <c r="K361" s="1379"/>
      <c r="L361" s="302"/>
    </row>
    <row r="362" spans="3:12" ht="16.5" customHeight="1" x14ac:dyDescent="0.3">
      <c r="C362" s="1371"/>
      <c r="D362" s="1391" t="s">
        <v>218</v>
      </c>
      <c r="E362" s="1373">
        <v>1</v>
      </c>
      <c r="F362" s="1404"/>
      <c r="G362" s="1405"/>
      <c r="H362" s="1376"/>
      <c r="I362" s="1388">
        <f t="shared" si="8"/>
        <v>1</v>
      </c>
      <c r="J362" s="1395"/>
      <c r="K362" s="1379"/>
      <c r="L362" s="302"/>
    </row>
    <row r="363" spans="3:12" ht="16.5" customHeight="1" x14ac:dyDescent="0.3">
      <c r="C363" s="1371"/>
      <c r="D363" s="1391" t="s">
        <v>283</v>
      </c>
      <c r="E363" s="1373">
        <v>1</v>
      </c>
      <c r="F363" s="1404"/>
      <c r="G363" s="1405"/>
      <c r="H363" s="1376"/>
      <c r="I363" s="1388">
        <f t="shared" si="8"/>
        <v>1</v>
      </c>
      <c r="J363" s="1395"/>
      <c r="K363" s="1379"/>
      <c r="L363" s="302"/>
    </row>
    <row r="364" spans="3:12" ht="16.5" customHeight="1" x14ac:dyDescent="0.3">
      <c r="C364" s="1371"/>
      <c r="D364" s="1391" t="s">
        <v>3922</v>
      </c>
      <c r="E364" s="1373">
        <v>1</v>
      </c>
      <c r="F364" s="1404"/>
      <c r="G364" s="1405"/>
      <c r="H364" s="1376"/>
      <c r="I364" s="1388">
        <f t="shared" si="8"/>
        <v>1</v>
      </c>
      <c r="J364" s="1395"/>
      <c r="K364" s="1379"/>
      <c r="L364" s="302"/>
    </row>
    <row r="365" spans="3:12" ht="16.5" customHeight="1" x14ac:dyDescent="0.3">
      <c r="C365" s="1371"/>
      <c r="D365" s="1391" t="s">
        <v>2498</v>
      </c>
      <c r="E365" s="1373">
        <v>1</v>
      </c>
      <c r="F365" s="1404"/>
      <c r="G365" s="1405"/>
      <c r="H365" s="1376"/>
      <c r="I365" s="1388">
        <f t="shared" si="8"/>
        <v>1</v>
      </c>
      <c r="J365" s="1395"/>
      <c r="K365" s="1379"/>
      <c r="L365" s="302"/>
    </row>
    <row r="366" spans="3:12" ht="16.5" customHeight="1" x14ac:dyDescent="0.3">
      <c r="C366" s="1371"/>
      <c r="D366" s="1391" t="s">
        <v>140</v>
      </c>
      <c r="E366" s="1373">
        <v>1</v>
      </c>
      <c r="F366" s="1404"/>
      <c r="G366" s="1405"/>
      <c r="H366" s="1376"/>
      <c r="I366" s="1388">
        <f t="shared" si="8"/>
        <v>1</v>
      </c>
      <c r="J366" s="1395"/>
      <c r="K366" s="1379"/>
      <c r="L366" s="302"/>
    </row>
    <row r="367" spans="3:12" ht="16.5" customHeight="1" x14ac:dyDescent="0.3">
      <c r="C367" s="1371"/>
      <c r="D367" s="1391" t="s">
        <v>130</v>
      </c>
      <c r="E367" s="1373">
        <v>1</v>
      </c>
      <c r="F367" s="1404"/>
      <c r="G367" s="1405"/>
      <c r="H367" s="1376"/>
      <c r="I367" s="1388">
        <f t="shared" si="8"/>
        <v>1</v>
      </c>
      <c r="J367" s="1395"/>
      <c r="K367" s="1379"/>
      <c r="L367" s="302"/>
    </row>
    <row r="368" spans="3:12" ht="16.5" customHeight="1" x14ac:dyDescent="0.3">
      <c r="C368" s="1371"/>
      <c r="D368" s="1391" t="s">
        <v>2283</v>
      </c>
      <c r="E368" s="1373">
        <v>1</v>
      </c>
      <c r="F368" s="1404"/>
      <c r="G368" s="1405"/>
      <c r="H368" s="1376"/>
      <c r="I368" s="1388">
        <f t="shared" si="8"/>
        <v>1</v>
      </c>
      <c r="J368" s="1395"/>
      <c r="K368" s="1379"/>
      <c r="L368" s="302"/>
    </row>
    <row r="369" spans="3:12" ht="16.5" customHeight="1" x14ac:dyDescent="0.3">
      <c r="C369" s="1371"/>
      <c r="D369" s="1391" t="s">
        <v>1644</v>
      </c>
      <c r="E369" s="1373">
        <v>1</v>
      </c>
      <c r="F369" s="1404"/>
      <c r="G369" s="1405"/>
      <c r="H369" s="1376"/>
      <c r="I369" s="1388">
        <f t="shared" si="8"/>
        <v>1</v>
      </c>
      <c r="J369" s="1395"/>
      <c r="K369" s="1379"/>
      <c r="L369" s="302"/>
    </row>
    <row r="370" spans="3:12" ht="16.5" customHeight="1" x14ac:dyDescent="0.3">
      <c r="C370" s="1371"/>
      <c r="D370" s="1391" t="s">
        <v>140</v>
      </c>
      <c r="E370" s="1373">
        <v>1</v>
      </c>
      <c r="F370" s="1404"/>
      <c r="G370" s="1405"/>
      <c r="H370" s="1376"/>
      <c r="I370" s="1388">
        <f t="shared" si="8"/>
        <v>1</v>
      </c>
      <c r="J370" s="1395"/>
      <c r="K370" s="1379"/>
      <c r="L370" s="302"/>
    </row>
    <row r="371" spans="3:12" ht="16.5" customHeight="1" x14ac:dyDescent="0.3">
      <c r="C371" s="1371"/>
      <c r="D371" s="1391" t="s">
        <v>766</v>
      </c>
      <c r="E371" s="1373">
        <v>1</v>
      </c>
      <c r="F371" s="1404"/>
      <c r="G371" s="1405"/>
      <c r="H371" s="1376"/>
      <c r="I371" s="1388">
        <f t="shared" si="8"/>
        <v>1</v>
      </c>
      <c r="J371" s="1395"/>
      <c r="K371" s="1379"/>
      <c r="L371" s="302"/>
    </row>
    <row r="372" spans="3:12" ht="16.5" customHeight="1" x14ac:dyDescent="0.3">
      <c r="C372" s="1371"/>
      <c r="D372" s="1391" t="s">
        <v>165</v>
      </c>
      <c r="E372" s="1373">
        <v>1</v>
      </c>
      <c r="F372" s="1404"/>
      <c r="G372" s="1405"/>
      <c r="H372" s="1376"/>
      <c r="I372" s="1388">
        <f t="shared" si="8"/>
        <v>1</v>
      </c>
      <c r="J372" s="1395"/>
      <c r="K372" s="1379"/>
      <c r="L372" s="302"/>
    </row>
    <row r="373" spans="3:12" ht="16.5" customHeight="1" x14ac:dyDescent="0.3">
      <c r="C373" s="1371"/>
      <c r="D373" s="1391" t="s">
        <v>385</v>
      </c>
      <c r="E373" s="1373">
        <v>1</v>
      </c>
      <c r="F373" s="1404"/>
      <c r="G373" s="1405"/>
      <c r="H373" s="1376"/>
      <c r="I373" s="1388">
        <f t="shared" si="8"/>
        <v>1</v>
      </c>
      <c r="J373" s="1395"/>
      <c r="K373" s="1379"/>
      <c r="L373" s="302"/>
    </row>
    <row r="374" spans="3:12" ht="16.5" customHeight="1" x14ac:dyDescent="0.3">
      <c r="C374" s="1371"/>
      <c r="D374" s="1391" t="s">
        <v>275</v>
      </c>
      <c r="E374" s="1373">
        <v>1</v>
      </c>
      <c r="F374" s="1404"/>
      <c r="G374" s="1405"/>
      <c r="H374" s="1376"/>
      <c r="I374" s="1388">
        <f t="shared" si="8"/>
        <v>1</v>
      </c>
      <c r="J374" s="1395"/>
      <c r="K374" s="1379"/>
      <c r="L374" s="302"/>
    </row>
    <row r="375" spans="3:12" ht="16.5" customHeight="1" x14ac:dyDescent="0.3">
      <c r="C375" s="1371"/>
      <c r="D375" s="1391" t="s">
        <v>1644</v>
      </c>
      <c r="E375" s="1373">
        <v>1</v>
      </c>
      <c r="F375" s="1404"/>
      <c r="G375" s="1405"/>
      <c r="H375" s="1376"/>
      <c r="I375" s="1388">
        <f t="shared" si="8"/>
        <v>1</v>
      </c>
      <c r="J375" s="1395"/>
      <c r="K375" s="1379"/>
      <c r="L375" s="302"/>
    </row>
    <row r="376" spans="3:12" ht="16.5" customHeight="1" x14ac:dyDescent="0.3">
      <c r="C376" s="1371"/>
      <c r="D376" s="1391" t="s">
        <v>370</v>
      </c>
      <c r="E376" s="1373">
        <v>1</v>
      </c>
      <c r="F376" s="1404"/>
      <c r="G376" s="1405"/>
      <c r="H376" s="1376"/>
      <c r="I376" s="1388">
        <f t="shared" si="8"/>
        <v>1</v>
      </c>
      <c r="J376" s="1378"/>
      <c r="K376" s="1379"/>
      <c r="L376" s="302"/>
    </row>
    <row r="377" spans="3:12" ht="16.5" customHeight="1" x14ac:dyDescent="0.3">
      <c r="C377" s="1371"/>
      <c r="D377" s="1391" t="s">
        <v>386</v>
      </c>
      <c r="E377" s="1373">
        <v>1</v>
      </c>
      <c r="F377" s="1404"/>
      <c r="G377" s="1405"/>
      <c r="H377" s="1376"/>
      <c r="I377" s="1388">
        <f t="shared" si="8"/>
        <v>1</v>
      </c>
      <c r="J377" s="1378"/>
      <c r="K377" s="1379"/>
      <c r="L377" s="302"/>
    </row>
    <row r="378" spans="3:12" ht="16.5" customHeight="1" x14ac:dyDescent="0.3">
      <c r="C378" s="1371"/>
      <c r="D378" s="1391" t="s">
        <v>1620</v>
      </c>
      <c r="E378" s="1373">
        <v>1</v>
      </c>
      <c r="F378" s="1404"/>
      <c r="G378" s="1405"/>
      <c r="H378" s="1376"/>
      <c r="I378" s="1388">
        <f t="shared" si="8"/>
        <v>1</v>
      </c>
      <c r="J378" s="1378"/>
      <c r="K378" s="1379"/>
      <c r="L378" s="302"/>
    </row>
    <row r="379" spans="3:12" ht="16.5" customHeight="1" x14ac:dyDescent="0.3">
      <c r="C379" s="1371"/>
      <c r="D379" s="1391" t="s">
        <v>142</v>
      </c>
      <c r="E379" s="1373">
        <v>1</v>
      </c>
      <c r="F379" s="1404"/>
      <c r="G379" s="1405"/>
      <c r="H379" s="1376"/>
      <c r="I379" s="1388">
        <f t="shared" si="8"/>
        <v>1</v>
      </c>
      <c r="J379" s="1378"/>
      <c r="K379" s="1379"/>
      <c r="L379" s="302"/>
    </row>
    <row r="380" spans="3:12" ht="16.5" customHeight="1" x14ac:dyDescent="0.3">
      <c r="C380" s="1371"/>
      <c r="D380" s="1391" t="s">
        <v>141</v>
      </c>
      <c r="E380" s="1373">
        <v>1</v>
      </c>
      <c r="F380" s="1404"/>
      <c r="G380" s="1405"/>
      <c r="H380" s="1376"/>
      <c r="I380" s="1388">
        <f t="shared" si="8"/>
        <v>1</v>
      </c>
      <c r="J380" s="1378"/>
      <c r="K380" s="1379"/>
      <c r="L380" s="302"/>
    </row>
    <row r="381" spans="3:12" ht="16.5" customHeight="1" x14ac:dyDescent="0.3">
      <c r="C381" s="1371"/>
      <c r="D381" s="1391" t="s">
        <v>209</v>
      </c>
      <c r="E381" s="1373">
        <v>1</v>
      </c>
      <c r="F381" s="1404"/>
      <c r="G381" s="1405"/>
      <c r="H381" s="1376"/>
      <c r="I381" s="1388">
        <f t="shared" si="8"/>
        <v>1</v>
      </c>
      <c r="J381" s="1378"/>
      <c r="K381" s="1379"/>
      <c r="L381" s="302"/>
    </row>
    <row r="382" spans="3:12" ht="16.5" customHeight="1" x14ac:dyDescent="0.3">
      <c r="C382" s="1371"/>
      <c r="D382" s="1391" t="s">
        <v>3923</v>
      </c>
      <c r="E382" s="1373">
        <v>1</v>
      </c>
      <c r="F382" s="1404"/>
      <c r="G382" s="1405"/>
      <c r="H382" s="1376"/>
      <c r="I382" s="1388">
        <f t="shared" si="8"/>
        <v>1</v>
      </c>
      <c r="J382" s="1378"/>
      <c r="K382" s="1379"/>
      <c r="L382" s="302"/>
    </row>
    <row r="383" spans="3:12" ht="16.5" customHeight="1" x14ac:dyDescent="0.3">
      <c r="C383" s="1371"/>
      <c r="D383" s="1391" t="s">
        <v>3854</v>
      </c>
      <c r="E383" s="1373">
        <v>1</v>
      </c>
      <c r="F383" s="1404"/>
      <c r="G383" s="1405"/>
      <c r="H383" s="1376"/>
      <c r="I383" s="1388">
        <f t="shared" si="8"/>
        <v>1</v>
      </c>
      <c r="J383" s="1378"/>
      <c r="K383" s="1379"/>
      <c r="L383" s="302"/>
    </row>
    <row r="384" spans="3:12" ht="16.5" customHeight="1" x14ac:dyDescent="0.3">
      <c r="C384" s="1371"/>
      <c r="D384" s="1391" t="s">
        <v>3924</v>
      </c>
      <c r="E384" s="1373">
        <v>1</v>
      </c>
      <c r="F384" s="1404"/>
      <c r="G384" s="1405"/>
      <c r="H384" s="1376"/>
      <c r="I384" s="1388">
        <f t="shared" si="8"/>
        <v>1</v>
      </c>
      <c r="J384" s="1378"/>
      <c r="K384" s="1379"/>
      <c r="L384" s="302"/>
    </row>
    <row r="385" spans="3:12" ht="16.5" customHeight="1" x14ac:dyDescent="0.3">
      <c r="C385" s="1371"/>
      <c r="D385" s="1391" t="s">
        <v>330</v>
      </c>
      <c r="E385" s="1373">
        <v>2</v>
      </c>
      <c r="F385" s="1404"/>
      <c r="G385" s="1405"/>
      <c r="H385" s="1376"/>
      <c r="I385" s="1388">
        <f t="shared" si="8"/>
        <v>2</v>
      </c>
      <c r="J385" s="1378"/>
      <c r="K385" s="1379"/>
      <c r="L385" s="302"/>
    </row>
    <row r="386" spans="3:12" ht="16.5" customHeight="1" x14ac:dyDescent="0.3">
      <c r="C386" s="1371"/>
      <c r="D386" s="1391" t="s">
        <v>3925</v>
      </c>
      <c r="E386" s="1373">
        <v>1</v>
      </c>
      <c r="F386" s="1404"/>
      <c r="G386" s="1405"/>
      <c r="H386" s="1376"/>
      <c r="I386" s="1388">
        <f t="shared" si="8"/>
        <v>1</v>
      </c>
      <c r="J386" s="1378"/>
      <c r="K386" s="1379"/>
      <c r="L386" s="302"/>
    </row>
    <row r="387" spans="3:12" ht="16.5" customHeight="1" x14ac:dyDescent="0.3">
      <c r="C387" s="1371"/>
      <c r="D387" s="1391" t="s">
        <v>3926</v>
      </c>
      <c r="E387" s="1373">
        <v>1</v>
      </c>
      <c r="F387" s="1404"/>
      <c r="G387" s="1405"/>
      <c r="H387" s="1376"/>
      <c r="I387" s="1388">
        <f t="shared" si="8"/>
        <v>1</v>
      </c>
      <c r="J387" s="1378"/>
      <c r="K387" s="1379"/>
      <c r="L387" s="302"/>
    </row>
    <row r="388" spans="3:12" ht="16.5" customHeight="1" x14ac:dyDescent="0.3">
      <c r="C388" s="1371"/>
      <c r="D388" s="1391" t="s">
        <v>209</v>
      </c>
      <c r="E388" s="1373">
        <v>1</v>
      </c>
      <c r="F388" s="1404"/>
      <c r="G388" s="1405"/>
      <c r="H388" s="1376"/>
      <c r="I388" s="1388">
        <f t="shared" si="8"/>
        <v>1</v>
      </c>
      <c r="J388" s="1378"/>
      <c r="K388" s="1379"/>
      <c r="L388" s="302"/>
    </row>
    <row r="389" spans="3:12" ht="16.5" customHeight="1" x14ac:dyDescent="0.3">
      <c r="C389" s="1371"/>
      <c r="D389" s="1391" t="s">
        <v>3927</v>
      </c>
      <c r="E389" s="1373">
        <v>1</v>
      </c>
      <c r="F389" s="1404"/>
      <c r="G389" s="1405"/>
      <c r="H389" s="1376"/>
      <c r="I389" s="1388">
        <f t="shared" si="8"/>
        <v>1</v>
      </c>
      <c r="J389" s="1378"/>
      <c r="K389" s="1379"/>
      <c r="L389" s="302"/>
    </row>
    <row r="390" spans="3:12" ht="16.5" customHeight="1" x14ac:dyDescent="0.3">
      <c r="C390" s="1371"/>
      <c r="D390" s="1391" t="s">
        <v>3928</v>
      </c>
      <c r="E390" s="1373">
        <v>1</v>
      </c>
      <c r="F390" s="1404"/>
      <c r="G390" s="1405"/>
      <c r="H390" s="1376"/>
      <c r="I390" s="1388">
        <f t="shared" si="8"/>
        <v>1</v>
      </c>
      <c r="J390" s="1378"/>
      <c r="K390" s="1379"/>
      <c r="L390" s="302"/>
    </row>
    <row r="391" spans="3:12" ht="16.5" customHeight="1" x14ac:dyDescent="0.3">
      <c r="C391" s="1371"/>
      <c r="D391" s="1391" t="s">
        <v>3342</v>
      </c>
      <c r="E391" s="1373">
        <v>1</v>
      </c>
      <c r="F391" s="1404"/>
      <c r="G391" s="1405"/>
      <c r="H391" s="1376"/>
      <c r="I391" s="1388">
        <f t="shared" si="8"/>
        <v>1</v>
      </c>
      <c r="J391" s="1378"/>
      <c r="K391" s="1379"/>
      <c r="L391" s="302"/>
    </row>
    <row r="392" spans="3:12" ht="16.5" customHeight="1" x14ac:dyDescent="0.3">
      <c r="C392" s="1371"/>
      <c r="D392" s="1391" t="s">
        <v>3339</v>
      </c>
      <c r="E392" s="1373">
        <v>1</v>
      </c>
      <c r="F392" s="1404"/>
      <c r="G392" s="1405"/>
      <c r="H392" s="1376"/>
      <c r="I392" s="1388">
        <f t="shared" si="8"/>
        <v>1</v>
      </c>
      <c r="J392" s="1378"/>
      <c r="K392" s="1379"/>
      <c r="L392" s="302"/>
    </row>
    <row r="393" spans="3:12" ht="16.5" customHeight="1" x14ac:dyDescent="0.3">
      <c r="C393" s="1371"/>
      <c r="D393" s="1391" t="s">
        <v>155</v>
      </c>
      <c r="E393" s="1373">
        <v>1</v>
      </c>
      <c r="F393" s="1404"/>
      <c r="G393" s="1405"/>
      <c r="H393" s="1376"/>
      <c r="I393" s="1388">
        <f t="shared" si="8"/>
        <v>1</v>
      </c>
      <c r="J393" s="1378"/>
      <c r="K393" s="1379"/>
      <c r="L393" s="302"/>
    </row>
    <row r="394" spans="3:12" ht="16.5" customHeight="1" x14ac:dyDescent="0.3">
      <c r="C394" s="1371"/>
      <c r="D394" s="1391" t="s">
        <v>3332</v>
      </c>
      <c r="E394" s="1373">
        <v>1</v>
      </c>
      <c r="F394" s="1404"/>
      <c r="G394" s="1405"/>
      <c r="H394" s="1376"/>
      <c r="I394" s="1388">
        <f t="shared" si="8"/>
        <v>1</v>
      </c>
      <c r="J394" s="1378"/>
      <c r="K394" s="1379"/>
      <c r="L394" s="302"/>
    </row>
    <row r="395" spans="3:12" ht="16.5" customHeight="1" x14ac:dyDescent="0.3">
      <c r="C395" s="1371"/>
      <c r="D395" s="1391" t="s">
        <v>694</v>
      </c>
      <c r="E395" s="1373">
        <v>1</v>
      </c>
      <c r="F395" s="1404"/>
      <c r="G395" s="1405"/>
      <c r="H395" s="1376"/>
      <c r="I395" s="1388">
        <f t="shared" si="8"/>
        <v>1</v>
      </c>
      <c r="J395" s="1378"/>
      <c r="K395" s="1379"/>
      <c r="L395" s="302"/>
    </row>
    <row r="396" spans="3:12" ht="16.5" customHeight="1" x14ac:dyDescent="0.3">
      <c r="C396" s="1371"/>
      <c r="D396" s="1391" t="s">
        <v>176</v>
      </c>
      <c r="E396" s="1373">
        <v>1</v>
      </c>
      <c r="F396" s="1404"/>
      <c r="G396" s="1405"/>
      <c r="H396" s="1376"/>
      <c r="I396" s="1388">
        <f t="shared" si="8"/>
        <v>1</v>
      </c>
      <c r="J396" s="1378"/>
      <c r="K396" s="1379"/>
      <c r="L396" s="302"/>
    </row>
    <row r="397" spans="3:12" ht="16.5" customHeight="1" x14ac:dyDescent="0.3">
      <c r="C397" s="1371"/>
      <c r="D397" s="1391" t="s">
        <v>803</v>
      </c>
      <c r="E397" s="1373">
        <v>1</v>
      </c>
      <c r="F397" s="1404"/>
      <c r="G397" s="1405"/>
      <c r="H397" s="1376"/>
      <c r="I397" s="1388">
        <f t="shared" si="8"/>
        <v>1</v>
      </c>
      <c r="J397" s="1378"/>
      <c r="K397" s="1379"/>
      <c r="L397" s="302"/>
    </row>
    <row r="398" spans="3:12" ht="16.5" customHeight="1" x14ac:dyDescent="0.3">
      <c r="C398" s="1371"/>
      <c r="D398" s="1391" t="s">
        <v>3333</v>
      </c>
      <c r="E398" s="1373">
        <v>1</v>
      </c>
      <c r="F398" s="1404"/>
      <c r="G398" s="1405"/>
      <c r="H398" s="1376"/>
      <c r="I398" s="1388">
        <f t="shared" si="8"/>
        <v>1</v>
      </c>
      <c r="J398" s="1378"/>
      <c r="K398" s="1379"/>
      <c r="L398" s="302"/>
    </row>
    <row r="399" spans="3:12" ht="16.5" customHeight="1" x14ac:dyDescent="0.3">
      <c r="C399" s="1371"/>
      <c r="D399" s="1391" t="s">
        <v>279</v>
      </c>
      <c r="E399" s="1373">
        <v>1</v>
      </c>
      <c r="F399" s="1404"/>
      <c r="G399" s="1405"/>
      <c r="H399" s="1376"/>
      <c r="I399" s="1388">
        <f t="shared" si="8"/>
        <v>1</v>
      </c>
      <c r="J399" s="1378"/>
      <c r="K399" s="1379"/>
      <c r="L399" s="302"/>
    </row>
    <row r="400" spans="3:12" ht="16.5" customHeight="1" x14ac:dyDescent="0.3">
      <c r="C400" s="1371"/>
      <c r="D400" s="1391" t="s">
        <v>130</v>
      </c>
      <c r="E400" s="1373">
        <v>1</v>
      </c>
      <c r="F400" s="1404"/>
      <c r="G400" s="1405"/>
      <c r="H400" s="1376"/>
      <c r="I400" s="1388">
        <f t="shared" si="8"/>
        <v>1</v>
      </c>
      <c r="J400" s="1378"/>
      <c r="K400" s="1379"/>
      <c r="L400" s="302"/>
    </row>
    <row r="401" spans="3:12" ht="16.5" customHeight="1" x14ac:dyDescent="0.3">
      <c r="C401" s="1371"/>
      <c r="D401" s="1391" t="s">
        <v>3873</v>
      </c>
      <c r="E401" s="1373">
        <v>2</v>
      </c>
      <c r="F401" s="1404"/>
      <c r="G401" s="1405"/>
      <c r="H401" s="1376"/>
      <c r="I401" s="1388">
        <f t="shared" si="8"/>
        <v>2</v>
      </c>
      <c r="J401" s="1378"/>
      <c r="K401" s="1379"/>
      <c r="L401" s="302"/>
    </row>
    <row r="402" spans="3:12" ht="16.5" customHeight="1" x14ac:dyDescent="0.3">
      <c r="C402" s="1371"/>
      <c r="D402" s="1391" t="s">
        <v>1644</v>
      </c>
      <c r="E402" s="1373">
        <v>1</v>
      </c>
      <c r="F402" s="1404"/>
      <c r="G402" s="1405"/>
      <c r="H402" s="1376"/>
      <c r="I402" s="1388">
        <f t="shared" si="8"/>
        <v>1</v>
      </c>
      <c r="J402" s="1378"/>
      <c r="K402" s="1379"/>
      <c r="L402" s="302"/>
    </row>
    <row r="403" spans="3:12" ht="30.75" customHeight="1" x14ac:dyDescent="0.3">
      <c r="C403" s="1371"/>
      <c r="D403" s="1391" t="s">
        <v>3358</v>
      </c>
      <c r="E403" s="1373">
        <v>1</v>
      </c>
      <c r="F403" s="1404"/>
      <c r="G403" s="1405"/>
      <c r="H403" s="1376"/>
      <c r="I403" s="1388">
        <f t="shared" si="8"/>
        <v>1</v>
      </c>
      <c r="J403" s="1378"/>
      <c r="K403" s="1379"/>
      <c r="L403" s="302"/>
    </row>
    <row r="404" spans="3:12" ht="16.5" customHeight="1" x14ac:dyDescent="0.3">
      <c r="C404" s="1371"/>
      <c r="D404" s="1391" t="s">
        <v>298</v>
      </c>
      <c r="E404" s="1373">
        <v>1</v>
      </c>
      <c r="F404" s="1404"/>
      <c r="G404" s="1405"/>
      <c r="H404" s="1376"/>
      <c r="I404" s="1388">
        <f t="shared" si="8"/>
        <v>1</v>
      </c>
      <c r="J404" s="1378"/>
      <c r="K404" s="1379"/>
    </row>
    <row r="405" spans="3:12" ht="16.5" customHeight="1" x14ac:dyDescent="0.3">
      <c r="C405" s="1371"/>
      <c r="D405" s="1391" t="s">
        <v>155</v>
      </c>
      <c r="E405" s="1373">
        <v>1</v>
      </c>
      <c r="F405" s="1404"/>
      <c r="G405" s="1405"/>
      <c r="H405" s="1376"/>
      <c r="I405" s="1388">
        <f t="shared" si="8"/>
        <v>1</v>
      </c>
      <c r="J405" s="1378"/>
      <c r="K405" s="1379"/>
      <c r="L405" s="302"/>
    </row>
    <row r="406" spans="3:12" ht="16.5" customHeight="1" x14ac:dyDescent="0.3">
      <c r="C406" s="1371"/>
      <c r="D406" s="1372" t="s">
        <v>3815</v>
      </c>
      <c r="E406" s="1373"/>
      <c r="F406" s="1404"/>
      <c r="G406" s="1405"/>
      <c r="H406" s="1376"/>
      <c r="I406" s="1388"/>
      <c r="J406" s="1378"/>
      <c r="K406" s="1379"/>
      <c r="L406" s="302"/>
    </row>
    <row r="407" spans="3:12" ht="16.5" customHeight="1" x14ac:dyDescent="0.3">
      <c r="C407" s="1371"/>
      <c r="D407" s="1391" t="s">
        <v>2040</v>
      </c>
      <c r="E407" s="1373">
        <v>1</v>
      </c>
      <c r="F407" s="1404"/>
      <c r="G407" s="1405"/>
      <c r="H407" s="1376"/>
      <c r="I407" s="1388">
        <f t="shared" si="8"/>
        <v>1</v>
      </c>
      <c r="J407" s="1378"/>
      <c r="K407" s="1379"/>
      <c r="L407" s="302"/>
    </row>
    <row r="408" spans="3:12" ht="16.5" customHeight="1" x14ac:dyDescent="0.3">
      <c r="C408" s="1371"/>
      <c r="D408" s="1391" t="s">
        <v>3929</v>
      </c>
      <c r="E408" s="1373">
        <v>1</v>
      </c>
      <c r="F408" s="1404"/>
      <c r="G408" s="1405"/>
      <c r="H408" s="1376"/>
      <c r="I408" s="1388">
        <f t="shared" si="8"/>
        <v>1</v>
      </c>
      <c r="J408" s="1378"/>
      <c r="K408" s="1379"/>
      <c r="L408" s="302"/>
    </row>
    <row r="409" spans="3:12" ht="16.5" customHeight="1" x14ac:dyDescent="0.3">
      <c r="C409" s="1371"/>
      <c r="D409" s="1391" t="s">
        <v>152</v>
      </c>
      <c r="E409" s="1373">
        <v>1</v>
      </c>
      <c r="F409" s="1404"/>
      <c r="G409" s="1405"/>
      <c r="H409" s="1376"/>
      <c r="I409" s="1388">
        <f t="shared" si="8"/>
        <v>1</v>
      </c>
      <c r="J409" s="1378"/>
      <c r="K409" s="1379"/>
      <c r="L409" s="302"/>
    </row>
    <row r="410" spans="3:12" ht="16.5" customHeight="1" x14ac:dyDescent="0.3">
      <c r="C410" s="1371"/>
      <c r="D410" s="1391" t="s">
        <v>3930</v>
      </c>
      <c r="E410" s="1373">
        <v>1</v>
      </c>
      <c r="F410" s="1404"/>
      <c r="G410" s="1405"/>
      <c r="H410" s="1376"/>
      <c r="I410" s="1388">
        <f t="shared" si="8"/>
        <v>1</v>
      </c>
      <c r="J410" s="1378"/>
      <c r="K410" s="1379"/>
      <c r="L410" s="302"/>
    </row>
    <row r="411" spans="3:12" ht="16.5" customHeight="1" x14ac:dyDescent="0.3">
      <c r="C411" s="1371"/>
      <c r="D411" s="1391" t="s">
        <v>159</v>
      </c>
      <c r="E411" s="1373">
        <v>1</v>
      </c>
      <c r="F411" s="1404"/>
      <c r="G411" s="1405"/>
      <c r="H411" s="1376"/>
      <c r="I411" s="1388">
        <f t="shared" si="8"/>
        <v>1</v>
      </c>
      <c r="J411" s="1378"/>
      <c r="K411" s="1379"/>
      <c r="L411" s="302"/>
    </row>
    <row r="412" spans="3:12" ht="16.5" customHeight="1" x14ac:dyDescent="0.3">
      <c r="C412" s="1371"/>
      <c r="D412" s="1391" t="s">
        <v>384</v>
      </c>
      <c r="E412" s="1373">
        <v>1</v>
      </c>
      <c r="F412" s="1404"/>
      <c r="G412" s="1405"/>
      <c r="H412" s="1376"/>
      <c r="I412" s="1388">
        <f t="shared" si="8"/>
        <v>1</v>
      </c>
      <c r="J412" s="1378"/>
      <c r="K412" s="1379"/>
      <c r="L412" s="302"/>
    </row>
    <row r="413" spans="3:12" ht="16.5" customHeight="1" x14ac:dyDescent="0.3">
      <c r="C413" s="1371"/>
      <c r="D413" s="1391" t="s">
        <v>144</v>
      </c>
      <c r="E413" s="1373">
        <v>1</v>
      </c>
      <c r="F413" s="1404"/>
      <c r="G413" s="1405"/>
      <c r="H413" s="1376"/>
      <c r="I413" s="1388">
        <f t="shared" si="8"/>
        <v>1</v>
      </c>
      <c r="J413" s="1378"/>
      <c r="K413" s="1379"/>
      <c r="L413" s="302"/>
    </row>
    <row r="414" spans="3:12" ht="16.5" customHeight="1" x14ac:dyDescent="0.3">
      <c r="C414" s="1371"/>
      <c r="D414" s="1391" t="s">
        <v>382</v>
      </c>
      <c r="E414" s="1373">
        <v>1</v>
      </c>
      <c r="F414" s="1404"/>
      <c r="G414" s="1405"/>
      <c r="H414" s="1376"/>
      <c r="I414" s="1388">
        <f t="shared" si="8"/>
        <v>1</v>
      </c>
      <c r="J414" s="1378"/>
      <c r="K414" s="1379"/>
      <c r="L414" s="302"/>
    </row>
    <row r="415" spans="3:12" ht="16.5" customHeight="1" x14ac:dyDescent="0.3">
      <c r="C415" s="1371"/>
      <c r="D415" s="1391" t="s">
        <v>327</v>
      </c>
      <c r="E415" s="1373">
        <v>1</v>
      </c>
      <c r="F415" s="1404"/>
      <c r="G415" s="1405"/>
      <c r="H415" s="1376"/>
      <c r="I415" s="1388">
        <f t="shared" si="8"/>
        <v>1</v>
      </c>
      <c r="J415" s="1378"/>
      <c r="K415" s="1379"/>
      <c r="L415" s="302"/>
    </row>
    <row r="416" spans="3:12" s="303" customFormat="1" x14ac:dyDescent="0.3">
      <c r="C416" s="1371"/>
      <c r="D416" s="1391" t="s">
        <v>153</v>
      </c>
      <c r="E416" s="1373">
        <v>1</v>
      </c>
      <c r="F416" s="1404"/>
      <c r="G416" s="1405"/>
      <c r="H416" s="1376"/>
      <c r="I416" s="1388">
        <f t="shared" si="8"/>
        <v>1</v>
      </c>
      <c r="J416" s="1378"/>
      <c r="K416" s="1379"/>
    </row>
    <row r="417" spans="3:12" x14ac:dyDescent="0.3">
      <c r="C417" s="1371"/>
      <c r="D417" s="1391" t="s">
        <v>144</v>
      </c>
      <c r="E417" s="1373">
        <v>1</v>
      </c>
      <c r="F417" s="1404"/>
      <c r="G417" s="1405"/>
      <c r="H417" s="1376"/>
      <c r="I417" s="1388">
        <f t="shared" si="8"/>
        <v>1</v>
      </c>
      <c r="J417" s="1378"/>
      <c r="K417" s="1379"/>
    </row>
    <row r="418" spans="3:12" ht="16.5" customHeight="1" x14ac:dyDescent="0.3">
      <c r="C418" s="1371"/>
      <c r="D418" s="1391" t="s">
        <v>3931</v>
      </c>
      <c r="E418" s="1373">
        <v>1</v>
      </c>
      <c r="F418" s="1404"/>
      <c r="G418" s="1405"/>
      <c r="H418" s="1376"/>
      <c r="I418" s="1388">
        <f t="shared" si="8"/>
        <v>1</v>
      </c>
      <c r="J418" s="1378"/>
      <c r="K418" s="1379"/>
    </row>
    <row r="419" spans="3:12" ht="16.5" customHeight="1" x14ac:dyDescent="0.3">
      <c r="C419" s="1371"/>
      <c r="D419" s="1391" t="s">
        <v>276</v>
      </c>
      <c r="E419" s="1373">
        <v>1</v>
      </c>
      <c r="F419" s="1404"/>
      <c r="G419" s="1405"/>
      <c r="H419" s="1376"/>
      <c r="I419" s="1388">
        <f t="shared" si="8"/>
        <v>1</v>
      </c>
      <c r="J419" s="1378"/>
      <c r="K419" s="1379"/>
      <c r="L419" s="302"/>
    </row>
    <row r="420" spans="3:12" ht="16.5" customHeight="1" x14ac:dyDescent="0.3">
      <c r="C420" s="1371"/>
      <c r="D420" s="1391" t="s">
        <v>292</v>
      </c>
      <c r="E420" s="1373">
        <v>1</v>
      </c>
      <c r="F420" s="1404"/>
      <c r="G420" s="1405"/>
      <c r="H420" s="1376"/>
      <c r="I420" s="1388">
        <f t="shared" si="8"/>
        <v>1</v>
      </c>
      <c r="J420" s="1378"/>
      <c r="K420" s="1379"/>
      <c r="L420" s="302"/>
    </row>
    <row r="421" spans="3:12" ht="16.5" customHeight="1" x14ac:dyDescent="0.3">
      <c r="C421" s="1371"/>
      <c r="D421" s="1391" t="s">
        <v>3350</v>
      </c>
      <c r="E421" s="1373">
        <v>1</v>
      </c>
      <c r="F421" s="1404"/>
      <c r="G421" s="1405"/>
      <c r="H421" s="1376"/>
      <c r="I421" s="1388">
        <f t="shared" si="8"/>
        <v>1</v>
      </c>
      <c r="J421" s="1378"/>
      <c r="K421" s="1379"/>
      <c r="L421" s="302"/>
    </row>
    <row r="422" spans="3:12" ht="16.5" customHeight="1" x14ac:dyDescent="0.3">
      <c r="C422" s="1371"/>
      <c r="D422" s="1391" t="s">
        <v>3932</v>
      </c>
      <c r="E422" s="1373">
        <v>1</v>
      </c>
      <c r="F422" s="1404"/>
      <c r="G422" s="1405"/>
      <c r="H422" s="1376"/>
      <c r="I422" s="1388">
        <f t="shared" ref="I422:I449" si="9">PRODUCT(E422:H422)</f>
        <v>1</v>
      </c>
      <c r="J422" s="1378"/>
      <c r="K422" s="1379"/>
      <c r="L422" s="302"/>
    </row>
    <row r="423" spans="3:12" ht="16.5" customHeight="1" x14ac:dyDescent="0.3">
      <c r="C423" s="1371"/>
      <c r="D423" s="1391" t="s">
        <v>155</v>
      </c>
      <c r="E423" s="1373">
        <v>1</v>
      </c>
      <c r="F423" s="1404"/>
      <c r="G423" s="1405"/>
      <c r="H423" s="1376"/>
      <c r="I423" s="1388">
        <f t="shared" si="9"/>
        <v>1</v>
      </c>
      <c r="J423" s="1378"/>
      <c r="K423" s="1379"/>
      <c r="L423" s="302"/>
    </row>
    <row r="424" spans="3:12" ht="16.5" customHeight="1" x14ac:dyDescent="0.3">
      <c r="C424" s="1371"/>
      <c r="D424" s="1391" t="s">
        <v>3933</v>
      </c>
      <c r="E424" s="1373">
        <v>2</v>
      </c>
      <c r="F424" s="1404"/>
      <c r="G424" s="1405"/>
      <c r="H424" s="1376"/>
      <c r="I424" s="1388">
        <f t="shared" si="9"/>
        <v>2</v>
      </c>
      <c r="J424" s="1378"/>
      <c r="K424" s="1379"/>
      <c r="L424" s="302"/>
    </row>
    <row r="425" spans="3:12" ht="16.5" customHeight="1" x14ac:dyDescent="0.3">
      <c r="C425" s="1371"/>
      <c r="D425" s="1391" t="s">
        <v>3359</v>
      </c>
      <c r="E425" s="1373">
        <v>1</v>
      </c>
      <c r="F425" s="1404"/>
      <c r="G425" s="1405"/>
      <c r="H425" s="1376"/>
      <c r="I425" s="1388">
        <f t="shared" si="9"/>
        <v>1</v>
      </c>
      <c r="J425" s="1378"/>
      <c r="K425" s="1379"/>
      <c r="L425" s="302"/>
    </row>
    <row r="426" spans="3:12" ht="16.5" customHeight="1" x14ac:dyDescent="0.3">
      <c r="C426" s="1371"/>
      <c r="D426" s="1391" t="s">
        <v>149</v>
      </c>
      <c r="E426" s="1373">
        <v>1</v>
      </c>
      <c r="F426" s="1404"/>
      <c r="G426" s="1405"/>
      <c r="H426" s="1376"/>
      <c r="I426" s="1388">
        <f t="shared" si="9"/>
        <v>1</v>
      </c>
      <c r="J426" s="1378"/>
      <c r="K426" s="1379"/>
      <c r="L426" s="302"/>
    </row>
    <row r="427" spans="3:12" ht="16.5" customHeight="1" x14ac:dyDescent="0.3">
      <c r="C427" s="1371"/>
      <c r="D427" s="1391" t="s">
        <v>209</v>
      </c>
      <c r="E427" s="1373">
        <v>1</v>
      </c>
      <c r="F427" s="1404"/>
      <c r="G427" s="1405"/>
      <c r="H427" s="1376"/>
      <c r="I427" s="1388">
        <f t="shared" si="9"/>
        <v>1</v>
      </c>
      <c r="J427" s="1378"/>
      <c r="K427" s="1379"/>
      <c r="L427" s="302"/>
    </row>
    <row r="428" spans="3:12" ht="16.5" customHeight="1" x14ac:dyDescent="0.3">
      <c r="C428" s="1371"/>
      <c r="D428" s="1391" t="s">
        <v>217</v>
      </c>
      <c r="E428" s="1373">
        <v>1</v>
      </c>
      <c r="F428" s="1404"/>
      <c r="G428" s="1405"/>
      <c r="H428" s="1376"/>
      <c r="I428" s="1388">
        <f t="shared" si="9"/>
        <v>1</v>
      </c>
      <c r="J428" s="1378"/>
      <c r="K428" s="1379"/>
      <c r="L428" s="302"/>
    </row>
    <row r="429" spans="3:12" ht="16.5" customHeight="1" x14ac:dyDescent="0.3">
      <c r="C429" s="1371"/>
      <c r="D429" s="1391" t="s">
        <v>358</v>
      </c>
      <c r="E429" s="1373">
        <v>1</v>
      </c>
      <c r="F429" s="1404"/>
      <c r="G429" s="1405"/>
      <c r="H429" s="1376"/>
      <c r="I429" s="1388">
        <f t="shared" si="9"/>
        <v>1</v>
      </c>
      <c r="J429" s="1378"/>
      <c r="K429" s="1379"/>
      <c r="L429" s="302"/>
    </row>
    <row r="430" spans="3:12" ht="16.5" customHeight="1" x14ac:dyDescent="0.3">
      <c r="C430" s="1371"/>
      <c r="D430" s="1391" t="s">
        <v>1677</v>
      </c>
      <c r="E430" s="1373">
        <v>1</v>
      </c>
      <c r="F430" s="1404"/>
      <c r="G430" s="1405"/>
      <c r="H430" s="1376"/>
      <c r="I430" s="1388">
        <f t="shared" si="9"/>
        <v>1</v>
      </c>
      <c r="J430" s="1378"/>
      <c r="K430" s="1379"/>
      <c r="L430" s="302"/>
    </row>
    <row r="431" spans="3:12" ht="16.5" customHeight="1" x14ac:dyDescent="0.3">
      <c r="C431" s="1371"/>
      <c r="D431" s="1391" t="s">
        <v>3372</v>
      </c>
      <c r="E431" s="1373">
        <v>1</v>
      </c>
      <c r="F431" s="1404"/>
      <c r="G431" s="1405"/>
      <c r="H431" s="1376"/>
      <c r="I431" s="1388">
        <f t="shared" si="9"/>
        <v>1</v>
      </c>
      <c r="J431" s="1378"/>
      <c r="K431" s="1379"/>
      <c r="L431" s="302"/>
    </row>
    <row r="432" spans="3:12" ht="16.5" customHeight="1" x14ac:dyDescent="0.3">
      <c r="C432" s="1371"/>
      <c r="D432" s="1391" t="s">
        <v>1728</v>
      </c>
      <c r="E432" s="1373">
        <v>1</v>
      </c>
      <c r="F432" s="1404"/>
      <c r="G432" s="1405"/>
      <c r="H432" s="1376"/>
      <c r="I432" s="1388">
        <f t="shared" si="9"/>
        <v>1</v>
      </c>
      <c r="J432" s="1378"/>
      <c r="K432" s="1379"/>
      <c r="L432" s="302"/>
    </row>
    <row r="433" spans="3:12" ht="16.5" customHeight="1" x14ac:dyDescent="0.3">
      <c r="C433" s="1371"/>
      <c r="D433" s="1391" t="s">
        <v>830</v>
      </c>
      <c r="E433" s="1373">
        <v>1</v>
      </c>
      <c r="F433" s="1404"/>
      <c r="G433" s="1405"/>
      <c r="H433" s="1376"/>
      <c r="I433" s="1388">
        <f t="shared" si="9"/>
        <v>1</v>
      </c>
      <c r="J433" s="1378"/>
      <c r="K433" s="1379"/>
      <c r="L433" s="302"/>
    </row>
    <row r="434" spans="3:12" s="303" customFormat="1" x14ac:dyDescent="0.3">
      <c r="C434" s="1371"/>
      <c r="D434" s="1391" t="s">
        <v>183</v>
      </c>
      <c r="E434" s="1373">
        <v>1</v>
      </c>
      <c r="F434" s="1404"/>
      <c r="G434" s="1405"/>
      <c r="H434" s="1376"/>
      <c r="I434" s="1388">
        <f t="shared" si="9"/>
        <v>1</v>
      </c>
      <c r="J434" s="1378"/>
      <c r="K434" s="1379"/>
    </row>
    <row r="435" spans="3:12" x14ac:dyDescent="0.3">
      <c r="C435" s="1371"/>
      <c r="D435" s="1372" t="s">
        <v>3856</v>
      </c>
      <c r="E435" s="1373"/>
      <c r="F435" s="1404"/>
      <c r="G435" s="1405"/>
      <c r="H435" s="1376"/>
      <c r="I435" s="1388"/>
      <c r="J435" s="1378"/>
      <c r="K435" s="1379"/>
    </row>
    <row r="436" spans="3:12" ht="16.5" customHeight="1" x14ac:dyDescent="0.3">
      <c r="C436" s="1371"/>
      <c r="D436" s="1391" t="s">
        <v>209</v>
      </c>
      <c r="E436" s="1373">
        <v>1</v>
      </c>
      <c r="F436" s="1404"/>
      <c r="G436" s="1405"/>
      <c r="H436" s="1376"/>
      <c r="I436" s="1388">
        <f t="shared" si="9"/>
        <v>1</v>
      </c>
      <c r="J436" s="1378"/>
      <c r="K436" s="1379"/>
    </row>
    <row r="437" spans="3:12" ht="16.5" customHeight="1" x14ac:dyDescent="0.3">
      <c r="C437" s="1371"/>
      <c r="D437" s="1391" t="s">
        <v>3934</v>
      </c>
      <c r="E437" s="1373">
        <v>1</v>
      </c>
      <c r="F437" s="1404"/>
      <c r="G437" s="1405"/>
      <c r="H437" s="1376"/>
      <c r="I437" s="1388">
        <f t="shared" si="9"/>
        <v>1</v>
      </c>
      <c r="J437" s="1378"/>
      <c r="K437" s="1379"/>
      <c r="L437" s="302"/>
    </row>
    <row r="438" spans="3:12" ht="16.5" customHeight="1" x14ac:dyDescent="0.3">
      <c r="C438" s="1371"/>
      <c r="D438" s="1391" t="s">
        <v>185</v>
      </c>
      <c r="E438" s="1373">
        <v>1</v>
      </c>
      <c r="F438" s="1404"/>
      <c r="G438" s="1405"/>
      <c r="H438" s="1376"/>
      <c r="I438" s="1388">
        <f t="shared" si="9"/>
        <v>1</v>
      </c>
      <c r="J438" s="1378"/>
      <c r="K438" s="1379"/>
      <c r="L438" s="302"/>
    </row>
    <row r="439" spans="3:12" ht="16.5" customHeight="1" x14ac:dyDescent="0.3">
      <c r="C439" s="1371"/>
      <c r="D439" s="1391" t="s">
        <v>3935</v>
      </c>
      <c r="E439" s="1373">
        <v>1</v>
      </c>
      <c r="F439" s="1404"/>
      <c r="G439" s="1405"/>
      <c r="H439" s="1376"/>
      <c r="I439" s="1388">
        <f t="shared" si="9"/>
        <v>1</v>
      </c>
      <c r="J439" s="1378"/>
      <c r="K439" s="1379"/>
      <c r="L439" s="302"/>
    </row>
    <row r="440" spans="3:12" ht="16.5" customHeight="1" x14ac:dyDescent="0.3">
      <c r="C440" s="1371"/>
      <c r="D440" s="1391" t="s">
        <v>3936</v>
      </c>
      <c r="E440" s="1373">
        <v>1</v>
      </c>
      <c r="F440" s="1404"/>
      <c r="G440" s="1405"/>
      <c r="H440" s="1376"/>
      <c r="I440" s="1388">
        <f t="shared" si="9"/>
        <v>1</v>
      </c>
      <c r="J440" s="1378"/>
      <c r="K440" s="1379"/>
      <c r="L440" s="302"/>
    </row>
    <row r="441" spans="3:12" ht="16.5" customHeight="1" x14ac:dyDescent="0.3">
      <c r="C441" s="1371"/>
      <c r="D441" s="1391" t="s">
        <v>568</v>
      </c>
      <c r="E441" s="1373">
        <v>1</v>
      </c>
      <c r="F441" s="1404"/>
      <c r="G441" s="1405"/>
      <c r="H441" s="1376"/>
      <c r="I441" s="1388">
        <f t="shared" si="9"/>
        <v>1</v>
      </c>
      <c r="J441" s="1378"/>
      <c r="K441" s="1379"/>
      <c r="L441" s="302"/>
    </row>
    <row r="442" spans="3:12" ht="16.5" customHeight="1" x14ac:dyDescent="0.3">
      <c r="C442" s="1371"/>
      <c r="D442" s="1391" t="s">
        <v>1717</v>
      </c>
      <c r="E442" s="1373">
        <v>2</v>
      </c>
      <c r="F442" s="1404"/>
      <c r="G442" s="1405"/>
      <c r="H442" s="1376"/>
      <c r="I442" s="1388">
        <f t="shared" si="9"/>
        <v>2</v>
      </c>
      <c r="J442" s="1378"/>
      <c r="K442" s="1379"/>
      <c r="L442" s="302"/>
    </row>
    <row r="443" spans="3:12" ht="16.5" customHeight="1" x14ac:dyDescent="0.3">
      <c r="C443" s="1371"/>
      <c r="D443" s="1391" t="s">
        <v>1723</v>
      </c>
      <c r="E443" s="1373">
        <v>1</v>
      </c>
      <c r="F443" s="1404"/>
      <c r="G443" s="1405"/>
      <c r="H443" s="1376"/>
      <c r="I443" s="1388">
        <f t="shared" si="9"/>
        <v>1</v>
      </c>
      <c r="J443" s="1378"/>
      <c r="K443" s="1379"/>
      <c r="L443" s="302"/>
    </row>
    <row r="444" spans="3:12" ht="16.5" customHeight="1" x14ac:dyDescent="0.3">
      <c r="C444" s="1371"/>
      <c r="D444" s="1391" t="s">
        <v>495</v>
      </c>
      <c r="E444" s="1373">
        <v>1</v>
      </c>
      <c r="F444" s="1404"/>
      <c r="G444" s="1405"/>
      <c r="H444" s="1376"/>
      <c r="I444" s="1388">
        <f t="shared" si="9"/>
        <v>1</v>
      </c>
      <c r="J444" s="1378"/>
      <c r="K444" s="1379"/>
      <c r="L444" s="302"/>
    </row>
    <row r="445" spans="3:12" ht="16.5" customHeight="1" x14ac:dyDescent="0.3">
      <c r="C445" s="1371"/>
      <c r="D445" s="1391" t="s">
        <v>357</v>
      </c>
      <c r="E445" s="1373">
        <v>1</v>
      </c>
      <c r="F445" s="1404"/>
      <c r="G445" s="1405"/>
      <c r="H445" s="1376"/>
      <c r="I445" s="1388">
        <f t="shared" si="9"/>
        <v>1</v>
      </c>
      <c r="J445" s="1378"/>
      <c r="K445" s="1379"/>
      <c r="L445" s="302"/>
    </row>
    <row r="446" spans="3:12" ht="16.5" customHeight="1" x14ac:dyDescent="0.3">
      <c r="C446" s="1371"/>
      <c r="D446" s="1391" t="s">
        <v>1726</v>
      </c>
      <c r="E446" s="1373">
        <v>1</v>
      </c>
      <c r="F446" s="1404"/>
      <c r="G446" s="1405"/>
      <c r="H446" s="1376"/>
      <c r="I446" s="1388">
        <f t="shared" si="9"/>
        <v>1</v>
      </c>
      <c r="J446" s="1378"/>
      <c r="K446" s="1379"/>
      <c r="L446" s="302"/>
    </row>
    <row r="447" spans="3:12" ht="16.5" customHeight="1" x14ac:dyDescent="0.3">
      <c r="C447" s="1371"/>
      <c r="D447" s="1391" t="s">
        <v>1736</v>
      </c>
      <c r="E447" s="1373">
        <v>1</v>
      </c>
      <c r="F447" s="1404"/>
      <c r="G447" s="1405"/>
      <c r="H447" s="1376"/>
      <c r="I447" s="1388">
        <f t="shared" si="9"/>
        <v>1</v>
      </c>
      <c r="J447" s="1378"/>
      <c r="K447" s="1379"/>
      <c r="L447" s="302"/>
    </row>
    <row r="448" spans="3:12" ht="16.5" customHeight="1" x14ac:dyDescent="0.3">
      <c r="C448" s="1371"/>
      <c r="D448" s="1391" t="s">
        <v>3937</v>
      </c>
      <c r="E448" s="1373">
        <v>1</v>
      </c>
      <c r="F448" s="1404"/>
      <c r="G448" s="1405"/>
      <c r="H448" s="1376"/>
      <c r="I448" s="1388">
        <f t="shared" si="9"/>
        <v>1</v>
      </c>
      <c r="J448" s="1378"/>
      <c r="K448" s="1379"/>
      <c r="L448" s="302"/>
    </row>
    <row r="449" spans="3:12" s="303" customFormat="1" x14ac:dyDescent="0.3">
      <c r="C449" s="1371"/>
      <c r="D449" s="1391" t="s">
        <v>265</v>
      </c>
      <c r="E449" s="1373">
        <v>1</v>
      </c>
      <c r="F449" s="1404"/>
      <c r="G449" s="1405"/>
      <c r="H449" s="1376"/>
      <c r="I449" s="1388">
        <f t="shared" si="9"/>
        <v>1</v>
      </c>
      <c r="J449" s="1378"/>
      <c r="K449" s="1379"/>
    </row>
    <row r="450" spans="3:12" x14ac:dyDescent="0.3">
      <c r="C450" s="1371"/>
      <c r="D450" s="1380" t="s">
        <v>3938</v>
      </c>
      <c r="E450" s="1373"/>
      <c r="F450" s="1404"/>
      <c r="G450" s="1405"/>
      <c r="H450" s="1376"/>
      <c r="I450" s="1388"/>
      <c r="J450" s="1378"/>
      <c r="K450" s="1379"/>
    </row>
    <row r="451" spans="3:12" ht="16.5" customHeight="1" x14ac:dyDescent="0.3">
      <c r="C451" s="1371"/>
      <c r="D451" s="1372" t="s">
        <v>2293</v>
      </c>
      <c r="E451" s="1373"/>
      <c r="F451" s="1404"/>
      <c r="G451" s="1405"/>
      <c r="H451" s="1376"/>
      <c r="I451" s="1388"/>
      <c r="J451" s="1378"/>
      <c r="K451" s="1379"/>
    </row>
    <row r="452" spans="3:12" ht="16.5" customHeight="1" x14ac:dyDescent="0.3">
      <c r="C452" s="1371"/>
      <c r="D452" s="1391" t="s">
        <v>3939</v>
      </c>
      <c r="E452" s="1373">
        <v>1</v>
      </c>
      <c r="F452" s="1404"/>
      <c r="G452" s="1405"/>
      <c r="H452" s="1376"/>
      <c r="I452" s="1388">
        <f t="shared" ref="I452:I489" si="10">PRODUCT(E452:H452)</f>
        <v>1</v>
      </c>
      <c r="J452" s="1378"/>
      <c r="K452" s="1379"/>
      <c r="L452" s="302"/>
    </row>
    <row r="453" spans="3:12" ht="16.5" customHeight="1" x14ac:dyDescent="0.3">
      <c r="C453" s="1371"/>
      <c r="D453" s="1391" t="s">
        <v>583</v>
      </c>
      <c r="E453" s="1373">
        <v>1</v>
      </c>
      <c r="F453" s="1404"/>
      <c r="G453" s="1405"/>
      <c r="H453" s="1376"/>
      <c r="I453" s="1388">
        <f t="shared" si="10"/>
        <v>1</v>
      </c>
      <c r="J453" s="1378"/>
      <c r="K453" s="1379"/>
      <c r="L453" s="302"/>
    </row>
    <row r="454" spans="3:12" ht="16.5" customHeight="1" x14ac:dyDescent="0.3">
      <c r="C454" s="1371"/>
      <c r="D454" s="1391" t="s">
        <v>1777</v>
      </c>
      <c r="E454" s="1373">
        <v>1</v>
      </c>
      <c r="F454" s="1404"/>
      <c r="G454" s="1405"/>
      <c r="H454" s="1376"/>
      <c r="I454" s="1388">
        <f t="shared" si="10"/>
        <v>1</v>
      </c>
      <c r="J454" s="1378"/>
      <c r="K454" s="1379"/>
      <c r="L454" s="302"/>
    </row>
    <row r="455" spans="3:12" ht="16.5" customHeight="1" x14ac:dyDescent="0.3">
      <c r="C455" s="1371"/>
      <c r="D455" s="1391" t="s">
        <v>1644</v>
      </c>
      <c r="E455" s="1373">
        <v>1</v>
      </c>
      <c r="F455" s="1404"/>
      <c r="G455" s="1405"/>
      <c r="H455" s="1376"/>
      <c r="I455" s="1388">
        <f t="shared" si="10"/>
        <v>1</v>
      </c>
      <c r="J455" s="1378"/>
      <c r="K455" s="1379"/>
      <c r="L455" s="302"/>
    </row>
    <row r="456" spans="3:12" ht="16.5" customHeight="1" x14ac:dyDescent="0.3">
      <c r="C456" s="1371"/>
      <c r="D456" s="1391" t="s">
        <v>686</v>
      </c>
      <c r="E456" s="1373">
        <v>1</v>
      </c>
      <c r="F456" s="1404"/>
      <c r="G456" s="1405"/>
      <c r="H456" s="1376"/>
      <c r="I456" s="1388">
        <f t="shared" si="10"/>
        <v>1</v>
      </c>
      <c r="J456" s="1378"/>
      <c r="K456" s="1379"/>
      <c r="L456" s="302"/>
    </row>
    <row r="457" spans="3:12" ht="16.5" customHeight="1" x14ac:dyDescent="0.3">
      <c r="C457" s="1371"/>
      <c r="D457" s="1391" t="s">
        <v>1894</v>
      </c>
      <c r="E457" s="1373">
        <v>1</v>
      </c>
      <c r="F457" s="1404"/>
      <c r="G457" s="1405"/>
      <c r="H457" s="1376"/>
      <c r="I457" s="1388">
        <f t="shared" si="10"/>
        <v>1</v>
      </c>
      <c r="J457" s="1378"/>
      <c r="K457" s="1379"/>
      <c r="L457" s="302"/>
    </row>
    <row r="458" spans="3:12" ht="16.5" customHeight="1" x14ac:dyDescent="0.3">
      <c r="C458" s="1371"/>
      <c r="D458" s="1391" t="s">
        <v>159</v>
      </c>
      <c r="E458" s="1373">
        <v>1</v>
      </c>
      <c r="F458" s="1404"/>
      <c r="G458" s="1405"/>
      <c r="H458" s="1376"/>
      <c r="I458" s="1388">
        <f t="shared" si="10"/>
        <v>1</v>
      </c>
      <c r="J458" s="1378"/>
      <c r="K458" s="1379"/>
      <c r="L458" s="302"/>
    </row>
    <row r="459" spans="3:12" ht="16.5" customHeight="1" x14ac:dyDescent="0.3">
      <c r="C459" s="1371"/>
      <c r="D459" s="1391" t="s">
        <v>176</v>
      </c>
      <c r="E459" s="1373">
        <v>1</v>
      </c>
      <c r="F459" s="1404"/>
      <c r="G459" s="1405"/>
      <c r="H459" s="1376"/>
      <c r="I459" s="1388">
        <f t="shared" si="10"/>
        <v>1</v>
      </c>
      <c r="J459" s="1378"/>
      <c r="K459" s="1379"/>
      <c r="L459" s="302"/>
    </row>
    <row r="460" spans="3:12" ht="16.5" customHeight="1" x14ac:dyDescent="0.3">
      <c r="C460" s="1371"/>
      <c r="D460" s="1391" t="s">
        <v>155</v>
      </c>
      <c r="E460" s="1373">
        <v>1</v>
      </c>
      <c r="F460" s="1404"/>
      <c r="G460" s="1405"/>
      <c r="H460" s="1376"/>
      <c r="I460" s="1388">
        <f t="shared" si="10"/>
        <v>1</v>
      </c>
      <c r="J460" s="1378"/>
      <c r="K460" s="1379"/>
      <c r="L460" s="302"/>
    </row>
    <row r="461" spans="3:12" ht="16.5" customHeight="1" x14ac:dyDescent="0.3">
      <c r="C461" s="1371"/>
      <c r="D461" s="1391" t="s">
        <v>277</v>
      </c>
      <c r="E461" s="1373">
        <v>1</v>
      </c>
      <c r="F461" s="1404"/>
      <c r="G461" s="1405"/>
      <c r="H461" s="1376"/>
      <c r="I461" s="1388">
        <f t="shared" si="10"/>
        <v>1</v>
      </c>
      <c r="J461" s="1378"/>
      <c r="K461" s="1379"/>
      <c r="L461" s="302"/>
    </row>
    <row r="462" spans="3:12" s="303" customFormat="1" x14ac:dyDescent="0.3">
      <c r="C462" s="1371"/>
      <c r="D462" s="1391" t="s">
        <v>209</v>
      </c>
      <c r="E462" s="1373">
        <v>1</v>
      </c>
      <c r="F462" s="1404"/>
      <c r="G462" s="1405"/>
      <c r="H462" s="1376"/>
      <c r="I462" s="1388">
        <f t="shared" si="10"/>
        <v>1</v>
      </c>
      <c r="J462" s="1378"/>
      <c r="K462" s="1379"/>
    </row>
    <row r="463" spans="3:12" x14ac:dyDescent="0.3">
      <c r="C463" s="1371"/>
      <c r="D463" s="1391" t="s">
        <v>142</v>
      </c>
      <c r="E463" s="1373">
        <v>1</v>
      </c>
      <c r="F463" s="1404"/>
      <c r="G463" s="1405"/>
      <c r="H463" s="1376"/>
      <c r="I463" s="1388">
        <f t="shared" si="10"/>
        <v>1</v>
      </c>
      <c r="J463" s="1378"/>
      <c r="K463" s="1379"/>
    </row>
    <row r="464" spans="3:12" ht="16.5" customHeight="1" x14ac:dyDescent="0.3">
      <c r="C464" s="1371"/>
      <c r="D464" s="1391" t="s">
        <v>1644</v>
      </c>
      <c r="E464" s="1373">
        <v>1</v>
      </c>
      <c r="F464" s="1404"/>
      <c r="G464" s="1405"/>
      <c r="H464" s="1376"/>
      <c r="I464" s="1388">
        <f t="shared" si="10"/>
        <v>1</v>
      </c>
      <c r="J464" s="1378"/>
      <c r="K464" s="1379"/>
    </row>
    <row r="465" spans="3:12" ht="16.5" customHeight="1" x14ac:dyDescent="0.3">
      <c r="C465" s="1371"/>
      <c r="D465" s="1391" t="s">
        <v>141</v>
      </c>
      <c r="E465" s="1373">
        <v>1</v>
      </c>
      <c r="F465" s="1404"/>
      <c r="G465" s="1405"/>
      <c r="H465" s="1376"/>
      <c r="I465" s="1388">
        <f t="shared" si="10"/>
        <v>1</v>
      </c>
      <c r="J465" s="1378"/>
      <c r="K465" s="1379"/>
      <c r="L465" s="302"/>
    </row>
    <row r="466" spans="3:12" ht="16.5" customHeight="1" x14ac:dyDescent="0.3">
      <c r="C466" s="1371"/>
      <c r="D466" s="1391" t="s">
        <v>205</v>
      </c>
      <c r="E466" s="1373">
        <v>1</v>
      </c>
      <c r="F466" s="1404"/>
      <c r="G466" s="1405"/>
      <c r="H466" s="1376"/>
      <c r="I466" s="1388">
        <f t="shared" si="10"/>
        <v>1</v>
      </c>
      <c r="J466" s="1378"/>
      <c r="K466" s="1379"/>
      <c r="L466" s="302"/>
    </row>
    <row r="467" spans="3:12" ht="16.5" customHeight="1" x14ac:dyDescent="0.3">
      <c r="C467" s="1371"/>
      <c r="D467" s="1391" t="s">
        <v>3940</v>
      </c>
      <c r="E467" s="1373">
        <v>1</v>
      </c>
      <c r="F467" s="1404"/>
      <c r="G467" s="1405"/>
      <c r="H467" s="1376"/>
      <c r="I467" s="1388">
        <f t="shared" si="10"/>
        <v>1</v>
      </c>
      <c r="J467" s="1378"/>
      <c r="K467" s="1379"/>
      <c r="L467" s="302"/>
    </row>
    <row r="468" spans="3:12" ht="16.5" customHeight="1" x14ac:dyDescent="0.3">
      <c r="C468" s="1371"/>
      <c r="D468" s="1391" t="s">
        <v>140</v>
      </c>
      <c r="E468" s="1373">
        <v>1</v>
      </c>
      <c r="F468" s="1404"/>
      <c r="G468" s="1405"/>
      <c r="H468" s="1376"/>
      <c r="I468" s="1388">
        <f t="shared" si="10"/>
        <v>1</v>
      </c>
      <c r="J468" s="1378"/>
      <c r="K468" s="1379"/>
      <c r="L468" s="302"/>
    </row>
    <row r="469" spans="3:12" ht="16.5" customHeight="1" x14ac:dyDescent="0.3">
      <c r="C469" s="1371"/>
      <c r="D469" s="1391" t="s">
        <v>3941</v>
      </c>
      <c r="E469" s="1373">
        <v>1</v>
      </c>
      <c r="F469" s="1404"/>
      <c r="G469" s="1405"/>
      <c r="H469" s="1376"/>
      <c r="I469" s="1388">
        <f t="shared" si="10"/>
        <v>1</v>
      </c>
      <c r="J469" s="1378"/>
      <c r="K469" s="1379"/>
      <c r="L469" s="302"/>
    </row>
    <row r="470" spans="3:12" ht="16.5" customHeight="1" x14ac:dyDescent="0.3">
      <c r="C470" s="1371"/>
      <c r="D470" s="1391" t="s">
        <v>3942</v>
      </c>
      <c r="E470" s="1373">
        <v>1</v>
      </c>
      <c r="F470" s="1404"/>
      <c r="G470" s="1405"/>
      <c r="H470" s="1376"/>
      <c r="I470" s="1388">
        <f t="shared" si="10"/>
        <v>1</v>
      </c>
      <c r="J470" s="1378"/>
      <c r="K470" s="1379"/>
      <c r="L470" s="302"/>
    </row>
    <row r="471" spans="3:12" ht="16.5" customHeight="1" x14ac:dyDescent="0.3">
      <c r="C471" s="1371"/>
      <c r="D471" s="1391" t="s">
        <v>3943</v>
      </c>
      <c r="E471" s="1373">
        <v>1</v>
      </c>
      <c r="F471" s="1404"/>
      <c r="G471" s="1405"/>
      <c r="H471" s="1376"/>
      <c r="I471" s="1388">
        <f t="shared" si="10"/>
        <v>1</v>
      </c>
      <c r="J471" s="1378"/>
      <c r="K471" s="1379"/>
      <c r="L471" s="302"/>
    </row>
    <row r="472" spans="3:12" ht="16.5" customHeight="1" x14ac:dyDescent="0.3">
      <c r="C472" s="1371"/>
      <c r="D472" s="1391" t="s">
        <v>141</v>
      </c>
      <c r="E472" s="1373">
        <v>1</v>
      </c>
      <c r="F472" s="1404"/>
      <c r="G472" s="1405"/>
      <c r="H472" s="1376"/>
      <c r="I472" s="1388">
        <f t="shared" si="10"/>
        <v>1</v>
      </c>
      <c r="J472" s="1378"/>
      <c r="K472" s="1379"/>
      <c r="L472" s="302"/>
    </row>
    <row r="473" spans="3:12" ht="16.5" customHeight="1" x14ac:dyDescent="0.3">
      <c r="C473" s="1371"/>
      <c r="D473" s="1391" t="s">
        <v>130</v>
      </c>
      <c r="E473" s="1373">
        <v>1</v>
      </c>
      <c r="F473" s="1404"/>
      <c r="G473" s="1405"/>
      <c r="H473" s="1376"/>
      <c r="I473" s="1388">
        <f t="shared" si="10"/>
        <v>1</v>
      </c>
      <c r="J473" s="1378"/>
      <c r="K473" s="1379"/>
      <c r="L473" s="302"/>
    </row>
    <row r="474" spans="3:12" ht="16.5" customHeight="1" x14ac:dyDescent="0.3">
      <c r="C474" s="1371"/>
      <c r="D474" s="1391" t="s">
        <v>130</v>
      </c>
      <c r="E474" s="1373">
        <v>1</v>
      </c>
      <c r="F474" s="1404"/>
      <c r="G474" s="1405"/>
      <c r="H474" s="1376"/>
      <c r="I474" s="1388">
        <f t="shared" si="10"/>
        <v>1</v>
      </c>
      <c r="J474" s="1378"/>
      <c r="K474" s="1379"/>
      <c r="L474" s="302"/>
    </row>
    <row r="475" spans="3:12" ht="16.5" customHeight="1" x14ac:dyDescent="0.3">
      <c r="C475" s="1371"/>
      <c r="D475" s="1391" t="s">
        <v>3940</v>
      </c>
      <c r="E475" s="1373">
        <v>1</v>
      </c>
      <c r="F475" s="1404"/>
      <c r="G475" s="1405"/>
      <c r="H475" s="1376"/>
      <c r="I475" s="1388">
        <f t="shared" si="10"/>
        <v>1</v>
      </c>
      <c r="J475" s="1378"/>
      <c r="K475" s="1379"/>
      <c r="L475" s="302"/>
    </row>
    <row r="476" spans="3:12" ht="16.5" customHeight="1" x14ac:dyDescent="0.3">
      <c r="C476" s="1371"/>
      <c r="D476" s="1391" t="s">
        <v>140</v>
      </c>
      <c r="E476" s="1373">
        <v>1</v>
      </c>
      <c r="F476" s="1404"/>
      <c r="G476" s="1405"/>
      <c r="H476" s="1376"/>
      <c r="I476" s="1388">
        <f t="shared" si="10"/>
        <v>1</v>
      </c>
      <c r="J476" s="1378"/>
      <c r="K476" s="1379"/>
      <c r="L476" s="302"/>
    </row>
    <row r="477" spans="3:12" ht="16.5" customHeight="1" x14ac:dyDescent="0.3">
      <c r="C477" s="1371"/>
      <c r="D477" s="1391" t="s">
        <v>130</v>
      </c>
      <c r="E477" s="1373">
        <v>1</v>
      </c>
      <c r="F477" s="1404"/>
      <c r="G477" s="1405"/>
      <c r="H477" s="1376"/>
      <c r="I477" s="1388">
        <f t="shared" si="10"/>
        <v>1</v>
      </c>
      <c r="J477" s="1378"/>
      <c r="K477" s="1379"/>
      <c r="L477" s="302"/>
    </row>
    <row r="478" spans="3:12" ht="16.5" customHeight="1" x14ac:dyDescent="0.3">
      <c r="C478" s="1371"/>
      <c r="D478" s="1391" t="s">
        <v>278</v>
      </c>
      <c r="E478" s="1373">
        <v>1</v>
      </c>
      <c r="F478" s="1404"/>
      <c r="G478" s="1405"/>
      <c r="H478" s="1376"/>
      <c r="I478" s="1388">
        <f t="shared" si="10"/>
        <v>1</v>
      </c>
      <c r="J478" s="1378"/>
      <c r="K478" s="1379"/>
      <c r="L478" s="302"/>
    </row>
    <row r="479" spans="3:12" ht="16.5" customHeight="1" x14ac:dyDescent="0.3">
      <c r="C479" s="1371"/>
      <c r="D479" s="1372" t="s">
        <v>3818</v>
      </c>
      <c r="E479" s="1373"/>
      <c r="F479" s="1404"/>
      <c r="G479" s="1405"/>
      <c r="H479" s="1376"/>
      <c r="I479" s="1388"/>
      <c r="J479" s="1378"/>
      <c r="K479" s="1379"/>
      <c r="L479" s="302"/>
    </row>
    <row r="480" spans="3:12" ht="16.5" customHeight="1" x14ac:dyDescent="0.3">
      <c r="C480" s="1371"/>
      <c r="D480" s="1391" t="s">
        <v>209</v>
      </c>
      <c r="E480" s="1373">
        <v>1</v>
      </c>
      <c r="F480" s="1404"/>
      <c r="G480" s="1405"/>
      <c r="H480" s="1376"/>
      <c r="I480" s="1388">
        <f t="shared" si="10"/>
        <v>1</v>
      </c>
      <c r="J480" s="1378"/>
      <c r="K480" s="1379"/>
      <c r="L480" s="302"/>
    </row>
    <row r="481" spans="3:12" ht="16.5" customHeight="1" x14ac:dyDescent="0.3">
      <c r="C481" s="1371"/>
      <c r="D481" s="1391" t="s">
        <v>1644</v>
      </c>
      <c r="E481" s="1373">
        <v>1</v>
      </c>
      <c r="F481" s="1404"/>
      <c r="G481" s="1405"/>
      <c r="H481" s="1376"/>
      <c r="I481" s="1388">
        <f t="shared" si="10"/>
        <v>1</v>
      </c>
      <c r="J481" s="1378"/>
      <c r="K481" s="1379"/>
      <c r="L481" s="302"/>
    </row>
    <row r="482" spans="3:12" ht="16.5" customHeight="1" x14ac:dyDescent="0.3">
      <c r="C482" s="1371"/>
      <c r="D482" s="1391" t="s">
        <v>3937</v>
      </c>
      <c r="E482" s="1373">
        <v>1</v>
      </c>
      <c r="F482" s="1404"/>
      <c r="G482" s="1405"/>
      <c r="H482" s="1376"/>
      <c r="I482" s="1388">
        <f t="shared" si="10"/>
        <v>1</v>
      </c>
      <c r="J482" s="1378"/>
      <c r="K482" s="1379"/>
      <c r="L482" s="302"/>
    </row>
    <row r="483" spans="3:12" ht="16.5" customHeight="1" x14ac:dyDescent="0.3">
      <c r="C483" s="1371"/>
      <c r="D483" s="1391" t="s">
        <v>140</v>
      </c>
      <c r="E483" s="1373">
        <v>1</v>
      </c>
      <c r="F483" s="1404"/>
      <c r="G483" s="1405"/>
      <c r="H483" s="1376"/>
      <c r="I483" s="1388">
        <f t="shared" si="10"/>
        <v>1</v>
      </c>
      <c r="J483" s="1378"/>
      <c r="K483" s="1379"/>
      <c r="L483" s="302"/>
    </row>
    <row r="484" spans="3:12" ht="16.5" customHeight="1" x14ac:dyDescent="0.3">
      <c r="C484" s="1371"/>
      <c r="D484" s="1391" t="s">
        <v>3386</v>
      </c>
      <c r="E484" s="1373">
        <v>1</v>
      </c>
      <c r="F484" s="1404"/>
      <c r="G484" s="1405"/>
      <c r="H484" s="1376"/>
      <c r="I484" s="1388">
        <f t="shared" si="10"/>
        <v>1</v>
      </c>
      <c r="J484" s="1378"/>
      <c r="K484" s="1379"/>
      <c r="L484" s="302"/>
    </row>
    <row r="485" spans="3:12" ht="16.5" customHeight="1" x14ac:dyDescent="0.3">
      <c r="C485" s="1371"/>
      <c r="D485" s="1391" t="s">
        <v>141</v>
      </c>
      <c r="E485" s="1373">
        <v>1</v>
      </c>
      <c r="F485" s="1404"/>
      <c r="G485" s="1405"/>
      <c r="H485" s="1376"/>
      <c r="I485" s="1388">
        <f t="shared" si="10"/>
        <v>1</v>
      </c>
      <c r="J485" s="1378"/>
      <c r="K485" s="1379"/>
      <c r="L485" s="302"/>
    </row>
    <row r="486" spans="3:12" ht="16.5" customHeight="1" x14ac:dyDescent="0.3">
      <c r="C486" s="1371"/>
      <c r="D486" s="1391" t="s">
        <v>1644</v>
      </c>
      <c r="E486" s="1373">
        <v>1</v>
      </c>
      <c r="F486" s="1404"/>
      <c r="G486" s="1405"/>
      <c r="H486" s="1376"/>
      <c r="I486" s="1388">
        <f t="shared" si="10"/>
        <v>1</v>
      </c>
      <c r="J486" s="1378"/>
      <c r="K486" s="1379"/>
      <c r="L486" s="302"/>
    </row>
    <row r="487" spans="3:12" ht="16.5" customHeight="1" x14ac:dyDescent="0.3">
      <c r="C487" s="1371"/>
      <c r="D487" s="1391" t="s">
        <v>142</v>
      </c>
      <c r="E487" s="1373">
        <v>1</v>
      </c>
      <c r="F487" s="1404"/>
      <c r="G487" s="1405"/>
      <c r="H487" s="1376"/>
      <c r="I487" s="1388">
        <f t="shared" si="10"/>
        <v>1</v>
      </c>
      <c r="J487" s="1378"/>
      <c r="K487" s="1379"/>
      <c r="L487" s="302"/>
    </row>
    <row r="488" spans="3:12" s="303" customFormat="1" x14ac:dyDescent="0.3">
      <c r="C488" s="1371"/>
      <c r="D488" s="1391" t="s">
        <v>1894</v>
      </c>
      <c r="E488" s="1373">
        <v>1</v>
      </c>
      <c r="F488" s="1404"/>
      <c r="G488" s="1405"/>
      <c r="H488" s="1376"/>
      <c r="I488" s="1388">
        <f t="shared" si="10"/>
        <v>1</v>
      </c>
      <c r="J488" s="1378"/>
      <c r="K488" s="1379"/>
    </row>
    <row r="489" spans="3:12" x14ac:dyDescent="0.3">
      <c r="C489" s="1371"/>
      <c r="D489" s="1391" t="s">
        <v>130</v>
      </c>
      <c r="E489" s="1373">
        <v>1</v>
      </c>
      <c r="F489" s="1404"/>
      <c r="G489" s="1405"/>
      <c r="H489" s="1376"/>
      <c r="I489" s="1388">
        <f t="shared" si="10"/>
        <v>1</v>
      </c>
      <c r="J489" s="1378"/>
      <c r="K489" s="1379"/>
    </row>
    <row r="490" spans="3:12" ht="16.5" customHeight="1" x14ac:dyDescent="0.3">
      <c r="C490" s="1366" t="str">
        <f>RESUMEN!C506</f>
        <v>03.15.03.09</v>
      </c>
      <c r="D490" s="1396" t="str">
        <f>RESUMEN!D506</f>
        <v>SI-08 INDENTIFICATIVO EN BANDERA 0.30x0.40m.</v>
      </c>
      <c r="E490" s="865"/>
      <c r="F490" s="707"/>
      <c r="G490" s="1368"/>
      <c r="H490" s="1369"/>
      <c r="I490" s="707"/>
      <c r="J490" s="1368">
        <f>SUM(I492:I597)</f>
        <v>101</v>
      </c>
      <c r="K490" s="1370" t="str">
        <f>+[44]RESUMEN!E184</f>
        <v>und</v>
      </c>
    </row>
    <row r="491" spans="3:12" ht="16.5" customHeight="1" x14ac:dyDescent="0.3">
      <c r="C491" s="1385"/>
      <c r="D491" s="1380" t="s">
        <v>169</v>
      </c>
      <c r="E491" s="1373"/>
      <c r="F491" s="1374"/>
      <c r="G491" s="1375"/>
      <c r="H491" s="1376"/>
      <c r="I491" s="1374"/>
      <c r="J491" s="1386"/>
      <c r="K491" s="1387"/>
      <c r="L491" s="302"/>
    </row>
    <row r="492" spans="3:12" ht="16.5" customHeight="1" x14ac:dyDescent="0.3">
      <c r="C492" s="1371"/>
      <c r="D492" s="1372" t="s">
        <v>3793</v>
      </c>
      <c r="E492" s="1373"/>
      <c r="F492" s="1374"/>
      <c r="G492" s="1375"/>
      <c r="H492" s="1376"/>
      <c r="I492" s="1388"/>
      <c r="J492" s="1395"/>
      <c r="K492" s="1379"/>
      <c r="L492" s="302"/>
    </row>
    <row r="493" spans="3:12" ht="16.5" customHeight="1" x14ac:dyDescent="0.3">
      <c r="C493" s="1371"/>
      <c r="D493" s="1402" t="s">
        <v>3249</v>
      </c>
      <c r="E493" s="1373">
        <v>1</v>
      </c>
      <c r="F493" s="1374"/>
      <c r="G493" s="1375"/>
      <c r="H493" s="1376"/>
      <c r="I493" s="1388">
        <f t="shared" ref="I493:I556" si="11">PRODUCT(E493:H493)</f>
        <v>1</v>
      </c>
      <c r="J493" s="1390"/>
      <c r="K493" s="1379"/>
      <c r="L493" s="302"/>
    </row>
    <row r="494" spans="3:12" ht="16.5" customHeight="1" x14ac:dyDescent="0.3">
      <c r="C494" s="1371"/>
      <c r="D494" s="1391" t="s">
        <v>922</v>
      </c>
      <c r="E494" s="1373">
        <v>1</v>
      </c>
      <c r="F494" s="1374"/>
      <c r="G494" s="1375"/>
      <c r="H494" s="1376"/>
      <c r="I494" s="1388">
        <f t="shared" si="11"/>
        <v>1</v>
      </c>
      <c r="J494" s="1378"/>
      <c r="K494" s="1379"/>
      <c r="L494" s="302"/>
    </row>
    <row r="495" spans="3:12" ht="16.5" customHeight="1" x14ac:dyDescent="0.3">
      <c r="C495" s="1385"/>
      <c r="D495" s="1391" t="s">
        <v>873</v>
      </c>
      <c r="E495" s="1373">
        <v>1</v>
      </c>
      <c r="F495" s="1374"/>
      <c r="G495" s="1375"/>
      <c r="H495" s="1403"/>
      <c r="I495" s="1388">
        <f t="shared" si="11"/>
        <v>1</v>
      </c>
      <c r="J495" s="1378"/>
      <c r="K495" s="1379"/>
      <c r="L495" s="302"/>
    </row>
    <row r="496" spans="3:12" ht="16.5" customHeight="1" x14ac:dyDescent="0.3">
      <c r="C496" s="1371"/>
      <c r="D496" s="1391" t="s">
        <v>3250</v>
      </c>
      <c r="E496" s="1373">
        <v>1</v>
      </c>
      <c r="F496" s="1404"/>
      <c r="G496" s="1405"/>
      <c r="H496" s="1376"/>
      <c r="I496" s="1388">
        <f t="shared" si="11"/>
        <v>1</v>
      </c>
      <c r="J496" s="1378"/>
      <c r="K496" s="1379"/>
      <c r="L496" s="302"/>
    </row>
    <row r="497" spans="3:12" s="303" customFormat="1" x14ac:dyDescent="0.3">
      <c r="C497" s="1371"/>
      <c r="D497" s="1391" t="s">
        <v>3944</v>
      </c>
      <c r="E497" s="1373">
        <v>1</v>
      </c>
      <c r="F497" s="1404"/>
      <c r="G497" s="1405"/>
      <c r="H497" s="1376"/>
      <c r="I497" s="1388">
        <f t="shared" si="11"/>
        <v>1</v>
      </c>
      <c r="J497" s="1378"/>
      <c r="K497" s="1379"/>
    </row>
    <row r="498" spans="3:12" x14ac:dyDescent="0.3">
      <c r="C498" s="1371"/>
      <c r="D498" s="1391" t="s">
        <v>3854</v>
      </c>
      <c r="E498" s="1373">
        <v>1</v>
      </c>
      <c r="F498" s="1404"/>
      <c r="G498" s="1405"/>
      <c r="H498" s="1376"/>
      <c r="I498" s="1388">
        <f t="shared" si="11"/>
        <v>1</v>
      </c>
      <c r="J498" s="1378"/>
      <c r="K498" s="1379"/>
    </row>
    <row r="499" spans="3:12" ht="16.5" customHeight="1" x14ac:dyDescent="0.3">
      <c r="C499" s="1371"/>
      <c r="D499" s="1391" t="s">
        <v>3264</v>
      </c>
      <c r="E499" s="1373">
        <v>1</v>
      </c>
      <c r="F499" s="1404"/>
      <c r="G499" s="1405"/>
      <c r="H499" s="1376"/>
      <c r="I499" s="1388">
        <f t="shared" si="11"/>
        <v>1</v>
      </c>
      <c r="J499" s="1378"/>
      <c r="K499" s="1379"/>
    </row>
    <row r="500" spans="3:12" ht="16.5" customHeight="1" x14ac:dyDescent="0.3">
      <c r="C500" s="1371"/>
      <c r="D500" s="1391" t="s">
        <v>142</v>
      </c>
      <c r="E500" s="1373">
        <v>1</v>
      </c>
      <c r="F500" s="1404"/>
      <c r="G500" s="1405"/>
      <c r="H500" s="1376"/>
      <c r="I500" s="1388">
        <f t="shared" si="11"/>
        <v>1</v>
      </c>
      <c r="J500" s="1378"/>
      <c r="K500" s="1379"/>
      <c r="L500" s="302"/>
    </row>
    <row r="501" spans="3:12" ht="16.5" customHeight="1" x14ac:dyDescent="0.3">
      <c r="C501" s="1371"/>
      <c r="D501" s="1391" t="s">
        <v>140</v>
      </c>
      <c r="E501" s="1373">
        <v>1</v>
      </c>
      <c r="F501" s="1404"/>
      <c r="G501" s="1405"/>
      <c r="H501" s="1376"/>
      <c r="I501" s="1388">
        <f t="shared" si="11"/>
        <v>1</v>
      </c>
      <c r="J501" s="1378"/>
      <c r="K501" s="1379"/>
      <c r="L501" s="302"/>
    </row>
    <row r="502" spans="3:12" ht="16.5" customHeight="1" x14ac:dyDescent="0.3">
      <c r="C502" s="1371"/>
      <c r="D502" s="1391" t="s">
        <v>3945</v>
      </c>
      <c r="E502" s="1373">
        <v>1</v>
      </c>
      <c r="F502" s="1404"/>
      <c r="G502" s="1405"/>
      <c r="H502" s="1376"/>
      <c r="I502" s="1388">
        <f t="shared" si="11"/>
        <v>1</v>
      </c>
      <c r="J502" s="1378"/>
      <c r="K502" s="1379"/>
      <c r="L502" s="302"/>
    </row>
    <row r="503" spans="3:12" ht="16.5" customHeight="1" x14ac:dyDescent="0.3">
      <c r="C503" s="1371"/>
      <c r="D503" s="1391" t="s">
        <v>3254</v>
      </c>
      <c r="E503" s="1373">
        <v>1</v>
      </c>
      <c r="F503" s="1404"/>
      <c r="G503" s="1405"/>
      <c r="H503" s="1376"/>
      <c r="I503" s="1388">
        <f t="shared" si="11"/>
        <v>1</v>
      </c>
      <c r="J503" s="1378"/>
      <c r="K503" s="1379"/>
      <c r="L503" s="302"/>
    </row>
    <row r="504" spans="3:12" ht="16.5" customHeight="1" x14ac:dyDescent="0.3">
      <c r="C504" s="1371"/>
      <c r="D504" s="1391" t="s">
        <v>3946</v>
      </c>
      <c r="E504" s="1373">
        <v>1</v>
      </c>
      <c r="F504" s="1404"/>
      <c r="G504" s="1405"/>
      <c r="H504" s="1376"/>
      <c r="I504" s="1388">
        <f t="shared" si="11"/>
        <v>1</v>
      </c>
      <c r="J504" s="1378"/>
      <c r="K504" s="1379"/>
      <c r="L504" s="302"/>
    </row>
    <row r="505" spans="3:12" ht="16.5" customHeight="1" x14ac:dyDescent="0.3">
      <c r="C505" s="1371"/>
      <c r="D505" s="1391" t="s">
        <v>268</v>
      </c>
      <c r="E505" s="1373">
        <v>1</v>
      </c>
      <c r="F505" s="1404"/>
      <c r="G505" s="1405"/>
      <c r="H505" s="1376"/>
      <c r="I505" s="1388">
        <f t="shared" si="11"/>
        <v>1</v>
      </c>
      <c r="J505" s="1378"/>
      <c r="K505" s="1379"/>
      <c r="L505" s="302"/>
    </row>
    <row r="506" spans="3:12" s="303" customFormat="1" x14ac:dyDescent="0.3">
      <c r="C506" s="1371"/>
      <c r="D506" s="1391" t="s">
        <v>572</v>
      </c>
      <c r="E506" s="1373">
        <v>1</v>
      </c>
      <c r="F506" s="1404"/>
      <c r="G506" s="1405"/>
      <c r="H506" s="1376"/>
      <c r="I506" s="1388">
        <f t="shared" si="11"/>
        <v>1</v>
      </c>
      <c r="J506" s="1378"/>
      <c r="K506" s="1379"/>
    </row>
    <row r="507" spans="3:12" x14ac:dyDescent="0.3">
      <c r="C507" s="1371"/>
      <c r="D507" s="1391" t="s">
        <v>937</v>
      </c>
      <c r="E507" s="1373">
        <v>1</v>
      </c>
      <c r="F507" s="1404"/>
      <c r="G507" s="1405"/>
      <c r="H507" s="1376"/>
      <c r="I507" s="1388">
        <f t="shared" si="11"/>
        <v>1</v>
      </c>
      <c r="J507" s="1378"/>
      <c r="K507" s="1379"/>
    </row>
    <row r="508" spans="3:12" ht="16.5" customHeight="1" x14ac:dyDescent="0.3">
      <c r="C508" s="1371"/>
      <c r="D508" s="1391" t="s">
        <v>3274</v>
      </c>
      <c r="E508" s="1373">
        <v>1</v>
      </c>
      <c r="F508" s="1404"/>
      <c r="G508" s="1405"/>
      <c r="H508" s="1376"/>
      <c r="I508" s="1388">
        <f t="shared" si="11"/>
        <v>1</v>
      </c>
      <c r="J508" s="1378"/>
      <c r="K508" s="1379"/>
    </row>
    <row r="509" spans="3:12" ht="16.5" customHeight="1" x14ac:dyDescent="0.3">
      <c r="C509" s="1371"/>
      <c r="D509" s="1391" t="s">
        <v>569</v>
      </c>
      <c r="E509" s="1373">
        <v>1</v>
      </c>
      <c r="F509" s="1404"/>
      <c r="G509" s="1405"/>
      <c r="H509" s="1376"/>
      <c r="I509" s="1388">
        <f t="shared" si="11"/>
        <v>1</v>
      </c>
      <c r="J509" s="1378"/>
      <c r="K509" s="1379"/>
      <c r="L509" s="302"/>
    </row>
    <row r="510" spans="3:12" ht="16.5" customHeight="1" x14ac:dyDescent="0.3">
      <c r="C510" s="1371"/>
      <c r="D510" s="1372" t="s">
        <v>3814</v>
      </c>
      <c r="E510" s="1373"/>
      <c r="F510" s="1404"/>
      <c r="G510" s="1405"/>
      <c r="H510" s="1376"/>
      <c r="I510" s="1388">
        <f t="shared" si="11"/>
        <v>0</v>
      </c>
      <c r="J510" s="1378"/>
      <c r="K510" s="1379"/>
      <c r="L510" s="302"/>
    </row>
    <row r="511" spans="3:12" ht="16.5" customHeight="1" x14ac:dyDescent="0.3">
      <c r="C511" s="1371"/>
      <c r="D511" s="1391" t="s">
        <v>215</v>
      </c>
      <c r="E511" s="1373">
        <v>1</v>
      </c>
      <c r="F511" s="1404"/>
      <c r="G511" s="1405"/>
      <c r="H511" s="1376"/>
      <c r="I511" s="1388">
        <f t="shared" si="11"/>
        <v>1</v>
      </c>
      <c r="J511" s="1378"/>
      <c r="K511" s="1379"/>
      <c r="L511" s="302"/>
    </row>
    <row r="512" spans="3:12" ht="16.5" customHeight="1" x14ac:dyDescent="0.3">
      <c r="C512" s="1371"/>
      <c r="D512" s="1391" t="s">
        <v>1064</v>
      </c>
      <c r="E512" s="1373">
        <v>1</v>
      </c>
      <c r="F512" s="1404"/>
      <c r="G512" s="1405"/>
      <c r="H512" s="1376"/>
      <c r="I512" s="1388">
        <f t="shared" si="11"/>
        <v>1</v>
      </c>
      <c r="J512" s="1378"/>
      <c r="K512" s="1379"/>
      <c r="L512" s="302"/>
    </row>
    <row r="513" spans="3:12" ht="16.5" customHeight="1" x14ac:dyDescent="0.3">
      <c r="C513" s="1371"/>
      <c r="D513" s="1391" t="s">
        <v>3947</v>
      </c>
      <c r="E513" s="1373">
        <v>1</v>
      </c>
      <c r="F513" s="1404"/>
      <c r="G513" s="1405"/>
      <c r="H513" s="1376"/>
      <c r="I513" s="1388">
        <f t="shared" si="11"/>
        <v>1</v>
      </c>
      <c r="J513" s="1378"/>
      <c r="K513" s="1379"/>
      <c r="L513" s="302"/>
    </row>
    <row r="514" spans="3:12" ht="16.5" customHeight="1" x14ac:dyDescent="0.3">
      <c r="C514" s="1371"/>
      <c r="D514" s="1391" t="s">
        <v>271</v>
      </c>
      <c r="E514" s="1373">
        <v>1</v>
      </c>
      <c r="F514" s="1404"/>
      <c r="G514" s="1405"/>
      <c r="H514" s="1376"/>
      <c r="I514" s="1388">
        <f t="shared" si="11"/>
        <v>1</v>
      </c>
      <c r="J514" s="1378"/>
      <c r="K514" s="1379"/>
      <c r="L514" s="302"/>
    </row>
    <row r="515" spans="3:12" ht="16.5" customHeight="1" x14ac:dyDescent="0.3">
      <c r="C515" s="1371"/>
      <c r="D515" s="1391" t="s">
        <v>3442</v>
      </c>
      <c r="E515" s="1373">
        <v>1</v>
      </c>
      <c r="F515" s="1404"/>
      <c r="G515" s="1405"/>
      <c r="H515" s="1376"/>
      <c r="I515" s="1388">
        <f t="shared" si="11"/>
        <v>1</v>
      </c>
      <c r="J515" s="1378"/>
      <c r="K515" s="1379"/>
      <c r="L515" s="302"/>
    </row>
    <row r="516" spans="3:12" ht="16.5" customHeight="1" x14ac:dyDescent="0.3">
      <c r="C516" s="1371"/>
      <c r="D516" s="1391" t="s">
        <v>1111</v>
      </c>
      <c r="E516" s="1373">
        <v>1</v>
      </c>
      <c r="F516" s="1404"/>
      <c r="G516" s="1405"/>
      <c r="H516" s="1376"/>
      <c r="I516" s="1388">
        <f t="shared" si="11"/>
        <v>1</v>
      </c>
      <c r="J516" s="1378"/>
      <c r="K516" s="1379"/>
      <c r="L516" s="302"/>
    </row>
    <row r="517" spans="3:12" ht="16.5" customHeight="1" x14ac:dyDescent="0.3">
      <c r="C517" s="1371"/>
      <c r="D517" s="1391" t="s">
        <v>180</v>
      </c>
      <c r="E517" s="1373">
        <v>1</v>
      </c>
      <c r="F517" s="1404"/>
      <c r="G517" s="1405"/>
      <c r="H517" s="1376"/>
      <c r="I517" s="1388">
        <f t="shared" si="11"/>
        <v>1</v>
      </c>
      <c r="J517" s="1378"/>
      <c r="K517" s="1379"/>
      <c r="L517" s="302"/>
    </row>
    <row r="518" spans="3:12" ht="16.5" customHeight="1" x14ac:dyDescent="0.3">
      <c r="C518" s="1371"/>
      <c r="D518" s="1391" t="s">
        <v>851</v>
      </c>
      <c r="E518" s="1373">
        <v>1</v>
      </c>
      <c r="F518" s="1404"/>
      <c r="G518" s="1405"/>
      <c r="H518" s="1376"/>
      <c r="I518" s="1388">
        <f t="shared" si="11"/>
        <v>1</v>
      </c>
      <c r="J518" s="1378"/>
      <c r="K518" s="1379"/>
      <c r="L518" s="302"/>
    </row>
    <row r="519" spans="3:12" ht="16.5" customHeight="1" x14ac:dyDescent="0.3">
      <c r="C519" s="1371"/>
      <c r="D519" s="1391" t="s">
        <v>3948</v>
      </c>
      <c r="E519" s="1373">
        <v>1</v>
      </c>
      <c r="F519" s="1404"/>
      <c r="G519" s="1405"/>
      <c r="H519" s="1376"/>
      <c r="I519" s="1388">
        <f t="shared" si="11"/>
        <v>1</v>
      </c>
      <c r="J519" s="1378"/>
      <c r="K519" s="1379"/>
      <c r="L519" s="302"/>
    </row>
    <row r="520" spans="3:12" s="303" customFormat="1" x14ac:dyDescent="0.3">
      <c r="C520" s="1371"/>
      <c r="D520" s="1391" t="s">
        <v>2257</v>
      </c>
      <c r="E520" s="1373">
        <v>1</v>
      </c>
      <c r="F520" s="1404"/>
      <c r="G520" s="1405"/>
      <c r="H520" s="1376"/>
      <c r="I520" s="1388">
        <f t="shared" si="11"/>
        <v>1</v>
      </c>
      <c r="J520" s="1378"/>
      <c r="K520" s="1379"/>
    </row>
    <row r="521" spans="3:12" x14ac:dyDescent="0.3">
      <c r="C521" s="1371"/>
      <c r="D521" s="1391" t="s">
        <v>297</v>
      </c>
      <c r="E521" s="1373">
        <v>1</v>
      </c>
      <c r="F521" s="1404"/>
      <c r="G521" s="1405"/>
      <c r="H521" s="1376"/>
      <c r="I521" s="1388">
        <f t="shared" si="11"/>
        <v>1</v>
      </c>
      <c r="J521" s="1378"/>
      <c r="K521" s="1379"/>
    </row>
    <row r="522" spans="3:12" ht="16.5" customHeight="1" x14ac:dyDescent="0.3">
      <c r="C522" s="1371"/>
      <c r="D522" s="1391" t="s">
        <v>3949</v>
      </c>
      <c r="E522" s="1373">
        <v>1</v>
      </c>
      <c r="F522" s="1404"/>
      <c r="G522" s="1405"/>
      <c r="H522" s="1376"/>
      <c r="I522" s="1388">
        <f t="shared" si="11"/>
        <v>1</v>
      </c>
      <c r="J522" s="1378"/>
      <c r="K522" s="1379"/>
    </row>
    <row r="523" spans="3:12" ht="16.5" customHeight="1" x14ac:dyDescent="0.3">
      <c r="C523" s="1371"/>
      <c r="D523" s="1372" t="s">
        <v>3799</v>
      </c>
      <c r="E523" s="1373"/>
      <c r="F523" s="1404"/>
      <c r="G523" s="1405"/>
      <c r="H523" s="1376"/>
      <c r="I523" s="1388">
        <f t="shared" si="11"/>
        <v>0</v>
      </c>
      <c r="J523" s="1378"/>
      <c r="K523" s="1379"/>
      <c r="L523" s="302"/>
    </row>
    <row r="524" spans="3:12" ht="16.5" customHeight="1" x14ac:dyDescent="0.3">
      <c r="C524" s="1371"/>
      <c r="D524" s="1391" t="s">
        <v>1644</v>
      </c>
      <c r="E524" s="1373">
        <v>1</v>
      </c>
      <c r="F524" s="1404"/>
      <c r="G524" s="1405"/>
      <c r="H524" s="1376"/>
      <c r="I524" s="1388">
        <f t="shared" si="11"/>
        <v>1</v>
      </c>
      <c r="J524" s="1378"/>
      <c r="K524" s="1379"/>
      <c r="L524" s="302"/>
    </row>
    <row r="525" spans="3:12" ht="16.5" customHeight="1" x14ac:dyDescent="0.3">
      <c r="C525" s="1371"/>
      <c r="D525" s="1391" t="s">
        <v>3950</v>
      </c>
      <c r="E525" s="1373">
        <v>1</v>
      </c>
      <c r="F525" s="1404"/>
      <c r="G525" s="1405"/>
      <c r="H525" s="1376"/>
      <c r="I525" s="1388">
        <f t="shared" si="11"/>
        <v>1</v>
      </c>
      <c r="J525" s="1378"/>
      <c r="K525" s="1379"/>
      <c r="L525" s="302"/>
    </row>
    <row r="526" spans="3:12" ht="16.5" customHeight="1" x14ac:dyDescent="0.3">
      <c r="C526" s="1371"/>
      <c r="D526" s="1391" t="s">
        <v>3951</v>
      </c>
      <c r="E526" s="1373">
        <v>1</v>
      </c>
      <c r="F526" s="1404"/>
      <c r="G526" s="1405"/>
      <c r="H526" s="1376"/>
      <c r="I526" s="1388">
        <f t="shared" si="11"/>
        <v>1</v>
      </c>
      <c r="J526" s="1378"/>
      <c r="K526" s="1379"/>
      <c r="L526" s="302"/>
    </row>
    <row r="527" spans="3:12" ht="16.5" customHeight="1" x14ac:dyDescent="0.3">
      <c r="C527" s="1371"/>
      <c r="D527" s="1391" t="s">
        <v>3952</v>
      </c>
      <c r="E527" s="1373">
        <v>1</v>
      </c>
      <c r="F527" s="1404"/>
      <c r="G527" s="1405"/>
      <c r="H527" s="1376"/>
      <c r="I527" s="1388">
        <f t="shared" si="11"/>
        <v>1</v>
      </c>
      <c r="J527" s="1378"/>
      <c r="K527" s="1379"/>
      <c r="L527" s="302"/>
    </row>
    <row r="528" spans="3:12" ht="16.5" customHeight="1" x14ac:dyDescent="0.3">
      <c r="C528" s="1371"/>
      <c r="D528" s="1391" t="s">
        <v>570</v>
      </c>
      <c r="E528" s="1373">
        <v>1</v>
      </c>
      <c r="F528" s="1404"/>
      <c r="G528" s="1405"/>
      <c r="H528" s="1376"/>
      <c r="I528" s="1388">
        <f t="shared" si="11"/>
        <v>1</v>
      </c>
      <c r="J528" s="1378"/>
      <c r="K528" s="1379"/>
      <c r="L528" s="302"/>
    </row>
    <row r="529" spans="3:12" s="303" customFormat="1" x14ac:dyDescent="0.3">
      <c r="C529" s="1371"/>
      <c r="D529" s="1372" t="s">
        <v>3801</v>
      </c>
      <c r="E529" s="1373"/>
      <c r="F529" s="1404"/>
      <c r="G529" s="1405"/>
      <c r="H529" s="1376"/>
      <c r="I529" s="1388">
        <f t="shared" si="11"/>
        <v>0</v>
      </c>
      <c r="J529" s="1378"/>
      <c r="K529" s="1379"/>
    </row>
    <row r="530" spans="3:12" x14ac:dyDescent="0.3">
      <c r="C530" s="1371"/>
      <c r="D530" s="1391" t="s">
        <v>3953</v>
      </c>
      <c r="E530" s="1373">
        <v>1</v>
      </c>
      <c r="F530" s="1404"/>
      <c r="G530" s="1405"/>
      <c r="H530" s="1376"/>
      <c r="I530" s="1388">
        <f t="shared" si="11"/>
        <v>1</v>
      </c>
      <c r="J530" s="1378"/>
      <c r="K530" s="1379"/>
    </row>
    <row r="531" spans="3:12" ht="16.5" customHeight="1" x14ac:dyDescent="0.3">
      <c r="C531" s="1371"/>
      <c r="D531" s="1391" t="s">
        <v>3954</v>
      </c>
      <c r="E531" s="1373">
        <v>1</v>
      </c>
      <c r="F531" s="1404"/>
      <c r="G531" s="1405"/>
      <c r="H531" s="1376"/>
      <c r="I531" s="1388">
        <f t="shared" si="11"/>
        <v>1</v>
      </c>
      <c r="J531" s="1378"/>
      <c r="K531" s="1379"/>
    </row>
    <row r="532" spans="3:12" ht="16.5" customHeight="1" x14ac:dyDescent="0.3">
      <c r="C532" s="1371"/>
      <c r="D532" s="1391" t="s">
        <v>3955</v>
      </c>
      <c r="E532" s="1373">
        <v>1</v>
      </c>
      <c r="F532" s="1404"/>
      <c r="G532" s="1405"/>
      <c r="H532" s="1376"/>
      <c r="I532" s="1388">
        <f t="shared" si="11"/>
        <v>1</v>
      </c>
      <c r="J532" s="1378"/>
      <c r="K532" s="1379"/>
      <c r="L532" s="302"/>
    </row>
    <row r="533" spans="3:12" ht="16.5" customHeight="1" x14ac:dyDescent="0.3">
      <c r="C533" s="1371"/>
      <c r="D533" s="1391" t="s">
        <v>3956</v>
      </c>
      <c r="E533" s="1373">
        <v>1</v>
      </c>
      <c r="F533" s="1404"/>
      <c r="G533" s="1405"/>
      <c r="H533" s="1376"/>
      <c r="I533" s="1388">
        <f t="shared" si="11"/>
        <v>1</v>
      </c>
      <c r="J533" s="1378"/>
      <c r="K533" s="1379"/>
      <c r="L533" s="302"/>
    </row>
    <row r="534" spans="3:12" ht="16.5" customHeight="1" x14ac:dyDescent="0.3">
      <c r="C534" s="1371"/>
      <c r="D534" s="1391" t="s">
        <v>3957</v>
      </c>
      <c r="E534" s="1373">
        <v>1</v>
      </c>
      <c r="F534" s="1404"/>
      <c r="G534" s="1405"/>
      <c r="H534" s="1376"/>
      <c r="I534" s="1388">
        <f t="shared" si="11"/>
        <v>1</v>
      </c>
      <c r="J534" s="1378"/>
      <c r="K534" s="1379"/>
      <c r="L534" s="302"/>
    </row>
    <row r="535" spans="3:12" ht="16.5" customHeight="1" x14ac:dyDescent="0.3">
      <c r="C535" s="1371"/>
      <c r="D535" s="1372" t="s">
        <v>3810</v>
      </c>
      <c r="E535" s="1373"/>
      <c r="F535" s="1404"/>
      <c r="G535" s="1405"/>
      <c r="H535" s="1376"/>
      <c r="I535" s="1388">
        <f t="shared" si="11"/>
        <v>0</v>
      </c>
      <c r="J535" s="1378"/>
      <c r="K535" s="1379"/>
      <c r="L535" s="302"/>
    </row>
    <row r="536" spans="3:12" ht="16.5" customHeight="1" x14ac:dyDescent="0.3">
      <c r="C536" s="1371"/>
      <c r="D536" s="1391" t="s">
        <v>1163</v>
      </c>
      <c r="E536" s="1373">
        <v>1</v>
      </c>
      <c r="F536" s="1404"/>
      <c r="G536" s="1405"/>
      <c r="H536" s="1376"/>
      <c r="I536" s="1388">
        <f t="shared" si="11"/>
        <v>1</v>
      </c>
      <c r="J536" s="1378"/>
      <c r="K536" s="1379"/>
      <c r="L536" s="302"/>
    </row>
    <row r="537" spans="3:12" ht="16.5" customHeight="1" x14ac:dyDescent="0.3">
      <c r="C537" s="1371"/>
      <c r="D537" s="1391" t="s">
        <v>155</v>
      </c>
      <c r="E537" s="1373">
        <v>1</v>
      </c>
      <c r="F537" s="1404"/>
      <c r="G537" s="1405"/>
      <c r="H537" s="1376"/>
      <c r="I537" s="1388">
        <f t="shared" si="11"/>
        <v>1</v>
      </c>
      <c r="J537" s="1378"/>
      <c r="K537" s="1379"/>
      <c r="L537" s="302"/>
    </row>
    <row r="538" spans="3:12" ht="16.5" customHeight="1" x14ac:dyDescent="0.3">
      <c r="C538" s="1371"/>
      <c r="D538" s="1391" t="s">
        <v>3958</v>
      </c>
      <c r="E538" s="1373">
        <v>1</v>
      </c>
      <c r="F538" s="1404"/>
      <c r="G538" s="1405"/>
      <c r="H538" s="1376"/>
      <c r="I538" s="1388">
        <f t="shared" si="11"/>
        <v>1</v>
      </c>
      <c r="J538" s="1378"/>
      <c r="K538" s="1379"/>
      <c r="L538" s="302"/>
    </row>
    <row r="539" spans="3:12" ht="16.5" customHeight="1" x14ac:dyDescent="0.3">
      <c r="C539" s="1371"/>
      <c r="D539" s="1391" t="s">
        <v>3959</v>
      </c>
      <c r="E539" s="1373">
        <v>1</v>
      </c>
      <c r="F539" s="1404"/>
      <c r="G539" s="1405"/>
      <c r="H539" s="1376"/>
      <c r="I539" s="1388">
        <f t="shared" si="11"/>
        <v>1</v>
      </c>
      <c r="J539" s="1378"/>
      <c r="K539" s="1379"/>
      <c r="L539" s="302"/>
    </row>
    <row r="540" spans="3:12" ht="16.5" customHeight="1" x14ac:dyDescent="0.3">
      <c r="C540" s="1371"/>
      <c r="D540" s="1391" t="s">
        <v>3960</v>
      </c>
      <c r="E540" s="1373">
        <v>1</v>
      </c>
      <c r="F540" s="1404"/>
      <c r="G540" s="1405"/>
      <c r="H540" s="1376"/>
      <c r="I540" s="1388">
        <f t="shared" si="11"/>
        <v>1</v>
      </c>
      <c r="J540" s="1378"/>
      <c r="K540" s="1379"/>
      <c r="L540" s="302"/>
    </row>
    <row r="541" spans="3:12" ht="16.5" customHeight="1" x14ac:dyDescent="0.3">
      <c r="C541" s="1371"/>
      <c r="D541" s="1391" t="s">
        <v>3961</v>
      </c>
      <c r="E541" s="1373">
        <v>1</v>
      </c>
      <c r="F541" s="1404"/>
      <c r="G541" s="1405"/>
      <c r="H541" s="1376"/>
      <c r="I541" s="1388">
        <f t="shared" si="11"/>
        <v>1</v>
      </c>
      <c r="J541" s="1378"/>
      <c r="K541" s="1379"/>
      <c r="L541" s="302"/>
    </row>
    <row r="542" spans="3:12" ht="16.5" customHeight="1" x14ac:dyDescent="0.3">
      <c r="C542" s="1371"/>
      <c r="D542" s="1391" t="s">
        <v>3305</v>
      </c>
      <c r="E542" s="1373">
        <v>1</v>
      </c>
      <c r="F542" s="1404"/>
      <c r="G542" s="1405"/>
      <c r="H542" s="1376"/>
      <c r="I542" s="1388">
        <f t="shared" si="11"/>
        <v>1</v>
      </c>
      <c r="J542" s="1378"/>
      <c r="K542" s="1379"/>
      <c r="L542" s="302"/>
    </row>
    <row r="543" spans="3:12" ht="16.5" customHeight="1" x14ac:dyDescent="0.3">
      <c r="C543" s="1371" t="s">
        <v>461</v>
      </c>
      <c r="D543" s="1391" t="s">
        <v>3962</v>
      </c>
      <c r="E543" s="1373">
        <v>1</v>
      </c>
      <c r="F543" s="1404"/>
      <c r="G543" s="1405"/>
      <c r="H543" s="1376"/>
      <c r="I543" s="1388">
        <f t="shared" si="11"/>
        <v>1</v>
      </c>
      <c r="J543" s="1378"/>
      <c r="K543" s="1379"/>
      <c r="L543" s="302"/>
    </row>
    <row r="544" spans="3:12" s="303" customFormat="1" x14ac:dyDescent="0.3">
      <c r="C544" s="1371"/>
      <c r="D544" s="1391" t="s">
        <v>3963</v>
      </c>
      <c r="E544" s="1373">
        <v>1</v>
      </c>
      <c r="F544" s="1404"/>
      <c r="G544" s="1405"/>
      <c r="H544" s="1376"/>
      <c r="I544" s="1388">
        <f t="shared" si="11"/>
        <v>1</v>
      </c>
      <c r="J544" s="1378"/>
      <c r="K544" s="1379"/>
    </row>
    <row r="545" spans="3:12" x14ac:dyDescent="0.3">
      <c r="C545" s="1371"/>
      <c r="D545" s="1391" t="s">
        <v>3964</v>
      </c>
      <c r="E545" s="1373">
        <v>1</v>
      </c>
      <c r="F545" s="1404"/>
      <c r="G545" s="1405"/>
      <c r="H545" s="1376"/>
      <c r="I545" s="1388">
        <f t="shared" si="11"/>
        <v>1</v>
      </c>
      <c r="J545" s="1378"/>
      <c r="K545" s="1379"/>
    </row>
    <row r="546" spans="3:12" ht="16.5" customHeight="1" x14ac:dyDescent="0.3">
      <c r="C546" s="1371"/>
      <c r="D546" s="1391" t="s">
        <v>3965</v>
      </c>
      <c r="E546" s="1373">
        <v>1</v>
      </c>
      <c r="F546" s="1404"/>
      <c r="G546" s="1405"/>
      <c r="H546" s="1376"/>
      <c r="I546" s="1388">
        <f t="shared" si="11"/>
        <v>1</v>
      </c>
      <c r="J546" s="1378"/>
      <c r="K546" s="1379"/>
    </row>
    <row r="547" spans="3:12" ht="16.5" customHeight="1" x14ac:dyDescent="0.3">
      <c r="C547" s="1371"/>
      <c r="D547" s="1391" t="s">
        <v>3870</v>
      </c>
      <c r="E547" s="1373">
        <v>1</v>
      </c>
      <c r="F547" s="1404"/>
      <c r="G547" s="1405"/>
      <c r="H547" s="1376"/>
      <c r="I547" s="1388">
        <f t="shared" si="11"/>
        <v>1</v>
      </c>
      <c r="J547" s="1378"/>
      <c r="K547" s="1379"/>
      <c r="L547" s="302"/>
    </row>
    <row r="548" spans="3:12" ht="16.5" customHeight="1" x14ac:dyDescent="0.3">
      <c r="C548" s="1371"/>
      <c r="D548" s="1372" t="s">
        <v>3844</v>
      </c>
      <c r="E548" s="1373"/>
      <c r="F548" s="1404"/>
      <c r="G548" s="1405"/>
      <c r="H548" s="1376"/>
      <c r="I548" s="1388">
        <f t="shared" si="11"/>
        <v>0</v>
      </c>
      <c r="J548" s="1378"/>
      <c r="K548" s="1379"/>
      <c r="L548" s="302"/>
    </row>
    <row r="549" spans="3:12" ht="16.5" customHeight="1" x14ac:dyDescent="0.3">
      <c r="C549" s="1371"/>
      <c r="D549" s="1391" t="s">
        <v>3966</v>
      </c>
      <c r="E549" s="1373">
        <v>2</v>
      </c>
      <c r="F549" s="1404"/>
      <c r="G549" s="1405"/>
      <c r="H549" s="1376"/>
      <c r="I549" s="1388">
        <f t="shared" si="11"/>
        <v>2</v>
      </c>
      <c r="J549" s="1378"/>
      <c r="K549" s="1379"/>
      <c r="L549" s="302"/>
    </row>
    <row r="550" spans="3:12" ht="16.5" customHeight="1" x14ac:dyDescent="0.3">
      <c r="C550" s="1371"/>
      <c r="D550" s="1380" t="s">
        <v>200</v>
      </c>
      <c r="E550" s="1373"/>
      <c r="F550" s="1404"/>
      <c r="G550" s="1405"/>
      <c r="H550" s="1376"/>
      <c r="I550" s="1388">
        <f t="shared" si="11"/>
        <v>0</v>
      </c>
      <c r="J550" s="1378"/>
      <c r="K550" s="1379"/>
      <c r="L550" s="302"/>
    </row>
    <row r="551" spans="3:12" ht="16.5" customHeight="1" x14ac:dyDescent="0.3">
      <c r="C551" s="1371"/>
      <c r="D551" s="1372" t="s">
        <v>3851</v>
      </c>
      <c r="E551" s="1373"/>
      <c r="F551" s="1404"/>
      <c r="G551" s="1405"/>
      <c r="H551" s="1376"/>
      <c r="I551" s="1388">
        <f t="shared" si="11"/>
        <v>0</v>
      </c>
      <c r="J551" s="1378"/>
      <c r="K551" s="1379"/>
      <c r="L551" s="302"/>
    </row>
    <row r="552" spans="3:12" ht="16.5" customHeight="1" x14ac:dyDescent="0.3">
      <c r="C552" s="1371"/>
      <c r="D552" s="1391" t="s">
        <v>3967</v>
      </c>
      <c r="E552" s="1373">
        <v>1</v>
      </c>
      <c r="F552" s="1404"/>
      <c r="G552" s="1405"/>
      <c r="H552" s="1376"/>
      <c r="I552" s="1388">
        <f t="shared" si="11"/>
        <v>1</v>
      </c>
      <c r="J552" s="1378"/>
      <c r="K552" s="1379"/>
      <c r="L552" s="302"/>
    </row>
    <row r="553" spans="3:12" ht="16.5" customHeight="1" x14ac:dyDescent="0.3">
      <c r="C553" s="1371"/>
      <c r="D553" s="1391" t="s">
        <v>3968</v>
      </c>
      <c r="E553" s="1373">
        <v>1</v>
      </c>
      <c r="F553" s="1404"/>
      <c r="G553" s="1405"/>
      <c r="H553" s="1376"/>
      <c r="I553" s="1388">
        <f t="shared" si="11"/>
        <v>1</v>
      </c>
      <c r="J553" s="1378"/>
      <c r="K553" s="1379"/>
      <c r="L553" s="302"/>
    </row>
    <row r="554" spans="3:12" ht="16.5" customHeight="1" x14ac:dyDescent="0.3">
      <c r="C554" s="1371"/>
      <c r="D554" s="1391" t="s">
        <v>3969</v>
      </c>
      <c r="E554" s="1373">
        <v>1</v>
      </c>
      <c r="F554" s="1404"/>
      <c r="G554" s="1405"/>
      <c r="H554" s="1376"/>
      <c r="I554" s="1388">
        <f t="shared" si="11"/>
        <v>1</v>
      </c>
      <c r="J554" s="1378"/>
      <c r="K554" s="1379"/>
      <c r="L554" s="302"/>
    </row>
    <row r="555" spans="3:12" ht="16.5" customHeight="1" x14ac:dyDescent="0.3">
      <c r="C555" s="1371"/>
      <c r="D555" s="1391" t="s">
        <v>216</v>
      </c>
      <c r="E555" s="1373">
        <v>1</v>
      </c>
      <c r="F555" s="1404"/>
      <c r="G555" s="1405"/>
      <c r="H555" s="1376"/>
      <c r="I555" s="1388">
        <f t="shared" si="11"/>
        <v>1</v>
      </c>
      <c r="J555" s="1378"/>
      <c r="K555" s="1379"/>
      <c r="L555" s="302"/>
    </row>
    <row r="556" spans="3:12" s="303" customFormat="1" x14ac:dyDescent="0.3">
      <c r="C556" s="1371"/>
      <c r="D556" s="1391" t="s">
        <v>773</v>
      </c>
      <c r="E556" s="1373">
        <v>1</v>
      </c>
      <c r="F556" s="1404"/>
      <c r="G556" s="1405"/>
      <c r="H556" s="1376"/>
      <c r="I556" s="1388">
        <f t="shared" si="11"/>
        <v>1</v>
      </c>
      <c r="J556" s="1378"/>
      <c r="K556" s="1379"/>
    </row>
    <row r="557" spans="3:12" x14ac:dyDescent="0.3">
      <c r="C557" s="1371"/>
      <c r="D557" s="1391" t="s">
        <v>3970</v>
      </c>
      <c r="E557" s="1373">
        <v>1</v>
      </c>
      <c r="F557" s="1404"/>
      <c r="G557" s="1405"/>
      <c r="H557" s="1376"/>
      <c r="I557" s="1388">
        <f t="shared" ref="I557:I597" si="12">PRODUCT(E557:H557)</f>
        <v>1</v>
      </c>
      <c r="J557" s="1378"/>
      <c r="K557" s="1379"/>
    </row>
    <row r="558" spans="3:12" ht="16.5" customHeight="1" x14ac:dyDescent="0.3">
      <c r="C558" s="1371"/>
      <c r="D558" s="1391" t="s">
        <v>3971</v>
      </c>
      <c r="E558" s="1373">
        <v>1</v>
      </c>
      <c r="F558" s="1404"/>
      <c r="G558" s="1405"/>
      <c r="H558" s="1376"/>
      <c r="I558" s="1388">
        <f t="shared" si="12"/>
        <v>1</v>
      </c>
      <c r="J558" s="1378"/>
      <c r="K558" s="1379"/>
    </row>
    <row r="559" spans="3:12" ht="16.5" customHeight="1" x14ac:dyDescent="0.3">
      <c r="C559" s="1371"/>
      <c r="D559" s="1391" t="s">
        <v>252</v>
      </c>
      <c r="E559" s="1373">
        <v>1</v>
      </c>
      <c r="F559" s="1404"/>
      <c r="G559" s="1405"/>
      <c r="H559" s="1376"/>
      <c r="I559" s="1388">
        <f t="shared" si="12"/>
        <v>1</v>
      </c>
      <c r="J559" s="1378"/>
      <c r="K559" s="1379"/>
      <c r="L559" s="302"/>
    </row>
    <row r="560" spans="3:12" ht="16.5" customHeight="1" x14ac:dyDescent="0.3">
      <c r="C560" s="1371"/>
      <c r="D560" s="1372" t="s">
        <v>3815</v>
      </c>
      <c r="E560" s="1373"/>
      <c r="F560" s="1404"/>
      <c r="G560" s="1405"/>
      <c r="H560" s="1376"/>
      <c r="I560" s="1388">
        <f t="shared" si="12"/>
        <v>0</v>
      </c>
      <c r="J560" s="1378"/>
      <c r="K560" s="1379"/>
      <c r="L560" s="302"/>
    </row>
    <row r="561" spans="3:12" ht="16.5" customHeight="1" x14ac:dyDescent="0.3">
      <c r="C561" s="1371"/>
      <c r="D561" s="1391" t="s">
        <v>3354</v>
      </c>
      <c r="E561" s="1373">
        <v>1</v>
      </c>
      <c r="F561" s="1404"/>
      <c r="G561" s="1405"/>
      <c r="H561" s="1376"/>
      <c r="I561" s="1388">
        <f t="shared" si="12"/>
        <v>1</v>
      </c>
      <c r="J561" s="1378"/>
      <c r="K561" s="1379"/>
      <c r="L561" s="302"/>
    </row>
    <row r="562" spans="3:12" ht="16.5" customHeight="1" x14ac:dyDescent="0.3">
      <c r="C562" s="1371"/>
      <c r="D562" s="1391" t="s">
        <v>3972</v>
      </c>
      <c r="E562" s="1373">
        <v>1</v>
      </c>
      <c r="F562" s="1404"/>
      <c r="G562" s="1405"/>
      <c r="H562" s="1376"/>
      <c r="I562" s="1388">
        <f t="shared" si="12"/>
        <v>1</v>
      </c>
      <c r="J562" s="1378"/>
      <c r="K562" s="1379"/>
      <c r="L562" s="302"/>
    </row>
    <row r="563" spans="3:12" ht="16.5" customHeight="1" x14ac:dyDescent="0.3">
      <c r="C563" s="1371"/>
      <c r="D563" s="1391" t="s">
        <v>3973</v>
      </c>
      <c r="E563" s="1373">
        <v>1</v>
      </c>
      <c r="F563" s="1404"/>
      <c r="G563" s="1405"/>
      <c r="H563" s="1376"/>
      <c r="I563" s="1388">
        <f t="shared" si="12"/>
        <v>1</v>
      </c>
      <c r="J563" s="1378"/>
      <c r="K563" s="1379"/>
      <c r="L563" s="302"/>
    </row>
    <row r="564" spans="3:12" ht="16.5" customHeight="1" x14ac:dyDescent="0.3">
      <c r="C564" s="1371"/>
      <c r="D564" s="1391" t="s">
        <v>3348</v>
      </c>
      <c r="E564" s="1373">
        <v>1</v>
      </c>
      <c r="F564" s="1404"/>
      <c r="G564" s="1405"/>
      <c r="H564" s="1376"/>
      <c r="I564" s="1388">
        <f t="shared" si="12"/>
        <v>1</v>
      </c>
      <c r="J564" s="1378"/>
      <c r="K564" s="1379"/>
      <c r="L564" s="302"/>
    </row>
    <row r="565" spans="3:12" ht="16.5" customHeight="1" x14ac:dyDescent="0.3">
      <c r="C565" s="1371"/>
      <c r="D565" s="1391" t="s">
        <v>1634</v>
      </c>
      <c r="E565" s="1373">
        <v>1</v>
      </c>
      <c r="F565" s="1404"/>
      <c r="G565" s="1405"/>
      <c r="H565" s="1376"/>
      <c r="I565" s="1388">
        <f t="shared" si="12"/>
        <v>1</v>
      </c>
      <c r="J565" s="1378"/>
      <c r="K565" s="1379"/>
      <c r="L565" s="302"/>
    </row>
    <row r="566" spans="3:12" ht="16.5" customHeight="1" x14ac:dyDescent="0.3">
      <c r="C566" s="1371"/>
      <c r="D566" s="1391" t="s">
        <v>1636</v>
      </c>
      <c r="E566" s="1373">
        <v>1</v>
      </c>
      <c r="F566" s="1404"/>
      <c r="G566" s="1405"/>
      <c r="H566" s="1376"/>
      <c r="I566" s="1388">
        <f t="shared" si="12"/>
        <v>1</v>
      </c>
      <c r="J566" s="1378"/>
      <c r="K566" s="1379"/>
      <c r="L566" s="302"/>
    </row>
    <row r="567" spans="3:12" s="303" customFormat="1" x14ac:dyDescent="0.3">
      <c r="C567" s="1371"/>
      <c r="D567" s="1391" t="s">
        <v>299</v>
      </c>
      <c r="E567" s="1373">
        <v>1</v>
      </c>
      <c r="F567" s="1404"/>
      <c r="G567" s="1405"/>
      <c r="H567" s="1376"/>
      <c r="I567" s="1388">
        <f t="shared" si="12"/>
        <v>1</v>
      </c>
      <c r="J567" s="1378"/>
      <c r="K567" s="1379"/>
    </row>
    <row r="568" spans="3:12" x14ac:dyDescent="0.3">
      <c r="C568" s="1371"/>
      <c r="D568" s="1380" t="s">
        <v>203</v>
      </c>
      <c r="E568" s="1373"/>
      <c r="F568" s="1404"/>
      <c r="G568" s="1405"/>
      <c r="H568" s="1376"/>
      <c r="I568" s="1388">
        <f t="shared" si="12"/>
        <v>0</v>
      </c>
      <c r="J568" s="1378"/>
      <c r="K568" s="1379"/>
    </row>
    <row r="569" spans="3:12" ht="16.5" customHeight="1" x14ac:dyDescent="0.3">
      <c r="C569" s="1371"/>
      <c r="D569" s="1372" t="s">
        <v>2293</v>
      </c>
      <c r="E569" s="1373"/>
      <c r="F569" s="1404"/>
      <c r="G569" s="1405"/>
      <c r="H569" s="1376"/>
      <c r="I569" s="1388">
        <f t="shared" si="12"/>
        <v>0</v>
      </c>
      <c r="J569" s="1378"/>
      <c r="K569" s="1379"/>
    </row>
    <row r="570" spans="3:12" ht="16.5" customHeight="1" x14ac:dyDescent="0.3">
      <c r="C570" s="1371"/>
      <c r="D570" s="1391" t="s">
        <v>2288</v>
      </c>
      <c r="E570" s="1373">
        <v>1</v>
      </c>
      <c r="F570" s="1404"/>
      <c r="G570" s="1405"/>
      <c r="H570" s="1376"/>
      <c r="I570" s="1388">
        <f t="shared" si="12"/>
        <v>1</v>
      </c>
      <c r="J570" s="1378"/>
      <c r="K570" s="1379"/>
      <c r="L570" s="302"/>
    </row>
    <row r="571" spans="3:12" ht="16.5" customHeight="1" x14ac:dyDescent="0.3">
      <c r="C571" s="1371"/>
      <c r="D571" s="1391" t="s">
        <v>2382</v>
      </c>
      <c r="E571" s="1373">
        <v>1</v>
      </c>
      <c r="F571" s="1404"/>
      <c r="G571" s="1405"/>
      <c r="H571" s="1376"/>
      <c r="I571" s="1388">
        <f t="shared" si="12"/>
        <v>1</v>
      </c>
      <c r="J571" s="1378"/>
      <c r="K571" s="1379"/>
      <c r="L571" s="302"/>
    </row>
    <row r="572" spans="3:12" ht="16.5" customHeight="1" x14ac:dyDescent="0.3">
      <c r="C572" s="1371"/>
      <c r="D572" s="1391" t="s">
        <v>3974</v>
      </c>
      <c r="E572" s="1373">
        <v>3</v>
      </c>
      <c r="F572" s="1404"/>
      <c r="G572" s="1405"/>
      <c r="H572" s="1376"/>
      <c r="I572" s="1388">
        <f t="shared" si="12"/>
        <v>3</v>
      </c>
      <c r="J572" s="1378"/>
      <c r="K572" s="1379"/>
      <c r="L572" s="302"/>
    </row>
    <row r="573" spans="3:12" ht="16.5" customHeight="1" x14ac:dyDescent="0.3">
      <c r="C573" s="1371"/>
      <c r="D573" s="1391" t="s">
        <v>2382</v>
      </c>
      <c r="E573" s="1373">
        <v>1</v>
      </c>
      <c r="F573" s="1404"/>
      <c r="G573" s="1405"/>
      <c r="H573" s="1376"/>
      <c r="I573" s="1388">
        <f t="shared" si="12"/>
        <v>1</v>
      </c>
      <c r="J573" s="1378"/>
      <c r="K573" s="1379"/>
      <c r="L573" s="302"/>
    </row>
    <row r="574" spans="3:12" ht="16.5" customHeight="1" x14ac:dyDescent="0.3">
      <c r="C574" s="1371"/>
      <c r="D574" s="1391" t="s">
        <v>3975</v>
      </c>
      <c r="E574" s="1373">
        <v>2</v>
      </c>
      <c r="F574" s="1404"/>
      <c r="G574" s="1405"/>
      <c r="H574" s="1376"/>
      <c r="I574" s="1388">
        <f t="shared" si="12"/>
        <v>2</v>
      </c>
      <c r="J574" s="1378"/>
      <c r="K574" s="1379"/>
      <c r="L574" s="302"/>
    </row>
    <row r="575" spans="3:12" s="303" customFormat="1" x14ac:dyDescent="0.3">
      <c r="C575" s="1371"/>
      <c r="D575" s="1391" t="s">
        <v>3390</v>
      </c>
      <c r="E575" s="1373">
        <v>1</v>
      </c>
      <c r="F575" s="1404"/>
      <c r="G575" s="1405"/>
      <c r="H575" s="1376"/>
      <c r="I575" s="1388">
        <f t="shared" si="12"/>
        <v>1</v>
      </c>
      <c r="J575" s="1378"/>
      <c r="K575" s="1379"/>
    </row>
    <row r="576" spans="3:12" x14ac:dyDescent="0.3">
      <c r="C576" s="1371"/>
      <c r="D576" s="1391" t="s">
        <v>3976</v>
      </c>
      <c r="E576" s="1373">
        <v>1</v>
      </c>
      <c r="F576" s="1404"/>
      <c r="G576" s="1405"/>
      <c r="H576" s="1376"/>
      <c r="I576" s="1388">
        <f t="shared" si="12"/>
        <v>1</v>
      </c>
      <c r="J576" s="1378"/>
      <c r="K576" s="1379"/>
    </row>
    <row r="577" spans="3:12" ht="16.5" customHeight="1" x14ac:dyDescent="0.3">
      <c r="C577" s="1371"/>
      <c r="D577" s="1391" t="s">
        <v>3977</v>
      </c>
      <c r="E577" s="1373">
        <v>1</v>
      </c>
      <c r="F577" s="1404"/>
      <c r="G577" s="1405"/>
      <c r="H577" s="1376"/>
      <c r="I577" s="1388">
        <f t="shared" si="12"/>
        <v>1</v>
      </c>
      <c r="J577" s="1378"/>
      <c r="K577" s="1379"/>
    </row>
    <row r="578" spans="3:12" ht="16.5" customHeight="1" x14ac:dyDescent="0.3">
      <c r="C578" s="1371"/>
      <c r="D578" s="1391" t="s">
        <v>3978</v>
      </c>
      <c r="E578" s="1373">
        <v>1</v>
      </c>
      <c r="F578" s="1404"/>
      <c r="G578" s="1405"/>
      <c r="H578" s="1376"/>
      <c r="I578" s="1388">
        <f t="shared" si="12"/>
        <v>1</v>
      </c>
      <c r="J578" s="1378"/>
      <c r="K578" s="1379"/>
      <c r="L578" s="302"/>
    </row>
    <row r="579" spans="3:12" ht="16.5" customHeight="1" x14ac:dyDescent="0.3">
      <c r="C579" s="1371"/>
      <c r="D579" s="1391" t="s">
        <v>3979</v>
      </c>
      <c r="E579" s="1373">
        <v>2</v>
      </c>
      <c r="F579" s="1404"/>
      <c r="G579" s="1405"/>
      <c r="H579" s="1376"/>
      <c r="I579" s="1388">
        <f t="shared" si="12"/>
        <v>2</v>
      </c>
      <c r="J579" s="1378"/>
      <c r="K579" s="1379"/>
      <c r="L579" s="302"/>
    </row>
    <row r="580" spans="3:12" ht="16.5" customHeight="1" x14ac:dyDescent="0.3">
      <c r="C580" s="1371"/>
      <c r="D580" s="1391" t="s">
        <v>3980</v>
      </c>
      <c r="E580" s="1373">
        <v>2</v>
      </c>
      <c r="F580" s="1404"/>
      <c r="G580" s="1405"/>
      <c r="H580" s="1376"/>
      <c r="I580" s="1388">
        <f t="shared" si="12"/>
        <v>2</v>
      </c>
      <c r="J580" s="1378"/>
      <c r="K580" s="1379"/>
      <c r="L580" s="302"/>
    </row>
    <row r="581" spans="3:12" ht="16.5" customHeight="1" x14ac:dyDescent="0.3">
      <c r="C581" s="1371"/>
      <c r="D581" s="1372" t="s">
        <v>3818</v>
      </c>
      <c r="E581" s="1373"/>
      <c r="F581" s="1404"/>
      <c r="G581" s="1405"/>
      <c r="H581" s="1376"/>
      <c r="I581" s="1388">
        <f t="shared" si="12"/>
        <v>0</v>
      </c>
      <c r="J581" s="1378"/>
      <c r="K581" s="1379"/>
      <c r="L581" s="302"/>
    </row>
    <row r="582" spans="3:12" ht="16.5" customHeight="1" x14ac:dyDescent="0.3">
      <c r="C582" s="1371"/>
      <c r="D582" s="1391" t="s">
        <v>3981</v>
      </c>
      <c r="E582" s="1373">
        <v>1</v>
      </c>
      <c r="F582" s="1404"/>
      <c r="G582" s="1405"/>
      <c r="H582" s="1376"/>
      <c r="I582" s="1388">
        <f t="shared" si="12"/>
        <v>1</v>
      </c>
      <c r="J582" s="1378"/>
      <c r="K582" s="1379"/>
      <c r="L582" s="302"/>
    </row>
    <row r="583" spans="3:12" ht="16.5" customHeight="1" x14ac:dyDescent="0.3">
      <c r="C583" s="1371"/>
      <c r="D583" s="1391" t="s">
        <v>3982</v>
      </c>
      <c r="E583" s="1373">
        <v>1</v>
      </c>
      <c r="F583" s="1404"/>
      <c r="G583" s="1405"/>
      <c r="H583" s="1376"/>
      <c r="I583" s="1388">
        <f t="shared" si="12"/>
        <v>1</v>
      </c>
      <c r="J583" s="1378"/>
      <c r="K583" s="1379"/>
      <c r="L583" s="302"/>
    </row>
    <row r="584" spans="3:12" ht="16.5" customHeight="1" x14ac:dyDescent="0.3">
      <c r="C584" s="1371"/>
      <c r="D584" s="1391" t="s">
        <v>2536</v>
      </c>
      <c r="E584" s="1373">
        <v>1</v>
      </c>
      <c r="F584" s="1404"/>
      <c r="G584" s="1405"/>
      <c r="H584" s="1376"/>
      <c r="I584" s="1388">
        <f t="shared" si="12"/>
        <v>1</v>
      </c>
      <c r="J584" s="1378"/>
      <c r="K584" s="1379"/>
      <c r="L584" s="302"/>
    </row>
    <row r="585" spans="3:12" ht="16.5" customHeight="1" x14ac:dyDescent="0.3">
      <c r="C585" s="1371"/>
      <c r="D585" s="1391" t="s">
        <v>2538</v>
      </c>
      <c r="E585" s="1373">
        <v>1</v>
      </c>
      <c r="F585" s="1404"/>
      <c r="G585" s="1405"/>
      <c r="H585" s="1376"/>
      <c r="I585" s="1388">
        <f t="shared" si="12"/>
        <v>1</v>
      </c>
      <c r="J585" s="1378"/>
      <c r="K585" s="1379"/>
      <c r="L585" s="302"/>
    </row>
    <row r="586" spans="3:12" ht="16.5" customHeight="1" x14ac:dyDescent="0.3">
      <c r="C586" s="1371"/>
      <c r="D586" s="1391" t="s">
        <v>156</v>
      </c>
      <c r="E586" s="1373">
        <v>1</v>
      </c>
      <c r="F586" s="1404"/>
      <c r="G586" s="1405"/>
      <c r="H586" s="1376"/>
      <c r="I586" s="1388">
        <f t="shared" si="12"/>
        <v>1</v>
      </c>
      <c r="J586" s="1378"/>
      <c r="K586" s="1379"/>
      <c r="L586" s="302"/>
    </row>
    <row r="587" spans="3:12" ht="16.5" customHeight="1" x14ac:dyDescent="0.3">
      <c r="C587" s="1371"/>
      <c r="D587" s="1391" t="s">
        <v>2537</v>
      </c>
      <c r="E587" s="1373">
        <v>1</v>
      </c>
      <c r="F587" s="1404"/>
      <c r="G587" s="1405"/>
      <c r="H587" s="1376"/>
      <c r="I587" s="1388">
        <f t="shared" si="12"/>
        <v>1</v>
      </c>
      <c r="J587" s="1378"/>
      <c r="K587" s="1379"/>
      <c r="L587" s="302"/>
    </row>
    <row r="588" spans="3:12" ht="16.5" customHeight="1" x14ac:dyDescent="0.3">
      <c r="C588" s="1371"/>
      <c r="D588" s="1391" t="s">
        <v>4791</v>
      </c>
      <c r="E588" s="1373">
        <v>1</v>
      </c>
      <c r="F588" s="1404"/>
      <c r="G588" s="1405"/>
      <c r="H588" s="1376"/>
      <c r="I588" s="1388">
        <f t="shared" si="12"/>
        <v>1</v>
      </c>
      <c r="J588" s="1378"/>
      <c r="K588" s="1379"/>
      <c r="L588" s="302"/>
    </row>
    <row r="589" spans="3:12" ht="16.5" customHeight="1" x14ac:dyDescent="0.3">
      <c r="C589" s="1371"/>
      <c r="D589" s="1391" t="s">
        <v>2382</v>
      </c>
      <c r="E589" s="1373">
        <v>1</v>
      </c>
      <c r="F589" s="1404"/>
      <c r="G589" s="1405"/>
      <c r="H589" s="1376"/>
      <c r="I589" s="1388">
        <f t="shared" si="12"/>
        <v>1</v>
      </c>
      <c r="J589" s="1378"/>
      <c r="K589" s="1379"/>
      <c r="L589" s="302"/>
    </row>
    <row r="590" spans="3:12" ht="16.5" customHeight="1" x14ac:dyDescent="0.3">
      <c r="C590" s="1371"/>
      <c r="D590" s="1391" t="s">
        <v>4792</v>
      </c>
      <c r="E590" s="1373">
        <v>1</v>
      </c>
      <c r="F590" s="1404"/>
      <c r="G590" s="1405"/>
      <c r="H590" s="1376"/>
      <c r="I590" s="1388">
        <f t="shared" si="12"/>
        <v>1</v>
      </c>
      <c r="J590" s="1378"/>
      <c r="K590" s="1379"/>
      <c r="L590" s="302"/>
    </row>
    <row r="591" spans="3:12" ht="16.5" customHeight="1" x14ac:dyDescent="0.3">
      <c r="C591" s="1371"/>
      <c r="D591" s="1391" t="s">
        <v>4791</v>
      </c>
      <c r="E591" s="1373">
        <v>1</v>
      </c>
      <c r="F591" s="1404"/>
      <c r="G591" s="1405"/>
      <c r="H591" s="1376"/>
      <c r="I591" s="1388">
        <f t="shared" si="12"/>
        <v>1</v>
      </c>
      <c r="J591" s="1378"/>
      <c r="K591" s="1379"/>
      <c r="L591" s="302"/>
    </row>
    <row r="592" spans="3:12" ht="16.5" customHeight="1" x14ac:dyDescent="0.3">
      <c r="C592" s="1371"/>
      <c r="D592" s="1391" t="s">
        <v>4791</v>
      </c>
      <c r="E592" s="1373">
        <v>1</v>
      </c>
      <c r="F592" s="1404"/>
      <c r="G592" s="1405"/>
      <c r="H592" s="1376"/>
      <c r="I592" s="1388">
        <f t="shared" si="12"/>
        <v>1</v>
      </c>
      <c r="J592" s="1378"/>
      <c r="K592" s="1379"/>
      <c r="L592" s="302"/>
    </row>
    <row r="593" spans="3:12" ht="16.5" customHeight="1" x14ac:dyDescent="0.3">
      <c r="C593" s="1371"/>
      <c r="D593" s="1391" t="s">
        <v>3984</v>
      </c>
      <c r="E593" s="1373">
        <v>1</v>
      </c>
      <c r="F593" s="1404"/>
      <c r="G593" s="1405"/>
      <c r="H593" s="1376"/>
      <c r="I593" s="1388">
        <f t="shared" si="12"/>
        <v>1</v>
      </c>
      <c r="J593" s="1378"/>
      <c r="K593" s="1379"/>
      <c r="L593" s="302"/>
    </row>
    <row r="594" spans="3:12" ht="23.25" customHeight="1" x14ac:dyDescent="0.3">
      <c r="C594" s="1371"/>
      <c r="D594" s="1391" t="s">
        <v>2548</v>
      </c>
      <c r="E594" s="1373">
        <v>1</v>
      </c>
      <c r="F594" s="1404"/>
      <c r="G594" s="1405"/>
      <c r="H594" s="1376"/>
      <c r="I594" s="1388">
        <f t="shared" si="12"/>
        <v>1</v>
      </c>
      <c r="J594" s="1378"/>
      <c r="K594" s="1379"/>
      <c r="L594" s="302"/>
    </row>
    <row r="595" spans="3:12" ht="16.5" customHeight="1" x14ac:dyDescent="0.3">
      <c r="C595" s="1371"/>
      <c r="D595" s="1391" t="s">
        <v>3984</v>
      </c>
      <c r="E595" s="1373">
        <v>2</v>
      </c>
      <c r="F595" s="1404"/>
      <c r="G595" s="1405"/>
      <c r="H595" s="1376"/>
      <c r="I595" s="1388">
        <f t="shared" si="12"/>
        <v>2</v>
      </c>
      <c r="J595" s="1378"/>
      <c r="K595" s="1379"/>
      <c r="L595" s="302"/>
    </row>
    <row r="596" spans="3:12" ht="16.5" customHeight="1" x14ac:dyDescent="0.3">
      <c r="C596" s="1371"/>
      <c r="D596" s="1391" t="s">
        <v>2543</v>
      </c>
      <c r="E596" s="1373">
        <v>1</v>
      </c>
      <c r="F596" s="1404"/>
      <c r="G596" s="1405"/>
      <c r="H596" s="1376"/>
      <c r="I596" s="1388">
        <f t="shared" si="12"/>
        <v>1</v>
      </c>
      <c r="J596" s="1378"/>
      <c r="K596" s="1379"/>
      <c r="L596" s="302"/>
    </row>
    <row r="597" spans="3:12" ht="16.5" customHeight="1" x14ac:dyDescent="0.3">
      <c r="C597" s="1371"/>
      <c r="D597" s="1391" t="s">
        <v>3985</v>
      </c>
      <c r="E597" s="1373">
        <v>1</v>
      </c>
      <c r="F597" s="1404"/>
      <c r="G597" s="1405"/>
      <c r="H597" s="1376"/>
      <c r="I597" s="1388">
        <f t="shared" si="12"/>
        <v>1</v>
      </c>
      <c r="J597" s="1378"/>
      <c r="K597" s="1379"/>
      <c r="L597" s="302"/>
    </row>
    <row r="598" spans="3:12" ht="16.5" customHeight="1" x14ac:dyDescent="0.3">
      <c r="C598" s="1366" t="str">
        <f>RESUMEN!C507</f>
        <v>03.15.03.10</v>
      </c>
      <c r="D598" s="1396" t="str">
        <f>RESUMEN!D507</f>
        <v>SI-09 INDENTIFICATIVO ADOSADO 0.60x0.20m.</v>
      </c>
      <c r="E598" s="865"/>
      <c r="F598" s="707"/>
      <c r="G598" s="1368"/>
      <c r="H598" s="1369"/>
      <c r="I598" s="707"/>
      <c r="J598" s="1368">
        <f>SUM(I601:I601)</f>
        <v>1</v>
      </c>
      <c r="K598" s="1370" t="str">
        <f>+[44]RESUMEN!E185</f>
        <v>und</v>
      </c>
      <c r="L598" s="302"/>
    </row>
    <row r="599" spans="3:12" ht="16.5" customHeight="1" x14ac:dyDescent="0.3">
      <c r="C599" s="1385"/>
      <c r="D599" s="1380" t="s">
        <v>200</v>
      </c>
      <c r="E599" s="1373"/>
      <c r="F599" s="1374"/>
      <c r="G599" s="1375"/>
      <c r="H599" s="1376"/>
      <c r="I599" s="1374"/>
      <c r="J599" s="1386"/>
      <c r="K599" s="1387"/>
      <c r="L599" s="302"/>
    </row>
    <row r="600" spans="3:12" ht="16.5" customHeight="1" x14ac:dyDescent="0.3">
      <c r="C600" s="1371"/>
      <c r="D600" s="1372" t="s">
        <v>3815</v>
      </c>
      <c r="E600" s="1373"/>
      <c r="F600" s="1374"/>
      <c r="G600" s="1375"/>
      <c r="H600" s="1376"/>
      <c r="I600" s="1388"/>
      <c r="J600" s="1395"/>
      <c r="K600" s="1379"/>
      <c r="L600" s="302"/>
    </row>
    <row r="601" spans="3:12" ht="16.5" customHeight="1" x14ac:dyDescent="0.3">
      <c r="C601" s="1371"/>
      <c r="D601" s="1391" t="s">
        <v>153</v>
      </c>
      <c r="E601" s="1373">
        <v>1</v>
      </c>
      <c r="F601" s="1374"/>
      <c r="G601" s="1375"/>
      <c r="H601" s="1376"/>
      <c r="I601" s="1388">
        <f>PRODUCT(E601:H601)</f>
        <v>1</v>
      </c>
      <c r="J601" s="1390"/>
      <c r="K601" s="1379"/>
      <c r="L601" s="302"/>
    </row>
    <row r="602" spans="3:12" ht="16.5" customHeight="1" x14ac:dyDescent="0.3">
      <c r="C602" s="1366" t="str">
        <f>RESUMEN!C508</f>
        <v>03.15.03.11</v>
      </c>
      <c r="D602" s="1396" t="str">
        <f>RESUMEN!D508</f>
        <v>SI-11 IDENTIFICATIVO ADOSADO DE 0.30x0.30m.</v>
      </c>
      <c r="E602" s="865"/>
      <c r="F602" s="707"/>
      <c r="G602" s="1368"/>
      <c r="H602" s="1369"/>
      <c r="I602" s="707"/>
      <c r="J602" s="1368">
        <f>SUM(I605:I718)</f>
        <v>106</v>
      </c>
      <c r="K602" s="1370" t="str">
        <f>+[44]RESUMEN!E186</f>
        <v>und</v>
      </c>
      <c r="L602" s="302"/>
    </row>
    <row r="603" spans="3:12" ht="16.5" customHeight="1" x14ac:dyDescent="0.3">
      <c r="C603" s="1385"/>
      <c r="D603" s="1380" t="s">
        <v>169</v>
      </c>
      <c r="E603" s="1373"/>
      <c r="F603" s="1374"/>
      <c r="G603" s="1375"/>
      <c r="H603" s="1376"/>
      <c r="I603" s="1374"/>
      <c r="J603" s="1386"/>
      <c r="K603" s="1387"/>
      <c r="L603" s="302"/>
    </row>
    <row r="604" spans="3:12" ht="16.5" customHeight="1" x14ac:dyDescent="0.3">
      <c r="C604" s="1371"/>
      <c r="D604" s="1372" t="s">
        <v>3793</v>
      </c>
      <c r="E604" s="1373"/>
      <c r="F604" s="1374"/>
      <c r="G604" s="1375"/>
      <c r="H604" s="1376"/>
      <c r="I604" s="1388"/>
      <c r="J604" s="1395"/>
      <c r="K604" s="1379"/>
      <c r="L604" s="302"/>
    </row>
    <row r="605" spans="3:12" ht="16.5" customHeight="1" x14ac:dyDescent="0.3">
      <c r="C605" s="1371"/>
      <c r="D605" s="1391" t="s">
        <v>828</v>
      </c>
      <c r="E605" s="1373">
        <v>1</v>
      </c>
      <c r="F605" s="1374"/>
      <c r="G605" s="1375"/>
      <c r="H605" s="1376"/>
      <c r="I605" s="1388">
        <f t="shared" ref="I605:I668" si="13">PRODUCT(E605:H605)</f>
        <v>1</v>
      </c>
      <c r="J605" s="1390"/>
      <c r="K605" s="1379"/>
      <c r="L605" s="302"/>
    </row>
    <row r="606" spans="3:12" ht="16.5" customHeight="1" x14ac:dyDescent="0.3">
      <c r="C606" s="1371"/>
      <c r="D606" s="1391" t="s">
        <v>3986</v>
      </c>
      <c r="E606" s="1373">
        <v>1</v>
      </c>
      <c r="F606" s="1374"/>
      <c r="G606" s="1375"/>
      <c r="H606" s="1376"/>
      <c r="I606" s="1388">
        <f t="shared" si="13"/>
        <v>1</v>
      </c>
      <c r="J606" s="1378"/>
      <c r="K606" s="1379"/>
      <c r="L606" s="302"/>
    </row>
    <row r="607" spans="3:12" ht="16.5" customHeight="1" x14ac:dyDescent="0.3">
      <c r="C607" s="1371"/>
      <c r="D607" s="1391" t="s">
        <v>825</v>
      </c>
      <c r="E607" s="1373">
        <v>1</v>
      </c>
      <c r="F607" s="1374"/>
      <c r="G607" s="1375"/>
      <c r="H607" s="1376"/>
      <c r="I607" s="1388">
        <f t="shared" si="13"/>
        <v>1</v>
      </c>
      <c r="J607" s="1386"/>
      <c r="K607" s="1387"/>
      <c r="L607" s="302"/>
    </row>
    <row r="608" spans="3:12" ht="16.5" customHeight="1" x14ac:dyDescent="0.3">
      <c r="C608" s="1371"/>
      <c r="D608" s="1391" t="s">
        <v>784</v>
      </c>
      <c r="E608" s="1373">
        <v>1</v>
      </c>
      <c r="F608" s="1374"/>
      <c r="G608" s="1375"/>
      <c r="H608" s="1376"/>
      <c r="I608" s="1388">
        <f t="shared" si="13"/>
        <v>1</v>
      </c>
      <c r="J608" s="1386"/>
      <c r="K608" s="1387"/>
      <c r="L608" s="302"/>
    </row>
    <row r="609" spans="3:12" ht="16.5" customHeight="1" x14ac:dyDescent="0.3">
      <c r="C609" s="1371"/>
      <c r="D609" s="1391" t="s">
        <v>3987</v>
      </c>
      <c r="E609" s="1373">
        <v>1</v>
      </c>
      <c r="F609" s="1374"/>
      <c r="G609" s="1375"/>
      <c r="H609" s="1376"/>
      <c r="I609" s="1388">
        <f t="shared" si="13"/>
        <v>1</v>
      </c>
      <c r="J609" s="1386"/>
      <c r="K609" s="1387"/>
      <c r="L609" s="302"/>
    </row>
    <row r="610" spans="3:12" ht="16.5" customHeight="1" x14ac:dyDescent="0.3">
      <c r="C610" s="1371"/>
      <c r="D610" s="1391" t="s">
        <v>3988</v>
      </c>
      <c r="E610" s="1373">
        <v>1</v>
      </c>
      <c r="F610" s="1374"/>
      <c r="G610" s="1375"/>
      <c r="H610" s="1376"/>
      <c r="I610" s="1388">
        <f t="shared" si="13"/>
        <v>1</v>
      </c>
      <c r="J610" s="1386"/>
      <c r="K610" s="1387"/>
      <c r="L610" s="302"/>
    </row>
    <row r="611" spans="3:12" ht="16.5" customHeight="1" x14ac:dyDescent="0.3">
      <c r="C611" s="1371"/>
      <c r="D611" s="1391" t="s">
        <v>784</v>
      </c>
      <c r="E611" s="1373">
        <v>1</v>
      </c>
      <c r="F611" s="1374"/>
      <c r="G611" s="1375"/>
      <c r="H611" s="1376"/>
      <c r="I611" s="1388">
        <f t="shared" si="13"/>
        <v>1</v>
      </c>
      <c r="J611" s="1386"/>
      <c r="K611" s="1387"/>
      <c r="L611" s="302"/>
    </row>
    <row r="612" spans="3:12" ht="16.5" customHeight="1" x14ac:dyDescent="0.3">
      <c r="C612" s="1371"/>
      <c r="D612" s="1391" t="s">
        <v>833</v>
      </c>
      <c r="E612" s="1373">
        <v>1</v>
      </c>
      <c r="F612" s="1374"/>
      <c r="G612" s="1375"/>
      <c r="H612" s="1376"/>
      <c r="I612" s="1388">
        <f t="shared" si="13"/>
        <v>1</v>
      </c>
      <c r="J612" s="1386"/>
      <c r="K612" s="1387"/>
      <c r="L612" s="302"/>
    </row>
    <row r="613" spans="3:12" ht="16.5" customHeight="1" x14ac:dyDescent="0.3">
      <c r="C613" s="1371"/>
      <c r="D613" s="1391" t="s">
        <v>832</v>
      </c>
      <c r="E613" s="1373">
        <v>1</v>
      </c>
      <c r="F613" s="1374"/>
      <c r="G613" s="1375"/>
      <c r="H613" s="1376"/>
      <c r="I613" s="1388">
        <f t="shared" si="13"/>
        <v>1</v>
      </c>
      <c r="J613" s="1386"/>
      <c r="K613" s="1387"/>
      <c r="L613" s="302"/>
    </row>
    <row r="614" spans="3:12" ht="16.5" customHeight="1" x14ac:dyDescent="0.3">
      <c r="C614" s="1371"/>
      <c r="D614" s="1391" t="s">
        <v>827</v>
      </c>
      <c r="E614" s="1373">
        <v>1</v>
      </c>
      <c r="F614" s="1374"/>
      <c r="G614" s="1375"/>
      <c r="H614" s="1376"/>
      <c r="I614" s="1388">
        <f t="shared" si="13"/>
        <v>1</v>
      </c>
      <c r="J614" s="1386"/>
      <c r="K614" s="1387"/>
      <c r="L614" s="302"/>
    </row>
    <row r="615" spans="3:12" ht="16.5" customHeight="1" x14ac:dyDescent="0.3">
      <c r="C615" s="1371"/>
      <c r="D615" s="1391" t="s">
        <v>826</v>
      </c>
      <c r="E615" s="1373">
        <v>1</v>
      </c>
      <c r="F615" s="1374"/>
      <c r="G615" s="1375"/>
      <c r="H615" s="1376"/>
      <c r="I615" s="1388">
        <f t="shared" si="13"/>
        <v>1</v>
      </c>
      <c r="J615" s="1386"/>
      <c r="K615" s="1387"/>
      <c r="L615" s="302"/>
    </row>
    <row r="616" spans="3:12" ht="16.5" customHeight="1" x14ac:dyDescent="0.3">
      <c r="C616" s="1371"/>
      <c r="D616" s="1391" t="s">
        <v>784</v>
      </c>
      <c r="E616" s="1373">
        <v>1</v>
      </c>
      <c r="F616" s="1374"/>
      <c r="G616" s="1375"/>
      <c r="H616" s="1376"/>
      <c r="I616" s="1388">
        <f t="shared" si="13"/>
        <v>1</v>
      </c>
      <c r="J616" s="1386"/>
      <c r="K616" s="1387"/>
      <c r="L616" s="302"/>
    </row>
    <row r="617" spans="3:12" ht="16.5" customHeight="1" x14ac:dyDescent="0.3">
      <c r="C617" s="1371"/>
      <c r="D617" s="1391" t="s">
        <v>3989</v>
      </c>
      <c r="E617" s="1373">
        <v>1</v>
      </c>
      <c r="F617" s="1374"/>
      <c r="G617" s="1375"/>
      <c r="H617" s="1376"/>
      <c r="I617" s="1388">
        <f t="shared" si="13"/>
        <v>1</v>
      </c>
      <c r="J617" s="1386"/>
      <c r="K617" s="1387"/>
      <c r="L617" s="302"/>
    </row>
    <row r="618" spans="3:12" s="303" customFormat="1" x14ac:dyDescent="0.3">
      <c r="C618" s="1371"/>
      <c r="D618" s="1372" t="s">
        <v>3814</v>
      </c>
      <c r="E618" s="1373"/>
      <c r="F618" s="1374"/>
      <c r="G618" s="1375"/>
      <c r="H618" s="1376"/>
      <c r="I618" s="1388">
        <f t="shared" si="13"/>
        <v>0</v>
      </c>
      <c r="J618" s="1386"/>
      <c r="K618" s="1387"/>
    </row>
    <row r="619" spans="3:12" x14ac:dyDescent="0.3">
      <c r="C619" s="1371"/>
      <c r="D619" s="1391" t="s">
        <v>840</v>
      </c>
      <c r="E619" s="1373">
        <v>2</v>
      </c>
      <c r="F619" s="1374"/>
      <c r="G619" s="1375"/>
      <c r="H619" s="1376"/>
      <c r="I619" s="1388">
        <f t="shared" si="13"/>
        <v>2</v>
      </c>
      <c r="J619" s="1386"/>
      <c r="K619" s="1387"/>
    </row>
    <row r="620" spans="3:12" ht="16.5" customHeight="1" x14ac:dyDescent="0.3">
      <c r="C620" s="1371"/>
      <c r="D620" s="1391" t="s">
        <v>818</v>
      </c>
      <c r="E620" s="1373">
        <v>1</v>
      </c>
      <c r="F620" s="1374"/>
      <c r="G620" s="1375"/>
      <c r="H620" s="1376"/>
      <c r="I620" s="1388">
        <f t="shared" si="13"/>
        <v>1</v>
      </c>
      <c r="J620" s="1386"/>
      <c r="K620" s="1387"/>
    </row>
    <row r="621" spans="3:12" ht="16.5" customHeight="1" x14ac:dyDescent="0.3">
      <c r="C621" s="1371"/>
      <c r="D621" s="1391" t="s">
        <v>3990</v>
      </c>
      <c r="E621" s="1373">
        <v>1</v>
      </c>
      <c r="F621" s="1374"/>
      <c r="G621" s="1375"/>
      <c r="H621" s="1376"/>
      <c r="I621" s="1388">
        <f t="shared" si="13"/>
        <v>1</v>
      </c>
      <c r="J621" s="1386"/>
      <c r="K621" s="1387"/>
      <c r="L621" s="302"/>
    </row>
    <row r="622" spans="3:12" ht="16.5" customHeight="1" x14ac:dyDescent="0.3">
      <c r="C622" s="1371"/>
      <c r="D622" s="1391" t="s">
        <v>825</v>
      </c>
      <c r="E622" s="1373">
        <v>1</v>
      </c>
      <c r="F622" s="1374"/>
      <c r="G622" s="1375"/>
      <c r="H622" s="1376"/>
      <c r="I622" s="1388">
        <f t="shared" si="13"/>
        <v>1</v>
      </c>
      <c r="J622" s="1386"/>
      <c r="K622" s="1387"/>
      <c r="L622" s="302"/>
    </row>
    <row r="623" spans="3:12" ht="16.5" customHeight="1" x14ac:dyDescent="0.3">
      <c r="C623" s="1371"/>
      <c r="D623" s="1391" t="s">
        <v>828</v>
      </c>
      <c r="E623" s="1373">
        <v>1</v>
      </c>
      <c r="F623" s="1374"/>
      <c r="G623" s="1375"/>
      <c r="H623" s="1376"/>
      <c r="I623" s="1388">
        <f t="shared" si="13"/>
        <v>1</v>
      </c>
      <c r="J623" s="1386"/>
      <c r="K623" s="1387"/>
      <c r="L623" s="302"/>
    </row>
    <row r="624" spans="3:12" ht="16.5" customHeight="1" x14ac:dyDescent="0.3">
      <c r="C624" s="1371"/>
      <c r="D624" s="1391" t="s">
        <v>3991</v>
      </c>
      <c r="E624" s="1373">
        <v>1</v>
      </c>
      <c r="F624" s="1374"/>
      <c r="G624" s="1375"/>
      <c r="H624" s="1376"/>
      <c r="I624" s="1388">
        <f t="shared" si="13"/>
        <v>1</v>
      </c>
      <c r="J624" s="1386"/>
      <c r="K624" s="1387"/>
      <c r="L624" s="302"/>
    </row>
    <row r="625" spans="3:12" ht="16.5" customHeight="1" x14ac:dyDescent="0.3">
      <c r="C625" s="1371"/>
      <c r="D625" s="1391" t="s">
        <v>3986</v>
      </c>
      <c r="E625" s="1373">
        <v>1</v>
      </c>
      <c r="F625" s="1374"/>
      <c r="G625" s="1375"/>
      <c r="H625" s="1376"/>
      <c r="I625" s="1388">
        <f t="shared" si="13"/>
        <v>1</v>
      </c>
      <c r="J625" s="1386"/>
      <c r="K625" s="1387"/>
      <c r="L625" s="302"/>
    </row>
    <row r="626" spans="3:12" ht="16.5" customHeight="1" x14ac:dyDescent="0.3">
      <c r="C626" s="1371"/>
      <c r="D626" s="1391" t="s">
        <v>818</v>
      </c>
      <c r="E626" s="1373">
        <v>1</v>
      </c>
      <c r="F626" s="1374"/>
      <c r="G626" s="1375"/>
      <c r="H626" s="1376"/>
      <c r="I626" s="1388">
        <f t="shared" si="13"/>
        <v>1</v>
      </c>
      <c r="J626" s="1386"/>
      <c r="K626" s="1387"/>
      <c r="L626" s="302"/>
    </row>
    <row r="627" spans="3:12" ht="16.5" customHeight="1" x14ac:dyDescent="0.3">
      <c r="C627" s="1371"/>
      <c r="D627" s="1391" t="s">
        <v>3990</v>
      </c>
      <c r="E627" s="1373">
        <v>1</v>
      </c>
      <c r="F627" s="1374"/>
      <c r="G627" s="1375"/>
      <c r="H627" s="1376"/>
      <c r="I627" s="1388">
        <f t="shared" si="13"/>
        <v>1</v>
      </c>
      <c r="J627" s="1386"/>
      <c r="K627" s="1387"/>
      <c r="L627" s="302"/>
    </row>
    <row r="628" spans="3:12" ht="16.5" customHeight="1" x14ac:dyDescent="0.3">
      <c r="C628" s="1371"/>
      <c r="D628" s="1391" t="s">
        <v>784</v>
      </c>
      <c r="E628" s="1373">
        <v>1</v>
      </c>
      <c r="F628" s="1374"/>
      <c r="G628" s="1375"/>
      <c r="H628" s="1376"/>
      <c r="I628" s="1388">
        <f t="shared" si="13"/>
        <v>1</v>
      </c>
      <c r="J628" s="1386"/>
      <c r="K628" s="1387"/>
      <c r="L628" s="302"/>
    </row>
    <row r="629" spans="3:12" s="303" customFormat="1" x14ac:dyDescent="0.3">
      <c r="C629" s="1371"/>
      <c r="D629" s="1391" t="s">
        <v>820</v>
      </c>
      <c r="E629" s="1373">
        <v>1</v>
      </c>
      <c r="F629" s="1374"/>
      <c r="G629" s="1375"/>
      <c r="H629" s="1376"/>
      <c r="I629" s="1388">
        <f t="shared" si="13"/>
        <v>1</v>
      </c>
      <c r="J629" s="1386"/>
      <c r="K629" s="1387"/>
    </row>
    <row r="630" spans="3:12" x14ac:dyDescent="0.3">
      <c r="C630" s="1371"/>
      <c r="D630" s="1391" t="s">
        <v>819</v>
      </c>
      <c r="E630" s="1373">
        <v>1</v>
      </c>
      <c r="F630" s="1374"/>
      <c r="G630" s="1375"/>
      <c r="H630" s="1376"/>
      <c r="I630" s="1388">
        <f t="shared" si="13"/>
        <v>1</v>
      </c>
      <c r="J630" s="1386"/>
      <c r="K630" s="1387"/>
    </row>
    <row r="631" spans="3:12" ht="16.5" customHeight="1" x14ac:dyDescent="0.3">
      <c r="C631" s="1371"/>
      <c r="D631" s="1391" t="s">
        <v>819</v>
      </c>
      <c r="E631" s="1373">
        <v>1</v>
      </c>
      <c r="F631" s="1374"/>
      <c r="G631" s="1375"/>
      <c r="H631" s="1376"/>
      <c r="I631" s="1388">
        <f t="shared" si="13"/>
        <v>1</v>
      </c>
      <c r="J631" s="1386"/>
      <c r="K631" s="1387"/>
    </row>
    <row r="632" spans="3:12" ht="16.5" customHeight="1" x14ac:dyDescent="0.3">
      <c r="C632" s="1371"/>
      <c r="D632" s="1391" t="s">
        <v>820</v>
      </c>
      <c r="E632" s="1373">
        <v>1</v>
      </c>
      <c r="F632" s="1374"/>
      <c r="G632" s="1375"/>
      <c r="H632" s="1376"/>
      <c r="I632" s="1388">
        <f t="shared" si="13"/>
        <v>1</v>
      </c>
      <c r="J632" s="1386"/>
      <c r="K632" s="1387"/>
      <c r="L632" s="302"/>
    </row>
    <row r="633" spans="3:12" ht="16.5" customHeight="1" x14ac:dyDescent="0.3">
      <c r="C633" s="1371"/>
      <c r="D633" s="1391" t="s">
        <v>784</v>
      </c>
      <c r="E633" s="1373">
        <v>1</v>
      </c>
      <c r="F633" s="1374"/>
      <c r="G633" s="1375"/>
      <c r="H633" s="1376"/>
      <c r="I633" s="1388">
        <f t="shared" si="13"/>
        <v>1</v>
      </c>
      <c r="J633" s="1386"/>
      <c r="K633" s="1387"/>
      <c r="L633" s="302"/>
    </row>
    <row r="634" spans="3:12" ht="16.5" customHeight="1" x14ac:dyDescent="0.3">
      <c r="C634" s="1371"/>
      <c r="D634" s="1391" t="s">
        <v>819</v>
      </c>
      <c r="E634" s="1373">
        <v>1</v>
      </c>
      <c r="F634" s="1374"/>
      <c r="G634" s="1375"/>
      <c r="H634" s="1376"/>
      <c r="I634" s="1388">
        <f t="shared" si="13"/>
        <v>1</v>
      </c>
      <c r="J634" s="1386"/>
      <c r="K634" s="1387"/>
      <c r="L634" s="302"/>
    </row>
    <row r="635" spans="3:12" ht="16.5" customHeight="1" x14ac:dyDescent="0.3">
      <c r="C635" s="1371"/>
      <c r="D635" s="1391" t="s">
        <v>820</v>
      </c>
      <c r="E635" s="1373">
        <v>1</v>
      </c>
      <c r="F635" s="1374"/>
      <c r="G635" s="1375"/>
      <c r="H635" s="1376"/>
      <c r="I635" s="1388">
        <f t="shared" si="13"/>
        <v>1</v>
      </c>
      <c r="J635" s="1386"/>
      <c r="K635" s="1387"/>
      <c r="L635" s="302"/>
    </row>
    <row r="636" spans="3:12" ht="16.5" customHeight="1" x14ac:dyDescent="0.3">
      <c r="C636" s="1371"/>
      <c r="D636" s="1402" t="s">
        <v>826</v>
      </c>
      <c r="E636" s="1373">
        <v>1</v>
      </c>
      <c r="F636" s="1374"/>
      <c r="G636" s="1375"/>
      <c r="H636" s="1376"/>
      <c r="I636" s="1388">
        <f t="shared" si="13"/>
        <v>1</v>
      </c>
      <c r="J636" s="1386"/>
      <c r="K636" s="1387"/>
      <c r="L636" s="302"/>
    </row>
    <row r="637" spans="3:12" ht="16.5" customHeight="1" x14ac:dyDescent="0.3">
      <c r="C637" s="1371"/>
      <c r="D637" s="1402" t="s">
        <v>827</v>
      </c>
      <c r="E637" s="1373">
        <v>1</v>
      </c>
      <c r="F637" s="1374"/>
      <c r="G637" s="1375"/>
      <c r="H637" s="1376"/>
      <c r="I637" s="1388">
        <f t="shared" si="13"/>
        <v>1</v>
      </c>
      <c r="J637" s="1386"/>
      <c r="K637" s="1387"/>
      <c r="L637" s="302"/>
    </row>
    <row r="638" spans="3:12" ht="16.5" customHeight="1" x14ac:dyDescent="0.3">
      <c r="C638" s="1371"/>
      <c r="D638" s="1402" t="s">
        <v>784</v>
      </c>
      <c r="E638" s="1373">
        <v>1</v>
      </c>
      <c r="F638" s="1374"/>
      <c r="G638" s="1375"/>
      <c r="H638" s="1376"/>
      <c r="I638" s="1388">
        <f t="shared" si="13"/>
        <v>1</v>
      </c>
      <c r="J638" s="1386"/>
      <c r="K638" s="1387"/>
      <c r="L638" s="302"/>
    </row>
    <row r="639" spans="3:12" ht="16.5" customHeight="1" x14ac:dyDescent="0.3">
      <c r="C639" s="1371"/>
      <c r="D639" s="1372" t="s">
        <v>3799</v>
      </c>
      <c r="E639" s="1373"/>
      <c r="F639" s="1374"/>
      <c r="G639" s="1375"/>
      <c r="H639" s="1376"/>
      <c r="I639" s="1388">
        <f t="shared" si="13"/>
        <v>0</v>
      </c>
      <c r="J639" s="1386"/>
      <c r="K639" s="1387"/>
      <c r="L639" s="302"/>
    </row>
    <row r="640" spans="3:12" ht="16.5" customHeight="1" x14ac:dyDescent="0.3">
      <c r="C640" s="1371"/>
      <c r="D640" s="1391" t="s">
        <v>784</v>
      </c>
      <c r="E640" s="1373">
        <v>1</v>
      </c>
      <c r="F640" s="1374"/>
      <c r="G640" s="1375"/>
      <c r="H640" s="1376"/>
      <c r="I640" s="1388">
        <f t="shared" si="13"/>
        <v>1</v>
      </c>
      <c r="J640" s="1386"/>
      <c r="K640" s="1387"/>
      <c r="L640" s="302"/>
    </row>
    <row r="641" spans="3:12" ht="16.5" customHeight="1" x14ac:dyDescent="0.3">
      <c r="C641" s="1371"/>
      <c r="D641" s="1391" t="s">
        <v>827</v>
      </c>
      <c r="E641" s="1373">
        <v>1</v>
      </c>
      <c r="F641" s="1374"/>
      <c r="G641" s="1375"/>
      <c r="H641" s="1376"/>
      <c r="I641" s="1388">
        <f t="shared" si="13"/>
        <v>1</v>
      </c>
      <c r="J641" s="1386"/>
      <c r="K641" s="1387"/>
      <c r="L641" s="302"/>
    </row>
    <row r="642" spans="3:12" ht="16.5" customHeight="1" x14ac:dyDescent="0.3">
      <c r="C642" s="1371"/>
      <c r="D642" s="1391" t="s">
        <v>826</v>
      </c>
      <c r="E642" s="1373">
        <v>1</v>
      </c>
      <c r="F642" s="1374"/>
      <c r="G642" s="1375"/>
      <c r="H642" s="1376"/>
      <c r="I642" s="1388">
        <f t="shared" si="13"/>
        <v>1</v>
      </c>
      <c r="J642" s="1386"/>
      <c r="K642" s="1387"/>
      <c r="L642" s="302"/>
    </row>
    <row r="643" spans="3:12" ht="16.5" customHeight="1" x14ac:dyDescent="0.3">
      <c r="C643" s="1371"/>
      <c r="D643" s="1391" t="s">
        <v>3992</v>
      </c>
      <c r="E643" s="1373">
        <v>1</v>
      </c>
      <c r="F643" s="1374"/>
      <c r="G643" s="1375"/>
      <c r="H643" s="1376"/>
      <c r="I643" s="1388">
        <f t="shared" si="13"/>
        <v>1</v>
      </c>
      <c r="J643" s="1386"/>
      <c r="K643" s="1387"/>
      <c r="L643" s="302"/>
    </row>
    <row r="644" spans="3:12" ht="16.5" customHeight="1" x14ac:dyDescent="0.3">
      <c r="C644" s="1371"/>
      <c r="D644" s="1391" t="s">
        <v>784</v>
      </c>
      <c r="E644" s="1373">
        <v>1</v>
      </c>
      <c r="F644" s="1374"/>
      <c r="G644" s="1375"/>
      <c r="H644" s="1376"/>
      <c r="I644" s="1388">
        <f t="shared" si="13"/>
        <v>1</v>
      </c>
      <c r="J644" s="1386"/>
      <c r="K644" s="1387"/>
      <c r="L644" s="302"/>
    </row>
    <row r="645" spans="3:12" ht="16.5" customHeight="1" x14ac:dyDescent="0.3">
      <c r="C645" s="1371"/>
      <c r="D645" s="1391" t="s">
        <v>827</v>
      </c>
      <c r="E645" s="1373">
        <v>1</v>
      </c>
      <c r="F645" s="1374"/>
      <c r="G645" s="1375"/>
      <c r="H645" s="1376"/>
      <c r="I645" s="1388">
        <f t="shared" si="13"/>
        <v>1</v>
      </c>
      <c r="J645" s="1386"/>
      <c r="K645" s="1387"/>
      <c r="L645" s="302"/>
    </row>
    <row r="646" spans="3:12" ht="16.5" customHeight="1" x14ac:dyDescent="0.3">
      <c r="C646" s="1371"/>
      <c r="D646" s="1391" t="s">
        <v>826</v>
      </c>
      <c r="E646" s="1373">
        <v>1</v>
      </c>
      <c r="F646" s="1374"/>
      <c r="G646" s="1375"/>
      <c r="H646" s="1376"/>
      <c r="I646" s="1388">
        <f t="shared" si="13"/>
        <v>1</v>
      </c>
      <c r="J646" s="1386"/>
      <c r="K646" s="1387"/>
      <c r="L646" s="302"/>
    </row>
    <row r="647" spans="3:12" ht="16.5" customHeight="1" x14ac:dyDescent="0.3">
      <c r="C647" s="1371"/>
      <c r="D647" s="1391" t="s">
        <v>3993</v>
      </c>
      <c r="E647" s="1373">
        <v>1</v>
      </c>
      <c r="F647" s="1374"/>
      <c r="G647" s="1375"/>
      <c r="H647" s="1376"/>
      <c r="I647" s="1388">
        <f t="shared" si="13"/>
        <v>1</v>
      </c>
      <c r="J647" s="1386"/>
      <c r="K647" s="1387"/>
      <c r="L647" s="302"/>
    </row>
    <row r="648" spans="3:12" ht="16.5" customHeight="1" x14ac:dyDescent="0.3">
      <c r="C648" s="1371"/>
      <c r="D648" s="1391" t="s">
        <v>3994</v>
      </c>
      <c r="E648" s="1373">
        <v>1</v>
      </c>
      <c r="F648" s="1374"/>
      <c r="G648" s="1375"/>
      <c r="H648" s="1376"/>
      <c r="I648" s="1388">
        <f t="shared" si="13"/>
        <v>1</v>
      </c>
      <c r="J648" s="1386"/>
      <c r="K648" s="1387"/>
      <c r="L648" s="302"/>
    </row>
    <row r="649" spans="3:12" ht="16.5" customHeight="1" x14ac:dyDescent="0.3">
      <c r="C649" s="1371"/>
      <c r="D649" s="1391" t="s">
        <v>3995</v>
      </c>
      <c r="E649" s="1373">
        <v>1</v>
      </c>
      <c r="F649" s="1374"/>
      <c r="G649" s="1375"/>
      <c r="H649" s="1376"/>
      <c r="I649" s="1388">
        <f t="shared" si="13"/>
        <v>1</v>
      </c>
      <c r="J649" s="1386"/>
      <c r="K649" s="1387"/>
      <c r="L649" s="302"/>
    </row>
    <row r="650" spans="3:12" ht="16.5" customHeight="1" x14ac:dyDescent="0.3">
      <c r="C650" s="1371"/>
      <c r="D650" s="1372" t="s">
        <v>3801</v>
      </c>
      <c r="E650" s="1373"/>
      <c r="F650" s="1374"/>
      <c r="G650" s="1375"/>
      <c r="H650" s="1376"/>
      <c r="I650" s="1388">
        <f t="shared" si="13"/>
        <v>0</v>
      </c>
      <c r="J650" s="1386"/>
      <c r="K650" s="1387"/>
      <c r="L650" s="302"/>
    </row>
    <row r="651" spans="3:12" ht="16.5" customHeight="1" x14ac:dyDescent="0.3">
      <c r="C651" s="1371"/>
      <c r="D651" s="1391" t="s">
        <v>3996</v>
      </c>
      <c r="E651" s="1373">
        <v>1</v>
      </c>
      <c r="F651" s="1374"/>
      <c r="G651" s="1375"/>
      <c r="H651" s="1376"/>
      <c r="I651" s="1388">
        <f t="shared" si="13"/>
        <v>1</v>
      </c>
      <c r="J651" s="1386"/>
      <c r="K651" s="1387"/>
      <c r="L651" s="302"/>
    </row>
    <row r="652" spans="3:12" ht="16.5" customHeight="1" x14ac:dyDescent="0.3">
      <c r="C652" s="1371"/>
      <c r="D652" s="1391" t="s">
        <v>3997</v>
      </c>
      <c r="E652" s="1373">
        <v>2</v>
      </c>
      <c r="F652" s="1374"/>
      <c r="G652" s="1375"/>
      <c r="H652" s="1376"/>
      <c r="I652" s="1388">
        <f t="shared" si="13"/>
        <v>2</v>
      </c>
      <c r="J652" s="1386"/>
      <c r="K652" s="1387"/>
      <c r="L652" s="302"/>
    </row>
    <row r="653" spans="3:12" ht="16.5" customHeight="1" x14ac:dyDescent="0.3">
      <c r="C653" s="1371"/>
      <c r="D653" s="1391" t="s">
        <v>784</v>
      </c>
      <c r="E653" s="1373">
        <v>1</v>
      </c>
      <c r="F653" s="1374"/>
      <c r="G653" s="1375"/>
      <c r="H653" s="1376"/>
      <c r="I653" s="1388">
        <f t="shared" si="13"/>
        <v>1</v>
      </c>
      <c r="J653" s="1386"/>
      <c r="K653" s="1387"/>
      <c r="L653" s="302"/>
    </row>
    <row r="654" spans="3:12" ht="16.5" customHeight="1" x14ac:dyDescent="0.3">
      <c r="C654" s="1371"/>
      <c r="D654" s="1372" t="s">
        <v>3810</v>
      </c>
      <c r="E654" s="1373"/>
      <c r="F654" s="1374"/>
      <c r="G654" s="1375"/>
      <c r="H654" s="1376"/>
      <c r="I654" s="1388">
        <f t="shared" si="13"/>
        <v>0</v>
      </c>
      <c r="J654" s="1386"/>
      <c r="K654" s="1387"/>
      <c r="L654" s="302"/>
    </row>
    <row r="655" spans="3:12" ht="16.5" customHeight="1" x14ac:dyDescent="0.3">
      <c r="C655" s="1371"/>
      <c r="D655" s="1391" t="s">
        <v>784</v>
      </c>
      <c r="E655" s="1373">
        <v>1</v>
      </c>
      <c r="F655" s="1374"/>
      <c r="G655" s="1375"/>
      <c r="H655" s="1376"/>
      <c r="I655" s="1388">
        <f t="shared" si="13"/>
        <v>1</v>
      </c>
      <c r="J655" s="1386"/>
      <c r="K655" s="1387"/>
      <c r="L655" s="302"/>
    </row>
    <row r="656" spans="3:12" ht="16.5" customHeight="1" x14ac:dyDescent="0.3">
      <c r="C656" s="1371"/>
      <c r="D656" s="1391" t="s">
        <v>3998</v>
      </c>
      <c r="E656" s="1373">
        <v>1</v>
      </c>
      <c r="F656" s="1374"/>
      <c r="G656" s="1375"/>
      <c r="H656" s="1376"/>
      <c r="I656" s="1388">
        <f t="shared" si="13"/>
        <v>1</v>
      </c>
      <c r="J656" s="1386"/>
      <c r="K656" s="1387"/>
      <c r="L656" s="302"/>
    </row>
    <row r="657" spans="3:12" ht="16.5" customHeight="1" x14ac:dyDescent="0.3">
      <c r="C657" s="1371"/>
      <c r="D657" s="1391" t="s">
        <v>3999</v>
      </c>
      <c r="E657" s="1373">
        <v>1</v>
      </c>
      <c r="F657" s="1374"/>
      <c r="G657" s="1375"/>
      <c r="H657" s="1376"/>
      <c r="I657" s="1388">
        <f t="shared" si="13"/>
        <v>1</v>
      </c>
      <c r="J657" s="1386"/>
      <c r="K657" s="1387"/>
      <c r="L657" s="302"/>
    </row>
    <row r="658" spans="3:12" ht="16.5" customHeight="1" x14ac:dyDescent="0.3">
      <c r="C658" s="1371"/>
      <c r="D658" s="1391" t="s">
        <v>784</v>
      </c>
      <c r="E658" s="1373">
        <v>1</v>
      </c>
      <c r="F658" s="1374"/>
      <c r="G658" s="1375"/>
      <c r="H658" s="1376"/>
      <c r="I658" s="1388">
        <f t="shared" si="13"/>
        <v>1</v>
      </c>
      <c r="J658" s="1386"/>
      <c r="K658" s="1387"/>
      <c r="L658" s="302"/>
    </row>
    <row r="659" spans="3:12" ht="16.5" customHeight="1" x14ac:dyDescent="0.3">
      <c r="C659" s="1371"/>
      <c r="D659" s="1391" t="s">
        <v>4000</v>
      </c>
      <c r="E659" s="1373">
        <v>1</v>
      </c>
      <c r="F659" s="1374"/>
      <c r="G659" s="1375"/>
      <c r="H659" s="1376"/>
      <c r="I659" s="1388">
        <f t="shared" si="13"/>
        <v>1</v>
      </c>
      <c r="J659" s="1395"/>
      <c r="K659" s="1379"/>
      <c r="L659" s="302"/>
    </row>
    <row r="660" spans="3:12" ht="16.5" customHeight="1" x14ac:dyDescent="0.3">
      <c r="C660" s="1371"/>
      <c r="D660" s="1391" t="s">
        <v>4001</v>
      </c>
      <c r="E660" s="1373">
        <v>1</v>
      </c>
      <c r="F660" s="1374"/>
      <c r="G660" s="1375"/>
      <c r="H660" s="1376"/>
      <c r="I660" s="1388">
        <f t="shared" si="13"/>
        <v>1</v>
      </c>
      <c r="J660" s="1378"/>
      <c r="K660" s="1379"/>
      <c r="L660" s="302"/>
    </row>
    <row r="661" spans="3:12" ht="16.5" customHeight="1" x14ac:dyDescent="0.3">
      <c r="C661" s="1371"/>
      <c r="D661" s="1391" t="s">
        <v>784</v>
      </c>
      <c r="E661" s="1373">
        <v>1</v>
      </c>
      <c r="F661" s="1374"/>
      <c r="G661" s="1375"/>
      <c r="H661" s="1376"/>
      <c r="I661" s="1388">
        <f t="shared" si="13"/>
        <v>1</v>
      </c>
      <c r="J661" s="1378"/>
      <c r="K661" s="1379"/>
      <c r="L661" s="302"/>
    </row>
    <row r="662" spans="3:12" ht="16.5" customHeight="1" x14ac:dyDescent="0.3">
      <c r="C662" s="1371"/>
      <c r="D662" s="1391" t="s">
        <v>4002</v>
      </c>
      <c r="E662" s="1373">
        <v>1</v>
      </c>
      <c r="F662" s="1374"/>
      <c r="G662" s="1375"/>
      <c r="H662" s="1376"/>
      <c r="I662" s="1388">
        <f t="shared" si="13"/>
        <v>1</v>
      </c>
      <c r="J662" s="1378"/>
      <c r="K662" s="1379"/>
      <c r="L662" s="302"/>
    </row>
    <row r="663" spans="3:12" ht="16.5" customHeight="1" x14ac:dyDescent="0.3">
      <c r="C663" s="1385"/>
      <c r="D663" s="1391" t="s">
        <v>784</v>
      </c>
      <c r="E663" s="1373">
        <v>1</v>
      </c>
      <c r="F663" s="1374"/>
      <c r="G663" s="1375"/>
      <c r="H663" s="1403"/>
      <c r="I663" s="1388">
        <f t="shared" si="13"/>
        <v>1</v>
      </c>
      <c r="J663" s="1378"/>
      <c r="K663" s="1379"/>
      <c r="L663" s="302"/>
    </row>
    <row r="664" spans="3:12" ht="16.5" customHeight="1" x14ac:dyDescent="0.3">
      <c r="C664" s="1371"/>
      <c r="D664" s="1391" t="s">
        <v>4003</v>
      </c>
      <c r="E664" s="1373">
        <v>1</v>
      </c>
      <c r="F664" s="1404"/>
      <c r="G664" s="1405"/>
      <c r="H664" s="1376"/>
      <c r="I664" s="1388">
        <f t="shared" si="13"/>
        <v>1</v>
      </c>
      <c r="J664" s="1378"/>
      <c r="K664" s="1379"/>
      <c r="L664" s="302"/>
    </row>
    <row r="665" spans="3:12" ht="16.5" customHeight="1" x14ac:dyDescent="0.3">
      <c r="C665" s="1371"/>
      <c r="D665" s="1391" t="s">
        <v>4004</v>
      </c>
      <c r="E665" s="1373">
        <v>1</v>
      </c>
      <c r="F665" s="1404"/>
      <c r="G665" s="1405"/>
      <c r="H665" s="1376"/>
      <c r="I665" s="1388">
        <f t="shared" si="13"/>
        <v>1</v>
      </c>
      <c r="J665" s="1378"/>
      <c r="K665" s="1379"/>
      <c r="L665" s="302"/>
    </row>
    <row r="666" spans="3:12" ht="16.5" customHeight="1" x14ac:dyDescent="0.3">
      <c r="C666" s="1371"/>
      <c r="D666" s="1372" t="s">
        <v>3844</v>
      </c>
      <c r="E666" s="1373"/>
      <c r="F666" s="1374"/>
      <c r="G666" s="1375"/>
      <c r="H666" s="1376"/>
      <c r="I666" s="1388">
        <f t="shared" si="13"/>
        <v>0</v>
      </c>
      <c r="J666" s="1378"/>
      <c r="K666" s="1379"/>
      <c r="L666" s="302"/>
    </row>
    <row r="667" spans="3:12" ht="16.5" customHeight="1" x14ac:dyDescent="0.3">
      <c r="C667" s="1371"/>
      <c r="D667" s="1391" t="s">
        <v>4005</v>
      </c>
      <c r="E667" s="1373">
        <v>1</v>
      </c>
      <c r="F667" s="1374"/>
      <c r="G667" s="1375"/>
      <c r="H667" s="1376"/>
      <c r="I667" s="1388">
        <f t="shared" si="13"/>
        <v>1</v>
      </c>
      <c r="J667" s="1378"/>
      <c r="K667" s="1379"/>
      <c r="L667" s="302"/>
    </row>
    <row r="668" spans="3:12" ht="16.5" customHeight="1" x14ac:dyDescent="0.3">
      <c r="C668" s="1371"/>
      <c r="D668" s="1391" t="s">
        <v>4006</v>
      </c>
      <c r="E668" s="1373">
        <v>1</v>
      </c>
      <c r="F668" s="1374"/>
      <c r="G668" s="1375"/>
      <c r="H668" s="1376"/>
      <c r="I668" s="1388">
        <f t="shared" si="13"/>
        <v>1</v>
      </c>
      <c r="J668" s="1378"/>
      <c r="K668" s="1379"/>
      <c r="L668" s="302"/>
    </row>
    <row r="669" spans="3:12" ht="16.5" customHeight="1" x14ac:dyDescent="0.3">
      <c r="C669" s="1371"/>
      <c r="D669" s="1391" t="s">
        <v>784</v>
      </c>
      <c r="E669" s="1373">
        <v>1</v>
      </c>
      <c r="F669" s="1374"/>
      <c r="G669" s="1375"/>
      <c r="H669" s="1376"/>
      <c r="I669" s="1388">
        <f t="shared" ref="I669:I718" si="14">PRODUCT(E669:H669)</f>
        <v>1</v>
      </c>
      <c r="J669" s="1378"/>
      <c r="K669" s="1379"/>
      <c r="L669" s="302"/>
    </row>
    <row r="670" spans="3:12" ht="16.5" customHeight="1" x14ac:dyDescent="0.3">
      <c r="C670" s="1371"/>
      <c r="D670" s="1380" t="s">
        <v>200</v>
      </c>
      <c r="E670" s="1373"/>
      <c r="F670" s="1374"/>
      <c r="G670" s="1375"/>
      <c r="H670" s="1376"/>
      <c r="I670" s="1388">
        <f t="shared" si="14"/>
        <v>0</v>
      </c>
      <c r="J670" s="1378"/>
      <c r="K670" s="1379"/>
      <c r="L670" s="302"/>
    </row>
    <row r="671" spans="3:12" ht="16.5" customHeight="1" x14ac:dyDescent="0.3">
      <c r="C671" s="1371"/>
      <c r="D671" s="1372" t="s">
        <v>3851</v>
      </c>
      <c r="E671" s="1373"/>
      <c r="F671" s="1374"/>
      <c r="G671" s="1375"/>
      <c r="H671" s="1376"/>
      <c r="I671" s="1388">
        <f t="shared" si="14"/>
        <v>0</v>
      </c>
      <c r="J671" s="1378"/>
      <c r="K671" s="1379"/>
      <c r="L671" s="302"/>
    </row>
    <row r="672" spans="3:12" ht="16.5" customHeight="1" x14ac:dyDescent="0.3">
      <c r="C672" s="1371"/>
      <c r="D672" s="1391" t="s">
        <v>784</v>
      </c>
      <c r="E672" s="1373">
        <v>1</v>
      </c>
      <c r="F672" s="1374"/>
      <c r="G672" s="1375"/>
      <c r="H672" s="1376"/>
      <c r="I672" s="1388">
        <f t="shared" si="14"/>
        <v>1</v>
      </c>
      <c r="J672" s="1378"/>
      <c r="K672" s="1379"/>
      <c r="L672" s="302"/>
    </row>
    <row r="673" spans="3:12" ht="16.5" customHeight="1" x14ac:dyDescent="0.3">
      <c r="C673" s="1371"/>
      <c r="D673" s="1391" t="s">
        <v>819</v>
      </c>
      <c r="E673" s="1373">
        <v>1</v>
      </c>
      <c r="F673" s="1374"/>
      <c r="G673" s="1375"/>
      <c r="H673" s="1376"/>
      <c r="I673" s="1388">
        <f t="shared" si="14"/>
        <v>1</v>
      </c>
      <c r="J673" s="1378"/>
      <c r="K673" s="1379"/>
      <c r="L673" s="302"/>
    </row>
    <row r="674" spans="3:12" ht="16.5" customHeight="1" x14ac:dyDescent="0.3">
      <c r="C674" s="1371"/>
      <c r="D674" s="1391" t="s">
        <v>820</v>
      </c>
      <c r="E674" s="1373">
        <v>1</v>
      </c>
      <c r="F674" s="1374"/>
      <c r="G674" s="1375"/>
      <c r="H674" s="1376"/>
      <c r="I674" s="1388">
        <f t="shared" si="14"/>
        <v>1</v>
      </c>
      <c r="J674" s="1378"/>
      <c r="K674" s="1379"/>
      <c r="L674" s="302"/>
    </row>
    <row r="675" spans="3:12" ht="16.5" customHeight="1" x14ac:dyDescent="0.3">
      <c r="C675" s="1371"/>
      <c r="D675" s="1391" t="s">
        <v>4007</v>
      </c>
      <c r="E675" s="1373">
        <v>1</v>
      </c>
      <c r="F675" s="1374"/>
      <c r="G675" s="1375"/>
      <c r="H675" s="1376"/>
      <c r="I675" s="1388">
        <f t="shared" si="14"/>
        <v>1</v>
      </c>
      <c r="J675" s="1378"/>
      <c r="K675" s="1379"/>
      <c r="L675" s="302"/>
    </row>
    <row r="676" spans="3:12" ht="16.5" customHeight="1" x14ac:dyDescent="0.3">
      <c r="C676" s="1371"/>
      <c r="D676" s="1391" t="s">
        <v>337</v>
      </c>
      <c r="E676" s="1373">
        <v>2</v>
      </c>
      <c r="F676" s="1374"/>
      <c r="G676" s="1375"/>
      <c r="H676" s="1376"/>
      <c r="I676" s="1388">
        <f t="shared" si="14"/>
        <v>2</v>
      </c>
      <c r="J676" s="1378"/>
      <c r="K676" s="1379"/>
      <c r="L676" s="302"/>
    </row>
    <row r="677" spans="3:12" ht="16.5" customHeight="1" x14ac:dyDescent="0.3">
      <c r="C677" s="1371"/>
      <c r="D677" s="1391" t="s">
        <v>336</v>
      </c>
      <c r="E677" s="1373">
        <v>2</v>
      </c>
      <c r="F677" s="1374"/>
      <c r="G677" s="1375"/>
      <c r="H677" s="1376"/>
      <c r="I677" s="1388">
        <f t="shared" si="14"/>
        <v>2</v>
      </c>
      <c r="J677" s="1378"/>
      <c r="K677" s="1379"/>
      <c r="L677" s="302"/>
    </row>
    <row r="678" spans="3:12" ht="16.5" customHeight="1" x14ac:dyDescent="0.3">
      <c r="C678" s="1371"/>
      <c r="D678" s="1391" t="s">
        <v>840</v>
      </c>
      <c r="E678" s="1373">
        <v>1</v>
      </c>
      <c r="F678" s="1374"/>
      <c r="G678" s="1375"/>
      <c r="H678" s="1376"/>
      <c r="I678" s="1388">
        <f t="shared" si="14"/>
        <v>1</v>
      </c>
      <c r="J678" s="1378"/>
      <c r="K678" s="1379"/>
      <c r="L678" s="302"/>
    </row>
    <row r="679" spans="3:12" s="303" customFormat="1" x14ac:dyDescent="0.3">
      <c r="C679" s="1371"/>
      <c r="D679" s="1391" t="s">
        <v>784</v>
      </c>
      <c r="E679" s="1373">
        <v>1</v>
      </c>
      <c r="F679" s="1374"/>
      <c r="G679" s="1375"/>
      <c r="H679" s="1376"/>
      <c r="I679" s="1388">
        <f t="shared" si="14"/>
        <v>1</v>
      </c>
      <c r="J679" s="1378"/>
      <c r="K679" s="1379"/>
    </row>
    <row r="680" spans="3:12" x14ac:dyDescent="0.3">
      <c r="C680" s="1371"/>
      <c r="D680" s="1391" t="s">
        <v>818</v>
      </c>
      <c r="E680" s="1373">
        <v>1</v>
      </c>
      <c r="F680" s="1374"/>
      <c r="G680" s="1375"/>
      <c r="H680" s="1376"/>
      <c r="I680" s="1388">
        <f t="shared" si="14"/>
        <v>1</v>
      </c>
      <c r="J680" s="1378"/>
      <c r="K680" s="1379"/>
    </row>
    <row r="681" spans="3:12" ht="16.5" customHeight="1" x14ac:dyDescent="0.3">
      <c r="C681" s="1371"/>
      <c r="D681" s="1391" t="s">
        <v>817</v>
      </c>
      <c r="E681" s="1373">
        <v>1</v>
      </c>
      <c r="F681" s="1374"/>
      <c r="G681" s="1375"/>
      <c r="H681" s="1376"/>
      <c r="I681" s="1388">
        <f t="shared" si="14"/>
        <v>1</v>
      </c>
      <c r="J681" s="1378"/>
      <c r="K681" s="1379"/>
    </row>
    <row r="682" spans="3:12" ht="16.5" customHeight="1" x14ac:dyDescent="0.3">
      <c r="C682" s="1371"/>
      <c r="D682" s="1391" t="s">
        <v>784</v>
      </c>
      <c r="E682" s="1373">
        <v>1</v>
      </c>
      <c r="F682" s="1374"/>
      <c r="G682" s="1375"/>
      <c r="H682" s="1376"/>
      <c r="I682" s="1388">
        <f t="shared" si="14"/>
        <v>1</v>
      </c>
      <c r="J682" s="1378"/>
      <c r="K682" s="1379"/>
      <c r="L682" s="302"/>
    </row>
    <row r="683" spans="3:12" ht="16.5" customHeight="1" x14ac:dyDescent="0.3">
      <c r="C683" s="1371"/>
      <c r="D683" s="1391" t="s">
        <v>828</v>
      </c>
      <c r="E683" s="1373">
        <v>1</v>
      </c>
      <c r="F683" s="1374"/>
      <c r="G683" s="1375"/>
      <c r="H683" s="1376"/>
      <c r="I683" s="1388">
        <f t="shared" si="14"/>
        <v>1</v>
      </c>
      <c r="J683" s="1378"/>
      <c r="K683" s="1379"/>
      <c r="L683" s="302"/>
    </row>
    <row r="684" spans="3:12" ht="16.5" customHeight="1" x14ac:dyDescent="0.3">
      <c r="C684" s="1371"/>
      <c r="D684" s="1391" t="s">
        <v>825</v>
      </c>
      <c r="E684" s="1373">
        <v>1</v>
      </c>
      <c r="F684" s="1374"/>
      <c r="G684" s="1375"/>
      <c r="H684" s="1376"/>
      <c r="I684" s="1388">
        <f t="shared" si="14"/>
        <v>1</v>
      </c>
      <c r="J684" s="1378"/>
      <c r="K684" s="1379"/>
      <c r="L684" s="302"/>
    </row>
    <row r="685" spans="3:12" ht="16.5" customHeight="1" x14ac:dyDescent="0.3">
      <c r="C685" s="1371"/>
      <c r="D685" s="1391" t="s">
        <v>784</v>
      </c>
      <c r="E685" s="1373">
        <v>1</v>
      </c>
      <c r="F685" s="1374"/>
      <c r="G685" s="1375"/>
      <c r="H685" s="1376"/>
      <c r="I685" s="1388">
        <f t="shared" si="14"/>
        <v>1</v>
      </c>
      <c r="J685" s="1378"/>
      <c r="K685" s="1379"/>
      <c r="L685" s="302"/>
    </row>
    <row r="686" spans="3:12" ht="16.5" customHeight="1" x14ac:dyDescent="0.3">
      <c r="C686" s="1371"/>
      <c r="D686" s="1391" t="s">
        <v>827</v>
      </c>
      <c r="E686" s="1373">
        <v>1</v>
      </c>
      <c r="F686" s="1374"/>
      <c r="G686" s="1375"/>
      <c r="H686" s="1376"/>
      <c r="I686" s="1388">
        <f t="shared" si="14"/>
        <v>1</v>
      </c>
      <c r="J686" s="1378"/>
      <c r="K686" s="1379"/>
      <c r="L686" s="302"/>
    </row>
    <row r="687" spans="3:12" ht="16.5" customHeight="1" x14ac:dyDescent="0.3">
      <c r="C687" s="1371"/>
      <c r="D687" s="1391" t="s">
        <v>826</v>
      </c>
      <c r="E687" s="1373">
        <v>1</v>
      </c>
      <c r="F687" s="1374"/>
      <c r="G687" s="1375"/>
      <c r="H687" s="1376"/>
      <c r="I687" s="1388">
        <f t="shared" si="14"/>
        <v>1</v>
      </c>
      <c r="J687" s="1378"/>
      <c r="K687" s="1379"/>
      <c r="L687" s="302"/>
    </row>
    <row r="688" spans="3:12" ht="16.5" customHeight="1" x14ac:dyDescent="0.3">
      <c r="C688" s="1371"/>
      <c r="D688" s="1391" t="s">
        <v>818</v>
      </c>
      <c r="E688" s="1373">
        <v>1</v>
      </c>
      <c r="F688" s="1404"/>
      <c r="G688" s="1405"/>
      <c r="H688" s="1376"/>
      <c r="I688" s="1388">
        <f t="shared" si="14"/>
        <v>1</v>
      </c>
      <c r="J688" s="1378"/>
      <c r="K688" s="1379"/>
      <c r="L688" s="302"/>
    </row>
    <row r="689" spans="3:12" ht="16.5" customHeight="1" x14ac:dyDescent="0.3">
      <c r="C689" s="1371"/>
      <c r="D689" s="1391" t="s">
        <v>817</v>
      </c>
      <c r="E689" s="1373">
        <v>1</v>
      </c>
      <c r="F689" s="1404"/>
      <c r="G689" s="1405"/>
      <c r="H689" s="1376"/>
      <c r="I689" s="1388">
        <f t="shared" si="14"/>
        <v>1</v>
      </c>
      <c r="J689" s="1378"/>
      <c r="K689" s="1379"/>
      <c r="L689" s="302"/>
    </row>
    <row r="690" spans="3:12" ht="16.5" customHeight="1" x14ac:dyDescent="0.3">
      <c r="C690" s="1371"/>
      <c r="D690" s="1391" t="s">
        <v>784</v>
      </c>
      <c r="E690" s="1373">
        <v>1</v>
      </c>
      <c r="F690" s="1404"/>
      <c r="G690" s="1405"/>
      <c r="H690" s="1376"/>
      <c r="I690" s="1388">
        <f t="shared" si="14"/>
        <v>1</v>
      </c>
      <c r="J690" s="1378"/>
      <c r="K690" s="1379"/>
      <c r="L690" s="302"/>
    </row>
    <row r="691" spans="3:12" ht="16.5" customHeight="1" x14ac:dyDescent="0.3">
      <c r="C691" s="1371"/>
      <c r="D691" s="1391" t="s">
        <v>822</v>
      </c>
      <c r="E691" s="1373">
        <v>1</v>
      </c>
      <c r="F691" s="1404"/>
      <c r="G691" s="1405"/>
      <c r="H691" s="1376"/>
      <c r="I691" s="1388">
        <f t="shared" si="14"/>
        <v>1</v>
      </c>
      <c r="J691" s="1378"/>
      <c r="K691" s="1379"/>
      <c r="L691" s="302"/>
    </row>
    <row r="692" spans="3:12" ht="16.5" customHeight="1" x14ac:dyDescent="0.3">
      <c r="C692" s="1371"/>
      <c r="D692" s="1372" t="s">
        <v>3815</v>
      </c>
      <c r="E692" s="1373"/>
      <c r="F692" s="1404"/>
      <c r="G692" s="1405"/>
      <c r="H692" s="1376"/>
      <c r="I692" s="1388">
        <f t="shared" si="14"/>
        <v>0</v>
      </c>
      <c r="J692" s="1378"/>
      <c r="K692" s="1379"/>
      <c r="L692" s="302"/>
    </row>
    <row r="693" spans="3:12" ht="16.5" customHeight="1" x14ac:dyDescent="0.3">
      <c r="C693" s="1371"/>
      <c r="D693" s="1391" t="s">
        <v>821</v>
      </c>
      <c r="E693" s="1373">
        <v>1</v>
      </c>
      <c r="F693" s="1404"/>
      <c r="G693" s="1405"/>
      <c r="H693" s="1376"/>
      <c r="I693" s="1388">
        <f t="shared" si="14"/>
        <v>1</v>
      </c>
      <c r="J693" s="1378"/>
      <c r="K693" s="1379"/>
      <c r="L693" s="302"/>
    </row>
    <row r="694" spans="3:12" ht="16.5" customHeight="1" x14ac:dyDescent="0.3">
      <c r="C694" s="1371"/>
      <c r="D694" s="1391" t="s">
        <v>834</v>
      </c>
      <c r="E694" s="1373">
        <v>1</v>
      </c>
      <c r="F694" s="1404"/>
      <c r="G694" s="1405"/>
      <c r="H694" s="1376"/>
      <c r="I694" s="1388">
        <f t="shared" si="14"/>
        <v>1</v>
      </c>
      <c r="J694" s="1378"/>
      <c r="K694" s="1379"/>
      <c r="L694" s="302"/>
    </row>
    <row r="695" spans="3:12" ht="16.5" customHeight="1" x14ac:dyDescent="0.3">
      <c r="C695" s="1371"/>
      <c r="D695" s="1372" t="s">
        <v>3856</v>
      </c>
      <c r="E695" s="1373"/>
      <c r="F695" s="1404"/>
      <c r="G695" s="1405"/>
      <c r="H695" s="1376"/>
      <c r="I695" s="1388">
        <f t="shared" si="14"/>
        <v>0</v>
      </c>
      <c r="J695" s="1378"/>
      <c r="K695" s="1379"/>
      <c r="L695" s="302"/>
    </row>
    <row r="696" spans="3:12" ht="16.5" customHeight="1" x14ac:dyDescent="0.3">
      <c r="C696" s="1371"/>
      <c r="D696" s="1391" t="s">
        <v>2351</v>
      </c>
      <c r="E696" s="1373">
        <v>1</v>
      </c>
      <c r="F696" s="1404"/>
      <c r="G696" s="1405"/>
      <c r="H696" s="1376"/>
      <c r="I696" s="1388">
        <f t="shared" si="14"/>
        <v>1</v>
      </c>
      <c r="J696" s="1378"/>
      <c r="K696" s="1379"/>
      <c r="L696" s="302"/>
    </row>
    <row r="697" spans="3:12" ht="16.5" customHeight="1" x14ac:dyDescent="0.3">
      <c r="C697" s="1371"/>
      <c r="D697" s="1391" t="s">
        <v>828</v>
      </c>
      <c r="E697" s="1373">
        <v>1</v>
      </c>
      <c r="F697" s="1404"/>
      <c r="G697" s="1405"/>
      <c r="H697" s="1376"/>
      <c r="I697" s="1388">
        <f t="shared" si="14"/>
        <v>1</v>
      </c>
      <c r="J697" s="1378"/>
      <c r="K697" s="1379"/>
      <c r="L697" s="302"/>
    </row>
    <row r="698" spans="3:12" ht="16.5" customHeight="1" x14ac:dyDescent="0.3">
      <c r="C698" s="1371"/>
      <c r="D698" s="1391" t="s">
        <v>825</v>
      </c>
      <c r="E698" s="1373">
        <v>1</v>
      </c>
      <c r="F698" s="1404"/>
      <c r="G698" s="1405"/>
      <c r="H698" s="1376"/>
      <c r="I698" s="1388">
        <f t="shared" si="14"/>
        <v>1</v>
      </c>
      <c r="J698" s="1378"/>
      <c r="K698" s="1379"/>
      <c r="L698" s="302"/>
    </row>
    <row r="699" spans="3:12" ht="16.5" customHeight="1" x14ac:dyDescent="0.3">
      <c r="C699" s="1371"/>
      <c r="D699" s="1391" t="s">
        <v>2244</v>
      </c>
      <c r="E699" s="1373">
        <v>1</v>
      </c>
      <c r="F699" s="1404"/>
      <c r="G699" s="1405"/>
      <c r="H699" s="1376"/>
      <c r="I699" s="1388">
        <f t="shared" si="14"/>
        <v>1</v>
      </c>
      <c r="J699" s="1378"/>
      <c r="K699" s="1379"/>
      <c r="L699" s="302"/>
    </row>
    <row r="700" spans="3:12" ht="16.5" customHeight="1" x14ac:dyDescent="0.3">
      <c r="C700" s="1371"/>
      <c r="D700" s="1391" t="s">
        <v>784</v>
      </c>
      <c r="E700" s="1373">
        <v>1</v>
      </c>
      <c r="F700" s="1404"/>
      <c r="G700" s="1405"/>
      <c r="H700" s="1376"/>
      <c r="I700" s="1388">
        <f t="shared" si="14"/>
        <v>1</v>
      </c>
      <c r="J700" s="1378"/>
      <c r="K700" s="1379"/>
      <c r="L700" s="302"/>
    </row>
    <row r="701" spans="3:12" ht="16.5" customHeight="1" x14ac:dyDescent="0.3">
      <c r="C701" s="1371"/>
      <c r="D701" s="1391" t="s">
        <v>4008</v>
      </c>
      <c r="E701" s="1373">
        <v>1</v>
      </c>
      <c r="F701" s="1404"/>
      <c r="G701" s="1405"/>
      <c r="H701" s="1376"/>
      <c r="I701" s="1388">
        <f t="shared" si="14"/>
        <v>1</v>
      </c>
      <c r="J701" s="1378"/>
      <c r="K701" s="1379"/>
      <c r="L701" s="302"/>
    </row>
    <row r="702" spans="3:12" ht="16.5" customHeight="1" x14ac:dyDescent="0.3">
      <c r="C702" s="1371"/>
      <c r="D702" s="1391" t="s">
        <v>4009</v>
      </c>
      <c r="E702" s="1373">
        <v>1</v>
      </c>
      <c r="F702" s="1404"/>
      <c r="G702" s="1405"/>
      <c r="H702" s="1376"/>
      <c r="I702" s="1388">
        <f t="shared" si="14"/>
        <v>1</v>
      </c>
      <c r="J702" s="1378"/>
      <c r="K702" s="1379"/>
      <c r="L702" s="302"/>
    </row>
    <row r="703" spans="3:12" ht="16.5" customHeight="1" x14ac:dyDescent="0.3">
      <c r="C703" s="1371"/>
      <c r="D703" s="1391" t="s">
        <v>784</v>
      </c>
      <c r="E703" s="1373">
        <v>1</v>
      </c>
      <c r="F703" s="1404"/>
      <c r="G703" s="1405"/>
      <c r="H703" s="1376"/>
      <c r="I703" s="1388">
        <f t="shared" si="14"/>
        <v>1</v>
      </c>
      <c r="J703" s="1378"/>
      <c r="K703" s="1379"/>
      <c r="L703" s="302"/>
    </row>
    <row r="704" spans="3:12" ht="16.5" customHeight="1" x14ac:dyDescent="0.3">
      <c r="C704" s="1371"/>
      <c r="D704" s="1380" t="s">
        <v>203</v>
      </c>
      <c r="E704" s="1373"/>
      <c r="F704" s="1404"/>
      <c r="G704" s="1405"/>
      <c r="H704" s="1376"/>
      <c r="I704" s="1388">
        <f t="shared" si="14"/>
        <v>0</v>
      </c>
      <c r="J704" s="1378"/>
      <c r="K704" s="1379"/>
      <c r="L704" s="302"/>
    </row>
    <row r="705" spans="3:12" ht="16.5" customHeight="1" x14ac:dyDescent="0.3">
      <c r="C705" s="1371"/>
      <c r="D705" s="1372" t="s">
        <v>2293</v>
      </c>
      <c r="E705" s="1373"/>
      <c r="F705" s="1404"/>
      <c r="G705" s="1405"/>
      <c r="H705" s="1376"/>
      <c r="I705" s="1388">
        <f t="shared" si="14"/>
        <v>0</v>
      </c>
      <c r="J705" s="1378"/>
      <c r="K705" s="1379"/>
      <c r="L705" s="302"/>
    </row>
    <row r="706" spans="3:12" ht="16.5" customHeight="1" x14ac:dyDescent="0.3">
      <c r="C706" s="1371"/>
      <c r="D706" s="1391" t="s">
        <v>784</v>
      </c>
      <c r="E706" s="1373">
        <v>1</v>
      </c>
      <c r="F706" s="1404"/>
      <c r="G706" s="1405"/>
      <c r="H706" s="1376"/>
      <c r="I706" s="1388">
        <f t="shared" si="14"/>
        <v>1</v>
      </c>
      <c r="J706" s="1378"/>
      <c r="K706" s="1379"/>
      <c r="L706" s="302"/>
    </row>
    <row r="707" spans="3:12" ht="16.5" customHeight="1" x14ac:dyDescent="0.3">
      <c r="C707" s="1371"/>
      <c r="D707" s="1391" t="s">
        <v>834</v>
      </c>
      <c r="E707" s="1373">
        <v>1</v>
      </c>
      <c r="F707" s="1404"/>
      <c r="G707" s="1405"/>
      <c r="H707" s="1376"/>
      <c r="I707" s="1388">
        <f t="shared" si="14"/>
        <v>1</v>
      </c>
      <c r="J707" s="1378"/>
      <c r="K707" s="1379"/>
      <c r="L707" s="302"/>
    </row>
    <row r="708" spans="3:12" ht="16.5" customHeight="1" x14ac:dyDescent="0.3">
      <c r="C708" s="1371"/>
      <c r="D708" s="1391" t="s">
        <v>819</v>
      </c>
      <c r="E708" s="1373">
        <v>1</v>
      </c>
      <c r="F708" s="1404"/>
      <c r="G708" s="1405"/>
      <c r="H708" s="1376"/>
      <c r="I708" s="1388">
        <f t="shared" si="14"/>
        <v>1</v>
      </c>
      <c r="J708" s="1378"/>
      <c r="K708" s="1379"/>
      <c r="L708" s="302"/>
    </row>
    <row r="709" spans="3:12" ht="16.5" customHeight="1" x14ac:dyDescent="0.3">
      <c r="C709" s="1371"/>
      <c r="D709" s="1391" t="s">
        <v>820</v>
      </c>
      <c r="E709" s="1373">
        <v>1</v>
      </c>
      <c r="F709" s="1404"/>
      <c r="G709" s="1405"/>
      <c r="H709" s="1376"/>
      <c r="I709" s="1388">
        <f t="shared" si="14"/>
        <v>1</v>
      </c>
      <c r="J709" s="1378"/>
      <c r="K709" s="1379"/>
      <c r="L709" s="302"/>
    </row>
    <row r="710" spans="3:12" ht="16.5" customHeight="1" x14ac:dyDescent="0.3">
      <c r="C710" s="1371"/>
      <c r="D710" s="1391" t="s">
        <v>826</v>
      </c>
      <c r="E710" s="1373">
        <v>1</v>
      </c>
      <c r="F710" s="1404"/>
      <c r="G710" s="1405"/>
      <c r="H710" s="1376"/>
      <c r="I710" s="1388">
        <f t="shared" si="14"/>
        <v>1</v>
      </c>
      <c r="J710" s="1378"/>
      <c r="K710" s="1379"/>
      <c r="L710" s="302"/>
    </row>
    <row r="711" spans="3:12" ht="16.5" customHeight="1" x14ac:dyDescent="0.3">
      <c r="C711" s="1371"/>
      <c r="D711" s="1391" t="s">
        <v>827</v>
      </c>
      <c r="E711" s="1373">
        <v>1</v>
      </c>
      <c r="F711" s="1404"/>
      <c r="G711" s="1405"/>
      <c r="H711" s="1376"/>
      <c r="I711" s="1388">
        <f t="shared" si="14"/>
        <v>1</v>
      </c>
      <c r="J711" s="1378"/>
      <c r="K711" s="1379"/>
      <c r="L711" s="302"/>
    </row>
    <row r="712" spans="3:12" ht="16.5" customHeight="1" x14ac:dyDescent="0.3">
      <c r="C712" s="1371"/>
      <c r="D712" s="1402" t="s">
        <v>784</v>
      </c>
      <c r="E712" s="1373">
        <v>1</v>
      </c>
      <c r="F712" s="1404"/>
      <c r="G712" s="1405"/>
      <c r="H712" s="1376"/>
      <c r="I712" s="1388">
        <f t="shared" si="14"/>
        <v>1</v>
      </c>
      <c r="J712" s="1378"/>
      <c r="K712" s="1379"/>
      <c r="L712" s="302"/>
    </row>
    <row r="713" spans="3:12" ht="16.5" customHeight="1" x14ac:dyDescent="0.3">
      <c r="C713" s="1371"/>
      <c r="D713" s="1372" t="s">
        <v>3818</v>
      </c>
      <c r="E713" s="1373"/>
      <c r="F713" s="1404"/>
      <c r="G713" s="1405"/>
      <c r="H713" s="1376"/>
      <c r="I713" s="1388">
        <f t="shared" si="14"/>
        <v>0</v>
      </c>
      <c r="J713" s="1378"/>
      <c r="K713" s="1379"/>
      <c r="L713" s="302"/>
    </row>
    <row r="714" spans="3:12" ht="16.5" customHeight="1" x14ac:dyDescent="0.3">
      <c r="C714" s="1371"/>
      <c r="D714" s="1391" t="s">
        <v>826</v>
      </c>
      <c r="E714" s="1373">
        <v>1</v>
      </c>
      <c r="F714" s="1404"/>
      <c r="G714" s="1405"/>
      <c r="H714" s="1376"/>
      <c r="I714" s="1388">
        <f t="shared" si="14"/>
        <v>1</v>
      </c>
      <c r="J714" s="1378"/>
      <c r="K714" s="1379"/>
      <c r="L714" s="302"/>
    </row>
    <row r="715" spans="3:12" ht="16.5" customHeight="1" x14ac:dyDescent="0.3">
      <c r="C715" s="1371"/>
      <c r="D715" s="1391" t="s">
        <v>827</v>
      </c>
      <c r="E715" s="1373">
        <v>1</v>
      </c>
      <c r="F715" s="1404"/>
      <c r="G715" s="1405"/>
      <c r="H715" s="1376"/>
      <c r="I715" s="1388">
        <f t="shared" si="14"/>
        <v>1</v>
      </c>
      <c r="J715" s="1378"/>
      <c r="K715" s="1379"/>
      <c r="L715" s="302"/>
    </row>
    <row r="716" spans="3:12" ht="16.5" customHeight="1" x14ac:dyDescent="0.3">
      <c r="C716" s="1371"/>
      <c r="D716" s="1391" t="s">
        <v>784</v>
      </c>
      <c r="E716" s="1373">
        <v>1</v>
      </c>
      <c r="F716" s="1404"/>
      <c r="G716" s="1405"/>
      <c r="H716" s="1376"/>
      <c r="I716" s="1388">
        <f t="shared" si="14"/>
        <v>1</v>
      </c>
      <c r="J716" s="1378"/>
      <c r="K716" s="1379"/>
      <c r="L716" s="302"/>
    </row>
    <row r="717" spans="3:12" ht="16.5" customHeight="1" x14ac:dyDescent="0.3">
      <c r="C717" s="1371"/>
      <c r="D717" s="1391" t="s">
        <v>834</v>
      </c>
      <c r="E717" s="1373">
        <v>1</v>
      </c>
      <c r="F717" s="1404"/>
      <c r="G717" s="1405"/>
      <c r="H717" s="1376"/>
      <c r="I717" s="1388">
        <f t="shared" si="14"/>
        <v>1</v>
      </c>
      <c r="J717" s="1378"/>
      <c r="K717" s="1379"/>
      <c r="L717" s="302"/>
    </row>
    <row r="718" spans="3:12" ht="16.5" customHeight="1" x14ac:dyDescent="0.3">
      <c r="C718" s="1371"/>
      <c r="D718" s="1391" t="s">
        <v>784</v>
      </c>
      <c r="E718" s="1373">
        <v>1</v>
      </c>
      <c r="F718" s="1404"/>
      <c r="G718" s="1405"/>
      <c r="H718" s="1376"/>
      <c r="I718" s="1388">
        <f t="shared" si="14"/>
        <v>1</v>
      </c>
      <c r="J718" s="1378"/>
      <c r="K718" s="1379"/>
      <c r="L718" s="302"/>
    </row>
    <row r="719" spans="3:12" ht="16.5" customHeight="1" x14ac:dyDescent="0.3">
      <c r="C719" s="1366" t="str">
        <f>RESUMEN!C509</f>
        <v>03.15.03.12</v>
      </c>
      <c r="D719" s="1396" t="str">
        <f>RESUMEN!D509</f>
        <v>SI-12 IDENTIFICATIVO ADOSADO DE 0.20x0.20m.</v>
      </c>
      <c r="E719" s="865"/>
      <c r="F719" s="707"/>
      <c r="G719" s="1368"/>
      <c r="H719" s="1369"/>
      <c r="I719" s="707"/>
      <c r="J719" s="1368">
        <f>SUM(I722:I838)</f>
        <v>105</v>
      </c>
      <c r="K719" s="1370" t="str">
        <f>+[44]RESUMEN!E187</f>
        <v>und</v>
      </c>
      <c r="L719" s="302"/>
    </row>
    <row r="720" spans="3:12" ht="16.5" customHeight="1" x14ac:dyDescent="0.3">
      <c r="C720" s="1385"/>
      <c r="D720" s="1380" t="s">
        <v>169</v>
      </c>
      <c r="E720" s="1373"/>
      <c r="F720" s="1374"/>
      <c r="G720" s="1375"/>
      <c r="H720" s="1403"/>
      <c r="I720" s="1374"/>
      <c r="J720" s="1378"/>
      <c r="K720" s="1379"/>
      <c r="L720" s="302"/>
    </row>
    <row r="721" spans="3:12" s="303" customFormat="1" x14ac:dyDescent="0.3">
      <c r="C721" s="1371"/>
      <c r="D721" s="1372" t="s">
        <v>3791</v>
      </c>
      <c r="E721" s="1373"/>
      <c r="F721" s="1404"/>
      <c r="G721" s="1405"/>
      <c r="H721" s="1376"/>
      <c r="I721" s="1388"/>
      <c r="J721" s="1378"/>
      <c r="K721" s="1379"/>
    </row>
    <row r="722" spans="3:12" x14ac:dyDescent="0.3">
      <c r="C722" s="1371"/>
      <c r="D722" s="1391" t="s">
        <v>4010</v>
      </c>
      <c r="E722" s="1373">
        <v>1</v>
      </c>
      <c r="F722" s="1404"/>
      <c r="G722" s="1405"/>
      <c r="H722" s="1376"/>
      <c r="I722" s="1388">
        <f t="shared" ref="I722:I785" si="15">PRODUCT(E722:H722)</f>
        <v>1</v>
      </c>
      <c r="J722" s="1378"/>
      <c r="K722" s="1379"/>
    </row>
    <row r="723" spans="3:12" ht="16.5" customHeight="1" x14ac:dyDescent="0.3">
      <c r="C723" s="1371"/>
      <c r="D723" s="1391" t="s">
        <v>4011</v>
      </c>
      <c r="E723" s="1373">
        <v>1</v>
      </c>
      <c r="F723" s="1404"/>
      <c r="G723" s="1405"/>
      <c r="H723" s="1376"/>
      <c r="I723" s="1388">
        <f t="shared" si="15"/>
        <v>1</v>
      </c>
      <c r="J723" s="1378"/>
      <c r="K723" s="1379"/>
    </row>
    <row r="724" spans="3:12" ht="16.5" customHeight="1" x14ac:dyDescent="0.3">
      <c r="C724" s="1371"/>
      <c r="D724" s="1372" t="s">
        <v>3796</v>
      </c>
      <c r="E724" s="1373"/>
      <c r="F724" s="1404"/>
      <c r="G724" s="1405"/>
      <c r="H724" s="1376"/>
      <c r="I724" s="1388">
        <f t="shared" si="15"/>
        <v>0</v>
      </c>
      <c r="J724" s="1378"/>
      <c r="K724" s="1379"/>
      <c r="L724" s="302"/>
    </row>
    <row r="725" spans="3:12" ht="16.5" customHeight="1" x14ac:dyDescent="0.3">
      <c r="C725" s="1371"/>
      <c r="D725" s="1391" t="s">
        <v>4012</v>
      </c>
      <c r="E725" s="1373">
        <v>1</v>
      </c>
      <c r="F725" s="1404"/>
      <c r="G725" s="1405"/>
      <c r="H725" s="1376"/>
      <c r="I725" s="1388">
        <f t="shared" si="15"/>
        <v>1</v>
      </c>
      <c r="J725" s="1378"/>
      <c r="K725" s="1379"/>
      <c r="L725" s="302"/>
    </row>
    <row r="726" spans="3:12" ht="16.5" customHeight="1" x14ac:dyDescent="0.3">
      <c r="C726" s="1371"/>
      <c r="D726" s="1391" t="s">
        <v>4013</v>
      </c>
      <c r="E726" s="1373">
        <v>1</v>
      </c>
      <c r="F726" s="1404"/>
      <c r="G726" s="1405"/>
      <c r="H726" s="1376"/>
      <c r="I726" s="1388">
        <f t="shared" si="15"/>
        <v>1</v>
      </c>
      <c r="J726" s="1378"/>
      <c r="K726" s="1379"/>
      <c r="L726" s="302"/>
    </row>
    <row r="727" spans="3:12" ht="16.5" customHeight="1" x14ac:dyDescent="0.3">
      <c r="C727" s="1371"/>
      <c r="D727" s="1391" t="s">
        <v>4014</v>
      </c>
      <c r="E727" s="1373">
        <v>1</v>
      </c>
      <c r="F727" s="1404"/>
      <c r="G727" s="1405"/>
      <c r="H727" s="1376"/>
      <c r="I727" s="1388">
        <f t="shared" si="15"/>
        <v>1</v>
      </c>
      <c r="J727" s="1378"/>
      <c r="K727" s="1379"/>
      <c r="L727" s="302"/>
    </row>
    <row r="728" spans="3:12" ht="16.5" customHeight="1" x14ac:dyDescent="0.3">
      <c r="C728" s="1371"/>
      <c r="D728" s="1391" t="s">
        <v>4015</v>
      </c>
      <c r="E728" s="1373">
        <v>1</v>
      </c>
      <c r="F728" s="1404"/>
      <c r="G728" s="1405"/>
      <c r="H728" s="1376"/>
      <c r="I728" s="1388">
        <f t="shared" si="15"/>
        <v>1</v>
      </c>
      <c r="J728" s="1378"/>
      <c r="K728" s="1379"/>
      <c r="L728" s="302"/>
    </row>
    <row r="729" spans="3:12" ht="16.5" customHeight="1" x14ac:dyDescent="0.3">
      <c r="C729" s="1371"/>
      <c r="D729" s="1372" t="s">
        <v>3793</v>
      </c>
      <c r="E729" s="1373"/>
      <c r="F729" s="1404"/>
      <c r="G729" s="1405"/>
      <c r="H729" s="1376"/>
      <c r="I729" s="1388">
        <f t="shared" si="15"/>
        <v>0</v>
      </c>
      <c r="J729" s="1378"/>
      <c r="K729" s="1379"/>
      <c r="L729" s="302"/>
    </row>
    <row r="730" spans="3:12" ht="16.5" customHeight="1" x14ac:dyDescent="0.3">
      <c r="C730" s="1371"/>
      <c r="D730" s="1391" t="s">
        <v>122</v>
      </c>
      <c r="E730" s="1373">
        <v>1</v>
      </c>
      <c r="F730" s="1404"/>
      <c r="G730" s="1405"/>
      <c r="H730" s="1376"/>
      <c r="I730" s="1388">
        <f t="shared" si="15"/>
        <v>1</v>
      </c>
      <c r="J730" s="1378"/>
      <c r="K730" s="1379"/>
      <c r="L730" s="302"/>
    </row>
    <row r="731" spans="3:12" ht="16.5" customHeight="1" x14ac:dyDescent="0.3">
      <c r="C731" s="1371"/>
      <c r="D731" s="1391" t="s">
        <v>4016</v>
      </c>
      <c r="E731" s="1373">
        <v>1</v>
      </c>
      <c r="F731" s="1404"/>
      <c r="G731" s="1405"/>
      <c r="H731" s="1376"/>
      <c r="I731" s="1388">
        <f t="shared" si="15"/>
        <v>1</v>
      </c>
      <c r="J731" s="1378"/>
      <c r="K731" s="1379"/>
      <c r="L731" s="302"/>
    </row>
    <row r="732" spans="3:12" ht="16.5" customHeight="1" x14ac:dyDescent="0.3">
      <c r="C732" s="1371"/>
      <c r="D732" s="1391" t="s">
        <v>1034</v>
      </c>
      <c r="E732" s="1373">
        <v>1</v>
      </c>
      <c r="F732" s="1404"/>
      <c r="G732" s="1405"/>
      <c r="H732" s="1376"/>
      <c r="I732" s="1388">
        <f t="shared" si="15"/>
        <v>1</v>
      </c>
      <c r="J732" s="1378"/>
      <c r="K732" s="1379"/>
      <c r="L732" s="302"/>
    </row>
    <row r="733" spans="3:12" ht="16.5" customHeight="1" x14ac:dyDescent="0.3">
      <c r="C733" s="1371"/>
      <c r="D733" s="1402" t="s">
        <v>4017</v>
      </c>
      <c r="E733" s="1373">
        <v>1</v>
      </c>
      <c r="F733" s="1404"/>
      <c r="G733" s="1405"/>
      <c r="H733" s="1376"/>
      <c r="I733" s="1388">
        <f t="shared" si="15"/>
        <v>1</v>
      </c>
      <c r="J733" s="1378"/>
      <c r="K733" s="1379"/>
      <c r="L733" s="302"/>
    </row>
    <row r="734" spans="3:12" ht="16.5" customHeight="1" x14ac:dyDescent="0.3">
      <c r="C734" s="1371"/>
      <c r="D734" s="1391" t="s">
        <v>4018</v>
      </c>
      <c r="E734" s="1373">
        <v>1</v>
      </c>
      <c r="F734" s="1404"/>
      <c r="G734" s="1405"/>
      <c r="H734" s="1376"/>
      <c r="I734" s="1388">
        <f t="shared" si="15"/>
        <v>1</v>
      </c>
      <c r="J734" s="1378"/>
      <c r="K734" s="1379"/>
      <c r="L734" s="302"/>
    </row>
    <row r="735" spans="3:12" ht="16.5" customHeight="1" x14ac:dyDescent="0.3">
      <c r="C735" s="1371"/>
      <c r="D735" s="1402" t="s">
        <v>4019</v>
      </c>
      <c r="E735" s="1373">
        <v>1</v>
      </c>
      <c r="F735" s="1404"/>
      <c r="G735" s="1405"/>
      <c r="H735" s="1376"/>
      <c r="I735" s="1388">
        <f t="shared" si="15"/>
        <v>1</v>
      </c>
      <c r="J735" s="1378"/>
      <c r="K735" s="1379"/>
      <c r="L735" s="302"/>
    </row>
    <row r="736" spans="3:12" ht="16.5" customHeight="1" x14ac:dyDescent="0.3">
      <c r="C736" s="1371"/>
      <c r="D736" s="1402" t="s">
        <v>4020</v>
      </c>
      <c r="E736" s="1373">
        <v>1</v>
      </c>
      <c r="F736" s="1404"/>
      <c r="G736" s="1405"/>
      <c r="H736" s="1376"/>
      <c r="I736" s="1388">
        <f t="shared" si="15"/>
        <v>1</v>
      </c>
      <c r="J736" s="1378"/>
      <c r="K736" s="1379"/>
      <c r="L736" s="302"/>
    </row>
    <row r="737" spans="3:12" ht="16.5" customHeight="1" x14ac:dyDescent="0.3">
      <c r="C737" s="1371"/>
      <c r="D737" s="1402" t="s">
        <v>4021</v>
      </c>
      <c r="E737" s="1373">
        <v>1</v>
      </c>
      <c r="F737" s="1404"/>
      <c r="G737" s="1405"/>
      <c r="H737" s="1376"/>
      <c r="I737" s="1388">
        <f t="shared" si="15"/>
        <v>1</v>
      </c>
      <c r="J737" s="1378"/>
      <c r="K737" s="1379"/>
      <c r="L737" s="302"/>
    </row>
    <row r="738" spans="3:12" ht="16.5" customHeight="1" x14ac:dyDescent="0.3">
      <c r="C738" s="1371"/>
      <c r="D738" s="1402" t="s">
        <v>4022</v>
      </c>
      <c r="E738" s="1373">
        <v>1</v>
      </c>
      <c r="F738" s="1404"/>
      <c r="G738" s="1405"/>
      <c r="H738" s="1376"/>
      <c r="I738" s="1388">
        <f t="shared" si="15"/>
        <v>1</v>
      </c>
      <c r="J738" s="1378"/>
      <c r="K738" s="1379"/>
      <c r="L738" s="302"/>
    </row>
    <row r="739" spans="3:12" ht="16.5" customHeight="1" x14ac:dyDescent="0.3">
      <c r="C739" s="1371"/>
      <c r="D739" s="1402" t="s">
        <v>4023</v>
      </c>
      <c r="E739" s="1373">
        <v>1</v>
      </c>
      <c r="F739" s="1404"/>
      <c r="G739" s="1405"/>
      <c r="H739" s="1376"/>
      <c r="I739" s="1388">
        <f t="shared" si="15"/>
        <v>1</v>
      </c>
      <c r="J739" s="1378"/>
      <c r="K739" s="1379"/>
      <c r="L739" s="302"/>
    </row>
    <row r="740" spans="3:12" ht="16.5" customHeight="1" x14ac:dyDescent="0.3">
      <c r="C740" s="1371"/>
      <c r="D740" s="1402" t="s">
        <v>4024</v>
      </c>
      <c r="E740" s="1373">
        <v>1</v>
      </c>
      <c r="F740" s="1404"/>
      <c r="G740" s="1405"/>
      <c r="H740" s="1376"/>
      <c r="I740" s="1388">
        <f t="shared" si="15"/>
        <v>1</v>
      </c>
      <c r="J740" s="1378"/>
      <c r="K740" s="1379"/>
      <c r="L740" s="302"/>
    </row>
    <row r="741" spans="3:12" ht="16.5" customHeight="1" x14ac:dyDescent="0.3">
      <c r="C741" s="1371"/>
      <c r="D741" s="1402" t="s">
        <v>4025</v>
      </c>
      <c r="E741" s="1373">
        <v>1</v>
      </c>
      <c r="F741" s="1404"/>
      <c r="G741" s="1405"/>
      <c r="H741" s="1376"/>
      <c r="I741" s="1388">
        <f t="shared" si="15"/>
        <v>1</v>
      </c>
      <c r="J741" s="1378"/>
      <c r="K741" s="1379"/>
      <c r="L741" s="302"/>
    </row>
    <row r="742" spans="3:12" ht="16.5" customHeight="1" x14ac:dyDescent="0.3">
      <c r="C742" s="1371"/>
      <c r="D742" s="1402" t="s">
        <v>4026</v>
      </c>
      <c r="E742" s="1373">
        <v>1</v>
      </c>
      <c r="F742" s="1404"/>
      <c r="G742" s="1405"/>
      <c r="H742" s="1376"/>
      <c r="I742" s="1388">
        <f t="shared" si="15"/>
        <v>1</v>
      </c>
      <c r="J742" s="1378"/>
      <c r="K742" s="1379"/>
      <c r="L742" s="302"/>
    </row>
    <row r="743" spans="3:12" ht="16.5" customHeight="1" x14ac:dyDescent="0.3">
      <c r="C743" s="1371"/>
      <c r="D743" s="1402" t="s">
        <v>4027</v>
      </c>
      <c r="E743" s="1373">
        <v>1</v>
      </c>
      <c r="F743" s="1404"/>
      <c r="G743" s="1405"/>
      <c r="H743" s="1376"/>
      <c r="I743" s="1388">
        <f t="shared" si="15"/>
        <v>1</v>
      </c>
      <c r="J743" s="1378"/>
      <c r="K743" s="1379"/>
      <c r="L743" s="302"/>
    </row>
    <row r="744" spans="3:12" ht="16.5" customHeight="1" x14ac:dyDescent="0.3">
      <c r="C744" s="1371"/>
      <c r="D744" s="1372" t="s">
        <v>3814</v>
      </c>
      <c r="E744" s="1373"/>
      <c r="F744" s="1404"/>
      <c r="G744" s="1405"/>
      <c r="H744" s="1376"/>
      <c r="I744" s="1388">
        <f t="shared" si="15"/>
        <v>0</v>
      </c>
      <c r="J744" s="1378"/>
      <c r="K744" s="1379"/>
      <c r="L744" s="302"/>
    </row>
    <row r="745" spans="3:12" ht="16.5" customHeight="1" x14ac:dyDescent="0.3">
      <c r="C745" s="1371"/>
      <c r="D745" s="1391" t="s">
        <v>4028</v>
      </c>
      <c r="E745" s="1373">
        <v>1</v>
      </c>
      <c r="F745" s="1404"/>
      <c r="G745" s="1405"/>
      <c r="H745" s="1376"/>
      <c r="I745" s="1388">
        <f t="shared" si="15"/>
        <v>1</v>
      </c>
      <c r="J745" s="1378"/>
      <c r="K745" s="1379"/>
      <c r="L745" s="302"/>
    </row>
    <row r="746" spans="3:12" ht="16.5" customHeight="1" x14ac:dyDescent="0.3">
      <c r="C746" s="1371"/>
      <c r="D746" s="1391" t="s">
        <v>4029</v>
      </c>
      <c r="E746" s="1373">
        <v>1</v>
      </c>
      <c r="F746" s="1404"/>
      <c r="G746" s="1405"/>
      <c r="H746" s="1376"/>
      <c r="I746" s="1388">
        <f t="shared" si="15"/>
        <v>1</v>
      </c>
      <c r="J746" s="1378"/>
      <c r="K746" s="1379"/>
      <c r="L746" s="302"/>
    </row>
    <row r="747" spans="3:12" ht="16.5" customHeight="1" x14ac:dyDescent="0.3">
      <c r="C747" s="1371"/>
      <c r="D747" s="1391" t="s">
        <v>4030</v>
      </c>
      <c r="E747" s="1373">
        <v>1</v>
      </c>
      <c r="F747" s="1404"/>
      <c r="G747" s="1405"/>
      <c r="H747" s="1376"/>
      <c r="I747" s="1388">
        <f t="shared" si="15"/>
        <v>1</v>
      </c>
      <c r="J747" s="1378"/>
      <c r="K747" s="1379"/>
      <c r="L747" s="302"/>
    </row>
    <row r="748" spans="3:12" ht="16.5" customHeight="1" x14ac:dyDescent="0.3">
      <c r="C748" s="1371"/>
      <c r="D748" s="1391" t="s">
        <v>4031</v>
      </c>
      <c r="E748" s="1373">
        <v>2</v>
      </c>
      <c r="F748" s="1404"/>
      <c r="G748" s="1405"/>
      <c r="H748" s="1376"/>
      <c r="I748" s="1388">
        <f t="shared" si="15"/>
        <v>2</v>
      </c>
      <c r="J748" s="1378"/>
      <c r="K748" s="1379"/>
      <c r="L748" s="302"/>
    </row>
    <row r="749" spans="3:12" ht="16.5" customHeight="1" x14ac:dyDescent="0.3">
      <c r="C749" s="1371"/>
      <c r="D749" s="1391" t="s">
        <v>351</v>
      </c>
      <c r="E749" s="1373">
        <v>1</v>
      </c>
      <c r="F749" s="1404"/>
      <c r="G749" s="1405"/>
      <c r="H749" s="1376"/>
      <c r="I749" s="1388">
        <f t="shared" si="15"/>
        <v>1</v>
      </c>
      <c r="J749" s="1378"/>
      <c r="K749" s="1379"/>
      <c r="L749" s="302"/>
    </row>
    <row r="750" spans="3:12" ht="16.5" customHeight="1" x14ac:dyDescent="0.3">
      <c r="C750" s="1371"/>
      <c r="D750" s="1391" t="s">
        <v>4032</v>
      </c>
      <c r="E750" s="1373">
        <v>1</v>
      </c>
      <c r="F750" s="1404"/>
      <c r="G750" s="1405"/>
      <c r="H750" s="1376"/>
      <c r="I750" s="1388">
        <f t="shared" si="15"/>
        <v>1</v>
      </c>
      <c r="J750" s="1378"/>
      <c r="K750" s="1379"/>
      <c r="L750" s="302"/>
    </row>
    <row r="751" spans="3:12" ht="16.5" customHeight="1" x14ac:dyDescent="0.3">
      <c r="C751" s="1371"/>
      <c r="D751" s="1391" t="s">
        <v>4032</v>
      </c>
      <c r="E751" s="1373">
        <v>1</v>
      </c>
      <c r="F751" s="1404"/>
      <c r="G751" s="1405"/>
      <c r="H751" s="1376"/>
      <c r="I751" s="1388">
        <f t="shared" si="15"/>
        <v>1</v>
      </c>
      <c r="J751" s="1378"/>
      <c r="K751" s="1379"/>
      <c r="L751" s="302"/>
    </row>
    <row r="752" spans="3:12" ht="16.5" customHeight="1" x14ac:dyDescent="0.3">
      <c r="C752" s="1371"/>
      <c r="D752" s="1391" t="s">
        <v>4033</v>
      </c>
      <c r="E752" s="1373">
        <v>1</v>
      </c>
      <c r="F752" s="1404"/>
      <c r="G752" s="1405"/>
      <c r="H752" s="1376"/>
      <c r="I752" s="1388">
        <f t="shared" si="15"/>
        <v>1</v>
      </c>
      <c r="J752" s="1378"/>
      <c r="K752" s="1379"/>
      <c r="L752" s="302"/>
    </row>
    <row r="753" spans="3:12" ht="16.5" customHeight="1" x14ac:dyDescent="0.3">
      <c r="C753" s="1371"/>
      <c r="D753" s="1391" t="s">
        <v>4034</v>
      </c>
      <c r="E753" s="1373">
        <v>1</v>
      </c>
      <c r="F753" s="1404"/>
      <c r="G753" s="1405"/>
      <c r="H753" s="1376"/>
      <c r="I753" s="1388">
        <f t="shared" si="15"/>
        <v>1</v>
      </c>
      <c r="J753" s="1378"/>
      <c r="K753" s="1379"/>
      <c r="L753" s="302"/>
    </row>
    <row r="754" spans="3:12" ht="16.5" customHeight="1" x14ac:dyDescent="0.3">
      <c r="C754" s="1371"/>
      <c r="D754" s="1372" t="s">
        <v>3799</v>
      </c>
      <c r="E754" s="1373"/>
      <c r="F754" s="1404"/>
      <c r="G754" s="1405"/>
      <c r="H754" s="1376"/>
      <c r="I754" s="1388">
        <f t="shared" si="15"/>
        <v>0</v>
      </c>
      <c r="J754" s="1378"/>
      <c r="K754" s="1379"/>
      <c r="L754" s="302"/>
    </row>
    <row r="755" spans="3:12" ht="16.5" customHeight="1" x14ac:dyDescent="0.3">
      <c r="C755" s="1371"/>
      <c r="D755" s="1391" t="s">
        <v>4035</v>
      </c>
      <c r="E755" s="1373">
        <v>1</v>
      </c>
      <c r="F755" s="1404"/>
      <c r="G755" s="1405"/>
      <c r="H755" s="1376"/>
      <c r="I755" s="1388">
        <f t="shared" si="15"/>
        <v>1</v>
      </c>
      <c r="J755" s="1378"/>
      <c r="K755" s="1379"/>
      <c r="L755" s="302"/>
    </row>
    <row r="756" spans="3:12" ht="16.5" customHeight="1" x14ac:dyDescent="0.3">
      <c r="C756" s="1371"/>
      <c r="D756" s="1391" t="s">
        <v>4036</v>
      </c>
      <c r="E756" s="1373">
        <v>1</v>
      </c>
      <c r="F756" s="1404"/>
      <c r="G756" s="1405"/>
      <c r="H756" s="1376"/>
      <c r="I756" s="1388">
        <f t="shared" si="15"/>
        <v>1</v>
      </c>
      <c r="J756" s="1378"/>
      <c r="K756" s="1379"/>
      <c r="L756" s="302"/>
    </row>
    <row r="757" spans="3:12" ht="16.5" customHeight="1" x14ac:dyDescent="0.3">
      <c r="C757" s="1371"/>
      <c r="D757" s="1391" t="s">
        <v>4037</v>
      </c>
      <c r="E757" s="1373">
        <v>1</v>
      </c>
      <c r="F757" s="1404"/>
      <c r="G757" s="1405"/>
      <c r="H757" s="1376"/>
      <c r="I757" s="1388">
        <f t="shared" si="15"/>
        <v>1</v>
      </c>
      <c r="J757" s="1378"/>
      <c r="K757" s="1379"/>
      <c r="L757" s="302"/>
    </row>
    <row r="758" spans="3:12" ht="16.5" customHeight="1" x14ac:dyDescent="0.3">
      <c r="C758" s="1371"/>
      <c r="D758" s="1391" t="s">
        <v>4038</v>
      </c>
      <c r="E758" s="1373">
        <v>1</v>
      </c>
      <c r="F758" s="1404"/>
      <c r="G758" s="1405"/>
      <c r="H758" s="1376"/>
      <c r="I758" s="1388">
        <f t="shared" si="15"/>
        <v>1</v>
      </c>
      <c r="J758" s="1378"/>
      <c r="K758" s="1379"/>
      <c r="L758" s="302"/>
    </row>
    <row r="759" spans="3:12" ht="16.5" customHeight="1" x14ac:dyDescent="0.3">
      <c r="C759" s="1371"/>
      <c r="D759" s="1391" t="s">
        <v>4039</v>
      </c>
      <c r="E759" s="1373">
        <v>1</v>
      </c>
      <c r="F759" s="1404"/>
      <c r="G759" s="1405"/>
      <c r="H759" s="1376"/>
      <c r="I759" s="1388">
        <f t="shared" si="15"/>
        <v>1</v>
      </c>
      <c r="J759" s="1378"/>
      <c r="K759" s="1379"/>
      <c r="L759" s="302"/>
    </row>
    <row r="760" spans="3:12" ht="16.5" customHeight="1" x14ac:dyDescent="0.3">
      <c r="C760" s="1371"/>
      <c r="D760" s="1391" t="s">
        <v>4040</v>
      </c>
      <c r="E760" s="1373">
        <v>1</v>
      </c>
      <c r="F760" s="1404"/>
      <c r="G760" s="1405"/>
      <c r="H760" s="1376"/>
      <c r="I760" s="1388">
        <f t="shared" si="15"/>
        <v>1</v>
      </c>
      <c r="J760" s="1378"/>
      <c r="K760" s="1379"/>
      <c r="L760" s="302"/>
    </row>
    <row r="761" spans="3:12" ht="16.5" customHeight="1" x14ac:dyDescent="0.3">
      <c r="C761" s="1371"/>
      <c r="D761" s="1391" t="s">
        <v>4041</v>
      </c>
      <c r="E761" s="1373">
        <v>1</v>
      </c>
      <c r="F761" s="1404"/>
      <c r="G761" s="1405"/>
      <c r="H761" s="1376"/>
      <c r="I761" s="1388">
        <f t="shared" si="15"/>
        <v>1</v>
      </c>
      <c r="J761" s="1378"/>
      <c r="K761" s="1379"/>
      <c r="L761" s="302"/>
    </row>
    <row r="762" spans="3:12" ht="16.5" customHeight="1" x14ac:dyDescent="0.3">
      <c r="C762" s="1371"/>
      <c r="D762" s="1391" t="s">
        <v>4042</v>
      </c>
      <c r="E762" s="1373">
        <v>1</v>
      </c>
      <c r="F762" s="1404"/>
      <c r="G762" s="1405"/>
      <c r="H762" s="1376"/>
      <c r="I762" s="1388">
        <f t="shared" si="15"/>
        <v>1</v>
      </c>
      <c r="J762" s="1378"/>
      <c r="K762" s="1379"/>
      <c r="L762" s="302"/>
    </row>
    <row r="763" spans="3:12" ht="16.5" customHeight="1" x14ac:dyDescent="0.3">
      <c r="C763" s="1371"/>
      <c r="D763" s="1391" t="s">
        <v>4043</v>
      </c>
      <c r="E763" s="1373">
        <v>1</v>
      </c>
      <c r="F763" s="1404"/>
      <c r="G763" s="1405"/>
      <c r="H763" s="1376"/>
      <c r="I763" s="1388">
        <f t="shared" si="15"/>
        <v>1</v>
      </c>
      <c r="J763" s="1378"/>
      <c r="K763" s="1379"/>
      <c r="L763" s="302"/>
    </row>
    <row r="764" spans="3:12" ht="16.5" customHeight="1" x14ac:dyDescent="0.3">
      <c r="C764" s="1371"/>
      <c r="D764" s="1372" t="s">
        <v>3801</v>
      </c>
      <c r="E764" s="1373"/>
      <c r="F764" s="1404"/>
      <c r="G764" s="1405"/>
      <c r="H764" s="1376"/>
      <c r="I764" s="1388">
        <f t="shared" si="15"/>
        <v>0</v>
      </c>
      <c r="J764" s="1378"/>
      <c r="K764" s="1379"/>
      <c r="L764" s="302"/>
    </row>
    <row r="765" spans="3:12" s="303" customFormat="1" x14ac:dyDescent="0.3">
      <c r="C765" s="1371"/>
      <c r="D765" s="1391" t="s">
        <v>4044</v>
      </c>
      <c r="E765" s="1373">
        <v>1</v>
      </c>
      <c r="F765" s="1404"/>
      <c r="G765" s="1405"/>
      <c r="H765" s="1376"/>
      <c r="I765" s="1388">
        <f t="shared" si="15"/>
        <v>1</v>
      </c>
      <c r="J765" s="1378"/>
      <c r="K765" s="1379"/>
    </row>
    <row r="766" spans="3:12" x14ac:dyDescent="0.3">
      <c r="C766" s="1371"/>
      <c r="D766" s="1391" t="s">
        <v>4045</v>
      </c>
      <c r="E766" s="1373">
        <v>1</v>
      </c>
      <c r="F766" s="1404"/>
      <c r="G766" s="1405"/>
      <c r="H766" s="1376"/>
      <c r="I766" s="1388">
        <f t="shared" si="15"/>
        <v>1</v>
      </c>
      <c r="J766" s="1378"/>
      <c r="K766" s="1379"/>
    </row>
    <row r="767" spans="3:12" ht="16.5" customHeight="1" x14ac:dyDescent="0.3">
      <c r="C767" s="1371"/>
      <c r="D767" s="1391" t="s">
        <v>4046</v>
      </c>
      <c r="E767" s="1373">
        <v>1</v>
      </c>
      <c r="F767" s="1404"/>
      <c r="G767" s="1405"/>
      <c r="H767" s="1376"/>
      <c r="I767" s="1388">
        <f t="shared" si="15"/>
        <v>1</v>
      </c>
      <c r="J767" s="1378"/>
      <c r="K767" s="1379"/>
    </row>
    <row r="768" spans="3:12" ht="16.5" customHeight="1" x14ac:dyDescent="0.3">
      <c r="C768" s="1371"/>
      <c r="D768" s="1372" t="s">
        <v>3810</v>
      </c>
      <c r="E768" s="1373"/>
      <c r="F768" s="1404"/>
      <c r="G768" s="1405"/>
      <c r="H768" s="1376"/>
      <c r="I768" s="1388">
        <f t="shared" si="15"/>
        <v>0</v>
      </c>
      <c r="J768" s="1378"/>
      <c r="K768" s="1379"/>
      <c r="L768" s="302"/>
    </row>
    <row r="769" spans="3:12" ht="16.5" customHeight="1" x14ac:dyDescent="0.3">
      <c r="C769" s="1371"/>
      <c r="D769" s="1391" t="s">
        <v>4047</v>
      </c>
      <c r="E769" s="1373">
        <v>1</v>
      </c>
      <c r="F769" s="1404"/>
      <c r="G769" s="1405"/>
      <c r="H769" s="1376"/>
      <c r="I769" s="1388">
        <f t="shared" si="15"/>
        <v>1</v>
      </c>
      <c r="J769" s="1378"/>
      <c r="K769" s="1379"/>
      <c r="L769" s="302"/>
    </row>
    <row r="770" spans="3:12" ht="16.5" customHeight="1" x14ac:dyDescent="0.3">
      <c r="C770" s="1371"/>
      <c r="D770" s="1391" t="s">
        <v>4048</v>
      </c>
      <c r="E770" s="1373">
        <v>1</v>
      </c>
      <c r="F770" s="1404"/>
      <c r="G770" s="1405"/>
      <c r="H770" s="1376"/>
      <c r="I770" s="1388">
        <f t="shared" si="15"/>
        <v>1</v>
      </c>
      <c r="J770" s="1378"/>
      <c r="K770" s="1379"/>
      <c r="L770" s="302"/>
    </row>
    <row r="771" spans="3:12" ht="16.5" customHeight="1" x14ac:dyDescent="0.3">
      <c r="C771" s="1371"/>
      <c r="D771" s="1391" t="s">
        <v>4049</v>
      </c>
      <c r="E771" s="1373">
        <v>1</v>
      </c>
      <c r="F771" s="1404"/>
      <c r="G771" s="1405"/>
      <c r="H771" s="1376"/>
      <c r="I771" s="1388">
        <f t="shared" si="15"/>
        <v>1</v>
      </c>
      <c r="J771" s="1378"/>
      <c r="K771" s="1379"/>
      <c r="L771" s="302"/>
    </row>
    <row r="772" spans="3:12" ht="16.5" customHeight="1" x14ac:dyDescent="0.3">
      <c r="C772" s="1371"/>
      <c r="D772" s="1391" t="s">
        <v>4050</v>
      </c>
      <c r="E772" s="1373">
        <v>1</v>
      </c>
      <c r="F772" s="1404"/>
      <c r="G772" s="1405"/>
      <c r="H772" s="1376"/>
      <c r="I772" s="1388">
        <f t="shared" si="15"/>
        <v>1</v>
      </c>
      <c r="J772" s="1378"/>
      <c r="K772" s="1379"/>
      <c r="L772" s="302"/>
    </row>
    <row r="773" spans="3:12" ht="16.5" customHeight="1" x14ac:dyDescent="0.3">
      <c r="C773" s="1371"/>
      <c r="D773" s="1372" t="s">
        <v>3810</v>
      </c>
      <c r="E773" s="1373"/>
      <c r="F773" s="1404"/>
      <c r="G773" s="1405"/>
      <c r="H773" s="1376"/>
      <c r="I773" s="1388">
        <f t="shared" si="15"/>
        <v>0</v>
      </c>
      <c r="J773" s="1378"/>
      <c r="K773" s="1379"/>
      <c r="L773" s="302"/>
    </row>
    <row r="774" spans="3:12" ht="16.5" customHeight="1" x14ac:dyDescent="0.3">
      <c r="C774" s="1371"/>
      <c r="D774" s="1391" t="s">
        <v>4051</v>
      </c>
      <c r="E774" s="1373">
        <v>1</v>
      </c>
      <c r="F774" s="1404"/>
      <c r="G774" s="1405"/>
      <c r="H774" s="1376"/>
      <c r="I774" s="1388">
        <f t="shared" si="15"/>
        <v>1</v>
      </c>
      <c r="J774" s="1378"/>
      <c r="K774" s="1379"/>
      <c r="L774" s="302"/>
    </row>
    <row r="775" spans="3:12" ht="16.5" customHeight="1" x14ac:dyDescent="0.3">
      <c r="C775" s="1371"/>
      <c r="D775" s="1380" t="s">
        <v>200</v>
      </c>
      <c r="E775" s="1373"/>
      <c r="F775" s="1404"/>
      <c r="G775" s="1405"/>
      <c r="H775" s="1376"/>
      <c r="I775" s="1388">
        <f t="shared" si="15"/>
        <v>0</v>
      </c>
      <c r="J775" s="1378"/>
      <c r="K775" s="1379"/>
      <c r="L775" s="302"/>
    </row>
    <row r="776" spans="3:12" ht="16.5" customHeight="1" x14ac:dyDescent="0.3">
      <c r="C776" s="1371"/>
      <c r="D776" s="1372" t="s">
        <v>3851</v>
      </c>
      <c r="E776" s="1373"/>
      <c r="F776" s="1404"/>
      <c r="G776" s="1405"/>
      <c r="H776" s="1376"/>
      <c r="I776" s="1388">
        <f t="shared" si="15"/>
        <v>0</v>
      </c>
      <c r="J776" s="1378"/>
      <c r="K776" s="1379"/>
      <c r="L776" s="302"/>
    </row>
    <row r="777" spans="3:12" ht="16.5" customHeight="1" x14ac:dyDescent="0.3">
      <c r="C777" s="1371"/>
      <c r="D777" s="1391" t="s">
        <v>4052</v>
      </c>
      <c r="E777" s="1373">
        <v>1</v>
      </c>
      <c r="F777" s="1404"/>
      <c r="G777" s="1405"/>
      <c r="H777" s="1376"/>
      <c r="I777" s="1388">
        <f t="shared" si="15"/>
        <v>1</v>
      </c>
      <c r="J777" s="1378"/>
      <c r="K777" s="1379"/>
      <c r="L777" s="302"/>
    </row>
    <row r="778" spans="3:12" ht="16.5" customHeight="1" x14ac:dyDescent="0.3">
      <c r="C778" s="1371"/>
      <c r="D778" s="1391" t="s">
        <v>4053</v>
      </c>
      <c r="E778" s="1373">
        <v>1</v>
      </c>
      <c r="F778" s="1404"/>
      <c r="G778" s="1405"/>
      <c r="H778" s="1376"/>
      <c r="I778" s="1388">
        <f t="shared" si="15"/>
        <v>1</v>
      </c>
      <c r="J778" s="1378"/>
      <c r="K778" s="1379"/>
      <c r="L778" s="302"/>
    </row>
    <row r="779" spans="3:12" ht="16.5" customHeight="1" x14ac:dyDescent="0.3">
      <c r="C779" s="1371"/>
      <c r="D779" s="1391" t="s">
        <v>4054</v>
      </c>
      <c r="E779" s="1373">
        <v>1</v>
      </c>
      <c r="F779" s="1404"/>
      <c r="G779" s="1405"/>
      <c r="H779" s="1376"/>
      <c r="I779" s="1388">
        <f t="shared" si="15"/>
        <v>1</v>
      </c>
      <c r="J779" s="1378"/>
      <c r="K779" s="1379"/>
      <c r="L779" s="302"/>
    </row>
    <row r="780" spans="3:12" ht="16.5" customHeight="1" x14ac:dyDescent="0.3">
      <c r="C780" s="1371"/>
      <c r="D780" s="1391" t="s">
        <v>4055</v>
      </c>
      <c r="E780" s="1373">
        <v>2</v>
      </c>
      <c r="F780" s="1404"/>
      <c r="G780" s="1405"/>
      <c r="H780" s="1376"/>
      <c r="I780" s="1388">
        <f t="shared" si="15"/>
        <v>2</v>
      </c>
      <c r="J780" s="1378"/>
      <c r="K780" s="1379"/>
      <c r="L780" s="302"/>
    </row>
    <row r="781" spans="3:12" ht="16.5" customHeight="1" x14ac:dyDescent="0.3">
      <c r="C781" s="1371"/>
      <c r="D781" s="1391" t="s">
        <v>301</v>
      </c>
      <c r="E781" s="1373">
        <v>1</v>
      </c>
      <c r="F781" s="1404"/>
      <c r="G781" s="1405"/>
      <c r="H781" s="1376"/>
      <c r="I781" s="1388">
        <f t="shared" si="15"/>
        <v>1</v>
      </c>
      <c r="J781" s="1378"/>
      <c r="K781" s="1379"/>
      <c r="L781" s="302"/>
    </row>
    <row r="782" spans="3:12" ht="16.5" customHeight="1" x14ac:dyDescent="0.3">
      <c r="C782" s="1371"/>
      <c r="D782" s="1391" t="s">
        <v>4056</v>
      </c>
      <c r="E782" s="1373">
        <v>1</v>
      </c>
      <c r="F782" s="1404"/>
      <c r="G782" s="1405"/>
      <c r="H782" s="1376"/>
      <c r="I782" s="1388">
        <f t="shared" si="15"/>
        <v>1</v>
      </c>
      <c r="J782" s="1378"/>
      <c r="K782" s="1379"/>
      <c r="L782" s="302"/>
    </row>
    <row r="783" spans="3:12" s="303" customFormat="1" x14ac:dyDescent="0.3">
      <c r="C783" s="1371"/>
      <c r="D783" s="1402" t="s">
        <v>4057</v>
      </c>
      <c r="E783" s="1373">
        <v>1</v>
      </c>
      <c r="F783" s="1404"/>
      <c r="G783" s="1405"/>
      <c r="H783" s="1376"/>
      <c r="I783" s="1388">
        <f t="shared" si="15"/>
        <v>1</v>
      </c>
      <c r="J783" s="1378"/>
      <c r="K783" s="1379"/>
    </row>
    <row r="784" spans="3:12" x14ac:dyDescent="0.3">
      <c r="C784" s="1371"/>
      <c r="D784" s="1372" t="s">
        <v>3815</v>
      </c>
      <c r="E784" s="1373"/>
      <c r="F784" s="1404"/>
      <c r="G784" s="1405"/>
      <c r="H784" s="1376"/>
      <c r="I784" s="1388">
        <f t="shared" si="15"/>
        <v>0</v>
      </c>
      <c r="J784" s="1378"/>
      <c r="K784" s="1379"/>
    </row>
    <row r="785" spans="3:12" ht="16.5" customHeight="1" x14ac:dyDescent="0.3">
      <c r="C785" s="1371"/>
      <c r="D785" s="1391" t="s">
        <v>351</v>
      </c>
      <c r="E785" s="1373">
        <v>1</v>
      </c>
      <c r="F785" s="1404"/>
      <c r="G785" s="1405"/>
      <c r="H785" s="1376"/>
      <c r="I785" s="1388">
        <f t="shared" si="15"/>
        <v>1</v>
      </c>
      <c r="J785" s="1378"/>
      <c r="K785" s="1379"/>
    </row>
    <row r="786" spans="3:12" ht="16.5" customHeight="1" x14ac:dyDescent="0.3">
      <c r="C786" s="1371"/>
      <c r="D786" s="1391" t="s">
        <v>4058</v>
      </c>
      <c r="E786" s="1373">
        <v>1</v>
      </c>
      <c r="F786" s="1404"/>
      <c r="G786" s="1405"/>
      <c r="H786" s="1376"/>
      <c r="I786" s="1388">
        <f t="shared" ref="I786:I838" si="16">PRODUCT(E786:H786)</f>
        <v>1</v>
      </c>
      <c r="J786" s="1378"/>
      <c r="K786" s="1379"/>
      <c r="L786" s="302"/>
    </row>
    <row r="787" spans="3:12" ht="16.5" customHeight="1" x14ac:dyDescent="0.3">
      <c r="C787" s="1371"/>
      <c r="D787" s="1391" t="s">
        <v>4059</v>
      </c>
      <c r="E787" s="1373">
        <v>1</v>
      </c>
      <c r="F787" s="1404"/>
      <c r="G787" s="1405"/>
      <c r="H787" s="1376"/>
      <c r="I787" s="1388">
        <f t="shared" si="16"/>
        <v>1</v>
      </c>
      <c r="J787" s="1378"/>
      <c r="K787" s="1379"/>
      <c r="L787" s="302"/>
    </row>
    <row r="788" spans="3:12" ht="16.5" customHeight="1" x14ac:dyDescent="0.3">
      <c r="C788" s="1371"/>
      <c r="D788" s="1391" t="s">
        <v>351</v>
      </c>
      <c r="E788" s="1373">
        <v>1</v>
      </c>
      <c r="F788" s="1404"/>
      <c r="G788" s="1405"/>
      <c r="H788" s="1376"/>
      <c r="I788" s="1388">
        <f t="shared" si="16"/>
        <v>1</v>
      </c>
      <c r="J788" s="1378"/>
      <c r="K788" s="1379"/>
      <c r="L788" s="302"/>
    </row>
    <row r="789" spans="3:12" ht="16.5" customHeight="1" x14ac:dyDescent="0.3">
      <c r="C789" s="1371"/>
      <c r="D789" s="1391" t="s">
        <v>4030</v>
      </c>
      <c r="E789" s="1373">
        <v>1</v>
      </c>
      <c r="F789" s="1404"/>
      <c r="G789" s="1405"/>
      <c r="H789" s="1376"/>
      <c r="I789" s="1388">
        <f t="shared" si="16"/>
        <v>1</v>
      </c>
      <c r="J789" s="1378"/>
      <c r="K789" s="1379"/>
      <c r="L789" s="302"/>
    </row>
    <row r="790" spans="3:12" ht="16.5" customHeight="1" x14ac:dyDescent="0.3">
      <c r="C790" s="1371"/>
      <c r="D790" s="1391" t="s">
        <v>4060</v>
      </c>
      <c r="E790" s="1373">
        <v>1</v>
      </c>
      <c r="F790" s="1404"/>
      <c r="G790" s="1405"/>
      <c r="H790" s="1376"/>
      <c r="I790" s="1388">
        <f t="shared" si="16"/>
        <v>1</v>
      </c>
      <c r="J790" s="1378"/>
      <c r="K790" s="1379"/>
      <c r="L790" s="302"/>
    </row>
    <row r="791" spans="3:12" ht="16.5" customHeight="1" x14ac:dyDescent="0.3">
      <c r="C791" s="1371"/>
      <c r="D791" s="1391" t="s">
        <v>4061</v>
      </c>
      <c r="E791" s="1373">
        <v>1</v>
      </c>
      <c r="F791" s="1404"/>
      <c r="G791" s="1405"/>
      <c r="H791" s="1376"/>
      <c r="I791" s="1388">
        <f t="shared" si="16"/>
        <v>1</v>
      </c>
      <c r="J791" s="1378"/>
      <c r="K791" s="1379"/>
      <c r="L791" s="302"/>
    </row>
    <row r="792" spans="3:12" ht="16.5" customHeight="1" x14ac:dyDescent="0.3">
      <c r="C792" s="1371"/>
      <c r="D792" s="1372" t="s">
        <v>3856</v>
      </c>
      <c r="E792" s="1373"/>
      <c r="F792" s="1404"/>
      <c r="G792" s="1405"/>
      <c r="H792" s="1376"/>
      <c r="I792" s="1388">
        <f t="shared" si="16"/>
        <v>0</v>
      </c>
      <c r="J792" s="1378"/>
      <c r="K792" s="1379"/>
      <c r="L792" s="302"/>
    </row>
    <row r="793" spans="3:12" ht="16.5" customHeight="1" x14ac:dyDescent="0.3">
      <c r="C793" s="1371"/>
      <c r="D793" s="1391" t="s">
        <v>4062</v>
      </c>
      <c r="E793" s="1373">
        <v>1</v>
      </c>
      <c r="F793" s="1404"/>
      <c r="G793" s="1405"/>
      <c r="H793" s="1376"/>
      <c r="I793" s="1388">
        <f t="shared" si="16"/>
        <v>1</v>
      </c>
      <c r="J793" s="1378"/>
      <c r="K793" s="1379"/>
      <c r="L793" s="302"/>
    </row>
    <row r="794" spans="3:12" ht="16.5" customHeight="1" x14ac:dyDescent="0.3">
      <c r="C794" s="1371"/>
      <c r="D794" s="1391" t="s">
        <v>4063</v>
      </c>
      <c r="E794" s="1373">
        <v>1</v>
      </c>
      <c r="F794" s="1404"/>
      <c r="G794" s="1405"/>
      <c r="H794" s="1376"/>
      <c r="I794" s="1388">
        <f t="shared" si="16"/>
        <v>1</v>
      </c>
      <c r="J794" s="1378"/>
      <c r="K794" s="1379"/>
      <c r="L794" s="302"/>
    </row>
    <row r="795" spans="3:12" ht="16.5" customHeight="1" x14ac:dyDescent="0.3">
      <c r="C795" s="1371"/>
      <c r="D795" s="1391" t="s">
        <v>4039</v>
      </c>
      <c r="E795" s="1373">
        <v>1</v>
      </c>
      <c r="F795" s="1404"/>
      <c r="G795" s="1405"/>
      <c r="H795" s="1376"/>
      <c r="I795" s="1388">
        <f t="shared" si="16"/>
        <v>1</v>
      </c>
      <c r="J795" s="1378"/>
      <c r="K795" s="1379"/>
      <c r="L795" s="302"/>
    </row>
    <row r="796" spans="3:12" ht="16.5" customHeight="1" x14ac:dyDescent="0.3">
      <c r="C796" s="1371"/>
      <c r="D796" s="1391" t="s">
        <v>4064</v>
      </c>
      <c r="E796" s="1373">
        <v>1</v>
      </c>
      <c r="F796" s="1404"/>
      <c r="G796" s="1405"/>
      <c r="H796" s="1376"/>
      <c r="I796" s="1388">
        <f t="shared" si="16"/>
        <v>1</v>
      </c>
      <c r="J796" s="1378"/>
      <c r="K796" s="1379"/>
      <c r="L796" s="302"/>
    </row>
    <row r="797" spans="3:12" s="303" customFormat="1" x14ac:dyDescent="0.3">
      <c r="C797" s="1371"/>
      <c r="D797" s="1380" t="s">
        <v>203</v>
      </c>
      <c r="E797" s="1373"/>
      <c r="F797" s="1404"/>
      <c r="G797" s="1405"/>
      <c r="H797" s="1376"/>
      <c r="I797" s="1388">
        <f t="shared" si="16"/>
        <v>0</v>
      </c>
      <c r="J797" s="1378"/>
      <c r="K797" s="1379"/>
    </row>
    <row r="798" spans="3:12" x14ac:dyDescent="0.3">
      <c r="C798" s="1371"/>
      <c r="D798" s="1372" t="s">
        <v>2293</v>
      </c>
      <c r="E798" s="1373"/>
      <c r="F798" s="1404"/>
      <c r="G798" s="1405"/>
      <c r="H798" s="1376"/>
      <c r="I798" s="1388">
        <f t="shared" si="16"/>
        <v>0</v>
      </c>
      <c r="J798" s="1378"/>
      <c r="K798" s="1379"/>
    </row>
    <row r="799" spans="3:12" ht="16.5" customHeight="1" x14ac:dyDescent="0.3">
      <c r="C799" s="1371"/>
      <c r="D799" s="1391" t="s">
        <v>4065</v>
      </c>
      <c r="E799" s="1373">
        <v>1</v>
      </c>
      <c r="F799" s="1404"/>
      <c r="G799" s="1405"/>
      <c r="H799" s="1376"/>
      <c r="I799" s="1388">
        <f t="shared" si="16"/>
        <v>1</v>
      </c>
      <c r="J799" s="1378"/>
      <c r="K799" s="1379"/>
    </row>
    <row r="800" spans="3:12" ht="16.5" customHeight="1" x14ac:dyDescent="0.3">
      <c r="C800" s="1371"/>
      <c r="D800" s="1391" t="s">
        <v>4066</v>
      </c>
      <c r="E800" s="1373">
        <v>1</v>
      </c>
      <c r="F800" s="1404"/>
      <c r="G800" s="1405"/>
      <c r="H800" s="1376"/>
      <c r="I800" s="1388">
        <f t="shared" si="16"/>
        <v>1</v>
      </c>
      <c r="J800" s="1378"/>
      <c r="K800" s="1379"/>
      <c r="L800" s="302"/>
    </row>
    <row r="801" spans="3:12" ht="16.5" customHeight="1" x14ac:dyDescent="0.3">
      <c r="C801" s="1371"/>
      <c r="D801" s="1391" t="s">
        <v>4067</v>
      </c>
      <c r="E801" s="1373">
        <v>1</v>
      </c>
      <c r="F801" s="1404"/>
      <c r="G801" s="1405"/>
      <c r="H801" s="1376"/>
      <c r="I801" s="1388">
        <f t="shared" si="16"/>
        <v>1</v>
      </c>
      <c r="J801" s="1378"/>
      <c r="K801" s="1379"/>
      <c r="L801" s="302"/>
    </row>
    <row r="802" spans="3:12" ht="16.5" customHeight="1" x14ac:dyDescent="0.3">
      <c r="C802" s="1371"/>
      <c r="D802" s="1391" t="s">
        <v>4068</v>
      </c>
      <c r="E802" s="1373">
        <v>1</v>
      </c>
      <c r="F802" s="1404"/>
      <c r="G802" s="1405"/>
      <c r="H802" s="1376"/>
      <c r="I802" s="1388">
        <f t="shared" si="16"/>
        <v>1</v>
      </c>
      <c r="J802" s="1378"/>
      <c r="K802" s="1379"/>
      <c r="L802" s="302"/>
    </row>
    <row r="803" spans="3:12" ht="16.5" customHeight="1" x14ac:dyDescent="0.3">
      <c r="C803" s="1371"/>
      <c r="D803" s="1391" t="s">
        <v>4068</v>
      </c>
      <c r="E803" s="1373">
        <v>1</v>
      </c>
      <c r="F803" s="1404"/>
      <c r="G803" s="1405"/>
      <c r="H803" s="1376"/>
      <c r="I803" s="1388">
        <f t="shared" si="16"/>
        <v>1</v>
      </c>
      <c r="J803" s="1378"/>
      <c r="K803" s="1379"/>
      <c r="L803" s="302"/>
    </row>
    <row r="804" spans="3:12" ht="16.5" customHeight="1" x14ac:dyDescent="0.3">
      <c r="C804" s="1371"/>
      <c r="D804" s="1391" t="s">
        <v>4068</v>
      </c>
      <c r="E804" s="1373">
        <v>1</v>
      </c>
      <c r="F804" s="1404"/>
      <c r="G804" s="1405"/>
      <c r="H804" s="1376"/>
      <c r="I804" s="1388">
        <f t="shared" si="16"/>
        <v>1</v>
      </c>
      <c r="J804" s="1378"/>
      <c r="K804" s="1379"/>
      <c r="L804" s="302"/>
    </row>
    <row r="805" spans="3:12" ht="16.5" customHeight="1" x14ac:dyDescent="0.3">
      <c r="C805" s="1371"/>
      <c r="D805" s="1391" t="s">
        <v>4069</v>
      </c>
      <c r="E805" s="1373">
        <v>1</v>
      </c>
      <c r="F805" s="1404"/>
      <c r="G805" s="1405"/>
      <c r="H805" s="1376"/>
      <c r="I805" s="1388">
        <f t="shared" si="16"/>
        <v>1</v>
      </c>
      <c r="J805" s="1378"/>
      <c r="K805" s="1379"/>
      <c r="L805" s="302"/>
    </row>
    <row r="806" spans="3:12" ht="16.5" customHeight="1" x14ac:dyDescent="0.3">
      <c r="C806" s="1371"/>
      <c r="D806" s="1391" t="s">
        <v>4070</v>
      </c>
      <c r="E806" s="1373">
        <v>1</v>
      </c>
      <c r="F806" s="1404"/>
      <c r="G806" s="1405"/>
      <c r="H806" s="1376"/>
      <c r="I806" s="1388">
        <f t="shared" si="16"/>
        <v>1</v>
      </c>
      <c r="J806" s="1378"/>
      <c r="K806" s="1379"/>
      <c r="L806" s="302"/>
    </row>
    <row r="807" spans="3:12" ht="16.5" customHeight="1" x14ac:dyDescent="0.3">
      <c r="C807" s="1371"/>
      <c r="D807" s="1391" t="s">
        <v>4071</v>
      </c>
      <c r="E807" s="1373">
        <v>1</v>
      </c>
      <c r="F807" s="1404"/>
      <c r="G807" s="1405"/>
      <c r="H807" s="1376"/>
      <c r="I807" s="1388">
        <f t="shared" si="16"/>
        <v>1</v>
      </c>
      <c r="J807" s="1378"/>
      <c r="K807" s="1379"/>
      <c r="L807" s="302"/>
    </row>
    <row r="808" spans="3:12" ht="16.5" customHeight="1" x14ac:dyDescent="0.3">
      <c r="C808" s="1371"/>
      <c r="D808" s="1391" t="s">
        <v>4071</v>
      </c>
      <c r="E808" s="1373">
        <v>1</v>
      </c>
      <c r="F808" s="1404"/>
      <c r="G808" s="1405"/>
      <c r="H808" s="1376"/>
      <c r="I808" s="1388">
        <f t="shared" si="16"/>
        <v>1</v>
      </c>
      <c r="J808" s="1378"/>
      <c r="K808" s="1379"/>
      <c r="L808" s="302"/>
    </row>
    <row r="809" spans="3:12" ht="16.5" customHeight="1" x14ac:dyDescent="0.3">
      <c r="C809" s="1371"/>
      <c r="D809" s="1391" t="s">
        <v>351</v>
      </c>
      <c r="E809" s="1373">
        <v>1</v>
      </c>
      <c r="F809" s="1404"/>
      <c r="G809" s="1405"/>
      <c r="H809" s="1376"/>
      <c r="I809" s="1388">
        <f t="shared" si="16"/>
        <v>1</v>
      </c>
      <c r="J809" s="1378"/>
      <c r="K809" s="1379"/>
      <c r="L809" s="302"/>
    </row>
    <row r="810" spans="3:12" ht="16.5" customHeight="1" x14ac:dyDescent="0.3">
      <c r="C810" s="1371"/>
      <c r="D810" s="1391" t="s">
        <v>4072</v>
      </c>
      <c r="E810" s="1373">
        <v>1</v>
      </c>
      <c r="F810" s="1404"/>
      <c r="G810" s="1405"/>
      <c r="H810" s="1376"/>
      <c r="I810" s="1388">
        <f t="shared" si="16"/>
        <v>1</v>
      </c>
      <c r="J810" s="1378"/>
      <c r="K810" s="1379"/>
      <c r="L810" s="302"/>
    </row>
    <row r="811" spans="3:12" ht="16.5" customHeight="1" x14ac:dyDescent="0.3">
      <c r="C811" s="1371"/>
      <c r="D811" s="1391" t="s">
        <v>4073</v>
      </c>
      <c r="E811" s="1373">
        <v>1</v>
      </c>
      <c r="F811" s="1404"/>
      <c r="G811" s="1405"/>
      <c r="H811" s="1376"/>
      <c r="I811" s="1388">
        <f t="shared" si="16"/>
        <v>1</v>
      </c>
      <c r="J811" s="1378"/>
      <c r="K811" s="1379"/>
      <c r="L811" s="302"/>
    </row>
    <row r="812" spans="3:12" ht="16.5" customHeight="1" x14ac:dyDescent="0.3">
      <c r="C812" s="1371"/>
      <c r="D812" s="1391" t="s">
        <v>4074</v>
      </c>
      <c r="E812" s="1373">
        <v>1</v>
      </c>
      <c r="F812" s="1404"/>
      <c r="G812" s="1405"/>
      <c r="H812" s="1376"/>
      <c r="I812" s="1388">
        <f t="shared" si="16"/>
        <v>1</v>
      </c>
      <c r="J812" s="1378"/>
      <c r="K812" s="1379"/>
      <c r="L812" s="302"/>
    </row>
    <row r="813" spans="3:12" ht="16.5" customHeight="1" x14ac:dyDescent="0.3">
      <c r="C813" s="1371"/>
      <c r="D813" s="1391" t="s">
        <v>4075</v>
      </c>
      <c r="E813" s="1373">
        <v>1</v>
      </c>
      <c r="F813" s="1404"/>
      <c r="G813" s="1405"/>
      <c r="H813" s="1376"/>
      <c r="I813" s="1388">
        <f t="shared" si="16"/>
        <v>1</v>
      </c>
      <c r="J813" s="1378"/>
      <c r="K813" s="1379"/>
      <c r="L813" s="302"/>
    </row>
    <row r="814" spans="3:12" ht="16.5" customHeight="1" x14ac:dyDescent="0.3">
      <c r="C814" s="1371"/>
      <c r="D814" s="1391" t="s">
        <v>4076</v>
      </c>
      <c r="E814" s="1373">
        <v>1</v>
      </c>
      <c r="F814" s="1404"/>
      <c r="G814" s="1405"/>
      <c r="H814" s="1376"/>
      <c r="I814" s="1388">
        <f t="shared" si="16"/>
        <v>1</v>
      </c>
      <c r="J814" s="1378"/>
      <c r="K814" s="1379"/>
      <c r="L814" s="302"/>
    </row>
    <row r="815" spans="3:12" ht="16.5" customHeight="1" x14ac:dyDescent="0.3">
      <c r="C815" s="1371"/>
      <c r="D815" s="1391" t="s">
        <v>4076</v>
      </c>
      <c r="E815" s="1373">
        <v>1</v>
      </c>
      <c r="F815" s="1404"/>
      <c r="G815" s="1405"/>
      <c r="H815" s="1376"/>
      <c r="I815" s="1388">
        <f t="shared" si="16"/>
        <v>1</v>
      </c>
      <c r="J815" s="1378"/>
      <c r="K815" s="1379"/>
      <c r="L815" s="302"/>
    </row>
    <row r="816" spans="3:12" x14ac:dyDescent="0.3">
      <c r="C816" s="1371"/>
      <c r="D816" s="1391" t="s">
        <v>4077</v>
      </c>
      <c r="E816" s="1373">
        <v>1</v>
      </c>
      <c r="F816" s="1404"/>
      <c r="G816" s="1405"/>
      <c r="H816" s="1376"/>
      <c r="I816" s="1388">
        <f t="shared" si="16"/>
        <v>1</v>
      </c>
      <c r="J816" s="1378"/>
      <c r="K816" s="1379"/>
      <c r="L816" s="302"/>
    </row>
    <row r="817" spans="3:12" ht="16.5" customHeight="1" x14ac:dyDescent="0.3">
      <c r="C817" s="1371"/>
      <c r="D817" s="1372" t="s">
        <v>3818</v>
      </c>
      <c r="E817" s="1373"/>
      <c r="F817" s="1404"/>
      <c r="G817" s="1405"/>
      <c r="H817" s="1376"/>
      <c r="I817" s="1388">
        <f t="shared" si="16"/>
        <v>0</v>
      </c>
      <c r="J817" s="1378"/>
      <c r="K817" s="1379"/>
      <c r="L817" s="302"/>
    </row>
    <row r="818" spans="3:12" ht="16.5" customHeight="1" x14ac:dyDescent="0.3">
      <c r="C818" s="1371"/>
      <c r="D818" s="1391" t="s">
        <v>4076</v>
      </c>
      <c r="E818" s="1373">
        <v>1</v>
      </c>
      <c r="F818" s="1404"/>
      <c r="G818" s="1405"/>
      <c r="H818" s="1376"/>
      <c r="I818" s="1388">
        <f t="shared" si="16"/>
        <v>1</v>
      </c>
      <c r="J818" s="1378"/>
      <c r="K818" s="1379"/>
      <c r="L818" s="302"/>
    </row>
    <row r="819" spans="3:12" ht="16.5" customHeight="1" x14ac:dyDescent="0.3">
      <c r="C819" s="1371"/>
      <c r="D819" s="1391" t="s">
        <v>4076</v>
      </c>
      <c r="E819" s="1373">
        <v>1</v>
      </c>
      <c r="F819" s="1404"/>
      <c r="G819" s="1405"/>
      <c r="H819" s="1376"/>
      <c r="I819" s="1388">
        <f t="shared" si="16"/>
        <v>1</v>
      </c>
      <c r="J819" s="1378"/>
      <c r="K819" s="1379"/>
      <c r="L819" s="302"/>
    </row>
    <row r="820" spans="3:12" s="303" customFormat="1" x14ac:dyDescent="0.3">
      <c r="C820" s="1371"/>
      <c r="D820" s="1391" t="s">
        <v>4078</v>
      </c>
      <c r="E820" s="1373">
        <v>1</v>
      </c>
      <c r="F820" s="1404"/>
      <c r="G820" s="1405"/>
      <c r="H820" s="1376"/>
      <c r="I820" s="1388">
        <f t="shared" si="16"/>
        <v>1</v>
      </c>
      <c r="J820" s="1378"/>
      <c r="K820" s="1379"/>
    </row>
    <row r="821" spans="3:12" x14ac:dyDescent="0.3">
      <c r="C821" s="1371"/>
      <c r="D821" s="1391" t="s">
        <v>4079</v>
      </c>
      <c r="E821" s="1373">
        <v>1</v>
      </c>
      <c r="F821" s="1404"/>
      <c r="G821" s="1405"/>
      <c r="H821" s="1376"/>
      <c r="I821" s="1388">
        <f t="shared" si="16"/>
        <v>1</v>
      </c>
      <c r="J821" s="1378"/>
      <c r="K821" s="1379"/>
    </row>
    <row r="822" spans="3:12" ht="16.5" customHeight="1" x14ac:dyDescent="0.3">
      <c r="C822" s="1371"/>
      <c r="D822" s="1391" t="s">
        <v>351</v>
      </c>
      <c r="E822" s="1373">
        <v>1</v>
      </c>
      <c r="F822" s="1404"/>
      <c r="G822" s="1405"/>
      <c r="H822" s="1376"/>
      <c r="I822" s="1388">
        <f t="shared" si="16"/>
        <v>1</v>
      </c>
      <c r="J822" s="1378"/>
      <c r="K822" s="1379"/>
    </row>
    <row r="823" spans="3:12" ht="16.5" customHeight="1" x14ac:dyDescent="0.3">
      <c r="C823" s="1371"/>
      <c r="D823" s="1391" t="s">
        <v>4080</v>
      </c>
      <c r="E823" s="1373">
        <v>1</v>
      </c>
      <c r="F823" s="1404"/>
      <c r="G823" s="1405"/>
      <c r="H823" s="1376"/>
      <c r="I823" s="1388">
        <f t="shared" si="16"/>
        <v>1</v>
      </c>
      <c r="J823" s="1378"/>
      <c r="K823" s="1379"/>
      <c r="L823" s="302"/>
    </row>
    <row r="824" spans="3:12" ht="16.5" customHeight="1" x14ac:dyDescent="0.3">
      <c r="C824" s="1371"/>
      <c r="D824" s="1391" t="s">
        <v>4081</v>
      </c>
      <c r="E824" s="1373">
        <v>1</v>
      </c>
      <c r="F824" s="1404"/>
      <c r="G824" s="1405"/>
      <c r="H824" s="1376"/>
      <c r="I824" s="1388">
        <f t="shared" si="16"/>
        <v>1</v>
      </c>
      <c r="J824" s="1378"/>
      <c r="K824" s="1379"/>
      <c r="L824" s="302"/>
    </row>
    <row r="825" spans="3:12" ht="16.5" customHeight="1" x14ac:dyDescent="0.3">
      <c r="C825" s="1371"/>
      <c r="D825" s="1391" t="s">
        <v>4082</v>
      </c>
      <c r="E825" s="1373">
        <v>1</v>
      </c>
      <c r="F825" s="1404"/>
      <c r="G825" s="1405"/>
      <c r="H825" s="1376"/>
      <c r="I825" s="1388">
        <f t="shared" si="16"/>
        <v>1</v>
      </c>
      <c r="J825" s="1378"/>
      <c r="K825" s="1379"/>
      <c r="L825" s="302"/>
    </row>
    <row r="826" spans="3:12" ht="16.5" customHeight="1" x14ac:dyDescent="0.3">
      <c r="C826" s="1371"/>
      <c r="D826" s="1391" t="s">
        <v>4083</v>
      </c>
      <c r="E826" s="1373">
        <v>1</v>
      </c>
      <c r="F826" s="1404"/>
      <c r="G826" s="1405"/>
      <c r="H826" s="1376"/>
      <c r="I826" s="1388">
        <f t="shared" si="16"/>
        <v>1</v>
      </c>
      <c r="J826" s="1378"/>
      <c r="K826" s="1379"/>
      <c r="L826" s="302"/>
    </row>
    <row r="827" spans="3:12" ht="16.5" customHeight="1" x14ac:dyDescent="0.3">
      <c r="C827" s="1371"/>
      <c r="D827" s="1391" t="s">
        <v>4084</v>
      </c>
      <c r="E827" s="1373">
        <v>1</v>
      </c>
      <c r="F827" s="1404"/>
      <c r="G827" s="1405"/>
      <c r="H827" s="1376"/>
      <c r="I827" s="1388">
        <f t="shared" si="16"/>
        <v>1</v>
      </c>
      <c r="J827" s="1378"/>
      <c r="K827" s="1379"/>
      <c r="L827" s="302"/>
    </row>
    <row r="828" spans="3:12" ht="16.5" customHeight="1" x14ac:dyDescent="0.3">
      <c r="C828" s="1371"/>
      <c r="D828" s="1391" t="s">
        <v>4083</v>
      </c>
      <c r="E828" s="1373">
        <v>1</v>
      </c>
      <c r="F828" s="1404"/>
      <c r="G828" s="1405"/>
      <c r="H828" s="1376"/>
      <c r="I828" s="1388">
        <f t="shared" si="16"/>
        <v>1</v>
      </c>
      <c r="J828" s="1378"/>
      <c r="K828" s="1379"/>
      <c r="L828" s="302"/>
    </row>
    <row r="829" spans="3:12" ht="16.5" customHeight="1" x14ac:dyDescent="0.3">
      <c r="C829" s="1371"/>
      <c r="D829" s="1391" t="s">
        <v>1226</v>
      </c>
      <c r="E829" s="1373">
        <v>1</v>
      </c>
      <c r="F829" s="1404"/>
      <c r="G829" s="1405"/>
      <c r="H829" s="1376"/>
      <c r="I829" s="1388">
        <f t="shared" si="16"/>
        <v>1</v>
      </c>
      <c r="J829" s="1378"/>
      <c r="K829" s="1379"/>
      <c r="L829" s="302"/>
    </row>
    <row r="830" spans="3:12" ht="16.5" customHeight="1" x14ac:dyDescent="0.3">
      <c r="C830" s="1371"/>
      <c r="D830" s="1391" t="s">
        <v>4083</v>
      </c>
      <c r="E830" s="1373">
        <v>1</v>
      </c>
      <c r="F830" s="1404"/>
      <c r="G830" s="1405"/>
      <c r="H830" s="1376"/>
      <c r="I830" s="1388">
        <f t="shared" si="16"/>
        <v>1</v>
      </c>
      <c r="J830" s="1378"/>
      <c r="K830" s="1379"/>
      <c r="L830" s="302"/>
    </row>
    <row r="831" spans="3:12" ht="16.5" customHeight="1" x14ac:dyDescent="0.3">
      <c r="C831" s="1371"/>
      <c r="D831" s="1391" t="s">
        <v>4085</v>
      </c>
      <c r="E831" s="1373">
        <v>1</v>
      </c>
      <c r="F831" s="1404"/>
      <c r="G831" s="1405"/>
      <c r="H831" s="1376"/>
      <c r="I831" s="1388">
        <f t="shared" si="16"/>
        <v>1</v>
      </c>
      <c r="J831" s="1378"/>
      <c r="K831" s="1379"/>
      <c r="L831" s="302"/>
    </row>
    <row r="832" spans="3:12" ht="16.5" customHeight="1" x14ac:dyDescent="0.3">
      <c r="C832" s="1371"/>
      <c r="D832" s="1391" t="s">
        <v>4086</v>
      </c>
      <c r="E832" s="1373">
        <v>1</v>
      </c>
      <c r="F832" s="1404"/>
      <c r="G832" s="1405"/>
      <c r="H832" s="1376"/>
      <c r="I832" s="1388">
        <f t="shared" si="16"/>
        <v>1</v>
      </c>
      <c r="J832" s="1378"/>
      <c r="K832" s="1379"/>
      <c r="L832" s="302"/>
    </row>
    <row r="833" spans="3:12" ht="16.5" customHeight="1" x14ac:dyDescent="0.3">
      <c r="C833" s="1371"/>
      <c r="D833" s="1391" t="s">
        <v>4087</v>
      </c>
      <c r="E833" s="1373">
        <v>1</v>
      </c>
      <c r="F833" s="1404"/>
      <c r="G833" s="1405"/>
      <c r="H833" s="1376"/>
      <c r="I833" s="1388">
        <f t="shared" si="16"/>
        <v>1</v>
      </c>
      <c r="J833" s="1378"/>
      <c r="K833" s="1379"/>
      <c r="L833" s="302"/>
    </row>
    <row r="834" spans="3:12" ht="16.5" customHeight="1" x14ac:dyDescent="0.3">
      <c r="C834" s="1371"/>
      <c r="D834" s="1391" t="s">
        <v>4085</v>
      </c>
      <c r="E834" s="1373">
        <v>1</v>
      </c>
      <c r="F834" s="1404"/>
      <c r="G834" s="1405"/>
      <c r="H834" s="1376"/>
      <c r="I834" s="1388">
        <f t="shared" si="16"/>
        <v>1</v>
      </c>
      <c r="J834" s="1378"/>
      <c r="K834" s="1379"/>
      <c r="L834" s="302"/>
    </row>
    <row r="835" spans="3:12" ht="16.5" customHeight="1" x14ac:dyDescent="0.3">
      <c r="C835" s="1371"/>
      <c r="D835" s="1391" t="s">
        <v>4085</v>
      </c>
      <c r="E835" s="1373">
        <v>1</v>
      </c>
      <c r="F835" s="1404"/>
      <c r="G835" s="1405"/>
      <c r="H835" s="1376"/>
      <c r="I835" s="1388">
        <f t="shared" si="16"/>
        <v>1</v>
      </c>
      <c r="J835" s="1378"/>
      <c r="K835" s="1379"/>
      <c r="L835" s="302"/>
    </row>
    <row r="836" spans="3:12" ht="16.5" customHeight="1" x14ac:dyDescent="0.3">
      <c r="C836" s="1371"/>
      <c r="D836" s="1391" t="s">
        <v>4088</v>
      </c>
      <c r="E836" s="1373">
        <v>1</v>
      </c>
      <c r="F836" s="1404"/>
      <c r="G836" s="1405"/>
      <c r="H836" s="1376"/>
      <c r="I836" s="1388">
        <f t="shared" si="16"/>
        <v>1</v>
      </c>
      <c r="J836" s="1378"/>
      <c r="K836" s="1379"/>
      <c r="L836" s="302"/>
    </row>
    <row r="837" spans="3:12" ht="16.5" customHeight="1" x14ac:dyDescent="0.3">
      <c r="C837" s="1371"/>
      <c r="D837" s="1391" t="s">
        <v>4089</v>
      </c>
      <c r="E837" s="1373">
        <v>1</v>
      </c>
      <c r="F837" s="1404"/>
      <c r="G837" s="1405"/>
      <c r="H837" s="1376"/>
      <c r="I837" s="1388">
        <f t="shared" si="16"/>
        <v>1</v>
      </c>
      <c r="J837" s="1378"/>
      <c r="K837" s="1379"/>
      <c r="L837" s="302"/>
    </row>
    <row r="838" spans="3:12" ht="16.5" customHeight="1" x14ac:dyDescent="0.3">
      <c r="C838" s="1371"/>
      <c r="D838" s="1391" t="s">
        <v>4090</v>
      </c>
      <c r="E838" s="1373">
        <v>1</v>
      </c>
      <c r="F838" s="1374"/>
      <c r="G838" s="1375"/>
      <c r="H838" s="1376"/>
      <c r="I838" s="1388">
        <f t="shared" si="16"/>
        <v>1</v>
      </c>
      <c r="J838" s="1378"/>
      <c r="K838" s="1379"/>
      <c r="L838" s="302"/>
    </row>
    <row r="839" spans="3:12" ht="16.5" customHeight="1" x14ac:dyDescent="0.3">
      <c r="C839" s="1366" t="str">
        <f>RESUMEN!C510</f>
        <v>03.15.03.13</v>
      </c>
      <c r="D839" s="1396" t="str">
        <f>RESUMEN!D510</f>
        <v>SI-13 IDENTIFICATIVO ADOSADO DE 0.30x0.10m.</v>
      </c>
      <c r="E839" s="865"/>
      <c r="F839" s="707"/>
      <c r="G839" s="1368"/>
      <c r="H839" s="1369"/>
      <c r="I839" s="707"/>
      <c r="J839" s="1368">
        <f>SUM(I842:I871)</f>
        <v>29</v>
      </c>
      <c r="K839" s="1370" t="str">
        <f>+[44]RESUMEN!E188</f>
        <v>und</v>
      </c>
      <c r="L839" s="302"/>
    </row>
    <row r="840" spans="3:12" ht="16.5" customHeight="1" x14ac:dyDescent="0.3">
      <c r="C840" s="1385"/>
      <c r="D840" s="1380" t="s">
        <v>203</v>
      </c>
      <c r="E840" s="1373"/>
      <c r="F840" s="1374"/>
      <c r="G840" s="1375"/>
      <c r="H840" s="1376"/>
      <c r="I840" s="1374"/>
      <c r="J840" s="1386"/>
      <c r="K840" s="1387"/>
      <c r="L840" s="302"/>
    </row>
    <row r="841" spans="3:12" ht="16.5" customHeight="1" x14ac:dyDescent="0.3">
      <c r="C841" s="1371"/>
      <c r="D841" s="1372" t="s">
        <v>2293</v>
      </c>
      <c r="E841" s="1373"/>
      <c r="F841" s="1374"/>
      <c r="G841" s="1375"/>
      <c r="H841" s="1376"/>
      <c r="I841" s="1388"/>
      <c r="J841" s="1395"/>
      <c r="K841" s="1379"/>
      <c r="L841" s="302"/>
    </row>
    <row r="842" spans="3:12" s="303" customFormat="1" x14ac:dyDescent="0.3">
      <c r="C842" s="1371"/>
      <c r="D842" s="1391" t="s">
        <v>4091</v>
      </c>
      <c r="E842" s="1373">
        <v>1</v>
      </c>
      <c r="F842" s="1374"/>
      <c r="G842" s="1375"/>
      <c r="H842" s="1376"/>
      <c r="I842" s="1388">
        <f t="shared" ref="I842:I871" si="17">PRODUCT(E842:H842)</f>
        <v>1</v>
      </c>
      <c r="J842" s="1390"/>
      <c r="K842" s="1379"/>
    </row>
    <row r="843" spans="3:12" x14ac:dyDescent="0.3">
      <c r="C843" s="1371"/>
      <c r="D843" s="1391" t="s">
        <v>4091</v>
      </c>
      <c r="E843" s="1373">
        <v>1</v>
      </c>
      <c r="F843" s="1374"/>
      <c r="G843" s="1375"/>
      <c r="H843" s="1376"/>
      <c r="I843" s="1388">
        <f t="shared" si="17"/>
        <v>1</v>
      </c>
      <c r="J843" s="1378"/>
      <c r="K843" s="1379"/>
    </row>
    <row r="844" spans="3:12" ht="16.5" customHeight="1" x14ac:dyDescent="0.3">
      <c r="C844" s="1371"/>
      <c r="D844" s="1391" t="s">
        <v>4091</v>
      </c>
      <c r="E844" s="1373">
        <v>1</v>
      </c>
      <c r="F844" s="1374"/>
      <c r="G844" s="1375"/>
      <c r="H844" s="1376"/>
      <c r="I844" s="1388">
        <f t="shared" si="17"/>
        <v>1</v>
      </c>
      <c r="J844" s="1386"/>
      <c r="K844" s="1387"/>
    </row>
    <row r="845" spans="3:12" ht="16.5" customHeight="1" x14ac:dyDescent="0.3">
      <c r="C845" s="1371"/>
      <c r="D845" s="1391" t="s">
        <v>4092</v>
      </c>
      <c r="E845" s="1373">
        <v>1</v>
      </c>
      <c r="F845" s="1374"/>
      <c r="G845" s="1375"/>
      <c r="H845" s="1376"/>
      <c r="I845" s="1388">
        <f t="shared" si="17"/>
        <v>1</v>
      </c>
      <c r="J845" s="1386"/>
      <c r="K845" s="1387"/>
      <c r="L845" s="302"/>
    </row>
    <row r="846" spans="3:12" ht="16.5" customHeight="1" x14ac:dyDescent="0.3">
      <c r="C846" s="1371"/>
      <c r="D846" s="1391" t="s">
        <v>4092</v>
      </c>
      <c r="E846" s="1373">
        <v>1</v>
      </c>
      <c r="F846" s="1374"/>
      <c r="G846" s="1375"/>
      <c r="H846" s="1376"/>
      <c r="I846" s="1388">
        <f t="shared" si="17"/>
        <v>1</v>
      </c>
      <c r="J846" s="1386"/>
      <c r="K846" s="1387"/>
      <c r="L846" s="302"/>
    </row>
    <row r="847" spans="3:12" ht="16.5" customHeight="1" x14ac:dyDescent="0.3">
      <c r="C847" s="1371"/>
      <c r="D847" s="1391" t="s">
        <v>2497</v>
      </c>
      <c r="E847" s="1373">
        <v>1</v>
      </c>
      <c r="F847" s="1374"/>
      <c r="G847" s="1375"/>
      <c r="H847" s="1376"/>
      <c r="I847" s="1388">
        <f t="shared" si="17"/>
        <v>1</v>
      </c>
      <c r="J847" s="1386"/>
      <c r="K847" s="1387"/>
      <c r="L847" s="302"/>
    </row>
    <row r="848" spans="3:12" ht="16.5" customHeight="1" x14ac:dyDescent="0.3">
      <c r="C848" s="1371"/>
      <c r="D848" s="1391" t="s">
        <v>3976</v>
      </c>
      <c r="E848" s="1373">
        <v>1</v>
      </c>
      <c r="F848" s="1374"/>
      <c r="G848" s="1375"/>
      <c r="H848" s="1376"/>
      <c r="I848" s="1388">
        <f t="shared" si="17"/>
        <v>1</v>
      </c>
      <c r="J848" s="1386"/>
      <c r="K848" s="1387"/>
      <c r="L848" s="302"/>
    </row>
    <row r="849" spans="3:12" ht="16.5" customHeight="1" x14ac:dyDescent="0.3">
      <c r="C849" s="1371"/>
      <c r="D849" s="1391" t="s">
        <v>4093</v>
      </c>
      <c r="E849" s="1373">
        <v>1</v>
      </c>
      <c r="F849" s="1374"/>
      <c r="G849" s="1375"/>
      <c r="H849" s="1376"/>
      <c r="I849" s="1388">
        <f t="shared" si="17"/>
        <v>1</v>
      </c>
      <c r="J849" s="1386"/>
      <c r="K849" s="1387"/>
      <c r="L849" s="302"/>
    </row>
    <row r="850" spans="3:12" ht="16.5" customHeight="1" x14ac:dyDescent="0.3">
      <c r="C850" s="1371"/>
      <c r="D850" s="1391" t="s">
        <v>4094</v>
      </c>
      <c r="E850" s="1373">
        <v>1</v>
      </c>
      <c r="F850" s="1374"/>
      <c r="G850" s="1375"/>
      <c r="H850" s="1376"/>
      <c r="I850" s="1388">
        <f t="shared" si="17"/>
        <v>1</v>
      </c>
      <c r="J850" s="1386"/>
      <c r="K850" s="1387"/>
      <c r="L850" s="302"/>
    </row>
    <row r="851" spans="3:12" ht="16.5" customHeight="1" x14ac:dyDescent="0.3">
      <c r="C851" s="1371"/>
      <c r="D851" s="1391" t="s">
        <v>4095</v>
      </c>
      <c r="E851" s="1373">
        <v>1</v>
      </c>
      <c r="F851" s="1374"/>
      <c r="G851" s="1375"/>
      <c r="H851" s="1376"/>
      <c r="I851" s="1388">
        <f t="shared" si="17"/>
        <v>1</v>
      </c>
      <c r="J851" s="1386"/>
      <c r="K851" s="1387"/>
      <c r="L851" s="302"/>
    </row>
    <row r="852" spans="3:12" ht="16.5" customHeight="1" x14ac:dyDescent="0.3">
      <c r="C852" s="1371"/>
      <c r="D852" s="1391" t="s">
        <v>4096</v>
      </c>
      <c r="E852" s="1373">
        <v>1</v>
      </c>
      <c r="F852" s="1374"/>
      <c r="G852" s="1375"/>
      <c r="H852" s="1376"/>
      <c r="I852" s="1388">
        <f t="shared" si="17"/>
        <v>1</v>
      </c>
      <c r="J852" s="1386"/>
      <c r="K852" s="1387"/>
      <c r="L852" s="302"/>
    </row>
    <row r="853" spans="3:12" ht="16.5" customHeight="1" x14ac:dyDescent="0.3">
      <c r="C853" s="1371"/>
      <c r="D853" s="1391" t="s">
        <v>4096</v>
      </c>
      <c r="E853" s="1373">
        <v>1</v>
      </c>
      <c r="F853" s="1374"/>
      <c r="G853" s="1375"/>
      <c r="H853" s="1376"/>
      <c r="I853" s="1388">
        <f t="shared" si="17"/>
        <v>1</v>
      </c>
      <c r="J853" s="1386"/>
      <c r="K853" s="1387"/>
      <c r="L853" s="302"/>
    </row>
    <row r="854" spans="3:12" ht="16.5" customHeight="1" x14ac:dyDescent="0.3">
      <c r="C854" s="1371"/>
      <c r="D854" s="1372" t="s">
        <v>3818</v>
      </c>
      <c r="E854" s="1373"/>
      <c r="F854" s="1374"/>
      <c r="G854" s="1375"/>
      <c r="H854" s="1376"/>
      <c r="I854" s="1388">
        <f t="shared" si="17"/>
        <v>0</v>
      </c>
      <c r="J854" s="1386"/>
      <c r="K854" s="1387"/>
      <c r="L854" s="302"/>
    </row>
    <row r="855" spans="3:12" ht="16.5" customHeight="1" x14ac:dyDescent="0.3">
      <c r="C855" s="1371"/>
      <c r="D855" s="1391" t="s">
        <v>4096</v>
      </c>
      <c r="E855" s="1373">
        <v>1</v>
      </c>
      <c r="F855" s="1374"/>
      <c r="G855" s="1375"/>
      <c r="H855" s="1376"/>
      <c r="I855" s="1388">
        <f t="shared" si="17"/>
        <v>1</v>
      </c>
      <c r="J855" s="1386"/>
      <c r="K855" s="1387"/>
      <c r="L855" s="302"/>
    </row>
    <row r="856" spans="3:12" ht="16.5" customHeight="1" x14ac:dyDescent="0.3">
      <c r="C856" s="1371"/>
      <c r="D856" s="1391" t="s">
        <v>4097</v>
      </c>
      <c r="E856" s="1373">
        <v>1</v>
      </c>
      <c r="F856" s="1374"/>
      <c r="G856" s="1375"/>
      <c r="H856" s="1376"/>
      <c r="I856" s="1388">
        <f t="shared" si="17"/>
        <v>1</v>
      </c>
      <c r="J856" s="1386"/>
      <c r="K856" s="1387"/>
      <c r="L856" s="302"/>
    </row>
    <row r="857" spans="3:12" ht="16.5" customHeight="1" x14ac:dyDescent="0.3">
      <c r="C857" s="1371"/>
      <c r="D857" s="1391" t="s">
        <v>4098</v>
      </c>
      <c r="E857" s="1373">
        <v>1</v>
      </c>
      <c r="F857" s="1374"/>
      <c r="G857" s="1375"/>
      <c r="H857" s="1376"/>
      <c r="I857" s="1388">
        <f t="shared" si="17"/>
        <v>1</v>
      </c>
      <c r="J857" s="1386"/>
      <c r="K857" s="1387"/>
      <c r="L857" s="302"/>
    </row>
    <row r="858" spans="3:12" ht="16.5" customHeight="1" x14ac:dyDescent="0.3">
      <c r="C858" s="1371"/>
      <c r="D858" s="1391" t="s">
        <v>4099</v>
      </c>
      <c r="E858" s="1373">
        <v>1</v>
      </c>
      <c r="F858" s="1374"/>
      <c r="G858" s="1375"/>
      <c r="H858" s="1376"/>
      <c r="I858" s="1388">
        <f t="shared" si="17"/>
        <v>1</v>
      </c>
      <c r="J858" s="1386"/>
      <c r="K858" s="1387"/>
      <c r="L858" s="302"/>
    </row>
    <row r="859" spans="3:12" ht="16.5" customHeight="1" x14ac:dyDescent="0.3">
      <c r="C859" s="1371"/>
      <c r="D859" s="1391" t="s">
        <v>4100</v>
      </c>
      <c r="E859" s="1373">
        <v>1</v>
      </c>
      <c r="F859" s="1374"/>
      <c r="G859" s="1375"/>
      <c r="H859" s="1376"/>
      <c r="I859" s="1388">
        <f t="shared" si="17"/>
        <v>1</v>
      </c>
      <c r="J859" s="1386"/>
      <c r="K859" s="1387"/>
      <c r="L859" s="302"/>
    </row>
    <row r="860" spans="3:12" ht="16.5" customHeight="1" x14ac:dyDescent="0.3">
      <c r="C860" s="1371"/>
      <c r="D860" s="1391" t="s">
        <v>4101</v>
      </c>
      <c r="E860" s="1373">
        <v>1</v>
      </c>
      <c r="F860" s="1374"/>
      <c r="G860" s="1375"/>
      <c r="H860" s="1376"/>
      <c r="I860" s="1388">
        <f t="shared" si="17"/>
        <v>1</v>
      </c>
      <c r="J860" s="1386"/>
      <c r="K860" s="1387"/>
      <c r="L860" s="302"/>
    </row>
    <row r="861" spans="3:12" s="303" customFormat="1" x14ac:dyDescent="0.3">
      <c r="C861" s="1371"/>
      <c r="D861" s="1391" t="s">
        <v>3983</v>
      </c>
      <c r="E861" s="1373">
        <v>1</v>
      </c>
      <c r="F861" s="1374"/>
      <c r="G861" s="1375"/>
      <c r="H861" s="1376"/>
      <c r="I861" s="1388">
        <f t="shared" si="17"/>
        <v>1</v>
      </c>
      <c r="J861" s="1386"/>
      <c r="K861" s="1387"/>
    </row>
    <row r="862" spans="3:12" x14ac:dyDescent="0.3">
      <c r="C862" s="1371"/>
      <c r="D862" s="1391" t="s">
        <v>3983</v>
      </c>
      <c r="E862" s="1373">
        <v>1</v>
      </c>
      <c r="F862" s="1374"/>
      <c r="G862" s="1375"/>
      <c r="H862" s="1376"/>
      <c r="I862" s="1388">
        <f t="shared" si="17"/>
        <v>1</v>
      </c>
      <c r="J862" s="1386"/>
      <c r="K862" s="1387"/>
    </row>
    <row r="863" spans="3:12" ht="16.5" customHeight="1" x14ac:dyDescent="0.3">
      <c r="C863" s="1371"/>
      <c r="D863" s="1391" t="s">
        <v>4102</v>
      </c>
      <c r="E863" s="1373">
        <v>1</v>
      </c>
      <c r="F863" s="1374"/>
      <c r="G863" s="1375"/>
      <c r="H863" s="1376"/>
      <c r="I863" s="1388">
        <f t="shared" si="17"/>
        <v>1</v>
      </c>
      <c r="J863" s="1386"/>
      <c r="K863" s="1387"/>
    </row>
    <row r="864" spans="3:12" ht="16.5" customHeight="1" x14ac:dyDescent="0.3">
      <c r="C864" s="1371"/>
      <c r="D864" s="1391" t="s">
        <v>3983</v>
      </c>
      <c r="E864" s="1373">
        <v>1</v>
      </c>
      <c r="F864" s="1374"/>
      <c r="G864" s="1375"/>
      <c r="H864" s="1376"/>
      <c r="I864" s="1388">
        <f t="shared" si="17"/>
        <v>1</v>
      </c>
      <c r="J864" s="1386"/>
      <c r="K864" s="1387"/>
      <c r="L864" s="302"/>
    </row>
    <row r="865" spans="3:12" ht="16.5" customHeight="1" x14ac:dyDescent="0.3">
      <c r="C865" s="1371"/>
      <c r="D865" s="1391" t="s">
        <v>3983</v>
      </c>
      <c r="E865" s="1373">
        <v>1</v>
      </c>
      <c r="F865" s="1374"/>
      <c r="G865" s="1375"/>
      <c r="H865" s="1376"/>
      <c r="I865" s="1388">
        <f t="shared" si="17"/>
        <v>1</v>
      </c>
      <c r="J865" s="1386"/>
      <c r="K865" s="1387"/>
      <c r="L865" s="302"/>
    </row>
    <row r="866" spans="3:12" ht="16.5" customHeight="1" x14ac:dyDescent="0.3">
      <c r="C866" s="1371"/>
      <c r="D866" s="1391" t="s">
        <v>3984</v>
      </c>
      <c r="E866" s="1373">
        <v>1</v>
      </c>
      <c r="F866" s="1374"/>
      <c r="G866" s="1375"/>
      <c r="H866" s="1376"/>
      <c r="I866" s="1388">
        <f t="shared" si="17"/>
        <v>1</v>
      </c>
      <c r="J866" s="1386"/>
      <c r="K866" s="1387"/>
      <c r="L866" s="302"/>
    </row>
    <row r="867" spans="3:12" ht="16.5" customHeight="1" x14ac:dyDescent="0.3">
      <c r="C867" s="1371"/>
      <c r="D867" s="1391" t="s">
        <v>2548</v>
      </c>
      <c r="E867" s="1373">
        <v>1</v>
      </c>
      <c r="F867" s="1374"/>
      <c r="G867" s="1375"/>
      <c r="H867" s="1376"/>
      <c r="I867" s="1388">
        <f t="shared" si="17"/>
        <v>1</v>
      </c>
      <c r="J867" s="1395"/>
      <c r="K867" s="1379"/>
      <c r="L867" s="302"/>
    </row>
    <row r="868" spans="3:12" ht="16.5" customHeight="1" x14ac:dyDescent="0.3">
      <c r="C868" s="1371"/>
      <c r="D868" s="1391" t="s">
        <v>3984</v>
      </c>
      <c r="E868" s="1373">
        <v>1</v>
      </c>
      <c r="F868" s="1374"/>
      <c r="G868" s="1375"/>
      <c r="H868" s="1376"/>
      <c r="I868" s="1388">
        <f t="shared" si="17"/>
        <v>1</v>
      </c>
      <c r="J868" s="1378"/>
      <c r="K868" s="1379"/>
      <c r="L868" s="302"/>
    </row>
    <row r="869" spans="3:12" s="303" customFormat="1" x14ac:dyDescent="0.3">
      <c r="C869" s="1385"/>
      <c r="D869" s="1391" t="s">
        <v>3984</v>
      </c>
      <c r="E869" s="1373">
        <v>1</v>
      </c>
      <c r="F869" s="1374"/>
      <c r="G869" s="1375"/>
      <c r="H869" s="1403"/>
      <c r="I869" s="1388">
        <f t="shared" si="17"/>
        <v>1</v>
      </c>
      <c r="J869" s="1378"/>
      <c r="K869" s="1379"/>
    </row>
    <row r="870" spans="3:12" x14ac:dyDescent="0.3">
      <c r="C870" s="1371"/>
      <c r="D870" s="1391" t="s">
        <v>4103</v>
      </c>
      <c r="E870" s="1373">
        <v>1</v>
      </c>
      <c r="F870" s="1404"/>
      <c r="G870" s="1405"/>
      <c r="H870" s="1376"/>
      <c r="I870" s="1388">
        <f t="shared" si="17"/>
        <v>1</v>
      </c>
      <c r="J870" s="1378"/>
      <c r="K870" s="1379"/>
    </row>
    <row r="871" spans="3:12" ht="16.5" customHeight="1" x14ac:dyDescent="0.3">
      <c r="C871" s="1371"/>
      <c r="D871" s="1391" t="s">
        <v>3985</v>
      </c>
      <c r="E871" s="1373">
        <v>1</v>
      </c>
      <c r="F871" s="1404"/>
      <c r="G871" s="1405"/>
      <c r="H871" s="1376"/>
      <c r="I871" s="1388">
        <f t="shared" si="17"/>
        <v>1</v>
      </c>
      <c r="J871" s="1378"/>
      <c r="K871" s="1379"/>
    </row>
    <row r="872" spans="3:12" ht="16.5" customHeight="1" x14ac:dyDescent="0.3">
      <c r="C872" s="1366" t="str">
        <f>RESUMEN!C511</f>
        <v>03.15.03.14</v>
      </c>
      <c r="D872" s="1396" t="str">
        <f>RESUMEN!D511</f>
        <v>SI-14 PORTANOMBRES DE PACIENTES Y CONSULTORIOS 0.20x0.10m.</v>
      </c>
      <c r="E872" s="865"/>
      <c r="F872" s="707"/>
      <c r="G872" s="1368"/>
      <c r="H872" s="1369"/>
      <c r="I872" s="707"/>
      <c r="J872" s="1368">
        <f>SUM(I875:I904)</f>
        <v>29</v>
      </c>
      <c r="K872" s="1370" t="str">
        <f>+[44]RESUMEN!E189</f>
        <v>und</v>
      </c>
      <c r="L872" s="302"/>
    </row>
    <row r="873" spans="3:12" ht="16.5" customHeight="1" x14ac:dyDescent="0.3">
      <c r="C873" s="1385"/>
      <c r="D873" s="1380" t="s">
        <v>203</v>
      </c>
      <c r="E873" s="1373"/>
      <c r="F873" s="1374"/>
      <c r="G873" s="1375"/>
      <c r="H873" s="1376"/>
      <c r="I873" s="1374"/>
      <c r="J873" s="1386"/>
      <c r="K873" s="1387"/>
      <c r="L873" s="302"/>
    </row>
    <row r="874" spans="3:12" ht="16.5" customHeight="1" x14ac:dyDescent="0.3">
      <c r="C874" s="1371"/>
      <c r="D874" s="1372" t="s">
        <v>2293</v>
      </c>
      <c r="E874" s="1373"/>
      <c r="F874" s="1374"/>
      <c r="G874" s="1375"/>
      <c r="H874" s="1376"/>
      <c r="I874" s="1388"/>
      <c r="J874" s="1395"/>
      <c r="K874" s="1379"/>
      <c r="L874" s="302"/>
    </row>
    <row r="875" spans="3:12" ht="16.5" customHeight="1" x14ac:dyDescent="0.3">
      <c r="C875" s="1371"/>
      <c r="D875" s="1391" t="s">
        <v>4091</v>
      </c>
      <c r="E875" s="1373">
        <v>1</v>
      </c>
      <c r="F875" s="1374"/>
      <c r="G875" s="1375"/>
      <c r="H875" s="1376"/>
      <c r="I875" s="1388">
        <f t="shared" ref="I875:I904" si="18">PRODUCT(E875:H875)</f>
        <v>1</v>
      </c>
      <c r="J875" s="1390"/>
      <c r="K875" s="1379"/>
      <c r="L875" s="302"/>
    </row>
    <row r="876" spans="3:12" ht="16.5" customHeight="1" x14ac:dyDescent="0.3">
      <c r="C876" s="1371"/>
      <c r="D876" s="1391" t="s">
        <v>4091</v>
      </c>
      <c r="E876" s="1373">
        <v>1</v>
      </c>
      <c r="F876" s="1374"/>
      <c r="G876" s="1375"/>
      <c r="H876" s="1376"/>
      <c r="I876" s="1388">
        <f t="shared" si="18"/>
        <v>1</v>
      </c>
      <c r="J876" s="1390"/>
      <c r="K876" s="1379"/>
      <c r="L876" s="302"/>
    </row>
    <row r="877" spans="3:12" ht="16.5" customHeight="1" x14ac:dyDescent="0.3">
      <c r="C877" s="1371"/>
      <c r="D877" s="1391" t="s">
        <v>4091</v>
      </c>
      <c r="E877" s="1373">
        <v>1</v>
      </c>
      <c r="F877" s="1374"/>
      <c r="G877" s="1375"/>
      <c r="H877" s="1376"/>
      <c r="I877" s="1388">
        <f t="shared" si="18"/>
        <v>1</v>
      </c>
      <c r="J877" s="1390"/>
      <c r="K877" s="1379"/>
      <c r="L877" s="302"/>
    </row>
    <row r="878" spans="3:12" ht="16.5" customHeight="1" x14ac:dyDescent="0.3">
      <c r="C878" s="1371"/>
      <c r="D878" s="1391" t="s">
        <v>4092</v>
      </c>
      <c r="E878" s="1373">
        <v>1</v>
      </c>
      <c r="F878" s="1374"/>
      <c r="G878" s="1375"/>
      <c r="H878" s="1376"/>
      <c r="I878" s="1388">
        <f t="shared" si="18"/>
        <v>1</v>
      </c>
      <c r="J878" s="1390"/>
      <c r="K878" s="1379"/>
      <c r="L878" s="302"/>
    </row>
    <row r="879" spans="3:12" ht="16.5" customHeight="1" x14ac:dyDescent="0.3">
      <c r="C879" s="1371"/>
      <c r="D879" s="1391" t="s">
        <v>4092</v>
      </c>
      <c r="E879" s="1373">
        <v>1</v>
      </c>
      <c r="F879" s="1374"/>
      <c r="G879" s="1375"/>
      <c r="H879" s="1376"/>
      <c r="I879" s="1388">
        <f t="shared" si="18"/>
        <v>1</v>
      </c>
      <c r="J879" s="1390"/>
      <c r="K879" s="1379"/>
      <c r="L879" s="302"/>
    </row>
    <row r="880" spans="3:12" ht="16.5" customHeight="1" x14ac:dyDescent="0.3">
      <c r="C880" s="1371"/>
      <c r="D880" s="1391" t="s">
        <v>2497</v>
      </c>
      <c r="E880" s="1373">
        <v>1</v>
      </c>
      <c r="F880" s="1374"/>
      <c r="G880" s="1375"/>
      <c r="H880" s="1376"/>
      <c r="I880" s="1388">
        <f t="shared" si="18"/>
        <v>1</v>
      </c>
      <c r="J880" s="1390"/>
      <c r="K880" s="1379"/>
      <c r="L880" s="302"/>
    </row>
    <row r="881" spans="3:12" ht="16.5" customHeight="1" x14ac:dyDescent="0.3">
      <c r="C881" s="1371"/>
      <c r="D881" s="1391" t="s">
        <v>3976</v>
      </c>
      <c r="E881" s="1373">
        <v>1</v>
      </c>
      <c r="F881" s="1374"/>
      <c r="G881" s="1375"/>
      <c r="H881" s="1376"/>
      <c r="I881" s="1388">
        <f t="shared" si="18"/>
        <v>1</v>
      </c>
      <c r="J881" s="1390"/>
      <c r="K881" s="1379"/>
      <c r="L881" s="302"/>
    </row>
    <row r="882" spans="3:12" ht="16.5" customHeight="1" x14ac:dyDescent="0.3">
      <c r="C882" s="1371"/>
      <c r="D882" s="1391" t="s">
        <v>4093</v>
      </c>
      <c r="E882" s="1373">
        <v>1</v>
      </c>
      <c r="F882" s="1374"/>
      <c r="G882" s="1375"/>
      <c r="H882" s="1376"/>
      <c r="I882" s="1388">
        <f t="shared" si="18"/>
        <v>1</v>
      </c>
      <c r="J882" s="1390"/>
      <c r="K882" s="1379"/>
      <c r="L882" s="302"/>
    </row>
    <row r="883" spans="3:12" ht="16.5" customHeight="1" x14ac:dyDescent="0.3">
      <c r="C883" s="1371"/>
      <c r="D883" s="1391" t="s">
        <v>4094</v>
      </c>
      <c r="E883" s="1373">
        <v>1</v>
      </c>
      <c r="F883" s="1374"/>
      <c r="G883" s="1375"/>
      <c r="H883" s="1376"/>
      <c r="I883" s="1388">
        <f t="shared" si="18"/>
        <v>1</v>
      </c>
      <c r="J883" s="1390"/>
      <c r="K883" s="1379"/>
      <c r="L883" s="302"/>
    </row>
    <row r="884" spans="3:12" ht="16.5" customHeight="1" x14ac:dyDescent="0.3">
      <c r="C884" s="1371"/>
      <c r="D884" s="1391" t="s">
        <v>4095</v>
      </c>
      <c r="E884" s="1373">
        <v>1</v>
      </c>
      <c r="F884" s="1374"/>
      <c r="G884" s="1375"/>
      <c r="H884" s="1376"/>
      <c r="I884" s="1388">
        <f t="shared" si="18"/>
        <v>1</v>
      </c>
      <c r="J884" s="1390"/>
      <c r="K884" s="1379"/>
      <c r="L884" s="302"/>
    </row>
    <row r="885" spans="3:12" s="303" customFormat="1" x14ac:dyDescent="0.3">
      <c r="C885" s="1371"/>
      <c r="D885" s="1391" t="s">
        <v>4096</v>
      </c>
      <c r="E885" s="1373">
        <v>1</v>
      </c>
      <c r="F885" s="1374"/>
      <c r="G885" s="1375"/>
      <c r="H885" s="1376"/>
      <c r="I885" s="1388">
        <f t="shared" si="18"/>
        <v>1</v>
      </c>
      <c r="J885" s="1390"/>
      <c r="K885" s="1379"/>
    </row>
    <row r="886" spans="3:12" x14ac:dyDescent="0.3">
      <c r="C886" s="1371"/>
      <c r="D886" s="1391" t="s">
        <v>4096</v>
      </c>
      <c r="E886" s="1373">
        <v>1</v>
      </c>
      <c r="F886" s="1374"/>
      <c r="G886" s="1375"/>
      <c r="H886" s="1376"/>
      <c r="I886" s="1388">
        <f t="shared" si="18"/>
        <v>1</v>
      </c>
      <c r="J886" s="1390"/>
      <c r="K886" s="1379"/>
    </row>
    <row r="887" spans="3:12" ht="16.5" customHeight="1" x14ac:dyDescent="0.3">
      <c r="C887" s="1371"/>
      <c r="D887" s="1372" t="s">
        <v>3818</v>
      </c>
      <c r="E887" s="1373"/>
      <c r="F887" s="1374"/>
      <c r="G887" s="1375"/>
      <c r="H887" s="1376"/>
      <c r="I887" s="1388">
        <f t="shared" si="18"/>
        <v>0</v>
      </c>
      <c r="J887" s="1390"/>
      <c r="K887" s="1379"/>
    </row>
    <row r="888" spans="3:12" ht="16.5" customHeight="1" x14ac:dyDescent="0.3">
      <c r="C888" s="1371"/>
      <c r="D888" s="1391" t="s">
        <v>4096</v>
      </c>
      <c r="E888" s="1373">
        <v>1</v>
      </c>
      <c r="F888" s="1374"/>
      <c r="G888" s="1375"/>
      <c r="H888" s="1376"/>
      <c r="I888" s="1388">
        <f t="shared" si="18"/>
        <v>1</v>
      </c>
      <c r="J888" s="1390"/>
      <c r="K888" s="1379"/>
      <c r="L888" s="302"/>
    </row>
    <row r="889" spans="3:12" ht="16.5" customHeight="1" x14ac:dyDescent="0.3">
      <c r="C889" s="1371"/>
      <c r="D889" s="1391" t="s">
        <v>4097</v>
      </c>
      <c r="E889" s="1373">
        <v>1</v>
      </c>
      <c r="F889" s="1374"/>
      <c r="G889" s="1375"/>
      <c r="H889" s="1376"/>
      <c r="I889" s="1388">
        <f t="shared" si="18"/>
        <v>1</v>
      </c>
      <c r="J889" s="1390"/>
      <c r="K889" s="1379"/>
      <c r="L889" s="302"/>
    </row>
    <row r="890" spans="3:12" ht="16.5" customHeight="1" x14ac:dyDescent="0.3">
      <c r="C890" s="1371"/>
      <c r="D890" s="1391" t="s">
        <v>4098</v>
      </c>
      <c r="E890" s="1373">
        <v>1</v>
      </c>
      <c r="F890" s="1374"/>
      <c r="G890" s="1375"/>
      <c r="H890" s="1376"/>
      <c r="I890" s="1388">
        <f t="shared" si="18"/>
        <v>1</v>
      </c>
      <c r="J890" s="1390"/>
      <c r="K890" s="1379"/>
      <c r="L890" s="302"/>
    </row>
    <row r="891" spans="3:12" ht="16.5" customHeight="1" x14ac:dyDescent="0.3">
      <c r="C891" s="1371"/>
      <c r="D891" s="1391" t="s">
        <v>4099</v>
      </c>
      <c r="E891" s="1373">
        <v>1</v>
      </c>
      <c r="F891" s="1374"/>
      <c r="G891" s="1375"/>
      <c r="H891" s="1376"/>
      <c r="I891" s="1388">
        <f t="shared" si="18"/>
        <v>1</v>
      </c>
      <c r="J891" s="1390"/>
      <c r="K891" s="1379"/>
      <c r="L891" s="302"/>
    </row>
    <row r="892" spans="3:12" ht="16.5" customHeight="1" x14ac:dyDescent="0.3">
      <c r="C892" s="1371"/>
      <c r="D892" s="1391" t="s">
        <v>4100</v>
      </c>
      <c r="E892" s="1373">
        <v>1</v>
      </c>
      <c r="F892" s="1374"/>
      <c r="G892" s="1375"/>
      <c r="H892" s="1376"/>
      <c r="I892" s="1388">
        <f t="shared" si="18"/>
        <v>1</v>
      </c>
      <c r="J892" s="1390"/>
      <c r="K892" s="1379"/>
      <c r="L892" s="302"/>
    </row>
    <row r="893" spans="3:12" ht="16.5" customHeight="1" x14ac:dyDescent="0.3">
      <c r="C893" s="1371"/>
      <c r="D893" s="1391" t="s">
        <v>4101</v>
      </c>
      <c r="E893" s="1373">
        <v>1</v>
      </c>
      <c r="F893" s="1374"/>
      <c r="G893" s="1375"/>
      <c r="H893" s="1376"/>
      <c r="I893" s="1388">
        <f t="shared" si="18"/>
        <v>1</v>
      </c>
      <c r="J893" s="1390"/>
      <c r="K893" s="1379"/>
      <c r="L893" s="302"/>
    </row>
    <row r="894" spans="3:12" ht="16.5" customHeight="1" x14ac:dyDescent="0.3">
      <c r="C894" s="1371"/>
      <c r="D894" s="1391" t="s">
        <v>3983</v>
      </c>
      <c r="E894" s="1373">
        <v>1</v>
      </c>
      <c r="F894" s="1374"/>
      <c r="G894" s="1375"/>
      <c r="H894" s="1376"/>
      <c r="I894" s="1388">
        <f t="shared" si="18"/>
        <v>1</v>
      </c>
      <c r="J894" s="1390"/>
      <c r="K894" s="1379"/>
      <c r="L894" s="302"/>
    </row>
    <row r="895" spans="3:12" ht="16.5" customHeight="1" x14ac:dyDescent="0.3">
      <c r="C895" s="1371"/>
      <c r="D895" s="1391" t="s">
        <v>3983</v>
      </c>
      <c r="E895" s="1373">
        <v>1</v>
      </c>
      <c r="F895" s="1374"/>
      <c r="G895" s="1375"/>
      <c r="H895" s="1376"/>
      <c r="I895" s="1388">
        <f t="shared" si="18"/>
        <v>1</v>
      </c>
      <c r="J895" s="1390"/>
      <c r="K895" s="1379"/>
      <c r="L895" s="302"/>
    </row>
    <row r="896" spans="3:12" ht="16.5" customHeight="1" x14ac:dyDescent="0.3">
      <c r="C896" s="1371"/>
      <c r="D896" s="1391" t="s">
        <v>4102</v>
      </c>
      <c r="E896" s="1373">
        <v>1</v>
      </c>
      <c r="F896" s="1374"/>
      <c r="G896" s="1375"/>
      <c r="H896" s="1376"/>
      <c r="I896" s="1388">
        <f t="shared" si="18"/>
        <v>1</v>
      </c>
      <c r="J896" s="1390"/>
      <c r="K896" s="1379"/>
      <c r="L896" s="302"/>
    </row>
    <row r="897" spans="3:12" ht="16.5" customHeight="1" x14ac:dyDescent="0.3">
      <c r="C897" s="1371"/>
      <c r="D897" s="1391" t="s">
        <v>3983</v>
      </c>
      <c r="E897" s="1373">
        <v>1</v>
      </c>
      <c r="F897" s="1374"/>
      <c r="G897" s="1375"/>
      <c r="H897" s="1376"/>
      <c r="I897" s="1388">
        <f t="shared" si="18"/>
        <v>1</v>
      </c>
      <c r="J897" s="1390"/>
      <c r="K897" s="1379"/>
      <c r="L897" s="302"/>
    </row>
    <row r="898" spans="3:12" x14ac:dyDescent="0.3">
      <c r="C898" s="1371"/>
      <c r="D898" s="1391" t="s">
        <v>3983</v>
      </c>
      <c r="E898" s="1373">
        <v>1</v>
      </c>
      <c r="F898" s="1374"/>
      <c r="G898" s="1375"/>
      <c r="H898" s="1376"/>
      <c r="I898" s="1388">
        <f t="shared" si="18"/>
        <v>1</v>
      </c>
      <c r="J898" s="1390"/>
      <c r="K898" s="1379"/>
      <c r="L898" s="302"/>
    </row>
    <row r="899" spans="3:12" ht="16.5" customHeight="1" x14ac:dyDescent="0.3">
      <c r="C899" s="1371"/>
      <c r="D899" s="1391" t="s">
        <v>3984</v>
      </c>
      <c r="E899" s="1373">
        <v>1</v>
      </c>
      <c r="F899" s="1374"/>
      <c r="G899" s="1375"/>
      <c r="H899" s="1376"/>
      <c r="I899" s="1388">
        <f t="shared" si="18"/>
        <v>1</v>
      </c>
      <c r="J899" s="1390"/>
      <c r="K899" s="1379"/>
      <c r="L899" s="302"/>
    </row>
    <row r="900" spans="3:12" ht="16.5" customHeight="1" x14ac:dyDescent="0.3">
      <c r="C900" s="1371"/>
      <c r="D900" s="1391" t="s">
        <v>2548</v>
      </c>
      <c r="E900" s="1373">
        <v>1</v>
      </c>
      <c r="F900" s="1374"/>
      <c r="G900" s="1375"/>
      <c r="H900" s="1376"/>
      <c r="I900" s="1388">
        <f t="shared" si="18"/>
        <v>1</v>
      </c>
      <c r="J900" s="1390"/>
      <c r="K900" s="1379"/>
      <c r="L900" s="302"/>
    </row>
    <row r="901" spans="3:12" ht="16.5" customHeight="1" x14ac:dyDescent="0.3">
      <c r="C901" s="1371"/>
      <c r="D901" s="1391" t="s">
        <v>3984</v>
      </c>
      <c r="E901" s="1373">
        <v>1</v>
      </c>
      <c r="F901" s="1374"/>
      <c r="G901" s="1375"/>
      <c r="H901" s="1376"/>
      <c r="I901" s="1388">
        <f t="shared" si="18"/>
        <v>1</v>
      </c>
      <c r="J901" s="1390"/>
      <c r="K901" s="1379"/>
      <c r="L901" s="302"/>
    </row>
    <row r="902" spans="3:12" ht="16.5" customHeight="1" x14ac:dyDescent="0.3">
      <c r="C902" s="1371"/>
      <c r="D902" s="1391" t="s">
        <v>3984</v>
      </c>
      <c r="E902" s="1373">
        <v>1</v>
      </c>
      <c r="F902" s="1374"/>
      <c r="G902" s="1375"/>
      <c r="H902" s="1376"/>
      <c r="I902" s="1388">
        <f t="shared" si="18"/>
        <v>1</v>
      </c>
      <c r="J902" s="1390"/>
      <c r="K902" s="1379"/>
      <c r="L902" s="302"/>
    </row>
    <row r="903" spans="3:12" s="303" customFormat="1" x14ac:dyDescent="0.3">
      <c r="C903" s="1371"/>
      <c r="D903" s="1391" t="s">
        <v>4103</v>
      </c>
      <c r="E903" s="1373">
        <v>1</v>
      </c>
      <c r="F903" s="1374"/>
      <c r="G903" s="1375"/>
      <c r="H903" s="1376"/>
      <c r="I903" s="1388">
        <f t="shared" si="18"/>
        <v>1</v>
      </c>
      <c r="J903" s="1390"/>
      <c r="K903" s="1379"/>
    </row>
    <row r="904" spans="3:12" x14ac:dyDescent="0.3">
      <c r="C904" s="1371"/>
      <c r="D904" s="1391" t="s">
        <v>3985</v>
      </c>
      <c r="E904" s="1373">
        <v>1</v>
      </c>
      <c r="F904" s="1374"/>
      <c r="G904" s="1375"/>
      <c r="H904" s="1376"/>
      <c r="I904" s="1388">
        <f t="shared" si="18"/>
        <v>1</v>
      </c>
      <c r="J904" s="1390"/>
      <c r="K904" s="1379"/>
    </row>
    <row r="905" spans="3:12" ht="16.5" customHeight="1" x14ac:dyDescent="0.3">
      <c r="C905" s="1366" t="str">
        <f>RESUMEN!C512</f>
        <v>03.15.03.15</v>
      </c>
      <c r="D905" s="1396" t="str">
        <f>RESUMEN!D512</f>
        <v>SI-15 IDENTIFICATIVO DE CAMA ADOSADO 0.10x0.10m.</v>
      </c>
      <c r="E905" s="865"/>
      <c r="F905" s="707"/>
      <c r="G905" s="1368"/>
      <c r="H905" s="1369"/>
      <c r="I905" s="707"/>
      <c r="J905" s="1368">
        <f>SUM(I908:I933)</f>
        <v>45</v>
      </c>
      <c r="K905" s="1370" t="str">
        <f>+[44]RESUMEN!E190</f>
        <v>und</v>
      </c>
    </row>
    <row r="906" spans="3:12" ht="16.5" customHeight="1" x14ac:dyDescent="0.3">
      <c r="C906" s="1385"/>
      <c r="D906" s="1380" t="s">
        <v>169</v>
      </c>
      <c r="E906" s="1373"/>
      <c r="F906" s="1374"/>
      <c r="G906" s="1375"/>
      <c r="H906" s="1376"/>
      <c r="I906" s="1374"/>
      <c r="J906" s="1386"/>
      <c r="K906" s="1387"/>
      <c r="L906" s="302"/>
    </row>
    <row r="907" spans="3:12" ht="16.5" customHeight="1" x14ac:dyDescent="0.3">
      <c r="C907" s="1371"/>
      <c r="D907" s="1372" t="s">
        <v>2293</v>
      </c>
      <c r="E907" s="1373"/>
      <c r="F907" s="1374"/>
      <c r="G907" s="1375"/>
      <c r="H907" s="1376"/>
      <c r="I907" s="1388"/>
      <c r="J907" s="1395"/>
      <c r="K907" s="1379"/>
      <c r="L907" s="302"/>
    </row>
    <row r="908" spans="3:12" ht="16.5" customHeight="1" x14ac:dyDescent="0.3">
      <c r="C908" s="1371"/>
      <c r="D908" s="1391" t="s">
        <v>4091</v>
      </c>
      <c r="E908" s="1373">
        <v>2</v>
      </c>
      <c r="F908" s="1374"/>
      <c r="G908" s="1375"/>
      <c r="H908" s="1376"/>
      <c r="I908" s="1388">
        <f t="shared" ref="I908:I933" si="19">PRODUCT(E908:H908)</f>
        <v>2</v>
      </c>
      <c r="J908" s="1390"/>
      <c r="K908" s="1379"/>
      <c r="L908" s="302"/>
    </row>
    <row r="909" spans="3:12" ht="16.5" customHeight="1" x14ac:dyDescent="0.3">
      <c r="C909" s="1371"/>
      <c r="D909" s="1391" t="s">
        <v>4091</v>
      </c>
      <c r="E909" s="1373">
        <v>2</v>
      </c>
      <c r="F909" s="1374"/>
      <c r="G909" s="1375"/>
      <c r="H909" s="1376"/>
      <c r="I909" s="1388">
        <f t="shared" si="19"/>
        <v>2</v>
      </c>
      <c r="J909" s="1378"/>
      <c r="K909" s="1379"/>
      <c r="L909" s="302"/>
    </row>
    <row r="910" spans="3:12" ht="16.5" customHeight="1" x14ac:dyDescent="0.3">
      <c r="C910" s="1371"/>
      <c r="D910" s="1391" t="s">
        <v>4091</v>
      </c>
      <c r="E910" s="1373">
        <v>2</v>
      </c>
      <c r="F910" s="1374"/>
      <c r="G910" s="1375"/>
      <c r="H910" s="1376"/>
      <c r="I910" s="1388">
        <f t="shared" si="19"/>
        <v>2</v>
      </c>
      <c r="J910" s="1386"/>
      <c r="K910" s="1387"/>
      <c r="L910" s="302"/>
    </row>
    <row r="911" spans="3:12" ht="16.5" customHeight="1" x14ac:dyDescent="0.3">
      <c r="C911" s="1371"/>
      <c r="D911" s="1391" t="s">
        <v>4092</v>
      </c>
      <c r="E911" s="1373">
        <v>2</v>
      </c>
      <c r="F911" s="1374"/>
      <c r="G911" s="1375"/>
      <c r="H911" s="1376"/>
      <c r="I911" s="1388">
        <f t="shared" si="19"/>
        <v>2</v>
      </c>
      <c r="J911" s="1395"/>
      <c r="K911" s="1379"/>
      <c r="L911" s="302"/>
    </row>
    <row r="912" spans="3:12" s="303" customFormat="1" x14ac:dyDescent="0.3">
      <c r="C912" s="1371"/>
      <c r="D912" s="1391" t="s">
        <v>4092</v>
      </c>
      <c r="E912" s="1373">
        <v>2</v>
      </c>
      <c r="F912" s="1374"/>
      <c r="G912" s="1375"/>
      <c r="H912" s="1376"/>
      <c r="I912" s="1388">
        <f t="shared" si="19"/>
        <v>2</v>
      </c>
      <c r="J912" s="1378"/>
      <c r="K912" s="1379"/>
    </row>
    <row r="913" spans="3:12" x14ac:dyDescent="0.3">
      <c r="C913" s="1371"/>
      <c r="D913" s="1391" t="s">
        <v>4093</v>
      </c>
      <c r="E913" s="1373">
        <v>2</v>
      </c>
      <c r="F913" s="1404"/>
      <c r="G913" s="1405"/>
      <c r="H913" s="1376"/>
      <c r="I913" s="1388">
        <f t="shared" si="19"/>
        <v>2</v>
      </c>
      <c r="J913" s="1378"/>
      <c r="K913" s="1379"/>
    </row>
    <row r="914" spans="3:12" ht="16.5" customHeight="1" x14ac:dyDescent="0.3">
      <c r="C914" s="1371"/>
      <c r="D914" s="1391" t="s">
        <v>4094</v>
      </c>
      <c r="E914" s="1373">
        <v>1</v>
      </c>
      <c r="F914" s="1404"/>
      <c r="G914" s="1405"/>
      <c r="H914" s="1376"/>
      <c r="I914" s="1388">
        <f t="shared" si="19"/>
        <v>1</v>
      </c>
      <c r="J914" s="1378"/>
      <c r="K914" s="1379"/>
    </row>
    <row r="915" spans="3:12" ht="16.5" customHeight="1" x14ac:dyDescent="0.3">
      <c r="C915" s="1371"/>
      <c r="D915" s="1391" t="s">
        <v>4096</v>
      </c>
      <c r="E915" s="1373">
        <v>2</v>
      </c>
      <c r="F915" s="1374"/>
      <c r="G915" s="1375"/>
      <c r="H915" s="1376"/>
      <c r="I915" s="1388">
        <f t="shared" si="19"/>
        <v>2</v>
      </c>
      <c r="J915" s="1390"/>
      <c r="K915" s="1379"/>
      <c r="L915" s="302"/>
    </row>
    <row r="916" spans="3:12" ht="16.5" customHeight="1" x14ac:dyDescent="0.3">
      <c r="C916" s="1371"/>
      <c r="D916" s="1391" t="s">
        <v>4096</v>
      </c>
      <c r="E916" s="1373">
        <v>2</v>
      </c>
      <c r="F916" s="1374"/>
      <c r="G916" s="1375"/>
      <c r="H916" s="1376"/>
      <c r="I916" s="1388">
        <f t="shared" si="19"/>
        <v>2</v>
      </c>
      <c r="J916" s="1390"/>
      <c r="K916" s="1379"/>
      <c r="L916" s="302"/>
    </row>
    <row r="917" spans="3:12" ht="16.5" customHeight="1" x14ac:dyDescent="0.3">
      <c r="C917" s="1406"/>
      <c r="D917" s="1372" t="s">
        <v>3818</v>
      </c>
      <c r="E917" s="1406"/>
      <c r="F917" s="1406"/>
      <c r="G917" s="1406"/>
      <c r="H917" s="1406"/>
      <c r="I917" s="1388"/>
      <c r="J917" s="1406"/>
      <c r="K917" s="1406"/>
      <c r="L917" s="302"/>
    </row>
    <row r="918" spans="3:12" ht="16.5" customHeight="1" x14ac:dyDescent="0.3">
      <c r="C918" s="1406"/>
      <c r="D918" s="1391" t="s">
        <v>4096</v>
      </c>
      <c r="E918" s="1373">
        <v>2</v>
      </c>
      <c r="F918" s="1406"/>
      <c r="G918" s="1406"/>
      <c r="H918" s="1406"/>
      <c r="I918" s="1388">
        <f t="shared" si="19"/>
        <v>2</v>
      </c>
      <c r="J918" s="1406"/>
      <c r="K918" s="1406"/>
      <c r="L918" s="302"/>
    </row>
    <row r="919" spans="3:12" ht="16.5" customHeight="1" x14ac:dyDescent="0.3">
      <c r="C919" s="1406"/>
      <c r="D919" s="1391" t="s">
        <v>4097</v>
      </c>
      <c r="E919" s="1373">
        <v>1</v>
      </c>
      <c r="F919" s="1406"/>
      <c r="G919" s="1406"/>
      <c r="H919" s="1406"/>
      <c r="I919" s="1388">
        <f t="shared" si="19"/>
        <v>1</v>
      </c>
      <c r="J919" s="1406"/>
      <c r="K919" s="1406"/>
      <c r="L919" s="302"/>
    </row>
    <row r="920" spans="3:12" ht="16.5" customHeight="1" x14ac:dyDescent="0.3">
      <c r="C920" s="1406"/>
      <c r="D920" s="1391" t="s">
        <v>4099</v>
      </c>
      <c r="E920" s="1373">
        <v>1</v>
      </c>
      <c r="F920" s="1406"/>
      <c r="G920" s="1406"/>
      <c r="H920" s="1406"/>
      <c r="I920" s="1388">
        <f t="shared" si="19"/>
        <v>1</v>
      </c>
      <c r="J920" s="1406"/>
      <c r="K920" s="1406"/>
      <c r="L920" s="302"/>
    </row>
    <row r="921" spans="3:12" ht="16.5" customHeight="1" x14ac:dyDescent="0.3">
      <c r="C921" s="1406"/>
      <c r="D921" s="1391" t="s">
        <v>4101</v>
      </c>
      <c r="E921" s="1373">
        <v>2</v>
      </c>
      <c r="F921" s="1406"/>
      <c r="G921" s="1406"/>
      <c r="H921" s="1406"/>
      <c r="I921" s="1388">
        <f t="shared" si="19"/>
        <v>2</v>
      </c>
      <c r="J921" s="1406"/>
      <c r="K921" s="1406"/>
      <c r="L921" s="302"/>
    </row>
    <row r="922" spans="3:12" ht="16.5" customHeight="1" x14ac:dyDescent="0.3">
      <c r="C922" s="1406"/>
      <c r="D922" s="1391" t="s">
        <v>2537</v>
      </c>
      <c r="E922" s="1373">
        <v>1</v>
      </c>
      <c r="F922" s="1406"/>
      <c r="G922" s="1406"/>
      <c r="H922" s="1406"/>
      <c r="I922" s="1388">
        <f t="shared" si="19"/>
        <v>1</v>
      </c>
      <c r="J922" s="1406"/>
      <c r="K922" s="1406"/>
      <c r="L922" s="302"/>
    </row>
    <row r="923" spans="3:12" ht="16.5" customHeight="1" x14ac:dyDescent="0.3">
      <c r="C923" s="1406"/>
      <c r="D923" s="1391" t="s">
        <v>3983</v>
      </c>
      <c r="E923" s="1373">
        <v>2</v>
      </c>
      <c r="F923" s="1406"/>
      <c r="G923" s="1406"/>
      <c r="H923" s="1406"/>
      <c r="I923" s="1388">
        <f t="shared" si="19"/>
        <v>2</v>
      </c>
      <c r="J923" s="1406"/>
      <c r="K923" s="1406"/>
      <c r="L923" s="302"/>
    </row>
    <row r="924" spans="3:12" ht="16.5" customHeight="1" x14ac:dyDescent="0.3">
      <c r="C924" s="1371"/>
      <c r="D924" s="1391" t="s">
        <v>3983</v>
      </c>
      <c r="E924" s="1373">
        <v>2</v>
      </c>
      <c r="F924" s="1374"/>
      <c r="G924" s="1375"/>
      <c r="H924" s="1376"/>
      <c r="I924" s="1388">
        <f t="shared" si="19"/>
        <v>2</v>
      </c>
      <c r="J924" s="1390"/>
      <c r="K924" s="1379"/>
      <c r="L924" s="302"/>
    </row>
    <row r="925" spans="3:12" ht="16.5" customHeight="1" x14ac:dyDescent="0.3">
      <c r="C925" s="1371"/>
      <c r="D925" s="1391" t="s">
        <v>4102</v>
      </c>
      <c r="E925" s="1373">
        <v>1</v>
      </c>
      <c r="F925" s="1374"/>
      <c r="G925" s="1375"/>
      <c r="H925" s="1376"/>
      <c r="I925" s="1388">
        <f t="shared" si="19"/>
        <v>1</v>
      </c>
      <c r="J925" s="1390"/>
      <c r="K925" s="1379"/>
      <c r="L925" s="302"/>
    </row>
    <row r="926" spans="3:12" s="303" customFormat="1" x14ac:dyDescent="0.3">
      <c r="C926" s="1371"/>
      <c r="D926" s="1391" t="s">
        <v>3983</v>
      </c>
      <c r="E926" s="1373">
        <v>2</v>
      </c>
      <c r="F926" s="1374"/>
      <c r="G926" s="1375"/>
      <c r="H926" s="1376"/>
      <c r="I926" s="1388">
        <f t="shared" si="19"/>
        <v>2</v>
      </c>
      <c r="J926" s="1390"/>
      <c r="K926" s="1379"/>
    </row>
    <row r="927" spans="3:12" x14ac:dyDescent="0.3">
      <c r="C927" s="1371"/>
      <c r="D927" s="1391" t="s">
        <v>3983</v>
      </c>
      <c r="E927" s="1373">
        <v>2</v>
      </c>
      <c r="F927" s="1374"/>
      <c r="G927" s="1375"/>
      <c r="H927" s="1376"/>
      <c r="I927" s="1388">
        <f t="shared" si="19"/>
        <v>2</v>
      </c>
      <c r="J927" s="1390"/>
      <c r="K927" s="1379"/>
    </row>
    <row r="928" spans="3:12" ht="16.5" customHeight="1" x14ac:dyDescent="0.3">
      <c r="C928" s="1371"/>
      <c r="D928" s="1391" t="s">
        <v>3984</v>
      </c>
      <c r="E928" s="1373">
        <v>2</v>
      </c>
      <c r="F928" s="1374"/>
      <c r="G928" s="1375"/>
      <c r="H928" s="1376"/>
      <c r="I928" s="1388">
        <f t="shared" si="19"/>
        <v>2</v>
      </c>
      <c r="J928" s="1390"/>
      <c r="K928" s="1379"/>
    </row>
    <row r="929" spans="3:12" ht="16.5" customHeight="1" x14ac:dyDescent="0.3">
      <c r="C929" s="1371"/>
      <c r="D929" s="1391" t="s">
        <v>2548</v>
      </c>
      <c r="E929" s="1373">
        <v>3</v>
      </c>
      <c r="F929" s="1374"/>
      <c r="G929" s="1375"/>
      <c r="H929" s="1376"/>
      <c r="I929" s="1388">
        <f t="shared" si="19"/>
        <v>3</v>
      </c>
      <c r="J929" s="1390"/>
      <c r="K929" s="1379"/>
      <c r="L929" s="302"/>
    </row>
    <row r="930" spans="3:12" ht="16.5" customHeight="1" x14ac:dyDescent="0.3">
      <c r="C930" s="1371"/>
      <c r="D930" s="1391" t="s">
        <v>3984</v>
      </c>
      <c r="E930" s="1373">
        <v>2</v>
      </c>
      <c r="F930" s="1374"/>
      <c r="G930" s="1375"/>
      <c r="H930" s="1376"/>
      <c r="I930" s="1388">
        <f t="shared" si="19"/>
        <v>2</v>
      </c>
      <c r="J930" s="1390"/>
      <c r="K930" s="1379"/>
      <c r="L930" s="302"/>
    </row>
    <row r="931" spans="3:12" ht="16.5" customHeight="1" x14ac:dyDescent="0.3">
      <c r="C931" s="1371"/>
      <c r="D931" s="1391" t="s">
        <v>3984</v>
      </c>
      <c r="E931" s="1373">
        <v>2</v>
      </c>
      <c r="F931" s="1374"/>
      <c r="G931" s="1375"/>
      <c r="H931" s="1376"/>
      <c r="I931" s="1388">
        <f t="shared" si="19"/>
        <v>2</v>
      </c>
      <c r="J931" s="1390"/>
      <c r="K931" s="1379"/>
      <c r="L931" s="302"/>
    </row>
    <row r="932" spans="3:12" ht="16.5" customHeight="1" x14ac:dyDescent="0.3">
      <c r="C932" s="1371"/>
      <c r="D932" s="1391" t="s">
        <v>4104</v>
      </c>
      <c r="E932" s="1373">
        <v>1</v>
      </c>
      <c r="F932" s="1374"/>
      <c r="G932" s="1375"/>
      <c r="H932" s="1376"/>
      <c r="I932" s="1388">
        <f t="shared" si="19"/>
        <v>1</v>
      </c>
      <c r="J932" s="1390"/>
      <c r="K932" s="1379"/>
      <c r="L932" s="302"/>
    </row>
    <row r="933" spans="3:12" ht="16.5" customHeight="1" x14ac:dyDescent="0.3">
      <c r="C933" s="1371"/>
      <c r="D933" s="1391" t="s">
        <v>3985</v>
      </c>
      <c r="E933" s="1373">
        <v>2</v>
      </c>
      <c r="F933" s="1374"/>
      <c r="G933" s="1375"/>
      <c r="H933" s="1376"/>
      <c r="I933" s="1388">
        <f t="shared" si="19"/>
        <v>2</v>
      </c>
      <c r="J933" s="1390"/>
      <c r="K933" s="1379"/>
      <c r="L933" s="302"/>
    </row>
    <row r="934" spans="3:12" ht="16.5" customHeight="1" x14ac:dyDescent="0.3">
      <c r="C934" s="1366" t="str">
        <f>RESUMEN!C513</f>
        <v>03.15.03.16</v>
      </c>
      <c r="D934" s="1396" t="str">
        <f>RESUMEN!D513</f>
        <v>SI-16 INDICATIVO DE CIRCULACION HORIZONTAL 0.50x50Variable</v>
      </c>
      <c r="E934" s="865"/>
      <c r="F934" s="707"/>
      <c r="G934" s="1368"/>
      <c r="H934" s="1369"/>
      <c r="I934" s="707"/>
      <c r="J934" s="1368">
        <f>SUM(I937:I940)</f>
        <v>2</v>
      </c>
      <c r="K934" s="1370" t="str">
        <f>+[44]RESUMEN!E191</f>
        <v>und</v>
      </c>
      <c r="L934" s="302"/>
    </row>
    <row r="935" spans="3:12" ht="16.5" customHeight="1" x14ac:dyDescent="0.3">
      <c r="C935" s="1385"/>
      <c r="D935" s="1380" t="s">
        <v>169</v>
      </c>
      <c r="E935" s="1373"/>
      <c r="F935" s="1374"/>
      <c r="G935" s="1375"/>
      <c r="H935" s="1376"/>
      <c r="I935" s="1374"/>
      <c r="J935" s="1386"/>
      <c r="K935" s="1387"/>
      <c r="L935" s="302"/>
    </row>
    <row r="936" spans="3:12" ht="16.5" customHeight="1" x14ac:dyDescent="0.3">
      <c r="C936" s="1371"/>
      <c r="D936" s="1372" t="s">
        <v>3814</v>
      </c>
      <c r="E936" s="1373"/>
      <c r="F936" s="1374"/>
      <c r="G936" s="1375"/>
      <c r="H936" s="1376"/>
      <c r="I936" s="1388"/>
      <c r="J936" s="1395"/>
      <c r="K936" s="1379"/>
      <c r="L936" s="302"/>
    </row>
    <row r="937" spans="3:12" ht="16.5" customHeight="1" x14ac:dyDescent="0.3">
      <c r="C937" s="1371"/>
      <c r="D937" s="1391" t="s">
        <v>4105</v>
      </c>
      <c r="E937" s="1373">
        <v>1</v>
      </c>
      <c r="F937" s="1374"/>
      <c r="G937" s="1375"/>
      <c r="H937" s="1376"/>
      <c r="I937" s="1388">
        <f>PRODUCT(E937:H937)</f>
        <v>1</v>
      </c>
      <c r="J937" s="1390"/>
      <c r="K937" s="1379"/>
      <c r="L937" s="302"/>
    </row>
    <row r="938" spans="3:12" s="303" customFormat="1" x14ac:dyDescent="0.3">
      <c r="C938" s="1371"/>
      <c r="D938" s="1380" t="s">
        <v>200</v>
      </c>
      <c r="E938" s="1373"/>
      <c r="F938" s="1374"/>
      <c r="G938" s="1375"/>
      <c r="H938" s="1376"/>
      <c r="I938" s="1377"/>
      <c r="J938" s="1378"/>
      <c r="K938" s="1379"/>
    </row>
    <row r="939" spans="3:12" x14ac:dyDescent="0.3">
      <c r="C939" s="1371"/>
      <c r="D939" s="1372" t="s">
        <v>3856</v>
      </c>
      <c r="E939" s="1373"/>
      <c r="F939" s="1374"/>
      <c r="G939" s="1375"/>
      <c r="H939" s="1376"/>
      <c r="I939" s="1388"/>
      <c r="J939" s="1386"/>
      <c r="K939" s="1387"/>
    </row>
    <row r="940" spans="3:12" ht="16.5" customHeight="1" x14ac:dyDescent="0.3">
      <c r="C940" s="1371"/>
      <c r="D940" s="1391" t="s">
        <v>327</v>
      </c>
      <c r="E940" s="1373">
        <v>1</v>
      </c>
      <c r="F940" s="1374"/>
      <c r="G940" s="1375"/>
      <c r="H940" s="1376"/>
      <c r="I940" s="1388">
        <f>PRODUCT(E940:H940)</f>
        <v>1</v>
      </c>
      <c r="J940" s="1395"/>
      <c r="K940" s="1379"/>
    </row>
    <row r="941" spans="3:12" ht="16.5" customHeight="1" x14ac:dyDescent="0.3">
      <c r="C941" s="1366" t="str">
        <f>RESUMEN!C514</f>
        <v>03.15.03.17</v>
      </c>
      <c r="D941" s="1396" t="str">
        <f>RESUMEN!D514</f>
        <v>SI-17 INDICATIVO DE CIRCULACION VERTICAL- DIRECTORIO INDICATIVO DE NIVEL SUPERIOR 0.40x0.50 VARIABLE</v>
      </c>
      <c r="E941" s="865"/>
      <c r="F941" s="707"/>
      <c r="G941" s="1368"/>
      <c r="H941" s="1369"/>
      <c r="I941" s="707"/>
      <c r="J941" s="1368">
        <f>SUM(I944:I971)</f>
        <v>23</v>
      </c>
      <c r="K941" s="1370" t="str">
        <f>+[44]RESUMEN!E192</f>
        <v>und</v>
      </c>
      <c r="L941" s="302"/>
    </row>
    <row r="942" spans="3:12" ht="16.5" customHeight="1" x14ac:dyDescent="0.3">
      <c r="C942" s="1385"/>
      <c r="D942" s="1380" t="s">
        <v>169</v>
      </c>
      <c r="E942" s="1373"/>
      <c r="F942" s="1374"/>
      <c r="G942" s="1375"/>
      <c r="H942" s="1376"/>
      <c r="I942" s="1374"/>
      <c r="J942" s="1386"/>
      <c r="K942" s="1387"/>
      <c r="L942" s="302"/>
    </row>
    <row r="943" spans="3:12" ht="16.5" customHeight="1" x14ac:dyDescent="0.3">
      <c r="C943" s="1371"/>
      <c r="D943" s="1372" t="s">
        <v>3793</v>
      </c>
      <c r="E943" s="1373"/>
      <c r="F943" s="1374"/>
      <c r="G943" s="1375"/>
      <c r="H943" s="1376"/>
      <c r="I943" s="1388"/>
      <c r="J943" s="1395"/>
      <c r="K943" s="1379"/>
      <c r="L943" s="302"/>
    </row>
    <row r="944" spans="3:12" ht="16.5" customHeight="1" x14ac:dyDescent="0.3">
      <c r="C944" s="1371"/>
      <c r="D944" s="1391" t="s">
        <v>4106</v>
      </c>
      <c r="E944" s="1373">
        <v>1</v>
      </c>
      <c r="F944" s="1374"/>
      <c r="G944" s="1375"/>
      <c r="H944" s="1376"/>
      <c r="I944" s="1388">
        <f t="shared" ref="I944:I971" si="20">PRODUCT(E944:H944)</f>
        <v>1</v>
      </c>
      <c r="J944" s="1390"/>
      <c r="K944" s="1379"/>
      <c r="L944" s="302"/>
    </row>
    <row r="945" spans="3:12" ht="16.5" customHeight="1" x14ac:dyDescent="0.3">
      <c r="C945" s="1371"/>
      <c r="D945" s="1402" t="s">
        <v>569</v>
      </c>
      <c r="E945" s="1373">
        <v>1</v>
      </c>
      <c r="F945" s="1374"/>
      <c r="G945" s="1375"/>
      <c r="H945" s="1376"/>
      <c r="I945" s="1388">
        <f t="shared" si="20"/>
        <v>1</v>
      </c>
      <c r="J945" s="1390"/>
      <c r="K945" s="1379"/>
      <c r="L945" s="302"/>
    </row>
    <row r="946" spans="3:12" ht="16.5" customHeight="1" x14ac:dyDescent="0.3">
      <c r="C946" s="1371"/>
      <c r="D946" s="1372" t="s">
        <v>3814</v>
      </c>
      <c r="E946" s="1373"/>
      <c r="F946" s="1374"/>
      <c r="G946" s="1375"/>
      <c r="H946" s="1376"/>
      <c r="I946" s="1388"/>
      <c r="J946" s="1390"/>
      <c r="K946" s="1379"/>
      <c r="L946" s="302"/>
    </row>
    <row r="947" spans="3:12" ht="16.5" customHeight="1" x14ac:dyDescent="0.3">
      <c r="C947" s="1371"/>
      <c r="D947" s="1391" t="s">
        <v>4107</v>
      </c>
      <c r="E947" s="1373">
        <v>1</v>
      </c>
      <c r="F947" s="1374"/>
      <c r="G947" s="1375"/>
      <c r="H947" s="1376"/>
      <c r="I947" s="1388">
        <f t="shared" si="20"/>
        <v>1</v>
      </c>
      <c r="J947" s="1390"/>
      <c r="K947" s="1379"/>
      <c r="L947" s="302"/>
    </row>
    <row r="948" spans="3:12" ht="16.5" customHeight="1" x14ac:dyDescent="0.3">
      <c r="C948" s="1371"/>
      <c r="D948" s="1391" t="s">
        <v>4108</v>
      </c>
      <c r="E948" s="1373">
        <v>1</v>
      </c>
      <c r="F948" s="1374"/>
      <c r="G948" s="1375"/>
      <c r="H948" s="1376"/>
      <c r="I948" s="1388">
        <f t="shared" si="20"/>
        <v>1</v>
      </c>
      <c r="J948" s="1390"/>
      <c r="K948" s="1379"/>
      <c r="L948" s="302"/>
    </row>
    <row r="949" spans="3:12" ht="16.5" customHeight="1" x14ac:dyDescent="0.3">
      <c r="C949" s="1371"/>
      <c r="D949" s="1372" t="s">
        <v>3799</v>
      </c>
      <c r="E949" s="1373"/>
      <c r="F949" s="1374"/>
      <c r="G949" s="1375"/>
      <c r="H949" s="1376"/>
      <c r="I949" s="1388"/>
      <c r="J949" s="1390"/>
      <c r="K949" s="1379"/>
      <c r="L949" s="302"/>
    </row>
    <row r="950" spans="3:12" s="303" customFormat="1" x14ac:dyDescent="0.3">
      <c r="C950" s="1371"/>
      <c r="D950" s="1391" t="s">
        <v>2015</v>
      </c>
      <c r="E950" s="1373">
        <v>1</v>
      </c>
      <c r="F950" s="1374"/>
      <c r="G950" s="1375"/>
      <c r="H950" s="1376"/>
      <c r="I950" s="1388">
        <f t="shared" si="20"/>
        <v>1</v>
      </c>
      <c r="J950" s="1390"/>
      <c r="K950" s="1379"/>
    </row>
    <row r="951" spans="3:12" x14ac:dyDescent="0.3">
      <c r="C951" s="1371"/>
      <c r="D951" s="1391" t="s">
        <v>3232</v>
      </c>
      <c r="E951" s="1373">
        <v>1</v>
      </c>
      <c r="F951" s="1374"/>
      <c r="G951" s="1375"/>
      <c r="H951" s="1376"/>
      <c r="I951" s="1388">
        <f t="shared" si="20"/>
        <v>1</v>
      </c>
      <c r="J951" s="1390"/>
      <c r="K951" s="1379"/>
    </row>
    <row r="952" spans="3:12" ht="16.5" customHeight="1" x14ac:dyDescent="0.3">
      <c r="C952" s="1371"/>
      <c r="D952" s="1380" t="s">
        <v>200</v>
      </c>
      <c r="E952" s="1373"/>
      <c r="F952" s="1374"/>
      <c r="G952" s="1375"/>
      <c r="H952" s="1376"/>
      <c r="I952" s="1388"/>
      <c r="J952" s="1390"/>
      <c r="K952" s="1379"/>
    </row>
    <row r="953" spans="3:12" ht="16.5" customHeight="1" x14ac:dyDescent="0.3">
      <c r="C953" s="1371"/>
      <c r="D953" s="1372" t="s">
        <v>3851</v>
      </c>
      <c r="E953" s="1373"/>
      <c r="F953" s="1374"/>
      <c r="G953" s="1375"/>
      <c r="H953" s="1376"/>
      <c r="I953" s="1388"/>
      <c r="J953" s="1390"/>
      <c r="K953" s="1379"/>
      <c r="L953" s="302"/>
    </row>
    <row r="954" spans="3:12" ht="16.5" customHeight="1" x14ac:dyDescent="0.3">
      <c r="C954" s="1371"/>
      <c r="D954" s="1391" t="s">
        <v>4109</v>
      </c>
      <c r="E954" s="1373">
        <v>1</v>
      </c>
      <c r="F954" s="1374"/>
      <c r="G954" s="1375"/>
      <c r="H954" s="1376"/>
      <c r="I954" s="1388">
        <f t="shared" si="20"/>
        <v>1</v>
      </c>
      <c r="J954" s="1390"/>
      <c r="K954" s="1379"/>
      <c r="L954" s="302"/>
    </row>
    <row r="955" spans="3:12" ht="16.5" customHeight="1" x14ac:dyDescent="0.3">
      <c r="C955" s="1371"/>
      <c r="D955" s="1391" t="s">
        <v>4110</v>
      </c>
      <c r="E955" s="1373">
        <v>2</v>
      </c>
      <c r="F955" s="1374"/>
      <c r="G955" s="1375"/>
      <c r="H955" s="1376"/>
      <c r="I955" s="1388">
        <f t="shared" si="20"/>
        <v>2</v>
      </c>
      <c r="J955" s="1390"/>
      <c r="K955" s="1379"/>
      <c r="L955" s="302"/>
    </row>
    <row r="956" spans="3:12" ht="16.5" customHeight="1" x14ac:dyDescent="0.3">
      <c r="C956" s="1371"/>
      <c r="D956" s="1372" t="s">
        <v>3815</v>
      </c>
      <c r="E956" s="1373"/>
      <c r="F956" s="1374"/>
      <c r="G956" s="1375"/>
      <c r="H956" s="1376"/>
      <c r="I956" s="1388"/>
      <c r="J956" s="1390"/>
      <c r="K956" s="1379"/>
      <c r="L956" s="302"/>
    </row>
    <row r="957" spans="3:12" ht="16.5" customHeight="1" x14ac:dyDescent="0.3">
      <c r="C957" s="1371"/>
      <c r="D957" s="1391" t="s">
        <v>4111</v>
      </c>
      <c r="E957" s="1373">
        <v>2</v>
      </c>
      <c r="F957" s="1374"/>
      <c r="G957" s="1375"/>
      <c r="H957" s="1376"/>
      <c r="I957" s="1388">
        <f t="shared" si="20"/>
        <v>2</v>
      </c>
      <c r="J957" s="1390"/>
      <c r="K957" s="1379"/>
      <c r="L957" s="302"/>
    </row>
    <row r="958" spans="3:12" s="303" customFormat="1" x14ac:dyDescent="0.3">
      <c r="C958" s="1371"/>
      <c r="D958" s="1372" t="s">
        <v>3856</v>
      </c>
      <c r="E958" s="1373"/>
      <c r="F958" s="1374"/>
      <c r="G958" s="1375"/>
      <c r="H958" s="1376"/>
      <c r="I958" s="1388"/>
      <c r="J958" s="1390"/>
      <c r="K958" s="1379"/>
    </row>
    <row r="959" spans="3:12" x14ac:dyDescent="0.3">
      <c r="C959" s="1371"/>
      <c r="D959" s="1391" t="s">
        <v>4112</v>
      </c>
      <c r="E959" s="1373">
        <v>1</v>
      </c>
      <c r="F959" s="1374"/>
      <c r="G959" s="1375"/>
      <c r="H959" s="1376"/>
      <c r="I959" s="1388">
        <f t="shared" si="20"/>
        <v>1</v>
      </c>
      <c r="J959" s="1390"/>
      <c r="K959" s="1379"/>
    </row>
    <row r="960" spans="3:12" ht="16.5" customHeight="1" x14ac:dyDescent="0.3">
      <c r="C960" s="1371"/>
      <c r="D960" s="1391" t="s">
        <v>3219</v>
      </c>
      <c r="E960" s="1373">
        <v>2</v>
      </c>
      <c r="F960" s="1374"/>
      <c r="G960" s="1375"/>
      <c r="H960" s="1376"/>
      <c r="I960" s="1388">
        <f t="shared" si="20"/>
        <v>2</v>
      </c>
      <c r="J960" s="1390"/>
      <c r="K960" s="1379"/>
    </row>
    <row r="961" spans="3:12" ht="16.5" customHeight="1" x14ac:dyDescent="0.3">
      <c r="C961" s="1371"/>
      <c r="D961" s="1391" t="s">
        <v>4113</v>
      </c>
      <c r="E961" s="1373">
        <v>1</v>
      </c>
      <c r="F961" s="1374"/>
      <c r="G961" s="1375"/>
      <c r="H961" s="1376"/>
      <c r="I961" s="1388">
        <f t="shared" si="20"/>
        <v>1</v>
      </c>
      <c r="J961" s="1390"/>
      <c r="K961" s="1379"/>
      <c r="L961" s="302"/>
    </row>
    <row r="962" spans="3:12" ht="16.5" customHeight="1" x14ac:dyDescent="0.3">
      <c r="C962" s="1371"/>
      <c r="D962" s="1391" t="s">
        <v>3232</v>
      </c>
      <c r="E962" s="1373">
        <v>2</v>
      </c>
      <c r="F962" s="1374"/>
      <c r="G962" s="1375"/>
      <c r="H962" s="1376"/>
      <c r="I962" s="1388">
        <f t="shared" si="20"/>
        <v>2</v>
      </c>
      <c r="J962" s="1390"/>
      <c r="K962" s="1379"/>
      <c r="L962" s="302"/>
    </row>
    <row r="963" spans="3:12" ht="16.5" customHeight="1" x14ac:dyDescent="0.3">
      <c r="C963" s="1371"/>
      <c r="D963" s="1380" t="s">
        <v>203</v>
      </c>
      <c r="E963" s="1373"/>
      <c r="F963" s="1374"/>
      <c r="G963" s="1375"/>
      <c r="H963" s="1376"/>
      <c r="I963" s="1388"/>
      <c r="J963" s="1390"/>
      <c r="K963" s="1379"/>
      <c r="L963" s="302"/>
    </row>
    <row r="964" spans="3:12" ht="16.5" customHeight="1" x14ac:dyDescent="0.3">
      <c r="C964" s="1371"/>
      <c r="D964" s="1372" t="s">
        <v>2293</v>
      </c>
      <c r="E964" s="1373"/>
      <c r="F964" s="1374"/>
      <c r="G964" s="1375"/>
      <c r="H964" s="1376"/>
      <c r="I964" s="1388"/>
      <c r="J964" s="1390"/>
      <c r="K964" s="1379"/>
      <c r="L964" s="302"/>
    </row>
    <row r="965" spans="3:12" ht="16.5" customHeight="1" x14ac:dyDescent="0.3">
      <c r="C965" s="1371"/>
      <c r="D965" s="1391" t="s">
        <v>1800</v>
      </c>
      <c r="E965" s="1373">
        <v>1</v>
      </c>
      <c r="F965" s="1374"/>
      <c r="G965" s="1375"/>
      <c r="H965" s="1376"/>
      <c r="I965" s="1388">
        <f t="shared" si="20"/>
        <v>1</v>
      </c>
      <c r="J965" s="1390"/>
      <c r="K965" s="1379"/>
      <c r="L965" s="302"/>
    </row>
    <row r="966" spans="3:12" ht="16.5" customHeight="1" x14ac:dyDescent="0.3">
      <c r="C966" s="1371"/>
      <c r="D966" s="1391" t="s">
        <v>1876</v>
      </c>
      <c r="E966" s="1373">
        <v>1</v>
      </c>
      <c r="F966" s="1374"/>
      <c r="G966" s="1375"/>
      <c r="H966" s="1376"/>
      <c r="I966" s="1388">
        <f t="shared" si="20"/>
        <v>1</v>
      </c>
      <c r="J966" s="1390"/>
      <c r="K966" s="1379"/>
      <c r="L966" s="302"/>
    </row>
    <row r="967" spans="3:12" s="303" customFormat="1" x14ac:dyDescent="0.3">
      <c r="C967" s="1371"/>
      <c r="D967" s="1391" t="s">
        <v>1027</v>
      </c>
      <c r="E967" s="1373">
        <v>1</v>
      </c>
      <c r="F967" s="1374"/>
      <c r="G967" s="1375"/>
      <c r="H967" s="1376"/>
      <c r="I967" s="1388">
        <f t="shared" si="20"/>
        <v>1</v>
      </c>
      <c r="J967" s="1390"/>
      <c r="K967" s="1379"/>
    </row>
    <row r="968" spans="3:12" x14ac:dyDescent="0.3">
      <c r="C968" s="1371"/>
      <c r="D968" s="1391" t="s">
        <v>4114</v>
      </c>
      <c r="E968" s="1373">
        <v>1</v>
      </c>
      <c r="F968" s="1374"/>
      <c r="G968" s="1375"/>
      <c r="H968" s="1376"/>
      <c r="I968" s="1388">
        <f t="shared" si="20"/>
        <v>1</v>
      </c>
      <c r="J968" s="1390"/>
      <c r="K968" s="1379"/>
    </row>
    <row r="969" spans="3:12" ht="16.5" customHeight="1" x14ac:dyDescent="0.3">
      <c r="C969" s="1371"/>
      <c r="D969" s="1372" t="s">
        <v>3818</v>
      </c>
      <c r="E969" s="1373"/>
      <c r="F969" s="1374"/>
      <c r="G969" s="1375"/>
      <c r="H969" s="1376"/>
      <c r="I969" s="1388"/>
      <c r="J969" s="1390"/>
      <c r="K969" s="1379"/>
    </row>
    <row r="970" spans="3:12" ht="16.5" customHeight="1" x14ac:dyDescent="0.3">
      <c r="C970" s="1371"/>
      <c r="D970" s="1391" t="s">
        <v>2015</v>
      </c>
      <c r="E970" s="1373">
        <v>1</v>
      </c>
      <c r="F970" s="1374"/>
      <c r="G970" s="1375"/>
      <c r="H970" s="1376"/>
      <c r="I970" s="1388">
        <f t="shared" si="20"/>
        <v>1</v>
      </c>
      <c r="J970" s="1390"/>
      <c r="K970" s="1379"/>
      <c r="L970" s="302"/>
    </row>
    <row r="971" spans="3:12" ht="16.5" customHeight="1" x14ac:dyDescent="0.3">
      <c r="C971" s="1371"/>
      <c r="D971" s="1391" t="s">
        <v>3232</v>
      </c>
      <c r="E971" s="1373">
        <v>1</v>
      </c>
      <c r="F971" s="1374"/>
      <c r="G971" s="1375"/>
      <c r="H971" s="1376"/>
      <c r="I971" s="1388">
        <f t="shared" si="20"/>
        <v>1</v>
      </c>
      <c r="J971" s="1390"/>
      <c r="K971" s="1379"/>
      <c r="L971" s="302"/>
    </row>
    <row r="972" spans="3:12" ht="16.5" customHeight="1" x14ac:dyDescent="0.3">
      <c r="C972" s="1366" t="str">
        <f>RESUMEN!C515</f>
        <v>03.15.03.18</v>
      </c>
      <c r="D972" s="1396" t="str">
        <f>RESUMEN!D515</f>
        <v>SI-17a INDICATIVO DE CIRCULACION VERTICAL ADOSADO 0.30x0.30m.</v>
      </c>
      <c r="E972" s="865"/>
      <c r="F972" s="707"/>
      <c r="G972" s="1368"/>
      <c r="H972" s="1369"/>
      <c r="I972" s="707"/>
      <c r="J972" s="1368">
        <f>SUM(I975:I1005)</f>
        <v>28</v>
      </c>
      <c r="K972" s="1370" t="str">
        <f>+[44]RESUMEN!E195</f>
        <v>und</v>
      </c>
      <c r="L972" s="302"/>
    </row>
    <row r="973" spans="3:12" ht="16.5" customHeight="1" x14ac:dyDescent="0.3">
      <c r="C973" s="1407"/>
      <c r="D973" s="1380" t="s">
        <v>169</v>
      </c>
      <c r="E973" s="1353"/>
      <c r="F973" s="1354"/>
      <c r="G973" s="1357"/>
      <c r="H973" s="1384"/>
      <c r="I973" s="1354"/>
      <c r="J973" s="1390"/>
      <c r="K973" s="1408"/>
      <c r="L973" s="302"/>
    </row>
    <row r="974" spans="3:12" ht="16.5" customHeight="1" x14ac:dyDescent="0.3">
      <c r="C974" s="1407"/>
      <c r="D974" s="1372" t="s">
        <v>3793</v>
      </c>
      <c r="E974" s="1353"/>
      <c r="F974" s="1354"/>
      <c r="G974" s="1357"/>
      <c r="H974" s="1384"/>
      <c r="I974" s="1354"/>
      <c r="J974" s="1390"/>
      <c r="K974" s="1408"/>
      <c r="L974" s="302"/>
    </row>
    <row r="975" spans="3:12" s="303" customFormat="1" x14ac:dyDescent="0.3">
      <c r="C975" s="1407"/>
      <c r="D975" s="1391" t="s">
        <v>3219</v>
      </c>
      <c r="E975" s="1353">
        <v>1</v>
      </c>
      <c r="F975" s="1354"/>
      <c r="G975" s="1357"/>
      <c r="H975" s="1384"/>
      <c r="I975" s="1388">
        <f t="shared" ref="I975:I1005" si="21">PRODUCT(E975:H975)</f>
        <v>1</v>
      </c>
      <c r="J975" s="1390"/>
      <c r="K975" s="1408"/>
    </row>
    <row r="976" spans="3:12" x14ac:dyDescent="0.3">
      <c r="C976" s="1407"/>
      <c r="D976" s="1391" t="s">
        <v>4115</v>
      </c>
      <c r="E976" s="1353">
        <v>1</v>
      </c>
      <c r="F976" s="1354"/>
      <c r="G976" s="1357"/>
      <c r="H976" s="1384"/>
      <c r="I976" s="1388">
        <f t="shared" si="21"/>
        <v>1</v>
      </c>
      <c r="J976" s="1390"/>
      <c r="K976" s="1408"/>
    </row>
    <row r="977" spans="3:12" ht="16.5" customHeight="1" x14ac:dyDescent="0.3">
      <c r="C977" s="1407"/>
      <c r="D977" s="1391" t="s">
        <v>3233</v>
      </c>
      <c r="E977" s="1353">
        <v>2</v>
      </c>
      <c r="F977" s="1354"/>
      <c r="G977" s="1357"/>
      <c r="H977" s="1384"/>
      <c r="I977" s="1388">
        <f t="shared" si="21"/>
        <v>2</v>
      </c>
      <c r="J977" s="1390"/>
      <c r="K977" s="1408"/>
    </row>
    <row r="978" spans="3:12" ht="16.5" customHeight="1" x14ac:dyDescent="0.3">
      <c r="C978" s="1407"/>
      <c r="D978" s="1372" t="s">
        <v>3814</v>
      </c>
      <c r="E978" s="1353"/>
      <c r="F978" s="1354"/>
      <c r="G978" s="1357"/>
      <c r="H978" s="1384"/>
      <c r="I978" s="1388"/>
      <c r="J978" s="1390"/>
      <c r="K978" s="1408"/>
      <c r="L978" s="302"/>
    </row>
    <row r="979" spans="3:12" ht="16.5" customHeight="1" x14ac:dyDescent="0.3">
      <c r="C979" s="1407"/>
      <c r="D979" s="1391" t="s">
        <v>3816</v>
      </c>
      <c r="E979" s="1353">
        <v>1</v>
      </c>
      <c r="F979" s="1354"/>
      <c r="G979" s="1357"/>
      <c r="H979" s="1384"/>
      <c r="I979" s="1388">
        <f t="shared" si="21"/>
        <v>1</v>
      </c>
      <c r="J979" s="1390"/>
      <c r="K979" s="1408"/>
      <c r="L979" s="302"/>
    </row>
    <row r="980" spans="3:12" ht="16.5" customHeight="1" x14ac:dyDescent="0.3">
      <c r="C980" s="1407"/>
      <c r="D980" s="1391" t="s">
        <v>3234</v>
      </c>
      <c r="E980" s="1353">
        <v>3</v>
      </c>
      <c r="F980" s="1354"/>
      <c r="G980" s="1357"/>
      <c r="H980" s="1384"/>
      <c r="I980" s="1388">
        <f t="shared" si="21"/>
        <v>3</v>
      </c>
      <c r="J980" s="1390"/>
      <c r="K980" s="1408"/>
      <c r="L980" s="302"/>
    </row>
    <row r="981" spans="3:12" ht="16.5" customHeight="1" x14ac:dyDescent="0.3">
      <c r="C981" s="1407"/>
      <c r="D981" s="1391" t="s">
        <v>4116</v>
      </c>
      <c r="E981" s="1353">
        <v>1</v>
      </c>
      <c r="F981" s="1354"/>
      <c r="G981" s="1357"/>
      <c r="H981" s="1384"/>
      <c r="I981" s="1388">
        <f t="shared" si="21"/>
        <v>1</v>
      </c>
      <c r="J981" s="1390"/>
      <c r="K981" s="1408"/>
      <c r="L981" s="302"/>
    </row>
    <row r="982" spans="3:12" ht="16.5" customHeight="1" x14ac:dyDescent="0.3">
      <c r="C982" s="1371"/>
      <c r="D982" s="1372" t="s">
        <v>3799</v>
      </c>
      <c r="E982" s="1373"/>
      <c r="F982" s="1374"/>
      <c r="G982" s="1375"/>
      <c r="H982" s="1376"/>
      <c r="I982" s="1388"/>
      <c r="J982" s="1395"/>
      <c r="K982" s="1379"/>
      <c r="L982" s="302"/>
    </row>
    <row r="983" spans="3:12" ht="16.5" customHeight="1" x14ac:dyDescent="0.3">
      <c r="C983" s="1371"/>
      <c r="D983" s="1391" t="s">
        <v>3232</v>
      </c>
      <c r="E983" s="1373">
        <v>2</v>
      </c>
      <c r="F983" s="1374"/>
      <c r="G983" s="1375"/>
      <c r="H983" s="1376"/>
      <c r="I983" s="1388">
        <f t="shared" si="21"/>
        <v>2</v>
      </c>
      <c r="J983" s="1390"/>
      <c r="K983" s="1379"/>
      <c r="L983" s="302"/>
    </row>
    <row r="984" spans="3:12" ht="16.5" customHeight="1" x14ac:dyDescent="0.3">
      <c r="C984" s="1371"/>
      <c r="D984" s="1391" t="s">
        <v>2015</v>
      </c>
      <c r="E984" s="1373">
        <v>2</v>
      </c>
      <c r="F984" s="1374"/>
      <c r="G984" s="1375"/>
      <c r="H984" s="1376"/>
      <c r="I984" s="1388">
        <f t="shared" si="21"/>
        <v>2</v>
      </c>
      <c r="J984" s="1390"/>
      <c r="K984" s="1379"/>
      <c r="L984" s="302"/>
    </row>
    <row r="985" spans="3:12" s="303" customFormat="1" x14ac:dyDescent="0.3">
      <c r="C985" s="1371"/>
      <c r="D985" s="1380" t="s">
        <v>200</v>
      </c>
      <c r="E985" s="1373"/>
      <c r="F985" s="1374"/>
      <c r="G985" s="1375"/>
      <c r="H985" s="1376"/>
      <c r="I985" s="1388"/>
      <c r="J985" s="1390"/>
      <c r="K985" s="1379"/>
    </row>
    <row r="986" spans="3:12" x14ac:dyDescent="0.3">
      <c r="C986" s="1371"/>
      <c r="D986" s="1372" t="s">
        <v>3851</v>
      </c>
      <c r="E986" s="1373"/>
      <c r="F986" s="1374"/>
      <c r="G986" s="1375"/>
      <c r="H986" s="1376"/>
      <c r="I986" s="1388"/>
      <c r="J986" s="1390"/>
      <c r="K986" s="1379"/>
    </row>
    <row r="987" spans="3:12" ht="16.5" customHeight="1" x14ac:dyDescent="0.3">
      <c r="C987" s="1371"/>
      <c r="D987" s="1391" t="s">
        <v>4117</v>
      </c>
      <c r="E987" s="1373">
        <v>2</v>
      </c>
      <c r="F987" s="1374"/>
      <c r="G987" s="1375"/>
      <c r="H987" s="1376"/>
      <c r="I987" s="1388">
        <f t="shared" si="21"/>
        <v>2</v>
      </c>
      <c r="J987" s="1390"/>
      <c r="K987" s="1379"/>
    </row>
    <row r="988" spans="3:12" ht="16.5" customHeight="1" x14ac:dyDescent="0.3">
      <c r="C988" s="1371"/>
      <c r="D988" s="1391" t="s">
        <v>4115</v>
      </c>
      <c r="E988" s="1373">
        <v>1</v>
      </c>
      <c r="F988" s="1374"/>
      <c r="G988" s="1375"/>
      <c r="H988" s="1376"/>
      <c r="I988" s="1388">
        <f t="shared" si="21"/>
        <v>1</v>
      </c>
      <c r="J988" s="1390"/>
      <c r="K988" s="1379"/>
      <c r="L988" s="302"/>
    </row>
    <row r="989" spans="3:12" ht="16.5" customHeight="1" x14ac:dyDescent="0.3">
      <c r="C989" s="1371"/>
      <c r="D989" s="1372" t="s">
        <v>3815</v>
      </c>
      <c r="E989" s="1373"/>
      <c r="F989" s="1374"/>
      <c r="G989" s="1375"/>
      <c r="H989" s="1376"/>
      <c r="I989" s="1388"/>
      <c r="J989" s="1390"/>
      <c r="K989" s="1379"/>
      <c r="L989" s="302"/>
    </row>
    <row r="990" spans="3:12" ht="16.5" customHeight="1" x14ac:dyDescent="0.3">
      <c r="C990" s="1371"/>
      <c r="D990" s="1391" t="s">
        <v>3234</v>
      </c>
      <c r="E990" s="1373">
        <v>1</v>
      </c>
      <c r="F990" s="1374"/>
      <c r="G990" s="1375"/>
      <c r="H990" s="1376"/>
      <c r="I990" s="1388">
        <f t="shared" si="21"/>
        <v>1</v>
      </c>
      <c r="J990" s="1390"/>
      <c r="K990" s="1379"/>
      <c r="L990" s="302"/>
    </row>
    <row r="991" spans="3:12" ht="16.5" customHeight="1" x14ac:dyDescent="0.3">
      <c r="C991" s="1371"/>
      <c r="D991" s="1391" t="s">
        <v>4116</v>
      </c>
      <c r="E991" s="1373">
        <v>1</v>
      </c>
      <c r="F991" s="1374"/>
      <c r="G991" s="1375"/>
      <c r="H991" s="1376"/>
      <c r="I991" s="1388">
        <f t="shared" si="21"/>
        <v>1</v>
      </c>
      <c r="J991" s="1390"/>
      <c r="K991" s="1379"/>
      <c r="L991" s="302"/>
    </row>
    <row r="992" spans="3:12" ht="16.5" customHeight="1" x14ac:dyDescent="0.3">
      <c r="C992" s="1371"/>
      <c r="D992" s="1372" t="s">
        <v>3856</v>
      </c>
      <c r="E992" s="1373"/>
      <c r="F992" s="1374"/>
      <c r="G992" s="1375"/>
      <c r="H992" s="1376"/>
      <c r="I992" s="1388"/>
      <c r="J992" s="1390"/>
      <c r="K992" s="1379"/>
      <c r="L992" s="302"/>
    </row>
    <row r="993" spans="3:12" s="303" customFormat="1" x14ac:dyDescent="0.3">
      <c r="C993" s="1371"/>
      <c r="D993" s="1391" t="s">
        <v>2015</v>
      </c>
      <c r="E993" s="1373">
        <v>1</v>
      </c>
      <c r="F993" s="1374"/>
      <c r="G993" s="1375"/>
      <c r="H993" s="1376"/>
      <c r="I993" s="1388">
        <f t="shared" si="21"/>
        <v>1</v>
      </c>
      <c r="J993" s="1390"/>
      <c r="K993" s="1379"/>
    </row>
    <row r="994" spans="3:12" x14ac:dyDescent="0.3">
      <c r="C994" s="1371"/>
      <c r="D994" s="1391" t="s">
        <v>3816</v>
      </c>
      <c r="E994" s="1373">
        <v>1</v>
      </c>
      <c r="F994" s="1374"/>
      <c r="G994" s="1375"/>
      <c r="H994" s="1376"/>
      <c r="I994" s="1388">
        <f t="shared" si="21"/>
        <v>1</v>
      </c>
      <c r="J994" s="1378"/>
      <c r="K994" s="1379"/>
    </row>
    <row r="995" spans="3:12" ht="16.5" customHeight="1" x14ac:dyDescent="0.3">
      <c r="C995" s="1371"/>
      <c r="D995" s="1391" t="s">
        <v>3232</v>
      </c>
      <c r="E995" s="1373">
        <v>1</v>
      </c>
      <c r="F995" s="1374"/>
      <c r="G995" s="1375"/>
      <c r="H995" s="1376"/>
      <c r="I995" s="1388">
        <f t="shared" si="21"/>
        <v>1</v>
      </c>
      <c r="J995" s="1386"/>
      <c r="K995" s="1387"/>
    </row>
    <row r="996" spans="3:12" ht="16.5" customHeight="1" x14ac:dyDescent="0.3">
      <c r="C996" s="1371"/>
      <c r="D996" s="1380" t="s">
        <v>203</v>
      </c>
      <c r="E996" s="1373"/>
      <c r="F996" s="1374"/>
      <c r="G996" s="1375"/>
      <c r="H996" s="1376"/>
      <c r="I996" s="1388"/>
      <c r="J996" s="1386"/>
      <c r="K996" s="1387"/>
      <c r="L996" s="302"/>
    </row>
    <row r="997" spans="3:12" ht="16.5" customHeight="1" x14ac:dyDescent="0.3">
      <c r="C997" s="1371"/>
      <c r="D997" s="1372" t="s">
        <v>2293</v>
      </c>
      <c r="E997" s="1373"/>
      <c r="F997" s="1374"/>
      <c r="G997" s="1375"/>
      <c r="H997" s="1376"/>
      <c r="I997" s="1388"/>
      <c r="J997" s="1386"/>
      <c r="K997" s="1387"/>
      <c r="L997" s="302"/>
    </row>
    <row r="998" spans="3:12" ht="16.5" customHeight="1" x14ac:dyDescent="0.3">
      <c r="C998" s="1371"/>
      <c r="D998" s="1391" t="s">
        <v>3234</v>
      </c>
      <c r="E998" s="1373">
        <v>1</v>
      </c>
      <c r="F998" s="1374"/>
      <c r="G998" s="1375"/>
      <c r="H998" s="1376"/>
      <c r="I998" s="1388">
        <f t="shared" si="21"/>
        <v>1</v>
      </c>
      <c r="J998" s="1386"/>
      <c r="K998" s="1387"/>
      <c r="L998" s="302"/>
    </row>
    <row r="999" spans="3:12" ht="16.5" customHeight="1" x14ac:dyDescent="0.3">
      <c r="C999" s="1371"/>
      <c r="D999" s="1391" t="s">
        <v>4116</v>
      </c>
      <c r="E999" s="1373">
        <v>1</v>
      </c>
      <c r="F999" s="1374"/>
      <c r="G999" s="1375"/>
      <c r="H999" s="1376"/>
      <c r="I999" s="1388">
        <f t="shared" si="21"/>
        <v>1</v>
      </c>
      <c r="J999" s="1386"/>
      <c r="K999" s="1387"/>
      <c r="L999" s="302"/>
    </row>
    <row r="1000" spans="3:12" ht="16.5" customHeight="1" x14ac:dyDescent="0.3">
      <c r="C1000" s="1371"/>
      <c r="D1000" s="1391" t="s">
        <v>3219</v>
      </c>
      <c r="E1000" s="1373">
        <v>1</v>
      </c>
      <c r="F1000" s="1374"/>
      <c r="G1000" s="1375"/>
      <c r="H1000" s="1376"/>
      <c r="I1000" s="1388">
        <f t="shared" si="21"/>
        <v>1</v>
      </c>
      <c r="J1000" s="1386"/>
      <c r="K1000" s="1387"/>
      <c r="L1000" s="302"/>
    </row>
    <row r="1001" spans="3:12" s="303" customFormat="1" x14ac:dyDescent="0.3">
      <c r="C1001" s="1371"/>
      <c r="D1001" s="1391" t="s">
        <v>4115</v>
      </c>
      <c r="E1001" s="1373">
        <v>1</v>
      </c>
      <c r="F1001" s="1374"/>
      <c r="G1001" s="1375"/>
      <c r="H1001" s="1376"/>
      <c r="I1001" s="1388">
        <f t="shared" si="21"/>
        <v>1</v>
      </c>
      <c r="J1001" s="1386"/>
      <c r="K1001" s="1387"/>
    </row>
    <row r="1002" spans="3:12" x14ac:dyDescent="0.3">
      <c r="C1002" s="1371"/>
      <c r="D1002" s="1372" t="s">
        <v>3818</v>
      </c>
      <c r="E1002" s="1373"/>
      <c r="F1002" s="1374"/>
      <c r="G1002" s="1375"/>
      <c r="H1002" s="1376"/>
      <c r="I1002" s="1388"/>
      <c r="J1002" s="1386"/>
      <c r="K1002" s="1387"/>
    </row>
    <row r="1003" spans="3:12" ht="16.5" customHeight="1" x14ac:dyDescent="0.3">
      <c r="C1003" s="1371"/>
      <c r="D1003" s="1391" t="s">
        <v>2015</v>
      </c>
      <c r="E1003" s="1373">
        <v>1</v>
      </c>
      <c r="F1003" s="1374"/>
      <c r="G1003" s="1375"/>
      <c r="H1003" s="1376"/>
      <c r="I1003" s="1388">
        <f t="shared" si="21"/>
        <v>1</v>
      </c>
      <c r="J1003" s="1386"/>
      <c r="K1003" s="1387"/>
    </row>
    <row r="1004" spans="3:12" ht="16.5" customHeight="1" x14ac:dyDescent="0.3">
      <c r="C1004" s="1371"/>
      <c r="D1004" s="1391" t="s">
        <v>3816</v>
      </c>
      <c r="E1004" s="1373">
        <v>1</v>
      </c>
      <c r="F1004" s="1374"/>
      <c r="G1004" s="1375"/>
      <c r="H1004" s="1376"/>
      <c r="I1004" s="1388">
        <f t="shared" si="21"/>
        <v>1</v>
      </c>
      <c r="J1004" s="1386"/>
      <c r="K1004" s="1387"/>
      <c r="L1004" s="302"/>
    </row>
    <row r="1005" spans="3:12" ht="16.5" customHeight="1" x14ac:dyDescent="0.3">
      <c r="C1005" s="1371"/>
      <c r="D1005" s="1391" t="s">
        <v>3232</v>
      </c>
      <c r="E1005" s="1373">
        <v>1</v>
      </c>
      <c r="F1005" s="1374"/>
      <c r="G1005" s="1375"/>
      <c r="H1005" s="1376"/>
      <c r="I1005" s="1388">
        <f t="shared" si="21"/>
        <v>1</v>
      </c>
      <c r="J1005" s="1386"/>
      <c r="K1005" s="1387"/>
      <c r="L1005" s="302"/>
    </row>
    <row r="1006" spans="3:12" ht="16.5" customHeight="1" x14ac:dyDescent="0.3">
      <c r="C1006" s="1366" t="str">
        <f>RESUMEN!C516</f>
        <v>03.15.03.19</v>
      </c>
      <c r="D1006" s="1396" t="str">
        <f>RESUMEN!D516</f>
        <v>SI-17b INDICATIVO DE CIRCULACION VERTICAL EN BANDERA 0.30x0.60m.</v>
      </c>
      <c r="E1006" s="865"/>
      <c r="F1006" s="707"/>
      <c r="G1006" s="1368"/>
      <c r="H1006" s="1369"/>
      <c r="I1006" s="707"/>
      <c r="J1006" s="1368">
        <f>SUM(I1009:I1037)</f>
        <v>21</v>
      </c>
      <c r="K1006" s="1370" t="str">
        <f>+[44]RESUMEN!E194</f>
        <v>und</v>
      </c>
      <c r="L1006" s="302"/>
    </row>
    <row r="1007" spans="3:12" ht="16.5" customHeight="1" x14ac:dyDescent="0.3">
      <c r="C1007" s="1385"/>
      <c r="D1007" s="1380" t="s">
        <v>169</v>
      </c>
      <c r="E1007" s="1373"/>
      <c r="F1007" s="1374"/>
      <c r="G1007" s="1375"/>
      <c r="H1007" s="1376"/>
      <c r="I1007" s="1374"/>
      <c r="J1007" s="1386"/>
      <c r="K1007" s="1387"/>
      <c r="L1007" s="302"/>
    </row>
    <row r="1008" spans="3:12" ht="16.5" customHeight="1" x14ac:dyDescent="0.3">
      <c r="C1008" s="1371"/>
      <c r="D1008" s="1372" t="s">
        <v>3793</v>
      </c>
      <c r="E1008" s="1373"/>
      <c r="F1008" s="1374"/>
      <c r="G1008" s="1375"/>
      <c r="H1008" s="1376"/>
      <c r="I1008" s="1388"/>
      <c r="J1008" s="1395"/>
      <c r="K1008" s="1379"/>
      <c r="L1008" s="302"/>
    </row>
    <row r="1009" spans="3:12" s="303" customFormat="1" x14ac:dyDescent="0.3">
      <c r="C1009" s="1371"/>
      <c r="D1009" s="1391" t="s">
        <v>4118</v>
      </c>
      <c r="E1009" s="1373">
        <v>1</v>
      </c>
      <c r="F1009" s="1374"/>
      <c r="G1009" s="1375"/>
      <c r="H1009" s="1376"/>
      <c r="I1009" s="1388">
        <f t="shared" ref="I1009:I1037" si="22">PRODUCT(E1009:H1009)</f>
        <v>1</v>
      </c>
      <c r="J1009" s="1390"/>
      <c r="K1009" s="1379"/>
    </row>
    <row r="1010" spans="3:12" x14ac:dyDescent="0.3">
      <c r="C1010" s="1371"/>
      <c r="D1010" s="1372" t="s">
        <v>3814</v>
      </c>
      <c r="E1010" s="1373"/>
      <c r="F1010" s="1374"/>
      <c r="G1010" s="1375"/>
      <c r="H1010" s="1376"/>
      <c r="I1010" s="1388"/>
      <c r="J1010" s="1390"/>
      <c r="K1010" s="1379"/>
    </row>
    <row r="1011" spans="3:12" ht="16.5" customHeight="1" x14ac:dyDescent="0.3">
      <c r="C1011" s="1371"/>
      <c r="D1011" s="1391" t="s">
        <v>4119</v>
      </c>
      <c r="E1011" s="1373">
        <v>1</v>
      </c>
      <c r="F1011" s="1374"/>
      <c r="G1011" s="1375"/>
      <c r="H1011" s="1376"/>
      <c r="I1011" s="1388">
        <f t="shared" si="22"/>
        <v>1</v>
      </c>
      <c r="J1011" s="1390"/>
      <c r="K1011" s="1379"/>
    </row>
    <row r="1012" spans="3:12" ht="16.5" customHeight="1" x14ac:dyDescent="0.3">
      <c r="C1012" s="1371"/>
      <c r="D1012" s="1391" t="s">
        <v>4120</v>
      </c>
      <c r="E1012" s="1373">
        <v>1</v>
      </c>
      <c r="F1012" s="1374"/>
      <c r="G1012" s="1375"/>
      <c r="H1012" s="1376"/>
      <c r="I1012" s="1388">
        <f t="shared" si="22"/>
        <v>1</v>
      </c>
      <c r="J1012" s="1390"/>
      <c r="K1012" s="1379"/>
      <c r="L1012" s="302"/>
    </row>
    <row r="1013" spans="3:12" ht="16.5" customHeight="1" x14ac:dyDescent="0.3">
      <c r="C1013" s="1371"/>
      <c r="D1013" s="1391" t="s">
        <v>4121</v>
      </c>
      <c r="E1013" s="1373">
        <v>1</v>
      </c>
      <c r="F1013" s="1374"/>
      <c r="G1013" s="1375"/>
      <c r="H1013" s="1376"/>
      <c r="I1013" s="1388">
        <f t="shared" si="22"/>
        <v>1</v>
      </c>
      <c r="J1013" s="1390"/>
      <c r="K1013" s="1379"/>
      <c r="L1013" s="302"/>
    </row>
    <row r="1014" spans="3:12" ht="16.5" customHeight="1" x14ac:dyDescent="0.3">
      <c r="C1014" s="1371"/>
      <c r="D1014" s="1372" t="s">
        <v>3799</v>
      </c>
      <c r="E1014" s="1373"/>
      <c r="F1014" s="1374"/>
      <c r="G1014" s="1375"/>
      <c r="H1014" s="1376"/>
      <c r="I1014" s="1388"/>
      <c r="J1014" s="1390"/>
      <c r="K1014" s="1379"/>
      <c r="L1014" s="302"/>
    </row>
    <row r="1015" spans="3:12" ht="16.5" customHeight="1" x14ac:dyDescent="0.3">
      <c r="C1015" s="1371"/>
      <c r="D1015" s="1391" t="s">
        <v>4122</v>
      </c>
      <c r="E1015" s="1373">
        <v>1</v>
      </c>
      <c r="F1015" s="1374"/>
      <c r="G1015" s="1375"/>
      <c r="H1015" s="1376"/>
      <c r="I1015" s="1388">
        <f t="shared" si="22"/>
        <v>1</v>
      </c>
      <c r="J1015" s="1390"/>
      <c r="K1015" s="1379"/>
      <c r="L1015" s="302"/>
    </row>
    <row r="1016" spans="3:12" ht="16.5" customHeight="1" x14ac:dyDescent="0.3">
      <c r="C1016" s="1371"/>
      <c r="D1016" s="1380" t="s">
        <v>200</v>
      </c>
      <c r="E1016" s="1373"/>
      <c r="F1016" s="1374"/>
      <c r="G1016" s="1375"/>
      <c r="H1016" s="1376"/>
      <c r="I1016" s="1388"/>
      <c r="J1016" s="1390"/>
      <c r="K1016" s="1379"/>
      <c r="L1016" s="302"/>
    </row>
    <row r="1017" spans="3:12" s="303" customFormat="1" x14ac:dyDescent="0.3">
      <c r="C1017" s="1371"/>
      <c r="D1017" s="1372" t="s">
        <v>3851</v>
      </c>
      <c r="E1017" s="1373"/>
      <c r="F1017" s="1374"/>
      <c r="G1017" s="1375"/>
      <c r="H1017" s="1376"/>
      <c r="I1017" s="1388"/>
      <c r="J1017" s="1390"/>
      <c r="K1017" s="1379"/>
    </row>
    <row r="1018" spans="3:12" x14ac:dyDescent="0.3">
      <c r="C1018" s="1371"/>
      <c r="D1018" s="1391" t="s">
        <v>4118</v>
      </c>
      <c r="E1018" s="1373">
        <v>2</v>
      </c>
      <c r="F1018" s="1374"/>
      <c r="G1018" s="1375"/>
      <c r="H1018" s="1376"/>
      <c r="I1018" s="1388">
        <f t="shared" si="22"/>
        <v>2</v>
      </c>
      <c r="J1018" s="1390"/>
      <c r="K1018" s="1379"/>
    </row>
    <row r="1019" spans="3:12" ht="16.5" customHeight="1" x14ac:dyDescent="0.3">
      <c r="C1019" s="1371"/>
      <c r="D1019" s="1391" t="s">
        <v>4123</v>
      </c>
      <c r="E1019" s="1373">
        <v>1</v>
      </c>
      <c r="F1019" s="1374"/>
      <c r="G1019" s="1375"/>
      <c r="H1019" s="1376"/>
      <c r="I1019" s="1388">
        <f t="shared" si="22"/>
        <v>1</v>
      </c>
      <c r="J1019" s="1390"/>
      <c r="K1019" s="1379"/>
    </row>
    <row r="1020" spans="3:12" ht="16.5" customHeight="1" x14ac:dyDescent="0.3">
      <c r="C1020" s="1371"/>
      <c r="D1020" s="1391" t="s">
        <v>4124</v>
      </c>
      <c r="E1020" s="1373">
        <v>1</v>
      </c>
      <c r="F1020" s="1374"/>
      <c r="G1020" s="1375"/>
      <c r="H1020" s="1376"/>
      <c r="I1020" s="1388">
        <f t="shared" si="22"/>
        <v>1</v>
      </c>
      <c r="J1020" s="1390"/>
      <c r="K1020" s="1379"/>
      <c r="L1020" s="302"/>
    </row>
    <row r="1021" spans="3:12" ht="16.5" customHeight="1" x14ac:dyDescent="0.3">
      <c r="C1021" s="1371"/>
      <c r="D1021" s="1372" t="s">
        <v>3815</v>
      </c>
      <c r="E1021" s="1373"/>
      <c r="F1021" s="1374"/>
      <c r="G1021" s="1375"/>
      <c r="H1021" s="1376"/>
      <c r="I1021" s="1388"/>
      <c r="J1021" s="1390"/>
      <c r="K1021" s="1379"/>
      <c r="L1021" s="302"/>
    </row>
    <row r="1022" spans="3:12" ht="16.5" customHeight="1" x14ac:dyDescent="0.3">
      <c r="C1022" s="1371"/>
      <c r="D1022" s="1391" t="s">
        <v>4125</v>
      </c>
      <c r="E1022" s="1373">
        <v>1</v>
      </c>
      <c r="F1022" s="1374"/>
      <c r="G1022" s="1375"/>
      <c r="H1022" s="1376"/>
      <c r="I1022" s="1388">
        <f t="shared" si="22"/>
        <v>1</v>
      </c>
      <c r="J1022" s="1390"/>
      <c r="K1022" s="1379"/>
      <c r="L1022" s="302"/>
    </row>
    <row r="1023" spans="3:12" ht="16.5" customHeight="1" x14ac:dyDescent="0.3">
      <c r="C1023" s="1371"/>
      <c r="D1023" s="1391" t="s">
        <v>4126</v>
      </c>
      <c r="E1023" s="1373">
        <v>1</v>
      </c>
      <c r="F1023" s="1374"/>
      <c r="G1023" s="1375"/>
      <c r="H1023" s="1376"/>
      <c r="I1023" s="1388">
        <f t="shared" si="22"/>
        <v>1</v>
      </c>
      <c r="J1023" s="1390"/>
      <c r="K1023" s="1379"/>
      <c r="L1023" s="302"/>
    </row>
    <row r="1024" spans="3:12" ht="16.5" customHeight="1" x14ac:dyDescent="0.3">
      <c r="C1024" s="1371"/>
      <c r="D1024" s="1391" t="s">
        <v>4127</v>
      </c>
      <c r="E1024" s="1373">
        <v>1</v>
      </c>
      <c r="F1024" s="1374"/>
      <c r="G1024" s="1375"/>
      <c r="H1024" s="1376"/>
      <c r="I1024" s="1388">
        <f t="shared" si="22"/>
        <v>1</v>
      </c>
      <c r="J1024" s="1390"/>
      <c r="K1024" s="1379"/>
      <c r="L1024" s="302"/>
    </row>
    <row r="1025" spans="3:12" ht="16.5" customHeight="1" x14ac:dyDescent="0.3">
      <c r="C1025" s="1371"/>
      <c r="D1025" s="1391" t="s">
        <v>4128</v>
      </c>
      <c r="E1025" s="1373">
        <v>1</v>
      </c>
      <c r="F1025" s="1374"/>
      <c r="G1025" s="1375"/>
      <c r="H1025" s="1376"/>
      <c r="I1025" s="1388">
        <f t="shared" si="22"/>
        <v>1</v>
      </c>
      <c r="J1025" s="1390"/>
      <c r="K1025" s="1379"/>
      <c r="L1025" s="302"/>
    </row>
    <row r="1026" spans="3:12" ht="16.5" customHeight="1" x14ac:dyDescent="0.3">
      <c r="C1026" s="1371"/>
      <c r="D1026" s="1372" t="s">
        <v>3856</v>
      </c>
      <c r="E1026" s="1373"/>
      <c r="F1026" s="1374"/>
      <c r="G1026" s="1375"/>
      <c r="H1026" s="1376"/>
      <c r="I1026" s="1388"/>
      <c r="J1026" s="1390"/>
      <c r="K1026" s="1379"/>
      <c r="L1026" s="302"/>
    </row>
    <row r="1027" spans="3:12" ht="16.5" customHeight="1" x14ac:dyDescent="0.3">
      <c r="C1027" s="1371"/>
      <c r="D1027" s="1391" t="s">
        <v>4129</v>
      </c>
      <c r="E1027" s="1373">
        <v>1</v>
      </c>
      <c r="F1027" s="1374"/>
      <c r="G1027" s="1375"/>
      <c r="H1027" s="1376"/>
      <c r="I1027" s="1388">
        <f t="shared" si="22"/>
        <v>1</v>
      </c>
      <c r="J1027" s="1390"/>
      <c r="K1027" s="1379"/>
      <c r="L1027" s="302"/>
    </row>
    <row r="1028" spans="3:12" ht="16.5" customHeight="1" x14ac:dyDescent="0.3">
      <c r="C1028" s="1371"/>
      <c r="D1028" s="1391" t="s">
        <v>4130</v>
      </c>
      <c r="E1028" s="1373">
        <v>1</v>
      </c>
      <c r="F1028" s="1374"/>
      <c r="G1028" s="1375"/>
      <c r="H1028" s="1376"/>
      <c r="I1028" s="1388">
        <f t="shared" si="22"/>
        <v>1</v>
      </c>
      <c r="J1028" s="1390"/>
      <c r="K1028" s="1379"/>
      <c r="L1028" s="302"/>
    </row>
    <row r="1029" spans="3:12" s="303" customFormat="1" x14ac:dyDescent="0.3">
      <c r="C1029" s="1371"/>
      <c r="D1029" s="1380" t="s">
        <v>203</v>
      </c>
      <c r="E1029" s="1373"/>
      <c r="F1029" s="1374"/>
      <c r="G1029" s="1375"/>
      <c r="H1029" s="1376"/>
      <c r="I1029" s="1388"/>
      <c r="J1029" s="1390"/>
      <c r="K1029" s="1379"/>
    </row>
    <row r="1030" spans="3:12" x14ac:dyDescent="0.3">
      <c r="C1030" s="1371"/>
      <c r="D1030" s="1372" t="s">
        <v>2293</v>
      </c>
      <c r="E1030" s="1373"/>
      <c r="F1030" s="1374"/>
      <c r="G1030" s="1375"/>
      <c r="H1030" s="1376"/>
      <c r="I1030" s="1388"/>
      <c r="J1030" s="1390"/>
      <c r="K1030" s="1379"/>
    </row>
    <row r="1031" spans="3:12" ht="16.5" customHeight="1" x14ac:dyDescent="0.3">
      <c r="C1031" s="1371"/>
      <c r="D1031" s="1391" t="s">
        <v>4131</v>
      </c>
      <c r="E1031" s="1373">
        <v>1</v>
      </c>
      <c r="F1031" s="1374"/>
      <c r="G1031" s="1375"/>
      <c r="H1031" s="1376"/>
      <c r="I1031" s="1388">
        <f t="shared" si="22"/>
        <v>1</v>
      </c>
      <c r="J1031" s="1390"/>
      <c r="K1031" s="1379"/>
    </row>
    <row r="1032" spans="3:12" ht="16.5" customHeight="1" x14ac:dyDescent="0.3">
      <c r="C1032" s="1371"/>
      <c r="D1032" s="1391" t="s">
        <v>4132</v>
      </c>
      <c r="E1032" s="1373">
        <v>1</v>
      </c>
      <c r="F1032" s="1374"/>
      <c r="G1032" s="1375"/>
      <c r="H1032" s="1376"/>
      <c r="I1032" s="1388">
        <f t="shared" si="22"/>
        <v>1</v>
      </c>
      <c r="J1032" s="1390"/>
      <c r="K1032" s="1379"/>
      <c r="L1032" s="302"/>
    </row>
    <row r="1033" spans="3:12" ht="16.5" customHeight="1" x14ac:dyDescent="0.3">
      <c r="C1033" s="1371"/>
      <c r="D1033" s="1391" t="s">
        <v>4133</v>
      </c>
      <c r="E1033" s="1373">
        <v>1</v>
      </c>
      <c r="F1033" s="1374"/>
      <c r="G1033" s="1375"/>
      <c r="H1033" s="1376"/>
      <c r="I1033" s="1388">
        <f t="shared" si="22"/>
        <v>1</v>
      </c>
      <c r="J1033" s="1390"/>
      <c r="K1033" s="1379"/>
      <c r="L1033" s="302"/>
    </row>
    <row r="1034" spans="3:12" ht="16.5" customHeight="1" x14ac:dyDescent="0.3">
      <c r="C1034" s="1371"/>
      <c r="D1034" s="1372" t="s">
        <v>3818</v>
      </c>
      <c r="E1034" s="1373"/>
      <c r="F1034" s="1374"/>
      <c r="G1034" s="1375"/>
      <c r="H1034" s="1376"/>
      <c r="I1034" s="1388"/>
      <c r="J1034" s="1386"/>
      <c r="K1034" s="1387"/>
      <c r="L1034" s="302"/>
    </row>
    <row r="1035" spans="3:12" ht="16.5" customHeight="1" x14ac:dyDescent="0.3">
      <c r="C1035" s="1371"/>
      <c r="D1035" s="1391" t="s">
        <v>4134</v>
      </c>
      <c r="E1035" s="1373">
        <v>1</v>
      </c>
      <c r="F1035" s="1374"/>
      <c r="G1035" s="1375"/>
      <c r="H1035" s="1376"/>
      <c r="I1035" s="1388">
        <f t="shared" si="22"/>
        <v>1</v>
      </c>
      <c r="J1035" s="1395"/>
      <c r="K1035" s="1379"/>
      <c r="L1035" s="302"/>
    </row>
    <row r="1036" spans="3:12" ht="16.5" customHeight="1" x14ac:dyDescent="0.3">
      <c r="C1036" s="1385"/>
      <c r="D1036" s="1391" t="s">
        <v>4135</v>
      </c>
      <c r="E1036" s="1373">
        <v>1</v>
      </c>
      <c r="F1036" s="1374"/>
      <c r="G1036" s="1375"/>
      <c r="H1036" s="1403"/>
      <c r="I1036" s="1388">
        <f t="shared" si="22"/>
        <v>1</v>
      </c>
      <c r="J1036" s="1378"/>
      <c r="K1036" s="1379"/>
      <c r="L1036" s="302"/>
    </row>
    <row r="1037" spans="3:12" ht="33" customHeight="1" x14ac:dyDescent="0.3">
      <c r="C1037" s="1371"/>
      <c r="D1037" s="1391" t="s">
        <v>4136</v>
      </c>
      <c r="E1037" s="1373">
        <v>1</v>
      </c>
      <c r="F1037" s="1404"/>
      <c r="G1037" s="1405"/>
      <c r="H1037" s="1376"/>
      <c r="I1037" s="1388">
        <f t="shared" si="22"/>
        <v>1</v>
      </c>
      <c r="J1037" s="1378"/>
      <c r="K1037" s="1379"/>
      <c r="L1037" s="302"/>
    </row>
    <row r="1038" spans="3:12" ht="16.5" customHeight="1" x14ac:dyDescent="0.3">
      <c r="C1038" s="1366" t="str">
        <f>RESUMEN!C517</f>
        <v>03.15.03.20</v>
      </c>
      <c r="D1038" s="1396" t="str">
        <f>RESUMEN!D517</f>
        <v>SI-18 SEÑAL REGULADORA DE PROHIBICIÓN 0.60x0.30m</v>
      </c>
      <c r="E1038" s="865"/>
      <c r="F1038" s="707"/>
      <c r="G1038" s="1368"/>
      <c r="H1038" s="1369"/>
      <c r="I1038" s="707"/>
      <c r="J1038" s="1368">
        <f>SUM(I1041:I1067)</f>
        <v>20</v>
      </c>
      <c r="K1038" s="1370" t="str">
        <f>+[44]RESUMEN!E195</f>
        <v>und</v>
      </c>
      <c r="L1038" s="302"/>
    </row>
    <row r="1039" spans="3:12" s="303" customFormat="1" x14ac:dyDescent="0.3">
      <c r="C1039" s="1385"/>
      <c r="D1039" s="1380" t="s">
        <v>169</v>
      </c>
      <c r="E1039" s="1373"/>
      <c r="F1039" s="1374"/>
      <c r="G1039" s="1375"/>
      <c r="H1039" s="1376"/>
      <c r="I1039" s="1374"/>
      <c r="J1039" s="1386"/>
      <c r="K1039" s="1387"/>
    </row>
    <row r="1040" spans="3:12" x14ac:dyDescent="0.3">
      <c r="C1040" s="1371"/>
      <c r="D1040" s="1372" t="s">
        <v>3793</v>
      </c>
      <c r="E1040" s="1373"/>
      <c r="F1040" s="1374"/>
      <c r="G1040" s="1375"/>
      <c r="H1040" s="1376"/>
      <c r="I1040" s="1388"/>
      <c r="J1040" s="1395"/>
      <c r="K1040" s="1379"/>
    </row>
    <row r="1041" spans="3:12" ht="16.5" customHeight="1" x14ac:dyDescent="0.3">
      <c r="C1041" s="1371"/>
      <c r="D1041" s="1391" t="s">
        <v>3881</v>
      </c>
      <c r="E1041" s="1373">
        <v>1</v>
      </c>
      <c r="F1041" s="1374"/>
      <c r="G1041" s="1375"/>
      <c r="H1041" s="1376"/>
      <c r="I1041" s="1388">
        <f t="shared" ref="I1041:I1067" si="23">PRODUCT(E1041:H1041)</f>
        <v>1</v>
      </c>
      <c r="J1041" s="1390"/>
      <c r="K1041" s="1379"/>
    </row>
    <row r="1042" spans="3:12" ht="16.5" customHeight="1" x14ac:dyDescent="0.3">
      <c r="C1042" s="1371"/>
      <c r="D1042" s="1391" t="s">
        <v>161</v>
      </c>
      <c r="E1042" s="1373">
        <v>1</v>
      </c>
      <c r="F1042" s="1374"/>
      <c r="G1042" s="1375"/>
      <c r="H1042" s="1376"/>
      <c r="I1042" s="1388">
        <f t="shared" si="23"/>
        <v>1</v>
      </c>
      <c r="J1042" s="1390"/>
      <c r="K1042" s="1379"/>
      <c r="L1042" s="302"/>
    </row>
    <row r="1043" spans="3:12" ht="16.5" customHeight="1" x14ac:dyDescent="0.3">
      <c r="C1043" s="1371"/>
      <c r="D1043" s="1372" t="s">
        <v>3814</v>
      </c>
      <c r="E1043" s="1373"/>
      <c r="F1043" s="1374"/>
      <c r="G1043" s="1375"/>
      <c r="H1043" s="1376"/>
      <c r="I1043" s="1388"/>
      <c r="J1043" s="1390"/>
      <c r="K1043" s="1379"/>
      <c r="L1043" s="302"/>
    </row>
    <row r="1044" spans="3:12" ht="16.5" customHeight="1" x14ac:dyDescent="0.3">
      <c r="C1044" s="1371"/>
      <c r="D1044" s="1391" t="s">
        <v>4137</v>
      </c>
      <c r="E1044" s="1373">
        <v>1</v>
      </c>
      <c r="F1044" s="1374"/>
      <c r="G1044" s="1375"/>
      <c r="H1044" s="1376"/>
      <c r="I1044" s="1388">
        <f t="shared" si="23"/>
        <v>1</v>
      </c>
      <c r="J1044" s="1390"/>
      <c r="K1044" s="1379"/>
      <c r="L1044" s="302"/>
    </row>
    <row r="1045" spans="3:12" ht="16.5" customHeight="1" x14ac:dyDescent="0.3">
      <c r="C1045" s="1371"/>
      <c r="D1045" s="1391" t="s">
        <v>181</v>
      </c>
      <c r="E1045" s="1373">
        <v>1</v>
      </c>
      <c r="F1045" s="1374"/>
      <c r="G1045" s="1375"/>
      <c r="H1045" s="1376"/>
      <c r="I1045" s="1388">
        <f t="shared" si="23"/>
        <v>1</v>
      </c>
      <c r="J1045" s="1390"/>
      <c r="K1045" s="1379"/>
      <c r="L1045" s="302"/>
    </row>
    <row r="1046" spans="3:12" ht="16.5" customHeight="1" x14ac:dyDescent="0.3">
      <c r="C1046" s="1371"/>
      <c r="D1046" s="1391" t="s">
        <v>1089</v>
      </c>
      <c r="E1046" s="1373">
        <v>1</v>
      </c>
      <c r="F1046" s="1374"/>
      <c r="G1046" s="1375"/>
      <c r="H1046" s="1376"/>
      <c r="I1046" s="1388">
        <f t="shared" si="23"/>
        <v>1</v>
      </c>
      <c r="J1046" s="1390"/>
      <c r="K1046" s="1379"/>
      <c r="L1046" s="302"/>
    </row>
    <row r="1047" spans="3:12" s="303" customFormat="1" x14ac:dyDescent="0.3">
      <c r="C1047" s="1371"/>
      <c r="D1047" s="1372" t="s">
        <v>3799</v>
      </c>
      <c r="E1047" s="1373"/>
      <c r="F1047" s="1374"/>
      <c r="G1047" s="1375"/>
      <c r="H1047" s="1376"/>
      <c r="I1047" s="1388"/>
      <c r="J1047" s="1390"/>
      <c r="K1047" s="1379"/>
    </row>
    <row r="1048" spans="3:12" x14ac:dyDescent="0.3">
      <c r="C1048" s="1371"/>
      <c r="D1048" s="1391" t="s">
        <v>4138</v>
      </c>
      <c r="E1048" s="1373">
        <v>1</v>
      </c>
      <c r="F1048" s="1374"/>
      <c r="G1048" s="1375"/>
      <c r="H1048" s="1376"/>
      <c r="I1048" s="1388">
        <f t="shared" si="23"/>
        <v>1</v>
      </c>
      <c r="J1048" s="1390"/>
      <c r="K1048" s="1379"/>
    </row>
    <row r="1049" spans="3:12" ht="16.5" customHeight="1" x14ac:dyDescent="0.3">
      <c r="C1049" s="1371"/>
      <c r="D1049" s="1391" t="s">
        <v>4139</v>
      </c>
      <c r="E1049" s="1373">
        <v>1</v>
      </c>
      <c r="F1049" s="1374"/>
      <c r="G1049" s="1375"/>
      <c r="H1049" s="1376"/>
      <c r="I1049" s="1388">
        <f t="shared" si="23"/>
        <v>1</v>
      </c>
      <c r="J1049" s="1390"/>
      <c r="K1049" s="1379"/>
    </row>
    <row r="1050" spans="3:12" ht="16.5" customHeight="1" x14ac:dyDescent="0.3">
      <c r="C1050" s="1371"/>
      <c r="D1050" s="1391" t="s">
        <v>4140</v>
      </c>
      <c r="E1050" s="1373">
        <v>2</v>
      </c>
      <c r="F1050" s="1374"/>
      <c r="G1050" s="1375"/>
      <c r="H1050" s="1376"/>
      <c r="I1050" s="1388">
        <f t="shared" si="23"/>
        <v>2</v>
      </c>
      <c r="J1050" s="1390"/>
      <c r="K1050" s="1379"/>
      <c r="L1050" s="302"/>
    </row>
    <row r="1051" spans="3:12" ht="16.5" customHeight="1" x14ac:dyDescent="0.3">
      <c r="C1051" s="1371"/>
      <c r="D1051" s="1391" t="s">
        <v>4141</v>
      </c>
      <c r="E1051" s="1373">
        <v>1</v>
      </c>
      <c r="F1051" s="1374"/>
      <c r="G1051" s="1375"/>
      <c r="H1051" s="1376"/>
      <c r="I1051" s="1388">
        <f t="shared" si="23"/>
        <v>1</v>
      </c>
      <c r="J1051" s="1390"/>
      <c r="K1051" s="1379"/>
      <c r="L1051" s="302"/>
    </row>
    <row r="1052" spans="3:12" ht="16.5" customHeight="1" x14ac:dyDescent="0.3">
      <c r="C1052" s="1371"/>
      <c r="D1052" s="1380" t="s">
        <v>200</v>
      </c>
      <c r="E1052" s="1373"/>
      <c r="F1052" s="1374"/>
      <c r="G1052" s="1375"/>
      <c r="H1052" s="1376"/>
      <c r="I1052" s="1388"/>
      <c r="J1052" s="1390"/>
      <c r="K1052" s="1379"/>
      <c r="L1052" s="302"/>
    </row>
    <row r="1053" spans="3:12" ht="16.5" customHeight="1" x14ac:dyDescent="0.3">
      <c r="C1053" s="1371"/>
      <c r="D1053" s="1372" t="s">
        <v>3815</v>
      </c>
      <c r="E1053" s="1373"/>
      <c r="F1053" s="1374"/>
      <c r="G1053" s="1375"/>
      <c r="H1053" s="1376"/>
      <c r="I1053" s="1388"/>
      <c r="J1053" s="1390"/>
      <c r="K1053" s="1379"/>
      <c r="L1053" s="302"/>
    </row>
    <row r="1054" spans="3:12" ht="16.5" customHeight="1" x14ac:dyDescent="0.3">
      <c r="C1054" s="1371"/>
      <c r="D1054" s="1391" t="s">
        <v>384</v>
      </c>
      <c r="E1054" s="1373">
        <v>1</v>
      </c>
      <c r="F1054" s="1374"/>
      <c r="G1054" s="1375"/>
      <c r="H1054" s="1376"/>
      <c r="I1054" s="1388">
        <f t="shared" si="23"/>
        <v>1</v>
      </c>
      <c r="J1054" s="1390"/>
      <c r="K1054" s="1379"/>
      <c r="L1054" s="302"/>
    </row>
    <row r="1055" spans="3:12" s="303" customFormat="1" x14ac:dyDescent="0.3">
      <c r="C1055" s="1371"/>
      <c r="D1055" s="1391" t="s">
        <v>4142</v>
      </c>
      <c r="E1055" s="1373">
        <v>1</v>
      </c>
      <c r="F1055" s="1374"/>
      <c r="G1055" s="1375"/>
      <c r="H1055" s="1376"/>
      <c r="I1055" s="1388">
        <f t="shared" si="23"/>
        <v>1</v>
      </c>
      <c r="J1055" s="1390"/>
      <c r="K1055" s="1379"/>
    </row>
    <row r="1056" spans="3:12" x14ac:dyDescent="0.3">
      <c r="C1056" s="1371"/>
      <c r="D1056" s="1391" t="s">
        <v>4143</v>
      </c>
      <c r="E1056" s="1373">
        <v>1</v>
      </c>
      <c r="F1056" s="1374"/>
      <c r="G1056" s="1375"/>
      <c r="H1056" s="1376"/>
      <c r="I1056" s="1388">
        <f t="shared" si="23"/>
        <v>1</v>
      </c>
      <c r="J1056" s="1390"/>
      <c r="K1056" s="1379"/>
    </row>
    <row r="1057" spans="3:12" ht="16.5" customHeight="1" x14ac:dyDescent="0.3">
      <c r="C1057" s="1371"/>
      <c r="D1057" s="1391" t="s">
        <v>4144</v>
      </c>
      <c r="E1057" s="1373">
        <v>1</v>
      </c>
      <c r="F1057" s="1374"/>
      <c r="G1057" s="1375"/>
      <c r="H1057" s="1376"/>
      <c r="I1057" s="1388">
        <f t="shared" si="23"/>
        <v>1</v>
      </c>
      <c r="J1057" s="1390"/>
      <c r="K1057" s="1379"/>
    </row>
    <row r="1058" spans="3:12" ht="16.5" customHeight="1" x14ac:dyDescent="0.3">
      <c r="C1058" s="1371"/>
      <c r="D1058" s="1391" t="s">
        <v>4145</v>
      </c>
      <c r="E1058" s="1373">
        <v>1</v>
      </c>
      <c r="F1058" s="1374"/>
      <c r="G1058" s="1375"/>
      <c r="H1058" s="1376"/>
      <c r="I1058" s="1388">
        <f t="shared" si="23"/>
        <v>1</v>
      </c>
      <c r="J1058" s="1390"/>
      <c r="K1058" s="1379"/>
      <c r="L1058" s="302"/>
    </row>
    <row r="1059" spans="3:12" ht="16.5" customHeight="1" x14ac:dyDescent="0.3">
      <c r="C1059" s="1371"/>
      <c r="D1059" s="1372" t="s">
        <v>3856</v>
      </c>
      <c r="E1059" s="1373"/>
      <c r="F1059" s="1374"/>
      <c r="G1059" s="1375"/>
      <c r="H1059" s="1376"/>
      <c r="I1059" s="1388"/>
      <c r="J1059" s="1390"/>
      <c r="K1059" s="1379"/>
      <c r="L1059" s="302"/>
    </row>
    <row r="1060" spans="3:12" ht="16.5" customHeight="1" x14ac:dyDescent="0.3">
      <c r="C1060" s="1371"/>
      <c r="D1060" s="1391" t="s">
        <v>4140</v>
      </c>
      <c r="E1060" s="1373">
        <v>1</v>
      </c>
      <c r="F1060" s="1374"/>
      <c r="G1060" s="1375"/>
      <c r="H1060" s="1376"/>
      <c r="I1060" s="1388">
        <f t="shared" si="23"/>
        <v>1</v>
      </c>
      <c r="J1060" s="1390"/>
      <c r="K1060" s="1379"/>
      <c r="L1060" s="302"/>
    </row>
    <row r="1061" spans="3:12" ht="16.5" customHeight="1" x14ac:dyDescent="0.3">
      <c r="C1061" s="1371"/>
      <c r="D1061" s="1391" t="s">
        <v>4146</v>
      </c>
      <c r="E1061" s="1373">
        <v>1</v>
      </c>
      <c r="F1061" s="1374"/>
      <c r="G1061" s="1375"/>
      <c r="H1061" s="1376"/>
      <c r="I1061" s="1388">
        <f t="shared" si="23"/>
        <v>1</v>
      </c>
      <c r="J1061" s="1390"/>
      <c r="K1061" s="1379"/>
      <c r="L1061" s="302"/>
    </row>
    <row r="1062" spans="3:12" ht="16.5" customHeight="1" x14ac:dyDescent="0.3">
      <c r="C1062" s="1371"/>
      <c r="D1062" s="1391" t="s">
        <v>4147</v>
      </c>
      <c r="E1062" s="1373">
        <v>1</v>
      </c>
      <c r="F1062" s="1374"/>
      <c r="G1062" s="1375"/>
      <c r="H1062" s="1376"/>
      <c r="I1062" s="1388">
        <f t="shared" si="23"/>
        <v>1</v>
      </c>
      <c r="J1062" s="1390"/>
      <c r="K1062" s="1379"/>
      <c r="L1062" s="302"/>
    </row>
    <row r="1063" spans="3:12" ht="16.5" customHeight="1" x14ac:dyDescent="0.3">
      <c r="C1063" s="1371"/>
      <c r="D1063" s="1380" t="s">
        <v>203</v>
      </c>
      <c r="E1063" s="1373"/>
      <c r="F1063" s="1374"/>
      <c r="G1063" s="1375"/>
      <c r="H1063" s="1376"/>
      <c r="I1063" s="1388"/>
      <c r="J1063" s="1390"/>
      <c r="K1063" s="1379"/>
      <c r="L1063" s="302"/>
    </row>
    <row r="1064" spans="3:12" ht="16.5" customHeight="1" x14ac:dyDescent="0.3">
      <c r="C1064" s="1371"/>
      <c r="D1064" s="1372" t="s">
        <v>2293</v>
      </c>
      <c r="E1064" s="1373"/>
      <c r="F1064" s="1374"/>
      <c r="G1064" s="1375"/>
      <c r="H1064" s="1376"/>
      <c r="I1064" s="1388"/>
      <c r="J1064" s="1390"/>
      <c r="K1064" s="1379"/>
      <c r="L1064" s="302"/>
    </row>
    <row r="1065" spans="3:12" ht="16.5" customHeight="1" x14ac:dyDescent="0.3">
      <c r="C1065" s="1371"/>
      <c r="D1065" s="1391" t="s">
        <v>4148</v>
      </c>
      <c r="E1065" s="1373">
        <v>1</v>
      </c>
      <c r="F1065" s="1374"/>
      <c r="G1065" s="1375"/>
      <c r="H1065" s="1376"/>
      <c r="I1065" s="1388">
        <f t="shared" si="23"/>
        <v>1</v>
      </c>
      <c r="J1065" s="1390"/>
      <c r="K1065" s="1379"/>
      <c r="L1065" s="302"/>
    </row>
    <row r="1066" spans="3:12" ht="16.5" customHeight="1" x14ac:dyDescent="0.3">
      <c r="C1066" s="1371"/>
      <c r="D1066" s="1372" t="s">
        <v>3818</v>
      </c>
      <c r="E1066" s="1373"/>
      <c r="F1066" s="1374"/>
      <c r="G1066" s="1375"/>
      <c r="H1066" s="1376"/>
      <c r="I1066" s="1388"/>
      <c r="J1066" s="1390"/>
      <c r="K1066" s="1379"/>
      <c r="L1066" s="302"/>
    </row>
    <row r="1067" spans="3:12" ht="16.5" customHeight="1" x14ac:dyDescent="0.3">
      <c r="C1067" s="1371"/>
      <c r="D1067" s="1391" t="s">
        <v>3879</v>
      </c>
      <c r="E1067" s="1373">
        <v>1</v>
      </c>
      <c r="F1067" s="1374"/>
      <c r="G1067" s="1375"/>
      <c r="H1067" s="1376"/>
      <c r="I1067" s="1388">
        <f t="shared" si="23"/>
        <v>1</v>
      </c>
      <c r="J1067" s="1390"/>
      <c r="K1067" s="1379"/>
      <c r="L1067" s="302"/>
    </row>
    <row r="1068" spans="3:12" ht="16.5" customHeight="1" x14ac:dyDescent="0.3">
      <c r="C1068" s="1366" t="str">
        <f>RESUMEN!C518</f>
        <v>03.15.03.21</v>
      </c>
      <c r="D1068" s="1396" t="str">
        <f>RESUMEN!D518</f>
        <v>SI-19 SEÑAL REGULADORA DE OBLIGACION 0.80x0.30m</v>
      </c>
      <c r="E1068" s="865"/>
      <c r="F1068" s="707"/>
      <c r="G1068" s="1368"/>
      <c r="H1068" s="1369"/>
      <c r="I1068" s="707"/>
      <c r="J1068" s="1368">
        <f>SUM(I1071:I1085)</f>
        <v>9</v>
      </c>
      <c r="K1068" s="1370" t="str">
        <f>[44]RESUMEN!$E$198</f>
        <v>und</v>
      </c>
      <c r="L1068" s="302"/>
    </row>
    <row r="1069" spans="3:12" ht="16.5" customHeight="1" x14ac:dyDescent="0.3">
      <c r="C1069" s="1385"/>
      <c r="D1069" s="1380" t="s">
        <v>169</v>
      </c>
      <c r="E1069" s="1373"/>
      <c r="F1069" s="1374"/>
      <c r="G1069" s="1375"/>
      <c r="H1069" s="1376"/>
      <c r="I1069" s="1374"/>
      <c r="J1069" s="1386"/>
      <c r="K1069" s="1387"/>
      <c r="L1069" s="302"/>
    </row>
    <row r="1070" spans="3:12" ht="16.5" customHeight="1" x14ac:dyDescent="0.3">
      <c r="C1070" s="1371"/>
      <c r="D1070" s="1372" t="s">
        <v>3793</v>
      </c>
      <c r="E1070" s="1373"/>
      <c r="F1070" s="1374"/>
      <c r="G1070" s="1375"/>
      <c r="H1070" s="1376"/>
      <c r="I1070" s="1388"/>
      <c r="J1070" s="1395"/>
      <c r="K1070" s="1379"/>
      <c r="L1070" s="302"/>
    </row>
    <row r="1071" spans="3:12" ht="16.5" customHeight="1" x14ac:dyDescent="0.3">
      <c r="C1071" s="1371"/>
      <c r="D1071" s="1391" t="s">
        <v>4149</v>
      </c>
      <c r="E1071" s="1373">
        <v>1</v>
      </c>
      <c r="F1071" s="1374"/>
      <c r="G1071" s="1375"/>
      <c r="H1071" s="1376"/>
      <c r="I1071" s="1388">
        <f t="shared" ref="I1071:I1085" si="24">PRODUCT(E1071:H1071)</f>
        <v>1</v>
      </c>
      <c r="J1071" s="1390"/>
      <c r="K1071" s="1379"/>
      <c r="L1071" s="302"/>
    </row>
    <row r="1072" spans="3:12" ht="16.5" customHeight="1" x14ac:dyDescent="0.3">
      <c r="C1072" s="1371"/>
      <c r="D1072" s="1372" t="s">
        <v>3814</v>
      </c>
      <c r="E1072" s="1373"/>
      <c r="F1072" s="1374"/>
      <c r="G1072" s="1375"/>
      <c r="H1072" s="1376"/>
      <c r="I1072" s="1388"/>
      <c r="J1072" s="1378"/>
      <c r="K1072" s="1379"/>
      <c r="L1072" s="302"/>
    </row>
    <row r="1073" spans="3:12" ht="16.5" customHeight="1" x14ac:dyDescent="0.3">
      <c r="C1073" s="1371"/>
      <c r="D1073" s="1391" t="s">
        <v>4150</v>
      </c>
      <c r="E1073" s="1373">
        <v>1</v>
      </c>
      <c r="F1073" s="1374"/>
      <c r="G1073" s="1375"/>
      <c r="H1073" s="1376"/>
      <c r="I1073" s="1388">
        <f t="shared" si="24"/>
        <v>1</v>
      </c>
      <c r="J1073" s="1386"/>
      <c r="K1073" s="1387"/>
      <c r="L1073" s="302"/>
    </row>
    <row r="1074" spans="3:12" ht="16.5" customHeight="1" x14ac:dyDescent="0.3">
      <c r="C1074" s="1371"/>
      <c r="D1074" s="1372" t="s">
        <v>3810</v>
      </c>
      <c r="E1074" s="1373"/>
      <c r="F1074" s="1374"/>
      <c r="G1074" s="1375"/>
      <c r="H1074" s="1376"/>
      <c r="I1074" s="1388"/>
      <c r="J1074" s="1395"/>
      <c r="K1074" s="1379"/>
      <c r="L1074" s="302"/>
    </row>
    <row r="1075" spans="3:12" ht="16.5" customHeight="1" x14ac:dyDescent="0.3">
      <c r="C1075" s="1371"/>
      <c r="D1075" s="1409" t="s">
        <v>177</v>
      </c>
      <c r="E1075" s="1373">
        <v>1</v>
      </c>
      <c r="F1075" s="1374"/>
      <c r="G1075" s="1375"/>
      <c r="H1075" s="1376"/>
      <c r="I1075" s="1388">
        <f t="shared" si="24"/>
        <v>1</v>
      </c>
      <c r="J1075" s="1386"/>
      <c r="K1075" s="1387"/>
      <c r="L1075" s="302"/>
    </row>
    <row r="1076" spans="3:12" ht="16.5" customHeight="1" x14ac:dyDescent="0.3">
      <c r="C1076" s="1371"/>
      <c r="D1076" s="1380" t="s">
        <v>200</v>
      </c>
      <c r="E1076" s="1373"/>
      <c r="F1076" s="1374"/>
      <c r="G1076" s="1375"/>
      <c r="H1076" s="1376"/>
      <c r="I1076" s="1388"/>
      <c r="J1076" s="1395"/>
      <c r="K1076" s="1379"/>
      <c r="L1076" s="302"/>
    </row>
    <row r="1077" spans="3:12" ht="16.5" customHeight="1" x14ac:dyDescent="0.3">
      <c r="C1077" s="1371"/>
      <c r="D1077" s="1372" t="s">
        <v>3851</v>
      </c>
      <c r="E1077" s="1373"/>
      <c r="F1077" s="1374"/>
      <c r="G1077" s="1375"/>
      <c r="H1077" s="1376"/>
      <c r="I1077" s="1388"/>
      <c r="J1077" s="1390"/>
      <c r="K1077" s="1379"/>
      <c r="L1077" s="302"/>
    </row>
    <row r="1078" spans="3:12" s="303" customFormat="1" x14ac:dyDescent="0.3">
      <c r="C1078" s="1371"/>
      <c r="D1078" s="1409" t="s">
        <v>3928</v>
      </c>
      <c r="E1078" s="1373">
        <v>1</v>
      </c>
      <c r="F1078" s="1374"/>
      <c r="G1078" s="1375"/>
      <c r="H1078" s="1376"/>
      <c r="I1078" s="1388">
        <f t="shared" si="24"/>
        <v>1</v>
      </c>
      <c r="J1078" s="1378"/>
      <c r="K1078" s="1379"/>
    </row>
    <row r="1079" spans="3:12" x14ac:dyDescent="0.3">
      <c r="C1079" s="1371"/>
      <c r="D1079" s="1409" t="s">
        <v>4151</v>
      </c>
      <c r="E1079" s="1373">
        <v>1</v>
      </c>
      <c r="F1079" s="1374"/>
      <c r="G1079" s="1375"/>
      <c r="H1079" s="1376"/>
      <c r="I1079" s="1388">
        <f t="shared" si="24"/>
        <v>1</v>
      </c>
      <c r="J1079" s="1395"/>
      <c r="K1079" s="1379"/>
    </row>
    <row r="1080" spans="3:12" ht="16.5" customHeight="1" x14ac:dyDescent="0.3">
      <c r="C1080" s="1371"/>
      <c r="D1080" s="1409" t="s">
        <v>266</v>
      </c>
      <c r="E1080" s="1373">
        <v>1</v>
      </c>
      <c r="F1080" s="1374"/>
      <c r="G1080" s="1375"/>
      <c r="H1080" s="1376"/>
      <c r="I1080" s="1388">
        <f t="shared" si="24"/>
        <v>1</v>
      </c>
      <c r="J1080" s="1390"/>
      <c r="K1080" s="1379"/>
    </row>
    <row r="1081" spans="3:12" ht="16.5" customHeight="1" x14ac:dyDescent="0.3">
      <c r="C1081" s="1371"/>
      <c r="D1081" s="1380" t="s">
        <v>203</v>
      </c>
      <c r="E1081" s="1373"/>
      <c r="F1081" s="1374"/>
      <c r="G1081" s="1375"/>
      <c r="H1081" s="1376"/>
      <c r="I1081" s="1388"/>
      <c r="J1081" s="1378"/>
      <c r="K1081" s="1379"/>
      <c r="L1081" s="302"/>
    </row>
    <row r="1082" spans="3:12" ht="16.5" customHeight="1" x14ac:dyDescent="0.3">
      <c r="C1082" s="1371"/>
      <c r="D1082" s="1372" t="s">
        <v>3818</v>
      </c>
      <c r="E1082" s="1373"/>
      <c r="F1082" s="1374"/>
      <c r="G1082" s="1375"/>
      <c r="H1082" s="1376"/>
      <c r="I1082" s="1388"/>
      <c r="J1082" s="1378"/>
      <c r="K1082" s="1379"/>
      <c r="L1082" s="302"/>
    </row>
    <row r="1083" spans="3:12" ht="16.5" customHeight="1" x14ac:dyDescent="0.3">
      <c r="C1083" s="1371"/>
      <c r="D1083" s="1409" t="s">
        <v>4152</v>
      </c>
      <c r="E1083" s="1373">
        <v>1</v>
      </c>
      <c r="F1083" s="1374"/>
      <c r="G1083" s="1375"/>
      <c r="H1083" s="1376"/>
      <c r="I1083" s="1388">
        <f t="shared" si="24"/>
        <v>1</v>
      </c>
      <c r="J1083" s="1386"/>
      <c r="K1083" s="1387"/>
      <c r="L1083" s="302"/>
    </row>
    <row r="1084" spans="3:12" ht="16.5" customHeight="1" x14ac:dyDescent="0.3">
      <c r="C1084" s="1371"/>
      <c r="D1084" s="1409" t="s">
        <v>4153</v>
      </c>
      <c r="E1084" s="1373">
        <v>1</v>
      </c>
      <c r="F1084" s="1374"/>
      <c r="G1084" s="1375"/>
      <c r="H1084" s="1376"/>
      <c r="I1084" s="1388">
        <f t="shared" si="24"/>
        <v>1</v>
      </c>
      <c r="J1084" s="1395"/>
      <c r="K1084" s="1379"/>
      <c r="L1084" s="302"/>
    </row>
    <row r="1085" spans="3:12" ht="16.5" customHeight="1" x14ac:dyDescent="0.3">
      <c r="C1085" s="1371"/>
      <c r="D1085" s="1409" t="s">
        <v>4154</v>
      </c>
      <c r="E1085" s="1373">
        <v>1</v>
      </c>
      <c r="F1085" s="1374"/>
      <c r="G1085" s="1375"/>
      <c r="H1085" s="1376"/>
      <c r="I1085" s="1388">
        <f t="shared" si="24"/>
        <v>1</v>
      </c>
      <c r="J1085" s="1390"/>
      <c r="K1085" s="1379"/>
      <c r="L1085" s="302"/>
    </row>
    <row r="1086" spans="3:12" ht="16.5" customHeight="1" x14ac:dyDescent="0.3">
      <c r="C1086" s="1366" t="str">
        <f>RESUMEN!C519</f>
        <v>03.15.03.22</v>
      </c>
      <c r="D1086" s="1396" t="str">
        <f>RESUMEN!D519</f>
        <v>SI-20 SEÑAL INFORMATIVA 0.60x0.40m</v>
      </c>
      <c r="E1086" s="865"/>
      <c r="F1086" s="707"/>
      <c r="G1086" s="1368"/>
      <c r="H1086" s="1369"/>
      <c r="I1086" s="707"/>
      <c r="J1086" s="1368">
        <f>SUM(I1089)</f>
        <v>1</v>
      </c>
      <c r="K1086" s="1370" t="str">
        <f>[44]RESUMEN!$E$199</f>
        <v>und</v>
      </c>
      <c r="L1086" s="302"/>
    </row>
    <row r="1087" spans="3:12" ht="16.5" customHeight="1" x14ac:dyDescent="0.3">
      <c r="C1087" s="1385"/>
      <c r="D1087" s="1380" t="s">
        <v>169</v>
      </c>
      <c r="E1087" s="1373"/>
      <c r="F1087" s="1374"/>
      <c r="G1087" s="1375"/>
      <c r="H1087" s="1376"/>
      <c r="I1087" s="1374"/>
      <c r="J1087" s="1386"/>
      <c r="K1087" s="1387"/>
      <c r="L1087" s="302"/>
    </row>
    <row r="1088" spans="3:12" ht="16.5" customHeight="1" x14ac:dyDescent="0.3">
      <c r="C1088" s="1371"/>
      <c r="D1088" s="1372" t="s">
        <v>3814</v>
      </c>
      <c r="E1088" s="1373"/>
      <c r="F1088" s="1374"/>
      <c r="G1088" s="1375"/>
      <c r="H1088" s="1376"/>
      <c r="I1088" s="1388"/>
      <c r="J1088" s="1395"/>
      <c r="K1088" s="1379"/>
      <c r="L1088" s="302"/>
    </row>
    <row r="1089" spans="3:12" ht="16.5" customHeight="1" x14ac:dyDescent="0.3">
      <c r="C1089" s="1371"/>
      <c r="D1089" s="1409" t="s">
        <v>4155</v>
      </c>
      <c r="E1089" s="1373">
        <v>1</v>
      </c>
      <c r="F1089" s="1374"/>
      <c r="G1089" s="1375"/>
      <c r="H1089" s="1376"/>
      <c r="I1089" s="1388">
        <f>PRODUCT(E1089:H1089)</f>
        <v>1</v>
      </c>
      <c r="J1089" s="1390"/>
      <c r="K1089" s="1379"/>
      <c r="L1089" s="302"/>
    </row>
    <row r="1090" spans="3:12" ht="16.5" customHeight="1" x14ac:dyDescent="0.3">
      <c r="C1090" s="1366" t="str">
        <f>RESUMEN!C520</f>
        <v>03.15.03.23</v>
      </c>
      <c r="D1090" s="1396" t="str">
        <f>RESUMEN!D520</f>
        <v>SI-20a SEÑAL INFORMATIVA 0.30x0.20m</v>
      </c>
      <c r="E1090" s="865"/>
      <c r="F1090" s="707"/>
      <c r="G1090" s="1368"/>
      <c r="H1090" s="1369"/>
      <c r="I1090" s="707"/>
      <c r="J1090" s="1368">
        <f>SUM(I1093)</f>
        <v>1</v>
      </c>
      <c r="K1090" s="1370" t="str">
        <f>[44]RESUMEN!$E$200</f>
        <v>und</v>
      </c>
      <c r="L1090" s="302"/>
    </row>
    <row r="1091" spans="3:12" s="303" customFormat="1" x14ac:dyDescent="0.3">
      <c r="C1091" s="1385"/>
      <c r="D1091" s="1380" t="s">
        <v>169</v>
      </c>
      <c r="E1091" s="1373"/>
      <c r="F1091" s="1374"/>
      <c r="G1091" s="1375"/>
      <c r="H1091" s="1376"/>
      <c r="I1091" s="1374"/>
      <c r="J1091" s="1386"/>
      <c r="K1091" s="1387"/>
    </row>
    <row r="1092" spans="3:12" x14ac:dyDescent="0.3">
      <c r="C1092" s="1371"/>
      <c r="D1092" s="1372" t="s">
        <v>3814</v>
      </c>
      <c r="E1092" s="1373"/>
      <c r="F1092" s="1374"/>
      <c r="G1092" s="1375"/>
      <c r="H1092" s="1376"/>
      <c r="I1092" s="1388"/>
      <c r="J1092" s="1395"/>
      <c r="K1092" s="1379"/>
    </row>
    <row r="1093" spans="3:12" ht="16.5" customHeight="1" x14ac:dyDescent="0.3">
      <c r="C1093" s="1371"/>
      <c r="D1093" s="1409" t="s">
        <v>4155</v>
      </c>
      <c r="E1093" s="1373">
        <v>1</v>
      </c>
      <c r="F1093" s="1374"/>
      <c r="G1093" s="1375"/>
      <c r="H1093" s="1376"/>
      <c r="I1093" s="1388">
        <f>PRODUCT(E1093:H1093)</f>
        <v>1</v>
      </c>
      <c r="J1093" s="1390"/>
      <c r="K1093" s="1379"/>
    </row>
  </sheetData>
  <mergeCells count="9">
    <mergeCell ref="C2:K2"/>
    <mergeCell ref="D3:K3"/>
    <mergeCell ref="C7:C8"/>
    <mergeCell ref="D7:D8"/>
    <mergeCell ref="E7:E8"/>
    <mergeCell ref="F7:H7"/>
    <mergeCell ref="I7:I8"/>
    <mergeCell ref="J7:J8"/>
    <mergeCell ref="K7:K8"/>
  </mergeCells>
  <conditionalFormatting sqref="D13 D86 D110 D141 D22 I141">
    <cfRule type="cellIs" dxfId="1442" priority="770" operator="equal">
      <formula>#REF!</formula>
    </cfRule>
  </conditionalFormatting>
  <conditionalFormatting sqref="D33 D38 D67">
    <cfRule type="cellIs" dxfId="1441" priority="769" operator="equal">
      <formula>#REF!</formula>
    </cfRule>
  </conditionalFormatting>
  <conditionalFormatting sqref="I161">
    <cfRule type="cellIs" dxfId="1440" priority="768" operator="equal">
      <formula>#REF!</formula>
    </cfRule>
  </conditionalFormatting>
  <conditionalFormatting sqref="D156 I189 D189 I293 I312 I364">
    <cfRule type="cellIs" dxfId="1439" priority="760" operator="equal">
      <formula>#REF!</formula>
    </cfRule>
  </conditionalFormatting>
  <conditionalFormatting sqref="D43">
    <cfRule type="cellIs" dxfId="1438" priority="767" operator="equal">
      <formula>#REF!</formula>
    </cfRule>
  </conditionalFormatting>
  <conditionalFormatting sqref="D91">
    <cfRule type="cellIs" dxfId="1437" priority="763" operator="equal">
      <formula>#REF!</formula>
    </cfRule>
  </conditionalFormatting>
  <conditionalFormatting sqref="D62">
    <cfRule type="cellIs" dxfId="1436" priority="765" operator="equal">
      <formula>#REF!</formula>
    </cfRule>
  </conditionalFormatting>
  <conditionalFormatting sqref="D57">
    <cfRule type="cellIs" dxfId="1435" priority="766" operator="equal">
      <formula>#REF!</formula>
    </cfRule>
  </conditionalFormatting>
  <conditionalFormatting sqref="D101">
    <cfRule type="cellIs" dxfId="1434" priority="762" operator="equal">
      <formula>#REF!</formula>
    </cfRule>
  </conditionalFormatting>
  <conditionalFormatting sqref="D115">
    <cfRule type="cellIs" dxfId="1433" priority="761" operator="equal">
      <formula>#REF!</formula>
    </cfRule>
  </conditionalFormatting>
  <conditionalFormatting sqref="D19">
    <cfRule type="cellIs" dxfId="1432" priority="757" operator="equal">
      <formula>#REF!</formula>
    </cfRule>
  </conditionalFormatting>
  <conditionalFormatting sqref="D10">
    <cfRule type="cellIs" dxfId="1431" priority="758" operator="equal">
      <formula>#REF!</formula>
    </cfRule>
  </conditionalFormatting>
  <conditionalFormatting sqref="D28">
    <cfRule type="cellIs" dxfId="1430" priority="759" operator="equal">
      <formula>#REF!</formula>
    </cfRule>
  </conditionalFormatting>
  <conditionalFormatting sqref="D29">
    <cfRule type="cellIs" dxfId="1429" priority="756" operator="equal">
      <formula>#REF!</formula>
    </cfRule>
  </conditionalFormatting>
  <conditionalFormatting sqref="D39">
    <cfRule type="cellIs" dxfId="1428" priority="755" operator="equal">
      <formula>#REF!</formula>
    </cfRule>
  </conditionalFormatting>
  <conditionalFormatting sqref="D49">
    <cfRule type="cellIs" dxfId="1427" priority="754" operator="equal">
      <formula>#REF!</formula>
    </cfRule>
  </conditionalFormatting>
  <conditionalFormatting sqref="D58">
    <cfRule type="cellIs" dxfId="1426" priority="753" operator="equal">
      <formula>#REF!</formula>
    </cfRule>
  </conditionalFormatting>
  <conditionalFormatting sqref="D87">
    <cfRule type="cellIs" dxfId="1425" priority="751" operator="equal">
      <formula>#REF!</formula>
    </cfRule>
  </conditionalFormatting>
  <conditionalFormatting sqref="D97">
    <cfRule type="cellIs" dxfId="1424" priority="750" operator="equal">
      <formula>#REF!</formula>
    </cfRule>
  </conditionalFormatting>
  <conditionalFormatting sqref="D68">
    <cfRule type="cellIs" dxfId="1423" priority="752" operator="equal">
      <formula>#REF!</formula>
    </cfRule>
  </conditionalFormatting>
  <conditionalFormatting sqref="D111">
    <cfRule type="cellIs" dxfId="1422" priority="749" operator="equal">
      <formula>#REF!</formula>
    </cfRule>
  </conditionalFormatting>
  <conditionalFormatting sqref="D132">
    <cfRule type="cellIs" dxfId="1421" priority="748" operator="equal">
      <formula>#REF!</formula>
    </cfRule>
  </conditionalFormatting>
  <conditionalFormatting sqref="D146">
    <cfRule type="cellIs" dxfId="1420" priority="747" operator="equal">
      <formula>#REF!</formula>
    </cfRule>
  </conditionalFormatting>
  <conditionalFormatting sqref="D142">
    <cfRule type="cellIs" dxfId="1419" priority="746" operator="equal">
      <formula>#REF!</formula>
    </cfRule>
  </conditionalFormatting>
  <conditionalFormatting sqref="D180">
    <cfRule type="cellIs" dxfId="1418" priority="743" operator="equal">
      <formula>#REF!</formula>
    </cfRule>
  </conditionalFormatting>
  <conditionalFormatting sqref="D152">
    <cfRule type="cellIs" dxfId="1417" priority="745" operator="equal">
      <formula>#REF!</formula>
    </cfRule>
  </conditionalFormatting>
  <conditionalFormatting sqref="D176">
    <cfRule type="cellIs" dxfId="1416" priority="741" operator="equal">
      <formula>#REF!</formula>
    </cfRule>
  </conditionalFormatting>
  <conditionalFormatting sqref="D220">
    <cfRule type="cellIs" dxfId="1415" priority="737" operator="equal">
      <formula>#REF!</formula>
    </cfRule>
  </conditionalFormatting>
  <conditionalFormatting sqref="D166">
    <cfRule type="cellIs" dxfId="1414" priority="744" operator="equal">
      <formula>#REF!</formula>
    </cfRule>
  </conditionalFormatting>
  <conditionalFormatting sqref="I269">
    <cfRule type="cellIs" dxfId="1413" priority="736" operator="equal">
      <formula>#REF!</formula>
    </cfRule>
  </conditionalFormatting>
  <conditionalFormatting sqref="D205">
    <cfRule type="cellIs" dxfId="1412" priority="738" operator="equal">
      <formula>#REF!</formula>
    </cfRule>
  </conditionalFormatting>
  <conditionalFormatting sqref="I335">
    <cfRule type="cellIs" dxfId="1411" priority="731" operator="equal">
      <formula>#REF!</formula>
    </cfRule>
  </conditionalFormatting>
  <conditionalFormatting sqref="I215 D215">
    <cfRule type="cellIs" dxfId="1410" priority="739" operator="equal">
      <formula>#REF!</formula>
    </cfRule>
  </conditionalFormatting>
  <conditionalFormatting sqref="D245">
    <cfRule type="cellIs" dxfId="1409" priority="735" operator="equal">
      <formula>#REF!</formula>
    </cfRule>
  </conditionalFormatting>
  <conditionalFormatting sqref="D322 I322">
    <cfRule type="cellIs" dxfId="1408" priority="733" operator="equal">
      <formula>#REF!</formula>
    </cfRule>
  </conditionalFormatting>
  <conditionalFormatting sqref="I378">
    <cfRule type="cellIs" dxfId="1407" priority="728" operator="equal">
      <formula>#REF!</formula>
    </cfRule>
  </conditionalFormatting>
  <conditionalFormatting sqref="I414">
    <cfRule type="cellIs" dxfId="1406" priority="724" operator="equal">
      <formula>#REF!</formula>
    </cfRule>
  </conditionalFormatting>
  <conditionalFormatting sqref="D16">
    <cfRule type="cellIs" dxfId="1405" priority="713" operator="equal">
      <formula>#REF!</formula>
    </cfRule>
  </conditionalFormatting>
  <conditionalFormatting sqref="I460">
    <cfRule type="cellIs" dxfId="1404" priority="721" operator="equal">
      <formula>#REF!</formula>
    </cfRule>
  </conditionalFormatting>
  <conditionalFormatting sqref="I151">
    <cfRule type="cellIs" dxfId="1403" priority="716" operator="equal">
      <formula>#REF!</formula>
    </cfRule>
  </conditionalFormatting>
  <conditionalFormatting sqref="I96">
    <cfRule type="cellIs" dxfId="1402" priority="717" operator="equal">
      <formula>#REF!</formula>
    </cfRule>
  </conditionalFormatting>
  <conditionalFormatting sqref="D32">
    <cfRule type="cellIs" dxfId="1401" priority="712" operator="equal">
      <formula>#REF!</formula>
    </cfRule>
  </conditionalFormatting>
  <conditionalFormatting sqref="I200 D200">
    <cfRule type="cellIs" dxfId="1400" priority="720" operator="equal">
      <formula>#REF!</formula>
    </cfRule>
  </conditionalFormatting>
  <conditionalFormatting sqref="I131 D131">
    <cfRule type="cellIs" dxfId="1399" priority="718" operator="equal">
      <formula>#REF!</formula>
    </cfRule>
  </conditionalFormatting>
  <conditionalFormatting sqref="D151">
    <cfRule type="cellIs" dxfId="1398" priority="715" operator="equal">
      <formula>#REF!</formula>
    </cfRule>
  </conditionalFormatting>
  <conditionalFormatting sqref="D52">
    <cfRule type="cellIs" dxfId="1397" priority="710" operator="equal">
      <formula>#REF!</formula>
    </cfRule>
  </conditionalFormatting>
  <conditionalFormatting sqref="D145">
    <cfRule type="cellIs" dxfId="1396" priority="703" operator="equal">
      <formula>#REF!</formula>
    </cfRule>
  </conditionalFormatting>
  <conditionalFormatting sqref="D96">
    <cfRule type="cellIs" dxfId="1395" priority="714" operator="equal">
      <formula>#REF!</formula>
    </cfRule>
  </conditionalFormatting>
  <conditionalFormatting sqref="D61">
    <cfRule type="cellIs" dxfId="1394" priority="709" operator="equal">
      <formula>#REF!</formula>
    </cfRule>
  </conditionalFormatting>
  <conditionalFormatting sqref="D42">
    <cfRule type="cellIs" dxfId="1393" priority="711" operator="equal">
      <formula>#REF!</formula>
    </cfRule>
  </conditionalFormatting>
  <conditionalFormatting sqref="D100">
    <cfRule type="cellIs" dxfId="1392" priority="706" operator="equal">
      <formula>#REF!</formula>
    </cfRule>
  </conditionalFormatting>
  <conditionalFormatting sqref="D90">
    <cfRule type="cellIs" dxfId="1391" priority="707" operator="equal">
      <formula>#REF!</formula>
    </cfRule>
  </conditionalFormatting>
  <conditionalFormatting sqref="D114">
    <cfRule type="cellIs" dxfId="1390" priority="705" operator="equal">
      <formula>#REF!</formula>
    </cfRule>
  </conditionalFormatting>
  <conditionalFormatting sqref="D155">
    <cfRule type="cellIs" dxfId="1389" priority="702" operator="equal">
      <formula>#REF!</formula>
    </cfRule>
  </conditionalFormatting>
  <conditionalFormatting sqref="D80">
    <cfRule type="cellIs" dxfId="1388" priority="708" operator="equal">
      <formula>#REF!</formula>
    </cfRule>
  </conditionalFormatting>
  <conditionalFormatting sqref="D135">
    <cfRule type="cellIs" dxfId="1387" priority="704" operator="equal">
      <formula>#REF!</formula>
    </cfRule>
  </conditionalFormatting>
  <conditionalFormatting sqref="D219">
    <cfRule type="cellIs" dxfId="1386" priority="697" operator="equal">
      <formula>#REF!</formula>
    </cfRule>
  </conditionalFormatting>
  <conditionalFormatting sqref="D179">
    <cfRule type="cellIs" dxfId="1385" priority="700" operator="equal">
      <formula>#REF!</formula>
    </cfRule>
  </conditionalFormatting>
  <conditionalFormatting sqref="D165">
    <cfRule type="cellIs" dxfId="1384" priority="701" operator="equal">
      <formula>#REF!</formula>
    </cfRule>
  </conditionalFormatting>
  <conditionalFormatting sqref="D244">
    <cfRule type="cellIs" dxfId="1383" priority="696" operator="equal">
      <formula>#REF!</formula>
    </cfRule>
  </conditionalFormatting>
  <conditionalFormatting sqref="D204">
    <cfRule type="cellIs" dxfId="1382" priority="698" operator="equal">
      <formula>#REF!</formula>
    </cfRule>
  </conditionalFormatting>
  <conditionalFormatting sqref="D14">
    <cfRule type="cellIs" dxfId="1381" priority="682" operator="equal">
      <formula>#REF!</formula>
    </cfRule>
  </conditionalFormatting>
  <conditionalFormatting sqref="D25">
    <cfRule type="cellIs" dxfId="1380" priority="684" operator="equal">
      <formula>#REF!</formula>
    </cfRule>
  </conditionalFormatting>
  <conditionalFormatting sqref="D36">
    <cfRule type="cellIs" dxfId="1379" priority="678" operator="equal">
      <formula>#REF!</formula>
    </cfRule>
  </conditionalFormatting>
  <conditionalFormatting sqref="D23">
    <cfRule type="cellIs" dxfId="1378" priority="680" operator="equal">
      <formula>#REF!</formula>
    </cfRule>
  </conditionalFormatting>
  <conditionalFormatting sqref="D34">
    <cfRule type="cellIs" dxfId="1377" priority="679" operator="equal">
      <formula>#REF!</formula>
    </cfRule>
  </conditionalFormatting>
  <conditionalFormatting sqref="D44">
    <cfRule type="cellIs" dxfId="1376" priority="676" operator="equal">
      <formula>#REF!</formula>
    </cfRule>
  </conditionalFormatting>
  <conditionalFormatting sqref="D46">
    <cfRule type="cellIs" dxfId="1375" priority="675" operator="equal">
      <formula>#REF!</formula>
    </cfRule>
  </conditionalFormatting>
  <conditionalFormatting sqref="D65">
    <cfRule type="cellIs" dxfId="1374" priority="670" operator="equal">
      <formula>#REF!</formula>
    </cfRule>
  </conditionalFormatting>
  <conditionalFormatting sqref="D53">
    <cfRule type="cellIs" dxfId="1373" priority="671" operator="equal">
      <formula>#REF!</formula>
    </cfRule>
  </conditionalFormatting>
  <conditionalFormatting sqref="D55">
    <cfRule type="cellIs" dxfId="1372" priority="673" operator="equal">
      <formula>#REF!</formula>
    </cfRule>
  </conditionalFormatting>
  <conditionalFormatting sqref="D63">
    <cfRule type="cellIs" dxfId="1371" priority="668" operator="equal">
      <formula>#REF!</formula>
    </cfRule>
  </conditionalFormatting>
  <conditionalFormatting sqref="D84">
    <cfRule type="cellIs" dxfId="1370" priority="667" operator="equal">
      <formula>#REF!</formula>
    </cfRule>
  </conditionalFormatting>
  <conditionalFormatting sqref="D82">
    <cfRule type="cellIs" dxfId="1369" priority="665" operator="equal">
      <formula>#REF!</formula>
    </cfRule>
  </conditionalFormatting>
  <conditionalFormatting sqref="D94">
    <cfRule type="cellIs" dxfId="1368" priority="664" operator="equal">
      <formula>#REF!</formula>
    </cfRule>
  </conditionalFormatting>
  <conditionalFormatting sqref="D108">
    <cfRule type="cellIs" dxfId="1367" priority="661" operator="equal">
      <formula>#REF!</formula>
    </cfRule>
  </conditionalFormatting>
  <conditionalFormatting sqref="D104">
    <cfRule type="cellIs" dxfId="1366" priority="658" operator="equal">
      <formula>#REF!</formula>
    </cfRule>
  </conditionalFormatting>
  <conditionalFormatting sqref="D102">
    <cfRule type="cellIs" dxfId="1365" priority="656" operator="equal">
      <formula>#REF!</formula>
    </cfRule>
  </conditionalFormatting>
  <conditionalFormatting sqref="D106">
    <cfRule type="cellIs" dxfId="1364" priority="659" operator="equal">
      <formula>#REF!</formula>
    </cfRule>
  </conditionalFormatting>
  <conditionalFormatting sqref="D118">
    <cfRule type="cellIs" dxfId="1363" priority="655" operator="equal">
      <formula>#REF!</formula>
    </cfRule>
  </conditionalFormatting>
  <conditionalFormatting sqref="D92">
    <cfRule type="cellIs" dxfId="1362" priority="662" operator="equal">
      <formula>#REF!</formula>
    </cfRule>
  </conditionalFormatting>
  <conditionalFormatting sqref="D120">
    <cfRule type="cellIs" dxfId="1361" priority="650" operator="equal">
      <formula>#REF!</formula>
    </cfRule>
  </conditionalFormatting>
  <conditionalFormatting sqref="D116">
    <cfRule type="cellIs" dxfId="1360" priority="653" operator="equal">
      <formula>#REF!</formula>
    </cfRule>
  </conditionalFormatting>
  <conditionalFormatting sqref="D126">
    <cfRule type="cellIs" dxfId="1359" priority="649" operator="equal">
      <formula>#REF!</formula>
    </cfRule>
  </conditionalFormatting>
  <conditionalFormatting sqref="D136">
    <cfRule type="cellIs" dxfId="1358" priority="645" operator="equal">
      <formula>#REF!</formula>
    </cfRule>
  </conditionalFormatting>
  <conditionalFormatting sqref="D122">
    <cfRule type="cellIs" dxfId="1357" priority="652" operator="equal">
      <formula>#REF!</formula>
    </cfRule>
  </conditionalFormatting>
  <conditionalFormatting sqref="D149">
    <cfRule type="cellIs" dxfId="1356" priority="644" operator="equal">
      <formula>#REF!</formula>
    </cfRule>
  </conditionalFormatting>
  <conditionalFormatting sqref="D147">
    <cfRule type="cellIs" dxfId="1355" priority="642" operator="equal">
      <formula>#REF!</formula>
    </cfRule>
  </conditionalFormatting>
  <conditionalFormatting sqref="D138">
    <cfRule type="cellIs" dxfId="1354" priority="647" operator="equal">
      <formula>#REF!</formula>
    </cfRule>
  </conditionalFormatting>
  <conditionalFormatting sqref="D159">
    <cfRule type="cellIs" dxfId="1353" priority="641" operator="equal">
      <formula>#REF!</formula>
    </cfRule>
  </conditionalFormatting>
  <conditionalFormatting sqref="D157">
    <cfRule type="cellIs" dxfId="1352" priority="639" operator="equal">
      <formula>#REF!</formula>
    </cfRule>
  </conditionalFormatting>
  <conditionalFormatting sqref="D173">
    <cfRule type="cellIs" dxfId="1351" priority="635" operator="equal">
      <formula>#REF!</formula>
    </cfRule>
  </conditionalFormatting>
  <conditionalFormatting sqref="D167">
    <cfRule type="cellIs" dxfId="1350" priority="636" operator="equal">
      <formula>#REF!</formula>
    </cfRule>
  </conditionalFormatting>
  <conditionalFormatting sqref="D169">
    <cfRule type="cellIs" dxfId="1349" priority="638" operator="equal">
      <formula>#REF!</formula>
    </cfRule>
  </conditionalFormatting>
  <conditionalFormatting sqref="D171">
    <cfRule type="cellIs" dxfId="1348" priority="633" operator="equal">
      <formula>#REF!</formula>
    </cfRule>
  </conditionalFormatting>
  <conditionalFormatting sqref="D183">
    <cfRule type="cellIs" dxfId="1347" priority="632" operator="equal">
      <formula>#REF!</formula>
    </cfRule>
  </conditionalFormatting>
  <conditionalFormatting sqref="D187">
    <cfRule type="cellIs" dxfId="1346" priority="629" operator="equal">
      <formula>#REF!</formula>
    </cfRule>
  </conditionalFormatting>
  <conditionalFormatting sqref="D195">
    <cfRule type="cellIs" dxfId="1345" priority="625" operator="equal">
      <formula>#REF!</formula>
    </cfRule>
  </conditionalFormatting>
  <conditionalFormatting sqref="D213">
    <cfRule type="cellIs" dxfId="1344" priority="621" operator="equal">
      <formula>#REF!</formula>
    </cfRule>
  </conditionalFormatting>
  <conditionalFormatting sqref="D181">
    <cfRule type="cellIs" dxfId="1343" priority="630" operator="equal">
      <formula>#REF!</formula>
    </cfRule>
  </conditionalFormatting>
  <conditionalFormatting sqref="D206">
    <cfRule type="cellIs" dxfId="1342" priority="622" operator="equal">
      <formula>#REF!</formula>
    </cfRule>
  </conditionalFormatting>
  <conditionalFormatting sqref="D223">
    <cfRule type="cellIs" dxfId="1341" priority="618" operator="equal">
      <formula>#REF!</formula>
    </cfRule>
  </conditionalFormatting>
  <conditionalFormatting sqref="D208">
    <cfRule type="cellIs" dxfId="1340" priority="624" operator="equal">
      <formula>#REF!</formula>
    </cfRule>
  </conditionalFormatting>
  <conditionalFormatting sqref="D211">
    <cfRule type="cellIs" dxfId="1339" priority="619" operator="equal">
      <formula>#REF!</formula>
    </cfRule>
  </conditionalFormatting>
  <conditionalFormatting sqref="D246">
    <cfRule type="cellIs" dxfId="1338" priority="610" operator="equal">
      <formula>#REF!</formula>
    </cfRule>
  </conditionalFormatting>
  <conditionalFormatting sqref="D221">
    <cfRule type="cellIs" dxfId="1337" priority="616" operator="equal">
      <formula>#REF!</formula>
    </cfRule>
  </conditionalFormatting>
  <conditionalFormatting sqref="D248">
    <cfRule type="cellIs" dxfId="1336" priority="612" operator="equal">
      <formula>#REF!</formula>
    </cfRule>
  </conditionalFormatting>
  <conditionalFormatting sqref="D265">
    <cfRule type="cellIs" dxfId="1335" priority="605" operator="equal">
      <formula>#REF!</formula>
    </cfRule>
  </conditionalFormatting>
  <conditionalFormatting sqref="D406">
    <cfRule type="cellIs" dxfId="1334" priority="559" operator="equal">
      <formula>#REF!</formula>
    </cfRule>
  </conditionalFormatting>
  <conditionalFormatting sqref="D451">
    <cfRule type="cellIs" dxfId="1333" priority="540" operator="equal">
      <formula>#REF!</formula>
    </cfRule>
  </conditionalFormatting>
  <conditionalFormatting sqref="D490">
    <cfRule type="cellIs" dxfId="1332" priority="523" operator="equal">
      <formula>#REF!</formula>
    </cfRule>
  </conditionalFormatting>
  <conditionalFormatting sqref="I486">
    <cfRule type="cellIs" dxfId="1331" priority="533" operator="equal">
      <formula>#REF!</formula>
    </cfRule>
  </conditionalFormatting>
  <conditionalFormatting sqref="D493">
    <cfRule type="cellIs" dxfId="1330" priority="520" operator="equal">
      <formula>#REF!</formula>
    </cfRule>
  </conditionalFormatting>
  <conditionalFormatting sqref="D54">
    <cfRule type="cellIs" dxfId="1329" priority="672" operator="equal">
      <formula>#REF!</formula>
    </cfRule>
  </conditionalFormatting>
  <conditionalFormatting sqref="D15">
    <cfRule type="cellIs" dxfId="1328" priority="683" operator="equal">
      <formula>#REF!</formula>
    </cfRule>
  </conditionalFormatting>
  <conditionalFormatting sqref="D491">
    <cfRule type="cellIs" dxfId="1327" priority="521" operator="equal">
      <formula>#REF!</formula>
    </cfRule>
  </conditionalFormatting>
  <conditionalFormatting sqref="D500">
    <cfRule type="cellIs" dxfId="1326" priority="516" operator="equal">
      <formula>#REF!</formula>
    </cfRule>
  </conditionalFormatting>
  <conditionalFormatting sqref="D24">
    <cfRule type="cellIs" dxfId="1325" priority="681" operator="equal">
      <formula>#REF!</formula>
    </cfRule>
  </conditionalFormatting>
  <conditionalFormatting sqref="D35">
    <cfRule type="cellIs" dxfId="1324" priority="677" operator="equal">
      <formula>#REF!</formula>
    </cfRule>
  </conditionalFormatting>
  <conditionalFormatting sqref="D518">
    <cfRule type="cellIs" dxfId="1323" priority="514" operator="equal">
      <formula>#REF!</formula>
    </cfRule>
  </conditionalFormatting>
  <conditionalFormatting sqref="D45">
    <cfRule type="cellIs" dxfId="1322" priority="674" operator="equal">
      <formula>#REF!</formula>
    </cfRule>
  </conditionalFormatting>
  <conditionalFormatting sqref="D64">
    <cfRule type="cellIs" dxfId="1321" priority="669" operator="equal">
      <formula>#REF!</formula>
    </cfRule>
  </conditionalFormatting>
  <conditionalFormatting sqref="D508">
    <cfRule type="cellIs" dxfId="1320" priority="515" operator="equal">
      <formula>#REF!</formula>
    </cfRule>
  </conditionalFormatting>
  <conditionalFormatting sqref="D83">
    <cfRule type="cellIs" dxfId="1319" priority="666" operator="equal">
      <formula>#REF!</formula>
    </cfRule>
  </conditionalFormatting>
  <conditionalFormatting sqref="D93">
    <cfRule type="cellIs" dxfId="1318" priority="663" operator="equal">
      <formula>#REF!</formula>
    </cfRule>
  </conditionalFormatting>
  <conditionalFormatting sqref="D107">
    <cfRule type="cellIs" dxfId="1317" priority="660" operator="equal">
      <formula>#REF!</formula>
    </cfRule>
  </conditionalFormatting>
  <conditionalFormatting sqref="D502">
    <cfRule type="cellIs" dxfId="1316" priority="518" operator="equal">
      <formula>#REF!</formula>
    </cfRule>
  </conditionalFormatting>
  <conditionalFormatting sqref="D137">
    <cfRule type="cellIs" dxfId="1315" priority="646" operator="equal">
      <formula>#REF!</formula>
    </cfRule>
  </conditionalFormatting>
  <conditionalFormatting sqref="D499">
    <cfRule type="cellIs" dxfId="1314" priority="519" operator="equal">
      <formula>#REF!</formula>
    </cfRule>
  </conditionalFormatting>
  <conditionalFormatting sqref="D525">
    <cfRule type="cellIs" dxfId="1313" priority="505" operator="equal">
      <formula>#REF!</formula>
    </cfRule>
  </conditionalFormatting>
  <conditionalFormatting sqref="D103">
    <cfRule type="cellIs" dxfId="1312" priority="657" operator="equal">
      <formula>#REF!</formula>
    </cfRule>
  </conditionalFormatting>
  <conditionalFormatting sqref="D509">
    <cfRule type="cellIs" dxfId="1311" priority="512" operator="equal">
      <formula>#REF!</formula>
    </cfRule>
  </conditionalFormatting>
  <conditionalFormatting sqref="D117">
    <cfRule type="cellIs" dxfId="1310" priority="654" operator="equal">
      <formula>#REF!</formula>
    </cfRule>
  </conditionalFormatting>
  <conditionalFormatting sqref="D121">
    <cfRule type="cellIs" dxfId="1309" priority="651" operator="equal">
      <formula>#REF!</formula>
    </cfRule>
  </conditionalFormatting>
  <conditionalFormatting sqref="D125">
    <cfRule type="cellIs" dxfId="1308" priority="648" operator="equal">
      <formula>#REF!</formula>
    </cfRule>
  </conditionalFormatting>
  <conditionalFormatting sqref="D523">
    <cfRule type="cellIs" dxfId="1307" priority="506" operator="equal">
      <formula>#REF!</formula>
    </cfRule>
  </conditionalFormatting>
  <conditionalFormatting sqref="D511">
    <cfRule type="cellIs" dxfId="1306" priority="511" operator="equal">
      <formula>#REF!</formula>
    </cfRule>
  </conditionalFormatting>
  <conditionalFormatting sqref="D148">
    <cfRule type="cellIs" dxfId="1305" priority="643" operator="equal">
      <formula>#REF!</formula>
    </cfRule>
  </conditionalFormatting>
  <conditionalFormatting sqref="D158">
    <cfRule type="cellIs" dxfId="1304" priority="640" operator="equal">
      <formula>#REF!</formula>
    </cfRule>
  </conditionalFormatting>
  <conditionalFormatting sqref="D522">
    <cfRule type="cellIs" dxfId="1303" priority="508" operator="equal">
      <formula>#REF!</formula>
    </cfRule>
  </conditionalFormatting>
  <conditionalFormatting sqref="D168">
    <cfRule type="cellIs" dxfId="1302" priority="637" operator="equal">
      <formula>#REF!</formula>
    </cfRule>
  </conditionalFormatting>
  <conditionalFormatting sqref="D536">
    <cfRule type="cellIs" dxfId="1301" priority="500" operator="equal">
      <formula>#REF!</formula>
    </cfRule>
  </conditionalFormatting>
  <conditionalFormatting sqref="D531">
    <cfRule type="cellIs" dxfId="1300" priority="504" operator="equal">
      <formula>#REF!</formula>
    </cfRule>
  </conditionalFormatting>
  <conditionalFormatting sqref="D172">
    <cfRule type="cellIs" dxfId="1299" priority="634" operator="equal">
      <formula>#REF!</formula>
    </cfRule>
  </conditionalFormatting>
  <conditionalFormatting sqref="D534">
    <cfRule type="cellIs" dxfId="1298" priority="501" operator="equal">
      <formula>#REF!</formula>
    </cfRule>
  </conditionalFormatting>
  <conditionalFormatting sqref="D547">
    <cfRule type="cellIs" dxfId="1297" priority="494" operator="equal">
      <formula>#REF!</formula>
    </cfRule>
  </conditionalFormatting>
  <conditionalFormatting sqref="D182">
    <cfRule type="cellIs" dxfId="1296" priority="631" operator="equal">
      <formula>#REF!</formula>
    </cfRule>
  </conditionalFormatting>
  <conditionalFormatting sqref="D546">
    <cfRule type="cellIs" dxfId="1295" priority="496" operator="equal">
      <formula>#REF!</formula>
    </cfRule>
  </conditionalFormatting>
  <conditionalFormatting sqref="D532">
    <cfRule type="cellIs" dxfId="1294" priority="502" operator="equal">
      <formula>#REF!</formula>
    </cfRule>
  </conditionalFormatting>
  <conditionalFormatting sqref="D186">
    <cfRule type="cellIs" dxfId="1293" priority="628" operator="equal">
      <formula>#REF!</formula>
    </cfRule>
  </conditionalFormatting>
  <conditionalFormatting sqref="D549">
    <cfRule type="cellIs" dxfId="1292" priority="493" operator="equal">
      <formula>#REF!</formula>
    </cfRule>
  </conditionalFormatting>
  <conditionalFormatting sqref="D207">
    <cfRule type="cellIs" dxfId="1291" priority="623" operator="equal">
      <formula>#REF!</formula>
    </cfRule>
  </conditionalFormatting>
  <conditionalFormatting sqref="D558">
    <cfRule type="cellIs" dxfId="1290" priority="490" operator="equal">
      <formula>#REF!</formula>
    </cfRule>
  </conditionalFormatting>
  <conditionalFormatting sqref="D541">
    <cfRule type="cellIs" dxfId="1289" priority="497" operator="equal">
      <formula>#REF!</formula>
    </cfRule>
  </conditionalFormatting>
  <conditionalFormatting sqref="D222">
    <cfRule type="cellIs" dxfId="1288" priority="617" operator="equal">
      <formula>#REF!</formula>
    </cfRule>
  </conditionalFormatting>
  <conditionalFormatting sqref="D212">
    <cfRule type="cellIs" dxfId="1287" priority="620" operator="equal">
      <formula>#REF!</formula>
    </cfRule>
  </conditionalFormatting>
  <conditionalFormatting sqref="D552">
    <cfRule type="cellIs" dxfId="1286" priority="492" operator="equal">
      <formula>#REF!</formula>
    </cfRule>
  </conditionalFormatting>
  <conditionalFormatting sqref="D561">
    <cfRule type="cellIs" dxfId="1285" priority="487" operator="equal">
      <formula>#REF!</formula>
    </cfRule>
  </conditionalFormatting>
  <conditionalFormatting sqref="D229">
    <cfRule type="cellIs" dxfId="1284" priority="614" operator="equal">
      <formula>#REF!</formula>
    </cfRule>
  </conditionalFormatting>
  <conditionalFormatting sqref="D225">
    <cfRule type="cellIs" dxfId="1283" priority="615" operator="equal">
      <formula>#REF!</formula>
    </cfRule>
  </conditionalFormatting>
  <conditionalFormatting sqref="D564">
    <cfRule type="cellIs" dxfId="1282" priority="485" operator="equal">
      <formula>#REF!</formula>
    </cfRule>
  </conditionalFormatting>
  <conditionalFormatting sqref="D247">
    <cfRule type="cellIs" dxfId="1281" priority="611" operator="equal">
      <formula>#REF!</formula>
    </cfRule>
  </conditionalFormatting>
  <conditionalFormatting sqref="D234">
    <cfRule type="cellIs" dxfId="1280" priority="613" operator="equal">
      <formula>#REF!</formula>
    </cfRule>
  </conditionalFormatting>
  <conditionalFormatting sqref="D252">
    <cfRule type="cellIs" dxfId="1279" priority="609" operator="equal">
      <formula>#REF!</formula>
    </cfRule>
  </conditionalFormatting>
  <conditionalFormatting sqref="D577">
    <cfRule type="cellIs" dxfId="1278" priority="480" operator="equal">
      <formula>#REF!</formula>
    </cfRule>
  </conditionalFormatting>
  <conditionalFormatting sqref="D569">
    <cfRule type="cellIs" dxfId="1277" priority="484" operator="equal">
      <formula>#REF!</formula>
    </cfRule>
  </conditionalFormatting>
  <conditionalFormatting sqref="D256">
    <cfRule type="cellIs" dxfId="1276" priority="608" operator="equal">
      <formula>#REF!</formula>
    </cfRule>
  </conditionalFormatting>
  <conditionalFormatting sqref="D572">
    <cfRule type="cellIs" dxfId="1275" priority="481" operator="equal">
      <formula>#REF!</formula>
    </cfRule>
  </conditionalFormatting>
  <conditionalFormatting sqref="D570">
    <cfRule type="cellIs" dxfId="1274" priority="483" operator="equal">
      <formula>#REF!</formula>
    </cfRule>
  </conditionalFormatting>
  <conditionalFormatting sqref="D539">
    <cfRule type="cellIs" dxfId="1273" priority="498" operator="equal">
      <formula>#REF!</formula>
    </cfRule>
  </conditionalFormatting>
  <conditionalFormatting sqref="D592">
    <cfRule type="cellIs" dxfId="1272" priority="473" operator="equal">
      <formula>#REF!</formula>
    </cfRule>
  </conditionalFormatting>
  <conditionalFormatting sqref="D580">
    <cfRule type="cellIs" dxfId="1271" priority="477" operator="equal">
      <formula>#REF!</formula>
    </cfRule>
  </conditionalFormatting>
  <conditionalFormatting sqref="D656">
    <cfRule type="cellIs" dxfId="1270" priority="450" operator="equal">
      <formula>#REF!</formula>
    </cfRule>
  </conditionalFormatting>
  <conditionalFormatting sqref="D665">
    <cfRule type="cellIs" dxfId="1269" priority="444" operator="equal">
      <formula>#REF!</formula>
    </cfRule>
  </conditionalFormatting>
  <conditionalFormatting sqref="D578">
    <cfRule type="cellIs" dxfId="1268" priority="479" operator="equal">
      <formula>#REF!</formula>
    </cfRule>
  </conditionalFormatting>
  <conditionalFormatting sqref="D623">
    <cfRule type="cellIs" dxfId="1267" priority="466" operator="equal">
      <formula>#REF!</formula>
    </cfRule>
  </conditionalFormatting>
  <conditionalFormatting sqref="D590">
    <cfRule type="cellIs" dxfId="1266" priority="471" operator="equal">
      <formula>#REF!</formula>
    </cfRule>
  </conditionalFormatting>
  <conditionalFormatting sqref="D621">
    <cfRule type="cellIs" dxfId="1265" priority="464" operator="equal">
      <formula>#REF!</formula>
    </cfRule>
  </conditionalFormatting>
  <conditionalFormatting sqref="D634">
    <cfRule type="cellIs" dxfId="1264" priority="459" operator="equal">
      <formula>#REF!</formula>
    </cfRule>
  </conditionalFormatting>
  <conditionalFormatting sqref="D663">
    <cfRule type="cellIs" dxfId="1263" priority="446" operator="equal">
      <formula>#REF!</formula>
    </cfRule>
  </conditionalFormatting>
  <conditionalFormatting sqref="D620">
    <cfRule type="cellIs" dxfId="1262" priority="467" operator="equal">
      <formula>#REF!</formula>
    </cfRule>
  </conditionalFormatting>
  <conditionalFormatting sqref="D632">
    <cfRule type="cellIs" dxfId="1261" priority="461" operator="equal">
      <formula>#REF!</formula>
    </cfRule>
  </conditionalFormatting>
  <conditionalFormatting sqref="D631">
    <cfRule type="cellIs" dxfId="1260" priority="462" operator="equal">
      <formula>#REF!</formula>
    </cfRule>
  </conditionalFormatting>
  <conditionalFormatting sqref="D652">
    <cfRule type="cellIs" dxfId="1259" priority="453" operator="equal">
      <formula>#REF!</formula>
    </cfRule>
  </conditionalFormatting>
  <conditionalFormatting sqref="D658">
    <cfRule type="cellIs" dxfId="1258" priority="449" operator="equal">
      <formula>#REF!</formula>
    </cfRule>
  </conditionalFormatting>
  <conditionalFormatting sqref="D648">
    <cfRule type="cellIs" dxfId="1257" priority="455" operator="equal">
      <formula>#REF!</formula>
    </cfRule>
  </conditionalFormatting>
  <conditionalFormatting sqref="D681">
    <cfRule type="cellIs" dxfId="1256" priority="440" operator="equal">
      <formula>#REF!</formula>
    </cfRule>
  </conditionalFormatting>
  <conditionalFormatting sqref="D661">
    <cfRule type="cellIs" dxfId="1255" priority="447" operator="equal">
      <formula>#REF!</formula>
    </cfRule>
  </conditionalFormatting>
  <conditionalFormatting sqref="D560">
    <cfRule type="cellIs" dxfId="1254" priority="488" operator="equal">
      <formula>#REF!</formula>
    </cfRule>
  </conditionalFormatting>
  <conditionalFormatting sqref="D684">
    <cfRule type="cellIs" dxfId="1253" priority="437" operator="equal">
      <formula>#REF!</formula>
    </cfRule>
  </conditionalFormatting>
  <conditionalFormatting sqref="D673">
    <cfRule type="cellIs" dxfId="1252" priority="441" operator="equal">
      <formula>#REF!</formula>
    </cfRule>
  </conditionalFormatting>
  <conditionalFormatting sqref="D696">
    <cfRule type="cellIs" dxfId="1251" priority="429" operator="equal">
      <formula>#REF!</formula>
    </cfRule>
  </conditionalFormatting>
  <conditionalFormatting sqref="D689">
    <cfRule type="cellIs" dxfId="1250" priority="434" operator="equal">
      <formula>#REF!</formula>
    </cfRule>
  </conditionalFormatting>
  <conditionalFormatting sqref="D682">
    <cfRule type="cellIs" dxfId="1249" priority="439" operator="equal">
      <formula>#REF!</formula>
    </cfRule>
  </conditionalFormatting>
  <conditionalFormatting sqref="D749">
    <cfRule type="cellIs" dxfId="1248" priority="416" operator="equal">
      <formula>#REF!</formula>
    </cfRule>
  </conditionalFormatting>
  <conditionalFormatting sqref="D538">
    <cfRule type="cellIs" dxfId="1247" priority="499" operator="equal">
      <formula>#REF!</formula>
    </cfRule>
  </conditionalFormatting>
  <conditionalFormatting sqref="D691">
    <cfRule type="cellIs" dxfId="1246" priority="432" operator="equal">
      <formula>#REF!</formula>
    </cfRule>
  </conditionalFormatting>
  <conditionalFormatting sqref="D699">
    <cfRule type="cellIs" dxfId="1245" priority="427" operator="equal">
      <formula>#REF!</formula>
    </cfRule>
  </conditionalFormatting>
  <conditionalFormatting sqref="D724">
    <cfRule type="cellIs" dxfId="1244" priority="422" operator="equal">
      <formula>#REF!</formula>
    </cfRule>
  </conditionalFormatting>
  <conditionalFormatting sqref="D753">
    <cfRule type="cellIs" dxfId="1243" priority="414" operator="equal">
      <formula>#REF!</formula>
    </cfRule>
  </conditionalFormatting>
  <conditionalFormatting sqref="D513">
    <cfRule type="cellIs" dxfId="1242" priority="510" operator="equal">
      <formula>#REF!</formula>
    </cfRule>
  </conditionalFormatting>
  <conditionalFormatting sqref="D551">
    <cfRule type="cellIs" dxfId="1241" priority="491" operator="equal">
      <formula>#REF!</formula>
    </cfRule>
  </conditionalFormatting>
  <conditionalFormatting sqref="D571">
    <cfRule type="cellIs" dxfId="1240" priority="482" operator="equal">
      <formula>#REF!</formula>
    </cfRule>
  </conditionalFormatting>
  <conditionalFormatting sqref="D726">
    <cfRule type="cellIs" dxfId="1239" priority="420" operator="equal">
      <formula>#REF!</formula>
    </cfRule>
  </conditionalFormatting>
  <conditionalFormatting sqref="D501">
    <cfRule type="cellIs" dxfId="1238" priority="517" operator="equal">
      <formula>#REF!</formula>
    </cfRule>
  </conditionalFormatting>
  <conditionalFormatting sqref="D510">
    <cfRule type="cellIs" dxfId="1237" priority="513" operator="equal">
      <formula>#REF!</formula>
    </cfRule>
  </conditionalFormatting>
  <conditionalFormatting sqref="D746">
    <cfRule type="cellIs" dxfId="1236" priority="412" operator="equal">
      <formula>#REF!</formula>
    </cfRule>
  </conditionalFormatting>
  <conditionalFormatting sqref="D492">
    <cfRule type="cellIs" dxfId="1235" priority="522" operator="equal">
      <formula>#REF!</formula>
    </cfRule>
  </conditionalFormatting>
  <conditionalFormatting sqref="D516">
    <cfRule type="cellIs" dxfId="1234" priority="509" operator="equal">
      <formula>#REF!</formula>
    </cfRule>
  </conditionalFormatting>
  <conditionalFormatting sqref="D757">
    <cfRule type="cellIs" dxfId="1233" priority="410" operator="equal">
      <formula>#REF!</formula>
    </cfRule>
  </conditionalFormatting>
  <conditionalFormatting sqref="D723">
    <cfRule type="cellIs" dxfId="1232" priority="423" operator="equal">
      <formula>#REF!</formula>
    </cfRule>
  </conditionalFormatting>
  <conditionalFormatting sqref="D579">
    <cfRule type="cellIs" dxfId="1231" priority="478" operator="equal">
      <formula>#REF!</formula>
    </cfRule>
  </conditionalFormatting>
  <conditionalFormatting sqref="D760">
    <cfRule type="cellIs" dxfId="1230" priority="408" operator="equal">
      <formula>#REF!</formula>
    </cfRule>
  </conditionalFormatting>
  <conditionalFormatting sqref="D767">
    <cfRule type="cellIs" dxfId="1229" priority="407" operator="equal">
      <formula>#REF!</formula>
    </cfRule>
  </conditionalFormatting>
  <conditionalFormatting sqref="D548">
    <cfRule type="cellIs" dxfId="1228" priority="495" operator="equal">
      <formula>#REF!</formula>
    </cfRule>
  </conditionalFormatting>
  <conditionalFormatting sqref="D524">
    <cfRule type="cellIs" dxfId="1227" priority="507" operator="equal">
      <formula>#REF!</formula>
    </cfRule>
  </conditionalFormatting>
  <conditionalFormatting sqref="D588">
    <cfRule type="cellIs" dxfId="1226" priority="474" operator="equal">
      <formula>#REF!</formula>
    </cfRule>
  </conditionalFormatting>
  <conditionalFormatting sqref="D788">
    <cfRule type="cellIs" dxfId="1225" priority="396" operator="equal">
      <formula>#REF!</formula>
    </cfRule>
  </conditionalFormatting>
  <conditionalFormatting sqref="D563">
    <cfRule type="cellIs" dxfId="1224" priority="486" operator="equal">
      <formula>#REF!</formula>
    </cfRule>
  </conditionalFormatting>
  <conditionalFormatting sqref="D582">
    <cfRule type="cellIs" dxfId="1223" priority="476" operator="equal">
      <formula>#REF!</formula>
    </cfRule>
  </conditionalFormatting>
  <conditionalFormatting sqref="D770">
    <cfRule type="cellIs" dxfId="1222" priority="404" operator="equal">
      <formula>#REF!</formula>
    </cfRule>
  </conditionalFormatting>
  <conditionalFormatting sqref="D622">
    <cfRule type="cellIs" dxfId="1221" priority="465" operator="equal">
      <formula>#REF!</formula>
    </cfRule>
  </conditionalFormatting>
  <conditionalFormatting sqref="D768">
    <cfRule type="cellIs" dxfId="1220" priority="406" operator="equal">
      <formula>#REF!</formula>
    </cfRule>
  </conditionalFormatting>
  <conditionalFormatting sqref="D533">
    <cfRule type="cellIs" dxfId="1219" priority="503" operator="equal">
      <formula>#REF!</formula>
    </cfRule>
  </conditionalFormatting>
  <conditionalFormatting sqref="D772">
    <cfRule type="cellIs" dxfId="1218" priority="402" operator="equal">
      <formula>#REF!</formula>
    </cfRule>
  </conditionalFormatting>
  <conditionalFormatting sqref="D791">
    <cfRule type="cellIs" dxfId="1217" priority="394" operator="equal">
      <formula>#REF!</formula>
    </cfRule>
  </conditionalFormatting>
  <conditionalFormatting sqref="D638">
    <cfRule type="cellIs" dxfId="1216" priority="458" operator="equal">
      <formula>#REF!</formula>
    </cfRule>
  </conditionalFormatting>
  <conditionalFormatting sqref="D586">
    <cfRule type="cellIs" dxfId="1215" priority="475" operator="equal">
      <formula>#REF!</formula>
    </cfRule>
  </conditionalFormatting>
  <conditionalFormatting sqref="D786">
    <cfRule type="cellIs" dxfId="1214" priority="398" operator="equal">
      <formula>#REF!</formula>
    </cfRule>
  </conditionalFormatting>
  <conditionalFormatting sqref="D610">
    <cfRule type="cellIs" dxfId="1213" priority="468" operator="equal">
      <formula>#REF!</formula>
    </cfRule>
  </conditionalFormatting>
  <conditionalFormatting sqref="D785">
    <cfRule type="cellIs" dxfId="1212" priority="399" operator="equal">
      <formula>#REF!</formula>
    </cfRule>
  </conditionalFormatting>
  <conditionalFormatting sqref="D799">
    <cfRule type="cellIs" dxfId="1211" priority="391" operator="equal">
      <formula>#REF!</formula>
    </cfRule>
  </conditionalFormatting>
  <conditionalFormatting sqref="D600">
    <cfRule type="cellIs" dxfId="1210" priority="470" operator="equal">
      <formula>#REF!</formula>
    </cfRule>
  </conditionalFormatting>
  <conditionalFormatting sqref="D644">
    <cfRule type="cellIs" dxfId="1209" priority="456" operator="equal">
      <formula>#REF!</formula>
    </cfRule>
  </conditionalFormatting>
  <conditionalFormatting sqref="D793">
    <cfRule type="cellIs" dxfId="1208" priority="392" operator="equal">
      <formula>#REF!</formula>
    </cfRule>
  </conditionalFormatting>
  <conditionalFormatting sqref="D802">
    <cfRule type="cellIs" dxfId="1207" priority="388" operator="equal">
      <formula>#REF!</formula>
    </cfRule>
  </conditionalFormatting>
  <conditionalFormatting sqref="D811">
    <cfRule type="cellIs" dxfId="1206" priority="383" operator="equal">
      <formula>#REF!</formula>
    </cfRule>
  </conditionalFormatting>
  <conditionalFormatting sqref="D814">
    <cfRule type="cellIs" dxfId="1205" priority="381" operator="equal">
      <formula>#REF!</formula>
    </cfRule>
  </conditionalFormatting>
  <conditionalFormatting sqref="D649">
    <cfRule type="cellIs" dxfId="1204" priority="454" operator="equal">
      <formula>#REF!</formula>
    </cfRule>
  </conditionalFormatting>
  <conditionalFormatting sqref="D591">
    <cfRule type="cellIs" dxfId="1203" priority="472" operator="equal">
      <formula>#REF!</formula>
    </cfRule>
  </conditionalFormatting>
  <conditionalFormatting sqref="D800">
    <cfRule type="cellIs" dxfId="1202" priority="390" operator="equal">
      <formula>#REF!</formula>
    </cfRule>
  </conditionalFormatting>
  <conditionalFormatting sqref="D822">
    <cfRule type="cellIs" dxfId="1201" priority="380" operator="equal">
      <formula>#REF!</formula>
    </cfRule>
  </conditionalFormatting>
  <conditionalFormatting sqref="D653">
    <cfRule type="cellIs" dxfId="1200" priority="452" operator="equal">
      <formula>#REF!</formula>
    </cfRule>
  </conditionalFormatting>
  <conditionalFormatting sqref="D660">
    <cfRule type="cellIs" dxfId="1199" priority="448" operator="equal">
      <formula>#REF!</formula>
    </cfRule>
  </conditionalFormatting>
  <conditionalFormatting sqref="D642">
    <cfRule type="cellIs" dxfId="1198" priority="457" operator="equal">
      <formula>#REF!</formula>
    </cfRule>
  </conditionalFormatting>
  <conditionalFormatting sqref="D605">
    <cfRule type="cellIs" dxfId="1197" priority="469" operator="equal">
      <formula>#REF!</formula>
    </cfRule>
  </conditionalFormatting>
  <conditionalFormatting sqref="D808">
    <cfRule type="cellIs" dxfId="1196" priority="385" operator="equal">
      <formula>#REF!</formula>
    </cfRule>
  </conditionalFormatting>
  <conditionalFormatting sqref="D833">
    <cfRule type="cellIs" dxfId="1195" priority="373" operator="equal">
      <formula>#REF!</formula>
    </cfRule>
  </conditionalFormatting>
  <conditionalFormatting sqref="D633">
    <cfRule type="cellIs" dxfId="1194" priority="460" operator="equal">
      <formula>#REF!</formula>
    </cfRule>
  </conditionalFormatting>
  <conditionalFormatting sqref="D683">
    <cfRule type="cellIs" dxfId="1193" priority="438" operator="equal">
      <formula>#REF!</formula>
    </cfRule>
  </conditionalFormatting>
  <conditionalFormatting sqref="D894">
    <cfRule type="cellIs" dxfId="1192" priority="343" operator="equal">
      <formula>#REF!</formula>
    </cfRule>
  </conditionalFormatting>
  <conditionalFormatting sqref="D688">
    <cfRule type="cellIs" dxfId="1191" priority="435" operator="equal">
      <formula>#REF!</formula>
    </cfRule>
  </conditionalFormatting>
  <conditionalFormatting sqref="D692">
    <cfRule type="cellIs" dxfId="1190" priority="433" operator="equal">
      <formula>#REF!</formula>
    </cfRule>
  </conditionalFormatting>
  <conditionalFormatting sqref="D625">
    <cfRule type="cellIs" dxfId="1189" priority="463" operator="equal">
      <formula>#REF!</formula>
    </cfRule>
  </conditionalFormatting>
  <conditionalFormatting sqref="D686">
    <cfRule type="cellIs" dxfId="1188" priority="436" operator="equal">
      <formula>#REF!</formula>
    </cfRule>
  </conditionalFormatting>
  <conditionalFormatting sqref="D825">
    <cfRule type="cellIs" dxfId="1187" priority="377" operator="equal">
      <formula>#REF!</formula>
    </cfRule>
  </conditionalFormatting>
  <conditionalFormatting sqref="D978">
    <cfRule type="cellIs" dxfId="1186" priority="301" operator="equal">
      <formula>#REF!</formula>
    </cfRule>
  </conditionalFormatting>
  <conditionalFormatting sqref="D666">
    <cfRule type="cellIs" dxfId="1185" priority="445" operator="equal">
      <formula>#REF!</formula>
    </cfRule>
  </conditionalFormatting>
  <conditionalFormatting sqref="D823">
    <cfRule type="cellIs" dxfId="1184" priority="379" operator="equal">
      <formula>#REF!</formula>
    </cfRule>
  </conditionalFormatting>
  <conditionalFormatting sqref="D674">
    <cfRule type="cellIs" dxfId="1183" priority="442" operator="equal">
      <formula>#REF!</formula>
    </cfRule>
  </conditionalFormatting>
  <conditionalFormatting sqref="D700">
    <cfRule type="cellIs" dxfId="1182" priority="428" operator="equal">
      <formula>#REF!</formula>
    </cfRule>
  </conditionalFormatting>
  <conditionalFormatting sqref="D694">
    <cfRule type="cellIs" dxfId="1181" priority="431" operator="equal">
      <formula>#REF!</formula>
    </cfRule>
  </conditionalFormatting>
  <conditionalFormatting sqref="D671">
    <cfRule type="cellIs" dxfId="1180" priority="443" operator="equal">
      <formula>#REF!</formula>
    </cfRule>
  </conditionalFormatting>
  <conditionalFormatting sqref="D1014">
    <cfRule type="cellIs" dxfId="1179" priority="285" operator="equal">
      <formula>#REF!</formula>
    </cfRule>
  </conditionalFormatting>
  <conditionalFormatting sqref="D697">
    <cfRule type="cellIs" dxfId="1178" priority="430" operator="equal">
      <formula>#REF!</formula>
    </cfRule>
  </conditionalFormatting>
  <conditionalFormatting sqref="D709">
    <cfRule type="cellIs" dxfId="1177" priority="425" operator="equal">
      <formula>#REF!</formula>
    </cfRule>
  </conditionalFormatting>
  <conditionalFormatting sqref="D706">
    <cfRule type="cellIs" dxfId="1176" priority="426" operator="equal">
      <formula>#REF!</formula>
    </cfRule>
  </conditionalFormatting>
  <conditionalFormatting sqref="D715">
    <cfRule type="cellIs" dxfId="1175" priority="424" operator="equal">
      <formula>#REF!</formula>
    </cfRule>
  </conditionalFormatting>
  <conditionalFormatting sqref="D748">
    <cfRule type="cellIs" dxfId="1174" priority="417" operator="equal">
      <formula>#REF!</formula>
    </cfRule>
  </conditionalFormatting>
  <conditionalFormatting sqref="D773">
    <cfRule type="cellIs" dxfId="1173" priority="403" operator="equal">
      <formula>#REF!</formula>
    </cfRule>
  </conditionalFormatting>
  <conditionalFormatting sqref="D847">
    <cfRule type="cellIs" dxfId="1172" priority="366" operator="equal">
      <formula>#REF!</formula>
    </cfRule>
  </conditionalFormatting>
  <conditionalFormatting sqref="D655">
    <cfRule type="cellIs" dxfId="1171" priority="451" operator="equal">
      <formula>#REF!</formula>
    </cfRule>
  </conditionalFormatting>
  <conditionalFormatting sqref="D844">
    <cfRule type="cellIs" dxfId="1170" priority="369" operator="equal">
      <formula>#REF!</formula>
    </cfRule>
  </conditionalFormatting>
  <conditionalFormatting sqref="D736">
    <cfRule type="cellIs" dxfId="1169" priority="419" operator="equal">
      <formula>#REF!</formula>
    </cfRule>
  </conditionalFormatting>
  <conditionalFormatting sqref="D745">
    <cfRule type="cellIs" dxfId="1168" priority="413" operator="equal">
      <formula>#REF!</formula>
    </cfRule>
  </conditionalFormatting>
  <conditionalFormatting sqref="D855">
    <cfRule type="cellIs" dxfId="1167" priority="363" operator="equal">
      <formula>#REF!</formula>
    </cfRule>
  </conditionalFormatting>
  <conditionalFormatting sqref="D742">
    <cfRule type="cellIs" dxfId="1166" priority="418" operator="equal">
      <formula>#REF!</formula>
    </cfRule>
  </conditionalFormatting>
  <conditionalFormatting sqref="D845">
    <cfRule type="cellIs" dxfId="1165" priority="368" operator="equal">
      <formula>#REF!</formula>
    </cfRule>
  </conditionalFormatting>
  <conditionalFormatting sqref="D864">
    <cfRule type="cellIs" dxfId="1164" priority="359" operator="equal">
      <formula>#REF!</formula>
    </cfRule>
  </conditionalFormatting>
  <conditionalFormatting sqref="D874">
    <cfRule type="cellIs" dxfId="1163" priority="353" operator="equal">
      <formula>#REF!</formula>
    </cfRule>
  </conditionalFormatting>
  <conditionalFormatting sqref="D838">
    <cfRule type="cellIs" dxfId="1162" priority="370" operator="equal">
      <formula>#REF!</formula>
    </cfRule>
  </conditionalFormatting>
  <conditionalFormatting sqref="D758">
    <cfRule type="cellIs" dxfId="1161" priority="411" operator="equal">
      <formula>#REF!</formula>
    </cfRule>
  </conditionalFormatting>
  <conditionalFormatting sqref="D761">
    <cfRule type="cellIs" dxfId="1160" priority="409" operator="equal">
      <formula>#REF!</formula>
    </cfRule>
  </conditionalFormatting>
  <conditionalFormatting sqref="D831">
    <cfRule type="cellIs" dxfId="1159" priority="375" operator="equal">
      <formula>#REF!</formula>
    </cfRule>
  </conditionalFormatting>
  <conditionalFormatting sqref="D725">
    <cfRule type="cellIs" dxfId="1158" priority="421" operator="equal">
      <formula>#REF!</formula>
    </cfRule>
  </conditionalFormatting>
  <conditionalFormatting sqref="D834">
    <cfRule type="cellIs" dxfId="1157" priority="374" operator="equal">
      <formula>#REF!</formula>
    </cfRule>
  </conditionalFormatting>
  <conditionalFormatting sqref="D769">
    <cfRule type="cellIs" dxfId="1156" priority="405" operator="equal">
      <formula>#REF!</formula>
    </cfRule>
  </conditionalFormatting>
  <conditionalFormatting sqref="D836">
    <cfRule type="cellIs" dxfId="1155" priority="372" operator="equal">
      <formula>#REF!</formula>
    </cfRule>
  </conditionalFormatting>
  <conditionalFormatting sqref="D775">
    <cfRule type="cellIs" dxfId="1154" priority="401" operator="equal">
      <formula>#REF!</formula>
    </cfRule>
  </conditionalFormatting>
  <conditionalFormatting sqref="D787">
    <cfRule type="cellIs" dxfId="1153" priority="397" operator="equal">
      <formula>#REF!</formula>
    </cfRule>
  </conditionalFormatting>
  <conditionalFormatting sqref="D790">
    <cfRule type="cellIs" dxfId="1152" priority="395" operator="equal">
      <formula>#REF!</formula>
    </cfRule>
  </conditionalFormatting>
  <conditionalFormatting sqref="D777">
    <cfRule type="cellIs" dxfId="1151" priority="400" operator="equal">
      <formula>#REF!</formula>
    </cfRule>
  </conditionalFormatting>
  <conditionalFormatting sqref="D857">
    <cfRule type="cellIs" dxfId="1150" priority="361" operator="equal">
      <formula>#REF!</formula>
    </cfRule>
  </conditionalFormatting>
  <conditionalFormatting sqref="D752">
    <cfRule type="cellIs" dxfId="1149" priority="415" operator="equal">
      <formula>#REF!</formula>
    </cfRule>
  </conditionalFormatting>
  <conditionalFormatting sqref="D866">
    <cfRule type="cellIs" dxfId="1148" priority="357" operator="equal">
      <formula>#REF!</formula>
    </cfRule>
  </conditionalFormatting>
  <conditionalFormatting sqref="D863">
    <cfRule type="cellIs" dxfId="1147" priority="360" operator="equal">
      <formula>#REF!</formula>
    </cfRule>
  </conditionalFormatting>
  <conditionalFormatting sqref="D801">
    <cfRule type="cellIs" dxfId="1146" priority="389" operator="equal">
      <formula>#REF!</formula>
    </cfRule>
  </conditionalFormatting>
  <conditionalFormatting sqref="D893">
    <cfRule type="cellIs" dxfId="1145" priority="344" operator="equal">
      <formula>#REF!</formula>
    </cfRule>
  </conditionalFormatting>
  <conditionalFormatting sqref="D824">
    <cfRule type="cellIs" dxfId="1144" priority="378" operator="equal">
      <formula>#REF!</formula>
    </cfRule>
  </conditionalFormatting>
  <conditionalFormatting sqref="D805">
    <cfRule type="cellIs" dxfId="1143" priority="387" operator="equal">
      <formula>#REF!</formula>
    </cfRule>
  </conditionalFormatting>
  <conditionalFormatting sqref="D962">
    <cfRule type="cellIs" dxfId="1142" priority="310" operator="equal">
      <formula>#REF!</formula>
    </cfRule>
  </conditionalFormatting>
  <conditionalFormatting sqref="D807">
    <cfRule type="cellIs" dxfId="1141" priority="386" operator="equal">
      <formula>#REF!</formula>
    </cfRule>
  </conditionalFormatting>
  <conditionalFormatting sqref="D872">
    <cfRule type="cellIs" dxfId="1140" priority="355" operator="equal">
      <formula>#REF!</formula>
    </cfRule>
  </conditionalFormatting>
  <conditionalFormatting sqref="D830">
    <cfRule type="cellIs" dxfId="1139" priority="376" operator="equal">
      <formula>#REF!</formula>
    </cfRule>
  </conditionalFormatting>
  <conditionalFormatting sqref="D979">
    <cfRule type="cellIs" dxfId="1138" priority="302" operator="equal">
      <formula>#REF!</formula>
    </cfRule>
  </conditionalFormatting>
  <conditionalFormatting sqref="D877">
    <cfRule type="cellIs" dxfId="1137" priority="351" operator="equal">
      <formula>#REF!</formula>
    </cfRule>
  </conditionalFormatting>
  <conditionalFormatting sqref="D889">
    <cfRule type="cellIs" dxfId="1136" priority="346" operator="equal">
      <formula>#REF!</formula>
    </cfRule>
  </conditionalFormatting>
  <conditionalFormatting sqref="D887">
    <cfRule type="cellIs" dxfId="1135" priority="348" operator="equal">
      <formula>#REF!</formula>
    </cfRule>
  </conditionalFormatting>
  <conditionalFormatting sqref="D794">
    <cfRule type="cellIs" dxfId="1134" priority="393" operator="equal">
      <formula>#REF!</formula>
    </cfRule>
  </conditionalFormatting>
  <conditionalFormatting sqref="D982">
    <cfRule type="cellIs" dxfId="1133" priority="300" operator="equal">
      <formula>#REF!</formula>
    </cfRule>
  </conditionalFormatting>
  <conditionalFormatting sqref="D871">
    <cfRule type="cellIs" dxfId="1132" priority="356" operator="equal">
      <formula>#REF!</formula>
    </cfRule>
  </conditionalFormatting>
  <conditionalFormatting sqref="D888">
    <cfRule type="cellIs" dxfId="1131" priority="347" operator="equal">
      <formula>#REF!</formula>
    </cfRule>
  </conditionalFormatting>
  <conditionalFormatting sqref="D813">
    <cfRule type="cellIs" dxfId="1130" priority="382" operator="equal">
      <formula>#REF!</formula>
    </cfRule>
  </conditionalFormatting>
  <conditionalFormatting sqref="D852">
    <cfRule type="cellIs" dxfId="1129" priority="365" operator="equal">
      <formula>#REF!</formula>
    </cfRule>
  </conditionalFormatting>
  <conditionalFormatting sqref="D810">
    <cfRule type="cellIs" dxfId="1128" priority="384" operator="equal">
      <formula>#REF!</formula>
    </cfRule>
  </conditionalFormatting>
  <conditionalFormatting sqref="D915">
    <cfRule type="cellIs" dxfId="1127" priority="334" operator="equal">
      <formula>#REF!</formula>
    </cfRule>
  </conditionalFormatting>
  <conditionalFormatting sqref="D890">
    <cfRule type="cellIs" dxfId="1126" priority="345" operator="equal">
      <formula>#REF!</formula>
    </cfRule>
  </conditionalFormatting>
  <conditionalFormatting sqref="D854">
    <cfRule type="cellIs" dxfId="1125" priority="364" operator="equal">
      <formula>#REF!</formula>
    </cfRule>
  </conditionalFormatting>
  <conditionalFormatting sqref="D881">
    <cfRule type="cellIs" dxfId="1124" priority="349" operator="equal">
      <formula>#REF!</formula>
    </cfRule>
  </conditionalFormatting>
  <conditionalFormatting sqref="D865">
    <cfRule type="cellIs" dxfId="1123" priority="358" operator="equal">
      <formula>#REF!</formula>
    </cfRule>
  </conditionalFormatting>
  <conditionalFormatting sqref="D899">
    <cfRule type="cellIs" dxfId="1122" priority="340" operator="equal">
      <formula>#REF!</formula>
    </cfRule>
  </conditionalFormatting>
  <conditionalFormatting sqref="D839">
    <cfRule type="cellIs" dxfId="1121" priority="371" operator="equal">
      <formula>#REF!</formula>
    </cfRule>
  </conditionalFormatting>
  <conditionalFormatting sqref="D1005">
    <cfRule type="cellIs" dxfId="1120" priority="289" operator="equal">
      <formula>#REF!</formula>
    </cfRule>
  </conditionalFormatting>
  <conditionalFormatting sqref="D908">
    <cfRule type="cellIs" dxfId="1119" priority="336" operator="equal">
      <formula>#REF!</formula>
    </cfRule>
  </conditionalFormatting>
  <conditionalFormatting sqref="D1021">
    <cfRule type="cellIs" dxfId="1118" priority="281" operator="equal">
      <formula>#REF!</formula>
    </cfRule>
  </conditionalFormatting>
  <conditionalFormatting sqref="D896">
    <cfRule type="cellIs" dxfId="1117" priority="342" operator="equal">
      <formula>#REF!</formula>
    </cfRule>
  </conditionalFormatting>
  <conditionalFormatting sqref="D917">
    <cfRule type="cellIs" dxfId="1116" priority="332" operator="equal">
      <formula>#REF!</formula>
    </cfRule>
  </conditionalFormatting>
  <conditionalFormatting sqref="D905">
    <cfRule type="cellIs" dxfId="1115" priority="339" operator="equal">
      <formula>#REF!</formula>
    </cfRule>
  </conditionalFormatting>
  <conditionalFormatting sqref="D1013">
    <cfRule type="cellIs" dxfId="1114" priority="286" operator="equal">
      <formula>#REF!</formula>
    </cfRule>
  </conditionalFormatting>
  <conditionalFormatting sqref="D906">
    <cfRule type="cellIs" dxfId="1113" priority="338" operator="equal">
      <formula>#REF!</formula>
    </cfRule>
  </conditionalFormatting>
  <conditionalFormatting sqref="D846">
    <cfRule type="cellIs" dxfId="1112" priority="367" operator="equal">
      <formula>#REF!</formula>
    </cfRule>
  </conditionalFormatting>
  <conditionalFormatting sqref="D873">
    <cfRule type="cellIs" dxfId="1111" priority="354" operator="equal">
      <formula>#REF!</formula>
    </cfRule>
  </conditionalFormatting>
  <conditionalFormatting sqref="D876">
    <cfRule type="cellIs" dxfId="1110" priority="352" operator="equal">
      <formula>#REF!</formula>
    </cfRule>
  </conditionalFormatting>
  <conditionalFormatting sqref="D930">
    <cfRule type="cellIs" dxfId="1109" priority="325" operator="equal">
      <formula>#REF!</formula>
    </cfRule>
  </conditionalFormatting>
  <conditionalFormatting sqref="D920">
    <cfRule type="cellIs" dxfId="1108" priority="330" operator="equal">
      <formula>#REF!</formula>
    </cfRule>
  </conditionalFormatting>
  <conditionalFormatting sqref="D858">
    <cfRule type="cellIs" dxfId="1107" priority="362" operator="equal">
      <formula>#REF!</formula>
    </cfRule>
  </conditionalFormatting>
  <conditionalFormatting sqref="D922">
    <cfRule type="cellIs" dxfId="1106" priority="328" operator="equal">
      <formula>#REF!</formula>
    </cfRule>
  </conditionalFormatting>
  <conditionalFormatting sqref="D880">
    <cfRule type="cellIs" dxfId="1105" priority="350" operator="equal">
      <formula>#REF!</formula>
    </cfRule>
  </conditionalFormatting>
  <conditionalFormatting sqref="D929">
    <cfRule type="cellIs" dxfId="1104" priority="326" operator="equal">
      <formula>#REF!</formula>
    </cfRule>
  </conditionalFormatting>
  <conditionalFormatting sqref="D942">
    <cfRule type="cellIs" dxfId="1103" priority="320" operator="equal">
      <formula>#REF!</formula>
    </cfRule>
  </conditionalFormatting>
  <conditionalFormatting sqref="D931">
    <cfRule type="cellIs" dxfId="1102" priority="324" operator="equal">
      <formula>#REF!</formula>
    </cfRule>
  </conditionalFormatting>
  <conditionalFormatting sqref="D941">
    <cfRule type="cellIs" dxfId="1101" priority="321" operator="equal">
      <formula>#REF!</formula>
    </cfRule>
  </conditionalFormatting>
  <conditionalFormatting sqref="D943">
    <cfRule type="cellIs" dxfId="1100" priority="319" operator="equal">
      <formula>#REF!</formula>
    </cfRule>
  </conditionalFormatting>
  <conditionalFormatting sqref="D947">
    <cfRule type="cellIs" dxfId="1099" priority="318" operator="equal">
      <formula>#REF!</formula>
    </cfRule>
  </conditionalFormatting>
  <conditionalFormatting sqref="D946">
    <cfRule type="cellIs" dxfId="1098" priority="317" operator="equal">
      <formula>#REF!</formula>
    </cfRule>
  </conditionalFormatting>
  <conditionalFormatting sqref="D953">
    <cfRule type="cellIs" dxfId="1097" priority="313" operator="equal">
      <formula>#REF!</formula>
    </cfRule>
  </conditionalFormatting>
  <conditionalFormatting sqref="D907">
    <cfRule type="cellIs" dxfId="1096" priority="337" operator="equal">
      <formula>#REF!</formula>
    </cfRule>
  </conditionalFormatting>
  <conditionalFormatting sqref="D928">
    <cfRule type="cellIs" dxfId="1095" priority="327" operator="equal">
      <formula>#REF!</formula>
    </cfRule>
  </conditionalFormatting>
  <conditionalFormatting sqref="D988">
    <cfRule type="cellIs" dxfId="1094" priority="296" operator="equal">
      <formula>#REF!</formula>
    </cfRule>
  </conditionalFormatting>
  <conditionalFormatting sqref="D970">
    <cfRule type="cellIs" dxfId="1093" priority="305" operator="equal">
      <formula>#REF!</formula>
    </cfRule>
  </conditionalFormatting>
  <conditionalFormatting sqref="D998">
    <cfRule type="cellIs" dxfId="1092" priority="292" operator="equal">
      <formula>#REF!</formula>
    </cfRule>
  </conditionalFormatting>
  <conditionalFormatting sqref="D955">
    <cfRule type="cellIs" dxfId="1091" priority="315" operator="equal">
      <formula>#REF!</formula>
    </cfRule>
  </conditionalFormatting>
  <conditionalFormatting sqref="D914">
    <cfRule type="cellIs" dxfId="1090" priority="335" operator="equal">
      <formula>#REF!</formula>
    </cfRule>
  </conditionalFormatting>
  <conditionalFormatting sqref="D900">
    <cfRule type="cellIs" dxfId="1089" priority="341" operator="equal">
      <formula>#REF!</formula>
    </cfRule>
  </conditionalFormatting>
  <conditionalFormatting sqref="D1011">
    <cfRule type="cellIs" dxfId="1088" priority="287" operator="equal">
      <formula>#REF!</formula>
    </cfRule>
  </conditionalFormatting>
  <conditionalFormatting sqref="D919">
    <cfRule type="cellIs" dxfId="1087" priority="331" operator="equal">
      <formula>#REF!</formula>
    </cfRule>
  </conditionalFormatting>
  <conditionalFormatting sqref="D963">
    <cfRule type="cellIs" dxfId="1086" priority="309" operator="equal">
      <formula>#REF!</formula>
    </cfRule>
  </conditionalFormatting>
  <conditionalFormatting sqref="D916">
    <cfRule type="cellIs" dxfId="1085" priority="333" operator="equal">
      <formula>#REF!</formula>
    </cfRule>
  </conditionalFormatting>
  <conditionalFormatting sqref="D1003">
    <cfRule type="cellIs" dxfId="1084" priority="291" operator="equal">
      <formula>#REF!</formula>
    </cfRule>
  </conditionalFormatting>
  <conditionalFormatting sqref="D923">
    <cfRule type="cellIs" dxfId="1083" priority="329" operator="equal">
      <formula>#REF!</formula>
    </cfRule>
  </conditionalFormatting>
  <conditionalFormatting sqref="D969">
    <cfRule type="cellIs" dxfId="1082" priority="308" operator="equal">
      <formula>#REF!</formula>
    </cfRule>
  </conditionalFormatting>
  <conditionalFormatting sqref="D977">
    <cfRule type="cellIs" dxfId="1081" priority="304" operator="equal">
      <formula>#REF!</formula>
    </cfRule>
  </conditionalFormatting>
  <conditionalFormatting sqref="D961">
    <cfRule type="cellIs" dxfId="1080" priority="311" operator="equal">
      <formula>#REF!</formula>
    </cfRule>
  </conditionalFormatting>
  <conditionalFormatting sqref="D933">
    <cfRule type="cellIs" dxfId="1079" priority="323" operator="equal">
      <formula>#REF!</formula>
    </cfRule>
  </conditionalFormatting>
  <conditionalFormatting sqref="D952">
    <cfRule type="cellIs" dxfId="1078" priority="316" operator="equal">
      <formula>#REF!</formula>
    </cfRule>
  </conditionalFormatting>
  <conditionalFormatting sqref="D1006">
    <cfRule type="cellIs" dxfId="1077" priority="288" operator="equal">
      <formula>#REF!</formula>
    </cfRule>
  </conditionalFormatting>
  <conditionalFormatting sqref="D1012">
    <cfRule type="cellIs" dxfId="1076" priority="284" operator="equal">
      <formula>#REF!</formula>
    </cfRule>
  </conditionalFormatting>
  <conditionalFormatting sqref="D954">
    <cfRule type="cellIs" dxfId="1075" priority="314" operator="equal">
      <formula>#REF!</formula>
    </cfRule>
  </conditionalFormatting>
  <conditionalFormatting sqref="D1024">
    <cfRule type="cellIs" dxfId="1074" priority="277" operator="equal">
      <formula>#REF!</formula>
    </cfRule>
  </conditionalFormatting>
  <conditionalFormatting sqref="D940">
    <cfRule type="cellIs" dxfId="1073" priority="322" operator="equal">
      <formula>#REF!</formula>
    </cfRule>
  </conditionalFormatting>
  <conditionalFormatting sqref="D972">
    <cfRule type="cellIs" dxfId="1072" priority="307" operator="equal">
      <formula>#REF!</formula>
    </cfRule>
  </conditionalFormatting>
  <conditionalFormatting sqref="D971">
    <cfRule type="cellIs" dxfId="1071" priority="306" operator="equal">
      <formula>#REF!</formula>
    </cfRule>
  </conditionalFormatting>
  <conditionalFormatting sqref="D980">
    <cfRule type="cellIs" dxfId="1070" priority="303" operator="equal">
      <formula>#REF!</formula>
    </cfRule>
  </conditionalFormatting>
  <conditionalFormatting sqref="D990">
    <cfRule type="cellIs" dxfId="1069" priority="298" operator="equal">
      <formula>#REF!</formula>
    </cfRule>
  </conditionalFormatting>
  <conditionalFormatting sqref="D996">
    <cfRule type="cellIs" dxfId="1068" priority="294" operator="equal">
      <formula>#REF!</formula>
    </cfRule>
  </conditionalFormatting>
  <conditionalFormatting sqref="D1020">
    <cfRule type="cellIs" dxfId="1067" priority="282" operator="equal">
      <formula>#REF!</formula>
    </cfRule>
  </conditionalFormatting>
  <conditionalFormatting sqref="D989">
    <cfRule type="cellIs" dxfId="1066" priority="297" operator="equal">
      <formula>#REF!</formula>
    </cfRule>
  </conditionalFormatting>
  <conditionalFormatting sqref="D1004">
    <cfRule type="cellIs" dxfId="1065" priority="290" operator="equal">
      <formula>#REF!</formula>
    </cfRule>
  </conditionalFormatting>
  <conditionalFormatting sqref="D997">
    <cfRule type="cellIs" dxfId="1064" priority="293" operator="equal">
      <formula>#REF!</formula>
    </cfRule>
  </conditionalFormatting>
  <conditionalFormatting sqref="D960">
    <cfRule type="cellIs" dxfId="1063" priority="312" operator="equal">
      <formula>#REF!</formula>
    </cfRule>
  </conditionalFormatting>
  <conditionalFormatting sqref="D1026">
    <cfRule type="cellIs" dxfId="1062" priority="279" operator="equal">
      <formula>#REF!</formula>
    </cfRule>
  </conditionalFormatting>
  <conditionalFormatting sqref="D995">
    <cfRule type="cellIs" dxfId="1061" priority="295" operator="equal">
      <formula>#REF!</formula>
    </cfRule>
  </conditionalFormatting>
  <conditionalFormatting sqref="D1025">
    <cfRule type="cellIs" dxfId="1060" priority="278" operator="equal">
      <formula>#REF!</formula>
    </cfRule>
  </conditionalFormatting>
  <conditionalFormatting sqref="D987">
    <cfRule type="cellIs" dxfId="1059" priority="299" operator="equal">
      <formula>#REF!</formula>
    </cfRule>
  </conditionalFormatting>
  <conditionalFormatting sqref="D1019">
    <cfRule type="cellIs" dxfId="1058" priority="283" operator="equal">
      <formula>#REF!</formula>
    </cfRule>
  </conditionalFormatting>
  <conditionalFormatting sqref="D1022">
    <cfRule type="cellIs" dxfId="1057" priority="280" operator="equal">
      <formula>#REF!</formula>
    </cfRule>
  </conditionalFormatting>
  <conditionalFormatting sqref="D1034">
    <cfRule type="cellIs" dxfId="1056" priority="274" operator="equal">
      <formula>#REF!</formula>
    </cfRule>
  </conditionalFormatting>
  <conditionalFormatting sqref="D1033">
    <cfRule type="cellIs" dxfId="1055" priority="275" operator="equal">
      <formula>#REF!</formula>
    </cfRule>
  </conditionalFormatting>
  <conditionalFormatting sqref="D1031">
    <cfRule type="cellIs" dxfId="1054" priority="276" operator="equal">
      <formula>#REF!</formula>
    </cfRule>
  </conditionalFormatting>
  <conditionalFormatting sqref="D1032">
    <cfRule type="cellIs" dxfId="1053" priority="273" operator="equal">
      <formula>#REF!</formula>
    </cfRule>
  </conditionalFormatting>
  <conditionalFormatting sqref="D1043">
    <cfRule type="cellIs" dxfId="1052" priority="270" operator="equal">
      <formula>#REF!</formula>
    </cfRule>
  </conditionalFormatting>
  <conditionalFormatting sqref="D1042">
    <cfRule type="cellIs" dxfId="1051" priority="271" operator="equal">
      <formula>#REF!</formula>
    </cfRule>
  </conditionalFormatting>
  <conditionalFormatting sqref="D1041">
    <cfRule type="cellIs" dxfId="1050" priority="272" operator="equal">
      <formula>#REF!</formula>
    </cfRule>
  </conditionalFormatting>
  <conditionalFormatting sqref="D1044">
    <cfRule type="cellIs" dxfId="1049" priority="269" operator="equal">
      <formula>#REF!</formula>
    </cfRule>
  </conditionalFormatting>
  <conditionalFormatting sqref="D1051">
    <cfRule type="cellIs" dxfId="1048" priority="266" operator="equal">
      <formula>#REF!</formula>
    </cfRule>
  </conditionalFormatting>
  <conditionalFormatting sqref="D1050">
    <cfRule type="cellIs" dxfId="1047" priority="267" operator="equal">
      <formula>#REF!</formula>
    </cfRule>
  </conditionalFormatting>
  <conditionalFormatting sqref="D1052">
    <cfRule type="cellIs" dxfId="1046" priority="265" operator="equal">
      <formula>#REF!</formula>
    </cfRule>
  </conditionalFormatting>
  <conditionalFormatting sqref="D1059">
    <cfRule type="cellIs" dxfId="1045" priority="262" operator="equal">
      <formula>#REF!</formula>
    </cfRule>
  </conditionalFormatting>
  <conditionalFormatting sqref="D1058">
    <cfRule type="cellIs" dxfId="1044" priority="263" operator="equal">
      <formula>#REF!</formula>
    </cfRule>
  </conditionalFormatting>
  <conditionalFormatting sqref="D1049">
    <cfRule type="cellIs" dxfId="1043" priority="268" operator="equal">
      <formula>#REF!</formula>
    </cfRule>
  </conditionalFormatting>
  <conditionalFormatting sqref="D1060">
    <cfRule type="cellIs" dxfId="1042" priority="261" operator="equal">
      <formula>#REF!</formula>
    </cfRule>
  </conditionalFormatting>
  <conditionalFormatting sqref="D1062">
    <cfRule type="cellIs" dxfId="1041" priority="260" operator="equal">
      <formula>#REF!</formula>
    </cfRule>
  </conditionalFormatting>
  <conditionalFormatting sqref="D1066">
    <cfRule type="cellIs" dxfId="1040" priority="259" operator="equal">
      <formula>#REF!</formula>
    </cfRule>
  </conditionalFormatting>
  <conditionalFormatting sqref="D1064">
    <cfRule type="cellIs" dxfId="1039" priority="258" operator="equal">
      <formula>#REF!</formula>
    </cfRule>
  </conditionalFormatting>
  <conditionalFormatting sqref="D1057">
    <cfRule type="cellIs" dxfId="1038" priority="264" operator="equal">
      <formula>#REF!</formula>
    </cfRule>
  </conditionalFormatting>
  <conditionalFormatting sqref="D1068">
    <cfRule type="cellIs" dxfId="1037" priority="257" operator="equal">
      <formula>#REF!</formula>
    </cfRule>
  </conditionalFormatting>
  <conditionalFormatting sqref="D1074">
    <cfRule type="cellIs" dxfId="1036" priority="256" operator="equal">
      <formula>#REF!</formula>
    </cfRule>
  </conditionalFormatting>
  <conditionalFormatting sqref="D1072">
    <cfRule type="cellIs" dxfId="1035" priority="255" operator="equal">
      <formula>#REF!</formula>
    </cfRule>
  </conditionalFormatting>
  <conditionalFormatting sqref="D1081">
    <cfRule type="cellIs" dxfId="1034" priority="251" operator="equal">
      <formula>#REF!</formula>
    </cfRule>
  </conditionalFormatting>
  <conditionalFormatting sqref="D1087">
    <cfRule type="cellIs" dxfId="1033" priority="248" operator="equal">
      <formula>#REF!</formula>
    </cfRule>
  </conditionalFormatting>
  <conditionalFormatting sqref="D1065">
    <cfRule type="cellIs" dxfId="1032" priority="254" operator="equal">
      <formula>#REF!</formula>
    </cfRule>
  </conditionalFormatting>
  <conditionalFormatting sqref="D1082">
    <cfRule type="cellIs" dxfId="1031" priority="250" operator="equal">
      <formula>#REF!</formula>
    </cfRule>
  </conditionalFormatting>
  <conditionalFormatting sqref="D1073">
    <cfRule type="cellIs" dxfId="1030" priority="253" operator="equal">
      <formula>#REF!</formula>
    </cfRule>
  </conditionalFormatting>
  <conditionalFormatting sqref="D1083">
    <cfRule type="cellIs" dxfId="1029" priority="249" operator="equal">
      <formula>#REF!</formula>
    </cfRule>
  </conditionalFormatting>
  <conditionalFormatting sqref="D1086">
    <cfRule type="cellIs" dxfId="1028" priority="246" operator="equal">
      <formula>#REF!</formula>
    </cfRule>
  </conditionalFormatting>
  <conditionalFormatting sqref="D1085">
    <cfRule type="cellIs" dxfId="1027" priority="247" operator="equal">
      <formula>#REF!</formula>
    </cfRule>
  </conditionalFormatting>
  <conditionalFormatting sqref="D1080">
    <cfRule type="cellIs" dxfId="1026" priority="252" operator="equal">
      <formula>#REF!</formula>
    </cfRule>
  </conditionalFormatting>
  <conditionalFormatting sqref="D1093">
    <cfRule type="cellIs" dxfId="1025" priority="245" operator="equal">
      <formula>#REF!</formula>
    </cfRule>
  </conditionalFormatting>
  <conditionalFormatting sqref="D71">
    <cfRule type="cellIs" dxfId="1024" priority="9" operator="equal">
      <formula>#REF!</formula>
    </cfRule>
  </conditionalFormatting>
  <conditionalFormatting sqref="D72">
    <cfRule type="cellIs" dxfId="1023" priority="8" operator="equal">
      <formula>#REF!</formula>
    </cfRule>
  </conditionalFormatting>
  <conditionalFormatting sqref="D75">
    <cfRule type="cellIs" dxfId="1022" priority="7" operator="equal">
      <formula>#REF!</formula>
    </cfRule>
  </conditionalFormatting>
  <conditionalFormatting sqref="D76">
    <cfRule type="cellIs" dxfId="1021" priority="6" operator="equal">
      <formula>#REF!</formula>
    </cfRule>
  </conditionalFormatting>
  <conditionalFormatting sqref="D85">
    <cfRule type="cellIs" dxfId="1020" priority="2" operator="equal">
      <formula>#REF!</formula>
    </cfRule>
  </conditionalFormatting>
  <conditionalFormatting sqref="D81">
    <cfRule type="cellIs" dxfId="1019" priority="1" operator="equal">
      <formula>#REF!</formula>
    </cfRule>
  </conditionalFormatting>
  <printOptions horizontalCentered="1"/>
  <pageMargins left="0.59055118110236227" right="0.31496062992125984" top="0.55118110236220474" bottom="0.74803149606299213" header="0.31496062992125984" footer="0.31496062992125984"/>
  <pageSetup paperSize="9" scale="64" fitToHeight="0" orientation="portrait" r:id="rId1"/>
  <headerFooter>
    <oddFooter>&amp;C&amp;P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CD175-28E8-41AC-B747-088F310B3F80}">
  <sheetPr>
    <tabColor rgb="FFCCCCFF"/>
    <pageSetUpPr fitToPage="1"/>
  </sheetPr>
  <dimension ref="A2:M1323"/>
  <sheetViews>
    <sheetView view="pageBreakPreview" topLeftCell="A37" zoomScale="70" zoomScaleNormal="100" zoomScaleSheetLayoutView="70" workbookViewId="0">
      <selection activeCell="D43" sqref="D43"/>
    </sheetView>
  </sheetViews>
  <sheetFormatPr baseColWidth="10" defaultColWidth="11.44140625" defaultRowHeight="13.8" x14ac:dyDescent="0.3"/>
  <cols>
    <col min="1" max="1" width="1.109375" style="248" customWidth="1"/>
    <col min="2" max="2" width="2" style="248" customWidth="1"/>
    <col min="3" max="3" width="12.44140625" style="248" customWidth="1"/>
    <col min="4" max="4" width="46.33203125" style="248" customWidth="1"/>
    <col min="5" max="5" width="10.88671875" style="248" customWidth="1"/>
    <col min="6" max="8" width="12.6640625" style="248" customWidth="1"/>
    <col min="9" max="9" width="14.6640625" style="249" customWidth="1"/>
    <col min="10" max="10" width="10.6640625" style="288" customWidth="1"/>
    <col min="11" max="11" width="8.88671875" style="248" customWidth="1"/>
    <col min="12" max="12" width="1.5546875" style="248" customWidth="1"/>
    <col min="13" max="13" width="11.44140625" style="302"/>
    <col min="14" max="16384" width="11.44140625" style="248"/>
  </cols>
  <sheetData>
    <row r="2" spans="3:11" ht="15.6" x14ac:dyDescent="0.3">
      <c r="C2" s="2274" t="s">
        <v>44</v>
      </c>
      <c r="D2" s="2275"/>
      <c r="E2" s="2275"/>
      <c r="F2" s="2275"/>
      <c r="G2" s="2275"/>
      <c r="H2" s="2275"/>
      <c r="I2" s="2275"/>
      <c r="J2" s="2275"/>
      <c r="K2" s="2276"/>
    </row>
    <row r="3" spans="3:11" x14ac:dyDescent="0.3">
      <c r="C3" s="1338">
        <f>RESUMEN!C3</f>
        <v>0</v>
      </c>
      <c r="D3" s="2280" t="str">
        <f>RESUMEN!D3</f>
        <v>"RECONSTRUCCION DEL HOSPITAL SAUL GARRIDO ROSILLO  II-1, DISTRITO DE TUMBES, PROVINCIA DE TUMBES, DEPARTAMENTO DE TUMBES"</v>
      </c>
      <c r="E3" s="2280"/>
      <c r="F3" s="2280"/>
      <c r="G3" s="2280"/>
      <c r="H3" s="2280"/>
      <c r="I3" s="2280"/>
      <c r="J3" s="2280"/>
      <c r="K3" s="2281"/>
    </row>
    <row r="4" spans="3:11" ht="25.5" customHeight="1" x14ac:dyDescent="0.3">
      <c r="C4" s="1339" t="str">
        <f>RESUMEN!C5</f>
        <v>ENTIDAD:</v>
      </c>
      <c r="D4" s="1340"/>
      <c r="E4" s="1341"/>
      <c r="F4" s="1341"/>
      <c r="G4" s="1140"/>
      <c r="H4" s="1140"/>
      <c r="I4" s="1341" t="str">
        <f>RESUMEN!E5</f>
        <v>DEPART:</v>
      </c>
      <c r="J4" s="676" t="str">
        <f>RESUMEN!F5</f>
        <v>TUMBES</v>
      </c>
      <c r="K4" s="1342"/>
    </row>
    <row r="5" spans="3:11" x14ac:dyDescent="0.3">
      <c r="C5" s="1339" t="str">
        <f>RESUMEN!C6</f>
        <v>FECHA:</v>
      </c>
      <c r="D5" s="1340">
        <v>44714</v>
      </c>
      <c r="E5" s="1341"/>
      <c r="F5" s="1341"/>
      <c r="G5" s="1140"/>
      <c r="H5" s="1140"/>
      <c r="I5" s="1341" t="str">
        <f>RESUMEN!E6</f>
        <v>PROV:</v>
      </c>
      <c r="J5" s="676" t="str">
        <f>RESUMEN!F6</f>
        <v>TUMBES</v>
      </c>
      <c r="K5" s="1342"/>
    </row>
    <row r="6" spans="3:11" ht="14.4" thickBot="1" x14ac:dyDescent="0.35">
      <c r="C6" s="1343"/>
      <c r="D6" s="1344"/>
      <c r="E6" s="1345"/>
      <c r="F6" s="1345"/>
      <c r="G6" s="1345"/>
      <c r="H6" s="1346"/>
      <c r="I6" s="1346"/>
      <c r="J6" s="1346"/>
      <c r="K6" s="1347"/>
    </row>
    <row r="7" spans="3:11" x14ac:dyDescent="0.3">
      <c r="C7" s="2305" t="s">
        <v>485</v>
      </c>
      <c r="D7" s="2307" t="s">
        <v>486</v>
      </c>
      <c r="E7" s="2307" t="s">
        <v>487</v>
      </c>
      <c r="F7" s="2310" t="s">
        <v>488</v>
      </c>
      <c r="G7" s="2310"/>
      <c r="H7" s="2310"/>
      <c r="I7" s="2311" t="s">
        <v>49</v>
      </c>
      <c r="J7" s="2313" t="s">
        <v>50</v>
      </c>
      <c r="K7" s="2315" t="s">
        <v>393</v>
      </c>
    </row>
    <row r="8" spans="3:11" ht="14.4" thickBot="1" x14ac:dyDescent="0.35">
      <c r="C8" s="2306"/>
      <c r="D8" s="2308"/>
      <c r="E8" s="2309"/>
      <c r="F8" s="1348" t="s">
        <v>51</v>
      </c>
      <c r="G8" s="1349" t="s">
        <v>48</v>
      </c>
      <c r="H8" s="1350" t="s">
        <v>47</v>
      </c>
      <c r="I8" s="2312"/>
      <c r="J8" s="2314"/>
      <c r="K8" s="2316"/>
    </row>
    <row r="9" spans="3:11" x14ac:dyDescent="0.3">
      <c r="C9" s="1351" t="str">
        <f>RESUMEN!C521</f>
        <v>03.16</v>
      </c>
      <c r="D9" s="1352" t="str">
        <f>RESUMEN!D521</f>
        <v>SEÑALIZACION DE SEGURIDAD</v>
      </c>
      <c r="E9" s="1353"/>
      <c r="F9" s="1354"/>
      <c r="G9" s="1355"/>
      <c r="H9" s="1356"/>
      <c r="I9" s="1354"/>
      <c r="J9" s="1357"/>
      <c r="K9" s="1358"/>
    </row>
    <row r="10" spans="3:11" ht="16.5" customHeight="1" x14ac:dyDescent="0.3">
      <c r="C10" s="1359" t="str">
        <f>RESUMEN!C522</f>
        <v>03.16.01</v>
      </c>
      <c r="D10" s="1360" t="str">
        <f>RESUMEN!D522</f>
        <v>LETREROS DE SALIDA</v>
      </c>
      <c r="E10" s="1361"/>
      <c r="F10" s="1362"/>
      <c r="G10" s="1363"/>
      <c r="H10" s="1364"/>
      <c r="I10" s="1362"/>
      <c r="J10" s="1363"/>
      <c r="K10" s="1365"/>
    </row>
    <row r="11" spans="3:11" s="303" customFormat="1" x14ac:dyDescent="0.3">
      <c r="C11" s="1366" t="str">
        <f>RESUMEN!C523</f>
        <v>03.16.01.01</v>
      </c>
      <c r="D11" s="1367" t="str">
        <f>RESUMEN!D523</f>
        <v>LETRERO DE SALIDA ILUMINADO COLGADA EN TECHO--LEDS AUTOMATICA (12LED-5W, 60 X 28CM GABINETE ACERO -DIFUSOR DE VIDRIO LAMINADO)</v>
      </c>
      <c r="E11" s="865"/>
      <c r="F11" s="1499"/>
      <c r="G11" s="1368"/>
      <c r="H11" s="1369"/>
      <c r="I11" s="1499"/>
      <c r="J11" s="1368">
        <f>SUM(I14:I42)</f>
        <v>28</v>
      </c>
      <c r="K11" s="1370" t="str">
        <f>+[44]RESUMEN!E150</f>
        <v>und</v>
      </c>
    </row>
    <row r="12" spans="3:11" x14ac:dyDescent="0.3">
      <c r="C12" s="1371"/>
      <c r="D12" s="1372" t="s">
        <v>4399</v>
      </c>
      <c r="E12" s="1373"/>
      <c r="F12" s="1374"/>
      <c r="G12" s="1375"/>
      <c r="H12" s="1376"/>
      <c r="I12" s="1377"/>
      <c r="J12" s="1378"/>
      <c r="K12" s="1379"/>
    </row>
    <row r="13" spans="3:11" ht="16.5" customHeight="1" x14ac:dyDescent="0.3">
      <c r="C13" s="1371"/>
      <c r="D13" s="1380" t="s">
        <v>169</v>
      </c>
      <c r="E13" s="1373"/>
      <c r="F13" s="1374"/>
      <c r="G13" s="1375"/>
      <c r="H13" s="1376"/>
      <c r="I13" s="1377"/>
      <c r="J13" s="1378"/>
      <c r="K13" s="1379"/>
    </row>
    <row r="14" spans="3:11" ht="16.5" customHeight="1" x14ac:dyDescent="0.3">
      <c r="C14" s="1371"/>
      <c r="D14" s="1381" t="s">
        <v>170</v>
      </c>
      <c r="E14" s="1373"/>
      <c r="F14" s="1374"/>
      <c r="G14" s="1375"/>
      <c r="H14" s="1376"/>
      <c r="I14" s="1377"/>
      <c r="J14" s="1378"/>
      <c r="K14" s="1379"/>
    </row>
    <row r="15" spans="3:11" ht="16.5" customHeight="1" x14ac:dyDescent="0.3">
      <c r="C15" s="1371" t="s">
        <v>2225</v>
      </c>
      <c r="D15" s="1382" t="s">
        <v>763</v>
      </c>
      <c r="E15" s="1373">
        <v>1</v>
      </c>
      <c r="F15" s="1374"/>
      <c r="G15" s="1375"/>
      <c r="H15" s="1376"/>
      <c r="I15" s="1377">
        <f t="shared" ref="I15:I21" si="0">PRODUCT(E15:H15)</f>
        <v>1</v>
      </c>
      <c r="J15" s="1378"/>
      <c r="K15" s="1379"/>
    </row>
    <row r="16" spans="3:11" ht="16.5" customHeight="1" x14ac:dyDescent="0.3">
      <c r="C16" s="1371" t="s">
        <v>1103</v>
      </c>
      <c r="D16" s="1382" t="s">
        <v>360</v>
      </c>
      <c r="E16" s="1373">
        <v>1</v>
      </c>
      <c r="F16" s="1374"/>
      <c r="G16" s="1375"/>
      <c r="H16" s="1376"/>
      <c r="I16" s="1377">
        <f t="shared" si="0"/>
        <v>1</v>
      </c>
      <c r="J16" s="1378"/>
      <c r="K16" s="1379"/>
    </row>
    <row r="17" spans="3:11" ht="16.5" customHeight="1" x14ac:dyDescent="0.3">
      <c r="C17" s="1371" t="s">
        <v>1105</v>
      </c>
      <c r="D17" s="1382" t="s">
        <v>360</v>
      </c>
      <c r="E17" s="1373">
        <v>1</v>
      </c>
      <c r="F17" s="1374"/>
      <c r="G17" s="1375"/>
      <c r="H17" s="1376"/>
      <c r="I17" s="1377">
        <f t="shared" si="0"/>
        <v>1</v>
      </c>
      <c r="J17" s="1378"/>
      <c r="K17" s="1379"/>
    </row>
    <row r="18" spans="3:11" ht="16.5" customHeight="1" x14ac:dyDescent="0.3">
      <c r="C18" s="1371" t="s">
        <v>2251</v>
      </c>
      <c r="D18" s="1382" t="s">
        <v>360</v>
      </c>
      <c r="E18" s="1373">
        <v>2</v>
      </c>
      <c r="F18" s="1374"/>
      <c r="G18" s="1375"/>
      <c r="H18" s="1376"/>
      <c r="I18" s="1377">
        <f t="shared" si="0"/>
        <v>2</v>
      </c>
      <c r="J18" s="1378"/>
      <c r="K18" s="1379"/>
    </row>
    <row r="19" spans="3:11" ht="16.5" customHeight="1" x14ac:dyDescent="0.3">
      <c r="C19" s="1371" t="s">
        <v>2254</v>
      </c>
      <c r="D19" s="1382" t="s">
        <v>566</v>
      </c>
      <c r="E19" s="1373">
        <v>1</v>
      </c>
      <c r="F19" s="1354"/>
      <c r="G19" s="1355"/>
      <c r="H19" s="1384"/>
      <c r="I19" s="1377">
        <f t="shared" si="0"/>
        <v>1</v>
      </c>
      <c r="J19" s="1378"/>
      <c r="K19" s="1379"/>
    </row>
    <row r="20" spans="3:11" ht="16.5" customHeight="1" x14ac:dyDescent="0.3">
      <c r="C20" s="1371" t="s">
        <v>883</v>
      </c>
      <c r="D20" s="1382" t="s">
        <v>884</v>
      </c>
      <c r="E20" s="1373">
        <v>1</v>
      </c>
      <c r="F20" s="1354"/>
      <c r="G20" s="1355"/>
      <c r="H20" s="1384"/>
      <c r="I20" s="1377">
        <f t="shared" si="0"/>
        <v>1</v>
      </c>
      <c r="J20" s="1378"/>
      <c r="K20" s="1379"/>
    </row>
    <row r="21" spans="3:11" ht="16.5" customHeight="1" x14ac:dyDescent="0.3">
      <c r="C21" s="1371" t="s">
        <v>2258</v>
      </c>
      <c r="D21" s="1382" t="s">
        <v>360</v>
      </c>
      <c r="E21" s="1373">
        <v>1</v>
      </c>
      <c r="F21" s="1374"/>
      <c r="G21" s="1375"/>
      <c r="H21" s="1376"/>
      <c r="I21" s="1377">
        <f t="shared" si="0"/>
        <v>1</v>
      </c>
      <c r="J21" s="1378"/>
      <c r="K21" s="1379"/>
    </row>
    <row r="22" spans="3:11" ht="16.5" customHeight="1" x14ac:dyDescent="0.3">
      <c r="C22" s="1371"/>
      <c r="D22" s="1372" t="s">
        <v>4400</v>
      </c>
      <c r="E22" s="1373"/>
      <c r="F22" s="1374"/>
      <c r="G22" s="1375"/>
      <c r="H22" s="1376"/>
      <c r="I22" s="1377"/>
      <c r="J22" s="1378"/>
      <c r="K22" s="1379"/>
    </row>
    <row r="23" spans="3:11" ht="16.5" customHeight="1" x14ac:dyDescent="0.3">
      <c r="C23" s="1371"/>
      <c r="D23" s="1381" t="s">
        <v>170</v>
      </c>
      <c r="E23" s="1373"/>
      <c r="F23" s="1374"/>
      <c r="G23" s="1375"/>
      <c r="H23" s="1376"/>
      <c r="I23" s="1377"/>
      <c r="J23" s="1378"/>
      <c r="K23" s="1379"/>
    </row>
    <row r="24" spans="3:11" ht="16.5" customHeight="1" x14ac:dyDescent="0.3">
      <c r="C24" s="1371" t="s">
        <v>1008</v>
      </c>
      <c r="D24" s="1382" t="s">
        <v>348</v>
      </c>
      <c r="E24" s="1373">
        <v>1</v>
      </c>
      <c r="F24" s="1374"/>
      <c r="G24" s="1375"/>
      <c r="H24" s="1376"/>
      <c r="I24" s="1377">
        <f t="shared" ref="I24:I30" si="1">PRODUCT(E24:H24)</f>
        <v>1</v>
      </c>
      <c r="J24" s="1378"/>
      <c r="K24" s="1379"/>
    </row>
    <row r="25" spans="3:11" ht="16.5" customHeight="1" x14ac:dyDescent="0.3">
      <c r="C25" s="1371" t="s">
        <v>1011</v>
      </c>
      <c r="D25" s="1382" t="s">
        <v>372</v>
      </c>
      <c r="E25" s="1373">
        <v>1</v>
      </c>
      <c r="F25" s="1374"/>
      <c r="G25" s="1375"/>
      <c r="H25" s="1376"/>
      <c r="I25" s="1377">
        <f t="shared" si="1"/>
        <v>1</v>
      </c>
      <c r="J25" s="1378"/>
      <c r="K25" s="1379"/>
    </row>
    <row r="26" spans="3:11" ht="16.5" customHeight="1" x14ac:dyDescent="0.3">
      <c r="C26" s="1371" t="s">
        <v>1012</v>
      </c>
      <c r="D26" s="1382" t="s">
        <v>4401</v>
      </c>
      <c r="E26" s="1373">
        <v>1</v>
      </c>
      <c r="F26" s="1374"/>
      <c r="G26" s="1375"/>
      <c r="H26" s="1376"/>
      <c r="I26" s="1377">
        <f t="shared" si="1"/>
        <v>1</v>
      </c>
      <c r="J26" s="1378"/>
      <c r="K26" s="1379"/>
    </row>
    <row r="27" spans="3:11" ht="16.5" customHeight="1" x14ac:dyDescent="0.3">
      <c r="C27" s="1371" t="s">
        <v>1017</v>
      </c>
      <c r="D27" s="1382" t="s">
        <v>4402</v>
      </c>
      <c r="E27" s="1373">
        <v>1</v>
      </c>
      <c r="F27" s="1374"/>
      <c r="G27" s="1375"/>
      <c r="H27" s="1376"/>
      <c r="I27" s="1377">
        <f t="shared" si="1"/>
        <v>1</v>
      </c>
      <c r="J27" s="1378"/>
      <c r="K27" s="1379"/>
    </row>
    <row r="28" spans="3:11" ht="16.5" customHeight="1" x14ac:dyDescent="0.3">
      <c r="C28" s="1371" t="s">
        <v>2485</v>
      </c>
      <c r="D28" s="1382" t="s">
        <v>300</v>
      </c>
      <c r="E28" s="1373">
        <v>2</v>
      </c>
      <c r="F28" s="1354"/>
      <c r="G28" s="1355"/>
      <c r="H28" s="1384"/>
      <c r="I28" s="1377">
        <f t="shared" si="1"/>
        <v>2</v>
      </c>
      <c r="J28" s="1378"/>
      <c r="K28" s="1379"/>
    </row>
    <row r="29" spans="3:11" ht="16.5" customHeight="1" x14ac:dyDescent="0.3">
      <c r="C29" s="1371" t="s">
        <v>2486</v>
      </c>
      <c r="D29" s="1382" t="s">
        <v>196</v>
      </c>
      <c r="E29" s="1373">
        <v>1</v>
      </c>
      <c r="F29" s="1354"/>
      <c r="G29" s="1355"/>
      <c r="H29" s="1384"/>
      <c r="I29" s="1377">
        <f t="shared" si="1"/>
        <v>1</v>
      </c>
      <c r="J29" s="1378"/>
      <c r="K29" s="1379"/>
    </row>
    <row r="30" spans="3:11" ht="16.5" customHeight="1" x14ac:dyDescent="0.3">
      <c r="C30" s="1371" t="s">
        <v>853</v>
      </c>
      <c r="D30" s="1382" t="s">
        <v>211</v>
      </c>
      <c r="E30" s="1373">
        <v>2</v>
      </c>
      <c r="F30" s="1374"/>
      <c r="G30" s="1375"/>
      <c r="H30" s="1376"/>
      <c r="I30" s="1377">
        <f t="shared" si="1"/>
        <v>2</v>
      </c>
      <c r="J30" s="1378"/>
      <c r="K30" s="1379"/>
    </row>
    <row r="31" spans="3:11" ht="16.5" customHeight="1" x14ac:dyDescent="0.3">
      <c r="C31" s="1371" t="s">
        <v>1165</v>
      </c>
      <c r="D31" s="1382" t="s">
        <v>189</v>
      </c>
      <c r="E31" s="1373">
        <v>1</v>
      </c>
      <c r="F31" s="1354"/>
      <c r="G31" s="1355"/>
      <c r="H31" s="1384"/>
      <c r="I31" s="1377">
        <f>PRODUCT(E31:H31)</f>
        <v>1</v>
      </c>
      <c r="J31" s="1378"/>
      <c r="K31" s="1379"/>
    </row>
    <row r="32" spans="3:11" ht="16.5" customHeight="1" x14ac:dyDescent="0.3">
      <c r="C32" s="1371"/>
      <c r="D32" s="1381" t="s">
        <v>119</v>
      </c>
      <c r="E32" s="1373"/>
      <c r="F32" s="1374"/>
      <c r="G32" s="1375"/>
      <c r="H32" s="1376"/>
      <c r="I32" s="1377"/>
      <c r="J32" s="1378"/>
      <c r="K32" s="1379"/>
    </row>
    <row r="33" spans="1:12" ht="16.5" customHeight="1" x14ac:dyDescent="0.3">
      <c r="C33" s="1371" t="s">
        <v>1411</v>
      </c>
      <c r="D33" s="1382" t="s">
        <v>144</v>
      </c>
      <c r="E33" s="1373">
        <v>1</v>
      </c>
      <c r="F33" s="1374"/>
      <c r="G33" s="1375"/>
      <c r="H33" s="1376"/>
      <c r="I33" s="1377">
        <f>PRODUCT(E33:H33)</f>
        <v>1</v>
      </c>
      <c r="J33" s="1378"/>
      <c r="K33" s="1379"/>
    </row>
    <row r="34" spans="1:12" ht="16.5" customHeight="1" x14ac:dyDescent="0.3">
      <c r="C34" s="1371"/>
      <c r="D34" s="1372" t="s">
        <v>4403</v>
      </c>
      <c r="E34" s="1373"/>
      <c r="F34" s="1374"/>
      <c r="G34" s="1375"/>
      <c r="H34" s="1376"/>
      <c r="I34" s="1377"/>
      <c r="J34" s="1378"/>
      <c r="K34" s="1379"/>
    </row>
    <row r="35" spans="1:12" ht="16.5" customHeight="1" x14ac:dyDescent="0.3">
      <c r="C35" s="1371"/>
      <c r="D35" s="1380" t="s">
        <v>200</v>
      </c>
      <c r="E35" s="1373"/>
      <c r="F35" s="1374"/>
      <c r="G35" s="1375"/>
      <c r="H35" s="1376"/>
      <c r="I35" s="1377"/>
      <c r="J35" s="1378"/>
      <c r="K35" s="1379"/>
    </row>
    <row r="36" spans="1:12" ht="16.5" customHeight="1" x14ac:dyDescent="0.3">
      <c r="C36" s="1371"/>
      <c r="D36" s="1381" t="s">
        <v>170</v>
      </c>
      <c r="E36" s="1373"/>
      <c r="F36" s="1374"/>
      <c r="G36" s="1375"/>
      <c r="H36" s="1376"/>
      <c r="I36" s="1377"/>
      <c r="J36" s="1378"/>
      <c r="K36" s="1379"/>
    </row>
    <row r="37" spans="1:12" ht="16.5" customHeight="1" x14ac:dyDescent="0.3">
      <c r="C37" s="1371" t="s">
        <v>1618</v>
      </c>
      <c r="D37" s="1382" t="s">
        <v>4404</v>
      </c>
      <c r="E37" s="1373">
        <v>3</v>
      </c>
      <c r="F37" s="1374"/>
      <c r="G37" s="1375"/>
      <c r="H37" s="1376"/>
      <c r="I37" s="1377">
        <f t="shared" ref="I37:I42" si="2">PRODUCT(E37:H37)</f>
        <v>3</v>
      </c>
      <c r="J37" s="1378"/>
      <c r="K37" s="1379"/>
    </row>
    <row r="38" spans="1:12" ht="16.5" customHeight="1" x14ac:dyDescent="0.3">
      <c r="C38" s="1371" t="s">
        <v>1640</v>
      </c>
      <c r="D38" s="1382" t="s">
        <v>4404</v>
      </c>
      <c r="E38" s="1373">
        <v>1</v>
      </c>
      <c r="F38" s="1374"/>
      <c r="G38" s="1375"/>
      <c r="H38" s="1376"/>
      <c r="I38" s="1377">
        <f t="shared" si="2"/>
        <v>1</v>
      </c>
      <c r="J38" s="1378"/>
      <c r="K38" s="1379"/>
    </row>
    <row r="39" spans="1:12" ht="16.5" customHeight="1" x14ac:dyDescent="0.3">
      <c r="C39" s="1371" t="s">
        <v>2413</v>
      </c>
      <c r="D39" s="1382" t="s">
        <v>2414</v>
      </c>
      <c r="E39" s="1373">
        <v>2</v>
      </c>
      <c r="F39" s="1374"/>
      <c r="G39" s="1375"/>
      <c r="H39" s="1376"/>
      <c r="I39" s="1377">
        <f t="shared" si="2"/>
        <v>2</v>
      </c>
      <c r="J39" s="1378"/>
      <c r="K39" s="1379"/>
    </row>
    <row r="40" spans="1:12" ht="16.5" customHeight="1" x14ac:dyDescent="0.3">
      <c r="C40" s="1371" t="s">
        <v>2407</v>
      </c>
      <c r="D40" s="1382" t="s">
        <v>138</v>
      </c>
      <c r="E40" s="1373">
        <v>1</v>
      </c>
      <c r="F40" s="1374"/>
      <c r="G40" s="1375"/>
      <c r="H40" s="1376"/>
      <c r="I40" s="1377">
        <f t="shared" si="2"/>
        <v>1</v>
      </c>
      <c r="J40" s="1378"/>
      <c r="K40" s="1379"/>
    </row>
    <row r="41" spans="1:12" ht="16.5" customHeight="1" x14ac:dyDescent="0.3">
      <c r="C41" s="1371" t="s">
        <v>1581</v>
      </c>
      <c r="D41" s="1382" t="s">
        <v>138</v>
      </c>
      <c r="E41" s="1373">
        <v>1</v>
      </c>
      <c r="F41" s="1374"/>
      <c r="G41" s="1375"/>
      <c r="H41" s="1376"/>
      <c r="I41" s="1377">
        <f t="shared" si="2"/>
        <v>1</v>
      </c>
      <c r="J41" s="1378"/>
      <c r="K41" s="1379"/>
    </row>
    <row r="42" spans="1:12" ht="16.5" customHeight="1" x14ac:dyDescent="0.3">
      <c r="C42" s="1371" t="s">
        <v>1695</v>
      </c>
      <c r="D42" s="1382" t="s">
        <v>138</v>
      </c>
      <c r="E42" s="1373">
        <v>1</v>
      </c>
      <c r="F42" s="1374"/>
      <c r="G42" s="1375"/>
      <c r="H42" s="1376"/>
      <c r="I42" s="1377">
        <f t="shared" si="2"/>
        <v>1</v>
      </c>
      <c r="J42" s="1378"/>
      <c r="K42" s="1379"/>
    </row>
    <row r="43" spans="1:12" s="302" customFormat="1" ht="16.5" customHeight="1" x14ac:dyDescent="0.3">
      <c r="A43" s="248"/>
      <c r="B43" s="248"/>
      <c r="C43" s="1366" t="str">
        <f>RESUMEN!C524</f>
        <v>03.16.01.02</v>
      </c>
      <c r="D43" s="1367" t="str">
        <f>RESUMEN!D524</f>
        <v>LETRERO DE SALIDA DE EMERGENCIA ILUMINADO COLGADA EN TECHO--LEDS AUTOMATICA (10LED-5W, 60 X 28CM GABINETE ACERO -DIFUSOR DE VIDRIO LAMINADO)</v>
      </c>
      <c r="E43" s="865"/>
      <c r="F43" s="1499"/>
      <c r="G43" s="1368"/>
      <c r="H43" s="1369"/>
      <c r="I43" s="1499"/>
      <c r="J43" s="1368">
        <f>SUM(I46:I68)</f>
        <v>22</v>
      </c>
      <c r="K43" s="1370" t="str">
        <f>+[44]RESUMEN!E163</f>
        <v>und</v>
      </c>
      <c r="L43" s="248"/>
    </row>
    <row r="44" spans="1:12" s="302" customFormat="1" ht="16.5" customHeight="1" x14ac:dyDescent="0.3">
      <c r="A44" s="248"/>
      <c r="B44" s="248"/>
      <c r="C44" s="1371"/>
      <c r="D44" s="1372" t="s">
        <v>4399</v>
      </c>
      <c r="E44" s="1373"/>
      <c r="F44" s="1374"/>
      <c r="G44" s="1375"/>
      <c r="H44" s="1376"/>
      <c r="I44" s="1377"/>
      <c r="J44" s="1386"/>
      <c r="K44" s="1387"/>
      <c r="L44" s="248"/>
    </row>
    <row r="45" spans="1:12" s="302" customFormat="1" ht="16.5" customHeight="1" x14ac:dyDescent="0.3">
      <c r="A45" s="248"/>
      <c r="B45" s="248"/>
      <c r="C45" s="1371"/>
      <c r="D45" s="1380" t="s">
        <v>169</v>
      </c>
      <c r="E45" s="1373"/>
      <c r="F45" s="1374"/>
      <c r="G45" s="1375"/>
      <c r="H45" s="1376"/>
      <c r="I45" s="1377"/>
      <c r="J45" s="1386"/>
      <c r="K45" s="1387"/>
      <c r="L45" s="248"/>
    </row>
    <row r="46" spans="1:12" s="303" customFormat="1" ht="15" customHeight="1" x14ac:dyDescent="0.3">
      <c r="C46" s="1371"/>
      <c r="D46" s="1381" t="s">
        <v>170</v>
      </c>
      <c r="E46" s="1373"/>
      <c r="F46" s="1374"/>
      <c r="G46" s="1375"/>
      <c r="H46" s="1376"/>
      <c r="I46" s="1377"/>
      <c r="J46" s="1386"/>
      <c r="K46" s="1387"/>
    </row>
    <row r="47" spans="1:12" s="302" customFormat="1" x14ac:dyDescent="0.3">
      <c r="A47" s="248"/>
      <c r="B47" s="248"/>
      <c r="C47" s="1371" t="s">
        <v>931</v>
      </c>
      <c r="D47" s="1382" t="s">
        <v>566</v>
      </c>
      <c r="E47" s="1373">
        <v>1</v>
      </c>
      <c r="F47" s="1374"/>
      <c r="G47" s="1375"/>
      <c r="H47" s="1376"/>
      <c r="I47" s="1377">
        <f>PRODUCT(E47:H47)</f>
        <v>1</v>
      </c>
      <c r="J47" s="1386"/>
      <c r="K47" s="1387"/>
      <c r="L47" s="248"/>
    </row>
    <row r="48" spans="1:12" s="302" customFormat="1" x14ac:dyDescent="0.3">
      <c r="A48" s="248"/>
      <c r="B48" s="248"/>
      <c r="C48" s="1371" t="s">
        <v>996</v>
      </c>
      <c r="D48" s="1382" t="s">
        <v>138</v>
      </c>
      <c r="E48" s="1373">
        <v>1</v>
      </c>
      <c r="F48" s="1374"/>
      <c r="G48" s="1375"/>
      <c r="H48" s="1376"/>
      <c r="I48" s="1377">
        <f>PRODUCT(E48:H48)</f>
        <v>1</v>
      </c>
      <c r="J48" s="1386"/>
      <c r="K48" s="1387"/>
      <c r="L48" s="248"/>
    </row>
    <row r="49" spans="1:12" s="302" customFormat="1" x14ac:dyDescent="0.3">
      <c r="A49" s="248"/>
      <c r="B49" s="248"/>
      <c r="C49" s="1371" t="s">
        <v>2316</v>
      </c>
      <c r="D49" s="1382" t="s">
        <v>2317</v>
      </c>
      <c r="E49" s="1373">
        <v>1</v>
      </c>
      <c r="F49" s="1374"/>
      <c r="G49" s="1375"/>
      <c r="H49" s="1376"/>
      <c r="I49" s="1377">
        <f>PRODUCT(E49:H49)</f>
        <v>1</v>
      </c>
      <c r="J49" s="1386"/>
      <c r="K49" s="1387"/>
      <c r="L49" s="248"/>
    </row>
    <row r="50" spans="1:12" s="302" customFormat="1" x14ac:dyDescent="0.3">
      <c r="A50" s="248"/>
      <c r="B50" s="248"/>
      <c r="C50" s="1371" t="s">
        <v>2007</v>
      </c>
      <c r="D50" s="1382" t="s">
        <v>2008</v>
      </c>
      <c r="E50" s="1373">
        <v>2</v>
      </c>
      <c r="F50" s="1374"/>
      <c r="G50" s="1375"/>
      <c r="H50" s="1376"/>
      <c r="I50" s="1377">
        <f>PRODUCT(E50:H50)</f>
        <v>2</v>
      </c>
      <c r="J50" s="1386"/>
      <c r="K50" s="1387"/>
      <c r="L50" s="248"/>
    </row>
    <row r="51" spans="1:12" s="302" customFormat="1" x14ac:dyDescent="0.3">
      <c r="A51" s="248"/>
      <c r="B51" s="248"/>
      <c r="C51" s="1371" t="s">
        <v>2258</v>
      </c>
      <c r="D51" s="1382" t="s">
        <v>360</v>
      </c>
      <c r="E51" s="1373">
        <v>1</v>
      </c>
      <c r="F51" s="1374"/>
      <c r="G51" s="1375"/>
      <c r="H51" s="1376"/>
      <c r="I51" s="1377">
        <f t="shared" ref="I51:I59" si="3">PRODUCT(E51:H51)</f>
        <v>1</v>
      </c>
      <c r="J51" s="1386"/>
      <c r="K51" s="1387"/>
      <c r="L51" s="248"/>
    </row>
    <row r="52" spans="1:12" s="302" customFormat="1" x14ac:dyDescent="0.3">
      <c r="A52" s="248"/>
      <c r="B52" s="248"/>
      <c r="C52" s="1371" t="s">
        <v>2161</v>
      </c>
      <c r="D52" s="1382" t="s">
        <v>564</v>
      </c>
      <c r="E52" s="1373">
        <v>1</v>
      </c>
      <c r="F52" s="1374"/>
      <c r="G52" s="1375"/>
      <c r="H52" s="1376"/>
      <c r="I52" s="1377">
        <f t="shared" si="3"/>
        <v>1</v>
      </c>
      <c r="J52" s="1386"/>
      <c r="K52" s="1387"/>
      <c r="L52" s="248"/>
    </row>
    <row r="53" spans="1:12" s="302" customFormat="1" x14ac:dyDescent="0.3">
      <c r="A53" s="248"/>
      <c r="B53" s="248"/>
      <c r="C53" s="1371" t="s">
        <v>2251</v>
      </c>
      <c r="D53" s="1382" t="s">
        <v>360</v>
      </c>
      <c r="E53" s="1373">
        <v>1</v>
      </c>
      <c r="F53" s="1374"/>
      <c r="G53" s="1375"/>
      <c r="H53" s="1376"/>
      <c r="I53" s="1377">
        <f>PRODUCT(E53:H53)</f>
        <v>1</v>
      </c>
      <c r="J53" s="1386"/>
      <c r="K53" s="1387"/>
      <c r="L53" s="248"/>
    </row>
    <row r="54" spans="1:12" s="302" customFormat="1" x14ac:dyDescent="0.3">
      <c r="A54" s="248"/>
      <c r="B54" s="248"/>
      <c r="C54" s="1371" t="s">
        <v>2339</v>
      </c>
      <c r="D54" s="1382" t="s">
        <v>360</v>
      </c>
      <c r="E54" s="1373">
        <v>2</v>
      </c>
      <c r="F54" s="1374"/>
      <c r="G54" s="1375"/>
      <c r="H54" s="1376"/>
      <c r="I54" s="1377">
        <f>PRODUCT(E54:H54)</f>
        <v>2</v>
      </c>
      <c r="J54" s="1386"/>
      <c r="K54" s="1387"/>
      <c r="L54" s="248"/>
    </row>
    <row r="55" spans="1:12" s="302" customFormat="1" x14ac:dyDescent="0.3">
      <c r="A55" s="248"/>
      <c r="B55" s="248"/>
      <c r="C55" s="1371" t="s">
        <v>1050</v>
      </c>
      <c r="D55" s="1382" t="s">
        <v>144</v>
      </c>
      <c r="E55" s="1373">
        <v>1</v>
      </c>
      <c r="F55" s="1374"/>
      <c r="G55" s="1375"/>
      <c r="H55" s="1376"/>
      <c r="I55" s="1377">
        <f>PRODUCT(E55:H55)</f>
        <v>1</v>
      </c>
      <c r="J55" s="1386"/>
      <c r="K55" s="1387"/>
      <c r="L55" s="248"/>
    </row>
    <row r="56" spans="1:12" s="302" customFormat="1" x14ac:dyDescent="0.3">
      <c r="A56" s="248"/>
      <c r="B56" s="248"/>
      <c r="C56" s="1371" t="s">
        <v>2489</v>
      </c>
      <c r="D56" s="1382" t="s">
        <v>296</v>
      </c>
      <c r="E56" s="1373">
        <v>2</v>
      </c>
      <c r="F56" s="1374"/>
      <c r="G56" s="1375"/>
      <c r="H56" s="1376"/>
      <c r="I56" s="1377">
        <f t="shared" si="3"/>
        <v>2</v>
      </c>
      <c r="J56" s="1386"/>
      <c r="K56" s="1387"/>
      <c r="L56" s="248"/>
    </row>
    <row r="57" spans="1:12" s="302" customFormat="1" x14ac:dyDescent="0.3">
      <c r="A57" s="248"/>
      <c r="B57" s="248"/>
      <c r="C57" s="1371" t="s">
        <v>1206</v>
      </c>
      <c r="D57" s="1382" t="s">
        <v>144</v>
      </c>
      <c r="E57" s="1373">
        <v>1</v>
      </c>
      <c r="F57" s="1374"/>
      <c r="G57" s="1375"/>
      <c r="H57" s="1376"/>
      <c r="I57" s="1377">
        <f t="shared" si="3"/>
        <v>1</v>
      </c>
      <c r="J57" s="1386"/>
      <c r="K57" s="1387"/>
      <c r="L57" s="248"/>
    </row>
    <row r="58" spans="1:12" s="302" customFormat="1" x14ac:dyDescent="0.3">
      <c r="A58" s="248"/>
      <c r="B58" s="248"/>
      <c r="C58" s="1371" t="s">
        <v>2013</v>
      </c>
      <c r="D58" s="1382" t="s">
        <v>1860</v>
      </c>
      <c r="E58" s="1373">
        <v>2</v>
      </c>
      <c r="F58" s="1374"/>
      <c r="G58" s="1375"/>
      <c r="H58" s="1376"/>
      <c r="I58" s="1377">
        <f t="shared" si="3"/>
        <v>2</v>
      </c>
      <c r="J58" s="1386"/>
      <c r="K58" s="1387"/>
      <c r="L58" s="248"/>
    </row>
    <row r="59" spans="1:12" s="302" customFormat="1" x14ac:dyDescent="0.3">
      <c r="A59" s="248"/>
      <c r="B59" s="248"/>
      <c r="C59" s="1371" t="s">
        <v>1154</v>
      </c>
      <c r="D59" s="1382" t="s">
        <v>360</v>
      </c>
      <c r="E59" s="1373">
        <v>1</v>
      </c>
      <c r="F59" s="1374"/>
      <c r="G59" s="1375"/>
      <c r="H59" s="1376"/>
      <c r="I59" s="1377">
        <f t="shared" si="3"/>
        <v>1</v>
      </c>
      <c r="J59" s="1386"/>
      <c r="K59" s="1387"/>
      <c r="L59" s="248"/>
    </row>
    <row r="60" spans="1:12" s="302" customFormat="1" x14ac:dyDescent="0.3">
      <c r="A60" s="248"/>
      <c r="B60" s="248"/>
      <c r="C60" s="1371" t="s">
        <v>1270</v>
      </c>
      <c r="D60" s="1382" t="s">
        <v>1271</v>
      </c>
      <c r="E60" s="1373">
        <v>1</v>
      </c>
      <c r="F60" s="1374"/>
      <c r="G60" s="1375"/>
      <c r="H60" s="1376"/>
      <c r="I60" s="1377">
        <f>PRODUCT(E60:H60)</f>
        <v>1</v>
      </c>
      <c r="J60" s="1386"/>
      <c r="K60" s="1387"/>
      <c r="L60" s="248"/>
    </row>
    <row r="61" spans="1:12" s="302" customFormat="1" x14ac:dyDescent="0.3">
      <c r="A61" s="248"/>
      <c r="B61" s="248"/>
      <c r="C61" s="1371"/>
      <c r="D61" s="1372" t="s">
        <v>4400</v>
      </c>
      <c r="E61" s="1373"/>
      <c r="F61" s="1374"/>
      <c r="G61" s="1375"/>
      <c r="H61" s="1376"/>
      <c r="I61" s="1377"/>
      <c r="J61" s="1386"/>
      <c r="K61" s="1387"/>
      <c r="L61" s="248"/>
    </row>
    <row r="62" spans="1:12" s="302" customFormat="1" x14ac:dyDescent="0.3">
      <c r="A62" s="248"/>
      <c r="B62" s="248"/>
      <c r="C62" s="1371"/>
      <c r="D62" s="1381" t="s">
        <v>170</v>
      </c>
      <c r="E62" s="1373"/>
      <c r="F62" s="1374"/>
      <c r="G62" s="1375"/>
      <c r="H62" s="1376"/>
      <c r="I62" s="1377"/>
      <c r="J62" s="1386"/>
      <c r="K62" s="1387"/>
      <c r="L62" s="248"/>
    </row>
    <row r="63" spans="1:12" s="302" customFormat="1" x14ac:dyDescent="0.3">
      <c r="A63" s="248"/>
      <c r="B63" s="248"/>
      <c r="C63" s="1371" t="s">
        <v>2255</v>
      </c>
      <c r="D63" s="1382" t="s">
        <v>360</v>
      </c>
      <c r="E63" s="1373">
        <v>1</v>
      </c>
      <c r="F63" s="1374"/>
      <c r="G63" s="1375"/>
      <c r="H63" s="1376"/>
      <c r="I63" s="1377">
        <f>PRODUCT(E63:H63)</f>
        <v>1</v>
      </c>
      <c r="J63" s="1386"/>
      <c r="K63" s="1387"/>
      <c r="L63" s="248"/>
    </row>
    <row r="64" spans="1:12" s="302" customFormat="1" x14ac:dyDescent="0.3">
      <c r="A64" s="248"/>
      <c r="B64" s="248"/>
      <c r="C64" s="1371" t="s">
        <v>2337</v>
      </c>
      <c r="D64" s="1382" t="s">
        <v>138</v>
      </c>
      <c r="E64" s="1373">
        <v>1</v>
      </c>
      <c r="F64" s="1374"/>
      <c r="G64" s="1375"/>
      <c r="H64" s="1376"/>
      <c r="I64" s="1377">
        <f>PRODUCT(E64:H64)</f>
        <v>1</v>
      </c>
      <c r="J64" s="1386"/>
      <c r="K64" s="1387"/>
      <c r="L64" s="248"/>
    </row>
    <row r="65" spans="1:12" s="302" customFormat="1" x14ac:dyDescent="0.3">
      <c r="A65" s="248"/>
      <c r="B65" s="248"/>
      <c r="C65" s="1371"/>
      <c r="D65" s="1381" t="s">
        <v>118</v>
      </c>
      <c r="E65" s="1373"/>
      <c r="F65" s="1374"/>
      <c r="G65" s="1375"/>
      <c r="H65" s="1376"/>
      <c r="I65" s="1377"/>
      <c r="J65" s="1386"/>
      <c r="K65" s="1387"/>
      <c r="L65" s="248"/>
    </row>
    <row r="66" spans="1:12" s="302" customFormat="1" x14ac:dyDescent="0.3">
      <c r="A66" s="248"/>
      <c r="B66" s="248"/>
      <c r="C66" s="1371" t="s">
        <v>1293</v>
      </c>
      <c r="D66" s="1382" t="s">
        <v>364</v>
      </c>
      <c r="E66" s="1373">
        <v>1</v>
      </c>
      <c r="F66" s="1374"/>
      <c r="G66" s="1375"/>
      <c r="H66" s="1376"/>
      <c r="I66" s="1377">
        <f>PRODUCT(E66:H66)</f>
        <v>1</v>
      </c>
      <c r="J66" s="1386"/>
      <c r="K66" s="1387"/>
      <c r="L66" s="248"/>
    </row>
    <row r="67" spans="1:12" s="302" customFormat="1" x14ac:dyDescent="0.3">
      <c r="A67" s="248"/>
      <c r="B67" s="248"/>
      <c r="C67" s="1371"/>
      <c r="D67" s="1381" t="s">
        <v>188</v>
      </c>
      <c r="E67" s="1373"/>
      <c r="F67" s="1374"/>
      <c r="G67" s="1375"/>
      <c r="H67" s="1376"/>
      <c r="I67" s="1377"/>
      <c r="J67" s="1386"/>
      <c r="K67" s="1387"/>
      <c r="L67" s="248"/>
    </row>
    <row r="68" spans="1:12" s="302" customFormat="1" x14ac:dyDescent="0.3">
      <c r="A68" s="248"/>
      <c r="B68" s="248"/>
      <c r="C68" s="1371" t="s">
        <v>1359</v>
      </c>
      <c r="D68" s="1382" t="s">
        <v>162</v>
      </c>
      <c r="E68" s="1373">
        <v>1</v>
      </c>
      <c r="F68" s="1374"/>
      <c r="G68" s="1355"/>
      <c r="H68" s="1384"/>
      <c r="I68" s="1392">
        <f>PRODUCT(E68:H68)</f>
        <v>1</v>
      </c>
      <c r="J68" s="1386"/>
      <c r="K68" s="1387"/>
      <c r="L68" s="248"/>
    </row>
    <row r="69" spans="1:12" s="302" customFormat="1" x14ac:dyDescent="0.3">
      <c r="A69" s="248"/>
      <c r="B69" s="248"/>
      <c r="C69" s="1359" t="str">
        <f>RESUMEN!C525</f>
        <v>03.16.02</v>
      </c>
      <c r="D69" s="1360" t="str">
        <f>RESUMEN!D525</f>
        <v>SEÑALIZACION DE EVACUACIONES</v>
      </c>
      <c r="E69" s="1361"/>
      <c r="F69" s="1362"/>
      <c r="G69" s="1363"/>
      <c r="H69" s="1364"/>
      <c r="I69" s="1362"/>
      <c r="J69" s="1363"/>
      <c r="K69" s="1365"/>
      <c r="L69" s="248"/>
    </row>
    <row r="70" spans="1:12" s="302" customFormat="1" x14ac:dyDescent="0.3">
      <c r="A70" s="248"/>
      <c r="B70" s="248"/>
      <c r="C70" s="1366" t="e">
        <f>RESUMEN!#REF!</f>
        <v>#REF!</v>
      </c>
      <c r="D70" s="1367" t="e">
        <f>RESUMEN!#REF!</f>
        <v>#REF!</v>
      </c>
      <c r="E70" s="865"/>
      <c r="F70" s="1499"/>
      <c r="G70" s="1791"/>
      <c r="H70" s="1398"/>
      <c r="I70" s="1792"/>
      <c r="J70" s="1368">
        <f>SUM(I74:I152)</f>
        <v>125</v>
      </c>
      <c r="K70" s="1370" t="str">
        <f>+[44]RESUMEN!E133</f>
        <v>m2</v>
      </c>
      <c r="L70" s="248"/>
    </row>
    <row r="71" spans="1:12" s="302" customFormat="1" ht="16.5" customHeight="1" x14ac:dyDescent="0.3">
      <c r="A71" s="248"/>
      <c r="B71" s="248"/>
      <c r="C71" s="1371"/>
      <c r="D71" s="1372" t="s">
        <v>4399</v>
      </c>
      <c r="E71" s="1373"/>
      <c r="F71" s="1374"/>
      <c r="G71" s="1375"/>
      <c r="H71" s="1376"/>
      <c r="I71" s="1685"/>
      <c r="J71" s="1378"/>
      <c r="K71" s="1387"/>
      <c r="L71" s="248"/>
    </row>
    <row r="72" spans="1:12" s="302" customFormat="1" ht="16.5" customHeight="1" x14ac:dyDescent="0.3">
      <c r="A72" s="248"/>
      <c r="B72" s="248"/>
      <c r="C72" s="1371"/>
      <c r="D72" s="1380" t="s">
        <v>169</v>
      </c>
      <c r="E72" s="1373"/>
      <c r="F72" s="1374"/>
      <c r="G72" s="1375"/>
      <c r="H72" s="1376"/>
      <c r="I72" s="1377"/>
      <c r="J72" s="1378"/>
      <c r="K72" s="1379"/>
      <c r="L72" s="248"/>
    </row>
    <row r="73" spans="1:12" s="302" customFormat="1" ht="16.5" customHeight="1" x14ac:dyDescent="0.3">
      <c r="A73" s="248"/>
      <c r="B73" s="248"/>
      <c r="C73" s="1371"/>
      <c r="D73" s="1381" t="s">
        <v>170</v>
      </c>
      <c r="E73" s="1373"/>
      <c r="F73" s="1374"/>
      <c r="G73" s="1375"/>
      <c r="H73" s="1376"/>
      <c r="I73" s="1377"/>
      <c r="J73" s="1378"/>
      <c r="K73" s="1379"/>
      <c r="L73" s="248"/>
    </row>
    <row r="74" spans="1:12" s="302" customFormat="1" ht="16.5" customHeight="1" x14ac:dyDescent="0.3">
      <c r="A74" s="248"/>
      <c r="B74" s="248"/>
      <c r="C74" s="1371" t="s">
        <v>931</v>
      </c>
      <c r="D74" s="1382" t="s">
        <v>566</v>
      </c>
      <c r="E74" s="1373">
        <v>1</v>
      </c>
      <c r="F74" s="1374"/>
      <c r="G74" s="1375"/>
      <c r="H74" s="1376"/>
      <c r="I74" s="1377">
        <f t="shared" ref="I74:I80" si="4">PRODUCT(E74:H74)</f>
        <v>1</v>
      </c>
      <c r="J74" s="1378"/>
      <c r="K74" s="1379"/>
      <c r="L74" s="248"/>
    </row>
    <row r="75" spans="1:12" s="302" customFormat="1" ht="16.5" customHeight="1" x14ac:dyDescent="0.3">
      <c r="A75" s="248"/>
      <c r="B75" s="248"/>
      <c r="C75" s="1371" t="s">
        <v>2225</v>
      </c>
      <c r="D75" s="1382" t="s">
        <v>138</v>
      </c>
      <c r="E75" s="1373">
        <v>1</v>
      </c>
      <c r="F75" s="1374"/>
      <c r="G75" s="1375"/>
      <c r="H75" s="1376"/>
      <c r="I75" s="1377">
        <f t="shared" si="4"/>
        <v>1</v>
      </c>
      <c r="J75" s="1378"/>
      <c r="K75" s="1379"/>
      <c r="L75" s="248"/>
    </row>
    <row r="76" spans="1:12" s="302" customFormat="1" ht="27.75" customHeight="1" x14ac:dyDescent="0.3">
      <c r="A76" s="248"/>
      <c r="B76" s="248"/>
      <c r="C76" s="1371" t="s">
        <v>875</v>
      </c>
      <c r="D76" s="1382" t="s">
        <v>876</v>
      </c>
      <c r="E76" s="1373">
        <v>1</v>
      </c>
      <c r="F76" s="1374"/>
      <c r="G76" s="1375"/>
      <c r="H76" s="1376"/>
      <c r="I76" s="1377">
        <f t="shared" si="4"/>
        <v>1</v>
      </c>
      <c r="J76" s="1378"/>
      <c r="K76" s="1379"/>
      <c r="L76" s="248"/>
    </row>
    <row r="77" spans="1:12" s="302" customFormat="1" ht="16.5" customHeight="1" x14ac:dyDescent="0.3">
      <c r="A77" s="248"/>
      <c r="B77" s="248"/>
      <c r="C77" s="1371" t="s">
        <v>2300</v>
      </c>
      <c r="D77" s="1382" t="s">
        <v>138</v>
      </c>
      <c r="E77" s="1373">
        <v>2</v>
      </c>
      <c r="F77" s="1374"/>
      <c r="G77" s="1375"/>
      <c r="H77" s="1376"/>
      <c r="I77" s="1377">
        <f t="shared" si="4"/>
        <v>2</v>
      </c>
      <c r="J77" s="1378"/>
      <c r="K77" s="1379"/>
      <c r="L77" s="248"/>
    </row>
    <row r="78" spans="1:12" s="302" customFormat="1" ht="16.5" customHeight="1" x14ac:dyDescent="0.3">
      <c r="A78" s="248"/>
      <c r="B78" s="248"/>
      <c r="C78" s="1371" t="s">
        <v>996</v>
      </c>
      <c r="D78" s="1382" t="s">
        <v>138</v>
      </c>
      <c r="E78" s="1373">
        <v>3</v>
      </c>
      <c r="F78" s="1374"/>
      <c r="G78" s="1375"/>
      <c r="H78" s="1376"/>
      <c r="I78" s="1377">
        <f t="shared" si="4"/>
        <v>3</v>
      </c>
      <c r="J78" s="1378"/>
      <c r="K78" s="1379"/>
      <c r="L78" s="248"/>
    </row>
    <row r="79" spans="1:12" s="302" customFormat="1" ht="16.5" customHeight="1" x14ac:dyDescent="0.3">
      <c r="A79" s="248"/>
      <c r="B79" s="248"/>
      <c r="C79" s="1371" t="s">
        <v>995</v>
      </c>
      <c r="D79" s="1382" t="s">
        <v>566</v>
      </c>
      <c r="E79" s="1373">
        <v>1</v>
      </c>
      <c r="F79" s="1374"/>
      <c r="G79" s="1375"/>
      <c r="H79" s="1376"/>
      <c r="I79" s="1377">
        <f t="shared" si="4"/>
        <v>1</v>
      </c>
      <c r="J79" s="1378"/>
      <c r="K79" s="1379"/>
      <c r="L79" s="248"/>
    </row>
    <row r="80" spans="1:12" s="302" customFormat="1" ht="16.5" customHeight="1" x14ac:dyDescent="0.3">
      <c r="A80" s="248"/>
      <c r="B80" s="248"/>
      <c r="C80" s="1371" t="s">
        <v>2258</v>
      </c>
      <c r="D80" s="1382" t="s">
        <v>360</v>
      </c>
      <c r="E80" s="1373">
        <v>2</v>
      </c>
      <c r="F80" s="1374"/>
      <c r="G80" s="1375"/>
      <c r="H80" s="1376"/>
      <c r="I80" s="1377">
        <f t="shared" si="4"/>
        <v>2</v>
      </c>
      <c r="J80" s="1378"/>
      <c r="K80" s="1379"/>
      <c r="L80" s="248"/>
    </row>
    <row r="81" spans="1:12" s="302" customFormat="1" ht="16.5" customHeight="1" x14ac:dyDescent="0.3">
      <c r="A81" s="248"/>
      <c r="B81" s="248"/>
      <c r="C81" s="1371"/>
      <c r="D81" s="1382" t="s">
        <v>4406</v>
      </c>
      <c r="E81" s="1373">
        <v>1</v>
      </c>
      <c r="F81" s="1374"/>
      <c r="G81" s="1375"/>
      <c r="H81" s="1376"/>
      <c r="I81" s="1377">
        <f t="shared" ref="I81:I88" si="5">PRODUCT(E81:H81)</f>
        <v>1</v>
      </c>
      <c r="J81" s="1378"/>
      <c r="K81" s="1379"/>
      <c r="L81" s="248"/>
    </row>
    <row r="82" spans="1:12" s="302" customFormat="1" ht="16.5" customHeight="1" x14ac:dyDescent="0.3">
      <c r="A82" s="248"/>
      <c r="B82" s="248"/>
      <c r="C82" s="1371"/>
      <c r="D82" s="1382" t="s">
        <v>4407</v>
      </c>
      <c r="E82" s="1373">
        <v>1</v>
      </c>
      <c r="F82" s="1374"/>
      <c r="G82" s="1375"/>
      <c r="H82" s="1376"/>
      <c r="I82" s="1377">
        <f t="shared" si="5"/>
        <v>1</v>
      </c>
      <c r="J82" s="1378"/>
      <c r="K82" s="1379"/>
      <c r="L82" s="248"/>
    </row>
    <row r="83" spans="1:12" s="302" customFormat="1" ht="16.5" customHeight="1" x14ac:dyDescent="0.3">
      <c r="A83" s="248"/>
      <c r="B83" s="248"/>
      <c r="C83" s="1371" t="s">
        <v>2252</v>
      </c>
      <c r="D83" s="1382" t="s">
        <v>360</v>
      </c>
      <c r="E83" s="1373">
        <v>3</v>
      </c>
      <c r="F83" s="1374"/>
      <c r="G83" s="1375"/>
      <c r="H83" s="1376"/>
      <c r="I83" s="1377">
        <f t="shared" si="5"/>
        <v>3</v>
      </c>
      <c r="J83" s="1378"/>
      <c r="K83" s="1379"/>
      <c r="L83" s="248"/>
    </row>
    <row r="84" spans="1:12" s="302" customFormat="1" ht="16.5" customHeight="1" x14ac:dyDescent="0.3">
      <c r="A84" s="248"/>
      <c r="B84" s="248"/>
      <c r="C84" s="1371" t="s">
        <v>2553</v>
      </c>
      <c r="D84" s="1382" t="s">
        <v>360</v>
      </c>
      <c r="E84" s="1373">
        <v>1</v>
      </c>
      <c r="F84" s="1374"/>
      <c r="G84" s="1375"/>
      <c r="H84" s="1376"/>
      <c r="I84" s="1377">
        <f>PRODUCT(E84:H84)</f>
        <v>1</v>
      </c>
      <c r="J84" s="1378"/>
      <c r="K84" s="1379"/>
      <c r="L84" s="248"/>
    </row>
    <row r="85" spans="1:12" s="302" customFormat="1" ht="16.5" customHeight="1" x14ac:dyDescent="0.3">
      <c r="A85" s="248"/>
      <c r="B85" s="248"/>
      <c r="C85" s="1371" t="s">
        <v>2489</v>
      </c>
      <c r="D85" s="1382" t="s">
        <v>296</v>
      </c>
      <c r="E85" s="1373">
        <v>4</v>
      </c>
      <c r="F85" s="1374"/>
      <c r="G85" s="1375"/>
      <c r="H85" s="1376"/>
      <c r="I85" s="1377">
        <f>PRODUCT(E85:H85)</f>
        <v>4</v>
      </c>
      <c r="J85" s="1378"/>
      <c r="K85" s="1379"/>
      <c r="L85" s="248"/>
    </row>
    <row r="86" spans="1:12" s="302" customFormat="1" ht="16.5" customHeight="1" x14ac:dyDescent="0.3">
      <c r="A86" s="248"/>
      <c r="B86" s="248"/>
      <c r="C86" s="1371" t="s">
        <v>2233</v>
      </c>
      <c r="D86" s="1382" t="s">
        <v>144</v>
      </c>
      <c r="E86" s="1373">
        <v>2</v>
      </c>
      <c r="F86" s="1374"/>
      <c r="G86" s="1375"/>
      <c r="H86" s="1376"/>
      <c r="I86" s="1377">
        <f t="shared" si="5"/>
        <v>2</v>
      </c>
      <c r="J86" s="1378"/>
      <c r="K86" s="1379"/>
      <c r="L86" s="248"/>
    </row>
    <row r="87" spans="1:12" s="302" customFormat="1" ht="16.5" customHeight="1" x14ac:dyDescent="0.3">
      <c r="A87" s="248"/>
      <c r="B87" s="248"/>
      <c r="C87" s="1371" t="s">
        <v>4408</v>
      </c>
      <c r="D87" s="1382" t="s">
        <v>144</v>
      </c>
      <c r="E87" s="1373">
        <v>5</v>
      </c>
      <c r="F87" s="1374"/>
      <c r="G87" s="1375"/>
      <c r="H87" s="1376"/>
      <c r="I87" s="1377">
        <f>PRODUCT(E87:H87)</f>
        <v>5</v>
      </c>
      <c r="J87" s="1378"/>
      <c r="K87" s="1379"/>
      <c r="L87" s="248"/>
    </row>
    <row r="88" spans="1:12" s="302" customFormat="1" ht="16.5" customHeight="1" x14ac:dyDescent="0.3">
      <c r="A88" s="248"/>
      <c r="B88" s="248"/>
      <c r="C88" s="1371" t="s">
        <v>2353</v>
      </c>
      <c r="D88" s="1382" t="s">
        <v>144</v>
      </c>
      <c r="E88" s="1373">
        <v>3</v>
      </c>
      <c r="F88" s="1374"/>
      <c r="G88" s="1375"/>
      <c r="H88" s="1376"/>
      <c r="I88" s="1377">
        <f t="shared" si="5"/>
        <v>3</v>
      </c>
      <c r="J88" s="1378"/>
      <c r="K88" s="1379"/>
      <c r="L88" s="248"/>
    </row>
    <row r="89" spans="1:12" s="302" customFormat="1" ht="16.5" customHeight="1" x14ac:dyDescent="0.3">
      <c r="A89" s="248"/>
      <c r="B89" s="248"/>
      <c r="C89" s="1371" t="s">
        <v>1157</v>
      </c>
      <c r="D89" s="1382" t="s">
        <v>138</v>
      </c>
      <c r="E89" s="1373">
        <v>2</v>
      </c>
      <c r="F89" s="1374"/>
      <c r="G89" s="1375"/>
      <c r="H89" s="1376"/>
      <c r="I89" s="1377">
        <f>PRODUCT(E89:H89)</f>
        <v>2</v>
      </c>
      <c r="J89" s="1378"/>
      <c r="K89" s="1379"/>
      <c r="L89" s="248"/>
    </row>
    <row r="90" spans="1:12" s="302" customFormat="1" ht="16.5" customHeight="1" x14ac:dyDescent="0.3">
      <c r="A90" s="248"/>
      <c r="B90" s="248"/>
      <c r="C90" s="1371" t="s">
        <v>2251</v>
      </c>
      <c r="D90" s="1382" t="s">
        <v>360</v>
      </c>
      <c r="E90" s="1373">
        <v>1</v>
      </c>
      <c r="F90" s="1374"/>
      <c r="G90" s="1375"/>
      <c r="H90" s="1376"/>
      <c r="I90" s="1377">
        <f>PRODUCT(E90:H90)</f>
        <v>1</v>
      </c>
      <c r="J90" s="1378"/>
      <c r="K90" s="1379"/>
      <c r="L90" s="248"/>
    </row>
    <row r="91" spans="1:12" s="302" customFormat="1" ht="16.5" customHeight="1" x14ac:dyDescent="0.3">
      <c r="A91" s="248"/>
      <c r="B91" s="248"/>
      <c r="C91" s="1371" t="s">
        <v>1154</v>
      </c>
      <c r="D91" s="1382" t="s">
        <v>360</v>
      </c>
      <c r="E91" s="1373">
        <v>3</v>
      </c>
      <c r="F91" s="1374"/>
      <c r="G91" s="1375"/>
      <c r="H91" s="1376"/>
      <c r="I91" s="1377">
        <f>PRODUCT(E91:H91)</f>
        <v>3</v>
      </c>
      <c r="J91" s="1378"/>
      <c r="K91" s="1379"/>
      <c r="L91" s="248"/>
    </row>
    <row r="92" spans="1:12" s="302" customFormat="1" ht="16.5" customHeight="1" x14ac:dyDescent="0.3">
      <c r="A92" s="248"/>
      <c r="B92" s="248"/>
      <c r="C92" s="1371" t="s">
        <v>1384</v>
      </c>
      <c r="D92" s="1382" t="s">
        <v>360</v>
      </c>
      <c r="E92" s="1373">
        <v>1</v>
      </c>
      <c r="F92" s="1374"/>
      <c r="G92" s="1375"/>
      <c r="H92" s="1376"/>
      <c r="I92" s="1377">
        <f>PRODUCT(E92:H92)</f>
        <v>1</v>
      </c>
      <c r="J92" s="1378"/>
      <c r="K92" s="1379"/>
      <c r="L92" s="248"/>
    </row>
    <row r="93" spans="1:12" s="302" customFormat="1" ht="16.5" customHeight="1" x14ac:dyDescent="0.3">
      <c r="A93" s="248"/>
      <c r="B93" s="248"/>
      <c r="C93" s="1371" t="s">
        <v>2325</v>
      </c>
      <c r="D93" s="1382" t="s">
        <v>138</v>
      </c>
      <c r="E93" s="1373">
        <v>1</v>
      </c>
      <c r="F93" s="1374"/>
      <c r="G93" s="1375"/>
      <c r="H93" s="1376"/>
      <c r="I93" s="1377">
        <f>PRODUCT(E93:H93)</f>
        <v>1</v>
      </c>
      <c r="J93" s="1378"/>
      <c r="K93" s="1379"/>
      <c r="L93" s="248"/>
    </row>
    <row r="94" spans="1:12" s="302" customFormat="1" ht="16.5" customHeight="1" x14ac:dyDescent="0.3">
      <c r="A94" s="248"/>
      <c r="B94" s="248"/>
      <c r="C94" s="1371"/>
      <c r="D94" s="1372" t="s">
        <v>4400</v>
      </c>
      <c r="E94" s="1373"/>
      <c r="F94" s="1374"/>
      <c r="G94" s="1375"/>
      <c r="H94" s="1376"/>
      <c r="I94" s="1377"/>
      <c r="J94" s="1378"/>
      <c r="K94" s="1379"/>
      <c r="L94" s="248"/>
    </row>
    <row r="95" spans="1:12" s="302" customFormat="1" ht="16.5" customHeight="1" x14ac:dyDescent="0.3">
      <c r="A95" s="248"/>
      <c r="B95" s="248"/>
      <c r="C95" s="1371"/>
      <c r="D95" s="1381" t="s">
        <v>170</v>
      </c>
      <c r="E95" s="1373"/>
      <c r="F95" s="1374"/>
      <c r="G95" s="1375"/>
      <c r="H95" s="1376"/>
      <c r="I95" s="1377"/>
      <c r="J95" s="1378"/>
      <c r="K95" s="1379"/>
      <c r="L95" s="248"/>
    </row>
    <row r="96" spans="1:12" s="302" customFormat="1" ht="16.5" customHeight="1" x14ac:dyDescent="0.3">
      <c r="A96" s="248"/>
      <c r="B96" s="248"/>
      <c r="C96" s="1371"/>
      <c r="D96" s="1382" t="s">
        <v>4409</v>
      </c>
      <c r="E96" s="1373">
        <v>1</v>
      </c>
      <c r="F96" s="1374"/>
      <c r="G96" s="1375"/>
      <c r="H96" s="1376"/>
      <c r="I96" s="1377">
        <f>PRODUCT(E96:H96)</f>
        <v>1</v>
      </c>
      <c r="J96" s="1378"/>
      <c r="K96" s="1379"/>
      <c r="L96" s="248"/>
    </row>
    <row r="97" spans="1:12" s="302" customFormat="1" ht="16.5" customHeight="1" x14ac:dyDescent="0.3">
      <c r="A97" s="248"/>
      <c r="B97" s="248"/>
      <c r="C97" s="1371" t="s">
        <v>2313</v>
      </c>
      <c r="D97" s="1382" t="s">
        <v>360</v>
      </c>
      <c r="E97" s="1373">
        <v>2</v>
      </c>
      <c r="F97" s="1374"/>
      <c r="G97" s="1375"/>
      <c r="H97" s="1376"/>
      <c r="I97" s="1377">
        <f>PRODUCT(E97:H97)</f>
        <v>2</v>
      </c>
      <c r="J97" s="1378"/>
      <c r="K97" s="1379"/>
      <c r="L97" s="248"/>
    </row>
    <row r="98" spans="1:12" s="302" customFormat="1" ht="16.5" customHeight="1" x14ac:dyDescent="0.3">
      <c r="A98" s="248"/>
      <c r="B98" s="248"/>
      <c r="C98" s="1385"/>
      <c r="D98" s="1393" t="s">
        <v>4410</v>
      </c>
      <c r="E98" s="1353">
        <v>3</v>
      </c>
      <c r="F98" s="1374"/>
      <c r="G98" s="1375"/>
      <c r="H98" s="1376"/>
      <c r="I98" s="1377">
        <f t="shared" ref="I98:I104" si="6">PRODUCT(E98:H98)</f>
        <v>3</v>
      </c>
      <c r="J98" s="1378"/>
      <c r="K98" s="1379"/>
      <c r="L98" s="248"/>
    </row>
    <row r="99" spans="1:12" s="302" customFormat="1" ht="16.5" customHeight="1" x14ac:dyDescent="0.3">
      <c r="A99" s="248"/>
      <c r="B99" s="248"/>
      <c r="C99" s="1385" t="s">
        <v>2334</v>
      </c>
      <c r="D99" s="1393" t="s">
        <v>179</v>
      </c>
      <c r="E99" s="1353">
        <v>1</v>
      </c>
      <c r="F99" s="1374"/>
      <c r="G99" s="1375"/>
      <c r="H99" s="1376"/>
      <c r="I99" s="1377">
        <f t="shared" si="6"/>
        <v>1</v>
      </c>
      <c r="J99" s="1378"/>
      <c r="K99" s="1379"/>
      <c r="L99" s="248"/>
    </row>
    <row r="100" spans="1:12" s="302" customFormat="1" ht="16.5" customHeight="1" x14ac:dyDescent="0.3">
      <c r="A100" s="248"/>
      <c r="B100" s="248"/>
      <c r="C100" s="1385" t="s">
        <v>2248</v>
      </c>
      <c r="D100" s="1393" t="s">
        <v>2249</v>
      </c>
      <c r="E100" s="1353">
        <v>1</v>
      </c>
      <c r="F100" s="1374"/>
      <c r="G100" s="1375"/>
      <c r="H100" s="1376"/>
      <c r="I100" s="1377">
        <f t="shared" si="6"/>
        <v>1</v>
      </c>
      <c r="J100" s="1378"/>
      <c r="K100" s="1379"/>
      <c r="L100" s="248"/>
    </row>
    <row r="101" spans="1:12" s="302" customFormat="1" ht="16.5" customHeight="1" x14ac:dyDescent="0.3">
      <c r="A101" s="248"/>
      <c r="B101" s="248"/>
      <c r="C101" s="1385" t="s">
        <v>1162</v>
      </c>
      <c r="D101" s="1393" t="s">
        <v>1163</v>
      </c>
      <c r="E101" s="1353">
        <v>1</v>
      </c>
      <c r="F101" s="1374"/>
      <c r="G101" s="1375"/>
      <c r="H101" s="1376"/>
      <c r="I101" s="1377">
        <f t="shared" si="6"/>
        <v>1</v>
      </c>
      <c r="J101" s="1378"/>
      <c r="K101" s="1379"/>
      <c r="L101" s="248"/>
    </row>
    <row r="102" spans="1:12" s="302" customFormat="1" ht="16.5" customHeight="1" x14ac:dyDescent="0.3">
      <c r="A102" s="248"/>
      <c r="B102" s="248"/>
      <c r="C102" s="1385" t="s">
        <v>1166</v>
      </c>
      <c r="D102" s="1393" t="s">
        <v>132</v>
      </c>
      <c r="E102" s="1353">
        <v>1</v>
      </c>
      <c r="F102" s="1374"/>
      <c r="G102" s="1375"/>
      <c r="H102" s="1376"/>
      <c r="I102" s="1377">
        <f t="shared" si="6"/>
        <v>1</v>
      </c>
      <c r="J102" s="1378"/>
      <c r="K102" s="1379"/>
      <c r="L102" s="248"/>
    </row>
    <row r="103" spans="1:12" s="302" customFormat="1" ht="16.5" customHeight="1" x14ac:dyDescent="0.3">
      <c r="A103" s="248"/>
      <c r="B103" s="248"/>
      <c r="C103" s="1385" t="s">
        <v>2337</v>
      </c>
      <c r="D103" s="1393" t="s">
        <v>138</v>
      </c>
      <c r="E103" s="1353">
        <v>1</v>
      </c>
      <c r="F103" s="1374"/>
      <c r="G103" s="1375"/>
      <c r="H103" s="1376"/>
      <c r="I103" s="1377">
        <f t="shared" si="6"/>
        <v>1</v>
      </c>
      <c r="J103" s="1378"/>
      <c r="K103" s="1379"/>
      <c r="L103" s="248"/>
    </row>
    <row r="104" spans="1:12" s="302" customFormat="1" ht="16.5" customHeight="1" x14ac:dyDescent="0.3">
      <c r="A104" s="248"/>
      <c r="B104" s="248"/>
      <c r="C104" s="1385"/>
      <c r="D104" s="1393" t="s">
        <v>4411</v>
      </c>
      <c r="E104" s="1353">
        <v>2</v>
      </c>
      <c r="F104" s="1374"/>
      <c r="G104" s="1375"/>
      <c r="H104" s="1376"/>
      <c r="I104" s="1377">
        <f t="shared" si="6"/>
        <v>2</v>
      </c>
      <c r="J104" s="1378"/>
      <c r="K104" s="1379"/>
      <c r="L104" s="248"/>
    </row>
    <row r="105" spans="1:12" s="302" customFormat="1" ht="16.5" customHeight="1" x14ac:dyDescent="0.3">
      <c r="A105" s="248"/>
      <c r="B105" s="248"/>
      <c r="C105" s="1371"/>
      <c r="D105" s="1381" t="s">
        <v>118</v>
      </c>
      <c r="E105" s="1373"/>
      <c r="F105" s="1374"/>
      <c r="G105" s="1375"/>
      <c r="H105" s="1376"/>
      <c r="I105" s="1377"/>
      <c r="J105" s="1378"/>
      <c r="K105" s="1379"/>
      <c r="L105" s="248"/>
    </row>
    <row r="106" spans="1:12" s="302" customFormat="1" ht="16.5" customHeight="1" x14ac:dyDescent="0.3">
      <c r="A106" s="248"/>
      <c r="B106" s="248"/>
      <c r="C106" s="1371" t="s">
        <v>1296</v>
      </c>
      <c r="D106" s="1382" t="s">
        <v>189</v>
      </c>
      <c r="E106" s="1373">
        <v>1</v>
      </c>
      <c r="F106" s="1374"/>
      <c r="G106" s="1375"/>
      <c r="H106" s="1376"/>
      <c r="I106" s="1377">
        <f>PRODUCT(E106:H106)</f>
        <v>1</v>
      </c>
      <c r="J106" s="1378"/>
      <c r="K106" s="1379"/>
      <c r="L106" s="248"/>
    </row>
    <row r="107" spans="1:12" s="302" customFormat="1" ht="16.5" customHeight="1" x14ac:dyDescent="0.3">
      <c r="A107" s="248"/>
      <c r="B107" s="248"/>
      <c r="C107" s="1371"/>
      <c r="D107" s="1381" t="s">
        <v>67</v>
      </c>
      <c r="E107" s="1373"/>
      <c r="F107" s="1374"/>
      <c r="G107" s="1375"/>
      <c r="H107" s="1376"/>
      <c r="I107" s="1377"/>
      <c r="J107" s="1378"/>
      <c r="K107" s="1379"/>
      <c r="L107" s="248"/>
    </row>
    <row r="108" spans="1:12" s="302" customFormat="1" ht="16.5" customHeight="1" x14ac:dyDescent="0.3">
      <c r="A108" s="248"/>
      <c r="B108" s="248"/>
      <c r="C108" s="1371"/>
      <c r="D108" s="1382" t="s">
        <v>4412</v>
      </c>
      <c r="E108" s="1373">
        <v>1</v>
      </c>
      <c r="F108" s="1374"/>
      <c r="G108" s="1375"/>
      <c r="H108" s="1376"/>
      <c r="I108" s="1377">
        <f>PRODUCT(E108:H108)</f>
        <v>1</v>
      </c>
      <c r="J108" s="1378"/>
      <c r="K108" s="1379"/>
      <c r="L108" s="248"/>
    </row>
    <row r="109" spans="1:12" s="302" customFormat="1" ht="16.5" customHeight="1" x14ac:dyDescent="0.3">
      <c r="A109" s="248"/>
      <c r="B109" s="248"/>
      <c r="C109" s="1385"/>
      <c r="D109" s="1381" t="s">
        <v>69</v>
      </c>
      <c r="E109" s="1373"/>
      <c r="F109" s="1374"/>
      <c r="G109" s="1375"/>
      <c r="H109" s="1376"/>
      <c r="I109" s="1377"/>
      <c r="J109" s="1378"/>
      <c r="K109" s="1379"/>
      <c r="L109" s="248"/>
    </row>
    <row r="110" spans="1:12" s="302" customFormat="1" ht="16.5" customHeight="1" x14ac:dyDescent="0.3">
      <c r="A110" s="248"/>
      <c r="B110" s="248"/>
      <c r="C110" s="1385"/>
      <c r="D110" s="1382" t="s">
        <v>4413</v>
      </c>
      <c r="E110" s="1373">
        <v>2</v>
      </c>
      <c r="F110" s="1374"/>
      <c r="G110" s="1375"/>
      <c r="H110" s="1376"/>
      <c r="I110" s="1377">
        <f>PRODUCT(E110:H110)</f>
        <v>2</v>
      </c>
      <c r="J110" s="1378"/>
      <c r="K110" s="1379"/>
      <c r="L110" s="248"/>
    </row>
    <row r="111" spans="1:12" s="302" customFormat="1" ht="16.5" customHeight="1" x14ac:dyDescent="0.3">
      <c r="A111" s="248"/>
      <c r="B111" s="248"/>
      <c r="C111" s="1385"/>
      <c r="D111" s="1381" t="s">
        <v>188</v>
      </c>
      <c r="E111" s="1373"/>
      <c r="F111" s="1374"/>
      <c r="G111" s="1375"/>
      <c r="H111" s="1376"/>
      <c r="I111" s="1377"/>
      <c r="J111" s="1378"/>
      <c r="K111" s="1379"/>
      <c r="L111" s="248"/>
    </row>
    <row r="112" spans="1:12" s="302" customFormat="1" ht="16.5" customHeight="1" x14ac:dyDescent="0.3">
      <c r="A112" s="248"/>
      <c r="B112" s="248"/>
      <c r="C112" s="1385" t="s">
        <v>1359</v>
      </c>
      <c r="D112" s="1382" t="s">
        <v>162</v>
      </c>
      <c r="E112" s="1373">
        <v>1</v>
      </c>
      <c r="F112" s="1374"/>
      <c r="G112" s="1375"/>
      <c r="H112" s="1376"/>
      <c r="I112" s="1377">
        <f>PRODUCT(E112:H112)</f>
        <v>1</v>
      </c>
      <c r="J112" s="1378"/>
      <c r="K112" s="1379"/>
      <c r="L112" s="248"/>
    </row>
    <row r="113" spans="1:12" s="302" customFormat="1" ht="16.5" customHeight="1" x14ac:dyDescent="0.3">
      <c r="A113" s="248"/>
      <c r="B113" s="248"/>
      <c r="C113" s="1371"/>
      <c r="D113" s="1372" t="s">
        <v>4403</v>
      </c>
      <c r="E113" s="1373"/>
      <c r="F113" s="1374"/>
      <c r="G113" s="1375"/>
      <c r="H113" s="1376"/>
      <c r="I113" s="1377"/>
      <c r="J113" s="1378"/>
      <c r="K113" s="1379"/>
      <c r="L113" s="248"/>
    </row>
    <row r="114" spans="1:12" s="302" customFormat="1" ht="16.5" customHeight="1" x14ac:dyDescent="0.3">
      <c r="A114" s="248"/>
      <c r="B114" s="248"/>
      <c r="C114" s="1371"/>
      <c r="D114" s="1380" t="s">
        <v>200</v>
      </c>
      <c r="E114" s="1373"/>
      <c r="F114" s="1374"/>
      <c r="G114" s="1375"/>
      <c r="H114" s="1376"/>
      <c r="I114" s="1377"/>
      <c r="J114" s="1378"/>
      <c r="K114" s="1379"/>
      <c r="L114" s="248"/>
    </row>
    <row r="115" spans="1:12" s="302" customFormat="1" ht="16.5" customHeight="1" x14ac:dyDescent="0.3">
      <c r="A115" s="248"/>
      <c r="B115" s="248"/>
      <c r="C115" s="1371"/>
      <c r="D115" s="1381" t="s">
        <v>170</v>
      </c>
      <c r="E115" s="1373"/>
      <c r="F115" s="1374"/>
      <c r="G115" s="1375"/>
      <c r="H115" s="1376"/>
      <c r="I115" s="1377"/>
      <c r="J115" s="1378"/>
      <c r="K115" s="1379"/>
      <c r="L115" s="248"/>
    </row>
    <row r="116" spans="1:12" s="302" customFormat="1" ht="16.5" customHeight="1" x14ac:dyDescent="0.3">
      <c r="A116" s="248"/>
      <c r="B116" s="248"/>
      <c r="C116" s="1371" t="s">
        <v>2163</v>
      </c>
      <c r="D116" s="1382" t="s">
        <v>138</v>
      </c>
      <c r="E116" s="1373">
        <v>2</v>
      </c>
      <c r="F116" s="1374"/>
      <c r="G116" s="1375"/>
      <c r="H116" s="1376"/>
      <c r="I116" s="1377">
        <f t="shared" ref="I116:I143" si="7">PRODUCT(E116:H116)</f>
        <v>2</v>
      </c>
      <c r="J116" s="1378"/>
      <c r="K116" s="1379"/>
      <c r="L116" s="248"/>
    </row>
    <row r="117" spans="1:12" s="302" customFormat="1" ht="16.5" customHeight="1" x14ac:dyDescent="0.3">
      <c r="A117" s="248"/>
      <c r="B117" s="248"/>
      <c r="C117" s="1371" t="s">
        <v>2164</v>
      </c>
      <c r="D117" s="1382" t="s">
        <v>138</v>
      </c>
      <c r="E117" s="1373">
        <v>1</v>
      </c>
      <c r="F117" s="1374"/>
      <c r="G117" s="1375"/>
      <c r="H117" s="1376"/>
      <c r="I117" s="1377">
        <f t="shared" si="7"/>
        <v>1</v>
      </c>
      <c r="J117" s="1378"/>
      <c r="K117" s="1387"/>
      <c r="L117" s="248"/>
    </row>
    <row r="118" spans="1:12" s="302" customFormat="1" ht="16.5" customHeight="1" x14ac:dyDescent="0.3">
      <c r="A118" s="248"/>
      <c r="B118" s="248"/>
      <c r="C118" s="1371" t="s">
        <v>2156</v>
      </c>
      <c r="D118" s="1382" t="s">
        <v>138</v>
      </c>
      <c r="E118" s="1373">
        <v>2</v>
      </c>
      <c r="F118" s="1374"/>
      <c r="G118" s="1375"/>
      <c r="H118" s="1376"/>
      <c r="I118" s="1377">
        <f t="shared" si="7"/>
        <v>2</v>
      </c>
      <c r="J118" s="1378"/>
      <c r="K118" s="1379"/>
      <c r="L118" s="248"/>
    </row>
    <row r="119" spans="1:12" s="302" customFormat="1" ht="16.5" customHeight="1" x14ac:dyDescent="0.3">
      <c r="A119" s="248"/>
      <c r="B119" s="248"/>
      <c r="C119" s="1371" t="s">
        <v>2377</v>
      </c>
      <c r="D119" s="1382" t="s">
        <v>360</v>
      </c>
      <c r="E119" s="1373">
        <v>1</v>
      </c>
      <c r="F119" s="1374"/>
      <c r="G119" s="1375"/>
      <c r="H119" s="1376"/>
      <c r="I119" s="1377">
        <f t="shared" si="7"/>
        <v>1</v>
      </c>
      <c r="J119" s="1378"/>
      <c r="K119" s="1379"/>
    </row>
    <row r="120" spans="1:12" s="303" customFormat="1" x14ac:dyDescent="0.3">
      <c r="C120" s="1371" t="s">
        <v>1507</v>
      </c>
      <c r="D120" s="1382" t="s">
        <v>360</v>
      </c>
      <c r="E120" s="1373">
        <v>4</v>
      </c>
      <c r="F120" s="1374"/>
      <c r="G120" s="1375"/>
      <c r="H120" s="1376"/>
      <c r="I120" s="1377">
        <f t="shared" si="7"/>
        <v>4</v>
      </c>
      <c r="J120" s="1378"/>
      <c r="K120" s="1379"/>
    </row>
    <row r="121" spans="1:12" s="302" customFormat="1" x14ac:dyDescent="0.3">
      <c r="A121" s="248"/>
      <c r="B121" s="248"/>
      <c r="C121" s="1371" t="s">
        <v>1560</v>
      </c>
      <c r="D121" s="1382" t="s">
        <v>138</v>
      </c>
      <c r="E121" s="1373">
        <v>1</v>
      </c>
      <c r="F121" s="1374"/>
      <c r="G121" s="1375"/>
      <c r="H121" s="1376"/>
      <c r="I121" s="1377">
        <f t="shared" si="7"/>
        <v>1</v>
      </c>
      <c r="J121" s="1378"/>
      <c r="K121" s="1379"/>
      <c r="L121" s="248"/>
    </row>
    <row r="122" spans="1:12" s="302" customFormat="1" ht="16.5" customHeight="1" x14ac:dyDescent="0.3">
      <c r="A122" s="248"/>
      <c r="B122" s="248"/>
      <c r="C122" s="1371" t="s">
        <v>2506</v>
      </c>
      <c r="D122" s="1382" t="s">
        <v>138</v>
      </c>
      <c r="E122" s="1373">
        <v>1</v>
      </c>
      <c r="F122" s="1374"/>
      <c r="G122" s="1375"/>
      <c r="H122" s="1376"/>
      <c r="I122" s="1377">
        <f t="shared" si="7"/>
        <v>1</v>
      </c>
      <c r="J122" s="1378"/>
      <c r="K122" s="1379"/>
      <c r="L122" s="248"/>
    </row>
    <row r="123" spans="1:12" s="302" customFormat="1" ht="16.5" customHeight="1" x14ac:dyDescent="0.3">
      <c r="A123" s="248"/>
      <c r="B123" s="248"/>
      <c r="C123" s="1371" t="s">
        <v>4414</v>
      </c>
      <c r="D123" s="1382" t="s">
        <v>330</v>
      </c>
      <c r="E123" s="1373">
        <v>2</v>
      </c>
      <c r="F123" s="1374"/>
      <c r="G123" s="1375"/>
      <c r="H123" s="1376"/>
      <c r="I123" s="1377">
        <f t="shared" si="7"/>
        <v>2</v>
      </c>
      <c r="J123" s="1378"/>
      <c r="K123" s="1379"/>
    </row>
    <row r="124" spans="1:12" s="302" customFormat="1" ht="16.5" customHeight="1" x14ac:dyDescent="0.3">
      <c r="A124" s="248"/>
      <c r="B124" s="248"/>
      <c r="C124" s="1371" t="s">
        <v>2282</v>
      </c>
      <c r="D124" s="1382" t="s">
        <v>138</v>
      </c>
      <c r="E124" s="1373">
        <v>1</v>
      </c>
      <c r="F124" s="1374"/>
      <c r="G124" s="1375"/>
      <c r="H124" s="1376"/>
      <c r="I124" s="1377">
        <f t="shared" si="7"/>
        <v>1</v>
      </c>
      <c r="J124" s="1378"/>
      <c r="K124" s="1379"/>
    </row>
    <row r="125" spans="1:12" s="302" customFormat="1" ht="16.5" customHeight="1" x14ac:dyDescent="0.3">
      <c r="A125" s="248"/>
      <c r="B125" s="248"/>
      <c r="C125" s="1371" t="s">
        <v>1581</v>
      </c>
      <c r="D125" s="1382" t="s">
        <v>138</v>
      </c>
      <c r="E125" s="1373">
        <v>2</v>
      </c>
      <c r="F125" s="1374"/>
      <c r="G125" s="1375"/>
      <c r="H125" s="1376"/>
      <c r="I125" s="1377">
        <f t="shared" si="7"/>
        <v>2</v>
      </c>
      <c r="J125" s="1378"/>
      <c r="K125" s="1379"/>
    </row>
    <row r="126" spans="1:12" s="302" customFormat="1" ht="16.5" customHeight="1" x14ac:dyDescent="0.3">
      <c r="A126" s="248"/>
      <c r="B126" s="248"/>
      <c r="C126" s="1371" t="s">
        <v>2406</v>
      </c>
      <c r="D126" s="1382" t="s">
        <v>138</v>
      </c>
      <c r="E126" s="1373">
        <v>4</v>
      </c>
      <c r="F126" s="1374"/>
      <c r="G126" s="1375"/>
      <c r="H126" s="1376"/>
      <c r="I126" s="1377">
        <f t="shared" si="7"/>
        <v>4</v>
      </c>
      <c r="J126" s="1378"/>
      <c r="K126" s="1379"/>
    </row>
    <row r="127" spans="1:12" s="302" customFormat="1" ht="16.5" customHeight="1" x14ac:dyDescent="0.3">
      <c r="A127" s="248"/>
      <c r="B127" s="248"/>
      <c r="C127" s="1371" t="s">
        <v>1617</v>
      </c>
      <c r="D127" s="1382" t="s">
        <v>138</v>
      </c>
      <c r="E127" s="1373">
        <v>1</v>
      </c>
      <c r="F127" s="1374"/>
      <c r="G127" s="1375"/>
      <c r="H127" s="1376"/>
      <c r="I127" s="1377">
        <f t="shared" si="7"/>
        <v>1</v>
      </c>
      <c r="J127" s="1378"/>
      <c r="K127" s="1379"/>
    </row>
    <row r="128" spans="1:12" s="302" customFormat="1" ht="16.5" customHeight="1" x14ac:dyDescent="0.3">
      <c r="A128" s="248"/>
      <c r="B128" s="248"/>
      <c r="C128" s="1371" t="s">
        <v>1612</v>
      </c>
      <c r="D128" s="1382" t="s">
        <v>138</v>
      </c>
      <c r="E128" s="1373">
        <v>1</v>
      </c>
      <c r="F128" s="1374"/>
      <c r="G128" s="1375"/>
      <c r="H128" s="1376"/>
      <c r="I128" s="1377">
        <f t="shared" si="7"/>
        <v>1</v>
      </c>
      <c r="J128" s="1378"/>
      <c r="K128" s="1379"/>
    </row>
    <row r="129" spans="1:11" s="302" customFormat="1" ht="16.5" customHeight="1" x14ac:dyDescent="0.3">
      <c r="A129" s="248"/>
      <c r="B129" s="248"/>
      <c r="C129" s="1371" t="s">
        <v>2410</v>
      </c>
      <c r="D129" s="1382" t="s">
        <v>1745</v>
      </c>
      <c r="E129" s="1373">
        <v>1</v>
      </c>
      <c r="F129" s="1374"/>
      <c r="G129" s="1375"/>
      <c r="H129" s="1376"/>
      <c r="I129" s="1377">
        <f t="shared" si="7"/>
        <v>1</v>
      </c>
      <c r="J129" s="1378"/>
      <c r="K129" s="1379"/>
    </row>
    <row r="130" spans="1:11" s="302" customFormat="1" ht="16.5" customHeight="1" x14ac:dyDescent="0.3">
      <c r="A130" s="248"/>
      <c r="B130" s="248"/>
      <c r="C130" s="1371" t="s">
        <v>2407</v>
      </c>
      <c r="D130" s="1382" t="s">
        <v>360</v>
      </c>
      <c r="E130" s="1373">
        <v>1</v>
      </c>
      <c r="F130" s="1374"/>
      <c r="G130" s="1375"/>
      <c r="H130" s="1376"/>
      <c r="I130" s="1377">
        <f t="shared" si="7"/>
        <v>1</v>
      </c>
      <c r="J130" s="1378"/>
      <c r="K130" s="1379"/>
    </row>
    <row r="131" spans="1:11" s="302" customFormat="1" ht="16.5" customHeight="1" x14ac:dyDescent="0.3">
      <c r="A131" s="248"/>
      <c r="B131" s="248"/>
      <c r="C131" s="1371" t="s">
        <v>2158</v>
      </c>
      <c r="D131" s="1382" t="s">
        <v>138</v>
      </c>
      <c r="E131" s="1373">
        <v>2</v>
      </c>
      <c r="F131" s="1374"/>
      <c r="G131" s="1375"/>
      <c r="H131" s="1376"/>
      <c r="I131" s="1377">
        <f t="shared" si="7"/>
        <v>2</v>
      </c>
      <c r="J131" s="1378"/>
      <c r="K131" s="1379"/>
    </row>
    <row r="132" spans="1:11" s="302" customFormat="1" ht="16.5" customHeight="1" x14ac:dyDescent="0.3">
      <c r="A132" s="248"/>
      <c r="B132" s="248"/>
      <c r="C132" s="1371" t="s">
        <v>1744</v>
      </c>
      <c r="D132" s="1382" t="s">
        <v>1745</v>
      </c>
      <c r="E132" s="1373">
        <v>3</v>
      </c>
      <c r="F132" s="1374"/>
      <c r="G132" s="1375"/>
      <c r="H132" s="1376"/>
      <c r="I132" s="1377">
        <f t="shared" si="7"/>
        <v>3</v>
      </c>
      <c r="J132" s="1378"/>
      <c r="K132" s="1379"/>
    </row>
    <row r="133" spans="1:11" s="302" customFormat="1" ht="16.5" customHeight="1" x14ac:dyDescent="0.3">
      <c r="A133" s="248"/>
      <c r="B133" s="248"/>
      <c r="C133" s="1371" t="s">
        <v>2410</v>
      </c>
      <c r="D133" s="1382" t="s">
        <v>1745</v>
      </c>
      <c r="E133" s="1373">
        <v>1</v>
      </c>
      <c r="F133" s="1374"/>
      <c r="G133" s="1375"/>
      <c r="H133" s="1376"/>
      <c r="I133" s="1377">
        <f t="shared" si="7"/>
        <v>1</v>
      </c>
      <c r="J133" s="1378"/>
      <c r="K133" s="1379"/>
    </row>
    <row r="134" spans="1:11" s="302" customFormat="1" ht="16.5" customHeight="1" x14ac:dyDescent="0.3">
      <c r="A134" s="248"/>
      <c r="B134" s="248"/>
      <c r="C134" s="1371" t="s">
        <v>2429</v>
      </c>
      <c r="D134" s="1382" t="s">
        <v>566</v>
      </c>
      <c r="E134" s="1373">
        <v>2</v>
      </c>
      <c r="F134" s="1374"/>
      <c r="G134" s="1375"/>
      <c r="H134" s="1376"/>
      <c r="I134" s="1377">
        <f t="shared" si="7"/>
        <v>2</v>
      </c>
      <c r="J134" s="1378"/>
      <c r="K134" s="1379"/>
    </row>
    <row r="135" spans="1:11" s="302" customFormat="1" ht="16.5" customHeight="1" x14ac:dyDescent="0.3">
      <c r="A135" s="248"/>
      <c r="B135" s="248"/>
      <c r="C135" s="1371" t="s">
        <v>2435</v>
      </c>
      <c r="D135" s="1382" t="s">
        <v>144</v>
      </c>
      <c r="E135" s="1373">
        <v>5</v>
      </c>
      <c r="F135" s="1374"/>
      <c r="G135" s="1375"/>
      <c r="H135" s="1376"/>
      <c r="I135" s="1377">
        <f t="shared" si="7"/>
        <v>5</v>
      </c>
      <c r="J135" s="1378"/>
      <c r="K135" s="1379"/>
    </row>
    <row r="136" spans="1:11" s="302" customFormat="1" ht="16.5" customHeight="1" x14ac:dyDescent="0.3">
      <c r="A136" s="248"/>
      <c r="B136" s="248"/>
      <c r="C136" s="1371" t="s">
        <v>1746</v>
      </c>
      <c r="D136" s="1382" t="s">
        <v>4415</v>
      </c>
      <c r="E136" s="1373">
        <v>3</v>
      </c>
      <c r="F136" s="1374"/>
      <c r="G136" s="1375"/>
      <c r="H136" s="1376"/>
      <c r="I136" s="1377">
        <f t="shared" si="7"/>
        <v>3</v>
      </c>
      <c r="J136" s="1378"/>
      <c r="K136" s="1379"/>
    </row>
    <row r="137" spans="1:11" s="302" customFormat="1" ht="16.5" customHeight="1" x14ac:dyDescent="0.3">
      <c r="A137" s="248"/>
      <c r="B137" s="248"/>
      <c r="C137" s="1371" t="s">
        <v>2160</v>
      </c>
      <c r="D137" s="1382" t="s">
        <v>360</v>
      </c>
      <c r="E137" s="1373">
        <v>3</v>
      </c>
      <c r="F137" s="1374"/>
      <c r="G137" s="1375"/>
      <c r="H137" s="1376"/>
      <c r="I137" s="1377">
        <f t="shared" si="7"/>
        <v>3</v>
      </c>
      <c r="J137" s="1378"/>
      <c r="K137" s="1379"/>
    </row>
    <row r="138" spans="1:11" s="302" customFormat="1" ht="16.5" customHeight="1" x14ac:dyDescent="0.3">
      <c r="A138" s="248"/>
      <c r="B138" s="248"/>
      <c r="C138" s="1371" t="s">
        <v>2159</v>
      </c>
      <c r="D138" s="1382" t="s">
        <v>138</v>
      </c>
      <c r="E138" s="1373">
        <v>2</v>
      </c>
      <c r="F138" s="1374"/>
      <c r="G138" s="1375"/>
      <c r="H138" s="1376"/>
      <c r="I138" s="1377">
        <f t="shared" si="7"/>
        <v>2</v>
      </c>
      <c r="J138" s="1378"/>
      <c r="K138" s="1379"/>
    </row>
    <row r="139" spans="1:11" s="302" customFormat="1" ht="16.5" customHeight="1" x14ac:dyDescent="0.3">
      <c r="A139" s="248"/>
      <c r="B139" s="248"/>
      <c r="C139" s="1371" t="s">
        <v>2235</v>
      </c>
      <c r="D139" s="1382" t="s">
        <v>138</v>
      </c>
      <c r="E139" s="1373">
        <v>2</v>
      </c>
      <c r="F139" s="1374"/>
      <c r="G139" s="1375"/>
      <c r="H139" s="1376"/>
      <c r="I139" s="1377">
        <f t="shared" si="7"/>
        <v>2</v>
      </c>
      <c r="J139" s="1378"/>
      <c r="K139" s="1379"/>
    </row>
    <row r="140" spans="1:11" s="302" customFormat="1" ht="16.5" customHeight="1" x14ac:dyDescent="0.3">
      <c r="A140" s="248"/>
      <c r="B140" s="248"/>
      <c r="C140" s="1371" t="s">
        <v>1654</v>
      </c>
      <c r="D140" s="1382" t="s">
        <v>138</v>
      </c>
      <c r="E140" s="1373">
        <v>1</v>
      </c>
      <c r="F140" s="1374"/>
      <c r="G140" s="1375"/>
      <c r="H140" s="1376"/>
      <c r="I140" s="1377">
        <f t="shared" si="7"/>
        <v>1</v>
      </c>
      <c r="J140" s="1378"/>
      <c r="K140" s="1379"/>
    </row>
    <row r="141" spans="1:11" s="302" customFormat="1" ht="16.5" customHeight="1" x14ac:dyDescent="0.3">
      <c r="A141" s="248"/>
      <c r="B141" s="248"/>
      <c r="C141" s="1371" t="s">
        <v>2158</v>
      </c>
      <c r="D141" s="1382" t="s">
        <v>138</v>
      </c>
      <c r="E141" s="1373">
        <v>2</v>
      </c>
      <c r="F141" s="1374"/>
      <c r="G141" s="1375"/>
      <c r="H141" s="1376"/>
      <c r="I141" s="1377">
        <f t="shared" si="7"/>
        <v>2</v>
      </c>
      <c r="J141" s="1378"/>
      <c r="K141" s="1379"/>
    </row>
    <row r="142" spans="1:11" s="302" customFormat="1" ht="16.5" customHeight="1" x14ac:dyDescent="0.3">
      <c r="A142" s="248"/>
      <c r="B142" s="248"/>
      <c r="C142" s="1371" t="s">
        <v>2413</v>
      </c>
      <c r="D142" s="1382" t="s">
        <v>2414</v>
      </c>
      <c r="E142" s="1373">
        <v>1</v>
      </c>
      <c r="F142" s="1374"/>
      <c r="G142" s="1375"/>
      <c r="H142" s="1376"/>
      <c r="I142" s="1377">
        <f t="shared" si="7"/>
        <v>1</v>
      </c>
      <c r="J142" s="1378"/>
      <c r="K142" s="1379"/>
    </row>
    <row r="143" spans="1:11" s="302" customFormat="1" ht="16.5" customHeight="1" x14ac:dyDescent="0.3">
      <c r="A143" s="248"/>
      <c r="B143" s="248"/>
      <c r="C143" s="1371" t="s">
        <v>1684</v>
      </c>
      <c r="D143" s="1382" t="s">
        <v>360</v>
      </c>
      <c r="E143" s="1373">
        <v>1</v>
      </c>
      <c r="F143" s="1374"/>
      <c r="G143" s="1375"/>
      <c r="H143" s="1376"/>
      <c r="I143" s="1377">
        <f t="shared" si="7"/>
        <v>1</v>
      </c>
      <c r="J143" s="1378"/>
      <c r="K143" s="1379"/>
    </row>
    <row r="144" spans="1:11" s="302" customFormat="1" ht="16.5" customHeight="1" x14ac:dyDescent="0.3">
      <c r="A144" s="248"/>
      <c r="B144" s="248"/>
      <c r="C144" s="1371"/>
      <c r="D144" s="1372" t="s">
        <v>4416</v>
      </c>
      <c r="E144" s="1373"/>
      <c r="F144" s="1374"/>
      <c r="G144" s="1375"/>
      <c r="H144" s="1376"/>
      <c r="I144" s="1377"/>
      <c r="J144" s="1378"/>
      <c r="K144" s="1379"/>
    </row>
    <row r="145" spans="1:12" s="302" customFormat="1" ht="16.5" customHeight="1" x14ac:dyDescent="0.3">
      <c r="A145" s="248"/>
      <c r="B145" s="248"/>
      <c r="C145" s="1371"/>
      <c r="D145" s="1380" t="s">
        <v>203</v>
      </c>
      <c r="E145" s="1373"/>
      <c r="F145" s="1374"/>
      <c r="G145" s="1375"/>
      <c r="H145" s="1376"/>
      <c r="I145" s="1377"/>
      <c r="J145" s="1378"/>
      <c r="K145" s="1379"/>
    </row>
    <row r="146" spans="1:12" s="302" customFormat="1" ht="16.5" customHeight="1" x14ac:dyDescent="0.3">
      <c r="A146" s="248"/>
      <c r="B146" s="248"/>
      <c r="C146" s="1371"/>
      <c r="D146" s="1381" t="s">
        <v>170</v>
      </c>
      <c r="E146" s="1373"/>
      <c r="F146" s="1374"/>
      <c r="G146" s="1375"/>
      <c r="H146" s="1376"/>
      <c r="I146" s="1377"/>
      <c r="J146" s="1378"/>
      <c r="K146" s="1379"/>
    </row>
    <row r="147" spans="1:12" s="302" customFormat="1" ht="16.5" customHeight="1" x14ac:dyDescent="0.3">
      <c r="A147" s="248"/>
      <c r="B147" s="248"/>
      <c r="C147" s="1371" t="s">
        <v>1768</v>
      </c>
      <c r="D147" s="1382" t="s">
        <v>1769</v>
      </c>
      <c r="E147" s="1373">
        <v>5</v>
      </c>
      <c r="F147" s="1374"/>
      <c r="G147" s="1375"/>
      <c r="H147" s="1376"/>
      <c r="I147" s="1377">
        <f t="shared" ref="I147:I152" si="8">PRODUCT(E147:H147)</f>
        <v>5</v>
      </c>
      <c r="J147" s="1378"/>
      <c r="K147" s="1379"/>
    </row>
    <row r="148" spans="1:12" s="302" customFormat="1" ht="16.5" customHeight="1" x14ac:dyDescent="0.3">
      <c r="A148" s="248"/>
      <c r="B148" s="248"/>
      <c r="C148" s="1371" t="s">
        <v>2443</v>
      </c>
      <c r="D148" s="1382" t="s">
        <v>4417</v>
      </c>
      <c r="E148" s="1373">
        <v>1</v>
      </c>
      <c r="F148" s="1374"/>
      <c r="G148" s="1375"/>
      <c r="H148" s="1376"/>
      <c r="I148" s="1377">
        <f t="shared" si="8"/>
        <v>1</v>
      </c>
      <c r="J148" s="1378"/>
      <c r="K148" s="1379"/>
    </row>
    <row r="149" spans="1:12" s="302" customFormat="1" ht="16.5" customHeight="1" x14ac:dyDescent="0.3">
      <c r="A149" s="248"/>
      <c r="B149" s="248"/>
      <c r="C149" s="1371" t="s">
        <v>2462</v>
      </c>
      <c r="D149" s="1382" t="s">
        <v>4417</v>
      </c>
      <c r="E149" s="1373">
        <v>2</v>
      </c>
      <c r="F149" s="1374"/>
      <c r="G149" s="1375"/>
      <c r="H149" s="1376"/>
      <c r="I149" s="1377">
        <f t="shared" si="8"/>
        <v>2</v>
      </c>
      <c r="J149" s="1378"/>
      <c r="K149" s="1379"/>
    </row>
    <row r="150" spans="1:12" s="302" customFormat="1" ht="16.5" customHeight="1" x14ac:dyDescent="0.3">
      <c r="A150" s="248"/>
      <c r="B150" s="248"/>
      <c r="C150" s="1371" t="s">
        <v>1889</v>
      </c>
      <c r="D150" s="1382" t="s">
        <v>4418</v>
      </c>
      <c r="E150" s="1373">
        <v>3</v>
      </c>
      <c r="F150" s="1374"/>
      <c r="G150" s="1375"/>
      <c r="H150" s="1376"/>
      <c r="I150" s="1377">
        <f t="shared" si="8"/>
        <v>3</v>
      </c>
      <c r="J150" s="1378"/>
      <c r="K150" s="1379"/>
    </row>
    <row r="151" spans="1:12" s="302" customFormat="1" ht="16.5" customHeight="1" x14ac:dyDescent="0.3">
      <c r="A151" s="248"/>
      <c r="B151" s="248"/>
      <c r="C151" s="1371" t="s">
        <v>2477</v>
      </c>
      <c r="D151" s="1382" t="s">
        <v>4419</v>
      </c>
      <c r="E151" s="1373">
        <v>1</v>
      </c>
      <c r="F151" s="1374"/>
      <c r="G151" s="1375"/>
      <c r="H151" s="1376"/>
      <c r="I151" s="1377">
        <f t="shared" si="8"/>
        <v>1</v>
      </c>
      <c r="J151" s="1378"/>
      <c r="K151" s="1379"/>
    </row>
    <row r="152" spans="1:12" s="302" customFormat="1" ht="16.5" customHeight="1" x14ac:dyDescent="0.3">
      <c r="A152" s="248"/>
      <c r="B152" s="248"/>
      <c r="C152" s="1371" t="s">
        <v>4420</v>
      </c>
      <c r="D152" s="1382" t="s">
        <v>4421</v>
      </c>
      <c r="E152" s="1373">
        <v>3</v>
      </c>
      <c r="F152" s="1374"/>
      <c r="G152" s="1375"/>
      <c r="H152" s="1376"/>
      <c r="I152" s="1377">
        <f t="shared" si="8"/>
        <v>3</v>
      </c>
      <c r="J152" s="1378"/>
      <c r="K152" s="1379"/>
    </row>
    <row r="153" spans="1:12" s="303" customFormat="1" x14ac:dyDescent="0.25">
      <c r="C153" s="1366" t="e">
        <f>RESUMEN!#REF!</f>
        <v>#REF!</v>
      </c>
      <c r="D153" s="2317" t="e">
        <f>RESUMEN!#REF!</f>
        <v>#REF!</v>
      </c>
      <c r="E153" s="2318"/>
      <c r="F153" s="2318"/>
      <c r="G153" s="2318"/>
      <c r="H153" s="2318"/>
      <c r="I153" s="2319"/>
      <c r="J153" s="1368">
        <f>SUM(I157:I175)</f>
        <v>14</v>
      </c>
      <c r="K153" s="1370" t="str">
        <f>+[44]RESUMEN!E173</f>
        <v>und</v>
      </c>
    </row>
    <row r="154" spans="1:12" s="302" customFormat="1" x14ac:dyDescent="0.3">
      <c r="A154" s="248"/>
      <c r="B154" s="248"/>
      <c r="C154" s="1371"/>
      <c r="D154" s="1372" t="s">
        <v>4399</v>
      </c>
      <c r="E154" s="1373"/>
      <c r="F154" s="1374"/>
      <c r="G154" s="1375"/>
      <c r="H154" s="1376"/>
      <c r="I154" s="1377"/>
      <c r="J154" s="1386"/>
      <c r="K154" s="1387"/>
      <c r="L154" s="248"/>
    </row>
    <row r="155" spans="1:12" s="302" customFormat="1" x14ac:dyDescent="0.3">
      <c r="A155" s="248"/>
      <c r="B155" s="248"/>
      <c r="C155" s="1371"/>
      <c r="D155" s="1380" t="s">
        <v>169</v>
      </c>
      <c r="E155" s="1373"/>
      <c r="F155" s="1374"/>
      <c r="G155" s="1375"/>
      <c r="H155" s="1376"/>
      <c r="I155" s="1377"/>
      <c r="J155" s="1386"/>
      <c r="K155" s="1387"/>
      <c r="L155" s="248"/>
    </row>
    <row r="156" spans="1:12" s="302" customFormat="1" x14ac:dyDescent="0.3">
      <c r="A156" s="248"/>
      <c r="B156" s="248"/>
      <c r="C156" s="1371"/>
      <c r="D156" s="1381" t="s">
        <v>170</v>
      </c>
      <c r="E156" s="1373"/>
      <c r="F156" s="1374"/>
      <c r="G156" s="1375"/>
      <c r="H156" s="1376"/>
      <c r="I156" s="1377"/>
      <c r="J156" s="1386"/>
      <c r="K156" s="1387"/>
      <c r="L156" s="248"/>
    </row>
    <row r="157" spans="1:12" s="302" customFormat="1" x14ac:dyDescent="0.3">
      <c r="A157" s="248"/>
      <c r="B157" s="248"/>
      <c r="C157" s="1371" t="s">
        <v>1063</v>
      </c>
      <c r="D157" s="1382" t="s">
        <v>138</v>
      </c>
      <c r="E157" s="1373">
        <v>1</v>
      </c>
      <c r="F157" s="1374"/>
      <c r="G157" s="1375"/>
      <c r="H157" s="1376"/>
      <c r="I157" s="1377">
        <f>PRODUCT(E157:H157)</f>
        <v>1</v>
      </c>
      <c r="J157" s="1386"/>
      <c r="K157" s="1387"/>
      <c r="L157" s="248"/>
    </row>
    <row r="158" spans="1:12" s="302" customFormat="1" x14ac:dyDescent="0.3">
      <c r="A158" s="248"/>
      <c r="B158" s="248"/>
      <c r="C158" s="1371" t="s">
        <v>1050</v>
      </c>
      <c r="D158" s="1382" t="s">
        <v>144</v>
      </c>
      <c r="E158" s="1373">
        <v>1</v>
      </c>
      <c r="F158" s="1374"/>
      <c r="G158" s="1375"/>
      <c r="H158" s="1376"/>
      <c r="I158" s="1377">
        <f>PRODUCT(E158:H158)</f>
        <v>1</v>
      </c>
      <c r="J158" s="1386"/>
      <c r="K158" s="1387"/>
      <c r="L158" s="248"/>
    </row>
    <row r="159" spans="1:12" s="302" customFormat="1" x14ac:dyDescent="0.3">
      <c r="A159" s="248"/>
      <c r="B159" s="248"/>
      <c r="C159" s="1371" t="s">
        <v>3450</v>
      </c>
      <c r="D159" s="1382" t="s">
        <v>1745</v>
      </c>
      <c r="E159" s="1373">
        <v>1</v>
      </c>
      <c r="F159" s="1374"/>
      <c r="G159" s="1375"/>
      <c r="H159" s="1376"/>
      <c r="I159" s="1377">
        <f>PRODUCT(E159:H159)</f>
        <v>1</v>
      </c>
      <c r="J159" s="1386"/>
      <c r="K159" s="1387"/>
      <c r="L159" s="248"/>
    </row>
    <row r="160" spans="1:12" s="302" customFormat="1" x14ac:dyDescent="0.3">
      <c r="A160" s="248"/>
      <c r="B160" s="248"/>
      <c r="C160" s="1371" t="s">
        <v>4422</v>
      </c>
      <c r="D160" s="1382" t="s">
        <v>1745</v>
      </c>
      <c r="E160" s="1373">
        <v>1</v>
      </c>
      <c r="F160" s="1374"/>
      <c r="G160" s="1375"/>
      <c r="H160" s="1376"/>
      <c r="I160" s="1377">
        <f>PRODUCT(E160:H160)</f>
        <v>1</v>
      </c>
      <c r="J160" s="1386"/>
      <c r="K160" s="1387"/>
      <c r="L160" s="248"/>
    </row>
    <row r="161" spans="1:12" s="302" customFormat="1" x14ac:dyDescent="0.3">
      <c r="A161" s="248"/>
      <c r="B161" s="248"/>
      <c r="C161" s="1371"/>
      <c r="D161" s="1372" t="s">
        <v>4403</v>
      </c>
      <c r="E161" s="1373"/>
      <c r="F161" s="1374"/>
      <c r="G161" s="1375"/>
      <c r="H161" s="1376"/>
      <c r="I161" s="1377"/>
      <c r="J161" s="1386"/>
      <c r="K161" s="1387"/>
      <c r="L161" s="248"/>
    </row>
    <row r="162" spans="1:12" s="302" customFormat="1" x14ac:dyDescent="0.3">
      <c r="A162" s="248"/>
      <c r="B162" s="248"/>
      <c r="C162" s="1371"/>
      <c r="D162" s="1380" t="s">
        <v>200</v>
      </c>
      <c r="E162" s="1373"/>
      <c r="F162" s="1374"/>
      <c r="G162" s="1375"/>
      <c r="H162" s="1376"/>
      <c r="I162" s="1377"/>
      <c r="J162" s="1386"/>
      <c r="K162" s="1387"/>
      <c r="L162" s="248"/>
    </row>
    <row r="163" spans="1:12" s="302" customFormat="1" x14ac:dyDescent="0.3">
      <c r="A163" s="248"/>
      <c r="B163" s="248"/>
      <c r="C163" s="1371"/>
      <c r="D163" s="1381" t="s">
        <v>170</v>
      </c>
      <c r="E163" s="1373"/>
      <c r="F163" s="1374"/>
      <c r="G163" s="1375"/>
      <c r="H163" s="1376"/>
      <c r="I163" s="1377"/>
      <c r="J163" s="1386"/>
      <c r="K163" s="1387"/>
      <c r="L163" s="248"/>
    </row>
    <row r="164" spans="1:12" s="302" customFormat="1" x14ac:dyDescent="0.3">
      <c r="A164" s="248"/>
      <c r="B164" s="248"/>
      <c r="C164" s="1371" t="s">
        <v>1618</v>
      </c>
      <c r="D164" s="1382" t="s">
        <v>360</v>
      </c>
      <c r="E164" s="1373">
        <v>2</v>
      </c>
      <c r="F164" s="1374"/>
      <c r="G164" s="1375"/>
      <c r="H164" s="1376"/>
      <c r="I164" s="1377">
        <f>PRODUCT(E164:H164)</f>
        <v>2</v>
      </c>
      <c r="J164" s="1386"/>
      <c r="K164" s="1387"/>
      <c r="L164" s="248"/>
    </row>
    <row r="165" spans="1:12" s="302" customFormat="1" x14ac:dyDescent="0.3">
      <c r="A165" s="248"/>
      <c r="B165" s="248"/>
      <c r="C165" s="1371" t="s">
        <v>2423</v>
      </c>
      <c r="D165" s="1382" t="s">
        <v>360</v>
      </c>
      <c r="E165" s="1373">
        <v>1</v>
      </c>
      <c r="F165" s="1374"/>
      <c r="G165" s="1375"/>
      <c r="H165" s="1376"/>
      <c r="I165" s="1377">
        <f>PRODUCT(E165:H165)</f>
        <v>1</v>
      </c>
      <c r="J165" s="1386"/>
      <c r="K165" s="1387"/>
      <c r="L165" s="248"/>
    </row>
    <row r="166" spans="1:12" s="302" customFormat="1" x14ac:dyDescent="0.3">
      <c r="A166" s="248"/>
      <c r="B166" s="248"/>
      <c r="C166" s="1371" t="s">
        <v>2413</v>
      </c>
      <c r="D166" s="1382" t="s">
        <v>2414</v>
      </c>
      <c r="E166" s="1373">
        <v>1</v>
      </c>
      <c r="F166" s="1374"/>
      <c r="G166" s="1375"/>
      <c r="H166" s="1376"/>
      <c r="I166" s="1377">
        <f>PRODUCT(E166:H166)</f>
        <v>1</v>
      </c>
      <c r="J166" s="1386"/>
      <c r="K166" s="1387"/>
      <c r="L166" s="248"/>
    </row>
    <row r="167" spans="1:12" s="302" customFormat="1" x14ac:dyDescent="0.3">
      <c r="A167" s="248"/>
      <c r="B167" s="248"/>
      <c r="C167" s="1371" t="s">
        <v>2410</v>
      </c>
      <c r="D167" s="1382" t="s">
        <v>360</v>
      </c>
      <c r="E167" s="1373">
        <v>1</v>
      </c>
      <c r="F167" s="1374"/>
      <c r="G167" s="1375"/>
      <c r="H167" s="1376"/>
      <c r="I167" s="1377">
        <f>PRODUCT(E167:H167)</f>
        <v>1</v>
      </c>
      <c r="J167" s="1386"/>
      <c r="K167" s="1387"/>
      <c r="L167" s="248"/>
    </row>
    <row r="168" spans="1:12" s="302" customFormat="1" x14ac:dyDescent="0.3">
      <c r="A168" s="248"/>
      <c r="B168" s="248"/>
      <c r="C168" s="1371" t="s">
        <v>2436</v>
      </c>
      <c r="D168" s="1382" t="s">
        <v>1745</v>
      </c>
      <c r="E168" s="1373">
        <v>1</v>
      </c>
      <c r="F168" s="1374"/>
      <c r="G168" s="1375"/>
      <c r="H168" s="1376"/>
      <c r="I168" s="1377">
        <f>PRODUCT(E168:H168)</f>
        <v>1</v>
      </c>
      <c r="J168" s="1386"/>
      <c r="K168" s="1387"/>
      <c r="L168" s="248"/>
    </row>
    <row r="169" spans="1:12" s="302" customFormat="1" x14ac:dyDescent="0.3">
      <c r="A169" s="248"/>
      <c r="B169" s="248"/>
      <c r="C169" s="1371"/>
      <c r="D169" s="1372" t="s">
        <v>4416</v>
      </c>
      <c r="E169" s="1373"/>
      <c r="F169" s="1374"/>
      <c r="G169" s="1375"/>
      <c r="H169" s="1376"/>
      <c r="I169" s="1377"/>
      <c r="J169" s="1386"/>
      <c r="K169" s="1387"/>
      <c r="L169" s="248"/>
    </row>
    <row r="170" spans="1:12" s="302" customFormat="1" x14ac:dyDescent="0.3">
      <c r="A170" s="248"/>
      <c r="B170" s="248"/>
      <c r="C170" s="1371"/>
      <c r="D170" s="1380" t="s">
        <v>203</v>
      </c>
      <c r="E170" s="1373"/>
      <c r="F170" s="1374"/>
      <c r="G170" s="1375"/>
      <c r="H170" s="1376"/>
      <c r="I170" s="1377"/>
      <c r="J170" s="1386"/>
      <c r="K170" s="1387"/>
      <c r="L170" s="248"/>
    </row>
    <row r="171" spans="1:12" s="302" customFormat="1" x14ac:dyDescent="0.3">
      <c r="A171" s="248"/>
      <c r="B171" s="248"/>
      <c r="C171" s="1371"/>
      <c r="D171" s="1381" t="s">
        <v>170</v>
      </c>
      <c r="E171" s="1373"/>
      <c r="F171" s="1374"/>
      <c r="G171" s="1375"/>
      <c r="H171" s="1376"/>
      <c r="I171" s="1377"/>
      <c r="J171" s="1386"/>
      <c r="K171" s="1387"/>
      <c r="L171" s="248"/>
    </row>
    <row r="172" spans="1:12" s="302" customFormat="1" x14ac:dyDescent="0.3">
      <c r="A172" s="248"/>
      <c r="B172" s="248"/>
      <c r="C172" s="1371" t="s">
        <v>1768</v>
      </c>
      <c r="D172" s="1382" t="s">
        <v>1769</v>
      </c>
      <c r="E172" s="1373">
        <v>1</v>
      </c>
      <c r="F172" s="1374"/>
      <c r="G172" s="1375"/>
      <c r="H172" s="1376"/>
      <c r="I172" s="1377">
        <f>PRODUCT(E172:H172)</f>
        <v>1</v>
      </c>
      <c r="J172" s="1386"/>
      <c r="K172" s="1387"/>
      <c r="L172" s="248"/>
    </row>
    <row r="173" spans="1:12" s="302" customFormat="1" x14ac:dyDescent="0.3">
      <c r="A173" s="248"/>
      <c r="B173" s="248"/>
      <c r="C173" s="1371" t="s">
        <v>2443</v>
      </c>
      <c r="D173" s="1382" t="s">
        <v>4417</v>
      </c>
      <c r="E173" s="1373">
        <v>1</v>
      </c>
      <c r="F173" s="1374"/>
      <c r="G173" s="1375"/>
      <c r="H173" s="1376"/>
      <c r="I173" s="1377">
        <f>PRODUCT(E173:H173)</f>
        <v>1</v>
      </c>
      <c r="J173" s="1386"/>
      <c r="K173" s="1387"/>
      <c r="L173" s="248"/>
    </row>
    <row r="174" spans="1:12" s="302" customFormat="1" x14ac:dyDescent="0.3">
      <c r="A174" s="248"/>
      <c r="B174" s="248"/>
      <c r="C174" s="1371" t="s">
        <v>2477</v>
      </c>
      <c r="D174" s="1382" t="s">
        <v>4419</v>
      </c>
      <c r="E174" s="1373">
        <v>1</v>
      </c>
      <c r="F174" s="1374"/>
      <c r="G174" s="1375"/>
      <c r="H174" s="1376"/>
      <c r="I174" s="1377">
        <f>PRODUCT(E174:H174)</f>
        <v>1</v>
      </c>
      <c r="J174" s="1386"/>
      <c r="K174" s="1387"/>
      <c r="L174" s="248"/>
    </row>
    <row r="175" spans="1:12" s="302" customFormat="1" x14ac:dyDescent="0.3">
      <c r="A175" s="248"/>
      <c r="B175" s="248"/>
      <c r="C175" s="1371" t="s">
        <v>1889</v>
      </c>
      <c r="D175" s="1382" t="s">
        <v>4418</v>
      </c>
      <c r="E175" s="1373">
        <v>1</v>
      </c>
      <c r="F175" s="1374"/>
      <c r="G175" s="1375"/>
      <c r="H175" s="1376"/>
      <c r="I175" s="1377">
        <f>PRODUCT(E175:H175)</f>
        <v>1</v>
      </c>
      <c r="J175" s="1386"/>
      <c r="K175" s="1387"/>
      <c r="L175" s="248"/>
    </row>
    <row r="176" spans="1:12" s="302" customFormat="1" ht="16.5" customHeight="1" x14ac:dyDescent="0.3">
      <c r="A176" s="248"/>
      <c r="B176" s="248"/>
      <c r="C176" s="1371"/>
      <c r="D176" s="1382"/>
      <c r="E176" s="1373"/>
      <c r="F176" s="1374"/>
      <c r="G176" s="1375"/>
      <c r="H176" s="1376"/>
      <c r="I176" s="1377"/>
      <c r="J176" s="1390"/>
      <c r="K176" s="1379"/>
    </row>
    <row r="177" spans="1:11" s="302" customFormat="1" ht="16.5" customHeight="1" x14ac:dyDescent="0.3">
      <c r="A177" s="248"/>
      <c r="B177" s="248"/>
      <c r="C177" s="1366" t="str">
        <f>RESUMEN!C527</f>
        <v>03.16.02.02</v>
      </c>
      <c r="D177" s="1366" t="str">
        <f>RESUMEN!D527</f>
        <v>CARTEL DE AFORO (VINILO DE PVC FOTOLUMINISCENTE, LAMINADO A PRESION SOBRE PLACA RIGIDA DE CELTEX 3mm. ADOSADA DE 0.20mx0.30m)</v>
      </c>
      <c r="E177" s="865"/>
      <c r="F177" s="1499"/>
      <c r="G177" s="1368"/>
      <c r="H177" s="1369"/>
      <c r="I177" s="1499"/>
      <c r="J177" s="1368">
        <f>SUM(I181:I215)</f>
        <v>30</v>
      </c>
      <c r="K177" s="1370" t="str">
        <f>+[44]RESUMEN!E171</f>
        <v>und</v>
      </c>
    </row>
    <row r="178" spans="1:11" s="302" customFormat="1" ht="16.5" customHeight="1" x14ac:dyDescent="0.3">
      <c r="A178" s="248"/>
      <c r="B178" s="248"/>
      <c r="C178" s="1371"/>
      <c r="D178" s="1372" t="s">
        <v>4399</v>
      </c>
      <c r="E178" s="1373"/>
      <c r="F178" s="1374"/>
      <c r="G178" s="1375"/>
      <c r="H178" s="1376"/>
      <c r="I178" s="1377"/>
      <c r="J178" s="1386"/>
      <c r="K178" s="1387"/>
    </row>
    <row r="179" spans="1:11" s="302" customFormat="1" ht="16.5" customHeight="1" x14ac:dyDescent="0.3">
      <c r="A179" s="248"/>
      <c r="B179" s="248"/>
      <c r="C179" s="1371"/>
      <c r="D179" s="1380" t="s">
        <v>169</v>
      </c>
      <c r="E179" s="1373"/>
      <c r="F179" s="1374"/>
      <c r="G179" s="1375"/>
      <c r="H179" s="1376"/>
      <c r="I179" s="1377"/>
      <c r="J179" s="1386"/>
      <c r="K179" s="1387"/>
    </row>
    <row r="180" spans="1:11" s="302" customFormat="1" ht="16.5" customHeight="1" x14ac:dyDescent="0.3">
      <c r="A180" s="248"/>
      <c r="B180" s="248"/>
      <c r="C180" s="1371"/>
      <c r="D180" s="1381" t="s">
        <v>170</v>
      </c>
      <c r="E180" s="1373"/>
      <c r="F180" s="1374"/>
      <c r="G180" s="1375"/>
      <c r="H180" s="1376"/>
      <c r="I180" s="1377"/>
      <c r="J180" s="1386"/>
      <c r="K180" s="1387"/>
    </row>
    <row r="181" spans="1:11" s="302" customFormat="1" ht="16.5" customHeight="1" x14ac:dyDescent="0.3">
      <c r="A181" s="248"/>
      <c r="B181" s="248"/>
      <c r="C181" s="1371" t="s">
        <v>931</v>
      </c>
      <c r="D181" s="1382" t="s">
        <v>566</v>
      </c>
      <c r="E181" s="1373">
        <v>1</v>
      </c>
      <c r="F181" s="1374"/>
      <c r="G181" s="1375"/>
      <c r="H181" s="1376"/>
      <c r="I181" s="1377">
        <f>PRODUCT(E181:H181)</f>
        <v>1</v>
      </c>
      <c r="J181" s="1386"/>
      <c r="K181" s="1387"/>
    </row>
    <row r="182" spans="1:11" s="302" customFormat="1" ht="16.5" customHeight="1" x14ac:dyDescent="0.3">
      <c r="A182" s="248"/>
      <c r="B182" s="248"/>
      <c r="C182" s="1371" t="s">
        <v>2161</v>
      </c>
      <c r="D182" s="1382" t="s">
        <v>564</v>
      </c>
      <c r="E182" s="1373">
        <v>1</v>
      </c>
      <c r="F182" s="1374"/>
      <c r="G182" s="1375"/>
      <c r="H182" s="1376"/>
      <c r="I182" s="1377">
        <f>PRODUCT(E182:H182)</f>
        <v>1</v>
      </c>
      <c r="J182" s="1386"/>
      <c r="K182" s="1387"/>
    </row>
    <row r="183" spans="1:11" s="302" customFormat="1" ht="16.5" customHeight="1" x14ac:dyDescent="0.3">
      <c r="A183" s="248"/>
      <c r="B183" s="248"/>
      <c r="C183" s="1371" t="s">
        <v>2489</v>
      </c>
      <c r="D183" s="1382" t="s">
        <v>296</v>
      </c>
      <c r="E183" s="1373">
        <v>2</v>
      </c>
      <c r="F183" s="1374"/>
      <c r="G183" s="1375"/>
      <c r="H183" s="1376"/>
      <c r="I183" s="1377">
        <f>PRODUCT(E183:H183)</f>
        <v>2</v>
      </c>
      <c r="J183" s="1386"/>
      <c r="K183" s="1387"/>
    </row>
    <row r="184" spans="1:11" s="302" customFormat="1" ht="16.5" customHeight="1" x14ac:dyDescent="0.3">
      <c r="A184" s="248"/>
      <c r="B184" s="248"/>
      <c r="C184" s="1371" t="s">
        <v>1206</v>
      </c>
      <c r="D184" s="1382" t="s">
        <v>144</v>
      </c>
      <c r="E184" s="1373">
        <v>1</v>
      </c>
      <c r="F184" s="1374"/>
      <c r="G184" s="1375"/>
      <c r="H184" s="1376"/>
      <c r="I184" s="1377">
        <f>PRODUCT(E184:H184)</f>
        <v>1</v>
      </c>
      <c r="J184" s="1386"/>
      <c r="K184" s="1387"/>
    </row>
    <row r="185" spans="1:11" s="302" customFormat="1" ht="16.5" customHeight="1" x14ac:dyDescent="0.3">
      <c r="A185" s="248"/>
      <c r="B185" s="248"/>
      <c r="C185" s="1371" t="s">
        <v>2233</v>
      </c>
      <c r="D185" s="1382" t="s">
        <v>144</v>
      </c>
      <c r="E185" s="1373">
        <v>1</v>
      </c>
      <c r="F185" s="1374"/>
      <c r="G185" s="1375"/>
      <c r="H185" s="1376"/>
      <c r="I185" s="1377">
        <f t="shared" ref="I185:I190" si="9">PRODUCT(E185:H185)</f>
        <v>1</v>
      </c>
      <c r="J185" s="1386"/>
      <c r="K185" s="1387"/>
    </row>
    <row r="186" spans="1:11" s="302" customFormat="1" ht="16.5" customHeight="1" x14ac:dyDescent="0.3">
      <c r="A186" s="248"/>
      <c r="B186" s="248"/>
      <c r="C186" s="1371" t="s">
        <v>2253</v>
      </c>
      <c r="D186" s="1382" t="s">
        <v>144</v>
      </c>
      <c r="E186" s="1373">
        <v>2</v>
      </c>
      <c r="F186" s="1374"/>
      <c r="G186" s="1375"/>
      <c r="H186" s="1376"/>
      <c r="I186" s="1377">
        <f t="shared" si="9"/>
        <v>2</v>
      </c>
      <c r="J186" s="1386"/>
      <c r="K186" s="1387"/>
    </row>
    <row r="187" spans="1:11" s="302" customFormat="1" ht="16.5" customHeight="1" x14ac:dyDescent="0.3">
      <c r="A187" s="248"/>
      <c r="B187" s="248"/>
      <c r="C187" s="1371" t="s">
        <v>2352</v>
      </c>
      <c r="D187" s="1382" t="s">
        <v>4415</v>
      </c>
      <c r="E187" s="1373">
        <v>1</v>
      </c>
      <c r="F187" s="1374"/>
      <c r="G187" s="1375"/>
      <c r="H187" s="1376"/>
      <c r="I187" s="1377">
        <f t="shared" si="9"/>
        <v>1</v>
      </c>
      <c r="J187" s="1386"/>
      <c r="K187" s="1387"/>
    </row>
    <row r="188" spans="1:11" s="302" customFormat="1" ht="16.5" customHeight="1" x14ac:dyDescent="0.3">
      <c r="A188" s="248"/>
      <c r="B188" s="248"/>
      <c r="C188" s="1371" t="s">
        <v>4408</v>
      </c>
      <c r="D188" s="1382" t="s">
        <v>144</v>
      </c>
      <c r="E188" s="1373">
        <v>1</v>
      </c>
      <c r="F188" s="1374"/>
      <c r="G188" s="1375"/>
      <c r="H188" s="1376"/>
      <c r="I188" s="1377">
        <f t="shared" si="9"/>
        <v>1</v>
      </c>
      <c r="J188" s="1386"/>
      <c r="K188" s="1387"/>
    </row>
    <row r="189" spans="1:11" s="302" customFormat="1" ht="16.5" customHeight="1" x14ac:dyDescent="0.3">
      <c r="A189" s="248"/>
      <c r="B189" s="248"/>
      <c r="C189" s="1371" t="s">
        <v>931</v>
      </c>
      <c r="D189" s="1382" t="s">
        <v>566</v>
      </c>
      <c r="E189" s="1373">
        <v>1</v>
      </c>
      <c r="F189" s="1374"/>
      <c r="G189" s="1375"/>
      <c r="H189" s="1376"/>
      <c r="I189" s="1377">
        <f t="shared" si="9"/>
        <v>1</v>
      </c>
      <c r="J189" s="1386"/>
      <c r="K189" s="1387"/>
    </row>
    <row r="190" spans="1:11" s="302" customFormat="1" ht="16.5" customHeight="1" x14ac:dyDescent="0.3">
      <c r="A190" s="248"/>
      <c r="B190" s="248"/>
      <c r="C190" s="1371" t="s">
        <v>931</v>
      </c>
      <c r="D190" s="1382" t="s">
        <v>566</v>
      </c>
      <c r="E190" s="1373">
        <v>1</v>
      </c>
      <c r="F190" s="1374"/>
      <c r="G190" s="1375"/>
      <c r="H190" s="1376"/>
      <c r="I190" s="1377">
        <f t="shared" si="9"/>
        <v>1</v>
      </c>
      <c r="J190" s="1386"/>
      <c r="K190" s="1387"/>
    </row>
    <row r="191" spans="1:11" s="302" customFormat="1" ht="16.5" customHeight="1" x14ac:dyDescent="0.3">
      <c r="A191" s="248"/>
      <c r="B191" s="248"/>
      <c r="C191" s="1371" t="s">
        <v>931</v>
      </c>
      <c r="D191" s="1382" t="s">
        <v>566</v>
      </c>
      <c r="E191" s="1373">
        <v>1</v>
      </c>
      <c r="F191" s="1374"/>
      <c r="G191" s="1375"/>
      <c r="H191" s="1376"/>
      <c r="I191" s="1377">
        <f t="shared" ref="I191:I198" si="10">PRODUCT(E191:H191)</f>
        <v>1</v>
      </c>
      <c r="J191" s="1386"/>
      <c r="K191" s="1387"/>
    </row>
    <row r="192" spans="1:11" s="302" customFormat="1" ht="16.5" customHeight="1" x14ac:dyDescent="0.3">
      <c r="A192" s="248"/>
      <c r="B192" s="248"/>
      <c r="C192" s="1371" t="s">
        <v>931</v>
      </c>
      <c r="D192" s="1382" t="s">
        <v>566</v>
      </c>
      <c r="E192" s="1373">
        <v>1</v>
      </c>
      <c r="F192" s="1374"/>
      <c r="G192" s="1375"/>
      <c r="H192" s="1376"/>
      <c r="I192" s="1377">
        <f t="shared" si="10"/>
        <v>1</v>
      </c>
      <c r="J192" s="1386"/>
      <c r="K192" s="1387"/>
    </row>
    <row r="193" spans="1:11" s="302" customFormat="1" ht="16.5" customHeight="1" x14ac:dyDescent="0.3">
      <c r="A193" s="248"/>
      <c r="B193" s="248"/>
      <c r="C193" s="1371" t="s">
        <v>931</v>
      </c>
      <c r="D193" s="1382" t="s">
        <v>566</v>
      </c>
      <c r="E193" s="1373">
        <v>1</v>
      </c>
      <c r="F193" s="1374"/>
      <c r="G193" s="1375"/>
      <c r="H193" s="1376"/>
      <c r="I193" s="1377">
        <f t="shared" si="10"/>
        <v>1</v>
      </c>
      <c r="J193" s="1386"/>
      <c r="K193" s="1387"/>
    </row>
    <row r="194" spans="1:11" s="302" customFormat="1" ht="16.5" customHeight="1" x14ac:dyDescent="0.3">
      <c r="A194" s="248"/>
      <c r="B194" s="248"/>
      <c r="C194" s="1371" t="s">
        <v>931</v>
      </c>
      <c r="D194" s="1382" t="s">
        <v>566</v>
      </c>
      <c r="E194" s="1373">
        <v>1</v>
      </c>
      <c r="F194" s="1374"/>
      <c r="G194" s="1375"/>
      <c r="H194" s="1376"/>
      <c r="I194" s="1377">
        <f t="shared" si="10"/>
        <v>1</v>
      </c>
      <c r="J194" s="1386"/>
      <c r="K194" s="1387"/>
    </row>
    <row r="195" spans="1:11" s="302" customFormat="1" ht="16.5" customHeight="1" x14ac:dyDescent="0.3">
      <c r="A195" s="248"/>
      <c r="B195" s="248"/>
      <c r="C195" s="1371" t="s">
        <v>931</v>
      </c>
      <c r="D195" s="1382" t="s">
        <v>566</v>
      </c>
      <c r="E195" s="1373">
        <v>1</v>
      </c>
      <c r="F195" s="1374"/>
      <c r="G195" s="1375"/>
      <c r="H195" s="1376"/>
      <c r="I195" s="1377">
        <f t="shared" si="10"/>
        <v>1</v>
      </c>
      <c r="J195" s="1386"/>
      <c r="K195" s="1387"/>
    </row>
    <row r="196" spans="1:11" s="302" customFormat="1" ht="16.5" customHeight="1" x14ac:dyDescent="0.3">
      <c r="A196" s="248"/>
      <c r="B196" s="248"/>
      <c r="C196" s="1371" t="s">
        <v>931</v>
      </c>
      <c r="D196" s="1382" t="s">
        <v>566</v>
      </c>
      <c r="E196" s="1373">
        <v>1</v>
      </c>
      <c r="F196" s="1374"/>
      <c r="G196" s="1375"/>
      <c r="H196" s="1376"/>
      <c r="I196" s="1377">
        <f t="shared" si="10"/>
        <v>1</v>
      </c>
      <c r="J196" s="1386"/>
      <c r="K196" s="1387"/>
    </row>
    <row r="197" spans="1:11" s="302" customFormat="1" ht="16.5" customHeight="1" x14ac:dyDescent="0.3">
      <c r="A197" s="248"/>
      <c r="B197" s="248"/>
      <c r="C197" s="1371" t="s">
        <v>931</v>
      </c>
      <c r="D197" s="1382" t="s">
        <v>566</v>
      </c>
      <c r="E197" s="1373">
        <v>1</v>
      </c>
      <c r="F197" s="1374"/>
      <c r="G197" s="1375"/>
      <c r="H197" s="1376"/>
      <c r="I197" s="1377">
        <f t="shared" si="10"/>
        <v>1</v>
      </c>
      <c r="J197" s="1386"/>
      <c r="K197" s="1387"/>
    </row>
    <row r="198" spans="1:11" s="302" customFormat="1" ht="16.5" customHeight="1" x14ac:dyDescent="0.3">
      <c r="A198" s="248"/>
      <c r="B198" s="248"/>
      <c r="C198" s="1371" t="s">
        <v>931</v>
      </c>
      <c r="D198" s="1382" t="s">
        <v>566</v>
      </c>
      <c r="E198" s="1373">
        <v>1</v>
      </c>
      <c r="F198" s="1374"/>
      <c r="G198" s="1375"/>
      <c r="H198" s="1376"/>
      <c r="I198" s="1377">
        <f t="shared" si="10"/>
        <v>1</v>
      </c>
      <c r="J198" s="1389"/>
      <c r="K198" s="1379"/>
    </row>
    <row r="199" spans="1:11" s="302" customFormat="1" ht="16.5" customHeight="1" x14ac:dyDescent="0.3">
      <c r="A199" s="248"/>
      <c r="B199" s="248"/>
      <c r="C199" s="1371"/>
      <c r="D199" s="1372" t="s">
        <v>4400</v>
      </c>
      <c r="E199" s="1373"/>
      <c r="F199" s="1374"/>
      <c r="G199" s="1375"/>
      <c r="H199" s="1376"/>
      <c r="I199" s="1388"/>
      <c r="J199" s="1390"/>
      <c r="K199" s="1379"/>
    </row>
    <row r="200" spans="1:11" s="302" customFormat="1" ht="16.5" customHeight="1" x14ac:dyDescent="0.3">
      <c r="A200" s="248"/>
      <c r="B200" s="248"/>
      <c r="C200" s="1371"/>
      <c r="D200" s="1381" t="s">
        <v>170</v>
      </c>
      <c r="E200" s="1373"/>
      <c r="F200" s="1374"/>
      <c r="G200" s="1375"/>
      <c r="H200" s="1376"/>
      <c r="I200" s="1388"/>
      <c r="J200" s="1390"/>
      <c r="K200" s="1379"/>
    </row>
    <row r="201" spans="1:11" s="302" customFormat="1" ht="16.5" customHeight="1" x14ac:dyDescent="0.3">
      <c r="A201" s="248"/>
      <c r="B201" s="248"/>
      <c r="C201" s="1371" t="s">
        <v>1165</v>
      </c>
      <c r="D201" s="1382" t="s">
        <v>189</v>
      </c>
      <c r="E201" s="1373">
        <v>1</v>
      </c>
      <c r="F201" s="1374"/>
      <c r="G201" s="1375"/>
      <c r="H201" s="1376"/>
      <c r="I201" s="1377">
        <f>PRODUCT(E201:H201)</f>
        <v>1</v>
      </c>
      <c r="J201" s="1390"/>
      <c r="K201" s="1379"/>
    </row>
    <row r="202" spans="1:11" s="302" customFormat="1" ht="16.5" customHeight="1" x14ac:dyDescent="0.3">
      <c r="A202" s="248"/>
      <c r="B202" s="248"/>
      <c r="C202" s="1371"/>
      <c r="D202" s="1372" t="s">
        <v>4403</v>
      </c>
      <c r="E202" s="1373"/>
      <c r="F202" s="1374"/>
      <c r="G202" s="1375"/>
      <c r="H202" s="1376"/>
      <c r="I202" s="1377"/>
      <c r="J202" s="1390"/>
      <c r="K202" s="1379"/>
    </row>
    <row r="203" spans="1:11" s="302" customFormat="1" ht="16.5" customHeight="1" x14ac:dyDescent="0.3">
      <c r="A203" s="248"/>
      <c r="B203" s="248"/>
      <c r="C203" s="1371"/>
      <c r="D203" s="1380" t="s">
        <v>200</v>
      </c>
      <c r="E203" s="1373"/>
      <c r="F203" s="1374"/>
      <c r="G203" s="1375"/>
      <c r="H203" s="1376"/>
      <c r="I203" s="1377"/>
      <c r="J203" s="1390"/>
      <c r="K203" s="1379"/>
    </row>
    <row r="204" spans="1:11" s="302" customFormat="1" ht="16.5" customHeight="1" x14ac:dyDescent="0.3">
      <c r="A204" s="248"/>
      <c r="B204" s="248"/>
      <c r="C204" s="1371"/>
      <c r="D204" s="1381" t="s">
        <v>170</v>
      </c>
      <c r="E204" s="1373"/>
      <c r="F204" s="1374"/>
      <c r="G204" s="1375"/>
      <c r="H204" s="1376"/>
      <c r="I204" s="1377"/>
      <c r="J204" s="1390"/>
      <c r="K204" s="1379"/>
    </row>
    <row r="205" spans="1:11" s="302" customFormat="1" ht="16.5" customHeight="1" x14ac:dyDescent="0.3">
      <c r="A205" s="248"/>
      <c r="B205" s="248"/>
      <c r="C205" s="1371" t="s">
        <v>4424</v>
      </c>
      <c r="D205" s="1382" t="s">
        <v>4425</v>
      </c>
      <c r="E205" s="1373">
        <v>1</v>
      </c>
      <c r="F205" s="1374"/>
      <c r="G205" s="1375"/>
      <c r="H205" s="1376"/>
      <c r="I205" s="1377">
        <f t="shared" ref="I205:I210" si="11">PRODUCT(E205:H205)</f>
        <v>1</v>
      </c>
      <c r="J205" s="1390"/>
      <c r="K205" s="1379"/>
    </row>
    <row r="206" spans="1:11" s="302" customFormat="1" ht="16.5" customHeight="1" x14ac:dyDescent="0.3">
      <c r="A206" s="248"/>
      <c r="B206" s="248"/>
      <c r="C206" s="1371" t="s">
        <v>2234</v>
      </c>
      <c r="D206" s="1382" t="s">
        <v>144</v>
      </c>
      <c r="E206" s="1373">
        <v>1</v>
      </c>
      <c r="F206" s="1374"/>
      <c r="G206" s="1375"/>
      <c r="H206" s="1376"/>
      <c r="I206" s="1377">
        <f t="shared" si="11"/>
        <v>1</v>
      </c>
      <c r="J206" s="1390"/>
      <c r="K206" s="1379"/>
    </row>
    <row r="207" spans="1:11" s="302" customFormat="1" ht="16.5" customHeight="1" x14ac:dyDescent="0.3">
      <c r="A207" s="248"/>
      <c r="B207" s="248"/>
      <c r="C207" s="1371" t="s">
        <v>2157</v>
      </c>
      <c r="D207" s="1382" t="s">
        <v>144</v>
      </c>
      <c r="E207" s="1373">
        <v>1</v>
      </c>
      <c r="F207" s="1374"/>
      <c r="G207" s="1375"/>
      <c r="H207" s="1376"/>
      <c r="I207" s="1377">
        <f t="shared" si="11"/>
        <v>1</v>
      </c>
      <c r="J207" s="1390"/>
      <c r="K207" s="1379"/>
    </row>
    <row r="208" spans="1:11" s="302" customFormat="1" ht="16.5" customHeight="1" x14ac:dyDescent="0.3">
      <c r="A208" s="248"/>
      <c r="B208" s="248"/>
      <c r="C208" s="1371" t="s">
        <v>1695</v>
      </c>
      <c r="D208" s="1382" t="s">
        <v>769</v>
      </c>
      <c r="E208" s="1373">
        <v>1</v>
      </c>
      <c r="F208" s="1374"/>
      <c r="G208" s="1375"/>
      <c r="H208" s="1376"/>
      <c r="I208" s="1377">
        <f t="shared" si="11"/>
        <v>1</v>
      </c>
      <c r="J208" s="1390"/>
      <c r="K208" s="1379"/>
    </row>
    <row r="209" spans="1:12" s="302" customFormat="1" ht="16.5" customHeight="1" x14ac:dyDescent="0.3">
      <c r="A209" s="248"/>
      <c r="B209" s="248"/>
      <c r="C209" s="1371" t="s">
        <v>2435</v>
      </c>
      <c r="D209" s="1382" t="s">
        <v>144</v>
      </c>
      <c r="E209" s="1373">
        <v>2</v>
      </c>
      <c r="F209" s="1374"/>
      <c r="G209" s="1375"/>
      <c r="H209" s="1376"/>
      <c r="I209" s="1377">
        <f t="shared" si="11"/>
        <v>2</v>
      </c>
      <c r="J209" s="1390"/>
      <c r="K209" s="1379"/>
    </row>
    <row r="210" spans="1:12" s="302" customFormat="1" ht="16.5" customHeight="1" x14ac:dyDescent="0.3">
      <c r="A210" s="248"/>
      <c r="B210" s="248"/>
      <c r="C210" s="1371" t="s">
        <v>1746</v>
      </c>
      <c r="D210" s="1382" t="s">
        <v>4415</v>
      </c>
      <c r="E210" s="1373">
        <v>1</v>
      </c>
      <c r="F210" s="1374"/>
      <c r="G210" s="1375"/>
      <c r="H210" s="1376"/>
      <c r="I210" s="1377">
        <f t="shared" si="11"/>
        <v>1</v>
      </c>
      <c r="J210" s="1390"/>
      <c r="K210" s="1379"/>
    </row>
    <row r="211" spans="1:12" s="302" customFormat="1" ht="16.5" customHeight="1" x14ac:dyDescent="0.3">
      <c r="A211" s="248"/>
      <c r="B211" s="248"/>
      <c r="C211" s="1371"/>
      <c r="D211" s="1372" t="s">
        <v>4416</v>
      </c>
      <c r="E211" s="1373"/>
      <c r="F211" s="1374"/>
      <c r="G211" s="1375"/>
      <c r="H211" s="1376"/>
      <c r="I211" s="1377"/>
      <c r="J211" s="1390"/>
      <c r="K211" s="1379"/>
    </row>
    <row r="212" spans="1:12" s="302" customFormat="1" ht="16.5" customHeight="1" x14ac:dyDescent="0.3">
      <c r="A212" s="248"/>
      <c r="B212" s="248"/>
      <c r="C212" s="1371"/>
      <c r="D212" s="1380" t="s">
        <v>203</v>
      </c>
      <c r="E212" s="1373"/>
      <c r="F212" s="1374"/>
      <c r="G212" s="1375"/>
      <c r="H212" s="1376"/>
      <c r="I212" s="1377"/>
      <c r="J212" s="1390"/>
      <c r="K212" s="1379"/>
    </row>
    <row r="213" spans="1:12" s="302" customFormat="1" ht="16.5" customHeight="1" x14ac:dyDescent="0.3">
      <c r="A213" s="248"/>
      <c r="B213" s="248"/>
      <c r="C213" s="1371"/>
      <c r="D213" s="1381" t="s">
        <v>170</v>
      </c>
      <c r="E213" s="1373"/>
      <c r="F213" s="1374"/>
      <c r="G213" s="1375"/>
      <c r="H213" s="1376"/>
      <c r="I213" s="1377"/>
      <c r="J213" s="1390"/>
      <c r="K213" s="1379"/>
    </row>
    <row r="214" spans="1:12" s="302" customFormat="1" ht="27.75" customHeight="1" x14ac:dyDescent="0.3">
      <c r="A214" s="248"/>
      <c r="B214" s="248"/>
      <c r="C214" s="1371" t="s">
        <v>1792</v>
      </c>
      <c r="D214" s="1382" t="s">
        <v>1793</v>
      </c>
      <c r="E214" s="1373">
        <v>1</v>
      </c>
      <c r="F214" s="1374"/>
      <c r="G214" s="1375"/>
      <c r="H214" s="1376"/>
      <c r="I214" s="1377">
        <f>PRODUCT(E214:H214)</f>
        <v>1</v>
      </c>
      <c r="J214" s="1390"/>
      <c r="K214" s="1379"/>
    </row>
    <row r="215" spans="1:12" s="302" customFormat="1" ht="32.25" customHeight="1" x14ac:dyDescent="0.3">
      <c r="A215" s="248"/>
      <c r="B215" s="248"/>
      <c r="C215" s="1371" t="s">
        <v>2469</v>
      </c>
      <c r="D215" s="1382" t="s">
        <v>1887</v>
      </c>
      <c r="E215" s="1373">
        <v>1</v>
      </c>
      <c r="F215" s="1374"/>
      <c r="G215" s="1375"/>
      <c r="H215" s="1376"/>
      <c r="I215" s="1377">
        <f>PRODUCT(E215:H215)</f>
        <v>1</v>
      </c>
      <c r="J215" s="1378"/>
      <c r="K215" s="1379"/>
    </row>
    <row r="216" spans="1:12" s="302" customFormat="1" ht="16.5" customHeight="1" x14ac:dyDescent="0.3">
      <c r="A216" s="248"/>
      <c r="B216" s="248"/>
      <c r="C216" s="1385"/>
      <c r="D216" s="1393"/>
      <c r="E216" s="1373"/>
      <c r="F216" s="1374"/>
      <c r="G216" s="1375"/>
      <c r="H216" s="1376"/>
      <c r="I216" s="1388"/>
      <c r="J216" s="1386"/>
      <c r="K216" s="1387"/>
    </row>
    <row r="217" spans="1:12" s="302" customFormat="1" x14ac:dyDescent="0.3">
      <c r="A217" s="248"/>
      <c r="B217" s="248"/>
      <c r="C217" s="1366" t="str">
        <f>RESUMEN!C528</f>
        <v>03.16.02.03</v>
      </c>
      <c r="D217" s="1366" t="str">
        <f>RESUMEN!D528</f>
        <v>SALIDA ARRIBA/ABAJO (VINILO DE PVC FOTOLUMINISCENTE, LAMINADO A PRESION SOBRE PLACA RIGIDA DE CELTEX 3mm. ADOSADA DE 0.20x0.30m)</v>
      </c>
      <c r="E217" s="1366"/>
      <c r="F217" s="1366"/>
      <c r="G217" s="1366"/>
      <c r="H217" s="1366"/>
      <c r="I217" s="1366"/>
      <c r="J217" s="1368">
        <f>SUM(I220:I237)</f>
        <v>11</v>
      </c>
      <c r="K217" s="1370" t="str">
        <f>+[44]RESUMEN!E178</f>
        <v>und</v>
      </c>
      <c r="L217" s="248"/>
    </row>
    <row r="218" spans="1:12" s="302" customFormat="1" ht="16.5" customHeight="1" x14ac:dyDescent="0.3">
      <c r="A218" s="248"/>
      <c r="B218" s="248"/>
      <c r="C218" s="1371"/>
      <c r="D218" s="1372" t="s">
        <v>4403</v>
      </c>
      <c r="E218" s="1373"/>
      <c r="F218" s="1374"/>
      <c r="G218" s="1375"/>
      <c r="H218" s="1376"/>
      <c r="I218" s="1377"/>
      <c r="J218" s="1390"/>
      <c r="K218" s="1387"/>
      <c r="L218" s="248"/>
    </row>
    <row r="219" spans="1:12" s="302" customFormat="1" ht="16.5" customHeight="1" x14ac:dyDescent="0.3">
      <c r="A219" s="248"/>
      <c r="B219" s="248"/>
      <c r="C219" s="1371"/>
      <c r="D219" s="1380" t="s">
        <v>200</v>
      </c>
      <c r="E219" s="1373"/>
      <c r="F219" s="1374"/>
      <c r="G219" s="1375"/>
      <c r="H219" s="1376"/>
      <c r="I219" s="1377"/>
      <c r="J219" s="1390"/>
      <c r="K219" s="1387"/>
      <c r="L219" s="248"/>
    </row>
    <row r="220" spans="1:12" s="302" customFormat="1" ht="16.5" customHeight="1" x14ac:dyDescent="0.3">
      <c r="A220" s="248"/>
      <c r="B220" s="248"/>
      <c r="C220" s="1371"/>
      <c r="D220" s="1381" t="s">
        <v>170</v>
      </c>
      <c r="E220" s="1373"/>
      <c r="F220" s="1374"/>
      <c r="G220" s="1375"/>
      <c r="H220" s="1376"/>
      <c r="I220" s="1377"/>
      <c r="J220" s="1390"/>
      <c r="K220" s="1387"/>
      <c r="L220" s="248"/>
    </row>
    <row r="221" spans="1:12" s="302" customFormat="1" ht="16.5" customHeight="1" x14ac:dyDescent="0.3">
      <c r="A221" s="248"/>
      <c r="B221" s="248"/>
      <c r="C221" s="1371" t="s">
        <v>1704</v>
      </c>
      <c r="D221" s="1382" t="s">
        <v>4427</v>
      </c>
      <c r="E221" s="1373">
        <v>1</v>
      </c>
      <c r="F221" s="1374"/>
      <c r="G221" s="1375"/>
      <c r="H221" s="1376"/>
      <c r="I221" s="1377">
        <f>PRODUCT(E221:H221)</f>
        <v>1</v>
      </c>
      <c r="J221" s="1390"/>
      <c r="K221" s="1387"/>
      <c r="L221" s="248"/>
    </row>
    <row r="222" spans="1:12" s="302" customFormat="1" ht="16.5" customHeight="1" x14ac:dyDescent="0.3">
      <c r="A222" s="248"/>
      <c r="B222" s="248"/>
      <c r="C222" s="1371" t="s">
        <v>1740</v>
      </c>
      <c r="D222" s="1382" t="s">
        <v>4428</v>
      </c>
      <c r="E222" s="1373">
        <v>1</v>
      </c>
      <c r="F222" s="1374"/>
      <c r="G222" s="1375"/>
      <c r="H222" s="1376"/>
      <c r="I222" s="1377">
        <f>PRODUCT(E222:H222)</f>
        <v>1</v>
      </c>
      <c r="J222" s="1390"/>
      <c r="K222" s="1387"/>
      <c r="L222" s="248"/>
    </row>
    <row r="223" spans="1:12" s="302" customFormat="1" ht="16.5" customHeight="1" x14ac:dyDescent="0.3">
      <c r="A223" s="248"/>
      <c r="B223" s="248"/>
      <c r="C223" s="1371" t="s">
        <v>1680</v>
      </c>
      <c r="D223" s="1382" t="s">
        <v>4428</v>
      </c>
      <c r="E223" s="1373">
        <v>1</v>
      </c>
      <c r="F223" s="1374"/>
      <c r="G223" s="1375"/>
      <c r="H223" s="1376"/>
      <c r="I223" s="1377">
        <f>PRODUCT(E223:H223)</f>
        <v>1</v>
      </c>
      <c r="J223" s="1390"/>
      <c r="K223" s="1387"/>
      <c r="L223" s="248"/>
    </row>
    <row r="224" spans="1:12" s="302" customFormat="1" ht="16.5" customHeight="1" x14ac:dyDescent="0.3">
      <c r="A224" s="248"/>
      <c r="B224" s="248"/>
      <c r="C224" s="1371" t="s">
        <v>1537</v>
      </c>
      <c r="D224" s="1382" t="s">
        <v>172</v>
      </c>
      <c r="E224" s="1373">
        <v>1</v>
      </c>
      <c r="F224" s="1374"/>
      <c r="G224" s="1375"/>
      <c r="H224" s="1376"/>
      <c r="I224" s="1377">
        <f>PRODUCT(E224:H224)</f>
        <v>1</v>
      </c>
      <c r="J224" s="1390"/>
      <c r="K224" s="1387"/>
      <c r="L224" s="248"/>
    </row>
    <row r="225" spans="1:12" s="302" customFormat="1" ht="16.5" customHeight="1" x14ac:dyDescent="0.3">
      <c r="A225" s="248"/>
      <c r="B225" s="248"/>
      <c r="C225" s="1371" t="s">
        <v>1595</v>
      </c>
      <c r="D225" s="1382" t="s">
        <v>4429</v>
      </c>
      <c r="E225" s="1373">
        <v>1</v>
      </c>
      <c r="F225" s="1374"/>
      <c r="G225" s="1375"/>
      <c r="H225" s="1376"/>
      <c r="I225" s="1377">
        <f>PRODUCT(E225:H225)</f>
        <v>1</v>
      </c>
      <c r="J225" s="1390"/>
      <c r="K225" s="1387"/>
      <c r="L225" s="248"/>
    </row>
    <row r="226" spans="1:12" s="302" customFormat="1" ht="16.5" customHeight="1" x14ac:dyDescent="0.3">
      <c r="A226" s="248"/>
      <c r="B226" s="248"/>
      <c r="C226" s="1371"/>
      <c r="D226" s="1372" t="s">
        <v>4416</v>
      </c>
      <c r="E226" s="1373"/>
      <c r="F226" s="1374"/>
      <c r="G226" s="1375"/>
      <c r="H226" s="1376"/>
      <c r="I226" s="1377"/>
      <c r="J226" s="1390"/>
      <c r="K226" s="1387"/>
      <c r="L226" s="248"/>
    </row>
    <row r="227" spans="1:12" s="302" customFormat="1" ht="16.5" customHeight="1" x14ac:dyDescent="0.3">
      <c r="A227" s="248"/>
      <c r="B227" s="248"/>
      <c r="C227" s="1371"/>
      <c r="D227" s="1380" t="s">
        <v>203</v>
      </c>
      <c r="E227" s="1373"/>
      <c r="F227" s="1374"/>
      <c r="G227" s="1375"/>
      <c r="H227" s="1376"/>
      <c r="I227" s="1377"/>
      <c r="J227" s="1390"/>
      <c r="K227" s="1387"/>
      <c r="L227" s="248"/>
    </row>
    <row r="228" spans="1:12" s="302" customFormat="1" ht="16.5" customHeight="1" x14ac:dyDescent="0.3">
      <c r="A228" s="248"/>
      <c r="B228" s="248"/>
      <c r="C228" s="1371"/>
      <c r="D228" s="1381" t="s">
        <v>170</v>
      </c>
      <c r="E228" s="1373"/>
      <c r="F228" s="1374"/>
      <c r="G228" s="1375"/>
      <c r="H228" s="1376"/>
      <c r="I228" s="1377"/>
      <c r="J228" s="1390"/>
      <c r="K228" s="1387"/>
      <c r="L228" s="248"/>
    </row>
    <row r="229" spans="1:12" s="302" customFormat="1" ht="16.5" customHeight="1" x14ac:dyDescent="0.3">
      <c r="A229" s="248"/>
      <c r="B229" s="248"/>
      <c r="C229" s="1371" t="s">
        <v>1859</v>
      </c>
      <c r="D229" s="1382" t="s">
        <v>4427</v>
      </c>
      <c r="E229" s="1373">
        <v>1</v>
      </c>
      <c r="F229" s="1374"/>
      <c r="G229" s="1375"/>
      <c r="H229" s="1376"/>
      <c r="I229" s="1377">
        <f>PRODUCT(E229:H229)</f>
        <v>1</v>
      </c>
      <c r="J229" s="1390"/>
      <c r="K229" s="1387"/>
      <c r="L229" s="248"/>
    </row>
    <row r="230" spans="1:12" s="302" customFormat="1" ht="16.5" customHeight="1" x14ac:dyDescent="0.3">
      <c r="A230" s="248"/>
      <c r="B230" s="248"/>
      <c r="C230" s="1371" t="s">
        <v>1898</v>
      </c>
      <c r="D230" s="1382" t="s">
        <v>4430</v>
      </c>
      <c r="E230" s="1373">
        <v>1</v>
      </c>
      <c r="F230" s="1374"/>
      <c r="G230" s="1375"/>
      <c r="H230" s="1376"/>
      <c r="I230" s="1377">
        <f>PRODUCT(E230:H230)</f>
        <v>1</v>
      </c>
      <c r="J230" s="1390"/>
      <c r="K230" s="1387"/>
      <c r="L230" s="248"/>
    </row>
    <row r="231" spans="1:12" s="302" customFormat="1" ht="16.5" customHeight="1" x14ac:dyDescent="0.3">
      <c r="A231" s="248"/>
      <c r="B231" s="248"/>
      <c r="C231" s="1371" t="s">
        <v>1833</v>
      </c>
      <c r="D231" s="1382" t="s">
        <v>4431</v>
      </c>
      <c r="E231" s="1373">
        <v>1</v>
      </c>
      <c r="F231" s="1374"/>
      <c r="G231" s="1375"/>
      <c r="H231" s="1376"/>
      <c r="I231" s="1377">
        <f>PRODUCT(E231:H231)</f>
        <v>1</v>
      </c>
      <c r="J231" s="1390"/>
      <c r="K231" s="1387"/>
      <c r="L231" s="248"/>
    </row>
    <row r="232" spans="1:12" s="302" customFormat="1" ht="16.5" customHeight="1" x14ac:dyDescent="0.3">
      <c r="A232" s="248"/>
      <c r="B232" s="248"/>
      <c r="C232" s="1371" t="s">
        <v>1751</v>
      </c>
      <c r="D232" s="1382" t="s">
        <v>4429</v>
      </c>
      <c r="E232" s="1373">
        <v>1</v>
      </c>
      <c r="F232" s="1374"/>
      <c r="G232" s="1375"/>
      <c r="H232" s="1376"/>
      <c r="I232" s="1377">
        <f>PRODUCT(E232:H232)</f>
        <v>1</v>
      </c>
      <c r="J232" s="1390"/>
      <c r="K232" s="1387"/>
      <c r="L232" s="248"/>
    </row>
    <row r="233" spans="1:12" s="302" customFormat="1" ht="16.5" customHeight="1" x14ac:dyDescent="0.3">
      <c r="A233" s="248"/>
      <c r="B233" s="248"/>
      <c r="C233" s="1371"/>
      <c r="D233" s="1372" t="s">
        <v>4432</v>
      </c>
      <c r="E233" s="1373"/>
      <c r="F233" s="1374"/>
      <c r="G233" s="1375"/>
      <c r="H233" s="1376"/>
      <c r="I233" s="1377"/>
      <c r="J233" s="1390"/>
      <c r="K233" s="1387"/>
      <c r="L233" s="248"/>
    </row>
    <row r="234" spans="1:12" s="302" customFormat="1" ht="16.5" customHeight="1" x14ac:dyDescent="0.3">
      <c r="A234" s="248"/>
      <c r="B234" s="248"/>
      <c r="C234" s="1371"/>
      <c r="D234" s="1380" t="s">
        <v>206</v>
      </c>
      <c r="E234" s="1373"/>
      <c r="F234" s="1374"/>
      <c r="G234" s="1375"/>
      <c r="H234" s="1376"/>
      <c r="I234" s="1377"/>
      <c r="J234" s="1390"/>
      <c r="K234" s="1387"/>
      <c r="L234" s="248"/>
    </row>
    <row r="235" spans="1:12" s="302" customFormat="1" ht="16.5" customHeight="1" x14ac:dyDescent="0.3">
      <c r="A235" s="248"/>
      <c r="B235" s="248"/>
      <c r="C235" s="1371"/>
      <c r="D235" s="1381" t="s">
        <v>170</v>
      </c>
      <c r="E235" s="1373"/>
      <c r="F235" s="1374"/>
      <c r="G235" s="1375"/>
      <c r="H235" s="1376"/>
      <c r="I235" s="1377"/>
      <c r="J235" s="1390"/>
      <c r="K235" s="1387"/>
      <c r="L235" s="248"/>
    </row>
    <row r="236" spans="1:12" s="302" customFormat="1" ht="16.5" customHeight="1" x14ac:dyDescent="0.3">
      <c r="A236" s="248"/>
      <c r="B236" s="248"/>
      <c r="C236" s="1371"/>
      <c r="D236" s="1382" t="s">
        <v>4427</v>
      </c>
      <c r="E236" s="1373">
        <v>1</v>
      </c>
      <c r="F236" s="1374"/>
      <c r="G236" s="1375"/>
      <c r="H236" s="1376"/>
      <c r="I236" s="1377">
        <f>PRODUCT(E236:H236)</f>
        <v>1</v>
      </c>
      <c r="J236" s="1390"/>
      <c r="K236" s="1387"/>
      <c r="L236" s="248"/>
    </row>
    <row r="237" spans="1:12" s="302" customFormat="1" ht="16.5" customHeight="1" x14ac:dyDescent="0.3">
      <c r="A237" s="248"/>
      <c r="B237" s="248"/>
      <c r="C237" s="1371"/>
      <c r="D237" s="1382" t="s">
        <v>4430</v>
      </c>
      <c r="E237" s="1373">
        <v>1</v>
      </c>
      <c r="F237" s="1374"/>
      <c r="G237" s="1375"/>
      <c r="H237" s="1376"/>
      <c r="I237" s="1377">
        <f>PRODUCT(E237:H237)</f>
        <v>1</v>
      </c>
      <c r="J237" s="1390"/>
      <c r="K237" s="1387"/>
      <c r="L237" s="248"/>
    </row>
    <row r="238" spans="1:12" s="302" customFormat="1" ht="16.5" customHeight="1" thickBot="1" x14ac:dyDescent="0.35">
      <c r="A238" s="248"/>
      <c r="B238" s="248"/>
      <c r="C238" s="1371"/>
      <c r="D238" s="1694"/>
      <c r="E238" s="1353"/>
      <c r="F238" s="1354"/>
      <c r="G238" s="1355"/>
      <c r="H238" s="1384"/>
      <c r="I238" s="945"/>
      <c r="J238" s="1378"/>
      <c r="K238" s="1379"/>
    </row>
    <row r="239" spans="1:12" s="303" customFormat="1" ht="14.4" thickBot="1" x14ac:dyDescent="0.35">
      <c r="C239" s="1686" t="str">
        <f>RESUMEN!C529</f>
        <v>03.16.02.04</v>
      </c>
      <c r="D239" s="1687" t="str">
        <f>RESUMEN!D529</f>
        <v>SEÑAL DE BOTIQUIN (VINILO DE PVC FOTOLUMINISCENTE, LAMINADO A PRESION SOBRE PLACA RIGIDA DE CELTEX 3mm. ADOSADA DE 0.20x0.30m)</v>
      </c>
      <c r="E239" s="1688"/>
      <c r="F239" s="1689"/>
      <c r="G239" s="1690"/>
      <c r="H239" s="1691"/>
      <c r="I239" s="1689"/>
      <c r="J239" s="1690">
        <f>SUM(I242:I249)</f>
        <v>4</v>
      </c>
      <c r="K239" s="1692" t="str">
        <f>+[44]RESUMEN!E185</f>
        <v>und</v>
      </c>
    </row>
    <row r="240" spans="1:12" s="303" customFormat="1" x14ac:dyDescent="0.3">
      <c r="C240" s="1371"/>
      <c r="D240" s="1372" t="s">
        <v>4400</v>
      </c>
      <c r="E240" s="1373"/>
      <c r="F240" s="1374"/>
      <c r="G240" s="1375"/>
      <c r="H240" s="1376"/>
      <c r="I240" s="1377"/>
      <c r="J240" s="1390"/>
      <c r="K240" s="1408"/>
    </row>
    <row r="241" spans="1:12" s="303" customFormat="1" x14ac:dyDescent="0.3">
      <c r="C241" s="1371"/>
      <c r="D241" s="1380" t="s">
        <v>169</v>
      </c>
      <c r="E241" s="1373"/>
      <c r="F241" s="1374"/>
      <c r="G241" s="1375"/>
      <c r="H241" s="1376"/>
      <c r="I241" s="1377"/>
      <c r="J241" s="1390"/>
      <c r="K241" s="1408"/>
    </row>
    <row r="242" spans="1:12" s="303" customFormat="1" x14ac:dyDescent="0.3">
      <c r="C242" s="1371"/>
      <c r="D242" s="1381" t="s">
        <v>197</v>
      </c>
      <c r="E242" s="1373"/>
      <c r="F242" s="1374"/>
      <c r="G242" s="1375"/>
      <c r="H242" s="1376"/>
      <c r="I242" s="1377"/>
      <c r="J242" s="1390"/>
      <c r="K242" s="1408"/>
    </row>
    <row r="243" spans="1:12" s="303" customFormat="1" x14ac:dyDescent="0.3">
      <c r="C243" s="1371" t="s">
        <v>1451</v>
      </c>
      <c r="D243" s="1382" t="s">
        <v>795</v>
      </c>
      <c r="E243" s="1373">
        <v>1</v>
      </c>
      <c r="F243" s="1374"/>
      <c r="G243" s="1375"/>
      <c r="H243" s="1376"/>
      <c r="I243" s="1377">
        <f>PRODUCT(E243:H243)</f>
        <v>1</v>
      </c>
      <c r="J243" s="1390"/>
      <c r="K243" s="1408"/>
    </row>
    <row r="244" spans="1:12" s="303" customFormat="1" x14ac:dyDescent="0.3">
      <c r="C244" s="1371"/>
      <c r="D244" s="1381" t="s">
        <v>508</v>
      </c>
      <c r="E244" s="1373"/>
      <c r="F244" s="1374"/>
      <c r="G244" s="1375"/>
      <c r="H244" s="1376"/>
      <c r="I244" s="1377"/>
      <c r="J244" s="1390"/>
      <c r="K244" s="1408"/>
    </row>
    <row r="245" spans="1:12" s="302" customFormat="1" x14ac:dyDescent="0.3">
      <c r="A245" s="248"/>
      <c r="B245" s="248"/>
      <c r="C245" s="1371" t="s">
        <v>1434</v>
      </c>
      <c r="D245" s="1382" t="s">
        <v>795</v>
      </c>
      <c r="E245" s="1373">
        <v>1</v>
      </c>
      <c r="F245" s="1374"/>
      <c r="G245" s="1375"/>
      <c r="H245" s="1376"/>
      <c r="I245" s="1377">
        <f>PRODUCT(E245:H245)</f>
        <v>1</v>
      </c>
      <c r="J245" s="1386"/>
      <c r="K245" s="1387"/>
      <c r="L245" s="248"/>
    </row>
    <row r="246" spans="1:12" s="302" customFormat="1" x14ac:dyDescent="0.3">
      <c r="A246" s="248"/>
      <c r="B246" s="248"/>
      <c r="C246" s="1371"/>
      <c r="D246" s="1381" t="s">
        <v>70</v>
      </c>
      <c r="E246" s="1373"/>
      <c r="F246" s="1374"/>
      <c r="G246" s="1375"/>
      <c r="H246" s="1376"/>
      <c r="I246" s="1377"/>
      <c r="J246" s="1386"/>
      <c r="K246" s="1387"/>
      <c r="L246" s="248"/>
    </row>
    <row r="247" spans="1:12" s="302" customFormat="1" x14ac:dyDescent="0.3">
      <c r="A247" s="248"/>
      <c r="B247" s="248"/>
      <c r="C247" s="1371" t="s">
        <v>1432</v>
      </c>
      <c r="D247" s="1382" t="s">
        <v>795</v>
      </c>
      <c r="E247" s="1373">
        <v>1</v>
      </c>
      <c r="F247" s="1374"/>
      <c r="G247" s="1375"/>
      <c r="H247" s="1376"/>
      <c r="I247" s="1377">
        <f>PRODUCT(E247:H247)</f>
        <v>1</v>
      </c>
      <c r="J247" s="1386"/>
      <c r="K247" s="1387"/>
      <c r="L247" s="248"/>
    </row>
    <row r="248" spans="1:12" s="302" customFormat="1" x14ac:dyDescent="0.3">
      <c r="A248" s="248"/>
      <c r="B248" s="248"/>
      <c r="C248" s="1371"/>
      <c r="D248" s="1381" t="s">
        <v>199</v>
      </c>
      <c r="E248" s="1373"/>
      <c r="F248" s="1374"/>
      <c r="G248" s="1375"/>
      <c r="H248" s="1376"/>
      <c r="I248" s="1377"/>
      <c r="J248" s="1386"/>
      <c r="K248" s="1387"/>
      <c r="L248" s="248"/>
    </row>
    <row r="249" spans="1:12" s="302" customFormat="1" ht="16.5" customHeight="1" x14ac:dyDescent="0.3">
      <c r="A249" s="248"/>
      <c r="B249" s="248"/>
      <c r="C249" s="1371" t="s">
        <v>2228</v>
      </c>
      <c r="D249" s="1382" t="s">
        <v>795</v>
      </c>
      <c r="E249" s="1373">
        <v>1</v>
      </c>
      <c r="F249" s="1374"/>
      <c r="G249" s="1375"/>
      <c r="H249" s="1376"/>
      <c r="I249" s="1377">
        <f>PRODUCT(E249:H249)</f>
        <v>1</v>
      </c>
      <c r="J249" s="1389"/>
      <c r="K249" s="1379"/>
      <c r="L249" s="248"/>
    </row>
    <row r="250" spans="1:12" s="302" customFormat="1" ht="16.5" customHeight="1" x14ac:dyDescent="0.3">
      <c r="A250" s="248"/>
      <c r="B250" s="248"/>
      <c r="C250" s="1371"/>
      <c r="D250" s="1391"/>
      <c r="E250" s="1373"/>
      <c r="F250" s="1374"/>
      <c r="G250" s="1375"/>
      <c r="H250" s="1376"/>
      <c r="I250" s="1388"/>
      <c r="J250" s="1390"/>
      <c r="K250" s="1379"/>
    </row>
    <row r="251" spans="1:12" s="302" customFormat="1" ht="16.5" customHeight="1" x14ac:dyDescent="0.3">
      <c r="A251" s="248"/>
      <c r="B251" s="248"/>
      <c r="C251" s="1366" t="str">
        <f>RESUMEN!C530</f>
        <v>03.16.02.05</v>
      </c>
      <c r="D251" s="1396" t="str">
        <f>RESUMEN!D530</f>
        <v>ZONA SEGURA DE SISMO (VINILO DE PVC FOTOLUMINISCENTE, LAMINADO A PRESION SOBRE PLACA RIGIDA DE CELTEX 3mm. ADOSADA DE 0.20x0.30m)</v>
      </c>
      <c r="E251" s="865"/>
      <c r="F251" s="1499"/>
      <c r="G251" s="1368"/>
      <c r="H251" s="1369"/>
      <c r="I251" s="1499"/>
      <c r="J251" s="1368">
        <f>SUM(I252:I255)</f>
        <v>5</v>
      </c>
      <c r="K251" s="1370" t="str">
        <f>+[44]RESUMEN!E174</f>
        <v>und</v>
      </c>
    </row>
    <row r="252" spans="1:12" s="302" customFormat="1" ht="16.5" customHeight="1" x14ac:dyDescent="0.3">
      <c r="A252" s="248"/>
      <c r="B252" s="248"/>
      <c r="C252" s="1371"/>
      <c r="D252" s="1372" t="s">
        <v>4399</v>
      </c>
      <c r="E252" s="1373"/>
      <c r="F252" s="1374"/>
      <c r="G252" s="1375"/>
      <c r="H252" s="1376"/>
      <c r="I252" s="1377"/>
      <c r="J252" s="1390"/>
      <c r="K252" s="1379"/>
    </row>
    <row r="253" spans="1:12" s="302" customFormat="1" ht="16.5" customHeight="1" x14ac:dyDescent="0.3">
      <c r="A253" s="248"/>
      <c r="B253" s="248"/>
      <c r="C253" s="1371"/>
      <c r="D253" s="1380" t="s">
        <v>169</v>
      </c>
      <c r="E253" s="1373"/>
      <c r="F253" s="1374"/>
      <c r="G253" s="1375"/>
      <c r="H253" s="1376"/>
      <c r="I253" s="1377"/>
      <c r="J253" s="1390"/>
      <c r="K253" s="1379"/>
    </row>
    <row r="254" spans="1:12" s="302" customFormat="1" ht="16.5" customHeight="1" x14ac:dyDescent="0.3">
      <c r="A254" s="248"/>
      <c r="B254" s="248"/>
      <c r="C254" s="1371"/>
      <c r="D254" s="1381" t="s">
        <v>170</v>
      </c>
      <c r="E254" s="1373"/>
      <c r="F254" s="1374"/>
      <c r="G254" s="1375"/>
      <c r="H254" s="1376"/>
      <c r="I254" s="1377"/>
      <c r="J254" s="1390"/>
      <c r="K254" s="1379"/>
    </row>
    <row r="255" spans="1:12" s="302" customFormat="1" ht="16.5" customHeight="1" x14ac:dyDescent="0.3">
      <c r="A255" s="248"/>
      <c r="B255" s="248"/>
      <c r="C255" s="1371" t="s">
        <v>3450</v>
      </c>
      <c r="D255" s="1382" t="s">
        <v>1745</v>
      </c>
      <c r="E255" s="1373">
        <v>5</v>
      </c>
      <c r="F255" s="1374"/>
      <c r="G255" s="1375"/>
      <c r="H255" s="1376"/>
      <c r="I255" s="1377">
        <f>PRODUCT(E255:H255)</f>
        <v>5</v>
      </c>
      <c r="J255" s="1390"/>
      <c r="K255" s="1379"/>
    </row>
    <row r="256" spans="1:12" s="302" customFormat="1" ht="16.5" customHeight="1" x14ac:dyDescent="0.3">
      <c r="A256" s="248"/>
      <c r="B256" s="248"/>
      <c r="C256" s="1366" t="str">
        <f>RESUMEN!C531</f>
        <v>03.16.02.06</v>
      </c>
      <c r="D256" s="1396" t="str">
        <f>RESUMEN!D531</f>
        <v>INDICADOR NUMERO DE PISO (VINILO DE PVC FOTOLUMINISCENTE, LAMINADO A PRESION SOBRE PLACA RIGIDA DE CELTEX 3mm. ADOSADA DE 0.20x0.30m)</v>
      </c>
      <c r="E256" s="865"/>
      <c r="F256" s="1499"/>
      <c r="G256" s="1368"/>
      <c r="H256" s="1369"/>
      <c r="I256" s="1499"/>
      <c r="J256" s="1368">
        <f>SUM(I257:I284)</f>
        <v>16</v>
      </c>
      <c r="K256" s="1370" t="str">
        <f>+[44]RESUMEN!E163</f>
        <v>und</v>
      </c>
    </row>
    <row r="257" spans="1:12" s="302" customFormat="1" ht="16.5" customHeight="1" x14ac:dyDescent="0.3">
      <c r="A257" s="248"/>
      <c r="B257" s="248"/>
      <c r="C257" s="1371"/>
      <c r="D257" s="1372" t="s">
        <v>4399</v>
      </c>
      <c r="E257" s="1373"/>
      <c r="F257" s="1374"/>
      <c r="G257" s="1375"/>
      <c r="H257" s="1376"/>
      <c r="I257" s="1377"/>
      <c r="J257" s="1386"/>
      <c r="K257" s="1379"/>
    </row>
    <row r="258" spans="1:12" s="302" customFormat="1" ht="16.5" customHeight="1" x14ac:dyDescent="0.3">
      <c r="A258" s="248"/>
      <c r="B258" s="248"/>
      <c r="C258" s="1371"/>
      <c r="D258" s="1380" t="s">
        <v>169</v>
      </c>
      <c r="E258" s="1373"/>
      <c r="F258" s="1374"/>
      <c r="G258" s="1375"/>
      <c r="H258" s="1376"/>
      <c r="I258" s="1377"/>
      <c r="J258" s="1386"/>
      <c r="K258" s="1379"/>
    </row>
    <row r="259" spans="1:12" s="302" customFormat="1" ht="16.5" customHeight="1" x14ac:dyDescent="0.3">
      <c r="A259" s="248"/>
      <c r="B259" s="248"/>
      <c r="C259" s="1371"/>
      <c r="D259" s="1381" t="s">
        <v>170</v>
      </c>
      <c r="E259" s="1373"/>
      <c r="F259" s="1374"/>
      <c r="G259" s="1375"/>
      <c r="H259" s="1376"/>
      <c r="I259" s="1377"/>
      <c r="J259" s="1386"/>
      <c r="K259" s="1379"/>
    </row>
    <row r="260" spans="1:12" s="302" customFormat="1" ht="16.5" customHeight="1" x14ac:dyDescent="0.3">
      <c r="A260" s="248"/>
      <c r="B260" s="248"/>
      <c r="C260" s="1371" t="s">
        <v>2013</v>
      </c>
      <c r="D260" s="1382" t="s">
        <v>1860</v>
      </c>
      <c r="E260" s="1373">
        <v>1</v>
      </c>
      <c r="F260" s="1374"/>
      <c r="G260" s="1375"/>
      <c r="H260" s="1376"/>
      <c r="I260" s="1377">
        <f>PRODUCT(E260:H260)</f>
        <v>1</v>
      </c>
      <c r="J260" s="1386"/>
      <c r="K260" s="1379"/>
    </row>
    <row r="261" spans="1:12" s="302" customFormat="1" ht="16.5" customHeight="1" x14ac:dyDescent="0.3">
      <c r="A261" s="248"/>
      <c r="B261" s="248"/>
      <c r="C261" s="1371" t="s">
        <v>1270</v>
      </c>
      <c r="D261" s="1382" t="s">
        <v>1271</v>
      </c>
      <c r="E261" s="1373">
        <v>1</v>
      </c>
      <c r="F261" s="1374"/>
      <c r="G261" s="1375"/>
      <c r="H261" s="1376"/>
      <c r="I261" s="1377">
        <f>PRODUCT(E261:H261)</f>
        <v>1</v>
      </c>
      <c r="J261" s="1386"/>
      <c r="K261" s="1379"/>
    </row>
    <row r="262" spans="1:12" s="302" customFormat="1" ht="16.5" customHeight="1" x14ac:dyDescent="0.3">
      <c r="A262" s="248"/>
      <c r="B262" s="248"/>
      <c r="C262" s="1371" t="s">
        <v>1152</v>
      </c>
      <c r="D262" s="1382" t="s">
        <v>1153</v>
      </c>
      <c r="E262" s="1373">
        <v>1</v>
      </c>
      <c r="F262" s="1374"/>
      <c r="G262" s="1375"/>
      <c r="H262" s="1376"/>
      <c r="I262" s="1377">
        <f>PRODUCT(E262:H262)</f>
        <v>1</v>
      </c>
      <c r="J262" s="1386"/>
      <c r="K262" s="1379"/>
    </row>
    <row r="263" spans="1:12" s="302" customFormat="1" ht="16.5" customHeight="1" x14ac:dyDescent="0.3">
      <c r="A263" s="248"/>
      <c r="B263" s="248"/>
      <c r="C263" s="1371" t="s">
        <v>1026</v>
      </c>
      <c r="D263" s="1382" t="s">
        <v>1027</v>
      </c>
      <c r="E263" s="1373">
        <v>1</v>
      </c>
      <c r="F263" s="1374"/>
      <c r="G263" s="1375"/>
      <c r="H263" s="1376"/>
      <c r="I263" s="1377">
        <f>PRODUCT(E263:H263)</f>
        <v>1</v>
      </c>
      <c r="J263" s="1386"/>
      <c r="K263" s="1379"/>
    </row>
    <row r="264" spans="1:12" s="302" customFormat="1" ht="16.5" customHeight="1" x14ac:dyDescent="0.3">
      <c r="A264" s="248"/>
      <c r="B264" s="248"/>
      <c r="C264" s="1371"/>
      <c r="D264" s="1380" t="s">
        <v>200</v>
      </c>
      <c r="E264" s="1373"/>
      <c r="F264" s="1374"/>
      <c r="G264" s="1375"/>
      <c r="H264" s="1376"/>
      <c r="I264" s="1377"/>
      <c r="J264" s="1386"/>
      <c r="K264" s="1379"/>
    </row>
    <row r="265" spans="1:12" s="302" customFormat="1" ht="16.5" customHeight="1" x14ac:dyDescent="0.3">
      <c r="A265" s="248"/>
      <c r="B265" s="248"/>
      <c r="C265" s="1371"/>
      <c r="D265" s="1381" t="s">
        <v>170</v>
      </c>
      <c r="E265" s="1373"/>
      <c r="F265" s="1374"/>
      <c r="G265" s="1375"/>
      <c r="H265" s="1376"/>
      <c r="I265" s="1377"/>
      <c r="J265" s="1386"/>
      <c r="K265" s="1379"/>
    </row>
    <row r="266" spans="1:12" s="302" customFormat="1" ht="16.5" customHeight="1" x14ac:dyDescent="0.3">
      <c r="A266" s="248"/>
      <c r="B266" s="248"/>
      <c r="C266" s="1371" t="s">
        <v>1535</v>
      </c>
      <c r="D266" s="1382" t="s">
        <v>2008</v>
      </c>
      <c r="E266" s="1373">
        <v>1</v>
      </c>
      <c r="F266" s="1374"/>
      <c r="G266" s="1375"/>
      <c r="H266" s="1376"/>
      <c r="I266" s="1377">
        <f t="shared" ref="I266:I271" si="12">PRODUCT(E266:H266)</f>
        <v>1</v>
      </c>
      <c r="J266" s="1386"/>
      <c r="K266" s="1379"/>
    </row>
    <row r="267" spans="1:12" s="302" customFormat="1" ht="16.5" customHeight="1" x14ac:dyDescent="0.3">
      <c r="A267" s="248"/>
      <c r="B267" s="248"/>
      <c r="C267" s="1371" t="s">
        <v>1537</v>
      </c>
      <c r="D267" s="1382" t="s">
        <v>172</v>
      </c>
      <c r="E267" s="1373">
        <v>1</v>
      </c>
      <c r="F267" s="1374"/>
      <c r="G267" s="1375"/>
      <c r="H267" s="1376"/>
      <c r="I267" s="1377">
        <f t="shared" si="12"/>
        <v>1</v>
      </c>
      <c r="J267" s="1390"/>
      <c r="K267" s="1379"/>
    </row>
    <row r="268" spans="1:12" s="302" customFormat="1" ht="16.5" customHeight="1" x14ac:dyDescent="0.3">
      <c r="A268" s="248"/>
      <c r="B268" s="248"/>
      <c r="C268" s="1371" t="s">
        <v>1680</v>
      </c>
      <c r="D268" s="1382" t="s">
        <v>1681</v>
      </c>
      <c r="E268" s="1373">
        <v>1</v>
      </c>
      <c r="F268" s="1374"/>
      <c r="G268" s="1375"/>
      <c r="H268" s="1376"/>
      <c r="I268" s="1377">
        <f t="shared" si="12"/>
        <v>1</v>
      </c>
      <c r="J268" s="1390"/>
      <c r="K268" s="1379"/>
    </row>
    <row r="269" spans="1:12" s="302" customFormat="1" ht="16.5" customHeight="1" x14ac:dyDescent="0.3">
      <c r="A269" s="248"/>
      <c r="B269" s="248"/>
      <c r="C269" s="1371" t="s">
        <v>1595</v>
      </c>
      <c r="D269" s="1382" t="s">
        <v>1027</v>
      </c>
      <c r="E269" s="1373">
        <v>1</v>
      </c>
      <c r="F269" s="1374"/>
      <c r="G269" s="1375"/>
      <c r="H269" s="1376"/>
      <c r="I269" s="1377">
        <f t="shared" si="12"/>
        <v>1</v>
      </c>
      <c r="J269" s="1390"/>
      <c r="K269" s="1379"/>
    </row>
    <row r="270" spans="1:12" s="302" customFormat="1" ht="16.5" customHeight="1" x14ac:dyDescent="0.3">
      <c r="A270" s="248"/>
      <c r="B270" s="248"/>
      <c r="C270" s="1371" t="s">
        <v>1704</v>
      </c>
      <c r="D270" s="1382" t="s">
        <v>1860</v>
      </c>
      <c r="E270" s="1373">
        <v>1</v>
      </c>
      <c r="F270" s="1374"/>
      <c r="G270" s="1375"/>
      <c r="H270" s="1376"/>
      <c r="I270" s="1377">
        <f t="shared" si="12"/>
        <v>1</v>
      </c>
      <c r="J270" s="1378"/>
      <c r="K270" s="1379"/>
    </row>
    <row r="271" spans="1:12" s="302" customFormat="1" ht="16.5" customHeight="1" x14ac:dyDescent="0.3">
      <c r="A271" s="248"/>
      <c r="B271" s="248"/>
      <c r="C271" s="1371" t="s">
        <v>1740</v>
      </c>
      <c r="D271" s="1382" t="s">
        <v>1681</v>
      </c>
      <c r="E271" s="1373">
        <v>1</v>
      </c>
      <c r="F271" s="1374"/>
      <c r="G271" s="1375"/>
      <c r="H271" s="1376"/>
      <c r="I271" s="1377">
        <f t="shared" si="12"/>
        <v>1</v>
      </c>
      <c r="J271" s="1390"/>
      <c r="K271" s="1379"/>
    </row>
    <row r="272" spans="1:12" s="302" customFormat="1" ht="16.5" customHeight="1" x14ac:dyDescent="0.3">
      <c r="A272" s="248"/>
      <c r="B272" s="248"/>
      <c r="C272" s="1371"/>
      <c r="D272" s="1372" t="s">
        <v>4416</v>
      </c>
      <c r="E272" s="1373"/>
      <c r="F272" s="1374"/>
      <c r="G272" s="1375"/>
      <c r="H272" s="1376"/>
      <c r="I272" s="1377"/>
      <c r="J272" s="1390"/>
      <c r="K272" s="1387"/>
      <c r="L272" s="248"/>
    </row>
    <row r="273" spans="1:12" s="302" customFormat="1" ht="16.5" customHeight="1" x14ac:dyDescent="0.3">
      <c r="A273" s="248"/>
      <c r="B273" s="248"/>
      <c r="C273" s="1371"/>
      <c r="D273" s="1380" t="s">
        <v>203</v>
      </c>
      <c r="E273" s="1373"/>
      <c r="F273" s="1374"/>
      <c r="G273" s="1375"/>
      <c r="H273" s="1376"/>
      <c r="I273" s="1377"/>
      <c r="J273" s="1390"/>
      <c r="K273" s="1387"/>
      <c r="L273" s="248"/>
    </row>
    <row r="274" spans="1:12" s="302" customFormat="1" ht="16.5" customHeight="1" x14ac:dyDescent="0.3">
      <c r="A274" s="248"/>
      <c r="B274" s="248"/>
      <c r="C274" s="1371"/>
      <c r="D274" s="1381" t="s">
        <v>170</v>
      </c>
      <c r="E274" s="1373"/>
      <c r="F274" s="1374"/>
      <c r="G274" s="1375"/>
      <c r="H274" s="1376"/>
      <c r="I274" s="1377"/>
      <c r="J274" s="1390"/>
      <c r="K274" s="1387"/>
      <c r="L274" s="248"/>
    </row>
    <row r="275" spans="1:12" s="302" customFormat="1" ht="16.5" customHeight="1" x14ac:dyDescent="0.3">
      <c r="A275" s="248"/>
      <c r="B275" s="248"/>
      <c r="C275" s="1371" t="s">
        <v>1859</v>
      </c>
      <c r="D275" s="1382" t="s">
        <v>4427</v>
      </c>
      <c r="E275" s="1373">
        <v>1</v>
      </c>
      <c r="F275" s="1374"/>
      <c r="G275" s="1375"/>
      <c r="H275" s="1376"/>
      <c r="I275" s="1377">
        <f>PRODUCT(E275:H275)</f>
        <v>1</v>
      </c>
      <c r="J275" s="1390"/>
      <c r="K275" s="1387"/>
      <c r="L275" s="248"/>
    </row>
    <row r="276" spans="1:12" s="302" customFormat="1" ht="16.5" customHeight="1" x14ac:dyDescent="0.3">
      <c r="A276" s="248"/>
      <c r="B276" s="248"/>
      <c r="C276" s="1371" t="s">
        <v>1898</v>
      </c>
      <c r="D276" s="1382" t="s">
        <v>4430</v>
      </c>
      <c r="E276" s="1373">
        <v>1</v>
      </c>
      <c r="F276" s="1374"/>
      <c r="G276" s="1375"/>
      <c r="H276" s="1376"/>
      <c r="I276" s="1377">
        <f>PRODUCT(E276:H276)</f>
        <v>1</v>
      </c>
      <c r="J276" s="1390"/>
      <c r="K276" s="1387"/>
      <c r="L276" s="248"/>
    </row>
    <row r="277" spans="1:12" s="302" customFormat="1" ht="16.5" customHeight="1" x14ac:dyDescent="0.3">
      <c r="A277" s="248"/>
      <c r="B277" s="248"/>
      <c r="C277" s="1371" t="s">
        <v>1833</v>
      </c>
      <c r="D277" s="1382" t="s">
        <v>4431</v>
      </c>
      <c r="E277" s="1373">
        <v>1</v>
      </c>
      <c r="F277" s="1374"/>
      <c r="G277" s="1375"/>
      <c r="H277" s="1376"/>
      <c r="I277" s="1377">
        <f>PRODUCT(E277:H277)</f>
        <v>1</v>
      </c>
      <c r="J277" s="1390"/>
      <c r="K277" s="1387"/>
      <c r="L277" s="248"/>
    </row>
    <row r="278" spans="1:12" s="302" customFormat="1" ht="16.5" customHeight="1" x14ac:dyDescent="0.3">
      <c r="A278" s="248"/>
      <c r="B278" s="248"/>
      <c r="C278" s="1371" t="s">
        <v>1751</v>
      </c>
      <c r="D278" s="1382" t="s">
        <v>4429</v>
      </c>
      <c r="E278" s="1373">
        <v>1</v>
      </c>
      <c r="F278" s="1374"/>
      <c r="G278" s="1375"/>
      <c r="H278" s="1376"/>
      <c r="I278" s="1377">
        <f>PRODUCT(E278:H278)</f>
        <v>1</v>
      </c>
      <c r="J278" s="1390"/>
      <c r="K278" s="1387"/>
      <c r="L278" s="248"/>
    </row>
    <row r="279" spans="1:12" s="302" customFormat="1" ht="16.5" customHeight="1" x14ac:dyDescent="0.3">
      <c r="A279" s="248"/>
      <c r="B279" s="248"/>
      <c r="C279" s="1371"/>
      <c r="D279" s="1372" t="s">
        <v>4432</v>
      </c>
      <c r="E279" s="1373"/>
      <c r="F279" s="1374"/>
      <c r="G279" s="1375"/>
      <c r="H279" s="1376"/>
      <c r="I279" s="1377"/>
      <c r="J279" s="1390"/>
      <c r="K279" s="1387"/>
      <c r="L279" s="248"/>
    </row>
    <row r="280" spans="1:12" s="302" customFormat="1" ht="16.5" customHeight="1" x14ac:dyDescent="0.3">
      <c r="A280" s="248"/>
      <c r="B280" s="248"/>
      <c r="C280" s="1371"/>
      <c r="D280" s="1380" t="s">
        <v>206</v>
      </c>
      <c r="E280" s="1373"/>
      <c r="F280" s="1374"/>
      <c r="G280" s="1375"/>
      <c r="H280" s="1376"/>
      <c r="I280" s="1377"/>
      <c r="J280" s="1390"/>
      <c r="K280" s="1387"/>
      <c r="L280" s="248"/>
    </row>
    <row r="281" spans="1:12" s="302" customFormat="1" ht="16.5" customHeight="1" x14ac:dyDescent="0.3">
      <c r="A281" s="248"/>
      <c r="B281" s="248"/>
      <c r="C281" s="1371"/>
      <c r="D281" s="1381" t="s">
        <v>170</v>
      </c>
      <c r="E281" s="1373"/>
      <c r="F281" s="1374"/>
      <c r="G281" s="1375"/>
      <c r="H281" s="1376"/>
      <c r="I281" s="1377"/>
      <c r="J281" s="1390"/>
      <c r="K281" s="1387"/>
      <c r="L281" s="248"/>
    </row>
    <row r="282" spans="1:12" s="302" customFormat="1" ht="16.5" customHeight="1" x14ac:dyDescent="0.3">
      <c r="A282" s="248"/>
      <c r="B282" s="248"/>
      <c r="C282" s="1371"/>
      <c r="D282" s="1382" t="s">
        <v>4427</v>
      </c>
      <c r="E282" s="1373">
        <v>1</v>
      </c>
      <c r="F282" s="1374"/>
      <c r="G282" s="1375"/>
      <c r="H282" s="1376"/>
      <c r="I282" s="1377">
        <f>PRODUCT(E282:H282)</f>
        <v>1</v>
      </c>
      <c r="J282" s="1390"/>
      <c r="K282" s="1387"/>
      <c r="L282" s="248"/>
    </row>
    <row r="283" spans="1:12" s="302" customFormat="1" ht="16.5" customHeight="1" x14ac:dyDescent="0.3">
      <c r="A283" s="248"/>
      <c r="B283" s="248"/>
      <c r="C283" s="1371"/>
      <c r="D283" s="1382" t="s">
        <v>4430</v>
      </c>
      <c r="E283" s="1373">
        <v>1</v>
      </c>
      <c r="F283" s="1374"/>
      <c r="G283" s="1375"/>
      <c r="H283" s="1376"/>
      <c r="I283" s="1377">
        <f>PRODUCT(E283:H283)</f>
        <v>1</v>
      </c>
      <c r="J283" s="1390"/>
      <c r="K283" s="1387"/>
      <c r="L283" s="248"/>
    </row>
    <row r="284" spans="1:12" s="302" customFormat="1" ht="14.4" thickBot="1" x14ac:dyDescent="0.35">
      <c r="A284" s="248"/>
      <c r="B284" s="248"/>
      <c r="C284" s="1371"/>
      <c r="D284" s="1391"/>
      <c r="E284" s="1373"/>
      <c r="F284" s="1374"/>
      <c r="G284" s="1375"/>
      <c r="H284" s="1376"/>
      <c r="I284" s="1377"/>
      <c r="J284" s="1390"/>
      <c r="K284" s="1379"/>
      <c r="L284" s="248"/>
    </row>
    <row r="285" spans="1:12" s="302" customFormat="1" ht="16.5" customHeight="1" thickBot="1" x14ac:dyDescent="0.35">
      <c r="A285" s="248"/>
      <c r="B285" s="248"/>
      <c r="C285" s="1686" t="str">
        <f>RESUMEN!C532</f>
        <v>03.16.02.07</v>
      </c>
      <c r="D285" s="1396" t="str">
        <f>RESUMEN!D532</f>
        <v>SEÑAL BARRA ANTIPANICA (VINILO DE PVC FOTOLUMINISCENTE, LAMINADO A PRESION SOBRE PLACA RIGIDA DE CELTEX 3mm. ADOSADA DE 0.20x0.30m)</v>
      </c>
      <c r="E285" s="865"/>
      <c r="F285" s="1499"/>
      <c r="G285" s="1368"/>
      <c r="H285" s="1398"/>
      <c r="I285" s="1499"/>
      <c r="J285" s="1399">
        <f>SUM(I286:I332)</f>
        <v>43</v>
      </c>
      <c r="K285" s="1370" t="str">
        <f>+[44]RESUMEN!E177</f>
        <v>und</v>
      </c>
    </row>
    <row r="286" spans="1:12" s="302" customFormat="1" ht="16.5" customHeight="1" x14ac:dyDescent="0.3">
      <c r="A286" s="248"/>
      <c r="B286" s="248"/>
      <c r="C286" s="1371"/>
      <c r="D286" s="1372" t="s">
        <v>4399</v>
      </c>
      <c r="E286" s="1373"/>
      <c r="F286" s="1374"/>
      <c r="G286" s="1375"/>
      <c r="H286" s="1376"/>
      <c r="I286" s="1377"/>
      <c r="J286" s="1390"/>
      <c r="K286" s="1387"/>
    </row>
    <row r="287" spans="1:12" s="302" customFormat="1" ht="16.5" customHeight="1" x14ac:dyDescent="0.3">
      <c r="A287" s="248"/>
      <c r="B287" s="248"/>
      <c r="C287" s="1371"/>
      <c r="D287" s="1380" t="s">
        <v>169</v>
      </c>
      <c r="E287" s="1373"/>
      <c r="F287" s="1374"/>
      <c r="G287" s="1375"/>
      <c r="H287" s="1376"/>
      <c r="I287" s="1377"/>
      <c r="J287" s="1390"/>
      <c r="K287" s="1387"/>
    </row>
    <row r="288" spans="1:12" s="302" customFormat="1" ht="16.5" customHeight="1" x14ac:dyDescent="0.3">
      <c r="A288" s="248"/>
      <c r="B288" s="248"/>
      <c r="C288" s="1371"/>
      <c r="D288" s="1381" t="s">
        <v>170</v>
      </c>
      <c r="E288" s="1373"/>
      <c r="F288" s="1374"/>
      <c r="G288" s="1375"/>
      <c r="H288" s="1376"/>
      <c r="I288" s="1377"/>
      <c r="J288" s="1390"/>
      <c r="K288" s="1387"/>
    </row>
    <row r="289" spans="1:11" s="302" customFormat="1" ht="16.5" customHeight="1" x14ac:dyDescent="0.3">
      <c r="A289" s="248"/>
      <c r="B289" s="248"/>
      <c r="C289" s="1371" t="s">
        <v>931</v>
      </c>
      <c r="D289" s="1382" t="s">
        <v>566</v>
      </c>
      <c r="E289" s="1373">
        <v>1</v>
      </c>
      <c r="F289" s="1374"/>
      <c r="G289" s="1375"/>
      <c r="H289" s="1376"/>
      <c r="I289" s="1377">
        <f t="shared" ref="I289:I302" si="13">PRODUCT(E289:H289)</f>
        <v>1</v>
      </c>
      <c r="J289" s="1390"/>
      <c r="K289" s="1387"/>
    </row>
    <row r="290" spans="1:11" s="302" customFormat="1" ht="16.5" customHeight="1" x14ac:dyDescent="0.3">
      <c r="A290" s="248"/>
      <c r="B290" s="248"/>
      <c r="C290" s="1371" t="s">
        <v>996</v>
      </c>
      <c r="D290" s="1382" t="s">
        <v>138</v>
      </c>
      <c r="E290" s="1373">
        <v>1</v>
      </c>
      <c r="F290" s="1374"/>
      <c r="G290" s="1375"/>
      <c r="H290" s="1376"/>
      <c r="I290" s="1377">
        <f t="shared" si="13"/>
        <v>1</v>
      </c>
      <c r="J290" s="1390"/>
      <c r="K290" s="1387"/>
    </row>
    <row r="291" spans="1:11" s="302" customFormat="1" ht="16.5" customHeight="1" x14ac:dyDescent="0.3">
      <c r="A291" s="248"/>
      <c r="B291" s="248"/>
      <c r="C291" s="1371" t="s">
        <v>2316</v>
      </c>
      <c r="D291" s="1382" t="s">
        <v>2317</v>
      </c>
      <c r="E291" s="1373">
        <v>2</v>
      </c>
      <c r="F291" s="1374"/>
      <c r="G291" s="1375"/>
      <c r="H291" s="1376"/>
      <c r="I291" s="1377">
        <f t="shared" si="13"/>
        <v>2</v>
      </c>
      <c r="J291" s="1390"/>
      <c r="K291" s="1387"/>
    </row>
    <row r="292" spans="1:11" s="302" customFormat="1" ht="16.5" customHeight="1" x14ac:dyDescent="0.3">
      <c r="A292" s="248"/>
      <c r="B292" s="248"/>
      <c r="C292" s="1371" t="s">
        <v>2007</v>
      </c>
      <c r="D292" s="1382" t="s">
        <v>2008</v>
      </c>
      <c r="E292" s="1373">
        <v>2</v>
      </c>
      <c r="F292" s="1374"/>
      <c r="G292" s="1375"/>
      <c r="H292" s="1376"/>
      <c r="I292" s="1377">
        <f t="shared" si="13"/>
        <v>2</v>
      </c>
      <c r="J292" s="1390"/>
      <c r="K292" s="1387"/>
    </row>
    <row r="293" spans="1:11" s="302" customFormat="1" ht="16.5" customHeight="1" x14ac:dyDescent="0.3">
      <c r="A293" s="248"/>
      <c r="B293" s="248"/>
      <c r="C293" s="1371" t="s">
        <v>2258</v>
      </c>
      <c r="D293" s="1382" t="s">
        <v>360</v>
      </c>
      <c r="E293" s="1373">
        <v>1</v>
      </c>
      <c r="F293" s="1374"/>
      <c r="G293" s="1375"/>
      <c r="H293" s="1376"/>
      <c r="I293" s="1377">
        <f t="shared" si="13"/>
        <v>1</v>
      </c>
      <c r="J293" s="1390"/>
      <c r="K293" s="1387"/>
    </row>
    <row r="294" spans="1:11" s="302" customFormat="1" ht="16.5" customHeight="1" x14ac:dyDescent="0.3">
      <c r="A294" s="248"/>
      <c r="B294" s="248"/>
      <c r="C294" s="1371" t="s">
        <v>1050</v>
      </c>
      <c r="D294" s="1382" t="s">
        <v>144</v>
      </c>
      <c r="E294" s="1373">
        <v>1</v>
      </c>
      <c r="F294" s="1374"/>
      <c r="G294" s="1375"/>
      <c r="H294" s="1376"/>
      <c r="I294" s="1377">
        <f t="shared" si="13"/>
        <v>1</v>
      </c>
      <c r="J294" s="1390"/>
      <c r="K294" s="1387"/>
    </row>
    <row r="295" spans="1:11" s="302" customFormat="1" ht="16.5" customHeight="1" x14ac:dyDescent="0.3">
      <c r="A295" s="248"/>
      <c r="B295" s="248"/>
      <c r="C295" s="1371" t="s">
        <v>2489</v>
      </c>
      <c r="D295" s="1382" t="s">
        <v>4436</v>
      </c>
      <c r="E295" s="1373">
        <v>2</v>
      </c>
      <c r="F295" s="1374"/>
      <c r="G295" s="1375"/>
      <c r="H295" s="1376"/>
      <c r="I295" s="1377">
        <f t="shared" si="13"/>
        <v>2</v>
      </c>
      <c r="J295" s="1390"/>
      <c r="K295" s="1387"/>
    </row>
    <row r="296" spans="1:11" s="302" customFormat="1" ht="16.5" customHeight="1" x14ac:dyDescent="0.3">
      <c r="A296" s="248"/>
      <c r="B296" s="248"/>
      <c r="C296" s="1371" t="s">
        <v>4437</v>
      </c>
      <c r="D296" s="1382" t="s">
        <v>1860</v>
      </c>
      <c r="E296" s="1373">
        <v>4</v>
      </c>
      <c r="F296" s="1374"/>
      <c r="G296" s="1375"/>
      <c r="H296" s="1376"/>
      <c r="I296" s="1377">
        <f t="shared" si="13"/>
        <v>4</v>
      </c>
      <c r="J296" s="1390"/>
      <c r="K296" s="1387"/>
    </row>
    <row r="297" spans="1:11" s="302" customFormat="1" ht="16.5" customHeight="1" x14ac:dyDescent="0.3">
      <c r="A297" s="248"/>
      <c r="B297" s="248"/>
      <c r="C297" s="1371" t="s">
        <v>1050</v>
      </c>
      <c r="D297" s="1382" t="s">
        <v>144</v>
      </c>
      <c r="E297" s="1373">
        <v>1</v>
      </c>
      <c r="F297" s="1374"/>
      <c r="G297" s="1375"/>
      <c r="H297" s="1376"/>
      <c r="I297" s="1377">
        <f t="shared" si="13"/>
        <v>1</v>
      </c>
      <c r="J297" s="1390"/>
      <c r="K297" s="1387"/>
    </row>
    <row r="298" spans="1:11" s="302" customFormat="1" ht="16.5" customHeight="1" x14ac:dyDescent="0.3">
      <c r="A298" s="248"/>
      <c r="B298" s="248"/>
      <c r="C298" s="1371" t="s">
        <v>2251</v>
      </c>
      <c r="D298" s="1382" t="s">
        <v>360</v>
      </c>
      <c r="E298" s="1373">
        <v>1</v>
      </c>
      <c r="F298" s="1374"/>
      <c r="G298" s="1375"/>
      <c r="H298" s="1376"/>
      <c r="I298" s="1377">
        <f t="shared" si="13"/>
        <v>1</v>
      </c>
      <c r="J298" s="1390"/>
      <c r="K298" s="1387"/>
    </row>
    <row r="299" spans="1:11" s="302" customFormat="1" ht="16.5" customHeight="1" x14ac:dyDescent="0.3">
      <c r="A299" s="248"/>
      <c r="B299" s="248"/>
      <c r="C299" s="1371" t="s">
        <v>2339</v>
      </c>
      <c r="D299" s="1382" t="s">
        <v>360</v>
      </c>
      <c r="E299" s="1373">
        <v>2</v>
      </c>
      <c r="F299" s="1374"/>
      <c r="G299" s="1375"/>
      <c r="H299" s="1376"/>
      <c r="I299" s="1377">
        <f t="shared" si="13"/>
        <v>2</v>
      </c>
      <c r="J299" s="1390"/>
      <c r="K299" s="1387"/>
    </row>
    <row r="300" spans="1:11" s="302" customFormat="1" ht="16.5" customHeight="1" x14ac:dyDescent="0.3">
      <c r="A300" s="248"/>
      <c r="B300" s="248"/>
      <c r="C300" s="1371" t="s">
        <v>1152</v>
      </c>
      <c r="D300" s="1382" t="s">
        <v>1153</v>
      </c>
      <c r="E300" s="1373">
        <v>3</v>
      </c>
      <c r="F300" s="1374"/>
      <c r="G300" s="1375"/>
      <c r="H300" s="1376"/>
      <c r="I300" s="1377">
        <f t="shared" si="13"/>
        <v>3</v>
      </c>
      <c r="J300" s="1390"/>
      <c r="K300" s="1387"/>
    </row>
    <row r="301" spans="1:11" s="302" customFormat="1" ht="16.5" customHeight="1" x14ac:dyDescent="0.3">
      <c r="A301" s="248"/>
      <c r="B301" s="248"/>
      <c r="C301" s="1371" t="s">
        <v>1154</v>
      </c>
      <c r="D301" s="1382" t="s">
        <v>360</v>
      </c>
      <c r="E301" s="1373">
        <v>2</v>
      </c>
      <c r="F301" s="1374"/>
      <c r="G301" s="1375"/>
      <c r="H301" s="1376"/>
      <c r="I301" s="1377">
        <f t="shared" si="13"/>
        <v>2</v>
      </c>
      <c r="J301" s="1390"/>
      <c r="K301" s="1387"/>
    </row>
    <row r="302" spans="1:11" s="302" customFormat="1" ht="16.5" customHeight="1" x14ac:dyDescent="0.3">
      <c r="A302" s="248"/>
      <c r="B302" s="248"/>
      <c r="C302" s="1371" t="s">
        <v>1270</v>
      </c>
      <c r="D302" s="1382" t="s">
        <v>1271</v>
      </c>
      <c r="E302" s="1373">
        <v>2</v>
      </c>
      <c r="F302" s="1374"/>
      <c r="G302" s="1375"/>
      <c r="H302" s="1376"/>
      <c r="I302" s="1377">
        <f t="shared" si="13"/>
        <v>2</v>
      </c>
      <c r="J302" s="1390"/>
      <c r="K302" s="1387"/>
    </row>
    <row r="303" spans="1:11" s="302" customFormat="1" ht="16.5" customHeight="1" x14ac:dyDescent="0.3">
      <c r="A303" s="248"/>
      <c r="B303" s="248"/>
      <c r="C303" s="1371"/>
      <c r="D303" s="1372" t="s">
        <v>4400</v>
      </c>
      <c r="E303" s="1373"/>
      <c r="F303" s="1374"/>
      <c r="G303" s="1375"/>
      <c r="H303" s="1376"/>
      <c r="I303" s="1377"/>
      <c r="J303" s="1390"/>
      <c r="K303" s="1387"/>
    </row>
    <row r="304" spans="1:11" s="302" customFormat="1" ht="16.5" customHeight="1" x14ac:dyDescent="0.3">
      <c r="A304" s="248"/>
      <c r="B304" s="248"/>
      <c r="C304" s="1371"/>
      <c r="D304" s="1381" t="s">
        <v>170</v>
      </c>
      <c r="E304" s="1373"/>
      <c r="F304" s="1374"/>
      <c r="G304" s="1375"/>
      <c r="H304" s="1376"/>
      <c r="I304" s="1377"/>
      <c r="J304" s="1390"/>
      <c r="K304" s="1387"/>
    </row>
    <row r="305" spans="1:12" s="302" customFormat="1" ht="16.5" customHeight="1" x14ac:dyDescent="0.3">
      <c r="A305" s="248"/>
      <c r="B305" s="248"/>
      <c r="C305" s="1371" t="s">
        <v>2255</v>
      </c>
      <c r="D305" s="1382" t="s">
        <v>360</v>
      </c>
      <c r="E305" s="1373">
        <v>1</v>
      </c>
      <c r="F305" s="1374"/>
      <c r="G305" s="1375"/>
      <c r="H305" s="1376"/>
      <c r="I305" s="1377">
        <f>PRODUCT(E305:H305)</f>
        <v>1</v>
      </c>
      <c r="J305" s="1390"/>
      <c r="K305" s="1387"/>
    </row>
    <row r="306" spans="1:12" s="302" customFormat="1" ht="16.5" customHeight="1" x14ac:dyDescent="0.3">
      <c r="A306" s="248"/>
      <c r="B306" s="248"/>
      <c r="C306" s="1371" t="s">
        <v>1187</v>
      </c>
      <c r="D306" s="1382" t="s">
        <v>363</v>
      </c>
      <c r="E306" s="1373">
        <v>1</v>
      </c>
      <c r="F306" s="1374"/>
      <c r="G306" s="1375"/>
      <c r="H306" s="1376"/>
      <c r="I306" s="1377">
        <f>PRODUCT(E306:H306)</f>
        <v>1</v>
      </c>
      <c r="J306" s="1390"/>
      <c r="K306" s="1387"/>
    </row>
    <row r="307" spans="1:12" s="302" customFormat="1" ht="16.5" customHeight="1" x14ac:dyDescent="0.3">
      <c r="A307" s="248"/>
      <c r="B307" s="248"/>
      <c r="C307" s="1371"/>
      <c r="D307" s="1381" t="s">
        <v>118</v>
      </c>
      <c r="E307" s="1373"/>
      <c r="F307" s="1374"/>
      <c r="G307" s="1375"/>
      <c r="H307" s="1376"/>
      <c r="I307" s="1377"/>
      <c r="J307" s="1390"/>
      <c r="K307" s="1387"/>
    </row>
    <row r="308" spans="1:12" s="302" customFormat="1" ht="16.5" customHeight="1" x14ac:dyDescent="0.3">
      <c r="A308" s="248"/>
      <c r="B308" s="248"/>
      <c r="C308" s="1371" t="s">
        <v>1296</v>
      </c>
      <c r="D308" s="1382" t="s">
        <v>138</v>
      </c>
      <c r="E308" s="1373">
        <v>1</v>
      </c>
      <c r="F308" s="1374"/>
      <c r="G308" s="1375"/>
      <c r="H308" s="1376"/>
      <c r="I308" s="1377">
        <f>PRODUCT(E308:H308)</f>
        <v>1</v>
      </c>
      <c r="J308" s="1390"/>
      <c r="K308" s="1387"/>
    </row>
    <row r="309" spans="1:12" s="302" customFormat="1" ht="16.5" customHeight="1" x14ac:dyDescent="0.3">
      <c r="A309" s="248"/>
      <c r="B309" s="248"/>
      <c r="C309" s="1371"/>
      <c r="D309" s="1381" t="s">
        <v>188</v>
      </c>
      <c r="E309" s="1373"/>
      <c r="F309" s="1374"/>
      <c r="G309" s="1375"/>
      <c r="H309" s="1376"/>
      <c r="I309" s="1377"/>
      <c r="J309" s="1390"/>
      <c r="K309" s="1387"/>
    </row>
    <row r="310" spans="1:12" s="302" customFormat="1" ht="16.5" customHeight="1" x14ac:dyDescent="0.3">
      <c r="A310" s="248"/>
      <c r="B310" s="248"/>
      <c r="C310" s="1371" t="s">
        <v>1359</v>
      </c>
      <c r="D310" s="1382" t="s">
        <v>162</v>
      </c>
      <c r="E310" s="1373">
        <v>1</v>
      </c>
      <c r="F310" s="1374"/>
      <c r="G310" s="1375"/>
      <c r="H310" s="1376"/>
      <c r="I310" s="1377">
        <f>PRODUCT(E310:H310)</f>
        <v>1</v>
      </c>
      <c r="J310" s="1390"/>
      <c r="K310" s="1387"/>
    </row>
    <row r="311" spans="1:12" s="302" customFormat="1" ht="16.5" customHeight="1" x14ac:dyDescent="0.3">
      <c r="A311" s="248"/>
      <c r="B311" s="248"/>
      <c r="C311" s="1371"/>
      <c r="D311" s="1380" t="s">
        <v>200</v>
      </c>
      <c r="E311" s="1373"/>
      <c r="F311" s="1374"/>
      <c r="G311" s="1375"/>
      <c r="H311" s="1376"/>
      <c r="I311" s="1377"/>
      <c r="J311" s="1390"/>
      <c r="K311" s="1387"/>
    </row>
    <row r="312" spans="1:12" s="302" customFormat="1" ht="16.5" customHeight="1" x14ac:dyDescent="0.3">
      <c r="A312" s="248"/>
      <c r="B312" s="248"/>
      <c r="C312" s="1371"/>
      <c r="D312" s="1381" t="s">
        <v>170</v>
      </c>
      <c r="E312" s="1373"/>
      <c r="F312" s="1374"/>
      <c r="G312" s="1375"/>
      <c r="H312" s="1376"/>
      <c r="I312" s="1377"/>
      <c r="J312" s="1390"/>
      <c r="K312" s="1387"/>
    </row>
    <row r="313" spans="1:12" s="302" customFormat="1" ht="16.5" customHeight="1" x14ac:dyDescent="0.3">
      <c r="A313" s="248"/>
      <c r="B313" s="248"/>
      <c r="C313" s="1371" t="s">
        <v>1618</v>
      </c>
      <c r="D313" s="1382" t="s">
        <v>360</v>
      </c>
      <c r="E313" s="1373">
        <v>1</v>
      </c>
      <c r="F313" s="1374"/>
      <c r="G313" s="1375"/>
      <c r="H313" s="1376"/>
      <c r="I313" s="1377">
        <f>PRODUCT(E313:H313)</f>
        <v>1</v>
      </c>
      <c r="J313" s="1390"/>
      <c r="K313" s="1387"/>
    </row>
    <row r="314" spans="1:12" s="302" customFormat="1" ht="16.5" customHeight="1" x14ac:dyDescent="0.3">
      <c r="A314" s="248"/>
      <c r="B314" s="248"/>
      <c r="C314" s="1371" t="s">
        <v>2406</v>
      </c>
      <c r="D314" s="1382" t="s">
        <v>138</v>
      </c>
      <c r="E314" s="1373">
        <v>1</v>
      </c>
      <c r="F314" s="1374"/>
      <c r="G314" s="1375"/>
      <c r="H314" s="1376"/>
      <c r="I314" s="1377">
        <f>PRODUCT(E314:H314)</f>
        <v>1</v>
      </c>
      <c r="J314" s="1390"/>
      <c r="K314" s="1387"/>
    </row>
    <row r="315" spans="1:12" s="302" customFormat="1" ht="16.5" customHeight="1" x14ac:dyDescent="0.3">
      <c r="A315" s="248"/>
      <c r="B315" s="248"/>
      <c r="C315" s="1371" t="s">
        <v>2436</v>
      </c>
      <c r="D315" s="1382" t="s">
        <v>1745</v>
      </c>
      <c r="E315" s="1373">
        <v>2</v>
      </c>
      <c r="F315" s="1374"/>
      <c r="G315" s="1375"/>
      <c r="H315" s="1376"/>
      <c r="I315" s="1377">
        <f>PRODUCT(E315:H315)</f>
        <v>2</v>
      </c>
      <c r="J315" s="1390"/>
      <c r="K315" s="1387"/>
    </row>
    <row r="316" spans="1:12" s="302" customFormat="1" ht="16.5" customHeight="1" x14ac:dyDescent="0.3">
      <c r="A316" s="248"/>
      <c r="B316" s="248"/>
      <c r="C316" s="1371" t="s">
        <v>1684</v>
      </c>
      <c r="D316" s="1382" t="s">
        <v>566</v>
      </c>
      <c r="E316" s="1373">
        <v>1</v>
      </c>
      <c r="F316" s="1374"/>
      <c r="G316" s="1375"/>
      <c r="H316" s="1376"/>
      <c r="I316" s="1377">
        <f>PRODUCT(E316:H316)</f>
        <v>1</v>
      </c>
      <c r="J316" s="1390"/>
      <c r="K316" s="1387"/>
    </row>
    <row r="317" spans="1:12" s="302" customFormat="1" ht="16.5" customHeight="1" x14ac:dyDescent="0.3">
      <c r="A317" s="248"/>
      <c r="B317" s="248"/>
      <c r="C317" s="1371" t="s">
        <v>1535</v>
      </c>
      <c r="D317" s="1382" t="s">
        <v>4438</v>
      </c>
      <c r="E317" s="1373">
        <v>1</v>
      </c>
      <c r="F317" s="1374"/>
      <c r="G317" s="1375"/>
      <c r="H317" s="1376"/>
      <c r="I317" s="1377">
        <f>PRODUCT(E317:H317)</f>
        <v>1</v>
      </c>
      <c r="J317" s="1390"/>
      <c r="K317" s="1387"/>
    </row>
    <row r="318" spans="1:12" s="302" customFormat="1" ht="16.5" customHeight="1" x14ac:dyDescent="0.3">
      <c r="A318" s="248"/>
      <c r="B318" s="248"/>
      <c r="C318" s="1371"/>
      <c r="D318" s="1372" t="s">
        <v>4416</v>
      </c>
      <c r="E318" s="1373"/>
      <c r="F318" s="1374"/>
      <c r="G318" s="1375"/>
      <c r="H318" s="1376"/>
      <c r="I318" s="1377"/>
      <c r="J318" s="1390"/>
      <c r="K318" s="1387"/>
      <c r="L318" s="248"/>
    </row>
    <row r="319" spans="1:12" s="302" customFormat="1" ht="16.5" customHeight="1" x14ac:dyDescent="0.3">
      <c r="A319" s="248"/>
      <c r="B319" s="248"/>
      <c r="C319" s="1371"/>
      <c r="D319" s="1380" t="s">
        <v>203</v>
      </c>
      <c r="E319" s="1373"/>
      <c r="F319" s="1374"/>
      <c r="G319" s="1375"/>
      <c r="H319" s="1376"/>
      <c r="I319" s="1377"/>
      <c r="J319" s="1390"/>
      <c r="K319" s="1387"/>
      <c r="L319" s="248"/>
    </row>
    <row r="320" spans="1:12" s="302" customFormat="1" ht="16.5" customHeight="1" x14ac:dyDescent="0.3">
      <c r="A320" s="248"/>
      <c r="B320" s="248"/>
      <c r="C320" s="1371"/>
      <c r="D320" s="1381" t="s">
        <v>170</v>
      </c>
      <c r="E320" s="1373"/>
      <c r="F320" s="1374"/>
      <c r="G320" s="1375"/>
      <c r="H320" s="1376"/>
      <c r="I320" s="1377"/>
      <c r="J320" s="1390"/>
      <c r="K320" s="1387"/>
      <c r="L320" s="248"/>
    </row>
    <row r="321" spans="1:12" s="302" customFormat="1" ht="16.5" customHeight="1" x14ac:dyDescent="0.3">
      <c r="A321" s="248"/>
      <c r="B321" s="248"/>
      <c r="C321" s="1371" t="s">
        <v>1859</v>
      </c>
      <c r="D321" s="1382" t="s">
        <v>4427</v>
      </c>
      <c r="E321" s="1373">
        <v>1</v>
      </c>
      <c r="F321" s="1374"/>
      <c r="G321" s="1375"/>
      <c r="H321" s="1376"/>
      <c r="I321" s="1377">
        <f>PRODUCT(E321:H321)</f>
        <v>1</v>
      </c>
      <c r="J321" s="1390"/>
      <c r="K321" s="1387"/>
      <c r="L321" s="248"/>
    </row>
    <row r="322" spans="1:12" s="302" customFormat="1" ht="16.5" customHeight="1" x14ac:dyDescent="0.3">
      <c r="A322" s="248"/>
      <c r="B322" s="248"/>
      <c r="C322" s="1371" t="s">
        <v>1898</v>
      </c>
      <c r="D322" s="1382" t="s">
        <v>4430</v>
      </c>
      <c r="E322" s="1373">
        <v>1</v>
      </c>
      <c r="F322" s="1374"/>
      <c r="G322" s="1375"/>
      <c r="H322" s="1376"/>
      <c r="I322" s="1377">
        <f>PRODUCT(E322:H322)</f>
        <v>1</v>
      </c>
      <c r="J322" s="1390"/>
      <c r="K322" s="1387"/>
      <c r="L322" s="248"/>
    </row>
    <row r="323" spans="1:12" s="302" customFormat="1" ht="16.5" customHeight="1" x14ac:dyDescent="0.3">
      <c r="A323" s="248"/>
      <c r="B323" s="248"/>
      <c r="C323" s="1371" t="s">
        <v>1833</v>
      </c>
      <c r="D323" s="1382" t="s">
        <v>4431</v>
      </c>
      <c r="E323" s="1373">
        <v>1</v>
      </c>
      <c r="F323" s="1374"/>
      <c r="G323" s="1375"/>
      <c r="H323" s="1376"/>
      <c r="I323" s="1377">
        <f>PRODUCT(E323:H323)</f>
        <v>1</v>
      </c>
      <c r="J323" s="1390"/>
      <c r="K323" s="1387"/>
      <c r="L323" s="248"/>
    </row>
    <row r="324" spans="1:12" s="302" customFormat="1" ht="16.5" customHeight="1" x14ac:dyDescent="0.3">
      <c r="A324" s="248"/>
      <c r="B324" s="248"/>
      <c r="C324" s="1371" t="s">
        <v>1751</v>
      </c>
      <c r="D324" s="1382" t="s">
        <v>4429</v>
      </c>
      <c r="E324" s="1373">
        <v>1</v>
      </c>
      <c r="F324" s="1374"/>
      <c r="G324" s="1375"/>
      <c r="H324" s="1376"/>
      <c r="I324" s="1377">
        <f>PRODUCT(E324:H324)</f>
        <v>1</v>
      </c>
      <c r="J324" s="1390"/>
      <c r="K324" s="1387"/>
      <c r="L324" s="248"/>
    </row>
    <row r="325" spans="1:12" s="302" customFormat="1" ht="16.5" customHeight="1" x14ac:dyDescent="0.3">
      <c r="A325" s="248"/>
      <c r="B325" s="248"/>
      <c r="C325" s="1371"/>
      <c r="D325" s="1372" t="s">
        <v>4432</v>
      </c>
      <c r="E325" s="1373"/>
      <c r="F325" s="1374"/>
      <c r="G325" s="1375"/>
      <c r="H325" s="1376"/>
      <c r="I325" s="1377"/>
      <c r="J325" s="1390"/>
      <c r="K325" s="1387"/>
      <c r="L325" s="248"/>
    </row>
    <row r="326" spans="1:12" s="302" customFormat="1" ht="16.5" customHeight="1" x14ac:dyDescent="0.3">
      <c r="A326" s="248"/>
      <c r="B326" s="248"/>
      <c r="C326" s="1371"/>
      <c r="D326" s="1380" t="s">
        <v>206</v>
      </c>
      <c r="E326" s="1373"/>
      <c r="F326" s="1374"/>
      <c r="G326" s="1375"/>
      <c r="H326" s="1376"/>
      <c r="I326" s="1377"/>
      <c r="J326" s="1390"/>
      <c r="K326" s="1387"/>
      <c r="L326" s="248"/>
    </row>
    <row r="327" spans="1:12" s="302" customFormat="1" ht="16.5" customHeight="1" x14ac:dyDescent="0.3">
      <c r="A327" s="248"/>
      <c r="B327" s="248"/>
      <c r="C327" s="1371"/>
      <c r="D327" s="1381" t="s">
        <v>170</v>
      </c>
      <c r="E327" s="1373"/>
      <c r="F327" s="1374"/>
      <c r="G327" s="1375"/>
      <c r="H327" s="1376"/>
      <c r="I327" s="1377"/>
      <c r="J327" s="1390"/>
      <c r="K327" s="1387"/>
      <c r="L327" s="248"/>
    </row>
    <row r="328" spans="1:12" s="302" customFormat="1" ht="16.5" customHeight="1" x14ac:dyDescent="0.3">
      <c r="A328" s="248"/>
      <c r="B328" s="248"/>
      <c r="C328" s="1371" t="s">
        <v>1943</v>
      </c>
      <c r="D328" s="1382" t="s">
        <v>4427</v>
      </c>
      <c r="E328" s="1373">
        <v>1</v>
      </c>
      <c r="F328" s="1374"/>
      <c r="G328" s="1375"/>
      <c r="H328" s="1376"/>
      <c r="I328" s="1377">
        <f>PRODUCT(E328:H328)</f>
        <v>1</v>
      </c>
      <c r="J328" s="1390"/>
      <c r="K328" s="1387"/>
      <c r="L328" s="248"/>
    </row>
    <row r="329" spans="1:12" s="302" customFormat="1" ht="16.5" customHeight="1" x14ac:dyDescent="0.3">
      <c r="A329" s="248"/>
      <c r="B329" s="248"/>
      <c r="C329" s="1371" t="s">
        <v>1946</v>
      </c>
      <c r="D329" s="1382" t="s">
        <v>4430</v>
      </c>
      <c r="E329" s="1373">
        <v>1</v>
      </c>
      <c r="F329" s="1374"/>
      <c r="G329" s="1375"/>
      <c r="H329" s="1376"/>
      <c r="I329" s="1377">
        <f>PRODUCT(E329:H329)</f>
        <v>1</v>
      </c>
      <c r="J329" s="1390"/>
      <c r="K329" s="1387"/>
      <c r="L329" s="248"/>
    </row>
    <row r="330" spans="1:12" s="302" customFormat="1" ht="16.5" customHeight="1" x14ac:dyDescent="0.3">
      <c r="A330" s="248"/>
      <c r="B330" s="248"/>
      <c r="C330" s="1371" t="s">
        <v>1938</v>
      </c>
      <c r="D330" s="1382" t="s">
        <v>4431</v>
      </c>
      <c r="E330" s="1373">
        <v>1</v>
      </c>
      <c r="F330" s="1374"/>
      <c r="G330" s="1375"/>
      <c r="H330" s="1376"/>
      <c r="I330" s="1377">
        <f>PRODUCT(E330:H330)</f>
        <v>1</v>
      </c>
      <c r="J330" s="1390"/>
      <c r="K330" s="1387"/>
      <c r="L330" s="248"/>
    </row>
    <row r="331" spans="1:12" s="302" customFormat="1" ht="16.5" customHeight="1" x14ac:dyDescent="0.3">
      <c r="A331" s="248"/>
      <c r="B331" s="248"/>
      <c r="C331" s="1371" t="s">
        <v>1934</v>
      </c>
      <c r="D331" s="1382" t="s">
        <v>4429</v>
      </c>
      <c r="E331" s="1373">
        <v>1</v>
      </c>
      <c r="F331" s="1374"/>
      <c r="G331" s="1375"/>
      <c r="H331" s="1376"/>
      <c r="I331" s="1377">
        <f>PRODUCT(E331:H331)</f>
        <v>1</v>
      </c>
      <c r="J331" s="1390"/>
      <c r="K331" s="1387"/>
      <c r="L331" s="248"/>
    </row>
    <row r="332" spans="1:12" s="302" customFormat="1" ht="16.5" customHeight="1" x14ac:dyDescent="0.3">
      <c r="A332" s="248"/>
      <c r="B332" s="248"/>
      <c r="C332" s="1371"/>
      <c r="D332" s="1391"/>
      <c r="E332" s="1373"/>
      <c r="F332" s="1374"/>
      <c r="G332" s="1375"/>
      <c r="H332" s="1376"/>
      <c r="I332" s="1377"/>
      <c r="J332" s="1390"/>
      <c r="K332" s="1379"/>
    </row>
    <row r="333" spans="1:12" s="302" customFormat="1" ht="16.5" customHeight="1" x14ac:dyDescent="0.3">
      <c r="A333" s="248"/>
      <c r="B333" s="248"/>
      <c r="C333" s="1366" t="str">
        <f>RESUMEN!C534</f>
        <v>03.16.02.09</v>
      </c>
      <c r="D333" s="1397" t="str">
        <f>RESUMEN!D534</f>
        <v>PUNTO DE REUNION DE EMERGENCIA (LETRERO)</v>
      </c>
      <c r="E333" s="1397"/>
      <c r="F333" s="1397"/>
      <c r="G333" s="1397"/>
      <c r="H333" s="1397"/>
      <c r="I333" s="1499"/>
      <c r="J333" s="1368">
        <f>SUM(I336)</f>
        <v>7</v>
      </c>
      <c r="K333" s="1370" t="str">
        <f>+[44]RESUMEN!E177</f>
        <v>und</v>
      </c>
    </row>
    <row r="334" spans="1:12" s="302" customFormat="1" ht="16.5" customHeight="1" x14ac:dyDescent="0.3">
      <c r="A334" s="248"/>
      <c r="B334" s="248"/>
      <c r="C334" s="1385"/>
      <c r="D334" s="1380" t="s">
        <v>169</v>
      </c>
      <c r="E334" s="1373"/>
      <c r="F334" s="1374"/>
      <c r="G334" s="1375"/>
      <c r="H334" s="1376"/>
      <c r="I334" s="1374"/>
      <c r="J334" s="1386"/>
      <c r="K334" s="1379"/>
    </row>
    <row r="335" spans="1:12" s="302" customFormat="1" ht="13.5" customHeight="1" x14ac:dyDescent="0.3">
      <c r="A335" s="248"/>
      <c r="B335" s="248"/>
      <c r="C335" s="1371"/>
      <c r="D335" s="1372" t="s">
        <v>4439</v>
      </c>
      <c r="E335" s="1373"/>
      <c r="F335" s="1374"/>
      <c r="G335" s="1375"/>
      <c r="H335" s="1376"/>
      <c r="I335" s="1388"/>
      <c r="J335" s="1389"/>
      <c r="K335" s="1379"/>
    </row>
    <row r="336" spans="1:12" s="303" customFormat="1" x14ac:dyDescent="0.3">
      <c r="C336" s="1371"/>
      <c r="D336" s="1391" t="s">
        <v>324</v>
      </c>
      <c r="E336" s="1373">
        <v>7</v>
      </c>
      <c r="F336" s="1374"/>
      <c r="G336" s="1375"/>
      <c r="H336" s="1376"/>
      <c r="I336" s="1377">
        <f>PRODUCT(E336:H336)</f>
        <v>7</v>
      </c>
      <c r="J336" s="1390"/>
      <c r="K336" s="1379"/>
    </row>
    <row r="337" spans="1:12" s="303" customFormat="1" x14ac:dyDescent="0.3">
      <c r="C337" s="1371"/>
      <c r="D337" s="1391"/>
      <c r="E337" s="1373"/>
      <c r="F337" s="1374"/>
      <c r="G337" s="1375"/>
      <c r="H337" s="1376"/>
      <c r="I337" s="1377"/>
      <c r="J337" s="1390"/>
      <c r="K337" s="1379"/>
    </row>
    <row r="338" spans="1:12" s="303" customFormat="1" x14ac:dyDescent="0.25">
      <c r="C338" s="1366" t="str">
        <f>RESUMEN!C535</f>
        <v>03.16.02.10</v>
      </c>
      <c r="D338" s="1397" t="str">
        <f>RESUMEN!D535</f>
        <v>ZONA SEGURA (PINTURA EN PISO CON ESMALTE ALTO TRAFICO)</v>
      </c>
      <c r="E338" s="1397"/>
      <c r="F338" s="1397"/>
      <c r="G338" s="1397"/>
      <c r="H338" s="1397"/>
      <c r="I338" s="1499"/>
      <c r="J338" s="1368">
        <f>SUM(I339:I341)</f>
        <v>11</v>
      </c>
      <c r="K338" s="1370" t="str">
        <f>+[44]RESUMEN!E178</f>
        <v>und</v>
      </c>
    </row>
    <row r="339" spans="1:12" s="303" customFormat="1" x14ac:dyDescent="0.3">
      <c r="C339" s="1385"/>
      <c r="D339" s="1380" t="s">
        <v>169</v>
      </c>
      <c r="E339" s="1373"/>
      <c r="F339" s="1374"/>
      <c r="G339" s="1375"/>
      <c r="H339" s="1376"/>
      <c r="I339" s="1374"/>
      <c r="J339" s="1386"/>
      <c r="K339" s="1379"/>
    </row>
    <row r="340" spans="1:12" s="303" customFormat="1" x14ac:dyDescent="0.3">
      <c r="C340" s="1371"/>
      <c r="D340" s="1372" t="s">
        <v>4439</v>
      </c>
      <c r="E340" s="1373"/>
      <c r="F340" s="1374"/>
      <c r="G340" s="1375"/>
      <c r="H340" s="1376"/>
      <c r="I340" s="1388"/>
      <c r="J340" s="1389"/>
      <c r="K340" s="1379"/>
    </row>
    <row r="341" spans="1:12" s="303" customFormat="1" x14ac:dyDescent="0.3">
      <c r="C341" s="1371"/>
      <c r="D341" s="1391" t="s">
        <v>324</v>
      </c>
      <c r="E341" s="1373">
        <v>11</v>
      </c>
      <c r="F341" s="1374"/>
      <c r="G341" s="1375"/>
      <c r="H341" s="1376"/>
      <c r="I341" s="1377">
        <f>PRODUCT(E341:H341)</f>
        <v>11</v>
      </c>
      <c r="J341" s="1390"/>
      <c r="K341" s="1379"/>
    </row>
    <row r="342" spans="1:12" s="302" customFormat="1" x14ac:dyDescent="0.3">
      <c r="A342" s="248"/>
      <c r="B342" s="248"/>
      <c r="C342" s="1371"/>
      <c r="D342" s="1391"/>
      <c r="E342" s="1373"/>
      <c r="F342" s="1374"/>
      <c r="G342" s="1375"/>
      <c r="H342" s="1376"/>
      <c r="I342" s="1377"/>
      <c r="J342" s="1378"/>
      <c r="K342" s="1379"/>
      <c r="L342" s="248"/>
    </row>
    <row r="343" spans="1:12" ht="16.5" customHeight="1" x14ac:dyDescent="0.3">
      <c r="C343" s="1359" t="str">
        <f>RESUMEN!C536</f>
        <v>03.16.03</v>
      </c>
      <c r="D343" s="1360" t="str">
        <f>RESUMEN!D536</f>
        <v>SEÑALIZACION CONTRA INCENDIOS Y EMERGENCIAS</v>
      </c>
      <c r="E343" s="1361"/>
      <c r="F343" s="1362"/>
      <c r="G343" s="1363"/>
      <c r="H343" s="1364"/>
      <c r="I343" s="1362"/>
      <c r="J343" s="1363"/>
      <c r="K343" s="1365"/>
    </row>
    <row r="344" spans="1:12" s="302" customFormat="1" ht="16.5" customHeight="1" x14ac:dyDescent="0.3">
      <c r="A344" s="248"/>
      <c r="B344" s="248"/>
      <c r="C344" s="1366" t="str">
        <f>RESUMEN!C537</f>
        <v>03.16.03.01</v>
      </c>
      <c r="D344" s="1396" t="str">
        <f>RESUMEN!D537</f>
        <v>SEÑAL PUERTA CORTAFUEGO (VINILO DE PVC FOTOLUMINISCENTE, LAMIADO A PRESION SOBRE PLACA RIGIDA DE CELTEX 3mm. ADOSADA DE 0.20x0.30m)</v>
      </c>
      <c r="E344" s="865"/>
      <c r="F344" s="1499"/>
      <c r="G344" s="1368"/>
      <c r="H344" s="1369"/>
      <c r="I344" s="1499"/>
      <c r="J344" s="1368">
        <f>SUM(I346:I515)</f>
        <v>187</v>
      </c>
      <c r="K344" s="1370" t="str">
        <f>+[44]RESUMEN!E178</f>
        <v>und</v>
      </c>
      <c r="L344" s="248"/>
    </row>
    <row r="345" spans="1:12" s="302" customFormat="1" x14ac:dyDescent="0.3">
      <c r="A345" s="248"/>
      <c r="B345" s="248"/>
      <c r="C345" s="1371"/>
      <c r="D345" s="1372" t="s">
        <v>4399</v>
      </c>
      <c r="E345" s="1373"/>
      <c r="F345" s="1374"/>
      <c r="G345" s="1375"/>
      <c r="H345" s="1376"/>
      <c r="I345" s="1377"/>
      <c r="J345" s="1390"/>
      <c r="K345" s="1408"/>
      <c r="L345" s="248"/>
    </row>
    <row r="346" spans="1:12" s="302" customFormat="1" x14ac:dyDescent="0.3">
      <c r="A346" s="248"/>
      <c r="B346" s="248"/>
      <c r="C346" s="1371"/>
      <c r="D346" s="1380" t="s">
        <v>169</v>
      </c>
      <c r="E346" s="1373"/>
      <c r="F346" s="1374"/>
      <c r="G346" s="1375"/>
      <c r="H346" s="1376"/>
      <c r="I346" s="1377"/>
      <c r="J346" s="1390"/>
      <c r="K346" s="1408"/>
      <c r="L346" s="248"/>
    </row>
    <row r="347" spans="1:12" s="302" customFormat="1" x14ac:dyDescent="0.3">
      <c r="A347" s="248"/>
      <c r="B347" s="248"/>
      <c r="C347" s="1371"/>
      <c r="D347" s="1381" t="s">
        <v>170</v>
      </c>
      <c r="E347" s="1373"/>
      <c r="F347" s="1374"/>
      <c r="G347" s="1375"/>
      <c r="H347" s="1376"/>
      <c r="I347" s="1377"/>
      <c r="J347" s="1390"/>
      <c r="K347" s="1408"/>
      <c r="L347" s="248"/>
    </row>
    <row r="348" spans="1:12" s="302" customFormat="1" x14ac:dyDescent="0.3">
      <c r="A348" s="248"/>
      <c r="B348" s="248"/>
      <c r="C348" s="1371" t="s">
        <v>2013</v>
      </c>
      <c r="D348" s="1382" t="s">
        <v>1860</v>
      </c>
      <c r="E348" s="1373">
        <v>2</v>
      </c>
      <c r="F348" s="1374"/>
      <c r="G348" s="1375"/>
      <c r="H348" s="1376"/>
      <c r="I348" s="1377">
        <f t="shared" ref="I348:I383" si="14">PRODUCT(E348:H348)</f>
        <v>2</v>
      </c>
      <c r="J348" s="1390"/>
      <c r="K348" s="1408"/>
      <c r="L348" s="248"/>
    </row>
    <row r="349" spans="1:12" s="302" customFormat="1" x14ac:dyDescent="0.3">
      <c r="A349" s="248"/>
      <c r="B349" s="248"/>
      <c r="C349" s="1371" t="s">
        <v>1225</v>
      </c>
      <c r="D349" s="1382" t="s">
        <v>1226</v>
      </c>
      <c r="E349" s="1373">
        <v>1</v>
      </c>
      <c r="F349" s="1374"/>
      <c r="G349" s="1375"/>
      <c r="H349" s="1376"/>
      <c r="I349" s="1377">
        <f t="shared" si="14"/>
        <v>1</v>
      </c>
      <c r="J349" s="1390"/>
      <c r="K349" s="1408"/>
      <c r="L349" s="248"/>
    </row>
    <row r="350" spans="1:12" s="302" customFormat="1" x14ac:dyDescent="0.3">
      <c r="A350" s="248"/>
      <c r="B350" s="248"/>
      <c r="C350" s="1371" t="s">
        <v>1270</v>
      </c>
      <c r="D350" s="1382" t="s">
        <v>1271</v>
      </c>
      <c r="E350" s="1373">
        <v>2</v>
      </c>
      <c r="F350" s="1374"/>
      <c r="G350" s="1375"/>
      <c r="H350" s="1376"/>
      <c r="I350" s="1377">
        <f t="shared" si="14"/>
        <v>2</v>
      </c>
      <c r="J350" s="1390"/>
      <c r="K350" s="1408"/>
      <c r="L350" s="248"/>
    </row>
    <row r="351" spans="1:12" s="302" customFormat="1" x14ac:dyDescent="0.3">
      <c r="A351" s="248"/>
      <c r="B351" s="248"/>
      <c r="C351" s="1371" t="s">
        <v>1266</v>
      </c>
      <c r="D351" s="1382" t="s">
        <v>265</v>
      </c>
      <c r="E351" s="1373">
        <v>1</v>
      </c>
      <c r="F351" s="1374"/>
      <c r="G351" s="1375"/>
      <c r="H351" s="1376"/>
      <c r="I351" s="1377">
        <f t="shared" si="14"/>
        <v>1</v>
      </c>
      <c r="J351" s="1390"/>
      <c r="K351" s="1408"/>
      <c r="L351" s="248"/>
    </row>
    <row r="352" spans="1:12" s="302" customFormat="1" ht="27.6" x14ac:dyDescent="0.3">
      <c r="A352" s="248"/>
      <c r="B352" s="248"/>
      <c r="C352" s="1371" t="s">
        <v>913</v>
      </c>
      <c r="D352" s="1382" t="s">
        <v>914</v>
      </c>
      <c r="E352" s="1373">
        <v>1</v>
      </c>
      <c r="F352" s="1374"/>
      <c r="G352" s="1375"/>
      <c r="H352" s="1376"/>
      <c r="I352" s="1377">
        <f t="shared" si="14"/>
        <v>1</v>
      </c>
      <c r="J352" s="1390"/>
      <c r="K352" s="1408"/>
      <c r="L352" s="248"/>
    </row>
    <row r="353" spans="1:12" s="302" customFormat="1" x14ac:dyDescent="0.3">
      <c r="A353" s="248"/>
      <c r="B353" s="248"/>
      <c r="C353" s="1371" t="s">
        <v>2316</v>
      </c>
      <c r="D353" s="1382" t="s">
        <v>2317</v>
      </c>
      <c r="E353" s="1373">
        <v>2</v>
      </c>
      <c r="F353" s="1374"/>
      <c r="G353" s="1375"/>
      <c r="H353" s="1376"/>
      <c r="I353" s="1377">
        <f t="shared" si="14"/>
        <v>2</v>
      </c>
      <c r="J353" s="1390"/>
      <c r="K353" s="1408"/>
      <c r="L353" s="248"/>
    </row>
    <row r="354" spans="1:12" s="302" customFormat="1" x14ac:dyDescent="0.3">
      <c r="A354" s="248"/>
      <c r="B354" s="248"/>
      <c r="C354" s="1371" t="s">
        <v>1035</v>
      </c>
      <c r="D354" s="1382" t="s">
        <v>218</v>
      </c>
      <c r="E354" s="1373">
        <v>1</v>
      </c>
      <c r="F354" s="1374"/>
      <c r="G354" s="1375"/>
      <c r="H354" s="1376"/>
      <c r="I354" s="1377">
        <f t="shared" si="14"/>
        <v>1</v>
      </c>
      <c r="J354" s="1390"/>
      <c r="K354" s="1408"/>
      <c r="L354" s="248"/>
    </row>
    <row r="355" spans="1:12" s="302" customFormat="1" x14ac:dyDescent="0.3">
      <c r="A355" s="248"/>
      <c r="B355" s="248"/>
      <c r="C355" s="1371" t="s">
        <v>1030</v>
      </c>
      <c r="D355" s="1382" t="s">
        <v>142</v>
      </c>
      <c r="E355" s="1373">
        <v>1</v>
      </c>
      <c r="F355" s="1374"/>
      <c r="G355" s="1375"/>
      <c r="H355" s="1376"/>
      <c r="I355" s="1377">
        <f t="shared" si="14"/>
        <v>1</v>
      </c>
      <c r="J355" s="1390"/>
      <c r="K355" s="1408"/>
      <c r="L355" s="248"/>
    </row>
    <row r="356" spans="1:12" s="302" customFormat="1" x14ac:dyDescent="0.3">
      <c r="A356" s="248"/>
      <c r="B356" s="248"/>
      <c r="C356" s="1371" t="s">
        <v>1031</v>
      </c>
      <c r="D356" s="1382" t="s">
        <v>150</v>
      </c>
      <c r="E356" s="1373">
        <v>1</v>
      </c>
      <c r="F356" s="1374"/>
      <c r="G356" s="1375"/>
      <c r="H356" s="1376"/>
      <c r="I356" s="1377">
        <f t="shared" si="14"/>
        <v>1</v>
      </c>
      <c r="J356" s="1390"/>
      <c r="K356" s="1408"/>
      <c r="L356" s="248"/>
    </row>
    <row r="357" spans="1:12" s="302" customFormat="1" x14ac:dyDescent="0.3">
      <c r="A357" s="248"/>
      <c r="B357" s="248"/>
      <c r="C357" s="1371" t="s">
        <v>1033</v>
      </c>
      <c r="D357" s="1382" t="s">
        <v>1034</v>
      </c>
      <c r="E357" s="1373">
        <v>1</v>
      </c>
      <c r="F357" s="1374"/>
      <c r="G357" s="1375"/>
      <c r="H357" s="1376"/>
      <c r="I357" s="1377">
        <f t="shared" si="14"/>
        <v>1</v>
      </c>
      <c r="J357" s="1386"/>
      <c r="K357" s="1379"/>
    </row>
    <row r="358" spans="1:12" s="302" customFormat="1" x14ac:dyDescent="0.3">
      <c r="A358" s="248"/>
      <c r="B358" s="248"/>
      <c r="C358" s="1371" t="s">
        <v>1058</v>
      </c>
      <c r="D358" s="1382" t="s">
        <v>1059</v>
      </c>
      <c r="E358" s="1373">
        <v>1</v>
      </c>
      <c r="F358" s="1374"/>
      <c r="G358" s="1375"/>
      <c r="H358" s="1376"/>
      <c r="I358" s="1377">
        <f t="shared" si="14"/>
        <v>1</v>
      </c>
      <c r="J358" s="1386"/>
      <c r="K358" s="1379"/>
    </row>
    <row r="359" spans="1:12" s="302" customFormat="1" x14ac:dyDescent="0.3">
      <c r="A359" s="248"/>
      <c r="B359" s="248"/>
      <c r="C359" s="1371" t="s">
        <v>2318</v>
      </c>
      <c r="D359" s="1382" t="s">
        <v>1065</v>
      </c>
      <c r="E359" s="1373">
        <v>2</v>
      </c>
      <c r="F359" s="1374"/>
      <c r="G359" s="1375"/>
      <c r="H359" s="1376"/>
      <c r="I359" s="1377">
        <f t="shared" si="14"/>
        <v>2</v>
      </c>
      <c r="J359" s="1386"/>
      <c r="K359" s="1379"/>
    </row>
    <row r="360" spans="1:12" s="302" customFormat="1" x14ac:dyDescent="0.3">
      <c r="A360" s="248"/>
      <c r="B360" s="248"/>
      <c r="C360" s="1371" t="s">
        <v>1067</v>
      </c>
      <c r="D360" s="1382" t="s">
        <v>1059</v>
      </c>
      <c r="E360" s="1373">
        <v>1</v>
      </c>
      <c r="F360" s="1374"/>
      <c r="G360" s="1375"/>
      <c r="H360" s="1376"/>
      <c r="I360" s="1377">
        <f t="shared" si="14"/>
        <v>1</v>
      </c>
      <c r="J360" s="1386"/>
      <c r="K360" s="1379"/>
    </row>
    <row r="361" spans="1:12" s="302" customFormat="1" x14ac:dyDescent="0.3">
      <c r="A361" s="248"/>
      <c r="B361" s="248"/>
      <c r="C361" s="1371" t="s">
        <v>1239</v>
      </c>
      <c r="D361" s="1382" t="s">
        <v>209</v>
      </c>
      <c r="E361" s="1373">
        <v>1</v>
      </c>
      <c r="F361" s="1374"/>
      <c r="G361" s="1375"/>
      <c r="H361" s="1376"/>
      <c r="I361" s="1377">
        <f t="shared" si="14"/>
        <v>1</v>
      </c>
      <c r="J361" s="1386"/>
      <c r="K361" s="1379"/>
    </row>
    <row r="362" spans="1:12" s="302" customFormat="1" x14ac:dyDescent="0.3">
      <c r="A362" s="248"/>
      <c r="B362" s="248"/>
      <c r="C362" s="1371" t="s">
        <v>942</v>
      </c>
      <c r="D362" s="1382" t="s">
        <v>268</v>
      </c>
      <c r="E362" s="1373">
        <v>1</v>
      </c>
      <c r="F362" s="1374"/>
      <c r="G362" s="1375"/>
      <c r="H362" s="1376"/>
      <c r="I362" s="1377">
        <f t="shared" si="14"/>
        <v>1</v>
      </c>
      <c r="J362" s="1386"/>
      <c r="K362" s="1379"/>
    </row>
    <row r="363" spans="1:12" s="302" customFormat="1" x14ac:dyDescent="0.3">
      <c r="A363" s="248"/>
      <c r="B363" s="248"/>
      <c r="C363" s="1371" t="s">
        <v>944</v>
      </c>
      <c r="D363" s="1382" t="s">
        <v>804</v>
      </c>
      <c r="E363" s="1373">
        <v>1</v>
      </c>
      <c r="F363" s="1374"/>
      <c r="G363" s="1375"/>
      <c r="H363" s="1376"/>
      <c r="I363" s="1377">
        <f t="shared" si="14"/>
        <v>1</v>
      </c>
      <c r="J363" s="1386"/>
      <c r="K363" s="1379"/>
    </row>
    <row r="364" spans="1:12" s="302" customFormat="1" ht="27.6" x14ac:dyDescent="0.3">
      <c r="A364" s="248"/>
      <c r="B364" s="248"/>
      <c r="C364" s="1371" t="s">
        <v>946</v>
      </c>
      <c r="D364" s="1382" t="s">
        <v>947</v>
      </c>
      <c r="E364" s="1373">
        <v>1</v>
      </c>
      <c r="F364" s="1374"/>
      <c r="G364" s="1375"/>
      <c r="H364" s="1376"/>
      <c r="I364" s="1377">
        <f t="shared" si="14"/>
        <v>1</v>
      </c>
      <c r="J364" s="1386"/>
      <c r="K364" s="1379"/>
    </row>
    <row r="365" spans="1:12" s="302" customFormat="1" x14ac:dyDescent="0.3">
      <c r="A365" s="248"/>
      <c r="B365" s="248"/>
      <c r="C365" s="1371" t="s">
        <v>948</v>
      </c>
      <c r="D365" s="1382" t="s">
        <v>209</v>
      </c>
      <c r="E365" s="1373">
        <v>1</v>
      </c>
      <c r="F365" s="1374"/>
      <c r="G365" s="1375"/>
      <c r="H365" s="1376"/>
      <c r="I365" s="1377">
        <f t="shared" si="14"/>
        <v>1</v>
      </c>
      <c r="J365" s="1386"/>
      <c r="K365" s="1379"/>
    </row>
    <row r="366" spans="1:12" s="302" customFormat="1" x14ac:dyDescent="0.3">
      <c r="A366" s="248"/>
      <c r="B366" s="248"/>
      <c r="C366" s="1371" t="s">
        <v>2254</v>
      </c>
      <c r="D366" s="1382" t="s">
        <v>566</v>
      </c>
      <c r="E366" s="1373">
        <v>1</v>
      </c>
      <c r="F366" s="1374"/>
      <c r="G366" s="1375"/>
      <c r="H366" s="1376"/>
      <c r="I366" s="1377">
        <f t="shared" si="14"/>
        <v>1</v>
      </c>
      <c r="J366" s="1386"/>
      <c r="K366" s="1379"/>
    </row>
    <row r="367" spans="1:12" s="302" customFormat="1" x14ac:dyDescent="0.3">
      <c r="A367" s="248"/>
      <c r="B367" s="248"/>
      <c r="C367" s="1371" t="s">
        <v>883</v>
      </c>
      <c r="D367" s="1382" t="s">
        <v>884</v>
      </c>
      <c r="E367" s="1373">
        <v>1</v>
      </c>
      <c r="F367" s="1374"/>
      <c r="G367" s="1375"/>
      <c r="H367" s="1376"/>
      <c r="I367" s="1377">
        <f t="shared" si="14"/>
        <v>1</v>
      </c>
      <c r="J367" s="1389"/>
      <c r="K367" s="1379"/>
    </row>
    <row r="368" spans="1:12" s="302" customFormat="1" x14ac:dyDescent="0.3">
      <c r="A368" s="248"/>
      <c r="B368" s="248"/>
      <c r="C368" s="1371" t="s">
        <v>2007</v>
      </c>
      <c r="D368" s="1382" t="s">
        <v>2008</v>
      </c>
      <c r="E368" s="1373">
        <v>2</v>
      </c>
      <c r="F368" s="1374"/>
      <c r="G368" s="1375"/>
      <c r="H368" s="1376"/>
      <c r="I368" s="1377">
        <f t="shared" si="14"/>
        <v>2</v>
      </c>
      <c r="J368" s="1390"/>
      <c r="K368" s="1379"/>
    </row>
    <row r="369" spans="1:11" s="302" customFormat="1" x14ac:dyDescent="0.3">
      <c r="A369" s="248"/>
      <c r="B369" s="248"/>
      <c r="C369" s="1371" t="s">
        <v>2247</v>
      </c>
      <c r="D369" s="1382" t="s">
        <v>156</v>
      </c>
      <c r="E369" s="1373">
        <v>1</v>
      </c>
      <c r="F369" s="1374"/>
      <c r="G369" s="1375"/>
      <c r="H369" s="1376"/>
      <c r="I369" s="1377">
        <f t="shared" si="14"/>
        <v>1</v>
      </c>
      <c r="J369" s="1390"/>
      <c r="K369" s="1379"/>
    </row>
    <row r="370" spans="1:11" s="302" customFormat="1" x14ac:dyDescent="0.3">
      <c r="A370" s="248"/>
      <c r="B370" s="248"/>
      <c r="C370" s="1371" t="s">
        <v>976</v>
      </c>
      <c r="D370" s="1382" t="s">
        <v>1059</v>
      </c>
      <c r="E370" s="1373">
        <v>1</v>
      </c>
      <c r="F370" s="1374"/>
      <c r="G370" s="1375"/>
      <c r="H370" s="1376"/>
      <c r="I370" s="1377">
        <f t="shared" si="14"/>
        <v>1</v>
      </c>
      <c r="J370" s="1390"/>
      <c r="K370" s="1379"/>
    </row>
    <row r="371" spans="1:11" s="302" customFormat="1" x14ac:dyDescent="0.3">
      <c r="A371" s="248"/>
      <c r="B371" s="248"/>
      <c r="C371" s="1371" t="s">
        <v>2553</v>
      </c>
      <c r="D371" s="1382" t="s">
        <v>2414</v>
      </c>
      <c r="E371" s="1373">
        <v>2</v>
      </c>
      <c r="F371" s="1374"/>
      <c r="G371" s="1375"/>
      <c r="H371" s="1376"/>
      <c r="I371" s="1377">
        <f t="shared" si="14"/>
        <v>2</v>
      </c>
      <c r="J371" s="1390"/>
      <c r="K371" s="1379"/>
    </row>
    <row r="372" spans="1:11" s="302" customFormat="1" x14ac:dyDescent="0.3">
      <c r="A372" s="248"/>
      <c r="B372" s="248"/>
      <c r="C372" s="1371" t="s">
        <v>983</v>
      </c>
      <c r="D372" s="1382" t="s">
        <v>984</v>
      </c>
      <c r="E372" s="1373">
        <v>1</v>
      </c>
      <c r="F372" s="1374"/>
      <c r="G372" s="1375"/>
      <c r="H372" s="1376"/>
      <c r="I372" s="1377">
        <f t="shared" si="14"/>
        <v>1</v>
      </c>
      <c r="J372" s="1390"/>
      <c r="K372" s="1379"/>
    </row>
    <row r="373" spans="1:11" s="302" customFormat="1" x14ac:dyDescent="0.3">
      <c r="A373" s="248"/>
      <c r="B373" s="248"/>
      <c r="C373" s="1371" t="s">
        <v>1077</v>
      </c>
      <c r="D373" s="1382" t="s">
        <v>271</v>
      </c>
      <c r="E373" s="1373">
        <v>1</v>
      </c>
      <c r="F373" s="1374"/>
      <c r="G373" s="1375"/>
      <c r="H373" s="1376"/>
      <c r="I373" s="1377">
        <f t="shared" si="14"/>
        <v>1</v>
      </c>
      <c r="J373" s="1390"/>
      <c r="K373" s="1379"/>
    </row>
    <row r="374" spans="1:11" s="302" customFormat="1" x14ac:dyDescent="0.3">
      <c r="A374" s="248"/>
      <c r="B374" s="248"/>
      <c r="C374" s="1371" t="s">
        <v>1085</v>
      </c>
      <c r="D374" s="1382" t="s">
        <v>1059</v>
      </c>
      <c r="E374" s="1373">
        <v>1</v>
      </c>
      <c r="F374" s="1374"/>
      <c r="G374" s="1375"/>
      <c r="H374" s="1376"/>
      <c r="I374" s="1377">
        <f t="shared" si="14"/>
        <v>1</v>
      </c>
      <c r="J374" s="1390"/>
      <c r="K374" s="1379"/>
    </row>
    <row r="375" spans="1:11" s="302" customFormat="1" x14ac:dyDescent="0.3">
      <c r="A375" s="248"/>
      <c r="B375" s="248"/>
      <c r="C375" s="1371" t="s">
        <v>1118</v>
      </c>
      <c r="D375" s="1382" t="s">
        <v>174</v>
      </c>
      <c r="E375" s="1373">
        <v>1</v>
      </c>
      <c r="F375" s="1374"/>
      <c r="G375" s="1375"/>
      <c r="H375" s="1376"/>
      <c r="I375" s="1377">
        <f t="shared" si="14"/>
        <v>1</v>
      </c>
      <c r="J375" s="1390"/>
      <c r="K375" s="1379"/>
    </row>
    <row r="376" spans="1:11" s="302" customFormat="1" x14ac:dyDescent="0.3">
      <c r="A376" s="248"/>
      <c r="B376" s="248"/>
      <c r="C376" s="1371" t="s">
        <v>1133</v>
      </c>
      <c r="D376" s="1382" t="s">
        <v>1132</v>
      </c>
      <c r="E376" s="1373">
        <v>1</v>
      </c>
      <c r="F376" s="1374"/>
      <c r="G376" s="1375"/>
      <c r="H376" s="1376"/>
      <c r="I376" s="1377">
        <f t="shared" si="14"/>
        <v>1</v>
      </c>
      <c r="J376" s="1390"/>
      <c r="K376" s="1379"/>
    </row>
    <row r="377" spans="1:11" s="302" customFormat="1" x14ac:dyDescent="0.3">
      <c r="A377" s="248"/>
      <c r="B377" s="248"/>
      <c r="C377" s="1371" t="s">
        <v>1135</v>
      </c>
      <c r="D377" s="1382" t="s">
        <v>764</v>
      </c>
      <c r="E377" s="1373">
        <v>1</v>
      </c>
      <c r="F377" s="1374"/>
      <c r="G377" s="1375"/>
      <c r="H377" s="1376"/>
      <c r="I377" s="1377">
        <f t="shared" si="14"/>
        <v>1</v>
      </c>
      <c r="J377" s="1390"/>
      <c r="K377" s="1379"/>
    </row>
    <row r="378" spans="1:11" s="302" customFormat="1" x14ac:dyDescent="0.3">
      <c r="A378" s="248"/>
      <c r="B378" s="248"/>
      <c r="C378" s="1371" t="s">
        <v>1129</v>
      </c>
      <c r="D378" s="1382" t="s">
        <v>1059</v>
      </c>
      <c r="E378" s="1373">
        <v>1</v>
      </c>
      <c r="F378" s="1374"/>
      <c r="G378" s="1375"/>
      <c r="H378" s="1376"/>
      <c r="I378" s="1377">
        <f t="shared" si="14"/>
        <v>1</v>
      </c>
      <c r="J378" s="1390"/>
      <c r="K378" s="1379"/>
    </row>
    <row r="379" spans="1:11" s="302" customFormat="1" x14ac:dyDescent="0.3">
      <c r="A379" s="248"/>
      <c r="B379" s="248"/>
      <c r="C379" s="1371" t="s">
        <v>1148</v>
      </c>
      <c r="D379" s="1382" t="s">
        <v>351</v>
      </c>
      <c r="E379" s="1373">
        <v>1</v>
      </c>
      <c r="F379" s="1374"/>
      <c r="G379" s="1375"/>
      <c r="H379" s="1376"/>
      <c r="I379" s="1377">
        <f t="shared" si="14"/>
        <v>1</v>
      </c>
      <c r="J379" s="1390"/>
      <c r="K379" s="1379"/>
    </row>
    <row r="380" spans="1:11" s="302" customFormat="1" x14ac:dyDescent="0.3">
      <c r="A380" s="248"/>
      <c r="B380" s="248"/>
      <c r="C380" s="1371" t="s">
        <v>1151</v>
      </c>
      <c r="D380" s="1382" t="s">
        <v>209</v>
      </c>
      <c r="E380" s="1373">
        <v>1</v>
      </c>
      <c r="F380" s="1374"/>
      <c r="G380" s="1375"/>
      <c r="H380" s="1376"/>
      <c r="I380" s="1377">
        <f t="shared" si="14"/>
        <v>1</v>
      </c>
      <c r="J380" s="1390"/>
      <c r="K380" s="1379"/>
    </row>
    <row r="381" spans="1:11" s="302" customFormat="1" x14ac:dyDescent="0.3">
      <c r="A381" s="248"/>
      <c r="B381" s="248"/>
      <c r="C381" s="1371" t="s">
        <v>1152</v>
      </c>
      <c r="D381" s="1382" t="s">
        <v>1153</v>
      </c>
      <c r="E381" s="1373">
        <v>3</v>
      </c>
      <c r="F381" s="1374"/>
      <c r="G381" s="1375"/>
      <c r="H381" s="1376"/>
      <c r="I381" s="1377">
        <f t="shared" si="14"/>
        <v>3</v>
      </c>
      <c r="J381" s="1390"/>
      <c r="K381" s="1379"/>
    </row>
    <row r="382" spans="1:11" s="302" customFormat="1" x14ac:dyDescent="0.3">
      <c r="A382" s="248"/>
      <c r="B382" s="248"/>
      <c r="C382" s="1371" t="s">
        <v>1155</v>
      </c>
      <c r="D382" s="1382" t="s">
        <v>566</v>
      </c>
      <c r="E382" s="1373">
        <v>1</v>
      </c>
      <c r="F382" s="1374"/>
      <c r="G382" s="1375"/>
      <c r="H382" s="1376"/>
      <c r="I382" s="1377">
        <f t="shared" si="14"/>
        <v>1</v>
      </c>
      <c r="J382" s="1390"/>
      <c r="K382" s="1379"/>
    </row>
    <row r="383" spans="1:11" s="302" customFormat="1" x14ac:dyDescent="0.3">
      <c r="A383" s="248"/>
      <c r="B383" s="248"/>
      <c r="C383" s="1371" t="s">
        <v>1142</v>
      </c>
      <c r="D383" s="1382" t="s">
        <v>209</v>
      </c>
      <c r="E383" s="1373">
        <v>1</v>
      </c>
      <c r="F383" s="1374"/>
      <c r="G383" s="1375"/>
      <c r="H383" s="1376"/>
      <c r="I383" s="1377">
        <f t="shared" si="14"/>
        <v>1</v>
      </c>
      <c r="J383" s="1390"/>
      <c r="K383" s="1379"/>
    </row>
    <row r="384" spans="1:11" s="302" customFormat="1" x14ac:dyDescent="0.3">
      <c r="A384" s="248"/>
      <c r="B384" s="248"/>
      <c r="C384" s="1371"/>
      <c r="D384" s="1372" t="s">
        <v>4400</v>
      </c>
      <c r="E384" s="1373"/>
      <c r="F384" s="1374"/>
      <c r="G384" s="1375"/>
      <c r="H384" s="1376"/>
      <c r="I384" s="1377"/>
      <c r="J384" s="1390"/>
      <c r="K384" s="1379"/>
    </row>
    <row r="385" spans="1:11" s="302" customFormat="1" x14ac:dyDescent="0.3">
      <c r="A385" s="248"/>
      <c r="B385" s="248"/>
      <c r="C385" s="1371"/>
      <c r="D385" s="1381" t="s">
        <v>170</v>
      </c>
      <c r="E385" s="1373"/>
      <c r="F385" s="1374"/>
      <c r="G385" s="1375"/>
      <c r="H385" s="1376"/>
      <c r="I385" s="1377"/>
      <c r="J385" s="1390"/>
      <c r="K385" s="1379"/>
    </row>
    <row r="386" spans="1:11" s="302" customFormat="1" x14ac:dyDescent="0.3">
      <c r="A386" s="248"/>
      <c r="B386" s="248"/>
      <c r="C386" s="1371" t="s">
        <v>2485</v>
      </c>
      <c r="D386" s="1382" t="s">
        <v>300</v>
      </c>
      <c r="E386" s="1373">
        <v>2</v>
      </c>
      <c r="F386" s="1374"/>
      <c r="G386" s="1375"/>
      <c r="H386" s="1376"/>
      <c r="I386" s="1377">
        <f t="shared" ref="I386:I391" si="15">PRODUCT(E386:H386)</f>
        <v>2</v>
      </c>
      <c r="J386" s="1390"/>
      <c r="K386" s="1379"/>
    </row>
    <row r="387" spans="1:11" s="302" customFormat="1" x14ac:dyDescent="0.3">
      <c r="A387" s="248"/>
      <c r="B387" s="248"/>
      <c r="C387" s="1371" t="s">
        <v>2486</v>
      </c>
      <c r="D387" s="1382" t="s">
        <v>196</v>
      </c>
      <c r="E387" s="1373">
        <v>1</v>
      </c>
      <c r="F387" s="1374"/>
      <c r="G387" s="1375"/>
      <c r="H387" s="1376"/>
      <c r="I387" s="1377">
        <f t="shared" si="15"/>
        <v>1</v>
      </c>
      <c r="J387" s="1390"/>
      <c r="K387" s="1379"/>
    </row>
    <row r="388" spans="1:11" s="302" customFormat="1" x14ac:dyDescent="0.3">
      <c r="A388" s="248"/>
      <c r="B388" s="248"/>
      <c r="C388" s="1371" t="s">
        <v>1373</v>
      </c>
      <c r="D388" s="1382" t="s">
        <v>207</v>
      </c>
      <c r="E388" s="1373">
        <v>1</v>
      </c>
      <c r="F388" s="1374"/>
      <c r="G388" s="1375"/>
      <c r="H388" s="1376"/>
      <c r="I388" s="1377">
        <f t="shared" si="15"/>
        <v>1</v>
      </c>
      <c r="J388" s="1390"/>
      <c r="K388" s="1379"/>
    </row>
    <row r="389" spans="1:11" s="302" customFormat="1" x14ac:dyDescent="0.3">
      <c r="A389" s="248"/>
      <c r="B389" s="248"/>
      <c r="C389" s="1371" t="s">
        <v>1376</v>
      </c>
      <c r="D389" s="1382" t="s">
        <v>254</v>
      </c>
      <c r="E389" s="1373">
        <v>1</v>
      </c>
      <c r="F389" s="1374"/>
      <c r="G389" s="1375"/>
      <c r="H389" s="1376"/>
      <c r="I389" s="1377">
        <f t="shared" si="15"/>
        <v>1</v>
      </c>
      <c r="J389" s="1390"/>
      <c r="K389" s="1379"/>
    </row>
    <row r="390" spans="1:11" s="302" customFormat="1" x14ac:dyDescent="0.3">
      <c r="A390" s="248"/>
      <c r="B390" s="248"/>
      <c r="C390" s="1371" t="s">
        <v>853</v>
      </c>
      <c r="D390" s="1382" t="s">
        <v>211</v>
      </c>
      <c r="E390" s="1373">
        <v>2</v>
      </c>
      <c r="F390" s="1374"/>
      <c r="G390" s="1375"/>
      <c r="H390" s="1376"/>
      <c r="I390" s="1377">
        <f t="shared" si="15"/>
        <v>2</v>
      </c>
      <c r="J390" s="1390"/>
      <c r="K390" s="1379"/>
    </row>
    <row r="391" spans="1:11" s="302" customFormat="1" x14ac:dyDescent="0.3">
      <c r="A391" s="248"/>
      <c r="B391" s="248"/>
      <c r="C391" s="1371" t="s">
        <v>1175</v>
      </c>
      <c r="D391" s="1382" t="s">
        <v>1059</v>
      </c>
      <c r="E391" s="1373">
        <v>2</v>
      </c>
      <c r="F391" s="1374"/>
      <c r="G391" s="1375"/>
      <c r="H391" s="1376"/>
      <c r="I391" s="1377">
        <f t="shared" si="15"/>
        <v>2</v>
      </c>
      <c r="J391" s="1390"/>
      <c r="K391" s="1379"/>
    </row>
    <row r="392" spans="1:11" s="302" customFormat="1" x14ac:dyDescent="0.3">
      <c r="A392" s="248"/>
      <c r="B392" s="248"/>
      <c r="C392" s="1371"/>
      <c r="D392" s="1381" t="s">
        <v>118</v>
      </c>
      <c r="E392" s="1373"/>
      <c r="F392" s="1374"/>
      <c r="G392" s="1375"/>
      <c r="H392" s="1376"/>
      <c r="I392" s="1377"/>
      <c r="J392" s="1390"/>
      <c r="K392" s="1379"/>
    </row>
    <row r="393" spans="1:11" s="302" customFormat="1" x14ac:dyDescent="0.3">
      <c r="A393" s="248"/>
      <c r="B393" s="248"/>
      <c r="C393" s="1371" t="s">
        <v>1275</v>
      </c>
      <c r="D393" s="1382" t="s">
        <v>383</v>
      </c>
      <c r="E393" s="1373">
        <v>2</v>
      </c>
      <c r="F393" s="1374"/>
      <c r="G393" s="1375"/>
      <c r="H393" s="1376"/>
      <c r="I393" s="1377">
        <f>PRODUCT(E393:H393)</f>
        <v>2</v>
      </c>
      <c r="J393" s="1390"/>
      <c r="K393" s="1379"/>
    </row>
    <row r="394" spans="1:11" s="302" customFormat="1" x14ac:dyDescent="0.3">
      <c r="A394" s="248"/>
      <c r="B394" s="248"/>
      <c r="C394" s="1371" t="s">
        <v>1291</v>
      </c>
      <c r="D394" s="1382" t="s">
        <v>210</v>
      </c>
      <c r="E394" s="1373">
        <v>1</v>
      </c>
      <c r="F394" s="1374"/>
      <c r="G394" s="1375"/>
      <c r="H394" s="1376"/>
      <c r="I394" s="1377">
        <f>PRODUCT(E394:H394)</f>
        <v>1</v>
      </c>
      <c r="J394" s="1390"/>
      <c r="K394" s="1379"/>
    </row>
    <row r="395" spans="1:11" s="302" customFormat="1" x14ac:dyDescent="0.3">
      <c r="A395" s="248"/>
      <c r="B395" s="248"/>
      <c r="C395" s="1371" t="s">
        <v>1286</v>
      </c>
      <c r="D395" s="1382" t="s">
        <v>3781</v>
      </c>
      <c r="E395" s="1373">
        <v>1</v>
      </c>
      <c r="F395" s="1374"/>
      <c r="G395" s="1375"/>
      <c r="H395" s="1376"/>
      <c r="I395" s="1377">
        <f>PRODUCT(E395:H395)</f>
        <v>1</v>
      </c>
      <c r="J395" s="1390"/>
      <c r="K395" s="1379"/>
    </row>
    <row r="396" spans="1:11" s="302" customFormat="1" x14ac:dyDescent="0.3">
      <c r="A396" s="248"/>
      <c r="B396" s="248"/>
      <c r="C396" s="1371" t="s">
        <v>1286</v>
      </c>
      <c r="D396" s="1382" t="s">
        <v>272</v>
      </c>
      <c r="E396" s="1373">
        <v>1</v>
      </c>
      <c r="F396" s="1374"/>
      <c r="G396" s="1375"/>
      <c r="H396" s="1376"/>
      <c r="I396" s="1377">
        <f>PRODUCT(E396:H396)</f>
        <v>1</v>
      </c>
      <c r="J396" s="1390"/>
      <c r="K396" s="1379"/>
    </row>
    <row r="397" spans="1:11" s="302" customFormat="1" x14ac:dyDescent="0.3">
      <c r="A397" s="248"/>
      <c r="B397" s="248"/>
      <c r="C397" s="1371" t="s">
        <v>1296</v>
      </c>
      <c r="D397" s="1382" t="s">
        <v>138</v>
      </c>
      <c r="E397" s="1373">
        <v>2</v>
      </c>
      <c r="F397" s="1374"/>
      <c r="G397" s="1375"/>
      <c r="H397" s="1376"/>
      <c r="I397" s="1377">
        <f>PRODUCT(E397:H397)</f>
        <v>2</v>
      </c>
      <c r="J397" s="1390"/>
      <c r="K397" s="1379"/>
    </row>
    <row r="398" spans="1:11" s="302" customFormat="1" x14ac:dyDescent="0.3">
      <c r="A398" s="248"/>
      <c r="B398" s="248"/>
      <c r="C398" s="1371"/>
      <c r="D398" s="1381" t="s">
        <v>67</v>
      </c>
      <c r="E398" s="1373"/>
      <c r="F398" s="1374"/>
      <c r="G398" s="1375"/>
      <c r="H398" s="1376"/>
      <c r="I398" s="1377"/>
      <c r="J398" s="1390"/>
      <c r="K398" s="1379"/>
    </row>
    <row r="399" spans="1:11" s="302" customFormat="1" ht="27.6" x14ac:dyDescent="0.3">
      <c r="A399" s="248"/>
      <c r="B399" s="248"/>
      <c r="C399" s="1371" t="s">
        <v>1309</v>
      </c>
      <c r="D399" s="1382" t="s">
        <v>1310</v>
      </c>
      <c r="E399" s="1373">
        <v>2</v>
      </c>
      <c r="F399" s="1374"/>
      <c r="G399" s="1375"/>
      <c r="H399" s="1376"/>
      <c r="I399" s="1377">
        <f>PRODUCT(E399:H399)</f>
        <v>2</v>
      </c>
      <c r="J399" s="1390"/>
      <c r="K399" s="1379"/>
    </row>
    <row r="400" spans="1:11" s="302" customFormat="1" x14ac:dyDescent="0.3">
      <c r="A400" s="248"/>
      <c r="B400" s="248"/>
      <c r="C400" s="1371" t="s">
        <v>1331</v>
      </c>
      <c r="D400" s="1382" t="s">
        <v>4440</v>
      </c>
      <c r="E400" s="1373">
        <v>1</v>
      </c>
      <c r="F400" s="1374"/>
      <c r="G400" s="1375"/>
      <c r="H400" s="1376"/>
      <c r="I400" s="1377">
        <f>PRODUCT(E400:H400)</f>
        <v>1</v>
      </c>
      <c r="J400" s="1390"/>
      <c r="K400" s="1379"/>
    </row>
    <row r="401" spans="1:11" s="302" customFormat="1" ht="27.6" x14ac:dyDescent="0.3">
      <c r="A401" s="248"/>
      <c r="B401" s="248"/>
      <c r="C401" s="1371" t="s">
        <v>1317</v>
      </c>
      <c r="D401" s="1382" t="s">
        <v>4441</v>
      </c>
      <c r="E401" s="1373">
        <v>1</v>
      </c>
      <c r="F401" s="1374"/>
      <c r="G401" s="1375"/>
      <c r="H401" s="1376"/>
      <c r="I401" s="1377">
        <f>PRODUCT(E401:H401)</f>
        <v>1</v>
      </c>
      <c r="J401" s="1390"/>
      <c r="K401" s="1379"/>
    </row>
    <row r="402" spans="1:11" s="302" customFormat="1" x14ac:dyDescent="0.3">
      <c r="A402" s="248"/>
      <c r="B402" s="248"/>
      <c r="C402" s="1371"/>
      <c r="D402" s="1381" t="s">
        <v>69</v>
      </c>
      <c r="E402" s="1373"/>
      <c r="F402" s="1374"/>
      <c r="G402" s="1375"/>
      <c r="H402" s="1376"/>
      <c r="I402" s="1377"/>
      <c r="J402" s="1390"/>
      <c r="K402" s="1379"/>
    </row>
    <row r="403" spans="1:11" s="302" customFormat="1" x14ac:dyDescent="0.3">
      <c r="A403" s="248"/>
      <c r="B403" s="248"/>
      <c r="C403" s="1371" t="s">
        <v>1339</v>
      </c>
      <c r="D403" s="1382" t="s">
        <v>351</v>
      </c>
      <c r="E403" s="1373">
        <v>1</v>
      </c>
      <c r="F403" s="1374"/>
      <c r="G403" s="1375"/>
      <c r="H403" s="1376"/>
      <c r="I403" s="1377">
        <f>PRODUCT(E403:H403)</f>
        <v>1</v>
      </c>
      <c r="J403" s="1390"/>
      <c r="K403" s="1379"/>
    </row>
    <row r="404" spans="1:11" s="302" customFormat="1" x14ac:dyDescent="0.3">
      <c r="A404" s="248"/>
      <c r="B404" s="248"/>
      <c r="C404" s="1371" t="s">
        <v>1341</v>
      </c>
      <c r="D404" s="1382" t="s">
        <v>1342</v>
      </c>
      <c r="E404" s="1373">
        <v>1</v>
      </c>
      <c r="F404" s="1374"/>
      <c r="G404" s="1375"/>
      <c r="H404" s="1376"/>
      <c r="I404" s="1377">
        <f>PRODUCT(E404:H404)</f>
        <v>1</v>
      </c>
      <c r="J404" s="1390"/>
      <c r="K404" s="1379"/>
    </row>
    <row r="405" spans="1:11" s="302" customFormat="1" x14ac:dyDescent="0.3">
      <c r="A405" s="248"/>
      <c r="B405" s="248"/>
      <c r="C405" s="1371"/>
      <c r="D405" s="1382" t="s">
        <v>4442</v>
      </c>
      <c r="E405" s="1373">
        <v>1</v>
      </c>
      <c r="F405" s="1374"/>
      <c r="G405" s="1375"/>
      <c r="H405" s="1376"/>
      <c r="I405" s="1377">
        <f>PRODUCT(E405:H405)</f>
        <v>1</v>
      </c>
      <c r="J405" s="1390"/>
      <c r="K405" s="1379"/>
    </row>
    <row r="406" spans="1:11" s="302" customFormat="1" x14ac:dyDescent="0.3">
      <c r="A406" s="248"/>
      <c r="B406" s="248"/>
      <c r="C406" s="1371"/>
      <c r="D406" s="1381" t="s">
        <v>188</v>
      </c>
      <c r="E406" s="1373"/>
      <c r="F406" s="1374"/>
      <c r="G406" s="1375"/>
      <c r="H406" s="1376"/>
      <c r="I406" s="1377"/>
      <c r="J406" s="1390"/>
      <c r="K406" s="1379"/>
    </row>
    <row r="407" spans="1:11" s="302" customFormat="1" x14ac:dyDescent="0.3">
      <c r="A407" s="248"/>
      <c r="B407" s="248"/>
      <c r="C407" s="1371" t="s">
        <v>1363</v>
      </c>
      <c r="D407" s="1382" t="s">
        <v>223</v>
      </c>
      <c r="E407" s="1373">
        <v>1</v>
      </c>
      <c r="F407" s="1374"/>
      <c r="G407" s="1375"/>
      <c r="H407" s="1376"/>
      <c r="I407" s="1377">
        <f t="shared" ref="I407:I412" si="16">PRODUCT(E407:H407)</f>
        <v>1</v>
      </c>
      <c r="J407" s="1390"/>
      <c r="K407" s="1379"/>
    </row>
    <row r="408" spans="1:11" s="302" customFormat="1" x14ac:dyDescent="0.3">
      <c r="A408" s="248"/>
      <c r="B408" s="248"/>
      <c r="C408" s="1371" t="s">
        <v>1365</v>
      </c>
      <c r="D408" s="1382" t="s">
        <v>1366</v>
      </c>
      <c r="E408" s="1373">
        <v>1</v>
      </c>
      <c r="F408" s="1374"/>
      <c r="G408" s="1375"/>
      <c r="H408" s="1376"/>
      <c r="I408" s="1377">
        <f t="shared" si="16"/>
        <v>1</v>
      </c>
      <c r="J408" s="1390"/>
      <c r="K408" s="1379"/>
    </row>
    <row r="409" spans="1:11" s="302" customFormat="1" x14ac:dyDescent="0.3">
      <c r="A409" s="248"/>
      <c r="B409" s="248"/>
      <c r="C409" s="1371" t="s">
        <v>1359</v>
      </c>
      <c r="D409" s="1382" t="s">
        <v>162</v>
      </c>
      <c r="E409" s="1373">
        <v>1</v>
      </c>
      <c r="F409" s="1374"/>
      <c r="G409" s="1375"/>
      <c r="H409" s="1376"/>
      <c r="I409" s="1377">
        <f t="shared" si="16"/>
        <v>1</v>
      </c>
      <c r="J409" s="1390"/>
      <c r="K409" s="1379"/>
    </row>
    <row r="410" spans="1:11" s="302" customFormat="1" x14ac:dyDescent="0.3">
      <c r="A410" s="248"/>
      <c r="B410" s="248"/>
      <c r="C410" s="1371" t="s">
        <v>1394</v>
      </c>
      <c r="D410" s="1382" t="s">
        <v>163</v>
      </c>
      <c r="E410" s="1373">
        <v>1</v>
      </c>
      <c r="F410" s="1374"/>
      <c r="G410" s="1375"/>
      <c r="H410" s="1376"/>
      <c r="I410" s="1377">
        <f t="shared" si="16"/>
        <v>1</v>
      </c>
      <c r="J410" s="1390"/>
      <c r="K410" s="1379"/>
    </row>
    <row r="411" spans="1:11" s="302" customFormat="1" x14ac:dyDescent="0.3">
      <c r="A411" s="248"/>
      <c r="B411" s="248"/>
      <c r="C411" s="1371" t="s">
        <v>1399</v>
      </c>
      <c r="D411" s="1382" t="s">
        <v>1400</v>
      </c>
      <c r="E411" s="1373">
        <v>1</v>
      </c>
      <c r="F411" s="1374"/>
      <c r="G411" s="1375"/>
      <c r="H411" s="1376"/>
      <c r="I411" s="1377">
        <f t="shared" si="16"/>
        <v>1</v>
      </c>
      <c r="J411" s="1390"/>
      <c r="K411" s="1379"/>
    </row>
    <row r="412" spans="1:11" s="302" customFormat="1" x14ac:dyDescent="0.3">
      <c r="A412" s="248"/>
      <c r="B412" s="248"/>
      <c r="C412" s="1371" t="s">
        <v>1395</v>
      </c>
      <c r="D412" s="1382" t="s">
        <v>192</v>
      </c>
      <c r="E412" s="1373">
        <v>1</v>
      </c>
      <c r="F412" s="1374"/>
      <c r="G412" s="1375"/>
      <c r="H412" s="1376"/>
      <c r="I412" s="1377">
        <f t="shared" si="16"/>
        <v>1</v>
      </c>
      <c r="J412" s="1390"/>
      <c r="K412" s="1379"/>
    </row>
    <row r="413" spans="1:11" s="302" customFormat="1" x14ac:dyDescent="0.3">
      <c r="A413" s="248"/>
      <c r="B413" s="248"/>
      <c r="C413" s="1371"/>
      <c r="D413" s="1381" t="s">
        <v>119</v>
      </c>
      <c r="E413" s="1373"/>
      <c r="F413" s="1374"/>
      <c r="G413" s="1375"/>
      <c r="H413" s="1376"/>
      <c r="I413" s="1377"/>
      <c r="J413" s="1390"/>
      <c r="K413" s="1379"/>
    </row>
    <row r="414" spans="1:11" s="302" customFormat="1" x14ac:dyDescent="0.3">
      <c r="A414" s="248"/>
      <c r="B414" s="248"/>
      <c r="C414" s="1371" t="s">
        <v>1405</v>
      </c>
      <c r="D414" s="1382" t="s">
        <v>351</v>
      </c>
      <c r="E414" s="1373">
        <v>1</v>
      </c>
      <c r="F414" s="1374"/>
      <c r="G414" s="1375"/>
      <c r="H414" s="1376"/>
      <c r="I414" s="1377">
        <f>PRODUCT(E414:H414)</f>
        <v>1</v>
      </c>
      <c r="J414" s="1390"/>
      <c r="K414" s="1379"/>
    </row>
    <row r="415" spans="1:11" s="302" customFormat="1" x14ac:dyDescent="0.3">
      <c r="A415" s="248"/>
      <c r="B415" s="248"/>
      <c r="C415" s="1371" t="s">
        <v>2369</v>
      </c>
      <c r="D415" s="1382" t="s">
        <v>163</v>
      </c>
      <c r="E415" s="1373">
        <v>1</v>
      </c>
      <c r="F415" s="1374"/>
      <c r="G415" s="1375"/>
      <c r="H415" s="1376"/>
      <c r="I415" s="1377">
        <f>PRODUCT(E415:H415)</f>
        <v>1</v>
      </c>
      <c r="J415" s="1390"/>
      <c r="K415" s="1379"/>
    </row>
    <row r="416" spans="1:11" s="302" customFormat="1" x14ac:dyDescent="0.3">
      <c r="A416" s="248"/>
      <c r="B416" s="248"/>
      <c r="C416" s="1371" t="s">
        <v>1425</v>
      </c>
      <c r="D416" s="1382" t="s">
        <v>138</v>
      </c>
      <c r="E416" s="1373">
        <v>1</v>
      </c>
      <c r="F416" s="1374"/>
      <c r="G416" s="1375"/>
      <c r="H416" s="1376"/>
      <c r="I416" s="1377">
        <f>PRODUCT(E416:H416)</f>
        <v>1</v>
      </c>
      <c r="J416" s="1390"/>
      <c r="K416" s="1379"/>
    </row>
    <row r="417" spans="1:11" s="302" customFormat="1" x14ac:dyDescent="0.3">
      <c r="A417" s="248"/>
      <c r="B417" s="248"/>
      <c r="C417" s="1371"/>
      <c r="D417" s="1381" t="s">
        <v>68</v>
      </c>
      <c r="E417" s="1373"/>
      <c r="F417" s="1374"/>
      <c r="G417" s="1375"/>
      <c r="H417" s="1376"/>
      <c r="I417" s="1377"/>
      <c r="J417" s="1390"/>
      <c r="K417" s="1379"/>
    </row>
    <row r="418" spans="1:11" s="302" customFormat="1" x14ac:dyDescent="0.3">
      <c r="A418" s="248"/>
      <c r="B418" s="248"/>
      <c r="C418" s="1371" t="s">
        <v>1446</v>
      </c>
      <c r="D418" s="1382" t="s">
        <v>4443</v>
      </c>
      <c r="E418" s="1373">
        <v>1</v>
      </c>
      <c r="F418" s="1374"/>
      <c r="G418" s="1375"/>
      <c r="H418" s="1376"/>
      <c r="I418" s="1377">
        <f>PRODUCT(E418:H418)</f>
        <v>1</v>
      </c>
      <c r="J418" s="1390"/>
      <c r="K418" s="1379"/>
    </row>
    <row r="419" spans="1:11" s="302" customFormat="1" x14ac:dyDescent="0.3">
      <c r="A419" s="248"/>
      <c r="B419" s="248"/>
      <c r="C419" s="1371"/>
      <c r="D419" s="1380" t="s">
        <v>200</v>
      </c>
      <c r="E419" s="1373"/>
      <c r="F419" s="1374"/>
      <c r="G419" s="1375"/>
      <c r="H419" s="1376"/>
      <c r="I419" s="1377"/>
      <c r="J419" s="1390"/>
      <c r="K419" s="1379"/>
    </row>
    <row r="420" spans="1:11" s="302" customFormat="1" x14ac:dyDescent="0.3">
      <c r="A420" s="248"/>
      <c r="B420" s="248"/>
      <c r="C420" s="1371"/>
      <c r="D420" s="1381" t="s">
        <v>170</v>
      </c>
      <c r="E420" s="1373"/>
      <c r="F420" s="1374"/>
      <c r="G420" s="1375"/>
      <c r="H420" s="1376"/>
      <c r="I420" s="1377"/>
      <c r="J420" s="1390"/>
      <c r="K420" s="1379"/>
    </row>
    <row r="421" spans="1:11" s="302" customFormat="1" x14ac:dyDescent="0.3">
      <c r="A421" s="248"/>
      <c r="B421" s="248"/>
      <c r="C421" s="1371" t="s">
        <v>1461</v>
      </c>
      <c r="D421" s="1382" t="s">
        <v>1462</v>
      </c>
      <c r="E421" s="1373">
        <v>3</v>
      </c>
      <c r="F421" s="1374"/>
      <c r="G421" s="1375"/>
      <c r="H421" s="1376"/>
      <c r="I421" s="1377">
        <f t="shared" ref="I421:I427" si="17">PRODUCT(E421:H421)</f>
        <v>3</v>
      </c>
      <c r="J421" s="1390"/>
      <c r="K421" s="1379"/>
    </row>
    <row r="422" spans="1:11" s="302" customFormat="1" x14ac:dyDescent="0.3">
      <c r="A422" s="248"/>
      <c r="B422" s="248"/>
      <c r="C422" s="1371" t="s">
        <v>1481</v>
      </c>
      <c r="D422" s="1382" t="s">
        <v>202</v>
      </c>
      <c r="E422" s="1373">
        <v>2</v>
      </c>
      <c r="F422" s="1374"/>
      <c r="G422" s="1375"/>
      <c r="H422" s="1376"/>
      <c r="I422" s="1377">
        <f t="shared" si="17"/>
        <v>2</v>
      </c>
      <c r="J422" s="1390"/>
      <c r="K422" s="1379"/>
    </row>
    <row r="423" spans="1:11" s="302" customFormat="1" x14ac:dyDescent="0.3">
      <c r="A423" s="248"/>
      <c r="B423" s="248"/>
      <c r="C423" s="1371" t="s">
        <v>1482</v>
      </c>
      <c r="D423" s="1382" t="s">
        <v>201</v>
      </c>
      <c r="E423" s="1373">
        <v>1</v>
      </c>
      <c r="F423" s="1374"/>
      <c r="G423" s="1375"/>
      <c r="H423" s="1376"/>
      <c r="I423" s="1377">
        <f t="shared" si="17"/>
        <v>1</v>
      </c>
      <c r="J423" s="1390"/>
      <c r="K423" s="1379"/>
    </row>
    <row r="424" spans="1:11" s="302" customFormat="1" x14ac:dyDescent="0.3">
      <c r="A424" s="248"/>
      <c r="B424" s="248"/>
      <c r="C424" s="1371" t="s">
        <v>1496</v>
      </c>
      <c r="D424" s="1382" t="s">
        <v>218</v>
      </c>
      <c r="E424" s="1373">
        <v>1</v>
      </c>
      <c r="F424" s="1374"/>
      <c r="G424" s="1375"/>
      <c r="H424" s="1376"/>
      <c r="I424" s="1377">
        <f t="shared" si="17"/>
        <v>1</v>
      </c>
      <c r="J424" s="1390"/>
      <c r="K424" s="1379"/>
    </row>
    <row r="425" spans="1:11" s="302" customFormat="1" x14ac:dyDescent="0.3">
      <c r="A425" s="248"/>
      <c r="B425" s="248"/>
      <c r="C425" s="1371" t="s">
        <v>2164</v>
      </c>
      <c r="D425" s="1382" t="s">
        <v>763</v>
      </c>
      <c r="E425" s="1373">
        <v>1</v>
      </c>
      <c r="F425" s="1374"/>
      <c r="G425" s="1375"/>
      <c r="H425" s="1376"/>
      <c r="I425" s="1377">
        <f t="shared" si="17"/>
        <v>1</v>
      </c>
      <c r="J425" s="1390"/>
      <c r="K425" s="1379"/>
    </row>
    <row r="426" spans="1:11" s="302" customFormat="1" x14ac:dyDescent="0.3">
      <c r="A426" s="248"/>
      <c r="B426" s="248"/>
      <c r="C426" s="1371" t="s">
        <v>1472</v>
      </c>
      <c r="D426" s="1382" t="s">
        <v>142</v>
      </c>
      <c r="E426" s="1373">
        <v>1</v>
      </c>
      <c r="F426" s="1374"/>
      <c r="G426" s="1375"/>
      <c r="H426" s="1376"/>
      <c r="I426" s="1377">
        <f t="shared" si="17"/>
        <v>1</v>
      </c>
      <c r="J426" s="1390"/>
      <c r="K426" s="1379"/>
    </row>
    <row r="427" spans="1:11" s="302" customFormat="1" x14ac:dyDescent="0.3">
      <c r="A427" s="248"/>
      <c r="B427" s="248"/>
      <c r="C427" s="1371" t="s">
        <v>1468</v>
      </c>
      <c r="D427" s="1382" t="s">
        <v>1059</v>
      </c>
      <c r="E427" s="1373">
        <v>1</v>
      </c>
      <c r="F427" s="1374"/>
      <c r="G427" s="1375"/>
      <c r="H427" s="1376"/>
      <c r="I427" s="1377">
        <f t="shared" si="17"/>
        <v>1</v>
      </c>
      <c r="J427" s="1390"/>
      <c r="K427" s="1379"/>
    </row>
    <row r="428" spans="1:11" s="302" customFormat="1" x14ac:dyDescent="0.3">
      <c r="A428" s="248"/>
      <c r="B428" s="248"/>
      <c r="C428" s="1371" t="s">
        <v>1485</v>
      </c>
      <c r="D428" s="1382" t="s">
        <v>275</v>
      </c>
      <c r="E428" s="1373">
        <v>1</v>
      </c>
      <c r="F428" s="1374"/>
      <c r="G428" s="1375"/>
      <c r="H428" s="1376"/>
      <c r="I428" s="1377">
        <f t="shared" ref="I428:I438" si="18">PRODUCT(E428:H428)</f>
        <v>1</v>
      </c>
      <c r="J428" s="1390"/>
      <c r="K428" s="1379"/>
    </row>
    <row r="429" spans="1:11" s="302" customFormat="1" x14ac:dyDescent="0.3">
      <c r="A429" s="248"/>
      <c r="B429" s="248"/>
      <c r="C429" s="1371" t="s">
        <v>1595</v>
      </c>
      <c r="D429" s="1382" t="s">
        <v>1596</v>
      </c>
      <c r="E429" s="1373">
        <v>2</v>
      </c>
      <c r="F429" s="1374"/>
      <c r="G429" s="1375"/>
      <c r="H429" s="1376"/>
      <c r="I429" s="1377">
        <f t="shared" si="18"/>
        <v>2</v>
      </c>
      <c r="J429" s="1390"/>
      <c r="K429" s="1379"/>
    </row>
    <row r="430" spans="1:11" s="302" customFormat="1" x14ac:dyDescent="0.3">
      <c r="A430" s="248"/>
      <c r="B430" s="248"/>
      <c r="C430" s="1371" t="s">
        <v>1597</v>
      </c>
      <c r="D430" s="1382" t="s">
        <v>1059</v>
      </c>
      <c r="E430" s="1373">
        <v>1</v>
      </c>
      <c r="F430" s="1374"/>
      <c r="G430" s="1375"/>
      <c r="H430" s="1376"/>
      <c r="I430" s="1377">
        <f t="shared" si="18"/>
        <v>1</v>
      </c>
      <c r="J430" s="1390"/>
      <c r="K430" s="1379"/>
    </row>
    <row r="431" spans="1:11" s="302" customFormat="1" x14ac:dyDescent="0.3">
      <c r="A431" s="248"/>
      <c r="B431" s="248"/>
      <c r="C431" s="1371" t="s">
        <v>1616</v>
      </c>
      <c r="D431" s="1382" t="s">
        <v>351</v>
      </c>
      <c r="E431" s="1373">
        <v>1</v>
      </c>
      <c r="F431" s="1374"/>
      <c r="G431" s="1375"/>
      <c r="H431" s="1376"/>
      <c r="I431" s="1377">
        <f t="shared" si="18"/>
        <v>1</v>
      </c>
      <c r="J431" s="1390"/>
      <c r="K431" s="1379"/>
    </row>
    <row r="432" spans="1:11" s="302" customFormat="1" x14ac:dyDescent="0.3">
      <c r="A432" s="248"/>
      <c r="B432" s="248"/>
      <c r="C432" s="1371" t="s">
        <v>1508</v>
      </c>
      <c r="D432" s="1382" t="s">
        <v>795</v>
      </c>
      <c r="E432" s="1373">
        <v>1</v>
      </c>
      <c r="F432" s="1374"/>
      <c r="G432" s="1375"/>
      <c r="H432" s="1376"/>
      <c r="I432" s="1377">
        <f t="shared" si="18"/>
        <v>1</v>
      </c>
      <c r="J432" s="1390"/>
      <c r="K432" s="1379"/>
    </row>
    <row r="433" spans="1:11" s="302" customFormat="1" x14ac:dyDescent="0.3">
      <c r="A433" s="248"/>
      <c r="B433" s="248"/>
      <c r="C433" s="1371" t="s">
        <v>2163</v>
      </c>
      <c r="D433" s="1382" t="s">
        <v>138</v>
      </c>
      <c r="E433" s="1373">
        <v>1</v>
      </c>
      <c r="F433" s="1374"/>
      <c r="G433" s="1375"/>
      <c r="H433" s="1376"/>
      <c r="I433" s="1377">
        <f t="shared" si="18"/>
        <v>1</v>
      </c>
      <c r="J433" s="1390"/>
      <c r="K433" s="1379"/>
    </row>
    <row r="434" spans="1:11" s="302" customFormat="1" x14ac:dyDescent="0.3">
      <c r="A434" s="248"/>
      <c r="B434" s="248"/>
      <c r="C434" s="1371" t="s">
        <v>1503</v>
      </c>
      <c r="D434" s="1382" t="s">
        <v>142</v>
      </c>
      <c r="E434" s="1373">
        <v>1</v>
      </c>
      <c r="F434" s="1374"/>
      <c r="G434" s="1375"/>
      <c r="H434" s="1376"/>
      <c r="I434" s="1377">
        <f t="shared" si="18"/>
        <v>1</v>
      </c>
      <c r="J434" s="1390"/>
      <c r="K434" s="1379"/>
    </row>
    <row r="435" spans="1:11" s="302" customFormat="1" x14ac:dyDescent="0.3">
      <c r="A435" s="248"/>
      <c r="B435" s="248"/>
      <c r="C435" s="1371" t="s">
        <v>1516</v>
      </c>
      <c r="D435" s="1382" t="s">
        <v>1517</v>
      </c>
      <c r="E435" s="1373">
        <v>2</v>
      </c>
      <c r="F435" s="1374"/>
      <c r="G435" s="1375"/>
      <c r="H435" s="1376"/>
      <c r="I435" s="1377">
        <f t="shared" si="18"/>
        <v>2</v>
      </c>
      <c r="J435" s="1390"/>
      <c r="K435" s="1379"/>
    </row>
    <row r="436" spans="1:11" s="302" customFormat="1" x14ac:dyDescent="0.3">
      <c r="A436" s="248"/>
      <c r="B436" s="248"/>
      <c r="C436" s="1371" t="s">
        <v>1514</v>
      </c>
      <c r="D436" s="1382" t="s">
        <v>1515</v>
      </c>
      <c r="E436" s="1373">
        <v>1</v>
      </c>
      <c r="F436" s="1374"/>
      <c r="G436" s="1375"/>
      <c r="H436" s="1376"/>
      <c r="I436" s="1377">
        <f t="shared" si="18"/>
        <v>1</v>
      </c>
      <c r="J436" s="1390"/>
      <c r="K436" s="1379"/>
    </row>
    <row r="437" spans="1:11" s="302" customFormat="1" ht="27.6" x14ac:dyDescent="0.3">
      <c r="A437" s="248"/>
      <c r="B437" s="248"/>
      <c r="C437" s="1371" t="s">
        <v>1512</v>
      </c>
      <c r="D437" s="1382" t="s">
        <v>4444</v>
      </c>
      <c r="E437" s="1373">
        <v>2</v>
      </c>
      <c r="F437" s="1374"/>
      <c r="G437" s="1375"/>
      <c r="H437" s="1376"/>
      <c r="I437" s="1377">
        <f t="shared" si="18"/>
        <v>2</v>
      </c>
      <c r="J437" s="1390"/>
      <c r="K437" s="1379"/>
    </row>
    <row r="438" spans="1:11" s="302" customFormat="1" x14ac:dyDescent="0.3">
      <c r="A438" s="248"/>
      <c r="B438" s="248"/>
      <c r="C438" s="1371" t="s">
        <v>1526</v>
      </c>
      <c r="D438" s="1382" t="s">
        <v>2001</v>
      </c>
      <c r="E438" s="1373">
        <v>2</v>
      </c>
      <c r="F438" s="1374"/>
      <c r="G438" s="1375"/>
      <c r="H438" s="1376"/>
      <c r="I438" s="1377">
        <f t="shared" si="18"/>
        <v>2</v>
      </c>
      <c r="J438" s="1390"/>
      <c r="K438" s="1379"/>
    </row>
    <row r="439" spans="1:11" s="302" customFormat="1" x14ac:dyDescent="0.3">
      <c r="A439" s="248"/>
      <c r="B439" s="248"/>
      <c r="C439" s="1371" t="s">
        <v>1530</v>
      </c>
      <c r="D439" s="1382" t="s">
        <v>1529</v>
      </c>
      <c r="E439" s="1373">
        <v>1</v>
      </c>
      <c r="F439" s="1374"/>
      <c r="G439" s="1375"/>
      <c r="H439" s="1376"/>
      <c r="I439" s="1377">
        <f t="shared" ref="I439:I447" si="19">PRODUCT(E439:H439)</f>
        <v>1</v>
      </c>
      <c r="J439" s="1390"/>
      <c r="K439" s="1379"/>
    </row>
    <row r="440" spans="1:11" s="302" customFormat="1" x14ac:dyDescent="0.3">
      <c r="A440" s="248"/>
      <c r="B440" s="248"/>
      <c r="C440" s="1371" t="s">
        <v>1524</v>
      </c>
      <c r="D440" s="1382" t="s">
        <v>581</v>
      </c>
      <c r="E440" s="1373">
        <v>1</v>
      </c>
      <c r="F440" s="1374"/>
      <c r="G440" s="1375"/>
      <c r="H440" s="1376"/>
      <c r="I440" s="1377">
        <f t="shared" si="19"/>
        <v>1</v>
      </c>
      <c r="J440" s="1390"/>
      <c r="K440" s="1379"/>
    </row>
    <row r="441" spans="1:11" s="302" customFormat="1" x14ac:dyDescent="0.3">
      <c r="A441" s="248"/>
      <c r="B441" s="248"/>
      <c r="C441" s="1371" t="s">
        <v>1528</v>
      </c>
      <c r="D441" s="1382" t="s">
        <v>209</v>
      </c>
      <c r="E441" s="1373">
        <v>1</v>
      </c>
      <c r="F441" s="1374"/>
      <c r="G441" s="1375"/>
      <c r="H441" s="1376"/>
      <c r="I441" s="1377">
        <f t="shared" si="19"/>
        <v>1</v>
      </c>
      <c r="J441" s="1390"/>
      <c r="K441" s="1379"/>
    </row>
    <row r="442" spans="1:11" s="302" customFormat="1" x14ac:dyDescent="0.3">
      <c r="A442" s="248"/>
      <c r="B442" s="248"/>
      <c r="C442" s="1371" t="s">
        <v>1531</v>
      </c>
      <c r="D442" s="1382" t="s">
        <v>2283</v>
      </c>
      <c r="E442" s="1373">
        <v>1</v>
      </c>
      <c r="F442" s="1374"/>
      <c r="G442" s="1375"/>
      <c r="H442" s="1376"/>
      <c r="I442" s="1377">
        <f t="shared" si="19"/>
        <v>1</v>
      </c>
      <c r="J442" s="1390"/>
      <c r="K442" s="1379"/>
    </row>
    <row r="443" spans="1:11" s="302" customFormat="1" x14ac:dyDescent="0.3">
      <c r="A443" s="248"/>
      <c r="B443" s="248"/>
      <c r="C443" s="1371" t="s">
        <v>1532</v>
      </c>
      <c r="D443" s="1382" t="s">
        <v>581</v>
      </c>
      <c r="E443" s="1373">
        <v>2</v>
      </c>
      <c r="F443" s="1374"/>
      <c r="G443" s="1375"/>
      <c r="H443" s="1376"/>
      <c r="I443" s="1377">
        <f t="shared" si="19"/>
        <v>2</v>
      </c>
      <c r="J443" s="1390"/>
      <c r="K443" s="1379"/>
    </row>
    <row r="444" spans="1:11" s="302" customFormat="1" x14ac:dyDescent="0.3">
      <c r="A444" s="248"/>
      <c r="B444" s="248"/>
      <c r="C444" s="1371" t="s">
        <v>2502</v>
      </c>
      <c r="D444" s="1382" t="s">
        <v>3342</v>
      </c>
      <c r="E444" s="1373">
        <v>1</v>
      </c>
      <c r="F444" s="1374"/>
      <c r="G444" s="1375"/>
      <c r="H444" s="1376"/>
      <c r="I444" s="1377">
        <f t="shared" si="19"/>
        <v>1</v>
      </c>
      <c r="J444" s="1390"/>
      <c r="K444" s="1379"/>
    </row>
    <row r="445" spans="1:11" s="302" customFormat="1" x14ac:dyDescent="0.3">
      <c r="A445" s="248"/>
      <c r="B445" s="248"/>
      <c r="C445" s="1371" t="s">
        <v>1535</v>
      </c>
      <c r="D445" s="1382" t="s">
        <v>2008</v>
      </c>
      <c r="E445" s="1373">
        <v>2</v>
      </c>
      <c r="F445" s="1374"/>
      <c r="G445" s="1375"/>
      <c r="H445" s="1376"/>
      <c r="I445" s="1377">
        <f t="shared" si="19"/>
        <v>2</v>
      </c>
      <c r="J445" s="1390"/>
      <c r="K445" s="1379"/>
    </row>
    <row r="446" spans="1:11" s="302" customFormat="1" x14ac:dyDescent="0.3">
      <c r="A446" s="248"/>
      <c r="B446" s="248"/>
      <c r="C446" s="1371" t="s">
        <v>1537</v>
      </c>
      <c r="D446" s="1382" t="s">
        <v>172</v>
      </c>
      <c r="E446" s="1373">
        <v>1</v>
      </c>
      <c r="F446" s="1374"/>
      <c r="G446" s="1375"/>
      <c r="H446" s="1376"/>
      <c r="I446" s="1377">
        <f t="shared" si="19"/>
        <v>1</v>
      </c>
      <c r="J446" s="1390"/>
      <c r="K446" s="1379"/>
    </row>
    <row r="447" spans="1:11" s="302" customFormat="1" x14ac:dyDescent="0.3">
      <c r="A447" s="248"/>
      <c r="B447" s="248"/>
      <c r="C447" s="1371" t="s">
        <v>1549</v>
      </c>
      <c r="D447" s="1382" t="s">
        <v>1550</v>
      </c>
      <c r="E447" s="1373">
        <v>1</v>
      </c>
      <c r="F447" s="1374"/>
      <c r="G447" s="1375"/>
      <c r="H447" s="1376"/>
      <c r="I447" s="1377">
        <f t="shared" si="19"/>
        <v>1</v>
      </c>
      <c r="J447" s="1390"/>
      <c r="K447" s="1379"/>
    </row>
    <row r="448" spans="1:11" s="302" customFormat="1" x14ac:dyDescent="0.3">
      <c r="A448" s="248"/>
      <c r="B448" s="248"/>
      <c r="C448" s="1371" t="s">
        <v>1540</v>
      </c>
      <c r="D448" s="1382" t="s">
        <v>155</v>
      </c>
      <c r="E448" s="1373">
        <v>1</v>
      </c>
      <c r="F448" s="1374"/>
      <c r="G448" s="1375"/>
      <c r="H448" s="1376"/>
      <c r="I448" s="1377">
        <f t="shared" ref="I448:I455" si="20">PRODUCT(E448:H448)</f>
        <v>1</v>
      </c>
      <c r="J448" s="1390"/>
      <c r="K448" s="1379"/>
    </row>
    <row r="449" spans="1:11" s="302" customFormat="1" x14ac:dyDescent="0.3">
      <c r="A449" s="248"/>
      <c r="B449" s="248"/>
      <c r="C449" s="1371" t="s">
        <v>1542</v>
      </c>
      <c r="D449" s="1382" t="s">
        <v>4445</v>
      </c>
      <c r="E449" s="1373">
        <v>2</v>
      </c>
      <c r="F449" s="1374"/>
      <c r="G449" s="1375"/>
      <c r="H449" s="1376"/>
      <c r="I449" s="1377">
        <f t="shared" si="20"/>
        <v>2</v>
      </c>
      <c r="J449" s="1390"/>
      <c r="K449" s="1379"/>
    </row>
    <row r="450" spans="1:11" s="302" customFormat="1" x14ac:dyDescent="0.3">
      <c r="A450" s="248"/>
      <c r="B450" s="248"/>
      <c r="C450" s="1371" t="s">
        <v>1547</v>
      </c>
      <c r="D450" s="1382" t="s">
        <v>156</v>
      </c>
      <c r="E450" s="1373">
        <v>2</v>
      </c>
      <c r="F450" s="1374"/>
      <c r="G450" s="1375"/>
      <c r="H450" s="1376"/>
      <c r="I450" s="1377">
        <f t="shared" si="20"/>
        <v>2</v>
      </c>
      <c r="J450" s="1390"/>
      <c r="K450" s="1379"/>
    </row>
    <row r="451" spans="1:11" s="302" customFormat="1" x14ac:dyDescent="0.3">
      <c r="A451" s="248"/>
      <c r="B451" s="248"/>
      <c r="C451" s="1371" t="s">
        <v>2394</v>
      </c>
      <c r="D451" s="1382" t="s">
        <v>3332</v>
      </c>
      <c r="E451" s="1373">
        <v>1</v>
      </c>
      <c r="F451" s="1374"/>
      <c r="G451" s="1375"/>
      <c r="H451" s="1376"/>
      <c r="I451" s="1377">
        <f t="shared" si="20"/>
        <v>1</v>
      </c>
      <c r="J451" s="1390"/>
      <c r="K451" s="1379"/>
    </row>
    <row r="452" spans="1:11" s="302" customFormat="1" x14ac:dyDescent="0.3">
      <c r="A452" s="248"/>
      <c r="B452" s="248"/>
      <c r="C452" s="1371" t="s">
        <v>2291</v>
      </c>
      <c r="D452" s="1382" t="s">
        <v>694</v>
      </c>
      <c r="E452" s="1373">
        <v>1</v>
      </c>
      <c r="F452" s="1374"/>
      <c r="G452" s="1375"/>
      <c r="H452" s="1376"/>
      <c r="I452" s="1377">
        <f t="shared" si="20"/>
        <v>1</v>
      </c>
      <c r="J452" s="1390"/>
      <c r="K452" s="1379"/>
    </row>
    <row r="453" spans="1:11" s="302" customFormat="1" x14ac:dyDescent="0.3">
      <c r="A453" s="248"/>
      <c r="B453" s="248"/>
      <c r="C453" s="1371" t="s">
        <v>1573</v>
      </c>
      <c r="D453" s="1382" t="s">
        <v>795</v>
      </c>
      <c r="E453" s="1373">
        <v>1</v>
      </c>
      <c r="F453" s="1374"/>
      <c r="G453" s="1375"/>
      <c r="H453" s="1376"/>
      <c r="I453" s="1377">
        <f t="shared" si="20"/>
        <v>1</v>
      </c>
      <c r="J453" s="1390"/>
      <c r="K453" s="1379"/>
    </row>
    <row r="454" spans="1:11" s="302" customFormat="1" x14ac:dyDescent="0.3">
      <c r="A454" s="248"/>
      <c r="B454" s="248"/>
      <c r="C454" s="1371" t="s">
        <v>1561</v>
      </c>
      <c r="D454" s="1382" t="s">
        <v>1562</v>
      </c>
      <c r="E454" s="1373">
        <v>1</v>
      </c>
      <c r="F454" s="1374"/>
      <c r="G454" s="1375"/>
      <c r="H454" s="1376"/>
      <c r="I454" s="1377">
        <f t="shared" si="20"/>
        <v>1</v>
      </c>
      <c r="J454" s="1390"/>
      <c r="K454" s="1379"/>
    </row>
    <row r="455" spans="1:11" s="302" customFormat="1" x14ac:dyDescent="0.3">
      <c r="A455" s="248"/>
      <c r="B455" s="248"/>
      <c r="C455" s="1371" t="s">
        <v>2413</v>
      </c>
      <c r="D455" s="1382" t="s">
        <v>2414</v>
      </c>
      <c r="E455" s="1373">
        <v>2</v>
      </c>
      <c r="F455" s="1374"/>
      <c r="G455" s="1375"/>
      <c r="H455" s="1376"/>
      <c r="I455" s="1377">
        <f t="shared" si="20"/>
        <v>2</v>
      </c>
      <c r="J455" s="1390"/>
      <c r="K455" s="1379"/>
    </row>
    <row r="456" spans="1:11" s="302" customFormat="1" x14ac:dyDescent="0.3">
      <c r="A456" s="248"/>
      <c r="B456" s="248"/>
      <c r="C456" s="1371" t="s">
        <v>1642</v>
      </c>
      <c r="D456" s="1382" t="s">
        <v>301</v>
      </c>
      <c r="E456" s="1373">
        <v>1</v>
      </c>
      <c r="F456" s="1374"/>
      <c r="G456" s="1375"/>
      <c r="H456" s="1376"/>
      <c r="I456" s="1377">
        <f t="shared" ref="I456:I464" si="21">PRODUCT(E456:H456)</f>
        <v>1</v>
      </c>
      <c r="J456" s="1390"/>
      <c r="K456" s="1379"/>
    </row>
    <row r="457" spans="1:11" s="302" customFormat="1" x14ac:dyDescent="0.3">
      <c r="A457" s="248"/>
      <c r="B457" s="248"/>
      <c r="C457" s="1371" t="s">
        <v>1643</v>
      </c>
      <c r="D457" s="1382" t="s">
        <v>265</v>
      </c>
      <c r="E457" s="1373">
        <v>1</v>
      </c>
      <c r="F457" s="1374"/>
      <c r="G457" s="1375"/>
      <c r="H457" s="1376"/>
      <c r="I457" s="1377">
        <f t="shared" si="21"/>
        <v>1</v>
      </c>
      <c r="J457" s="1390"/>
      <c r="K457" s="1379"/>
    </row>
    <row r="458" spans="1:11" s="302" customFormat="1" x14ac:dyDescent="0.3">
      <c r="A458" s="248"/>
      <c r="B458" s="248"/>
      <c r="C458" s="1371" t="s">
        <v>1646</v>
      </c>
      <c r="D458" s="1382" t="s">
        <v>299</v>
      </c>
      <c r="E458" s="1373">
        <v>1</v>
      </c>
      <c r="F458" s="1374"/>
      <c r="G458" s="1375"/>
      <c r="H458" s="1376"/>
      <c r="I458" s="1377">
        <f t="shared" si="21"/>
        <v>1</v>
      </c>
      <c r="J458" s="1390"/>
      <c r="K458" s="1379"/>
    </row>
    <row r="459" spans="1:11" s="302" customFormat="1" ht="27.6" x14ac:dyDescent="0.3">
      <c r="A459" s="248"/>
      <c r="B459" s="248"/>
      <c r="C459" s="1371" t="s">
        <v>1650</v>
      </c>
      <c r="D459" s="1382" t="s">
        <v>4446</v>
      </c>
      <c r="E459" s="1373">
        <v>1</v>
      </c>
      <c r="F459" s="1374"/>
      <c r="G459" s="1375"/>
      <c r="H459" s="1376"/>
      <c r="I459" s="1377">
        <f t="shared" si="21"/>
        <v>1</v>
      </c>
      <c r="J459" s="1390"/>
      <c r="K459" s="1379"/>
    </row>
    <row r="460" spans="1:11" s="302" customFormat="1" x14ac:dyDescent="0.3">
      <c r="A460" s="248"/>
      <c r="B460" s="248"/>
      <c r="C460" s="1371" t="s">
        <v>1647</v>
      </c>
      <c r="D460" s="1382" t="s">
        <v>276</v>
      </c>
      <c r="E460" s="1373">
        <v>1</v>
      </c>
      <c r="F460" s="1374"/>
      <c r="G460" s="1375"/>
      <c r="H460" s="1376"/>
      <c r="I460" s="1377">
        <f t="shared" si="21"/>
        <v>1</v>
      </c>
      <c r="J460" s="1390"/>
      <c r="K460" s="1379"/>
    </row>
    <row r="461" spans="1:11" s="302" customFormat="1" x14ac:dyDescent="0.3">
      <c r="A461" s="248"/>
      <c r="B461" s="248"/>
      <c r="C461" s="1371" t="s">
        <v>1637</v>
      </c>
      <c r="D461" s="1382" t="s">
        <v>1638</v>
      </c>
      <c r="E461" s="1373">
        <v>1</v>
      </c>
      <c r="F461" s="1374"/>
      <c r="G461" s="1375"/>
      <c r="H461" s="1376"/>
      <c r="I461" s="1377">
        <f t="shared" si="21"/>
        <v>1</v>
      </c>
      <c r="J461" s="1390"/>
      <c r="K461" s="1379"/>
    </row>
    <row r="462" spans="1:11" s="302" customFormat="1" x14ac:dyDescent="0.3">
      <c r="A462" s="248"/>
      <c r="B462" s="248"/>
      <c r="C462" s="1371" t="s">
        <v>1665</v>
      </c>
      <c r="D462" s="1382" t="s">
        <v>4447</v>
      </c>
      <c r="E462" s="1373">
        <v>1</v>
      </c>
      <c r="F462" s="1374"/>
      <c r="G462" s="1375"/>
      <c r="H462" s="1376"/>
      <c r="I462" s="1377">
        <f t="shared" si="21"/>
        <v>1</v>
      </c>
      <c r="J462" s="1390"/>
      <c r="K462" s="1379"/>
    </row>
    <row r="463" spans="1:11" s="302" customFormat="1" x14ac:dyDescent="0.3">
      <c r="A463" s="248"/>
      <c r="B463" s="248"/>
      <c r="C463" s="1371" t="s">
        <v>1669</v>
      </c>
      <c r="D463" s="1382" t="s">
        <v>217</v>
      </c>
      <c r="E463" s="1373">
        <v>1</v>
      </c>
      <c r="F463" s="1374"/>
      <c r="G463" s="1375"/>
      <c r="H463" s="1376"/>
      <c r="I463" s="1377">
        <f t="shared" si="21"/>
        <v>1</v>
      </c>
      <c r="J463" s="1390"/>
      <c r="K463" s="1379"/>
    </row>
    <row r="464" spans="1:11" s="302" customFormat="1" x14ac:dyDescent="0.3">
      <c r="A464" s="248"/>
      <c r="B464" s="248"/>
      <c r="C464" s="1371" t="s">
        <v>1675</v>
      </c>
      <c r="D464" s="1382" t="s">
        <v>4448</v>
      </c>
      <c r="E464" s="1373">
        <v>1</v>
      </c>
      <c r="F464" s="1374"/>
      <c r="G464" s="1375"/>
      <c r="H464" s="1376"/>
      <c r="I464" s="1377">
        <f t="shared" si="21"/>
        <v>1</v>
      </c>
      <c r="J464" s="1390"/>
      <c r="K464" s="1379"/>
    </row>
    <row r="465" spans="1:11" s="302" customFormat="1" x14ac:dyDescent="0.3">
      <c r="A465" s="248"/>
      <c r="B465" s="248"/>
      <c r="C465" s="1371" t="s">
        <v>1678</v>
      </c>
      <c r="D465" s="1382" t="s">
        <v>349</v>
      </c>
      <c r="E465" s="1373">
        <v>1</v>
      </c>
      <c r="F465" s="1374"/>
      <c r="G465" s="1375"/>
      <c r="H465" s="1376"/>
      <c r="I465" s="1377">
        <f t="shared" ref="I465:I474" si="22">PRODUCT(E465:H465)</f>
        <v>1</v>
      </c>
      <c r="J465" s="1390"/>
      <c r="K465" s="1379"/>
    </row>
    <row r="466" spans="1:11" s="302" customFormat="1" x14ac:dyDescent="0.3">
      <c r="A466" s="248"/>
      <c r="B466" s="248"/>
      <c r="C466" s="1371" t="s">
        <v>1679</v>
      </c>
      <c r="D466" s="1382" t="s">
        <v>209</v>
      </c>
      <c r="E466" s="1373">
        <v>1</v>
      </c>
      <c r="F466" s="1374"/>
      <c r="G466" s="1375"/>
      <c r="H466" s="1376"/>
      <c r="I466" s="1377">
        <f t="shared" si="22"/>
        <v>1</v>
      </c>
      <c r="J466" s="1390"/>
      <c r="K466" s="1379"/>
    </row>
    <row r="467" spans="1:11" s="302" customFormat="1" x14ac:dyDescent="0.3">
      <c r="A467" s="248"/>
      <c r="B467" s="248"/>
      <c r="C467" s="1371" t="s">
        <v>1684</v>
      </c>
      <c r="D467" s="1382" t="s">
        <v>566</v>
      </c>
      <c r="E467" s="1373">
        <v>1</v>
      </c>
      <c r="F467" s="1374"/>
      <c r="G467" s="1375"/>
      <c r="H467" s="1376"/>
      <c r="I467" s="1377">
        <f t="shared" si="22"/>
        <v>1</v>
      </c>
      <c r="J467" s="1390"/>
      <c r="K467" s="1379"/>
    </row>
    <row r="468" spans="1:11" s="302" customFormat="1" x14ac:dyDescent="0.3">
      <c r="A468" s="248"/>
      <c r="B468" s="248"/>
      <c r="C468" s="1371" t="s">
        <v>1680</v>
      </c>
      <c r="D468" s="1382" t="s">
        <v>2017</v>
      </c>
      <c r="E468" s="1373">
        <v>1</v>
      </c>
      <c r="F468" s="1374"/>
      <c r="G468" s="1375"/>
      <c r="H468" s="1376"/>
      <c r="I468" s="1377">
        <f t="shared" si="22"/>
        <v>1</v>
      </c>
      <c r="J468" s="1390"/>
      <c r="K468" s="1379"/>
    </row>
    <row r="469" spans="1:11" s="302" customFormat="1" x14ac:dyDescent="0.3">
      <c r="A469" s="248"/>
      <c r="B469" s="248"/>
      <c r="C469" s="1371" t="s">
        <v>1699</v>
      </c>
      <c r="D469" s="1382" t="s">
        <v>1698</v>
      </c>
      <c r="E469" s="1373">
        <v>1</v>
      </c>
      <c r="F469" s="1374"/>
      <c r="G469" s="1375"/>
      <c r="H469" s="1376"/>
      <c r="I469" s="1377">
        <f t="shared" si="22"/>
        <v>1</v>
      </c>
      <c r="J469" s="1390"/>
      <c r="K469" s="1379"/>
    </row>
    <row r="470" spans="1:11" s="302" customFormat="1" x14ac:dyDescent="0.3">
      <c r="A470" s="248"/>
      <c r="B470" s="248"/>
      <c r="C470" s="1371" t="s">
        <v>2425</v>
      </c>
      <c r="D470" s="1382" t="s">
        <v>2344</v>
      </c>
      <c r="E470" s="1373">
        <v>2</v>
      </c>
      <c r="F470" s="1374"/>
      <c r="G470" s="1375"/>
      <c r="H470" s="1376"/>
      <c r="I470" s="1377">
        <f t="shared" si="22"/>
        <v>2</v>
      </c>
      <c r="J470" s="1390"/>
      <c r="K470" s="1379"/>
    </row>
    <row r="471" spans="1:11" s="302" customFormat="1" x14ac:dyDescent="0.3">
      <c r="A471" s="248"/>
      <c r="B471" s="248"/>
      <c r="C471" s="1371" t="s">
        <v>1693</v>
      </c>
      <c r="D471" s="1382" t="s">
        <v>4449</v>
      </c>
      <c r="E471" s="1373">
        <v>1</v>
      </c>
      <c r="F471" s="1374"/>
      <c r="G471" s="1375"/>
      <c r="H471" s="1376"/>
      <c r="I471" s="1377">
        <f t="shared" si="22"/>
        <v>1</v>
      </c>
      <c r="J471" s="1390"/>
      <c r="K471" s="1379"/>
    </row>
    <row r="472" spans="1:11" s="302" customFormat="1" x14ac:dyDescent="0.3">
      <c r="A472" s="248"/>
      <c r="B472" s="248"/>
      <c r="C472" s="1371" t="s">
        <v>1704</v>
      </c>
      <c r="D472" s="1382" t="s">
        <v>1860</v>
      </c>
      <c r="E472" s="1373">
        <v>1</v>
      </c>
      <c r="F472" s="1374"/>
      <c r="G472" s="1375"/>
      <c r="H472" s="1376"/>
      <c r="I472" s="1377">
        <f t="shared" si="22"/>
        <v>1</v>
      </c>
      <c r="J472" s="1390"/>
      <c r="K472" s="1379"/>
    </row>
    <row r="473" spans="1:11" s="302" customFormat="1" x14ac:dyDescent="0.3">
      <c r="A473" s="248"/>
      <c r="B473" s="248"/>
      <c r="C473" s="1371" t="s">
        <v>1737</v>
      </c>
      <c r="D473" s="1382" t="s">
        <v>1644</v>
      </c>
      <c r="E473" s="1373">
        <v>1</v>
      </c>
      <c r="F473" s="1374"/>
      <c r="G473" s="1375"/>
      <c r="H473" s="1376"/>
      <c r="I473" s="1377">
        <f t="shared" si="22"/>
        <v>1</v>
      </c>
      <c r="J473" s="1390"/>
      <c r="K473" s="1379"/>
    </row>
    <row r="474" spans="1:11" s="302" customFormat="1" x14ac:dyDescent="0.3">
      <c r="A474" s="248"/>
      <c r="B474" s="248"/>
      <c r="C474" s="1371" t="s">
        <v>1740</v>
      </c>
      <c r="D474" s="1382" t="s">
        <v>2017</v>
      </c>
      <c r="E474" s="1373">
        <v>1</v>
      </c>
      <c r="F474" s="1374"/>
      <c r="G474" s="1375"/>
      <c r="H474" s="1376"/>
      <c r="I474" s="1377">
        <f t="shared" si="22"/>
        <v>1</v>
      </c>
      <c r="J474" s="1390"/>
      <c r="K474" s="1379"/>
    </row>
    <row r="475" spans="1:11" s="302" customFormat="1" x14ac:dyDescent="0.3">
      <c r="A475" s="248"/>
      <c r="B475" s="248"/>
      <c r="C475" s="1371"/>
      <c r="D475" s="1372" t="s">
        <v>4416</v>
      </c>
      <c r="E475" s="1373"/>
      <c r="F475" s="1374"/>
      <c r="G475" s="1375"/>
      <c r="H475" s="1376"/>
      <c r="I475" s="1377"/>
      <c r="J475" s="1390"/>
      <c r="K475" s="1379"/>
    </row>
    <row r="476" spans="1:11" s="302" customFormat="1" x14ac:dyDescent="0.3">
      <c r="A476" s="248"/>
      <c r="B476" s="248"/>
      <c r="C476" s="1371"/>
      <c r="D476" s="1380" t="s">
        <v>203</v>
      </c>
      <c r="E476" s="1373"/>
      <c r="F476" s="1374"/>
      <c r="G476" s="1375"/>
      <c r="H476" s="1376"/>
      <c r="I476" s="1377"/>
      <c r="J476" s="1390"/>
      <c r="K476" s="1379"/>
    </row>
    <row r="477" spans="1:11" s="302" customFormat="1" x14ac:dyDescent="0.3">
      <c r="A477" s="248"/>
      <c r="B477" s="248"/>
      <c r="C477" s="1371"/>
      <c r="D477" s="1381" t="s">
        <v>170</v>
      </c>
      <c r="E477" s="1373"/>
      <c r="F477" s="1374"/>
      <c r="G477" s="1375"/>
      <c r="H477" s="1376"/>
      <c r="I477" s="1377"/>
      <c r="J477" s="1390"/>
      <c r="K477" s="1379"/>
    </row>
    <row r="478" spans="1:11" s="302" customFormat="1" x14ac:dyDescent="0.3">
      <c r="A478" s="248"/>
      <c r="B478" s="248"/>
      <c r="C478" s="1371"/>
      <c r="D478" s="1382" t="s">
        <v>4450</v>
      </c>
      <c r="E478" s="1373">
        <v>1</v>
      </c>
      <c r="F478" s="1374"/>
      <c r="G478" s="1375"/>
      <c r="H478" s="1376"/>
      <c r="I478" s="1377">
        <f t="shared" ref="I478:I503" si="23">PRODUCT(E478:H478)</f>
        <v>1</v>
      </c>
      <c r="J478" s="1390"/>
      <c r="K478" s="1379"/>
    </row>
    <row r="479" spans="1:11" s="302" customFormat="1" x14ac:dyDescent="0.3">
      <c r="A479" s="248"/>
      <c r="B479" s="248"/>
      <c r="C479" s="1371" t="s">
        <v>1752</v>
      </c>
      <c r="D479" s="1382" t="s">
        <v>1753</v>
      </c>
      <c r="E479" s="1373">
        <v>3</v>
      </c>
      <c r="F479" s="1374"/>
      <c r="G479" s="1375"/>
      <c r="H479" s="1376"/>
      <c r="I479" s="1377">
        <f t="shared" si="23"/>
        <v>3</v>
      </c>
      <c r="J479" s="1390"/>
      <c r="K479" s="1379"/>
    </row>
    <row r="480" spans="1:11" s="302" customFormat="1" x14ac:dyDescent="0.3">
      <c r="A480" s="248"/>
      <c r="B480" s="248"/>
      <c r="C480" s="1371" t="s">
        <v>1823</v>
      </c>
      <c r="D480" s="1382" t="s">
        <v>4451</v>
      </c>
      <c r="E480" s="1373">
        <v>3</v>
      </c>
      <c r="F480" s="1374"/>
      <c r="G480" s="1375"/>
      <c r="H480" s="1376"/>
      <c r="I480" s="1377">
        <f t="shared" si="23"/>
        <v>3</v>
      </c>
      <c r="J480" s="1390"/>
      <c r="K480" s="1379"/>
    </row>
    <row r="481" spans="1:11" s="302" customFormat="1" x14ac:dyDescent="0.3">
      <c r="A481" s="248"/>
      <c r="B481" s="248"/>
      <c r="C481" s="1371" t="s">
        <v>1829</v>
      </c>
      <c r="D481" s="1382" t="s">
        <v>1830</v>
      </c>
      <c r="E481" s="1373">
        <v>1</v>
      </c>
      <c r="F481" s="1374"/>
      <c r="G481" s="1375"/>
      <c r="H481" s="1376"/>
      <c r="I481" s="1377">
        <f t="shared" si="23"/>
        <v>1</v>
      </c>
      <c r="J481" s="1390"/>
      <c r="K481" s="1379"/>
    </row>
    <row r="482" spans="1:11" s="302" customFormat="1" x14ac:dyDescent="0.3">
      <c r="A482" s="248"/>
      <c r="B482" s="248"/>
      <c r="C482" s="1371" t="s">
        <v>1831</v>
      </c>
      <c r="D482" s="1382" t="s">
        <v>209</v>
      </c>
      <c r="E482" s="1373">
        <v>1</v>
      </c>
      <c r="F482" s="1374"/>
      <c r="G482" s="1375"/>
      <c r="H482" s="1376"/>
      <c r="I482" s="1377">
        <f t="shared" si="23"/>
        <v>1</v>
      </c>
      <c r="J482" s="1390"/>
      <c r="K482" s="1379"/>
    </row>
    <row r="483" spans="1:11" s="302" customFormat="1" x14ac:dyDescent="0.3">
      <c r="A483" s="248"/>
      <c r="B483" s="248"/>
      <c r="C483" s="1371" t="s">
        <v>1835</v>
      </c>
      <c r="D483" s="1382" t="s">
        <v>1753</v>
      </c>
      <c r="E483" s="1373">
        <v>1</v>
      </c>
      <c r="F483" s="1374"/>
      <c r="G483" s="1375"/>
      <c r="H483" s="1376"/>
      <c r="I483" s="1377">
        <f t="shared" si="23"/>
        <v>1</v>
      </c>
      <c r="J483" s="1390"/>
      <c r="K483" s="1379"/>
    </row>
    <row r="484" spans="1:11" s="302" customFormat="1" x14ac:dyDescent="0.3">
      <c r="A484" s="248"/>
      <c r="B484" s="248"/>
      <c r="C484" s="1371" t="s">
        <v>2460</v>
      </c>
      <c r="D484" s="1382" t="s">
        <v>3633</v>
      </c>
      <c r="E484" s="1373">
        <v>1</v>
      </c>
      <c r="F484" s="1374"/>
      <c r="G484" s="1375"/>
      <c r="H484" s="1376"/>
      <c r="I484" s="1377">
        <f t="shared" si="23"/>
        <v>1</v>
      </c>
      <c r="J484" s="1390"/>
      <c r="K484" s="1379"/>
    </row>
    <row r="485" spans="1:11" s="302" customFormat="1" x14ac:dyDescent="0.3">
      <c r="A485" s="248"/>
      <c r="B485" s="248"/>
      <c r="C485" s="1371" t="s">
        <v>1837</v>
      </c>
      <c r="D485" s="1382" t="s">
        <v>142</v>
      </c>
      <c r="E485" s="1373">
        <v>1</v>
      </c>
      <c r="F485" s="1374"/>
      <c r="G485" s="1375"/>
      <c r="H485" s="1376"/>
      <c r="I485" s="1377">
        <f t="shared" si="23"/>
        <v>1</v>
      </c>
      <c r="J485" s="1390"/>
      <c r="K485" s="1379"/>
    </row>
    <row r="486" spans="1:11" s="302" customFormat="1" x14ac:dyDescent="0.3">
      <c r="A486" s="248"/>
      <c r="B486" s="248"/>
      <c r="C486" s="1371" t="s">
        <v>1833</v>
      </c>
      <c r="D486" s="1382" t="s">
        <v>1153</v>
      </c>
      <c r="E486" s="1373">
        <v>1</v>
      </c>
      <c r="F486" s="1374"/>
      <c r="G486" s="1375"/>
      <c r="H486" s="1376"/>
      <c r="I486" s="1377">
        <f t="shared" si="23"/>
        <v>1</v>
      </c>
      <c r="J486" s="1390"/>
      <c r="K486" s="1379"/>
    </row>
    <row r="487" spans="1:11" s="302" customFormat="1" x14ac:dyDescent="0.3">
      <c r="A487" s="248"/>
      <c r="B487" s="248"/>
      <c r="C487" s="1371" t="s">
        <v>1812</v>
      </c>
      <c r="D487" s="1382" t="s">
        <v>268</v>
      </c>
      <c r="E487" s="1373">
        <v>1</v>
      </c>
      <c r="F487" s="1374"/>
      <c r="G487" s="1375"/>
      <c r="H487" s="1376"/>
      <c r="I487" s="1377">
        <f t="shared" si="23"/>
        <v>1</v>
      </c>
      <c r="J487" s="1390"/>
      <c r="K487" s="1379"/>
    </row>
    <row r="488" spans="1:11" s="302" customFormat="1" x14ac:dyDescent="0.3">
      <c r="A488" s="248"/>
      <c r="B488" s="248"/>
      <c r="C488" s="1371" t="s">
        <v>1789</v>
      </c>
      <c r="D488" s="1382" t="s">
        <v>142</v>
      </c>
      <c r="E488" s="1373">
        <v>1</v>
      </c>
      <c r="F488" s="1374"/>
      <c r="G488" s="1375"/>
      <c r="H488" s="1376"/>
      <c r="I488" s="1377">
        <f t="shared" si="23"/>
        <v>1</v>
      </c>
      <c r="J488" s="1390"/>
      <c r="K488" s="1379"/>
    </row>
    <row r="489" spans="1:11" s="302" customFormat="1" x14ac:dyDescent="0.3">
      <c r="A489" s="248"/>
      <c r="B489" s="248"/>
      <c r="C489" s="1371" t="s">
        <v>1767</v>
      </c>
      <c r="D489" s="1382" t="s">
        <v>268</v>
      </c>
      <c r="E489" s="1373">
        <v>1</v>
      </c>
      <c r="F489" s="1374"/>
      <c r="G489" s="1375"/>
      <c r="H489" s="1376"/>
      <c r="I489" s="1377">
        <f t="shared" si="23"/>
        <v>1</v>
      </c>
      <c r="J489" s="1390"/>
      <c r="K489" s="1379"/>
    </row>
    <row r="490" spans="1:11" s="302" customFormat="1" x14ac:dyDescent="0.3">
      <c r="A490" s="248"/>
      <c r="B490" s="248"/>
      <c r="C490" s="1371" t="s">
        <v>2443</v>
      </c>
      <c r="D490" s="1382" t="s">
        <v>4452</v>
      </c>
      <c r="E490" s="1373">
        <v>1</v>
      </c>
      <c r="F490" s="1374"/>
      <c r="G490" s="1375"/>
      <c r="H490" s="1376"/>
      <c r="I490" s="1377">
        <f t="shared" si="23"/>
        <v>1</v>
      </c>
      <c r="J490" s="1390"/>
      <c r="K490" s="1379"/>
    </row>
    <row r="491" spans="1:11" s="302" customFormat="1" x14ac:dyDescent="0.3">
      <c r="A491" s="248"/>
      <c r="B491" s="248"/>
      <c r="C491" s="1371" t="s">
        <v>1878</v>
      </c>
      <c r="D491" s="1382" t="s">
        <v>209</v>
      </c>
      <c r="E491" s="1373">
        <v>1</v>
      </c>
      <c r="F491" s="1374"/>
      <c r="G491" s="1375"/>
      <c r="H491" s="1376"/>
      <c r="I491" s="1377">
        <f t="shared" si="23"/>
        <v>1</v>
      </c>
      <c r="J491" s="1390"/>
      <c r="K491" s="1379"/>
    </row>
    <row r="492" spans="1:11" s="302" customFormat="1" x14ac:dyDescent="0.3">
      <c r="A492" s="248"/>
      <c r="B492" s="248"/>
      <c r="C492" s="1371" t="s">
        <v>1879</v>
      </c>
      <c r="D492" s="1382" t="s">
        <v>351</v>
      </c>
      <c r="E492" s="1373">
        <v>1</v>
      </c>
      <c r="F492" s="1374"/>
      <c r="G492" s="1375"/>
      <c r="H492" s="1376"/>
      <c r="I492" s="1377">
        <f t="shared" si="23"/>
        <v>1</v>
      </c>
      <c r="J492" s="1390"/>
      <c r="K492" s="1379"/>
    </row>
    <row r="493" spans="1:11" s="302" customFormat="1" x14ac:dyDescent="0.3">
      <c r="A493" s="248"/>
      <c r="B493" s="248"/>
      <c r="C493" s="1371" t="s">
        <v>2464</v>
      </c>
      <c r="D493" s="1382" t="s">
        <v>296</v>
      </c>
      <c r="E493" s="1373">
        <v>2</v>
      </c>
      <c r="F493" s="1374"/>
      <c r="G493" s="1375"/>
      <c r="H493" s="1376"/>
      <c r="I493" s="1377">
        <f t="shared" si="23"/>
        <v>2</v>
      </c>
      <c r="J493" s="1390"/>
      <c r="K493" s="1379"/>
    </row>
    <row r="494" spans="1:11" s="302" customFormat="1" x14ac:dyDescent="0.3">
      <c r="A494" s="248"/>
      <c r="B494" s="248"/>
      <c r="C494" s="1371" t="s">
        <v>2466</v>
      </c>
      <c r="D494" s="1382" t="s">
        <v>3382</v>
      </c>
      <c r="E494" s="1373">
        <v>2</v>
      </c>
      <c r="F494" s="1374"/>
      <c r="G494" s="1375"/>
      <c r="H494" s="1376"/>
      <c r="I494" s="1377">
        <f t="shared" si="23"/>
        <v>2</v>
      </c>
      <c r="J494" s="1390"/>
      <c r="K494" s="1379"/>
    </row>
    <row r="495" spans="1:11" s="302" customFormat="1" x14ac:dyDescent="0.3">
      <c r="A495" s="248"/>
      <c r="B495" s="248"/>
      <c r="C495" s="1371" t="s">
        <v>1883</v>
      </c>
      <c r="D495" s="1382" t="s">
        <v>1059</v>
      </c>
      <c r="E495" s="1373">
        <v>1</v>
      </c>
      <c r="F495" s="1374"/>
      <c r="G495" s="1375"/>
      <c r="H495" s="1376"/>
      <c r="I495" s="1377">
        <f t="shared" si="23"/>
        <v>1</v>
      </c>
      <c r="J495" s="1390"/>
      <c r="K495" s="1379"/>
    </row>
    <row r="496" spans="1:11" s="302" customFormat="1" x14ac:dyDescent="0.3">
      <c r="A496" s="248"/>
      <c r="B496" s="248"/>
      <c r="C496" s="1371" t="s">
        <v>1859</v>
      </c>
      <c r="D496" s="1382" t="s">
        <v>1860</v>
      </c>
      <c r="E496" s="1373">
        <v>1</v>
      </c>
      <c r="F496" s="1374"/>
      <c r="G496" s="1375"/>
      <c r="H496" s="1376"/>
      <c r="I496" s="1377">
        <f t="shared" si="23"/>
        <v>1</v>
      </c>
      <c r="J496" s="1390"/>
      <c r="K496" s="1379"/>
    </row>
    <row r="497" spans="1:11" s="302" customFormat="1" x14ac:dyDescent="0.3">
      <c r="A497" s="248"/>
      <c r="B497" s="248"/>
      <c r="C497" s="1371" t="s">
        <v>2541</v>
      </c>
      <c r="D497" s="1382" t="s">
        <v>1226</v>
      </c>
      <c r="E497" s="1373">
        <v>1</v>
      </c>
      <c r="F497" s="1374"/>
      <c r="G497" s="1375"/>
      <c r="H497" s="1376"/>
      <c r="I497" s="1377">
        <f t="shared" si="23"/>
        <v>1</v>
      </c>
      <c r="J497" s="1390"/>
      <c r="K497" s="1379"/>
    </row>
    <row r="498" spans="1:11" s="302" customFormat="1" x14ac:dyDescent="0.3">
      <c r="A498" s="248"/>
      <c r="B498" s="248"/>
      <c r="C498" s="1371" t="s">
        <v>2471</v>
      </c>
      <c r="D498" s="1382" t="s">
        <v>3382</v>
      </c>
      <c r="E498" s="1373">
        <v>1</v>
      </c>
      <c r="F498" s="1374"/>
      <c r="G498" s="1375"/>
      <c r="H498" s="1376"/>
      <c r="I498" s="1377">
        <f t="shared" si="23"/>
        <v>1</v>
      </c>
      <c r="J498" s="1390"/>
      <c r="K498" s="1379"/>
    </row>
    <row r="499" spans="1:11" s="302" customFormat="1" x14ac:dyDescent="0.3">
      <c r="A499" s="248"/>
      <c r="B499" s="248"/>
      <c r="C499" s="1371" t="s">
        <v>1898</v>
      </c>
      <c r="D499" s="1382" t="s">
        <v>1271</v>
      </c>
      <c r="E499" s="1373">
        <v>1</v>
      </c>
      <c r="F499" s="1374"/>
      <c r="G499" s="1375"/>
      <c r="H499" s="1376"/>
      <c r="I499" s="1377">
        <f t="shared" si="23"/>
        <v>1</v>
      </c>
      <c r="J499" s="1390"/>
      <c r="K499" s="1379"/>
    </row>
    <row r="500" spans="1:11" s="302" customFormat="1" x14ac:dyDescent="0.3">
      <c r="A500" s="248"/>
      <c r="B500" s="248"/>
      <c r="C500" s="1371" t="s">
        <v>1913</v>
      </c>
      <c r="D500" s="1382" t="s">
        <v>1059</v>
      </c>
      <c r="E500" s="1373">
        <v>1</v>
      </c>
      <c r="F500" s="1374"/>
      <c r="G500" s="1375"/>
      <c r="H500" s="1376"/>
      <c r="I500" s="1377">
        <f t="shared" si="23"/>
        <v>1</v>
      </c>
      <c r="J500" s="1390"/>
      <c r="K500" s="1379"/>
    </row>
    <row r="501" spans="1:11" s="302" customFormat="1" x14ac:dyDescent="0.3">
      <c r="A501" s="248"/>
      <c r="B501" s="248"/>
      <c r="C501" s="1371" t="s">
        <v>1912</v>
      </c>
      <c r="D501" s="1382" t="s">
        <v>142</v>
      </c>
      <c r="E501" s="1373">
        <v>1</v>
      </c>
      <c r="F501" s="1374"/>
      <c r="G501" s="1375"/>
      <c r="H501" s="1376"/>
      <c r="I501" s="1377">
        <f t="shared" si="23"/>
        <v>1</v>
      </c>
      <c r="J501" s="1390"/>
      <c r="K501" s="1379"/>
    </row>
    <row r="502" spans="1:11" s="302" customFormat="1" x14ac:dyDescent="0.3">
      <c r="A502" s="248"/>
      <c r="B502" s="248"/>
      <c r="C502" s="1371" t="s">
        <v>2477</v>
      </c>
      <c r="D502" s="1382" t="s">
        <v>4453</v>
      </c>
      <c r="E502" s="1373">
        <v>1</v>
      </c>
      <c r="F502" s="1374"/>
      <c r="G502" s="1375"/>
      <c r="H502" s="1376"/>
      <c r="I502" s="1377">
        <f t="shared" si="23"/>
        <v>1</v>
      </c>
      <c r="J502" s="1390"/>
      <c r="K502" s="1379"/>
    </row>
    <row r="503" spans="1:11" s="302" customFormat="1" x14ac:dyDescent="0.3">
      <c r="A503" s="248"/>
      <c r="B503" s="248"/>
      <c r="C503" s="1371" t="s">
        <v>1909</v>
      </c>
      <c r="D503" s="1382" t="s">
        <v>1226</v>
      </c>
      <c r="E503" s="1373">
        <v>1</v>
      </c>
      <c r="F503" s="1374"/>
      <c r="G503" s="1375"/>
      <c r="H503" s="1376"/>
      <c r="I503" s="1377">
        <f t="shared" si="23"/>
        <v>1</v>
      </c>
      <c r="J503" s="1390"/>
      <c r="K503" s="1379"/>
    </row>
    <row r="504" spans="1:11" s="302" customFormat="1" x14ac:dyDescent="0.3">
      <c r="A504" s="248"/>
      <c r="B504" s="248"/>
      <c r="C504" s="1371"/>
      <c r="D504" s="1372" t="s">
        <v>4432</v>
      </c>
      <c r="E504" s="1373"/>
      <c r="F504" s="1374"/>
      <c r="G504" s="1375"/>
      <c r="H504" s="1376"/>
      <c r="I504" s="1377"/>
      <c r="J504" s="1390"/>
      <c r="K504" s="1379"/>
    </row>
    <row r="505" spans="1:11" s="302" customFormat="1" x14ac:dyDescent="0.3">
      <c r="A505" s="248"/>
      <c r="B505" s="248"/>
      <c r="C505" s="1371"/>
      <c r="D505" s="1380" t="s">
        <v>206</v>
      </c>
      <c r="E505" s="1373"/>
      <c r="F505" s="1374"/>
      <c r="G505" s="1375"/>
      <c r="H505" s="1376"/>
      <c r="I505" s="1377"/>
      <c r="J505" s="1390"/>
      <c r="K505" s="1379"/>
    </row>
    <row r="506" spans="1:11" s="302" customFormat="1" x14ac:dyDescent="0.3">
      <c r="A506" s="248"/>
      <c r="B506" s="248"/>
      <c r="C506" s="1371"/>
      <c r="D506" s="1381" t="s">
        <v>170</v>
      </c>
      <c r="E506" s="1373"/>
      <c r="F506" s="1374"/>
      <c r="G506" s="1375"/>
      <c r="H506" s="1376"/>
      <c r="I506" s="1377"/>
      <c r="J506" s="1390"/>
      <c r="K506" s="1379"/>
    </row>
    <row r="507" spans="1:11" s="302" customFormat="1" x14ac:dyDescent="0.3">
      <c r="A507" s="248"/>
      <c r="B507" s="248"/>
      <c r="C507" s="1371" t="s">
        <v>1943</v>
      </c>
      <c r="D507" s="1382" t="s">
        <v>4427</v>
      </c>
      <c r="E507" s="1373">
        <v>1</v>
      </c>
      <c r="F507" s="1374"/>
      <c r="G507" s="1375"/>
      <c r="H507" s="1376"/>
      <c r="I507" s="1377">
        <f t="shared" ref="I507:I513" si="24">PRODUCT(E507:H507)</f>
        <v>1</v>
      </c>
      <c r="J507" s="1390"/>
      <c r="K507" s="1379"/>
    </row>
    <row r="508" spans="1:11" s="302" customFormat="1" x14ac:dyDescent="0.3">
      <c r="A508" s="248"/>
      <c r="B508" s="248"/>
      <c r="C508" s="1371" t="s">
        <v>1946</v>
      </c>
      <c r="D508" s="1382" t="s">
        <v>4430</v>
      </c>
      <c r="E508" s="1373">
        <v>1</v>
      </c>
      <c r="F508" s="1374"/>
      <c r="G508" s="1375"/>
      <c r="H508" s="1376"/>
      <c r="I508" s="1377">
        <f t="shared" si="24"/>
        <v>1</v>
      </c>
      <c r="J508" s="1390"/>
      <c r="K508" s="1379"/>
    </row>
    <row r="509" spans="1:11" s="302" customFormat="1" x14ac:dyDescent="0.3">
      <c r="A509" s="248"/>
      <c r="B509" s="248"/>
      <c r="C509" s="1371" t="s">
        <v>1938</v>
      </c>
      <c r="D509" s="1382" t="s">
        <v>4431</v>
      </c>
      <c r="E509" s="1373">
        <v>1</v>
      </c>
      <c r="F509" s="1374"/>
      <c r="G509" s="1375"/>
      <c r="H509" s="1376"/>
      <c r="I509" s="1377">
        <f t="shared" si="24"/>
        <v>1</v>
      </c>
      <c r="J509" s="1390"/>
      <c r="K509" s="1379"/>
    </row>
    <row r="510" spans="1:11" s="302" customFormat="1" x14ac:dyDescent="0.3">
      <c r="A510" s="248"/>
      <c r="B510" s="248"/>
      <c r="C510" s="1371" t="s">
        <v>1934</v>
      </c>
      <c r="D510" s="1382" t="s">
        <v>4429</v>
      </c>
      <c r="E510" s="1373">
        <v>1</v>
      </c>
      <c r="F510" s="1374"/>
      <c r="G510" s="1375"/>
      <c r="H510" s="1376"/>
      <c r="I510" s="1377">
        <f t="shared" si="24"/>
        <v>1</v>
      </c>
      <c r="J510" s="1390"/>
      <c r="K510" s="1379"/>
    </row>
    <row r="511" spans="1:11" s="302" customFormat="1" x14ac:dyDescent="0.3">
      <c r="A511" s="248"/>
      <c r="B511" s="248"/>
      <c r="C511" s="1371" t="s">
        <v>2554</v>
      </c>
      <c r="D511" s="1382" t="s">
        <v>2758</v>
      </c>
      <c r="E511" s="1373">
        <v>1</v>
      </c>
      <c r="F511" s="1374"/>
      <c r="G511" s="1375"/>
      <c r="H511" s="1376"/>
      <c r="I511" s="1377">
        <f t="shared" si="24"/>
        <v>1</v>
      </c>
      <c r="J511" s="1390"/>
      <c r="K511" s="1379"/>
    </row>
    <row r="512" spans="1:11" s="302" customFormat="1" x14ac:dyDescent="0.3">
      <c r="A512" s="248"/>
      <c r="B512" s="248"/>
      <c r="C512" s="1371"/>
      <c r="D512" s="1382" t="s">
        <v>4454</v>
      </c>
      <c r="E512" s="1373">
        <v>3</v>
      </c>
      <c r="F512" s="1374"/>
      <c r="G512" s="1375"/>
      <c r="H512" s="1376"/>
      <c r="I512" s="1377">
        <f t="shared" si="24"/>
        <v>3</v>
      </c>
      <c r="J512" s="1390"/>
      <c r="K512" s="1379"/>
    </row>
    <row r="513" spans="1:11" s="302" customFormat="1" x14ac:dyDescent="0.3">
      <c r="A513" s="248"/>
      <c r="B513" s="248"/>
      <c r="C513" s="1371" t="s">
        <v>2554</v>
      </c>
      <c r="D513" s="1382" t="s">
        <v>2481</v>
      </c>
      <c r="E513" s="1373">
        <v>1</v>
      </c>
      <c r="F513" s="1374"/>
      <c r="G513" s="1375"/>
      <c r="H513" s="1376"/>
      <c r="I513" s="1377">
        <f t="shared" si="24"/>
        <v>1</v>
      </c>
      <c r="J513" s="1390"/>
      <c r="K513" s="1379"/>
    </row>
    <row r="514" spans="1:11" s="302" customFormat="1" x14ac:dyDescent="0.3">
      <c r="A514" s="248"/>
      <c r="B514" s="248"/>
      <c r="C514" s="1371" t="s">
        <v>2555</v>
      </c>
      <c r="D514" s="1382" t="s">
        <v>2758</v>
      </c>
      <c r="E514" s="1373">
        <v>1</v>
      </c>
      <c r="F514" s="1374"/>
      <c r="G514" s="1375"/>
      <c r="H514" s="1376"/>
      <c r="I514" s="1377">
        <f>PRODUCT(E514:H514)</f>
        <v>1</v>
      </c>
      <c r="J514" s="1390"/>
      <c r="K514" s="1379"/>
    </row>
    <row r="515" spans="1:11" s="302" customFormat="1" x14ac:dyDescent="0.3">
      <c r="A515" s="248"/>
      <c r="B515" s="248"/>
      <c r="C515" s="1371" t="s">
        <v>1940</v>
      </c>
      <c r="D515" s="1382" t="s">
        <v>2758</v>
      </c>
      <c r="E515" s="1373">
        <v>1</v>
      </c>
      <c r="F515" s="1374"/>
      <c r="G515" s="1375"/>
      <c r="H515" s="1376"/>
      <c r="I515" s="1377">
        <f>PRODUCT(E515:H515)</f>
        <v>1</v>
      </c>
      <c r="J515" s="1390"/>
      <c r="K515" s="1379"/>
    </row>
    <row r="516" spans="1:11" s="302" customFormat="1" x14ac:dyDescent="0.3">
      <c r="A516" s="248"/>
      <c r="B516" s="248"/>
      <c r="C516" s="1371"/>
      <c r="D516" s="1682"/>
      <c r="E516" s="1353"/>
      <c r="F516" s="1354"/>
      <c r="G516" s="1357"/>
      <c r="H516" s="1384"/>
      <c r="I516" s="1354"/>
      <c r="J516" s="1378"/>
      <c r="K516" s="1379"/>
    </row>
    <row r="517" spans="1:11" s="302" customFormat="1" ht="16.5" customHeight="1" x14ac:dyDescent="0.3">
      <c r="A517" s="248"/>
      <c r="B517" s="248"/>
      <c r="C517" s="1366" t="str">
        <f>RESUMEN!C538</f>
        <v>03.16.03.02</v>
      </c>
      <c r="D517" s="1396" t="str">
        <f>RESUMEN!D538</f>
        <v>SEÑAL EXTINTORES MANUAL TIPO PQS / RATING:(10A:120B:C,20lbs).(VINILO DE PVC FOTOLUMINISCENTE, LAMINADO A PRESION SOBRE PLACA RIGIDA DE CELTEX 3mm. ADOSADA DE 0.20x0.30m)</v>
      </c>
      <c r="E517" s="865"/>
      <c r="F517" s="1499"/>
      <c r="G517" s="1368"/>
      <c r="H517" s="1369"/>
      <c r="I517" s="1499"/>
      <c r="J517" s="1368">
        <f>SUM(I521:I582)</f>
        <v>52</v>
      </c>
      <c r="K517" s="1370" t="str">
        <f>+[44]RESUMEN!E183</f>
        <v>und</v>
      </c>
    </row>
    <row r="518" spans="1:11" s="302" customFormat="1" x14ac:dyDescent="0.3">
      <c r="A518" s="248"/>
      <c r="B518" s="248"/>
      <c r="C518" s="1371"/>
      <c r="D518" s="1372" t="s">
        <v>4399</v>
      </c>
      <c r="E518" s="1373"/>
      <c r="F518" s="1374"/>
      <c r="G518" s="1375"/>
      <c r="H518" s="1376"/>
      <c r="I518" s="1377"/>
      <c r="J518" s="1390"/>
      <c r="K518" s="1408"/>
    </row>
    <row r="519" spans="1:11" s="302" customFormat="1" x14ac:dyDescent="0.3">
      <c r="A519" s="248"/>
      <c r="B519" s="248"/>
      <c r="C519" s="1371"/>
      <c r="D519" s="1380" t="s">
        <v>169</v>
      </c>
      <c r="E519" s="1373"/>
      <c r="F519" s="1374"/>
      <c r="G519" s="1375"/>
      <c r="H519" s="1376"/>
      <c r="I519" s="1377"/>
      <c r="J519" s="1390"/>
      <c r="K519" s="1408"/>
    </row>
    <row r="520" spans="1:11" s="302" customFormat="1" x14ac:dyDescent="0.3">
      <c r="A520" s="248"/>
      <c r="B520" s="248"/>
      <c r="C520" s="1371"/>
      <c r="D520" s="1381" t="s">
        <v>170</v>
      </c>
      <c r="E520" s="1373"/>
      <c r="F520" s="1374"/>
      <c r="G520" s="1375"/>
      <c r="H520" s="1376"/>
      <c r="I520" s="1377"/>
      <c r="J520" s="1390"/>
      <c r="K520" s="1408"/>
    </row>
    <row r="521" spans="1:11" s="302" customFormat="1" ht="27.6" x14ac:dyDescent="0.3">
      <c r="A521" s="248"/>
      <c r="B521" s="248"/>
      <c r="C521" s="1371" t="s">
        <v>875</v>
      </c>
      <c r="D521" s="1382" t="s">
        <v>4456</v>
      </c>
      <c r="E521" s="1373">
        <v>1</v>
      </c>
      <c r="F521" s="1374"/>
      <c r="G521" s="1375"/>
      <c r="H521" s="1376"/>
      <c r="I521" s="1377">
        <f t="shared" ref="I521:I547" si="25">PRODUCT(E521:H521)</f>
        <v>1</v>
      </c>
      <c r="J521" s="1390"/>
      <c r="K521" s="1408"/>
    </row>
    <row r="522" spans="1:11" s="302" customFormat="1" x14ac:dyDescent="0.3">
      <c r="A522" s="248"/>
      <c r="B522" s="248"/>
      <c r="C522" s="1371" t="s">
        <v>2316</v>
      </c>
      <c r="D522" s="1382" t="s">
        <v>4457</v>
      </c>
      <c r="E522" s="1373">
        <v>1</v>
      </c>
      <c r="F522" s="1374"/>
      <c r="G522" s="1375"/>
      <c r="H522" s="1376"/>
      <c r="I522" s="1377">
        <f t="shared" si="25"/>
        <v>1</v>
      </c>
      <c r="J522" s="1390"/>
      <c r="K522" s="1408"/>
    </row>
    <row r="523" spans="1:11" s="302" customFormat="1" ht="27.6" x14ac:dyDescent="0.3">
      <c r="A523" s="248"/>
      <c r="B523" s="248"/>
      <c r="C523" s="1371" t="s">
        <v>944</v>
      </c>
      <c r="D523" s="1382" t="s">
        <v>4458</v>
      </c>
      <c r="E523" s="1373">
        <v>1</v>
      </c>
      <c r="F523" s="1374"/>
      <c r="G523" s="1375"/>
      <c r="H523" s="1376"/>
      <c r="I523" s="1377">
        <f t="shared" si="25"/>
        <v>1</v>
      </c>
      <c r="J523" s="1390"/>
      <c r="K523" s="1408"/>
    </row>
    <row r="524" spans="1:11" s="302" customFormat="1" x14ac:dyDescent="0.3">
      <c r="A524" s="248"/>
      <c r="B524" s="248"/>
      <c r="C524" s="1371" t="s">
        <v>978</v>
      </c>
      <c r="D524" s="1382" t="s">
        <v>4459</v>
      </c>
      <c r="E524" s="1373">
        <v>1</v>
      </c>
      <c r="F524" s="1374"/>
      <c r="G524" s="1375"/>
      <c r="H524" s="1376"/>
      <c r="I524" s="1377">
        <f t="shared" si="25"/>
        <v>1</v>
      </c>
      <c r="J524" s="1390"/>
      <c r="K524" s="1408"/>
    </row>
    <row r="525" spans="1:11" s="302" customFormat="1" x14ac:dyDescent="0.3">
      <c r="A525" s="248"/>
      <c r="B525" s="248"/>
      <c r="C525" s="1371" t="s">
        <v>2007</v>
      </c>
      <c r="D525" s="1382" t="s">
        <v>4460</v>
      </c>
      <c r="E525" s="1373">
        <v>1</v>
      </c>
      <c r="F525" s="1374"/>
      <c r="G525" s="1375"/>
      <c r="H525" s="1376"/>
      <c r="I525" s="1377">
        <f t="shared" si="25"/>
        <v>1</v>
      </c>
      <c r="J525" s="1390"/>
      <c r="K525" s="1408"/>
    </row>
    <row r="526" spans="1:11" x14ac:dyDescent="0.3">
      <c r="C526" s="1371" t="s">
        <v>2319</v>
      </c>
      <c r="D526" s="1382" t="s">
        <v>138</v>
      </c>
      <c r="E526" s="1373">
        <v>2</v>
      </c>
      <c r="F526" s="1374"/>
      <c r="G526" s="1375"/>
      <c r="H526" s="1376"/>
      <c r="I526" s="1377">
        <f t="shared" si="25"/>
        <v>2</v>
      </c>
      <c r="K526" s="1408"/>
    </row>
    <row r="527" spans="1:11" x14ac:dyDescent="0.3">
      <c r="C527" s="1371" t="s">
        <v>1050</v>
      </c>
      <c r="D527" s="1382" t="s">
        <v>4463</v>
      </c>
      <c r="E527" s="1373">
        <v>1</v>
      </c>
      <c r="F527" s="1374"/>
      <c r="G527" s="1375"/>
      <c r="H527" s="1376"/>
      <c r="I527" s="1377">
        <f t="shared" si="25"/>
        <v>1</v>
      </c>
      <c r="K527" s="1408"/>
    </row>
    <row r="528" spans="1:11" x14ac:dyDescent="0.3">
      <c r="C528" s="1371" t="s">
        <v>1105</v>
      </c>
      <c r="D528" s="1382" t="s">
        <v>360</v>
      </c>
      <c r="E528" s="1373">
        <v>1</v>
      </c>
      <c r="F528" s="1374"/>
      <c r="G528" s="1375"/>
      <c r="H528" s="1376"/>
      <c r="I528" s="1377">
        <f t="shared" si="25"/>
        <v>1</v>
      </c>
      <c r="K528" s="1408"/>
    </row>
    <row r="529" spans="1:11" s="302" customFormat="1" x14ac:dyDescent="0.3">
      <c r="A529" s="248"/>
      <c r="B529" s="248"/>
      <c r="C529" s="1371" t="s">
        <v>2553</v>
      </c>
      <c r="D529" s="1382" t="s">
        <v>4464</v>
      </c>
      <c r="E529" s="1373">
        <v>1</v>
      </c>
      <c r="F529" s="1374"/>
      <c r="G529" s="1375"/>
      <c r="H529" s="1376"/>
      <c r="I529" s="1377">
        <f t="shared" si="25"/>
        <v>1</v>
      </c>
      <c r="J529" s="1390"/>
      <c r="K529" s="1408"/>
    </row>
    <row r="530" spans="1:11" s="302" customFormat="1" x14ac:dyDescent="0.3">
      <c r="A530" s="248"/>
      <c r="B530" s="248"/>
      <c r="C530" s="1371" t="s">
        <v>2253</v>
      </c>
      <c r="D530" s="1382" t="s">
        <v>144</v>
      </c>
      <c r="E530" s="1373">
        <v>1</v>
      </c>
      <c r="F530" s="1374"/>
      <c r="G530" s="1375"/>
      <c r="H530" s="1376"/>
      <c r="I530" s="1377">
        <f t="shared" si="25"/>
        <v>1</v>
      </c>
      <c r="J530" s="1390"/>
      <c r="K530" s="1408"/>
    </row>
    <row r="531" spans="1:11" s="302" customFormat="1" x14ac:dyDescent="0.3">
      <c r="A531" s="248"/>
      <c r="B531" s="248"/>
      <c r="C531" s="1371" t="s">
        <v>1155</v>
      </c>
      <c r="D531" s="1382" t="s">
        <v>566</v>
      </c>
      <c r="E531" s="1373">
        <v>1</v>
      </c>
      <c r="F531" s="1374"/>
      <c r="G531" s="1375"/>
      <c r="H531" s="1376"/>
      <c r="I531" s="1377">
        <f t="shared" si="25"/>
        <v>1</v>
      </c>
      <c r="J531" s="1390"/>
      <c r="K531" s="1408"/>
    </row>
    <row r="532" spans="1:11" s="302" customFormat="1" x14ac:dyDescent="0.3">
      <c r="A532" s="248"/>
      <c r="B532" s="248"/>
      <c r="C532" s="1371" t="s">
        <v>4408</v>
      </c>
      <c r="D532" s="1382" t="s">
        <v>144</v>
      </c>
      <c r="E532" s="1373">
        <v>1</v>
      </c>
      <c r="F532" s="1374"/>
      <c r="G532" s="1375"/>
      <c r="H532" s="1376"/>
      <c r="I532" s="1377">
        <f t="shared" si="25"/>
        <v>1</v>
      </c>
      <c r="J532" s="1390"/>
      <c r="K532" s="1408"/>
    </row>
    <row r="533" spans="1:11" s="302" customFormat="1" x14ac:dyDescent="0.3">
      <c r="A533" s="248"/>
      <c r="B533" s="248"/>
      <c r="C533" s="1371" t="s">
        <v>4437</v>
      </c>
      <c r="D533" s="1382" t="s">
        <v>4465</v>
      </c>
      <c r="E533" s="1373">
        <v>1</v>
      </c>
      <c r="F533" s="1374"/>
      <c r="G533" s="1375"/>
      <c r="H533" s="1376"/>
      <c r="I533" s="1377">
        <f t="shared" si="25"/>
        <v>1</v>
      </c>
      <c r="J533" s="1390"/>
      <c r="K533" s="1408"/>
    </row>
    <row r="534" spans="1:11" s="302" customFormat="1" x14ac:dyDescent="0.3">
      <c r="A534" s="248"/>
      <c r="B534" s="248"/>
      <c r="C534" s="1371" t="s">
        <v>1255</v>
      </c>
      <c r="D534" s="1382" t="s">
        <v>4466</v>
      </c>
      <c r="E534" s="1373">
        <v>1</v>
      </c>
      <c r="F534" s="1374"/>
      <c r="G534" s="1375"/>
      <c r="H534" s="1376"/>
      <c r="I534" s="1377">
        <f t="shared" si="25"/>
        <v>1</v>
      </c>
      <c r="J534" s="1390"/>
      <c r="K534" s="1408"/>
    </row>
    <row r="535" spans="1:11" s="302" customFormat="1" x14ac:dyDescent="0.3">
      <c r="A535" s="248"/>
      <c r="B535" s="248"/>
      <c r="C535" s="1371"/>
      <c r="D535" s="1372" t="s">
        <v>4400</v>
      </c>
      <c r="E535" s="1373"/>
      <c r="F535" s="1374"/>
      <c r="G535" s="1375"/>
      <c r="H535" s="1376"/>
      <c r="I535" s="1377"/>
      <c r="J535" s="1390"/>
      <c r="K535" s="1408"/>
    </row>
    <row r="536" spans="1:11" s="302" customFormat="1" x14ac:dyDescent="0.3">
      <c r="A536" s="248"/>
      <c r="B536" s="248"/>
      <c r="C536" s="1371"/>
      <c r="D536" s="1381" t="s">
        <v>170</v>
      </c>
      <c r="E536" s="1373"/>
      <c r="F536" s="1374"/>
      <c r="G536" s="1375"/>
      <c r="H536" s="1376"/>
      <c r="I536" s="1377"/>
      <c r="J536" s="1390"/>
      <c r="K536" s="1408"/>
    </row>
    <row r="537" spans="1:11" s="302" customFormat="1" x14ac:dyDescent="0.3">
      <c r="A537" s="248"/>
      <c r="B537" s="248"/>
      <c r="C537" s="1371" t="s">
        <v>1165</v>
      </c>
      <c r="D537" s="1382" t="s">
        <v>189</v>
      </c>
      <c r="E537" s="1373">
        <v>1</v>
      </c>
      <c r="F537" s="1374"/>
      <c r="G537" s="1375"/>
      <c r="H537" s="1376"/>
      <c r="I537" s="1377">
        <f t="shared" si="25"/>
        <v>1</v>
      </c>
      <c r="J537" s="1390"/>
      <c r="K537" s="1408"/>
    </row>
    <row r="538" spans="1:11" s="302" customFormat="1" x14ac:dyDescent="0.3">
      <c r="A538" s="248"/>
      <c r="B538" s="248"/>
      <c r="C538" s="1371" t="s">
        <v>1166</v>
      </c>
      <c r="D538" s="1382" t="s">
        <v>4467</v>
      </c>
      <c r="E538" s="1373">
        <v>1</v>
      </c>
      <c r="F538" s="1374"/>
      <c r="G538" s="1375"/>
      <c r="H538" s="1376"/>
      <c r="I538" s="1377">
        <f t="shared" si="25"/>
        <v>1</v>
      </c>
      <c r="J538" s="1390"/>
      <c r="K538" s="1408"/>
    </row>
    <row r="539" spans="1:11" s="302" customFormat="1" x14ac:dyDescent="0.3">
      <c r="A539" s="248"/>
      <c r="B539" s="248"/>
      <c r="C539" s="1371" t="s">
        <v>1008</v>
      </c>
      <c r="D539" s="1382" t="s">
        <v>4461</v>
      </c>
      <c r="E539" s="1373">
        <v>1</v>
      </c>
      <c r="F539" s="1374"/>
      <c r="G539" s="1375"/>
      <c r="H539" s="1376"/>
      <c r="I539" s="1377">
        <f t="shared" si="25"/>
        <v>1</v>
      </c>
      <c r="J539" s="1390"/>
      <c r="K539" s="1408"/>
    </row>
    <row r="540" spans="1:11" s="302" customFormat="1" x14ac:dyDescent="0.3">
      <c r="A540" s="248"/>
      <c r="B540" s="248"/>
      <c r="C540" s="1371" t="s">
        <v>1373</v>
      </c>
      <c r="D540" s="1382" t="s">
        <v>207</v>
      </c>
      <c r="E540" s="1373">
        <v>1</v>
      </c>
      <c r="F540" s="1374"/>
      <c r="G540" s="1375"/>
      <c r="H540" s="1376"/>
      <c r="I540" s="1377">
        <f t="shared" si="25"/>
        <v>1</v>
      </c>
      <c r="J540" s="1390"/>
      <c r="K540" s="1408"/>
    </row>
    <row r="541" spans="1:11" s="302" customFormat="1" x14ac:dyDescent="0.3">
      <c r="A541" s="248"/>
      <c r="B541" s="248"/>
      <c r="C541" s="1371" t="s">
        <v>1376</v>
      </c>
      <c r="D541" s="1382" t="s">
        <v>254</v>
      </c>
      <c r="E541" s="1373">
        <v>1</v>
      </c>
      <c r="F541" s="1374"/>
      <c r="G541" s="1375"/>
      <c r="H541" s="1376"/>
      <c r="I541" s="1377">
        <f t="shared" si="25"/>
        <v>1</v>
      </c>
      <c r="J541" s="1390"/>
      <c r="K541" s="1408"/>
    </row>
    <row r="542" spans="1:11" s="302" customFormat="1" x14ac:dyDescent="0.3">
      <c r="A542" s="248"/>
      <c r="B542" s="248"/>
      <c r="C542" s="1371"/>
      <c r="D542" s="1382" t="s">
        <v>4462</v>
      </c>
      <c r="E542" s="1373">
        <v>1</v>
      </c>
      <c r="F542" s="1374"/>
      <c r="G542" s="1375"/>
      <c r="H542" s="1376"/>
      <c r="I542" s="1377">
        <f t="shared" si="25"/>
        <v>1</v>
      </c>
      <c r="J542" s="1386"/>
      <c r="K542" s="1379"/>
    </row>
    <row r="543" spans="1:11" s="302" customFormat="1" x14ac:dyDescent="0.3">
      <c r="A543" s="248"/>
      <c r="B543" s="248"/>
      <c r="C543" s="1371"/>
      <c r="D543" s="1381" t="s">
        <v>67</v>
      </c>
      <c r="E543" s="1373"/>
      <c r="F543" s="1374"/>
      <c r="G543" s="1375"/>
      <c r="H543" s="1376"/>
      <c r="I543" s="1377"/>
      <c r="J543" s="1386"/>
      <c r="K543" s="1379"/>
    </row>
    <row r="544" spans="1:11" s="302" customFormat="1" x14ac:dyDescent="0.3">
      <c r="A544" s="248"/>
      <c r="B544" s="248"/>
      <c r="C544" s="1371" t="s">
        <v>1313</v>
      </c>
      <c r="D544" s="1382" t="s">
        <v>2363</v>
      </c>
      <c r="E544" s="1373">
        <v>1</v>
      </c>
      <c r="F544" s="1374"/>
      <c r="G544" s="1375"/>
      <c r="H544" s="1376"/>
      <c r="I544" s="1377">
        <f t="shared" si="25"/>
        <v>1</v>
      </c>
      <c r="J544" s="1386"/>
      <c r="K544" s="1379"/>
    </row>
    <row r="545" spans="1:11" s="302" customFormat="1" ht="27.6" x14ac:dyDescent="0.3">
      <c r="A545" s="248"/>
      <c r="B545" s="248"/>
      <c r="C545" s="1371" t="s">
        <v>1309</v>
      </c>
      <c r="D545" s="1382" t="s">
        <v>4468</v>
      </c>
      <c r="E545" s="1373">
        <v>1</v>
      </c>
      <c r="F545" s="1374"/>
      <c r="G545" s="1375"/>
      <c r="H545" s="1376"/>
      <c r="I545" s="1377">
        <f t="shared" si="25"/>
        <v>1</v>
      </c>
      <c r="J545" s="1386"/>
      <c r="K545" s="1379"/>
    </row>
    <row r="546" spans="1:11" s="302" customFormat="1" x14ac:dyDescent="0.3">
      <c r="A546" s="248"/>
      <c r="B546" s="248"/>
      <c r="C546" s="1371"/>
      <c r="D546" s="1381" t="s">
        <v>188</v>
      </c>
      <c r="E546" s="1373"/>
      <c r="F546" s="1374"/>
      <c r="G546" s="1375"/>
      <c r="H546" s="1376"/>
      <c r="I546" s="1377"/>
      <c r="J546" s="1386"/>
      <c r="K546" s="1379"/>
    </row>
    <row r="547" spans="1:11" s="302" customFormat="1" x14ac:dyDescent="0.3">
      <c r="A547" s="248"/>
      <c r="B547" s="248"/>
      <c r="C547" s="1371" t="s">
        <v>1394</v>
      </c>
      <c r="D547" s="1382" t="s">
        <v>163</v>
      </c>
      <c r="E547" s="1373">
        <v>1</v>
      </c>
      <c r="F547" s="1374"/>
      <c r="G547" s="1375"/>
      <c r="H547" s="1376"/>
      <c r="I547" s="1377">
        <f t="shared" si="25"/>
        <v>1</v>
      </c>
      <c r="J547" s="1386"/>
      <c r="K547" s="1379"/>
    </row>
    <row r="548" spans="1:11" s="302" customFormat="1" x14ac:dyDescent="0.3">
      <c r="A548" s="248"/>
      <c r="B548" s="248"/>
      <c r="C548" s="1371"/>
      <c r="D548" s="1380" t="s">
        <v>200</v>
      </c>
      <c r="E548" s="1373"/>
      <c r="F548" s="1374"/>
      <c r="G548" s="1375"/>
      <c r="H548" s="1376"/>
      <c r="I548" s="1377"/>
      <c r="J548" s="1390"/>
      <c r="K548" s="1379"/>
    </row>
    <row r="549" spans="1:11" s="302" customFormat="1" x14ac:dyDescent="0.3">
      <c r="A549" s="248"/>
      <c r="B549" s="248"/>
      <c r="C549" s="1371"/>
      <c r="D549" s="1381" t="s">
        <v>170</v>
      </c>
      <c r="E549" s="1373"/>
      <c r="F549" s="1374"/>
      <c r="G549" s="1375"/>
      <c r="H549" s="1376"/>
      <c r="I549" s="1377"/>
      <c r="J549" s="1390"/>
      <c r="K549" s="1379"/>
    </row>
    <row r="550" spans="1:11" s="302" customFormat="1" x14ac:dyDescent="0.3">
      <c r="A550" s="248"/>
      <c r="B550" s="248"/>
      <c r="C550" s="1371" t="s">
        <v>2156</v>
      </c>
      <c r="D550" s="1382" t="s">
        <v>4469</v>
      </c>
      <c r="E550" s="1373">
        <v>1</v>
      </c>
      <c r="F550" s="1374"/>
      <c r="G550" s="1375"/>
      <c r="H550" s="1376"/>
      <c r="I550" s="1377">
        <f t="shared" ref="I550:I562" si="26">PRODUCT(E550:H550)</f>
        <v>1</v>
      </c>
      <c r="J550" s="1390"/>
      <c r="K550" s="1379"/>
    </row>
    <row r="551" spans="1:11" s="302" customFormat="1" x14ac:dyDescent="0.3">
      <c r="A551" s="248"/>
      <c r="B551" s="248"/>
      <c r="C551" s="1371" t="s">
        <v>2377</v>
      </c>
      <c r="D551" s="1382" t="s">
        <v>4469</v>
      </c>
      <c r="E551" s="1373">
        <v>1</v>
      </c>
      <c r="F551" s="1374"/>
      <c r="G551" s="1375"/>
      <c r="H551" s="1376"/>
      <c r="I551" s="1377">
        <f t="shared" si="26"/>
        <v>1</v>
      </c>
      <c r="J551" s="1390"/>
      <c r="K551" s="1379"/>
    </row>
    <row r="552" spans="1:11" s="302" customFormat="1" x14ac:dyDescent="0.3">
      <c r="A552" s="248"/>
      <c r="B552" s="248"/>
      <c r="C552" s="1371" t="s">
        <v>1686</v>
      </c>
      <c r="D552" s="1382" t="s">
        <v>4469</v>
      </c>
      <c r="E552" s="1373">
        <v>1</v>
      </c>
      <c r="F552" s="1374"/>
      <c r="G552" s="1375"/>
      <c r="H552" s="1376"/>
      <c r="I552" s="1377">
        <f t="shared" si="26"/>
        <v>1</v>
      </c>
      <c r="J552" s="1390"/>
      <c r="K552" s="1379"/>
    </row>
    <row r="553" spans="1:11" s="302" customFormat="1" x14ac:dyDescent="0.3">
      <c r="A553" s="248"/>
      <c r="B553" s="248"/>
      <c r="C553" s="1371" t="s">
        <v>1687</v>
      </c>
      <c r="D553" s="1382" t="s">
        <v>4469</v>
      </c>
      <c r="E553" s="1373">
        <v>1</v>
      </c>
      <c r="F553" s="1374"/>
      <c r="G553" s="1375"/>
      <c r="H553" s="1376"/>
      <c r="I553" s="1377">
        <f t="shared" si="26"/>
        <v>1</v>
      </c>
      <c r="J553" s="1390"/>
      <c r="K553" s="1379"/>
    </row>
    <row r="554" spans="1:11" s="302" customFormat="1" x14ac:dyDescent="0.3">
      <c r="A554" s="248"/>
      <c r="B554" s="248"/>
      <c r="C554" s="1371" t="s">
        <v>1581</v>
      </c>
      <c r="D554" s="1382" t="s">
        <v>763</v>
      </c>
      <c r="E554" s="1373">
        <v>1</v>
      </c>
      <c r="F554" s="1374"/>
      <c r="G554" s="1375"/>
      <c r="H554" s="1376"/>
      <c r="I554" s="1377">
        <f t="shared" si="26"/>
        <v>1</v>
      </c>
      <c r="J554" s="1390"/>
      <c r="K554" s="1379"/>
    </row>
    <row r="555" spans="1:11" s="302" customFormat="1" x14ac:dyDescent="0.3">
      <c r="A555" s="248"/>
      <c r="B555" s="248"/>
      <c r="C555" s="1371" t="s">
        <v>1507</v>
      </c>
      <c r="D555" s="1382" t="s">
        <v>4469</v>
      </c>
      <c r="E555" s="1373">
        <v>1</v>
      </c>
      <c r="F555" s="1374"/>
      <c r="G555" s="1375"/>
      <c r="H555" s="1376"/>
      <c r="I555" s="1377">
        <f t="shared" si="26"/>
        <v>1</v>
      </c>
      <c r="J555" s="1390"/>
      <c r="K555" s="1379"/>
    </row>
    <row r="556" spans="1:11" s="302" customFormat="1" x14ac:dyDescent="0.3">
      <c r="A556" s="248"/>
      <c r="B556" s="248"/>
      <c r="C556" s="1371" t="s">
        <v>2406</v>
      </c>
      <c r="D556" s="1382" t="s">
        <v>763</v>
      </c>
      <c r="E556" s="1373">
        <v>1</v>
      </c>
      <c r="F556" s="1374"/>
      <c r="G556" s="1375"/>
      <c r="H556" s="1376"/>
      <c r="I556" s="1377">
        <f t="shared" si="26"/>
        <v>1</v>
      </c>
      <c r="J556" s="1390"/>
      <c r="K556" s="1379"/>
    </row>
    <row r="557" spans="1:11" s="302" customFormat="1" x14ac:dyDescent="0.3">
      <c r="A557" s="248"/>
      <c r="B557" s="248"/>
      <c r="C557" s="1371" t="s">
        <v>1640</v>
      </c>
      <c r="D557" s="1382" t="s">
        <v>4469</v>
      </c>
      <c r="E557" s="1373">
        <v>1</v>
      </c>
      <c r="F557" s="1374"/>
      <c r="G557" s="1375"/>
      <c r="H557" s="1376"/>
      <c r="I557" s="1377">
        <f t="shared" si="26"/>
        <v>1</v>
      </c>
      <c r="J557" s="1390"/>
      <c r="K557" s="1379"/>
    </row>
    <row r="558" spans="1:11" s="302" customFormat="1" x14ac:dyDescent="0.3">
      <c r="A558" s="248"/>
      <c r="B558" s="248"/>
      <c r="C558" s="1371" t="s">
        <v>2235</v>
      </c>
      <c r="D558" s="1382" t="s">
        <v>763</v>
      </c>
      <c r="E558" s="1373">
        <v>1</v>
      </c>
      <c r="F558" s="1374"/>
      <c r="G558" s="1375"/>
      <c r="H558" s="1376"/>
      <c r="I558" s="1377">
        <f t="shared" si="26"/>
        <v>1</v>
      </c>
      <c r="J558" s="1390"/>
      <c r="K558" s="1379"/>
    </row>
    <row r="559" spans="1:11" s="302" customFormat="1" x14ac:dyDescent="0.3">
      <c r="A559" s="248"/>
      <c r="B559" s="248"/>
      <c r="C559" s="1371" t="s">
        <v>1744</v>
      </c>
      <c r="D559" s="1382" t="s">
        <v>1745</v>
      </c>
      <c r="E559" s="1373">
        <v>2</v>
      </c>
      <c r="F559" s="1374"/>
      <c r="G559" s="1375"/>
      <c r="H559" s="1376"/>
      <c r="I559" s="1377">
        <f t="shared" si="26"/>
        <v>2</v>
      </c>
      <c r="J559" s="1390"/>
      <c r="K559" s="1379"/>
    </row>
    <row r="560" spans="1:11" s="302" customFormat="1" x14ac:dyDescent="0.3">
      <c r="A560" s="248"/>
      <c r="B560" s="248"/>
      <c r="C560" s="1371" t="s">
        <v>2436</v>
      </c>
      <c r="D560" s="1382" t="s">
        <v>1745</v>
      </c>
      <c r="E560" s="1373">
        <v>1</v>
      </c>
      <c r="F560" s="1374"/>
      <c r="G560" s="1375"/>
      <c r="H560" s="1376"/>
      <c r="I560" s="1377">
        <f t="shared" si="26"/>
        <v>1</v>
      </c>
      <c r="J560" s="1390"/>
      <c r="K560" s="1379"/>
    </row>
    <row r="561" spans="1:11" s="302" customFormat="1" x14ac:dyDescent="0.3">
      <c r="A561" s="248"/>
      <c r="B561" s="248"/>
      <c r="C561" s="1371" t="s">
        <v>1695</v>
      </c>
      <c r="D561" s="1382" t="s">
        <v>769</v>
      </c>
      <c r="E561" s="1373">
        <v>2</v>
      </c>
      <c r="F561" s="1374"/>
      <c r="G561" s="1375"/>
      <c r="H561" s="1376"/>
      <c r="I561" s="1377">
        <f t="shared" si="26"/>
        <v>2</v>
      </c>
      <c r="J561" s="1390"/>
      <c r="K561" s="1379"/>
    </row>
    <row r="562" spans="1:11" s="302" customFormat="1" x14ac:dyDescent="0.3">
      <c r="A562" s="248"/>
      <c r="B562" s="248"/>
      <c r="C562" s="1371" t="s">
        <v>1684</v>
      </c>
      <c r="D562" s="1382" t="s">
        <v>566</v>
      </c>
      <c r="E562" s="1373">
        <v>1</v>
      </c>
      <c r="F562" s="1374"/>
      <c r="G562" s="1375"/>
      <c r="H562" s="1376"/>
      <c r="I562" s="1377">
        <f t="shared" si="26"/>
        <v>1</v>
      </c>
      <c r="J562" s="1390"/>
      <c r="K562" s="1379"/>
    </row>
    <row r="563" spans="1:11" s="302" customFormat="1" x14ac:dyDescent="0.3">
      <c r="A563" s="248"/>
      <c r="B563" s="248"/>
      <c r="C563" s="1371"/>
      <c r="D563" s="1380" t="s">
        <v>203</v>
      </c>
      <c r="E563" s="1373"/>
      <c r="F563" s="1374"/>
      <c r="G563" s="1375"/>
      <c r="H563" s="1376"/>
      <c r="I563" s="1377"/>
      <c r="J563" s="1390"/>
      <c r="K563" s="1379"/>
    </row>
    <row r="564" spans="1:11" s="302" customFormat="1" x14ac:dyDescent="0.3">
      <c r="A564" s="248"/>
      <c r="B564" s="248"/>
      <c r="C564" s="1371"/>
      <c r="D564" s="1381" t="s">
        <v>170</v>
      </c>
      <c r="E564" s="1373"/>
      <c r="F564" s="1374"/>
      <c r="G564" s="1375"/>
      <c r="H564" s="1376"/>
      <c r="I564" s="1377"/>
      <c r="J564" s="1390"/>
      <c r="K564" s="1379"/>
    </row>
    <row r="565" spans="1:11" s="302" customFormat="1" x14ac:dyDescent="0.3">
      <c r="A565" s="248"/>
      <c r="B565" s="248"/>
      <c r="C565" s="1371" t="s">
        <v>1889</v>
      </c>
      <c r="D565" s="1382" t="s">
        <v>4470</v>
      </c>
      <c r="E565" s="1373">
        <v>2</v>
      </c>
      <c r="F565" s="1374"/>
      <c r="G565" s="1375"/>
      <c r="H565" s="1376"/>
      <c r="I565" s="1377">
        <f>PRODUCT(E565:H565)</f>
        <v>2</v>
      </c>
      <c r="J565" s="1390"/>
      <c r="K565" s="1379"/>
    </row>
    <row r="566" spans="1:11" s="302" customFormat="1" x14ac:dyDescent="0.3">
      <c r="A566" s="248"/>
      <c r="B566" s="248"/>
      <c r="C566" s="1371" t="s">
        <v>1835</v>
      </c>
      <c r="D566" s="1382" t="s">
        <v>1753</v>
      </c>
      <c r="E566" s="1373">
        <v>1</v>
      </c>
      <c r="F566" s="1374"/>
      <c r="G566" s="1375"/>
      <c r="H566" s="1376"/>
      <c r="I566" s="1377">
        <f>PRODUCT(E566:H566)</f>
        <v>1</v>
      </c>
      <c r="J566" s="1390"/>
      <c r="K566" s="1379"/>
    </row>
    <row r="567" spans="1:11" s="302" customFormat="1" x14ac:dyDescent="0.3">
      <c r="A567" s="248"/>
      <c r="B567" s="248"/>
      <c r="C567" s="1371" t="s">
        <v>1768</v>
      </c>
      <c r="D567" s="1382" t="s">
        <v>4471</v>
      </c>
      <c r="E567" s="1373">
        <v>1</v>
      </c>
      <c r="F567" s="1374"/>
      <c r="G567" s="1375"/>
      <c r="H567" s="1376"/>
      <c r="I567" s="1377">
        <f>PRODUCT(E567:H567)</f>
        <v>1</v>
      </c>
      <c r="J567" s="1390"/>
      <c r="K567" s="1379"/>
    </row>
    <row r="568" spans="1:11" s="302" customFormat="1" x14ac:dyDescent="0.3">
      <c r="A568" s="248"/>
      <c r="B568" s="248"/>
      <c r="C568" s="1371" t="s">
        <v>1823</v>
      </c>
      <c r="D568" s="1382" t="s">
        <v>1824</v>
      </c>
      <c r="E568" s="1373">
        <v>1</v>
      </c>
      <c r="F568" s="1374"/>
      <c r="G568" s="1375"/>
      <c r="H568" s="1376"/>
      <c r="I568" s="1377">
        <f>PRODUCT(E568:H568)</f>
        <v>1</v>
      </c>
      <c r="J568" s="1390"/>
      <c r="K568" s="1379"/>
    </row>
    <row r="569" spans="1:11" s="302" customFormat="1" x14ac:dyDescent="0.3">
      <c r="A569" s="248"/>
      <c r="B569" s="248"/>
      <c r="C569" s="1371"/>
      <c r="D569" s="1380" t="s">
        <v>206</v>
      </c>
      <c r="E569" s="1373"/>
      <c r="F569" s="1374"/>
      <c r="G569" s="1375"/>
      <c r="H569" s="1376"/>
      <c r="I569" s="1377"/>
      <c r="J569" s="1390"/>
      <c r="K569" s="1379"/>
    </row>
    <row r="570" spans="1:11" s="302" customFormat="1" x14ac:dyDescent="0.3">
      <c r="A570" s="248"/>
      <c r="B570" s="248"/>
      <c r="C570" s="1371"/>
      <c r="D570" s="1381" t="s">
        <v>170</v>
      </c>
      <c r="E570" s="1373"/>
      <c r="F570" s="1374"/>
      <c r="G570" s="1375"/>
      <c r="H570" s="1376"/>
      <c r="I570" s="1377"/>
      <c r="J570" s="1390"/>
      <c r="K570" s="1379"/>
    </row>
    <row r="571" spans="1:11" s="302" customFormat="1" x14ac:dyDescent="0.3">
      <c r="A571" s="248"/>
      <c r="B571" s="248"/>
      <c r="C571" s="1371" t="s">
        <v>1943</v>
      </c>
      <c r="D571" s="1382" t="s">
        <v>4427</v>
      </c>
      <c r="E571" s="1373">
        <v>1</v>
      </c>
      <c r="F571" s="1374"/>
      <c r="G571" s="1375"/>
      <c r="H571" s="1376"/>
      <c r="I571" s="1377">
        <f>PRODUCT(E571:H571)</f>
        <v>1</v>
      </c>
      <c r="J571" s="1390"/>
      <c r="K571" s="1379"/>
    </row>
    <row r="572" spans="1:11" s="302" customFormat="1" x14ac:dyDescent="0.3">
      <c r="A572" s="248"/>
      <c r="B572" s="248"/>
      <c r="C572" s="1371" t="s">
        <v>1946</v>
      </c>
      <c r="D572" s="1382" t="s">
        <v>4430</v>
      </c>
      <c r="E572" s="1373">
        <v>1</v>
      </c>
      <c r="F572" s="1374"/>
      <c r="G572" s="1375"/>
      <c r="H572" s="1376"/>
      <c r="I572" s="1377">
        <f>PRODUCT(E572:H572)</f>
        <v>1</v>
      </c>
      <c r="J572" s="1390"/>
      <c r="K572" s="1379"/>
    </row>
    <row r="573" spans="1:11" s="302" customFormat="1" x14ac:dyDescent="0.3">
      <c r="A573" s="248"/>
      <c r="B573" s="248"/>
      <c r="C573" s="1371" t="s">
        <v>1938</v>
      </c>
      <c r="D573" s="1382" t="s">
        <v>4431</v>
      </c>
      <c r="E573" s="1373">
        <v>1</v>
      </c>
      <c r="F573" s="1374"/>
      <c r="G573" s="1375"/>
      <c r="H573" s="1376"/>
      <c r="I573" s="1377">
        <f>PRODUCT(E573:H573)</f>
        <v>1</v>
      </c>
      <c r="J573" s="1390"/>
      <c r="K573" s="1379"/>
    </row>
    <row r="574" spans="1:11" s="302" customFormat="1" x14ac:dyDescent="0.3">
      <c r="A574" s="248"/>
      <c r="B574" s="248"/>
      <c r="C574" s="1371" t="s">
        <v>1934</v>
      </c>
      <c r="D574" s="1382" t="s">
        <v>4429</v>
      </c>
      <c r="E574" s="1373">
        <v>1</v>
      </c>
      <c r="F574" s="1374"/>
      <c r="G574" s="1375"/>
      <c r="H574" s="1376"/>
      <c r="I574" s="1377">
        <f>PRODUCT(E574:H574)</f>
        <v>1</v>
      </c>
      <c r="J574" s="1390"/>
      <c r="K574" s="1379"/>
    </row>
    <row r="575" spans="1:11" s="302" customFormat="1" ht="16.5" customHeight="1" x14ac:dyDescent="0.3">
      <c r="A575" s="248"/>
      <c r="B575" s="248"/>
      <c r="C575" s="1371"/>
      <c r="D575" s="1381" t="s">
        <v>119</v>
      </c>
      <c r="E575" s="1373"/>
      <c r="F575" s="1374"/>
      <c r="G575" s="1375"/>
      <c r="H575" s="1376"/>
      <c r="I575" s="1377"/>
      <c r="J575" s="1390"/>
      <c r="K575" s="1408"/>
    </row>
    <row r="576" spans="1:11" s="302" customFormat="1" ht="16.5" customHeight="1" x14ac:dyDescent="0.3">
      <c r="A576" s="248"/>
      <c r="B576" s="248"/>
      <c r="C576" s="1371" t="s">
        <v>1432</v>
      </c>
      <c r="D576" s="1382" t="s">
        <v>3692</v>
      </c>
      <c r="E576" s="1373">
        <v>1</v>
      </c>
      <c r="F576" s="1374"/>
      <c r="G576" s="1375"/>
      <c r="H576" s="1376"/>
      <c r="I576" s="1377">
        <f>PRODUCT(E576:H576)</f>
        <v>1</v>
      </c>
      <c r="J576" s="1390"/>
      <c r="K576" s="1408"/>
    </row>
    <row r="577" spans="1:12" s="302" customFormat="1" ht="16.5" customHeight="1" x14ac:dyDescent="0.3">
      <c r="A577" s="248"/>
      <c r="B577" s="248"/>
      <c r="C577" s="1371"/>
      <c r="D577" s="1381" t="s">
        <v>199</v>
      </c>
      <c r="E577" s="1373"/>
      <c r="F577" s="1374"/>
      <c r="G577" s="1375"/>
      <c r="H577" s="1376"/>
      <c r="I577" s="1377"/>
      <c r="J577" s="1390"/>
      <c r="K577" s="1408"/>
    </row>
    <row r="578" spans="1:12" s="302" customFormat="1" ht="16.5" customHeight="1" x14ac:dyDescent="0.3">
      <c r="A578" s="248"/>
      <c r="B578" s="248"/>
      <c r="C578" s="1371" t="s">
        <v>2228</v>
      </c>
      <c r="D578" s="1382" t="s">
        <v>3692</v>
      </c>
      <c r="E578" s="1373">
        <v>1</v>
      </c>
      <c r="F578" s="1374"/>
      <c r="G578" s="1375"/>
      <c r="H578" s="1376"/>
      <c r="I578" s="1377">
        <f>PRODUCT(E578:H578)</f>
        <v>1</v>
      </c>
      <c r="J578" s="1390"/>
      <c r="K578" s="1408"/>
    </row>
    <row r="579" spans="1:12" s="302" customFormat="1" ht="16.5" customHeight="1" x14ac:dyDescent="0.3">
      <c r="A579" s="248"/>
      <c r="B579" s="248"/>
      <c r="C579" s="1371"/>
      <c r="D579" s="1381" t="s">
        <v>197</v>
      </c>
      <c r="E579" s="1373"/>
      <c r="F579" s="1374"/>
      <c r="G579" s="1375"/>
      <c r="H579" s="1376"/>
      <c r="I579" s="1377"/>
      <c r="J579" s="1390"/>
      <c r="K579" s="1408"/>
    </row>
    <row r="580" spans="1:12" s="302" customFormat="1" ht="16.5" customHeight="1" x14ac:dyDescent="0.3">
      <c r="A580" s="248"/>
      <c r="B580" s="248"/>
      <c r="C580" s="1371" t="s">
        <v>1451</v>
      </c>
      <c r="D580" s="1382" t="s">
        <v>3692</v>
      </c>
      <c r="E580" s="1373">
        <v>1</v>
      </c>
      <c r="F580" s="1374"/>
      <c r="G580" s="1375"/>
      <c r="H580" s="1376"/>
      <c r="I580" s="1377">
        <f>PRODUCT(E580:H580)</f>
        <v>1</v>
      </c>
      <c r="J580" s="1390"/>
      <c r="K580" s="1408"/>
    </row>
    <row r="581" spans="1:12" s="302" customFormat="1" ht="16.5" customHeight="1" x14ac:dyDescent="0.3">
      <c r="A581" s="248"/>
      <c r="B581" s="248"/>
      <c r="C581" s="1371"/>
      <c r="D581" s="1381" t="s">
        <v>508</v>
      </c>
      <c r="E581" s="1373"/>
      <c r="F581" s="1374"/>
      <c r="G581" s="1375"/>
      <c r="H581" s="1376"/>
      <c r="I581" s="1377"/>
      <c r="J581" s="1390"/>
      <c r="K581" s="1408"/>
    </row>
    <row r="582" spans="1:12" s="302" customFormat="1" ht="16.5" customHeight="1" x14ac:dyDescent="0.3">
      <c r="A582" s="248"/>
      <c r="B582" s="248"/>
      <c r="C582" s="1371" t="s">
        <v>1434</v>
      </c>
      <c r="D582" s="1382" t="s">
        <v>3692</v>
      </c>
      <c r="E582" s="1373">
        <v>1</v>
      </c>
      <c r="F582" s="1374"/>
      <c r="G582" s="1375"/>
      <c r="H582" s="1376"/>
      <c r="I582" s="1377">
        <f>PRODUCT(E582:H582)</f>
        <v>1</v>
      </c>
      <c r="J582" s="1390"/>
      <c r="K582" s="1408"/>
    </row>
    <row r="583" spans="1:12" s="302" customFormat="1" x14ac:dyDescent="0.3">
      <c r="A583" s="248"/>
      <c r="B583" s="248"/>
      <c r="C583" s="1371"/>
      <c r="D583" s="1382"/>
      <c r="E583" s="1373"/>
      <c r="F583" s="1374"/>
      <c r="G583" s="1375"/>
      <c r="H583" s="1376"/>
      <c r="I583" s="1377"/>
      <c r="J583" s="1390"/>
      <c r="K583" s="1379"/>
      <c r="L583" s="248"/>
    </row>
    <row r="584" spans="1:12" s="302" customFormat="1" ht="16.5" customHeight="1" x14ac:dyDescent="0.3">
      <c r="A584" s="248"/>
      <c r="B584" s="248"/>
      <c r="C584" s="1366" t="str">
        <f>RESUMEN!C539</f>
        <v>03.16.03.03</v>
      </c>
      <c r="D584" s="1396" t="str">
        <f>RESUMEN!D539</f>
        <v>SEÑAL EXTINTORES MANUAL TIPO CO2 / RATING:(10B:C,15lbs).(VINILO DE PVC FOTOLUMINISCENTE, LAMINADO A PRESION SOBRE PLACA RIGIDA DE CELTEX 3mm. ADOSADA DE 0.20x0.30m)</v>
      </c>
      <c r="E584" s="865"/>
      <c r="F584" s="1499"/>
      <c r="G584" s="1368"/>
      <c r="H584" s="1369"/>
      <c r="I584" s="1499"/>
      <c r="J584" s="1368">
        <f>SUM(I588:I599)</f>
        <v>9</v>
      </c>
      <c r="K584" s="1370" t="str">
        <f>+[44]RESUMEN!E180</f>
        <v>und</v>
      </c>
      <c r="L584" s="248"/>
    </row>
    <row r="585" spans="1:12" s="302" customFormat="1" ht="16.5" customHeight="1" x14ac:dyDescent="0.3">
      <c r="A585" s="248"/>
      <c r="B585" s="248"/>
      <c r="C585" s="1371"/>
      <c r="D585" s="1372" t="s">
        <v>4400</v>
      </c>
      <c r="E585" s="1373"/>
      <c r="F585" s="1374"/>
      <c r="G585" s="1375"/>
      <c r="H585" s="1376"/>
      <c r="I585" s="1377"/>
      <c r="J585" s="1400"/>
      <c r="K585" s="1379"/>
    </row>
    <row r="586" spans="1:12" s="302" customFormat="1" ht="16.5" customHeight="1" x14ac:dyDescent="0.3">
      <c r="A586" s="248"/>
      <c r="B586" s="248"/>
      <c r="C586" s="1371"/>
      <c r="D586" s="1380" t="s">
        <v>169</v>
      </c>
      <c r="E586" s="1373"/>
      <c r="F586" s="1374"/>
      <c r="G586" s="1375"/>
      <c r="H586" s="1376"/>
      <c r="I586" s="1377"/>
      <c r="J586" s="1390"/>
      <c r="K586" s="1379"/>
    </row>
    <row r="587" spans="1:12" s="302" customFormat="1" ht="16.5" customHeight="1" x14ac:dyDescent="0.3">
      <c r="A587" s="248"/>
      <c r="B587" s="248"/>
      <c r="C587" s="1371"/>
      <c r="D587" s="1381" t="s">
        <v>170</v>
      </c>
      <c r="E587" s="1373"/>
      <c r="F587" s="1374"/>
      <c r="G587" s="1375"/>
      <c r="H587" s="1376"/>
      <c r="I587" s="1377"/>
      <c r="J587" s="1390"/>
      <c r="K587" s="1379"/>
    </row>
    <row r="588" spans="1:12" s="302" customFormat="1" ht="16.5" customHeight="1" x14ac:dyDescent="0.3">
      <c r="A588" s="248"/>
      <c r="B588" s="248"/>
      <c r="C588" s="1371" t="s">
        <v>1008</v>
      </c>
      <c r="D588" s="1382" t="s">
        <v>348</v>
      </c>
      <c r="E588" s="1373">
        <v>1</v>
      </c>
      <c r="F588" s="1374"/>
      <c r="G588" s="1375"/>
      <c r="H588" s="1376"/>
      <c r="I588" s="1377">
        <f>PRODUCT(E588:H588)</f>
        <v>1</v>
      </c>
      <c r="J588" s="1390"/>
      <c r="K588" s="1379"/>
    </row>
    <row r="589" spans="1:12" s="302" customFormat="1" ht="16.5" customHeight="1" x14ac:dyDescent="0.3">
      <c r="A589" s="248"/>
      <c r="B589" s="248"/>
      <c r="C589" s="1371" t="s">
        <v>2485</v>
      </c>
      <c r="D589" s="1391" t="s">
        <v>300</v>
      </c>
      <c r="E589" s="1373">
        <v>2</v>
      </c>
      <c r="F589" s="1374"/>
      <c r="G589" s="1375"/>
      <c r="H589" s="1376"/>
      <c r="I589" s="1377">
        <f>PRODUCT(E589:H589)</f>
        <v>2</v>
      </c>
      <c r="J589" s="1390"/>
      <c r="K589" s="1379"/>
    </row>
    <row r="590" spans="1:12" s="302" customFormat="1" ht="16.5" customHeight="1" x14ac:dyDescent="0.3">
      <c r="A590" s="248"/>
      <c r="B590" s="248"/>
      <c r="C590" s="1371" t="s">
        <v>2486</v>
      </c>
      <c r="D590" s="1391" t="s">
        <v>4473</v>
      </c>
      <c r="E590" s="1373">
        <v>1</v>
      </c>
      <c r="F590" s="1374"/>
      <c r="G590" s="1375"/>
      <c r="H590" s="1376"/>
      <c r="I590" s="1377">
        <f>PRODUCT(E590:H590)</f>
        <v>1</v>
      </c>
      <c r="J590" s="1390"/>
      <c r="K590" s="1379"/>
    </row>
    <row r="591" spans="1:12" s="302" customFormat="1" ht="16.5" customHeight="1" x14ac:dyDescent="0.3">
      <c r="A591" s="248"/>
      <c r="B591" s="248"/>
      <c r="C591" s="1371" t="s">
        <v>1011</v>
      </c>
      <c r="D591" s="1391" t="s">
        <v>372</v>
      </c>
      <c r="E591" s="1373">
        <v>1</v>
      </c>
      <c r="F591" s="1374"/>
      <c r="G591" s="1375"/>
      <c r="H591" s="1376"/>
      <c r="I591" s="1377">
        <f>PRODUCT(E591:H591)</f>
        <v>1</v>
      </c>
      <c r="J591" s="1390"/>
      <c r="K591" s="1379"/>
    </row>
    <row r="592" spans="1:12" s="302" customFormat="1" ht="16.5" customHeight="1" x14ac:dyDescent="0.3">
      <c r="A592" s="248"/>
      <c r="B592" s="248"/>
      <c r="C592" s="1371"/>
      <c r="D592" s="1380" t="s">
        <v>200</v>
      </c>
      <c r="E592" s="1373"/>
      <c r="F592" s="1374"/>
      <c r="G592" s="1375"/>
      <c r="H592" s="1376"/>
      <c r="I592" s="1377"/>
      <c r="J592" s="1390"/>
      <c r="K592" s="1379"/>
    </row>
    <row r="593" spans="1:12" s="302" customFormat="1" ht="16.5" customHeight="1" x14ac:dyDescent="0.3">
      <c r="A593" s="248"/>
      <c r="B593" s="248"/>
      <c r="C593" s="1371"/>
      <c r="D593" s="1381" t="s">
        <v>170</v>
      </c>
      <c r="E593" s="1373"/>
      <c r="F593" s="1374"/>
      <c r="G593" s="1375"/>
      <c r="H593" s="1376"/>
      <c r="I593" s="1377"/>
      <c r="J593" s="1390"/>
      <c r="K593" s="1379"/>
    </row>
    <row r="594" spans="1:12" s="302" customFormat="1" ht="16.5" customHeight="1" x14ac:dyDescent="0.3">
      <c r="A594" s="248"/>
      <c r="B594" s="248"/>
      <c r="C594" s="1371" t="s">
        <v>1667</v>
      </c>
      <c r="D594" s="1382" t="s">
        <v>1668</v>
      </c>
      <c r="E594" s="1373">
        <v>1</v>
      </c>
      <c r="F594" s="1374"/>
      <c r="G594" s="1375"/>
      <c r="H594" s="1376"/>
      <c r="I594" s="1377">
        <f>PRODUCT(E594:H594)</f>
        <v>1</v>
      </c>
      <c r="J594" s="1390"/>
      <c r="K594" s="1379"/>
    </row>
    <row r="595" spans="1:12" s="302" customFormat="1" ht="16.5" customHeight="1" x14ac:dyDescent="0.3">
      <c r="A595" s="248"/>
      <c r="B595" s="248"/>
      <c r="C595" s="1371" t="s">
        <v>2423</v>
      </c>
      <c r="D595" s="1382" t="s">
        <v>360</v>
      </c>
      <c r="E595" s="1373">
        <v>1</v>
      </c>
      <c r="F595" s="1374"/>
      <c r="G595" s="1375"/>
      <c r="H595" s="1376"/>
      <c r="I595" s="1377">
        <f>PRODUCT(E595:H595)</f>
        <v>1</v>
      </c>
      <c r="J595" s="1390"/>
      <c r="K595" s="1379"/>
    </row>
    <row r="596" spans="1:12" s="302" customFormat="1" ht="16.5" customHeight="1" x14ac:dyDescent="0.3">
      <c r="A596" s="248"/>
      <c r="B596" s="248"/>
      <c r="C596" s="1371"/>
      <c r="D596" s="1380" t="s">
        <v>206</v>
      </c>
      <c r="E596" s="1373"/>
      <c r="F596" s="1374"/>
      <c r="G596" s="1375"/>
      <c r="H596" s="1376"/>
      <c r="I596" s="1377"/>
      <c r="J596" s="1390"/>
      <c r="K596" s="1379"/>
    </row>
    <row r="597" spans="1:12" s="302" customFormat="1" ht="16.5" customHeight="1" x14ac:dyDescent="0.3">
      <c r="A597" s="248"/>
      <c r="B597" s="248"/>
      <c r="C597" s="1371"/>
      <c r="D597" s="1381" t="s">
        <v>170</v>
      </c>
      <c r="E597" s="1373"/>
      <c r="F597" s="1374"/>
      <c r="G597" s="1375"/>
      <c r="H597" s="1376"/>
      <c r="I597" s="1377"/>
      <c r="J597" s="1390"/>
      <c r="K597" s="1379"/>
    </row>
    <row r="598" spans="1:12" s="302" customFormat="1" ht="16.5" customHeight="1" x14ac:dyDescent="0.3">
      <c r="A598" s="248"/>
      <c r="B598" s="248"/>
      <c r="C598" s="1371" t="s">
        <v>2554</v>
      </c>
      <c r="D598" s="1382" t="s">
        <v>4474</v>
      </c>
      <c r="E598" s="1373">
        <v>1</v>
      </c>
      <c r="F598" s="1374"/>
      <c r="G598" s="1375"/>
      <c r="H598" s="1376"/>
      <c r="I598" s="1377">
        <f>PRODUCT(E598:H598)</f>
        <v>1</v>
      </c>
      <c r="J598" s="1390"/>
      <c r="K598" s="1379"/>
    </row>
    <row r="599" spans="1:12" s="302" customFormat="1" ht="16.5" customHeight="1" x14ac:dyDescent="0.3">
      <c r="A599" s="248"/>
      <c r="B599" s="248"/>
      <c r="C599" s="1371" t="s">
        <v>1940</v>
      </c>
      <c r="D599" s="1382" t="s">
        <v>4474</v>
      </c>
      <c r="E599" s="1373">
        <v>1</v>
      </c>
      <c r="F599" s="1374"/>
      <c r="G599" s="1375"/>
      <c r="H599" s="1376"/>
      <c r="I599" s="1377">
        <f>PRODUCT(E599:H599)</f>
        <v>1</v>
      </c>
      <c r="J599" s="1390"/>
      <c r="K599" s="1379"/>
    </row>
    <row r="600" spans="1:12" s="302" customFormat="1" ht="16.5" customHeight="1" x14ac:dyDescent="0.3">
      <c r="A600" s="248"/>
      <c r="B600" s="248"/>
      <c r="C600" s="1366" t="str">
        <f>RESUMEN!C540</f>
        <v>03.16.03.04</v>
      </c>
      <c r="D600" s="1396" t="str">
        <f>RESUMEN!D540</f>
        <v>SEÑAL EXTINTORES MANUAL TIPO H2O DESIONIZADO.(VINILO DE PVC FOTOLUMINISCENTE, LAMINADO A PRESION SOBRE PLACA RIGIDA DE CELTEX 3mm. ADOSADA DE 0.20x0.30m)</v>
      </c>
      <c r="E600" s="865"/>
      <c r="F600" s="1499"/>
      <c r="G600" s="1368"/>
      <c r="H600" s="1369"/>
      <c r="I600" s="1499"/>
      <c r="J600" s="1368">
        <f>SUM(I604:I607)</f>
        <v>5</v>
      </c>
      <c r="K600" s="1370" t="str">
        <f>+[44]RESUMEN!E181</f>
        <v>und</v>
      </c>
    </row>
    <row r="601" spans="1:12" s="302" customFormat="1" ht="16.5" customHeight="1" x14ac:dyDescent="0.3">
      <c r="A601" s="248"/>
      <c r="B601" s="248"/>
      <c r="C601" s="1371"/>
      <c r="D601" s="1372" t="s">
        <v>4400</v>
      </c>
      <c r="E601" s="1373"/>
      <c r="F601" s="1374"/>
      <c r="G601" s="1375"/>
      <c r="H601" s="1376"/>
      <c r="I601" s="1377"/>
      <c r="J601" s="1386"/>
      <c r="K601" s="1379"/>
    </row>
    <row r="602" spans="1:12" s="302" customFormat="1" ht="16.5" customHeight="1" x14ac:dyDescent="0.3">
      <c r="A602" s="248"/>
      <c r="B602" s="248"/>
      <c r="C602" s="1371"/>
      <c r="D602" s="1380" t="s">
        <v>169</v>
      </c>
      <c r="E602" s="1373"/>
      <c r="F602" s="1374"/>
      <c r="G602" s="1375"/>
      <c r="H602" s="1376"/>
      <c r="I602" s="1377"/>
      <c r="J602" s="1389"/>
      <c r="K602" s="1379"/>
    </row>
    <row r="603" spans="1:12" s="302" customFormat="1" ht="16.5" customHeight="1" x14ac:dyDescent="0.3">
      <c r="A603" s="248"/>
      <c r="B603" s="248"/>
      <c r="C603" s="1371"/>
      <c r="D603" s="1381" t="s">
        <v>170</v>
      </c>
      <c r="E603" s="1373"/>
      <c r="F603" s="1374"/>
      <c r="G603" s="1375"/>
      <c r="H603" s="1376"/>
      <c r="I603" s="1377"/>
      <c r="J603" s="1390"/>
      <c r="K603" s="1379"/>
    </row>
    <row r="604" spans="1:12" s="302" customFormat="1" ht="16.5" customHeight="1" x14ac:dyDescent="0.3">
      <c r="A604" s="248"/>
      <c r="B604" s="248"/>
      <c r="C604" s="1371" t="s">
        <v>1479</v>
      </c>
      <c r="D604" s="1382" t="s">
        <v>1480</v>
      </c>
      <c r="E604" s="1373">
        <v>2</v>
      </c>
      <c r="F604" s="1374"/>
      <c r="G604" s="1375"/>
      <c r="H604" s="1376"/>
      <c r="I604" s="1377">
        <f>PRODUCT(E604:H604)</f>
        <v>2</v>
      </c>
      <c r="J604" s="1378"/>
      <c r="K604" s="1379"/>
    </row>
    <row r="605" spans="1:12" s="302" customFormat="1" ht="16.5" customHeight="1" x14ac:dyDescent="0.3">
      <c r="A605" s="248"/>
      <c r="B605" s="248"/>
      <c r="C605" s="1371" t="s">
        <v>1466</v>
      </c>
      <c r="D605" s="1382" t="s">
        <v>1467</v>
      </c>
      <c r="E605" s="1373">
        <v>1</v>
      </c>
      <c r="F605" s="1374"/>
      <c r="G605" s="1375"/>
      <c r="H605" s="1376"/>
      <c r="I605" s="1377">
        <f>PRODUCT(E605:H605)</f>
        <v>1</v>
      </c>
      <c r="J605" s="1378"/>
      <c r="K605" s="1379"/>
    </row>
    <row r="606" spans="1:12" s="302" customFormat="1" ht="16.5" customHeight="1" x14ac:dyDescent="0.3">
      <c r="A606" s="248"/>
      <c r="B606" s="248"/>
      <c r="C606" s="1371" t="s">
        <v>4476</v>
      </c>
      <c r="D606" s="1382" t="s">
        <v>330</v>
      </c>
      <c r="E606" s="1373">
        <v>1</v>
      </c>
      <c r="F606" s="1374"/>
      <c r="G606" s="1375"/>
      <c r="H606" s="1376"/>
      <c r="I606" s="1377">
        <f>PRODUCT(E606:H606)</f>
        <v>1</v>
      </c>
      <c r="J606" s="1395"/>
      <c r="K606" s="1379"/>
    </row>
    <row r="607" spans="1:12" s="302" customFormat="1" ht="16.5" customHeight="1" x14ac:dyDescent="0.3">
      <c r="A607" s="248"/>
      <c r="B607" s="248"/>
      <c r="C607" s="1371" t="s">
        <v>4414</v>
      </c>
      <c r="D607" s="1382" t="s">
        <v>330</v>
      </c>
      <c r="E607" s="1373">
        <v>1</v>
      </c>
      <c r="F607" s="1374"/>
      <c r="G607" s="1375"/>
      <c r="H607" s="1376"/>
      <c r="I607" s="1377">
        <f>PRODUCT(E607:H607)</f>
        <v>1</v>
      </c>
      <c r="J607" s="1378"/>
      <c r="K607" s="1379"/>
    </row>
    <row r="608" spans="1:12" s="302" customFormat="1" x14ac:dyDescent="0.3">
      <c r="A608" s="248"/>
      <c r="B608" s="248"/>
      <c r="C608" s="1366" t="str">
        <f>RESUMEN!C541</f>
        <v>03.16.03.05</v>
      </c>
      <c r="D608" s="1396" t="str">
        <f>RESUMEN!D541</f>
        <v>SEÑAL EXTINTORES RODANTE PQS.(VINILO DE PVC FOTOLUMINISCENTE, LAMINADO A PRESION SOBRE PLACA RIGIDA DE CELTEX 3mm. ADOSADA DE 0.20x0.30m)</v>
      </c>
      <c r="E608" s="865"/>
      <c r="F608" s="1499"/>
      <c r="G608" s="1368"/>
      <c r="H608" s="1369"/>
      <c r="I608" s="1499"/>
      <c r="J608" s="1368">
        <f>SUM(I611:I622)</f>
        <v>9</v>
      </c>
      <c r="K608" s="1370" t="str">
        <f>+[44]RESUMEN!E182</f>
        <v>und</v>
      </c>
      <c r="L608" s="248"/>
    </row>
    <row r="609" spans="1:12" s="302" customFormat="1" x14ac:dyDescent="0.3">
      <c r="A609" s="248"/>
      <c r="B609" s="248"/>
      <c r="C609" s="1407"/>
      <c r="D609" s="1372" t="s">
        <v>4478</v>
      </c>
      <c r="E609" s="1353"/>
      <c r="F609" s="1354"/>
      <c r="G609" s="1357"/>
      <c r="H609" s="1384"/>
      <c r="I609" s="1354"/>
      <c r="J609" s="1357"/>
      <c r="K609" s="1408"/>
      <c r="L609" s="248"/>
    </row>
    <row r="610" spans="1:12" s="302" customFormat="1" ht="16.5" customHeight="1" x14ac:dyDescent="0.3">
      <c r="A610" s="248"/>
      <c r="B610" s="248"/>
      <c r="C610" s="1371"/>
      <c r="D610" s="1380" t="s">
        <v>812</v>
      </c>
      <c r="E610" s="1373"/>
      <c r="F610" s="1374"/>
      <c r="G610" s="1375"/>
      <c r="H610" s="1376"/>
      <c r="I610" s="1377"/>
      <c r="J610" s="1395"/>
      <c r="K610" s="1379"/>
    </row>
    <row r="611" spans="1:12" s="302" customFormat="1" ht="16.5" customHeight="1" x14ac:dyDescent="0.3">
      <c r="A611" s="248"/>
      <c r="B611" s="248"/>
      <c r="C611" s="1371"/>
      <c r="D611" s="1381" t="s">
        <v>170</v>
      </c>
      <c r="E611" s="1373"/>
      <c r="F611" s="1374"/>
      <c r="G611" s="1375"/>
      <c r="H611" s="1376"/>
      <c r="I611" s="1377"/>
      <c r="J611" s="1378"/>
      <c r="K611" s="1379"/>
    </row>
    <row r="612" spans="1:12" s="302" customFormat="1" ht="16.5" customHeight="1" x14ac:dyDescent="0.3">
      <c r="A612" s="248"/>
      <c r="B612" s="248"/>
      <c r="C612" s="1371"/>
      <c r="D612" s="1382" t="s">
        <v>812</v>
      </c>
      <c r="E612" s="1373">
        <v>5</v>
      </c>
      <c r="F612" s="1374"/>
      <c r="G612" s="1375"/>
      <c r="H612" s="1376"/>
      <c r="I612" s="1377">
        <f>PRODUCT(E612:H612)</f>
        <v>5</v>
      </c>
      <c r="J612" s="1378"/>
      <c r="K612" s="1379"/>
    </row>
    <row r="613" spans="1:12" s="302" customFormat="1" ht="16.5" customHeight="1" x14ac:dyDescent="0.3">
      <c r="A613" s="248"/>
      <c r="B613" s="248"/>
      <c r="C613" s="1371"/>
      <c r="D613" s="1372" t="s">
        <v>4400</v>
      </c>
      <c r="E613" s="1373"/>
      <c r="F613" s="1374"/>
      <c r="G613" s="1375"/>
      <c r="H613" s="1376"/>
      <c r="I613" s="1377">
        <f t="shared" ref="I613:I621" si="27">PRODUCT(E613:H613)</f>
        <v>0</v>
      </c>
      <c r="J613" s="1386"/>
      <c r="K613" s="1387"/>
      <c r="L613" s="248"/>
    </row>
    <row r="614" spans="1:12" s="302" customFormat="1" ht="16.5" customHeight="1" x14ac:dyDescent="0.3">
      <c r="A614" s="248"/>
      <c r="B614" s="248"/>
      <c r="C614" s="1371"/>
      <c r="D614" s="1380" t="s">
        <v>169</v>
      </c>
      <c r="E614" s="1373"/>
      <c r="F614" s="1374"/>
      <c r="G614" s="1375"/>
      <c r="H614" s="1376"/>
      <c r="I614" s="1377">
        <f t="shared" si="27"/>
        <v>0</v>
      </c>
      <c r="J614" s="1378"/>
      <c r="K614" s="1379"/>
    </row>
    <row r="615" spans="1:12" s="302" customFormat="1" ht="16.5" customHeight="1" x14ac:dyDescent="0.3">
      <c r="A615" s="248"/>
      <c r="B615" s="248"/>
      <c r="C615" s="1371"/>
      <c r="D615" s="1381" t="s">
        <v>119</v>
      </c>
      <c r="E615" s="1373"/>
      <c r="F615" s="1374"/>
      <c r="G615" s="1375"/>
      <c r="H615" s="1376"/>
      <c r="I615" s="1377">
        <f t="shared" si="27"/>
        <v>0</v>
      </c>
      <c r="J615" s="1378"/>
      <c r="K615" s="1379"/>
    </row>
    <row r="616" spans="1:12" s="302" customFormat="1" ht="16.5" customHeight="1" x14ac:dyDescent="0.3">
      <c r="A616" s="248"/>
      <c r="B616" s="248"/>
      <c r="C616" s="1371" t="s">
        <v>1432</v>
      </c>
      <c r="D616" s="1382" t="s">
        <v>795</v>
      </c>
      <c r="E616" s="1373">
        <v>1</v>
      </c>
      <c r="F616" s="1374"/>
      <c r="G616" s="1375"/>
      <c r="H616" s="1376"/>
      <c r="I616" s="1377">
        <f t="shared" si="27"/>
        <v>1</v>
      </c>
      <c r="J616" s="1378"/>
      <c r="K616" s="1379"/>
    </row>
    <row r="617" spans="1:12" s="302" customFormat="1" ht="16.5" customHeight="1" x14ac:dyDescent="0.3">
      <c r="A617" s="248"/>
      <c r="B617" s="248"/>
      <c r="C617" s="1371"/>
      <c r="D617" s="1381" t="s">
        <v>199</v>
      </c>
      <c r="E617" s="1373"/>
      <c r="F617" s="1374"/>
      <c r="G617" s="1375"/>
      <c r="H617" s="1376"/>
      <c r="I617" s="1377">
        <f t="shared" si="27"/>
        <v>0</v>
      </c>
      <c r="J617" s="1378"/>
      <c r="K617" s="1379"/>
    </row>
    <row r="618" spans="1:12" s="302" customFormat="1" ht="16.5" customHeight="1" x14ac:dyDescent="0.3">
      <c r="A618" s="248"/>
      <c r="B618" s="248"/>
      <c r="C618" s="1371" t="s">
        <v>2228</v>
      </c>
      <c r="D618" s="1382" t="s">
        <v>795</v>
      </c>
      <c r="E618" s="1373">
        <v>1</v>
      </c>
      <c r="F618" s="1374"/>
      <c r="G618" s="1375"/>
      <c r="H618" s="1376"/>
      <c r="I618" s="1377">
        <f t="shared" si="27"/>
        <v>1</v>
      </c>
      <c r="J618" s="1378"/>
      <c r="K618" s="1379"/>
    </row>
    <row r="619" spans="1:12" s="302" customFormat="1" ht="16.5" customHeight="1" x14ac:dyDescent="0.3">
      <c r="A619" s="248"/>
      <c r="B619" s="248"/>
      <c r="C619" s="1371"/>
      <c r="D619" s="1381" t="s">
        <v>508</v>
      </c>
      <c r="E619" s="1373"/>
      <c r="F619" s="1374"/>
      <c r="G619" s="1375"/>
      <c r="H619" s="1376"/>
      <c r="I619" s="1377">
        <f t="shared" si="27"/>
        <v>0</v>
      </c>
      <c r="J619" s="1378"/>
      <c r="K619" s="1379"/>
    </row>
    <row r="620" spans="1:12" s="302" customFormat="1" ht="16.5" customHeight="1" x14ac:dyDescent="0.3">
      <c r="A620" s="248"/>
      <c r="B620" s="248"/>
      <c r="C620" s="1371" t="s">
        <v>1434</v>
      </c>
      <c r="D620" s="1382" t="s">
        <v>795</v>
      </c>
      <c r="E620" s="1373">
        <v>1</v>
      </c>
      <c r="F620" s="1374"/>
      <c r="G620" s="1375"/>
      <c r="H620" s="1376"/>
      <c r="I620" s="1377">
        <f t="shared" si="27"/>
        <v>1</v>
      </c>
      <c r="J620" s="1378"/>
      <c r="K620" s="1379"/>
    </row>
    <row r="621" spans="1:12" s="302" customFormat="1" ht="16.5" customHeight="1" x14ac:dyDescent="0.3">
      <c r="A621" s="248"/>
      <c r="B621" s="248"/>
      <c r="C621" s="1371"/>
      <c r="D621" s="1381" t="s">
        <v>197</v>
      </c>
      <c r="E621" s="1373"/>
      <c r="F621" s="1374"/>
      <c r="G621" s="1375"/>
      <c r="H621" s="1376"/>
      <c r="I621" s="1377">
        <f t="shared" si="27"/>
        <v>0</v>
      </c>
      <c r="J621" s="1378"/>
      <c r="K621" s="1379"/>
    </row>
    <row r="622" spans="1:12" s="303" customFormat="1" x14ac:dyDescent="0.3">
      <c r="C622" s="1371" t="s">
        <v>1451</v>
      </c>
      <c r="D622" s="1382" t="s">
        <v>795</v>
      </c>
      <c r="E622" s="1373">
        <v>1</v>
      </c>
      <c r="F622" s="1374"/>
      <c r="G622" s="1375"/>
      <c r="H622" s="1376"/>
      <c r="I622" s="1377">
        <f>PRODUCT(E622:H622)</f>
        <v>1</v>
      </c>
      <c r="J622" s="1378"/>
      <c r="K622" s="1379"/>
    </row>
    <row r="623" spans="1:12" s="302" customFormat="1" ht="16.5" customHeight="1" x14ac:dyDescent="0.3">
      <c r="A623" s="248"/>
      <c r="B623" s="248"/>
      <c r="C623" s="1366" t="str">
        <f>RESUMEN!C542</f>
        <v>03.16.03.06</v>
      </c>
      <c r="D623" s="1396" t="str">
        <f>RESUMEN!D542</f>
        <v>SEÑAL EN ESTACIONAMIENTO VEHICULAR PARA USO DE DISCAPACITADOS (PINTURA EN PISO CON ESMALTE TIPO TRAFICO)</v>
      </c>
      <c r="E623" s="865"/>
      <c r="F623" s="1499"/>
      <c r="G623" s="1368"/>
      <c r="H623" s="1369"/>
      <c r="I623" s="1499"/>
      <c r="J623" s="1368">
        <f>SUM(I626:I628)</f>
        <v>2</v>
      </c>
      <c r="K623" s="1370" t="str">
        <f>+[44]RESUMEN!E183</f>
        <v>und</v>
      </c>
    </row>
    <row r="624" spans="1:12" s="302" customFormat="1" ht="16.5" customHeight="1" x14ac:dyDescent="0.3">
      <c r="A624" s="248"/>
      <c r="B624" s="248"/>
      <c r="C624" s="1371"/>
      <c r="D624" s="1372" t="s">
        <v>4400</v>
      </c>
      <c r="E624" s="1373"/>
      <c r="F624" s="1374"/>
      <c r="G624" s="1375"/>
      <c r="H624" s="1376"/>
      <c r="I624" s="1377"/>
      <c r="J624" s="1386"/>
      <c r="K624" s="1387"/>
    </row>
    <row r="625" spans="1:12" s="302" customFormat="1" ht="16.5" customHeight="1" x14ac:dyDescent="0.3">
      <c r="A625" s="248"/>
      <c r="B625" s="248"/>
      <c r="C625" s="1371"/>
      <c r="D625" s="1380" t="s">
        <v>169</v>
      </c>
      <c r="E625" s="1373"/>
      <c r="F625" s="1374"/>
      <c r="G625" s="1375"/>
      <c r="H625" s="1376"/>
      <c r="I625" s="1377"/>
      <c r="J625" s="1395"/>
      <c r="K625" s="1379"/>
    </row>
    <row r="626" spans="1:12" s="302" customFormat="1" ht="16.5" customHeight="1" x14ac:dyDescent="0.3">
      <c r="A626" s="248"/>
      <c r="B626" s="248"/>
      <c r="C626" s="1371"/>
      <c r="D626" s="1381" t="s">
        <v>170</v>
      </c>
      <c r="E626" s="1373"/>
      <c r="F626" s="1374"/>
      <c r="G626" s="1375"/>
      <c r="H626" s="1376"/>
      <c r="I626" s="1377"/>
      <c r="J626" s="1390"/>
      <c r="K626" s="1379"/>
    </row>
    <row r="627" spans="1:12" s="302" customFormat="1" ht="16.5" customHeight="1" x14ac:dyDescent="0.3">
      <c r="A627" s="248"/>
      <c r="B627" s="248"/>
      <c r="C627" s="1371"/>
      <c r="D627" s="1382" t="s">
        <v>4480</v>
      </c>
      <c r="E627" s="1373">
        <v>2</v>
      </c>
      <c r="F627" s="1374"/>
      <c r="G627" s="1375"/>
      <c r="H627" s="1376"/>
      <c r="I627" s="1377">
        <f>PRODUCT(E627:H627)</f>
        <v>2</v>
      </c>
      <c r="J627" s="1390"/>
      <c r="K627" s="1379"/>
    </row>
    <row r="628" spans="1:12" s="302" customFormat="1" ht="16.5" customHeight="1" thickBot="1" x14ac:dyDescent="0.35">
      <c r="A628" s="248"/>
      <c r="B628" s="248"/>
      <c r="C628" s="1371"/>
      <c r="D628" s="1393"/>
      <c r="E628" s="1353"/>
      <c r="F628" s="1354"/>
      <c r="G628" s="1355"/>
      <c r="H628" s="1384"/>
      <c r="I628" s="945"/>
      <c r="J628" s="1390"/>
      <c r="K628" s="1379"/>
    </row>
    <row r="629" spans="1:12" s="302" customFormat="1" ht="16.5" customHeight="1" thickBot="1" x14ac:dyDescent="0.35">
      <c r="A629" s="248"/>
      <c r="B629" s="248"/>
      <c r="C629" s="1686" t="str">
        <f>RESUMEN!C543</f>
        <v>03.16.03.07</v>
      </c>
      <c r="D629" s="1687" t="str">
        <f>RESUMEN!D543</f>
        <v>SEÑAL EN SALA DE ESPERA PARA USO DE DISCAPACITADOS (PINTURA EN PISO CON ESMALTE TIPO TRAFICO)</v>
      </c>
      <c r="E629" s="1688"/>
      <c r="F629" s="1689"/>
      <c r="G629" s="1690"/>
      <c r="H629" s="1691"/>
      <c r="I629" s="1689"/>
      <c r="J629" s="1690">
        <f>SUM(I631:I659)</f>
        <v>30</v>
      </c>
      <c r="K629" s="1692" t="str">
        <f>+[44]RESUMEN!E184</f>
        <v>und</v>
      </c>
      <c r="L629" s="248"/>
    </row>
    <row r="630" spans="1:12" s="302" customFormat="1" ht="16.5" customHeight="1" x14ac:dyDescent="0.3">
      <c r="A630" s="248"/>
      <c r="B630" s="248"/>
      <c r="C630" s="1385"/>
      <c r="D630" s="1372" t="s">
        <v>4399</v>
      </c>
      <c r="E630" s="1373"/>
      <c r="F630" s="1374"/>
      <c r="G630" s="1375"/>
      <c r="H630" s="1376"/>
      <c r="I630" s="1685"/>
      <c r="J630" s="1386"/>
      <c r="K630" s="1387"/>
    </row>
    <row r="631" spans="1:12" s="302" customFormat="1" ht="16.5" customHeight="1" x14ac:dyDescent="0.3">
      <c r="A631" s="248"/>
      <c r="B631" s="248"/>
      <c r="C631" s="1371"/>
      <c r="D631" s="1380" t="s">
        <v>169</v>
      </c>
      <c r="E631" s="1373"/>
      <c r="F631" s="1374"/>
      <c r="G631" s="1375"/>
      <c r="H631" s="1376"/>
      <c r="I631" s="1377"/>
      <c r="J631" s="1378"/>
      <c r="K631" s="1379"/>
    </row>
    <row r="632" spans="1:12" s="302" customFormat="1" ht="16.5" customHeight="1" x14ac:dyDescent="0.3">
      <c r="A632" s="248"/>
      <c r="B632" s="248"/>
      <c r="C632" s="1371"/>
      <c r="D632" s="1381" t="s">
        <v>170</v>
      </c>
      <c r="E632" s="1373"/>
      <c r="F632" s="1374"/>
      <c r="G632" s="1375"/>
      <c r="H632" s="1376"/>
      <c r="I632" s="1377"/>
      <c r="J632" s="1378"/>
      <c r="K632" s="1379"/>
    </row>
    <row r="633" spans="1:12" s="302" customFormat="1" ht="16.5" customHeight="1" x14ac:dyDescent="0.3">
      <c r="A633" s="248"/>
      <c r="B633" s="248"/>
      <c r="C633" s="1371" t="s">
        <v>1050</v>
      </c>
      <c r="D633" s="1382" t="s">
        <v>144</v>
      </c>
      <c r="E633" s="1373">
        <v>2</v>
      </c>
      <c r="F633" s="1374"/>
      <c r="G633" s="1375"/>
      <c r="H633" s="1376"/>
      <c r="I633" s="1377">
        <f>PRODUCT(E633:H633)</f>
        <v>2</v>
      </c>
      <c r="J633" s="1378"/>
      <c r="K633" s="1379"/>
    </row>
    <row r="634" spans="1:12" s="302" customFormat="1" ht="16.5" customHeight="1" x14ac:dyDescent="0.3">
      <c r="A634" s="248"/>
      <c r="B634" s="248"/>
      <c r="C634" s="1371" t="s">
        <v>4408</v>
      </c>
      <c r="D634" s="1382" t="s">
        <v>144</v>
      </c>
      <c r="E634" s="1373">
        <v>6</v>
      </c>
      <c r="F634" s="1374"/>
      <c r="G634" s="1375"/>
      <c r="H634" s="1376"/>
      <c r="I634" s="1377">
        <f t="shared" ref="I634:I645" si="28">PRODUCT(E634:H634)</f>
        <v>6</v>
      </c>
      <c r="J634" s="1378"/>
      <c r="K634" s="1379"/>
    </row>
    <row r="635" spans="1:12" s="302" customFormat="1" ht="16.5" customHeight="1" x14ac:dyDescent="0.3">
      <c r="A635" s="248"/>
      <c r="B635" s="248"/>
      <c r="C635" s="1371" t="s">
        <v>2232</v>
      </c>
      <c r="D635" s="1382" t="s">
        <v>144</v>
      </c>
      <c r="E635" s="1373">
        <v>1</v>
      </c>
      <c r="F635" s="1374"/>
      <c r="G635" s="1375"/>
      <c r="H635" s="1376"/>
      <c r="I635" s="1377">
        <f t="shared" si="28"/>
        <v>1</v>
      </c>
      <c r="J635" s="1378"/>
      <c r="K635" s="1379"/>
    </row>
    <row r="636" spans="1:12" s="302" customFormat="1" ht="16.5" customHeight="1" x14ac:dyDescent="0.3">
      <c r="A636" s="248"/>
      <c r="B636" s="248"/>
      <c r="C636" s="1371"/>
      <c r="D636" s="1372" t="s">
        <v>4403</v>
      </c>
      <c r="E636" s="1373"/>
      <c r="F636" s="1374"/>
      <c r="G636" s="1375"/>
      <c r="H636" s="1376"/>
      <c r="I636" s="1377"/>
      <c r="J636" s="1378"/>
      <c r="K636" s="1379"/>
    </row>
    <row r="637" spans="1:12" s="303" customFormat="1" x14ac:dyDescent="0.3">
      <c r="C637" s="1371"/>
      <c r="D637" s="1380" t="s">
        <v>200</v>
      </c>
      <c r="E637" s="1373"/>
      <c r="F637" s="1374"/>
      <c r="G637" s="1375"/>
      <c r="H637" s="1376"/>
      <c r="I637" s="1377"/>
      <c r="J637" s="1378"/>
      <c r="K637" s="1379"/>
    </row>
    <row r="638" spans="1:12" s="302" customFormat="1" x14ac:dyDescent="0.3">
      <c r="A638" s="248"/>
      <c r="B638" s="248"/>
      <c r="C638" s="1371"/>
      <c r="D638" s="1381" t="s">
        <v>170</v>
      </c>
      <c r="E638" s="1373"/>
      <c r="F638" s="1374"/>
      <c r="G638" s="1375"/>
      <c r="H638" s="1376"/>
      <c r="I638" s="1377"/>
      <c r="J638" s="1378"/>
      <c r="K638" s="1379"/>
      <c r="L638" s="248"/>
    </row>
    <row r="639" spans="1:12" s="302" customFormat="1" ht="16.5" customHeight="1" x14ac:dyDescent="0.3">
      <c r="A639" s="248"/>
      <c r="B639" s="248"/>
      <c r="C639" s="1371" t="s">
        <v>1537</v>
      </c>
      <c r="D639" s="1382" t="s">
        <v>172</v>
      </c>
      <c r="E639" s="1373">
        <v>1</v>
      </c>
      <c r="F639" s="1374"/>
      <c r="G639" s="1375"/>
      <c r="H639" s="1376"/>
      <c r="I639" s="1377">
        <f t="shared" si="28"/>
        <v>1</v>
      </c>
      <c r="J639" s="1378"/>
      <c r="K639" s="1379"/>
      <c r="L639" s="248"/>
    </row>
    <row r="640" spans="1:12" s="302" customFormat="1" ht="16.5" customHeight="1" x14ac:dyDescent="0.3">
      <c r="A640" s="248"/>
      <c r="B640" s="248"/>
      <c r="C640" s="1371" t="s">
        <v>1595</v>
      </c>
      <c r="D640" s="1382" t="s">
        <v>1027</v>
      </c>
      <c r="E640" s="1373">
        <v>1</v>
      </c>
      <c r="F640" s="1404"/>
      <c r="G640" s="1405"/>
      <c r="H640" s="1376"/>
      <c r="I640" s="1377">
        <f t="shared" si="28"/>
        <v>1</v>
      </c>
      <c r="J640" s="1378"/>
      <c r="K640" s="1379"/>
    </row>
    <row r="641" spans="1:12" s="302" customFormat="1" ht="16.5" customHeight="1" x14ac:dyDescent="0.3">
      <c r="A641" s="248"/>
      <c r="B641" s="248"/>
      <c r="C641" s="1371" t="s">
        <v>1704</v>
      </c>
      <c r="D641" s="1382" t="s">
        <v>1860</v>
      </c>
      <c r="E641" s="1373">
        <v>1</v>
      </c>
      <c r="F641" s="1404"/>
      <c r="G641" s="1405"/>
      <c r="H641" s="1376"/>
      <c r="I641" s="1377">
        <f t="shared" si="28"/>
        <v>1</v>
      </c>
      <c r="J641" s="1378"/>
      <c r="K641" s="1379"/>
    </row>
    <row r="642" spans="1:12" s="302" customFormat="1" ht="16.5" customHeight="1" x14ac:dyDescent="0.3">
      <c r="A642" s="248"/>
      <c r="B642" s="248"/>
      <c r="C642" s="1371" t="s">
        <v>2436</v>
      </c>
      <c r="D642" s="1382" t="s">
        <v>144</v>
      </c>
      <c r="E642" s="1373">
        <v>6</v>
      </c>
      <c r="F642" s="1404"/>
      <c r="G642" s="1405"/>
      <c r="H642" s="1376"/>
      <c r="I642" s="1377">
        <f t="shared" si="28"/>
        <v>6</v>
      </c>
      <c r="J642" s="1378"/>
      <c r="K642" s="1379"/>
    </row>
    <row r="643" spans="1:12" s="302" customFormat="1" ht="16.5" customHeight="1" x14ac:dyDescent="0.3">
      <c r="A643" s="248"/>
      <c r="B643" s="248"/>
      <c r="C643" s="1371" t="s">
        <v>1740</v>
      </c>
      <c r="D643" s="1382" t="s">
        <v>1681</v>
      </c>
      <c r="E643" s="1373">
        <v>1</v>
      </c>
      <c r="F643" s="1404"/>
      <c r="G643" s="1405"/>
      <c r="H643" s="1376"/>
      <c r="I643" s="1377">
        <f t="shared" si="28"/>
        <v>1</v>
      </c>
      <c r="J643" s="1378"/>
      <c r="K643" s="1379"/>
    </row>
    <row r="644" spans="1:12" s="302" customFormat="1" ht="16.5" customHeight="1" x14ac:dyDescent="0.3">
      <c r="A644" s="248"/>
      <c r="B644" s="248"/>
      <c r="C644" s="1371" t="s">
        <v>1746</v>
      </c>
      <c r="D644" s="1382" t="s">
        <v>1745</v>
      </c>
      <c r="E644" s="1373">
        <v>3</v>
      </c>
      <c r="F644" s="1404"/>
      <c r="G644" s="1405"/>
      <c r="H644" s="1376"/>
      <c r="I644" s="1377">
        <f t="shared" si="28"/>
        <v>3</v>
      </c>
      <c r="J644" s="1378"/>
      <c r="K644" s="1379"/>
    </row>
    <row r="645" spans="1:12" s="302" customFormat="1" ht="16.5" customHeight="1" x14ac:dyDescent="0.3">
      <c r="A645" s="248"/>
      <c r="B645" s="248"/>
      <c r="C645" s="1371" t="s">
        <v>1680</v>
      </c>
      <c r="D645" s="1382" t="s">
        <v>1681</v>
      </c>
      <c r="E645" s="1373">
        <v>1</v>
      </c>
      <c r="F645" s="1404"/>
      <c r="G645" s="1405"/>
      <c r="H645" s="1376"/>
      <c r="I645" s="1377">
        <f t="shared" si="28"/>
        <v>1</v>
      </c>
      <c r="J645" s="1378"/>
      <c r="K645" s="1379"/>
    </row>
    <row r="646" spans="1:12" s="302" customFormat="1" ht="16.5" customHeight="1" x14ac:dyDescent="0.3">
      <c r="A646" s="248"/>
      <c r="B646" s="248"/>
      <c r="C646" s="1371"/>
      <c r="D646" s="1372" t="s">
        <v>4416</v>
      </c>
      <c r="E646" s="1373"/>
      <c r="F646" s="1404"/>
      <c r="G646" s="1405"/>
      <c r="H646" s="1376"/>
      <c r="I646" s="1377"/>
      <c r="J646" s="1378"/>
      <c r="K646" s="1379"/>
    </row>
    <row r="647" spans="1:12" s="303" customFormat="1" x14ac:dyDescent="0.3">
      <c r="C647" s="1371"/>
      <c r="D647" s="1380" t="s">
        <v>203</v>
      </c>
      <c r="E647" s="1373"/>
      <c r="F647" s="1374"/>
      <c r="G647" s="1375"/>
      <c r="H647" s="1376"/>
      <c r="I647" s="1377"/>
      <c r="J647" s="1378"/>
      <c r="K647" s="1379"/>
    </row>
    <row r="648" spans="1:12" s="302" customFormat="1" x14ac:dyDescent="0.3">
      <c r="A648" s="248"/>
      <c r="B648" s="248"/>
      <c r="C648" s="1371"/>
      <c r="D648" s="1381" t="s">
        <v>170</v>
      </c>
      <c r="E648" s="1373"/>
      <c r="F648" s="1374"/>
      <c r="G648" s="1375"/>
      <c r="H648" s="1376"/>
      <c r="I648" s="1377"/>
      <c r="J648" s="1378"/>
      <c r="K648" s="1379"/>
      <c r="L648" s="248"/>
    </row>
    <row r="649" spans="1:12" s="302" customFormat="1" ht="16.5" customHeight="1" x14ac:dyDescent="0.3">
      <c r="A649" s="248"/>
      <c r="B649" s="248"/>
      <c r="C649" s="1371" t="s">
        <v>1752</v>
      </c>
      <c r="D649" s="1382" t="s">
        <v>1753</v>
      </c>
      <c r="E649" s="1373">
        <v>1</v>
      </c>
      <c r="F649" s="1374"/>
      <c r="G649" s="1375"/>
      <c r="H649" s="1376"/>
      <c r="I649" s="1377">
        <f>PRODUCT(E649:H649)</f>
        <v>1</v>
      </c>
      <c r="J649" s="1378"/>
      <c r="K649" s="1379"/>
      <c r="L649" s="248"/>
    </row>
    <row r="650" spans="1:12" s="302" customFormat="1" ht="16.5" customHeight="1" x14ac:dyDescent="0.3">
      <c r="A650" s="248"/>
      <c r="B650" s="248"/>
      <c r="C650" s="1371" t="s">
        <v>1835</v>
      </c>
      <c r="D650" s="1382" t="s">
        <v>1860</v>
      </c>
      <c r="E650" s="1373">
        <v>1</v>
      </c>
      <c r="F650" s="1374"/>
      <c r="G650" s="1375"/>
      <c r="H650" s="1376"/>
      <c r="I650" s="1377">
        <f>PRODUCT(E650:H650)</f>
        <v>1</v>
      </c>
      <c r="J650" s="1378"/>
      <c r="K650" s="1379"/>
    </row>
    <row r="651" spans="1:12" s="302" customFormat="1" ht="16.5" customHeight="1" x14ac:dyDescent="0.3">
      <c r="A651" s="248"/>
      <c r="B651" s="248"/>
      <c r="C651" s="1371" t="s">
        <v>1898</v>
      </c>
      <c r="D651" s="1382" t="s">
        <v>1271</v>
      </c>
      <c r="E651" s="1373">
        <v>1</v>
      </c>
      <c r="F651" s="1374"/>
      <c r="G651" s="1375"/>
      <c r="H651" s="1376"/>
      <c r="I651" s="1377">
        <f>PRODUCT(E651:H651)</f>
        <v>1</v>
      </c>
      <c r="J651" s="1378"/>
      <c r="K651" s="1379"/>
    </row>
    <row r="652" spans="1:12" s="302" customFormat="1" ht="16.5" customHeight="1" x14ac:dyDescent="0.3">
      <c r="A652" s="248"/>
      <c r="B652" s="248"/>
      <c r="C652" s="1371" t="s">
        <v>1833</v>
      </c>
      <c r="D652" s="1382" t="s">
        <v>1153</v>
      </c>
      <c r="E652" s="1373">
        <v>1</v>
      </c>
      <c r="F652" s="1374"/>
      <c r="G652" s="1375"/>
      <c r="H652" s="1376"/>
      <c r="I652" s="1377">
        <f>PRODUCT(E652:H652)</f>
        <v>1</v>
      </c>
      <c r="J652" s="1378"/>
      <c r="K652" s="1379"/>
    </row>
    <row r="653" spans="1:12" s="302" customFormat="1" ht="16.5" customHeight="1" x14ac:dyDescent="0.3">
      <c r="A653" s="248"/>
      <c r="B653" s="248"/>
      <c r="C653" s="1371"/>
      <c r="D653" s="1372" t="s">
        <v>4432</v>
      </c>
      <c r="E653" s="1373"/>
      <c r="F653" s="1374"/>
      <c r="G653" s="1375"/>
      <c r="H653" s="1376"/>
      <c r="I653" s="1377"/>
      <c r="J653" s="1378"/>
      <c r="K653" s="1379"/>
    </row>
    <row r="654" spans="1:12" s="302" customFormat="1" ht="16.5" customHeight="1" x14ac:dyDescent="0.3">
      <c r="A654" s="248"/>
      <c r="B654" s="248"/>
      <c r="C654" s="1371"/>
      <c r="D654" s="1380" t="s">
        <v>206</v>
      </c>
      <c r="E654" s="1373"/>
      <c r="F654" s="1374"/>
      <c r="G654" s="1375"/>
      <c r="H654" s="1376"/>
      <c r="I654" s="1377"/>
      <c r="J654" s="1378"/>
      <c r="K654" s="1379"/>
    </row>
    <row r="655" spans="1:12" s="302" customFormat="1" ht="16.5" customHeight="1" x14ac:dyDescent="0.3">
      <c r="A655" s="248"/>
      <c r="B655" s="248"/>
      <c r="C655" s="1371"/>
      <c r="D655" s="1381" t="s">
        <v>170</v>
      </c>
      <c r="E655" s="1373"/>
      <c r="F655" s="1374"/>
      <c r="G655" s="1375"/>
      <c r="H655" s="1376"/>
      <c r="I655" s="1377"/>
      <c r="J655" s="1378"/>
      <c r="K655" s="1379"/>
    </row>
    <row r="656" spans="1:12" s="302" customFormat="1" ht="16.5" customHeight="1" x14ac:dyDescent="0.3">
      <c r="A656" s="248"/>
      <c r="B656" s="248"/>
      <c r="C656" s="1371" t="s">
        <v>1943</v>
      </c>
      <c r="D656" s="1382" t="s">
        <v>4427</v>
      </c>
      <c r="E656" s="1373">
        <v>1</v>
      </c>
      <c r="F656" s="1374"/>
      <c r="G656" s="1375"/>
      <c r="H656" s="1376"/>
      <c r="I656" s="1377">
        <f>PRODUCT(E656:H656)</f>
        <v>1</v>
      </c>
      <c r="J656" s="1378"/>
      <c r="K656" s="1379"/>
    </row>
    <row r="657" spans="1:11" s="302" customFormat="1" ht="16.5" customHeight="1" x14ac:dyDescent="0.3">
      <c r="A657" s="248"/>
      <c r="B657" s="248"/>
      <c r="C657" s="1371" t="s">
        <v>1946</v>
      </c>
      <c r="D657" s="1382" t="s">
        <v>4430</v>
      </c>
      <c r="E657" s="1373">
        <v>1</v>
      </c>
      <c r="F657" s="1374"/>
      <c r="G657" s="1375"/>
      <c r="H657" s="1376"/>
      <c r="I657" s="1377">
        <f>PRODUCT(E657:H657)</f>
        <v>1</v>
      </c>
      <c r="J657" s="1378"/>
      <c r="K657" s="1379"/>
    </row>
    <row r="658" spans="1:11" s="302" customFormat="1" ht="16.5" customHeight="1" x14ac:dyDescent="0.3">
      <c r="A658" s="248"/>
      <c r="B658" s="248"/>
      <c r="C658" s="1371" t="s">
        <v>1938</v>
      </c>
      <c r="D658" s="1382" t="s">
        <v>4431</v>
      </c>
      <c r="E658" s="1373">
        <v>1</v>
      </c>
      <c r="F658" s="1374"/>
      <c r="G658" s="1375"/>
      <c r="H658" s="1376"/>
      <c r="I658" s="1377">
        <f>PRODUCT(E658:H658)</f>
        <v>1</v>
      </c>
      <c r="J658" s="1378"/>
      <c r="K658" s="1379"/>
    </row>
    <row r="659" spans="1:11" s="302" customFormat="1" ht="16.5" customHeight="1" thickBot="1" x14ac:dyDescent="0.35">
      <c r="A659" s="248"/>
      <c r="B659" s="248"/>
      <c r="C659" s="1371"/>
      <c r="D659" s="1393"/>
      <c r="E659" s="1353"/>
      <c r="F659" s="1683"/>
      <c r="G659" s="1684"/>
      <c r="H659" s="1384"/>
      <c r="I659" s="945"/>
      <c r="J659" s="1378"/>
      <c r="K659" s="1379"/>
    </row>
    <row r="660" spans="1:11" s="302" customFormat="1" ht="16.5" customHeight="1" thickBot="1" x14ac:dyDescent="0.35">
      <c r="A660" s="248"/>
      <c r="B660" s="248"/>
      <c r="C660" s="1686" t="str">
        <f>RESUMEN!C544</f>
        <v>03.16.03.08</v>
      </c>
      <c r="D660" s="1687" t="str">
        <f>RESUMEN!D544</f>
        <v>SEÑAL DE BOCINA ESTROBOSTOPICA DE VOZ Y SONIDO (VINILO DE PVC FOTOLUMINISCENTE, LAMINADO A PRESION SOBRE PLACA RIGIDA DE CELTEX 3mm. ADOSADA DE 0.20x0.30m)</v>
      </c>
      <c r="E660" s="1688"/>
      <c r="F660" s="1689"/>
      <c r="G660" s="1690"/>
      <c r="H660" s="1691"/>
      <c r="I660" s="1689"/>
      <c r="J660" s="1690">
        <f>SUM(I664:I733)</f>
        <v>58</v>
      </c>
      <c r="K660" s="1692" t="str">
        <f>+[44]RESUMEN!E185</f>
        <v>und</v>
      </c>
    </row>
    <row r="661" spans="1:11" s="302" customFormat="1" ht="16.5" customHeight="1" x14ac:dyDescent="0.3">
      <c r="A661" s="248"/>
      <c r="B661" s="248"/>
      <c r="C661" s="1407"/>
      <c r="D661" s="1372" t="s">
        <v>4478</v>
      </c>
      <c r="E661" s="1353"/>
      <c r="F661" s="1354"/>
      <c r="G661" s="1357"/>
      <c r="H661" s="1384"/>
      <c r="I661" s="1354"/>
      <c r="J661" s="1390"/>
      <c r="K661" s="1408"/>
    </row>
    <row r="662" spans="1:11" s="302" customFormat="1" ht="16.5" customHeight="1" x14ac:dyDescent="0.3">
      <c r="A662" s="248"/>
      <c r="B662" s="248"/>
      <c r="C662" s="1371"/>
      <c r="D662" s="1380" t="s">
        <v>812</v>
      </c>
      <c r="E662" s="1373"/>
      <c r="F662" s="1374"/>
      <c r="G662" s="1375"/>
      <c r="H662" s="1376"/>
      <c r="I662" s="1377"/>
      <c r="J662" s="1390"/>
      <c r="K662" s="1408"/>
    </row>
    <row r="663" spans="1:11" s="302" customFormat="1" ht="16.5" customHeight="1" x14ac:dyDescent="0.3">
      <c r="A663" s="248"/>
      <c r="B663" s="248"/>
      <c r="C663" s="1371"/>
      <c r="D663" s="1381" t="s">
        <v>170</v>
      </c>
      <c r="E663" s="1373"/>
      <c r="F663" s="1374"/>
      <c r="G663" s="1375"/>
      <c r="H663" s="1376"/>
      <c r="I663" s="1377"/>
      <c r="J663" s="1390"/>
      <c r="K663" s="1408"/>
    </row>
    <row r="664" spans="1:11" s="302" customFormat="1" ht="16.5" customHeight="1" x14ac:dyDescent="0.3">
      <c r="A664" s="248"/>
      <c r="B664" s="248"/>
      <c r="C664" s="1371"/>
      <c r="D664" s="1382" t="s">
        <v>812</v>
      </c>
      <c r="E664" s="1373">
        <v>5</v>
      </c>
      <c r="F664" s="1374"/>
      <c r="G664" s="1375"/>
      <c r="H664" s="1376"/>
      <c r="I664" s="1377">
        <f>PRODUCT(E664:H664)</f>
        <v>5</v>
      </c>
      <c r="J664" s="1390"/>
      <c r="K664" s="1408"/>
    </row>
    <row r="665" spans="1:11" s="302" customFormat="1" ht="16.5" customHeight="1" x14ac:dyDescent="0.3">
      <c r="A665" s="248"/>
      <c r="B665" s="248"/>
      <c r="C665" s="1371"/>
      <c r="D665" s="1372" t="s">
        <v>4399</v>
      </c>
      <c r="E665" s="1373"/>
      <c r="F665" s="1374"/>
      <c r="G665" s="1375"/>
      <c r="H665" s="1376"/>
      <c r="I665" s="1377"/>
      <c r="J665" s="1390"/>
      <c r="K665" s="1408"/>
    </row>
    <row r="666" spans="1:11" s="302" customFormat="1" ht="16.5" customHeight="1" x14ac:dyDescent="0.3">
      <c r="A666" s="248"/>
      <c r="B666" s="248"/>
      <c r="C666" s="1371"/>
      <c r="D666" s="1380" t="s">
        <v>169</v>
      </c>
      <c r="E666" s="1373"/>
      <c r="F666" s="1374"/>
      <c r="G666" s="1375"/>
      <c r="H666" s="1376"/>
      <c r="I666" s="1377"/>
      <c r="J666" s="1390"/>
      <c r="K666" s="1408"/>
    </row>
    <row r="667" spans="1:11" s="302" customFormat="1" ht="16.5" customHeight="1" x14ac:dyDescent="0.3">
      <c r="A667" s="248"/>
      <c r="B667" s="248"/>
      <c r="C667" s="1371"/>
      <c r="D667" s="1381" t="s">
        <v>170</v>
      </c>
      <c r="E667" s="1373"/>
      <c r="F667" s="1374"/>
      <c r="G667" s="1375"/>
      <c r="H667" s="1376"/>
      <c r="I667" s="1377"/>
      <c r="J667" s="1390"/>
      <c r="K667" s="1408"/>
    </row>
    <row r="668" spans="1:11" s="302" customFormat="1" ht="16.5" customHeight="1" x14ac:dyDescent="0.3">
      <c r="A668" s="248"/>
      <c r="B668" s="248"/>
      <c r="C668" s="1371" t="s">
        <v>875</v>
      </c>
      <c r="D668" s="1382" t="s">
        <v>4456</v>
      </c>
      <c r="E668" s="1373">
        <v>1</v>
      </c>
      <c r="F668" s="1374"/>
      <c r="G668" s="1375"/>
      <c r="H668" s="1376"/>
      <c r="I668" s="1377">
        <f t="shared" ref="I668:I681" si="29">PRODUCT(E668:H668)</f>
        <v>1</v>
      </c>
      <c r="J668" s="1390"/>
      <c r="K668" s="1408"/>
    </row>
    <row r="669" spans="1:11" s="302" customFormat="1" ht="16.5" customHeight="1" x14ac:dyDescent="0.3">
      <c r="A669" s="248"/>
      <c r="B669" s="248"/>
      <c r="C669" s="1371" t="s">
        <v>2316</v>
      </c>
      <c r="D669" s="1382" t="s">
        <v>4457</v>
      </c>
      <c r="E669" s="1373">
        <v>1</v>
      </c>
      <c r="F669" s="1374"/>
      <c r="G669" s="1375"/>
      <c r="H669" s="1376"/>
      <c r="I669" s="1377">
        <f t="shared" si="29"/>
        <v>1</v>
      </c>
      <c r="J669" s="1390"/>
      <c r="K669" s="1408"/>
    </row>
    <row r="670" spans="1:11" s="302" customFormat="1" ht="16.5" customHeight="1" x14ac:dyDescent="0.3">
      <c r="A670" s="248"/>
      <c r="B670" s="248"/>
      <c r="C670" s="1371" t="s">
        <v>944</v>
      </c>
      <c r="D670" s="1382" t="s">
        <v>4458</v>
      </c>
      <c r="E670" s="1373">
        <v>1</v>
      </c>
      <c r="F670" s="1374"/>
      <c r="G670" s="1375"/>
      <c r="H670" s="1376"/>
      <c r="I670" s="1377">
        <f t="shared" si="29"/>
        <v>1</v>
      </c>
      <c r="J670" s="1390"/>
      <c r="K670" s="1408"/>
    </row>
    <row r="671" spans="1:11" s="302" customFormat="1" ht="16.5" customHeight="1" x14ac:dyDescent="0.3">
      <c r="A671" s="248"/>
      <c r="B671" s="248"/>
      <c r="C671" s="1371" t="s">
        <v>978</v>
      </c>
      <c r="D671" s="1382" t="s">
        <v>4459</v>
      </c>
      <c r="E671" s="1373">
        <v>1</v>
      </c>
      <c r="F671" s="1374"/>
      <c r="G671" s="1375"/>
      <c r="H671" s="1376"/>
      <c r="I671" s="1377">
        <f t="shared" si="29"/>
        <v>1</v>
      </c>
      <c r="J671" s="1390"/>
      <c r="K671" s="1408"/>
    </row>
    <row r="672" spans="1:11" s="302" customFormat="1" ht="16.5" customHeight="1" x14ac:dyDescent="0.3">
      <c r="A672" s="248"/>
      <c r="B672" s="248"/>
      <c r="C672" s="1371" t="s">
        <v>2007</v>
      </c>
      <c r="D672" s="1382" t="s">
        <v>4460</v>
      </c>
      <c r="E672" s="1373">
        <v>1</v>
      </c>
      <c r="F672" s="1374"/>
      <c r="G672" s="1375"/>
      <c r="H672" s="1376"/>
      <c r="I672" s="1377">
        <f t="shared" si="29"/>
        <v>1</v>
      </c>
      <c r="J672" s="1390"/>
      <c r="K672" s="1408"/>
    </row>
    <row r="673" spans="1:11" s="302" customFormat="1" ht="16.5" customHeight="1" x14ac:dyDescent="0.3">
      <c r="A673" s="248"/>
      <c r="B673" s="248"/>
      <c r="C673" s="1371" t="s">
        <v>2319</v>
      </c>
      <c r="D673" s="1382" t="s">
        <v>138</v>
      </c>
      <c r="E673" s="1373">
        <v>2</v>
      </c>
      <c r="F673" s="1374"/>
      <c r="G673" s="1375"/>
      <c r="H673" s="1376"/>
      <c r="I673" s="1377">
        <f t="shared" si="29"/>
        <v>2</v>
      </c>
      <c r="J673" s="1390"/>
      <c r="K673" s="1408"/>
    </row>
    <row r="674" spans="1:11" s="302" customFormat="1" ht="16.5" customHeight="1" x14ac:dyDescent="0.3">
      <c r="A674" s="248"/>
      <c r="B674" s="248"/>
      <c r="C674" s="1371" t="s">
        <v>1050</v>
      </c>
      <c r="D674" s="1382" t="s">
        <v>4463</v>
      </c>
      <c r="E674" s="1373">
        <v>1</v>
      </c>
      <c r="F674" s="1374"/>
      <c r="G674" s="1375"/>
      <c r="H674" s="1376"/>
      <c r="I674" s="1377">
        <f t="shared" si="29"/>
        <v>1</v>
      </c>
      <c r="J674" s="1390"/>
      <c r="K674" s="1408"/>
    </row>
    <row r="675" spans="1:11" s="302" customFormat="1" ht="16.5" customHeight="1" x14ac:dyDescent="0.3">
      <c r="A675" s="248"/>
      <c r="B675" s="248"/>
      <c r="C675" s="1371" t="s">
        <v>1105</v>
      </c>
      <c r="D675" s="1382" t="s">
        <v>360</v>
      </c>
      <c r="E675" s="1373">
        <v>1</v>
      </c>
      <c r="F675" s="1374"/>
      <c r="G675" s="1375"/>
      <c r="H675" s="1376"/>
      <c r="I675" s="1377">
        <f t="shared" si="29"/>
        <v>1</v>
      </c>
      <c r="J675" s="1390"/>
      <c r="K675" s="1408"/>
    </row>
    <row r="676" spans="1:11" s="302" customFormat="1" ht="16.5" customHeight="1" x14ac:dyDescent="0.3">
      <c r="A676" s="248"/>
      <c r="B676" s="248"/>
      <c r="C676" s="1371" t="s">
        <v>2553</v>
      </c>
      <c r="D676" s="1382" t="s">
        <v>4464</v>
      </c>
      <c r="E676" s="1373">
        <v>1</v>
      </c>
      <c r="F676" s="1374"/>
      <c r="G676" s="1375"/>
      <c r="H676" s="1376"/>
      <c r="I676" s="1377">
        <f t="shared" si="29"/>
        <v>1</v>
      </c>
      <c r="J676" s="1390"/>
      <c r="K676" s="1408"/>
    </row>
    <row r="677" spans="1:11" s="302" customFormat="1" ht="16.5" customHeight="1" x14ac:dyDescent="0.3">
      <c r="A677" s="248"/>
      <c r="B677" s="248"/>
      <c r="C677" s="1371" t="s">
        <v>2253</v>
      </c>
      <c r="D677" s="1382" t="s">
        <v>144</v>
      </c>
      <c r="E677" s="1373">
        <v>1</v>
      </c>
      <c r="F677" s="1374"/>
      <c r="G677" s="1375"/>
      <c r="H677" s="1376"/>
      <c r="I677" s="1377">
        <f t="shared" si="29"/>
        <v>1</v>
      </c>
      <c r="J677" s="1390"/>
      <c r="K677" s="1408"/>
    </row>
    <row r="678" spans="1:11" s="302" customFormat="1" ht="16.5" customHeight="1" x14ac:dyDescent="0.3">
      <c r="A678" s="248"/>
      <c r="B678" s="248"/>
      <c r="C678" s="1371" t="s">
        <v>1155</v>
      </c>
      <c r="D678" s="1382" t="s">
        <v>566</v>
      </c>
      <c r="E678" s="1373">
        <v>1</v>
      </c>
      <c r="F678" s="1374"/>
      <c r="G678" s="1375"/>
      <c r="H678" s="1376"/>
      <c r="I678" s="1377">
        <f t="shared" si="29"/>
        <v>1</v>
      </c>
      <c r="J678" s="1390"/>
      <c r="K678" s="1408"/>
    </row>
    <row r="679" spans="1:11" s="302" customFormat="1" ht="16.5" customHeight="1" x14ac:dyDescent="0.3">
      <c r="A679" s="248"/>
      <c r="B679" s="248"/>
      <c r="C679" s="1371" t="s">
        <v>4408</v>
      </c>
      <c r="D679" s="1382" t="s">
        <v>144</v>
      </c>
      <c r="E679" s="1373">
        <v>1</v>
      </c>
      <c r="F679" s="1374"/>
      <c r="G679" s="1375"/>
      <c r="H679" s="1376"/>
      <c r="I679" s="1377">
        <f t="shared" si="29"/>
        <v>1</v>
      </c>
      <c r="J679" s="1390"/>
      <c r="K679" s="1408"/>
    </row>
    <row r="680" spans="1:11" s="302" customFormat="1" ht="16.5" customHeight="1" x14ac:dyDescent="0.3">
      <c r="A680" s="248"/>
      <c r="B680" s="248"/>
      <c r="C680" s="1371" t="s">
        <v>4437</v>
      </c>
      <c r="D680" s="1382" t="s">
        <v>4465</v>
      </c>
      <c r="E680" s="1373">
        <v>1</v>
      </c>
      <c r="F680" s="1374"/>
      <c r="G680" s="1375"/>
      <c r="H680" s="1376"/>
      <c r="I680" s="1377">
        <f t="shared" si="29"/>
        <v>1</v>
      </c>
      <c r="J680" s="1390"/>
      <c r="K680" s="1408"/>
    </row>
    <row r="681" spans="1:11" s="302" customFormat="1" ht="16.5" customHeight="1" x14ac:dyDescent="0.3">
      <c r="A681" s="248"/>
      <c r="B681" s="248"/>
      <c r="C681" s="1371" t="s">
        <v>1255</v>
      </c>
      <c r="D681" s="1382" t="s">
        <v>4466</v>
      </c>
      <c r="E681" s="1373">
        <v>1</v>
      </c>
      <c r="F681" s="1374"/>
      <c r="G681" s="1375"/>
      <c r="H681" s="1376"/>
      <c r="I681" s="1377">
        <f t="shared" si="29"/>
        <v>1</v>
      </c>
      <c r="J681" s="1390"/>
      <c r="K681" s="1408"/>
    </row>
    <row r="682" spans="1:11" s="302" customFormat="1" ht="16.5" customHeight="1" x14ac:dyDescent="0.3">
      <c r="A682" s="248"/>
      <c r="B682" s="248"/>
      <c r="C682" s="1371"/>
      <c r="D682" s="1372" t="s">
        <v>4400</v>
      </c>
      <c r="E682" s="1373"/>
      <c r="F682" s="1374"/>
      <c r="G682" s="1375"/>
      <c r="H682" s="1376"/>
      <c r="I682" s="1377"/>
      <c r="J682" s="1390"/>
      <c r="K682" s="1408"/>
    </row>
    <row r="683" spans="1:11" s="302" customFormat="1" ht="16.5" customHeight="1" x14ac:dyDescent="0.3">
      <c r="A683" s="248"/>
      <c r="B683" s="248"/>
      <c r="C683" s="1371"/>
      <c r="D683" s="1381" t="s">
        <v>170</v>
      </c>
      <c r="E683" s="1373"/>
      <c r="F683" s="1374"/>
      <c r="G683" s="1375"/>
      <c r="H683" s="1376"/>
      <c r="I683" s="1377"/>
      <c r="J683" s="1390"/>
      <c r="K683" s="1408"/>
    </row>
    <row r="684" spans="1:11" s="302" customFormat="1" ht="16.5" customHeight="1" x14ac:dyDescent="0.3">
      <c r="A684" s="248"/>
      <c r="B684" s="248"/>
      <c r="C684" s="1371" t="s">
        <v>1165</v>
      </c>
      <c r="D684" s="1382" t="s">
        <v>189</v>
      </c>
      <c r="E684" s="1373">
        <v>1</v>
      </c>
      <c r="F684" s="1374"/>
      <c r="G684" s="1375"/>
      <c r="H684" s="1376"/>
      <c r="I684" s="1377">
        <f t="shared" ref="I684:I690" si="30">PRODUCT(E684:H684)</f>
        <v>1</v>
      </c>
      <c r="J684" s="1390"/>
      <c r="K684" s="1408"/>
    </row>
    <row r="685" spans="1:11" s="302" customFormat="1" ht="16.5" customHeight="1" x14ac:dyDescent="0.3">
      <c r="A685" s="248"/>
      <c r="B685" s="248"/>
      <c r="C685" s="1371" t="s">
        <v>1166</v>
      </c>
      <c r="D685" s="1382" t="s">
        <v>4467</v>
      </c>
      <c r="E685" s="1373">
        <v>1</v>
      </c>
      <c r="F685" s="1374"/>
      <c r="G685" s="1375"/>
      <c r="H685" s="1376"/>
      <c r="I685" s="1377">
        <f t="shared" si="30"/>
        <v>1</v>
      </c>
      <c r="J685" s="1390"/>
      <c r="K685" s="1408"/>
    </row>
    <row r="686" spans="1:11" s="302" customFormat="1" ht="16.5" customHeight="1" x14ac:dyDescent="0.3">
      <c r="A686" s="248"/>
      <c r="B686" s="248"/>
      <c r="C686" s="1371" t="s">
        <v>1008</v>
      </c>
      <c r="D686" s="1382" t="s">
        <v>4461</v>
      </c>
      <c r="E686" s="1373">
        <v>1</v>
      </c>
      <c r="F686" s="1374"/>
      <c r="G686" s="1375"/>
      <c r="H686" s="1376"/>
      <c r="I686" s="1377">
        <f t="shared" si="30"/>
        <v>1</v>
      </c>
      <c r="J686" s="1390"/>
      <c r="K686" s="1408"/>
    </row>
    <row r="687" spans="1:11" s="302" customFormat="1" ht="16.5" customHeight="1" x14ac:dyDescent="0.3">
      <c r="A687" s="248"/>
      <c r="B687" s="248"/>
      <c r="C687" s="1371" t="s">
        <v>1373</v>
      </c>
      <c r="D687" s="1382" t="s">
        <v>207</v>
      </c>
      <c r="E687" s="1373">
        <v>1</v>
      </c>
      <c r="F687" s="1374"/>
      <c r="G687" s="1375"/>
      <c r="H687" s="1376"/>
      <c r="I687" s="1377">
        <f t="shared" si="30"/>
        <v>1</v>
      </c>
      <c r="J687" s="1390"/>
      <c r="K687" s="1408"/>
    </row>
    <row r="688" spans="1:11" s="302" customFormat="1" ht="16.5" customHeight="1" x14ac:dyDescent="0.3">
      <c r="A688" s="248"/>
      <c r="B688" s="248"/>
      <c r="C688" s="1371" t="s">
        <v>1376</v>
      </c>
      <c r="D688" s="1382" t="s">
        <v>254</v>
      </c>
      <c r="E688" s="1373">
        <v>1</v>
      </c>
      <c r="F688" s="1374"/>
      <c r="G688" s="1375"/>
      <c r="H688" s="1376"/>
      <c r="I688" s="1377">
        <f t="shared" si="30"/>
        <v>1</v>
      </c>
      <c r="J688" s="1390"/>
      <c r="K688" s="1408"/>
    </row>
    <row r="689" spans="1:11" s="302" customFormat="1" ht="16.5" customHeight="1" x14ac:dyDescent="0.3">
      <c r="A689" s="248"/>
      <c r="B689" s="248"/>
      <c r="C689" s="1371"/>
      <c r="D689" s="1382" t="s">
        <v>4462</v>
      </c>
      <c r="E689" s="1373">
        <v>1</v>
      </c>
      <c r="F689" s="1374"/>
      <c r="G689" s="1375"/>
      <c r="H689" s="1376"/>
      <c r="I689" s="1377">
        <f t="shared" si="30"/>
        <v>1</v>
      </c>
      <c r="J689" s="1390"/>
      <c r="K689" s="1408"/>
    </row>
    <row r="690" spans="1:11" s="302" customFormat="1" ht="16.5" customHeight="1" x14ac:dyDescent="0.3">
      <c r="A690" s="248"/>
      <c r="B690" s="248"/>
      <c r="C690" s="1371" t="s">
        <v>2486</v>
      </c>
      <c r="D690" s="1391" t="s">
        <v>4473</v>
      </c>
      <c r="E690" s="1373">
        <v>1</v>
      </c>
      <c r="F690" s="1374"/>
      <c r="G690" s="1375"/>
      <c r="H690" s="1376"/>
      <c r="I690" s="1377">
        <f t="shared" si="30"/>
        <v>1</v>
      </c>
      <c r="J690" s="1390"/>
      <c r="K690" s="1379"/>
    </row>
    <row r="691" spans="1:11" s="302" customFormat="1" ht="16.5" customHeight="1" x14ac:dyDescent="0.3">
      <c r="A691" s="248"/>
      <c r="B691" s="248"/>
      <c r="C691" s="1371"/>
      <c r="D691" s="1381" t="s">
        <v>67</v>
      </c>
      <c r="E691" s="1373"/>
      <c r="F691" s="1374"/>
      <c r="G691" s="1375"/>
      <c r="H691" s="1376"/>
      <c r="I691" s="1377"/>
      <c r="J691" s="1390"/>
      <c r="K691" s="1408"/>
    </row>
    <row r="692" spans="1:11" s="302" customFormat="1" ht="16.5" customHeight="1" x14ac:dyDescent="0.3">
      <c r="A692" s="248"/>
      <c r="B692" s="248"/>
      <c r="C692" s="1371" t="s">
        <v>1313</v>
      </c>
      <c r="D692" s="1382" t="s">
        <v>2363</v>
      </c>
      <c r="E692" s="1373">
        <v>1</v>
      </c>
      <c r="F692" s="1374"/>
      <c r="G692" s="1375"/>
      <c r="H692" s="1376"/>
      <c r="I692" s="1377">
        <f>PRODUCT(E692:H692)</f>
        <v>1</v>
      </c>
      <c r="J692" s="1390"/>
      <c r="K692" s="1408"/>
    </row>
    <row r="693" spans="1:11" s="302" customFormat="1" ht="16.5" customHeight="1" x14ac:dyDescent="0.3">
      <c r="A693" s="248"/>
      <c r="B693" s="248"/>
      <c r="C693" s="1371" t="s">
        <v>1309</v>
      </c>
      <c r="D693" s="1382" t="s">
        <v>4468</v>
      </c>
      <c r="E693" s="1373">
        <v>1</v>
      </c>
      <c r="F693" s="1374"/>
      <c r="G693" s="1375"/>
      <c r="H693" s="1376"/>
      <c r="I693" s="1377">
        <f>PRODUCT(E693:H693)</f>
        <v>1</v>
      </c>
      <c r="J693" s="1390"/>
      <c r="K693" s="1408"/>
    </row>
    <row r="694" spans="1:11" s="302" customFormat="1" ht="16.5" customHeight="1" x14ac:dyDescent="0.3">
      <c r="A694" s="248"/>
      <c r="B694" s="248"/>
      <c r="C694" s="1371"/>
      <c r="D694" s="1381" t="s">
        <v>188</v>
      </c>
      <c r="E694" s="1373"/>
      <c r="F694" s="1374"/>
      <c r="G694" s="1375"/>
      <c r="H694" s="1376"/>
      <c r="I694" s="1377"/>
      <c r="J694" s="1390"/>
      <c r="K694" s="1408"/>
    </row>
    <row r="695" spans="1:11" s="302" customFormat="1" ht="16.5" customHeight="1" x14ac:dyDescent="0.3">
      <c r="A695" s="248"/>
      <c r="B695" s="248"/>
      <c r="C695" s="1371" t="s">
        <v>1394</v>
      </c>
      <c r="D695" s="1382" t="s">
        <v>163</v>
      </c>
      <c r="E695" s="1373">
        <v>1</v>
      </c>
      <c r="F695" s="1374"/>
      <c r="G695" s="1375"/>
      <c r="H695" s="1376"/>
      <c r="I695" s="1377">
        <f>PRODUCT(E695:H695)</f>
        <v>1</v>
      </c>
      <c r="J695" s="1390"/>
      <c r="K695" s="1408"/>
    </row>
    <row r="696" spans="1:11" s="302" customFormat="1" ht="16.5" customHeight="1" x14ac:dyDescent="0.3">
      <c r="A696" s="248"/>
      <c r="B696" s="248"/>
      <c r="C696" s="1371"/>
      <c r="D696" s="1381" t="s">
        <v>119</v>
      </c>
      <c r="E696" s="1373"/>
      <c r="F696" s="1374"/>
      <c r="G696" s="1375"/>
      <c r="H696" s="1376"/>
      <c r="I696" s="1377"/>
      <c r="J696" s="1390"/>
      <c r="K696" s="1408"/>
    </row>
    <row r="697" spans="1:11" s="302" customFormat="1" ht="16.5" customHeight="1" x14ac:dyDescent="0.3">
      <c r="A697" s="248"/>
      <c r="B697" s="248"/>
      <c r="C697" s="1371" t="s">
        <v>1432</v>
      </c>
      <c r="D697" s="1382" t="s">
        <v>3692</v>
      </c>
      <c r="E697" s="1373">
        <v>1</v>
      </c>
      <c r="F697" s="1374"/>
      <c r="G697" s="1375"/>
      <c r="H697" s="1376"/>
      <c r="I697" s="1377">
        <f>PRODUCT(E697:H697)</f>
        <v>1</v>
      </c>
      <c r="J697" s="1390"/>
      <c r="K697" s="1408"/>
    </row>
    <row r="698" spans="1:11" s="302" customFormat="1" ht="16.5" customHeight="1" x14ac:dyDescent="0.3">
      <c r="A698" s="248"/>
      <c r="B698" s="248"/>
      <c r="C698" s="1371"/>
      <c r="D698" s="1381" t="s">
        <v>199</v>
      </c>
      <c r="E698" s="1373"/>
      <c r="F698" s="1374"/>
      <c r="G698" s="1375"/>
      <c r="H698" s="1376"/>
      <c r="I698" s="1377"/>
      <c r="J698" s="1390"/>
      <c r="K698" s="1408"/>
    </row>
    <row r="699" spans="1:11" s="302" customFormat="1" ht="16.5" customHeight="1" x14ac:dyDescent="0.3">
      <c r="A699" s="248"/>
      <c r="B699" s="248"/>
      <c r="C699" s="1371" t="s">
        <v>2228</v>
      </c>
      <c r="D699" s="1382" t="s">
        <v>3692</v>
      </c>
      <c r="E699" s="1373">
        <v>1</v>
      </c>
      <c r="F699" s="1374"/>
      <c r="G699" s="1375"/>
      <c r="H699" s="1376"/>
      <c r="I699" s="1377">
        <f>PRODUCT(E699:H699)</f>
        <v>1</v>
      </c>
      <c r="J699" s="1390"/>
      <c r="K699" s="1408"/>
    </row>
    <row r="700" spans="1:11" s="302" customFormat="1" ht="16.5" customHeight="1" x14ac:dyDescent="0.3">
      <c r="A700" s="248"/>
      <c r="B700" s="248"/>
      <c r="C700" s="1371"/>
      <c r="D700" s="1381" t="s">
        <v>197</v>
      </c>
      <c r="E700" s="1373"/>
      <c r="F700" s="1374"/>
      <c r="G700" s="1375"/>
      <c r="H700" s="1376"/>
      <c r="I700" s="1377"/>
      <c r="J700" s="1390"/>
      <c r="K700" s="1408"/>
    </row>
    <row r="701" spans="1:11" s="302" customFormat="1" ht="16.5" customHeight="1" x14ac:dyDescent="0.3">
      <c r="A701" s="248"/>
      <c r="B701" s="248"/>
      <c r="C701" s="1371" t="s">
        <v>1451</v>
      </c>
      <c r="D701" s="1382" t="s">
        <v>3692</v>
      </c>
      <c r="E701" s="1373">
        <v>1</v>
      </c>
      <c r="F701" s="1374"/>
      <c r="G701" s="1375"/>
      <c r="H701" s="1376"/>
      <c r="I701" s="1377">
        <f>PRODUCT(E701:H701)</f>
        <v>1</v>
      </c>
      <c r="J701" s="1390"/>
      <c r="K701" s="1408"/>
    </row>
    <row r="702" spans="1:11" s="302" customFormat="1" ht="16.5" customHeight="1" x14ac:dyDescent="0.3">
      <c r="A702" s="248"/>
      <c r="B702" s="248"/>
      <c r="C702" s="1371"/>
      <c r="D702" s="1381" t="s">
        <v>508</v>
      </c>
      <c r="E702" s="1373"/>
      <c r="F702" s="1374"/>
      <c r="G702" s="1375"/>
      <c r="H702" s="1376"/>
      <c r="I702" s="1377"/>
      <c r="J702" s="1390"/>
      <c r="K702" s="1408"/>
    </row>
    <row r="703" spans="1:11" s="302" customFormat="1" ht="16.5" customHeight="1" x14ac:dyDescent="0.3">
      <c r="A703" s="248"/>
      <c r="B703" s="248"/>
      <c r="C703" s="1371" t="s">
        <v>1434</v>
      </c>
      <c r="D703" s="1382" t="s">
        <v>3692</v>
      </c>
      <c r="E703" s="1373">
        <v>1</v>
      </c>
      <c r="F703" s="1374"/>
      <c r="G703" s="1375"/>
      <c r="H703" s="1376"/>
      <c r="I703" s="1377">
        <f>PRODUCT(E703:H703)</f>
        <v>1</v>
      </c>
      <c r="J703" s="1390"/>
      <c r="K703" s="1408"/>
    </row>
    <row r="704" spans="1:11" s="302" customFormat="1" ht="16.5" customHeight="1" x14ac:dyDescent="0.3">
      <c r="A704" s="248"/>
      <c r="B704" s="248"/>
      <c r="C704" s="1371"/>
      <c r="D704" s="1372" t="s">
        <v>4403</v>
      </c>
      <c r="E704" s="1373"/>
      <c r="F704" s="1374"/>
      <c r="G704" s="1375"/>
      <c r="H704" s="1376"/>
      <c r="I704" s="1377"/>
      <c r="J704" s="1390"/>
      <c r="K704" s="1408"/>
    </row>
    <row r="705" spans="1:11" s="302" customFormat="1" ht="16.5" customHeight="1" x14ac:dyDescent="0.3">
      <c r="A705" s="248"/>
      <c r="B705" s="248"/>
      <c r="C705" s="1371"/>
      <c r="D705" s="1380" t="s">
        <v>200</v>
      </c>
      <c r="E705" s="1373"/>
      <c r="F705" s="1374"/>
      <c r="G705" s="1375"/>
      <c r="H705" s="1376"/>
      <c r="I705" s="1377"/>
      <c r="J705" s="1390"/>
      <c r="K705" s="1408"/>
    </row>
    <row r="706" spans="1:11" s="302" customFormat="1" ht="16.5" customHeight="1" x14ac:dyDescent="0.3">
      <c r="A706" s="248"/>
      <c r="B706" s="248"/>
      <c r="C706" s="1371"/>
      <c r="D706" s="1381" t="s">
        <v>170</v>
      </c>
      <c r="E706" s="1373"/>
      <c r="F706" s="1374"/>
      <c r="G706" s="1375"/>
      <c r="H706" s="1376"/>
      <c r="I706" s="1377"/>
      <c r="J706" s="1390"/>
      <c r="K706" s="1408"/>
    </row>
    <row r="707" spans="1:11" s="302" customFormat="1" ht="16.5" customHeight="1" x14ac:dyDescent="0.3">
      <c r="A707" s="248"/>
      <c r="B707" s="248"/>
      <c r="C707" s="1371" t="s">
        <v>2156</v>
      </c>
      <c r="D707" s="1382" t="s">
        <v>4469</v>
      </c>
      <c r="E707" s="1373">
        <v>1</v>
      </c>
      <c r="F707" s="1374"/>
      <c r="G707" s="1375"/>
      <c r="H707" s="1376"/>
      <c r="I707" s="1377">
        <f t="shared" ref="I707:I719" si="31">PRODUCT(E707:H707)</f>
        <v>1</v>
      </c>
      <c r="J707" s="1390"/>
      <c r="K707" s="1408"/>
    </row>
    <row r="708" spans="1:11" s="302" customFormat="1" ht="16.5" customHeight="1" x14ac:dyDescent="0.3">
      <c r="A708" s="248"/>
      <c r="B708" s="248"/>
      <c r="C708" s="1371" t="s">
        <v>2377</v>
      </c>
      <c r="D708" s="1382" t="s">
        <v>4469</v>
      </c>
      <c r="E708" s="1373">
        <v>1</v>
      </c>
      <c r="F708" s="1374"/>
      <c r="G708" s="1375"/>
      <c r="H708" s="1376"/>
      <c r="I708" s="1377">
        <f t="shared" si="31"/>
        <v>1</v>
      </c>
      <c r="J708" s="1390"/>
      <c r="K708" s="1408"/>
    </row>
    <row r="709" spans="1:11" s="302" customFormat="1" ht="16.5" customHeight="1" x14ac:dyDescent="0.3">
      <c r="A709" s="248"/>
      <c r="B709" s="248"/>
      <c r="C709" s="1371" t="s">
        <v>1686</v>
      </c>
      <c r="D709" s="1382" t="s">
        <v>4469</v>
      </c>
      <c r="E709" s="1373">
        <v>1</v>
      </c>
      <c r="F709" s="1374"/>
      <c r="G709" s="1375"/>
      <c r="H709" s="1376"/>
      <c r="I709" s="1377">
        <f t="shared" si="31"/>
        <v>1</v>
      </c>
      <c r="J709" s="1390"/>
      <c r="K709" s="1408"/>
    </row>
    <row r="710" spans="1:11" s="302" customFormat="1" ht="16.5" customHeight="1" x14ac:dyDescent="0.3">
      <c r="A710" s="248"/>
      <c r="B710" s="248"/>
      <c r="C710" s="1371" t="s">
        <v>1687</v>
      </c>
      <c r="D710" s="1382" t="s">
        <v>4469</v>
      </c>
      <c r="E710" s="1373">
        <v>1</v>
      </c>
      <c r="F710" s="1374"/>
      <c r="G710" s="1375"/>
      <c r="H710" s="1376"/>
      <c r="I710" s="1377">
        <f t="shared" si="31"/>
        <v>1</v>
      </c>
      <c r="J710" s="1390"/>
      <c r="K710" s="1408"/>
    </row>
    <row r="711" spans="1:11" s="302" customFormat="1" ht="16.5" customHeight="1" x14ac:dyDescent="0.3">
      <c r="A711" s="248"/>
      <c r="B711" s="248"/>
      <c r="C711" s="1371" t="s">
        <v>1581</v>
      </c>
      <c r="D711" s="1382" t="s">
        <v>763</v>
      </c>
      <c r="E711" s="1373">
        <v>1</v>
      </c>
      <c r="F711" s="1374"/>
      <c r="G711" s="1375"/>
      <c r="H711" s="1376"/>
      <c r="I711" s="1377">
        <f t="shared" si="31"/>
        <v>1</v>
      </c>
      <c r="J711" s="1390"/>
      <c r="K711" s="1408"/>
    </row>
    <row r="712" spans="1:11" s="302" customFormat="1" ht="16.5" customHeight="1" x14ac:dyDescent="0.3">
      <c r="A712" s="248"/>
      <c r="B712" s="248"/>
      <c r="C712" s="1371" t="s">
        <v>1507</v>
      </c>
      <c r="D712" s="1382" t="s">
        <v>4469</v>
      </c>
      <c r="E712" s="1373">
        <v>1</v>
      </c>
      <c r="F712" s="1374"/>
      <c r="G712" s="1375"/>
      <c r="H712" s="1376"/>
      <c r="I712" s="1377">
        <f t="shared" si="31"/>
        <v>1</v>
      </c>
      <c r="J712" s="1390"/>
      <c r="K712" s="1408"/>
    </row>
    <row r="713" spans="1:11" s="302" customFormat="1" ht="16.5" customHeight="1" x14ac:dyDescent="0.3">
      <c r="A713" s="248"/>
      <c r="B713" s="248"/>
      <c r="C713" s="1371" t="s">
        <v>2406</v>
      </c>
      <c r="D713" s="1382" t="s">
        <v>763</v>
      </c>
      <c r="E713" s="1373">
        <v>1</v>
      </c>
      <c r="F713" s="1374"/>
      <c r="G713" s="1375"/>
      <c r="H713" s="1376"/>
      <c r="I713" s="1377">
        <f t="shared" si="31"/>
        <v>1</v>
      </c>
      <c r="J713" s="1390"/>
      <c r="K713" s="1408"/>
    </row>
    <row r="714" spans="1:11" s="302" customFormat="1" ht="16.5" customHeight="1" x14ac:dyDescent="0.3">
      <c r="A714" s="248"/>
      <c r="B714" s="248"/>
      <c r="C714" s="1371" t="s">
        <v>1640</v>
      </c>
      <c r="D714" s="1382" t="s">
        <v>4469</v>
      </c>
      <c r="E714" s="1373">
        <v>1</v>
      </c>
      <c r="F714" s="1374"/>
      <c r="G714" s="1375"/>
      <c r="H714" s="1376"/>
      <c r="I714" s="1377">
        <f t="shared" si="31"/>
        <v>1</v>
      </c>
      <c r="J714" s="1390"/>
      <c r="K714" s="1408"/>
    </row>
    <row r="715" spans="1:11" s="302" customFormat="1" ht="16.5" customHeight="1" x14ac:dyDescent="0.3">
      <c r="A715" s="248"/>
      <c r="B715" s="248"/>
      <c r="C715" s="1371" t="s">
        <v>2235</v>
      </c>
      <c r="D715" s="1382" t="s">
        <v>763</v>
      </c>
      <c r="E715" s="1373">
        <v>1</v>
      </c>
      <c r="F715" s="1374"/>
      <c r="G715" s="1375"/>
      <c r="H715" s="1376"/>
      <c r="I715" s="1377">
        <f t="shared" si="31"/>
        <v>1</v>
      </c>
      <c r="J715" s="1390"/>
      <c r="K715" s="1408"/>
    </row>
    <row r="716" spans="1:11" s="302" customFormat="1" ht="16.5" customHeight="1" x14ac:dyDescent="0.3">
      <c r="A716" s="248"/>
      <c r="B716" s="248"/>
      <c r="C716" s="1371" t="s">
        <v>1744</v>
      </c>
      <c r="D716" s="1382" t="s">
        <v>1745</v>
      </c>
      <c r="E716" s="1373">
        <v>2</v>
      </c>
      <c r="F716" s="1374"/>
      <c r="G716" s="1375"/>
      <c r="H716" s="1376"/>
      <c r="I716" s="1377">
        <f t="shared" si="31"/>
        <v>2</v>
      </c>
      <c r="J716" s="1390"/>
      <c r="K716" s="1408"/>
    </row>
    <row r="717" spans="1:11" s="302" customFormat="1" ht="16.5" customHeight="1" x14ac:dyDescent="0.3">
      <c r="A717" s="248"/>
      <c r="B717" s="248"/>
      <c r="C717" s="1371" t="s">
        <v>2436</v>
      </c>
      <c r="D717" s="1382" t="s">
        <v>1745</v>
      </c>
      <c r="E717" s="1373">
        <v>1</v>
      </c>
      <c r="F717" s="1374"/>
      <c r="G717" s="1375"/>
      <c r="H717" s="1376"/>
      <c r="I717" s="1377">
        <f t="shared" si="31"/>
        <v>1</v>
      </c>
      <c r="J717" s="1390"/>
      <c r="K717" s="1408"/>
    </row>
    <row r="718" spans="1:11" s="302" customFormat="1" ht="16.5" customHeight="1" x14ac:dyDescent="0.3">
      <c r="A718" s="248"/>
      <c r="B718" s="248"/>
      <c r="C718" s="1371" t="s">
        <v>1695</v>
      </c>
      <c r="D718" s="1382" t="s">
        <v>769</v>
      </c>
      <c r="E718" s="1373">
        <v>2</v>
      </c>
      <c r="F718" s="1374"/>
      <c r="G718" s="1375"/>
      <c r="H718" s="1376"/>
      <c r="I718" s="1377">
        <f t="shared" si="31"/>
        <v>2</v>
      </c>
      <c r="J718" s="1390"/>
      <c r="K718" s="1408"/>
    </row>
    <row r="719" spans="1:11" s="302" customFormat="1" ht="16.5" customHeight="1" x14ac:dyDescent="0.3">
      <c r="A719" s="248"/>
      <c r="B719" s="248"/>
      <c r="C719" s="1371" t="s">
        <v>1684</v>
      </c>
      <c r="D719" s="1382" t="s">
        <v>566</v>
      </c>
      <c r="E719" s="1373">
        <v>1</v>
      </c>
      <c r="F719" s="1374"/>
      <c r="G719" s="1375"/>
      <c r="H719" s="1376"/>
      <c r="I719" s="1377">
        <f t="shared" si="31"/>
        <v>1</v>
      </c>
      <c r="J719" s="1390"/>
      <c r="K719" s="1408"/>
    </row>
    <row r="720" spans="1:11" s="302" customFormat="1" ht="16.5" customHeight="1" x14ac:dyDescent="0.3">
      <c r="A720" s="248"/>
      <c r="B720" s="248"/>
      <c r="C720" s="1371"/>
      <c r="D720" s="1372" t="s">
        <v>4416</v>
      </c>
      <c r="E720" s="1373"/>
      <c r="F720" s="1374"/>
      <c r="G720" s="1375"/>
      <c r="H720" s="1376"/>
      <c r="I720" s="1377"/>
      <c r="J720" s="1390"/>
      <c r="K720" s="1408"/>
    </row>
    <row r="721" spans="1:11" s="302" customFormat="1" ht="16.5" customHeight="1" x14ac:dyDescent="0.3">
      <c r="A721" s="248"/>
      <c r="B721" s="248"/>
      <c r="C721" s="1371"/>
      <c r="D721" s="1380" t="s">
        <v>203</v>
      </c>
      <c r="E721" s="1373"/>
      <c r="F721" s="1374"/>
      <c r="G721" s="1375"/>
      <c r="H721" s="1376"/>
      <c r="I721" s="1377"/>
      <c r="J721" s="1390"/>
      <c r="K721" s="1408"/>
    </row>
    <row r="722" spans="1:11" s="302" customFormat="1" ht="16.5" customHeight="1" x14ac:dyDescent="0.3">
      <c r="A722" s="248"/>
      <c r="B722" s="248"/>
      <c r="C722" s="1371"/>
      <c r="D722" s="1381" t="s">
        <v>170</v>
      </c>
      <c r="E722" s="1373"/>
      <c r="F722" s="1374"/>
      <c r="G722" s="1375"/>
      <c r="H722" s="1376"/>
      <c r="I722" s="1377"/>
      <c r="J722" s="1390"/>
      <c r="K722" s="1408"/>
    </row>
    <row r="723" spans="1:11" s="302" customFormat="1" ht="16.5" customHeight="1" x14ac:dyDescent="0.3">
      <c r="A723" s="248"/>
      <c r="B723" s="248"/>
      <c r="C723" s="1371" t="s">
        <v>1889</v>
      </c>
      <c r="D723" s="1382" t="s">
        <v>4470</v>
      </c>
      <c r="E723" s="1373">
        <v>2</v>
      </c>
      <c r="F723" s="1374"/>
      <c r="G723" s="1375"/>
      <c r="H723" s="1376"/>
      <c r="I723" s="1377">
        <f>PRODUCT(E723:H723)</f>
        <v>2</v>
      </c>
      <c r="J723" s="1390"/>
      <c r="K723" s="1408"/>
    </row>
    <row r="724" spans="1:11" s="302" customFormat="1" ht="16.5" customHeight="1" x14ac:dyDescent="0.3">
      <c r="A724" s="248"/>
      <c r="B724" s="248"/>
      <c r="C724" s="1371" t="s">
        <v>1835</v>
      </c>
      <c r="D724" s="1382" t="s">
        <v>1753</v>
      </c>
      <c r="E724" s="1373">
        <v>1</v>
      </c>
      <c r="F724" s="1374"/>
      <c r="G724" s="1375"/>
      <c r="H724" s="1376"/>
      <c r="I724" s="1377">
        <f>PRODUCT(E724:H724)</f>
        <v>1</v>
      </c>
      <c r="J724" s="1390"/>
      <c r="K724" s="1408"/>
    </row>
    <row r="725" spans="1:11" s="302" customFormat="1" ht="16.5" customHeight="1" x14ac:dyDescent="0.3">
      <c r="A725" s="248"/>
      <c r="B725" s="248"/>
      <c r="C725" s="1371" t="s">
        <v>1768</v>
      </c>
      <c r="D725" s="1382" t="s">
        <v>4471</v>
      </c>
      <c r="E725" s="1373">
        <v>1</v>
      </c>
      <c r="F725" s="1374"/>
      <c r="G725" s="1375"/>
      <c r="H725" s="1376"/>
      <c r="I725" s="1377">
        <f>PRODUCT(E725:H725)</f>
        <v>1</v>
      </c>
      <c r="J725" s="1390"/>
      <c r="K725" s="1408"/>
    </row>
    <row r="726" spans="1:11" s="302" customFormat="1" ht="16.5" customHeight="1" x14ac:dyDescent="0.3">
      <c r="A726" s="248"/>
      <c r="B726" s="248"/>
      <c r="C726" s="1371" t="s">
        <v>1823</v>
      </c>
      <c r="D726" s="1382" t="s">
        <v>1824</v>
      </c>
      <c r="E726" s="1373">
        <v>1</v>
      </c>
      <c r="F726" s="1374"/>
      <c r="G726" s="1375"/>
      <c r="H726" s="1376"/>
      <c r="I726" s="1377">
        <f>PRODUCT(E726:H726)</f>
        <v>1</v>
      </c>
      <c r="J726" s="1390"/>
      <c r="K726" s="1408"/>
    </row>
    <row r="727" spans="1:11" s="302" customFormat="1" ht="16.5" customHeight="1" x14ac:dyDescent="0.3">
      <c r="A727" s="248"/>
      <c r="B727" s="248"/>
      <c r="C727" s="1371"/>
      <c r="D727" s="1372" t="s">
        <v>4432</v>
      </c>
      <c r="E727" s="1373"/>
      <c r="F727" s="1374"/>
      <c r="G727" s="1375"/>
      <c r="H727" s="1376"/>
      <c r="I727" s="1377"/>
      <c r="J727" s="1390"/>
      <c r="K727" s="1408"/>
    </row>
    <row r="728" spans="1:11" s="302" customFormat="1" ht="16.5" customHeight="1" x14ac:dyDescent="0.3">
      <c r="A728" s="248"/>
      <c r="B728" s="248"/>
      <c r="C728" s="1371"/>
      <c r="D728" s="1380" t="s">
        <v>206</v>
      </c>
      <c r="E728" s="1373"/>
      <c r="F728" s="1374"/>
      <c r="G728" s="1375"/>
      <c r="H728" s="1376"/>
      <c r="I728" s="1377"/>
      <c r="J728" s="1390"/>
      <c r="K728" s="1408"/>
    </row>
    <row r="729" spans="1:11" s="302" customFormat="1" ht="16.5" customHeight="1" x14ac:dyDescent="0.3">
      <c r="A729" s="248"/>
      <c r="B729" s="248"/>
      <c r="C729" s="1371"/>
      <c r="D729" s="1381" t="s">
        <v>170</v>
      </c>
      <c r="E729" s="1373"/>
      <c r="F729" s="1374"/>
      <c r="G729" s="1375"/>
      <c r="H729" s="1376"/>
      <c r="I729" s="1377"/>
      <c r="J729" s="1390"/>
      <c r="K729" s="1408"/>
    </row>
    <row r="730" spans="1:11" s="302" customFormat="1" ht="16.5" customHeight="1" x14ac:dyDescent="0.3">
      <c r="A730" s="248"/>
      <c r="B730" s="248"/>
      <c r="C730" s="1371" t="s">
        <v>1943</v>
      </c>
      <c r="D730" s="1382" t="s">
        <v>4427</v>
      </c>
      <c r="E730" s="1373">
        <v>1</v>
      </c>
      <c r="F730" s="1374"/>
      <c r="G730" s="1375"/>
      <c r="H730" s="1376"/>
      <c r="I730" s="1377">
        <f>PRODUCT(E730:H730)</f>
        <v>1</v>
      </c>
      <c r="J730" s="1390"/>
      <c r="K730" s="1408"/>
    </row>
    <row r="731" spans="1:11" s="302" customFormat="1" ht="16.5" customHeight="1" x14ac:dyDescent="0.3">
      <c r="A731" s="248"/>
      <c r="B731" s="248"/>
      <c r="C731" s="1371" t="s">
        <v>1946</v>
      </c>
      <c r="D731" s="1382" t="s">
        <v>4430</v>
      </c>
      <c r="E731" s="1373">
        <v>1</v>
      </c>
      <c r="F731" s="1374"/>
      <c r="G731" s="1375"/>
      <c r="H731" s="1376"/>
      <c r="I731" s="1377">
        <f>PRODUCT(E731:H731)</f>
        <v>1</v>
      </c>
      <c r="J731" s="1390"/>
      <c r="K731" s="1408"/>
    </row>
    <row r="732" spans="1:11" s="302" customFormat="1" ht="16.5" customHeight="1" x14ac:dyDescent="0.3">
      <c r="A732" s="248"/>
      <c r="B732" s="248"/>
      <c r="C732" s="1371" t="s">
        <v>1938</v>
      </c>
      <c r="D732" s="1382" t="s">
        <v>4431</v>
      </c>
      <c r="E732" s="1373">
        <v>1</v>
      </c>
      <c r="F732" s="1374"/>
      <c r="G732" s="1375"/>
      <c r="H732" s="1376"/>
      <c r="I732" s="1377">
        <f>PRODUCT(E732:H732)</f>
        <v>1</v>
      </c>
      <c r="J732" s="1390"/>
      <c r="K732" s="1408"/>
    </row>
    <row r="733" spans="1:11" s="302" customFormat="1" ht="16.5" customHeight="1" thickBot="1" x14ac:dyDescent="0.35">
      <c r="A733" s="248"/>
      <c r="B733" s="248"/>
      <c r="C733" s="1371" t="s">
        <v>1934</v>
      </c>
      <c r="D733" s="1382" t="s">
        <v>4429</v>
      </c>
      <c r="E733" s="1373">
        <v>1</v>
      </c>
      <c r="F733" s="1374"/>
      <c r="G733" s="1375"/>
      <c r="H733" s="1376"/>
      <c r="I733" s="1377">
        <f>PRODUCT(E733:H733)</f>
        <v>1</v>
      </c>
      <c r="J733" s="1390"/>
      <c r="K733" s="1408"/>
    </row>
    <row r="734" spans="1:11" s="302" customFormat="1" ht="16.5" customHeight="1" thickBot="1" x14ac:dyDescent="0.35">
      <c r="A734" s="248"/>
      <c r="B734" s="248"/>
      <c r="C734" s="1686" t="str">
        <f>RESUMEN!C545</f>
        <v>03.16.03.09</v>
      </c>
      <c r="D734" s="1687" t="str">
        <f>RESUMEN!D545</f>
        <v>SEÑAL PULSADOR DE ALARMA-ESTACION MANUAL (VINILO DE PVC FOTOLUMINISCENTE, LAMINADO A PRESION SOBRE PLACA RIGIDA DE CELTEX 3mm. ADOSADA DE 0.20x0.30m)</v>
      </c>
      <c r="E734" s="1688"/>
      <c r="F734" s="1689"/>
      <c r="G734" s="1690"/>
      <c r="H734" s="1691"/>
      <c r="I734" s="1689"/>
      <c r="J734" s="1690">
        <f>SUM(I738:I807)</f>
        <v>58</v>
      </c>
      <c r="K734" s="1692" t="str">
        <f>+[44]RESUMEN!E256</f>
        <v>und</v>
      </c>
    </row>
    <row r="735" spans="1:11" s="302" customFormat="1" ht="16.5" customHeight="1" x14ac:dyDescent="0.3">
      <c r="A735" s="248"/>
      <c r="B735" s="248"/>
      <c r="C735" s="1407"/>
      <c r="D735" s="1372" t="s">
        <v>4478</v>
      </c>
      <c r="E735" s="1353"/>
      <c r="F735" s="1354"/>
      <c r="G735" s="1357"/>
      <c r="H735" s="1384"/>
      <c r="I735" s="1354"/>
      <c r="J735" s="1390"/>
      <c r="K735" s="1408"/>
    </row>
    <row r="736" spans="1:11" s="302" customFormat="1" ht="16.5" customHeight="1" x14ac:dyDescent="0.3">
      <c r="A736" s="248"/>
      <c r="B736" s="248"/>
      <c r="C736" s="1371"/>
      <c r="D736" s="1380" t="s">
        <v>812</v>
      </c>
      <c r="E736" s="1373"/>
      <c r="F736" s="1374"/>
      <c r="G736" s="1375"/>
      <c r="H736" s="1376"/>
      <c r="I736" s="1377"/>
      <c r="J736" s="1390"/>
      <c r="K736" s="1408"/>
    </row>
    <row r="737" spans="1:11" s="302" customFormat="1" ht="16.5" customHeight="1" x14ac:dyDescent="0.3">
      <c r="A737" s="248"/>
      <c r="B737" s="248"/>
      <c r="C737" s="1371"/>
      <c r="D737" s="1381" t="s">
        <v>170</v>
      </c>
      <c r="E737" s="1373"/>
      <c r="F737" s="1374"/>
      <c r="G737" s="1375"/>
      <c r="H737" s="1376"/>
      <c r="I737" s="1377"/>
      <c r="J737" s="1390"/>
      <c r="K737" s="1408"/>
    </row>
    <row r="738" spans="1:11" s="302" customFormat="1" ht="16.5" customHeight="1" x14ac:dyDescent="0.3">
      <c r="A738" s="248"/>
      <c r="B738" s="248"/>
      <c r="C738" s="1371"/>
      <c r="D738" s="1382" t="s">
        <v>812</v>
      </c>
      <c r="E738" s="1373">
        <v>5</v>
      </c>
      <c r="F738" s="1374"/>
      <c r="G738" s="1375"/>
      <c r="H738" s="1376"/>
      <c r="I738" s="1377">
        <f>PRODUCT(E738:H738)</f>
        <v>5</v>
      </c>
      <c r="J738" s="1390"/>
      <c r="K738" s="1408"/>
    </row>
    <row r="739" spans="1:11" s="302" customFormat="1" ht="16.5" customHeight="1" x14ac:dyDescent="0.3">
      <c r="A739" s="248"/>
      <c r="B739" s="248"/>
      <c r="C739" s="1371"/>
      <c r="D739" s="1372" t="s">
        <v>4399</v>
      </c>
      <c r="E739" s="1373"/>
      <c r="F739" s="1374"/>
      <c r="G739" s="1375"/>
      <c r="H739" s="1376"/>
      <c r="I739" s="1377"/>
      <c r="J739" s="1390"/>
      <c r="K739" s="1408"/>
    </row>
    <row r="740" spans="1:11" s="302" customFormat="1" ht="16.5" customHeight="1" x14ac:dyDescent="0.3">
      <c r="A740" s="248"/>
      <c r="B740" s="248"/>
      <c r="C740" s="1371"/>
      <c r="D740" s="1380" t="s">
        <v>169</v>
      </c>
      <c r="E740" s="1373"/>
      <c r="F740" s="1374"/>
      <c r="G740" s="1375"/>
      <c r="H740" s="1376"/>
      <c r="I740" s="1377"/>
      <c r="J740" s="1390"/>
      <c r="K740" s="1408"/>
    </row>
    <row r="741" spans="1:11" s="302" customFormat="1" ht="16.5" customHeight="1" x14ac:dyDescent="0.3">
      <c r="A741" s="248"/>
      <c r="B741" s="248"/>
      <c r="C741" s="1371"/>
      <c r="D741" s="1381" t="s">
        <v>170</v>
      </c>
      <c r="E741" s="1373"/>
      <c r="F741" s="1374"/>
      <c r="G741" s="1375"/>
      <c r="H741" s="1376"/>
      <c r="I741" s="1377"/>
      <c r="J741" s="1390"/>
      <c r="K741" s="1408"/>
    </row>
    <row r="742" spans="1:11" s="302" customFormat="1" ht="27.6" x14ac:dyDescent="0.3">
      <c r="A742" s="248"/>
      <c r="B742" s="248"/>
      <c r="C742" s="1371" t="s">
        <v>875</v>
      </c>
      <c r="D742" s="1382" t="s">
        <v>4456</v>
      </c>
      <c r="E742" s="1373">
        <v>1</v>
      </c>
      <c r="F742" s="1374"/>
      <c r="G742" s="1375"/>
      <c r="H742" s="1376"/>
      <c r="I742" s="1377">
        <f t="shared" ref="I742:I755" si="32">PRODUCT(E742:H742)</f>
        <v>1</v>
      </c>
      <c r="J742" s="1390"/>
      <c r="K742" s="1408"/>
    </row>
    <row r="743" spans="1:11" s="302" customFormat="1" ht="16.5" customHeight="1" x14ac:dyDescent="0.3">
      <c r="A743" s="248"/>
      <c r="B743" s="248"/>
      <c r="C743" s="1371" t="s">
        <v>2316</v>
      </c>
      <c r="D743" s="1382" t="s">
        <v>4457</v>
      </c>
      <c r="E743" s="1373">
        <v>1</v>
      </c>
      <c r="F743" s="1374"/>
      <c r="G743" s="1375"/>
      <c r="H743" s="1376"/>
      <c r="I743" s="1377">
        <f t="shared" si="32"/>
        <v>1</v>
      </c>
      <c r="J743" s="1390"/>
      <c r="K743" s="1408"/>
    </row>
    <row r="744" spans="1:11" s="302" customFormat="1" ht="16.5" customHeight="1" x14ac:dyDescent="0.3">
      <c r="A744" s="248"/>
      <c r="B744" s="248"/>
      <c r="C744" s="1371" t="s">
        <v>944</v>
      </c>
      <c r="D744" s="1382" t="s">
        <v>4458</v>
      </c>
      <c r="E744" s="1373">
        <v>1</v>
      </c>
      <c r="F744" s="1374"/>
      <c r="G744" s="1375"/>
      <c r="H744" s="1376"/>
      <c r="I744" s="1377">
        <f t="shared" si="32"/>
        <v>1</v>
      </c>
      <c r="J744" s="1390"/>
      <c r="K744" s="1408"/>
    </row>
    <row r="745" spans="1:11" s="302" customFormat="1" ht="16.5" customHeight="1" x14ac:dyDescent="0.3">
      <c r="A745" s="248"/>
      <c r="B745" s="248"/>
      <c r="C745" s="1371" t="s">
        <v>978</v>
      </c>
      <c r="D745" s="1382" t="s">
        <v>4459</v>
      </c>
      <c r="E745" s="1373">
        <v>1</v>
      </c>
      <c r="F745" s="1374"/>
      <c r="G745" s="1375"/>
      <c r="H745" s="1376"/>
      <c r="I745" s="1377">
        <f t="shared" si="32"/>
        <v>1</v>
      </c>
      <c r="J745" s="1390"/>
      <c r="K745" s="1408"/>
    </row>
    <row r="746" spans="1:11" s="302" customFormat="1" ht="16.5" customHeight="1" x14ac:dyDescent="0.3">
      <c r="A746" s="248"/>
      <c r="B746" s="248"/>
      <c r="C746" s="1371" t="s">
        <v>2007</v>
      </c>
      <c r="D746" s="1382" t="s">
        <v>4460</v>
      </c>
      <c r="E746" s="1373">
        <v>1</v>
      </c>
      <c r="F746" s="1374"/>
      <c r="G746" s="1375"/>
      <c r="H746" s="1376"/>
      <c r="I746" s="1377">
        <f t="shared" si="32"/>
        <v>1</v>
      </c>
      <c r="J746" s="1390"/>
      <c r="K746" s="1408"/>
    </row>
    <row r="747" spans="1:11" s="302" customFormat="1" ht="16.5" customHeight="1" x14ac:dyDescent="0.3">
      <c r="A747" s="248"/>
      <c r="B747" s="248"/>
      <c r="C747" s="1371" t="s">
        <v>2319</v>
      </c>
      <c r="D747" s="1382" t="s">
        <v>138</v>
      </c>
      <c r="E747" s="1373">
        <v>2</v>
      </c>
      <c r="F747" s="1374"/>
      <c r="G747" s="1375"/>
      <c r="H747" s="1376"/>
      <c r="I747" s="1377">
        <f t="shared" si="32"/>
        <v>2</v>
      </c>
      <c r="J747" s="1390"/>
      <c r="K747" s="1408"/>
    </row>
    <row r="748" spans="1:11" s="302" customFormat="1" ht="16.5" customHeight="1" x14ac:dyDescent="0.3">
      <c r="A748" s="248"/>
      <c r="B748" s="248"/>
      <c r="C748" s="1371" t="s">
        <v>1050</v>
      </c>
      <c r="D748" s="1382" t="s">
        <v>4463</v>
      </c>
      <c r="E748" s="1373">
        <v>1</v>
      </c>
      <c r="F748" s="1374"/>
      <c r="G748" s="1375"/>
      <c r="H748" s="1376"/>
      <c r="I748" s="1377">
        <f t="shared" si="32"/>
        <v>1</v>
      </c>
      <c r="J748" s="1390"/>
      <c r="K748" s="1408"/>
    </row>
    <row r="749" spans="1:11" s="302" customFormat="1" ht="16.5" customHeight="1" x14ac:dyDescent="0.3">
      <c r="A749" s="248"/>
      <c r="B749" s="248"/>
      <c r="C749" s="1371" t="s">
        <v>1105</v>
      </c>
      <c r="D749" s="1382" t="s">
        <v>360</v>
      </c>
      <c r="E749" s="1373">
        <v>1</v>
      </c>
      <c r="F749" s="1374"/>
      <c r="G749" s="1375"/>
      <c r="H749" s="1376"/>
      <c r="I749" s="1377">
        <f t="shared" si="32"/>
        <v>1</v>
      </c>
      <c r="J749" s="1390"/>
      <c r="K749" s="1408"/>
    </row>
    <row r="750" spans="1:11" s="302" customFormat="1" ht="16.5" customHeight="1" x14ac:dyDescent="0.3">
      <c r="A750" s="248"/>
      <c r="B750" s="248"/>
      <c r="C750" s="1371" t="s">
        <v>2553</v>
      </c>
      <c r="D750" s="1382" t="s">
        <v>4464</v>
      </c>
      <c r="E750" s="1373">
        <v>1</v>
      </c>
      <c r="F750" s="1374"/>
      <c r="G750" s="1375"/>
      <c r="H750" s="1376"/>
      <c r="I750" s="1377">
        <f t="shared" si="32"/>
        <v>1</v>
      </c>
      <c r="J750" s="1390"/>
      <c r="K750" s="1408"/>
    </row>
    <row r="751" spans="1:11" s="302" customFormat="1" ht="16.5" customHeight="1" x14ac:dyDescent="0.3">
      <c r="A751" s="248"/>
      <c r="B751" s="248"/>
      <c r="C751" s="1371" t="s">
        <v>2253</v>
      </c>
      <c r="D751" s="1382" t="s">
        <v>144</v>
      </c>
      <c r="E751" s="1373">
        <v>1</v>
      </c>
      <c r="F751" s="1374"/>
      <c r="G751" s="1375"/>
      <c r="H751" s="1376"/>
      <c r="I751" s="1377">
        <f t="shared" si="32"/>
        <v>1</v>
      </c>
      <c r="J751" s="1390"/>
      <c r="K751" s="1408"/>
    </row>
    <row r="752" spans="1:11" s="302" customFormat="1" ht="16.5" customHeight="1" x14ac:dyDescent="0.3">
      <c r="A752" s="248"/>
      <c r="B752" s="248"/>
      <c r="C752" s="1371" t="s">
        <v>1155</v>
      </c>
      <c r="D752" s="1382" t="s">
        <v>566</v>
      </c>
      <c r="E752" s="1373">
        <v>1</v>
      </c>
      <c r="F752" s="1374"/>
      <c r="G752" s="1375"/>
      <c r="H752" s="1376"/>
      <c r="I752" s="1377">
        <f t="shared" si="32"/>
        <v>1</v>
      </c>
      <c r="J752" s="1390"/>
      <c r="K752" s="1408"/>
    </row>
    <row r="753" spans="1:11" s="302" customFormat="1" ht="16.5" customHeight="1" x14ac:dyDescent="0.3">
      <c r="A753" s="248"/>
      <c r="B753" s="248"/>
      <c r="C753" s="1371" t="s">
        <v>4408</v>
      </c>
      <c r="D753" s="1382" t="s">
        <v>144</v>
      </c>
      <c r="E753" s="1373">
        <v>1</v>
      </c>
      <c r="F753" s="1374"/>
      <c r="G753" s="1375"/>
      <c r="H753" s="1376"/>
      <c r="I753" s="1377">
        <f t="shared" si="32"/>
        <v>1</v>
      </c>
      <c r="J753" s="1390"/>
      <c r="K753" s="1408"/>
    </row>
    <row r="754" spans="1:11" s="302" customFormat="1" ht="16.5" customHeight="1" x14ac:dyDescent="0.3">
      <c r="A754" s="248"/>
      <c r="B754" s="248"/>
      <c r="C754" s="1371" t="s">
        <v>4437</v>
      </c>
      <c r="D754" s="1382" t="s">
        <v>4465</v>
      </c>
      <c r="E754" s="1373">
        <v>1</v>
      </c>
      <c r="F754" s="1374"/>
      <c r="G754" s="1375"/>
      <c r="H754" s="1376"/>
      <c r="I754" s="1377">
        <f t="shared" si="32"/>
        <v>1</v>
      </c>
      <c r="J754" s="1390"/>
      <c r="K754" s="1408"/>
    </row>
    <row r="755" spans="1:11" s="302" customFormat="1" ht="16.5" customHeight="1" x14ac:dyDescent="0.3">
      <c r="A755" s="248"/>
      <c r="B755" s="248"/>
      <c r="C755" s="1371" t="s">
        <v>1255</v>
      </c>
      <c r="D755" s="1382" t="s">
        <v>4466</v>
      </c>
      <c r="E755" s="1373">
        <v>1</v>
      </c>
      <c r="F755" s="1374"/>
      <c r="G755" s="1375"/>
      <c r="H755" s="1376"/>
      <c r="I755" s="1377">
        <f t="shared" si="32"/>
        <v>1</v>
      </c>
      <c r="J755" s="1390"/>
      <c r="K755" s="1408"/>
    </row>
    <row r="756" spans="1:11" s="302" customFormat="1" ht="16.5" customHeight="1" x14ac:dyDescent="0.3">
      <c r="A756" s="248"/>
      <c r="B756" s="248"/>
      <c r="C756" s="1371"/>
      <c r="D756" s="1372" t="s">
        <v>4400</v>
      </c>
      <c r="E756" s="1373"/>
      <c r="F756" s="1374"/>
      <c r="G756" s="1375"/>
      <c r="H756" s="1376"/>
      <c r="I756" s="1377"/>
      <c r="J756" s="1390"/>
      <c r="K756" s="1408"/>
    </row>
    <row r="757" spans="1:11" s="302" customFormat="1" ht="16.5" customHeight="1" x14ac:dyDescent="0.3">
      <c r="A757" s="248"/>
      <c r="B757" s="248"/>
      <c r="C757" s="1371"/>
      <c r="D757" s="1381" t="s">
        <v>170</v>
      </c>
      <c r="E757" s="1373"/>
      <c r="F757" s="1374"/>
      <c r="G757" s="1375"/>
      <c r="H757" s="1376"/>
      <c r="I757" s="1377"/>
      <c r="J757" s="1390"/>
      <c r="K757" s="1408"/>
    </row>
    <row r="758" spans="1:11" s="302" customFormat="1" ht="16.5" customHeight="1" x14ac:dyDescent="0.3">
      <c r="A758" s="248"/>
      <c r="B758" s="248"/>
      <c r="C758" s="1371" t="s">
        <v>1165</v>
      </c>
      <c r="D758" s="1382" t="s">
        <v>189</v>
      </c>
      <c r="E758" s="1373">
        <v>1</v>
      </c>
      <c r="F758" s="1374"/>
      <c r="G758" s="1375"/>
      <c r="H758" s="1376"/>
      <c r="I758" s="1377">
        <f t="shared" ref="I758:I764" si="33">PRODUCT(E758:H758)</f>
        <v>1</v>
      </c>
      <c r="J758" s="1390"/>
      <c r="K758" s="1408"/>
    </row>
    <row r="759" spans="1:11" s="302" customFormat="1" ht="16.5" customHeight="1" x14ac:dyDescent="0.3">
      <c r="A759" s="248"/>
      <c r="B759" s="248"/>
      <c r="C759" s="1371" t="s">
        <v>1166</v>
      </c>
      <c r="D759" s="1382" t="s">
        <v>4467</v>
      </c>
      <c r="E759" s="1373">
        <v>1</v>
      </c>
      <c r="F759" s="1374"/>
      <c r="G759" s="1375"/>
      <c r="H759" s="1376"/>
      <c r="I759" s="1377">
        <f t="shared" si="33"/>
        <v>1</v>
      </c>
      <c r="J759" s="1390"/>
      <c r="K759" s="1408"/>
    </row>
    <row r="760" spans="1:11" s="302" customFormat="1" ht="16.5" customHeight="1" x14ac:dyDescent="0.3">
      <c r="A760" s="248"/>
      <c r="B760" s="248"/>
      <c r="C760" s="1371" t="s">
        <v>1008</v>
      </c>
      <c r="D760" s="1382" t="s">
        <v>4461</v>
      </c>
      <c r="E760" s="1373">
        <v>1</v>
      </c>
      <c r="F760" s="1374"/>
      <c r="G760" s="1375"/>
      <c r="H760" s="1376"/>
      <c r="I760" s="1377">
        <f t="shared" si="33"/>
        <v>1</v>
      </c>
      <c r="J760" s="1390"/>
      <c r="K760" s="1408"/>
    </row>
    <row r="761" spans="1:11" s="302" customFormat="1" ht="16.5" customHeight="1" x14ac:dyDescent="0.3">
      <c r="A761" s="248"/>
      <c r="B761" s="248"/>
      <c r="C761" s="1371" t="s">
        <v>1373</v>
      </c>
      <c r="D761" s="1382" t="s">
        <v>207</v>
      </c>
      <c r="E761" s="1373">
        <v>1</v>
      </c>
      <c r="F761" s="1374"/>
      <c r="G761" s="1375"/>
      <c r="H761" s="1376"/>
      <c r="I761" s="1377">
        <f t="shared" si="33"/>
        <v>1</v>
      </c>
      <c r="J761" s="1390"/>
      <c r="K761" s="1408"/>
    </row>
    <row r="762" spans="1:11" s="302" customFormat="1" ht="16.5" customHeight="1" x14ac:dyDescent="0.3">
      <c r="A762" s="248"/>
      <c r="B762" s="248"/>
      <c r="C762" s="1371" t="s">
        <v>1376</v>
      </c>
      <c r="D762" s="1382" t="s">
        <v>254</v>
      </c>
      <c r="E762" s="1373">
        <v>1</v>
      </c>
      <c r="F762" s="1374"/>
      <c r="G762" s="1375"/>
      <c r="H762" s="1376"/>
      <c r="I762" s="1377">
        <f t="shared" si="33"/>
        <v>1</v>
      </c>
      <c r="J762" s="1390"/>
      <c r="K762" s="1408"/>
    </row>
    <row r="763" spans="1:11" s="302" customFormat="1" ht="16.5" customHeight="1" x14ac:dyDescent="0.3">
      <c r="A763" s="248"/>
      <c r="B763" s="248"/>
      <c r="C763" s="1371"/>
      <c r="D763" s="1382" t="s">
        <v>4462</v>
      </c>
      <c r="E763" s="1373">
        <v>1</v>
      </c>
      <c r="F763" s="1374"/>
      <c r="G763" s="1375"/>
      <c r="H763" s="1376"/>
      <c r="I763" s="1377">
        <f t="shared" si="33"/>
        <v>1</v>
      </c>
      <c r="J763" s="1390"/>
      <c r="K763" s="1408"/>
    </row>
    <row r="764" spans="1:11" s="302" customFormat="1" ht="16.5" customHeight="1" x14ac:dyDescent="0.3">
      <c r="A764" s="248"/>
      <c r="B764" s="248"/>
      <c r="C764" s="1371" t="s">
        <v>2486</v>
      </c>
      <c r="D764" s="1391" t="s">
        <v>4473</v>
      </c>
      <c r="E764" s="1373">
        <v>1</v>
      </c>
      <c r="F764" s="1374"/>
      <c r="G764" s="1375"/>
      <c r="H764" s="1376"/>
      <c r="I764" s="1377">
        <f t="shared" si="33"/>
        <v>1</v>
      </c>
      <c r="J764" s="1390"/>
      <c r="K764" s="1379"/>
    </row>
    <row r="765" spans="1:11" s="302" customFormat="1" ht="16.5" customHeight="1" x14ac:dyDescent="0.3">
      <c r="A765" s="248"/>
      <c r="B765" s="248"/>
      <c r="C765" s="1371"/>
      <c r="D765" s="1381" t="s">
        <v>67</v>
      </c>
      <c r="E765" s="1373"/>
      <c r="F765" s="1374"/>
      <c r="G765" s="1375"/>
      <c r="H765" s="1376"/>
      <c r="I765" s="1377"/>
      <c r="J765" s="1390"/>
      <c r="K765" s="1408"/>
    </row>
    <row r="766" spans="1:11" s="302" customFormat="1" ht="16.5" customHeight="1" x14ac:dyDescent="0.3">
      <c r="A766" s="248"/>
      <c r="B766" s="248"/>
      <c r="C766" s="1371" t="s">
        <v>1313</v>
      </c>
      <c r="D766" s="1382" t="s">
        <v>2363</v>
      </c>
      <c r="E766" s="1373">
        <v>1</v>
      </c>
      <c r="F766" s="1374"/>
      <c r="G766" s="1375"/>
      <c r="H766" s="1376"/>
      <c r="I766" s="1377">
        <f>PRODUCT(E766:H766)</f>
        <v>1</v>
      </c>
      <c r="J766" s="1390"/>
      <c r="K766" s="1408"/>
    </row>
    <row r="767" spans="1:11" s="302" customFormat="1" ht="16.5" customHeight="1" x14ac:dyDescent="0.3">
      <c r="A767" s="248"/>
      <c r="B767" s="248"/>
      <c r="C767" s="1371" t="s">
        <v>1309</v>
      </c>
      <c r="D767" s="1382" t="s">
        <v>4468</v>
      </c>
      <c r="E767" s="1373">
        <v>1</v>
      </c>
      <c r="F767" s="1374"/>
      <c r="G767" s="1375"/>
      <c r="H767" s="1376"/>
      <c r="I767" s="1377">
        <f>PRODUCT(E767:H767)</f>
        <v>1</v>
      </c>
      <c r="J767" s="1390"/>
      <c r="K767" s="1408"/>
    </row>
    <row r="768" spans="1:11" s="302" customFormat="1" ht="16.5" customHeight="1" x14ac:dyDescent="0.3">
      <c r="A768" s="248"/>
      <c r="B768" s="248"/>
      <c r="C768" s="1371"/>
      <c r="D768" s="1381" t="s">
        <v>188</v>
      </c>
      <c r="E768" s="1373"/>
      <c r="F768" s="1374"/>
      <c r="G768" s="1375"/>
      <c r="H768" s="1376"/>
      <c r="I768" s="1377"/>
      <c r="J768" s="1390"/>
      <c r="K768" s="1408"/>
    </row>
    <row r="769" spans="1:11" s="302" customFormat="1" ht="16.5" customHeight="1" x14ac:dyDescent="0.3">
      <c r="A769" s="248"/>
      <c r="B769" s="248"/>
      <c r="C769" s="1371" t="s">
        <v>1394</v>
      </c>
      <c r="D769" s="1382" t="s">
        <v>163</v>
      </c>
      <c r="E769" s="1373">
        <v>1</v>
      </c>
      <c r="F769" s="1374"/>
      <c r="G769" s="1375"/>
      <c r="H769" s="1376"/>
      <c r="I769" s="1377">
        <f>PRODUCT(E769:H769)</f>
        <v>1</v>
      </c>
      <c r="J769" s="1390"/>
      <c r="K769" s="1408"/>
    </row>
    <row r="770" spans="1:11" s="302" customFormat="1" ht="16.5" customHeight="1" x14ac:dyDescent="0.3">
      <c r="A770" s="248"/>
      <c r="B770" s="248"/>
      <c r="C770" s="1371"/>
      <c r="D770" s="1381" t="s">
        <v>119</v>
      </c>
      <c r="E770" s="1373"/>
      <c r="F770" s="1374"/>
      <c r="G770" s="1375"/>
      <c r="H770" s="1376"/>
      <c r="I770" s="1377"/>
      <c r="J770" s="1390"/>
      <c r="K770" s="1408"/>
    </row>
    <row r="771" spans="1:11" s="302" customFormat="1" ht="16.5" customHeight="1" x14ac:dyDescent="0.3">
      <c r="A771" s="248"/>
      <c r="B771" s="248"/>
      <c r="C771" s="1371" t="s">
        <v>1432</v>
      </c>
      <c r="D771" s="1382" t="s">
        <v>3692</v>
      </c>
      <c r="E771" s="1373">
        <v>1</v>
      </c>
      <c r="F771" s="1374"/>
      <c r="G771" s="1375"/>
      <c r="H771" s="1376"/>
      <c r="I771" s="1377">
        <f>PRODUCT(E771:H771)</f>
        <v>1</v>
      </c>
      <c r="J771" s="1390"/>
      <c r="K771" s="1408"/>
    </row>
    <row r="772" spans="1:11" s="302" customFormat="1" ht="16.5" customHeight="1" x14ac:dyDescent="0.3">
      <c r="A772" s="248"/>
      <c r="B772" s="248"/>
      <c r="C772" s="1371"/>
      <c r="D772" s="1381" t="s">
        <v>199</v>
      </c>
      <c r="E772" s="1373"/>
      <c r="F772" s="1374"/>
      <c r="G772" s="1375"/>
      <c r="H772" s="1376"/>
      <c r="I772" s="1377"/>
      <c r="J772" s="1390"/>
      <c r="K772" s="1408"/>
    </row>
    <row r="773" spans="1:11" s="302" customFormat="1" ht="16.5" customHeight="1" x14ac:dyDescent="0.3">
      <c r="A773" s="248"/>
      <c r="B773" s="248"/>
      <c r="C773" s="1371" t="s">
        <v>2228</v>
      </c>
      <c r="D773" s="1382" t="s">
        <v>3692</v>
      </c>
      <c r="E773" s="1373">
        <v>1</v>
      </c>
      <c r="F773" s="1374"/>
      <c r="G773" s="1375"/>
      <c r="H773" s="1376"/>
      <c r="I773" s="1377">
        <f>PRODUCT(E773:H773)</f>
        <v>1</v>
      </c>
      <c r="J773" s="1390"/>
      <c r="K773" s="1408"/>
    </row>
    <row r="774" spans="1:11" s="302" customFormat="1" ht="16.5" customHeight="1" x14ac:dyDescent="0.3">
      <c r="A774" s="248"/>
      <c r="B774" s="248"/>
      <c r="C774" s="1371"/>
      <c r="D774" s="1381" t="s">
        <v>197</v>
      </c>
      <c r="E774" s="1373"/>
      <c r="F774" s="1374"/>
      <c r="G774" s="1375"/>
      <c r="H774" s="1376"/>
      <c r="I774" s="1377"/>
      <c r="J774" s="1390"/>
      <c r="K774" s="1408"/>
    </row>
    <row r="775" spans="1:11" s="302" customFormat="1" ht="16.5" customHeight="1" x14ac:dyDescent="0.3">
      <c r="A775" s="248"/>
      <c r="B775" s="248"/>
      <c r="C775" s="1371" t="s">
        <v>1451</v>
      </c>
      <c r="D775" s="1382" t="s">
        <v>3692</v>
      </c>
      <c r="E775" s="1373">
        <v>1</v>
      </c>
      <c r="F775" s="1374"/>
      <c r="G775" s="1375"/>
      <c r="H775" s="1376"/>
      <c r="I775" s="1377">
        <f>PRODUCT(E775:H775)</f>
        <v>1</v>
      </c>
      <c r="J775" s="1390"/>
      <c r="K775" s="1408"/>
    </row>
    <row r="776" spans="1:11" s="302" customFormat="1" ht="16.5" customHeight="1" x14ac:dyDescent="0.3">
      <c r="A776" s="248"/>
      <c r="B776" s="248"/>
      <c r="C776" s="1371"/>
      <c r="D776" s="1381" t="s">
        <v>508</v>
      </c>
      <c r="E776" s="1373"/>
      <c r="F776" s="1374"/>
      <c r="G776" s="1375"/>
      <c r="H776" s="1376"/>
      <c r="I776" s="1377"/>
      <c r="J776" s="1390"/>
      <c r="K776" s="1408"/>
    </row>
    <row r="777" spans="1:11" s="302" customFormat="1" ht="16.5" customHeight="1" x14ac:dyDescent="0.3">
      <c r="A777" s="248"/>
      <c r="B777" s="248"/>
      <c r="C777" s="1371" t="s">
        <v>1434</v>
      </c>
      <c r="D777" s="1382" t="s">
        <v>3692</v>
      </c>
      <c r="E777" s="1373">
        <v>1</v>
      </c>
      <c r="F777" s="1374"/>
      <c r="G777" s="1375"/>
      <c r="H777" s="1376"/>
      <c r="I777" s="1377">
        <f>PRODUCT(E777:H777)</f>
        <v>1</v>
      </c>
      <c r="J777" s="1390"/>
      <c r="K777" s="1408"/>
    </row>
    <row r="778" spans="1:11" s="302" customFormat="1" ht="16.5" customHeight="1" x14ac:dyDescent="0.3">
      <c r="A778" s="248"/>
      <c r="B778" s="248"/>
      <c r="C778" s="1371"/>
      <c r="D778" s="1372" t="s">
        <v>4403</v>
      </c>
      <c r="E778" s="1373"/>
      <c r="F778" s="1374"/>
      <c r="G778" s="1375"/>
      <c r="H778" s="1376"/>
      <c r="I778" s="1377"/>
      <c r="J778" s="1390"/>
      <c r="K778" s="1408"/>
    </row>
    <row r="779" spans="1:11" s="302" customFormat="1" ht="16.5" customHeight="1" x14ac:dyDescent="0.3">
      <c r="A779" s="248"/>
      <c r="B779" s="248"/>
      <c r="C779" s="1371"/>
      <c r="D779" s="1380" t="s">
        <v>200</v>
      </c>
      <c r="E779" s="1373"/>
      <c r="F779" s="1374"/>
      <c r="G779" s="1375"/>
      <c r="H779" s="1376"/>
      <c r="I779" s="1377"/>
      <c r="J779" s="1390"/>
      <c r="K779" s="1408"/>
    </row>
    <row r="780" spans="1:11" s="302" customFormat="1" ht="16.5" customHeight="1" x14ac:dyDescent="0.3">
      <c r="A780" s="248"/>
      <c r="B780" s="248"/>
      <c r="C780" s="1371"/>
      <c r="D780" s="1381" t="s">
        <v>170</v>
      </c>
      <c r="E780" s="1373"/>
      <c r="F780" s="1374"/>
      <c r="G780" s="1375"/>
      <c r="H780" s="1376"/>
      <c r="I780" s="1377"/>
      <c r="J780" s="1390"/>
      <c r="K780" s="1408"/>
    </row>
    <row r="781" spans="1:11" s="302" customFormat="1" ht="16.5" customHeight="1" x14ac:dyDescent="0.3">
      <c r="A781" s="248"/>
      <c r="B781" s="248"/>
      <c r="C781" s="1371" t="s">
        <v>2156</v>
      </c>
      <c r="D781" s="1382" t="s">
        <v>4469</v>
      </c>
      <c r="E781" s="1373">
        <v>1</v>
      </c>
      <c r="F781" s="1374"/>
      <c r="G781" s="1375"/>
      <c r="H781" s="1376"/>
      <c r="I781" s="1377">
        <f t="shared" ref="I781:I793" si="34">PRODUCT(E781:H781)</f>
        <v>1</v>
      </c>
      <c r="J781" s="1390"/>
      <c r="K781" s="1408"/>
    </row>
    <row r="782" spans="1:11" s="302" customFormat="1" ht="16.5" customHeight="1" x14ac:dyDescent="0.3">
      <c r="A782" s="248"/>
      <c r="B782" s="248"/>
      <c r="C782" s="1371" t="s">
        <v>2377</v>
      </c>
      <c r="D782" s="1382" t="s">
        <v>4469</v>
      </c>
      <c r="E782" s="1373">
        <v>1</v>
      </c>
      <c r="F782" s="1374"/>
      <c r="G782" s="1375"/>
      <c r="H782" s="1376"/>
      <c r="I782" s="1377">
        <f t="shared" si="34"/>
        <v>1</v>
      </c>
      <c r="J782" s="1390"/>
      <c r="K782" s="1408"/>
    </row>
    <row r="783" spans="1:11" s="302" customFormat="1" ht="16.5" customHeight="1" x14ac:dyDescent="0.3">
      <c r="A783" s="248"/>
      <c r="B783" s="248"/>
      <c r="C783" s="1371" t="s">
        <v>1686</v>
      </c>
      <c r="D783" s="1382" t="s">
        <v>4469</v>
      </c>
      <c r="E783" s="1373">
        <v>1</v>
      </c>
      <c r="F783" s="1374"/>
      <c r="G783" s="1375"/>
      <c r="H783" s="1376"/>
      <c r="I783" s="1377">
        <f t="shared" si="34"/>
        <v>1</v>
      </c>
      <c r="J783" s="1390"/>
      <c r="K783" s="1408"/>
    </row>
    <row r="784" spans="1:11" s="302" customFormat="1" ht="16.5" customHeight="1" x14ac:dyDescent="0.3">
      <c r="A784" s="248"/>
      <c r="B784" s="248"/>
      <c r="C784" s="1371" t="s">
        <v>1687</v>
      </c>
      <c r="D784" s="1382" t="s">
        <v>4469</v>
      </c>
      <c r="E784" s="1373">
        <v>1</v>
      </c>
      <c r="F784" s="1374"/>
      <c r="G784" s="1375"/>
      <c r="H784" s="1376"/>
      <c r="I784" s="1377">
        <f t="shared" si="34"/>
        <v>1</v>
      </c>
      <c r="J784" s="1390"/>
      <c r="K784" s="1408"/>
    </row>
    <row r="785" spans="1:11" s="302" customFormat="1" ht="16.5" customHeight="1" x14ac:dyDescent="0.3">
      <c r="A785" s="248"/>
      <c r="B785" s="248"/>
      <c r="C785" s="1371" t="s">
        <v>1581</v>
      </c>
      <c r="D785" s="1382" t="s">
        <v>763</v>
      </c>
      <c r="E785" s="1373">
        <v>1</v>
      </c>
      <c r="F785" s="1374"/>
      <c r="G785" s="1375"/>
      <c r="H785" s="1376"/>
      <c r="I785" s="1377">
        <f t="shared" si="34"/>
        <v>1</v>
      </c>
      <c r="J785" s="1390"/>
      <c r="K785" s="1408"/>
    </row>
    <row r="786" spans="1:11" s="302" customFormat="1" ht="16.5" customHeight="1" x14ac:dyDescent="0.3">
      <c r="A786" s="248"/>
      <c r="B786" s="248"/>
      <c r="C786" s="1371" t="s">
        <v>1507</v>
      </c>
      <c r="D786" s="1382" t="s">
        <v>4469</v>
      </c>
      <c r="E786" s="1373">
        <v>1</v>
      </c>
      <c r="F786" s="1374"/>
      <c r="G786" s="1375"/>
      <c r="H786" s="1376"/>
      <c r="I786" s="1377">
        <f t="shared" si="34"/>
        <v>1</v>
      </c>
      <c r="J786" s="1390"/>
      <c r="K786" s="1408"/>
    </row>
    <row r="787" spans="1:11" s="302" customFormat="1" ht="16.5" customHeight="1" x14ac:dyDescent="0.3">
      <c r="A787" s="248"/>
      <c r="B787" s="248"/>
      <c r="C787" s="1371" t="s">
        <v>2406</v>
      </c>
      <c r="D787" s="1382" t="s">
        <v>763</v>
      </c>
      <c r="E787" s="1373">
        <v>1</v>
      </c>
      <c r="F787" s="1374"/>
      <c r="G787" s="1375"/>
      <c r="H787" s="1376"/>
      <c r="I787" s="1377">
        <f t="shared" si="34"/>
        <v>1</v>
      </c>
      <c r="J787" s="1390"/>
      <c r="K787" s="1408"/>
    </row>
    <row r="788" spans="1:11" s="302" customFormat="1" ht="16.5" customHeight="1" x14ac:dyDescent="0.3">
      <c r="A788" s="248"/>
      <c r="B788" s="248"/>
      <c r="C788" s="1371" t="s">
        <v>1640</v>
      </c>
      <c r="D788" s="1382" t="s">
        <v>4469</v>
      </c>
      <c r="E788" s="1373">
        <v>1</v>
      </c>
      <c r="F788" s="1374"/>
      <c r="G788" s="1375"/>
      <c r="H788" s="1376"/>
      <c r="I788" s="1377">
        <f t="shared" si="34"/>
        <v>1</v>
      </c>
      <c r="J788" s="1390"/>
      <c r="K788" s="1408"/>
    </row>
    <row r="789" spans="1:11" s="302" customFormat="1" ht="16.5" customHeight="1" x14ac:dyDescent="0.3">
      <c r="A789" s="248"/>
      <c r="B789" s="248"/>
      <c r="C789" s="1371" t="s">
        <v>2235</v>
      </c>
      <c r="D789" s="1382" t="s">
        <v>763</v>
      </c>
      <c r="E789" s="1373">
        <v>1</v>
      </c>
      <c r="F789" s="1374"/>
      <c r="G789" s="1375"/>
      <c r="H789" s="1376"/>
      <c r="I789" s="1377">
        <f t="shared" si="34"/>
        <v>1</v>
      </c>
      <c r="J789" s="1390"/>
      <c r="K789" s="1408"/>
    </row>
    <row r="790" spans="1:11" s="302" customFormat="1" ht="16.5" customHeight="1" x14ac:dyDescent="0.3">
      <c r="A790" s="248"/>
      <c r="B790" s="248"/>
      <c r="C790" s="1371" t="s">
        <v>1744</v>
      </c>
      <c r="D790" s="1382" t="s">
        <v>1745</v>
      </c>
      <c r="E790" s="1373">
        <v>2</v>
      </c>
      <c r="F790" s="1374"/>
      <c r="G790" s="1375"/>
      <c r="H790" s="1376"/>
      <c r="I790" s="1377">
        <f t="shared" si="34"/>
        <v>2</v>
      </c>
      <c r="J790" s="1390"/>
      <c r="K790" s="1408"/>
    </row>
    <row r="791" spans="1:11" s="302" customFormat="1" ht="16.5" customHeight="1" x14ac:dyDescent="0.3">
      <c r="A791" s="248"/>
      <c r="B791" s="248"/>
      <c r="C791" s="1371" t="s">
        <v>2436</v>
      </c>
      <c r="D791" s="1382" t="s">
        <v>1745</v>
      </c>
      <c r="E791" s="1373">
        <v>1</v>
      </c>
      <c r="F791" s="1374"/>
      <c r="G791" s="1375"/>
      <c r="H791" s="1376"/>
      <c r="I791" s="1377">
        <f t="shared" si="34"/>
        <v>1</v>
      </c>
      <c r="J791" s="1390"/>
      <c r="K791" s="1408"/>
    </row>
    <row r="792" spans="1:11" s="302" customFormat="1" ht="16.5" customHeight="1" x14ac:dyDescent="0.3">
      <c r="A792" s="248"/>
      <c r="B792" s="248"/>
      <c r="C792" s="1371" t="s">
        <v>1695</v>
      </c>
      <c r="D792" s="1382" t="s">
        <v>769</v>
      </c>
      <c r="E792" s="1373">
        <v>2</v>
      </c>
      <c r="F792" s="1374"/>
      <c r="G792" s="1375"/>
      <c r="H792" s="1376"/>
      <c r="I792" s="1377">
        <f t="shared" si="34"/>
        <v>2</v>
      </c>
      <c r="J792" s="1390"/>
      <c r="K792" s="1408"/>
    </row>
    <row r="793" spans="1:11" s="302" customFormat="1" ht="16.5" customHeight="1" x14ac:dyDescent="0.3">
      <c r="A793" s="248"/>
      <c r="B793" s="248"/>
      <c r="C793" s="1371" t="s">
        <v>1684</v>
      </c>
      <c r="D793" s="1382" t="s">
        <v>566</v>
      </c>
      <c r="E793" s="1373">
        <v>1</v>
      </c>
      <c r="F793" s="1374"/>
      <c r="G793" s="1375"/>
      <c r="H793" s="1376"/>
      <c r="I793" s="1377">
        <f t="shared" si="34"/>
        <v>1</v>
      </c>
      <c r="J793" s="1390"/>
      <c r="K793" s="1408"/>
    </row>
    <row r="794" spans="1:11" s="302" customFormat="1" ht="16.5" customHeight="1" x14ac:dyDescent="0.3">
      <c r="A794" s="248"/>
      <c r="B794" s="248"/>
      <c r="C794" s="1371"/>
      <c r="D794" s="1372" t="s">
        <v>4416</v>
      </c>
      <c r="E794" s="1373"/>
      <c r="F794" s="1374"/>
      <c r="G794" s="1375"/>
      <c r="H794" s="1376"/>
      <c r="I794" s="1377"/>
      <c r="J794" s="1390"/>
      <c r="K794" s="1408"/>
    </row>
    <row r="795" spans="1:11" s="302" customFormat="1" ht="16.5" customHeight="1" x14ac:dyDescent="0.3">
      <c r="A795" s="248"/>
      <c r="B795" s="248"/>
      <c r="C795" s="1371"/>
      <c r="D795" s="1380" t="s">
        <v>203</v>
      </c>
      <c r="E795" s="1373"/>
      <c r="F795" s="1374"/>
      <c r="G795" s="1375"/>
      <c r="H795" s="1376"/>
      <c r="I795" s="1377"/>
      <c r="J795" s="1390"/>
      <c r="K795" s="1408"/>
    </row>
    <row r="796" spans="1:11" s="302" customFormat="1" ht="16.5" customHeight="1" x14ac:dyDescent="0.3">
      <c r="A796" s="248"/>
      <c r="B796" s="248"/>
      <c r="C796" s="1371"/>
      <c r="D796" s="1381" t="s">
        <v>170</v>
      </c>
      <c r="E796" s="1373"/>
      <c r="F796" s="1374"/>
      <c r="G796" s="1375"/>
      <c r="H796" s="1376"/>
      <c r="I796" s="1377"/>
      <c r="J796" s="1390"/>
      <c r="K796" s="1408"/>
    </row>
    <row r="797" spans="1:11" s="302" customFormat="1" ht="16.5" customHeight="1" x14ac:dyDescent="0.3">
      <c r="A797" s="248"/>
      <c r="B797" s="248"/>
      <c r="C797" s="1371" t="s">
        <v>1889</v>
      </c>
      <c r="D797" s="1382" t="s">
        <v>4470</v>
      </c>
      <c r="E797" s="1373">
        <v>2</v>
      </c>
      <c r="F797" s="1374"/>
      <c r="G797" s="1375"/>
      <c r="H797" s="1376"/>
      <c r="I797" s="1377">
        <f>PRODUCT(E797:H797)</f>
        <v>2</v>
      </c>
      <c r="J797" s="1390"/>
      <c r="K797" s="1408"/>
    </row>
    <row r="798" spans="1:11" s="302" customFormat="1" ht="16.5" customHeight="1" x14ac:dyDescent="0.3">
      <c r="A798" s="248"/>
      <c r="B798" s="248"/>
      <c r="C798" s="1371" t="s">
        <v>1835</v>
      </c>
      <c r="D798" s="1382" t="s">
        <v>1753</v>
      </c>
      <c r="E798" s="1373">
        <v>1</v>
      </c>
      <c r="F798" s="1374"/>
      <c r="G798" s="1375"/>
      <c r="H798" s="1376"/>
      <c r="I798" s="1377">
        <f>PRODUCT(E798:H798)</f>
        <v>1</v>
      </c>
      <c r="J798" s="1390"/>
      <c r="K798" s="1408"/>
    </row>
    <row r="799" spans="1:11" s="302" customFormat="1" ht="16.5" customHeight="1" x14ac:dyDescent="0.3">
      <c r="A799" s="248"/>
      <c r="B799" s="248"/>
      <c r="C799" s="1371" t="s">
        <v>1768</v>
      </c>
      <c r="D799" s="1382" t="s">
        <v>4471</v>
      </c>
      <c r="E799" s="1373">
        <v>1</v>
      </c>
      <c r="F799" s="1374"/>
      <c r="G799" s="1375"/>
      <c r="H799" s="1376"/>
      <c r="I799" s="1377">
        <f>PRODUCT(E799:H799)</f>
        <v>1</v>
      </c>
      <c r="J799" s="1390"/>
      <c r="K799" s="1408"/>
    </row>
    <row r="800" spans="1:11" s="302" customFormat="1" ht="16.5" customHeight="1" x14ac:dyDescent="0.3">
      <c r="A800" s="248"/>
      <c r="B800" s="248"/>
      <c r="C800" s="1371" t="s">
        <v>1823</v>
      </c>
      <c r="D800" s="1382" t="s">
        <v>1824</v>
      </c>
      <c r="E800" s="1373">
        <v>1</v>
      </c>
      <c r="F800" s="1374"/>
      <c r="G800" s="1375"/>
      <c r="H800" s="1376"/>
      <c r="I800" s="1377">
        <f>PRODUCT(E800:H800)</f>
        <v>1</v>
      </c>
      <c r="J800" s="1390"/>
      <c r="K800" s="1408"/>
    </row>
    <row r="801" spans="1:11" s="302" customFormat="1" ht="16.5" customHeight="1" x14ac:dyDescent="0.3">
      <c r="A801" s="248"/>
      <c r="B801" s="248"/>
      <c r="C801" s="1371"/>
      <c r="D801" s="1372" t="s">
        <v>4432</v>
      </c>
      <c r="E801" s="1373"/>
      <c r="F801" s="1374"/>
      <c r="G801" s="1375"/>
      <c r="H801" s="1376"/>
      <c r="I801" s="1377"/>
      <c r="J801" s="1390"/>
      <c r="K801" s="1408"/>
    </row>
    <row r="802" spans="1:11" s="302" customFormat="1" ht="16.5" customHeight="1" x14ac:dyDescent="0.3">
      <c r="A802" s="248"/>
      <c r="B802" s="248"/>
      <c r="C802" s="1371"/>
      <c r="D802" s="1380" t="s">
        <v>206</v>
      </c>
      <c r="E802" s="1373"/>
      <c r="F802" s="1374"/>
      <c r="G802" s="1375"/>
      <c r="H802" s="1376"/>
      <c r="I802" s="1377"/>
      <c r="J802" s="1390"/>
      <c r="K802" s="1408"/>
    </row>
    <row r="803" spans="1:11" s="302" customFormat="1" ht="16.5" customHeight="1" x14ac:dyDescent="0.3">
      <c r="A803" s="248"/>
      <c r="B803" s="248"/>
      <c r="C803" s="1371"/>
      <c r="D803" s="1381" t="s">
        <v>170</v>
      </c>
      <c r="E803" s="1373"/>
      <c r="F803" s="1374"/>
      <c r="G803" s="1375"/>
      <c r="H803" s="1376"/>
      <c r="I803" s="1377"/>
      <c r="J803" s="1390"/>
      <c r="K803" s="1408"/>
    </row>
    <row r="804" spans="1:11" s="302" customFormat="1" ht="16.5" customHeight="1" x14ac:dyDescent="0.3">
      <c r="A804" s="248"/>
      <c r="B804" s="248"/>
      <c r="C804" s="1371" t="s">
        <v>1943</v>
      </c>
      <c r="D804" s="1382" t="s">
        <v>4427</v>
      </c>
      <c r="E804" s="1373">
        <v>1</v>
      </c>
      <c r="F804" s="1374"/>
      <c r="G804" s="1375"/>
      <c r="H804" s="1376"/>
      <c r="I804" s="1377">
        <f>PRODUCT(E804:H804)</f>
        <v>1</v>
      </c>
      <c r="J804" s="1390"/>
      <c r="K804" s="1408"/>
    </row>
    <row r="805" spans="1:11" s="302" customFormat="1" ht="16.5" customHeight="1" x14ac:dyDescent="0.3">
      <c r="A805" s="248"/>
      <c r="B805" s="248"/>
      <c r="C805" s="1371" t="s">
        <v>1946</v>
      </c>
      <c r="D805" s="1382" t="s">
        <v>4430</v>
      </c>
      <c r="E805" s="1373">
        <v>1</v>
      </c>
      <c r="F805" s="1374"/>
      <c r="G805" s="1375"/>
      <c r="H805" s="1376"/>
      <c r="I805" s="1377">
        <f>PRODUCT(E805:H805)</f>
        <v>1</v>
      </c>
      <c r="J805" s="1390"/>
      <c r="K805" s="1408"/>
    </row>
    <row r="806" spans="1:11" s="302" customFormat="1" ht="16.5" customHeight="1" x14ac:dyDescent="0.3">
      <c r="A806" s="248"/>
      <c r="B806" s="248"/>
      <c r="C806" s="1371" t="s">
        <v>1938</v>
      </c>
      <c r="D806" s="1382" t="s">
        <v>4431</v>
      </c>
      <c r="E806" s="1373">
        <v>1</v>
      </c>
      <c r="F806" s="1374"/>
      <c r="G806" s="1375"/>
      <c r="H806" s="1376"/>
      <c r="I806" s="1377">
        <f>PRODUCT(E806:H806)</f>
        <v>1</v>
      </c>
      <c r="J806" s="1390"/>
      <c r="K806" s="1408"/>
    </row>
    <row r="807" spans="1:11" s="302" customFormat="1" ht="16.5" customHeight="1" x14ac:dyDescent="0.3">
      <c r="A807" s="248"/>
      <c r="B807" s="248"/>
      <c r="C807" s="1371" t="s">
        <v>1934</v>
      </c>
      <c r="D807" s="1382" t="s">
        <v>4429</v>
      </c>
      <c r="E807" s="1373">
        <v>1</v>
      </c>
      <c r="F807" s="1374"/>
      <c r="G807" s="1375"/>
      <c r="H807" s="1376"/>
      <c r="I807" s="1377">
        <f>PRODUCT(E807:H807)</f>
        <v>1</v>
      </c>
      <c r="J807" s="1390"/>
      <c r="K807" s="1408"/>
    </row>
    <row r="808" spans="1:11" s="302" customFormat="1" ht="16.5" customHeight="1" x14ac:dyDescent="0.3">
      <c r="A808" s="248"/>
      <c r="B808" s="248"/>
      <c r="C808" s="1371"/>
      <c r="D808" s="1382"/>
      <c r="E808" s="1373"/>
      <c r="F808" s="1374"/>
      <c r="G808" s="1375"/>
      <c r="H808" s="1376"/>
      <c r="I808" s="1377"/>
      <c r="J808" s="1390"/>
      <c r="K808" s="1408"/>
    </row>
    <row r="809" spans="1:11" s="302" customFormat="1" ht="16.5" customHeight="1" x14ac:dyDescent="0.3">
      <c r="A809" s="248"/>
      <c r="B809" s="248"/>
      <c r="C809" s="1366" t="str">
        <f>RESUMEN!C546</f>
        <v>03.16.03.10</v>
      </c>
      <c r="D809" s="1396" t="str">
        <f>RESUMEN!D546</f>
        <v>SEÑAL TELEFONO DE EMERGENCIA(VINIL FOTOLUMISCENTE, ADOSADA A PARED, MEDIDAS DE 0.20X0.30)</v>
      </c>
      <c r="E809" s="865"/>
      <c r="F809" s="1499"/>
      <c r="G809" s="1368"/>
      <c r="H809" s="1369"/>
      <c r="I809" s="1499"/>
      <c r="J809" s="1368">
        <f>SUM(I812:I834)</f>
        <v>9</v>
      </c>
      <c r="K809" s="1370" t="str">
        <f>+[44]RESUMEN!E186</f>
        <v>und</v>
      </c>
    </row>
    <row r="810" spans="1:11" s="302" customFormat="1" ht="16.5" customHeight="1" x14ac:dyDescent="0.3">
      <c r="A810" s="248"/>
      <c r="B810" s="248"/>
      <c r="C810" s="1371"/>
      <c r="D810" s="1372" t="s">
        <v>4399</v>
      </c>
      <c r="E810" s="1373"/>
      <c r="F810" s="1374"/>
      <c r="G810" s="1375"/>
      <c r="H810" s="1376"/>
      <c r="I810" s="1377"/>
      <c r="J810" s="1386"/>
      <c r="K810" s="1387"/>
    </row>
    <row r="811" spans="1:11" s="302" customFormat="1" ht="16.5" customHeight="1" x14ac:dyDescent="0.3">
      <c r="A811" s="248"/>
      <c r="B811" s="248"/>
      <c r="C811" s="1371"/>
      <c r="D811" s="1380" t="s">
        <v>169</v>
      </c>
      <c r="E811" s="1373"/>
      <c r="F811" s="1374"/>
      <c r="G811" s="1375"/>
      <c r="H811" s="1376"/>
      <c r="I811" s="1377"/>
      <c r="J811" s="1395"/>
      <c r="K811" s="1379"/>
    </row>
    <row r="812" spans="1:11" s="302" customFormat="1" ht="16.5" customHeight="1" x14ac:dyDescent="0.3">
      <c r="A812" s="248"/>
      <c r="B812" s="248"/>
      <c r="C812" s="1371"/>
      <c r="D812" s="1381" t="s">
        <v>170</v>
      </c>
      <c r="E812" s="1373"/>
      <c r="F812" s="1374"/>
      <c r="G812" s="1375"/>
      <c r="H812" s="1376"/>
      <c r="I812" s="1377"/>
      <c r="J812" s="1390"/>
      <c r="K812" s="1379"/>
    </row>
    <row r="813" spans="1:11" s="302" customFormat="1" ht="27.6" x14ac:dyDescent="0.3">
      <c r="A813" s="248"/>
      <c r="B813" s="248"/>
      <c r="C813" s="1371" t="s">
        <v>875</v>
      </c>
      <c r="D813" s="1382" t="s">
        <v>4456</v>
      </c>
      <c r="E813" s="1373">
        <v>1</v>
      </c>
      <c r="F813" s="1374"/>
      <c r="G813" s="1375"/>
      <c r="H813" s="1376"/>
      <c r="I813" s="1377">
        <f>PRODUCT(E813:H813)</f>
        <v>1</v>
      </c>
      <c r="J813" s="1378"/>
      <c r="K813" s="1379"/>
    </row>
    <row r="814" spans="1:11" s="302" customFormat="1" ht="16.5" customHeight="1" x14ac:dyDescent="0.3">
      <c r="A814" s="248"/>
      <c r="B814" s="248"/>
      <c r="C814" s="1371" t="s">
        <v>2319</v>
      </c>
      <c r="D814" s="1382" t="s">
        <v>138</v>
      </c>
      <c r="E814" s="1373">
        <v>1</v>
      </c>
      <c r="F814" s="1374"/>
      <c r="G814" s="1375"/>
      <c r="H814" s="1376"/>
      <c r="I814" s="1377">
        <f>PRODUCT(E814:H814)</f>
        <v>1</v>
      </c>
      <c r="J814" s="1386"/>
      <c r="K814" s="1387"/>
    </row>
    <row r="815" spans="1:11" s="302" customFormat="1" ht="16.5" customHeight="1" x14ac:dyDescent="0.3">
      <c r="A815" s="248"/>
      <c r="B815" s="248"/>
      <c r="C815" s="1371"/>
      <c r="D815" s="1382" t="s">
        <v>4482</v>
      </c>
      <c r="E815" s="1373">
        <v>1</v>
      </c>
      <c r="F815" s="1374"/>
      <c r="G815" s="1375"/>
      <c r="H815" s="1376"/>
      <c r="I815" s="1377">
        <f>PRODUCT(E815:H815)</f>
        <v>1</v>
      </c>
      <c r="J815" s="1386"/>
      <c r="K815" s="1387"/>
    </row>
    <row r="816" spans="1:11" s="302" customFormat="1" ht="16.5" customHeight="1" x14ac:dyDescent="0.3">
      <c r="A816" s="248"/>
      <c r="B816" s="248"/>
      <c r="C816" s="1371" t="s">
        <v>2013</v>
      </c>
      <c r="D816" s="1391" t="s">
        <v>4465</v>
      </c>
      <c r="E816" s="1373">
        <v>1</v>
      </c>
      <c r="F816" s="1374"/>
      <c r="G816" s="1375"/>
      <c r="H816" s="1376"/>
      <c r="I816" s="1388"/>
      <c r="J816" s="1386"/>
      <c r="K816" s="1387"/>
    </row>
    <row r="817" spans="1:12" s="302" customFormat="1" ht="16.5" customHeight="1" x14ac:dyDescent="0.3">
      <c r="A817" s="248"/>
      <c r="B817" s="248"/>
      <c r="C817" s="1371" t="s">
        <v>4422</v>
      </c>
      <c r="D817" s="1391" t="s">
        <v>1745</v>
      </c>
      <c r="E817" s="1373">
        <v>1</v>
      </c>
      <c r="F817" s="1374"/>
      <c r="G817" s="1375"/>
      <c r="H817" s="1376"/>
      <c r="I817" s="1388"/>
      <c r="J817" s="1386"/>
      <c r="K817" s="1387"/>
    </row>
    <row r="818" spans="1:12" s="302" customFormat="1" ht="16.5" customHeight="1" x14ac:dyDescent="0.3">
      <c r="A818" s="248"/>
      <c r="B818" s="248"/>
      <c r="C818" s="1371"/>
      <c r="D818" s="1372" t="s">
        <v>4400</v>
      </c>
      <c r="E818" s="1373"/>
      <c r="F818" s="1374"/>
      <c r="G818" s="1375"/>
      <c r="H818" s="1376"/>
      <c r="I818" s="1388"/>
      <c r="J818" s="1386"/>
      <c r="K818" s="1387"/>
    </row>
    <row r="819" spans="1:12" s="302" customFormat="1" ht="16.5" customHeight="1" x14ac:dyDescent="0.3">
      <c r="A819" s="248"/>
      <c r="B819" s="248"/>
      <c r="C819" s="1371"/>
      <c r="D819" s="1381" t="s">
        <v>170</v>
      </c>
      <c r="E819" s="1373"/>
      <c r="F819" s="1374"/>
      <c r="G819" s="1375"/>
      <c r="H819" s="1376"/>
      <c r="I819" s="1388"/>
      <c r="J819" s="1386"/>
      <c r="K819" s="1387"/>
    </row>
    <row r="820" spans="1:12" s="302" customFormat="1" ht="16.5" customHeight="1" x14ac:dyDescent="0.3">
      <c r="A820" s="248"/>
      <c r="B820" s="248"/>
      <c r="C820" s="1371" t="s">
        <v>1166</v>
      </c>
      <c r="D820" s="1391" t="s">
        <v>4467</v>
      </c>
      <c r="E820" s="1373">
        <v>1</v>
      </c>
      <c r="F820" s="1374"/>
      <c r="G820" s="1375"/>
      <c r="H820" s="1376"/>
      <c r="I820" s="1388"/>
      <c r="J820" s="1386"/>
      <c r="K820" s="1387"/>
    </row>
    <row r="821" spans="1:12" s="302" customFormat="1" ht="16.5" customHeight="1" x14ac:dyDescent="0.3">
      <c r="A821" s="248"/>
      <c r="B821" s="248"/>
      <c r="C821" s="1371"/>
      <c r="D821" s="1381" t="s">
        <v>199</v>
      </c>
      <c r="E821" s="1373"/>
      <c r="F821" s="1374"/>
      <c r="G821" s="1375"/>
      <c r="H821" s="1376"/>
      <c r="I821" s="1377"/>
      <c r="J821" s="1386"/>
      <c r="K821" s="1387"/>
    </row>
    <row r="822" spans="1:12" s="302" customFormat="1" ht="16.5" customHeight="1" x14ac:dyDescent="0.3">
      <c r="A822" s="248"/>
      <c r="B822" s="248"/>
      <c r="C822" s="1371" t="s">
        <v>2228</v>
      </c>
      <c r="D822" s="1382" t="s">
        <v>3692</v>
      </c>
      <c r="E822" s="1373">
        <v>1</v>
      </c>
      <c r="F822" s="1374"/>
      <c r="G822" s="1375"/>
      <c r="H822" s="1376"/>
      <c r="I822" s="1377">
        <f>PRODUCT(E822:H822)</f>
        <v>1</v>
      </c>
      <c r="J822" s="1386"/>
      <c r="K822" s="1387"/>
    </row>
    <row r="823" spans="1:12" s="302" customFormat="1" ht="16.5" customHeight="1" x14ac:dyDescent="0.3">
      <c r="A823" s="248"/>
      <c r="B823" s="248"/>
      <c r="C823" s="1371"/>
      <c r="D823" s="1381" t="s">
        <v>197</v>
      </c>
      <c r="E823" s="1373"/>
      <c r="F823" s="1374"/>
      <c r="G823" s="1375"/>
      <c r="H823" s="1376"/>
      <c r="I823" s="1377"/>
      <c r="J823" s="1386"/>
      <c r="K823" s="1387"/>
    </row>
    <row r="824" spans="1:12" s="302" customFormat="1" ht="16.5" customHeight="1" x14ac:dyDescent="0.3">
      <c r="A824" s="248"/>
      <c r="B824" s="248"/>
      <c r="C824" s="1371" t="s">
        <v>1451</v>
      </c>
      <c r="D824" s="1382" t="s">
        <v>3692</v>
      </c>
      <c r="E824" s="1373">
        <v>1</v>
      </c>
      <c r="F824" s="1374"/>
      <c r="G824" s="1375"/>
      <c r="H824" s="1376"/>
      <c r="I824" s="1377">
        <f>PRODUCT(E824:H824)</f>
        <v>1</v>
      </c>
      <c r="J824" s="1386"/>
      <c r="K824" s="1387"/>
    </row>
    <row r="825" spans="1:12" s="302" customFormat="1" ht="16.5" customHeight="1" x14ac:dyDescent="0.3">
      <c r="A825" s="248"/>
      <c r="B825" s="248"/>
      <c r="C825" s="1371"/>
      <c r="D825" s="1381" t="s">
        <v>508</v>
      </c>
      <c r="E825" s="1373"/>
      <c r="F825" s="1374"/>
      <c r="G825" s="1375"/>
      <c r="H825" s="1376"/>
      <c r="I825" s="1377"/>
      <c r="J825" s="1386"/>
      <c r="K825" s="1387"/>
    </row>
    <row r="826" spans="1:12" s="303" customFormat="1" x14ac:dyDescent="0.3">
      <c r="C826" s="1371" t="s">
        <v>1434</v>
      </c>
      <c r="D826" s="1382" t="s">
        <v>3692</v>
      </c>
      <c r="E826" s="1373">
        <v>1</v>
      </c>
      <c r="F826" s="1374"/>
      <c r="G826" s="1375"/>
      <c r="H826" s="1376"/>
      <c r="I826" s="1377">
        <f>PRODUCT(E826:H826)</f>
        <v>1</v>
      </c>
      <c r="J826" s="1386"/>
      <c r="K826" s="1387"/>
    </row>
    <row r="827" spans="1:12" s="302" customFormat="1" x14ac:dyDescent="0.3">
      <c r="A827" s="248"/>
      <c r="B827" s="248"/>
      <c r="C827" s="1371"/>
      <c r="D827" s="1381" t="s">
        <v>70</v>
      </c>
      <c r="E827" s="1373"/>
      <c r="F827" s="1374"/>
      <c r="G827" s="1375"/>
      <c r="H827" s="1376"/>
      <c r="I827" s="1377"/>
      <c r="J827" s="1386"/>
      <c r="K827" s="1387"/>
      <c r="L827" s="248"/>
    </row>
    <row r="828" spans="1:12" s="302" customFormat="1" ht="16.5" customHeight="1" x14ac:dyDescent="0.3">
      <c r="A828" s="248"/>
      <c r="B828" s="248"/>
      <c r="C828" s="1371" t="s">
        <v>1432</v>
      </c>
      <c r="D828" s="1382" t="s">
        <v>3692</v>
      </c>
      <c r="E828" s="1373">
        <v>1</v>
      </c>
      <c r="F828" s="1374"/>
      <c r="G828" s="1375"/>
      <c r="H828" s="1376"/>
      <c r="I828" s="1377">
        <f>PRODUCT(E828:H828)</f>
        <v>1</v>
      </c>
      <c r="J828" s="1386"/>
      <c r="K828" s="1387"/>
      <c r="L828" s="248"/>
    </row>
    <row r="829" spans="1:12" s="302" customFormat="1" ht="16.5" customHeight="1" x14ac:dyDescent="0.3">
      <c r="A829" s="248"/>
      <c r="B829" s="248"/>
      <c r="C829" s="1371"/>
      <c r="D829" s="1380" t="s">
        <v>200</v>
      </c>
      <c r="E829" s="1373"/>
      <c r="F829" s="1374"/>
      <c r="G829" s="1375"/>
      <c r="H829" s="1376"/>
      <c r="I829" s="1377"/>
      <c r="J829" s="1386"/>
      <c r="K829" s="1387"/>
    </row>
    <row r="830" spans="1:12" s="302" customFormat="1" ht="16.5" customHeight="1" x14ac:dyDescent="0.3">
      <c r="A830" s="248"/>
      <c r="B830" s="248"/>
      <c r="C830" s="1371"/>
      <c r="D830" s="1381" t="s">
        <v>170</v>
      </c>
      <c r="E830" s="1373"/>
      <c r="F830" s="1374"/>
      <c r="G830" s="1375"/>
      <c r="H830" s="1376"/>
      <c r="I830" s="1377"/>
      <c r="J830" s="1386"/>
      <c r="K830" s="1387"/>
    </row>
    <row r="831" spans="1:12" s="302" customFormat="1" ht="16.5" customHeight="1" x14ac:dyDescent="0.3">
      <c r="A831" s="248"/>
      <c r="B831" s="248"/>
      <c r="C831" s="1371" t="s">
        <v>4414</v>
      </c>
      <c r="D831" s="1382" t="s">
        <v>330</v>
      </c>
      <c r="E831" s="1373">
        <v>1</v>
      </c>
      <c r="F831" s="1374"/>
      <c r="G831" s="1375"/>
      <c r="H831" s="1376"/>
      <c r="I831" s="1377">
        <f>PRODUCT(E831:H831)</f>
        <v>1</v>
      </c>
      <c r="J831" s="1386"/>
      <c r="K831" s="1387"/>
    </row>
    <row r="832" spans="1:12" s="302" customFormat="1" ht="16.5" customHeight="1" x14ac:dyDescent="0.3">
      <c r="A832" s="248"/>
      <c r="B832" s="248"/>
      <c r="C832" s="1371"/>
      <c r="D832" s="1380" t="s">
        <v>203</v>
      </c>
      <c r="E832" s="1373"/>
      <c r="F832" s="1374"/>
      <c r="G832" s="1375"/>
      <c r="H832" s="1376"/>
      <c r="I832" s="1377"/>
      <c r="J832" s="1386"/>
      <c r="K832" s="1387"/>
    </row>
    <row r="833" spans="1:12" s="302" customFormat="1" ht="16.5" customHeight="1" x14ac:dyDescent="0.3">
      <c r="A833" s="248"/>
      <c r="B833" s="248"/>
      <c r="C833" s="1371"/>
      <c r="D833" s="1381" t="s">
        <v>170</v>
      </c>
      <c r="E833" s="1373"/>
      <c r="F833" s="1374"/>
      <c r="G833" s="1375"/>
      <c r="H833" s="1376"/>
      <c r="I833" s="1377"/>
      <c r="J833" s="1386"/>
      <c r="K833" s="1387"/>
    </row>
    <row r="834" spans="1:12" s="302" customFormat="1" ht="16.5" customHeight="1" x14ac:dyDescent="0.3">
      <c r="A834" s="248"/>
      <c r="B834" s="248"/>
      <c r="C834" s="1371" t="s">
        <v>1823</v>
      </c>
      <c r="D834" s="1382" t="s">
        <v>1824</v>
      </c>
      <c r="E834" s="1373">
        <v>1</v>
      </c>
      <c r="F834" s="1374"/>
      <c r="G834" s="1375"/>
      <c r="H834" s="1376"/>
      <c r="I834" s="1377">
        <f>PRODUCT(E834:H834)</f>
        <v>1</v>
      </c>
      <c r="J834" s="1386"/>
      <c r="K834" s="1387"/>
    </row>
    <row r="835" spans="1:12" s="302" customFormat="1" ht="51" customHeight="1" x14ac:dyDescent="0.3">
      <c r="A835" s="248"/>
      <c r="B835" s="248"/>
      <c r="C835" s="1366" t="str">
        <f>RESUMEN!C551</f>
        <v>03.16.03.15</v>
      </c>
      <c r="D835" s="1693" t="str">
        <f>RESUMEN!D551</f>
        <v>LETRERO CENTRAL DE ALARMAS CONTRAINCENDIOS (VINILO DE PVC FOTOLUMINISCENTE, LAMINADO A PRESION SOBRE PLACA RIGIDA DE CELTEX 3mm. ADOSADA DE 0.20x0.30m)</v>
      </c>
      <c r="E835" s="865"/>
      <c r="F835" s="1499"/>
      <c r="G835" s="1368"/>
      <c r="H835" s="1369"/>
      <c r="I835" s="1499"/>
      <c r="J835" s="1368">
        <f>SUM(I838:I848)</f>
        <v>5</v>
      </c>
      <c r="K835" s="1370" t="str">
        <f>+[44]RESUMEN!E212</f>
        <v>und</v>
      </c>
    </row>
    <row r="836" spans="1:12" s="302" customFormat="1" ht="16.5" customHeight="1" x14ac:dyDescent="0.3">
      <c r="A836" s="248"/>
      <c r="B836" s="248"/>
      <c r="C836" s="1371"/>
      <c r="D836" s="1372" t="s">
        <v>4399</v>
      </c>
      <c r="E836" s="1373"/>
      <c r="F836" s="1374"/>
      <c r="G836" s="1375"/>
      <c r="H836" s="1376"/>
      <c r="I836" s="1377"/>
      <c r="J836" s="1386"/>
      <c r="K836" s="1387"/>
    </row>
    <row r="837" spans="1:12" s="302" customFormat="1" ht="16.5" customHeight="1" x14ac:dyDescent="0.3">
      <c r="A837" s="248"/>
      <c r="B837" s="248"/>
      <c r="C837" s="1371"/>
      <c r="D837" s="1380" t="s">
        <v>169</v>
      </c>
      <c r="E837" s="1373"/>
      <c r="F837" s="1374"/>
      <c r="G837" s="1375"/>
      <c r="H837" s="1376"/>
      <c r="I837" s="1377"/>
      <c r="J837" s="1395"/>
      <c r="K837" s="1379"/>
    </row>
    <row r="838" spans="1:12" s="302" customFormat="1" ht="16.5" customHeight="1" x14ac:dyDescent="0.3">
      <c r="A838" s="248"/>
      <c r="B838" s="248"/>
      <c r="C838" s="1371"/>
      <c r="D838" s="1381" t="s">
        <v>170</v>
      </c>
      <c r="E838" s="1373"/>
      <c r="F838" s="1374"/>
      <c r="G838" s="1375"/>
      <c r="H838" s="1376"/>
      <c r="I838" s="1377"/>
      <c r="J838" s="1390"/>
      <c r="K838" s="1379"/>
    </row>
    <row r="839" spans="1:12" s="302" customFormat="1" x14ac:dyDescent="0.3">
      <c r="A839" s="248"/>
      <c r="B839" s="248"/>
      <c r="C839" s="1371" t="s">
        <v>4483</v>
      </c>
      <c r="D839" s="1382" t="s">
        <v>150</v>
      </c>
      <c r="E839" s="1373">
        <v>1</v>
      </c>
      <c r="F839" s="1374"/>
      <c r="G839" s="1375"/>
      <c r="H839" s="1376"/>
      <c r="I839" s="1377">
        <f>PRODUCT(E839:H839)</f>
        <v>1</v>
      </c>
      <c r="J839" s="1378"/>
      <c r="K839" s="1379"/>
    </row>
    <row r="840" spans="1:12" s="302" customFormat="1" ht="16.5" customHeight="1" x14ac:dyDescent="0.3">
      <c r="A840" s="248"/>
      <c r="B840" s="248"/>
      <c r="C840" s="1371"/>
      <c r="D840" s="1372" t="s">
        <v>4400</v>
      </c>
      <c r="E840" s="1373"/>
      <c r="F840" s="1374"/>
      <c r="G840" s="1375"/>
      <c r="H840" s="1376"/>
      <c r="I840" s="1388"/>
      <c r="J840" s="1386"/>
      <c r="K840" s="1387"/>
    </row>
    <row r="841" spans="1:12" s="302" customFormat="1" ht="16.5" customHeight="1" x14ac:dyDescent="0.3">
      <c r="A841" s="248"/>
      <c r="B841" s="248"/>
      <c r="C841" s="1371"/>
      <c r="D841" s="1381" t="s">
        <v>199</v>
      </c>
      <c r="E841" s="1373"/>
      <c r="F841" s="1374"/>
      <c r="G841" s="1375"/>
      <c r="H841" s="1376"/>
      <c r="I841" s="1377"/>
      <c r="J841" s="1386"/>
      <c r="K841" s="1387"/>
    </row>
    <row r="842" spans="1:12" s="302" customFormat="1" ht="16.5" customHeight="1" x14ac:dyDescent="0.3">
      <c r="A842" s="248"/>
      <c r="B842" s="248"/>
      <c r="C842" s="1371" t="s">
        <v>2228</v>
      </c>
      <c r="D842" s="1382" t="s">
        <v>3692</v>
      </c>
      <c r="E842" s="1373">
        <v>1</v>
      </c>
      <c r="F842" s="1374"/>
      <c r="G842" s="1375"/>
      <c r="H842" s="1376"/>
      <c r="I842" s="1377">
        <f>PRODUCT(E842:H842)</f>
        <v>1</v>
      </c>
      <c r="J842" s="1386"/>
      <c r="K842" s="1387"/>
    </row>
    <row r="843" spans="1:12" s="302" customFormat="1" ht="16.5" customHeight="1" x14ac:dyDescent="0.3">
      <c r="A843" s="248"/>
      <c r="B843" s="248"/>
      <c r="C843" s="1371"/>
      <c r="D843" s="1381" t="s">
        <v>197</v>
      </c>
      <c r="E843" s="1373"/>
      <c r="F843" s="1374"/>
      <c r="G843" s="1375"/>
      <c r="H843" s="1376"/>
      <c r="I843" s="1377"/>
      <c r="J843" s="1386"/>
      <c r="K843" s="1387"/>
    </row>
    <row r="844" spans="1:12" s="302" customFormat="1" ht="16.5" customHeight="1" x14ac:dyDescent="0.3">
      <c r="A844" s="248"/>
      <c r="B844" s="248"/>
      <c r="C844" s="1371" t="s">
        <v>1451</v>
      </c>
      <c r="D844" s="1382" t="s">
        <v>3692</v>
      </c>
      <c r="E844" s="1373">
        <v>1</v>
      </c>
      <c r="F844" s="1374"/>
      <c r="G844" s="1375"/>
      <c r="H844" s="1376"/>
      <c r="I844" s="1377">
        <f>PRODUCT(E844:H844)</f>
        <v>1</v>
      </c>
      <c r="J844" s="1386"/>
      <c r="K844" s="1387"/>
    </row>
    <row r="845" spans="1:12" s="302" customFormat="1" ht="16.5" customHeight="1" x14ac:dyDescent="0.3">
      <c r="A845" s="248"/>
      <c r="B845" s="248"/>
      <c r="C845" s="1371"/>
      <c r="D845" s="1381" t="s">
        <v>508</v>
      </c>
      <c r="E845" s="1373"/>
      <c r="F845" s="1374"/>
      <c r="G845" s="1375"/>
      <c r="H845" s="1376"/>
      <c r="I845" s="1377"/>
      <c r="J845" s="1386"/>
      <c r="K845" s="1387"/>
    </row>
    <row r="846" spans="1:12" s="303" customFormat="1" x14ac:dyDescent="0.3">
      <c r="C846" s="1371" t="s">
        <v>1434</v>
      </c>
      <c r="D846" s="1382" t="s">
        <v>3692</v>
      </c>
      <c r="E846" s="1373">
        <v>1</v>
      </c>
      <c r="F846" s="1374"/>
      <c r="G846" s="1375"/>
      <c r="H846" s="1376"/>
      <c r="I846" s="1377">
        <f>PRODUCT(E846:H846)</f>
        <v>1</v>
      </c>
      <c r="J846" s="1386"/>
      <c r="K846" s="1387"/>
    </row>
    <row r="847" spans="1:12" s="302" customFormat="1" x14ac:dyDescent="0.3">
      <c r="A847" s="248"/>
      <c r="B847" s="248"/>
      <c r="C847" s="1371"/>
      <c r="D847" s="1381" t="s">
        <v>70</v>
      </c>
      <c r="E847" s="1373"/>
      <c r="F847" s="1374"/>
      <c r="G847" s="1375"/>
      <c r="H847" s="1376"/>
      <c r="I847" s="1377"/>
      <c r="J847" s="1386"/>
      <c r="K847" s="1387"/>
      <c r="L847" s="248"/>
    </row>
    <row r="848" spans="1:12" s="302" customFormat="1" ht="16.5" customHeight="1" x14ac:dyDescent="0.3">
      <c r="A848" s="248"/>
      <c r="B848" s="248"/>
      <c r="C848" s="1371" t="s">
        <v>1432</v>
      </c>
      <c r="D848" s="1382" t="s">
        <v>3692</v>
      </c>
      <c r="E848" s="1373">
        <v>1</v>
      </c>
      <c r="F848" s="1374"/>
      <c r="G848" s="1375"/>
      <c r="H848" s="1376"/>
      <c r="I848" s="1377">
        <f>PRODUCT(E848:H848)</f>
        <v>1</v>
      </c>
      <c r="J848" s="1386"/>
      <c r="K848" s="1387"/>
      <c r="L848" s="248"/>
    </row>
    <row r="849" spans="1:12" s="302" customFormat="1" ht="55.2" x14ac:dyDescent="0.3">
      <c r="A849" s="248"/>
      <c r="B849" s="248"/>
      <c r="C849" s="1366" t="str">
        <f>RESUMEN!C547</f>
        <v>03.16.03.11</v>
      </c>
      <c r="D849" s="1693" t="str">
        <f>RESUMEN!D547</f>
        <v>SEÑAL DE GABINETE DE MANGUERA CONTRAINCENDIOS (VINILO DE PVC FOTOLUMINISCENTE, LAMINADO A PRESION SOBRE PLACA RIGIDA DE CELTEX 3mm. ADOSADA DE 0.20x0.30m)</v>
      </c>
      <c r="E849" s="865"/>
      <c r="F849" s="1499"/>
      <c r="G849" s="1368"/>
      <c r="H849" s="1369"/>
      <c r="I849" s="1499"/>
      <c r="J849" s="1368">
        <f>SUM(I853:I906)</f>
        <v>43</v>
      </c>
      <c r="K849" s="1370" t="str">
        <f>+[44]RESUMEN!E226</f>
        <v>und</v>
      </c>
    </row>
    <row r="850" spans="1:12" s="302" customFormat="1" ht="16.5" customHeight="1" x14ac:dyDescent="0.3">
      <c r="A850" s="248"/>
      <c r="B850" s="248"/>
      <c r="C850" s="1407"/>
      <c r="D850" s="1372" t="s">
        <v>4478</v>
      </c>
      <c r="E850" s="1353"/>
      <c r="F850" s="1354"/>
      <c r="G850" s="1357"/>
      <c r="H850" s="1384"/>
      <c r="I850" s="1354"/>
      <c r="J850" s="1390"/>
      <c r="K850" s="1408"/>
    </row>
    <row r="851" spans="1:12" s="302" customFormat="1" ht="16.5" customHeight="1" x14ac:dyDescent="0.3">
      <c r="A851" s="248"/>
      <c r="B851" s="248"/>
      <c r="C851" s="1371"/>
      <c r="D851" s="1380" t="s">
        <v>812</v>
      </c>
      <c r="E851" s="1373"/>
      <c r="F851" s="1374"/>
      <c r="G851" s="1375"/>
      <c r="H851" s="1376"/>
      <c r="I851" s="1377"/>
      <c r="J851" s="1390"/>
      <c r="K851" s="1408"/>
    </row>
    <row r="852" spans="1:12" s="302" customFormat="1" ht="16.5" customHeight="1" x14ac:dyDescent="0.3">
      <c r="A852" s="248"/>
      <c r="B852" s="248"/>
      <c r="C852" s="1371"/>
      <c r="D852" s="1381" t="s">
        <v>170</v>
      </c>
      <c r="E852" s="1373"/>
      <c r="F852" s="1374"/>
      <c r="G852" s="1375"/>
      <c r="H852" s="1376"/>
      <c r="I852" s="1377"/>
      <c r="J852" s="1390"/>
      <c r="K852" s="1408"/>
    </row>
    <row r="853" spans="1:12" s="302" customFormat="1" ht="16.5" customHeight="1" x14ac:dyDescent="0.3">
      <c r="A853" s="248"/>
      <c r="B853" s="248"/>
      <c r="C853" s="1371"/>
      <c r="D853" s="1382" t="s">
        <v>812</v>
      </c>
      <c r="E853" s="1373">
        <v>5</v>
      </c>
      <c r="F853" s="1374"/>
      <c r="G853" s="1375"/>
      <c r="H853" s="1376"/>
      <c r="I853" s="1377">
        <f>PRODUCT(E853:H853)</f>
        <v>5</v>
      </c>
      <c r="J853" s="1390"/>
      <c r="K853" s="1408"/>
    </row>
    <row r="854" spans="1:12" s="302" customFormat="1" ht="16.5" customHeight="1" x14ac:dyDescent="0.3">
      <c r="A854" s="248"/>
      <c r="B854" s="248"/>
      <c r="C854" s="1371"/>
      <c r="D854" s="1372" t="s">
        <v>4399</v>
      </c>
      <c r="E854" s="1373"/>
      <c r="F854" s="1374"/>
      <c r="G854" s="1375"/>
      <c r="H854" s="1376"/>
      <c r="I854" s="1377"/>
      <c r="J854" s="1386"/>
      <c r="K854" s="1387"/>
    </row>
    <row r="855" spans="1:12" s="302" customFormat="1" ht="16.5" customHeight="1" x14ac:dyDescent="0.3">
      <c r="A855" s="248"/>
      <c r="B855" s="248"/>
      <c r="C855" s="1371"/>
      <c r="D855" s="1380" t="s">
        <v>169</v>
      </c>
      <c r="E855" s="1373"/>
      <c r="F855" s="1374"/>
      <c r="G855" s="1375"/>
      <c r="H855" s="1376"/>
      <c r="I855" s="1377"/>
      <c r="J855" s="1395"/>
      <c r="K855" s="1379"/>
    </row>
    <row r="856" spans="1:12" s="302" customFormat="1" ht="16.5" customHeight="1" x14ac:dyDescent="0.3">
      <c r="A856" s="248"/>
      <c r="B856" s="248"/>
      <c r="C856" s="1371"/>
      <c r="D856" s="1381" t="s">
        <v>170</v>
      </c>
      <c r="E856" s="1373"/>
      <c r="F856" s="1374"/>
      <c r="G856" s="1375"/>
      <c r="H856" s="1376"/>
      <c r="I856" s="1377"/>
      <c r="J856" s="1390"/>
      <c r="K856" s="1379"/>
    </row>
    <row r="857" spans="1:12" s="302" customFormat="1" ht="27.6" x14ac:dyDescent="0.3">
      <c r="A857" s="248"/>
      <c r="B857" s="248"/>
      <c r="C857" s="1371" t="s">
        <v>875</v>
      </c>
      <c r="D857" s="1382" t="s">
        <v>4456</v>
      </c>
      <c r="E857" s="1373">
        <v>1</v>
      </c>
      <c r="F857" s="1374"/>
      <c r="G857" s="1375"/>
      <c r="H857" s="1376"/>
      <c r="I857" s="1377">
        <f t="shared" ref="I857:I873" si="35">PRODUCT(E857:H857)</f>
        <v>1</v>
      </c>
      <c r="J857" s="1378"/>
      <c r="K857" s="1379"/>
    </row>
    <row r="858" spans="1:12" s="302" customFormat="1" ht="16.5" customHeight="1" x14ac:dyDescent="0.3">
      <c r="A858" s="248"/>
      <c r="B858" s="248"/>
      <c r="C858" s="1371" t="s">
        <v>2316</v>
      </c>
      <c r="D858" s="1391" t="s">
        <v>4457</v>
      </c>
      <c r="E858" s="1373">
        <v>1</v>
      </c>
      <c r="F858" s="1374"/>
      <c r="G858" s="1375"/>
      <c r="H858" s="1376"/>
      <c r="I858" s="1377">
        <f t="shared" si="35"/>
        <v>1</v>
      </c>
      <c r="J858" s="1386"/>
      <c r="K858" s="1387"/>
    </row>
    <row r="859" spans="1:12" s="302" customFormat="1" ht="16.5" customHeight="1" x14ac:dyDescent="0.3">
      <c r="A859" s="248"/>
      <c r="B859" s="248"/>
      <c r="C859" s="1371" t="s">
        <v>2319</v>
      </c>
      <c r="D859" s="1391" t="s">
        <v>138</v>
      </c>
      <c r="E859" s="1373">
        <v>1</v>
      </c>
      <c r="F859" s="1374"/>
      <c r="G859" s="1375"/>
      <c r="H859" s="1376"/>
      <c r="I859" s="1377">
        <f t="shared" si="35"/>
        <v>1</v>
      </c>
      <c r="J859" s="1386"/>
      <c r="K859" s="1387"/>
    </row>
    <row r="860" spans="1:12" s="303" customFormat="1" x14ac:dyDescent="0.3">
      <c r="C860" s="1371" t="s">
        <v>2490</v>
      </c>
      <c r="D860" s="1391" t="s">
        <v>294</v>
      </c>
      <c r="E860" s="1373">
        <v>1</v>
      </c>
      <c r="F860" s="1374"/>
      <c r="G860" s="1375"/>
      <c r="H860" s="1376"/>
      <c r="I860" s="1377">
        <f t="shared" si="35"/>
        <v>1</v>
      </c>
      <c r="J860" s="1386"/>
      <c r="K860" s="1387"/>
    </row>
    <row r="861" spans="1:12" s="302" customFormat="1" x14ac:dyDescent="0.3">
      <c r="A861" s="248"/>
      <c r="B861" s="248"/>
      <c r="C861" s="1371" t="s">
        <v>4422</v>
      </c>
      <c r="D861" s="1391" t="s">
        <v>1745</v>
      </c>
      <c r="E861" s="1373">
        <v>2</v>
      </c>
      <c r="F861" s="1374"/>
      <c r="G861" s="1375"/>
      <c r="H861" s="1376"/>
      <c r="I861" s="1377">
        <f t="shared" si="35"/>
        <v>2</v>
      </c>
      <c r="J861" s="1386"/>
      <c r="K861" s="1387"/>
      <c r="L861" s="248"/>
    </row>
    <row r="862" spans="1:12" s="302" customFormat="1" ht="16.5" customHeight="1" x14ac:dyDescent="0.3">
      <c r="A862" s="248"/>
      <c r="B862" s="248"/>
      <c r="C862" s="1371" t="s">
        <v>2013</v>
      </c>
      <c r="D862" s="1391" t="s">
        <v>4465</v>
      </c>
      <c r="E862" s="1373"/>
      <c r="F862" s="1374"/>
      <c r="G862" s="1375"/>
      <c r="H862" s="1376"/>
      <c r="I862" s="1377">
        <f t="shared" si="35"/>
        <v>0</v>
      </c>
      <c r="J862" s="1386"/>
      <c r="K862" s="1387"/>
      <c r="L862" s="248"/>
    </row>
    <row r="863" spans="1:12" s="302" customFormat="1" ht="16.5" customHeight="1" x14ac:dyDescent="0.3">
      <c r="A863" s="248"/>
      <c r="B863" s="248"/>
      <c r="C863" s="1371" t="s">
        <v>2253</v>
      </c>
      <c r="D863" s="1391" t="s">
        <v>144</v>
      </c>
      <c r="E863" s="1373">
        <v>1</v>
      </c>
      <c r="F863" s="1374"/>
      <c r="G863" s="1375"/>
      <c r="H863" s="1376"/>
      <c r="I863" s="1377">
        <f t="shared" si="35"/>
        <v>1</v>
      </c>
      <c r="J863" s="1386"/>
      <c r="K863" s="1387"/>
    </row>
    <row r="864" spans="1:12" s="302" customFormat="1" ht="16.5" customHeight="1" x14ac:dyDescent="0.3">
      <c r="A864" s="248"/>
      <c r="B864" s="248"/>
      <c r="C864" s="1371" t="s">
        <v>1155</v>
      </c>
      <c r="D864" s="1391" t="s">
        <v>1824</v>
      </c>
      <c r="E864" s="1373">
        <v>1</v>
      </c>
      <c r="F864" s="1374"/>
      <c r="G864" s="1375"/>
      <c r="H864" s="1376"/>
      <c r="I864" s="1377">
        <f t="shared" si="35"/>
        <v>1</v>
      </c>
      <c r="J864" s="1386"/>
      <c r="K864" s="1387"/>
    </row>
    <row r="865" spans="1:11" s="302" customFormat="1" ht="16.5" customHeight="1" x14ac:dyDescent="0.3">
      <c r="A865" s="248"/>
      <c r="B865" s="248"/>
      <c r="C865" s="1371" t="s">
        <v>2553</v>
      </c>
      <c r="D865" s="1391" t="s">
        <v>2414</v>
      </c>
      <c r="E865" s="1373">
        <v>1</v>
      </c>
      <c r="F865" s="1374"/>
      <c r="G865" s="1375"/>
      <c r="H865" s="1376"/>
      <c r="I865" s="1377">
        <f t="shared" si="35"/>
        <v>1</v>
      </c>
      <c r="J865" s="1386"/>
      <c r="K865" s="1387"/>
    </row>
    <row r="866" spans="1:11" s="302" customFormat="1" ht="16.5" customHeight="1" x14ac:dyDescent="0.3">
      <c r="A866" s="248"/>
      <c r="B866" s="248"/>
      <c r="C866" s="1371" t="s">
        <v>2258</v>
      </c>
      <c r="D866" s="1391" t="s">
        <v>360</v>
      </c>
      <c r="E866" s="1373">
        <v>1</v>
      </c>
      <c r="F866" s="1374"/>
      <c r="G866" s="1375"/>
      <c r="H866" s="1376"/>
      <c r="I866" s="1377">
        <f t="shared" si="35"/>
        <v>1</v>
      </c>
      <c r="J866" s="1386"/>
      <c r="K866" s="1387"/>
    </row>
    <row r="867" spans="1:11" s="302" customFormat="1" ht="16.5" customHeight="1" x14ac:dyDescent="0.3">
      <c r="A867" s="248"/>
      <c r="B867" s="248"/>
      <c r="C867" s="1371"/>
      <c r="D867" s="1372" t="s">
        <v>4399</v>
      </c>
      <c r="E867" s="1373"/>
      <c r="F867" s="1374"/>
      <c r="G867" s="1375"/>
      <c r="H867" s="1376"/>
      <c r="I867" s="1377">
        <f t="shared" si="35"/>
        <v>0</v>
      </c>
      <c r="J867" s="1386"/>
      <c r="K867" s="1387"/>
    </row>
    <row r="868" spans="1:11" s="302" customFormat="1" ht="16.5" customHeight="1" x14ac:dyDescent="0.3">
      <c r="A868" s="248"/>
      <c r="B868" s="248"/>
      <c r="C868" s="1371"/>
      <c r="D868" s="1381" t="s">
        <v>170</v>
      </c>
      <c r="E868" s="1373"/>
      <c r="F868" s="1374"/>
      <c r="G868" s="1375"/>
      <c r="H868" s="1376"/>
      <c r="I868" s="1377">
        <f t="shared" si="35"/>
        <v>0</v>
      </c>
      <c r="J868" s="1386"/>
      <c r="K868" s="1387"/>
    </row>
    <row r="869" spans="1:11" s="302" customFormat="1" ht="16.5" customHeight="1" x14ac:dyDescent="0.3">
      <c r="A869" s="248"/>
      <c r="B869" s="248"/>
      <c r="C869" s="1371" t="s">
        <v>1008</v>
      </c>
      <c r="D869" s="1382" t="s">
        <v>4485</v>
      </c>
      <c r="E869" s="1373">
        <v>1</v>
      </c>
      <c r="F869" s="1374"/>
      <c r="G869" s="1375"/>
      <c r="H869" s="1376"/>
      <c r="I869" s="1377">
        <f t="shared" si="35"/>
        <v>1</v>
      </c>
      <c r="J869" s="1386"/>
      <c r="K869" s="1387"/>
    </row>
    <row r="870" spans="1:11" s="302" customFormat="1" ht="16.5" customHeight="1" x14ac:dyDescent="0.3">
      <c r="A870" s="248"/>
      <c r="B870" s="248"/>
      <c r="C870" s="1371" t="s">
        <v>853</v>
      </c>
      <c r="D870" s="1382" t="s">
        <v>211</v>
      </c>
      <c r="E870" s="1373">
        <v>1</v>
      </c>
      <c r="F870" s="1374"/>
      <c r="G870" s="1375"/>
      <c r="H870" s="1376"/>
      <c r="I870" s="1377">
        <f t="shared" si="35"/>
        <v>1</v>
      </c>
      <c r="J870" s="1386"/>
      <c r="K870" s="1387"/>
    </row>
    <row r="871" spans="1:11" s="302" customFormat="1" ht="16.5" customHeight="1" x14ac:dyDescent="0.3">
      <c r="A871" s="248"/>
      <c r="B871" s="248"/>
      <c r="C871" s="1371" t="s">
        <v>1166</v>
      </c>
      <c r="D871" s="1391" t="s">
        <v>4467</v>
      </c>
      <c r="E871" s="1373">
        <v>1</v>
      </c>
      <c r="F871" s="1374"/>
      <c r="G871" s="1375"/>
      <c r="H871" s="1376"/>
      <c r="I871" s="1377">
        <f t="shared" si="35"/>
        <v>1</v>
      </c>
      <c r="J871" s="1386"/>
      <c r="K871" s="1387"/>
    </row>
    <row r="872" spans="1:11" s="302" customFormat="1" ht="16.5" customHeight="1" x14ac:dyDescent="0.3">
      <c r="A872" s="248"/>
      <c r="B872" s="248"/>
      <c r="C872" s="1371"/>
      <c r="D872" s="1381" t="s">
        <v>67</v>
      </c>
      <c r="E872" s="1373"/>
      <c r="F872" s="1374"/>
      <c r="G872" s="1375"/>
      <c r="H872" s="1376"/>
      <c r="I872" s="1377">
        <f t="shared" si="35"/>
        <v>0</v>
      </c>
      <c r="J872" s="1386"/>
      <c r="K872" s="1387"/>
    </row>
    <row r="873" spans="1:11" s="302" customFormat="1" ht="27.6" x14ac:dyDescent="0.3">
      <c r="A873" s="248"/>
      <c r="B873" s="248"/>
      <c r="C873" s="1371" t="s">
        <v>1309</v>
      </c>
      <c r="D873" s="1382" t="s">
        <v>1310</v>
      </c>
      <c r="E873" s="1373">
        <v>1</v>
      </c>
      <c r="F873" s="1374"/>
      <c r="G873" s="1375"/>
      <c r="H873" s="1376"/>
      <c r="I873" s="1377">
        <f t="shared" si="35"/>
        <v>1</v>
      </c>
      <c r="J873" s="1386"/>
      <c r="K873" s="1387"/>
    </row>
    <row r="874" spans="1:11" s="302" customFormat="1" ht="16.5" customHeight="1" x14ac:dyDescent="0.3">
      <c r="A874" s="248"/>
      <c r="B874" s="248"/>
      <c r="C874" s="1371"/>
      <c r="D874" s="1381" t="s">
        <v>197</v>
      </c>
      <c r="E874" s="1373"/>
      <c r="F874" s="1374"/>
      <c r="G874" s="1375"/>
      <c r="H874" s="1376"/>
      <c r="I874" s="1377"/>
      <c r="J874" s="1386"/>
      <c r="K874" s="1387"/>
    </row>
    <row r="875" spans="1:11" s="302" customFormat="1" ht="16.5" customHeight="1" x14ac:dyDescent="0.3">
      <c r="A875" s="248"/>
      <c r="B875" s="248"/>
      <c r="C875" s="1371" t="s">
        <v>1451</v>
      </c>
      <c r="D875" s="1382" t="s">
        <v>3692</v>
      </c>
      <c r="E875" s="1373">
        <v>1</v>
      </c>
      <c r="F875" s="1374"/>
      <c r="G875" s="1375"/>
      <c r="H875" s="1376"/>
      <c r="I875" s="1377">
        <f>PRODUCT(E875:H875)</f>
        <v>1</v>
      </c>
      <c r="J875" s="1386"/>
      <c r="K875" s="1387"/>
    </row>
    <row r="876" spans="1:11" s="302" customFormat="1" ht="16.5" customHeight="1" x14ac:dyDescent="0.3">
      <c r="A876" s="248"/>
      <c r="B876" s="248"/>
      <c r="C876" s="1371"/>
      <c r="D876" s="1381" t="s">
        <v>508</v>
      </c>
      <c r="E876" s="1373"/>
      <c r="F876" s="1374"/>
      <c r="G876" s="1375"/>
      <c r="H876" s="1376"/>
      <c r="I876" s="1377"/>
      <c r="J876" s="1386"/>
      <c r="K876" s="1387"/>
    </row>
    <row r="877" spans="1:11" s="302" customFormat="1" ht="16.5" customHeight="1" x14ac:dyDescent="0.3">
      <c r="A877" s="248"/>
      <c r="B877" s="248"/>
      <c r="C877" s="1371" t="s">
        <v>1434</v>
      </c>
      <c r="D877" s="1382" t="s">
        <v>3692</v>
      </c>
      <c r="E877" s="1373">
        <v>1</v>
      </c>
      <c r="F877" s="1374"/>
      <c r="G877" s="1375"/>
      <c r="H877" s="1376"/>
      <c r="I877" s="1377">
        <f>PRODUCT(E877:H877)</f>
        <v>1</v>
      </c>
      <c r="J877" s="1386"/>
      <c r="K877" s="1387"/>
    </row>
    <row r="878" spans="1:11" s="302" customFormat="1" ht="16.5" customHeight="1" x14ac:dyDescent="0.3">
      <c r="A878" s="248"/>
      <c r="B878" s="248"/>
      <c r="C878" s="1371"/>
      <c r="D878" s="1372" t="s">
        <v>4403</v>
      </c>
      <c r="E878" s="1373"/>
      <c r="F878" s="1374"/>
      <c r="G878" s="1375"/>
      <c r="H878" s="1376"/>
      <c r="I878" s="1377"/>
      <c r="J878" s="1386"/>
      <c r="K878" s="1387"/>
    </row>
    <row r="879" spans="1:11" s="302" customFormat="1" ht="16.5" customHeight="1" x14ac:dyDescent="0.3">
      <c r="A879" s="248"/>
      <c r="B879" s="248"/>
      <c r="C879" s="1371"/>
      <c r="D879" s="1380" t="s">
        <v>200</v>
      </c>
      <c r="E879" s="1373"/>
      <c r="F879" s="1374"/>
      <c r="G879" s="1375"/>
      <c r="H879" s="1376"/>
      <c r="I879" s="1377"/>
      <c r="J879" s="1386"/>
      <c r="K879" s="1387"/>
    </row>
    <row r="880" spans="1:11" s="302" customFormat="1" ht="16.5" customHeight="1" x14ac:dyDescent="0.3">
      <c r="A880" s="248"/>
      <c r="B880" s="248"/>
      <c r="C880" s="1371"/>
      <c r="D880" s="1381" t="s">
        <v>170</v>
      </c>
      <c r="E880" s="1373"/>
      <c r="F880" s="1374"/>
      <c r="G880" s="1375"/>
      <c r="H880" s="1376"/>
      <c r="I880" s="1377"/>
      <c r="J880" s="1386"/>
      <c r="K880" s="1387"/>
    </row>
    <row r="881" spans="1:11" s="302" customFormat="1" ht="16.5" customHeight="1" x14ac:dyDescent="0.3">
      <c r="A881" s="248"/>
      <c r="B881" s="248"/>
      <c r="C881" s="1371" t="s">
        <v>1535</v>
      </c>
      <c r="D881" s="1382" t="s">
        <v>4460</v>
      </c>
      <c r="E881" s="1373">
        <v>1</v>
      </c>
      <c r="F881" s="1374"/>
      <c r="G881" s="1375"/>
      <c r="H881" s="1376"/>
      <c r="I881" s="1377">
        <f t="shared" ref="I881:I892" si="36">PRODUCT(E881:H881)</f>
        <v>1</v>
      </c>
      <c r="J881" s="1386"/>
      <c r="K881" s="1387"/>
    </row>
    <row r="882" spans="1:11" s="302" customFormat="1" ht="16.5" customHeight="1" x14ac:dyDescent="0.3">
      <c r="A882" s="248"/>
      <c r="B882" s="248"/>
      <c r="C882" s="1371" t="s">
        <v>4414</v>
      </c>
      <c r="D882" s="1382" t="s">
        <v>330</v>
      </c>
      <c r="E882" s="1373">
        <v>1</v>
      </c>
      <c r="F882" s="1374"/>
      <c r="G882" s="1375"/>
      <c r="H882" s="1376"/>
      <c r="I882" s="1377">
        <f t="shared" si="36"/>
        <v>1</v>
      </c>
      <c r="J882" s="1386"/>
      <c r="K882" s="1387"/>
    </row>
    <row r="883" spans="1:11" s="302" customFormat="1" ht="16.5" customHeight="1" x14ac:dyDescent="0.3">
      <c r="A883" s="248"/>
      <c r="B883" s="248"/>
      <c r="C883" s="1371" t="s">
        <v>1687</v>
      </c>
      <c r="D883" s="1382" t="s">
        <v>360</v>
      </c>
      <c r="E883" s="1373">
        <v>1</v>
      </c>
      <c r="F883" s="1374"/>
      <c r="G883" s="1375"/>
      <c r="H883" s="1376"/>
      <c r="I883" s="1377">
        <f t="shared" si="36"/>
        <v>1</v>
      </c>
      <c r="J883" s="1386"/>
      <c r="K883" s="1387"/>
    </row>
    <row r="884" spans="1:11" s="302" customFormat="1" ht="16.5" customHeight="1" x14ac:dyDescent="0.3">
      <c r="A884" s="248"/>
      <c r="B884" s="248"/>
      <c r="C884" s="1371" t="s">
        <v>1581</v>
      </c>
      <c r="D884" s="1382" t="s">
        <v>138</v>
      </c>
      <c r="E884" s="1373">
        <v>1</v>
      </c>
      <c r="F884" s="1374"/>
      <c r="G884" s="1375"/>
      <c r="H884" s="1376"/>
      <c r="I884" s="1377">
        <f t="shared" si="36"/>
        <v>1</v>
      </c>
      <c r="J884" s="1386"/>
      <c r="K884" s="1387"/>
    </row>
    <row r="885" spans="1:11" s="302" customFormat="1" ht="16.5" customHeight="1" x14ac:dyDescent="0.3">
      <c r="A885" s="248"/>
      <c r="B885" s="248"/>
      <c r="C885" s="1371" t="s">
        <v>1479</v>
      </c>
      <c r="D885" s="1382" t="s">
        <v>1480</v>
      </c>
      <c r="E885" s="1373">
        <v>1</v>
      </c>
      <c r="F885" s="1374"/>
      <c r="G885" s="1375"/>
      <c r="H885" s="1376"/>
      <c r="I885" s="1377">
        <f t="shared" si="36"/>
        <v>1</v>
      </c>
      <c r="J885" s="1386"/>
      <c r="K885" s="1387"/>
    </row>
    <row r="886" spans="1:11" s="302" customFormat="1" ht="16.5" customHeight="1" x14ac:dyDescent="0.3">
      <c r="A886" s="248"/>
      <c r="B886" s="248"/>
      <c r="C886" s="1371" t="s">
        <v>1595</v>
      </c>
      <c r="D886" s="1382" t="s">
        <v>1027</v>
      </c>
      <c r="E886" s="1373">
        <v>1</v>
      </c>
      <c r="F886" s="1374"/>
      <c r="G886" s="1375"/>
      <c r="H886" s="1376"/>
      <c r="I886" s="1377">
        <f t="shared" si="36"/>
        <v>1</v>
      </c>
      <c r="J886" s="1386"/>
      <c r="K886" s="1387"/>
    </row>
    <row r="887" spans="1:11" s="302" customFormat="1" ht="16.5" customHeight="1" x14ac:dyDescent="0.3">
      <c r="A887" s="248"/>
      <c r="B887" s="248"/>
      <c r="C887" s="1371" t="s">
        <v>2406</v>
      </c>
      <c r="D887" s="1382" t="s">
        <v>138</v>
      </c>
      <c r="E887" s="1373">
        <v>1</v>
      </c>
      <c r="F887" s="1374"/>
      <c r="G887" s="1375"/>
      <c r="H887" s="1376"/>
      <c r="I887" s="1377">
        <f t="shared" si="36"/>
        <v>1</v>
      </c>
      <c r="J887" s="1386"/>
      <c r="K887" s="1387"/>
    </row>
    <row r="888" spans="1:11" s="302" customFormat="1" ht="16.5" customHeight="1" x14ac:dyDescent="0.3">
      <c r="A888" s="248"/>
      <c r="B888" s="248"/>
      <c r="C888" s="1371" t="s">
        <v>1640</v>
      </c>
      <c r="D888" s="1382" t="s">
        <v>360</v>
      </c>
      <c r="E888" s="1373">
        <v>1</v>
      </c>
      <c r="F888" s="1374"/>
      <c r="G888" s="1375"/>
      <c r="H888" s="1376"/>
      <c r="I888" s="1377">
        <f t="shared" si="36"/>
        <v>1</v>
      </c>
      <c r="J888" s="1386"/>
      <c r="K888" s="1387"/>
    </row>
    <row r="889" spans="1:11" s="302" customFormat="1" ht="16.5" customHeight="1" x14ac:dyDescent="0.3">
      <c r="A889" s="248"/>
      <c r="B889" s="248"/>
      <c r="C889" s="1371" t="s">
        <v>1744</v>
      </c>
      <c r="D889" s="1382" t="s">
        <v>360</v>
      </c>
      <c r="E889" s="1373">
        <v>1</v>
      </c>
      <c r="F889" s="1374"/>
      <c r="G889" s="1375"/>
      <c r="H889" s="1376"/>
      <c r="I889" s="1377">
        <f t="shared" si="36"/>
        <v>1</v>
      </c>
      <c r="J889" s="1386"/>
      <c r="K889" s="1387"/>
    </row>
    <row r="890" spans="1:11" s="302" customFormat="1" ht="16.5" customHeight="1" x14ac:dyDescent="0.3">
      <c r="A890" s="248"/>
      <c r="B890" s="248"/>
      <c r="C890" s="1371" t="s">
        <v>1746</v>
      </c>
      <c r="D890" s="1382" t="s">
        <v>360</v>
      </c>
      <c r="E890" s="1373">
        <v>1</v>
      </c>
      <c r="F890" s="1374"/>
      <c r="G890" s="1375"/>
      <c r="H890" s="1376"/>
      <c r="I890" s="1377">
        <f t="shared" si="36"/>
        <v>1</v>
      </c>
      <c r="J890" s="1386"/>
      <c r="K890" s="1387"/>
    </row>
    <row r="891" spans="1:11" s="302" customFormat="1" ht="16.5" customHeight="1" x14ac:dyDescent="0.3">
      <c r="A891" s="248"/>
      <c r="B891" s="248"/>
      <c r="C891" s="1371" t="s">
        <v>2436</v>
      </c>
      <c r="D891" s="1382" t="s">
        <v>360</v>
      </c>
      <c r="E891" s="1373">
        <v>2</v>
      </c>
      <c r="F891" s="1374"/>
      <c r="G891" s="1375"/>
      <c r="H891" s="1376"/>
      <c r="I891" s="1377">
        <f t="shared" si="36"/>
        <v>2</v>
      </c>
      <c r="J891" s="1395"/>
      <c r="K891" s="1379"/>
    </row>
    <row r="892" spans="1:11" s="302" customFormat="1" ht="16.5" customHeight="1" x14ac:dyDescent="0.3">
      <c r="A892" s="248"/>
      <c r="B892" s="248"/>
      <c r="C892" s="1371" t="s">
        <v>1684</v>
      </c>
      <c r="D892" s="1382" t="s">
        <v>566</v>
      </c>
      <c r="E892" s="1373">
        <v>1</v>
      </c>
      <c r="F892" s="1374"/>
      <c r="G892" s="1375"/>
      <c r="H892" s="1376"/>
      <c r="I892" s="1377">
        <f t="shared" si="36"/>
        <v>1</v>
      </c>
      <c r="J892" s="1378"/>
      <c r="K892" s="1379"/>
    </row>
    <row r="893" spans="1:11" s="302" customFormat="1" ht="16.5" customHeight="1" x14ac:dyDescent="0.3">
      <c r="A893" s="248"/>
      <c r="B893" s="248"/>
      <c r="C893" s="1371"/>
      <c r="D893" s="1372" t="s">
        <v>4416</v>
      </c>
      <c r="E893" s="1373"/>
      <c r="F893" s="1374"/>
      <c r="G893" s="1375"/>
      <c r="H893" s="1376"/>
      <c r="I893" s="1377"/>
      <c r="J893" s="1378"/>
      <c r="K893" s="1379"/>
    </row>
    <row r="894" spans="1:11" s="302" customFormat="1" ht="16.5" customHeight="1" x14ac:dyDescent="0.3">
      <c r="A894" s="248"/>
      <c r="B894" s="248"/>
      <c r="C894" s="1371"/>
      <c r="D894" s="1380" t="s">
        <v>203</v>
      </c>
      <c r="E894" s="1373"/>
      <c r="F894" s="1374"/>
      <c r="G894" s="1375"/>
      <c r="H894" s="1376"/>
      <c r="I894" s="1377"/>
      <c r="J894" s="1378"/>
      <c r="K894" s="1379"/>
    </row>
    <row r="895" spans="1:11" s="302" customFormat="1" ht="16.5" customHeight="1" x14ac:dyDescent="0.3">
      <c r="A895" s="248"/>
      <c r="B895" s="248"/>
      <c r="C895" s="1371"/>
      <c r="D895" s="1381" t="s">
        <v>170</v>
      </c>
      <c r="E895" s="1373"/>
      <c r="F895" s="1374"/>
      <c r="G895" s="1375"/>
      <c r="H895" s="1376"/>
      <c r="I895" s="1377"/>
      <c r="J895" s="1378"/>
      <c r="K895" s="1379"/>
    </row>
    <row r="896" spans="1:11" s="302" customFormat="1" ht="16.5" customHeight="1" x14ac:dyDescent="0.3">
      <c r="A896" s="248"/>
      <c r="B896" s="248"/>
      <c r="C896" s="1371" t="s">
        <v>1889</v>
      </c>
      <c r="D896" s="1382" t="s">
        <v>4470</v>
      </c>
      <c r="E896" s="1373">
        <v>2</v>
      </c>
      <c r="F896" s="1374"/>
      <c r="G896" s="1375"/>
      <c r="H896" s="1376"/>
      <c r="I896" s="1377">
        <f>PRODUCT(E896:H896)</f>
        <v>2</v>
      </c>
      <c r="J896" s="1378"/>
      <c r="K896" s="1379"/>
    </row>
    <row r="897" spans="1:11" s="302" customFormat="1" ht="16.5" customHeight="1" x14ac:dyDescent="0.3">
      <c r="A897" s="248"/>
      <c r="B897" s="248"/>
      <c r="C897" s="1371" t="s">
        <v>1835</v>
      </c>
      <c r="D897" s="1382" t="s">
        <v>1753</v>
      </c>
      <c r="E897" s="1373">
        <v>1</v>
      </c>
      <c r="F897" s="1374"/>
      <c r="G897" s="1375"/>
      <c r="H897" s="1376"/>
      <c r="I897" s="1377">
        <f>PRODUCT(E897:H897)</f>
        <v>1</v>
      </c>
      <c r="J897" s="1378"/>
      <c r="K897" s="1379"/>
    </row>
    <row r="898" spans="1:11" s="302" customFormat="1" ht="16.5" customHeight="1" x14ac:dyDescent="0.3">
      <c r="A898" s="248"/>
      <c r="B898" s="248"/>
      <c r="C898" s="1371" t="s">
        <v>1768</v>
      </c>
      <c r="D898" s="1382" t="s">
        <v>4471</v>
      </c>
      <c r="E898" s="1373">
        <v>1</v>
      </c>
      <c r="F898" s="1374"/>
      <c r="G898" s="1375"/>
      <c r="H898" s="1376"/>
      <c r="I898" s="1377">
        <f>PRODUCT(E898:H898)</f>
        <v>1</v>
      </c>
      <c r="J898" s="1378"/>
      <c r="K898" s="1379"/>
    </row>
    <row r="899" spans="1:11" s="302" customFormat="1" ht="16.5" customHeight="1" x14ac:dyDescent="0.3">
      <c r="A899" s="248"/>
      <c r="B899" s="248"/>
      <c r="C899" s="1371" t="s">
        <v>1823</v>
      </c>
      <c r="D899" s="1382" t="s">
        <v>1824</v>
      </c>
      <c r="E899" s="1373">
        <v>1</v>
      </c>
      <c r="F899" s="1374"/>
      <c r="G899" s="1375"/>
      <c r="H899" s="1376"/>
      <c r="I899" s="1377">
        <f>PRODUCT(E899:H899)</f>
        <v>1</v>
      </c>
      <c r="J899" s="1378"/>
      <c r="K899" s="1379"/>
    </row>
    <row r="900" spans="1:11" s="302" customFormat="1" ht="16.5" customHeight="1" x14ac:dyDescent="0.3">
      <c r="A900" s="248"/>
      <c r="B900" s="248"/>
      <c r="C900" s="1371"/>
      <c r="D900" s="1372" t="s">
        <v>4432</v>
      </c>
      <c r="E900" s="1373"/>
      <c r="F900" s="1374"/>
      <c r="G900" s="1375"/>
      <c r="H900" s="1376"/>
      <c r="I900" s="1377"/>
      <c r="J900" s="1378"/>
      <c r="K900" s="1379"/>
    </row>
    <row r="901" spans="1:11" s="302" customFormat="1" ht="16.5" customHeight="1" x14ac:dyDescent="0.3">
      <c r="A901" s="248"/>
      <c r="B901" s="248"/>
      <c r="C901" s="1371"/>
      <c r="D901" s="1380" t="s">
        <v>206</v>
      </c>
      <c r="E901" s="1373"/>
      <c r="F901" s="1374"/>
      <c r="G901" s="1375"/>
      <c r="H901" s="1376"/>
      <c r="I901" s="1377"/>
      <c r="J901" s="1378"/>
      <c r="K901" s="1379"/>
    </row>
    <row r="902" spans="1:11" s="302" customFormat="1" ht="16.5" customHeight="1" x14ac:dyDescent="0.3">
      <c r="A902" s="248"/>
      <c r="B902" s="248"/>
      <c r="C902" s="1371"/>
      <c r="D902" s="1381" t="s">
        <v>170</v>
      </c>
      <c r="E902" s="1373"/>
      <c r="F902" s="1374"/>
      <c r="G902" s="1375"/>
      <c r="H902" s="1376"/>
      <c r="I902" s="1377"/>
      <c r="J902" s="1378"/>
      <c r="K902" s="1379"/>
    </row>
    <row r="903" spans="1:11" s="302" customFormat="1" ht="16.5" customHeight="1" x14ac:dyDescent="0.3">
      <c r="A903" s="248"/>
      <c r="B903" s="248"/>
      <c r="C903" s="1371" t="s">
        <v>1943</v>
      </c>
      <c r="D903" s="1382" t="s">
        <v>4427</v>
      </c>
      <c r="E903" s="1373">
        <v>1</v>
      </c>
      <c r="F903" s="1374"/>
      <c r="G903" s="1375"/>
      <c r="H903" s="1376"/>
      <c r="I903" s="1377">
        <f>PRODUCT(E903:H903)</f>
        <v>1</v>
      </c>
      <c r="J903" s="1378"/>
      <c r="K903" s="1379"/>
    </row>
    <row r="904" spans="1:11" s="302" customFormat="1" ht="16.5" customHeight="1" x14ac:dyDescent="0.3">
      <c r="A904" s="248"/>
      <c r="B904" s="248"/>
      <c r="C904" s="1371" t="s">
        <v>1946</v>
      </c>
      <c r="D904" s="1382" t="s">
        <v>4430</v>
      </c>
      <c r="E904" s="1373">
        <v>1</v>
      </c>
      <c r="F904" s="1374"/>
      <c r="G904" s="1375"/>
      <c r="H904" s="1376"/>
      <c r="I904" s="1377">
        <f>PRODUCT(E904:H904)</f>
        <v>1</v>
      </c>
      <c r="J904" s="1378"/>
      <c r="K904" s="1379"/>
    </row>
    <row r="905" spans="1:11" s="302" customFormat="1" ht="16.5" customHeight="1" x14ac:dyDescent="0.3">
      <c r="A905" s="248"/>
      <c r="B905" s="248"/>
      <c r="C905" s="1371" t="s">
        <v>1938</v>
      </c>
      <c r="D905" s="1382" t="s">
        <v>4431</v>
      </c>
      <c r="E905" s="1373">
        <v>1</v>
      </c>
      <c r="F905" s="1374"/>
      <c r="G905" s="1375"/>
      <c r="H905" s="1376"/>
      <c r="I905" s="1377">
        <f>PRODUCT(E905:H905)</f>
        <v>1</v>
      </c>
      <c r="J905" s="1378"/>
      <c r="K905" s="1379"/>
    </row>
    <row r="906" spans="1:11" s="302" customFormat="1" ht="16.5" customHeight="1" x14ac:dyDescent="0.3">
      <c r="A906" s="248"/>
      <c r="B906" s="248"/>
      <c r="C906" s="1371" t="s">
        <v>1934</v>
      </c>
      <c r="D906" s="1382" t="s">
        <v>4429</v>
      </c>
      <c r="E906" s="1373">
        <v>1</v>
      </c>
      <c r="F906" s="1374"/>
      <c r="G906" s="1375"/>
      <c r="H906" s="1376"/>
      <c r="I906" s="1377">
        <f>PRODUCT(E906:H906)</f>
        <v>1</v>
      </c>
      <c r="J906" s="1378"/>
      <c r="K906" s="1379"/>
    </row>
    <row r="907" spans="1:11" s="302" customFormat="1" ht="51" customHeight="1" x14ac:dyDescent="0.3">
      <c r="A907" s="248"/>
      <c r="B907" s="248"/>
      <c r="C907" s="1366" t="str">
        <f>RESUMEN!C548</f>
        <v>03.16.03.12</v>
      </c>
      <c r="D907" s="1693" t="str">
        <f>RESUMEN!D548</f>
        <v>SEÑAL DE VALVULA ANGULAR DE 2.5-PARA USO BOMBEROS (VINILO DE PVC FOTOLUMINISCENTE, LAMINADO A PRESION SOBRE PLACA RIGIDA DE CELTEX 3mm. ADOSADA DE 0.20x0.30m)</v>
      </c>
      <c r="E907" s="865"/>
      <c r="F907" s="1499"/>
      <c r="G907" s="1368"/>
      <c r="H907" s="1369"/>
      <c r="I907" s="1499"/>
      <c r="J907" s="1368">
        <f>SUM(I911:I939)</f>
        <v>18</v>
      </c>
      <c r="K907" s="1370" t="str">
        <f>+[44]RESUMEN!E281</f>
        <v>und</v>
      </c>
    </row>
    <row r="908" spans="1:11" s="302" customFormat="1" ht="16.5" customHeight="1" x14ac:dyDescent="0.3">
      <c r="A908" s="248"/>
      <c r="B908" s="248"/>
      <c r="C908" s="1371"/>
      <c r="D908" s="1372" t="s">
        <v>4399</v>
      </c>
      <c r="E908" s="1373"/>
      <c r="F908" s="1374"/>
      <c r="G908" s="1375"/>
      <c r="H908" s="1376"/>
      <c r="I908" s="1377"/>
      <c r="J908" s="1386"/>
      <c r="K908" s="1387"/>
    </row>
    <row r="909" spans="1:11" s="302" customFormat="1" ht="16.5" customHeight="1" x14ac:dyDescent="0.3">
      <c r="A909" s="248"/>
      <c r="B909" s="248"/>
      <c r="C909" s="1371"/>
      <c r="D909" s="1380" t="s">
        <v>169</v>
      </c>
      <c r="E909" s="1373"/>
      <c r="F909" s="1374"/>
      <c r="G909" s="1375"/>
      <c r="H909" s="1376"/>
      <c r="I909" s="1377"/>
      <c r="J909" s="1395"/>
      <c r="K909" s="1379"/>
    </row>
    <row r="910" spans="1:11" s="302" customFormat="1" ht="16.5" customHeight="1" x14ac:dyDescent="0.3">
      <c r="A910" s="248"/>
      <c r="B910" s="248"/>
      <c r="C910" s="1371"/>
      <c r="D910" s="1381" t="s">
        <v>170</v>
      </c>
      <c r="E910" s="1373"/>
      <c r="F910" s="1374"/>
      <c r="G910" s="1375"/>
      <c r="H910" s="1376"/>
      <c r="I910" s="1377"/>
      <c r="J910" s="1390"/>
      <c r="K910" s="1379"/>
    </row>
    <row r="911" spans="1:11" s="302" customFormat="1" x14ac:dyDescent="0.3">
      <c r="A911" s="248"/>
      <c r="B911" s="248"/>
      <c r="C911" s="1371" t="s">
        <v>2316</v>
      </c>
      <c r="D911" s="1382" t="s">
        <v>1027</v>
      </c>
      <c r="E911" s="1373">
        <v>1</v>
      </c>
      <c r="F911" s="1374"/>
      <c r="G911" s="1375"/>
      <c r="H911" s="1376"/>
      <c r="I911" s="1377">
        <f>PRODUCT(E911:H911)</f>
        <v>1</v>
      </c>
      <c r="J911" s="1378"/>
      <c r="K911" s="1379"/>
    </row>
    <row r="912" spans="1:11" s="302" customFormat="1" ht="16.5" customHeight="1" x14ac:dyDescent="0.3">
      <c r="A912" s="248"/>
      <c r="B912" s="248"/>
      <c r="C912" s="1371" t="s">
        <v>2013</v>
      </c>
      <c r="D912" s="1382" t="s">
        <v>1860</v>
      </c>
      <c r="E912" s="1373">
        <v>1</v>
      </c>
      <c r="F912" s="1374"/>
      <c r="G912" s="1375"/>
      <c r="H912" s="1376"/>
      <c r="I912" s="1377">
        <f>PRODUCT(E912:H912)</f>
        <v>1</v>
      </c>
      <c r="J912" s="1378"/>
      <c r="K912" s="1379"/>
    </row>
    <row r="913" spans="1:12" s="302" customFormat="1" ht="16.5" customHeight="1" x14ac:dyDescent="0.3">
      <c r="A913" s="248"/>
      <c r="B913" s="248"/>
      <c r="C913" s="1371" t="s">
        <v>1270</v>
      </c>
      <c r="D913" s="1382" t="s">
        <v>1271</v>
      </c>
      <c r="E913" s="1373">
        <v>1</v>
      </c>
      <c r="F913" s="1374"/>
      <c r="G913" s="1375"/>
      <c r="H913" s="1376"/>
      <c r="I913" s="1377">
        <f>PRODUCT(E913:H913)</f>
        <v>1</v>
      </c>
      <c r="J913" s="1378"/>
      <c r="K913" s="1379"/>
    </row>
    <row r="914" spans="1:12" s="302" customFormat="1" ht="16.5" customHeight="1" x14ac:dyDescent="0.3">
      <c r="A914" s="248"/>
      <c r="B914" s="248"/>
      <c r="C914" s="1371" t="s">
        <v>1152</v>
      </c>
      <c r="D914" s="1382" t="s">
        <v>1153</v>
      </c>
      <c r="E914" s="1373">
        <v>1</v>
      </c>
      <c r="F914" s="1374"/>
      <c r="G914" s="1375"/>
      <c r="H914" s="1376"/>
      <c r="I914" s="1377">
        <f>PRODUCT(E914:H914)</f>
        <v>1</v>
      </c>
      <c r="J914" s="1378"/>
      <c r="K914" s="1379"/>
    </row>
    <row r="915" spans="1:12" s="302" customFormat="1" ht="16.5" customHeight="1" x14ac:dyDescent="0.3">
      <c r="A915" s="248"/>
      <c r="B915" s="248"/>
      <c r="C915" s="1371"/>
      <c r="D915" s="1372" t="s">
        <v>4403</v>
      </c>
      <c r="E915" s="1373"/>
      <c r="F915" s="1374"/>
      <c r="G915" s="1375"/>
      <c r="H915" s="1376"/>
      <c r="I915" s="1377"/>
      <c r="J915" s="1386"/>
      <c r="K915" s="1387"/>
    </row>
    <row r="916" spans="1:12" s="302" customFormat="1" ht="16.5" customHeight="1" x14ac:dyDescent="0.3">
      <c r="A916" s="248"/>
      <c r="B916" s="248"/>
      <c r="C916" s="1371"/>
      <c r="D916" s="1380" t="s">
        <v>200</v>
      </c>
      <c r="E916" s="1373"/>
      <c r="F916" s="1374"/>
      <c r="G916" s="1375"/>
      <c r="H916" s="1376"/>
      <c r="I916" s="1377"/>
      <c r="J916" s="1386"/>
      <c r="K916" s="1387"/>
    </row>
    <row r="917" spans="1:12" s="302" customFormat="1" ht="16.5" customHeight="1" x14ac:dyDescent="0.3">
      <c r="A917" s="248"/>
      <c r="B917" s="248"/>
      <c r="C917" s="1371"/>
      <c r="D917" s="1381" t="s">
        <v>170</v>
      </c>
      <c r="E917" s="1373"/>
      <c r="F917" s="1374"/>
      <c r="G917" s="1375"/>
      <c r="H917" s="1376"/>
      <c r="I917" s="1377"/>
      <c r="J917" s="1386"/>
      <c r="K917" s="1387"/>
    </row>
    <row r="918" spans="1:12" s="302" customFormat="1" ht="16.5" customHeight="1" x14ac:dyDescent="0.3">
      <c r="A918" s="248"/>
      <c r="B918" s="248"/>
      <c r="C918" s="1371" t="s">
        <v>1595</v>
      </c>
      <c r="D918" s="1382" t="s">
        <v>1027</v>
      </c>
      <c r="E918" s="1373">
        <v>1</v>
      </c>
      <c r="F918" s="1374"/>
      <c r="G918" s="1375"/>
      <c r="H918" s="1376"/>
      <c r="I918" s="1377">
        <f>PRODUCT(E918:H918)</f>
        <v>1</v>
      </c>
      <c r="J918" s="1386"/>
      <c r="K918" s="1387"/>
    </row>
    <row r="919" spans="1:12" s="302" customFormat="1" ht="16.5" customHeight="1" x14ac:dyDescent="0.3">
      <c r="A919" s="248"/>
      <c r="B919" s="248"/>
      <c r="C919" s="1371" t="s">
        <v>1704</v>
      </c>
      <c r="D919" s="1382" t="s">
        <v>1860</v>
      </c>
      <c r="E919" s="1373">
        <v>1</v>
      </c>
      <c r="F919" s="1374"/>
      <c r="G919" s="1375"/>
      <c r="H919" s="1376"/>
      <c r="I919" s="1377">
        <f>PRODUCT(E919:H919)</f>
        <v>1</v>
      </c>
      <c r="J919" s="1378"/>
      <c r="K919" s="1379"/>
    </row>
    <row r="920" spans="1:12" s="302" customFormat="1" ht="16.5" customHeight="1" x14ac:dyDescent="0.3">
      <c r="A920" s="248"/>
      <c r="B920" s="248"/>
      <c r="C920" s="1371" t="s">
        <v>1740</v>
      </c>
      <c r="D920" s="1382" t="s">
        <v>1271</v>
      </c>
      <c r="E920" s="1373">
        <v>1</v>
      </c>
      <c r="F920" s="1374"/>
      <c r="G920" s="1375"/>
      <c r="H920" s="1376"/>
      <c r="I920" s="1377">
        <f>PRODUCT(E920:H920)</f>
        <v>1</v>
      </c>
      <c r="J920" s="1378"/>
      <c r="K920" s="1379"/>
    </row>
    <row r="921" spans="1:12" s="302" customFormat="1" ht="16.5" customHeight="1" x14ac:dyDescent="0.3">
      <c r="A921" s="248"/>
      <c r="B921" s="248"/>
      <c r="C921" s="1371" t="s">
        <v>1680</v>
      </c>
      <c r="D921" s="1382" t="s">
        <v>2017</v>
      </c>
      <c r="E921" s="1373">
        <v>1</v>
      </c>
      <c r="F921" s="1374"/>
      <c r="G921" s="1375"/>
      <c r="H921" s="1376"/>
      <c r="I921" s="1377">
        <f>PRODUCT(E921:H921)</f>
        <v>1</v>
      </c>
      <c r="J921" s="1378"/>
      <c r="K921" s="1379"/>
    </row>
    <row r="922" spans="1:12" s="303" customFormat="1" x14ac:dyDescent="0.3">
      <c r="C922" s="1371"/>
      <c r="D922" s="1372" t="s">
        <v>4416</v>
      </c>
      <c r="E922" s="1373"/>
      <c r="F922" s="1374"/>
      <c r="G922" s="1375"/>
      <c r="H922" s="1376"/>
      <c r="I922" s="1377"/>
      <c r="J922" s="1378"/>
      <c r="K922" s="1379"/>
    </row>
    <row r="923" spans="1:12" s="302" customFormat="1" x14ac:dyDescent="0.3">
      <c r="A923" s="248"/>
      <c r="B923" s="248"/>
      <c r="C923" s="1371"/>
      <c r="D923" s="1380" t="s">
        <v>203</v>
      </c>
      <c r="E923" s="1373"/>
      <c r="F923" s="1374"/>
      <c r="G923" s="1375"/>
      <c r="H923" s="1376"/>
      <c r="I923" s="1377"/>
      <c r="J923" s="1378"/>
      <c r="K923" s="1379"/>
      <c r="L923" s="248"/>
    </row>
    <row r="924" spans="1:12" s="302" customFormat="1" ht="16.5" customHeight="1" x14ac:dyDescent="0.3">
      <c r="A924" s="248"/>
      <c r="B924" s="248"/>
      <c r="C924" s="1371"/>
      <c r="D924" s="1381" t="s">
        <v>170</v>
      </c>
      <c r="E924" s="1373"/>
      <c r="F924" s="1374"/>
      <c r="G924" s="1375"/>
      <c r="H924" s="1376"/>
      <c r="I924" s="1377"/>
      <c r="J924" s="1378"/>
      <c r="K924" s="1379"/>
      <c r="L924" s="248"/>
    </row>
    <row r="925" spans="1:12" s="302" customFormat="1" ht="16.5" customHeight="1" x14ac:dyDescent="0.3">
      <c r="A925" s="248"/>
      <c r="B925" s="248"/>
      <c r="C925" s="1371" t="s">
        <v>1751</v>
      </c>
      <c r="D925" s="1382" t="s">
        <v>1027</v>
      </c>
      <c r="E925" s="1373">
        <v>1</v>
      </c>
      <c r="F925" s="1374"/>
      <c r="G925" s="1375"/>
      <c r="H925" s="1376"/>
      <c r="I925" s="1377">
        <f>PRODUCT(E925:H925)</f>
        <v>1</v>
      </c>
      <c r="J925" s="1378"/>
      <c r="K925" s="1379"/>
    </row>
    <row r="926" spans="1:12" s="302" customFormat="1" ht="16.5" customHeight="1" x14ac:dyDescent="0.3">
      <c r="A926" s="248"/>
      <c r="B926" s="248"/>
      <c r="C926" s="1371" t="s">
        <v>1859</v>
      </c>
      <c r="D926" s="1382" t="s">
        <v>1860</v>
      </c>
      <c r="E926" s="1373">
        <v>1</v>
      </c>
      <c r="F926" s="1374"/>
      <c r="G926" s="1375"/>
      <c r="H926" s="1376"/>
      <c r="I926" s="1377">
        <f>PRODUCT(E926:H926)</f>
        <v>1</v>
      </c>
      <c r="J926" s="1378"/>
      <c r="K926" s="1379"/>
    </row>
    <row r="927" spans="1:12" s="302" customFormat="1" ht="16.5" customHeight="1" x14ac:dyDescent="0.3">
      <c r="A927" s="248"/>
      <c r="B927" s="248"/>
      <c r="C927" s="1371" t="s">
        <v>1898</v>
      </c>
      <c r="D927" s="1382" t="s">
        <v>1271</v>
      </c>
      <c r="E927" s="1373">
        <v>1</v>
      </c>
      <c r="F927" s="1374"/>
      <c r="G927" s="1375"/>
      <c r="H927" s="1376"/>
      <c r="I927" s="1377">
        <f>PRODUCT(E927:H927)</f>
        <v>1</v>
      </c>
      <c r="J927" s="1378"/>
      <c r="K927" s="1379"/>
    </row>
    <row r="928" spans="1:12" s="302" customFormat="1" ht="16.5" customHeight="1" x14ac:dyDescent="0.3">
      <c r="A928" s="248"/>
      <c r="B928" s="248"/>
      <c r="C928" s="1371" t="s">
        <v>1833</v>
      </c>
      <c r="D928" s="1382" t="s">
        <v>1153</v>
      </c>
      <c r="E928" s="1373">
        <v>1</v>
      </c>
      <c r="F928" s="1374"/>
      <c r="G928" s="1375"/>
      <c r="H928" s="1376"/>
      <c r="I928" s="1377">
        <f>PRODUCT(E928:H928)</f>
        <v>1</v>
      </c>
      <c r="J928" s="1378"/>
      <c r="K928" s="1379"/>
    </row>
    <row r="929" spans="1:11" s="302" customFormat="1" ht="16.5" customHeight="1" x14ac:dyDescent="0.3">
      <c r="A929" s="248"/>
      <c r="B929" s="248"/>
      <c r="C929" s="1371"/>
      <c r="D929" s="1380" t="s">
        <v>206</v>
      </c>
      <c r="E929" s="1373"/>
      <c r="F929" s="1374"/>
      <c r="G929" s="1375"/>
      <c r="H929" s="1376"/>
      <c r="I929" s="1377"/>
      <c r="J929" s="1378"/>
      <c r="K929" s="1379"/>
    </row>
    <row r="930" spans="1:11" s="302" customFormat="1" ht="16.5" customHeight="1" x14ac:dyDescent="0.3">
      <c r="A930" s="248"/>
      <c r="B930" s="248"/>
      <c r="C930" s="1371"/>
      <c r="D930" s="1381" t="s">
        <v>170</v>
      </c>
      <c r="E930" s="1373"/>
      <c r="F930" s="1374"/>
      <c r="G930" s="1375"/>
      <c r="H930" s="1376"/>
      <c r="I930" s="1377"/>
      <c r="J930" s="1378"/>
      <c r="K930" s="1379"/>
    </row>
    <row r="931" spans="1:11" s="302" customFormat="1" ht="16.5" customHeight="1" x14ac:dyDescent="0.3">
      <c r="A931" s="248"/>
      <c r="B931" s="248"/>
      <c r="C931" s="1371" t="s">
        <v>1943</v>
      </c>
      <c r="D931" s="1382" t="s">
        <v>4427</v>
      </c>
      <c r="E931" s="1373">
        <v>1</v>
      </c>
      <c r="F931" s="1374"/>
      <c r="G931" s="1375"/>
      <c r="H931" s="1376"/>
      <c r="I931" s="1377">
        <f>PRODUCT(E931:H931)</f>
        <v>1</v>
      </c>
      <c r="J931" s="1378"/>
      <c r="K931" s="1379"/>
    </row>
    <row r="932" spans="1:11" s="302" customFormat="1" ht="16.5" customHeight="1" x14ac:dyDescent="0.3">
      <c r="A932" s="248"/>
      <c r="B932" s="248"/>
      <c r="C932" s="1371" t="s">
        <v>1946</v>
      </c>
      <c r="D932" s="1382" t="s">
        <v>4430</v>
      </c>
      <c r="E932" s="1373">
        <v>1</v>
      </c>
      <c r="F932" s="1374"/>
      <c r="G932" s="1375"/>
      <c r="H932" s="1376"/>
      <c r="I932" s="1377">
        <f>PRODUCT(E932:H932)</f>
        <v>1</v>
      </c>
      <c r="J932" s="1378"/>
      <c r="K932" s="1379"/>
    </row>
    <row r="933" spans="1:11" s="302" customFormat="1" ht="16.5" customHeight="1" x14ac:dyDescent="0.3">
      <c r="A933" s="248"/>
      <c r="B933" s="248"/>
      <c r="C933" s="1371" t="s">
        <v>1938</v>
      </c>
      <c r="D933" s="1382" t="s">
        <v>4431</v>
      </c>
      <c r="E933" s="1373">
        <v>1</v>
      </c>
      <c r="F933" s="1374"/>
      <c r="G933" s="1375"/>
      <c r="H933" s="1376"/>
      <c r="I933" s="1377">
        <f>PRODUCT(E933:H933)</f>
        <v>1</v>
      </c>
      <c r="J933" s="1378"/>
      <c r="K933" s="1379"/>
    </row>
    <row r="934" spans="1:11" s="302" customFormat="1" x14ac:dyDescent="0.3">
      <c r="A934" s="248"/>
      <c r="B934" s="248"/>
      <c r="C934" s="1366" t="e">
        <f>RESUMEN!#REF!</f>
        <v>#REF!</v>
      </c>
      <c r="D934" s="1693" t="e">
        <f>RESUMEN!#REF!</f>
        <v>#REF!</v>
      </c>
      <c r="E934" s="865"/>
      <c r="F934" s="1499"/>
      <c r="G934" s="1368"/>
      <c r="H934" s="1369"/>
      <c r="I934" s="1499"/>
      <c r="J934" s="1368">
        <f>SUM(I938:I963)</f>
        <v>19</v>
      </c>
      <c r="K934" s="1370" t="str">
        <f>+[44]RESUMEN!E308</f>
        <v>und</v>
      </c>
    </row>
    <row r="935" spans="1:11" s="302" customFormat="1" ht="16.5" customHeight="1" x14ac:dyDescent="0.3">
      <c r="A935" s="248"/>
      <c r="B935" s="248"/>
      <c r="C935" s="1371"/>
      <c r="D935" s="1372" t="s">
        <v>4399</v>
      </c>
      <c r="E935" s="1373"/>
      <c r="F935" s="1374"/>
      <c r="G935" s="1375"/>
      <c r="H935" s="1376"/>
      <c r="I935" s="1377"/>
      <c r="J935" s="1386"/>
      <c r="K935" s="1387"/>
    </row>
    <row r="936" spans="1:11" s="302" customFormat="1" ht="16.5" customHeight="1" x14ac:dyDescent="0.3">
      <c r="A936" s="248"/>
      <c r="B936" s="248"/>
      <c r="C936" s="1371"/>
      <c r="D936" s="1380" t="s">
        <v>169</v>
      </c>
      <c r="E936" s="1373"/>
      <c r="F936" s="1374"/>
      <c r="G936" s="1375"/>
      <c r="H936" s="1376"/>
      <c r="I936" s="1377"/>
      <c r="J936" s="1395"/>
      <c r="K936" s="1379"/>
    </row>
    <row r="937" spans="1:11" s="302" customFormat="1" ht="16.5" customHeight="1" x14ac:dyDescent="0.3">
      <c r="A937" s="248"/>
      <c r="B937" s="248"/>
      <c r="C937" s="1371"/>
      <c r="D937" s="1381" t="s">
        <v>170</v>
      </c>
      <c r="E937" s="1373"/>
      <c r="F937" s="1374"/>
      <c r="G937" s="1375"/>
      <c r="H937" s="1376"/>
      <c r="I937" s="1377"/>
      <c r="J937" s="1390"/>
      <c r="K937" s="1379"/>
    </row>
    <row r="938" spans="1:11" s="302" customFormat="1" x14ac:dyDescent="0.3">
      <c r="A938" s="248"/>
      <c r="B938" s="248"/>
      <c r="C938" s="1371" t="s">
        <v>2316</v>
      </c>
      <c r="D938" s="1382" t="s">
        <v>2317</v>
      </c>
      <c r="E938" s="1373">
        <v>2</v>
      </c>
      <c r="F938" s="1374"/>
      <c r="G938" s="1375"/>
      <c r="H938" s="1376"/>
      <c r="I938" s="1377">
        <f>PRODUCT(E938:H938)</f>
        <v>2</v>
      </c>
      <c r="J938" s="1378"/>
      <c r="K938" s="1379"/>
    </row>
    <row r="939" spans="1:11" s="302" customFormat="1" ht="16.5" customHeight="1" x14ac:dyDescent="0.3">
      <c r="A939" s="248"/>
      <c r="B939" s="248"/>
      <c r="C939" s="1371" t="s">
        <v>2013</v>
      </c>
      <c r="D939" s="1382" t="s">
        <v>4465</v>
      </c>
      <c r="E939" s="1373">
        <v>1</v>
      </c>
      <c r="F939" s="1374"/>
      <c r="G939" s="1375"/>
      <c r="H939" s="1376"/>
      <c r="I939" s="1377">
        <f>PRODUCT(E939:H939)</f>
        <v>1</v>
      </c>
      <c r="J939" s="1378"/>
      <c r="K939" s="1379"/>
    </row>
    <row r="940" spans="1:11" s="302" customFormat="1" ht="16.5" customHeight="1" x14ac:dyDescent="0.3">
      <c r="A940" s="248"/>
      <c r="B940" s="248"/>
      <c r="C940" s="1371" t="s">
        <v>1270</v>
      </c>
      <c r="D940" s="1382" t="s">
        <v>4488</v>
      </c>
      <c r="E940" s="1373">
        <v>1</v>
      </c>
      <c r="F940" s="1374"/>
      <c r="G940" s="1375"/>
      <c r="H940" s="1376"/>
      <c r="I940" s="1377">
        <f>PRODUCT(E940:H940)</f>
        <v>1</v>
      </c>
      <c r="J940" s="1378"/>
      <c r="K940" s="1379"/>
    </row>
    <row r="941" spans="1:11" s="302" customFormat="1" ht="16.5" customHeight="1" x14ac:dyDescent="0.3">
      <c r="A941" s="248"/>
      <c r="B941" s="248"/>
      <c r="C941" s="1371" t="s">
        <v>1152</v>
      </c>
      <c r="D941" s="1382" t="s">
        <v>4489</v>
      </c>
      <c r="E941" s="1373">
        <v>1</v>
      </c>
      <c r="F941" s="1374"/>
      <c r="G941" s="1375"/>
      <c r="H941" s="1376"/>
      <c r="I941" s="1377">
        <f>PRODUCT(E941:H941)</f>
        <v>1</v>
      </c>
      <c r="J941" s="1378"/>
      <c r="K941" s="1379"/>
    </row>
    <row r="942" spans="1:11" s="302" customFormat="1" ht="16.5" customHeight="1" x14ac:dyDescent="0.3">
      <c r="A942" s="248"/>
      <c r="B942" s="248"/>
      <c r="C942" s="1371" t="s">
        <v>2007</v>
      </c>
      <c r="D942" s="1382" t="s">
        <v>4460</v>
      </c>
      <c r="E942" s="1373">
        <v>1</v>
      </c>
      <c r="F942" s="1374"/>
      <c r="G942" s="1375"/>
      <c r="H942" s="1376"/>
      <c r="I942" s="1377">
        <f>PRODUCT(E942:H942)</f>
        <v>1</v>
      </c>
      <c r="J942" s="1378"/>
      <c r="K942" s="1379"/>
    </row>
    <row r="943" spans="1:11" s="302" customFormat="1" ht="16.5" customHeight="1" x14ac:dyDescent="0.3">
      <c r="A943" s="248"/>
      <c r="B943" s="248"/>
      <c r="C943" s="1371"/>
      <c r="D943" s="1372" t="s">
        <v>4403</v>
      </c>
      <c r="E943" s="1373"/>
      <c r="F943" s="1374"/>
      <c r="G943" s="1375"/>
      <c r="H943" s="1376"/>
      <c r="I943" s="1377"/>
      <c r="J943" s="1386"/>
      <c r="K943" s="1387"/>
    </row>
    <row r="944" spans="1:11" s="302" customFormat="1" ht="16.5" customHeight="1" x14ac:dyDescent="0.3">
      <c r="A944" s="248"/>
      <c r="B944" s="248"/>
      <c r="C944" s="1371"/>
      <c r="D944" s="1380" t="s">
        <v>200</v>
      </c>
      <c r="E944" s="1373"/>
      <c r="F944" s="1374"/>
      <c r="G944" s="1375"/>
      <c r="H944" s="1376"/>
      <c r="I944" s="1377"/>
      <c r="J944" s="1386"/>
      <c r="K944" s="1387"/>
    </row>
    <row r="945" spans="1:11" s="302" customFormat="1" ht="16.5" customHeight="1" x14ac:dyDescent="0.3">
      <c r="A945" s="248"/>
      <c r="B945" s="248"/>
      <c r="C945" s="1371"/>
      <c r="D945" s="1381" t="s">
        <v>170</v>
      </c>
      <c r="E945" s="1373"/>
      <c r="F945" s="1374"/>
      <c r="G945" s="1375"/>
      <c r="H945" s="1376"/>
      <c r="I945" s="1377"/>
      <c r="J945" s="1386"/>
      <c r="K945" s="1387"/>
    </row>
    <row r="946" spans="1:11" s="302" customFormat="1" ht="16.5" customHeight="1" x14ac:dyDescent="0.3">
      <c r="A946" s="248"/>
      <c r="B946" s="248"/>
      <c r="C946" s="1371" t="s">
        <v>1595</v>
      </c>
      <c r="D946" s="1382" t="s">
        <v>1027</v>
      </c>
      <c r="E946" s="1373">
        <v>2</v>
      </c>
      <c r="F946" s="1374"/>
      <c r="G946" s="1375"/>
      <c r="H946" s="1376"/>
      <c r="I946" s="1377">
        <f>PRODUCT(E946:H946)</f>
        <v>2</v>
      </c>
      <c r="J946" s="1386"/>
      <c r="K946" s="1387"/>
    </row>
    <row r="947" spans="1:11" s="302" customFormat="1" ht="16.5" customHeight="1" x14ac:dyDescent="0.3">
      <c r="A947" s="248"/>
      <c r="B947" s="248"/>
      <c r="C947" s="1371" t="s">
        <v>1704</v>
      </c>
      <c r="D947" s="1382" t="s">
        <v>1860</v>
      </c>
      <c r="E947" s="1373">
        <v>1</v>
      </c>
      <c r="F947" s="1374"/>
      <c r="G947" s="1375"/>
      <c r="H947" s="1376"/>
      <c r="I947" s="1377">
        <f>PRODUCT(E947:H947)</f>
        <v>1</v>
      </c>
      <c r="J947" s="1378"/>
      <c r="K947" s="1379"/>
    </row>
    <row r="948" spans="1:11" s="302" customFormat="1" ht="16.5" customHeight="1" x14ac:dyDescent="0.3">
      <c r="A948" s="248"/>
      <c r="B948" s="248"/>
      <c r="C948" s="1371" t="s">
        <v>1740</v>
      </c>
      <c r="D948" s="1382" t="s">
        <v>1271</v>
      </c>
      <c r="E948" s="1373">
        <v>1</v>
      </c>
      <c r="F948" s="1374"/>
      <c r="G948" s="1375"/>
      <c r="H948" s="1376"/>
      <c r="I948" s="1377">
        <f>PRODUCT(E948:H948)</f>
        <v>1</v>
      </c>
      <c r="J948" s="1378"/>
      <c r="K948" s="1379"/>
    </row>
    <row r="949" spans="1:11" s="302" customFormat="1" ht="16.5" customHeight="1" x14ac:dyDescent="0.3">
      <c r="A949" s="248"/>
      <c r="B949" s="248"/>
      <c r="C949" s="1371" t="s">
        <v>1680</v>
      </c>
      <c r="D949" s="1382" t="s">
        <v>2017</v>
      </c>
      <c r="E949" s="1373">
        <v>1</v>
      </c>
      <c r="F949" s="1374"/>
      <c r="G949" s="1375"/>
      <c r="H949" s="1376"/>
      <c r="I949" s="1377">
        <f>PRODUCT(E949:H949)</f>
        <v>1</v>
      </c>
      <c r="J949" s="1378"/>
      <c r="K949" s="1379"/>
    </row>
    <row r="950" spans="1:11" s="302" customFormat="1" ht="16.5" customHeight="1" x14ac:dyDescent="0.3">
      <c r="A950" s="248"/>
      <c r="B950" s="248"/>
      <c r="C950" s="1371"/>
      <c r="D950" s="1372" t="s">
        <v>4416</v>
      </c>
      <c r="E950" s="1373"/>
      <c r="F950" s="1374"/>
      <c r="G950" s="1375"/>
      <c r="H950" s="1376"/>
      <c r="I950" s="1377"/>
      <c r="J950" s="1378"/>
      <c r="K950" s="1379"/>
    </row>
    <row r="951" spans="1:11" s="302" customFormat="1" ht="16.5" customHeight="1" x14ac:dyDescent="0.3">
      <c r="A951" s="248"/>
      <c r="B951" s="248"/>
      <c r="C951" s="1371"/>
      <c r="D951" s="1380" t="s">
        <v>203</v>
      </c>
      <c r="E951" s="1373"/>
      <c r="F951" s="1374"/>
      <c r="G951" s="1375"/>
      <c r="H951" s="1376"/>
      <c r="I951" s="1377"/>
      <c r="J951" s="1378"/>
      <c r="K951" s="1379"/>
    </row>
    <row r="952" spans="1:11" s="302" customFormat="1" ht="16.5" customHeight="1" x14ac:dyDescent="0.3">
      <c r="A952" s="248"/>
      <c r="B952" s="248"/>
      <c r="C952" s="1371"/>
      <c r="D952" s="1381" t="s">
        <v>170</v>
      </c>
      <c r="E952" s="1373"/>
      <c r="F952" s="1374"/>
      <c r="G952" s="1375"/>
      <c r="H952" s="1376"/>
      <c r="I952" s="1377"/>
      <c r="J952" s="1378"/>
      <c r="K952" s="1379"/>
    </row>
    <row r="953" spans="1:11" s="302" customFormat="1" ht="16.5" customHeight="1" x14ac:dyDescent="0.3">
      <c r="A953" s="248"/>
      <c r="B953" s="248"/>
      <c r="C953" s="1371" t="s">
        <v>1751</v>
      </c>
      <c r="D953" s="1382" t="s">
        <v>1027</v>
      </c>
      <c r="E953" s="1373">
        <v>1</v>
      </c>
      <c r="F953" s="1374"/>
      <c r="G953" s="1375"/>
      <c r="H953" s="1376"/>
      <c r="I953" s="1377">
        <f>PRODUCT(E953:H953)</f>
        <v>1</v>
      </c>
      <c r="J953" s="1378"/>
      <c r="K953" s="1379"/>
    </row>
    <row r="954" spans="1:11" s="302" customFormat="1" ht="16.5" customHeight="1" x14ac:dyDescent="0.3">
      <c r="A954" s="248"/>
      <c r="B954" s="248"/>
      <c r="C954" s="1371" t="s">
        <v>1859</v>
      </c>
      <c r="D954" s="1382" t="s">
        <v>1860</v>
      </c>
      <c r="E954" s="1373">
        <v>1</v>
      </c>
      <c r="F954" s="1374"/>
      <c r="G954" s="1375"/>
      <c r="H954" s="1376"/>
      <c r="I954" s="1377">
        <f>PRODUCT(E954:H954)</f>
        <v>1</v>
      </c>
      <c r="J954" s="1378"/>
      <c r="K954" s="1379"/>
    </row>
    <row r="955" spans="1:11" s="302" customFormat="1" ht="16.5" customHeight="1" x14ac:dyDescent="0.3">
      <c r="A955" s="248"/>
      <c r="B955" s="248"/>
      <c r="C955" s="1371" t="s">
        <v>1898</v>
      </c>
      <c r="D955" s="1382" t="s">
        <v>1271</v>
      </c>
      <c r="E955" s="1373">
        <v>1</v>
      </c>
      <c r="F955" s="1374"/>
      <c r="G955" s="1375"/>
      <c r="H955" s="1376"/>
      <c r="I955" s="1377">
        <f>PRODUCT(E955:H955)</f>
        <v>1</v>
      </c>
      <c r="J955" s="1378"/>
      <c r="K955" s="1379"/>
    </row>
    <row r="956" spans="1:11" s="302" customFormat="1" ht="16.5" customHeight="1" x14ac:dyDescent="0.3">
      <c r="A956" s="248"/>
      <c r="B956" s="248"/>
      <c r="C956" s="1371" t="s">
        <v>1833</v>
      </c>
      <c r="D956" s="1382" t="s">
        <v>1153</v>
      </c>
      <c r="E956" s="1373">
        <v>1</v>
      </c>
      <c r="F956" s="1374"/>
      <c r="G956" s="1375"/>
      <c r="H956" s="1376"/>
      <c r="I956" s="1377">
        <f>PRODUCT(E956:H956)</f>
        <v>1</v>
      </c>
      <c r="J956" s="1378"/>
      <c r="K956" s="1379"/>
    </row>
    <row r="957" spans="1:11" s="302" customFormat="1" ht="16.5" customHeight="1" x14ac:dyDescent="0.3">
      <c r="A957" s="248"/>
      <c r="B957" s="248"/>
      <c r="C957" s="1371"/>
      <c r="D957" s="1372" t="s">
        <v>4432</v>
      </c>
      <c r="E957" s="1373"/>
      <c r="F957" s="1374"/>
      <c r="G957" s="1375"/>
      <c r="H957" s="1376"/>
      <c r="I957" s="1377"/>
      <c r="J957" s="1378"/>
      <c r="K957" s="1379"/>
    </row>
    <row r="958" spans="1:11" s="302" customFormat="1" ht="16.5" customHeight="1" x14ac:dyDescent="0.3">
      <c r="A958" s="248"/>
      <c r="B958" s="248"/>
      <c r="C958" s="1371"/>
      <c r="D958" s="1380" t="s">
        <v>206</v>
      </c>
      <c r="E958" s="1373"/>
      <c r="F958" s="1374"/>
      <c r="G958" s="1375"/>
      <c r="H958" s="1376"/>
      <c r="I958" s="1377"/>
      <c r="J958" s="1378"/>
      <c r="K958" s="1379"/>
    </row>
    <row r="959" spans="1:11" s="302" customFormat="1" ht="16.5" customHeight="1" x14ac:dyDescent="0.3">
      <c r="A959" s="248"/>
      <c r="B959" s="248"/>
      <c r="C959" s="1371"/>
      <c r="D959" s="1381" t="s">
        <v>170</v>
      </c>
      <c r="E959" s="1373"/>
      <c r="F959" s="1374"/>
      <c r="G959" s="1375"/>
      <c r="H959" s="1376"/>
      <c r="I959" s="1377"/>
      <c r="J959" s="1378"/>
      <c r="K959" s="1379"/>
    </row>
    <row r="960" spans="1:11" s="302" customFormat="1" ht="16.5" customHeight="1" x14ac:dyDescent="0.3">
      <c r="A960" s="248"/>
      <c r="B960" s="248"/>
      <c r="C960" s="1371" t="s">
        <v>1943</v>
      </c>
      <c r="D960" s="1382" t="s">
        <v>4427</v>
      </c>
      <c r="E960" s="1373">
        <v>1</v>
      </c>
      <c r="F960" s="1374"/>
      <c r="G960" s="1375"/>
      <c r="H960" s="1376"/>
      <c r="I960" s="1377">
        <f>PRODUCT(E960:H960)</f>
        <v>1</v>
      </c>
      <c r="J960" s="1378"/>
      <c r="K960" s="1379"/>
    </row>
    <row r="961" spans="1:12" s="302" customFormat="1" ht="16.5" customHeight="1" x14ac:dyDescent="0.3">
      <c r="A961" s="248"/>
      <c r="B961" s="248"/>
      <c r="C961" s="1371" t="s">
        <v>1946</v>
      </c>
      <c r="D961" s="1382" t="s">
        <v>4430</v>
      </c>
      <c r="E961" s="1373">
        <v>1</v>
      </c>
      <c r="F961" s="1374"/>
      <c r="G961" s="1375"/>
      <c r="H961" s="1376"/>
      <c r="I961" s="1377">
        <f>PRODUCT(E961:H961)</f>
        <v>1</v>
      </c>
      <c r="J961" s="1378"/>
      <c r="K961" s="1379"/>
    </row>
    <row r="962" spans="1:12" s="302" customFormat="1" ht="16.5" customHeight="1" x14ac:dyDescent="0.3">
      <c r="A962" s="248"/>
      <c r="B962" s="248"/>
      <c r="C962" s="1371" t="s">
        <v>1938</v>
      </c>
      <c r="D962" s="1382" t="s">
        <v>4431</v>
      </c>
      <c r="E962" s="1373">
        <v>1</v>
      </c>
      <c r="F962" s="1374"/>
      <c r="G962" s="1375"/>
      <c r="H962" s="1376"/>
      <c r="I962" s="1377">
        <f>PRODUCT(E962:H962)</f>
        <v>1</v>
      </c>
      <c r="J962" s="1378"/>
      <c r="K962" s="1379"/>
    </row>
    <row r="963" spans="1:12" s="302" customFormat="1" ht="16.5" customHeight="1" x14ac:dyDescent="0.3">
      <c r="A963" s="248"/>
      <c r="B963" s="248"/>
      <c r="C963" s="1371" t="s">
        <v>1934</v>
      </c>
      <c r="D963" s="1382" t="s">
        <v>4429</v>
      </c>
      <c r="E963" s="1373">
        <v>1</v>
      </c>
      <c r="F963" s="1374"/>
      <c r="G963" s="1375"/>
      <c r="H963" s="1376"/>
      <c r="I963" s="1377">
        <f>PRODUCT(E963:H963)</f>
        <v>1</v>
      </c>
      <c r="J963" s="1378"/>
      <c r="K963" s="1379"/>
    </row>
    <row r="964" spans="1:12" s="302" customFormat="1" ht="41.4" x14ac:dyDescent="0.3">
      <c r="A964" s="248"/>
      <c r="B964" s="248"/>
      <c r="C964" s="1366" t="str">
        <f>RESUMEN!C549</f>
        <v>03.16.03.13</v>
      </c>
      <c r="D964" s="1693" t="str">
        <f>RESUMEN!D549</f>
        <v>VALVULA SIAMESA (PARA CONEXIÓN DE BOMBEROS). (DUCTO HORIZONTAL DE 0.20x0.20m h:0.30 s.n.pp.t. CON TAPA REMOVIBLE)</v>
      </c>
      <c r="E964" s="865"/>
      <c r="F964" s="1499"/>
      <c r="G964" s="1368"/>
      <c r="H964" s="1369"/>
      <c r="I964" s="1499"/>
      <c r="J964" s="1368">
        <f>SUM(I968:I970)</f>
        <v>2</v>
      </c>
      <c r="K964" s="1370" t="str">
        <f>+[44]RESUMEN!E338</f>
        <v>und</v>
      </c>
    </row>
    <row r="965" spans="1:12" s="302" customFormat="1" ht="16.5" customHeight="1" x14ac:dyDescent="0.3">
      <c r="A965" s="248"/>
      <c r="B965" s="248"/>
      <c r="C965" s="1371"/>
      <c r="D965" s="1372" t="s">
        <v>4400</v>
      </c>
      <c r="E965" s="1373"/>
      <c r="F965" s="1374"/>
      <c r="G965" s="1375"/>
      <c r="H965" s="1376"/>
      <c r="I965" s="1377"/>
      <c r="J965" s="1386"/>
      <c r="K965" s="1387"/>
    </row>
    <row r="966" spans="1:12" s="302" customFormat="1" ht="16.5" customHeight="1" x14ac:dyDescent="0.3">
      <c r="A966" s="248"/>
      <c r="B966" s="248"/>
      <c r="C966" s="1371"/>
      <c r="D966" s="1380" t="s">
        <v>169</v>
      </c>
      <c r="E966" s="1373"/>
      <c r="F966" s="1374"/>
      <c r="G966" s="1375"/>
      <c r="H966" s="1376"/>
      <c r="I966" s="1377"/>
      <c r="J966" s="1395"/>
      <c r="K966" s="1379"/>
    </row>
    <row r="967" spans="1:12" s="302" customFormat="1" ht="16.5" customHeight="1" x14ac:dyDescent="0.3">
      <c r="A967" s="248"/>
      <c r="B967" s="248"/>
      <c r="C967" s="1371"/>
      <c r="D967" s="1381" t="s">
        <v>170</v>
      </c>
      <c r="E967" s="1373"/>
      <c r="F967" s="1374"/>
      <c r="G967" s="1375"/>
      <c r="H967" s="1376"/>
      <c r="I967" s="1377"/>
      <c r="J967" s="1390"/>
      <c r="K967" s="1379"/>
    </row>
    <row r="968" spans="1:12" s="302" customFormat="1" ht="16.5" customHeight="1" x14ac:dyDescent="0.3">
      <c r="A968" s="248"/>
      <c r="B968" s="248"/>
      <c r="C968" s="1371"/>
      <c r="D968" s="1382" t="s">
        <v>3798</v>
      </c>
      <c r="E968" s="1373">
        <v>1</v>
      </c>
      <c r="F968" s="1374"/>
      <c r="G968" s="1375"/>
      <c r="H968" s="1376"/>
      <c r="I968" s="1377">
        <f>PRODUCT(E968:H968)</f>
        <v>1</v>
      </c>
      <c r="J968" s="1390"/>
      <c r="K968" s="1379"/>
    </row>
    <row r="969" spans="1:12" s="302" customFormat="1" ht="16.5" customHeight="1" x14ac:dyDescent="0.3">
      <c r="A969" s="248"/>
      <c r="B969" s="248"/>
      <c r="C969" s="1371"/>
      <c r="D969" s="1381" t="s">
        <v>170</v>
      </c>
      <c r="E969" s="1373"/>
      <c r="F969" s="1374"/>
      <c r="G969" s="1375"/>
      <c r="H969" s="1376"/>
      <c r="I969" s="1377"/>
      <c r="J969" s="1390"/>
      <c r="K969" s="1379"/>
    </row>
    <row r="970" spans="1:12" s="302" customFormat="1" x14ac:dyDescent="0.3">
      <c r="A970" s="248"/>
      <c r="B970" s="248"/>
      <c r="C970" s="1371"/>
      <c r="D970" s="1382" t="s">
        <v>4498</v>
      </c>
      <c r="E970" s="1373">
        <v>1</v>
      </c>
      <c r="F970" s="1374"/>
      <c r="G970" s="1375"/>
      <c r="H970" s="1376"/>
      <c r="I970" s="1377">
        <f>PRODUCT(E970:H970)</f>
        <v>1</v>
      </c>
      <c r="J970" s="1378"/>
      <c r="K970" s="1379"/>
    </row>
    <row r="971" spans="1:12" ht="16.5" customHeight="1" x14ac:dyDescent="0.3">
      <c r="C971" s="1359" t="str">
        <f>RESUMEN!C552</f>
        <v>03.16.04</v>
      </c>
      <c r="D971" s="1360" t="str">
        <f>RESUMEN!D552</f>
        <v xml:space="preserve">      SEÑALES DE ADVERTENCIA</v>
      </c>
      <c r="E971" s="1361"/>
      <c r="F971" s="1362"/>
      <c r="G971" s="1363"/>
      <c r="H971" s="1364"/>
      <c r="I971" s="1362"/>
      <c r="J971" s="1363"/>
      <c r="K971" s="1365"/>
    </row>
    <row r="972" spans="1:12" s="302" customFormat="1" ht="16.5" customHeight="1" x14ac:dyDescent="0.3">
      <c r="A972" s="248"/>
      <c r="B972" s="248"/>
      <c r="C972" s="1366" t="str">
        <f>RESUMEN!C553</f>
        <v>03.16.04.01</v>
      </c>
      <c r="D972" s="1396" t="str">
        <f>RESUMEN!D553</f>
        <v>ATENCIÓN RIESGO ELÉCTRICO (VINILO DE PVC FOTOLUMINISCENTE, LAMINADO A PRESION SOBRE PLACA RIGIDA DE CELTEX 3mm. ADOSADA DE 0.20x0.30m)</v>
      </c>
      <c r="E972" s="865"/>
      <c r="F972" s="1499"/>
      <c r="G972" s="1368"/>
      <c r="H972" s="1369"/>
      <c r="I972" s="1499"/>
      <c r="J972" s="1368">
        <f>SUM(I975:I1037)</f>
        <v>122</v>
      </c>
      <c r="K972" s="1370">
        <f>+[44]RESUMEN!E799</f>
        <v>0</v>
      </c>
      <c r="L972" s="248"/>
    </row>
    <row r="973" spans="1:12" s="302" customFormat="1" ht="16.5" customHeight="1" x14ac:dyDescent="0.3">
      <c r="A973" s="248"/>
      <c r="B973" s="248"/>
      <c r="C973" s="1371"/>
      <c r="D973" s="1372" t="s">
        <v>4399</v>
      </c>
      <c r="E973" s="1373"/>
      <c r="F973" s="1374"/>
      <c r="G973" s="1375"/>
      <c r="H973" s="1376"/>
      <c r="I973" s="1377"/>
      <c r="J973" s="1378"/>
      <c r="K973" s="1379"/>
    </row>
    <row r="974" spans="1:12" s="303" customFormat="1" x14ac:dyDescent="0.3">
      <c r="C974" s="1371"/>
      <c r="D974" s="1380" t="s">
        <v>169</v>
      </c>
      <c r="E974" s="1373"/>
      <c r="F974" s="1374"/>
      <c r="G974" s="1375"/>
      <c r="H974" s="1376"/>
      <c r="I974" s="1377"/>
      <c r="J974" s="1378"/>
      <c r="K974" s="1379"/>
    </row>
    <row r="975" spans="1:12" s="302" customFormat="1" x14ac:dyDescent="0.3">
      <c r="A975" s="248"/>
      <c r="B975" s="248"/>
      <c r="C975" s="1371"/>
      <c r="D975" s="1381" t="s">
        <v>170</v>
      </c>
      <c r="E975" s="1373"/>
      <c r="F975" s="1374"/>
      <c r="G975" s="1375"/>
      <c r="H975" s="1376"/>
      <c r="I975" s="1377"/>
      <c r="J975" s="1378"/>
      <c r="K975" s="1379"/>
      <c r="L975" s="248"/>
    </row>
    <row r="976" spans="1:12" s="302" customFormat="1" ht="16.5" customHeight="1" x14ac:dyDescent="0.3">
      <c r="A976" s="248"/>
      <c r="B976" s="248"/>
      <c r="C976" s="1371" t="s">
        <v>948</v>
      </c>
      <c r="D976" s="1382" t="s">
        <v>209</v>
      </c>
      <c r="E976" s="1373">
        <v>3</v>
      </c>
      <c r="F976" s="1374"/>
      <c r="G976" s="1375"/>
      <c r="H976" s="1376"/>
      <c r="I976" s="1377">
        <f t="shared" ref="I976:I984" si="37">PRODUCT(E976:H976)</f>
        <v>3</v>
      </c>
      <c r="J976" s="1378"/>
      <c r="K976" s="1379"/>
      <c r="L976" s="248"/>
    </row>
    <row r="977" spans="1:11" s="302" customFormat="1" ht="16.5" customHeight="1" x14ac:dyDescent="0.3">
      <c r="A977" s="248"/>
      <c r="B977" s="248"/>
      <c r="C977" s="1371" t="s">
        <v>860</v>
      </c>
      <c r="D977" s="1382" t="s">
        <v>209</v>
      </c>
      <c r="E977" s="1373">
        <v>5</v>
      </c>
      <c r="F977" s="1374"/>
      <c r="G977" s="1375"/>
      <c r="H977" s="1376"/>
      <c r="I977" s="1377">
        <f t="shared" si="37"/>
        <v>5</v>
      </c>
      <c r="J977" s="1378"/>
      <c r="K977" s="1379"/>
    </row>
    <row r="978" spans="1:11" s="302" customFormat="1" ht="16.5" customHeight="1" x14ac:dyDescent="0.3">
      <c r="A978" s="248"/>
      <c r="B978" s="248"/>
      <c r="C978" s="1371" t="s">
        <v>1368</v>
      </c>
      <c r="D978" s="1382" t="s">
        <v>209</v>
      </c>
      <c r="E978" s="1373">
        <v>3</v>
      </c>
      <c r="F978" s="1374"/>
      <c r="G978" s="1375"/>
      <c r="H978" s="1376"/>
      <c r="I978" s="1377">
        <f t="shared" si="37"/>
        <v>3</v>
      </c>
      <c r="J978" s="1378"/>
      <c r="K978" s="1379"/>
    </row>
    <row r="979" spans="1:11" s="302" customFormat="1" ht="16.5" customHeight="1" x14ac:dyDescent="0.3">
      <c r="A979" s="248"/>
      <c r="B979" s="248"/>
      <c r="C979" s="1371" t="s">
        <v>1125</v>
      </c>
      <c r="D979" s="1382" t="s">
        <v>4491</v>
      </c>
      <c r="E979" s="1373">
        <v>2</v>
      </c>
      <c r="F979" s="1374"/>
      <c r="G979" s="1375"/>
      <c r="H979" s="1376"/>
      <c r="I979" s="1377">
        <f t="shared" si="37"/>
        <v>2</v>
      </c>
      <c r="J979" s="1378"/>
      <c r="K979" s="1379"/>
    </row>
    <row r="980" spans="1:11" s="302" customFormat="1" ht="16.5" customHeight="1" x14ac:dyDescent="0.3">
      <c r="A980" s="248"/>
      <c r="B980" s="248"/>
      <c r="C980" s="1371" t="s">
        <v>1127</v>
      </c>
      <c r="D980" s="1382" t="s">
        <v>297</v>
      </c>
      <c r="E980" s="1373">
        <v>2</v>
      </c>
      <c r="F980" s="1374"/>
      <c r="G980" s="1375"/>
      <c r="H980" s="1376"/>
      <c r="I980" s="1377">
        <f t="shared" si="37"/>
        <v>2</v>
      </c>
      <c r="J980" s="1378"/>
      <c r="K980" s="1379"/>
    </row>
    <row r="981" spans="1:11" s="302" customFormat="1" ht="16.5" customHeight="1" x14ac:dyDescent="0.3">
      <c r="A981" s="248"/>
      <c r="B981" s="248"/>
      <c r="C981" s="1371" t="s">
        <v>2243</v>
      </c>
      <c r="D981" s="1382" t="s">
        <v>4492</v>
      </c>
      <c r="E981" s="1373">
        <v>1</v>
      </c>
      <c r="F981" s="1374"/>
      <c r="G981" s="1375"/>
      <c r="H981" s="1376"/>
      <c r="I981" s="1377">
        <f t="shared" si="37"/>
        <v>1</v>
      </c>
      <c r="J981" s="1378"/>
      <c r="K981" s="1379"/>
    </row>
    <row r="982" spans="1:11" s="302" customFormat="1" ht="16.5" customHeight="1" x14ac:dyDescent="0.3">
      <c r="A982" s="248"/>
      <c r="B982" s="248"/>
      <c r="C982" s="1371" t="s">
        <v>1135</v>
      </c>
      <c r="D982" s="1382" t="s">
        <v>764</v>
      </c>
      <c r="E982" s="1373">
        <v>2</v>
      </c>
      <c r="F982" s="1374"/>
      <c r="G982" s="1375"/>
      <c r="H982" s="1376"/>
      <c r="I982" s="1377">
        <f t="shared" si="37"/>
        <v>2</v>
      </c>
      <c r="J982" s="1378"/>
      <c r="K982" s="1379"/>
    </row>
    <row r="983" spans="1:11" s="302" customFormat="1" ht="16.5" customHeight="1" x14ac:dyDescent="0.3">
      <c r="A983" s="248"/>
      <c r="B983" s="248"/>
      <c r="C983" s="1371" t="s">
        <v>1151</v>
      </c>
      <c r="D983" s="1382" t="s">
        <v>209</v>
      </c>
      <c r="E983" s="1373">
        <v>6</v>
      </c>
      <c r="F983" s="1374"/>
      <c r="G983" s="1375"/>
      <c r="H983" s="1376"/>
      <c r="I983" s="1377">
        <f t="shared" si="37"/>
        <v>6</v>
      </c>
      <c r="J983" s="1378"/>
      <c r="K983" s="1379"/>
    </row>
    <row r="984" spans="1:11" s="302" customFormat="1" ht="16.5" customHeight="1" x14ac:dyDescent="0.3">
      <c r="A984" s="248"/>
      <c r="B984" s="248"/>
      <c r="C984" s="1371" t="s">
        <v>1142</v>
      </c>
      <c r="D984" s="1382" t="s">
        <v>209</v>
      </c>
      <c r="E984" s="1373">
        <v>3</v>
      </c>
      <c r="F984" s="1374"/>
      <c r="G984" s="1375"/>
      <c r="H984" s="1376"/>
      <c r="I984" s="1377">
        <f t="shared" si="37"/>
        <v>3</v>
      </c>
      <c r="J984" s="1378"/>
      <c r="K984" s="1379"/>
    </row>
    <row r="985" spans="1:11" s="302" customFormat="1" ht="16.5" customHeight="1" x14ac:dyDescent="0.3">
      <c r="A985" s="248"/>
      <c r="B985" s="248"/>
      <c r="C985" s="1371"/>
      <c r="D985" s="1372" t="s">
        <v>4400</v>
      </c>
      <c r="E985" s="1373"/>
      <c r="F985" s="1374"/>
      <c r="G985" s="1375"/>
      <c r="H985" s="1376"/>
      <c r="I985" s="1377"/>
      <c r="J985" s="1378"/>
      <c r="K985" s="1379"/>
    </row>
    <row r="986" spans="1:11" s="302" customFormat="1" ht="16.5" customHeight="1" x14ac:dyDescent="0.3">
      <c r="A986" s="248"/>
      <c r="B986" s="248"/>
      <c r="C986" s="1371"/>
      <c r="D986" s="1381" t="s">
        <v>170</v>
      </c>
      <c r="E986" s="1373"/>
      <c r="F986" s="1374"/>
      <c r="G986" s="1375"/>
      <c r="H986" s="1376"/>
      <c r="I986" s="1377"/>
      <c r="J986" s="1378"/>
      <c r="K986" s="1379"/>
    </row>
    <row r="987" spans="1:11" s="302" customFormat="1" ht="16.5" customHeight="1" x14ac:dyDescent="0.3">
      <c r="A987" s="248"/>
      <c r="B987" s="248"/>
      <c r="C987" s="1371" t="s">
        <v>1008</v>
      </c>
      <c r="D987" s="1382" t="s">
        <v>348</v>
      </c>
      <c r="E987" s="1373">
        <v>7</v>
      </c>
      <c r="F987" s="1374"/>
      <c r="G987" s="1375"/>
      <c r="H987" s="1376"/>
      <c r="I987" s="1377">
        <f t="shared" ref="I987:I995" si="38">PRODUCT(E987:H987)</f>
        <v>7</v>
      </c>
      <c r="J987" s="1378"/>
      <c r="K987" s="1379"/>
    </row>
    <row r="988" spans="1:11" s="302" customFormat="1" ht="16.5" customHeight="1" x14ac:dyDescent="0.3">
      <c r="A988" s="248"/>
      <c r="B988" s="248"/>
      <c r="C988" s="1371" t="s">
        <v>1011</v>
      </c>
      <c r="D988" s="1382" t="s">
        <v>372</v>
      </c>
      <c r="E988" s="1373">
        <v>1</v>
      </c>
      <c r="F988" s="1374"/>
      <c r="G988" s="1375"/>
      <c r="H988" s="1376"/>
      <c r="I988" s="1377">
        <f t="shared" si="38"/>
        <v>1</v>
      </c>
      <c r="J988" s="1378"/>
      <c r="K988" s="1379"/>
    </row>
    <row r="989" spans="1:11" s="302" customFormat="1" ht="16.5" customHeight="1" x14ac:dyDescent="0.3">
      <c r="A989" s="248"/>
      <c r="B989" s="248"/>
      <c r="C989" s="1371" t="s">
        <v>1012</v>
      </c>
      <c r="D989" s="1382" t="s">
        <v>4401</v>
      </c>
      <c r="E989" s="1373">
        <v>1</v>
      </c>
      <c r="F989" s="1374"/>
      <c r="G989" s="1375"/>
      <c r="H989" s="1376"/>
      <c r="I989" s="1377">
        <f t="shared" si="38"/>
        <v>1</v>
      </c>
      <c r="J989" s="1378"/>
      <c r="K989" s="1379"/>
    </row>
    <row r="990" spans="1:11" s="302" customFormat="1" ht="16.5" customHeight="1" x14ac:dyDescent="0.3">
      <c r="A990" s="248"/>
      <c r="B990" s="248"/>
      <c r="C990" s="1371" t="s">
        <v>1017</v>
      </c>
      <c r="D990" s="1382" t="s">
        <v>212</v>
      </c>
      <c r="E990" s="1373">
        <v>1</v>
      </c>
      <c r="F990" s="1374"/>
      <c r="G990" s="1375"/>
      <c r="H990" s="1376"/>
      <c r="I990" s="1377">
        <f t="shared" si="38"/>
        <v>1</v>
      </c>
      <c r="J990" s="1378"/>
      <c r="K990" s="1379"/>
    </row>
    <row r="991" spans="1:11" s="302" customFormat="1" ht="16.5" customHeight="1" x14ac:dyDescent="0.3">
      <c r="A991" s="248"/>
      <c r="B991" s="248"/>
      <c r="C991" s="1371" t="s">
        <v>2485</v>
      </c>
      <c r="D991" s="1382" t="s">
        <v>4493</v>
      </c>
      <c r="E991" s="1373">
        <v>1</v>
      </c>
      <c r="F991" s="1374"/>
      <c r="G991" s="1375"/>
      <c r="H991" s="1376"/>
      <c r="I991" s="1377">
        <f t="shared" si="38"/>
        <v>1</v>
      </c>
      <c r="J991" s="1378"/>
      <c r="K991" s="1379"/>
    </row>
    <row r="992" spans="1:11" s="302" customFormat="1" ht="16.5" customHeight="1" x14ac:dyDescent="0.3">
      <c r="A992" s="248"/>
      <c r="B992" s="248"/>
      <c r="C992" s="1371" t="s">
        <v>2486</v>
      </c>
      <c r="D992" s="1382" t="s">
        <v>196</v>
      </c>
      <c r="E992" s="1373">
        <v>13</v>
      </c>
      <c r="F992" s="1374"/>
      <c r="G992" s="1375"/>
      <c r="H992" s="1376"/>
      <c r="I992" s="1377">
        <f t="shared" si="38"/>
        <v>13</v>
      </c>
      <c r="J992" s="1378"/>
      <c r="K992" s="1379"/>
    </row>
    <row r="993" spans="1:11" s="302" customFormat="1" ht="16.5" customHeight="1" x14ac:dyDescent="0.3">
      <c r="A993" s="248"/>
      <c r="B993" s="248"/>
      <c r="C993" s="1371" t="s">
        <v>1373</v>
      </c>
      <c r="D993" s="1382" t="s">
        <v>207</v>
      </c>
      <c r="E993" s="1373">
        <v>6</v>
      </c>
      <c r="F993" s="1374"/>
      <c r="G993" s="1375"/>
      <c r="H993" s="1376"/>
      <c r="I993" s="1377">
        <f t="shared" si="38"/>
        <v>6</v>
      </c>
      <c r="J993" s="1378"/>
      <c r="K993" s="1379"/>
    </row>
    <row r="994" spans="1:11" s="302" customFormat="1" ht="16.5" customHeight="1" x14ac:dyDescent="0.3">
      <c r="A994" s="248"/>
      <c r="B994" s="248"/>
      <c r="C994" s="1371" t="s">
        <v>1376</v>
      </c>
      <c r="D994" s="1382" t="s">
        <v>254</v>
      </c>
      <c r="E994" s="1373">
        <v>8</v>
      </c>
      <c r="F994" s="1374"/>
      <c r="G994" s="1375"/>
      <c r="H994" s="1376"/>
      <c r="I994" s="1377">
        <f t="shared" si="38"/>
        <v>8</v>
      </c>
      <c r="J994" s="1378"/>
      <c r="K994" s="1379"/>
    </row>
    <row r="995" spans="1:11" s="302" customFormat="1" ht="16.5" customHeight="1" x14ac:dyDescent="0.3">
      <c r="A995" s="248"/>
      <c r="B995" s="248"/>
      <c r="C995" s="1371" t="s">
        <v>853</v>
      </c>
      <c r="D995" s="1382" t="s">
        <v>211</v>
      </c>
      <c r="E995" s="1373">
        <v>3</v>
      </c>
      <c r="F995" s="1374"/>
      <c r="G995" s="1375"/>
      <c r="H995" s="1376"/>
      <c r="I995" s="1377">
        <f t="shared" si="38"/>
        <v>3</v>
      </c>
      <c r="J995" s="1378"/>
      <c r="K995" s="1379"/>
    </row>
    <row r="996" spans="1:11" s="302" customFormat="1" ht="16.5" customHeight="1" x14ac:dyDescent="0.3">
      <c r="A996" s="248"/>
      <c r="B996" s="248"/>
      <c r="C996" s="1371"/>
      <c r="D996" s="1381" t="s">
        <v>118</v>
      </c>
      <c r="E996" s="1373"/>
      <c r="F996" s="1374"/>
      <c r="G996" s="1375"/>
      <c r="H996" s="1376"/>
      <c r="I996" s="1377"/>
      <c r="J996" s="1378"/>
      <c r="K996" s="1379"/>
    </row>
    <row r="997" spans="1:11" s="302" customFormat="1" ht="16.5" customHeight="1" x14ac:dyDescent="0.3">
      <c r="A997" s="248"/>
      <c r="B997" s="248"/>
      <c r="C997" s="1371" t="s">
        <v>1275</v>
      </c>
      <c r="D997" s="1382" t="s">
        <v>383</v>
      </c>
      <c r="E997" s="1373">
        <v>1</v>
      </c>
      <c r="F997" s="1374"/>
      <c r="G997" s="1375"/>
      <c r="H997" s="1376"/>
      <c r="I997" s="1377">
        <f>PRODUCT(E997:H997)</f>
        <v>1</v>
      </c>
      <c r="J997" s="1378"/>
      <c r="K997" s="1379"/>
    </row>
    <row r="998" spans="1:11" s="302" customFormat="1" ht="16.5" customHeight="1" x14ac:dyDescent="0.3">
      <c r="A998" s="248"/>
      <c r="B998" s="248"/>
      <c r="C998" s="1371"/>
      <c r="D998" s="1381" t="s">
        <v>73</v>
      </c>
      <c r="E998" s="1373"/>
      <c r="F998" s="1374"/>
      <c r="G998" s="1375"/>
      <c r="H998" s="1376"/>
      <c r="I998" s="1377"/>
      <c r="J998" s="1378"/>
      <c r="K998" s="1379"/>
    </row>
    <row r="999" spans="1:11" s="302" customFormat="1" ht="16.5" customHeight="1" x14ac:dyDescent="0.3">
      <c r="A999" s="248"/>
      <c r="B999" s="248"/>
      <c r="C999" s="1371" t="s">
        <v>3688</v>
      </c>
      <c r="D999" s="1382" t="s">
        <v>3687</v>
      </c>
      <c r="E999" s="1373">
        <v>1</v>
      </c>
      <c r="F999" s="1374"/>
      <c r="G999" s="1375"/>
      <c r="H999" s="1376"/>
      <c r="I999" s="1377">
        <f>PRODUCT(E999:H999)</f>
        <v>1</v>
      </c>
      <c r="J999" s="1378"/>
      <c r="K999" s="1379"/>
    </row>
    <row r="1000" spans="1:11" s="302" customFormat="1" ht="16.5" customHeight="1" x14ac:dyDescent="0.3">
      <c r="A1000" s="248"/>
      <c r="B1000" s="248"/>
      <c r="C1000" s="1371"/>
      <c r="D1000" s="1381" t="s">
        <v>67</v>
      </c>
      <c r="E1000" s="1373"/>
      <c r="F1000" s="1374"/>
      <c r="G1000" s="1375"/>
      <c r="H1000" s="1376"/>
      <c r="I1000" s="1377"/>
      <c r="J1000" s="1378"/>
      <c r="K1000" s="1379"/>
    </row>
    <row r="1001" spans="1:11" s="302" customFormat="1" ht="16.5" customHeight="1" x14ac:dyDescent="0.3">
      <c r="A1001" s="248"/>
      <c r="B1001" s="248"/>
      <c r="C1001" s="1371" t="s">
        <v>1309</v>
      </c>
      <c r="D1001" s="1382" t="s">
        <v>1310</v>
      </c>
      <c r="E1001" s="1373">
        <v>1</v>
      </c>
      <c r="F1001" s="1374"/>
      <c r="G1001" s="1375"/>
      <c r="H1001" s="1376"/>
      <c r="I1001" s="1377">
        <f>PRODUCT(E1001:H1001)</f>
        <v>1</v>
      </c>
      <c r="J1001" s="1378"/>
      <c r="K1001" s="1379"/>
    </row>
    <row r="1002" spans="1:11" s="302" customFormat="1" ht="16.5" customHeight="1" x14ac:dyDescent="0.3">
      <c r="A1002" s="248"/>
      <c r="B1002" s="248"/>
      <c r="C1002" s="1371"/>
      <c r="D1002" s="1381" t="s">
        <v>69</v>
      </c>
      <c r="E1002" s="1373"/>
      <c r="F1002" s="1374"/>
      <c r="G1002" s="1375"/>
      <c r="H1002" s="1376"/>
      <c r="I1002" s="1377"/>
      <c r="J1002" s="1378"/>
      <c r="K1002" s="1379"/>
    </row>
    <row r="1003" spans="1:11" s="302" customFormat="1" ht="16.5" customHeight="1" x14ac:dyDescent="0.3">
      <c r="A1003" s="248"/>
      <c r="B1003" s="248"/>
      <c r="C1003" s="1371"/>
      <c r="D1003" s="1382" t="s">
        <v>4413</v>
      </c>
      <c r="E1003" s="1373">
        <v>1</v>
      </c>
      <c r="F1003" s="1374"/>
      <c r="G1003" s="1375"/>
      <c r="H1003" s="1376"/>
      <c r="I1003" s="1377">
        <f>PRODUCT(E1003:H1003)</f>
        <v>1</v>
      </c>
      <c r="J1003" s="1378"/>
      <c r="K1003" s="1379"/>
    </row>
    <row r="1004" spans="1:11" s="302" customFormat="1" ht="16.5" customHeight="1" x14ac:dyDescent="0.3">
      <c r="A1004" s="248"/>
      <c r="B1004" s="248"/>
      <c r="C1004" s="1371"/>
      <c r="D1004" s="1381" t="s">
        <v>188</v>
      </c>
      <c r="E1004" s="1373"/>
      <c r="F1004" s="1374"/>
      <c r="G1004" s="1375"/>
      <c r="H1004" s="1376"/>
      <c r="I1004" s="1377"/>
      <c r="J1004" s="1378"/>
      <c r="K1004" s="1379"/>
    </row>
    <row r="1005" spans="1:11" s="302" customFormat="1" ht="16.5" customHeight="1" x14ac:dyDescent="0.3">
      <c r="A1005" s="248"/>
      <c r="B1005" s="248"/>
      <c r="C1005" s="1371" t="s">
        <v>1359</v>
      </c>
      <c r="D1005" s="1382" t="s">
        <v>162</v>
      </c>
      <c r="E1005" s="1373">
        <v>1</v>
      </c>
      <c r="F1005" s="1374"/>
      <c r="G1005" s="1375"/>
      <c r="H1005" s="1376"/>
      <c r="I1005" s="1377">
        <f>PRODUCT(E1005:H1005)</f>
        <v>1</v>
      </c>
      <c r="J1005" s="1378"/>
      <c r="K1005" s="1379"/>
    </row>
    <row r="1006" spans="1:11" s="302" customFormat="1" ht="16.5" customHeight="1" x14ac:dyDescent="0.3">
      <c r="A1006" s="248"/>
      <c r="B1006" s="248"/>
      <c r="C1006" s="1371"/>
      <c r="D1006" s="1381" t="s">
        <v>119</v>
      </c>
      <c r="E1006" s="1373"/>
      <c r="F1006" s="1374"/>
      <c r="G1006" s="1375"/>
      <c r="H1006" s="1376"/>
      <c r="I1006" s="1377"/>
      <c r="J1006" s="1378"/>
      <c r="K1006" s="1379"/>
    </row>
    <row r="1007" spans="1:11" s="302" customFormat="1" ht="16.5" customHeight="1" x14ac:dyDescent="0.3">
      <c r="A1007" s="248"/>
      <c r="B1007" s="248"/>
      <c r="C1007" s="1371" t="s">
        <v>1425</v>
      </c>
      <c r="D1007" s="1382" t="s">
        <v>138</v>
      </c>
      <c r="E1007" s="1373">
        <v>1</v>
      </c>
      <c r="F1007" s="1374"/>
      <c r="G1007" s="1375"/>
      <c r="H1007" s="1376"/>
      <c r="I1007" s="1377">
        <f>PRODUCT(E1007:H1007)</f>
        <v>1</v>
      </c>
      <c r="J1007" s="1378"/>
      <c r="K1007" s="1379"/>
    </row>
    <row r="1008" spans="1:11" s="302" customFormat="1" ht="16.5" customHeight="1" x14ac:dyDescent="0.3">
      <c r="A1008" s="248"/>
      <c r="B1008" s="248"/>
      <c r="C1008" s="1371"/>
      <c r="D1008" s="1381" t="s">
        <v>68</v>
      </c>
      <c r="E1008" s="1373"/>
      <c r="F1008" s="1374"/>
      <c r="G1008" s="1375"/>
      <c r="H1008" s="1376"/>
      <c r="I1008" s="1377"/>
      <c r="J1008" s="1378"/>
      <c r="K1008" s="1379"/>
    </row>
    <row r="1009" spans="1:12" s="302" customFormat="1" ht="16.5" customHeight="1" x14ac:dyDescent="0.3">
      <c r="A1009" s="248"/>
      <c r="B1009" s="248"/>
      <c r="C1009" s="1371" t="s">
        <v>3699</v>
      </c>
      <c r="D1009" s="1382" t="s">
        <v>3692</v>
      </c>
      <c r="E1009" s="1373">
        <v>1</v>
      </c>
      <c r="F1009" s="1374"/>
      <c r="G1009" s="1375"/>
      <c r="H1009" s="1376"/>
      <c r="I1009" s="1377">
        <f>PRODUCT(E1009:H1009)</f>
        <v>1</v>
      </c>
      <c r="J1009" s="1378"/>
      <c r="K1009" s="1379"/>
    </row>
    <row r="1010" spans="1:12" s="302" customFormat="1" ht="16.5" customHeight="1" x14ac:dyDescent="0.3">
      <c r="A1010" s="248"/>
      <c r="B1010" s="248"/>
      <c r="C1010" s="1371"/>
      <c r="D1010" s="1372" t="s">
        <v>4403</v>
      </c>
      <c r="E1010" s="1373"/>
      <c r="F1010" s="1374"/>
      <c r="G1010" s="1375"/>
      <c r="H1010" s="1376"/>
      <c r="I1010" s="1377"/>
      <c r="J1010" s="1378"/>
      <c r="K1010" s="1379"/>
    </row>
    <row r="1011" spans="1:12" s="302" customFormat="1" ht="16.5" customHeight="1" x14ac:dyDescent="0.3">
      <c r="A1011" s="248"/>
      <c r="B1011" s="248"/>
      <c r="C1011" s="1371"/>
      <c r="D1011" s="1380" t="s">
        <v>200</v>
      </c>
      <c r="E1011" s="1373"/>
      <c r="F1011" s="1374"/>
      <c r="G1011" s="1375"/>
      <c r="H1011" s="1376"/>
      <c r="I1011" s="1377"/>
      <c r="J1011" s="1378"/>
      <c r="K1011" s="1379"/>
    </row>
    <row r="1012" spans="1:12" s="302" customFormat="1" ht="16.5" customHeight="1" x14ac:dyDescent="0.3">
      <c r="A1012" s="248"/>
      <c r="B1012" s="248"/>
      <c r="C1012" s="1371"/>
      <c r="D1012" s="1381" t="s">
        <v>170</v>
      </c>
      <c r="E1012" s="1373"/>
      <c r="F1012" s="1374"/>
      <c r="G1012" s="1375"/>
      <c r="H1012" s="1376"/>
      <c r="I1012" s="1377"/>
      <c r="J1012" s="1378"/>
      <c r="K1012" s="1379"/>
    </row>
    <row r="1013" spans="1:12" s="302" customFormat="1" ht="16.5" customHeight="1" x14ac:dyDescent="0.3">
      <c r="A1013" s="248"/>
      <c r="B1013" s="248"/>
      <c r="C1013" s="1371" t="s">
        <v>1524</v>
      </c>
      <c r="D1013" s="1382" t="s">
        <v>581</v>
      </c>
      <c r="E1013" s="1373">
        <v>1</v>
      </c>
      <c r="F1013" s="1374"/>
      <c r="G1013" s="1375"/>
      <c r="H1013" s="1376"/>
      <c r="I1013" s="1377">
        <f>PRODUCT(E1013:H1013)</f>
        <v>1</v>
      </c>
      <c r="J1013" s="1378"/>
      <c r="K1013" s="1379"/>
    </row>
    <row r="1014" spans="1:12" s="302" customFormat="1" ht="16.5" customHeight="1" x14ac:dyDescent="0.3">
      <c r="A1014" s="248"/>
      <c r="B1014" s="248"/>
      <c r="C1014" s="1371" t="s">
        <v>1528</v>
      </c>
      <c r="D1014" s="1382" t="s">
        <v>209</v>
      </c>
      <c r="E1014" s="1373">
        <v>2</v>
      </c>
      <c r="F1014" s="1374"/>
      <c r="G1014" s="1375"/>
      <c r="H1014" s="1376"/>
      <c r="I1014" s="1377">
        <f>PRODUCT(E1014:H1014)</f>
        <v>2</v>
      </c>
      <c r="J1014" s="1378"/>
      <c r="K1014" s="1379"/>
    </row>
    <row r="1015" spans="1:12" s="302" customFormat="1" ht="16.5" customHeight="1" x14ac:dyDescent="0.3">
      <c r="A1015" s="248"/>
      <c r="B1015" s="248"/>
      <c r="C1015" s="1371" t="s">
        <v>2290</v>
      </c>
      <c r="D1015" s="1382" t="s">
        <v>802</v>
      </c>
      <c r="E1015" s="1373">
        <v>2</v>
      </c>
      <c r="F1015" s="1374"/>
      <c r="G1015" s="1375"/>
      <c r="H1015" s="1376"/>
      <c r="I1015" s="1377">
        <f t="shared" ref="I1015:I1020" si="39">PRODUCT(E1015:H1015)</f>
        <v>2</v>
      </c>
      <c r="J1015" s="1378"/>
      <c r="K1015" s="1379"/>
    </row>
    <row r="1016" spans="1:12" s="302" customFormat="1" ht="16.5" customHeight="1" x14ac:dyDescent="0.3">
      <c r="A1016" s="248"/>
      <c r="B1016" s="248"/>
      <c r="C1016" s="1371" t="s">
        <v>1520</v>
      </c>
      <c r="D1016" s="1382" t="s">
        <v>209</v>
      </c>
      <c r="E1016" s="1373">
        <v>3</v>
      </c>
      <c r="F1016" s="1374"/>
      <c r="G1016" s="1375"/>
      <c r="H1016" s="1376"/>
      <c r="I1016" s="1377">
        <f t="shared" si="39"/>
        <v>3</v>
      </c>
      <c r="J1016" s="1378"/>
      <c r="K1016" s="1379"/>
    </row>
    <row r="1017" spans="1:12" s="302" customFormat="1" ht="16.5" customHeight="1" x14ac:dyDescent="0.3">
      <c r="A1017" s="248"/>
      <c r="B1017" s="248"/>
      <c r="C1017" s="1371" t="s">
        <v>1642</v>
      </c>
      <c r="D1017" s="1382" t="s">
        <v>301</v>
      </c>
      <c r="E1017" s="1373">
        <v>1</v>
      </c>
      <c r="F1017" s="1374"/>
      <c r="G1017" s="1375"/>
      <c r="H1017" s="1376"/>
      <c r="I1017" s="1377">
        <f t="shared" si="39"/>
        <v>1</v>
      </c>
      <c r="J1017" s="1378"/>
      <c r="K1017" s="1379"/>
    </row>
    <row r="1018" spans="1:12" s="302" customFormat="1" ht="16.5" customHeight="1" x14ac:dyDescent="0.3">
      <c r="A1018" s="248"/>
      <c r="B1018" s="248"/>
      <c r="C1018" s="1371" t="s">
        <v>1679</v>
      </c>
      <c r="D1018" s="1382" t="s">
        <v>209</v>
      </c>
      <c r="E1018" s="1373">
        <v>3</v>
      </c>
      <c r="F1018" s="1374"/>
      <c r="G1018" s="1375"/>
      <c r="H1018" s="1376"/>
      <c r="I1018" s="1377">
        <f t="shared" si="39"/>
        <v>3</v>
      </c>
      <c r="J1018" s="1378"/>
      <c r="K1018" s="1379"/>
    </row>
    <row r="1019" spans="1:12" s="302" customFormat="1" ht="16.5" customHeight="1" x14ac:dyDescent="0.3">
      <c r="A1019" s="248"/>
      <c r="B1019" s="248"/>
      <c r="C1019" s="1371" t="s">
        <v>1669</v>
      </c>
      <c r="D1019" s="1382" t="s">
        <v>4371</v>
      </c>
      <c r="E1019" s="1373">
        <v>1</v>
      </c>
      <c r="F1019" s="1374"/>
      <c r="G1019" s="1375"/>
      <c r="H1019" s="1376"/>
      <c r="I1019" s="1377">
        <f t="shared" si="39"/>
        <v>1</v>
      </c>
      <c r="J1019" s="1378"/>
      <c r="K1019" s="1379"/>
    </row>
    <row r="1020" spans="1:12" s="303" customFormat="1" x14ac:dyDescent="0.3">
      <c r="C1020" s="1371" t="s">
        <v>1699</v>
      </c>
      <c r="D1020" s="1382" t="s">
        <v>209</v>
      </c>
      <c r="E1020" s="1373">
        <v>4</v>
      </c>
      <c r="F1020" s="1374"/>
      <c r="G1020" s="1375"/>
      <c r="H1020" s="1376"/>
      <c r="I1020" s="1377">
        <f t="shared" si="39"/>
        <v>4</v>
      </c>
      <c r="J1020" s="1378"/>
      <c r="K1020" s="1379"/>
    </row>
    <row r="1021" spans="1:12" s="302" customFormat="1" x14ac:dyDescent="0.3">
      <c r="A1021" s="248"/>
      <c r="B1021" s="248"/>
      <c r="C1021" s="1371"/>
      <c r="D1021" s="1372" t="s">
        <v>4403</v>
      </c>
      <c r="E1021" s="1373"/>
      <c r="F1021" s="1374"/>
      <c r="G1021" s="1375"/>
      <c r="H1021" s="1376"/>
      <c r="I1021" s="1377"/>
      <c r="J1021" s="1378"/>
      <c r="K1021" s="1379"/>
      <c r="L1021" s="248"/>
    </row>
    <row r="1022" spans="1:12" s="302" customFormat="1" ht="16.5" customHeight="1" x14ac:dyDescent="0.3">
      <c r="A1022" s="248"/>
      <c r="B1022" s="248"/>
      <c r="C1022" s="1371"/>
      <c r="D1022" s="1380" t="s">
        <v>200</v>
      </c>
      <c r="E1022" s="1373"/>
      <c r="F1022" s="1374"/>
      <c r="G1022" s="1375"/>
      <c r="H1022" s="1376"/>
      <c r="I1022" s="1377"/>
      <c r="J1022" s="1378"/>
      <c r="K1022" s="1379"/>
      <c r="L1022" s="248"/>
    </row>
    <row r="1023" spans="1:12" s="302" customFormat="1" ht="16.5" customHeight="1" x14ac:dyDescent="0.3">
      <c r="A1023" s="248"/>
      <c r="B1023" s="248"/>
      <c r="C1023" s="1371"/>
      <c r="D1023" s="1381" t="s">
        <v>170</v>
      </c>
      <c r="E1023" s="1373"/>
      <c r="F1023" s="1374"/>
      <c r="G1023" s="1375"/>
      <c r="H1023" s="1376"/>
      <c r="I1023" s="1377"/>
      <c r="J1023" s="1378"/>
      <c r="K1023" s="1379"/>
    </row>
    <row r="1024" spans="1:12" s="302" customFormat="1" ht="16.5" customHeight="1" x14ac:dyDescent="0.3">
      <c r="A1024" s="248"/>
      <c r="B1024" s="248"/>
      <c r="C1024" s="1371"/>
      <c r="D1024" s="1382" t="s">
        <v>4494</v>
      </c>
      <c r="E1024" s="1373">
        <v>1</v>
      </c>
      <c r="F1024" s="1374"/>
      <c r="G1024" s="1375"/>
      <c r="H1024" s="1376"/>
      <c r="I1024" s="1377">
        <f t="shared" ref="I1024:I1029" si="40">PRODUCT(E1024:H1024)</f>
        <v>1</v>
      </c>
      <c r="J1024" s="1378"/>
      <c r="K1024" s="1379"/>
    </row>
    <row r="1025" spans="1:12" s="302" customFormat="1" ht="16.5" customHeight="1" x14ac:dyDescent="0.3">
      <c r="A1025" s="248"/>
      <c r="B1025" s="248"/>
      <c r="C1025" s="1371" t="s">
        <v>1831</v>
      </c>
      <c r="D1025" s="1382" t="s">
        <v>209</v>
      </c>
      <c r="E1025" s="1373">
        <v>5</v>
      </c>
      <c r="F1025" s="1374"/>
      <c r="G1025" s="1375"/>
      <c r="H1025" s="1376"/>
      <c r="I1025" s="1377">
        <f t="shared" si="40"/>
        <v>5</v>
      </c>
      <c r="J1025" s="1378"/>
      <c r="K1025" s="1379"/>
    </row>
    <row r="1026" spans="1:12" s="302" customFormat="1" ht="16.5" customHeight="1" x14ac:dyDescent="0.3">
      <c r="A1026" s="248"/>
      <c r="B1026" s="248"/>
      <c r="C1026" s="1371" t="s">
        <v>1909</v>
      </c>
      <c r="D1026" s="1382" t="s">
        <v>4495</v>
      </c>
      <c r="E1026" s="1373">
        <v>2</v>
      </c>
      <c r="F1026" s="1374"/>
      <c r="G1026" s="1375"/>
      <c r="H1026" s="1376"/>
      <c r="I1026" s="1377">
        <f t="shared" si="40"/>
        <v>2</v>
      </c>
      <c r="J1026" s="1378"/>
      <c r="K1026" s="1379"/>
    </row>
    <row r="1027" spans="1:12" s="302" customFormat="1" ht="16.5" customHeight="1" x14ac:dyDescent="0.3">
      <c r="A1027" s="248"/>
      <c r="B1027" s="248"/>
      <c r="C1027" s="1371" t="s">
        <v>1680</v>
      </c>
      <c r="D1027" s="1382" t="s">
        <v>2017</v>
      </c>
      <c r="E1027" s="1373">
        <v>1</v>
      </c>
      <c r="F1027" s="1374"/>
      <c r="G1027" s="1375"/>
      <c r="H1027" s="1376"/>
      <c r="I1027" s="1377">
        <f t="shared" si="40"/>
        <v>1</v>
      </c>
      <c r="J1027" s="1378"/>
      <c r="K1027" s="1379"/>
    </row>
    <row r="1028" spans="1:12" s="302" customFormat="1" ht="16.5" customHeight="1" x14ac:dyDescent="0.3">
      <c r="A1028" s="248"/>
      <c r="B1028" s="248"/>
      <c r="C1028" s="1371" t="s">
        <v>1878</v>
      </c>
      <c r="D1028" s="1382" t="s">
        <v>209</v>
      </c>
      <c r="E1028" s="1373">
        <v>5</v>
      </c>
      <c r="F1028" s="1374"/>
      <c r="G1028" s="1375"/>
      <c r="H1028" s="1376"/>
      <c r="I1028" s="1377">
        <f t="shared" si="40"/>
        <v>5</v>
      </c>
      <c r="J1028" s="1378"/>
      <c r="K1028" s="1379"/>
    </row>
    <row r="1029" spans="1:12" s="302" customFormat="1" ht="16.5" customHeight="1" x14ac:dyDescent="0.3">
      <c r="A1029" s="248"/>
      <c r="B1029" s="248"/>
      <c r="C1029" s="1371" t="s">
        <v>2541</v>
      </c>
      <c r="D1029" s="1382" t="s">
        <v>4495</v>
      </c>
      <c r="E1029" s="1373">
        <v>3</v>
      </c>
      <c r="F1029" s="1374"/>
      <c r="G1029" s="1375"/>
      <c r="H1029" s="1376"/>
      <c r="I1029" s="1377">
        <f t="shared" si="40"/>
        <v>3</v>
      </c>
      <c r="J1029" s="1378"/>
      <c r="K1029" s="1379"/>
    </row>
    <row r="1030" spans="1:12" s="302" customFormat="1" ht="16.5" customHeight="1" x14ac:dyDescent="0.3">
      <c r="A1030" s="248"/>
      <c r="B1030" s="248"/>
      <c r="C1030" s="1371"/>
      <c r="D1030" s="1372" t="s">
        <v>4432</v>
      </c>
      <c r="E1030" s="1373"/>
      <c r="F1030" s="1374"/>
      <c r="G1030" s="1375"/>
      <c r="H1030" s="1376"/>
      <c r="I1030" s="1377"/>
      <c r="J1030" s="1378"/>
      <c r="K1030" s="1379"/>
    </row>
    <row r="1031" spans="1:12" s="302" customFormat="1" ht="16.5" customHeight="1" x14ac:dyDescent="0.3">
      <c r="A1031" s="248"/>
      <c r="B1031" s="248"/>
      <c r="C1031" s="1371"/>
      <c r="D1031" s="1380" t="s">
        <v>206</v>
      </c>
      <c r="E1031" s="1373"/>
      <c r="F1031" s="1374"/>
      <c r="G1031" s="1375"/>
      <c r="H1031" s="1376"/>
      <c r="I1031" s="1377"/>
      <c r="J1031" s="1378"/>
      <c r="K1031" s="1379"/>
    </row>
    <row r="1032" spans="1:12" s="302" customFormat="1" ht="16.5" customHeight="1" x14ac:dyDescent="0.3">
      <c r="A1032" s="248"/>
      <c r="B1032" s="248"/>
      <c r="C1032" s="1371"/>
      <c r="D1032" s="1381" t="s">
        <v>170</v>
      </c>
      <c r="E1032" s="1373"/>
      <c r="F1032" s="1374"/>
      <c r="G1032" s="1375"/>
      <c r="H1032" s="1376"/>
      <c r="I1032" s="1377"/>
      <c r="J1032" s="1378"/>
      <c r="K1032" s="1379"/>
    </row>
    <row r="1033" spans="1:12" s="302" customFormat="1" ht="16.5" customHeight="1" x14ac:dyDescent="0.3">
      <c r="A1033" s="248"/>
      <c r="B1033" s="248"/>
      <c r="C1033" s="1371"/>
      <c r="D1033" s="1382" t="s">
        <v>206</v>
      </c>
      <c r="E1033" s="1373">
        <v>2</v>
      </c>
      <c r="F1033" s="1374"/>
      <c r="G1033" s="1375"/>
      <c r="H1033" s="1376"/>
      <c r="I1033" s="1377">
        <f>PRODUCT(E1033:H1033)</f>
        <v>2</v>
      </c>
      <c r="J1033" s="1378"/>
      <c r="K1033" s="1379"/>
    </row>
    <row r="1034" spans="1:12" s="302" customFormat="1" ht="16.5" customHeight="1" x14ac:dyDescent="0.3">
      <c r="A1034" s="248"/>
      <c r="B1034" s="248"/>
      <c r="C1034" s="1371" t="s">
        <v>2554</v>
      </c>
      <c r="D1034" s="1382" t="s">
        <v>2758</v>
      </c>
      <c r="E1034" s="1373">
        <v>3</v>
      </c>
      <c r="F1034" s="1374"/>
      <c r="G1034" s="1375"/>
      <c r="H1034" s="1376"/>
      <c r="I1034" s="1377">
        <f>PRODUCT(E1034:H1034)</f>
        <v>3</v>
      </c>
      <c r="J1034" s="1378"/>
      <c r="K1034" s="1379"/>
    </row>
    <row r="1035" spans="1:12" s="302" customFormat="1" ht="16.5" customHeight="1" x14ac:dyDescent="0.3">
      <c r="A1035" s="248"/>
      <c r="B1035" s="248"/>
      <c r="C1035" s="1371"/>
      <c r="D1035" s="1382" t="s">
        <v>4494</v>
      </c>
      <c r="E1035" s="1373">
        <v>3</v>
      </c>
      <c r="F1035" s="1374"/>
      <c r="G1035" s="1375"/>
      <c r="H1035" s="1376"/>
      <c r="I1035" s="1377">
        <f>PRODUCT(E1035:H1035)</f>
        <v>3</v>
      </c>
      <c r="J1035" s="1378"/>
      <c r="K1035" s="1379"/>
    </row>
    <row r="1036" spans="1:12" s="302" customFormat="1" ht="16.5" customHeight="1" x14ac:dyDescent="0.3">
      <c r="A1036" s="248"/>
      <c r="B1036" s="248"/>
      <c r="C1036" s="1371" t="s">
        <v>2555</v>
      </c>
      <c r="D1036" s="1382" t="s">
        <v>2758</v>
      </c>
      <c r="E1036" s="1373">
        <v>2</v>
      </c>
      <c r="F1036" s="1374"/>
      <c r="G1036" s="1375"/>
      <c r="H1036" s="1376"/>
      <c r="I1036" s="1377">
        <f>PRODUCT(E1036:H1036)</f>
        <v>2</v>
      </c>
      <c r="J1036" s="1378"/>
      <c r="K1036" s="1379"/>
    </row>
    <row r="1037" spans="1:12" s="302" customFormat="1" ht="16.5" customHeight="1" x14ac:dyDescent="0.3">
      <c r="A1037" s="248"/>
      <c r="B1037" s="248"/>
      <c r="C1037" s="1371" t="s">
        <v>1940</v>
      </c>
      <c r="D1037" s="1382" t="s">
        <v>2758</v>
      </c>
      <c r="E1037" s="1373">
        <v>3</v>
      </c>
      <c r="F1037" s="1374"/>
      <c r="G1037" s="1375"/>
      <c r="H1037" s="1376"/>
      <c r="I1037" s="1377">
        <f>PRODUCT(E1037:H1037)</f>
        <v>3</v>
      </c>
      <c r="J1037" s="1378"/>
      <c r="K1037" s="1379"/>
    </row>
    <row r="1038" spans="1:12" s="303" customFormat="1" ht="14.4" thickBot="1" x14ac:dyDescent="0.35">
      <c r="C1038" s="1371"/>
      <c r="D1038" s="1694"/>
      <c r="E1038" s="1353"/>
      <c r="F1038" s="1354"/>
      <c r="G1038" s="1355"/>
      <c r="H1038" s="1384"/>
      <c r="I1038" s="1392"/>
      <c r="J1038" s="1378"/>
      <c r="K1038" s="1379"/>
    </row>
    <row r="1039" spans="1:12" s="302" customFormat="1" ht="50.25" customHeight="1" thickBot="1" x14ac:dyDescent="0.35">
      <c r="A1039" s="248"/>
      <c r="B1039" s="248"/>
      <c r="C1039" s="1686" t="str">
        <f>RESUMEN!C554</f>
        <v>03.16.04.02</v>
      </c>
      <c r="D1039" s="1695" t="str">
        <f>RESUMEN!D554</f>
        <v>ATENCIÓN RIESGO BIOLÓGICO (VINILO DE PVC FOTOLUMINISCENTE, LAMINADO A PRESION SOBRE PLACA RIGIDA DE CELTEX 3mm. ADOSADA DE 0.20x0.30m)</v>
      </c>
      <c r="E1039" s="1688"/>
      <c r="F1039" s="1689"/>
      <c r="G1039" s="1690"/>
      <c r="H1039" s="1691"/>
      <c r="I1039" s="1689"/>
      <c r="J1039" s="1690">
        <f>SUM(I1041:I1044)</f>
        <v>2</v>
      </c>
      <c r="K1039" s="1692">
        <f>+[44]RESUMEN!E866</f>
        <v>0</v>
      </c>
      <c r="L1039" s="248"/>
    </row>
    <row r="1040" spans="1:12" s="302" customFormat="1" x14ac:dyDescent="0.3">
      <c r="A1040" s="248"/>
      <c r="B1040" s="248"/>
      <c r="C1040" s="1371"/>
      <c r="D1040" s="1372" t="s">
        <v>4399</v>
      </c>
      <c r="E1040" s="1373"/>
      <c r="F1040" s="1374"/>
      <c r="G1040" s="1375"/>
      <c r="H1040" s="1376"/>
      <c r="I1040" s="1377"/>
      <c r="J1040" s="1386"/>
      <c r="K1040" s="1387"/>
      <c r="L1040" s="248"/>
    </row>
    <row r="1041" spans="1:12" s="302" customFormat="1" ht="16.5" customHeight="1" x14ac:dyDescent="0.3">
      <c r="A1041" s="248"/>
      <c r="B1041" s="248"/>
      <c r="C1041" s="1371"/>
      <c r="D1041" s="1380" t="s">
        <v>169</v>
      </c>
      <c r="E1041" s="1373"/>
      <c r="F1041" s="1374"/>
      <c r="G1041" s="1375"/>
      <c r="H1041" s="1376"/>
      <c r="I1041" s="1377"/>
      <c r="J1041" s="1378"/>
      <c r="K1041" s="1379"/>
      <c r="L1041" s="248"/>
    </row>
    <row r="1042" spans="1:12" s="302" customFormat="1" ht="16.5" customHeight="1" x14ac:dyDescent="0.3">
      <c r="A1042" s="248"/>
      <c r="B1042" s="248"/>
      <c r="C1042" s="1371"/>
      <c r="D1042" s="1381" t="s">
        <v>73</v>
      </c>
      <c r="E1042" s="1373"/>
      <c r="F1042" s="1374"/>
      <c r="G1042" s="1375"/>
      <c r="H1042" s="1376"/>
      <c r="I1042" s="1377"/>
      <c r="J1042" s="1378"/>
      <c r="K1042" s="1379"/>
    </row>
    <row r="1043" spans="1:12" s="302" customFormat="1" ht="16.5" customHeight="1" x14ac:dyDescent="0.3">
      <c r="A1043" s="248"/>
      <c r="B1043" s="248"/>
      <c r="C1043" s="1371" t="s">
        <v>1313</v>
      </c>
      <c r="D1043" s="1382" t="s">
        <v>1310</v>
      </c>
      <c r="E1043" s="1373">
        <v>1</v>
      </c>
      <c r="F1043" s="1374"/>
      <c r="G1043" s="1375"/>
      <c r="H1043" s="1376"/>
      <c r="I1043" s="1377">
        <f>PRODUCT(E1043:H1043)</f>
        <v>1</v>
      </c>
      <c r="J1043" s="1378"/>
      <c r="K1043" s="1379"/>
    </row>
    <row r="1044" spans="1:12" s="302" customFormat="1" ht="16.5" customHeight="1" x14ac:dyDescent="0.3">
      <c r="A1044" s="248"/>
      <c r="B1044" s="248"/>
      <c r="C1044" s="1371" t="s">
        <v>1329</v>
      </c>
      <c r="D1044" s="1382" t="s">
        <v>1330</v>
      </c>
      <c r="E1044" s="1373">
        <v>1</v>
      </c>
      <c r="F1044" s="1374"/>
      <c r="G1044" s="1375"/>
      <c r="H1044" s="1376"/>
      <c r="I1044" s="1377">
        <f>PRODUCT(E1044:H1044)</f>
        <v>1</v>
      </c>
      <c r="J1044" s="1378"/>
      <c r="K1044" s="1379"/>
    </row>
    <row r="1045" spans="1:12" s="302" customFormat="1" ht="16.5" customHeight="1" thickBot="1" x14ac:dyDescent="0.35">
      <c r="A1045" s="248"/>
      <c r="B1045" s="248"/>
      <c r="C1045" s="1371"/>
      <c r="D1045" s="1382"/>
      <c r="E1045" s="1373"/>
      <c r="F1045" s="1374"/>
      <c r="G1045" s="1375"/>
      <c r="H1045" s="1376"/>
      <c r="I1045" s="1377"/>
      <c r="J1045" s="1378"/>
      <c r="K1045" s="1379"/>
    </row>
    <row r="1046" spans="1:12" s="302" customFormat="1" ht="50.25" customHeight="1" thickBot="1" x14ac:dyDescent="0.35">
      <c r="A1046" s="248"/>
      <c r="B1046" s="248"/>
      <c r="C1046" s="1686" t="str">
        <f>RESUMEN!C555</f>
        <v>03.16.04.03</v>
      </c>
      <c r="D1046" s="1695" t="str">
        <f>RESUMEN!D555</f>
        <v>ATENCIÓN GAS INFLAMABLE GASES MEDICINALES (BASE CELTEX DE 3MM. Y VINIL FOTOLUMINISCENTE, ADOSADA A PARED, 0.20X0.30M.)</v>
      </c>
      <c r="E1046" s="1688"/>
      <c r="F1046" s="1689"/>
      <c r="G1046" s="1690"/>
      <c r="H1046" s="1691"/>
      <c r="I1046" s="1689"/>
      <c r="J1046" s="1690">
        <f>SUM(I1049:I1053)</f>
        <v>4</v>
      </c>
      <c r="K1046" s="1692">
        <f>+[44]RESUMEN!E873</f>
        <v>0</v>
      </c>
      <c r="L1046" s="248"/>
    </row>
    <row r="1047" spans="1:12" s="302" customFormat="1" x14ac:dyDescent="0.3">
      <c r="A1047" s="248"/>
      <c r="B1047" s="248"/>
      <c r="C1047" s="1371"/>
      <c r="D1047" s="1372" t="s">
        <v>4400</v>
      </c>
      <c r="E1047" s="1373"/>
      <c r="F1047" s="1374"/>
      <c r="G1047" s="1375"/>
      <c r="H1047" s="1376"/>
      <c r="I1047" s="1377"/>
      <c r="J1047" s="1386"/>
      <c r="K1047" s="1387"/>
      <c r="L1047" s="248"/>
    </row>
    <row r="1048" spans="1:12" s="302" customFormat="1" ht="16.5" customHeight="1" x14ac:dyDescent="0.3">
      <c r="A1048" s="248"/>
      <c r="B1048" s="248"/>
      <c r="C1048" s="1371"/>
      <c r="D1048" s="1380" t="s">
        <v>169</v>
      </c>
      <c r="E1048" s="1373"/>
      <c r="F1048" s="1374"/>
      <c r="G1048" s="1375"/>
      <c r="H1048" s="1376"/>
      <c r="I1048" s="1377"/>
      <c r="J1048" s="1378"/>
      <c r="K1048" s="1379"/>
      <c r="L1048" s="248"/>
    </row>
    <row r="1049" spans="1:12" s="302" customFormat="1" ht="16.5" customHeight="1" x14ac:dyDescent="0.3">
      <c r="A1049" s="248"/>
      <c r="B1049" s="248"/>
      <c r="C1049" s="1371"/>
      <c r="D1049" s="1381" t="s">
        <v>170</v>
      </c>
      <c r="E1049" s="1373"/>
      <c r="F1049" s="1374"/>
      <c r="G1049" s="1375"/>
      <c r="H1049" s="1376"/>
      <c r="I1049" s="1377"/>
      <c r="J1049" s="1378"/>
      <c r="K1049" s="1379"/>
    </row>
    <row r="1050" spans="1:12" s="302" customFormat="1" ht="16.5" customHeight="1" x14ac:dyDescent="0.3">
      <c r="A1050" s="248"/>
      <c r="B1050" s="248"/>
      <c r="C1050" s="1371" t="s">
        <v>1008</v>
      </c>
      <c r="D1050" s="1382" t="s">
        <v>348</v>
      </c>
      <c r="E1050" s="1373">
        <v>1</v>
      </c>
      <c r="F1050" s="1374"/>
      <c r="G1050" s="1375"/>
      <c r="H1050" s="1376"/>
      <c r="I1050" s="1377">
        <f>PRODUCT(E1050:H1050)</f>
        <v>1</v>
      </c>
      <c r="J1050" s="1378"/>
      <c r="K1050" s="1379"/>
    </row>
    <row r="1051" spans="1:12" s="302" customFormat="1" ht="16.5" customHeight="1" x14ac:dyDescent="0.3">
      <c r="A1051" s="248"/>
      <c r="B1051" s="248"/>
      <c r="C1051" s="1371" t="s">
        <v>1011</v>
      </c>
      <c r="D1051" s="1382" t="s">
        <v>372</v>
      </c>
      <c r="E1051" s="1373">
        <v>1</v>
      </c>
      <c r="F1051" s="1374"/>
      <c r="G1051" s="1375"/>
      <c r="H1051" s="1376"/>
      <c r="I1051" s="1377">
        <f>PRODUCT(E1051:H1051)</f>
        <v>1</v>
      </c>
      <c r="J1051" s="1378"/>
      <c r="K1051" s="1379"/>
    </row>
    <row r="1052" spans="1:12" s="302" customFormat="1" ht="16.5" customHeight="1" x14ac:dyDescent="0.3">
      <c r="A1052" s="248"/>
      <c r="B1052" s="248"/>
      <c r="C1052" s="1371" t="s">
        <v>1012</v>
      </c>
      <c r="D1052" s="1382" t="s">
        <v>1013</v>
      </c>
      <c r="E1052" s="1373">
        <v>1</v>
      </c>
      <c r="F1052" s="1374"/>
      <c r="G1052" s="1375"/>
      <c r="H1052" s="1376"/>
      <c r="I1052" s="1377">
        <f>PRODUCT(E1052:H1052)</f>
        <v>1</v>
      </c>
      <c r="J1052" s="1378"/>
      <c r="K1052" s="1379"/>
    </row>
    <row r="1053" spans="1:12" s="302" customFormat="1" ht="16.5" customHeight="1" thickBot="1" x14ac:dyDescent="0.35">
      <c r="A1053" s="248"/>
      <c r="B1053" s="248"/>
      <c r="C1053" s="1371" t="s">
        <v>1017</v>
      </c>
      <c r="D1053" s="1382" t="s">
        <v>212</v>
      </c>
      <c r="E1053" s="1373">
        <v>1</v>
      </c>
      <c r="F1053" s="1374"/>
      <c r="G1053" s="1375"/>
      <c r="H1053" s="1376"/>
      <c r="I1053" s="1377">
        <f>PRODUCT(E1053:H1053)</f>
        <v>1</v>
      </c>
      <c r="J1053" s="1378"/>
      <c r="K1053" s="1379"/>
    </row>
    <row r="1054" spans="1:12" s="302" customFormat="1" ht="14.4" thickBot="1" x14ac:dyDescent="0.35">
      <c r="A1054" s="248"/>
      <c r="B1054" s="248"/>
      <c r="C1054" s="1686" t="str">
        <f>RESUMEN!C556</f>
        <v>03.16.04.04</v>
      </c>
      <c r="D1054" s="1695" t="str">
        <f>RESUMEN!D556</f>
        <v>PICTIOGRAMA POZO A TIERRA (PINTADO EN EL PISO)</v>
      </c>
      <c r="E1054" s="1688"/>
      <c r="F1054" s="1689"/>
      <c r="G1054" s="1690"/>
      <c r="H1054" s="1691"/>
      <c r="I1054" s="1689"/>
      <c r="J1054" s="1690">
        <f>SUM(I1057:I1058)</f>
        <v>16</v>
      </c>
      <c r="K1054" s="1692">
        <f>+[44]RESUMEN!E881</f>
        <v>0</v>
      </c>
      <c r="L1054" s="248"/>
    </row>
    <row r="1055" spans="1:12" s="302" customFormat="1" x14ac:dyDescent="0.3">
      <c r="A1055" s="248"/>
      <c r="B1055" s="248"/>
      <c r="C1055" s="1371"/>
      <c r="D1055" s="1372" t="s">
        <v>4400</v>
      </c>
      <c r="E1055" s="1373"/>
      <c r="F1055" s="1374"/>
      <c r="G1055" s="1375"/>
      <c r="H1055" s="1376"/>
      <c r="I1055" s="1377"/>
      <c r="J1055" s="1386"/>
      <c r="K1055" s="1387"/>
      <c r="L1055" s="248"/>
    </row>
    <row r="1056" spans="1:12" s="302" customFormat="1" ht="16.5" customHeight="1" x14ac:dyDescent="0.3">
      <c r="A1056" s="248"/>
      <c r="B1056" s="248"/>
      <c r="C1056" s="1371"/>
      <c r="D1056" s="1380" t="s">
        <v>169</v>
      </c>
      <c r="E1056" s="1373"/>
      <c r="F1056" s="1374"/>
      <c r="G1056" s="1375"/>
      <c r="H1056" s="1376"/>
      <c r="I1056" s="1377"/>
      <c r="J1056" s="1378"/>
      <c r="K1056" s="1379"/>
      <c r="L1056" s="248"/>
    </row>
    <row r="1057" spans="1:12" s="302" customFormat="1" ht="16.5" customHeight="1" x14ac:dyDescent="0.3">
      <c r="A1057" s="248"/>
      <c r="B1057" s="248"/>
      <c r="C1057" s="1371"/>
      <c r="D1057" s="1381" t="s">
        <v>170</v>
      </c>
      <c r="E1057" s="1373"/>
      <c r="F1057" s="1374"/>
      <c r="G1057" s="1375"/>
      <c r="H1057" s="1376"/>
      <c r="I1057" s="1377"/>
      <c r="J1057" s="1378"/>
      <c r="K1057" s="1379"/>
    </row>
    <row r="1058" spans="1:12" s="302" customFormat="1" ht="16.5" customHeight="1" x14ac:dyDescent="0.3">
      <c r="A1058" s="248"/>
      <c r="B1058" s="248"/>
      <c r="C1058" s="1371"/>
      <c r="D1058" s="1382" t="s">
        <v>4500</v>
      </c>
      <c r="E1058" s="1373">
        <v>16</v>
      </c>
      <c r="F1058" s="1374"/>
      <c r="G1058" s="1375"/>
      <c r="H1058" s="1376"/>
      <c r="I1058" s="1377">
        <f>PRODUCT(E1058:H1058)</f>
        <v>16</v>
      </c>
      <c r="J1058" s="1378"/>
      <c r="K1058" s="1379"/>
    </row>
    <row r="1059" spans="1:12" ht="16.5" customHeight="1" x14ac:dyDescent="0.3">
      <c r="C1059" s="1359" t="str">
        <f>RESUMEN!C557</f>
        <v>03.16.05</v>
      </c>
      <c r="D1059" s="1360" t="str">
        <f>RESUMEN!D557</f>
        <v>SEÑALES DE PROHIBICIÓN</v>
      </c>
      <c r="E1059" s="1361"/>
      <c r="F1059" s="1362"/>
      <c r="G1059" s="1363"/>
      <c r="H1059" s="1364"/>
      <c r="I1059" s="1362"/>
      <c r="J1059" s="1363"/>
      <c r="K1059" s="1365"/>
    </row>
    <row r="1060" spans="1:12" s="302" customFormat="1" ht="16.5" customHeight="1" x14ac:dyDescent="0.3">
      <c r="A1060" s="248"/>
      <c r="B1060" s="248"/>
      <c r="C1060" s="1366" t="str">
        <f>RESUMEN!C558</f>
        <v>03.16.05.01</v>
      </c>
      <c r="D1060" s="1396" t="str">
        <f>RESUMEN!D558</f>
        <v>PROHIBIDO EL INGRESO (VINIL FOTOLUMINISCENTE, ADOSADA A PARED, 0.20X0.30M.)</v>
      </c>
      <c r="E1060" s="865"/>
      <c r="F1060" s="1499"/>
      <c r="G1060" s="1368"/>
      <c r="H1060" s="1369"/>
      <c r="I1060" s="1499"/>
      <c r="J1060" s="1368">
        <f>SUM(I1064:I1070)</f>
        <v>6</v>
      </c>
      <c r="K1060" s="1370">
        <f>+[44]RESUMEN!E887</f>
        <v>0</v>
      </c>
      <c r="L1060" s="248"/>
    </row>
    <row r="1061" spans="1:12" s="302" customFormat="1" ht="16.5" customHeight="1" x14ac:dyDescent="0.3">
      <c r="A1061" s="248"/>
      <c r="B1061" s="248"/>
      <c r="C1061" s="1371"/>
      <c r="D1061" s="1372" t="s">
        <v>4400</v>
      </c>
      <c r="E1061" s="1373"/>
      <c r="F1061" s="1374"/>
      <c r="G1061" s="1375"/>
      <c r="H1061" s="1376"/>
      <c r="I1061" s="1377"/>
      <c r="J1061" s="1378"/>
      <c r="K1061" s="1379"/>
    </row>
    <row r="1062" spans="1:12" s="303" customFormat="1" x14ac:dyDescent="0.3">
      <c r="C1062" s="1371"/>
      <c r="D1062" s="1380" t="s">
        <v>169</v>
      </c>
      <c r="E1062" s="1373"/>
      <c r="F1062" s="1374"/>
      <c r="G1062" s="1375"/>
      <c r="H1062" s="1376"/>
      <c r="I1062" s="1377"/>
      <c r="J1062" s="1378"/>
      <c r="K1062" s="1379"/>
    </row>
    <row r="1063" spans="1:12" s="302" customFormat="1" x14ac:dyDescent="0.3">
      <c r="A1063" s="248"/>
      <c r="B1063" s="248"/>
      <c r="C1063" s="1371"/>
      <c r="D1063" s="1381" t="s">
        <v>170</v>
      </c>
      <c r="E1063" s="1373"/>
      <c r="F1063" s="1374"/>
      <c r="G1063" s="1375"/>
      <c r="H1063" s="1376"/>
      <c r="I1063" s="1377"/>
      <c r="J1063" s="1378"/>
      <c r="K1063" s="1379"/>
      <c r="L1063" s="248"/>
    </row>
    <row r="1064" spans="1:12" s="302" customFormat="1" ht="16.5" customHeight="1" x14ac:dyDescent="0.3">
      <c r="A1064" s="248"/>
      <c r="B1064" s="248"/>
      <c r="C1064" s="1371" t="s">
        <v>1008</v>
      </c>
      <c r="D1064" s="1382" t="s">
        <v>348</v>
      </c>
      <c r="E1064" s="1373">
        <v>1</v>
      </c>
      <c r="F1064" s="1374"/>
      <c r="G1064" s="1375"/>
      <c r="H1064" s="1376"/>
      <c r="I1064" s="1377">
        <f>PRODUCT(E1064:H1064)</f>
        <v>1</v>
      </c>
      <c r="J1064" s="1378"/>
      <c r="K1064" s="1379"/>
      <c r="L1064" s="248"/>
    </row>
    <row r="1065" spans="1:12" s="302" customFormat="1" ht="16.5" customHeight="1" x14ac:dyDescent="0.3">
      <c r="A1065" s="248"/>
      <c r="B1065" s="248"/>
      <c r="C1065" s="1371" t="s">
        <v>1011</v>
      </c>
      <c r="D1065" s="1382" t="s">
        <v>372</v>
      </c>
      <c r="E1065" s="1373">
        <v>1</v>
      </c>
      <c r="F1065" s="1374"/>
      <c r="G1065" s="1375"/>
      <c r="H1065" s="1376"/>
      <c r="I1065" s="1377">
        <f>PRODUCT(E1065:H1065)</f>
        <v>1</v>
      </c>
      <c r="J1065" s="1378"/>
      <c r="K1065" s="1379"/>
    </row>
    <row r="1066" spans="1:12" s="302" customFormat="1" ht="16.5" customHeight="1" x14ac:dyDescent="0.3">
      <c r="A1066" s="248"/>
      <c r="B1066" s="248"/>
      <c r="C1066" s="1371" t="s">
        <v>1012</v>
      </c>
      <c r="D1066" s="1382" t="s">
        <v>1013</v>
      </c>
      <c r="E1066" s="1373">
        <v>1</v>
      </c>
      <c r="F1066" s="1374"/>
      <c r="G1066" s="1375"/>
      <c r="H1066" s="1376"/>
      <c r="I1066" s="1377">
        <f>PRODUCT(E1066:H1066)</f>
        <v>1</v>
      </c>
      <c r="J1066" s="1378"/>
      <c r="K1066" s="1379"/>
    </row>
    <row r="1067" spans="1:12" s="302" customFormat="1" ht="16.5" customHeight="1" x14ac:dyDescent="0.3">
      <c r="A1067" s="248"/>
      <c r="B1067" s="248"/>
      <c r="C1067" s="1371" t="s">
        <v>1017</v>
      </c>
      <c r="D1067" s="1382" t="s">
        <v>212</v>
      </c>
      <c r="E1067" s="1373">
        <v>1</v>
      </c>
      <c r="F1067" s="1374"/>
      <c r="G1067" s="1375"/>
      <c r="H1067" s="1376"/>
      <c r="I1067" s="1377">
        <f>PRODUCT(E1067:H1067)</f>
        <v>1</v>
      </c>
      <c r="J1067" s="1378"/>
      <c r="K1067" s="1379"/>
    </row>
    <row r="1068" spans="1:12" s="302" customFormat="1" ht="16.5" customHeight="1" x14ac:dyDescent="0.3">
      <c r="A1068" s="248"/>
      <c r="B1068" s="248"/>
      <c r="C1068" s="1371"/>
      <c r="D1068" s="1381" t="s">
        <v>73</v>
      </c>
      <c r="E1068" s="1373"/>
      <c r="F1068" s="1374"/>
      <c r="G1068" s="1375"/>
      <c r="H1068" s="1376"/>
      <c r="I1068" s="1377"/>
      <c r="J1068" s="1378"/>
      <c r="K1068" s="1379"/>
    </row>
    <row r="1069" spans="1:12" s="302" customFormat="1" ht="16.5" customHeight="1" x14ac:dyDescent="0.3">
      <c r="A1069" s="248"/>
      <c r="B1069" s="248"/>
      <c r="C1069" s="1371" t="s">
        <v>3688</v>
      </c>
      <c r="D1069" s="1382" t="s">
        <v>3687</v>
      </c>
      <c r="E1069" s="1373">
        <v>1</v>
      </c>
      <c r="F1069" s="1374"/>
      <c r="G1069" s="1375"/>
      <c r="H1069" s="1376"/>
      <c r="I1069" s="1377">
        <f>PRODUCT(E1069:H1069)</f>
        <v>1</v>
      </c>
      <c r="J1069" s="1378"/>
      <c r="K1069" s="1379"/>
    </row>
    <row r="1070" spans="1:12" s="302" customFormat="1" ht="16.5" customHeight="1" x14ac:dyDescent="0.3">
      <c r="A1070" s="248"/>
      <c r="B1070" s="248"/>
      <c r="C1070" s="1371" t="s">
        <v>3689</v>
      </c>
      <c r="D1070" s="1382" t="s">
        <v>3690</v>
      </c>
      <c r="E1070" s="1373">
        <v>1</v>
      </c>
      <c r="F1070" s="1374"/>
      <c r="G1070" s="1375"/>
      <c r="H1070" s="1376"/>
      <c r="I1070" s="1377">
        <f>PRODUCT(E1070:H1070)</f>
        <v>1</v>
      </c>
      <c r="J1070" s="1378"/>
      <c r="K1070" s="1379"/>
    </row>
    <row r="1071" spans="1:12" s="302" customFormat="1" ht="16.5" customHeight="1" thickBot="1" x14ac:dyDescent="0.35">
      <c r="A1071" s="248"/>
      <c r="B1071" s="248"/>
      <c r="C1071" s="1371"/>
      <c r="D1071" s="1694"/>
      <c r="E1071" s="1353"/>
      <c r="F1071" s="1354"/>
      <c r="G1071" s="1355"/>
      <c r="H1071" s="1384"/>
      <c r="I1071" s="1392"/>
      <c r="J1071" s="1378"/>
      <c r="K1071" s="1379"/>
    </row>
    <row r="1072" spans="1:12" s="302" customFormat="1" ht="16.5" customHeight="1" thickBot="1" x14ac:dyDescent="0.35">
      <c r="A1072" s="248"/>
      <c r="B1072" s="248"/>
      <c r="C1072" s="1686" t="str">
        <f>RESUMEN!C559</f>
        <v>03.16.05.02</v>
      </c>
      <c r="D1072" s="1687" t="str">
        <f>RESUMEN!D559</f>
        <v>NO USAR EL ASCENSOR EN CASO DE SISMO O INCENDIO (VINIL FOTOLUMINISCENTE, ADOSADA A PARED, 0.20X0.30M.)</v>
      </c>
      <c r="E1072" s="1688"/>
      <c r="F1072" s="1689"/>
      <c r="G1072" s="1690"/>
      <c r="H1072" s="1691"/>
      <c r="I1072" s="1689"/>
      <c r="J1072" s="1690">
        <f>SUM(I1074:I1090)</f>
        <v>9</v>
      </c>
      <c r="K1072" s="1692">
        <f>+[44]RESUMEN!E899</f>
        <v>0</v>
      </c>
      <c r="L1072" s="248"/>
    </row>
    <row r="1073" spans="1:12" s="302" customFormat="1" ht="16.5" customHeight="1" x14ac:dyDescent="0.3">
      <c r="A1073" s="248"/>
      <c r="B1073" s="248"/>
      <c r="C1073" s="1385"/>
      <c r="D1073" s="1372" t="s">
        <v>4399</v>
      </c>
      <c r="E1073" s="1373"/>
      <c r="F1073" s="1374"/>
      <c r="G1073" s="1375"/>
      <c r="H1073" s="1376"/>
      <c r="I1073" s="1685"/>
      <c r="J1073" s="1386"/>
      <c r="K1073" s="1387"/>
    </row>
    <row r="1074" spans="1:12" s="303" customFormat="1" x14ac:dyDescent="0.3">
      <c r="C1074" s="1371"/>
      <c r="D1074" s="1380" t="s">
        <v>169</v>
      </c>
      <c r="E1074" s="1373"/>
      <c r="F1074" s="1374"/>
      <c r="G1074" s="1375"/>
      <c r="H1074" s="1376"/>
      <c r="I1074" s="1377"/>
      <c r="J1074" s="1378"/>
      <c r="K1074" s="1379"/>
    </row>
    <row r="1075" spans="1:12" s="302" customFormat="1" x14ac:dyDescent="0.3">
      <c r="A1075" s="248"/>
      <c r="B1075" s="248"/>
      <c r="C1075" s="1371"/>
      <c r="D1075" s="1381" t="s">
        <v>170</v>
      </c>
      <c r="E1075" s="1373"/>
      <c r="F1075" s="1374"/>
      <c r="G1075" s="1375"/>
      <c r="H1075" s="1376"/>
      <c r="I1075" s="1377"/>
      <c r="J1075" s="1378"/>
      <c r="K1075" s="1379"/>
      <c r="L1075" s="248"/>
    </row>
    <row r="1076" spans="1:12" s="302" customFormat="1" ht="16.5" customHeight="1" x14ac:dyDescent="0.3">
      <c r="A1076" s="248"/>
      <c r="B1076" s="248"/>
      <c r="C1076" s="1371" t="s">
        <v>2553</v>
      </c>
      <c r="D1076" s="1382" t="s">
        <v>2414</v>
      </c>
      <c r="E1076" s="1373">
        <v>1</v>
      </c>
      <c r="F1076" s="1374"/>
      <c r="G1076" s="1375"/>
      <c r="H1076" s="1376"/>
      <c r="I1076" s="1377">
        <f>PRODUCT(E1076:H1076)</f>
        <v>1</v>
      </c>
      <c r="J1076" s="1378"/>
      <c r="K1076" s="1379"/>
      <c r="L1076" s="248"/>
    </row>
    <row r="1077" spans="1:12" s="302" customFormat="1" ht="16.5" customHeight="1" x14ac:dyDescent="0.3">
      <c r="A1077" s="248"/>
      <c r="B1077" s="248"/>
      <c r="C1077" s="1371" t="s">
        <v>1155</v>
      </c>
      <c r="D1077" s="1382" t="s">
        <v>566</v>
      </c>
      <c r="E1077" s="1373">
        <v>1</v>
      </c>
      <c r="F1077" s="1374"/>
      <c r="G1077" s="1375"/>
      <c r="H1077" s="1376"/>
      <c r="I1077" s="1377">
        <f>PRODUCT(E1077:H1077)</f>
        <v>1</v>
      </c>
      <c r="J1077" s="1378"/>
      <c r="K1077" s="1379"/>
    </row>
    <row r="1078" spans="1:12" s="302" customFormat="1" ht="16.5" customHeight="1" x14ac:dyDescent="0.3">
      <c r="A1078" s="248"/>
      <c r="B1078" s="248"/>
      <c r="C1078" s="1371" t="s">
        <v>2343</v>
      </c>
      <c r="D1078" s="1382" t="s">
        <v>2344</v>
      </c>
      <c r="E1078" s="1373">
        <v>1</v>
      </c>
      <c r="F1078" s="1374"/>
      <c r="G1078" s="1375"/>
      <c r="H1078" s="1376"/>
      <c r="I1078" s="1377">
        <f>PRODUCT(E1078:H1078)</f>
        <v>1</v>
      </c>
      <c r="J1078" s="1378"/>
      <c r="K1078" s="1379"/>
    </row>
    <row r="1079" spans="1:12" s="302" customFormat="1" ht="16.5" customHeight="1" x14ac:dyDescent="0.3">
      <c r="A1079" s="248"/>
      <c r="B1079" s="248"/>
      <c r="C1079" s="1371"/>
      <c r="D1079" s="1372" t="s">
        <v>4403</v>
      </c>
      <c r="E1079" s="1373"/>
      <c r="F1079" s="1374"/>
      <c r="G1079" s="1375"/>
      <c r="H1079" s="1376"/>
      <c r="I1079" s="1377"/>
      <c r="J1079" s="1378"/>
      <c r="K1079" s="1379"/>
    </row>
    <row r="1080" spans="1:12" s="302" customFormat="1" ht="16.5" customHeight="1" x14ac:dyDescent="0.3">
      <c r="A1080" s="248"/>
      <c r="B1080" s="248"/>
      <c r="C1080" s="1371"/>
      <c r="D1080" s="1380" t="s">
        <v>200</v>
      </c>
      <c r="E1080" s="1373"/>
      <c r="F1080" s="1374"/>
      <c r="G1080" s="1375"/>
      <c r="H1080" s="1376"/>
      <c r="I1080" s="1377"/>
      <c r="J1080" s="1378"/>
      <c r="K1080" s="1379"/>
    </row>
    <row r="1081" spans="1:12" s="302" customFormat="1" ht="16.5" customHeight="1" x14ac:dyDescent="0.3">
      <c r="A1081" s="248"/>
      <c r="B1081" s="248"/>
      <c r="C1081" s="1371"/>
      <c r="D1081" s="1381" t="s">
        <v>170</v>
      </c>
      <c r="E1081" s="1373"/>
      <c r="F1081" s="1374"/>
      <c r="G1081" s="1375"/>
      <c r="H1081" s="1376"/>
      <c r="I1081" s="1377"/>
      <c r="J1081" s="1378"/>
      <c r="K1081" s="1379"/>
    </row>
    <row r="1082" spans="1:12" s="302" customFormat="1" ht="16.5" customHeight="1" x14ac:dyDescent="0.3">
      <c r="A1082" s="248"/>
      <c r="B1082" s="248"/>
      <c r="C1082" s="1371" t="s">
        <v>2413</v>
      </c>
      <c r="D1082" s="1382" t="s">
        <v>2414</v>
      </c>
      <c r="E1082" s="1373">
        <v>1</v>
      </c>
      <c r="F1082" s="1374"/>
      <c r="G1082" s="1375"/>
      <c r="H1082" s="1376"/>
      <c r="I1082" s="1377">
        <f>PRODUCT(E1082:H1082)</f>
        <v>1</v>
      </c>
      <c r="J1082" s="1378"/>
      <c r="K1082" s="1379"/>
    </row>
    <row r="1083" spans="1:12" s="302" customFormat="1" ht="16.5" customHeight="1" x14ac:dyDescent="0.3">
      <c r="A1083" s="248"/>
      <c r="B1083" s="248"/>
      <c r="C1083" s="1371" t="s">
        <v>1684</v>
      </c>
      <c r="D1083" s="1382" t="s">
        <v>566</v>
      </c>
      <c r="E1083" s="1373">
        <v>1</v>
      </c>
      <c r="F1083" s="1374"/>
      <c r="G1083" s="1375"/>
      <c r="H1083" s="1376"/>
      <c r="I1083" s="1377">
        <f>PRODUCT(E1083:H1083)</f>
        <v>1</v>
      </c>
      <c r="J1083" s="1378"/>
      <c r="K1083" s="1379"/>
    </row>
    <row r="1084" spans="1:12" s="302" customFormat="1" ht="16.5" customHeight="1" x14ac:dyDescent="0.3">
      <c r="A1084" s="248"/>
      <c r="B1084" s="248"/>
      <c r="C1084" s="1371" t="s">
        <v>2425</v>
      </c>
      <c r="D1084" s="1382" t="s">
        <v>2344</v>
      </c>
      <c r="E1084" s="1373">
        <v>1</v>
      </c>
      <c r="F1084" s="1374"/>
      <c r="G1084" s="1375"/>
      <c r="H1084" s="1376"/>
      <c r="I1084" s="1377">
        <f>PRODUCT(E1084:H1084)</f>
        <v>1</v>
      </c>
      <c r="J1084" s="1378"/>
      <c r="K1084" s="1379"/>
    </row>
    <row r="1085" spans="1:12" s="302" customFormat="1" ht="16.5" customHeight="1" x14ac:dyDescent="0.3">
      <c r="A1085" s="248"/>
      <c r="B1085" s="248"/>
      <c r="C1085" s="1371"/>
      <c r="D1085" s="1372" t="s">
        <v>4416</v>
      </c>
      <c r="E1085" s="1373"/>
      <c r="F1085" s="1374"/>
      <c r="G1085" s="1375"/>
      <c r="H1085" s="1376"/>
      <c r="I1085" s="1377"/>
      <c r="J1085" s="1378"/>
      <c r="K1085" s="1379"/>
    </row>
    <row r="1086" spans="1:12" s="302" customFormat="1" ht="16.5" customHeight="1" x14ac:dyDescent="0.3">
      <c r="A1086" s="248"/>
      <c r="B1086" s="248"/>
      <c r="C1086" s="1371"/>
      <c r="D1086" s="1380" t="s">
        <v>203</v>
      </c>
      <c r="E1086" s="1373"/>
      <c r="F1086" s="1374"/>
      <c r="G1086" s="1375"/>
      <c r="H1086" s="1376"/>
      <c r="I1086" s="1377"/>
      <c r="J1086" s="1378"/>
      <c r="K1086" s="1379"/>
    </row>
    <row r="1087" spans="1:12" s="302" customFormat="1" ht="16.5" customHeight="1" x14ac:dyDescent="0.3">
      <c r="A1087" s="248"/>
      <c r="B1087" s="248"/>
      <c r="C1087" s="1371"/>
      <c r="D1087" s="1381" t="s">
        <v>170</v>
      </c>
      <c r="E1087" s="1373"/>
      <c r="F1087" s="1374"/>
      <c r="G1087" s="1375"/>
      <c r="H1087" s="1376"/>
      <c r="I1087" s="1377"/>
      <c r="J1087" s="1378"/>
      <c r="K1087" s="1379"/>
    </row>
    <row r="1088" spans="1:12" s="302" customFormat="1" ht="16.5" customHeight="1" x14ac:dyDescent="0.3">
      <c r="A1088" s="248"/>
      <c r="B1088" s="248"/>
      <c r="C1088" s="1371" t="s">
        <v>1823</v>
      </c>
      <c r="D1088" s="1382" t="s">
        <v>2414</v>
      </c>
      <c r="E1088" s="1373">
        <v>1</v>
      </c>
      <c r="F1088" s="1374"/>
      <c r="G1088" s="1375"/>
      <c r="H1088" s="1376"/>
      <c r="I1088" s="1377">
        <f>PRODUCT(E1088:H1088)</f>
        <v>1</v>
      </c>
      <c r="J1088" s="1378"/>
      <c r="K1088" s="1379"/>
    </row>
    <row r="1089" spans="1:12" s="302" customFormat="1" ht="16.5" customHeight="1" x14ac:dyDescent="0.3">
      <c r="A1089" s="248"/>
      <c r="B1089" s="248"/>
      <c r="C1089" s="1371" t="s">
        <v>2464</v>
      </c>
      <c r="D1089" s="1382" t="s">
        <v>296</v>
      </c>
      <c r="E1089" s="1373">
        <v>1</v>
      </c>
      <c r="F1089" s="1374"/>
      <c r="G1089" s="1375"/>
      <c r="H1089" s="1376"/>
      <c r="I1089" s="1377">
        <f>PRODUCT(E1089:H1089)</f>
        <v>1</v>
      </c>
      <c r="J1089" s="1378"/>
      <c r="K1089" s="1379"/>
    </row>
    <row r="1090" spans="1:12" s="302" customFormat="1" ht="16.5" customHeight="1" thickBot="1" x14ac:dyDescent="0.35">
      <c r="A1090" s="248"/>
      <c r="B1090" s="248"/>
      <c r="C1090" s="1371" t="s">
        <v>1835</v>
      </c>
      <c r="D1090" s="1694" t="s">
        <v>1753</v>
      </c>
      <c r="E1090" s="1353">
        <v>1</v>
      </c>
      <c r="F1090" s="1354"/>
      <c r="G1090" s="1355"/>
      <c r="H1090" s="1384"/>
      <c r="I1090" s="1392">
        <f>PRODUCT(E1090:H1090)</f>
        <v>1</v>
      </c>
      <c r="J1090" s="1378"/>
      <c r="K1090" s="1379"/>
    </row>
    <row r="1091" spans="1:12" s="302" customFormat="1" ht="16.5" customHeight="1" thickBot="1" x14ac:dyDescent="0.35">
      <c r="A1091" s="248"/>
      <c r="B1091" s="248"/>
      <c r="C1091" s="1686" t="str">
        <f>RESUMEN!C560</f>
        <v>03.16.05.03</v>
      </c>
      <c r="D1091" s="1687" t="str">
        <f>RESUMEN!D560</f>
        <v>PROHIBIDO HACER FUEGO (VINIL FOTOLUMINISCENTE, ADOSADA A PARED, 0.20X0.30M.)</v>
      </c>
      <c r="E1091" s="1688"/>
      <c r="F1091" s="1689"/>
      <c r="G1091" s="1690"/>
      <c r="H1091" s="1691"/>
      <c r="I1091" s="1689"/>
      <c r="J1091" s="1690">
        <f>SUM(I1095:I1101)</f>
        <v>6</v>
      </c>
      <c r="K1091" s="1692">
        <f>+[44]RESUMEN!E918</f>
        <v>0</v>
      </c>
      <c r="L1091" s="248"/>
    </row>
    <row r="1092" spans="1:12" s="302" customFormat="1" ht="16.5" customHeight="1" x14ac:dyDescent="0.3">
      <c r="A1092" s="248"/>
      <c r="B1092" s="248"/>
      <c r="C1092" s="1371"/>
      <c r="D1092" s="1372" t="s">
        <v>4400</v>
      </c>
      <c r="E1092" s="1373"/>
      <c r="F1092" s="1374"/>
      <c r="G1092" s="1375"/>
      <c r="H1092" s="1376"/>
      <c r="I1092" s="1377"/>
      <c r="J1092" s="1386"/>
      <c r="K1092" s="1387"/>
    </row>
    <row r="1093" spans="1:12" s="302" customFormat="1" ht="16.5" customHeight="1" x14ac:dyDescent="0.3">
      <c r="A1093" s="248"/>
      <c r="B1093" s="248"/>
      <c r="C1093" s="1371"/>
      <c r="D1093" s="1380" t="s">
        <v>169</v>
      </c>
      <c r="E1093" s="1373"/>
      <c r="F1093" s="1374"/>
      <c r="G1093" s="1375"/>
      <c r="H1093" s="1376"/>
      <c r="I1093" s="1377"/>
      <c r="J1093" s="1378"/>
      <c r="K1093" s="1379"/>
    </row>
    <row r="1094" spans="1:12" s="302" customFormat="1" x14ac:dyDescent="0.3">
      <c r="A1094" s="248"/>
      <c r="B1094" s="248"/>
      <c r="C1094" s="1371"/>
      <c r="D1094" s="1381" t="s">
        <v>170</v>
      </c>
      <c r="E1094" s="1373"/>
      <c r="F1094" s="1374"/>
      <c r="G1094" s="1375"/>
      <c r="H1094" s="1376"/>
      <c r="I1094" s="1377"/>
      <c r="J1094" s="1378"/>
      <c r="K1094" s="1379"/>
    </row>
    <row r="1095" spans="1:12" s="302" customFormat="1" ht="16.5" customHeight="1" x14ac:dyDescent="0.3">
      <c r="A1095" s="248"/>
      <c r="B1095" s="248"/>
      <c r="C1095" s="1371" t="s">
        <v>1008</v>
      </c>
      <c r="D1095" s="1382" t="s">
        <v>348</v>
      </c>
      <c r="E1095" s="1373">
        <v>1</v>
      </c>
      <c r="F1095" s="1374"/>
      <c r="G1095" s="1375"/>
      <c r="H1095" s="1376"/>
      <c r="I1095" s="1377">
        <f>PRODUCT(E1095:H1095)</f>
        <v>1</v>
      </c>
      <c r="J1095" s="1378"/>
      <c r="K1095" s="1379"/>
    </row>
    <row r="1096" spans="1:12" s="302" customFormat="1" ht="16.5" customHeight="1" x14ac:dyDescent="0.3">
      <c r="A1096" s="248"/>
      <c r="B1096" s="248"/>
      <c r="C1096" s="1371" t="s">
        <v>1011</v>
      </c>
      <c r="D1096" s="1382" t="s">
        <v>372</v>
      </c>
      <c r="E1096" s="1373">
        <v>1</v>
      </c>
      <c r="F1096" s="1374"/>
      <c r="G1096" s="1375"/>
      <c r="H1096" s="1376"/>
      <c r="I1096" s="1377">
        <f>PRODUCT(E1096:H1096)</f>
        <v>1</v>
      </c>
      <c r="J1096" s="1378"/>
      <c r="K1096" s="1379"/>
    </row>
    <row r="1097" spans="1:12" s="302" customFormat="1" ht="16.5" customHeight="1" x14ac:dyDescent="0.3">
      <c r="A1097" s="248"/>
      <c r="B1097" s="248"/>
      <c r="C1097" s="1371" t="s">
        <v>1012</v>
      </c>
      <c r="D1097" s="1382" t="s">
        <v>1013</v>
      </c>
      <c r="E1097" s="1373">
        <v>1</v>
      </c>
      <c r="F1097" s="1374"/>
      <c r="G1097" s="1375"/>
      <c r="H1097" s="1376"/>
      <c r="I1097" s="1377">
        <f>PRODUCT(E1097:H1097)</f>
        <v>1</v>
      </c>
      <c r="J1097" s="1378"/>
      <c r="K1097" s="1379"/>
    </row>
    <row r="1098" spans="1:12" s="303" customFormat="1" x14ac:dyDescent="0.3">
      <c r="C1098" s="1371" t="s">
        <v>1017</v>
      </c>
      <c r="D1098" s="1382" t="s">
        <v>212</v>
      </c>
      <c r="E1098" s="1373">
        <v>1</v>
      </c>
      <c r="F1098" s="1374"/>
      <c r="G1098" s="1375"/>
      <c r="H1098" s="1376"/>
      <c r="I1098" s="1377">
        <f>PRODUCT(E1098:H1098)</f>
        <v>1</v>
      </c>
      <c r="J1098" s="1378"/>
      <c r="K1098" s="1379"/>
    </row>
    <row r="1099" spans="1:12" s="302" customFormat="1" x14ac:dyDescent="0.3">
      <c r="A1099" s="248"/>
      <c r="B1099" s="248"/>
      <c r="C1099" s="1371"/>
      <c r="D1099" s="1381" t="s">
        <v>73</v>
      </c>
      <c r="E1099" s="1373"/>
      <c r="F1099" s="1374"/>
      <c r="G1099" s="1375"/>
      <c r="H1099" s="1376"/>
      <c r="I1099" s="1377"/>
      <c r="J1099" s="1378"/>
      <c r="K1099" s="1379"/>
      <c r="L1099" s="248"/>
    </row>
    <row r="1100" spans="1:12" s="302" customFormat="1" ht="16.5" customHeight="1" x14ac:dyDescent="0.3">
      <c r="A1100" s="248"/>
      <c r="B1100" s="248"/>
      <c r="C1100" s="1371" t="s">
        <v>3688</v>
      </c>
      <c r="D1100" s="1382" t="s">
        <v>3687</v>
      </c>
      <c r="E1100" s="1373">
        <v>1</v>
      </c>
      <c r="F1100" s="1374"/>
      <c r="G1100" s="1375"/>
      <c r="H1100" s="1376"/>
      <c r="I1100" s="1377">
        <f>PRODUCT(E1100:H1100)</f>
        <v>1</v>
      </c>
      <c r="J1100" s="1378"/>
      <c r="K1100" s="1379"/>
      <c r="L1100" s="248"/>
    </row>
    <row r="1101" spans="1:12" s="302" customFormat="1" ht="16.5" customHeight="1" thickBot="1" x14ac:dyDescent="0.35">
      <c r="A1101" s="248"/>
      <c r="B1101" s="248"/>
      <c r="C1101" s="1371" t="s">
        <v>3689</v>
      </c>
      <c r="D1101" s="1382" t="s">
        <v>3690</v>
      </c>
      <c r="E1101" s="1373">
        <v>1</v>
      </c>
      <c r="F1101" s="1374"/>
      <c r="G1101" s="1375"/>
      <c r="H1101" s="1376"/>
      <c r="I1101" s="1377">
        <f>PRODUCT(E1101:H1101)</f>
        <v>1</v>
      </c>
      <c r="J1101" s="1378"/>
      <c r="K1101" s="1379"/>
    </row>
    <row r="1102" spans="1:12" s="302" customFormat="1" ht="16.5" customHeight="1" thickBot="1" x14ac:dyDescent="0.35">
      <c r="A1102" s="248"/>
      <c r="B1102" s="248"/>
      <c r="C1102" s="1686" t="str">
        <f>RESUMEN!C561</f>
        <v>03.16.05.04</v>
      </c>
      <c r="D1102" s="1687" t="str">
        <f>RESUMEN!D561</f>
        <v>ROMBO DE SEGURIDAD NFPA GLP (NFPA 704 SUSTANCIA QUIMICA, VINIL FOTOLUMINISCENTE, ADOSADA A PARED, 0.25X0.25M.)</v>
      </c>
      <c r="E1102" s="1688"/>
      <c r="F1102" s="1689"/>
      <c r="G1102" s="1690"/>
      <c r="H1102" s="1691"/>
      <c r="I1102" s="1689"/>
      <c r="J1102" s="1690">
        <f>SUM(I1104:I1106)</f>
        <v>3</v>
      </c>
      <c r="K1102" s="1692">
        <f>+[44]RESUMEN!E929</f>
        <v>0</v>
      </c>
      <c r="L1102" s="248"/>
    </row>
    <row r="1103" spans="1:12" s="302" customFormat="1" ht="16.5" customHeight="1" x14ac:dyDescent="0.3">
      <c r="A1103" s="248"/>
      <c r="B1103" s="248"/>
      <c r="C1103" s="1371"/>
      <c r="D1103" s="1372" t="s">
        <v>4400</v>
      </c>
      <c r="E1103" s="1373"/>
      <c r="F1103" s="1374"/>
      <c r="G1103" s="1375"/>
      <c r="H1103" s="1376"/>
      <c r="I1103" s="1377"/>
      <c r="J1103" s="1386"/>
      <c r="K1103" s="1387"/>
    </row>
    <row r="1104" spans="1:12" s="302" customFormat="1" ht="16.5" customHeight="1" x14ac:dyDescent="0.3">
      <c r="A1104" s="248"/>
      <c r="B1104" s="248"/>
      <c r="C1104" s="1371"/>
      <c r="D1104" s="1380" t="s">
        <v>169</v>
      </c>
      <c r="E1104" s="1373"/>
      <c r="F1104" s="1374"/>
      <c r="G1104" s="1375"/>
      <c r="H1104" s="1376"/>
      <c r="I1104" s="1377"/>
      <c r="J1104" s="1378"/>
      <c r="K1104" s="1379"/>
    </row>
    <row r="1105" spans="1:12" s="302" customFormat="1" x14ac:dyDescent="0.3">
      <c r="A1105" s="248"/>
      <c r="B1105" s="248"/>
      <c r="C1105" s="1371"/>
      <c r="D1105" s="1381" t="s">
        <v>73</v>
      </c>
      <c r="E1105" s="1373"/>
      <c r="F1105" s="1374"/>
      <c r="G1105" s="1375"/>
      <c r="H1105" s="1376"/>
      <c r="I1105" s="1377"/>
      <c r="J1105" s="1378"/>
      <c r="K1105" s="1379"/>
      <c r="L1105" s="248"/>
    </row>
    <row r="1106" spans="1:12" s="302" customFormat="1" ht="16.5" customHeight="1" thickBot="1" x14ac:dyDescent="0.35">
      <c r="A1106" s="248"/>
      <c r="B1106" s="248"/>
      <c r="C1106" s="1371" t="s">
        <v>3689</v>
      </c>
      <c r="D1106" s="1382" t="s">
        <v>3690</v>
      </c>
      <c r="E1106" s="1373">
        <v>3</v>
      </c>
      <c r="F1106" s="1374"/>
      <c r="G1106" s="1375"/>
      <c r="H1106" s="1376"/>
      <c r="I1106" s="1377">
        <f>PRODUCT(E1106:H1106)</f>
        <v>3</v>
      </c>
      <c r="J1106" s="1378"/>
      <c r="K1106" s="1379"/>
    </row>
    <row r="1107" spans="1:12" s="302" customFormat="1" ht="16.5" customHeight="1" thickBot="1" x14ac:dyDescent="0.35">
      <c r="A1107" s="248"/>
      <c r="B1107" s="248"/>
      <c r="C1107" s="1686" t="str">
        <f>RESUMEN!C562</f>
        <v>03.16.05.05</v>
      </c>
      <c r="D1107" s="1687" t="str">
        <f>RESUMEN!D562</f>
        <v>ROMBO DE SEGUIRDAD NFPA PETROLEO (NFPA 704 SUSTANCIA QUIMICA, VINIL FOTOLUMINISCENTE, ADOSADA A PARED, 0.25X0.25M.)</v>
      </c>
      <c r="E1107" s="1688"/>
      <c r="F1107" s="1689"/>
      <c r="G1107" s="1690"/>
      <c r="H1107" s="1691"/>
      <c r="I1107" s="1689"/>
      <c r="J1107" s="1690">
        <f>SUM(I1110:I1111)</f>
        <v>3</v>
      </c>
      <c r="K1107" s="1692">
        <f>+[44]RESUMEN!E934</f>
        <v>0</v>
      </c>
      <c r="L1107" s="248"/>
    </row>
    <row r="1108" spans="1:12" s="302" customFormat="1" ht="16.5" customHeight="1" x14ac:dyDescent="0.3">
      <c r="A1108" s="248"/>
      <c r="B1108" s="248"/>
      <c r="C1108" s="1371"/>
      <c r="D1108" s="1372" t="s">
        <v>4400</v>
      </c>
      <c r="E1108" s="1373"/>
      <c r="F1108" s="1374"/>
      <c r="G1108" s="1375"/>
      <c r="H1108" s="1376"/>
      <c r="I1108" s="1377"/>
      <c r="J1108" s="1386"/>
      <c r="K1108" s="1387"/>
    </row>
    <row r="1109" spans="1:12" s="302" customFormat="1" ht="16.5" customHeight="1" x14ac:dyDescent="0.3">
      <c r="A1109" s="248"/>
      <c r="B1109" s="248"/>
      <c r="C1109" s="1371"/>
      <c r="D1109" s="1380" t="s">
        <v>169</v>
      </c>
      <c r="E1109" s="1373"/>
      <c r="F1109" s="1374"/>
      <c r="G1109" s="1375"/>
      <c r="H1109" s="1376"/>
      <c r="I1109" s="1377"/>
      <c r="J1109" s="1378"/>
      <c r="K1109" s="1379"/>
    </row>
    <row r="1110" spans="1:12" s="302" customFormat="1" x14ac:dyDescent="0.3">
      <c r="A1110" s="248"/>
      <c r="B1110" s="248"/>
      <c r="C1110" s="1371"/>
      <c r="D1110" s="1381" t="s">
        <v>73</v>
      </c>
      <c r="E1110" s="1373"/>
      <c r="F1110" s="1374"/>
      <c r="G1110" s="1375"/>
      <c r="H1110" s="1376"/>
      <c r="I1110" s="1377"/>
      <c r="J1110" s="1378"/>
      <c r="K1110" s="1379"/>
      <c r="L1110" s="248"/>
    </row>
    <row r="1111" spans="1:12" s="302" customFormat="1" ht="16.5" customHeight="1" thickBot="1" x14ac:dyDescent="0.35">
      <c r="A1111" s="248"/>
      <c r="B1111" s="248"/>
      <c r="C1111" s="1371" t="s">
        <v>3688</v>
      </c>
      <c r="D1111" s="1382" t="s">
        <v>3687</v>
      </c>
      <c r="E1111" s="1373">
        <v>3</v>
      </c>
      <c r="F1111" s="1374"/>
      <c r="G1111" s="1375"/>
      <c r="H1111" s="1376"/>
      <c r="I1111" s="1377">
        <f>PRODUCT(E1111:H1111)</f>
        <v>3</v>
      </c>
      <c r="J1111" s="1378"/>
      <c r="K1111" s="1379"/>
    </row>
    <row r="1112" spans="1:12" s="302" customFormat="1" ht="16.5" customHeight="1" thickBot="1" x14ac:dyDescent="0.35">
      <c r="A1112" s="248"/>
      <c r="B1112" s="248"/>
      <c r="C1112" s="1686" t="str">
        <f>RESUMEN!C563</f>
        <v>03.16.05.06</v>
      </c>
      <c r="D1112" s="1687" t="str">
        <f>RESUMEN!D563</f>
        <v>SEÑAL DE GAS INFLAMABLE (VINILO DE PVC FOTOLUMINISCENTE, LAMINADO A PRESION SOBRE PLACA RIGIDA DE CELTEX 3mm. ADOSADA DE 0.20x0.30m)</v>
      </c>
      <c r="E1112" s="1688"/>
      <c r="F1112" s="1689"/>
      <c r="G1112" s="1690"/>
      <c r="H1112" s="1691"/>
      <c r="I1112" s="1689"/>
      <c r="J1112" s="1690">
        <f>SUM(I1115:I1117)</f>
        <v>4</v>
      </c>
      <c r="K1112" s="1692">
        <f>+[44]RESUMEN!E939</f>
        <v>0</v>
      </c>
      <c r="L1112" s="248"/>
    </row>
    <row r="1113" spans="1:12" s="302" customFormat="1" ht="16.5" customHeight="1" x14ac:dyDescent="0.3">
      <c r="A1113" s="248"/>
      <c r="B1113" s="248"/>
      <c r="C1113" s="1371"/>
      <c r="D1113" s="1372" t="s">
        <v>4400</v>
      </c>
      <c r="E1113" s="1373"/>
      <c r="F1113" s="1374"/>
      <c r="G1113" s="1375"/>
      <c r="H1113" s="1376"/>
      <c r="I1113" s="1377"/>
      <c r="J1113" s="1386"/>
      <c r="K1113" s="1387"/>
    </row>
    <row r="1114" spans="1:12" s="302" customFormat="1" ht="16.5" customHeight="1" x14ac:dyDescent="0.3">
      <c r="A1114" s="248"/>
      <c r="B1114" s="248"/>
      <c r="C1114" s="1371"/>
      <c r="D1114" s="1380" t="s">
        <v>169</v>
      </c>
      <c r="E1114" s="1373"/>
      <c r="F1114" s="1374"/>
      <c r="G1114" s="1375"/>
      <c r="H1114" s="1376"/>
      <c r="I1114" s="1377"/>
      <c r="J1114" s="1378"/>
      <c r="K1114" s="1379"/>
    </row>
    <row r="1115" spans="1:12" s="302" customFormat="1" x14ac:dyDescent="0.3">
      <c r="A1115" s="248"/>
      <c r="B1115" s="248"/>
      <c r="C1115" s="1371"/>
      <c r="D1115" s="1381" t="s">
        <v>73</v>
      </c>
      <c r="E1115" s="1373"/>
      <c r="F1115" s="1374"/>
      <c r="G1115" s="1375"/>
      <c r="H1115" s="1376"/>
      <c r="I1115" s="1377"/>
      <c r="J1115" s="1378"/>
      <c r="K1115" s="1379"/>
      <c r="L1115" s="248"/>
    </row>
    <row r="1116" spans="1:12" s="302" customFormat="1" ht="16.5" customHeight="1" x14ac:dyDescent="0.3">
      <c r="A1116" s="248"/>
      <c r="B1116" s="248"/>
      <c r="C1116" s="1371" t="s">
        <v>3688</v>
      </c>
      <c r="D1116" s="1382" t="s">
        <v>3687</v>
      </c>
      <c r="E1116" s="1373">
        <v>2</v>
      </c>
      <c r="F1116" s="1374"/>
      <c r="G1116" s="1375"/>
      <c r="H1116" s="1376"/>
      <c r="I1116" s="1377">
        <f>PRODUCT(E1116:H1116)</f>
        <v>2</v>
      </c>
      <c r="J1116" s="1378"/>
      <c r="K1116" s="1379"/>
    </row>
    <row r="1117" spans="1:12" s="302" customFormat="1" ht="16.5" customHeight="1" x14ac:dyDescent="0.3">
      <c r="A1117" s="248"/>
      <c r="B1117" s="248"/>
      <c r="C1117" s="1371" t="s">
        <v>3689</v>
      </c>
      <c r="D1117" s="1382" t="s">
        <v>3690</v>
      </c>
      <c r="E1117" s="1373">
        <v>2</v>
      </c>
      <c r="F1117" s="1374"/>
      <c r="G1117" s="1375"/>
      <c r="H1117" s="1376"/>
      <c r="I1117" s="1377">
        <f>PRODUCT(E1117:H1117)</f>
        <v>2</v>
      </c>
      <c r="J1117" s="1378"/>
      <c r="K1117" s="1379"/>
    </row>
    <row r="1118" spans="1:12" ht="16.5" customHeight="1" x14ac:dyDescent="0.3">
      <c r="C1118" s="1359" t="str">
        <f>RESUMEN!C564</f>
        <v>03.16.06</v>
      </c>
      <c r="D1118" s="1360" t="str">
        <f>RESUMEN!D564</f>
        <v>SEÑALIZACION DE OBLIGACION</v>
      </c>
      <c r="E1118" s="1361"/>
      <c r="F1118" s="1362"/>
      <c r="G1118" s="1363"/>
      <c r="H1118" s="1364"/>
      <c r="I1118" s="1362"/>
      <c r="J1118" s="1363"/>
      <c r="K1118" s="1365"/>
    </row>
    <row r="1119" spans="1:12" s="302" customFormat="1" ht="16.5" customHeight="1" x14ac:dyDescent="0.3">
      <c r="A1119" s="248"/>
      <c r="B1119" s="248"/>
      <c r="C1119" s="1366" t="str">
        <f>RESUMEN!C565</f>
        <v>03.16.06.01</v>
      </c>
      <c r="D1119" s="1396" t="str">
        <f>RESUMEN!D565</f>
        <v>LETRETO OBLIGATORIO DE USO DE EPP (BASE DE CELTEX DE 3mm. VINIL FOTOLUMINOCENTE, ADOSADA A PARED O PUERTA MEDIDAS DE 0.60x0.60m) h=1.50mts.</v>
      </c>
      <c r="E1119" s="865"/>
      <c r="F1119" s="1499"/>
      <c r="G1119" s="1368"/>
      <c r="H1119" s="1369"/>
      <c r="I1119" s="1499"/>
      <c r="J1119" s="1368">
        <f>SUM(I1122:I1133)</f>
        <v>12</v>
      </c>
      <c r="K1119" s="1370">
        <f>+[44]RESUMEN!E946</f>
        <v>0</v>
      </c>
      <c r="L1119" s="248"/>
    </row>
    <row r="1120" spans="1:12" s="302" customFormat="1" ht="16.5" customHeight="1" x14ac:dyDescent="0.3">
      <c r="A1120" s="248"/>
      <c r="B1120" s="248"/>
      <c r="C1120" s="1371"/>
      <c r="D1120" s="1372" t="s">
        <v>4400</v>
      </c>
      <c r="E1120" s="1373"/>
      <c r="F1120" s="1374"/>
      <c r="G1120" s="1375"/>
      <c r="H1120" s="1376"/>
      <c r="I1120" s="1377"/>
      <c r="J1120" s="1378"/>
      <c r="K1120" s="1379"/>
    </row>
    <row r="1121" spans="1:12" s="302" customFormat="1" ht="16.5" customHeight="1" x14ac:dyDescent="0.3">
      <c r="A1121" s="248"/>
      <c r="B1121" s="248"/>
      <c r="C1121" s="1371"/>
      <c r="D1121" s="1380" t="s">
        <v>169</v>
      </c>
      <c r="E1121" s="1373"/>
      <c r="F1121" s="1374"/>
      <c r="G1121" s="1375"/>
      <c r="H1121" s="1376"/>
      <c r="I1121" s="1377"/>
      <c r="J1121" s="1378"/>
      <c r="K1121" s="1379"/>
    </row>
    <row r="1122" spans="1:12" s="302" customFormat="1" ht="16.5" customHeight="1" x14ac:dyDescent="0.3">
      <c r="A1122" s="248"/>
      <c r="B1122" s="248"/>
      <c r="C1122" s="1371"/>
      <c r="D1122" s="1381" t="s">
        <v>170</v>
      </c>
      <c r="E1122" s="1373"/>
      <c r="F1122" s="1374"/>
      <c r="G1122" s="1375"/>
      <c r="H1122" s="1376"/>
      <c r="I1122" s="1377"/>
      <c r="J1122" s="1378"/>
      <c r="K1122" s="1379"/>
    </row>
    <row r="1123" spans="1:12" s="302" customFormat="1" ht="16.5" customHeight="1" x14ac:dyDescent="0.3">
      <c r="A1123" s="248"/>
      <c r="B1123" s="248"/>
      <c r="C1123" s="1371" t="s">
        <v>1008</v>
      </c>
      <c r="D1123" s="1382" t="s">
        <v>348</v>
      </c>
      <c r="E1123" s="1373">
        <v>1</v>
      </c>
      <c r="F1123" s="1374"/>
      <c r="G1123" s="1375"/>
      <c r="H1123" s="1376"/>
      <c r="I1123" s="1377">
        <f t="shared" ref="I1123:I1130" si="41">PRODUCT(E1123:H1123)</f>
        <v>1</v>
      </c>
      <c r="J1123" s="1378"/>
      <c r="K1123" s="1379"/>
    </row>
    <row r="1124" spans="1:12" s="302" customFormat="1" ht="16.5" customHeight="1" x14ac:dyDescent="0.3">
      <c r="A1124" s="248"/>
      <c r="B1124" s="248"/>
      <c r="C1124" s="1371" t="s">
        <v>1011</v>
      </c>
      <c r="D1124" s="1382" t="s">
        <v>372</v>
      </c>
      <c r="E1124" s="1373">
        <v>1</v>
      </c>
      <c r="F1124" s="1374"/>
      <c r="G1124" s="1375"/>
      <c r="H1124" s="1376"/>
      <c r="I1124" s="1377">
        <f t="shared" si="41"/>
        <v>1</v>
      </c>
      <c r="J1124" s="1378"/>
      <c r="K1124" s="1379"/>
    </row>
    <row r="1125" spans="1:12" s="302" customFormat="1" ht="16.5" customHeight="1" x14ac:dyDescent="0.3">
      <c r="A1125" s="248"/>
      <c r="B1125" s="248"/>
      <c r="C1125" s="1371" t="s">
        <v>1012</v>
      </c>
      <c r="D1125" s="1382" t="s">
        <v>1013</v>
      </c>
      <c r="E1125" s="1373">
        <v>1</v>
      </c>
      <c r="F1125" s="1374"/>
      <c r="G1125" s="1375"/>
      <c r="H1125" s="1376"/>
      <c r="I1125" s="1377">
        <f t="shared" si="41"/>
        <v>1</v>
      </c>
      <c r="J1125" s="1378"/>
      <c r="K1125" s="1379"/>
    </row>
    <row r="1126" spans="1:12" s="302" customFormat="1" ht="16.5" customHeight="1" x14ac:dyDescent="0.3">
      <c r="A1126" s="248"/>
      <c r="B1126" s="248"/>
      <c r="C1126" s="1371" t="s">
        <v>1373</v>
      </c>
      <c r="D1126" s="1382" t="s">
        <v>207</v>
      </c>
      <c r="E1126" s="1373">
        <v>1</v>
      </c>
      <c r="F1126" s="1374"/>
      <c r="G1126" s="1375"/>
      <c r="H1126" s="1376"/>
      <c r="I1126" s="1377">
        <f t="shared" si="41"/>
        <v>1</v>
      </c>
      <c r="J1126" s="1378"/>
      <c r="K1126" s="1379"/>
    </row>
    <row r="1127" spans="1:12" s="302" customFormat="1" ht="16.5" customHeight="1" x14ac:dyDescent="0.3">
      <c r="A1127" s="248"/>
      <c r="B1127" s="248"/>
      <c r="C1127" s="1371" t="s">
        <v>1376</v>
      </c>
      <c r="D1127" s="1382" t="s">
        <v>254</v>
      </c>
      <c r="E1127" s="1373">
        <v>1</v>
      </c>
      <c r="F1127" s="1374"/>
      <c r="G1127" s="1375"/>
      <c r="H1127" s="1376"/>
      <c r="I1127" s="1377">
        <f t="shared" si="41"/>
        <v>1</v>
      </c>
      <c r="J1127" s="1378"/>
      <c r="K1127" s="1379"/>
    </row>
    <row r="1128" spans="1:12" s="302" customFormat="1" ht="16.5" customHeight="1" x14ac:dyDescent="0.3">
      <c r="A1128" s="248"/>
      <c r="B1128" s="248"/>
      <c r="C1128" s="1371" t="s">
        <v>2485</v>
      </c>
      <c r="D1128" s="1382" t="s">
        <v>300</v>
      </c>
      <c r="E1128" s="1373">
        <v>2</v>
      </c>
      <c r="F1128" s="1374"/>
      <c r="G1128" s="1375"/>
      <c r="H1128" s="1376"/>
      <c r="I1128" s="1377">
        <f t="shared" si="41"/>
        <v>2</v>
      </c>
      <c r="J1128" s="1378"/>
      <c r="K1128" s="1379"/>
    </row>
    <row r="1129" spans="1:12" s="302" customFormat="1" ht="16.5" customHeight="1" x14ac:dyDescent="0.3">
      <c r="A1129" s="248"/>
      <c r="B1129" s="248"/>
      <c r="C1129" s="1371" t="s">
        <v>2486</v>
      </c>
      <c r="D1129" s="1382" t="s">
        <v>196</v>
      </c>
      <c r="E1129" s="1373">
        <v>1</v>
      </c>
      <c r="F1129" s="1374"/>
      <c r="G1129" s="1375"/>
      <c r="H1129" s="1376"/>
      <c r="I1129" s="1377">
        <f t="shared" si="41"/>
        <v>1</v>
      </c>
      <c r="J1129" s="1378"/>
      <c r="K1129" s="1379"/>
    </row>
    <row r="1130" spans="1:12" s="302" customFormat="1" ht="16.5" customHeight="1" x14ac:dyDescent="0.3">
      <c r="A1130" s="248"/>
      <c r="B1130" s="248"/>
      <c r="C1130" s="1371" t="s">
        <v>853</v>
      </c>
      <c r="D1130" s="1382" t="s">
        <v>211</v>
      </c>
      <c r="E1130" s="1373">
        <v>2</v>
      </c>
      <c r="F1130" s="1374"/>
      <c r="G1130" s="1375"/>
      <c r="H1130" s="1376"/>
      <c r="I1130" s="1377">
        <f t="shared" si="41"/>
        <v>2</v>
      </c>
      <c r="J1130" s="1378"/>
      <c r="K1130" s="1379"/>
    </row>
    <row r="1131" spans="1:12" s="302" customFormat="1" ht="16.5" customHeight="1" x14ac:dyDescent="0.3">
      <c r="A1131" s="248"/>
      <c r="B1131" s="248"/>
      <c r="C1131" s="1371"/>
      <c r="D1131" s="1381" t="s">
        <v>73</v>
      </c>
      <c r="E1131" s="1373"/>
      <c r="F1131" s="1374"/>
      <c r="G1131" s="1375"/>
      <c r="H1131" s="1376"/>
      <c r="I1131" s="1377"/>
      <c r="J1131" s="1378"/>
      <c r="K1131" s="1379"/>
    </row>
    <row r="1132" spans="1:12" s="302" customFormat="1" ht="16.5" customHeight="1" x14ac:dyDescent="0.3">
      <c r="A1132" s="248"/>
      <c r="B1132" s="248"/>
      <c r="C1132" s="1371" t="s">
        <v>3688</v>
      </c>
      <c r="D1132" s="1382" t="s">
        <v>3687</v>
      </c>
      <c r="E1132" s="1373">
        <v>1</v>
      </c>
      <c r="F1132" s="1374"/>
      <c r="G1132" s="1375"/>
      <c r="H1132" s="1376"/>
      <c r="I1132" s="1377">
        <f>PRODUCT(E1132:H1132)</f>
        <v>1</v>
      </c>
      <c r="J1132" s="1378"/>
      <c r="K1132" s="1379"/>
    </row>
    <row r="1133" spans="1:12" s="302" customFormat="1" ht="16.5" customHeight="1" x14ac:dyDescent="0.3">
      <c r="A1133" s="248"/>
      <c r="B1133" s="248"/>
      <c r="C1133" s="1371" t="s">
        <v>3689</v>
      </c>
      <c r="D1133" s="1382" t="s">
        <v>3690</v>
      </c>
      <c r="E1133" s="1373">
        <v>1</v>
      </c>
      <c r="F1133" s="1374"/>
      <c r="G1133" s="1375"/>
      <c r="H1133" s="1376"/>
      <c r="I1133" s="1377">
        <f>PRODUCT(E1133:H1133)</f>
        <v>1</v>
      </c>
      <c r="J1133" s="1378"/>
      <c r="K1133" s="1379"/>
    </row>
    <row r="1134" spans="1:12" ht="16.5" customHeight="1" x14ac:dyDescent="0.3">
      <c r="C1134" s="1359" t="str">
        <f>RESUMEN!C566</f>
        <v>03.16.07</v>
      </c>
      <c r="D1134" s="1360" t="str">
        <f>RESUMEN!D566</f>
        <v>EQUIPAMIENTO ANEXO DE SEGURIDAD</v>
      </c>
      <c r="E1134" s="1361"/>
      <c r="F1134" s="1362"/>
      <c r="G1134" s="1363"/>
      <c r="H1134" s="1364"/>
      <c r="I1134" s="1362"/>
      <c r="J1134" s="1363"/>
      <c r="K1134" s="1365"/>
    </row>
    <row r="1135" spans="1:12" s="302" customFormat="1" ht="16.5" customHeight="1" x14ac:dyDescent="0.3">
      <c r="A1135" s="248"/>
      <c r="B1135" s="248"/>
      <c r="C1135" s="1366" t="str">
        <f>RESUMEN!C567</f>
        <v>03.16.07.01</v>
      </c>
      <c r="D1135" s="1396" t="str">
        <f>RESUMEN!D567</f>
        <v>EXTINTOR PQS MANUAL TIPO PQS / RATING:(10A:120B:C,20lbs)</v>
      </c>
      <c r="E1135" s="865"/>
      <c r="F1135" s="1499"/>
      <c r="G1135" s="1368"/>
      <c r="H1135" s="1369"/>
      <c r="I1135" s="1499"/>
      <c r="J1135" s="1368">
        <f>SUM(I1139:I1200)</f>
        <v>52</v>
      </c>
      <c r="K1135" s="1370">
        <f>+[44]RESUMEN!E962</f>
        <v>0</v>
      </c>
      <c r="L1135" s="248"/>
    </row>
    <row r="1136" spans="1:12" s="302" customFormat="1" x14ac:dyDescent="0.3">
      <c r="A1136" s="248"/>
      <c r="B1136" s="248"/>
      <c r="C1136" s="1371"/>
      <c r="D1136" s="1372" t="s">
        <v>4399</v>
      </c>
      <c r="E1136" s="1373"/>
      <c r="F1136" s="1374"/>
      <c r="G1136" s="1375"/>
      <c r="H1136" s="1376"/>
      <c r="I1136" s="1377"/>
      <c r="J1136" s="1390"/>
      <c r="K1136" s="1408"/>
    </row>
    <row r="1137" spans="1:11" s="302" customFormat="1" x14ac:dyDescent="0.3">
      <c r="A1137" s="248"/>
      <c r="B1137" s="248"/>
      <c r="C1137" s="1371"/>
      <c r="D1137" s="1380" t="s">
        <v>169</v>
      </c>
      <c r="E1137" s="1373"/>
      <c r="F1137" s="1374"/>
      <c r="G1137" s="1375"/>
      <c r="H1137" s="1376"/>
      <c r="I1137" s="1377"/>
      <c r="J1137" s="1390"/>
      <c r="K1137" s="1408"/>
    </row>
    <row r="1138" spans="1:11" s="302" customFormat="1" x14ac:dyDescent="0.3">
      <c r="A1138" s="248"/>
      <c r="B1138" s="248"/>
      <c r="C1138" s="1371"/>
      <c r="D1138" s="1381" t="s">
        <v>170</v>
      </c>
      <c r="E1138" s="1373"/>
      <c r="F1138" s="1374"/>
      <c r="G1138" s="1375"/>
      <c r="H1138" s="1376"/>
      <c r="I1138" s="1377"/>
      <c r="J1138" s="1390"/>
      <c r="K1138" s="1408"/>
    </row>
    <row r="1139" spans="1:11" s="302" customFormat="1" ht="27.6" x14ac:dyDescent="0.3">
      <c r="A1139" s="248"/>
      <c r="B1139" s="248"/>
      <c r="C1139" s="1371" t="s">
        <v>875</v>
      </c>
      <c r="D1139" s="1382" t="s">
        <v>4456</v>
      </c>
      <c r="E1139" s="1373">
        <v>1</v>
      </c>
      <c r="F1139" s="1374"/>
      <c r="G1139" s="1375"/>
      <c r="H1139" s="1376"/>
      <c r="I1139" s="1377">
        <f t="shared" ref="I1139:I1152" si="42">PRODUCT(E1139:H1139)</f>
        <v>1</v>
      </c>
      <c r="J1139" s="1390"/>
      <c r="K1139" s="1408"/>
    </row>
    <row r="1140" spans="1:11" s="302" customFormat="1" x14ac:dyDescent="0.3">
      <c r="A1140" s="248"/>
      <c r="B1140" s="248"/>
      <c r="C1140" s="1371" t="s">
        <v>2316</v>
      </c>
      <c r="D1140" s="1382" t="s">
        <v>4457</v>
      </c>
      <c r="E1140" s="1373">
        <v>1</v>
      </c>
      <c r="F1140" s="1374"/>
      <c r="G1140" s="1375"/>
      <c r="H1140" s="1376"/>
      <c r="I1140" s="1377">
        <f t="shared" si="42"/>
        <v>1</v>
      </c>
      <c r="J1140" s="1390"/>
      <c r="K1140" s="1408"/>
    </row>
    <row r="1141" spans="1:11" s="302" customFormat="1" ht="27.6" x14ac:dyDescent="0.3">
      <c r="A1141" s="248"/>
      <c r="B1141" s="248"/>
      <c r="C1141" s="1371" t="s">
        <v>944</v>
      </c>
      <c r="D1141" s="1382" t="s">
        <v>4458</v>
      </c>
      <c r="E1141" s="1373">
        <v>1</v>
      </c>
      <c r="F1141" s="1374"/>
      <c r="G1141" s="1375"/>
      <c r="H1141" s="1376"/>
      <c r="I1141" s="1377">
        <f t="shared" si="42"/>
        <v>1</v>
      </c>
      <c r="J1141" s="1390"/>
      <c r="K1141" s="1408"/>
    </row>
    <row r="1142" spans="1:11" s="302" customFormat="1" x14ac:dyDescent="0.3">
      <c r="A1142" s="248"/>
      <c r="B1142" s="248"/>
      <c r="C1142" s="1371" t="s">
        <v>978</v>
      </c>
      <c r="D1142" s="1382" t="s">
        <v>4459</v>
      </c>
      <c r="E1142" s="1373">
        <v>1</v>
      </c>
      <c r="F1142" s="1374"/>
      <c r="G1142" s="1375"/>
      <c r="H1142" s="1376"/>
      <c r="I1142" s="1377">
        <f t="shared" si="42"/>
        <v>1</v>
      </c>
      <c r="J1142" s="1390"/>
      <c r="K1142" s="1408"/>
    </row>
    <row r="1143" spans="1:11" s="302" customFormat="1" x14ac:dyDescent="0.3">
      <c r="A1143" s="248"/>
      <c r="B1143" s="248"/>
      <c r="C1143" s="1371" t="s">
        <v>2007</v>
      </c>
      <c r="D1143" s="1382" t="s">
        <v>4460</v>
      </c>
      <c r="E1143" s="1373">
        <v>1</v>
      </c>
      <c r="F1143" s="1374"/>
      <c r="G1143" s="1375"/>
      <c r="H1143" s="1376"/>
      <c r="I1143" s="1377">
        <f t="shared" si="42"/>
        <v>1</v>
      </c>
      <c r="J1143" s="1390"/>
      <c r="K1143" s="1408"/>
    </row>
    <row r="1144" spans="1:11" x14ac:dyDescent="0.3">
      <c r="C1144" s="1371" t="s">
        <v>2319</v>
      </c>
      <c r="D1144" s="1382" t="s">
        <v>138</v>
      </c>
      <c r="E1144" s="1373">
        <v>2</v>
      </c>
      <c r="F1144" s="1374"/>
      <c r="G1144" s="1375"/>
      <c r="H1144" s="1376"/>
      <c r="I1144" s="1377">
        <f t="shared" si="42"/>
        <v>2</v>
      </c>
      <c r="K1144" s="1408"/>
    </row>
    <row r="1145" spans="1:11" x14ac:dyDescent="0.3">
      <c r="C1145" s="1371" t="s">
        <v>1050</v>
      </c>
      <c r="D1145" s="1382" t="s">
        <v>4463</v>
      </c>
      <c r="E1145" s="1373">
        <v>1</v>
      </c>
      <c r="F1145" s="1374"/>
      <c r="G1145" s="1375"/>
      <c r="H1145" s="1376"/>
      <c r="I1145" s="1377">
        <f t="shared" si="42"/>
        <v>1</v>
      </c>
      <c r="K1145" s="1408"/>
    </row>
    <row r="1146" spans="1:11" x14ac:dyDescent="0.3">
      <c r="C1146" s="1371" t="s">
        <v>1105</v>
      </c>
      <c r="D1146" s="1382" t="s">
        <v>360</v>
      </c>
      <c r="E1146" s="1373">
        <v>1</v>
      </c>
      <c r="F1146" s="1374"/>
      <c r="G1146" s="1375"/>
      <c r="H1146" s="1376"/>
      <c r="I1146" s="1377">
        <f t="shared" si="42"/>
        <v>1</v>
      </c>
      <c r="K1146" s="1408"/>
    </row>
    <row r="1147" spans="1:11" s="302" customFormat="1" x14ac:dyDescent="0.3">
      <c r="A1147" s="248"/>
      <c r="B1147" s="248"/>
      <c r="C1147" s="1371" t="s">
        <v>2553</v>
      </c>
      <c r="D1147" s="1382" t="s">
        <v>4464</v>
      </c>
      <c r="E1147" s="1373">
        <v>1</v>
      </c>
      <c r="F1147" s="1374"/>
      <c r="G1147" s="1375"/>
      <c r="H1147" s="1376"/>
      <c r="I1147" s="1377">
        <f t="shared" si="42"/>
        <v>1</v>
      </c>
      <c r="J1147" s="1390"/>
      <c r="K1147" s="1408"/>
    </row>
    <row r="1148" spans="1:11" s="302" customFormat="1" x14ac:dyDescent="0.3">
      <c r="A1148" s="248"/>
      <c r="B1148" s="248"/>
      <c r="C1148" s="1371" t="s">
        <v>2253</v>
      </c>
      <c r="D1148" s="1382" t="s">
        <v>144</v>
      </c>
      <c r="E1148" s="1373">
        <v>1</v>
      </c>
      <c r="F1148" s="1374"/>
      <c r="G1148" s="1375"/>
      <c r="H1148" s="1376"/>
      <c r="I1148" s="1377">
        <f t="shared" si="42"/>
        <v>1</v>
      </c>
      <c r="J1148" s="1390"/>
      <c r="K1148" s="1408"/>
    </row>
    <row r="1149" spans="1:11" s="302" customFormat="1" x14ac:dyDescent="0.3">
      <c r="A1149" s="248"/>
      <c r="B1149" s="248"/>
      <c r="C1149" s="1371" t="s">
        <v>1155</v>
      </c>
      <c r="D1149" s="1382" t="s">
        <v>566</v>
      </c>
      <c r="E1149" s="1373">
        <v>1</v>
      </c>
      <c r="F1149" s="1374"/>
      <c r="G1149" s="1375"/>
      <c r="H1149" s="1376"/>
      <c r="I1149" s="1377">
        <f t="shared" si="42"/>
        <v>1</v>
      </c>
      <c r="J1149" s="1390"/>
      <c r="K1149" s="1408"/>
    </row>
    <row r="1150" spans="1:11" s="302" customFormat="1" x14ac:dyDescent="0.3">
      <c r="A1150" s="248"/>
      <c r="B1150" s="248"/>
      <c r="C1150" s="1371" t="s">
        <v>4408</v>
      </c>
      <c r="D1150" s="1382" t="s">
        <v>144</v>
      </c>
      <c r="E1150" s="1373">
        <v>1</v>
      </c>
      <c r="F1150" s="1374"/>
      <c r="G1150" s="1375"/>
      <c r="H1150" s="1376"/>
      <c r="I1150" s="1377">
        <f t="shared" si="42"/>
        <v>1</v>
      </c>
      <c r="J1150" s="1390"/>
      <c r="K1150" s="1408"/>
    </row>
    <row r="1151" spans="1:11" s="302" customFormat="1" x14ac:dyDescent="0.3">
      <c r="A1151" s="248"/>
      <c r="B1151" s="248"/>
      <c r="C1151" s="1371" t="s">
        <v>4437</v>
      </c>
      <c r="D1151" s="1382" t="s">
        <v>4465</v>
      </c>
      <c r="E1151" s="1373">
        <v>1</v>
      </c>
      <c r="F1151" s="1374"/>
      <c r="G1151" s="1375"/>
      <c r="H1151" s="1376"/>
      <c r="I1151" s="1377">
        <f t="shared" si="42"/>
        <v>1</v>
      </c>
      <c r="J1151" s="1390"/>
      <c r="K1151" s="1408"/>
    </row>
    <row r="1152" spans="1:11" s="302" customFormat="1" x14ac:dyDescent="0.3">
      <c r="A1152" s="248"/>
      <c r="B1152" s="248"/>
      <c r="C1152" s="1371" t="s">
        <v>1255</v>
      </c>
      <c r="D1152" s="1382" t="s">
        <v>4466</v>
      </c>
      <c r="E1152" s="1373">
        <v>1</v>
      </c>
      <c r="F1152" s="1374"/>
      <c r="G1152" s="1375"/>
      <c r="H1152" s="1376"/>
      <c r="I1152" s="1377">
        <f t="shared" si="42"/>
        <v>1</v>
      </c>
      <c r="J1152" s="1390"/>
      <c r="K1152" s="1408"/>
    </row>
    <row r="1153" spans="1:11" s="302" customFormat="1" x14ac:dyDescent="0.3">
      <c r="A1153" s="248"/>
      <c r="B1153" s="248"/>
      <c r="C1153" s="1371"/>
      <c r="D1153" s="1372" t="s">
        <v>4400</v>
      </c>
      <c r="E1153" s="1373"/>
      <c r="F1153" s="1374"/>
      <c r="G1153" s="1375"/>
      <c r="H1153" s="1376"/>
      <c r="I1153" s="1377"/>
      <c r="J1153" s="1390"/>
      <c r="K1153" s="1408"/>
    </row>
    <row r="1154" spans="1:11" s="302" customFormat="1" x14ac:dyDescent="0.3">
      <c r="A1154" s="248"/>
      <c r="B1154" s="248"/>
      <c r="C1154" s="1371"/>
      <c r="D1154" s="1381" t="s">
        <v>170</v>
      </c>
      <c r="E1154" s="1373"/>
      <c r="F1154" s="1374"/>
      <c r="G1154" s="1375"/>
      <c r="H1154" s="1376"/>
      <c r="I1154" s="1377"/>
      <c r="J1154" s="1390"/>
      <c r="K1154" s="1408"/>
    </row>
    <row r="1155" spans="1:11" s="302" customFormat="1" x14ac:dyDescent="0.3">
      <c r="A1155" s="248"/>
      <c r="B1155" s="248"/>
      <c r="C1155" s="1371" t="s">
        <v>1165</v>
      </c>
      <c r="D1155" s="1382" t="s">
        <v>189</v>
      </c>
      <c r="E1155" s="1373">
        <v>1</v>
      </c>
      <c r="F1155" s="1374"/>
      <c r="G1155" s="1375"/>
      <c r="H1155" s="1376"/>
      <c r="I1155" s="1377">
        <f t="shared" ref="I1155:I1160" si="43">PRODUCT(E1155:H1155)</f>
        <v>1</v>
      </c>
      <c r="J1155" s="1390"/>
      <c r="K1155" s="1408"/>
    </row>
    <row r="1156" spans="1:11" s="302" customFormat="1" x14ac:dyDescent="0.3">
      <c r="A1156" s="248"/>
      <c r="B1156" s="248"/>
      <c r="C1156" s="1371" t="s">
        <v>1166</v>
      </c>
      <c r="D1156" s="1382" t="s">
        <v>4467</v>
      </c>
      <c r="E1156" s="1373">
        <v>1</v>
      </c>
      <c r="F1156" s="1374"/>
      <c r="G1156" s="1375"/>
      <c r="H1156" s="1376"/>
      <c r="I1156" s="1377">
        <f t="shared" si="43"/>
        <v>1</v>
      </c>
      <c r="J1156" s="1390"/>
      <c r="K1156" s="1408"/>
    </row>
    <row r="1157" spans="1:11" s="302" customFormat="1" x14ac:dyDescent="0.3">
      <c r="A1157" s="248"/>
      <c r="B1157" s="248"/>
      <c r="C1157" s="1371" t="s">
        <v>1008</v>
      </c>
      <c r="D1157" s="1382" t="s">
        <v>4461</v>
      </c>
      <c r="E1157" s="1373">
        <v>1</v>
      </c>
      <c r="F1157" s="1374"/>
      <c r="G1157" s="1375"/>
      <c r="H1157" s="1376"/>
      <c r="I1157" s="1377">
        <f t="shared" si="43"/>
        <v>1</v>
      </c>
      <c r="J1157" s="1390"/>
      <c r="K1157" s="1408"/>
    </row>
    <row r="1158" spans="1:11" s="302" customFormat="1" x14ac:dyDescent="0.3">
      <c r="A1158" s="248"/>
      <c r="B1158" s="248"/>
      <c r="C1158" s="1371" t="s">
        <v>1373</v>
      </c>
      <c r="D1158" s="1382" t="s">
        <v>207</v>
      </c>
      <c r="E1158" s="1373">
        <v>1</v>
      </c>
      <c r="F1158" s="1374"/>
      <c r="G1158" s="1375"/>
      <c r="H1158" s="1376"/>
      <c r="I1158" s="1377">
        <f t="shared" si="43"/>
        <v>1</v>
      </c>
      <c r="J1158" s="1390"/>
      <c r="K1158" s="1408"/>
    </row>
    <row r="1159" spans="1:11" s="302" customFormat="1" x14ac:dyDescent="0.3">
      <c r="A1159" s="248"/>
      <c r="B1159" s="248"/>
      <c r="C1159" s="1371" t="s">
        <v>1376</v>
      </c>
      <c r="D1159" s="1382" t="s">
        <v>254</v>
      </c>
      <c r="E1159" s="1373">
        <v>1</v>
      </c>
      <c r="F1159" s="1374"/>
      <c r="G1159" s="1375"/>
      <c r="H1159" s="1376"/>
      <c r="I1159" s="1377">
        <f t="shared" si="43"/>
        <v>1</v>
      </c>
      <c r="J1159" s="1390"/>
      <c r="K1159" s="1408"/>
    </row>
    <row r="1160" spans="1:11" s="302" customFormat="1" x14ac:dyDescent="0.3">
      <c r="A1160" s="248"/>
      <c r="B1160" s="248"/>
      <c r="C1160" s="1371"/>
      <c r="D1160" s="1382" t="s">
        <v>4462</v>
      </c>
      <c r="E1160" s="1373">
        <v>1</v>
      </c>
      <c r="F1160" s="1374"/>
      <c r="G1160" s="1375"/>
      <c r="H1160" s="1376"/>
      <c r="I1160" s="1377">
        <f t="shared" si="43"/>
        <v>1</v>
      </c>
      <c r="J1160" s="1386"/>
      <c r="K1160" s="1408"/>
    </row>
    <row r="1161" spans="1:11" s="302" customFormat="1" x14ac:dyDescent="0.3">
      <c r="A1161" s="248"/>
      <c r="B1161" s="248"/>
      <c r="C1161" s="1371"/>
      <c r="D1161" s="1381" t="s">
        <v>67</v>
      </c>
      <c r="E1161" s="1373"/>
      <c r="F1161" s="1374"/>
      <c r="G1161" s="1375"/>
      <c r="H1161" s="1376"/>
      <c r="I1161" s="1377"/>
      <c r="J1161" s="1386"/>
      <c r="K1161" s="1408"/>
    </row>
    <row r="1162" spans="1:11" s="302" customFormat="1" x14ac:dyDescent="0.3">
      <c r="A1162" s="248"/>
      <c r="B1162" s="248"/>
      <c r="C1162" s="1371" t="s">
        <v>1313</v>
      </c>
      <c r="D1162" s="1382" t="s">
        <v>2363</v>
      </c>
      <c r="E1162" s="1373">
        <v>1</v>
      </c>
      <c r="F1162" s="1374"/>
      <c r="G1162" s="1375"/>
      <c r="H1162" s="1376"/>
      <c r="I1162" s="1377">
        <f>PRODUCT(E1162:H1162)</f>
        <v>1</v>
      </c>
      <c r="J1162" s="1386"/>
      <c r="K1162" s="1408"/>
    </row>
    <row r="1163" spans="1:11" s="302" customFormat="1" ht="27.6" x14ac:dyDescent="0.3">
      <c r="A1163" s="248"/>
      <c r="B1163" s="248"/>
      <c r="C1163" s="1371" t="s">
        <v>1309</v>
      </c>
      <c r="D1163" s="1382" t="s">
        <v>4468</v>
      </c>
      <c r="E1163" s="1373">
        <v>1</v>
      </c>
      <c r="F1163" s="1374"/>
      <c r="G1163" s="1375"/>
      <c r="H1163" s="1376"/>
      <c r="I1163" s="1377">
        <f>PRODUCT(E1163:H1163)</f>
        <v>1</v>
      </c>
      <c r="J1163" s="1386"/>
      <c r="K1163" s="1408"/>
    </row>
    <row r="1164" spans="1:11" s="302" customFormat="1" x14ac:dyDescent="0.3">
      <c r="A1164" s="248"/>
      <c r="B1164" s="248"/>
      <c r="C1164" s="1371"/>
      <c r="D1164" s="1381" t="s">
        <v>188</v>
      </c>
      <c r="E1164" s="1373"/>
      <c r="F1164" s="1374"/>
      <c r="G1164" s="1375"/>
      <c r="H1164" s="1376"/>
      <c r="I1164" s="1377"/>
      <c r="J1164" s="1386"/>
      <c r="K1164" s="1408"/>
    </row>
    <row r="1165" spans="1:11" s="302" customFormat="1" x14ac:dyDescent="0.3">
      <c r="A1165" s="248"/>
      <c r="B1165" s="248"/>
      <c r="C1165" s="1371" t="s">
        <v>1394</v>
      </c>
      <c r="D1165" s="1382" t="s">
        <v>163</v>
      </c>
      <c r="E1165" s="1373">
        <v>1</v>
      </c>
      <c r="F1165" s="1374"/>
      <c r="G1165" s="1375"/>
      <c r="H1165" s="1376"/>
      <c r="I1165" s="1377">
        <f>PRODUCT(E1165:H1165)</f>
        <v>1</v>
      </c>
      <c r="J1165" s="1386"/>
      <c r="K1165" s="1408"/>
    </row>
    <row r="1166" spans="1:11" s="302" customFormat="1" ht="16.5" customHeight="1" x14ac:dyDescent="0.3">
      <c r="A1166" s="248"/>
      <c r="B1166" s="248"/>
      <c r="C1166" s="1371"/>
      <c r="D1166" s="1381" t="s">
        <v>119</v>
      </c>
      <c r="E1166" s="1373"/>
      <c r="F1166" s="1374"/>
      <c r="G1166" s="1375"/>
      <c r="H1166" s="1376"/>
      <c r="I1166" s="1377"/>
      <c r="J1166" s="1390"/>
      <c r="K1166" s="1408"/>
    </row>
    <row r="1167" spans="1:11" s="302" customFormat="1" ht="16.5" customHeight="1" x14ac:dyDescent="0.3">
      <c r="A1167" s="248"/>
      <c r="B1167" s="248"/>
      <c r="C1167" s="1371" t="s">
        <v>1432</v>
      </c>
      <c r="D1167" s="1382" t="s">
        <v>3692</v>
      </c>
      <c r="E1167" s="1373">
        <v>1</v>
      </c>
      <c r="F1167" s="1374"/>
      <c r="G1167" s="1375"/>
      <c r="H1167" s="1376"/>
      <c r="I1167" s="1377">
        <f>PRODUCT(E1167:H1167)</f>
        <v>1</v>
      </c>
      <c r="J1167" s="1390"/>
      <c r="K1167" s="1408"/>
    </row>
    <row r="1168" spans="1:11" s="302" customFormat="1" ht="16.5" customHeight="1" x14ac:dyDescent="0.3">
      <c r="A1168" s="248"/>
      <c r="B1168" s="248"/>
      <c r="C1168" s="1371"/>
      <c r="D1168" s="1381" t="s">
        <v>199</v>
      </c>
      <c r="E1168" s="1373"/>
      <c r="F1168" s="1374"/>
      <c r="G1168" s="1375"/>
      <c r="H1168" s="1376"/>
      <c r="I1168" s="1377"/>
      <c r="J1168" s="1390"/>
      <c r="K1168" s="1408"/>
    </row>
    <row r="1169" spans="1:11" s="302" customFormat="1" ht="16.5" customHeight="1" x14ac:dyDescent="0.3">
      <c r="A1169" s="248"/>
      <c r="B1169" s="248"/>
      <c r="C1169" s="1371" t="s">
        <v>2228</v>
      </c>
      <c r="D1169" s="1382" t="s">
        <v>3692</v>
      </c>
      <c r="E1169" s="1373">
        <v>1</v>
      </c>
      <c r="F1169" s="1374"/>
      <c r="G1169" s="1375"/>
      <c r="H1169" s="1376"/>
      <c r="I1169" s="1377">
        <f>PRODUCT(E1169:H1169)</f>
        <v>1</v>
      </c>
      <c r="J1169" s="1390"/>
      <c r="K1169" s="1408"/>
    </row>
    <row r="1170" spans="1:11" s="302" customFormat="1" ht="16.5" customHeight="1" x14ac:dyDescent="0.3">
      <c r="A1170" s="248"/>
      <c r="B1170" s="248"/>
      <c r="C1170" s="1371"/>
      <c r="D1170" s="1381" t="s">
        <v>197</v>
      </c>
      <c r="E1170" s="1373"/>
      <c r="F1170" s="1374"/>
      <c r="G1170" s="1375"/>
      <c r="H1170" s="1376"/>
      <c r="I1170" s="1377"/>
      <c r="J1170" s="1390"/>
      <c r="K1170" s="1408"/>
    </row>
    <row r="1171" spans="1:11" s="302" customFormat="1" ht="16.5" customHeight="1" x14ac:dyDescent="0.3">
      <c r="A1171" s="248"/>
      <c r="B1171" s="248"/>
      <c r="C1171" s="1371" t="s">
        <v>1451</v>
      </c>
      <c r="D1171" s="1382" t="s">
        <v>3692</v>
      </c>
      <c r="E1171" s="1373">
        <v>1</v>
      </c>
      <c r="F1171" s="1374"/>
      <c r="G1171" s="1375"/>
      <c r="H1171" s="1376"/>
      <c r="I1171" s="1377">
        <f>PRODUCT(E1171:H1171)</f>
        <v>1</v>
      </c>
      <c r="J1171" s="1390"/>
      <c r="K1171" s="1408"/>
    </row>
    <row r="1172" spans="1:11" s="302" customFormat="1" ht="16.5" customHeight="1" x14ac:dyDescent="0.3">
      <c r="A1172" s="248"/>
      <c r="B1172" s="248"/>
      <c r="C1172" s="1371"/>
      <c r="D1172" s="1381" t="s">
        <v>508</v>
      </c>
      <c r="E1172" s="1373"/>
      <c r="F1172" s="1374"/>
      <c r="G1172" s="1375"/>
      <c r="H1172" s="1376"/>
      <c r="I1172" s="1377"/>
      <c r="J1172" s="1390"/>
      <c r="K1172" s="1408"/>
    </row>
    <row r="1173" spans="1:11" s="302" customFormat="1" ht="16.5" customHeight="1" x14ac:dyDescent="0.3">
      <c r="A1173" s="248"/>
      <c r="B1173" s="248"/>
      <c r="C1173" s="1371" t="s">
        <v>1434</v>
      </c>
      <c r="D1173" s="1694" t="s">
        <v>3692</v>
      </c>
      <c r="E1173" s="1353">
        <v>1</v>
      </c>
      <c r="F1173" s="1354"/>
      <c r="G1173" s="1355"/>
      <c r="H1173" s="1384"/>
      <c r="I1173" s="1392">
        <f>PRODUCT(E1173:H1173)</f>
        <v>1</v>
      </c>
      <c r="J1173" s="1390"/>
      <c r="K1173" s="1408"/>
    </row>
    <row r="1174" spans="1:11" s="302" customFormat="1" x14ac:dyDescent="0.3">
      <c r="A1174" s="248"/>
      <c r="B1174" s="248"/>
      <c r="C1174" s="1371"/>
      <c r="D1174" s="1380" t="s">
        <v>200</v>
      </c>
      <c r="E1174" s="1373"/>
      <c r="F1174" s="1374"/>
      <c r="G1174" s="1375"/>
      <c r="H1174" s="1376"/>
      <c r="I1174" s="1377"/>
      <c r="J1174" s="1390"/>
      <c r="K1174" s="1379"/>
    </row>
    <row r="1175" spans="1:11" s="302" customFormat="1" x14ac:dyDescent="0.3">
      <c r="A1175" s="248"/>
      <c r="B1175" s="248"/>
      <c r="C1175" s="1371"/>
      <c r="D1175" s="1381" t="s">
        <v>170</v>
      </c>
      <c r="E1175" s="1373"/>
      <c r="F1175" s="1374"/>
      <c r="G1175" s="1375"/>
      <c r="H1175" s="1376"/>
      <c r="I1175" s="1377"/>
      <c r="J1175" s="1390"/>
      <c r="K1175" s="1379"/>
    </row>
    <row r="1176" spans="1:11" s="302" customFormat="1" x14ac:dyDescent="0.3">
      <c r="A1176" s="248"/>
      <c r="B1176" s="248"/>
      <c r="C1176" s="1371" t="s">
        <v>2156</v>
      </c>
      <c r="D1176" s="1382" t="s">
        <v>4469</v>
      </c>
      <c r="E1176" s="1373">
        <v>1</v>
      </c>
      <c r="F1176" s="1374"/>
      <c r="G1176" s="1375"/>
      <c r="H1176" s="1376"/>
      <c r="I1176" s="1377">
        <f t="shared" ref="I1176:I1188" si="44">PRODUCT(E1176:H1176)</f>
        <v>1</v>
      </c>
      <c r="J1176" s="1390"/>
      <c r="K1176" s="1379"/>
    </row>
    <row r="1177" spans="1:11" s="302" customFormat="1" x14ac:dyDescent="0.3">
      <c r="A1177" s="248"/>
      <c r="B1177" s="248"/>
      <c r="C1177" s="1371" t="s">
        <v>2377</v>
      </c>
      <c r="D1177" s="1382" t="s">
        <v>4469</v>
      </c>
      <c r="E1177" s="1373">
        <v>1</v>
      </c>
      <c r="F1177" s="1374"/>
      <c r="G1177" s="1375"/>
      <c r="H1177" s="1376"/>
      <c r="I1177" s="1377">
        <f t="shared" si="44"/>
        <v>1</v>
      </c>
      <c r="J1177" s="1390"/>
      <c r="K1177" s="1379"/>
    </row>
    <row r="1178" spans="1:11" s="302" customFormat="1" x14ac:dyDescent="0.3">
      <c r="A1178" s="248"/>
      <c r="B1178" s="248"/>
      <c r="C1178" s="1371" t="s">
        <v>1686</v>
      </c>
      <c r="D1178" s="1382" t="s">
        <v>4469</v>
      </c>
      <c r="E1178" s="1373">
        <v>1</v>
      </c>
      <c r="F1178" s="1374"/>
      <c r="G1178" s="1375"/>
      <c r="H1178" s="1376"/>
      <c r="I1178" s="1377">
        <f t="shared" si="44"/>
        <v>1</v>
      </c>
      <c r="J1178" s="1390"/>
      <c r="K1178" s="1379"/>
    </row>
    <row r="1179" spans="1:11" s="302" customFormat="1" x14ac:dyDescent="0.3">
      <c r="A1179" s="248"/>
      <c r="B1179" s="248"/>
      <c r="C1179" s="1371" t="s">
        <v>1687</v>
      </c>
      <c r="D1179" s="1382" t="s">
        <v>4469</v>
      </c>
      <c r="E1179" s="1373">
        <v>1</v>
      </c>
      <c r="F1179" s="1374"/>
      <c r="G1179" s="1375"/>
      <c r="H1179" s="1376"/>
      <c r="I1179" s="1377">
        <f t="shared" si="44"/>
        <v>1</v>
      </c>
      <c r="J1179" s="1390"/>
      <c r="K1179" s="1379"/>
    </row>
    <row r="1180" spans="1:11" s="302" customFormat="1" x14ac:dyDescent="0.3">
      <c r="A1180" s="248"/>
      <c r="B1180" s="248"/>
      <c r="C1180" s="1371" t="s">
        <v>1581</v>
      </c>
      <c r="D1180" s="1382" t="s">
        <v>763</v>
      </c>
      <c r="E1180" s="1373">
        <v>1</v>
      </c>
      <c r="F1180" s="1374"/>
      <c r="G1180" s="1375"/>
      <c r="H1180" s="1376"/>
      <c r="I1180" s="1377">
        <f t="shared" si="44"/>
        <v>1</v>
      </c>
      <c r="J1180" s="1390"/>
      <c r="K1180" s="1379"/>
    </row>
    <row r="1181" spans="1:11" s="302" customFormat="1" x14ac:dyDescent="0.3">
      <c r="A1181" s="248"/>
      <c r="B1181" s="248"/>
      <c r="C1181" s="1371" t="s">
        <v>1507</v>
      </c>
      <c r="D1181" s="1382" t="s">
        <v>4469</v>
      </c>
      <c r="E1181" s="1373">
        <v>1</v>
      </c>
      <c r="F1181" s="1374"/>
      <c r="G1181" s="1375"/>
      <c r="H1181" s="1376"/>
      <c r="I1181" s="1377">
        <f t="shared" si="44"/>
        <v>1</v>
      </c>
      <c r="J1181" s="1390"/>
      <c r="K1181" s="1379"/>
    </row>
    <row r="1182" spans="1:11" s="302" customFormat="1" x14ac:dyDescent="0.3">
      <c r="A1182" s="248"/>
      <c r="B1182" s="248"/>
      <c r="C1182" s="1371" t="s">
        <v>2406</v>
      </c>
      <c r="D1182" s="1382" t="s">
        <v>763</v>
      </c>
      <c r="E1182" s="1373">
        <v>1</v>
      </c>
      <c r="F1182" s="1374"/>
      <c r="G1182" s="1375"/>
      <c r="H1182" s="1376"/>
      <c r="I1182" s="1377">
        <f t="shared" si="44"/>
        <v>1</v>
      </c>
      <c r="J1182" s="1390"/>
      <c r="K1182" s="1379"/>
    </row>
    <row r="1183" spans="1:11" s="302" customFormat="1" x14ac:dyDescent="0.3">
      <c r="A1183" s="248"/>
      <c r="B1183" s="248"/>
      <c r="C1183" s="1371" t="s">
        <v>1640</v>
      </c>
      <c r="D1183" s="1382" t="s">
        <v>4469</v>
      </c>
      <c r="E1183" s="1373">
        <v>1</v>
      </c>
      <c r="F1183" s="1374"/>
      <c r="G1183" s="1375"/>
      <c r="H1183" s="1376"/>
      <c r="I1183" s="1377">
        <f t="shared" si="44"/>
        <v>1</v>
      </c>
      <c r="J1183" s="1390"/>
      <c r="K1183" s="1379"/>
    </row>
    <row r="1184" spans="1:11" s="302" customFormat="1" x14ac:dyDescent="0.3">
      <c r="A1184" s="248"/>
      <c r="B1184" s="248"/>
      <c r="C1184" s="1371" t="s">
        <v>2235</v>
      </c>
      <c r="D1184" s="1382" t="s">
        <v>763</v>
      </c>
      <c r="E1184" s="1373">
        <v>1</v>
      </c>
      <c r="F1184" s="1374"/>
      <c r="G1184" s="1375"/>
      <c r="H1184" s="1376"/>
      <c r="I1184" s="1377">
        <f t="shared" si="44"/>
        <v>1</v>
      </c>
      <c r="J1184" s="1390"/>
      <c r="K1184" s="1379"/>
    </row>
    <row r="1185" spans="1:11" s="302" customFormat="1" x14ac:dyDescent="0.3">
      <c r="A1185" s="248"/>
      <c r="B1185" s="248"/>
      <c r="C1185" s="1371" t="s">
        <v>1744</v>
      </c>
      <c r="D1185" s="1382" t="s">
        <v>1745</v>
      </c>
      <c r="E1185" s="1373">
        <v>2</v>
      </c>
      <c r="F1185" s="1374"/>
      <c r="G1185" s="1375"/>
      <c r="H1185" s="1376"/>
      <c r="I1185" s="1377">
        <f t="shared" si="44"/>
        <v>2</v>
      </c>
      <c r="J1185" s="1390"/>
      <c r="K1185" s="1379"/>
    </row>
    <row r="1186" spans="1:11" s="302" customFormat="1" x14ac:dyDescent="0.3">
      <c r="A1186" s="248"/>
      <c r="B1186" s="248"/>
      <c r="C1186" s="1371" t="s">
        <v>2436</v>
      </c>
      <c r="D1186" s="1382" t="s">
        <v>1745</v>
      </c>
      <c r="E1186" s="1373">
        <v>1</v>
      </c>
      <c r="F1186" s="1374"/>
      <c r="G1186" s="1375"/>
      <c r="H1186" s="1376"/>
      <c r="I1186" s="1377">
        <f t="shared" si="44"/>
        <v>1</v>
      </c>
      <c r="J1186" s="1390"/>
      <c r="K1186" s="1379"/>
    </row>
    <row r="1187" spans="1:11" s="302" customFormat="1" x14ac:dyDescent="0.3">
      <c r="A1187" s="248"/>
      <c r="B1187" s="248"/>
      <c r="C1187" s="1371" t="s">
        <v>1695</v>
      </c>
      <c r="D1187" s="1382" t="s">
        <v>769</v>
      </c>
      <c r="E1187" s="1373">
        <v>2</v>
      </c>
      <c r="F1187" s="1374"/>
      <c r="G1187" s="1375"/>
      <c r="H1187" s="1376"/>
      <c r="I1187" s="1377">
        <f t="shared" si="44"/>
        <v>2</v>
      </c>
      <c r="J1187" s="1390"/>
      <c r="K1187" s="1379"/>
    </row>
    <row r="1188" spans="1:11" s="302" customFormat="1" x14ac:dyDescent="0.3">
      <c r="A1188" s="248"/>
      <c r="B1188" s="248"/>
      <c r="C1188" s="1371" t="s">
        <v>1684</v>
      </c>
      <c r="D1188" s="1382" t="s">
        <v>566</v>
      </c>
      <c r="E1188" s="1373">
        <v>1</v>
      </c>
      <c r="F1188" s="1374"/>
      <c r="G1188" s="1375"/>
      <c r="H1188" s="1376"/>
      <c r="I1188" s="1377">
        <f t="shared" si="44"/>
        <v>1</v>
      </c>
      <c r="J1188" s="1390"/>
      <c r="K1188" s="1379"/>
    </row>
    <row r="1189" spans="1:11" s="302" customFormat="1" x14ac:dyDescent="0.3">
      <c r="A1189" s="248"/>
      <c r="B1189" s="248"/>
      <c r="C1189" s="1371"/>
      <c r="D1189" s="1380" t="s">
        <v>203</v>
      </c>
      <c r="E1189" s="1373"/>
      <c r="F1189" s="1374"/>
      <c r="G1189" s="1375"/>
      <c r="H1189" s="1376"/>
      <c r="I1189" s="1377"/>
      <c r="J1189" s="1390"/>
      <c r="K1189" s="1379"/>
    </row>
    <row r="1190" spans="1:11" s="302" customFormat="1" x14ac:dyDescent="0.3">
      <c r="A1190" s="248"/>
      <c r="B1190" s="248"/>
      <c r="C1190" s="1371"/>
      <c r="D1190" s="1381" t="s">
        <v>170</v>
      </c>
      <c r="E1190" s="1373"/>
      <c r="F1190" s="1374"/>
      <c r="G1190" s="1375"/>
      <c r="H1190" s="1376"/>
      <c r="I1190" s="1377"/>
      <c r="J1190" s="1390"/>
      <c r="K1190" s="1379"/>
    </row>
    <row r="1191" spans="1:11" s="302" customFormat="1" x14ac:dyDescent="0.3">
      <c r="A1191" s="248"/>
      <c r="B1191" s="248"/>
      <c r="C1191" s="1371" t="s">
        <v>1889</v>
      </c>
      <c r="D1191" s="1382" t="s">
        <v>4470</v>
      </c>
      <c r="E1191" s="1373">
        <v>2</v>
      </c>
      <c r="F1191" s="1374"/>
      <c r="G1191" s="1375"/>
      <c r="H1191" s="1376"/>
      <c r="I1191" s="1377">
        <f>PRODUCT(E1191:H1191)</f>
        <v>2</v>
      </c>
      <c r="J1191" s="1390"/>
      <c r="K1191" s="1379"/>
    </row>
    <row r="1192" spans="1:11" s="302" customFormat="1" x14ac:dyDescent="0.3">
      <c r="A1192" s="248"/>
      <c r="B1192" s="248"/>
      <c r="C1192" s="1371" t="s">
        <v>1835</v>
      </c>
      <c r="D1192" s="1382" t="s">
        <v>1753</v>
      </c>
      <c r="E1192" s="1373">
        <v>1</v>
      </c>
      <c r="F1192" s="1374"/>
      <c r="G1192" s="1375"/>
      <c r="H1192" s="1376"/>
      <c r="I1192" s="1377">
        <f>PRODUCT(E1192:H1192)</f>
        <v>1</v>
      </c>
      <c r="J1192" s="1390"/>
      <c r="K1192" s="1379"/>
    </row>
    <row r="1193" spans="1:11" s="302" customFormat="1" x14ac:dyDescent="0.3">
      <c r="A1193" s="248"/>
      <c r="B1193" s="248"/>
      <c r="C1193" s="1371" t="s">
        <v>1768</v>
      </c>
      <c r="D1193" s="1382" t="s">
        <v>4471</v>
      </c>
      <c r="E1193" s="1373">
        <v>1</v>
      </c>
      <c r="F1193" s="1374"/>
      <c r="G1193" s="1375"/>
      <c r="H1193" s="1376"/>
      <c r="I1193" s="1377">
        <f>PRODUCT(E1193:H1193)</f>
        <v>1</v>
      </c>
      <c r="J1193" s="1390"/>
      <c r="K1193" s="1379"/>
    </row>
    <row r="1194" spans="1:11" s="302" customFormat="1" x14ac:dyDescent="0.3">
      <c r="A1194" s="248"/>
      <c r="B1194" s="248"/>
      <c r="C1194" s="1371" t="s">
        <v>1823</v>
      </c>
      <c r="D1194" s="1382" t="s">
        <v>1824</v>
      </c>
      <c r="E1194" s="1373">
        <v>1</v>
      </c>
      <c r="F1194" s="1374"/>
      <c r="G1194" s="1375"/>
      <c r="H1194" s="1376"/>
      <c r="I1194" s="1377">
        <f>PRODUCT(E1194:H1194)</f>
        <v>1</v>
      </c>
      <c r="J1194" s="1390"/>
      <c r="K1194" s="1379"/>
    </row>
    <row r="1195" spans="1:11" s="302" customFormat="1" x14ac:dyDescent="0.3">
      <c r="A1195" s="248"/>
      <c r="B1195" s="248"/>
      <c r="C1195" s="1371"/>
      <c r="D1195" s="1380" t="s">
        <v>206</v>
      </c>
      <c r="E1195" s="1373"/>
      <c r="F1195" s="1374"/>
      <c r="G1195" s="1375"/>
      <c r="H1195" s="1376"/>
      <c r="I1195" s="1377"/>
      <c r="J1195" s="1390"/>
      <c r="K1195" s="1379"/>
    </row>
    <row r="1196" spans="1:11" s="302" customFormat="1" x14ac:dyDescent="0.3">
      <c r="A1196" s="248"/>
      <c r="B1196" s="248"/>
      <c r="C1196" s="1371"/>
      <c r="D1196" s="1381" t="s">
        <v>170</v>
      </c>
      <c r="E1196" s="1373"/>
      <c r="F1196" s="1374"/>
      <c r="G1196" s="1375"/>
      <c r="H1196" s="1376"/>
      <c r="I1196" s="1377"/>
      <c r="J1196" s="1390"/>
      <c r="K1196" s="1379"/>
    </row>
    <row r="1197" spans="1:11" s="302" customFormat="1" x14ac:dyDescent="0.3">
      <c r="A1197" s="248"/>
      <c r="B1197" s="248"/>
      <c r="C1197" s="1371" t="s">
        <v>1943</v>
      </c>
      <c r="D1197" s="1382" t="s">
        <v>4427</v>
      </c>
      <c r="E1197" s="1373">
        <v>1</v>
      </c>
      <c r="F1197" s="1374"/>
      <c r="G1197" s="1375"/>
      <c r="H1197" s="1376"/>
      <c r="I1197" s="1377">
        <f>PRODUCT(E1197:H1197)</f>
        <v>1</v>
      </c>
      <c r="J1197" s="1390"/>
      <c r="K1197" s="1379"/>
    </row>
    <row r="1198" spans="1:11" s="302" customFormat="1" x14ac:dyDescent="0.3">
      <c r="A1198" s="248"/>
      <c r="B1198" s="248"/>
      <c r="C1198" s="1371" t="s">
        <v>1946</v>
      </c>
      <c r="D1198" s="1382" t="s">
        <v>4430</v>
      </c>
      <c r="E1198" s="1373">
        <v>1</v>
      </c>
      <c r="F1198" s="1374"/>
      <c r="G1198" s="1375"/>
      <c r="H1198" s="1376"/>
      <c r="I1198" s="1377">
        <f>PRODUCT(E1198:H1198)</f>
        <v>1</v>
      </c>
      <c r="J1198" s="1390"/>
      <c r="K1198" s="1379"/>
    </row>
    <row r="1199" spans="1:11" s="302" customFormat="1" x14ac:dyDescent="0.3">
      <c r="A1199" s="248"/>
      <c r="B1199" s="248"/>
      <c r="C1199" s="1371" t="s">
        <v>1938</v>
      </c>
      <c r="D1199" s="1382" t="s">
        <v>4431</v>
      </c>
      <c r="E1199" s="1373">
        <v>1</v>
      </c>
      <c r="F1199" s="1374"/>
      <c r="G1199" s="1375"/>
      <c r="H1199" s="1376"/>
      <c r="I1199" s="1377">
        <f>PRODUCT(E1199:H1199)</f>
        <v>1</v>
      </c>
      <c r="J1199" s="1390"/>
      <c r="K1199" s="1379"/>
    </row>
    <row r="1200" spans="1:11" s="302" customFormat="1" x14ac:dyDescent="0.3">
      <c r="A1200" s="248"/>
      <c r="B1200" s="248"/>
      <c r="C1200" s="1371" t="s">
        <v>1934</v>
      </c>
      <c r="D1200" s="1382" t="s">
        <v>4429</v>
      </c>
      <c r="E1200" s="1373">
        <v>1</v>
      </c>
      <c r="F1200" s="1374"/>
      <c r="G1200" s="1375"/>
      <c r="H1200" s="1376"/>
      <c r="I1200" s="1377">
        <f>PRODUCT(E1200:H1200)</f>
        <v>1</v>
      </c>
      <c r="J1200" s="1390"/>
      <c r="K1200" s="1379"/>
    </row>
    <row r="1201" spans="1:11" s="302" customFormat="1" ht="14.4" thickBot="1" x14ac:dyDescent="0.35">
      <c r="A1201" s="248"/>
      <c r="B1201" s="248"/>
      <c r="C1201" s="1385"/>
      <c r="D1201" s="1393"/>
      <c r="E1201" s="1353"/>
      <c r="F1201" s="1354"/>
      <c r="G1201" s="1355"/>
      <c r="H1201" s="1384"/>
      <c r="I1201" s="1401"/>
      <c r="J1201" s="1390"/>
      <c r="K1201" s="1387"/>
    </row>
    <row r="1202" spans="1:11" s="302" customFormat="1" ht="14.4" thickBot="1" x14ac:dyDescent="0.35">
      <c r="A1202" s="248"/>
      <c r="B1202" s="248"/>
      <c r="C1202" s="1686" t="str">
        <f>RESUMEN!C568</f>
        <v>03.16.07.02</v>
      </c>
      <c r="D1202" s="1687" t="str">
        <f>RESUMEN!D568</f>
        <v>EXTINTOR MANUAL TIPO CO2 / RATING:(10B:C,15lbs)</v>
      </c>
      <c r="E1202" s="1688"/>
      <c r="F1202" s="1689"/>
      <c r="G1202" s="1690"/>
      <c r="H1202" s="1691"/>
      <c r="I1202" s="1689"/>
      <c r="J1202" s="1690">
        <f>SUM(I1206:I1217)</f>
        <v>9</v>
      </c>
      <c r="K1202" s="1692">
        <f>+[44]RESUMEN!E1027</f>
        <v>0</v>
      </c>
    </row>
    <row r="1203" spans="1:11" s="302" customFormat="1" x14ac:dyDescent="0.3">
      <c r="A1203" s="248"/>
      <c r="B1203" s="248"/>
      <c r="C1203" s="1371"/>
      <c r="D1203" s="1372" t="s">
        <v>4400</v>
      </c>
      <c r="E1203" s="1373"/>
      <c r="F1203" s="1374"/>
      <c r="G1203" s="1375"/>
      <c r="H1203" s="1376"/>
      <c r="I1203" s="1377"/>
      <c r="J1203" s="1400"/>
      <c r="K1203" s="1379"/>
    </row>
    <row r="1204" spans="1:11" s="302" customFormat="1" x14ac:dyDescent="0.3">
      <c r="A1204" s="248"/>
      <c r="B1204" s="248"/>
      <c r="C1204" s="1371"/>
      <c r="D1204" s="1380" t="s">
        <v>169</v>
      </c>
      <c r="E1204" s="1373"/>
      <c r="F1204" s="1374"/>
      <c r="G1204" s="1375"/>
      <c r="H1204" s="1376"/>
      <c r="I1204" s="1377"/>
      <c r="J1204" s="1390"/>
      <c r="K1204" s="1379"/>
    </row>
    <row r="1205" spans="1:11" s="302" customFormat="1" x14ac:dyDescent="0.3">
      <c r="A1205" s="248"/>
      <c r="B1205" s="248"/>
      <c r="C1205" s="1371"/>
      <c r="D1205" s="1381" t="s">
        <v>170</v>
      </c>
      <c r="E1205" s="1373"/>
      <c r="F1205" s="1374"/>
      <c r="G1205" s="1375"/>
      <c r="H1205" s="1376"/>
      <c r="I1205" s="1377"/>
      <c r="J1205" s="1390"/>
      <c r="K1205" s="1379"/>
    </row>
    <row r="1206" spans="1:11" s="302" customFormat="1" x14ac:dyDescent="0.3">
      <c r="A1206" s="248"/>
      <c r="B1206" s="248"/>
      <c r="C1206" s="1371" t="s">
        <v>1008</v>
      </c>
      <c r="D1206" s="1382" t="s">
        <v>348</v>
      </c>
      <c r="E1206" s="1373">
        <v>1</v>
      </c>
      <c r="F1206" s="1374"/>
      <c r="G1206" s="1375"/>
      <c r="H1206" s="1376"/>
      <c r="I1206" s="1377">
        <f>PRODUCT(E1206:H1206)</f>
        <v>1</v>
      </c>
      <c r="J1206" s="1390"/>
      <c r="K1206" s="1379"/>
    </row>
    <row r="1207" spans="1:11" s="302" customFormat="1" x14ac:dyDescent="0.3">
      <c r="A1207" s="248"/>
      <c r="B1207" s="248"/>
      <c r="C1207" s="1371" t="s">
        <v>2485</v>
      </c>
      <c r="D1207" s="1391" t="s">
        <v>300</v>
      </c>
      <c r="E1207" s="1373">
        <v>2</v>
      </c>
      <c r="F1207" s="1374"/>
      <c r="G1207" s="1375"/>
      <c r="H1207" s="1376"/>
      <c r="I1207" s="1377">
        <f>PRODUCT(E1207:H1207)</f>
        <v>2</v>
      </c>
      <c r="J1207" s="1390"/>
      <c r="K1207" s="1379"/>
    </row>
    <row r="1208" spans="1:11" s="302" customFormat="1" x14ac:dyDescent="0.3">
      <c r="A1208" s="248"/>
      <c r="B1208" s="248"/>
      <c r="C1208" s="1371" t="s">
        <v>2486</v>
      </c>
      <c r="D1208" s="1391" t="s">
        <v>4473</v>
      </c>
      <c r="E1208" s="1373">
        <v>1</v>
      </c>
      <c r="F1208" s="1374"/>
      <c r="G1208" s="1375"/>
      <c r="H1208" s="1376"/>
      <c r="I1208" s="1377">
        <f>PRODUCT(E1208:H1208)</f>
        <v>1</v>
      </c>
      <c r="J1208" s="1390"/>
      <c r="K1208" s="1379"/>
    </row>
    <row r="1209" spans="1:11" s="302" customFormat="1" x14ac:dyDescent="0.3">
      <c r="A1209" s="248"/>
      <c r="B1209" s="248"/>
      <c r="C1209" s="1371" t="s">
        <v>1011</v>
      </c>
      <c r="D1209" s="1391" t="s">
        <v>372</v>
      </c>
      <c r="E1209" s="1373">
        <v>1</v>
      </c>
      <c r="F1209" s="1374"/>
      <c r="G1209" s="1375"/>
      <c r="H1209" s="1376"/>
      <c r="I1209" s="1377">
        <f>PRODUCT(E1209:H1209)</f>
        <v>1</v>
      </c>
      <c r="J1209" s="1390"/>
      <c r="K1209" s="1379"/>
    </row>
    <row r="1210" spans="1:11" s="302" customFormat="1" x14ac:dyDescent="0.3">
      <c r="A1210" s="248"/>
      <c r="B1210" s="248"/>
      <c r="C1210" s="1371"/>
      <c r="D1210" s="1380" t="s">
        <v>200</v>
      </c>
      <c r="E1210" s="1373"/>
      <c r="F1210" s="1374"/>
      <c r="G1210" s="1375"/>
      <c r="H1210" s="1376"/>
      <c r="I1210" s="1377"/>
      <c r="J1210" s="1390"/>
      <c r="K1210" s="1379"/>
    </row>
    <row r="1211" spans="1:11" s="302" customFormat="1" x14ac:dyDescent="0.3">
      <c r="A1211" s="248"/>
      <c r="B1211" s="248"/>
      <c r="C1211" s="1371"/>
      <c r="D1211" s="1381" t="s">
        <v>170</v>
      </c>
      <c r="E1211" s="1373"/>
      <c r="F1211" s="1374"/>
      <c r="G1211" s="1375"/>
      <c r="H1211" s="1376"/>
      <c r="I1211" s="1377"/>
      <c r="J1211" s="1390"/>
      <c r="K1211" s="1379"/>
    </row>
    <row r="1212" spans="1:11" s="302" customFormat="1" x14ac:dyDescent="0.3">
      <c r="A1212" s="248"/>
      <c r="B1212" s="248"/>
      <c r="C1212" s="1371" t="s">
        <v>1667</v>
      </c>
      <c r="D1212" s="1382" t="s">
        <v>1668</v>
      </c>
      <c r="E1212" s="1373">
        <v>1</v>
      </c>
      <c r="F1212" s="1374"/>
      <c r="G1212" s="1375"/>
      <c r="H1212" s="1376"/>
      <c r="I1212" s="1377">
        <f>PRODUCT(E1212:H1212)</f>
        <v>1</v>
      </c>
      <c r="J1212" s="1390"/>
      <c r="K1212" s="1379"/>
    </row>
    <row r="1213" spans="1:11" s="302" customFormat="1" x14ac:dyDescent="0.3">
      <c r="A1213" s="248"/>
      <c r="B1213" s="248"/>
      <c r="C1213" s="1371" t="s">
        <v>2423</v>
      </c>
      <c r="D1213" s="1382" t="s">
        <v>360</v>
      </c>
      <c r="E1213" s="1373">
        <v>1</v>
      </c>
      <c r="F1213" s="1374"/>
      <c r="G1213" s="1375"/>
      <c r="H1213" s="1376"/>
      <c r="I1213" s="1377">
        <f>PRODUCT(E1213:H1213)</f>
        <v>1</v>
      </c>
      <c r="J1213" s="1390"/>
      <c r="K1213" s="1379"/>
    </row>
    <row r="1214" spans="1:11" s="302" customFormat="1" x14ac:dyDescent="0.3">
      <c r="A1214" s="248"/>
      <c r="B1214" s="248"/>
      <c r="C1214" s="1371"/>
      <c r="D1214" s="1380" t="s">
        <v>206</v>
      </c>
      <c r="E1214" s="1373"/>
      <c r="F1214" s="1374"/>
      <c r="G1214" s="1375"/>
      <c r="H1214" s="1376"/>
      <c r="I1214" s="1377"/>
      <c r="J1214" s="1390"/>
      <c r="K1214" s="1379"/>
    </row>
    <row r="1215" spans="1:11" s="302" customFormat="1" x14ac:dyDescent="0.3">
      <c r="A1215" s="248"/>
      <c r="B1215" s="248"/>
      <c r="C1215" s="1371"/>
      <c r="D1215" s="1381" t="s">
        <v>170</v>
      </c>
      <c r="E1215" s="1373"/>
      <c r="F1215" s="1374"/>
      <c r="G1215" s="1375"/>
      <c r="H1215" s="1376"/>
      <c r="I1215" s="1377"/>
      <c r="J1215" s="1390"/>
      <c r="K1215" s="1379"/>
    </row>
    <row r="1216" spans="1:11" s="302" customFormat="1" x14ac:dyDescent="0.3">
      <c r="A1216" s="248"/>
      <c r="B1216" s="248"/>
      <c r="C1216" s="1371" t="s">
        <v>2554</v>
      </c>
      <c r="D1216" s="1382" t="s">
        <v>4474</v>
      </c>
      <c r="E1216" s="1373">
        <v>1</v>
      </c>
      <c r="F1216" s="1374"/>
      <c r="G1216" s="1375"/>
      <c r="H1216" s="1376"/>
      <c r="I1216" s="1377">
        <f>PRODUCT(E1216:H1216)</f>
        <v>1</v>
      </c>
      <c r="J1216" s="1390"/>
      <c r="K1216" s="1379"/>
    </row>
    <row r="1217" spans="1:12" s="302" customFormat="1" x14ac:dyDescent="0.3">
      <c r="A1217" s="248"/>
      <c r="B1217" s="248"/>
      <c r="C1217" s="1371" t="s">
        <v>1940</v>
      </c>
      <c r="D1217" s="1382" t="s">
        <v>4474</v>
      </c>
      <c r="E1217" s="1373">
        <v>1</v>
      </c>
      <c r="F1217" s="1374"/>
      <c r="G1217" s="1375"/>
      <c r="H1217" s="1376"/>
      <c r="I1217" s="1377">
        <f>PRODUCT(E1217:H1217)</f>
        <v>1</v>
      </c>
      <c r="J1217" s="1390"/>
      <c r="K1217" s="1379"/>
    </row>
    <row r="1218" spans="1:12" s="302" customFormat="1" ht="14.4" thickBot="1" x14ac:dyDescent="0.35">
      <c r="A1218" s="248"/>
      <c r="B1218" s="248"/>
      <c r="C1218" s="1385"/>
      <c r="D1218" s="1393"/>
      <c r="E1218" s="1353"/>
      <c r="F1218" s="1354"/>
      <c r="G1218" s="1355"/>
      <c r="H1218" s="1384"/>
      <c r="I1218" s="1401"/>
      <c r="J1218" s="1390"/>
      <c r="K1218" s="1387"/>
    </row>
    <row r="1219" spans="1:12" s="302" customFormat="1" ht="16.5" customHeight="1" thickBot="1" x14ac:dyDescent="0.35">
      <c r="A1219" s="248"/>
      <c r="B1219" s="248"/>
      <c r="C1219" s="1686" t="str">
        <f>RESUMEN!C569</f>
        <v>03.16.07.03</v>
      </c>
      <c r="D1219" s="1687" t="str">
        <f>RESUMEN!D569</f>
        <v>EXTINTOR PQS RODANTE RATING 20A: 160B:C,23 kg (50 LB) CAPACIDAD.</v>
      </c>
      <c r="E1219" s="1688"/>
      <c r="F1219" s="1689"/>
      <c r="G1219" s="1690"/>
      <c r="H1219" s="1691"/>
      <c r="I1219" s="1689"/>
      <c r="J1219" s="1690">
        <f>SUM(I1222:I1233)</f>
        <v>9</v>
      </c>
      <c r="K1219" s="1692">
        <f>+[44]RESUMEN!E1028</f>
        <v>0</v>
      </c>
      <c r="L1219" s="248"/>
    </row>
    <row r="1220" spans="1:12" s="302" customFormat="1" x14ac:dyDescent="0.3">
      <c r="A1220" s="248"/>
      <c r="B1220" s="248"/>
      <c r="C1220" s="1407"/>
      <c r="D1220" s="1372" t="s">
        <v>4478</v>
      </c>
      <c r="E1220" s="1353"/>
      <c r="F1220" s="1354"/>
      <c r="G1220" s="1357"/>
      <c r="H1220" s="1384"/>
      <c r="I1220" s="1354"/>
      <c r="J1220" s="1357"/>
      <c r="K1220" s="1408"/>
      <c r="L1220" s="248"/>
    </row>
    <row r="1221" spans="1:12" s="302" customFormat="1" ht="16.5" customHeight="1" x14ac:dyDescent="0.3">
      <c r="A1221" s="248"/>
      <c r="B1221" s="248"/>
      <c r="C1221" s="1371"/>
      <c r="D1221" s="1380" t="s">
        <v>812</v>
      </c>
      <c r="E1221" s="1373"/>
      <c r="F1221" s="1374"/>
      <c r="G1221" s="1375"/>
      <c r="H1221" s="1376"/>
      <c r="I1221" s="1377"/>
      <c r="J1221" s="1395"/>
      <c r="K1221" s="1379"/>
    </row>
    <row r="1222" spans="1:12" s="302" customFormat="1" ht="16.5" customHeight="1" x14ac:dyDescent="0.3">
      <c r="A1222" s="248"/>
      <c r="B1222" s="248"/>
      <c r="C1222" s="1371"/>
      <c r="D1222" s="1381" t="s">
        <v>170</v>
      </c>
      <c r="E1222" s="1373"/>
      <c r="F1222" s="1374"/>
      <c r="G1222" s="1375"/>
      <c r="H1222" s="1376"/>
      <c r="I1222" s="1377"/>
      <c r="J1222" s="1378"/>
      <c r="K1222" s="1379"/>
    </row>
    <row r="1223" spans="1:12" s="302" customFormat="1" ht="16.5" customHeight="1" x14ac:dyDescent="0.3">
      <c r="A1223" s="248"/>
      <c r="B1223" s="248"/>
      <c r="C1223" s="1371"/>
      <c r="D1223" s="1382" t="s">
        <v>812</v>
      </c>
      <c r="E1223" s="1373">
        <v>5</v>
      </c>
      <c r="F1223" s="1374"/>
      <c r="G1223" s="1375"/>
      <c r="H1223" s="1376"/>
      <c r="I1223" s="1377">
        <f>PRODUCT(E1223:H1223)</f>
        <v>5</v>
      </c>
      <c r="J1223" s="1378"/>
      <c r="K1223" s="1379"/>
    </row>
    <row r="1224" spans="1:12" s="302" customFormat="1" ht="16.5" customHeight="1" x14ac:dyDescent="0.3">
      <c r="A1224" s="248"/>
      <c r="B1224" s="248"/>
      <c r="C1224" s="1371"/>
      <c r="D1224" s="1372" t="s">
        <v>4400</v>
      </c>
      <c r="E1224" s="1373"/>
      <c r="F1224" s="1374"/>
      <c r="G1224" s="1375"/>
      <c r="H1224" s="1376"/>
      <c r="I1224" s="1377"/>
      <c r="J1224" s="1386"/>
      <c r="K1224" s="1387"/>
      <c r="L1224" s="248"/>
    </row>
    <row r="1225" spans="1:12" s="302" customFormat="1" ht="16.5" customHeight="1" x14ac:dyDescent="0.3">
      <c r="A1225" s="248"/>
      <c r="B1225" s="248"/>
      <c r="C1225" s="1371"/>
      <c r="D1225" s="1380" t="s">
        <v>169</v>
      </c>
      <c r="E1225" s="1373"/>
      <c r="F1225" s="1374"/>
      <c r="G1225" s="1375"/>
      <c r="H1225" s="1376"/>
      <c r="I1225" s="1377"/>
      <c r="J1225" s="1378"/>
      <c r="K1225" s="1379"/>
    </row>
    <row r="1226" spans="1:12" s="302" customFormat="1" ht="16.5" customHeight="1" x14ac:dyDescent="0.3">
      <c r="A1226" s="248"/>
      <c r="B1226" s="248"/>
      <c r="C1226" s="1371"/>
      <c r="D1226" s="1381" t="s">
        <v>119</v>
      </c>
      <c r="E1226" s="1373"/>
      <c r="F1226" s="1374"/>
      <c r="G1226" s="1375"/>
      <c r="H1226" s="1376"/>
      <c r="I1226" s="1377"/>
      <c r="J1226" s="1378"/>
      <c r="K1226" s="1379"/>
    </row>
    <row r="1227" spans="1:12" s="302" customFormat="1" ht="16.5" customHeight="1" x14ac:dyDescent="0.3">
      <c r="A1227" s="248"/>
      <c r="B1227" s="248"/>
      <c r="C1227" s="1371" t="s">
        <v>1432</v>
      </c>
      <c r="D1227" s="1382" t="s">
        <v>795</v>
      </c>
      <c r="E1227" s="1373">
        <v>1</v>
      </c>
      <c r="F1227" s="1374"/>
      <c r="G1227" s="1375"/>
      <c r="H1227" s="1376"/>
      <c r="I1227" s="1377">
        <f t="shared" ref="I1227:I1231" si="45">PRODUCT(E1227:H1227)</f>
        <v>1</v>
      </c>
      <c r="J1227" s="1378"/>
      <c r="K1227" s="1379"/>
    </row>
    <row r="1228" spans="1:12" s="302" customFormat="1" ht="16.5" customHeight="1" x14ac:dyDescent="0.3">
      <c r="A1228" s="248"/>
      <c r="B1228" s="248"/>
      <c r="C1228" s="1371"/>
      <c r="D1228" s="1381" t="s">
        <v>199</v>
      </c>
      <c r="E1228" s="1373"/>
      <c r="F1228" s="1374"/>
      <c r="G1228" s="1375"/>
      <c r="H1228" s="1376"/>
      <c r="I1228" s="1377"/>
      <c r="J1228" s="1378"/>
      <c r="K1228" s="1379"/>
    </row>
    <row r="1229" spans="1:12" s="302" customFormat="1" ht="16.5" customHeight="1" x14ac:dyDescent="0.3">
      <c r="A1229" s="248"/>
      <c r="B1229" s="248"/>
      <c r="C1229" s="1371" t="s">
        <v>2228</v>
      </c>
      <c r="D1229" s="1382" t="s">
        <v>795</v>
      </c>
      <c r="E1229" s="1373">
        <v>1</v>
      </c>
      <c r="F1229" s="1374"/>
      <c r="G1229" s="1375"/>
      <c r="H1229" s="1376"/>
      <c r="I1229" s="1377">
        <f t="shared" si="45"/>
        <v>1</v>
      </c>
      <c r="J1229" s="1378"/>
      <c r="K1229" s="1379"/>
    </row>
    <row r="1230" spans="1:12" s="302" customFormat="1" ht="16.5" customHeight="1" x14ac:dyDescent="0.3">
      <c r="A1230" s="248"/>
      <c r="B1230" s="248"/>
      <c r="C1230" s="1371"/>
      <c r="D1230" s="1381" t="s">
        <v>508</v>
      </c>
      <c r="E1230" s="1373"/>
      <c r="F1230" s="1374"/>
      <c r="G1230" s="1375"/>
      <c r="H1230" s="1376"/>
      <c r="I1230" s="1377"/>
      <c r="J1230" s="1378"/>
      <c r="K1230" s="1379"/>
    </row>
    <row r="1231" spans="1:12" s="302" customFormat="1" ht="16.5" customHeight="1" x14ac:dyDescent="0.3">
      <c r="A1231" s="248"/>
      <c r="B1231" s="248"/>
      <c r="C1231" s="1371" t="s">
        <v>1434</v>
      </c>
      <c r="D1231" s="1382" t="s">
        <v>795</v>
      </c>
      <c r="E1231" s="1373">
        <v>1</v>
      </c>
      <c r="F1231" s="1374"/>
      <c r="G1231" s="1375"/>
      <c r="H1231" s="1376"/>
      <c r="I1231" s="1377">
        <f t="shared" si="45"/>
        <v>1</v>
      </c>
      <c r="J1231" s="1378"/>
      <c r="K1231" s="1379"/>
    </row>
    <row r="1232" spans="1:12" s="302" customFormat="1" ht="16.5" customHeight="1" x14ac:dyDescent="0.3">
      <c r="A1232" s="248"/>
      <c r="B1232" s="248"/>
      <c r="C1232" s="1371"/>
      <c r="D1232" s="1381" t="s">
        <v>197</v>
      </c>
      <c r="E1232" s="1373"/>
      <c r="F1232" s="1374"/>
      <c r="G1232" s="1375"/>
      <c r="H1232" s="1376"/>
      <c r="I1232" s="1377"/>
      <c r="J1232" s="1378"/>
      <c r="K1232" s="1379"/>
    </row>
    <row r="1233" spans="1:12" s="303" customFormat="1" x14ac:dyDescent="0.3">
      <c r="C1233" s="1371" t="s">
        <v>1451</v>
      </c>
      <c r="D1233" s="1382" t="s">
        <v>795</v>
      </c>
      <c r="E1233" s="1373">
        <v>1</v>
      </c>
      <c r="F1233" s="1374"/>
      <c r="G1233" s="1375"/>
      <c r="H1233" s="1376"/>
      <c r="I1233" s="1377">
        <f>PRODUCT(E1233:H1233)</f>
        <v>1</v>
      </c>
      <c r="J1233" s="1378"/>
      <c r="K1233" s="1379"/>
    </row>
    <row r="1234" spans="1:12" s="302" customFormat="1" ht="16.5" customHeight="1" thickBot="1" x14ac:dyDescent="0.35">
      <c r="A1234" s="248"/>
      <c r="B1234" s="248"/>
      <c r="C1234" s="1385"/>
      <c r="D1234" s="1391"/>
      <c r="E1234" s="1373"/>
      <c r="F1234" s="1404"/>
      <c r="G1234" s="1405"/>
      <c r="H1234" s="1376"/>
      <c r="I1234" s="1374"/>
      <c r="J1234" s="1386"/>
      <c r="K1234" s="1387"/>
    </row>
    <row r="1235" spans="1:12" s="302" customFormat="1" ht="16.5" customHeight="1" thickBot="1" x14ac:dyDescent="0.35">
      <c r="A1235" s="248"/>
      <c r="B1235" s="248"/>
      <c r="C1235" s="1686" t="str">
        <f>RESUMEN!C570</f>
        <v>03.16.07.04</v>
      </c>
      <c r="D1235" s="1687" t="str">
        <f>RESUMEN!D570</f>
        <v>EXTINTORES PORTATIL DE DESIONIZADA H2O 2.5 GLS</v>
      </c>
      <c r="E1235" s="1688"/>
      <c r="F1235" s="1689"/>
      <c r="G1235" s="1690"/>
      <c r="H1235" s="1691"/>
      <c r="I1235" s="1689"/>
      <c r="J1235" s="1690">
        <f>SUM(I1238:I1242)</f>
        <v>5</v>
      </c>
      <c r="K1235" s="1692">
        <f>+[44]RESUMEN!E1061</f>
        <v>0</v>
      </c>
      <c r="L1235" s="248"/>
    </row>
    <row r="1236" spans="1:12" s="302" customFormat="1" ht="16.5" customHeight="1" x14ac:dyDescent="0.3">
      <c r="A1236" s="248"/>
      <c r="B1236" s="248"/>
      <c r="C1236" s="1371"/>
      <c r="D1236" s="1372" t="s">
        <v>4400</v>
      </c>
      <c r="E1236" s="1373"/>
      <c r="F1236" s="1374"/>
      <c r="G1236" s="1375"/>
      <c r="H1236" s="1376"/>
      <c r="I1236" s="1377"/>
      <c r="J1236" s="1386"/>
      <c r="K1236" s="1379"/>
    </row>
    <row r="1237" spans="1:12" s="302" customFormat="1" ht="16.5" customHeight="1" x14ac:dyDescent="0.3">
      <c r="A1237" s="248"/>
      <c r="B1237" s="248"/>
      <c r="C1237" s="1371"/>
      <c r="D1237" s="1380" t="s">
        <v>169</v>
      </c>
      <c r="E1237" s="1373"/>
      <c r="F1237" s="1374"/>
      <c r="G1237" s="1375"/>
      <c r="H1237" s="1376"/>
      <c r="I1237" s="1377"/>
      <c r="J1237" s="1389"/>
      <c r="K1237" s="1379"/>
    </row>
    <row r="1238" spans="1:12" s="302" customFormat="1" ht="16.5" customHeight="1" x14ac:dyDescent="0.3">
      <c r="A1238" s="248"/>
      <c r="B1238" s="248"/>
      <c r="C1238" s="1371"/>
      <c r="D1238" s="1381" t="s">
        <v>170</v>
      </c>
      <c r="E1238" s="1373"/>
      <c r="F1238" s="1374"/>
      <c r="G1238" s="1375"/>
      <c r="H1238" s="1376"/>
      <c r="I1238" s="1377"/>
      <c r="J1238" s="1390"/>
      <c r="K1238" s="1379"/>
    </row>
    <row r="1239" spans="1:12" s="302" customFormat="1" ht="16.5" customHeight="1" x14ac:dyDescent="0.3">
      <c r="A1239" s="248"/>
      <c r="B1239" s="248"/>
      <c r="C1239" s="1371" t="s">
        <v>1479</v>
      </c>
      <c r="D1239" s="1382" t="s">
        <v>1480</v>
      </c>
      <c r="E1239" s="1373">
        <v>2</v>
      </c>
      <c r="F1239" s="1374"/>
      <c r="G1239" s="1375"/>
      <c r="H1239" s="1376"/>
      <c r="I1239" s="1377">
        <f>PRODUCT(E1239:H1239)</f>
        <v>2</v>
      </c>
      <c r="J1239" s="1378"/>
      <c r="K1239" s="1379"/>
    </row>
    <row r="1240" spans="1:12" s="302" customFormat="1" ht="16.5" customHeight="1" x14ac:dyDescent="0.3">
      <c r="A1240" s="248"/>
      <c r="B1240" s="248"/>
      <c r="C1240" s="1371" t="s">
        <v>1466</v>
      </c>
      <c r="D1240" s="1382" t="s">
        <v>1467</v>
      </c>
      <c r="E1240" s="1373">
        <v>1</v>
      </c>
      <c r="F1240" s="1374"/>
      <c r="G1240" s="1375"/>
      <c r="H1240" s="1376"/>
      <c r="I1240" s="1377">
        <f>PRODUCT(E1240:H1240)</f>
        <v>1</v>
      </c>
      <c r="J1240" s="1378"/>
      <c r="K1240" s="1379"/>
    </row>
    <row r="1241" spans="1:12" s="302" customFormat="1" ht="16.5" customHeight="1" x14ac:dyDescent="0.3">
      <c r="A1241" s="248"/>
      <c r="B1241" s="248"/>
      <c r="C1241" s="1371" t="s">
        <v>4476</v>
      </c>
      <c r="D1241" s="1382" t="s">
        <v>330</v>
      </c>
      <c r="E1241" s="1373">
        <v>1</v>
      </c>
      <c r="F1241" s="1374"/>
      <c r="G1241" s="1375"/>
      <c r="H1241" s="1376"/>
      <c r="I1241" s="1377">
        <f>PRODUCT(E1241:H1241)</f>
        <v>1</v>
      </c>
      <c r="J1241" s="1395"/>
      <c r="K1241" s="1379"/>
    </row>
    <row r="1242" spans="1:12" s="302" customFormat="1" ht="16.5" customHeight="1" x14ac:dyDescent="0.3">
      <c r="A1242" s="248"/>
      <c r="B1242" s="248"/>
      <c r="C1242" s="1371" t="s">
        <v>4414</v>
      </c>
      <c r="D1242" s="1382" t="s">
        <v>330</v>
      </c>
      <c r="E1242" s="1373">
        <v>1</v>
      </c>
      <c r="F1242" s="1374"/>
      <c r="G1242" s="1375"/>
      <c r="H1242" s="1376"/>
      <c r="I1242" s="1377">
        <f>PRODUCT(E1242:H1242)</f>
        <v>1</v>
      </c>
      <c r="J1242" s="1378"/>
      <c r="K1242" s="1379"/>
    </row>
    <row r="1243" spans="1:12" ht="14.4" thickBot="1" x14ac:dyDescent="0.35">
      <c r="C1243" s="1371"/>
      <c r="D1243" s="1391"/>
      <c r="E1243" s="1373"/>
      <c r="F1243" s="1404"/>
      <c r="G1243" s="1405"/>
      <c r="H1243" s="1376"/>
      <c r="I1243" s="1388"/>
      <c r="J1243" s="1378"/>
      <c r="K1243" s="1379"/>
    </row>
    <row r="1244" spans="1:12" s="302" customFormat="1" ht="16.5" customHeight="1" thickBot="1" x14ac:dyDescent="0.35">
      <c r="A1244" s="248"/>
      <c r="B1244" s="248"/>
      <c r="C1244" s="1686" t="str">
        <f>RESUMEN!C571</f>
        <v>03.16.07.05</v>
      </c>
      <c r="D1244" s="1687" t="str">
        <f>RESUMEN!D571</f>
        <v>GABINETE PORTA EXTINTOR AL EXTERIOR 20x30x70cm</v>
      </c>
      <c r="E1244" s="1688"/>
      <c r="F1244" s="1689"/>
      <c r="G1244" s="1690"/>
      <c r="H1244" s="1691"/>
      <c r="I1244" s="1689"/>
      <c r="J1244" s="1690">
        <f>SUM(I1246:I1322)</f>
        <v>66</v>
      </c>
      <c r="K1244" s="1692">
        <f>+[44]RESUMEN!E1070</f>
        <v>0</v>
      </c>
      <c r="L1244" s="248"/>
    </row>
    <row r="1245" spans="1:12" s="302" customFormat="1" x14ac:dyDescent="0.3">
      <c r="A1245" s="248"/>
      <c r="B1245" s="248"/>
      <c r="C1245" s="1371"/>
      <c r="D1245" s="1372" t="s">
        <v>4399</v>
      </c>
      <c r="E1245" s="1373"/>
      <c r="F1245" s="1374"/>
      <c r="G1245" s="1375"/>
      <c r="H1245" s="1376"/>
      <c r="I1245" s="1377"/>
      <c r="J1245" s="1390"/>
      <c r="K1245" s="1408"/>
    </row>
    <row r="1246" spans="1:12" s="302" customFormat="1" x14ac:dyDescent="0.3">
      <c r="A1246" s="248"/>
      <c r="B1246" s="248"/>
      <c r="C1246" s="1371"/>
      <c r="D1246" s="1380" t="s">
        <v>169</v>
      </c>
      <c r="E1246" s="1373"/>
      <c r="F1246" s="1374"/>
      <c r="G1246" s="1375"/>
      <c r="H1246" s="1376"/>
      <c r="I1246" s="1377"/>
      <c r="J1246" s="1390"/>
      <c r="K1246" s="1408"/>
    </row>
    <row r="1247" spans="1:12" s="302" customFormat="1" x14ac:dyDescent="0.3">
      <c r="A1247" s="248"/>
      <c r="B1247" s="248"/>
      <c r="C1247" s="1371"/>
      <c r="D1247" s="1381" t="s">
        <v>170</v>
      </c>
      <c r="E1247" s="1373"/>
      <c r="F1247" s="1374"/>
      <c r="G1247" s="1375"/>
      <c r="H1247" s="1376"/>
      <c r="I1247" s="1377"/>
      <c r="J1247" s="1390"/>
      <c r="K1247" s="1408"/>
    </row>
    <row r="1248" spans="1:12" s="302" customFormat="1" ht="27.6" x14ac:dyDescent="0.3">
      <c r="A1248" s="248"/>
      <c r="B1248" s="248"/>
      <c r="C1248" s="1371" t="s">
        <v>875</v>
      </c>
      <c r="D1248" s="1382" t="s">
        <v>4456</v>
      </c>
      <c r="E1248" s="1373">
        <v>1</v>
      </c>
      <c r="F1248" s="1374"/>
      <c r="G1248" s="1375"/>
      <c r="H1248" s="1376"/>
      <c r="I1248" s="1377">
        <f t="shared" ref="I1248:I1261" si="46">PRODUCT(E1248:H1248)</f>
        <v>1</v>
      </c>
      <c r="J1248" s="1390"/>
      <c r="K1248" s="1408"/>
    </row>
    <row r="1249" spans="1:11" s="302" customFormat="1" x14ac:dyDescent="0.3">
      <c r="A1249" s="248"/>
      <c r="B1249" s="248"/>
      <c r="C1249" s="1371" t="s">
        <v>2316</v>
      </c>
      <c r="D1249" s="1382" t="s">
        <v>4457</v>
      </c>
      <c r="E1249" s="1373">
        <v>1</v>
      </c>
      <c r="F1249" s="1374"/>
      <c r="G1249" s="1375"/>
      <c r="H1249" s="1376"/>
      <c r="I1249" s="1377">
        <f t="shared" si="46"/>
        <v>1</v>
      </c>
      <c r="J1249" s="1390"/>
      <c r="K1249" s="1408"/>
    </row>
    <row r="1250" spans="1:11" s="302" customFormat="1" ht="27.6" x14ac:dyDescent="0.3">
      <c r="A1250" s="248"/>
      <c r="B1250" s="248"/>
      <c r="C1250" s="1371" t="s">
        <v>944</v>
      </c>
      <c r="D1250" s="1382" t="s">
        <v>4458</v>
      </c>
      <c r="E1250" s="1373">
        <v>1</v>
      </c>
      <c r="F1250" s="1374"/>
      <c r="G1250" s="1375"/>
      <c r="H1250" s="1376"/>
      <c r="I1250" s="1377">
        <f t="shared" si="46"/>
        <v>1</v>
      </c>
      <c r="J1250" s="1390"/>
      <c r="K1250" s="1408"/>
    </row>
    <row r="1251" spans="1:11" s="302" customFormat="1" x14ac:dyDescent="0.3">
      <c r="A1251" s="248"/>
      <c r="B1251" s="248"/>
      <c r="C1251" s="1371" t="s">
        <v>978</v>
      </c>
      <c r="D1251" s="1382" t="s">
        <v>4459</v>
      </c>
      <c r="E1251" s="1373">
        <v>1</v>
      </c>
      <c r="F1251" s="1374"/>
      <c r="G1251" s="1375"/>
      <c r="H1251" s="1376"/>
      <c r="I1251" s="1377">
        <f t="shared" si="46"/>
        <v>1</v>
      </c>
      <c r="J1251" s="1390"/>
      <c r="K1251" s="1408"/>
    </row>
    <row r="1252" spans="1:11" s="302" customFormat="1" x14ac:dyDescent="0.3">
      <c r="A1252" s="248"/>
      <c r="B1252" s="248"/>
      <c r="C1252" s="1371" t="s">
        <v>2007</v>
      </c>
      <c r="D1252" s="1382" t="s">
        <v>4460</v>
      </c>
      <c r="E1252" s="1373">
        <v>1</v>
      </c>
      <c r="F1252" s="1374"/>
      <c r="G1252" s="1375"/>
      <c r="H1252" s="1376"/>
      <c r="I1252" s="1377">
        <f t="shared" si="46"/>
        <v>1</v>
      </c>
      <c r="J1252" s="1390"/>
      <c r="K1252" s="1408"/>
    </row>
    <row r="1253" spans="1:11" x14ac:dyDescent="0.3">
      <c r="C1253" s="1371" t="s">
        <v>2319</v>
      </c>
      <c r="D1253" s="1382" t="s">
        <v>138</v>
      </c>
      <c r="E1253" s="1373">
        <v>2</v>
      </c>
      <c r="F1253" s="1374"/>
      <c r="G1253" s="1375"/>
      <c r="H1253" s="1376"/>
      <c r="I1253" s="1377">
        <f t="shared" si="46"/>
        <v>2</v>
      </c>
    </row>
    <row r="1254" spans="1:11" x14ac:dyDescent="0.3">
      <c r="C1254" s="1371" t="s">
        <v>1050</v>
      </c>
      <c r="D1254" s="1382" t="s">
        <v>4463</v>
      </c>
      <c r="E1254" s="1373">
        <v>1</v>
      </c>
      <c r="F1254" s="1374"/>
      <c r="G1254" s="1375"/>
      <c r="H1254" s="1376"/>
      <c r="I1254" s="1377">
        <f t="shared" si="46"/>
        <v>1</v>
      </c>
    </row>
    <row r="1255" spans="1:11" x14ac:dyDescent="0.3">
      <c r="C1255" s="1371" t="s">
        <v>1105</v>
      </c>
      <c r="D1255" s="1382" t="s">
        <v>360</v>
      </c>
      <c r="E1255" s="1373">
        <v>1</v>
      </c>
      <c r="F1255" s="1374"/>
      <c r="G1255" s="1375"/>
      <c r="H1255" s="1376"/>
      <c r="I1255" s="1377">
        <f t="shared" si="46"/>
        <v>1</v>
      </c>
    </row>
    <row r="1256" spans="1:11" s="302" customFormat="1" x14ac:dyDescent="0.3">
      <c r="A1256" s="248"/>
      <c r="B1256" s="248"/>
      <c r="C1256" s="1371" t="s">
        <v>2553</v>
      </c>
      <c r="D1256" s="1382" t="s">
        <v>4464</v>
      </c>
      <c r="E1256" s="1373">
        <v>1</v>
      </c>
      <c r="F1256" s="1374"/>
      <c r="G1256" s="1375"/>
      <c r="H1256" s="1376"/>
      <c r="I1256" s="1377">
        <f t="shared" si="46"/>
        <v>1</v>
      </c>
      <c r="J1256" s="1390"/>
      <c r="K1256" s="1408"/>
    </row>
    <row r="1257" spans="1:11" s="302" customFormat="1" x14ac:dyDescent="0.3">
      <c r="A1257" s="248"/>
      <c r="B1257" s="248"/>
      <c r="C1257" s="1371" t="s">
        <v>2253</v>
      </c>
      <c r="D1257" s="1382" t="s">
        <v>144</v>
      </c>
      <c r="E1257" s="1373">
        <v>1</v>
      </c>
      <c r="F1257" s="1374"/>
      <c r="G1257" s="1375"/>
      <c r="H1257" s="1376"/>
      <c r="I1257" s="1377">
        <f t="shared" si="46"/>
        <v>1</v>
      </c>
      <c r="J1257" s="1390"/>
      <c r="K1257" s="1408"/>
    </row>
    <row r="1258" spans="1:11" s="302" customFormat="1" x14ac:dyDescent="0.3">
      <c r="A1258" s="248"/>
      <c r="B1258" s="248"/>
      <c r="C1258" s="1371" t="s">
        <v>1155</v>
      </c>
      <c r="D1258" s="1382" t="s">
        <v>566</v>
      </c>
      <c r="E1258" s="1373">
        <v>1</v>
      </c>
      <c r="F1258" s="1374"/>
      <c r="G1258" s="1375"/>
      <c r="H1258" s="1376"/>
      <c r="I1258" s="1377">
        <f t="shared" si="46"/>
        <v>1</v>
      </c>
      <c r="J1258" s="1390"/>
      <c r="K1258" s="1408"/>
    </row>
    <row r="1259" spans="1:11" s="302" customFormat="1" x14ac:dyDescent="0.3">
      <c r="A1259" s="248"/>
      <c r="B1259" s="248"/>
      <c r="C1259" s="1371" t="s">
        <v>4408</v>
      </c>
      <c r="D1259" s="1382" t="s">
        <v>144</v>
      </c>
      <c r="E1259" s="1373">
        <v>1</v>
      </c>
      <c r="F1259" s="1374"/>
      <c r="G1259" s="1375"/>
      <c r="H1259" s="1376"/>
      <c r="I1259" s="1377">
        <f t="shared" si="46"/>
        <v>1</v>
      </c>
      <c r="J1259" s="1390"/>
      <c r="K1259" s="1408"/>
    </row>
    <row r="1260" spans="1:11" s="302" customFormat="1" x14ac:dyDescent="0.3">
      <c r="A1260" s="248"/>
      <c r="B1260" s="248"/>
      <c r="C1260" s="1371" t="s">
        <v>4437</v>
      </c>
      <c r="D1260" s="1382" t="s">
        <v>4465</v>
      </c>
      <c r="E1260" s="1373">
        <v>1</v>
      </c>
      <c r="F1260" s="1374"/>
      <c r="G1260" s="1375"/>
      <c r="H1260" s="1376"/>
      <c r="I1260" s="1377">
        <f t="shared" si="46"/>
        <v>1</v>
      </c>
      <c r="J1260" s="1390"/>
      <c r="K1260" s="1408"/>
    </row>
    <row r="1261" spans="1:11" s="302" customFormat="1" x14ac:dyDescent="0.3">
      <c r="A1261" s="248"/>
      <c r="B1261" s="248"/>
      <c r="C1261" s="1371" t="s">
        <v>1255</v>
      </c>
      <c r="D1261" s="1382" t="s">
        <v>4466</v>
      </c>
      <c r="E1261" s="1373">
        <v>1</v>
      </c>
      <c r="F1261" s="1374"/>
      <c r="G1261" s="1375"/>
      <c r="H1261" s="1376"/>
      <c r="I1261" s="1377">
        <f t="shared" si="46"/>
        <v>1</v>
      </c>
      <c r="J1261" s="1390"/>
      <c r="K1261" s="1408"/>
    </row>
    <row r="1262" spans="1:11" s="302" customFormat="1" x14ac:dyDescent="0.3">
      <c r="A1262" s="248"/>
      <c r="B1262" s="248"/>
      <c r="C1262" s="1371"/>
      <c r="D1262" s="1372" t="s">
        <v>4400</v>
      </c>
      <c r="E1262" s="1373"/>
      <c r="F1262" s="1374"/>
      <c r="G1262" s="1375"/>
      <c r="H1262" s="1376"/>
      <c r="I1262" s="1377"/>
      <c r="J1262" s="1390"/>
      <c r="K1262" s="1408"/>
    </row>
    <row r="1263" spans="1:11" s="302" customFormat="1" x14ac:dyDescent="0.3">
      <c r="A1263" s="248"/>
      <c r="B1263" s="248"/>
      <c r="C1263" s="1371"/>
      <c r="D1263" s="1381" t="s">
        <v>170</v>
      </c>
      <c r="E1263" s="1373"/>
      <c r="F1263" s="1374"/>
      <c r="G1263" s="1375"/>
      <c r="H1263" s="1376"/>
      <c r="I1263" s="1377"/>
      <c r="J1263" s="1390"/>
      <c r="K1263" s="1408"/>
    </row>
    <row r="1264" spans="1:11" s="302" customFormat="1" x14ac:dyDescent="0.3">
      <c r="A1264" s="248"/>
      <c r="B1264" s="248"/>
      <c r="C1264" s="1371" t="s">
        <v>1165</v>
      </c>
      <c r="D1264" s="1382" t="s">
        <v>189</v>
      </c>
      <c r="E1264" s="1373">
        <v>1</v>
      </c>
      <c r="F1264" s="1374"/>
      <c r="G1264" s="1375"/>
      <c r="H1264" s="1376"/>
      <c r="I1264" s="1377">
        <f t="shared" ref="I1264:I1269" si="47">PRODUCT(E1264:H1264)</f>
        <v>1</v>
      </c>
      <c r="J1264" s="1390"/>
      <c r="K1264" s="1408"/>
    </row>
    <row r="1265" spans="1:11" s="302" customFormat="1" x14ac:dyDescent="0.3">
      <c r="A1265" s="248"/>
      <c r="B1265" s="248"/>
      <c r="C1265" s="1371" t="s">
        <v>1166</v>
      </c>
      <c r="D1265" s="1382" t="s">
        <v>4467</v>
      </c>
      <c r="E1265" s="1373">
        <v>1</v>
      </c>
      <c r="F1265" s="1374"/>
      <c r="G1265" s="1375"/>
      <c r="H1265" s="1376"/>
      <c r="I1265" s="1377">
        <f t="shared" si="47"/>
        <v>1</v>
      </c>
      <c r="J1265" s="1390"/>
      <c r="K1265" s="1408"/>
    </row>
    <row r="1266" spans="1:11" s="302" customFormat="1" x14ac:dyDescent="0.3">
      <c r="A1266" s="248"/>
      <c r="B1266" s="248"/>
      <c r="C1266" s="1371" t="s">
        <v>1008</v>
      </c>
      <c r="D1266" s="1382" t="s">
        <v>4461</v>
      </c>
      <c r="E1266" s="1373">
        <v>1</v>
      </c>
      <c r="F1266" s="1374"/>
      <c r="G1266" s="1375"/>
      <c r="H1266" s="1376"/>
      <c r="I1266" s="1377">
        <f t="shared" si="47"/>
        <v>1</v>
      </c>
      <c r="J1266" s="1390"/>
      <c r="K1266" s="1408"/>
    </row>
    <row r="1267" spans="1:11" s="302" customFormat="1" x14ac:dyDescent="0.3">
      <c r="A1267" s="248"/>
      <c r="B1267" s="248"/>
      <c r="C1267" s="1371" t="s">
        <v>1373</v>
      </c>
      <c r="D1267" s="1382" t="s">
        <v>207</v>
      </c>
      <c r="E1267" s="1373">
        <v>1</v>
      </c>
      <c r="F1267" s="1374"/>
      <c r="G1267" s="1375"/>
      <c r="H1267" s="1376"/>
      <c r="I1267" s="1377">
        <f t="shared" si="47"/>
        <v>1</v>
      </c>
      <c r="J1267" s="1390"/>
      <c r="K1267" s="1408"/>
    </row>
    <row r="1268" spans="1:11" s="302" customFormat="1" x14ac:dyDescent="0.3">
      <c r="A1268" s="248"/>
      <c r="B1268" s="248"/>
      <c r="C1268" s="1371" t="s">
        <v>1376</v>
      </c>
      <c r="D1268" s="1382" t="s">
        <v>254</v>
      </c>
      <c r="E1268" s="1373">
        <v>1</v>
      </c>
      <c r="F1268" s="1374"/>
      <c r="G1268" s="1375"/>
      <c r="H1268" s="1376"/>
      <c r="I1268" s="1377">
        <f t="shared" si="47"/>
        <v>1</v>
      </c>
      <c r="J1268" s="1390"/>
      <c r="K1268" s="1408"/>
    </row>
    <row r="1269" spans="1:11" s="302" customFormat="1" x14ac:dyDescent="0.3">
      <c r="A1269" s="248"/>
      <c r="B1269" s="248"/>
      <c r="C1269" s="1371"/>
      <c r="D1269" s="1382" t="s">
        <v>4462</v>
      </c>
      <c r="E1269" s="1373">
        <v>1</v>
      </c>
      <c r="F1269" s="1374"/>
      <c r="G1269" s="1375"/>
      <c r="H1269" s="1376"/>
      <c r="I1269" s="1377">
        <f t="shared" si="47"/>
        <v>1</v>
      </c>
      <c r="J1269" s="1386"/>
      <c r="K1269" s="1379"/>
    </row>
    <row r="1270" spans="1:11" s="302" customFormat="1" x14ac:dyDescent="0.3">
      <c r="A1270" s="248"/>
      <c r="B1270" s="248"/>
      <c r="C1270" s="1371"/>
      <c r="D1270" s="1381" t="s">
        <v>67</v>
      </c>
      <c r="E1270" s="1373"/>
      <c r="F1270" s="1374"/>
      <c r="G1270" s="1375"/>
      <c r="H1270" s="1376"/>
      <c r="I1270" s="1377"/>
      <c r="J1270" s="1386"/>
      <c r="K1270" s="1379"/>
    </row>
    <row r="1271" spans="1:11" s="302" customFormat="1" x14ac:dyDescent="0.3">
      <c r="A1271" s="248"/>
      <c r="B1271" s="248"/>
      <c r="C1271" s="1371" t="s">
        <v>1313</v>
      </c>
      <c r="D1271" s="1382" t="s">
        <v>2363</v>
      </c>
      <c r="E1271" s="1373">
        <v>1</v>
      </c>
      <c r="F1271" s="1374"/>
      <c r="G1271" s="1375"/>
      <c r="H1271" s="1376"/>
      <c r="I1271" s="1377">
        <f t="shared" ref="I1271:I1276" si="48">PRODUCT(E1271:H1271)</f>
        <v>1</v>
      </c>
      <c r="J1271" s="1386"/>
      <c r="K1271" s="1379"/>
    </row>
    <row r="1272" spans="1:11" s="302" customFormat="1" ht="27.6" x14ac:dyDescent="0.3">
      <c r="A1272" s="248"/>
      <c r="B1272" s="248"/>
      <c r="C1272" s="1371" t="s">
        <v>1309</v>
      </c>
      <c r="D1272" s="1382" t="s">
        <v>4468</v>
      </c>
      <c r="E1272" s="1373">
        <v>1</v>
      </c>
      <c r="F1272" s="1374"/>
      <c r="G1272" s="1375"/>
      <c r="H1272" s="1376"/>
      <c r="I1272" s="1377">
        <f t="shared" si="48"/>
        <v>1</v>
      </c>
      <c r="J1272" s="1386"/>
      <c r="K1272" s="1379"/>
    </row>
    <row r="1273" spans="1:11" s="302" customFormat="1" ht="16.5" customHeight="1" x14ac:dyDescent="0.3">
      <c r="A1273" s="248"/>
      <c r="B1273" s="248"/>
      <c r="C1273" s="1371" t="s">
        <v>1008</v>
      </c>
      <c r="D1273" s="1382" t="s">
        <v>348</v>
      </c>
      <c r="E1273" s="1373">
        <v>1</v>
      </c>
      <c r="F1273" s="1374"/>
      <c r="G1273" s="1375"/>
      <c r="H1273" s="1376"/>
      <c r="I1273" s="1377">
        <f t="shared" si="48"/>
        <v>1</v>
      </c>
      <c r="J1273" s="1390"/>
      <c r="K1273" s="1379"/>
    </row>
    <row r="1274" spans="1:11" s="302" customFormat="1" ht="16.5" customHeight="1" x14ac:dyDescent="0.3">
      <c r="A1274" s="248"/>
      <c r="B1274" s="248"/>
      <c r="C1274" s="1371" t="s">
        <v>2485</v>
      </c>
      <c r="D1274" s="1391" t="s">
        <v>300</v>
      </c>
      <c r="E1274" s="1373">
        <v>2</v>
      </c>
      <c r="F1274" s="1374"/>
      <c r="G1274" s="1375"/>
      <c r="H1274" s="1376"/>
      <c r="I1274" s="1377">
        <f t="shared" si="48"/>
        <v>2</v>
      </c>
      <c r="J1274" s="1390"/>
      <c r="K1274" s="1379"/>
    </row>
    <row r="1275" spans="1:11" s="302" customFormat="1" ht="16.5" customHeight="1" x14ac:dyDescent="0.3">
      <c r="A1275" s="248"/>
      <c r="B1275" s="248"/>
      <c r="C1275" s="1371" t="s">
        <v>2486</v>
      </c>
      <c r="D1275" s="1391" t="s">
        <v>4473</v>
      </c>
      <c r="E1275" s="1373">
        <v>1</v>
      </c>
      <c r="F1275" s="1374"/>
      <c r="G1275" s="1375"/>
      <c r="H1275" s="1376"/>
      <c r="I1275" s="1377">
        <f t="shared" si="48"/>
        <v>1</v>
      </c>
      <c r="J1275" s="1390"/>
      <c r="K1275" s="1379"/>
    </row>
    <row r="1276" spans="1:11" s="302" customFormat="1" ht="16.5" customHeight="1" x14ac:dyDescent="0.3">
      <c r="A1276" s="248"/>
      <c r="B1276" s="248"/>
      <c r="C1276" s="1371" t="s">
        <v>1011</v>
      </c>
      <c r="D1276" s="1391" t="s">
        <v>372</v>
      </c>
      <c r="E1276" s="1373">
        <v>1</v>
      </c>
      <c r="F1276" s="1374"/>
      <c r="G1276" s="1375"/>
      <c r="H1276" s="1376"/>
      <c r="I1276" s="1377">
        <f t="shared" si="48"/>
        <v>1</v>
      </c>
      <c r="J1276" s="1390"/>
      <c r="K1276" s="1379"/>
    </row>
    <row r="1277" spans="1:11" s="302" customFormat="1" x14ac:dyDescent="0.3">
      <c r="A1277" s="248"/>
      <c r="B1277" s="248"/>
      <c r="C1277" s="1371"/>
      <c r="D1277" s="1381" t="s">
        <v>188</v>
      </c>
      <c r="E1277" s="1373"/>
      <c r="F1277" s="1374"/>
      <c r="G1277" s="1375"/>
      <c r="H1277" s="1376"/>
      <c r="I1277" s="1377"/>
      <c r="J1277" s="1386"/>
      <c r="K1277" s="1379"/>
    </row>
    <row r="1278" spans="1:11" s="302" customFormat="1" x14ac:dyDescent="0.3">
      <c r="A1278" s="248"/>
      <c r="B1278" s="248"/>
      <c r="C1278" s="1371" t="s">
        <v>1394</v>
      </c>
      <c r="D1278" s="1382" t="s">
        <v>163</v>
      </c>
      <c r="E1278" s="1373">
        <v>1</v>
      </c>
      <c r="F1278" s="1374"/>
      <c r="G1278" s="1375"/>
      <c r="H1278" s="1376"/>
      <c r="I1278" s="1377">
        <f>PRODUCT(E1278:H1278)</f>
        <v>1</v>
      </c>
      <c r="J1278" s="1386"/>
      <c r="K1278" s="1379"/>
    </row>
    <row r="1279" spans="1:11" s="302" customFormat="1" ht="16.5" customHeight="1" x14ac:dyDescent="0.3">
      <c r="A1279" s="248"/>
      <c r="B1279" s="248"/>
      <c r="C1279" s="1371"/>
      <c r="D1279" s="1381" t="s">
        <v>119</v>
      </c>
      <c r="E1279" s="1373"/>
      <c r="F1279" s="1374"/>
      <c r="G1279" s="1375"/>
      <c r="H1279" s="1376"/>
      <c r="I1279" s="1377"/>
      <c r="J1279" s="1390"/>
      <c r="K1279" s="1408"/>
    </row>
    <row r="1280" spans="1:11" s="302" customFormat="1" ht="16.5" customHeight="1" x14ac:dyDescent="0.3">
      <c r="A1280" s="248"/>
      <c r="B1280" s="248"/>
      <c r="C1280" s="1371" t="s">
        <v>1432</v>
      </c>
      <c r="D1280" s="1382" t="s">
        <v>3692</v>
      </c>
      <c r="E1280" s="1373">
        <v>1</v>
      </c>
      <c r="F1280" s="1374"/>
      <c r="G1280" s="1375"/>
      <c r="H1280" s="1376"/>
      <c r="I1280" s="1377">
        <f>PRODUCT(E1280:H1280)</f>
        <v>1</v>
      </c>
      <c r="J1280" s="1390"/>
      <c r="K1280" s="1408"/>
    </row>
    <row r="1281" spans="1:11" s="302" customFormat="1" ht="16.5" customHeight="1" x14ac:dyDescent="0.3">
      <c r="A1281" s="248"/>
      <c r="B1281" s="248"/>
      <c r="C1281" s="1371"/>
      <c r="D1281" s="1381" t="s">
        <v>199</v>
      </c>
      <c r="E1281" s="1373"/>
      <c r="F1281" s="1374"/>
      <c r="G1281" s="1375"/>
      <c r="H1281" s="1376"/>
      <c r="I1281" s="1377"/>
      <c r="J1281" s="1390"/>
      <c r="K1281" s="1408"/>
    </row>
    <row r="1282" spans="1:11" s="302" customFormat="1" ht="16.5" customHeight="1" x14ac:dyDescent="0.3">
      <c r="A1282" s="248"/>
      <c r="B1282" s="248"/>
      <c r="C1282" s="1371" t="s">
        <v>2228</v>
      </c>
      <c r="D1282" s="1382" t="s">
        <v>3692</v>
      </c>
      <c r="E1282" s="1373">
        <v>1</v>
      </c>
      <c r="F1282" s="1374"/>
      <c r="G1282" s="1375"/>
      <c r="H1282" s="1376"/>
      <c r="I1282" s="1377">
        <f>PRODUCT(E1282:H1282)</f>
        <v>1</v>
      </c>
      <c r="J1282" s="1390"/>
      <c r="K1282" s="1408"/>
    </row>
    <row r="1283" spans="1:11" s="302" customFormat="1" ht="16.5" customHeight="1" x14ac:dyDescent="0.3">
      <c r="A1283" s="248"/>
      <c r="B1283" s="248"/>
      <c r="C1283" s="1371"/>
      <c r="D1283" s="1381" t="s">
        <v>197</v>
      </c>
      <c r="E1283" s="1373"/>
      <c r="F1283" s="1374"/>
      <c r="G1283" s="1375"/>
      <c r="H1283" s="1376"/>
      <c r="I1283" s="1377"/>
      <c r="J1283" s="1390"/>
      <c r="K1283" s="1408"/>
    </row>
    <row r="1284" spans="1:11" s="302" customFormat="1" ht="16.5" customHeight="1" x14ac:dyDescent="0.3">
      <c r="A1284" s="248"/>
      <c r="B1284" s="248"/>
      <c r="C1284" s="1371" t="s">
        <v>1451</v>
      </c>
      <c r="D1284" s="1382" t="s">
        <v>3692</v>
      </c>
      <c r="E1284" s="1373">
        <v>1</v>
      </c>
      <c r="F1284" s="1374"/>
      <c r="G1284" s="1375"/>
      <c r="H1284" s="1376"/>
      <c r="I1284" s="1377">
        <f>PRODUCT(E1284:H1284)</f>
        <v>1</v>
      </c>
      <c r="J1284" s="1390"/>
      <c r="K1284" s="1408"/>
    </row>
    <row r="1285" spans="1:11" s="302" customFormat="1" ht="16.5" customHeight="1" x14ac:dyDescent="0.3">
      <c r="A1285" s="248"/>
      <c r="B1285" s="248"/>
      <c r="C1285" s="1371"/>
      <c r="D1285" s="1381" t="s">
        <v>508</v>
      </c>
      <c r="E1285" s="1373"/>
      <c r="F1285" s="1374"/>
      <c r="G1285" s="1375"/>
      <c r="H1285" s="1376"/>
      <c r="I1285" s="1377"/>
      <c r="J1285" s="1390"/>
      <c r="K1285" s="1408"/>
    </row>
    <row r="1286" spans="1:11" s="302" customFormat="1" ht="16.5" customHeight="1" x14ac:dyDescent="0.3">
      <c r="A1286" s="248"/>
      <c r="B1286" s="248"/>
      <c r="C1286" s="1371" t="s">
        <v>1434</v>
      </c>
      <c r="D1286" s="1694" t="s">
        <v>3692</v>
      </c>
      <c r="E1286" s="1353">
        <v>1</v>
      </c>
      <c r="F1286" s="1354"/>
      <c r="G1286" s="1355"/>
      <c r="H1286" s="1384"/>
      <c r="I1286" s="1392">
        <f>PRODUCT(E1286:H1286)</f>
        <v>1</v>
      </c>
      <c r="J1286" s="1390"/>
      <c r="K1286" s="1408"/>
    </row>
    <row r="1287" spans="1:11" s="302" customFormat="1" x14ac:dyDescent="0.3">
      <c r="A1287" s="248"/>
      <c r="B1287" s="248"/>
      <c r="C1287" s="1371"/>
      <c r="D1287" s="1380" t="s">
        <v>200</v>
      </c>
      <c r="E1287" s="1373"/>
      <c r="F1287" s="1374"/>
      <c r="G1287" s="1375"/>
      <c r="H1287" s="1376"/>
      <c r="I1287" s="1377"/>
      <c r="J1287" s="1390"/>
      <c r="K1287" s="1379"/>
    </row>
    <row r="1288" spans="1:11" s="302" customFormat="1" x14ac:dyDescent="0.3">
      <c r="A1288" s="248"/>
      <c r="B1288" s="248"/>
      <c r="C1288" s="1371"/>
      <c r="D1288" s="1381" t="s">
        <v>170</v>
      </c>
      <c r="E1288" s="1373"/>
      <c r="F1288" s="1374"/>
      <c r="G1288" s="1375"/>
      <c r="H1288" s="1376"/>
      <c r="I1288" s="1377"/>
      <c r="J1288" s="1390"/>
      <c r="K1288" s="1379"/>
    </row>
    <row r="1289" spans="1:11" s="302" customFormat="1" x14ac:dyDescent="0.3">
      <c r="A1289" s="248"/>
      <c r="B1289" s="248"/>
      <c r="C1289" s="1371" t="s">
        <v>2156</v>
      </c>
      <c r="D1289" s="1382" t="s">
        <v>4469</v>
      </c>
      <c r="E1289" s="1373">
        <v>1</v>
      </c>
      <c r="F1289" s="1374"/>
      <c r="G1289" s="1375"/>
      <c r="H1289" s="1376"/>
      <c r="I1289" s="1377">
        <f t="shared" ref="I1289:I1303" si="49">PRODUCT(E1289:H1289)</f>
        <v>1</v>
      </c>
      <c r="J1289" s="1390"/>
      <c r="K1289" s="1379"/>
    </row>
    <row r="1290" spans="1:11" s="302" customFormat="1" x14ac:dyDescent="0.3">
      <c r="A1290" s="248"/>
      <c r="B1290" s="248"/>
      <c r="C1290" s="1371" t="s">
        <v>2377</v>
      </c>
      <c r="D1290" s="1382" t="s">
        <v>4469</v>
      </c>
      <c r="E1290" s="1373">
        <v>1</v>
      </c>
      <c r="F1290" s="1374"/>
      <c r="G1290" s="1375"/>
      <c r="H1290" s="1376"/>
      <c r="I1290" s="1377">
        <f t="shared" si="49"/>
        <v>1</v>
      </c>
      <c r="J1290" s="1390"/>
      <c r="K1290" s="1379"/>
    </row>
    <row r="1291" spans="1:11" s="302" customFormat="1" x14ac:dyDescent="0.3">
      <c r="A1291" s="248"/>
      <c r="B1291" s="248"/>
      <c r="C1291" s="1371" t="s">
        <v>1686</v>
      </c>
      <c r="D1291" s="1382" t="s">
        <v>4469</v>
      </c>
      <c r="E1291" s="1373">
        <v>1</v>
      </c>
      <c r="F1291" s="1374"/>
      <c r="G1291" s="1375"/>
      <c r="H1291" s="1376"/>
      <c r="I1291" s="1377">
        <f t="shared" si="49"/>
        <v>1</v>
      </c>
      <c r="J1291" s="1390"/>
      <c r="K1291" s="1379"/>
    </row>
    <row r="1292" spans="1:11" s="302" customFormat="1" x14ac:dyDescent="0.3">
      <c r="A1292" s="248"/>
      <c r="B1292" s="248"/>
      <c r="C1292" s="1371" t="s">
        <v>1687</v>
      </c>
      <c r="D1292" s="1382" t="s">
        <v>4469</v>
      </c>
      <c r="E1292" s="1373">
        <v>1</v>
      </c>
      <c r="F1292" s="1374"/>
      <c r="G1292" s="1375"/>
      <c r="H1292" s="1376"/>
      <c r="I1292" s="1377">
        <f t="shared" si="49"/>
        <v>1</v>
      </c>
      <c r="J1292" s="1390"/>
      <c r="K1292" s="1379"/>
    </row>
    <row r="1293" spans="1:11" s="302" customFormat="1" x14ac:dyDescent="0.3">
      <c r="A1293" s="248"/>
      <c r="B1293" s="248"/>
      <c r="C1293" s="1371" t="s">
        <v>1581</v>
      </c>
      <c r="D1293" s="1382" t="s">
        <v>763</v>
      </c>
      <c r="E1293" s="1373">
        <v>1</v>
      </c>
      <c r="F1293" s="1374"/>
      <c r="G1293" s="1375"/>
      <c r="H1293" s="1376"/>
      <c r="I1293" s="1377">
        <f t="shared" si="49"/>
        <v>1</v>
      </c>
      <c r="J1293" s="1390"/>
      <c r="K1293" s="1379"/>
    </row>
    <row r="1294" spans="1:11" s="302" customFormat="1" x14ac:dyDescent="0.3">
      <c r="A1294" s="248"/>
      <c r="B1294" s="248"/>
      <c r="C1294" s="1371" t="s">
        <v>1507</v>
      </c>
      <c r="D1294" s="1382" t="s">
        <v>4469</v>
      </c>
      <c r="E1294" s="1373">
        <v>1</v>
      </c>
      <c r="F1294" s="1374"/>
      <c r="G1294" s="1375"/>
      <c r="H1294" s="1376"/>
      <c r="I1294" s="1377">
        <f t="shared" si="49"/>
        <v>1</v>
      </c>
      <c r="J1294" s="1390"/>
      <c r="K1294" s="1379"/>
    </row>
    <row r="1295" spans="1:11" s="302" customFormat="1" x14ac:dyDescent="0.3">
      <c r="A1295" s="248"/>
      <c r="B1295" s="248"/>
      <c r="C1295" s="1371" t="s">
        <v>2406</v>
      </c>
      <c r="D1295" s="1382" t="s">
        <v>763</v>
      </c>
      <c r="E1295" s="1373">
        <v>1</v>
      </c>
      <c r="F1295" s="1374"/>
      <c r="G1295" s="1375"/>
      <c r="H1295" s="1376"/>
      <c r="I1295" s="1377">
        <f t="shared" si="49"/>
        <v>1</v>
      </c>
      <c r="J1295" s="1390"/>
      <c r="K1295" s="1379"/>
    </row>
    <row r="1296" spans="1:11" s="302" customFormat="1" x14ac:dyDescent="0.3">
      <c r="A1296" s="248"/>
      <c r="B1296" s="248"/>
      <c r="C1296" s="1371" t="s">
        <v>1640</v>
      </c>
      <c r="D1296" s="1382" t="s">
        <v>4469</v>
      </c>
      <c r="E1296" s="1373">
        <v>1</v>
      </c>
      <c r="F1296" s="1374"/>
      <c r="G1296" s="1375"/>
      <c r="H1296" s="1376"/>
      <c r="I1296" s="1377">
        <f t="shared" si="49"/>
        <v>1</v>
      </c>
      <c r="J1296" s="1390"/>
      <c r="K1296" s="1379"/>
    </row>
    <row r="1297" spans="1:11" s="302" customFormat="1" x14ac:dyDescent="0.3">
      <c r="A1297" s="248"/>
      <c r="B1297" s="248"/>
      <c r="C1297" s="1371" t="s">
        <v>2235</v>
      </c>
      <c r="D1297" s="1382" t="s">
        <v>763</v>
      </c>
      <c r="E1297" s="1373">
        <v>1</v>
      </c>
      <c r="F1297" s="1374"/>
      <c r="G1297" s="1375"/>
      <c r="H1297" s="1376"/>
      <c r="I1297" s="1377">
        <f t="shared" si="49"/>
        <v>1</v>
      </c>
      <c r="J1297" s="1390"/>
      <c r="K1297" s="1379"/>
    </row>
    <row r="1298" spans="1:11" s="302" customFormat="1" x14ac:dyDescent="0.3">
      <c r="A1298" s="248"/>
      <c r="B1298" s="248"/>
      <c r="C1298" s="1371" t="s">
        <v>1744</v>
      </c>
      <c r="D1298" s="1382" t="s">
        <v>1745</v>
      </c>
      <c r="E1298" s="1373">
        <v>2</v>
      </c>
      <c r="F1298" s="1374"/>
      <c r="G1298" s="1375"/>
      <c r="H1298" s="1376"/>
      <c r="I1298" s="1377">
        <f t="shared" si="49"/>
        <v>2</v>
      </c>
      <c r="J1298" s="1390"/>
      <c r="K1298" s="1379"/>
    </row>
    <row r="1299" spans="1:11" s="302" customFormat="1" x14ac:dyDescent="0.3">
      <c r="A1299" s="248"/>
      <c r="B1299" s="248"/>
      <c r="C1299" s="1371" t="s">
        <v>2436</v>
      </c>
      <c r="D1299" s="1382" t="s">
        <v>1745</v>
      </c>
      <c r="E1299" s="1373">
        <v>1</v>
      </c>
      <c r="F1299" s="1374"/>
      <c r="G1299" s="1375"/>
      <c r="H1299" s="1376"/>
      <c r="I1299" s="1377">
        <f t="shared" si="49"/>
        <v>1</v>
      </c>
      <c r="J1299" s="1390"/>
      <c r="K1299" s="1379"/>
    </row>
    <row r="1300" spans="1:11" s="302" customFormat="1" x14ac:dyDescent="0.3">
      <c r="A1300" s="248"/>
      <c r="B1300" s="248"/>
      <c r="C1300" s="1371" t="s">
        <v>1695</v>
      </c>
      <c r="D1300" s="1382" t="s">
        <v>769</v>
      </c>
      <c r="E1300" s="1373">
        <v>2</v>
      </c>
      <c r="F1300" s="1374"/>
      <c r="G1300" s="1375"/>
      <c r="H1300" s="1376"/>
      <c r="I1300" s="1377">
        <f t="shared" si="49"/>
        <v>2</v>
      </c>
      <c r="J1300" s="1390"/>
      <c r="K1300" s="1379"/>
    </row>
    <row r="1301" spans="1:11" s="302" customFormat="1" x14ac:dyDescent="0.3">
      <c r="A1301" s="248"/>
      <c r="B1301" s="248"/>
      <c r="C1301" s="1371" t="s">
        <v>1684</v>
      </c>
      <c r="D1301" s="1382" t="s">
        <v>566</v>
      </c>
      <c r="E1301" s="1373">
        <v>1</v>
      </c>
      <c r="F1301" s="1374"/>
      <c r="G1301" s="1375"/>
      <c r="H1301" s="1376"/>
      <c r="I1301" s="1377">
        <f t="shared" si="49"/>
        <v>1</v>
      </c>
      <c r="J1301" s="1390"/>
      <c r="K1301" s="1379"/>
    </row>
    <row r="1302" spans="1:11" s="302" customFormat="1" ht="16.5" customHeight="1" x14ac:dyDescent="0.3">
      <c r="A1302" s="248"/>
      <c r="B1302" s="248"/>
      <c r="C1302" s="1371" t="s">
        <v>1667</v>
      </c>
      <c r="D1302" s="1382" t="s">
        <v>1668</v>
      </c>
      <c r="E1302" s="1373">
        <v>1</v>
      </c>
      <c r="F1302" s="1374"/>
      <c r="G1302" s="1375"/>
      <c r="H1302" s="1376"/>
      <c r="I1302" s="1377">
        <f t="shared" si="49"/>
        <v>1</v>
      </c>
      <c r="J1302" s="1390"/>
      <c r="K1302" s="1379"/>
    </row>
    <row r="1303" spans="1:11" s="302" customFormat="1" ht="16.5" customHeight="1" x14ac:dyDescent="0.3">
      <c r="A1303" s="248"/>
      <c r="B1303" s="248"/>
      <c r="C1303" s="1371" t="s">
        <v>2423</v>
      </c>
      <c r="D1303" s="1382" t="s">
        <v>360</v>
      </c>
      <c r="E1303" s="1373">
        <v>1</v>
      </c>
      <c r="F1303" s="1374"/>
      <c r="G1303" s="1375"/>
      <c r="H1303" s="1376"/>
      <c r="I1303" s="1377">
        <f t="shared" si="49"/>
        <v>1</v>
      </c>
      <c r="J1303" s="1390"/>
      <c r="K1303" s="1379"/>
    </row>
    <row r="1304" spans="1:11" s="302" customFormat="1" ht="16.5" customHeight="1" x14ac:dyDescent="0.3">
      <c r="A1304" s="248"/>
      <c r="B1304" s="248"/>
      <c r="C1304" s="1371" t="s">
        <v>1479</v>
      </c>
      <c r="D1304" s="1382" t="s">
        <v>1480</v>
      </c>
      <c r="E1304" s="1373">
        <v>2</v>
      </c>
      <c r="F1304" s="1374"/>
      <c r="G1304" s="1375"/>
      <c r="H1304" s="1376"/>
      <c r="I1304" s="1377">
        <f>PRODUCT(E1304:H1304)</f>
        <v>2</v>
      </c>
      <c r="J1304" s="1378"/>
      <c r="K1304" s="1379"/>
    </row>
    <row r="1305" spans="1:11" s="302" customFormat="1" ht="16.5" customHeight="1" x14ac:dyDescent="0.3">
      <c r="A1305" s="248"/>
      <c r="B1305" s="248"/>
      <c r="C1305" s="1371" t="s">
        <v>1466</v>
      </c>
      <c r="D1305" s="1382" t="s">
        <v>1467</v>
      </c>
      <c r="E1305" s="1373">
        <v>1</v>
      </c>
      <c r="F1305" s="1374"/>
      <c r="G1305" s="1375"/>
      <c r="H1305" s="1376"/>
      <c r="I1305" s="1377">
        <f>PRODUCT(E1305:H1305)</f>
        <v>1</v>
      </c>
      <c r="J1305" s="1378"/>
      <c r="K1305" s="1379"/>
    </row>
    <row r="1306" spans="1:11" s="302" customFormat="1" ht="16.5" customHeight="1" x14ac:dyDescent="0.3">
      <c r="A1306" s="248"/>
      <c r="B1306" s="248"/>
      <c r="C1306" s="1371" t="s">
        <v>4476</v>
      </c>
      <c r="D1306" s="1382" t="s">
        <v>330</v>
      </c>
      <c r="E1306" s="1373">
        <v>1</v>
      </c>
      <c r="F1306" s="1374"/>
      <c r="G1306" s="1375"/>
      <c r="H1306" s="1376"/>
      <c r="I1306" s="1377">
        <f>PRODUCT(E1306:H1306)</f>
        <v>1</v>
      </c>
      <c r="J1306" s="1395"/>
      <c r="K1306" s="1379"/>
    </row>
    <row r="1307" spans="1:11" s="302" customFormat="1" ht="16.5" customHeight="1" x14ac:dyDescent="0.3">
      <c r="A1307" s="248"/>
      <c r="B1307" s="248"/>
      <c r="C1307" s="1371" t="s">
        <v>4414</v>
      </c>
      <c r="D1307" s="1382" t="s">
        <v>330</v>
      </c>
      <c r="E1307" s="1373">
        <v>1</v>
      </c>
      <c r="F1307" s="1374"/>
      <c r="G1307" s="1375"/>
      <c r="H1307" s="1376"/>
      <c r="I1307" s="1377">
        <f>PRODUCT(E1307:H1307)</f>
        <v>1</v>
      </c>
      <c r="J1307" s="1378"/>
      <c r="K1307" s="1379"/>
    </row>
    <row r="1308" spans="1:11" s="302" customFormat="1" x14ac:dyDescent="0.3">
      <c r="A1308" s="248"/>
      <c r="B1308" s="248"/>
      <c r="C1308" s="1371"/>
      <c r="D1308" s="1380" t="s">
        <v>203</v>
      </c>
      <c r="E1308" s="1373"/>
      <c r="F1308" s="1374"/>
      <c r="G1308" s="1375"/>
      <c r="H1308" s="1376"/>
      <c r="I1308" s="1377"/>
      <c r="J1308" s="1390"/>
      <c r="K1308" s="1379"/>
    </row>
    <row r="1309" spans="1:11" s="302" customFormat="1" x14ac:dyDescent="0.3">
      <c r="A1309" s="248"/>
      <c r="B1309" s="248"/>
      <c r="C1309" s="1371"/>
      <c r="D1309" s="1381" t="s">
        <v>170</v>
      </c>
      <c r="E1309" s="1373"/>
      <c r="F1309" s="1374"/>
      <c r="G1309" s="1375"/>
      <c r="H1309" s="1376"/>
      <c r="I1309" s="1377"/>
      <c r="J1309" s="1390"/>
      <c r="K1309" s="1379"/>
    </row>
    <row r="1310" spans="1:11" s="302" customFormat="1" x14ac:dyDescent="0.3">
      <c r="A1310" s="248"/>
      <c r="B1310" s="248"/>
      <c r="C1310" s="1371" t="s">
        <v>1889</v>
      </c>
      <c r="D1310" s="1382" t="s">
        <v>4470</v>
      </c>
      <c r="E1310" s="1373">
        <v>2</v>
      </c>
      <c r="F1310" s="1374"/>
      <c r="G1310" s="1375"/>
      <c r="H1310" s="1376"/>
      <c r="I1310" s="1377">
        <f>PRODUCT(E1310:H1310)</f>
        <v>2</v>
      </c>
      <c r="J1310" s="1390"/>
      <c r="K1310" s="1379"/>
    </row>
    <row r="1311" spans="1:11" s="302" customFormat="1" x14ac:dyDescent="0.3">
      <c r="A1311" s="248"/>
      <c r="B1311" s="248"/>
      <c r="C1311" s="1371" t="s">
        <v>1835</v>
      </c>
      <c r="D1311" s="1382" t="s">
        <v>1753</v>
      </c>
      <c r="E1311" s="1373">
        <v>1</v>
      </c>
      <c r="F1311" s="1374"/>
      <c r="G1311" s="1375"/>
      <c r="H1311" s="1376"/>
      <c r="I1311" s="1377">
        <f>PRODUCT(E1311:H1311)</f>
        <v>1</v>
      </c>
      <c r="J1311" s="1390"/>
      <c r="K1311" s="1379"/>
    </row>
    <row r="1312" spans="1:11" s="302" customFormat="1" x14ac:dyDescent="0.3">
      <c r="A1312" s="248"/>
      <c r="B1312" s="248"/>
      <c r="C1312" s="1371" t="s">
        <v>1768</v>
      </c>
      <c r="D1312" s="1382" t="s">
        <v>4471</v>
      </c>
      <c r="E1312" s="1373">
        <v>1</v>
      </c>
      <c r="F1312" s="1374"/>
      <c r="G1312" s="1375"/>
      <c r="H1312" s="1376"/>
      <c r="I1312" s="1377">
        <f>PRODUCT(E1312:H1312)</f>
        <v>1</v>
      </c>
      <c r="J1312" s="1390"/>
      <c r="K1312" s="1379"/>
    </row>
    <row r="1313" spans="1:11" s="302" customFormat="1" x14ac:dyDescent="0.3">
      <c r="A1313" s="248"/>
      <c r="B1313" s="248"/>
      <c r="C1313" s="1371" t="s">
        <v>1823</v>
      </c>
      <c r="D1313" s="1382" t="s">
        <v>1824</v>
      </c>
      <c r="E1313" s="1373">
        <v>1</v>
      </c>
      <c r="F1313" s="1374"/>
      <c r="G1313" s="1375"/>
      <c r="H1313" s="1376"/>
      <c r="I1313" s="1377">
        <f>PRODUCT(E1313:H1313)</f>
        <v>1</v>
      </c>
      <c r="J1313" s="1390"/>
      <c r="K1313" s="1379"/>
    </row>
    <row r="1314" spans="1:11" s="302" customFormat="1" x14ac:dyDescent="0.3">
      <c r="A1314" s="248"/>
      <c r="B1314" s="248"/>
      <c r="C1314" s="1371"/>
      <c r="D1314" s="1380" t="s">
        <v>206</v>
      </c>
      <c r="E1314" s="1373"/>
      <c r="F1314" s="1374"/>
      <c r="G1314" s="1375"/>
      <c r="H1314" s="1376"/>
      <c r="I1314" s="1377"/>
      <c r="J1314" s="1390"/>
      <c r="K1314" s="1379"/>
    </row>
    <row r="1315" spans="1:11" s="302" customFormat="1" x14ac:dyDescent="0.3">
      <c r="A1315" s="248"/>
      <c r="B1315" s="248"/>
      <c r="C1315" s="1371"/>
      <c r="D1315" s="1381" t="s">
        <v>170</v>
      </c>
      <c r="E1315" s="1373"/>
      <c r="F1315" s="1374"/>
      <c r="G1315" s="1375"/>
      <c r="H1315" s="1376"/>
      <c r="I1315" s="1377"/>
      <c r="J1315" s="1390"/>
      <c r="K1315" s="1379"/>
    </row>
    <row r="1316" spans="1:11" s="302" customFormat="1" x14ac:dyDescent="0.3">
      <c r="A1316" s="248"/>
      <c r="B1316" s="248"/>
      <c r="C1316" s="1371" t="s">
        <v>1943</v>
      </c>
      <c r="D1316" s="1382" t="s">
        <v>4427</v>
      </c>
      <c r="E1316" s="1373">
        <v>1</v>
      </c>
      <c r="F1316" s="1374"/>
      <c r="G1316" s="1375"/>
      <c r="H1316" s="1376"/>
      <c r="I1316" s="1377">
        <f t="shared" ref="I1316:I1321" si="50">PRODUCT(E1316:H1316)</f>
        <v>1</v>
      </c>
      <c r="J1316" s="1390"/>
      <c r="K1316" s="1379"/>
    </row>
    <row r="1317" spans="1:11" s="302" customFormat="1" x14ac:dyDescent="0.3">
      <c r="A1317" s="248"/>
      <c r="B1317" s="248"/>
      <c r="C1317" s="1371" t="s">
        <v>1946</v>
      </c>
      <c r="D1317" s="1382" t="s">
        <v>4430</v>
      </c>
      <c r="E1317" s="1373">
        <v>1</v>
      </c>
      <c r="F1317" s="1374"/>
      <c r="G1317" s="1375"/>
      <c r="H1317" s="1376"/>
      <c r="I1317" s="1377">
        <f t="shared" si="50"/>
        <v>1</v>
      </c>
      <c r="J1317" s="1390"/>
      <c r="K1317" s="1379"/>
    </row>
    <row r="1318" spans="1:11" s="302" customFormat="1" x14ac:dyDescent="0.3">
      <c r="A1318" s="248"/>
      <c r="B1318" s="248"/>
      <c r="C1318" s="1371" t="s">
        <v>1938</v>
      </c>
      <c r="D1318" s="1382" t="s">
        <v>4431</v>
      </c>
      <c r="E1318" s="1373">
        <v>1</v>
      </c>
      <c r="F1318" s="1374"/>
      <c r="G1318" s="1375"/>
      <c r="H1318" s="1376"/>
      <c r="I1318" s="1377">
        <f t="shared" si="50"/>
        <v>1</v>
      </c>
      <c r="J1318" s="1390"/>
      <c r="K1318" s="1379"/>
    </row>
    <row r="1319" spans="1:11" s="302" customFormat="1" x14ac:dyDescent="0.3">
      <c r="A1319" s="248"/>
      <c r="B1319" s="248"/>
      <c r="C1319" s="1371" t="s">
        <v>1934</v>
      </c>
      <c r="D1319" s="1382" t="s">
        <v>4429</v>
      </c>
      <c r="E1319" s="1373">
        <v>1</v>
      </c>
      <c r="F1319" s="1374"/>
      <c r="G1319" s="1375"/>
      <c r="H1319" s="1376"/>
      <c r="I1319" s="1377">
        <f t="shared" si="50"/>
        <v>1</v>
      </c>
      <c r="J1319" s="1390"/>
      <c r="K1319" s="1379"/>
    </row>
    <row r="1320" spans="1:11" s="302" customFormat="1" ht="16.5" customHeight="1" x14ac:dyDescent="0.3">
      <c r="A1320" s="248"/>
      <c r="B1320" s="248"/>
      <c r="C1320" s="1371" t="s">
        <v>2554</v>
      </c>
      <c r="D1320" s="1382" t="s">
        <v>4474</v>
      </c>
      <c r="E1320" s="1373">
        <v>1</v>
      </c>
      <c r="F1320" s="1374"/>
      <c r="G1320" s="1375"/>
      <c r="H1320" s="1376"/>
      <c r="I1320" s="1377">
        <f t="shared" si="50"/>
        <v>1</v>
      </c>
      <c r="J1320" s="1390"/>
      <c r="K1320" s="1379"/>
    </row>
    <row r="1321" spans="1:11" s="302" customFormat="1" ht="16.5" customHeight="1" x14ac:dyDescent="0.3">
      <c r="A1321" s="248"/>
      <c r="B1321" s="248"/>
      <c r="C1321" s="1371" t="s">
        <v>1940</v>
      </c>
      <c r="D1321" s="1382" t="s">
        <v>4474</v>
      </c>
      <c r="E1321" s="1373">
        <v>1</v>
      </c>
      <c r="F1321" s="1374"/>
      <c r="G1321" s="1375"/>
      <c r="H1321" s="1376"/>
      <c r="I1321" s="1377">
        <f t="shared" si="50"/>
        <v>1</v>
      </c>
      <c r="J1321" s="1390"/>
      <c r="K1321" s="1379"/>
    </row>
    <row r="1322" spans="1:11" x14ac:dyDescent="0.3">
      <c r="C1322" s="1371"/>
      <c r="D1322" s="1391"/>
      <c r="E1322" s="1373"/>
      <c r="F1322" s="1404"/>
      <c r="G1322" s="1405"/>
      <c r="H1322" s="1376"/>
      <c r="I1322" s="1388"/>
      <c r="J1322" s="1378"/>
      <c r="K1322" s="1379"/>
    </row>
    <row r="1323" spans="1:11" x14ac:dyDescent="0.3">
      <c r="C1323" s="1371"/>
      <c r="D1323" s="1391"/>
      <c r="E1323" s="1373"/>
      <c r="F1323" s="1404"/>
      <c r="G1323" s="1405"/>
      <c r="H1323" s="1376"/>
      <c r="I1323" s="1388"/>
      <c r="J1323" s="1378"/>
      <c r="K1323" s="1379"/>
    </row>
  </sheetData>
  <mergeCells count="10">
    <mergeCell ref="D153:I153"/>
    <mergeCell ref="C2:K2"/>
    <mergeCell ref="D3:K3"/>
    <mergeCell ref="C7:C8"/>
    <mergeCell ref="D7:D8"/>
    <mergeCell ref="E7:E8"/>
    <mergeCell ref="F7:H7"/>
    <mergeCell ref="I7:I8"/>
    <mergeCell ref="J7:J8"/>
    <mergeCell ref="K7:K8"/>
  </mergeCells>
  <conditionalFormatting sqref="D13 D334">
    <cfRule type="cellIs" dxfId="1018" priority="1707" operator="equal">
      <formula>#REF!</formula>
    </cfRule>
  </conditionalFormatting>
  <conditionalFormatting sqref="D256">
    <cfRule type="cellIs" dxfId="1017" priority="1706" operator="equal">
      <formula>#REF!</formula>
    </cfRule>
  </conditionalFormatting>
  <conditionalFormatting sqref="D116 D176 D523:D524 D530:D532 D541:D542 D534 D537:D539 D544:D545 D547 D583">
    <cfRule type="cellIs" dxfId="1016" priority="1697" operator="equal">
      <formula>#REF!</formula>
    </cfRule>
  </conditionalFormatting>
  <conditionalFormatting sqref="D250 D1218 D1202">
    <cfRule type="cellIs" dxfId="1015" priority="1702" operator="equal">
      <formula>#REF!</formula>
    </cfRule>
  </conditionalFormatting>
  <conditionalFormatting sqref="D285">
    <cfRule type="cellIs" dxfId="1014" priority="1701" operator="equal">
      <formula>#REF!</formula>
    </cfRule>
  </conditionalFormatting>
  <conditionalFormatting sqref="D216">
    <cfRule type="cellIs" dxfId="1013" priority="1691" operator="equal">
      <formula>#REF!</formula>
    </cfRule>
  </conditionalFormatting>
  <conditionalFormatting sqref="D14">
    <cfRule type="cellIs" dxfId="1012" priority="1619" operator="equal">
      <formula>#REF!</formula>
    </cfRule>
  </conditionalFormatting>
  <conditionalFormatting sqref="D10">
    <cfRule type="cellIs" dxfId="1011" priority="1695" operator="equal">
      <formula>#REF!</formula>
    </cfRule>
  </conditionalFormatting>
  <conditionalFormatting sqref="I517">
    <cfRule type="cellIs" dxfId="1010" priority="1654" operator="equal">
      <formula>#REF!</formula>
    </cfRule>
  </conditionalFormatting>
  <conditionalFormatting sqref="D238">
    <cfRule type="cellIs" dxfId="1009" priority="1690" operator="equal">
      <formula>#REF!</formula>
    </cfRule>
  </conditionalFormatting>
  <conditionalFormatting sqref="D15">
    <cfRule type="cellIs" dxfId="1008" priority="1620" operator="equal">
      <formula>#REF!</formula>
    </cfRule>
  </conditionalFormatting>
  <conditionalFormatting sqref="D344">
    <cfRule type="cellIs" dxfId="1007" priority="1644" operator="equal">
      <formula>#REF!</formula>
    </cfRule>
  </conditionalFormatting>
  <conditionalFormatting sqref="D177">
    <cfRule type="cellIs" dxfId="1006" priority="1613" operator="equal">
      <formula>#REF!</formula>
    </cfRule>
  </conditionalFormatting>
  <conditionalFormatting sqref="D817">
    <cfRule type="cellIs" dxfId="1005" priority="1405" operator="equal">
      <formula>#REF!</formula>
    </cfRule>
  </conditionalFormatting>
  <conditionalFormatting sqref="D862">
    <cfRule type="cellIs" dxfId="1004" priority="1399" operator="equal">
      <formula>#REF!</formula>
    </cfRule>
  </conditionalFormatting>
  <conditionalFormatting sqref="D517">
    <cfRule type="cellIs" dxfId="1003" priority="1651" operator="equal">
      <formula>#REF!</formula>
    </cfRule>
  </conditionalFormatting>
  <conditionalFormatting sqref="D623">
    <cfRule type="cellIs" dxfId="1002" priority="1555" operator="equal">
      <formula>#REF!</formula>
    </cfRule>
  </conditionalFormatting>
  <conditionalFormatting sqref="D863">
    <cfRule type="cellIs" dxfId="1001" priority="1398" operator="equal">
      <formula>#REF!</formula>
    </cfRule>
  </conditionalFormatting>
  <conditionalFormatting sqref="D584">
    <cfRule type="cellIs" dxfId="1000" priority="1643" operator="equal">
      <formula>#REF!</formula>
    </cfRule>
  </conditionalFormatting>
  <conditionalFormatting sqref="D865">
    <cfRule type="cellIs" dxfId="999" priority="1396" operator="equal">
      <formula>#REF!</formula>
    </cfRule>
  </conditionalFormatting>
  <conditionalFormatting sqref="D864">
    <cfRule type="cellIs" dxfId="998" priority="1397" operator="equal">
      <formula>#REF!</formula>
    </cfRule>
  </conditionalFormatting>
  <conditionalFormatting sqref="D629">
    <cfRule type="cellIs" dxfId="997" priority="1460" operator="equal">
      <formula>#REF!</formula>
    </cfRule>
  </conditionalFormatting>
  <conditionalFormatting sqref="D251">
    <cfRule type="cellIs" dxfId="996" priority="1605" operator="equal">
      <formula>#REF!</formula>
    </cfRule>
  </conditionalFormatting>
  <conditionalFormatting sqref="D332">
    <cfRule type="cellIs" dxfId="995" priority="1604" operator="equal">
      <formula>#REF!</formula>
    </cfRule>
  </conditionalFormatting>
  <conditionalFormatting sqref="D16">
    <cfRule type="cellIs" dxfId="994" priority="1181" operator="equal">
      <formula>#REF!</formula>
    </cfRule>
  </conditionalFormatting>
  <conditionalFormatting sqref="D18">
    <cfRule type="cellIs" dxfId="993" priority="1179" operator="equal">
      <formula>#REF!</formula>
    </cfRule>
  </conditionalFormatting>
  <conditionalFormatting sqref="D17">
    <cfRule type="cellIs" dxfId="992" priority="1180" operator="equal">
      <formula>#REF!</formula>
    </cfRule>
  </conditionalFormatting>
  <conditionalFormatting sqref="D21">
    <cfRule type="cellIs" dxfId="991" priority="1176" operator="equal">
      <formula>#REF!</formula>
    </cfRule>
  </conditionalFormatting>
  <conditionalFormatting sqref="D19">
    <cfRule type="cellIs" dxfId="990" priority="1178" operator="equal">
      <formula>#REF!</formula>
    </cfRule>
  </conditionalFormatting>
  <conditionalFormatting sqref="D20">
    <cfRule type="cellIs" dxfId="989" priority="1177" operator="equal">
      <formula>#REF!</formula>
    </cfRule>
  </conditionalFormatting>
  <conditionalFormatting sqref="D35">
    <cfRule type="cellIs" dxfId="988" priority="1163" operator="equal">
      <formula>#REF!</formula>
    </cfRule>
  </conditionalFormatting>
  <conditionalFormatting sqref="D25">
    <cfRule type="cellIs" dxfId="987" priority="1172" operator="equal">
      <formula>#REF!</formula>
    </cfRule>
  </conditionalFormatting>
  <conditionalFormatting sqref="D24">
    <cfRule type="cellIs" dxfId="986" priority="1174" operator="equal">
      <formula>#REF!</formula>
    </cfRule>
  </conditionalFormatting>
  <conditionalFormatting sqref="D28">
    <cfRule type="cellIs" dxfId="985" priority="1169" operator="equal">
      <formula>#REF!</formula>
    </cfRule>
  </conditionalFormatting>
  <conditionalFormatting sqref="D23">
    <cfRule type="cellIs" dxfId="984" priority="1173" operator="equal">
      <formula>#REF!</formula>
    </cfRule>
  </conditionalFormatting>
  <conditionalFormatting sqref="D26">
    <cfRule type="cellIs" dxfId="983" priority="1171" operator="equal">
      <formula>#REF!</formula>
    </cfRule>
  </conditionalFormatting>
  <conditionalFormatting sqref="D29">
    <cfRule type="cellIs" dxfId="982" priority="1168" operator="equal">
      <formula>#REF!</formula>
    </cfRule>
  </conditionalFormatting>
  <conditionalFormatting sqref="D27">
    <cfRule type="cellIs" dxfId="981" priority="1170" operator="equal">
      <formula>#REF!</formula>
    </cfRule>
  </conditionalFormatting>
  <conditionalFormatting sqref="D49">
    <cfRule type="cellIs" dxfId="980" priority="1147" operator="equal">
      <formula>#REF!</formula>
    </cfRule>
  </conditionalFormatting>
  <conditionalFormatting sqref="D32">
    <cfRule type="cellIs" dxfId="979" priority="1164" operator="equal">
      <formula>#REF!</formula>
    </cfRule>
  </conditionalFormatting>
  <conditionalFormatting sqref="D40">
    <cfRule type="cellIs" dxfId="978" priority="1154" operator="equal">
      <formula>#REF!</formula>
    </cfRule>
  </conditionalFormatting>
  <conditionalFormatting sqref="D30">
    <cfRule type="cellIs" dxfId="977" priority="1167" operator="equal">
      <formula>#REF!</formula>
    </cfRule>
  </conditionalFormatting>
  <conditionalFormatting sqref="D37">
    <cfRule type="cellIs" dxfId="976" priority="1162" operator="equal">
      <formula>#REF!</formula>
    </cfRule>
  </conditionalFormatting>
  <conditionalFormatting sqref="D31">
    <cfRule type="cellIs" dxfId="975" priority="1166" operator="equal">
      <formula>#REF!</formula>
    </cfRule>
  </conditionalFormatting>
  <conditionalFormatting sqref="D63">
    <cfRule type="cellIs" dxfId="974" priority="1128" operator="equal">
      <formula>#REF!</formula>
    </cfRule>
  </conditionalFormatting>
  <conditionalFormatting sqref="D36">
    <cfRule type="cellIs" dxfId="973" priority="1161" operator="equal">
      <formula>#REF!</formula>
    </cfRule>
  </conditionalFormatting>
  <conditionalFormatting sqref="D38">
    <cfRule type="cellIs" dxfId="972" priority="1156" operator="equal">
      <formula>#REF!</formula>
    </cfRule>
  </conditionalFormatting>
  <conditionalFormatting sqref="D41">
    <cfRule type="cellIs" dxfId="971" priority="1153" operator="equal">
      <formula>#REF!</formula>
    </cfRule>
  </conditionalFormatting>
  <conditionalFormatting sqref="D33">
    <cfRule type="cellIs" dxfId="970" priority="1165" operator="equal">
      <formula>#REF!</formula>
    </cfRule>
  </conditionalFormatting>
  <conditionalFormatting sqref="D39">
    <cfRule type="cellIs" dxfId="969" priority="1155" operator="equal">
      <formula>#REF!</formula>
    </cfRule>
  </conditionalFormatting>
  <conditionalFormatting sqref="D42">
    <cfRule type="cellIs" dxfId="968" priority="1152" operator="equal">
      <formula>#REF!</formula>
    </cfRule>
  </conditionalFormatting>
  <conditionalFormatting sqref="D45">
    <cfRule type="cellIs" dxfId="967" priority="1151" operator="equal">
      <formula>#REF!</formula>
    </cfRule>
  </conditionalFormatting>
  <conditionalFormatting sqref="D48">
    <cfRule type="cellIs" dxfId="966" priority="1148" operator="equal">
      <formula>#REF!</formula>
    </cfRule>
  </conditionalFormatting>
  <conditionalFormatting sqref="D46">
    <cfRule type="cellIs" dxfId="965" priority="1149" operator="equal">
      <formula>#REF!</formula>
    </cfRule>
  </conditionalFormatting>
  <conditionalFormatting sqref="D47">
    <cfRule type="cellIs" dxfId="964" priority="1150" operator="equal">
      <formula>#REF!</formula>
    </cfRule>
  </conditionalFormatting>
  <conditionalFormatting sqref="D64">
    <cfRule type="cellIs" dxfId="963" priority="1127" operator="equal">
      <formula>#REF!</formula>
    </cfRule>
  </conditionalFormatting>
  <conditionalFormatting sqref="D67">
    <cfRule type="cellIs" dxfId="962" priority="1124" operator="equal">
      <formula>#REF!</formula>
    </cfRule>
  </conditionalFormatting>
  <conditionalFormatting sqref="D62">
    <cfRule type="cellIs" dxfId="961" priority="1129" operator="equal">
      <formula>#REF!</formula>
    </cfRule>
  </conditionalFormatting>
  <conditionalFormatting sqref="D50">
    <cfRule type="cellIs" dxfId="960" priority="1146" operator="equal">
      <formula>#REF!</formula>
    </cfRule>
  </conditionalFormatting>
  <conditionalFormatting sqref="D66">
    <cfRule type="cellIs" dxfId="959" priority="1125" operator="equal">
      <formula>#REF!</formula>
    </cfRule>
  </conditionalFormatting>
  <conditionalFormatting sqref="D51">
    <cfRule type="cellIs" dxfId="958" priority="1145" operator="equal">
      <formula>#REF!</formula>
    </cfRule>
  </conditionalFormatting>
  <conditionalFormatting sqref="D59">
    <cfRule type="cellIs" dxfId="957" priority="1132" operator="equal">
      <formula>#REF!</formula>
    </cfRule>
  </conditionalFormatting>
  <conditionalFormatting sqref="D52">
    <cfRule type="cellIs" dxfId="956" priority="1144" operator="equal">
      <formula>#REF!</formula>
    </cfRule>
  </conditionalFormatting>
  <conditionalFormatting sqref="D56">
    <cfRule type="cellIs" dxfId="955" priority="1140" operator="equal">
      <formula>#REF!</formula>
    </cfRule>
  </conditionalFormatting>
  <conditionalFormatting sqref="D74">
    <cfRule type="cellIs" dxfId="954" priority="1119" operator="equal">
      <formula>#REF!</formula>
    </cfRule>
  </conditionalFormatting>
  <conditionalFormatting sqref="D75">
    <cfRule type="cellIs" dxfId="953" priority="1117" operator="equal">
      <formula>#REF!</formula>
    </cfRule>
  </conditionalFormatting>
  <conditionalFormatting sqref="D73">
    <cfRule type="cellIs" dxfId="952" priority="1118" operator="equal">
      <formula>#REF!</formula>
    </cfRule>
  </conditionalFormatting>
  <conditionalFormatting sqref="D65">
    <cfRule type="cellIs" dxfId="951" priority="1126" operator="equal">
      <formula>#REF!</formula>
    </cfRule>
  </conditionalFormatting>
  <conditionalFormatting sqref="D57">
    <cfRule type="cellIs" dxfId="950" priority="1139" operator="equal">
      <formula>#REF!</formula>
    </cfRule>
  </conditionalFormatting>
  <conditionalFormatting sqref="D81">
    <cfRule type="cellIs" dxfId="949" priority="1111" operator="equal">
      <formula>#REF!</formula>
    </cfRule>
  </conditionalFormatting>
  <conditionalFormatting sqref="D72">
    <cfRule type="cellIs" dxfId="948" priority="1120" operator="equal">
      <formula>#REF!</formula>
    </cfRule>
  </conditionalFormatting>
  <conditionalFormatting sqref="D58">
    <cfRule type="cellIs" dxfId="947" priority="1138" operator="equal">
      <formula>#REF!</formula>
    </cfRule>
  </conditionalFormatting>
  <conditionalFormatting sqref="D68">
    <cfRule type="cellIs" dxfId="946" priority="1123" operator="equal">
      <formula>#REF!</formula>
    </cfRule>
  </conditionalFormatting>
  <conditionalFormatting sqref="D79">
    <cfRule type="cellIs" dxfId="945" priority="1113" operator="equal">
      <formula>#REF!</formula>
    </cfRule>
  </conditionalFormatting>
  <conditionalFormatting sqref="D77">
    <cfRule type="cellIs" dxfId="944" priority="1115" operator="equal">
      <formula>#REF!</formula>
    </cfRule>
  </conditionalFormatting>
  <conditionalFormatting sqref="D54">
    <cfRule type="cellIs" dxfId="943" priority="1136" operator="equal">
      <formula>#REF!</formula>
    </cfRule>
  </conditionalFormatting>
  <conditionalFormatting sqref="D53">
    <cfRule type="cellIs" dxfId="942" priority="1137" operator="equal">
      <formula>#REF!</formula>
    </cfRule>
  </conditionalFormatting>
  <conditionalFormatting sqref="D55">
    <cfRule type="cellIs" dxfId="941" priority="1135" operator="equal">
      <formula>#REF!</formula>
    </cfRule>
  </conditionalFormatting>
  <conditionalFormatting sqref="D76">
    <cfRule type="cellIs" dxfId="940" priority="1116" operator="equal">
      <formula>#REF!</formula>
    </cfRule>
  </conditionalFormatting>
  <conditionalFormatting sqref="D98:D104">
    <cfRule type="cellIs" dxfId="939" priority="1121" operator="equal">
      <formula>#REF!</formula>
    </cfRule>
  </conditionalFormatting>
  <conditionalFormatting sqref="D60">
    <cfRule type="cellIs" dxfId="938" priority="1133" operator="equal">
      <formula>#REF!</formula>
    </cfRule>
  </conditionalFormatting>
  <conditionalFormatting sqref="D86">
    <cfRule type="cellIs" dxfId="937" priority="1106" operator="equal">
      <formula>#REF!</formula>
    </cfRule>
  </conditionalFormatting>
  <conditionalFormatting sqref="D82">
    <cfRule type="cellIs" dxfId="936" priority="1110" operator="equal">
      <formula>#REF!</formula>
    </cfRule>
  </conditionalFormatting>
  <conditionalFormatting sqref="D89">
    <cfRule type="cellIs" dxfId="935" priority="1103" operator="equal">
      <formula>#REF!</formula>
    </cfRule>
  </conditionalFormatting>
  <conditionalFormatting sqref="D78">
    <cfRule type="cellIs" dxfId="934" priority="1102" operator="equal">
      <formula>#REF!</formula>
    </cfRule>
  </conditionalFormatting>
  <conditionalFormatting sqref="D80">
    <cfRule type="cellIs" dxfId="933" priority="1101" operator="equal">
      <formula>#REF!</formula>
    </cfRule>
  </conditionalFormatting>
  <conditionalFormatting sqref="D83">
    <cfRule type="cellIs" dxfId="932" priority="1100" operator="equal">
      <formula>#REF!</formula>
    </cfRule>
  </conditionalFormatting>
  <conditionalFormatting sqref="D84">
    <cfRule type="cellIs" dxfId="931" priority="1099" operator="equal">
      <formula>#REF!</formula>
    </cfRule>
  </conditionalFormatting>
  <conditionalFormatting sqref="D85">
    <cfRule type="cellIs" dxfId="930" priority="1098" operator="equal">
      <formula>#REF!</formula>
    </cfRule>
  </conditionalFormatting>
  <conditionalFormatting sqref="D105">
    <cfRule type="cellIs" dxfId="929" priority="1087" operator="equal">
      <formula>#REF!</formula>
    </cfRule>
  </conditionalFormatting>
  <conditionalFormatting sqref="D87">
    <cfRule type="cellIs" dxfId="928" priority="1097" operator="equal">
      <formula>#REF!</formula>
    </cfRule>
  </conditionalFormatting>
  <conditionalFormatting sqref="D88">
    <cfRule type="cellIs" dxfId="927" priority="1096" operator="equal">
      <formula>#REF!</formula>
    </cfRule>
  </conditionalFormatting>
  <conditionalFormatting sqref="D97">
    <cfRule type="cellIs" dxfId="926" priority="1089" operator="equal">
      <formula>#REF!</formula>
    </cfRule>
  </conditionalFormatting>
  <conditionalFormatting sqref="D111">
    <cfRule type="cellIs" dxfId="925" priority="1081" operator="equal">
      <formula>#REF!</formula>
    </cfRule>
  </conditionalFormatting>
  <conditionalFormatting sqref="D90">
    <cfRule type="cellIs" dxfId="924" priority="1095" operator="equal">
      <formula>#REF!</formula>
    </cfRule>
  </conditionalFormatting>
  <conditionalFormatting sqref="D109">
    <cfRule type="cellIs" dxfId="923" priority="1083" operator="equal">
      <formula>#REF!</formula>
    </cfRule>
  </conditionalFormatting>
  <conditionalFormatting sqref="D107">
    <cfRule type="cellIs" dxfId="922" priority="1085" operator="equal">
      <formula>#REF!</formula>
    </cfRule>
  </conditionalFormatting>
  <conditionalFormatting sqref="D93">
    <cfRule type="cellIs" dxfId="921" priority="1092" operator="equal">
      <formula>#REF!</formula>
    </cfRule>
  </conditionalFormatting>
  <conditionalFormatting sqref="D91">
    <cfRule type="cellIs" dxfId="920" priority="1094" operator="equal">
      <formula>#REF!</formula>
    </cfRule>
  </conditionalFormatting>
  <conditionalFormatting sqref="D108">
    <cfRule type="cellIs" dxfId="919" priority="1086" operator="equal">
      <formula>#REF!</formula>
    </cfRule>
  </conditionalFormatting>
  <conditionalFormatting sqref="D96">
    <cfRule type="cellIs" dxfId="918" priority="1091" operator="equal">
      <formula>#REF!</formula>
    </cfRule>
  </conditionalFormatting>
  <conditionalFormatting sqref="D92">
    <cfRule type="cellIs" dxfId="917" priority="1093" operator="equal">
      <formula>#REF!</formula>
    </cfRule>
  </conditionalFormatting>
  <conditionalFormatting sqref="D106">
    <cfRule type="cellIs" dxfId="916" priority="1088" operator="equal">
      <formula>#REF!</formula>
    </cfRule>
  </conditionalFormatting>
  <conditionalFormatting sqref="D95">
    <cfRule type="cellIs" dxfId="915" priority="1090" operator="equal">
      <formula>#REF!</formula>
    </cfRule>
  </conditionalFormatting>
  <conditionalFormatting sqref="D110">
    <cfRule type="cellIs" dxfId="914" priority="1084" operator="equal">
      <formula>#REF!</formula>
    </cfRule>
  </conditionalFormatting>
  <conditionalFormatting sqref="D112">
    <cfRule type="cellIs" dxfId="913" priority="1082" operator="equal">
      <formula>#REF!</formula>
    </cfRule>
  </conditionalFormatting>
  <conditionalFormatting sqref="D114">
    <cfRule type="cellIs" dxfId="912" priority="1080" operator="equal">
      <formula>#REF!</formula>
    </cfRule>
  </conditionalFormatting>
  <conditionalFormatting sqref="D115">
    <cfRule type="cellIs" dxfId="911" priority="1078" operator="equal">
      <formula>#REF!</formula>
    </cfRule>
  </conditionalFormatting>
  <conditionalFormatting sqref="D117">
    <cfRule type="cellIs" dxfId="910" priority="1077" operator="equal">
      <formula>#REF!</formula>
    </cfRule>
  </conditionalFormatting>
  <conditionalFormatting sqref="D118">
    <cfRule type="cellIs" dxfId="909" priority="1076" operator="equal">
      <formula>#REF!</formula>
    </cfRule>
  </conditionalFormatting>
  <conditionalFormatting sqref="D119">
    <cfRule type="cellIs" dxfId="908" priority="1075" operator="equal">
      <formula>#REF!</formula>
    </cfRule>
  </conditionalFormatting>
  <conditionalFormatting sqref="D120">
    <cfRule type="cellIs" dxfId="907" priority="1074" operator="equal">
      <formula>#REF!</formula>
    </cfRule>
  </conditionalFormatting>
  <conditionalFormatting sqref="D121">
    <cfRule type="cellIs" dxfId="906" priority="1073" operator="equal">
      <formula>#REF!</formula>
    </cfRule>
  </conditionalFormatting>
  <conditionalFormatting sqref="D122">
    <cfRule type="cellIs" dxfId="905" priority="1072" operator="equal">
      <formula>#REF!</formula>
    </cfRule>
  </conditionalFormatting>
  <conditionalFormatting sqref="D123">
    <cfRule type="cellIs" dxfId="904" priority="1071" operator="equal">
      <formula>#REF!</formula>
    </cfRule>
  </conditionalFormatting>
  <conditionalFormatting sqref="D125">
    <cfRule type="cellIs" dxfId="903" priority="1069" operator="equal">
      <formula>#REF!</formula>
    </cfRule>
  </conditionalFormatting>
  <conditionalFormatting sqref="D124">
    <cfRule type="cellIs" dxfId="902" priority="1070" operator="equal">
      <formula>#REF!</formula>
    </cfRule>
  </conditionalFormatting>
  <conditionalFormatting sqref="D126">
    <cfRule type="cellIs" dxfId="901" priority="1068" operator="equal">
      <formula>#REF!</formula>
    </cfRule>
  </conditionalFormatting>
  <conditionalFormatting sqref="D127">
    <cfRule type="cellIs" dxfId="900" priority="1067" operator="equal">
      <formula>#REF!</formula>
    </cfRule>
  </conditionalFormatting>
  <conditionalFormatting sqref="D128">
    <cfRule type="cellIs" dxfId="899" priority="1066" operator="equal">
      <formula>#REF!</formula>
    </cfRule>
  </conditionalFormatting>
  <conditionalFormatting sqref="D129">
    <cfRule type="cellIs" dxfId="898" priority="1065" operator="equal">
      <formula>#REF!</formula>
    </cfRule>
  </conditionalFormatting>
  <conditionalFormatting sqref="D130">
    <cfRule type="cellIs" dxfId="897" priority="1064" operator="equal">
      <formula>#REF!</formula>
    </cfRule>
  </conditionalFormatting>
  <conditionalFormatting sqref="D131">
    <cfRule type="cellIs" dxfId="896" priority="1063" operator="equal">
      <formula>#REF!</formula>
    </cfRule>
  </conditionalFormatting>
  <conditionalFormatting sqref="D132">
    <cfRule type="cellIs" dxfId="895" priority="1062" operator="equal">
      <formula>#REF!</formula>
    </cfRule>
  </conditionalFormatting>
  <conditionalFormatting sqref="D133">
    <cfRule type="cellIs" dxfId="894" priority="1061" operator="equal">
      <formula>#REF!</formula>
    </cfRule>
  </conditionalFormatting>
  <conditionalFormatting sqref="D134">
    <cfRule type="cellIs" dxfId="893" priority="1060" operator="equal">
      <formula>#REF!</formula>
    </cfRule>
  </conditionalFormatting>
  <conditionalFormatting sqref="D135">
    <cfRule type="cellIs" dxfId="892" priority="1059" operator="equal">
      <formula>#REF!</formula>
    </cfRule>
  </conditionalFormatting>
  <conditionalFormatting sqref="D136">
    <cfRule type="cellIs" dxfId="891" priority="1058" operator="equal">
      <formula>#REF!</formula>
    </cfRule>
  </conditionalFormatting>
  <conditionalFormatting sqref="D152">
    <cfRule type="cellIs" dxfId="890" priority="1035" operator="equal">
      <formula>#REF!</formula>
    </cfRule>
  </conditionalFormatting>
  <conditionalFormatting sqref="D147">
    <cfRule type="cellIs" dxfId="889" priority="1051" operator="equal">
      <formula>#REF!</formula>
    </cfRule>
  </conditionalFormatting>
  <conditionalFormatting sqref="D145">
    <cfRule type="cellIs" dxfId="888" priority="1050" operator="equal">
      <formula>#REF!</formula>
    </cfRule>
  </conditionalFormatting>
  <conditionalFormatting sqref="D146">
    <cfRule type="cellIs" dxfId="887" priority="1049" operator="equal">
      <formula>#REF!</formula>
    </cfRule>
  </conditionalFormatting>
  <conditionalFormatting sqref="D166:D167">
    <cfRule type="cellIs" dxfId="886" priority="1021" operator="equal">
      <formula>#REF!</formula>
    </cfRule>
  </conditionalFormatting>
  <conditionalFormatting sqref="D148">
    <cfRule type="cellIs" dxfId="885" priority="1039" operator="equal">
      <formula>#REF!</formula>
    </cfRule>
  </conditionalFormatting>
  <conditionalFormatting sqref="D149">
    <cfRule type="cellIs" dxfId="884" priority="1038" operator="equal">
      <formula>#REF!</formula>
    </cfRule>
  </conditionalFormatting>
  <conditionalFormatting sqref="D168">
    <cfRule type="cellIs" dxfId="883" priority="1020" operator="equal">
      <formula>#REF!</formula>
    </cfRule>
  </conditionalFormatting>
  <conditionalFormatting sqref="D172">
    <cfRule type="cellIs" dxfId="882" priority="1019" operator="equal">
      <formula>#REF!</formula>
    </cfRule>
  </conditionalFormatting>
  <conditionalFormatting sqref="D150">
    <cfRule type="cellIs" dxfId="881" priority="1037" operator="equal">
      <formula>#REF!</formula>
    </cfRule>
  </conditionalFormatting>
  <conditionalFormatting sqref="D151">
    <cfRule type="cellIs" dxfId="880" priority="1036" operator="equal">
      <formula>#REF!</formula>
    </cfRule>
  </conditionalFormatting>
  <conditionalFormatting sqref="D175">
    <cfRule type="cellIs" dxfId="879" priority="1014" operator="equal">
      <formula>#REF!</formula>
    </cfRule>
  </conditionalFormatting>
  <conditionalFormatting sqref="D155">
    <cfRule type="cellIs" dxfId="878" priority="1032" operator="equal">
      <formula>#REF!</formula>
    </cfRule>
  </conditionalFormatting>
  <conditionalFormatting sqref="D156">
    <cfRule type="cellIs" dxfId="877" priority="1030" operator="equal">
      <formula>#REF!</formula>
    </cfRule>
  </conditionalFormatting>
  <conditionalFormatting sqref="D157">
    <cfRule type="cellIs" dxfId="876" priority="1031" operator="equal">
      <formula>#REF!</formula>
    </cfRule>
  </conditionalFormatting>
  <conditionalFormatting sqref="D158">
    <cfRule type="cellIs" dxfId="875" priority="1029" operator="equal">
      <formula>#REF!</formula>
    </cfRule>
  </conditionalFormatting>
  <conditionalFormatting sqref="D159">
    <cfRule type="cellIs" dxfId="874" priority="1028" operator="equal">
      <formula>#REF!</formula>
    </cfRule>
  </conditionalFormatting>
  <conditionalFormatting sqref="D160">
    <cfRule type="cellIs" dxfId="873" priority="1027" operator="equal">
      <formula>#REF!</formula>
    </cfRule>
  </conditionalFormatting>
  <conditionalFormatting sqref="D164">
    <cfRule type="cellIs" dxfId="872" priority="1026" operator="equal">
      <formula>#REF!</formula>
    </cfRule>
  </conditionalFormatting>
  <conditionalFormatting sqref="D162">
    <cfRule type="cellIs" dxfId="871" priority="1025" operator="equal">
      <formula>#REF!</formula>
    </cfRule>
  </conditionalFormatting>
  <conditionalFormatting sqref="D163">
    <cfRule type="cellIs" dxfId="870" priority="1024" operator="equal">
      <formula>#REF!</formula>
    </cfRule>
  </conditionalFormatting>
  <conditionalFormatting sqref="D165">
    <cfRule type="cellIs" dxfId="869" priority="1023" operator="equal">
      <formula>#REF!</formula>
    </cfRule>
  </conditionalFormatting>
  <conditionalFormatting sqref="D170">
    <cfRule type="cellIs" dxfId="868" priority="1018" operator="equal">
      <formula>#REF!</formula>
    </cfRule>
  </conditionalFormatting>
  <conditionalFormatting sqref="D171">
    <cfRule type="cellIs" dxfId="867" priority="1017" operator="equal">
      <formula>#REF!</formula>
    </cfRule>
  </conditionalFormatting>
  <conditionalFormatting sqref="D173">
    <cfRule type="cellIs" dxfId="866" priority="1016" operator="equal">
      <formula>#REF!</formula>
    </cfRule>
  </conditionalFormatting>
  <conditionalFormatting sqref="D174">
    <cfRule type="cellIs" dxfId="865" priority="1015" operator="equal">
      <formula>#REF!</formula>
    </cfRule>
  </conditionalFormatting>
  <conditionalFormatting sqref="D179">
    <cfRule type="cellIs" dxfId="864" priority="1013" operator="equal">
      <formula>#REF!</formula>
    </cfRule>
  </conditionalFormatting>
  <conditionalFormatting sqref="D180">
    <cfRule type="cellIs" dxfId="863" priority="1011" operator="equal">
      <formula>#REF!</formula>
    </cfRule>
  </conditionalFormatting>
  <conditionalFormatting sqref="D181">
    <cfRule type="cellIs" dxfId="862" priority="1012" operator="equal">
      <formula>#REF!</formula>
    </cfRule>
  </conditionalFormatting>
  <conditionalFormatting sqref="D182">
    <cfRule type="cellIs" dxfId="861" priority="1010" operator="equal">
      <formula>#REF!</formula>
    </cfRule>
  </conditionalFormatting>
  <conditionalFormatting sqref="D183">
    <cfRule type="cellIs" dxfId="860" priority="1009" operator="equal">
      <formula>#REF!</formula>
    </cfRule>
  </conditionalFormatting>
  <conditionalFormatting sqref="D184">
    <cfRule type="cellIs" dxfId="859" priority="1008" operator="equal">
      <formula>#REF!</formula>
    </cfRule>
  </conditionalFormatting>
  <conditionalFormatting sqref="D187">
    <cfRule type="cellIs" dxfId="858" priority="1005" operator="equal">
      <formula>#REF!</formula>
    </cfRule>
  </conditionalFormatting>
  <conditionalFormatting sqref="D188">
    <cfRule type="cellIs" dxfId="857" priority="1004" operator="equal">
      <formula>#REF!</formula>
    </cfRule>
  </conditionalFormatting>
  <conditionalFormatting sqref="D189">
    <cfRule type="cellIs" dxfId="856" priority="1003" operator="equal">
      <formula>#REF!</formula>
    </cfRule>
  </conditionalFormatting>
  <conditionalFormatting sqref="D190">
    <cfRule type="cellIs" dxfId="855" priority="1002" operator="equal">
      <formula>#REF!</formula>
    </cfRule>
  </conditionalFormatting>
  <conditionalFormatting sqref="D191">
    <cfRule type="cellIs" dxfId="854" priority="1001" operator="equal">
      <formula>#REF!</formula>
    </cfRule>
  </conditionalFormatting>
  <conditionalFormatting sqref="D192">
    <cfRule type="cellIs" dxfId="853" priority="1000" operator="equal">
      <formula>#REF!</formula>
    </cfRule>
  </conditionalFormatting>
  <conditionalFormatting sqref="D193">
    <cfRule type="cellIs" dxfId="852" priority="999" operator="equal">
      <formula>#REF!</formula>
    </cfRule>
  </conditionalFormatting>
  <conditionalFormatting sqref="D194">
    <cfRule type="cellIs" dxfId="851" priority="998" operator="equal">
      <formula>#REF!</formula>
    </cfRule>
  </conditionalFormatting>
  <conditionalFormatting sqref="D195">
    <cfRule type="cellIs" dxfId="850" priority="997" operator="equal">
      <formula>#REF!</formula>
    </cfRule>
  </conditionalFormatting>
  <conditionalFormatting sqref="D196">
    <cfRule type="cellIs" dxfId="849" priority="996" operator="equal">
      <formula>#REF!</formula>
    </cfRule>
  </conditionalFormatting>
  <conditionalFormatting sqref="D197">
    <cfRule type="cellIs" dxfId="848" priority="995" operator="equal">
      <formula>#REF!</formula>
    </cfRule>
  </conditionalFormatting>
  <conditionalFormatting sqref="D198">
    <cfRule type="cellIs" dxfId="847" priority="994" operator="equal">
      <formula>#REF!</formula>
    </cfRule>
  </conditionalFormatting>
  <conditionalFormatting sqref="D185">
    <cfRule type="cellIs" dxfId="846" priority="993" operator="equal">
      <formula>#REF!</formula>
    </cfRule>
  </conditionalFormatting>
  <conditionalFormatting sqref="D186">
    <cfRule type="cellIs" dxfId="845" priority="992" operator="equal">
      <formula>#REF!</formula>
    </cfRule>
  </conditionalFormatting>
  <conditionalFormatting sqref="D200">
    <cfRule type="cellIs" dxfId="844" priority="991" operator="equal">
      <formula>#REF!</formula>
    </cfRule>
  </conditionalFormatting>
  <conditionalFormatting sqref="D201">
    <cfRule type="cellIs" dxfId="843" priority="990" operator="equal">
      <formula>#REF!</formula>
    </cfRule>
  </conditionalFormatting>
  <conditionalFormatting sqref="D205">
    <cfRule type="cellIs" dxfId="842" priority="989" operator="equal">
      <formula>#REF!</formula>
    </cfRule>
  </conditionalFormatting>
  <conditionalFormatting sqref="D203">
    <cfRule type="cellIs" dxfId="841" priority="988" operator="equal">
      <formula>#REF!</formula>
    </cfRule>
  </conditionalFormatting>
  <conditionalFormatting sqref="D204">
    <cfRule type="cellIs" dxfId="840" priority="987" operator="equal">
      <formula>#REF!</formula>
    </cfRule>
  </conditionalFormatting>
  <conditionalFormatting sqref="D206">
    <cfRule type="cellIs" dxfId="839" priority="986" operator="equal">
      <formula>#REF!</formula>
    </cfRule>
  </conditionalFormatting>
  <conditionalFormatting sqref="D207">
    <cfRule type="cellIs" dxfId="838" priority="985" operator="equal">
      <formula>#REF!</formula>
    </cfRule>
  </conditionalFormatting>
  <conditionalFormatting sqref="D208">
    <cfRule type="cellIs" dxfId="837" priority="984" operator="equal">
      <formula>#REF!</formula>
    </cfRule>
  </conditionalFormatting>
  <conditionalFormatting sqref="D209">
    <cfRule type="cellIs" dxfId="836" priority="983" operator="equal">
      <formula>#REF!</formula>
    </cfRule>
  </conditionalFormatting>
  <conditionalFormatting sqref="D210">
    <cfRule type="cellIs" dxfId="835" priority="982" operator="equal">
      <formula>#REF!</formula>
    </cfRule>
  </conditionalFormatting>
  <conditionalFormatting sqref="D214">
    <cfRule type="cellIs" dxfId="834" priority="981" operator="equal">
      <formula>#REF!</formula>
    </cfRule>
  </conditionalFormatting>
  <conditionalFormatting sqref="D212">
    <cfRule type="cellIs" dxfId="833" priority="980" operator="equal">
      <formula>#REF!</formula>
    </cfRule>
  </conditionalFormatting>
  <conditionalFormatting sqref="D213">
    <cfRule type="cellIs" dxfId="832" priority="979" operator="equal">
      <formula>#REF!</formula>
    </cfRule>
  </conditionalFormatting>
  <conditionalFormatting sqref="D215">
    <cfRule type="cellIs" dxfId="831" priority="978" operator="equal">
      <formula>#REF!</formula>
    </cfRule>
  </conditionalFormatting>
  <conditionalFormatting sqref="D221">
    <cfRule type="cellIs" dxfId="830" priority="976" operator="equal">
      <formula>#REF!</formula>
    </cfRule>
  </conditionalFormatting>
  <conditionalFormatting sqref="D219">
    <cfRule type="cellIs" dxfId="829" priority="975" operator="equal">
      <formula>#REF!</formula>
    </cfRule>
  </conditionalFormatting>
  <conditionalFormatting sqref="D220">
    <cfRule type="cellIs" dxfId="828" priority="974" operator="equal">
      <formula>#REF!</formula>
    </cfRule>
  </conditionalFormatting>
  <conditionalFormatting sqref="D222">
    <cfRule type="cellIs" dxfId="827" priority="973" operator="equal">
      <formula>#REF!</formula>
    </cfRule>
  </conditionalFormatting>
  <conditionalFormatting sqref="D229">
    <cfRule type="cellIs" dxfId="826" priority="962" operator="equal">
      <formula>#REF!</formula>
    </cfRule>
  </conditionalFormatting>
  <conditionalFormatting sqref="D224">
    <cfRule type="cellIs" dxfId="825" priority="971" operator="equal">
      <formula>#REF!</formula>
    </cfRule>
  </conditionalFormatting>
  <conditionalFormatting sqref="D230">
    <cfRule type="cellIs" dxfId="824" priority="961" operator="equal">
      <formula>#REF!</formula>
    </cfRule>
  </conditionalFormatting>
  <conditionalFormatting sqref="D231">
    <cfRule type="cellIs" dxfId="823" priority="960" operator="equal">
      <formula>#REF!</formula>
    </cfRule>
  </conditionalFormatting>
  <conditionalFormatting sqref="D227">
    <cfRule type="cellIs" dxfId="822" priority="967" operator="equal">
      <formula>#REF!</formula>
    </cfRule>
  </conditionalFormatting>
  <conditionalFormatting sqref="D228">
    <cfRule type="cellIs" dxfId="821" priority="966" operator="equal">
      <formula>#REF!</formula>
    </cfRule>
  </conditionalFormatting>
  <conditionalFormatting sqref="D234">
    <cfRule type="cellIs" dxfId="820" priority="958" operator="equal">
      <formula>#REF!</formula>
    </cfRule>
  </conditionalFormatting>
  <conditionalFormatting sqref="D223">
    <cfRule type="cellIs" dxfId="819" priority="964" operator="equal">
      <formula>#REF!</formula>
    </cfRule>
  </conditionalFormatting>
  <conditionalFormatting sqref="D225">
    <cfRule type="cellIs" dxfId="818" priority="963" operator="equal">
      <formula>#REF!</formula>
    </cfRule>
  </conditionalFormatting>
  <conditionalFormatting sqref="D232">
    <cfRule type="cellIs" dxfId="817" priority="959" operator="equal">
      <formula>#REF!</formula>
    </cfRule>
  </conditionalFormatting>
  <conditionalFormatting sqref="D235">
    <cfRule type="cellIs" dxfId="816" priority="957" operator="equal">
      <formula>#REF!</formula>
    </cfRule>
  </conditionalFormatting>
  <conditionalFormatting sqref="D236">
    <cfRule type="cellIs" dxfId="815" priority="956" operator="equal">
      <formula>#REF!</formula>
    </cfRule>
  </conditionalFormatting>
  <conditionalFormatting sqref="D237">
    <cfRule type="cellIs" dxfId="814" priority="955" operator="equal">
      <formula>#REF!</formula>
    </cfRule>
  </conditionalFormatting>
  <conditionalFormatting sqref="D254">
    <cfRule type="cellIs" dxfId="813" priority="950" operator="equal">
      <formula>#REF!</formula>
    </cfRule>
  </conditionalFormatting>
  <conditionalFormatting sqref="D274">
    <cfRule type="cellIs" dxfId="812" priority="927" operator="equal">
      <formula>#REF!</formula>
    </cfRule>
  </conditionalFormatting>
  <conditionalFormatting sqref="D255">
    <cfRule type="cellIs" dxfId="811" priority="952" operator="equal">
      <formula>#REF!</formula>
    </cfRule>
  </conditionalFormatting>
  <conditionalFormatting sqref="D253">
    <cfRule type="cellIs" dxfId="810" priority="951" operator="equal">
      <formula>#REF!</formula>
    </cfRule>
  </conditionalFormatting>
  <conditionalFormatting sqref="D269">
    <cfRule type="cellIs" dxfId="809" priority="933" operator="equal">
      <formula>#REF!</formula>
    </cfRule>
  </conditionalFormatting>
  <conditionalFormatting sqref="D267">
    <cfRule type="cellIs" dxfId="808" priority="932" operator="equal">
      <formula>#REF!</formula>
    </cfRule>
  </conditionalFormatting>
  <conditionalFormatting sqref="D275">
    <cfRule type="cellIs" dxfId="807" priority="926" operator="equal">
      <formula>#REF!</formula>
    </cfRule>
  </conditionalFormatting>
  <conditionalFormatting sqref="D276">
    <cfRule type="cellIs" dxfId="806" priority="925" operator="equal">
      <formula>#REF!</formula>
    </cfRule>
  </conditionalFormatting>
  <conditionalFormatting sqref="D277">
    <cfRule type="cellIs" dxfId="805" priority="924" operator="equal">
      <formula>#REF!</formula>
    </cfRule>
  </conditionalFormatting>
  <conditionalFormatting sqref="D259">
    <cfRule type="cellIs" dxfId="804" priority="943" operator="equal">
      <formula>#REF!</formula>
    </cfRule>
  </conditionalFormatting>
  <conditionalFormatting sqref="D260">
    <cfRule type="cellIs" dxfId="803" priority="945" operator="equal">
      <formula>#REF!</formula>
    </cfRule>
  </conditionalFormatting>
  <conditionalFormatting sqref="D258">
    <cfRule type="cellIs" dxfId="802" priority="944" operator="equal">
      <formula>#REF!</formula>
    </cfRule>
  </conditionalFormatting>
  <conditionalFormatting sqref="D261">
    <cfRule type="cellIs" dxfId="801" priority="942" operator="equal">
      <formula>#REF!</formula>
    </cfRule>
  </conditionalFormatting>
  <conditionalFormatting sqref="D262">
    <cfRule type="cellIs" dxfId="800" priority="941" operator="equal">
      <formula>#REF!</formula>
    </cfRule>
  </conditionalFormatting>
  <conditionalFormatting sqref="D263">
    <cfRule type="cellIs" dxfId="799" priority="940" operator="equal">
      <formula>#REF!</formula>
    </cfRule>
  </conditionalFormatting>
  <conditionalFormatting sqref="D270">
    <cfRule type="cellIs" dxfId="798" priority="931" operator="equal">
      <formula>#REF!</formula>
    </cfRule>
  </conditionalFormatting>
  <conditionalFormatting sqref="D264">
    <cfRule type="cellIs" dxfId="797" priority="938" operator="equal">
      <formula>#REF!</formula>
    </cfRule>
  </conditionalFormatting>
  <conditionalFormatting sqref="D265">
    <cfRule type="cellIs" dxfId="796" priority="937" operator="equal">
      <formula>#REF!</formula>
    </cfRule>
  </conditionalFormatting>
  <conditionalFormatting sqref="D266">
    <cfRule type="cellIs" dxfId="795" priority="936" operator="equal">
      <formula>#REF!</formula>
    </cfRule>
  </conditionalFormatting>
  <conditionalFormatting sqref="D290">
    <cfRule type="cellIs" dxfId="794" priority="913" operator="equal">
      <formula>#REF!</formula>
    </cfRule>
  </conditionalFormatting>
  <conditionalFormatting sqref="D287">
    <cfRule type="cellIs" dxfId="793" priority="915" operator="equal">
      <formula>#REF!</formula>
    </cfRule>
  </conditionalFormatting>
  <conditionalFormatting sqref="D278">
    <cfRule type="cellIs" dxfId="792" priority="923" operator="equal">
      <formula>#REF!</formula>
    </cfRule>
  </conditionalFormatting>
  <conditionalFormatting sqref="D288">
    <cfRule type="cellIs" dxfId="791" priority="914" operator="equal">
      <formula>#REF!</formula>
    </cfRule>
  </conditionalFormatting>
  <conditionalFormatting sqref="D281">
    <cfRule type="cellIs" dxfId="790" priority="921" operator="equal">
      <formula>#REF!</formula>
    </cfRule>
  </conditionalFormatting>
  <conditionalFormatting sqref="D271">
    <cfRule type="cellIs" dxfId="789" priority="930" operator="equal">
      <formula>#REF!</formula>
    </cfRule>
  </conditionalFormatting>
  <conditionalFormatting sqref="D268">
    <cfRule type="cellIs" dxfId="788" priority="929" operator="equal">
      <formula>#REF!</formula>
    </cfRule>
  </conditionalFormatting>
  <conditionalFormatting sqref="D280">
    <cfRule type="cellIs" dxfId="787" priority="922" operator="equal">
      <formula>#REF!</formula>
    </cfRule>
  </conditionalFormatting>
  <conditionalFormatting sqref="D304">
    <cfRule type="cellIs" dxfId="786" priority="899" operator="equal">
      <formula>#REF!</formula>
    </cfRule>
  </conditionalFormatting>
  <conditionalFormatting sqref="D291">
    <cfRule type="cellIs" dxfId="785" priority="912" operator="equal">
      <formula>#REF!</formula>
    </cfRule>
  </conditionalFormatting>
  <conditionalFormatting sqref="D273">
    <cfRule type="cellIs" dxfId="784" priority="928" operator="equal">
      <formula>#REF!</formula>
    </cfRule>
  </conditionalFormatting>
  <conditionalFormatting sqref="D313">
    <cfRule type="cellIs" dxfId="783" priority="889" operator="equal">
      <formula>#REF!</formula>
    </cfRule>
  </conditionalFormatting>
  <conditionalFormatting sqref="D320">
    <cfRule type="cellIs" dxfId="782" priority="883" operator="equal">
      <formula>#REF!</formula>
    </cfRule>
  </conditionalFormatting>
  <conditionalFormatting sqref="D314">
    <cfRule type="cellIs" dxfId="781" priority="888" operator="equal">
      <formula>#REF!</formula>
    </cfRule>
  </conditionalFormatting>
  <conditionalFormatting sqref="D315">
    <cfRule type="cellIs" dxfId="780" priority="887" operator="equal">
      <formula>#REF!</formula>
    </cfRule>
  </conditionalFormatting>
  <conditionalFormatting sqref="D282">
    <cfRule type="cellIs" dxfId="779" priority="920" operator="equal">
      <formula>#REF!</formula>
    </cfRule>
  </conditionalFormatting>
  <conditionalFormatting sqref="D283">
    <cfRule type="cellIs" dxfId="778" priority="919" operator="equal">
      <formula>#REF!</formula>
    </cfRule>
  </conditionalFormatting>
  <conditionalFormatting sqref="D293">
    <cfRule type="cellIs" dxfId="777" priority="917" operator="equal">
      <formula>#REF!</formula>
    </cfRule>
  </conditionalFormatting>
  <conditionalFormatting sqref="D296">
    <cfRule type="cellIs" dxfId="776" priority="908" operator="equal">
      <formula>#REF!</formula>
    </cfRule>
  </conditionalFormatting>
  <conditionalFormatting sqref="D289">
    <cfRule type="cellIs" dxfId="775" priority="916" operator="equal">
      <formula>#REF!</formula>
    </cfRule>
  </conditionalFormatting>
  <conditionalFormatting sqref="D295">
    <cfRule type="cellIs" dxfId="774" priority="909" operator="equal">
      <formula>#REF!</formula>
    </cfRule>
  </conditionalFormatting>
  <conditionalFormatting sqref="D297">
    <cfRule type="cellIs" dxfId="773" priority="907" operator="equal">
      <formula>#REF!</formula>
    </cfRule>
  </conditionalFormatting>
  <conditionalFormatting sqref="D298">
    <cfRule type="cellIs" dxfId="772" priority="906" operator="equal">
      <formula>#REF!</formula>
    </cfRule>
  </conditionalFormatting>
  <conditionalFormatting sqref="D292">
    <cfRule type="cellIs" dxfId="771" priority="911" operator="equal">
      <formula>#REF!</formula>
    </cfRule>
  </conditionalFormatting>
  <conditionalFormatting sqref="D294">
    <cfRule type="cellIs" dxfId="770" priority="910" operator="equal">
      <formula>#REF!</formula>
    </cfRule>
  </conditionalFormatting>
  <conditionalFormatting sqref="D301">
    <cfRule type="cellIs" dxfId="769" priority="903" operator="equal">
      <formula>#REF!</formula>
    </cfRule>
  </conditionalFormatting>
  <conditionalFormatting sqref="D302">
    <cfRule type="cellIs" dxfId="768" priority="902" operator="equal">
      <formula>#REF!</formula>
    </cfRule>
  </conditionalFormatting>
  <conditionalFormatting sqref="D299">
    <cfRule type="cellIs" dxfId="767" priority="905" operator="equal">
      <formula>#REF!</formula>
    </cfRule>
  </conditionalFormatting>
  <conditionalFormatting sqref="D300">
    <cfRule type="cellIs" dxfId="766" priority="904" operator="equal">
      <formula>#REF!</formula>
    </cfRule>
  </conditionalFormatting>
  <conditionalFormatting sqref="D322">
    <cfRule type="cellIs" dxfId="765" priority="881" operator="equal">
      <formula>#REF!</formula>
    </cfRule>
  </conditionalFormatting>
  <conditionalFormatting sqref="D327">
    <cfRule type="cellIs" dxfId="764" priority="877" operator="equal">
      <formula>#REF!</formula>
    </cfRule>
  </conditionalFormatting>
  <conditionalFormatting sqref="D321">
    <cfRule type="cellIs" dxfId="763" priority="882" operator="equal">
      <formula>#REF!</formula>
    </cfRule>
  </conditionalFormatting>
  <conditionalFormatting sqref="D306">
    <cfRule type="cellIs" dxfId="762" priority="898" operator="equal">
      <formula>#REF!</formula>
    </cfRule>
  </conditionalFormatting>
  <conditionalFormatting sqref="D316">
    <cfRule type="cellIs" dxfId="761" priority="886" operator="equal">
      <formula>#REF!</formula>
    </cfRule>
  </conditionalFormatting>
  <conditionalFormatting sqref="D305">
    <cfRule type="cellIs" dxfId="760" priority="896" operator="equal">
      <formula>#REF!</formula>
    </cfRule>
  </conditionalFormatting>
  <conditionalFormatting sqref="D307">
    <cfRule type="cellIs" dxfId="759" priority="895" operator="equal">
      <formula>#REF!</formula>
    </cfRule>
  </conditionalFormatting>
  <conditionalFormatting sqref="D308">
    <cfRule type="cellIs" dxfId="758" priority="894" operator="equal">
      <formula>#REF!</formula>
    </cfRule>
  </conditionalFormatting>
  <conditionalFormatting sqref="D309">
    <cfRule type="cellIs" dxfId="757" priority="893" operator="equal">
      <formula>#REF!</formula>
    </cfRule>
  </conditionalFormatting>
  <conditionalFormatting sqref="D310">
    <cfRule type="cellIs" dxfId="756" priority="892" operator="equal">
      <formula>#REF!</formula>
    </cfRule>
  </conditionalFormatting>
  <conditionalFormatting sqref="D311">
    <cfRule type="cellIs" dxfId="755" priority="891" operator="equal">
      <formula>#REF!</formula>
    </cfRule>
  </conditionalFormatting>
  <conditionalFormatting sqref="D312">
    <cfRule type="cellIs" dxfId="754" priority="890" operator="equal">
      <formula>#REF!</formula>
    </cfRule>
  </conditionalFormatting>
  <conditionalFormatting sqref="D328">
    <cfRule type="cellIs" dxfId="753" priority="876" operator="equal">
      <formula>#REF!</formula>
    </cfRule>
  </conditionalFormatting>
  <conditionalFormatting sqref="D329">
    <cfRule type="cellIs" dxfId="752" priority="875" operator="equal">
      <formula>#REF!</formula>
    </cfRule>
  </conditionalFormatting>
  <conditionalFormatting sqref="D323">
    <cfRule type="cellIs" dxfId="751" priority="880" operator="equal">
      <formula>#REF!</formula>
    </cfRule>
  </conditionalFormatting>
  <conditionalFormatting sqref="D317">
    <cfRule type="cellIs" dxfId="750" priority="885" operator="equal">
      <formula>#REF!</formula>
    </cfRule>
  </conditionalFormatting>
  <conditionalFormatting sqref="D324">
    <cfRule type="cellIs" dxfId="749" priority="879" operator="equal">
      <formula>#REF!</formula>
    </cfRule>
  </conditionalFormatting>
  <conditionalFormatting sqref="D331">
    <cfRule type="cellIs" dxfId="748" priority="873" operator="equal">
      <formula>#REF!</formula>
    </cfRule>
  </conditionalFormatting>
  <conditionalFormatting sqref="D330">
    <cfRule type="cellIs" dxfId="747" priority="874" operator="equal">
      <formula>#REF!</formula>
    </cfRule>
  </conditionalFormatting>
  <conditionalFormatting sqref="D319">
    <cfRule type="cellIs" dxfId="746" priority="884" operator="equal">
      <formula>#REF!</formula>
    </cfRule>
  </conditionalFormatting>
  <conditionalFormatting sqref="D326">
    <cfRule type="cellIs" dxfId="745" priority="878" operator="equal">
      <formula>#REF!</formula>
    </cfRule>
  </conditionalFormatting>
  <conditionalFormatting sqref="D343">
    <cfRule type="cellIs" dxfId="744" priority="872" operator="equal">
      <formula>#REF!</formula>
    </cfRule>
  </conditionalFormatting>
  <conditionalFormatting sqref="D516">
    <cfRule type="cellIs" dxfId="743" priority="871" operator="equal">
      <formula>#REF!</formula>
    </cfRule>
  </conditionalFormatting>
  <conditionalFormatting sqref="D346">
    <cfRule type="cellIs" dxfId="742" priority="869" operator="equal">
      <formula>#REF!</formula>
    </cfRule>
  </conditionalFormatting>
  <conditionalFormatting sqref="D347">
    <cfRule type="cellIs" dxfId="741" priority="868" operator="equal">
      <formula>#REF!</formula>
    </cfRule>
  </conditionalFormatting>
  <conditionalFormatting sqref="D348">
    <cfRule type="cellIs" dxfId="740" priority="870" operator="equal">
      <formula>#REF!</formula>
    </cfRule>
  </conditionalFormatting>
  <conditionalFormatting sqref="D349">
    <cfRule type="cellIs" dxfId="739" priority="867" operator="equal">
      <formula>#REF!</formula>
    </cfRule>
  </conditionalFormatting>
  <conditionalFormatting sqref="D350">
    <cfRule type="cellIs" dxfId="738" priority="866" operator="equal">
      <formula>#REF!</formula>
    </cfRule>
  </conditionalFormatting>
  <conditionalFormatting sqref="D351">
    <cfRule type="cellIs" dxfId="737" priority="865" operator="equal">
      <formula>#REF!</formula>
    </cfRule>
  </conditionalFormatting>
  <conditionalFormatting sqref="D352">
    <cfRule type="cellIs" dxfId="736" priority="864" operator="equal">
      <formula>#REF!</formula>
    </cfRule>
  </conditionalFormatting>
  <conditionalFormatting sqref="D353">
    <cfRule type="cellIs" dxfId="735" priority="863" operator="equal">
      <formula>#REF!</formula>
    </cfRule>
  </conditionalFormatting>
  <conditionalFormatting sqref="D354">
    <cfRule type="cellIs" dxfId="734" priority="862" operator="equal">
      <formula>#REF!</formula>
    </cfRule>
  </conditionalFormatting>
  <conditionalFormatting sqref="D355">
    <cfRule type="cellIs" dxfId="733" priority="861" operator="equal">
      <formula>#REF!</formula>
    </cfRule>
  </conditionalFormatting>
  <conditionalFormatting sqref="D356">
    <cfRule type="cellIs" dxfId="732" priority="860" operator="equal">
      <formula>#REF!</formula>
    </cfRule>
  </conditionalFormatting>
  <conditionalFormatting sqref="D357">
    <cfRule type="cellIs" dxfId="731" priority="859" operator="equal">
      <formula>#REF!</formula>
    </cfRule>
  </conditionalFormatting>
  <conditionalFormatting sqref="D360">
    <cfRule type="cellIs" dxfId="730" priority="850" operator="equal">
      <formula>#REF!</formula>
    </cfRule>
  </conditionalFormatting>
  <conditionalFormatting sqref="D363">
    <cfRule type="cellIs" dxfId="729" priority="847" operator="equal">
      <formula>#REF!</formula>
    </cfRule>
  </conditionalFormatting>
  <conditionalFormatting sqref="D400">
    <cfRule type="cellIs" dxfId="728" priority="807" operator="equal">
      <formula>#REF!</formula>
    </cfRule>
  </conditionalFormatting>
  <conditionalFormatting sqref="D359">
    <cfRule type="cellIs" dxfId="727" priority="852" operator="equal">
      <formula>#REF!</formula>
    </cfRule>
  </conditionalFormatting>
  <conditionalFormatting sqref="D358">
    <cfRule type="cellIs" dxfId="726" priority="853" operator="equal">
      <formula>#REF!</formula>
    </cfRule>
  </conditionalFormatting>
  <conditionalFormatting sqref="D367">
    <cfRule type="cellIs" dxfId="725" priority="843" operator="equal">
      <formula>#REF!</formula>
    </cfRule>
  </conditionalFormatting>
  <conditionalFormatting sqref="D368">
    <cfRule type="cellIs" dxfId="724" priority="842" operator="equal">
      <formula>#REF!</formula>
    </cfRule>
  </conditionalFormatting>
  <conditionalFormatting sqref="D361">
    <cfRule type="cellIs" dxfId="723" priority="849" operator="equal">
      <formula>#REF!</formula>
    </cfRule>
  </conditionalFormatting>
  <conditionalFormatting sqref="D369">
    <cfRule type="cellIs" dxfId="722" priority="841" operator="equal">
      <formula>#REF!</formula>
    </cfRule>
  </conditionalFormatting>
  <conditionalFormatting sqref="D362">
    <cfRule type="cellIs" dxfId="721" priority="848" operator="equal">
      <formula>#REF!</formula>
    </cfRule>
  </conditionalFormatting>
  <conditionalFormatting sqref="D439">
    <cfRule type="cellIs" dxfId="720" priority="769" operator="equal">
      <formula>#REF!</formula>
    </cfRule>
  </conditionalFormatting>
  <conditionalFormatting sqref="D364">
    <cfRule type="cellIs" dxfId="719" priority="846" operator="equal">
      <formula>#REF!</formula>
    </cfRule>
  </conditionalFormatting>
  <conditionalFormatting sqref="D365">
    <cfRule type="cellIs" dxfId="718" priority="845" operator="equal">
      <formula>#REF!</formula>
    </cfRule>
  </conditionalFormatting>
  <conditionalFormatting sqref="D366">
    <cfRule type="cellIs" dxfId="717" priority="844" operator="equal">
      <formula>#REF!</formula>
    </cfRule>
  </conditionalFormatting>
  <conditionalFormatting sqref="D377">
    <cfRule type="cellIs" dxfId="716" priority="831" operator="equal">
      <formula>#REF!</formula>
    </cfRule>
  </conditionalFormatting>
  <conditionalFormatting sqref="D378">
    <cfRule type="cellIs" dxfId="715" priority="829" operator="equal">
      <formula>#REF!</formula>
    </cfRule>
  </conditionalFormatting>
  <conditionalFormatting sqref="D375 D395 D397 D405">
    <cfRule type="cellIs" dxfId="714" priority="833" operator="equal">
      <formula>#REF!</formula>
    </cfRule>
  </conditionalFormatting>
  <conditionalFormatting sqref="D385">
    <cfRule type="cellIs" dxfId="713" priority="821" operator="equal">
      <formula>#REF!</formula>
    </cfRule>
  </conditionalFormatting>
  <conditionalFormatting sqref="D370">
    <cfRule type="cellIs" dxfId="712" priority="839" operator="equal">
      <formula>#REF!</formula>
    </cfRule>
  </conditionalFormatting>
  <conditionalFormatting sqref="D371">
    <cfRule type="cellIs" dxfId="711" priority="838" operator="equal">
      <formula>#REF!</formula>
    </cfRule>
  </conditionalFormatting>
  <conditionalFormatting sqref="D372">
    <cfRule type="cellIs" dxfId="710" priority="837" operator="equal">
      <formula>#REF!</formula>
    </cfRule>
  </conditionalFormatting>
  <conditionalFormatting sqref="D373">
    <cfRule type="cellIs" dxfId="709" priority="836" operator="equal">
      <formula>#REF!</formula>
    </cfRule>
  </conditionalFormatting>
  <conditionalFormatting sqref="D415 D451:D455 D457:D464 D466:D467 D469:D471 D473 D513">
    <cfRule type="cellIs" dxfId="708" priority="793" operator="equal">
      <formula>#REF!</formula>
    </cfRule>
  </conditionalFormatting>
  <conditionalFormatting sqref="D374">
    <cfRule type="cellIs" dxfId="707" priority="834" operator="equal">
      <formula>#REF!</formula>
    </cfRule>
  </conditionalFormatting>
  <conditionalFormatting sqref="D456">
    <cfRule type="cellIs" dxfId="706" priority="755" operator="equal">
      <formula>#REF!</formula>
    </cfRule>
  </conditionalFormatting>
  <conditionalFormatting sqref="D376">
    <cfRule type="cellIs" dxfId="705" priority="832" operator="equal">
      <formula>#REF!</formula>
    </cfRule>
  </conditionalFormatting>
  <conditionalFormatting sqref="D404">
    <cfRule type="cellIs" dxfId="704" priority="803" operator="equal">
      <formula>#REF!</formula>
    </cfRule>
  </conditionalFormatting>
  <conditionalFormatting sqref="D474 D479:D487 D489:D494 D496:D497">
    <cfRule type="cellIs" dxfId="703" priority="751" operator="equal">
      <formula>#REF!</formula>
    </cfRule>
  </conditionalFormatting>
  <conditionalFormatting sqref="D407">
    <cfRule type="cellIs" dxfId="702" priority="801" operator="equal">
      <formula>#REF!</formula>
    </cfRule>
  </conditionalFormatting>
  <conditionalFormatting sqref="D379">
    <cfRule type="cellIs" dxfId="701" priority="828" operator="equal">
      <formula>#REF!</formula>
    </cfRule>
  </conditionalFormatting>
  <conditionalFormatting sqref="D380">
    <cfRule type="cellIs" dxfId="700" priority="827" operator="equal">
      <formula>#REF!</formula>
    </cfRule>
  </conditionalFormatting>
  <conditionalFormatting sqref="D381">
    <cfRule type="cellIs" dxfId="699" priority="826" operator="equal">
      <formula>#REF!</formula>
    </cfRule>
  </conditionalFormatting>
  <conditionalFormatting sqref="D382">
    <cfRule type="cellIs" dxfId="698" priority="825" operator="equal">
      <formula>#REF!</formula>
    </cfRule>
  </conditionalFormatting>
  <conditionalFormatting sqref="D383">
    <cfRule type="cellIs" dxfId="697" priority="824" operator="equal">
      <formula>#REF!</formula>
    </cfRule>
  </conditionalFormatting>
  <conditionalFormatting sqref="D414">
    <cfRule type="cellIs" dxfId="696" priority="794" operator="equal">
      <formula>#REF!</formula>
    </cfRule>
  </conditionalFormatting>
  <conditionalFormatting sqref="D499 D511:D512">
    <cfRule type="cellIs" dxfId="695" priority="744" operator="equal">
      <formula>#REF!</formula>
    </cfRule>
  </conditionalFormatting>
  <conditionalFormatting sqref="D386">
    <cfRule type="cellIs" dxfId="694" priority="823" operator="equal">
      <formula>#REF!</formula>
    </cfRule>
  </conditionalFormatting>
  <conditionalFormatting sqref="D387">
    <cfRule type="cellIs" dxfId="693" priority="820" operator="equal">
      <formula>#REF!</formula>
    </cfRule>
  </conditionalFormatting>
  <conditionalFormatting sqref="D388">
    <cfRule type="cellIs" dxfId="692" priority="819" operator="equal">
      <formula>#REF!</formula>
    </cfRule>
  </conditionalFormatting>
  <conditionalFormatting sqref="D389">
    <cfRule type="cellIs" dxfId="691" priority="818" operator="equal">
      <formula>#REF!</formula>
    </cfRule>
  </conditionalFormatting>
  <conditionalFormatting sqref="D390">
    <cfRule type="cellIs" dxfId="690" priority="817" operator="equal">
      <formula>#REF!</formula>
    </cfRule>
  </conditionalFormatting>
  <conditionalFormatting sqref="D514">
    <cfRule type="cellIs" dxfId="689" priority="733" operator="equal">
      <formula>#REF!</formula>
    </cfRule>
  </conditionalFormatting>
  <conditionalFormatting sqref="D391">
    <cfRule type="cellIs" dxfId="688" priority="815" operator="equal">
      <formula>#REF!</formula>
    </cfRule>
  </conditionalFormatting>
  <conditionalFormatting sqref="D392">
    <cfRule type="cellIs" dxfId="687" priority="814" operator="equal">
      <formula>#REF!</formula>
    </cfRule>
  </conditionalFormatting>
  <conditionalFormatting sqref="D393">
    <cfRule type="cellIs" dxfId="686" priority="813" operator="equal">
      <formula>#REF!</formula>
    </cfRule>
  </conditionalFormatting>
  <conditionalFormatting sqref="D394">
    <cfRule type="cellIs" dxfId="685" priority="812" operator="equal">
      <formula>#REF!</formula>
    </cfRule>
  </conditionalFormatting>
  <conditionalFormatting sqref="D396">
    <cfRule type="cellIs" dxfId="684" priority="811" operator="equal">
      <formula>#REF!</formula>
    </cfRule>
  </conditionalFormatting>
  <conditionalFormatting sqref="D401">
    <cfRule type="cellIs" dxfId="683" priority="810" operator="equal">
      <formula>#REF!</formula>
    </cfRule>
  </conditionalFormatting>
  <conditionalFormatting sqref="D398">
    <cfRule type="cellIs" dxfId="682" priority="809" operator="equal">
      <formula>#REF!</formula>
    </cfRule>
  </conditionalFormatting>
  <conditionalFormatting sqref="D399">
    <cfRule type="cellIs" dxfId="681" priority="808" operator="equal">
      <formula>#REF!</formula>
    </cfRule>
  </conditionalFormatting>
  <conditionalFormatting sqref="D443">
    <cfRule type="cellIs" dxfId="680" priority="765" operator="equal">
      <formula>#REF!</formula>
    </cfRule>
  </conditionalFormatting>
  <conditionalFormatting sqref="D515">
    <cfRule type="cellIs" dxfId="679" priority="732" operator="equal">
      <formula>#REF!</formula>
    </cfRule>
  </conditionalFormatting>
  <conditionalFormatting sqref="D402">
    <cfRule type="cellIs" dxfId="678" priority="805" operator="equal">
      <formula>#REF!</formula>
    </cfRule>
  </conditionalFormatting>
  <conditionalFormatting sqref="D403">
    <cfRule type="cellIs" dxfId="677" priority="804" operator="equal">
      <formula>#REF!</formula>
    </cfRule>
  </conditionalFormatting>
  <conditionalFormatting sqref="D450">
    <cfRule type="cellIs" dxfId="676" priority="758" operator="equal">
      <formula>#REF!</formula>
    </cfRule>
  </conditionalFormatting>
  <conditionalFormatting sqref="D406">
    <cfRule type="cellIs" dxfId="675" priority="802" operator="equal">
      <formula>#REF!</formula>
    </cfRule>
  </conditionalFormatting>
  <conditionalFormatting sqref="D445">
    <cfRule type="cellIs" dxfId="674" priority="763" operator="equal">
      <formula>#REF!</formula>
    </cfRule>
  </conditionalFormatting>
  <conditionalFormatting sqref="D408">
    <cfRule type="cellIs" dxfId="673" priority="800" operator="equal">
      <formula>#REF!</formula>
    </cfRule>
  </conditionalFormatting>
  <conditionalFormatting sqref="D409">
    <cfRule type="cellIs" dxfId="672" priority="799" operator="equal">
      <formula>#REF!</formula>
    </cfRule>
  </conditionalFormatting>
  <conditionalFormatting sqref="D410">
    <cfRule type="cellIs" dxfId="671" priority="798" operator="equal">
      <formula>#REF!</formula>
    </cfRule>
  </conditionalFormatting>
  <conditionalFormatting sqref="D411">
    <cfRule type="cellIs" dxfId="670" priority="797" operator="equal">
      <formula>#REF!</formula>
    </cfRule>
  </conditionalFormatting>
  <conditionalFormatting sqref="D412">
    <cfRule type="cellIs" dxfId="669" priority="796" operator="equal">
      <formula>#REF!</formula>
    </cfRule>
  </conditionalFormatting>
  <conditionalFormatting sqref="D413">
    <cfRule type="cellIs" dxfId="668" priority="795" operator="equal">
      <formula>#REF!</formula>
    </cfRule>
  </conditionalFormatting>
  <conditionalFormatting sqref="D430">
    <cfRule type="cellIs" dxfId="667" priority="756" operator="equal">
      <formula>#REF!</formula>
    </cfRule>
  </conditionalFormatting>
  <conditionalFormatting sqref="D540">
    <cfRule type="cellIs" dxfId="666" priority="726" operator="equal">
      <formula>#REF!</formula>
    </cfRule>
  </conditionalFormatting>
  <conditionalFormatting sqref="D416">
    <cfRule type="cellIs" dxfId="665" priority="792" operator="equal">
      <formula>#REF!</formula>
    </cfRule>
  </conditionalFormatting>
  <conditionalFormatting sqref="D418">
    <cfRule type="cellIs" dxfId="664" priority="790" operator="equal">
      <formula>#REF!</formula>
    </cfRule>
  </conditionalFormatting>
  <conditionalFormatting sqref="D417">
    <cfRule type="cellIs" dxfId="663" priority="791" operator="equal">
      <formula>#REF!</formula>
    </cfRule>
  </conditionalFormatting>
  <conditionalFormatting sqref="D421">
    <cfRule type="cellIs" dxfId="662" priority="787" operator="equal">
      <formula>#REF!</formula>
    </cfRule>
  </conditionalFormatting>
  <conditionalFormatting sqref="D419">
    <cfRule type="cellIs" dxfId="661" priority="789" operator="equal">
      <formula>#REF!</formula>
    </cfRule>
  </conditionalFormatting>
  <conditionalFormatting sqref="D420">
    <cfRule type="cellIs" dxfId="660" priority="788" operator="equal">
      <formula>#REF!</formula>
    </cfRule>
  </conditionalFormatting>
  <conditionalFormatting sqref="D422">
    <cfRule type="cellIs" dxfId="659" priority="786" operator="equal">
      <formula>#REF!</formula>
    </cfRule>
  </conditionalFormatting>
  <conditionalFormatting sqref="D423">
    <cfRule type="cellIs" dxfId="658" priority="785" operator="equal">
      <formula>#REF!</formula>
    </cfRule>
  </conditionalFormatting>
  <conditionalFormatting sqref="D424">
    <cfRule type="cellIs" dxfId="657" priority="784" operator="equal">
      <formula>#REF!</formula>
    </cfRule>
  </conditionalFormatting>
  <conditionalFormatting sqref="D425">
    <cfRule type="cellIs" dxfId="656" priority="783" operator="equal">
      <formula>#REF!</formula>
    </cfRule>
  </conditionalFormatting>
  <conditionalFormatting sqref="D426">
    <cfRule type="cellIs" dxfId="655" priority="782" operator="equal">
      <formula>#REF!</formula>
    </cfRule>
  </conditionalFormatting>
  <conditionalFormatting sqref="D434">
    <cfRule type="cellIs" dxfId="654" priority="774" operator="equal">
      <formula>#REF!</formula>
    </cfRule>
  </conditionalFormatting>
  <conditionalFormatting sqref="D428">
    <cfRule type="cellIs" dxfId="653" priority="780" operator="equal">
      <formula>#REF!</formula>
    </cfRule>
  </conditionalFormatting>
  <conditionalFormatting sqref="D429">
    <cfRule type="cellIs" dxfId="652" priority="779" operator="equal">
      <formula>#REF!</formula>
    </cfRule>
  </conditionalFormatting>
  <conditionalFormatting sqref="D432">
    <cfRule type="cellIs" dxfId="651" priority="776" operator="equal">
      <formula>#REF!</formula>
    </cfRule>
  </conditionalFormatting>
  <conditionalFormatting sqref="D431">
    <cfRule type="cellIs" dxfId="650" priority="777" operator="equal">
      <formula>#REF!</formula>
    </cfRule>
  </conditionalFormatting>
  <conditionalFormatting sqref="D436">
    <cfRule type="cellIs" dxfId="649" priority="772" operator="equal">
      <formula>#REF!</formula>
    </cfRule>
  </conditionalFormatting>
  <conditionalFormatting sqref="D433">
    <cfRule type="cellIs" dxfId="648" priority="775" operator="equal">
      <formula>#REF!</formula>
    </cfRule>
  </conditionalFormatting>
  <conditionalFormatting sqref="D441">
    <cfRule type="cellIs" dxfId="647" priority="767" operator="equal">
      <formula>#REF!</formula>
    </cfRule>
  </conditionalFormatting>
  <conditionalFormatting sqref="D435">
    <cfRule type="cellIs" dxfId="646" priority="773" operator="equal">
      <formula>#REF!</formula>
    </cfRule>
  </conditionalFormatting>
  <conditionalFormatting sqref="D465">
    <cfRule type="cellIs" dxfId="645" priority="754" operator="equal">
      <formula>#REF!</formula>
    </cfRule>
  </conditionalFormatting>
  <conditionalFormatting sqref="D437">
    <cfRule type="cellIs" dxfId="644" priority="771" operator="equal">
      <formula>#REF!</formula>
    </cfRule>
  </conditionalFormatting>
  <conditionalFormatting sqref="D438">
    <cfRule type="cellIs" dxfId="643" priority="770" operator="equal">
      <formula>#REF!</formula>
    </cfRule>
  </conditionalFormatting>
  <conditionalFormatting sqref="D488">
    <cfRule type="cellIs" dxfId="642" priority="747" operator="equal">
      <formula>#REF!</formula>
    </cfRule>
  </conditionalFormatting>
  <conditionalFormatting sqref="D440">
    <cfRule type="cellIs" dxfId="641" priority="768" operator="equal">
      <formula>#REF!</formula>
    </cfRule>
  </conditionalFormatting>
  <conditionalFormatting sqref="D477">
    <cfRule type="cellIs" dxfId="640" priority="749" operator="equal">
      <formula>#REF!</formula>
    </cfRule>
  </conditionalFormatting>
  <conditionalFormatting sqref="D442">
    <cfRule type="cellIs" dxfId="639" priority="766" operator="equal">
      <formula>#REF!</formula>
    </cfRule>
  </conditionalFormatting>
  <conditionalFormatting sqref="D447">
    <cfRule type="cellIs" dxfId="638" priority="761" operator="equal">
      <formula>#REF!</formula>
    </cfRule>
  </conditionalFormatting>
  <conditionalFormatting sqref="D444">
    <cfRule type="cellIs" dxfId="637" priority="764" operator="equal">
      <formula>#REF!</formula>
    </cfRule>
  </conditionalFormatting>
  <conditionalFormatting sqref="D449">
    <cfRule type="cellIs" dxfId="636" priority="759" operator="equal">
      <formula>#REF!</formula>
    </cfRule>
  </conditionalFormatting>
  <conditionalFormatting sqref="D446">
    <cfRule type="cellIs" dxfId="635" priority="762" operator="equal">
      <formula>#REF!</formula>
    </cfRule>
  </conditionalFormatting>
  <conditionalFormatting sqref="D468">
    <cfRule type="cellIs" dxfId="634" priority="753" operator="equal">
      <formula>#REF!</formula>
    </cfRule>
  </conditionalFormatting>
  <conditionalFormatting sqref="D448">
    <cfRule type="cellIs" dxfId="633" priority="760" operator="equal">
      <formula>#REF!</formula>
    </cfRule>
  </conditionalFormatting>
  <conditionalFormatting sqref="D472">
    <cfRule type="cellIs" dxfId="632" priority="752" operator="equal">
      <formula>#REF!</formula>
    </cfRule>
  </conditionalFormatting>
  <conditionalFormatting sqref="D495">
    <cfRule type="cellIs" dxfId="631" priority="746" operator="equal">
      <formula>#REF!</formula>
    </cfRule>
  </conditionalFormatting>
  <conditionalFormatting sqref="D427">
    <cfRule type="cellIs" dxfId="630" priority="757" operator="equal">
      <formula>#REF!</formula>
    </cfRule>
  </conditionalFormatting>
  <conditionalFormatting sqref="D502">
    <cfRule type="cellIs" dxfId="629" priority="741" operator="equal">
      <formula>#REF!</formula>
    </cfRule>
  </conditionalFormatting>
  <conditionalFormatting sqref="D500">
    <cfRule type="cellIs" dxfId="628" priority="743" operator="equal">
      <formula>#REF!</formula>
    </cfRule>
  </conditionalFormatting>
  <conditionalFormatting sqref="D498">
    <cfRule type="cellIs" dxfId="627" priority="745" operator="equal">
      <formula>#REF!</formula>
    </cfRule>
  </conditionalFormatting>
  <conditionalFormatting sqref="D478">
    <cfRule type="cellIs" dxfId="626" priority="748" operator="equal">
      <formula>#REF!</formula>
    </cfRule>
  </conditionalFormatting>
  <conditionalFormatting sqref="D476">
    <cfRule type="cellIs" dxfId="625" priority="750" operator="equal">
      <formula>#REF!</formula>
    </cfRule>
  </conditionalFormatting>
  <conditionalFormatting sqref="D503">
    <cfRule type="cellIs" dxfId="624" priority="740" operator="equal">
      <formula>#REF!</formula>
    </cfRule>
  </conditionalFormatting>
  <conditionalFormatting sqref="D510">
    <cfRule type="cellIs" dxfId="623" priority="734" operator="equal">
      <formula>#REF!</formula>
    </cfRule>
  </conditionalFormatting>
  <conditionalFormatting sqref="D501">
    <cfRule type="cellIs" dxfId="622" priority="742" operator="equal">
      <formula>#REF!</formula>
    </cfRule>
  </conditionalFormatting>
  <conditionalFormatting sqref="D508">
    <cfRule type="cellIs" dxfId="621" priority="736" operator="equal">
      <formula>#REF!</formula>
    </cfRule>
  </conditionalFormatting>
  <conditionalFormatting sqref="D506">
    <cfRule type="cellIs" dxfId="620" priority="738" operator="equal">
      <formula>#REF!</formula>
    </cfRule>
  </conditionalFormatting>
  <conditionalFormatting sqref="D507">
    <cfRule type="cellIs" dxfId="619" priority="737" operator="equal">
      <formula>#REF!</formula>
    </cfRule>
  </conditionalFormatting>
  <conditionalFormatting sqref="D522">
    <cfRule type="cellIs" dxfId="618" priority="727" operator="equal">
      <formula>#REF!</formula>
    </cfRule>
  </conditionalFormatting>
  <conditionalFormatting sqref="D509">
    <cfRule type="cellIs" dxfId="617" priority="735" operator="equal">
      <formula>#REF!</formula>
    </cfRule>
  </conditionalFormatting>
  <conditionalFormatting sqref="D505">
    <cfRule type="cellIs" dxfId="616" priority="739" operator="equal">
      <formula>#REF!</formula>
    </cfRule>
  </conditionalFormatting>
  <conditionalFormatting sqref="D519">
    <cfRule type="cellIs" dxfId="615" priority="730" operator="equal">
      <formula>#REF!</formula>
    </cfRule>
  </conditionalFormatting>
  <conditionalFormatting sqref="D520">
    <cfRule type="cellIs" dxfId="614" priority="729" operator="equal">
      <formula>#REF!</formula>
    </cfRule>
  </conditionalFormatting>
  <conditionalFormatting sqref="D521">
    <cfRule type="cellIs" dxfId="613" priority="731" operator="equal">
      <formula>#REF!</formula>
    </cfRule>
  </conditionalFormatting>
  <conditionalFormatting sqref="D525 D529">
    <cfRule type="cellIs" dxfId="612" priority="725" operator="equal">
      <formula>#REF!</formula>
    </cfRule>
  </conditionalFormatting>
  <conditionalFormatting sqref="D526">
    <cfRule type="cellIs" dxfId="611" priority="724" operator="equal">
      <formula>#REF!</formula>
    </cfRule>
  </conditionalFormatting>
  <conditionalFormatting sqref="D527">
    <cfRule type="cellIs" dxfId="610" priority="723" operator="equal">
      <formula>#REF!</formula>
    </cfRule>
  </conditionalFormatting>
  <conditionalFormatting sqref="D528">
    <cfRule type="cellIs" dxfId="609" priority="722" operator="equal">
      <formula>#REF!</formula>
    </cfRule>
  </conditionalFormatting>
  <conditionalFormatting sqref="D533">
    <cfRule type="cellIs" dxfId="608" priority="721" operator="equal">
      <formula>#REF!</formula>
    </cfRule>
  </conditionalFormatting>
  <conditionalFormatting sqref="D536">
    <cfRule type="cellIs" dxfId="607" priority="720" operator="equal">
      <formula>#REF!</formula>
    </cfRule>
  </conditionalFormatting>
  <conditionalFormatting sqref="D543">
    <cfRule type="cellIs" dxfId="606" priority="719" operator="equal">
      <formula>#REF!</formula>
    </cfRule>
  </conditionalFormatting>
  <conditionalFormatting sqref="D546">
    <cfRule type="cellIs" dxfId="605" priority="718" operator="equal">
      <formula>#REF!</formula>
    </cfRule>
  </conditionalFormatting>
  <conditionalFormatting sqref="D559">
    <cfRule type="cellIs" dxfId="604" priority="694" operator="equal">
      <formula>#REF!</formula>
    </cfRule>
  </conditionalFormatting>
  <conditionalFormatting sqref="D550">
    <cfRule type="cellIs" dxfId="603" priority="715" operator="equal">
      <formula>#REF!</formula>
    </cfRule>
  </conditionalFormatting>
  <conditionalFormatting sqref="D548">
    <cfRule type="cellIs" dxfId="602" priority="717" operator="equal">
      <formula>#REF!</formula>
    </cfRule>
  </conditionalFormatting>
  <conditionalFormatting sqref="D549">
    <cfRule type="cellIs" dxfId="601" priority="716" operator="equal">
      <formula>#REF!</formula>
    </cfRule>
  </conditionalFormatting>
  <conditionalFormatting sqref="D561">
    <cfRule type="cellIs" dxfId="600" priority="706" operator="equal">
      <formula>#REF!</formula>
    </cfRule>
  </conditionalFormatting>
  <conditionalFormatting sqref="D554">
    <cfRule type="cellIs" dxfId="599" priority="711" operator="equal">
      <formula>#REF!</formula>
    </cfRule>
  </conditionalFormatting>
  <conditionalFormatting sqref="D562">
    <cfRule type="cellIs" dxfId="598" priority="705" operator="equal">
      <formula>#REF!</formula>
    </cfRule>
  </conditionalFormatting>
  <conditionalFormatting sqref="D553">
    <cfRule type="cellIs" dxfId="597" priority="691" operator="equal">
      <formula>#REF!</formula>
    </cfRule>
  </conditionalFormatting>
  <conditionalFormatting sqref="D551">
    <cfRule type="cellIs" dxfId="596" priority="693" operator="equal">
      <formula>#REF!</formula>
    </cfRule>
  </conditionalFormatting>
  <conditionalFormatting sqref="D552">
    <cfRule type="cellIs" dxfId="595" priority="692" operator="equal">
      <formula>#REF!</formula>
    </cfRule>
  </conditionalFormatting>
  <conditionalFormatting sqref="D569">
    <cfRule type="cellIs" dxfId="594" priority="680" operator="equal">
      <formula>#REF!</formula>
    </cfRule>
  </conditionalFormatting>
  <conditionalFormatting sqref="D555">
    <cfRule type="cellIs" dxfId="593" priority="690" operator="equal">
      <formula>#REF!</formula>
    </cfRule>
  </conditionalFormatting>
  <conditionalFormatting sqref="D556">
    <cfRule type="cellIs" dxfId="592" priority="689" operator="equal">
      <formula>#REF!</formula>
    </cfRule>
  </conditionalFormatting>
  <conditionalFormatting sqref="D557">
    <cfRule type="cellIs" dxfId="591" priority="688" operator="equal">
      <formula>#REF!</formula>
    </cfRule>
  </conditionalFormatting>
  <conditionalFormatting sqref="D558">
    <cfRule type="cellIs" dxfId="590" priority="687" operator="equal">
      <formula>#REF!</formula>
    </cfRule>
  </conditionalFormatting>
  <conditionalFormatting sqref="D560">
    <cfRule type="cellIs" dxfId="589" priority="686" operator="equal">
      <formula>#REF!</formula>
    </cfRule>
  </conditionalFormatting>
  <conditionalFormatting sqref="D566 D568">
    <cfRule type="cellIs" dxfId="588" priority="685" operator="equal">
      <formula>#REF!</formula>
    </cfRule>
  </conditionalFormatting>
  <conditionalFormatting sqref="D564">
    <cfRule type="cellIs" dxfId="587" priority="683" operator="equal">
      <formula>#REF!</formula>
    </cfRule>
  </conditionalFormatting>
  <conditionalFormatting sqref="D565">
    <cfRule type="cellIs" dxfId="586" priority="682" operator="equal">
      <formula>#REF!</formula>
    </cfRule>
  </conditionalFormatting>
  <conditionalFormatting sqref="D563">
    <cfRule type="cellIs" dxfId="585" priority="684" operator="equal">
      <formula>#REF!</formula>
    </cfRule>
  </conditionalFormatting>
  <conditionalFormatting sqref="D567">
    <cfRule type="cellIs" dxfId="584" priority="681" operator="equal">
      <formula>#REF!</formula>
    </cfRule>
  </conditionalFormatting>
  <conditionalFormatting sqref="D570">
    <cfRule type="cellIs" dxfId="583" priority="679" operator="equal">
      <formula>#REF!</formula>
    </cfRule>
  </conditionalFormatting>
  <conditionalFormatting sqref="D571">
    <cfRule type="cellIs" dxfId="582" priority="678" operator="equal">
      <formula>#REF!</formula>
    </cfRule>
  </conditionalFormatting>
  <conditionalFormatting sqref="D572">
    <cfRule type="cellIs" dxfId="581" priority="677" operator="equal">
      <formula>#REF!</formula>
    </cfRule>
  </conditionalFormatting>
  <conditionalFormatting sqref="D574">
    <cfRule type="cellIs" dxfId="580" priority="675" operator="equal">
      <formula>#REF!</formula>
    </cfRule>
  </conditionalFormatting>
  <conditionalFormatting sqref="D573">
    <cfRule type="cellIs" dxfId="579" priority="676" operator="equal">
      <formula>#REF!</formula>
    </cfRule>
  </conditionalFormatting>
  <conditionalFormatting sqref="D589:D591">
    <cfRule type="cellIs" dxfId="578" priority="674" operator="equal">
      <formula>#REF!</formula>
    </cfRule>
  </conditionalFormatting>
  <conditionalFormatting sqref="D588">
    <cfRule type="cellIs" dxfId="577" priority="663" operator="equal">
      <formula>#REF!</formula>
    </cfRule>
  </conditionalFormatting>
  <conditionalFormatting sqref="D587">
    <cfRule type="cellIs" dxfId="576" priority="661" operator="equal">
      <formula>#REF!</formula>
    </cfRule>
  </conditionalFormatting>
  <conditionalFormatting sqref="D593">
    <cfRule type="cellIs" dxfId="575" priority="659" operator="equal">
      <formula>#REF!</formula>
    </cfRule>
  </conditionalFormatting>
  <conditionalFormatting sqref="D594">
    <cfRule type="cellIs" dxfId="574" priority="658" operator="equal">
      <formula>#REF!</formula>
    </cfRule>
  </conditionalFormatting>
  <conditionalFormatting sqref="D592">
    <cfRule type="cellIs" dxfId="573" priority="660" operator="equal">
      <formula>#REF!</formula>
    </cfRule>
  </conditionalFormatting>
  <conditionalFormatting sqref="D595">
    <cfRule type="cellIs" dxfId="572" priority="657" operator="equal">
      <formula>#REF!</formula>
    </cfRule>
  </conditionalFormatting>
  <conditionalFormatting sqref="D586">
    <cfRule type="cellIs" dxfId="571" priority="662" operator="equal">
      <formula>#REF!</formula>
    </cfRule>
  </conditionalFormatting>
  <conditionalFormatting sqref="D597">
    <cfRule type="cellIs" dxfId="570" priority="655" operator="equal">
      <formula>#REF!</formula>
    </cfRule>
  </conditionalFormatting>
  <conditionalFormatting sqref="D598">
    <cfRule type="cellIs" dxfId="569" priority="654" operator="equal">
      <formula>#REF!</formula>
    </cfRule>
  </conditionalFormatting>
  <conditionalFormatting sqref="D596">
    <cfRule type="cellIs" dxfId="568" priority="656" operator="equal">
      <formula>#REF!</formula>
    </cfRule>
  </conditionalFormatting>
  <conditionalFormatting sqref="D599">
    <cfRule type="cellIs" dxfId="567" priority="653" operator="equal">
      <formula>#REF!</formula>
    </cfRule>
  </conditionalFormatting>
  <conditionalFormatting sqref="D605:D606">
    <cfRule type="cellIs" dxfId="566" priority="652" operator="equal">
      <formula>#REF!</formula>
    </cfRule>
  </conditionalFormatting>
  <conditionalFormatting sqref="D602">
    <cfRule type="cellIs" dxfId="565" priority="650" operator="equal">
      <formula>#REF!</formula>
    </cfRule>
  </conditionalFormatting>
  <conditionalFormatting sqref="D603">
    <cfRule type="cellIs" dxfId="564" priority="649" operator="equal">
      <formula>#REF!</formula>
    </cfRule>
  </conditionalFormatting>
  <conditionalFormatting sqref="D604">
    <cfRule type="cellIs" dxfId="563" priority="651" operator="equal">
      <formula>#REF!</formula>
    </cfRule>
  </conditionalFormatting>
  <conditionalFormatting sqref="D607">
    <cfRule type="cellIs" dxfId="562" priority="648" operator="equal">
      <formula>#REF!</formula>
    </cfRule>
  </conditionalFormatting>
  <conditionalFormatting sqref="D614">
    <cfRule type="cellIs" dxfId="561" priority="642" operator="equal">
      <formula>#REF!</formula>
    </cfRule>
  </conditionalFormatting>
  <conditionalFormatting sqref="D610">
    <cfRule type="cellIs" dxfId="560" priority="645" operator="equal">
      <formula>#REF!</formula>
    </cfRule>
  </conditionalFormatting>
  <conditionalFormatting sqref="D611">
    <cfRule type="cellIs" dxfId="559" priority="644" operator="equal">
      <formula>#REF!</formula>
    </cfRule>
  </conditionalFormatting>
  <conditionalFormatting sqref="D612:D613">
    <cfRule type="cellIs" dxfId="558" priority="646" operator="equal">
      <formula>#REF!</formula>
    </cfRule>
  </conditionalFormatting>
  <conditionalFormatting sqref="D647">
    <cfRule type="cellIs" dxfId="557" priority="605" operator="equal">
      <formula>#REF!</formula>
    </cfRule>
  </conditionalFormatting>
  <conditionalFormatting sqref="D615">
    <cfRule type="cellIs" dxfId="556" priority="641" operator="equal">
      <formula>#REF!</formula>
    </cfRule>
  </conditionalFormatting>
  <conditionalFormatting sqref="D616">
    <cfRule type="cellIs" dxfId="555" priority="643" operator="equal">
      <formula>#REF!</formula>
    </cfRule>
  </conditionalFormatting>
  <conditionalFormatting sqref="D617">
    <cfRule type="cellIs" dxfId="554" priority="639" operator="equal">
      <formula>#REF!</formula>
    </cfRule>
  </conditionalFormatting>
  <conditionalFormatting sqref="D618">
    <cfRule type="cellIs" dxfId="553" priority="640" operator="equal">
      <formula>#REF!</formula>
    </cfRule>
  </conditionalFormatting>
  <conditionalFormatting sqref="D619">
    <cfRule type="cellIs" dxfId="552" priority="637" operator="equal">
      <formula>#REF!</formula>
    </cfRule>
  </conditionalFormatting>
  <conditionalFormatting sqref="D620">
    <cfRule type="cellIs" dxfId="551" priority="638" operator="equal">
      <formula>#REF!</formula>
    </cfRule>
  </conditionalFormatting>
  <conditionalFormatting sqref="D621">
    <cfRule type="cellIs" dxfId="550" priority="635" operator="equal">
      <formula>#REF!</formula>
    </cfRule>
  </conditionalFormatting>
  <conditionalFormatting sqref="D622">
    <cfRule type="cellIs" dxfId="549" priority="636" operator="equal">
      <formula>#REF!</formula>
    </cfRule>
  </conditionalFormatting>
  <conditionalFormatting sqref="D609">
    <cfRule type="cellIs" dxfId="548" priority="634" operator="equal">
      <formula>#REF!</formula>
    </cfRule>
  </conditionalFormatting>
  <conditionalFormatting sqref="D624">
    <cfRule type="cellIs" dxfId="547" priority="633" operator="equal">
      <formula>#REF!</formula>
    </cfRule>
  </conditionalFormatting>
  <conditionalFormatting sqref="D625">
    <cfRule type="cellIs" dxfId="546" priority="631" operator="equal">
      <formula>#REF!</formula>
    </cfRule>
  </conditionalFormatting>
  <conditionalFormatting sqref="D626">
    <cfRule type="cellIs" dxfId="545" priority="630" operator="equal">
      <formula>#REF!</formula>
    </cfRule>
  </conditionalFormatting>
  <conditionalFormatting sqref="D627">
    <cfRule type="cellIs" dxfId="544" priority="632" operator="equal">
      <formula>#REF!</formula>
    </cfRule>
  </conditionalFormatting>
  <conditionalFormatting sqref="D630">
    <cfRule type="cellIs" dxfId="543" priority="629" operator="equal">
      <formula>#REF!</formula>
    </cfRule>
  </conditionalFormatting>
  <conditionalFormatting sqref="D631">
    <cfRule type="cellIs" dxfId="542" priority="627" operator="equal">
      <formula>#REF!</formula>
    </cfRule>
  </conditionalFormatting>
  <conditionalFormatting sqref="D632">
    <cfRule type="cellIs" dxfId="541" priority="626" operator="equal">
      <formula>#REF!</formula>
    </cfRule>
  </conditionalFormatting>
  <conditionalFormatting sqref="D633">
    <cfRule type="cellIs" dxfId="540" priority="628" operator="equal">
      <formula>#REF!</formula>
    </cfRule>
  </conditionalFormatting>
  <conditionalFormatting sqref="D634">
    <cfRule type="cellIs" dxfId="539" priority="625" operator="equal">
      <formula>#REF!</formula>
    </cfRule>
  </conditionalFormatting>
  <conditionalFormatting sqref="D635">
    <cfRule type="cellIs" dxfId="538" priority="624" operator="equal">
      <formula>#REF!</formula>
    </cfRule>
  </conditionalFormatting>
  <conditionalFormatting sqref="D657">
    <cfRule type="cellIs" dxfId="537" priority="595" operator="equal">
      <formula>#REF!</formula>
    </cfRule>
  </conditionalFormatting>
  <conditionalFormatting sqref="D656">
    <cfRule type="cellIs" dxfId="536" priority="596" operator="equal">
      <formula>#REF!</formula>
    </cfRule>
  </conditionalFormatting>
  <conditionalFormatting sqref="D666">
    <cfRule type="cellIs" dxfId="535" priority="581" operator="equal">
      <formula>#REF!</formula>
    </cfRule>
  </conditionalFormatting>
  <conditionalFormatting sqref="D638">
    <cfRule type="cellIs" dxfId="534" priority="619" operator="equal">
      <formula>#REF!</formula>
    </cfRule>
  </conditionalFormatting>
  <conditionalFormatting sqref="D637">
    <cfRule type="cellIs" dxfId="533" priority="620" operator="equal">
      <formula>#REF!</formula>
    </cfRule>
  </conditionalFormatting>
  <conditionalFormatting sqref="D732">
    <cfRule type="cellIs" dxfId="532" priority="545" operator="equal">
      <formula>#REF!</formula>
    </cfRule>
  </conditionalFormatting>
  <conditionalFormatting sqref="D733">
    <cfRule type="cellIs" dxfId="531" priority="544" operator="equal">
      <formula>#REF!</formula>
    </cfRule>
  </conditionalFormatting>
  <conditionalFormatting sqref="D690">
    <cfRule type="cellIs" dxfId="530" priority="543" operator="equal">
      <formula>#REF!</formula>
    </cfRule>
  </conditionalFormatting>
  <conditionalFormatting sqref="D696">
    <cfRule type="cellIs" dxfId="529" priority="541" operator="equal">
      <formula>#REF!</formula>
    </cfRule>
  </conditionalFormatting>
  <conditionalFormatting sqref="D639">
    <cfRule type="cellIs" dxfId="528" priority="618" operator="equal">
      <formula>#REF!</formula>
    </cfRule>
  </conditionalFormatting>
  <conditionalFormatting sqref="D640">
    <cfRule type="cellIs" dxfId="527" priority="617" operator="equal">
      <formula>#REF!</formula>
    </cfRule>
  </conditionalFormatting>
  <conditionalFormatting sqref="D652">
    <cfRule type="cellIs" dxfId="526" priority="599" operator="equal">
      <formula>#REF!</formula>
    </cfRule>
  </conditionalFormatting>
  <conditionalFormatting sqref="D642">
    <cfRule type="cellIs" dxfId="525" priority="615" operator="equal">
      <formula>#REF!</formula>
    </cfRule>
  </conditionalFormatting>
  <conditionalFormatting sqref="D654">
    <cfRule type="cellIs" dxfId="524" priority="598" operator="equal">
      <formula>#REF!</formula>
    </cfRule>
  </conditionalFormatting>
  <conditionalFormatting sqref="D644">
    <cfRule type="cellIs" dxfId="523" priority="613" operator="equal">
      <formula>#REF!</formula>
    </cfRule>
  </conditionalFormatting>
  <conditionalFormatting sqref="D655">
    <cfRule type="cellIs" dxfId="522" priority="597" operator="equal">
      <formula>#REF!</formula>
    </cfRule>
  </conditionalFormatting>
  <conditionalFormatting sqref="D663">
    <cfRule type="cellIs" dxfId="521" priority="589" operator="equal">
      <formula>#REF!</formula>
    </cfRule>
  </conditionalFormatting>
  <conditionalFormatting sqref="D661">
    <cfRule type="cellIs" dxfId="520" priority="588" operator="equal">
      <formula>#REF!</formula>
    </cfRule>
  </conditionalFormatting>
  <conditionalFormatting sqref="D641">
    <cfRule type="cellIs" dxfId="519" priority="609" operator="equal">
      <formula>#REF!</formula>
    </cfRule>
  </conditionalFormatting>
  <conditionalFormatting sqref="D643">
    <cfRule type="cellIs" dxfId="518" priority="608" operator="equal">
      <formula>#REF!</formula>
    </cfRule>
  </conditionalFormatting>
  <conditionalFormatting sqref="D645">
    <cfRule type="cellIs" dxfId="517" priority="607" operator="equal">
      <formula>#REF!</formula>
    </cfRule>
  </conditionalFormatting>
  <conditionalFormatting sqref="D664">
    <cfRule type="cellIs" dxfId="516" priority="591" operator="equal">
      <formula>#REF!</formula>
    </cfRule>
  </conditionalFormatting>
  <conditionalFormatting sqref="D648">
    <cfRule type="cellIs" dxfId="515" priority="604" operator="equal">
      <formula>#REF!</formula>
    </cfRule>
  </conditionalFormatting>
  <conditionalFormatting sqref="D649">
    <cfRule type="cellIs" dxfId="514" priority="603" operator="equal">
      <formula>#REF!</formula>
    </cfRule>
  </conditionalFormatting>
  <conditionalFormatting sqref="D715">
    <cfRule type="cellIs" dxfId="513" priority="556" operator="equal">
      <formula>#REF!</formula>
    </cfRule>
  </conditionalFormatting>
  <conditionalFormatting sqref="D658">
    <cfRule type="cellIs" dxfId="512" priority="594" operator="equal">
      <formula>#REF!</formula>
    </cfRule>
  </conditionalFormatting>
  <conditionalFormatting sqref="D650">
    <cfRule type="cellIs" dxfId="511" priority="601" operator="equal">
      <formula>#REF!</formula>
    </cfRule>
  </conditionalFormatting>
  <conditionalFormatting sqref="D651">
    <cfRule type="cellIs" dxfId="510" priority="600" operator="equal">
      <formula>#REF!</formula>
    </cfRule>
  </conditionalFormatting>
  <conditionalFormatting sqref="D662">
    <cfRule type="cellIs" dxfId="509" priority="590" operator="equal">
      <formula>#REF!</formula>
    </cfRule>
  </conditionalFormatting>
  <conditionalFormatting sqref="D698">
    <cfRule type="cellIs" dxfId="508" priority="539" operator="equal">
      <formula>#REF!</formula>
    </cfRule>
  </conditionalFormatting>
  <conditionalFormatting sqref="D808">
    <cfRule type="cellIs" dxfId="507" priority="587" operator="equal">
      <formula>#REF!</formula>
    </cfRule>
  </conditionalFormatting>
  <conditionalFormatting sqref="D729">
    <cfRule type="cellIs" dxfId="506" priority="548" operator="equal">
      <formula>#REF!</formula>
    </cfRule>
  </conditionalFormatting>
  <conditionalFormatting sqref="D730">
    <cfRule type="cellIs" dxfId="505" priority="547" operator="equal">
      <formula>#REF!</formula>
    </cfRule>
  </conditionalFormatting>
  <conditionalFormatting sqref="D731">
    <cfRule type="cellIs" dxfId="504" priority="546" operator="equal">
      <formula>#REF!</formula>
    </cfRule>
  </conditionalFormatting>
  <conditionalFormatting sqref="D725">
    <cfRule type="cellIs" dxfId="503" priority="550" operator="equal">
      <formula>#REF!</formula>
    </cfRule>
  </conditionalFormatting>
  <conditionalFormatting sqref="D700">
    <cfRule type="cellIs" dxfId="502" priority="537" operator="equal">
      <formula>#REF!</formula>
    </cfRule>
  </conditionalFormatting>
  <conditionalFormatting sqref="D728">
    <cfRule type="cellIs" dxfId="501" priority="549" operator="equal">
      <formula>#REF!</formula>
    </cfRule>
  </conditionalFormatting>
  <conditionalFormatting sqref="D577">
    <cfRule type="cellIs" dxfId="500" priority="531" operator="equal">
      <formula>#REF!</formula>
    </cfRule>
  </conditionalFormatting>
  <conditionalFormatting sqref="D575">
    <cfRule type="cellIs" dxfId="499" priority="533" operator="equal">
      <formula>#REF!</formula>
    </cfRule>
  </conditionalFormatting>
  <conditionalFormatting sqref="D697">
    <cfRule type="cellIs" dxfId="498" priority="542" operator="equal">
      <formula>#REF!</formula>
    </cfRule>
  </conditionalFormatting>
  <conditionalFormatting sqref="D699">
    <cfRule type="cellIs" dxfId="497" priority="540" operator="equal">
      <formula>#REF!</formula>
    </cfRule>
  </conditionalFormatting>
  <conditionalFormatting sqref="D702">
    <cfRule type="cellIs" dxfId="496" priority="535" operator="equal">
      <formula>#REF!</formula>
    </cfRule>
  </conditionalFormatting>
  <conditionalFormatting sqref="D579">
    <cfRule type="cellIs" dxfId="495" priority="529" operator="equal">
      <formula>#REF!</formula>
    </cfRule>
  </conditionalFormatting>
  <conditionalFormatting sqref="D581">
    <cfRule type="cellIs" dxfId="494" priority="527" operator="equal">
      <formula>#REF!</formula>
    </cfRule>
  </conditionalFormatting>
  <conditionalFormatting sqref="D670:D671 D677:D679 D688:D689 D681 D684:D686 D692:D693 D695">
    <cfRule type="cellIs" dxfId="493" priority="583" operator="equal">
      <formula>#REF!</formula>
    </cfRule>
  </conditionalFormatting>
  <conditionalFormatting sqref="D687">
    <cfRule type="cellIs" dxfId="492" priority="578" operator="equal">
      <formula>#REF!</formula>
    </cfRule>
  </conditionalFormatting>
  <conditionalFormatting sqref="D669">
    <cfRule type="cellIs" dxfId="491" priority="579" operator="equal">
      <formula>#REF!</formula>
    </cfRule>
  </conditionalFormatting>
  <conditionalFormatting sqref="D683">
    <cfRule type="cellIs" dxfId="490" priority="572" operator="equal">
      <formula>#REF!</formula>
    </cfRule>
  </conditionalFormatting>
  <conditionalFormatting sqref="D667">
    <cfRule type="cellIs" dxfId="489" priority="580" operator="equal">
      <formula>#REF!</formula>
    </cfRule>
  </conditionalFormatting>
  <conditionalFormatting sqref="D668">
    <cfRule type="cellIs" dxfId="488" priority="582" operator="equal">
      <formula>#REF!</formula>
    </cfRule>
  </conditionalFormatting>
  <conditionalFormatting sqref="D672 D676">
    <cfRule type="cellIs" dxfId="487" priority="577" operator="equal">
      <formula>#REF!</formula>
    </cfRule>
  </conditionalFormatting>
  <conditionalFormatting sqref="D673">
    <cfRule type="cellIs" dxfId="486" priority="576" operator="equal">
      <formula>#REF!</formula>
    </cfRule>
  </conditionalFormatting>
  <conditionalFormatting sqref="D674">
    <cfRule type="cellIs" dxfId="485" priority="575" operator="equal">
      <formula>#REF!</formula>
    </cfRule>
  </conditionalFormatting>
  <conditionalFormatting sqref="D675">
    <cfRule type="cellIs" dxfId="484" priority="574" operator="equal">
      <formula>#REF!</formula>
    </cfRule>
  </conditionalFormatting>
  <conditionalFormatting sqref="D680">
    <cfRule type="cellIs" dxfId="483" priority="573" operator="equal">
      <formula>#REF!</formula>
    </cfRule>
  </conditionalFormatting>
  <conditionalFormatting sqref="D714">
    <cfRule type="cellIs" dxfId="482" priority="557" operator="equal">
      <formula>#REF!</formula>
    </cfRule>
  </conditionalFormatting>
  <conditionalFormatting sqref="D691">
    <cfRule type="cellIs" dxfId="481" priority="571" operator="equal">
      <formula>#REF!</formula>
    </cfRule>
  </conditionalFormatting>
  <conditionalFormatting sqref="D694">
    <cfRule type="cellIs" dxfId="480" priority="570" operator="equal">
      <formula>#REF!</formula>
    </cfRule>
  </conditionalFormatting>
  <conditionalFormatting sqref="D716">
    <cfRule type="cellIs" dxfId="479" priority="563" operator="equal">
      <formula>#REF!</formula>
    </cfRule>
  </conditionalFormatting>
  <conditionalFormatting sqref="D707">
    <cfRule type="cellIs" dxfId="478" priority="567" operator="equal">
      <formula>#REF!</formula>
    </cfRule>
  </conditionalFormatting>
  <conditionalFormatting sqref="D705">
    <cfRule type="cellIs" dxfId="477" priority="569" operator="equal">
      <formula>#REF!</formula>
    </cfRule>
  </conditionalFormatting>
  <conditionalFormatting sqref="D706">
    <cfRule type="cellIs" dxfId="476" priority="568" operator="equal">
      <formula>#REF!</formula>
    </cfRule>
  </conditionalFormatting>
  <conditionalFormatting sqref="D718">
    <cfRule type="cellIs" dxfId="475" priority="565" operator="equal">
      <formula>#REF!</formula>
    </cfRule>
  </conditionalFormatting>
  <conditionalFormatting sqref="D711">
    <cfRule type="cellIs" dxfId="474" priority="566" operator="equal">
      <formula>#REF!</formula>
    </cfRule>
  </conditionalFormatting>
  <conditionalFormatting sqref="D719">
    <cfRule type="cellIs" dxfId="473" priority="564" operator="equal">
      <formula>#REF!</formula>
    </cfRule>
  </conditionalFormatting>
  <conditionalFormatting sqref="D710">
    <cfRule type="cellIs" dxfId="472" priority="560" operator="equal">
      <formula>#REF!</formula>
    </cfRule>
  </conditionalFormatting>
  <conditionalFormatting sqref="D708">
    <cfRule type="cellIs" dxfId="471" priority="562" operator="equal">
      <formula>#REF!</formula>
    </cfRule>
  </conditionalFormatting>
  <conditionalFormatting sqref="D709">
    <cfRule type="cellIs" dxfId="470" priority="561" operator="equal">
      <formula>#REF!</formula>
    </cfRule>
  </conditionalFormatting>
  <conditionalFormatting sqref="D578">
    <cfRule type="cellIs" dxfId="469" priority="532" operator="equal">
      <formula>#REF!</formula>
    </cfRule>
  </conditionalFormatting>
  <conditionalFormatting sqref="D712">
    <cfRule type="cellIs" dxfId="468" priority="559" operator="equal">
      <formula>#REF!</formula>
    </cfRule>
  </conditionalFormatting>
  <conditionalFormatting sqref="D713">
    <cfRule type="cellIs" dxfId="467" priority="558" operator="equal">
      <formula>#REF!</formula>
    </cfRule>
  </conditionalFormatting>
  <conditionalFormatting sqref="D736">
    <cfRule type="cellIs" dxfId="466" priority="525" operator="equal">
      <formula>#REF!</formula>
    </cfRule>
  </conditionalFormatting>
  <conditionalFormatting sqref="D717">
    <cfRule type="cellIs" dxfId="465" priority="555" operator="equal">
      <formula>#REF!</formula>
    </cfRule>
  </conditionalFormatting>
  <conditionalFormatting sqref="D721">
    <cfRule type="cellIs" dxfId="464" priority="553" operator="equal">
      <formula>#REF!</formula>
    </cfRule>
  </conditionalFormatting>
  <conditionalFormatting sqref="D724 D726">
    <cfRule type="cellIs" dxfId="463" priority="554" operator="equal">
      <formula>#REF!</formula>
    </cfRule>
  </conditionalFormatting>
  <conditionalFormatting sqref="D722">
    <cfRule type="cellIs" dxfId="462" priority="552" operator="equal">
      <formula>#REF!</formula>
    </cfRule>
  </conditionalFormatting>
  <conditionalFormatting sqref="D723">
    <cfRule type="cellIs" dxfId="461" priority="551" operator="equal">
      <formula>#REF!</formula>
    </cfRule>
  </conditionalFormatting>
  <conditionalFormatting sqref="D804">
    <cfRule type="cellIs" dxfId="460" priority="486" operator="equal">
      <formula>#REF!</formula>
    </cfRule>
  </conditionalFormatting>
  <conditionalFormatting sqref="D770">
    <cfRule type="cellIs" dxfId="459" priority="480" operator="equal">
      <formula>#REF!</formula>
    </cfRule>
  </conditionalFormatting>
  <conditionalFormatting sqref="D772">
    <cfRule type="cellIs" dxfId="458" priority="478" operator="equal">
      <formula>#REF!</formula>
    </cfRule>
  </conditionalFormatting>
  <conditionalFormatting sqref="D701">
    <cfRule type="cellIs" dxfId="457" priority="538" operator="equal">
      <formula>#REF!</formula>
    </cfRule>
  </conditionalFormatting>
  <conditionalFormatting sqref="D774">
    <cfRule type="cellIs" dxfId="456" priority="476" operator="equal">
      <formula>#REF!</formula>
    </cfRule>
  </conditionalFormatting>
  <conditionalFormatting sqref="D776">
    <cfRule type="cellIs" dxfId="455" priority="474" operator="equal">
      <formula>#REF!</formula>
    </cfRule>
  </conditionalFormatting>
  <conditionalFormatting sqref="D580">
    <cfRule type="cellIs" dxfId="454" priority="530" operator="equal">
      <formula>#REF!</formula>
    </cfRule>
  </conditionalFormatting>
  <conditionalFormatting sqref="D825">
    <cfRule type="cellIs" dxfId="453" priority="463" operator="equal">
      <formula>#REF!</formula>
    </cfRule>
  </conditionalFormatting>
  <conditionalFormatting sqref="D775">
    <cfRule type="cellIs" dxfId="452" priority="477" operator="equal">
      <formula>#REF!</formula>
    </cfRule>
  </conditionalFormatting>
  <conditionalFormatting sqref="D834">
    <cfRule type="cellIs" dxfId="451" priority="454" operator="equal">
      <formula>#REF!</formula>
    </cfRule>
  </conditionalFormatting>
  <conditionalFormatting sqref="D847">
    <cfRule type="cellIs" dxfId="450" priority="439" operator="equal">
      <formula>#REF!</formula>
    </cfRule>
  </conditionalFormatting>
  <conditionalFormatting sqref="D703">
    <cfRule type="cellIs" dxfId="449" priority="536" operator="equal">
      <formula>#REF!</formula>
    </cfRule>
  </conditionalFormatting>
  <conditionalFormatting sqref="D906">
    <cfRule type="cellIs" dxfId="448" priority="407" operator="equal">
      <formula>#REF!</formula>
    </cfRule>
  </conditionalFormatting>
  <conditionalFormatting sqref="D582">
    <cfRule type="cellIs" dxfId="447" priority="528" operator="equal">
      <formula>#REF!</formula>
    </cfRule>
  </conditionalFormatting>
  <conditionalFormatting sqref="D850">
    <cfRule type="cellIs" dxfId="446" priority="403" operator="equal">
      <formula>#REF!</formula>
    </cfRule>
  </conditionalFormatting>
  <conditionalFormatting sqref="D777">
    <cfRule type="cellIs" dxfId="445" priority="475" operator="equal">
      <formula>#REF!</formula>
    </cfRule>
  </conditionalFormatting>
  <conditionalFormatting sqref="D814">
    <cfRule type="cellIs" dxfId="444" priority="469" operator="equal">
      <formula>#REF!</formula>
    </cfRule>
  </conditionalFormatting>
  <conditionalFormatting sqref="D821">
    <cfRule type="cellIs" dxfId="443" priority="467" operator="equal">
      <formula>#REF!</formula>
    </cfRule>
  </conditionalFormatting>
  <conditionalFormatting sqref="D823">
    <cfRule type="cellIs" dxfId="442" priority="465" operator="equal">
      <formula>#REF!</formula>
    </cfRule>
  </conditionalFormatting>
  <conditionalFormatting sqref="D576">
    <cfRule type="cellIs" dxfId="441" priority="534" operator="equal">
      <formula>#REF!</formula>
    </cfRule>
  </conditionalFormatting>
  <conditionalFormatting sqref="D773">
    <cfRule type="cellIs" dxfId="440" priority="479" operator="equal">
      <formula>#REF!</formula>
    </cfRule>
  </conditionalFormatting>
  <conditionalFormatting sqref="D914">
    <cfRule type="cellIs" dxfId="439" priority="397" operator="equal">
      <formula>#REF!</formula>
    </cfRule>
  </conditionalFormatting>
  <conditionalFormatting sqref="D824">
    <cfRule type="cellIs" dxfId="438" priority="466" operator="equal">
      <formula>#REF!</formula>
    </cfRule>
  </conditionalFormatting>
  <conditionalFormatting sqref="D826">
    <cfRule type="cellIs" dxfId="437" priority="464" operator="equal">
      <formula>#REF!</formula>
    </cfRule>
  </conditionalFormatting>
  <conditionalFormatting sqref="D806">
    <cfRule type="cellIs" dxfId="436" priority="484" operator="equal">
      <formula>#REF!</formula>
    </cfRule>
  </conditionalFormatting>
  <conditionalFormatting sqref="D807">
    <cfRule type="cellIs" dxfId="435" priority="483" operator="equal">
      <formula>#REF!</formula>
    </cfRule>
  </conditionalFormatting>
  <conditionalFormatting sqref="D764">
    <cfRule type="cellIs" dxfId="434" priority="482" operator="equal">
      <formula>#REF!</formula>
    </cfRule>
  </conditionalFormatting>
  <conditionalFormatting sqref="D827">
    <cfRule type="cellIs" dxfId="433" priority="460" operator="equal">
      <formula>#REF!</formula>
    </cfRule>
  </conditionalFormatting>
  <conditionalFormatting sqref="D737">
    <cfRule type="cellIs" dxfId="432" priority="524" operator="equal">
      <formula>#REF!</formula>
    </cfRule>
  </conditionalFormatting>
  <conditionalFormatting sqref="D735">
    <cfRule type="cellIs" dxfId="431" priority="523" operator="equal">
      <formula>#REF!</formula>
    </cfRule>
  </conditionalFormatting>
  <conditionalFormatting sqref="D738">
    <cfRule type="cellIs" dxfId="430" priority="526" operator="equal">
      <formula>#REF!</formula>
    </cfRule>
  </conditionalFormatting>
  <conditionalFormatting sqref="D789">
    <cfRule type="cellIs" dxfId="429" priority="495" operator="equal">
      <formula>#REF!</formula>
    </cfRule>
  </conditionalFormatting>
  <conditionalFormatting sqref="D742">
    <cfRule type="cellIs" dxfId="428" priority="521" operator="equal">
      <formula>#REF!</formula>
    </cfRule>
  </conditionalFormatting>
  <conditionalFormatting sqref="D830">
    <cfRule type="cellIs" dxfId="427" priority="458" operator="equal">
      <formula>#REF!</formula>
    </cfRule>
  </conditionalFormatting>
  <conditionalFormatting sqref="D803">
    <cfRule type="cellIs" dxfId="426" priority="487" operator="equal">
      <formula>#REF!</formula>
    </cfRule>
  </conditionalFormatting>
  <conditionalFormatting sqref="D839">
    <cfRule type="cellIs" dxfId="425" priority="451" operator="equal">
      <formula>#REF!</formula>
    </cfRule>
  </conditionalFormatting>
  <conditionalFormatting sqref="D805">
    <cfRule type="cellIs" dxfId="424" priority="485" operator="equal">
      <formula>#REF!</formula>
    </cfRule>
  </conditionalFormatting>
  <conditionalFormatting sqref="D799">
    <cfRule type="cellIs" dxfId="423" priority="489" operator="equal">
      <formula>#REF!</formula>
    </cfRule>
  </conditionalFormatting>
  <conditionalFormatting sqref="D832">
    <cfRule type="cellIs" dxfId="422" priority="456" operator="equal">
      <formula>#REF!</formula>
    </cfRule>
  </conditionalFormatting>
  <conditionalFormatting sqref="D802">
    <cfRule type="cellIs" dxfId="421" priority="488" operator="equal">
      <formula>#REF!</formula>
    </cfRule>
  </conditionalFormatting>
  <conditionalFormatting sqref="D771">
    <cfRule type="cellIs" dxfId="420" priority="481" operator="equal">
      <formula>#REF!</formula>
    </cfRule>
  </conditionalFormatting>
  <conditionalFormatting sqref="D822">
    <cfRule type="cellIs" dxfId="419" priority="468" operator="equal">
      <formula>#REF!</formula>
    </cfRule>
  </conditionalFormatting>
  <conditionalFormatting sqref="D928">
    <cfRule type="cellIs" dxfId="418" priority="383" operator="equal">
      <formula>#REF!</formula>
    </cfRule>
  </conditionalFormatting>
  <conditionalFormatting sqref="D744:D745 D751:D753 D762:D763 D755 D758:D760 D766:D767 D769">
    <cfRule type="cellIs" dxfId="417" priority="522" operator="equal">
      <formula>#REF!</formula>
    </cfRule>
  </conditionalFormatting>
  <conditionalFormatting sqref="D761">
    <cfRule type="cellIs" dxfId="416" priority="517" operator="equal">
      <formula>#REF!</formula>
    </cfRule>
  </conditionalFormatting>
  <conditionalFormatting sqref="D743">
    <cfRule type="cellIs" dxfId="415" priority="518" operator="equal">
      <formula>#REF!</formula>
    </cfRule>
  </conditionalFormatting>
  <conditionalFormatting sqref="D740">
    <cfRule type="cellIs" dxfId="414" priority="520" operator="equal">
      <formula>#REF!</formula>
    </cfRule>
  </conditionalFormatting>
  <conditionalFormatting sqref="D741">
    <cfRule type="cellIs" dxfId="413" priority="519" operator="equal">
      <formula>#REF!</formula>
    </cfRule>
  </conditionalFormatting>
  <conditionalFormatting sqref="D747">
    <cfRule type="cellIs" dxfId="412" priority="515" operator="equal">
      <formula>#REF!</formula>
    </cfRule>
  </conditionalFormatting>
  <conditionalFormatting sqref="D746 D750">
    <cfRule type="cellIs" dxfId="411" priority="516" operator="equal">
      <formula>#REF!</formula>
    </cfRule>
  </conditionalFormatting>
  <conditionalFormatting sqref="D782">
    <cfRule type="cellIs" dxfId="410" priority="501" operator="equal">
      <formula>#REF!</formula>
    </cfRule>
  </conditionalFormatting>
  <conditionalFormatting sqref="D748">
    <cfRule type="cellIs" dxfId="409" priority="514" operator="equal">
      <formula>#REF!</formula>
    </cfRule>
  </conditionalFormatting>
  <conditionalFormatting sqref="D749">
    <cfRule type="cellIs" dxfId="408" priority="513" operator="equal">
      <formula>#REF!</formula>
    </cfRule>
  </conditionalFormatting>
  <conditionalFormatting sqref="D754">
    <cfRule type="cellIs" dxfId="407" priority="512" operator="equal">
      <formula>#REF!</formula>
    </cfRule>
  </conditionalFormatting>
  <conditionalFormatting sqref="D757">
    <cfRule type="cellIs" dxfId="406" priority="511" operator="equal">
      <formula>#REF!</formula>
    </cfRule>
  </conditionalFormatting>
  <conditionalFormatting sqref="D765">
    <cfRule type="cellIs" dxfId="405" priority="510" operator="equal">
      <formula>#REF!</formula>
    </cfRule>
  </conditionalFormatting>
  <conditionalFormatting sqref="D768">
    <cfRule type="cellIs" dxfId="404" priority="509" operator="equal">
      <formula>#REF!</formula>
    </cfRule>
  </conditionalFormatting>
  <conditionalFormatting sqref="D790">
    <cfRule type="cellIs" dxfId="403" priority="502" operator="equal">
      <formula>#REF!</formula>
    </cfRule>
  </conditionalFormatting>
  <conditionalFormatting sqref="D781">
    <cfRule type="cellIs" dxfId="402" priority="506" operator="equal">
      <formula>#REF!</formula>
    </cfRule>
  </conditionalFormatting>
  <conditionalFormatting sqref="D779">
    <cfRule type="cellIs" dxfId="401" priority="508" operator="equal">
      <formula>#REF!</formula>
    </cfRule>
  </conditionalFormatting>
  <conditionalFormatting sqref="D780">
    <cfRule type="cellIs" dxfId="400" priority="507" operator="equal">
      <formula>#REF!</formula>
    </cfRule>
  </conditionalFormatting>
  <conditionalFormatting sqref="D792">
    <cfRule type="cellIs" dxfId="399" priority="504" operator="equal">
      <formula>#REF!</formula>
    </cfRule>
  </conditionalFormatting>
  <conditionalFormatting sqref="D785">
    <cfRule type="cellIs" dxfId="398" priority="505" operator="equal">
      <formula>#REF!</formula>
    </cfRule>
  </conditionalFormatting>
  <conditionalFormatting sqref="D793">
    <cfRule type="cellIs" dxfId="397" priority="503" operator="equal">
      <formula>#REF!</formula>
    </cfRule>
  </conditionalFormatting>
  <conditionalFormatting sqref="D784">
    <cfRule type="cellIs" dxfId="396" priority="499" operator="equal">
      <formula>#REF!</formula>
    </cfRule>
  </conditionalFormatting>
  <conditionalFormatting sqref="D812">
    <cfRule type="cellIs" dxfId="395" priority="470" operator="equal">
      <formula>#REF!</formula>
    </cfRule>
  </conditionalFormatting>
  <conditionalFormatting sqref="D783">
    <cfRule type="cellIs" dxfId="394" priority="500" operator="equal">
      <formula>#REF!</formula>
    </cfRule>
  </conditionalFormatting>
  <conditionalFormatting sqref="D786">
    <cfRule type="cellIs" dxfId="393" priority="498" operator="equal">
      <formula>#REF!</formula>
    </cfRule>
  </conditionalFormatting>
  <conditionalFormatting sqref="D787">
    <cfRule type="cellIs" dxfId="392" priority="497" operator="equal">
      <formula>#REF!</formula>
    </cfRule>
  </conditionalFormatting>
  <conditionalFormatting sqref="D788">
    <cfRule type="cellIs" dxfId="391" priority="496" operator="equal">
      <formula>#REF!</formula>
    </cfRule>
  </conditionalFormatting>
  <conditionalFormatting sqref="D791">
    <cfRule type="cellIs" dxfId="390" priority="494" operator="equal">
      <formula>#REF!</formula>
    </cfRule>
  </conditionalFormatting>
  <conditionalFormatting sqref="D795">
    <cfRule type="cellIs" dxfId="389" priority="492" operator="equal">
      <formula>#REF!</formula>
    </cfRule>
  </conditionalFormatting>
  <conditionalFormatting sqref="D798 D800">
    <cfRule type="cellIs" dxfId="388" priority="493" operator="equal">
      <formula>#REF!</formula>
    </cfRule>
  </conditionalFormatting>
  <conditionalFormatting sqref="D796">
    <cfRule type="cellIs" dxfId="387" priority="491" operator="equal">
      <formula>#REF!</formula>
    </cfRule>
  </conditionalFormatting>
  <conditionalFormatting sqref="D797">
    <cfRule type="cellIs" dxfId="386" priority="490" operator="equal">
      <formula>#REF!</formula>
    </cfRule>
  </conditionalFormatting>
  <conditionalFormatting sqref="D831">
    <cfRule type="cellIs" dxfId="385" priority="457" operator="equal">
      <formula>#REF!</formula>
    </cfRule>
  </conditionalFormatting>
  <conditionalFormatting sqref="D833">
    <cfRule type="cellIs" dxfId="384" priority="455" operator="equal">
      <formula>#REF!</formula>
    </cfRule>
  </conditionalFormatting>
  <conditionalFormatting sqref="D815">
    <cfRule type="cellIs" dxfId="383" priority="473" operator="equal">
      <formula>#REF!</formula>
    </cfRule>
  </conditionalFormatting>
  <conditionalFormatting sqref="D844">
    <cfRule type="cellIs" dxfId="382" priority="445" operator="equal">
      <formula>#REF!</formula>
    </cfRule>
  </conditionalFormatting>
  <conditionalFormatting sqref="D811">
    <cfRule type="cellIs" dxfId="381" priority="471" operator="equal">
      <formula>#REF!</formula>
    </cfRule>
  </conditionalFormatting>
  <conditionalFormatting sqref="D855">
    <cfRule type="cellIs" dxfId="380" priority="437" operator="equal">
      <formula>#REF!</formula>
    </cfRule>
  </conditionalFormatting>
  <conditionalFormatting sqref="D813">
    <cfRule type="cellIs" dxfId="379" priority="472" operator="equal">
      <formula>#REF!</formula>
    </cfRule>
  </conditionalFormatting>
  <conditionalFormatting sqref="D942">
    <cfRule type="cellIs" dxfId="378" priority="370" operator="equal">
      <formula>#REF!</formula>
    </cfRule>
  </conditionalFormatting>
  <conditionalFormatting sqref="D963">
    <cfRule type="cellIs" dxfId="377" priority="352" operator="equal">
      <formula>#REF!</formula>
    </cfRule>
  </conditionalFormatting>
  <conditionalFormatting sqref="D1038 D1043 D1045 D1067 D1071">
    <cfRule type="cellIs" dxfId="376" priority="348" operator="equal">
      <formula>#REF!</formula>
    </cfRule>
  </conditionalFormatting>
  <conditionalFormatting sqref="D1005">
    <cfRule type="cellIs" dxfId="375" priority="319" operator="equal">
      <formula>#REF!</formula>
    </cfRule>
  </conditionalFormatting>
  <conditionalFormatting sqref="D1037">
    <cfRule type="cellIs" dxfId="374" priority="291" operator="equal">
      <formula>#REF!</formula>
    </cfRule>
  </conditionalFormatting>
  <conditionalFormatting sqref="D1042">
    <cfRule type="cellIs" dxfId="373" priority="288" operator="equal">
      <formula>#REF!</formula>
    </cfRule>
  </conditionalFormatting>
  <conditionalFormatting sqref="D967 D969">
    <cfRule type="cellIs" dxfId="372" priority="285" operator="equal">
      <formula>#REF!</formula>
    </cfRule>
  </conditionalFormatting>
  <conditionalFormatting sqref="D846">
    <cfRule type="cellIs" dxfId="371" priority="443" operator="equal">
      <formula>#REF!</formula>
    </cfRule>
  </conditionalFormatting>
  <conditionalFormatting sqref="D904">
    <cfRule type="cellIs" dxfId="370" priority="409" operator="equal">
      <formula>#REF!</formula>
    </cfRule>
  </conditionalFormatting>
  <conditionalFormatting sqref="D845">
    <cfRule type="cellIs" dxfId="369" priority="442" operator="equal">
      <formula>#REF!</formula>
    </cfRule>
  </conditionalFormatting>
  <conditionalFormatting sqref="D848">
    <cfRule type="cellIs" dxfId="368" priority="440" operator="equal">
      <formula>#REF!</formula>
    </cfRule>
  </conditionalFormatting>
  <conditionalFormatting sqref="D829">
    <cfRule type="cellIs" dxfId="367" priority="459" operator="equal">
      <formula>#REF!</formula>
    </cfRule>
  </conditionalFormatting>
  <conditionalFormatting sqref="D819">
    <cfRule type="cellIs" dxfId="366" priority="462" operator="equal">
      <formula>#REF!</formula>
    </cfRule>
  </conditionalFormatting>
  <conditionalFormatting sqref="D898">
    <cfRule type="cellIs" dxfId="365" priority="413" operator="equal">
      <formula>#REF!</formula>
    </cfRule>
  </conditionalFormatting>
  <conditionalFormatting sqref="D828">
    <cfRule type="cellIs" dxfId="364" priority="461" operator="equal">
      <formula>#REF!</formula>
    </cfRule>
  </conditionalFormatting>
  <conditionalFormatting sqref="D903">
    <cfRule type="cellIs" dxfId="363" priority="410" operator="equal">
      <formula>#REF!</formula>
    </cfRule>
  </conditionalFormatting>
  <conditionalFormatting sqref="D843">
    <cfRule type="cellIs" dxfId="362" priority="444" operator="equal">
      <formula>#REF!</formula>
    </cfRule>
  </conditionalFormatting>
  <conditionalFormatting sqref="D902">
    <cfRule type="cellIs" dxfId="361" priority="411" operator="equal">
      <formula>#REF!</formula>
    </cfRule>
  </conditionalFormatting>
  <conditionalFormatting sqref="D851">
    <cfRule type="cellIs" dxfId="360" priority="405" operator="equal">
      <formula>#REF!</formula>
    </cfRule>
  </conditionalFormatting>
  <conditionalFormatting sqref="D905">
    <cfRule type="cellIs" dxfId="359" priority="408" operator="equal">
      <formula>#REF!</formula>
    </cfRule>
  </conditionalFormatting>
  <conditionalFormatting sqref="D886">
    <cfRule type="cellIs" dxfId="358" priority="421" operator="equal">
      <formula>#REF!</formula>
    </cfRule>
  </conditionalFormatting>
  <conditionalFormatting sqref="D853">
    <cfRule type="cellIs" dxfId="357" priority="406" operator="equal">
      <formula>#REF!</formula>
    </cfRule>
  </conditionalFormatting>
  <conditionalFormatting sqref="D894">
    <cfRule type="cellIs" dxfId="356" priority="416" operator="equal">
      <formula>#REF!</formula>
    </cfRule>
  </conditionalFormatting>
  <conditionalFormatting sqref="D841">
    <cfRule type="cellIs" dxfId="355" priority="446" operator="equal">
      <formula>#REF!</formula>
    </cfRule>
  </conditionalFormatting>
  <conditionalFormatting sqref="D901">
    <cfRule type="cellIs" dxfId="354" priority="412" operator="equal">
      <formula>#REF!</formula>
    </cfRule>
  </conditionalFormatting>
  <conditionalFormatting sqref="D923">
    <cfRule type="cellIs" dxfId="353" priority="389" operator="equal">
      <formula>#REF!</formula>
    </cfRule>
  </conditionalFormatting>
  <conditionalFormatting sqref="D909">
    <cfRule type="cellIs" dxfId="352" priority="401" operator="equal">
      <formula>#REF!</formula>
    </cfRule>
  </conditionalFormatting>
  <conditionalFormatting sqref="D842">
    <cfRule type="cellIs" dxfId="351" priority="447" operator="equal">
      <formula>#REF!</formula>
    </cfRule>
  </conditionalFormatting>
  <conditionalFormatting sqref="D889">
    <cfRule type="cellIs" dxfId="350" priority="420" operator="equal">
      <formula>#REF!</formula>
    </cfRule>
  </conditionalFormatting>
  <conditionalFormatting sqref="D837">
    <cfRule type="cellIs" dxfId="349" priority="450" operator="equal">
      <formula>#REF!</formula>
    </cfRule>
  </conditionalFormatting>
  <conditionalFormatting sqref="D838">
    <cfRule type="cellIs" dxfId="348" priority="449" operator="equal">
      <formula>#REF!</formula>
    </cfRule>
  </conditionalFormatting>
  <conditionalFormatting sqref="D890">
    <cfRule type="cellIs" dxfId="347" priority="419" operator="equal">
      <formula>#REF!</formula>
    </cfRule>
  </conditionalFormatting>
  <conditionalFormatting sqref="D912">
    <cfRule type="cellIs" dxfId="346" priority="399" operator="equal">
      <formula>#REF!</formula>
    </cfRule>
  </conditionalFormatting>
  <conditionalFormatting sqref="D852">
    <cfRule type="cellIs" dxfId="345" priority="404" operator="equal">
      <formula>#REF!</formula>
    </cfRule>
  </conditionalFormatting>
  <conditionalFormatting sqref="D927">
    <cfRule type="cellIs" dxfId="344" priority="385" operator="equal">
      <formula>#REF!</formula>
    </cfRule>
  </conditionalFormatting>
  <conditionalFormatting sqref="D856">
    <cfRule type="cellIs" dxfId="343" priority="436" operator="equal">
      <formula>#REF!</formula>
    </cfRule>
  </conditionalFormatting>
  <conditionalFormatting sqref="D857">
    <cfRule type="cellIs" dxfId="342" priority="435" operator="equal">
      <formula>#REF!</formula>
    </cfRule>
  </conditionalFormatting>
  <conditionalFormatting sqref="D868">
    <cfRule type="cellIs" dxfId="341" priority="434" operator="equal">
      <formula>#REF!</formula>
    </cfRule>
  </conditionalFormatting>
  <conditionalFormatting sqref="D869">
    <cfRule type="cellIs" dxfId="340" priority="433" operator="equal">
      <formula>#REF!</formula>
    </cfRule>
  </conditionalFormatting>
  <conditionalFormatting sqref="D870">
    <cfRule type="cellIs" dxfId="339" priority="432" operator="equal">
      <formula>#REF!</formula>
    </cfRule>
  </conditionalFormatting>
  <conditionalFormatting sqref="D872">
    <cfRule type="cellIs" dxfId="338" priority="431" operator="equal">
      <formula>#REF!</formula>
    </cfRule>
  </conditionalFormatting>
  <conditionalFormatting sqref="D873">
    <cfRule type="cellIs" dxfId="337" priority="430" operator="equal">
      <formula>#REF!</formula>
    </cfRule>
  </conditionalFormatting>
  <conditionalFormatting sqref="D875">
    <cfRule type="cellIs" dxfId="336" priority="429" operator="equal">
      <formula>#REF!</formula>
    </cfRule>
  </conditionalFormatting>
  <conditionalFormatting sqref="D877">
    <cfRule type="cellIs" dxfId="335" priority="427" operator="equal">
      <formula>#REF!</formula>
    </cfRule>
  </conditionalFormatting>
  <conditionalFormatting sqref="D876">
    <cfRule type="cellIs" dxfId="334" priority="426" operator="equal">
      <formula>#REF!</formula>
    </cfRule>
  </conditionalFormatting>
  <conditionalFormatting sqref="D874">
    <cfRule type="cellIs" dxfId="333" priority="428" operator="equal">
      <formula>#REF!</formula>
    </cfRule>
  </conditionalFormatting>
  <conditionalFormatting sqref="D880">
    <cfRule type="cellIs" dxfId="332" priority="424" operator="equal">
      <formula>#REF!</formula>
    </cfRule>
  </conditionalFormatting>
  <conditionalFormatting sqref="D881">
    <cfRule type="cellIs" dxfId="331" priority="423" operator="equal">
      <formula>#REF!</formula>
    </cfRule>
  </conditionalFormatting>
  <conditionalFormatting sqref="D879">
    <cfRule type="cellIs" dxfId="330" priority="425" operator="equal">
      <formula>#REF!</formula>
    </cfRule>
  </conditionalFormatting>
  <conditionalFormatting sqref="D882:D885 D887:D888 D892">
    <cfRule type="cellIs" dxfId="329" priority="422" operator="equal">
      <formula>#REF!</formula>
    </cfRule>
  </conditionalFormatting>
  <conditionalFormatting sqref="D897 D899">
    <cfRule type="cellIs" dxfId="328" priority="417" operator="equal">
      <formula>#REF!</formula>
    </cfRule>
  </conditionalFormatting>
  <conditionalFormatting sqref="D916">
    <cfRule type="cellIs" dxfId="327" priority="396" operator="equal">
      <formula>#REF!</formula>
    </cfRule>
  </conditionalFormatting>
  <conditionalFormatting sqref="D895">
    <cfRule type="cellIs" dxfId="326" priority="415" operator="equal">
      <formula>#REF!</formula>
    </cfRule>
  </conditionalFormatting>
  <conditionalFormatting sqref="D891">
    <cfRule type="cellIs" dxfId="325" priority="418" operator="equal">
      <formula>#REF!</formula>
    </cfRule>
  </conditionalFormatting>
  <conditionalFormatting sqref="D938">
    <cfRule type="cellIs" dxfId="324" priority="376" operator="equal">
      <formula>#REF!</formula>
    </cfRule>
  </conditionalFormatting>
  <conditionalFormatting sqref="D919">
    <cfRule type="cellIs" dxfId="323" priority="392" operator="equal">
      <formula>#REF!</formula>
    </cfRule>
  </conditionalFormatting>
  <conditionalFormatting sqref="D920">
    <cfRule type="cellIs" dxfId="322" priority="391" operator="equal">
      <formula>#REF!</formula>
    </cfRule>
  </conditionalFormatting>
  <conditionalFormatting sqref="D917">
    <cfRule type="cellIs" dxfId="321" priority="395" operator="equal">
      <formula>#REF!</formula>
    </cfRule>
  </conditionalFormatting>
  <conditionalFormatting sqref="D896">
    <cfRule type="cellIs" dxfId="320" priority="414" operator="equal">
      <formula>#REF!</formula>
    </cfRule>
  </conditionalFormatting>
  <conditionalFormatting sqref="D910">
    <cfRule type="cellIs" dxfId="319" priority="400" operator="equal">
      <formula>#REF!</formula>
    </cfRule>
  </conditionalFormatting>
  <conditionalFormatting sqref="D913">
    <cfRule type="cellIs" dxfId="318" priority="398" operator="equal">
      <formula>#REF!</formula>
    </cfRule>
  </conditionalFormatting>
  <conditionalFormatting sqref="D925">
    <cfRule type="cellIs" dxfId="317" priority="387" operator="equal">
      <formula>#REF!</formula>
    </cfRule>
  </conditionalFormatting>
  <conditionalFormatting sqref="D932">
    <cfRule type="cellIs" dxfId="316" priority="379" operator="equal">
      <formula>#REF!</formula>
    </cfRule>
  </conditionalFormatting>
  <conditionalFormatting sqref="D911">
    <cfRule type="cellIs" dxfId="315" priority="402" operator="equal">
      <formula>#REF!</formula>
    </cfRule>
  </conditionalFormatting>
  <conditionalFormatting sqref="D940">
    <cfRule type="cellIs" dxfId="314" priority="372" operator="equal">
      <formula>#REF!</formula>
    </cfRule>
  </conditionalFormatting>
  <conditionalFormatting sqref="D933">
    <cfRule type="cellIs" dxfId="313" priority="378" operator="equal">
      <formula>#REF!</formula>
    </cfRule>
  </conditionalFormatting>
  <conditionalFormatting sqref="D926">
    <cfRule type="cellIs" dxfId="312" priority="386" operator="equal">
      <formula>#REF!</formula>
    </cfRule>
  </conditionalFormatting>
  <conditionalFormatting sqref="D924">
    <cfRule type="cellIs" dxfId="311" priority="388" operator="equal">
      <formula>#REF!</formula>
    </cfRule>
  </conditionalFormatting>
  <conditionalFormatting sqref="D930">
    <cfRule type="cellIs" dxfId="310" priority="381" operator="equal">
      <formula>#REF!</formula>
    </cfRule>
  </conditionalFormatting>
  <conditionalFormatting sqref="D931">
    <cfRule type="cellIs" dxfId="309" priority="380" operator="equal">
      <formula>#REF!</formula>
    </cfRule>
  </conditionalFormatting>
  <conditionalFormatting sqref="D961">
    <cfRule type="cellIs" dxfId="308" priority="354" operator="equal">
      <formula>#REF!</formula>
    </cfRule>
  </conditionalFormatting>
  <conditionalFormatting sqref="D941">
    <cfRule type="cellIs" dxfId="307" priority="371" operator="equal">
      <formula>#REF!</formula>
    </cfRule>
  </conditionalFormatting>
  <conditionalFormatting sqref="D929">
    <cfRule type="cellIs" dxfId="306" priority="382" operator="equal">
      <formula>#REF!</formula>
    </cfRule>
  </conditionalFormatting>
  <conditionalFormatting sqref="D921">
    <cfRule type="cellIs" dxfId="305" priority="390" operator="equal">
      <formula>#REF!</formula>
    </cfRule>
  </conditionalFormatting>
  <conditionalFormatting sqref="D948">
    <cfRule type="cellIs" dxfId="304" priority="365" operator="equal">
      <formula>#REF!</formula>
    </cfRule>
  </conditionalFormatting>
  <conditionalFormatting sqref="D953">
    <cfRule type="cellIs" dxfId="303" priority="361" operator="equal">
      <formula>#REF!</formula>
    </cfRule>
  </conditionalFormatting>
  <conditionalFormatting sqref="D947">
    <cfRule type="cellIs" dxfId="302" priority="366" operator="equal">
      <formula>#REF!</formula>
    </cfRule>
  </conditionalFormatting>
  <conditionalFormatting sqref="D918">
    <cfRule type="cellIs" dxfId="301" priority="393" operator="equal">
      <formula>#REF!</formula>
    </cfRule>
  </conditionalFormatting>
  <conditionalFormatting sqref="D956">
    <cfRule type="cellIs" dxfId="300" priority="358" operator="equal">
      <formula>#REF!</formula>
    </cfRule>
  </conditionalFormatting>
  <conditionalFormatting sqref="D949">
    <cfRule type="cellIs" dxfId="299" priority="364" operator="equal">
      <formula>#REF!</formula>
    </cfRule>
  </conditionalFormatting>
  <conditionalFormatting sqref="D939">
    <cfRule type="cellIs" dxfId="298" priority="373" operator="equal">
      <formula>#REF!</formula>
    </cfRule>
  </conditionalFormatting>
  <conditionalFormatting sqref="D971">
    <cfRule type="cellIs" dxfId="297" priority="350" operator="equal">
      <formula>#REF!</formula>
    </cfRule>
  </conditionalFormatting>
  <conditionalFormatting sqref="D937">
    <cfRule type="cellIs" dxfId="296" priority="374" operator="equal">
      <formula>#REF!</formula>
    </cfRule>
  </conditionalFormatting>
  <conditionalFormatting sqref="D1003">
    <cfRule type="cellIs" dxfId="295" priority="321" operator="equal">
      <formula>#REF!</formula>
    </cfRule>
  </conditionalFormatting>
  <conditionalFormatting sqref="D960">
    <cfRule type="cellIs" dxfId="294" priority="355" operator="equal">
      <formula>#REF!</formula>
    </cfRule>
  </conditionalFormatting>
  <conditionalFormatting sqref="D959">
    <cfRule type="cellIs" dxfId="293" priority="356" operator="equal">
      <formula>#REF!</formula>
    </cfRule>
  </conditionalFormatting>
  <conditionalFormatting sqref="D962">
    <cfRule type="cellIs" dxfId="292" priority="353" operator="equal">
      <formula>#REF!</formula>
    </cfRule>
  </conditionalFormatting>
  <conditionalFormatting sqref="D936">
    <cfRule type="cellIs" dxfId="291" priority="375" operator="equal">
      <formula>#REF!</formula>
    </cfRule>
  </conditionalFormatting>
  <conditionalFormatting sqref="D958">
    <cfRule type="cellIs" dxfId="290" priority="357" operator="equal">
      <formula>#REF!</formula>
    </cfRule>
  </conditionalFormatting>
  <conditionalFormatting sqref="D1001">
    <cfRule type="cellIs" dxfId="289" priority="323" operator="equal">
      <formula>#REF!</formula>
    </cfRule>
  </conditionalFormatting>
  <conditionalFormatting sqref="D997">
    <cfRule type="cellIs" dxfId="288" priority="325" operator="equal">
      <formula>#REF!</formula>
    </cfRule>
  </conditionalFormatting>
  <conditionalFormatting sqref="D972">
    <cfRule type="cellIs" dxfId="287" priority="351" operator="equal">
      <formula>#REF!</formula>
    </cfRule>
  </conditionalFormatting>
  <conditionalFormatting sqref="D1034">
    <cfRule type="cellIs" dxfId="286" priority="293" operator="equal">
      <formula>#REF!</formula>
    </cfRule>
  </conditionalFormatting>
  <conditionalFormatting sqref="D1017 D1019 D1035 D1044">
    <cfRule type="cellIs" dxfId="285" priority="349" operator="equal">
      <formula>#REF!</formula>
    </cfRule>
  </conditionalFormatting>
  <conditionalFormatting sqref="D944">
    <cfRule type="cellIs" dxfId="284" priority="369" operator="equal">
      <formula>#REF!</formula>
    </cfRule>
  </conditionalFormatting>
  <conditionalFormatting sqref="D952">
    <cfRule type="cellIs" dxfId="283" priority="362" operator="equal">
      <formula>#REF!</formula>
    </cfRule>
  </conditionalFormatting>
  <conditionalFormatting sqref="D1022">
    <cfRule type="cellIs" dxfId="282" priority="304" operator="equal">
      <formula>#REF!</formula>
    </cfRule>
  </conditionalFormatting>
  <conditionalFormatting sqref="D945">
    <cfRule type="cellIs" dxfId="281" priority="368" operator="equal">
      <formula>#REF!</formula>
    </cfRule>
  </conditionalFormatting>
  <conditionalFormatting sqref="D954">
    <cfRule type="cellIs" dxfId="280" priority="360" operator="equal">
      <formula>#REF!</formula>
    </cfRule>
  </conditionalFormatting>
  <conditionalFormatting sqref="D946">
    <cfRule type="cellIs" dxfId="279" priority="367" operator="equal">
      <formula>#REF!</formula>
    </cfRule>
  </conditionalFormatting>
  <conditionalFormatting sqref="D1029">
    <cfRule type="cellIs" dxfId="278" priority="297" operator="equal">
      <formula>#REF!</formula>
    </cfRule>
  </conditionalFormatting>
  <conditionalFormatting sqref="D951">
    <cfRule type="cellIs" dxfId="277" priority="363" operator="equal">
      <formula>#REF!</formula>
    </cfRule>
  </conditionalFormatting>
  <conditionalFormatting sqref="D955">
    <cfRule type="cellIs" dxfId="276" priority="359" operator="equal">
      <formula>#REF!</formula>
    </cfRule>
  </conditionalFormatting>
  <conditionalFormatting sqref="D988:D992">
    <cfRule type="cellIs" dxfId="275" priority="328" operator="equal">
      <formula>#REF!</formula>
    </cfRule>
  </conditionalFormatting>
  <conditionalFormatting sqref="D1023">
    <cfRule type="cellIs" dxfId="274" priority="303" operator="equal">
      <formula>#REF!</formula>
    </cfRule>
  </conditionalFormatting>
  <conditionalFormatting sqref="D1020">
    <cfRule type="cellIs" dxfId="273" priority="305" operator="equal">
      <formula>#REF!</formula>
    </cfRule>
  </conditionalFormatting>
  <conditionalFormatting sqref="D1039">
    <cfRule type="cellIs" dxfId="272" priority="290" operator="equal">
      <formula>#REF!</formula>
    </cfRule>
  </conditionalFormatting>
  <conditionalFormatting sqref="D1002">
    <cfRule type="cellIs" dxfId="271" priority="322" operator="equal">
      <formula>#REF!</formula>
    </cfRule>
  </conditionalFormatting>
  <conditionalFormatting sqref="D1032">
    <cfRule type="cellIs" dxfId="270" priority="295" operator="equal">
      <formula>#REF!</formula>
    </cfRule>
  </conditionalFormatting>
  <conditionalFormatting sqref="D1004">
    <cfRule type="cellIs" dxfId="269" priority="320" operator="equal">
      <formula>#REF!</formula>
    </cfRule>
  </conditionalFormatting>
  <conditionalFormatting sqref="D1000">
    <cfRule type="cellIs" dxfId="268" priority="324" operator="equal">
      <formula>#REF!</formula>
    </cfRule>
  </conditionalFormatting>
  <conditionalFormatting sqref="D1033">
    <cfRule type="cellIs" dxfId="267" priority="294" operator="equal">
      <formula>#REF!</formula>
    </cfRule>
  </conditionalFormatting>
  <conditionalFormatting sqref="D970">
    <cfRule type="cellIs" dxfId="266" priority="287" operator="equal">
      <formula>#REF!</formula>
    </cfRule>
  </conditionalFormatting>
  <conditionalFormatting sqref="D1036">
    <cfRule type="cellIs" dxfId="265" priority="292" operator="equal">
      <formula>#REF!</formula>
    </cfRule>
  </conditionalFormatting>
  <conditionalFormatting sqref="D976">
    <cfRule type="cellIs" dxfId="264" priority="347" operator="equal">
      <formula>#REF!</formula>
    </cfRule>
  </conditionalFormatting>
  <conditionalFormatting sqref="D975">
    <cfRule type="cellIs" dxfId="263" priority="345" operator="equal">
      <formula>#REF!</formula>
    </cfRule>
  </conditionalFormatting>
  <conditionalFormatting sqref="D974">
    <cfRule type="cellIs" dxfId="262" priority="346" operator="equal">
      <formula>#REF!</formula>
    </cfRule>
  </conditionalFormatting>
  <conditionalFormatting sqref="D977">
    <cfRule type="cellIs" dxfId="261" priority="344" operator="equal">
      <formula>#REF!</formula>
    </cfRule>
  </conditionalFormatting>
  <conditionalFormatting sqref="D978">
    <cfRule type="cellIs" dxfId="260" priority="343" operator="equal">
      <formula>#REF!</formula>
    </cfRule>
  </conditionalFormatting>
  <conditionalFormatting sqref="D979">
    <cfRule type="cellIs" dxfId="259" priority="342" operator="equal">
      <formula>#REF!</formula>
    </cfRule>
  </conditionalFormatting>
  <conditionalFormatting sqref="D981">
    <cfRule type="cellIs" dxfId="258" priority="341" operator="equal">
      <formula>#REF!</formula>
    </cfRule>
  </conditionalFormatting>
  <conditionalFormatting sqref="D980">
    <cfRule type="cellIs" dxfId="257" priority="340" operator="equal">
      <formula>#REF!</formula>
    </cfRule>
  </conditionalFormatting>
  <conditionalFormatting sqref="D982">
    <cfRule type="cellIs" dxfId="256" priority="339" operator="equal">
      <formula>#REF!</formula>
    </cfRule>
  </conditionalFormatting>
  <conditionalFormatting sqref="D983">
    <cfRule type="cellIs" dxfId="255" priority="338" operator="equal">
      <formula>#REF!</formula>
    </cfRule>
  </conditionalFormatting>
  <conditionalFormatting sqref="D984">
    <cfRule type="cellIs" dxfId="254" priority="337" operator="equal">
      <formula>#REF!</formula>
    </cfRule>
  </conditionalFormatting>
  <conditionalFormatting sqref="D987">
    <cfRule type="cellIs" dxfId="253" priority="336" operator="equal">
      <formula>#REF!</formula>
    </cfRule>
  </conditionalFormatting>
  <conditionalFormatting sqref="D986">
    <cfRule type="cellIs" dxfId="252" priority="335" operator="equal">
      <formula>#REF!</formula>
    </cfRule>
  </conditionalFormatting>
  <conditionalFormatting sqref="D1031">
    <cfRule type="cellIs" dxfId="251" priority="296" operator="equal">
      <formula>#REF!</formula>
    </cfRule>
  </conditionalFormatting>
  <conditionalFormatting sqref="D1041">
    <cfRule type="cellIs" dxfId="250" priority="289" operator="equal">
      <formula>#REF!</formula>
    </cfRule>
  </conditionalFormatting>
  <conditionalFormatting sqref="D993">
    <cfRule type="cellIs" dxfId="249" priority="329" operator="equal">
      <formula>#REF!</formula>
    </cfRule>
  </conditionalFormatting>
  <conditionalFormatting sqref="D1026">
    <cfRule type="cellIs" dxfId="248" priority="300" operator="equal">
      <formula>#REF!</formula>
    </cfRule>
  </conditionalFormatting>
  <conditionalFormatting sqref="D994:D995">
    <cfRule type="cellIs" dxfId="247" priority="327" operator="equal">
      <formula>#REF!</formula>
    </cfRule>
  </conditionalFormatting>
  <conditionalFormatting sqref="D996">
    <cfRule type="cellIs" dxfId="246" priority="326" operator="equal">
      <formula>#REF!</formula>
    </cfRule>
  </conditionalFormatting>
  <conditionalFormatting sqref="D966">
    <cfRule type="cellIs" dxfId="245" priority="286" operator="equal">
      <formula>#REF!</formula>
    </cfRule>
  </conditionalFormatting>
  <conditionalFormatting sqref="D999">
    <cfRule type="cellIs" dxfId="244" priority="317" operator="equal">
      <formula>#REF!</formula>
    </cfRule>
  </conditionalFormatting>
  <conditionalFormatting sqref="D998">
    <cfRule type="cellIs" dxfId="243" priority="318" operator="equal">
      <formula>#REF!</formula>
    </cfRule>
  </conditionalFormatting>
  <conditionalFormatting sqref="D1007">
    <cfRule type="cellIs" dxfId="242" priority="315" operator="equal">
      <formula>#REF!</formula>
    </cfRule>
  </conditionalFormatting>
  <conditionalFormatting sqref="D1006">
    <cfRule type="cellIs" dxfId="241" priority="316" operator="equal">
      <formula>#REF!</formula>
    </cfRule>
  </conditionalFormatting>
  <conditionalFormatting sqref="D1009">
    <cfRule type="cellIs" dxfId="240" priority="313" operator="equal">
      <formula>#REF!</formula>
    </cfRule>
  </conditionalFormatting>
  <conditionalFormatting sqref="D1008">
    <cfRule type="cellIs" dxfId="239" priority="314" operator="equal">
      <formula>#REF!</formula>
    </cfRule>
  </conditionalFormatting>
  <conditionalFormatting sqref="D1011">
    <cfRule type="cellIs" dxfId="238" priority="312" operator="equal">
      <formula>#REF!</formula>
    </cfRule>
  </conditionalFormatting>
  <conditionalFormatting sqref="D1012">
    <cfRule type="cellIs" dxfId="237" priority="311" operator="equal">
      <formula>#REF!</formula>
    </cfRule>
  </conditionalFormatting>
  <conditionalFormatting sqref="D1013">
    <cfRule type="cellIs" dxfId="236" priority="310" operator="equal">
      <formula>#REF!</formula>
    </cfRule>
  </conditionalFormatting>
  <conditionalFormatting sqref="D1014">
    <cfRule type="cellIs" dxfId="235" priority="309" operator="equal">
      <formula>#REF!</formula>
    </cfRule>
  </conditionalFormatting>
  <conditionalFormatting sqref="D1015">
    <cfRule type="cellIs" dxfId="234" priority="308" operator="equal">
      <formula>#REF!</formula>
    </cfRule>
  </conditionalFormatting>
  <conditionalFormatting sqref="D1016">
    <cfRule type="cellIs" dxfId="233" priority="307" operator="equal">
      <formula>#REF!</formula>
    </cfRule>
  </conditionalFormatting>
  <conditionalFormatting sqref="D1018">
    <cfRule type="cellIs" dxfId="232" priority="306" operator="equal">
      <formula>#REF!</formula>
    </cfRule>
  </conditionalFormatting>
  <conditionalFormatting sqref="D1024">
    <cfRule type="cellIs" dxfId="231" priority="302" operator="equal">
      <formula>#REF!</formula>
    </cfRule>
  </conditionalFormatting>
  <conditionalFormatting sqref="D1025">
    <cfRule type="cellIs" dxfId="230" priority="301" operator="equal">
      <formula>#REF!</formula>
    </cfRule>
  </conditionalFormatting>
  <conditionalFormatting sqref="D1027">
    <cfRule type="cellIs" dxfId="229" priority="299" operator="equal">
      <formula>#REF!</formula>
    </cfRule>
  </conditionalFormatting>
  <conditionalFormatting sqref="D1028">
    <cfRule type="cellIs" dxfId="228" priority="298" operator="equal">
      <formula>#REF!</formula>
    </cfRule>
  </conditionalFormatting>
  <conditionalFormatting sqref="D968">
    <cfRule type="cellIs" dxfId="227" priority="284" operator="equal">
      <formula>#REF!</formula>
    </cfRule>
  </conditionalFormatting>
  <conditionalFormatting sqref="D1050">
    <cfRule type="cellIs" dxfId="226" priority="282" operator="equal">
      <formula>#REF!</formula>
    </cfRule>
  </conditionalFormatting>
  <conditionalFormatting sqref="D1049">
    <cfRule type="cellIs" dxfId="225" priority="279" operator="equal">
      <formula>#REF!</formula>
    </cfRule>
  </conditionalFormatting>
  <conditionalFormatting sqref="D1051">
    <cfRule type="cellIs" dxfId="224" priority="283" operator="equal">
      <formula>#REF!</formula>
    </cfRule>
  </conditionalFormatting>
  <conditionalFormatting sqref="D1046">
    <cfRule type="cellIs" dxfId="223" priority="281" operator="equal">
      <formula>#REF!</formula>
    </cfRule>
  </conditionalFormatting>
  <conditionalFormatting sqref="D1048">
    <cfRule type="cellIs" dxfId="222" priority="280" operator="equal">
      <formula>#REF!</formula>
    </cfRule>
  </conditionalFormatting>
  <conditionalFormatting sqref="D1052">
    <cfRule type="cellIs" dxfId="221" priority="278" operator="equal">
      <formula>#REF!</formula>
    </cfRule>
  </conditionalFormatting>
  <conditionalFormatting sqref="D1053">
    <cfRule type="cellIs" dxfId="220" priority="277" operator="equal">
      <formula>#REF!</formula>
    </cfRule>
  </conditionalFormatting>
  <conditionalFormatting sqref="D1058">
    <cfRule type="cellIs" dxfId="219" priority="275" operator="equal">
      <formula>#REF!</formula>
    </cfRule>
  </conditionalFormatting>
  <conditionalFormatting sqref="D1057">
    <cfRule type="cellIs" dxfId="218" priority="272" operator="equal">
      <formula>#REF!</formula>
    </cfRule>
  </conditionalFormatting>
  <conditionalFormatting sqref="D1066">
    <cfRule type="cellIs" dxfId="217" priority="276" operator="equal">
      <formula>#REF!</formula>
    </cfRule>
  </conditionalFormatting>
  <conditionalFormatting sqref="D1054">
    <cfRule type="cellIs" dxfId="216" priority="274" operator="equal">
      <formula>#REF!</formula>
    </cfRule>
  </conditionalFormatting>
  <conditionalFormatting sqref="D1056">
    <cfRule type="cellIs" dxfId="215" priority="273" operator="equal">
      <formula>#REF!</formula>
    </cfRule>
  </conditionalFormatting>
  <conditionalFormatting sqref="D1059">
    <cfRule type="cellIs" dxfId="214" priority="270" operator="equal">
      <formula>#REF!</formula>
    </cfRule>
  </conditionalFormatting>
  <conditionalFormatting sqref="D1060">
    <cfRule type="cellIs" dxfId="213" priority="271" operator="equal">
      <formula>#REF!</formula>
    </cfRule>
  </conditionalFormatting>
  <conditionalFormatting sqref="D1064">
    <cfRule type="cellIs" dxfId="212" priority="269" operator="equal">
      <formula>#REF!</formula>
    </cfRule>
  </conditionalFormatting>
  <conditionalFormatting sqref="D1063">
    <cfRule type="cellIs" dxfId="211" priority="267" operator="equal">
      <formula>#REF!</formula>
    </cfRule>
  </conditionalFormatting>
  <conditionalFormatting sqref="D1062">
    <cfRule type="cellIs" dxfId="210" priority="268" operator="equal">
      <formula>#REF!</formula>
    </cfRule>
  </conditionalFormatting>
  <conditionalFormatting sqref="D1065">
    <cfRule type="cellIs" dxfId="209" priority="266" operator="equal">
      <formula>#REF!</formula>
    </cfRule>
  </conditionalFormatting>
  <conditionalFormatting sqref="D1069">
    <cfRule type="cellIs" dxfId="208" priority="265" operator="equal">
      <formula>#REF!</formula>
    </cfRule>
  </conditionalFormatting>
  <conditionalFormatting sqref="D1068">
    <cfRule type="cellIs" dxfId="207" priority="264" operator="equal">
      <formula>#REF!</formula>
    </cfRule>
  </conditionalFormatting>
  <conditionalFormatting sqref="D1070">
    <cfRule type="cellIs" dxfId="206" priority="263" operator="equal">
      <formula>#REF!</formula>
    </cfRule>
  </conditionalFormatting>
  <conditionalFormatting sqref="D1072">
    <cfRule type="cellIs" dxfId="205" priority="262" operator="equal">
      <formula>#REF!</formula>
    </cfRule>
  </conditionalFormatting>
  <conditionalFormatting sqref="D1078">
    <cfRule type="cellIs" dxfId="204" priority="261" operator="equal">
      <formula>#REF!</formula>
    </cfRule>
  </conditionalFormatting>
  <conditionalFormatting sqref="D1076">
    <cfRule type="cellIs" dxfId="203" priority="260" operator="equal">
      <formula>#REF!</formula>
    </cfRule>
  </conditionalFormatting>
  <conditionalFormatting sqref="D1075">
    <cfRule type="cellIs" dxfId="202" priority="258" operator="equal">
      <formula>#REF!</formula>
    </cfRule>
  </conditionalFormatting>
  <conditionalFormatting sqref="D1074">
    <cfRule type="cellIs" dxfId="201" priority="259" operator="equal">
      <formula>#REF!</formula>
    </cfRule>
  </conditionalFormatting>
  <conditionalFormatting sqref="D1077">
    <cfRule type="cellIs" dxfId="200" priority="257" operator="equal">
      <formula>#REF!</formula>
    </cfRule>
  </conditionalFormatting>
  <conditionalFormatting sqref="D1084">
    <cfRule type="cellIs" dxfId="199" priority="256" operator="equal">
      <formula>#REF!</formula>
    </cfRule>
  </conditionalFormatting>
  <conditionalFormatting sqref="D1082">
    <cfRule type="cellIs" dxfId="198" priority="255" operator="equal">
      <formula>#REF!</formula>
    </cfRule>
  </conditionalFormatting>
  <conditionalFormatting sqref="D1081">
    <cfRule type="cellIs" dxfId="197" priority="253" operator="equal">
      <formula>#REF!</formula>
    </cfRule>
  </conditionalFormatting>
  <conditionalFormatting sqref="D1080">
    <cfRule type="cellIs" dxfId="196" priority="254" operator="equal">
      <formula>#REF!</formula>
    </cfRule>
  </conditionalFormatting>
  <conditionalFormatting sqref="D1083">
    <cfRule type="cellIs" dxfId="195" priority="252" operator="equal">
      <formula>#REF!</formula>
    </cfRule>
  </conditionalFormatting>
  <conditionalFormatting sqref="D1090">
    <cfRule type="cellIs" dxfId="194" priority="251" operator="equal">
      <formula>#REF!</formula>
    </cfRule>
  </conditionalFormatting>
  <conditionalFormatting sqref="D1088">
    <cfRule type="cellIs" dxfId="193" priority="250" operator="equal">
      <formula>#REF!</formula>
    </cfRule>
  </conditionalFormatting>
  <conditionalFormatting sqref="D1087">
    <cfRule type="cellIs" dxfId="192" priority="248" operator="equal">
      <formula>#REF!</formula>
    </cfRule>
  </conditionalFormatting>
  <conditionalFormatting sqref="D1086">
    <cfRule type="cellIs" dxfId="191" priority="249" operator="equal">
      <formula>#REF!</formula>
    </cfRule>
  </conditionalFormatting>
  <conditionalFormatting sqref="D1089">
    <cfRule type="cellIs" dxfId="190" priority="247" operator="equal">
      <formula>#REF!</formula>
    </cfRule>
  </conditionalFormatting>
  <conditionalFormatting sqref="D1091">
    <cfRule type="cellIs" dxfId="189" priority="246" operator="equal">
      <formula>#REF!</formula>
    </cfRule>
  </conditionalFormatting>
  <conditionalFormatting sqref="D1098">
    <cfRule type="cellIs" dxfId="188" priority="245" operator="equal">
      <formula>#REF!</formula>
    </cfRule>
  </conditionalFormatting>
  <conditionalFormatting sqref="D1097">
    <cfRule type="cellIs" dxfId="187" priority="244" operator="equal">
      <formula>#REF!</formula>
    </cfRule>
  </conditionalFormatting>
  <conditionalFormatting sqref="D1095">
    <cfRule type="cellIs" dxfId="186" priority="243" operator="equal">
      <formula>#REF!</formula>
    </cfRule>
  </conditionalFormatting>
  <conditionalFormatting sqref="D1094">
    <cfRule type="cellIs" dxfId="185" priority="241" operator="equal">
      <formula>#REF!</formula>
    </cfRule>
  </conditionalFormatting>
  <conditionalFormatting sqref="D1093">
    <cfRule type="cellIs" dxfId="184" priority="242" operator="equal">
      <formula>#REF!</formula>
    </cfRule>
  </conditionalFormatting>
  <conditionalFormatting sqref="D1096">
    <cfRule type="cellIs" dxfId="183" priority="240" operator="equal">
      <formula>#REF!</formula>
    </cfRule>
  </conditionalFormatting>
  <conditionalFormatting sqref="D1100">
    <cfRule type="cellIs" dxfId="182" priority="239" operator="equal">
      <formula>#REF!</formula>
    </cfRule>
  </conditionalFormatting>
  <conditionalFormatting sqref="D1099">
    <cfRule type="cellIs" dxfId="181" priority="238" operator="equal">
      <formula>#REF!</formula>
    </cfRule>
  </conditionalFormatting>
  <conditionalFormatting sqref="D1101">
    <cfRule type="cellIs" dxfId="180" priority="237" operator="equal">
      <formula>#REF!</formula>
    </cfRule>
  </conditionalFormatting>
  <conditionalFormatting sqref="D1102">
    <cfRule type="cellIs" dxfId="179" priority="236" operator="equal">
      <formula>#REF!</formula>
    </cfRule>
  </conditionalFormatting>
  <conditionalFormatting sqref="D1106">
    <cfRule type="cellIs" dxfId="178" priority="227" operator="equal">
      <formula>#REF!</formula>
    </cfRule>
  </conditionalFormatting>
  <conditionalFormatting sqref="D1107">
    <cfRule type="cellIs" dxfId="177" priority="226" operator="equal">
      <formula>#REF!</formula>
    </cfRule>
  </conditionalFormatting>
  <conditionalFormatting sqref="D1109">
    <cfRule type="cellIs" dxfId="176" priority="225" operator="equal">
      <formula>#REF!</formula>
    </cfRule>
  </conditionalFormatting>
  <conditionalFormatting sqref="D1123">
    <cfRule type="cellIs" dxfId="175" priority="213" operator="equal">
      <formula>#REF!</formula>
    </cfRule>
  </conditionalFormatting>
  <conditionalFormatting sqref="D1104">
    <cfRule type="cellIs" dxfId="174" priority="232" operator="equal">
      <formula>#REF!</formula>
    </cfRule>
  </conditionalFormatting>
  <conditionalFormatting sqref="D1125">
    <cfRule type="cellIs" dxfId="173" priority="214" operator="equal">
      <formula>#REF!</formula>
    </cfRule>
  </conditionalFormatting>
  <conditionalFormatting sqref="D1110">
    <cfRule type="cellIs" dxfId="172" priority="224" operator="equal">
      <formula>#REF!</formula>
    </cfRule>
  </conditionalFormatting>
  <conditionalFormatting sqref="D1105">
    <cfRule type="cellIs" dxfId="171" priority="228" operator="equal">
      <formula>#REF!</formula>
    </cfRule>
  </conditionalFormatting>
  <conditionalFormatting sqref="D1111">
    <cfRule type="cellIs" dxfId="170" priority="223" operator="equal">
      <formula>#REF!</formula>
    </cfRule>
  </conditionalFormatting>
  <conditionalFormatting sqref="D1112">
    <cfRule type="cellIs" dxfId="169" priority="222" operator="equal">
      <formula>#REF!</formula>
    </cfRule>
  </conditionalFormatting>
  <conditionalFormatting sqref="D1114">
    <cfRule type="cellIs" dxfId="168" priority="221" operator="equal">
      <formula>#REF!</formula>
    </cfRule>
  </conditionalFormatting>
  <conditionalFormatting sqref="D1122">
    <cfRule type="cellIs" dxfId="167" priority="211" operator="equal">
      <formula>#REF!</formula>
    </cfRule>
  </conditionalFormatting>
  <conditionalFormatting sqref="D1124">
    <cfRule type="cellIs" dxfId="166" priority="210" operator="equal">
      <formula>#REF!</formula>
    </cfRule>
  </conditionalFormatting>
  <conditionalFormatting sqref="D1131">
    <cfRule type="cellIs" dxfId="165" priority="208" operator="equal">
      <formula>#REF!</formula>
    </cfRule>
  </conditionalFormatting>
  <conditionalFormatting sqref="D1115">
    <cfRule type="cellIs" dxfId="164" priority="220" operator="equal">
      <formula>#REF!</formula>
    </cfRule>
  </conditionalFormatting>
  <conditionalFormatting sqref="D1132">
    <cfRule type="cellIs" dxfId="163" priority="209" operator="equal">
      <formula>#REF!</formula>
    </cfRule>
  </conditionalFormatting>
  <conditionalFormatting sqref="D1116">
    <cfRule type="cellIs" dxfId="162" priority="219" operator="equal">
      <formula>#REF!</formula>
    </cfRule>
  </conditionalFormatting>
  <conditionalFormatting sqref="D1117">
    <cfRule type="cellIs" dxfId="161" priority="218" operator="equal">
      <formula>#REF!</formula>
    </cfRule>
  </conditionalFormatting>
  <conditionalFormatting sqref="D1118">
    <cfRule type="cellIs" dxfId="160" priority="216" operator="equal">
      <formula>#REF!</formula>
    </cfRule>
  </conditionalFormatting>
  <conditionalFormatting sqref="D1119">
    <cfRule type="cellIs" dxfId="159" priority="217" operator="equal">
      <formula>#REF!</formula>
    </cfRule>
  </conditionalFormatting>
  <conditionalFormatting sqref="D243">
    <cfRule type="cellIs" dxfId="158" priority="199" operator="equal">
      <formula>#REF!</formula>
    </cfRule>
  </conditionalFormatting>
  <conditionalFormatting sqref="D1121">
    <cfRule type="cellIs" dxfId="157" priority="212" operator="equal">
      <formula>#REF!</formula>
    </cfRule>
  </conditionalFormatting>
  <conditionalFormatting sqref="D1133">
    <cfRule type="cellIs" dxfId="156" priority="207" operator="equal">
      <formula>#REF!</formula>
    </cfRule>
  </conditionalFormatting>
  <conditionalFormatting sqref="D241">
    <cfRule type="cellIs" dxfId="155" priority="198" operator="equal">
      <formula>#REF!</formula>
    </cfRule>
  </conditionalFormatting>
  <conditionalFormatting sqref="D1127">
    <cfRule type="cellIs" dxfId="154" priority="206" operator="equal">
      <formula>#REF!</formula>
    </cfRule>
  </conditionalFormatting>
  <conditionalFormatting sqref="D242">
    <cfRule type="cellIs" dxfId="153" priority="197" operator="equal">
      <formula>#REF!</formula>
    </cfRule>
  </conditionalFormatting>
  <conditionalFormatting sqref="D1129">
    <cfRule type="cellIs" dxfId="152" priority="204" operator="equal">
      <formula>#REF!</formula>
    </cfRule>
  </conditionalFormatting>
  <conditionalFormatting sqref="D1126">
    <cfRule type="cellIs" dxfId="151" priority="205" operator="equal">
      <formula>#REF!</formula>
    </cfRule>
  </conditionalFormatting>
  <conditionalFormatting sqref="D1128">
    <cfRule type="cellIs" dxfId="150" priority="203" operator="equal">
      <formula>#REF!</formula>
    </cfRule>
  </conditionalFormatting>
  <conditionalFormatting sqref="D244">
    <cfRule type="cellIs" dxfId="149" priority="195" operator="equal">
      <formula>#REF!</formula>
    </cfRule>
  </conditionalFormatting>
  <conditionalFormatting sqref="D1130">
    <cfRule type="cellIs" dxfId="148" priority="202" operator="equal">
      <formula>#REF!</formula>
    </cfRule>
  </conditionalFormatting>
  <conditionalFormatting sqref="D247">
    <cfRule type="cellIs" dxfId="147" priority="194" operator="equal">
      <formula>#REF!</formula>
    </cfRule>
  </conditionalFormatting>
  <conditionalFormatting sqref="D246">
    <cfRule type="cellIs" dxfId="146" priority="193" operator="equal">
      <formula>#REF!</formula>
    </cfRule>
  </conditionalFormatting>
  <conditionalFormatting sqref="D245">
    <cfRule type="cellIs" dxfId="145" priority="196" operator="equal">
      <formula>#REF!</formula>
    </cfRule>
  </conditionalFormatting>
  <conditionalFormatting sqref="D248">
    <cfRule type="cellIs" dxfId="144" priority="191" operator="equal">
      <formula>#REF!</formula>
    </cfRule>
  </conditionalFormatting>
  <conditionalFormatting sqref="D249">
    <cfRule type="cellIs" dxfId="143" priority="192" operator="equal">
      <formula>#REF!</formula>
    </cfRule>
  </conditionalFormatting>
  <conditionalFormatting sqref="D1134">
    <cfRule type="cellIs" dxfId="142" priority="189" operator="equal">
      <formula>#REF!</formula>
    </cfRule>
  </conditionalFormatting>
  <conditionalFormatting sqref="D1135">
    <cfRule type="cellIs" dxfId="141" priority="190" operator="equal">
      <formula>#REF!</formula>
    </cfRule>
  </conditionalFormatting>
  <conditionalFormatting sqref="D1141:D1142 D1148:D1150 D1159:D1160 D1152 D1155:D1157 D1162:D1163 D1165:D1173">
    <cfRule type="cellIs" dxfId="140" priority="188" operator="equal">
      <formula>#REF!</formula>
    </cfRule>
  </conditionalFormatting>
  <conditionalFormatting sqref="D1158">
    <cfRule type="cellIs" dxfId="139" priority="183" operator="equal">
      <formula>#REF!</formula>
    </cfRule>
  </conditionalFormatting>
  <conditionalFormatting sqref="D1140">
    <cfRule type="cellIs" dxfId="138" priority="184" operator="equal">
      <formula>#REF!</formula>
    </cfRule>
  </conditionalFormatting>
  <conditionalFormatting sqref="D1137">
    <cfRule type="cellIs" dxfId="137" priority="186" operator="equal">
      <formula>#REF!</formula>
    </cfRule>
  </conditionalFormatting>
  <conditionalFormatting sqref="D1138">
    <cfRule type="cellIs" dxfId="136" priority="185" operator="equal">
      <formula>#REF!</formula>
    </cfRule>
  </conditionalFormatting>
  <conditionalFormatting sqref="D1139">
    <cfRule type="cellIs" dxfId="135" priority="187" operator="equal">
      <formula>#REF!</formula>
    </cfRule>
  </conditionalFormatting>
  <conditionalFormatting sqref="D1143 D1147">
    <cfRule type="cellIs" dxfId="134" priority="182" operator="equal">
      <formula>#REF!</formula>
    </cfRule>
  </conditionalFormatting>
  <conditionalFormatting sqref="D1144">
    <cfRule type="cellIs" dxfId="133" priority="181" operator="equal">
      <formula>#REF!</formula>
    </cfRule>
  </conditionalFormatting>
  <conditionalFormatting sqref="D1145">
    <cfRule type="cellIs" dxfId="132" priority="180" operator="equal">
      <formula>#REF!</formula>
    </cfRule>
  </conditionalFormatting>
  <conditionalFormatting sqref="D1146">
    <cfRule type="cellIs" dxfId="131" priority="179" operator="equal">
      <formula>#REF!</formula>
    </cfRule>
  </conditionalFormatting>
  <conditionalFormatting sqref="D1151">
    <cfRule type="cellIs" dxfId="130" priority="178" operator="equal">
      <formula>#REF!</formula>
    </cfRule>
  </conditionalFormatting>
  <conditionalFormatting sqref="D1154">
    <cfRule type="cellIs" dxfId="129" priority="177" operator="equal">
      <formula>#REF!</formula>
    </cfRule>
  </conditionalFormatting>
  <conditionalFormatting sqref="D1161">
    <cfRule type="cellIs" dxfId="128" priority="176" operator="equal">
      <formula>#REF!</formula>
    </cfRule>
  </conditionalFormatting>
  <conditionalFormatting sqref="D1164">
    <cfRule type="cellIs" dxfId="127" priority="175" operator="equal">
      <formula>#REF!</formula>
    </cfRule>
  </conditionalFormatting>
  <conditionalFormatting sqref="D1185">
    <cfRule type="cellIs" dxfId="126" priority="168" operator="equal">
      <formula>#REF!</formula>
    </cfRule>
  </conditionalFormatting>
  <conditionalFormatting sqref="D1176">
    <cfRule type="cellIs" dxfId="125" priority="172" operator="equal">
      <formula>#REF!</formula>
    </cfRule>
  </conditionalFormatting>
  <conditionalFormatting sqref="D1174">
    <cfRule type="cellIs" dxfId="124" priority="174" operator="equal">
      <formula>#REF!</formula>
    </cfRule>
  </conditionalFormatting>
  <conditionalFormatting sqref="D1175">
    <cfRule type="cellIs" dxfId="123" priority="173" operator="equal">
      <formula>#REF!</formula>
    </cfRule>
  </conditionalFormatting>
  <conditionalFormatting sqref="D1187">
    <cfRule type="cellIs" dxfId="122" priority="170" operator="equal">
      <formula>#REF!</formula>
    </cfRule>
  </conditionalFormatting>
  <conditionalFormatting sqref="D1180">
    <cfRule type="cellIs" dxfId="121" priority="171" operator="equal">
      <formula>#REF!</formula>
    </cfRule>
  </conditionalFormatting>
  <conditionalFormatting sqref="D1188">
    <cfRule type="cellIs" dxfId="120" priority="169" operator="equal">
      <formula>#REF!</formula>
    </cfRule>
  </conditionalFormatting>
  <conditionalFormatting sqref="D1179">
    <cfRule type="cellIs" dxfId="119" priority="165" operator="equal">
      <formula>#REF!</formula>
    </cfRule>
  </conditionalFormatting>
  <conditionalFormatting sqref="D1177">
    <cfRule type="cellIs" dxfId="118" priority="167" operator="equal">
      <formula>#REF!</formula>
    </cfRule>
  </conditionalFormatting>
  <conditionalFormatting sqref="D1178">
    <cfRule type="cellIs" dxfId="117" priority="166" operator="equal">
      <formula>#REF!</formula>
    </cfRule>
  </conditionalFormatting>
  <conditionalFormatting sqref="D1195">
    <cfRule type="cellIs" dxfId="116" priority="154" operator="equal">
      <formula>#REF!</formula>
    </cfRule>
  </conditionalFormatting>
  <conditionalFormatting sqref="D1181">
    <cfRule type="cellIs" dxfId="115" priority="164" operator="equal">
      <formula>#REF!</formula>
    </cfRule>
  </conditionalFormatting>
  <conditionalFormatting sqref="D1182">
    <cfRule type="cellIs" dxfId="114" priority="163" operator="equal">
      <formula>#REF!</formula>
    </cfRule>
  </conditionalFormatting>
  <conditionalFormatting sqref="D1183">
    <cfRule type="cellIs" dxfId="113" priority="162" operator="equal">
      <formula>#REF!</formula>
    </cfRule>
  </conditionalFormatting>
  <conditionalFormatting sqref="D1184">
    <cfRule type="cellIs" dxfId="112" priority="161" operator="equal">
      <formula>#REF!</formula>
    </cfRule>
  </conditionalFormatting>
  <conditionalFormatting sqref="D1186">
    <cfRule type="cellIs" dxfId="111" priority="160" operator="equal">
      <formula>#REF!</formula>
    </cfRule>
  </conditionalFormatting>
  <conditionalFormatting sqref="D1192 D1194">
    <cfRule type="cellIs" dxfId="110" priority="159" operator="equal">
      <formula>#REF!</formula>
    </cfRule>
  </conditionalFormatting>
  <conditionalFormatting sqref="D1190">
    <cfRule type="cellIs" dxfId="109" priority="157" operator="equal">
      <formula>#REF!</formula>
    </cfRule>
  </conditionalFormatting>
  <conditionalFormatting sqref="D1191">
    <cfRule type="cellIs" dxfId="108" priority="156" operator="equal">
      <formula>#REF!</formula>
    </cfRule>
  </conditionalFormatting>
  <conditionalFormatting sqref="D1189">
    <cfRule type="cellIs" dxfId="107" priority="158" operator="equal">
      <formula>#REF!</formula>
    </cfRule>
  </conditionalFormatting>
  <conditionalFormatting sqref="D1193">
    <cfRule type="cellIs" dxfId="106" priority="155" operator="equal">
      <formula>#REF!</formula>
    </cfRule>
  </conditionalFormatting>
  <conditionalFormatting sqref="D1196">
    <cfRule type="cellIs" dxfId="105" priority="153" operator="equal">
      <formula>#REF!</formula>
    </cfRule>
  </conditionalFormatting>
  <conditionalFormatting sqref="D1197">
    <cfRule type="cellIs" dxfId="104" priority="152" operator="equal">
      <formula>#REF!</formula>
    </cfRule>
  </conditionalFormatting>
  <conditionalFormatting sqref="D1198">
    <cfRule type="cellIs" dxfId="103" priority="151" operator="equal">
      <formula>#REF!</formula>
    </cfRule>
  </conditionalFormatting>
  <conditionalFormatting sqref="D1200:D1201">
    <cfRule type="cellIs" dxfId="102" priority="149" operator="equal">
      <formula>#REF!</formula>
    </cfRule>
  </conditionalFormatting>
  <conditionalFormatting sqref="D1199">
    <cfRule type="cellIs" dxfId="101" priority="150" operator="equal">
      <formula>#REF!</formula>
    </cfRule>
  </conditionalFormatting>
  <conditionalFormatting sqref="D1168">
    <cfRule type="cellIs" dxfId="100" priority="145" operator="equal">
      <formula>#REF!</formula>
    </cfRule>
  </conditionalFormatting>
  <conditionalFormatting sqref="D1166">
    <cfRule type="cellIs" dxfId="99" priority="147" operator="equal">
      <formula>#REF!</formula>
    </cfRule>
  </conditionalFormatting>
  <conditionalFormatting sqref="D1170">
    <cfRule type="cellIs" dxfId="98" priority="143" operator="equal">
      <formula>#REF!</formula>
    </cfRule>
  </conditionalFormatting>
  <conditionalFormatting sqref="D1172">
    <cfRule type="cellIs" dxfId="97" priority="141" operator="equal">
      <formula>#REF!</formula>
    </cfRule>
  </conditionalFormatting>
  <conditionalFormatting sqref="D1169">
    <cfRule type="cellIs" dxfId="96" priority="146" operator="equal">
      <formula>#REF!</formula>
    </cfRule>
  </conditionalFormatting>
  <conditionalFormatting sqref="D1171">
    <cfRule type="cellIs" dxfId="95" priority="144" operator="equal">
      <formula>#REF!</formula>
    </cfRule>
  </conditionalFormatting>
  <conditionalFormatting sqref="D1173">
    <cfRule type="cellIs" dxfId="94" priority="142" operator="equal">
      <formula>#REF!</formula>
    </cfRule>
  </conditionalFormatting>
  <conditionalFormatting sqref="D1167">
    <cfRule type="cellIs" dxfId="93" priority="148" operator="equal">
      <formula>#REF!</formula>
    </cfRule>
  </conditionalFormatting>
  <conditionalFormatting sqref="D1219">
    <cfRule type="cellIs" dxfId="92" priority="140" operator="equal">
      <formula>#REF!</formula>
    </cfRule>
  </conditionalFormatting>
  <conditionalFormatting sqref="D1225">
    <cfRule type="cellIs" dxfId="91" priority="135" operator="equal">
      <formula>#REF!</formula>
    </cfRule>
  </conditionalFormatting>
  <conditionalFormatting sqref="D1221">
    <cfRule type="cellIs" dxfId="90" priority="138" operator="equal">
      <formula>#REF!</formula>
    </cfRule>
  </conditionalFormatting>
  <conditionalFormatting sqref="D1222">
    <cfRule type="cellIs" dxfId="89" priority="137" operator="equal">
      <formula>#REF!</formula>
    </cfRule>
  </conditionalFormatting>
  <conditionalFormatting sqref="D1223:D1224">
    <cfRule type="cellIs" dxfId="88" priority="139" operator="equal">
      <formula>#REF!</formula>
    </cfRule>
  </conditionalFormatting>
  <conditionalFormatting sqref="D1226">
    <cfRule type="cellIs" dxfId="87" priority="134" operator="equal">
      <formula>#REF!</formula>
    </cfRule>
  </conditionalFormatting>
  <conditionalFormatting sqref="D1227">
    <cfRule type="cellIs" dxfId="86" priority="136" operator="equal">
      <formula>#REF!</formula>
    </cfRule>
  </conditionalFormatting>
  <conditionalFormatting sqref="D1228">
    <cfRule type="cellIs" dxfId="85" priority="132" operator="equal">
      <formula>#REF!</formula>
    </cfRule>
  </conditionalFormatting>
  <conditionalFormatting sqref="D1229">
    <cfRule type="cellIs" dxfId="84" priority="133" operator="equal">
      <formula>#REF!</formula>
    </cfRule>
  </conditionalFormatting>
  <conditionalFormatting sqref="D1230">
    <cfRule type="cellIs" dxfId="83" priority="130" operator="equal">
      <formula>#REF!</formula>
    </cfRule>
  </conditionalFormatting>
  <conditionalFormatting sqref="D1231">
    <cfRule type="cellIs" dxfId="82" priority="131" operator="equal">
      <formula>#REF!</formula>
    </cfRule>
  </conditionalFormatting>
  <conditionalFormatting sqref="D1232">
    <cfRule type="cellIs" dxfId="81" priority="128" operator="equal">
      <formula>#REF!</formula>
    </cfRule>
  </conditionalFormatting>
  <conditionalFormatting sqref="D1233">
    <cfRule type="cellIs" dxfId="80" priority="129" operator="equal">
      <formula>#REF!</formula>
    </cfRule>
  </conditionalFormatting>
  <conditionalFormatting sqref="D1220">
    <cfRule type="cellIs" dxfId="79" priority="127" operator="equal">
      <formula>#REF!</formula>
    </cfRule>
  </conditionalFormatting>
  <conditionalFormatting sqref="D1235">
    <cfRule type="cellIs" dxfId="78" priority="113" operator="equal">
      <formula>#REF!</formula>
    </cfRule>
  </conditionalFormatting>
  <conditionalFormatting sqref="D1240:D1241">
    <cfRule type="cellIs" dxfId="77" priority="112" operator="equal">
      <formula>#REF!</formula>
    </cfRule>
  </conditionalFormatting>
  <conditionalFormatting sqref="D1237">
    <cfRule type="cellIs" dxfId="76" priority="110" operator="equal">
      <formula>#REF!</formula>
    </cfRule>
  </conditionalFormatting>
  <conditionalFormatting sqref="D1238">
    <cfRule type="cellIs" dxfId="75" priority="109" operator="equal">
      <formula>#REF!</formula>
    </cfRule>
  </conditionalFormatting>
  <conditionalFormatting sqref="D1239">
    <cfRule type="cellIs" dxfId="74" priority="111" operator="equal">
      <formula>#REF!</formula>
    </cfRule>
  </conditionalFormatting>
  <conditionalFormatting sqref="D1242">
    <cfRule type="cellIs" dxfId="73" priority="108" operator="equal">
      <formula>#REF!</formula>
    </cfRule>
  </conditionalFormatting>
  <conditionalFormatting sqref="D1244">
    <cfRule type="cellIs" dxfId="72" priority="107" operator="equal">
      <formula>#REF!</formula>
    </cfRule>
  </conditionalFormatting>
  <conditionalFormatting sqref="D1250:D1251 D1257:D1259 D1268:D1269 D1261 D1264:D1266 D1271:D1272 D1278:D1286">
    <cfRule type="cellIs" dxfId="71" priority="86" operator="equal">
      <formula>#REF!</formula>
    </cfRule>
  </conditionalFormatting>
  <conditionalFormatting sqref="D1267">
    <cfRule type="cellIs" dxfId="70" priority="81" operator="equal">
      <formula>#REF!</formula>
    </cfRule>
  </conditionalFormatting>
  <conditionalFormatting sqref="D1249">
    <cfRule type="cellIs" dxfId="69" priority="82" operator="equal">
      <formula>#REF!</formula>
    </cfRule>
  </conditionalFormatting>
  <conditionalFormatting sqref="D1246">
    <cfRule type="cellIs" dxfId="68" priority="84" operator="equal">
      <formula>#REF!</formula>
    </cfRule>
  </conditionalFormatting>
  <conditionalFormatting sqref="D1247">
    <cfRule type="cellIs" dxfId="67" priority="83" operator="equal">
      <formula>#REF!</formula>
    </cfRule>
  </conditionalFormatting>
  <conditionalFormatting sqref="D1248">
    <cfRule type="cellIs" dxfId="66" priority="85" operator="equal">
      <formula>#REF!</formula>
    </cfRule>
  </conditionalFormatting>
  <conditionalFormatting sqref="D1252 D1256">
    <cfRule type="cellIs" dxfId="65" priority="80" operator="equal">
      <formula>#REF!</formula>
    </cfRule>
  </conditionalFormatting>
  <conditionalFormatting sqref="D1253">
    <cfRule type="cellIs" dxfId="64" priority="79" operator="equal">
      <formula>#REF!</formula>
    </cfRule>
  </conditionalFormatting>
  <conditionalFormatting sqref="D1254">
    <cfRule type="cellIs" dxfId="63" priority="78" operator="equal">
      <formula>#REF!</formula>
    </cfRule>
  </conditionalFormatting>
  <conditionalFormatting sqref="D1255">
    <cfRule type="cellIs" dxfId="62" priority="77" operator="equal">
      <formula>#REF!</formula>
    </cfRule>
  </conditionalFormatting>
  <conditionalFormatting sqref="D1260">
    <cfRule type="cellIs" dxfId="61" priority="76" operator="equal">
      <formula>#REF!</formula>
    </cfRule>
  </conditionalFormatting>
  <conditionalFormatting sqref="D1263">
    <cfRule type="cellIs" dxfId="60" priority="75" operator="equal">
      <formula>#REF!</formula>
    </cfRule>
  </conditionalFormatting>
  <conditionalFormatting sqref="D1270">
    <cfRule type="cellIs" dxfId="59" priority="74" operator="equal">
      <formula>#REF!</formula>
    </cfRule>
  </conditionalFormatting>
  <conditionalFormatting sqref="D1277">
    <cfRule type="cellIs" dxfId="58" priority="73" operator="equal">
      <formula>#REF!</formula>
    </cfRule>
  </conditionalFormatting>
  <conditionalFormatting sqref="D1298">
    <cfRule type="cellIs" dxfId="57" priority="66" operator="equal">
      <formula>#REF!</formula>
    </cfRule>
  </conditionalFormatting>
  <conditionalFormatting sqref="D1289">
    <cfRule type="cellIs" dxfId="56" priority="70" operator="equal">
      <formula>#REF!</formula>
    </cfRule>
  </conditionalFormatting>
  <conditionalFormatting sqref="D1287">
    <cfRule type="cellIs" dxfId="55" priority="72" operator="equal">
      <formula>#REF!</formula>
    </cfRule>
  </conditionalFormatting>
  <conditionalFormatting sqref="D1288">
    <cfRule type="cellIs" dxfId="54" priority="71" operator="equal">
      <formula>#REF!</formula>
    </cfRule>
  </conditionalFormatting>
  <conditionalFormatting sqref="D1300">
    <cfRule type="cellIs" dxfId="53" priority="68" operator="equal">
      <formula>#REF!</formula>
    </cfRule>
  </conditionalFormatting>
  <conditionalFormatting sqref="D1293">
    <cfRule type="cellIs" dxfId="52" priority="69" operator="equal">
      <formula>#REF!</formula>
    </cfRule>
  </conditionalFormatting>
  <conditionalFormatting sqref="D1301">
    <cfRule type="cellIs" dxfId="51" priority="67" operator="equal">
      <formula>#REF!</formula>
    </cfRule>
  </conditionalFormatting>
  <conditionalFormatting sqref="D1292">
    <cfRule type="cellIs" dxfId="50" priority="63" operator="equal">
      <formula>#REF!</formula>
    </cfRule>
  </conditionalFormatting>
  <conditionalFormatting sqref="D1290">
    <cfRule type="cellIs" dxfId="49" priority="65" operator="equal">
      <formula>#REF!</formula>
    </cfRule>
  </conditionalFormatting>
  <conditionalFormatting sqref="D1291">
    <cfRule type="cellIs" dxfId="48" priority="64" operator="equal">
      <formula>#REF!</formula>
    </cfRule>
  </conditionalFormatting>
  <conditionalFormatting sqref="D1314">
    <cfRule type="cellIs" dxfId="47" priority="52" operator="equal">
      <formula>#REF!</formula>
    </cfRule>
  </conditionalFormatting>
  <conditionalFormatting sqref="D1294">
    <cfRule type="cellIs" dxfId="46" priority="62" operator="equal">
      <formula>#REF!</formula>
    </cfRule>
  </conditionalFormatting>
  <conditionalFormatting sqref="D1295">
    <cfRule type="cellIs" dxfId="45" priority="61" operator="equal">
      <formula>#REF!</formula>
    </cfRule>
  </conditionalFormatting>
  <conditionalFormatting sqref="D1296">
    <cfRule type="cellIs" dxfId="44" priority="60" operator="equal">
      <formula>#REF!</formula>
    </cfRule>
  </conditionalFormatting>
  <conditionalFormatting sqref="D1297">
    <cfRule type="cellIs" dxfId="43" priority="59" operator="equal">
      <formula>#REF!</formula>
    </cfRule>
  </conditionalFormatting>
  <conditionalFormatting sqref="D1299">
    <cfRule type="cellIs" dxfId="42" priority="58" operator="equal">
      <formula>#REF!</formula>
    </cfRule>
  </conditionalFormatting>
  <conditionalFormatting sqref="D1311 D1313">
    <cfRule type="cellIs" dxfId="41" priority="57" operator="equal">
      <formula>#REF!</formula>
    </cfRule>
  </conditionalFormatting>
  <conditionalFormatting sqref="D1309">
    <cfRule type="cellIs" dxfId="40" priority="55" operator="equal">
      <formula>#REF!</formula>
    </cfRule>
  </conditionalFormatting>
  <conditionalFormatting sqref="D1310">
    <cfRule type="cellIs" dxfId="39" priority="54" operator="equal">
      <formula>#REF!</formula>
    </cfRule>
  </conditionalFormatting>
  <conditionalFormatting sqref="D1308">
    <cfRule type="cellIs" dxfId="38" priority="56" operator="equal">
      <formula>#REF!</formula>
    </cfRule>
  </conditionalFormatting>
  <conditionalFormatting sqref="D1312">
    <cfRule type="cellIs" dxfId="37" priority="53" operator="equal">
      <formula>#REF!</formula>
    </cfRule>
  </conditionalFormatting>
  <conditionalFormatting sqref="D1315">
    <cfRule type="cellIs" dxfId="36" priority="51" operator="equal">
      <formula>#REF!</formula>
    </cfRule>
  </conditionalFormatting>
  <conditionalFormatting sqref="D1316">
    <cfRule type="cellIs" dxfId="35" priority="50" operator="equal">
      <formula>#REF!</formula>
    </cfRule>
  </conditionalFormatting>
  <conditionalFormatting sqref="D1317">
    <cfRule type="cellIs" dxfId="34" priority="49" operator="equal">
      <formula>#REF!</formula>
    </cfRule>
  </conditionalFormatting>
  <conditionalFormatting sqref="D1319">
    <cfRule type="cellIs" dxfId="33" priority="47" operator="equal">
      <formula>#REF!</formula>
    </cfRule>
  </conditionalFormatting>
  <conditionalFormatting sqref="D1318">
    <cfRule type="cellIs" dxfId="32" priority="48" operator="equal">
      <formula>#REF!</formula>
    </cfRule>
  </conditionalFormatting>
  <conditionalFormatting sqref="D1281">
    <cfRule type="cellIs" dxfId="31" priority="43" operator="equal">
      <formula>#REF!</formula>
    </cfRule>
  </conditionalFormatting>
  <conditionalFormatting sqref="D1279">
    <cfRule type="cellIs" dxfId="30" priority="45" operator="equal">
      <formula>#REF!</formula>
    </cfRule>
  </conditionalFormatting>
  <conditionalFormatting sqref="D1283">
    <cfRule type="cellIs" dxfId="29" priority="41" operator="equal">
      <formula>#REF!</formula>
    </cfRule>
  </conditionalFormatting>
  <conditionalFormatting sqref="D1285">
    <cfRule type="cellIs" dxfId="28" priority="39" operator="equal">
      <formula>#REF!</formula>
    </cfRule>
  </conditionalFormatting>
  <conditionalFormatting sqref="D1282">
    <cfRule type="cellIs" dxfId="27" priority="44" operator="equal">
      <formula>#REF!</formula>
    </cfRule>
  </conditionalFormatting>
  <conditionalFormatting sqref="D1284">
    <cfRule type="cellIs" dxfId="26" priority="42" operator="equal">
      <formula>#REF!</formula>
    </cfRule>
  </conditionalFormatting>
  <conditionalFormatting sqref="D1286">
    <cfRule type="cellIs" dxfId="25" priority="40" operator="equal">
      <formula>#REF!</formula>
    </cfRule>
  </conditionalFormatting>
  <conditionalFormatting sqref="D1280">
    <cfRule type="cellIs" dxfId="24" priority="46" operator="equal">
      <formula>#REF!</formula>
    </cfRule>
  </conditionalFormatting>
  <conditionalFormatting sqref="D1274:D1276">
    <cfRule type="cellIs" dxfId="23" priority="38" operator="equal">
      <formula>#REF!</formula>
    </cfRule>
  </conditionalFormatting>
  <conditionalFormatting sqref="D1273">
    <cfRule type="cellIs" dxfId="22" priority="37" operator="equal">
      <formula>#REF!</formula>
    </cfRule>
  </conditionalFormatting>
  <conditionalFormatting sqref="D1302">
    <cfRule type="cellIs" dxfId="21" priority="36" operator="equal">
      <formula>#REF!</formula>
    </cfRule>
  </conditionalFormatting>
  <conditionalFormatting sqref="D1303">
    <cfRule type="cellIs" dxfId="20" priority="35" operator="equal">
      <formula>#REF!</formula>
    </cfRule>
  </conditionalFormatting>
  <conditionalFormatting sqref="D1305:D1306">
    <cfRule type="cellIs" dxfId="19" priority="34" operator="equal">
      <formula>#REF!</formula>
    </cfRule>
  </conditionalFormatting>
  <conditionalFormatting sqref="D1304">
    <cfRule type="cellIs" dxfId="18" priority="33" operator="equal">
      <formula>#REF!</formula>
    </cfRule>
  </conditionalFormatting>
  <conditionalFormatting sqref="D1307">
    <cfRule type="cellIs" dxfId="17" priority="32" operator="equal">
      <formula>#REF!</formula>
    </cfRule>
  </conditionalFormatting>
  <conditionalFormatting sqref="D1320">
    <cfRule type="cellIs" dxfId="16" priority="31" operator="equal">
      <formula>#REF!</formula>
    </cfRule>
  </conditionalFormatting>
  <conditionalFormatting sqref="D1321">
    <cfRule type="cellIs" dxfId="15" priority="30" operator="equal">
      <formula>#REF!</formula>
    </cfRule>
  </conditionalFormatting>
  <conditionalFormatting sqref="D1207:D1209">
    <cfRule type="cellIs" dxfId="14" priority="28" operator="equal">
      <formula>#REF!</formula>
    </cfRule>
  </conditionalFormatting>
  <conditionalFormatting sqref="D1206">
    <cfRule type="cellIs" dxfId="13" priority="27" operator="equal">
      <formula>#REF!</formula>
    </cfRule>
  </conditionalFormatting>
  <conditionalFormatting sqref="D1205">
    <cfRule type="cellIs" dxfId="12" priority="25" operator="equal">
      <formula>#REF!</formula>
    </cfRule>
  </conditionalFormatting>
  <conditionalFormatting sqref="D1211">
    <cfRule type="cellIs" dxfId="11" priority="23" operator="equal">
      <formula>#REF!</formula>
    </cfRule>
  </conditionalFormatting>
  <conditionalFormatting sqref="D1212">
    <cfRule type="cellIs" dxfId="10" priority="22" operator="equal">
      <formula>#REF!</formula>
    </cfRule>
  </conditionalFormatting>
  <conditionalFormatting sqref="D1210">
    <cfRule type="cellIs" dxfId="9" priority="24" operator="equal">
      <formula>#REF!</formula>
    </cfRule>
  </conditionalFormatting>
  <conditionalFormatting sqref="D1213">
    <cfRule type="cellIs" dxfId="8" priority="21" operator="equal">
      <formula>#REF!</formula>
    </cfRule>
  </conditionalFormatting>
  <conditionalFormatting sqref="D1204">
    <cfRule type="cellIs" dxfId="7" priority="26" operator="equal">
      <formula>#REF!</formula>
    </cfRule>
  </conditionalFormatting>
  <conditionalFormatting sqref="D1215">
    <cfRule type="cellIs" dxfId="6" priority="19" operator="equal">
      <formula>#REF!</formula>
    </cfRule>
  </conditionalFormatting>
  <conditionalFormatting sqref="D1216">
    <cfRule type="cellIs" dxfId="5" priority="18" operator="equal">
      <formula>#REF!</formula>
    </cfRule>
  </conditionalFormatting>
  <conditionalFormatting sqref="D1214">
    <cfRule type="cellIs" dxfId="4" priority="20" operator="equal">
      <formula>#REF!</formula>
    </cfRule>
  </conditionalFormatting>
  <conditionalFormatting sqref="D1217">
    <cfRule type="cellIs" dxfId="3" priority="17" operator="equal">
      <formula>#REF!</formula>
    </cfRule>
  </conditionalFormatting>
  <conditionalFormatting sqref="D137:D143">
    <cfRule type="cellIs" dxfId="2" priority="15" operator="equal">
      <formula>#REF!</formula>
    </cfRule>
  </conditionalFormatting>
  <conditionalFormatting sqref="D69">
    <cfRule type="cellIs" dxfId="1" priority="14" operator="equal">
      <formula>#REF!</formula>
    </cfRule>
  </conditionalFormatting>
  <conditionalFormatting sqref="D339">
    <cfRule type="cellIs" dxfId="0" priority="13" operator="equal">
      <formula>#REF!</formula>
    </cfRule>
  </conditionalFormatting>
  <printOptions horizontalCentered="1"/>
  <pageMargins left="0.59055118110236227" right="0.31496062992125984" top="0.55118110236220474" bottom="0.74803149606299213" header="0.31496062992125984" footer="0.31496062992125984"/>
  <pageSetup paperSize="9" scale="65" fitToHeight="0" orientation="portrait" r:id="rId1"/>
  <headerFooter>
    <oddFooter>&amp;C&amp;P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E1A06-ED39-403A-A0C8-8C85306056A1}">
  <sheetPr>
    <tabColor rgb="FFCCCCFF"/>
    <pageSetUpPr fitToPage="1"/>
  </sheetPr>
  <dimension ref="A2:M253"/>
  <sheetViews>
    <sheetView view="pageBreakPreview" topLeftCell="A232" zoomScale="85" zoomScaleNormal="100" zoomScaleSheetLayoutView="85" workbookViewId="0">
      <selection activeCell="A247" sqref="A247:XFD253"/>
    </sheetView>
  </sheetViews>
  <sheetFormatPr baseColWidth="10" defaultColWidth="11.44140625" defaultRowHeight="13.8" x14ac:dyDescent="0.25"/>
  <cols>
    <col min="1" max="2" width="1.6640625" style="88" customWidth="1"/>
    <col min="3" max="3" width="12.44140625" style="1327" customWidth="1"/>
    <col min="4" max="4" width="48.6640625" style="84" customWidth="1"/>
    <col min="5" max="5" width="9.109375" style="167" customWidth="1"/>
    <col min="6" max="6" width="8.44140625" style="104" bestFit="1" customWidth="1"/>
    <col min="7" max="7" width="7.88671875" style="105" bestFit="1" customWidth="1"/>
    <col min="8" max="8" width="7.44140625" style="87" customWidth="1"/>
    <col min="9" max="9" width="7" style="105" customWidth="1"/>
    <col min="10" max="10" width="9.109375" style="87" customWidth="1"/>
    <col min="11" max="11" width="11.44140625" style="126" customWidth="1"/>
    <col min="12" max="12" width="6.6640625" style="1327" customWidth="1"/>
    <col min="13" max="13" width="1.5546875" style="88" customWidth="1"/>
    <col min="14" max="14" width="5" style="88" customWidth="1"/>
    <col min="15" max="15" width="4.44140625" style="88" customWidth="1"/>
    <col min="16" max="16" width="4.88671875" style="88" customWidth="1"/>
    <col min="17" max="17" width="4.5546875" style="88" customWidth="1"/>
    <col min="18" max="16384" width="11.44140625" style="88"/>
  </cols>
  <sheetData>
    <row r="2" spans="3:13" ht="14.4" thickBot="1" x14ac:dyDescent="0.3"/>
    <row r="3" spans="3:13" x14ac:dyDescent="0.25">
      <c r="C3" s="1922"/>
      <c r="D3" s="1923"/>
      <c r="E3" s="1923"/>
      <c r="F3" s="1923"/>
      <c r="G3" s="1923"/>
      <c r="H3" s="1923"/>
      <c r="I3" s="1923"/>
      <c r="J3" s="1923"/>
      <c r="K3" s="1923"/>
      <c r="L3" s="1924"/>
    </row>
    <row r="4" spans="3:13" ht="15.6" x14ac:dyDescent="0.25">
      <c r="C4" s="1925" t="s">
        <v>44</v>
      </c>
      <c r="D4" s="1959"/>
      <c r="E4" s="1959"/>
      <c r="F4" s="1959"/>
      <c r="G4" s="1959"/>
      <c r="H4" s="1959"/>
      <c r="I4" s="1959"/>
      <c r="J4" s="1959"/>
      <c r="K4" s="1959"/>
      <c r="L4" s="1927"/>
    </row>
    <row r="5" spans="3:13" x14ac:dyDescent="0.25">
      <c r="C5" s="1928"/>
      <c r="D5" s="1960"/>
      <c r="E5" s="1960"/>
      <c r="F5" s="1960"/>
      <c r="G5" s="1960"/>
      <c r="H5" s="1960"/>
      <c r="I5" s="1960"/>
      <c r="J5" s="1960"/>
      <c r="K5" s="1960"/>
      <c r="L5" s="1930"/>
    </row>
    <row r="6" spans="3:13" x14ac:dyDescent="0.25">
      <c r="C6" s="19" t="str">
        <f>[39]RESUMEN!C4</f>
        <v>PROYECTO :</v>
      </c>
      <c r="D6" s="1961" t="str">
        <f>RESUMEN!$D$3</f>
        <v>"RECONSTRUCCION DEL HOSPITAL SAUL GARRIDO ROSILLO  II-1, DISTRITO DE TUMBES, PROVINCIA DE TUMBES, DEPARTAMENTO DE TUMBES"</v>
      </c>
      <c r="E6" s="1961"/>
      <c r="F6" s="1961"/>
      <c r="G6" s="1961"/>
      <c r="H6" s="1961"/>
      <c r="I6" s="1961"/>
      <c r="J6" s="1961"/>
      <c r="K6" s="1961"/>
      <c r="L6" s="1962"/>
    </row>
    <row r="7" spans="3:13" x14ac:dyDescent="0.25">
      <c r="C7" s="19" t="str">
        <f>[39]RESUMEN!C5</f>
        <v>ENTIDAD:</v>
      </c>
      <c r="D7" s="166"/>
      <c r="E7" s="2004" t="str">
        <f>[39]RESUMEN!E5</f>
        <v>DEPART:</v>
      </c>
      <c r="F7" s="2004"/>
      <c r="G7" s="2004"/>
      <c r="H7" s="2004"/>
      <c r="I7" s="1964" t="s">
        <v>2296</v>
      </c>
      <c r="J7" s="1964"/>
      <c r="K7" s="1964"/>
      <c r="L7" s="1935"/>
    </row>
    <row r="8" spans="3:13" ht="14.4" thickBot="1" x14ac:dyDescent="0.3">
      <c r="C8" s="20" t="str">
        <f>[39]RESUMEN!C6</f>
        <v>FECHA:</v>
      </c>
      <c r="D8" s="673">
        <v>44621</v>
      </c>
      <c r="E8" s="1992" t="str">
        <f>[39]RESUMEN!E6</f>
        <v>PROV:</v>
      </c>
      <c r="F8" s="1992"/>
      <c r="G8" s="1992"/>
      <c r="H8" s="1992"/>
      <c r="I8" s="1993" t="s">
        <v>2296</v>
      </c>
      <c r="J8" s="1993"/>
      <c r="K8" s="1993"/>
      <c r="L8" s="1994"/>
    </row>
    <row r="9" spans="3:13" ht="4.5" customHeight="1" thickBot="1" x14ac:dyDescent="0.3">
      <c r="C9" s="1995"/>
      <c r="D9" s="1996"/>
      <c r="E9" s="1996"/>
      <c r="F9" s="1996"/>
      <c r="G9" s="1996"/>
      <c r="H9" s="1996"/>
      <c r="I9" s="1996"/>
      <c r="J9" s="1996"/>
      <c r="K9" s="1996"/>
      <c r="L9" s="1997"/>
    </row>
    <row r="10" spans="3:13" x14ac:dyDescent="0.25">
      <c r="C10" s="194" t="str">
        <f>RESUMEN!C20</f>
        <v>03.02</v>
      </c>
      <c r="D10" s="1998" t="str">
        <f>RESUMEN!D20</f>
        <v>REVOQUES Y REVESTIMIENTOS</v>
      </c>
      <c r="E10" s="1999"/>
      <c r="F10" s="1999"/>
      <c r="G10" s="1999"/>
      <c r="H10" s="1999"/>
      <c r="I10" s="1999"/>
      <c r="J10" s="1999"/>
      <c r="K10" s="1999"/>
      <c r="L10" s="2000"/>
    </row>
    <row r="11" spans="3:13" x14ac:dyDescent="0.25">
      <c r="C11" s="25" t="str">
        <f>RESUMEN!C45</f>
        <v>03.02.08</v>
      </c>
      <c r="D11" s="2001" t="str">
        <f>RESUMEN!D45</f>
        <v>REVESTIMIENTOS</v>
      </c>
      <c r="E11" s="2002"/>
      <c r="F11" s="2002"/>
      <c r="G11" s="2002"/>
      <c r="H11" s="2002"/>
      <c r="I11" s="2002"/>
      <c r="J11" s="2002"/>
      <c r="K11" s="2002"/>
      <c r="L11" s="2003"/>
    </row>
    <row r="12" spans="3:13" x14ac:dyDescent="0.25">
      <c r="C12" s="197" t="str">
        <f>RESUMEN!C46</f>
        <v>03.02.08.01</v>
      </c>
      <c r="D12" s="1977" t="str">
        <f>RESUMEN!D46</f>
        <v>REVESTIMIENTO DE ALUCOBOND EN COLUMNA</v>
      </c>
      <c r="E12" s="1978"/>
      <c r="F12" s="1978"/>
      <c r="G12" s="1978"/>
      <c r="H12" s="1978"/>
      <c r="I12" s="1978"/>
      <c r="J12" s="1978"/>
      <c r="K12" s="1978"/>
      <c r="L12" s="1979"/>
    </row>
    <row r="13" spans="3:13" x14ac:dyDescent="0.25">
      <c r="C13" s="15" t="s">
        <v>1</v>
      </c>
      <c r="D13" s="163" t="s">
        <v>2</v>
      </c>
      <c r="E13" s="164" t="s">
        <v>239</v>
      </c>
      <c r="F13" s="182" t="s">
        <v>58</v>
      </c>
      <c r="G13" s="164" t="s">
        <v>52</v>
      </c>
      <c r="H13" s="164" t="s">
        <v>47</v>
      </c>
      <c r="I13" s="164" t="s">
        <v>48</v>
      </c>
      <c r="J13" s="164" t="s">
        <v>49</v>
      </c>
      <c r="K13" s="150" t="s">
        <v>50</v>
      </c>
      <c r="L13" s="165" t="s">
        <v>3</v>
      </c>
    </row>
    <row r="14" spans="3:13" x14ac:dyDescent="0.25">
      <c r="C14" s="27"/>
      <c r="D14" s="155"/>
      <c r="E14" s="6"/>
      <c r="F14" s="17"/>
      <c r="G14" s="1328"/>
      <c r="H14" s="144"/>
      <c r="I14" s="1328"/>
      <c r="J14" s="144"/>
      <c r="K14" s="145">
        <f>SUM(J19:J25)</f>
        <v>69.207999999999998</v>
      </c>
      <c r="L14" s="440" t="str">
        <f>[39]RESUMEN!E21</f>
        <v>m2</v>
      </c>
    </row>
    <row r="15" spans="3:13" x14ac:dyDescent="0.3">
      <c r="C15" s="10"/>
      <c r="D15" s="88"/>
      <c r="E15" s="64"/>
      <c r="F15" s="120"/>
      <c r="G15" s="443"/>
      <c r="H15" s="116"/>
      <c r="I15" s="443"/>
      <c r="J15" s="112"/>
      <c r="K15" s="100"/>
      <c r="L15" s="31"/>
    </row>
    <row r="16" spans="3:13" x14ac:dyDescent="0.3">
      <c r="C16" s="677"/>
      <c r="D16" s="724" t="s">
        <v>169</v>
      </c>
      <c r="E16" s="16"/>
      <c r="F16" s="678"/>
      <c r="G16" s="619"/>
      <c r="H16" s="679"/>
      <c r="I16" s="679"/>
      <c r="J16" s="527"/>
      <c r="K16" s="113"/>
      <c r="L16" s="12"/>
      <c r="M16" s="676"/>
    </row>
    <row r="17" spans="1:13" x14ac:dyDescent="0.2">
      <c r="B17" s="676"/>
      <c r="C17" s="677"/>
      <c r="D17" s="690" t="s">
        <v>1385</v>
      </c>
      <c r="E17" s="66"/>
      <c r="F17" s="705"/>
      <c r="G17" s="619"/>
      <c r="H17" s="679"/>
      <c r="I17" s="679"/>
      <c r="J17" s="458"/>
      <c r="K17" s="107"/>
      <c r="L17" s="11"/>
      <c r="M17" s="676"/>
    </row>
    <row r="18" spans="1:13" x14ac:dyDescent="0.2">
      <c r="B18" s="676"/>
      <c r="C18" s="677" t="s">
        <v>931</v>
      </c>
      <c r="D18" s="143" t="s">
        <v>296</v>
      </c>
      <c r="E18" s="66"/>
      <c r="F18" s="705"/>
      <c r="G18" s="619"/>
      <c r="H18" s="679"/>
      <c r="I18" s="679"/>
      <c r="J18" s="458"/>
      <c r="K18" s="107"/>
      <c r="L18" s="11"/>
      <c r="M18" s="676"/>
    </row>
    <row r="19" spans="1:13" x14ac:dyDescent="0.2">
      <c r="A19" s="676"/>
      <c r="B19" s="676"/>
      <c r="C19" s="677"/>
      <c r="D19" s="143" t="s">
        <v>4255</v>
      </c>
      <c r="E19" s="66"/>
      <c r="F19" s="705">
        <v>1</v>
      </c>
      <c r="G19" s="619">
        <v>3.28</v>
      </c>
      <c r="H19" s="679">
        <v>8.59</v>
      </c>
      <c r="I19" s="679"/>
      <c r="J19" s="458">
        <f t="shared" ref="J19:J59" si="0">PRODUCT(F19:I19)</f>
        <v>28.175199999999997</v>
      </c>
      <c r="K19" s="107"/>
      <c r="L19" s="11"/>
      <c r="M19" s="676"/>
    </row>
    <row r="20" spans="1:13" x14ac:dyDescent="0.2">
      <c r="B20" s="676"/>
      <c r="C20" s="677"/>
      <c r="D20" s="143" t="s">
        <v>4254</v>
      </c>
      <c r="E20" s="66"/>
      <c r="F20" s="705">
        <v>1</v>
      </c>
      <c r="G20" s="619">
        <v>3.28</v>
      </c>
      <c r="H20" s="679">
        <v>4.17</v>
      </c>
      <c r="I20" s="679"/>
      <c r="J20" s="458">
        <f t="shared" si="0"/>
        <v>13.677599999999998</v>
      </c>
      <c r="K20" s="107"/>
      <c r="L20" s="11"/>
      <c r="M20" s="676"/>
    </row>
    <row r="21" spans="1:13" x14ac:dyDescent="0.2">
      <c r="B21" s="676"/>
      <c r="C21" s="677"/>
      <c r="D21" s="143" t="s">
        <v>4256</v>
      </c>
      <c r="E21" s="66"/>
      <c r="F21" s="705">
        <v>1</v>
      </c>
      <c r="G21" s="619">
        <v>3.28</v>
      </c>
      <c r="H21" s="679">
        <v>4.17</v>
      </c>
      <c r="I21" s="679"/>
      <c r="J21" s="458">
        <f t="shared" si="0"/>
        <v>13.677599999999998</v>
      </c>
      <c r="K21" s="107"/>
      <c r="L21" s="11"/>
      <c r="M21" s="676"/>
    </row>
    <row r="22" spans="1:13" x14ac:dyDescent="0.25">
      <c r="B22" s="676"/>
      <c r="C22" s="677"/>
      <c r="D22" s="724" t="s">
        <v>200</v>
      </c>
      <c r="E22" s="16"/>
      <c r="F22" s="678"/>
      <c r="G22" s="619"/>
      <c r="H22" s="679"/>
      <c r="I22" s="679"/>
      <c r="J22" s="458">
        <f t="shared" si="0"/>
        <v>0</v>
      </c>
      <c r="K22" s="107"/>
      <c r="L22" s="11"/>
      <c r="M22" s="676"/>
    </row>
    <row r="23" spans="1:13" x14ac:dyDescent="0.2">
      <c r="B23" s="676"/>
      <c r="C23" s="677"/>
      <c r="D23" s="690" t="s">
        <v>1692</v>
      </c>
      <c r="E23" s="66"/>
      <c r="F23" s="705"/>
      <c r="G23" s="619"/>
      <c r="H23" s="679"/>
      <c r="I23" s="679"/>
      <c r="J23" s="458">
        <f t="shared" si="0"/>
        <v>0</v>
      </c>
      <c r="K23" s="107"/>
      <c r="L23" s="11"/>
      <c r="M23" s="676"/>
    </row>
    <row r="24" spans="1:13" x14ac:dyDescent="0.2">
      <c r="B24" s="676"/>
      <c r="C24" s="677" t="s">
        <v>2429</v>
      </c>
      <c r="D24" s="143" t="s">
        <v>566</v>
      </c>
      <c r="E24" s="66"/>
      <c r="F24" s="705"/>
      <c r="G24" s="619"/>
      <c r="H24" s="679"/>
      <c r="I24" s="679"/>
      <c r="J24" s="458">
        <f t="shared" si="0"/>
        <v>0</v>
      </c>
      <c r="K24" s="107"/>
      <c r="L24" s="11"/>
      <c r="M24" s="676"/>
    </row>
    <row r="25" spans="1:13" x14ac:dyDescent="0.2">
      <c r="B25" s="676"/>
      <c r="C25" s="677"/>
      <c r="D25" s="143" t="s">
        <v>4254</v>
      </c>
      <c r="E25" s="66"/>
      <c r="F25" s="705">
        <v>1</v>
      </c>
      <c r="G25" s="619">
        <v>3.28</v>
      </c>
      <c r="H25" s="679">
        <v>4.17</v>
      </c>
      <c r="I25" s="679"/>
      <c r="J25" s="458">
        <f t="shared" si="0"/>
        <v>13.677599999999998</v>
      </c>
      <c r="K25" s="107"/>
      <c r="L25" s="11"/>
      <c r="M25" s="676"/>
    </row>
    <row r="26" spans="1:13" x14ac:dyDescent="0.25">
      <c r="C26" s="197" t="str">
        <f>RESUMEN!C47</f>
        <v>03.02.08.02</v>
      </c>
      <c r="D26" s="1977" t="str">
        <f>RESUMEN!D47</f>
        <v>REVESTIMIENTO DE TABLERO DE CONCRETO CON GRANITO e=2cm</v>
      </c>
      <c r="E26" s="1978"/>
      <c r="F26" s="1978"/>
      <c r="G26" s="1978"/>
      <c r="H26" s="1978"/>
      <c r="I26" s="1978"/>
      <c r="J26" s="1978"/>
      <c r="K26" s="1978"/>
      <c r="L26" s="1979"/>
    </row>
    <row r="27" spans="1:13" x14ac:dyDescent="0.25">
      <c r="C27" s="15" t="s">
        <v>1</v>
      </c>
      <c r="D27" s="163" t="s">
        <v>2</v>
      </c>
      <c r="E27" s="164" t="s">
        <v>239</v>
      </c>
      <c r="F27" s="182" t="s">
        <v>58</v>
      </c>
      <c r="G27" s="164" t="s">
        <v>52</v>
      </c>
      <c r="H27" s="164" t="s">
        <v>47</v>
      </c>
      <c r="I27" s="164" t="s">
        <v>48</v>
      </c>
      <c r="J27" s="164" t="s">
        <v>49</v>
      </c>
      <c r="K27" s="150" t="s">
        <v>50</v>
      </c>
      <c r="L27" s="165" t="s">
        <v>3</v>
      </c>
    </row>
    <row r="28" spans="1:13" x14ac:dyDescent="0.25">
      <c r="C28" s="27"/>
      <c r="D28" s="155"/>
      <c r="E28" s="6"/>
      <c r="F28" s="17"/>
      <c r="G28" s="1328"/>
      <c r="H28" s="144"/>
      <c r="I28" s="1328"/>
      <c r="J28" s="144"/>
      <c r="K28" s="145">
        <f>SUM(J33:J59)</f>
        <v>16.135000000000002</v>
      </c>
      <c r="L28" s="440" t="s">
        <v>6</v>
      </c>
    </row>
    <row r="29" spans="1:13" x14ac:dyDescent="0.2">
      <c r="B29" s="676"/>
      <c r="C29" s="677"/>
      <c r="D29" s="143"/>
      <c r="E29" s="66"/>
      <c r="F29" s="705"/>
      <c r="G29" s="619"/>
      <c r="H29" s="679"/>
      <c r="I29" s="679"/>
      <c r="J29" s="458"/>
      <c r="K29" s="107"/>
      <c r="L29" s="11"/>
      <c r="M29" s="676"/>
    </row>
    <row r="30" spans="1:13" x14ac:dyDescent="0.25">
      <c r="B30" s="676"/>
      <c r="C30" s="1501"/>
      <c r="D30" s="751" t="s">
        <v>169</v>
      </c>
      <c r="E30" s="1496"/>
      <c r="F30" s="719"/>
      <c r="G30" s="719"/>
      <c r="H30" s="719"/>
      <c r="I30" s="719"/>
      <c r="J30" s="458"/>
      <c r="K30" s="107"/>
      <c r="L30" s="11"/>
      <c r="M30" s="676"/>
    </row>
    <row r="31" spans="1:13" x14ac:dyDescent="0.2">
      <c r="B31" s="676"/>
      <c r="C31" s="1503"/>
      <c r="D31" s="690" t="s">
        <v>4194</v>
      </c>
      <c r="E31" s="705"/>
      <c r="F31" s="619"/>
      <c r="G31" s="679"/>
      <c r="H31" s="679"/>
      <c r="I31" s="679"/>
      <c r="J31" s="458"/>
      <c r="K31" s="107"/>
      <c r="L31" s="11"/>
      <c r="M31" s="676"/>
    </row>
    <row r="32" spans="1:13" x14ac:dyDescent="0.25">
      <c r="B32" s="676"/>
      <c r="C32" s="1503"/>
      <c r="D32" s="844" t="s">
        <v>4209</v>
      </c>
      <c r="E32" s="705"/>
      <c r="F32" s="619"/>
      <c r="G32" s="679"/>
      <c r="H32" s="679"/>
      <c r="I32" s="679"/>
      <c r="J32" s="458"/>
      <c r="K32" s="107"/>
      <c r="L32" s="11"/>
      <c r="M32" s="676"/>
    </row>
    <row r="33" spans="2:13" x14ac:dyDescent="0.25">
      <c r="B33" s="676"/>
      <c r="C33" s="1503" t="s">
        <v>1386</v>
      </c>
      <c r="D33" s="679" t="s">
        <v>825</v>
      </c>
      <c r="E33" s="705"/>
      <c r="F33" s="705">
        <v>1</v>
      </c>
      <c r="G33" s="619">
        <v>3.2</v>
      </c>
      <c r="H33" s="679"/>
      <c r="I33" s="679">
        <v>0.55000000000000004</v>
      </c>
      <c r="J33" s="458">
        <f t="shared" si="0"/>
        <v>1.7600000000000002</v>
      </c>
      <c r="K33" s="107"/>
      <c r="L33" s="11"/>
      <c r="M33" s="676"/>
    </row>
    <row r="34" spans="2:13" x14ac:dyDescent="0.25">
      <c r="B34" s="676"/>
      <c r="C34" s="1503" t="s">
        <v>1242</v>
      </c>
      <c r="D34" s="679" t="s">
        <v>4210</v>
      </c>
      <c r="E34" s="705"/>
      <c r="F34" s="705">
        <v>1</v>
      </c>
      <c r="G34" s="619">
        <v>3.15</v>
      </c>
      <c r="H34" s="679"/>
      <c r="I34" s="679">
        <v>0.55000000000000004</v>
      </c>
      <c r="J34" s="458">
        <f t="shared" si="0"/>
        <v>1.7325000000000002</v>
      </c>
      <c r="K34" s="107"/>
      <c r="L34" s="11"/>
      <c r="M34" s="676"/>
    </row>
    <row r="35" spans="2:13" x14ac:dyDescent="0.25">
      <c r="B35" s="676"/>
      <c r="C35" s="1503" t="s">
        <v>1245</v>
      </c>
      <c r="D35" s="679" t="s">
        <v>290</v>
      </c>
      <c r="E35" s="705"/>
      <c r="F35" s="705">
        <v>1</v>
      </c>
      <c r="G35" s="619">
        <v>0.8</v>
      </c>
      <c r="H35" s="679"/>
      <c r="I35" s="679">
        <v>0.55000000000000004</v>
      </c>
      <c r="J35" s="458">
        <f t="shared" si="0"/>
        <v>0.44000000000000006</v>
      </c>
      <c r="K35" s="107"/>
      <c r="L35" s="11"/>
      <c r="M35" s="676"/>
    </row>
    <row r="36" spans="2:13" x14ac:dyDescent="0.25">
      <c r="B36" s="676"/>
      <c r="C36" s="1503"/>
      <c r="D36" s="679"/>
      <c r="E36" s="705"/>
      <c r="F36" s="705"/>
      <c r="G36" s="619"/>
      <c r="H36" s="679"/>
      <c r="I36" s="679"/>
      <c r="J36" s="458"/>
      <c r="K36" s="107"/>
      <c r="L36" s="11"/>
      <c r="M36" s="676"/>
    </row>
    <row r="37" spans="2:13" x14ac:dyDescent="0.25">
      <c r="B37" s="676"/>
      <c r="C37" s="1503"/>
      <c r="D37" s="751" t="s">
        <v>200</v>
      </c>
      <c r="E37" s="705"/>
      <c r="F37" s="705"/>
      <c r="G37" s="619"/>
      <c r="H37" s="679"/>
      <c r="I37" s="679"/>
      <c r="J37" s="458"/>
      <c r="K37" s="107"/>
      <c r="L37" s="11"/>
      <c r="M37" s="676"/>
    </row>
    <row r="38" spans="2:13" x14ac:dyDescent="0.2">
      <c r="B38" s="676"/>
      <c r="C38" s="1503"/>
      <c r="D38" s="690" t="s">
        <v>4211</v>
      </c>
      <c r="E38" s="705"/>
      <c r="F38" s="705"/>
      <c r="G38" s="619"/>
      <c r="H38" s="679"/>
      <c r="I38" s="679"/>
      <c r="J38" s="458"/>
      <c r="K38" s="107"/>
      <c r="L38" s="11"/>
      <c r="M38" s="676"/>
    </row>
    <row r="39" spans="2:13" x14ac:dyDescent="0.25">
      <c r="B39" s="676"/>
      <c r="C39" s="1503"/>
      <c r="D39" s="844" t="s">
        <v>4209</v>
      </c>
      <c r="E39" s="705"/>
      <c r="F39" s="705"/>
      <c r="G39" s="619"/>
      <c r="H39" s="679"/>
      <c r="I39" s="679"/>
      <c r="J39" s="458"/>
      <c r="K39" s="107"/>
      <c r="L39" s="11"/>
      <c r="M39" s="676"/>
    </row>
    <row r="40" spans="2:13" x14ac:dyDescent="0.25">
      <c r="B40" s="676"/>
      <c r="C40" s="1503" t="s">
        <v>2203</v>
      </c>
      <c r="D40" s="679" t="s">
        <v>4212</v>
      </c>
      <c r="E40" s="705"/>
      <c r="F40" s="705">
        <v>1</v>
      </c>
      <c r="G40" s="619">
        <v>1.8</v>
      </c>
      <c r="H40" s="679"/>
      <c r="I40" s="679">
        <v>0.6</v>
      </c>
      <c r="J40" s="458">
        <f t="shared" si="0"/>
        <v>1.08</v>
      </c>
      <c r="K40" s="107"/>
      <c r="L40" s="11"/>
      <c r="M40" s="676"/>
    </row>
    <row r="41" spans="2:13" x14ac:dyDescent="0.25">
      <c r="B41" s="676"/>
      <c r="C41" s="1503" t="s">
        <v>1492</v>
      </c>
      <c r="D41" s="679" t="s">
        <v>4213</v>
      </c>
      <c r="E41" s="705"/>
      <c r="F41" s="705">
        <v>1</v>
      </c>
      <c r="G41" s="619">
        <v>1.7</v>
      </c>
      <c r="H41" s="679"/>
      <c r="I41" s="679">
        <v>0.6</v>
      </c>
      <c r="J41" s="458">
        <f t="shared" si="0"/>
        <v>1.02</v>
      </c>
      <c r="K41" s="107"/>
      <c r="L41" s="11"/>
      <c r="M41" s="676"/>
    </row>
    <row r="42" spans="2:13" x14ac:dyDescent="0.25">
      <c r="B42" s="676"/>
      <c r="C42" s="1503" t="s">
        <v>1245</v>
      </c>
      <c r="D42" s="679" t="s">
        <v>290</v>
      </c>
      <c r="E42" s="705"/>
      <c r="F42" s="705">
        <v>1</v>
      </c>
      <c r="G42" s="619">
        <v>0.8</v>
      </c>
      <c r="H42" s="679"/>
      <c r="I42" s="679">
        <v>0.55000000000000004</v>
      </c>
      <c r="J42" s="458">
        <f t="shared" si="0"/>
        <v>0.44000000000000006</v>
      </c>
      <c r="K42" s="107"/>
      <c r="L42" s="11"/>
      <c r="M42" s="676"/>
    </row>
    <row r="43" spans="2:13" x14ac:dyDescent="0.25">
      <c r="B43" s="676"/>
      <c r="C43" s="1503"/>
      <c r="D43" s="679"/>
      <c r="E43" s="705"/>
      <c r="F43" s="705"/>
      <c r="G43" s="619"/>
      <c r="H43" s="679"/>
      <c r="I43" s="679"/>
      <c r="J43" s="458"/>
      <c r="K43" s="107"/>
      <c r="L43" s="11"/>
      <c r="M43" s="676"/>
    </row>
    <row r="44" spans="2:13" x14ac:dyDescent="0.2">
      <c r="B44" s="676"/>
      <c r="C44" s="1503"/>
      <c r="D44" s="690" t="s">
        <v>4211</v>
      </c>
      <c r="E44" s="705"/>
      <c r="F44" s="705"/>
      <c r="G44" s="619"/>
      <c r="H44" s="679"/>
      <c r="I44" s="679"/>
      <c r="J44" s="458"/>
      <c r="K44" s="107"/>
      <c r="L44" s="11"/>
      <c r="M44" s="676"/>
    </row>
    <row r="45" spans="2:13" x14ac:dyDescent="0.25">
      <c r="B45" s="676"/>
      <c r="C45" s="1503"/>
      <c r="D45" s="844" t="s">
        <v>4209</v>
      </c>
      <c r="E45" s="705"/>
      <c r="F45" s="705"/>
      <c r="G45" s="619"/>
      <c r="H45" s="679"/>
      <c r="I45" s="679"/>
      <c r="J45" s="458"/>
      <c r="K45" s="107"/>
      <c r="L45" s="11"/>
      <c r="M45" s="676"/>
    </row>
    <row r="46" spans="2:13" x14ac:dyDescent="0.25">
      <c r="B46" s="676"/>
      <c r="C46" s="1503" t="s">
        <v>1506</v>
      </c>
      <c r="D46" s="679" t="s">
        <v>328</v>
      </c>
      <c r="E46" s="705"/>
      <c r="F46" s="705">
        <v>1</v>
      </c>
      <c r="G46" s="619">
        <v>2.5</v>
      </c>
      <c r="H46" s="679"/>
      <c r="I46" s="679">
        <v>0.6</v>
      </c>
      <c r="J46" s="458">
        <f t="shared" si="0"/>
        <v>1.5</v>
      </c>
      <c r="K46" s="107"/>
      <c r="L46" s="11"/>
      <c r="M46" s="676"/>
    </row>
    <row r="47" spans="2:13" x14ac:dyDescent="0.25">
      <c r="B47" s="676"/>
      <c r="C47" s="1503" t="s">
        <v>2205</v>
      </c>
      <c r="D47" s="679" t="s">
        <v>139</v>
      </c>
      <c r="E47" s="705"/>
      <c r="F47" s="705">
        <v>1</v>
      </c>
      <c r="G47" s="619">
        <v>2.2999999999999998</v>
      </c>
      <c r="H47" s="679"/>
      <c r="I47" s="679">
        <v>0.6</v>
      </c>
      <c r="J47" s="458">
        <f t="shared" si="0"/>
        <v>1.38</v>
      </c>
      <c r="K47" s="115"/>
      <c r="L47" s="720"/>
      <c r="M47" s="676"/>
    </row>
    <row r="48" spans="2:13" x14ac:dyDescent="0.25">
      <c r="B48" s="676"/>
      <c r="C48" s="1503"/>
      <c r="D48" s="679"/>
      <c r="E48" s="705"/>
      <c r="F48" s="705"/>
      <c r="G48" s="619"/>
      <c r="H48" s="679"/>
      <c r="I48" s="679"/>
      <c r="J48" s="458"/>
      <c r="K48" s="107"/>
      <c r="L48" s="11"/>
      <c r="M48" s="676"/>
    </row>
    <row r="49" spans="2:13" x14ac:dyDescent="0.2">
      <c r="B49" s="676"/>
      <c r="C49" s="1503"/>
      <c r="D49" s="690" t="s">
        <v>4199</v>
      </c>
      <c r="E49" s="705"/>
      <c r="F49" s="705"/>
      <c r="G49" s="619"/>
      <c r="H49" s="679"/>
      <c r="I49" s="679"/>
      <c r="J49" s="458"/>
      <c r="K49" s="107"/>
      <c r="L49" s="11"/>
      <c r="M49" s="676"/>
    </row>
    <row r="50" spans="2:13" x14ac:dyDescent="0.25">
      <c r="B50" s="676"/>
      <c r="C50" s="1503"/>
      <c r="D50" s="844" t="s">
        <v>4209</v>
      </c>
      <c r="E50" s="705"/>
      <c r="F50" s="705"/>
      <c r="G50" s="619"/>
      <c r="H50" s="679"/>
      <c r="I50" s="679"/>
      <c r="J50" s="458"/>
      <c r="K50" s="107"/>
      <c r="L50" s="11"/>
      <c r="M50" s="676"/>
    </row>
    <row r="51" spans="2:13" x14ac:dyDescent="0.25">
      <c r="B51" s="676"/>
      <c r="C51" s="1503" t="s">
        <v>1386</v>
      </c>
      <c r="D51" s="679" t="s">
        <v>825</v>
      </c>
      <c r="E51" s="705"/>
      <c r="F51" s="705">
        <v>1</v>
      </c>
      <c r="G51" s="619">
        <v>3.2</v>
      </c>
      <c r="H51" s="679"/>
      <c r="I51" s="679">
        <v>0.55000000000000004</v>
      </c>
      <c r="J51" s="458">
        <f t="shared" si="0"/>
        <v>1.7600000000000002</v>
      </c>
      <c r="K51" s="107"/>
      <c r="L51" s="11"/>
      <c r="M51" s="676"/>
    </row>
    <row r="52" spans="2:13" x14ac:dyDescent="0.25">
      <c r="B52" s="676"/>
      <c r="C52" s="1503" t="s">
        <v>1242</v>
      </c>
      <c r="D52" s="679" t="s">
        <v>4210</v>
      </c>
      <c r="E52" s="705"/>
      <c r="F52" s="705">
        <v>1</v>
      </c>
      <c r="G52" s="619">
        <v>3.15</v>
      </c>
      <c r="H52" s="679"/>
      <c r="I52" s="679">
        <v>0.55000000000000004</v>
      </c>
      <c r="J52" s="458">
        <f t="shared" si="0"/>
        <v>1.7325000000000002</v>
      </c>
      <c r="K52" s="107"/>
      <c r="L52" s="11"/>
      <c r="M52" s="676"/>
    </row>
    <row r="53" spans="2:13" x14ac:dyDescent="0.25">
      <c r="B53" s="676"/>
      <c r="C53" s="1503" t="s">
        <v>1245</v>
      </c>
      <c r="D53" s="679" t="s">
        <v>290</v>
      </c>
      <c r="E53" s="705"/>
      <c r="F53" s="705">
        <v>1</v>
      </c>
      <c r="G53" s="619">
        <v>0.8</v>
      </c>
      <c r="H53" s="679"/>
      <c r="I53" s="679">
        <v>0.55000000000000004</v>
      </c>
      <c r="J53" s="458">
        <f t="shared" si="0"/>
        <v>0.44000000000000006</v>
      </c>
      <c r="K53" s="107"/>
      <c r="L53" s="11"/>
      <c r="M53" s="676"/>
    </row>
    <row r="54" spans="2:13" x14ac:dyDescent="0.25">
      <c r="B54" s="676"/>
      <c r="C54" s="1503"/>
      <c r="D54" s="679"/>
      <c r="E54" s="705"/>
      <c r="F54" s="705"/>
      <c r="G54" s="619"/>
      <c r="H54" s="679"/>
      <c r="I54" s="679"/>
      <c r="J54" s="458">
        <f t="shared" si="0"/>
        <v>0</v>
      </c>
      <c r="K54" s="107"/>
      <c r="L54" s="11"/>
      <c r="M54" s="676"/>
    </row>
    <row r="55" spans="2:13" x14ac:dyDescent="0.25">
      <c r="B55" s="676"/>
      <c r="C55" s="1503"/>
      <c r="D55" s="751" t="s">
        <v>203</v>
      </c>
      <c r="E55" s="705"/>
      <c r="F55" s="705"/>
      <c r="G55" s="619"/>
      <c r="H55" s="679"/>
      <c r="I55" s="679"/>
      <c r="J55" s="458">
        <f t="shared" si="0"/>
        <v>0</v>
      </c>
      <c r="K55" s="107"/>
      <c r="L55" s="11"/>
      <c r="M55" s="676"/>
    </row>
    <row r="56" spans="2:13" x14ac:dyDescent="0.2">
      <c r="B56" s="676"/>
      <c r="C56" s="1503"/>
      <c r="D56" s="690" t="s">
        <v>4202</v>
      </c>
      <c r="E56" s="705"/>
      <c r="F56" s="705"/>
      <c r="G56" s="619"/>
      <c r="H56" s="679"/>
      <c r="I56" s="679"/>
      <c r="J56" s="458">
        <f t="shared" si="0"/>
        <v>0</v>
      </c>
      <c r="K56" s="107"/>
      <c r="L56" s="11"/>
      <c r="M56" s="676"/>
    </row>
    <row r="57" spans="2:13" x14ac:dyDescent="0.25">
      <c r="B57" s="676"/>
      <c r="C57" s="1503"/>
      <c r="D57" s="844" t="s">
        <v>4209</v>
      </c>
      <c r="E57" s="705"/>
      <c r="F57" s="705"/>
      <c r="G57" s="619"/>
      <c r="H57" s="679"/>
      <c r="I57" s="679"/>
      <c r="J57" s="458">
        <f t="shared" si="0"/>
        <v>0</v>
      </c>
      <c r="K57" s="107"/>
      <c r="L57" s="11"/>
      <c r="M57" s="676"/>
    </row>
    <row r="58" spans="2:13" x14ac:dyDescent="0.25">
      <c r="B58" s="676"/>
      <c r="C58" s="1503" t="s">
        <v>1816</v>
      </c>
      <c r="D58" s="679" t="s">
        <v>4214</v>
      </c>
      <c r="E58" s="705"/>
      <c r="F58" s="705">
        <v>1</v>
      </c>
      <c r="G58" s="619">
        <v>2.65</v>
      </c>
      <c r="H58" s="679"/>
      <c r="I58" s="679">
        <v>0.6</v>
      </c>
      <c r="J58" s="458">
        <f t="shared" si="0"/>
        <v>1.5899999999999999</v>
      </c>
      <c r="K58" s="107"/>
      <c r="L58" s="11"/>
      <c r="M58" s="676"/>
    </row>
    <row r="59" spans="2:13" x14ac:dyDescent="0.25">
      <c r="B59" s="676"/>
      <c r="C59" s="1503" t="s">
        <v>2222</v>
      </c>
      <c r="D59" s="679" t="s">
        <v>4215</v>
      </c>
      <c r="E59" s="705"/>
      <c r="F59" s="705">
        <v>1</v>
      </c>
      <c r="G59" s="619">
        <v>2.1</v>
      </c>
      <c r="H59" s="679"/>
      <c r="I59" s="679">
        <v>0.6</v>
      </c>
      <c r="J59" s="458">
        <f t="shared" si="0"/>
        <v>1.26</v>
      </c>
      <c r="K59" s="107"/>
      <c r="L59" s="11"/>
      <c r="M59" s="676"/>
    </row>
    <row r="60" spans="2:13" x14ac:dyDescent="0.2">
      <c r="B60" s="676"/>
      <c r="C60" s="677"/>
      <c r="D60" s="143"/>
      <c r="E60" s="66"/>
      <c r="F60" s="705"/>
      <c r="G60" s="619"/>
      <c r="H60" s="679"/>
      <c r="I60" s="679"/>
      <c r="J60" s="458"/>
      <c r="K60" s="107"/>
      <c r="L60" s="11"/>
      <c r="M60" s="676"/>
    </row>
    <row r="61" spans="2:13" x14ac:dyDescent="0.25">
      <c r="C61" s="197" t="str">
        <f>RESUMEN!C48</f>
        <v>03.02.08.03</v>
      </c>
      <c r="D61" s="1977" t="str">
        <f>RESUMEN!D48</f>
        <v>REVESTIMIENTO DE LAVADERO DE CONCRETO C/ PORCELANATO 0.60 x 0.60m</v>
      </c>
      <c r="E61" s="1978"/>
      <c r="F61" s="1978"/>
      <c r="G61" s="1978"/>
      <c r="H61" s="1978"/>
      <c r="I61" s="1978"/>
      <c r="J61" s="1978"/>
      <c r="K61" s="1978"/>
      <c r="L61" s="1979"/>
    </row>
    <row r="62" spans="2:13" x14ac:dyDescent="0.25">
      <c r="C62" s="15" t="s">
        <v>1</v>
      </c>
      <c r="D62" s="163" t="s">
        <v>2</v>
      </c>
      <c r="E62" s="164" t="s">
        <v>239</v>
      </c>
      <c r="F62" s="182" t="s">
        <v>58</v>
      </c>
      <c r="G62" s="164" t="s">
        <v>52</v>
      </c>
      <c r="H62" s="164" t="s">
        <v>4259</v>
      </c>
      <c r="I62" s="164" t="s">
        <v>48</v>
      </c>
      <c r="J62" s="164" t="s">
        <v>49</v>
      </c>
      <c r="K62" s="150" t="s">
        <v>50</v>
      </c>
      <c r="L62" s="165" t="s">
        <v>3</v>
      </c>
    </row>
    <row r="63" spans="2:13" x14ac:dyDescent="0.25">
      <c r="C63" s="27"/>
      <c r="D63" s="155"/>
      <c r="E63" s="6"/>
      <c r="F63" s="17"/>
      <c r="G63" s="1328"/>
      <c r="H63" s="144"/>
      <c r="I63" s="1328"/>
      <c r="J63" s="144"/>
      <c r="K63" s="145">
        <f>SUM(J69:J169)</f>
        <v>63.105000000000011</v>
      </c>
      <c r="L63" s="440" t="s">
        <v>6</v>
      </c>
    </row>
    <row r="64" spans="2:13" x14ac:dyDescent="0.2">
      <c r="B64" s="676"/>
      <c r="C64" s="677"/>
      <c r="D64" s="143"/>
      <c r="E64" s="66"/>
      <c r="F64" s="705"/>
      <c r="G64" s="619"/>
      <c r="H64" s="679"/>
      <c r="I64" s="679"/>
      <c r="J64" s="458"/>
      <c r="K64" s="107"/>
      <c r="L64" s="11"/>
      <c r="M64" s="676"/>
    </row>
    <row r="65" spans="2:13" x14ac:dyDescent="0.25">
      <c r="B65" s="676"/>
      <c r="C65" s="677"/>
      <c r="D65" s="724" t="s">
        <v>169</v>
      </c>
      <c r="E65" s="16"/>
      <c r="F65" s="678"/>
      <c r="G65" s="619"/>
      <c r="H65" s="679"/>
      <c r="I65" s="679"/>
      <c r="J65" s="527"/>
      <c r="K65" s="107"/>
      <c r="L65" s="11"/>
      <c r="M65" s="676"/>
    </row>
    <row r="66" spans="2:13" x14ac:dyDescent="0.25">
      <c r="B66" s="676"/>
      <c r="C66" s="677"/>
      <c r="D66" s="1302" t="s">
        <v>170</v>
      </c>
      <c r="E66" s="16"/>
      <c r="F66" s="678"/>
      <c r="G66" s="619"/>
      <c r="H66" s="679"/>
      <c r="I66" s="679"/>
      <c r="J66" s="527"/>
      <c r="K66" s="107"/>
      <c r="L66" s="11"/>
      <c r="M66" s="676"/>
    </row>
    <row r="67" spans="2:13" x14ac:dyDescent="0.2">
      <c r="B67" s="676"/>
      <c r="C67" s="677"/>
      <c r="D67" s="690" t="s">
        <v>925</v>
      </c>
      <c r="E67" s="66"/>
      <c r="F67" s="705"/>
      <c r="G67" s="619"/>
      <c r="H67" s="679"/>
      <c r="I67" s="679"/>
      <c r="J67" s="458"/>
      <c r="K67" s="107"/>
      <c r="L67" s="11"/>
      <c r="M67" s="676"/>
    </row>
    <row r="68" spans="2:13" x14ac:dyDescent="0.2">
      <c r="B68" s="676"/>
      <c r="C68" s="677" t="s">
        <v>911</v>
      </c>
      <c r="D68" s="143" t="s">
        <v>177</v>
      </c>
      <c r="E68" s="66"/>
      <c r="F68" s="705"/>
      <c r="G68" s="619"/>
      <c r="H68" s="679"/>
      <c r="I68" s="679"/>
      <c r="J68" s="458"/>
      <c r="K68" s="107"/>
      <c r="L68" s="11"/>
      <c r="M68" s="676"/>
    </row>
    <row r="69" spans="2:13" x14ac:dyDescent="0.25">
      <c r="B69" s="676"/>
      <c r="C69" s="677"/>
      <c r="D69" s="679" t="s">
        <v>4257</v>
      </c>
      <c r="E69" s="1598"/>
      <c r="F69" s="705">
        <v>1</v>
      </c>
      <c r="G69" s="679">
        <v>0.9</v>
      </c>
      <c r="H69" s="679">
        <v>1.95</v>
      </c>
      <c r="I69" s="679"/>
      <c r="J69" s="679">
        <f>PRODUCT(F69:H69)</f>
        <v>1.7549999999999999</v>
      </c>
      <c r="K69" s="107"/>
      <c r="L69" s="11"/>
      <c r="M69" s="676"/>
    </row>
    <row r="70" spans="2:13" x14ac:dyDescent="0.25">
      <c r="B70" s="676"/>
      <c r="C70" s="677"/>
      <c r="D70" s="679" t="s">
        <v>4258</v>
      </c>
      <c r="E70" s="1598"/>
      <c r="F70" s="705">
        <v>1</v>
      </c>
      <c r="G70" s="679">
        <v>0.3</v>
      </c>
      <c r="H70" s="679">
        <v>1.8</v>
      </c>
      <c r="I70" s="679"/>
      <c r="J70" s="679">
        <f>PRODUCT(F70:H70)</f>
        <v>0.54</v>
      </c>
      <c r="K70" s="107"/>
      <c r="L70" s="11"/>
      <c r="M70" s="676"/>
    </row>
    <row r="71" spans="2:13" x14ac:dyDescent="0.2">
      <c r="B71" s="676"/>
      <c r="C71" s="677"/>
      <c r="D71" s="690" t="s">
        <v>952</v>
      </c>
      <c r="E71" s="66"/>
      <c r="F71" s="705"/>
      <c r="G71" s="619"/>
      <c r="H71" s="679"/>
      <c r="I71" s="679"/>
      <c r="J71" s="458"/>
      <c r="K71" s="107"/>
      <c r="L71" s="11"/>
      <c r="M71" s="676"/>
    </row>
    <row r="72" spans="2:13" x14ac:dyDescent="0.2">
      <c r="B72" s="676"/>
      <c r="C72" s="677" t="s">
        <v>967</v>
      </c>
      <c r="D72" s="143" t="s">
        <v>177</v>
      </c>
      <c r="E72" s="66"/>
      <c r="F72" s="705"/>
      <c r="G72" s="619"/>
      <c r="H72" s="679"/>
      <c r="I72" s="679"/>
      <c r="J72" s="458"/>
      <c r="K72" s="107"/>
      <c r="L72" s="11"/>
      <c r="M72" s="676"/>
    </row>
    <row r="73" spans="2:13" x14ac:dyDescent="0.25">
      <c r="B73" s="676"/>
      <c r="C73" s="677"/>
      <c r="D73" s="679" t="s">
        <v>4257</v>
      </c>
      <c r="E73" s="1598"/>
      <c r="F73" s="705">
        <v>1</v>
      </c>
      <c r="G73" s="679">
        <v>0.9</v>
      </c>
      <c r="H73" s="679">
        <v>1.95</v>
      </c>
      <c r="I73" s="679"/>
      <c r="J73" s="679">
        <f>PRODUCT(F73:H73)</f>
        <v>1.7549999999999999</v>
      </c>
      <c r="K73" s="107"/>
      <c r="L73" s="11"/>
      <c r="M73" s="676"/>
    </row>
    <row r="74" spans="2:13" x14ac:dyDescent="0.25">
      <c r="B74" s="676"/>
      <c r="C74" s="677"/>
      <c r="D74" s="679" t="s">
        <v>4258</v>
      </c>
      <c r="E74" s="1598"/>
      <c r="F74" s="705">
        <v>1</v>
      </c>
      <c r="G74" s="679">
        <v>0.3</v>
      </c>
      <c r="H74" s="679">
        <v>1.85</v>
      </c>
      <c r="I74" s="679"/>
      <c r="J74" s="679">
        <f>PRODUCT(F74:H74)</f>
        <v>0.55500000000000005</v>
      </c>
      <c r="K74" s="107"/>
      <c r="L74" s="11"/>
      <c r="M74" s="676"/>
    </row>
    <row r="75" spans="2:13" x14ac:dyDescent="0.2">
      <c r="B75" s="676"/>
      <c r="C75" s="677" t="s">
        <v>967</v>
      </c>
      <c r="D75" s="143" t="s">
        <v>177</v>
      </c>
      <c r="E75" s="66"/>
      <c r="F75" s="705"/>
      <c r="G75" s="619"/>
      <c r="H75" s="679"/>
      <c r="I75" s="679"/>
      <c r="J75" s="458"/>
      <c r="K75" s="107"/>
      <c r="L75" s="11"/>
      <c r="M75" s="676"/>
    </row>
    <row r="76" spans="2:13" x14ac:dyDescent="0.25">
      <c r="B76" s="676"/>
      <c r="C76" s="677"/>
      <c r="D76" s="679" t="s">
        <v>4257</v>
      </c>
      <c r="E76" s="1598"/>
      <c r="F76" s="705">
        <v>1</v>
      </c>
      <c r="G76" s="679">
        <v>0.9</v>
      </c>
      <c r="H76" s="679">
        <v>2.2999999999999998</v>
      </c>
      <c r="I76" s="679"/>
      <c r="J76" s="679">
        <f>PRODUCT(F76:H76)</f>
        <v>2.0699999999999998</v>
      </c>
      <c r="K76" s="107"/>
      <c r="L76" s="11"/>
      <c r="M76" s="676"/>
    </row>
    <row r="77" spans="2:13" x14ac:dyDescent="0.25">
      <c r="B77" s="676"/>
      <c r="C77" s="677"/>
      <c r="D77" s="679" t="s">
        <v>4258</v>
      </c>
      <c r="E77" s="1598"/>
      <c r="F77" s="705">
        <v>1</v>
      </c>
      <c r="G77" s="679">
        <v>0.3</v>
      </c>
      <c r="H77" s="679">
        <v>2.1</v>
      </c>
      <c r="I77" s="679"/>
      <c r="J77" s="679">
        <f>PRODUCT(F77:H77)</f>
        <v>0.63</v>
      </c>
      <c r="K77" s="107"/>
      <c r="L77" s="11"/>
      <c r="M77" s="676"/>
    </row>
    <row r="78" spans="2:13" x14ac:dyDescent="0.2">
      <c r="B78" s="676"/>
      <c r="C78" s="677"/>
      <c r="D78" s="690" t="s">
        <v>1021</v>
      </c>
      <c r="E78" s="66"/>
      <c r="F78" s="705"/>
      <c r="G78" s="619"/>
      <c r="H78" s="679"/>
      <c r="I78" s="679"/>
      <c r="J78" s="458"/>
      <c r="K78" s="107"/>
      <c r="L78" s="11"/>
      <c r="M78" s="676"/>
    </row>
    <row r="79" spans="2:13" x14ac:dyDescent="0.2">
      <c r="B79" s="676"/>
      <c r="C79" s="677" t="s">
        <v>1057</v>
      </c>
      <c r="D79" s="143" t="s">
        <v>177</v>
      </c>
      <c r="E79" s="66"/>
      <c r="F79" s="705"/>
      <c r="G79" s="619"/>
      <c r="H79" s="679"/>
      <c r="I79" s="679"/>
      <c r="J79" s="458"/>
      <c r="K79" s="107"/>
      <c r="L79" s="11"/>
      <c r="M79" s="676"/>
    </row>
    <row r="80" spans="2:13" x14ac:dyDescent="0.25">
      <c r="B80" s="676"/>
      <c r="C80" s="677"/>
      <c r="D80" s="679" t="s">
        <v>4257</v>
      </c>
      <c r="E80" s="1598"/>
      <c r="F80" s="705">
        <v>1</v>
      </c>
      <c r="G80" s="679">
        <v>0.9</v>
      </c>
      <c r="H80" s="679">
        <v>2.1</v>
      </c>
      <c r="I80" s="679"/>
      <c r="J80" s="679">
        <f>PRODUCT(F80:H80)</f>
        <v>1.8900000000000001</v>
      </c>
      <c r="K80" s="107"/>
      <c r="L80" s="11"/>
      <c r="M80" s="676"/>
    </row>
    <row r="81" spans="2:13" x14ac:dyDescent="0.25">
      <c r="B81" s="676"/>
      <c r="C81" s="677"/>
      <c r="D81" s="679" t="s">
        <v>4258</v>
      </c>
      <c r="E81" s="1598"/>
      <c r="F81" s="705">
        <v>1</v>
      </c>
      <c r="G81" s="679">
        <v>0.3</v>
      </c>
      <c r="H81" s="679">
        <v>1.9</v>
      </c>
      <c r="I81" s="679"/>
      <c r="J81" s="679">
        <f>PRODUCT(F81:H81)</f>
        <v>0.56999999999999995</v>
      </c>
      <c r="K81" s="107"/>
      <c r="L81" s="11"/>
      <c r="M81" s="676"/>
    </row>
    <row r="82" spans="2:13" x14ac:dyDescent="0.2">
      <c r="B82" s="676"/>
      <c r="C82" s="677" t="s">
        <v>1060</v>
      </c>
      <c r="D82" s="143" t="s">
        <v>177</v>
      </c>
      <c r="E82" s="66"/>
      <c r="F82" s="705"/>
      <c r="G82" s="619"/>
      <c r="H82" s="679"/>
      <c r="I82" s="679"/>
      <c r="J82" s="458"/>
      <c r="K82" s="107"/>
      <c r="L82" s="11"/>
      <c r="M82" s="676"/>
    </row>
    <row r="83" spans="2:13" x14ac:dyDescent="0.25">
      <c r="B83" s="676"/>
      <c r="C83" s="677"/>
      <c r="D83" s="679" t="s">
        <v>4257</v>
      </c>
      <c r="E83" s="1598"/>
      <c r="F83" s="705">
        <v>1</v>
      </c>
      <c r="G83" s="679">
        <v>0.9</v>
      </c>
      <c r="H83" s="679">
        <v>1.95</v>
      </c>
      <c r="I83" s="679"/>
      <c r="J83" s="679">
        <f>PRODUCT(F83:H83)</f>
        <v>1.7549999999999999</v>
      </c>
      <c r="K83" s="107"/>
      <c r="L83" s="11"/>
      <c r="M83" s="676"/>
    </row>
    <row r="84" spans="2:13" x14ac:dyDescent="0.25">
      <c r="B84" s="676"/>
      <c r="C84" s="677"/>
      <c r="D84" s="679" t="s">
        <v>4258</v>
      </c>
      <c r="E84" s="1598"/>
      <c r="F84" s="705">
        <v>1</v>
      </c>
      <c r="G84" s="679">
        <v>0.3</v>
      </c>
      <c r="H84" s="679">
        <v>1.95</v>
      </c>
      <c r="I84" s="679"/>
      <c r="J84" s="679">
        <f>PRODUCT(F84:H84)</f>
        <v>0.58499999999999996</v>
      </c>
      <c r="K84" s="107"/>
      <c r="L84" s="11"/>
      <c r="M84" s="676"/>
    </row>
    <row r="85" spans="2:13" x14ac:dyDescent="0.2">
      <c r="B85" s="676"/>
      <c r="C85" s="677" t="s">
        <v>1084</v>
      </c>
      <c r="D85" s="143" t="s">
        <v>177</v>
      </c>
      <c r="E85" s="66"/>
      <c r="F85" s="705"/>
      <c r="G85" s="619"/>
      <c r="H85" s="679"/>
      <c r="I85" s="679"/>
      <c r="J85" s="458"/>
      <c r="K85" s="107"/>
      <c r="L85" s="11"/>
      <c r="M85" s="676"/>
    </row>
    <row r="86" spans="2:13" x14ac:dyDescent="0.25">
      <c r="B86" s="676"/>
      <c r="C86" s="677"/>
      <c r="D86" s="679" t="s">
        <v>4257</v>
      </c>
      <c r="E86" s="1598"/>
      <c r="F86" s="705">
        <v>1</v>
      </c>
      <c r="G86" s="679">
        <v>0.9</v>
      </c>
      <c r="H86" s="679">
        <v>2.25</v>
      </c>
      <c r="I86" s="679"/>
      <c r="J86" s="679">
        <f>PRODUCT(F86:H86)</f>
        <v>2.0249999999999999</v>
      </c>
      <c r="K86" s="107"/>
      <c r="L86" s="11"/>
      <c r="M86" s="676"/>
    </row>
    <row r="87" spans="2:13" x14ac:dyDescent="0.25">
      <c r="B87" s="676"/>
      <c r="C87" s="677"/>
      <c r="D87" s="679" t="s">
        <v>4258</v>
      </c>
      <c r="E87" s="1598"/>
      <c r="F87" s="705">
        <v>1</v>
      </c>
      <c r="G87" s="679">
        <v>0.3</v>
      </c>
      <c r="H87" s="679">
        <v>1.95</v>
      </c>
      <c r="I87" s="679"/>
      <c r="J87" s="679">
        <f>PRODUCT(F87:H87)</f>
        <v>0.58499999999999996</v>
      </c>
      <c r="K87" s="107"/>
      <c r="L87" s="11"/>
      <c r="M87" s="676"/>
    </row>
    <row r="88" spans="2:13" x14ac:dyDescent="0.2">
      <c r="B88" s="676"/>
      <c r="C88" s="677"/>
      <c r="D88" s="690" t="s">
        <v>1102</v>
      </c>
      <c r="E88" s="66"/>
      <c r="F88" s="705"/>
      <c r="G88" s="619"/>
      <c r="H88" s="679"/>
      <c r="I88" s="679"/>
      <c r="J88" s="458"/>
      <c r="K88" s="107"/>
      <c r="L88" s="11"/>
      <c r="M88" s="676"/>
    </row>
    <row r="89" spans="2:13" x14ac:dyDescent="0.2">
      <c r="B89" s="676"/>
      <c r="C89" s="677" t="s">
        <v>1128</v>
      </c>
      <c r="D89" s="143" t="s">
        <v>177</v>
      </c>
      <c r="E89" s="66"/>
      <c r="F89" s="705"/>
      <c r="G89" s="619"/>
      <c r="H89" s="679"/>
      <c r="I89" s="679"/>
      <c r="J89" s="458"/>
      <c r="K89" s="107"/>
      <c r="L89" s="11"/>
      <c r="M89" s="676"/>
    </row>
    <row r="90" spans="2:13" x14ac:dyDescent="0.25">
      <c r="B90" s="676"/>
      <c r="C90" s="677"/>
      <c r="D90" s="679" t="s">
        <v>4257</v>
      </c>
      <c r="E90" s="1598"/>
      <c r="F90" s="705">
        <v>1</v>
      </c>
      <c r="G90" s="679">
        <v>0.9</v>
      </c>
      <c r="H90" s="679">
        <v>2.5</v>
      </c>
      <c r="I90" s="679"/>
      <c r="J90" s="679">
        <f>PRODUCT(F90:H90)</f>
        <v>2.25</v>
      </c>
      <c r="K90" s="107"/>
      <c r="L90" s="11"/>
      <c r="M90" s="676"/>
    </row>
    <row r="91" spans="2:13" x14ac:dyDescent="0.25">
      <c r="B91" s="676"/>
      <c r="C91" s="677"/>
      <c r="D91" s="679" t="s">
        <v>4258</v>
      </c>
      <c r="E91" s="1598"/>
      <c r="F91" s="705">
        <v>1</v>
      </c>
      <c r="G91" s="679">
        <v>0.3</v>
      </c>
      <c r="H91" s="679">
        <v>1.9</v>
      </c>
      <c r="I91" s="679"/>
      <c r="J91" s="679">
        <f>PRODUCT(F91:H91)</f>
        <v>0.56999999999999995</v>
      </c>
      <c r="K91" s="107"/>
      <c r="L91" s="11"/>
      <c r="M91" s="676"/>
    </row>
    <row r="92" spans="2:13" x14ac:dyDescent="0.2">
      <c r="B92" s="676"/>
      <c r="C92" s="677"/>
      <c r="D92" s="690" t="s">
        <v>1253</v>
      </c>
      <c r="E92" s="66"/>
      <c r="F92" s="705"/>
      <c r="G92" s="619"/>
      <c r="H92" s="679"/>
      <c r="I92" s="679"/>
      <c r="J92" s="458"/>
      <c r="K92" s="107"/>
      <c r="L92" s="11"/>
      <c r="M92" s="676"/>
    </row>
    <row r="93" spans="2:13" x14ac:dyDescent="0.2">
      <c r="B93" s="676"/>
      <c r="C93" s="677" t="s">
        <v>1174</v>
      </c>
      <c r="D93" s="143" t="s">
        <v>177</v>
      </c>
      <c r="E93" s="66"/>
      <c r="F93" s="705"/>
      <c r="G93" s="619"/>
      <c r="H93" s="679"/>
      <c r="I93" s="679"/>
      <c r="J93" s="458"/>
      <c r="K93" s="107"/>
      <c r="L93" s="11"/>
      <c r="M93" s="676"/>
    </row>
    <row r="94" spans="2:13" x14ac:dyDescent="0.25">
      <c r="B94" s="676"/>
      <c r="C94" s="677"/>
      <c r="D94" s="679" t="s">
        <v>4257</v>
      </c>
      <c r="E94" s="1598"/>
      <c r="F94" s="705">
        <v>1</v>
      </c>
      <c r="G94" s="679">
        <v>0.9</v>
      </c>
      <c r="H94" s="679">
        <v>2.7</v>
      </c>
      <c r="I94" s="679"/>
      <c r="J94" s="679">
        <f>PRODUCT(F94:H94)</f>
        <v>2.4300000000000002</v>
      </c>
      <c r="K94" s="107"/>
      <c r="L94" s="11"/>
      <c r="M94" s="676"/>
    </row>
    <row r="95" spans="2:13" x14ac:dyDescent="0.25">
      <c r="B95" s="676"/>
      <c r="C95" s="677"/>
      <c r="D95" s="679" t="s">
        <v>4258</v>
      </c>
      <c r="E95" s="1598"/>
      <c r="F95" s="705">
        <v>1</v>
      </c>
      <c r="G95" s="679">
        <v>0.3</v>
      </c>
      <c r="H95" s="679">
        <v>1.9</v>
      </c>
      <c r="I95" s="679"/>
      <c r="J95" s="679">
        <f>PRODUCT(F95:H95)</f>
        <v>0.56999999999999995</v>
      </c>
      <c r="K95" s="107"/>
      <c r="L95" s="11"/>
      <c r="M95" s="676"/>
    </row>
    <row r="96" spans="2:13" x14ac:dyDescent="0.2">
      <c r="B96" s="676"/>
      <c r="C96" s="677" t="s">
        <v>1184</v>
      </c>
      <c r="D96" s="143" t="s">
        <v>177</v>
      </c>
      <c r="E96" s="66"/>
      <c r="F96" s="705"/>
      <c r="G96" s="619"/>
      <c r="H96" s="679"/>
      <c r="I96" s="679"/>
      <c r="J96" s="458"/>
      <c r="K96" s="107"/>
      <c r="L96" s="11"/>
      <c r="M96" s="676"/>
    </row>
    <row r="97" spans="2:13" x14ac:dyDescent="0.25">
      <c r="B97" s="676"/>
      <c r="C97" s="677"/>
      <c r="D97" s="679" t="s">
        <v>4257</v>
      </c>
      <c r="E97" s="1598"/>
      <c r="F97" s="705">
        <v>1</v>
      </c>
      <c r="G97" s="679">
        <v>0.9</v>
      </c>
      <c r="H97" s="679">
        <v>2.4</v>
      </c>
      <c r="I97" s="679"/>
      <c r="J97" s="679">
        <f>PRODUCT(F97:H97)</f>
        <v>2.16</v>
      </c>
      <c r="K97" s="107"/>
      <c r="L97" s="11"/>
      <c r="M97" s="676"/>
    </row>
    <row r="98" spans="2:13" x14ac:dyDescent="0.25">
      <c r="B98" s="676"/>
      <c r="C98" s="677"/>
      <c r="D98" s="679" t="s">
        <v>4258</v>
      </c>
      <c r="E98" s="1598"/>
      <c r="F98" s="705">
        <v>1</v>
      </c>
      <c r="G98" s="679">
        <v>0.3</v>
      </c>
      <c r="H98" s="679">
        <v>1.95</v>
      </c>
      <c r="I98" s="679"/>
      <c r="J98" s="679">
        <f>PRODUCT(F98:H98)</f>
        <v>0.58499999999999996</v>
      </c>
      <c r="K98" s="107"/>
      <c r="L98" s="11"/>
      <c r="M98" s="676"/>
    </row>
    <row r="99" spans="2:13" x14ac:dyDescent="0.2">
      <c r="B99" s="676"/>
      <c r="C99" s="677"/>
      <c r="D99" s="690" t="s">
        <v>1385</v>
      </c>
      <c r="E99" s="66"/>
      <c r="F99" s="705"/>
      <c r="G99" s="619"/>
      <c r="H99" s="679"/>
      <c r="I99" s="679"/>
      <c r="J99" s="458"/>
      <c r="K99" s="107"/>
      <c r="L99" s="11"/>
      <c r="M99" s="676"/>
    </row>
    <row r="100" spans="2:13" x14ac:dyDescent="0.2">
      <c r="B100" s="676"/>
      <c r="C100" s="677" t="s">
        <v>1205</v>
      </c>
      <c r="D100" s="143" t="s">
        <v>177</v>
      </c>
      <c r="E100" s="66"/>
      <c r="F100" s="705"/>
      <c r="G100" s="619"/>
      <c r="H100" s="679"/>
      <c r="I100" s="679"/>
      <c r="J100" s="458"/>
      <c r="K100" s="107"/>
      <c r="L100" s="11"/>
      <c r="M100" s="676"/>
    </row>
    <row r="101" spans="2:13" x14ac:dyDescent="0.25">
      <c r="B101" s="676"/>
      <c r="C101" s="677"/>
      <c r="D101" s="679" t="s">
        <v>4257</v>
      </c>
      <c r="E101" s="1598"/>
      <c r="F101" s="705">
        <v>1</v>
      </c>
      <c r="G101" s="679">
        <v>0.9</v>
      </c>
      <c r="H101" s="679">
        <v>2.15</v>
      </c>
      <c r="I101" s="679"/>
      <c r="J101" s="679">
        <f>PRODUCT(F101:H101)</f>
        <v>1.9350000000000001</v>
      </c>
      <c r="K101" s="107"/>
      <c r="L101" s="11"/>
      <c r="M101" s="676"/>
    </row>
    <row r="102" spans="2:13" x14ac:dyDescent="0.25">
      <c r="B102" s="676"/>
      <c r="C102" s="677"/>
      <c r="D102" s="679" t="s">
        <v>4258</v>
      </c>
      <c r="E102" s="1598"/>
      <c r="F102" s="705">
        <v>1</v>
      </c>
      <c r="G102" s="679">
        <v>0.3</v>
      </c>
      <c r="H102" s="679">
        <v>1.95</v>
      </c>
      <c r="I102" s="679"/>
      <c r="J102" s="679">
        <f>PRODUCT(F102:H102)</f>
        <v>0.58499999999999996</v>
      </c>
      <c r="K102" s="107"/>
      <c r="L102" s="11"/>
      <c r="M102" s="676"/>
    </row>
    <row r="103" spans="2:13" x14ac:dyDescent="0.2">
      <c r="B103" s="676"/>
      <c r="C103" s="677"/>
      <c r="D103" s="690" t="s">
        <v>1387</v>
      </c>
      <c r="E103" s="66"/>
      <c r="F103" s="705"/>
      <c r="G103" s="619"/>
      <c r="H103" s="679"/>
      <c r="I103" s="679"/>
      <c r="J103" s="458"/>
      <c r="K103" s="107"/>
      <c r="L103" s="11"/>
      <c r="M103" s="676"/>
    </row>
    <row r="104" spans="2:13" x14ac:dyDescent="0.2">
      <c r="B104" s="676"/>
      <c r="C104" s="677" t="s">
        <v>1267</v>
      </c>
      <c r="D104" s="143" t="s">
        <v>177</v>
      </c>
      <c r="E104" s="66"/>
      <c r="F104" s="705"/>
      <c r="G104" s="619"/>
      <c r="H104" s="679"/>
      <c r="I104" s="679"/>
      <c r="J104" s="458"/>
      <c r="K104" s="107"/>
      <c r="L104" s="11"/>
      <c r="M104" s="676"/>
    </row>
    <row r="105" spans="2:13" x14ac:dyDescent="0.25">
      <c r="B105" s="676"/>
      <c r="C105" s="677"/>
      <c r="D105" s="679" t="s">
        <v>4257</v>
      </c>
      <c r="E105" s="1598"/>
      <c r="F105" s="705">
        <v>1</v>
      </c>
      <c r="G105" s="679">
        <v>0.9</v>
      </c>
      <c r="H105" s="679">
        <v>1.9</v>
      </c>
      <c r="I105" s="679"/>
      <c r="J105" s="679">
        <f>PRODUCT(F105:H105)</f>
        <v>1.71</v>
      </c>
      <c r="K105" s="107"/>
      <c r="L105" s="11"/>
      <c r="M105" s="676"/>
    </row>
    <row r="106" spans="2:13" x14ac:dyDescent="0.25">
      <c r="B106" s="676"/>
      <c r="C106" s="677"/>
      <c r="D106" s="679" t="s">
        <v>4258</v>
      </c>
      <c r="E106" s="1598"/>
      <c r="F106" s="705">
        <v>1</v>
      </c>
      <c r="G106" s="679">
        <v>0.3</v>
      </c>
      <c r="H106" s="679">
        <v>1.9</v>
      </c>
      <c r="I106" s="679"/>
      <c r="J106" s="679">
        <f>PRODUCT(F106:H106)</f>
        <v>0.56999999999999995</v>
      </c>
      <c r="K106" s="107"/>
      <c r="L106" s="11"/>
      <c r="M106" s="676"/>
    </row>
    <row r="107" spans="2:13" x14ac:dyDescent="0.25">
      <c r="B107" s="676"/>
      <c r="C107" s="677"/>
      <c r="D107" s="724"/>
      <c r="E107" s="16"/>
      <c r="F107" s="678"/>
      <c r="G107" s="619"/>
      <c r="H107" s="679"/>
      <c r="I107" s="679"/>
      <c r="J107" s="527"/>
      <c r="K107" s="107"/>
      <c r="L107" s="11"/>
      <c r="M107" s="676"/>
    </row>
    <row r="108" spans="2:13" x14ac:dyDescent="0.25">
      <c r="B108" s="676"/>
      <c r="C108" s="677"/>
      <c r="D108" s="1302" t="s">
        <v>118</v>
      </c>
      <c r="E108" s="16"/>
      <c r="F108" s="678"/>
      <c r="G108" s="619"/>
      <c r="H108" s="679"/>
      <c r="I108" s="679"/>
      <c r="J108" s="527"/>
      <c r="K108" s="107"/>
      <c r="L108" s="11"/>
      <c r="M108" s="676"/>
    </row>
    <row r="109" spans="2:13" x14ac:dyDescent="0.2">
      <c r="B109" s="676"/>
      <c r="C109" s="677"/>
      <c r="D109" s="690" t="s">
        <v>1274</v>
      </c>
      <c r="E109" s="66"/>
      <c r="F109" s="705"/>
      <c r="G109" s="619"/>
      <c r="H109" s="679"/>
      <c r="I109" s="679"/>
      <c r="J109" s="458"/>
      <c r="K109" s="107"/>
      <c r="L109" s="11"/>
      <c r="M109" s="676"/>
    </row>
    <row r="110" spans="2:13" x14ac:dyDescent="0.2">
      <c r="B110" s="676"/>
      <c r="C110" s="677" t="s">
        <v>1289</v>
      </c>
      <c r="D110" s="143" t="s">
        <v>177</v>
      </c>
      <c r="E110" s="66"/>
      <c r="F110" s="705"/>
      <c r="G110" s="619"/>
      <c r="H110" s="679"/>
      <c r="I110" s="679"/>
      <c r="J110" s="458"/>
      <c r="K110" s="107"/>
      <c r="L110" s="11"/>
      <c r="M110" s="676"/>
    </row>
    <row r="111" spans="2:13" x14ac:dyDescent="0.25">
      <c r="B111" s="676"/>
      <c r="C111" s="677"/>
      <c r="D111" s="679" t="s">
        <v>4257</v>
      </c>
      <c r="E111" s="1598"/>
      <c r="F111" s="705">
        <v>1</v>
      </c>
      <c r="G111" s="679">
        <v>0.9</v>
      </c>
      <c r="H111" s="679">
        <v>2.2000000000000002</v>
      </c>
      <c r="I111" s="679"/>
      <c r="J111" s="679">
        <f>PRODUCT(F111:H111)</f>
        <v>1.9800000000000002</v>
      </c>
      <c r="K111" s="107"/>
      <c r="L111" s="11"/>
      <c r="M111" s="676"/>
    </row>
    <row r="112" spans="2:13" x14ac:dyDescent="0.25">
      <c r="B112" s="676"/>
      <c r="C112" s="677"/>
      <c r="D112" s="679" t="s">
        <v>4258</v>
      </c>
      <c r="E112" s="1598"/>
      <c r="F112" s="705">
        <v>1</v>
      </c>
      <c r="G112" s="679">
        <v>0.3</v>
      </c>
      <c r="H112" s="679">
        <v>2.1</v>
      </c>
      <c r="I112" s="679"/>
      <c r="J112" s="679">
        <f>PRODUCT(F112:H112)</f>
        <v>0.63</v>
      </c>
      <c r="K112" s="107"/>
      <c r="L112" s="11"/>
      <c r="M112" s="676"/>
    </row>
    <row r="113" spans="2:13" x14ac:dyDescent="0.25">
      <c r="B113" s="676"/>
      <c r="C113" s="677"/>
      <c r="D113" s="1302" t="s">
        <v>67</v>
      </c>
      <c r="E113" s="16"/>
      <c r="F113" s="678"/>
      <c r="G113" s="619"/>
      <c r="H113" s="679"/>
      <c r="I113" s="679"/>
      <c r="J113" s="527"/>
      <c r="K113" s="107"/>
      <c r="L113" s="11"/>
      <c r="M113" s="676"/>
    </row>
    <row r="114" spans="2:13" x14ac:dyDescent="0.2">
      <c r="B114" s="676"/>
      <c r="C114" s="677"/>
      <c r="D114" s="690" t="s">
        <v>1273</v>
      </c>
      <c r="E114" s="66"/>
      <c r="F114" s="705"/>
      <c r="G114" s="619"/>
      <c r="H114" s="679"/>
      <c r="I114" s="679"/>
      <c r="J114" s="458"/>
      <c r="K114" s="107"/>
      <c r="L114" s="11"/>
      <c r="M114" s="676"/>
    </row>
    <row r="115" spans="2:13" x14ac:dyDescent="0.2">
      <c r="B115" s="676"/>
      <c r="C115" s="677" t="s">
        <v>1328</v>
      </c>
      <c r="D115" s="143" t="s">
        <v>177</v>
      </c>
      <c r="E115" s="66"/>
      <c r="F115" s="705"/>
      <c r="G115" s="619"/>
      <c r="H115" s="679"/>
      <c r="I115" s="679"/>
      <c r="J115" s="458"/>
      <c r="K115" s="107"/>
      <c r="L115" s="11"/>
      <c r="M115" s="676"/>
    </row>
    <row r="116" spans="2:13" x14ac:dyDescent="0.25">
      <c r="B116" s="676"/>
      <c r="C116" s="677"/>
      <c r="D116" s="679" t="s">
        <v>4257</v>
      </c>
      <c r="E116" s="1598"/>
      <c r="F116" s="705">
        <v>1</v>
      </c>
      <c r="G116" s="679">
        <v>0.9</v>
      </c>
      <c r="H116" s="679">
        <v>1.95</v>
      </c>
      <c r="I116" s="679"/>
      <c r="J116" s="679">
        <f>PRODUCT(F116:H116)</f>
        <v>1.7549999999999999</v>
      </c>
      <c r="K116" s="107"/>
      <c r="L116" s="11"/>
      <c r="M116" s="676"/>
    </row>
    <row r="117" spans="2:13" x14ac:dyDescent="0.25">
      <c r="B117" s="676"/>
      <c r="C117" s="677"/>
      <c r="D117" s="679" t="s">
        <v>4258</v>
      </c>
      <c r="E117" s="1598"/>
      <c r="F117" s="705">
        <v>1</v>
      </c>
      <c r="G117" s="679">
        <v>0.3</v>
      </c>
      <c r="H117" s="679">
        <v>1.9</v>
      </c>
      <c r="I117" s="679"/>
      <c r="J117" s="679">
        <f>PRODUCT(F117:H117)</f>
        <v>0.56999999999999995</v>
      </c>
      <c r="K117" s="107"/>
      <c r="L117" s="11"/>
      <c r="M117" s="676"/>
    </row>
    <row r="118" spans="2:13" x14ac:dyDescent="0.25">
      <c r="B118" s="676"/>
      <c r="C118" s="677"/>
      <c r="D118" s="1302" t="s">
        <v>69</v>
      </c>
      <c r="E118" s="16"/>
      <c r="F118" s="678"/>
      <c r="G118" s="619"/>
      <c r="H118" s="679"/>
      <c r="I118" s="679"/>
      <c r="J118" s="527"/>
      <c r="K118" s="107"/>
      <c r="L118" s="11"/>
      <c r="M118" s="676"/>
    </row>
    <row r="119" spans="2:13" x14ac:dyDescent="0.2">
      <c r="B119" s="676"/>
      <c r="C119" s="677"/>
      <c r="D119" s="690" t="s">
        <v>1333</v>
      </c>
      <c r="E119" s="66"/>
      <c r="F119" s="705"/>
      <c r="G119" s="619"/>
      <c r="H119" s="679"/>
      <c r="I119" s="679"/>
      <c r="J119" s="458"/>
      <c r="K119" s="107"/>
      <c r="L119" s="11"/>
      <c r="M119" s="676"/>
    </row>
    <row r="120" spans="2:13" x14ac:dyDescent="0.2">
      <c r="B120" s="676"/>
      <c r="C120" s="677" t="s">
        <v>1328</v>
      </c>
      <c r="D120" s="143" t="s">
        <v>177</v>
      </c>
      <c r="E120" s="66"/>
      <c r="F120" s="705"/>
      <c r="G120" s="619"/>
      <c r="H120" s="679"/>
      <c r="I120" s="679"/>
      <c r="J120" s="458"/>
      <c r="K120" s="107"/>
      <c r="L120" s="11"/>
      <c r="M120" s="676"/>
    </row>
    <row r="121" spans="2:13" x14ac:dyDescent="0.25">
      <c r="B121" s="676"/>
      <c r="C121" s="677"/>
      <c r="D121" s="679" t="s">
        <v>4257</v>
      </c>
      <c r="E121" s="1598"/>
      <c r="F121" s="705">
        <v>1</v>
      </c>
      <c r="G121" s="679">
        <v>0.9</v>
      </c>
      <c r="H121" s="679">
        <v>1.95</v>
      </c>
      <c r="I121" s="679"/>
      <c r="J121" s="679">
        <f>PRODUCT(F121:H121)</f>
        <v>1.7549999999999999</v>
      </c>
      <c r="K121" s="107"/>
      <c r="L121" s="11"/>
      <c r="M121" s="676"/>
    </row>
    <row r="122" spans="2:13" x14ac:dyDescent="0.25">
      <c r="B122" s="676"/>
      <c r="C122" s="677"/>
      <c r="D122" s="679" t="s">
        <v>4258</v>
      </c>
      <c r="E122" s="1598"/>
      <c r="F122" s="705">
        <v>1</v>
      </c>
      <c r="G122" s="679">
        <v>0.3</v>
      </c>
      <c r="H122" s="679">
        <v>1.85</v>
      </c>
      <c r="I122" s="679"/>
      <c r="J122" s="679">
        <f>PRODUCT(F122:H122)</f>
        <v>0.55500000000000005</v>
      </c>
      <c r="K122" s="107"/>
      <c r="L122" s="11"/>
      <c r="M122" s="676"/>
    </row>
    <row r="123" spans="2:13" x14ac:dyDescent="0.25">
      <c r="B123" s="676"/>
      <c r="C123" s="677"/>
      <c r="D123" s="1302" t="s">
        <v>119</v>
      </c>
      <c r="E123" s="16"/>
      <c r="F123" s="678"/>
      <c r="G123" s="619"/>
      <c r="H123" s="679"/>
      <c r="I123" s="679"/>
      <c r="J123" s="527"/>
      <c r="K123" s="107"/>
      <c r="L123" s="11"/>
      <c r="M123" s="676"/>
    </row>
    <row r="124" spans="2:13" x14ac:dyDescent="0.2">
      <c r="B124" s="676"/>
      <c r="C124" s="677"/>
      <c r="D124" s="690" t="s">
        <v>1404</v>
      </c>
      <c r="E124" s="66"/>
      <c r="F124" s="705"/>
      <c r="G124" s="619"/>
      <c r="H124" s="679"/>
      <c r="I124" s="679"/>
      <c r="J124" s="458"/>
      <c r="K124" s="107"/>
      <c r="L124" s="11"/>
      <c r="M124" s="676"/>
    </row>
    <row r="125" spans="2:13" x14ac:dyDescent="0.2">
      <c r="B125" s="676"/>
      <c r="C125" s="677" t="s">
        <v>1423</v>
      </c>
      <c r="D125" s="143" t="s">
        <v>177</v>
      </c>
      <c r="E125" s="66"/>
      <c r="F125" s="705"/>
      <c r="G125" s="619"/>
      <c r="H125" s="679"/>
      <c r="I125" s="679"/>
      <c r="J125" s="458"/>
      <c r="K125" s="107"/>
      <c r="L125" s="11"/>
      <c r="M125" s="676"/>
    </row>
    <row r="126" spans="2:13" x14ac:dyDescent="0.25">
      <c r="B126" s="676"/>
      <c r="C126" s="677"/>
      <c r="D126" s="679" t="s">
        <v>4257</v>
      </c>
      <c r="E126" s="1598"/>
      <c r="F126" s="705">
        <v>1</v>
      </c>
      <c r="G126" s="679">
        <v>0.9</v>
      </c>
      <c r="H126" s="679">
        <v>1.9</v>
      </c>
      <c r="I126" s="679"/>
      <c r="J126" s="679">
        <f>PRODUCT(F126:H126)</f>
        <v>1.71</v>
      </c>
      <c r="K126" s="107"/>
      <c r="L126" s="11"/>
      <c r="M126" s="676"/>
    </row>
    <row r="127" spans="2:13" x14ac:dyDescent="0.25">
      <c r="B127" s="676"/>
      <c r="C127" s="677"/>
      <c r="D127" s="679" t="s">
        <v>4258</v>
      </c>
      <c r="E127" s="1598"/>
      <c r="F127" s="705">
        <v>1</v>
      </c>
      <c r="G127" s="679">
        <v>0.3</v>
      </c>
      <c r="H127" s="679">
        <v>2</v>
      </c>
      <c r="I127" s="679"/>
      <c r="J127" s="679">
        <f>PRODUCT(F127:H127)</f>
        <v>0.6</v>
      </c>
      <c r="K127" s="107"/>
      <c r="L127" s="11"/>
      <c r="M127" s="676"/>
    </row>
    <row r="128" spans="2:13" x14ac:dyDescent="0.25">
      <c r="B128" s="676"/>
      <c r="C128" s="677"/>
      <c r="D128" s="724" t="s">
        <v>200</v>
      </c>
      <c r="E128" s="16"/>
      <c r="F128" s="678"/>
      <c r="G128" s="619"/>
      <c r="H128" s="679"/>
      <c r="I128" s="679"/>
      <c r="J128" s="527"/>
      <c r="K128" s="107"/>
      <c r="L128" s="11"/>
      <c r="M128" s="676"/>
    </row>
    <row r="129" spans="2:13" x14ac:dyDescent="0.25">
      <c r="B129" s="676"/>
      <c r="C129" s="677"/>
      <c r="D129" s="1302" t="s">
        <v>170</v>
      </c>
      <c r="E129" s="16"/>
      <c r="F129" s="678"/>
      <c r="G129" s="619"/>
      <c r="H129" s="679"/>
      <c r="I129" s="679"/>
      <c r="J129" s="527"/>
      <c r="K129" s="107"/>
      <c r="L129" s="11"/>
      <c r="M129" s="676"/>
    </row>
    <row r="130" spans="2:13" x14ac:dyDescent="0.2">
      <c r="B130" s="676"/>
      <c r="C130" s="677"/>
      <c r="D130" s="690" t="s">
        <v>1510</v>
      </c>
      <c r="E130" s="66"/>
      <c r="F130" s="705"/>
      <c r="G130" s="619"/>
      <c r="H130" s="679"/>
      <c r="I130" s="679"/>
      <c r="J130" s="458"/>
      <c r="K130" s="107"/>
      <c r="L130" s="11"/>
      <c r="M130" s="676"/>
    </row>
    <row r="131" spans="2:13" x14ac:dyDescent="0.2">
      <c r="B131" s="676"/>
      <c r="C131" s="677" t="s">
        <v>911</v>
      </c>
      <c r="D131" s="143" t="s">
        <v>177</v>
      </c>
      <c r="E131" s="66"/>
      <c r="F131" s="705"/>
      <c r="G131" s="619"/>
      <c r="H131" s="679"/>
      <c r="I131" s="679"/>
      <c r="J131" s="458"/>
      <c r="K131" s="107"/>
      <c r="L131" s="11"/>
      <c r="M131" s="676"/>
    </row>
    <row r="132" spans="2:13" x14ac:dyDescent="0.25">
      <c r="B132" s="676"/>
      <c r="C132" s="677"/>
      <c r="D132" s="679" t="s">
        <v>4257</v>
      </c>
      <c r="E132" s="1598"/>
      <c r="F132" s="705">
        <v>1</v>
      </c>
      <c r="G132" s="679">
        <v>0.9</v>
      </c>
      <c r="H132" s="679">
        <v>2.1</v>
      </c>
      <c r="I132" s="679"/>
      <c r="J132" s="679">
        <f>PRODUCT(F132:H132)</f>
        <v>1.8900000000000001</v>
      </c>
      <c r="K132" s="107"/>
      <c r="L132" s="11"/>
      <c r="M132" s="676"/>
    </row>
    <row r="133" spans="2:13" x14ac:dyDescent="0.25">
      <c r="B133" s="676"/>
      <c r="C133" s="677"/>
      <c r="D133" s="679" t="s">
        <v>4258</v>
      </c>
      <c r="E133" s="1598"/>
      <c r="F133" s="705">
        <v>1</v>
      </c>
      <c r="G133" s="679">
        <v>0.3</v>
      </c>
      <c r="H133" s="679">
        <v>1.9</v>
      </c>
      <c r="I133" s="679"/>
      <c r="J133" s="679">
        <f>PRODUCT(F133:H133)</f>
        <v>0.56999999999999995</v>
      </c>
      <c r="K133" s="107"/>
      <c r="L133" s="11"/>
      <c r="M133" s="676"/>
    </row>
    <row r="134" spans="2:13" x14ac:dyDescent="0.2">
      <c r="B134" s="676"/>
      <c r="C134" s="677" t="s">
        <v>1490</v>
      </c>
      <c r="D134" s="143" t="s">
        <v>177</v>
      </c>
      <c r="E134" s="66"/>
      <c r="F134" s="705"/>
      <c r="G134" s="619"/>
      <c r="H134" s="679"/>
      <c r="I134" s="679"/>
      <c r="J134" s="458"/>
      <c r="K134" s="107"/>
      <c r="L134" s="11"/>
      <c r="M134" s="676"/>
    </row>
    <row r="135" spans="2:13" ht="15.75" customHeight="1" x14ac:dyDescent="0.25">
      <c r="B135" s="676"/>
      <c r="C135" s="677"/>
      <c r="D135" s="679" t="s">
        <v>4257</v>
      </c>
      <c r="E135" s="1598"/>
      <c r="F135" s="705">
        <v>1</v>
      </c>
      <c r="G135" s="679">
        <v>0.9</v>
      </c>
      <c r="H135" s="679">
        <v>1.95</v>
      </c>
      <c r="I135" s="679"/>
      <c r="J135" s="679">
        <f>PRODUCT(F135:H135)</f>
        <v>1.7549999999999999</v>
      </c>
      <c r="K135" s="107"/>
      <c r="L135" s="11"/>
      <c r="M135" s="676"/>
    </row>
    <row r="136" spans="2:13" x14ac:dyDescent="0.25">
      <c r="B136" s="676"/>
      <c r="C136" s="677"/>
      <c r="D136" s="679" t="s">
        <v>4258</v>
      </c>
      <c r="E136" s="1598"/>
      <c r="F136" s="705">
        <v>1</v>
      </c>
      <c r="G136" s="679">
        <v>0.3</v>
      </c>
      <c r="H136" s="679">
        <v>1.9</v>
      </c>
      <c r="I136" s="679"/>
      <c r="J136" s="679">
        <f>PRODUCT(F136:H136)</f>
        <v>0.56999999999999995</v>
      </c>
      <c r="K136" s="107"/>
      <c r="L136" s="11"/>
      <c r="M136" s="676"/>
    </row>
    <row r="137" spans="2:13" x14ac:dyDescent="0.2">
      <c r="B137" s="676"/>
      <c r="C137" s="677"/>
      <c r="D137" s="690" t="s">
        <v>1511</v>
      </c>
      <c r="E137" s="66"/>
      <c r="F137" s="705"/>
      <c r="G137" s="619"/>
      <c r="H137" s="679"/>
      <c r="I137" s="679"/>
      <c r="J137" s="458"/>
      <c r="K137" s="107"/>
      <c r="L137" s="11"/>
      <c r="M137" s="676"/>
    </row>
    <row r="138" spans="2:13" x14ac:dyDescent="0.2">
      <c r="B138" s="676"/>
      <c r="C138" s="677" t="s">
        <v>1565</v>
      </c>
      <c r="D138" s="143" t="s">
        <v>177</v>
      </c>
      <c r="E138" s="66"/>
      <c r="F138" s="705"/>
      <c r="G138" s="619"/>
      <c r="H138" s="679"/>
      <c r="I138" s="679"/>
      <c r="J138" s="458"/>
      <c r="K138" s="107"/>
      <c r="L138" s="11"/>
      <c r="M138" s="676"/>
    </row>
    <row r="139" spans="2:13" x14ac:dyDescent="0.25">
      <c r="B139" s="676"/>
      <c r="C139" s="677"/>
      <c r="D139" s="679" t="s">
        <v>4257</v>
      </c>
      <c r="E139" s="1598"/>
      <c r="F139" s="705">
        <v>1</v>
      </c>
      <c r="G139" s="679">
        <v>0.9</v>
      </c>
      <c r="H139" s="679">
        <v>2.1</v>
      </c>
      <c r="I139" s="679"/>
      <c r="J139" s="679">
        <f>PRODUCT(F139:H139)</f>
        <v>1.8900000000000001</v>
      </c>
      <c r="K139" s="107"/>
      <c r="L139" s="11"/>
      <c r="M139" s="676"/>
    </row>
    <row r="140" spans="2:13" x14ac:dyDescent="0.25">
      <c r="B140" s="676"/>
      <c r="C140" s="677"/>
      <c r="D140" s="679" t="s">
        <v>4258</v>
      </c>
      <c r="E140" s="1598"/>
      <c r="F140" s="705">
        <v>1</v>
      </c>
      <c r="G140" s="679">
        <v>0.3</v>
      </c>
      <c r="H140" s="679">
        <v>1.9</v>
      </c>
      <c r="I140" s="679"/>
      <c r="J140" s="679">
        <f>PRODUCT(F140:H140)</f>
        <v>0.56999999999999995</v>
      </c>
      <c r="K140" s="107"/>
      <c r="L140" s="11"/>
      <c r="M140" s="676"/>
    </row>
    <row r="141" spans="2:13" x14ac:dyDescent="0.2">
      <c r="B141" s="676"/>
      <c r="C141" s="677" t="s">
        <v>1580</v>
      </c>
      <c r="D141" s="143" t="s">
        <v>177</v>
      </c>
      <c r="E141" s="66"/>
      <c r="F141" s="705"/>
      <c r="G141" s="619"/>
      <c r="H141" s="679"/>
      <c r="I141" s="679"/>
      <c r="J141" s="458"/>
      <c r="K141" s="107"/>
      <c r="L141" s="11"/>
      <c r="M141" s="676"/>
    </row>
    <row r="142" spans="2:13" x14ac:dyDescent="0.25">
      <c r="B142" s="676"/>
      <c r="C142" s="677"/>
      <c r="D142" s="679" t="s">
        <v>4257</v>
      </c>
      <c r="E142" s="1598"/>
      <c r="F142" s="705">
        <v>1</v>
      </c>
      <c r="G142" s="679">
        <v>0.9</v>
      </c>
      <c r="H142" s="679">
        <v>2.2000000000000002</v>
      </c>
      <c r="I142" s="679"/>
      <c r="J142" s="679">
        <f>PRODUCT(F142:H142)</f>
        <v>1.9800000000000002</v>
      </c>
      <c r="K142" s="107"/>
      <c r="L142" s="11"/>
      <c r="M142" s="676"/>
    </row>
    <row r="143" spans="2:13" x14ac:dyDescent="0.25">
      <c r="B143" s="676"/>
      <c r="C143" s="677"/>
      <c r="D143" s="679" t="s">
        <v>4258</v>
      </c>
      <c r="E143" s="1598"/>
      <c r="F143" s="705">
        <v>1</v>
      </c>
      <c r="G143" s="679">
        <v>0.3</v>
      </c>
      <c r="H143" s="679">
        <v>1.9</v>
      </c>
      <c r="I143" s="679"/>
      <c r="J143" s="679">
        <f>PRODUCT(F143:H143)</f>
        <v>0.56999999999999995</v>
      </c>
      <c r="K143" s="107"/>
      <c r="L143" s="11"/>
      <c r="M143" s="676"/>
    </row>
    <row r="144" spans="2:13" x14ac:dyDescent="0.2">
      <c r="B144" s="676"/>
      <c r="C144" s="677"/>
      <c r="D144" s="690" t="s">
        <v>1685</v>
      </c>
      <c r="E144" s="66"/>
      <c r="F144" s="705"/>
      <c r="G144" s="619"/>
      <c r="H144" s="679"/>
      <c r="I144" s="679"/>
      <c r="J144" s="458"/>
      <c r="K144" s="107"/>
      <c r="L144" s="11"/>
      <c r="M144" s="676"/>
    </row>
    <row r="145" spans="2:13" x14ac:dyDescent="0.2">
      <c r="B145" s="676"/>
      <c r="C145" s="677" t="s">
        <v>1641</v>
      </c>
      <c r="D145" s="143" t="s">
        <v>177</v>
      </c>
      <c r="E145" s="66"/>
      <c r="F145" s="705"/>
      <c r="G145" s="619"/>
      <c r="H145" s="679"/>
      <c r="I145" s="679"/>
      <c r="J145" s="458"/>
      <c r="K145" s="107"/>
      <c r="L145" s="11"/>
      <c r="M145" s="676"/>
    </row>
    <row r="146" spans="2:13" x14ac:dyDescent="0.25">
      <c r="B146" s="676"/>
      <c r="C146" s="677"/>
      <c r="D146" s="679" t="s">
        <v>4257</v>
      </c>
      <c r="E146" s="1598"/>
      <c r="F146" s="705">
        <v>1</v>
      </c>
      <c r="G146" s="679">
        <v>0.9</v>
      </c>
      <c r="H146" s="679">
        <v>2.25</v>
      </c>
      <c r="I146" s="679"/>
      <c r="J146" s="679">
        <f>PRODUCT(F146:H146)</f>
        <v>2.0249999999999999</v>
      </c>
      <c r="K146" s="107"/>
      <c r="L146" s="11"/>
      <c r="M146" s="676"/>
    </row>
    <row r="147" spans="2:13" x14ac:dyDescent="0.25">
      <c r="B147" s="676"/>
      <c r="C147" s="677"/>
      <c r="D147" s="679" t="s">
        <v>4258</v>
      </c>
      <c r="E147" s="1598"/>
      <c r="F147" s="705">
        <v>1</v>
      </c>
      <c r="G147" s="679">
        <v>0.3</v>
      </c>
      <c r="H147" s="679">
        <v>1.95</v>
      </c>
      <c r="I147" s="679"/>
      <c r="J147" s="679">
        <f>PRODUCT(F147:H147)</f>
        <v>0.58499999999999996</v>
      </c>
      <c r="K147" s="107"/>
      <c r="L147" s="11"/>
      <c r="M147" s="676"/>
    </row>
    <row r="148" spans="2:13" x14ac:dyDescent="0.2">
      <c r="B148" s="676"/>
      <c r="C148" s="677"/>
      <c r="D148" s="690" t="s">
        <v>1715</v>
      </c>
      <c r="E148" s="66"/>
      <c r="F148" s="705"/>
      <c r="G148" s="619"/>
      <c r="H148" s="679"/>
      <c r="I148" s="679"/>
      <c r="J148" s="458"/>
      <c r="K148" s="107"/>
      <c r="L148" s="11"/>
      <c r="M148" s="676"/>
    </row>
    <row r="149" spans="2:13" x14ac:dyDescent="0.2">
      <c r="B149" s="676"/>
      <c r="C149" s="677" t="s">
        <v>1738</v>
      </c>
      <c r="D149" s="143" t="s">
        <v>177</v>
      </c>
      <c r="E149" s="66"/>
      <c r="F149" s="705"/>
      <c r="G149" s="619"/>
      <c r="H149" s="679"/>
      <c r="I149" s="679"/>
      <c r="J149" s="458"/>
      <c r="K149" s="107"/>
      <c r="L149" s="11"/>
      <c r="M149" s="676"/>
    </row>
    <row r="150" spans="2:13" x14ac:dyDescent="0.25">
      <c r="B150" s="676"/>
      <c r="C150" s="677"/>
      <c r="D150" s="679" t="s">
        <v>4257</v>
      </c>
      <c r="E150" s="1598"/>
      <c r="F150" s="705">
        <v>1</v>
      </c>
      <c r="G150" s="679">
        <v>0.9</v>
      </c>
      <c r="H150" s="679">
        <v>2.2000000000000002</v>
      </c>
      <c r="I150" s="679"/>
      <c r="J150" s="679">
        <f>PRODUCT(F150:H150)</f>
        <v>1.9800000000000002</v>
      </c>
      <c r="K150" s="107"/>
      <c r="L150" s="11"/>
      <c r="M150" s="676"/>
    </row>
    <row r="151" spans="2:13" x14ac:dyDescent="0.25">
      <c r="B151" s="676"/>
      <c r="C151" s="677"/>
      <c r="D151" s="679" t="s">
        <v>4258</v>
      </c>
      <c r="E151" s="1598"/>
      <c r="F151" s="705">
        <v>1</v>
      </c>
      <c r="G151" s="679">
        <v>0.3</v>
      </c>
      <c r="H151" s="679">
        <v>1.95</v>
      </c>
      <c r="I151" s="679"/>
      <c r="J151" s="679">
        <f>PRODUCT(F151:H151)</f>
        <v>0.58499999999999996</v>
      </c>
      <c r="K151" s="107"/>
      <c r="L151" s="11"/>
      <c r="M151" s="676"/>
    </row>
    <row r="152" spans="2:13" x14ac:dyDescent="0.25">
      <c r="B152" s="676"/>
      <c r="C152" s="677"/>
      <c r="D152" s="724" t="s">
        <v>4260</v>
      </c>
      <c r="E152" s="16"/>
      <c r="F152" s="678"/>
      <c r="G152" s="619"/>
      <c r="H152" s="679"/>
      <c r="I152" s="679"/>
      <c r="J152" s="527"/>
      <c r="K152" s="107"/>
      <c r="L152" s="11"/>
      <c r="M152" s="676"/>
    </row>
    <row r="153" spans="2:13" x14ac:dyDescent="0.25">
      <c r="B153" s="676"/>
      <c r="C153" s="677"/>
      <c r="D153" s="1302" t="s">
        <v>170</v>
      </c>
      <c r="E153" s="16"/>
      <c r="F153" s="678"/>
      <c r="G153" s="619"/>
      <c r="H153" s="679"/>
      <c r="I153" s="679"/>
      <c r="J153" s="527"/>
      <c r="K153" s="107"/>
      <c r="L153" s="11"/>
      <c r="M153" s="676"/>
    </row>
    <row r="154" spans="2:13" x14ac:dyDescent="0.2">
      <c r="B154" s="676"/>
      <c r="C154" s="677"/>
      <c r="D154" s="690" t="s">
        <v>1750</v>
      </c>
      <c r="E154" s="66"/>
      <c r="F154" s="705"/>
      <c r="G154" s="619"/>
      <c r="H154" s="679"/>
      <c r="I154" s="679"/>
      <c r="J154" s="458"/>
      <c r="K154" s="107"/>
      <c r="L154" s="11"/>
      <c r="M154" s="676"/>
    </row>
    <row r="155" spans="2:13" x14ac:dyDescent="0.2">
      <c r="B155" s="676"/>
      <c r="C155" s="677" t="s">
        <v>1754</v>
      </c>
      <c r="D155" s="143" t="s">
        <v>177</v>
      </c>
      <c r="E155" s="66"/>
      <c r="F155" s="705"/>
      <c r="G155" s="619"/>
      <c r="H155" s="679"/>
      <c r="I155" s="679"/>
      <c r="J155" s="458"/>
      <c r="K155" s="107"/>
      <c r="L155" s="11"/>
      <c r="M155" s="676"/>
    </row>
    <row r="156" spans="2:13" x14ac:dyDescent="0.25">
      <c r="B156" s="676"/>
      <c r="C156" s="677"/>
      <c r="D156" s="679" t="s">
        <v>4257</v>
      </c>
      <c r="E156" s="1598"/>
      <c r="F156" s="705">
        <v>1</v>
      </c>
      <c r="G156" s="679">
        <v>0.9</v>
      </c>
      <c r="H156" s="679">
        <v>2.15</v>
      </c>
      <c r="I156" s="679"/>
      <c r="J156" s="679">
        <f>PRODUCT(F156:H156)</f>
        <v>1.9350000000000001</v>
      </c>
      <c r="K156" s="107"/>
      <c r="L156" s="11"/>
      <c r="M156" s="676"/>
    </row>
    <row r="157" spans="2:13" x14ac:dyDescent="0.25">
      <c r="B157" s="676"/>
      <c r="C157" s="677"/>
      <c r="D157" s="679" t="s">
        <v>4258</v>
      </c>
      <c r="E157" s="1598"/>
      <c r="F157" s="705">
        <v>1</v>
      </c>
      <c r="G157" s="679">
        <v>0.3</v>
      </c>
      <c r="H157" s="679">
        <v>1.95</v>
      </c>
      <c r="I157" s="679"/>
      <c r="J157" s="679">
        <f>PRODUCT(F157:H157)</f>
        <v>0.58499999999999996</v>
      </c>
      <c r="K157" s="107"/>
      <c r="L157" s="11"/>
      <c r="M157" s="676"/>
    </row>
    <row r="158" spans="2:13" x14ac:dyDescent="0.2">
      <c r="B158" s="676"/>
      <c r="C158" s="677"/>
      <c r="D158" s="690" t="s">
        <v>1798</v>
      </c>
      <c r="E158" s="66"/>
      <c r="F158" s="705"/>
      <c r="G158" s="619"/>
      <c r="H158" s="679"/>
      <c r="I158" s="679"/>
      <c r="J158" s="458"/>
      <c r="K158" s="107"/>
      <c r="L158" s="11"/>
      <c r="M158" s="676"/>
    </row>
    <row r="159" spans="2:13" x14ac:dyDescent="0.2">
      <c r="B159" s="676"/>
      <c r="C159" s="677" t="s">
        <v>1811</v>
      </c>
      <c r="D159" s="143" t="s">
        <v>177</v>
      </c>
      <c r="E159" s="66"/>
      <c r="F159" s="705"/>
      <c r="G159" s="619"/>
      <c r="H159" s="679"/>
      <c r="I159" s="679"/>
      <c r="J159" s="458"/>
      <c r="K159" s="107"/>
      <c r="L159" s="11"/>
      <c r="M159" s="676"/>
    </row>
    <row r="160" spans="2:13" x14ac:dyDescent="0.25">
      <c r="B160" s="676"/>
      <c r="C160" s="677"/>
      <c r="D160" s="679" t="s">
        <v>4257</v>
      </c>
      <c r="E160" s="1598"/>
      <c r="F160" s="705">
        <v>1</v>
      </c>
      <c r="G160" s="679">
        <v>0.9</v>
      </c>
      <c r="H160" s="679">
        <v>1.95</v>
      </c>
      <c r="I160" s="679"/>
      <c r="J160" s="679">
        <f>PRODUCT(F160:H160)</f>
        <v>1.7549999999999999</v>
      </c>
      <c r="K160" s="107"/>
      <c r="L160" s="11"/>
      <c r="M160" s="676"/>
    </row>
    <row r="161" spans="2:13" x14ac:dyDescent="0.25">
      <c r="B161" s="676"/>
      <c r="C161" s="677"/>
      <c r="D161" s="679" t="s">
        <v>4258</v>
      </c>
      <c r="E161" s="1598"/>
      <c r="F161" s="705">
        <v>1</v>
      </c>
      <c r="G161" s="679">
        <v>0.3</v>
      </c>
      <c r="H161" s="679">
        <v>1.9</v>
      </c>
      <c r="I161" s="679"/>
      <c r="J161" s="679">
        <f>PRODUCT(F161:H161)</f>
        <v>0.56999999999999995</v>
      </c>
      <c r="K161" s="107"/>
      <c r="L161" s="11"/>
      <c r="M161" s="676"/>
    </row>
    <row r="162" spans="2:13" x14ac:dyDescent="0.2">
      <c r="B162" s="676"/>
      <c r="C162" s="677"/>
      <c r="D162" s="690" t="s">
        <v>1844</v>
      </c>
      <c r="E162" s="66"/>
      <c r="F162" s="705"/>
      <c r="G162" s="619"/>
      <c r="H162" s="679"/>
      <c r="I162" s="679"/>
      <c r="J162" s="458"/>
      <c r="K162" s="107"/>
      <c r="L162" s="11"/>
      <c r="M162" s="676"/>
    </row>
    <row r="163" spans="2:13" x14ac:dyDescent="0.2">
      <c r="B163" s="676"/>
      <c r="C163" s="677" t="s">
        <v>1861</v>
      </c>
      <c r="D163" s="143" t="s">
        <v>177</v>
      </c>
      <c r="E163" s="66"/>
      <c r="F163" s="705"/>
      <c r="G163" s="619"/>
      <c r="H163" s="679"/>
      <c r="I163" s="679"/>
      <c r="J163" s="458"/>
      <c r="K163" s="107"/>
      <c r="L163" s="11"/>
      <c r="M163" s="676"/>
    </row>
    <row r="164" spans="2:13" x14ac:dyDescent="0.25">
      <c r="B164" s="676"/>
      <c r="C164" s="677"/>
      <c r="D164" s="679" t="s">
        <v>4257</v>
      </c>
      <c r="E164" s="1598"/>
      <c r="F164" s="705">
        <v>1</v>
      </c>
      <c r="G164" s="679">
        <v>0.9</v>
      </c>
      <c r="H164" s="679">
        <v>2.4500000000000002</v>
      </c>
      <c r="I164" s="679"/>
      <c r="J164" s="679">
        <f>PRODUCT(F164:H164)</f>
        <v>2.2050000000000001</v>
      </c>
      <c r="K164" s="107"/>
      <c r="L164" s="11"/>
      <c r="M164" s="676"/>
    </row>
    <row r="165" spans="2:13" x14ac:dyDescent="0.25">
      <c r="B165" s="676"/>
      <c r="C165" s="677"/>
      <c r="D165" s="679" t="s">
        <v>4258</v>
      </c>
      <c r="E165" s="1598"/>
      <c r="F165" s="705">
        <v>1</v>
      </c>
      <c r="G165" s="679">
        <v>0.3</v>
      </c>
      <c r="H165" s="679">
        <v>1.95</v>
      </c>
      <c r="I165" s="679"/>
      <c r="J165" s="679">
        <f>PRODUCT(F165:H165)</f>
        <v>0.58499999999999996</v>
      </c>
      <c r="K165" s="107"/>
      <c r="L165" s="11"/>
      <c r="M165" s="676"/>
    </row>
    <row r="166" spans="2:13" x14ac:dyDescent="0.2">
      <c r="B166" s="676"/>
      <c r="C166" s="677"/>
      <c r="D166" s="690" t="s">
        <v>1929</v>
      </c>
      <c r="E166" s="66"/>
      <c r="F166" s="705"/>
      <c r="G166" s="619"/>
      <c r="H166" s="679"/>
      <c r="I166" s="679"/>
      <c r="J166" s="458"/>
      <c r="K166" s="107"/>
      <c r="L166" s="11"/>
      <c r="M166" s="676"/>
    </row>
    <row r="167" spans="2:13" x14ac:dyDescent="0.2">
      <c r="B167" s="676"/>
      <c r="C167" s="677" t="s">
        <v>1914</v>
      </c>
      <c r="D167" s="143" t="s">
        <v>177</v>
      </c>
      <c r="E167" s="66"/>
      <c r="F167" s="705"/>
      <c r="G167" s="619"/>
      <c r="H167" s="679"/>
      <c r="I167" s="679"/>
      <c r="J167" s="458"/>
      <c r="K167" s="107"/>
      <c r="L167" s="11"/>
      <c r="M167" s="676"/>
    </row>
    <row r="168" spans="2:13" x14ac:dyDescent="0.25">
      <c r="B168" s="676"/>
      <c r="C168" s="677"/>
      <c r="D168" s="679" t="s">
        <v>4257</v>
      </c>
      <c r="E168" s="1598"/>
      <c r="F168" s="705">
        <v>1</v>
      </c>
      <c r="G168" s="679">
        <v>0.9</v>
      </c>
      <c r="H168" s="679">
        <v>2.5499999999999998</v>
      </c>
      <c r="I168" s="679"/>
      <c r="J168" s="679">
        <f>PRODUCT(F168:H168)</f>
        <v>2.2949999999999999</v>
      </c>
      <c r="K168" s="107"/>
      <c r="L168" s="11"/>
      <c r="M168" s="676"/>
    </row>
    <row r="169" spans="2:13" x14ac:dyDescent="0.25">
      <c r="B169" s="676"/>
      <c r="C169" s="677"/>
      <c r="D169" s="679" t="s">
        <v>4258</v>
      </c>
      <c r="E169" s="1598"/>
      <c r="F169" s="705">
        <v>1</v>
      </c>
      <c r="G169" s="679">
        <v>0.3</v>
      </c>
      <c r="H169" s="679">
        <v>1.9</v>
      </c>
      <c r="I169" s="679"/>
      <c r="J169" s="679">
        <f>PRODUCT(F169:H169)</f>
        <v>0.56999999999999995</v>
      </c>
      <c r="K169" s="107"/>
      <c r="L169" s="11"/>
      <c r="M169" s="676"/>
    </row>
    <row r="170" spans="2:13" x14ac:dyDescent="0.25">
      <c r="C170" s="197" t="str">
        <f>RESUMEN!C49</f>
        <v>03.02.08.04</v>
      </c>
      <c r="D170" s="1977" t="str">
        <f>RESUMEN!D49</f>
        <v>MANDIL DE PORCELANATO 0.60 x 0.60m.</v>
      </c>
      <c r="E170" s="1978"/>
      <c r="F170" s="1978"/>
      <c r="G170" s="1978"/>
      <c r="H170" s="1978"/>
      <c r="I170" s="1978"/>
      <c r="J170" s="1978"/>
      <c r="K170" s="1978"/>
      <c r="L170" s="1979"/>
    </row>
    <row r="171" spans="2:13" x14ac:dyDescent="0.25">
      <c r="C171" s="15" t="s">
        <v>1</v>
      </c>
      <c r="D171" s="163" t="s">
        <v>2</v>
      </c>
      <c r="E171" s="164" t="s">
        <v>239</v>
      </c>
      <c r="F171" s="182" t="s">
        <v>58</v>
      </c>
      <c r="G171" s="164" t="s">
        <v>52</v>
      </c>
      <c r="H171" s="164" t="s">
        <v>47</v>
      </c>
      <c r="I171" s="164" t="s">
        <v>48</v>
      </c>
      <c r="J171" s="164" t="s">
        <v>49</v>
      </c>
      <c r="K171" s="150" t="s">
        <v>50</v>
      </c>
      <c r="L171" s="165" t="s">
        <v>3</v>
      </c>
    </row>
    <row r="172" spans="2:13" x14ac:dyDescent="0.25">
      <c r="C172" s="27"/>
      <c r="D172" s="155"/>
      <c r="E172" s="6"/>
      <c r="F172" s="17"/>
      <c r="G172" s="1328"/>
      <c r="H172" s="144"/>
      <c r="I172" s="1328"/>
      <c r="J172" s="144"/>
      <c r="K172" s="145">
        <f>SUM(J177:J217)</f>
        <v>46.079999999999991</v>
      </c>
      <c r="L172" s="440" t="s">
        <v>6</v>
      </c>
    </row>
    <row r="173" spans="2:13" x14ac:dyDescent="0.2">
      <c r="B173" s="676"/>
      <c r="C173" s="677"/>
      <c r="D173" s="143"/>
      <c r="E173" s="66"/>
      <c r="F173" s="705"/>
      <c r="G173" s="619"/>
      <c r="H173" s="679"/>
      <c r="I173" s="679"/>
      <c r="J173" s="458"/>
      <c r="K173" s="107"/>
      <c r="L173" s="11"/>
      <c r="M173" s="676"/>
    </row>
    <row r="174" spans="2:13" x14ac:dyDescent="0.25">
      <c r="B174" s="676"/>
      <c r="C174" s="677"/>
      <c r="D174" s="724" t="s">
        <v>169</v>
      </c>
      <c r="E174" s="16"/>
      <c r="F174" s="678"/>
      <c r="G174" s="619"/>
      <c r="H174" s="679"/>
      <c r="I174" s="679"/>
      <c r="J174" s="527"/>
      <c r="K174" s="107"/>
      <c r="L174" s="11"/>
      <c r="M174" s="676"/>
    </row>
    <row r="175" spans="2:13" x14ac:dyDescent="0.25">
      <c r="B175" s="676"/>
      <c r="C175" s="677"/>
      <c r="D175" s="1302" t="s">
        <v>170</v>
      </c>
      <c r="E175" s="16"/>
      <c r="F175" s="678"/>
      <c r="G175" s="619"/>
      <c r="H175" s="679"/>
      <c r="I175" s="679"/>
      <c r="J175" s="527"/>
      <c r="K175" s="107"/>
      <c r="L175" s="11"/>
      <c r="M175" s="676"/>
    </row>
    <row r="176" spans="2:13" x14ac:dyDescent="0.2">
      <c r="B176" s="676"/>
      <c r="C176" s="677"/>
      <c r="D176" s="690" t="s">
        <v>1385</v>
      </c>
      <c r="E176" s="66"/>
      <c r="F176" s="705"/>
      <c r="G176" s="619"/>
      <c r="H176" s="679"/>
      <c r="I176" s="679"/>
      <c r="J176" s="458"/>
      <c r="K176" s="107"/>
      <c r="L176" s="11"/>
      <c r="M176" s="676"/>
    </row>
    <row r="177" spans="2:13" x14ac:dyDescent="0.2">
      <c r="B177" s="676"/>
      <c r="C177" s="677" t="s">
        <v>1218</v>
      </c>
      <c r="D177" s="143" t="s">
        <v>185</v>
      </c>
      <c r="E177" s="1598"/>
      <c r="F177" s="705">
        <v>1</v>
      </c>
      <c r="G177" s="679"/>
      <c r="H177" s="679">
        <v>1.2</v>
      </c>
      <c r="I177" s="679">
        <v>1.2</v>
      </c>
      <c r="J177" s="679">
        <f>I177*H177*F177</f>
        <v>1.44</v>
      </c>
      <c r="K177" s="107"/>
      <c r="L177" s="11"/>
      <c r="M177" s="676"/>
    </row>
    <row r="178" spans="2:13" ht="22.8" x14ac:dyDescent="0.2">
      <c r="B178" s="676"/>
      <c r="C178" s="677" t="s">
        <v>1220</v>
      </c>
      <c r="D178" s="143" t="s">
        <v>1221</v>
      </c>
      <c r="E178" s="1598"/>
      <c r="F178" s="705">
        <v>1</v>
      </c>
      <c r="G178" s="679"/>
      <c r="H178" s="679">
        <v>1.2</v>
      </c>
      <c r="I178" s="679">
        <v>1.2</v>
      </c>
      <c r="J178" s="679">
        <f>I178*H178*F178</f>
        <v>1.44</v>
      </c>
      <c r="K178" s="107"/>
      <c r="L178" s="11"/>
      <c r="M178" s="676"/>
    </row>
    <row r="179" spans="2:13" ht="22.8" x14ac:dyDescent="0.2">
      <c r="B179" s="676"/>
      <c r="C179" s="677" t="s">
        <v>1223</v>
      </c>
      <c r="D179" s="143" t="s">
        <v>1224</v>
      </c>
      <c r="E179" s="1598"/>
      <c r="F179" s="705">
        <v>1</v>
      </c>
      <c r="G179" s="679"/>
      <c r="H179" s="679">
        <v>1.2</v>
      </c>
      <c r="I179" s="679">
        <v>1.2</v>
      </c>
      <c r="J179" s="679">
        <f>I179*H179*F179</f>
        <v>1.44</v>
      </c>
      <c r="K179" s="107"/>
      <c r="L179" s="11"/>
      <c r="M179" s="676"/>
    </row>
    <row r="180" spans="2:13" x14ac:dyDescent="0.2">
      <c r="B180" s="676"/>
      <c r="C180" s="677" t="s">
        <v>2152</v>
      </c>
      <c r="D180" s="143" t="s">
        <v>1229</v>
      </c>
      <c r="E180" s="1598"/>
      <c r="F180" s="705">
        <v>1</v>
      </c>
      <c r="G180" s="679"/>
      <c r="H180" s="679">
        <v>1.2</v>
      </c>
      <c r="I180" s="679">
        <v>1.2</v>
      </c>
      <c r="J180" s="679">
        <f>I180*H180*F180</f>
        <v>1.44</v>
      </c>
      <c r="K180" s="107"/>
      <c r="L180" s="11"/>
      <c r="M180" s="676"/>
    </row>
    <row r="181" spans="2:13" x14ac:dyDescent="0.2">
      <c r="B181" s="676"/>
      <c r="C181" s="677" t="s">
        <v>1228</v>
      </c>
      <c r="D181" s="143" t="s">
        <v>145</v>
      </c>
      <c r="E181" s="1598"/>
      <c r="F181" s="705">
        <v>1</v>
      </c>
      <c r="G181" s="679"/>
      <c r="H181" s="679">
        <v>1.2</v>
      </c>
      <c r="I181" s="679">
        <v>1.2</v>
      </c>
      <c r="J181" s="679">
        <f>I181*H181*F181</f>
        <v>1.44</v>
      </c>
      <c r="K181" s="107"/>
      <c r="L181" s="11"/>
      <c r="M181" s="676"/>
    </row>
    <row r="182" spans="2:13" x14ac:dyDescent="0.2">
      <c r="B182" s="676"/>
      <c r="C182" s="677"/>
      <c r="D182" s="690" t="s">
        <v>1387</v>
      </c>
      <c r="E182" s="66"/>
      <c r="F182" s="705"/>
      <c r="G182" s="619"/>
      <c r="H182" s="679"/>
      <c r="I182" s="679"/>
      <c r="J182" s="458"/>
      <c r="K182" s="107"/>
      <c r="L182" s="11"/>
      <c r="M182" s="676"/>
    </row>
    <row r="183" spans="2:13" x14ac:dyDescent="0.2">
      <c r="B183" s="676"/>
      <c r="C183" s="677" t="s">
        <v>1231</v>
      </c>
      <c r="D183" s="143" t="s">
        <v>1232</v>
      </c>
      <c r="E183" s="1598"/>
      <c r="F183" s="705">
        <v>1</v>
      </c>
      <c r="G183" s="679"/>
      <c r="H183" s="679">
        <v>1.2</v>
      </c>
      <c r="I183" s="679">
        <v>1.2</v>
      </c>
      <c r="J183" s="679">
        <f t="shared" ref="J183:J191" si="1">I183*H183*F183</f>
        <v>1.44</v>
      </c>
      <c r="K183" s="107"/>
      <c r="L183" s="11"/>
      <c r="M183" s="676"/>
    </row>
    <row r="184" spans="2:13" x14ac:dyDescent="0.2">
      <c r="B184" s="676"/>
      <c r="C184" s="677" t="s">
        <v>1234</v>
      </c>
      <c r="D184" s="143" t="s">
        <v>182</v>
      </c>
      <c r="E184" s="1598"/>
      <c r="F184" s="705">
        <v>1</v>
      </c>
      <c r="G184" s="679"/>
      <c r="H184" s="679">
        <v>1.2</v>
      </c>
      <c r="I184" s="679">
        <v>1.2</v>
      </c>
      <c r="J184" s="679">
        <f t="shared" si="1"/>
        <v>1.44</v>
      </c>
      <c r="K184" s="107"/>
      <c r="L184" s="11"/>
      <c r="M184" s="676"/>
    </row>
    <row r="185" spans="2:13" x14ac:dyDescent="0.2">
      <c r="B185" s="676"/>
      <c r="C185" s="677" t="s">
        <v>1236</v>
      </c>
      <c r="D185" s="143" t="s">
        <v>182</v>
      </c>
      <c r="E185" s="1598"/>
      <c r="F185" s="705">
        <v>1</v>
      </c>
      <c r="G185" s="679"/>
      <c r="H185" s="679">
        <v>1.2</v>
      </c>
      <c r="I185" s="679">
        <v>1.2</v>
      </c>
      <c r="J185" s="679">
        <f t="shared" si="1"/>
        <v>1.44</v>
      </c>
      <c r="K185" s="107"/>
      <c r="L185" s="11"/>
      <c r="M185" s="676"/>
    </row>
    <row r="186" spans="2:13" x14ac:dyDescent="0.2">
      <c r="B186" s="676"/>
      <c r="C186" s="677" t="s">
        <v>1254</v>
      </c>
      <c r="D186" s="143" t="s">
        <v>126</v>
      </c>
      <c r="E186" s="1598"/>
      <c r="F186" s="705">
        <v>1</v>
      </c>
      <c r="G186" s="679"/>
      <c r="H186" s="679">
        <v>1.2</v>
      </c>
      <c r="I186" s="679">
        <v>1.2</v>
      </c>
      <c r="J186" s="679">
        <f t="shared" si="1"/>
        <v>1.44</v>
      </c>
      <c r="K186" s="107"/>
      <c r="L186" s="11"/>
      <c r="M186" s="676"/>
    </row>
    <row r="187" spans="2:13" x14ac:dyDescent="0.2">
      <c r="B187" s="676"/>
      <c r="C187" s="677" t="s">
        <v>1255</v>
      </c>
      <c r="D187" s="143" t="s">
        <v>325</v>
      </c>
      <c r="E187" s="1598"/>
      <c r="F187" s="705">
        <v>1</v>
      </c>
      <c r="G187" s="679"/>
      <c r="H187" s="679">
        <v>1.2</v>
      </c>
      <c r="I187" s="679">
        <v>1.2</v>
      </c>
      <c r="J187" s="679">
        <f t="shared" si="1"/>
        <v>1.44</v>
      </c>
      <c r="K187" s="107"/>
      <c r="L187" s="11"/>
      <c r="M187" s="676"/>
    </row>
    <row r="188" spans="2:13" x14ac:dyDescent="0.2">
      <c r="B188" s="676"/>
      <c r="C188" s="677" t="s">
        <v>1263</v>
      </c>
      <c r="D188" s="143" t="s">
        <v>829</v>
      </c>
      <c r="E188" s="1598"/>
      <c r="F188" s="705">
        <v>1</v>
      </c>
      <c r="G188" s="679"/>
      <c r="H188" s="679">
        <v>1.2</v>
      </c>
      <c r="I188" s="679">
        <v>1.2</v>
      </c>
      <c r="J188" s="679">
        <f t="shared" si="1"/>
        <v>1.44</v>
      </c>
      <c r="K188" s="107"/>
      <c r="L188" s="11"/>
      <c r="M188" s="676"/>
    </row>
    <row r="189" spans="2:13" x14ac:dyDescent="0.2">
      <c r="B189" s="676"/>
      <c r="C189" s="677" t="s">
        <v>1261</v>
      </c>
      <c r="D189" s="143" t="s">
        <v>578</v>
      </c>
      <c r="E189" s="1598"/>
      <c r="F189" s="705">
        <v>1</v>
      </c>
      <c r="G189" s="679"/>
      <c r="H189" s="679">
        <v>1.2</v>
      </c>
      <c r="I189" s="679">
        <v>1.2</v>
      </c>
      <c r="J189" s="679">
        <f t="shared" si="1"/>
        <v>1.44</v>
      </c>
      <c r="K189" s="107"/>
      <c r="L189" s="11"/>
      <c r="M189" s="676"/>
    </row>
    <row r="190" spans="2:13" x14ac:dyDescent="0.2">
      <c r="B190" s="676"/>
      <c r="C190" s="677" t="s">
        <v>1259</v>
      </c>
      <c r="D190" s="143" t="s">
        <v>578</v>
      </c>
      <c r="E190" s="1598"/>
      <c r="F190" s="705">
        <v>1</v>
      </c>
      <c r="G190" s="679"/>
      <c r="H190" s="679">
        <v>1.2</v>
      </c>
      <c r="I190" s="679">
        <v>1.2</v>
      </c>
      <c r="J190" s="679">
        <f t="shared" si="1"/>
        <v>1.44</v>
      </c>
      <c r="K190" s="107"/>
      <c r="L190" s="11"/>
      <c r="M190" s="676"/>
    </row>
    <row r="191" spans="2:13" x14ac:dyDescent="0.2">
      <c r="B191" s="676"/>
      <c r="C191" s="677" t="s">
        <v>1256</v>
      </c>
      <c r="D191" s="143" t="s">
        <v>362</v>
      </c>
      <c r="E191" s="1598"/>
      <c r="F191" s="705">
        <v>1</v>
      </c>
      <c r="G191" s="679"/>
      <c r="H191" s="679">
        <v>1.2</v>
      </c>
      <c r="I191" s="679">
        <v>1.2</v>
      </c>
      <c r="J191" s="679">
        <f t="shared" si="1"/>
        <v>1.44</v>
      </c>
      <c r="K191" s="107"/>
      <c r="L191" s="11"/>
      <c r="M191" s="676"/>
    </row>
    <row r="192" spans="2:13" x14ac:dyDescent="0.25">
      <c r="B192" s="676"/>
      <c r="C192" s="677"/>
      <c r="D192" s="1302" t="s">
        <v>119</v>
      </c>
      <c r="E192" s="16"/>
      <c r="F192" s="678"/>
      <c r="G192" s="619"/>
      <c r="H192" s="679"/>
      <c r="I192" s="679"/>
      <c r="J192" s="527"/>
      <c r="K192" s="107"/>
      <c r="L192" s="11"/>
      <c r="M192" s="676"/>
    </row>
    <row r="193" spans="2:13" x14ac:dyDescent="0.2">
      <c r="B193" s="676"/>
      <c r="C193" s="677"/>
      <c r="D193" s="690" t="s">
        <v>1404</v>
      </c>
      <c r="E193" s="66"/>
      <c r="F193" s="705"/>
      <c r="G193" s="619"/>
      <c r="H193" s="679"/>
      <c r="I193" s="679"/>
      <c r="J193" s="458"/>
      <c r="K193" s="107"/>
      <c r="L193" s="11"/>
      <c r="M193" s="676"/>
    </row>
    <row r="194" spans="2:13" x14ac:dyDescent="0.2">
      <c r="B194" s="676"/>
      <c r="C194" s="677" t="s">
        <v>1409</v>
      </c>
      <c r="D194" s="143" t="s">
        <v>4261</v>
      </c>
      <c r="E194" s="66"/>
      <c r="F194" s="705">
        <v>1</v>
      </c>
      <c r="G194" s="679"/>
      <c r="H194" s="679">
        <v>1.2</v>
      </c>
      <c r="I194" s="679">
        <v>1.2</v>
      </c>
      <c r="J194" s="679">
        <f>I194*H194*F194</f>
        <v>1.44</v>
      </c>
      <c r="K194" s="107"/>
      <c r="L194" s="11"/>
      <c r="M194" s="676"/>
    </row>
    <row r="195" spans="2:13" x14ac:dyDescent="0.25">
      <c r="B195" s="676"/>
      <c r="C195" s="677"/>
      <c r="D195" s="679"/>
      <c r="E195" s="1598"/>
      <c r="F195" s="705"/>
      <c r="G195" s="679"/>
      <c r="H195" s="679"/>
      <c r="I195" s="679"/>
      <c r="J195" s="679"/>
      <c r="K195" s="107"/>
      <c r="L195" s="11"/>
      <c r="M195" s="676"/>
    </row>
    <row r="196" spans="2:13" x14ac:dyDescent="0.25">
      <c r="B196" s="676"/>
      <c r="C196" s="677"/>
      <c r="D196" s="724" t="s">
        <v>200</v>
      </c>
      <c r="E196" s="16"/>
      <c r="F196" s="678"/>
      <c r="G196" s="619"/>
      <c r="H196" s="679"/>
      <c r="I196" s="679"/>
      <c r="J196" s="527"/>
      <c r="K196" s="107"/>
      <c r="L196" s="11"/>
      <c r="M196" s="676"/>
    </row>
    <row r="197" spans="2:13" x14ac:dyDescent="0.25">
      <c r="B197" s="676"/>
      <c r="C197" s="677"/>
      <c r="D197" s="1302" t="s">
        <v>170</v>
      </c>
      <c r="E197" s="16"/>
      <c r="F197" s="678"/>
      <c r="G197" s="619"/>
      <c r="H197" s="679"/>
      <c r="I197" s="679"/>
      <c r="J197" s="527"/>
      <c r="K197" s="107"/>
      <c r="L197" s="11"/>
      <c r="M197" s="676"/>
    </row>
    <row r="198" spans="2:13" x14ac:dyDescent="0.2">
      <c r="B198" s="676"/>
      <c r="C198" s="677"/>
      <c r="D198" s="690" t="s">
        <v>1639</v>
      </c>
      <c r="E198" s="66"/>
      <c r="F198" s="705"/>
      <c r="G198" s="619"/>
      <c r="H198" s="679"/>
      <c r="I198" s="679"/>
      <c r="J198" s="458"/>
      <c r="K198" s="107"/>
      <c r="L198" s="11"/>
      <c r="M198" s="676"/>
    </row>
    <row r="199" spans="2:13" x14ac:dyDescent="0.2">
      <c r="B199" s="676"/>
      <c r="C199" s="677" t="s">
        <v>1621</v>
      </c>
      <c r="D199" s="143" t="s">
        <v>1622</v>
      </c>
      <c r="E199" s="1598"/>
      <c r="F199" s="705">
        <v>1</v>
      </c>
      <c r="G199" s="679"/>
      <c r="H199" s="679">
        <v>1.2</v>
      </c>
      <c r="I199" s="679">
        <v>1.2</v>
      </c>
      <c r="J199" s="679">
        <f>I199*H199*F199</f>
        <v>1.44</v>
      </c>
      <c r="K199" s="107"/>
      <c r="L199" s="11"/>
      <c r="M199" s="676"/>
    </row>
    <row r="200" spans="2:13" x14ac:dyDescent="0.2">
      <c r="B200" s="676"/>
      <c r="C200" s="677" t="s">
        <v>1623</v>
      </c>
      <c r="D200" s="143" t="s">
        <v>1624</v>
      </c>
      <c r="E200" s="1598"/>
      <c r="F200" s="705">
        <v>1</v>
      </c>
      <c r="G200" s="679"/>
      <c r="H200" s="679">
        <v>1.2</v>
      </c>
      <c r="I200" s="679">
        <v>1.2</v>
      </c>
      <c r="J200" s="679">
        <f>I200*H200*F200</f>
        <v>1.44</v>
      </c>
      <c r="K200" s="107"/>
      <c r="L200" s="11"/>
      <c r="M200" s="676"/>
    </row>
    <row r="201" spans="2:13" x14ac:dyDescent="0.2">
      <c r="B201" s="676"/>
      <c r="C201" s="677" t="s">
        <v>1631</v>
      </c>
      <c r="D201" s="143" t="s">
        <v>1632</v>
      </c>
      <c r="E201" s="1598"/>
      <c r="F201" s="705">
        <v>1</v>
      </c>
      <c r="G201" s="679"/>
      <c r="H201" s="679">
        <v>1.2</v>
      </c>
      <c r="I201" s="679">
        <v>1.2</v>
      </c>
      <c r="J201" s="679">
        <f>I201*H201*F201</f>
        <v>1.44</v>
      </c>
      <c r="K201" s="107"/>
      <c r="L201" s="11"/>
      <c r="M201" s="676"/>
    </row>
    <row r="202" spans="2:13" x14ac:dyDescent="0.2">
      <c r="B202" s="676"/>
      <c r="C202" s="677" t="s">
        <v>1635</v>
      </c>
      <c r="D202" s="143" t="s">
        <v>1636</v>
      </c>
      <c r="E202" s="1598"/>
      <c r="F202" s="705">
        <v>1</v>
      </c>
      <c r="G202" s="679"/>
      <c r="H202" s="679">
        <v>1.2</v>
      </c>
      <c r="I202" s="679">
        <v>1.2</v>
      </c>
      <c r="J202" s="679">
        <f>I202*H202*F202</f>
        <v>1.44</v>
      </c>
      <c r="K202" s="107"/>
      <c r="L202" s="11"/>
      <c r="M202" s="676"/>
    </row>
    <row r="203" spans="2:13" x14ac:dyDescent="0.2">
      <c r="B203" s="676"/>
      <c r="C203" s="677"/>
      <c r="D203" s="690" t="s">
        <v>1692</v>
      </c>
      <c r="E203" s="66"/>
      <c r="F203" s="705"/>
      <c r="G203" s="619"/>
      <c r="H203" s="679"/>
      <c r="I203" s="679"/>
      <c r="J203" s="458"/>
      <c r="K203" s="107"/>
      <c r="L203" s="11"/>
      <c r="M203" s="676"/>
    </row>
    <row r="204" spans="2:13" x14ac:dyDescent="0.2">
      <c r="B204" s="676"/>
      <c r="C204" s="677" t="s">
        <v>1708</v>
      </c>
      <c r="D204" s="143" t="s">
        <v>185</v>
      </c>
      <c r="E204" s="1598"/>
      <c r="F204" s="705">
        <v>1</v>
      </c>
      <c r="G204" s="679"/>
      <c r="H204" s="679">
        <v>1.2</v>
      </c>
      <c r="I204" s="679">
        <v>1.2</v>
      </c>
      <c r="J204" s="679">
        <f>I204*H204*F204</f>
        <v>1.44</v>
      </c>
      <c r="K204" s="107"/>
      <c r="L204" s="11"/>
      <c r="M204" s="676"/>
    </row>
    <row r="205" spans="2:13" x14ac:dyDescent="0.2">
      <c r="B205" s="676"/>
      <c r="C205" s="677" t="s">
        <v>1710</v>
      </c>
      <c r="D205" s="143" t="s">
        <v>1711</v>
      </c>
      <c r="E205" s="1598"/>
      <c r="F205" s="705">
        <v>1</v>
      </c>
      <c r="G205" s="679"/>
      <c r="H205" s="679">
        <v>1.2</v>
      </c>
      <c r="I205" s="679">
        <v>1.2</v>
      </c>
      <c r="J205" s="679">
        <f>I205*H205*F205</f>
        <v>1.44</v>
      </c>
      <c r="K205" s="107"/>
      <c r="L205" s="11"/>
      <c r="M205" s="676"/>
    </row>
    <row r="206" spans="2:13" x14ac:dyDescent="0.2">
      <c r="B206" s="676"/>
      <c r="C206" s="677" t="s">
        <v>1712</v>
      </c>
      <c r="D206" s="143" t="s">
        <v>1713</v>
      </c>
      <c r="E206" s="1598"/>
      <c r="F206" s="705">
        <v>1</v>
      </c>
      <c r="G206" s="679"/>
      <c r="H206" s="679">
        <v>1.2</v>
      </c>
      <c r="I206" s="679">
        <v>1.2</v>
      </c>
      <c r="J206" s="679">
        <f>I206*H206*F206</f>
        <v>1.44</v>
      </c>
      <c r="K206" s="107"/>
      <c r="L206" s="11"/>
      <c r="M206" s="676"/>
    </row>
    <row r="207" spans="2:13" x14ac:dyDescent="0.2">
      <c r="B207" s="676"/>
      <c r="C207" s="677" t="s">
        <v>1714</v>
      </c>
      <c r="D207" s="143" t="s">
        <v>269</v>
      </c>
      <c r="E207" s="1598"/>
      <c r="F207" s="705">
        <v>1</v>
      </c>
      <c r="G207" s="679"/>
      <c r="H207" s="679">
        <v>1.2</v>
      </c>
      <c r="I207" s="679">
        <v>1.2</v>
      </c>
      <c r="J207" s="679">
        <f>I207*H207*F207</f>
        <v>1.44</v>
      </c>
      <c r="K207" s="107"/>
      <c r="L207" s="11"/>
      <c r="M207" s="676"/>
    </row>
    <row r="208" spans="2:13" x14ac:dyDescent="0.2">
      <c r="B208" s="676"/>
      <c r="C208" s="677"/>
      <c r="D208" s="690" t="s">
        <v>1715</v>
      </c>
      <c r="E208" s="66"/>
      <c r="F208" s="705"/>
      <c r="G208" s="619"/>
      <c r="H208" s="679"/>
      <c r="I208" s="679"/>
      <c r="J208" s="458"/>
      <c r="K208" s="107"/>
      <c r="L208" s="11"/>
      <c r="M208" s="676"/>
    </row>
    <row r="209" spans="2:13" x14ac:dyDescent="0.2">
      <c r="B209" s="676"/>
      <c r="C209" s="677" t="s">
        <v>1721</v>
      </c>
      <c r="D209" s="143" t="s">
        <v>1723</v>
      </c>
      <c r="E209" s="1598"/>
      <c r="F209" s="705">
        <v>1</v>
      </c>
      <c r="G209" s="679"/>
      <c r="H209" s="679">
        <v>1.2</v>
      </c>
      <c r="I209" s="679">
        <v>1.2</v>
      </c>
      <c r="J209" s="679">
        <f t="shared" ref="J209:J217" si="2">I209*H209*F209</f>
        <v>1.44</v>
      </c>
      <c r="K209" s="107"/>
      <c r="L209" s="11"/>
      <c r="M209" s="676"/>
    </row>
    <row r="210" spans="2:13" x14ac:dyDescent="0.2">
      <c r="B210" s="676"/>
      <c r="C210" s="677" t="s">
        <v>1722</v>
      </c>
      <c r="D210" s="143" t="s">
        <v>495</v>
      </c>
      <c r="E210" s="1598"/>
      <c r="F210" s="705">
        <v>1</v>
      </c>
      <c r="G210" s="679"/>
      <c r="H210" s="679">
        <v>1.2</v>
      </c>
      <c r="I210" s="679">
        <v>1.2</v>
      </c>
      <c r="J210" s="679">
        <f t="shared" si="2"/>
        <v>1.44</v>
      </c>
      <c r="K210" s="107"/>
      <c r="L210" s="11"/>
      <c r="M210" s="676"/>
    </row>
    <row r="211" spans="2:13" x14ac:dyDescent="0.2">
      <c r="B211" s="676"/>
      <c r="C211" s="677" t="s">
        <v>1724</v>
      </c>
      <c r="D211" s="143" t="s">
        <v>357</v>
      </c>
      <c r="E211" s="1598"/>
      <c r="F211" s="705">
        <v>1</v>
      </c>
      <c r="G211" s="679"/>
      <c r="H211" s="679">
        <v>1.2</v>
      </c>
      <c r="I211" s="679">
        <v>1.2</v>
      </c>
      <c r="J211" s="679">
        <f t="shared" si="2"/>
        <v>1.44</v>
      </c>
      <c r="K211" s="107"/>
      <c r="L211" s="11"/>
      <c r="M211" s="676"/>
    </row>
    <row r="212" spans="2:13" x14ac:dyDescent="0.2">
      <c r="B212" s="676"/>
      <c r="C212" s="677" t="s">
        <v>1725</v>
      </c>
      <c r="D212" s="143" t="s">
        <v>1726</v>
      </c>
      <c r="E212" s="1598"/>
      <c r="F212" s="705">
        <v>1</v>
      </c>
      <c r="G212" s="679"/>
      <c r="H212" s="679">
        <v>1.2</v>
      </c>
      <c r="I212" s="679">
        <v>1.2</v>
      </c>
      <c r="J212" s="679">
        <f t="shared" si="2"/>
        <v>1.44</v>
      </c>
      <c r="K212" s="107"/>
      <c r="L212" s="11"/>
      <c r="M212" s="676"/>
    </row>
    <row r="213" spans="2:13" x14ac:dyDescent="0.2">
      <c r="B213" s="676"/>
      <c r="C213" s="677" t="s">
        <v>1735</v>
      </c>
      <c r="D213" s="143" t="s">
        <v>1736</v>
      </c>
      <c r="E213" s="1598"/>
      <c r="F213" s="705">
        <v>1</v>
      </c>
      <c r="G213" s="679"/>
      <c r="H213" s="679">
        <v>1.2</v>
      </c>
      <c r="I213" s="679">
        <v>1.2</v>
      </c>
      <c r="J213" s="679">
        <f t="shared" si="2"/>
        <v>1.44</v>
      </c>
      <c r="K213" s="107"/>
      <c r="L213" s="11"/>
      <c r="M213" s="676"/>
    </row>
    <row r="214" spans="2:13" x14ac:dyDescent="0.2">
      <c r="B214" s="676"/>
      <c r="C214" s="677" t="s">
        <v>1731</v>
      </c>
      <c r="D214" s="143" t="s">
        <v>183</v>
      </c>
      <c r="E214" s="1598"/>
      <c r="F214" s="705">
        <v>1</v>
      </c>
      <c r="G214" s="679"/>
      <c r="H214" s="679">
        <v>1.2</v>
      </c>
      <c r="I214" s="679">
        <v>1.2</v>
      </c>
      <c r="J214" s="679">
        <f t="shared" si="2"/>
        <v>1.44</v>
      </c>
      <c r="K214" s="107"/>
      <c r="L214" s="11"/>
      <c r="M214" s="676"/>
    </row>
    <row r="215" spans="2:13" x14ac:dyDescent="0.2">
      <c r="B215" s="676"/>
      <c r="C215" s="677" t="s">
        <v>1730</v>
      </c>
      <c r="D215" s="143" t="s">
        <v>830</v>
      </c>
      <c r="E215" s="1598"/>
      <c r="F215" s="705">
        <v>1</v>
      </c>
      <c r="G215" s="679"/>
      <c r="H215" s="679">
        <v>1.2</v>
      </c>
      <c r="I215" s="679">
        <v>1.2</v>
      </c>
      <c r="J215" s="679">
        <f t="shared" si="2"/>
        <v>1.44</v>
      </c>
      <c r="K215" s="107"/>
      <c r="L215" s="11"/>
      <c r="M215" s="676"/>
    </row>
    <row r="216" spans="2:13" x14ac:dyDescent="0.2">
      <c r="B216" s="676"/>
      <c r="C216" s="677" t="s">
        <v>1729</v>
      </c>
      <c r="D216" s="143" t="s">
        <v>1728</v>
      </c>
      <c r="E216" s="1598"/>
      <c r="F216" s="705">
        <v>1</v>
      </c>
      <c r="G216" s="679"/>
      <c r="H216" s="679">
        <v>1.2</v>
      </c>
      <c r="I216" s="679">
        <v>1.2</v>
      </c>
      <c r="J216" s="679">
        <f t="shared" si="2"/>
        <v>1.44</v>
      </c>
      <c r="K216" s="107"/>
      <c r="L216" s="11"/>
      <c r="M216" s="676"/>
    </row>
    <row r="217" spans="2:13" x14ac:dyDescent="0.2">
      <c r="B217" s="676"/>
      <c r="C217" s="677" t="s">
        <v>1727</v>
      </c>
      <c r="D217" s="143" t="s">
        <v>692</v>
      </c>
      <c r="E217" s="1598"/>
      <c r="F217" s="705">
        <v>1</v>
      </c>
      <c r="G217" s="679"/>
      <c r="H217" s="679">
        <v>1.2</v>
      </c>
      <c r="I217" s="679">
        <v>1.2</v>
      </c>
      <c r="J217" s="679">
        <f t="shared" si="2"/>
        <v>1.44</v>
      </c>
      <c r="K217" s="107"/>
      <c r="L217" s="11"/>
      <c r="M217" s="676"/>
    </row>
    <row r="218" spans="2:13" x14ac:dyDescent="0.2">
      <c r="B218" s="676"/>
      <c r="C218" s="677"/>
      <c r="D218" s="143"/>
      <c r="E218" s="66"/>
      <c r="F218" s="705"/>
      <c r="G218" s="619"/>
      <c r="H218" s="679"/>
      <c r="I218" s="679"/>
      <c r="J218" s="458"/>
      <c r="K218" s="107"/>
      <c r="L218" s="11"/>
      <c r="M218" s="676"/>
    </row>
    <row r="219" spans="2:13" x14ac:dyDescent="0.25">
      <c r="C219" s="197" t="str">
        <f>RESUMEN!C50</f>
        <v>03.02.08.05</v>
      </c>
      <c r="D219" s="1977" t="str">
        <f>RESUMEN!D50</f>
        <v>REVESTIMIENTO EN CANALETA DE CEMENTO FROTACHADO E IMPERMEABILIZADO</v>
      </c>
      <c r="E219" s="1978"/>
      <c r="F219" s="1978"/>
      <c r="G219" s="1978"/>
      <c r="H219" s="1978"/>
      <c r="I219" s="1978"/>
      <c r="J219" s="1978"/>
      <c r="K219" s="1978"/>
      <c r="L219" s="1979"/>
    </row>
    <row r="220" spans="2:13" x14ac:dyDescent="0.25">
      <c r="C220" s="15" t="s">
        <v>1</v>
      </c>
      <c r="D220" s="163" t="s">
        <v>2</v>
      </c>
      <c r="E220" s="164" t="s">
        <v>239</v>
      </c>
      <c r="F220" s="182" t="s">
        <v>58</v>
      </c>
      <c r="G220" s="164" t="s">
        <v>52</v>
      </c>
      <c r="H220" s="164" t="s">
        <v>47</v>
      </c>
      <c r="I220" s="164" t="s">
        <v>48</v>
      </c>
      <c r="J220" s="164" t="s">
        <v>49</v>
      </c>
      <c r="K220" s="150" t="s">
        <v>50</v>
      </c>
      <c r="L220" s="165" t="s">
        <v>3</v>
      </c>
    </row>
    <row r="221" spans="2:13" x14ac:dyDescent="0.25">
      <c r="C221" s="27"/>
      <c r="D221" s="155"/>
      <c r="E221" s="6"/>
      <c r="F221" s="17"/>
      <c r="G221" s="1328"/>
      <c r="H221" s="144"/>
      <c r="I221" s="1328"/>
      <c r="J221" s="144"/>
      <c r="K221" s="145">
        <f>SUM(J226:J251)</f>
        <v>330.65400000000005</v>
      </c>
      <c r="L221" s="440" t="s">
        <v>6</v>
      </c>
    </row>
    <row r="222" spans="2:13" x14ac:dyDescent="0.2">
      <c r="B222" s="676"/>
      <c r="C222" s="677"/>
      <c r="D222" s="143"/>
      <c r="E222" s="66"/>
      <c r="F222" s="705"/>
      <c r="G222" s="619"/>
      <c r="H222" s="679"/>
      <c r="I222" s="679"/>
      <c r="J222" s="458"/>
      <c r="K222" s="107"/>
      <c r="L222" s="11"/>
      <c r="M222" s="676"/>
    </row>
    <row r="223" spans="2:13" x14ac:dyDescent="0.3">
      <c r="B223" s="676"/>
      <c r="C223" s="29"/>
      <c r="D223" s="138" t="s">
        <v>169</v>
      </c>
      <c r="E223" s="75"/>
      <c r="F223" s="97"/>
      <c r="G223" s="63"/>
      <c r="H223" s="63"/>
      <c r="I223" s="174"/>
      <c r="J223" s="458"/>
      <c r="K223" s="107"/>
      <c r="L223" s="11"/>
      <c r="M223" s="676"/>
    </row>
    <row r="224" spans="2:13" x14ac:dyDescent="0.3">
      <c r="B224" s="676"/>
      <c r="C224" s="29"/>
      <c r="D224" s="138" t="s">
        <v>170</v>
      </c>
      <c r="E224" s="75"/>
      <c r="F224" s="97"/>
      <c r="G224" s="63"/>
      <c r="H224" s="63"/>
      <c r="I224" s="174"/>
      <c r="J224" s="458"/>
      <c r="K224" s="107"/>
      <c r="L224" s="11"/>
      <c r="M224" s="676"/>
    </row>
    <row r="225" spans="2:13" x14ac:dyDescent="0.3">
      <c r="B225" s="676"/>
      <c r="C225" s="29"/>
      <c r="D225" s="690" t="s">
        <v>3723</v>
      </c>
      <c r="E225" s="75"/>
      <c r="F225" s="97"/>
      <c r="G225" s="63"/>
      <c r="H225" s="63"/>
      <c r="I225" s="174"/>
      <c r="J225" s="458"/>
      <c r="K225" s="107"/>
      <c r="L225" s="11"/>
      <c r="M225" s="676"/>
    </row>
    <row r="226" spans="2:13" x14ac:dyDescent="0.3">
      <c r="B226" s="676"/>
      <c r="C226" s="29"/>
      <c r="D226" s="78" t="s">
        <v>324</v>
      </c>
      <c r="E226" s="88"/>
      <c r="F226" s="75">
        <v>1</v>
      </c>
      <c r="G226" s="97">
        <v>16.55</v>
      </c>
      <c r="H226" s="63"/>
      <c r="I226" s="63">
        <v>0.55000000000000004</v>
      </c>
      <c r="J226" s="582">
        <f>PRODUCT(F226:I226)</f>
        <v>9.1025000000000009</v>
      </c>
      <c r="K226" s="107"/>
      <c r="L226" s="11"/>
      <c r="M226" s="676"/>
    </row>
    <row r="227" spans="2:13" x14ac:dyDescent="0.3">
      <c r="B227" s="676"/>
      <c r="C227" s="29"/>
      <c r="D227" s="78"/>
      <c r="E227" s="88"/>
      <c r="F227" s="75"/>
      <c r="G227" s="97">
        <v>102.45</v>
      </c>
      <c r="H227" s="63"/>
      <c r="I227" s="63">
        <v>0.55000000000000004</v>
      </c>
      <c r="J227" s="582">
        <f t="shared" ref="J227:J246" si="3">PRODUCT(F227:I227)</f>
        <v>56.347500000000004</v>
      </c>
      <c r="K227" s="107"/>
      <c r="L227" s="11"/>
      <c r="M227" s="676"/>
    </row>
    <row r="228" spans="2:13" x14ac:dyDescent="0.3">
      <c r="B228" s="676"/>
      <c r="C228" s="29"/>
      <c r="D228" s="78"/>
      <c r="E228" s="88"/>
      <c r="F228" s="75"/>
      <c r="G228" s="97">
        <v>49.6</v>
      </c>
      <c r="H228" s="63"/>
      <c r="I228" s="63">
        <v>0.55000000000000004</v>
      </c>
      <c r="J228" s="582">
        <f t="shared" si="3"/>
        <v>27.280000000000005</v>
      </c>
      <c r="K228" s="107"/>
      <c r="L228" s="11"/>
      <c r="M228" s="676"/>
    </row>
    <row r="229" spans="2:13" x14ac:dyDescent="0.3">
      <c r="B229" s="676"/>
      <c r="C229" s="29"/>
      <c r="D229" s="690" t="s">
        <v>1253</v>
      </c>
      <c r="E229" s="88"/>
      <c r="F229" s="75"/>
      <c r="G229" s="97"/>
      <c r="H229" s="63"/>
      <c r="I229" s="63"/>
      <c r="J229" s="582"/>
      <c r="K229" s="107"/>
      <c r="L229" s="11"/>
      <c r="M229" s="676"/>
    </row>
    <row r="230" spans="2:13" x14ac:dyDescent="0.3">
      <c r="B230" s="676"/>
      <c r="C230" s="29" t="s">
        <v>1166</v>
      </c>
      <c r="D230" s="78" t="s">
        <v>4262</v>
      </c>
      <c r="E230" s="88"/>
      <c r="F230" s="75">
        <v>2</v>
      </c>
      <c r="G230" s="97">
        <v>5.95</v>
      </c>
      <c r="H230" s="63"/>
      <c r="I230" s="63">
        <v>0.55000000000000004</v>
      </c>
      <c r="J230" s="582">
        <f>PRODUCT(F230:I230)</f>
        <v>6.5450000000000008</v>
      </c>
      <c r="K230" s="107"/>
      <c r="L230" s="11"/>
      <c r="M230" s="676"/>
    </row>
    <row r="231" spans="2:13" x14ac:dyDescent="0.3">
      <c r="B231" s="676"/>
      <c r="C231" s="29"/>
      <c r="D231" s="690" t="s">
        <v>3724</v>
      </c>
      <c r="E231" s="88"/>
      <c r="F231" s="75"/>
      <c r="G231" s="97"/>
      <c r="H231" s="63"/>
      <c r="I231" s="63">
        <v>0.55000000000000004</v>
      </c>
      <c r="J231" s="582"/>
      <c r="K231" s="107"/>
      <c r="L231" s="11"/>
      <c r="M231" s="676"/>
    </row>
    <row r="232" spans="2:13" x14ac:dyDescent="0.3">
      <c r="B232" s="676"/>
      <c r="C232" s="29"/>
      <c r="D232" s="78" t="s">
        <v>324</v>
      </c>
      <c r="E232" s="88"/>
      <c r="F232" s="75">
        <v>1</v>
      </c>
      <c r="G232" s="97">
        <v>99.39</v>
      </c>
      <c r="H232" s="63"/>
      <c r="I232" s="63"/>
      <c r="J232" s="582">
        <f t="shared" si="3"/>
        <v>99.39</v>
      </c>
      <c r="K232" s="107"/>
      <c r="L232" s="11"/>
      <c r="M232" s="676"/>
    </row>
    <row r="233" spans="2:13" x14ac:dyDescent="0.3">
      <c r="B233" s="676"/>
      <c r="C233" s="29"/>
      <c r="D233" s="78"/>
      <c r="E233" s="88"/>
      <c r="F233" s="75"/>
      <c r="G233" s="97">
        <v>19.95</v>
      </c>
      <c r="H233" s="63"/>
      <c r="I233" s="63">
        <v>0.55000000000000004</v>
      </c>
      <c r="J233" s="582">
        <f t="shared" si="3"/>
        <v>10.9725</v>
      </c>
      <c r="K233" s="107"/>
      <c r="L233" s="11"/>
      <c r="M233" s="676"/>
    </row>
    <row r="234" spans="2:13" x14ac:dyDescent="0.3">
      <c r="B234" s="676"/>
      <c r="C234" s="29"/>
      <c r="D234" s="78"/>
      <c r="E234" s="88"/>
      <c r="F234" s="75"/>
      <c r="G234" s="97">
        <v>73.5</v>
      </c>
      <c r="H234" s="63"/>
      <c r="I234" s="63">
        <v>0.55000000000000004</v>
      </c>
      <c r="J234" s="582">
        <f t="shared" si="3"/>
        <v>40.425000000000004</v>
      </c>
      <c r="K234" s="107"/>
      <c r="L234" s="11"/>
      <c r="M234" s="676"/>
    </row>
    <row r="235" spans="2:13" x14ac:dyDescent="0.3">
      <c r="B235" s="676"/>
      <c r="C235" s="29"/>
      <c r="D235" s="583" t="s">
        <v>3725</v>
      </c>
      <c r="E235" s="88"/>
      <c r="F235" s="75"/>
      <c r="G235" s="97"/>
      <c r="H235" s="63"/>
      <c r="I235" s="63"/>
      <c r="J235" s="582"/>
      <c r="K235" s="107"/>
      <c r="L235" s="11"/>
      <c r="M235" s="676"/>
    </row>
    <row r="236" spans="2:13" x14ac:dyDescent="0.3">
      <c r="B236" s="676"/>
      <c r="C236" s="29"/>
      <c r="D236" s="78" t="s">
        <v>324</v>
      </c>
      <c r="E236" s="88"/>
      <c r="F236" s="75">
        <v>1</v>
      </c>
      <c r="G236" s="97">
        <v>18</v>
      </c>
      <c r="H236" s="63"/>
      <c r="I236" s="63">
        <v>0.55000000000000004</v>
      </c>
      <c r="J236" s="582">
        <f t="shared" si="3"/>
        <v>9.9</v>
      </c>
      <c r="K236" s="107"/>
      <c r="L236" s="11"/>
      <c r="M236" s="676"/>
    </row>
    <row r="237" spans="2:13" x14ac:dyDescent="0.3">
      <c r="B237" s="676"/>
      <c r="C237" s="29"/>
      <c r="D237" s="78" t="s">
        <v>3726</v>
      </c>
      <c r="E237" s="88"/>
      <c r="F237" s="75">
        <v>1</v>
      </c>
      <c r="G237" s="97">
        <v>19.899999999999999</v>
      </c>
      <c r="H237" s="63"/>
      <c r="I237" s="63">
        <v>0.55000000000000004</v>
      </c>
      <c r="J237" s="582">
        <f t="shared" si="3"/>
        <v>10.945</v>
      </c>
      <c r="K237" s="107"/>
      <c r="L237" s="11"/>
      <c r="M237" s="676"/>
    </row>
    <row r="238" spans="2:13" x14ac:dyDescent="0.3">
      <c r="B238" s="676"/>
      <c r="C238" s="29"/>
      <c r="D238" s="138" t="s">
        <v>170</v>
      </c>
      <c r="E238" s="88"/>
      <c r="F238" s="75"/>
      <c r="G238" s="97"/>
      <c r="H238" s="63"/>
      <c r="I238" s="63"/>
      <c r="J238" s="582"/>
      <c r="K238" s="107"/>
      <c r="L238" s="11"/>
      <c r="M238" s="676"/>
    </row>
    <row r="239" spans="2:13" x14ac:dyDescent="0.3">
      <c r="B239" s="676"/>
      <c r="C239" s="29"/>
      <c r="D239" s="690" t="s">
        <v>1274</v>
      </c>
      <c r="E239" s="88"/>
      <c r="F239" s="75"/>
      <c r="G239" s="97"/>
      <c r="H239" s="63"/>
      <c r="I239" s="63"/>
      <c r="J239" s="582"/>
      <c r="K239" s="107"/>
      <c r="L239" s="11"/>
      <c r="M239" s="676"/>
    </row>
    <row r="240" spans="2:13" x14ac:dyDescent="0.3">
      <c r="B240" s="676"/>
      <c r="C240" s="29" t="s">
        <v>3688</v>
      </c>
      <c r="D240" s="78" t="s">
        <v>3687</v>
      </c>
      <c r="E240" s="88"/>
      <c r="F240" s="75">
        <v>1</v>
      </c>
      <c r="G240" s="97">
        <v>44.3</v>
      </c>
      <c r="H240" s="63"/>
      <c r="I240" s="63">
        <v>0.55000000000000004</v>
      </c>
      <c r="J240" s="582">
        <f t="shared" si="3"/>
        <v>24.365000000000002</v>
      </c>
      <c r="K240" s="107"/>
      <c r="L240" s="11"/>
      <c r="M240" s="676"/>
    </row>
    <row r="241" spans="2:13" x14ac:dyDescent="0.3">
      <c r="B241" s="676"/>
      <c r="C241" s="29"/>
      <c r="D241" s="138" t="s">
        <v>73</v>
      </c>
      <c r="E241" s="88"/>
      <c r="F241" s="75"/>
      <c r="G241" s="97"/>
      <c r="H241" s="63"/>
      <c r="I241" s="63"/>
      <c r="J241" s="582"/>
      <c r="K241" s="107"/>
      <c r="L241" s="11"/>
      <c r="M241" s="676"/>
    </row>
    <row r="242" spans="2:13" x14ac:dyDescent="0.3">
      <c r="B242" s="676"/>
      <c r="C242" s="29"/>
      <c r="D242" s="690" t="s">
        <v>1274</v>
      </c>
      <c r="E242" s="88"/>
      <c r="F242" s="75"/>
      <c r="G242" s="97"/>
      <c r="H242" s="63"/>
      <c r="I242" s="63"/>
      <c r="J242" s="582"/>
      <c r="K242" s="107"/>
      <c r="L242" s="11"/>
      <c r="M242" s="676"/>
    </row>
    <row r="243" spans="2:13" x14ac:dyDescent="0.3">
      <c r="B243" s="676"/>
      <c r="C243" s="29"/>
      <c r="D243" s="78" t="s">
        <v>324</v>
      </c>
      <c r="E243" s="88"/>
      <c r="F243" s="75">
        <v>1</v>
      </c>
      <c r="G243" s="97">
        <v>6</v>
      </c>
      <c r="H243" s="63"/>
      <c r="I243" s="63">
        <v>0.55000000000000004</v>
      </c>
      <c r="J243" s="582">
        <f t="shared" si="3"/>
        <v>3.3000000000000003</v>
      </c>
      <c r="K243" s="107"/>
      <c r="L243" s="11"/>
      <c r="M243" s="676"/>
    </row>
    <row r="244" spans="2:13" x14ac:dyDescent="0.3">
      <c r="B244" s="676"/>
      <c r="C244" s="29"/>
      <c r="D244" s="138" t="s">
        <v>3727</v>
      </c>
      <c r="E244" s="88"/>
      <c r="F244" s="75"/>
      <c r="G244" s="97"/>
      <c r="H244" s="63"/>
      <c r="I244" s="63"/>
      <c r="J244" s="582"/>
      <c r="K244" s="107"/>
      <c r="L244" s="11"/>
      <c r="M244" s="676"/>
    </row>
    <row r="245" spans="2:13" x14ac:dyDescent="0.3">
      <c r="B245" s="676"/>
      <c r="C245" s="29"/>
      <c r="D245" s="690" t="s">
        <v>3728</v>
      </c>
      <c r="E245" s="88"/>
      <c r="F245" s="75"/>
      <c r="G245" s="97"/>
      <c r="H245" s="63"/>
      <c r="I245" s="63"/>
      <c r="J245" s="582"/>
      <c r="K245" s="107"/>
      <c r="L245" s="11"/>
      <c r="M245" s="676"/>
    </row>
    <row r="246" spans="2:13" x14ac:dyDescent="0.3">
      <c r="B246" s="676"/>
      <c r="C246" s="1326"/>
      <c r="D246" s="78" t="s">
        <v>324</v>
      </c>
      <c r="E246" s="88"/>
      <c r="F246" s="75">
        <v>1</v>
      </c>
      <c r="G246" s="97">
        <v>58.33</v>
      </c>
      <c r="H246" s="584"/>
      <c r="I246" s="63">
        <v>0.55000000000000004</v>
      </c>
      <c r="J246" s="582">
        <f t="shared" si="3"/>
        <v>32.081499999999998</v>
      </c>
      <c r="K246" s="107"/>
      <c r="L246" s="11"/>
      <c r="M246" s="676"/>
    </row>
    <row r="247" spans="2:13" x14ac:dyDescent="0.25">
      <c r="C247" s="197" t="str">
        <f>RESUMEN!C51</f>
        <v>03.02.08.06</v>
      </c>
      <c r="D247" s="1977" t="str">
        <f>RESUMEN!D51</f>
        <v xml:space="preserve">REVESTIMIENTO ACUSTICO DE LANA DE VIDRIO DE 2'' PROTEGIDO CON PLANCHA PERFORADA </v>
      </c>
      <c r="E247" s="1978"/>
      <c r="F247" s="1978"/>
      <c r="G247" s="1978"/>
      <c r="H247" s="1978"/>
      <c r="I247" s="1978"/>
      <c r="J247" s="1978"/>
      <c r="K247" s="1978"/>
      <c r="L247" s="1979"/>
    </row>
    <row r="248" spans="2:13" x14ac:dyDescent="0.25">
      <c r="C248" s="15" t="s">
        <v>1</v>
      </c>
      <c r="D248" s="163" t="s">
        <v>2</v>
      </c>
      <c r="E248" s="164" t="s">
        <v>239</v>
      </c>
      <c r="F248" s="182" t="s">
        <v>58</v>
      </c>
      <c r="G248" s="164" t="s">
        <v>52</v>
      </c>
      <c r="H248" s="164" t="s">
        <v>47</v>
      </c>
      <c r="I248" s="164" t="s">
        <v>48</v>
      </c>
      <c r="J248" s="164" t="s">
        <v>49</v>
      </c>
      <c r="K248" s="150" t="s">
        <v>50</v>
      </c>
      <c r="L248" s="165" t="s">
        <v>3</v>
      </c>
    </row>
    <row r="249" spans="2:13" x14ac:dyDescent="0.25">
      <c r="C249" s="27"/>
      <c r="D249" s="155"/>
      <c r="E249" s="6"/>
      <c r="F249" s="17"/>
      <c r="G249" s="1328"/>
      <c r="H249" s="144"/>
      <c r="I249" s="1328"/>
      <c r="J249" s="144"/>
      <c r="K249" s="145">
        <f>SUM(J251:J253)</f>
        <v>155.12819999999999</v>
      </c>
      <c r="L249" s="440" t="s">
        <v>6</v>
      </c>
    </row>
    <row r="250" spans="2:13" x14ac:dyDescent="0.2">
      <c r="B250" s="676"/>
      <c r="C250" s="677"/>
      <c r="D250" s="143"/>
      <c r="E250" s="66"/>
      <c r="F250" s="705"/>
      <c r="G250" s="619"/>
      <c r="H250" s="679"/>
      <c r="I250" s="679"/>
      <c r="J250" s="458"/>
      <c r="K250" s="107"/>
      <c r="L250" s="11"/>
      <c r="M250" s="676"/>
    </row>
    <row r="251" spans="2:13" x14ac:dyDescent="0.3">
      <c r="B251" s="676"/>
      <c r="C251" s="29"/>
      <c r="D251" s="690" t="s">
        <v>1253</v>
      </c>
      <c r="E251" s="88"/>
      <c r="F251" s="75"/>
      <c r="G251" s="97"/>
      <c r="H251" s="63"/>
      <c r="I251" s="63"/>
      <c r="J251" s="582"/>
      <c r="K251" s="107"/>
      <c r="L251" s="11"/>
      <c r="M251" s="676"/>
    </row>
    <row r="252" spans="2:13" x14ac:dyDescent="0.3">
      <c r="B252" s="676"/>
      <c r="C252" s="29" t="s">
        <v>853</v>
      </c>
      <c r="D252" s="78" t="s">
        <v>4263</v>
      </c>
      <c r="E252" s="88"/>
      <c r="F252" s="75">
        <v>1</v>
      </c>
      <c r="G252" s="97">
        <v>38.46</v>
      </c>
      <c r="H252" s="63">
        <v>4.17</v>
      </c>
      <c r="I252" s="63"/>
      <c r="J252" s="582">
        <f>PRODUCT(F252:I252)</f>
        <v>160.37819999999999</v>
      </c>
      <c r="K252" s="107"/>
      <c r="L252" s="11"/>
      <c r="M252" s="676"/>
    </row>
    <row r="253" spans="2:13" x14ac:dyDescent="0.3">
      <c r="B253" s="676"/>
      <c r="C253" s="677"/>
      <c r="D253" s="78" t="s">
        <v>323</v>
      </c>
      <c r="E253" s="66"/>
      <c r="F253" s="75">
        <v>-1</v>
      </c>
      <c r="G253" s="97">
        <v>2.5</v>
      </c>
      <c r="H253" s="63">
        <v>2.1</v>
      </c>
      <c r="I253" s="63"/>
      <c r="J253" s="582">
        <f>PRODUCT(F253:I253)</f>
        <v>-5.25</v>
      </c>
      <c r="K253" s="107"/>
      <c r="L253" s="11"/>
      <c r="M253" s="676"/>
    </row>
  </sheetData>
  <mergeCells count="17">
    <mergeCell ref="D26:L26"/>
    <mergeCell ref="D61:L61"/>
    <mergeCell ref="D170:L170"/>
    <mergeCell ref="D219:L219"/>
    <mergeCell ref="D247:L247"/>
    <mergeCell ref="D12:L12"/>
    <mergeCell ref="C3:L3"/>
    <mergeCell ref="C4:L4"/>
    <mergeCell ref="C5:L5"/>
    <mergeCell ref="D6:L6"/>
    <mergeCell ref="E7:H7"/>
    <mergeCell ref="I7:L7"/>
    <mergeCell ref="E8:H8"/>
    <mergeCell ref="I8:L8"/>
    <mergeCell ref="C9:L9"/>
    <mergeCell ref="D10:L10"/>
    <mergeCell ref="D11:L11"/>
  </mergeCells>
  <printOptions horizontalCentered="1"/>
  <pageMargins left="0.78740157480314965" right="0.59055118110236227" top="0.59055118110236227" bottom="1.1811023622047245" header="0" footer="0.27559055118110237"/>
  <pageSetup paperSize="9" scale="68" fitToHeight="0" orientation="portrait" r:id="rId1"/>
  <headerFooter>
    <oddFooter>&amp;C&amp;P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CCFF"/>
    <pageSetUpPr fitToPage="1"/>
  </sheetPr>
  <dimension ref="A2:T2165"/>
  <sheetViews>
    <sheetView view="pageBreakPreview" topLeftCell="A148" zoomScale="80" zoomScaleNormal="80" zoomScaleSheetLayoutView="80" workbookViewId="0">
      <selection activeCell="D20" sqref="D20"/>
    </sheetView>
  </sheetViews>
  <sheetFormatPr baseColWidth="10" defaultColWidth="11.44140625" defaultRowHeight="13.8" x14ac:dyDescent="0.25"/>
  <cols>
    <col min="1" max="2" width="2.44140625" style="84" customWidth="1"/>
    <col min="3" max="3" width="15" style="461" bestFit="1" customWidth="1"/>
    <col min="4" max="4" width="44.109375" style="1705" customWidth="1"/>
    <col min="5" max="5" width="9.5546875" style="461" customWidth="1"/>
    <col min="6" max="6" width="10" style="461" customWidth="1"/>
    <col min="7" max="7" width="10.109375" style="105" customWidth="1"/>
    <col min="8" max="8" width="7.5546875" style="105" customWidth="1"/>
    <col min="9" max="9" width="8.44140625" style="87" customWidth="1"/>
    <col min="10" max="10" width="9.5546875" style="175" customWidth="1"/>
    <col min="11" max="11" width="9.44140625" style="126" bestFit="1" customWidth="1"/>
    <col min="12" max="12" width="7.33203125" style="461" customWidth="1"/>
    <col min="13" max="13" width="1.5546875" style="84" customWidth="1"/>
    <col min="14" max="16384" width="11.44140625" style="84"/>
  </cols>
  <sheetData>
    <row r="2" spans="2:13" ht="14.4" thickBot="1" x14ac:dyDescent="0.3"/>
    <row r="3" spans="2:13" x14ac:dyDescent="0.25">
      <c r="C3" s="1922"/>
      <c r="D3" s="1923"/>
      <c r="E3" s="1923"/>
      <c r="F3" s="1923"/>
      <c r="G3" s="1923"/>
      <c r="H3" s="1923"/>
      <c r="I3" s="1923"/>
      <c r="J3" s="1923"/>
      <c r="K3" s="1923"/>
      <c r="L3" s="1924"/>
    </row>
    <row r="4" spans="2:13" ht="12.75" customHeight="1" x14ac:dyDescent="0.25">
      <c r="C4" s="1925" t="s">
        <v>44</v>
      </c>
      <c r="D4" s="1926"/>
      <c r="E4" s="1926"/>
      <c r="F4" s="1926"/>
      <c r="G4" s="1926"/>
      <c r="H4" s="1926"/>
      <c r="I4" s="1926"/>
      <c r="J4" s="1926"/>
      <c r="K4" s="1926"/>
      <c r="L4" s="1927"/>
    </row>
    <row r="5" spans="2:13" x14ac:dyDescent="0.25">
      <c r="C5" s="1928"/>
      <c r="D5" s="1929"/>
      <c r="E5" s="1929"/>
      <c r="F5" s="1929"/>
      <c r="G5" s="1929"/>
      <c r="H5" s="1929"/>
      <c r="I5" s="1929"/>
      <c r="J5" s="1929"/>
      <c r="K5" s="1929"/>
      <c r="L5" s="1930"/>
    </row>
    <row r="6" spans="2:13" ht="30" customHeight="1" x14ac:dyDescent="0.25">
      <c r="C6" s="463">
        <f>+RESUMEN!C3</f>
        <v>0</v>
      </c>
      <c r="D6" s="1931" t="str">
        <f>+RESUMEN!D3</f>
        <v>"RECONSTRUCCION DEL HOSPITAL SAUL GARRIDO ROSILLO  II-1, DISTRITO DE TUMBES, PROVINCIA DE TUMBES, DEPARTAMENTO DE TUMBES"</v>
      </c>
      <c r="E6" s="1931"/>
      <c r="F6" s="1931"/>
      <c r="G6" s="1931"/>
      <c r="H6" s="1931"/>
      <c r="I6" s="1931"/>
      <c r="J6" s="1931"/>
      <c r="K6" s="1931"/>
      <c r="L6" s="1932"/>
    </row>
    <row r="7" spans="2:13" x14ac:dyDescent="0.25">
      <c r="C7" s="463" t="str">
        <f>+RESUMEN!C5</f>
        <v>ENTIDAD:</v>
      </c>
      <c r="D7" s="1706"/>
      <c r="E7" s="464"/>
      <c r="F7" s="1933" t="str">
        <f>+RESUMEN!E5</f>
        <v>DEPART:</v>
      </c>
      <c r="G7" s="1933"/>
      <c r="H7" s="1933"/>
      <c r="I7" s="1933"/>
      <c r="J7" s="1934" t="str">
        <f>+RESUMEN!F5</f>
        <v>TUMBES</v>
      </c>
      <c r="K7" s="1934"/>
      <c r="L7" s="1935"/>
    </row>
    <row r="8" spans="2:13" x14ac:dyDescent="0.25">
      <c r="C8" s="463" t="str">
        <f>+RESUMEN!C6</f>
        <v>FECHA:</v>
      </c>
      <c r="D8" s="1706">
        <v>44714</v>
      </c>
      <c r="E8" s="464"/>
      <c r="F8" s="1933" t="str">
        <f>+RESUMEN!E7</f>
        <v>DISTRIT:</v>
      </c>
      <c r="G8" s="1933"/>
      <c r="H8" s="1933"/>
      <c r="I8" s="1933"/>
      <c r="J8" s="1934" t="str">
        <f>+RESUMEN!F7</f>
        <v>TUMBES</v>
      </c>
      <c r="K8" s="1934"/>
      <c r="L8" s="1935"/>
    </row>
    <row r="9" spans="2:13" ht="14.4" thickBot="1" x14ac:dyDescent="0.3">
      <c r="C9" s="1936"/>
      <c r="D9" s="1937"/>
      <c r="E9" s="1937"/>
      <c r="F9" s="1937"/>
      <c r="G9" s="1937"/>
      <c r="H9" s="1937"/>
      <c r="I9" s="1937"/>
      <c r="J9" s="1937"/>
      <c r="K9" s="1937"/>
      <c r="L9" s="1938"/>
    </row>
    <row r="10" spans="2:13" ht="15" customHeight="1" x14ac:dyDescent="0.25">
      <c r="B10" s="676"/>
      <c r="C10" s="1006" t="str">
        <f>+[36]RESUMEN!C65</f>
        <v>03.04</v>
      </c>
      <c r="D10" s="1939" t="str">
        <f>+[36]RESUMEN!D65</f>
        <v>PISOS Y PAVIMENTOS</v>
      </c>
      <c r="E10" s="1940"/>
      <c r="F10" s="1940"/>
      <c r="G10" s="1940"/>
      <c r="H10" s="1940"/>
      <c r="I10" s="1940"/>
      <c r="J10" s="1940"/>
      <c r="K10" s="1940"/>
      <c r="L10" s="1941"/>
      <c r="M10" s="676"/>
    </row>
    <row r="11" spans="2:13" ht="15" customHeight="1" x14ac:dyDescent="0.25">
      <c r="B11" s="676"/>
      <c r="C11" s="1541" t="s">
        <v>103</v>
      </c>
      <c r="D11" s="1942" t="s">
        <v>4217</v>
      </c>
      <c r="E11" s="1917"/>
      <c r="F11" s="1917"/>
      <c r="G11" s="1917"/>
      <c r="H11" s="1917"/>
      <c r="I11" s="1917"/>
      <c r="J11" s="1917"/>
      <c r="K11" s="1917"/>
      <c r="L11" s="1918"/>
      <c r="M11" s="676"/>
    </row>
    <row r="12" spans="2:13" ht="15" customHeight="1" x14ac:dyDescent="0.25">
      <c r="B12" s="676"/>
      <c r="C12" s="746" t="s">
        <v>104</v>
      </c>
      <c r="D12" s="1911" t="s">
        <v>5068</v>
      </c>
      <c r="E12" s="1912"/>
      <c r="F12" s="1912"/>
      <c r="G12" s="1912"/>
      <c r="H12" s="1912"/>
      <c r="I12" s="1912"/>
      <c r="J12" s="1912"/>
      <c r="K12" s="1912"/>
      <c r="L12" s="1913"/>
      <c r="M12" s="676"/>
    </row>
    <row r="13" spans="2:13" ht="15" customHeight="1" x14ac:dyDescent="0.25">
      <c r="B13" s="676"/>
      <c r="C13" s="684" t="s">
        <v>1</v>
      </c>
      <c r="D13" s="1008" t="s">
        <v>2</v>
      </c>
      <c r="E13" s="691" t="s">
        <v>208</v>
      </c>
      <c r="F13" s="691" t="s">
        <v>45</v>
      </c>
      <c r="G13" s="713" t="s">
        <v>52</v>
      </c>
      <c r="H13" s="713" t="s">
        <v>47</v>
      </c>
      <c r="I13" s="713" t="s">
        <v>48</v>
      </c>
      <c r="J13" s="460" t="s">
        <v>49</v>
      </c>
      <c r="K13" s="93" t="s">
        <v>50</v>
      </c>
      <c r="L13" s="721" t="s">
        <v>3</v>
      </c>
      <c r="M13" s="676"/>
    </row>
    <row r="14" spans="2:13" ht="15" customHeight="1" x14ac:dyDescent="0.25">
      <c r="B14" s="676"/>
      <c r="C14" s="729"/>
      <c r="D14" s="730"/>
      <c r="E14" s="1009"/>
      <c r="F14" s="865"/>
      <c r="G14" s="1499"/>
      <c r="H14" s="707"/>
      <c r="I14" s="717"/>
      <c r="J14" s="1010"/>
      <c r="K14" s="145">
        <f>SUM(J18:J520)</f>
        <v>9503.6999999999953</v>
      </c>
      <c r="L14" s="722"/>
      <c r="M14" s="676"/>
    </row>
    <row r="15" spans="2:13" ht="15" customHeight="1" x14ac:dyDescent="0.25">
      <c r="B15" s="676"/>
      <c r="C15" s="818"/>
      <c r="D15" s="1707"/>
      <c r="E15" s="822"/>
      <c r="F15" s="822"/>
      <c r="G15" s="1012"/>
      <c r="H15" s="822"/>
      <c r="I15" s="819"/>
      <c r="J15" s="526"/>
      <c r="K15" s="129"/>
      <c r="L15" s="1013"/>
      <c r="M15" s="676"/>
    </row>
    <row r="16" spans="2:13" ht="15" customHeight="1" x14ac:dyDescent="0.25">
      <c r="B16" s="676"/>
      <c r="C16" s="1014"/>
      <c r="D16" s="1708" t="s">
        <v>169</v>
      </c>
      <c r="E16" s="824"/>
      <c r="F16" s="824"/>
      <c r="G16" s="751" t="s">
        <v>46</v>
      </c>
      <c r="H16" s="619"/>
      <c r="I16" s="679"/>
      <c r="J16" s="1015"/>
      <c r="K16" s="107"/>
      <c r="L16" s="1016"/>
      <c r="M16" s="676"/>
    </row>
    <row r="17" spans="2:13" ht="15" customHeight="1" x14ac:dyDescent="0.3">
      <c r="B17" s="676"/>
      <c r="C17" s="1014"/>
      <c r="D17" s="1709" t="s">
        <v>925</v>
      </c>
      <c r="E17" s="824"/>
      <c r="F17" s="625"/>
      <c r="G17" s="619"/>
      <c r="H17" s="619"/>
      <c r="I17" s="679"/>
      <c r="J17" s="1015"/>
      <c r="K17" s="107"/>
      <c r="L17" s="1016"/>
      <c r="M17" s="676"/>
    </row>
    <row r="18" spans="2:13" ht="15" customHeight="1" x14ac:dyDescent="0.3">
      <c r="B18" s="676"/>
      <c r="C18" s="887" t="s">
        <v>942</v>
      </c>
      <c r="D18" s="745" t="s">
        <v>268</v>
      </c>
      <c r="E18" s="881" t="s">
        <v>121</v>
      </c>
      <c r="F18" s="737">
        <v>1</v>
      </c>
      <c r="G18" s="1729">
        <v>11.64</v>
      </c>
      <c r="H18" s="1019"/>
      <c r="I18" s="1020"/>
      <c r="J18" s="1021">
        <f t="shared" ref="J18:J53" si="0">F18*G18</f>
        <v>11.64</v>
      </c>
      <c r="K18" s="1022"/>
      <c r="L18" s="1023"/>
      <c r="M18" s="676"/>
    </row>
    <row r="19" spans="2:13" ht="27.6" x14ac:dyDescent="0.25">
      <c r="B19" s="676"/>
      <c r="C19" s="887" t="s">
        <v>946</v>
      </c>
      <c r="D19" s="745" t="s">
        <v>3254</v>
      </c>
      <c r="E19" s="881" t="s">
        <v>121</v>
      </c>
      <c r="F19" s="892">
        <v>1</v>
      </c>
      <c r="G19" s="1729">
        <v>12.46</v>
      </c>
      <c r="H19" s="1019"/>
      <c r="I19" s="1020"/>
      <c r="J19" s="1021">
        <f t="shared" si="0"/>
        <v>12.46</v>
      </c>
      <c r="K19" s="1022"/>
      <c r="L19" s="1023"/>
      <c r="M19" s="676"/>
    </row>
    <row r="20" spans="2:13" ht="15" customHeight="1" x14ac:dyDescent="0.3">
      <c r="B20" s="676"/>
      <c r="C20" s="887" t="s">
        <v>860</v>
      </c>
      <c r="D20" s="745" t="s">
        <v>828</v>
      </c>
      <c r="E20" s="881" t="s">
        <v>121</v>
      </c>
      <c r="F20" s="737">
        <v>1</v>
      </c>
      <c r="G20" s="1729">
        <v>3.44</v>
      </c>
      <c r="H20" s="1024"/>
      <c r="I20" s="1025"/>
      <c r="J20" s="1021">
        <f t="shared" si="0"/>
        <v>3.44</v>
      </c>
      <c r="K20" s="1026"/>
      <c r="L20" s="1027"/>
      <c r="M20" s="676"/>
    </row>
    <row r="21" spans="2:13" ht="15" customHeight="1" x14ac:dyDescent="0.3">
      <c r="B21" s="676"/>
      <c r="C21" s="887" t="s">
        <v>862</v>
      </c>
      <c r="D21" s="745" t="s">
        <v>2244</v>
      </c>
      <c r="E21" s="881" t="s">
        <v>121</v>
      </c>
      <c r="F21" s="737">
        <v>1</v>
      </c>
      <c r="G21" s="1729">
        <v>5</v>
      </c>
      <c r="H21" s="1024"/>
      <c r="I21" s="1025"/>
      <c r="J21" s="1021">
        <f t="shared" si="0"/>
        <v>5</v>
      </c>
      <c r="K21" s="1026"/>
      <c r="L21" s="1027"/>
      <c r="M21" s="676"/>
    </row>
    <row r="22" spans="2:13" ht="15" customHeight="1" x14ac:dyDescent="0.3">
      <c r="B22" s="676"/>
      <c r="C22" s="887" t="s">
        <v>863</v>
      </c>
      <c r="D22" s="745" t="s">
        <v>825</v>
      </c>
      <c r="E22" s="881" t="s">
        <v>121</v>
      </c>
      <c r="F22" s="737">
        <v>1</v>
      </c>
      <c r="G22" s="1729">
        <v>2.78</v>
      </c>
      <c r="H22" s="1024"/>
      <c r="I22" s="1025"/>
      <c r="J22" s="1021">
        <f t="shared" si="0"/>
        <v>2.78</v>
      </c>
      <c r="K22" s="1026"/>
      <c r="L22" s="1027"/>
      <c r="M22" s="676"/>
    </row>
    <row r="23" spans="2:13" ht="15" customHeight="1" x14ac:dyDescent="0.3">
      <c r="B23" s="676"/>
      <c r="C23" s="887" t="s">
        <v>936</v>
      </c>
      <c r="D23" s="745" t="s">
        <v>937</v>
      </c>
      <c r="E23" s="881" t="s">
        <v>121</v>
      </c>
      <c r="F23" s="737">
        <v>1</v>
      </c>
      <c r="G23" s="1729">
        <v>10.67</v>
      </c>
      <c r="H23" s="1024"/>
      <c r="I23" s="1025"/>
      <c r="J23" s="1021">
        <f t="shared" si="0"/>
        <v>10.67</v>
      </c>
      <c r="K23" s="1026"/>
      <c r="L23" s="1027"/>
      <c r="M23" s="676"/>
    </row>
    <row r="24" spans="2:13" ht="15" customHeight="1" x14ac:dyDescent="0.3">
      <c r="B24" s="676"/>
      <c r="C24" s="887" t="s">
        <v>960</v>
      </c>
      <c r="D24" s="745" t="s">
        <v>122</v>
      </c>
      <c r="E24" s="881" t="s">
        <v>121</v>
      </c>
      <c r="F24" s="737">
        <v>1</v>
      </c>
      <c r="G24" s="1729">
        <v>4.29</v>
      </c>
      <c r="H24" s="1024"/>
      <c r="I24" s="1025"/>
      <c r="J24" s="1021">
        <f t="shared" si="0"/>
        <v>4.29</v>
      </c>
      <c r="K24" s="1026"/>
      <c r="L24" s="1027"/>
      <c r="M24" s="676"/>
    </row>
    <row r="25" spans="2:13" ht="15" customHeight="1" x14ac:dyDescent="0.3">
      <c r="B25" s="676"/>
      <c r="C25" s="887" t="s">
        <v>929</v>
      </c>
      <c r="D25" s="745" t="s">
        <v>832</v>
      </c>
      <c r="E25" s="881" t="s">
        <v>120</v>
      </c>
      <c r="F25" s="737">
        <v>1</v>
      </c>
      <c r="G25" s="1729">
        <v>5.9</v>
      </c>
      <c r="H25" s="1024"/>
      <c r="I25" s="1025"/>
      <c r="J25" s="1021">
        <f t="shared" si="0"/>
        <v>5.9</v>
      </c>
      <c r="K25" s="1026"/>
      <c r="L25" s="1027"/>
      <c r="M25" s="676"/>
    </row>
    <row r="26" spans="2:13" ht="15" customHeight="1" x14ac:dyDescent="0.3">
      <c r="B26" s="676"/>
      <c r="C26" s="887" t="s">
        <v>930</v>
      </c>
      <c r="D26" s="745" t="s">
        <v>833</v>
      </c>
      <c r="E26" s="881" t="s">
        <v>120</v>
      </c>
      <c r="F26" s="737">
        <v>1</v>
      </c>
      <c r="G26" s="1729">
        <v>5.75</v>
      </c>
      <c r="H26" s="1024"/>
      <c r="I26" s="1025"/>
      <c r="J26" s="1021">
        <f t="shared" si="0"/>
        <v>5.75</v>
      </c>
      <c r="K26" s="1026"/>
      <c r="L26" s="1027"/>
      <c r="M26" s="676"/>
    </row>
    <row r="27" spans="2:13" ht="15" customHeight="1" x14ac:dyDescent="0.3">
      <c r="B27" s="676"/>
      <c r="C27" s="887" t="s">
        <v>954</v>
      </c>
      <c r="D27" s="745" t="s">
        <v>122</v>
      </c>
      <c r="E27" s="881" t="s">
        <v>120</v>
      </c>
      <c r="F27" s="737">
        <v>1</v>
      </c>
      <c r="G27" s="1729">
        <v>2.87</v>
      </c>
      <c r="H27" s="1024"/>
      <c r="I27" s="1025"/>
      <c r="J27" s="1021">
        <f t="shared" si="0"/>
        <v>2.87</v>
      </c>
      <c r="K27" s="1026"/>
      <c r="L27" s="1027"/>
      <c r="M27" s="676"/>
    </row>
    <row r="28" spans="2:13" ht="15" customHeight="1" x14ac:dyDescent="0.3">
      <c r="B28" s="676"/>
      <c r="C28" s="887" t="s">
        <v>855</v>
      </c>
      <c r="D28" s="745" t="s">
        <v>854</v>
      </c>
      <c r="E28" s="881" t="s">
        <v>128</v>
      </c>
      <c r="F28" s="737">
        <v>1</v>
      </c>
      <c r="G28" s="1729">
        <v>9.11</v>
      </c>
      <c r="H28" s="1024"/>
      <c r="I28" s="1025"/>
      <c r="J28" s="1021">
        <f t="shared" si="0"/>
        <v>9.11</v>
      </c>
      <c r="K28" s="1026"/>
      <c r="L28" s="1027"/>
      <c r="M28" s="676"/>
    </row>
    <row r="29" spans="2:13" ht="15" customHeight="1" x14ac:dyDescent="0.3">
      <c r="B29" s="676"/>
      <c r="C29" s="887" t="s">
        <v>864</v>
      </c>
      <c r="D29" s="745" t="s">
        <v>352</v>
      </c>
      <c r="E29" s="881" t="s">
        <v>128</v>
      </c>
      <c r="F29" s="737">
        <v>1</v>
      </c>
      <c r="G29" s="1729">
        <v>12.72</v>
      </c>
      <c r="H29" s="1024"/>
      <c r="I29" s="1025"/>
      <c r="J29" s="1021">
        <f t="shared" si="0"/>
        <v>12.72</v>
      </c>
      <c r="K29" s="1026"/>
      <c r="L29" s="1027"/>
      <c r="M29" s="676"/>
    </row>
    <row r="30" spans="2:13" ht="15" customHeight="1" x14ac:dyDescent="0.3">
      <c r="B30" s="676"/>
      <c r="C30" s="887" t="s">
        <v>918</v>
      </c>
      <c r="D30" s="745" t="s">
        <v>3251</v>
      </c>
      <c r="E30" s="881" t="s">
        <v>128</v>
      </c>
      <c r="F30" s="737">
        <v>1</v>
      </c>
      <c r="G30" s="1729">
        <v>7.08</v>
      </c>
      <c r="H30" s="1024"/>
      <c r="I30" s="1025"/>
      <c r="J30" s="1021">
        <f t="shared" si="0"/>
        <v>7.08</v>
      </c>
      <c r="K30" s="1026"/>
      <c r="L30" s="1027"/>
      <c r="M30" s="676"/>
    </row>
    <row r="31" spans="2:13" ht="15" customHeight="1" x14ac:dyDescent="0.3">
      <c r="B31" s="676"/>
      <c r="C31" s="887" t="s">
        <v>920</v>
      </c>
      <c r="D31" s="745" t="s">
        <v>187</v>
      </c>
      <c r="E31" s="881" t="s">
        <v>128</v>
      </c>
      <c r="F31" s="737">
        <v>1</v>
      </c>
      <c r="G31" s="1729">
        <v>4.72</v>
      </c>
      <c r="H31" s="1024"/>
      <c r="I31" s="1025"/>
      <c r="J31" s="1021">
        <f t="shared" si="0"/>
        <v>4.72</v>
      </c>
      <c r="K31" s="1026"/>
      <c r="L31" s="1027"/>
      <c r="M31" s="676"/>
    </row>
    <row r="32" spans="2:13" ht="15" customHeight="1" x14ac:dyDescent="0.3">
      <c r="B32" s="676"/>
      <c r="C32" s="887" t="s">
        <v>910</v>
      </c>
      <c r="D32" s="745" t="s">
        <v>214</v>
      </c>
      <c r="E32" s="881" t="s">
        <v>128</v>
      </c>
      <c r="F32" s="737">
        <v>1</v>
      </c>
      <c r="G32" s="1729">
        <v>9.15</v>
      </c>
      <c r="H32" s="1024"/>
      <c r="I32" s="1025"/>
      <c r="J32" s="1021">
        <f t="shared" si="0"/>
        <v>9.15</v>
      </c>
      <c r="K32" s="1026"/>
      <c r="L32" s="1027"/>
      <c r="M32" s="676"/>
    </row>
    <row r="33" spans="2:13" ht="15" customHeight="1" x14ac:dyDescent="0.3">
      <c r="B33" s="676"/>
      <c r="C33" s="887" t="s">
        <v>906</v>
      </c>
      <c r="D33" s="745" t="s">
        <v>1203</v>
      </c>
      <c r="E33" s="881" t="s">
        <v>128</v>
      </c>
      <c r="F33" s="737">
        <v>1</v>
      </c>
      <c r="G33" s="1729">
        <v>9.01</v>
      </c>
      <c r="H33" s="1024"/>
      <c r="I33" s="1025"/>
      <c r="J33" s="1021">
        <f t="shared" si="0"/>
        <v>9.01</v>
      </c>
      <c r="K33" s="1026"/>
      <c r="L33" s="1027"/>
      <c r="M33" s="676"/>
    </row>
    <row r="34" spans="2:13" ht="15" customHeight="1" x14ac:dyDescent="0.3">
      <c r="B34" s="676"/>
      <c r="C34" s="887" t="s">
        <v>905</v>
      </c>
      <c r="D34" s="745" t="s">
        <v>354</v>
      </c>
      <c r="E34" s="881" t="s">
        <v>128</v>
      </c>
      <c r="F34" s="737">
        <v>1</v>
      </c>
      <c r="G34" s="1729">
        <v>9.1</v>
      </c>
      <c r="H34" s="1024"/>
      <c r="I34" s="1025"/>
      <c r="J34" s="1021">
        <f t="shared" si="0"/>
        <v>9.1</v>
      </c>
      <c r="K34" s="1026"/>
      <c r="L34" s="1027"/>
      <c r="M34" s="676"/>
    </row>
    <row r="35" spans="2:13" ht="15" customHeight="1" x14ac:dyDescent="0.3">
      <c r="B35" s="676"/>
      <c r="C35" s="887" t="s">
        <v>934</v>
      </c>
      <c r="D35" s="745" t="s">
        <v>222</v>
      </c>
      <c r="E35" s="881" t="s">
        <v>128</v>
      </c>
      <c r="F35" s="737">
        <v>1</v>
      </c>
      <c r="G35" s="1729">
        <v>10.83</v>
      </c>
      <c r="H35" s="1024"/>
      <c r="I35" s="1025"/>
      <c r="J35" s="1021">
        <f t="shared" si="0"/>
        <v>10.83</v>
      </c>
      <c r="K35" s="1026"/>
      <c r="L35" s="1027"/>
      <c r="M35" s="676"/>
    </row>
    <row r="36" spans="2:13" ht="15" customHeight="1" x14ac:dyDescent="0.3">
      <c r="B36" s="676"/>
      <c r="C36" s="887" t="s">
        <v>965</v>
      </c>
      <c r="D36" s="745" t="s">
        <v>685</v>
      </c>
      <c r="E36" s="881" t="s">
        <v>128</v>
      </c>
      <c r="F36" s="737">
        <v>1</v>
      </c>
      <c r="G36" s="1729">
        <v>15.1</v>
      </c>
      <c r="H36" s="1024"/>
      <c r="I36" s="1025"/>
      <c r="J36" s="1021">
        <f t="shared" si="0"/>
        <v>15.1</v>
      </c>
      <c r="K36" s="1026"/>
      <c r="L36" s="1027"/>
      <c r="M36" s="676"/>
    </row>
    <row r="37" spans="2:13" ht="15" customHeight="1" x14ac:dyDescent="0.3">
      <c r="B37" s="676"/>
      <c r="C37" s="887" t="s">
        <v>2316</v>
      </c>
      <c r="D37" s="745" t="s">
        <v>3260</v>
      </c>
      <c r="E37" s="881" t="s">
        <v>128</v>
      </c>
      <c r="F37" s="737">
        <v>1</v>
      </c>
      <c r="G37" s="1729">
        <v>16.190000000000001</v>
      </c>
      <c r="H37" s="1024"/>
      <c r="I37" s="1025"/>
      <c r="J37" s="1021">
        <f t="shared" si="0"/>
        <v>16.190000000000001</v>
      </c>
      <c r="K37" s="1026"/>
      <c r="L37" s="1027"/>
      <c r="M37" s="676"/>
    </row>
    <row r="38" spans="2:13" ht="15" customHeight="1" x14ac:dyDescent="0.3">
      <c r="B38" s="676"/>
      <c r="C38" s="887" t="s">
        <v>1368</v>
      </c>
      <c r="D38" s="745" t="s">
        <v>185</v>
      </c>
      <c r="E38" s="881" t="s">
        <v>125</v>
      </c>
      <c r="F38" s="737">
        <v>1</v>
      </c>
      <c r="G38" s="1729">
        <v>9.75</v>
      </c>
      <c r="H38" s="1024"/>
      <c r="I38" s="1025"/>
      <c r="J38" s="1021">
        <f t="shared" si="0"/>
        <v>9.75</v>
      </c>
      <c r="K38" s="1026"/>
      <c r="L38" s="1027"/>
      <c r="M38" s="676"/>
    </row>
    <row r="39" spans="2:13" ht="15" customHeight="1" x14ac:dyDescent="0.3">
      <c r="B39" s="676"/>
      <c r="C39" s="887" t="s">
        <v>870</v>
      </c>
      <c r="D39" s="745" t="s">
        <v>3249</v>
      </c>
      <c r="E39" s="881" t="s">
        <v>125</v>
      </c>
      <c r="F39" s="737">
        <v>1</v>
      </c>
      <c r="G39" s="1729">
        <v>14.9</v>
      </c>
      <c r="H39" s="1024"/>
      <c r="I39" s="1025"/>
      <c r="J39" s="1021">
        <f t="shared" si="0"/>
        <v>14.9</v>
      </c>
      <c r="K39" s="1026"/>
      <c r="L39" s="1027"/>
      <c r="M39" s="676"/>
    </row>
    <row r="40" spans="2:13" ht="15" customHeight="1" x14ac:dyDescent="0.3">
      <c r="B40" s="676"/>
      <c r="C40" s="887" t="s">
        <v>874</v>
      </c>
      <c r="D40" s="745" t="s">
        <v>873</v>
      </c>
      <c r="E40" s="881" t="s">
        <v>125</v>
      </c>
      <c r="F40" s="737">
        <v>1</v>
      </c>
      <c r="G40" s="1729">
        <v>16.100000000000001</v>
      </c>
      <c r="H40" s="1024"/>
      <c r="I40" s="1025"/>
      <c r="J40" s="1021">
        <f t="shared" si="0"/>
        <v>16.100000000000001</v>
      </c>
      <c r="K40" s="1026"/>
      <c r="L40" s="1027"/>
      <c r="M40" s="676"/>
    </row>
    <row r="41" spans="2:13" ht="15" customHeight="1" x14ac:dyDescent="0.3">
      <c r="B41" s="676"/>
      <c r="C41" s="887" t="s">
        <v>878</v>
      </c>
      <c r="D41" s="745" t="s">
        <v>146</v>
      </c>
      <c r="E41" s="881" t="s">
        <v>125</v>
      </c>
      <c r="F41" s="737">
        <v>1</v>
      </c>
      <c r="G41" s="1729">
        <v>16.149999999999999</v>
      </c>
      <c r="H41" s="1024"/>
      <c r="I41" s="1025"/>
      <c r="J41" s="1021">
        <f t="shared" si="0"/>
        <v>16.149999999999999</v>
      </c>
      <c r="K41" s="1026"/>
      <c r="L41" s="1027"/>
      <c r="M41" s="676"/>
    </row>
    <row r="42" spans="2:13" ht="15" customHeight="1" x14ac:dyDescent="0.3">
      <c r="B42" s="676"/>
      <c r="C42" s="887" t="s">
        <v>926</v>
      </c>
      <c r="D42" s="745" t="s">
        <v>355</v>
      </c>
      <c r="E42" s="881" t="s">
        <v>125</v>
      </c>
      <c r="F42" s="737">
        <v>1</v>
      </c>
      <c r="G42" s="1729">
        <v>4.99</v>
      </c>
      <c r="H42" s="1024"/>
      <c r="I42" s="1025"/>
      <c r="J42" s="1021">
        <f t="shared" si="0"/>
        <v>4.99</v>
      </c>
      <c r="K42" s="1026"/>
      <c r="L42" s="1027"/>
      <c r="M42" s="676"/>
    </row>
    <row r="43" spans="2:13" ht="15" customHeight="1" x14ac:dyDescent="0.3">
      <c r="B43" s="676"/>
      <c r="C43" s="887" t="s">
        <v>956</v>
      </c>
      <c r="D43" s="745" t="s">
        <v>955</v>
      </c>
      <c r="E43" s="881" t="s">
        <v>125</v>
      </c>
      <c r="F43" s="737">
        <v>1</v>
      </c>
      <c r="G43" s="1729">
        <v>15.52</v>
      </c>
      <c r="H43" s="1024"/>
      <c r="I43" s="1025"/>
      <c r="J43" s="1021">
        <f t="shared" si="0"/>
        <v>15.52</v>
      </c>
      <c r="K43" s="1026"/>
      <c r="L43" s="1027"/>
      <c r="M43" s="676"/>
    </row>
    <row r="44" spans="2:13" ht="15" customHeight="1" x14ac:dyDescent="0.3">
      <c r="B44" s="676"/>
      <c r="C44" s="887" t="s">
        <v>963</v>
      </c>
      <c r="D44" s="745" t="s">
        <v>962</v>
      </c>
      <c r="E44" s="881" t="s">
        <v>125</v>
      </c>
      <c r="F44" s="737">
        <v>1</v>
      </c>
      <c r="G44" s="1729">
        <v>46.9</v>
      </c>
      <c r="H44" s="1024"/>
      <c r="I44" s="1025"/>
      <c r="J44" s="1021">
        <f t="shared" si="0"/>
        <v>46.9</v>
      </c>
      <c r="K44" s="1026"/>
      <c r="L44" s="1027"/>
      <c r="M44" s="676"/>
    </row>
    <row r="45" spans="2:13" ht="15" customHeight="1" x14ac:dyDescent="0.3">
      <c r="B45" s="676"/>
      <c r="C45" s="887" t="s">
        <v>923</v>
      </c>
      <c r="D45" s="745" t="s">
        <v>3250</v>
      </c>
      <c r="E45" s="881" t="s">
        <v>125</v>
      </c>
      <c r="F45" s="737">
        <v>1</v>
      </c>
      <c r="G45" s="1729">
        <v>16.97</v>
      </c>
      <c r="H45" s="1024"/>
      <c r="I45" s="1025"/>
      <c r="J45" s="1021">
        <f t="shared" si="0"/>
        <v>16.97</v>
      </c>
      <c r="K45" s="1026"/>
      <c r="L45" s="1027"/>
      <c r="M45" s="676"/>
    </row>
    <row r="46" spans="2:13" ht="15" customHeight="1" x14ac:dyDescent="0.3">
      <c r="B46" s="676"/>
      <c r="C46" s="887" t="s">
        <v>921</v>
      </c>
      <c r="D46" s="745" t="s">
        <v>922</v>
      </c>
      <c r="E46" s="881" t="s">
        <v>125</v>
      </c>
      <c r="F46" s="737">
        <v>1</v>
      </c>
      <c r="G46" s="1729">
        <v>20.59</v>
      </c>
      <c r="H46" s="1024"/>
      <c r="I46" s="1025"/>
      <c r="J46" s="1021">
        <f t="shared" si="0"/>
        <v>20.59</v>
      </c>
      <c r="K46" s="1026"/>
      <c r="L46" s="1027"/>
      <c r="M46" s="676"/>
    </row>
    <row r="47" spans="2:13" ht="15" customHeight="1" x14ac:dyDescent="0.3">
      <c r="B47" s="676"/>
      <c r="C47" s="887" t="s">
        <v>950</v>
      </c>
      <c r="D47" s="745" t="s">
        <v>3255</v>
      </c>
      <c r="E47" s="881" t="s">
        <v>125</v>
      </c>
      <c r="F47" s="890">
        <v>1</v>
      </c>
      <c r="G47" s="1729">
        <v>8.9</v>
      </c>
      <c r="H47" s="1024"/>
      <c r="I47" s="1025"/>
      <c r="J47" s="1021">
        <f t="shared" si="0"/>
        <v>8.9</v>
      </c>
      <c r="K47" s="1026"/>
      <c r="L47" s="1027"/>
      <c r="M47" s="676"/>
    </row>
    <row r="48" spans="2:13" ht="27.6" x14ac:dyDescent="0.25">
      <c r="B48" s="676"/>
      <c r="C48" s="887" t="s">
        <v>3256</v>
      </c>
      <c r="D48" s="745" t="s">
        <v>3257</v>
      </c>
      <c r="E48" s="881" t="s">
        <v>125</v>
      </c>
      <c r="F48" s="892">
        <v>1</v>
      </c>
      <c r="G48" s="1729">
        <v>108.78</v>
      </c>
      <c r="H48" s="1024"/>
      <c r="I48" s="1025"/>
      <c r="J48" s="1021">
        <f t="shared" si="0"/>
        <v>108.78</v>
      </c>
      <c r="K48" s="1026"/>
      <c r="L48" s="1027"/>
      <c r="M48" s="676"/>
    </row>
    <row r="49" spans="2:13" ht="55.2" x14ac:dyDescent="0.25">
      <c r="B49" s="676"/>
      <c r="C49" s="887" t="s">
        <v>3258</v>
      </c>
      <c r="D49" s="745" t="s">
        <v>3259</v>
      </c>
      <c r="E49" s="881" t="s">
        <v>125</v>
      </c>
      <c r="F49" s="892">
        <v>1</v>
      </c>
      <c r="G49" s="1729">
        <v>253.8</v>
      </c>
      <c r="H49" s="1024"/>
      <c r="I49" s="1025"/>
      <c r="J49" s="1021">
        <f t="shared" si="0"/>
        <v>253.8</v>
      </c>
      <c r="K49" s="1026"/>
      <c r="L49" s="1027"/>
      <c r="M49" s="676"/>
    </row>
    <row r="50" spans="2:13" ht="15" customHeight="1" x14ac:dyDescent="0.3">
      <c r="B50" s="676"/>
      <c r="C50" s="887" t="s">
        <v>911</v>
      </c>
      <c r="D50" s="745" t="s">
        <v>177</v>
      </c>
      <c r="E50" s="881" t="s">
        <v>786</v>
      </c>
      <c r="F50" s="737">
        <v>1</v>
      </c>
      <c r="G50" s="1729">
        <v>4.59</v>
      </c>
      <c r="H50" s="1024"/>
      <c r="I50" s="1025"/>
      <c r="J50" s="1021">
        <f t="shared" si="0"/>
        <v>4.59</v>
      </c>
      <c r="K50" s="1026"/>
      <c r="L50" s="1027"/>
      <c r="M50" s="676"/>
    </row>
    <row r="51" spans="2:13" ht="28.5" customHeight="1" x14ac:dyDescent="0.3">
      <c r="B51" s="676"/>
      <c r="C51" s="887" t="s">
        <v>913</v>
      </c>
      <c r="D51" s="745" t="s">
        <v>3252</v>
      </c>
      <c r="E51" s="881" t="s">
        <v>127</v>
      </c>
      <c r="F51" s="737">
        <v>1</v>
      </c>
      <c r="G51" s="1729">
        <v>30.56</v>
      </c>
      <c r="H51" s="1024"/>
      <c r="I51" s="1025"/>
      <c r="J51" s="1021">
        <f t="shared" si="0"/>
        <v>30.56</v>
      </c>
      <c r="K51" s="1026"/>
      <c r="L51" s="1027"/>
      <c r="M51" s="676"/>
    </row>
    <row r="52" spans="2:13" ht="31.5" customHeight="1" x14ac:dyDescent="0.3">
      <c r="B52" s="676"/>
      <c r="C52" s="887" t="s">
        <v>944</v>
      </c>
      <c r="D52" s="745" t="s">
        <v>3253</v>
      </c>
      <c r="E52" s="881" t="s">
        <v>127</v>
      </c>
      <c r="F52" s="737">
        <v>1</v>
      </c>
      <c r="G52" s="1729">
        <v>12.24</v>
      </c>
      <c r="H52" s="1024"/>
      <c r="I52" s="1025"/>
      <c r="J52" s="1021">
        <f t="shared" si="0"/>
        <v>12.24</v>
      </c>
      <c r="K52" s="1026"/>
      <c r="L52" s="1027"/>
      <c r="M52" s="676"/>
    </row>
    <row r="53" spans="2:13" ht="15" customHeight="1" x14ac:dyDescent="0.3">
      <c r="B53" s="676"/>
      <c r="C53" s="887" t="s">
        <v>2236</v>
      </c>
      <c r="D53" s="745" t="s">
        <v>122</v>
      </c>
      <c r="E53" s="881" t="s">
        <v>787</v>
      </c>
      <c r="F53" s="737">
        <v>1</v>
      </c>
      <c r="G53" s="1729">
        <v>3.9</v>
      </c>
      <c r="H53" s="1024"/>
      <c r="I53" s="1025"/>
      <c r="J53" s="1021">
        <f t="shared" si="0"/>
        <v>3.9</v>
      </c>
      <c r="K53" s="1022"/>
      <c r="L53" s="1023"/>
      <c r="M53" s="676"/>
    </row>
    <row r="54" spans="2:13" ht="15" customHeight="1" x14ac:dyDescent="0.25">
      <c r="B54" s="676"/>
      <c r="C54" s="1856"/>
      <c r="D54" s="1710"/>
      <c r="E54" s="1857"/>
      <c r="F54" s="1544"/>
      <c r="G54" s="1730"/>
      <c r="H54" s="1858"/>
      <c r="I54" s="1859"/>
      <c r="J54" s="1545"/>
      <c r="K54" s="1859"/>
      <c r="L54" s="1860"/>
      <c r="M54" s="676"/>
    </row>
    <row r="55" spans="2:13" ht="15" customHeight="1" x14ac:dyDescent="0.25">
      <c r="B55" s="676"/>
      <c r="C55" s="1546"/>
      <c r="D55" s="1711" t="s">
        <v>952</v>
      </c>
      <c r="E55" s="1547"/>
      <c r="F55" s="892"/>
      <c r="G55" s="1731"/>
      <c r="H55" s="1059"/>
      <c r="I55" s="1548"/>
      <c r="J55" s="1549"/>
      <c r="K55" s="1550"/>
      <c r="L55" s="1551"/>
      <c r="M55" s="676"/>
    </row>
    <row r="56" spans="2:13" ht="15" customHeight="1" x14ac:dyDescent="0.3">
      <c r="B56" s="676"/>
      <c r="C56" s="887" t="s">
        <v>2238</v>
      </c>
      <c r="D56" s="745" t="s">
        <v>122</v>
      </c>
      <c r="E56" s="896" t="s">
        <v>121</v>
      </c>
      <c r="F56" s="890">
        <v>1</v>
      </c>
      <c r="G56" s="1729">
        <v>4.9000000000000004</v>
      </c>
      <c r="H56" s="1024"/>
      <c r="I56" s="1025"/>
      <c r="J56" s="1021">
        <f t="shared" ref="J56:J93" si="1">F56*G56</f>
        <v>4.9000000000000004</v>
      </c>
      <c r="K56" s="1026"/>
      <c r="L56" s="1027"/>
      <c r="M56" s="676"/>
    </row>
    <row r="57" spans="2:13" ht="15" customHeight="1" x14ac:dyDescent="0.3">
      <c r="B57" s="676"/>
      <c r="C57" s="887" t="s">
        <v>961</v>
      </c>
      <c r="D57" s="745" t="s">
        <v>141</v>
      </c>
      <c r="E57" s="896" t="s">
        <v>121</v>
      </c>
      <c r="F57" s="737">
        <v>1</v>
      </c>
      <c r="G57" s="1729">
        <v>4.3899999999999997</v>
      </c>
      <c r="H57" s="1024"/>
      <c r="I57" s="1025"/>
      <c r="J57" s="1021">
        <f t="shared" si="1"/>
        <v>4.3899999999999997</v>
      </c>
      <c r="K57" s="1026"/>
      <c r="L57" s="1027"/>
      <c r="M57" s="676"/>
    </row>
    <row r="58" spans="2:13" ht="15" customHeight="1" x14ac:dyDescent="0.3">
      <c r="B58" s="676"/>
      <c r="C58" s="887" t="s">
        <v>887</v>
      </c>
      <c r="D58" s="745" t="s">
        <v>141</v>
      </c>
      <c r="E58" s="896" t="s">
        <v>121</v>
      </c>
      <c r="F58" s="737">
        <v>1</v>
      </c>
      <c r="G58" s="1729">
        <v>7</v>
      </c>
      <c r="H58" s="1024"/>
      <c r="I58" s="1025"/>
      <c r="J58" s="1021">
        <f t="shared" si="1"/>
        <v>7</v>
      </c>
      <c r="K58" s="1026"/>
      <c r="L58" s="1027"/>
      <c r="M58" s="676"/>
    </row>
    <row r="59" spans="2:13" ht="15" customHeight="1" x14ac:dyDescent="0.3">
      <c r="B59" s="676"/>
      <c r="C59" s="887" t="s">
        <v>966</v>
      </c>
      <c r="D59" s="745" t="s">
        <v>130</v>
      </c>
      <c r="E59" s="896" t="s">
        <v>121</v>
      </c>
      <c r="F59" s="737">
        <v>1</v>
      </c>
      <c r="G59" s="1729">
        <v>3.92</v>
      </c>
      <c r="H59" s="1024"/>
      <c r="I59" s="1025"/>
      <c r="J59" s="1021">
        <f t="shared" si="1"/>
        <v>3.92</v>
      </c>
      <c r="K59" s="1026"/>
      <c r="L59" s="1027"/>
      <c r="M59" s="676"/>
    </row>
    <row r="60" spans="2:13" ht="15" customHeight="1" x14ac:dyDescent="0.3">
      <c r="B60" s="676"/>
      <c r="C60" s="887" t="s">
        <v>975</v>
      </c>
      <c r="D60" s="745" t="s">
        <v>142</v>
      </c>
      <c r="E60" s="896" t="s">
        <v>121</v>
      </c>
      <c r="F60" s="737">
        <v>1</v>
      </c>
      <c r="G60" s="1729">
        <v>4.05</v>
      </c>
      <c r="H60" s="1024"/>
      <c r="I60" s="1025"/>
      <c r="J60" s="1021">
        <f t="shared" si="1"/>
        <v>4.05</v>
      </c>
      <c r="K60" s="1026"/>
      <c r="L60" s="1027"/>
      <c r="M60" s="676"/>
    </row>
    <row r="61" spans="2:13" ht="15" customHeight="1" x14ac:dyDescent="0.3">
      <c r="B61" s="676"/>
      <c r="C61" s="887" t="s">
        <v>879</v>
      </c>
      <c r="D61" s="745" t="s">
        <v>122</v>
      </c>
      <c r="E61" s="896" t="s">
        <v>121</v>
      </c>
      <c r="F61" s="737">
        <v>1</v>
      </c>
      <c r="G61" s="1729">
        <v>5.1100000000000003</v>
      </c>
      <c r="H61" s="1024"/>
      <c r="I61" s="1025"/>
      <c r="J61" s="1021">
        <f t="shared" si="1"/>
        <v>5.1100000000000003</v>
      </c>
      <c r="K61" s="1026"/>
      <c r="L61" s="1027"/>
      <c r="M61" s="676"/>
    </row>
    <row r="62" spans="2:13" ht="15" customHeight="1" x14ac:dyDescent="0.3">
      <c r="B62" s="676"/>
      <c r="C62" s="887" t="s">
        <v>972</v>
      </c>
      <c r="D62" s="745" t="s">
        <v>827</v>
      </c>
      <c r="E62" s="896" t="s">
        <v>121</v>
      </c>
      <c r="F62" s="737">
        <v>1</v>
      </c>
      <c r="G62" s="1729">
        <v>4.6100000000000003</v>
      </c>
      <c r="H62" s="1024"/>
      <c r="I62" s="1025"/>
      <c r="J62" s="1021">
        <f t="shared" si="1"/>
        <v>4.6100000000000003</v>
      </c>
      <c r="K62" s="1026"/>
      <c r="L62" s="1027"/>
      <c r="M62" s="676"/>
    </row>
    <row r="63" spans="2:13" ht="15" customHeight="1" x14ac:dyDescent="0.3">
      <c r="B63" s="676"/>
      <c r="C63" s="887" t="s">
        <v>2185</v>
      </c>
      <c r="D63" s="745" t="s">
        <v>826</v>
      </c>
      <c r="E63" s="896" t="s">
        <v>121</v>
      </c>
      <c r="F63" s="737">
        <v>1</v>
      </c>
      <c r="G63" s="1729">
        <v>5.5</v>
      </c>
      <c r="H63" s="1024"/>
      <c r="I63" s="1025"/>
      <c r="J63" s="1021">
        <f t="shared" si="1"/>
        <v>5.5</v>
      </c>
      <c r="K63" s="1026"/>
      <c r="L63" s="1027"/>
      <c r="M63" s="676"/>
    </row>
    <row r="64" spans="2:13" ht="15" customHeight="1" x14ac:dyDescent="0.3">
      <c r="B64" s="676"/>
      <c r="C64" s="887" t="s">
        <v>2237</v>
      </c>
      <c r="D64" s="745" t="s">
        <v>122</v>
      </c>
      <c r="E64" s="896" t="s">
        <v>121</v>
      </c>
      <c r="F64" s="737">
        <v>1</v>
      </c>
      <c r="G64" s="1729">
        <v>4</v>
      </c>
      <c r="H64" s="1024"/>
      <c r="I64" s="1025"/>
      <c r="J64" s="1021">
        <f t="shared" si="1"/>
        <v>4</v>
      </c>
      <c r="K64" s="1026"/>
      <c r="L64" s="1027"/>
      <c r="M64" s="676"/>
    </row>
    <row r="65" spans="2:13" ht="15" customHeight="1" x14ac:dyDescent="0.3">
      <c r="B65" s="676"/>
      <c r="C65" s="887" t="s">
        <v>898</v>
      </c>
      <c r="D65" s="745" t="s">
        <v>816</v>
      </c>
      <c r="E65" s="881" t="s">
        <v>120</v>
      </c>
      <c r="F65" s="737">
        <v>1</v>
      </c>
      <c r="G65" s="1729">
        <v>4.0999999999999996</v>
      </c>
      <c r="H65" s="1024"/>
      <c r="I65" s="1025"/>
      <c r="J65" s="1021">
        <f t="shared" si="1"/>
        <v>4.0999999999999996</v>
      </c>
      <c r="K65" s="1026"/>
      <c r="L65" s="1027"/>
      <c r="M65" s="676"/>
    </row>
    <row r="66" spans="2:13" ht="15" customHeight="1" x14ac:dyDescent="0.3">
      <c r="B66" s="676"/>
      <c r="C66" s="887" t="s">
        <v>976</v>
      </c>
      <c r="D66" s="745" t="s">
        <v>1469</v>
      </c>
      <c r="E66" s="896" t="s">
        <v>782</v>
      </c>
      <c r="F66" s="737">
        <v>1</v>
      </c>
      <c r="G66" s="1729">
        <v>4.25</v>
      </c>
      <c r="H66" s="1024"/>
      <c r="I66" s="1025"/>
      <c r="J66" s="1021">
        <f t="shared" si="1"/>
        <v>4.25</v>
      </c>
      <c r="K66" s="1026"/>
      <c r="L66" s="1027"/>
      <c r="M66" s="676"/>
    </row>
    <row r="67" spans="2:13" ht="15" customHeight="1" x14ac:dyDescent="0.3">
      <c r="B67" s="676"/>
      <c r="C67" s="887" t="s">
        <v>978</v>
      </c>
      <c r="D67" s="745" t="s">
        <v>140</v>
      </c>
      <c r="E67" s="896" t="s">
        <v>782</v>
      </c>
      <c r="F67" s="737">
        <v>1</v>
      </c>
      <c r="G67" s="1729">
        <v>6.6</v>
      </c>
      <c r="H67" s="1024"/>
      <c r="I67" s="1025"/>
      <c r="J67" s="1021">
        <f t="shared" si="1"/>
        <v>6.6</v>
      </c>
      <c r="K67" s="1026"/>
      <c r="L67" s="1027"/>
      <c r="M67" s="676"/>
    </row>
    <row r="68" spans="2:13" ht="15" customHeight="1" x14ac:dyDescent="0.3">
      <c r="B68" s="676"/>
      <c r="C68" s="887" t="s">
        <v>979</v>
      </c>
      <c r="D68" s="745" t="s">
        <v>159</v>
      </c>
      <c r="E68" s="881" t="s">
        <v>128</v>
      </c>
      <c r="F68" s="737">
        <v>1</v>
      </c>
      <c r="G68" s="1729">
        <v>10.33</v>
      </c>
      <c r="H68" s="1024"/>
      <c r="I68" s="1025"/>
      <c r="J68" s="1021">
        <f t="shared" si="1"/>
        <v>10.33</v>
      </c>
      <c r="K68" s="1026"/>
      <c r="L68" s="1027"/>
      <c r="M68" s="676"/>
    </row>
    <row r="69" spans="2:13" ht="15" customHeight="1" x14ac:dyDescent="0.3">
      <c r="B69" s="676"/>
      <c r="C69" s="887" t="s">
        <v>980</v>
      </c>
      <c r="D69" s="745" t="s">
        <v>155</v>
      </c>
      <c r="E69" s="881" t="s">
        <v>128</v>
      </c>
      <c r="F69" s="737">
        <v>1</v>
      </c>
      <c r="G69" s="1729">
        <v>12.68</v>
      </c>
      <c r="H69" s="1024"/>
      <c r="I69" s="1025"/>
      <c r="J69" s="1021">
        <f t="shared" si="1"/>
        <v>12.68</v>
      </c>
      <c r="K69" s="1026"/>
      <c r="L69" s="1027"/>
      <c r="M69" s="676"/>
    </row>
    <row r="70" spans="2:13" ht="15" customHeight="1" x14ac:dyDescent="0.3">
      <c r="B70" s="676"/>
      <c r="C70" s="887" t="s">
        <v>2161</v>
      </c>
      <c r="D70" s="745" t="s">
        <v>564</v>
      </c>
      <c r="E70" s="881" t="s">
        <v>128</v>
      </c>
      <c r="F70" s="737">
        <v>1</v>
      </c>
      <c r="G70" s="1729">
        <v>10.65</v>
      </c>
      <c r="H70" s="1024"/>
      <c r="I70" s="1025"/>
      <c r="J70" s="1021">
        <f t="shared" si="1"/>
        <v>10.65</v>
      </c>
      <c r="K70" s="1026"/>
      <c r="L70" s="1027"/>
      <c r="M70" s="676"/>
    </row>
    <row r="71" spans="2:13" ht="15" customHeight="1" x14ac:dyDescent="0.3">
      <c r="B71" s="676"/>
      <c r="C71" s="887" t="s">
        <v>2230</v>
      </c>
      <c r="D71" s="745" t="s">
        <v>900</v>
      </c>
      <c r="E71" s="881" t="s">
        <v>128</v>
      </c>
      <c r="F71" s="737">
        <v>1</v>
      </c>
      <c r="G71" s="1729">
        <v>12.45</v>
      </c>
      <c r="H71" s="1024"/>
      <c r="I71" s="1025"/>
      <c r="J71" s="1021">
        <f t="shared" si="1"/>
        <v>12.45</v>
      </c>
      <c r="K71" s="1026"/>
      <c r="L71" s="1027"/>
      <c r="M71" s="676"/>
    </row>
    <row r="72" spans="2:13" ht="15" customHeight="1" x14ac:dyDescent="0.3">
      <c r="B72" s="676"/>
      <c r="C72" s="887" t="s">
        <v>3267</v>
      </c>
      <c r="D72" s="745" t="s">
        <v>3268</v>
      </c>
      <c r="E72" s="881" t="s">
        <v>128</v>
      </c>
      <c r="F72" s="737">
        <v>1</v>
      </c>
      <c r="G72" s="1729">
        <v>37.15</v>
      </c>
      <c r="H72" s="1024"/>
      <c r="I72" s="1025"/>
      <c r="J72" s="1021">
        <f t="shared" si="1"/>
        <v>37.15</v>
      </c>
      <c r="K72" s="1026"/>
      <c r="L72" s="1027"/>
      <c r="M72" s="676"/>
    </row>
    <row r="73" spans="2:13" ht="15" customHeight="1" x14ac:dyDescent="0.3">
      <c r="B73" s="676"/>
      <c r="C73" s="887" t="s">
        <v>992</v>
      </c>
      <c r="D73" s="745" t="s">
        <v>3270</v>
      </c>
      <c r="E73" s="881" t="s">
        <v>128</v>
      </c>
      <c r="F73" s="737">
        <v>1</v>
      </c>
      <c r="G73" s="1729">
        <v>10.33</v>
      </c>
      <c r="H73" s="1024"/>
      <c r="I73" s="1025"/>
      <c r="J73" s="1021">
        <f t="shared" si="1"/>
        <v>10.33</v>
      </c>
      <c r="K73" s="1026"/>
      <c r="L73" s="1027"/>
      <c r="M73" s="676"/>
    </row>
    <row r="74" spans="2:13" ht="15" customHeight="1" x14ac:dyDescent="0.3">
      <c r="B74" s="676"/>
      <c r="C74" s="887" t="s">
        <v>2231</v>
      </c>
      <c r="D74" s="745" t="s">
        <v>138</v>
      </c>
      <c r="E74" s="881" t="s">
        <v>128</v>
      </c>
      <c r="F74" s="737">
        <v>1</v>
      </c>
      <c r="G74" s="1729">
        <v>11.64</v>
      </c>
      <c r="H74" s="1024"/>
      <c r="I74" s="1025"/>
      <c r="J74" s="1021">
        <f t="shared" si="1"/>
        <v>11.64</v>
      </c>
      <c r="K74" s="1026"/>
      <c r="L74" s="1027"/>
      <c r="M74" s="676"/>
    </row>
    <row r="75" spans="2:13" ht="15" customHeight="1" x14ac:dyDescent="0.3">
      <c r="B75" s="676"/>
      <c r="C75" s="887" t="s">
        <v>1370</v>
      </c>
      <c r="D75" s="745" t="s">
        <v>3271</v>
      </c>
      <c r="E75" s="881" t="s">
        <v>128</v>
      </c>
      <c r="F75" s="737">
        <v>1</v>
      </c>
      <c r="G75" s="1729">
        <v>14.66</v>
      </c>
      <c r="H75" s="1024"/>
      <c r="I75" s="1025"/>
      <c r="J75" s="1021">
        <f t="shared" si="1"/>
        <v>14.66</v>
      </c>
      <c r="K75" s="1026"/>
      <c r="L75" s="1027"/>
      <c r="M75" s="676"/>
    </row>
    <row r="76" spans="2:13" ht="15" customHeight="1" x14ac:dyDescent="0.3">
      <c r="B76" s="676"/>
      <c r="C76" s="887" t="s">
        <v>1006</v>
      </c>
      <c r="D76" s="745" t="s">
        <v>1007</v>
      </c>
      <c r="E76" s="881" t="s">
        <v>128</v>
      </c>
      <c r="F76" s="737">
        <v>1</v>
      </c>
      <c r="G76" s="1729">
        <v>15.49</v>
      </c>
      <c r="H76" s="1024"/>
      <c r="I76" s="1025"/>
      <c r="J76" s="1021">
        <f t="shared" si="1"/>
        <v>15.49</v>
      </c>
      <c r="K76" s="1026"/>
      <c r="L76" s="1027"/>
      <c r="M76" s="676"/>
    </row>
    <row r="77" spans="2:13" ht="15" customHeight="1" x14ac:dyDescent="0.3">
      <c r="B77" s="676"/>
      <c r="C77" s="887" t="s">
        <v>983</v>
      </c>
      <c r="D77" s="745" t="s">
        <v>984</v>
      </c>
      <c r="E77" s="896" t="s">
        <v>124</v>
      </c>
      <c r="F77" s="737">
        <v>1</v>
      </c>
      <c r="G77" s="1729">
        <v>20.95</v>
      </c>
      <c r="H77" s="1024"/>
      <c r="I77" s="1025"/>
      <c r="J77" s="1021">
        <f t="shared" si="1"/>
        <v>20.95</v>
      </c>
      <c r="K77" s="1026"/>
      <c r="L77" s="1027"/>
      <c r="M77" s="676"/>
    </row>
    <row r="78" spans="2:13" ht="15" customHeight="1" x14ac:dyDescent="0.3">
      <c r="B78" s="676"/>
      <c r="C78" s="887" t="s">
        <v>881</v>
      </c>
      <c r="D78" s="745" t="s">
        <v>3263</v>
      </c>
      <c r="E78" s="881" t="s">
        <v>125</v>
      </c>
      <c r="F78" s="737">
        <v>1</v>
      </c>
      <c r="G78" s="1729">
        <v>36.159999999999997</v>
      </c>
      <c r="H78" s="1024"/>
      <c r="I78" s="1025"/>
      <c r="J78" s="1021">
        <f t="shared" si="1"/>
        <v>36.159999999999997</v>
      </c>
      <c r="K78" s="1026"/>
      <c r="L78" s="1027"/>
      <c r="M78" s="676"/>
    </row>
    <row r="79" spans="2:13" ht="15" customHeight="1" x14ac:dyDescent="0.3">
      <c r="B79" s="676"/>
      <c r="C79" s="887" t="s">
        <v>2271</v>
      </c>
      <c r="D79" s="745" t="s">
        <v>2272</v>
      </c>
      <c r="E79" s="881" t="s">
        <v>125</v>
      </c>
      <c r="F79" s="737">
        <v>1</v>
      </c>
      <c r="G79" s="1542">
        <v>18.760000000000002</v>
      </c>
      <c r="H79" s="1024"/>
      <c r="I79" s="1025"/>
      <c r="J79" s="1021">
        <f t="shared" si="1"/>
        <v>18.760000000000002</v>
      </c>
      <c r="K79" s="1026"/>
      <c r="L79" s="1027"/>
      <c r="M79" s="676"/>
    </row>
    <row r="80" spans="2:13" ht="15" customHeight="1" x14ac:dyDescent="0.25">
      <c r="B80" s="676"/>
      <c r="C80" s="887" t="s">
        <v>2254</v>
      </c>
      <c r="D80" s="745" t="s">
        <v>566</v>
      </c>
      <c r="E80" s="881" t="s">
        <v>125</v>
      </c>
      <c r="F80" s="892">
        <v>1</v>
      </c>
      <c r="G80" s="1542">
        <v>29.96</v>
      </c>
      <c r="H80" s="1024"/>
      <c r="I80" s="1025"/>
      <c r="J80" s="1021">
        <f t="shared" si="1"/>
        <v>29.96</v>
      </c>
      <c r="K80" s="1026"/>
      <c r="L80" s="1027"/>
      <c r="M80" s="676"/>
    </row>
    <row r="81" spans="2:13" ht="15" customHeight="1" x14ac:dyDescent="0.25">
      <c r="B81" s="676"/>
      <c r="C81" s="887" t="s">
        <v>883</v>
      </c>
      <c r="D81" s="745" t="s">
        <v>3264</v>
      </c>
      <c r="E81" s="881" t="s">
        <v>125</v>
      </c>
      <c r="F81" s="892">
        <v>1</v>
      </c>
      <c r="G81" s="1542">
        <v>107.17</v>
      </c>
      <c r="H81" s="1024"/>
      <c r="I81" s="1025"/>
      <c r="J81" s="1021">
        <f t="shared" si="1"/>
        <v>107.17</v>
      </c>
      <c r="K81" s="1026"/>
      <c r="L81" s="1027"/>
      <c r="M81" s="676"/>
    </row>
    <row r="82" spans="2:13" ht="36.75" customHeight="1" x14ac:dyDescent="0.25">
      <c r="B82" s="676"/>
      <c r="C82" s="887" t="s">
        <v>2239</v>
      </c>
      <c r="D82" s="745" t="s">
        <v>3265</v>
      </c>
      <c r="E82" s="881" t="s">
        <v>125</v>
      </c>
      <c r="F82" s="892">
        <v>1</v>
      </c>
      <c r="G82" s="1542">
        <v>14.27</v>
      </c>
      <c r="H82" s="1024"/>
      <c r="I82" s="1025"/>
      <c r="J82" s="1021">
        <f t="shared" si="1"/>
        <v>14.27</v>
      </c>
      <c r="K82" s="1026"/>
      <c r="L82" s="1027"/>
      <c r="M82" s="676"/>
    </row>
    <row r="83" spans="2:13" ht="15" customHeight="1" x14ac:dyDescent="0.25">
      <c r="B83" s="676"/>
      <c r="C83" s="887" t="s">
        <v>969</v>
      </c>
      <c r="D83" s="745" t="s">
        <v>3266</v>
      </c>
      <c r="E83" s="881" t="s">
        <v>125</v>
      </c>
      <c r="F83" s="892">
        <v>1</v>
      </c>
      <c r="G83" s="1542">
        <v>4.57</v>
      </c>
      <c r="H83" s="1024"/>
      <c r="I83" s="1025"/>
      <c r="J83" s="1021">
        <f t="shared" si="1"/>
        <v>4.57</v>
      </c>
      <c r="K83" s="1026"/>
      <c r="L83" s="1027"/>
      <c r="M83" s="676"/>
    </row>
    <row r="84" spans="2:13" ht="15" customHeight="1" x14ac:dyDescent="0.25">
      <c r="B84" s="676"/>
      <c r="C84" s="887" t="s">
        <v>2258</v>
      </c>
      <c r="D84" s="745" t="s">
        <v>360</v>
      </c>
      <c r="E84" s="881" t="s">
        <v>125</v>
      </c>
      <c r="F84" s="892">
        <v>1</v>
      </c>
      <c r="G84" s="1542">
        <v>42.45</v>
      </c>
      <c r="H84" s="1024"/>
      <c r="I84" s="1025"/>
      <c r="J84" s="1021">
        <f t="shared" si="1"/>
        <v>42.45</v>
      </c>
      <c r="K84" s="1026"/>
      <c r="L84" s="1027"/>
      <c r="M84" s="676"/>
    </row>
    <row r="85" spans="2:13" ht="15" customHeight="1" x14ac:dyDescent="0.25">
      <c r="B85" s="676"/>
      <c r="C85" s="887" t="s">
        <v>967</v>
      </c>
      <c r="D85" s="745" t="s">
        <v>177</v>
      </c>
      <c r="E85" s="881" t="s">
        <v>786</v>
      </c>
      <c r="F85" s="892">
        <v>1</v>
      </c>
      <c r="G85" s="1542">
        <v>5.27</v>
      </c>
      <c r="H85" s="1024"/>
      <c r="I85" s="1025"/>
      <c r="J85" s="1021">
        <f t="shared" si="1"/>
        <v>5.27</v>
      </c>
      <c r="K85" s="1026"/>
      <c r="L85" s="1027"/>
      <c r="M85" s="676"/>
    </row>
    <row r="86" spans="2:13" ht="15" customHeight="1" x14ac:dyDescent="0.25">
      <c r="B86" s="676"/>
      <c r="C86" s="887" t="s">
        <v>1000</v>
      </c>
      <c r="D86" s="745" t="s">
        <v>350</v>
      </c>
      <c r="E86" s="881" t="s">
        <v>786</v>
      </c>
      <c r="F86" s="892">
        <v>1</v>
      </c>
      <c r="G86" s="1542">
        <v>3.37</v>
      </c>
      <c r="H86" s="1024"/>
      <c r="I86" s="1025"/>
      <c r="J86" s="1021">
        <f t="shared" si="1"/>
        <v>3.37</v>
      </c>
      <c r="K86" s="1026"/>
      <c r="L86" s="1027"/>
      <c r="M86" s="676"/>
    </row>
    <row r="87" spans="2:13" ht="26.25" customHeight="1" x14ac:dyDescent="0.25">
      <c r="B87" s="676"/>
      <c r="C87" s="887" t="s">
        <v>903</v>
      </c>
      <c r="D87" s="745" t="s">
        <v>3272</v>
      </c>
      <c r="E87" s="896" t="s">
        <v>792</v>
      </c>
      <c r="F87" s="892">
        <v>1</v>
      </c>
      <c r="G87" s="1542">
        <v>19.3</v>
      </c>
      <c r="H87" s="1024"/>
      <c r="I87" s="1025"/>
      <c r="J87" s="1021">
        <f t="shared" si="1"/>
        <v>19.3</v>
      </c>
      <c r="K87" s="1026"/>
      <c r="L87" s="1027"/>
      <c r="M87" s="676"/>
    </row>
    <row r="88" spans="2:13" ht="15" customHeight="1" x14ac:dyDescent="0.25">
      <c r="B88" s="676"/>
      <c r="C88" s="887" t="s">
        <v>896</v>
      </c>
      <c r="D88" s="745" t="s">
        <v>3274</v>
      </c>
      <c r="E88" s="896" t="s">
        <v>792</v>
      </c>
      <c r="F88" s="892">
        <v>1</v>
      </c>
      <c r="G88" s="1542">
        <v>8.02</v>
      </c>
      <c r="H88" s="1024"/>
      <c r="I88" s="1025"/>
      <c r="J88" s="1021">
        <f t="shared" si="1"/>
        <v>8.02</v>
      </c>
      <c r="K88" s="1026"/>
      <c r="L88" s="1027"/>
      <c r="M88" s="676"/>
    </row>
    <row r="89" spans="2:13" ht="15" customHeight="1" x14ac:dyDescent="0.25">
      <c r="B89" s="676"/>
      <c r="C89" s="887" t="s">
        <v>990</v>
      </c>
      <c r="D89" s="745" t="s">
        <v>991</v>
      </c>
      <c r="E89" s="896" t="s">
        <v>788</v>
      </c>
      <c r="F89" s="892">
        <v>1</v>
      </c>
      <c r="G89" s="1542">
        <v>3.77</v>
      </c>
      <c r="H89" s="1024"/>
      <c r="I89" s="1025"/>
      <c r="J89" s="1021">
        <f t="shared" si="1"/>
        <v>3.77</v>
      </c>
      <c r="K89" s="1026"/>
      <c r="L89" s="1027"/>
      <c r="M89" s="676"/>
    </row>
    <row r="90" spans="2:13" ht="15" customHeight="1" x14ac:dyDescent="0.3">
      <c r="B90" s="676"/>
      <c r="C90" s="887" t="s">
        <v>1002</v>
      </c>
      <c r="D90" s="745" t="s">
        <v>122</v>
      </c>
      <c r="E90" s="881" t="s">
        <v>787</v>
      </c>
      <c r="F90" s="737">
        <v>1</v>
      </c>
      <c r="G90" s="1729">
        <v>3.73</v>
      </c>
      <c r="H90" s="1024"/>
      <c r="I90" s="1025"/>
      <c r="J90" s="1021">
        <f t="shared" si="1"/>
        <v>3.73</v>
      </c>
      <c r="K90" s="1026"/>
      <c r="L90" s="1027"/>
      <c r="M90" s="676"/>
    </row>
    <row r="91" spans="2:13" ht="15" customHeight="1" x14ac:dyDescent="0.3">
      <c r="B91" s="676"/>
      <c r="C91" s="887" t="s">
        <v>1003</v>
      </c>
      <c r="D91" s="745" t="s">
        <v>122</v>
      </c>
      <c r="E91" s="881" t="s">
        <v>787</v>
      </c>
      <c r="F91" s="737">
        <v>1</v>
      </c>
      <c r="G91" s="1729">
        <v>4.08</v>
      </c>
      <c r="H91" s="1024"/>
      <c r="I91" s="1025"/>
      <c r="J91" s="1021">
        <f t="shared" si="1"/>
        <v>4.08</v>
      </c>
      <c r="K91" s="1026"/>
      <c r="L91" s="1027"/>
      <c r="M91" s="676"/>
    </row>
    <row r="92" spans="2:13" ht="15" customHeight="1" x14ac:dyDescent="0.3">
      <c r="B92" s="676"/>
      <c r="C92" s="887" t="s">
        <v>1004</v>
      </c>
      <c r="D92" s="745" t="s">
        <v>122</v>
      </c>
      <c r="E92" s="881" t="s">
        <v>787</v>
      </c>
      <c r="F92" s="737">
        <v>1</v>
      </c>
      <c r="G92" s="1729">
        <v>3.75</v>
      </c>
      <c r="H92" s="1024"/>
      <c r="I92" s="1025"/>
      <c r="J92" s="1021">
        <f t="shared" si="1"/>
        <v>3.75</v>
      </c>
      <c r="K92" s="1026"/>
      <c r="L92" s="1027"/>
      <c r="M92" s="676"/>
    </row>
    <row r="93" spans="2:13" ht="15" customHeight="1" x14ac:dyDescent="0.3">
      <c r="B93" s="676"/>
      <c r="C93" s="894" t="s">
        <v>2332</v>
      </c>
      <c r="D93" s="1030" t="s">
        <v>3473</v>
      </c>
      <c r="E93" s="1028" t="s">
        <v>789</v>
      </c>
      <c r="F93" s="737">
        <v>1</v>
      </c>
      <c r="G93" s="1729">
        <v>46.11</v>
      </c>
      <c r="H93" s="1024"/>
      <c r="I93" s="1025"/>
      <c r="J93" s="1021">
        <f t="shared" si="1"/>
        <v>46.11</v>
      </c>
      <c r="K93" s="1026"/>
      <c r="L93" s="1027"/>
      <c r="M93" s="676"/>
    </row>
    <row r="94" spans="2:13" ht="15" customHeight="1" x14ac:dyDescent="0.3">
      <c r="B94" s="676"/>
      <c r="C94" s="887"/>
      <c r="D94" s="1030"/>
      <c r="E94" s="1028"/>
      <c r="F94" s="740"/>
      <c r="G94" s="1729"/>
      <c r="H94" s="1024"/>
      <c r="I94" s="1025"/>
      <c r="J94" s="1021"/>
      <c r="K94" s="1026"/>
      <c r="L94" s="1027"/>
      <c r="M94" s="676"/>
    </row>
    <row r="95" spans="2:13" ht="15" customHeight="1" x14ac:dyDescent="0.25">
      <c r="B95" s="676"/>
      <c r="C95" s="894"/>
      <c r="D95" s="1712" t="s">
        <v>1021</v>
      </c>
      <c r="E95" s="1028"/>
      <c r="F95" s="1029"/>
      <c r="G95" s="1729"/>
      <c r="H95" s="1024"/>
      <c r="I95" s="1025"/>
      <c r="J95" s="1021"/>
      <c r="K95" s="1026"/>
      <c r="L95" s="1027"/>
      <c r="M95" s="676"/>
    </row>
    <row r="96" spans="2:13" ht="15" customHeight="1" x14ac:dyDescent="0.3">
      <c r="B96" s="676"/>
      <c r="C96" s="887" t="s">
        <v>1035</v>
      </c>
      <c r="D96" s="745" t="s">
        <v>218</v>
      </c>
      <c r="E96" s="896" t="s">
        <v>121</v>
      </c>
      <c r="F96" s="737">
        <v>1</v>
      </c>
      <c r="G96" s="1729">
        <v>12.05</v>
      </c>
      <c r="H96" s="1024"/>
      <c r="I96" s="1025"/>
      <c r="J96" s="1021">
        <f t="shared" ref="J96:J136" si="2">F96*G96</f>
        <v>12.05</v>
      </c>
      <c r="K96" s="1026"/>
      <c r="L96" s="1027"/>
      <c r="M96" s="676"/>
    </row>
    <row r="97" spans="2:13" ht="15" customHeight="1" x14ac:dyDescent="0.3">
      <c r="B97" s="676"/>
      <c r="C97" s="887" t="s">
        <v>1118</v>
      </c>
      <c r="D97" s="745" t="s">
        <v>174</v>
      </c>
      <c r="E97" s="896" t="s">
        <v>121</v>
      </c>
      <c r="F97" s="737">
        <v>1</v>
      </c>
      <c r="G97" s="1729">
        <v>5.98</v>
      </c>
      <c r="H97" s="1024"/>
      <c r="I97" s="1025"/>
      <c r="J97" s="1021">
        <f t="shared" si="2"/>
        <v>5.98</v>
      </c>
      <c r="K97" s="1026"/>
      <c r="L97" s="1027"/>
      <c r="M97" s="676"/>
    </row>
    <row r="98" spans="2:13" ht="15" customHeight="1" x14ac:dyDescent="0.3">
      <c r="B98" s="676"/>
      <c r="C98" s="887" t="s">
        <v>1030</v>
      </c>
      <c r="D98" s="745" t="s">
        <v>142</v>
      </c>
      <c r="E98" s="896" t="s">
        <v>121</v>
      </c>
      <c r="F98" s="737">
        <v>1</v>
      </c>
      <c r="G98" s="1729">
        <v>3.48</v>
      </c>
      <c r="H98" s="1024"/>
      <c r="I98" s="1025"/>
      <c r="J98" s="1021">
        <f t="shared" si="2"/>
        <v>3.48</v>
      </c>
      <c r="K98" s="1026"/>
      <c r="L98" s="1027"/>
      <c r="M98" s="676"/>
    </row>
    <row r="99" spans="2:13" ht="15" customHeight="1" x14ac:dyDescent="0.3">
      <c r="B99" s="676"/>
      <c r="C99" s="887" t="s">
        <v>1037</v>
      </c>
      <c r="D99" s="745" t="s">
        <v>130</v>
      </c>
      <c r="E99" s="896" t="s">
        <v>121</v>
      </c>
      <c r="F99" s="737">
        <v>1</v>
      </c>
      <c r="G99" s="1729">
        <v>3.66</v>
      </c>
      <c r="H99" s="1024"/>
      <c r="I99" s="1025"/>
      <c r="J99" s="1021">
        <f t="shared" si="2"/>
        <v>3.66</v>
      </c>
      <c r="K99" s="1026"/>
      <c r="L99" s="1027"/>
      <c r="M99" s="676"/>
    </row>
    <row r="100" spans="2:13" ht="15" customHeight="1" x14ac:dyDescent="0.3">
      <c r="B100" s="676"/>
      <c r="C100" s="887" t="s">
        <v>1028</v>
      </c>
      <c r="D100" s="745" t="s">
        <v>826</v>
      </c>
      <c r="E100" s="896" t="s">
        <v>121</v>
      </c>
      <c r="F100" s="890">
        <v>1</v>
      </c>
      <c r="G100" s="1729">
        <v>7.83</v>
      </c>
      <c r="H100" s="1024"/>
      <c r="I100" s="1025"/>
      <c r="J100" s="1021">
        <f t="shared" si="2"/>
        <v>7.83</v>
      </c>
      <c r="K100" s="1026"/>
      <c r="L100" s="1027"/>
      <c r="M100" s="676"/>
    </row>
    <row r="101" spans="2:13" ht="15" customHeight="1" x14ac:dyDescent="0.3">
      <c r="B101" s="676"/>
      <c r="C101" s="887" t="s">
        <v>1029</v>
      </c>
      <c r="D101" s="745" t="s">
        <v>827</v>
      </c>
      <c r="E101" s="896" t="s">
        <v>121</v>
      </c>
      <c r="F101" s="890">
        <v>1</v>
      </c>
      <c r="G101" s="1729">
        <v>7.69</v>
      </c>
      <c r="H101" s="1024"/>
      <c r="I101" s="1025"/>
      <c r="J101" s="1021">
        <f t="shared" si="2"/>
        <v>7.69</v>
      </c>
      <c r="K101" s="1026"/>
      <c r="L101" s="1027"/>
      <c r="M101" s="676"/>
    </row>
    <row r="102" spans="2:13" ht="15" customHeight="1" x14ac:dyDescent="0.3">
      <c r="B102" s="676"/>
      <c r="C102" s="887" t="s">
        <v>1038</v>
      </c>
      <c r="D102" s="745" t="s">
        <v>840</v>
      </c>
      <c r="E102" s="896" t="s">
        <v>121</v>
      </c>
      <c r="F102" s="890">
        <v>1</v>
      </c>
      <c r="G102" s="1729">
        <v>15.47</v>
      </c>
      <c r="H102" s="1024"/>
      <c r="I102" s="1025"/>
      <c r="J102" s="1021">
        <f t="shared" si="2"/>
        <v>15.47</v>
      </c>
      <c r="K102" s="1026"/>
      <c r="L102" s="1027"/>
      <c r="M102" s="676"/>
    </row>
    <row r="103" spans="2:13" ht="15" customHeight="1" x14ac:dyDescent="0.3">
      <c r="B103" s="676"/>
      <c r="C103" s="887" t="s">
        <v>1042</v>
      </c>
      <c r="D103" s="745" t="s">
        <v>840</v>
      </c>
      <c r="E103" s="896" t="s">
        <v>121</v>
      </c>
      <c r="F103" s="890">
        <v>1</v>
      </c>
      <c r="G103" s="1729">
        <v>16.36</v>
      </c>
      <c r="H103" s="1024"/>
      <c r="I103" s="1025"/>
      <c r="J103" s="1021">
        <f t="shared" si="2"/>
        <v>16.36</v>
      </c>
      <c r="K103" s="1026"/>
      <c r="L103" s="1027"/>
      <c r="M103" s="676"/>
    </row>
    <row r="104" spans="2:13" ht="15" customHeight="1" x14ac:dyDescent="0.3">
      <c r="B104" s="676"/>
      <c r="C104" s="887" t="s">
        <v>1092</v>
      </c>
      <c r="D104" s="745" t="s">
        <v>3285</v>
      </c>
      <c r="E104" s="896" t="s">
        <v>121</v>
      </c>
      <c r="F104" s="890">
        <v>1</v>
      </c>
      <c r="G104" s="1729">
        <v>7.35</v>
      </c>
      <c r="H104" s="1024"/>
      <c r="I104" s="1025"/>
      <c r="J104" s="1021">
        <f t="shared" si="2"/>
        <v>7.35</v>
      </c>
      <c r="K104" s="1026"/>
      <c r="L104" s="1027"/>
      <c r="M104" s="676"/>
    </row>
    <row r="105" spans="2:13" ht="15" customHeight="1" x14ac:dyDescent="0.3">
      <c r="B105" s="676"/>
      <c r="C105" s="887" t="s">
        <v>1096</v>
      </c>
      <c r="D105" s="745" t="s">
        <v>3286</v>
      </c>
      <c r="E105" s="896" t="s">
        <v>121</v>
      </c>
      <c r="F105" s="890">
        <v>1</v>
      </c>
      <c r="G105" s="1729">
        <v>8.1999999999999993</v>
      </c>
      <c r="H105" s="1024"/>
      <c r="I105" s="1025"/>
      <c r="J105" s="1021">
        <f t="shared" si="2"/>
        <v>8.1999999999999993</v>
      </c>
      <c r="K105" s="1026"/>
      <c r="L105" s="1027"/>
      <c r="M105" s="676"/>
    </row>
    <row r="106" spans="2:13" ht="15" customHeight="1" x14ac:dyDescent="0.3">
      <c r="B106" s="676"/>
      <c r="C106" s="887" t="s">
        <v>1047</v>
      </c>
      <c r="D106" s="745" t="s">
        <v>825</v>
      </c>
      <c r="E106" s="881" t="s">
        <v>120</v>
      </c>
      <c r="F106" s="737">
        <v>1</v>
      </c>
      <c r="G106" s="1729">
        <v>4.8</v>
      </c>
      <c r="H106" s="1024"/>
      <c r="I106" s="1025"/>
      <c r="J106" s="1021">
        <f t="shared" si="2"/>
        <v>4.8</v>
      </c>
      <c r="K106" s="1026"/>
      <c r="L106" s="1027"/>
      <c r="M106" s="676"/>
    </row>
    <row r="107" spans="2:13" ht="15" customHeight="1" x14ac:dyDescent="0.3">
      <c r="B107" s="676"/>
      <c r="C107" s="887" t="s">
        <v>1049</v>
      </c>
      <c r="D107" s="745" t="s">
        <v>828</v>
      </c>
      <c r="E107" s="881" t="s">
        <v>120</v>
      </c>
      <c r="F107" s="737">
        <v>1</v>
      </c>
      <c r="G107" s="1729">
        <v>4.8</v>
      </c>
      <c r="H107" s="1024"/>
      <c r="I107" s="1025"/>
      <c r="J107" s="1021">
        <f t="shared" si="2"/>
        <v>4.8</v>
      </c>
      <c r="K107" s="1026"/>
      <c r="L107" s="1027"/>
      <c r="M107" s="676"/>
    </row>
    <row r="108" spans="2:13" ht="42.75" customHeight="1" x14ac:dyDescent="0.25">
      <c r="B108" s="676"/>
      <c r="C108" s="1000" t="s">
        <v>3471</v>
      </c>
      <c r="D108" s="775" t="s">
        <v>3472</v>
      </c>
      <c r="E108" s="1017" t="s">
        <v>157</v>
      </c>
      <c r="F108" s="979">
        <v>1</v>
      </c>
      <c r="G108" s="619">
        <v>127.72</v>
      </c>
      <c r="H108" s="619"/>
      <c r="I108" s="679"/>
      <c r="J108" s="1015">
        <f>F108*G108</f>
        <v>127.72</v>
      </c>
      <c r="K108" s="1026"/>
      <c r="L108" s="1027"/>
      <c r="M108" s="676"/>
    </row>
    <row r="109" spans="2:13" ht="15" customHeight="1" x14ac:dyDescent="0.3">
      <c r="B109" s="676"/>
      <c r="C109" s="887" t="s">
        <v>1069</v>
      </c>
      <c r="D109" s="745" t="s">
        <v>826</v>
      </c>
      <c r="E109" s="881" t="s">
        <v>120</v>
      </c>
      <c r="F109" s="737">
        <v>1</v>
      </c>
      <c r="G109" s="1729">
        <v>3.54</v>
      </c>
      <c r="H109" s="1024"/>
      <c r="I109" s="1025"/>
      <c r="J109" s="1021">
        <f t="shared" si="2"/>
        <v>3.54</v>
      </c>
      <c r="K109" s="1026"/>
      <c r="L109" s="1027"/>
      <c r="M109" s="676"/>
    </row>
    <row r="110" spans="2:13" ht="15" customHeight="1" x14ac:dyDescent="0.3">
      <c r="B110" s="676"/>
      <c r="C110" s="887" t="s">
        <v>1070</v>
      </c>
      <c r="D110" s="745" t="s">
        <v>827</v>
      </c>
      <c r="E110" s="881" t="s">
        <v>120</v>
      </c>
      <c r="F110" s="737">
        <v>1</v>
      </c>
      <c r="G110" s="1729">
        <v>2.2799999999999998</v>
      </c>
      <c r="H110" s="1024"/>
      <c r="I110" s="1025"/>
      <c r="J110" s="1021">
        <f t="shared" si="2"/>
        <v>2.2799999999999998</v>
      </c>
      <c r="K110" s="1026"/>
      <c r="L110" s="1027"/>
      <c r="M110" s="676"/>
    </row>
    <row r="111" spans="2:13" ht="15" customHeight="1" x14ac:dyDescent="0.3">
      <c r="B111" s="676"/>
      <c r="C111" s="887" t="s">
        <v>1099</v>
      </c>
      <c r="D111" s="745" t="s">
        <v>825</v>
      </c>
      <c r="E111" s="881" t="s">
        <v>120</v>
      </c>
      <c r="F111" s="737">
        <v>1</v>
      </c>
      <c r="G111" s="1729">
        <v>3.25</v>
      </c>
      <c r="H111" s="1024"/>
      <c r="I111" s="1025"/>
      <c r="J111" s="1021">
        <f t="shared" si="2"/>
        <v>3.25</v>
      </c>
      <c r="K111" s="1026"/>
      <c r="L111" s="1027"/>
      <c r="M111" s="676"/>
    </row>
    <row r="112" spans="2:13" ht="15" customHeight="1" x14ac:dyDescent="0.3">
      <c r="B112" s="676"/>
      <c r="C112" s="887" t="s">
        <v>1101</v>
      </c>
      <c r="D112" s="745" t="s">
        <v>828</v>
      </c>
      <c r="E112" s="881" t="s">
        <v>120</v>
      </c>
      <c r="F112" s="737">
        <v>1</v>
      </c>
      <c r="G112" s="1729">
        <v>3.26</v>
      </c>
      <c r="H112" s="1024"/>
      <c r="I112" s="1025"/>
      <c r="J112" s="1021">
        <f t="shared" si="2"/>
        <v>3.26</v>
      </c>
      <c r="K112" s="1026"/>
      <c r="L112" s="1027"/>
      <c r="M112" s="676"/>
    </row>
    <row r="113" spans="2:13" ht="15" customHeight="1" x14ac:dyDescent="0.3">
      <c r="B113" s="676"/>
      <c r="C113" s="887" t="s">
        <v>1058</v>
      </c>
      <c r="D113" s="745" t="s">
        <v>1469</v>
      </c>
      <c r="E113" s="896" t="s">
        <v>782</v>
      </c>
      <c r="F113" s="737">
        <v>1</v>
      </c>
      <c r="G113" s="1729">
        <v>4.21</v>
      </c>
      <c r="H113" s="1024"/>
      <c r="I113" s="1025"/>
      <c r="J113" s="1021">
        <f t="shared" si="2"/>
        <v>4.21</v>
      </c>
      <c r="K113" s="1026"/>
      <c r="L113" s="1027"/>
      <c r="M113" s="676"/>
    </row>
    <row r="114" spans="2:13" ht="15" customHeight="1" x14ac:dyDescent="0.3">
      <c r="B114" s="676"/>
      <c r="C114" s="887" t="s">
        <v>1067</v>
      </c>
      <c r="D114" s="745" t="s">
        <v>1469</v>
      </c>
      <c r="E114" s="896" t="s">
        <v>782</v>
      </c>
      <c r="F114" s="737">
        <v>1</v>
      </c>
      <c r="G114" s="1729">
        <v>3.98</v>
      </c>
      <c r="H114" s="1024"/>
      <c r="I114" s="1025"/>
      <c r="J114" s="1021">
        <f t="shared" si="2"/>
        <v>3.98</v>
      </c>
      <c r="K114" s="1026"/>
      <c r="L114" s="1027"/>
      <c r="M114" s="676"/>
    </row>
    <row r="115" spans="2:13" ht="15" customHeight="1" x14ac:dyDescent="0.3">
      <c r="B115" s="676"/>
      <c r="C115" s="887" t="s">
        <v>1085</v>
      </c>
      <c r="D115" s="745" t="s">
        <v>1469</v>
      </c>
      <c r="E115" s="896" t="s">
        <v>782</v>
      </c>
      <c r="F115" s="737">
        <v>1</v>
      </c>
      <c r="G115" s="1729">
        <v>6.48</v>
      </c>
      <c r="H115" s="1024"/>
      <c r="I115" s="1025"/>
      <c r="J115" s="1021">
        <f t="shared" si="2"/>
        <v>6.48</v>
      </c>
      <c r="K115" s="1026"/>
      <c r="L115" s="1027"/>
      <c r="M115" s="676"/>
    </row>
    <row r="116" spans="2:13" ht="15" customHeight="1" x14ac:dyDescent="0.3">
      <c r="B116" s="676"/>
      <c r="C116" s="887" t="s">
        <v>1044</v>
      </c>
      <c r="D116" s="745" t="s">
        <v>1045</v>
      </c>
      <c r="E116" s="881" t="s">
        <v>128</v>
      </c>
      <c r="F116" s="737">
        <v>1</v>
      </c>
      <c r="G116" s="1729">
        <v>15.9</v>
      </c>
      <c r="H116" s="1024"/>
      <c r="I116" s="1025"/>
      <c r="J116" s="1021">
        <f t="shared" si="2"/>
        <v>15.9</v>
      </c>
      <c r="K116" s="1026"/>
      <c r="L116" s="1027"/>
      <c r="M116" s="676"/>
    </row>
    <row r="117" spans="2:13" ht="15" customHeight="1" x14ac:dyDescent="0.3">
      <c r="B117" s="676"/>
      <c r="C117" s="887" t="s">
        <v>1031</v>
      </c>
      <c r="D117" s="745" t="s">
        <v>150</v>
      </c>
      <c r="E117" s="881" t="s">
        <v>128</v>
      </c>
      <c r="F117" s="737">
        <v>1</v>
      </c>
      <c r="G117" s="1729">
        <v>18.670000000000002</v>
      </c>
      <c r="H117" s="1024"/>
      <c r="I117" s="1025"/>
      <c r="J117" s="1021">
        <f t="shared" si="2"/>
        <v>18.670000000000002</v>
      </c>
      <c r="K117" s="1026"/>
      <c r="L117" s="1027"/>
      <c r="M117" s="676"/>
    </row>
    <row r="118" spans="2:13" ht="15" customHeight="1" x14ac:dyDescent="0.3">
      <c r="B118" s="676"/>
      <c r="C118" s="887" t="s">
        <v>2318</v>
      </c>
      <c r="D118" s="745" t="s">
        <v>1065</v>
      </c>
      <c r="E118" s="881" t="s">
        <v>128</v>
      </c>
      <c r="F118" s="737">
        <v>1</v>
      </c>
      <c r="G118" s="1729">
        <v>28.6</v>
      </c>
      <c r="H118" s="1024"/>
      <c r="I118" s="1025"/>
      <c r="J118" s="1021">
        <f t="shared" si="2"/>
        <v>28.6</v>
      </c>
      <c r="K118" s="1026"/>
      <c r="L118" s="1027"/>
      <c r="M118" s="676"/>
    </row>
    <row r="119" spans="2:13" ht="15" customHeight="1" x14ac:dyDescent="0.3">
      <c r="B119" s="676"/>
      <c r="C119" s="887" t="s">
        <v>1071</v>
      </c>
      <c r="D119" s="745" t="s">
        <v>187</v>
      </c>
      <c r="E119" s="881" t="s">
        <v>128</v>
      </c>
      <c r="F119" s="737">
        <v>1</v>
      </c>
      <c r="G119" s="1729">
        <v>6.12</v>
      </c>
      <c r="H119" s="1024"/>
      <c r="I119" s="1025"/>
      <c r="J119" s="1021">
        <f t="shared" si="2"/>
        <v>6.12</v>
      </c>
      <c r="K119" s="1026"/>
      <c r="L119" s="1027"/>
      <c r="M119" s="676"/>
    </row>
    <row r="120" spans="2:13" ht="15" customHeight="1" x14ac:dyDescent="0.3">
      <c r="B120" s="676"/>
      <c r="C120" s="887" t="s">
        <v>1074</v>
      </c>
      <c r="D120" s="745" t="s">
        <v>158</v>
      </c>
      <c r="E120" s="881" t="s">
        <v>128</v>
      </c>
      <c r="F120" s="737">
        <v>1</v>
      </c>
      <c r="G120" s="1729">
        <v>13.19</v>
      </c>
      <c r="H120" s="1024"/>
      <c r="I120" s="1025"/>
      <c r="J120" s="1021">
        <f t="shared" si="2"/>
        <v>13.19</v>
      </c>
      <c r="K120" s="1026"/>
      <c r="L120" s="1027"/>
      <c r="M120" s="676"/>
    </row>
    <row r="121" spans="2:13" ht="15" customHeight="1" x14ac:dyDescent="0.3">
      <c r="B121" s="676"/>
      <c r="C121" s="887" t="s">
        <v>1380</v>
      </c>
      <c r="D121" s="745" t="s">
        <v>803</v>
      </c>
      <c r="E121" s="881" t="s">
        <v>128</v>
      </c>
      <c r="F121" s="737">
        <v>1</v>
      </c>
      <c r="G121" s="1729">
        <v>16.489999999999998</v>
      </c>
      <c r="H121" s="1024"/>
      <c r="I121" s="1025"/>
      <c r="J121" s="1021">
        <f t="shared" si="2"/>
        <v>16.489999999999998</v>
      </c>
      <c r="K121" s="1026"/>
      <c r="L121" s="1027"/>
      <c r="M121" s="676"/>
    </row>
    <row r="122" spans="2:13" ht="15" customHeight="1" x14ac:dyDescent="0.3">
      <c r="B122" s="676"/>
      <c r="C122" s="887" t="s">
        <v>1082</v>
      </c>
      <c r="D122" s="745" t="s">
        <v>3278</v>
      </c>
      <c r="E122" s="881" t="s">
        <v>128</v>
      </c>
      <c r="F122" s="737">
        <v>1</v>
      </c>
      <c r="G122" s="1729">
        <v>12.72</v>
      </c>
      <c r="H122" s="1024"/>
      <c r="I122" s="1025"/>
      <c r="J122" s="1021">
        <f t="shared" si="2"/>
        <v>12.72</v>
      </c>
      <c r="K122" s="1026"/>
      <c r="L122" s="1027"/>
      <c r="M122" s="676"/>
    </row>
    <row r="123" spans="2:13" ht="15" customHeight="1" x14ac:dyDescent="0.3">
      <c r="B123" s="676"/>
      <c r="C123" s="887" t="s">
        <v>1088</v>
      </c>
      <c r="D123" s="745" t="s">
        <v>3281</v>
      </c>
      <c r="E123" s="881" t="s">
        <v>128</v>
      </c>
      <c r="F123" s="737">
        <v>1</v>
      </c>
      <c r="G123" s="1729">
        <v>18.63</v>
      </c>
      <c r="H123" s="1024"/>
      <c r="I123" s="1025"/>
      <c r="J123" s="1021">
        <f t="shared" si="2"/>
        <v>18.63</v>
      </c>
      <c r="K123" s="1026"/>
      <c r="L123" s="1027"/>
      <c r="M123" s="676"/>
    </row>
    <row r="124" spans="2:13" ht="15" customHeight="1" x14ac:dyDescent="0.3">
      <c r="B124" s="676"/>
      <c r="C124" s="887" t="s">
        <v>1121</v>
      </c>
      <c r="D124" s="745" t="s">
        <v>3284</v>
      </c>
      <c r="E124" s="881" t="s">
        <v>128</v>
      </c>
      <c r="F124" s="737">
        <v>1</v>
      </c>
      <c r="G124" s="1729">
        <v>9.69</v>
      </c>
      <c r="H124" s="1024"/>
      <c r="I124" s="1025"/>
      <c r="J124" s="1021">
        <f t="shared" si="2"/>
        <v>9.69</v>
      </c>
      <c r="K124" s="1026"/>
      <c r="L124" s="1027"/>
      <c r="M124" s="676"/>
    </row>
    <row r="125" spans="2:13" ht="15" customHeight="1" x14ac:dyDescent="0.3">
      <c r="B125" s="676"/>
      <c r="C125" s="887" t="s">
        <v>1063</v>
      </c>
      <c r="D125" s="745" t="s">
        <v>1064</v>
      </c>
      <c r="E125" s="881" t="s">
        <v>125</v>
      </c>
      <c r="F125" s="737">
        <v>1</v>
      </c>
      <c r="G125" s="1729">
        <v>19.03</v>
      </c>
      <c r="H125" s="1024"/>
      <c r="I125" s="1025"/>
      <c r="J125" s="1021">
        <f t="shared" si="2"/>
        <v>19.03</v>
      </c>
      <c r="K125" s="1026"/>
      <c r="L125" s="1027"/>
      <c r="M125" s="676"/>
    </row>
    <row r="126" spans="2:13" ht="15" customHeight="1" x14ac:dyDescent="0.3">
      <c r="B126" s="676"/>
      <c r="C126" s="887" t="s">
        <v>1098</v>
      </c>
      <c r="D126" s="745" t="s">
        <v>565</v>
      </c>
      <c r="E126" s="881" t="s">
        <v>125</v>
      </c>
      <c r="F126" s="737">
        <v>1</v>
      </c>
      <c r="G126" s="1729">
        <v>29.88</v>
      </c>
      <c r="H126" s="1024"/>
      <c r="I126" s="1025"/>
      <c r="J126" s="1021">
        <f t="shared" si="2"/>
        <v>29.88</v>
      </c>
      <c r="K126" s="1026"/>
      <c r="L126" s="1027"/>
      <c r="M126" s="676"/>
    </row>
    <row r="127" spans="2:13" ht="15" customHeight="1" x14ac:dyDescent="0.3">
      <c r="B127" s="676"/>
      <c r="C127" s="887" t="s">
        <v>3283</v>
      </c>
      <c r="D127" s="745" t="s">
        <v>2323</v>
      </c>
      <c r="E127" s="881" t="s">
        <v>125</v>
      </c>
      <c r="F127" s="737">
        <v>1</v>
      </c>
      <c r="G127" s="1729">
        <v>21.78</v>
      </c>
      <c r="H127" s="1024"/>
      <c r="I127" s="1025"/>
      <c r="J127" s="1021">
        <f t="shared" si="2"/>
        <v>21.78</v>
      </c>
      <c r="K127" s="1026"/>
      <c r="L127" s="1027"/>
      <c r="M127" s="676"/>
    </row>
    <row r="128" spans="2:13" ht="15" customHeight="1" x14ac:dyDescent="0.3">
      <c r="B128" s="676"/>
      <c r="C128" s="887" t="s">
        <v>2319</v>
      </c>
      <c r="D128" s="745" t="s">
        <v>138</v>
      </c>
      <c r="E128" s="881" t="s">
        <v>125</v>
      </c>
      <c r="F128" s="737">
        <v>1</v>
      </c>
      <c r="G128" s="1729">
        <v>70.44</v>
      </c>
      <c r="H128" s="1024"/>
      <c r="I128" s="1025"/>
      <c r="J128" s="1021">
        <f t="shared" si="2"/>
        <v>70.44</v>
      </c>
      <c r="K128" s="1026"/>
      <c r="L128" s="1027"/>
      <c r="M128" s="676"/>
    </row>
    <row r="129" spans="2:13" ht="15" customHeight="1" x14ac:dyDescent="0.3">
      <c r="B129" s="676"/>
      <c r="C129" s="887" t="s">
        <v>1050</v>
      </c>
      <c r="D129" s="745" t="s">
        <v>144</v>
      </c>
      <c r="E129" s="881" t="s">
        <v>125</v>
      </c>
      <c r="F129" s="737">
        <v>1</v>
      </c>
      <c r="G129" s="1729">
        <v>48.48</v>
      </c>
      <c r="H129" s="1024"/>
      <c r="I129" s="1025"/>
      <c r="J129" s="1021">
        <f t="shared" si="2"/>
        <v>48.48</v>
      </c>
      <c r="K129" s="1026"/>
      <c r="L129" s="1027"/>
      <c r="M129" s="676"/>
    </row>
    <row r="130" spans="2:13" ht="15" customHeight="1" x14ac:dyDescent="0.3">
      <c r="B130" s="676"/>
      <c r="C130" s="887" t="s">
        <v>1105</v>
      </c>
      <c r="D130" s="745" t="s">
        <v>360</v>
      </c>
      <c r="E130" s="881" t="s">
        <v>125</v>
      </c>
      <c r="F130" s="737">
        <v>1</v>
      </c>
      <c r="G130" s="1729">
        <v>34.369999999999997</v>
      </c>
      <c r="H130" s="1024"/>
      <c r="I130" s="1025"/>
      <c r="J130" s="1021">
        <f t="shared" si="2"/>
        <v>34.369999999999997</v>
      </c>
      <c r="K130" s="1026"/>
      <c r="L130" s="1027"/>
      <c r="M130" s="676"/>
    </row>
    <row r="131" spans="2:13" ht="15" customHeight="1" x14ac:dyDescent="0.3">
      <c r="B131" s="676"/>
      <c r="C131" s="887" t="s">
        <v>1110</v>
      </c>
      <c r="D131" s="745" t="s">
        <v>3282</v>
      </c>
      <c r="E131" s="881" t="s">
        <v>786</v>
      </c>
      <c r="F131" s="737">
        <v>1</v>
      </c>
      <c r="G131" s="1729">
        <v>15.25</v>
      </c>
      <c r="H131" s="1024"/>
      <c r="I131" s="1025"/>
      <c r="J131" s="1021">
        <f t="shared" si="2"/>
        <v>15.25</v>
      </c>
      <c r="K131" s="1026"/>
      <c r="L131" s="1027"/>
      <c r="M131" s="676"/>
    </row>
    <row r="132" spans="2:13" ht="15" customHeight="1" x14ac:dyDescent="0.3">
      <c r="B132" s="676"/>
      <c r="C132" s="887" t="s">
        <v>1057</v>
      </c>
      <c r="D132" s="745" t="s">
        <v>177</v>
      </c>
      <c r="E132" s="881" t="s">
        <v>786</v>
      </c>
      <c r="F132" s="737">
        <v>1</v>
      </c>
      <c r="G132" s="1729">
        <v>4.05</v>
      </c>
      <c r="H132" s="1024"/>
      <c r="I132" s="1025"/>
      <c r="J132" s="1021">
        <f t="shared" si="2"/>
        <v>4.05</v>
      </c>
      <c r="K132" s="1026"/>
      <c r="L132" s="1027"/>
      <c r="M132" s="676"/>
    </row>
    <row r="133" spans="2:13" ht="15" customHeight="1" x14ac:dyDescent="0.3">
      <c r="B133" s="676"/>
      <c r="C133" s="887" t="s">
        <v>1060</v>
      </c>
      <c r="D133" s="745" t="s">
        <v>784</v>
      </c>
      <c r="E133" s="881" t="s">
        <v>786</v>
      </c>
      <c r="F133" s="737">
        <v>1</v>
      </c>
      <c r="G133" s="1729">
        <v>4.62</v>
      </c>
      <c r="H133" s="1024"/>
      <c r="I133" s="1025"/>
      <c r="J133" s="1021">
        <f t="shared" si="2"/>
        <v>4.62</v>
      </c>
      <c r="K133" s="1026"/>
      <c r="L133" s="1027"/>
      <c r="M133" s="676"/>
    </row>
    <row r="134" spans="2:13" ht="15" customHeight="1" x14ac:dyDescent="0.3">
      <c r="B134" s="676"/>
      <c r="C134" s="887" t="s">
        <v>1084</v>
      </c>
      <c r="D134" s="745" t="s">
        <v>177</v>
      </c>
      <c r="E134" s="881" t="s">
        <v>786</v>
      </c>
      <c r="F134" s="737">
        <v>1</v>
      </c>
      <c r="G134" s="1729">
        <v>4.08</v>
      </c>
      <c r="H134" s="1024"/>
      <c r="I134" s="1025"/>
      <c r="J134" s="1021">
        <f t="shared" si="2"/>
        <v>4.08</v>
      </c>
      <c r="K134" s="1026"/>
      <c r="L134" s="1027"/>
      <c r="M134" s="676"/>
    </row>
    <row r="135" spans="2:13" ht="15" customHeight="1" x14ac:dyDescent="0.3">
      <c r="B135" s="676"/>
      <c r="C135" s="887" t="s">
        <v>1077</v>
      </c>
      <c r="D135" s="745" t="s">
        <v>271</v>
      </c>
      <c r="E135" s="881" t="s">
        <v>127</v>
      </c>
      <c r="F135" s="737">
        <v>1</v>
      </c>
      <c r="G135" s="1729">
        <v>51.19</v>
      </c>
      <c r="H135" s="1024"/>
      <c r="I135" s="1025"/>
      <c r="J135" s="1021">
        <f t="shared" si="2"/>
        <v>51.19</v>
      </c>
      <c r="K135" s="1026"/>
      <c r="L135" s="1027"/>
      <c r="M135" s="676"/>
    </row>
    <row r="136" spans="2:13" ht="15" customHeight="1" x14ac:dyDescent="0.3">
      <c r="B136" s="676"/>
      <c r="C136" s="887" t="s">
        <v>3279</v>
      </c>
      <c r="D136" s="745" t="s">
        <v>3280</v>
      </c>
      <c r="E136" s="881" t="s">
        <v>127</v>
      </c>
      <c r="F136" s="737">
        <v>1</v>
      </c>
      <c r="G136" s="1729">
        <v>39.04</v>
      </c>
      <c r="H136" s="1024"/>
      <c r="I136" s="1025"/>
      <c r="J136" s="1021">
        <f t="shared" si="2"/>
        <v>39.04</v>
      </c>
      <c r="K136" s="1026"/>
      <c r="L136" s="1027"/>
      <c r="M136" s="676"/>
    </row>
    <row r="137" spans="2:13" ht="15" customHeight="1" x14ac:dyDescent="0.25">
      <c r="B137" s="676"/>
      <c r="C137" s="1856"/>
      <c r="D137" s="1713"/>
      <c r="E137" s="1857"/>
      <c r="F137" s="1857"/>
      <c r="G137" s="1732"/>
      <c r="H137" s="1857"/>
      <c r="I137" s="1857"/>
      <c r="J137" s="1552"/>
      <c r="K137" s="1857"/>
      <c r="L137" s="843"/>
      <c r="M137" s="676"/>
    </row>
    <row r="138" spans="2:13" ht="15" customHeight="1" x14ac:dyDescent="0.3">
      <c r="B138" s="676"/>
      <c r="C138" s="894"/>
      <c r="D138" s="1712" t="s">
        <v>1102</v>
      </c>
      <c r="E138" s="1028"/>
      <c r="F138" s="740"/>
      <c r="G138" s="1729"/>
      <c r="H138" s="1024"/>
      <c r="I138" s="1025"/>
      <c r="J138" s="1021"/>
      <c r="K138" s="1026"/>
      <c r="L138" s="1027"/>
      <c r="M138" s="676"/>
    </row>
    <row r="139" spans="2:13" ht="15" customHeight="1" x14ac:dyDescent="0.3">
      <c r="B139" s="676"/>
      <c r="C139" s="887" t="s">
        <v>1125</v>
      </c>
      <c r="D139" s="745" t="s">
        <v>3292</v>
      </c>
      <c r="E139" s="896" t="s">
        <v>121</v>
      </c>
      <c r="F139" s="890">
        <v>1</v>
      </c>
      <c r="G139" s="1729">
        <v>17.010000000000002</v>
      </c>
      <c r="H139" s="1024"/>
      <c r="I139" s="1025"/>
      <c r="J139" s="1021">
        <f t="shared" ref="J139:J158" si="3">F139*G139</f>
        <v>17.010000000000002</v>
      </c>
      <c r="K139" s="1026"/>
      <c r="L139" s="1027"/>
      <c r="M139" s="676"/>
    </row>
    <row r="140" spans="2:13" ht="15" customHeight="1" x14ac:dyDescent="0.3">
      <c r="B140" s="676"/>
      <c r="C140" s="887" t="s">
        <v>2243</v>
      </c>
      <c r="D140" s="745" t="s">
        <v>580</v>
      </c>
      <c r="E140" s="896" t="s">
        <v>121</v>
      </c>
      <c r="F140" s="890">
        <v>1</v>
      </c>
      <c r="G140" s="1729">
        <v>10.199999999999999</v>
      </c>
      <c r="H140" s="1024"/>
      <c r="I140" s="1025"/>
      <c r="J140" s="1021">
        <f t="shared" si="3"/>
        <v>10.199999999999999</v>
      </c>
      <c r="K140" s="1026"/>
      <c r="L140" s="1027"/>
      <c r="M140" s="676"/>
    </row>
    <row r="141" spans="2:13" ht="15" customHeight="1" x14ac:dyDescent="0.3">
      <c r="B141" s="676"/>
      <c r="C141" s="887" t="s">
        <v>1127</v>
      </c>
      <c r="D141" s="745" t="s">
        <v>297</v>
      </c>
      <c r="E141" s="896" t="s">
        <v>121</v>
      </c>
      <c r="F141" s="890">
        <v>1</v>
      </c>
      <c r="G141" s="1729">
        <v>16.77</v>
      </c>
      <c r="H141" s="1024"/>
      <c r="I141" s="1025"/>
      <c r="J141" s="1021">
        <f t="shared" si="3"/>
        <v>16.77</v>
      </c>
      <c r="K141" s="1026"/>
      <c r="L141" s="1027"/>
      <c r="M141" s="676"/>
    </row>
    <row r="142" spans="2:13" ht="15" customHeight="1" x14ac:dyDescent="0.3">
      <c r="B142" s="676"/>
      <c r="C142" s="887" t="s">
        <v>1135</v>
      </c>
      <c r="D142" s="745" t="s">
        <v>764</v>
      </c>
      <c r="E142" s="896" t="s">
        <v>121</v>
      </c>
      <c r="F142" s="890">
        <v>1</v>
      </c>
      <c r="G142" s="1729">
        <v>21.58</v>
      </c>
      <c r="H142" s="1024"/>
      <c r="I142" s="1025"/>
      <c r="J142" s="1021">
        <f t="shared" si="3"/>
        <v>21.58</v>
      </c>
      <c r="K142" s="1026"/>
      <c r="L142" s="1027"/>
      <c r="M142" s="676"/>
    </row>
    <row r="143" spans="2:13" ht="15" customHeight="1" x14ac:dyDescent="0.3">
      <c r="B143" s="676"/>
      <c r="C143" s="887" t="s">
        <v>1123</v>
      </c>
      <c r="D143" s="745" t="s">
        <v>819</v>
      </c>
      <c r="E143" s="896" t="s">
        <v>121</v>
      </c>
      <c r="F143" s="890">
        <v>1</v>
      </c>
      <c r="G143" s="1729">
        <v>7.76</v>
      </c>
      <c r="H143" s="1024"/>
      <c r="I143" s="1025"/>
      <c r="J143" s="1021">
        <f t="shared" si="3"/>
        <v>7.76</v>
      </c>
      <c r="K143" s="1026"/>
      <c r="L143" s="1027"/>
      <c r="M143" s="676"/>
    </row>
    <row r="144" spans="2:13" ht="15" customHeight="1" x14ac:dyDescent="0.3">
      <c r="B144" s="676"/>
      <c r="C144" s="887" t="s">
        <v>1130</v>
      </c>
      <c r="D144" s="745" t="s">
        <v>820</v>
      </c>
      <c r="E144" s="896" t="s">
        <v>121</v>
      </c>
      <c r="F144" s="890">
        <v>1</v>
      </c>
      <c r="G144" s="1729">
        <v>8.41</v>
      </c>
      <c r="H144" s="1024"/>
      <c r="I144" s="1025"/>
      <c r="J144" s="1021">
        <f t="shared" si="3"/>
        <v>8.41</v>
      </c>
      <c r="K144" s="1026"/>
      <c r="L144" s="1027"/>
      <c r="M144" s="676"/>
    </row>
    <row r="145" spans="2:13" ht="15" customHeight="1" x14ac:dyDescent="0.3">
      <c r="B145" s="676"/>
      <c r="C145" s="887" t="s">
        <v>1134</v>
      </c>
      <c r="D145" s="745" t="s">
        <v>156</v>
      </c>
      <c r="E145" s="896" t="s">
        <v>121</v>
      </c>
      <c r="F145" s="890">
        <v>1</v>
      </c>
      <c r="G145" s="1729">
        <v>4.08</v>
      </c>
      <c r="H145" s="1024"/>
      <c r="I145" s="1025"/>
      <c r="J145" s="1021">
        <f t="shared" si="3"/>
        <v>4.08</v>
      </c>
      <c r="K145" s="1026"/>
      <c r="L145" s="1027"/>
      <c r="M145" s="676"/>
    </row>
    <row r="146" spans="2:13" ht="15" customHeight="1" x14ac:dyDescent="0.3">
      <c r="B146" s="676"/>
      <c r="C146" s="887" t="s">
        <v>1140</v>
      </c>
      <c r="D146" s="745" t="s">
        <v>821</v>
      </c>
      <c r="E146" s="896" t="s">
        <v>121</v>
      </c>
      <c r="F146" s="890">
        <v>1</v>
      </c>
      <c r="G146" s="1729">
        <v>7.79</v>
      </c>
      <c r="H146" s="1024"/>
      <c r="I146" s="1025"/>
      <c r="J146" s="1021">
        <f t="shared" si="3"/>
        <v>7.79</v>
      </c>
      <c r="K146" s="1026"/>
      <c r="L146" s="1027"/>
      <c r="M146" s="676"/>
    </row>
    <row r="147" spans="2:13" ht="15" customHeight="1" x14ac:dyDescent="0.3">
      <c r="B147" s="676"/>
      <c r="C147" s="887" t="s">
        <v>1141</v>
      </c>
      <c r="D147" s="745" t="s">
        <v>822</v>
      </c>
      <c r="E147" s="896" t="s">
        <v>121</v>
      </c>
      <c r="F147" s="890">
        <v>1</v>
      </c>
      <c r="G147" s="1729">
        <v>7.41</v>
      </c>
      <c r="H147" s="1024"/>
      <c r="I147" s="1025"/>
      <c r="J147" s="1021">
        <f t="shared" si="3"/>
        <v>7.41</v>
      </c>
      <c r="K147" s="1026"/>
      <c r="L147" s="1027"/>
      <c r="M147" s="676"/>
    </row>
    <row r="148" spans="2:13" ht="15" customHeight="1" x14ac:dyDescent="0.3">
      <c r="B148" s="676"/>
      <c r="C148" s="887" t="s">
        <v>1139</v>
      </c>
      <c r="D148" s="745" t="s">
        <v>3290</v>
      </c>
      <c r="E148" s="881" t="s">
        <v>120</v>
      </c>
      <c r="F148" s="737">
        <v>1</v>
      </c>
      <c r="G148" s="1729">
        <v>8.98</v>
      </c>
      <c r="H148" s="1024"/>
      <c r="I148" s="1025"/>
      <c r="J148" s="1021">
        <f t="shared" si="3"/>
        <v>8.98</v>
      </c>
      <c r="K148" s="1026"/>
      <c r="L148" s="1027"/>
      <c r="M148" s="676"/>
    </row>
    <row r="149" spans="2:13" ht="15" customHeight="1" x14ac:dyDescent="0.3">
      <c r="B149" s="676"/>
      <c r="C149" s="887" t="s">
        <v>1143</v>
      </c>
      <c r="D149" s="745" t="s">
        <v>3291</v>
      </c>
      <c r="E149" s="881" t="s">
        <v>120</v>
      </c>
      <c r="F149" s="737">
        <v>1</v>
      </c>
      <c r="G149" s="1729">
        <v>14.7</v>
      </c>
      <c r="H149" s="1024"/>
      <c r="I149" s="1025"/>
      <c r="J149" s="1021">
        <f t="shared" si="3"/>
        <v>14.7</v>
      </c>
      <c r="K149" s="1026"/>
      <c r="L149" s="1027"/>
      <c r="M149" s="676"/>
    </row>
    <row r="150" spans="2:13" ht="15" customHeight="1" x14ac:dyDescent="0.3">
      <c r="B150" s="676"/>
      <c r="C150" s="887" t="s">
        <v>1138</v>
      </c>
      <c r="D150" s="745" t="s">
        <v>282</v>
      </c>
      <c r="E150" s="881" t="s">
        <v>120</v>
      </c>
      <c r="F150" s="890">
        <v>1</v>
      </c>
      <c r="G150" s="1729">
        <v>6.1</v>
      </c>
      <c r="H150" s="1024"/>
      <c r="I150" s="1025"/>
      <c r="J150" s="1021">
        <f t="shared" si="3"/>
        <v>6.1</v>
      </c>
      <c r="K150" s="1026"/>
      <c r="L150" s="1027"/>
      <c r="M150" s="676"/>
    </row>
    <row r="151" spans="2:13" ht="15" customHeight="1" x14ac:dyDescent="0.3">
      <c r="B151" s="676"/>
      <c r="C151" s="887" t="s">
        <v>2196</v>
      </c>
      <c r="D151" s="745" t="s">
        <v>122</v>
      </c>
      <c r="E151" s="881" t="s">
        <v>120</v>
      </c>
      <c r="F151" s="737">
        <v>1</v>
      </c>
      <c r="G151" s="1729">
        <v>2.76</v>
      </c>
      <c r="H151" s="1024"/>
      <c r="I151" s="1025"/>
      <c r="J151" s="1021">
        <f t="shared" si="3"/>
        <v>2.76</v>
      </c>
      <c r="K151" s="1026"/>
      <c r="L151" s="1027"/>
      <c r="M151" s="676"/>
    </row>
    <row r="152" spans="2:13" ht="15" customHeight="1" x14ac:dyDescent="0.3">
      <c r="B152" s="676"/>
      <c r="C152" s="887" t="s">
        <v>1129</v>
      </c>
      <c r="D152" s="745" t="s">
        <v>1469</v>
      </c>
      <c r="E152" s="896" t="s">
        <v>782</v>
      </c>
      <c r="F152" s="737">
        <v>1</v>
      </c>
      <c r="G152" s="1729">
        <v>4.18</v>
      </c>
      <c r="H152" s="1024"/>
      <c r="I152" s="1025"/>
      <c r="J152" s="1021">
        <f t="shared" si="3"/>
        <v>4.18</v>
      </c>
      <c r="K152" s="1026"/>
      <c r="L152" s="1027"/>
      <c r="M152" s="676"/>
    </row>
    <row r="153" spans="2:13" ht="15" customHeight="1" x14ac:dyDescent="0.3">
      <c r="B153" s="676"/>
      <c r="C153" s="887" t="s">
        <v>1147</v>
      </c>
      <c r="D153" s="745" t="s">
        <v>803</v>
      </c>
      <c r="E153" s="881" t="s">
        <v>128</v>
      </c>
      <c r="F153" s="737">
        <v>1</v>
      </c>
      <c r="G153" s="1729">
        <v>16.96</v>
      </c>
      <c r="H153" s="1024"/>
      <c r="I153" s="1025"/>
      <c r="J153" s="1021">
        <f t="shared" si="3"/>
        <v>16.96</v>
      </c>
      <c r="K153" s="1026"/>
      <c r="L153" s="1027"/>
      <c r="M153" s="676"/>
    </row>
    <row r="154" spans="2:13" ht="50.25" customHeight="1" x14ac:dyDescent="0.25">
      <c r="B154" s="676"/>
      <c r="C154" s="887" t="s">
        <v>3293</v>
      </c>
      <c r="D154" s="745" t="s">
        <v>3294</v>
      </c>
      <c r="E154" s="881" t="s">
        <v>125</v>
      </c>
      <c r="F154" s="892">
        <v>1</v>
      </c>
      <c r="G154" s="1542">
        <v>333.99</v>
      </c>
      <c r="H154" s="1024"/>
      <c r="I154" s="1025"/>
      <c r="J154" s="1021">
        <f t="shared" si="3"/>
        <v>333.99</v>
      </c>
      <c r="K154" s="1026"/>
      <c r="L154" s="1027"/>
      <c r="M154" s="676"/>
    </row>
    <row r="155" spans="2:13" ht="15" customHeight="1" x14ac:dyDescent="0.25">
      <c r="B155" s="676"/>
      <c r="C155" s="887" t="s">
        <v>1157</v>
      </c>
      <c r="D155" s="745" t="s">
        <v>138</v>
      </c>
      <c r="E155" s="881" t="s">
        <v>125</v>
      </c>
      <c r="F155" s="892">
        <v>1</v>
      </c>
      <c r="G155" s="1729">
        <v>46.41</v>
      </c>
      <c r="H155" s="1024"/>
      <c r="I155" s="1025"/>
      <c r="J155" s="1021">
        <f t="shared" si="3"/>
        <v>46.41</v>
      </c>
      <c r="K155" s="1026"/>
      <c r="L155" s="1027"/>
      <c r="M155" s="676"/>
    </row>
    <row r="156" spans="2:13" ht="15" customHeight="1" x14ac:dyDescent="0.3">
      <c r="B156" s="676"/>
      <c r="C156" s="887" t="s">
        <v>1128</v>
      </c>
      <c r="D156" s="745" t="s">
        <v>177</v>
      </c>
      <c r="E156" s="881" t="s">
        <v>786</v>
      </c>
      <c r="F156" s="737">
        <v>1</v>
      </c>
      <c r="G156" s="1729">
        <v>4.18</v>
      </c>
      <c r="H156" s="1024"/>
      <c r="I156" s="1025"/>
      <c r="J156" s="1021">
        <f t="shared" si="3"/>
        <v>4.18</v>
      </c>
      <c r="K156" s="1026"/>
      <c r="L156" s="1027"/>
      <c r="M156" s="676"/>
    </row>
    <row r="157" spans="2:13" ht="15" customHeight="1" x14ac:dyDescent="0.3">
      <c r="B157" s="676"/>
      <c r="C157" s="887" t="s">
        <v>1136</v>
      </c>
      <c r="D157" s="745" t="s">
        <v>1137</v>
      </c>
      <c r="E157" s="881" t="s">
        <v>127</v>
      </c>
      <c r="F157" s="737">
        <v>1</v>
      </c>
      <c r="G157" s="1729">
        <v>3.78</v>
      </c>
      <c r="H157" s="1024"/>
      <c r="I157" s="1025"/>
      <c r="J157" s="1021">
        <f t="shared" si="3"/>
        <v>3.78</v>
      </c>
      <c r="K157" s="1026"/>
      <c r="L157" s="1027"/>
      <c r="M157" s="676"/>
    </row>
    <row r="158" spans="2:13" ht="15" customHeight="1" x14ac:dyDescent="0.3">
      <c r="B158" s="676"/>
      <c r="C158" s="887" t="s">
        <v>2224</v>
      </c>
      <c r="D158" s="745" t="s">
        <v>175</v>
      </c>
      <c r="E158" s="881" t="s">
        <v>127</v>
      </c>
      <c r="F158" s="890">
        <v>1</v>
      </c>
      <c r="G158" s="1729">
        <v>5.47</v>
      </c>
      <c r="H158" s="1024"/>
      <c r="I158" s="1025"/>
      <c r="J158" s="1021">
        <f t="shared" si="3"/>
        <v>5.47</v>
      </c>
      <c r="K158" s="1026"/>
      <c r="L158" s="1027"/>
      <c r="M158" s="676"/>
    </row>
    <row r="159" spans="2:13" ht="15" customHeight="1" x14ac:dyDescent="0.3">
      <c r="B159" s="676"/>
      <c r="C159" s="894"/>
      <c r="D159" s="745"/>
      <c r="E159" s="1028"/>
      <c r="F159" s="740"/>
      <c r="G159" s="1729"/>
      <c r="H159" s="1024"/>
      <c r="I159" s="1025"/>
      <c r="J159" s="1021"/>
      <c r="K159" s="1026"/>
      <c r="L159" s="1027"/>
      <c r="M159" s="676"/>
    </row>
    <row r="160" spans="2:13" ht="15" customHeight="1" x14ac:dyDescent="0.3">
      <c r="B160" s="676"/>
      <c r="C160" s="894"/>
      <c r="D160" s="1712" t="s">
        <v>1253</v>
      </c>
      <c r="E160" s="1028"/>
      <c r="F160" s="740"/>
      <c r="G160" s="1729"/>
      <c r="H160" s="1024"/>
      <c r="I160" s="1025"/>
      <c r="J160" s="1021">
        <f t="shared" ref="J160:J192" si="4">F160*G160</f>
        <v>0</v>
      </c>
      <c r="K160" s="1026"/>
      <c r="L160" s="1027"/>
      <c r="M160" s="676"/>
    </row>
    <row r="161" spans="2:13" ht="15" customHeight="1" x14ac:dyDescent="0.3">
      <c r="B161" s="676"/>
      <c r="C161" s="887" t="s">
        <v>1169</v>
      </c>
      <c r="D161" s="745" t="s">
        <v>567</v>
      </c>
      <c r="E161" s="896" t="s">
        <v>121</v>
      </c>
      <c r="F161" s="890">
        <v>1</v>
      </c>
      <c r="G161" s="1729">
        <v>10.130000000000001</v>
      </c>
      <c r="H161" s="1024"/>
      <c r="I161" s="1025"/>
      <c r="J161" s="1021">
        <f t="shared" si="4"/>
        <v>10.130000000000001</v>
      </c>
      <c r="K161" s="1026"/>
      <c r="L161" s="1027"/>
      <c r="M161" s="676"/>
    </row>
    <row r="162" spans="2:13" ht="15" customHeight="1" x14ac:dyDescent="0.3">
      <c r="B162" s="676"/>
      <c r="C162" s="887" t="s">
        <v>1176</v>
      </c>
      <c r="D162" s="745" t="s">
        <v>3297</v>
      </c>
      <c r="E162" s="896" t="s">
        <v>121</v>
      </c>
      <c r="F162" s="890">
        <v>1</v>
      </c>
      <c r="G162" s="1729">
        <v>16.05</v>
      </c>
      <c r="H162" s="1024"/>
      <c r="I162" s="1025"/>
      <c r="J162" s="1021">
        <f t="shared" si="4"/>
        <v>16.05</v>
      </c>
      <c r="K162" s="1026"/>
      <c r="L162" s="1027"/>
      <c r="M162" s="676"/>
    </row>
    <row r="163" spans="2:13" ht="15" customHeight="1" x14ac:dyDescent="0.3">
      <c r="B163" s="676"/>
      <c r="C163" s="887" t="s">
        <v>1177</v>
      </c>
      <c r="D163" s="745" t="s">
        <v>3298</v>
      </c>
      <c r="E163" s="896" t="s">
        <v>121</v>
      </c>
      <c r="F163" s="890">
        <v>1</v>
      </c>
      <c r="G163" s="1729">
        <v>6.43</v>
      </c>
      <c r="H163" s="1024"/>
      <c r="I163" s="1025"/>
      <c r="J163" s="1021">
        <f t="shared" si="4"/>
        <v>6.43</v>
      </c>
      <c r="K163" s="1026"/>
      <c r="L163" s="1027"/>
      <c r="M163" s="676"/>
    </row>
    <row r="164" spans="2:13" ht="15" customHeight="1" x14ac:dyDescent="0.3">
      <c r="B164" s="676"/>
      <c r="C164" s="887" t="s">
        <v>1179</v>
      </c>
      <c r="D164" s="745" t="s">
        <v>489</v>
      </c>
      <c r="E164" s="896" t="s">
        <v>121</v>
      </c>
      <c r="F164" s="890">
        <v>1</v>
      </c>
      <c r="G164" s="1729">
        <v>6.52</v>
      </c>
      <c r="H164" s="1024"/>
      <c r="I164" s="1025"/>
      <c r="J164" s="1021">
        <f t="shared" si="4"/>
        <v>6.52</v>
      </c>
      <c r="K164" s="1026"/>
      <c r="L164" s="1027"/>
      <c r="M164" s="676"/>
    </row>
    <row r="165" spans="2:13" ht="15" customHeight="1" x14ac:dyDescent="0.3">
      <c r="B165" s="676"/>
      <c r="C165" s="887" t="s">
        <v>1180</v>
      </c>
      <c r="D165" s="745" t="s">
        <v>156</v>
      </c>
      <c r="E165" s="896" t="s">
        <v>121</v>
      </c>
      <c r="F165" s="890">
        <v>1</v>
      </c>
      <c r="G165" s="1729">
        <v>4.72</v>
      </c>
      <c r="H165" s="1024"/>
      <c r="I165" s="1025"/>
      <c r="J165" s="1021">
        <f t="shared" si="4"/>
        <v>4.72</v>
      </c>
      <c r="K165" s="1026"/>
      <c r="L165" s="1027"/>
      <c r="M165" s="676"/>
    </row>
    <row r="166" spans="2:13" ht="15" customHeight="1" x14ac:dyDescent="0.3">
      <c r="B166" s="676"/>
      <c r="C166" s="887" t="s">
        <v>1183</v>
      </c>
      <c r="D166" s="745" t="s">
        <v>820</v>
      </c>
      <c r="E166" s="896" t="s">
        <v>121</v>
      </c>
      <c r="F166" s="890">
        <v>1</v>
      </c>
      <c r="G166" s="1729">
        <v>8.06</v>
      </c>
      <c r="H166" s="1024"/>
      <c r="I166" s="1025"/>
      <c r="J166" s="1021">
        <f t="shared" si="4"/>
        <v>8.06</v>
      </c>
      <c r="K166" s="1026"/>
      <c r="L166" s="1027"/>
      <c r="M166" s="676"/>
    </row>
    <row r="167" spans="2:13" ht="15" customHeight="1" x14ac:dyDescent="0.3">
      <c r="B167" s="676"/>
      <c r="C167" s="887" t="s">
        <v>1186</v>
      </c>
      <c r="D167" s="745" t="s">
        <v>819</v>
      </c>
      <c r="E167" s="896" t="s">
        <v>121</v>
      </c>
      <c r="F167" s="890">
        <v>1</v>
      </c>
      <c r="G167" s="1729">
        <v>10.130000000000001</v>
      </c>
      <c r="H167" s="1024"/>
      <c r="I167" s="1025"/>
      <c r="J167" s="1021">
        <f t="shared" si="4"/>
        <v>10.130000000000001</v>
      </c>
      <c r="K167" s="1026"/>
      <c r="L167" s="1027"/>
      <c r="M167" s="676"/>
    </row>
    <row r="168" spans="2:13" ht="15" customHeight="1" x14ac:dyDescent="0.25">
      <c r="B168" s="676"/>
      <c r="C168" s="887" t="s">
        <v>1158</v>
      </c>
      <c r="D168" s="745" t="s">
        <v>3302</v>
      </c>
      <c r="E168" s="896" t="s">
        <v>121</v>
      </c>
      <c r="F168" s="892">
        <v>1</v>
      </c>
      <c r="G168" s="1729">
        <v>16.38</v>
      </c>
      <c r="H168" s="1024"/>
      <c r="I168" s="1025"/>
      <c r="J168" s="1021">
        <f t="shared" si="4"/>
        <v>16.38</v>
      </c>
      <c r="K168" s="1026"/>
      <c r="L168" s="1027"/>
      <c r="M168" s="676"/>
    </row>
    <row r="169" spans="2:13" ht="15" customHeight="1" x14ac:dyDescent="0.25">
      <c r="B169" s="676"/>
      <c r="C169" s="887" t="s">
        <v>1160</v>
      </c>
      <c r="D169" s="745" t="s">
        <v>695</v>
      </c>
      <c r="E169" s="896" t="s">
        <v>121</v>
      </c>
      <c r="F169" s="892">
        <v>1</v>
      </c>
      <c r="G169" s="1729">
        <v>12</v>
      </c>
      <c r="H169" s="1024"/>
      <c r="I169" s="1025"/>
      <c r="J169" s="1021">
        <f t="shared" si="4"/>
        <v>12</v>
      </c>
      <c r="K169" s="1026"/>
      <c r="L169" s="1027"/>
      <c r="M169" s="676"/>
    </row>
    <row r="170" spans="2:13" ht="15" customHeight="1" x14ac:dyDescent="0.25">
      <c r="B170" s="676"/>
      <c r="C170" s="887" t="s">
        <v>3300</v>
      </c>
      <c r="D170" s="745" t="s">
        <v>3301</v>
      </c>
      <c r="E170" s="896" t="s">
        <v>123</v>
      </c>
      <c r="F170" s="892">
        <v>1</v>
      </c>
      <c r="G170" s="1729">
        <v>89.41</v>
      </c>
      <c r="H170" s="1024"/>
      <c r="I170" s="1025"/>
      <c r="J170" s="1021">
        <f t="shared" si="4"/>
        <v>89.41</v>
      </c>
      <c r="K170" s="1026"/>
      <c r="L170" s="1027"/>
      <c r="M170" s="676"/>
    </row>
    <row r="171" spans="2:13" ht="15" customHeight="1" x14ac:dyDescent="0.25">
      <c r="B171" s="676"/>
      <c r="C171" s="887" t="s">
        <v>2337</v>
      </c>
      <c r="D171" s="745" t="s">
        <v>138</v>
      </c>
      <c r="E171" s="896" t="s">
        <v>123</v>
      </c>
      <c r="F171" s="892">
        <v>1</v>
      </c>
      <c r="G171" s="1729">
        <v>21.42</v>
      </c>
      <c r="H171" s="1024"/>
      <c r="I171" s="1025"/>
      <c r="J171" s="1021">
        <f t="shared" si="4"/>
        <v>21.42</v>
      </c>
      <c r="K171" s="1026"/>
      <c r="L171" s="1027"/>
      <c r="M171" s="676"/>
    </row>
    <row r="172" spans="2:13" ht="15" customHeight="1" x14ac:dyDescent="0.25">
      <c r="B172" s="676"/>
      <c r="C172" s="887" t="s">
        <v>1187</v>
      </c>
      <c r="D172" s="745" t="s">
        <v>363</v>
      </c>
      <c r="E172" s="896" t="s">
        <v>123</v>
      </c>
      <c r="F172" s="892">
        <v>1</v>
      </c>
      <c r="G172" s="1729">
        <v>10.36</v>
      </c>
      <c r="H172" s="1024"/>
      <c r="I172" s="1025"/>
      <c r="J172" s="1021">
        <f t="shared" si="4"/>
        <v>10.36</v>
      </c>
      <c r="K172" s="1026"/>
      <c r="L172" s="1027"/>
      <c r="M172" s="676"/>
    </row>
    <row r="173" spans="2:13" ht="15" customHeight="1" x14ac:dyDescent="0.25">
      <c r="B173" s="676"/>
      <c r="C173" s="887" t="s">
        <v>1181</v>
      </c>
      <c r="D173" s="745" t="s">
        <v>1182</v>
      </c>
      <c r="E173" s="896" t="s">
        <v>123</v>
      </c>
      <c r="F173" s="892">
        <v>1</v>
      </c>
      <c r="G173" s="1729">
        <v>21.27</v>
      </c>
      <c r="H173" s="1024"/>
      <c r="I173" s="1025"/>
      <c r="J173" s="1021">
        <f t="shared" si="4"/>
        <v>21.27</v>
      </c>
      <c r="K173" s="1026"/>
      <c r="L173" s="1027"/>
      <c r="M173" s="676"/>
    </row>
    <row r="174" spans="2:13" ht="15" customHeight="1" x14ac:dyDescent="0.25">
      <c r="B174" s="676"/>
      <c r="C174" s="887" t="s">
        <v>1188</v>
      </c>
      <c r="D174" s="745" t="s">
        <v>172</v>
      </c>
      <c r="E174" s="896" t="s">
        <v>123</v>
      </c>
      <c r="F174" s="892">
        <v>1</v>
      </c>
      <c r="G174" s="1729">
        <v>8.94</v>
      </c>
      <c r="H174" s="1024"/>
      <c r="I174" s="1025"/>
      <c r="J174" s="1021">
        <f t="shared" si="4"/>
        <v>8.94</v>
      </c>
      <c r="K174" s="1026"/>
      <c r="L174" s="1027"/>
      <c r="M174" s="676"/>
    </row>
    <row r="175" spans="2:13" ht="15" customHeight="1" x14ac:dyDescent="0.25">
      <c r="B175" s="676"/>
      <c r="C175" s="887" t="s">
        <v>1189</v>
      </c>
      <c r="D175" s="745" t="s">
        <v>3303</v>
      </c>
      <c r="E175" s="896" t="s">
        <v>123</v>
      </c>
      <c r="F175" s="892">
        <v>1</v>
      </c>
      <c r="G175" s="1729">
        <v>4.96</v>
      </c>
      <c r="H175" s="1024"/>
      <c r="I175" s="1025"/>
      <c r="J175" s="1021">
        <f t="shared" si="4"/>
        <v>4.96</v>
      </c>
      <c r="K175" s="1026"/>
      <c r="L175" s="1027"/>
      <c r="M175" s="676"/>
    </row>
    <row r="176" spans="2:13" ht="15" customHeight="1" x14ac:dyDescent="0.25">
      <c r="B176" s="676"/>
      <c r="C176" s="887" t="s">
        <v>1191</v>
      </c>
      <c r="D176" s="745" t="s">
        <v>3304</v>
      </c>
      <c r="E176" s="896" t="s">
        <v>123</v>
      </c>
      <c r="F176" s="892">
        <v>1</v>
      </c>
      <c r="G176" s="1729">
        <v>11.59</v>
      </c>
      <c r="H176" s="1024"/>
      <c r="I176" s="1025"/>
      <c r="J176" s="1021">
        <f t="shared" si="4"/>
        <v>11.59</v>
      </c>
      <c r="K176" s="1026"/>
      <c r="L176" s="1027"/>
      <c r="M176" s="676"/>
    </row>
    <row r="177" spans="2:13" ht="15" customHeight="1" x14ac:dyDescent="0.25">
      <c r="B177" s="676"/>
      <c r="C177" s="887" t="s">
        <v>1192</v>
      </c>
      <c r="D177" s="745" t="s">
        <v>1193</v>
      </c>
      <c r="E177" s="896" t="s">
        <v>123</v>
      </c>
      <c r="F177" s="892">
        <v>1</v>
      </c>
      <c r="G177" s="1729">
        <v>5.5</v>
      </c>
      <c r="H177" s="1024"/>
      <c r="I177" s="1025"/>
      <c r="J177" s="1021">
        <f t="shared" si="4"/>
        <v>5.5</v>
      </c>
      <c r="K177" s="1026"/>
      <c r="L177" s="1027"/>
      <c r="M177" s="676"/>
    </row>
    <row r="178" spans="2:13" ht="15" customHeight="1" x14ac:dyDescent="0.25">
      <c r="B178" s="676"/>
      <c r="C178" s="887" t="s">
        <v>2248</v>
      </c>
      <c r="D178" s="745" t="s">
        <v>3305</v>
      </c>
      <c r="E178" s="896" t="s">
        <v>123</v>
      </c>
      <c r="F178" s="892">
        <v>1</v>
      </c>
      <c r="G178" s="1729">
        <v>19.8</v>
      </c>
      <c r="H178" s="1024"/>
      <c r="I178" s="1025"/>
      <c r="J178" s="1021">
        <f t="shared" si="4"/>
        <v>19.8</v>
      </c>
      <c r="K178" s="1026"/>
      <c r="L178" s="1027"/>
      <c r="M178" s="676"/>
    </row>
    <row r="179" spans="2:13" ht="15" customHeight="1" x14ac:dyDescent="0.3">
      <c r="B179" s="676"/>
      <c r="C179" s="887" t="s">
        <v>1170</v>
      </c>
      <c r="D179" s="745" t="s">
        <v>1171</v>
      </c>
      <c r="E179" s="881" t="s">
        <v>120</v>
      </c>
      <c r="F179" s="737">
        <v>1</v>
      </c>
      <c r="G179" s="1729">
        <v>3.24</v>
      </c>
      <c r="H179" s="1024"/>
      <c r="I179" s="1025"/>
      <c r="J179" s="1021">
        <f t="shared" si="4"/>
        <v>3.24</v>
      </c>
      <c r="K179" s="1026"/>
      <c r="L179" s="1027"/>
      <c r="M179" s="676"/>
    </row>
    <row r="180" spans="2:13" ht="15" customHeight="1" x14ac:dyDescent="0.3">
      <c r="B180" s="676"/>
      <c r="C180" s="887" t="s">
        <v>1172</v>
      </c>
      <c r="D180" s="745" t="s">
        <v>1173</v>
      </c>
      <c r="E180" s="881" t="s">
        <v>120</v>
      </c>
      <c r="F180" s="737">
        <v>1</v>
      </c>
      <c r="G180" s="1729">
        <v>3.24</v>
      </c>
      <c r="H180" s="1024"/>
      <c r="I180" s="1025"/>
      <c r="J180" s="1021">
        <f t="shared" si="4"/>
        <v>3.24</v>
      </c>
      <c r="K180" s="1026"/>
      <c r="L180" s="1027"/>
      <c r="M180" s="676"/>
    </row>
    <row r="181" spans="2:13" ht="15" customHeight="1" x14ac:dyDescent="0.3">
      <c r="B181" s="676"/>
      <c r="C181" s="887" t="s">
        <v>1175</v>
      </c>
      <c r="D181" s="745" t="s">
        <v>1598</v>
      </c>
      <c r="E181" s="896" t="s">
        <v>782</v>
      </c>
      <c r="F181" s="737">
        <v>1</v>
      </c>
      <c r="G181" s="1729">
        <v>5.98</v>
      </c>
      <c r="H181" s="1024"/>
      <c r="I181" s="1025"/>
      <c r="J181" s="1021">
        <f t="shared" si="4"/>
        <v>5.98</v>
      </c>
      <c r="K181" s="1026"/>
      <c r="L181" s="1027"/>
      <c r="M181" s="676"/>
    </row>
    <row r="182" spans="2:13" ht="15" customHeight="1" x14ac:dyDescent="0.3">
      <c r="B182" s="676"/>
      <c r="C182" s="887" t="s">
        <v>1164</v>
      </c>
      <c r="D182" s="745" t="s">
        <v>184</v>
      </c>
      <c r="E182" s="881" t="s">
        <v>128</v>
      </c>
      <c r="F182" s="737">
        <v>1</v>
      </c>
      <c r="G182" s="1729">
        <v>15.17</v>
      </c>
      <c r="H182" s="1024"/>
      <c r="I182" s="1025"/>
      <c r="J182" s="1021">
        <f t="shared" si="4"/>
        <v>15.17</v>
      </c>
      <c r="K182" s="1026"/>
      <c r="L182" s="1027"/>
      <c r="M182" s="676"/>
    </row>
    <row r="183" spans="2:13" ht="15" customHeight="1" x14ac:dyDescent="0.3">
      <c r="B183" s="676"/>
      <c r="C183" s="887" t="s">
        <v>2144</v>
      </c>
      <c r="D183" s="745" t="s">
        <v>3296</v>
      </c>
      <c r="E183" s="881" t="s">
        <v>128</v>
      </c>
      <c r="F183" s="737">
        <v>1</v>
      </c>
      <c r="G183" s="1729">
        <v>12.23</v>
      </c>
      <c r="H183" s="1024"/>
      <c r="I183" s="1025"/>
      <c r="J183" s="1021">
        <f t="shared" si="4"/>
        <v>12.23</v>
      </c>
      <c r="K183" s="1026"/>
      <c r="L183" s="1027"/>
      <c r="M183" s="676"/>
    </row>
    <row r="184" spans="2:13" ht="15" customHeight="1" x14ac:dyDescent="0.3">
      <c r="B184" s="676"/>
      <c r="C184" s="887" t="s">
        <v>2334</v>
      </c>
      <c r="D184" s="745" t="s">
        <v>772</v>
      </c>
      <c r="E184" s="881" t="s">
        <v>128</v>
      </c>
      <c r="F184" s="737">
        <v>1</v>
      </c>
      <c r="G184" s="1729">
        <v>16.12</v>
      </c>
      <c r="H184" s="1024"/>
      <c r="I184" s="1025"/>
      <c r="J184" s="1021">
        <f t="shared" si="4"/>
        <v>16.12</v>
      </c>
      <c r="K184" s="1026"/>
      <c r="L184" s="1027"/>
      <c r="M184" s="676"/>
    </row>
    <row r="185" spans="2:13" ht="15" customHeight="1" x14ac:dyDescent="0.3">
      <c r="B185" s="676"/>
      <c r="C185" s="887"/>
      <c r="D185" s="745" t="s">
        <v>3299</v>
      </c>
      <c r="E185" s="881" t="s">
        <v>125</v>
      </c>
      <c r="F185" s="737">
        <v>1</v>
      </c>
      <c r="G185" s="1729">
        <v>3.24</v>
      </c>
      <c r="H185" s="1024"/>
      <c r="I185" s="1025"/>
      <c r="J185" s="1021">
        <f t="shared" si="4"/>
        <v>3.24</v>
      </c>
      <c r="K185" s="1026"/>
      <c r="L185" s="1027"/>
      <c r="M185" s="676"/>
    </row>
    <row r="186" spans="2:13" ht="15" customHeight="1" x14ac:dyDescent="0.3">
      <c r="B186" s="676"/>
      <c r="C186" s="887" t="s">
        <v>2339</v>
      </c>
      <c r="D186" s="745" t="s">
        <v>360</v>
      </c>
      <c r="E186" s="881" t="s">
        <v>125</v>
      </c>
      <c r="F186" s="737">
        <v>1</v>
      </c>
      <c r="G186" s="1729">
        <v>40.020000000000003</v>
      </c>
      <c r="H186" s="1024"/>
      <c r="I186" s="1025"/>
      <c r="J186" s="1021">
        <f t="shared" si="4"/>
        <v>40.020000000000003</v>
      </c>
      <c r="K186" s="1026"/>
      <c r="L186" s="1027"/>
      <c r="M186" s="676"/>
    </row>
    <row r="187" spans="2:13" ht="15" customHeight="1" x14ac:dyDescent="0.3">
      <c r="B187" s="676"/>
      <c r="C187" s="887" t="s">
        <v>1165</v>
      </c>
      <c r="D187" s="745" t="s">
        <v>189</v>
      </c>
      <c r="E187" s="881" t="s">
        <v>125</v>
      </c>
      <c r="F187" s="737">
        <v>1</v>
      </c>
      <c r="G187" s="1729">
        <v>57.85</v>
      </c>
      <c r="H187" s="1024"/>
      <c r="I187" s="1025"/>
      <c r="J187" s="1021">
        <f t="shared" si="4"/>
        <v>57.85</v>
      </c>
      <c r="K187" s="1026"/>
      <c r="L187" s="1027"/>
      <c r="M187" s="676"/>
    </row>
    <row r="188" spans="2:13" ht="15" customHeight="1" x14ac:dyDescent="0.25">
      <c r="B188" s="676"/>
      <c r="C188" s="887" t="s">
        <v>2255</v>
      </c>
      <c r="D188" s="745" t="s">
        <v>360</v>
      </c>
      <c r="E188" s="881" t="s">
        <v>125</v>
      </c>
      <c r="F188" s="892">
        <v>1</v>
      </c>
      <c r="G188" s="1729">
        <v>91.32</v>
      </c>
      <c r="H188" s="1024"/>
      <c r="I188" s="1025"/>
      <c r="J188" s="1021">
        <f t="shared" si="4"/>
        <v>91.32</v>
      </c>
      <c r="K188" s="1026"/>
      <c r="L188" s="1027"/>
      <c r="M188" s="676"/>
    </row>
    <row r="189" spans="2:13" ht="15" customHeight="1" x14ac:dyDescent="0.25">
      <c r="B189" s="676"/>
      <c r="C189" s="887" t="s">
        <v>2313</v>
      </c>
      <c r="D189" s="745" t="s">
        <v>360</v>
      </c>
      <c r="E189" s="881" t="s">
        <v>125</v>
      </c>
      <c r="F189" s="892">
        <v>1</v>
      </c>
      <c r="G189" s="1729">
        <v>70.2</v>
      </c>
      <c r="H189" s="1024"/>
      <c r="I189" s="1025"/>
      <c r="J189" s="1021">
        <f t="shared" si="4"/>
        <v>70.2</v>
      </c>
      <c r="K189" s="1026"/>
      <c r="L189" s="1027"/>
      <c r="M189" s="676"/>
    </row>
    <row r="190" spans="2:13" ht="15" customHeight="1" x14ac:dyDescent="0.3">
      <c r="B190" s="676"/>
      <c r="C190" s="887" t="s">
        <v>1174</v>
      </c>
      <c r="D190" s="745" t="s">
        <v>177</v>
      </c>
      <c r="E190" s="881" t="s">
        <v>786</v>
      </c>
      <c r="F190" s="737">
        <v>1</v>
      </c>
      <c r="G190" s="1729">
        <v>5.04</v>
      </c>
      <c r="H190" s="1024"/>
      <c r="I190" s="1025"/>
      <c r="J190" s="1021">
        <f t="shared" si="4"/>
        <v>5.04</v>
      </c>
      <c r="K190" s="1026"/>
      <c r="L190" s="1027"/>
      <c r="M190" s="676"/>
    </row>
    <row r="191" spans="2:13" ht="15" customHeight="1" x14ac:dyDescent="0.3">
      <c r="B191" s="676"/>
      <c r="C191" s="887" t="s">
        <v>1184</v>
      </c>
      <c r="D191" s="745" t="s">
        <v>784</v>
      </c>
      <c r="E191" s="881" t="s">
        <v>786</v>
      </c>
      <c r="F191" s="737">
        <v>1</v>
      </c>
      <c r="G191" s="1729">
        <v>4.6100000000000003</v>
      </c>
      <c r="H191" s="1024"/>
      <c r="I191" s="1025"/>
      <c r="J191" s="1021">
        <f t="shared" si="4"/>
        <v>4.6100000000000003</v>
      </c>
      <c r="K191" s="1026"/>
      <c r="L191" s="1027"/>
      <c r="M191" s="676"/>
    </row>
    <row r="192" spans="2:13" ht="15" customHeight="1" x14ac:dyDescent="0.3">
      <c r="B192" s="676"/>
      <c r="C192" s="887" t="s">
        <v>1372</v>
      </c>
      <c r="D192" s="745" t="s">
        <v>122</v>
      </c>
      <c r="E192" s="896" t="s">
        <v>788</v>
      </c>
      <c r="F192" s="737">
        <v>1</v>
      </c>
      <c r="G192" s="1729">
        <v>3.06</v>
      </c>
      <c r="H192" s="1024"/>
      <c r="I192" s="1025"/>
      <c r="J192" s="1021">
        <f t="shared" si="4"/>
        <v>3.06</v>
      </c>
      <c r="K192" s="1026"/>
      <c r="L192" s="1027"/>
      <c r="M192" s="676"/>
    </row>
    <row r="193" spans="2:13" ht="15" customHeight="1" x14ac:dyDescent="0.3">
      <c r="B193" s="676"/>
      <c r="C193" s="894"/>
      <c r="D193" s="745"/>
      <c r="E193" s="1553"/>
      <c r="F193" s="740"/>
      <c r="G193" s="1729"/>
      <c r="H193" s="1024"/>
      <c r="I193" s="1025"/>
      <c r="J193" s="1021"/>
      <c r="K193" s="1026"/>
      <c r="L193" s="1027"/>
      <c r="M193" s="676"/>
    </row>
    <row r="194" spans="2:13" ht="15" customHeight="1" x14ac:dyDescent="0.25">
      <c r="B194" s="676"/>
      <c r="C194" s="894"/>
      <c r="D194" s="1712" t="s">
        <v>1385</v>
      </c>
      <c r="E194" s="1028"/>
      <c r="F194" s="1029"/>
      <c r="G194" s="1729"/>
      <c r="H194" s="1024"/>
      <c r="I194" s="1025"/>
      <c r="J194" s="1021"/>
      <c r="K194" s="1026"/>
      <c r="L194" s="1027"/>
      <c r="M194" s="676"/>
    </row>
    <row r="195" spans="2:13" ht="15" customHeight="1" x14ac:dyDescent="0.3">
      <c r="B195" s="676"/>
      <c r="C195" s="887" t="s">
        <v>1245</v>
      </c>
      <c r="D195" s="745" t="s">
        <v>831</v>
      </c>
      <c r="E195" s="881" t="s">
        <v>121</v>
      </c>
      <c r="F195" s="737">
        <v>1</v>
      </c>
      <c r="G195" s="1729">
        <v>7.2</v>
      </c>
      <c r="H195" s="1024"/>
      <c r="I195" s="1025"/>
      <c r="J195" s="1021">
        <f t="shared" ref="J195:J210" si="5">F195*G195</f>
        <v>7.2</v>
      </c>
      <c r="K195" s="1026"/>
      <c r="L195" s="1027"/>
      <c r="M195" s="676"/>
    </row>
    <row r="196" spans="2:13" ht="15" customHeight="1" x14ac:dyDescent="0.3">
      <c r="B196" s="676"/>
      <c r="C196" s="887" t="s">
        <v>1242</v>
      </c>
      <c r="D196" s="745" t="s">
        <v>828</v>
      </c>
      <c r="E196" s="881" t="s">
        <v>121</v>
      </c>
      <c r="F196" s="737">
        <v>1</v>
      </c>
      <c r="G196" s="1729">
        <v>15.38</v>
      </c>
      <c r="H196" s="1024"/>
      <c r="I196" s="1025"/>
      <c r="J196" s="1021">
        <f t="shared" si="5"/>
        <v>15.38</v>
      </c>
      <c r="K196" s="1026"/>
      <c r="L196" s="1027"/>
      <c r="M196" s="676"/>
    </row>
    <row r="197" spans="2:13" ht="15" customHeight="1" x14ac:dyDescent="0.3">
      <c r="B197" s="676"/>
      <c r="C197" s="887" t="s">
        <v>1386</v>
      </c>
      <c r="D197" s="745" t="s">
        <v>825</v>
      </c>
      <c r="E197" s="881" t="s">
        <v>121</v>
      </c>
      <c r="F197" s="737">
        <v>1</v>
      </c>
      <c r="G197" s="1729">
        <v>13.44</v>
      </c>
      <c r="H197" s="1024"/>
      <c r="I197" s="1025"/>
      <c r="J197" s="1021">
        <f t="shared" si="5"/>
        <v>13.44</v>
      </c>
      <c r="K197" s="1026"/>
      <c r="L197" s="1027"/>
      <c r="M197" s="676"/>
    </row>
    <row r="198" spans="2:13" ht="15" customHeight="1" x14ac:dyDescent="0.3">
      <c r="B198" s="676"/>
      <c r="C198" s="887" t="s">
        <v>1246</v>
      </c>
      <c r="D198" s="745" t="s">
        <v>2244</v>
      </c>
      <c r="E198" s="881" t="s">
        <v>121</v>
      </c>
      <c r="F198" s="737">
        <v>1</v>
      </c>
      <c r="G198" s="1729">
        <v>5.0199999999999996</v>
      </c>
      <c r="H198" s="1024"/>
      <c r="I198" s="1025"/>
      <c r="J198" s="1021">
        <f t="shared" si="5"/>
        <v>5.0199999999999996</v>
      </c>
      <c r="K198" s="1026"/>
      <c r="L198" s="1027"/>
      <c r="M198" s="676"/>
    </row>
    <row r="199" spans="2:13" ht="15" customHeight="1" x14ac:dyDescent="0.3">
      <c r="B199" s="676"/>
      <c r="C199" s="887" t="s">
        <v>1209</v>
      </c>
      <c r="D199" s="745" t="s">
        <v>1210</v>
      </c>
      <c r="E199" s="881" t="s">
        <v>120</v>
      </c>
      <c r="F199" s="737">
        <v>1</v>
      </c>
      <c r="G199" s="1729">
        <v>3.66</v>
      </c>
      <c r="H199" s="1024"/>
      <c r="I199" s="1025"/>
      <c r="J199" s="1021">
        <f t="shared" si="5"/>
        <v>3.66</v>
      </c>
      <c r="K199" s="1026"/>
      <c r="L199" s="1027"/>
      <c r="M199" s="676"/>
    </row>
    <row r="200" spans="2:13" ht="15" customHeight="1" x14ac:dyDescent="0.3">
      <c r="B200" s="676"/>
      <c r="C200" s="887" t="s">
        <v>1214</v>
      </c>
      <c r="D200" s="745" t="s">
        <v>1215</v>
      </c>
      <c r="E200" s="881" t="s">
        <v>120</v>
      </c>
      <c r="F200" s="737">
        <v>1</v>
      </c>
      <c r="G200" s="1729">
        <v>3.12</v>
      </c>
      <c r="H200" s="1024"/>
      <c r="I200" s="1025"/>
      <c r="J200" s="1021">
        <f t="shared" si="5"/>
        <v>3.12</v>
      </c>
      <c r="K200" s="1026"/>
      <c r="L200" s="1027"/>
      <c r="M200" s="676"/>
    </row>
    <row r="201" spans="2:13" ht="15" customHeight="1" x14ac:dyDescent="0.3">
      <c r="B201" s="676"/>
      <c r="C201" s="887" t="s">
        <v>1216</v>
      </c>
      <c r="D201" s="745" t="s">
        <v>1217</v>
      </c>
      <c r="E201" s="881" t="s">
        <v>120</v>
      </c>
      <c r="F201" s="737">
        <v>1</v>
      </c>
      <c r="G201" s="1729">
        <v>4.1100000000000003</v>
      </c>
      <c r="H201" s="1024"/>
      <c r="I201" s="1025"/>
      <c r="J201" s="1021">
        <f t="shared" si="5"/>
        <v>4.1100000000000003</v>
      </c>
      <c r="K201" s="1026"/>
      <c r="L201" s="1027"/>
      <c r="M201" s="676"/>
    </row>
    <row r="202" spans="2:13" ht="15" customHeight="1" x14ac:dyDescent="0.3">
      <c r="B202" s="676"/>
      <c r="C202" s="887" t="s">
        <v>1227</v>
      </c>
      <c r="D202" s="745" t="s">
        <v>835</v>
      </c>
      <c r="E202" s="881" t="s">
        <v>120</v>
      </c>
      <c r="F202" s="737">
        <v>1</v>
      </c>
      <c r="G202" s="1729">
        <v>2.77</v>
      </c>
      <c r="H202" s="1024"/>
      <c r="I202" s="1025"/>
      <c r="J202" s="1021">
        <f t="shared" si="5"/>
        <v>2.77</v>
      </c>
      <c r="K202" s="1026"/>
      <c r="L202" s="1027"/>
      <c r="M202" s="676"/>
    </row>
    <row r="203" spans="2:13" ht="15" customHeight="1" x14ac:dyDescent="0.3">
      <c r="B203" s="676"/>
      <c r="C203" s="887" t="s">
        <v>1198</v>
      </c>
      <c r="D203" s="745" t="s">
        <v>361</v>
      </c>
      <c r="E203" s="881" t="s">
        <v>128</v>
      </c>
      <c r="F203" s="737">
        <v>1</v>
      </c>
      <c r="G203" s="1729">
        <v>9</v>
      </c>
      <c r="H203" s="1024"/>
      <c r="I203" s="1025"/>
      <c r="J203" s="1021">
        <f t="shared" si="5"/>
        <v>9</v>
      </c>
      <c r="K203" s="1026"/>
      <c r="L203" s="1027"/>
      <c r="M203" s="676"/>
    </row>
    <row r="204" spans="2:13" ht="15" customHeight="1" x14ac:dyDescent="0.3">
      <c r="B204" s="676"/>
      <c r="C204" s="887" t="s">
        <v>1199</v>
      </c>
      <c r="D204" s="745" t="s">
        <v>354</v>
      </c>
      <c r="E204" s="881" t="s">
        <v>128</v>
      </c>
      <c r="F204" s="737">
        <v>1</v>
      </c>
      <c r="G204" s="1729">
        <v>8.98</v>
      </c>
      <c r="H204" s="1024"/>
      <c r="I204" s="1025"/>
      <c r="J204" s="1021">
        <f t="shared" si="5"/>
        <v>8.98</v>
      </c>
      <c r="K204" s="1026"/>
      <c r="L204" s="1027"/>
      <c r="M204" s="676"/>
    </row>
    <row r="205" spans="2:13" ht="15" customHeight="1" x14ac:dyDescent="0.3">
      <c r="B205" s="676"/>
      <c r="C205" s="887" t="s">
        <v>1201</v>
      </c>
      <c r="D205" s="745" t="s">
        <v>214</v>
      </c>
      <c r="E205" s="881" t="s">
        <v>128</v>
      </c>
      <c r="F205" s="737">
        <v>1</v>
      </c>
      <c r="G205" s="1729">
        <v>12</v>
      </c>
      <c r="H205" s="1024"/>
      <c r="I205" s="1025"/>
      <c r="J205" s="1021">
        <f t="shared" si="5"/>
        <v>12</v>
      </c>
      <c r="K205" s="1026"/>
      <c r="L205" s="1027"/>
      <c r="M205" s="676"/>
    </row>
    <row r="206" spans="2:13" ht="15" customHeight="1" x14ac:dyDescent="0.3">
      <c r="B206" s="676"/>
      <c r="C206" s="887" t="s">
        <v>1202</v>
      </c>
      <c r="D206" s="745" t="s">
        <v>1203</v>
      </c>
      <c r="E206" s="881" t="s">
        <v>128</v>
      </c>
      <c r="F206" s="737">
        <v>1</v>
      </c>
      <c r="G206" s="1729">
        <v>9.24</v>
      </c>
      <c r="H206" s="1024"/>
      <c r="I206" s="1025"/>
      <c r="J206" s="1021">
        <f t="shared" si="5"/>
        <v>9.24</v>
      </c>
      <c r="K206" s="1026"/>
      <c r="L206" s="1027"/>
      <c r="M206" s="676"/>
    </row>
    <row r="207" spans="2:13" ht="29.25" customHeight="1" x14ac:dyDescent="0.25">
      <c r="B207" s="676"/>
      <c r="C207" s="887" t="s">
        <v>3311</v>
      </c>
      <c r="D207" s="745" t="s">
        <v>3312</v>
      </c>
      <c r="E207" s="881" t="s">
        <v>125</v>
      </c>
      <c r="F207" s="892">
        <v>1</v>
      </c>
      <c r="G207" s="1542">
        <v>688.48</v>
      </c>
      <c r="H207" s="1024"/>
      <c r="I207" s="1025"/>
      <c r="J207" s="1021">
        <f t="shared" si="5"/>
        <v>688.48</v>
      </c>
      <c r="K207" s="1026"/>
      <c r="L207" s="1027"/>
      <c r="M207" s="676"/>
    </row>
    <row r="208" spans="2:13" ht="15" customHeight="1" x14ac:dyDescent="0.25">
      <c r="B208" s="676"/>
      <c r="C208" s="887" t="s">
        <v>2346</v>
      </c>
      <c r="D208" s="745" t="s">
        <v>2347</v>
      </c>
      <c r="E208" s="881" t="s">
        <v>125</v>
      </c>
      <c r="F208" s="892">
        <v>1</v>
      </c>
      <c r="G208" s="1729">
        <v>29.27</v>
      </c>
      <c r="H208" s="1024"/>
      <c r="I208" s="1025"/>
      <c r="J208" s="1021">
        <f t="shared" si="5"/>
        <v>29.27</v>
      </c>
      <c r="K208" s="1026"/>
      <c r="L208" s="1027"/>
      <c r="M208" s="676"/>
    </row>
    <row r="209" spans="2:13" ht="15" customHeight="1" x14ac:dyDescent="0.3">
      <c r="B209" s="676"/>
      <c r="C209" s="887" t="s">
        <v>1205</v>
      </c>
      <c r="D209" s="745" t="s">
        <v>177</v>
      </c>
      <c r="E209" s="881" t="s">
        <v>786</v>
      </c>
      <c r="F209" s="737">
        <v>1</v>
      </c>
      <c r="G209" s="1729">
        <v>5.91</v>
      </c>
      <c r="H209" s="1024"/>
      <c r="I209" s="1025"/>
      <c r="J209" s="1021">
        <f t="shared" si="5"/>
        <v>5.91</v>
      </c>
      <c r="K209" s="1026"/>
      <c r="L209" s="1027"/>
      <c r="M209" s="676"/>
    </row>
    <row r="210" spans="2:13" ht="15" customHeight="1" x14ac:dyDescent="0.3">
      <c r="B210" s="676"/>
      <c r="C210" s="887" t="s">
        <v>1213</v>
      </c>
      <c r="D210" s="745" t="s">
        <v>163</v>
      </c>
      <c r="E210" s="881" t="s">
        <v>127</v>
      </c>
      <c r="F210" s="737">
        <v>1</v>
      </c>
      <c r="G210" s="1729">
        <v>5.99</v>
      </c>
      <c r="H210" s="1024"/>
      <c r="I210" s="1025"/>
      <c r="J210" s="1021">
        <f t="shared" si="5"/>
        <v>5.99</v>
      </c>
      <c r="K210" s="1026"/>
      <c r="L210" s="1027"/>
      <c r="M210" s="676"/>
    </row>
    <row r="211" spans="2:13" ht="15" customHeight="1" x14ac:dyDescent="0.25">
      <c r="B211" s="676"/>
      <c r="C211" s="1554"/>
      <c r="D211" s="775"/>
      <c r="E211" s="1555"/>
      <c r="F211" s="1556"/>
      <c r="G211" s="1557"/>
      <c r="H211" s="618"/>
      <c r="I211" s="715"/>
      <c r="J211" s="1015"/>
      <c r="K211" s="108"/>
      <c r="L211" s="1558"/>
      <c r="M211" s="676"/>
    </row>
    <row r="212" spans="2:13" ht="15" customHeight="1" x14ac:dyDescent="0.25">
      <c r="B212" s="676"/>
      <c r="C212" s="894"/>
      <c r="D212" s="1712" t="s">
        <v>1387</v>
      </c>
      <c r="E212" s="1028"/>
      <c r="F212" s="1029"/>
      <c r="G212" s="1729"/>
      <c r="H212" s="1024"/>
      <c r="I212" s="1025"/>
      <c r="J212" s="1021"/>
      <c r="K212" s="1026"/>
      <c r="L212" s="1027"/>
      <c r="M212" s="676"/>
    </row>
    <row r="213" spans="2:13" ht="15" customHeight="1" x14ac:dyDescent="0.3">
      <c r="B213" s="676"/>
      <c r="C213" s="887" t="s">
        <v>1237</v>
      </c>
      <c r="D213" s="745" t="s">
        <v>3315</v>
      </c>
      <c r="E213" s="881" t="s">
        <v>120</v>
      </c>
      <c r="F213" s="737">
        <v>1</v>
      </c>
      <c r="G213" s="1729">
        <v>5.96</v>
      </c>
      <c r="H213" s="1024"/>
      <c r="I213" s="1025"/>
      <c r="J213" s="1021">
        <f t="shared" ref="J213:J223" si="6">F213*G213</f>
        <v>5.96</v>
      </c>
      <c r="K213" s="1026"/>
      <c r="L213" s="1027"/>
      <c r="M213" s="676"/>
    </row>
    <row r="214" spans="2:13" ht="15" customHeight="1" x14ac:dyDescent="0.3">
      <c r="B214" s="676"/>
      <c r="C214" s="887" t="s">
        <v>2199</v>
      </c>
      <c r="D214" s="745" t="s">
        <v>122</v>
      </c>
      <c r="E214" s="881" t="s">
        <v>120</v>
      </c>
      <c r="F214" s="737">
        <v>1</v>
      </c>
      <c r="G214" s="1729">
        <v>2.21</v>
      </c>
      <c r="H214" s="1024"/>
      <c r="I214" s="1025"/>
      <c r="J214" s="1021">
        <f t="shared" si="6"/>
        <v>2.21</v>
      </c>
      <c r="K214" s="1026"/>
      <c r="L214" s="1027"/>
      <c r="M214" s="676"/>
    </row>
    <row r="215" spans="2:13" ht="15" customHeight="1" x14ac:dyDescent="0.3">
      <c r="B215" s="676"/>
      <c r="C215" s="887" t="s">
        <v>2197</v>
      </c>
      <c r="D215" s="745" t="s">
        <v>122</v>
      </c>
      <c r="E215" s="881" t="s">
        <v>120</v>
      </c>
      <c r="F215" s="737">
        <v>1</v>
      </c>
      <c r="G215" s="1729">
        <v>2.21</v>
      </c>
      <c r="H215" s="1024"/>
      <c r="I215" s="1025"/>
      <c r="J215" s="1021">
        <f t="shared" si="6"/>
        <v>2.21</v>
      </c>
      <c r="K215" s="1026"/>
      <c r="L215" s="1027"/>
      <c r="M215" s="676"/>
    </row>
    <row r="216" spans="2:13" ht="15" customHeight="1" x14ac:dyDescent="0.3">
      <c r="B216" s="676"/>
      <c r="C216" s="887" t="s">
        <v>2198</v>
      </c>
      <c r="D216" s="745" t="s">
        <v>122</v>
      </c>
      <c r="E216" s="881" t="s">
        <v>120</v>
      </c>
      <c r="F216" s="737">
        <v>1</v>
      </c>
      <c r="G216" s="1729">
        <v>2.21</v>
      </c>
      <c r="H216" s="1024"/>
      <c r="I216" s="1025"/>
      <c r="J216" s="1021">
        <f t="shared" si="6"/>
        <v>2.21</v>
      </c>
      <c r="K216" s="1026"/>
      <c r="L216" s="1027"/>
      <c r="M216" s="676"/>
    </row>
    <row r="217" spans="2:13" ht="15" customHeight="1" x14ac:dyDescent="0.3">
      <c r="B217" s="676"/>
      <c r="C217" s="887" t="s">
        <v>1268</v>
      </c>
      <c r="D217" s="745" t="s">
        <v>1269</v>
      </c>
      <c r="E217" s="881" t="s">
        <v>120</v>
      </c>
      <c r="F217" s="737">
        <v>1</v>
      </c>
      <c r="G217" s="1729">
        <v>9.86</v>
      </c>
      <c r="H217" s="1024"/>
      <c r="I217" s="1025"/>
      <c r="J217" s="1021">
        <f t="shared" si="6"/>
        <v>9.86</v>
      </c>
      <c r="K217" s="1026"/>
      <c r="L217" s="1027"/>
      <c r="M217" s="676"/>
    </row>
    <row r="218" spans="2:13" ht="15" customHeight="1" x14ac:dyDescent="0.3">
      <c r="B218" s="676"/>
      <c r="C218" s="887" t="s">
        <v>1389</v>
      </c>
      <c r="D218" s="745" t="s">
        <v>826</v>
      </c>
      <c r="E218" s="881" t="s">
        <v>120</v>
      </c>
      <c r="F218" s="737">
        <v>1</v>
      </c>
      <c r="G218" s="1729">
        <v>2.99</v>
      </c>
      <c r="H218" s="1024"/>
      <c r="I218" s="1025"/>
      <c r="J218" s="1021">
        <f t="shared" si="6"/>
        <v>2.99</v>
      </c>
      <c r="K218" s="1026"/>
      <c r="L218" s="1027"/>
      <c r="M218" s="676"/>
    </row>
    <row r="219" spans="2:13" ht="15" customHeight="1" x14ac:dyDescent="0.3">
      <c r="B219" s="676"/>
      <c r="C219" s="887" t="s">
        <v>1391</v>
      </c>
      <c r="D219" s="745" t="s">
        <v>827</v>
      </c>
      <c r="E219" s="881" t="s">
        <v>120</v>
      </c>
      <c r="F219" s="737">
        <v>1</v>
      </c>
      <c r="G219" s="1729">
        <v>2.21</v>
      </c>
      <c r="H219" s="1024"/>
      <c r="I219" s="1025"/>
      <c r="J219" s="1021">
        <f t="shared" si="6"/>
        <v>2.21</v>
      </c>
      <c r="K219" s="1026"/>
      <c r="L219" s="1027"/>
      <c r="M219" s="676"/>
    </row>
    <row r="220" spans="2:13" ht="15" customHeight="1" x14ac:dyDescent="0.3">
      <c r="B220" s="676"/>
      <c r="C220" s="887" t="s">
        <v>1266</v>
      </c>
      <c r="D220" s="745" t="s">
        <v>1598</v>
      </c>
      <c r="E220" s="881" t="s">
        <v>782</v>
      </c>
      <c r="F220" s="737">
        <v>1</v>
      </c>
      <c r="G220" s="1729">
        <v>4.08</v>
      </c>
      <c r="H220" s="1024"/>
      <c r="I220" s="1025"/>
      <c r="J220" s="1021">
        <f t="shared" si="6"/>
        <v>4.08</v>
      </c>
      <c r="K220" s="1026"/>
      <c r="L220" s="1027"/>
      <c r="M220" s="676"/>
    </row>
    <row r="221" spans="2:13" ht="15" customHeight="1" x14ac:dyDescent="0.3">
      <c r="B221" s="676"/>
      <c r="C221" s="887" t="s">
        <v>3474</v>
      </c>
      <c r="D221" s="745" t="s">
        <v>1745</v>
      </c>
      <c r="E221" s="896" t="s">
        <v>125</v>
      </c>
      <c r="F221" s="737">
        <v>1</v>
      </c>
      <c r="G221" s="1729">
        <v>121.8</v>
      </c>
      <c r="H221" s="1024"/>
      <c r="I221" s="1025"/>
      <c r="J221" s="1021">
        <f t="shared" si="6"/>
        <v>121.8</v>
      </c>
      <c r="K221" s="1026"/>
      <c r="L221" s="1027"/>
      <c r="M221" s="676"/>
    </row>
    <row r="222" spans="2:13" ht="15" customHeight="1" x14ac:dyDescent="0.3">
      <c r="B222" s="676"/>
      <c r="C222" s="887" t="s">
        <v>3475</v>
      </c>
      <c r="D222" s="745" t="s">
        <v>1388</v>
      </c>
      <c r="E222" s="896" t="s">
        <v>786</v>
      </c>
      <c r="F222" s="737">
        <v>1</v>
      </c>
      <c r="G222" s="1729">
        <v>226.47</v>
      </c>
      <c r="H222" s="1024"/>
      <c r="I222" s="1025"/>
      <c r="J222" s="1021">
        <f t="shared" si="6"/>
        <v>226.47</v>
      </c>
      <c r="K222" s="1026"/>
      <c r="L222" s="1027"/>
      <c r="M222" s="676"/>
    </row>
    <row r="223" spans="2:13" ht="15" customHeight="1" x14ac:dyDescent="0.3">
      <c r="B223" s="676"/>
      <c r="C223" s="887" t="s">
        <v>1267</v>
      </c>
      <c r="D223" s="745" t="s">
        <v>177</v>
      </c>
      <c r="E223" s="881" t="s">
        <v>786</v>
      </c>
      <c r="F223" s="737">
        <v>1</v>
      </c>
      <c r="G223" s="1729">
        <v>4.42</v>
      </c>
      <c r="H223" s="1024"/>
      <c r="I223" s="1025"/>
      <c r="J223" s="1021">
        <f t="shared" si="6"/>
        <v>4.42</v>
      </c>
      <c r="K223" s="1026"/>
      <c r="L223" s="1027"/>
      <c r="M223" s="676"/>
    </row>
    <row r="224" spans="2:13" ht="15" customHeight="1" x14ac:dyDescent="0.3">
      <c r="B224" s="676"/>
      <c r="C224" s="894"/>
      <c r="D224" s="745"/>
      <c r="E224" s="1028"/>
      <c r="F224" s="740"/>
      <c r="G224" s="1729"/>
      <c r="H224" s="1024"/>
      <c r="I224" s="1025"/>
      <c r="J224" s="1021"/>
      <c r="K224" s="1026"/>
      <c r="L224" s="1027"/>
      <c r="M224" s="676"/>
    </row>
    <row r="225" spans="2:13" ht="15" customHeight="1" x14ac:dyDescent="0.25">
      <c r="B225" s="676"/>
      <c r="C225" s="894"/>
      <c r="D225" s="1712" t="s">
        <v>1274</v>
      </c>
      <c r="E225" s="1028"/>
      <c r="F225" s="1029"/>
      <c r="G225" s="1729"/>
      <c r="H225" s="1024"/>
      <c r="I225" s="1025"/>
      <c r="J225" s="1021"/>
      <c r="K225" s="1026"/>
      <c r="L225" s="1027"/>
      <c r="M225" s="676"/>
    </row>
    <row r="226" spans="2:13" ht="15" customHeight="1" x14ac:dyDescent="0.25">
      <c r="B226" s="676"/>
      <c r="C226" s="894"/>
      <c r="D226" s="1712" t="s">
        <v>118</v>
      </c>
      <c r="E226" s="1028"/>
      <c r="F226" s="1029"/>
      <c r="G226" s="1729"/>
      <c r="H226" s="1024"/>
      <c r="I226" s="1025"/>
      <c r="J226" s="1021"/>
      <c r="K226" s="1026"/>
      <c r="L226" s="1027"/>
      <c r="M226" s="676"/>
    </row>
    <row r="227" spans="2:13" ht="15" customHeight="1" x14ac:dyDescent="0.3">
      <c r="B227" s="676"/>
      <c r="C227" s="887" t="s">
        <v>1275</v>
      </c>
      <c r="D227" s="745" t="s">
        <v>383</v>
      </c>
      <c r="E227" s="896" t="s">
        <v>121</v>
      </c>
      <c r="F227" s="737">
        <v>1</v>
      </c>
      <c r="G227" s="1729">
        <v>6.91</v>
      </c>
      <c r="H227" s="1024"/>
      <c r="I227" s="1025"/>
      <c r="J227" s="1021">
        <f t="shared" ref="J227:J271" si="7">F227*G227</f>
        <v>6.91</v>
      </c>
      <c r="K227" s="1026"/>
      <c r="L227" s="1027"/>
      <c r="M227" s="676"/>
    </row>
    <row r="228" spans="2:13" ht="15" customHeight="1" x14ac:dyDescent="0.3">
      <c r="B228" s="676"/>
      <c r="C228" s="887" t="s">
        <v>1296</v>
      </c>
      <c r="D228" s="745" t="s">
        <v>3317</v>
      </c>
      <c r="E228" s="896" t="s">
        <v>121</v>
      </c>
      <c r="F228" s="737">
        <v>1</v>
      </c>
      <c r="G228" s="1729">
        <v>13.23</v>
      </c>
      <c r="H228" s="1024"/>
      <c r="I228" s="1025"/>
      <c r="J228" s="1021">
        <f t="shared" si="7"/>
        <v>13.23</v>
      </c>
      <c r="K228" s="1026"/>
      <c r="L228" s="1027"/>
      <c r="M228" s="676"/>
    </row>
    <row r="229" spans="2:13" ht="15" customHeight="1" x14ac:dyDescent="0.3">
      <c r="B229" s="676"/>
      <c r="C229" s="887" t="s">
        <v>1293</v>
      </c>
      <c r="D229" s="745" t="s">
        <v>364</v>
      </c>
      <c r="E229" s="896" t="s">
        <v>121</v>
      </c>
      <c r="F229" s="737">
        <v>1</v>
      </c>
      <c r="G229" s="1729">
        <v>10.119999999999999</v>
      </c>
      <c r="H229" s="1024"/>
      <c r="I229" s="1025"/>
      <c r="J229" s="1021">
        <f t="shared" si="7"/>
        <v>10.119999999999999</v>
      </c>
      <c r="K229" s="1026"/>
      <c r="L229" s="1027"/>
      <c r="M229" s="676"/>
    </row>
    <row r="230" spans="2:13" ht="15" customHeight="1" x14ac:dyDescent="0.3">
      <c r="B230" s="676"/>
      <c r="C230" s="887" t="s">
        <v>1291</v>
      </c>
      <c r="D230" s="745" t="s">
        <v>210</v>
      </c>
      <c r="E230" s="896" t="s">
        <v>121</v>
      </c>
      <c r="F230" s="737">
        <v>1</v>
      </c>
      <c r="G230" s="1729">
        <v>26.88</v>
      </c>
      <c r="H230" s="1024"/>
      <c r="I230" s="1025"/>
      <c r="J230" s="1021">
        <f t="shared" si="7"/>
        <v>26.88</v>
      </c>
      <c r="K230" s="1026"/>
      <c r="L230" s="1027"/>
      <c r="M230" s="676"/>
    </row>
    <row r="231" spans="2:13" ht="15" customHeight="1" x14ac:dyDescent="0.3">
      <c r="B231" s="676"/>
      <c r="C231" s="887" t="s">
        <v>1299</v>
      </c>
      <c r="D231" s="745" t="s">
        <v>821</v>
      </c>
      <c r="E231" s="896" t="s">
        <v>121</v>
      </c>
      <c r="F231" s="737">
        <v>1</v>
      </c>
      <c r="G231" s="1729">
        <v>8.82</v>
      </c>
      <c r="H231" s="1024"/>
      <c r="I231" s="1025"/>
      <c r="J231" s="1021">
        <f t="shared" si="7"/>
        <v>8.82</v>
      </c>
      <c r="K231" s="1026"/>
      <c r="L231" s="1027"/>
      <c r="M231" s="676"/>
    </row>
    <row r="232" spans="2:13" ht="15" customHeight="1" x14ac:dyDescent="0.3">
      <c r="B232" s="676"/>
      <c r="C232" s="887" t="s">
        <v>1300</v>
      </c>
      <c r="D232" s="745" t="s">
        <v>822</v>
      </c>
      <c r="E232" s="896" t="s">
        <v>121</v>
      </c>
      <c r="F232" s="737">
        <v>1</v>
      </c>
      <c r="G232" s="1729">
        <v>8.5500000000000007</v>
      </c>
      <c r="H232" s="1024"/>
      <c r="I232" s="1025"/>
      <c r="J232" s="1021">
        <f t="shared" si="7"/>
        <v>8.5500000000000007</v>
      </c>
      <c r="K232" s="1026"/>
      <c r="L232" s="1027"/>
      <c r="M232" s="676"/>
    </row>
    <row r="233" spans="2:13" ht="15" customHeight="1" x14ac:dyDescent="0.3">
      <c r="B233" s="676"/>
      <c r="C233" s="887" t="s">
        <v>1278</v>
      </c>
      <c r="D233" s="745" t="s">
        <v>3319</v>
      </c>
      <c r="E233" s="896" t="s">
        <v>123</v>
      </c>
      <c r="F233" s="737">
        <v>1</v>
      </c>
      <c r="G233" s="1729">
        <v>16.87</v>
      </c>
      <c r="H233" s="1024"/>
      <c r="I233" s="1025"/>
      <c r="J233" s="1021">
        <f t="shared" si="7"/>
        <v>16.87</v>
      </c>
      <c r="K233" s="1026"/>
      <c r="L233" s="1027"/>
      <c r="M233" s="676"/>
    </row>
    <row r="234" spans="2:13" ht="22.5" customHeight="1" x14ac:dyDescent="0.3">
      <c r="B234" s="676"/>
      <c r="C234" s="887" t="s">
        <v>3320</v>
      </c>
      <c r="D234" s="745" t="s">
        <v>3321</v>
      </c>
      <c r="E234" s="896" t="s">
        <v>123</v>
      </c>
      <c r="F234" s="737">
        <v>1</v>
      </c>
      <c r="G234" s="1729">
        <v>46.17</v>
      </c>
      <c r="H234" s="1024"/>
      <c r="I234" s="1025"/>
      <c r="J234" s="1021">
        <f t="shared" si="7"/>
        <v>46.17</v>
      </c>
      <c r="K234" s="1026"/>
      <c r="L234" s="1027"/>
      <c r="M234" s="676"/>
    </row>
    <row r="235" spans="2:13" ht="15" customHeight="1" x14ac:dyDescent="0.25">
      <c r="B235" s="676"/>
      <c r="C235" s="887" t="s">
        <v>1282</v>
      </c>
      <c r="D235" s="745" t="s">
        <v>1283</v>
      </c>
      <c r="E235" s="896" t="s">
        <v>123</v>
      </c>
      <c r="F235" s="892">
        <v>1</v>
      </c>
      <c r="G235" s="1729">
        <v>32.4</v>
      </c>
      <c r="H235" s="1024"/>
      <c r="I235" s="1025"/>
      <c r="J235" s="1021">
        <f t="shared" si="7"/>
        <v>32.4</v>
      </c>
      <c r="K235" s="1026"/>
      <c r="L235" s="1027"/>
      <c r="M235" s="676"/>
    </row>
    <row r="236" spans="2:13" ht="15" customHeight="1" x14ac:dyDescent="0.3">
      <c r="B236" s="676"/>
      <c r="C236" s="887" t="s">
        <v>1286</v>
      </c>
      <c r="D236" s="745" t="s">
        <v>3318</v>
      </c>
      <c r="E236" s="881" t="s">
        <v>120</v>
      </c>
      <c r="F236" s="737">
        <v>1</v>
      </c>
      <c r="G236" s="1729">
        <v>14.74</v>
      </c>
      <c r="H236" s="1024"/>
      <c r="I236" s="1025"/>
      <c r="J236" s="1021">
        <f t="shared" si="7"/>
        <v>14.74</v>
      </c>
      <c r="K236" s="1026"/>
      <c r="L236" s="1027"/>
      <c r="M236" s="676"/>
    </row>
    <row r="237" spans="2:13" ht="15" customHeight="1" x14ac:dyDescent="0.3">
      <c r="B237" s="676"/>
      <c r="C237" s="887" t="s">
        <v>1290</v>
      </c>
      <c r="D237" s="745" t="s">
        <v>272</v>
      </c>
      <c r="E237" s="881" t="s">
        <v>128</v>
      </c>
      <c r="F237" s="737">
        <v>1</v>
      </c>
      <c r="G237" s="1729">
        <v>2.97</v>
      </c>
      <c r="H237" s="1024"/>
      <c r="I237" s="1025"/>
      <c r="J237" s="1021">
        <f t="shared" si="7"/>
        <v>2.97</v>
      </c>
      <c r="K237" s="1026"/>
      <c r="L237" s="1027"/>
      <c r="M237" s="676"/>
    </row>
    <row r="238" spans="2:13" ht="15" customHeight="1" x14ac:dyDescent="0.3">
      <c r="B238" s="676"/>
      <c r="C238" s="887" t="s">
        <v>1296</v>
      </c>
      <c r="D238" s="745" t="s">
        <v>138</v>
      </c>
      <c r="E238" s="881" t="s">
        <v>125</v>
      </c>
      <c r="F238" s="737">
        <v>1</v>
      </c>
      <c r="G238" s="1729">
        <v>21.58</v>
      </c>
      <c r="H238" s="1024"/>
      <c r="I238" s="1025"/>
      <c r="J238" s="1021">
        <f t="shared" si="7"/>
        <v>21.58</v>
      </c>
      <c r="K238" s="1026"/>
      <c r="L238" s="1027"/>
      <c r="M238" s="676"/>
    </row>
    <row r="239" spans="2:13" ht="15" customHeight="1" x14ac:dyDescent="0.3">
      <c r="B239" s="676"/>
      <c r="C239" s="887" t="s">
        <v>1289</v>
      </c>
      <c r="D239" s="745" t="s">
        <v>177</v>
      </c>
      <c r="E239" s="881" t="s">
        <v>786</v>
      </c>
      <c r="F239" s="737">
        <v>1</v>
      </c>
      <c r="G239" s="1729">
        <v>4.59</v>
      </c>
      <c r="H239" s="1024"/>
      <c r="I239" s="1025"/>
      <c r="J239" s="1021">
        <f t="shared" si="7"/>
        <v>4.59</v>
      </c>
      <c r="K239" s="1026"/>
      <c r="L239" s="1027"/>
      <c r="M239" s="676"/>
    </row>
    <row r="240" spans="2:13" ht="15" customHeight="1" x14ac:dyDescent="0.25">
      <c r="B240" s="676"/>
      <c r="C240" s="894"/>
      <c r="D240" s="1712" t="s">
        <v>67</v>
      </c>
      <c r="E240" s="1028"/>
      <c r="F240" s="1029"/>
      <c r="G240" s="1729"/>
      <c r="H240" s="1024"/>
      <c r="I240" s="1025"/>
      <c r="J240" s="1021"/>
      <c r="K240" s="1026"/>
      <c r="L240" s="1027"/>
      <c r="M240" s="676"/>
    </row>
    <row r="241" spans="2:13" ht="15" customHeight="1" x14ac:dyDescent="0.3">
      <c r="B241" s="676"/>
      <c r="C241" s="887" t="s">
        <v>1328</v>
      </c>
      <c r="D241" s="745" t="s">
        <v>177</v>
      </c>
      <c r="E241" s="896" t="s">
        <v>786</v>
      </c>
      <c r="F241" s="890">
        <v>1</v>
      </c>
      <c r="G241" s="1729">
        <v>3.79</v>
      </c>
      <c r="H241" s="1024"/>
      <c r="I241" s="1025"/>
      <c r="J241" s="1021">
        <f t="shared" si="7"/>
        <v>3.79</v>
      </c>
      <c r="K241" s="1026"/>
      <c r="L241" s="1027"/>
      <c r="M241" s="676"/>
    </row>
    <row r="242" spans="2:13" ht="15" customHeight="1" x14ac:dyDescent="0.3">
      <c r="B242" s="676"/>
      <c r="C242" s="887" t="s">
        <v>1331</v>
      </c>
      <c r="D242" s="745" t="s">
        <v>1332</v>
      </c>
      <c r="E242" s="896" t="s">
        <v>121</v>
      </c>
      <c r="F242" s="890">
        <v>1</v>
      </c>
      <c r="G242" s="1729">
        <v>8.6300000000000008</v>
      </c>
      <c r="H242" s="1024"/>
      <c r="I242" s="1025"/>
      <c r="J242" s="1021">
        <f t="shared" si="7"/>
        <v>8.6300000000000008</v>
      </c>
      <c r="K242" s="1026"/>
      <c r="L242" s="1027"/>
      <c r="M242" s="676"/>
    </row>
    <row r="243" spans="2:13" ht="15" customHeight="1" x14ac:dyDescent="0.3">
      <c r="B243" s="676"/>
      <c r="C243" s="887" t="s">
        <v>1371</v>
      </c>
      <c r="D243" s="745" t="s">
        <v>1019</v>
      </c>
      <c r="E243" s="896" t="s">
        <v>131</v>
      </c>
      <c r="F243" s="890">
        <v>1</v>
      </c>
      <c r="G243" s="1729">
        <v>36.86</v>
      </c>
      <c r="H243" s="1024"/>
      <c r="I243" s="1025"/>
      <c r="J243" s="1021">
        <f t="shared" si="7"/>
        <v>36.86</v>
      </c>
      <c r="K243" s="1026"/>
      <c r="L243" s="1027"/>
      <c r="M243" s="676"/>
    </row>
    <row r="244" spans="2:13" ht="88.5" customHeight="1" x14ac:dyDescent="0.25">
      <c r="B244" s="676"/>
      <c r="C244" s="887" t="s">
        <v>3408</v>
      </c>
      <c r="D244" s="745" t="s">
        <v>3409</v>
      </c>
      <c r="E244" s="896" t="s">
        <v>131</v>
      </c>
      <c r="F244" s="901">
        <v>1</v>
      </c>
      <c r="G244" s="1542">
        <v>89.89</v>
      </c>
      <c r="H244" s="1024"/>
      <c r="I244" s="1025"/>
      <c r="J244" s="1021">
        <f t="shared" si="7"/>
        <v>89.89</v>
      </c>
      <c r="K244" s="1026"/>
      <c r="L244" s="1027"/>
      <c r="M244" s="676"/>
    </row>
    <row r="245" spans="2:13" ht="15" customHeight="1" x14ac:dyDescent="0.3">
      <c r="B245" s="676"/>
      <c r="C245" s="887" t="s">
        <v>1325</v>
      </c>
      <c r="D245" s="745" t="s">
        <v>3410</v>
      </c>
      <c r="E245" s="896" t="s">
        <v>131</v>
      </c>
      <c r="F245" s="890">
        <v>1</v>
      </c>
      <c r="G245" s="1729">
        <v>9.31</v>
      </c>
      <c r="H245" s="1024"/>
      <c r="I245" s="1025"/>
      <c r="J245" s="1021">
        <f t="shared" si="7"/>
        <v>9.31</v>
      </c>
      <c r="K245" s="1026"/>
      <c r="L245" s="1027"/>
      <c r="M245" s="676"/>
    </row>
    <row r="246" spans="2:13" ht="15" customHeight="1" x14ac:dyDescent="0.3">
      <c r="B246" s="676"/>
      <c r="C246" s="887"/>
      <c r="D246" s="745" t="s">
        <v>69</v>
      </c>
      <c r="E246" s="896"/>
      <c r="F246" s="890"/>
      <c r="G246" s="1729"/>
      <c r="H246" s="1024"/>
      <c r="I246" s="1025"/>
      <c r="J246" s="1021">
        <f t="shared" si="7"/>
        <v>0</v>
      </c>
      <c r="K246" s="1026"/>
      <c r="L246" s="1027"/>
      <c r="M246" s="676"/>
    </row>
    <row r="247" spans="2:13" ht="15" customHeight="1" x14ac:dyDescent="0.3">
      <c r="B247" s="676"/>
      <c r="C247" s="887" t="s">
        <v>1349</v>
      </c>
      <c r="D247" s="745" t="s">
        <v>155</v>
      </c>
      <c r="E247" s="896" t="s">
        <v>128</v>
      </c>
      <c r="F247" s="890">
        <v>1</v>
      </c>
      <c r="G247" s="1729">
        <v>12.16</v>
      </c>
      <c r="H247" s="1024"/>
      <c r="I247" s="1025"/>
      <c r="J247" s="1021">
        <f t="shared" si="7"/>
        <v>12.16</v>
      </c>
      <c r="K247" s="1026"/>
      <c r="L247" s="1027"/>
      <c r="M247" s="676"/>
    </row>
    <row r="248" spans="2:13" ht="15" customHeight="1" x14ac:dyDescent="0.3">
      <c r="B248" s="676"/>
      <c r="C248" s="887" t="s">
        <v>1341</v>
      </c>
      <c r="D248" s="745" t="s">
        <v>3322</v>
      </c>
      <c r="E248" s="881" t="s">
        <v>128</v>
      </c>
      <c r="F248" s="737">
        <v>1</v>
      </c>
      <c r="G248" s="1729">
        <v>20.190000000000001</v>
      </c>
      <c r="H248" s="1024"/>
      <c r="I248" s="1025"/>
      <c r="J248" s="1021">
        <f t="shared" si="7"/>
        <v>20.190000000000001</v>
      </c>
      <c r="K248" s="1026"/>
      <c r="L248" s="1027"/>
      <c r="M248" s="676"/>
    </row>
    <row r="249" spans="2:13" ht="15" customHeight="1" x14ac:dyDescent="0.3">
      <c r="B249" s="676"/>
      <c r="C249" s="887" t="s">
        <v>1334</v>
      </c>
      <c r="D249" s="745" t="s">
        <v>198</v>
      </c>
      <c r="E249" s="881" t="s">
        <v>128</v>
      </c>
      <c r="F249" s="737">
        <v>1</v>
      </c>
      <c r="G249" s="1729">
        <v>20.32</v>
      </c>
      <c r="H249" s="1024"/>
      <c r="I249" s="1025"/>
      <c r="J249" s="1021">
        <f t="shared" si="7"/>
        <v>20.32</v>
      </c>
      <c r="K249" s="1026"/>
      <c r="L249" s="1027"/>
      <c r="M249" s="676"/>
    </row>
    <row r="250" spans="2:13" ht="15" customHeight="1" x14ac:dyDescent="0.3">
      <c r="B250" s="676"/>
      <c r="C250" s="887" t="s">
        <v>1351</v>
      </c>
      <c r="D250" s="745" t="s">
        <v>177</v>
      </c>
      <c r="E250" s="881" t="s">
        <v>786</v>
      </c>
      <c r="F250" s="737">
        <v>1</v>
      </c>
      <c r="G250" s="1729">
        <v>4.16</v>
      </c>
      <c r="H250" s="1024"/>
      <c r="I250" s="1025"/>
      <c r="J250" s="1021">
        <f t="shared" si="7"/>
        <v>4.16</v>
      </c>
      <c r="K250" s="1026"/>
      <c r="L250" s="1027"/>
      <c r="M250" s="676"/>
    </row>
    <row r="251" spans="2:13" ht="15" customHeight="1" x14ac:dyDescent="0.3">
      <c r="B251" s="676"/>
      <c r="C251" s="887" t="s">
        <v>1353</v>
      </c>
      <c r="D251" s="745" t="s">
        <v>822</v>
      </c>
      <c r="E251" s="881" t="s">
        <v>787</v>
      </c>
      <c r="F251" s="890">
        <v>1</v>
      </c>
      <c r="G251" s="1729">
        <v>11.61</v>
      </c>
      <c r="H251" s="1024"/>
      <c r="I251" s="1025"/>
      <c r="J251" s="1021">
        <f t="shared" si="7"/>
        <v>11.61</v>
      </c>
      <c r="K251" s="1026"/>
      <c r="L251" s="1027"/>
      <c r="M251" s="676"/>
    </row>
    <row r="252" spans="2:13" ht="15" customHeight="1" x14ac:dyDescent="0.3">
      <c r="B252" s="676"/>
      <c r="C252" s="887" t="s">
        <v>1355</v>
      </c>
      <c r="D252" s="745" t="s">
        <v>821</v>
      </c>
      <c r="E252" s="881" t="s">
        <v>787</v>
      </c>
      <c r="F252" s="890">
        <v>1</v>
      </c>
      <c r="G252" s="1729">
        <v>11.86</v>
      </c>
      <c r="H252" s="1024"/>
      <c r="I252" s="1025"/>
      <c r="J252" s="1021">
        <f t="shared" si="7"/>
        <v>11.86</v>
      </c>
      <c r="K252" s="1026"/>
      <c r="L252" s="1027"/>
      <c r="M252" s="676"/>
    </row>
    <row r="253" spans="2:13" ht="15" customHeight="1" x14ac:dyDescent="0.25">
      <c r="B253" s="676"/>
      <c r="C253" s="894"/>
      <c r="D253" s="1712" t="s">
        <v>188</v>
      </c>
      <c r="E253" s="1028"/>
      <c r="F253" s="1029"/>
      <c r="G253" s="1729"/>
      <c r="H253" s="1024"/>
      <c r="I253" s="1025"/>
      <c r="J253" s="1021"/>
      <c r="K253" s="1026"/>
      <c r="L253" s="1027"/>
      <c r="M253" s="676"/>
    </row>
    <row r="254" spans="2:13" ht="15" customHeight="1" x14ac:dyDescent="0.3">
      <c r="B254" s="676"/>
      <c r="C254" s="887" t="s">
        <v>3323</v>
      </c>
      <c r="D254" s="745" t="s">
        <v>3324</v>
      </c>
      <c r="E254" s="881" t="s">
        <v>128</v>
      </c>
      <c r="F254" s="737">
        <v>1</v>
      </c>
      <c r="G254" s="1729">
        <v>26.25</v>
      </c>
      <c r="H254" s="1024"/>
      <c r="I254" s="1025"/>
      <c r="J254" s="1021">
        <f t="shared" si="7"/>
        <v>26.25</v>
      </c>
      <c r="K254" s="1026"/>
      <c r="L254" s="1027"/>
      <c r="M254" s="676"/>
    </row>
    <row r="255" spans="2:13" ht="15" customHeight="1" x14ac:dyDescent="0.3">
      <c r="B255" s="676"/>
      <c r="C255" s="887" t="s">
        <v>3325</v>
      </c>
      <c r="D255" s="745" t="s">
        <v>155</v>
      </c>
      <c r="E255" s="881" t="s">
        <v>128</v>
      </c>
      <c r="F255" s="737">
        <v>1</v>
      </c>
      <c r="G255" s="1729">
        <v>9.8000000000000007</v>
      </c>
      <c r="H255" s="1024"/>
      <c r="I255" s="1025"/>
      <c r="J255" s="1021">
        <f t="shared" si="7"/>
        <v>9.8000000000000007</v>
      </c>
      <c r="K255" s="1026"/>
      <c r="L255" s="1027"/>
      <c r="M255" s="676"/>
    </row>
    <row r="256" spans="2:13" ht="15" customHeight="1" x14ac:dyDescent="0.25">
      <c r="B256" s="676"/>
      <c r="C256" s="887" t="s">
        <v>1399</v>
      </c>
      <c r="D256" s="745" t="s">
        <v>1400</v>
      </c>
      <c r="E256" s="881" t="s">
        <v>786</v>
      </c>
      <c r="F256" s="892">
        <v>1</v>
      </c>
      <c r="G256" s="1729">
        <v>5.93</v>
      </c>
      <c r="H256" s="1024"/>
      <c r="I256" s="1025"/>
      <c r="J256" s="1021">
        <f t="shared" si="7"/>
        <v>5.93</v>
      </c>
      <c r="K256" s="1026"/>
      <c r="L256" s="1027"/>
      <c r="M256" s="676"/>
    </row>
    <row r="257" spans="2:13" ht="15" customHeight="1" x14ac:dyDescent="0.3">
      <c r="B257" s="676"/>
      <c r="C257" s="887" t="s">
        <v>1402</v>
      </c>
      <c r="D257" s="745" t="s">
        <v>122</v>
      </c>
      <c r="E257" s="896" t="s">
        <v>788</v>
      </c>
      <c r="F257" s="737">
        <v>1</v>
      </c>
      <c r="G257" s="1729">
        <v>3.36</v>
      </c>
      <c r="H257" s="1024"/>
      <c r="I257" s="1025"/>
      <c r="J257" s="1021">
        <f t="shared" si="7"/>
        <v>3.36</v>
      </c>
      <c r="K257" s="1026"/>
      <c r="L257" s="1027"/>
      <c r="M257" s="676"/>
    </row>
    <row r="258" spans="2:13" ht="15" customHeight="1" x14ac:dyDescent="0.25">
      <c r="B258" s="676"/>
      <c r="C258" s="894"/>
      <c r="D258" s="1712" t="s">
        <v>119</v>
      </c>
      <c r="E258" s="1028"/>
      <c r="F258" s="1029"/>
      <c r="G258" s="1729"/>
      <c r="H258" s="1024"/>
      <c r="I258" s="1025"/>
      <c r="J258" s="1021"/>
      <c r="K258" s="1026"/>
      <c r="L258" s="1027"/>
      <c r="M258" s="676"/>
    </row>
    <row r="259" spans="2:13" ht="15" customHeight="1" x14ac:dyDescent="0.25">
      <c r="B259" s="676"/>
      <c r="C259" s="887" t="s">
        <v>1419</v>
      </c>
      <c r="D259" s="745" t="s">
        <v>801</v>
      </c>
      <c r="E259" s="896" t="s">
        <v>123</v>
      </c>
      <c r="F259" s="892">
        <v>1</v>
      </c>
      <c r="G259" s="1729">
        <v>4.05</v>
      </c>
      <c r="H259" s="1024"/>
      <c r="I259" s="1025"/>
      <c r="J259" s="1021">
        <f t="shared" si="7"/>
        <v>4.05</v>
      </c>
      <c r="K259" s="1026"/>
      <c r="L259" s="1027"/>
      <c r="M259" s="676"/>
    </row>
    <row r="260" spans="2:13" ht="15" customHeight="1" x14ac:dyDescent="0.3">
      <c r="B260" s="676"/>
      <c r="C260" s="887" t="s">
        <v>1413</v>
      </c>
      <c r="D260" s="745" t="s">
        <v>122</v>
      </c>
      <c r="E260" s="881" t="s">
        <v>120</v>
      </c>
      <c r="F260" s="737">
        <v>1</v>
      </c>
      <c r="G260" s="1729">
        <v>2.97</v>
      </c>
      <c r="H260" s="1024"/>
      <c r="I260" s="1025"/>
      <c r="J260" s="1021">
        <f t="shared" si="7"/>
        <v>2.97</v>
      </c>
      <c r="K260" s="1026"/>
      <c r="L260" s="1027"/>
      <c r="M260" s="676"/>
    </row>
    <row r="261" spans="2:13" ht="15" customHeight="1" x14ac:dyDescent="0.3">
      <c r="B261" s="676"/>
      <c r="C261" s="887" t="s">
        <v>1422</v>
      </c>
      <c r="D261" s="745" t="s">
        <v>834</v>
      </c>
      <c r="E261" s="881" t="s">
        <v>120</v>
      </c>
      <c r="F261" s="890">
        <v>1</v>
      </c>
      <c r="G261" s="1729">
        <v>3.24</v>
      </c>
      <c r="H261" s="1024"/>
      <c r="I261" s="1025"/>
      <c r="J261" s="1021">
        <f t="shared" si="7"/>
        <v>3.24</v>
      </c>
      <c r="K261" s="1026"/>
      <c r="L261" s="1027"/>
      <c r="M261" s="676"/>
    </row>
    <row r="262" spans="2:13" ht="15" customHeight="1" x14ac:dyDescent="0.3">
      <c r="B262" s="676"/>
      <c r="C262" s="887" t="s">
        <v>1408</v>
      </c>
      <c r="D262" s="745" t="s">
        <v>381</v>
      </c>
      <c r="E262" s="881" t="s">
        <v>125</v>
      </c>
      <c r="F262" s="737">
        <v>1</v>
      </c>
      <c r="G262" s="1729">
        <v>6.16</v>
      </c>
      <c r="H262" s="1024"/>
      <c r="I262" s="1025"/>
      <c r="J262" s="1021">
        <f t="shared" si="7"/>
        <v>6.16</v>
      </c>
      <c r="K262" s="1026"/>
      <c r="L262" s="1027"/>
      <c r="M262" s="676"/>
    </row>
    <row r="263" spans="2:13" ht="15" customHeight="1" x14ac:dyDescent="0.3">
      <c r="B263" s="676"/>
      <c r="C263" s="887" t="s">
        <v>1425</v>
      </c>
      <c r="D263" s="745" t="s">
        <v>138</v>
      </c>
      <c r="E263" s="881" t="s">
        <v>125</v>
      </c>
      <c r="F263" s="737">
        <v>1</v>
      </c>
      <c r="G263" s="1729">
        <v>12.81</v>
      </c>
      <c r="H263" s="1024"/>
      <c r="I263" s="1025"/>
      <c r="J263" s="1021">
        <f t="shared" si="7"/>
        <v>12.81</v>
      </c>
      <c r="K263" s="1026"/>
      <c r="L263" s="1027"/>
      <c r="M263" s="676"/>
    </row>
    <row r="264" spans="2:13" ht="15" customHeight="1" x14ac:dyDescent="0.3">
      <c r="B264" s="676"/>
      <c r="C264" s="887" t="s">
        <v>2369</v>
      </c>
      <c r="D264" s="745" t="s">
        <v>163</v>
      </c>
      <c r="E264" s="881" t="s">
        <v>125</v>
      </c>
      <c r="F264" s="737">
        <v>1</v>
      </c>
      <c r="G264" s="1729">
        <v>5.4</v>
      </c>
      <c r="H264" s="1024"/>
      <c r="I264" s="1025"/>
      <c r="J264" s="1021">
        <f t="shared" si="7"/>
        <v>5.4</v>
      </c>
      <c r="K264" s="1026"/>
      <c r="L264" s="1027"/>
      <c r="M264" s="676"/>
    </row>
    <row r="265" spans="2:13" ht="15" customHeight="1" x14ac:dyDescent="0.3">
      <c r="B265" s="676"/>
      <c r="C265" s="887" t="s">
        <v>1409</v>
      </c>
      <c r="D265" s="745" t="s">
        <v>3326</v>
      </c>
      <c r="E265" s="881" t="s">
        <v>125</v>
      </c>
      <c r="F265" s="737">
        <v>1</v>
      </c>
      <c r="G265" s="1729">
        <v>13.4</v>
      </c>
      <c r="H265" s="1024"/>
      <c r="I265" s="1025"/>
      <c r="J265" s="1021">
        <f t="shared" si="7"/>
        <v>13.4</v>
      </c>
      <c r="K265" s="1026"/>
      <c r="L265" s="1027"/>
      <c r="M265" s="676"/>
    </row>
    <row r="266" spans="2:13" ht="15" customHeight="1" x14ac:dyDescent="0.3">
      <c r="B266" s="676"/>
      <c r="C266" s="887" t="s">
        <v>1420</v>
      </c>
      <c r="D266" s="745" t="s">
        <v>570</v>
      </c>
      <c r="E266" s="881" t="s">
        <v>125</v>
      </c>
      <c r="F266" s="737">
        <v>1</v>
      </c>
      <c r="G266" s="1729">
        <v>9.1</v>
      </c>
      <c r="H266" s="1024"/>
      <c r="I266" s="1025"/>
      <c r="J266" s="1021">
        <f t="shared" si="7"/>
        <v>9.1</v>
      </c>
      <c r="K266" s="1026"/>
      <c r="L266" s="1027"/>
      <c r="M266" s="676"/>
    </row>
    <row r="267" spans="2:13" ht="15" customHeight="1" x14ac:dyDescent="0.25">
      <c r="B267" s="676"/>
      <c r="C267" s="887" t="s">
        <v>1411</v>
      </c>
      <c r="D267" s="745" t="s">
        <v>144</v>
      </c>
      <c r="E267" s="881" t="s">
        <v>125</v>
      </c>
      <c r="F267" s="892">
        <v>1</v>
      </c>
      <c r="G267" s="1729">
        <v>16.21</v>
      </c>
      <c r="H267" s="1024"/>
      <c r="I267" s="1025"/>
      <c r="J267" s="1021">
        <f t="shared" si="7"/>
        <v>16.21</v>
      </c>
      <c r="K267" s="1026"/>
      <c r="L267" s="1027"/>
      <c r="M267" s="676"/>
    </row>
    <row r="268" spans="2:13" ht="15" customHeight="1" x14ac:dyDescent="0.3">
      <c r="B268" s="676"/>
      <c r="C268" s="887" t="s">
        <v>1423</v>
      </c>
      <c r="D268" s="745" t="s">
        <v>177</v>
      </c>
      <c r="E268" s="881" t="s">
        <v>786</v>
      </c>
      <c r="F268" s="737">
        <v>1</v>
      </c>
      <c r="G268" s="1729">
        <v>3.64</v>
      </c>
      <c r="H268" s="1024"/>
      <c r="I268" s="1025"/>
      <c r="J268" s="1021">
        <f t="shared" si="7"/>
        <v>3.64</v>
      </c>
      <c r="K268" s="1026"/>
      <c r="L268" s="1027"/>
      <c r="M268" s="676"/>
    </row>
    <row r="269" spans="2:13" ht="15" customHeight="1" x14ac:dyDescent="0.25">
      <c r="B269" s="676"/>
      <c r="C269" s="894"/>
      <c r="D269" s="1712" t="s">
        <v>70</v>
      </c>
      <c r="E269" s="1028"/>
      <c r="F269" s="1029"/>
      <c r="G269" s="1729"/>
      <c r="H269" s="1024"/>
      <c r="I269" s="1025"/>
      <c r="J269" s="1021"/>
      <c r="K269" s="1026"/>
      <c r="L269" s="1027"/>
      <c r="M269" s="676"/>
    </row>
    <row r="270" spans="2:13" ht="15" customHeight="1" x14ac:dyDescent="0.25">
      <c r="B270" s="676"/>
      <c r="C270" s="887" t="s">
        <v>1432</v>
      </c>
      <c r="D270" s="745" t="s">
        <v>795</v>
      </c>
      <c r="E270" s="896" t="s">
        <v>124</v>
      </c>
      <c r="F270" s="892">
        <v>1</v>
      </c>
      <c r="G270" s="1729">
        <v>4.6500000000000004</v>
      </c>
      <c r="H270" s="1024"/>
      <c r="I270" s="1025"/>
      <c r="J270" s="1021">
        <f t="shared" si="7"/>
        <v>4.6500000000000004</v>
      </c>
      <c r="K270" s="1026"/>
      <c r="L270" s="1027"/>
      <c r="M270" s="676"/>
    </row>
    <row r="271" spans="2:13" ht="15" customHeight="1" x14ac:dyDescent="0.25">
      <c r="B271" s="676"/>
      <c r="C271" s="887" t="s">
        <v>1427</v>
      </c>
      <c r="D271" s="745" t="s">
        <v>122</v>
      </c>
      <c r="E271" s="896" t="s">
        <v>788</v>
      </c>
      <c r="F271" s="892">
        <v>1</v>
      </c>
      <c r="G271" s="1729">
        <v>2.61</v>
      </c>
      <c r="H271" s="1024"/>
      <c r="I271" s="1025"/>
      <c r="J271" s="1021">
        <f t="shared" si="7"/>
        <v>2.61</v>
      </c>
      <c r="K271" s="1026"/>
      <c r="L271" s="1027"/>
      <c r="M271" s="676"/>
    </row>
    <row r="272" spans="2:13" ht="15" customHeight="1" x14ac:dyDescent="0.25">
      <c r="B272" s="676"/>
      <c r="C272" s="894"/>
      <c r="D272" s="1712" t="s">
        <v>508</v>
      </c>
      <c r="E272" s="1028"/>
      <c r="F272" s="1029"/>
      <c r="G272" s="1729"/>
      <c r="H272" s="1024"/>
      <c r="I272" s="1025"/>
      <c r="J272" s="1021"/>
      <c r="K272" s="1026"/>
      <c r="L272" s="1027"/>
      <c r="M272" s="676"/>
    </row>
    <row r="273" spans="2:13" ht="15" customHeight="1" x14ac:dyDescent="0.25">
      <c r="B273" s="676"/>
      <c r="C273" s="887" t="s">
        <v>1434</v>
      </c>
      <c r="D273" s="745" t="s">
        <v>795</v>
      </c>
      <c r="E273" s="896" t="s">
        <v>124</v>
      </c>
      <c r="F273" s="892">
        <v>1</v>
      </c>
      <c r="G273" s="1729">
        <v>4.5999999999999996</v>
      </c>
      <c r="H273" s="1024"/>
      <c r="I273" s="1025"/>
      <c r="J273" s="1021">
        <f t="shared" ref="J273:J280" si="8">F273*G273</f>
        <v>4.5999999999999996</v>
      </c>
      <c r="K273" s="1026"/>
      <c r="L273" s="1027"/>
      <c r="M273" s="676"/>
    </row>
    <row r="274" spans="2:13" ht="15" customHeight="1" x14ac:dyDescent="0.25">
      <c r="B274" s="676"/>
      <c r="C274" s="887" t="s">
        <v>1439</v>
      </c>
      <c r="D274" s="745" t="s">
        <v>122</v>
      </c>
      <c r="E274" s="896" t="s">
        <v>788</v>
      </c>
      <c r="F274" s="892">
        <v>1</v>
      </c>
      <c r="G274" s="1729">
        <v>2.39</v>
      </c>
      <c r="H274" s="1024"/>
      <c r="I274" s="1025"/>
      <c r="J274" s="1021">
        <f t="shared" si="8"/>
        <v>2.39</v>
      </c>
      <c r="K274" s="1026"/>
      <c r="L274" s="1027"/>
      <c r="M274" s="676"/>
    </row>
    <row r="275" spans="2:13" ht="15" customHeight="1" x14ac:dyDescent="0.25">
      <c r="B275" s="676"/>
      <c r="C275" s="894"/>
      <c r="D275" s="1712" t="s">
        <v>197</v>
      </c>
      <c r="E275" s="1028"/>
      <c r="F275" s="1029"/>
      <c r="G275" s="1729"/>
      <c r="H275" s="1024"/>
      <c r="I275" s="1025"/>
      <c r="J275" s="1021"/>
      <c r="K275" s="1026"/>
      <c r="L275" s="1027"/>
      <c r="M275" s="676"/>
    </row>
    <row r="276" spans="2:13" ht="15" customHeight="1" x14ac:dyDescent="0.25">
      <c r="B276" s="676"/>
      <c r="C276" s="887" t="s">
        <v>1451</v>
      </c>
      <c r="D276" s="745" t="s">
        <v>795</v>
      </c>
      <c r="E276" s="896" t="s">
        <v>124</v>
      </c>
      <c r="F276" s="892">
        <v>1</v>
      </c>
      <c r="G276" s="1729">
        <v>4.18</v>
      </c>
      <c r="H276" s="1024"/>
      <c r="I276" s="1025"/>
      <c r="J276" s="1021">
        <f t="shared" si="8"/>
        <v>4.18</v>
      </c>
      <c r="K276" s="1026"/>
      <c r="L276" s="1027"/>
      <c r="M276" s="676"/>
    </row>
    <row r="277" spans="2:13" ht="15" customHeight="1" x14ac:dyDescent="0.25">
      <c r="B277" s="676"/>
      <c r="C277" s="887" t="s">
        <v>2186</v>
      </c>
      <c r="D277" s="745" t="s">
        <v>122</v>
      </c>
      <c r="E277" s="896" t="s">
        <v>788</v>
      </c>
      <c r="F277" s="892">
        <v>1</v>
      </c>
      <c r="G277" s="1729">
        <v>2.15</v>
      </c>
      <c r="H277" s="1024"/>
      <c r="I277" s="1025"/>
      <c r="J277" s="1021">
        <f t="shared" si="8"/>
        <v>2.15</v>
      </c>
      <c r="K277" s="1026"/>
      <c r="L277" s="1027"/>
      <c r="M277" s="676"/>
    </row>
    <row r="278" spans="2:13" ht="15" customHeight="1" x14ac:dyDescent="0.25">
      <c r="B278" s="676"/>
      <c r="C278" s="894"/>
      <c r="D278" s="1712" t="s">
        <v>199</v>
      </c>
      <c r="E278" s="1028"/>
      <c r="F278" s="1029"/>
      <c r="G278" s="1729"/>
      <c r="H278" s="1024"/>
      <c r="I278" s="1025"/>
      <c r="J278" s="1021"/>
      <c r="K278" s="1026"/>
      <c r="L278" s="1027"/>
      <c r="M278" s="676"/>
    </row>
    <row r="279" spans="2:13" ht="15" customHeight="1" x14ac:dyDescent="0.25">
      <c r="B279" s="676"/>
      <c r="C279" s="887" t="s">
        <v>2228</v>
      </c>
      <c r="D279" s="745" t="s">
        <v>795</v>
      </c>
      <c r="E279" s="896" t="s">
        <v>124</v>
      </c>
      <c r="F279" s="892">
        <v>1</v>
      </c>
      <c r="G279" s="1729">
        <v>4.18</v>
      </c>
      <c r="H279" s="1024"/>
      <c r="I279" s="1025"/>
      <c r="J279" s="1021">
        <f t="shared" si="8"/>
        <v>4.18</v>
      </c>
      <c r="K279" s="1026"/>
      <c r="L279" s="1027"/>
      <c r="M279" s="676"/>
    </row>
    <row r="280" spans="2:13" ht="15" customHeight="1" x14ac:dyDescent="0.25">
      <c r="B280" s="676"/>
      <c r="C280" s="887" t="s">
        <v>2187</v>
      </c>
      <c r="D280" s="745" t="s">
        <v>122</v>
      </c>
      <c r="E280" s="896" t="s">
        <v>788</v>
      </c>
      <c r="F280" s="892">
        <v>1</v>
      </c>
      <c r="G280" s="1729">
        <v>2.38</v>
      </c>
      <c r="H280" s="1024"/>
      <c r="I280" s="1025"/>
      <c r="J280" s="1021">
        <f t="shared" si="8"/>
        <v>2.38</v>
      </c>
      <c r="K280" s="1026"/>
      <c r="L280" s="1027"/>
      <c r="M280" s="676"/>
    </row>
    <row r="281" spans="2:13" ht="15" customHeight="1" x14ac:dyDescent="0.25">
      <c r="B281" s="676"/>
      <c r="C281" s="894"/>
      <c r="D281" s="745"/>
      <c r="E281" s="1553"/>
      <c r="F281" s="1029"/>
      <c r="G281" s="1729"/>
      <c r="H281" s="1024"/>
      <c r="I281" s="1025"/>
      <c r="J281" s="1021"/>
      <c r="K281" s="1026"/>
      <c r="L281" s="1027"/>
      <c r="M281" s="676"/>
    </row>
    <row r="282" spans="2:13" ht="15" customHeight="1" x14ac:dyDescent="0.25">
      <c r="B282" s="676"/>
      <c r="C282" s="894"/>
      <c r="D282" s="1714" t="s">
        <v>200</v>
      </c>
      <c r="E282" s="1028"/>
      <c r="F282" s="1029"/>
      <c r="G282" s="1729"/>
      <c r="H282" s="1024"/>
      <c r="I282" s="1025"/>
      <c r="J282" s="1021"/>
      <c r="K282" s="1026"/>
      <c r="L282" s="1027"/>
      <c r="M282" s="676"/>
    </row>
    <row r="283" spans="2:13" ht="15" customHeight="1" x14ac:dyDescent="0.25">
      <c r="B283" s="676"/>
      <c r="C283" s="894"/>
      <c r="D283" s="1712" t="s">
        <v>1510</v>
      </c>
      <c r="E283" s="1028"/>
      <c r="F283" s="1029"/>
      <c r="G283" s="1729"/>
      <c r="H283" s="1024"/>
      <c r="I283" s="1025"/>
      <c r="J283" s="1021"/>
      <c r="K283" s="1026"/>
      <c r="L283" s="1027"/>
      <c r="M283" s="676"/>
    </row>
    <row r="284" spans="2:13" ht="15" customHeight="1" x14ac:dyDescent="0.3">
      <c r="B284" s="676"/>
      <c r="C284" s="887" t="s">
        <v>1495</v>
      </c>
      <c r="D284" s="745" t="s">
        <v>130</v>
      </c>
      <c r="E284" s="896" t="s">
        <v>121</v>
      </c>
      <c r="F284" s="737">
        <v>1</v>
      </c>
      <c r="G284" s="1729">
        <v>3.94</v>
      </c>
      <c r="H284" s="1024"/>
      <c r="I284" s="1025"/>
      <c r="J284" s="1021">
        <f t="shared" ref="J284:J305" si="9">F284*G284</f>
        <v>3.94</v>
      </c>
      <c r="K284" s="1026"/>
      <c r="L284" s="1027"/>
      <c r="M284" s="676"/>
    </row>
    <row r="285" spans="2:13" ht="15" customHeight="1" x14ac:dyDescent="0.3">
      <c r="B285" s="676"/>
      <c r="C285" s="887" t="s">
        <v>1496</v>
      </c>
      <c r="D285" s="745" t="s">
        <v>218</v>
      </c>
      <c r="E285" s="896" t="s">
        <v>121</v>
      </c>
      <c r="F285" s="737">
        <v>1</v>
      </c>
      <c r="G285" s="1729">
        <v>5.97</v>
      </c>
      <c r="H285" s="1024"/>
      <c r="I285" s="1025"/>
      <c r="J285" s="1021">
        <f t="shared" si="9"/>
        <v>5.97</v>
      </c>
      <c r="K285" s="1026"/>
      <c r="L285" s="1027"/>
      <c r="M285" s="676"/>
    </row>
    <row r="286" spans="2:13" ht="15" customHeight="1" x14ac:dyDescent="0.3">
      <c r="B286" s="676"/>
      <c r="C286" s="887" t="s">
        <v>1472</v>
      </c>
      <c r="D286" s="745" t="s">
        <v>3327</v>
      </c>
      <c r="E286" s="896" t="s">
        <v>121</v>
      </c>
      <c r="F286" s="737">
        <v>1</v>
      </c>
      <c r="G286" s="1729">
        <v>4.05</v>
      </c>
      <c r="H286" s="1024"/>
      <c r="I286" s="1025"/>
      <c r="J286" s="1021">
        <f t="shared" si="9"/>
        <v>4.05</v>
      </c>
      <c r="K286" s="1026"/>
      <c r="L286" s="1027"/>
      <c r="M286" s="676"/>
    </row>
    <row r="287" spans="2:13" ht="15" customHeight="1" x14ac:dyDescent="0.3">
      <c r="B287" s="676"/>
      <c r="C287" s="887" t="s">
        <v>1503</v>
      </c>
      <c r="D287" s="745" t="s">
        <v>142</v>
      </c>
      <c r="E287" s="896" t="s">
        <v>121</v>
      </c>
      <c r="F287" s="737">
        <v>1</v>
      </c>
      <c r="G287" s="1729">
        <v>3.98</v>
      </c>
      <c r="H287" s="1024"/>
      <c r="I287" s="1025"/>
      <c r="J287" s="1021">
        <f t="shared" si="9"/>
        <v>3.98</v>
      </c>
      <c r="K287" s="1026"/>
      <c r="L287" s="1027"/>
      <c r="M287" s="676"/>
    </row>
    <row r="288" spans="2:13" ht="15" customHeight="1" x14ac:dyDescent="0.3">
      <c r="B288" s="676"/>
      <c r="C288" s="887" t="s">
        <v>2203</v>
      </c>
      <c r="D288" s="745" t="s">
        <v>821</v>
      </c>
      <c r="E288" s="896" t="s">
        <v>121</v>
      </c>
      <c r="F288" s="737">
        <v>1</v>
      </c>
      <c r="G288" s="1729">
        <v>10.39</v>
      </c>
      <c r="H288" s="1024"/>
      <c r="I288" s="1025"/>
      <c r="J288" s="1021">
        <f t="shared" si="9"/>
        <v>10.39</v>
      </c>
      <c r="K288" s="1026"/>
      <c r="L288" s="1027"/>
      <c r="M288" s="676"/>
    </row>
    <row r="289" spans="2:13" ht="15" customHeight="1" x14ac:dyDescent="0.3">
      <c r="B289" s="676"/>
      <c r="C289" s="887" t="s">
        <v>1492</v>
      </c>
      <c r="D289" s="745" t="s">
        <v>822</v>
      </c>
      <c r="E289" s="896" t="s">
        <v>121</v>
      </c>
      <c r="F289" s="737">
        <v>1</v>
      </c>
      <c r="G289" s="1729">
        <v>10.24</v>
      </c>
      <c r="H289" s="1024"/>
      <c r="I289" s="1025"/>
      <c r="J289" s="1021">
        <f t="shared" si="9"/>
        <v>10.24</v>
      </c>
      <c r="K289" s="1026"/>
      <c r="L289" s="1027"/>
      <c r="M289" s="676"/>
    </row>
    <row r="290" spans="2:13" ht="15" customHeight="1" x14ac:dyDescent="0.3">
      <c r="B290" s="676"/>
      <c r="C290" s="887" t="s">
        <v>1475</v>
      </c>
      <c r="D290" s="745" t="s">
        <v>122</v>
      </c>
      <c r="E290" s="896" t="s">
        <v>121</v>
      </c>
      <c r="F290" s="737">
        <v>1</v>
      </c>
      <c r="G290" s="1729">
        <v>4.5</v>
      </c>
      <c r="H290" s="1024"/>
      <c r="I290" s="1025"/>
      <c r="J290" s="1021">
        <f t="shared" si="9"/>
        <v>4.5</v>
      </c>
      <c r="K290" s="1026"/>
      <c r="L290" s="1027"/>
      <c r="M290" s="676"/>
    </row>
    <row r="291" spans="2:13" ht="15" customHeight="1" x14ac:dyDescent="0.3">
      <c r="B291" s="676"/>
      <c r="C291" s="887" t="s">
        <v>1465</v>
      </c>
      <c r="D291" s="745" t="s">
        <v>122</v>
      </c>
      <c r="E291" s="896" t="s">
        <v>121</v>
      </c>
      <c r="F291" s="737">
        <v>1</v>
      </c>
      <c r="G291" s="1729">
        <v>4.5</v>
      </c>
      <c r="H291" s="1024"/>
      <c r="I291" s="1025"/>
      <c r="J291" s="1021">
        <f t="shared" si="9"/>
        <v>4.5</v>
      </c>
      <c r="K291" s="1026"/>
      <c r="L291" s="1027"/>
      <c r="M291" s="676"/>
    </row>
    <row r="292" spans="2:13" ht="15" customHeight="1" x14ac:dyDescent="0.3">
      <c r="B292" s="676"/>
      <c r="C292" s="887" t="s">
        <v>1471</v>
      </c>
      <c r="D292" s="745" t="s">
        <v>1269</v>
      </c>
      <c r="E292" s="881" t="s">
        <v>120</v>
      </c>
      <c r="F292" s="737">
        <v>1</v>
      </c>
      <c r="G292" s="1729">
        <v>6.08</v>
      </c>
      <c r="H292" s="1024"/>
      <c r="I292" s="1025"/>
      <c r="J292" s="1021">
        <f t="shared" si="9"/>
        <v>6.08</v>
      </c>
      <c r="K292" s="1026"/>
      <c r="L292" s="1027"/>
      <c r="M292" s="676"/>
    </row>
    <row r="293" spans="2:13" ht="15" customHeight="1" x14ac:dyDescent="0.3">
      <c r="B293" s="676"/>
      <c r="C293" s="887" t="s">
        <v>1498</v>
      </c>
      <c r="D293" s="745" t="s">
        <v>3330</v>
      </c>
      <c r="E293" s="881" t="s">
        <v>120</v>
      </c>
      <c r="F293" s="737">
        <v>1</v>
      </c>
      <c r="G293" s="1729">
        <v>4.58</v>
      </c>
      <c r="H293" s="1024"/>
      <c r="I293" s="1025"/>
      <c r="J293" s="1021">
        <f t="shared" si="9"/>
        <v>4.58</v>
      </c>
      <c r="K293" s="1026"/>
      <c r="L293" s="1027"/>
      <c r="M293" s="676"/>
    </row>
    <row r="294" spans="2:13" ht="15" customHeight="1" x14ac:dyDescent="0.3">
      <c r="B294" s="676"/>
      <c r="C294" s="887" t="s">
        <v>1473</v>
      </c>
      <c r="D294" s="745" t="s">
        <v>1474</v>
      </c>
      <c r="E294" s="896" t="s">
        <v>782</v>
      </c>
      <c r="F294" s="890">
        <v>1</v>
      </c>
      <c r="G294" s="1729">
        <v>5.67</v>
      </c>
      <c r="H294" s="1024"/>
      <c r="I294" s="1025"/>
      <c r="J294" s="1021">
        <f t="shared" si="9"/>
        <v>5.67</v>
      </c>
      <c r="K294" s="1026"/>
      <c r="L294" s="1027"/>
      <c r="M294" s="676"/>
    </row>
    <row r="295" spans="2:13" ht="15" customHeight="1" x14ac:dyDescent="0.3">
      <c r="B295" s="676"/>
      <c r="C295" s="887" t="s">
        <v>1468</v>
      </c>
      <c r="D295" s="745" t="s">
        <v>1469</v>
      </c>
      <c r="E295" s="896" t="s">
        <v>782</v>
      </c>
      <c r="F295" s="737">
        <v>1</v>
      </c>
      <c r="G295" s="1729">
        <v>4.05</v>
      </c>
      <c r="H295" s="1024"/>
      <c r="I295" s="1025"/>
      <c r="J295" s="1021">
        <f t="shared" si="9"/>
        <v>4.05</v>
      </c>
      <c r="K295" s="1026"/>
      <c r="L295" s="1027"/>
      <c r="M295" s="676"/>
    </row>
    <row r="296" spans="2:13" ht="15" customHeight="1" x14ac:dyDescent="0.3">
      <c r="B296" s="676"/>
      <c r="C296" s="887" t="s">
        <v>2206</v>
      </c>
      <c r="D296" s="745" t="s">
        <v>1474</v>
      </c>
      <c r="E296" s="896" t="s">
        <v>782</v>
      </c>
      <c r="F296" s="737">
        <v>1</v>
      </c>
      <c r="G296" s="1729">
        <v>6.24</v>
      </c>
      <c r="H296" s="1024"/>
      <c r="I296" s="1025"/>
      <c r="J296" s="1021">
        <f t="shared" si="9"/>
        <v>6.24</v>
      </c>
      <c r="K296" s="1026"/>
      <c r="L296" s="1027"/>
      <c r="M296" s="676"/>
    </row>
    <row r="297" spans="2:13" ht="15" customHeight="1" x14ac:dyDescent="0.3">
      <c r="B297" s="676"/>
      <c r="C297" s="887" t="s">
        <v>1508</v>
      </c>
      <c r="D297" s="745" t="s">
        <v>795</v>
      </c>
      <c r="E297" s="881" t="s">
        <v>128</v>
      </c>
      <c r="F297" s="737">
        <v>1</v>
      </c>
      <c r="G297" s="1729">
        <v>6.72</v>
      </c>
      <c r="H297" s="1024"/>
      <c r="I297" s="1025"/>
      <c r="J297" s="1021">
        <f t="shared" si="9"/>
        <v>6.72</v>
      </c>
      <c r="K297" s="1026"/>
      <c r="L297" s="1027"/>
      <c r="M297" s="676"/>
    </row>
    <row r="298" spans="2:13" ht="15" customHeight="1" x14ac:dyDescent="0.3">
      <c r="B298" s="676"/>
      <c r="C298" s="887" t="s">
        <v>1476</v>
      </c>
      <c r="D298" s="745" t="s">
        <v>279</v>
      </c>
      <c r="E298" s="881" t="s">
        <v>128</v>
      </c>
      <c r="F298" s="737">
        <v>1</v>
      </c>
      <c r="G298" s="1729">
        <v>12.04</v>
      </c>
      <c r="H298" s="1024"/>
      <c r="I298" s="1025"/>
      <c r="J298" s="1021">
        <f t="shared" si="9"/>
        <v>12.04</v>
      </c>
      <c r="K298" s="1026"/>
      <c r="L298" s="1027"/>
      <c r="M298" s="676"/>
    </row>
    <row r="299" spans="2:13" ht="15" customHeight="1" x14ac:dyDescent="0.3">
      <c r="B299" s="676"/>
      <c r="C299" s="887" t="s">
        <v>1485</v>
      </c>
      <c r="D299" s="745" t="s">
        <v>275</v>
      </c>
      <c r="E299" s="881" t="s">
        <v>128</v>
      </c>
      <c r="F299" s="737">
        <v>1</v>
      </c>
      <c r="G299" s="1729">
        <v>19.97</v>
      </c>
      <c r="H299" s="1024"/>
      <c r="I299" s="1025"/>
      <c r="J299" s="1021">
        <f t="shared" si="9"/>
        <v>19.97</v>
      </c>
      <c r="K299" s="1026"/>
      <c r="L299" s="1027"/>
      <c r="M299" s="676"/>
    </row>
    <row r="300" spans="2:13" ht="15" customHeight="1" x14ac:dyDescent="0.3">
      <c r="B300" s="676"/>
      <c r="C300" s="887" t="s">
        <v>1591</v>
      </c>
      <c r="D300" s="745" t="s">
        <v>385</v>
      </c>
      <c r="E300" s="881" t="s">
        <v>128</v>
      </c>
      <c r="F300" s="737">
        <v>1</v>
      </c>
      <c r="G300" s="1729">
        <v>30.43</v>
      </c>
      <c r="H300" s="1024"/>
      <c r="I300" s="1025"/>
      <c r="J300" s="1021">
        <f t="shared" si="9"/>
        <v>30.43</v>
      </c>
      <c r="K300" s="1026"/>
      <c r="L300" s="1027"/>
      <c r="M300" s="676"/>
    </row>
    <row r="301" spans="2:13" ht="15" customHeight="1" x14ac:dyDescent="0.3">
      <c r="B301" s="676"/>
      <c r="C301" s="887" t="s">
        <v>2273</v>
      </c>
      <c r="D301" s="745" t="s">
        <v>2474</v>
      </c>
      <c r="E301" s="881" t="s">
        <v>125</v>
      </c>
      <c r="F301" s="737">
        <v>1</v>
      </c>
      <c r="G301" s="1729">
        <v>11.82</v>
      </c>
      <c r="H301" s="1024"/>
      <c r="I301" s="1025"/>
      <c r="J301" s="1021">
        <f t="shared" si="9"/>
        <v>11.82</v>
      </c>
      <c r="K301" s="1026"/>
      <c r="L301" s="1027"/>
      <c r="M301" s="676"/>
    </row>
    <row r="302" spans="2:13" ht="27.6" x14ac:dyDescent="0.25">
      <c r="B302" s="676"/>
      <c r="C302" s="887" t="s">
        <v>3328</v>
      </c>
      <c r="D302" s="745" t="s">
        <v>3329</v>
      </c>
      <c r="E302" s="881" t="s">
        <v>125</v>
      </c>
      <c r="F302" s="892">
        <v>1</v>
      </c>
      <c r="G302" s="1729">
        <v>90.78</v>
      </c>
      <c r="H302" s="1024"/>
      <c r="I302" s="1025"/>
      <c r="J302" s="1021">
        <f t="shared" si="9"/>
        <v>90.78</v>
      </c>
      <c r="K302" s="1026"/>
      <c r="L302" s="1027"/>
      <c r="M302" s="676"/>
    </row>
    <row r="303" spans="2:13" ht="15" customHeight="1" x14ac:dyDescent="0.25">
      <c r="B303" s="676"/>
      <c r="C303" s="887" t="s">
        <v>2377</v>
      </c>
      <c r="D303" s="745" t="s">
        <v>360</v>
      </c>
      <c r="E303" s="881" t="s">
        <v>125</v>
      </c>
      <c r="F303" s="892">
        <v>1</v>
      </c>
      <c r="G303" s="1729">
        <v>16.89</v>
      </c>
      <c r="H303" s="1024"/>
      <c r="I303" s="1025"/>
      <c r="J303" s="1021">
        <f t="shared" si="9"/>
        <v>16.89</v>
      </c>
      <c r="K303" s="1026"/>
      <c r="L303" s="1027"/>
      <c r="M303" s="676"/>
    </row>
    <row r="304" spans="2:13" ht="15" customHeight="1" x14ac:dyDescent="0.3">
      <c r="B304" s="676"/>
      <c r="C304" s="887" t="s">
        <v>1470</v>
      </c>
      <c r="D304" s="745" t="s">
        <v>177</v>
      </c>
      <c r="E304" s="881" t="s">
        <v>786</v>
      </c>
      <c r="F304" s="737">
        <v>1</v>
      </c>
      <c r="G304" s="1729">
        <v>4.05</v>
      </c>
      <c r="H304" s="1024"/>
      <c r="I304" s="1025"/>
      <c r="J304" s="1021">
        <f t="shared" si="9"/>
        <v>4.05</v>
      </c>
      <c r="K304" s="1026"/>
      <c r="L304" s="1027"/>
      <c r="M304" s="676"/>
    </row>
    <row r="305" spans="2:13" ht="15" customHeight="1" x14ac:dyDescent="0.3">
      <c r="B305" s="676"/>
      <c r="C305" s="887" t="s">
        <v>1514</v>
      </c>
      <c r="D305" s="745" t="s">
        <v>1515</v>
      </c>
      <c r="E305" s="881" t="s">
        <v>127</v>
      </c>
      <c r="F305" s="737">
        <v>1</v>
      </c>
      <c r="G305" s="1729">
        <v>6.08</v>
      </c>
      <c r="H305" s="1024"/>
      <c r="I305" s="1025"/>
      <c r="J305" s="1021">
        <f t="shared" si="9"/>
        <v>6.08</v>
      </c>
      <c r="K305" s="1026"/>
      <c r="L305" s="1027"/>
      <c r="M305" s="676"/>
    </row>
    <row r="306" spans="2:13" ht="15" customHeight="1" x14ac:dyDescent="0.3">
      <c r="B306" s="676"/>
      <c r="C306" s="894"/>
      <c r="D306" s="745"/>
      <c r="E306" s="1028"/>
      <c r="F306" s="740"/>
      <c r="G306" s="1729"/>
      <c r="H306" s="1024"/>
      <c r="I306" s="1025"/>
      <c r="J306" s="1021"/>
      <c r="K306" s="1026"/>
      <c r="L306" s="1027"/>
      <c r="M306" s="676"/>
    </row>
    <row r="307" spans="2:13" ht="15" customHeight="1" x14ac:dyDescent="0.25">
      <c r="B307" s="676"/>
      <c r="C307" s="894"/>
      <c r="D307" s="1712" t="s">
        <v>1511</v>
      </c>
      <c r="E307" s="1028"/>
      <c r="F307" s="1029"/>
      <c r="G307" s="1729"/>
      <c r="H307" s="1024"/>
      <c r="I307" s="1025"/>
      <c r="J307" s="1021"/>
      <c r="K307" s="1026"/>
      <c r="L307" s="1027"/>
      <c r="M307" s="676"/>
    </row>
    <row r="308" spans="2:13" ht="15" customHeight="1" x14ac:dyDescent="0.3">
      <c r="B308" s="676"/>
      <c r="C308" s="887" t="s">
        <v>1545</v>
      </c>
      <c r="D308" s="745" t="s">
        <v>3331</v>
      </c>
      <c r="E308" s="896" t="s">
        <v>121</v>
      </c>
      <c r="F308" s="900">
        <v>1</v>
      </c>
      <c r="G308" s="1729">
        <v>9.4499999999999993</v>
      </c>
      <c r="H308" s="1024"/>
      <c r="I308" s="1025"/>
      <c r="J308" s="1021">
        <f t="shared" ref="J308:J342" si="10">F308*G308</f>
        <v>9.4499999999999993</v>
      </c>
      <c r="K308" s="1026"/>
      <c r="L308" s="1027"/>
      <c r="M308" s="676"/>
    </row>
    <row r="309" spans="2:13" ht="15" customHeight="1" x14ac:dyDescent="0.3">
      <c r="B309" s="676"/>
      <c r="C309" s="887" t="s">
        <v>1551</v>
      </c>
      <c r="D309" s="745" t="s">
        <v>3335</v>
      </c>
      <c r="E309" s="896" t="s">
        <v>121</v>
      </c>
      <c r="F309" s="737">
        <v>1</v>
      </c>
      <c r="G309" s="1729">
        <v>4.0999999999999996</v>
      </c>
      <c r="H309" s="1024"/>
      <c r="I309" s="1025"/>
      <c r="J309" s="1021">
        <f t="shared" si="10"/>
        <v>4.0999999999999996</v>
      </c>
      <c r="K309" s="1026"/>
      <c r="L309" s="1027"/>
      <c r="M309" s="676"/>
    </row>
    <row r="310" spans="2:13" ht="15" customHeight="1" x14ac:dyDescent="0.3">
      <c r="B310" s="676"/>
      <c r="C310" s="887" t="s">
        <v>1564</v>
      </c>
      <c r="D310" s="745" t="s">
        <v>130</v>
      </c>
      <c r="E310" s="896" t="s">
        <v>121</v>
      </c>
      <c r="F310" s="737">
        <v>1</v>
      </c>
      <c r="G310" s="1729">
        <v>3.51</v>
      </c>
      <c r="H310" s="1024"/>
      <c r="I310" s="1025"/>
      <c r="J310" s="1021">
        <f t="shared" si="10"/>
        <v>3.51</v>
      </c>
      <c r="K310" s="1026"/>
      <c r="L310" s="1027"/>
      <c r="M310" s="676"/>
    </row>
    <row r="311" spans="2:13" ht="15" customHeight="1" x14ac:dyDescent="0.3">
      <c r="B311" s="676"/>
      <c r="C311" s="887" t="s">
        <v>1552</v>
      </c>
      <c r="D311" s="745" t="s">
        <v>252</v>
      </c>
      <c r="E311" s="896" t="s">
        <v>121</v>
      </c>
      <c r="F311" s="737">
        <v>1</v>
      </c>
      <c r="G311" s="1729">
        <v>3.61</v>
      </c>
      <c r="H311" s="1024"/>
      <c r="I311" s="1025"/>
      <c r="J311" s="1021">
        <f t="shared" si="10"/>
        <v>3.61</v>
      </c>
      <c r="K311" s="1026"/>
      <c r="L311" s="1027"/>
      <c r="M311" s="676"/>
    </row>
    <row r="312" spans="2:13" ht="15" customHeight="1" x14ac:dyDescent="0.3">
      <c r="B312" s="676"/>
      <c r="C312" s="887" t="s">
        <v>1547</v>
      </c>
      <c r="D312" s="745" t="s">
        <v>156</v>
      </c>
      <c r="E312" s="896" t="s">
        <v>121</v>
      </c>
      <c r="F312" s="737">
        <v>1</v>
      </c>
      <c r="G312" s="1729">
        <v>6.48</v>
      </c>
      <c r="H312" s="1024"/>
      <c r="I312" s="1025"/>
      <c r="J312" s="1021">
        <f t="shared" si="10"/>
        <v>6.48</v>
      </c>
      <c r="K312" s="1026"/>
      <c r="L312" s="1027"/>
      <c r="M312" s="676"/>
    </row>
    <row r="313" spans="2:13" ht="31.5" customHeight="1" x14ac:dyDescent="0.3">
      <c r="B313" s="676"/>
      <c r="C313" s="887" t="s">
        <v>1530</v>
      </c>
      <c r="D313" s="745" t="s">
        <v>1529</v>
      </c>
      <c r="E313" s="896" t="s">
        <v>121</v>
      </c>
      <c r="F313" s="890">
        <v>1</v>
      </c>
      <c r="G313" s="1729">
        <v>6.34</v>
      </c>
      <c r="H313" s="1024"/>
      <c r="I313" s="1025"/>
      <c r="J313" s="1021">
        <f t="shared" si="10"/>
        <v>6.34</v>
      </c>
      <c r="K313" s="1026"/>
      <c r="L313" s="1027"/>
      <c r="M313" s="676"/>
    </row>
    <row r="314" spans="2:13" ht="15" customHeight="1" x14ac:dyDescent="0.25">
      <c r="B314" s="676"/>
      <c r="C314" s="887" t="s">
        <v>1549</v>
      </c>
      <c r="D314" s="745" t="s">
        <v>3339</v>
      </c>
      <c r="E314" s="896" t="s">
        <v>121</v>
      </c>
      <c r="F314" s="901">
        <v>1</v>
      </c>
      <c r="G314" s="1729">
        <v>8.64</v>
      </c>
      <c r="H314" s="1024"/>
      <c r="I314" s="1025"/>
      <c r="J314" s="1021">
        <f t="shared" si="10"/>
        <v>8.64</v>
      </c>
      <c r="K314" s="1026"/>
      <c r="L314" s="1027"/>
      <c r="M314" s="676"/>
    </row>
    <row r="315" spans="2:13" ht="15" customHeight="1" x14ac:dyDescent="0.25">
      <c r="B315" s="676"/>
      <c r="C315" s="887" t="s">
        <v>1542</v>
      </c>
      <c r="D315" s="745" t="s">
        <v>2391</v>
      </c>
      <c r="E315" s="896" t="s">
        <v>121</v>
      </c>
      <c r="F315" s="901">
        <v>1</v>
      </c>
      <c r="G315" s="1729">
        <v>26.32</v>
      </c>
      <c r="H315" s="1024"/>
      <c r="I315" s="1025"/>
      <c r="J315" s="1021">
        <f t="shared" si="10"/>
        <v>26.32</v>
      </c>
      <c r="K315" s="1026"/>
      <c r="L315" s="1027"/>
      <c r="M315" s="676"/>
    </row>
    <row r="316" spans="2:13" ht="15" customHeight="1" x14ac:dyDescent="0.3">
      <c r="B316" s="676"/>
      <c r="C316" s="887" t="s">
        <v>1504</v>
      </c>
      <c r="D316" s="745" t="s">
        <v>141</v>
      </c>
      <c r="E316" s="896" t="s">
        <v>121</v>
      </c>
      <c r="F316" s="737">
        <v>1</v>
      </c>
      <c r="G316" s="1729">
        <v>5.46</v>
      </c>
      <c r="H316" s="1024"/>
      <c r="I316" s="1025"/>
      <c r="J316" s="1021">
        <f t="shared" si="10"/>
        <v>5.46</v>
      </c>
      <c r="K316" s="1026"/>
      <c r="L316" s="1027"/>
      <c r="M316" s="676"/>
    </row>
    <row r="317" spans="2:13" ht="15" customHeight="1" x14ac:dyDescent="0.3">
      <c r="B317" s="676"/>
      <c r="C317" s="887" t="s">
        <v>1554</v>
      </c>
      <c r="D317" s="745" t="s">
        <v>337</v>
      </c>
      <c r="E317" s="896" t="s">
        <v>121</v>
      </c>
      <c r="F317" s="890">
        <v>1</v>
      </c>
      <c r="G317" s="1729">
        <v>13.22</v>
      </c>
      <c r="H317" s="1024"/>
      <c r="I317" s="1025"/>
      <c r="J317" s="1021">
        <f t="shared" si="10"/>
        <v>13.22</v>
      </c>
      <c r="K317" s="1026"/>
      <c r="L317" s="1027"/>
      <c r="M317" s="676"/>
    </row>
    <row r="318" spans="2:13" ht="15" customHeight="1" x14ac:dyDescent="0.3">
      <c r="B318" s="676"/>
      <c r="C318" s="887" t="s">
        <v>1551</v>
      </c>
      <c r="D318" s="745" t="s">
        <v>336</v>
      </c>
      <c r="E318" s="896" t="s">
        <v>121</v>
      </c>
      <c r="F318" s="890">
        <v>1</v>
      </c>
      <c r="G318" s="1729">
        <v>12.92</v>
      </c>
      <c r="H318" s="1024"/>
      <c r="I318" s="1025"/>
      <c r="J318" s="1021">
        <f t="shared" si="10"/>
        <v>12.92</v>
      </c>
      <c r="K318" s="1026"/>
      <c r="L318" s="1027"/>
      <c r="M318" s="676"/>
    </row>
    <row r="319" spans="2:13" ht="15" customHeight="1" x14ac:dyDescent="0.3">
      <c r="B319" s="676"/>
      <c r="C319" s="887" t="s">
        <v>1548</v>
      </c>
      <c r="D319" s="745" t="s">
        <v>1493</v>
      </c>
      <c r="E319" s="896" t="s">
        <v>121</v>
      </c>
      <c r="F319" s="890">
        <v>1</v>
      </c>
      <c r="G319" s="1729">
        <v>7.74</v>
      </c>
      <c r="H319" s="1024"/>
      <c r="I319" s="1025"/>
      <c r="J319" s="1021">
        <f t="shared" si="10"/>
        <v>7.74</v>
      </c>
      <c r="K319" s="1026"/>
      <c r="L319" s="1027"/>
      <c r="M319" s="676"/>
    </row>
    <row r="320" spans="2:13" ht="15" customHeight="1" x14ac:dyDescent="0.3">
      <c r="B320" s="676"/>
      <c r="C320" s="887" t="s">
        <v>1579</v>
      </c>
      <c r="D320" s="745" t="s">
        <v>1493</v>
      </c>
      <c r="E320" s="896" t="s">
        <v>121</v>
      </c>
      <c r="F320" s="890">
        <v>1</v>
      </c>
      <c r="G320" s="1729">
        <v>7.76</v>
      </c>
      <c r="H320" s="1024"/>
      <c r="I320" s="1025"/>
      <c r="J320" s="1021">
        <f t="shared" si="10"/>
        <v>7.76</v>
      </c>
      <c r="K320" s="1026"/>
      <c r="L320" s="1027"/>
      <c r="M320" s="676"/>
    </row>
    <row r="321" spans="2:13" ht="15" customHeight="1" x14ac:dyDescent="0.3">
      <c r="B321" s="676"/>
      <c r="C321" s="887" t="s">
        <v>2394</v>
      </c>
      <c r="D321" s="745" t="s">
        <v>3332</v>
      </c>
      <c r="E321" s="881" t="s">
        <v>120</v>
      </c>
      <c r="F321" s="900">
        <v>1</v>
      </c>
      <c r="G321" s="1729">
        <v>12.36</v>
      </c>
      <c r="H321" s="1024"/>
      <c r="I321" s="1025"/>
      <c r="J321" s="1021">
        <f t="shared" si="10"/>
        <v>12.36</v>
      </c>
      <c r="K321" s="1026"/>
      <c r="L321" s="1027"/>
      <c r="M321" s="676"/>
    </row>
    <row r="322" spans="2:13" ht="15" customHeight="1" x14ac:dyDescent="0.3">
      <c r="B322" s="676"/>
      <c r="C322" s="887" t="s">
        <v>1566</v>
      </c>
      <c r="D322" s="745" t="s">
        <v>827</v>
      </c>
      <c r="E322" s="881" t="s">
        <v>120</v>
      </c>
      <c r="F322" s="737">
        <v>1</v>
      </c>
      <c r="G322" s="1729">
        <v>3.36</v>
      </c>
      <c r="H322" s="1024"/>
      <c r="I322" s="1025"/>
      <c r="J322" s="1021">
        <f t="shared" si="10"/>
        <v>3.36</v>
      </c>
      <c r="K322" s="1026"/>
      <c r="L322" s="1027"/>
      <c r="M322" s="676"/>
    </row>
    <row r="323" spans="2:13" ht="15" customHeight="1" x14ac:dyDescent="0.3">
      <c r="B323" s="676"/>
      <c r="C323" s="887" t="s">
        <v>1567</v>
      </c>
      <c r="D323" s="745" t="s">
        <v>826</v>
      </c>
      <c r="E323" s="881" t="s">
        <v>120</v>
      </c>
      <c r="F323" s="737">
        <v>1</v>
      </c>
      <c r="G323" s="1729">
        <v>3.36</v>
      </c>
      <c r="H323" s="1024"/>
      <c r="I323" s="1025"/>
      <c r="J323" s="1021">
        <f t="shared" si="10"/>
        <v>3.36</v>
      </c>
      <c r="K323" s="1026"/>
      <c r="L323" s="1027"/>
      <c r="M323" s="676"/>
    </row>
    <row r="324" spans="2:13" ht="15" customHeight="1" x14ac:dyDescent="0.3">
      <c r="B324" s="676"/>
      <c r="C324" s="887" t="s">
        <v>1531</v>
      </c>
      <c r="D324" s="745" t="s">
        <v>1269</v>
      </c>
      <c r="E324" s="881" t="s">
        <v>120</v>
      </c>
      <c r="F324" s="737">
        <v>1</v>
      </c>
      <c r="G324" s="1729">
        <v>4.68</v>
      </c>
      <c r="H324" s="1024"/>
      <c r="I324" s="1025"/>
      <c r="J324" s="1021">
        <f t="shared" si="10"/>
        <v>4.68</v>
      </c>
      <c r="K324" s="1026"/>
      <c r="L324" s="1027"/>
      <c r="M324" s="676"/>
    </row>
    <row r="325" spans="2:13" ht="15" customHeight="1" x14ac:dyDescent="0.3">
      <c r="B325" s="676"/>
      <c r="C325" s="887" t="s">
        <v>1540</v>
      </c>
      <c r="D325" s="745" t="s">
        <v>155</v>
      </c>
      <c r="E325" s="881" t="s">
        <v>128</v>
      </c>
      <c r="F325" s="737">
        <v>1</v>
      </c>
      <c r="G325" s="1729">
        <v>11</v>
      </c>
      <c r="H325" s="1024"/>
      <c r="I325" s="1025"/>
      <c r="J325" s="1021">
        <f t="shared" si="10"/>
        <v>11</v>
      </c>
      <c r="K325" s="1026"/>
      <c r="L325" s="1027"/>
      <c r="M325" s="676"/>
    </row>
    <row r="326" spans="2:13" ht="15" customHeight="1" x14ac:dyDescent="0.3">
      <c r="B326" s="676"/>
      <c r="C326" s="887" t="s">
        <v>1570</v>
      </c>
      <c r="D326" s="745" t="s">
        <v>803</v>
      </c>
      <c r="E326" s="881" t="s">
        <v>128</v>
      </c>
      <c r="F326" s="737">
        <v>1</v>
      </c>
      <c r="G326" s="1729">
        <v>15.93</v>
      </c>
      <c r="H326" s="1024"/>
      <c r="I326" s="1025"/>
      <c r="J326" s="1021">
        <f t="shared" si="10"/>
        <v>15.93</v>
      </c>
      <c r="K326" s="1026"/>
      <c r="L326" s="1027"/>
      <c r="M326" s="676"/>
    </row>
    <row r="327" spans="2:13" ht="15" customHeight="1" x14ac:dyDescent="0.3">
      <c r="B327" s="676"/>
      <c r="C327" s="887" t="s">
        <v>1571</v>
      </c>
      <c r="D327" s="745" t="s">
        <v>3333</v>
      </c>
      <c r="E327" s="881" t="s">
        <v>128</v>
      </c>
      <c r="F327" s="737">
        <v>1</v>
      </c>
      <c r="G327" s="1729">
        <v>12.02</v>
      </c>
      <c r="H327" s="1024"/>
      <c r="I327" s="1025"/>
      <c r="J327" s="1021">
        <f t="shared" si="10"/>
        <v>12.02</v>
      </c>
      <c r="K327" s="1026"/>
      <c r="L327" s="1027"/>
      <c r="M327" s="676"/>
    </row>
    <row r="328" spans="2:13" ht="15" customHeight="1" x14ac:dyDescent="0.3">
      <c r="B328" s="676"/>
      <c r="C328" s="887" t="s">
        <v>1516</v>
      </c>
      <c r="D328" s="745" t="s">
        <v>3334</v>
      </c>
      <c r="E328" s="881" t="s">
        <v>128</v>
      </c>
      <c r="F328" s="737">
        <v>1</v>
      </c>
      <c r="G328" s="1729">
        <v>87.1</v>
      </c>
      <c r="H328" s="1024"/>
      <c r="I328" s="1025"/>
      <c r="J328" s="1021">
        <f t="shared" si="10"/>
        <v>87.1</v>
      </c>
      <c r="K328" s="1026"/>
      <c r="L328" s="1027"/>
      <c r="M328" s="676"/>
    </row>
    <row r="329" spans="2:13" ht="15" customHeight="1" x14ac:dyDescent="0.3">
      <c r="B329" s="676"/>
      <c r="C329" s="887" t="s">
        <v>1518</v>
      </c>
      <c r="D329" s="745" t="s">
        <v>687</v>
      </c>
      <c r="E329" s="881" t="s">
        <v>128</v>
      </c>
      <c r="F329" s="737">
        <v>1</v>
      </c>
      <c r="G329" s="1729">
        <v>14.57</v>
      </c>
      <c r="H329" s="1024"/>
      <c r="I329" s="1025"/>
      <c r="J329" s="1021">
        <f t="shared" si="10"/>
        <v>14.57</v>
      </c>
      <c r="K329" s="1026"/>
      <c r="L329" s="1027"/>
      <c r="M329" s="676"/>
    </row>
    <row r="330" spans="2:13" ht="15" customHeight="1" x14ac:dyDescent="0.3">
      <c r="B330" s="676"/>
      <c r="C330" s="887" t="s">
        <v>1573</v>
      </c>
      <c r="D330" s="745" t="s">
        <v>795</v>
      </c>
      <c r="E330" s="881" t="s">
        <v>128</v>
      </c>
      <c r="F330" s="737">
        <v>1</v>
      </c>
      <c r="G330" s="1729">
        <v>4.95</v>
      </c>
      <c r="H330" s="1024"/>
      <c r="I330" s="1025"/>
      <c r="J330" s="1021">
        <f t="shared" si="10"/>
        <v>4.95</v>
      </c>
      <c r="K330" s="1026"/>
      <c r="L330" s="1027"/>
      <c r="M330" s="676"/>
    </row>
    <row r="331" spans="2:13" ht="15" customHeight="1" x14ac:dyDescent="0.3">
      <c r="B331" s="676"/>
      <c r="C331" s="887" t="s">
        <v>1575</v>
      </c>
      <c r="D331" s="745" t="s">
        <v>1576</v>
      </c>
      <c r="E331" s="881" t="s">
        <v>125</v>
      </c>
      <c r="F331" s="900">
        <v>1</v>
      </c>
      <c r="G331" s="1729">
        <v>7.33</v>
      </c>
      <c r="H331" s="1024"/>
      <c r="I331" s="1025"/>
      <c r="J331" s="1021">
        <f t="shared" si="10"/>
        <v>7.33</v>
      </c>
      <c r="K331" s="1026"/>
      <c r="L331" s="1027"/>
      <c r="M331" s="676"/>
    </row>
    <row r="332" spans="2:13" ht="15" customHeight="1" x14ac:dyDescent="0.3">
      <c r="B332" s="676"/>
      <c r="C332" s="887" t="s">
        <v>2291</v>
      </c>
      <c r="D332" s="745" t="s">
        <v>694</v>
      </c>
      <c r="E332" s="881" t="s">
        <v>125</v>
      </c>
      <c r="F332" s="737">
        <v>1</v>
      </c>
      <c r="G332" s="1729">
        <v>7.09</v>
      </c>
      <c r="H332" s="1024"/>
      <c r="I332" s="1025"/>
      <c r="J332" s="1021">
        <f t="shared" si="10"/>
        <v>7.09</v>
      </c>
      <c r="K332" s="1026"/>
      <c r="L332" s="1027"/>
      <c r="M332" s="676"/>
    </row>
    <row r="333" spans="2:13" ht="15" customHeight="1" x14ac:dyDescent="0.3">
      <c r="B333" s="676"/>
      <c r="C333" s="887" t="s">
        <v>1524</v>
      </c>
      <c r="D333" s="745" t="s">
        <v>581</v>
      </c>
      <c r="E333" s="881" t="s">
        <v>125</v>
      </c>
      <c r="F333" s="890">
        <v>1</v>
      </c>
      <c r="G333" s="1729">
        <v>8.4499999999999993</v>
      </c>
      <c r="H333" s="1024"/>
      <c r="I333" s="1025"/>
      <c r="J333" s="1021">
        <f t="shared" si="10"/>
        <v>8.4499999999999993</v>
      </c>
      <c r="K333" s="1026"/>
      <c r="L333" s="1027"/>
      <c r="M333" s="676"/>
    </row>
    <row r="334" spans="2:13" ht="15" customHeight="1" x14ac:dyDescent="0.3">
      <c r="B334" s="676"/>
      <c r="C334" s="887" t="s">
        <v>1532</v>
      </c>
      <c r="D334" s="745" t="s">
        <v>581</v>
      </c>
      <c r="E334" s="881" t="s">
        <v>125</v>
      </c>
      <c r="F334" s="890">
        <v>1</v>
      </c>
      <c r="G334" s="1729">
        <v>4.24</v>
      </c>
      <c r="H334" s="1024"/>
      <c r="I334" s="1025"/>
      <c r="J334" s="1021">
        <f t="shared" si="10"/>
        <v>4.24</v>
      </c>
      <c r="K334" s="1026"/>
      <c r="L334" s="1027"/>
      <c r="M334" s="676"/>
    </row>
    <row r="335" spans="2:13" ht="15" customHeight="1" x14ac:dyDescent="0.25">
      <c r="B335" s="676"/>
      <c r="C335" s="887" t="s">
        <v>3343</v>
      </c>
      <c r="D335" s="745" t="s">
        <v>3344</v>
      </c>
      <c r="E335" s="881" t="s">
        <v>125</v>
      </c>
      <c r="F335" s="892">
        <v>1</v>
      </c>
      <c r="G335" s="1729">
        <v>29.61</v>
      </c>
      <c r="H335" s="1024"/>
      <c r="I335" s="1025"/>
      <c r="J335" s="1021">
        <f t="shared" si="10"/>
        <v>29.61</v>
      </c>
      <c r="K335" s="1026"/>
      <c r="L335" s="1027"/>
      <c r="M335" s="676"/>
    </row>
    <row r="336" spans="2:13" ht="45" customHeight="1" x14ac:dyDescent="0.25">
      <c r="B336" s="676"/>
      <c r="C336" s="887" t="s">
        <v>3345</v>
      </c>
      <c r="D336" s="745" t="s">
        <v>3346</v>
      </c>
      <c r="E336" s="881" t="s">
        <v>125</v>
      </c>
      <c r="F336" s="892">
        <v>1</v>
      </c>
      <c r="G336" s="1729">
        <v>187.66</v>
      </c>
      <c r="H336" s="1024"/>
      <c r="I336" s="1025"/>
      <c r="J336" s="1021">
        <f t="shared" si="10"/>
        <v>187.66</v>
      </c>
      <c r="K336" s="1026"/>
      <c r="L336" s="1027"/>
      <c r="M336" s="676"/>
    </row>
    <row r="337" spans="2:13" ht="15" customHeight="1" x14ac:dyDescent="0.25">
      <c r="B337" s="676"/>
      <c r="C337" s="887" t="s">
        <v>1581</v>
      </c>
      <c r="D337" s="745" t="s">
        <v>138</v>
      </c>
      <c r="E337" s="881" t="s">
        <v>125</v>
      </c>
      <c r="F337" s="892">
        <v>1</v>
      </c>
      <c r="G337" s="1729">
        <v>27.3</v>
      </c>
      <c r="H337" s="1024"/>
      <c r="I337" s="1025"/>
      <c r="J337" s="1021">
        <f t="shared" si="10"/>
        <v>27.3</v>
      </c>
      <c r="K337" s="1026"/>
      <c r="L337" s="1027"/>
      <c r="M337" s="676"/>
    </row>
    <row r="338" spans="2:13" ht="15" customHeight="1" x14ac:dyDescent="0.3">
      <c r="B338" s="676"/>
      <c r="C338" s="887" t="s">
        <v>1565</v>
      </c>
      <c r="D338" s="745" t="s">
        <v>177</v>
      </c>
      <c r="E338" s="881" t="s">
        <v>786</v>
      </c>
      <c r="F338" s="737">
        <v>1</v>
      </c>
      <c r="G338" s="1729">
        <v>3.95</v>
      </c>
      <c r="H338" s="1024"/>
      <c r="I338" s="1025"/>
      <c r="J338" s="1021">
        <f t="shared" si="10"/>
        <v>3.95</v>
      </c>
      <c r="K338" s="1026"/>
      <c r="L338" s="1027"/>
      <c r="M338" s="676"/>
    </row>
    <row r="339" spans="2:13" ht="15" customHeight="1" x14ac:dyDescent="0.3">
      <c r="B339" s="676"/>
      <c r="C339" s="887" t="s">
        <v>1580</v>
      </c>
      <c r="D339" s="745" t="s">
        <v>177</v>
      </c>
      <c r="E339" s="881" t="s">
        <v>786</v>
      </c>
      <c r="F339" s="737">
        <v>1</v>
      </c>
      <c r="G339" s="1729">
        <v>3.41</v>
      </c>
      <c r="H339" s="1024"/>
      <c r="I339" s="1025"/>
      <c r="J339" s="1021">
        <f t="shared" si="10"/>
        <v>3.41</v>
      </c>
      <c r="K339" s="1026"/>
      <c r="L339" s="1027"/>
      <c r="M339" s="676"/>
    </row>
    <row r="340" spans="2:13" ht="15" customHeight="1" x14ac:dyDescent="0.25">
      <c r="B340" s="676"/>
      <c r="C340" s="887" t="s">
        <v>3340</v>
      </c>
      <c r="D340" s="745" t="s">
        <v>3341</v>
      </c>
      <c r="E340" s="896" t="s">
        <v>792</v>
      </c>
      <c r="F340" s="901">
        <v>1</v>
      </c>
      <c r="G340" s="1729">
        <v>44.86</v>
      </c>
      <c r="H340" s="1024"/>
      <c r="I340" s="1025"/>
      <c r="J340" s="1021">
        <f t="shared" si="10"/>
        <v>44.86</v>
      </c>
      <c r="K340" s="1026"/>
      <c r="L340" s="1027"/>
      <c r="M340" s="676"/>
    </row>
    <row r="341" spans="2:13" ht="15" customHeight="1" x14ac:dyDescent="0.25">
      <c r="B341" s="676"/>
      <c r="C341" s="887" t="s">
        <v>1538</v>
      </c>
      <c r="D341" s="745" t="s">
        <v>773</v>
      </c>
      <c r="E341" s="896" t="s">
        <v>792</v>
      </c>
      <c r="F341" s="901">
        <v>1</v>
      </c>
      <c r="G341" s="1729">
        <v>42.23</v>
      </c>
      <c r="H341" s="1024"/>
      <c r="I341" s="1025"/>
      <c r="J341" s="1021">
        <f t="shared" si="10"/>
        <v>42.23</v>
      </c>
      <c r="K341" s="1026"/>
      <c r="L341" s="1027"/>
      <c r="M341" s="676"/>
    </row>
    <row r="342" spans="2:13" ht="15" customHeight="1" x14ac:dyDescent="0.3">
      <c r="B342" s="676"/>
      <c r="C342" s="887" t="s">
        <v>2991</v>
      </c>
      <c r="D342" s="745" t="s">
        <v>3336</v>
      </c>
      <c r="E342" s="896"/>
      <c r="F342" s="737">
        <v>1</v>
      </c>
      <c r="G342" s="1729">
        <v>6.08</v>
      </c>
      <c r="H342" s="1024"/>
      <c r="I342" s="1025"/>
      <c r="J342" s="1021">
        <f t="shared" si="10"/>
        <v>6.08</v>
      </c>
      <c r="K342" s="1026"/>
      <c r="L342" s="1027"/>
      <c r="M342" s="676"/>
    </row>
    <row r="343" spans="2:13" ht="15" customHeight="1" x14ac:dyDescent="0.3">
      <c r="B343" s="676"/>
      <c r="C343" s="894"/>
      <c r="D343" s="745"/>
      <c r="E343" s="1553"/>
      <c r="F343" s="740"/>
      <c r="G343" s="1729"/>
      <c r="H343" s="1024"/>
      <c r="I343" s="1025"/>
      <c r="J343" s="1021"/>
      <c r="K343" s="1026"/>
      <c r="L343" s="1027"/>
      <c r="M343" s="676"/>
    </row>
    <row r="344" spans="2:13" ht="15" customHeight="1" x14ac:dyDescent="0.3">
      <c r="B344" s="676"/>
      <c r="C344" s="894"/>
      <c r="D344" s="1712" t="s">
        <v>1639</v>
      </c>
      <c r="E344" s="1028"/>
      <c r="F344" s="740"/>
      <c r="G344" s="1729"/>
      <c r="H344" s="1024"/>
      <c r="I344" s="1025"/>
      <c r="J344" s="1021"/>
      <c r="K344" s="1026"/>
      <c r="L344" s="1027"/>
      <c r="M344" s="676"/>
    </row>
    <row r="345" spans="2:13" ht="15" customHeight="1" x14ac:dyDescent="0.25">
      <c r="B345" s="676"/>
      <c r="C345" s="887" t="s">
        <v>1637</v>
      </c>
      <c r="D345" s="745" t="s">
        <v>3349</v>
      </c>
      <c r="E345" s="896" t="s">
        <v>121</v>
      </c>
      <c r="F345" s="901">
        <v>1</v>
      </c>
      <c r="G345" s="1729">
        <v>22.47</v>
      </c>
      <c r="H345" s="1024"/>
      <c r="I345" s="1025"/>
      <c r="J345" s="1021">
        <f t="shared" ref="J345:J380" si="11">F345*G345</f>
        <v>22.47</v>
      </c>
      <c r="K345" s="1026"/>
      <c r="L345" s="1027"/>
      <c r="M345" s="676"/>
    </row>
    <row r="346" spans="2:13" ht="15" customHeight="1" x14ac:dyDescent="0.3">
      <c r="B346" s="676"/>
      <c r="C346" s="887" t="s">
        <v>1599</v>
      </c>
      <c r="D346" s="745" t="s">
        <v>828</v>
      </c>
      <c r="E346" s="881" t="s">
        <v>120</v>
      </c>
      <c r="F346" s="737">
        <v>1</v>
      </c>
      <c r="G346" s="1729">
        <v>3.42</v>
      </c>
      <c r="H346" s="1024"/>
      <c r="I346" s="1025"/>
      <c r="J346" s="1021">
        <f t="shared" si="11"/>
        <v>3.42</v>
      </c>
      <c r="K346" s="1026"/>
      <c r="L346" s="1027"/>
      <c r="M346" s="676"/>
    </row>
    <row r="347" spans="2:13" ht="15" customHeight="1" x14ac:dyDescent="0.3">
      <c r="B347" s="676"/>
      <c r="C347" s="887" t="s">
        <v>1600</v>
      </c>
      <c r="D347" s="745" t="s">
        <v>825</v>
      </c>
      <c r="E347" s="881" t="s">
        <v>120</v>
      </c>
      <c r="F347" s="737">
        <v>1</v>
      </c>
      <c r="G347" s="1729">
        <v>2.16</v>
      </c>
      <c r="H347" s="1024"/>
      <c r="I347" s="1025"/>
      <c r="J347" s="1021">
        <f t="shared" si="11"/>
        <v>2.16</v>
      </c>
      <c r="K347" s="1026"/>
      <c r="L347" s="1027"/>
      <c r="M347" s="676"/>
    </row>
    <row r="348" spans="2:13" ht="15" customHeight="1" x14ac:dyDescent="0.3">
      <c r="B348" s="676"/>
      <c r="C348" s="887" t="s">
        <v>1625</v>
      </c>
      <c r="D348" s="745" t="s">
        <v>122</v>
      </c>
      <c r="E348" s="881" t="s">
        <v>120</v>
      </c>
      <c r="F348" s="737">
        <v>1</v>
      </c>
      <c r="G348" s="1729">
        <v>3.3</v>
      </c>
      <c r="H348" s="1024"/>
      <c r="I348" s="1025"/>
      <c r="J348" s="1021">
        <f t="shared" si="11"/>
        <v>3.3</v>
      </c>
      <c r="K348" s="1026"/>
      <c r="L348" s="1027"/>
      <c r="M348" s="676"/>
    </row>
    <row r="349" spans="2:13" ht="15" customHeight="1" x14ac:dyDescent="0.3">
      <c r="B349" s="676"/>
      <c r="C349" s="887" t="s">
        <v>1630</v>
      </c>
      <c r="D349" s="745" t="s">
        <v>827</v>
      </c>
      <c r="E349" s="881" t="s">
        <v>120</v>
      </c>
      <c r="F349" s="737">
        <v>1</v>
      </c>
      <c r="G349" s="1729">
        <v>3.59</v>
      </c>
      <c r="H349" s="1024"/>
      <c r="I349" s="1025"/>
      <c r="J349" s="1021">
        <f t="shared" si="11"/>
        <v>3.59</v>
      </c>
      <c r="K349" s="1026"/>
      <c r="L349" s="1027"/>
      <c r="M349" s="676"/>
    </row>
    <row r="350" spans="2:13" ht="15" customHeight="1" x14ac:dyDescent="0.3">
      <c r="B350" s="676"/>
      <c r="C350" s="887" t="s">
        <v>1629</v>
      </c>
      <c r="D350" s="745" t="s">
        <v>826</v>
      </c>
      <c r="E350" s="881" t="s">
        <v>120</v>
      </c>
      <c r="F350" s="737">
        <v>1</v>
      </c>
      <c r="G350" s="1729">
        <v>3.78</v>
      </c>
      <c r="H350" s="1024"/>
      <c r="I350" s="1025"/>
      <c r="J350" s="1021">
        <f t="shared" si="11"/>
        <v>3.78</v>
      </c>
      <c r="K350" s="1026"/>
      <c r="L350" s="1027"/>
      <c r="M350" s="676"/>
    </row>
    <row r="351" spans="2:13" ht="15" customHeight="1" x14ac:dyDescent="0.3">
      <c r="B351" s="676"/>
      <c r="C351" s="887" t="s">
        <v>1619</v>
      </c>
      <c r="D351" s="745" t="s">
        <v>3352</v>
      </c>
      <c r="E351" s="881" t="s">
        <v>120</v>
      </c>
      <c r="F351" s="890">
        <v>1</v>
      </c>
      <c r="G351" s="1729">
        <v>10.07</v>
      </c>
      <c r="H351" s="1024"/>
      <c r="I351" s="1025"/>
      <c r="J351" s="1021">
        <f t="shared" si="11"/>
        <v>10.07</v>
      </c>
      <c r="K351" s="1026"/>
      <c r="L351" s="1027"/>
      <c r="M351" s="676"/>
    </row>
    <row r="352" spans="2:13" ht="15" customHeight="1" x14ac:dyDescent="0.3">
      <c r="B352" s="676"/>
      <c r="C352" s="887" t="s">
        <v>1597</v>
      </c>
      <c r="D352" s="745" t="s">
        <v>1598</v>
      </c>
      <c r="E352" s="896" t="s">
        <v>782</v>
      </c>
      <c r="F352" s="737">
        <v>1</v>
      </c>
      <c r="G352" s="1729">
        <v>4.34</v>
      </c>
      <c r="H352" s="1024"/>
      <c r="I352" s="1025"/>
      <c r="J352" s="1021">
        <f t="shared" si="11"/>
        <v>4.34</v>
      </c>
      <c r="K352" s="1026"/>
      <c r="L352" s="1027"/>
      <c r="M352" s="676"/>
    </row>
    <row r="353" spans="2:13" ht="15" customHeight="1" x14ac:dyDescent="0.3">
      <c r="B353" s="676"/>
      <c r="C353" s="887" t="s">
        <v>1591</v>
      </c>
      <c r="D353" s="745" t="s">
        <v>385</v>
      </c>
      <c r="E353" s="881" t="s">
        <v>128</v>
      </c>
      <c r="F353" s="900">
        <v>1</v>
      </c>
      <c r="G353" s="1729">
        <v>30.43</v>
      </c>
      <c r="H353" s="1024"/>
      <c r="I353" s="1025"/>
      <c r="J353" s="1021">
        <f t="shared" si="11"/>
        <v>30.43</v>
      </c>
      <c r="K353" s="1026"/>
      <c r="L353" s="1027"/>
      <c r="M353" s="676"/>
    </row>
    <row r="354" spans="2:13" ht="15" customHeight="1" x14ac:dyDescent="0.3">
      <c r="B354" s="676"/>
      <c r="C354" s="887" t="s">
        <v>2027</v>
      </c>
      <c r="D354" s="745" t="s">
        <v>370</v>
      </c>
      <c r="E354" s="881" t="s">
        <v>128</v>
      </c>
      <c r="F354" s="900">
        <v>1</v>
      </c>
      <c r="G354" s="1729">
        <v>29.76</v>
      </c>
      <c r="H354" s="1024"/>
      <c r="I354" s="1025"/>
      <c r="J354" s="1021">
        <f t="shared" si="11"/>
        <v>29.76</v>
      </c>
      <c r="K354" s="1026"/>
      <c r="L354" s="1027"/>
      <c r="M354" s="676"/>
    </row>
    <row r="355" spans="2:13" ht="15" customHeight="1" x14ac:dyDescent="0.3">
      <c r="B355" s="676"/>
      <c r="C355" s="887" t="s">
        <v>2029</v>
      </c>
      <c r="D355" s="745" t="s">
        <v>386</v>
      </c>
      <c r="E355" s="881" t="s">
        <v>128</v>
      </c>
      <c r="F355" s="900">
        <v>1</v>
      </c>
      <c r="G355" s="1729">
        <v>30.38</v>
      </c>
      <c r="H355" s="1024"/>
      <c r="I355" s="1025"/>
      <c r="J355" s="1021">
        <f t="shared" si="11"/>
        <v>30.38</v>
      </c>
      <c r="K355" s="1026"/>
      <c r="L355" s="1027"/>
      <c r="M355" s="676"/>
    </row>
    <row r="356" spans="2:13" ht="15" customHeight="1" x14ac:dyDescent="0.3">
      <c r="B356" s="676"/>
      <c r="C356" s="887" t="s">
        <v>2030</v>
      </c>
      <c r="D356" s="745" t="s">
        <v>3347</v>
      </c>
      <c r="E356" s="881" t="s">
        <v>128</v>
      </c>
      <c r="F356" s="900">
        <v>1</v>
      </c>
      <c r="G356" s="1729">
        <v>24.46</v>
      </c>
      <c r="H356" s="1024"/>
      <c r="I356" s="1025"/>
      <c r="J356" s="1021">
        <f t="shared" si="11"/>
        <v>24.46</v>
      </c>
      <c r="K356" s="1026"/>
      <c r="L356" s="1027"/>
      <c r="M356" s="676"/>
    </row>
    <row r="357" spans="2:13" ht="15" customHeight="1" x14ac:dyDescent="0.3">
      <c r="B357" s="676"/>
      <c r="C357" s="887" t="s">
        <v>2032</v>
      </c>
      <c r="D357" s="745" t="s">
        <v>2399</v>
      </c>
      <c r="E357" s="881" t="s">
        <v>128</v>
      </c>
      <c r="F357" s="900">
        <v>1</v>
      </c>
      <c r="G357" s="1729">
        <v>24.52</v>
      </c>
      <c r="H357" s="1024"/>
      <c r="I357" s="1025"/>
      <c r="J357" s="1021">
        <f t="shared" si="11"/>
        <v>24.52</v>
      </c>
      <c r="K357" s="1026"/>
      <c r="L357" s="1027"/>
      <c r="M357" s="676"/>
    </row>
    <row r="358" spans="2:13" ht="15" customHeight="1" x14ac:dyDescent="0.3">
      <c r="B358" s="676"/>
      <c r="C358" s="887" t="s">
        <v>2036</v>
      </c>
      <c r="D358" s="745" t="s">
        <v>159</v>
      </c>
      <c r="E358" s="881" t="s">
        <v>128</v>
      </c>
      <c r="F358" s="900">
        <v>1</v>
      </c>
      <c r="G358" s="1729">
        <v>15.34</v>
      </c>
      <c r="H358" s="1024"/>
      <c r="I358" s="1025"/>
      <c r="J358" s="1021">
        <f t="shared" si="11"/>
        <v>15.34</v>
      </c>
      <c r="K358" s="1026"/>
      <c r="L358" s="1027"/>
      <c r="M358" s="676"/>
    </row>
    <row r="359" spans="2:13" ht="15" customHeight="1" x14ac:dyDescent="0.3">
      <c r="B359" s="676"/>
      <c r="C359" s="887" t="s">
        <v>1609</v>
      </c>
      <c r="D359" s="745" t="s">
        <v>384</v>
      </c>
      <c r="E359" s="881" t="s">
        <v>128</v>
      </c>
      <c r="F359" s="900">
        <v>1</v>
      </c>
      <c r="G359" s="1729">
        <v>30.6</v>
      </c>
      <c r="H359" s="1024"/>
      <c r="I359" s="1025"/>
      <c r="J359" s="1021">
        <f t="shared" si="11"/>
        <v>30.6</v>
      </c>
      <c r="K359" s="1026"/>
      <c r="L359" s="1027"/>
      <c r="M359" s="676"/>
    </row>
    <row r="360" spans="2:13" ht="15" customHeight="1" x14ac:dyDescent="0.3">
      <c r="B360" s="676"/>
      <c r="C360" s="887" t="s">
        <v>1611</v>
      </c>
      <c r="D360" s="745" t="s">
        <v>327</v>
      </c>
      <c r="E360" s="881" t="s">
        <v>128</v>
      </c>
      <c r="F360" s="900">
        <v>1</v>
      </c>
      <c r="G360" s="1729">
        <v>26.29</v>
      </c>
      <c r="H360" s="1024"/>
      <c r="I360" s="1025"/>
      <c r="J360" s="1021">
        <f t="shared" si="11"/>
        <v>26.29</v>
      </c>
      <c r="K360" s="1026"/>
      <c r="L360" s="1027"/>
      <c r="M360" s="676"/>
    </row>
    <row r="361" spans="2:13" ht="15" customHeight="1" x14ac:dyDescent="0.3">
      <c r="B361" s="676"/>
      <c r="C361" s="887" t="s">
        <v>1604</v>
      </c>
      <c r="D361" s="745" t="s">
        <v>153</v>
      </c>
      <c r="E361" s="881" t="s">
        <v>128</v>
      </c>
      <c r="F361" s="900">
        <v>1</v>
      </c>
      <c r="G361" s="1729">
        <v>9.43</v>
      </c>
      <c r="H361" s="1024"/>
      <c r="I361" s="1025"/>
      <c r="J361" s="1021">
        <f t="shared" si="11"/>
        <v>9.43</v>
      </c>
      <c r="K361" s="1026"/>
      <c r="L361" s="1027"/>
      <c r="M361" s="676"/>
    </row>
    <row r="362" spans="2:13" ht="15" customHeight="1" x14ac:dyDescent="0.3">
      <c r="B362" s="676"/>
      <c r="C362" s="887" t="s">
        <v>1601</v>
      </c>
      <c r="D362" s="745" t="s">
        <v>2040</v>
      </c>
      <c r="E362" s="881" t="s">
        <v>128</v>
      </c>
      <c r="F362" s="900">
        <v>1</v>
      </c>
      <c r="G362" s="1729">
        <v>36.24</v>
      </c>
      <c r="H362" s="1024"/>
      <c r="I362" s="1025"/>
      <c r="J362" s="1021">
        <f t="shared" si="11"/>
        <v>36.24</v>
      </c>
      <c r="K362" s="1026"/>
      <c r="L362" s="1027"/>
      <c r="M362" s="676"/>
    </row>
    <row r="363" spans="2:13" ht="15" customHeight="1" x14ac:dyDescent="0.25">
      <c r="B363" s="676"/>
      <c r="C363" s="887" t="s">
        <v>1676</v>
      </c>
      <c r="D363" s="745" t="s">
        <v>1677</v>
      </c>
      <c r="E363" s="881" t="s">
        <v>128</v>
      </c>
      <c r="F363" s="901">
        <v>1</v>
      </c>
      <c r="G363" s="1729">
        <v>26.8</v>
      </c>
      <c r="H363" s="1024"/>
      <c r="I363" s="1025"/>
      <c r="J363" s="1021">
        <f t="shared" si="11"/>
        <v>26.8</v>
      </c>
      <c r="K363" s="1026"/>
      <c r="L363" s="1027"/>
      <c r="M363" s="676"/>
    </row>
    <row r="364" spans="2:13" ht="15" customHeight="1" x14ac:dyDescent="0.25">
      <c r="B364" s="676"/>
      <c r="C364" s="887" t="s">
        <v>1675</v>
      </c>
      <c r="D364" s="745" t="s">
        <v>274</v>
      </c>
      <c r="E364" s="881" t="s">
        <v>128</v>
      </c>
      <c r="F364" s="901">
        <v>1</v>
      </c>
      <c r="G364" s="1729">
        <v>9.1</v>
      </c>
      <c r="H364" s="1024"/>
      <c r="I364" s="1025"/>
      <c r="J364" s="1021">
        <f t="shared" si="11"/>
        <v>9.1</v>
      </c>
      <c r="K364" s="1026"/>
      <c r="L364" s="1027"/>
      <c r="M364" s="676"/>
    </row>
    <row r="365" spans="2:13" ht="15" customHeight="1" x14ac:dyDescent="0.25">
      <c r="B365" s="676"/>
      <c r="C365" s="887" t="s">
        <v>1672</v>
      </c>
      <c r="D365" s="745" t="s">
        <v>358</v>
      </c>
      <c r="E365" s="881" t="s">
        <v>128</v>
      </c>
      <c r="F365" s="901">
        <v>1</v>
      </c>
      <c r="G365" s="1729">
        <v>24.05</v>
      </c>
      <c r="H365" s="1024"/>
      <c r="I365" s="1025"/>
      <c r="J365" s="1021">
        <f t="shared" si="11"/>
        <v>24.05</v>
      </c>
      <c r="K365" s="1026"/>
      <c r="L365" s="1027"/>
      <c r="M365" s="676"/>
    </row>
    <row r="366" spans="2:13" ht="15" customHeight="1" x14ac:dyDescent="0.25">
      <c r="B366" s="676"/>
      <c r="C366" s="887" t="s">
        <v>1670</v>
      </c>
      <c r="D366" s="745" t="s">
        <v>3351</v>
      </c>
      <c r="E366" s="881" t="s">
        <v>128</v>
      </c>
      <c r="F366" s="901">
        <v>1</v>
      </c>
      <c r="G366" s="1729">
        <v>12.02</v>
      </c>
      <c r="H366" s="1024"/>
      <c r="I366" s="1025"/>
      <c r="J366" s="1021">
        <f t="shared" si="11"/>
        <v>12.02</v>
      </c>
      <c r="K366" s="1026"/>
      <c r="L366" s="1027"/>
      <c r="M366" s="676"/>
    </row>
    <row r="367" spans="2:13" ht="15" customHeight="1" x14ac:dyDescent="0.3">
      <c r="B367" s="676"/>
      <c r="C367" s="887" t="s">
        <v>2039</v>
      </c>
      <c r="D367" s="745" t="s">
        <v>152</v>
      </c>
      <c r="E367" s="881" t="s">
        <v>128</v>
      </c>
      <c r="F367" s="737">
        <v>1</v>
      </c>
      <c r="G367" s="1729">
        <v>24.68</v>
      </c>
      <c r="H367" s="1024"/>
      <c r="I367" s="1025"/>
      <c r="J367" s="1021">
        <f t="shared" si="11"/>
        <v>24.68</v>
      </c>
      <c r="K367" s="1026"/>
      <c r="L367" s="1027"/>
      <c r="M367" s="676"/>
    </row>
    <row r="368" spans="2:13" ht="15" customHeight="1" x14ac:dyDescent="0.3">
      <c r="B368" s="676"/>
      <c r="C368" s="887" t="s">
        <v>1627</v>
      </c>
      <c r="D368" s="745" t="s">
        <v>3353</v>
      </c>
      <c r="E368" s="881" t="s">
        <v>128</v>
      </c>
      <c r="F368" s="737">
        <v>1</v>
      </c>
      <c r="G368" s="1729">
        <v>9.7899999999999991</v>
      </c>
      <c r="H368" s="1024"/>
      <c r="I368" s="1025"/>
      <c r="J368" s="1021">
        <f t="shared" si="11"/>
        <v>9.7899999999999991</v>
      </c>
      <c r="K368" s="1026"/>
      <c r="L368" s="1027"/>
      <c r="M368" s="676"/>
    </row>
    <row r="369" spans="2:13" ht="15" customHeight="1" x14ac:dyDescent="0.3">
      <c r="B369" s="676"/>
      <c r="C369" s="887" t="s">
        <v>1607</v>
      </c>
      <c r="D369" s="745" t="s">
        <v>382</v>
      </c>
      <c r="E369" s="881" t="s">
        <v>128</v>
      </c>
      <c r="F369" s="737">
        <v>1</v>
      </c>
      <c r="G369" s="1729">
        <v>9.1300000000000008</v>
      </c>
      <c r="H369" s="1024"/>
      <c r="I369" s="1025"/>
      <c r="J369" s="1021">
        <f t="shared" si="11"/>
        <v>9.1300000000000008</v>
      </c>
      <c r="K369" s="1026"/>
      <c r="L369" s="1027"/>
      <c r="M369" s="676"/>
    </row>
    <row r="370" spans="2:13" ht="15" customHeight="1" x14ac:dyDescent="0.3">
      <c r="B370" s="676"/>
      <c r="C370" s="887" t="s">
        <v>1592</v>
      </c>
      <c r="D370" s="745" t="s">
        <v>3354</v>
      </c>
      <c r="E370" s="881" t="s">
        <v>128</v>
      </c>
      <c r="F370" s="737">
        <v>1</v>
      </c>
      <c r="G370" s="1729">
        <v>23.85</v>
      </c>
      <c r="H370" s="1024"/>
      <c r="I370" s="1025"/>
      <c r="J370" s="1021">
        <f t="shared" si="11"/>
        <v>23.85</v>
      </c>
      <c r="K370" s="1026"/>
      <c r="L370" s="1027"/>
      <c r="M370" s="676"/>
    </row>
    <row r="371" spans="2:13" ht="35.25" customHeight="1" x14ac:dyDescent="0.25">
      <c r="B371" s="676"/>
      <c r="C371" s="887" t="s">
        <v>3356</v>
      </c>
      <c r="D371" s="745" t="s">
        <v>3357</v>
      </c>
      <c r="E371" s="881" t="s">
        <v>128</v>
      </c>
      <c r="F371" s="892">
        <v>1</v>
      </c>
      <c r="G371" s="1729">
        <v>97.96</v>
      </c>
      <c r="H371" s="1024"/>
      <c r="I371" s="1025"/>
      <c r="J371" s="1021">
        <f t="shared" si="11"/>
        <v>97.96</v>
      </c>
      <c r="K371" s="1026"/>
      <c r="L371" s="1027"/>
      <c r="M371" s="676"/>
    </row>
    <row r="372" spans="2:13" ht="15" customHeight="1" x14ac:dyDescent="0.25">
      <c r="B372" s="676"/>
      <c r="C372" s="887" t="s">
        <v>1651</v>
      </c>
      <c r="D372" s="745" t="s">
        <v>3350</v>
      </c>
      <c r="E372" s="881" t="s">
        <v>125</v>
      </c>
      <c r="F372" s="901">
        <v>1</v>
      </c>
      <c r="G372" s="1729">
        <v>12.22</v>
      </c>
      <c r="H372" s="1024"/>
      <c r="I372" s="1025"/>
      <c r="J372" s="1021">
        <f t="shared" si="11"/>
        <v>12.22</v>
      </c>
      <c r="K372" s="1026"/>
      <c r="L372" s="1027"/>
      <c r="M372" s="676"/>
    </row>
    <row r="373" spans="2:13" ht="15" customHeight="1" x14ac:dyDescent="0.25">
      <c r="B373" s="676"/>
      <c r="C373" s="887" t="s">
        <v>1653</v>
      </c>
      <c r="D373" s="745" t="s">
        <v>178</v>
      </c>
      <c r="E373" s="881" t="s">
        <v>125</v>
      </c>
      <c r="F373" s="901">
        <v>1</v>
      </c>
      <c r="G373" s="1729">
        <v>11.96</v>
      </c>
      <c r="H373" s="1024"/>
      <c r="I373" s="1025"/>
      <c r="J373" s="1021">
        <f t="shared" si="11"/>
        <v>11.96</v>
      </c>
      <c r="K373" s="1026"/>
      <c r="L373" s="1027"/>
      <c r="M373" s="676"/>
    </row>
    <row r="374" spans="2:13" ht="15" customHeight="1" x14ac:dyDescent="0.25">
      <c r="B374" s="676"/>
      <c r="C374" s="887" t="s">
        <v>2158</v>
      </c>
      <c r="D374" s="745" t="s">
        <v>138</v>
      </c>
      <c r="E374" s="881" t="s">
        <v>125</v>
      </c>
      <c r="F374" s="892">
        <v>1</v>
      </c>
      <c r="G374" s="1729">
        <v>35.28</v>
      </c>
      <c r="H374" s="1024"/>
      <c r="I374" s="1025"/>
      <c r="J374" s="1021">
        <f t="shared" si="11"/>
        <v>35.28</v>
      </c>
      <c r="K374" s="1026"/>
      <c r="L374" s="1027"/>
      <c r="M374" s="676"/>
    </row>
    <row r="375" spans="2:13" ht="15" customHeight="1" x14ac:dyDescent="0.25">
      <c r="B375" s="676"/>
      <c r="C375" s="887" t="s">
        <v>2157</v>
      </c>
      <c r="D375" s="745" t="s">
        <v>144</v>
      </c>
      <c r="E375" s="881" t="s">
        <v>125</v>
      </c>
      <c r="F375" s="892">
        <v>1</v>
      </c>
      <c r="G375" s="1729">
        <v>55.2</v>
      </c>
      <c r="H375" s="1024"/>
      <c r="I375" s="1025"/>
      <c r="J375" s="1021">
        <f t="shared" si="11"/>
        <v>55.2</v>
      </c>
      <c r="K375" s="1026"/>
      <c r="L375" s="1027"/>
      <c r="M375" s="676"/>
    </row>
    <row r="376" spans="2:13" ht="15" customHeight="1" x14ac:dyDescent="0.3">
      <c r="B376" s="676"/>
      <c r="C376" s="887" t="s">
        <v>1641</v>
      </c>
      <c r="D376" s="745" t="s">
        <v>177</v>
      </c>
      <c r="E376" s="881" t="s">
        <v>786</v>
      </c>
      <c r="F376" s="737">
        <v>1</v>
      </c>
      <c r="G376" s="1729">
        <v>4.17</v>
      </c>
      <c r="H376" s="1024"/>
      <c r="I376" s="1025"/>
      <c r="J376" s="1021">
        <f t="shared" si="11"/>
        <v>4.17</v>
      </c>
      <c r="K376" s="1026"/>
      <c r="L376" s="1027"/>
      <c r="M376" s="676"/>
    </row>
    <row r="377" spans="2:13" ht="15" customHeight="1" x14ac:dyDescent="0.3">
      <c r="B377" s="676"/>
      <c r="C377" s="887" t="s">
        <v>1490</v>
      </c>
      <c r="D377" s="745" t="s">
        <v>177</v>
      </c>
      <c r="E377" s="881" t="s">
        <v>786</v>
      </c>
      <c r="F377" s="737">
        <v>1</v>
      </c>
      <c r="G377" s="1729">
        <v>5.26</v>
      </c>
      <c r="H377" s="1024"/>
      <c r="I377" s="1025"/>
      <c r="J377" s="1021">
        <f t="shared" si="11"/>
        <v>5.26</v>
      </c>
      <c r="K377" s="1026"/>
      <c r="L377" s="1027"/>
      <c r="M377" s="676"/>
    </row>
    <row r="378" spans="2:13" ht="15" customHeight="1" x14ac:dyDescent="0.3">
      <c r="B378" s="676"/>
      <c r="C378" s="887" t="s">
        <v>1506</v>
      </c>
      <c r="D378" s="745" t="s">
        <v>826</v>
      </c>
      <c r="E378" s="896" t="s">
        <v>788</v>
      </c>
      <c r="F378" s="737">
        <v>1</v>
      </c>
      <c r="G378" s="1729">
        <v>13.96</v>
      </c>
      <c r="H378" s="1024"/>
      <c r="I378" s="1025"/>
      <c r="J378" s="1021">
        <f t="shared" si="11"/>
        <v>13.96</v>
      </c>
      <c r="K378" s="1026"/>
      <c r="L378" s="1027"/>
      <c r="M378" s="676"/>
    </row>
    <row r="379" spans="2:13" ht="15" customHeight="1" x14ac:dyDescent="0.3">
      <c r="B379" s="676"/>
      <c r="C379" s="887" t="s">
        <v>2205</v>
      </c>
      <c r="D379" s="745" t="s">
        <v>827</v>
      </c>
      <c r="E379" s="896" t="s">
        <v>788</v>
      </c>
      <c r="F379" s="737">
        <v>1</v>
      </c>
      <c r="G379" s="1729">
        <v>11.34</v>
      </c>
      <c r="H379" s="1024"/>
      <c r="I379" s="1025"/>
      <c r="J379" s="1021">
        <f t="shared" si="11"/>
        <v>11.34</v>
      </c>
      <c r="K379" s="1026"/>
      <c r="L379" s="1027"/>
      <c r="M379" s="676"/>
    </row>
    <row r="380" spans="2:13" ht="15" customHeight="1" x14ac:dyDescent="0.3">
      <c r="B380" s="676"/>
      <c r="C380" s="887" t="s">
        <v>1593</v>
      </c>
      <c r="D380" s="745" t="s">
        <v>122</v>
      </c>
      <c r="E380" s="896" t="s">
        <v>788</v>
      </c>
      <c r="F380" s="737">
        <v>1</v>
      </c>
      <c r="G380" s="1729">
        <v>2.94</v>
      </c>
      <c r="H380" s="1024"/>
      <c r="I380" s="1025"/>
      <c r="J380" s="1021">
        <f t="shared" si="11"/>
        <v>2.94</v>
      </c>
      <c r="K380" s="1026"/>
      <c r="L380" s="1027"/>
      <c r="M380" s="676"/>
    </row>
    <row r="381" spans="2:13" ht="15" customHeight="1" x14ac:dyDescent="0.3">
      <c r="B381" s="676"/>
      <c r="C381" s="894"/>
      <c r="D381" s="745"/>
      <c r="E381" s="1553"/>
      <c r="F381" s="740"/>
      <c r="G381" s="1729"/>
      <c r="H381" s="1024"/>
      <c r="I381" s="1025"/>
      <c r="J381" s="1021"/>
      <c r="K381" s="1026"/>
      <c r="L381" s="1027"/>
      <c r="M381" s="676"/>
    </row>
    <row r="382" spans="2:13" ht="15" customHeight="1" x14ac:dyDescent="0.3">
      <c r="B382" s="676"/>
      <c r="C382" s="894"/>
      <c r="D382" s="1712" t="s">
        <v>1685</v>
      </c>
      <c r="E382" s="1028"/>
      <c r="F382" s="740"/>
      <c r="G382" s="1729"/>
      <c r="H382" s="1024"/>
      <c r="I382" s="1025"/>
      <c r="J382" s="1021"/>
      <c r="K382" s="1026"/>
      <c r="L382" s="1027"/>
      <c r="M382" s="676"/>
    </row>
    <row r="383" spans="2:13" ht="15" customHeight="1" x14ac:dyDescent="0.3">
      <c r="B383" s="676"/>
      <c r="C383" s="887" t="s">
        <v>1658</v>
      </c>
      <c r="D383" s="745" t="s">
        <v>822</v>
      </c>
      <c r="E383" s="896" t="s">
        <v>121</v>
      </c>
      <c r="F383" s="890">
        <v>1</v>
      </c>
      <c r="G383" s="1729">
        <v>7.78</v>
      </c>
      <c r="H383" s="1024"/>
      <c r="I383" s="1025"/>
      <c r="J383" s="1021">
        <f t="shared" ref="J383:J400" si="12">F383*G383</f>
        <v>7.78</v>
      </c>
      <c r="K383" s="1026"/>
      <c r="L383" s="1027"/>
      <c r="M383" s="676"/>
    </row>
    <row r="384" spans="2:13" ht="15" customHeight="1" x14ac:dyDescent="0.3">
      <c r="B384" s="676"/>
      <c r="C384" s="887" t="s">
        <v>1657</v>
      </c>
      <c r="D384" s="745" t="s">
        <v>821</v>
      </c>
      <c r="E384" s="896" t="s">
        <v>121</v>
      </c>
      <c r="F384" s="890">
        <v>1</v>
      </c>
      <c r="G384" s="1729">
        <v>9.9</v>
      </c>
      <c r="H384" s="1024"/>
      <c r="I384" s="1025"/>
      <c r="J384" s="1021">
        <f t="shared" si="12"/>
        <v>9.9</v>
      </c>
      <c r="K384" s="1026"/>
      <c r="L384" s="1027"/>
      <c r="M384" s="676"/>
    </row>
    <row r="385" spans="2:13" ht="15" customHeight="1" x14ac:dyDescent="0.3">
      <c r="B385" s="676"/>
      <c r="C385" s="887" t="s">
        <v>1647</v>
      </c>
      <c r="D385" s="745" t="s">
        <v>276</v>
      </c>
      <c r="E385" s="881" t="s">
        <v>120</v>
      </c>
      <c r="F385" s="900">
        <v>1</v>
      </c>
      <c r="G385" s="1729">
        <v>9.1300000000000008</v>
      </c>
      <c r="H385" s="1024"/>
      <c r="I385" s="1025"/>
      <c r="J385" s="1021">
        <f t="shared" si="12"/>
        <v>9.1300000000000008</v>
      </c>
      <c r="K385" s="1026"/>
      <c r="L385" s="1027"/>
      <c r="M385" s="676"/>
    </row>
    <row r="386" spans="2:13" ht="15" customHeight="1" x14ac:dyDescent="0.3">
      <c r="B386" s="676"/>
      <c r="C386" s="887" t="s">
        <v>1643</v>
      </c>
      <c r="D386" s="745" t="s">
        <v>3360</v>
      </c>
      <c r="E386" s="896" t="s">
        <v>782</v>
      </c>
      <c r="F386" s="737">
        <v>1</v>
      </c>
      <c r="G386" s="1729">
        <v>4.07</v>
      </c>
      <c r="H386" s="1024"/>
      <c r="I386" s="1025"/>
      <c r="J386" s="1021">
        <f t="shared" si="12"/>
        <v>4.07</v>
      </c>
      <c r="K386" s="1026"/>
      <c r="L386" s="1027"/>
      <c r="M386" s="676"/>
    </row>
    <row r="387" spans="2:13" ht="15" customHeight="1" x14ac:dyDescent="0.3">
      <c r="B387" s="676"/>
      <c r="C387" s="887" t="s">
        <v>1663</v>
      </c>
      <c r="D387" s="745" t="s">
        <v>155</v>
      </c>
      <c r="E387" s="881" t="s">
        <v>128</v>
      </c>
      <c r="F387" s="900">
        <v>1</v>
      </c>
      <c r="G387" s="1729">
        <v>12.57</v>
      </c>
      <c r="H387" s="1024"/>
      <c r="I387" s="1025"/>
      <c r="J387" s="1021">
        <f t="shared" si="12"/>
        <v>12.57</v>
      </c>
      <c r="K387" s="1026"/>
      <c r="L387" s="1027"/>
      <c r="M387" s="676"/>
    </row>
    <row r="388" spans="2:13" ht="15" customHeight="1" x14ac:dyDescent="0.3">
      <c r="B388" s="676"/>
      <c r="C388" s="887" t="s">
        <v>1667</v>
      </c>
      <c r="D388" s="745" t="s">
        <v>3359</v>
      </c>
      <c r="E388" s="881" t="s">
        <v>128</v>
      </c>
      <c r="F388" s="900">
        <v>1</v>
      </c>
      <c r="G388" s="1729">
        <v>9.36</v>
      </c>
      <c r="H388" s="1024"/>
      <c r="I388" s="1025"/>
      <c r="J388" s="1021">
        <f t="shared" si="12"/>
        <v>9.36</v>
      </c>
      <c r="K388" s="1026"/>
      <c r="L388" s="1027"/>
      <c r="M388" s="676"/>
    </row>
    <row r="389" spans="2:13" ht="15" customHeight="1" x14ac:dyDescent="0.3">
      <c r="B389" s="676"/>
      <c r="C389" s="887" t="s">
        <v>1659</v>
      </c>
      <c r="D389" s="745" t="s">
        <v>155</v>
      </c>
      <c r="E389" s="881" t="s">
        <v>128</v>
      </c>
      <c r="F389" s="900">
        <v>1</v>
      </c>
      <c r="G389" s="1729">
        <v>11.84</v>
      </c>
      <c r="H389" s="1024"/>
      <c r="I389" s="1025"/>
      <c r="J389" s="1021">
        <f t="shared" si="12"/>
        <v>11.84</v>
      </c>
      <c r="K389" s="1026"/>
      <c r="L389" s="1027"/>
      <c r="M389" s="676"/>
    </row>
    <row r="390" spans="2:13" ht="15" customHeight="1" x14ac:dyDescent="0.3">
      <c r="B390" s="676"/>
      <c r="C390" s="887" t="s">
        <v>1660</v>
      </c>
      <c r="D390" s="745" t="s">
        <v>2420</v>
      </c>
      <c r="E390" s="881" t="s">
        <v>128</v>
      </c>
      <c r="F390" s="900">
        <v>1</v>
      </c>
      <c r="G390" s="1729">
        <v>16.07</v>
      </c>
      <c r="H390" s="1024"/>
      <c r="I390" s="1025"/>
      <c r="J390" s="1021">
        <f t="shared" si="12"/>
        <v>16.07</v>
      </c>
      <c r="K390" s="1026"/>
      <c r="L390" s="1027"/>
      <c r="M390" s="676"/>
    </row>
    <row r="391" spans="2:13" ht="15" customHeight="1" x14ac:dyDescent="0.25">
      <c r="B391" s="676"/>
      <c r="C391" s="887" t="s">
        <v>2159</v>
      </c>
      <c r="D391" s="745" t="s">
        <v>138</v>
      </c>
      <c r="E391" s="881" t="s">
        <v>128</v>
      </c>
      <c r="F391" s="892">
        <v>1</v>
      </c>
      <c r="G391" s="1729">
        <v>27.9</v>
      </c>
      <c r="H391" s="1024"/>
      <c r="I391" s="1025"/>
      <c r="J391" s="1021">
        <f t="shared" si="12"/>
        <v>27.9</v>
      </c>
      <c r="K391" s="1026"/>
      <c r="L391" s="1027"/>
      <c r="M391" s="676"/>
    </row>
    <row r="392" spans="2:13" ht="15" customHeight="1" x14ac:dyDescent="0.3">
      <c r="B392" s="676"/>
      <c r="C392" s="887" t="s">
        <v>1665</v>
      </c>
      <c r="D392" s="745" t="s">
        <v>3364</v>
      </c>
      <c r="E392" s="896" t="s">
        <v>124</v>
      </c>
      <c r="F392" s="737">
        <v>1</v>
      </c>
      <c r="G392" s="1729">
        <v>6.3</v>
      </c>
      <c r="H392" s="1024"/>
      <c r="I392" s="1025"/>
      <c r="J392" s="1021">
        <f t="shared" si="12"/>
        <v>6.3</v>
      </c>
      <c r="K392" s="1026"/>
      <c r="L392" s="1027"/>
      <c r="M392" s="676"/>
    </row>
    <row r="393" spans="2:13" ht="15" customHeight="1" x14ac:dyDescent="0.3">
      <c r="B393" s="676"/>
      <c r="C393" s="887" t="s">
        <v>1646</v>
      </c>
      <c r="D393" s="745" t="s">
        <v>299</v>
      </c>
      <c r="E393" s="881" t="s">
        <v>125</v>
      </c>
      <c r="F393" s="900">
        <v>1</v>
      </c>
      <c r="G393" s="1729">
        <v>13.69</v>
      </c>
      <c r="H393" s="1024"/>
      <c r="I393" s="1025"/>
      <c r="J393" s="1021">
        <f t="shared" si="12"/>
        <v>13.69</v>
      </c>
      <c r="K393" s="1026"/>
      <c r="L393" s="1027"/>
      <c r="M393" s="676"/>
    </row>
    <row r="394" spans="2:13" ht="27.6" x14ac:dyDescent="0.25">
      <c r="B394" s="676"/>
      <c r="C394" s="887" t="s">
        <v>1648</v>
      </c>
      <c r="D394" s="745" t="s">
        <v>3358</v>
      </c>
      <c r="E394" s="881" t="s">
        <v>125</v>
      </c>
      <c r="F394" s="903">
        <v>1</v>
      </c>
      <c r="G394" s="1729">
        <v>10.14</v>
      </c>
      <c r="H394" s="1024"/>
      <c r="I394" s="1025"/>
      <c r="J394" s="1021">
        <f t="shared" si="12"/>
        <v>10.14</v>
      </c>
      <c r="K394" s="1026"/>
      <c r="L394" s="1027"/>
      <c r="M394" s="676"/>
    </row>
    <row r="395" spans="2:13" ht="27.6" x14ac:dyDescent="0.3">
      <c r="B395" s="676"/>
      <c r="C395" s="887" t="s">
        <v>1650</v>
      </c>
      <c r="D395" s="745" t="s">
        <v>691</v>
      </c>
      <c r="E395" s="881" t="s">
        <v>125</v>
      </c>
      <c r="F395" s="900">
        <v>1</v>
      </c>
      <c r="G395" s="1729">
        <v>23.78</v>
      </c>
      <c r="H395" s="1024"/>
      <c r="I395" s="1025"/>
      <c r="J395" s="1021">
        <f t="shared" si="12"/>
        <v>23.78</v>
      </c>
      <c r="K395" s="1026"/>
      <c r="L395" s="1027"/>
      <c r="M395" s="676"/>
    </row>
    <row r="396" spans="2:13" ht="41.4" x14ac:dyDescent="0.25">
      <c r="B396" s="676"/>
      <c r="C396" s="887" t="s">
        <v>3362</v>
      </c>
      <c r="D396" s="745" t="s">
        <v>3363</v>
      </c>
      <c r="E396" s="881" t="s">
        <v>125</v>
      </c>
      <c r="F396" s="892">
        <v>1</v>
      </c>
      <c r="G396" s="1729">
        <v>336.55</v>
      </c>
      <c r="H396" s="1024"/>
      <c r="I396" s="1025"/>
      <c r="J396" s="1021">
        <f t="shared" si="12"/>
        <v>336.55</v>
      </c>
      <c r="K396" s="1026"/>
      <c r="L396" s="1027"/>
      <c r="M396" s="676"/>
    </row>
    <row r="397" spans="2:13" ht="15" customHeight="1" x14ac:dyDescent="0.25">
      <c r="B397" s="676"/>
      <c r="C397" s="887" t="s">
        <v>1654</v>
      </c>
      <c r="D397" s="745" t="s">
        <v>138</v>
      </c>
      <c r="E397" s="881" t="s">
        <v>125</v>
      </c>
      <c r="F397" s="892">
        <v>1</v>
      </c>
      <c r="G397" s="1729">
        <v>14.49</v>
      </c>
      <c r="H397" s="1024"/>
      <c r="I397" s="1025"/>
      <c r="J397" s="1021">
        <f t="shared" si="12"/>
        <v>14.49</v>
      </c>
      <c r="K397" s="1026"/>
      <c r="L397" s="1027"/>
      <c r="M397" s="676"/>
    </row>
    <row r="398" spans="2:13" ht="15" customHeight="1" x14ac:dyDescent="0.25">
      <c r="B398" s="676"/>
      <c r="C398" s="887" t="s">
        <v>2235</v>
      </c>
      <c r="D398" s="745" t="s">
        <v>138</v>
      </c>
      <c r="E398" s="881" t="s">
        <v>125</v>
      </c>
      <c r="F398" s="892">
        <v>1</v>
      </c>
      <c r="G398" s="1729">
        <v>26.46</v>
      </c>
      <c r="H398" s="1024"/>
      <c r="I398" s="1025"/>
      <c r="J398" s="1021">
        <f t="shared" si="12"/>
        <v>26.46</v>
      </c>
      <c r="K398" s="1026"/>
      <c r="L398" s="1027"/>
      <c r="M398" s="676"/>
    </row>
    <row r="399" spans="2:13" ht="15" customHeight="1" x14ac:dyDescent="0.3">
      <c r="B399" s="676"/>
      <c r="C399" s="887" t="s">
        <v>1642</v>
      </c>
      <c r="D399" s="745" t="s">
        <v>3365</v>
      </c>
      <c r="E399" s="881" t="s">
        <v>786</v>
      </c>
      <c r="F399" s="737">
        <v>1</v>
      </c>
      <c r="G399" s="1729">
        <v>3.06</v>
      </c>
      <c r="H399" s="1024"/>
      <c r="I399" s="1025"/>
      <c r="J399" s="1021">
        <f t="shared" si="12"/>
        <v>3.06</v>
      </c>
      <c r="K399" s="1026"/>
      <c r="L399" s="1027"/>
      <c r="M399" s="676"/>
    </row>
    <row r="400" spans="2:13" ht="15" customHeight="1" x14ac:dyDescent="0.3">
      <c r="B400" s="676"/>
      <c r="C400" s="887" t="s">
        <v>1674</v>
      </c>
      <c r="D400" s="745" t="s">
        <v>834</v>
      </c>
      <c r="E400" s="896" t="s">
        <v>788</v>
      </c>
      <c r="F400" s="737">
        <v>1</v>
      </c>
      <c r="G400" s="1729">
        <v>3.9</v>
      </c>
      <c r="H400" s="1024"/>
      <c r="I400" s="1025"/>
      <c r="J400" s="1021">
        <f t="shared" si="12"/>
        <v>3.9</v>
      </c>
      <c r="K400" s="1026"/>
      <c r="L400" s="1027"/>
      <c r="M400" s="676"/>
    </row>
    <row r="401" spans="2:13" ht="15" customHeight="1" x14ac:dyDescent="0.3">
      <c r="B401" s="676"/>
      <c r="C401" s="894"/>
      <c r="D401" s="745"/>
      <c r="E401" s="1553"/>
      <c r="F401" s="740"/>
      <c r="G401" s="1729"/>
      <c r="H401" s="1024"/>
      <c r="I401" s="1025"/>
      <c r="J401" s="1021"/>
      <c r="K401" s="1026"/>
      <c r="L401" s="1027"/>
      <c r="M401" s="676"/>
    </row>
    <row r="402" spans="2:13" ht="15" customHeight="1" x14ac:dyDescent="0.3">
      <c r="B402" s="676"/>
      <c r="C402" s="894"/>
      <c r="D402" s="1712" t="s">
        <v>1692</v>
      </c>
      <c r="E402" s="1028"/>
      <c r="F402" s="740"/>
      <c r="G402" s="1729"/>
      <c r="H402" s="1024"/>
      <c r="I402" s="1025"/>
      <c r="J402" s="1021"/>
      <c r="K402" s="1026"/>
      <c r="L402" s="1027"/>
      <c r="M402" s="676"/>
    </row>
    <row r="403" spans="2:13" ht="15" customHeight="1" x14ac:dyDescent="0.3">
      <c r="B403" s="676"/>
      <c r="C403" s="887" t="s">
        <v>1701</v>
      </c>
      <c r="D403" s="745" t="s">
        <v>831</v>
      </c>
      <c r="E403" s="896" t="s">
        <v>121</v>
      </c>
      <c r="F403" s="737">
        <v>1</v>
      </c>
      <c r="G403" s="1729">
        <v>7.2</v>
      </c>
      <c r="H403" s="1024"/>
      <c r="I403" s="1025"/>
      <c r="J403" s="1021">
        <f t="shared" ref="J403:J410" si="13">F403*G403</f>
        <v>7.2</v>
      </c>
      <c r="K403" s="1026"/>
      <c r="L403" s="1027"/>
      <c r="M403" s="676"/>
    </row>
    <row r="404" spans="2:13" ht="15" customHeight="1" x14ac:dyDescent="0.3">
      <c r="B404" s="676"/>
      <c r="C404" s="887" t="s">
        <v>2202</v>
      </c>
      <c r="D404" s="745" t="s">
        <v>828</v>
      </c>
      <c r="E404" s="896" t="s">
        <v>121</v>
      </c>
      <c r="F404" s="737">
        <v>1</v>
      </c>
      <c r="G404" s="1729">
        <v>15.38</v>
      </c>
      <c r="H404" s="1024"/>
      <c r="I404" s="1025"/>
      <c r="J404" s="1021">
        <f t="shared" si="13"/>
        <v>15.38</v>
      </c>
      <c r="K404" s="1026"/>
      <c r="L404" s="1027"/>
      <c r="M404" s="676"/>
    </row>
    <row r="405" spans="2:13" ht="15" customHeight="1" x14ac:dyDescent="0.3">
      <c r="B405" s="676"/>
      <c r="C405" s="887" t="s">
        <v>1702</v>
      </c>
      <c r="D405" s="745" t="s">
        <v>825</v>
      </c>
      <c r="E405" s="896" t="s">
        <v>121</v>
      </c>
      <c r="F405" s="737">
        <v>1</v>
      </c>
      <c r="G405" s="1729">
        <v>13.44</v>
      </c>
      <c r="H405" s="1024"/>
      <c r="I405" s="1025"/>
      <c r="J405" s="1021">
        <f t="shared" si="13"/>
        <v>13.44</v>
      </c>
      <c r="K405" s="1026"/>
      <c r="L405" s="1027"/>
      <c r="M405" s="676"/>
    </row>
    <row r="406" spans="2:13" ht="15" customHeight="1" x14ac:dyDescent="0.3">
      <c r="B406" s="676"/>
      <c r="C406" s="887" t="s">
        <v>1703</v>
      </c>
      <c r="D406" s="745" t="s">
        <v>861</v>
      </c>
      <c r="E406" s="896" t="s">
        <v>121</v>
      </c>
      <c r="F406" s="737">
        <v>1</v>
      </c>
      <c r="G406" s="1729">
        <v>5.0199999999999996</v>
      </c>
      <c r="H406" s="1024"/>
      <c r="I406" s="1025"/>
      <c r="J406" s="1021">
        <f t="shared" si="13"/>
        <v>5.0199999999999996</v>
      </c>
      <c r="K406" s="1026"/>
      <c r="L406" s="1027"/>
      <c r="M406" s="676"/>
    </row>
    <row r="407" spans="2:13" ht="15" customHeight="1" x14ac:dyDescent="0.3">
      <c r="B407" s="676"/>
      <c r="C407" s="887" t="s">
        <v>1693</v>
      </c>
      <c r="D407" s="745" t="s">
        <v>1694</v>
      </c>
      <c r="E407" s="881" t="s">
        <v>120</v>
      </c>
      <c r="F407" s="737">
        <v>1</v>
      </c>
      <c r="G407" s="1729">
        <v>18.34</v>
      </c>
      <c r="H407" s="1024"/>
      <c r="I407" s="1025"/>
      <c r="J407" s="1021">
        <f t="shared" si="13"/>
        <v>18.34</v>
      </c>
      <c r="K407" s="1026"/>
      <c r="L407" s="1027"/>
      <c r="M407" s="676"/>
    </row>
    <row r="408" spans="2:13" ht="15" customHeight="1" x14ac:dyDescent="0.3">
      <c r="B408" s="676"/>
      <c r="C408" s="887" t="s">
        <v>3367</v>
      </c>
      <c r="D408" s="745" t="s">
        <v>3368</v>
      </c>
      <c r="E408" s="881" t="s">
        <v>125</v>
      </c>
      <c r="F408" s="900">
        <v>1</v>
      </c>
      <c r="G408" s="1729">
        <v>39.25</v>
      </c>
      <c r="H408" s="1024"/>
      <c r="I408" s="1025"/>
      <c r="J408" s="1021">
        <f t="shared" si="13"/>
        <v>39.25</v>
      </c>
      <c r="K408" s="1026"/>
      <c r="L408" s="1027"/>
      <c r="M408" s="676"/>
    </row>
    <row r="409" spans="2:13" ht="96.6" x14ac:dyDescent="0.25">
      <c r="B409" s="676"/>
      <c r="C409" s="887" t="s">
        <v>3370</v>
      </c>
      <c r="D409" s="745" t="s">
        <v>3371</v>
      </c>
      <c r="E409" s="881" t="s">
        <v>125</v>
      </c>
      <c r="F409" s="892">
        <v>1</v>
      </c>
      <c r="G409" s="1542">
        <v>783.14</v>
      </c>
      <c r="H409" s="1024"/>
      <c r="I409" s="1025"/>
      <c r="J409" s="1021">
        <f t="shared" si="13"/>
        <v>783.14</v>
      </c>
      <c r="K409" s="1026"/>
      <c r="L409" s="1027"/>
      <c r="M409" s="676"/>
    </row>
    <row r="410" spans="2:13" ht="15" customHeight="1" x14ac:dyDescent="0.3">
      <c r="B410" s="676"/>
      <c r="C410" s="887" t="s">
        <v>1706</v>
      </c>
      <c r="D410" s="745" t="s">
        <v>177</v>
      </c>
      <c r="E410" s="881" t="s">
        <v>786</v>
      </c>
      <c r="F410" s="737">
        <v>1</v>
      </c>
      <c r="G410" s="1729">
        <v>4.32</v>
      </c>
      <c r="H410" s="1024"/>
      <c r="I410" s="1025"/>
      <c r="J410" s="1021">
        <f t="shared" si="13"/>
        <v>4.32</v>
      </c>
      <c r="K410" s="1026"/>
      <c r="L410" s="1027"/>
      <c r="M410" s="676"/>
    </row>
    <row r="411" spans="2:13" ht="15" customHeight="1" x14ac:dyDescent="0.3">
      <c r="B411" s="676"/>
      <c r="C411" s="894"/>
      <c r="D411" s="745"/>
      <c r="E411" s="1028"/>
      <c r="F411" s="740"/>
      <c r="G411" s="1729"/>
      <c r="H411" s="1024"/>
      <c r="I411" s="1025"/>
      <c r="J411" s="1021"/>
      <c r="K411" s="1026"/>
      <c r="L411" s="1027"/>
      <c r="M411" s="676"/>
    </row>
    <row r="412" spans="2:13" ht="15" customHeight="1" x14ac:dyDescent="0.3">
      <c r="B412" s="676"/>
      <c r="C412" s="894"/>
      <c r="D412" s="1712" t="s">
        <v>1715</v>
      </c>
      <c r="E412" s="1028"/>
      <c r="F412" s="740"/>
      <c r="G412" s="1729"/>
      <c r="H412" s="1024"/>
      <c r="I412" s="1025"/>
      <c r="J412" s="1021"/>
      <c r="K412" s="1026"/>
      <c r="L412" s="1027"/>
      <c r="M412" s="676"/>
    </row>
    <row r="413" spans="2:13" ht="15" customHeight="1" x14ac:dyDescent="0.3">
      <c r="B413" s="676"/>
      <c r="C413" s="887" t="s">
        <v>1734</v>
      </c>
      <c r="D413" s="745" t="s">
        <v>122</v>
      </c>
      <c r="E413" s="881" t="s">
        <v>120</v>
      </c>
      <c r="F413" s="737">
        <v>1</v>
      </c>
      <c r="G413" s="1729">
        <v>2.34</v>
      </c>
      <c r="H413" s="1024"/>
      <c r="I413" s="1025"/>
      <c r="J413" s="1021">
        <f t="shared" ref="J413:J417" si="14">F413*G413</f>
        <v>2.34</v>
      </c>
      <c r="K413" s="1026"/>
      <c r="L413" s="1027"/>
      <c r="M413" s="676"/>
    </row>
    <row r="414" spans="2:13" ht="15" customHeight="1" x14ac:dyDescent="0.3">
      <c r="B414" s="676"/>
      <c r="C414" s="887" t="s">
        <v>1742</v>
      </c>
      <c r="D414" s="745" t="s">
        <v>826</v>
      </c>
      <c r="E414" s="881" t="s">
        <v>120</v>
      </c>
      <c r="F414" s="737">
        <v>1</v>
      </c>
      <c r="G414" s="1729">
        <v>2.99</v>
      </c>
      <c r="H414" s="1024"/>
      <c r="I414" s="1025"/>
      <c r="J414" s="1021">
        <f t="shared" si="14"/>
        <v>2.99</v>
      </c>
      <c r="K414" s="1026"/>
      <c r="L414" s="1027"/>
      <c r="M414" s="676"/>
    </row>
    <row r="415" spans="2:13" ht="15" customHeight="1" x14ac:dyDescent="0.3">
      <c r="B415" s="676"/>
      <c r="C415" s="887" t="s">
        <v>1743</v>
      </c>
      <c r="D415" s="745" t="s">
        <v>827</v>
      </c>
      <c r="E415" s="881" t="s">
        <v>120</v>
      </c>
      <c r="F415" s="737">
        <v>1</v>
      </c>
      <c r="G415" s="1729">
        <v>2.21</v>
      </c>
      <c r="H415" s="1024"/>
      <c r="I415" s="1025"/>
      <c r="J415" s="1021">
        <f t="shared" si="14"/>
        <v>2.21</v>
      </c>
      <c r="K415" s="1026"/>
      <c r="L415" s="1027"/>
      <c r="M415" s="676"/>
    </row>
    <row r="416" spans="2:13" ht="15" customHeight="1" x14ac:dyDescent="0.3">
      <c r="B416" s="676"/>
      <c r="C416" s="887" t="s">
        <v>1737</v>
      </c>
      <c r="D416" s="745" t="s">
        <v>1644</v>
      </c>
      <c r="E416" s="896" t="s">
        <v>782</v>
      </c>
      <c r="F416" s="737">
        <v>1</v>
      </c>
      <c r="G416" s="1729">
        <v>3.96</v>
      </c>
      <c r="H416" s="1024"/>
      <c r="I416" s="1025"/>
      <c r="J416" s="1021">
        <f t="shared" si="14"/>
        <v>3.96</v>
      </c>
      <c r="K416" s="1026"/>
      <c r="L416" s="1027"/>
      <c r="M416" s="676"/>
    </row>
    <row r="417" spans="2:13" ht="15" customHeight="1" x14ac:dyDescent="0.3">
      <c r="B417" s="676"/>
      <c r="C417" s="887" t="s">
        <v>1738</v>
      </c>
      <c r="D417" s="745" t="s">
        <v>177</v>
      </c>
      <c r="E417" s="881" t="s">
        <v>786</v>
      </c>
      <c r="F417" s="737">
        <v>1</v>
      </c>
      <c r="G417" s="1729">
        <v>3.96</v>
      </c>
      <c r="H417" s="1024"/>
      <c r="I417" s="1025"/>
      <c r="J417" s="1021">
        <f t="shared" si="14"/>
        <v>3.96</v>
      </c>
      <c r="K417" s="1026"/>
      <c r="L417" s="1027"/>
      <c r="M417" s="676"/>
    </row>
    <row r="418" spans="2:13" ht="15" customHeight="1" x14ac:dyDescent="0.3">
      <c r="B418" s="676"/>
      <c r="C418" s="894"/>
      <c r="D418" s="745"/>
      <c r="E418" s="1028"/>
      <c r="F418" s="740"/>
      <c r="G418" s="1729"/>
      <c r="H418" s="1024"/>
      <c r="I418" s="1025"/>
      <c r="J418" s="1021"/>
      <c r="K418" s="1026"/>
      <c r="L418" s="1027"/>
      <c r="M418" s="676"/>
    </row>
    <row r="419" spans="2:13" ht="15" customHeight="1" x14ac:dyDescent="0.3">
      <c r="B419" s="676"/>
      <c r="C419" s="894"/>
      <c r="D419" s="1714" t="s">
        <v>203</v>
      </c>
      <c r="E419" s="1028"/>
      <c r="F419" s="740"/>
      <c r="G419" s="1729"/>
      <c r="H419" s="1024"/>
      <c r="I419" s="1025"/>
      <c r="J419" s="1021"/>
      <c r="K419" s="1026"/>
      <c r="L419" s="1027"/>
      <c r="M419" s="676"/>
    </row>
    <row r="420" spans="2:13" ht="15" customHeight="1" x14ac:dyDescent="0.3">
      <c r="B420" s="676"/>
      <c r="C420" s="894"/>
      <c r="D420" s="1712" t="s">
        <v>1750</v>
      </c>
      <c r="E420" s="1028"/>
      <c r="F420" s="740"/>
      <c r="G420" s="1729"/>
      <c r="H420" s="1024"/>
      <c r="I420" s="1025"/>
      <c r="J420" s="1021"/>
      <c r="K420" s="1026"/>
      <c r="L420" s="1027"/>
      <c r="M420" s="676"/>
    </row>
    <row r="421" spans="2:13" ht="15" customHeight="1" x14ac:dyDescent="0.3">
      <c r="B421" s="676"/>
      <c r="C421" s="887" t="s">
        <v>1767</v>
      </c>
      <c r="D421" s="745" t="s">
        <v>3377</v>
      </c>
      <c r="E421" s="896" t="s">
        <v>121</v>
      </c>
      <c r="F421" s="737">
        <v>1</v>
      </c>
      <c r="G421" s="1729">
        <v>6.58</v>
      </c>
      <c r="H421" s="1024"/>
      <c r="I421" s="1025"/>
      <c r="J421" s="1021">
        <f t="shared" ref="J421:J453" si="15">F421*G421</f>
        <v>6.58</v>
      </c>
      <c r="K421" s="1026"/>
      <c r="L421" s="1027"/>
      <c r="M421" s="676"/>
    </row>
    <row r="422" spans="2:13" ht="15" customHeight="1" x14ac:dyDescent="0.3">
      <c r="B422" s="676"/>
      <c r="C422" s="887" t="s">
        <v>2193</v>
      </c>
      <c r="D422" s="745" t="s">
        <v>122</v>
      </c>
      <c r="E422" s="896" t="s">
        <v>121</v>
      </c>
      <c r="F422" s="737">
        <v>1</v>
      </c>
      <c r="G422" s="1729">
        <v>3.13</v>
      </c>
      <c r="H422" s="1024"/>
      <c r="I422" s="1025"/>
      <c r="J422" s="1021">
        <f t="shared" si="15"/>
        <v>3.13</v>
      </c>
      <c r="K422" s="1026"/>
      <c r="L422" s="1027"/>
      <c r="M422" s="676"/>
    </row>
    <row r="423" spans="2:13" ht="15" customHeight="1" x14ac:dyDescent="0.3">
      <c r="B423" s="676"/>
      <c r="C423" s="887" t="s">
        <v>2192</v>
      </c>
      <c r="D423" s="745" t="s">
        <v>122</v>
      </c>
      <c r="E423" s="896" t="s">
        <v>121</v>
      </c>
      <c r="F423" s="737">
        <v>1</v>
      </c>
      <c r="G423" s="1729">
        <v>3.29</v>
      </c>
      <c r="H423" s="1024"/>
      <c r="I423" s="1025"/>
      <c r="J423" s="1021">
        <f t="shared" si="15"/>
        <v>3.29</v>
      </c>
      <c r="K423" s="1026"/>
      <c r="L423" s="1027"/>
      <c r="M423" s="676"/>
    </row>
    <row r="424" spans="2:13" ht="15" customHeight="1" x14ac:dyDescent="0.3">
      <c r="B424" s="676"/>
      <c r="C424" s="887" t="s">
        <v>1760</v>
      </c>
      <c r="D424" s="745" t="s">
        <v>141</v>
      </c>
      <c r="E424" s="896" t="s">
        <v>121</v>
      </c>
      <c r="F424" s="737">
        <v>1</v>
      </c>
      <c r="G424" s="1729">
        <v>4</v>
      </c>
      <c r="H424" s="1024"/>
      <c r="I424" s="1025"/>
      <c r="J424" s="1021">
        <f t="shared" si="15"/>
        <v>4</v>
      </c>
      <c r="K424" s="1026"/>
      <c r="L424" s="1027"/>
      <c r="M424" s="676"/>
    </row>
    <row r="425" spans="2:13" ht="15" customHeight="1" x14ac:dyDescent="0.3">
      <c r="B425" s="676"/>
      <c r="C425" s="887" t="s">
        <v>1761</v>
      </c>
      <c r="D425" s="745" t="s">
        <v>130</v>
      </c>
      <c r="E425" s="896" t="s">
        <v>121</v>
      </c>
      <c r="F425" s="737">
        <v>1</v>
      </c>
      <c r="G425" s="1729">
        <v>4</v>
      </c>
      <c r="H425" s="1024"/>
      <c r="I425" s="1025"/>
      <c r="J425" s="1021">
        <f t="shared" si="15"/>
        <v>4</v>
      </c>
      <c r="K425" s="1026"/>
      <c r="L425" s="1027"/>
      <c r="M425" s="676"/>
    </row>
    <row r="426" spans="2:13" ht="15" customHeight="1" x14ac:dyDescent="0.3">
      <c r="B426" s="676"/>
      <c r="C426" s="887" t="s">
        <v>1789</v>
      </c>
      <c r="D426" s="745" t="s">
        <v>142</v>
      </c>
      <c r="E426" s="896" t="s">
        <v>121</v>
      </c>
      <c r="F426" s="737">
        <v>1</v>
      </c>
      <c r="G426" s="1729">
        <v>5.08</v>
      </c>
      <c r="H426" s="1024"/>
      <c r="I426" s="1025"/>
      <c r="J426" s="1021">
        <f t="shared" si="15"/>
        <v>5.08</v>
      </c>
      <c r="K426" s="1026"/>
      <c r="L426" s="1027"/>
      <c r="M426" s="676"/>
    </row>
    <row r="427" spans="2:13" ht="15" customHeight="1" x14ac:dyDescent="0.3">
      <c r="B427" s="676"/>
      <c r="C427" s="887" t="s">
        <v>1781</v>
      </c>
      <c r="D427" s="745" t="s">
        <v>122</v>
      </c>
      <c r="E427" s="896" t="s">
        <v>121</v>
      </c>
      <c r="F427" s="890">
        <v>1</v>
      </c>
      <c r="G427" s="1729">
        <v>2.79</v>
      </c>
      <c r="H427" s="1024"/>
      <c r="I427" s="1025"/>
      <c r="J427" s="1021">
        <f t="shared" si="15"/>
        <v>2.79</v>
      </c>
      <c r="K427" s="1026"/>
      <c r="L427" s="1027"/>
      <c r="M427" s="676"/>
    </row>
    <row r="428" spans="2:13" ht="15" customHeight="1" x14ac:dyDescent="0.3">
      <c r="B428" s="676"/>
      <c r="C428" s="887" t="s">
        <v>1784</v>
      </c>
      <c r="D428" s="745" t="s">
        <v>122</v>
      </c>
      <c r="E428" s="896" t="s">
        <v>121</v>
      </c>
      <c r="F428" s="890">
        <v>1</v>
      </c>
      <c r="G428" s="1729">
        <v>3</v>
      </c>
      <c r="H428" s="1024"/>
      <c r="I428" s="1025"/>
      <c r="J428" s="1021">
        <f t="shared" si="15"/>
        <v>3</v>
      </c>
      <c r="K428" s="1026"/>
      <c r="L428" s="1027"/>
      <c r="M428" s="676"/>
    </row>
    <row r="429" spans="2:13" ht="15" customHeight="1" x14ac:dyDescent="0.3">
      <c r="B429" s="676"/>
      <c r="C429" s="887" t="s">
        <v>1786</v>
      </c>
      <c r="D429" s="745" t="s">
        <v>122</v>
      </c>
      <c r="E429" s="896" t="s">
        <v>121</v>
      </c>
      <c r="F429" s="890">
        <v>1</v>
      </c>
      <c r="G429" s="1729">
        <v>3.2</v>
      </c>
      <c r="H429" s="1024"/>
      <c r="I429" s="1025"/>
      <c r="J429" s="1021">
        <f t="shared" si="15"/>
        <v>3.2</v>
      </c>
      <c r="K429" s="1026"/>
      <c r="L429" s="1027"/>
      <c r="M429" s="676"/>
    </row>
    <row r="430" spans="2:13" ht="15" customHeight="1" x14ac:dyDescent="0.3">
      <c r="B430" s="676"/>
      <c r="C430" s="887" t="s">
        <v>1765</v>
      </c>
      <c r="D430" s="745" t="s">
        <v>122</v>
      </c>
      <c r="E430" s="896" t="s">
        <v>121</v>
      </c>
      <c r="F430" s="890">
        <v>1</v>
      </c>
      <c r="G430" s="1729">
        <v>4.62</v>
      </c>
      <c r="H430" s="1024"/>
      <c r="I430" s="1025"/>
      <c r="J430" s="1021">
        <f t="shared" si="15"/>
        <v>4.62</v>
      </c>
      <c r="K430" s="1026"/>
      <c r="L430" s="1027"/>
      <c r="M430" s="676"/>
    </row>
    <row r="431" spans="2:13" ht="15" customHeight="1" x14ac:dyDescent="0.3">
      <c r="B431" s="676"/>
      <c r="C431" s="887" t="s">
        <v>1766</v>
      </c>
      <c r="D431" s="745" t="s">
        <v>122</v>
      </c>
      <c r="E431" s="896" t="s">
        <v>121</v>
      </c>
      <c r="F431" s="890">
        <v>1</v>
      </c>
      <c r="G431" s="1729">
        <v>4.62</v>
      </c>
      <c r="H431" s="1024"/>
      <c r="I431" s="1025"/>
      <c r="J431" s="1021">
        <f t="shared" si="15"/>
        <v>4.62</v>
      </c>
      <c r="K431" s="1026"/>
      <c r="L431" s="1027"/>
      <c r="M431" s="676"/>
    </row>
    <row r="432" spans="2:13" ht="15" customHeight="1" x14ac:dyDescent="0.3">
      <c r="B432" s="676"/>
      <c r="C432" s="887" t="s">
        <v>2191</v>
      </c>
      <c r="D432" s="745" t="s">
        <v>991</v>
      </c>
      <c r="E432" s="881" t="s">
        <v>120</v>
      </c>
      <c r="F432" s="737">
        <v>1</v>
      </c>
      <c r="G432" s="1729">
        <v>2.82</v>
      </c>
      <c r="H432" s="1024"/>
      <c r="I432" s="1025"/>
      <c r="J432" s="1021">
        <f t="shared" si="15"/>
        <v>2.82</v>
      </c>
      <c r="K432" s="1026"/>
      <c r="L432" s="1027"/>
      <c r="M432" s="676"/>
    </row>
    <row r="433" spans="2:13" ht="15" customHeight="1" x14ac:dyDescent="0.3">
      <c r="B433" s="676"/>
      <c r="C433" s="887" t="s">
        <v>1787</v>
      </c>
      <c r="D433" s="745" t="s">
        <v>828</v>
      </c>
      <c r="E433" s="881" t="s">
        <v>120</v>
      </c>
      <c r="F433" s="737">
        <v>1</v>
      </c>
      <c r="G433" s="1729">
        <v>3.65</v>
      </c>
      <c r="H433" s="1024"/>
      <c r="I433" s="1025"/>
      <c r="J433" s="1021">
        <f t="shared" si="15"/>
        <v>3.65</v>
      </c>
      <c r="K433" s="1026"/>
      <c r="L433" s="1027"/>
      <c r="M433" s="676"/>
    </row>
    <row r="434" spans="2:13" ht="15" customHeight="1" x14ac:dyDescent="0.3">
      <c r="B434" s="676"/>
      <c r="C434" s="887" t="s">
        <v>1774</v>
      </c>
      <c r="D434" s="745" t="s">
        <v>825</v>
      </c>
      <c r="E434" s="881" t="s">
        <v>120</v>
      </c>
      <c r="F434" s="737">
        <v>1</v>
      </c>
      <c r="G434" s="1729">
        <v>2.7</v>
      </c>
      <c r="H434" s="1024"/>
      <c r="I434" s="1025"/>
      <c r="J434" s="1021">
        <f t="shared" si="15"/>
        <v>2.7</v>
      </c>
      <c r="K434" s="1026"/>
      <c r="L434" s="1027"/>
      <c r="M434" s="676"/>
    </row>
    <row r="435" spans="2:13" ht="15" customHeight="1" x14ac:dyDescent="0.3">
      <c r="B435" s="676"/>
      <c r="C435" s="887" t="s">
        <v>1782</v>
      </c>
      <c r="D435" s="745" t="s">
        <v>834</v>
      </c>
      <c r="E435" s="881" t="s">
        <v>120</v>
      </c>
      <c r="F435" s="890">
        <v>1</v>
      </c>
      <c r="G435" s="1729">
        <v>3.62</v>
      </c>
      <c r="H435" s="1024"/>
      <c r="I435" s="1025"/>
      <c r="J435" s="1021">
        <f t="shared" si="15"/>
        <v>3.62</v>
      </c>
      <c r="K435" s="1026"/>
      <c r="L435" s="1027"/>
      <c r="M435" s="676"/>
    </row>
    <row r="436" spans="2:13" ht="15" customHeight="1" x14ac:dyDescent="0.3">
      <c r="B436" s="676"/>
      <c r="C436" s="887" t="s">
        <v>1756</v>
      </c>
      <c r="D436" s="745" t="s">
        <v>1644</v>
      </c>
      <c r="E436" s="896" t="s">
        <v>782</v>
      </c>
      <c r="F436" s="737">
        <v>1</v>
      </c>
      <c r="G436" s="1729">
        <v>4.08</v>
      </c>
      <c r="H436" s="1024"/>
      <c r="I436" s="1025"/>
      <c r="J436" s="1021">
        <f t="shared" si="15"/>
        <v>4.08</v>
      </c>
      <c r="K436" s="1026"/>
      <c r="L436" s="1027"/>
      <c r="M436" s="676"/>
    </row>
    <row r="437" spans="2:13" ht="15" customHeight="1" x14ac:dyDescent="0.3">
      <c r="B437" s="676"/>
      <c r="C437" s="887" t="s">
        <v>1790</v>
      </c>
      <c r="D437" s="745" t="s">
        <v>140</v>
      </c>
      <c r="E437" s="896" t="s">
        <v>782</v>
      </c>
      <c r="F437" s="890">
        <v>1</v>
      </c>
      <c r="G437" s="1729">
        <v>6.17</v>
      </c>
      <c r="H437" s="1024"/>
      <c r="I437" s="1025"/>
      <c r="J437" s="1021">
        <f t="shared" si="15"/>
        <v>6.17</v>
      </c>
      <c r="K437" s="1026"/>
      <c r="L437" s="1027"/>
      <c r="M437" s="676"/>
    </row>
    <row r="438" spans="2:13" ht="15" customHeight="1" x14ac:dyDescent="0.3">
      <c r="B438" s="676"/>
      <c r="C438" s="887" t="s">
        <v>1770</v>
      </c>
      <c r="D438" s="745" t="s">
        <v>3373</v>
      </c>
      <c r="E438" s="881" t="s">
        <v>128</v>
      </c>
      <c r="F438" s="737">
        <v>1</v>
      </c>
      <c r="G438" s="1729">
        <v>13.68</v>
      </c>
      <c r="H438" s="1024"/>
      <c r="I438" s="1025"/>
      <c r="J438" s="1021">
        <f t="shared" si="15"/>
        <v>13.68</v>
      </c>
      <c r="K438" s="1026"/>
      <c r="L438" s="1027"/>
      <c r="M438" s="676"/>
    </row>
    <row r="439" spans="2:13" ht="15" customHeight="1" x14ac:dyDescent="0.3">
      <c r="B439" s="676"/>
      <c r="C439" s="887" t="s">
        <v>2149</v>
      </c>
      <c r="D439" s="745" t="s">
        <v>583</v>
      </c>
      <c r="E439" s="881" t="s">
        <v>128</v>
      </c>
      <c r="F439" s="737">
        <v>1</v>
      </c>
      <c r="G439" s="1729">
        <v>14.48</v>
      </c>
      <c r="H439" s="1024"/>
      <c r="I439" s="1025"/>
      <c r="J439" s="1021">
        <f t="shared" si="15"/>
        <v>14.48</v>
      </c>
      <c r="K439" s="1026"/>
      <c r="L439" s="1027"/>
      <c r="M439" s="676"/>
    </row>
    <row r="440" spans="2:13" ht="15" customHeight="1" x14ac:dyDescent="0.3">
      <c r="B440" s="676"/>
      <c r="C440" s="887" t="s">
        <v>1776</v>
      </c>
      <c r="D440" s="745" t="s">
        <v>1777</v>
      </c>
      <c r="E440" s="881" t="s">
        <v>128</v>
      </c>
      <c r="F440" s="737">
        <v>1</v>
      </c>
      <c r="G440" s="1729">
        <v>23.13</v>
      </c>
      <c r="H440" s="1024"/>
      <c r="I440" s="1025"/>
      <c r="J440" s="1021">
        <f t="shared" si="15"/>
        <v>23.13</v>
      </c>
      <c r="K440" s="1026"/>
      <c r="L440" s="1027"/>
      <c r="M440" s="676"/>
    </row>
    <row r="441" spans="2:13" ht="15" customHeight="1" x14ac:dyDescent="0.3">
      <c r="B441" s="676"/>
      <c r="C441" s="887" t="s">
        <v>1803</v>
      </c>
      <c r="D441" s="745" t="s">
        <v>176</v>
      </c>
      <c r="E441" s="881" t="s">
        <v>128</v>
      </c>
      <c r="F441" s="737">
        <v>1</v>
      </c>
      <c r="G441" s="1729">
        <v>16.18</v>
      </c>
      <c r="H441" s="1024"/>
      <c r="I441" s="1025"/>
      <c r="J441" s="1021">
        <f t="shared" si="15"/>
        <v>16.18</v>
      </c>
      <c r="K441" s="1026"/>
      <c r="L441" s="1027"/>
      <c r="M441" s="676"/>
    </row>
    <row r="442" spans="2:13" ht="15" customHeight="1" x14ac:dyDescent="0.3">
      <c r="B442" s="676"/>
      <c r="C442" s="887" t="s">
        <v>1794</v>
      </c>
      <c r="D442" s="745" t="s">
        <v>3378</v>
      </c>
      <c r="E442" s="881" t="s">
        <v>128</v>
      </c>
      <c r="F442" s="737">
        <v>1</v>
      </c>
      <c r="G442" s="1729">
        <v>12.98</v>
      </c>
      <c r="H442" s="1024"/>
      <c r="I442" s="1025"/>
      <c r="J442" s="1021">
        <f t="shared" si="15"/>
        <v>12.98</v>
      </c>
      <c r="K442" s="1026"/>
      <c r="L442" s="1027"/>
      <c r="M442" s="676"/>
    </row>
    <row r="443" spans="2:13" ht="15" customHeight="1" x14ac:dyDescent="0.3">
      <c r="B443" s="676"/>
      <c r="C443" s="887" t="s">
        <v>1752</v>
      </c>
      <c r="D443" s="745" t="s">
        <v>1753</v>
      </c>
      <c r="E443" s="881" t="s">
        <v>125</v>
      </c>
      <c r="F443" s="737">
        <v>1</v>
      </c>
      <c r="G443" s="1729">
        <v>11.21</v>
      </c>
      <c r="H443" s="1024"/>
      <c r="I443" s="1025"/>
      <c r="J443" s="1021">
        <f t="shared" si="15"/>
        <v>11.21</v>
      </c>
      <c r="K443" s="1026"/>
      <c r="L443" s="1027"/>
      <c r="M443" s="676"/>
    </row>
    <row r="444" spans="2:13" ht="15" customHeight="1" x14ac:dyDescent="0.3">
      <c r="B444" s="676"/>
      <c r="C444" s="887" t="s">
        <v>1759</v>
      </c>
      <c r="D444" s="745" t="s">
        <v>686</v>
      </c>
      <c r="E444" s="881" t="s">
        <v>125</v>
      </c>
      <c r="F444" s="737">
        <v>1</v>
      </c>
      <c r="G444" s="1729">
        <v>18.73</v>
      </c>
      <c r="H444" s="1024"/>
      <c r="I444" s="1025"/>
      <c r="J444" s="1021">
        <f t="shared" si="15"/>
        <v>18.73</v>
      </c>
      <c r="K444" s="1026"/>
      <c r="L444" s="1027"/>
      <c r="M444" s="676"/>
    </row>
    <row r="445" spans="2:13" ht="15" customHeight="1" x14ac:dyDescent="0.3">
      <c r="B445" s="676"/>
      <c r="C445" s="887" t="s">
        <v>1757</v>
      </c>
      <c r="D445" s="745" t="s">
        <v>3375</v>
      </c>
      <c r="E445" s="881" t="s">
        <v>125</v>
      </c>
      <c r="F445" s="737">
        <v>1</v>
      </c>
      <c r="G445" s="1729">
        <v>4.47</v>
      </c>
      <c r="H445" s="1024"/>
      <c r="I445" s="1025"/>
      <c r="J445" s="1021">
        <f t="shared" si="15"/>
        <v>4.47</v>
      </c>
      <c r="K445" s="1026"/>
      <c r="L445" s="1027"/>
      <c r="M445" s="676"/>
    </row>
    <row r="446" spans="2:13" ht="15" customHeight="1" x14ac:dyDescent="0.3">
      <c r="B446" s="676"/>
      <c r="C446" s="887" t="s">
        <v>1773</v>
      </c>
      <c r="D446" s="745" t="s">
        <v>573</v>
      </c>
      <c r="E446" s="881" t="s">
        <v>125</v>
      </c>
      <c r="F446" s="737">
        <v>1</v>
      </c>
      <c r="G446" s="1729">
        <v>14.78</v>
      </c>
      <c r="H446" s="1024"/>
      <c r="I446" s="1025"/>
      <c r="J446" s="1021">
        <f t="shared" si="15"/>
        <v>14.78</v>
      </c>
      <c r="K446" s="1026"/>
      <c r="L446" s="1027"/>
      <c r="M446" s="676"/>
    </row>
    <row r="447" spans="2:13" ht="18" customHeight="1" x14ac:dyDescent="0.3">
      <c r="B447" s="676"/>
      <c r="C447" s="887" t="s">
        <v>2443</v>
      </c>
      <c r="D447" s="745" t="s">
        <v>3376</v>
      </c>
      <c r="E447" s="881" t="s">
        <v>125</v>
      </c>
      <c r="F447" s="737">
        <v>1</v>
      </c>
      <c r="G447" s="1729">
        <v>26.78</v>
      </c>
      <c r="H447" s="1024"/>
      <c r="I447" s="1025"/>
      <c r="J447" s="1021">
        <f t="shared" si="15"/>
        <v>26.78</v>
      </c>
      <c r="K447" s="1026"/>
      <c r="L447" s="1027"/>
      <c r="M447" s="676"/>
    </row>
    <row r="448" spans="2:13" ht="29.25" customHeight="1" x14ac:dyDescent="0.3">
      <c r="B448" s="676"/>
      <c r="C448" s="887" t="s">
        <v>1792</v>
      </c>
      <c r="D448" s="745" t="s">
        <v>3379</v>
      </c>
      <c r="E448" s="881" t="s">
        <v>125</v>
      </c>
      <c r="F448" s="737">
        <v>1</v>
      </c>
      <c r="G448" s="1729">
        <v>39.1</v>
      </c>
      <c r="H448" s="1024"/>
      <c r="I448" s="1025"/>
      <c r="J448" s="1021">
        <f t="shared" si="15"/>
        <v>39.1</v>
      </c>
      <c r="K448" s="1026"/>
      <c r="L448" s="1027"/>
      <c r="M448" s="676"/>
    </row>
    <row r="449" spans="2:13" ht="41.4" x14ac:dyDescent="0.25">
      <c r="B449" s="676"/>
      <c r="C449" s="887" t="s">
        <v>3380</v>
      </c>
      <c r="D449" s="745" t="s">
        <v>3381</v>
      </c>
      <c r="E449" s="881" t="s">
        <v>125</v>
      </c>
      <c r="F449" s="892">
        <v>1</v>
      </c>
      <c r="G449" s="1729">
        <v>347.87</v>
      </c>
      <c r="H449" s="1024"/>
      <c r="I449" s="1025"/>
      <c r="J449" s="1021">
        <f t="shared" si="15"/>
        <v>347.87</v>
      </c>
      <c r="K449" s="1026"/>
      <c r="L449" s="1027"/>
      <c r="M449" s="676"/>
    </row>
    <row r="450" spans="2:13" ht="15" customHeight="1" x14ac:dyDescent="0.25">
      <c r="B450" s="676"/>
      <c r="C450" s="887" t="s">
        <v>1823</v>
      </c>
      <c r="D450" s="745" t="s">
        <v>1824</v>
      </c>
      <c r="E450" s="881" t="s">
        <v>125</v>
      </c>
      <c r="F450" s="892">
        <v>1</v>
      </c>
      <c r="G450" s="1729">
        <v>60.34</v>
      </c>
      <c r="H450" s="1024"/>
      <c r="I450" s="1025"/>
      <c r="J450" s="1021">
        <f t="shared" si="15"/>
        <v>60.34</v>
      </c>
      <c r="K450" s="1026"/>
      <c r="L450" s="1027"/>
      <c r="M450" s="676"/>
    </row>
    <row r="451" spans="2:13" ht="15" customHeight="1" x14ac:dyDescent="0.25">
      <c r="B451" s="676"/>
      <c r="C451" s="887" t="s">
        <v>1796</v>
      </c>
      <c r="D451" s="745" t="s">
        <v>3382</v>
      </c>
      <c r="E451" s="881" t="s">
        <v>125</v>
      </c>
      <c r="F451" s="892">
        <v>1</v>
      </c>
      <c r="G451" s="1729">
        <v>14.15</v>
      </c>
      <c r="H451" s="1024"/>
      <c r="I451" s="1025"/>
      <c r="J451" s="1021">
        <f t="shared" si="15"/>
        <v>14.15</v>
      </c>
      <c r="K451" s="1026"/>
      <c r="L451" s="1027"/>
      <c r="M451" s="676"/>
    </row>
    <row r="452" spans="2:13" ht="15" customHeight="1" x14ac:dyDescent="0.3">
      <c r="B452" s="676"/>
      <c r="C452" s="887" t="s">
        <v>1754</v>
      </c>
      <c r="D452" s="745" t="s">
        <v>177</v>
      </c>
      <c r="E452" s="881" t="s">
        <v>786</v>
      </c>
      <c r="F452" s="737">
        <v>1</v>
      </c>
      <c r="G452" s="1729">
        <v>3.18</v>
      </c>
      <c r="H452" s="1024"/>
      <c r="I452" s="1025"/>
      <c r="J452" s="1021">
        <f t="shared" si="15"/>
        <v>3.18</v>
      </c>
      <c r="K452" s="1026"/>
      <c r="L452" s="1027"/>
      <c r="M452" s="676"/>
    </row>
    <row r="453" spans="2:13" ht="15" customHeight="1" x14ac:dyDescent="0.3">
      <c r="B453" s="676"/>
      <c r="C453" s="887" t="s">
        <v>2289</v>
      </c>
      <c r="D453" s="745" t="s">
        <v>3374</v>
      </c>
      <c r="E453" s="881" t="s">
        <v>787</v>
      </c>
      <c r="F453" s="737">
        <v>1</v>
      </c>
      <c r="G453" s="1729">
        <v>13.67</v>
      </c>
      <c r="H453" s="1024"/>
      <c r="I453" s="1025"/>
      <c r="J453" s="1021">
        <f t="shared" si="15"/>
        <v>13.67</v>
      </c>
      <c r="K453" s="1026"/>
      <c r="L453" s="1027"/>
      <c r="M453" s="676"/>
    </row>
    <row r="454" spans="2:13" ht="15" customHeight="1" x14ac:dyDescent="0.3">
      <c r="B454" s="676"/>
      <c r="C454" s="894"/>
      <c r="D454" s="745"/>
      <c r="E454" s="1028"/>
      <c r="F454" s="740"/>
      <c r="G454" s="1729"/>
      <c r="H454" s="1024"/>
      <c r="I454" s="1025"/>
      <c r="J454" s="1021"/>
      <c r="K454" s="1026"/>
      <c r="L454" s="1027"/>
      <c r="M454" s="676"/>
    </row>
    <row r="455" spans="2:13" ht="15" customHeight="1" x14ac:dyDescent="0.3">
      <c r="B455" s="676"/>
      <c r="C455" s="894"/>
      <c r="D455" s="1712" t="s">
        <v>1798</v>
      </c>
      <c r="E455" s="1028"/>
      <c r="F455" s="740"/>
      <c r="G455" s="1729"/>
      <c r="H455" s="1024"/>
      <c r="I455" s="1025"/>
      <c r="J455" s="1021"/>
      <c r="K455" s="1026"/>
      <c r="L455" s="1027"/>
      <c r="M455" s="676"/>
    </row>
    <row r="456" spans="2:13" ht="15" customHeight="1" x14ac:dyDescent="0.3">
      <c r="B456" s="676"/>
      <c r="C456" s="887" t="s">
        <v>1812</v>
      </c>
      <c r="D456" s="745" t="s">
        <v>3386</v>
      </c>
      <c r="E456" s="896" t="s">
        <v>121</v>
      </c>
      <c r="F456" s="737">
        <v>1</v>
      </c>
      <c r="G456" s="1729">
        <v>7.14</v>
      </c>
      <c r="H456" s="1024"/>
      <c r="I456" s="1025"/>
      <c r="J456" s="1021">
        <f t="shared" ref="J456:J478" si="16">F456*G456</f>
        <v>7.14</v>
      </c>
      <c r="K456" s="1026"/>
      <c r="L456" s="1027"/>
      <c r="M456" s="676"/>
    </row>
    <row r="457" spans="2:13" ht="15" customHeight="1" x14ac:dyDescent="0.3">
      <c r="B457" s="676"/>
      <c r="C457" s="887" t="s">
        <v>1836</v>
      </c>
      <c r="D457" s="745" t="s">
        <v>141</v>
      </c>
      <c r="E457" s="896" t="s">
        <v>121</v>
      </c>
      <c r="F457" s="737">
        <v>1</v>
      </c>
      <c r="G457" s="1729">
        <v>4</v>
      </c>
      <c r="H457" s="1024"/>
      <c r="I457" s="1025"/>
      <c r="J457" s="1021">
        <f t="shared" si="16"/>
        <v>4</v>
      </c>
      <c r="K457" s="1026"/>
      <c r="L457" s="1027"/>
      <c r="M457" s="676"/>
    </row>
    <row r="458" spans="2:13" ht="15" customHeight="1" x14ac:dyDescent="0.3">
      <c r="B458" s="676"/>
      <c r="C458" s="887" t="s">
        <v>1837</v>
      </c>
      <c r="D458" s="745" t="s">
        <v>142</v>
      </c>
      <c r="E458" s="896" t="s">
        <v>121</v>
      </c>
      <c r="F458" s="737">
        <v>1</v>
      </c>
      <c r="G458" s="1729">
        <v>6.38</v>
      </c>
      <c r="H458" s="1024"/>
      <c r="I458" s="1025"/>
      <c r="J458" s="1021">
        <f t="shared" si="16"/>
        <v>6.38</v>
      </c>
      <c r="K458" s="1026"/>
      <c r="L458" s="1027"/>
      <c r="M458" s="676"/>
    </row>
    <row r="459" spans="2:13" ht="15" customHeight="1" x14ac:dyDescent="0.3">
      <c r="B459" s="676"/>
      <c r="C459" s="887" t="s">
        <v>1840</v>
      </c>
      <c r="D459" s="745" t="s">
        <v>130</v>
      </c>
      <c r="E459" s="896" t="s">
        <v>121</v>
      </c>
      <c r="F459" s="737">
        <v>1</v>
      </c>
      <c r="G459" s="1729">
        <v>4.03</v>
      </c>
      <c r="H459" s="1024"/>
      <c r="I459" s="1025"/>
      <c r="J459" s="1021">
        <f t="shared" si="16"/>
        <v>4.03</v>
      </c>
      <c r="K459" s="1026"/>
      <c r="L459" s="1027"/>
      <c r="M459" s="676"/>
    </row>
    <row r="460" spans="2:13" ht="15" customHeight="1" x14ac:dyDescent="0.3">
      <c r="B460" s="676"/>
      <c r="C460" s="887" t="s">
        <v>1816</v>
      </c>
      <c r="D460" s="745" t="s">
        <v>3392</v>
      </c>
      <c r="E460" s="896" t="s">
        <v>121</v>
      </c>
      <c r="F460" s="890">
        <v>1</v>
      </c>
      <c r="G460" s="1729">
        <v>8.7200000000000006</v>
      </c>
      <c r="H460" s="1024"/>
      <c r="I460" s="1025"/>
      <c r="J460" s="1021">
        <f t="shared" si="16"/>
        <v>8.7200000000000006</v>
      </c>
      <c r="K460" s="1026"/>
      <c r="L460" s="1027"/>
      <c r="M460" s="676"/>
    </row>
    <row r="461" spans="2:13" ht="15" customHeight="1" x14ac:dyDescent="0.3">
      <c r="B461" s="676"/>
      <c r="C461" s="887" t="s">
        <v>1819</v>
      </c>
      <c r="D461" s="745" t="s">
        <v>835</v>
      </c>
      <c r="E461" s="896" t="s">
        <v>121</v>
      </c>
      <c r="F461" s="890">
        <v>1</v>
      </c>
      <c r="G461" s="1729">
        <v>4.22</v>
      </c>
      <c r="H461" s="1024"/>
      <c r="I461" s="1025"/>
      <c r="J461" s="1021">
        <f t="shared" si="16"/>
        <v>4.22</v>
      </c>
      <c r="K461" s="1026"/>
      <c r="L461" s="1027"/>
      <c r="M461" s="676"/>
    </row>
    <row r="462" spans="2:13" ht="15" customHeight="1" x14ac:dyDescent="0.3">
      <c r="B462" s="676"/>
      <c r="C462" s="887" t="s">
        <v>2222</v>
      </c>
      <c r="D462" s="745" t="s">
        <v>3392</v>
      </c>
      <c r="E462" s="896" t="s">
        <v>121</v>
      </c>
      <c r="F462" s="890">
        <v>1</v>
      </c>
      <c r="G462" s="1729">
        <v>13.09</v>
      </c>
      <c r="H462" s="1024"/>
      <c r="I462" s="1025"/>
      <c r="J462" s="1021">
        <f t="shared" si="16"/>
        <v>13.09</v>
      </c>
      <c r="K462" s="1026"/>
      <c r="L462" s="1027"/>
      <c r="M462" s="676"/>
    </row>
    <row r="463" spans="2:13" ht="15" customHeight="1" x14ac:dyDescent="0.3">
      <c r="B463" s="676"/>
      <c r="C463" s="887" t="s">
        <v>2214</v>
      </c>
      <c r="D463" s="745" t="s">
        <v>122</v>
      </c>
      <c r="E463" s="896" t="s">
        <v>121</v>
      </c>
      <c r="F463" s="890">
        <v>1</v>
      </c>
      <c r="G463" s="1729">
        <v>2.99</v>
      </c>
      <c r="H463" s="1024"/>
      <c r="I463" s="1025"/>
      <c r="J463" s="1021">
        <f t="shared" si="16"/>
        <v>2.99</v>
      </c>
      <c r="K463" s="1026"/>
      <c r="L463" s="1027"/>
      <c r="M463" s="676"/>
    </row>
    <row r="464" spans="2:13" ht="15" customHeight="1" x14ac:dyDescent="0.3">
      <c r="B464" s="676"/>
      <c r="C464" s="887" t="s">
        <v>2212</v>
      </c>
      <c r="D464" s="745" t="s">
        <v>122</v>
      </c>
      <c r="E464" s="896" t="s">
        <v>121</v>
      </c>
      <c r="F464" s="890">
        <v>1</v>
      </c>
      <c r="G464" s="1729">
        <v>2.48</v>
      </c>
      <c r="H464" s="1024"/>
      <c r="I464" s="1025"/>
      <c r="J464" s="1021">
        <f t="shared" si="16"/>
        <v>2.48</v>
      </c>
      <c r="K464" s="1026"/>
      <c r="L464" s="1027"/>
      <c r="M464" s="676"/>
    </row>
    <row r="465" spans="2:13" ht="15" customHeight="1" x14ac:dyDescent="0.3">
      <c r="B465" s="676"/>
      <c r="C465" s="887" t="s">
        <v>2460</v>
      </c>
      <c r="D465" s="745" t="s">
        <v>1644</v>
      </c>
      <c r="E465" s="896" t="s">
        <v>782</v>
      </c>
      <c r="F465" s="737">
        <v>1</v>
      </c>
      <c r="G465" s="1729">
        <v>3.6</v>
      </c>
      <c r="H465" s="1024"/>
      <c r="I465" s="1025"/>
      <c r="J465" s="1021">
        <f t="shared" si="16"/>
        <v>3.6</v>
      </c>
      <c r="K465" s="1026"/>
      <c r="L465" s="1027"/>
      <c r="M465" s="676"/>
    </row>
    <row r="466" spans="2:13" ht="15" customHeight="1" x14ac:dyDescent="0.3">
      <c r="B466" s="676"/>
      <c r="C466" s="887" t="s">
        <v>2218</v>
      </c>
      <c r="D466" s="745" t="s">
        <v>140</v>
      </c>
      <c r="E466" s="896" t="s">
        <v>782</v>
      </c>
      <c r="F466" s="890">
        <v>1</v>
      </c>
      <c r="G466" s="1729">
        <v>7.26</v>
      </c>
      <c r="H466" s="1024"/>
      <c r="I466" s="1025"/>
      <c r="J466" s="1021">
        <f t="shared" si="16"/>
        <v>7.26</v>
      </c>
      <c r="K466" s="1026"/>
      <c r="L466" s="1027"/>
      <c r="M466" s="676"/>
    </row>
    <row r="467" spans="2:13" ht="15" customHeight="1" x14ac:dyDescent="0.3">
      <c r="B467" s="676"/>
      <c r="C467" s="887" t="s">
        <v>1801</v>
      </c>
      <c r="D467" s="745" t="s">
        <v>155</v>
      </c>
      <c r="E467" s="881" t="s">
        <v>128</v>
      </c>
      <c r="F467" s="737">
        <v>1</v>
      </c>
      <c r="G467" s="1729">
        <v>12.32</v>
      </c>
      <c r="H467" s="1024"/>
      <c r="I467" s="1025"/>
      <c r="J467" s="1021">
        <f t="shared" si="16"/>
        <v>12.32</v>
      </c>
      <c r="K467" s="1026"/>
      <c r="L467" s="1027"/>
      <c r="M467" s="676"/>
    </row>
    <row r="468" spans="2:13" ht="15" customHeight="1" x14ac:dyDescent="0.3">
      <c r="B468" s="676"/>
      <c r="C468" s="887" t="s">
        <v>1805</v>
      </c>
      <c r="D468" s="745" t="s">
        <v>159</v>
      </c>
      <c r="E468" s="881" t="s">
        <v>128</v>
      </c>
      <c r="F468" s="737">
        <v>1</v>
      </c>
      <c r="G468" s="1729">
        <v>10.78</v>
      </c>
      <c r="H468" s="1024"/>
      <c r="I468" s="1025"/>
      <c r="J468" s="1021">
        <f t="shared" si="16"/>
        <v>10.78</v>
      </c>
      <c r="K468" s="1026"/>
      <c r="L468" s="1027"/>
      <c r="M468" s="676"/>
    </row>
    <row r="469" spans="2:13" ht="15" customHeight="1" x14ac:dyDescent="0.3">
      <c r="B469" s="676"/>
      <c r="C469" s="887" t="s">
        <v>1808</v>
      </c>
      <c r="D469" s="745" t="s">
        <v>3385</v>
      </c>
      <c r="E469" s="881" t="s">
        <v>128</v>
      </c>
      <c r="F469" s="737">
        <v>1</v>
      </c>
      <c r="G469" s="1729">
        <v>12.88</v>
      </c>
      <c r="H469" s="1024"/>
      <c r="I469" s="1025"/>
      <c r="J469" s="1021">
        <f t="shared" si="16"/>
        <v>12.88</v>
      </c>
      <c r="K469" s="1026"/>
      <c r="L469" s="1027"/>
      <c r="M469" s="676"/>
    </row>
    <row r="470" spans="2:13" ht="15" customHeight="1" x14ac:dyDescent="0.3">
      <c r="B470" s="676"/>
      <c r="C470" s="887" t="s">
        <v>1806</v>
      </c>
      <c r="D470" s="745" t="s">
        <v>1807</v>
      </c>
      <c r="E470" s="881" t="s">
        <v>128</v>
      </c>
      <c r="F470" s="737">
        <v>1</v>
      </c>
      <c r="G470" s="1729">
        <v>12.54</v>
      </c>
      <c r="H470" s="1024"/>
      <c r="I470" s="1025"/>
      <c r="J470" s="1021">
        <f t="shared" si="16"/>
        <v>12.54</v>
      </c>
      <c r="K470" s="1026"/>
      <c r="L470" s="1027"/>
      <c r="M470" s="676"/>
    </row>
    <row r="471" spans="2:13" ht="15" customHeight="1" x14ac:dyDescent="0.3">
      <c r="B471" s="676"/>
      <c r="C471" s="887" t="s">
        <v>1820</v>
      </c>
      <c r="D471" s="745" t="s">
        <v>277</v>
      </c>
      <c r="E471" s="881" t="s">
        <v>125</v>
      </c>
      <c r="F471" s="737">
        <v>1</v>
      </c>
      <c r="G471" s="1729">
        <v>16.559999999999999</v>
      </c>
      <c r="H471" s="1024"/>
      <c r="I471" s="1025"/>
      <c r="J471" s="1021">
        <f t="shared" si="16"/>
        <v>16.559999999999999</v>
      </c>
      <c r="K471" s="1026"/>
      <c r="L471" s="1027"/>
      <c r="M471" s="676"/>
    </row>
    <row r="472" spans="2:13" ht="15" customHeight="1" x14ac:dyDescent="0.3">
      <c r="B472" s="676"/>
      <c r="C472" s="887" t="s">
        <v>1821</v>
      </c>
      <c r="D472" s="745" t="s">
        <v>3375</v>
      </c>
      <c r="E472" s="881" t="s">
        <v>125</v>
      </c>
      <c r="F472" s="737">
        <v>1</v>
      </c>
      <c r="G472" s="1729">
        <v>8.25</v>
      </c>
      <c r="H472" s="1024"/>
      <c r="I472" s="1025"/>
      <c r="J472" s="1021">
        <f t="shared" si="16"/>
        <v>8.25</v>
      </c>
      <c r="K472" s="1026"/>
      <c r="L472" s="1027"/>
      <c r="M472" s="676"/>
    </row>
    <row r="473" spans="2:13" ht="15" customHeight="1" x14ac:dyDescent="0.3">
      <c r="B473" s="676"/>
      <c r="C473" s="887" t="s">
        <v>1835</v>
      </c>
      <c r="D473" s="745" t="s">
        <v>1753</v>
      </c>
      <c r="E473" s="881" t="s">
        <v>125</v>
      </c>
      <c r="F473" s="737">
        <v>1</v>
      </c>
      <c r="G473" s="1729">
        <v>8.93</v>
      </c>
      <c r="H473" s="1024"/>
      <c r="I473" s="1025"/>
      <c r="J473" s="1021">
        <f t="shared" si="16"/>
        <v>8.93</v>
      </c>
      <c r="K473" s="1026"/>
      <c r="L473" s="1027"/>
      <c r="M473" s="676"/>
    </row>
    <row r="474" spans="2:13" ht="15" customHeight="1" x14ac:dyDescent="0.3">
      <c r="B474" s="676"/>
      <c r="C474" s="887" t="s">
        <v>2454</v>
      </c>
      <c r="D474" s="745" t="s">
        <v>278</v>
      </c>
      <c r="E474" s="881" t="s">
        <v>125</v>
      </c>
      <c r="F474" s="737">
        <v>1</v>
      </c>
      <c r="G474" s="1729">
        <v>13.42</v>
      </c>
      <c r="H474" s="1024"/>
      <c r="I474" s="1025"/>
      <c r="J474" s="1021">
        <f t="shared" si="16"/>
        <v>13.42</v>
      </c>
      <c r="K474" s="1026"/>
      <c r="L474" s="1027"/>
      <c r="M474" s="676"/>
    </row>
    <row r="475" spans="2:13" ht="15" customHeight="1" x14ac:dyDescent="0.3">
      <c r="B475" s="676"/>
      <c r="C475" s="887" t="s">
        <v>2457</v>
      </c>
      <c r="D475" s="745" t="s">
        <v>3388</v>
      </c>
      <c r="E475" s="881" t="s">
        <v>125</v>
      </c>
      <c r="F475" s="737">
        <v>1</v>
      </c>
      <c r="G475" s="1729">
        <v>41.29</v>
      </c>
      <c r="H475" s="1024"/>
      <c r="I475" s="1025"/>
      <c r="J475" s="1021">
        <f t="shared" si="16"/>
        <v>41.29</v>
      </c>
      <c r="K475" s="1026"/>
      <c r="L475" s="1027"/>
      <c r="M475" s="676"/>
    </row>
    <row r="476" spans="2:13" ht="15" customHeight="1" x14ac:dyDescent="0.3">
      <c r="B476" s="676"/>
      <c r="C476" s="887" t="s">
        <v>3389</v>
      </c>
      <c r="D476" s="745" t="s">
        <v>573</v>
      </c>
      <c r="E476" s="881" t="s">
        <v>125</v>
      </c>
      <c r="F476" s="737">
        <v>1</v>
      </c>
      <c r="G476" s="1729">
        <v>15.3</v>
      </c>
      <c r="H476" s="1024"/>
      <c r="I476" s="1025"/>
      <c r="J476" s="1021">
        <f t="shared" si="16"/>
        <v>15.3</v>
      </c>
      <c r="K476" s="1026"/>
      <c r="L476" s="1027"/>
      <c r="M476" s="676"/>
    </row>
    <row r="477" spans="2:13" ht="15" customHeight="1" x14ac:dyDescent="0.3">
      <c r="B477" s="676"/>
      <c r="C477" s="887" t="s">
        <v>1804</v>
      </c>
      <c r="D477" s="745" t="s">
        <v>1894</v>
      </c>
      <c r="E477" s="881" t="s">
        <v>125</v>
      </c>
      <c r="F477" s="737">
        <v>1</v>
      </c>
      <c r="G477" s="1729">
        <v>10.039999999999999</v>
      </c>
      <c r="H477" s="1024"/>
      <c r="I477" s="1025"/>
      <c r="J477" s="1021">
        <f t="shared" si="16"/>
        <v>10.039999999999999</v>
      </c>
      <c r="K477" s="1026"/>
      <c r="L477" s="1027"/>
      <c r="M477" s="676"/>
    </row>
    <row r="478" spans="2:13" ht="15" customHeight="1" x14ac:dyDescent="0.3">
      <c r="B478" s="676"/>
      <c r="C478" s="887" t="s">
        <v>1811</v>
      </c>
      <c r="D478" s="745" t="s">
        <v>177</v>
      </c>
      <c r="E478" s="881" t="s">
        <v>786</v>
      </c>
      <c r="F478" s="737">
        <v>1</v>
      </c>
      <c r="G478" s="1729">
        <v>4.12</v>
      </c>
      <c r="H478" s="1024"/>
      <c r="I478" s="1025"/>
      <c r="J478" s="1021">
        <f t="shared" si="16"/>
        <v>4.12</v>
      </c>
      <c r="K478" s="1026"/>
      <c r="L478" s="1027"/>
      <c r="M478" s="676"/>
    </row>
    <row r="479" spans="2:13" ht="15" customHeight="1" x14ac:dyDescent="0.3">
      <c r="B479" s="676"/>
      <c r="C479" s="894"/>
      <c r="D479" s="745"/>
      <c r="E479" s="1028"/>
      <c r="F479" s="740"/>
      <c r="G479" s="1729"/>
      <c r="H479" s="1024"/>
      <c r="I479" s="1025"/>
      <c r="J479" s="1021"/>
      <c r="K479" s="1026"/>
      <c r="L479" s="1027"/>
      <c r="M479" s="676"/>
    </row>
    <row r="480" spans="2:13" ht="15" customHeight="1" x14ac:dyDescent="0.3">
      <c r="B480" s="676"/>
      <c r="C480" s="894"/>
      <c r="D480" s="1712" t="s">
        <v>1844</v>
      </c>
      <c r="E480" s="1028"/>
      <c r="F480" s="740"/>
      <c r="G480" s="1729"/>
      <c r="H480" s="1024"/>
      <c r="I480" s="1025"/>
      <c r="J480" s="1021"/>
      <c r="K480" s="1026"/>
      <c r="L480" s="1027"/>
      <c r="M480" s="676"/>
    </row>
    <row r="481" spans="2:13" ht="15" customHeight="1" x14ac:dyDescent="0.3">
      <c r="B481" s="676"/>
      <c r="C481" s="887" t="s">
        <v>2215</v>
      </c>
      <c r="D481" s="745" t="s">
        <v>122</v>
      </c>
      <c r="E481" s="896" t="s">
        <v>121</v>
      </c>
      <c r="F481" s="890">
        <v>1</v>
      </c>
      <c r="G481" s="1729">
        <v>4.7699999999999996</v>
      </c>
      <c r="H481" s="1024"/>
      <c r="I481" s="1025"/>
      <c r="J481" s="1021">
        <f t="shared" ref="J481:J497" si="17">F481*G481</f>
        <v>4.7699999999999996</v>
      </c>
      <c r="K481" s="1026"/>
      <c r="L481" s="1027"/>
      <c r="M481" s="676"/>
    </row>
    <row r="482" spans="2:13" ht="15" customHeight="1" x14ac:dyDescent="0.3">
      <c r="B482" s="676"/>
      <c r="C482" s="887" t="s">
        <v>1850</v>
      </c>
      <c r="D482" s="745" t="s">
        <v>122</v>
      </c>
      <c r="E482" s="896" t="s">
        <v>121</v>
      </c>
      <c r="F482" s="890">
        <v>1</v>
      </c>
      <c r="G482" s="1729">
        <v>4.3499999999999996</v>
      </c>
      <c r="H482" s="1024"/>
      <c r="I482" s="1025"/>
      <c r="J482" s="1021">
        <f t="shared" si="17"/>
        <v>4.3499999999999996</v>
      </c>
      <c r="K482" s="1026"/>
      <c r="L482" s="1027"/>
      <c r="M482" s="676"/>
    </row>
    <row r="483" spans="2:13" ht="15" customHeight="1" x14ac:dyDescent="0.3">
      <c r="B483" s="676"/>
      <c r="C483" s="887" t="s">
        <v>2220</v>
      </c>
      <c r="D483" s="745" t="s">
        <v>122</v>
      </c>
      <c r="E483" s="896" t="s">
        <v>121</v>
      </c>
      <c r="F483" s="890">
        <v>1</v>
      </c>
      <c r="G483" s="1729">
        <v>4.42</v>
      </c>
      <c r="H483" s="1024"/>
      <c r="I483" s="1025"/>
      <c r="J483" s="1021">
        <f t="shared" si="17"/>
        <v>4.42</v>
      </c>
      <c r="K483" s="1026"/>
      <c r="L483" s="1027"/>
      <c r="M483" s="676"/>
    </row>
    <row r="484" spans="2:13" ht="15" customHeight="1" x14ac:dyDescent="0.3">
      <c r="B484" s="676"/>
      <c r="C484" s="887" t="s">
        <v>1866</v>
      </c>
      <c r="D484" s="745" t="s">
        <v>122</v>
      </c>
      <c r="E484" s="896" t="s">
        <v>121</v>
      </c>
      <c r="F484" s="890">
        <v>1</v>
      </c>
      <c r="G484" s="1729">
        <v>4.03</v>
      </c>
      <c r="H484" s="1024"/>
      <c r="I484" s="1025"/>
      <c r="J484" s="1021">
        <f t="shared" si="17"/>
        <v>4.03</v>
      </c>
      <c r="K484" s="1026"/>
      <c r="L484" s="1027"/>
      <c r="M484" s="676"/>
    </row>
    <row r="485" spans="2:13" ht="15" customHeight="1" x14ac:dyDescent="0.3">
      <c r="B485" s="676"/>
      <c r="C485" s="887" t="s">
        <v>2211</v>
      </c>
      <c r="D485" s="745" t="s">
        <v>122</v>
      </c>
      <c r="E485" s="896" t="s">
        <v>121</v>
      </c>
      <c r="F485" s="890">
        <v>1</v>
      </c>
      <c r="G485" s="1729">
        <v>2.7</v>
      </c>
      <c r="H485" s="1024"/>
      <c r="I485" s="1025"/>
      <c r="J485" s="1021">
        <f t="shared" si="17"/>
        <v>2.7</v>
      </c>
      <c r="K485" s="1026"/>
      <c r="L485" s="1027"/>
      <c r="M485" s="676"/>
    </row>
    <row r="486" spans="2:13" ht="15" customHeight="1" x14ac:dyDescent="0.3">
      <c r="B486" s="676"/>
      <c r="C486" s="887" t="s">
        <v>2207</v>
      </c>
      <c r="D486" s="745" t="s">
        <v>122</v>
      </c>
      <c r="E486" s="896" t="s">
        <v>121</v>
      </c>
      <c r="F486" s="890">
        <v>1</v>
      </c>
      <c r="G486" s="1729">
        <v>4.2</v>
      </c>
      <c r="H486" s="1024"/>
      <c r="I486" s="1025"/>
      <c r="J486" s="1021">
        <f t="shared" si="17"/>
        <v>4.2</v>
      </c>
      <c r="K486" s="1026"/>
      <c r="L486" s="1027"/>
      <c r="M486" s="676"/>
    </row>
    <row r="487" spans="2:13" ht="15" customHeight="1" x14ac:dyDescent="0.3">
      <c r="B487" s="676"/>
      <c r="C487" s="887" t="s">
        <v>2216</v>
      </c>
      <c r="D487" s="745" t="s">
        <v>122</v>
      </c>
      <c r="E487" s="896" t="s">
        <v>121</v>
      </c>
      <c r="F487" s="737">
        <v>1</v>
      </c>
      <c r="G487" s="1729">
        <v>5.12</v>
      </c>
      <c r="H487" s="1024"/>
      <c r="I487" s="1025"/>
      <c r="J487" s="1021">
        <f t="shared" si="17"/>
        <v>5.12</v>
      </c>
      <c r="K487" s="1026"/>
      <c r="L487" s="1027"/>
      <c r="M487" s="676"/>
    </row>
    <row r="488" spans="2:13" ht="15" customHeight="1" x14ac:dyDescent="0.3">
      <c r="B488" s="676"/>
      <c r="C488" s="887" t="s">
        <v>1865</v>
      </c>
      <c r="D488" s="745" t="s">
        <v>122</v>
      </c>
      <c r="E488" s="896" t="s">
        <v>121</v>
      </c>
      <c r="F488" s="737">
        <v>1</v>
      </c>
      <c r="G488" s="1729">
        <v>4.21</v>
      </c>
      <c r="H488" s="1024"/>
      <c r="I488" s="1025"/>
      <c r="J488" s="1021">
        <f t="shared" si="17"/>
        <v>4.21</v>
      </c>
      <c r="K488" s="1026"/>
      <c r="L488" s="1027"/>
      <c r="M488" s="676"/>
    </row>
    <row r="489" spans="2:13" ht="15" customHeight="1" x14ac:dyDescent="0.3">
      <c r="B489" s="676"/>
      <c r="C489" s="887" t="s">
        <v>1881</v>
      </c>
      <c r="D489" s="745" t="s">
        <v>828</v>
      </c>
      <c r="E489" s="881" t="s">
        <v>120</v>
      </c>
      <c r="F489" s="737">
        <v>1</v>
      </c>
      <c r="G489" s="1729">
        <v>3.84</v>
      </c>
      <c r="H489" s="1024"/>
      <c r="I489" s="1025"/>
      <c r="J489" s="1021">
        <f t="shared" si="17"/>
        <v>3.84</v>
      </c>
      <c r="K489" s="1026"/>
      <c r="L489" s="1027"/>
      <c r="M489" s="676"/>
    </row>
    <row r="490" spans="2:13" ht="15" customHeight="1" x14ac:dyDescent="0.3">
      <c r="B490" s="676"/>
      <c r="C490" s="887" t="s">
        <v>2468</v>
      </c>
      <c r="D490" s="745" t="s">
        <v>827</v>
      </c>
      <c r="E490" s="881" t="s">
        <v>120</v>
      </c>
      <c r="F490" s="737">
        <v>1</v>
      </c>
      <c r="G490" s="1729">
        <v>2.1</v>
      </c>
      <c r="H490" s="1024"/>
      <c r="I490" s="1025"/>
      <c r="J490" s="1021">
        <f t="shared" si="17"/>
        <v>2.1</v>
      </c>
      <c r="K490" s="1026"/>
      <c r="L490" s="1027"/>
      <c r="M490" s="676"/>
    </row>
    <row r="491" spans="2:13" ht="15" customHeight="1" x14ac:dyDescent="0.3">
      <c r="B491" s="676"/>
      <c r="C491" s="887" t="s">
        <v>1883</v>
      </c>
      <c r="D491" s="745" t="s">
        <v>1644</v>
      </c>
      <c r="E491" s="896" t="s">
        <v>782</v>
      </c>
      <c r="F491" s="737">
        <v>1</v>
      </c>
      <c r="G491" s="1729">
        <v>4.88</v>
      </c>
      <c r="H491" s="1024"/>
      <c r="I491" s="1025"/>
      <c r="J491" s="1021">
        <f t="shared" si="17"/>
        <v>4.88</v>
      </c>
      <c r="K491" s="1026"/>
      <c r="L491" s="1027"/>
      <c r="M491" s="676"/>
    </row>
    <row r="492" spans="2:13" ht="15" customHeight="1" x14ac:dyDescent="0.3">
      <c r="B492" s="676"/>
      <c r="C492" s="887" t="s">
        <v>1901</v>
      </c>
      <c r="D492" s="745" t="s">
        <v>686</v>
      </c>
      <c r="E492" s="881" t="s">
        <v>125</v>
      </c>
      <c r="F492" s="737">
        <v>1</v>
      </c>
      <c r="G492" s="1729">
        <v>15.18</v>
      </c>
      <c r="H492" s="1024"/>
      <c r="I492" s="1025"/>
      <c r="J492" s="1021">
        <f t="shared" si="17"/>
        <v>15.18</v>
      </c>
      <c r="K492" s="1026"/>
      <c r="L492" s="1027"/>
      <c r="M492" s="676"/>
    </row>
    <row r="493" spans="2:13" ht="30" customHeight="1" x14ac:dyDescent="0.3">
      <c r="B493" s="676"/>
      <c r="C493" s="887" t="s">
        <v>2469</v>
      </c>
      <c r="D493" s="745" t="s">
        <v>3397</v>
      </c>
      <c r="E493" s="881" t="s">
        <v>125</v>
      </c>
      <c r="F493" s="737">
        <v>1</v>
      </c>
      <c r="G493" s="1729">
        <v>19.63</v>
      </c>
      <c r="H493" s="1024"/>
      <c r="I493" s="1025"/>
      <c r="J493" s="1021">
        <f t="shared" si="17"/>
        <v>19.63</v>
      </c>
      <c r="K493" s="1026"/>
      <c r="L493" s="1027"/>
      <c r="M493" s="676"/>
    </row>
    <row r="494" spans="2:13" ht="27" customHeight="1" x14ac:dyDescent="0.25">
      <c r="B494" s="676"/>
      <c r="C494" s="887" t="s">
        <v>3398</v>
      </c>
      <c r="D494" s="745" t="s">
        <v>3399</v>
      </c>
      <c r="E494" s="881" t="s">
        <v>125</v>
      </c>
      <c r="F494" s="892">
        <v>1</v>
      </c>
      <c r="G494" s="1729">
        <v>52.69</v>
      </c>
      <c r="H494" s="1024"/>
      <c r="I494" s="1025"/>
      <c r="J494" s="1021">
        <f t="shared" si="17"/>
        <v>52.69</v>
      </c>
      <c r="K494" s="1026"/>
      <c r="L494" s="1027"/>
      <c r="M494" s="676"/>
    </row>
    <row r="495" spans="2:13" ht="15" customHeight="1" x14ac:dyDescent="0.25">
      <c r="B495" s="676"/>
      <c r="C495" s="887" t="s">
        <v>2471</v>
      </c>
      <c r="D495" s="745" t="s">
        <v>3382</v>
      </c>
      <c r="E495" s="881" t="s">
        <v>125</v>
      </c>
      <c r="F495" s="892">
        <v>1</v>
      </c>
      <c r="G495" s="1729">
        <v>19.53</v>
      </c>
      <c r="H495" s="1024"/>
      <c r="I495" s="1025"/>
      <c r="J495" s="1021">
        <f t="shared" si="17"/>
        <v>19.53</v>
      </c>
      <c r="K495" s="1026"/>
      <c r="L495" s="1027"/>
      <c r="M495" s="676"/>
    </row>
    <row r="496" spans="2:13" ht="30.75" customHeight="1" x14ac:dyDescent="0.25">
      <c r="B496" s="676"/>
      <c r="C496" s="887" t="s">
        <v>3400</v>
      </c>
      <c r="D496" s="745" t="s">
        <v>3401</v>
      </c>
      <c r="E496" s="881" t="s">
        <v>125</v>
      </c>
      <c r="F496" s="892">
        <v>1</v>
      </c>
      <c r="G496" s="1729">
        <v>214.1</v>
      </c>
      <c r="H496" s="1024"/>
      <c r="I496" s="1025"/>
      <c r="J496" s="1021">
        <f t="shared" si="17"/>
        <v>214.1</v>
      </c>
      <c r="K496" s="1026"/>
      <c r="L496" s="1027"/>
      <c r="M496" s="676"/>
    </row>
    <row r="497" spans="2:13" ht="15" customHeight="1" x14ac:dyDescent="0.3">
      <c r="B497" s="676"/>
      <c r="C497" s="887" t="s">
        <v>1861</v>
      </c>
      <c r="D497" s="745" t="s">
        <v>177</v>
      </c>
      <c r="E497" s="881" t="s">
        <v>786</v>
      </c>
      <c r="F497" s="737">
        <v>1</v>
      </c>
      <c r="G497" s="1729">
        <v>4.28</v>
      </c>
      <c r="H497" s="1024"/>
      <c r="I497" s="1025"/>
      <c r="J497" s="1021">
        <f t="shared" si="17"/>
        <v>4.28</v>
      </c>
      <c r="K497" s="1026"/>
      <c r="L497" s="1027"/>
      <c r="M497" s="676"/>
    </row>
    <row r="498" spans="2:13" ht="15" customHeight="1" x14ac:dyDescent="0.3">
      <c r="B498" s="676"/>
      <c r="C498" s="894"/>
      <c r="D498" s="745"/>
      <c r="E498" s="1028"/>
      <c r="F498" s="740"/>
      <c r="G498" s="1729"/>
      <c r="H498" s="1024"/>
      <c r="I498" s="1025"/>
      <c r="J498" s="1021"/>
      <c r="K498" s="1026"/>
      <c r="L498" s="1027"/>
      <c r="M498" s="676"/>
    </row>
    <row r="499" spans="2:13" ht="15" customHeight="1" x14ac:dyDescent="0.3">
      <c r="B499" s="676"/>
      <c r="C499" s="894"/>
      <c r="D499" s="1712" t="s">
        <v>1929</v>
      </c>
      <c r="E499" s="1028"/>
      <c r="F499" s="740"/>
      <c r="G499" s="1729"/>
      <c r="H499" s="1024"/>
      <c r="I499" s="1025"/>
      <c r="J499" s="1021"/>
      <c r="K499" s="1026"/>
      <c r="L499" s="1027"/>
      <c r="M499" s="676"/>
    </row>
    <row r="500" spans="2:13" ht="15" customHeight="1" x14ac:dyDescent="0.3">
      <c r="B500" s="676"/>
      <c r="C500" s="887" t="s">
        <v>1903</v>
      </c>
      <c r="D500" s="745" t="s">
        <v>3386</v>
      </c>
      <c r="E500" s="896" t="s">
        <v>121</v>
      </c>
      <c r="F500" s="737">
        <v>1</v>
      </c>
      <c r="G500" s="1729">
        <v>6.07</v>
      </c>
      <c r="H500" s="1024"/>
      <c r="I500" s="1025"/>
      <c r="J500" s="1021">
        <f t="shared" ref="J500:J520" si="18">F500*G500</f>
        <v>6.07</v>
      </c>
      <c r="K500" s="1026"/>
      <c r="L500" s="1027"/>
      <c r="M500" s="676"/>
    </row>
    <row r="501" spans="2:13" ht="15" customHeight="1" x14ac:dyDescent="0.3">
      <c r="B501" s="676"/>
      <c r="C501" s="887" t="s">
        <v>1912</v>
      </c>
      <c r="D501" s="745" t="s">
        <v>142</v>
      </c>
      <c r="E501" s="896" t="s">
        <v>121</v>
      </c>
      <c r="F501" s="737">
        <v>1</v>
      </c>
      <c r="G501" s="1729">
        <v>6.6</v>
      </c>
      <c r="H501" s="1024"/>
      <c r="I501" s="1025"/>
      <c r="J501" s="1021">
        <f t="shared" si="18"/>
        <v>6.6</v>
      </c>
      <c r="K501" s="1026"/>
      <c r="L501" s="1027"/>
      <c r="M501" s="676"/>
    </row>
    <row r="502" spans="2:13" ht="15" customHeight="1" x14ac:dyDescent="0.3">
      <c r="B502" s="676"/>
      <c r="C502" s="887" t="s">
        <v>1915</v>
      </c>
      <c r="D502" s="745" t="s">
        <v>141</v>
      </c>
      <c r="E502" s="896" t="s">
        <v>121</v>
      </c>
      <c r="F502" s="737">
        <v>1</v>
      </c>
      <c r="G502" s="1729">
        <v>4.1900000000000004</v>
      </c>
      <c r="H502" s="1024"/>
      <c r="I502" s="1025"/>
      <c r="J502" s="1021">
        <f t="shared" si="18"/>
        <v>4.1900000000000004</v>
      </c>
      <c r="K502" s="1026"/>
      <c r="L502" s="1027"/>
      <c r="M502" s="676"/>
    </row>
    <row r="503" spans="2:13" ht="15" customHeight="1" x14ac:dyDescent="0.3">
      <c r="B503" s="676"/>
      <c r="C503" s="887" t="s">
        <v>1899</v>
      </c>
      <c r="D503" s="745" t="s">
        <v>130</v>
      </c>
      <c r="E503" s="896" t="s">
        <v>121</v>
      </c>
      <c r="F503" s="737">
        <v>1</v>
      </c>
      <c r="G503" s="1729">
        <v>3.22</v>
      </c>
      <c r="H503" s="1024"/>
      <c r="I503" s="1025"/>
      <c r="J503" s="1021">
        <f t="shared" si="18"/>
        <v>3.22</v>
      </c>
      <c r="K503" s="1026"/>
      <c r="L503" s="1027"/>
      <c r="M503" s="676"/>
    </row>
    <row r="504" spans="2:13" ht="15" customHeight="1" x14ac:dyDescent="0.3">
      <c r="B504" s="676"/>
      <c r="C504" s="887" t="s">
        <v>2208</v>
      </c>
      <c r="D504" s="745" t="s">
        <v>122</v>
      </c>
      <c r="E504" s="896" t="s">
        <v>121</v>
      </c>
      <c r="F504" s="890">
        <v>1</v>
      </c>
      <c r="G504" s="1729">
        <v>4.55</v>
      </c>
      <c r="H504" s="1024"/>
      <c r="I504" s="1025"/>
      <c r="J504" s="1021">
        <f t="shared" si="18"/>
        <v>4.55</v>
      </c>
      <c r="K504" s="1026"/>
      <c r="L504" s="1027"/>
      <c r="M504" s="676"/>
    </row>
    <row r="505" spans="2:13" ht="15" customHeight="1" x14ac:dyDescent="0.3">
      <c r="B505" s="676"/>
      <c r="C505" s="887" t="s">
        <v>2213</v>
      </c>
      <c r="D505" s="745" t="s">
        <v>122</v>
      </c>
      <c r="E505" s="896" t="s">
        <v>121</v>
      </c>
      <c r="F505" s="890">
        <v>1</v>
      </c>
      <c r="G505" s="1729">
        <v>3.9</v>
      </c>
      <c r="H505" s="1024"/>
      <c r="I505" s="1025"/>
      <c r="J505" s="1021">
        <f t="shared" si="18"/>
        <v>3.9</v>
      </c>
      <c r="K505" s="1026"/>
      <c r="L505" s="1027"/>
      <c r="M505" s="676"/>
    </row>
    <row r="506" spans="2:13" ht="15" customHeight="1" x14ac:dyDescent="0.3">
      <c r="B506" s="676"/>
      <c r="C506" s="887" t="s">
        <v>1918</v>
      </c>
      <c r="D506" s="745" t="s">
        <v>122</v>
      </c>
      <c r="E506" s="896" t="s">
        <v>121</v>
      </c>
      <c r="F506" s="890">
        <v>1</v>
      </c>
      <c r="G506" s="1729">
        <v>3.04</v>
      </c>
      <c r="H506" s="1024"/>
      <c r="I506" s="1025"/>
      <c r="J506" s="1021">
        <f t="shared" si="18"/>
        <v>3.04</v>
      </c>
      <c r="K506" s="1026"/>
      <c r="L506" s="1027"/>
      <c r="M506" s="676"/>
    </row>
    <row r="507" spans="2:13" ht="15" customHeight="1" x14ac:dyDescent="0.3">
      <c r="B507" s="676"/>
      <c r="C507" s="887" t="s">
        <v>1920</v>
      </c>
      <c r="D507" s="745" t="s">
        <v>122</v>
      </c>
      <c r="E507" s="896" t="s">
        <v>121</v>
      </c>
      <c r="F507" s="890">
        <v>1</v>
      </c>
      <c r="G507" s="1729">
        <v>2.91</v>
      </c>
      <c r="H507" s="1024"/>
      <c r="I507" s="1025"/>
      <c r="J507" s="1021">
        <f t="shared" si="18"/>
        <v>2.91</v>
      </c>
      <c r="K507" s="1026"/>
      <c r="L507" s="1027"/>
      <c r="M507" s="676"/>
    </row>
    <row r="508" spans="2:13" ht="15" customHeight="1" x14ac:dyDescent="0.3">
      <c r="B508" s="676"/>
      <c r="C508" s="887" t="s">
        <v>1923</v>
      </c>
      <c r="D508" s="745" t="s">
        <v>122</v>
      </c>
      <c r="E508" s="896" t="s">
        <v>121</v>
      </c>
      <c r="F508" s="890">
        <v>1</v>
      </c>
      <c r="G508" s="1729">
        <v>3.04</v>
      </c>
      <c r="H508" s="1024"/>
      <c r="I508" s="1025"/>
      <c r="J508" s="1021">
        <f t="shared" si="18"/>
        <v>3.04</v>
      </c>
      <c r="K508" s="1026"/>
      <c r="L508" s="1027"/>
      <c r="M508" s="676"/>
    </row>
    <row r="509" spans="2:13" ht="15" customHeight="1" x14ac:dyDescent="0.3">
      <c r="B509" s="676"/>
      <c r="C509" s="887" t="s">
        <v>1927</v>
      </c>
      <c r="D509" s="745" t="s">
        <v>122</v>
      </c>
      <c r="E509" s="896" t="s">
        <v>121</v>
      </c>
      <c r="F509" s="890">
        <v>1</v>
      </c>
      <c r="G509" s="1729">
        <v>2.96</v>
      </c>
      <c r="H509" s="1024"/>
      <c r="I509" s="1025"/>
      <c r="J509" s="1021">
        <f t="shared" si="18"/>
        <v>2.96</v>
      </c>
      <c r="K509" s="1026"/>
      <c r="L509" s="1027"/>
      <c r="M509" s="676"/>
    </row>
    <row r="510" spans="2:13" ht="15" customHeight="1" x14ac:dyDescent="0.3">
      <c r="B510" s="676"/>
      <c r="C510" s="887" t="s">
        <v>2210</v>
      </c>
      <c r="D510" s="745" t="s">
        <v>122</v>
      </c>
      <c r="E510" s="896" t="s">
        <v>121</v>
      </c>
      <c r="F510" s="890">
        <v>1</v>
      </c>
      <c r="G510" s="1729">
        <v>3.63</v>
      </c>
      <c r="H510" s="1024"/>
      <c r="I510" s="1025"/>
      <c r="J510" s="1021">
        <f t="shared" si="18"/>
        <v>3.63</v>
      </c>
      <c r="K510" s="1026"/>
      <c r="L510" s="1027"/>
      <c r="M510" s="676"/>
    </row>
    <row r="511" spans="2:13" ht="15" customHeight="1" x14ac:dyDescent="0.3">
      <c r="B511" s="676"/>
      <c r="C511" s="887" t="s">
        <v>2209</v>
      </c>
      <c r="D511" s="745" t="s">
        <v>122</v>
      </c>
      <c r="E511" s="896" t="s">
        <v>121</v>
      </c>
      <c r="F511" s="890">
        <v>1</v>
      </c>
      <c r="G511" s="1729">
        <v>3.85</v>
      </c>
      <c r="H511" s="1024"/>
      <c r="I511" s="1025"/>
      <c r="J511" s="1021">
        <f t="shared" si="18"/>
        <v>3.85</v>
      </c>
      <c r="K511" s="1026"/>
      <c r="L511" s="1027"/>
      <c r="M511" s="676"/>
    </row>
    <row r="512" spans="2:13" ht="15" customHeight="1" x14ac:dyDescent="0.3">
      <c r="B512" s="676"/>
      <c r="C512" s="887" t="s">
        <v>2165</v>
      </c>
      <c r="D512" s="745" t="s">
        <v>122</v>
      </c>
      <c r="E512" s="896" t="s">
        <v>121</v>
      </c>
      <c r="F512" s="737">
        <v>1</v>
      </c>
      <c r="G512" s="1729">
        <v>4.3899999999999997</v>
      </c>
      <c r="H512" s="1024"/>
      <c r="I512" s="1025"/>
      <c r="J512" s="1021">
        <f t="shared" si="18"/>
        <v>4.3899999999999997</v>
      </c>
      <c r="K512" s="1026"/>
      <c r="L512" s="1027"/>
      <c r="M512" s="676"/>
    </row>
    <row r="513" spans="2:13" ht="15" customHeight="1" x14ac:dyDescent="0.3">
      <c r="B513" s="676"/>
      <c r="C513" s="887" t="s">
        <v>1900</v>
      </c>
      <c r="D513" s="745" t="s">
        <v>834</v>
      </c>
      <c r="E513" s="881" t="s">
        <v>120</v>
      </c>
      <c r="F513" s="737">
        <v>1</v>
      </c>
      <c r="G513" s="1729">
        <v>2.21</v>
      </c>
      <c r="H513" s="1024"/>
      <c r="I513" s="1025"/>
      <c r="J513" s="1021">
        <f t="shared" si="18"/>
        <v>2.21</v>
      </c>
      <c r="K513" s="1026"/>
      <c r="L513" s="1027"/>
      <c r="M513" s="676"/>
    </row>
    <row r="514" spans="2:13" ht="15" customHeight="1" x14ac:dyDescent="0.3">
      <c r="B514" s="676"/>
      <c r="C514" s="887" t="s">
        <v>1913</v>
      </c>
      <c r="D514" s="745" t="s">
        <v>1469</v>
      </c>
      <c r="E514" s="896" t="s">
        <v>782</v>
      </c>
      <c r="F514" s="737">
        <v>1</v>
      </c>
      <c r="G514" s="1729">
        <v>4.05</v>
      </c>
      <c r="H514" s="1024"/>
      <c r="I514" s="1025"/>
      <c r="J514" s="1021">
        <f t="shared" si="18"/>
        <v>4.05</v>
      </c>
      <c r="K514" s="1026"/>
      <c r="L514" s="1027"/>
      <c r="M514" s="676"/>
    </row>
    <row r="515" spans="2:13" ht="15" customHeight="1" x14ac:dyDescent="0.3">
      <c r="B515" s="676"/>
      <c r="C515" s="887" t="s">
        <v>1902</v>
      </c>
      <c r="D515" s="745" t="s">
        <v>140</v>
      </c>
      <c r="E515" s="896" t="s">
        <v>782</v>
      </c>
      <c r="F515" s="890">
        <v>1</v>
      </c>
      <c r="G515" s="1729">
        <v>5.95</v>
      </c>
      <c r="H515" s="1024"/>
      <c r="I515" s="1025"/>
      <c r="J515" s="1021">
        <f t="shared" si="18"/>
        <v>5.95</v>
      </c>
      <c r="K515" s="1026"/>
      <c r="L515" s="1027"/>
      <c r="M515" s="676"/>
    </row>
    <row r="516" spans="2:13" ht="15" customHeight="1" x14ac:dyDescent="0.3">
      <c r="B516" s="676"/>
      <c r="C516" s="887" t="s">
        <v>3405</v>
      </c>
      <c r="D516" s="745" t="s">
        <v>573</v>
      </c>
      <c r="E516" s="881" t="s">
        <v>125</v>
      </c>
      <c r="F516" s="737">
        <v>1</v>
      </c>
      <c r="G516" s="1729">
        <v>11.81</v>
      </c>
      <c r="H516" s="1024"/>
      <c r="I516" s="1025"/>
      <c r="J516" s="1021">
        <f t="shared" si="18"/>
        <v>11.81</v>
      </c>
      <c r="K516" s="1026"/>
      <c r="L516" s="1027"/>
      <c r="M516" s="676"/>
    </row>
    <row r="517" spans="2:13" ht="15" customHeight="1" x14ac:dyDescent="0.3">
      <c r="B517" s="676"/>
      <c r="C517" s="887" t="s">
        <v>1905</v>
      </c>
      <c r="D517" s="745" t="s">
        <v>3406</v>
      </c>
      <c r="E517" s="881" t="s">
        <v>125</v>
      </c>
      <c r="F517" s="737">
        <v>1</v>
      </c>
      <c r="G517" s="1729">
        <v>11.14</v>
      </c>
      <c r="H517" s="1024"/>
      <c r="I517" s="1025"/>
      <c r="J517" s="1021">
        <f t="shared" si="18"/>
        <v>11.14</v>
      </c>
      <c r="K517" s="1026"/>
      <c r="L517" s="1027"/>
      <c r="M517" s="676"/>
    </row>
    <row r="518" spans="2:13" ht="15" customHeight="1" x14ac:dyDescent="0.3">
      <c r="B518" s="676"/>
      <c r="C518" s="887" t="s">
        <v>2217</v>
      </c>
      <c r="D518" s="745" t="s">
        <v>2382</v>
      </c>
      <c r="E518" s="881" t="s">
        <v>125</v>
      </c>
      <c r="F518" s="737">
        <v>1</v>
      </c>
      <c r="G518" s="1729">
        <v>5.84</v>
      </c>
      <c r="H518" s="1024"/>
      <c r="I518" s="1025"/>
      <c r="J518" s="1021">
        <f t="shared" si="18"/>
        <v>5.84</v>
      </c>
      <c r="K518" s="1026"/>
      <c r="L518" s="1027"/>
      <c r="M518" s="676"/>
    </row>
    <row r="519" spans="2:13" ht="15" customHeight="1" x14ac:dyDescent="0.3">
      <c r="B519" s="676"/>
      <c r="C519" s="887" t="s">
        <v>1893</v>
      </c>
      <c r="D519" s="745" t="s">
        <v>1894</v>
      </c>
      <c r="E519" s="881" t="s">
        <v>125</v>
      </c>
      <c r="F519" s="737">
        <v>1</v>
      </c>
      <c r="G519" s="1729">
        <v>9.92</v>
      </c>
      <c r="H519" s="1024"/>
      <c r="I519" s="1025"/>
      <c r="J519" s="1021">
        <f t="shared" si="18"/>
        <v>9.92</v>
      </c>
      <c r="K519" s="1026"/>
      <c r="L519" s="1027"/>
      <c r="M519" s="676"/>
    </row>
    <row r="520" spans="2:13" ht="15" customHeight="1" x14ac:dyDescent="0.3">
      <c r="B520" s="676"/>
      <c r="C520" s="887" t="s">
        <v>1914</v>
      </c>
      <c r="D520" s="745" t="s">
        <v>177</v>
      </c>
      <c r="E520" s="881" t="s">
        <v>786</v>
      </c>
      <c r="F520" s="737">
        <v>1</v>
      </c>
      <c r="G520" s="1729">
        <v>2.96</v>
      </c>
      <c r="H520" s="1024"/>
      <c r="I520" s="1025"/>
      <c r="J520" s="1021">
        <f t="shared" si="18"/>
        <v>2.96</v>
      </c>
      <c r="K520" s="1022"/>
      <c r="L520" s="1023"/>
      <c r="M520" s="676"/>
    </row>
    <row r="521" spans="2:13" ht="15" customHeight="1" x14ac:dyDescent="0.3">
      <c r="B521" s="676"/>
      <c r="C521" s="887"/>
      <c r="D521" s="745"/>
      <c r="E521" s="881"/>
      <c r="F521" s="737"/>
      <c r="G521" s="1729"/>
      <c r="H521" s="1559"/>
      <c r="I521" s="1020"/>
      <c r="J521" s="1021"/>
      <c r="K521" s="1022"/>
      <c r="L521" s="1023"/>
      <c r="M521" s="676"/>
    </row>
    <row r="522" spans="2:13" ht="15" customHeight="1" x14ac:dyDescent="0.25">
      <c r="B522" s="676"/>
      <c r="C522" s="746" t="s">
        <v>754</v>
      </c>
      <c r="D522" s="1911" t="s">
        <v>5067</v>
      </c>
      <c r="E522" s="1912"/>
      <c r="F522" s="1912"/>
      <c r="G522" s="1912"/>
      <c r="H522" s="1912"/>
      <c r="I522" s="1912"/>
      <c r="J522" s="1912"/>
      <c r="K522" s="1912"/>
      <c r="L522" s="1913"/>
      <c r="M522" s="676"/>
    </row>
    <row r="523" spans="2:13" ht="15" customHeight="1" x14ac:dyDescent="0.25">
      <c r="B523" s="676"/>
      <c r="C523" s="684" t="s">
        <v>1</v>
      </c>
      <c r="D523" s="1008" t="s">
        <v>2</v>
      </c>
      <c r="E523" s="691" t="s">
        <v>208</v>
      </c>
      <c r="F523" s="691" t="s">
        <v>45</v>
      </c>
      <c r="G523" s="713" t="s">
        <v>52</v>
      </c>
      <c r="H523" s="713" t="s">
        <v>47</v>
      </c>
      <c r="I523" s="713" t="s">
        <v>48</v>
      </c>
      <c r="J523" s="460" t="s">
        <v>49</v>
      </c>
      <c r="K523" s="93" t="s">
        <v>50</v>
      </c>
      <c r="L523" s="721" t="s">
        <v>3</v>
      </c>
      <c r="M523" s="676"/>
    </row>
    <row r="524" spans="2:13" ht="15" customHeight="1" x14ac:dyDescent="0.25">
      <c r="B524" s="676"/>
      <c r="C524" s="729"/>
      <c r="D524" s="730"/>
      <c r="E524" s="1009"/>
      <c r="F524" s="865"/>
      <c r="G524" s="1499"/>
      <c r="H524" s="707"/>
      <c r="I524" s="717"/>
      <c r="J524" s="1010"/>
      <c r="K524" s="145">
        <f>SUM(J528:J533)</f>
        <v>26.42</v>
      </c>
      <c r="L524" s="722"/>
      <c r="M524" s="676"/>
    </row>
    <row r="525" spans="2:13" ht="15" customHeight="1" x14ac:dyDescent="0.25">
      <c r="B525" s="676"/>
      <c r="C525" s="726"/>
      <c r="D525" s="1568"/>
      <c r="E525" s="1569"/>
      <c r="F525" s="1570"/>
      <c r="G525" s="1354"/>
      <c r="H525" s="686"/>
      <c r="I525" s="718"/>
      <c r="J525" s="569"/>
      <c r="K525" s="451"/>
      <c r="L525" s="723"/>
      <c r="M525" s="676"/>
    </row>
    <row r="526" spans="2:13" ht="15" customHeight="1" x14ac:dyDescent="0.3">
      <c r="B526" s="676"/>
      <c r="C526" s="894"/>
      <c r="D526" s="1716" t="s">
        <v>169</v>
      </c>
      <c r="E526" s="1028"/>
      <c r="F526" s="740"/>
      <c r="G526" s="1571" t="s">
        <v>4218</v>
      </c>
      <c r="H526" s="1024"/>
      <c r="I526" s="1025"/>
      <c r="J526" s="1021"/>
      <c r="K526" s="1026"/>
      <c r="L526" s="1027"/>
      <c r="M526" s="676"/>
    </row>
    <row r="527" spans="2:13" ht="15" customHeight="1" x14ac:dyDescent="0.3">
      <c r="B527" s="676"/>
      <c r="C527" s="894"/>
      <c r="D527" s="1712" t="s">
        <v>3287</v>
      </c>
      <c r="E527" s="1028"/>
      <c r="F527" s="740"/>
      <c r="G527" s="1729"/>
      <c r="H527" s="1024"/>
      <c r="I527" s="1025"/>
      <c r="J527" s="1021"/>
      <c r="K527" s="1026"/>
      <c r="L527" s="1027"/>
      <c r="M527" s="676"/>
    </row>
    <row r="528" spans="2:13" ht="15" customHeight="1" x14ac:dyDescent="0.3">
      <c r="B528" s="676"/>
      <c r="C528" s="873" t="s">
        <v>1383</v>
      </c>
      <c r="D528" s="775" t="s">
        <v>851</v>
      </c>
      <c r="E528" s="1572" t="s">
        <v>796</v>
      </c>
      <c r="F528" s="625">
        <v>1</v>
      </c>
      <c r="G528" s="1734">
        <v>19.5</v>
      </c>
      <c r="H528" s="618"/>
      <c r="I528" s="715"/>
      <c r="J528" s="1021">
        <f>F528*G528</f>
        <v>19.5</v>
      </c>
      <c r="K528" s="108"/>
      <c r="L528" s="1558"/>
      <c r="M528" s="676"/>
    </row>
    <row r="529" spans="2:13" ht="15" customHeight="1" x14ac:dyDescent="0.3">
      <c r="B529" s="676"/>
      <c r="C529" s="1573" t="s">
        <v>2556</v>
      </c>
      <c r="D529" s="775" t="s">
        <v>762</v>
      </c>
      <c r="E529" s="1572" t="s">
        <v>796</v>
      </c>
      <c r="F529" s="625">
        <v>1</v>
      </c>
      <c r="G529" s="1734">
        <v>3.42</v>
      </c>
      <c r="H529" s="618"/>
      <c r="I529" s="715"/>
      <c r="J529" s="1021">
        <f>F529*G529</f>
        <v>3.42</v>
      </c>
      <c r="K529" s="108"/>
      <c r="L529" s="1558"/>
      <c r="M529" s="676"/>
    </row>
    <row r="530" spans="2:13" ht="15" customHeight="1" x14ac:dyDescent="0.3">
      <c r="B530" s="676"/>
      <c r="C530" s="1574"/>
      <c r="D530" s="775"/>
      <c r="E530" s="1575"/>
      <c r="F530" s="1576"/>
      <c r="G530" s="1734"/>
      <c r="H530" s="618"/>
      <c r="I530" s="715"/>
      <c r="J530" s="1021"/>
      <c r="K530" s="108"/>
      <c r="L530" s="1558"/>
      <c r="M530" s="676"/>
    </row>
    <row r="531" spans="2:13" ht="15" customHeight="1" x14ac:dyDescent="0.3">
      <c r="B531" s="676"/>
      <c r="C531" s="894"/>
      <c r="D531" s="1714" t="s">
        <v>200</v>
      </c>
      <c r="E531" s="1028"/>
      <c r="F531" s="740"/>
      <c r="G531" s="1729"/>
      <c r="H531" s="1024"/>
      <c r="I531" s="1025"/>
      <c r="J531" s="1021"/>
      <c r="K531" s="1026"/>
      <c r="L531" s="1027"/>
      <c r="M531" s="676"/>
    </row>
    <row r="532" spans="2:13" ht="15" customHeight="1" x14ac:dyDescent="0.3">
      <c r="B532" s="676"/>
      <c r="C532" s="894"/>
      <c r="D532" s="1712" t="s">
        <v>1715</v>
      </c>
      <c r="E532" s="1028"/>
      <c r="F532" s="740"/>
      <c r="G532" s="1729"/>
      <c r="H532" s="1024"/>
      <c r="I532" s="1025"/>
      <c r="J532" s="1021"/>
      <c r="K532" s="1026"/>
      <c r="L532" s="1027"/>
      <c r="M532" s="676"/>
    </row>
    <row r="533" spans="2:13" ht="15" customHeight="1" x14ac:dyDescent="0.3">
      <c r="B533" s="676"/>
      <c r="C533" s="1577" t="s">
        <v>3411</v>
      </c>
      <c r="D533" s="775" t="s">
        <v>1719</v>
      </c>
      <c r="E533" s="1572" t="s">
        <v>796</v>
      </c>
      <c r="F533" s="625">
        <v>1</v>
      </c>
      <c r="G533" s="1734">
        <v>3.5</v>
      </c>
      <c r="H533" s="618"/>
      <c r="I533" s="715"/>
      <c r="J533" s="1021">
        <f>F533*G533</f>
        <v>3.5</v>
      </c>
      <c r="K533" s="108"/>
      <c r="L533" s="1558"/>
      <c r="M533" s="676"/>
    </row>
    <row r="534" spans="2:13" ht="15" customHeight="1" x14ac:dyDescent="0.3">
      <c r="B534" s="676"/>
      <c r="C534" s="887"/>
      <c r="D534" s="745"/>
      <c r="E534" s="881"/>
      <c r="F534" s="737"/>
      <c r="G534" s="1729"/>
      <c r="H534" s="1559"/>
      <c r="I534" s="1020"/>
      <c r="J534" s="1021"/>
      <c r="K534" s="1022"/>
      <c r="L534" s="1023"/>
      <c r="M534" s="676"/>
    </row>
    <row r="535" spans="2:13" ht="15" customHeight="1" x14ac:dyDescent="0.3">
      <c r="B535" s="676"/>
      <c r="C535" s="1560"/>
      <c r="D535" s="1715"/>
      <c r="E535" s="1561"/>
      <c r="F535" s="1562"/>
      <c r="G535" s="1733"/>
      <c r="H535" s="1563"/>
      <c r="I535" s="1564"/>
      <c r="J535" s="1565"/>
      <c r="K535" s="1566"/>
      <c r="L535" s="1567"/>
      <c r="M535" s="676"/>
    </row>
    <row r="536" spans="2:13" ht="15" customHeight="1" x14ac:dyDescent="0.25">
      <c r="B536" s="676"/>
      <c r="C536" s="746" t="s">
        <v>755</v>
      </c>
      <c r="D536" s="1911" t="s">
        <v>4219</v>
      </c>
      <c r="E536" s="1912"/>
      <c r="F536" s="1912"/>
      <c r="G536" s="1912"/>
      <c r="H536" s="1912"/>
      <c r="I536" s="1912"/>
      <c r="J536" s="1912"/>
      <c r="K536" s="1912"/>
      <c r="L536" s="1913"/>
      <c r="M536" s="676"/>
    </row>
    <row r="537" spans="2:13" ht="15" customHeight="1" x14ac:dyDescent="0.25">
      <c r="B537" s="676"/>
      <c r="C537" s="684" t="s">
        <v>1</v>
      </c>
      <c r="D537" s="1008" t="s">
        <v>2</v>
      </c>
      <c r="E537" s="691" t="s">
        <v>208</v>
      </c>
      <c r="F537" s="691" t="s">
        <v>45</v>
      </c>
      <c r="G537" s="713" t="s">
        <v>52</v>
      </c>
      <c r="H537" s="713" t="s">
        <v>47</v>
      </c>
      <c r="I537" s="713" t="s">
        <v>48</v>
      </c>
      <c r="J537" s="460" t="s">
        <v>49</v>
      </c>
      <c r="K537" s="93" t="s">
        <v>50</v>
      </c>
      <c r="L537" s="721" t="s">
        <v>3</v>
      </c>
      <c r="M537" s="676"/>
    </row>
    <row r="538" spans="2:13" ht="15" customHeight="1" x14ac:dyDescent="0.25">
      <c r="B538" s="676"/>
      <c r="C538" s="729"/>
      <c r="D538" s="730"/>
      <c r="E538" s="1009"/>
      <c r="F538" s="865"/>
      <c r="G538" s="1499"/>
      <c r="H538" s="707"/>
      <c r="I538" s="717"/>
      <c r="J538" s="1010"/>
      <c r="K538" s="145">
        <f>SUM(J539:J690)</f>
        <v>1766.7974999999994</v>
      </c>
      <c r="L538" s="722"/>
      <c r="M538" s="676"/>
    </row>
    <row r="539" spans="2:13" ht="15" customHeight="1" x14ac:dyDescent="0.3">
      <c r="B539" s="676"/>
      <c r="C539" s="1051"/>
      <c r="D539" s="1712"/>
      <c r="E539" s="1052"/>
      <c r="F539" s="1053"/>
      <c r="G539" s="1054"/>
      <c r="H539" s="1024"/>
      <c r="I539" s="1025"/>
      <c r="J539" s="1050"/>
      <c r="K539" s="1026"/>
      <c r="L539" s="1027"/>
      <c r="M539" s="676"/>
    </row>
    <row r="540" spans="2:13" ht="15" customHeight="1" x14ac:dyDescent="0.25">
      <c r="B540" s="676"/>
      <c r="C540" s="1060"/>
      <c r="D540" s="1714" t="s">
        <v>169</v>
      </c>
      <c r="E540" s="1047"/>
      <c r="F540" s="1061"/>
      <c r="G540" s="1062" t="s">
        <v>46</v>
      </c>
      <c r="H540" s="1024"/>
      <c r="I540" s="1025"/>
      <c r="J540" s="1050"/>
      <c r="K540" s="1026"/>
      <c r="L540" s="1027"/>
      <c r="M540" s="676"/>
    </row>
    <row r="541" spans="2:13" ht="15" customHeight="1" x14ac:dyDescent="0.25">
      <c r="B541" s="676"/>
      <c r="C541" s="1063"/>
      <c r="D541" s="1712" t="s">
        <v>3248</v>
      </c>
      <c r="E541" s="1038"/>
      <c r="F541" s="1064"/>
      <c r="G541" s="1065"/>
      <c r="H541" s="1024"/>
      <c r="I541" s="1025"/>
      <c r="J541" s="1050">
        <f>PRODUCT(F541:I541)</f>
        <v>0</v>
      </c>
      <c r="K541" s="1026"/>
      <c r="L541" s="1027"/>
      <c r="M541" s="676"/>
    </row>
    <row r="542" spans="2:13" ht="15" customHeight="1" x14ac:dyDescent="0.3">
      <c r="B542" s="676"/>
      <c r="C542" s="1046" t="s">
        <v>2226</v>
      </c>
      <c r="D542" s="1718" t="s">
        <v>2482</v>
      </c>
      <c r="E542" s="1066" t="s">
        <v>264</v>
      </c>
      <c r="F542" s="737">
        <v>1</v>
      </c>
      <c r="G542" s="1065">
        <v>15.18</v>
      </c>
      <c r="H542" s="1024"/>
      <c r="I542" s="1025"/>
      <c r="J542" s="1050">
        <f>PRODUCT(F542:I542)</f>
        <v>15.18</v>
      </c>
      <c r="K542" s="1026"/>
      <c r="L542" s="1027"/>
      <c r="M542" s="676"/>
    </row>
    <row r="543" spans="2:13" ht="15" customHeight="1" x14ac:dyDescent="0.3">
      <c r="B543" s="676"/>
      <c r="C543" s="1046" t="s">
        <v>2143</v>
      </c>
      <c r="D543" s="1718" t="s">
        <v>1055</v>
      </c>
      <c r="E543" s="1066" t="s">
        <v>264</v>
      </c>
      <c r="F543" s="737">
        <v>1</v>
      </c>
      <c r="G543" s="1065">
        <v>31.68</v>
      </c>
      <c r="H543" s="1024"/>
      <c r="I543" s="1025"/>
      <c r="J543" s="1050">
        <f>PRODUCT(F543:I543)</f>
        <v>31.68</v>
      </c>
      <c r="K543" s="1026"/>
      <c r="L543" s="1027"/>
      <c r="M543" s="676"/>
    </row>
    <row r="544" spans="2:13" ht="15" customHeight="1" x14ac:dyDescent="0.3">
      <c r="B544" s="676"/>
      <c r="C544" s="1046" t="s">
        <v>1054</v>
      </c>
      <c r="D544" s="1718" t="s">
        <v>1055</v>
      </c>
      <c r="E544" s="1066" t="s">
        <v>264</v>
      </c>
      <c r="F544" s="737">
        <v>1</v>
      </c>
      <c r="G544" s="1019">
        <v>18.239999999999998</v>
      </c>
      <c r="H544" s="1024"/>
      <c r="I544" s="1025"/>
      <c r="J544" s="1050">
        <f>F544*G544</f>
        <v>18.239999999999998</v>
      </c>
      <c r="K544" s="1026"/>
      <c r="L544" s="1027"/>
      <c r="M544" s="676"/>
    </row>
    <row r="545" spans="2:13" ht="15" customHeight="1" x14ac:dyDescent="0.25">
      <c r="B545" s="676"/>
      <c r="C545" s="887" t="s">
        <v>948</v>
      </c>
      <c r="D545" s="745" t="s">
        <v>209</v>
      </c>
      <c r="E545" s="881" t="s">
        <v>129</v>
      </c>
      <c r="F545" s="892">
        <v>1</v>
      </c>
      <c r="G545" s="882">
        <v>9.34</v>
      </c>
      <c r="H545" s="1024"/>
      <c r="I545" s="1025"/>
      <c r="J545" s="1050">
        <f>F545*G545</f>
        <v>9.34</v>
      </c>
      <c r="K545" s="1026"/>
      <c r="L545" s="1027"/>
      <c r="M545" s="676"/>
    </row>
    <row r="546" spans="2:13" ht="15" customHeight="1" x14ac:dyDescent="0.25">
      <c r="B546" s="676"/>
      <c r="C546" s="894" t="s">
        <v>958</v>
      </c>
      <c r="D546" s="745" t="s">
        <v>3261</v>
      </c>
      <c r="E546" s="881" t="s">
        <v>129</v>
      </c>
      <c r="F546" s="892">
        <v>1</v>
      </c>
      <c r="G546" s="895">
        <v>1.76</v>
      </c>
      <c r="H546" s="1024"/>
      <c r="I546" s="1025"/>
      <c r="J546" s="1050">
        <f>F546*G546</f>
        <v>1.76</v>
      </c>
      <c r="K546" s="1026"/>
      <c r="L546" s="1027"/>
      <c r="M546" s="676"/>
    </row>
    <row r="547" spans="2:13" ht="15" customHeight="1" x14ac:dyDescent="0.3">
      <c r="B547" s="676"/>
      <c r="C547" s="1063"/>
      <c r="D547" s="1718"/>
      <c r="E547" s="1066"/>
      <c r="F547" s="1053"/>
      <c r="G547" s="1019"/>
      <c r="H547" s="1024"/>
      <c r="I547" s="1025"/>
      <c r="J547" s="1050"/>
      <c r="K547" s="1026"/>
      <c r="L547" s="1027"/>
      <c r="M547" s="676"/>
    </row>
    <row r="548" spans="2:13" ht="15" customHeight="1" x14ac:dyDescent="0.25">
      <c r="B548" s="676"/>
      <c r="C548" s="1063"/>
      <c r="D548" s="1712" t="s">
        <v>3275</v>
      </c>
      <c r="E548" s="1038"/>
      <c r="F548" s="1064"/>
      <c r="G548" s="1065"/>
      <c r="H548" s="1024"/>
      <c r="I548" s="1025"/>
      <c r="J548" s="1050"/>
      <c r="K548" s="1026"/>
      <c r="L548" s="1027"/>
      <c r="M548" s="676"/>
    </row>
    <row r="549" spans="2:13" ht="15" customHeight="1" x14ac:dyDescent="0.3">
      <c r="B549" s="676"/>
      <c r="C549" s="928" t="s">
        <v>2549</v>
      </c>
      <c r="D549" s="745" t="s">
        <v>807</v>
      </c>
      <c r="E549" s="881" t="s">
        <v>798</v>
      </c>
      <c r="F549" s="737">
        <v>1</v>
      </c>
      <c r="G549" s="931">
        <v>46.71</v>
      </c>
      <c r="H549" s="1024"/>
      <c r="I549" s="1025"/>
      <c r="J549" s="1050">
        <f>PRODUCT(F549:I549)</f>
        <v>46.71</v>
      </c>
      <c r="K549" s="1026"/>
      <c r="L549" s="1027"/>
      <c r="M549" s="676"/>
    </row>
    <row r="550" spans="2:13" ht="15" customHeight="1" x14ac:dyDescent="0.3">
      <c r="B550" s="676"/>
      <c r="C550" s="928" t="s">
        <v>2550</v>
      </c>
      <c r="D550" s="745" t="s">
        <v>806</v>
      </c>
      <c r="E550" s="881" t="s">
        <v>798</v>
      </c>
      <c r="F550" s="737">
        <v>1</v>
      </c>
      <c r="G550" s="931">
        <v>9.2100000000000009</v>
      </c>
      <c r="H550" s="1024"/>
      <c r="I550" s="1025"/>
      <c r="J550" s="1050">
        <f>PRODUCT(F550:I550)</f>
        <v>9.2100000000000009</v>
      </c>
      <c r="K550" s="1026"/>
      <c r="L550" s="1027"/>
      <c r="M550" s="676"/>
    </row>
    <row r="551" spans="2:13" ht="15" customHeight="1" x14ac:dyDescent="0.3">
      <c r="B551" s="676"/>
      <c r="C551" s="928" t="s">
        <v>2551</v>
      </c>
      <c r="D551" s="745" t="s">
        <v>805</v>
      </c>
      <c r="E551" s="881" t="s">
        <v>798</v>
      </c>
      <c r="F551" s="737">
        <v>1</v>
      </c>
      <c r="G551" s="931">
        <v>27.68</v>
      </c>
      <c r="H551" s="1024"/>
      <c r="I551" s="1025"/>
      <c r="J551" s="1050">
        <f>PRODUCT(F551:I551)</f>
        <v>27.68</v>
      </c>
      <c r="K551" s="1026"/>
      <c r="L551" s="1027"/>
      <c r="M551" s="676"/>
    </row>
    <row r="552" spans="2:13" ht="15" customHeight="1" x14ac:dyDescent="0.3">
      <c r="B552" s="676"/>
      <c r="C552" s="933" t="s">
        <v>2552</v>
      </c>
      <c r="D552" s="745" t="s">
        <v>805</v>
      </c>
      <c r="E552" s="881" t="s">
        <v>798</v>
      </c>
      <c r="F552" s="737">
        <v>1</v>
      </c>
      <c r="G552" s="882">
        <v>23.83</v>
      </c>
      <c r="H552" s="1024"/>
      <c r="I552" s="1025"/>
      <c r="J552" s="1050">
        <f>PRODUCT(F552:I552)</f>
        <v>23.83</v>
      </c>
      <c r="K552" s="1026"/>
      <c r="L552" s="1027"/>
      <c r="M552" s="676"/>
    </row>
    <row r="553" spans="2:13" ht="15" customHeight="1" x14ac:dyDescent="0.3">
      <c r="B553" s="676"/>
      <c r="C553" s="887" t="s">
        <v>1008</v>
      </c>
      <c r="D553" s="745" t="s">
        <v>348</v>
      </c>
      <c r="E553" s="896" t="s">
        <v>134</v>
      </c>
      <c r="F553" s="737">
        <v>1</v>
      </c>
      <c r="G553" s="1735">
        <v>77.12</v>
      </c>
      <c r="H553" s="1024"/>
      <c r="I553" s="1025"/>
      <c r="J553" s="1050">
        <f t="shared" ref="J553:J561" si="19">F553*G553</f>
        <v>77.12</v>
      </c>
      <c r="K553" s="1026"/>
      <c r="L553" s="1027"/>
      <c r="M553" s="676"/>
    </row>
    <row r="554" spans="2:13" ht="15" customHeight="1" x14ac:dyDescent="0.3">
      <c r="B554" s="676"/>
      <c r="C554" s="887" t="s">
        <v>2485</v>
      </c>
      <c r="D554" s="745" t="s">
        <v>300</v>
      </c>
      <c r="E554" s="896" t="s">
        <v>134</v>
      </c>
      <c r="F554" s="737">
        <v>1</v>
      </c>
      <c r="G554" s="1735">
        <v>88.91</v>
      </c>
      <c r="H554" s="1024"/>
      <c r="I554" s="1025"/>
      <c r="J554" s="1050">
        <f t="shared" si="19"/>
        <v>88.91</v>
      </c>
      <c r="K554" s="1026"/>
      <c r="L554" s="1027"/>
      <c r="M554" s="676"/>
    </row>
    <row r="555" spans="2:13" ht="15" customHeight="1" x14ac:dyDescent="0.3">
      <c r="B555" s="676"/>
      <c r="C555" s="887" t="s">
        <v>1011</v>
      </c>
      <c r="D555" s="745" t="s">
        <v>372</v>
      </c>
      <c r="E555" s="896" t="s">
        <v>134</v>
      </c>
      <c r="F555" s="737">
        <v>1</v>
      </c>
      <c r="G555" s="1735">
        <v>20.16</v>
      </c>
      <c r="H555" s="1024"/>
      <c r="I555" s="1025"/>
      <c r="J555" s="1050">
        <f t="shared" si="19"/>
        <v>20.16</v>
      </c>
      <c r="K555" s="1026"/>
      <c r="L555" s="1027"/>
      <c r="M555" s="676"/>
    </row>
    <row r="556" spans="2:13" ht="15" customHeight="1" x14ac:dyDescent="0.3">
      <c r="B556" s="676"/>
      <c r="C556" s="887" t="s">
        <v>1012</v>
      </c>
      <c r="D556" s="745" t="s">
        <v>1013</v>
      </c>
      <c r="E556" s="896" t="s">
        <v>134</v>
      </c>
      <c r="F556" s="737">
        <v>1</v>
      </c>
      <c r="G556" s="1735">
        <v>11.14</v>
      </c>
      <c r="H556" s="1024"/>
      <c r="I556" s="1025"/>
      <c r="J556" s="1050">
        <f t="shared" si="19"/>
        <v>11.14</v>
      </c>
      <c r="K556" s="1026"/>
      <c r="L556" s="1027"/>
      <c r="M556" s="676"/>
    </row>
    <row r="557" spans="2:13" ht="15" customHeight="1" x14ac:dyDescent="0.3">
      <c r="B557" s="676"/>
      <c r="C557" s="887" t="s">
        <v>1017</v>
      </c>
      <c r="D557" s="745" t="s">
        <v>212</v>
      </c>
      <c r="E557" s="896" t="s">
        <v>134</v>
      </c>
      <c r="F557" s="737">
        <v>1</v>
      </c>
      <c r="G557" s="1735">
        <v>11.73</v>
      </c>
      <c r="H557" s="1024"/>
      <c r="I557" s="1025"/>
      <c r="J557" s="1050">
        <f t="shared" si="19"/>
        <v>11.73</v>
      </c>
      <c r="K557" s="1026"/>
      <c r="L557" s="1027"/>
      <c r="M557" s="676"/>
    </row>
    <row r="558" spans="2:13" ht="15" customHeight="1" x14ac:dyDescent="0.3">
      <c r="B558" s="676"/>
      <c r="C558" s="887" t="s">
        <v>2486</v>
      </c>
      <c r="D558" s="745" t="s">
        <v>196</v>
      </c>
      <c r="E558" s="896" t="s">
        <v>134</v>
      </c>
      <c r="F558" s="737">
        <v>1</v>
      </c>
      <c r="G558" s="1735">
        <v>66.400000000000006</v>
      </c>
      <c r="H558" s="1024"/>
      <c r="I558" s="1025"/>
      <c r="J558" s="1050">
        <f t="shared" si="19"/>
        <v>66.400000000000006</v>
      </c>
      <c r="K558" s="1026"/>
      <c r="L558" s="1027"/>
      <c r="M558" s="676"/>
    </row>
    <row r="559" spans="2:13" ht="15" customHeight="1" x14ac:dyDescent="0.3">
      <c r="B559" s="676"/>
      <c r="C559" s="887" t="s">
        <v>1373</v>
      </c>
      <c r="D559" s="745" t="s">
        <v>3276</v>
      </c>
      <c r="E559" s="896" t="s">
        <v>134</v>
      </c>
      <c r="F559" s="737">
        <v>1</v>
      </c>
      <c r="G559" s="1735">
        <v>31.18</v>
      </c>
      <c r="H559" s="1024"/>
      <c r="I559" s="1025"/>
      <c r="J559" s="1050">
        <f t="shared" si="19"/>
        <v>31.18</v>
      </c>
      <c r="K559" s="1026"/>
      <c r="L559" s="1027"/>
      <c r="M559" s="676"/>
    </row>
    <row r="560" spans="2:13" ht="15" customHeight="1" x14ac:dyDescent="0.3">
      <c r="B560" s="676"/>
      <c r="C560" s="887" t="s">
        <v>1376</v>
      </c>
      <c r="D560" s="745" t="s">
        <v>254</v>
      </c>
      <c r="E560" s="896" t="s">
        <v>134</v>
      </c>
      <c r="F560" s="737">
        <v>1</v>
      </c>
      <c r="G560" s="1735">
        <v>29.82</v>
      </c>
      <c r="H560" s="1024"/>
      <c r="I560" s="1025"/>
      <c r="J560" s="1050">
        <f t="shared" si="19"/>
        <v>29.82</v>
      </c>
      <c r="K560" s="1026"/>
      <c r="L560" s="1027"/>
      <c r="M560" s="676"/>
    </row>
    <row r="561" spans="2:13" ht="15" customHeight="1" x14ac:dyDescent="0.3">
      <c r="B561" s="676"/>
      <c r="C561" s="887" t="s">
        <v>853</v>
      </c>
      <c r="D561" s="745" t="s">
        <v>211</v>
      </c>
      <c r="E561" s="896" t="s">
        <v>134</v>
      </c>
      <c r="F561" s="737">
        <v>1</v>
      </c>
      <c r="G561" s="1735">
        <v>89.73</v>
      </c>
      <c r="H561" s="1024"/>
      <c r="I561" s="1025"/>
      <c r="J561" s="1050">
        <f t="shared" si="19"/>
        <v>89.73</v>
      </c>
      <c r="K561" s="1026"/>
      <c r="L561" s="1027"/>
      <c r="M561" s="676"/>
    </row>
    <row r="562" spans="2:13" ht="15" customHeight="1" x14ac:dyDescent="0.3">
      <c r="B562" s="676"/>
      <c r="C562" s="1865"/>
      <c r="D562" s="745"/>
      <c r="E562" s="1578"/>
      <c r="F562" s="1053"/>
      <c r="G562" s="882"/>
      <c r="H562" s="1024"/>
      <c r="I562" s="1025"/>
      <c r="J562" s="1050"/>
      <c r="K562" s="1026"/>
      <c r="L562" s="1027"/>
      <c r="M562" s="676"/>
    </row>
    <row r="563" spans="2:13" ht="15" customHeight="1" x14ac:dyDescent="0.25">
      <c r="B563" s="676"/>
      <c r="C563" s="1063"/>
      <c r="D563" s="1712" t="s">
        <v>3277</v>
      </c>
      <c r="E563" s="1066"/>
      <c r="F563" s="1073"/>
      <c r="G563" s="1065"/>
      <c r="H563" s="1024"/>
      <c r="I563" s="1025"/>
      <c r="J563" s="1050"/>
      <c r="K563" s="1026"/>
      <c r="L563" s="1027"/>
      <c r="M563" s="676"/>
    </row>
    <row r="564" spans="2:13" ht="15" customHeight="1" x14ac:dyDescent="0.3">
      <c r="B564" s="676"/>
      <c r="C564" s="887" t="s">
        <v>1033</v>
      </c>
      <c r="D564" s="745" t="s">
        <v>1034</v>
      </c>
      <c r="E564" s="881" t="s">
        <v>129</v>
      </c>
      <c r="F564" s="737">
        <v>1</v>
      </c>
      <c r="G564" s="1735">
        <v>12.92</v>
      </c>
      <c r="H564" s="1024"/>
      <c r="I564" s="1025"/>
      <c r="J564" s="1050">
        <f>F564*G564</f>
        <v>12.92</v>
      </c>
      <c r="K564" s="1026"/>
      <c r="L564" s="1027"/>
      <c r="M564" s="676"/>
    </row>
    <row r="565" spans="2:13" ht="15" customHeight="1" x14ac:dyDescent="0.3">
      <c r="B565" s="676"/>
      <c r="C565" s="1865"/>
      <c r="D565" s="745"/>
      <c r="E565" s="1578"/>
      <c r="F565" s="1053"/>
      <c r="G565" s="882"/>
      <c r="H565" s="1024"/>
      <c r="I565" s="1025"/>
      <c r="J565" s="1050"/>
      <c r="K565" s="1026"/>
      <c r="L565" s="1027"/>
      <c r="M565" s="676"/>
    </row>
    <row r="566" spans="2:13" ht="15" customHeight="1" x14ac:dyDescent="0.25">
      <c r="B566" s="676"/>
      <c r="C566" s="1063"/>
      <c r="D566" s="1712" t="s">
        <v>3287</v>
      </c>
      <c r="E566" s="1066"/>
      <c r="F566" s="1073"/>
      <c r="G566" s="1065"/>
      <c r="H566" s="1024"/>
      <c r="I566" s="1025"/>
      <c r="J566" s="1050"/>
      <c r="K566" s="1026"/>
      <c r="L566" s="1027"/>
      <c r="M566" s="676"/>
    </row>
    <row r="567" spans="2:13" ht="15" customHeight="1" x14ac:dyDescent="0.3">
      <c r="B567" s="676"/>
      <c r="C567" s="887" t="s">
        <v>1148</v>
      </c>
      <c r="D567" s="745" t="s">
        <v>351</v>
      </c>
      <c r="E567" s="881" t="s">
        <v>129</v>
      </c>
      <c r="F567" s="890">
        <v>1</v>
      </c>
      <c r="G567" s="1736">
        <v>16.63</v>
      </c>
      <c r="H567" s="1024"/>
      <c r="I567" s="1025"/>
      <c r="J567" s="1050">
        <f>F567*G567</f>
        <v>16.63</v>
      </c>
      <c r="K567" s="1026"/>
      <c r="L567" s="1027"/>
      <c r="M567" s="676"/>
    </row>
    <row r="568" spans="2:13" ht="15" customHeight="1" x14ac:dyDescent="0.3">
      <c r="B568" s="676"/>
      <c r="C568" s="887" t="s">
        <v>1151</v>
      </c>
      <c r="D568" s="745" t="s">
        <v>209</v>
      </c>
      <c r="E568" s="881" t="s">
        <v>129</v>
      </c>
      <c r="F568" s="890">
        <v>1</v>
      </c>
      <c r="G568" s="1736">
        <v>10.29</v>
      </c>
      <c r="H568" s="1024"/>
      <c r="I568" s="1025"/>
      <c r="J568" s="1050">
        <f>F568*G568</f>
        <v>10.29</v>
      </c>
      <c r="K568" s="1026"/>
      <c r="L568" s="1027"/>
      <c r="M568" s="676"/>
    </row>
    <row r="569" spans="2:13" ht="15" customHeight="1" x14ac:dyDescent="0.3">
      <c r="B569" s="676"/>
      <c r="C569" s="887" t="s">
        <v>1142</v>
      </c>
      <c r="D569" s="745" t="s">
        <v>209</v>
      </c>
      <c r="E569" s="881" t="s">
        <v>129</v>
      </c>
      <c r="F569" s="890">
        <v>1</v>
      </c>
      <c r="G569" s="1736">
        <v>7.13</v>
      </c>
      <c r="H569" s="1024"/>
      <c r="I569" s="1025"/>
      <c r="J569" s="1050">
        <f>F569*G569</f>
        <v>7.13</v>
      </c>
      <c r="K569" s="1026"/>
      <c r="L569" s="1027"/>
      <c r="M569" s="676"/>
    </row>
    <row r="570" spans="2:13" ht="15" customHeight="1" x14ac:dyDescent="0.3">
      <c r="B570" s="676"/>
      <c r="C570" s="1865"/>
      <c r="D570" s="745"/>
      <c r="E570" s="1578"/>
      <c r="F570" s="1053"/>
      <c r="G570" s="882"/>
      <c r="H570" s="1024"/>
      <c r="I570" s="1025"/>
      <c r="J570" s="1050"/>
      <c r="K570" s="1026"/>
      <c r="L570" s="1027"/>
      <c r="M570" s="676"/>
    </row>
    <row r="571" spans="2:13" ht="15" customHeight="1" x14ac:dyDescent="0.25">
      <c r="B571" s="676"/>
      <c r="C571" s="1063"/>
      <c r="D571" s="1712" t="s">
        <v>3306</v>
      </c>
      <c r="E571" s="1066"/>
      <c r="F571" s="1073"/>
      <c r="G571" s="1065"/>
      <c r="H571" s="1024"/>
      <c r="I571" s="1025"/>
      <c r="J571" s="1050"/>
      <c r="K571" s="1026"/>
      <c r="L571" s="1027"/>
      <c r="M571" s="676"/>
    </row>
    <row r="572" spans="2:13" ht="15" customHeight="1" x14ac:dyDescent="0.25">
      <c r="B572" s="676"/>
      <c r="C572" s="887" t="s">
        <v>1239</v>
      </c>
      <c r="D572" s="745" t="s">
        <v>209</v>
      </c>
      <c r="E572" s="881" t="s">
        <v>129</v>
      </c>
      <c r="F572" s="892">
        <v>1</v>
      </c>
      <c r="G572" s="889">
        <v>10.34</v>
      </c>
      <c r="H572" s="1024"/>
      <c r="I572" s="1025"/>
      <c r="J572" s="1050">
        <f>F572*G572</f>
        <v>10.34</v>
      </c>
      <c r="K572" s="1026"/>
      <c r="L572" s="1027"/>
      <c r="M572" s="676"/>
    </row>
    <row r="573" spans="2:13" ht="15" customHeight="1" x14ac:dyDescent="0.25">
      <c r="B573" s="676"/>
      <c r="C573" s="887" t="s">
        <v>1225</v>
      </c>
      <c r="D573" s="745" t="s">
        <v>1226</v>
      </c>
      <c r="E573" s="881" t="s">
        <v>129</v>
      </c>
      <c r="F573" s="892">
        <v>1</v>
      </c>
      <c r="G573" s="889">
        <v>6.46</v>
      </c>
      <c r="H573" s="1024"/>
      <c r="I573" s="1025"/>
      <c r="J573" s="1050">
        <f>F573*G573</f>
        <v>6.46</v>
      </c>
      <c r="K573" s="1026"/>
      <c r="L573" s="1027"/>
      <c r="M573" s="676"/>
    </row>
    <row r="574" spans="2:13" ht="15" customHeight="1" x14ac:dyDescent="0.3">
      <c r="B574" s="676"/>
      <c r="C574" s="1773"/>
      <c r="D574" s="745"/>
      <c r="E574" s="1579"/>
      <c r="F574" s="1053"/>
      <c r="G574" s="1735"/>
      <c r="H574" s="1024"/>
      <c r="I574" s="1025"/>
      <c r="J574" s="1866"/>
      <c r="K574" s="1026"/>
      <c r="L574" s="1027"/>
      <c r="M574" s="676"/>
    </row>
    <row r="575" spans="2:13" ht="15" customHeight="1" x14ac:dyDescent="0.25">
      <c r="B575" s="676"/>
      <c r="C575" s="1063"/>
      <c r="D575" s="1712" t="s">
        <v>3316</v>
      </c>
      <c r="E575" s="1019"/>
      <c r="F575" s="1074"/>
      <c r="G575" s="1019"/>
      <c r="H575" s="1024"/>
      <c r="I575" s="1025"/>
      <c r="J575" s="1050"/>
      <c r="K575" s="1026"/>
      <c r="L575" s="1027"/>
      <c r="M575" s="676"/>
    </row>
    <row r="576" spans="2:13" ht="15" customHeight="1" x14ac:dyDescent="0.25">
      <c r="B576" s="676"/>
      <c r="C576" s="1063"/>
      <c r="D576" s="1712" t="s">
        <v>69</v>
      </c>
      <c r="E576" s="1019"/>
      <c r="F576" s="1074"/>
      <c r="G576" s="1019"/>
      <c r="H576" s="1024"/>
      <c r="I576" s="1025"/>
      <c r="J576" s="1050"/>
      <c r="K576" s="1026"/>
      <c r="L576" s="1027"/>
      <c r="M576" s="676"/>
    </row>
    <row r="577" spans="2:13" ht="15" customHeight="1" x14ac:dyDescent="0.25">
      <c r="B577" s="676"/>
      <c r="C577" s="887" t="s">
        <v>1339</v>
      </c>
      <c r="D577" s="745" t="s">
        <v>351</v>
      </c>
      <c r="E577" s="881" t="s">
        <v>129</v>
      </c>
      <c r="F577" s="892">
        <v>1</v>
      </c>
      <c r="G577" s="889">
        <v>12.03</v>
      </c>
      <c r="H577" s="1024"/>
      <c r="I577" s="1025"/>
      <c r="J577" s="1050">
        <f>F577*G577</f>
        <v>12.03</v>
      </c>
      <c r="K577" s="1026"/>
      <c r="L577" s="1027"/>
      <c r="M577" s="676"/>
    </row>
    <row r="578" spans="2:13" ht="15" customHeight="1" x14ac:dyDescent="0.25">
      <c r="B578" s="676"/>
      <c r="C578" s="887" t="s">
        <v>1343</v>
      </c>
      <c r="D578" s="745" t="s">
        <v>1344</v>
      </c>
      <c r="E578" s="896" t="s">
        <v>134</v>
      </c>
      <c r="F578" s="892">
        <v>1</v>
      </c>
      <c r="G578" s="889">
        <v>40.19</v>
      </c>
      <c r="H578" s="1024"/>
      <c r="I578" s="1025"/>
      <c r="J578" s="1050">
        <f>F578*G578</f>
        <v>40.19</v>
      </c>
      <c r="K578" s="1026"/>
      <c r="L578" s="1027"/>
      <c r="M578" s="676"/>
    </row>
    <row r="579" spans="2:13" ht="15" customHeight="1" x14ac:dyDescent="0.25">
      <c r="B579" s="676"/>
      <c r="C579" s="887" t="s">
        <v>2494</v>
      </c>
      <c r="D579" s="745" t="s">
        <v>193</v>
      </c>
      <c r="E579" s="896" t="s">
        <v>134</v>
      </c>
      <c r="F579" s="892">
        <v>1</v>
      </c>
      <c r="G579" s="889">
        <v>58.53</v>
      </c>
      <c r="H579" s="1024"/>
      <c r="I579" s="1025"/>
      <c r="J579" s="1050">
        <f>F579*G579</f>
        <v>58.53</v>
      </c>
      <c r="K579" s="1026"/>
      <c r="L579" s="1027"/>
      <c r="M579" s="676"/>
    </row>
    <row r="580" spans="2:13" ht="33" customHeight="1" x14ac:dyDescent="0.25">
      <c r="B580" s="676"/>
      <c r="C580" s="887" t="s">
        <v>2495</v>
      </c>
      <c r="D580" s="745" t="s">
        <v>195</v>
      </c>
      <c r="E580" s="896" t="s">
        <v>134</v>
      </c>
      <c r="F580" s="892">
        <v>1</v>
      </c>
      <c r="G580" s="889">
        <v>39.94</v>
      </c>
      <c r="H580" s="1024"/>
      <c r="I580" s="1025"/>
      <c r="J580" s="1050">
        <f>F580*G580</f>
        <v>39.94</v>
      </c>
      <c r="K580" s="1026"/>
      <c r="L580" s="1027"/>
      <c r="M580" s="676"/>
    </row>
    <row r="581" spans="2:13" ht="15" customHeight="1" x14ac:dyDescent="0.25">
      <c r="B581" s="676"/>
      <c r="C581" s="887" t="s">
        <v>1448</v>
      </c>
      <c r="D581" s="745" t="s">
        <v>2481</v>
      </c>
      <c r="E581" s="896" t="s">
        <v>134</v>
      </c>
      <c r="F581" s="892">
        <v>1</v>
      </c>
      <c r="G581" s="889">
        <v>4.5</v>
      </c>
      <c r="H581" s="1024"/>
      <c r="I581" s="1025"/>
      <c r="J581" s="1050">
        <f>F581*G581</f>
        <v>4.5</v>
      </c>
      <c r="K581" s="1026"/>
      <c r="L581" s="1027"/>
      <c r="M581" s="676"/>
    </row>
    <row r="582" spans="2:13" ht="15" customHeight="1" x14ac:dyDescent="0.25">
      <c r="B582" s="676"/>
      <c r="C582" s="1063"/>
      <c r="D582" s="1712" t="s">
        <v>188</v>
      </c>
      <c r="E582" s="896"/>
      <c r="F582" s="892"/>
      <c r="G582" s="889"/>
      <c r="H582" s="1024"/>
      <c r="I582" s="1025"/>
      <c r="J582" s="1050"/>
      <c r="K582" s="1026"/>
      <c r="L582" s="1027"/>
      <c r="M582" s="676"/>
    </row>
    <row r="583" spans="2:13" ht="15" customHeight="1" x14ac:dyDescent="0.25">
      <c r="B583" s="676"/>
      <c r="C583" s="887" t="s">
        <v>1363</v>
      </c>
      <c r="D583" s="745" t="s">
        <v>223</v>
      </c>
      <c r="E583" s="896" t="s">
        <v>164</v>
      </c>
      <c r="F583" s="892">
        <v>1</v>
      </c>
      <c r="G583" s="889">
        <v>14.24</v>
      </c>
      <c r="H583" s="1024"/>
      <c r="I583" s="1025"/>
      <c r="J583" s="1050">
        <f>F583*G583</f>
        <v>14.24</v>
      </c>
      <c r="K583" s="1026"/>
      <c r="L583" s="1027"/>
      <c r="M583" s="676"/>
    </row>
    <row r="584" spans="2:13" ht="15" customHeight="1" x14ac:dyDescent="0.25">
      <c r="B584" s="676"/>
      <c r="C584" s="887" t="s">
        <v>1365</v>
      </c>
      <c r="D584" s="745" t="s">
        <v>1366</v>
      </c>
      <c r="E584" s="896" t="s">
        <v>164</v>
      </c>
      <c r="F584" s="892">
        <v>1</v>
      </c>
      <c r="G584" s="889">
        <v>11.97</v>
      </c>
      <c r="H584" s="1024"/>
      <c r="I584" s="1025"/>
      <c r="J584" s="1050">
        <f>F584*G584</f>
        <v>11.97</v>
      </c>
      <c r="K584" s="1026"/>
      <c r="L584" s="1027"/>
      <c r="M584" s="676"/>
    </row>
    <row r="585" spans="2:13" ht="15" customHeight="1" x14ac:dyDescent="0.25">
      <c r="B585" s="676"/>
      <c r="C585" s="887" t="s">
        <v>1394</v>
      </c>
      <c r="D585" s="745" t="s">
        <v>163</v>
      </c>
      <c r="E585" s="896" t="s">
        <v>164</v>
      </c>
      <c r="F585" s="892">
        <v>1</v>
      </c>
      <c r="G585" s="889">
        <v>25.47</v>
      </c>
      <c r="H585" s="1024"/>
      <c r="I585" s="1025"/>
      <c r="J585" s="1050">
        <f>F585*G585</f>
        <v>25.47</v>
      </c>
      <c r="K585" s="1026"/>
      <c r="L585" s="1027"/>
      <c r="M585" s="676"/>
    </row>
    <row r="586" spans="2:13" ht="15" customHeight="1" x14ac:dyDescent="0.25">
      <c r="B586" s="676"/>
      <c r="C586" s="887" t="s">
        <v>1395</v>
      </c>
      <c r="D586" s="745" t="s">
        <v>192</v>
      </c>
      <c r="E586" s="896" t="s">
        <v>164</v>
      </c>
      <c r="F586" s="892">
        <v>1</v>
      </c>
      <c r="G586" s="889">
        <v>50.81</v>
      </c>
      <c r="H586" s="1024"/>
      <c r="I586" s="1025"/>
      <c r="J586" s="1050">
        <f>F586*G586</f>
        <v>50.81</v>
      </c>
      <c r="K586" s="1026"/>
      <c r="L586" s="1027"/>
      <c r="M586" s="676"/>
    </row>
    <row r="587" spans="2:13" ht="15" customHeight="1" x14ac:dyDescent="0.25">
      <c r="B587" s="676"/>
      <c r="C587" s="887" t="s">
        <v>3688</v>
      </c>
      <c r="D587" s="745" t="s">
        <v>4726</v>
      </c>
      <c r="E587" s="896" t="s">
        <v>4727</v>
      </c>
      <c r="F587" s="892">
        <v>1</v>
      </c>
      <c r="G587" s="889">
        <v>41.99</v>
      </c>
      <c r="H587" s="1024"/>
      <c r="I587" s="1025"/>
      <c r="J587" s="1050">
        <f>F587*G587</f>
        <v>41.99</v>
      </c>
      <c r="K587" s="1026"/>
      <c r="L587" s="1027"/>
      <c r="M587" s="676"/>
    </row>
    <row r="588" spans="2:13" ht="15" customHeight="1" x14ac:dyDescent="0.25">
      <c r="B588" s="676"/>
      <c r="C588" s="887"/>
      <c r="D588" s="745" t="s">
        <v>4728</v>
      </c>
      <c r="E588" s="896"/>
      <c r="F588" s="892">
        <v>-1</v>
      </c>
      <c r="G588" s="889">
        <v>6</v>
      </c>
      <c r="H588" s="1024"/>
      <c r="I588" s="1025">
        <v>0.25</v>
      </c>
      <c r="J588" s="1050">
        <f>G588*I588*F588</f>
        <v>-1.5</v>
      </c>
      <c r="K588" s="1026"/>
      <c r="L588" s="1027"/>
      <c r="M588" s="676"/>
    </row>
    <row r="589" spans="2:13" ht="15" customHeight="1" x14ac:dyDescent="0.25">
      <c r="B589" s="676"/>
      <c r="C589" s="887"/>
      <c r="D589" s="745" t="s">
        <v>4729</v>
      </c>
      <c r="E589" s="896"/>
      <c r="F589" s="892">
        <v>-1</v>
      </c>
      <c r="G589" s="889">
        <v>1</v>
      </c>
      <c r="H589" s="1024"/>
      <c r="I589" s="1025">
        <v>1</v>
      </c>
      <c r="J589" s="1050">
        <f>G589*I589*F589</f>
        <v>-1</v>
      </c>
      <c r="K589" s="1026"/>
      <c r="L589" s="1027"/>
      <c r="M589" s="676"/>
    </row>
    <row r="590" spans="2:13" ht="15" customHeight="1" x14ac:dyDescent="0.25">
      <c r="B590" s="676"/>
      <c r="C590" s="887" t="s">
        <v>4730</v>
      </c>
      <c r="D590" s="745" t="s">
        <v>163</v>
      </c>
      <c r="E590" s="896" t="s">
        <v>4727</v>
      </c>
      <c r="F590" s="892">
        <v>1</v>
      </c>
      <c r="G590" s="889">
        <v>43.37</v>
      </c>
      <c r="H590" s="1024"/>
      <c r="I590" s="1025"/>
      <c r="J590" s="1050">
        <f>F590*G590</f>
        <v>43.37</v>
      </c>
      <c r="K590" s="1026"/>
      <c r="L590" s="1027"/>
      <c r="M590" s="676"/>
    </row>
    <row r="591" spans="2:13" ht="15" customHeight="1" x14ac:dyDescent="0.25">
      <c r="B591" s="676"/>
      <c r="C591" s="887"/>
      <c r="D591" s="745"/>
      <c r="E591" s="896"/>
      <c r="F591" s="892">
        <v>-1</v>
      </c>
      <c r="G591" s="889">
        <v>1.54</v>
      </c>
      <c r="H591" s="1024"/>
      <c r="I591" s="1025"/>
      <c r="J591" s="1050">
        <f>F591*G591</f>
        <v>-1.54</v>
      </c>
      <c r="K591" s="1026"/>
      <c r="L591" s="1027"/>
      <c r="M591" s="676"/>
    </row>
    <row r="592" spans="2:13" ht="15" customHeight="1" x14ac:dyDescent="0.25">
      <c r="B592" s="676"/>
      <c r="C592" s="1063"/>
      <c r="D592" s="1712" t="s">
        <v>119</v>
      </c>
      <c r="E592" s="1019"/>
      <c r="F592" s="1074"/>
      <c r="G592" s="1019"/>
      <c r="H592" s="1024"/>
      <c r="I592" s="1025"/>
      <c r="J592" s="1050"/>
      <c r="K592" s="1026"/>
      <c r="L592" s="1027"/>
      <c r="M592" s="676"/>
    </row>
    <row r="593" spans="2:13" ht="15" customHeight="1" x14ac:dyDescent="0.25">
      <c r="B593" s="676"/>
      <c r="C593" s="887" t="s">
        <v>1405</v>
      </c>
      <c r="D593" s="745" t="s">
        <v>351</v>
      </c>
      <c r="E593" s="881" t="s">
        <v>129</v>
      </c>
      <c r="F593" s="892">
        <v>1</v>
      </c>
      <c r="G593" s="889">
        <v>11.21</v>
      </c>
      <c r="H593" s="1024"/>
      <c r="I593" s="1025"/>
      <c r="J593" s="1050">
        <f>F593*G593</f>
        <v>11.21</v>
      </c>
      <c r="K593" s="1026"/>
      <c r="L593" s="1027"/>
      <c r="M593" s="676"/>
    </row>
    <row r="594" spans="2:13" ht="15" customHeight="1" x14ac:dyDescent="0.25">
      <c r="B594" s="676"/>
      <c r="C594" s="1063"/>
      <c r="D594" s="1712" t="s">
        <v>68</v>
      </c>
      <c r="E594" s="1019"/>
      <c r="F594" s="1074"/>
      <c r="G594" s="1019"/>
      <c r="H594" s="1024"/>
      <c r="I594" s="1025"/>
      <c r="J594" s="1050"/>
      <c r="K594" s="1026"/>
      <c r="L594" s="1027"/>
      <c r="M594" s="676"/>
    </row>
    <row r="595" spans="2:13" ht="15" customHeight="1" x14ac:dyDescent="0.25">
      <c r="B595" s="676"/>
      <c r="C595" s="1075" t="s">
        <v>1446</v>
      </c>
      <c r="D595" s="1719" t="s">
        <v>1447</v>
      </c>
      <c r="E595" s="881" t="s">
        <v>129</v>
      </c>
      <c r="F595" s="892">
        <v>1</v>
      </c>
      <c r="G595" s="889">
        <v>3.75</v>
      </c>
      <c r="H595" s="1024"/>
      <c r="I595" s="1025"/>
      <c r="J595" s="1050">
        <f>F595*G595</f>
        <v>3.75</v>
      </c>
      <c r="K595" s="1026"/>
      <c r="L595" s="1027"/>
      <c r="M595" s="676"/>
    </row>
    <row r="596" spans="2:13" ht="15" customHeight="1" x14ac:dyDescent="0.3">
      <c r="B596" s="676"/>
      <c r="C596" s="1080"/>
      <c r="D596" s="1712" t="s">
        <v>925</v>
      </c>
      <c r="E596" s="1079"/>
      <c r="F596" s="737"/>
      <c r="G596" s="1735"/>
      <c r="H596" s="1024"/>
      <c r="I596" s="1025"/>
      <c r="J596" s="1049"/>
      <c r="K596" s="1026"/>
      <c r="L596" s="1027"/>
      <c r="M596" s="676"/>
    </row>
    <row r="597" spans="2:13" ht="15" customHeight="1" x14ac:dyDescent="0.3">
      <c r="B597" s="676"/>
      <c r="C597" s="887" t="s">
        <v>958</v>
      </c>
      <c r="D597" s="745" t="s">
        <v>329</v>
      </c>
      <c r="E597" s="881" t="s">
        <v>129</v>
      </c>
      <c r="F597" s="737">
        <v>1</v>
      </c>
      <c r="G597" s="1735">
        <v>2.5299999999999998</v>
      </c>
      <c r="H597" s="1024"/>
      <c r="I597" s="1025"/>
      <c r="J597" s="1049">
        <f t="shared" ref="J597:J598" si="20">F597*G597</f>
        <v>2.5299999999999998</v>
      </c>
      <c r="K597" s="1026"/>
      <c r="L597" s="1027"/>
      <c r="M597" s="676"/>
    </row>
    <row r="598" spans="2:13" ht="15" customHeight="1" x14ac:dyDescent="0.3">
      <c r="B598" s="676"/>
      <c r="C598" s="887" t="s">
        <v>948</v>
      </c>
      <c r="D598" s="745" t="s">
        <v>4739</v>
      </c>
      <c r="E598" s="881" t="s">
        <v>129</v>
      </c>
      <c r="F598" s="737">
        <v>1</v>
      </c>
      <c r="G598" s="1735">
        <v>9.09</v>
      </c>
      <c r="H598" s="1024"/>
      <c r="I598" s="1025"/>
      <c r="J598" s="1049">
        <f t="shared" si="20"/>
        <v>9.09</v>
      </c>
      <c r="K598" s="1026"/>
      <c r="L598" s="1027"/>
      <c r="M598" s="676"/>
    </row>
    <row r="599" spans="2:13" ht="15" customHeight="1" x14ac:dyDescent="0.3">
      <c r="B599" s="676"/>
      <c r="C599" s="1081"/>
      <c r="D599" s="1712" t="s">
        <v>1021</v>
      </c>
      <c r="E599" s="1082"/>
      <c r="F599" s="737"/>
      <c r="G599" s="1735"/>
      <c r="H599" s="1024"/>
      <c r="I599" s="1025"/>
      <c r="J599" s="1049"/>
      <c r="K599" s="1026"/>
      <c r="L599" s="1027"/>
      <c r="M599" s="676"/>
    </row>
    <row r="600" spans="2:13" ht="15" customHeight="1" x14ac:dyDescent="0.3">
      <c r="B600" s="676"/>
      <c r="C600" s="887" t="s">
        <v>1033</v>
      </c>
      <c r="D600" s="745" t="s">
        <v>1034</v>
      </c>
      <c r="E600" s="881" t="s">
        <v>129</v>
      </c>
      <c r="F600" s="890">
        <v>1</v>
      </c>
      <c r="G600" s="1735">
        <v>12.91</v>
      </c>
      <c r="H600" s="1024"/>
      <c r="I600" s="1025"/>
      <c r="J600" s="1049">
        <f>F600*G600</f>
        <v>12.91</v>
      </c>
      <c r="K600" s="1026"/>
      <c r="L600" s="1027"/>
      <c r="M600" s="676"/>
    </row>
    <row r="601" spans="2:13" ht="15" customHeight="1" x14ac:dyDescent="0.25">
      <c r="B601" s="676"/>
      <c r="C601" s="1081"/>
      <c r="D601" s="1712" t="s">
        <v>1102</v>
      </c>
      <c r="E601" s="1019"/>
      <c r="F601" s="1074"/>
      <c r="G601" s="1735"/>
      <c r="H601" s="1024"/>
      <c r="I601" s="1025"/>
      <c r="J601" s="1049"/>
      <c r="K601" s="1026"/>
      <c r="L601" s="1027"/>
      <c r="M601" s="676"/>
    </row>
    <row r="602" spans="2:13" ht="15" customHeight="1" x14ac:dyDescent="0.3">
      <c r="B602" s="676"/>
      <c r="C602" s="887" t="s">
        <v>1148</v>
      </c>
      <c r="D602" s="745" t="s">
        <v>1034</v>
      </c>
      <c r="E602" s="881" t="s">
        <v>129</v>
      </c>
      <c r="F602" s="737">
        <v>1</v>
      </c>
      <c r="G602" s="1735">
        <v>16.62</v>
      </c>
      <c r="H602" s="1024"/>
      <c r="I602" s="1025"/>
      <c r="J602" s="1049">
        <f>F602*G602</f>
        <v>16.62</v>
      </c>
      <c r="K602" s="1026"/>
      <c r="L602" s="1027"/>
      <c r="M602" s="676"/>
    </row>
    <row r="603" spans="2:13" ht="15" customHeight="1" x14ac:dyDescent="0.3">
      <c r="B603" s="676"/>
      <c r="C603" s="887" t="s">
        <v>1142</v>
      </c>
      <c r="D603" s="745" t="s">
        <v>4739</v>
      </c>
      <c r="E603" s="881" t="s">
        <v>129</v>
      </c>
      <c r="F603" s="737">
        <v>1</v>
      </c>
      <c r="G603" s="1735">
        <v>7.13</v>
      </c>
      <c r="H603" s="1024"/>
      <c r="I603" s="1025"/>
      <c r="J603" s="1049">
        <f>F603*G603</f>
        <v>7.13</v>
      </c>
      <c r="K603" s="1026"/>
      <c r="L603" s="1027"/>
      <c r="M603" s="676"/>
    </row>
    <row r="604" spans="2:13" ht="15" customHeight="1" x14ac:dyDescent="0.25">
      <c r="B604" s="676"/>
      <c r="C604" s="1081"/>
      <c r="D604" s="1712" t="s">
        <v>1253</v>
      </c>
      <c r="E604" s="881"/>
      <c r="F604" s="1064"/>
      <c r="G604" s="1735"/>
      <c r="H604" s="1024"/>
      <c r="I604" s="1025"/>
      <c r="J604" s="1049"/>
      <c r="K604" s="1026"/>
      <c r="L604" s="1027"/>
      <c r="M604" s="676"/>
    </row>
    <row r="605" spans="2:13" ht="15" customHeight="1" x14ac:dyDescent="0.3">
      <c r="B605" s="676"/>
      <c r="C605" s="887" t="s">
        <v>1151</v>
      </c>
      <c r="D605" s="745" t="s">
        <v>4739</v>
      </c>
      <c r="E605" s="881" t="s">
        <v>129</v>
      </c>
      <c r="F605" s="737">
        <v>1</v>
      </c>
      <c r="G605" s="1735">
        <v>10.32</v>
      </c>
      <c r="H605" s="1024"/>
      <c r="I605" s="1025"/>
      <c r="J605" s="1049">
        <f>F605*G605</f>
        <v>10.32</v>
      </c>
      <c r="K605" s="1026"/>
      <c r="L605" s="1027"/>
      <c r="M605" s="676"/>
    </row>
    <row r="606" spans="2:13" ht="15" customHeight="1" x14ac:dyDescent="0.25">
      <c r="B606" s="676"/>
      <c r="C606" s="1081"/>
      <c r="D606" s="1712" t="s">
        <v>1385</v>
      </c>
      <c r="E606" s="881"/>
      <c r="F606" s="1064"/>
      <c r="G606" s="1735"/>
      <c r="H606" s="1024"/>
      <c r="I606" s="1025"/>
      <c r="J606" s="1049"/>
      <c r="K606" s="1026"/>
      <c r="L606" s="1027"/>
      <c r="M606" s="676"/>
    </row>
    <row r="607" spans="2:13" ht="15" customHeight="1" x14ac:dyDescent="0.3">
      <c r="B607" s="676"/>
      <c r="C607" s="887" t="s">
        <v>1239</v>
      </c>
      <c r="D607" s="745" t="s">
        <v>4739</v>
      </c>
      <c r="E607" s="881" t="s">
        <v>129</v>
      </c>
      <c r="F607" s="737">
        <v>1</v>
      </c>
      <c r="G607" s="1735">
        <v>10.34</v>
      </c>
      <c r="H607" s="1024"/>
      <c r="I607" s="1025"/>
      <c r="J607" s="1049">
        <f>F607*G607</f>
        <v>10.34</v>
      </c>
      <c r="K607" s="1026"/>
      <c r="L607" s="1027"/>
      <c r="M607" s="676"/>
    </row>
    <row r="608" spans="2:13" ht="15" customHeight="1" x14ac:dyDescent="0.3">
      <c r="B608" s="676"/>
      <c r="C608" s="887" t="s">
        <v>1225</v>
      </c>
      <c r="D608" s="745" t="s">
        <v>1226</v>
      </c>
      <c r="E608" s="881" t="s">
        <v>129</v>
      </c>
      <c r="F608" s="737">
        <v>1</v>
      </c>
      <c r="G608" s="1735">
        <v>6.46</v>
      </c>
      <c r="H608" s="1024"/>
      <c r="I608" s="1025"/>
      <c r="J608" s="1049">
        <f>F608*G608</f>
        <v>6.46</v>
      </c>
      <c r="K608" s="1026"/>
      <c r="L608" s="1027"/>
      <c r="M608" s="676"/>
    </row>
    <row r="609" spans="2:13" ht="15" customHeight="1" x14ac:dyDescent="0.25">
      <c r="B609" s="676"/>
      <c r="C609" s="1865"/>
      <c r="D609" s="1712" t="s">
        <v>4625</v>
      </c>
      <c r="E609" s="1038"/>
      <c r="F609" s="1064"/>
      <c r="G609" s="1065"/>
      <c r="H609" s="1024"/>
      <c r="I609" s="1025"/>
      <c r="J609" s="1049"/>
      <c r="K609" s="1026"/>
      <c r="L609" s="1027"/>
      <c r="M609" s="676"/>
    </row>
    <row r="610" spans="2:13" ht="15" customHeight="1" x14ac:dyDescent="0.3">
      <c r="B610" s="676"/>
      <c r="C610" s="1865"/>
      <c r="D610" s="745" t="s">
        <v>4626</v>
      </c>
      <c r="E610" s="896"/>
      <c r="F610" s="737">
        <v>1</v>
      </c>
      <c r="G610" s="1735">
        <v>111.7</v>
      </c>
      <c r="H610" s="1024"/>
      <c r="I610" s="1025"/>
      <c r="J610" s="1050">
        <f>F610*G610</f>
        <v>111.7</v>
      </c>
      <c r="K610" s="1026"/>
      <c r="L610" s="1027"/>
      <c r="M610" s="676"/>
    </row>
    <row r="611" spans="2:13" ht="15" customHeight="1" x14ac:dyDescent="0.3">
      <c r="B611" s="676"/>
      <c r="C611" s="1865"/>
      <c r="D611" s="745" t="s">
        <v>4627</v>
      </c>
      <c r="E611" s="896"/>
      <c r="F611" s="737">
        <v>1</v>
      </c>
      <c r="G611" s="1735">
        <v>7.26</v>
      </c>
      <c r="H611" s="1024"/>
      <c r="I611" s="1025"/>
      <c r="J611" s="1050">
        <f>F611*G611</f>
        <v>7.26</v>
      </c>
      <c r="K611" s="1026"/>
      <c r="L611" s="1027"/>
      <c r="M611" s="676"/>
    </row>
    <row r="612" spans="2:13" ht="15" customHeight="1" x14ac:dyDescent="0.25">
      <c r="B612" s="676"/>
      <c r="C612" s="1865"/>
      <c r="D612" s="1712" t="s">
        <v>4625</v>
      </c>
      <c r="E612" s="1038"/>
      <c r="F612" s="1064"/>
      <c r="G612" s="1065"/>
      <c r="H612" s="1024"/>
      <c r="I612" s="1025"/>
      <c r="J612" s="1050"/>
      <c r="K612" s="1026"/>
      <c r="L612" s="1027"/>
      <c r="M612" s="676"/>
    </row>
    <row r="613" spans="2:13" ht="15" customHeight="1" x14ac:dyDescent="0.3">
      <c r="B613" s="676"/>
      <c r="C613" s="1865"/>
      <c r="D613" s="745" t="s">
        <v>4626</v>
      </c>
      <c r="E613" s="896"/>
      <c r="F613" s="737">
        <v>1</v>
      </c>
      <c r="G613" s="1735">
        <v>9.4</v>
      </c>
      <c r="H613" s="1024"/>
      <c r="I613" s="1025"/>
      <c r="J613" s="1050">
        <f>F613*G613</f>
        <v>9.4</v>
      </c>
      <c r="K613" s="1026"/>
      <c r="L613" s="1027"/>
      <c r="M613" s="676"/>
    </row>
    <row r="614" spans="2:13" ht="15" customHeight="1" x14ac:dyDescent="0.3">
      <c r="B614" s="676"/>
      <c r="C614" s="1865"/>
      <c r="D614" s="745"/>
      <c r="E614" s="896"/>
      <c r="F614" s="737">
        <v>1</v>
      </c>
      <c r="G614" s="1735">
        <v>10.68</v>
      </c>
      <c r="H614" s="1024"/>
      <c r="I614" s="1025"/>
      <c r="J614" s="1050">
        <f>F614*G614</f>
        <v>10.68</v>
      </c>
      <c r="K614" s="1026"/>
      <c r="L614" s="1027"/>
      <c r="M614" s="676"/>
    </row>
    <row r="615" spans="2:13" ht="15" customHeight="1" x14ac:dyDescent="0.3">
      <c r="B615" s="676"/>
      <c r="C615" s="1865"/>
      <c r="D615" s="745"/>
      <c r="E615" s="896"/>
      <c r="F615" s="737">
        <v>1</v>
      </c>
      <c r="G615" s="1735">
        <v>5.51</v>
      </c>
      <c r="H615" s="1024"/>
      <c r="I615" s="1025"/>
      <c r="J615" s="1050">
        <f>F615*G615</f>
        <v>5.51</v>
      </c>
      <c r="K615" s="1026"/>
      <c r="L615" s="1027"/>
      <c r="M615" s="676"/>
    </row>
    <row r="616" spans="2:13" ht="15" customHeight="1" x14ac:dyDescent="0.3">
      <c r="B616" s="676"/>
      <c r="C616" s="1865"/>
      <c r="D616" s="745"/>
      <c r="E616" s="896"/>
      <c r="F616" s="737">
        <v>1</v>
      </c>
      <c r="G616" s="1735">
        <v>9.4499999999999993</v>
      </c>
      <c r="H616" s="1024"/>
      <c r="I616" s="1025"/>
      <c r="J616" s="1050">
        <f>F616*G616</f>
        <v>9.4499999999999993</v>
      </c>
      <c r="K616" s="1026"/>
      <c r="L616" s="1027"/>
      <c r="M616" s="676"/>
    </row>
    <row r="617" spans="2:13" ht="15" customHeight="1" x14ac:dyDescent="0.3">
      <c r="B617" s="676"/>
      <c r="C617" s="1865"/>
      <c r="D617" s="745" t="s">
        <v>4627</v>
      </c>
      <c r="E617" s="896"/>
      <c r="F617" s="737">
        <v>1</v>
      </c>
      <c r="G617" s="1735">
        <v>2.0099999999999998</v>
      </c>
      <c r="H617" s="1024"/>
      <c r="I617" s="1025"/>
      <c r="J617" s="1050">
        <f>F617*G617</f>
        <v>2.0099999999999998</v>
      </c>
      <c r="K617" s="1026"/>
      <c r="L617" s="1027"/>
      <c r="M617" s="676"/>
    </row>
    <row r="618" spans="2:13" ht="15" customHeight="1" x14ac:dyDescent="0.3">
      <c r="B618" s="676"/>
      <c r="C618" s="1865"/>
      <c r="D618" s="1712" t="s">
        <v>4631</v>
      </c>
      <c r="E618" s="896"/>
      <c r="F618" s="737"/>
      <c r="G618" s="1735"/>
      <c r="H618" s="1024"/>
      <c r="I618" s="1025"/>
      <c r="J618" s="1050"/>
      <c r="K618" s="1026"/>
      <c r="L618" s="1027"/>
      <c r="M618" s="676"/>
    </row>
    <row r="619" spans="2:13" ht="15" customHeight="1" x14ac:dyDescent="0.3">
      <c r="B619" s="676"/>
      <c r="C619" s="1865"/>
      <c r="D619" s="745" t="s">
        <v>4630</v>
      </c>
      <c r="E619" s="896"/>
      <c r="F619" s="737">
        <v>1</v>
      </c>
      <c r="G619" s="1735">
        <v>14.57</v>
      </c>
      <c r="H619" s="1024"/>
      <c r="I619" s="1025"/>
      <c r="J619" s="1050">
        <f>F619*G619</f>
        <v>14.57</v>
      </c>
      <c r="K619" s="1026"/>
      <c r="L619" s="1027"/>
      <c r="M619" s="676"/>
    </row>
    <row r="620" spans="2:13" ht="15" customHeight="1" x14ac:dyDescent="0.25">
      <c r="B620" s="676"/>
      <c r="C620" s="1865"/>
      <c r="D620" s="1712" t="s">
        <v>4625</v>
      </c>
      <c r="E620" s="1038"/>
      <c r="F620" s="1064"/>
      <c r="G620" s="1065"/>
      <c r="H620" s="1024"/>
      <c r="I620" s="1025"/>
      <c r="J620" s="1050"/>
      <c r="K620" s="1026"/>
      <c r="L620" s="1027"/>
      <c r="M620" s="676"/>
    </row>
    <row r="621" spans="2:13" ht="15" customHeight="1" x14ac:dyDescent="0.3">
      <c r="B621" s="676"/>
      <c r="C621" s="1865"/>
      <c r="D621" s="745" t="s">
        <v>4626</v>
      </c>
      <c r="E621" s="896"/>
      <c r="F621" s="737">
        <v>1</v>
      </c>
      <c r="G621" s="1735">
        <v>3.12</v>
      </c>
      <c r="H621" s="1024"/>
      <c r="I621" s="1025"/>
      <c r="J621" s="1050">
        <f>F621*G621</f>
        <v>3.12</v>
      </c>
      <c r="K621" s="1026"/>
      <c r="L621" s="1027"/>
      <c r="M621" s="676"/>
    </row>
    <row r="622" spans="2:13" ht="15" customHeight="1" x14ac:dyDescent="0.3">
      <c r="B622" s="676"/>
      <c r="C622" s="1865"/>
      <c r="D622" s="745"/>
      <c r="E622" s="896"/>
      <c r="F622" s="737">
        <v>1</v>
      </c>
      <c r="G622" s="1735">
        <v>1.1299999999999999</v>
      </c>
      <c r="H622" s="1024"/>
      <c r="I622" s="1025"/>
      <c r="J622" s="1050">
        <f t="shared" ref="J622:J625" si="21">F622*G622</f>
        <v>1.1299999999999999</v>
      </c>
      <c r="K622" s="1026"/>
      <c r="L622" s="1027"/>
      <c r="M622" s="676"/>
    </row>
    <row r="623" spans="2:13" ht="15" customHeight="1" x14ac:dyDescent="0.3">
      <c r="B623" s="676"/>
      <c r="C623" s="1865"/>
      <c r="D623" s="745"/>
      <c r="E623" s="896"/>
      <c r="F623" s="737">
        <v>1</v>
      </c>
      <c r="G623" s="1735">
        <v>1.08</v>
      </c>
      <c r="H623" s="1024"/>
      <c r="I623" s="1025"/>
      <c r="J623" s="1050">
        <f t="shared" si="21"/>
        <v>1.08</v>
      </c>
      <c r="K623" s="1026"/>
      <c r="L623" s="1027"/>
      <c r="M623" s="676"/>
    </row>
    <row r="624" spans="2:13" ht="15" customHeight="1" x14ac:dyDescent="0.3">
      <c r="B624" s="676"/>
      <c r="C624" s="1865"/>
      <c r="D624" s="745"/>
      <c r="E624" s="896"/>
      <c r="F624" s="737">
        <v>1</v>
      </c>
      <c r="G624" s="1735">
        <v>2</v>
      </c>
      <c r="H624" s="1024"/>
      <c r="I624" s="1025"/>
      <c r="J624" s="1050">
        <f t="shared" si="21"/>
        <v>2</v>
      </c>
      <c r="K624" s="1026"/>
      <c r="L624" s="1027"/>
      <c r="M624" s="676"/>
    </row>
    <row r="625" spans="2:13" ht="15" customHeight="1" x14ac:dyDescent="0.3">
      <c r="B625" s="676"/>
      <c r="C625" s="1865"/>
      <c r="D625" s="745"/>
      <c r="E625" s="896"/>
      <c r="F625" s="737">
        <v>1</v>
      </c>
      <c r="G625" s="1735">
        <v>2.54</v>
      </c>
      <c r="H625" s="1024"/>
      <c r="I625" s="1025"/>
      <c r="J625" s="1050">
        <f t="shared" si="21"/>
        <v>2.54</v>
      </c>
      <c r="K625" s="1026"/>
      <c r="L625" s="1027"/>
      <c r="M625" s="676"/>
    </row>
    <row r="626" spans="2:13" ht="15" customHeight="1" x14ac:dyDescent="0.25">
      <c r="B626" s="676"/>
      <c r="C626" s="1865"/>
      <c r="D626" s="1712" t="s">
        <v>4625</v>
      </c>
      <c r="E626" s="1038"/>
      <c r="F626" s="1064"/>
      <c r="G626" s="1065"/>
      <c r="H626" s="1024"/>
      <c r="I626" s="1025"/>
      <c r="J626" s="1050"/>
      <c r="K626" s="1026"/>
      <c r="L626" s="1027"/>
      <c r="M626" s="676"/>
    </row>
    <row r="627" spans="2:13" ht="15" customHeight="1" x14ac:dyDescent="0.3">
      <c r="B627" s="676"/>
      <c r="C627" s="1865"/>
      <c r="D627" s="745" t="s">
        <v>4626</v>
      </c>
      <c r="E627" s="896"/>
      <c r="F627" s="737">
        <v>1</v>
      </c>
      <c r="G627" s="1735">
        <v>10.83</v>
      </c>
      <c r="H627" s="1024"/>
      <c r="I627" s="1025"/>
      <c r="J627" s="1050">
        <f>F627*G627</f>
        <v>10.83</v>
      </c>
      <c r="K627" s="1026"/>
      <c r="L627" s="1027"/>
      <c r="M627" s="676"/>
    </row>
    <row r="628" spans="2:13" ht="15" customHeight="1" x14ac:dyDescent="0.3">
      <c r="B628" s="676"/>
      <c r="C628" s="1865"/>
      <c r="D628" s="745"/>
      <c r="E628" s="896"/>
      <c r="F628" s="737">
        <v>1</v>
      </c>
      <c r="G628" s="1735">
        <v>5.45</v>
      </c>
      <c r="H628" s="1024"/>
      <c r="I628" s="1025"/>
      <c r="J628" s="1050">
        <f t="shared" ref="J628:J630" si="22">F628*G628</f>
        <v>5.45</v>
      </c>
      <c r="K628" s="1026"/>
      <c r="L628" s="1027"/>
      <c r="M628" s="676"/>
    </row>
    <row r="629" spans="2:13" ht="15" customHeight="1" x14ac:dyDescent="0.3">
      <c r="B629" s="676"/>
      <c r="C629" s="1865"/>
      <c r="D629" s="745"/>
      <c r="E629" s="896"/>
      <c r="F629" s="737">
        <v>1</v>
      </c>
      <c r="G629" s="1735">
        <v>8.33</v>
      </c>
      <c r="H629" s="1024"/>
      <c r="I629" s="1025"/>
      <c r="J629" s="1050">
        <f t="shared" si="22"/>
        <v>8.33</v>
      </c>
      <c r="K629" s="1026"/>
      <c r="L629" s="1027"/>
      <c r="M629" s="676"/>
    </row>
    <row r="630" spans="2:13" ht="15" customHeight="1" x14ac:dyDescent="0.3">
      <c r="B630" s="676"/>
      <c r="C630" s="1865"/>
      <c r="D630" s="745"/>
      <c r="E630" s="896"/>
      <c r="F630" s="737">
        <v>1</v>
      </c>
      <c r="G630" s="1735">
        <v>9</v>
      </c>
      <c r="H630" s="1024"/>
      <c r="I630" s="1025"/>
      <c r="J630" s="1050">
        <f t="shared" si="22"/>
        <v>9</v>
      </c>
      <c r="K630" s="1026"/>
      <c r="L630" s="1027"/>
      <c r="M630" s="676"/>
    </row>
    <row r="631" spans="2:13" ht="15" customHeight="1" x14ac:dyDescent="0.25">
      <c r="B631" s="676"/>
      <c r="C631" s="1865"/>
      <c r="D631" s="1712" t="s">
        <v>4625</v>
      </c>
      <c r="E631" s="1038"/>
      <c r="F631" s="1064"/>
      <c r="G631" s="1065"/>
      <c r="H631" s="1024"/>
      <c r="I631" s="1025"/>
      <c r="J631" s="1050"/>
      <c r="K631" s="1026"/>
      <c r="L631" s="1027"/>
      <c r="M631" s="676"/>
    </row>
    <row r="632" spans="2:13" ht="15" customHeight="1" x14ac:dyDescent="0.3">
      <c r="B632" s="676"/>
      <c r="C632" s="1865"/>
      <c r="D632" s="745" t="s">
        <v>4626</v>
      </c>
      <c r="E632" s="896"/>
      <c r="F632" s="737">
        <v>1</v>
      </c>
      <c r="G632" s="1735">
        <v>11.3</v>
      </c>
      <c r="H632" s="1024"/>
      <c r="I632" s="1025"/>
      <c r="J632" s="1050">
        <f>F632*G632</f>
        <v>11.3</v>
      </c>
      <c r="K632" s="1026"/>
      <c r="L632" s="1027"/>
      <c r="M632" s="676"/>
    </row>
    <row r="633" spans="2:13" ht="15" customHeight="1" x14ac:dyDescent="0.3">
      <c r="B633" s="676"/>
      <c r="C633" s="1865"/>
      <c r="D633" s="745"/>
      <c r="E633" s="896"/>
      <c r="F633" s="737">
        <v>1</v>
      </c>
      <c r="G633" s="1735">
        <v>3.15</v>
      </c>
      <c r="H633" s="1024"/>
      <c r="I633" s="1025"/>
      <c r="J633" s="1050">
        <f>F633*G633</f>
        <v>3.15</v>
      </c>
      <c r="K633" s="1026"/>
      <c r="L633" s="1027"/>
      <c r="M633" s="676"/>
    </row>
    <row r="634" spans="2:13" ht="15" customHeight="1" x14ac:dyDescent="0.3">
      <c r="B634" s="676"/>
      <c r="C634" s="1865"/>
      <c r="D634" s="745"/>
      <c r="E634" s="896"/>
      <c r="F634" s="737">
        <v>1</v>
      </c>
      <c r="G634" s="1735">
        <v>9.6</v>
      </c>
      <c r="H634" s="1024"/>
      <c r="I634" s="1025"/>
      <c r="J634" s="1050">
        <f>F634*G634</f>
        <v>9.6</v>
      </c>
      <c r="K634" s="1026"/>
      <c r="L634" s="1027"/>
      <c r="M634" s="676"/>
    </row>
    <row r="635" spans="2:13" ht="15" customHeight="1" x14ac:dyDescent="0.3">
      <c r="B635" s="676"/>
      <c r="C635" s="1865"/>
      <c r="D635" s="1712" t="s">
        <v>4631</v>
      </c>
      <c r="E635" s="896"/>
      <c r="F635" s="737"/>
      <c r="G635" s="1735"/>
      <c r="H635" s="1024"/>
      <c r="I635" s="1025"/>
      <c r="J635" s="1050"/>
      <c r="K635" s="1026"/>
      <c r="L635" s="1027"/>
      <c r="M635" s="676"/>
    </row>
    <row r="636" spans="2:13" ht="15" customHeight="1" x14ac:dyDescent="0.3">
      <c r="B636" s="676"/>
      <c r="C636" s="1865"/>
      <c r="D636" s="745" t="s">
        <v>4630</v>
      </c>
      <c r="E636" s="896"/>
      <c r="F636" s="737">
        <v>1</v>
      </c>
      <c r="G636" s="1735">
        <v>5.76</v>
      </c>
      <c r="H636" s="1024"/>
      <c r="I636" s="1025"/>
      <c r="J636" s="1050">
        <f>F636*G636</f>
        <v>5.76</v>
      </c>
      <c r="K636" s="1026"/>
      <c r="L636" s="1027"/>
      <c r="M636" s="676"/>
    </row>
    <row r="637" spans="2:13" ht="15" customHeight="1" x14ac:dyDescent="0.3">
      <c r="B637" s="676"/>
      <c r="C637" s="1865"/>
      <c r="D637" s="745"/>
      <c r="E637" s="1578"/>
      <c r="F637" s="740"/>
      <c r="G637" s="895"/>
      <c r="H637" s="1024"/>
      <c r="I637" s="1025"/>
      <c r="J637" s="1050"/>
      <c r="K637" s="1026"/>
      <c r="L637" s="1027"/>
      <c r="M637" s="676"/>
    </row>
    <row r="638" spans="2:13" ht="15" customHeight="1" x14ac:dyDescent="0.25">
      <c r="B638" s="676"/>
      <c r="C638" s="1075"/>
      <c r="D638" s="1714" t="s">
        <v>200</v>
      </c>
      <c r="E638" s="1047"/>
      <c r="F638" s="1029"/>
      <c r="G638" s="1737"/>
      <c r="H638" s="1024"/>
      <c r="I638" s="1025"/>
      <c r="J638" s="1050"/>
      <c r="K638" s="1026"/>
      <c r="L638" s="1027"/>
      <c r="M638" s="676"/>
    </row>
    <row r="639" spans="2:13" ht="15" customHeight="1" x14ac:dyDescent="0.25">
      <c r="B639" s="676"/>
      <c r="C639" s="1076"/>
      <c r="D639" s="1712" t="s">
        <v>1510</v>
      </c>
      <c r="E639" s="1047"/>
      <c r="F639" s="1029"/>
      <c r="G639" s="1737"/>
      <c r="H639" s="1024"/>
      <c r="I639" s="1025"/>
      <c r="J639" s="1050"/>
      <c r="K639" s="1026"/>
      <c r="L639" s="1027"/>
      <c r="M639" s="676"/>
    </row>
    <row r="640" spans="2:13" ht="15" customHeight="1" x14ac:dyDescent="0.3">
      <c r="B640" s="676"/>
      <c r="C640" s="887" t="s">
        <v>1520</v>
      </c>
      <c r="D640" s="745" t="s">
        <v>209</v>
      </c>
      <c r="E640" s="881" t="s">
        <v>129</v>
      </c>
      <c r="F640" s="737">
        <v>1</v>
      </c>
      <c r="G640" s="1735">
        <v>10.19</v>
      </c>
      <c r="H640" s="1024"/>
      <c r="I640" s="1025"/>
      <c r="J640" s="1050">
        <f>F640*G640</f>
        <v>10.19</v>
      </c>
      <c r="K640" s="1026"/>
      <c r="L640" s="1027"/>
      <c r="M640" s="676"/>
    </row>
    <row r="641" spans="2:13" ht="15" customHeight="1" x14ac:dyDescent="0.3">
      <c r="B641" s="676"/>
      <c r="C641" s="1867"/>
      <c r="D641" s="745"/>
      <c r="E641" s="1578"/>
      <c r="F641" s="740"/>
      <c r="G641" s="895"/>
      <c r="H641" s="1024"/>
      <c r="I641" s="1025"/>
      <c r="J641" s="1050"/>
      <c r="K641" s="1026"/>
      <c r="L641" s="1027"/>
      <c r="M641" s="676"/>
    </row>
    <row r="642" spans="2:13" ht="15" customHeight="1" x14ac:dyDescent="0.25">
      <c r="B642" s="676"/>
      <c r="C642" s="1076"/>
      <c r="D642" s="1712" t="s">
        <v>1511</v>
      </c>
      <c r="E642" s="1047"/>
      <c r="F642" s="1029"/>
      <c r="G642" s="1737"/>
      <c r="H642" s="1024"/>
      <c r="I642" s="1025"/>
      <c r="J642" s="1050"/>
      <c r="K642" s="1026"/>
      <c r="L642" s="1027"/>
      <c r="M642" s="676"/>
    </row>
    <row r="643" spans="2:13" ht="15" customHeight="1" x14ac:dyDescent="0.3">
      <c r="B643" s="676"/>
      <c r="C643" s="887" t="s">
        <v>1528</v>
      </c>
      <c r="D643" s="745" t="s">
        <v>209</v>
      </c>
      <c r="E643" s="881" t="s">
        <v>129</v>
      </c>
      <c r="F643" s="737">
        <v>1</v>
      </c>
      <c r="G643" s="1735">
        <v>10.1</v>
      </c>
      <c r="H643" s="1024"/>
      <c r="I643" s="1025"/>
      <c r="J643" s="1050">
        <f t="shared" ref="J643:J645" si="23">F643*G643</f>
        <v>10.1</v>
      </c>
      <c r="K643" s="1026"/>
      <c r="L643" s="1027"/>
      <c r="M643" s="676"/>
    </row>
    <row r="644" spans="2:13" ht="15" customHeight="1" x14ac:dyDescent="0.3">
      <c r="B644" s="676"/>
      <c r="C644" s="887" t="s">
        <v>1537</v>
      </c>
      <c r="D644" s="745" t="s">
        <v>172</v>
      </c>
      <c r="E644" s="896" t="s">
        <v>2484</v>
      </c>
      <c r="F644" s="900">
        <v>1</v>
      </c>
      <c r="G644" s="1735">
        <v>10.56</v>
      </c>
      <c r="H644" s="1024"/>
      <c r="I644" s="1025"/>
      <c r="J644" s="1050">
        <f t="shared" si="23"/>
        <v>10.56</v>
      </c>
      <c r="K644" s="1026"/>
      <c r="L644" s="1027"/>
      <c r="M644" s="676"/>
    </row>
    <row r="645" spans="2:13" ht="15" customHeight="1" x14ac:dyDescent="0.25">
      <c r="B645" s="676"/>
      <c r="C645" s="887" t="s">
        <v>1595</v>
      </c>
      <c r="D645" s="745" t="s">
        <v>3355</v>
      </c>
      <c r="E645" s="896" t="s">
        <v>2484</v>
      </c>
      <c r="F645" s="892">
        <v>1</v>
      </c>
      <c r="G645" s="889">
        <v>27.24</v>
      </c>
      <c r="H645" s="1024"/>
      <c r="I645" s="1025"/>
      <c r="J645" s="1050">
        <f t="shared" si="23"/>
        <v>27.24</v>
      </c>
      <c r="K645" s="1026"/>
      <c r="L645" s="1027"/>
      <c r="M645" s="676"/>
    </row>
    <row r="646" spans="2:13" ht="15" customHeight="1" x14ac:dyDescent="0.3">
      <c r="B646" s="676"/>
      <c r="C646" s="1867"/>
      <c r="D646" s="745"/>
      <c r="E646" s="1578"/>
      <c r="F646" s="740"/>
      <c r="G646" s="895"/>
      <c r="H646" s="1024"/>
      <c r="I646" s="1025"/>
      <c r="J646" s="1050"/>
      <c r="K646" s="1026"/>
      <c r="L646" s="1027"/>
      <c r="M646" s="676"/>
    </row>
    <row r="647" spans="2:13" ht="15" customHeight="1" x14ac:dyDescent="0.25">
      <c r="B647" s="676"/>
      <c r="C647" s="1076"/>
      <c r="D647" s="1712" t="s">
        <v>1639</v>
      </c>
      <c r="E647" s="1047"/>
      <c r="F647" s="1029"/>
      <c r="G647" s="1737"/>
      <c r="H647" s="1024"/>
      <c r="I647" s="1025"/>
      <c r="J647" s="1050"/>
      <c r="K647" s="1026"/>
      <c r="L647" s="1027"/>
      <c r="M647" s="676"/>
    </row>
    <row r="648" spans="2:13" ht="15" customHeight="1" x14ac:dyDescent="0.3">
      <c r="B648" s="676"/>
      <c r="C648" s="887" t="s">
        <v>1616</v>
      </c>
      <c r="D648" s="745" t="s">
        <v>351</v>
      </c>
      <c r="E648" s="881" t="s">
        <v>129</v>
      </c>
      <c r="F648" s="737">
        <v>1</v>
      </c>
      <c r="G648" s="1735">
        <v>12.04</v>
      </c>
      <c r="H648" s="1024"/>
      <c r="I648" s="1025"/>
      <c r="J648" s="1050">
        <f>F648*G648</f>
        <v>12.04</v>
      </c>
      <c r="K648" s="1026"/>
      <c r="L648" s="1027"/>
      <c r="M648" s="676"/>
    </row>
    <row r="649" spans="2:13" ht="15" customHeight="1" x14ac:dyDescent="0.3">
      <c r="B649" s="676"/>
      <c r="C649" s="1867"/>
      <c r="D649" s="745"/>
      <c r="E649" s="1071"/>
      <c r="F649" s="1053"/>
      <c r="G649" s="895"/>
      <c r="H649" s="1024"/>
      <c r="I649" s="1025"/>
      <c r="J649" s="1050"/>
      <c r="K649" s="1026"/>
      <c r="L649" s="1027"/>
      <c r="M649" s="676"/>
    </row>
    <row r="650" spans="2:13" ht="15" customHeight="1" x14ac:dyDescent="0.25">
      <c r="B650" s="676"/>
      <c r="C650" s="1063"/>
      <c r="D650" s="1712" t="s">
        <v>1685</v>
      </c>
      <c r="E650" s="1038"/>
      <c r="F650" s="1064"/>
      <c r="G650" s="1065"/>
      <c r="H650" s="1024"/>
      <c r="I650" s="1025"/>
      <c r="J650" s="1050">
        <f>PRODUCT(F650:I650)</f>
        <v>0</v>
      </c>
      <c r="K650" s="1026"/>
      <c r="L650" s="1027"/>
      <c r="M650" s="676"/>
    </row>
    <row r="651" spans="2:13" ht="15" customHeight="1" x14ac:dyDescent="0.3">
      <c r="B651" s="676"/>
      <c r="C651" s="1046" t="s">
        <v>1669</v>
      </c>
      <c r="D651" s="1718" t="s">
        <v>217</v>
      </c>
      <c r="E651" s="1066" t="s">
        <v>166</v>
      </c>
      <c r="F651" s="737">
        <v>1</v>
      </c>
      <c r="G651" s="1735">
        <v>36.39</v>
      </c>
      <c r="H651" s="1024"/>
      <c r="I651" s="1025"/>
      <c r="J651" s="1050">
        <f>PRODUCT(F651:I651)</f>
        <v>36.39</v>
      </c>
      <c r="K651" s="1026"/>
      <c r="L651" s="1027"/>
      <c r="M651" s="676"/>
    </row>
    <row r="652" spans="2:13" ht="15" customHeight="1" x14ac:dyDescent="0.3">
      <c r="B652" s="676"/>
      <c r="C652" s="887" t="s">
        <v>1678</v>
      </c>
      <c r="D652" s="745" t="s">
        <v>349</v>
      </c>
      <c r="E652" s="881" t="s">
        <v>129</v>
      </c>
      <c r="F652" s="737">
        <v>1</v>
      </c>
      <c r="G652" s="1735">
        <v>16.63</v>
      </c>
      <c r="H652" s="1024"/>
      <c r="I652" s="1025"/>
      <c r="J652" s="1050">
        <f>F652*G652</f>
        <v>16.63</v>
      </c>
      <c r="K652" s="1026"/>
      <c r="L652" s="1027"/>
      <c r="M652" s="676"/>
    </row>
    <row r="653" spans="2:13" ht="15" customHeight="1" x14ac:dyDescent="0.3">
      <c r="B653" s="676"/>
      <c r="C653" s="887" t="s">
        <v>1679</v>
      </c>
      <c r="D653" s="745" t="s">
        <v>209</v>
      </c>
      <c r="E653" s="881" t="s">
        <v>129</v>
      </c>
      <c r="F653" s="737">
        <v>1</v>
      </c>
      <c r="G653" s="1735">
        <v>10.29</v>
      </c>
      <c r="H653" s="1024"/>
      <c r="I653" s="1025"/>
      <c r="J653" s="1050">
        <f>F653*G653</f>
        <v>10.29</v>
      </c>
      <c r="K653" s="1026"/>
      <c r="L653" s="1027"/>
      <c r="M653" s="676"/>
    </row>
    <row r="654" spans="2:13" ht="15" customHeight="1" x14ac:dyDescent="0.25">
      <c r="B654" s="676"/>
      <c r="C654" s="894"/>
      <c r="D654" s="745"/>
      <c r="E654" s="1071"/>
      <c r="F654" s="1072"/>
      <c r="G654" s="895"/>
      <c r="H654" s="1024"/>
      <c r="I654" s="1025"/>
      <c r="J654" s="1050"/>
      <c r="K654" s="1026"/>
      <c r="L654" s="1027"/>
      <c r="M654" s="676"/>
    </row>
    <row r="655" spans="2:13" ht="15" customHeight="1" x14ac:dyDescent="0.25">
      <c r="B655" s="676"/>
      <c r="C655" s="1076"/>
      <c r="D655" s="1712" t="s">
        <v>1692</v>
      </c>
      <c r="E655" s="1047"/>
      <c r="F655" s="1029"/>
      <c r="G655" s="1737"/>
      <c r="H655" s="1024"/>
      <c r="I655" s="1025"/>
      <c r="J655" s="1050"/>
      <c r="K655" s="1026"/>
      <c r="L655" s="1027"/>
      <c r="M655" s="676"/>
    </row>
    <row r="656" spans="2:13" ht="15" customHeight="1" x14ac:dyDescent="0.3">
      <c r="B656" s="676"/>
      <c r="C656" s="887" t="s">
        <v>1699</v>
      </c>
      <c r="D656" s="745" t="s">
        <v>209</v>
      </c>
      <c r="E656" s="881" t="s">
        <v>129</v>
      </c>
      <c r="F656" s="737">
        <v>1</v>
      </c>
      <c r="G656" s="1735">
        <v>10.34</v>
      </c>
      <c r="H656" s="1024"/>
      <c r="I656" s="1025"/>
      <c r="J656" s="1050">
        <f>F656*G656</f>
        <v>10.34</v>
      </c>
      <c r="K656" s="1026"/>
      <c r="L656" s="1027"/>
      <c r="M656" s="676"/>
    </row>
    <row r="657" spans="2:13" ht="15" customHeight="1" x14ac:dyDescent="0.25">
      <c r="B657" s="676"/>
      <c r="C657" s="1081"/>
      <c r="D657" s="1712" t="s">
        <v>1510</v>
      </c>
      <c r="E657" s="881"/>
      <c r="F657" s="1064"/>
      <c r="G657" s="1735"/>
      <c r="H657" s="1024"/>
      <c r="I657" s="1025"/>
      <c r="J657" s="1049"/>
      <c r="K657" s="1026"/>
      <c r="L657" s="1027"/>
      <c r="M657" s="676"/>
    </row>
    <row r="658" spans="2:13" ht="15" customHeight="1" x14ac:dyDescent="0.3">
      <c r="B658" s="676"/>
      <c r="C658" s="887" t="s">
        <v>1520</v>
      </c>
      <c r="D658" s="745" t="s">
        <v>4739</v>
      </c>
      <c r="E658" s="881" t="s">
        <v>129</v>
      </c>
      <c r="F658" s="737">
        <v>1</v>
      </c>
      <c r="G658" s="1735">
        <v>10.185</v>
      </c>
      <c r="H658" s="1024"/>
      <c r="I658" s="1025"/>
      <c r="J658" s="1049">
        <f>F658*G658</f>
        <v>10.185</v>
      </c>
      <c r="K658" s="1026"/>
      <c r="L658" s="1027"/>
      <c r="M658" s="676"/>
    </row>
    <row r="659" spans="2:13" ht="15" customHeight="1" x14ac:dyDescent="0.25">
      <c r="B659" s="676"/>
      <c r="C659" s="1081"/>
      <c r="D659" s="1712" t="s">
        <v>1511</v>
      </c>
      <c r="E659" s="881"/>
      <c r="F659" s="1064"/>
      <c r="G659" s="1735"/>
      <c r="H659" s="1024"/>
      <c r="I659" s="1025"/>
      <c r="J659" s="1049"/>
      <c r="K659" s="1026"/>
      <c r="L659" s="1027"/>
      <c r="M659" s="676"/>
    </row>
    <row r="660" spans="2:13" ht="15" customHeight="1" x14ac:dyDescent="0.3">
      <c r="B660" s="676"/>
      <c r="C660" s="887" t="s">
        <v>1528</v>
      </c>
      <c r="D660" s="745" t="s">
        <v>4739</v>
      </c>
      <c r="E660" s="881" t="s">
        <v>129</v>
      </c>
      <c r="F660" s="737">
        <v>1</v>
      </c>
      <c r="G660" s="1735">
        <v>10.105</v>
      </c>
      <c r="H660" s="1024"/>
      <c r="I660" s="1025"/>
      <c r="J660" s="1049">
        <f>F660*G660</f>
        <v>10.105</v>
      </c>
      <c r="K660" s="1026"/>
      <c r="L660" s="1027"/>
      <c r="M660" s="676"/>
    </row>
    <row r="661" spans="2:13" ht="15" customHeight="1" x14ac:dyDescent="0.25">
      <c r="B661" s="676"/>
      <c r="C661" s="1081"/>
      <c r="D661" s="1712" t="s">
        <v>1639</v>
      </c>
      <c r="E661" s="881"/>
      <c r="F661" s="1064"/>
      <c r="G661" s="1735"/>
      <c r="H661" s="1024"/>
      <c r="I661" s="1025"/>
      <c r="J661" s="1049"/>
      <c r="K661" s="1026"/>
      <c r="L661" s="1027"/>
      <c r="M661" s="676"/>
    </row>
    <row r="662" spans="2:13" ht="15" customHeight="1" x14ac:dyDescent="0.3">
      <c r="B662" s="676"/>
      <c r="C662" s="887" t="s">
        <v>1616</v>
      </c>
      <c r="D662" s="745" t="s">
        <v>351</v>
      </c>
      <c r="E662" s="881" t="s">
        <v>129</v>
      </c>
      <c r="F662" s="900">
        <v>1</v>
      </c>
      <c r="G662" s="1735">
        <v>12.0375</v>
      </c>
      <c r="H662" s="1024"/>
      <c r="I662" s="1025"/>
      <c r="J662" s="1049">
        <f>F662*G662</f>
        <v>12.0375</v>
      </c>
      <c r="K662" s="1026"/>
      <c r="L662" s="1027"/>
      <c r="M662" s="676"/>
    </row>
    <row r="663" spans="2:13" ht="15" customHeight="1" x14ac:dyDescent="0.3">
      <c r="B663" s="676"/>
      <c r="C663" s="1081"/>
      <c r="D663" s="1712" t="s">
        <v>1685</v>
      </c>
      <c r="E663" s="881"/>
      <c r="F663" s="737"/>
      <c r="G663" s="1735"/>
      <c r="H663" s="1024"/>
      <c r="I663" s="1025"/>
      <c r="J663" s="1049"/>
      <c r="K663" s="1026"/>
      <c r="L663" s="1027"/>
      <c r="M663" s="676"/>
    </row>
    <row r="664" spans="2:13" ht="15" customHeight="1" x14ac:dyDescent="0.25">
      <c r="B664" s="676"/>
      <c r="C664" s="887" t="s">
        <v>1678</v>
      </c>
      <c r="D664" s="745" t="s">
        <v>351</v>
      </c>
      <c r="E664" s="881" t="s">
        <v>129</v>
      </c>
      <c r="F664" s="901">
        <v>1</v>
      </c>
      <c r="G664" s="1735">
        <v>16.625</v>
      </c>
      <c r="H664" s="1024"/>
      <c r="I664" s="1025"/>
      <c r="J664" s="1049">
        <f>F664*G664</f>
        <v>16.625</v>
      </c>
      <c r="K664" s="1026"/>
      <c r="L664" s="1027"/>
      <c r="M664" s="676"/>
    </row>
    <row r="665" spans="2:13" ht="15" customHeight="1" x14ac:dyDescent="0.25">
      <c r="B665" s="676"/>
      <c r="C665" s="887" t="s">
        <v>1679</v>
      </c>
      <c r="D665" s="745" t="s">
        <v>4739</v>
      </c>
      <c r="E665" s="881" t="s">
        <v>129</v>
      </c>
      <c r="F665" s="892">
        <v>1</v>
      </c>
      <c r="G665" s="1735">
        <v>10.324999999999999</v>
      </c>
      <c r="H665" s="1024"/>
      <c r="I665" s="1025"/>
      <c r="J665" s="1049">
        <f>F665*G665</f>
        <v>10.324999999999999</v>
      </c>
      <c r="K665" s="1026"/>
      <c r="L665" s="1027"/>
      <c r="M665" s="676"/>
    </row>
    <row r="666" spans="2:13" ht="15" customHeight="1" x14ac:dyDescent="0.25">
      <c r="B666" s="676"/>
      <c r="C666" s="1081"/>
      <c r="D666" s="1712" t="s">
        <v>1692</v>
      </c>
      <c r="E666" s="881"/>
      <c r="F666" s="1064"/>
      <c r="G666" s="1735"/>
      <c r="H666" s="1024"/>
      <c r="I666" s="1025"/>
      <c r="J666" s="1049"/>
      <c r="K666" s="1026"/>
      <c r="L666" s="1027"/>
      <c r="M666" s="676"/>
    </row>
    <row r="667" spans="2:13" ht="15" customHeight="1" x14ac:dyDescent="0.3">
      <c r="B667" s="676"/>
      <c r="C667" s="887" t="s">
        <v>1699</v>
      </c>
      <c r="D667" s="745" t="s">
        <v>4739</v>
      </c>
      <c r="E667" s="881" t="s">
        <v>129</v>
      </c>
      <c r="F667" s="737">
        <v>1</v>
      </c>
      <c r="G667" s="1735">
        <v>10.34</v>
      </c>
      <c r="H667" s="1024"/>
      <c r="I667" s="1025"/>
      <c r="J667" s="1049">
        <f t="shared" ref="J667" si="24">F667*G667</f>
        <v>10.34</v>
      </c>
      <c r="K667" s="1026"/>
      <c r="L667" s="1027"/>
      <c r="M667" s="676"/>
    </row>
    <row r="668" spans="2:13" ht="15" customHeight="1" x14ac:dyDescent="0.25">
      <c r="B668" s="676"/>
      <c r="C668" s="1063"/>
      <c r="D668" s="1712" t="s">
        <v>1692</v>
      </c>
      <c r="E668" s="1038"/>
      <c r="F668" s="1064"/>
      <c r="G668" s="1065"/>
      <c r="H668" s="1024"/>
      <c r="I668" s="1025"/>
      <c r="J668" s="1049"/>
      <c r="K668" s="1026"/>
      <c r="L668" s="1027"/>
      <c r="M668" s="676"/>
    </row>
    <row r="669" spans="2:13" ht="15" customHeight="1" x14ac:dyDescent="0.3">
      <c r="B669" s="676"/>
      <c r="C669" s="887" t="s">
        <v>1695</v>
      </c>
      <c r="D669" s="745" t="s">
        <v>152</v>
      </c>
      <c r="E669" s="896" t="s">
        <v>251</v>
      </c>
      <c r="F669" s="737">
        <v>1</v>
      </c>
      <c r="G669" s="1735">
        <v>99.18</v>
      </c>
      <c r="H669" s="1024"/>
      <c r="I669" s="1025"/>
      <c r="J669" s="1050">
        <f>F669*G669</f>
        <v>99.18</v>
      </c>
      <c r="K669" s="1026"/>
      <c r="L669" s="1027"/>
      <c r="M669" s="676"/>
    </row>
    <row r="670" spans="2:13" ht="15" customHeight="1" x14ac:dyDescent="0.25">
      <c r="B670" s="676"/>
      <c r="C670" s="1081"/>
      <c r="D670" s="1714"/>
      <c r="E670" s="1019"/>
      <c r="F670" s="1884"/>
      <c r="G670" s="895"/>
      <c r="H670" s="1024"/>
      <c r="I670" s="1025"/>
      <c r="J670" s="1866"/>
      <c r="K670" s="1026"/>
      <c r="L670" s="1027"/>
      <c r="M670" s="676"/>
    </row>
    <row r="671" spans="2:13" ht="15" customHeight="1" x14ac:dyDescent="0.25">
      <c r="B671" s="676"/>
      <c r="C671" s="1076"/>
      <c r="D671" s="1714" t="s">
        <v>203</v>
      </c>
      <c r="E671" s="1047"/>
      <c r="F671" s="1029"/>
      <c r="G671" s="1737"/>
      <c r="H671" s="1024"/>
      <c r="I671" s="1025"/>
      <c r="J671" s="1050"/>
      <c r="K671" s="1026"/>
      <c r="L671" s="1027"/>
      <c r="M671" s="676"/>
    </row>
    <row r="672" spans="2:13" ht="15" customHeight="1" x14ac:dyDescent="0.25">
      <c r="B672" s="676"/>
      <c r="C672" s="1076"/>
      <c r="D672" s="1712" t="s">
        <v>1798</v>
      </c>
      <c r="E672" s="1047"/>
      <c r="F672" s="1029"/>
      <c r="G672" s="1737"/>
      <c r="H672" s="1024"/>
      <c r="I672" s="1025"/>
      <c r="J672" s="1050"/>
      <c r="K672" s="1026"/>
      <c r="L672" s="1027"/>
      <c r="M672" s="676"/>
    </row>
    <row r="673" spans="2:13" ht="15" customHeight="1" x14ac:dyDescent="0.3">
      <c r="B673" s="676"/>
      <c r="C673" s="887" t="s">
        <v>1829</v>
      </c>
      <c r="D673" s="745" t="s">
        <v>349</v>
      </c>
      <c r="E673" s="881" t="s">
        <v>129</v>
      </c>
      <c r="F673" s="737">
        <v>1</v>
      </c>
      <c r="G673" s="899">
        <v>16.45</v>
      </c>
      <c r="H673" s="1024"/>
      <c r="I673" s="1025"/>
      <c r="J673" s="1050">
        <f>F673*G673</f>
        <v>16.45</v>
      </c>
      <c r="K673" s="1026"/>
      <c r="L673" s="1027"/>
      <c r="M673" s="676"/>
    </row>
    <row r="674" spans="2:13" ht="15" customHeight="1" x14ac:dyDescent="0.3">
      <c r="B674" s="676"/>
      <c r="C674" s="887" t="s">
        <v>1831</v>
      </c>
      <c r="D674" s="745" t="s">
        <v>209</v>
      </c>
      <c r="E674" s="881" t="s">
        <v>129</v>
      </c>
      <c r="F674" s="737">
        <v>1</v>
      </c>
      <c r="G674" s="899">
        <v>10.06</v>
      </c>
      <c r="H674" s="1024"/>
      <c r="I674" s="1025"/>
      <c r="J674" s="1050">
        <f>F674*G674</f>
        <v>10.06</v>
      </c>
      <c r="K674" s="1026"/>
      <c r="L674" s="1027"/>
      <c r="M674" s="676"/>
    </row>
    <row r="675" spans="2:13" ht="15" customHeight="1" x14ac:dyDescent="0.3">
      <c r="B675" s="676"/>
      <c r="C675" s="1076"/>
      <c r="D675" s="1714"/>
      <c r="E675" s="881"/>
      <c r="F675" s="737"/>
      <c r="G675" s="899"/>
      <c r="H675" s="1024"/>
      <c r="I675" s="1025"/>
      <c r="J675" s="1050"/>
      <c r="K675" s="1026"/>
      <c r="L675" s="1027"/>
      <c r="M675" s="676"/>
    </row>
    <row r="676" spans="2:13" ht="15" customHeight="1" x14ac:dyDescent="0.3">
      <c r="B676" s="676"/>
      <c r="C676" s="1076"/>
      <c r="D676" s="1712" t="s">
        <v>1844</v>
      </c>
      <c r="E676" s="881"/>
      <c r="F676" s="737"/>
      <c r="G676" s="899"/>
      <c r="H676" s="1024"/>
      <c r="I676" s="1025"/>
      <c r="J676" s="1050"/>
      <c r="K676" s="1026"/>
      <c r="L676" s="1027"/>
      <c r="M676" s="676"/>
    </row>
    <row r="677" spans="2:13" ht="15" customHeight="1" x14ac:dyDescent="0.3">
      <c r="B677" s="676"/>
      <c r="C677" s="887" t="s">
        <v>1878</v>
      </c>
      <c r="D677" s="745" t="s">
        <v>209</v>
      </c>
      <c r="E677" s="881" t="s">
        <v>129</v>
      </c>
      <c r="F677" s="737">
        <v>1</v>
      </c>
      <c r="G677" s="899">
        <v>9.99</v>
      </c>
      <c r="H677" s="1024"/>
      <c r="I677" s="1025"/>
      <c r="J677" s="1050">
        <f>F677*G677</f>
        <v>9.99</v>
      </c>
      <c r="K677" s="1026"/>
      <c r="L677" s="1027"/>
      <c r="M677" s="676"/>
    </row>
    <row r="678" spans="2:13" ht="15" customHeight="1" x14ac:dyDescent="0.3">
      <c r="B678" s="676"/>
      <c r="C678" s="887" t="s">
        <v>1879</v>
      </c>
      <c r="D678" s="745" t="s">
        <v>349</v>
      </c>
      <c r="E678" s="881" t="s">
        <v>129</v>
      </c>
      <c r="F678" s="737">
        <v>1</v>
      </c>
      <c r="G678" s="899">
        <v>11.97</v>
      </c>
      <c r="H678" s="1024"/>
      <c r="I678" s="1025"/>
      <c r="J678" s="1050">
        <f>F678*G678</f>
        <v>11.97</v>
      </c>
      <c r="K678" s="1026"/>
      <c r="L678" s="1027"/>
      <c r="M678" s="676"/>
    </row>
    <row r="679" spans="2:13" ht="15" customHeight="1" x14ac:dyDescent="0.25">
      <c r="B679" s="676"/>
      <c r="C679" s="1076"/>
      <c r="D679" s="1714"/>
      <c r="E679" s="1047"/>
      <c r="F679" s="1029"/>
      <c r="G679" s="1737"/>
      <c r="H679" s="1024"/>
      <c r="I679" s="1025"/>
      <c r="J679" s="1050"/>
      <c r="K679" s="1026"/>
      <c r="L679" s="1027"/>
      <c r="M679" s="676"/>
    </row>
    <row r="680" spans="2:13" ht="15" customHeight="1" x14ac:dyDescent="0.25">
      <c r="B680" s="676"/>
      <c r="C680" s="1076"/>
      <c r="D680" s="1712" t="s">
        <v>1929</v>
      </c>
      <c r="E680" s="1047"/>
      <c r="F680" s="1029"/>
      <c r="G680" s="1737"/>
      <c r="H680" s="1024"/>
      <c r="I680" s="1025"/>
      <c r="J680" s="1050"/>
      <c r="K680" s="1026"/>
      <c r="L680" s="1027"/>
      <c r="M680" s="676"/>
    </row>
    <row r="681" spans="2:13" ht="15" customHeight="1" x14ac:dyDescent="0.3">
      <c r="B681" s="676"/>
      <c r="C681" s="887" t="s">
        <v>2541</v>
      </c>
      <c r="D681" s="745" t="s">
        <v>1226</v>
      </c>
      <c r="E681" s="881" t="s">
        <v>129</v>
      </c>
      <c r="F681" s="737">
        <v>1</v>
      </c>
      <c r="G681" s="899">
        <v>3.36</v>
      </c>
      <c r="H681" s="1024"/>
      <c r="I681" s="1025"/>
      <c r="J681" s="1050">
        <f>F681*G681</f>
        <v>3.36</v>
      </c>
      <c r="K681" s="1026"/>
      <c r="L681" s="1027"/>
      <c r="M681" s="676"/>
    </row>
    <row r="682" spans="2:13" ht="15" customHeight="1" x14ac:dyDescent="0.3">
      <c r="B682" s="676"/>
      <c r="C682" s="887" t="s">
        <v>1909</v>
      </c>
      <c r="D682" s="745" t="s">
        <v>1226</v>
      </c>
      <c r="E682" s="881" t="s">
        <v>129</v>
      </c>
      <c r="F682" s="737">
        <v>1</v>
      </c>
      <c r="G682" s="899">
        <v>3.33</v>
      </c>
      <c r="H682" s="1024"/>
      <c r="I682" s="1025"/>
      <c r="J682" s="1050">
        <f>F682*G682</f>
        <v>3.33</v>
      </c>
      <c r="K682" s="1026"/>
      <c r="L682" s="1027"/>
      <c r="M682" s="676"/>
    </row>
    <row r="683" spans="2:13" ht="15" customHeight="1" x14ac:dyDescent="0.25">
      <c r="B683" s="676"/>
      <c r="C683" s="1081"/>
      <c r="D683" s="1712" t="s">
        <v>1798</v>
      </c>
      <c r="E683" s="881"/>
      <c r="F683" s="1064"/>
      <c r="G683" s="1735"/>
      <c r="H683" s="1024"/>
      <c r="I683" s="1025"/>
      <c r="J683" s="1049"/>
      <c r="K683" s="1026"/>
      <c r="L683" s="1027"/>
      <c r="M683" s="676"/>
    </row>
    <row r="684" spans="2:13" ht="15" customHeight="1" x14ac:dyDescent="0.3">
      <c r="B684" s="676"/>
      <c r="C684" s="887" t="s">
        <v>1831</v>
      </c>
      <c r="D684" s="745" t="s">
        <v>4739</v>
      </c>
      <c r="E684" s="881" t="s">
        <v>129</v>
      </c>
      <c r="F684" s="737">
        <v>1</v>
      </c>
      <c r="G684" s="1735">
        <v>10.33</v>
      </c>
      <c r="H684" s="1024"/>
      <c r="I684" s="1025"/>
      <c r="J684" s="1049">
        <f t="shared" ref="J684:J685" si="25">F684*G684</f>
        <v>10.33</v>
      </c>
      <c r="K684" s="1026"/>
      <c r="L684" s="1027"/>
      <c r="M684" s="676"/>
    </row>
    <row r="685" spans="2:13" ht="15" customHeight="1" x14ac:dyDescent="0.3">
      <c r="B685" s="676"/>
      <c r="C685" s="887" t="s">
        <v>1829</v>
      </c>
      <c r="D685" s="745" t="s">
        <v>351</v>
      </c>
      <c r="E685" s="881" t="s">
        <v>129</v>
      </c>
      <c r="F685" s="737">
        <v>1</v>
      </c>
      <c r="G685" s="1735">
        <v>16.62</v>
      </c>
      <c r="H685" s="1024"/>
      <c r="I685" s="1025"/>
      <c r="J685" s="1049">
        <f t="shared" si="25"/>
        <v>16.62</v>
      </c>
      <c r="K685" s="1026"/>
      <c r="L685" s="1027"/>
      <c r="M685" s="676"/>
    </row>
    <row r="686" spans="2:13" ht="15" customHeight="1" x14ac:dyDescent="0.25">
      <c r="B686" s="676"/>
      <c r="C686" s="1081"/>
      <c r="D686" s="1712" t="s">
        <v>1844</v>
      </c>
      <c r="E686" s="881"/>
      <c r="F686" s="1064"/>
      <c r="G686" s="1735"/>
      <c r="H686" s="1024"/>
      <c r="I686" s="1025"/>
      <c r="J686" s="1049"/>
      <c r="K686" s="1026"/>
      <c r="L686" s="1027"/>
      <c r="M686" s="676"/>
    </row>
    <row r="687" spans="2:13" ht="15" customHeight="1" x14ac:dyDescent="0.3">
      <c r="B687" s="676"/>
      <c r="C687" s="887" t="s">
        <v>1878</v>
      </c>
      <c r="D687" s="745" t="s">
        <v>4739</v>
      </c>
      <c r="E687" s="881" t="s">
        <v>129</v>
      </c>
      <c r="F687" s="737">
        <v>1</v>
      </c>
      <c r="G687" s="1735">
        <v>9.99</v>
      </c>
      <c r="H687" s="1024"/>
      <c r="I687" s="1025"/>
      <c r="J687" s="1049">
        <f t="shared" ref="J687:J688" si="26">F687*G687</f>
        <v>9.99</v>
      </c>
      <c r="K687" s="1026"/>
      <c r="L687" s="1027"/>
      <c r="M687" s="676"/>
    </row>
    <row r="688" spans="2:13" ht="15" customHeight="1" x14ac:dyDescent="0.3">
      <c r="B688" s="676"/>
      <c r="C688" s="887" t="s">
        <v>1879</v>
      </c>
      <c r="D688" s="745" t="s">
        <v>351</v>
      </c>
      <c r="E688" s="881" t="s">
        <v>129</v>
      </c>
      <c r="F688" s="737">
        <v>1</v>
      </c>
      <c r="G688" s="1735">
        <v>11.96</v>
      </c>
      <c r="H688" s="1024"/>
      <c r="I688" s="1025"/>
      <c r="J688" s="1049">
        <f t="shared" si="26"/>
        <v>11.96</v>
      </c>
      <c r="K688" s="1026"/>
      <c r="L688" s="1027"/>
      <c r="M688" s="676"/>
    </row>
    <row r="689" spans="2:13" ht="15" customHeight="1" x14ac:dyDescent="0.25">
      <c r="B689" s="676"/>
      <c r="C689" s="1081"/>
      <c r="D689" s="1712" t="s">
        <v>1929</v>
      </c>
      <c r="E689" s="881"/>
      <c r="F689" s="1064"/>
      <c r="G689" s="1735"/>
      <c r="H689" s="1024"/>
      <c r="I689" s="1025"/>
      <c r="J689" s="1049"/>
      <c r="K689" s="1026"/>
      <c r="L689" s="1027"/>
      <c r="M689" s="676"/>
    </row>
    <row r="690" spans="2:13" ht="15" customHeight="1" x14ac:dyDescent="0.3">
      <c r="B690" s="676"/>
      <c r="C690" s="887" t="s">
        <v>1909</v>
      </c>
      <c r="D690" s="745" t="s">
        <v>1226</v>
      </c>
      <c r="E690" s="881" t="s">
        <v>129</v>
      </c>
      <c r="F690" s="737">
        <v>1</v>
      </c>
      <c r="G690" s="1735">
        <v>3.34</v>
      </c>
      <c r="H690" s="1024"/>
      <c r="I690" s="1025"/>
      <c r="J690" s="1049">
        <f t="shared" ref="J690" si="27">F690*G690</f>
        <v>3.34</v>
      </c>
      <c r="K690" s="1026"/>
      <c r="L690" s="1027"/>
      <c r="M690" s="676"/>
    </row>
    <row r="691" spans="2:13" ht="15" customHeight="1" x14ac:dyDescent="0.3">
      <c r="B691" s="676"/>
      <c r="C691" s="1560"/>
      <c r="D691" s="1715"/>
      <c r="E691" s="1561"/>
      <c r="F691" s="1562"/>
      <c r="G691" s="1733"/>
      <c r="H691" s="1563"/>
      <c r="I691" s="1564"/>
      <c r="J691" s="1565"/>
      <c r="K691" s="1566"/>
      <c r="L691" s="1567"/>
      <c r="M691" s="676"/>
    </row>
    <row r="692" spans="2:13" ht="26.25" customHeight="1" x14ac:dyDescent="0.25">
      <c r="B692" s="676"/>
      <c r="C692" s="746" t="s">
        <v>756</v>
      </c>
      <c r="D692" s="1911" t="s">
        <v>5070</v>
      </c>
      <c r="E692" s="1912"/>
      <c r="F692" s="1912"/>
      <c r="G692" s="1912"/>
      <c r="H692" s="1912"/>
      <c r="I692" s="1912"/>
      <c r="J692" s="1912"/>
      <c r="K692" s="1912"/>
      <c r="L692" s="1913"/>
      <c r="M692" s="676"/>
    </row>
    <row r="693" spans="2:13" ht="15" customHeight="1" x14ac:dyDescent="0.25">
      <c r="B693" s="676"/>
      <c r="C693" s="684" t="s">
        <v>1</v>
      </c>
      <c r="D693" s="1008" t="s">
        <v>2</v>
      </c>
      <c r="E693" s="691" t="s">
        <v>208</v>
      </c>
      <c r="F693" s="691" t="s">
        <v>45</v>
      </c>
      <c r="G693" s="713" t="s">
        <v>52</v>
      </c>
      <c r="H693" s="713" t="s">
        <v>47</v>
      </c>
      <c r="I693" s="713" t="s">
        <v>48</v>
      </c>
      <c r="J693" s="460" t="s">
        <v>49</v>
      </c>
      <c r="K693" s="93" t="s">
        <v>50</v>
      </c>
      <c r="L693" s="721" t="s">
        <v>3</v>
      </c>
      <c r="M693" s="676"/>
    </row>
    <row r="694" spans="2:13" ht="15" customHeight="1" x14ac:dyDescent="0.25">
      <c r="B694" s="676"/>
      <c r="C694" s="729"/>
      <c r="D694" s="730"/>
      <c r="E694" s="1009"/>
      <c r="F694" s="865"/>
      <c r="G694" s="1499"/>
      <c r="H694" s="707"/>
      <c r="I694" s="717"/>
      <c r="J694" s="1010"/>
      <c r="K694" s="145">
        <f>SUM(J698:J826)</f>
        <v>8664.1500000000051</v>
      </c>
      <c r="L694" s="722"/>
      <c r="M694" s="676"/>
    </row>
    <row r="695" spans="2:13" ht="15" customHeight="1" x14ac:dyDescent="0.25">
      <c r="B695" s="676"/>
      <c r="C695" s="1046"/>
      <c r="D695" s="1077"/>
      <c r="E695" s="1078"/>
      <c r="F695" s="1047"/>
      <c r="G695" s="1019"/>
      <c r="H695" s="1019"/>
      <c r="I695" s="1020"/>
      <c r="J695" s="1049"/>
      <c r="K695" s="1022"/>
      <c r="L695" s="1027"/>
      <c r="M695" s="676"/>
    </row>
    <row r="696" spans="2:13" ht="15" customHeight="1" x14ac:dyDescent="0.25">
      <c r="B696" s="676"/>
      <c r="C696" s="1060"/>
      <c r="D696" s="1714" t="s">
        <v>812</v>
      </c>
      <c r="E696" s="1047"/>
      <c r="F696" s="1047"/>
      <c r="G696" s="1048" t="s">
        <v>46</v>
      </c>
      <c r="H696" s="1019"/>
      <c r="I696" s="1019"/>
      <c r="J696" s="1049"/>
      <c r="K696" s="1026"/>
      <c r="L696" s="1027"/>
      <c r="M696" s="676"/>
    </row>
    <row r="697" spans="2:13" ht="15" customHeight="1" x14ac:dyDescent="0.25">
      <c r="B697" s="676"/>
      <c r="C697" s="1080"/>
      <c r="D697" s="1712" t="s">
        <v>3412</v>
      </c>
      <c r="E697" s="1047"/>
      <c r="F697" s="1047"/>
      <c r="G697" s="1019"/>
      <c r="H697" s="1019"/>
      <c r="I697" s="1019"/>
      <c r="J697" s="1050">
        <f>PRODUCT(F697:I697)</f>
        <v>0</v>
      </c>
      <c r="K697" s="1026"/>
      <c r="L697" s="1027"/>
      <c r="M697" s="676"/>
    </row>
    <row r="698" spans="2:13" ht="15" customHeight="1" x14ac:dyDescent="0.3">
      <c r="B698" s="676"/>
      <c r="C698" s="887"/>
      <c r="D698" s="1718" t="s">
        <v>3476</v>
      </c>
      <c r="E698" s="1047"/>
      <c r="F698" s="737">
        <v>1</v>
      </c>
      <c r="G698" s="1024">
        <v>7053.85</v>
      </c>
      <c r="H698" s="1024"/>
      <c r="I698" s="1025"/>
      <c r="J698" s="1050">
        <f>PRODUCT(F698:I698)</f>
        <v>7053.85</v>
      </c>
      <c r="K698" s="1026"/>
      <c r="L698" s="1027"/>
      <c r="M698" s="676"/>
    </row>
    <row r="699" spans="2:13" ht="15" customHeight="1" x14ac:dyDescent="0.3">
      <c r="B699" s="676"/>
      <c r="C699" s="894"/>
      <c r="D699" s="1712" t="s">
        <v>3413</v>
      </c>
      <c r="E699" s="1052"/>
      <c r="F699" s="1053"/>
      <c r="G699" s="1024"/>
      <c r="H699" s="1024"/>
      <c r="I699" s="1025"/>
      <c r="J699" s="1050"/>
      <c r="K699" s="1026"/>
      <c r="L699" s="1027"/>
      <c r="M699" s="676"/>
    </row>
    <row r="700" spans="2:13" ht="15" customHeight="1" x14ac:dyDescent="0.3">
      <c r="B700" s="676"/>
      <c r="C700" s="1081"/>
      <c r="D700" s="1712" t="s">
        <v>3042</v>
      </c>
      <c r="E700" s="1052"/>
      <c r="F700" s="1053"/>
      <c r="G700" s="1054"/>
      <c r="H700" s="1024"/>
      <c r="I700" s="1025"/>
      <c r="J700" s="1050"/>
      <c r="K700" s="1026"/>
      <c r="L700" s="1027"/>
      <c r="M700" s="676"/>
    </row>
    <row r="701" spans="2:13" ht="15" customHeight="1" x14ac:dyDescent="0.3">
      <c r="B701" s="676"/>
      <c r="C701" s="887"/>
      <c r="D701" s="745" t="s">
        <v>3414</v>
      </c>
      <c r="E701" s="1052"/>
      <c r="F701" s="737">
        <v>-1</v>
      </c>
      <c r="G701" s="882">
        <v>16</v>
      </c>
      <c r="H701" s="1024"/>
      <c r="I701" s="1025"/>
      <c r="J701" s="1050">
        <f>F701*G701</f>
        <v>-16</v>
      </c>
      <c r="K701" s="1026"/>
      <c r="L701" s="1027"/>
      <c r="M701" s="676"/>
    </row>
    <row r="702" spans="2:13" ht="15" customHeight="1" x14ac:dyDescent="0.3">
      <c r="B702" s="676"/>
      <c r="C702" s="887"/>
      <c r="D702" s="1712" t="s">
        <v>3044</v>
      </c>
      <c r="E702" s="1052"/>
      <c r="F702" s="737"/>
      <c r="G702" s="882"/>
      <c r="H702" s="1024"/>
      <c r="I702" s="1025"/>
      <c r="J702" s="1050"/>
      <c r="K702" s="1026"/>
      <c r="L702" s="1027"/>
      <c r="M702" s="676"/>
    </row>
    <row r="703" spans="2:13" ht="15" customHeight="1" x14ac:dyDescent="0.3">
      <c r="B703" s="676"/>
      <c r="C703" s="894"/>
      <c r="D703" s="745" t="s">
        <v>3045</v>
      </c>
      <c r="E703" s="1052"/>
      <c r="F703" s="737">
        <v>-1</v>
      </c>
      <c r="G703" s="882">
        <v>14.17</v>
      </c>
      <c r="H703" s="1024"/>
      <c r="I703" s="1025"/>
      <c r="J703" s="1050">
        <f>F703*G703</f>
        <v>-14.17</v>
      </c>
      <c r="K703" s="1026"/>
      <c r="L703" s="1027"/>
      <c r="M703" s="676"/>
    </row>
    <row r="704" spans="2:13" ht="15" customHeight="1" x14ac:dyDescent="0.3">
      <c r="B704" s="676"/>
      <c r="C704" s="1081"/>
      <c r="D704" s="1712" t="s">
        <v>3046</v>
      </c>
      <c r="E704" s="1052"/>
      <c r="F704" s="737"/>
      <c r="G704" s="882"/>
      <c r="H704" s="1024"/>
      <c r="I704" s="1025"/>
      <c r="J704" s="1050"/>
      <c r="K704" s="1026"/>
      <c r="L704" s="1027"/>
      <c r="M704" s="676"/>
    </row>
    <row r="705" spans="2:13" ht="30.75" customHeight="1" x14ac:dyDescent="0.3">
      <c r="B705" s="676"/>
      <c r="C705" s="887"/>
      <c r="D705" s="745" t="s">
        <v>3047</v>
      </c>
      <c r="E705" s="1052"/>
      <c r="F705" s="737">
        <v>-1</v>
      </c>
      <c r="G705" s="882">
        <v>25.22</v>
      </c>
      <c r="H705" s="1024"/>
      <c r="I705" s="1025"/>
      <c r="J705" s="1050">
        <f>F705*G705</f>
        <v>-25.22</v>
      </c>
      <c r="K705" s="1026"/>
      <c r="L705" s="1027"/>
      <c r="M705" s="676"/>
    </row>
    <row r="706" spans="2:13" ht="15" customHeight="1" x14ac:dyDescent="0.3">
      <c r="B706" s="676"/>
      <c r="C706" s="887"/>
      <c r="D706" s="1712" t="s">
        <v>3423</v>
      </c>
      <c r="E706" s="1052"/>
      <c r="F706" s="1053"/>
      <c r="G706" s="1054"/>
      <c r="H706" s="1024"/>
      <c r="I706" s="1025"/>
      <c r="J706" s="1050"/>
      <c r="K706" s="1026"/>
      <c r="L706" s="1027"/>
      <c r="M706" s="676"/>
    </row>
    <row r="707" spans="2:13" ht="15" customHeight="1" x14ac:dyDescent="0.3">
      <c r="B707" s="676"/>
      <c r="C707" s="894"/>
      <c r="D707" s="1718" t="s">
        <v>5071</v>
      </c>
      <c r="E707" s="1052"/>
      <c r="F707" s="737">
        <v>-152</v>
      </c>
      <c r="G707" s="938">
        <v>1.44</v>
      </c>
      <c r="H707" s="1024"/>
      <c r="I707" s="1025"/>
      <c r="J707" s="1050">
        <f>F707*G707</f>
        <v>-218.88</v>
      </c>
      <c r="K707" s="1026"/>
      <c r="L707" s="1027"/>
      <c r="M707" s="676"/>
    </row>
    <row r="708" spans="2:13" ht="15" customHeight="1" x14ac:dyDescent="0.25">
      <c r="B708" s="676"/>
      <c r="C708" s="1868"/>
      <c r="D708" s="1869" t="s">
        <v>169</v>
      </c>
      <c r="E708" s="1079"/>
      <c r="F708" s="1061"/>
      <c r="G708" s="1062" t="s">
        <v>46</v>
      </c>
      <c r="H708" s="1024"/>
      <c r="I708" s="1025"/>
      <c r="J708" s="1050"/>
      <c r="K708" s="1026"/>
      <c r="L708" s="1027"/>
      <c r="M708" s="676"/>
    </row>
    <row r="709" spans="2:13" ht="15" customHeight="1" x14ac:dyDescent="0.25">
      <c r="B709" s="676"/>
      <c r="C709" s="1870"/>
      <c r="D709" s="1871" t="s">
        <v>3248</v>
      </c>
      <c r="E709" s="1079"/>
      <c r="F709" s="1047"/>
      <c r="G709" s="1024"/>
      <c r="H709" s="1024"/>
      <c r="I709" s="1025"/>
      <c r="J709" s="1049"/>
      <c r="K709" s="1026"/>
      <c r="L709" s="1027"/>
      <c r="M709" s="676"/>
    </row>
    <row r="710" spans="2:13" ht="15" customHeight="1" x14ac:dyDescent="0.3">
      <c r="B710" s="676"/>
      <c r="C710" s="1872" t="s">
        <v>940</v>
      </c>
      <c r="D710" s="1873" t="s">
        <v>572</v>
      </c>
      <c r="E710" s="881" t="s">
        <v>793</v>
      </c>
      <c r="F710" s="737">
        <v>1</v>
      </c>
      <c r="G710" s="1735">
        <v>23.73</v>
      </c>
      <c r="H710" s="1024"/>
      <c r="I710" s="1025"/>
      <c r="J710" s="1049">
        <f>F710*G710</f>
        <v>23.73</v>
      </c>
      <c r="K710" s="1026"/>
      <c r="L710" s="1027"/>
      <c r="M710" s="676"/>
    </row>
    <row r="711" spans="2:13" ht="15" customHeight="1" x14ac:dyDescent="0.25">
      <c r="B711" s="676"/>
      <c r="C711" s="1874"/>
      <c r="D711" s="1869" t="s">
        <v>169</v>
      </c>
      <c r="E711" s="1082"/>
      <c r="F711" s="1083"/>
      <c r="G711" s="1024"/>
      <c r="H711" s="1024"/>
      <c r="I711" s="1025"/>
      <c r="J711" s="1049"/>
      <c r="K711" s="1026"/>
      <c r="L711" s="1027"/>
      <c r="M711" s="676"/>
    </row>
    <row r="712" spans="2:13" ht="15" customHeight="1" x14ac:dyDescent="0.25">
      <c r="B712" s="676"/>
      <c r="C712" s="1874"/>
      <c r="D712" s="1871" t="s">
        <v>3262</v>
      </c>
      <c r="E712" s="1082"/>
      <c r="F712" s="1083"/>
      <c r="G712" s="1024"/>
      <c r="H712" s="1024"/>
      <c r="I712" s="1025"/>
      <c r="J712" s="1049"/>
      <c r="K712" s="1026"/>
      <c r="L712" s="1027"/>
      <c r="M712" s="676"/>
    </row>
    <row r="713" spans="2:13" ht="15" customHeight="1" x14ac:dyDescent="0.3">
      <c r="B713" s="676"/>
      <c r="C713" s="1872" t="s">
        <v>889</v>
      </c>
      <c r="D713" s="1873" t="s">
        <v>3273</v>
      </c>
      <c r="E713" s="881" t="s">
        <v>793</v>
      </c>
      <c r="F713" s="890">
        <v>1</v>
      </c>
      <c r="G713" s="1736">
        <v>17.850000000000001</v>
      </c>
      <c r="H713" s="1024"/>
      <c r="I713" s="1025"/>
      <c r="J713" s="1049">
        <f>F713*G713</f>
        <v>17.850000000000001</v>
      </c>
      <c r="K713" s="1026"/>
      <c r="L713" s="1027"/>
      <c r="M713" s="676"/>
    </row>
    <row r="714" spans="2:13" ht="15" customHeight="1" x14ac:dyDescent="0.3">
      <c r="B714" s="676"/>
      <c r="C714" s="1872" t="s">
        <v>2247</v>
      </c>
      <c r="D714" s="1873" t="s">
        <v>156</v>
      </c>
      <c r="E714" s="881" t="s">
        <v>793</v>
      </c>
      <c r="F714" s="890">
        <v>1</v>
      </c>
      <c r="G714" s="1736">
        <v>8.1</v>
      </c>
      <c r="H714" s="1024"/>
      <c r="I714" s="1025"/>
      <c r="J714" s="1049">
        <f>F714*G714</f>
        <v>8.1</v>
      </c>
      <c r="K714" s="1026"/>
      <c r="L714" s="1027"/>
      <c r="M714" s="676"/>
    </row>
    <row r="715" spans="2:13" ht="15" customHeight="1" x14ac:dyDescent="0.25">
      <c r="B715" s="676"/>
      <c r="C715" s="1874"/>
      <c r="D715" s="1869" t="s">
        <v>169</v>
      </c>
      <c r="E715" s="1082"/>
      <c r="F715" s="1083"/>
      <c r="G715" s="1024"/>
      <c r="H715" s="1024"/>
      <c r="I715" s="1025"/>
      <c r="J715" s="1049"/>
      <c r="K715" s="1026"/>
      <c r="L715" s="1027"/>
      <c r="M715" s="676"/>
    </row>
    <row r="716" spans="2:13" ht="15" customHeight="1" x14ac:dyDescent="0.25">
      <c r="B716" s="676"/>
      <c r="C716" s="1874"/>
      <c r="D716" s="1871" t="s">
        <v>3277</v>
      </c>
      <c r="E716" s="1019"/>
      <c r="F716" s="1074"/>
      <c r="G716" s="1019"/>
      <c r="H716" s="1024"/>
      <c r="I716" s="1025"/>
      <c r="J716" s="1049"/>
      <c r="K716" s="1026"/>
      <c r="L716" s="1027"/>
      <c r="M716" s="676"/>
    </row>
    <row r="717" spans="2:13" ht="15" customHeight="1" x14ac:dyDescent="0.3">
      <c r="B717" s="676"/>
      <c r="C717" s="1872" t="s">
        <v>1022</v>
      </c>
      <c r="D717" s="1873" t="s">
        <v>569</v>
      </c>
      <c r="E717" s="896" t="s">
        <v>797</v>
      </c>
      <c r="F717" s="737">
        <v>1</v>
      </c>
      <c r="G717" s="1735">
        <v>50.01</v>
      </c>
      <c r="H717" s="1024"/>
      <c r="I717" s="1025"/>
      <c r="J717" s="1049">
        <f>F717*G717</f>
        <v>50.01</v>
      </c>
      <c r="K717" s="1026"/>
      <c r="L717" s="1027"/>
      <c r="M717" s="676"/>
    </row>
    <row r="718" spans="2:13" ht="15" customHeight="1" x14ac:dyDescent="0.3">
      <c r="B718" s="676"/>
      <c r="C718" s="1872" t="s">
        <v>1061</v>
      </c>
      <c r="D718" s="1873" t="s">
        <v>215</v>
      </c>
      <c r="E718" s="896" t="s">
        <v>797</v>
      </c>
      <c r="F718" s="737">
        <v>1</v>
      </c>
      <c r="G718" s="1735">
        <v>32.14</v>
      </c>
      <c r="H718" s="1024"/>
      <c r="I718" s="1025"/>
      <c r="J718" s="1049">
        <f>F718*G718</f>
        <v>32.14</v>
      </c>
      <c r="K718" s="1026"/>
      <c r="L718" s="1027"/>
      <c r="M718" s="676"/>
    </row>
    <row r="719" spans="2:13" ht="15" customHeight="1" x14ac:dyDescent="0.25">
      <c r="B719" s="676"/>
      <c r="C719" s="1874"/>
      <c r="D719" s="1869" t="s">
        <v>169</v>
      </c>
      <c r="E719" s="1019"/>
      <c r="F719" s="1064"/>
      <c r="G719" s="1019"/>
      <c r="H719" s="1024"/>
      <c r="I719" s="1025"/>
      <c r="J719" s="1049"/>
      <c r="K719" s="1026"/>
      <c r="L719" s="1027"/>
      <c r="M719" s="676"/>
    </row>
    <row r="720" spans="2:13" ht="15" customHeight="1" x14ac:dyDescent="0.25">
      <c r="B720" s="676"/>
      <c r="C720" s="1874"/>
      <c r="D720" s="1871" t="s">
        <v>3287</v>
      </c>
      <c r="E720" s="1019"/>
      <c r="F720" s="1064"/>
      <c r="G720" s="1019"/>
      <c r="H720" s="1024"/>
      <c r="I720" s="1025"/>
      <c r="J720" s="1049"/>
      <c r="K720" s="1026"/>
      <c r="L720" s="1027"/>
      <c r="M720" s="676"/>
    </row>
    <row r="721" spans="2:13" ht="15" customHeight="1" x14ac:dyDescent="0.3">
      <c r="B721" s="676"/>
      <c r="C721" s="1872" t="s">
        <v>1117</v>
      </c>
      <c r="D721" s="1873" t="s">
        <v>173</v>
      </c>
      <c r="E721" s="896" t="s">
        <v>797</v>
      </c>
      <c r="F721" s="737">
        <v>1</v>
      </c>
      <c r="G721" s="1735">
        <v>16.46</v>
      </c>
      <c r="H721" s="1024"/>
      <c r="I721" s="1025"/>
      <c r="J721" s="1049">
        <f>F721*G721</f>
        <v>16.46</v>
      </c>
      <c r="K721" s="1026"/>
      <c r="L721" s="1027"/>
      <c r="M721" s="676"/>
    </row>
    <row r="722" spans="2:13" ht="15" customHeight="1" x14ac:dyDescent="0.3">
      <c r="B722" s="676"/>
      <c r="C722" s="1872" t="s">
        <v>2488</v>
      </c>
      <c r="D722" s="1873" t="s">
        <v>762</v>
      </c>
      <c r="E722" s="896" t="s">
        <v>797</v>
      </c>
      <c r="F722" s="737">
        <v>1</v>
      </c>
      <c r="G722" s="1735">
        <v>2.76</v>
      </c>
      <c r="H722" s="1024"/>
      <c r="I722" s="1025"/>
      <c r="J722" s="1049">
        <f>F722*G722</f>
        <v>2.76</v>
      </c>
      <c r="K722" s="1026"/>
      <c r="L722" s="1027"/>
      <c r="M722" s="676"/>
    </row>
    <row r="723" spans="2:13" ht="15" customHeight="1" x14ac:dyDescent="0.25">
      <c r="B723" s="676"/>
      <c r="C723" s="1874"/>
      <c r="D723" s="1869" t="s">
        <v>169</v>
      </c>
      <c r="E723" s="1019"/>
      <c r="F723" s="1064"/>
      <c r="G723" s="1019"/>
      <c r="H723" s="1024"/>
      <c r="I723" s="1025"/>
      <c r="J723" s="1049"/>
      <c r="K723" s="1026"/>
      <c r="L723" s="1027"/>
      <c r="M723" s="676"/>
    </row>
    <row r="724" spans="2:13" ht="15" customHeight="1" x14ac:dyDescent="0.25">
      <c r="B724" s="676"/>
      <c r="C724" s="1874"/>
      <c r="D724" s="1871" t="s">
        <v>3306</v>
      </c>
      <c r="E724" s="1019"/>
      <c r="F724" s="1064"/>
      <c r="G724" s="1019"/>
      <c r="H724" s="1024"/>
      <c r="I724" s="1025"/>
      <c r="J724" s="1049"/>
      <c r="K724" s="1026"/>
      <c r="L724" s="1027"/>
      <c r="M724" s="676"/>
    </row>
    <row r="725" spans="2:13" ht="15" customHeight="1" x14ac:dyDescent="0.3">
      <c r="B725" s="676"/>
      <c r="C725" s="1872" t="s">
        <v>1194</v>
      </c>
      <c r="D725" s="1873" t="s">
        <v>3307</v>
      </c>
      <c r="E725" s="896" t="s">
        <v>797</v>
      </c>
      <c r="F725" s="737">
        <v>1</v>
      </c>
      <c r="G725" s="1735">
        <v>13.43</v>
      </c>
      <c r="H725" s="1024"/>
      <c r="I725" s="1025"/>
      <c r="J725" s="1049">
        <f t="shared" ref="J725:J731" si="28">F725*G725</f>
        <v>13.43</v>
      </c>
      <c r="K725" s="1026"/>
      <c r="L725" s="1027"/>
      <c r="M725" s="676"/>
    </row>
    <row r="726" spans="2:13" ht="15" customHeight="1" x14ac:dyDescent="0.3">
      <c r="B726" s="676"/>
      <c r="C726" s="1872" t="s">
        <v>1218</v>
      </c>
      <c r="D726" s="1873" t="s">
        <v>185</v>
      </c>
      <c r="E726" s="896" t="s">
        <v>797</v>
      </c>
      <c r="F726" s="737">
        <v>1</v>
      </c>
      <c r="G726" s="1735">
        <v>13.09</v>
      </c>
      <c r="H726" s="1024"/>
      <c r="I726" s="1025"/>
      <c r="J726" s="1049">
        <f t="shared" si="28"/>
        <v>13.09</v>
      </c>
      <c r="K726" s="1026"/>
      <c r="L726" s="1027"/>
      <c r="M726" s="676"/>
    </row>
    <row r="727" spans="2:13" ht="15" customHeight="1" x14ac:dyDescent="0.3">
      <c r="B727" s="676"/>
      <c r="C727" s="1872" t="s">
        <v>1220</v>
      </c>
      <c r="D727" s="1873" t="s">
        <v>3308</v>
      </c>
      <c r="E727" s="896" t="s">
        <v>797</v>
      </c>
      <c r="F727" s="737">
        <v>1</v>
      </c>
      <c r="G727" s="1735">
        <v>14.55</v>
      </c>
      <c r="H727" s="1024"/>
      <c r="I727" s="1025"/>
      <c r="J727" s="1049">
        <f t="shared" si="28"/>
        <v>14.55</v>
      </c>
      <c r="K727" s="1026"/>
      <c r="L727" s="1027"/>
      <c r="M727" s="676"/>
    </row>
    <row r="728" spans="2:13" ht="15" customHeight="1" x14ac:dyDescent="0.3">
      <c r="B728" s="676"/>
      <c r="C728" s="1872" t="s">
        <v>1223</v>
      </c>
      <c r="D728" s="1873" t="s">
        <v>3309</v>
      </c>
      <c r="E728" s="896" t="s">
        <v>797</v>
      </c>
      <c r="F728" s="737">
        <v>1</v>
      </c>
      <c r="G728" s="1735">
        <v>15.24</v>
      </c>
      <c r="H728" s="1024"/>
      <c r="I728" s="1025"/>
      <c r="J728" s="1049">
        <f t="shared" si="28"/>
        <v>15.24</v>
      </c>
      <c r="K728" s="1026"/>
      <c r="L728" s="1027"/>
      <c r="M728" s="676"/>
    </row>
    <row r="729" spans="2:13" ht="15" customHeight="1" x14ac:dyDescent="0.3">
      <c r="B729" s="676"/>
      <c r="C729" s="1872" t="s">
        <v>2152</v>
      </c>
      <c r="D729" s="1873" t="s">
        <v>3310</v>
      </c>
      <c r="E729" s="896" t="s">
        <v>797</v>
      </c>
      <c r="F729" s="737">
        <v>1</v>
      </c>
      <c r="G729" s="1735">
        <v>15.27</v>
      </c>
      <c r="H729" s="1024"/>
      <c r="I729" s="1025"/>
      <c r="J729" s="1049">
        <f t="shared" si="28"/>
        <v>15.27</v>
      </c>
      <c r="K729" s="1026"/>
      <c r="L729" s="1027"/>
      <c r="M729" s="676"/>
    </row>
    <row r="730" spans="2:13" ht="15" customHeight="1" x14ac:dyDescent="0.3">
      <c r="B730" s="676"/>
      <c r="C730" s="1872" t="s">
        <v>1231</v>
      </c>
      <c r="D730" s="1873" t="s">
        <v>1232</v>
      </c>
      <c r="E730" s="896" t="s">
        <v>797</v>
      </c>
      <c r="F730" s="737">
        <v>1</v>
      </c>
      <c r="G730" s="1735">
        <v>17.22</v>
      </c>
      <c r="H730" s="1024"/>
      <c r="I730" s="1025"/>
      <c r="J730" s="1049">
        <f t="shared" si="28"/>
        <v>17.22</v>
      </c>
      <c r="K730" s="1026"/>
      <c r="L730" s="1027"/>
      <c r="M730" s="676"/>
    </row>
    <row r="731" spans="2:13" ht="15" customHeight="1" x14ac:dyDescent="0.3">
      <c r="B731" s="676"/>
      <c r="C731" s="1872" t="s">
        <v>1228</v>
      </c>
      <c r="D731" s="1873" t="s">
        <v>145</v>
      </c>
      <c r="E731" s="896" t="s">
        <v>797</v>
      </c>
      <c r="F731" s="737">
        <v>1</v>
      </c>
      <c r="G731" s="1735">
        <v>15.28</v>
      </c>
      <c r="H731" s="1024"/>
      <c r="I731" s="1025"/>
      <c r="J731" s="1049">
        <f t="shared" si="28"/>
        <v>15.28</v>
      </c>
      <c r="K731" s="1026"/>
      <c r="L731" s="1027"/>
      <c r="M731" s="676"/>
    </row>
    <row r="732" spans="2:13" ht="15" customHeight="1" x14ac:dyDescent="0.25">
      <c r="B732" s="676"/>
      <c r="C732" s="1874"/>
      <c r="D732" s="1869" t="s">
        <v>169</v>
      </c>
      <c r="E732" s="1019"/>
      <c r="F732" s="1064"/>
      <c r="G732" s="1019"/>
      <c r="H732" s="1024"/>
      <c r="I732" s="1025"/>
      <c r="J732" s="1049"/>
      <c r="K732" s="1026"/>
      <c r="L732" s="1027"/>
      <c r="M732" s="676"/>
    </row>
    <row r="733" spans="2:13" ht="15" customHeight="1" x14ac:dyDescent="0.25">
      <c r="B733" s="676"/>
      <c r="C733" s="1874"/>
      <c r="D733" s="1871" t="s">
        <v>3313</v>
      </c>
      <c r="E733" s="1019"/>
      <c r="F733" s="1064"/>
      <c r="G733" s="1019"/>
      <c r="H733" s="1024"/>
      <c r="I733" s="1025"/>
      <c r="J733" s="1049"/>
      <c r="K733" s="1026"/>
      <c r="L733" s="1027"/>
      <c r="M733" s="676"/>
    </row>
    <row r="734" spans="2:13" ht="15" customHeight="1" x14ac:dyDescent="0.3">
      <c r="B734" s="676"/>
      <c r="C734" s="1872" t="s">
        <v>1234</v>
      </c>
      <c r="D734" s="1873" t="s">
        <v>182</v>
      </c>
      <c r="E734" s="896" t="s">
        <v>797</v>
      </c>
      <c r="F734" s="737">
        <v>1</v>
      </c>
      <c r="G734" s="1735">
        <v>14.3</v>
      </c>
      <c r="H734" s="1024"/>
      <c r="I734" s="1025"/>
      <c r="J734" s="1049">
        <f t="shared" ref="J734:J741" si="29">F734*G734</f>
        <v>14.3</v>
      </c>
      <c r="K734" s="1026"/>
      <c r="L734" s="1027"/>
      <c r="M734" s="676"/>
    </row>
    <row r="735" spans="2:13" ht="15" customHeight="1" x14ac:dyDescent="0.3">
      <c r="B735" s="676"/>
      <c r="C735" s="1872" t="s">
        <v>1236</v>
      </c>
      <c r="D735" s="1873" t="s">
        <v>182</v>
      </c>
      <c r="E735" s="896" t="s">
        <v>797</v>
      </c>
      <c r="F735" s="737">
        <v>1</v>
      </c>
      <c r="G735" s="1735">
        <v>14.55</v>
      </c>
      <c r="H735" s="1024"/>
      <c r="I735" s="1025"/>
      <c r="J735" s="1049">
        <f t="shared" si="29"/>
        <v>14.55</v>
      </c>
      <c r="K735" s="1026"/>
      <c r="L735" s="1027"/>
      <c r="M735" s="676"/>
    </row>
    <row r="736" spans="2:13" ht="15" customHeight="1" x14ac:dyDescent="0.3">
      <c r="B736" s="676"/>
      <c r="C736" s="1872" t="s">
        <v>1254</v>
      </c>
      <c r="D736" s="1873" t="s">
        <v>373</v>
      </c>
      <c r="E736" s="896" t="s">
        <v>797</v>
      </c>
      <c r="F736" s="737">
        <v>1</v>
      </c>
      <c r="G736" s="1735">
        <v>19.25</v>
      </c>
      <c r="H736" s="1024"/>
      <c r="I736" s="1025"/>
      <c r="J736" s="1049">
        <f t="shared" si="29"/>
        <v>19.25</v>
      </c>
      <c r="K736" s="1026"/>
      <c r="L736" s="1027"/>
      <c r="M736" s="676"/>
    </row>
    <row r="737" spans="2:13" ht="15" customHeight="1" x14ac:dyDescent="0.3">
      <c r="B737" s="676"/>
      <c r="C737" s="1872" t="s">
        <v>1255</v>
      </c>
      <c r="D737" s="1873" t="s">
        <v>365</v>
      </c>
      <c r="E737" s="896" t="s">
        <v>797</v>
      </c>
      <c r="F737" s="737">
        <v>1</v>
      </c>
      <c r="G737" s="1735">
        <v>14.24</v>
      </c>
      <c r="H737" s="1024"/>
      <c r="I737" s="1025"/>
      <c r="J737" s="1049">
        <f t="shared" si="29"/>
        <v>14.24</v>
      </c>
      <c r="K737" s="1026"/>
      <c r="L737" s="1027"/>
      <c r="M737" s="676"/>
    </row>
    <row r="738" spans="2:13" ht="15" customHeight="1" x14ac:dyDescent="0.3">
      <c r="B738" s="676"/>
      <c r="C738" s="1872" t="s">
        <v>1256</v>
      </c>
      <c r="D738" s="1873" t="s">
        <v>3314</v>
      </c>
      <c r="E738" s="896" t="s">
        <v>797</v>
      </c>
      <c r="F738" s="737">
        <v>1</v>
      </c>
      <c r="G738" s="1735">
        <v>39.049999999999997</v>
      </c>
      <c r="H738" s="1024"/>
      <c r="I738" s="1025"/>
      <c r="J738" s="1049">
        <f t="shared" si="29"/>
        <v>39.049999999999997</v>
      </c>
      <c r="K738" s="1026"/>
      <c r="L738" s="1027"/>
      <c r="M738" s="676"/>
    </row>
    <row r="739" spans="2:13" ht="15" customHeight="1" x14ac:dyDescent="0.3">
      <c r="B739" s="676"/>
      <c r="C739" s="1872" t="s">
        <v>1259</v>
      </c>
      <c r="D739" s="1873" t="s">
        <v>578</v>
      </c>
      <c r="E739" s="896" t="s">
        <v>797</v>
      </c>
      <c r="F739" s="737">
        <v>1</v>
      </c>
      <c r="G739" s="1735">
        <v>14.74</v>
      </c>
      <c r="H739" s="1024"/>
      <c r="I739" s="1025"/>
      <c r="J739" s="1049">
        <f t="shared" si="29"/>
        <v>14.74</v>
      </c>
      <c r="K739" s="1026"/>
      <c r="L739" s="1027"/>
      <c r="M739" s="676"/>
    </row>
    <row r="740" spans="2:13" ht="15" customHeight="1" x14ac:dyDescent="0.3">
      <c r="B740" s="676"/>
      <c r="C740" s="1872" t="s">
        <v>1261</v>
      </c>
      <c r="D740" s="1873" t="s">
        <v>578</v>
      </c>
      <c r="E740" s="896" t="s">
        <v>797</v>
      </c>
      <c r="F740" s="737">
        <v>1</v>
      </c>
      <c r="G740" s="1735">
        <v>14.99</v>
      </c>
      <c r="H740" s="1024"/>
      <c r="I740" s="1025"/>
      <c r="J740" s="1049">
        <f t="shared" si="29"/>
        <v>14.99</v>
      </c>
      <c r="K740" s="1026"/>
      <c r="L740" s="1027"/>
      <c r="M740" s="676"/>
    </row>
    <row r="741" spans="2:13" ht="15" customHeight="1" x14ac:dyDescent="0.3">
      <c r="B741" s="676"/>
      <c r="C741" s="1872" t="s">
        <v>1263</v>
      </c>
      <c r="D741" s="1873" t="s">
        <v>829</v>
      </c>
      <c r="E741" s="896" t="s">
        <v>797</v>
      </c>
      <c r="F741" s="737">
        <v>1</v>
      </c>
      <c r="G741" s="1735">
        <v>14.52</v>
      </c>
      <c r="H741" s="1024"/>
      <c r="I741" s="1025"/>
      <c r="J741" s="1049">
        <f t="shared" si="29"/>
        <v>14.52</v>
      </c>
      <c r="K741" s="1026"/>
      <c r="L741" s="1027"/>
      <c r="M741" s="676"/>
    </row>
    <row r="742" spans="2:13" ht="15" customHeight="1" x14ac:dyDescent="0.25">
      <c r="B742" s="676"/>
      <c r="C742" s="1874"/>
      <c r="D742" s="1869" t="s">
        <v>200</v>
      </c>
      <c r="E742" s="1019"/>
      <c r="F742" s="1064"/>
      <c r="G742" s="1019"/>
      <c r="H742" s="1024"/>
      <c r="I742" s="1025"/>
      <c r="J742" s="1049"/>
      <c r="K742" s="1026"/>
      <c r="L742" s="1027"/>
      <c r="M742" s="676"/>
    </row>
    <row r="743" spans="2:13" ht="15" customHeight="1" x14ac:dyDescent="0.25">
      <c r="B743" s="676"/>
      <c r="C743" s="1874"/>
      <c r="D743" s="1871" t="s">
        <v>1510</v>
      </c>
      <c r="E743" s="1019"/>
      <c r="F743" s="1064"/>
      <c r="G743" s="1019"/>
      <c r="H743" s="1024"/>
      <c r="I743" s="1025"/>
      <c r="J743" s="1049"/>
      <c r="K743" s="1026"/>
      <c r="L743" s="1027"/>
      <c r="M743" s="676"/>
    </row>
    <row r="744" spans="2:13" ht="15" customHeight="1" x14ac:dyDescent="0.3">
      <c r="B744" s="676"/>
      <c r="C744" s="1872" t="s">
        <v>1497</v>
      </c>
      <c r="D744" s="1873" t="s">
        <v>283</v>
      </c>
      <c r="E744" s="881" t="s">
        <v>793</v>
      </c>
      <c r="F744" s="737">
        <v>1</v>
      </c>
      <c r="G744" s="899">
        <v>28.88</v>
      </c>
      <c r="H744" s="1024"/>
      <c r="I744" s="1025"/>
      <c r="J744" s="1049">
        <f t="shared" ref="J744:J750" si="30">F744*G744</f>
        <v>28.88</v>
      </c>
      <c r="K744" s="1026"/>
      <c r="L744" s="1027"/>
      <c r="M744" s="676"/>
    </row>
    <row r="745" spans="2:13" ht="15" customHeight="1" x14ac:dyDescent="0.3">
      <c r="B745" s="676"/>
      <c r="C745" s="1872" t="s">
        <v>1502</v>
      </c>
      <c r="D745" s="1873" t="s">
        <v>165</v>
      </c>
      <c r="E745" s="881" t="s">
        <v>793</v>
      </c>
      <c r="F745" s="737">
        <v>1</v>
      </c>
      <c r="G745" s="899">
        <v>20.170000000000002</v>
      </c>
      <c r="H745" s="1024"/>
      <c r="I745" s="1025"/>
      <c r="J745" s="1049">
        <f t="shared" si="30"/>
        <v>20.170000000000002</v>
      </c>
      <c r="K745" s="1026"/>
      <c r="L745" s="1027"/>
      <c r="M745" s="676"/>
    </row>
    <row r="746" spans="2:13" ht="15" customHeight="1" x14ac:dyDescent="0.3">
      <c r="B746" s="676"/>
      <c r="C746" s="1872" t="s">
        <v>1466</v>
      </c>
      <c r="D746" s="1873" t="s">
        <v>2498</v>
      </c>
      <c r="E746" s="881" t="s">
        <v>793</v>
      </c>
      <c r="F746" s="737">
        <v>1</v>
      </c>
      <c r="G746" s="899">
        <v>54.03</v>
      </c>
      <c r="H746" s="1024"/>
      <c r="I746" s="1025"/>
      <c r="J746" s="1049">
        <f t="shared" si="30"/>
        <v>54.03</v>
      </c>
      <c r="K746" s="1026"/>
      <c r="L746" s="1027"/>
      <c r="M746" s="676"/>
    </row>
    <row r="747" spans="2:13" ht="15" customHeight="1" x14ac:dyDescent="0.3">
      <c r="B747" s="676"/>
      <c r="C747" s="1872" t="s">
        <v>1481</v>
      </c>
      <c r="D747" s="1873" t="s">
        <v>2497</v>
      </c>
      <c r="E747" s="881" t="s">
        <v>793</v>
      </c>
      <c r="F747" s="737">
        <v>1</v>
      </c>
      <c r="G747" s="1735">
        <v>15.01</v>
      </c>
      <c r="H747" s="1024"/>
      <c r="I747" s="1025"/>
      <c r="J747" s="1049">
        <f t="shared" si="30"/>
        <v>15.01</v>
      </c>
      <c r="K747" s="1026"/>
      <c r="L747" s="1027"/>
      <c r="M747" s="676"/>
    </row>
    <row r="748" spans="2:13" ht="15" customHeight="1" x14ac:dyDescent="0.3">
      <c r="B748" s="676"/>
      <c r="C748" s="887" t="s">
        <v>1461</v>
      </c>
      <c r="D748" s="745" t="s">
        <v>1462</v>
      </c>
      <c r="E748" s="896" t="s">
        <v>143</v>
      </c>
      <c r="F748" s="737">
        <v>1</v>
      </c>
      <c r="G748" s="1735">
        <v>37.549999999999997</v>
      </c>
      <c r="H748" s="1024"/>
      <c r="I748" s="1025"/>
      <c r="J748" s="1050">
        <f t="shared" si="30"/>
        <v>37.549999999999997</v>
      </c>
      <c r="K748" s="1026"/>
      <c r="L748" s="1027"/>
      <c r="M748" s="676"/>
    </row>
    <row r="749" spans="2:13" ht="15" customHeight="1" x14ac:dyDescent="0.3">
      <c r="B749" s="676"/>
      <c r="C749" s="887" t="s">
        <v>1482</v>
      </c>
      <c r="D749" s="745" t="s">
        <v>201</v>
      </c>
      <c r="E749" s="896" t="s">
        <v>143</v>
      </c>
      <c r="F749" s="737">
        <v>1</v>
      </c>
      <c r="G749" s="1735">
        <v>33.75</v>
      </c>
      <c r="H749" s="1019"/>
      <c r="I749" s="1019"/>
      <c r="J749" s="1050">
        <f t="shared" si="30"/>
        <v>33.75</v>
      </c>
      <c r="K749" s="1026"/>
      <c r="L749" s="1027"/>
      <c r="M749" s="676"/>
    </row>
    <row r="750" spans="2:13" ht="27" customHeight="1" x14ac:dyDescent="0.25">
      <c r="B750" s="676"/>
      <c r="C750" s="887" t="s">
        <v>1512</v>
      </c>
      <c r="D750" s="745" t="s">
        <v>266</v>
      </c>
      <c r="E750" s="896" t="s">
        <v>143</v>
      </c>
      <c r="F750" s="892">
        <v>1</v>
      </c>
      <c r="G750" s="889">
        <v>39.950000000000003</v>
      </c>
      <c r="H750" s="1019"/>
      <c r="I750" s="1019"/>
      <c r="J750" s="1050">
        <f t="shared" si="30"/>
        <v>39.950000000000003</v>
      </c>
      <c r="K750" s="1026"/>
      <c r="L750" s="1027"/>
      <c r="M750" s="676"/>
    </row>
    <row r="751" spans="2:13" ht="15" customHeight="1" x14ac:dyDescent="0.25">
      <c r="B751" s="676"/>
      <c r="C751" s="1874"/>
      <c r="D751" s="1869" t="s">
        <v>200</v>
      </c>
      <c r="E751" s="1019"/>
      <c r="F751" s="1064"/>
      <c r="G751" s="1019"/>
      <c r="H751" s="1024"/>
      <c r="I751" s="1025"/>
      <c r="J751" s="1049"/>
      <c r="K751" s="1026"/>
      <c r="L751" s="1027"/>
      <c r="M751" s="676"/>
    </row>
    <row r="752" spans="2:13" ht="15" customHeight="1" x14ac:dyDescent="0.25">
      <c r="B752" s="676"/>
      <c r="C752" s="1874"/>
      <c r="D752" s="1871" t="s">
        <v>1511</v>
      </c>
      <c r="E752" s="1019"/>
      <c r="F752" s="1064"/>
      <c r="G752" s="1019"/>
      <c r="H752" s="1024"/>
      <c r="I752" s="1025"/>
      <c r="J752" s="1049"/>
      <c r="K752" s="1026"/>
      <c r="L752" s="1027"/>
      <c r="M752" s="676"/>
    </row>
    <row r="753" spans="2:13" ht="15" customHeight="1" x14ac:dyDescent="0.3">
      <c r="B753" s="676"/>
      <c r="C753" s="1872" t="s">
        <v>1516</v>
      </c>
      <c r="D753" s="1873" t="s">
        <v>1568</v>
      </c>
      <c r="E753" s="896" t="s">
        <v>791</v>
      </c>
      <c r="F753" s="900">
        <v>1</v>
      </c>
      <c r="G753" s="1735">
        <v>15.46</v>
      </c>
      <c r="H753" s="1024"/>
      <c r="I753" s="1025"/>
      <c r="J753" s="1049">
        <f t="shared" ref="J753:J759" si="31">F753*G753</f>
        <v>15.46</v>
      </c>
      <c r="K753" s="1026"/>
      <c r="L753" s="1027"/>
      <c r="M753" s="676"/>
    </row>
    <row r="754" spans="2:13" ht="15" customHeight="1" x14ac:dyDescent="0.3">
      <c r="B754" s="676"/>
      <c r="C754" s="1872" t="s">
        <v>1518</v>
      </c>
      <c r="D754" s="1873" t="s">
        <v>176</v>
      </c>
      <c r="E754" s="896" t="s">
        <v>791</v>
      </c>
      <c r="F754" s="900">
        <v>1</v>
      </c>
      <c r="G754" s="1735">
        <v>12.29</v>
      </c>
      <c r="H754" s="1024"/>
      <c r="I754" s="1025"/>
      <c r="J754" s="1049">
        <f t="shared" si="31"/>
        <v>12.29</v>
      </c>
      <c r="K754" s="1026"/>
      <c r="L754" s="1027"/>
      <c r="M754" s="676"/>
    </row>
    <row r="755" spans="2:13" ht="15" customHeight="1" x14ac:dyDescent="0.3">
      <c r="B755" s="676"/>
      <c r="C755" s="1872" t="s">
        <v>1533</v>
      </c>
      <c r="D755" s="1873" t="s">
        <v>2501</v>
      </c>
      <c r="E755" s="896" t="s">
        <v>791</v>
      </c>
      <c r="F755" s="737">
        <v>1</v>
      </c>
      <c r="G755" s="899">
        <v>26.17</v>
      </c>
      <c r="H755" s="1024"/>
      <c r="I755" s="1025"/>
      <c r="J755" s="1049">
        <f t="shared" si="31"/>
        <v>26.17</v>
      </c>
      <c r="K755" s="1026"/>
      <c r="L755" s="1027"/>
      <c r="M755" s="676"/>
    </row>
    <row r="756" spans="2:13" ht="48.75" customHeight="1" x14ac:dyDescent="0.25">
      <c r="B756" s="676"/>
      <c r="C756" s="1872" t="s">
        <v>3337</v>
      </c>
      <c r="D756" s="1873" t="s">
        <v>3338</v>
      </c>
      <c r="E756" s="896" t="s">
        <v>791</v>
      </c>
      <c r="F756" s="901">
        <v>1</v>
      </c>
      <c r="G756" s="1738">
        <v>86.32</v>
      </c>
      <c r="H756" s="1024"/>
      <c r="I756" s="1025"/>
      <c r="J756" s="1049">
        <f t="shared" si="31"/>
        <v>86.32</v>
      </c>
      <c r="K756" s="1026"/>
      <c r="L756" s="1027"/>
      <c r="M756" s="676"/>
    </row>
    <row r="757" spans="2:13" ht="15" customHeight="1" x14ac:dyDescent="0.25">
      <c r="B757" s="676"/>
      <c r="C757" s="1872" t="s">
        <v>1560</v>
      </c>
      <c r="D757" s="1873" t="s">
        <v>138</v>
      </c>
      <c r="E757" s="896" t="s">
        <v>791</v>
      </c>
      <c r="F757" s="892">
        <v>1</v>
      </c>
      <c r="G757" s="889">
        <v>19.62</v>
      </c>
      <c r="H757" s="1024"/>
      <c r="I757" s="1025"/>
      <c r="J757" s="1049">
        <f t="shared" si="31"/>
        <v>19.62</v>
      </c>
      <c r="K757" s="1026"/>
      <c r="L757" s="1027"/>
      <c r="M757" s="676"/>
    </row>
    <row r="758" spans="2:13" ht="15" customHeight="1" x14ac:dyDescent="0.3">
      <c r="B758" s="676"/>
      <c r="C758" s="887" t="s">
        <v>1526</v>
      </c>
      <c r="D758" s="745" t="s">
        <v>2001</v>
      </c>
      <c r="E758" s="896" t="s">
        <v>143</v>
      </c>
      <c r="F758" s="737">
        <v>1</v>
      </c>
      <c r="G758" s="1735">
        <v>24.1</v>
      </c>
      <c r="H758" s="1019"/>
      <c r="I758" s="1019"/>
      <c r="J758" s="1050">
        <f t="shared" si="31"/>
        <v>24.1</v>
      </c>
      <c r="K758" s="1026"/>
      <c r="L758" s="1027"/>
      <c r="M758" s="676"/>
    </row>
    <row r="759" spans="2:13" ht="15" customHeight="1" x14ac:dyDescent="0.3">
      <c r="B759" s="676"/>
      <c r="C759" s="887" t="s">
        <v>2502</v>
      </c>
      <c r="D759" s="745" t="s">
        <v>3342</v>
      </c>
      <c r="E759" s="896" t="s">
        <v>143</v>
      </c>
      <c r="F759" s="737">
        <v>1</v>
      </c>
      <c r="G759" s="1735">
        <v>40.090000000000003</v>
      </c>
      <c r="H759" s="1019"/>
      <c r="I759" s="1019"/>
      <c r="J759" s="1050">
        <f t="shared" si="31"/>
        <v>40.090000000000003</v>
      </c>
      <c r="K759" s="1026"/>
      <c r="L759" s="1027"/>
      <c r="M759" s="676"/>
    </row>
    <row r="760" spans="2:13" ht="15" customHeight="1" x14ac:dyDescent="0.25">
      <c r="B760" s="676"/>
      <c r="C760" s="1874"/>
      <c r="D760" s="1869" t="s">
        <v>200</v>
      </c>
      <c r="E760" s="1019"/>
      <c r="F760" s="1064"/>
      <c r="G760" s="1019"/>
      <c r="H760" s="1024"/>
      <c r="I760" s="1025"/>
      <c r="J760" s="1049"/>
      <c r="K760" s="1026"/>
      <c r="L760" s="1027"/>
      <c r="M760" s="676"/>
    </row>
    <row r="761" spans="2:13" ht="15" customHeight="1" x14ac:dyDescent="0.25">
      <c r="B761" s="676"/>
      <c r="C761" s="1874"/>
      <c r="D761" s="1871" t="s">
        <v>1639</v>
      </c>
      <c r="E761" s="1019"/>
      <c r="F761" s="1064"/>
      <c r="G761" s="1019"/>
      <c r="H761" s="1024"/>
      <c r="I761" s="1025"/>
      <c r="J761" s="1049"/>
      <c r="K761" s="1026"/>
      <c r="L761" s="1027"/>
      <c r="M761" s="676"/>
    </row>
    <row r="762" spans="2:13" ht="15" customHeight="1" x14ac:dyDescent="0.3">
      <c r="B762" s="676"/>
      <c r="C762" s="1872" t="s">
        <v>1621</v>
      </c>
      <c r="D762" s="1873" t="s">
        <v>2514</v>
      </c>
      <c r="E762" s="896" t="s">
        <v>797</v>
      </c>
      <c r="F762" s="737">
        <v>1</v>
      </c>
      <c r="G762" s="899">
        <v>26.15</v>
      </c>
      <c r="H762" s="1024"/>
      <c r="I762" s="1025"/>
      <c r="J762" s="1049">
        <f t="shared" ref="J762:J767" si="32">F762*G762</f>
        <v>26.15</v>
      </c>
      <c r="K762" s="1026"/>
      <c r="L762" s="1027"/>
      <c r="M762" s="676"/>
    </row>
    <row r="763" spans="2:13" ht="15" customHeight="1" x14ac:dyDescent="0.3">
      <c r="B763" s="676"/>
      <c r="C763" s="1872" t="s">
        <v>1623</v>
      </c>
      <c r="D763" s="1873" t="s">
        <v>3348</v>
      </c>
      <c r="E763" s="896" t="s">
        <v>797</v>
      </c>
      <c r="F763" s="737">
        <v>1</v>
      </c>
      <c r="G763" s="899">
        <v>15.84</v>
      </c>
      <c r="H763" s="1024"/>
      <c r="I763" s="1025"/>
      <c r="J763" s="1049">
        <f t="shared" si="32"/>
        <v>15.84</v>
      </c>
      <c r="K763" s="1026"/>
      <c r="L763" s="1027"/>
      <c r="M763" s="676"/>
    </row>
    <row r="764" spans="2:13" ht="15" customHeight="1" x14ac:dyDescent="0.3">
      <c r="B764" s="676"/>
      <c r="C764" s="1872" t="s">
        <v>1626</v>
      </c>
      <c r="D764" s="1873" t="s">
        <v>762</v>
      </c>
      <c r="E764" s="896" t="s">
        <v>797</v>
      </c>
      <c r="F764" s="737">
        <v>1</v>
      </c>
      <c r="G764" s="899">
        <v>3.67</v>
      </c>
      <c r="H764" s="1024"/>
      <c r="I764" s="1025"/>
      <c r="J764" s="1049">
        <f t="shared" si="32"/>
        <v>3.67</v>
      </c>
      <c r="K764" s="1026"/>
      <c r="L764" s="1027"/>
      <c r="M764" s="676"/>
    </row>
    <row r="765" spans="2:13" ht="15" customHeight="1" x14ac:dyDescent="0.3">
      <c r="B765" s="676"/>
      <c r="C765" s="1872" t="s">
        <v>1631</v>
      </c>
      <c r="D765" s="1873" t="s">
        <v>1632</v>
      </c>
      <c r="E765" s="896" t="s">
        <v>797</v>
      </c>
      <c r="F765" s="737">
        <v>1</v>
      </c>
      <c r="G765" s="899">
        <v>13.99</v>
      </c>
      <c r="H765" s="1024"/>
      <c r="I765" s="1025"/>
      <c r="J765" s="1049">
        <f t="shared" si="32"/>
        <v>13.99</v>
      </c>
      <c r="K765" s="1026"/>
      <c r="L765" s="1027"/>
      <c r="M765" s="676"/>
    </row>
    <row r="766" spans="2:13" ht="15" customHeight="1" x14ac:dyDescent="0.3">
      <c r="B766" s="676"/>
      <c r="C766" s="1872" t="s">
        <v>1633</v>
      </c>
      <c r="D766" s="1873" t="s">
        <v>1634</v>
      </c>
      <c r="E766" s="896" t="s">
        <v>797</v>
      </c>
      <c r="F766" s="737">
        <v>1</v>
      </c>
      <c r="G766" s="899">
        <v>11.2</v>
      </c>
      <c r="H766" s="1024"/>
      <c r="I766" s="1025"/>
      <c r="J766" s="1049">
        <f t="shared" si="32"/>
        <v>11.2</v>
      </c>
      <c r="K766" s="1026"/>
      <c r="L766" s="1027"/>
      <c r="M766" s="676"/>
    </row>
    <row r="767" spans="2:13" ht="15" customHeight="1" x14ac:dyDescent="0.3">
      <c r="B767" s="676"/>
      <c r="C767" s="1872" t="s">
        <v>1635</v>
      </c>
      <c r="D767" s="1873" t="s">
        <v>1636</v>
      </c>
      <c r="E767" s="896" t="s">
        <v>797</v>
      </c>
      <c r="F767" s="737">
        <v>1</v>
      </c>
      <c r="G767" s="899">
        <v>11.59</v>
      </c>
      <c r="H767" s="1024"/>
      <c r="I767" s="1025"/>
      <c r="J767" s="1049">
        <f t="shared" si="32"/>
        <v>11.59</v>
      </c>
      <c r="K767" s="1026"/>
      <c r="L767" s="1027"/>
      <c r="M767" s="676"/>
    </row>
    <row r="768" spans="2:13" ht="15" customHeight="1" x14ac:dyDescent="0.25">
      <c r="B768" s="676"/>
      <c r="C768" s="1874"/>
      <c r="D768" s="1869" t="s">
        <v>200</v>
      </c>
      <c r="E768" s="1019"/>
      <c r="F768" s="1064"/>
      <c r="G768" s="1019"/>
      <c r="H768" s="1024"/>
      <c r="I768" s="1025"/>
      <c r="J768" s="1049"/>
      <c r="K768" s="1026"/>
      <c r="L768" s="1027"/>
      <c r="M768" s="676"/>
    </row>
    <row r="769" spans="2:13" ht="15" customHeight="1" x14ac:dyDescent="0.25">
      <c r="B769" s="676"/>
      <c r="C769" s="1874"/>
      <c r="D769" s="1871" t="s">
        <v>1692</v>
      </c>
      <c r="E769" s="1019"/>
      <c r="F769" s="1064"/>
      <c r="G769" s="1019"/>
      <c r="H769" s="1024"/>
      <c r="I769" s="1025"/>
      <c r="J769" s="1049"/>
      <c r="K769" s="1026"/>
      <c r="L769" s="1027"/>
      <c r="M769" s="676"/>
    </row>
    <row r="770" spans="2:13" ht="15" customHeight="1" x14ac:dyDescent="0.3">
      <c r="B770" s="676"/>
      <c r="C770" s="1872" t="s">
        <v>1708</v>
      </c>
      <c r="D770" s="1873" t="s">
        <v>185</v>
      </c>
      <c r="E770" s="896" t="s">
        <v>797</v>
      </c>
      <c r="F770" s="900">
        <v>1</v>
      </c>
      <c r="G770" s="1735">
        <v>13.09</v>
      </c>
      <c r="H770" s="1024"/>
      <c r="I770" s="1025"/>
      <c r="J770" s="1049">
        <f>F770*G770</f>
        <v>13.09</v>
      </c>
      <c r="K770" s="1026"/>
      <c r="L770" s="1027"/>
      <c r="M770" s="676"/>
    </row>
    <row r="771" spans="2:13" ht="15" customHeight="1" x14ac:dyDescent="0.3">
      <c r="B771" s="676"/>
      <c r="C771" s="1872" t="s">
        <v>1710</v>
      </c>
      <c r="D771" s="1873" t="s">
        <v>1711</v>
      </c>
      <c r="E771" s="896" t="s">
        <v>797</v>
      </c>
      <c r="F771" s="900">
        <v>1</v>
      </c>
      <c r="G771" s="1735">
        <v>14.12</v>
      </c>
      <c r="H771" s="1024"/>
      <c r="I771" s="1025"/>
      <c r="J771" s="1049">
        <f>F771*G771</f>
        <v>14.12</v>
      </c>
      <c r="K771" s="1026"/>
      <c r="L771" s="1027"/>
      <c r="M771" s="676"/>
    </row>
    <row r="772" spans="2:13" ht="15" customHeight="1" x14ac:dyDescent="0.3">
      <c r="B772" s="676"/>
      <c r="C772" s="1872" t="s">
        <v>1712</v>
      </c>
      <c r="D772" s="1873" t="s">
        <v>3366</v>
      </c>
      <c r="E772" s="896" t="s">
        <v>797</v>
      </c>
      <c r="F772" s="900">
        <v>1</v>
      </c>
      <c r="G772" s="1735">
        <v>14.55</v>
      </c>
      <c r="H772" s="1024"/>
      <c r="I772" s="1025"/>
      <c r="J772" s="1049">
        <f>F772*G772</f>
        <v>14.55</v>
      </c>
      <c r="K772" s="1026"/>
      <c r="L772" s="1027"/>
      <c r="M772" s="676"/>
    </row>
    <row r="773" spans="2:13" ht="15" customHeight="1" x14ac:dyDescent="0.3">
      <c r="B773" s="676"/>
      <c r="C773" s="1872" t="s">
        <v>1714</v>
      </c>
      <c r="D773" s="1873" t="s">
        <v>568</v>
      </c>
      <c r="E773" s="896" t="s">
        <v>797</v>
      </c>
      <c r="F773" s="900">
        <v>1</v>
      </c>
      <c r="G773" s="1735">
        <v>14.3</v>
      </c>
      <c r="H773" s="1024"/>
      <c r="I773" s="1025"/>
      <c r="J773" s="1049">
        <f>F773*G773</f>
        <v>14.3</v>
      </c>
      <c r="K773" s="1026"/>
      <c r="L773" s="1027"/>
      <c r="M773" s="676"/>
    </row>
    <row r="774" spans="2:13" ht="15" customHeight="1" x14ac:dyDescent="0.3">
      <c r="B774" s="676"/>
      <c r="C774" s="887" t="s">
        <v>1695</v>
      </c>
      <c r="D774" s="745" t="s">
        <v>152</v>
      </c>
      <c r="E774" s="896" t="s">
        <v>251</v>
      </c>
      <c r="F774" s="737">
        <v>1</v>
      </c>
      <c r="G774" s="1735">
        <v>99.18</v>
      </c>
      <c r="H774" s="1024"/>
      <c r="I774" s="1025"/>
      <c r="J774" s="1050">
        <f>F774*G774</f>
        <v>99.18</v>
      </c>
      <c r="K774" s="1026"/>
      <c r="L774" s="1027"/>
      <c r="M774" s="676"/>
    </row>
    <row r="775" spans="2:13" ht="15" customHeight="1" x14ac:dyDescent="0.25">
      <c r="B775" s="676"/>
      <c r="C775" s="1874"/>
      <c r="D775" s="1869" t="s">
        <v>200</v>
      </c>
      <c r="E775" s="1019"/>
      <c r="F775" s="1064"/>
      <c r="G775" s="1019"/>
      <c r="H775" s="1024"/>
      <c r="I775" s="1025"/>
      <c r="J775" s="1049"/>
      <c r="K775" s="1026"/>
      <c r="L775" s="1027"/>
      <c r="M775" s="676"/>
    </row>
    <row r="776" spans="2:13" ht="15" customHeight="1" x14ac:dyDescent="0.25">
      <c r="B776" s="676"/>
      <c r="C776" s="1874"/>
      <c r="D776" s="1871" t="s">
        <v>1715</v>
      </c>
      <c r="E776" s="1019"/>
      <c r="F776" s="1064"/>
      <c r="G776" s="1019"/>
      <c r="H776" s="1024"/>
      <c r="I776" s="1025"/>
      <c r="J776" s="1049"/>
      <c r="K776" s="1026"/>
      <c r="L776" s="1027"/>
      <c r="M776" s="676"/>
    </row>
    <row r="777" spans="2:13" ht="15" customHeight="1" x14ac:dyDescent="0.3">
      <c r="B777" s="676"/>
      <c r="C777" s="1872" t="s">
        <v>1721</v>
      </c>
      <c r="D777" s="1873" t="s">
        <v>1723</v>
      </c>
      <c r="E777" s="896" t="s">
        <v>797</v>
      </c>
      <c r="F777" s="900">
        <v>1</v>
      </c>
      <c r="G777" s="1735">
        <v>14.55</v>
      </c>
      <c r="H777" s="1024"/>
      <c r="I777" s="1025"/>
      <c r="J777" s="1049">
        <f t="shared" ref="J777:J786" si="33">F777*G777</f>
        <v>14.55</v>
      </c>
      <c r="K777" s="1026"/>
      <c r="L777" s="1027"/>
      <c r="M777" s="676"/>
    </row>
    <row r="778" spans="2:13" ht="15" customHeight="1" x14ac:dyDescent="0.3">
      <c r="B778" s="676"/>
      <c r="C778" s="1872" t="s">
        <v>1722</v>
      </c>
      <c r="D778" s="1873" t="s">
        <v>495</v>
      </c>
      <c r="E778" s="896" t="s">
        <v>797</v>
      </c>
      <c r="F778" s="900">
        <v>1</v>
      </c>
      <c r="G778" s="1735">
        <v>14.6</v>
      </c>
      <c r="H778" s="1024"/>
      <c r="I778" s="1025"/>
      <c r="J778" s="1049">
        <f t="shared" si="33"/>
        <v>14.6</v>
      </c>
      <c r="K778" s="1026"/>
      <c r="L778" s="1027"/>
      <c r="M778" s="676"/>
    </row>
    <row r="779" spans="2:13" ht="15" customHeight="1" x14ac:dyDescent="0.3">
      <c r="B779" s="676"/>
      <c r="C779" s="1872" t="s">
        <v>1724</v>
      </c>
      <c r="D779" s="1873" t="s">
        <v>357</v>
      </c>
      <c r="E779" s="896" t="s">
        <v>797</v>
      </c>
      <c r="F779" s="900">
        <v>1</v>
      </c>
      <c r="G779" s="1735">
        <v>14.55</v>
      </c>
      <c r="H779" s="1024"/>
      <c r="I779" s="1025"/>
      <c r="J779" s="1049">
        <f t="shared" si="33"/>
        <v>14.55</v>
      </c>
      <c r="K779" s="1026"/>
      <c r="L779" s="1027"/>
      <c r="M779" s="676"/>
    </row>
    <row r="780" spans="2:13" ht="15" customHeight="1" x14ac:dyDescent="0.3">
      <c r="B780" s="676"/>
      <c r="C780" s="1872" t="s">
        <v>1725</v>
      </c>
      <c r="D780" s="1873" t="s">
        <v>1726</v>
      </c>
      <c r="E780" s="896" t="s">
        <v>797</v>
      </c>
      <c r="F780" s="900">
        <v>1</v>
      </c>
      <c r="G780" s="1735">
        <v>14.19</v>
      </c>
      <c r="H780" s="1024"/>
      <c r="I780" s="1025"/>
      <c r="J780" s="1049">
        <f t="shared" si="33"/>
        <v>14.19</v>
      </c>
      <c r="K780" s="1026"/>
      <c r="L780" s="1027"/>
      <c r="M780" s="676"/>
    </row>
    <row r="781" spans="2:13" ht="15" customHeight="1" x14ac:dyDescent="0.3">
      <c r="B781" s="676"/>
      <c r="C781" s="1872" t="s">
        <v>1735</v>
      </c>
      <c r="D781" s="1873" t="s">
        <v>1736</v>
      </c>
      <c r="E781" s="896" t="s">
        <v>797</v>
      </c>
      <c r="F781" s="900">
        <v>1</v>
      </c>
      <c r="G781" s="1735">
        <v>16.850000000000001</v>
      </c>
      <c r="H781" s="1024"/>
      <c r="I781" s="1025"/>
      <c r="J781" s="1049">
        <f t="shared" si="33"/>
        <v>16.850000000000001</v>
      </c>
      <c r="K781" s="1026"/>
      <c r="L781" s="1027"/>
      <c r="M781" s="676"/>
    </row>
    <row r="782" spans="2:13" ht="15" customHeight="1" x14ac:dyDescent="0.3">
      <c r="B782" s="676"/>
      <c r="C782" s="1872" t="s">
        <v>1732</v>
      </c>
      <c r="D782" s="1873" t="s">
        <v>686</v>
      </c>
      <c r="E782" s="896" t="s">
        <v>797</v>
      </c>
      <c r="F782" s="900">
        <v>1</v>
      </c>
      <c r="G782" s="1735">
        <v>17.11</v>
      </c>
      <c r="H782" s="1024"/>
      <c r="I782" s="1025"/>
      <c r="J782" s="1049">
        <f t="shared" si="33"/>
        <v>17.11</v>
      </c>
      <c r="K782" s="1026"/>
      <c r="L782" s="1027"/>
      <c r="M782" s="676"/>
    </row>
    <row r="783" spans="2:13" ht="15" customHeight="1" x14ac:dyDescent="0.3">
      <c r="B783" s="676"/>
      <c r="C783" s="1872" t="s">
        <v>1731</v>
      </c>
      <c r="D783" s="1873" t="s">
        <v>183</v>
      </c>
      <c r="E783" s="896" t="s">
        <v>797</v>
      </c>
      <c r="F783" s="900">
        <v>1</v>
      </c>
      <c r="G783" s="1735">
        <v>17.100000000000001</v>
      </c>
      <c r="H783" s="1024"/>
      <c r="I783" s="1025"/>
      <c r="J783" s="1049">
        <f t="shared" si="33"/>
        <v>17.100000000000001</v>
      </c>
      <c r="K783" s="1026"/>
      <c r="L783" s="1027"/>
      <c r="M783" s="676"/>
    </row>
    <row r="784" spans="2:13" ht="15" customHeight="1" x14ac:dyDescent="0.3">
      <c r="B784" s="676"/>
      <c r="C784" s="1872" t="s">
        <v>1730</v>
      </c>
      <c r="D784" s="1873" t="s">
        <v>830</v>
      </c>
      <c r="E784" s="896" t="s">
        <v>797</v>
      </c>
      <c r="F784" s="900">
        <v>1</v>
      </c>
      <c r="G784" s="1735">
        <v>17.89</v>
      </c>
      <c r="H784" s="1024"/>
      <c r="I784" s="1025"/>
      <c r="J784" s="1049">
        <f t="shared" si="33"/>
        <v>17.89</v>
      </c>
      <c r="K784" s="1026"/>
      <c r="L784" s="1027"/>
      <c r="M784" s="676"/>
    </row>
    <row r="785" spans="2:13" ht="15" customHeight="1" x14ac:dyDescent="0.3">
      <c r="B785" s="676"/>
      <c r="C785" s="1872" t="s">
        <v>1729</v>
      </c>
      <c r="D785" s="1873" t="s">
        <v>1728</v>
      </c>
      <c r="E785" s="896" t="s">
        <v>797</v>
      </c>
      <c r="F785" s="900">
        <v>1</v>
      </c>
      <c r="G785" s="1735">
        <v>17.100000000000001</v>
      </c>
      <c r="H785" s="1024"/>
      <c r="I785" s="1025"/>
      <c r="J785" s="1049">
        <f t="shared" si="33"/>
        <v>17.100000000000001</v>
      </c>
      <c r="K785" s="1026"/>
      <c r="L785" s="1027"/>
      <c r="M785" s="676"/>
    </row>
    <row r="786" spans="2:13" ht="15" customHeight="1" x14ac:dyDescent="0.3">
      <c r="B786" s="676"/>
      <c r="C786" s="1872" t="s">
        <v>1727</v>
      </c>
      <c r="D786" s="1873" t="s">
        <v>3372</v>
      </c>
      <c r="E786" s="896" t="s">
        <v>797</v>
      </c>
      <c r="F786" s="900">
        <v>1</v>
      </c>
      <c r="G786" s="1735">
        <v>20.2</v>
      </c>
      <c r="H786" s="1024"/>
      <c r="I786" s="1025"/>
      <c r="J786" s="1049">
        <f t="shared" si="33"/>
        <v>20.2</v>
      </c>
      <c r="K786" s="1026"/>
      <c r="L786" s="1027"/>
      <c r="M786" s="676"/>
    </row>
    <row r="787" spans="2:13" ht="15" customHeight="1" x14ac:dyDescent="0.25">
      <c r="B787" s="676"/>
      <c r="C787" s="1874"/>
      <c r="D787" s="1869" t="s">
        <v>203</v>
      </c>
      <c r="E787" s="1019"/>
      <c r="F787" s="1064"/>
      <c r="G787" s="1019"/>
      <c r="H787" s="1024"/>
      <c r="I787" s="1025"/>
      <c r="J787" s="1049"/>
      <c r="K787" s="1026"/>
      <c r="L787" s="1027"/>
      <c r="M787" s="676"/>
    </row>
    <row r="788" spans="2:13" ht="15" customHeight="1" x14ac:dyDescent="0.25">
      <c r="B788" s="676"/>
      <c r="C788" s="1874"/>
      <c r="D788" s="1871" t="s">
        <v>1750</v>
      </c>
      <c r="E788" s="1019"/>
      <c r="F788" s="1064"/>
      <c r="G788" s="1019"/>
      <c r="H788" s="1024"/>
      <c r="I788" s="1025"/>
      <c r="J788" s="1049"/>
      <c r="K788" s="1026"/>
      <c r="L788" s="1027"/>
      <c r="M788" s="676"/>
    </row>
    <row r="789" spans="2:13" ht="25.5" customHeight="1" x14ac:dyDescent="0.3">
      <c r="B789" s="676"/>
      <c r="C789" s="1872" t="s">
        <v>1762</v>
      </c>
      <c r="D789" s="1873" t="s">
        <v>2531</v>
      </c>
      <c r="E789" s="881" t="s">
        <v>793</v>
      </c>
      <c r="F789" s="737">
        <v>1</v>
      </c>
      <c r="G789" s="1735">
        <v>22.58</v>
      </c>
      <c r="H789" s="1024"/>
      <c r="I789" s="1025"/>
      <c r="J789" s="1049">
        <f>F789*G789</f>
        <v>22.58</v>
      </c>
      <c r="K789" s="1026"/>
      <c r="L789" s="1027"/>
      <c r="M789" s="676"/>
    </row>
    <row r="790" spans="2:13" ht="25.5" customHeight="1" x14ac:dyDescent="0.3">
      <c r="B790" s="676"/>
      <c r="C790" s="1872" t="s">
        <v>1847</v>
      </c>
      <c r="D790" s="1873" t="s">
        <v>2531</v>
      </c>
      <c r="E790" s="881" t="s">
        <v>793</v>
      </c>
      <c r="F790" s="737">
        <v>1</v>
      </c>
      <c r="G790" s="1735">
        <v>21.11</v>
      </c>
      <c r="H790" s="1024"/>
      <c r="I790" s="1025"/>
      <c r="J790" s="1049">
        <f>F790*G790</f>
        <v>21.11</v>
      </c>
      <c r="K790" s="1026"/>
      <c r="L790" s="1027"/>
      <c r="M790" s="676"/>
    </row>
    <row r="791" spans="2:13" ht="25.5" customHeight="1" x14ac:dyDescent="0.3">
      <c r="B791" s="676"/>
      <c r="C791" s="1872" t="s">
        <v>1779</v>
      </c>
      <c r="D791" s="1873" t="s">
        <v>2530</v>
      </c>
      <c r="E791" s="881" t="s">
        <v>793</v>
      </c>
      <c r="F791" s="737">
        <v>1</v>
      </c>
      <c r="G791" s="1735">
        <v>24.59</v>
      </c>
      <c r="H791" s="1024"/>
      <c r="I791" s="1025"/>
      <c r="J791" s="1049">
        <f>F791*G791</f>
        <v>24.59</v>
      </c>
      <c r="K791" s="1026"/>
      <c r="L791" s="1027"/>
      <c r="M791" s="676"/>
    </row>
    <row r="792" spans="2:13" ht="25.5" customHeight="1" x14ac:dyDescent="0.3">
      <c r="B792" s="676"/>
      <c r="C792" s="1872" t="s">
        <v>1783</v>
      </c>
      <c r="D792" s="1873" t="s">
        <v>2530</v>
      </c>
      <c r="E792" s="881" t="s">
        <v>793</v>
      </c>
      <c r="F792" s="737">
        <v>1</v>
      </c>
      <c r="G792" s="1735">
        <v>24.93</v>
      </c>
      <c r="H792" s="1024"/>
      <c r="I792" s="1025"/>
      <c r="J792" s="1049">
        <f>F792*G792</f>
        <v>24.93</v>
      </c>
      <c r="K792" s="1026"/>
      <c r="L792" s="1027"/>
      <c r="M792" s="676"/>
    </row>
    <row r="793" spans="2:13" ht="25.5" customHeight="1" x14ac:dyDescent="0.3">
      <c r="B793" s="676"/>
      <c r="C793" s="1872" t="s">
        <v>1785</v>
      </c>
      <c r="D793" s="1873" t="s">
        <v>2530</v>
      </c>
      <c r="E793" s="881" t="s">
        <v>793</v>
      </c>
      <c r="F793" s="737">
        <v>1</v>
      </c>
      <c r="G793" s="1735">
        <v>25.54</v>
      </c>
      <c r="H793" s="1024"/>
      <c r="I793" s="1025"/>
      <c r="J793" s="1049">
        <f>F793*G793</f>
        <v>25.54</v>
      </c>
      <c r="K793" s="1026"/>
      <c r="L793" s="1027"/>
      <c r="M793" s="676"/>
    </row>
    <row r="794" spans="2:13" ht="15" customHeight="1" x14ac:dyDescent="0.25">
      <c r="B794" s="676"/>
      <c r="C794" s="1874"/>
      <c r="D794" s="1869" t="s">
        <v>203</v>
      </c>
      <c r="E794" s="1019"/>
      <c r="F794" s="1064"/>
      <c r="G794" s="1019"/>
      <c r="H794" s="1024"/>
      <c r="I794" s="1025"/>
      <c r="J794" s="1049"/>
      <c r="K794" s="1026"/>
      <c r="L794" s="1027"/>
      <c r="M794" s="676"/>
    </row>
    <row r="795" spans="2:13" ht="15" customHeight="1" x14ac:dyDescent="0.25">
      <c r="B795" s="676"/>
      <c r="C795" s="1874"/>
      <c r="D795" s="1871" t="s">
        <v>1798</v>
      </c>
      <c r="E795" s="1019"/>
      <c r="F795" s="1064"/>
      <c r="G795" s="1019"/>
      <c r="H795" s="1024"/>
      <c r="I795" s="1025"/>
      <c r="J795" s="1049"/>
      <c r="K795" s="1026"/>
      <c r="L795" s="1027"/>
      <c r="M795" s="676"/>
    </row>
    <row r="796" spans="2:13" ht="15" customHeight="1" x14ac:dyDescent="0.3">
      <c r="B796" s="676"/>
      <c r="C796" s="1872" t="s">
        <v>1813</v>
      </c>
      <c r="D796" s="1873" t="s">
        <v>205</v>
      </c>
      <c r="E796" s="896" t="s">
        <v>797</v>
      </c>
      <c r="F796" s="737">
        <v>1</v>
      </c>
      <c r="G796" s="899">
        <v>10.31</v>
      </c>
      <c r="H796" s="1024"/>
      <c r="I796" s="1025"/>
      <c r="J796" s="1049">
        <f t="shared" ref="J796:J803" si="34">F796*G796</f>
        <v>10.31</v>
      </c>
      <c r="K796" s="1026"/>
      <c r="L796" s="1027"/>
      <c r="M796" s="676"/>
    </row>
    <row r="797" spans="2:13" ht="15" customHeight="1" x14ac:dyDescent="0.3">
      <c r="B797" s="676"/>
      <c r="C797" s="1872" t="s">
        <v>2178</v>
      </c>
      <c r="D797" s="1873" t="s">
        <v>3383</v>
      </c>
      <c r="E797" s="881" t="s">
        <v>793</v>
      </c>
      <c r="F797" s="737">
        <v>1</v>
      </c>
      <c r="G797" s="1735">
        <v>24.4</v>
      </c>
      <c r="H797" s="1024"/>
      <c r="I797" s="1025"/>
      <c r="J797" s="1049">
        <f t="shared" si="34"/>
        <v>24.4</v>
      </c>
      <c r="K797" s="1026"/>
      <c r="L797" s="1027"/>
      <c r="M797" s="676"/>
    </row>
    <row r="798" spans="2:13" ht="15" customHeight="1" x14ac:dyDescent="0.3">
      <c r="B798" s="676"/>
      <c r="C798" s="1872" t="s">
        <v>1826</v>
      </c>
      <c r="D798" s="1873" t="s">
        <v>3384</v>
      </c>
      <c r="E798" s="881" t="s">
        <v>793</v>
      </c>
      <c r="F798" s="737">
        <v>1</v>
      </c>
      <c r="G798" s="1735">
        <v>25.19</v>
      </c>
      <c r="H798" s="1024"/>
      <c r="I798" s="1025"/>
      <c r="J798" s="1049">
        <f t="shared" si="34"/>
        <v>25.19</v>
      </c>
      <c r="K798" s="1026"/>
      <c r="L798" s="1027"/>
      <c r="M798" s="676"/>
    </row>
    <row r="799" spans="2:13" ht="15" customHeight="1" x14ac:dyDescent="0.3">
      <c r="B799" s="676"/>
      <c r="C799" s="1872" t="s">
        <v>1814</v>
      </c>
      <c r="D799" s="1873" t="s">
        <v>1815</v>
      </c>
      <c r="E799" s="881" t="s">
        <v>793</v>
      </c>
      <c r="F799" s="737">
        <v>1</v>
      </c>
      <c r="G799" s="1735">
        <v>13.2</v>
      </c>
      <c r="H799" s="1024"/>
      <c r="I799" s="1025"/>
      <c r="J799" s="1049">
        <f t="shared" si="34"/>
        <v>13.2</v>
      </c>
      <c r="K799" s="1026"/>
      <c r="L799" s="1027"/>
      <c r="M799" s="676"/>
    </row>
    <row r="800" spans="2:13" ht="15" customHeight="1" x14ac:dyDescent="0.3">
      <c r="B800" s="676"/>
      <c r="C800" s="1872" t="s">
        <v>1906</v>
      </c>
      <c r="D800" s="1873" t="s">
        <v>3387</v>
      </c>
      <c r="E800" s="881" t="s">
        <v>793</v>
      </c>
      <c r="F800" s="737">
        <v>1</v>
      </c>
      <c r="G800" s="1735">
        <v>16.260000000000002</v>
      </c>
      <c r="H800" s="1024"/>
      <c r="I800" s="1025"/>
      <c r="J800" s="1049">
        <f t="shared" si="34"/>
        <v>16.260000000000002</v>
      </c>
      <c r="K800" s="1026"/>
      <c r="L800" s="1027"/>
      <c r="M800" s="676"/>
    </row>
    <row r="801" spans="2:13" ht="15" customHeight="1" x14ac:dyDescent="0.3">
      <c r="B801" s="676"/>
      <c r="C801" s="1872" t="s">
        <v>1838</v>
      </c>
      <c r="D801" s="1873" t="s">
        <v>3390</v>
      </c>
      <c r="E801" s="881" t="s">
        <v>793</v>
      </c>
      <c r="F801" s="737">
        <v>1</v>
      </c>
      <c r="G801" s="1735">
        <v>13.12</v>
      </c>
      <c r="H801" s="1024"/>
      <c r="I801" s="1025"/>
      <c r="J801" s="1049">
        <f t="shared" si="34"/>
        <v>13.12</v>
      </c>
      <c r="K801" s="1026"/>
      <c r="L801" s="1027"/>
      <c r="M801" s="676"/>
    </row>
    <row r="802" spans="2:13" ht="15" customHeight="1" x14ac:dyDescent="0.3">
      <c r="B802" s="676"/>
      <c r="C802" s="1872" t="s">
        <v>1841</v>
      </c>
      <c r="D802" s="1873" t="s">
        <v>1842</v>
      </c>
      <c r="E802" s="881" t="s">
        <v>793</v>
      </c>
      <c r="F802" s="737">
        <v>1</v>
      </c>
      <c r="G802" s="1735">
        <v>16.3</v>
      </c>
      <c r="H802" s="1024"/>
      <c r="I802" s="1025"/>
      <c r="J802" s="1049">
        <f t="shared" si="34"/>
        <v>16.3</v>
      </c>
      <c r="K802" s="1026"/>
      <c r="L802" s="1027"/>
      <c r="M802" s="676"/>
    </row>
    <row r="803" spans="2:13" ht="15" customHeight="1" x14ac:dyDescent="0.3">
      <c r="B803" s="676"/>
      <c r="C803" s="1872" t="s">
        <v>1916</v>
      </c>
      <c r="D803" s="1873" t="s">
        <v>3391</v>
      </c>
      <c r="E803" s="881" t="s">
        <v>793</v>
      </c>
      <c r="F803" s="737">
        <v>1</v>
      </c>
      <c r="G803" s="1735">
        <v>25.32</v>
      </c>
      <c r="H803" s="1024"/>
      <c r="I803" s="1025"/>
      <c r="J803" s="1049">
        <f t="shared" si="34"/>
        <v>25.32</v>
      </c>
      <c r="K803" s="1026"/>
      <c r="L803" s="1027"/>
      <c r="M803" s="676"/>
    </row>
    <row r="804" spans="2:13" ht="15" customHeight="1" x14ac:dyDescent="0.25">
      <c r="B804" s="676"/>
      <c r="C804" s="1874"/>
      <c r="D804" s="1869" t="s">
        <v>203</v>
      </c>
      <c r="E804" s="1019"/>
      <c r="F804" s="1064"/>
      <c r="G804" s="1019"/>
      <c r="H804" s="1024"/>
      <c r="I804" s="1025"/>
      <c r="J804" s="1049"/>
      <c r="K804" s="1026"/>
      <c r="L804" s="1027"/>
      <c r="M804" s="676"/>
    </row>
    <row r="805" spans="2:13" ht="15" customHeight="1" x14ac:dyDescent="0.25">
      <c r="B805" s="676"/>
      <c r="C805" s="1874"/>
      <c r="D805" s="1871" t="s">
        <v>1844</v>
      </c>
      <c r="E805" s="1019"/>
      <c r="F805" s="1064"/>
      <c r="G805" s="1019"/>
      <c r="H805" s="1024"/>
      <c r="I805" s="1025"/>
      <c r="J805" s="1049"/>
      <c r="K805" s="1026"/>
      <c r="L805" s="1027"/>
      <c r="M805" s="676"/>
    </row>
    <row r="806" spans="2:13" ht="27.75" customHeight="1" x14ac:dyDescent="0.3">
      <c r="B806" s="676"/>
      <c r="C806" s="1872" t="s">
        <v>1848</v>
      </c>
      <c r="D806" s="1873" t="s">
        <v>2531</v>
      </c>
      <c r="E806" s="881" t="s">
        <v>793</v>
      </c>
      <c r="F806" s="737">
        <v>1</v>
      </c>
      <c r="G806" s="1735">
        <v>21.41</v>
      </c>
      <c r="H806" s="1024"/>
      <c r="I806" s="1025"/>
      <c r="J806" s="1049">
        <f t="shared" ref="J806:J815" si="35">F806*G806</f>
        <v>21.41</v>
      </c>
      <c r="K806" s="1026"/>
      <c r="L806" s="1027"/>
      <c r="M806" s="676"/>
    </row>
    <row r="807" spans="2:13" ht="27.75" customHeight="1" x14ac:dyDescent="0.3">
      <c r="B807" s="676"/>
      <c r="C807" s="1872" t="s">
        <v>1852</v>
      </c>
      <c r="D807" s="1873" t="s">
        <v>3393</v>
      </c>
      <c r="E807" s="881" t="s">
        <v>793</v>
      </c>
      <c r="F807" s="737">
        <v>1</v>
      </c>
      <c r="G807" s="1735">
        <v>18.89</v>
      </c>
      <c r="H807" s="1024"/>
      <c r="I807" s="1025"/>
      <c r="J807" s="1049">
        <f t="shared" si="35"/>
        <v>18.89</v>
      </c>
      <c r="K807" s="1026"/>
      <c r="L807" s="1027"/>
      <c r="M807" s="676"/>
    </row>
    <row r="808" spans="2:13" ht="15" customHeight="1" x14ac:dyDescent="0.3">
      <c r="B808" s="676"/>
      <c r="C808" s="1872" t="s">
        <v>2184</v>
      </c>
      <c r="D808" s="1873" t="s">
        <v>3394</v>
      </c>
      <c r="E808" s="881" t="s">
        <v>793</v>
      </c>
      <c r="F808" s="737">
        <v>1</v>
      </c>
      <c r="G808" s="1735">
        <v>16.02</v>
      </c>
      <c r="H808" s="1024"/>
      <c r="I808" s="1025"/>
      <c r="J808" s="1049">
        <f t="shared" si="35"/>
        <v>16.02</v>
      </c>
      <c r="K808" s="1026"/>
      <c r="L808" s="1027"/>
      <c r="M808" s="676"/>
    </row>
    <row r="809" spans="2:13" ht="15" customHeight="1" x14ac:dyDescent="0.3">
      <c r="B809" s="676"/>
      <c r="C809" s="1872" t="s">
        <v>2168</v>
      </c>
      <c r="D809" s="1873" t="s">
        <v>3395</v>
      </c>
      <c r="E809" s="881" t="s">
        <v>793</v>
      </c>
      <c r="F809" s="737">
        <v>1</v>
      </c>
      <c r="G809" s="1735">
        <v>21.16</v>
      </c>
      <c r="H809" s="1024"/>
      <c r="I809" s="1025"/>
      <c r="J809" s="1049">
        <f t="shared" si="35"/>
        <v>21.16</v>
      </c>
      <c r="K809" s="1026"/>
      <c r="L809" s="1027"/>
      <c r="M809" s="676"/>
    </row>
    <row r="810" spans="2:13" ht="27.75" customHeight="1" x14ac:dyDescent="0.3">
      <c r="B810" s="676"/>
      <c r="C810" s="1872" t="s">
        <v>1868</v>
      </c>
      <c r="D810" s="1873" t="s">
        <v>3396</v>
      </c>
      <c r="E810" s="881" t="s">
        <v>793</v>
      </c>
      <c r="F810" s="737">
        <v>1</v>
      </c>
      <c r="G810" s="1735">
        <v>20.95</v>
      </c>
      <c r="H810" s="1024"/>
      <c r="I810" s="1025"/>
      <c r="J810" s="1049">
        <f t="shared" si="35"/>
        <v>20.95</v>
      </c>
      <c r="K810" s="1026"/>
      <c r="L810" s="1027"/>
      <c r="M810" s="676"/>
    </row>
    <row r="811" spans="2:13" ht="27.75" customHeight="1" x14ac:dyDescent="0.3">
      <c r="B811" s="676"/>
      <c r="C811" s="1872" t="s">
        <v>1872</v>
      </c>
      <c r="D811" s="1873" t="s">
        <v>3396</v>
      </c>
      <c r="E811" s="881" t="s">
        <v>793</v>
      </c>
      <c r="F811" s="737">
        <v>1</v>
      </c>
      <c r="G811" s="1735">
        <v>21.34</v>
      </c>
      <c r="H811" s="1024"/>
      <c r="I811" s="1025"/>
      <c r="J811" s="1049">
        <f t="shared" si="35"/>
        <v>21.34</v>
      </c>
      <c r="K811" s="1026"/>
      <c r="L811" s="1027"/>
      <c r="M811" s="676"/>
    </row>
    <row r="812" spans="2:13" ht="15" customHeight="1" x14ac:dyDescent="0.25">
      <c r="B812" s="676"/>
      <c r="C812" s="1872" t="s">
        <v>2166</v>
      </c>
      <c r="D812" s="1873" t="s">
        <v>156</v>
      </c>
      <c r="E812" s="881" t="s">
        <v>793</v>
      </c>
      <c r="F812" s="901">
        <v>1</v>
      </c>
      <c r="G812" s="1738">
        <v>5.77</v>
      </c>
      <c r="H812" s="1024"/>
      <c r="I812" s="1025"/>
      <c r="J812" s="1049">
        <f t="shared" si="35"/>
        <v>5.77</v>
      </c>
      <c r="K812" s="1026"/>
      <c r="L812" s="1027"/>
      <c r="M812" s="676"/>
    </row>
    <row r="813" spans="2:13" ht="15" customHeight="1" x14ac:dyDescent="0.25">
      <c r="B813" s="676"/>
      <c r="C813" s="1872" t="s">
        <v>1855</v>
      </c>
      <c r="D813" s="1873" t="s">
        <v>2535</v>
      </c>
      <c r="E813" s="881" t="s">
        <v>793</v>
      </c>
      <c r="F813" s="901">
        <v>1</v>
      </c>
      <c r="G813" s="1738">
        <v>19.3</v>
      </c>
      <c r="H813" s="1024"/>
      <c r="I813" s="1025"/>
      <c r="J813" s="1049">
        <f t="shared" si="35"/>
        <v>19.3</v>
      </c>
      <c r="K813" s="1026"/>
      <c r="L813" s="1027"/>
      <c r="M813" s="676"/>
    </row>
    <row r="814" spans="2:13" ht="15" customHeight="1" x14ac:dyDescent="0.25">
      <c r="B814" s="676"/>
      <c r="C814" s="1872" t="s">
        <v>1862</v>
      </c>
      <c r="D814" s="1873" t="s">
        <v>2537</v>
      </c>
      <c r="E814" s="881" t="s">
        <v>793</v>
      </c>
      <c r="F814" s="901">
        <v>1</v>
      </c>
      <c r="G814" s="1738">
        <v>15.48</v>
      </c>
      <c r="H814" s="1024"/>
      <c r="I814" s="1025"/>
      <c r="J814" s="1049">
        <f t="shared" si="35"/>
        <v>15.48</v>
      </c>
      <c r="K814" s="1026"/>
      <c r="L814" s="1027"/>
      <c r="M814" s="676"/>
    </row>
    <row r="815" spans="2:13" ht="15" customHeight="1" x14ac:dyDescent="0.25">
      <c r="B815" s="676"/>
      <c r="C815" s="1872" t="s">
        <v>1864</v>
      </c>
      <c r="D815" s="1873" t="s">
        <v>156</v>
      </c>
      <c r="E815" s="881" t="s">
        <v>793</v>
      </c>
      <c r="F815" s="901">
        <v>1</v>
      </c>
      <c r="G815" s="1738">
        <v>7.97</v>
      </c>
      <c r="H815" s="1024"/>
      <c r="I815" s="1025"/>
      <c r="J815" s="1049">
        <f t="shared" si="35"/>
        <v>7.97</v>
      </c>
      <c r="K815" s="1026"/>
      <c r="L815" s="1027"/>
      <c r="M815" s="676"/>
    </row>
    <row r="816" spans="2:13" ht="15" customHeight="1" x14ac:dyDescent="0.25">
      <c r="B816" s="676"/>
      <c r="C816" s="1874"/>
      <c r="D816" s="1869" t="s">
        <v>203</v>
      </c>
      <c r="E816" s="1019"/>
      <c r="F816" s="1064"/>
      <c r="G816" s="1019"/>
      <c r="H816" s="1024"/>
      <c r="I816" s="1025"/>
      <c r="J816" s="1049"/>
      <c r="K816" s="1026"/>
      <c r="L816" s="1027"/>
      <c r="M816" s="676"/>
    </row>
    <row r="817" spans="2:13" ht="15" customHeight="1" x14ac:dyDescent="0.25">
      <c r="B817" s="676"/>
      <c r="C817" s="1874"/>
      <c r="D817" s="1871" t="s">
        <v>1929</v>
      </c>
      <c r="E817" s="1019"/>
      <c r="F817" s="1064"/>
      <c r="G817" s="1019"/>
      <c r="H817" s="1024"/>
      <c r="I817" s="1025"/>
      <c r="J817" s="1049"/>
      <c r="K817" s="1026"/>
      <c r="L817" s="1027"/>
      <c r="M817" s="676"/>
    </row>
    <row r="818" spans="2:13" ht="15" customHeight="1" x14ac:dyDescent="0.3">
      <c r="B818" s="676"/>
      <c r="C818" s="1872" t="s">
        <v>1924</v>
      </c>
      <c r="D818" s="1873" t="s">
        <v>3402</v>
      </c>
      <c r="E818" s="881" t="s">
        <v>793</v>
      </c>
      <c r="F818" s="737">
        <v>1</v>
      </c>
      <c r="G818" s="1735">
        <v>26.85</v>
      </c>
      <c r="H818" s="1024"/>
      <c r="I818" s="1025"/>
      <c r="J818" s="1049">
        <f t="shared" ref="J818:J826" si="36">F818*G818</f>
        <v>26.85</v>
      </c>
      <c r="K818" s="1026"/>
      <c r="L818" s="1027"/>
      <c r="M818" s="676"/>
    </row>
    <row r="819" spans="2:13" ht="27.75" customHeight="1" x14ac:dyDescent="0.3">
      <c r="B819" s="676"/>
      <c r="C819" s="1872" t="s">
        <v>1921</v>
      </c>
      <c r="D819" s="1873" t="s">
        <v>3403</v>
      </c>
      <c r="E819" s="881" t="s">
        <v>793</v>
      </c>
      <c r="F819" s="737">
        <v>1</v>
      </c>
      <c r="G819" s="1735">
        <v>25.11</v>
      </c>
      <c r="H819" s="1024"/>
      <c r="I819" s="1025"/>
      <c r="J819" s="1049">
        <f t="shared" si="36"/>
        <v>25.11</v>
      </c>
      <c r="K819" s="1026"/>
      <c r="L819" s="1027"/>
      <c r="M819" s="676"/>
    </row>
    <row r="820" spans="2:13" ht="27.75" customHeight="1" x14ac:dyDescent="0.3">
      <c r="B820" s="676"/>
      <c r="C820" s="1872" t="s">
        <v>1925</v>
      </c>
      <c r="D820" s="1873" t="s">
        <v>3403</v>
      </c>
      <c r="E820" s="881" t="s">
        <v>793</v>
      </c>
      <c r="F820" s="737">
        <v>1</v>
      </c>
      <c r="G820" s="1735">
        <v>26.26</v>
      </c>
      <c r="H820" s="1024"/>
      <c r="I820" s="1025"/>
      <c r="J820" s="1049">
        <f t="shared" si="36"/>
        <v>26.26</v>
      </c>
      <c r="K820" s="1026"/>
      <c r="L820" s="1027"/>
      <c r="M820" s="676"/>
    </row>
    <row r="821" spans="2:13" ht="27.75" customHeight="1" x14ac:dyDescent="0.3">
      <c r="B821" s="676"/>
      <c r="C821" s="1872" t="s">
        <v>1928</v>
      </c>
      <c r="D821" s="1873" t="s">
        <v>3404</v>
      </c>
      <c r="E821" s="881" t="s">
        <v>793</v>
      </c>
      <c r="F821" s="737">
        <v>1</v>
      </c>
      <c r="G821" s="1735">
        <v>36.46</v>
      </c>
      <c r="H821" s="1024"/>
      <c r="I821" s="1025"/>
      <c r="J821" s="1049">
        <f t="shared" si="36"/>
        <v>36.46</v>
      </c>
      <c r="K821" s="1026"/>
      <c r="L821" s="1027"/>
      <c r="M821" s="676"/>
    </row>
    <row r="822" spans="2:13" ht="27.75" customHeight="1" x14ac:dyDescent="0.3">
      <c r="B822" s="676"/>
      <c r="C822" s="1872" t="s">
        <v>1873</v>
      </c>
      <c r="D822" s="1873" t="s">
        <v>3396</v>
      </c>
      <c r="E822" s="881" t="s">
        <v>793</v>
      </c>
      <c r="F822" s="737">
        <v>1</v>
      </c>
      <c r="G822" s="1735">
        <v>21.1</v>
      </c>
      <c r="H822" s="1024"/>
      <c r="I822" s="1025"/>
      <c r="J822" s="1049">
        <f t="shared" si="36"/>
        <v>21.1</v>
      </c>
      <c r="K822" s="1026"/>
      <c r="L822" s="1027"/>
      <c r="M822" s="676"/>
    </row>
    <row r="823" spans="2:13" ht="28.5" customHeight="1" x14ac:dyDescent="0.3">
      <c r="B823" s="676"/>
      <c r="C823" s="1872" t="s">
        <v>1891</v>
      </c>
      <c r="D823" s="1873" t="s">
        <v>3396</v>
      </c>
      <c r="E823" s="881" t="s">
        <v>793</v>
      </c>
      <c r="F823" s="737">
        <v>1</v>
      </c>
      <c r="G823" s="1735">
        <v>21.36</v>
      </c>
      <c r="H823" s="1024"/>
      <c r="I823" s="1025"/>
      <c r="J823" s="1049">
        <f t="shared" si="36"/>
        <v>21.36</v>
      </c>
      <c r="K823" s="1026"/>
      <c r="L823" s="1027"/>
      <c r="M823" s="676"/>
    </row>
    <row r="824" spans="2:13" ht="15" customHeight="1" x14ac:dyDescent="0.3">
      <c r="B824" s="676"/>
      <c r="C824" s="1872" t="s">
        <v>1896</v>
      </c>
      <c r="D824" s="1873" t="s">
        <v>3407</v>
      </c>
      <c r="E824" s="881" t="s">
        <v>793</v>
      </c>
      <c r="F824" s="737">
        <v>1</v>
      </c>
      <c r="G824" s="1735">
        <v>19.989999999999998</v>
      </c>
      <c r="H824" s="1024"/>
      <c r="I824" s="1025"/>
      <c r="J824" s="1049">
        <f t="shared" si="36"/>
        <v>19.989999999999998</v>
      </c>
      <c r="K824" s="1026"/>
      <c r="L824" s="1027"/>
      <c r="M824" s="676"/>
    </row>
    <row r="825" spans="2:13" ht="15" customHeight="1" x14ac:dyDescent="0.25">
      <c r="B825" s="676"/>
      <c r="C825" s="1872" t="s">
        <v>2176</v>
      </c>
      <c r="D825" s="1873" t="s">
        <v>2543</v>
      </c>
      <c r="E825" s="881" t="s">
        <v>793</v>
      </c>
      <c r="F825" s="901">
        <v>1</v>
      </c>
      <c r="G825" s="1738">
        <v>15.15</v>
      </c>
      <c r="H825" s="1024"/>
      <c r="I825" s="1025"/>
      <c r="J825" s="1049">
        <f t="shared" si="36"/>
        <v>15.15</v>
      </c>
      <c r="K825" s="1026"/>
      <c r="L825" s="1027"/>
      <c r="M825" s="676"/>
    </row>
    <row r="826" spans="2:13" ht="15" customHeight="1" x14ac:dyDescent="0.25">
      <c r="B826" s="676"/>
      <c r="C826" s="1872" t="s">
        <v>1910</v>
      </c>
      <c r="D826" s="1873" t="s">
        <v>156</v>
      </c>
      <c r="E826" s="881" t="s">
        <v>793</v>
      </c>
      <c r="F826" s="901">
        <v>1</v>
      </c>
      <c r="G826" s="1738">
        <v>5.17</v>
      </c>
      <c r="H826" s="1024"/>
      <c r="I826" s="1025"/>
      <c r="J826" s="1049">
        <f t="shared" si="36"/>
        <v>5.17</v>
      </c>
      <c r="K826" s="1026"/>
      <c r="L826" s="1027"/>
      <c r="M826" s="676"/>
    </row>
    <row r="827" spans="2:13" ht="15" customHeight="1" x14ac:dyDescent="0.25">
      <c r="B827" s="676"/>
      <c r="C827" s="1580"/>
      <c r="D827" s="1581"/>
      <c r="E827" s="1582"/>
      <c r="F827" s="892"/>
      <c r="G827" s="889"/>
      <c r="H827" s="1543"/>
      <c r="I827" s="1020"/>
      <c r="J827" s="1049"/>
      <c r="K827" s="1022"/>
      <c r="L827" s="1023"/>
      <c r="M827" s="676"/>
    </row>
    <row r="828" spans="2:13" x14ac:dyDescent="0.25">
      <c r="B828" s="676"/>
      <c r="C828" s="1007" t="str">
        <f>RESUMEN!C74</f>
        <v>03.04.02</v>
      </c>
      <c r="D828" s="1947" t="str">
        <f>RESUMEN!D74</f>
        <v>PISOS</v>
      </c>
      <c r="E828" s="1948"/>
      <c r="F828" s="1948"/>
      <c r="G828" s="1948"/>
      <c r="H828" s="1948"/>
      <c r="I828" s="1948"/>
      <c r="J828" s="1948"/>
      <c r="K828" s="1948"/>
      <c r="L828" s="1949"/>
      <c r="M828" s="676"/>
    </row>
    <row r="829" spans="2:13" x14ac:dyDescent="0.25">
      <c r="B829" s="676"/>
      <c r="C829" s="1919"/>
      <c r="D829" s="1920"/>
      <c r="E829" s="1920"/>
      <c r="F829" s="1920"/>
      <c r="G829" s="1920"/>
      <c r="H829" s="1920"/>
      <c r="I829" s="1920"/>
      <c r="J829" s="1920"/>
      <c r="K829" s="1920"/>
      <c r="L829" s="1921"/>
      <c r="M829" s="676"/>
    </row>
    <row r="830" spans="2:13" ht="12.75" customHeight="1" x14ac:dyDescent="0.25">
      <c r="B830" s="676"/>
      <c r="C830" s="1085" t="str">
        <f>RESUMEN!C75</f>
        <v>03.04.02.01</v>
      </c>
      <c r="D830" s="1916" t="str">
        <f>RESUMEN!D75</f>
        <v>PISOS DE PORCELANATO</v>
      </c>
      <c r="E830" s="1917"/>
      <c r="F830" s="1917"/>
      <c r="G830" s="1917"/>
      <c r="H830" s="1917"/>
      <c r="I830" s="1917"/>
      <c r="J830" s="1917"/>
      <c r="K830" s="1917"/>
      <c r="L830" s="1918"/>
      <c r="M830" s="676"/>
    </row>
    <row r="831" spans="2:13" ht="15" customHeight="1" x14ac:dyDescent="0.25">
      <c r="B831" s="676"/>
      <c r="C831" s="746" t="str">
        <f>RESUMEN!C76</f>
        <v>03.04.02.01.01</v>
      </c>
      <c r="D831" s="1911" t="str">
        <f>RESUMEN!D76</f>
        <v>PISO DE PORCELANATO 0.60 x 0.60m  ANTIDESLIZANTE</v>
      </c>
      <c r="E831" s="1912"/>
      <c r="F831" s="1912"/>
      <c r="G831" s="1912"/>
      <c r="H831" s="1912"/>
      <c r="I831" s="1912"/>
      <c r="J831" s="1912"/>
      <c r="K831" s="1912"/>
      <c r="L831" s="1913"/>
      <c r="M831" s="676"/>
    </row>
    <row r="832" spans="2:13" x14ac:dyDescent="0.25">
      <c r="B832" s="676"/>
      <c r="C832" s="684" t="s">
        <v>1</v>
      </c>
      <c r="D832" s="1008" t="s">
        <v>2</v>
      </c>
      <c r="E832" s="691" t="s">
        <v>208</v>
      </c>
      <c r="F832" s="691" t="s">
        <v>45</v>
      </c>
      <c r="G832" s="713" t="s">
        <v>52</v>
      </c>
      <c r="H832" s="713" t="s">
        <v>47</v>
      </c>
      <c r="I832" s="713" t="s">
        <v>48</v>
      </c>
      <c r="J832" s="460" t="s">
        <v>49</v>
      </c>
      <c r="K832" s="93" t="s">
        <v>50</v>
      </c>
      <c r="L832" s="721" t="s">
        <v>3</v>
      </c>
      <c r="M832" s="676"/>
    </row>
    <row r="833" spans="1:20" s="88" customFormat="1" x14ac:dyDescent="0.25">
      <c r="B833" s="676"/>
      <c r="C833" s="729"/>
      <c r="D833" s="730"/>
      <c r="E833" s="1009"/>
      <c r="F833" s="865"/>
      <c r="G833" s="1499"/>
      <c r="H833" s="707"/>
      <c r="I833" s="717"/>
      <c r="J833" s="1010"/>
      <c r="K833" s="145">
        <f>+SUM(J834:J837)</f>
        <v>127.72</v>
      </c>
      <c r="L833" s="722"/>
      <c r="M833" s="676"/>
      <c r="N833" s="84"/>
      <c r="O833" s="84"/>
      <c r="P833" s="84"/>
      <c r="Q833" s="84"/>
      <c r="R833" s="84"/>
      <c r="S833" s="84"/>
    </row>
    <row r="834" spans="1:20" x14ac:dyDescent="0.25">
      <c r="B834" s="676"/>
      <c r="C834" s="818"/>
      <c r="D834" s="1707"/>
      <c r="E834" s="822"/>
      <c r="F834" s="822"/>
      <c r="G834" s="1012"/>
      <c r="H834" s="822"/>
      <c r="I834" s="819"/>
      <c r="J834" s="526"/>
      <c r="K834" s="129"/>
      <c r="L834" s="1013"/>
      <c r="M834" s="676"/>
    </row>
    <row r="835" spans="1:20" x14ac:dyDescent="0.25">
      <c r="B835" s="676"/>
      <c r="C835" s="1014"/>
      <c r="D835" s="1708" t="s">
        <v>169</v>
      </c>
      <c r="E835" s="824"/>
      <c r="F835" s="824"/>
      <c r="G835" s="751" t="s">
        <v>46</v>
      </c>
      <c r="H835" s="619"/>
      <c r="I835" s="679"/>
      <c r="J835" s="1015"/>
      <c r="K835" s="107"/>
      <c r="L835" s="1016"/>
      <c r="M835" s="676"/>
    </row>
    <row r="836" spans="1:20" x14ac:dyDescent="0.25">
      <c r="B836" s="676"/>
      <c r="C836" s="1014"/>
      <c r="D836" s="1709" t="s">
        <v>3306</v>
      </c>
      <c r="E836" s="824"/>
      <c r="F836" s="824"/>
      <c r="G836" s="619"/>
      <c r="H836" s="619"/>
      <c r="I836" s="679"/>
      <c r="J836" s="1015"/>
      <c r="K836" s="107"/>
      <c r="L836" s="1016"/>
      <c r="M836" s="676"/>
    </row>
    <row r="837" spans="1:20" ht="12.75" customHeight="1" x14ac:dyDescent="0.25">
      <c r="A837" s="213"/>
      <c r="B837" s="676"/>
      <c r="C837" s="1000" t="s">
        <v>3471</v>
      </c>
      <c r="D837" s="775" t="s">
        <v>3472</v>
      </c>
      <c r="E837" s="1017" t="s">
        <v>157</v>
      </c>
      <c r="F837" s="979">
        <v>1</v>
      </c>
      <c r="G837" s="619">
        <v>127.72</v>
      </c>
      <c r="H837" s="619"/>
      <c r="I837" s="679"/>
      <c r="J837" s="1015">
        <f>F837*G837</f>
        <v>127.72</v>
      </c>
      <c r="K837" s="107"/>
      <c r="L837" s="1016"/>
      <c r="M837" s="676"/>
    </row>
    <row r="838" spans="1:20" ht="12.75" customHeight="1" x14ac:dyDescent="0.25">
      <c r="B838" s="676"/>
      <c r="C838" s="1086" t="str">
        <f>RESUMEN!C77</f>
        <v>03.04.02.01.02</v>
      </c>
      <c r="D838" s="1950" t="str">
        <f>RESUMEN!D77</f>
        <v>PISO DE PORCELANATO 0.60 x 0.60m ANTIDESLIZANTE LISO MATE</v>
      </c>
      <c r="E838" s="1951"/>
      <c r="F838" s="1951"/>
      <c r="G838" s="1951"/>
      <c r="H838" s="1951"/>
      <c r="I838" s="1951"/>
      <c r="J838" s="1951"/>
      <c r="K838" s="1951"/>
      <c r="L838" s="1952"/>
      <c r="M838" s="676"/>
    </row>
    <row r="839" spans="1:20" x14ac:dyDescent="0.25">
      <c r="B839" s="676"/>
      <c r="C839" s="684" t="s">
        <v>1</v>
      </c>
      <c r="D839" s="1008" t="s">
        <v>2</v>
      </c>
      <c r="E839" s="691" t="s">
        <v>208</v>
      </c>
      <c r="F839" s="691" t="s">
        <v>45</v>
      </c>
      <c r="G839" s="713" t="s">
        <v>52</v>
      </c>
      <c r="H839" s="713" t="s">
        <v>47</v>
      </c>
      <c r="I839" s="713" t="s">
        <v>48</v>
      </c>
      <c r="J839" s="460" t="s">
        <v>49</v>
      </c>
      <c r="K839" s="93" t="s">
        <v>50</v>
      </c>
      <c r="L839" s="721" t="s">
        <v>3</v>
      </c>
      <c r="M839" s="676"/>
    </row>
    <row r="840" spans="1:20" x14ac:dyDescent="0.25">
      <c r="B840" s="676"/>
      <c r="C840" s="729"/>
      <c r="D840" s="730"/>
      <c r="E840" s="1009"/>
      <c r="F840" s="865"/>
      <c r="G840" s="1499"/>
      <c r="H840" s="707"/>
      <c r="I840" s="717"/>
      <c r="J840" s="1010"/>
      <c r="K840" s="145">
        <f>+SUM(J841:J1346)</f>
        <v>9402.3999999999978</v>
      </c>
      <c r="L840" s="722"/>
      <c r="M840" s="676"/>
    </row>
    <row r="841" spans="1:20" s="90" customFormat="1" x14ac:dyDescent="0.25">
      <c r="A841" s="213"/>
      <c r="B841" s="676"/>
      <c r="C841" s="818"/>
      <c r="D841" s="1707"/>
      <c r="E841" s="822"/>
      <c r="F841" s="822"/>
      <c r="G841" s="1012"/>
      <c r="H841" s="822"/>
      <c r="I841" s="819"/>
      <c r="J841" s="526"/>
      <c r="K841" s="129"/>
      <c r="L841" s="1013"/>
      <c r="M841" s="676"/>
      <c r="N841" s="84"/>
      <c r="O841" s="84"/>
      <c r="P841" s="84"/>
      <c r="Q841" s="84"/>
      <c r="R841" s="84"/>
      <c r="S841" s="84"/>
      <c r="T841" s="96"/>
    </row>
    <row r="842" spans="1:20" ht="12.75" customHeight="1" x14ac:dyDescent="0.25">
      <c r="B842" s="676"/>
      <c r="C842" s="1014"/>
      <c r="D842" s="1708" t="s">
        <v>169</v>
      </c>
      <c r="E842" s="824"/>
      <c r="F842" s="824"/>
      <c r="G842" s="751" t="s">
        <v>46</v>
      </c>
      <c r="H842" s="619"/>
      <c r="I842" s="679"/>
      <c r="J842" s="1015"/>
      <c r="K842" s="107"/>
      <c r="L842" s="1016"/>
      <c r="M842" s="676"/>
    </row>
    <row r="843" spans="1:20" ht="12.75" customHeight="1" x14ac:dyDescent="0.3">
      <c r="B843" s="676"/>
      <c r="C843" s="1014"/>
      <c r="D843" s="1709" t="s">
        <v>3248</v>
      </c>
      <c r="E843" s="824"/>
      <c r="F843" s="625"/>
      <c r="G843" s="619"/>
      <c r="H843" s="619"/>
      <c r="I843" s="679"/>
      <c r="J843" s="1015"/>
      <c r="K843" s="107"/>
      <c r="L843" s="1016"/>
      <c r="M843" s="676"/>
    </row>
    <row r="844" spans="1:20" ht="12.75" customHeight="1" x14ac:dyDescent="0.3">
      <c r="B844" s="1018"/>
      <c r="C844" s="887" t="s">
        <v>942</v>
      </c>
      <c r="D844" s="745" t="s">
        <v>268</v>
      </c>
      <c r="E844" s="881" t="s">
        <v>121</v>
      </c>
      <c r="F844" s="737">
        <v>1</v>
      </c>
      <c r="G844" s="1729">
        <v>11.64</v>
      </c>
      <c r="H844" s="1019"/>
      <c r="I844" s="1020"/>
      <c r="J844" s="1021">
        <f t="shared" ref="J844:J907" si="37">F844*G844</f>
        <v>11.64</v>
      </c>
      <c r="K844" s="1022"/>
      <c r="L844" s="1023"/>
      <c r="M844" s="676"/>
    </row>
    <row r="845" spans="1:20" ht="12.75" customHeight="1" x14ac:dyDescent="0.25">
      <c r="B845" s="1018"/>
      <c r="C845" s="887" t="s">
        <v>946</v>
      </c>
      <c r="D845" s="745" t="s">
        <v>3254</v>
      </c>
      <c r="E845" s="881" t="s">
        <v>121</v>
      </c>
      <c r="F845" s="892">
        <v>1</v>
      </c>
      <c r="G845" s="1729">
        <v>12.46</v>
      </c>
      <c r="H845" s="1019"/>
      <c r="I845" s="1020"/>
      <c r="J845" s="1021">
        <f t="shared" si="37"/>
        <v>12.46</v>
      </c>
      <c r="K845" s="1022"/>
      <c r="L845" s="1023"/>
      <c r="M845" s="676"/>
    </row>
    <row r="846" spans="1:20" ht="12.75" customHeight="1" x14ac:dyDescent="0.3">
      <c r="B846" s="1018"/>
      <c r="C846" s="887" t="s">
        <v>860</v>
      </c>
      <c r="D846" s="745" t="s">
        <v>828</v>
      </c>
      <c r="E846" s="881" t="s">
        <v>121</v>
      </c>
      <c r="F846" s="737">
        <v>1</v>
      </c>
      <c r="G846" s="1729">
        <v>3.44</v>
      </c>
      <c r="H846" s="1024"/>
      <c r="I846" s="1025"/>
      <c r="J846" s="1021">
        <f t="shared" si="37"/>
        <v>3.44</v>
      </c>
      <c r="K846" s="1026"/>
      <c r="L846" s="1027"/>
      <c r="M846" s="676"/>
    </row>
    <row r="847" spans="1:20" ht="12.75" customHeight="1" x14ac:dyDescent="0.3">
      <c r="B847" s="1018"/>
      <c r="C847" s="887" t="s">
        <v>862</v>
      </c>
      <c r="D847" s="745" t="s">
        <v>2244</v>
      </c>
      <c r="E847" s="881" t="s">
        <v>121</v>
      </c>
      <c r="F847" s="737">
        <v>1</v>
      </c>
      <c r="G847" s="1729">
        <v>5</v>
      </c>
      <c r="H847" s="1024"/>
      <c r="I847" s="1025"/>
      <c r="J847" s="1021">
        <f t="shared" si="37"/>
        <v>5</v>
      </c>
      <c r="K847" s="1026"/>
      <c r="L847" s="1027"/>
      <c r="M847" s="676"/>
    </row>
    <row r="848" spans="1:20" x14ac:dyDescent="0.3">
      <c r="B848" s="1018"/>
      <c r="C848" s="887" t="s">
        <v>863</v>
      </c>
      <c r="D848" s="745" t="s">
        <v>825</v>
      </c>
      <c r="E848" s="881" t="s">
        <v>121</v>
      </c>
      <c r="F848" s="737">
        <v>1</v>
      </c>
      <c r="G848" s="1729">
        <v>2.78</v>
      </c>
      <c r="H848" s="1024"/>
      <c r="I848" s="1025"/>
      <c r="J848" s="1021">
        <f t="shared" si="37"/>
        <v>2.78</v>
      </c>
      <c r="K848" s="1026"/>
      <c r="L848" s="1027"/>
      <c r="M848" s="676"/>
    </row>
    <row r="849" spans="2:13" ht="12.75" customHeight="1" x14ac:dyDescent="0.3">
      <c r="B849" s="1018"/>
      <c r="C849" s="887" t="s">
        <v>936</v>
      </c>
      <c r="D849" s="745" t="s">
        <v>937</v>
      </c>
      <c r="E849" s="881" t="s">
        <v>121</v>
      </c>
      <c r="F849" s="737">
        <v>1</v>
      </c>
      <c r="G849" s="1729">
        <v>10.67</v>
      </c>
      <c r="H849" s="1024"/>
      <c r="I849" s="1025"/>
      <c r="J849" s="1021">
        <f t="shared" si="37"/>
        <v>10.67</v>
      </c>
      <c r="K849" s="1026"/>
      <c r="L849" s="1027"/>
      <c r="M849" s="676"/>
    </row>
    <row r="850" spans="2:13" x14ac:dyDescent="0.3">
      <c r="B850" s="1018"/>
      <c r="C850" s="887" t="s">
        <v>960</v>
      </c>
      <c r="D850" s="745" t="s">
        <v>122</v>
      </c>
      <c r="E850" s="881" t="s">
        <v>121</v>
      </c>
      <c r="F850" s="737">
        <v>1</v>
      </c>
      <c r="G850" s="1729">
        <v>4.29</v>
      </c>
      <c r="H850" s="1024"/>
      <c r="I850" s="1025"/>
      <c r="J850" s="1021">
        <f t="shared" si="37"/>
        <v>4.29</v>
      </c>
      <c r="K850" s="1026"/>
      <c r="L850" s="1027"/>
      <c r="M850" s="676"/>
    </row>
    <row r="851" spans="2:13" ht="12.75" customHeight="1" x14ac:dyDescent="0.3">
      <c r="B851" s="1018"/>
      <c r="C851" s="887" t="s">
        <v>929</v>
      </c>
      <c r="D851" s="745" t="s">
        <v>832</v>
      </c>
      <c r="E851" s="881" t="s">
        <v>120</v>
      </c>
      <c r="F851" s="737">
        <v>1</v>
      </c>
      <c r="G851" s="1729">
        <v>5.9</v>
      </c>
      <c r="H851" s="1024"/>
      <c r="I851" s="1025"/>
      <c r="J851" s="1021">
        <f t="shared" si="37"/>
        <v>5.9</v>
      </c>
      <c r="K851" s="1026"/>
      <c r="L851" s="1027"/>
      <c r="M851" s="676"/>
    </row>
    <row r="852" spans="2:13" x14ac:dyDescent="0.3">
      <c r="B852" s="1018"/>
      <c r="C852" s="887" t="s">
        <v>930</v>
      </c>
      <c r="D852" s="745" t="s">
        <v>833</v>
      </c>
      <c r="E852" s="881" t="s">
        <v>120</v>
      </c>
      <c r="F852" s="737">
        <v>1</v>
      </c>
      <c r="G852" s="1729">
        <v>5.75</v>
      </c>
      <c r="H852" s="1024"/>
      <c r="I852" s="1025"/>
      <c r="J852" s="1021">
        <f t="shared" si="37"/>
        <v>5.75</v>
      </c>
      <c r="K852" s="1026"/>
      <c r="L852" s="1027"/>
      <c r="M852" s="676"/>
    </row>
    <row r="853" spans="2:13" x14ac:dyDescent="0.3">
      <c r="B853" s="1018"/>
      <c r="C853" s="887" t="s">
        <v>954</v>
      </c>
      <c r="D853" s="745" t="s">
        <v>122</v>
      </c>
      <c r="E853" s="881" t="s">
        <v>120</v>
      </c>
      <c r="F853" s="737">
        <v>1</v>
      </c>
      <c r="G853" s="1729">
        <v>2.87</v>
      </c>
      <c r="H853" s="1024"/>
      <c r="I853" s="1025"/>
      <c r="J853" s="1021">
        <f t="shared" si="37"/>
        <v>2.87</v>
      </c>
      <c r="K853" s="1026"/>
      <c r="L853" s="1027"/>
      <c r="M853" s="676"/>
    </row>
    <row r="854" spans="2:13" ht="12.75" customHeight="1" x14ac:dyDescent="0.3">
      <c r="B854" s="1018"/>
      <c r="C854" s="887" t="s">
        <v>855</v>
      </c>
      <c r="D854" s="745" t="s">
        <v>854</v>
      </c>
      <c r="E854" s="881" t="s">
        <v>128</v>
      </c>
      <c r="F854" s="737">
        <v>1</v>
      </c>
      <c r="G854" s="1729">
        <v>9.11</v>
      </c>
      <c r="H854" s="1024"/>
      <c r="I854" s="1025"/>
      <c r="J854" s="1021">
        <f t="shared" si="37"/>
        <v>9.11</v>
      </c>
      <c r="K854" s="1026"/>
      <c r="L854" s="1027"/>
      <c r="M854" s="676"/>
    </row>
    <row r="855" spans="2:13" ht="12" customHeight="1" x14ac:dyDescent="0.3">
      <c r="B855" s="1018"/>
      <c r="C855" s="887" t="s">
        <v>864</v>
      </c>
      <c r="D855" s="745" t="s">
        <v>352</v>
      </c>
      <c r="E855" s="881" t="s">
        <v>128</v>
      </c>
      <c r="F855" s="737">
        <v>1</v>
      </c>
      <c r="G855" s="1729">
        <v>12.72</v>
      </c>
      <c r="H855" s="1024"/>
      <c r="I855" s="1025"/>
      <c r="J855" s="1021">
        <f t="shared" si="37"/>
        <v>12.72</v>
      </c>
      <c r="K855" s="1026"/>
      <c r="L855" s="1027"/>
      <c r="M855" s="676"/>
    </row>
    <row r="856" spans="2:13" ht="12" customHeight="1" x14ac:dyDescent="0.3">
      <c r="B856" s="1018"/>
      <c r="C856" s="887" t="s">
        <v>918</v>
      </c>
      <c r="D856" s="745" t="s">
        <v>3251</v>
      </c>
      <c r="E856" s="881" t="s">
        <v>128</v>
      </c>
      <c r="F856" s="737">
        <v>1</v>
      </c>
      <c r="G856" s="1729">
        <v>7.08</v>
      </c>
      <c r="H856" s="1024"/>
      <c r="I856" s="1025"/>
      <c r="J856" s="1021">
        <f t="shared" si="37"/>
        <v>7.08</v>
      </c>
      <c r="K856" s="1026"/>
      <c r="L856" s="1027"/>
      <c r="M856" s="676"/>
    </row>
    <row r="857" spans="2:13" ht="12" customHeight="1" x14ac:dyDescent="0.3">
      <c r="B857" s="1018"/>
      <c r="C857" s="887" t="s">
        <v>920</v>
      </c>
      <c r="D857" s="745" t="s">
        <v>187</v>
      </c>
      <c r="E857" s="881" t="s">
        <v>128</v>
      </c>
      <c r="F857" s="737">
        <v>1</v>
      </c>
      <c r="G857" s="1729">
        <v>4.72</v>
      </c>
      <c r="H857" s="1024"/>
      <c r="I857" s="1025"/>
      <c r="J857" s="1021">
        <f t="shared" si="37"/>
        <v>4.72</v>
      </c>
      <c r="K857" s="1026"/>
      <c r="L857" s="1027"/>
      <c r="M857" s="676"/>
    </row>
    <row r="858" spans="2:13" ht="12" customHeight="1" x14ac:dyDescent="0.3">
      <c r="B858" s="1018"/>
      <c r="C858" s="887" t="s">
        <v>910</v>
      </c>
      <c r="D858" s="745" t="s">
        <v>214</v>
      </c>
      <c r="E858" s="881" t="s">
        <v>128</v>
      </c>
      <c r="F858" s="737">
        <v>1</v>
      </c>
      <c r="G858" s="1729">
        <v>9.15</v>
      </c>
      <c r="H858" s="1024"/>
      <c r="I858" s="1025"/>
      <c r="J858" s="1021">
        <f t="shared" si="37"/>
        <v>9.15</v>
      </c>
      <c r="K858" s="1026"/>
      <c r="L858" s="1027"/>
      <c r="M858" s="676"/>
    </row>
    <row r="859" spans="2:13" ht="12" customHeight="1" x14ac:dyDescent="0.3">
      <c r="B859" s="1018"/>
      <c r="C859" s="887" t="s">
        <v>906</v>
      </c>
      <c r="D859" s="745" t="s">
        <v>1203</v>
      </c>
      <c r="E859" s="881" t="s">
        <v>128</v>
      </c>
      <c r="F859" s="737">
        <v>1</v>
      </c>
      <c r="G859" s="1729">
        <v>9.01</v>
      </c>
      <c r="H859" s="1024"/>
      <c r="I859" s="1025"/>
      <c r="J859" s="1021">
        <f t="shared" si="37"/>
        <v>9.01</v>
      </c>
      <c r="K859" s="1026"/>
      <c r="L859" s="1027"/>
      <c r="M859" s="676"/>
    </row>
    <row r="860" spans="2:13" ht="12" customHeight="1" x14ac:dyDescent="0.3">
      <c r="B860" s="1018"/>
      <c r="C860" s="887" t="s">
        <v>905</v>
      </c>
      <c r="D860" s="745" t="s">
        <v>354</v>
      </c>
      <c r="E860" s="881" t="s">
        <v>128</v>
      </c>
      <c r="F860" s="737">
        <v>1</v>
      </c>
      <c r="G860" s="1729">
        <v>9.1</v>
      </c>
      <c r="H860" s="1024"/>
      <c r="I860" s="1025"/>
      <c r="J860" s="1021">
        <f t="shared" si="37"/>
        <v>9.1</v>
      </c>
      <c r="K860" s="1026"/>
      <c r="L860" s="1027"/>
      <c r="M860" s="676"/>
    </row>
    <row r="861" spans="2:13" ht="12" customHeight="1" x14ac:dyDescent="0.3">
      <c r="B861" s="1018"/>
      <c r="C861" s="887" t="s">
        <v>934</v>
      </c>
      <c r="D861" s="745" t="s">
        <v>222</v>
      </c>
      <c r="E861" s="881" t="s">
        <v>128</v>
      </c>
      <c r="F861" s="737">
        <v>1</v>
      </c>
      <c r="G861" s="1729">
        <v>10.83</v>
      </c>
      <c r="H861" s="1024"/>
      <c r="I861" s="1025"/>
      <c r="J861" s="1021">
        <f t="shared" si="37"/>
        <v>10.83</v>
      </c>
      <c r="K861" s="1026"/>
      <c r="L861" s="1027"/>
      <c r="M861" s="676"/>
    </row>
    <row r="862" spans="2:13" ht="12" customHeight="1" x14ac:dyDescent="0.3">
      <c r="B862" s="1018"/>
      <c r="C862" s="887" t="s">
        <v>965</v>
      </c>
      <c r="D862" s="745" t="s">
        <v>685</v>
      </c>
      <c r="E862" s="881" t="s">
        <v>128</v>
      </c>
      <c r="F862" s="737">
        <v>1</v>
      </c>
      <c r="G862" s="1729">
        <v>15.1</v>
      </c>
      <c r="H862" s="1024"/>
      <c r="I862" s="1025"/>
      <c r="J862" s="1021">
        <f t="shared" si="37"/>
        <v>15.1</v>
      </c>
      <c r="K862" s="1026"/>
      <c r="L862" s="1027"/>
      <c r="M862" s="676"/>
    </row>
    <row r="863" spans="2:13" ht="12" customHeight="1" x14ac:dyDescent="0.3">
      <c r="B863" s="1018"/>
      <c r="C863" s="887" t="s">
        <v>2316</v>
      </c>
      <c r="D863" s="745" t="s">
        <v>3260</v>
      </c>
      <c r="E863" s="881" t="s">
        <v>128</v>
      </c>
      <c r="F863" s="737">
        <v>1</v>
      </c>
      <c r="G863" s="1729">
        <v>16.190000000000001</v>
      </c>
      <c r="H863" s="1024"/>
      <c r="I863" s="1025"/>
      <c r="J863" s="1021">
        <f t="shared" si="37"/>
        <v>16.190000000000001</v>
      </c>
      <c r="K863" s="1026"/>
      <c r="L863" s="1027"/>
      <c r="M863" s="676"/>
    </row>
    <row r="864" spans="2:13" ht="12" customHeight="1" x14ac:dyDescent="0.3">
      <c r="B864" s="1018"/>
      <c r="C864" s="887" t="s">
        <v>1368</v>
      </c>
      <c r="D864" s="745" t="s">
        <v>185</v>
      </c>
      <c r="E864" s="881" t="s">
        <v>125</v>
      </c>
      <c r="F864" s="737">
        <v>1</v>
      </c>
      <c r="G864" s="1729">
        <v>9.75</v>
      </c>
      <c r="H864" s="1024"/>
      <c r="I864" s="1025"/>
      <c r="J864" s="1021">
        <f t="shared" si="37"/>
        <v>9.75</v>
      </c>
      <c r="K864" s="1026"/>
      <c r="L864" s="1027"/>
      <c r="M864" s="676"/>
    </row>
    <row r="865" spans="2:19" ht="12" customHeight="1" x14ac:dyDescent="0.3">
      <c r="B865" s="1018"/>
      <c r="C865" s="887" t="s">
        <v>870</v>
      </c>
      <c r="D865" s="745" t="s">
        <v>3249</v>
      </c>
      <c r="E865" s="881" t="s">
        <v>125</v>
      </c>
      <c r="F865" s="737">
        <v>1</v>
      </c>
      <c r="G865" s="1729">
        <v>14.9</v>
      </c>
      <c r="H865" s="1024"/>
      <c r="I865" s="1025"/>
      <c r="J865" s="1021">
        <f t="shared" si="37"/>
        <v>14.9</v>
      </c>
      <c r="K865" s="1026"/>
      <c r="L865" s="1027"/>
      <c r="M865" s="676"/>
    </row>
    <row r="866" spans="2:19" x14ac:dyDescent="0.3">
      <c r="B866" s="1018"/>
      <c r="C866" s="887" t="s">
        <v>874</v>
      </c>
      <c r="D866" s="745" t="s">
        <v>873</v>
      </c>
      <c r="E866" s="881" t="s">
        <v>125</v>
      </c>
      <c r="F866" s="737">
        <v>1</v>
      </c>
      <c r="G866" s="1729">
        <v>16.100000000000001</v>
      </c>
      <c r="H866" s="1024"/>
      <c r="I866" s="1025"/>
      <c r="J866" s="1021">
        <f t="shared" si="37"/>
        <v>16.100000000000001</v>
      </c>
      <c r="K866" s="1026"/>
      <c r="L866" s="1027"/>
      <c r="M866" s="676"/>
    </row>
    <row r="867" spans="2:19" ht="12.75" customHeight="1" x14ac:dyDescent="0.3">
      <c r="B867" s="1018"/>
      <c r="C867" s="887" t="s">
        <v>878</v>
      </c>
      <c r="D867" s="745" t="s">
        <v>146</v>
      </c>
      <c r="E867" s="881" t="s">
        <v>125</v>
      </c>
      <c r="F867" s="737">
        <v>1</v>
      </c>
      <c r="G867" s="1729">
        <v>16.149999999999999</v>
      </c>
      <c r="H867" s="1024"/>
      <c r="I867" s="1025"/>
      <c r="J867" s="1021">
        <f t="shared" si="37"/>
        <v>16.149999999999999</v>
      </c>
      <c r="K867" s="1026"/>
      <c r="L867" s="1027"/>
      <c r="M867" s="676"/>
    </row>
    <row r="868" spans="2:19" x14ac:dyDescent="0.3">
      <c r="B868" s="1018"/>
      <c r="C868" s="887" t="s">
        <v>926</v>
      </c>
      <c r="D868" s="745" t="s">
        <v>355</v>
      </c>
      <c r="E868" s="881" t="s">
        <v>125</v>
      </c>
      <c r="F868" s="737">
        <v>1</v>
      </c>
      <c r="G868" s="1729">
        <v>4.99</v>
      </c>
      <c r="H868" s="1024"/>
      <c r="I868" s="1025"/>
      <c r="J868" s="1021">
        <f t="shared" si="37"/>
        <v>4.99</v>
      </c>
      <c r="K868" s="1026"/>
      <c r="L868" s="1027"/>
      <c r="M868" s="676"/>
    </row>
    <row r="869" spans="2:19" x14ac:dyDescent="0.3">
      <c r="B869" s="1018"/>
      <c r="C869" s="887" t="s">
        <v>956</v>
      </c>
      <c r="D869" s="745" t="s">
        <v>955</v>
      </c>
      <c r="E869" s="881" t="s">
        <v>125</v>
      </c>
      <c r="F869" s="737">
        <v>1</v>
      </c>
      <c r="G869" s="1729">
        <v>15.52</v>
      </c>
      <c r="H869" s="1024"/>
      <c r="I869" s="1025"/>
      <c r="J869" s="1021">
        <f t="shared" si="37"/>
        <v>15.52</v>
      </c>
      <c r="K869" s="1026"/>
      <c r="L869" s="1027"/>
      <c r="M869" s="676"/>
    </row>
    <row r="870" spans="2:19" x14ac:dyDescent="0.3">
      <c r="B870" s="1018"/>
      <c r="C870" s="887" t="s">
        <v>963</v>
      </c>
      <c r="D870" s="745" t="s">
        <v>962</v>
      </c>
      <c r="E870" s="881" t="s">
        <v>125</v>
      </c>
      <c r="F870" s="737">
        <v>1</v>
      </c>
      <c r="G870" s="1729">
        <v>46.9</v>
      </c>
      <c r="H870" s="1024"/>
      <c r="I870" s="1025"/>
      <c r="J870" s="1021">
        <f t="shared" si="37"/>
        <v>46.9</v>
      </c>
      <c r="K870" s="1026"/>
      <c r="L870" s="1027"/>
      <c r="M870" s="676"/>
    </row>
    <row r="871" spans="2:19" x14ac:dyDescent="0.3">
      <c r="B871" s="1018"/>
      <c r="C871" s="887" t="s">
        <v>923</v>
      </c>
      <c r="D871" s="745" t="s">
        <v>3250</v>
      </c>
      <c r="E871" s="881" t="s">
        <v>125</v>
      </c>
      <c r="F871" s="737">
        <v>1</v>
      </c>
      <c r="G871" s="1729">
        <v>16.97</v>
      </c>
      <c r="H871" s="1024"/>
      <c r="I871" s="1025"/>
      <c r="J871" s="1021">
        <f t="shared" si="37"/>
        <v>16.97</v>
      </c>
      <c r="K871" s="1026"/>
      <c r="L871" s="1027"/>
      <c r="M871" s="676"/>
    </row>
    <row r="872" spans="2:19" x14ac:dyDescent="0.3">
      <c r="B872" s="1018"/>
      <c r="C872" s="887" t="s">
        <v>921</v>
      </c>
      <c r="D872" s="745" t="s">
        <v>922</v>
      </c>
      <c r="E872" s="881" t="s">
        <v>125</v>
      </c>
      <c r="F872" s="737">
        <v>1</v>
      </c>
      <c r="G872" s="1729">
        <v>20.59</v>
      </c>
      <c r="H872" s="1024"/>
      <c r="I872" s="1025"/>
      <c r="J872" s="1021">
        <f t="shared" si="37"/>
        <v>20.59</v>
      </c>
      <c r="K872" s="1026"/>
      <c r="L872" s="1027"/>
      <c r="M872" s="676"/>
    </row>
    <row r="873" spans="2:19" s="88" customFormat="1" x14ac:dyDescent="0.3">
      <c r="B873" s="1018"/>
      <c r="C873" s="887" t="s">
        <v>950</v>
      </c>
      <c r="D873" s="745" t="s">
        <v>3255</v>
      </c>
      <c r="E873" s="881" t="s">
        <v>125</v>
      </c>
      <c r="F873" s="890">
        <v>1</v>
      </c>
      <c r="G873" s="1729">
        <v>8.9</v>
      </c>
      <c r="H873" s="1024"/>
      <c r="I873" s="1025"/>
      <c r="J873" s="1021">
        <f t="shared" si="37"/>
        <v>8.9</v>
      </c>
      <c r="K873" s="1026"/>
      <c r="L873" s="1027"/>
      <c r="M873" s="676"/>
      <c r="N873" s="84"/>
      <c r="O873" s="84"/>
      <c r="P873" s="84"/>
      <c r="Q873" s="84"/>
      <c r="R873" s="84"/>
      <c r="S873" s="84"/>
    </row>
    <row r="874" spans="2:19" s="88" customFormat="1" ht="27.6" x14ac:dyDescent="0.25">
      <c r="B874" s="1018"/>
      <c r="C874" s="887" t="s">
        <v>3256</v>
      </c>
      <c r="D874" s="745" t="s">
        <v>3257</v>
      </c>
      <c r="E874" s="881" t="s">
        <v>125</v>
      </c>
      <c r="F874" s="892">
        <v>1</v>
      </c>
      <c r="G874" s="1729">
        <v>108.78</v>
      </c>
      <c r="H874" s="1024"/>
      <c r="I874" s="1025"/>
      <c r="J874" s="1021">
        <f t="shared" si="37"/>
        <v>108.78</v>
      </c>
      <c r="K874" s="1026"/>
      <c r="L874" s="1027"/>
      <c r="M874" s="676"/>
    </row>
    <row r="875" spans="2:19" s="88" customFormat="1" ht="12.75" customHeight="1" x14ac:dyDescent="0.25">
      <c r="B875" s="1018"/>
      <c r="C875" s="887" t="s">
        <v>3258</v>
      </c>
      <c r="D875" s="745" t="s">
        <v>3259</v>
      </c>
      <c r="E875" s="881" t="s">
        <v>125</v>
      </c>
      <c r="F875" s="892">
        <v>1</v>
      </c>
      <c r="G875" s="1729">
        <v>253.8</v>
      </c>
      <c r="H875" s="1024"/>
      <c r="I875" s="1025"/>
      <c r="J875" s="1021">
        <f t="shared" si="37"/>
        <v>253.8</v>
      </c>
      <c r="K875" s="1026"/>
      <c r="L875" s="1027"/>
      <c r="M875" s="676"/>
    </row>
    <row r="876" spans="2:19" x14ac:dyDescent="0.3">
      <c r="B876" s="1018"/>
      <c r="C876" s="887" t="s">
        <v>911</v>
      </c>
      <c r="D876" s="745" t="s">
        <v>177</v>
      </c>
      <c r="E876" s="881" t="s">
        <v>786</v>
      </c>
      <c r="F876" s="737">
        <v>1</v>
      </c>
      <c r="G876" s="1729">
        <v>4.59</v>
      </c>
      <c r="H876" s="1024"/>
      <c r="I876" s="1025"/>
      <c r="J876" s="1021">
        <f t="shared" si="37"/>
        <v>4.59</v>
      </c>
      <c r="K876" s="1026"/>
      <c r="L876" s="1027"/>
      <c r="M876" s="676"/>
    </row>
    <row r="877" spans="2:19" ht="12.75" customHeight="1" x14ac:dyDescent="0.3">
      <c r="B877" s="1018"/>
      <c r="C877" s="887" t="s">
        <v>913</v>
      </c>
      <c r="D877" s="745" t="s">
        <v>3252</v>
      </c>
      <c r="E877" s="881" t="s">
        <v>127</v>
      </c>
      <c r="F877" s="737">
        <v>1</v>
      </c>
      <c r="G877" s="1729">
        <v>30.56</v>
      </c>
      <c r="H877" s="1024"/>
      <c r="I877" s="1025"/>
      <c r="J877" s="1021">
        <f t="shared" si="37"/>
        <v>30.56</v>
      </c>
      <c r="K877" s="1026"/>
      <c r="L877" s="1027"/>
      <c r="M877" s="676"/>
    </row>
    <row r="878" spans="2:19" ht="27.6" x14ac:dyDescent="0.3">
      <c r="B878" s="1018"/>
      <c r="C878" s="887" t="s">
        <v>944</v>
      </c>
      <c r="D878" s="745" t="s">
        <v>3253</v>
      </c>
      <c r="E878" s="881" t="s">
        <v>127</v>
      </c>
      <c r="F878" s="737">
        <v>1</v>
      </c>
      <c r="G878" s="1729">
        <v>12.24</v>
      </c>
      <c r="H878" s="1024"/>
      <c r="I878" s="1025"/>
      <c r="J878" s="1021">
        <f t="shared" si="37"/>
        <v>12.24</v>
      </c>
      <c r="K878" s="1026"/>
      <c r="L878" s="1027"/>
      <c r="M878" s="676"/>
    </row>
    <row r="879" spans="2:19" x14ac:dyDescent="0.3">
      <c r="B879" s="1018"/>
      <c r="C879" s="887" t="s">
        <v>2236</v>
      </c>
      <c r="D879" s="745" t="s">
        <v>122</v>
      </c>
      <c r="E879" s="881" t="s">
        <v>787</v>
      </c>
      <c r="F879" s="737">
        <v>1</v>
      </c>
      <c r="G879" s="1729">
        <v>3.9</v>
      </c>
      <c r="H879" s="1024"/>
      <c r="I879" s="1025"/>
      <c r="J879" s="1021">
        <f t="shared" si="37"/>
        <v>3.9</v>
      </c>
      <c r="K879" s="1026"/>
      <c r="L879" s="1027"/>
      <c r="M879" s="676"/>
    </row>
    <row r="880" spans="2:19" x14ac:dyDescent="0.25">
      <c r="B880" s="1018"/>
      <c r="C880" s="894"/>
      <c r="D880" s="1716" t="s">
        <v>169</v>
      </c>
      <c r="E880" s="1028"/>
      <c r="F880" s="1029"/>
      <c r="G880" s="1729"/>
      <c r="H880" s="1024"/>
      <c r="I880" s="1025"/>
      <c r="J880" s="1021"/>
      <c r="K880" s="1026"/>
      <c r="L880" s="1027"/>
      <c r="M880" s="676"/>
    </row>
    <row r="881" spans="2:19" x14ac:dyDescent="0.25">
      <c r="B881" s="1018"/>
      <c r="C881" s="894"/>
      <c r="D881" s="1712" t="s">
        <v>3262</v>
      </c>
      <c r="E881" s="1028"/>
      <c r="F881" s="1029"/>
      <c r="G881" s="1729"/>
      <c r="H881" s="1024"/>
      <c r="I881" s="1025"/>
      <c r="J881" s="1021"/>
      <c r="K881" s="1026"/>
      <c r="L881" s="1027"/>
      <c r="M881" s="676"/>
    </row>
    <row r="882" spans="2:19" x14ac:dyDescent="0.3">
      <c r="B882" s="1018"/>
      <c r="C882" s="887" t="s">
        <v>2238</v>
      </c>
      <c r="D882" s="745" t="s">
        <v>122</v>
      </c>
      <c r="E882" s="896" t="s">
        <v>121</v>
      </c>
      <c r="F882" s="890">
        <v>1</v>
      </c>
      <c r="G882" s="1729">
        <v>4.9000000000000004</v>
      </c>
      <c r="H882" s="1024"/>
      <c r="I882" s="1025"/>
      <c r="J882" s="1021">
        <f t="shared" si="37"/>
        <v>4.9000000000000004</v>
      </c>
      <c r="K882" s="1026"/>
      <c r="L882" s="1027"/>
      <c r="M882" s="676"/>
    </row>
    <row r="883" spans="2:19" x14ac:dyDescent="0.3">
      <c r="B883" s="1018"/>
      <c r="C883" s="887" t="s">
        <v>961</v>
      </c>
      <c r="D883" s="745" t="s">
        <v>141</v>
      </c>
      <c r="E883" s="896" t="s">
        <v>121</v>
      </c>
      <c r="F883" s="737">
        <v>1</v>
      </c>
      <c r="G883" s="1729">
        <v>4.3899999999999997</v>
      </c>
      <c r="H883" s="1024"/>
      <c r="I883" s="1025"/>
      <c r="J883" s="1021">
        <f t="shared" si="37"/>
        <v>4.3899999999999997</v>
      </c>
      <c r="K883" s="1026"/>
      <c r="L883" s="1027"/>
      <c r="M883" s="676"/>
    </row>
    <row r="884" spans="2:19" s="88" customFormat="1" x14ac:dyDescent="0.3">
      <c r="B884" s="1018"/>
      <c r="C884" s="887" t="s">
        <v>887</v>
      </c>
      <c r="D884" s="745" t="s">
        <v>141</v>
      </c>
      <c r="E884" s="896" t="s">
        <v>121</v>
      </c>
      <c r="F884" s="737">
        <v>1</v>
      </c>
      <c r="G884" s="1729">
        <v>7</v>
      </c>
      <c r="H884" s="1024"/>
      <c r="I884" s="1025"/>
      <c r="J884" s="1021">
        <f t="shared" si="37"/>
        <v>7</v>
      </c>
      <c r="K884" s="1026"/>
      <c r="L884" s="1027"/>
      <c r="M884" s="676"/>
      <c r="N884" s="84"/>
      <c r="O884" s="84"/>
      <c r="P884" s="84"/>
      <c r="Q884" s="84"/>
      <c r="R884" s="84"/>
      <c r="S884" s="84"/>
    </row>
    <row r="885" spans="2:19" s="88" customFormat="1" ht="18" customHeight="1" x14ac:dyDescent="0.3">
      <c r="B885" s="1018"/>
      <c r="C885" s="887" t="s">
        <v>966</v>
      </c>
      <c r="D885" s="745" t="s">
        <v>130</v>
      </c>
      <c r="E885" s="896" t="s">
        <v>121</v>
      </c>
      <c r="F885" s="737">
        <v>1</v>
      </c>
      <c r="G885" s="1729">
        <v>3.92</v>
      </c>
      <c r="H885" s="1024"/>
      <c r="I885" s="1025"/>
      <c r="J885" s="1021">
        <f t="shared" si="37"/>
        <v>3.92</v>
      </c>
      <c r="K885" s="1026"/>
      <c r="L885" s="1027"/>
      <c r="M885" s="676"/>
    </row>
    <row r="886" spans="2:19" s="88" customFormat="1" ht="12.75" customHeight="1" x14ac:dyDescent="0.3">
      <c r="B886" s="1018"/>
      <c r="C886" s="887" t="s">
        <v>975</v>
      </c>
      <c r="D886" s="745" t="s">
        <v>142</v>
      </c>
      <c r="E886" s="896" t="s">
        <v>121</v>
      </c>
      <c r="F886" s="737">
        <v>1</v>
      </c>
      <c r="G886" s="1729">
        <v>4.05</v>
      </c>
      <c r="H886" s="1024"/>
      <c r="I886" s="1025"/>
      <c r="J886" s="1021">
        <f t="shared" si="37"/>
        <v>4.05</v>
      </c>
      <c r="K886" s="1026"/>
      <c r="L886" s="1027"/>
      <c r="M886" s="676"/>
    </row>
    <row r="887" spans="2:19" x14ac:dyDescent="0.3">
      <c r="B887" s="1018"/>
      <c r="C887" s="887" t="s">
        <v>879</v>
      </c>
      <c r="D887" s="745" t="s">
        <v>122</v>
      </c>
      <c r="E887" s="896" t="s">
        <v>121</v>
      </c>
      <c r="F887" s="737">
        <v>1</v>
      </c>
      <c r="G887" s="1729">
        <v>5.1100000000000003</v>
      </c>
      <c r="H887" s="1024"/>
      <c r="I887" s="1025"/>
      <c r="J887" s="1021">
        <f t="shared" si="37"/>
        <v>5.1100000000000003</v>
      </c>
      <c r="K887" s="1026"/>
      <c r="L887" s="1027"/>
      <c r="M887" s="676"/>
    </row>
    <row r="888" spans="2:19" ht="12.75" customHeight="1" x14ac:dyDescent="0.3">
      <c r="B888" s="1018"/>
      <c r="C888" s="887" t="s">
        <v>972</v>
      </c>
      <c r="D888" s="745" t="s">
        <v>827</v>
      </c>
      <c r="E888" s="896" t="s">
        <v>121</v>
      </c>
      <c r="F888" s="737">
        <v>1</v>
      </c>
      <c r="G888" s="1729">
        <v>4.6100000000000003</v>
      </c>
      <c r="H888" s="1024"/>
      <c r="I888" s="1025"/>
      <c r="J888" s="1021">
        <f t="shared" si="37"/>
        <v>4.6100000000000003</v>
      </c>
      <c r="K888" s="1026"/>
      <c r="L888" s="1027"/>
      <c r="M888" s="676"/>
    </row>
    <row r="889" spans="2:19" x14ac:dyDescent="0.3">
      <c r="B889" s="1018"/>
      <c r="C889" s="887" t="s">
        <v>2185</v>
      </c>
      <c r="D889" s="745" t="s">
        <v>826</v>
      </c>
      <c r="E889" s="896" t="s">
        <v>121</v>
      </c>
      <c r="F889" s="737">
        <v>1</v>
      </c>
      <c r="G889" s="1729">
        <v>5.5</v>
      </c>
      <c r="H889" s="1024"/>
      <c r="I889" s="1025"/>
      <c r="J889" s="1021">
        <f t="shared" si="37"/>
        <v>5.5</v>
      </c>
      <c r="K889" s="1026"/>
      <c r="L889" s="1027"/>
      <c r="M889" s="676"/>
    </row>
    <row r="890" spans="2:19" x14ac:dyDescent="0.3">
      <c r="B890" s="1018"/>
      <c r="C890" s="887" t="s">
        <v>2237</v>
      </c>
      <c r="D890" s="745" t="s">
        <v>122</v>
      </c>
      <c r="E890" s="896" t="s">
        <v>121</v>
      </c>
      <c r="F890" s="737">
        <v>1</v>
      </c>
      <c r="G890" s="1729">
        <v>4</v>
      </c>
      <c r="H890" s="1024"/>
      <c r="I890" s="1025"/>
      <c r="J890" s="1021">
        <f t="shared" si="37"/>
        <v>4</v>
      </c>
      <c r="K890" s="1026"/>
      <c r="L890" s="1027"/>
      <c r="M890" s="676"/>
    </row>
    <row r="891" spans="2:19" x14ac:dyDescent="0.3">
      <c r="B891" s="1018"/>
      <c r="C891" s="887" t="s">
        <v>898</v>
      </c>
      <c r="D891" s="745" t="s">
        <v>816</v>
      </c>
      <c r="E891" s="881" t="s">
        <v>120</v>
      </c>
      <c r="F891" s="737">
        <v>1</v>
      </c>
      <c r="G891" s="1729">
        <v>4.0999999999999996</v>
      </c>
      <c r="H891" s="1024"/>
      <c r="I891" s="1025"/>
      <c r="J891" s="1021">
        <f t="shared" si="37"/>
        <v>4.0999999999999996</v>
      </c>
      <c r="K891" s="1026"/>
      <c r="L891" s="1027"/>
      <c r="M891" s="676"/>
    </row>
    <row r="892" spans="2:19" x14ac:dyDescent="0.3">
      <c r="B892" s="1018"/>
      <c r="C892" s="887" t="s">
        <v>976</v>
      </c>
      <c r="D892" s="745" t="s">
        <v>1469</v>
      </c>
      <c r="E892" s="896" t="s">
        <v>782</v>
      </c>
      <c r="F892" s="737">
        <v>1</v>
      </c>
      <c r="G892" s="1729">
        <v>4.25</v>
      </c>
      <c r="H892" s="1024"/>
      <c r="I892" s="1025"/>
      <c r="J892" s="1021">
        <f t="shared" si="37"/>
        <v>4.25</v>
      </c>
      <c r="K892" s="1026"/>
      <c r="L892" s="1027"/>
      <c r="M892" s="676"/>
    </row>
    <row r="893" spans="2:19" x14ac:dyDescent="0.3">
      <c r="B893" s="1018"/>
      <c r="C893" s="887" t="s">
        <v>978</v>
      </c>
      <c r="D893" s="745" t="s">
        <v>140</v>
      </c>
      <c r="E893" s="896" t="s">
        <v>782</v>
      </c>
      <c r="F893" s="737">
        <v>1</v>
      </c>
      <c r="G893" s="1729">
        <v>6.6</v>
      </c>
      <c r="H893" s="1024"/>
      <c r="I893" s="1025"/>
      <c r="J893" s="1021">
        <f t="shared" si="37"/>
        <v>6.6</v>
      </c>
      <c r="K893" s="1026"/>
      <c r="L893" s="1027"/>
      <c r="M893" s="676"/>
    </row>
    <row r="894" spans="2:19" x14ac:dyDescent="0.3">
      <c r="B894" s="1018"/>
      <c r="C894" s="887" t="s">
        <v>979</v>
      </c>
      <c r="D894" s="745" t="s">
        <v>159</v>
      </c>
      <c r="E894" s="881" t="s">
        <v>128</v>
      </c>
      <c r="F894" s="737">
        <v>1</v>
      </c>
      <c r="G894" s="1729">
        <v>10.33</v>
      </c>
      <c r="H894" s="1024"/>
      <c r="I894" s="1025"/>
      <c r="J894" s="1021">
        <f t="shared" si="37"/>
        <v>10.33</v>
      </c>
      <c r="K894" s="1026"/>
      <c r="L894" s="1027"/>
      <c r="M894" s="676"/>
    </row>
    <row r="895" spans="2:19" x14ac:dyDescent="0.3">
      <c r="B895" s="1018"/>
      <c r="C895" s="887" t="s">
        <v>980</v>
      </c>
      <c r="D895" s="745" t="s">
        <v>155</v>
      </c>
      <c r="E895" s="881" t="s">
        <v>128</v>
      </c>
      <c r="F895" s="737">
        <v>1</v>
      </c>
      <c r="G895" s="1729">
        <v>12.68</v>
      </c>
      <c r="H895" s="1024"/>
      <c r="I895" s="1025"/>
      <c r="J895" s="1021">
        <f t="shared" si="37"/>
        <v>12.68</v>
      </c>
      <c r="K895" s="1026"/>
      <c r="L895" s="1027"/>
      <c r="M895" s="676"/>
    </row>
    <row r="896" spans="2:19" x14ac:dyDescent="0.3">
      <c r="B896" s="1018"/>
      <c r="C896" s="887" t="s">
        <v>2161</v>
      </c>
      <c r="D896" s="745" t="s">
        <v>564</v>
      </c>
      <c r="E896" s="881" t="s">
        <v>128</v>
      </c>
      <c r="F896" s="737">
        <v>1</v>
      </c>
      <c r="G896" s="1729">
        <v>10.65</v>
      </c>
      <c r="H896" s="1024"/>
      <c r="I896" s="1025"/>
      <c r="J896" s="1021">
        <f t="shared" si="37"/>
        <v>10.65</v>
      </c>
      <c r="K896" s="1026"/>
      <c r="L896" s="1027"/>
      <c r="M896" s="676"/>
    </row>
    <row r="897" spans="2:13" x14ac:dyDescent="0.3">
      <c r="B897" s="1018"/>
      <c r="C897" s="887" t="s">
        <v>2230</v>
      </c>
      <c r="D897" s="745" t="s">
        <v>900</v>
      </c>
      <c r="E897" s="881" t="s">
        <v>128</v>
      </c>
      <c r="F897" s="737">
        <v>1</v>
      </c>
      <c r="G897" s="1729">
        <v>12.45</v>
      </c>
      <c r="H897" s="1024"/>
      <c r="I897" s="1025"/>
      <c r="J897" s="1021">
        <f t="shared" si="37"/>
        <v>12.45</v>
      </c>
      <c r="K897" s="1026"/>
      <c r="L897" s="1027"/>
      <c r="M897" s="676"/>
    </row>
    <row r="898" spans="2:13" x14ac:dyDescent="0.3">
      <c r="B898" s="1018"/>
      <c r="C898" s="887" t="s">
        <v>3267</v>
      </c>
      <c r="D898" s="745" t="s">
        <v>3268</v>
      </c>
      <c r="E898" s="881" t="s">
        <v>128</v>
      </c>
      <c r="F898" s="737">
        <v>1</v>
      </c>
      <c r="G898" s="1729">
        <v>37.15</v>
      </c>
      <c r="H898" s="1024"/>
      <c r="I898" s="1025"/>
      <c r="J898" s="1021">
        <f t="shared" si="37"/>
        <v>37.15</v>
      </c>
      <c r="K898" s="1026"/>
      <c r="L898" s="1027"/>
      <c r="M898" s="676"/>
    </row>
    <row r="899" spans="2:13" x14ac:dyDescent="0.3">
      <c r="B899" s="1018"/>
      <c r="C899" s="887" t="s">
        <v>992</v>
      </c>
      <c r="D899" s="745" t="s">
        <v>3270</v>
      </c>
      <c r="E899" s="881" t="s">
        <v>128</v>
      </c>
      <c r="F899" s="737">
        <v>1</v>
      </c>
      <c r="G899" s="1729">
        <v>10.33</v>
      </c>
      <c r="H899" s="1024"/>
      <c r="I899" s="1025"/>
      <c r="J899" s="1021">
        <f t="shared" si="37"/>
        <v>10.33</v>
      </c>
      <c r="K899" s="1026"/>
      <c r="L899" s="1027"/>
      <c r="M899" s="676"/>
    </row>
    <row r="900" spans="2:13" x14ac:dyDescent="0.3">
      <c r="B900" s="1018"/>
      <c r="C900" s="887" t="s">
        <v>2231</v>
      </c>
      <c r="D900" s="745" t="s">
        <v>138</v>
      </c>
      <c r="E900" s="881" t="s">
        <v>128</v>
      </c>
      <c r="F900" s="737">
        <v>1</v>
      </c>
      <c r="G900" s="1729">
        <v>11.64</v>
      </c>
      <c r="H900" s="1024"/>
      <c r="I900" s="1025"/>
      <c r="J900" s="1021">
        <f t="shared" si="37"/>
        <v>11.64</v>
      </c>
      <c r="K900" s="1026"/>
      <c r="L900" s="1027"/>
      <c r="M900" s="676"/>
    </row>
    <row r="901" spans="2:13" x14ac:dyDescent="0.3">
      <c r="B901" s="1018"/>
      <c r="C901" s="887" t="s">
        <v>1370</v>
      </c>
      <c r="D901" s="745" t="s">
        <v>3271</v>
      </c>
      <c r="E901" s="881" t="s">
        <v>128</v>
      </c>
      <c r="F901" s="737">
        <v>1</v>
      </c>
      <c r="G901" s="1729">
        <v>14.66</v>
      </c>
      <c r="H901" s="1024"/>
      <c r="I901" s="1025"/>
      <c r="J901" s="1021">
        <f t="shared" si="37"/>
        <v>14.66</v>
      </c>
      <c r="K901" s="1026"/>
      <c r="L901" s="1027"/>
      <c r="M901" s="676"/>
    </row>
    <row r="902" spans="2:13" x14ac:dyDescent="0.3">
      <c r="B902" s="1018"/>
      <c r="C902" s="887" t="s">
        <v>1006</v>
      </c>
      <c r="D902" s="745" t="s">
        <v>1007</v>
      </c>
      <c r="E902" s="881" t="s">
        <v>128</v>
      </c>
      <c r="F902" s="737">
        <v>1</v>
      </c>
      <c r="G902" s="1729">
        <v>15.49</v>
      </c>
      <c r="H902" s="1024"/>
      <c r="I902" s="1025"/>
      <c r="J902" s="1021">
        <f t="shared" si="37"/>
        <v>15.49</v>
      </c>
      <c r="K902" s="1026"/>
      <c r="L902" s="1027"/>
      <c r="M902" s="676"/>
    </row>
    <row r="903" spans="2:13" x14ac:dyDescent="0.3">
      <c r="B903" s="1018"/>
      <c r="C903" s="887" t="s">
        <v>983</v>
      </c>
      <c r="D903" s="745" t="s">
        <v>984</v>
      </c>
      <c r="E903" s="896" t="s">
        <v>124</v>
      </c>
      <c r="F903" s="737">
        <v>1</v>
      </c>
      <c r="G903" s="1729">
        <v>20.95</v>
      </c>
      <c r="H903" s="1024"/>
      <c r="I903" s="1025"/>
      <c r="J903" s="1021">
        <f t="shared" si="37"/>
        <v>20.95</v>
      </c>
      <c r="K903" s="1026"/>
      <c r="L903" s="1027"/>
      <c r="M903" s="676"/>
    </row>
    <row r="904" spans="2:13" x14ac:dyDescent="0.3">
      <c r="B904" s="1018"/>
      <c r="C904" s="887" t="s">
        <v>881</v>
      </c>
      <c r="D904" s="745" t="s">
        <v>3263</v>
      </c>
      <c r="E904" s="881" t="s">
        <v>125</v>
      </c>
      <c r="F904" s="737">
        <v>1</v>
      </c>
      <c r="G904" s="1729">
        <v>36.159999999999997</v>
      </c>
      <c r="H904" s="1024"/>
      <c r="I904" s="1025"/>
      <c r="J904" s="1021">
        <f t="shared" si="37"/>
        <v>36.159999999999997</v>
      </c>
      <c r="K904" s="1026"/>
      <c r="L904" s="1027"/>
      <c r="M904" s="676"/>
    </row>
    <row r="905" spans="2:13" x14ac:dyDescent="0.3">
      <c r="B905" s="1018"/>
      <c r="C905" s="887" t="s">
        <v>2271</v>
      </c>
      <c r="D905" s="745" t="s">
        <v>2272</v>
      </c>
      <c r="E905" s="881" t="s">
        <v>125</v>
      </c>
      <c r="F905" s="737">
        <v>1</v>
      </c>
      <c r="G905" s="1729">
        <v>18.760000000000002</v>
      </c>
      <c r="H905" s="1024"/>
      <c r="I905" s="1025"/>
      <c r="J905" s="1021">
        <f t="shared" si="37"/>
        <v>18.760000000000002</v>
      </c>
      <c r="K905" s="1026"/>
      <c r="L905" s="1027"/>
      <c r="M905" s="676"/>
    </row>
    <row r="906" spans="2:13" x14ac:dyDescent="0.3">
      <c r="B906" s="1018"/>
      <c r="C906" s="887" t="s">
        <v>2254</v>
      </c>
      <c r="D906" s="745" t="s">
        <v>566</v>
      </c>
      <c r="E906" s="881" t="s">
        <v>125</v>
      </c>
      <c r="F906" s="737">
        <v>1</v>
      </c>
      <c r="G906" s="1729">
        <v>29.96</v>
      </c>
      <c r="H906" s="1024"/>
      <c r="I906" s="1025"/>
      <c r="J906" s="1021">
        <f t="shared" si="37"/>
        <v>29.96</v>
      </c>
      <c r="K906" s="1026"/>
      <c r="L906" s="1027"/>
      <c r="M906" s="676"/>
    </row>
    <row r="907" spans="2:13" x14ac:dyDescent="0.3">
      <c r="B907" s="1018"/>
      <c r="C907" s="887" t="s">
        <v>883</v>
      </c>
      <c r="D907" s="745" t="s">
        <v>3264</v>
      </c>
      <c r="E907" s="881" t="s">
        <v>125</v>
      </c>
      <c r="F907" s="737">
        <v>1</v>
      </c>
      <c r="G907" s="1729">
        <v>107.17</v>
      </c>
      <c r="H907" s="1024"/>
      <c r="I907" s="1025"/>
      <c r="J907" s="1021">
        <f t="shared" si="37"/>
        <v>107.17</v>
      </c>
      <c r="K907" s="1026"/>
      <c r="L907" s="1027"/>
      <c r="M907" s="676"/>
    </row>
    <row r="908" spans="2:13" ht="27.6" x14ac:dyDescent="0.3">
      <c r="B908" s="1018"/>
      <c r="C908" s="887" t="s">
        <v>2239</v>
      </c>
      <c r="D908" s="745" t="s">
        <v>3265</v>
      </c>
      <c r="E908" s="881" t="s">
        <v>125</v>
      </c>
      <c r="F908" s="737">
        <v>1</v>
      </c>
      <c r="G908" s="1729">
        <v>14.27</v>
      </c>
      <c r="H908" s="1024"/>
      <c r="I908" s="1025"/>
      <c r="J908" s="1021">
        <f t="shared" ref="J908:J919" si="38">F908*G908</f>
        <v>14.27</v>
      </c>
      <c r="K908" s="1026"/>
      <c r="L908" s="1027"/>
      <c r="M908" s="676"/>
    </row>
    <row r="909" spans="2:13" x14ac:dyDescent="0.3">
      <c r="B909" s="1018"/>
      <c r="C909" s="887" t="s">
        <v>969</v>
      </c>
      <c r="D909" s="745" t="s">
        <v>3266</v>
      </c>
      <c r="E909" s="881" t="s">
        <v>125</v>
      </c>
      <c r="F909" s="737">
        <v>1</v>
      </c>
      <c r="G909" s="1729">
        <v>4.57</v>
      </c>
      <c r="H909" s="1024"/>
      <c r="I909" s="1025"/>
      <c r="J909" s="1021">
        <f t="shared" si="38"/>
        <v>4.57</v>
      </c>
      <c r="K909" s="1026"/>
      <c r="L909" s="1027"/>
      <c r="M909" s="676"/>
    </row>
    <row r="910" spans="2:13" x14ac:dyDescent="0.3">
      <c r="B910" s="1018"/>
      <c r="C910" s="887" t="s">
        <v>2258</v>
      </c>
      <c r="D910" s="745" t="s">
        <v>360</v>
      </c>
      <c r="E910" s="881" t="s">
        <v>125</v>
      </c>
      <c r="F910" s="737">
        <v>1</v>
      </c>
      <c r="G910" s="1729">
        <v>42.45</v>
      </c>
      <c r="H910" s="1024"/>
      <c r="I910" s="1025"/>
      <c r="J910" s="1021">
        <f t="shared" si="38"/>
        <v>42.45</v>
      </c>
      <c r="K910" s="1026"/>
      <c r="L910" s="1027"/>
      <c r="M910" s="676"/>
    </row>
    <row r="911" spans="2:13" x14ac:dyDescent="0.3">
      <c r="B911" s="1018"/>
      <c r="C911" s="887" t="s">
        <v>967</v>
      </c>
      <c r="D911" s="745" t="s">
        <v>177</v>
      </c>
      <c r="E911" s="881" t="s">
        <v>786</v>
      </c>
      <c r="F911" s="737">
        <v>1</v>
      </c>
      <c r="G911" s="1729">
        <v>5.27</v>
      </c>
      <c r="H911" s="1024"/>
      <c r="I911" s="1025"/>
      <c r="J911" s="1021">
        <f t="shared" si="38"/>
        <v>5.27</v>
      </c>
      <c r="K911" s="1026"/>
      <c r="L911" s="1027"/>
      <c r="M911" s="676"/>
    </row>
    <row r="912" spans="2:13" x14ac:dyDescent="0.3">
      <c r="B912" s="1018"/>
      <c r="C912" s="887" t="s">
        <v>1000</v>
      </c>
      <c r="D912" s="745" t="s">
        <v>350</v>
      </c>
      <c r="E912" s="881" t="s">
        <v>786</v>
      </c>
      <c r="F912" s="737">
        <v>1</v>
      </c>
      <c r="G912" s="1729">
        <v>3.37</v>
      </c>
      <c r="H912" s="1024"/>
      <c r="I912" s="1025"/>
      <c r="J912" s="1021">
        <f t="shared" si="38"/>
        <v>3.37</v>
      </c>
      <c r="K912" s="1026"/>
      <c r="L912" s="1027"/>
      <c r="M912" s="676"/>
    </row>
    <row r="913" spans="2:19" ht="27.6" x14ac:dyDescent="0.3">
      <c r="B913" s="1018"/>
      <c r="C913" s="887" t="s">
        <v>903</v>
      </c>
      <c r="D913" s="745" t="s">
        <v>3272</v>
      </c>
      <c r="E913" s="896" t="s">
        <v>792</v>
      </c>
      <c r="F913" s="737">
        <v>1</v>
      </c>
      <c r="G913" s="1729">
        <v>19.3</v>
      </c>
      <c r="H913" s="1024"/>
      <c r="I913" s="1025"/>
      <c r="J913" s="1021">
        <f t="shared" si="38"/>
        <v>19.3</v>
      </c>
      <c r="K913" s="1026"/>
      <c r="L913" s="1027"/>
      <c r="M913" s="676"/>
    </row>
    <row r="914" spans="2:19" x14ac:dyDescent="0.3">
      <c r="B914" s="1018"/>
      <c r="C914" s="887" t="s">
        <v>896</v>
      </c>
      <c r="D914" s="745" t="s">
        <v>3274</v>
      </c>
      <c r="E914" s="896" t="s">
        <v>792</v>
      </c>
      <c r="F914" s="737">
        <v>1</v>
      </c>
      <c r="G914" s="1729">
        <v>8.02</v>
      </c>
      <c r="H914" s="1024"/>
      <c r="I914" s="1025"/>
      <c r="J914" s="1021">
        <f t="shared" si="38"/>
        <v>8.02</v>
      </c>
      <c r="K914" s="1026"/>
      <c r="L914" s="1027"/>
      <c r="M914" s="676"/>
    </row>
    <row r="915" spans="2:19" x14ac:dyDescent="0.3">
      <c r="B915" s="1018"/>
      <c r="C915" s="887" t="s">
        <v>990</v>
      </c>
      <c r="D915" s="745" t="s">
        <v>991</v>
      </c>
      <c r="E915" s="896" t="s">
        <v>788</v>
      </c>
      <c r="F915" s="737">
        <v>1</v>
      </c>
      <c r="G915" s="1729">
        <v>3.77</v>
      </c>
      <c r="H915" s="1024"/>
      <c r="I915" s="1025"/>
      <c r="J915" s="1021">
        <f t="shared" si="38"/>
        <v>3.77</v>
      </c>
      <c r="K915" s="1026"/>
      <c r="L915" s="1027"/>
      <c r="M915" s="676"/>
    </row>
    <row r="916" spans="2:19" x14ac:dyDescent="0.3">
      <c r="B916" s="1018"/>
      <c r="C916" s="887" t="s">
        <v>1002</v>
      </c>
      <c r="D916" s="745" t="s">
        <v>122</v>
      </c>
      <c r="E916" s="881" t="s">
        <v>787</v>
      </c>
      <c r="F916" s="737">
        <v>1</v>
      </c>
      <c r="G916" s="1729">
        <v>3.73</v>
      </c>
      <c r="H916" s="1024"/>
      <c r="I916" s="1025"/>
      <c r="J916" s="1021">
        <f t="shared" si="38"/>
        <v>3.73</v>
      </c>
      <c r="K916" s="1026"/>
      <c r="L916" s="1027"/>
      <c r="M916" s="676"/>
    </row>
    <row r="917" spans="2:19" x14ac:dyDescent="0.3">
      <c r="B917" s="1018"/>
      <c r="C917" s="887" t="s">
        <v>1003</v>
      </c>
      <c r="D917" s="745" t="s">
        <v>122</v>
      </c>
      <c r="E917" s="881" t="s">
        <v>787</v>
      </c>
      <c r="F917" s="737">
        <v>1</v>
      </c>
      <c r="G917" s="1729">
        <v>4.08</v>
      </c>
      <c r="H917" s="1024"/>
      <c r="I917" s="1025"/>
      <c r="J917" s="1021">
        <f t="shared" si="38"/>
        <v>4.08</v>
      </c>
      <c r="K917" s="1026"/>
      <c r="L917" s="1027"/>
      <c r="M917" s="676"/>
    </row>
    <row r="918" spans="2:19" s="88" customFormat="1" x14ac:dyDescent="0.3">
      <c r="B918" s="1018"/>
      <c r="C918" s="887" t="s">
        <v>1004</v>
      </c>
      <c r="D918" s="745" t="s">
        <v>122</v>
      </c>
      <c r="E918" s="881" t="s">
        <v>787</v>
      </c>
      <c r="F918" s="737">
        <v>1</v>
      </c>
      <c r="G918" s="1729">
        <v>3.75</v>
      </c>
      <c r="H918" s="1024"/>
      <c r="I918" s="1025"/>
      <c r="J918" s="1021">
        <f t="shared" si="38"/>
        <v>3.75</v>
      </c>
      <c r="K918" s="1026"/>
      <c r="L918" s="1027"/>
      <c r="M918" s="676"/>
      <c r="N918" s="84"/>
      <c r="O918" s="84"/>
      <c r="P918" s="84"/>
      <c r="Q918" s="84"/>
      <c r="R918" s="84"/>
      <c r="S918" s="84"/>
    </row>
    <row r="919" spans="2:19" s="88" customFormat="1" ht="18" customHeight="1" x14ac:dyDescent="0.3">
      <c r="B919" s="1018"/>
      <c r="C919" s="894" t="s">
        <v>2332</v>
      </c>
      <c r="D919" s="1030" t="s">
        <v>3473</v>
      </c>
      <c r="E919" s="1028" t="s">
        <v>789</v>
      </c>
      <c r="F919" s="737">
        <v>1</v>
      </c>
      <c r="G919" s="1729">
        <v>46.11</v>
      </c>
      <c r="H919" s="1024"/>
      <c r="I919" s="1025"/>
      <c r="J919" s="1021">
        <f t="shared" si="38"/>
        <v>46.11</v>
      </c>
      <c r="K919" s="1026"/>
      <c r="L919" s="1027"/>
      <c r="M919" s="676"/>
    </row>
    <row r="920" spans="2:19" s="88" customFormat="1" ht="12.75" customHeight="1" x14ac:dyDescent="0.25">
      <c r="B920" s="1018"/>
      <c r="C920" s="894"/>
      <c r="D920" s="1716" t="s">
        <v>169</v>
      </c>
      <c r="E920" s="1028"/>
      <c r="F920" s="1029"/>
      <c r="G920" s="1729"/>
      <c r="H920" s="1024"/>
      <c r="I920" s="1025"/>
      <c r="J920" s="1021"/>
      <c r="K920" s="1026"/>
      <c r="L920" s="1027"/>
      <c r="M920" s="676"/>
    </row>
    <row r="921" spans="2:19" x14ac:dyDescent="0.25">
      <c r="B921" s="1018"/>
      <c r="C921" s="894"/>
      <c r="D921" s="1712" t="s">
        <v>3277</v>
      </c>
      <c r="E921" s="1028"/>
      <c r="F921" s="1029"/>
      <c r="G921" s="1729"/>
      <c r="H921" s="1024"/>
      <c r="I921" s="1025"/>
      <c r="J921" s="1021"/>
      <c r="K921" s="1026"/>
      <c r="L921" s="1027"/>
      <c r="M921" s="676"/>
    </row>
    <row r="922" spans="2:19" ht="12.75" customHeight="1" x14ac:dyDescent="0.3">
      <c r="B922" s="1018"/>
      <c r="C922" s="887" t="s">
        <v>1035</v>
      </c>
      <c r="D922" s="745" t="s">
        <v>218</v>
      </c>
      <c r="E922" s="896" t="s">
        <v>121</v>
      </c>
      <c r="F922" s="737">
        <v>1</v>
      </c>
      <c r="G922" s="1729">
        <v>12.05</v>
      </c>
      <c r="H922" s="1024"/>
      <c r="I922" s="1025"/>
      <c r="J922" s="1021">
        <f t="shared" ref="J922:J971" si="39">F922*G922</f>
        <v>12.05</v>
      </c>
      <c r="K922" s="1026"/>
      <c r="L922" s="1027"/>
      <c r="M922" s="676"/>
    </row>
    <row r="923" spans="2:19" ht="12.75" customHeight="1" x14ac:dyDescent="0.3">
      <c r="B923" s="1018"/>
      <c r="C923" s="887" t="s">
        <v>1118</v>
      </c>
      <c r="D923" s="745" t="s">
        <v>174</v>
      </c>
      <c r="E923" s="896" t="s">
        <v>121</v>
      </c>
      <c r="F923" s="737">
        <v>1</v>
      </c>
      <c r="G923" s="1729">
        <v>5.98</v>
      </c>
      <c r="H923" s="1024"/>
      <c r="I923" s="1025"/>
      <c r="J923" s="1021">
        <f t="shared" si="39"/>
        <v>5.98</v>
      </c>
      <c r="K923" s="1026"/>
      <c r="L923" s="1027"/>
      <c r="M923" s="676"/>
    </row>
    <row r="924" spans="2:19" ht="12.75" customHeight="1" x14ac:dyDescent="0.3">
      <c r="B924" s="1018"/>
      <c r="C924" s="887" t="s">
        <v>1030</v>
      </c>
      <c r="D924" s="745" t="s">
        <v>142</v>
      </c>
      <c r="E924" s="896" t="s">
        <v>121</v>
      </c>
      <c r="F924" s="737">
        <v>1</v>
      </c>
      <c r="G924" s="1729">
        <v>3.48</v>
      </c>
      <c r="H924" s="1024"/>
      <c r="I924" s="1025"/>
      <c r="J924" s="1021">
        <f t="shared" si="39"/>
        <v>3.48</v>
      </c>
      <c r="K924" s="1026"/>
      <c r="L924" s="1027"/>
      <c r="M924" s="676"/>
    </row>
    <row r="925" spans="2:19" x14ac:dyDescent="0.3">
      <c r="B925" s="1018"/>
      <c r="C925" s="887" t="s">
        <v>1037</v>
      </c>
      <c r="D925" s="745" t="s">
        <v>130</v>
      </c>
      <c r="E925" s="896" t="s">
        <v>121</v>
      </c>
      <c r="F925" s="737">
        <v>1</v>
      </c>
      <c r="G925" s="1729">
        <v>3.66</v>
      </c>
      <c r="H925" s="1024"/>
      <c r="I925" s="1025"/>
      <c r="J925" s="1021">
        <f t="shared" si="39"/>
        <v>3.66</v>
      </c>
      <c r="K925" s="1026"/>
      <c r="L925" s="1027"/>
      <c r="M925" s="676"/>
    </row>
    <row r="926" spans="2:19" x14ac:dyDescent="0.3">
      <c r="B926" s="1018"/>
      <c r="C926" s="887" t="s">
        <v>1028</v>
      </c>
      <c r="D926" s="745" t="s">
        <v>826</v>
      </c>
      <c r="E926" s="896" t="s">
        <v>121</v>
      </c>
      <c r="F926" s="890">
        <v>1</v>
      </c>
      <c r="G926" s="1729">
        <v>7.83</v>
      </c>
      <c r="H926" s="1024"/>
      <c r="I926" s="1025"/>
      <c r="J926" s="1021">
        <f t="shared" si="39"/>
        <v>7.83</v>
      </c>
      <c r="K926" s="1026"/>
      <c r="L926" s="1027"/>
      <c r="M926" s="676"/>
    </row>
    <row r="927" spans="2:19" x14ac:dyDescent="0.3">
      <c r="B927" s="1018"/>
      <c r="C927" s="887" t="s">
        <v>1029</v>
      </c>
      <c r="D927" s="745" t="s">
        <v>827</v>
      </c>
      <c r="E927" s="896" t="s">
        <v>121</v>
      </c>
      <c r="F927" s="890">
        <v>1</v>
      </c>
      <c r="G927" s="1729">
        <v>7.69</v>
      </c>
      <c r="H927" s="1024"/>
      <c r="I927" s="1025"/>
      <c r="J927" s="1021">
        <f t="shared" si="39"/>
        <v>7.69</v>
      </c>
      <c r="K927" s="1026"/>
      <c r="L927" s="1027"/>
      <c r="M927" s="676"/>
    </row>
    <row r="928" spans="2:19" x14ac:dyDescent="0.3">
      <c r="B928" s="1018"/>
      <c r="C928" s="887" t="s">
        <v>1038</v>
      </c>
      <c r="D928" s="745" t="s">
        <v>840</v>
      </c>
      <c r="E928" s="896" t="s">
        <v>121</v>
      </c>
      <c r="F928" s="890">
        <v>1</v>
      </c>
      <c r="G928" s="1729">
        <v>15.47</v>
      </c>
      <c r="H928" s="1024"/>
      <c r="I928" s="1025"/>
      <c r="J928" s="1021">
        <f t="shared" si="39"/>
        <v>15.47</v>
      </c>
      <c r="K928" s="1026"/>
      <c r="L928" s="1027"/>
      <c r="M928" s="676"/>
    </row>
    <row r="929" spans="2:13" x14ac:dyDescent="0.3">
      <c r="B929" s="1018"/>
      <c r="C929" s="887" t="s">
        <v>1042</v>
      </c>
      <c r="D929" s="745" t="s">
        <v>840</v>
      </c>
      <c r="E929" s="896" t="s">
        <v>121</v>
      </c>
      <c r="F929" s="890">
        <v>1</v>
      </c>
      <c r="G929" s="1729">
        <v>16.36</v>
      </c>
      <c r="H929" s="1024"/>
      <c r="I929" s="1025"/>
      <c r="J929" s="1021">
        <f t="shared" si="39"/>
        <v>16.36</v>
      </c>
      <c r="K929" s="1026"/>
      <c r="L929" s="1027"/>
      <c r="M929" s="676"/>
    </row>
    <row r="930" spans="2:13" ht="12.75" customHeight="1" x14ac:dyDescent="0.3">
      <c r="B930" s="1018"/>
      <c r="C930" s="887" t="s">
        <v>1092</v>
      </c>
      <c r="D930" s="745" t="s">
        <v>3285</v>
      </c>
      <c r="E930" s="896" t="s">
        <v>121</v>
      </c>
      <c r="F930" s="890">
        <v>1</v>
      </c>
      <c r="G930" s="1729">
        <v>7.35</v>
      </c>
      <c r="H930" s="1024"/>
      <c r="I930" s="1025"/>
      <c r="J930" s="1021">
        <f t="shared" si="39"/>
        <v>7.35</v>
      </c>
      <c r="K930" s="1026"/>
      <c r="L930" s="1027"/>
      <c r="M930" s="676"/>
    </row>
    <row r="931" spans="2:13" ht="12.75" customHeight="1" x14ac:dyDescent="0.3">
      <c r="B931" s="1018"/>
      <c r="C931" s="887" t="s">
        <v>1096</v>
      </c>
      <c r="D931" s="745" t="s">
        <v>3286</v>
      </c>
      <c r="E931" s="896" t="s">
        <v>121</v>
      </c>
      <c r="F931" s="890">
        <v>1</v>
      </c>
      <c r="G931" s="1729">
        <v>8.1999999999999993</v>
      </c>
      <c r="H931" s="1024"/>
      <c r="I931" s="1025"/>
      <c r="J931" s="1021">
        <f t="shared" si="39"/>
        <v>8.1999999999999993</v>
      </c>
      <c r="K931" s="1026"/>
      <c r="L931" s="1027"/>
      <c r="M931" s="676"/>
    </row>
    <row r="932" spans="2:13" ht="12.75" customHeight="1" x14ac:dyDescent="0.3">
      <c r="B932" s="1018"/>
      <c r="C932" s="887" t="s">
        <v>1047</v>
      </c>
      <c r="D932" s="745" t="s">
        <v>825</v>
      </c>
      <c r="E932" s="881" t="s">
        <v>120</v>
      </c>
      <c r="F932" s="737">
        <v>1</v>
      </c>
      <c r="G932" s="1729">
        <v>4.8</v>
      </c>
      <c r="H932" s="1024"/>
      <c r="I932" s="1025"/>
      <c r="J932" s="1021">
        <f t="shared" si="39"/>
        <v>4.8</v>
      </c>
      <c r="K932" s="1026"/>
      <c r="L932" s="1027"/>
      <c r="M932" s="676"/>
    </row>
    <row r="933" spans="2:13" ht="12.75" customHeight="1" x14ac:dyDescent="0.3">
      <c r="B933" s="1018"/>
      <c r="C933" s="887" t="s">
        <v>1049</v>
      </c>
      <c r="D933" s="745" t="s">
        <v>828</v>
      </c>
      <c r="E933" s="881" t="s">
        <v>120</v>
      </c>
      <c r="F933" s="737">
        <v>1</v>
      </c>
      <c r="G933" s="1729">
        <v>4.8</v>
      </c>
      <c r="H933" s="1024"/>
      <c r="I933" s="1025"/>
      <c r="J933" s="1021">
        <f t="shared" si="39"/>
        <v>4.8</v>
      </c>
      <c r="K933" s="1026"/>
      <c r="L933" s="1027"/>
      <c r="M933" s="676"/>
    </row>
    <row r="934" spans="2:13" ht="12.75" customHeight="1" x14ac:dyDescent="0.3">
      <c r="B934" s="1018"/>
      <c r="C934" s="887" t="s">
        <v>1069</v>
      </c>
      <c r="D934" s="745" t="s">
        <v>826</v>
      </c>
      <c r="E934" s="881" t="s">
        <v>120</v>
      </c>
      <c r="F934" s="737">
        <v>1</v>
      </c>
      <c r="G934" s="1729">
        <v>3.54</v>
      </c>
      <c r="H934" s="1024"/>
      <c r="I934" s="1025"/>
      <c r="J934" s="1021">
        <f t="shared" si="39"/>
        <v>3.54</v>
      </c>
      <c r="K934" s="1026"/>
      <c r="L934" s="1027"/>
      <c r="M934" s="676"/>
    </row>
    <row r="935" spans="2:13" ht="12.75" customHeight="1" x14ac:dyDescent="0.3">
      <c r="B935" s="1018"/>
      <c r="C935" s="887" t="s">
        <v>1070</v>
      </c>
      <c r="D935" s="745" t="s">
        <v>827</v>
      </c>
      <c r="E935" s="881" t="s">
        <v>120</v>
      </c>
      <c r="F935" s="737">
        <v>1</v>
      </c>
      <c r="G935" s="1729">
        <v>2.2799999999999998</v>
      </c>
      <c r="H935" s="1024"/>
      <c r="I935" s="1025"/>
      <c r="J935" s="1021">
        <f t="shared" si="39"/>
        <v>2.2799999999999998</v>
      </c>
      <c r="K935" s="1026"/>
      <c r="L935" s="1027"/>
      <c r="M935" s="676"/>
    </row>
    <row r="936" spans="2:13" x14ac:dyDescent="0.3">
      <c r="B936" s="1018"/>
      <c r="C936" s="887" t="s">
        <v>1099</v>
      </c>
      <c r="D936" s="745" t="s">
        <v>825</v>
      </c>
      <c r="E936" s="881" t="s">
        <v>120</v>
      </c>
      <c r="F936" s="737">
        <v>1</v>
      </c>
      <c r="G936" s="1729">
        <v>3.25</v>
      </c>
      <c r="H936" s="1024"/>
      <c r="I936" s="1025"/>
      <c r="J936" s="1021">
        <f t="shared" si="39"/>
        <v>3.25</v>
      </c>
      <c r="K936" s="1026"/>
      <c r="L936" s="1027"/>
      <c r="M936" s="676"/>
    </row>
    <row r="937" spans="2:13" x14ac:dyDescent="0.3">
      <c r="B937" s="1018"/>
      <c r="C937" s="887" t="s">
        <v>1101</v>
      </c>
      <c r="D937" s="745" t="s">
        <v>828</v>
      </c>
      <c r="E937" s="881" t="s">
        <v>120</v>
      </c>
      <c r="F937" s="737">
        <v>1</v>
      </c>
      <c r="G937" s="1729">
        <v>3.26</v>
      </c>
      <c r="H937" s="1024"/>
      <c r="I937" s="1025"/>
      <c r="J937" s="1021">
        <f t="shared" si="39"/>
        <v>3.26</v>
      </c>
      <c r="K937" s="1026"/>
      <c r="L937" s="1027"/>
      <c r="M937" s="676"/>
    </row>
    <row r="938" spans="2:13" x14ac:dyDescent="0.3">
      <c r="B938" s="1018"/>
      <c r="C938" s="887" t="s">
        <v>1058</v>
      </c>
      <c r="D938" s="745" t="s">
        <v>1469</v>
      </c>
      <c r="E938" s="896" t="s">
        <v>782</v>
      </c>
      <c r="F938" s="737">
        <v>1</v>
      </c>
      <c r="G938" s="1729">
        <v>4.21</v>
      </c>
      <c r="H938" s="1024"/>
      <c r="I938" s="1025"/>
      <c r="J938" s="1021">
        <f t="shared" si="39"/>
        <v>4.21</v>
      </c>
      <c r="K938" s="1026"/>
      <c r="L938" s="1027"/>
      <c r="M938" s="676"/>
    </row>
    <row r="939" spans="2:13" x14ac:dyDescent="0.3">
      <c r="B939" s="1018"/>
      <c r="C939" s="887" t="s">
        <v>1067</v>
      </c>
      <c r="D939" s="745" t="s">
        <v>1469</v>
      </c>
      <c r="E939" s="896" t="s">
        <v>782</v>
      </c>
      <c r="F939" s="737">
        <v>1</v>
      </c>
      <c r="G939" s="1729">
        <v>3.98</v>
      </c>
      <c r="H939" s="1024"/>
      <c r="I939" s="1025"/>
      <c r="J939" s="1021">
        <f t="shared" si="39"/>
        <v>3.98</v>
      </c>
      <c r="K939" s="1026"/>
      <c r="L939" s="1027"/>
      <c r="M939" s="676"/>
    </row>
    <row r="940" spans="2:13" x14ac:dyDescent="0.3">
      <c r="B940" s="1018"/>
      <c r="C940" s="887" t="s">
        <v>1085</v>
      </c>
      <c r="D940" s="745" t="s">
        <v>1469</v>
      </c>
      <c r="E940" s="896" t="s">
        <v>782</v>
      </c>
      <c r="F940" s="737">
        <v>1</v>
      </c>
      <c r="G940" s="1729">
        <v>6.48</v>
      </c>
      <c r="H940" s="1024"/>
      <c r="I940" s="1025"/>
      <c r="J940" s="1021">
        <f t="shared" si="39"/>
        <v>6.48</v>
      </c>
      <c r="K940" s="1026"/>
      <c r="L940" s="1027"/>
      <c r="M940" s="676"/>
    </row>
    <row r="941" spans="2:13" x14ac:dyDescent="0.3">
      <c r="B941" s="1018"/>
      <c r="C941" s="887" t="s">
        <v>1044</v>
      </c>
      <c r="D941" s="745" t="s">
        <v>1045</v>
      </c>
      <c r="E941" s="881" t="s">
        <v>128</v>
      </c>
      <c r="F941" s="737">
        <v>1</v>
      </c>
      <c r="G941" s="1729">
        <v>15.9</v>
      </c>
      <c r="H941" s="1024"/>
      <c r="I941" s="1025"/>
      <c r="J941" s="1021">
        <f t="shared" si="39"/>
        <v>15.9</v>
      </c>
      <c r="K941" s="1026"/>
      <c r="L941" s="1027"/>
      <c r="M941" s="676"/>
    </row>
    <row r="942" spans="2:13" x14ac:dyDescent="0.3">
      <c r="B942" s="1018"/>
      <c r="C942" s="887" t="s">
        <v>1031</v>
      </c>
      <c r="D942" s="745" t="s">
        <v>150</v>
      </c>
      <c r="E942" s="881" t="s">
        <v>128</v>
      </c>
      <c r="F942" s="737">
        <v>1</v>
      </c>
      <c r="G942" s="1729">
        <v>18.670000000000002</v>
      </c>
      <c r="H942" s="1024"/>
      <c r="I942" s="1025"/>
      <c r="J942" s="1021">
        <f t="shared" si="39"/>
        <v>18.670000000000002</v>
      </c>
      <c r="K942" s="1026"/>
      <c r="L942" s="1027"/>
      <c r="M942" s="676"/>
    </row>
    <row r="943" spans="2:13" x14ac:dyDescent="0.3">
      <c r="B943" s="1018"/>
      <c r="C943" s="887" t="s">
        <v>2318</v>
      </c>
      <c r="D943" s="745" t="s">
        <v>1065</v>
      </c>
      <c r="E943" s="881" t="s">
        <v>128</v>
      </c>
      <c r="F943" s="737">
        <v>1</v>
      </c>
      <c r="G943" s="1729">
        <v>28.6</v>
      </c>
      <c r="H943" s="1024"/>
      <c r="I943" s="1025"/>
      <c r="J943" s="1021">
        <f t="shared" si="39"/>
        <v>28.6</v>
      </c>
      <c r="K943" s="1026"/>
      <c r="L943" s="1027"/>
      <c r="M943" s="676"/>
    </row>
    <row r="944" spans="2:13" x14ac:dyDescent="0.3">
      <c r="B944" s="1018"/>
      <c r="C944" s="887" t="s">
        <v>1071</v>
      </c>
      <c r="D944" s="745" t="s">
        <v>187</v>
      </c>
      <c r="E944" s="881" t="s">
        <v>128</v>
      </c>
      <c r="F944" s="737">
        <v>1</v>
      </c>
      <c r="G944" s="1729">
        <v>6.12</v>
      </c>
      <c r="H944" s="1024"/>
      <c r="I944" s="1025"/>
      <c r="J944" s="1021">
        <f t="shared" si="39"/>
        <v>6.12</v>
      </c>
      <c r="K944" s="1026"/>
      <c r="L944" s="1027"/>
      <c r="M944" s="676"/>
    </row>
    <row r="945" spans="2:13" x14ac:dyDescent="0.3">
      <c r="B945" s="1018"/>
      <c r="C945" s="887" t="s">
        <v>1074</v>
      </c>
      <c r="D945" s="745" t="s">
        <v>158</v>
      </c>
      <c r="E945" s="881" t="s">
        <v>128</v>
      </c>
      <c r="F945" s="737">
        <v>1</v>
      </c>
      <c r="G945" s="1729">
        <v>13.19</v>
      </c>
      <c r="H945" s="1024"/>
      <c r="I945" s="1025"/>
      <c r="J945" s="1021">
        <f t="shared" si="39"/>
        <v>13.19</v>
      </c>
      <c r="K945" s="1026"/>
      <c r="L945" s="1027"/>
      <c r="M945" s="676"/>
    </row>
    <row r="946" spans="2:13" x14ac:dyDescent="0.3">
      <c r="B946" s="1018"/>
      <c r="C946" s="887" t="s">
        <v>1380</v>
      </c>
      <c r="D946" s="745" t="s">
        <v>803</v>
      </c>
      <c r="E946" s="881" t="s">
        <v>128</v>
      </c>
      <c r="F946" s="737">
        <v>1</v>
      </c>
      <c r="G946" s="1729">
        <v>16.489999999999998</v>
      </c>
      <c r="H946" s="1024"/>
      <c r="I946" s="1025"/>
      <c r="J946" s="1021">
        <f t="shared" si="39"/>
        <v>16.489999999999998</v>
      </c>
      <c r="K946" s="1026"/>
      <c r="L946" s="1027"/>
      <c r="M946" s="676"/>
    </row>
    <row r="947" spans="2:13" x14ac:dyDescent="0.3">
      <c r="B947" s="1018"/>
      <c r="C947" s="887" t="s">
        <v>1082</v>
      </c>
      <c r="D947" s="745" t="s">
        <v>3278</v>
      </c>
      <c r="E947" s="881" t="s">
        <v>128</v>
      </c>
      <c r="F947" s="737">
        <v>1</v>
      </c>
      <c r="G947" s="1729">
        <v>12.72</v>
      </c>
      <c r="H947" s="1024"/>
      <c r="I947" s="1025"/>
      <c r="J947" s="1021">
        <f t="shared" si="39"/>
        <v>12.72</v>
      </c>
      <c r="K947" s="1026"/>
      <c r="L947" s="1027"/>
      <c r="M947" s="676"/>
    </row>
    <row r="948" spans="2:13" x14ac:dyDescent="0.3">
      <c r="B948" s="1018"/>
      <c r="C948" s="887" t="s">
        <v>1088</v>
      </c>
      <c r="D948" s="745" t="s">
        <v>3281</v>
      </c>
      <c r="E948" s="881" t="s">
        <v>128</v>
      </c>
      <c r="F948" s="737">
        <v>1</v>
      </c>
      <c r="G948" s="1729">
        <v>18.63</v>
      </c>
      <c r="H948" s="1024"/>
      <c r="I948" s="1025"/>
      <c r="J948" s="1021">
        <f t="shared" si="39"/>
        <v>18.63</v>
      </c>
      <c r="K948" s="1026"/>
      <c r="L948" s="1027"/>
      <c r="M948" s="676"/>
    </row>
    <row r="949" spans="2:13" x14ac:dyDescent="0.3">
      <c r="B949" s="1018"/>
      <c r="C949" s="887" t="s">
        <v>1121</v>
      </c>
      <c r="D949" s="745" t="s">
        <v>3284</v>
      </c>
      <c r="E949" s="881" t="s">
        <v>128</v>
      </c>
      <c r="F949" s="737">
        <v>1</v>
      </c>
      <c r="G949" s="1729">
        <v>9.69</v>
      </c>
      <c r="H949" s="1024"/>
      <c r="I949" s="1025"/>
      <c r="J949" s="1021">
        <f t="shared" si="39"/>
        <v>9.69</v>
      </c>
      <c r="K949" s="1026"/>
      <c r="L949" s="1027"/>
      <c r="M949" s="676"/>
    </row>
    <row r="950" spans="2:13" x14ac:dyDescent="0.3">
      <c r="B950" s="1018"/>
      <c r="C950" s="887" t="s">
        <v>1063</v>
      </c>
      <c r="D950" s="745" t="s">
        <v>1064</v>
      </c>
      <c r="E950" s="881" t="s">
        <v>125</v>
      </c>
      <c r="F950" s="737">
        <v>1</v>
      </c>
      <c r="G950" s="1729">
        <v>19.03</v>
      </c>
      <c r="H950" s="1024"/>
      <c r="I950" s="1025"/>
      <c r="J950" s="1021">
        <f t="shared" si="39"/>
        <v>19.03</v>
      </c>
      <c r="K950" s="1026"/>
      <c r="L950" s="1027"/>
      <c r="M950" s="676"/>
    </row>
    <row r="951" spans="2:13" x14ac:dyDescent="0.3">
      <c r="B951" s="1018"/>
      <c r="C951" s="887" t="s">
        <v>1098</v>
      </c>
      <c r="D951" s="745" t="s">
        <v>565</v>
      </c>
      <c r="E951" s="881" t="s">
        <v>125</v>
      </c>
      <c r="F951" s="737">
        <v>1</v>
      </c>
      <c r="G951" s="1729">
        <v>29.88</v>
      </c>
      <c r="H951" s="1024"/>
      <c r="I951" s="1025"/>
      <c r="J951" s="1021">
        <f t="shared" si="39"/>
        <v>29.88</v>
      </c>
      <c r="K951" s="1026"/>
      <c r="L951" s="1027"/>
      <c r="M951" s="676"/>
    </row>
    <row r="952" spans="2:13" x14ac:dyDescent="0.3">
      <c r="B952" s="1018"/>
      <c r="C952" s="887" t="s">
        <v>3283</v>
      </c>
      <c r="D952" s="745" t="s">
        <v>2323</v>
      </c>
      <c r="E952" s="881" t="s">
        <v>125</v>
      </c>
      <c r="F952" s="737">
        <v>1</v>
      </c>
      <c r="G952" s="1729">
        <v>21.78</v>
      </c>
      <c r="H952" s="1024"/>
      <c r="I952" s="1025"/>
      <c r="J952" s="1021">
        <f t="shared" si="39"/>
        <v>21.78</v>
      </c>
      <c r="K952" s="1026"/>
      <c r="L952" s="1027"/>
      <c r="M952" s="676"/>
    </row>
    <row r="953" spans="2:13" x14ac:dyDescent="0.3">
      <c r="B953" s="1018"/>
      <c r="C953" s="887" t="s">
        <v>2319</v>
      </c>
      <c r="D953" s="745" t="s">
        <v>138</v>
      </c>
      <c r="E953" s="881" t="s">
        <v>125</v>
      </c>
      <c r="F953" s="737">
        <v>1</v>
      </c>
      <c r="G953" s="1729">
        <v>70.44</v>
      </c>
      <c r="H953" s="1024"/>
      <c r="I953" s="1025"/>
      <c r="J953" s="1021">
        <f t="shared" si="39"/>
        <v>70.44</v>
      </c>
      <c r="K953" s="1026"/>
      <c r="L953" s="1027"/>
      <c r="M953" s="676"/>
    </row>
    <row r="954" spans="2:13" x14ac:dyDescent="0.3">
      <c r="B954" s="1018"/>
      <c r="C954" s="887" t="s">
        <v>1050</v>
      </c>
      <c r="D954" s="745" t="s">
        <v>144</v>
      </c>
      <c r="E954" s="881" t="s">
        <v>125</v>
      </c>
      <c r="F954" s="737">
        <v>1</v>
      </c>
      <c r="G954" s="1729">
        <v>48.48</v>
      </c>
      <c r="H954" s="1024"/>
      <c r="I954" s="1025"/>
      <c r="J954" s="1021">
        <f t="shared" si="39"/>
        <v>48.48</v>
      </c>
      <c r="K954" s="1026"/>
      <c r="L954" s="1027"/>
      <c r="M954" s="676"/>
    </row>
    <row r="955" spans="2:13" x14ac:dyDescent="0.3">
      <c r="B955" s="1018"/>
      <c r="C955" s="887" t="s">
        <v>1105</v>
      </c>
      <c r="D955" s="745" t="s">
        <v>360</v>
      </c>
      <c r="E955" s="881" t="s">
        <v>125</v>
      </c>
      <c r="F955" s="737">
        <v>1</v>
      </c>
      <c r="G955" s="1729">
        <v>34.369999999999997</v>
      </c>
      <c r="H955" s="1024"/>
      <c r="I955" s="1025"/>
      <c r="J955" s="1021">
        <f t="shared" si="39"/>
        <v>34.369999999999997</v>
      </c>
      <c r="K955" s="1026"/>
      <c r="L955" s="1027"/>
      <c r="M955" s="676"/>
    </row>
    <row r="956" spans="2:13" x14ac:dyDescent="0.3">
      <c r="B956" s="1018"/>
      <c r="C956" s="887" t="s">
        <v>1110</v>
      </c>
      <c r="D956" s="745" t="s">
        <v>3282</v>
      </c>
      <c r="E956" s="881" t="s">
        <v>786</v>
      </c>
      <c r="F956" s="737">
        <v>1</v>
      </c>
      <c r="G956" s="1729">
        <v>15.25</v>
      </c>
      <c r="H956" s="1024"/>
      <c r="I956" s="1025"/>
      <c r="J956" s="1021">
        <f t="shared" si="39"/>
        <v>15.25</v>
      </c>
      <c r="K956" s="1026"/>
      <c r="L956" s="1027"/>
      <c r="M956" s="676"/>
    </row>
    <row r="957" spans="2:13" x14ac:dyDescent="0.3">
      <c r="B957" s="1018"/>
      <c r="C957" s="887" t="s">
        <v>1057</v>
      </c>
      <c r="D957" s="745" t="s">
        <v>177</v>
      </c>
      <c r="E957" s="881" t="s">
        <v>786</v>
      </c>
      <c r="F957" s="737">
        <v>1</v>
      </c>
      <c r="G957" s="1729">
        <v>4.05</v>
      </c>
      <c r="H957" s="1024"/>
      <c r="I957" s="1025"/>
      <c r="J957" s="1021">
        <f t="shared" si="39"/>
        <v>4.05</v>
      </c>
      <c r="K957" s="1026"/>
      <c r="L957" s="1027"/>
      <c r="M957" s="676"/>
    </row>
    <row r="958" spans="2:13" x14ac:dyDescent="0.3">
      <c r="B958" s="1018"/>
      <c r="C958" s="887" t="s">
        <v>1060</v>
      </c>
      <c r="D958" s="745" t="s">
        <v>784</v>
      </c>
      <c r="E958" s="881" t="s">
        <v>786</v>
      </c>
      <c r="F958" s="737">
        <v>1</v>
      </c>
      <c r="G958" s="1729">
        <v>4.62</v>
      </c>
      <c r="H958" s="1024"/>
      <c r="I958" s="1025"/>
      <c r="J958" s="1021">
        <f t="shared" si="39"/>
        <v>4.62</v>
      </c>
      <c r="K958" s="1026"/>
      <c r="L958" s="1027"/>
      <c r="M958" s="676"/>
    </row>
    <row r="959" spans="2:13" x14ac:dyDescent="0.3">
      <c r="B959" s="1018"/>
      <c r="C959" s="887" t="s">
        <v>1084</v>
      </c>
      <c r="D959" s="745" t="s">
        <v>177</v>
      </c>
      <c r="E959" s="881" t="s">
        <v>786</v>
      </c>
      <c r="F959" s="737">
        <v>1</v>
      </c>
      <c r="G959" s="1729">
        <v>4.08</v>
      </c>
      <c r="H959" s="1024"/>
      <c r="I959" s="1025"/>
      <c r="J959" s="1021">
        <f t="shared" si="39"/>
        <v>4.08</v>
      </c>
      <c r="K959" s="1026"/>
      <c r="L959" s="1027"/>
      <c r="M959" s="676"/>
    </row>
    <row r="960" spans="2:13" x14ac:dyDescent="0.3">
      <c r="B960" s="1018"/>
      <c r="C960" s="887" t="s">
        <v>1077</v>
      </c>
      <c r="D960" s="745" t="s">
        <v>271</v>
      </c>
      <c r="E960" s="881" t="s">
        <v>127</v>
      </c>
      <c r="F960" s="737">
        <v>1</v>
      </c>
      <c r="G960" s="1729">
        <v>51.19</v>
      </c>
      <c r="H960" s="1024"/>
      <c r="I960" s="1025"/>
      <c r="J960" s="1021">
        <f t="shared" si="39"/>
        <v>51.19</v>
      </c>
      <c r="K960" s="1026"/>
      <c r="L960" s="1027"/>
      <c r="M960" s="676"/>
    </row>
    <row r="961" spans="1:20" x14ac:dyDescent="0.3">
      <c r="B961" s="1018"/>
      <c r="C961" s="887" t="s">
        <v>3279</v>
      </c>
      <c r="D961" s="745" t="s">
        <v>3280</v>
      </c>
      <c r="E961" s="881" t="s">
        <v>127</v>
      </c>
      <c r="F961" s="737">
        <v>1</v>
      </c>
      <c r="G961" s="1729">
        <v>39.04</v>
      </c>
      <c r="H961" s="1024"/>
      <c r="I961" s="1025"/>
      <c r="J961" s="1021">
        <f t="shared" si="39"/>
        <v>39.04</v>
      </c>
      <c r="K961" s="1026"/>
      <c r="L961" s="1027"/>
      <c r="M961" s="676"/>
    </row>
    <row r="962" spans="1:20" ht="14.25" customHeight="1" x14ac:dyDescent="0.3">
      <c r="B962" s="1018"/>
      <c r="C962" s="894"/>
      <c r="D962" s="1716" t="s">
        <v>169</v>
      </c>
      <c r="E962" s="1028"/>
      <c r="F962" s="740"/>
      <c r="G962" s="1729"/>
      <c r="H962" s="1024"/>
      <c r="I962" s="1025"/>
      <c r="J962" s="1021"/>
      <c r="K962" s="1026"/>
      <c r="L962" s="1027"/>
      <c r="M962" s="676"/>
    </row>
    <row r="963" spans="1:20" ht="12.75" customHeight="1" x14ac:dyDescent="0.3">
      <c r="B963" s="1018"/>
      <c r="C963" s="894"/>
      <c r="D963" s="1712" t="s">
        <v>3287</v>
      </c>
      <c r="E963" s="1028"/>
      <c r="F963" s="740"/>
      <c r="G963" s="1729"/>
      <c r="H963" s="1024"/>
      <c r="I963" s="1025"/>
      <c r="J963" s="1021"/>
      <c r="K963" s="1026"/>
      <c r="L963" s="1027"/>
      <c r="M963" s="676"/>
    </row>
    <row r="964" spans="1:20" ht="18.75" customHeight="1" x14ac:dyDescent="0.3">
      <c r="B964" s="1018"/>
      <c r="C964" s="887" t="s">
        <v>1125</v>
      </c>
      <c r="D964" s="745" t="s">
        <v>3292</v>
      </c>
      <c r="E964" s="896" t="s">
        <v>121</v>
      </c>
      <c r="F964" s="890">
        <v>1</v>
      </c>
      <c r="G964" s="1729">
        <v>17.010000000000002</v>
      </c>
      <c r="H964" s="1024"/>
      <c r="I964" s="1025"/>
      <c r="J964" s="1021">
        <f t="shared" si="39"/>
        <v>17.010000000000002</v>
      </c>
      <c r="K964" s="1026"/>
      <c r="L964" s="1027"/>
      <c r="M964" s="676"/>
    </row>
    <row r="965" spans="1:20" ht="12.75" customHeight="1" x14ac:dyDescent="0.3">
      <c r="B965" s="1018"/>
      <c r="C965" s="887" t="s">
        <v>2243</v>
      </c>
      <c r="D965" s="745" t="s">
        <v>580</v>
      </c>
      <c r="E965" s="896" t="s">
        <v>121</v>
      </c>
      <c r="F965" s="890">
        <v>1</v>
      </c>
      <c r="G965" s="1729">
        <v>10.199999999999999</v>
      </c>
      <c r="H965" s="1024"/>
      <c r="I965" s="1025"/>
      <c r="J965" s="1021">
        <f t="shared" si="39"/>
        <v>10.199999999999999</v>
      </c>
      <c r="K965" s="1026"/>
      <c r="L965" s="1027"/>
      <c r="M965" s="676"/>
    </row>
    <row r="966" spans="1:20" x14ac:dyDescent="0.3">
      <c r="B966" s="1018"/>
      <c r="C966" s="887" t="s">
        <v>1127</v>
      </c>
      <c r="D966" s="745" t="s">
        <v>297</v>
      </c>
      <c r="E966" s="896" t="s">
        <v>121</v>
      </c>
      <c r="F966" s="890">
        <v>1</v>
      </c>
      <c r="G966" s="1729">
        <v>16.77</v>
      </c>
      <c r="H966" s="1024"/>
      <c r="I966" s="1025"/>
      <c r="J966" s="1021">
        <f t="shared" si="39"/>
        <v>16.77</v>
      </c>
      <c r="K966" s="1026"/>
      <c r="L966" s="1027"/>
      <c r="M966" s="676"/>
    </row>
    <row r="967" spans="1:20" s="90" customFormat="1" x14ac:dyDescent="0.3">
      <c r="A967" s="84"/>
      <c r="B967" s="1018"/>
      <c r="C967" s="887" t="s">
        <v>1135</v>
      </c>
      <c r="D967" s="745" t="s">
        <v>764</v>
      </c>
      <c r="E967" s="896" t="s">
        <v>121</v>
      </c>
      <c r="F967" s="890">
        <v>1</v>
      </c>
      <c r="G967" s="1729">
        <v>21.58</v>
      </c>
      <c r="H967" s="1024"/>
      <c r="I967" s="1025"/>
      <c r="J967" s="1021">
        <f t="shared" si="39"/>
        <v>21.58</v>
      </c>
      <c r="K967" s="1026"/>
      <c r="L967" s="1027"/>
      <c r="M967" s="676"/>
      <c r="N967" s="84"/>
      <c r="O967" s="84"/>
      <c r="P967" s="84"/>
      <c r="Q967" s="84"/>
      <c r="R967" s="84"/>
      <c r="S967" s="84"/>
      <c r="T967" s="96"/>
    </row>
    <row r="968" spans="1:20" s="90" customFormat="1" x14ac:dyDescent="0.3">
      <c r="A968" s="84"/>
      <c r="B968" s="1018"/>
      <c r="C968" s="887" t="s">
        <v>1123</v>
      </c>
      <c r="D968" s="745" t="s">
        <v>819</v>
      </c>
      <c r="E968" s="896" t="s">
        <v>121</v>
      </c>
      <c r="F968" s="890">
        <v>1</v>
      </c>
      <c r="G968" s="1729">
        <v>7.76</v>
      </c>
      <c r="H968" s="1024"/>
      <c r="I968" s="1025"/>
      <c r="J968" s="1021">
        <f t="shared" si="39"/>
        <v>7.76</v>
      </c>
      <c r="K968" s="1026"/>
      <c r="L968" s="1027"/>
      <c r="M968" s="676"/>
      <c r="N968" s="84"/>
      <c r="O968" s="84"/>
      <c r="P968" s="84"/>
      <c r="Q968" s="84"/>
      <c r="R968" s="84"/>
      <c r="S968" s="84"/>
      <c r="T968" s="96"/>
    </row>
    <row r="969" spans="1:20" s="90" customFormat="1" ht="12.75" customHeight="1" x14ac:dyDescent="0.3">
      <c r="A969" s="84"/>
      <c r="B969" s="1018"/>
      <c r="C969" s="887" t="s">
        <v>1130</v>
      </c>
      <c r="D969" s="745" t="s">
        <v>820</v>
      </c>
      <c r="E969" s="896" t="s">
        <v>121</v>
      </c>
      <c r="F969" s="890">
        <v>1</v>
      </c>
      <c r="G969" s="1729">
        <v>8.41</v>
      </c>
      <c r="H969" s="1024"/>
      <c r="I969" s="1025"/>
      <c r="J969" s="1021">
        <f t="shared" si="39"/>
        <v>8.41</v>
      </c>
      <c r="K969" s="1026"/>
      <c r="L969" s="1027"/>
      <c r="M969" s="676"/>
      <c r="N969" s="84"/>
      <c r="O969" s="84"/>
      <c r="P969" s="84"/>
      <c r="Q969" s="84"/>
      <c r="R969" s="84"/>
      <c r="S969" s="84"/>
      <c r="T969" s="96"/>
    </row>
    <row r="970" spans="1:20" s="90" customFormat="1" x14ac:dyDescent="0.3">
      <c r="A970" s="84"/>
      <c r="B970" s="1018"/>
      <c r="C970" s="887" t="s">
        <v>1134</v>
      </c>
      <c r="D970" s="745" t="s">
        <v>156</v>
      </c>
      <c r="E970" s="896" t="s">
        <v>121</v>
      </c>
      <c r="F970" s="890">
        <v>1</v>
      </c>
      <c r="G970" s="1729">
        <v>4.08</v>
      </c>
      <c r="H970" s="1024"/>
      <c r="I970" s="1025"/>
      <c r="J970" s="1021">
        <f t="shared" si="39"/>
        <v>4.08</v>
      </c>
      <c r="K970" s="1026"/>
      <c r="L970" s="1027"/>
      <c r="M970" s="676"/>
      <c r="N970" s="84"/>
      <c r="O970" s="84"/>
      <c r="P970" s="84"/>
      <c r="Q970" s="84"/>
      <c r="R970" s="84"/>
      <c r="S970" s="84"/>
      <c r="T970" s="96"/>
    </row>
    <row r="971" spans="1:20" s="90" customFormat="1" x14ac:dyDescent="0.3">
      <c r="A971" s="84"/>
      <c r="B971" s="1018"/>
      <c r="C971" s="887" t="s">
        <v>1140</v>
      </c>
      <c r="D971" s="745" t="s">
        <v>821</v>
      </c>
      <c r="E971" s="896" t="s">
        <v>121</v>
      </c>
      <c r="F971" s="890">
        <v>1</v>
      </c>
      <c r="G971" s="1729">
        <v>7.79</v>
      </c>
      <c r="H971" s="1024"/>
      <c r="I971" s="1025"/>
      <c r="J971" s="1021">
        <f t="shared" si="39"/>
        <v>7.79</v>
      </c>
      <c r="K971" s="1026"/>
      <c r="L971" s="1027"/>
      <c r="M971" s="676"/>
      <c r="N971" s="84"/>
      <c r="O971" s="84"/>
      <c r="P971" s="84"/>
      <c r="Q971" s="84"/>
      <c r="R971" s="84"/>
      <c r="S971" s="84"/>
      <c r="T971" s="96"/>
    </row>
    <row r="972" spans="1:20" s="90" customFormat="1" ht="12.75" customHeight="1" x14ac:dyDescent="0.3">
      <c r="A972" s="84"/>
      <c r="B972" s="1018"/>
      <c r="C972" s="887" t="s">
        <v>1141</v>
      </c>
      <c r="D972" s="745" t="s">
        <v>822</v>
      </c>
      <c r="E972" s="896" t="s">
        <v>121</v>
      </c>
      <c r="F972" s="890">
        <v>1</v>
      </c>
      <c r="G972" s="1729">
        <v>7.41</v>
      </c>
      <c r="H972" s="1024"/>
      <c r="I972" s="1025"/>
      <c r="J972" s="1021">
        <f t="shared" ref="J972:J985" si="40">F972*G972</f>
        <v>7.41</v>
      </c>
      <c r="K972" s="1026"/>
      <c r="L972" s="1027"/>
      <c r="M972" s="676"/>
      <c r="N972" s="84"/>
      <c r="O972" s="84"/>
      <c r="P972" s="84"/>
      <c r="Q972" s="84"/>
      <c r="R972" s="84"/>
      <c r="S972" s="84"/>
      <c r="T972" s="96"/>
    </row>
    <row r="973" spans="1:20" s="88" customFormat="1" ht="12.75" customHeight="1" x14ac:dyDescent="0.3">
      <c r="A973" s="84"/>
      <c r="B973" s="1018"/>
      <c r="C973" s="887" t="s">
        <v>1139</v>
      </c>
      <c r="D973" s="745" t="s">
        <v>3290</v>
      </c>
      <c r="E973" s="881" t="s">
        <v>120</v>
      </c>
      <c r="F973" s="737">
        <v>1</v>
      </c>
      <c r="G973" s="1729">
        <v>8.98</v>
      </c>
      <c r="H973" s="1024"/>
      <c r="I973" s="1025"/>
      <c r="J973" s="1021">
        <f t="shared" si="40"/>
        <v>8.98</v>
      </c>
      <c r="K973" s="1026"/>
      <c r="L973" s="1027"/>
      <c r="M973" s="676"/>
      <c r="N973" s="84"/>
      <c r="O973" s="84"/>
      <c r="P973" s="84"/>
      <c r="Q973" s="84"/>
      <c r="R973" s="84"/>
      <c r="S973" s="84"/>
    </row>
    <row r="974" spans="1:20" s="88" customFormat="1" ht="12.75" customHeight="1" x14ac:dyDescent="0.3">
      <c r="A974" s="84"/>
      <c r="B974" s="1018"/>
      <c r="C974" s="887" t="s">
        <v>1143</v>
      </c>
      <c r="D974" s="745" t="s">
        <v>3291</v>
      </c>
      <c r="E974" s="881" t="s">
        <v>120</v>
      </c>
      <c r="F974" s="737">
        <v>1</v>
      </c>
      <c r="G974" s="1729">
        <v>14.7</v>
      </c>
      <c r="H974" s="1024"/>
      <c r="I974" s="1025"/>
      <c r="J974" s="1021">
        <f t="shared" si="40"/>
        <v>14.7</v>
      </c>
      <c r="K974" s="1026"/>
      <c r="L974" s="1027"/>
      <c r="M974" s="676"/>
      <c r="N974" s="84"/>
      <c r="O974" s="84"/>
      <c r="P974" s="84"/>
      <c r="Q974" s="84"/>
      <c r="R974" s="84"/>
      <c r="S974" s="84"/>
    </row>
    <row r="975" spans="1:20" s="88" customFormat="1" ht="12.75" customHeight="1" x14ac:dyDescent="0.3">
      <c r="A975" s="84"/>
      <c r="B975" s="1018"/>
      <c r="C975" s="887" t="s">
        <v>1138</v>
      </c>
      <c r="D975" s="745" t="s">
        <v>282</v>
      </c>
      <c r="E975" s="881" t="s">
        <v>120</v>
      </c>
      <c r="F975" s="890">
        <v>1</v>
      </c>
      <c r="G975" s="1729">
        <v>6.1</v>
      </c>
      <c r="H975" s="1024"/>
      <c r="I975" s="1025"/>
      <c r="J975" s="1021">
        <f t="shared" si="40"/>
        <v>6.1</v>
      </c>
      <c r="K975" s="1026"/>
      <c r="L975" s="1027"/>
      <c r="M975" s="676"/>
      <c r="N975" s="84"/>
      <c r="O975" s="84"/>
      <c r="P975" s="84"/>
      <c r="Q975" s="84"/>
      <c r="R975" s="84"/>
      <c r="S975" s="84"/>
    </row>
    <row r="976" spans="1:20" s="88" customFormat="1" x14ac:dyDescent="0.3">
      <c r="A976" s="84"/>
      <c r="B976" s="1018"/>
      <c r="C976" s="887" t="s">
        <v>2196</v>
      </c>
      <c r="D976" s="745" t="s">
        <v>122</v>
      </c>
      <c r="E976" s="881" t="s">
        <v>120</v>
      </c>
      <c r="F976" s="737">
        <v>1</v>
      </c>
      <c r="G976" s="1729">
        <v>2.76</v>
      </c>
      <c r="H976" s="1024"/>
      <c r="I976" s="1025"/>
      <c r="J976" s="1021">
        <f t="shared" si="40"/>
        <v>2.76</v>
      </c>
      <c r="K976" s="1026"/>
      <c r="L976" s="1027"/>
      <c r="M976" s="676"/>
      <c r="N976" s="84"/>
      <c r="O976" s="84"/>
      <c r="P976" s="84"/>
      <c r="Q976" s="84"/>
      <c r="R976" s="84"/>
      <c r="S976" s="84"/>
    </row>
    <row r="977" spans="1:19" s="88" customFormat="1" ht="12.75" customHeight="1" x14ac:dyDescent="0.3">
      <c r="A977" s="84"/>
      <c r="B977" s="1018"/>
      <c r="C977" s="887" t="s">
        <v>1129</v>
      </c>
      <c r="D977" s="745" t="s">
        <v>1469</v>
      </c>
      <c r="E977" s="896" t="s">
        <v>782</v>
      </c>
      <c r="F977" s="737">
        <v>1</v>
      </c>
      <c r="G977" s="1729">
        <v>4.18</v>
      </c>
      <c r="H977" s="1024"/>
      <c r="I977" s="1025"/>
      <c r="J977" s="1021">
        <f t="shared" si="40"/>
        <v>4.18</v>
      </c>
      <c r="K977" s="1026"/>
      <c r="L977" s="1027"/>
      <c r="M977" s="676"/>
      <c r="N977" s="84"/>
      <c r="O977" s="84"/>
      <c r="P977" s="84"/>
      <c r="Q977" s="84"/>
      <c r="R977" s="84"/>
      <c r="S977" s="84"/>
    </row>
    <row r="978" spans="1:19" s="88" customFormat="1" ht="12.75" customHeight="1" x14ac:dyDescent="0.3">
      <c r="A978" s="84"/>
      <c r="B978" s="1018"/>
      <c r="C978" s="887" t="s">
        <v>1147</v>
      </c>
      <c r="D978" s="745" t="s">
        <v>803</v>
      </c>
      <c r="E978" s="881" t="s">
        <v>128</v>
      </c>
      <c r="F978" s="737">
        <v>1</v>
      </c>
      <c r="G978" s="1729">
        <v>16.96</v>
      </c>
      <c r="H978" s="1024"/>
      <c r="I978" s="1025"/>
      <c r="J978" s="1021">
        <f t="shared" si="40"/>
        <v>16.96</v>
      </c>
      <c r="K978" s="1026"/>
      <c r="L978" s="1027"/>
      <c r="M978" s="676"/>
      <c r="N978" s="84"/>
      <c r="O978" s="84"/>
      <c r="P978" s="84"/>
      <c r="Q978" s="84"/>
      <c r="R978" s="84"/>
      <c r="S978" s="84"/>
    </row>
    <row r="979" spans="1:19" s="88" customFormat="1" ht="12.75" customHeight="1" x14ac:dyDescent="0.25">
      <c r="A979" s="84"/>
      <c r="B979" s="1018"/>
      <c r="C979" s="887" t="s">
        <v>3293</v>
      </c>
      <c r="D979" s="745" t="s">
        <v>3294</v>
      </c>
      <c r="E979" s="881" t="s">
        <v>125</v>
      </c>
      <c r="F979" s="892">
        <v>1</v>
      </c>
      <c r="G979" s="1729">
        <v>333.99</v>
      </c>
      <c r="H979" s="1024"/>
      <c r="I979" s="1025"/>
      <c r="J979" s="1021">
        <f t="shared" si="40"/>
        <v>333.99</v>
      </c>
      <c r="K979" s="1026"/>
      <c r="L979" s="1027"/>
      <c r="M979" s="676"/>
      <c r="N979" s="84"/>
      <c r="O979" s="84"/>
      <c r="P979" s="84"/>
      <c r="Q979" s="84"/>
      <c r="R979" s="84"/>
      <c r="S979" s="84"/>
    </row>
    <row r="980" spans="1:19" s="88" customFormat="1" ht="12.75" customHeight="1" x14ac:dyDescent="0.25">
      <c r="A980" s="84"/>
      <c r="B980" s="1018"/>
      <c r="C980" s="887" t="s">
        <v>1157</v>
      </c>
      <c r="D980" s="745" t="s">
        <v>138</v>
      </c>
      <c r="E980" s="881" t="s">
        <v>125</v>
      </c>
      <c r="F980" s="892">
        <v>1</v>
      </c>
      <c r="G980" s="1729">
        <v>46.41</v>
      </c>
      <c r="H980" s="1024"/>
      <c r="I980" s="1025"/>
      <c r="J980" s="1021">
        <f t="shared" si="40"/>
        <v>46.41</v>
      </c>
      <c r="K980" s="1026"/>
      <c r="L980" s="1027"/>
      <c r="M980" s="676"/>
      <c r="N980" s="84"/>
      <c r="O980" s="84"/>
      <c r="P980" s="84"/>
      <c r="Q980" s="84"/>
      <c r="R980" s="84"/>
      <c r="S980" s="84"/>
    </row>
    <row r="981" spans="1:19" s="88" customFormat="1" ht="12.75" customHeight="1" x14ac:dyDescent="0.3">
      <c r="A981" s="84"/>
      <c r="B981" s="1018"/>
      <c r="C981" s="887" t="s">
        <v>1128</v>
      </c>
      <c r="D981" s="745" t="s">
        <v>177</v>
      </c>
      <c r="E981" s="881" t="s">
        <v>786</v>
      </c>
      <c r="F981" s="737">
        <v>1</v>
      </c>
      <c r="G981" s="1729">
        <v>4.18</v>
      </c>
      <c r="H981" s="1024"/>
      <c r="I981" s="1025"/>
      <c r="J981" s="1021">
        <f t="shared" si="40"/>
        <v>4.18</v>
      </c>
      <c r="K981" s="1026"/>
      <c r="L981" s="1027"/>
      <c r="M981" s="676"/>
      <c r="N981" s="84"/>
      <c r="O981" s="84"/>
      <c r="P981" s="84"/>
      <c r="Q981" s="84"/>
      <c r="R981" s="84"/>
      <c r="S981" s="84"/>
    </row>
    <row r="982" spans="1:19" s="88" customFormat="1" ht="12.75" customHeight="1" x14ac:dyDescent="0.3">
      <c r="A982" s="84"/>
      <c r="B982" s="1018"/>
      <c r="C982" s="928" t="s">
        <v>1383</v>
      </c>
      <c r="D982" s="745" t="s">
        <v>851</v>
      </c>
      <c r="E982" s="896" t="s">
        <v>796</v>
      </c>
      <c r="F982" s="737">
        <v>1</v>
      </c>
      <c r="G982" s="1729">
        <v>19.5</v>
      </c>
      <c r="H982" s="1024"/>
      <c r="I982" s="1025"/>
      <c r="J982" s="1021">
        <f t="shared" si="40"/>
        <v>19.5</v>
      </c>
      <c r="K982" s="1026"/>
      <c r="L982" s="1027"/>
      <c r="M982" s="676"/>
      <c r="N982" s="84"/>
      <c r="O982" s="84"/>
      <c r="P982" s="84"/>
      <c r="Q982" s="84"/>
      <c r="R982" s="84"/>
      <c r="S982" s="84"/>
    </row>
    <row r="983" spans="1:19" s="88" customFormat="1" x14ac:dyDescent="0.3">
      <c r="A983" s="84"/>
      <c r="B983" s="1018"/>
      <c r="C983" s="933" t="s">
        <v>2556</v>
      </c>
      <c r="D983" s="745" t="s">
        <v>762</v>
      </c>
      <c r="E983" s="896" t="s">
        <v>796</v>
      </c>
      <c r="F983" s="737">
        <v>1</v>
      </c>
      <c r="G983" s="1729">
        <v>3.42</v>
      </c>
      <c r="H983" s="1024"/>
      <c r="I983" s="1025"/>
      <c r="J983" s="1021">
        <f t="shared" si="40"/>
        <v>3.42</v>
      </c>
      <c r="K983" s="1026"/>
      <c r="L983" s="1027"/>
      <c r="M983" s="676"/>
      <c r="N983" s="84"/>
      <c r="O983" s="84"/>
      <c r="P983" s="84"/>
      <c r="Q983" s="84"/>
      <c r="R983" s="84"/>
      <c r="S983" s="84"/>
    </row>
    <row r="984" spans="1:19" s="88" customFormat="1" x14ac:dyDescent="0.3">
      <c r="A984" s="84"/>
      <c r="B984" s="1018"/>
      <c r="C984" s="887" t="s">
        <v>1136</v>
      </c>
      <c r="D984" s="745" t="s">
        <v>1137</v>
      </c>
      <c r="E984" s="881" t="s">
        <v>127</v>
      </c>
      <c r="F984" s="737">
        <v>1</v>
      </c>
      <c r="G984" s="1729">
        <v>3.78</v>
      </c>
      <c r="H984" s="1024"/>
      <c r="I984" s="1025"/>
      <c r="J984" s="1021">
        <f t="shared" si="40"/>
        <v>3.78</v>
      </c>
      <c r="K984" s="1026"/>
      <c r="L984" s="1027"/>
      <c r="M984" s="676"/>
      <c r="N984" s="84"/>
      <c r="O984" s="84"/>
      <c r="P984" s="84"/>
      <c r="Q984" s="84"/>
      <c r="R984" s="84"/>
      <c r="S984" s="84"/>
    </row>
    <row r="985" spans="1:19" s="88" customFormat="1" x14ac:dyDescent="0.3">
      <c r="A985" s="84"/>
      <c r="B985" s="1018"/>
      <c r="C985" s="887" t="s">
        <v>2224</v>
      </c>
      <c r="D985" s="745" t="s">
        <v>175</v>
      </c>
      <c r="E985" s="881" t="s">
        <v>127</v>
      </c>
      <c r="F985" s="890">
        <v>1</v>
      </c>
      <c r="G985" s="1729">
        <v>5.47</v>
      </c>
      <c r="H985" s="1024"/>
      <c r="I985" s="1025"/>
      <c r="J985" s="1021">
        <f t="shared" si="40"/>
        <v>5.47</v>
      </c>
      <c r="K985" s="1026"/>
      <c r="L985" s="1027"/>
      <c r="M985" s="676"/>
      <c r="N985" s="84"/>
      <c r="O985" s="84"/>
      <c r="P985" s="84"/>
      <c r="Q985" s="84"/>
      <c r="R985" s="84"/>
      <c r="S985" s="84"/>
    </row>
    <row r="986" spans="1:19" s="88" customFormat="1" ht="12.75" customHeight="1" x14ac:dyDescent="0.3">
      <c r="A986" s="84"/>
      <c r="B986" s="1018"/>
      <c r="C986" s="894"/>
      <c r="D986" s="1714" t="s">
        <v>169</v>
      </c>
      <c r="E986" s="1028"/>
      <c r="F986" s="740"/>
      <c r="G986" s="1729"/>
      <c r="H986" s="1024"/>
      <c r="I986" s="1025"/>
      <c r="J986" s="1021"/>
      <c r="K986" s="1026"/>
      <c r="L986" s="1027"/>
      <c r="M986" s="676"/>
      <c r="N986" s="84"/>
      <c r="O986" s="84"/>
      <c r="P986" s="84"/>
      <c r="Q986" s="84"/>
      <c r="R986" s="84"/>
      <c r="S986" s="84"/>
    </row>
    <row r="987" spans="1:19" s="88" customFormat="1" ht="12.75" customHeight="1" x14ac:dyDescent="0.3">
      <c r="A987" s="84"/>
      <c r="B987" s="1018"/>
      <c r="C987" s="894"/>
      <c r="D987" s="1712" t="s">
        <v>3295</v>
      </c>
      <c r="E987" s="1028"/>
      <c r="F987" s="740"/>
      <c r="G987" s="1729"/>
      <c r="H987" s="1024"/>
      <c r="I987" s="1025"/>
      <c r="J987" s="1021"/>
      <c r="K987" s="1026"/>
      <c r="L987" s="1027"/>
      <c r="M987" s="676"/>
      <c r="N987" s="84"/>
      <c r="O987" s="84"/>
      <c r="P987" s="84"/>
      <c r="Q987" s="84"/>
      <c r="R987" s="84"/>
      <c r="S987" s="84"/>
    </row>
    <row r="988" spans="1:19" s="88" customFormat="1" ht="12.75" customHeight="1" x14ac:dyDescent="0.3">
      <c r="A988" s="84"/>
      <c r="B988" s="1018"/>
      <c r="C988" s="887" t="s">
        <v>1169</v>
      </c>
      <c r="D988" s="745" t="s">
        <v>567</v>
      </c>
      <c r="E988" s="896" t="s">
        <v>121</v>
      </c>
      <c r="F988" s="890">
        <v>1</v>
      </c>
      <c r="G988" s="1729">
        <v>10.130000000000001</v>
      </c>
      <c r="H988" s="1024"/>
      <c r="I988" s="1025"/>
      <c r="J988" s="1021">
        <f t="shared" ref="J988:J1035" si="41">F988*G988</f>
        <v>10.130000000000001</v>
      </c>
      <c r="K988" s="1026"/>
      <c r="L988" s="1027"/>
      <c r="M988" s="676"/>
      <c r="N988" s="84"/>
      <c r="O988" s="84"/>
      <c r="P988" s="84"/>
      <c r="Q988" s="84"/>
      <c r="R988" s="84"/>
      <c r="S988" s="84"/>
    </row>
    <row r="989" spans="1:19" s="88" customFormat="1" ht="12.75" customHeight="1" x14ac:dyDescent="0.3">
      <c r="A989" s="84"/>
      <c r="B989" s="1018"/>
      <c r="C989" s="887" t="s">
        <v>1176</v>
      </c>
      <c r="D989" s="745" t="s">
        <v>3297</v>
      </c>
      <c r="E989" s="896" t="s">
        <v>121</v>
      </c>
      <c r="F989" s="890">
        <v>1</v>
      </c>
      <c r="G989" s="1729">
        <v>16.05</v>
      </c>
      <c r="H989" s="1024"/>
      <c r="I989" s="1025"/>
      <c r="J989" s="1021">
        <f t="shared" si="41"/>
        <v>16.05</v>
      </c>
      <c r="K989" s="1026"/>
      <c r="L989" s="1027"/>
      <c r="M989" s="676"/>
      <c r="N989" s="84"/>
      <c r="O989" s="84"/>
      <c r="P989" s="84"/>
      <c r="Q989" s="84"/>
      <c r="R989" s="84"/>
      <c r="S989" s="84"/>
    </row>
    <row r="990" spans="1:19" s="88" customFormat="1" ht="12.75" customHeight="1" x14ac:dyDescent="0.3">
      <c r="A990" s="84"/>
      <c r="B990" s="1018"/>
      <c r="C990" s="887" t="s">
        <v>1177</v>
      </c>
      <c r="D990" s="745" t="s">
        <v>3298</v>
      </c>
      <c r="E990" s="896" t="s">
        <v>121</v>
      </c>
      <c r="F990" s="890">
        <v>1</v>
      </c>
      <c r="G990" s="1729">
        <v>6.43</v>
      </c>
      <c r="H990" s="1024"/>
      <c r="I990" s="1025"/>
      <c r="J990" s="1021">
        <f t="shared" si="41"/>
        <v>6.43</v>
      </c>
      <c r="K990" s="1026"/>
      <c r="L990" s="1027"/>
      <c r="M990" s="676"/>
      <c r="N990" s="84"/>
      <c r="O990" s="84"/>
      <c r="P990" s="84"/>
      <c r="Q990" s="84"/>
      <c r="R990" s="84"/>
      <c r="S990" s="84"/>
    </row>
    <row r="991" spans="1:19" s="88" customFormat="1" ht="12.75" customHeight="1" x14ac:dyDescent="0.3">
      <c r="A991" s="84"/>
      <c r="B991" s="1018"/>
      <c r="C991" s="887" t="s">
        <v>1179</v>
      </c>
      <c r="D991" s="745" t="s">
        <v>489</v>
      </c>
      <c r="E991" s="896" t="s">
        <v>121</v>
      </c>
      <c r="F991" s="890">
        <v>1</v>
      </c>
      <c r="G991" s="1729">
        <v>6.52</v>
      </c>
      <c r="H991" s="1024"/>
      <c r="I991" s="1025"/>
      <c r="J991" s="1021">
        <f t="shared" si="41"/>
        <v>6.52</v>
      </c>
      <c r="K991" s="1026"/>
      <c r="L991" s="1027"/>
      <c r="M991" s="676"/>
      <c r="N991" s="84"/>
      <c r="O991" s="84"/>
      <c r="P991" s="84"/>
      <c r="Q991" s="84"/>
      <c r="R991" s="84"/>
      <c r="S991" s="84"/>
    </row>
    <row r="992" spans="1:19" s="88" customFormat="1" x14ac:dyDescent="0.3">
      <c r="A992" s="84"/>
      <c r="B992" s="1018"/>
      <c r="C992" s="887" t="s">
        <v>1180</v>
      </c>
      <c r="D992" s="745" t="s">
        <v>156</v>
      </c>
      <c r="E992" s="896" t="s">
        <v>121</v>
      </c>
      <c r="F992" s="890">
        <v>1</v>
      </c>
      <c r="G992" s="1729">
        <v>4.72</v>
      </c>
      <c r="H992" s="1024"/>
      <c r="I992" s="1025"/>
      <c r="J992" s="1021">
        <f t="shared" si="41"/>
        <v>4.72</v>
      </c>
      <c r="K992" s="1026"/>
      <c r="L992" s="1027"/>
      <c r="M992" s="676"/>
      <c r="N992" s="84"/>
      <c r="O992" s="84"/>
      <c r="P992" s="84"/>
      <c r="Q992" s="84"/>
      <c r="R992" s="84"/>
      <c r="S992" s="84"/>
    </row>
    <row r="993" spans="1:20" s="88" customFormat="1" ht="12.75" customHeight="1" x14ac:dyDescent="0.3">
      <c r="A993" s="84"/>
      <c r="B993" s="1018"/>
      <c r="C993" s="887" t="s">
        <v>1183</v>
      </c>
      <c r="D993" s="745" t="s">
        <v>820</v>
      </c>
      <c r="E993" s="896" t="s">
        <v>121</v>
      </c>
      <c r="F993" s="890">
        <v>1</v>
      </c>
      <c r="G993" s="1729">
        <v>8.06</v>
      </c>
      <c r="H993" s="1024"/>
      <c r="I993" s="1025"/>
      <c r="J993" s="1021">
        <f t="shared" si="41"/>
        <v>8.06</v>
      </c>
      <c r="K993" s="1026"/>
      <c r="L993" s="1027"/>
      <c r="M993" s="676"/>
      <c r="N993" s="84"/>
      <c r="O993" s="84"/>
      <c r="P993" s="84"/>
      <c r="Q993" s="84"/>
      <c r="R993" s="84"/>
      <c r="S993" s="84"/>
    </row>
    <row r="994" spans="1:20" s="88" customFormat="1" ht="12.75" customHeight="1" x14ac:dyDescent="0.3">
      <c r="A994" s="84"/>
      <c r="B994" s="1018"/>
      <c r="C994" s="887" t="s">
        <v>1186</v>
      </c>
      <c r="D994" s="745" t="s">
        <v>819</v>
      </c>
      <c r="E994" s="896" t="s">
        <v>121</v>
      </c>
      <c r="F994" s="890">
        <v>1</v>
      </c>
      <c r="G994" s="1729">
        <v>10.130000000000001</v>
      </c>
      <c r="H994" s="1024"/>
      <c r="I994" s="1025"/>
      <c r="J994" s="1021">
        <f t="shared" si="41"/>
        <v>10.130000000000001</v>
      </c>
      <c r="K994" s="1026"/>
      <c r="L994" s="1027"/>
      <c r="M994" s="676"/>
      <c r="N994" s="84"/>
      <c r="O994" s="84"/>
      <c r="P994" s="84"/>
      <c r="Q994" s="84"/>
      <c r="R994" s="84"/>
      <c r="S994" s="84"/>
    </row>
    <row r="995" spans="1:20" s="88" customFormat="1" ht="12.75" customHeight="1" x14ac:dyDescent="0.25">
      <c r="A995" s="84"/>
      <c r="B995" s="1018"/>
      <c r="C995" s="887" t="s">
        <v>1158</v>
      </c>
      <c r="D995" s="745" t="s">
        <v>3302</v>
      </c>
      <c r="E995" s="896" t="s">
        <v>121</v>
      </c>
      <c r="F995" s="892">
        <v>1</v>
      </c>
      <c r="G995" s="1729">
        <v>16.38</v>
      </c>
      <c r="H995" s="1024"/>
      <c r="I995" s="1025"/>
      <c r="J995" s="1021">
        <f t="shared" si="41"/>
        <v>16.38</v>
      </c>
      <c r="K995" s="1026"/>
      <c r="L995" s="1027"/>
      <c r="M995" s="676"/>
      <c r="N995" s="84"/>
      <c r="O995" s="84"/>
      <c r="P995" s="84"/>
      <c r="Q995" s="84"/>
      <c r="R995" s="84"/>
      <c r="S995" s="84"/>
    </row>
    <row r="996" spans="1:20" s="88" customFormat="1" ht="12.75" customHeight="1" x14ac:dyDescent="0.25">
      <c r="A996" s="84"/>
      <c r="B996" s="1018"/>
      <c r="C996" s="887" t="s">
        <v>1160</v>
      </c>
      <c r="D996" s="745" t="s">
        <v>695</v>
      </c>
      <c r="E996" s="896" t="s">
        <v>121</v>
      </c>
      <c r="F996" s="892">
        <v>1</v>
      </c>
      <c r="G996" s="1729">
        <v>12</v>
      </c>
      <c r="H996" s="1024"/>
      <c r="I996" s="1025"/>
      <c r="J996" s="1021">
        <f t="shared" si="41"/>
        <v>12</v>
      </c>
      <c r="K996" s="1026"/>
      <c r="L996" s="1027"/>
      <c r="M996" s="676"/>
      <c r="N996" s="84"/>
      <c r="O996" s="84"/>
      <c r="P996" s="84"/>
      <c r="Q996" s="84"/>
      <c r="R996" s="84"/>
      <c r="S996" s="84"/>
    </row>
    <row r="997" spans="1:20" s="88" customFormat="1" ht="27.6" x14ac:dyDescent="0.25">
      <c r="B997" s="1018"/>
      <c r="C997" s="887" t="s">
        <v>3300</v>
      </c>
      <c r="D997" s="745" t="s">
        <v>3301</v>
      </c>
      <c r="E997" s="896" t="s">
        <v>123</v>
      </c>
      <c r="F997" s="892">
        <v>1</v>
      </c>
      <c r="G997" s="1729">
        <v>89.41</v>
      </c>
      <c r="H997" s="1024"/>
      <c r="I997" s="1025"/>
      <c r="J997" s="1021">
        <f t="shared" si="41"/>
        <v>89.41</v>
      </c>
      <c r="K997" s="1026"/>
      <c r="L997" s="1027"/>
      <c r="M997" s="676"/>
      <c r="N997" s="84"/>
      <c r="O997" s="84"/>
      <c r="P997" s="84"/>
      <c r="Q997" s="84"/>
      <c r="R997" s="84"/>
      <c r="S997" s="84"/>
    </row>
    <row r="998" spans="1:20" ht="18.75" customHeight="1" x14ac:dyDescent="0.25">
      <c r="B998" s="1018"/>
      <c r="C998" s="887" t="s">
        <v>2337</v>
      </c>
      <c r="D998" s="745" t="s">
        <v>138</v>
      </c>
      <c r="E998" s="896" t="s">
        <v>123</v>
      </c>
      <c r="F998" s="892">
        <v>1</v>
      </c>
      <c r="G998" s="1729">
        <v>21.42</v>
      </c>
      <c r="H998" s="1024"/>
      <c r="I998" s="1025"/>
      <c r="J998" s="1021">
        <f t="shared" si="41"/>
        <v>21.42</v>
      </c>
      <c r="K998" s="1026"/>
      <c r="L998" s="1027"/>
      <c r="M998" s="676"/>
    </row>
    <row r="999" spans="1:20" ht="12.75" customHeight="1" x14ac:dyDescent="0.25">
      <c r="B999" s="1018"/>
      <c r="C999" s="887" t="s">
        <v>1187</v>
      </c>
      <c r="D999" s="745" t="s">
        <v>363</v>
      </c>
      <c r="E999" s="896" t="s">
        <v>123</v>
      </c>
      <c r="F999" s="892">
        <v>1</v>
      </c>
      <c r="G999" s="1729">
        <v>10.36</v>
      </c>
      <c r="H999" s="1024"/>
      <c r="I999" s="1025"/>
      <c r="J999" s="1021">
        <f t="shared" si="41"/>
        <v>10.36</v>
      </c>
      <c r="K999" s="1026"/>
      <c r="L999" s="1027"/>
      <c r="M999" s="676"/>
    </row>
    <row r="1000" spans="1:20" x14ac:dyDescent="0.25">
      <c r="B1000" s="1018"/>
      <c r="C1000" s="887" t="s">
        <v>1181</v>
      </c>
      <c r="D1000" s="745" t="s">
        <v>1182</v>
      </c>
      <c r="E1000" s="896" t="s">
        <v>123</v>
      </c>
      <c r="F1000" s="892">
        <v>1</v>
      </c>
      <c r="G1000" s="1729">
        <v>21.27</v>
      </c>
      <c r="H1000" s="1024"/>
      <c r="I1000" s="1025"/>
      <c r="J1000" s="1021">
        <f t="shared" si="41"/>
        <v>21.27</v>
      </c>
      <c r="K1000" s="1026"/>
      <c r="L1000" s="1027"/>
      <c r="M1000" s="676"/>
    </row>
    <row r="1001" spans="1:20" s="90" customFormat="1" x14ac:dyDescent="0.25">
      <c r="A1001" s="84"/>
      <c r="B1001" s="1018"/>
      <c r="C1001" s="887" t="s">
        <v>1188</v>
      </c>
      <c r="D1001" s="745" t="s">
        <v>172</v>
      </c>
      <c r="E1001" s="896" t="s">
        <v>123</v>
      </c>
      <c r="F1001" s="892">
        <v>1</v>
      </c>
      <c r="G1001" s="1729">
        <v>8.94</v>
      </c>
      <c r="H1001" s="1024"/>
      <c r="I1001" s="1025"/>
      <c r="J1001" s="1021">
        <f t="shared" si="41"/>
        <v>8.94</v>
      </c>
      <c r="K1001" s="1026"/>
      <c r="L1001" s="1027"/>
      <c r="M1001" s="676"/>
      <c r="N1001" s="84"/>
      <c r="O1001" s="84"/>
      <c r="P1001" s="84"/>
      <c r="Q1001" s="84"/>
      <c r="R1001" s="84"/>
      <c r="S1001" s="84"/>
      <c r="T1001" s="96"/>
    </row>
    <row r="1002" spans="1:20" s="90" customFormat="1" x14ac:dyDescent="0.25">
      <c r="A1002" s="84"/>
      <c r="B1002" s="1018"/>
      <c r="C1002" s="887" t="s">
        <v>1189</v>
      </c>
      <c r="D1002" s="745" t="s">
        <v>3303</v>
      </c>
      <c r="E1002" s="896" t="s">
        <v>123</v>
      </c>
      <c r="F1002" s="892">
        <v>1</v>
      </c>
      <c r="G1002" s="1729">
        <v>4.96</v>
      </c>
      <c r="H1002" s="1024"/>
      <c r="I1002" s="1025"/>
      <c r="J1002" s="1021">
        <f t="shared" si="41"/>
        <v>4.96</v>
      </c>
      <c r="K1002" s="1026"/>
      <c r="L1002" s="1027"/>
      <c r="M1002" s="676"/>
      <c r="N1002" s="84"/>
      <c r="O1002" s="84"/>
      <c r="P1002" s="84"/>
      <c r="Q1002" s="84"/>
      <c r="R1002" s="84"/>
      <c r="S1002" s="84"/>
      <c r="T1002" s="96"/>
    </row>
    <row r="1003" spans="1:20" s="90" customFormat="1" ht="12.75" customHeight="1" x14ac:dyDescent="0.25">
      <c r="A1003" s="84"/>
      <c r="B1003" s="1018"/>
      <c r="C1003" s="887" t="s">
        <v>1191</v>
      </c>
      <c r="D1003" s="745" t="s">
        <v>3304</v>
      </c>
      <c r="E1003" s="896" t="s">
        <v>123</v>
      </c>
      <c r="F1003" s="892">
        <v>1</v>
      </c>
      <c r="G1003" s="1729">
        <v>11.59</v>
      </c>
      <c r="H1003" s="1024"/>
      <c r="I1003" s="1025"/>
      <c r="J1003" s="1021">
        <f t="shared" si="41"/>
        <v>11.59</v>
      </c>
      <c r="K1003" s="1026"/>
      <c r="L1003" s="1027"/>
      <c r="M1003" s="676"/>
      <c r="N1003" s="84"/>
      <c r="O1003" s="84"/>
      <c r="P1003" s="84"/>
      <c r="Q1003" s="84"/>
      <c r="R1003" s="84"/>
      <c r="S1003" s="84"/>
      <c r="T1003" s="96"/>
    </row>
    <row r="1004" spans="1:20" s="90" customFormat="1" x14ac:dyDescent="0.25">
      <c r="A1004" s="84"/>
      <c r="B1004" s="1018"/>
      <c r="C1004" s="887" t="s">
        <v>1192</v>
      </c>
      <c r="D1004" s="745" t="s">
        <v>1193</v>
      </c>
      <c r="E1004" s="896" t="s">
        <v>123</v>
      </c>
      <c r="F1004" s="892">
        <v>1</v>
      </c>
      <c r="G1004" s="1729">
        <v>5.5</v>
      </c>
      <c r="H1004" s="1024"/>
      <c r="I1004" s="1025"/>
      <c r="J1004" s="1021">
        <f t="shared" si="41"/>
        <v>5.5</v>
      </c>
      <c r="K1004" s="1026"/>
      <c r="L1004" s="1027"/>
      <c r="M1004" s="676"/>
      <c r="N1004" s="84"/>
      <c r="O1004" s="84"/>
      <c r="P1004" s="84"/>
      <c r="Q1004" s="84"/>
      <c r="R1004" s="84"/>
      <c r="S1004" s="84"/>
      <c r="T1004" s="96"/>
    </row>
    <row r="1005" spans="1:20" s="88" customFormat="1" ht="12.75" customHeight="1" x14ac:dyDescent="0.25">
      <c r="A1005" s="84"/>
      <c r="B1005" s="1018"/>
      <c r="C1005" s="887" t="s">
        <v>2248</v>
      </c>
      <c r="D1005" s="745" t="s">
        <v>3305</v>
      </c>
      <c r="E1005" s="896" t="s">
        <v>123</v>
      </c>
      <c r="F1005" s="892">
        <v>1</v>
      </c>
      <c r="G1005" s="1729">
        <v>19.8</v>
      </c>
      <c r="H1005" s="1024"/>
      <c r="I1005" s="1025"/>
      <c r="J1005" s="1021">
        <f t="shared" si="41"/>
        <v>19.8</v>
      </c>
      <c r="K1005" s="1026"/>
      <c r="L1005" s="1027"/>
      <c r="M1005" s="676"/>
      <c r="N1005" s="84"/>
      <c r="O1005" s="84"/>
      <c r="P1005" s="84"/>
      <c r="Q1005" s="84"/>
      <c r="R1005" s="84"/>
      <c r="S1005" s="84"/>
    </row>
    <row r="1006" spans="1:20" s="88" customFormat="1" ht="12.75" customHeight="1" x14ac:dyDescent="0.3">
      <c r="A1006" s="84"/>
      <c r="B1006" s="1018"/>
      <c r="C1006" s="887" t="s">
        <v>1170</v>
      </c>
      <c r="D1006" s="745" t="s">
        <v>1171</v>
      </c>
      <c r="E1006" s="881" t="s">
        <v>120</v>
      </c>
      <c r="F1006" s="737">
        <v>1</v>
      </c>
      <c r="G1006" s="1729">
        <v>3.24</v>
      </c>
      <c r="H1006" s="1024"/>
      <c r="I1006" s="1025"/>
      <c r="J1006" s="1021">
        <f t="shared" si="41"/>
        <v>3.24</v>
      </c>
      <c r="K1006" s="1026"/>
      <c r="L1006" s="1027"/>
      <c r="M1006" s="676"/>
      <c r="N1006" s="84"/>
      <c r="O1006" s="84"/>
      <c r="P1006" s="84"/>
      <c r="Q1006" s="84"/>
      <c r="R1006" s="84"/>
      <c r="S1006" s="84"/>
    </row>
    <row r="1007" spans="1:20" s="88" customFormat="1" ht="12.75" customHeight="1" x14ac:dyDescent="0.3">
      <c r="A1007" s="84"/>
      <c r="B1007" s="1018"/>
      <c r="C1007" s="887" t="s">
        <v>1172</v>
      </c>
      <c r="D1007" s="745" t="s">
        <v>1173</v>
      </c>
      <c r="E1007" s="881" t="s">
        <v>120</v>
      </c>
      <c r="F1007" s="737">
        <v>1</v>
      </c>
      <c r="G1007" s="1729">
        <v>3.24</v>
      </c>
      <c r="H1007" s="1024"/>
      <c r="I1007" s="1025"/>
      <c r="J1007" s="1021">
        <f t="shared" si="41"/>
        <v>3.24</v>
      </c>
      <c r="K1007" s="1026"/>
      <c r="L1007" s="1027"/>
      <c r="M1007" s="676"/>
      <c r="N1007" s="84"/>
      <c r="O1007" s="84"/>
      <c r="P1007" s="84"/>
      <c r="Q1007" s="84"/>
      <c r="R1007" s="84"/>
      <c r="S1007" s="84"/>
    </row>
    <row r="1008" spans="1:20" s="88" customFormat="1" ht="12.75" customHeight="1" x14ac:dyDescent="0.3">
      <c r="A1008" s="84"/>
      <c r="B1008" s="1018"/>
      <c r="C1008" s="887" t="s">
        <v>1175</v>
      </c>
      <c r="D1008" s="745" t="s">
        <v>1598</v>
      </c>
      <c r="E1008" s="896" t="s">
        <v>782</v>
      </c>
      <c r="F1008" s="737">
        <v>1</v>
      </c>
      <c r="G1008" s="1729">
        <v>5.98</v>
      </c>
      <c r="H1008" s="1024"/>
      <c r="I1008" s="1025"/>
      <c r="J1008" s="1021">
        <f t="shared" si="41"/>
        <v>5.98</v>
      </c>
      <c r="K1008" s="1026"/>
      <c r="L1008" s="1027"/>
      <c r="M1008" s="676"/>
      <c r="N1008" s="84"/>
      <c r="O1008" s="84"/>
      <c r="P1008" s="84"/>
      <c r="Q1008" s="84"/>
      <c r="R1008" s="84"/>
      <c r="S1008" s="84"/>
    </row>
    <row r="1009" spans="1:19" s="88" customFormat="1" ht="12.75" customHeight="1" x14ac:dyDescent="0.3">
      <c r="A1009" s="84"/>
      <c r="B1009" s="1018"/>
      <c r="C1009" s="887" t="s">
        <v>1164</v>
      </c>
      <c r="D1009" s="745" t="s">
        <v>184</v>
      </c>
      <c r="E1009" s="881" t="s">
        <v>128</v>
      </c>
      <c r="F1009" s="737">
        <v>1</v>
      </c>
      <c r="G1009" s="1729">
        <v>15.17</v>
      </c>
      <c r="H1009" s="1024"/>
      <c r="I1009" s="1025"/>
      <c r="J1009" s="1021">
        <f t="shared" si="41"/>
        <v>15.17</v>
      </c>
      <c r="K1009" s="1026"/>
      <c r="L1009" s="1027"/>
      <c r="M1009" s="676"/>
      <c r="N1009" s="84"/>
      <c r="O1009" s="84"/>
      <c r="P1009" s="84"/>
      <c r="Q1009" s="84"/>
      <c r="R1009" s="84"/>
      <c r="S1009" s="84"/>
    </row>
    <row r="1010" spans="1:19" s="88" customFormat="1" ht="12.75" customHeight="1" x14ac:dyDescent="0.3">
      <c r="A1010" s="84"/>
      <c r="B1010" s="1018"/>
      <c r="C1010" s="887" t="s">
        <v>2144</v>
      </c>
      <c r="D1010" s="745" t="s">
        <v>3296</v>
      </c>
      <c r="E1010" s="881" t="s">
        <v>128</v>
      </c>
      <c r="F1010" s="737">
        <v>1</v>
      </c>
      <c r="G1010" s="1729">
        <v>12.23</v>
      </c>
      <c r="H1010" s="1024"/>
      <c r="I1010" s="1025"/>
      <c r="J1010" s="1021">
        <f t="shared" si="41"/>
        <v>12.23</v>
      </c>
      <c r="K1010" s="1026"/>
      <c r="L1010" s="1027"/>
      <c r="M1010" s="676"/>
      <c r="N1010" s="84"/>
      <c r="O1010" s="84"/>
      <c r="P1010" s="84"/>
      <c r="Q1010" s="84"/>
      <c r="R1010" s="84"/>
      <c r="S1010" s="84"/>
    </row>
    <row r="1011" spans="1:19" s="88" customFormat="1" ht="12.75" customHeight="1" x14ac:dyDescent="0.3">
      <c r="A1011" s="84"/>
      <c r="B1011" s="1018"/>
      <c r="C1011" s="887" t="s">
        <v>2334</v>
      </c>
      <c r="D1011" s="745" t="s">
        <v>772</v>
      </c>
      <c r="E1011" s="881" t="s">
        <v>128</v>
      </c>
      <c r="F1011" s="737">
        <v>1</v>
      </c>
      <c r="G1011" s="1729">
        <v>16.12</v>
      </c>
      <c r="H1011" s="1024"/>
      <c r="I1011" s="1025"/>
      <c r="J1011" s="1021">
        <f t="shared" si="41"/>
        <v>16.12</v>
      </c>
      <c r="K1011" s="1026"/>
      <c r="L1011" s="1027"/>
      <c r="M1011" s="676"/>
      <c r="N1011" s="84"/>
      <c r="O1011" s="84"/>
      <c r="P1011" s="84"/>
      <c r="Q1011" s="84"/>
      <c r="R1011" s="84"/>
      <c r="S1011" s="84"/>
    </row>
    <row r="1012" spans="1:19" s="88" customFormat="1" ht="12.75" customHeight="1" x14ac:dyDescent="0.3">
      <c r="A1012" s="84"/>
      <c r="B1012" s="1018"/>
      <c r="C1012" s="887"/>
      <c r="D1012" s="745" t="s">
        <v>3299</v>
      </c>
      <c r="E1012" s="881" t="s">
        <v>125</v>
      </c>
      <c r="F1012" s="737">
        <v>1</v>
      </c>
      <c r="G1012" s="1729">
        <v>3.24</v>
      </c>
      <c r="H1012" s="1024"/>
      <c r="I1012" s="1025"/>
      <c r="J1012" s="1021">
        <f t="shared" si="41"/>
        <v>3.24</v>
      </c>
      <c r="K1012" s="1026"/>
      <c r="L1012" s="1027"/>
      <c r="M1012" s="676"/>
      <c r="N1012" s="84"/>
      <c r="O1012" s="84"/>
      <c r="P1012" s="84"/>
      <c r="Q1012" s="84"/>
      <c r="R1012" s="84"/>
      <c r="S1012" s="84"/>
    </row>
    <row r="1013" spans="1:19" s="88" customFormat="1" ht="12.75" customHeight="1" x14ac:dyDescent="0.3">
      <c r="A1013" s="84"/>
      <c r="B1013" s="1018"/>
      <c r="C1013" s="887" t="s">
        <v>2339</v>
      </c>
      <c r="D1013" s="745" t="s">
        <v>360</v>
      </c>
      <c r="E1013" s="881" t="s">
        <v>125</v>
      </c>
      <c r="F1013" s="737">
        <v>1</v>
      </c>
      <c r="G1013" s="1729">
        <v>40.020000000000003</v>
      </c>
      <c r="H1013" s="1024"/>
      <c r="I1013" s="1025"/>
      <c r="J1013" s="1021">
        <f t="shared" si="41"/>
        <v>40.020000000000003</v>
      </c>
      <c r="K1013" s="1026"/>
      <c r="L1013" s="1027"/>
      <c r="M1013" s="676"/>
      <c r="N1013" s="84"/>
      <c r="O1013" s="84"/>
      <c r="P1013" s="84"/>
      <c r="Q1013" s="84"/>
      <c r="R1013" s="84"/>
      <c r="S1013" s="84"/>
    </row>
    <row r="1014" spans="1:19" s="88" customFormat="1" ht="12.75" customHeight="1" x14ac:dyDescent="0.3">
      <c r="A1014" s="84"/>
      <c r="B1014" s="1018"/>
      <c r="C1014" s="887" t="s">
        <v>1165</v>
      </c>
      <c r="D1014" s="745" t="s">
        <v>189</v>
      </c>
      <c r="E1014" s="881" t="s">
        <v>125</v>
      </c>
      <c r="F1014" s="737">
        <v>1</v>
      </c>
      <c r="G1014" s="1729">
        <v>57.85</v>
      </c>
      <c r="H1014" s="1024"/>
      <c r="I1014" s="1025"/>
      <c r="J1014" s="1021">
        <f t="shared" si="41"/>
        <v>57.85</v>
      </c>
      <c r="K1014" s="1026"/>
      <c r="L1014" s="1027"/>
      <c r="M1014" s="676"/>
      <c r="N1014" s="84"/>
      <c r="O1014" s="84"/>
      <c r="P1014" s="84"/>
      <c r="Q1014" s="84"/>
      <c r="R1014" s="84"/>
      <c r="S1014" s="84"/>
    </row>
    <row r="1015" spans="1:19" s="88" customFormat="1" ht="12.75" customHeight="1" x14ac:dyDescent="0.25">
      <c r="B1015" s="1018"/>
      <c r="C1015" s="887" t="s">
        <v>2255</v>
      </c>
      <c r="D1015" s="745" t="s">
        <v>360</v>
      </c>
      <c r="E1015" s="881" t="s">
        <v>125</v>
      </c>
      <c r="F1015" s="892">
        <v>1</v>
      </c>
      <c r="G1015" s="1729">
        <v>91.32</v>
      </c>
      <c r="H1015" s="1024"/>
      <c r="I1015" s="1025"/>
      <c r="J1015" s="1021">
        <f t="shared" si="41"/>
        <v>91.32</v>
      </c>
      <c r="K1015" s="1026"/>
      <c r="L1015" s="1027"/>
      <c r="M1015" s="676"/>
    </row>
    <row r="1016" spans="1:19" x14ac:dyDescent="0.25">
      <c r="B1016" s="1018"/>
      <c r="C1016" s="887" t="s">
        <v>2313</v>
      </c>
      <c r="D1016" s="745" t="s">
        <v>360</v>
      </c>
      <c r="E1016" s="881" t="s">
        <v>125</v>
      </c>
      <c r="F1016" s="892">
        <v>1</v>
      </c>
      <c r="G1016" s="1729">
        <v>70.2</v>
      </c>
      <c r="H1016" s="1024"/>
      <c r="I1016" s="1025"/>
      <c r="J1016" s="1021">
        <f t="shared" si="41"/>
        <v>70.2</v>
      </c>
      <c r="K1016" s="1026"/>
      <c r="L1016" s="1027"/>
      <c r="M1016" s="676"/>
    </row>
    <row r="1017" spans="1:19" ht="12.75" customHeight="1" x14ac:dyDescent="0.3">
      <c r="B1017" s="1018"/>
      <c r="C1017" s="887" t="s">
        <v>1174</v>
      </c>
      <c r="D1017" s="745" t="s">
        <v>177</v>
      </c>
      <c r="E1017" s="881" t="s">
        <v>786</v>
      </c>
      <c r="F1017" s="737">
        <v>1</v>
      </c>
      <c r="G1017" s="1729">
        <v>5.04</v>
      </c>
      <c r="H1017" s="1024"/>
      <c r="I1017" s="1025"/>
      <c r="J1017" s="1021">
        <f t="shared" si="41"/>
        <v>5.04</v>
      </c>
      <c r="K1017" s="1026"/>
      <c r="L1017" s="1027"/>
      <c r="M1017" s="676"/>
    </row>
    <row r="1018" spans="1:19" x14ac:dyDescent="0.3">
      <c r="B1018" s="1018"/>
      <c r="C1018" s="887" t="s">
        <v>1184</v>
      </c>
      <c r="D1018" s="745" t="s">
        <v>784</v>
      </c>
      <c r="E1018" s="881" t="s">
        <v>786</v>
      </c>
      <c r="F1018" s="737">
        <v>1</v>
      </c>
      <c r="G1018" s="1729">
        <v>4.6100000000000003</v>
      </c>
      <c r="H1018" s="1024"/>
      <c r="I1018" s="1025"/>
      <c r="J1018" s="1021">
        <f t="shared" si="41"/>
        <v>4.6100000000000003</v>
      </c>
      <c r="K1018" s="1026"/>
      <c r="L1018" s="1027"/>
      <c r="M1018" s="676"/>
    </row>
    <row r="1019" spans="1:19" x14ac:dyDescent="0.3">
      <c r="B1019" s="1018"/>
      <c r="C1019" s="887" t="s">
        <v>1372</v>
      </c>
      <c r="D1019" s="745" t="s">
        <v>122</v>
      </c>
      <c r="E1019" s="896" t="s">
        <v>788</v>
      </c>
      <c r="F1019" s="737">
        <v>1</v>
      </c>
      <c r="G1019" s="1729">
        <v>3.06</v>
      </c>
      <c r="H1019" s="1024"/>
      <c r="I1019" s="1025"/>
      <c r="J1019" s="1021">
        <f t="shared" si="41"/>
        <v>3.06</v>
      </c>
      <c r="K1019" s="1026"/>
      <c r="L1019" s="1027"/>
      <c r="M1019" s="676"/>
    </row>
    <row r="1020" spans="1:19" x14ac:dyDescent="0.25">
      <c r="B1020" s="1018"/>
      <c r="C1020" s="894"/>
      <c r="D1020" s="1714" t="s">
        <v>169</v>
      </c>
      <c r="E1020" s="1028"/>
      <c r="F1020" s="1029"/>
      <c r="G1020" s="1729"/>
      <c r="H1020" s="1024"/>
      <c r="I1020" s="1025"/>
      <c r="J1020" s="1021"/>
      <c r="K1020" s="1026"/>
      <c r="L1020" s="1027"/>
      <c r="M1020" s="676"/>
    </row>
    <row r="1021" spans="1:19" x14ac:dyDescent="0.25">
      <c r="B1021" s="1018"/>
      <c r="C1021" s="894"/>
      <c r="D1021" s="1712" t="s">
        <v>3306</v>
      </c>
      <c r="E1021" s="1028"/>
      <c r="F1021" s="1029"/>
      <c r="G1021" s="1729"/>
      <c r="H1021" s="1024"/>
      <c r="I1021" s="1025"/>
      <c r="J1021" s="1021"/>
      <c r="K1021" s="1026"/>
      <c r="L1021" s="1027"/>
      <c r="M1021" s="676"/>
    </row>
    <row r="1022" spans="1:19" x14ac:dyDescent="0.3">
      <c r="B1022" s="1018"/>
      <c r="C1022" s="887" t="s">
        <v>1245</v>
      </c>
      <c r="D1022" s="745" t="s">
        <v>831</v>
      </c>
      <c r="E1022" s="881" t="s">
        <v>121</v>
      </c>
      <c r="F1022" s="737">
        <v>1</v>
      </c>
      <c r="G1022" s="1729">
        <v>7.2</v>
      </c>
      <c r="H1022" s="1024"/>
      <c r="I1022" s="1025"/>
      <c r="J1022" s="1021">
        <f t="shared" si="41"/>
        <v>7.2</v>
      </c>
      <c r="K1022" s="1026"/>
      <c r="L1022" s="1027"/>
      <c r="M1022" s="676"/>
    </row>
    <row r="1023" spans="1:19" x14ac:dyDescent="0.3">
      <c r="B1023" s="1018"/>
      <c r="C1023" s="887" t="s">
        <v>1242</v>
      </c>
      <c r="D1023" s="745" t="s">
        <v>828</v>
      </c>
      <c r="E1023" s="881" t="s">
        <v>121</v>
      </c>
      <c r="F1023" s="737">
        <v>1</v>
      </c>
      <c r="G1023" s="1729">
        <v>15.38</v>
      </c>
      <c r="H1023" s="1024"/>
      <c r="I1023" s="1025"/>
      <c r="J1023" s="1021">
        <f t="shared" si="41"/>
        <v>15.38</v>
      </c>
      <c r="K1023" s="1026"/>
      <c r="L1023" s="1027"/>
      <c r="M1023" s="676"/>
    </row>
    <row r="1024" spans="1:19" x14ac:dyDescent="0.3">
      <c r="B1024" s="1018"/>
      <c r="C1024" s="887" t="s">
        <v>1386</v>
      </c>
      <c r="D1024" s="745" t="s">
        <v>825</v>
      </c>
      <c r="E1024" s="881" t="s">
        <v>121</v>
      </c>
      <c r="F1024" s="737">
        <v>1</v>
      </c>
      <c r="G1024" s="1729">
        <v>13.44</v>
      </c>
      <c r="H1024" s="1024"/>
      <c r="I1024" s="1025"/>
      <c r="J1024" s="1021">
        <f t="shared" si="41"/>
        <v>13.44</v>
      </c>
      <c r="K1024" s="1026"/>
      <c r="L1024" s="1027"/>
      <c r="M1024" s="676"/>
    </row>
    <row r="1025" spans="2:19" x14ac:dyDescent="0.3">
      <c r="B1025" s="1018"/>
      <c r="C1025" s="887" t="s">
        <v>1246</v>
      </c>
      <c r="D1025" s="745" t="s">
        <v>2244</v>
      </c>
      <c r="E1025" s="881" t="s">
        <v>121</v>
      </c>
      <c r="F1025" s="737">
        <v>1</v>
      </c>
      <c r="G1025" s="1729">
        <v>5.0199999999999996</v>
      </c>
      <c r="H1025" s="1024"/>
      <c r="I1025" s="1025"/>
      <c r="J1025" s="1021">
        <f t="shared" si="41"/>
        <v>5.0199999999999996</v>
      </c>
      <c r="K1025" s="1026"/>
      <c r="L1025" s="1027"/>
      <c r="M1025" s="676"/>
    </row>
    <row r="1026" spans="2:19" x14ac:dyDescent="0.3">
      <c r="B1026" s="1018"/>
      <c r="C1026" s="887" t="s">
        <v>1209</v>
      </c>
      <c r="D1026" s="745" t="s">
        <v>1210</v>
      </c>
      <c r="E1026" s="881" t="s">
        <v>120</v>
      </c>
      <c r="F1026" s="737">
        <v>1</v>
      </c>
      <c r="G1026" s="1729">
        <v>3.66</v>
      </c>
      <c r="H1026" s="1024"/>
      <c r="I1026" s="1025"/>
      <c r="J1026" s="1021">
        <f t="shared" si="41"/>
        <v>3.66</v>
      </c>
      <c r="K1026" s="1026"/>
      <c r="L1026" s="1027"/>
      <c r="M1026" s="676"/>
    </row>
    <row r="1027" spans="2:19" x14ac:dyDescent="0.3">
      <c r="B1027" s="1018"/>
      <c r="C1027" s="887" t="s">
        <v>1214</v>
      </c>
      <c r="D1027" s="745" t="s">
        <v>1215</v>
      </c>
      <c r="E1027" s="881" t="s">
        <v>120</v>
      </c>
      <c r="F1027" s="737">
        <v>1</v>
      </c>
      <c r="G1027" s="1729">
        <v>3.12</v>
      </c>
      <c r="H1027" s="1024"/>
      <c r="I1027" s="1025"/>
      <c r="J1027" s="1021">
        <f t="shared" si="41"/>
        <v>3.12</v>
      </c>
      <c r="K1027" s="1026"/>
      <c r="L1027" s="1027"/>
      <c r="M1027" s="676"/>
    </row>
    <row r="1028" spans="2:19" x14ac:dyDescent="0.3">
      <c r="B1028" s="1018"/>
      <c r="C1028" s="887" t="s">
        <v>1216</v>
      </c>
      <c r="D1028" s="745" t="s">
        <v>1217</v>
      </c>
      <c r="E1028" s="881" t="s">
        <v>120</v>
      </c>
      <c r="F1028" s="737">
        <v>1</v>
      </c>
      <c r="G1028" s="1729">
        <v>4.1100000000000003</v>
      </c>
      <c r="H1028" s="1024"/>
      <c r="I1028" s="1025"/>
      <c r="J1028" s="1021">
        <f t="shared" si="41"/>
        <v>4.1100000000000003</v>
      </c>
      <c r="K1028" s="1026"/>
      <c r="L1028" s="1027"/>
      <c r="M1028" s="676"/>
    </row>
    <row r="1029" spans="2:19" x14ac:dyDescent="0.3">
      <c r="B1029" s="1018"/>
      <c r="C1029" s="887" t="s">
        <v>1227</v>
      </c>
      <c r="D1029" s="745" t="s">
        <v>835</v>
      </c>
      <c r="E1029" s="881" t="s">
        <v>120</v>
      </c>
      <c r="F1029" s="737">
        <v>1</v>
      </c>
      <c r="G1029" s="1729">
        <v>2.77</v>
      </c>
      <c r="H1029" s="1024"/>
      <c r="I1029" s="1025"/>
      <c r="J1029" s="1021">
        <f t="shared" si="41"/>
        <v>2.77</v>
      </c>
      <c r="K1029" s="1026"/>
      <c r="L1029" s="1027"/>
      <c r="M1029" s="676"/>
    </row>
    <row r="1030" spans="2:19" x14ac:dyDescent="0.3">
      <c r="B1030" s="1018"/>
      <c r="C1030" s="887" t="s">
        <v>1198</v>
      </c>
      <c r="D1030" s="745" t="s">
        <v>361</v>
      </c>
      <c r="E1030" s="881" t="s">
        <v>128</v>
      </c>
      <c r="F1030" s="737">
        <v>1</v>
      </c>
      <c r="G1030" s="1729">
        <v>9</v>
      </c>
      <c r="H1030" s="1024"/>
      <c r="I1030" s="1025"/>
      <c r="J1030" s="1021">
        <f t="shared" si="41"/>
        <v>9</v>
      </c>
      <c r="K1030" s="1026"/>
      <c r="L1030" s="1027"/>
      <c r="M1030" s="676"/>
    </row>
    <row r="1031" spans="2:19" x14ac:dyDescent="0.3">
      <c r="B1031" s="1018"/>
      <c r="C1031" s="887" t="s">
        <v>1199</v>
      </c>
      <c r="D1031" s="745" t="s">
        <v>354</v>
      </c>
      <c r="E1031" s="881" t="s">
        <v>128</v>
      </c>
      <c r="F1031" s="737">
        <v>1</v>
      </c>
      <c r="G1031" s="1729">
        <v>8.98</v>
      </c>
      <c r="H1031" s="1024"/>
      <c r="I1031" s="1025"/>
      <c r="J1031" s="1021">
        <f t="shared" si="41"/>
        <v>8.98</v>
      </c>
      <c r="K1031" s="1026"/>
      <c r="L1031" s="1027"/>
      <c r="M1031" s="676"/>
    </row>
    <row r="1032" spans="2:19" x14ac:dyDescent="0.3">
      <c r="B1032" s="1018"/>
      <c r="C1032" s="887" t="s">
        <v>1201</v>
      </c>
      <c r="D1032" s="745" t="s">
        <v>214</v>
      </c>
      <c r="E1032" s="881" t="s">
        <v>128</v>
      </c>
      <c r="F1032" s="737">
        <v>1</v>
      </c>
      <c r="G1032" s="1729">
        <v>12</v>
      </c>
      <c r="H1032" s="1024"/>
      <c r="I1032" s="1025"/>
      <c r="J1032" s="1021">
        <f t="shared" si="41"/>
        <v>12</v>
      </c>
      <c r="K1032" s="1026"/>
      <c r="L1032" s="1027"/>
      <c r="M1032" s="676"/>
    </row>
    <row r="1033" spans="2:19" ht="13.5" customHeight="1" x14ac:dyDescent="0.3">
      <c r="B1033" s="1018"/>
      <c r="C1033" s="887" t="s">
        <v>1202</v>
      </c>
      <c r="D1033" s="745" t="s">
        <v>1203</v>
      </c>
      <c r="E1033" s="881" t="s">
        <v>128</v>
      </c>
      <c r="F1033" s="737">
        <v>1</v>
      </c>
      <c r="G1033" s="1729">
        <v>9.24</v>
      </c>
      <c r="H1033" s="1024"/>
      <c r="I1033" s="1025"/>
      <c r="J1033" s="1021">
        <f t="shared" si="41"/>
        <v>9.24</v>
      </c>
      <c r="K1033" s="1026"/>
      <c r="L1033" s="1027"/>
      <c r="M1033" s="676"/>
    </row>
    <row r="1034" spans="2:19" s="88" customFormat="1" ht="69" x14ac:dyDescent="0.25">
      <c r="B1034" s="1018"/>
      <c r="C1034" s="887" t="s">
        <v>3311</v>
      </c>
      <c r="D1034" s="745" t="s">
        <v>3312</v>
      </c>
      <c r="E1034" s="881" t="s">
        <v>125</v>
      </c>
      <c r="F1034" s="892">
        <v>1</v>
      </c>
      <c r="G1034" s="1542">
        <v>688.48</v>
      </c>
      <c r="H1034" s="1024"/>
      <c r="I1034" s="1025"/>
      <c r="J1034" s="1021">
        <f t="shared" si="41"/>
        <v>688.48</v>
      </c>
      <c r="K1034" s="1026"/>
      <c r="L1034" s="1027"/>
      <c r="M1034" s="676"/>
      <c r="N1034" s="84"/>
      <c r="O1034" s="84"/>
      <c r="P1034" s="84"/>
      <c r="Q1034" s="84"/>
      <c r="R1034" s="84"/>
      <c r="S1034" s="84"/>
    </row>
    <row r="1035" spans="2:19" s="88" customFormat="1" ht="18" customHeight="1" x14ac:dyDescent="0.25">
      <c r="B1035" s="1018"/>
      <c r="C1035" s="887" t="s">
        <v>2346</v>
      </c>
      <c r="D1035" s="745" t="s">
        <v>2347</v>
      </c>
      <c r="E1035" s="881" t="s">
        <v>125</v>
      </c>
      <c r="F1035" s="892">
        <v>1</v>
      </c>
      <c r="G1035" s="1729">
        <v>29.27</v>
      </c>
      <c r="H1035" s="1024"/>
      <c r="I1035" s="1025"/>
      <c r="J1035" s="1021">
        <f t="shared" si="41"/>
        <v>29.27</v>
      </c>
      <c r="K1035" s="1026"/>
      <c r="L1035" s="1027"/>
      <c r="M1035" s="676"/>
    </row>
    <row r="1036" spans="2:19" s="88" customFormat="1" ht="12.75" customHeight="1" x14ac:dyDescent="0.3">
      <c r="B1036" s="1018"/>
      <c r="C1036" s="887" t="s">
        <v>1205</v>
      </c>
      <c r="D1036" s="745" t="s">
        <v>177</v>
      </c>
      <c r="E1036" s="881" t="s">
        <v>786</v>
      </c>
      <c r="F1036" s="737">
        <v>1</v>
      </c>
      <c r="G1036" s="1729">
        <v>5.91</v>
      </c>
      <c r="H1036" s="1024"/>
      <c r="I1036" s="1025"/>
      <c r="J1036" s="1021">
        <f t="shared" ref="J1036:J1037" si="42">F1036*G1036</f>
        <v>5.91</v>
      </c>
      <c r="K1036" s="1026"/>
      <c r="L1036" s="1027"/>
      <c r="M1036" s="676"/>
    </row>
    <row r="1037" spans="2:19" ht="12.75" customHeight="1" x14ac:dyDescent="0.3">
      <c r="B1037" s="1018"/>
      <c r="C1037" s="887" t="s">
        <v>1213</v>
      </c>
      <c r="D1037" s="745" t="s">
        <v>163</v>
      </c>
      <c r="E1037" s="881" t="s">
        <v>127</v>
      </c>
      <c r="F1037" s="737">
        <v>1</v>
      </c>
      <c r="G1037" s="1729">
        <v>5.99</v>
      </c>
      <c r="H1037" s="1024"/>
      <c r="I1037" s="1025"/>
      <c r="J1037" s="1021">
        <f t="shared" si="42"/>
        <v>5.99</v>
      </c>
      <c r="K1037" s="1026"/>
      <c r="L1037" s="1027"/>
      <c r="M1037" s="676"/>
    </row>
    <row r="1038" spans="2:19" x14ac:dyDescent="0.25">
      <c r="B1038" s="1018"/>
      <c r="C1038" s="894"/>
      <c r="D1038" s="1714" t="s">
        <v>169</v>
      </c>
      <c r="E1038" s="1028"/>
      <c r="F1038" s="1029"/>
      <c r="G1038" s="1729"/>
      <c r="H1038" s="1024"/>
      <c r="I1038" s="1025"/>
      <c r="J1038" s="1021"/>
      <c r="K1038" s="1026"/>
      <c r="L1038" s="1027"/>
      <c r="M1038" s="676"/>
    </row>
    <row r="1039" spans="2:19" x14ac:dyDescent="0.25">
      <c r="B1039" s="1018"/>
      <c r="C1039" s="894"/>
      <c r="D1039" s="1712" t="s">
        <v>3313</v>
      </c>
      <c r="E1039" s="1028"/>
      <c r="F1039" s="1029"/>
      <c r="G1039" s="1729"/>
      <c r="H1039" s="1024"/>
      <c r="I1039" s="1025"/>
      <c r="J1039" s="1021"/>
      <c r="K1039" s="1026"/>
      <c r="L1039" s="1027"/>
      <c r="M1039" s="676"/>
    </row>
    <row r="1040" spans="2:19" x14ac:dyDescent="0.3">
      <c r="B1040" s="1018"/>
      <c r="C1040" s="887" t="s">
        <v>1237</v>
      </c>
      <c r="D1040" s="745" t="s">
        <v>3315</v>
      </c>
      <c r="E1040" s="881" t="s">
        <v>120</v>
      </c>
      <c r="F1040" s="737">
        <v>1</v>
      </c>
      <c r="G1040" s="1729">
        <v>5.96</v>
      </c>
      <c r="H1040" s="1024"/>
      <c r="I1040" s="1025"/>
      <c r="J1040" s="1021">
        <f t="shared" ref="J1040:J1098" si="43">F1040*G1040</f>
        <v>5.96</v>
      </c>
      <c r="K1040" s="1026"/>
      <c r="L1040" s="1027"/>
      <c r="M1040" s="676"/>
    </row>
    <row r="1041" spans="2:13" x14ac:dyDescent="0.3">
      <c r="B1041" s="1018"/>
      <c r="C1041" s="887" t="s">
        <v>2199</v>
      </c>
      <c r="D1041" s="745" t="s">
        <v>122</v>
      </c>
      <c r="E1041" s="881" t="s">
        <v>120</v>
      </c>
      <c r="F1041" s="737">
        <v>1</v>
      </c>
      <c r="G1041" s="1729">
        <v>2.21</v>
      </c>
      <c r="H1041" s="1024"/>
      <c r="I1041" s="1025"/>
      <c r="J1041" s="1021">
        <f t="shared" si="43"/>
        <v>2.21</v>
      </c>
      <c r="K1041" s="1026"/>
      <c r="L1041" s="1027"/>
      <c r="M1041" s="676"/>
    </row>
    <row r="1042" spans="2:13" x14ac:dyDescent="0.3">
      <c r="B1042" s="1018"/>
      <c r="C1042" s="887" t="s">
        <v>2197</v>
      </c>
      <c r="D1042" s="745" t="s">
        <v>122</v>
      </c>
      <c r="E1042" s="881" t="s">
        <v>120</v>
      </c>
      <c r="F1042" s="737">
        <v>1</v>
      </c>
      <c r="G1042" s="1729">
        <v>2.21</v>
      </c>
      <c r="H1042" s="1024"/>
      <c r="I1042" s="1025"/>
      <c r="J1042" s="1021">
        <f t="shared" si="43"/>
        <v>2.21</v>
      </c>
      <c r="K1042" s="1026"/>
      <c r="L1042" s="1027"/>
      <c r="M1042" s="676"/>
    </row>
    <row r="1043" spans="2:13" x14ac:dyDescent="0.3">
      <c r="B1043" s="1018"/>
      <c r="C1043" s="887" t="s">
        <v>2198</v>
      </c>
      <c r="D1043" s="745" t="s">
        <v>122</v>
      </c>
      <c r="E1043" s="881" t="s">
        <v>120</v>
      </c>
      <c r="F1043" s="737">
        <v>1</v>
      </c>
      <c r="G1043" s="1729">
        <v>2.21</v>
      </c>
      <c r="H1043" s="1024"/>
      <c r="I1043" s="1025"/>
      <c r="J1043" s="1021">
        <f t="shared" si="43"/>
        <v>2.21</v>
      </c>
      <c r="K1043" s="1026"/>
      <c r="L1043" s="1027"/>
      <c r="M1043" s="676"/>
    </row>
    <row r="1044" spans="2:13" x14ac:dyDescent="0.3">
      <c r="B1044" s="1018"/>
      <c r="C1044" s="887" t="s">
        <v>1268</v>
      </c>
      <c r="D1044" s="745" t="s">
        <v>1269</v>
      </c>
      <c r="E1044" s="881" t="s">
        <v>120</v>
      </c>
      <c r="F1044" s="737">
        <v>1</v>
      </c>
      <c r="G1044" s="1729">
        <v>9.86</v>
      </c>
      <c r="H1044" s="1024"/>
      <c r="I1044" s="1025"/>
      <c r="J1044" s="1021">
        <f t="shared" si="43"/>
        <v>9.86</v>
      </c>
      <c r="K1044" s="1026"/>
      <c r="L1044" s="1027"/>
      <c r="M1044" s="676"/>
    </row>
    <row r="1045" spans="2:13" x14ac:dyDescent="0.3">
      <c r="B1045" s="1018"/>
      <c r="C1045" s="887" t="s">
        <v>1389</v>
      </c>
      <c r="D1045" s="745" t="s">
        <v>826</v>
      </c>
      <c r="E1045" s="881" t="s">
        <v>120</v>
      </c>
      <c r="F1045" s="737">
        <v>1</v>
      </c>
      <c r="G1045" s="1729">
        <v>2.99</v>
      </c>
      <c r="H1045" s="1024"/>
      <c r="I1045" s="1025"/>
      <c r="J1045" s="1021">
        <f t="shared" si="43"/>
        <v>2.99</v>
      </c>
      <c r="K1045" s="1026"/>
      <c r="L1045" s="1027"/>
      <c r="M1045" s="676"/>
    </row>
    <row r="1046" spans="2:13" x14ac:dyDescent="0.3">
      <c r="B1046" s="1018"/>
      <c r="C1046" s="887" t="s">
        <v>1391</v>
      </c>
      <c r="D1046" s="745" t="s">
        <v>827</v>
      </c>
      <c r="E1046" s="881" t="s">
        <v>120</v>
      </c>
      <c r="F1046" s="737">
        <v>1</v>
      </c>
      <c r="G1046" s="1729">
        <v>2.21</v>
      </c>
      <c r="H1046" s="1024"/>
      <c r="I1046" s="1025"/>
      <c r="J1046" s="1021">
        <f t="shared" si="43"/>
        <v>2.21</v>
      </c>
      <c r="K1046" s="1026"/>
      <c r="L1046" s="1027"/>
      <c r="M1046" s="676"/>
    </row>
    <row r="1047" spans="2:13" x14ac:dyDescent="0.3">
      <c r="B1047" s="1018"/>
      <c r="C1047" s="887" t="s">
        <v>1266</v>
      </c>
      <c r="D1047" s="745" t="s">
        <v>1598</v>
      </c>
      <c r="E1047" s="881" t="s">
        <v>782</v>
      </c>
      <c r="F1047" s="737">
        <v>1</v>
      </c>
      <c r="G1047" s="1729">
        <v>4.08</v>
      </c>
      <c r="H1047" s="1024"/>
      <c r="I1047" s="1025"/>
      <c r="J1047" s="1021">
        <f t="shared" si="43"/>
        <v>4.08</v>
      </c>
      <c r="K1047" s="1026"/>
      <c r="L1047" s="1027"/>
      <c r="M1047" s="676"/>
    </row>
    <row r="1048" spans="2:13" s="88" customFormat="1" ht="18" customHeight="1" x14ac:dyDescent="0.3">
      <c r="B1048" s="1018"/>
      <c r="C1048" s="887" t="s">
        <v>3474</v>
      </c>
      <c r="D1048" s="745" t="s">
        <v>1745</v>
      </c>
      <c r="E1048" s="896" t="s">
        <v>125</v>
      </c>
      <c r="F1048" s="737">
        <v>1</v>
      </c>
      <c r="G1048" s="1729">
        <v>121.8</v>
      </c>
      <c r="H1048" s="1024"/>
      <c r="I1048" s="1025"/>
      <c r="J1048" s="1021">
        <f t="shared" si="43"/>
        <v>121.8</v>
      </c>
      <c r="K1048" s="1026"/>
      <c r="L1048" s="1027"/>
      <c r="M1048" s="676"/>
    </row>
    <row r="1049" spans="2:13" s="88" customFormat="1" ht="12.75" customHeight="1" x14ac:dyDescent="0.3">
      <c r="B1049" s="1018"/>
      <c r="C1049" s="887" t="s">
        <v>3475</v>
      </c>
      <c r="D1049" s="745" t="s">
        <v>1388</v>
      </c>
      <c r="E1049" s="896" t="s">
        <v>786</v>
      </c>
      <c r="F1049" s="737">
        <v>1</v>
      </c>
      <c r="G1049" s="1729">
        <v>226.47</v>
      </c>
      <c r="H1049" s="1024"/>
      <c r="I1049" s="1025"/>
      <c r="J1049" s="1021">
        <f t="shared" si="43"/>
        <v>226.47</v>
      </c>
      <c r="K1049" s="1026"/>
      <c r="L1049" s="1027"/>
      <c r="M1049" s="676"/>
    </row>
    <row r="1050" spans="2:13" ht="12.75" customHeight="1" x14ac:dyDescent="0.3">
      <c r="B1050" s="1018"/>
      <c r="C1050" s="887" t="s">
        <v>1267</v>
      </c>
      <c r="D1050" s="745" t="s">
        <v>177</v>
      </c>
      <c r="E1050" s="881" t="s">
        <v>786</v>
      </c>
      <c r="F1050" s="737">
        <v>1</v>
      </c>
      <c r="G1050" s="1729">
        <v>4.42</v>
      </c>
      <c r="H1050" s="1024"/>
      <c r="I1050" s="1025"/>
      <c r="J1050" s="1021">
        <f t="shared" si="43"/>
        <v>4.42</v>
      </c>
      <c r="K1050" s="1026"/>
      <c r="L1050" s="1027"/>
      <c r="M1050" s="676"/>
    </row>
    <row r="1051" spans="2:13" x14ac:dyDescent="0.25">
      <c r="B1051" s="1018"/>
      <c r="C1051" s="894"/>
      <c r="D1051" s="1714" t="s">
        <v>169</v>
      </c>
      <c r="E1051" s="1028"/>
      <c r="F1051" s="1029"/>
      <c r="G1051" s="1729"/>
      <c r="H1051" s="1024"/>
      <c r="I1051" s="1025"/>
      <c r="J1051" s="1021"/>
      <c r="K1051" s="1026"/>
      <c r="L1051" s="1027"/>
      <c r="M1051" s="676"/>
    </row>
    <row r="1052" spans="2:13" x14ac:dyDescent="0.25">
      <c r="B1052" s="1018"/>
      <c r="C1052" s="894"/>
      <c r="D1052" s="1712" t="s">
        <v>3316</v>
      </c>
      <c r="E1052" s="1028"/>
      <c r="F1052" s="1029"/>
      <c r="G1052" s="1729"/>
      <c r="H1052" s="1024"/>
      <c r="I1052" s="1025"/>
      <c r="J1052" s="1021"/>
      <c r="K1052" s="1026"/>
      <c r="L1052" s="1027"/>
      <c r="M1052" s="676"/>
    </row>
    <row r="1053" spans="2:13" x14ac:dyDescent="0.25">
      <c r="B1053" s="1018"/>
      <c r="C1053" s="894"/>
      <c r="D1053" s="1712" t="s">
        <v>118</v>
      </c>
      <c r="E1053" s="1028"/>
      <c r="F1053" s="1029"/>
      <c r="G1053" s="1729"/>
      <c r="H1053" s="1024"/>
      <c r="I1053" s="1025"/>
      <c r="J1053" s="1021"/>
      <c r="K1053" s="1026"/>
      <c r="L1053" s="1027"/>
      <c r="M1053" s="676"/>
    </row>
    <row r="1054" spans="2:13" x14ac:dyDescent="0.3">
      <c r="B1054" s="1018"/>
      <c r="C1054" s="887" t="s">
        <v>1275</v>
      </c>
      <c r="D1054" s="745" t="s">
        <v>383</v>
      </c>
      <c r="E1054" s="896" t="s">
        <v>121</v>
      </c>
      <c r="F1054" s="737">
        <v>1</v>
      </c>
      <c r="G1054" s="1729">
        <v>6.91</v>
      </c>
      <c r="H1054" s="1024"/>
      <c r="I1054" s="1025"/>
      <c r="J1054" s="1021">
        <f t="shared" si="43"/>
        <v>6.91</v>
      </c>
      <c r="K1054" s="1026"/>
      <c r="L1054" s="1027"/>
      <c r="M1054" s="676"/>
    </row>
    <row r="1055" spans="2:13" x14ac:dyDescent="0.3">
      <c r="B1055" s="1018"/>
      <c r="C1055" s="887" t="s">
        <v>1296</v>
      </c>
      <c r="D1055" s="745" t="s">
        <v>3317</v>
      </c>
      <c r="E1055" s="896" t="s">
        <v>121</v>
      </c>
      <c r="F1055" s="737">
        <v>1</v>
      </c>
      <c r="G1055" s="1729">
        <v>13.23</v>
      </c>
      <c r="H1055" s="1024"/>
      <c r="I1055" s="1025"/>
      <c r="J1055" s="1021">
        <f t="shared" si="43"/>
        <v>13.23</v>
      </c>
      <c r="K1055" s="1026"/>
      <c r="L1055" s="1027"/>
      <c r="M1055" s="676"/>
    </row>
    <row r="1056" spans="2:13" x14ac:dyDescent="0.3">
      <c r="B1056" s="1018"/>
      <c r="C1056" s="887" t="s">
        <v>1293</v>
      </c>
      <c r="D1056" s="745" t="s">
        <v>364</v>
      </c>
      <c r="E1056" s="896" t="s">
        <v>121</v>
      </c>
      <c r="F1056" s="737">
        <v>1</v>
      </c>
      <c r="G1056" s="1729">
        <v>10.119999999999999</v>
      </c>
      <c r="H1056" s="1024"/>
      <c r="I1056" s="1025"/>
      <c r="J1056" s="1021">
        <f t="shared" si="43"/>
        <v>10.119999999999999</v>
      </c>
      <c r="K1056" s="1026"/>
      <c r="L1056" s="1027"/>
      <c r="M1056" s="676"/>
    </row>
    <row r="1057" spans="2:19" x14ac:dyDescent="0.3">
      <c r="B1057" s="1018"/>
      <c r="C1057" s="887" t="s">
        <v>1291</v>
      </c>
      <c r="D1057" s="745" t="s">
        <v>210</v>
      </c>
      <c r="E1057" s="896" t="s">
        <v>121</v>
      </c>
      <c r="F1057" s="737">
        <v>1</v>
      </c>
      <c r="G1057" s="1729">
        <v>26.88</v>
      </c>
      <c r="H1057" s="1024"/>
      <c r="I1057" s="1025"/>
      <c r="J1057" s="1021">
        <f t="shared" si="43"/>
        <v>26.88</v>
      </c>
      <c r="K1057" s="1026"/>
      <c r="L1057" s="1027"/>
      <c r="M1057" s="676"/>
    </row>
    <row r="1058" spans="2:19" x14ac:dyDescent="0.3">
      <c r="B1058" s="1018"/>
      <c r="C1058" s="887" t="s">
        <v>1299</v>
      </c>
      <c r="D1058" s="745" t="s">
        <v>821</v>
      </c>
      <c r="E1058" s="896" t="s">
        <v>121</v>
      </c>
      <c r="F1058" s="737">
        <v>1</v>
      </c>
      <c r="G1058" s="1729">
        <v>8.82</v>
      </c>
      <c r="H1058" s="1024"/>
      <c r="I1058" s="1025"/>
      <c r="J1058" s="1021">
        <f t="shared" si="43"/>
        <v>8.82</v>
      </c>
      <c r="K1058" s="1026"/>
      <c r="L1058" s="1027"/>
      <c r="M1058" s="676"/>
    </row>
    <row r="1059" spans="2:19" x14ac:dyDescent="0.3">
      <c r="B1059" s="1018"/>
      <c r="C1059" s="887" t="s">
        <v>1300</v>
      </c>
      <c r="D1059" s="745" t="s">
        <v>822</v>
      </c>
      <c r="E1059" s="896" t="s">
        <v>121</v>
      </c>
      <c r="F1059" s="737">
        <v>1</v>
      </c>
      <c r="G1059" s="1729">
        <v>8.5500000000000007</v>
      </c>
      <c r="H1059" s="1024"/>
      <c r="I1059" s="1025"/>
      <c r="J1059" s="1021">
        <f t="shared" si="43"/>
        <v>8.5500000000000007</v>
      </c>
      <c r="K1059" s="1026"/>
      <c r="L1059" s="1027"/>
      <c r="M1059" s="676"/>
    </row>
    <row r="1060" spans="2:19" x14ac:dyDescent="0.3">
      <c r="B1060" s="1018"/>
      <c r="C1060" s="887" t="s">
        <v>1278</v>
      </c>
      <c r="D1060" s="745" t="s">
        <v>3319</v>
      </c>
      <c r="E1060" s="896" t="s">
        <v>123</v>
      </c>
      <c r="F1060" s="737">
        <v>1</v>
      </c>
      <c r="G1060" s="1729">
        <v>16.87</v>
      </c>
      <c r="H1060" s="1024"/>
      <c r="I1060" s="1025"/>
      <c r="J1060" s="1021">
        <f t="shared" si="43"/>
        <v>16.87</v>
      </c>
      <c r="K1060" s="1026"/>
      <c r="L1060" s="1027"/>
      <c r="M1060" s="676"/>
    </row>
    <row r="1061" spans="2:19" ht="27.6" x14ac:dyDescent="0.3">
      <c r="B1061" s="1018"/>
      <c r="C1061" s="887" t="s">
        <v>3320</v>
      </c>
      <c r="D1061" s="745" t="s">
        <v>3321</v>
      </c>
      <c r="E1061" s="896" t="s">
        <v>123</v>
      </c>
      <c r="F1061" s="737">
        <v>1</v>
      </c>
      <c r="G1061" s="1729">
        <v>46.17</v>
      </c>
      <c r="H1061" s="1024"/>
      <c r="I1061" s="1025"/>
      <c r="J1061" s="1021">
        <f t="shared" si="43"/>
        <v>46.17</v>
      </c>
      <c r="K1061" s="1026"/>
      <c r="L1061" s="1027"/>
      <c r="M1061" s="676"/>
    </row>
    <row r="1062" spans="2:19" ht="12.75" customHeight="1" x14ac:dyDescent="0.25">
      <c r="B1062" s="1018"/>
      <c r="C1062" s="887" t="s">
        <v>1282</v>
      </c>
      <c r="D1062" s="745" t="s">
        <v>1283</v>
      </c>
      <c r="E1062" s="896" t="s">
        <v>123</v>
      </c>
      <c r="F1062" s="892">
        <v>1</v>
      </c>
      <c r="G1062" s="1729">
        <v>32.4</v>
      </c>
      <c r="H1062" s="1024"/>
      <c r="I1062" s="1025"/>
      <c r="J1062" s="1021">
        <f t="shared" si="43"/>
        <v>32.4</v>
      </c>
      <c r="K1062" s="1026"/>
      <c r="L1062" s="1027"/>
      <c r="M1062" s="676"/>
    </row>
    <row r="1063" spans="2:19" x14ac:dyDescent="0.3">
      <c r="B1063" s="1018"/>
      <c r="C1063" s="887" t="s">
        <v>1286</v>
      </c>
      <c r="D1063" s="745" t="s">
        <v>3318</v>
      </c>
      <c r="E1063" s="881" t="s">
        <v>120</v>
      </c>
      <c r="F1063" s="737">
        <v>1</v>
      </c>
      <c r="G1063" s="1729">
        <v>14.74</v>
      </c>
      <c r="H1063" s="1024"/>
      <c r="I1063" s="1025"/>
      <c r="J1063" s="1021">
        <f t="shared" si="43"/>
        <v>14.74</v>
      </c>
      <c r="K1063" s="1026"/>
      <c r="L1063" s="1027"/>
      <c r="M1063" s="676"/>
    </row>
    <row r="1064" spans="2:19" x14ac:dyDescent="0.3">
      <c r="B1064" s="1018"/>
      <c r="C1064" s="887" t="s">
        <v>1290</v>
      </c>
      <c r="D1064" s="745" t="s">
        <v>272</v>
      </c>
      <c r="E1064" s="881" t="s">
        <v>128</v>
      </c>
      <c r="F1064" s="737">
        <v>1</v>
      </c>
      <c r="G1064" s="1729">
        <v>2.97</v>
      </c>
      <c r="H1064" s="1024"/>
      <c r="I1064" s="1025"/>
      <c r="J1064" s="1021">
        <f t="shared" si="43"/>
        <v>2.97</v>
      </c>
      <c r="K1064" s="1026"/>
      <c r="L1064" s="1027"/>
      <c r="M1064" s="676"/>
    </row>
    <row r="1065" spans="2:19" x14ac:dyDescent="0.3">
      <c r="B1065" s="1018"/>
      <c r="C1065" s="887" t="s">
        <v>1296</v>
      </c>
      <c r="D1065" s="745" t="s">
        <v>138</v>
      </c>
      <c r="E1065" s="881" t="s">
        <v>125</v>
      </c>
      <c r="F1065" s="737">
        <v>1</v>
      </c>
      <c r="G1065" s="1729">
        <v>21.58</v>
      </c>
      <c r="H1065" s="1024"/>
      <c r="I1065" s="1025"/>
      <c r="J1065" s="1021">
        <f t="shared" si="43"/>
        <v>21.58</v>
      </c>
      <c r="K1065" s="1026"/>
      <c r="L1065" s="1027"/>
      <c r="M1065" s="676"/>
    </row>
    <row r="1066" spans="2:19" x14ac:dyDescent="0.3">
      <c r="B1066" s="1018"/>
      <c r="C1066" s="887" t="s">
        <v>1289</v>
      </c>
      <c r="D1066" s="745" t="s">
        <v>177</v>
      </c>
      <c r="E1066" s="881" t="s">
        <v>786</v>
      </c>
      <c r="F1066" s="737">
        <v>1</v>
      </c>
      <c r="G1066" s="1729">
        <v>4.59</v>
      </c>
      <c r="H1066" s="1024"/>
      <c r="I1066" s="1025"/>
      <c r="J1066" s="1021">
        <f t="shared" si="43"/>
        <v>4.59</v>
      </c>
      <c r="K1066" s="1026"/>
      <c r="L1066" s="1027"/>
      <c r="M1066" s="676"/>
    </row>
    <row r="1067" spans="2:19" x14ac:dyDescent="0.25">
      <c r="B1067" s="1018"/>
      <c r="C1067" s="894"/>
      <c r="D1067" s="1712" t="s">
        <v>67</v>
      </c>
      <c r="E1067" s="1028"/>
      <c r="F1067" s="1029"/>
      <c r="G1067" s="1729"/>
      <c r="H1067" s="1024"/>
      <c r="I1067" s="1025"/>
      <c r="J1067" s="1021"/>
      <c r="K1067" s="1026"/>
      <c r="L1067" s="1027"/>
      <c r="M1067" s="676"/>
    </row>
    <row r="1068" spans="2:19" s="88" customFormat="1" x14ac:dyDescent="0.3">
      <c r="B1068" s="1018"/>
      <c r="C1068" s="887" t="s">
        <v>1328</v>
      </c>
      <c r="D1068" s="745" t="s">
        <v>177</v>
      </c>
      <c r="E1068" s="896" t="s">
        <v>786</v>
      </c>
      <c r="F1068" s="890">
        <v>1</v>
      </c>
      <c r="G1068" s="1729">
        <v>3.79</v>
      </c>
      <c r="H1068" s="1024"/>
      <c r="I1068" s="1025"/>
      <c r="J1068" s="1021">
        <f t="shared" si="43"/>
        <v>3.79</v>
      </c>
      <c r="K1068" s="1026"/>
      <c r="L1068" s="1027"/>
      <c r="M1068" s="676"/>
      <c r="N1068" s="84"/>
      <c r="O1068" s="84"/>
      <c r="P1068" s="84"/>
      <c r="Q1068" s="84"/>
      <c r="R1068" s="84"/>
      <c r="S1068" s="84"/>
    </row>
    <row r="1069" spans="2:19" s="88" customFormat="1" x14ac:dyDescent="0.3">
      <c r="B1069" s="1018"/>
      <c r="C1069" s="887" t="s">
        <v>1331</v>
      </c>
      <c r="D1069" s="745" t="s">
        <v>1332</v>
      </c>
      <c r="E1069" s="896" t="s">
        <v>121</v>
      </c>
      <c r="F1069" s="890">
        <v>1</v>
      </c>
      <c r="G1069" s="1729">
        <v>8.6300000000000008</v>
      </c>
      <c r="H1069" s="1024"/>
      <c r="I1069" s="1025"/>
      <c r="J1069" s="1021">
        <f t="shared" si="43"/>
        <v>8.6300000000000008</v>
      </c>
      <c r="K1069" s="1026"/>
      <c r="L1069" s="1027"/>
      <c r="M1069" s="676"/>
      <c r="N1069" s="84"/>
      <c r="O1069" s="84"/>
      <c r="P1069" s="84"/>
      <c r="Q1069" s="84"/>
      <c r="R1069" s="84"/>
      <c r="S1069" s="84"/>
    </row>
    <row r="1070" spans="2:19" s="88" customFormat="1" x14ac:dyDescent="0.3">
      <c r="B1070" s="1018"/>
      <c r="C1070" s="887" t="s">
        <v>1371</v>
      </c>
      <c r="D1070" s="745" t="s">
        <v>1019</v>
      </c>
      <c r="E1070" s="896" t="s">
        <v>131</v>
      </c>
      <c r="F1070" s="890">
        <v>1</v>
      </c>
      <c r="G1070" s="1729">
        <v>36.86</v>
      </c>
      <c r="H1070" s="1024"/>
      <c r="I1070" s="1025"/>
      <c r="J1070" s="1021">
        <f t="shared" si="43"/>
        <v>36.86</v>
      </c>
      <c r="K1070" s="1026"/>
      <c r="L1070" s="1027"/>
      <c r="M1070" s="676"/>
      <c r="N1070" s="84"/>
      <c r="O1070" s="84"/>
      <c r="P1070" s="84"/>
      <c r="Q1070" s="84"/>
      <c r="R1070" s="84"/>
      <c r="S1070" s="84"/>
    </row>
    <row r="1071" spans="2:19" s="88" customFormat="1" ht="96.6" x14ac:dyDescent="0.25">
      <c r="B1071" s="1018"/>
      <c r="C1071" s="887" t="s">
        <v>3408</v>
      </c>
      <c r="D1071" s="745" t="s">
        <v>3409</v>
      </c>
      <c r="E1071" s="896" t="s">
        <v>131</v>
      </c>
      <c r="F1071" s="901">
        <v>1</v>
      </c>
      <c r="G1071" s="1542">
        <v>89.89</v>
      </c>
      <c r="H1071" s="1024"/>
      <c r="I1071" s="1025"/>
      <c r="J1071" s="1021">
        <f t="shared" si="43"/>
        <v>89.89</v>
      </c>
      <c r="K1071" s="1026"/>
      <c r="L1071" s="1027"/>
      <c r="M1071" s="676"/>
      <c r="N1071" s="84"/>
      <c r="O1071" s="84"/>
      <c r="P1071" s="84"/>
      <c r="Q1071" s="84"/>
      <c r="R1071" s="84"/>
      <c r="S1071" s="84"/>
    </row>
    <row r="1072" spans="2:19" s="88" customFormat="1" x14ac:dyDescent="0.3">
      <c r="B1072" s="1018"/>
      <c r="C1072" s="887" t="s">
        <v>1325</v>
      </c>
      <c r="D1072" s="745" t="s">
        <v>3410</v>
      </c>
      <c r="E1072" s="896" t="s">
        <v>131</v>
      </c>
      <c r="F1072" s="890">
        <v>1</v>
      </c>
      <c r="G1072" s="1729">
        <v>9.31</v>
      </c>
      <c r="H1072" s="1024"/>
      <c r="I1072" s="1025"/>
      <c r="J1072" s="1021">
        <f t="shared" si="43"/>
        <v>9.31</v>
      </c>
      <c r="K1072" s="1026"/>
      <c r="L1072" s="1027"/>
      <c r="M1072" s="676"/>
      <c r="N1072" s="84"/>
      <c r="O1072" s="84"/>
      <c r="P1072" s="84"/>
      <c r="Q1072" s="84"/>
      <c r="R1072" s="84"/>
      <c r="S1072" s="84"/>
    </row>
    <row r="1073" spans="2:19" s="88" customFormat="1" x14ac:dyDescent="0.3">
      <c r="B1073" s="1018"/>
      <c r="C1073" s="887"/>
      <c r="D1073" s="745" t="s">
        <v>69</v>
      </c>
      <c r="E1073" s="896"/>
      <c r="F1073" s="890"/>
      <c r="G1073" s="1729"/>
      <c r="H1073" s="1024"/>
      <c r="I1073" s="1025"/>
      <c r="J1073" s="1021">
        <f t="shared" si="43"/>
        <v>0</v>
      </c>
      <c r="K1073" s="1026"/>
      <c r="L1073" s="1027"/>
      <c r="M1073" s="676"/>
      <c r="N1073" s="84"/>
      <c r="O1073" s="84"/>
      <c r="P1073" s="84"/>
      <c r="Q1073" s="84"/>
      <c r="R1073" s="84"/>
      <c r="S1073" s="84"/>
    </row>
    <row r="1074" spans="2:19" s="88" customFormat="1" x14ac:dyDescent="0.3">
      <c r="B1074" s="1018"/>
      <c r="C1074" s="887" t="s">
        <v>1349</v>
      </c>
      <c r="D1074" s="745" t="s">
        <v>155</v>
      </c>
      <c r="E1074" s="896" t="s">
        <v>128</v>
      </c>
      <c r="F1074" s="890">
        <v>1</v>
      </c>
      <c r="G1074" s="1729">
        <v>12.16</v>
      </c>
      <c r="H1074" s="1024"/>
      <c r="I1074" s="1025"/>
      <c r="J1074" s="1021">
        <f t="shared" si="43"/>
        <v>12.16</v>
      </c>
      <c r="K1074" s="1026"/>
      <c r="L1074" s="1027"/>
      <c r="M1074" s="676"/>
      <c r="N1074" s="84"/>
      <c r="O1074" s="84"/>
      <c r="P1074" s="84"/>
      <c r="Q1074" s="84"/>
      <c r="R1074" s="84"/>
      <c r="S1074" s="84"/>
    </row>
    <row r="1075" spans="2:19" x14ac:dyDescent="0.3">
      <c r="B1075" s="1018"/>
      <c r="C1075" s="887" t="s">
        <v>1341</v>
      </c>
      <c r="D1075" s="745" t="s">
        <v>3322</v>
      </c>
      <c r="E1075" s="881" t="s">
        <v>128</v>
      </c>
      <c r="F1075" s="737">
        <v>1</v>
      </c>
      <c r="G1075" s="1729">
        <v>20.190000000000001</v>
      </c>
      <c r="H1075" s="1024"/>
      <c r="I1075" s="1025"/>
      <c r="J1075" s="1021">
        <f t="shared" si="43"/>
        <v>20.190000000000001</v>
      </c>
      <c r="K1075" s="1026"/>
      <c r="L1075" s="1027"/>
      <c r="M1075" s="676"/>
    </row>
    <row r="1076" spans="2:19" x14ac:dyDescent="0.3">
      <c r="B1076" s="1018"/>
      <c r="C1076" s="887" t="s">
        <v>1334</v>
      </c>
      <c r="D1076" s="745" t="s">
        <v>198</v>
      </c>
      <c r="E1076" s="881" t="s">
        <v>128</v>
      </c>
      <c r="F1076" s="737">
        <v>1</v>
      </c>
      <c r="G1076" s="1729">
        <v>20.32</v>
      </c>
      <c r="H1076" s="1024"/>
      <c r="I1076" s="1025"/>
      <c r="J1076" s="1021">
        <f t="shared" si="43"/>
        <v>20.32</v>
      </c>
      <c r="K1076" s="1026"/>
      <c r="L1076" s="1027"/>
      <c r="M1076" s="676"/>
    </row>
    <row r="1077" spans="2:19" x14ac:dyDescent="0.3">
      <c r="B1077" s="1018"/>
      <c r="C1077" s="887" t="s">
        <v>1351</v>
      </c>
      <c r="D1077" s="745" t="s">
        <v>177</v>
      </c>
      <c r="E1077" s="881" t="s">
        <v>786</v>
      </c>
      <c r="F1077" s="737">
        <v>1</v>
      </c>
      <c r="G1077" s="1729">
        <v>4.16</v>
      </c>
      <c r="H1077" s="1024"/>
      <c r="I1077" s="1025"/>
      <c r="J1077" s="1021">
        <f t="shared" si="43"/>
        <v>4.16</v>
      </c>
      <c r="K1077" s="1026"/>
      <c r="L1077" s="1027"/>
      <c r="M1077" s="676"/>
    </row>
    <row r="1078" spans="2:19" x14ac:dyDescent="0.3">
      <c r="B1078" s="1018"/>
      <c r="C1078" s="887" t="s">
        <v>1353</v>
      </c>
      <c r="D1078" s="745" t="s">
        <v>822</v>
      </c>
      <c r="E1078" s="881" t="s">
        <v>787</v>
      </c>
      <c r="F1078" s="890">
        <v>1</v>
      </c>
      <c r="G1078" s="1729">
        <v>11.61</v>
      </c>
      <c r="H1078" s="1024"/>
      <c r="I1078" s="1025"/>
      <c r="J1078" s="1021">
        <f t="shared" si="43"/>
        <v>11.61</v>
      </c>
      <c r="K1078" s="1026"/>
      <c r="L1078" s="1027"/>
      <c r="M1078" s="676"/>
    </row>
    <row r="1079" spans="2:19" x14ac:dyDescent="0.3">
      <c r="B1079" s="1018"/>
      <c r="C1079" s="887" t="s">
        <v>1355</v>
      </c>
      <c r="D1079" s="745" t="s">
        <v>821</v>
      </c>
      <c r="E1079" s="881" t="s">
        <v>787</v>
      </c>
      <c r="F1079" s="890">
        <v>1</v>
      </c>
      <c r="G1079" s="1729">
        <v>11.86</v>
      </c>
      <c r="H1079" s="1024"/>
      <c r="I1079" s="1025"/>
      <c r="J1079" s="1021">
        <f t="shared" si="43"/>
        <v>11.86</v>
      </c>
      <c r="K1079" s="1026"/>
      <c r="L1079" s="1027"/>
      <c r="M1079" s="676"/>
    </row>
    <row r="1080" spans="2:19" x14ac:dyDescent="0.25">
      <c r="B1080" s="1018"/>
      <c r="C1080" s="894"/>
      <c r="D1080" s="1712" t="s">
        <v>188</v>
      </c>
      <c r="E1080" s="1028"/>
      <c r="F1080" s="1029"/>
      <c r="G1080" s="1729"/>
      <c r="H1080" s="1024"/>
      <c r="I1080" s="1025"/>
      <c r="J1080" s="1021"/>
      <c r="K1080" s="1026"/>
      <c r="L1080" s="1027"/>
      <c r="M1080" s="676"/>
    </row>
    <row r="1081" spans="2:19" s="88" customFormat="1" x14ac:dyDescent="0.3">
      <c r="B1081" s="1018"/>
      <c r="C1081" s="887" t="s">
        <v>3323</v>
      </c>
      <c r="D1081" s="745" t="s">
        <v>3324</v>
      </c>
      <c r="E1081" s="881" t="s">
        <v>128</v>
      </c>
      <c r="F1081" s="737">
        <v>1</v>
      </c>
      <c r="G1081" s="1729">
        <v>26.25</v>
      </c>
      <c r="H1081" s="1024"/>
      <c r="I1081" s="1025"/>
      <c r="J1081" s="1021">
        <f t="shared" si="43"/>
        <v>26.25</v>
      </c>
      <c r="K1081" s="1026"/>
      <c r="L1081" s="1027"/>
      <c r="M1081" s="676"/>
      <c r="N1081" s="84"/>
      <c r="O1081" s="84"/>
      <c r="P1081" s="84"/>
      <c r="Q1081" s="84"/>
      <c r="R1081" s="84"/>
      <c r="S1081" s="84"/>
    </row>
    <row r="1082" spans="2:19" s="88" customFormat="1" ht="18" customHeight="1" x14ac:dyDescent="0.3">
      <c r="B1082" s="1018"/>
      <c r="C1082" s="887" t="s">
        <v>3325</v>
      </c>
      <c r="D1082" s="745" t="s">
        <v>155</v>
      </c>
      <c r="E1082" s="881" t="s">
        <v>128</v>
      </c>
      <c r="F1082" s="737">
        <v>1</v>
      </c>
      <c r="G1082" s="1729">
        <v>9.8000000000000007</v>
      </c>
      <c r="H1082" s="1024"/>
      <c r="I1082" s="1025"/>
      <c r="J1082" s="1021">
        <f t="shared" si="43"/>
        <v>9.8000000000000007</v>
      </c>
      <c r="K1082" s="1026"/>
      <c r="L1082" s="1027"/>
      <c r="M1082" s="676"/>
    </row>
    <row r="1083" spans="2:19" s="88" customFormat="1" ht="12.75" customHeight="1" x14ac:dyDescent="0.25">
      <c r="B1083" s="1018"/>
      <c r="C1083" s="887" t="s">
        <v>1399</v>
      </c>
      <c r="D1083" s="745" t="s">
        <v>1400</v>
      </c>
      <c r="E1083" s="881" t="s">
        <v>786</v>
      </c>
      <c r="F1083" s="892">
        <v>1</v>
      </c>
      <c r="G1083" s="1729">
        <v>5.93</v>
      </c>
      <c r="H1083" s="1024"/>
      <c r="I1083" s="1025"/>
      <c r="J1083" s="1021">
        <f t="shared" si="43"/>
        <v>5.93</v>
      </c>
      <c r="K1083" s="1026"/>
      <c r="L1083" s="1027"/>
      <c r="M1083" s="676"/>
    </row>
    <row r="1084" spans="2:19" x14ac:dyDescent="0.3">
      <c r="B1084" s="1018"/>
      <c r="C1084" s="887" t="s">
        <v>1402</v>
      </c>
      <c r="D1084" s="745" t="s">
        <v>122</v>
      </c>
      <c r="E1084" s="896" t="s">
        <v>788</v>
      </c>
      <c r="F1084" s="737">
        <v>1</v>
      </c>
      <c r="G1084" s="1729">
        <v>3.36</v>
      </c>
      <c r="H1084" s="1024"/>
      <c r="I1084" s="1025"/>
      <c r="J1084" s="1021">
        <f t="shared" si="43"/>
        <v>3.36</v>
      </c>
      <c r="K1084" s="1026"/>
      <c r="L1084" s="1027"/>
      <c r="M1084" s="676"/>
    </row>
    <row r="1085" spans="2:19" x14ac:dyDescent="0.25">
      <c r="B1085" s="1018"/>
      <c r="C1085" s="894"/>
      <c r="D1085" s="1712" t="s">
        <v>119</v>
      </c>
      <c r="E1085" s="1028"/>
      <c r="F1085" s="1029"/>
      <c r="G1085" s="1729"/>
      <c r="H1085" s="1024"/>
      <c r="I1085" s="1025"/>
      <c r="J1085" s="1021"/>
      <c r="K1085" s="1026"/>
      <c r="L1085" s="1027"/>
      <c r="M1085" s="676"/>
    </row>
    <row r="1086" spans="2:19" x14ac:dyDescent="0.25">
      <c r="B1086" s="1018"/>
      <c r="C1086" s="887" t="s">
        <v>1419</v>
      </c>
      <c r="D1086" s="745" t="s">
        <v>801</v>
      </c>
      <c r="E1086" s="896" t="s">
        <v>123</v>
      </c>
      <c r="F1086" s="892">
        <v>1</v>
      </c>
      <c r="G1086" s="1729">
        <v>4.05</v>
      </c>
      <c r="H1086" s="1024"/>
      <c r="I1086" s="1025"/>
      <c r="J1086" s="1021">
        <f t="shared" si="43"/>
        <v>4.05</v>
      </c>
      <c r="K1086" s="1026"/>
      <c r="L1086" s="1027"/>
      <c r="M1086" s="676"/>
    </row>
    <row r="1087" spans="2:19" x14ac:dyDescent="0.3">
      <c r="B1087" s="1018"/>
      <c r="C1087" s="887" t="s">
        <v>1413</v>
      </c>
      <c r="D1087" s="745" t="s">
        <v>122</v>
      </c>
      <c r="E1087" s="881" t="s">
        <v>120</v>
      </c>
      <c r="F1087" s="737">
        <v>1</v>
      </c>
      <c r="G1087" s="1729">
        <v>2.97</v>
      </c>
      <c r="H1087" s="1024"/>
      <c r="I1087" s="1025"/>
      <c r="J1087" s="1021">
        <f t="shared" si="43"/>
        <v>2.97</v>
      </c>
      <c r="K1087" s="1026"/>
      <c r="L1087" s="1027"/>
      <c r="M1087" s="676"/>
    </row>
    <row r="1088" spans="2:19" x14ac:dyDescent="0.3">
      <c r="B1088" s="1018"/>
      <c r="C1088" s="887" t="s">
        <v>1422</v>
      </c>
      <c r="D1088" s="745" t="s">
        <v>834</v>
      </c>
      <c r="E1088" s="881" t="s">
        <v>120</v>
      </c>
      <c r="F1088" s="890">
        <v>1</v>
      </c>
      <c r="G1088" s="1729">
        <v>3.24</v>
      </c>
      <c r="H1088" s="1024"/>
      <c r="I1088" s="1025"/>
      <c r="J1088" s="1021">
        <f t="shared" si="43"/>
        <v>3.24</v>
      </c>
      <c r="K1088" s="1026"/>
      <c r="L1088" s="1027"/>
      <c r="M1088" s="676"/>
    </row>
    <row r="1089" spans="2:13" x14ac:dyDescent="0.3">
      <c r="B1089" s="1018"/>
      <c r="C1089" s="887" t="s">
        <v>1408</v>
      </c>
      <c r="D1089" s="745" t="s">
        <v>381</v>
      </c>
      <c r="E1089" s="881" t="s">
        <v>125</v>
      </c>
      <c r="F1089" s="737">
        <v>1</v>
      </c>
      <c r="G1089" s="1729">
        <v>6.16</v>
      </c>
      <c r="H1089" s="1024"/>
      <c r="I1089" s="1025"/>
      <c r="J1089" s="1021">
        <f t="shared" si="43"/>
        <v>6.16</v>
      </c>
      <c r="K1089" s="1026"/>
      <c r="L1089" s="1027"/>
      <c r="M1089" s="676"/>
    </row>
    <row r="1090" spans="2:13" x14ac:dyDescent="0.3">
      <c r="B1090" s="1018"/>
      <c r="C1090" s="887" t="s">
        <v>1425</v>
      </c>
      <c r="D1090" s="745" t="s">
        <v>138</v>
      </c>
      <c r="E1090" s="881" t="s">
        <v>125</v>
      </c>
      <c r="F1090" s="737">
        <v>1</v>
      </c>
      <c r="G1090" s="1729">
        <v>12.81</v>
      </c>
      <c r="H1090" s="1024"/>
      <c r="I1090" s="1025"/>
      <c r="J1090" s="1021">
        <f t="shared" si="43"/>
        <v>12.81</v>
      </c>
      <c r="K1090" s="1026"/>
      <c r="L1090" s="1027"/>
      <c r="M1090" s="676"/>
    </row>
    <row r="1091" spans="2:13" x14ac:dyDescent="0.3">
      <c r="B1091" s="1018"/>
      <c r="C1091" s="887" t="s">
        <v>2369</v>
      </c>
      <c r="D1091" s="745" t="s">
        <v>163</v>
      </c>
      <c r="E1091" s="881" t="s">
        <v>125</v>
      </c>
      <c r="F1091" s="737">
        <v>1</v>
      </c>
      <c r="G1091" s="1729">
        <v>5.4</v>
      </c>
      <c r="H1091" s="1024"/>
      <c r="I1091" s="1025"/>
      <c r="J1091" s="1021">
        <f t="shared" si="43"/>
        <v>5.4</v>
      </c>
      <c r="K1091" s="1026"/>
      <c r="L1091" s="1027"/>
      <c r="M1091" s="676"/>
    </row>
    <row r="1092" spans="2:13" x14ac:dyDescent="0.3">
      <c r="B1092" s="1018"/>
      <c r="C1092" s="887" t="s">
        <v>1409</v>
      </c>
      <c r="D1092" s="745" t="s">
        <v>3326</v>
      </c>
      <c r="E1092" s="881" t="s">
        <v>125</v>
      </c>
      <c r="F1092" s="737">
        <v>1</v>
      </c>
      <c r="G1092" s="1729">
        <v>13.4</v>
      </c>
      <c r="H1092" s="1024"/>
      <c r="I1092" s="1025"/>
      <c r="J1092" s="1021">
        <f t="shared" si="43"/>
        <v>13.4</v>
      </c>
      <c r="K1092" s="1026"/>
      <c r="L1092" s="1027"/>
      <c r="M1092" s="676"/>
    </row>
    <row r="1093" spans="2:13" x14ac:dyDescent="0.3">
      <c r="B1093" s="1018"/>
      <c r="C1093" s="887" t="s">
        <v>1420</v>
      </c>
      <c r="D1093" s="745" t="s">
        <v>570</v>
      </c>
      <c r="E1093" s="881" t="s">
        <v>125</v>
      </c>
      <c r="F1093" s="737">
        <v>1</v>
      </c>
      <c r="G1093" s="1729">
        <v>9.1</v>
      </c>
      <c r="H1093" s="1024"/>
      <c r="I1093" s="1025"/>
      <c r="J1093" s="1021">
        <f t="shared" si="43"/>
        <v>9.1</v>
      </c>
      <c r="K1093" s="1026"/>
      <c r="L1093" s="1027"/>
      <c r="M1093" s="676"/>
    </row>
    <row r="1094" spans="2:13" x14ac:dyDescent="0.25">
      <c r="B1094" s="1018"/>
      <c r="C1094" s="887" t="s">
        <v>1411</v>
      </c>
      <c r="D1094" s="745" t="s">
        <v>144</v>
      </c>
      <c r="E1094" s="881" t="s">
        <v>125</v>
      </c>
      <c r="F1094" s="892">
        <v>1</v>
      </c>
      <c r="G1094" s="1729">
        <v>16.21</v>
      </c>
      <c r="H1094" s="1024"/>
      <c r="I1094" s="1025"/>
      <c r="J1094" s="1021">
        <f t="shared" si="43"/>
        <v>16.21</v>
      </c>
      <c r="K1094" s="1026"/>
      <c r="L1094" s="1027"/>
      <c r="M1094" s="676"/>
    </row>
    <row r="1095" spans="2:13" x14ac:dyDescent="0.3">
      <c r="B1095" s="1018"/>
      <c r="C1095" s="887" t="s">
        <v>1423</v>
      </c>
      <c r="D1095" s="745" t="s">
        <v>177</v>
      </c>
      <c r="E1095" s="881" t="s">
        <v>786</v>
      </c>
      <c r="F1095" s="737">
        <v>1</v>
      </c>
      <c r="G1095" s="1729">
        <v>3.64</v>
      </c>
      <c r="H1095" s="1024"/>
      <c r="I1095" s="1025"/>
      <c r="J1095" s="1021">
        <f t="shared" si="43"/>
        <v>3.64</v>
      </c>
      <c r="K1095" s="1026"/>
      <c r="L1095" s="1027"/>
      <c r="M1095" s="676"/>
    </row>
    <row r="1096" spans="2:13" x14ac:dyDescent="0.25">
      <c r="B1096" s="1018"/>
      <c r="C1096" s="894"/>
      <c r="D1096" s="1712" t="s">
        <v>70</v>
      </c>
      <c r="E1096" s="1028"/>
      <c r="F1096" s="1029"/>
      <c r="G1096" s="1729"/>
      <c r="H1096" s="1024"/>
      <c r="I1096" s="1025"/>
      <c r="J1096" s="1021"/>
      <c r="K1096" s="1026"/>
      <c r="L1096" s="1027"/>
      <c r="M1096" s="676"/>
    </row>
    <row r="1097" spans="2:13" x14ac:dyDescent="0.25">
      <c r="B1097" s="1018"/>
      <c r="C1097" s="887" t="s">
        <v>1432</v>
      </c>
      <c r="D1097" s="745" t="s">
        <v>795</v>
      </c>
      <c r="E1097" s="896" t="s">
        <v>124</v>
      </c>
      <c r="F1097" s="892">
        <v>1</v>
      </c>
      <c r="G1097" s="1729">
        <v>4.6500000000000004</v>
      </c>
      <c r="H1097" s="1024"/>
      <c r="I1097" s="1025"/>
      <c r="J1097" s="1021">
        <f t="shared" si="43"/>
        <v>4.6500000000000004</v>
      </c>
      <c r="K1097" s="1026"/>
      <c r="L1097" s="1027"/>
      <c r="M1097" s="676"/>
    </row>
    <row r="1098" spans="2:13" x14ac:dyDescent="0.25">
      <c r="B1098" s="1018"/>
      <c r="C1098" s="887" t="s">
        <v>1427</v>
      </c>
      <c r="D1098" s="745" t="s">
        <v>122</v>
      </c>
      <c r="E1098" s="896" t="s">
        <v>788</v>
      </c>
      <c r="F1098" s="892">
        <v>1</v>
      </c>
      <c r="G1098" s="1729">
        <v>2.61</v>
      </c>
      <c r="H1098" s="1024"/>
      <c r="I1098" s="1025"/>
      <c r="J1098" s="1021">
        <f t="shared" si="43"/>
        <v>2.61</v>
      </c>
      <c r="K1098" s="1026"/>
      <c r="L1098" s="1027"/>
      <c r="M1098" s="676"/>
    </row>
    <row r="1099" spans="2:13" x14ac:dyDescent="0.25">
      <c r="B1099" s="1018"/>
      <c r="C1099" s="894"/>
      <c r="D1099" s="1712" t="s">
        <v>508</v>
      </c>
      <c r="E1099" s="1028"/>
      <c r="F1099" s="1029"/>
      <c r="G1099" s="1729"/>
      <c r="H1099" s="1024"/>
      <c r="I1099" s="1025"/>
      <c r="J1099" s="1021"/>
      <c r="K1099" s="1026"/>
      <c r="L1099" s="1027"/>
      <c r="M1099" s="676"/>
    </row>
    <row r="1100" spans="2:13" x14ac:dyDescent="0.25">
      <c r="B1100" s="1018"/>
      <c r="C1100" s="887" t="s">
        <v>1434</v>
      </c>
      <c r="D1100" s="745" t="s">
        <v>795</v>
      </c>
      <c r="E1100" s="896" t="s">
        <v>124</v>
      </c>
      <c r="F1100" s="892">
        <v>1</v>
      </c>
      <c r="G1100" s="1729">
        <v>4.5999999999999996</v>
      </c>
      <c r="H1100" s="1024"/>
      <c r="I1100" s="1025"/>
      <c r="J1100" s="1021">
        <f t="shared" ref="J1100:J1163" si="44">F1100*G1100</f>
        <v>4.5999999999999996</v>
      </c>
      <c r="K1100" s="1026"/>
      <c r="L1100" s="1027"/>
      <c r="M1100" s="676"/>
    </row>
    <row r="1101" spans="2:13" x14ac:dyDescent="0.25">
      <c r="B1101" s="1018"/>
      <c r="C1101" s="887" t="s">
        <v>1439</v>
      </c>
      <c r="D1101" s="745" t="s">
        <v>122</v>
      </c>
      <c r="E1101" s="896" t="s">
        <v>788</v>
      </c>
      <c r="F1101" s="892">
        <v>1</v>
      </c>
      <c r="G1101" s="1729">
        <v>2.39</v>
      </c>
      <c r="H1101" s="1024"/>
      <c r="I1101" s="1025"/>
      <c r="J1101" s="1021">
        <f t="shared" si="44"/>
        <v>2.39</v>
      </c>
      <c r="K1101" s="1026"/>
      <c r="L1101" s="1027"/>
      <c r="M1101" s="676"/>
    </row>
    <row r="1102" spans="2:13" x14ac:dyDescent="0.25">
      <c r="B1102" s="1018"/>
      <c r="C1102" s="894"/>
      <c r="D1102" s="1712" t="s">
        <v>197</v>
      </c>
      <c r="E1102" s="1028"/>
      <c r="F1102" s="1029"/>
      <c r="G1102" s="1729"/>
      <c r="H1102" s="1024"/>
      <c r="I1102" s="1025"/>
      <c r="J1102" s="1021"/>
      <c r="K1102" s="1026"/>
      <c r="L1102" s="1027"/>
      <c r="M1102" s="676"/>
    </row>
    <row r="1103" spans="2:13" x14ac:dyDescent="0.25">
      <c r="B1103" s="1018"/>
      <c r="C1103" s="887" t="s">
        <v>1451</v>
      </c>
      <c r="D1103" s="745" t="s">
        <v>795</v>
      </c>
      <c r="E1103" s="896" t="s">
        <v>124</v>
      </c>
      <c r="F1103" s="892">
        <v>1</v>
      </c>
      <c r="G1103" s="1729">
        <v>4.18</v>
      </c>
      <c r="H1103" s="1024"/>
      <c r="I1103" s="1025"/>
      <c r="J1103" s="1021">
        <f t="shared" si="44"/>
        <v>4.18</v>
      </c>
      <c r="K1103" s="1026"/>
      <c r="L1103" s="1027"/>
      <c r="M1103" s="676"/>
    </row>
    <row r="1104" spans="2:13" x14ac:dyDescent="0.25">
      <c r="B1104" s="1018"/>
      <c r="C1104" s="887" t="s">
        <v>2186</v>
      </c>
      <c r="D1104" s="745" t="s">
        <v>122</v>
      </c>
      <c r="E1104" s="896" t="s">
        <v>788</v>
      </c>
      <c r="F1104" s="892">
        <v>1</v>
      </c>
      <c r="G1104" s="1729">
        <v>2.15</v>
      </c>
      <c r="H1104" s="1024"/>
      <c r="I1104" s="1025"/>
      <c r="J1104" s="1021">
        <f t="shared" si="44"/>
        <v>2.15</v>
      </c>
      <c r="K1104" s="1026"/>
      <c r="L1104" s="1027"/>
      <c r="M1104" s="676"/>
    </row>
    <row r="1105" spans="1:20" x14ac:dyDescent="0.25">
      <c r="B1105" s="1018"/>
      <c r="C1105" s="894"/>
      <c r="D1105" s="1712" t="s">
        <v>199</v>
      </c>
      <c r="E1105" s="1028"/>
      <c r="F1105" s="1029"/>
      <c r="G1105" s="1729"/>
      <c r="H1105" s="1024"/>
      <c r="I1105" s="1025"/>
      <c r="J1105" s="1021"/>
      <c r="K1105" s="1026"/>
      <c r="L1105" s="1027"/>
      <c r="M1105" s="676"/>
    </row>
    <row r="1106" spans="1:20" x14ac:dyDescent="0.25">
      <c r="B1106" s="1018"/>
      <c r="C1106" s="887" t="s">
        <v>2228</v>
      </c>
      <c r="D1106" s="745" t="s">
        <v>795</v>
      </c>
      <c r="E1106" s="896" t="s">
        <v>124</v>
      </c>
      <c r="F1106" s="892">
        <v>1</v>
      </c>
      <c r="G1106" s="1729">
        <v>4.18</v>
      </c>
      <c r="H1106" s="1024"/>
      <c r="I1106" s="1025"/>
      <c r="J1106" s="1021">
        <f t="shared" si="44"/>
        <v>4.18</v>
      </c>
      <c r="K1106" s="1026"/>
      <c r="L1106" s="1027"/>
      <c r="M1106" s="676"/>
    </row>
    <row r="1107" spans="1:20" x14ac:dyDescent="0.25">
      <c r="B1107" s="1018"/>
      <c r="C1107" s="887" t="s">
        <v>2187</v>
      </c>
      <c r="D1107" s="745" t="s">
        <v>122</v>
      </c>
      <c r="E1107" s="896" t="s">
        <v>788</v>
      </c>
      <c r="F1107" s="892">
        <v>1</v>
      </c>
      <c r="G1107" s="1729">
        <v>2.38</v>
      </c>
      <c r="H1107" s="1024"/>
      <c r="I1107" s="1025"/>
      <c r="J1107" s="1021">
        <f t="shared" si="44"/>
        <v>2.38</v>
      </c>
      <c r="K1107" s="1026"/>
      <c r="L1107" s="1027"/>
      <c r="M1107" s="676"/>
    </row>
    <row r="1108" spans="1:20" x14ac:dyDescent="0.25">
      <c r="B1108" s="1018"/>
      <c r="C1108" s="894"/>
      <c r="D1108" s="1714" t="s">
        <v>200</v>
      </c>
      <c r="E1108" s="1028"/>
      <c r="F1108" s="1029"/>
      <c r="G1108" s="1729"/>
      <c r="H1108" s="1024"/>
      <c r="I1108" s="1025"/>
      <c r="J1108" s="1021"/>
      <c r="K1108" s="1026"/>
      <c r="L1108" s="1027"/>
      <c r="M1108" s="676"/>
    </row>
    <row r="1109" spans="1:20" x14ac:dyDescent="0.25">
      <c r="B1109" s="1018"/>
      <c r="C1109" s="894"/>
      <c r="D1109" s="1712" t="s">
        <v>1510</v>
      </c>
      <c r="E1109" s="1028"/>
      <c r="F1109" s="1029"/>
      <c r="G1109" s="1729"/>
      <c r="H1109" s="1024"/>
      <c r="I1109" s="1025"/>
      <c r="J1109" s="1021"/>
      <c r="K1109" s="1026"/>
      <c r="L1109" s="1027"/>
      <c r="M1109" s="676"/>
    </row>
    <row r="1110" spans="1:20" x14ac:dyDescent="0.3">
      <c r="B1110" s="1018"/>
      <c r="C1110" s="887" t="s">
        <v>1495</v>
      </c>
      <c r="D1110" s="745" t="s">
        <v>130</v>
      </c>
      <c r="E1110" s="896" t="s">
        <v>121</v>
      </c>
      <c r="F1110" s="737">
        <v>1</v>
      </c>
      <c r="G1110" s="1729">
        <v>3.94</v>
      </c>
      <c r="H1110" s="1024"/>
      <c r="I1110" s="1025"/>
      <c r="J1110" s="1021">
        <f t="shared" si="44"/>
        <v>3.94</v>
      </c>
      <c r="K1110" s="1026"/>
      <c r="L1110" s="1027"/>
      <c r="M1110" s="676"/>
    </row>
    <row r="1111" spans="1:20" x14ac:dyDescent="0.3">
      <c r="B1111" s="1018"/>
      <c r="C1111" s="887" t="s">
        <v>1496</v>
      </c>
      <c r="D1111" s="745" t="s">
        <v>218</v>
      </c>
      <c r="E1111" s="896" t="s">
        <v>121</v>
      </c>
      <c r="F1111" s="737">
        <v>1</v>
      </c>
      <c r="G1111" s="1729">
        <v>5.97</v>
      </c>
      <c r="H1111" s="1024"/>
      <c r="I1111" s="1025"/>
      <c r="J1111" s="1021">
        <f t="shared" si="44"/>
        <v>5.97</v>
      </c>
      <c r="K1111" s="1026"/>
      <c r="L1111" s="1027"/>
      <c r="M1111" s="676"/>
    </row>
    <row r="1112" spans="1:20" x14ac:dyDescent="0.3">
      <c r="B1112" s="1018"/>
      <c r="C1112" s="887" t="s">
        <v>1472</v>
      </c>
      <c r="D1112" s="745" t="s">
        <v>3327</v>
      </c>
      <c r="E1112" s="896" t="s">
        <v>121</v>
      </c>
      <c r="F1112" s="737">
        <v>1</v>
      </c>
      <c r="G1112" s="1729">
        <v>4.05</v>
      </c>
      <c r="H1112" s="1024"/>
      <c r="I1112" s="1025"/>
      <c r="J1112" s="1021">
        <f t="shared" si="44"/>
        <v>4.05</v>
      </c>
      <c r="K1112" s="1026"/>
      <c r="L1112" s="1027"/>
      <c r="M1112" s="676"/>
    </row>
    <row r="1113" spans="1:20" x14ac:dyDescent="0.3">
      <c r="B1113" s="1018"/>
      <c r="C1113" s="887" t="s">
        <v>1503</v>
      </c>
      <c r="D1113" s="745" t="s">
        <v>142</v>
      </c>
      <c r="E1113" s="896" t="s">
        <v>121</v>
      </c>
      <c r="F1113" s="737">
        <v>1</v>
      </c>
      <c r="G1113" s="1729">
        <v>3.98</v>
      </c>
      <c r="H1113" s="1024"/>
      <c r="I1113" s="1025"/>
      <c r="J1113" s="1021">
        <f t="shared" si="44"/>
        <v>3.98</v>
      </c>
      <c r="K1113" s="1026"/>
      <c r="L1113" s="1027"/>
      <c r="M1113" s="676"/>
    </row>
    <row r="1114" spans="1:20" x14ac:dyDescent="0.3">
      <c r="B1114" s="1018"/>
      <c r="C1114" s="887" t="s">
        <v>2203</v>
      </c>
      <c r="D1114" s="745" t="s">
        <v>821</v>
      </c>
      <c r="E1114" s="896" t="s">
        <v>121</v>
      </c>
      <c r="F1114" s="737">
        <v>1</v>
      </c>
      <c r="G1114" s="1729">
        <v>10.39</v>
      </c>
      <c r="H1114" s="1024"/>
      <c r="I1114" s="1025"/>
      <c r="J1114" s="1021">
        <f t="shared" si="44"/>
        <v>10.39</v>
      </c>
      <c r="K1114" s="1026"/>
      <c r="L1114" s="1027"/>
      <c r="M1114" s="676"/>
    </row>
    <row r="1115" spans="1:20" x14ac:dyDescent="0.3">
      <c r="B1115" s="1018"/>
      <c r="C1115" s="887" t="s">
        <v>1492</v>
      </c>
      <c r="D1115" s="745" t="s">
        <v>822</v>
      </c>
      <c r="E1115" s="896" t="s">
        <v>121</v>
      </c>
      <c r="F1115" s="737">
        <v>1</v>
      </c>
      <c r="G1115" s="1729">
        <v>10.24</v>
      </c>
      <c r="H1115" s="1024"/>
      <c r="I1115" s="1025"/>
      <c r="J1115" s="1021">
        <f t="shared" si="44"/>
        <v>10.24</v>
      </c>
      <c r="K1115" s="1026"/>
      <c r="L1115" s="1027"/>
      <c r="M1115" s="676"/>
    </row>
    <row r="1116" spans="1:20" x14ac:dyDescent="0.3">
      <c r="B1116" s="1018"/>
      <c r="C1116" s="887" t="s">
        <v>1475</v>
      </c>
      <c r="D1116" s="745" t="s">
        <v>122</v>
      </c>
      <c r="E1116" s="896" t="s">
        <v>121</v>
      </c>
      <c r="F1116" s="737">
        <v>1</v>
      </c>
      <c r="G1116" s="1729">
        <v>4.5</v>
      </c>
      <c r="H1116" s="1024"/>
      <c r="I1116" s="1025"/>
      <c r="J1116" s="1021">
        <f t="shared" si="44"/>
        <v>4.5</v>
      </c>
      <c r="K1116" s="1026"/>
      <c r="L1116" s="1027"/>
      <c r="M1116" s="676"/>
    </row>
    <row r="1117" spans="1:20" x14ac:dyDescent="0.3">
      <c r="B1117" s="1018"/>
      <c r="C1117" s="887" t="s">
        <v>1465</v>
      </c>
      <c r="D1117" s="745" t="s">
        <v>122</v>
      </c>
      <c r="E1117" s="896" t="s">
        <v>121</v>
      </c>
      <c r="F1117" s="737">
        <v>1</v>
      </c>
      <c r="G1117" s="1729">
        <v>4.5</v>
      </c>
      <c r="H1117" s="1024"/>
      <c r="I1117" s="1025"/>
      <c r="J1117" s="1021">
        <f t="shared" si="44"/>
        <v>4.5</v>
      </c>
      <c r="K1117" s="1026"/>
      <c r="L1117" s="1027"/>
      <c r="M1117" s="676"/>
    </row>
    <row r="1118" spans="1:20" ht="13.5" customHeight="1" x14ac:dyDescent="0.3">
      <c r="B1118" s="1018"/>
      <c r="C1118" s="887" t="s">
        <v>1471</v>
      </c>
      <c r="D1118" s="745" t="s">
        <v>1269</v>
      </c>
      <c r="E1118" s="881" t="s">
        <v>120</v>
      </c>
      <c r="F1118" s="737">
        <v>1</v>
      </c>
      <c r="G1118" s="1729">
        <v>6.08</v>
      </c>
      <c r="H1118" s="1024"/>
      <c r="I1118" s="1025"/>
      <c r="J1118" s="1021">
        <f t="shared" si="44"/>
        <v>6.08</v>
      </c>
      <c r="K1118" s="1026"/>
      <c r="L1118" s="1027"/>
      <c r="M1118" s="676"/>
    </row>
    <row r="1119" spans="1:20" ht="12.75" customHeight="1" x14ac:dyDescent="0.3">
      <c r="B1119" s="1018"/>
      <c r="C1119" s="887" t="s">
        <v>1498</v>
      </c>
      <c r="D1119" s="745" t="s">
        <v>3330</v>
      </c>
      <c r="E1119" s="881" t="s">
        <v>120</v>
      </c>
      <c r="F1119" s="737">
        <v>1</v>
      </c>
      <c r="G1119" s="1729">
        <v>4.58</v>
      </c>
      <c r="H1119" s="1024"/>
      <c r="I1119" s="1025"/>
      <c r="J1119" s="1021">
        <f t="shared" si="44"/>
        <v>4.58</v>
      </c>
      <c r="K1119" s="1026"/>
      <c r="L1119" s="1027"/>
      <c r="M1119" s="676"/>
    </row>
    <row r="1120" spans="1:20" s="90" customFormat="1" ht="12.75" customHeight="1" x14ac:dyDescent="0.3">
      <c r="A1120" s="213"/>
      <c r="B1120" s="1018"/>
      <c r="C1120" s="887" t="s">
        <v>1473</v>
      </c>
      <c r="D1120" s="745" t="s">
        <v>1474</v>
      </c>
      <c r="E1120" s="896" t="s">
        <v>782</v>
      </c>
      <c r="F1120" s="890">
        <v>1</v>
      </c>
      <c r="G1120" s="1729">
        <v>5.67</v>
      </c>
      <c r="H1120" s="1024"/>
      <c r="I1120" s="1025"/>
      <c r="J1120" s="1021">
        <f t="shared" si="44"/>
        <v>5.67</v>
      </c>
      <c r="K1120" s="1026"/>
      <c r="L1120" s="1027"/>
      <c r="M1120" s="676"/>
      <c r="N1120" s="84"/>
      <c r="O1120" s="84"/>
      <c r="P1120" s="84"/>
      <c r="Q1120" s="84"/>
      <c r="R1120" s="84"/>
      <c r="S1120" s="84"/>
      <c r="T1120" s="96"/>
    </row>
    <row r="1121" spans="2:13" x14ac:dyDescent="0.3">
      <c r="B1121" s="1018"/>
      <c r="C1121" s="887" t="s">
        <v>1468</v>
      </c>
      <c r="D1121" s="745" t="s">
        <v>1469</v>
      </c>
      <c r="E1121" s="896" t="s">
        <v>782</v>
      </c>
      <c r="F1121" s="737">
        <v>1</v>
      </c>
      <c r="G1121" s="1729">
        <v>4.05</v>
      </c>
      <c r="H1121" s="1024"/>
      <c r="I1121" s="1025"/>
      <c r="J1121" s="1021">
        <f t="shared" si="44"/>
        <v>4.05</v>
      </c>
      <c r="K1121" s="1026"/>
      <c r="L1121" s="1027"/>
      <c r="M1121" s="676"/>
    </row>
    <row r="1122" spans="2:13" x14ac:dyDescent="0.3">
      <c r="B1122" s="1018"/>
      <c r="C1122" s="887" t="s">
        <v>2206</v>
      </c>
      <c r="D1122" s="745" t="s">
        <v>1474</v>
      </c>
      <c r="E1122" s="896" t="s">
        <v>782</v>
      </c>
      <c r="F1122" s="737">
        <v>1</v>
      </c>
      <c r="G1122" s="1729">
        <v>6.24</v>
      </c>
      <c r="H1122" s="1024"/>
      <c r="I1122" s="1025"/>
      <c r="J1122" s="1021">
        <f t="shared" si="44"/>
        <v>6.24</v>
      </c>
      <c r="K1122" s="1026"/>
      <c r="L1122" s="1027"/>
      <c r="M1122" s="676"/>
    </row>
    <row r="1123" spans="2:13" x14ac:dyDescent="0.3">
      <c r="B1123" s="1018"/>
      <c r="C1123" s="887" t="s">
        <v>1508</v>
      </c>
      <c r="D1123" s="745" t="s">
        <v>795</v>
      </c>
      <c r="E1123" s="881" t="s">
        <v>128</v>
      </c>
      <c r="F1123" s="737">
        <v>1</v>
      </c>
      <c r="G1123" s="1729">
        <v>6.72</v>
      </c>
      <c r="H1123" s="1024"/>
      <c r="I1123" s="1025"/>
      <c r="J1123" s="1021">
        <f t="shared" si="44"/>
        <v>6.72</v>
      </c>
      <c r="K1123" s="1026"/>
      <c r="L1123" s="1027"/>
      <c r="M1123" s="676"/>
    </row>
    <row r="1124" spans="2:13" ht="12.75" customHeight="1" x14ac:dyDescent="0.3">
      <c r="B1124" s="1018"/>
      <c r="C1124" s="887" t="s">
        <v>1476</v>
      </c>
      <c r="D1124" s="745" t="s">
        <v>279</v>
      </c>
      <c r="E1124" s="881" t="s">
        <v>128</v>
      </c>
      <c r="F1124" s="737">
        <v>1</v>
      </c>
      <c r="G1124" s="1729">
        <v>12.04</v>
      </c>
      <c r="H1124" s="1024"/>
      <c r="I1124" s="1025"/>
      <c r="J1124" s="1021">
        <f t="shared" si="44"/>
        <v>12.04</v>
      </c>
      <c r="K1124" s="1026"/>
      <c r="L1124" s="1027"/>
      <c r="M1124" s="676"/>
    </row>
    <row r="1125" spans="2:13" ht="12.75" customHeight="1" x14ac:dyDescent="0.3">
      <c r="B1125" s="1018"/>
      <c r="C1125" s="887" t="s">
        <v>1485</v>
      </c>
      <c r="D1125" s="745" t="s">
        <v>275</v>
      </c>
      <c r="E1125" s="881" t="s">
        <v>128</v>
      </c>
      <c r="F1125" s="737">
        <v>1</v>
      </c>
      <c r="G1125" s="1729">
        <v>19.97</v>
      </c>
      <c r="H1125" s="1024"/>
      <c r="I1125" s="1025"/>
      <c r="J1125" s="1021">
        <f t="shared" si="44"/>
        <v>19.97</v>
      </c>
      <c r="K1125" s="1026"/>
      <c r="L1125" s="1027"/>
      <c r="M1125" s="676"/>
    </row>
    <row r="1126" spans="2:13" ht="12.75" customHeight="1" x14ac:dyDescent="0.3">
      <c r="B1126" s="1018"/>
      <c r="C1126" s="887" t="s">
        <v>1591</v>
      </c>
      <c r="D1126" s="745" t="s">
        <v>385</v>
      </c>
      <c r="E1126" s="881" t="s">
        <v>128</v>
      </c>
      <c r="F1126" s="737">
        <v>1</v>
      </c>
      <c r="G1126" s="1729">
        <v>30.43</v>
      </c>
      <c r="H1126" s="1024"/>
      <c r="I1126" s="1025"/>
      <c r="J1126" s="1021">
        <f t="shared" si="44"/>
        <v>30.43</v>
      </c>
      <c r="K1126" s="1026"/>
      <c r="L1126" s="1027"/>
      <c r="M1126" s="676"/>
    </row>
    <row r="1127" spans="2:13" ht="12.75" customHeight="1" x14ac:dyDescent="0.3">
      <c r="B1127" s="1018"/>
      <c r="C1127" s="887" t="s">
        <v>2273</v>
      </c>
      <c r="D1127" s="745" t="s">
        <v>2474</v>
      </c>
      <c r="E1127" s="881" t="s">
        <v>125</v>
      </c>
      <c r="F1127" s="737">
        <v>1</v>
      </c>
      <c r="G1127" s="1729">
        <v>11.82</v>
      </c>
      <c r="H1127" s="1024"/>
      <c r="I1127" s="1025"/>
      <c r="J1127" s="1021">
        <f t="shared" si="44"/>
        <v>11.82</v>
      </c>
      <c r="K1127" s="1026"/>
      <c r="L1127" s="1027"/>
      <c r="M1127" s="676"/>
    </row>
    <row r="1128" spans="2:13" ht="12.75" customHeight="1" x14ac:dyDescent="0.25">
      <c r="B1128" s="1018"/>
      <c r="C1128" s="887" t="s">
        <v>3328</v>
      </c>
      <c r="D1128" s="745" t="s">
        <v>3329</v>
      </c>
      <c r="E1128" s="881" t="s">
        <v>125</v>
      </c>
      <c r="F1128" s="892">
        <v>1</v>
      </c>
      <c r="G1128" s="1729">
        <v>90.78</v>
      </c>
      <c r="H1128" s="1024"/>
      <c r="I1128" s="1025"/>
      <c r="J1128" s="1021">
        <f t="shared" si="44"/>
        <v>90.78</v>
      </c>
      <c r="K1128" s="1026"/>
      <c r="L1128" s="1027"/>
      <c r="M1128" s="676"/>
    </row>
    <row r="1129" spans="2:13" x14ac:dyDescent="0.25">
      <c r="B1129" s="1018"/>
      <c r="C1129" s="887" t="s">
        <v>2377</v>
      </c>
      <c r="D1129" s="745" t="s">
        <v>360</v>
      </c>
      <c r="E1129" s="881" t="s">
        <v>125</v>
      </c>
      <c r="F1129" s="892">
        <v>1</v>
      </c>
      <c r="G1129" s="1729">
        <v>16.89</v>
      </c>
      <c r="H1129" s="1024"/>
      <c r="I1129" s="1025"/>
      <c r="J1129" s="1021">
        <f t="shared" si="44"/>
        <v>16.89</v>
      </c>
      <c r="K1129" s="1026"/>
      <c r="L1129" s="1027"/>
      <c r="M1129" s="676"/>
    </row>
    <row r="1130" spans="2:13" x14ac:dyDescent="0.3">
      <c r="B1130" s="1018"/>
      <c r="C1130" s="887" t="s">
        <v>1470</v>
      </c>
      <c r="D1130" s="745" t="s">
        <v>177</v>
      </c>
      <c r="E1130" s="881" t="s">
        <v>786</v>
      </c>
      <c r="F1130" s="737">
        <v>1</v>
      </c>
      <c r="G1130" s="1729">
        <v>4.05</v>
      </c>
      <c r="H1130" s="1024"/>
      <c r="I1130" s="1025"/>
      <c r="J1130" s="1021">
        <f t="shared" si="44"/>
        <v>4.05</v>
      </c>
      <c r="K1130" s="1026"/>
      <c r="L1130" s="1027"/>
      <c r="M1130" s="676"/>
    </row>
    <row r="1131" spans="2:13" x14ac:dyDescent="0.3">
      <c r="B1131" s="1018"/>
      <c r="C1131" s="887" t="s">
        <v>1514</v>
      </c>
      <c r="D1131" s="745" t="s">
        <v>1515</v>
      </c>
      <c r="E1131" s="881" t="s">
        <v>127</v>
      </c>
      <c r="F1131" s="737">
        <v>1</v>
      </c>
      <c r="G1131" s="1729">
        <v>6.08</v>
      </c>
      <c r="H1131" s="1024"/>
      <c r="I1131" s="1025"/>
      <c r="J1131" s="1021">
        <f t="shared" si="44"/>
        <v>6.08</v>
      </c>
      <c r="K1131" s="1026"/>
      <c r="L1131" s="1027"/>
      <c r="M1131" s="676"/>
    </row>
    <row r="1132" spans="2:13" x14ac:dyDescent="0.25">
      <c r="B1132" s="1018"/>
      <c r="C1132" s="894"/>
      <c r="D1132" s="1714" t="s">
        <v>200</v>
      </c>
      <c r="E1132" s="1028"/>
      <c r="F1132" s="1029"/>
      <c r="G1132" s="1729"/>
      <c r="H1132" s="1024"/>
      <c r="I1132" s="1025"/>
      <c r="J1132" s="1021"/>
      <c r="K1132" s="1026"/>
      <c r="L1132" s="1027"/>
      <c r="M1132" s="676"/>
    </row>
    <row r="1133" spans="2:13" x14ac:dyDescent="0.25">
      <c r="B1133" s="1018"/>
      <c r="C1133" s="894"/>
      <c r="D1133" s="1712" t="s">
        <v>1511</v>
      </c>
      <c r="E1133" s="1028"/>
      <c r="F1133" s="1029"/>
      <c r="G1133" s="1729"/>
      <c r="H1133" s="1024"/>
      <c r="I1133" s="1025"/>
      <c r="J1133" s="1021"/>
      <c r="K1133" s="1026"/>
      <c r="L1133" s="1027"/>
      <c r="M1133" s="676"/>
    </row>
    <row r="1134" spans="2:13" x14ac:dyDescent="0.3">
      <c r="B1134" s="1018"/>
      <c r="C1134" s="887" t="s">
        <v>1545</v>
      </c>
      <c r="D1134" s="745" t="s">
        <v>3331</v>
      </c>
      <c r="E1134" s="896" t="s">
        <v>121</v>
      </c>
      <c r="F1134" s="900">
        <v>1</v>
      </c>
      <c r="G1134" s="1729">
        <v>9.4499999999999993</v>
      </c>
      <c r="H1134" s="1024"/>
      <c r="I1134" s="1025"/>
      <c r="J1134" s="1021">
        <f t="shared" si="44"/>
        <v>9.4499999999999993</v>
      </c>
      <c r="K1134" s="1026"/>
      <c r="L1134" s="1027"/>
      <c r="M1134" s="676"/>
    </row>
    <row r="1135" spans="2:13" x14ac:dyDescent="0.3">
      <c r="B1135" s="1018"/>
      <c r="C1135" s="887" t="s">
        <v>1551</v>
      </c>
      <c r="D1135" s="745" t="s">
        <v>3335</v>
      </c>
      <c r="E1135" s="896" t="s">
        <v>121</v>
      </c>
      <c r="F1135" s="737">
        <v>1</v>
      </c>
      <c r="G1135" s="1729">
        <v>4.0999999999999996</v>
      </c>
      <c r="H1135" s="1024"/>
      <c r="I1135" s="1025"/>
      <c r="J1135" s="1021">
        <f t="shared" si="44"/>
        <v>4.0999999999999996</v>
      </c>
      <c r="K1135" s="1026"/>
      <c r="L1135" s="1027"/>
      <c r="M1135" s="676"/>
    </row>
    <row r="1136" spans="2:13" x14ac:dyDescent="0.3">
      <c r="B1136" s="1018"/>
      <c r="C1136" s="887" t="s">
        <v>1564</v>
      </c>
      <c r="D1136" s="745" t="s">
        <v>130</v>
      </c>
      <c r="E1136" s="896" t="s">
        <v>121</v>
      </c>
      <c r="F1136" s="737">
        <v>1</v>
      </c>
      <c r="G1136" s="1729">
        <v>3.51</v>
      </c>
      <c r="H1136" s="1024"/>
      <c r="I1136" s="1025"/>
      <c r="J1136" s="1021">
        <f t="shared" si="44"/>
        <v>3.51</v>
      </c>
      <c r="K1136" s="1026"/>
      <c r="L1136" s="1027"/>
      <c r="M1136" s="676"/>
    </row>
    <row r="1137" spans="2:19" x14ac:dyDescent="0.3">
      <c r="B1137" s="1018"/>
      <c r="C1137" s="887" t="s">
        <v>1552</v>
      </c>
      <c r="D1137" s="745" t="s">
        <v>252</v>
      </c>
      <c r="E1137" s="896" t="s">
        <v>121</v>
      </c>
      <c r="F1137" s="737">
        <v>1</v>
      </c>
      <c r="G1137" s="1729">
        <v>3.61</v>
      </c>
      <c r="H1137" s="1024"/>
      <c r="I1137" s="1025"/>
      <c r="J1137" s="1021">
        <f t="shared" si="44"/>
        <v>3.61</v>
      </c>
      <c r="K1137" s="1026"/>
      <c r="L1137" s="1027"/>
      <c r="M1137" s="676"/>
    </row>
    <row r="1138" spans="2:19" x14ac:dyDescent="0.3">
      <c r="B1138" s="1018"/>
      <c r="C1138" s="887" t="s">
        <v>1547</v>
      </c>
      <c r="D1138" s="745" t="s">
        <v>156</v>
      </c>
      <c r="E1138" s="896" t="s">
        <v>121</v>
      </c>
      <c r="F1138" s="737">
        <v>1</v>
      </c>
      <c r="G1138" s="1729">
        <v>6.48</v>
      </c>
      <c r="H1138" s="1024"/>
      <c r="I1138" s="1025"/>
      <c r="J1138" s="1021">
        <f t="shared" si="44"/>
        <v>6.48</v>
      </c>
      <c r="K1138" s="1026"/>
      <c r="L1138" s="1027"/>
      <c r="M1138" s="676"/>
    </row>
    <row r="1139" spans="2:19" x14ac:dyDescent="0.3">
      <c r="B1139" s="1018"/>
      <c r="C1139" s="887" t="s">
        <v>1530</v>
      </c>
      <c r="D1139" s="745" t="s">
        <v>1529</v>
      </c>
      <c r="E1139" s="896" t="s">
        <v>121</v>
      </c>
      <c r="F1139" s="890">
        <v>1</v>
      </c>
      <c r="G1139" s="1729">
        <v>6.34</v>
      </c>
      <c r="H1139" s="1024"/>
      <c r="I1139" s="1025"/>
      <c r="J1139" s="1021">
        <f t="shared" si="44"/>
        <v>6.34</v>
      </c>
      <c r="K1139" s="1026"/>
      <c r="L1139" s="1027"/>
      <c r="M1139" s="676"/>
    </row>
    <row r="1140" spans="2:19" ht="16.5" customHeight="1" x14ac:dyDescent="0.25">
      <c r="B1140" s="1018"/>
      <c r="C1140" s="887" t="s">
        <v>1549</v>
      </c>
      <c r="D1140" s="745" t="s">
        <v>3339</v>
      </c>
      <c r="E1140" s="896" t="s">
        <v>121</v>
      </c>
      <c r="F1140" s="901">
        <v>1</v>
      </c>
      <c r="G1140" s="1729">
        <v>8.64</v>
      </c>
      <c r="H1140" s="1024"/>
      <c r="I1140" s="1025"/>
      <c r="J1140" s="1021">
        <f t="shared" si="44"/>
        <v>8.64</v>
      </c>
      <c r="K1140" s="1026"/>
      <c r="L1140" s="1027"/>
      <c r="M1140" s="676"/>
    </row>
    <row r="1141" spans="2:19" s="88" customFormat="1" x14ac:dyDescent="0.25">
      <c r="B1141" s="1018"/>
      <c r="C1141" s="887" t="s">
        <v>1542</v>
      </c>
      <c r="D1141" s="745" t="s">
        <v>2391</v>
      </c>
      <c r="E1141" s="896" t="s">
        <v>121</v>
      </c>
      <c r="F1141" s="901">
        <v>1</v>
      </c>
      <c r="G1141" s="1729">
        <v>26.32</v>
      </c>
      <c r="H1141" s="1024"/>
      <c r="I1141" s="1025"/>
      <c r="J1141" s="1021">
        <f t="shared" si="44"/>
        <v>26.32</v>
      </c>
      <c r="K1141" s="1026"/>
      <c r="L1141" s="1027"/>
      <c r="M1141" s="676"/>
      <c r="N1141" s="84"/>
      <c r="O1141" s="84"/>
      <c r="P1141" s="84"/>
      <c r="Q1141" s="84"/>
      <c r="R1141" s="84"/>
      <c r="S1141" s="84"/>
    </row>
    <row r="1142" spans="2:19" s="88" customFormat="1" ht="18" customHeight="1" x14ac:dyDescent="0.3">
      <c r="B1142" s="1018"/>
      <c r="C1142" s="887" t="s">
        <v>1504</v>
      </c>
      <c r="D1142" s="745" t="s">
        <v>141</v>
      </c>
      <c r="E1142" s="896" t="s">
        <v>121</v>
      </c>
      <c r="F1142" s="737">
        <v>1</v>
      </c>
      <c r="G1142" s="1729">
        <v>5.46</v>
      </c>
      <c r="H1142" s="1024"/>
      <c r="I1142" s="1025"/>
      <c r="J1142" s="1021">
        <f t="shared" si="44"/>
        <v>5.46</v>
      </c>
      <c r="K1142" s="1026"/>
      <c r="L1142" s="1027"/>
      <c r="M1142" s="676"/>
    </row>
    <row r="1143" spans="2:19" s="88" customFormat="1" ht="12.75" customHeight="1" x14ac:dyDescent="0.3">
      <c r="B1143" s="1018"/>
      <c r="C1143" s="887" t="s">
        <v>1554</v>
      </c>
      <c r="D1143" s="745" t="s">
        <v>337</v>
      </c>
      <c r="E1143" s="896" t="s">
        <v>121</v>
      </c>
      <c r="F1143" s="890">
        <v>1</v>
      </c>
      <c r="G1143" s="1729">
        <v>13.22</v>
      </c>
      <c r="H1143" s="1024"/>
      <c r="I1143" s="1025"/>
      <c r="J1143" s="1021">
        <f t="shared" si="44"/>
        <v>13.22</v>
      </c>
      <c r="K1143" s="1026"/>
      <c r="L1143" s="1027"/>
      <c r="M1143" s="676"/>
    </row>
    <row r="1144" spans="2:19" ht="12.75" customHeight="1" x14ac:dyDescent="0.3">
      <c r="B1144" s="1018"/>
      <c r="C1144" s="887" t="s">
        <v>1551</v>
      </c>
      <c r="D1144" s="745" t="s">
        <v>336</v>
      </c>
      <c r="E1144" s="896" t="s">
        <v>121</v>
      </c>
      <c r="F1144" s="890">
        <v>1</v>
      </c>
      <c r="G1144" s="1729">
        <v>12.92</v>
      </c>
      <c r="H1144" s="1024"/>
      <c r="I1144" s="1025"/>
      <c r="J1144" s="1021">
        <f t="shared" si="44"/>
        <v>12.92</v>
      </c>
      <c r="K1144" s="1026"/>
      <c r="L1144" s="1027"/>
      <c r="M1144" s="676"/>
    </row>
    <row r="1145" spans="2:19" x14ac:dyDescent="0.3">
      <c r="B1145" s="1018"/>
      <c r="C1145" s="887" t="s">
        <v>1548</v>
      </c>
      <c r="D1145" s="745" t="s">
        <v>1493</v>
      </c>
      <c r="E1145" s="896" t="s">
        <v>121</v>
      </c>
      <c r="F1145" s="890">
        <v>1</v>
      </c>
      <c r="G1145" s="1729">
        <v>7.74</v>
      </c>
      <c r="H1145" s="1024"/>
      <c r="I1145" s="1025"/>
      <c r="J1145" s="1021">
        <f t="shared" si="44"/>
        <v>7.74</v>
      </c>
      <c r="K1145" s="1026"/>
      <c r="L1145" s="1027"/>
      <c r="M1145" s="676"/>
    </row>
    <row r="1146" spans="2:19" x14ac:dyDescent="0.3">
      <c r="B1146" s="1018"/>
      <c r="C1146" s="887" t="s">
        <v>1579</v>
      </c>
      <c r="D1146" s="745" t="s">
        <v>1493</v>
      </c>
      <c r="E1146" s="896" t="s">
        <v>121</v>
      </c>
      <c r="F1146" s="890">
        <v>1</v>
      </c>
      <c r="G1146" s="1729">
        <v>7.76</v>
      </c>
      <c r="H1146" s="1024"/>
      <c r="I1146" s="1025"/>
      <c r="J1146" s="1021">
        <f t="shared" si="44"/>
        <v>7.76</v>
      </c>
      <c r="K1146" s="1026"/>
      <c r="L1146" s="1027"/>
      <c r="M1146" s="676"/>
    </row>
    <row r="1147" spans="2:19" x14ac:dyDescent="0.3">
      <c r="B1147" s="1018"/>
      <c r="C1147" s="887" t="s">
        <v>2394</v>
      </c>
      <c r="D1147" s="745" t="s">
        <v>3332</v>
      </c>
      <c r="E1147" s="881" t="s">
        <v>120</v>
      </c>
      <c r="F1147" s="900">
        <v>1</v>
      </c>
      <c r="G1147" s="1729">
        <v>12.36</v>
      </c>
      <c r="H1147" s="1024"/>
      <c r="I1147" s="1025"/>
      <c r="J1147" s="1021">
        <f t="shared" si="44"/>
        <v>12.36</v>
      </c>
      <c r="K1147" s="1026"/>
      <c r="L1147" s="1027"/>
      <c r="M1147" s="676"/>
    </row>
    <row r="1148" spans="2:19" x14ac:dyDescent="0.3">
      <c r="B1148" s="1018"/>
      <c r="C1148" s="887" t="s">
        <v>1566</v>
      </c>
      <c r="D1148" s="745" t="s">
        <v>827</v>
      </c>
      <c r="E1148" s="881" t="s">
        <v>120</v>
      </c>
      <c r="F1148" s="737">
        <v>1</v>
      </c>
      <c r="G1148" s="1729">
        <v>3.36</v>
      </c>
      <c r="H1148" s="1024"/>
      <c r="I1148" s="1025"/>
      <c r="J1148" s="1021">
        <f t="shared" si="44"/>
        <v>3.36</v>
      </c>
      <c r="K1148" s="1026"/>
      <c r="L1148" s="1027"/>
      <c r="M1148" s="676"/>
    </row>
    <row r="1149" spans="2:19" x14ac:dyDescent="0.3">
      <c r="B1149" s="1018"/>
      <c r="C1149" s="887" t="s">
        <v>1567</v>
      </c>
      <c r="D1149" s="745" t="s">
        <v>826</v>
      </c>
      <c r="E1149" s="881" t="s">
        <v>120</v>
      </c>
      <c r="F1149" s="737">
        <v>1</v>
      </c>
      <c r="G1149" s="1729">
        <v>3.36</v>
      </c>
      <c r="H1149" s="1024"/>
      <c r="I1149" s="1025"/>
      <c r="J1149" s="1021">
        <f t="shared" si="44"/>
        <v>3.36</v>
      </c>
      <c r="K1149" s="1026"/>
      <c r="L1149" s="1027"/>
      <c r="M1149" s="676"/>
    </row>
    <row r="1150" spans="2:19" x14ac:dyDescent="0.3">
      <c r="B1150" s="1018"/>
      <c r="C1150" s="887" t="s">
        <v>1531</v>
      </c>
      <c r="D1150" s="745" t="s">
        <v>1269</v>
      </c>
      <c r="E1150" s="881" t="s">
        <v>120</v>
      </c>
      <c r="F1150" s="737">
        <v>1</v>
      </c>
      <c r="G1150" s="1729">
        <v>4.68</v>
      </c>
      <c r="H1150" s="1024"/>
      <c r="I1150" s="1025"/>
      <c r="J1150" s="1021">
        <f t="shared" si="44"/>
        <v>4.68</v>
      </c>
      <c r="K1150" s="1026"/>
      <c r="L1150" s="1027"/>
      <c r="M1150" s="676"/>
    </row>
    <row r="1151" spans="2:19" x14ac:dyDescent="0.3">
      <c r="B1151" s="1018"/>
      <c r="C1151" s="887" t="s">
        <v>1540</v>
      </c>
      <c r="D1151" s="745" t="s">
        <v>155</v>
      </c>
      <c r="E1151" s="881" t="s">
        <v>128</v>
      </c>
      <c r="F1151" s="737">
        <v>1</v>
      </c>
      <c r="G1151" s="1729">
        <v>11</v>
      </c>
      <c r="H1151" s="1024"/>
      <c r="I1151" s="1025"/>
      <c r="J1151" s="1021">
        <f t="shared" si="44"/>
        <v>11</v>
      </c>
      <c r="K1151" s="1026"/>
      <c r="L1151" s="1027"/>
      <c r="M1151" s="676"/>
    </row>
    <row r="1152" spans="2:19" x14ac:dyDescent="0.3">
      <c r="B1152" s="1018"/>
      <c r="C1152" s="887" t="s">
        <v>1570</v>
      </c>
      <c r="D1152" s="745" t="s">
        <v>803</v>
      </c>
      <c r="E1152" s="881" t="s">
        <v>128</v>
      </c>
      <c r="F1152" s="737">
        <v>1</v>
      </c>
      <c r="G1152" s="1729">
        <v>15.93</v>
      </c>
      <c r="H1152" s="1024"/>
      <c r="I1152" s="1025"/>
      <c r="J1152" s="1021">
        <f t="shared" si="44"/>
        <v>15.93</v>
      </c>
      <c r="K1152" s="1026"/>
      <c r="L1152" s="1027"/>
      <c r="M1152" s="676"/>
    </row>
    <row r="1153" spans="2:19" x14ac:dyDescent="0.3">
      <c r="B1153" s="1018"/>
      <c r="C1153" s="887" t="s">
        <v>1571</v>
      </c>
      <c r="D1153" s="745" t="s">
        <v>3333</v>
      </c>
      <c r="E1153" s="881" t="s">
        <v>128</v>
      </c>
      <c r="F1153" s="737">
        <v>1</v>
      </c>
      <c r="G1153" s="1729">
        <v>12.02</v>
      </c>
      <c r="H1153" s="1024"/>
      <c r="I1153" s="1025"/>
      <c r="J1153" s="1021">
        <f t="shared" si="44"/>
        <v>12.02</v>
      </c>
      <c r="K1153" s="1026"/>
      <c r="L1153" s="1027"/>
      <c r="M1153" s="676"/>
    </row>
    <row r="1154" spans="2:19" x14ac:dyDescent="0.3">
      <c r="B1154" s="1018"/>
      <c r="C1154" s="887" t="s">
        <v>1516</v>
      </c>
      <c r="D1154" s="745" t="s">
        <v>3334</v>
      </c>
      <c r="E1154" s="881" t="s">
        <v>128</v>
      </c>
      <c r="F1154" s="737">
        <v>1</v>
      </c>
      <c r="G1154" s="1729">
        <v>87.1</v>
      </c>
      <c r="H1154" s="1024"/>
      <c r="I1154" s="1025"/>
      <c r="J1154" s="1021">
        <f t="shared" si="44"/>
        <v>87.1</v>
      </c>
      <c r="K1154" s="1026"/>
      <c r="L1154" s="1027"/>
      <c r="M1154" s="676"/>
    </row>
    <row r="1155" spans="2:19" x14ac:dyDescent="0.3">
      <c r="B1155" s="1018"/>
      <c r="C1155" s="887" t="s">
        <v>1518</v>
      </c>
      <c r="D1155" s="745" t="s">
        <v>687</v>
      </c>
      <c r="E1155" s="881" t="s">
        <v>128</v>
      </c>
      <c r="F1155" s="737">
        <v>1</v>
      </c>
      <c r="G1155" s="1729">
        <v>14.57</v>
      </c>
      <c r="H1155" s="1024"/>
      <c r="I1155" s="1025"/>
      <c r="J1155" s="1021">
        <f t="shared" si="44"/>
        <v>14.57</v>
      </c>
      <c r="K1155" s="1026"/>
      <c r="L1155" s="1027"/>
      <c r="M1155" s="676"/>
    </row>
    <row r="1156" spans="2:19" x14ac:dyDescent="0.3">
      <c r="B1156" s="1018"/>
      <c r="C1156" s="887" t="s">
        <v>1573</v>
      </c>
      <c r="D1156" s="745" t="s">
        <v>795</v>
      </c>
      <c r="E1156" s="881" t="s">
        <v>128</v>
      </c>
      <c r="F1156" s="737">
        <v>1</v>
      </c>
      <c r="G1156" s="1729">
        <v>4.95</v>
      </c>
      <c r="H1156" s="1024"/>
      <c r="I1156" s="1025"/>
      <c r="J1156" s="1021">
        <f t="shared" si="44"/>
        <v>4.95</v>
      </c>
      <c r="K1156" s="1026"/>
      <c r="L1156" s="1027"/>
      <c r="M1156" s="676"/>
    </row>
    <row r="1157" spans="2:19" x14ac:dyDescent="0.3">
      <c r="B1157" s="1018"/>
      <c r="C1157" s="887" t="s">
        <v>1575</v>
      </c>
      <c r="D1157" s="745" t="s">
        <v>1576</v>
      </c>
      <c r="E1157" s="881" t="s">
        <v>125</v>
      </c>
      <c r="F1157" s="900">
        <v>1</v>
      </c>
      <c r="G1157" s="1729">
        <v>7.33</v>
      </c>
      <c r="H1157" s="1024"/>
      <c r="I1157" s="1025"/>
      <c r="J1157" s="1021">
        <f t="shared" si="44"/>
        <v>7.33</v>
      </c>
      <c r="K1157" s="1026"/>
      <c r="L1157" s="1027"/>
      <c r="M1157" s="676"/>
    </row>
    <row r="1158" spans="2:19" x14ac:dyDescent="0.3">
      <c r="B1158" s="1018"/>
      <c r="C1158" s="887" t="s">
        <v>2291</v>
      </c>
      <c r="D1158" s="745" t="s">
        <v>694</v>
      </c>
      <c r="E1158" s="881" t="s">
        <v>125</v>
      </c>
      <c r="F1158" s="737">
        <v>1</v>
      </c>
      <c r="G1158" s="1729">
        <v>7.09</v>
      </c>
      <c r="H1158" s="1024"/>
      <c r="I1158" s="1025"/>
      <c r="J1158" s="1021">
        <f t="shared" si="44"/>
        <v>7.09</v>
      </c>
      <c r="K1158" s="1026"/>
      <c r="L1158" s="1027"/>
      <c r="M1158" s="676"/>
    </row>
    <row r="1159" spans="2:19" x14ac:dyDescent="0.3">
      <c r="B1159" s="1018"/>
      <c r="C1159" s="887" t="s">
        <v>1524</v>
      </c>
      <c r="D1159" s="745" t="s">
        <v>581</v>
      </c>
      <c r="E1159" s="881" t="s">
        <v>125</v>
      </c>
      <c r="F1159" s="890">
        <v>1</v>
      </c>
      <c r="G1159" s="1729">
        <v>8.4499999999999993</v>
      </c>
      <c r="H1159" s="1024"/>
      <c r="I1159" s="1025"/>
      <c r="J1159" s="1021">
        <f t="shared" si="44"/>
        <v>8.4499999999999993</v>
      </c>
      <c r="K1159" s="1026"/>
      <c r="L1159" s="1027"/>
      <c r="M1159" s="676"/>
    </row>
    <row r="1160" spans="2:19" x14ac:dyDescent="0.3">
      <c r="B1160" s="1018"/>
      <c r="C1160" s="887" t="s">
        <v>1532</v>
      </c>
      <c r="D1160" s="745" t="s">
        <v>581</v>
      </c>
      <c r="E1160" s="881" t="s">
        <v>125</v>
      </c>
      <c r="F1160" s="890">
        <v>1</v>
      </c>
      <c r="G1160" s="1729">
        <v>4.24</v>
      </c>
      <c r="H1160" s="1024"/>
      <c r="I1160" s="1025"/>
      <c r="J1160" s="1021">
        <f t="shared" si="44"/>
        <v>4.24</v>
      </c>
      <c r="K1160" s="1026"/>
      <c r="L1160" s="1027"/>
      <c r="M1160" s="676"/>
    </row>
    <row r="1161" spans="2:19" x14ac:dyDescent="0.25">
      <c r="B1161" s="1018"/>
      <c r="C1161" s="887" t="s">
        <v>3343</v>
      </c>
      <c r="D1161" s="745" t="s">
        <v>3344</v>
      </c>
      <c r="E1161" s="881" t="s">
        <v>125</v>
      </c>
      <c r="F1161" s="892">
        <v>1</v>
      </c>
      <c r="G1161" s="1729">
        <v>29.61</v>
      </c>
      <c r="H1161" s="1024"/>
      <c r="I1161" s="1025"/>
      <c r="J1161" s="1021">
        <f t="shared" si="44"/>
        <v>29.61</v>
      </c>
      <c r="K1161" s="1026"/>
      <c r="L1161" s="1027"/>
      <c r="M1161" s="676"/>
    </row>
    <row r="1162" spans="2:19" ht="27.6" x14ac:dyDescent="0.25">
      <c r="B1162" s="1018"/>
      <c r="C1162" s="887" t="s">
        <v>3345</v>
      </c>
      <c r="D1162" s="745" t="s">
        <v>3346</v>
      </c>
      <c r="E1162" s="881" t="s">
        <v>125</v>
      </c>
      <c r="F1162" s="892">
        <v>1</v>
      </c>
      <c r="G1162" s="1729">
        <v>187.66</v>
      </c>
      <c r="H1162" s="1024"/>
      <c r="I1162" s="1025"/>
      <c r="J1162" s="1021">
        <f t="shared" si="44"/>
        <v>187.66</v>
      </c>
      <c r="K1162" s="1026"/>
      <c r="L1162" s="1027"/>
      <c r="M1162" s="676"/>
    </row>
    <row r="1163" spans="2:19" x14ac:dyDescent="0.25">
      <c r="B1163" s="1018"/>
      <c r="C1163" s="887" t="s">
        <v>1581</v>
      </c>
      <c r="D1163" s="745" t="s">
        <v>138</v>
      </c>
      <c r="E1163" s="881" t="s">
        <v>125</v>
      </c>
      <c r="F1163" s="892">
        <v>1</v>
      </c>
      <c r="G1163" s="1729">
        <v>27.3</v>
      </c>
      <c r="H1163" s="1024"/>
      <c r="I1163" s="1025"/>
      <c r="J1163" s="1021">
        <f t="shared" si="44"/>
        <v>27.3</v>
      </c>
      <c r="K1163" s="1026"/>
      <c r="L1163" s="1027"/>
      <c r="M1163" s="676"/>
    </row>
    <row r="1164" spans="2:19" x14ac:dyDescent="0.3">
      <c r="B1164" s="1018"/>
      <c r="C1164" s="887" t="s">
        <v>1565</v>
      </c>
      <c r="D1164" s="745" t="s">
        <v>177</v>
      </c>
      <c r="E1164" s="881" t="s">
        <v>786</v>
      </c>
      <c r="F1164" s="737">
        <v>1</v>
      </c>
      <c r="G1164" s="1729">
        <v>3.95</v>
      </c>
      <c r="H1164" s="1024"/>
      <c r="I1164" s="1025"/>
      <c r="J1164" s="1021">
        <f t="shared" ref="J1164:J1168" si="45">F1164*G1164</f>
        <v>3.95</v>
      </c>
      <c r="K1164" s="1026"/>
      <c r="L1164" s="1027"/>
      <c r="M1164" s="676"/>
    </row>
    <row r="1165" spans="2:19" x14ac:dyDescent="0.3">
      <c r="B1165" s="1018"/>
      <c r="C1165" s="887" t="s">
        <v>1580</v>
      </c>
      <c r="D1165" s="745" t="s">
        <v>177</v>
      </c>
      <c r="E1165" s="881" t="s">
        <v>786</v>
      </c>
      <c r="F1165" s="737">
        <v>1</v>
      </c>
      <c r="G1165" s="1729">
        <v>3.41</v>
      </c>
      <c r="H1165" s="1024"/>
      <c r="I1165" s="1025"/>
      <c r="J1165" s="1021">
        <f t="shared" si="45"/>
        <v>3.41</v>
      </c>
      <c r="K1165" s="1026"/>
      <c r="L1165" s="1027"/>
      <c r="M1165" s="676"/>
    </row>
    <row r="1166" spans="2:19" ht="14.25" customHeight="1" x14ac:dyDescent="0.25">
      <c r="B1166" s="1018"/>
      <c r="C1166" s="887" t="s">
        <v>3340</v>
      </c>
      <c r="D1166" s="745" t="s">
        <v>3341</v>
      </c>
      <c r="E1166" s="896" t="s">
        <v>792</v>
      </c>
      <c r="F1166" s="901">
        <v>1</v>
      </c>
      <c r="G1166" s="1729">
        <v>44.86</v>
      </c>
      <c r="H1166" s="1024"/>
      <c r="I1166" s="1025"/>
      <c r="J1166" s="1021">
        <f t="shared" si="45"/>
        <v>44.86</v>
      </c>
      <c r="K1166" s="1026"/>
      <c r="L1166" s="1027"/>
      <c r="M1166" s="676"/>
    </row>
    <row r="1167" spans="2:19" s="88" customFormat="1" x14ac:dyDescent="0.25">
      <c r="B1167" s="1018"/>
      <c r="C1167" s="887" t="s">
        <v>1538</v>
      </c>
      <c r="D1167" s="745" t="s">
        <v>773</v>
      </c>
      <c r="E1167" s="896" t="s">
        <v>792</v>
      </c>
      <c r="F1167" s="901">
        <v>1</v>
      </c>
      <c r="G1167" s="1729">
        <v>42.23</v>
      </c>
      <c r="H1167" s="1024"/>
      <c r="I1167" s="1025"/>
      <c r="J1167" s="1021">
        <f t="shared" si="45"/>
        <v>42.23</v>
      </c>
      <c r="K1167" s="1026"/>
      <c r="L1167" s="1027"/>
      <c r="M1167" s="676"/>
      <c r="N1167" s="84"/>
      <c r="O1167" s="84"/>
      <c r="P1167" s="84"/>
      <c r="Q1167" s="84"/>
      <c r="R1167" s="84"/>
      <c r="S1167" s="84"/>
    </row>
    <row r="1168" spans="2:19" s="88" customFormat="1" ht="18" customHeight="1" x14ac:dyDescent="0.3">
      <c r="B1168" s="1018"/>
      <c r="C1168" s="887" t="s">
        <v>2991</v>
      </c>
      <c r="D1168" s="745" t="s">
        <v>3336</v>
      </c>
      <c r="E1168" s="896"/>
      <c r="F1168" s="737">
        <v>1</v>
      </c>
      <c r="G1168" s="1729">
        <v>6.08</v>
      </c>
      <c r="H1168" s="1024"/>
      <c r="I1168" s="1025"/>
      <c r="J1168" s="1021">
        <f t="shared" si="45"/>
        <v>6.08</v>
      </c>
      <c r="K1168" s="1026"/>
      <c r="L1168" s="1027"/>
      <c r="M1168" s="676"/>
    </row>
    <row r="1169" spans="2:19" s="88" customFormat="1" ht="12.75" customHeight="1" x14ac:dyDescent="0.3">
      <c r="B1169" s="1018"/>
      <c r="C1169" s="894"/>
      <c r="D1169" s="1714" t="s">
        <v>200</v>
      </c>
      <c r="E1169" s="1028"/>
      <c r="F1169" s="740"/>
      <c r="G1169" s="1729"/>
      <c r="H1169" s="1024"/>
      <c r="I1169" s="1025"/>
      <c r="J1169" s="1021"/>
      <c r="K1169" s="1026"/>
      <c r="L1169" s="1027"/>
      <c r="M1169" s="676"/>
    </row>
    <row r="1170" spans="2:19" ht="12.75" customHeight="1" x14ac:dyDescent="0.3">
      <c r="B1170" s="1018"/>
      <c r="C1170" s="894"/>
      <c r="D1170" s="1712" t="s">
        <v>1639</v>
      </c>
      <c r="E1170" s="1028"/>
      <c r="F1170" s="740"/>
      <c r="G1170" s="1729"/>
      <c r="H1170" s="1024"/>
      <c r="I1170" s="1025"/>
      <c r="J1170" s="1021"/>
      <c r="K1170" s="1026"/>
      <c r="L1170" s="1027"/>
      <c r="M1170" s="676"/>
    </row>
    <row r="1171" spans="2:19" x14ac:dyDescent="0.25">
      <c r="B1171" s="1018"/>
      <c r="C1171" s="887" t="s">
        <v>1637</v>
      </c>
      <c r="D1171" s="745" t="s">
        <v>3349</v>
      </c>
      <c r="E1171" s="896" t="s">
        <v>121</v>
      </c>
      <c r="F1171" s="901">
        <v>1</v>
      </c>
      <c r="G1171" s="1729">
        <v>22.47</v>
      </c>
      <c r="H1171" s="1024"/>
      <c r="I1171" s="1025"/>
      <c r="J1171" s="1021">
        <f t="shared" ref="J1171:J1226" si="46">F1171*G1171</f>
        <v>22.47</v>
      </c>
      <c r="K1171" s="1026"/>
      <c r="L1171" s="1027"/>
      <c r="M1171" s="676"/>
    </row>
    <row r="1172" spans="2:19" x14ac:dyDescent="0.3">
      <c r="B1172" s="1018"/>
      <c r="C1172" s="887" t="s">
        <v>1599</v>
      </c>
      <c r="D1172" s="745" t="s">
        <v>828</v>
      </c>
      <c r="E1172" s="881" t="s">
        <v>120</v>
      </c>
      <c r="F1172" s="737">
        <v>1</v>
      </c>
      <c r="G1172" s="1729">
        <v>3.42</v>
      </c>
      <c r="H1172" s="1024"/>
      <c r="I1172" s="1025"/>
      <c r="J1172" s="1021">
        <f t="shared" si="46"/>
        <v>3.42</v>
      </c>
      <c r="K1172" s="1026"/>
      <c r="L1172" s="1027"/>
      <c r="M1172" s="676"/>
    </row>
    <row r="1173" spans="2:19" x14ac:dyDescent="0.3">
      <c r="B1173" s="1018"/>
      <c r="C1173" s="887" t="s">
        <v>1600</v>
      </c>
      <c r="D1173" s="745" t="s">
        <v>825</v>
      </c>
      <c r="E1173" s="881" t="s">
        <v>120</v>
      </c>
      <c r="F1173" s="737">
        <v>1</v>
      </c>
      <c r="G1173" s="1729">
        <v>2.16</v>
      </c>
      <c r="H1173" s="1024"/>
      <c r="I1173" s="1025"/>
      <c r="J1173" s="1021">
        <f t="shared" si="46"/>
        <v>2.16</v>
      </c>
      <c r="K1173" s="1026"/>
      <c r="L1173" s="1027"/>
      <c r="M1173" s="676"/>
    </row>
    <row r="1174" spans="2:19" x14ac:dyDescent="0.3">
      <c r="B1174" s="1018"/>
      <c r="C1174" s="887" t="s">
        <v>1625</v>
      </c>
      <c r="D1174" s="745" t="s">
        <v>122</v>
      </c>
      <c r="E1174" s="881" t="s">
        <v>120</v>
      </c>
      <c r="F1174" s="737">
        <v>1</v>
      </c>
      <c r="G1174" s="1729">
        <v>3.3</v>
      </c>
      <c r="H1174" s="1024"/>
      <c r="I1174" s="1025"/>
      <c r="J1174" s="1021">
        <f t="shared" si="46"/>
        <v>3.3</v>
      </c>
      <c r="K1174" s="1026"/>
      <c r="L1174" s="1027"/>
      <c r="M1174" s="676"/>
    </row>
    <row r="1175" spans="2:19" x14ac:dyDescent="0.3">
      <c r="B1175" s="1018"/>
      <c r="C1175" s="887" t="s">
        <v>1630</v>
      </c>
      <c r="D1175" s="745" t="s">
        <v>827</v>
      </c>
      <c r="E1175" s="881" t="s">
        <v>120</v>
      </c>
      <c r="F1175" s="737">
        <v>1</v>
      </c>
      <c r="G1175" s="1729">
        <v>3.59</v>
      </c>
      <c r="H1175" s="1024"/>
      <c r="I1175" s="1025"/>
      <c r="J1175" s="1021">
        <f t="shared" si="46"/>
        <v>3.59</v>
      </c>
      <c r="K1175" s="1026"/>
      <c r="L1175" s="1027"/>
      <c r="M1175" s="676"/>
    </row>
    <row r="1176" spans="2:19" x14ac:dyDescent="0.3">
      <c r="B1176" s="1018"/>
      <c r="C1176" s="887" t="s">
        <v>1629</v>
      </c>
      <c r="D1176" s="745" t="s">
        <v>826</v>
      </c>
      <c r="E1176" s="881" t="s">
        <v>120</v>
      </c>
      <c r="F1176" s="737">
        <v>1</v>
      </c>
      <c r="G1176" s="1729">
        <v>3.78</v>
      </c>
      <c r="H1176" s="1024"/>
      <c r="I1176" s="1025"/>
      <c r="J1176" s="1021">
        <f t="shared" si="46"/>
        <v>3.78</v>
      </c>
      <c r="K1176" s="1026"/>
      <c r="L1176" s="1027"/>
      <c r="M1176" s="676"/>
    </row>
    <row r="1177" spans="2:19" x14ac:dyDescent="0.3">
      <c r="B1177" s="1018"/>
      <c r="C1177" s="887" t="s">
        <v>1619</v>
      </c>
      <c r="D1177" s="745" t="s">
        <v>3352</v>
      </c>
      <c r="E1177" s="881" t="s">
        <v>120</v>
      </c>
      <c r="F1177" s="890">
        <v>1</v>
      </c>
      <c r="G1177" s="1729">
        <v>10.07</v>
      </c>
      <c r="H1177" s="1024"/>
      <c r="I1177" s="1025"/>
      <c r="J1177" s="1021">
        <f t="shared" si="46"/>
        <v>10.07</v>
      </c>
      <c r="K1177" s="1026"/>
      <c r="L1177" s="1027"/>
      <c r="M1177" s="676"/>
    </row>
    <row r="1178" spans="2:19" x14ac:dyDescent="0.3">
      <c r="B1178" s="1018"/>
      <c r="C1178" s="887" t="s">
        <v>1597</v>
      </c>
      <c r="D1178" s="745" t="s">
        <v>1598</v>
      </c>
      <c r="E1178" s="896" t="s">
        <v>782</v>
      </c>
      <c r="F1178" s="737">
        <v>1</v>
      </c>
      <c r="G1178" s="1729">
        <v>4.34</v>
      </c>
      <c r="H1178" s="1024"/>
      <c r="I1178" s="1025"/>
      <c r="J1178" s="1021">
        <f t="shared" si="46"/>
        <v>4.34</v>
      </c>
      <c r="K1178" s="1026"/>
      <c r="L1178" s="1027"/>
      <c r="M1178" s="676"/>
    </row>
    <row r="1179" spans="2:19" x14ac:dyDescent="0.3">
      <c r="B1179" s="1018"/>
      <c r="C1179" s="887" t="s">
        <v>1591</v>
      </c>
      <c r="D1179" s="745" t="s">
        <v>385</v>
      </c>
      <c r="E1179" s="881" t="s">
        <v>128</v>
      </c>
      <c r="F1179" s="900">
        <v>1</v>
      </c>
      <c r="G1179" s="1729">
        <v>30.43</v>
      </c>
      <c r="H1179" s="1024"/>
      <c r="I1179" s="1025"/>
      <c r="J1179" s="1021">
        <f t="shared" si="46"/>
        <v>30.43</v>
      </c>
      <c r="K1179" s="1026"/>
      <c r="L1179" s="1027"/>
      <c r="M1179" s="676"/>
    </row>
    <row r="1180" spans="2:19" x14ac:dyDescent="0.3">
      <c r="B1180" s="1018"/>
      <c r="C1180" s="887" t="s">
        <v>2027</v>
      </c>
      <c r="D1180" s="745" t="s">
        <v>370</v>
      </c>
      <c r="E1180" s="881" t="s">
        <v>128</v>
      </c>
      <c r="F1180" s="900">
        <v>1</v>
      </c>
      <c r="G1180" s="1729">
        <v>29.76</v>
      </c>
      <c r="H1180" s="1024"/>
      <c r="I1180" s="1025"/>
      <c r="J1180" s="1021">
        <f t="shared" si="46"/>
        <v>29.76</v>
      </c>
      <c r="K1180" s="1026"/>
      <c r="L1180" s="1027"/>
      <c r="M1180" s="676"/>
    </row>
    <row r="1181" spans="2:19" s="88" customFormat="1" ht="12.75" customHeight="1" x14ac:dyDescent="0.3">
      <c r="B1181" s="1018"/>
      <c r="C1181" s="887" t="s">
        <v>2029</v>
      </c>
      <c r="D1181" s="745" t="s">
        <v>386</v>
      </c>
      <c r="E1181" s="881" t="s">
        <v>128</v>
      </c>
      <c r="F1181" s="900">
        <v>1</v>
      </c>
      <c r="G1181" s="1729">
        <v>30.38</v>
      </c>
      <c r="H1181" s="1024"/>
      <c r="I1181" s="1025"/>
      <c r="J1181" s="1021">
        <f t="shared" si="46"/>
        <v>30.38</v>
      </c>
      <c r="K1181" s="1026"/>
      <c r="L1181" s="1027"/>
      <c r="M1181" s="676"/>
      <c r="N1181" s="84"/>
      <c r="O1181" s="84"/>
      <c r="P1181" s="84"/>
      <c r="Q1181" s="84"/>
      <c r="R1181" s="84"/>
      <c r="S1181" s="84"/>
    </row>
    <row r="1182" spans="2:19" s="88" customFormat="1" ht="12.75" customHeight="1" x14ac:dyDescent="0.3">
      <c r="B1182" s="1018"/>
      <c r="C1182" s="887" t="s">
        <v>2030</v>
      </c>
      <c r="D1182" s="745" t="s">
        <v>3347</v>
      </c>
      <c r="E1182" s="881" t="s">
        <v>128</v>
      </c>
      <c r="F1182" s="900">
        <v>1</v>
      </c>
      <c r="G1182" s="1729">
        <v>24.46</v>
      </c>
      <c r="H1182" s="1024"/>
      <c r="I1182" s="1025"/>
      <c r="J1182" s="1021">
        <f t="shared" si="46"/>
        <v>24.46</v>
      </c>
      <c r="K1182" s="1026"/>
      <c r="L1182" s="1027"/>
      <c r="M1182" s="676"/>
      <c r="N1182" s="84"/>
      <c r="O1182" s="84"/>
      <c r="P1182" s="84"/>
      <c r="Q1182" s="84"/>
      <c r="R1182" s="84"/>
      <c r="S1182" s="84"/>
    </row>
    <row r="1183" spans="2:19" s="88" customFormat="1" ht="12.75" customHeight="1" x14ac:dyDescent="0.3">
      <c r="B1183" s="1018"/>
      <c r="C1183" s="887" t="s">
        <v>2032</v>
      </c>
      <c r="D1183" s="745" t="s">
        <v>2399</v>
      </c>
      <c r="E1183" s="881" t="s">
        <v>128</v>
      </c>
      <c r="F1183" s="900">
        <v>1</v>
      </c>
      <c r="G1183" s="1729">
        <v>24.52</v>
      </c>
      <c r="H1183" s="1024"/>
      <c r="I1183" s="1025"/>
      <c r="J1183" s="1021">
        <f t="shared" si="46"/>
        <v>24.52</v>
      </c>
      <c r="K1183" s="1026"/>
      <c r="L1183" s="1027"/>
      <c r="M1183" s="676"/>
      <c r="N1183" s="84"/>
      <c r="O1183" s="84"/>
      <c r="P1183" s="84"/>
      <c r="Q1183" s="84"/>
      <c r="R1183" s="84"/>
      <c r="S1183" s="84"/>
    </row>
    <row r="1184" spans="2:19" s="88" customFormat="1" ht="12.75" customHeight="1" x14ac:dyDescent="0.3">
      <c r="B1184" s="1018"/>
      <c r="C1184" s="887" t="s">
        <v>2036</v>
      </c>
      <c r="D1184" s="745" t="s">
        <v>159</v>
      </c>
      <c r="E1184" s="881" t="s">
        <v>128</v>
      </c>
      <c r="F1184" s="900">
        <v>1</v>
      </c>
      <c r="G1184" s="1729">
        <v>15.34</v>
      </c>
      <c r="H1184" s="1024"/>
      <c r="I1184" s="1025"/>
      <c r="J1184" s="1021">
        <f t="shared" si="46"/>
        <v>15.34</v>
      </c>
      <c r="K1184" s="1026"/>
      <c r="L1184" s="1027"/>
      <c r="M1184" s="676"/>
      <c r="N1184" s="84"/>
      <c r="O1184" s="84"/>
      <c r="P1184" s="84"/>
      <c r="Q1184" s="84"/>
      <c r="R1184" s="84"/>
      <c r="S1184" s="84"/>
    </row>
    <row r="1185" spans="1:20" s="88" customFormat="1" ht="12.75" customHeight="1" x14ac:dyDescent="0.3">
      <c r="B1185" s="1018"/>
      <c r="C1185" s="887" t="s">
        <v>1609</v>
      </c>
      <c r="D1185" s="745" t="s">
        <v>384</v>
      </c>
      <c r="E1185" s="881" t="s">
        <v>128</v>
      </c>
      <c r="F1185" s="900">
        <v>1</v>
      </c>
      <c r="G1185" s="1729">
        <v>30.6</v>
      </c>
      <c r="H1185" s="1024"/>
      <c r="I1185" s="1025"/>
      <c r="J1185" s="1021">
        <f t="shared" si="46"/>
        <v>30.6</v>
      </c>
      <c r="K1185" s="1026"/>
      <c r="L1185" s="1027"/>
      <c r="M1185" s="676"/>
      <c r="N1185" s="84"/>
      <c r="O1185" s="84"/>
      <c r="P1185" s="84"/>
      <c r="Q1185" s="84"/>
      <c r="R1185" s="84"/>
      <c r="S1185" s="84"/>
    </row>
    <row r="1186" spans="1:20" ht="12.75" customHeight="1" x14ac:dyDescent="0.3">
      <c r="B1186" s="1018"/>
      <c r="C1186" s="887" t="s">
        <v>1611</v>
      </c>
      <c r="D1186" s="745" t="s">
        <v>327</v>
      </c>
      <c r="E1186" s="881" t="s">
        <v>128</v>
      </c>
      <c r="F1186" s="900">
        <v>1</v>
      </c>
      <c r="G1186" s="1729">
        <v>26.29</v>
      </c>
      <c r="H1186" s="1024"/>
      <c r="I1186" s="1025"/>
      <c r="J1186" s="1021">
        <f t="shared" si="46"/>
        <v>26.29</v>
      </c>
      <c r="K1186" s="1026"/>
      <c r="L1186" s="1027"/>
      <c r="M1186" s="676"/>
    </row>
    <row r="1187" spans="1:20" s="90" customFormat="1" ht="12.75" customHeight="1" x14ac:dyDescent="0.3">
      <c r="A1187" s="213"/>
      <c r="B1187" s="1018"/>
      <c r="C1187" s="887" t="s">
        <v>1604</v>
      </c>
      <c r="D1187" s="745" t="s">
        <v>153</v>
      </c>
      <c r="E1187" s="881" t="s">
        <v>128</v>
      </c>
      <c r="F1187" s="900">
        <v>1</v>
      </c>
      <c r="G1187" s="1729">
        <v>9.43</v>
      </c>
      <c r="H1187" s="1024"/>
      <c r="I1187" s="1025"/>
      <c r="J1187" s="1021">
        <f t="shared" si="46"/>
        <v>9.43</v>
      </c>
      <c r="K1187" s="1026"/>
      <c r="L1187" s="1027"/>
      <c r="M1187" s="676"/>
      <c r="N1187" s="84"/>
      <c r="O1187" s="84"/>
      <c r="P1187" s="84"/>
      <c r="Q1187" s="84"/>
      <c r="R1187" s="84"/>
      <c r="S1187" s="84"/>
      <c r="T1187" s="96"/>
    </row>
    <row r="1188" spans="1:20" x14ac:dyDescent="0.3">
      <c r="B1188" s="1018"/>
      <c r="C1188" s="887" t="s">
        <v>1601</v>
      </c>
      <c r="D1188" s="745" t="s">
        <v>2040</v>
      </c>
      <c r="E1188" s="881" t="s">
        <v>128</v>
      </c>
      <c r="F1188" s="900">
        <v>1</v>
      </c>
      <c r="G1188" s="1729">
        <v>36.24</v>
      </c>
      <c r="H1188" s="1024"/>
      <c r="I1188" s="1025"/>
      <c r="J1188" s="1021">
        <f t="shared" si="46"/>
        <v>36.24</v>
      </c>
      <c r="K1188" s="1026"/>
      <c r="L1188" s="1027"/>
      <c r="M1188" s="676"/>
    </row>
    <row r="1189" spans="1:20" x14ac:dyDescent="0.25">
      <c r="B1189" s="1018"/>
      <c r="C1189" s="887" t="s">
        <v>1676</v>
      </c>
      <c r="D1189" s="745" t="s">
        <v>1677</v>
      </c>
      <c r="E1189" s="881" t="s">
        <v>128</v>
      </c>
      <c r="F1189" s="901">
        <v>1</v>
      </c>
      <c r="G1189" s="1729">
        <v>26.8</v>
      </c>
      <c r="H1189" s="1024"/>
      <c r="I1189" s="1025"/>
      <c r="J1189" s="1021">
        <f t="shared" si="46"/>
        <v>26.8</v>
      </c>
      <c r="K1189" s="1026"/>
      <c r="L1189" s="1027"/>
      <c r="M1189" s="676"/>
    </row>
    <row r="1190" spans="1:20" x14ac:dyDescent="0.25">
      <c r="B1190" s="1018"/>
      <c r="C1190" s="887" t="s">
        <v>1675</v>
      </c>
      <c r="D1190" s="745" t="s">
        <v>274</v>
      </c>
      <c r="E1190" s="881" t="s">
        <v>128</v>
      </c>
      <c r="F1190" s="901">
        <v>1</v>
      </c>
      <c r="G1190" s="1729">
        <v>9.1</v>
      </c>
      <c r="H1190" s="1024"/>
      <c r="I1190" s="1025"/>
      <c r="J1190" s="1021">
        <f t="shared" si="46"/>
        <v>9.1</v>
      </c>
      <c r="K1190" s="1026"/>
      <c r="L1190" s="1027"/>
      <c r="M1190" s="676"/>
    </row>
    <row r="1191" spans="1:20" x14ac:dyDescent="0.25">
      <c r="B1191" s="1018"/>
      <c r="C1191" s="887" t="s">
        <v>1672</v>
      </c>
      <c r="D1191" s="745" t="s">
        <v>358</v>
      </c>
      <c r="E1191" s="881" t="s">
        <v>128</v>
      </c>
      <c r="F1191" s="901">
        <v>1</v>
      </c>
      <c r="G1191" s="1729">
        <v>24.05</v>
      </c>
      <c r="H1191" s="1024"/>
      <c r="I1191" s="1025"/>
      <c r="J1191" s="1021">
        <f t="shared" si="46"/>
        <v>24.05</v>
      </c>
      <c r="K1191" s="1026"/>
      <c r="L1191" s="1027"/>
      <c r="M1191" s="676"/>
    </row>
    <row r="1192" spans="1:20" x14ac:dyDescent="0.25">
      <c r="B1192" s="1018"/>
      <c r="C1192" s="887" t="s">
        <v>1670</v>
      </c>
      <c r="D1192" s="745" t="s">
        <v>3351</v>
      </c>
      <c r="E1192" s="881" t="s">
        <v>128</v>
      </c>
      <c r="F1192" s="901">
        <v>1</v>
      </c>
      <c r="G1192" s="1729">
        <v>12.02</v>
      </c>
      <c r="H1192" s="1024"/>
      <c r="I1192" s="1025"/>
      <c r="J1192" s="1021">
        <f t="shared" si="46"/>
        <v>12.02</v>
      </c>
      <c r="K1192" s="1026"/>
      <c r="L1192" s="1027"/>
      <c r="M1192" s="676"/>
      <c r="N1192" s="88"/>
    </row>
    <row r="1193" spans="1:20" s="88" customFormat="1" x14ac:dyDescent="0.3">
      <c r="B1193" s="1018"/>
      <c r="C1193" s="887" t="s">
        <v>2039</v>
      </c>
      <c r="D1193" s="745" t="s">
        <v>152</v>
      </c>
      <c r="E1193" s="881" t="s">
        <v>128</v>
      </c>
      <c r="F1193" s="737">
        <v>1</v>
      </c>
      <c r="G1193" s="1729">
        <v>24.68</v>
      </c>
      <c r="H1193" s="1024"/>
      <c r="I1193" s="1025"/>
      <c r="J1193" s="1021">
        <f t="shared" si="46"/>
        <v>24.68</v>
      </c>
      <c r="K1193" s="1026"/>
      <c r="L1193" s="1027"/>
      <c r="M1193" s="676"/>
      <c r="O1193" s="84"/>
      <c r="Q1193" s="84"/>
      <c r="R1193" s="84"/>
      <c r="S1193" s="84"/>
    </row>
    <row r="1194" spans="1:20" s="88" customFormat="1" x14ac:dyDescent="0.3">
      <c r="B1194" s="1018"/>
      <c r="C1194" s="887" t="s">
        <v>1627</v>
      </c>
      <c r="D1194" s="745" t="s">
        <v>3353</v>
      </c>
      <c r="E1194" s="881" t="s">
        <v>128</v>
      </c>
      <c r="F1194" s="737">
        <v>1</v>
      </c>
      <c r="G1194" s="1729">
        <v>9.7899999999999991</v>
      </c>
      <c r="H1194" s="1024"/>
      <c r="I1194" s="1025"/>
      <c r="J1194" s="1021">
        <f t="shared" si="46"/>
        <v>9.7899999999999991</v>
      </c>
      <c r="K1194" s="1026"/>
      <c r="L1194" s="1027"/>
      <c r="M1194" s="676"/>
      <c r="O1194" s="84"/>
      <c r="Q1194" s="84"/>
      <c r="R1194" s="84"/>
      <c r="S1194" s="84"/>
    </row>
    <row r="1195" spans="1:20" s="88" customFormat="1" x14ac:dyDescent="0.3">
      <c r="B1195" s="1018"/>
      <c r="C1195" s="887" t="s">
        <v>1607</v>
      </c>
      <c r="D1195" s="745" t="s">
        <v>382</v>
      </c>
      <c r="E1195" s="881" t="s">
        <v>128</v>
      </c>
      <c r="F1195" s="737">
        <v>1</v>
      </c>
      <c r="G1195" s="1729">
        <v>9.1300000000000008</v>
      </c>
      <c r="H1195" s="1024"/>
      <c r="I1195" s="1025"/>
      <c r="J1195" s="1021">
        <f t="shared" si="46"/>
        <v>9.1300000000000008</v>
      </c>
      <c r="K1195" s="1026"/>
      <c r="L1195" s="1027"/>
      <c r="M1195" s="676"/>
      <c r="O1195" s="84"/>
      <c r="Q1195" s="84"/>
      <c r="R1195" s="84"/>
      <c r="S1195" s="84"/>
    </row>
    <row r="1196" spans="1:20" s="88" customFormat="1" x14ac:dyDescent="0.3">
      <c r="B1196" s="1018"/>
      <c r="C1196" s="887" t="s">
        <v>1592</v>
      </c>
      <c r="D1196" s="745" t="s">
        <v>3354</v>
      </c>
      <c r="E1196" s="881" t="s">
        <v>128</v>
      </c>
      <c r="F1196" s="737">
        <v>1</v>
      </c>
      <c r="G1196" s="1729">
        <v>23.85</v>
      </c>
      <c r="H1196" s="1024"/>
      <c r="I1196" s="1025"/>
      <c r="J1196" s="1021">
        <f t="shared" si="46"/>
        <v>23.85</v>
      </c>
      <c r="K1196" s="1026"/>
      <c r="L1196" s="1027"/>
      <c r="M1196" s="676"/>
      <c r="O1196" s="84"/>
      <c r="Q1196" s="84"/>
      <c r="R1196" s="84"/>
      <c r="S1196" s="84"/>
    </row>
    <row r="1197" spans="1:20" s="88" customFormat="1" ht="27.6" x14ac:dyDescent="0.25">
      <c r="B1197" s="1018"/>
      <c r="C1197" s="887" t="s">
        <v>3356</v>
      </c>
      <c r="D1197" s="745" t="s">
        <v>3357</v>
      </c>
      <c r="E1197" s="881" t="s">
        <v>128</v>
      </c>
      <c r="F1197" s="892">
        <v>1</v>
      </c>
      <c r="G1197" s="1729">
        <v>97.96</v>
      </c>
      <c r="H1197" s="1024"/>
      <c r="I1197" s="1025"/>
      <c r="J1197" s="1021">
        <f t="shared" si="46"/>
        <v>97.96</v>
      </c>
      <c r="K1197" s="1026"/>
      <c r="L1197" s="1027"/>
      <c r="M1197" s="676"/>
      <c r="O1197" s="84"/>
      <c r="Q1197" s="84"/>
      <c r="R1197" s="84"/>
      <c r="S1197" s="84"/>
    </row>
    <row r="1198" spans="1:20" s="88" customFormat="1" x14ac:dyDescent="0.25">
      <c r="B1198" s="1018"/>
      <c r="C1198" s="887" t="s">
        <v>1651</v>
      </c>
      <c r="D1198" s="745" t="s">
        <v>3350</v>
      </c>
      <c r="E1198" s="881" t="s">
        <v>125</v>
      </c>
      <c r="F1198" s="901">
        <v>1</v>
      </c>
      <c r="G1198" s="1729">
        <v>12.22</v>
      </c>
      <c r="H1198" s="1024"/>
      <c r="I1198" s="1025"/>
      <c r="J1198" s="1021">
        <f t="shared" si="46"/>
        <v>12.22</v>
      </c>
      <c r="K1198" s="1026"/>
      <c r="L1198" s="1027"/>
      <c r="M1198" s="676"/>
      <c r="O1198" s="84"/>
      <c r="Q1198" s="84"/>
      <c r="R1198" s="84"/>
      <c r="S1198" s="84"/>
    </row>
    <row r="1199" spans="1:20" s="88" customFormat="1" x14ac:dyDescent="0.25">
      <c r="B1199" s="1018"/>
      <c r="C1199" s="887" t="s">
        <v>1653</v>
      </c>
      <c r="D1199" s="745" t="s">
        <v>178</v>
      </c>
      <c r="E1199" s="881" t="s">
        <v>125</v>
      </c>
      <c r="F1199" s="901">
        <v>1</v>
      </c>
      <c r="G1199" s="1729">
        <v>11.96</v>
      </c>
      <c r="H1199" s="1024"/>
      <c r="I1199" s="1025"/>
      <c r="J1199" s="1021">
        <f t="shared" si="46"/>
        <v>11.96</v>
      </c>
      <c r="K1199" s="1026"/>
      <c r="L1199" s="1027"/>
      <c r="M1199" s="676"/>
      <c r="O1199" s="84"/>
      <c r="Q1199" s="84"/>
      <c r="R1199" s="84"/>
      <c r="S1199" s="84"/>
    </row>
    <row r="1200" spans="1:20" s="88" customFormat="1" x14ac:dyDescent="0.25">
      <c r="B1200" s="1018"/>
      <c r="C1200" s="887" t="s">
        <v>2158</v>
      </c>
      <c r="D1200" s="745" t="s">
        <v>138</v>
      </c>
      <c r="E1200" s="881" t="s">
        <v>125</v>
      </c>
      <c r="F1200" s="892">
        <v>1</v>
      </c>
      <c r="G1200" s="1729">
        <v>35.28</v>
      </c>
      <c r="H1200" s="1024"/>
      <c r="I1200" s="1025"/>
      <c r="J1200" s="1021">
        <f t="shared" si="46"/>
        <v>35.28</v>
      </c>
      <c r="K1200" s="1026"/>
      <c r="L1200" s="1027"/>
      <c r="M1200" s="676"/>
      <c r="O1200" s="84"/>
      <c r="Q1200" s="84"/>
      <c r="R1200" s="84"/>
      <c r="S1200" s="84"/>
    </row>
    <row r="1201" spans="2:19" s="88" customFormat="1" x14ac:dyDescent="0.25">
      <c r="B1201" s="1018"/>
      <c r="C1201" s="887" t="s">
        <v>2157</v>
      </c>
      <c r="D1201" s="745" t="s">
        <v>144</v>
      </c>
      <c r="E1201" s="881" t="s">
        <v>125</v>
      </c>
      <c r="F1201" s="892">
        <v>1</v>
      </c>
      <c r="G1201" s="1729">
        <v>55.2</v>
      </c>
      <c r="H1201" s="1024"/>
      <c r="I1201" s="1025"/>
      <c r="J1201" s="1021">
        <f t="shared" si="46"/>
        <v>55.2</v>
      </c>
      <c r="K1201" s="1026"/>
      <c r="L1201" s="1027"/>
      <c r="M1201" s="676"/>
      <c r="O1201" s="84"/>
      <c r="Q1201" s="84"/>
      <c r="R1201" s="84"/>
      <c r="S1201" s="84"/>
    </row>
    <row r="1202" spans="2:19" s="88" customFormat="1" x14ac:dyDescent="0.3">
      <c r="B1202" s="1018"/>
      <c r="C1202" s="887" t="s">
        <v>1641</v>
      </c>
      <c r="D1202" s="745" t="s">
        <v>177</v>
      </c>
      <c r="E1202" s="881" t="s">
        <v>786</v>
      </c>
      <c r="F1202" s="737">
        <v>1</v>
      </c>
      <c r="G1202" s="1729">
        <v>4.17</v>
      </c>
      <c r="H1202" s="1024"/>
      <c r="I1202" s="1025"/>
      <c r="J1202" s="1021">
        <f t="shared" si="46"/>
        <v>4.17</v>
      </c>
      <c r="K1202" s="1026"/>
      <c r="L1202" s="1027"/>
      <c r="M1202" s="676"/>
      <c r="O1202" s="84"/>
      <c r="Q1202" s="84"/>
      <c r="R1202" s="84"/>
      <c r="S1202" s="84"/>
    </row>
    <row r="1203" spans="2:19" s="88" customFormat="1" x14ac:dyDescent="0.3">
      <c r="B1203" s="1018"/>
      <c r="C1203" s="887" t="s">
        <v>1490</v>
      </c>
      <c r="D1203" s="745" t="s">
        <v>177</v>
      </c>
      <c r="E1203" s="881" t="s">
        <v>786</v>
      </c>
      <c r="F1203" s="737">
        <v>1</v>
      </c>
      <c r="G1203" s="1729">
        <v>5.26</v>
      </c>
      <c r="H1203" s="1024"/>
      <c r="I1203" s="1025"/>
      <c r="J1203" s="1021">
        <f t="shared" si="46"/>
        <v>5.26</v>
      </c>
      <c r="K1203" s="1026"/>
      <c r="L1203" s="1027"/>
      <c r="M1203" s="676"/>
      <c r="O1203" s="84"/>
      <c r="Q1203" s="84"/>
      <c r="R1203" s="84"/>
      <c r="S1203" s="84"/>
    </row>
    <row r="1204" spans="2:19" s="88" customFormat="1" x14ac:dyDescent="0.3">
      <c r="B1204" s="1018"/>
      <c r="C1204" s="887" t="s">
        <v>1506</v>
      </c>
      <c r="D1204" s="745" t="s">
        <v>826</v>
      </c>
      <c r="E1204" s="896" t="s">
        <v>788</v>
      </c>
      <c r="F1204" s="737">
        <v>1</v>
      </c>
      <c r="G1204" s="1729">
        <v>13.96</v>
      </c>
      <c r="H1204" s="1024"/>
      <c r="I1204" s="1025"/>
      <c r="J1204" s="1021">
        <f t="shared" si="46"/>
        <v>13.96</v>
      </c>
      <c r="K1204" s="1026"/>
      <c r="L1204" s="1027"/>
      <c r="M1204" s="676"/>
      <c r="O1204" s="84"/>
      <c r="Q1204" s="84"/>
      <c r="R1204" s="84"/>
      <c r="S1204" s="84"/>
    </row>
    <row r="1205" spans="2:19" s="88" customFormat="1" x14ac:dyDescent="0.3">
      <c r="B1205" s="1018"/>
      <c r="C1205" s="887" t="s">
        <v>2205</v>
      </c>
      <c r="D1205" s="745" t="s">
        <v>827</v>
      </c>
      <c r="E1205" s="896" t="s">
        <v>788</v>
      </c>
      <c r="F1205" s="737">
        <v>1</v>
      </c>
      <c r="G1205" s="1729">
        <v>11.34</v>
      </c>
      <c r="H1205" s="1024"/>
      <c r="I1205" s="1025"/>
      <c r="J1205" s="1021">
        <f t="shared" si="46"/>
        <v>11.34</v>
      </c>
      <c r="K1205" s="1026"/>
      <c r="L1205" s="1027"/>
      <c r="M1205" s="676"/>
      <c r="O1205" s="84"/>
      <c r="Q1205" s="84"/>
      <c r="R1205" s="84"/>
      <c r="S1205" s="84"/>
    </row>
    <row r="1206" spans="2:19" s="88" customFormat="1" x14ac:dyDescent="0.3">
      <c r="B1206" s="1018"/>
      <c r="C1206" s="887" t="s">
        <v>1593</v>
      </c>
      <c r="D1206" s="745" t="s">
        <v>122</v>
      </c>
      <c r="E1206" s="896" t="s">
        <v>788</v>
      </c>
      <c r="F1206" s="737">
        <v>1</v>
      </c>
      <c r="G1206" s="1729">
        <v>2.94</v>
      </c>
      <c r="H1206" s="1024"/>
      <c r="I1206" s="1025"/>
      <c r="J1206" s="1021">
        <f t="shared" si="46"/>
        <v>2.94</v>
      </c>
      <c r="K1206" s="1026"/>
      <c r="L1206" s="1027"/>
      <c r="M1206" s="676"/>
      <c r="O1206" s="84"/>
      <c r="Q1206" s="84"/>
      <c r="R1206" s="84"/>
      <c r="S1206" s="84"/>
    </row>
    <row r="1207" spans="2:19" s="88" customFormat="1" x14ac:dyDescent="0.3">
      <c r="B1207" s="1018"/>
      <c r="C1207" s="894"/>
      <c r="D1207" s="1714" t="s">
        <v>200</v>
      </c>
      <c r="E1207" s="1028"/>
      <c r="F1207" s="740"/>
      <c r="G1207" s="1729"/>
      <c r="H1207" s="1024"/>
      <c r="I1207" s="1025"/>
      <c r="J1207" s="1021"/>
      <c r="K1207" s="1026"/>
      <c r="L1207" s="1027"/>
      <c r="M1207" s="676"/>
      <c r="O1207" s="84"/>
      <c r="Q1207" s="84"/>
      <c r="R1207" s="84"/>
      <c r="S1207" s="84"/>
    </row>
    <row r="1208" spans="2:19" s="88" customFormat="1" x14ac:dyDescent="0.3">
      <c r="B1208" s="1018"/>
      <c r="C1208" s="894"/>
      <c r="D1208" s="1712" t="s">
        <v>1685</v>
      </c>
      <c r="E1208" s="1028"/>
      <c r="F1208" s="740"/>
      <c r="G1208" s="1729"/>
      <c r="H1208" s="1024"/>
      <c r="I1208" s="1025"/>
      <c r="J1208" s="1021"/>
      <c r="K1208" s="1026"/>
      <c r="L1208" s="1027"/>
      <c r="M1208" s="676"/>
      <c r="O1208" s="84"/>
      <c r="Q1208" s="84"/>
      <c r="R1208" s="84"/>
      <c r="S1208" s="84"/>
    </row>
    <row r="1209" spans="2:19" s="88" customFormat="1" x14ac:dyDescent="0.3">
      <c r="B1209" s="1018"/>
      <c r="C1209" s="887" t="s">
        <v>1658</v>
      </c>
      <c r="D1209" s="745" t="s">
        <v>822</v>
      </c>
      <c r="E1209" s="896" t="s">
        <v>121</v>
      </c>
      <c r="F1209" s="890">
        <v>1</v>
      </c>
      <c r="G1209" s="1729">
        <v>7.78</v>
      </c>
      <c r="H1209" s="1024"/>
      <c r="I1209" s="1025"/>
      <c r="J1209" s="1021">
        <f t="shared" si="46"/>
        <v>7.78</v>
      </c>
      <c r="K1209" s="1026"/>
      <c r="L1209" s="1027"/>
      <c r="M1209" s="676"/>
      <c r="O1209" s="84"/>
      <c r="Q1209" s="84"/>
      <c r="R1209" s="84"/>
      <c r="S1209" s="84"/>
    </row>
    <row r="1210" spans="2:19" s="88" customFormat="1" x14ac:dyDescent="0.3">
      <c r="B1210" s="1018"/>
      <c r="C1210" s="887" t="s">
        <v>1657</v>
      </c>
      <c r="D1210" s="745" t="s">
        <v>821</v>
      </c>
      <c r="E1210" s="896" t="s">
        <v>121</v>
      </c>
      <c r="F1210" s="890">
        <v>1</v>
      </c>
      <c r="G1210" s="1729">
        <v>9.9</v>
      </c>
      <c r="H1210" s="1024"/>
      <c r="I1210" s="1025"/>
      <c r="J1210" s="1021">
        <f t="shared" si="46"/>
        <v>9.9</v>
      </c>
      <c r="K1210" s="1026"/>
      <c r="L1210" s="1027"/>
      <c r="M1210" s="676"/>
      <c r="O1210" s="84"/>
      <c r="Q1210" s="84"/>
      <c r="R1210" s="84"/>
      <c r="S1210" s="84"/>
    </row>
    <row r="1211" spans="2:19" s="88" customFormat="1" x14ac:dyDescent="0.3">
      <c r="B1211" s="1018"/>
      <c r="C1211" s="887" t="s">
        <v>1647</v>
      </c>
      <c r="D1211" s="745" t="s">
        <v>276</v>
      </c>
      <c r="E1211" s="881" t="s">
        <v>120</v>
      </c>
      <c r="F1211" s="900">
        <v>1</v>
      </c>
      <c r="G1211" s="1729">
        <v>9.1300000000000008</v>
      </c>
      <c r="H1211" s="1024"/>
      <c r="I1211" s="1025"/>
      <c r="J1211" s="1021">
        <f t="shared" si="46"/>
        <v>9.1300000000000008</v>
      </c>
      <c r="K1211" s="1026"/>
      <c r="L1211" s="1027"/>
      <c r="M1211" s="676"/>
      <c r="O1211" s="84"/>
      <c r="Q1211" s="84"/>
      <c r="R1211" s="84"/>
      <c r="S1211" s="84"/>
    </row>
    <row r="1212" spans="2:19" s="88" customFormat="1" x14ac:dyDescent="0.3">
      <c r="B1212" s="1018"/>
      <c r="C1212" s="887" t="s">
        <v>1643</v>
      </c>
      <c r="D1212" s="745" t="s">
        <v>3360</v>
      </c>
      <c r="E1212" s="896" t="s">
        <v>782</v>
      </c>
      <c r="F1212" s="737">
        <v>1</v>
      </c>
      <c r="G1212" s="1729">
        <v>4.07</v>
      </c>
      <c r="H1212" s="1024"/>
      <c r="I1212" s="1025"/>
      <c r="J1212" s="1021">
        <f t="shared" si="46"/>
        <v>4.07</v>
      </c>
      <c r="K1212" s="1026"/>
      <c r="L1212" s="1027"/>
      <c r="M1212" s="676"/>
      <c r="O1212" s="84"/>
      <c r="Q1212" s="84"/>
      <c r="R1212" s="84"/>
      <c r="S1212" s="84"/>
    </row>
    <row r="1213" spans="2:19" s="88" customFormat="1" x14ac:dyDescent="0.3">
      <c r="B1213" s="1018"/>
      <c r="C1213" s="887" t="s">
        <v>1663</v>
      </c>
      <c r="D1213" s="745" t="s">
        <v>155</v>
      </c>
      <c r="E1213" s="881" t="s">
        <v>128</v>
      </c>
      <c r="F1213" s="900">
        <v>1</v>
      </c>
      <c r="G1213" s="1729">
        <v>12.57</v>
      </c>
      <c r="H1213" s="1024"/>
      <c r="I1213" s="1025"/>
      <c r="J1213" s="1021">
        <f t="shared" si="46"/>
        <v>12.57</v>
      </c>
      <c r="K1213" s="1026"/>
      <c r="L1213" s="1027"/>
      <c r="M1213" s="676"/>
      <c r="O1213" s="84"/>
      <c r="Q1213" s="84"/>
      <c r="R1213" s="84"/>
      <c r="S1213" s="84"/>
    </row>
    <row r="1214" spans="2:19" s="88" customFormat="1" x14ac:dyDescent="0.3">
      <c r="B1214" s="1018"/>
      <c r="C1214" s="887" t="s">
        <v>1667</v>
      </c>
      <c r="D1214" s="745" t="s">
        <v>3359</v>
      </c>
      <c r="E1214" s="881" t="s">
        <v>128</v>
      </c>
      <c r="F1214" s="900">
        <v>1</v>
      </c>
      <c r="G1214" s="1729">
        <v>9.36</v>
      </c>
      <c r="H1214" s="1024"/>
      <c r="I1214" s="1025"/>
      <c r="J1214" s="1021">
        <f t="shared" si="46"/>
        <v>9.36</v>
      </c>
      <c r="K1214" s="1026"/>
      <c r="L1214" s="1027"/>
      <c r="M1214" s="676"/>
      <c r="O1214" s="84"/>
      <c r="Q1214" s="84"/>
      <c r="R1214" s="84"/>
      <c r="S1214" s="84"/>
    </row>
    <row r="1215" spans="2:19" s="88" customFormat="1" x14ac:dyDescent="0.3">
      <c r="B1215" s="1018"/>
      <c r="C1215" s="887" t="s">
        <v>1659</v>
      </c>
      <c r="D1215" s="745" t="s">
        <v>155</v>
      </c>
      <c r="E1215" s="881" t="s">
        <v>128</v>
      </c>
      <c r="F1215" s="900">
        <v>1</v>
      </c>
      <c r="G1215" s="1729">
        <v>11.84</v>
      </c>
      <c r="H1215" s="1024"/>
      <c r="I1215" s="1025"/>
      <c r="J1215" s="1021">
        <f t="shared" si="46"/>
        <v>11.84</v>
      </c>
      <c r="K1215" s="1026"/>
      <c r="L1215" s="1027"/>
      <c r="M1215" s="676"/>
      <c r="O1215" s="84"/>
      <c r="Q1215" s="84"/>
      <c r="R1215" s="84"/>
      <c r="S1215" s="84"/>
    </row>
    <row r="1216" spans="2:19" s="88" customFormat="1" x14ac:dyDescent="0.3">
      <c r="B1216" s="1018"/>
      <c r="C1216" s="887" t="s">
        <v>1660</v>
      </c>
      <c r="D1216" s="745" t="s">
        <v>2420</v>
      </c>
      <c r="E1216" s="881" t="s">
        <v>128</v>
      </c>
      <c r="F1216" s="900">
        <v>1</v>
      </c>
      <c r="G1216" s="1729">
        <v>16.07</v>
      </c>
      <c r="H1216" s="1024"/>
      <c r="I1216" s="1025"/>
      <c r="J1216" s="1021">
        <f t="shared" si="46"/>
        <v>16.07</v>
      </c>
      <c r="K1216" s="1026"/>
      <c r="L1216" s="1027"/>
      <c r="M1216" s="676"/>
      <c r="O1216" s="84"/>
      <c r="Q1216" s="84"/>
      <c r="R1216" s="84"/>
      <c r="S1216" s="84"/>
    </row>
    <row r="1217" spans="2:19" s="88" customFormat="1" x14ac:dyDescent="0.25">
      <c r="B1217" s="1018"/>
      <c r="C1217" s="887" t="s">
        <v>2159</v>
      </c>
      <c r="D1217" s="745" t="s">
        <v>138</v>
      </c>
      <c r="E1217" s="881" t="s">
        <v>128</v>
      </c>
      <c r="F1217" s="892">
        <v>1</v>
      </c>
      <c r="G1217" s="1729">
        <v>27.9</v>
      </c>
      <c r="H1217" s="1024"/>
      <c r="I1217" s="1025"/>
      <c r="J1217" s="1021">
        <f t="shared" si="46"/>
        <v>27.9</v>
      </c>
      <c r="K1217" s="1026"/>
      <c r="L1217" s="1027"/>
      <c r="M1217" s="676"/>
      <c r="O1217" s="84"/>
      <c r="Q1217" s="84"/>
      <c r="R1217" s="84"/>
      <c r="S1217" s="84"/>
    </row>
    <row r="1218" spans="2:19" s="88" customFormat="1" x14ac:dyDescent="0.3">
      <c r="B1218" s="1018"/>
      <c r="C1218" s="887" t="s">
        <v>1665</v>
      </c>
      <c r="D1218" s="745" t="s">
        <v>3364</v>
      </c>
      <c r="E1218" s="896" t="s">
        <v>124</v>
      </c>
      <c r="F1218" s="737">
        <v>1</v>
      </c>
      <c r="G1218" s="1729">
        <v>6.3</v>
      </c>
      <c r="H1218" s="1024"/>
      <c r="I1218" s="1025"/>
      <c r="J1218" s="1021">
        <f t="shared" si="46"/>
        <v>6.3</v>
      </c>
      <c r="K1218" s="1026"/>
      <c r="L1218" s="1027"/>
      <c r="M1218" s="676"/>
      <c r="O1218" s="84"/>
      <c r="Q1218" s="84"/>
      <c r="R1218" s="84"/>
      <c r="S1218" s="84"/>
    </row>
    <row r="1219" spans="2:19" s="88" customFormat="1" x14ac:dyDescent="0.3">
      <c r="B1219" s="1018"/>
      <c r="C1219" s="887" t="s">
        <v>1646</v>
      </c>
      <c r="D1219" s="745" t="s">
        <v>299</v>
      </c>
      <c r="E1219" s="881" t="s">
        <v>125</v>
      </c>
      <c r="F1219" s="900">
        <v>1</v>
      </c>
      <c r="G1219" s="1729">
        <v>13.69</v>
      </c>
      <c r="H1219" s="1024"/>
      <c r="I1219" s="1025"/>
      <c r="J1219" s="1021">
        <f t="shared" si="46"/>
        <v>13.69</v>
      </c>
      <c r="K1219" s="1026"/>
      <c r="L1219" s="1027"/>
      <c r="M1219" s="676"/>
      <c r="O1219" s="84"/>
      <c r="Q1219" s="84"/>
      <c r="R1219" s="84"/>
      <c r="S1219" s="84"/>
    </row>
    <row r="1220" spans="2:19" s="88" customFormat="1" ht="27.6" x14ac:dyDescent="0.25">
      <c r="B1220" s="1018"/>
      <c r="C1220" s="887" t="s">
        <v>1648</v>
      </c>
      <c r="D1220" s="745" t="s">
        <v>3358</v>
      </c>
      <c r="E1220" s="881" t="s">
        <v>125</v>
      </c>
      <c r="F1220" s="903">
        <v>1</v>
      </c>
      <c r="G1220" s="1729">
        <v>10.14</v>
      </c>
      <c r="H1220" s="1024"/>
      <c r="I1220" s="1025"/>
      <c r="J1220" s="1021">
        <f t="shared" si="46"/>
        <v>10.14</v>
      </c>
      <c r="K1220" s="1026"/>
      <c r="L1220" s="1027"/>
      <c r="M1220" s="676"/>
      <c r="N1220" s="84"/>
      <c r="O1220" s="84"/>
      <c r="P1220" s="84"/>
      <c r="Q1220" s="84"/>
      <c r="R1220" s="84"/>
      <c r="S1220" s="84"/>
    </row>
    <row r="1221" spans="2:19" s="88" customFormat="1" ht="27.6" x14ac:dyDescent="0.3">
      <c r="B1221" s="1018"/>
      <c r="C1221" s="887" t="s">
        <v>1650</v>
      </c>
      <c r="D1221" s="745" t="s">
        <v>691</v>
      </c>
      <c r="E1221" s="881" t="s">
        <v>125</v>
      </c>
      <c r="F1221" s="900">
        <v>1</v>
      </c>
      <c r="G1221" s="1729">
        <v>23.78</v>
      </c>
      <c r="H1221" s="1024"/>
      <c r="I1221" s="1025"/>
      <c r="J1221" s="1021">
        <f t="shared" si="46"/>
        <v>23.78</v>
      </c>
      <c r="K1221" s="1026"/>
      <c r="L1221" s="1027"/>
      <c r="M1221" s="676"/>
      <c r="N1221" s="84"/>
      <c r="O1221" s="84"/>
      <c r="P1221" s="84"/>
      <c r="Q1221" s="84"/>
      <c r="R1221" s="84"/>
      <c r="S1221" s="84"/>
    </row>
    <row r="1222" spans="2:19" s="88" customFormat="1" ht="41.4" x14ac:dyDescent="0.25">
      <c r="B1222" s="1018"/>
      <c r="C1222" s="887" t="s">
        <v>3362</v>
      </c>
      <c r="D1222" s="745" t="s">
        <v>3363</v>
      </c>
      <c r="E1222" s="881" t="s">
        <v>125</v>
      </c>
      <c r="F1222" s="892">
        <v>1</v>
      </c>
      <c r="G1222" s="1729">
        <v>336.55</v>
      </c>
      <c r="H1222" s="1024"/>
      <c r="I1222" s="1025"/>
      <c r="J1222" s="1021">
        <f t="shared" si="46"/>
        <v>336.55</v>
      </c>
      <c r="K1222" s="1026"/>
      <c r="L1222" s="1027"/>
      <c r="M1222" s="676"/>
      <c r="N1222" s="84"/>
      <c r="O1222" s="84"/>
      <c r="P1222" s="84"/>
      <c r="Q1222" s="84"/>
      <c r="R1222" s="84"/>
      <c r="S1222" s="84"/>
    </row>
    <row r="1223" spans="2:19" s="88" customFormat="1" x14ac:dyDescent="0.25">
      <c r="B1223" s="1018"/>
      <c r="C1223" s="887" t="s">
        <v>1654</v>
      </c>
      <c r="D1223" s="745" t="s">
        <v>138</v>
      </c>
      <c r="E1223" s="881" t="s">
        <v>125</v>
      </c>
      <c r="F1223" s="892">
        <v>1</v>
      </c>
      <c r="G1223" s="1729">
        <v>14.49</v>
      </c>
      <c r="H1223" s="1024"/>
      <c r="I1223" s="1025"/>
      <c r="J1223" s="1021">
        <f t="shared" si="46"/>
        <v>14.49</v>
      </c>
      <c r="K1223" s="1026"/>
      <c r="L1223" s="1027"/>
      <c r="M1223" s="676"/>
      <c r="N1223" s="84"/>
      <c r="O1223" s="84"/>
      <c r="P1223" s="84"/>
      <c r="Q1223" s="84"/>
      <c r="R1223" s="84"/>
      <c r="S1223" s="84"/>
    </row>
    <row r="1224" spans="2:19" s="88" customFormat="1" x14ac:dyDescent="0.25">
      <c r="B1224" s="1018"/>
      <c r="C1224" s="887" t="s">
        <v>2235</v>
      </c>
      <c r="D1224" s="745" t="s">
        <v>138</v>
      </c>
      <c r="E1224" s="881" t="s">
        <v>125</v>
      </c>
      <c r="F1224" s="892">
        <v>1</v>
      </c>
      <c r="G1224" s="1729">
        <v>26.46</v>
      </c>
      <c r="H1224" s="1024"/>
      <c r="I1224" s="1025"/>
      <c r="J1224" s="1021">
        <f t="shared" si="46"/>
        <v>26.46</v>
      </c>
      <c r="K1224" s="1026"/>
      <c r="L1224" s="1027"/>
      <c r="M1224" s="676"/>
      <c r="N1224" s="84"/>
      <c r="O1224" s="84"/>
      <c r="P1224" s="84"/>
      <c r="Q1224" s="84"/>
      <c r="R1224" s="84"/>
      <c r="S1224" s="84"/>
    </row>
    <row r="1225" spans="2:19" s="88" customFormat="1" x14ac:dyDescent="0.3">
      <c r="B1225" s="1018"/>
      <c r="C1225" s="887" t="s">
        <v>1642</v>
      </c>
      <c r="D1225" s="745" t="s">
        <v>3365</v>
      </c>
      <c r="E1225" s="881" t="s">
        <v>786</v>
      </c>
      <c r="F1225" s="737">
        <v>1</v>
      </c>
      <c r="G1225" s="1729">
        <v>3.06</v>
      </c>
      <c r="H1225" s="1024"/>
      <c r="I1225" s="1025"/>
      <c r="J1225" s="1021">
        <f t="shared" si="46"/>
        <v>3.06</v>
      </c>
      <c r="K1225" s="1026"/>
      <c r="L1225" s="1027"/>
      <c r="M1225" s="676"/>
      <c r="N1225" s="84"/>
      <c r="O1225" s="84"/>
      <c r="P1225" s="84"/>
      <c r="Q1225" s="84"/>
      <c r="R1225" s="84"/>
      <c r="S1225" s="84"/>
    </row>
    <row r="1226" spans="2:19" s="88" customFormat="1" ht="12.75" customHeight="1" x14ac:dyDescent="0.3">
      <c r="B1226" s="1018"/>
      <c r="C1226" s="887" t="s">
        <v>1674</v>
      </c>
      <c r="D1226" s="745" t="s">
        <v>834</v>
      </c>
      <c r="E1226" s="896" t="s">
        <v>788</v>
      </c>
      <c r="F1226" s="737">
        <v>1</v>
      </c>
      <c r="G1226" s="1729">
        <v>3.9</v>
      </c>
      <c r="H1226" s="1024"/>
      <c r="I1226" s="1025"/>
      <c r="J1226" s="1021">
        <f t="shared" si="46"/>
        <v>3.9</v>
      </c>
      <c r="K1226" s="1026"/>
      <c r="L1226" s="1027"/>
      <c r="M1226" s="676"/>
      <c r="N1226" s="84"/>
      <c r="O1226" s="84"/>
      <c r="P1226" s="84"/>
      <c r="Q1226" s="84"/>
      <c r="R1226" s="84"/>
      <c r="S1226" s="84"/>
    </row>
    <row r="1227" spans="2:19" s="88" customFormat="1" x14ac:dyDescent="0.3">
      <c r="B1227" s="1018"/>
      <c r="C1227" s="894"/>
      <c r="D1227" s="1714" t="s">
        <v>200</v>
      </c>
      <c r="E1227" s="1028"/>
      <c r="F1227" s="740"/>
      <c r="G1227" s="1729"/>
      <c r="H1227" s="1024"/>
      <c r="I1227" s="1025"/>
      <c r="J1227" s="1021"/>
      <c r="K1227" s="1026"/>
      <c r="L1227" s="1027"/>
      <c r="M1227" s="676"/>
      <c r="N1227" s="84"/>
      <c r="O1227" s="84"/>
      <c r="P1227" s="84"/>
      <c r="Q1227" s="84"/>
      <c r="R1227" s="84"/>
      <c r="S1227" s="84"/>
    </row>
    <row r="1228" spans="2:19" s="88" customFormat="1" x14ac:dyDescent="0.3">
      <c r="B1228" s="1018"/>
      <c r="C1228" s="894"/>
      <c r="D1228" s="1712" t="s">
        <v>1692</v>
      </c>
      <c r="E1228" s="1028"/>
      <c r="F1228" s="740"/>
      <c r="G1228" s="1729"/>
      <c r="H1228" s="1024"/>
      <c r="I1228" s="1025"/>
      <c r="J1228" s="1021"/>
      <c r="K1228" s="1026"/>
      <c r="L1228" s="1027"/>
      <c r="M1228" s="676"/>
      <c r="N1228" s="84"/>
      <c r="O1228" s="84"/>
      <c r="P1228" s="84"/>
      <c r="Q1228" s="84"/>
      <c r="R1228" s="84"/>
      <c r="S1228" s="84"/>
    </row>
    <row r="1229" spans="2:19" s="88" customFormat="1" x14ac:dyDescent="0.3">
      <c r="B1229" s="1018"/>
      <c r="C1229" s="887" t="s">
        <v>1701</v>
      </c>
      <c r="D1229" s="745" t="s">
        <v>831</v>
      </c>
      <c r="E1229" s="896" t="s">
        <v>121</v>
      </c>
      <c r="F1229" s="737">
        <v>1</v>
      </c>
      <c r="G1229" s="1729">
        <v>7.2</v>
      </c>
      <c r="H1229" s="1024"/>
      <c r="I1229" s="1025"/>
      <c r="J1229" s="1021">
        <f t="shared" ref="J1229:J1291" si="47">F1229*G1229</f>
        <v>7.2</v>
      </c>
      <c r="K1229" s="1026"/>
      <c r="L1229" s="1027"/>
      <c r="M1229" s="676"/>
      <c r="N1229" s="84"/>
      <c r="O1229" s="84"/>
      <c r="P1229" s="84"/>
      <c r="Q1229" s="84"/>
      <c r="R1229" s="84"/>
      <c r="S1229" s="84"/>
    </row>
    <row r="1230" spans="2:19" s="88" customFormat="1" x14ac:dyDescent="0.3">
      <c r="B1230" s="1018"/>
      <c r="C1230" s="887" t="s">
        <v>2202</v>
      </c>
      <c r="D1230" s="745" t="s">
        <v>828</v>
      </c>
      <c r="E1230" s="896" t="s">
        <v>121</v>
      </c>
      <c r="F1230" s="737">
        <v>1</v>
      </c>
      <c r="G1230" s="1729">
        <v>15.38</v>
      </c>
      <c r="H1230" s="1024"/>
      <c r="I1230" s="1025"/>
      <c r="J1230" s="1021">
        <f t="shared" si="47"/>
        <v>15.38</v>
      </c>
      <c r="K1230" s="1026"/>
      <c r="L1230" s="1027"/>
      <c r="M1230" s="676"/>
      <c r="N1230" s="84"/>
      <c r="O1230" s="84"/>
      <c r="P1230" s="84"/>
      <c r="Q1230" s="84"/>
      <c r="R1230" s="84"/>
      <c r="S1230" s="84"/>
    </row>
    <row r="1231" spans="2:19" s="88" customFormat="1" x14ac:dyDescent="0.3">
      <c r="B1231" s="1018"/>
      <c r="C1231" s="887" t="s">
        <v>1702</v>
      </c>
      <c r="D1231" s="745" t="s">
        <v>825</v>
      </c>
      <c r="E1231" s="896" t="s">
        <v>121</v>
      </c>
      <c r="F1231" s="737">
        <v>1</v>
      </c>
      <c r="G1231" s="1729">
        <v>13.44</v>
      </c>
      <c r="H1231" s="1024"/>
      <c r="I1231" s="1025"/>
      <c r="J1231" s="1021">
        <f t="shared" si="47"/>
        <v>13.44</v>
      </c>
      <c r="K1231" s="1026"/>
      <c r="L1231" s="1027"/>
      <c r="M1231" s="676"/>
      <c r="N1231" s="84"/>
      <c r="O1231" s="84"/>
      <c r="P1231" s="84"/>
      <c r="Q1231" s="84"/>
      <c r="R1231" s="84"/>
      <c r="S1231" s="84"/>
    </row>
    <row r="1232" spans="2:19" s="88" customFormat="1" x14ac:dyDescent="0.3">
      <c r="B1232" s="1018"/>
      <c r="C1232" s="887" t="s">
        <v>1703</v>
      </c>
      <c r="D1232" s="745" t="s">
        <v>861</v>
      </c>
      <c r="E1232" s="896" t="s">
        <v>121</v>
      </c>
      <c r="F1232" s="737">
        <v>1</v>
      </c>
      <c r="G1232" s="1729">
        <v>5.0199999999999996</v>
      </c>
      <c r="H1232" s="1024"/>
      <c r="I1232" s="1025"/>
      <c r="J1232" s="1021">
        <f t="shared" si="47"/>
        <v>5.0199999999999996</v>
      </c>
      <c r="K1232" s="1026"/>
      <c r="L1232" s="1027"/>
      <c r="M1232" s="676"/>
      <c r="N1232" s="84"/>
      <c r="O1232" s="84"/>
      <c r="P1232" s="84"/>
      <c r="Q1232" s="84"/>
      <c r="R1232" s="84"/>
      <c r="S1232" s="84"/>
    </row>
    <row r="1233" spans="2:19" s="88" customFormat="1" x14ac:dyDescent="0.3">
      <c r="B1233" s="1018"/>
      <c r="C1233" s="887" t="s">
        <v>1693</v>
      </c>
      <c r="D1233" s="745" t="s">
        <v>1694</v>
      </c>
      <c r="E1233" s="881" t="s">
        <v>120</v>
      </c>
      <c r="F1233" s="737">
        <v>1</v>
      </c>
      <c r="G1233" s="1729">
        <v>18.34</v>
      </c>
      <c r="H1233" s="1024"/>
      <c r="I1233" s="1025"/>
      <c r="J1233" s="1021">
        <f t="shared" si="47"/>
        <v>18.34</v>
      </c>
      <c r="K1233" s="1026"/>
      <c r="L1233" s="1027"/>
      <c r="M1233" s="676"/>
      <c r="N1233" s="84"/>
      <c r="O1233" s="84"/>
      <c r="P1233" s="84"/>
      <c r="Q1233" s="84"/>
      <c r="R1233" s="84"/>
      <c r="S1233" s="84"/>
    </row>
    <row r="1234" spans="2:19" s="88" customFormat="1" x14ac:dyDescent="0.3">
      <c r="B1234" s="1018"/>
      <c r="C1234" s="887" t="s">
        <v>3367</v>
      </c>
      <c r="D1234" s="745" t="s">
        <v>3368</v>
      </c>
      <c r="E1234" s="881" t="s">
        <v>125</v>
      </c>
      <c r="F1234" s="900">
        <v>1</v>
      </c>
      <c r="G1234" s="1729">
        <v>39.25</v>
      </c>
      <c r="H1234" s="1024"/>
      <c r="I1234" s="1025"/>
      <c r="J1234" s="1021">
        <f t="shared" si="47"/>
        <v>39.25</v>
      </c>
      <c r="K1234" s="1026"/>
      <c r="L1234" s="1027"/>
      <c r="M1234" s="676"/>
      <c r="N1234" s="84"/>
      <c r="O1234" s="84"/>
      <c r="P1234" s="84"/>
      <c r="Q1234" s="84"/>
      <c r="R1234" s="84"/>
      <c r="S1234" s="84"/>
    </row>
    <row r="1235" spans="2:19" s="88" customFormat="1" ht="96.6" x14ac:dyDescent="0.25">
      <c r="B1235" s="1018"/>
      <c r="C1235" s="887" t="s">
        <v>3370</v>
      </c>
      <c r="D1235" s="745" t="s">
        <v>3371</v>
      </c>
      <c r="E1235" s="881" t="s">
        <v>125</v>
      </c>
      <c r="F1235" s="892">
        <v>1</v>
      </c>
      <c r="G1235" s="1729">
        <v>783.14</v>
      </c>
      <c r="H1235" s="1024"/>
      <c r="I1235" s="1025"/>
      <c r="J1235" s="1021">
        <f t="shared" si="47"/>
        <v>783.14</v>
      </c>
      <c r="K1235" s="1026"/>
      <c r="L1235" s="1027"/>
      <c r="M1235" s="676"/>
      <c r="N1235" s="84"/>
      <c r="O1235" s="84"/>
      <c r="P1235" s="84"/>
      <c r="Q1235" s="84"/>
      <c r="R1235" s="84"/>
      <c r="S1235" s="84"/>
    </row>
    <row r="1236" spans="2:19" s="88" customFormat="1" x14ac:dyDescent="0.3">
      <c r="B1236" s="1018"/>
      <c r="C1236" s="887" t="s">
        <v>1706</v>
      </c>
      <c r="D1236" s="745" t="s">
        <v>177</v>
      </c>
      <c r="E1236" s="881" t="s">
        <v>786</v>
      </c>
      <c r="F1236" s="737">
        <v>1</v>
      </c>
      <c r="G1236" s="1729">
        <v>4.32</v>
      </c>
      <c r="H1236" s="1024"/>
      <c r="I1236" s="1025"/>
      <c r="J1236" s="1021">
        <f t="shared" si="47"/>
        <v>4.32</v>
      </c>
      <c r="K1236" s="1026"/>
      <c r="L1236" s="1027"/>
      <c r="M1236" s="676"/>
      <c r="N1236" s="84"/>
      <c r="O1236" s="84"/>
      <c r="P1236" s="84"/>
      <c r="Q1236" s="84"/>
      <c r="R1236" s="84"/>
      <c r="S1236" s="84"/>
    </row>
    <row r="1237" spans="2:19" s="88" customFormat="1" x14ac:dyDescent="0.3">
      <c r="B1237" s="1018"/>
      <c r="C1237" s="894"/>
      <c r="D1237" s="1714" t="s">
        <v>200</v>
      </c>
      <c r="E1237" s="1028"/>
      <c r="F1237" s="740"/>
      <c r="G1237" s="1729"/>
      <c r="H1237" s="1024"/>
      <c r="I1237" s="1025"/>
      <c r="J1237" s="1021"/>
      <c r="K1237" s="1026"/>
      <c r="L1237" s="1027"/>
      <c r="M1237" s="676"/>
      <c r="N1237" s="84"/>
      <c r="O1237" s="84"/>
      <c r="P1237" s="84"/>
      <c r="Q1237" s="84"/>
      <c r="R1237" s="84"/>
      <c r="S1237" s="84"/>
    </row>
    <row r="1238" spans="2:19" s="88" customFormat="1" x14ac:dyDescent="0.3">
      <c r="B1238" s="1018"/>
      <c r="C1238" s="894"/>
      <c r="D1238" s="1712" t="s">
        <v>1715</v>
      </c>
      <c r="E1238" s="1028"/>
      <c r="F1238" s="740"/>
      <c r="G1238" s="1729"/>
      <c r="H1238" s="1024"/>
      <c r="I1238" s="1025"/>
      <c r="J1238" s="1021"/>
      <c r="K1238" s="1026"/>
      <c r="L1238" s="1027"/>
      <c r="M1238" s="676"/>
      <c r="N1238" s="84"/>
      <c r="O1238" s="84"/>
      <c r="P1238" s="84"/>
      <c r="Q1238" s="84"/>
      <c r="R1238" s="84"/>
      <c r="S1238" s="84"/>
    </row>
    <row r="1239" spans="2:19" s="88" customFormat="1" x14ac:dyDescent="0.3">
      <c r="B1239" s="1018"/>
      <c r="C1239" s="887" t="s">
        <v>1734</v>
      </c>
      <c r="D1239" s="745" t="s">
        <v>122</v>
      </c>
      <c r="E1239" s="881" t="s">
        <v>120</v>
      </c>
      <c r="F1239" s="737">
        <v>1</v>
      </c>
      <c r="G1239" s="1729">
        <v>2.34</v>
      </c>
      <c r="H1239" s="1024"/>
      <c r="I1239" s="1025"/>
      <c r="J1239" s="1021">
        <f t="shared" si="47"/>
        <v>2.34</v>
      </c>
      <c r="K1239" s="1026"/>
      <c r="L1239" s="1027"/>
      <c r="M1239" s="676"/>
      <c r="N1239" s="84"/>
      <c r="O1239" s="84"/>
      <c r="P1239" s="84"/>
      <c r="Q1239" s="84"/>
      <c r="R1239" s="84"/>
      <c r="S1239" s="84"/>
    </row>
    <row r="1240" spans="2:19" s="88" customFormat="1" x14ac:dyDescent="0.3">
      <c r="B1240" s="1018"/>
      <c r="C1240" s="887" t="s">
        <v>1742</v>
      </c>
      <c r="D1240" s="745" t="s">
        <v>826</v>
      </c>
      <c r="E1240" s="881" t="s">
        <v>120</v>
      </c>
      <c r="F1240" s="737">
        <v>1</v>
      </c>
      <c r="G1240" s="1729">
        <v>2.99</v>
      </c>
      <c r="H1240" s="1024"/>
      <c r="I1240" s="1025"/>
      <c r="J1240" s="1021">
        <f t="shared" si="47"/>
        <v>2.99</v>
      </c>
      <c r="K1240" s="1026"/>
      <c r="L1240" s="1027"/>
      <c r="M1240" s="676"/>
      <c r="N1240" s="84"/>
      <c r="O1240" s="84"/>
      <c r="P1240" s="84"/>
      <c r="Q1240" s="84"/>
      <c r="R1240" s="84"/>
      <c r="S1240" s="84"/>
    </row>
    <row r="1241" spans="2:19" s="88" customFormat="1" x14ac:dyDescent="0.3">
      <c r="B1241" s="1018"/>
      <c r="C1241" s="887" t="s">
        <v>1743</v>
      </c>
      <c r="D1241" s="745" t="s">
        <v>827</v>
      </c>
      <c r="E1241" s="881" t="s">
        <v>120</v>
      </c>
      <c r="F1241" s="737">
        <v>1</v>
      </c>
      <c r="G1241" s="1729">
        <v>2.21</v>
      </c>
      <c r="H1241" s="1024"/>
      <c r="I1241" s="1025"/>
      <c r="J1241" s="1021">
        <f t="shared" si="47"/>
        <v>2.21</v>
      </c>
      <c r="K1241" s="1026"/>
      <c r="L1241" s="1027"/>
      <c r="M1241" s="676"/>
      <c r="N1241" s="84"/>
      <c r="O1241" s="84"/>
      <c r="P1241" s="84"/>
      <c r="Q1241" s="84"/>
      <c r="R1241" s="84"/>
      <c r="S1241" s="84"/>
    </row>
    <row r="1242" spans="2:19" s="88" customFormat="1" x14ac:dyDescent="0.3">
      <c r="B1242" s="1018"/>
      <c r="C1242" s="887" t="s">
        <v>1737</v>
      </c>
      <c r="D1242" s="745" t="s">
        <v>1644</v>
      </c>
      <c r="E1242" s="896" t="s">
        <v>782</v>
      </c>
      <c r="F1242" s="737">
        <v>1</v>
      </c>
      <c r="G1242" s="1729">
        <v>3.96</v>
      </c>
      <c r="H1242" s="1024"/>
      <c r="I1242" s="1025"/>
      <c r="J1242" s="1021">
        <f t="shared" si="47"/>
        <v>3.96</v>
      </c>
      <c r="K1242" s="1026"/>
      <c r="L1242" s="1027"/>
      <c r="M1242" s="676"/>
      <c r="N1242" s="84"/>
      <c r="O1242" s="84"/>
      <c r="P1242" s="84"/>
      <c r="Q1242" s="84"/>
      <c r="R1242" s="84"/>
      <c r="S1242" s="84"/>
    </row>
    <row r="1243" spans="2:19" s="88" customFormat="1" x14ac:dyDescent="0.3">
      <c r="B1243" s="1018"/>
      <c r="C1243" s="887" t="s">
        <v>1738</v>
      </c>
      <c r="D1243" s="745" t="s">
        <v>177</v>
      </c>
      <c r="E1243" s="881" t="s">
        <v>786</v>
      </c>
      <c r="F1243" s="737">
        <v>1</v>
      </c>
      <c r="G1243" s="1729">
        <v>3.96</v>
      </c>
      <c r="H1243" s="1024"/>
      <c r="I1243" s="1025"/>
      <c r="J1243" s="1021">
        <f t="shared" si="47"/>
        <v>3.96</v>
      </c>
      <c r="K1243" s="1026"/>
      <c r="L1243" s="1027"/>
      <c r="M1243" s="676"/>
      <c r="N1243" s="84"/>
      <c r="O1243" s="84"/>
      <c r="P1243" s="84"/>
      <c r="Q1243" s="84"/>
      <c r="R1243" s="84"/>
      <c r="S1243" s="84"/>
    </row>
    <row r="1244" spans="2:19" s="88" customFormat="1" x14ac:dyDescent="0.3">
      <c r="B1244" s="1018"/>
      <c r="C1244" s="935" t="s">
        <v>3411</v>
      </c>
      <c r="D1244" s="745" t="s">
        <v>1719</v>
      </c>
      <c r="E1244" s="896" t="s">
        <v>796</v>
      </c>
      <c r="F1244" s="737">
        <v>1</v>
      </c>
      <c r="G1244" s="1729">
        <v>3.5</v>
      </c>
      <c r="H1244" s="1024"/>
      <c r="I1244" s="1025"/>
      <c r="J1244" s="1021">
        <f t="shared" si="47"/>
        <v>3.5</v>
      </c>
      <c r="K1244" s="1026"/>
      <c r="L1244" s="1027"/>
      <c r="M1244" s="676"/>
      <c r="N1244" s="84"/>
      <c r="O1244" s="84"/>
      <c r="P1244" s="84"/>
      <c r="Q1244" s="84"/>
      <c r="R1244" s="84"/>
      <c r="S1244" s="84"/>
    </row>
    <row r="1245" spans="2:19" s="88" customFormat="1" x14ac:dyDescent="0.3">
      <c r="B1245" s="1018"/>
      <c r="C1245" s="894"/>
      <c r="D1245" s="1714" t="s">
        <v>203</v>
      </c>
      <c r="E1245" s="1028"/>
      <c r="F1245" s="740"/>
      <c r="G1245" s="1729"/>
      <c r="H1245" s="1024"/>
      <c r="I1245" s="1025"/>
      <c r="J1245" s="1021"/>
      <c r="K1245" s="1026"/>
      <c r="L1245" s="1027"/>
      <c r="M1245" s="676"/>
      <c r="N1245" s="84"/>
      <c r="O1245" s="84"/>
      <c r="P1245" s="84"/>
      <c r="Q1245" s="84"/>
      <c r="R1245" s="84"/>
      <c r="S1245" s="84"/>
    </row>
    <row r="1246" spans="2:19" s="88" customFormat="1" x14ac:dyDescent="0.3">
      <c r="B1246" s="1018"/>
      <c r="C1246" s="894"/>
      <c r="D1246" s="1712" t="s">
        <v>1750</v>
      </c>
      <c r="E1246" s="1028"/>
      <c r="F1246" s="740"/>
      <c r="G1246" s="1729"/>
      <c r="H1246" s="1024"/>
      <c r="I1246" s="1025"/>
      <c r="J1246" s="1021"/>
      <c r="K1246" s="1026"/>
      <c r="L1246" s="1027"/>
      <c r="M1246" s="676"/>
      <c r="N1246" s="84"/>
      <c r="O1246" s="84"/>
      <c r="P1246" s="84"/>
      <c r="Q1246" s="84"/>
      <c r="R1246" s="84"/>
      <c r="S1246" s="84"/>
    </row>
    <row r="1247" spans="2:19" s="88" customFormat="1" x14ac:dyDescent="0.3">
      <c r="B1247" s="1018"/>
      <c r="C1247" s="887" t="s">
        <v>1767</v>
      </c>
      <c r="D1247" s="745" t="s">
        <v>3377</v>
      </c>
      <c r="E1247" s="896" t="s">
        <v>121</v>
      </c>
      <c r="F1247" s="737">
        <v>1</v>
      </c>
      <c r="G1247" s="1729">
        <v>6.58</v>
      </c>
      <c r="H1247" s="1024"/>
      <c r="I1247" s="1025"/>
      <c r="J1247" s="1021">
        <f t="shared" si="47"/>
        <v>6.58</v>
      </c>
      <c r="K1247" s="1026"/>
      <c r="L1247" s="1027"/>
      <c r="M1247" s="676"/>
      <c r="N1247" s="84"/>
      <c r="O1247" s="84"/>
      <c r="P1247" s="84"/>
      <c r="Q1247" s="84"/>
      <c r="R1247" s="84"/>
      <c r="S1247" s="84"/>
    </row>
    <row r="1248" spans="2:19" s="88" customFormat="1" x14ac:dyDescent="0.3">
      <c r="B1248" s="1018"/>
      <c r="C1248" s="887" t="s">
        <v>2193</v>
      </c>
      <c r="D1248" s="745" t="s">
        <v>122</v>
      </c>
      <c r="E1248" s="896" t="s">
        <v>121</v>
      </c>
      <c r="F1248" s="737">
        <v>1</v>
      </c>
      <c r="G1248" s="1729">
        <v>3.13</v>
      </c>
      <c r="H1248" s="1024"/>
      <c r="I1248" s="1025"/>
      <c r="J1248" s="1021">
        <f t="shared" si="47"/>
        <v>3.13</v>
      </c>
      <c r="K1248" s="1026"/>
      <c r="L1248" s="1027"/>
      <c r="M1248" s="676"/>
      <c r="N1248" s="84"/>
      <c r="O1248" s="84"/>
      <c r="P1248" s="84"/>
      <c r="Q1248" s="84"/>
      <c r="R1248" s="84"/>
      <c r="S1248" s="84"/>
    </row>
    <row r="1249" spans="2:19" s="88" customFormat="1" x14ac:dyDescent="0.3">
      <c r="B1249" s="1018"/>
      <c r="C1249" s="887" t="s">
        <v>2192</v>
      </c>
      <c r="D1249" s="745" t="s">
        <v>122</v>
      </c>
      <c r="E1249" s="896" t="s">
        <v>121</v>
      </c>
      <c r="F1249" s="737">
        <v>1</v>
      </c>
      <c r="G1249" s="1729">
        <v>3.29</v>
      </c>
      <c r="H1249" s="1024"/>
      <c r="I1249" s="1025"/>
      <c r="J1249" s="1021">
        <f t="shared" si="47"/>
        <v>3.29</v>
      </c>
      <c r="K1249" s="1026"/>
      <c r="L1249" s="1027"/>
      <c r="M1249" s="676"/>
      <c r="N1249" s="84"/>
      <c r="O1249" s="84"/>
      <c r="P1249" s="84"/>
      <c r="Q1249" s="84"/>
      <c r="R1249" s="84"/>
      <c r="S1249" s="84"/>
    </row>
    <row r="1250" spans="2:19" s="88" customFormat="1" x14ac:dyDescent="0.3">
      <c r="B1250" s="1018"/>
      <c r="C1250" s="887" t="s">
        <v>1760</v>
      </c>
      <c r="D1250" s="745" t="s">
        <v>141</v>
      </c>
      <c r="E1250" s="896" t="s">
        <v>121</v>
      </c>
      <c r="F1250" s="737">
        <v>1</v>
      </c>
      <c r="G1250" s="1729">
        <v>4</v>
      </c>
      <c r="H1250" s="1024"/>
      <c r="I1250" s="1025"/>
      <c r="J1250" s="1021">
        <f t="shared" si="47"/>
        <v>4</v>
      </c>
      <c r="K1250" s="1026"/>
      <c r="L1250" s="1027"/>
      <c r="M1250" s="676"/>
      <c r="N1250" s="84"/>
      <c r="O1250" s="84"/>
      <c r="P1250" s="84"/>
      <c r="Q1250" s="84"/>
      <c r="R1250" s="84"/>
      <c r="S1250" s="84"/>
    </row>
    <row r="1251" spans="2:19" s="88" customFormat="1" x14ac:dyDescent="0.3">
      <c r="B1251" s="1018"/>
      <c r="C1251" s="887" t="s">
        <v>1761</v>
      </c>
      <c r="D1251" s="745" t="s">
        <v>130</v>
      </c>
      <c r="E1251" s="896" t="s">
        <v>121</v>
      </c>
      <c r="F1251" s="737">
        <v>1</v>
      </c>
      <c r="G1251" s="1729">
        <v>4</v>
      </c>
      <c r="H1251" s="1024"/>
      <c r="I1251" s="1025"/>
      <c r="J1251" s="1021">
        <f t="shared" si="47"/>
        <v>4</v>
      </c>
      <c r="K1251" s="1026"/>
      <c r="L1251" s="1027"/>
      <c r="M1251" s="676"/>
      <c r="N1251" s="84"/>
      <c r="O1251" s="84"/>
      <c r="P1251" s="84"/>
      <c r="Q1251" s="84"/>
      <c r="R1251" s="84"/>
      <c r="S1251" s="84"/>
    </row>
    <row r="1252" spans="2:19" s="88" customFormat="1" x14ac:dyDescent="0.3">
      <c r="B1252" s="1018"/>
      <c r="C1252" s="887" t="s">
        <v>1789</v>
      </c>
      <c r="D1252" s="745" t="s">
        <v>142</v>
      </c>
      <c r="E1252" s="896" t="s">
        <v>121</v>
      </c>
      <c r="F1252" s="737">
        <v>1</v>
      </c>
      <c r="G1252" s="1729">
        <v>5.08</v>
      </c>
      <c r="H1252" s="1024"/>
      <c r="I1252" s="1025"/>
      <c r="J1252" s="1021">
        <f t="shared" si="47"/>
        <v>5.08</v>
      </c>
      <c r="K1252" s="1026"/>
      <c r="L1252" s="1027"/>
      <c r="M1252" s="676"/>
      <c r="N1252" s="84"/>
      <c r="O1252" s="84"/>
      <c r="P1252" s="84"/>
      <c r="Q1252" s="84"/>
      <c r="R1252" s="84"/>
      <c r="S1252" s="84"/>
    </row>
    <row r="1253" spans="2:19" s="88" customFormat="1" x14ac:dyDescent="0.3">
      <c r="B1253" s="1018"/>
      <c r="C1253" s="887" t="s">
        <v>1781</v>
      </c>
      <c r="D1253" s="745" t="s">
        <v>122</v>
      </c>
      <c r="E1253" s="896" t="s">
        <v>121</v>
      </c>
      <c r="F1253" s="890">
        <v>1</v>
      </c>
      <c r="G1253" s="1729">
        <v>2.79</v>
      </c>
      <c r="H1253" s="1024"/>
      <c r="I1253" s="1025"/>
      <c r="J1253" s="1021">
        <f t="shared" si="47"/>
        <v>2.79</v>
      </c>
      <c r="K1253" s="1026"/>
      <c r="L1253" s="1027"/>
      <c r="M1253" s="676"/>
      <c r="N1253" s="84"/>
      <c r="O1253" s="84"/>
      <c r="P1253" s="84"/>
      <c r="Q1253" s="84"/>
      <c r="R1253" s="84"/>
      <c r="S1253" s="84"/>
    </row>
    <row r="1254" spans="2:19" s="88" customFormat="1" x14ac:dyDescent="0.3">
      <c r="B1254" s="1018"/>
      <c r="C1254" s="887" t="s">
        <v>1784</v>
      </c>
      <c r="D1254" s="745" t="s">
        <v>122</v>
      </c>
      <c r="E1254" s="896" t="s">
        <v>121</v>
      </c>
      <c r="F1254" s="890">
        <v>1</v>
      </c>
      <c r="G1254" s="1729">
        <v>3</v>
      </c>
      <c r="H1254" s="1024"/>
      <c r="I1254" s="1025"/>
      <c r="J1254" s="1021">
        <f t="shared" si="47"/>
        <v>3</v>
      </c>
      <c r="K1254" s="1026"/>
      <c r="L1254" s="1027"/>
      <c r="M1254" s="676"/>
      <c r="N1254" s="84"/>
      <c r="O1254" s="84"/>
      <c r="P1254" s="84"/>
      <c r="Q1254" s="84"/>
      <c r="R1254" s="84"/>
      <c r="S1254" s="84"/>
    </row>
    <row r="1255" spans="2:19" s="88" customFormat="1" x14ac:dyDescent="0.3">
      <c r="B1255" s="1018"/>
      <c r="C1255" s="887" t="s">
        <v>1786</v>
      </c>
      <c r="D1255" s="745" t="s">
        <v>122</v>
      </c>
      <c r="E1255" s="896" t="s">
        <v>121</v>
      </c>
      <c r="F1255" s="890">
        <v>1</v>
      </c>
      <c r="G1255" s="1729">
        <v>3.2</v>
      </c>
      <c r="H1255" s="1024"/>
      <c r="I1255" s="1025"/>
      <c r="J1255" s="1021">
        <f t="shared" si="47"/>
        <v>3.2</v>
      </c>
      <c r="K1255" s="1026"/>
      <c r="L1255" s="1027"/>
      <c r="M1255" s="676"/>
      <c r="N1255" s="84"/>
      <c r="O1255" s="84"/>
      <c r="P1255" s="84"/>
      <c r="Q1255" s="84"/>
      <c r="R1255" s="84"/>
      <c r="S1255" s="84"/>
    </row>
    <row r="1256" spans="2:19" s="88" customFormat="1" x14ac:dyDescent="0.3">
      <c r="B1256" s="1018"/>
      <c r="C1256" s="887" t="s">
        <v>1765</v>
      </c>
      <c r="D1256" s="745" t="s">
        <v>122</v>
      </c>
      <c r="E1256" s="896" t="s">
        <v>121</v>
      </c>
      <c r="F1256" s="890">
        <v>1</v>
      </c>
      <c r="G1256" s="1729">
        <v>4.62</v>
      </c>
      <c r="H1256" s="1024"/>
      <c r="I1256" s="1025"/>
      <c r="J1256" s="1021">
        <f t="shared" si="47"/>
        <v>4.62</v>
      </c>
      <c r="K1256" s="1026"/>
      <c r="L1256" s="1027"/>
      <c r="M1256" s="676"/>
      <c r="N1256" s="84"/>
      <c r="O1256" s="84"/>
      <c r="P1256" s="84"/>
      <c r="Q1256" s="84"/>
      <c r="R1256" s="84"/>
      <c r="S1256" s="84"/>
    </row>
    <row r="1257" spans="2:19" s="88" customFormat="1" x14ac:dyDescent="0.3">
      <c r="B1257" s="1018"/>
      <c r="C1257" s="887" t="s">
        <v>1766</v>
      </c>
      <c r="D1257" s="745" t="s">
        <v>122</v>
      </c>
      <c r="E1257" s="896" t="s">
        <v>121</v>
      </c>
      <c r="F1257" s="890">
        <v>1</v>
      </c>
      <c r="G1257" s="1729">
        <v>4.62</v>
      </c>
      <c r="H1257" s="1024"/>
      <c r="I1257" s="1025"/>
      <c r="J1257" s="1021">
        <f t="shared" si="47"/>
        <v>4.62</v>
      </c>
      <c r="K1257" s="1026"/>
      <c r="L1257" s="1027"/>
      <c r="M1257" s="676"/>
      <c r="N1257" s="84"/>
      <c r="O1257" s="84"/>
      <c r="P1257" s="84"/>
      <c r="Q1257" s="84"/>
      <c r="R1257" s="84"/>
      <c r="S1257" s="84"/>
    </row>
    <row r="1258" spans="2:19" s="88" customFormat="1" x14ac:dyDescent="0.3">
      <c r="B1258" s="1018"/>
      <c r="C1258" s="887" t="s">
        <v>2191</v>
      </c>
      <c r="D1258" s="745" t="s">
        <v>991</v>
      </c>
      <c r="E1258" s="881" t="s">
        <v>120</v>
      </c>
      <c r="F1258" s="737">
        <v>1</v>
      </c>
      <c r="G1258" s="1729">
        <v>2.82</v>
      </c>
      <c r="H1258" s="1024"/>
      <c r="I1258" s="1025"/>
      <c r="J1258" s="1021">
        <f t="shared" si="47"/>
        <v>2.82</v>
      </c>
      <c r="K1258" s="1026"/>
      <c r="L1258" s="1027"/>
      <c r="M1258" s="676"/>
      <c r="N1258" s="84"/>
      <c r="O1258" s="84"/>
      <c r="P1258" s="84"/>
      <c r="Q1258" s="84"/>
      <c r="R1258" s="84"/>
      <c r="S1258" s="84"/>
    </row>
    <row r="1259" spans="2:19" s="88" customFormat="1" x14ac:dyDescent="0.3">
      <c r="B1259" s="1018"/>
      <c r="C1259" s="887" t="s">
        <v>1787</v>
      </c>
      <c r="D1259" s="745" t="s">
        <v>828</v>
      </c>
      <c r="E1259" s="881" t="s">
        <v>120</v>
      </c>
      <c r="F1259" s="737">
        <v>1</v>
      </c>
      <c r="G1259" s="1729">
        <v>3.65</v>
      </c>
      <c r="H1259" s="1024"/>
      <c r="I1259" s="1025"/>
      <c r="J1259" s="1021">
        <f t="shared" si="47"/>
        <v>3.65</v>
      </c>
      <c r="K1259" s="1026"/>
      <c r="L1259" s="1027"/>
      <c r="M1259" s="676"/>
      <c r="N1259" s="84"/>
      <c r="O1259" s="84"/>
      <c r="P1259" s="84"/>
      <c r="Q1259" s="84"/>
      <c r="R1259" s="84"/>
      <c r="S1259" s="84"/>
    </row>
    <row r="1260" spans="2:19" s="88" customFormat="1" x14ac:dyDescent="0.3">
      <c r="B1260" s="1018"/>
      <c r="C1260" s="887" t="s">
        <v>1774</v>
      </c>
      <c r="D1260" s="745" t="s">
        <v>825</v>
      </c>
      <c r="E1260" s="881" t="s">
        <v>120</v>
      </c>
      <c r="F1260" s="737">
        <v>1</v>
      </c>
      <c r="G1260" s="1729">
        <v>2.7</v>
      </c>
      <c r="H1260" s="1024"/>
      <c r="I1260" s="1025"/>
      <c r="J1260" s="1021">
        <f t="shared" si="47"/>
        <v>2.7</v>
      </c>
      <c r="K1260" s="1026"/>
      <c r="L1260" s="1027"/>
      <c r="M1260" s="676"/>
      <c r="N1260" s="84"/>
      <c r="O1260" s="84"/>
      <c r="P1260" s="84"/>
      <c r="Q1260" s="84"/>
      <c r="R1260" s="84"/>
      <c r="S1260" s="84"/>
    </row>
    <row r="1261" spans="2:19" s="88" customFormat="1" x14ac:dyDescent="0.3">
      <c r="B1261" s="1018"/>
      <c r="C1261" s="887" t="s">
        <v>1782</v>
      </c>
      <c r="D1261" s="745" t="s">
        <v>834</v>
      </c>
      <c r="E1261" s="881" t="s">
        <v>120</v>
      </c>
      <c r="F1261" s="890">
        <v>1</v>
      </c>
      <c r="G1261" s="1729">
        <v>3.62</v>
      </c>
      <c r="H1261" s="1024"/>
      <c r="I1261" s="1025"/>
      <c r="J1261" s="1021">
        <f t="shared" si="47"/>
        <v>3.62</v>
      </c>
      <c r="K1261" s="1026"/>
      <c r="L1261" s="1027"/>
      <c r="M1261" s="676"/>
      <c r="N1261" s="84"/>
      <c r="O1261" s="84"/>
      <c r="P1261" s="84"/>
      <c r="Q1261" s="84"/>
      <c r="R1261" s="84"/>
      <c r="S1261" s="84"/>
    </row>
    <row r="1262" spans="2:19" s="88" customFormat="1" x14ac:dyDescent="0.3">
      <c r="B1262" s="1018"/>
      <c r="C1262" s="887" t="s">
        <v>1756</v>
      </c>
      <c r="D1262" s="745" t="s">
        <v>1644</v>
      </c>
      <c r="E1262" s="896" t="s">
        <v>782</v>
      </c>
      <c r="F1262" s="737">
        <v>1</v>
      </c>
      <c r="G1262" s="1729">
        <v>4.08</v>
      </c>
      <c r="H1262" s="1024"/>
      <c r="I1262" s="1025"/>
      <c r="J1262" s="1021">
        <f t="shared" si="47"/>
        <v>4.08</v>
      </c>
      <c r="K1262" s="1026"/>
      <c r="L1262" s="1027"/>
      <c r="M1262" s="676"/>
      <c r="N1262" s="84"/>
      <c r="O1262" s="84"/>
      <c r="P1262" s="84"/>
      <c r="Q1262" s="84"/>
      <c r="R1262" s="84"/>
      <c r="S1262" s="84"/>
    </row>
    <row r="1263" spans="2:19" s="88" customFormat="1" x14ac:dyDescent="0.3">
      <c r="B1263" s="1018"/>
      <c r="C1263" s="887" t="s">
        <v>1790</v>
      </c>
      <c r="D1263" s="745" t="s">
        <v>140</v>
      </c>
      <c r="E1263" s="896" t="s">
        <v>782</v>
      </c>
      <c r="F1263" s="890">
        <v>1</v>
      </c>
      <c r="G1263" s="1729">
        <v>6.17</v>
      </c>
      <c r="H1263" s="1024"/>
      <c r="I1263" s="1025"/>
      <c r="J1263" s="1021">
        <f t="shared" si="47"/>
        <v>6.17</v>
      </c>
      <c r="K1263" s="1026"/>
      <c r="L1263" s="1027"/>
      <c r="M1263" s="676"/>
      <c r="N1263" s="84"/>
      <c r="O1263" s="84"/>
      <c r="P1263" s="84"/>
      <c r="Q1263" s="84"/>
      <c r="R1263" s="84"/>
      <c r="S1263" s="84"/>
    </row>
    <row r="1264" spans="2:19" s="88" customFormat="1" x14ac:dyDescent="0.3">
      <c r="B1264" s="1018"/>
      <c r="C1264" s="887" t="s">
        <v>1770</v>
      </c>
      <c r="D1264" s="745" t="s">
        <v>3373</v>
      </c>
      <c r="E1264" s="881" t="s">
        <v>128</v>
      </c>
      <c r="F1264" s="737">
        <v>1</v>
      </c>
      <c r="G1264" s="1729">
        <v>13.68</v>
      </c>
      <c r="H1264" s="1024"/>
      <c r="I1264" s="1025"/>
      <c r="J1264" s="1021">
        <f t="shared" si="47"/>
        <v>13.68</v>
      </c>
      <c r="K1264" s="1026"/>
      <c r="L1264" s="1027"/>
      <c r="M1264" s="676"/>
      <c r="N1264" s="84"/>
      <c r="O1264" s="84"/>
      <c r="P1264" s="84"/>
      <c r="Q1264" s="84"/>
      <c r="R1264" s="84"/>
      <c r="S1264" s="84"/>
    </row>
    <row r="1265" spans="2:19" s="88" customFormat="1" x14ac:dyDescent="0.3">
      <c r="B1265" s="1018"/>
      <c r="C1265" s="887" t="s">
        <v>2149</v>
      </c>
      <c r="D1265" s="745" t="s">
        <v>583</v>
      </c>
      <c r="E1265" s="881" t="s">
        <v>128</v>
      </c>
      <c r="F1265" s="737">
        <v>1</v>
      </c>
      <c r="G1265" s="1729">
        <v>14.48</v>
      </c>
      <c r="H1265" s="1024"/>
      <c r="I1265" s="1025"/>
      <c r="J1265" s="1021">
        <f t="shared" si="47"/>
        <v>14.48</v>
      </c>
      <c r="K1265" s="1026"/>
      <c r="L1265" s="1027"/>
      <c r="M1265" s="676"/>
      <c r="N1265" s="84"/>
      <c r="O1265" s="84"/>
      <c r="P1265" s="84"/>
      <c r="Q1265" s="84"/>
      <c r="R1265" s="84"/>
      <c r="S1265" s="84"/>
    </row>
    <row r="1266" spans="2:19" s="88" customFormat="1" x14ac:dyDescent="0.3">
      <c r="B1266" s="1018"/>
      <c r="C1266" s="887" t="s">
        <v>1776</v>
      </c>
      <c r="D1266" s="745" t="s">
        <v>1777</v>
      </c>
      <c r="E1266" s="881" t="s">
        <v>128</v>
      </c>
      <c r="F1266" s="737">
        <v>1</v>
      </c>
      <c r="G1266" s="1729">
        <v>23.13</v>
      </c>
      <c r="H1266" s="1024"/>
      <c r="I1266" s="1025"/>
      <c r="J1266" s="1021">
        <f t="shared" si="47"/>
        <v>23.13</v>
      </c>
      <c r="K1266" s="1026"/>
      <c r="L1266" s="1027"/>
      <c r="M1266" s="676"/>
      <c r="N1266" s="84"/>
      <c r="O1266" s="84"/>
      <c r="P1266" s="84"/>
      <c r="Q1266" s="84"/>
      <c r="R1266" s="84"/>
      <c r="S1266" s="84"/>
    </row>
    <row r="1267" spans="2:19" s="88" customFormat="1" x14ac:dyDescent="0.3">
      <c r="B1267" s="1018"/>
      <c r="C1267" s="887" t="s">
        <v>1803</v>
      </c>
      <c r="D1267" s="745" t="s">
        <v>176</v>
      </c>
      <c r="E1267" s="881" t="s">
        <v>128</v>
      </c>
      <c r="F1267" s="737">
        <v>1</v>
      </c>
      <c r="G1267" s="1729">
        <v>16.18</v>
      </c>
      <c r="H1267" s="1024"/>
      <c r="I1267" s="1025"/>
      <c r="J1267" s="1021">
        <f t="shared" si="47"/>
        <v>16.18</v>
      </c>
      <c r="K1267" s="1026"/>
      <c r="L1267" s="1027"/>
      <c r="M1267" s="676"/>
      <c r="N1267" s="84"/>
      <c r="O1267" s="84"/>
      <c r="P1267" s="84"/>
      <c r="Q1267" s="84"/>
      <c r="R1267" s="84"/>
      <c r="S1267" s="84"/>
    </row>
    <row r="1268" spans="2:19" s="88" customFormat="1" x14ac:dyDescent="0.3">
      <c r="B1268" s="1018"/>
      <c r="C1268" s="887" t="s">
        <v>1794</v>
      </c>
      <c r="D1268" s="745" t="s">
        <v>3378</v>
      </c>
      <c r="E1268" s="881" t="s">
        <v>128</v>
      </c>
      <c r="F1268" s="737">
        <v>1</v>
      </c>
      <c r="G1268" s="1729">
        <v>12.98</v>
      </c>
      <c r="H1268" s="1024"/>
      <c r="I1268" s="1025"/>
      <c r="J1268" s="1021">
        <f t="shared" si="47"/>
        <v>12.98</v>
      </c>
      <c r="K1268" s="1026"/>
      <c r="L1268" s="1027"/>
      <c r="M1268" s="676"/>
      <c r="N1268" s="84"/>
      <c r="O1268" s="84"/>
      <c r="P1268" s="84"/>
      <c r="Q1268" s="84"/>
      <c r="R1268" s="84"/>
      <c r="S1268" s="84"/>
    </row>
    <row r="1269" spans="2:19" s="88" customFormat="1" x14ac:dyDescent="0.3">
      <c r="B1269" s="1018"/>
      <c r="C1269" s="887" t="s">
        <v>1752</v>
      </c>
      <c r="D1269" s="745" t="s">
        <v>1753</v>
      </c>
      <c r="E1269" s="881" t="s">
        <v>125</v>
      </c>
      <c r="F1269" s="737">
        <v>1</v>
      </c>
      <c r="G1269" s="1729">
        <v>11.21</v>
      </c>
      <c r="H1269" s="1024"/>
      <c r="I1269" s="1025"/>
      <c r="J1269" s="1021">
        <f t="shared" si="47"/>
        <v>11.21</v>
      </c>
      <c r="K1269" s="1026"/>
      <c r="L1269" s="1027"/>
      <c r="M1269" s="676"/>
      <c r="N1269" s="84"/>
      <c r="O1269" s="84"/>
      <c r="P1269" s="84"/>
      <c r="Q1269" s="84"/>
      <c r="R1269" s="84"/>
      <c r="S1269" s="84"/>
    </row>
    <row r="1270" spans="2:19" s="88" customFormat="1" x14ac:dyDescent="0.3">
      <c r="B1270" s="1018"/>
      <c r="C1270" s="887" t="s">
        <v>1759</v>
      </c>
      <c r="D1270" s="745" t="s">
        <v>686</v>
      </c>
      <c r="E1270" s="881" t="s">
        <v>125</v>
      </c>
      <c r="F1270" s="737">
        <v>1</v>
      </c>
      <c r="G1270" s="1729">
        <v>18.73</v>
      </c>
      <c r="H1270" s="1024"/>
      <c r="I1270" s="1025"/>
      <c r="J1270" s="1021">
        <f t="shared" si="47"/>
        <v>18.73</v>
      </c>
      <c r="K1270" s="1026"/>
      <c r="L1270" s="1027"/>
      <c r="M1270" s="676"/>
      <c r="N1270" s="84"/>
      <c r="O1270" s="84"/>
      <c r="P1270" s="84"/>
      <c r="Q1270" s="84"/>
      <c r="R1270" s="84"/>
      <c r="S1270" s="84"/>
    </row>
    <row r="1271" spans="2:19" s="88" customFormat="1" x14ac:dyDescent="0.3">
      <c r="B1271" s="1018"/>
      <c r="C1271" s="887" t="s">
        <v>1757</v>
      </c>
      <c r="D1271" s="745" t="s">
        <v>3375</v>
      </c>
      <c r="E1271" s="881" t="s">
        <v>125</v>
      </c>
      <c r="F1271" s="737">
        <v>1</v>
      </c>
      <c r="G1271" s="1729">
        <v>4.47</v>
      </c>
      <c r="H1271" s="1024"/>
      <c r="I1271" s="1025"/>
      <c r="J1271" s="1021">
        <f t="shared" si="47"/>
        <v>4.47</v>
      </c>
      <c r="K1271" s="1026"/>
      <c r="L1271" s="1027"/>
      <c r="M1271" s="676"/>
      <c r="N1271" s="84"/>
      <c r="O1271" s="84"/>
      <c r="P1271" s="84"/>
      <c r="Q1271" s="84"/>
      <c r="R1271" s="84"/>
      <c r="S1271" s="84"/>
    </row>
    <row r="1272" spans="2:19" s="88" customFormat="1" x14ac:dyDescent="0.3">
      <c r="B1272" s="1018"/>
      <c r="C1272" s="887" t="s">
        <v>1773</v>
      </c>
      <c r="D1272" s="745" t="s">
        <v>573</v>
      </c>
      <c r="E1272" s="881" t="s">
        <v>125</v>
      </c>
      <c r="F1272" s="737">
        <v>1</v>
      </c>
      <c r="G1272" s="1729">
        <v>14.78</v>
      </c>
      <c r="H1272" s="1024"/>
      <c r="I1272" s="1025"/>
      <c r="J1272" s="1021">
        <f t="shared" si="47"/>
        <v>14.78</v>
      </c>
      <c r="K1272" s="1026"/>
      <c r="L1272" s="1027"/>
      <c r="M1272" s="676"/>
      <c r="N1272" s="84"/>
      <c r="O1272" s="84"/>
      <c r="P1272" s="84"/>
      <c r="Q1272" s="84"/>
      <c r="R1272" s="84"/>
      <c r="S1272" s="84"/>
    </row>
    <row r="1273" spans="2:19" s="88" customFormat="1" x14ac:dyDescent="0.3">
      <c r="B1273" s="1018"/>
      <c r="C1273" s="887" t="s">
        <v>2443</v>
      </c>
      <c r="D1273" s="745" t="s">
        <v>3376</v>
      </c>
      <c r="E1273" s="881" t="s">
        <v>125</v>
      </c>
      <c r="F1273" s="737">
        <v>1</v>
      </c>
      <c r="G1273" s="1729">
        <v>26.78</v>
      </c>
      <c r="H1273" s="1024"/>
      <c r="I1273" s="1025"/>
      <c r="J1273" s="1021">
        <f t="shared" si="47"/>
        <v>26.78</v>
      </c>
      <c r="K1273" s="1026"/>
      <c r="L1273" s="1027"/>
      <c r="M1273" s="676"/>
      <c r="N1273" s="84"/>
      <c r="O1273" s="84"/>
      <c r="P1273" s="84"/>
      <c r="Q1273" s="84"/>
      <c r="R1273" s="84"/>
      <c r="S1273" s="84"/>
    </row>
    <row r="1274" spans="2:19" s="88" customFormat="1" ht="27.6" x14ac:dyDescent="0.3">
      <c r="B1274" s="1018"/>
      <c r="C1274" s="887" t="s">
        <v>1792</v>
      </c>
      <c r="D1274" s="745" t="s">
        <v>3379</v>
      </c>
      <c r="E1274" s="881" t="s">
        <v>125</v>
      </c>
      <c r="F1274" s="737">
        <v>1</v>
      </c>
      <c r="G1274" s="1729">
        <v>39.1</v>
      </c>
      <c r="H1274" s="1024"/>
      <c r="I1274" s="1025"/>
      <c r="J1274" s="1021">
        <f t="shared" si="47"/>
        <v>39.1</v>
      </c>
      <c r="K1274" s="1026"/>
      <c r="L1274" s="1027"/>
      <c r="M1274" s="676"/>
      <c r="N1274" s="84"/>
      <c r="O1274" s="84"/>
      <c r="P1274" s="84"/>
      <c r="Q1274" s="84"/>
      <c r="R1274" s="84"/>
      <c r="S1274" s="84"/>
    </row>
    <row r="1275" spans="2:19" s="88" customFormat="1" ht="41.4" x14ac:dyDescent="0.25">
      <c r="B1275" s="1018"/>
      <c r="C1275" s="887" t="s">
        <v>3380</v>
      </c>
      <c r="D1275" s="745" t="s">
        <v>3381</v>
      </c>
      <c r="E1275" s="881" t="s">
        <v>125</v>
      </c>
      <c r="F1275" s="892">
        <v>1</v>
      </c>
      <c r="G1275" s="1729">
        <v>347.87</v>
      </c>
      <c r="H1275" s="1024"/>
      <c r="I1275" s="1025"/>
      <c r="J1275" s="1021">
        <f t="shared" si="47"/>
        <v>347.87</v>
      </c>
      <c r="K1275" s="1026"/>
      <c r="L1275" s="1027"/>
      <c r="M1275" s="676"/>
      <c r="N1275" s="84"/>
      <c r="O1275" s="84"/>
      <c r="P1275" s="84"/>
      <c r="Q1275" s="84"/>
      <c r="R1275" s="84"/>
      <c r="S1275" s="84"/>
    </row>
    <row r="1276" spans="2:19" s="88" customFormat="1" x14ac:dyDescent="0.25">
      <c r="B1276" s="1018"/>
      <c r="C1276" s="887" t="s">
        <v>1823</v>
      </c>
      <c r="D1276" s="745" t="s">
        <v>1824</v>
      </c>
      <c r="E1276" s="881" t="s">
        <v>125</v>
      </c>
      <c r="F1276" s="892">
        <v>1</v>
      </c>
      <c r="G1276" s="1729">
        <v>60.34</v>
      </c>
      <c r="H1276" s="1024"/>
      <c r="I1276" s="1025"/>
      <c r="J1276" s="1021">
        <f t="shared" si="47"/>
        <v>60.34</v>
      </c>
      <c r="K1276" s="1026"/>
      <c r="L1276" s="1027"/>
      <c r="M1276" s="676"/>
      <c r="N1276" s="84"/>
      <c r="O1276" s="84"/>
      <c r="P1276" s="84"/>
      <c r="Q1276" s="84"/>
      <c r="R1276" s="84"/>
      <c r="S1276" s="84"/>
    </row>
    <row r="1277" spans="2:19" s="88" customFormat="1" x14ac:dyDescent="0.25">
      <c r="B1277" s="1018"/>
      <c r="C1277" s="887" t="s">
        <v>1796</v>
      </c>
      <c r="D1277" s="745" t="s">
        <v>3382</v>
      </c>
      <c r="E1277" s="881" t="s">
        <v>125</v>
      </c>
      <c r="F1277" s="892">
        <v>1</v>
      </c>
      <c r="G1277" s="1729">
        <v>14.15</v>
      </c>
      <c r="H1277" s="1024"/>
      <c r="I1277" s="1025"/>
      <c r="J1277" s="1021">
        <f t="shared" si="47"/>
        <v>14.15</v>
      </c>
      <c r="K1277" s="1026"/>
      <c r="L1277" s="1027"/>
      <c r="M1277" s="676"/>
      <c r="N1277" s="84"/>
      <c r="O1277" s="84"/>
      <c r="P1277" s="84"/>
      <c r="Q1277" s="84"/>
      <c r="R1277" s="84"/>
      <c r="S1277" s="84"/>
    </row>
    <row r="1278" spans="2:19" s="88" customFormat="1" x14ac:dyDescent="0.3">
      <c r="B1278" s="1018"/>
      <c r="C1278" s="887" t="s">
        <v>1754</v>
      </c>
      <c r="D1278" s="745" t="s">
        <v>177</v>
      </c>
      <c r="E1278" s="881" t="s">
        <v>786</v>
      </c>
      <c r="F1278" s="737">
        <v>1</v>
      </c>
      <c r="G1278" s="1729">
        <v>3.18</v>
      </c>
      <c r="H1278" s="1024"/>
      <c r="I1278" s="1025"/>
      <c r="J1278" s="1021">
        <f t="shared" si="47"/>
        <v>3.18</v>
      </c>
      <c r="K1278" s="1026"/>
      <c r="L1278" s="1027"/>
      <c r="M1278" s="676"/>
      <c r="N1278" s="84"/>
      <c r="O1278" s="84"/>
      <c r="P1278" s="84"/>
      <c r="Q1278" s="84"/>
      <c r="R1278" s="84"/>
      <c r="S1278" s="84"/>
    </row>
    <row r="1279" spans="2:19" s="88" customFormat="1" x14ac:dyDescent="0.3">
      <c r="B1279" s="1018"/>
      <c r="C1279" s="887" t="s">
        <v>2289</v>
      </c>
      <c r="D1279" s="745" t="s">
        <v>3374</v>
      </c>
      <c r="E1279" s="881" t="s">
        <v>787</v>
      </c>
      <c r="F1279" s="737">
        <v>1</v>
      </c>
      <c r="G1279" s="1729">
        <v>13.67</v>
      </c>
      <c r="H1279" s="1024"/>
      <c r="I1279" s="1025"/>
      <c r="J1279" s="1021">
        <f t="shared" si="47"/>
        <v>13.67</v>
      </c>
      <c r="K1279" s="1026"/>
      <c r="L1279" s="1027"/>
      <c r="M1279" s="676"/>
      <c r="N1279" s="84"/>
      <c r="O1279" s="84"/>
      <c r="P1279" s="84"/>
      <c r="Q1279" s="84"/>
      <c r="R1279" s="84"/>
      <c r="S1279" s="84"/>
    </row>
    <row r="1280" spans="2:19" s="88" customFormat="1" x14ac:dyDescent="0.3">
      <c r="B1280" s="1018"/>
      <c r="C1280" s="894"/>
      <c r="D1280" s="1714" t="s">
        <v>203</v>
      </c>
      <c r="E1280" s="1028"/>
      <c r="F1280" s="740"/>
      <c r="G1280" s="1729"/>
      <c r="H1280" s="1024"/>
      <c r="I1280" s="1025"/>
      <c r="J1280" s="1021"/>
      <c r="K1280" s="1026"/>
      <c r="L1280" s="1027"/>
      <c r="M1280" s="676"/>
      <c r="N1280" s="84"/>
      <c r="O1280" s="84"/>
      <c r="P1280" s="84"/>
      <c r="Q1280" s="84"/>
      <c r="R1280" s="84"/>
      <c r="S1280" s="84"/>
    </row>
    <row r="1281" spans="2:19" s="88" customFormat="1" x14ac:dyDescent="0.3">
      <c r="B1281" s="1018"/>
      <c r="C1281" s="894"/>
      <c r="D1281" s="1712" t="s">
        <v>1798</v>
      </c>
      <c r="E1281" s="1028"/>
      <c r="F1281" s="740"/>
      <c r="G1281" s="1729"/>
      <c r="H1281" s="1024"/>
      <c r="I1281" s="1025"/>
      <c r="J1281" s="1021"/>
      <c r="K1281" s="1026"/>
      <c r="L1281" s="1027"/>
      <c r="M1281" s="676"/>
      <c r="N1281" s="84"/>
      <c r="O1281" s="84"/>
      <c r="P1281" s="84"/>
      <c r="Q1281" s="84"/>
      <c r="R1281" s="84"/>
      <c r="S1281" s="84"/>
    </row>
    <row r="1282" spans="2:19" s="88" customFormat="1" x14ac:dyDescent="0.3">
      <c r="B1282" s="1018"/>
      <c r="C1282" s="887" t="s">
        <v>1812</v>
      </c>
      <c r="D1282" s="745" t="s">
        <v>3386</v>
      </c>
      <c r="E1282" s="896" t="s">
        <v>121</v>
      </c>
      <c r="F1282" s="737">
        <v>1</v>
      </c>
      <c r="G1282" s="1729">
        <v>7.14</v>
      </c>
      <c r="H1282" s="1024"/>
      <c r="I1282" s="1025"/>
      <c r="J1282" s="1021">
        <f t="shared" si="47"/>
        <v>7.14</v>
      </c>
      <c r="K1282" s="1026"/>
      <c r="L1282" s="1027"/>
      <c r="M1282" s="676"/>
      <c r="N1282" s="84"/>
      <c r="O1282" s="84"/>
      <c r="P1282" s="84"/>
      <c r="Q1282" s="84"/>
      <c r="R1282" s="84"/>
      <c r="S1282" s="84"/>
    </row>
    <row r="1283" spans="2:19" s="88" customFormat="1" x14ac:dyDescent="0.3">
      <c r="B1283" s="1018"/>
      <c r="C1283" s="887" t="s">
        <v>1836</v>
      </c>
      <c r="D1283" s="745" t="s">
        <v>141</v>
      </c>
      <c r="E1283" s="896" t="s">
        <v>121</v>
      </c>
      <c r="F1283" s="737">
        <v>1</v>
      </c>
      <c r="G1283" s="1729">
        <v>4</v>
      </c>
      <c r="H1283" s="1024"/>
      <c r="I1283" s="1025"/>
      <c r="J1283" s="1021">
        <f t="shared" si="47"/>
        <v>4</v>
      </c>
      <c r="K1283" s="1026"/>
      <c r="L1283" s="1027"/>
      <c r="M1283" s="676"/>
      <c r="N1283" s="84"/>
      <c r="O1283" s="84"/>
      <c r="P1283" s="84"/>
      <c r="Q1283" s="84"/>
      <c r="R1283" s="84"/>
      <c r="S1283" s="84"/>
    </row>
    <row r="1284" spans="2:19" s="88" customFormat="1" ht="12.75" customHeight="1" x14ac:dyDescent="0.3">
      <c r="B1284" s="1018"/>
      <c r="C1284" s="887" t="s">
        <v>1837</v>
      </c>
      <c r="D1284" s="745" t="s">
        <v>142</v>
      </c>
      <c r="E1284" s="896" t="s">
        <v>121</v>
      </c>
      <c r="F1284" s="737">
        <v>1</v>
      </c>
      <c r="G1284" s="1729">
        <v>6.38</v>
      </c>
      <c r="H1284" s="1024"/>
      <c r="I1284" s="1025"/>
      <c r="J1284" s="1021">
        <f t="shared" si="47"/>
        <v>6.38</v>
      </c>
      <c r="K1284" s="1026"/>
      <c r="L1284" s="1027"/>
      <c r="M1284" s="676"/>
      <c r="N1284" s="84"/>
      <c r="O1284" s="84"/>
      <c r="P1284" s="84"/>
      <c r="Q1284" s="84"/>
      <c r="R1284" s="84"/>
      <c r="S1284" s="84"/>
    </row>
    <row r="1285" spans="2:19" x14ac:dyDescent="0.3">
      <c r="B1285" s="1018"/>
      <c r="C1285" s="887" t="s">
        <v>1840</v>
      </c>
      <c r="D1285" s="745" t="s">
        <v>130</v>
      </c>
      <c r="E1285" s="896" t="s">
        <v>121</v>
      </c>
      <c r="F1285" s="737">
        <v>1</v>
      </c>
      <c r="G1285" s="1729">
        <v>4.03</v>
      </c>
      <c r="H1285" s="1024"/>
      <c r="I1285" s="1025"/>
      <c r="J1285" s="1021">
        <f t="shared" si="47"/>
        <v>4.03</v>
      </c>
      <c r="K1285" s="1026"/>
      <c r="L1285" s="1027"/>
      <c r="M1285" s="676"/>
    </row>
    <row r="1286" spans="2:19" ht="13.5" customHeight="1" x14ac:dyDescent="0.3">
      <c r="B1286" s="1018"/>
      <c r="C1286" s="887" t="s">
        <v>1816</v>
      </c>
      <c r="D1286" s="745" t="s">
        <v>3392</v>
      </c>
      <c r="E1286" s="896" t="s">
        <v>121</v>
      </c>
      <c r="F1286" s="890">
        <v>1</v>
      </c>
      <c r="G1286" s="1729">
        <v>8.7200000000000006</v>
      </c>
      <c r="H1286" s="1024"/>
      <c r="I1286" s="1025"/>
      <c r="J1286" s="1021">
        <f t="shared" si="47"/>
        <v>8.7200000000000006</v>
      </c>
      <c r="K1286" s="1026"/>
      <c r="L1286" s="1027"/>
      <c r="M1286" s="676"/>
    </row>
    <row r="1287" spans="2:19" x14ac:dyDescent="0.3">
      <c r="B1287" s="1018"/>
      <c r="C1287" s="887" t="s">
        <v>1819</v>
      </c>
      <c r="D1287" s="745" t="s">
        <v>835</v>
      </c>
      <c r="E1287" s="896" t="s">
        <v>121</v>
      </c>
      <c r="F1287" s="890">
        <v>1</v>
      </c>
      <c r="G1287" s="1729">
        <v>4.22</v>
      </c>
      <c r="H1287" s="1024"/>
      <c r="I1287" s="1025"/>
      <c r="J1287" s="1021">
        <f t="shared" si="47"/>
        <v>4.22</v>
      </c>
      <c r="K1287" s="1026"/>
      <c r="L1287" s="1027"/>
      <c r="M1287" s="676"/>
    </row>
    <row r="1288" spans="2:19" ht="12.75" customHeight="1" x14ac:dyDescent="0.3">
      <c r="B1288" s="1018"/>
      <c r="C1288" s="887" t="s">
        <v>2222</v>
      </c>
      <c r="D1288" s="745" t="s">
        <v>3392</v>
      </c>
      <c r="E1288" s="896" t="s">
        <v>121</v>
      </c>
      <c r="F1288" s="890">
        <v>1</v>
      </c>
      <c r="G1288" s="1729">
        <v>13.09</v>
      </c>
      <c r="H1288" s="1024"/>
      <c r="I1288" s="1025"/>
      <c r="J1288" s="1021">
        <f t="shared" si="47"/>
        <v>13.09</v>
      </c>
      <c r="K1288" s="1026"/>
      <c r="L1288" s="1027"/>
      <c r="M1288" s="676"/>
    </row>
    <row r="1289" spans="2:19" s="88" customFormat="1" x14ac:dyDescent="0.3">
      <c r="B1289" s="1018"/>
      <c r="C1289" s="887" t="s">
        <v>2214</v>
      </c>
      <c r="D1289" s="745" t="s">
        <v>122</v>
      </c>
      <c r="E1289" s="896" t="s">
        <v>121</v>
      </c>
      <c r="F1289" s="890">
        <v>1</v>
      </c>
      <c r="G1289" s="1729">
        <v>2.99</v>
      </c>
      <c r="H1289" s="1024"/>
      <c r="I1289" s="1025"/>
      <c r="J1289" s="1021">
        <f t="shared" si="47"/>
        <v>2.99</v>
      </c>
      <c r="K1289" s="1026"/>
      <c r="L1289" s="1027"/>
      <c r="M1289" s="676"/>
      <c r="N1289" s="84"/>
      <c r="O1289" s="84"/>
      <c r="P1289" s="84"/>
      <c r="Q1289" s="84"/>
      <c r="R1289" s="84"/>
      <c r="S1289" s="84"/>
    </row>
    <row r="1290" spans="2:19" s="88" customFormat="1" x14ac:dyDescent="0.3">
      <c r="B1290" s="1018"/>
      <c r="C1290" s="887" t="s">
        <v>2212</v>
      </c>
      <c r="D1290" s="745" t="s">
        <v>122</v>
      </c>
      <c r="E1290" s="896" t="s">
        <v>121</v>
      </c>
      <c r="F1290" s="890">
        <v>1</v>
      </c>
      <c r="G1290" s="1729">
        <v>2.48</v>
      </c>
      <c r="H1290" s="1024"/>
      <c r="I1290" s="1025"/>
      <c r="J1290" s="1021">
        <f t="shared" si="47"/>
        <v>2.48</v>
      </c>
      <c r="K1290" s="1026"/>
      <c r="L1290" s="1027"/>
      <c r="M1290" s="676"/>
      <c r="N1290" s="84"/>
      <c r="O1290" s="84"/>
      <c r="P1290" s="84"/>
      <c r="Q1290" s="84"/>
      <c r="R1290" s="84"/>
      <c r="S1290" s="84"/>
    </row>
    <row r="1291" spans="2:19" s="88" customFormat="1" x14ac:dyDescent="0.3">
      <c r="B1291" s="1018"/>
      <c r="C1291" s="887" t="s">
        <v>2460</v>
      </c>
      <c r="D1291" s="745" t="s">
        <v>1644</v>
      </c>
      <c r="E1291" s="896" t="s">
        <v>782</v>
      </c>
      <c r="F1291" s="737">
        <v>1</v>
      </c>
      <c r="G1291" s="1729">
        <v>3.6</v>
      </c>
      <c r="H1291" s="1024"/>
      <c r="I1291" s="1025"/>
      <c r="J1291" s="1021">
        <f t="shared" si="47"/>
        <v>3.6</v>
      </c>
      <c r="K1291" s="1026"/>
      <c r="L1291" s="1027"/>
      <c r="M1291" s="676"/>
      <c r="N1291" s="84"/>
      <c r="O1291" s="84"/>
      <c r="P1291" s="84"/>
      <c r="Q1291" s="84"/>
      <c r="R1291" s="84"/>
      <c r="S1291" s="84"/>
    </row>
    <row r="1292" spans="2:19" s="88" customFormat="1" x14ac:dyDescent="0.3">
      <c r="B1292" s="1018"/>
      <c r="C1292" s="887" t="s">
        <v>2218</v>
      </c>
      <c r="D1292" s="745" t="s">
        <v>140</v>
      </c>
      <c r="E1292" s="896" t="s">
        <v>782</v>
      </c>
      <c r="F1292" s="890">
        <v>1</v>
      </c>
      <c r="G1292" s="1729">
        <v>7.26</v>
      </c>
      <c r="H1292" s="1024"/>
      <c r="I1292" s="1025"/>
      <c r="J1292" s="1021">
        <f t="shared" ref="J1292:J1304" si="48">F1292*G1292</f>
        <v>7.26</v>
      </c>
      <c r="K1292" s="1026"/>
      <c r="L1292" s="1027"/>
      <c r="M1292" s="676"/>
      <c r="N1292" s="84"/>
      <c r="O1292" s="84"/>
      <c r="P1292" s="84"/>
      <c r="Q1292" s="84"/>
      <c r="R1292" s="84"/>
      <c r="S1292" s="84"/>
    </row>
    <row r="1293" spans="2:19" s="88" customFormat="1" x14ac:dyDescent="0.3">
      <c r="B1293" s="1018"/>
      <c r="C1293" s="887" t="s">
        <v>1801</v>
      </c>
      <c r="D1293" s="745" t="s">
        <v>155</v>
      </c>
      <c r="E1293" s="881" t="s">
        <v>128</v>
      </c>
      <c r="F1293" s="737">
        <v>1</v>
      </c>
      <c r="G1293" s="1729">
        <v>12.32</v>
      </c>
      <c r="H1293" s="1024"/>
      <c r="I1293" s="1025"/>
      <c r="J1293" s="1021">
        <f t="shared" si="48"/>
        <v>12.32</v>
      </c>
      <c r="K1293" s="1026"/>
      <c r="L1293" s="1027"/>
      <c r="M1293" s="676"/>
      <c r="N1293" s="84"/>
      <c r="O1293" s="84"/>
      <c r="P1293" s="84"/>
      <c r="Q1293" s="84"/>
      <c r="R1293" s="84"/>
      <c r="S1293" s="84"/>
    </row>
    <row r="1294" spans="2:19" s="88" customFormat="1" x14ac:dyDescent="0.3">
      <c r="B1294" s="1018"/>
      <c r="C1294" s="887" t="s">
        <v>1805</v>
      </c>
      <c r="D1294" s="745" t="s">
        <v>159</v>
      </c>
      <c r="E1294" s="881" t="s">
        <v>128</v>
      </c>
      <c r="F1294" s="737">
        <v>1</v>
      </c>
      <c r="G1294" s="1729">
        <v>10.78</v>
      </c>
      <c r="H1294" s="1024"/>
      <c r="I1294" s="1025"/>
      <c r="J1294" s="1021">
        <f t="shared" si="48"/>
        <v>10.78</v>
      </c>
      <c r="K1294" s="1026"/>
      <c r="L1294" s="1027"/>
      <c r="M1294" s="676"/>
      <c r="N1294" s="84"/>
      <c r="O1294" s="84"/>
      <c r="P1294" s="84"/>
      <c r="Q1294" s="84"/>
      <c r="R1294" s="84"/>
      <c r="S1294" s="84"/>
    </row>
    <row r="1295" spans="2:19" s="88" customFormat="1" x14ac:dyDescent="0.3">
      <c r="B1295" s="1018"/>
      <c r="C1295" s="887" t="s">
        <v>1808</v>
      </c>
      <c r="D1295" s="745" t="s">
        <v>3385</v>
      </c>
      <c r="E1295" s="881" t="s">
        <v>128</v>
      </c>
      <c r="F1295" s="737">
        <v>1</v>
      </c>
      <c r="G1295" s="1729">
        <v>12.88</v>
      </c>
      <c r="H1295" s="1024"/>
      <c r="I1295" s="1025"/>
      <c r="J1295" s="1021">
        <f t="shared" si="48"/>
        <v>12.88</v>
      </c>
      <c r="K1295" s="1026"/>
      <c r="L1295" s="1027"/>
      <c r="M1295" s="676"/>
      <c r="N1295" s="84"/>
      <c r="O1295" s="84"/>
      <c r="P1295" s="84"/>
      <c r="Q1295" s="84"/>
      <c r="R1295" s="84"/>
      <c r="S1295" s="84"/>
    </row>
    <row r="1296" spans="2:19" s="88" customFormat="1" x14ac:dyDescent="0.3">
      <c r="B1296" s="1018"/>
      <c r="C1296" s="887" t="s">
        <v>1806</v>
      </c>
      <c r="D1296" s="745" t="s">
        <v>1807</v>
      </c>
      <c r="E1296" s="881" t="s">
        <v>128</v>
      </c>
      <c r="F1296" s="737">
        <v>1</v>
      </c>
      <c r="G1296" s="1729">
        <v>12.54</v>
      </c>
      <c r="H1296" s="1024"/>
      <c r="I1296" s="1025"/>
      <c r="J1296" s="1021">
        <f t="shared" si="48"/>
        <v>12.54</v>
      </c>
      <c r="K1296" s="1026"/>
      <c r="L1296" s="1027"/>
      <c r="M1296" s="676"/>
      <c r="N1296" s="84"/>
      <c r="O1296" s="84"/>
      <c r="P1296" s="84"/>
      <c r="Q1296" s="84"/>
      <c r="R1296" s="84"/>
      <c r="S1296" s="84"/>
    </row>
    <row r="1297" spans="2:19" s="88" customFormat="1" x14ac:dyDescent="0.3">
      <c r="B1297" s="1018"/>
      <c r="C1297" s="887" t="s">
        <v>1820</v>
      </c>
      <c r="D1297" s="745" t="s">
        <v>277</v>
      </c>
      <c r="E1297" s="881" t="s">
        <v>125</v>
      </c>
      <c r="F1297" s="737">
        <v>1</v>
      </c>
      <c r="G1297" s="1729">
        <v>16.559999999999999</v>
      </c>
      <c r="H1297" s="1024"/>
      <c r="I1297" s="1025"/>
      <c r="J1297" s="1021">
        <f t="shared" si="48"/>
        <v>16.559999999999999</v>
      </c>
      <c r="K1297" s="1026"/>
      <c r="L1297" s="1027"/>
      <c r="M1297" s="676"/>
      <c r="N1297" s="84"/>
      <c r="O1297" s="84"/>
      <c r="P1297" s="84"/>
      <c r="Q1297" s="84"/>
      <c r="R1297" s="84"/>
      <c r="S1297" s="84"/>
    </row>
    <row r="1298" spans="2:19" s="88" customFormat="1" x14ac:dyDescent="0.3">
      <c r="B1298" s="1018"/>
      <c r="C1298" s="887" t="s">
        <v>1821</v>
      </c>
      <c r="D1298" s="745" t="s">
        <v>3375</v>
      </c>
      <c r="E1298" s="881" t="s">
        <v>125</v>
      </c>
      <c r="F1298" s="737">
        <v>1</v>
      </c>
      <c r="G1298" s="1729">
        <v>8.25</v>
      </c>
      <c r="H1298" s="1024"/>
      <c r="I1298" s="1025"/>
      <c r="J1298" s="1021">
        <f t="shared" si="48"/>
        <v>8.25</v>
      </c>
      <c r="K1298" s="1026"/>
      <c r="L1298" s="1027"/>
      <c r="M1298" s="676"/>
      <c r="N1298" s="84"/>
      <c r="O1298" s="84"/>
      <c r="P1298" s="84"/>
      <c r="Q1298" s="84"/>
      <c r="R1298" s="84"/>
      <c r="S1298" s="84"/>
    </row>
    <row r="1299" spans="2:19" s="88" customFormat="1" x14ac:dyDescent="0.3">
      <c r="B1299" s="1018"/>
      <c r="C1299" s="887" t="s">
        <v>1835</v>
      </c>
      <c r="D1299" s="745" t="s">
        <v>1753</v>
      </c>
      <c r="E1299" s="881" t="s">
        <v>125</v>
      </c>
      <c r="F1299" s="737">
        <v>1</v>
      </c>
      <c r="G1299" s="1729">
        <v>8.93</v>
      </c>
      <c r="H1299" s="1024"/>
      <c r="I1299" s="1025"/>
      <c r="J1299" s="1021">
        <f t="shared" si="48"/>
        <v>8.93</v>
      </c>
      <c r="K1299" s="1026"/>
      <c r="L1299" s="1027"/>
      <c r="M1299" s="676"/>
      <c r="N1299" s="84"/>
      <c r="O1299" s="84"/>
      <c r="P1299" s="84"/>
      <c r="Q1299" s="84"/>
      <c r="R1299" s="84"/>
      <c r="S1299" s="84"/>
    </row>
    <row r="1300" spans="2:19" s="88" customFormat="1" x14ac:dyDescent="0.3">
      <c r="B1300" s="1018"/>
      <c r="C1300" s="887" t="s">
        <v>2454</v>
      </c>
      <c r="D1300" s="745" t="s">
        <v>278</v>
      </c>
      <c r="E1300" s="881" t="s">
        <v>125</v>
      </c>
      <c r="F1300" s="737">
        <v>1</v>
      </c>
      <c r="G1300" s="1729">
        <v>13.42</v>
      </c>
      <c r="H1300" s="1024"/>
      <c r="I1300" s="1025"/>
      <c r="J1300" s="1021">
        <f t="shared" si="48"/>
        <v>13.42</v>
      </c>
      <c r="K1300" s="1026"/>
      <c r="L1300" s="1027"/>
      <c r="M1300" s="676"/>
      <c r="N1300" s="84"/>
      <c r="O1300" s="84"/>
      <c r="P1300" s="84"/>
      <c r="Q1300" s="84"/>
      <c r="R1300" s="84"/>
      <c r="S1300" s="84"/>
    </row>
    <row r="1301" spans="2:19" s="88" customFormat="1" x14ac:dyDescent="0.3">
      <c r="B1301" s="1018"/>
      <c r="C1301" s="887" t="s">
        <v>2457</v>
      </c>
      <c r="D1301" s="745" t="s">
        <v>3388</v>
      </c>
      <c r="E1301" s="881" t="s">
        <v>125</v>
      </c>
      <c r="F1301" s="737">
        <v>1</v>
      </c>
      <c r="G1301" s="1729">
        <v>41.29</v>
      </c>
      <c r="H1301" s="1024"/>
      <c r="I1301" s="1025"/>
      <c r="J1301" s="1021">
        <f t="shared" si="48"/>
        <v>41.29</v>
      </c>
      <c r="K1301" s="1026"/>
      <c r="L1301" s="1027"/>
      <c r="M1301" s="676"/>
      <c r="N1301" s="84"/>
      <c r="O1301" s="84"/>
      <c r="P1301" s="84"/>
      <c r="Q1301" s="84"/>
      <c r="R1301" s="84"/>
      <c r="S1301" s="84"/>
    </row>
    <row r="1302" spans="2:19" s="88" customFormat="1" x14ac:dyDescent="0.3">
      <c r="B1302" s="1018"/>
      <c r="C1302" s="887" t="s">
        <v>3389</v>
      </c>
      <c r="D1302" s="745" t="s">
        <v>573</v>
      </c>
      <c r="E1302" s="881" t="s">
        <v>125</v>
      </c>
      <c r="F1302" s="737">
        <v>1</v>
      </c>
      <c r="G1302" s="1729">
        <v>15.3</v>
      </c>
      <c r="H1302" s="1024"/>
      <c r="I1302" s="1025"/>
      <c r="J1302" s="1021">
        <f t="shared" si="48"/>
        <v>15.3</v>
      </c>
      <c r="K1302" s="1026"/>
      <c r="L1302" s="1027"/>
      <c r="M1302" s="676"/>
      <c r="N1302" s="84"/>
      <c r="O1302" s="84"/>
      <c r="P1302" s="84"/>
      <c r="Q1302" s="84"/>
      <c r="R1302" s="84"/>
      <c r="S1302" s="84"/>
    </row>
    <row r="1303" spans="2:19" s="88" customFormat="1" x14ac:dyDescent="0.3">
      <c r="B1303" s="1018"/>
      <c r="C1303" s="887" t="s">
        <v>1804</v>
      </c>
      <c r="D1303" s="745" t="s">
        <v>1894</v>
      </c>
      <c r="E1303" s="881" t="s">
        <v>125</v>
      </c>
      <c r="F1303" s="737">
        <v>1</v>
      </c>
      <c r="G1303" s="1729">
        <v>10.039999999999999</v>
      </c>
      <c r="H1303" s="1024"/>
      <c r="I1303" s="1025"/>
      <c r="J1303" s="1021">
        <f t="shared" si="48"/>
        <v>10.039999999999999</v>
      </c>
      <c r="K1303" s="1026"/>
      <c r="L1303" s="1027"/>
      <c r="M1303" s="676"/>
      <c r="N1303" s="84"/>
      <c r="O1303" s="84"/>
      <c r="P1303" s="84"/>
      <c r="Q1303" s="84"/>
      <c r="R1303" s="84"/>
      <c r="S1303" s="84"/>
    </row>
    <row r="1304" spans="2:19" s="88" customFormat="1" x14ac:dyDescent="0.3">
      <c r="B1304" s="1018"/>
      <c r="C1304" s="887" t="s">
        <v>1811</v>
      </c>
      <c r="D1304" s="745" t="s">
        <v>177</v>
      </c>
      <c r="E1304" s="881" t="s">
        <v>786</v>
      </c>
      <c r="F1304" s="737">
        <v>1</v>
      </c>
      <c r="G1304" s="1729">
        <v>4.12</v>
      </c>
      <c r="H1304" s="1024"/>
      <c r="I1304" s="1025"/>
      <c r="J1304" s="1021">
        <f t="shared" si="48"/>
        <v>4.12</v>
      </c>
      <c r="K1304" s="1026"/>
      <c r="L1304" s="1027"/>
      <c r="M1304" s="676"/>
      <c r="N1304" s="84"/>
      <c r="O1304" s="84"/>
      <c r="P1304" s="84"/>
      <c r="Q1304" s="84"/>
      <c r="R1304" s="84"/>
      <c r="S1304" s="84"/>
    </row>
    <row r="1305" spans="2:19" s="88" customFormat="1" x14ac:dyDescent="0.3">
      <c r="B1305" s="1018"/>
      <c r="C1305" s="894"/>
      <c r="D1305" s="1714" t="s">
        <v>203</v>
      </c>
      <c r="E1305" s="1028"/>
      <c r="F1305" s="740"/>
      <c r="G1305" s="1729"/>
      <c r="H1305" s="1024"/>
      <c r="I1305" s="1025"/>
      <c r="J1305" s="1021"/>
      <c r="K1305" s="1026"/>
      <c r="L1305" s="1027"/>
      <c r="M1305" s="676"/>
      <c r="N1305" s="84"/>
      <c r="O1305" s="84"/>
      <c r="P1305" s="84"/>
      <c r="Q1305" s="84"/>
      <c r="R1305" s="84"/>
      <c r="S1305" s="84"/>
    </row>
    <row r="1306" spans="2:19" s="88" customFormat="1" x14ac:dyDescent="0.3">
      <c r="B1306" s="1018"/>
      <c r="C1306" s="894"/>
      <c r="D1306" s="1712" t="s">
        <v>1844</v>
      </c>
      <c r="E1306" s="1028"/>
      <c r="F1306" s="740"/>
      <c r="G1306" s="1729"/>
      <c r="H1306" s="1024"/>
      <c r="I1306" s="1025"/>
      <c r="J1306" s="1021"/>
      <c r="K1306" s="1026"/>
      <c r="L1306" s="1027"/>
      <c r="M1306" s="676"/>
      <c r="N1306" s="84"/>
      <c r="O1306" s="84"/>
      <c r="P1306" s="84"/>
      <c r="Q1306" s="84"/>
      <c r="R1306" s="84"/>
      <c r="S1306" s="84"/>
    </row>
    <row r="1307" spans="2:19" s="88" customFormat="1" x14ac:dyDescent="0.3">
      <c r="B1307" s="1018"/>
      <c r="C1307" s="887" t="s">
        <v>2215</v>
      </c>
      <c r="D1307" s="745" t="s">
        <v>122</v>
      </c>
      <c r="E1307" s="896" t="s">
        <v>121</v>
      </c>
      <c r="F1307" s="890">
        <v>1</v>
      </c>
      <c r="G1307" s="1729">
        <v>4.7699999999999996</v>
      </c>
      <c r="H1307" s="1024"/>
      <c r="I1307" s="1025"/>
      <c r="J1307" s="1021">
        <f t="shared" ref="J1307:J1346" si="49">F1307*G1307</f>
        <v>4.7699999999999996</v>
      </c>
      <c r="K1307" s="1026"/>
      <c r="L1307" s="1027"/>
      <c r="M1307" s="676"/>
      <c r="N1307" s="84"/>
      <c r="O1307" s="84"/>
      <c r="P1307" s="84"/>
      <c r="Q1307" s="84"/>
      <c r="R1307" s="84"/>
      <c r="S1307" s="84"/>
    </row>
    <row r="1308" spans="2:19" s="88" customFormat="1" x14ac:dyDescent="0.3">
      <c r="B1308" s="1018"/>
      <c r="C1308" s="887" t="s">
        <v>1850</v>
      </c>
      <c r="D1308" s="745" t="s">
        <v>122</v>
      </c>
      <c r="E1308" s="896" t="s">
        <v>121</v>
      </c>
      <c r="F1308" s="890">
        <v>1</v>
      </c>
      <c r="G1308" s="1729">
        <v>4.3499999999999996</v>
      </c>
      <c r="H1308" s="1024"/>
      <c r="I1308" s="1025"/>
      <c r="J1308" s="1021">
        <f t="shared" si="49"/>
        <v>4.3499999999999996</v>
      </c>
      <c r="K1308" s="1026"/>
      <c r="L1308" s="1027"/>
      <c r="M1308" s="676"/>
      <c r="N1308" s="84"/>
      <c r="O1308" s="84"/>
      <c r="P1308" s="84"/>
      <c r="Q1308" s="84"/>
      <c r="R1308" s="84"/>
      <c r="S1308" s="84"/>
    </row>
    <row r="1309" spans="2:19" s="88" customFormat="1" x14ac:dyDescent="0.3">
      <c r="B1309" s="1018"/>
      <c r="C1309" s="887" t="s">
        <v>2220</v>
      </c>
      <c r="D1309" s="745" t="s">
        <v>122</v>
      </c>
      <c r="E1309" s="896" t="s">
        <v>121</v>
      </c>
      <c r="F1309" s="890">
        <v>1</v>
      </c>
      <c r="G1309" s="1729">
        <v>4.42</v>
      </c>
      <c r="H1309" s="1024"/>
      <c r="I1309" s="1025"/>
      <c r="J1309" s="1021">
        <f t="shared" si="49"/>
        <v>4.42</v>
      </c>
      <c r="K1309" s="1026"/>
      <c r="L1309" s="1027"/>
      <c r="M1309" s="676"/>
      <c r="N1309" s="84"/>
      <c r="O1309" s="84"/>
      <c r="P1309" s="84"/>
      <c r="Q1309" s="84"/>
      <c r="R1309" s="84"/>
      <c r="S1309" s="84"/>
    </row>
    <row r="1310" spans="2:19" s="88" customFormat="1" x14ac:dyDescent="0.3">
      <c r="B1310" s="1018"/>
      <c r="C1310" s="887" t="s">
        <v>1866</v>
      </c>
      <c r="D1310" s="745" t="s">
        <v>122</v>
      </c>
      <c r="E1310" s="896" t="s">
        <v>121</v>
      </c>
      <c r="F1310" s="890">
        <v>1</v>
      </c>
      <c r="G1310" s="1729">
        <v>4.03</v>
      </c>
      <c r="H1310" s="1024"/>
      <c r="I1310" s="1025"/>
      <c r="J1310" s="1021">
        <f t="shared" si="49"/>
        <v>4.03</v>
      </c>
      <c r="K1310" s="1026"/>
      <c r="L1310" s="1027"/>
      <c r="M1310" s="676"/>
      <c r="N1310" s="84"/>
      <c r="O1310" s="84"/>
      <c r="P1310" s="84"/>
      <c r="Q1310" s="84"/>
      <c r="R1310" s="84"/>
      <c r="S1310" s="84"/>
    </row>
    <row r="1311" spans="2:19" s="88" customFormat="1" x14ac:dyDescent="0.3">
      <c r="B1311" s="1018"/>
      <c r="C1311" s="887" t="s">
        <v>2211</v>
      </c>
      <c r="D1311" s="745" t="s">
        <v>122</v>
      </c>
      <c r="E1311" s="896" t="s">
        <v>121</v>
      </c>
      <c r="F1311" s="890">
        <v>1</v>
      </c>
      <c r="G1311" s="1729">
        <v>2.7</v>
      </c>
      <c r="H1311" s="1024"/>
      <c r="I1311" s="1025"/>
      <c r="J1311" s="1021">
        <f t="shared" si="49"/>
        <v>2.7</v>
      </c>
      <c r="K1311" s="1026"/>
      <c r="L1311" s="1027"/>
      <c r="M1311" s="676"/>
      <c r="N1311" s="84"/>
      <c r="O1311" s="84"/>
      <c r="P1311" s="84"/>
      <c r="Q1311" s="84"/>
      <c r="R1311" s="84"/>
      <c r="S1311" s="84"/>
    </row>
    <row r="1312" spans="2:19" s="88" customFormat="1" x14ac:dyDescent="0.3">
      <c r="B1312" s="1018"/>
      <c r="C1312" s="887" t="s">
        <v>2207</v>
      </c>
      <c r="D1312" s="745" t="s">
        <v>122</v>
      </c>
      <c r="E1312" s="896" t="s">
        <v>121</v>
      </c>
      <c r="F1312" s="890">
        <v>1</v>
      </c>
      <c r="G1312" s="1729">
        <v>4.2</v>
      </c>
      <c r="H1312" s="1024"/>
      <c r="I1312" s="1025"/>
      <c r="J1312" s="1021">
        <f t="shared" si="49"/>
        <v>4.2</v>
      </c>
      <c r="K1312" s="1026"/>
      <c r="L1312" s="1027"/>
      <c r="M1312" s="676"/>
      <c r="N1312" s="84"/>
      <c r="O1312" s="84"/>
      <c r="P1312" s="84"/>
      <c r="Q1312" s="84"/>
      <c r="R1312" s="84"/>
      <c r="S1312" s="84"/>
    </row>
    <row r="1313" spans="2:19" s="88" customFormat="1" x14ac:dyDescent="0.3">
      <c r="B1313" s="1018"/>
      <c r="C1313" s="887" t="s">
        <v>2216</v>
      </c>
      <c r="D1313" s="745" t="s">
        <v>122</v>
      </c>
      <c r="E1313" s="896" t="s">
        <v>121</v>
      </c>
      <c r="F1313" s="737">
        <v>1</v>
      </c>
      <c r="G1313" s="1729">
        <v>5.12</v>
      </c>
      <c r="H1313" s="1024"/>
      <c r="I1313" s="1025"/>
      <c r="J1313" s="1021">
        <f t="shared" si="49"/>
        <v>5.12</v>
      </c>
      <c r="K1313" s="1026"/>
      <c r="L1313" s="1027"/>
      <c r="M1313" s="676"/>
      <c r="N1313" s="84"/>
      <c r="O1313" s="84"/>
      <c r="P1313" s="84"/>
      <c r="Q1313" s="84"/>
      <c r="R1313" s="84"/>
      <c r="S1313" s="84"/>
    </row>
    <row r="1314" spans="2:19" s="88" customFormat="1" x14ac:dyDescent="0.3">
      <c r="B1314" s="1018"/>
      <c r="C1314" s="887" t="s">
        <v>1865</v>
      </c>
      <c r="D1314" s="745" t="s">
        <v>122</v>
      </c>
      <c r="E1314" s="896" t="s">
        <v>121</v>
      </c>
      <c r="F1314" s="737">
        <v>1</v>
      </c>
      <c r="G1314" s="1729">
        <v>4.21</v>
      </c>
      <c r="H1314" s="1024"/>
      <c r="I1314" s="1025"/>
      <c r="J1314" s="1021">
        <f t="shared" si="49"/>
        <v>4.21</v>
      </c>
      <c r="K1314" s="1026"/>
      <c r="L1314" s="1027"/>
      <c r="M1314" s="676"/>
      <c r="N1314" s="84"/>
      <c r="O1314" s="84"/>
      <c r="P1314" s="84"/>
      <c r="Q1314" s="84"/>
      <c r="R1314" s="84"/>
      <c r="S1314" s="84"/>
    </row>
    <row r="1315" spans="2:19" s="88" customFormat="1" x14ac:dyDescent="0.3">
      <c r="B1315" s="1018"/>
      <c r="C1315" s="887" t="s">
        <v>1881</v>
      </c>
      <c r="D1315" s="745" t="s">
        <v>828</v>
      </c>
      <c r="E1315" s="881" t="s">
        <v>120</v>
      </c>
      <c r="F1315" s="737">
        <v>1</v>
      </c>
      <c r="G1315" s="1729">
        <v>3.84</v>
      </c>
      <c r="H1315" s="1024"/>
      <c r="I1315" s="1025"/>
      <c r="J1315" s="1021">
        <f t="shared" si="49"/>
        <v>3.84</v>
      </c>
      <c r="K1315" s="1026"/>
      <c r="L1315" s="1027"/>
      <c r="M1315" s="676"/>
      <c r="N1315" s="84"/>
      <c r="O1315" s="84"/>
      <c r="P1315" s="84"/>
      <c r="Q1315" s="84"/>
      <c r="R1315" s="84"/>
      <c r="S1315" s="84"/>
    </row>
    <row r="1316" spans="2:19" s="88" customFormat="1" x14ac:dyDescent="0.3">
      <c r="B1316" s="1018"/>
      <c r="C1316" s="887" t="s">
        <v>2468</v>
      </c>
      <c r="D1316" s="745" t="s">
        <v>827</v>
      </c>
      <c r="E1316" s="881" t="s">
        <v>120</v>
      </c>
      <c r="F1316" s="737">
        <v>1</v>
      </c>
      <c r="G1316" s="1729">
        <v>2.1</v>
      </c>
      <c r="H1316" s="1024"/>
      <c r="I1316" s="1025"/>
      <c r="J1316" s="1021">
        <f t="shared" si="49"/>
        <v>2.1</v>
      </c>
      <c r="K1316" s="1026"/>
      <c r="L1316" s="1027"/>
      <c r="M1316" s="676"/>
      <c r="N1316" s="84"/>
      <c r="O1316" s="84"/>
      <c r="P1316" s="84"/>
      <c r="Q1316" s="84"/>
      <c r="R1316" s="84"/>
      <c r="S1316" s="84"/>
    </row>
    <row r="1317" spans="2:19" s="88" customFormat="1" x14ac:dyDescent="0.3">
      <c r="B1317" s="1018"/>
      <c r="C1317" s="887" t="s">
        <v>1883</v>
      </c>
      <c r="D1317" s="745" t="s">
        <v>1644</v>
      </c>
      <c r="E1317" s="896" t="s">
        <v>782</v>
      </c>
      <c r="F1317" s="737">
        <v>1</v>
      </c>
      <c r="G1317" s="1729">
        <v>4.88</v>
      </c>
      <c r="H1317" s="1024"/>
      <c r="I1317" s="1025"/>
      <c r="J1317" s="1021">
        <f t="shared" si="49"/>
        <v>4.88</v>
      </c>
      <c r="K1317" s="1026"/>
      <c r="L1317" s="1027"/>
      <c r="M1317" s="676"/>
      <c r="N1317" s="84"/>
      <c r="O1317" s="84"/>
      <c r="P1317" s="84"/>
      <c r="Q1317" s="84"/>
      <c r="R1317" s="84"/>
      <c r="S1317" s="84"/>
    </row>
    <row r="1318" spans="2:19" s="88" customFormat="1" x14ac:dyDescent="0.3">
      <c r="B1318" s="1018"/>
      <c r="C1318" s="887" t="s">
        <v>1901</v>
      </c>
      <c r="D1318" s="745" t="s">
        <v>686</v>
      </c>
      <c r="E1318" s="881" t="s">
        <v>125</v>
      </c>
      <c r="F1318" s="737">
        <v>1</v>
      </c>
      <c r="G1318" s="1729">
        <v>15.18</v>
      </c>
      <c r="H1318" s="1024"/>
      <c r="I1318" s="1025"/>
      <c r="J1318" s="1021">
        <f t="shared" si="49"/>
        <v>15.18</v>
      </c>
      <c r="K1318" s="1026"/>
      <c r="L1318" s="1027"/>
      <c r="M1318" s="676"/>
      <c r="N1318" s="84"/>
      <c r="O1318" s="84"/>
      <c r="P1318" s="84"/>
      <c r="Q1318" s="84"/>
      <c r="R1318" s="84"/>
      <c r="S1318" s="84"/>
    </row>
    <row r="1319" spans="2:19" s="88" customFormat="1" ht="27.6" x14ac:dyDescent="0.3">
      <c r="B1319" s="1018"/>
      <c r="C1319" s="887" t="s">
        <v>2469</v>
      </c>
      <c r="D1319" s="745" t="s">
        <v>3397</v>
      </c>
      <c r="E1319" s="881" t="s">
        <v>125</v>
      </c>
      <c r="F1319" s="737">
        <v>1</v>
      </c>
      <c r="G1319" s="1729">
        <v>19.63</v>
      </c>
      <c r="H1319" s="1024"/>
      <c r="I1319" s="1025"/>
      <c r="J1319" s="1021">
        <f t="shared" si="49"/>
        <v>19.63</v>
      </c>
      <c r="K1319" s="1026"/>
      <c r="L1319" s="1027"/>
      <c r="M1319" s="676"/>
      <c r="N1319" s="84"/>
      <c r="O1319" s="84"/>
      <c r="P1319" s="84"/>
      <c r="Q1319" s="84"/>
      <c r="R1319" s="84"/>
      <c r="S1319" s="84"/>
    </row>
    <row r="1320" spans="2:19" s="88" customFormat="1" ht="27.6" x14ac:dyDescent="0.25">
      <c r="B1320" s="1018"/>
      <c r="C1320" s="887" t="s">
        <v>3398</v>
      </c>
      <c r="D1320" s="745" t="s">
        <v>3399</v>
      </c>
      <c r="E1320" s="881" t="s">
        <v>125</v>
      </c>
      <c r="F1320" s="892">
        <v>1</v>
      </c>
      <c r="G1320" s="1729">
        <v>52.69</v>
      </c>
      <c r="H1320" s="1024"/>
      <c r="I1320" s="1025"/>
      <c r="J1320" s="1021">
        <f t="shared" si="49"/>
        <v>52.69</v>
      </c>
      <c r="K1320" s="1026"/>
      <c r="L1320" s="1027"/>
      <c r="M1320" s="676"/>
      <c r="N1320" s="84"/>
      <c r="O1320" s="84"/>
      <c r="P1320" s="84"/>
      <c r="Q1320" s="84"/>
      <c r="R1320" s="84"/>
      <c r="S1320" s="84"/>
    </row>
    <row r="1321" spans="2:19" s="88" customFormat="1" x14ac:dyDescent="0.25">
      <c r="B1321" s="1018"/>
      <c r="C1321" s="887" t="s">
        <v>2471</v>
      </c>
      <c r="D1321" s="745" t="s">
        <v>3382</v>
      </c>
      <c r="E1321" s="881" t="s">
        <v>125</v>
      </c>
      <c r="F1321" s="892">
        <v>1</v>
      </c>
      <c r="G1321" s="1729">
        <v>19.53</v>
      </c>
      <c r="H1321" s="1024"/>
      <c r="I1321" s="1025"/>
      <c r="J1321" s="1021">
        <f t="shared" si="49"/>
        <v>19.53</v>
      </c>
      <c r="K1321" s="1026"/>
      <c r="L1321" s="1027"/>
      <c r="M1321" s="676"/>
      <c r="N1321" s="84"/>
      <c r="O1321" s="84"/>
      <c r="P1321" s="84"/>
      <c r="Q1321" s="84"/>
      <c r="R1321" s="84"/>
      <c r="S1321" s="84"/>
    </row>
    <row r="1322" spans="2:19" s="88" customFormat="1" ht="27.6" x14ac:dyDescent="0.25">
      <c r="B1322" s="1018"/>
      <c r="C1322" s="887" t="s">
        <v>3400</v>
      </c>
      <c r="D1322" s="745" t="s">
        <v>3401</v>
      </c>
      <c r="E1322" s="881" t="s">
        <v>125</v>
      </c>
      <c r="F1322" s="892">
        <v>1</v>
      </c>
      <c r="G1322" s="1729">
        <v>214.1</v>
      </c>
      <c r="H1322" s="1024"/>
      <c r="I1322" s="1025"/>
      <c r="J1322" s="1021">
        <f t="shared" si="49"/>
        <v>214.1</v>
      </c>
      <c r="K1322" s="1026"/>
      <c r="L1322" s="1027"/>
      <c r="M1322" s="676"/>
      <c r="N1322" s="84"/>
      <c r="O1322" s="84"/>
      <c r="P1322" s="84"/>
      <c r="Q1322" s="84"/>
      <c r="R1322" s="84"/>
      <c r="S1322" s="84"/>
    </row>
    <row r="1323" spans="2:19" s="88" customFormat="1" x14ac:dyDescent="0.3">
      <c r="B1323" s="1018"/>
      <c r="C1323" s="887" t="s">
        <v>1861</v>
      </c>
      <c r="D1323" s="745" t="s">
        <v>177</v>
      </c>
      <c r="E1323" s="881" t="s">
        <v>786</v>
      </c>
      <c r="F1323" s="737">
        <v>1</v>
      </c>
      <c r="G1323" s="1729">
        <v>4.28</v>
      </c>
      <c r="H1323" s="1024"/>
      <c r="I1323" s="1025"/>
      <c r="J1323" s="1021">
        <f t="shared" si="49"/>
        <v>4.28</v>
      </c>
      <c r="K1323" s="1026"/>
      <c r="L1323" s="1027"/>
      <c r="M1323" s="676"/>
      <c r="N1323" s="84"/>
      <c r="O1323" s="84"/>
      <c r="P1323" s="84"/>
      <c r="Q1323" s="84"/>
      <c r="R1323" s="84"/>
      <c r="S1323" s="84"/>
    </row>
    <row r="1324" spans="2:19" s="88" customFormat="1" x14ac:dyDescent="0.3">
      <c r="B1324" s="1018"/>
      <c r="C1324" s="894"/>
      <c r="D1324" s="1714" t="s">
        <v>203</v>
      </c>
      <c r="E1324" s="1028"/>
      <c r="F1324" s="740"/>
      <c r="G1324" s="1729"/>
      <c r="H1324" s="1024"/>
      <c r="I1324" s="1025"/>
      <c r="J1324" s="1021"/>
      <c r="K1324" s="1026"/>
      <c r="L1324" s="1027"/>
      <c r="M1324" s="676"/>
      <c r="N1324" s="84"/>
      <c r="O1324" s="84"/>
      <c r="P1324" s="84"/>
      <c r="Q1324" s="84"/>
      <c r="R1324" s="84"/>
      <c r="S1324" s="84"/>
    </row>
    <row r="1325" spans="2:19" s="88" customFormat="1" x14ac:dyDescent="0.3">
      <c r="B1325" s="1018"/>
      <c r="C1325" s="894"/>
      <c r="D1325" s="1712" t="s">
        <v>1929</v>
      </c>
      <c r="E1325" s="1028"/>
      <c r="F1325" s="740"/>
      <c r="G1325" s="1729"/>
      <c r="H1325" s="1024"/>
      <c r="I1325" s="1025"/>
      <c r="J1325" s="1021"/>
      <c r="K1325" s="1026"/>
      <c r="L1325" s="1027"/>
      <c r="M1325" s="676"/>
      <c r="N1325" s="84"/>
      <c r="O1325" s="84"/>
      <c r="P1325" s="84"/>
      <c r="Q1325" s="84"/>
      <c r="R1325" s="84"/>
      <c r="S1325" s="84"/>
    </row>
    <row r="1326" spans="2:19" s="88" customFormat="1" x14ac:dyDescent="0.3">
      <c r="B1326" s="1018"/>
      <c r="C1326" s="887" t="s">
        <v>1903</v>
      </c>
      <c r="D1326" s="745" t="s">
        <v>3386</v>
      </c>
      <c r="E1326" s="896" t="s">
        <v>121</v>
      </c>
      <c r="F1326" s="737">
        <v>1</v>
      </c>
      <c r="G1326" s="1729">
        <v>6.07</v>
      </c>
      <c r="H1326" s="1024"/>
      <c r="I1326" s="1025"/>
      <c r="J1326" s="1021">
        <f t="shared" si="49"/>
        <v>6.07</v>
      </c>
      <c r="K1326" s="1026"/>
      <c r="L1326" s="1027"/>
      <c r="M1326" s="676"/>
      <c r="N1326" s="84"/>
      <c r="O1326" s="84"/>
      <c r="P1326" s="84"/>
      <c r="Q1326" s="84"/>
      <c r="R1326" s="84"/>
      <c r="S1326" s="84"/>
    </row>
    <row r="1327" spans="2:19" s="88" customFormat="1" x14ac:dyDescent="0.3">
      <c r="B1327" s="1018"/>
      <c r="C1327" s="887" t="s">
        <v>1912</v>
      </c>
      <c r="D1327" s="745" t="s">
        <v>142</v>
      </c>
      <c r="E1327" s="896" t="s">
        <v>121</v>
      </c>
      <c r="F1327" s="737">
        <v>1</v>
      </c>
      <c r="G1327" s="1729">
        <v>6.6</v>
      </c>
      <c r="H1327" s="1024"/>
      <c r="I1327" s="1025"/>
      <c r="J1327" s="1021">
        <f t="shared" si="49"/>
        <v>6.6</v>
      </c>
      <c r="K1327" s="1026"/>
      <c r="L1327" s="1027"/>
      <c r="M1327" s="676"/>
      <c r="N1327" s="84"/>
      <c r="O1327" s="84"/>
      <c r="P1327" s="84"/>
      <c r="Q1327" s="84"/>
      <c r="R1327" s="84"/>
      <c r="S1327" s="84"/>
    </row>
    <row r="1328" spans="2:19" s="88" customFormat="1" ht="12.75" customHeight="1" x14ac:dyDescent="0.3">
      <c r="B1328" s="1018"/>
      <c r="C1328" s="887" t="s">
        <v>1915</v>
      </c>
      <c r="D1328" s="745" t="s">
        <v>141</v>
      </c>
      <c r="E1328" s="896" t="s">
        <v>121</v>
      </c>
      <c r="F1328" s="737">
        <v>1</v>
      </c>
      <c r="G1328" s="1729">
        <v>4.1900000000000004</v>
      </c>
      <c r="H1328" s="1024"/>
      <c r="I1328" s="1025"/>
      <c r="J1328" s="1021">
        <f t="shared" si="49"/>
        <v>4.1900000000000004</v>
      </c>
      <c r="K1328" s="1026"/>
      <c r="L1328" s="1027"/>
      <c r="M1328" s="676"/>
      <c r="N1328" s="84"/>
      <c r="O1328" s="84"/>
      <c r="P1328" s="84"/>
      <c r="Q1328" s="84"/>
      <c r="R1328" s="84"/>
      <c r="S1328" s="84"/>
    </row>
    <row r="1329" spans="1:20" s="88" customFormat="1" ht="12.75" customHeight="1" x14ac:dyDescent="0.3">
      <c r="B1329" s="1018"/>
      <c r="C1329" s="887" t="s">
        <v>1899</v>
      </c>
      <c r="D1329" s="745" t="s">
        <v>130</v>
      </c>
      <c r="E1329" s="896" t="s">
        <v>121</v>
      </c>
      <c r="F1329" s="737">
        <v>1</v>
      </c>
      <c r="G1329" s="1729">
        <v>3.22</v>
      </c>
      <c r="H1329" s="1024"/>
      <c r="I1329" s="1025"/>
      <c r="J1329" s="1021">
        <f t="shared" si="49"/>
        <v>3.22</v>
      </c>
      <c r="K1329" s="1026"/>
      <c r="L1329" s="1027"/>
      <c r="M1329" s="676"/>
      <c r="N1329" s="84"/>
      <c r="O1329" s="84"/>
      <c r="P1329" s="84"/>
      <c r="Q1329" s="84"/>
      <c r="R1329" s="84"/>
      <c r="S1329" s="84"/>
    </row>
    <row r="1330" spans="1:20" s="90" customFormat="1" x14ac:dyDescent="0.3">
      <c r="A1330" s="212"/>
      <c r="B1330" s="1018"/>
      <c r="C1330" s="887" t="s">
        <v>2208</v>
      </c>
      <c r="D1330" s="745" t="s">
        <v>122</v>
      </c>
      <c r="E1330" s="896" t="s">
        <v>121</v>
      </c>
      <c r="F1330" s="890">
        <v>1</v>
      </c>
      <c r="G1330" s="1729">
        <v>4.55</v>
      </c>
      <c r="H1330" s="1024"/>
      <c r="I1330" s="1025"/>
      <c r="J1330" s="1021">
        <f t="shared" si="49"/>
        <v>4.55</v>
      </c>
      <c r="K1330" s="1026"/>
      <c r="L1330" s="1027"/>
      <c r="M1330" s="676"/>
      <c r="N1330" s="84"/>
      <c r="O1330" s="84"/>
      <c r="P1330" s="84"/>
      <c r="Q1330" s="84"/>
      <c r="R1330" s="84"/>
      <c r="S1330" s="84"/>
      <c r="T1330" s="96"/>
    </row>
    <row r="1331" spans="1:20" x14ac:dyDescent="0.3">
      <c r="B1331" s="1018"/>
      <c r="C1331" s="887" t="s">
        <v>2213</v>
      </c>
      <c r="D1331" s="745" t="s">
        <v>122</v>
      </c>
      <c r="E1331" s="896" t="s">
        <v>121</v>
      </c>
      <c r="F1331" s="890">
        <v>1</v>
      </c>
      <c r="G1331" s="1729">
        <v>3.9</v>
      </c>
      <c r="H1331" s="1024"/>
      <c r="I1331" s="1025"/>
      <c r="J1331" s="1021">
        <f t="shared" si="49"/>
        <v>3.9</v>
      </c>
      <c r="K1331" s="1026"/>
      <c r="L1331" s="1027"/>
      <c r="M1331" s="676"/>
    </row>
    <row r="1332" spans="1:20" x14ac:dyDescent="0.3">
      <c r="B1332" s="1018"/>
      <c r="C1332" s="887" t="s">
        <v>1918</v>
      </c>
      <c r="D1332" s="745" t="s">
        <v>122</v>
      </c>
      <c r="E1332" s="896" t="s">
        <v>121</v>
      </c>
      <c r="F1332" s="890">
        <v>1</v>
      </c>
      <c r="G1332" s="1729">
        <v>3.04</v>
      </c>
      <c r="H1332" s="1024"/>
      <c r="I1332" s="1025"/>
      <c r="J1332" s="1021">
        <f t="shared" si="49"/>
        <v>3.04</v>
      </c>
      <c r="K1332" s="1026"/>
      <c r="L1332" s="1027"/>
      <c r="M1332" s="676"/>
    </row>
    <row r="1333" spans="1:20" x14ac:dyDescent="0.3">
      <c r="B1333" s="1018"/>
      <c r="C1333" s="887" t="s">
        <v>1920</v>
      </c>
      <c r="D1333" s="745" t="s">
        <v>122</v>
      </c>
      <c r="E1333" s="896" t="s">
        <v>121</v>
      </c>
      <c r="F1333" s="890">
        <v>1</v>
      </c>
      <c r="G1333" s="1729">
        <v>2.91</v>
      </c>
      <c r="H1333" s="1024"/>
      <c r="I1333" s="1025"/>
      <c r="J1333" s="1021">
        <f t="shared" si="49"/>
        <v>2.91</v>
      </c>
      <c r="K1333" s="1026"/>
      <c r="L1333" s="1027"/>
      <c r="M1333" s="676"/>
    </row>
    <row r="1334" spans="1:20" x14ac:dyDescent="0.3">
      <c r="B1334" s="1018"/>
      <c r="C1334" s="887" t="s">
        <v>1923</v>
      </c>
      <c r="D1334" s="745" t="s">
        <v>122</v>
      </c>
      <c r="E1334" s="896" t="s">
        <v>121</v>
      </c>
      <c r="F1334" s="890">
        <v>1</v>
      </c>
      <c r="G1334" s="1729">
        <v>3.04</v>
      </c>
      <c r="H1334" s="1024"/>
      <c r="I1334" s="1025"/>
      <c r="J1334" s="1021">
        <f t="shared" si="49"/>
        <v>3.04</v>
      </c>
      <c r="K1334" s="1026"/>
      <c r="L1334" s="1027"/>
      <c r="M1334" s="676"/>
    </row>
    <row r="1335" spans="1:20" s="88" customFormat="1" x14ac:dyDescent="0.3">
      <c r="B1335" s="1018"/>
      <c r="C1335" s="887" t="s">
        <v>1927</v>
      </c>
      <c r="D1335" s="745" t="s">
        <v>122</v>
      </c>
      <c r="E1335" s="896" t="s">
        <v>121</v>
      </c>
      <c r="F1335" s="890">
        <v>1</v>
      </c>
      <c r="G1335" s="1729">
        <v>2.96</v>
      </c>
      <c r="H1335" s="1024"/>
      <c r="I1335" s="1025"/>
      <c r="J1335" s="1021">
        <f t="shared" si="49"/>
        <v>2.96</v>
      </c>
      <c r="K1335" s="1026"/>
      <c r="L1335" s="1027"/>
      <c r="M1335" s="676"/>
      <c r="N1335" s="84"/>
      <c r="O1335" s="84"/>
      <c r="P1335" s="84"/>
      <c r="Q1335" s="84"/>
      <c r="R1335" s="84"/>
      <c r="S1335" s="84"/>
    </row>
    <row r="1336" spans="1:20" s="88" customFormat="1" x14ac:dyDescent="0.3">
      <c r="B1336" s="1018"/>
      <c r="C1336" s="887" t="s">
        <v>2210</v>
      </c>
      <c r="D1336" s="745" t="s">
        <v>122</v>
      </c>
      <c r="E1336" s="896" t="s">
        <v>121</v>
      </c>
      <c r="F1336" s="890">
        <v>1</v>
      </c>
      <c r="G1336" s="1729">
        <v>3.63</v>
      </c>
      <c r="H1336" s="1024"/>
      <c r="I1336" s="1025"/>
      <c r="J1336" s="1021">
        <f t="shared" si="49"/>
        <v>3.63</v>
      </c>
      <c r="K1336" s="1026"/>
      <c r="L1336" s="1027"/>
      <c r="M1336" s="676"/>
      <c r="N1336" s="84"/>
      <c r="O1336" s="84"/>
      <c r="P1336" s="84"/>
      <c r="Q1336" s="84"/>
      <c r="R1336" s="84"/>
      <c r="S1336" s="84"/>
    </row>
    <row r="1337" spans="1:20" s="88" customFormat="1" x14ac:dyDescent="0.3">
      <c r="B1337" s="1018"/>
      <c r="C1337" s="887" t="s">
        <v>2209</v>
      </c>
      <c r="D1337" s="745" t="s">
        <v>122</v>
      </c>
      <c r="E1337" s="896" t="s">
        <v>121</v>
      </c>
      <c r="F1337" s="890">
        <v>1</v>
      </c>
      <c r="G1337" s="1729">
        <v>3.85</v>
      </c>
      <c r="H1337" s="1024"/>
      <c r="I1337" s="1025"/>
      <c r="J1337" s="1021">
        <f t="shared" si="49"/>
        <v>3.85</v>
      </c>
      <c r="K1337" s="1026"/>
      <c r="L1337" s="1027"/>
      <c r="M1337" s="676"/>
      <c r="N1337" s="84"/>
      <c r="O1337" s="84"/>
      <c r="P1337" s="84"/>
      <c r="Q1337" s="84"/>
      <c r="R1337" s="84"/>
      <c r="S1337" s="84"/>
    </row>
    <row r="1338" spans="1:20" s="88" customFormat="1" x14ac:dyDescent="0.3">
      <c r="B1338" s="1018"/>
      <c r="C1338" s="887" t="s">
        <v>2165</v>
      </c>
      <c r="D1338" s="745" t="s">
        <v>122</v>
      </c>
      <c r="E1338" s="896" t="s">
        <v>121</v>
      </c>
      <c r="F1338" s="737">
        <v>1</v>
      </c>
      <c r="G1338" s="1729">
        <v>4.3899999999999997</v>
      </c>
      <c r="H1338" s="1024"/>
      <c r="I1338" s="1025"/>
      <c r="J1338" s="1021">
        <f t="shared" si="49"/>
        <v>4.3899999999999997</v>
      </c>
      <c r="K1338" s="1026"/>
      <c r="L1338" s="1027"/>
      <c r="M1338" s="676"/>
      <c r="N1338" s="84"/>
      <c r="O1338" s="84"/>
      <c r="P1338" s="84"/>
      <c r="Q1338" s="84"/>
      <c r="R1338" s="84"/>
      <c r="S1338" s="84"/>
    </row>
    <row r="1339" spans="1:20" s="88" customFormat="1" x14ac:dyDescent="0.3">
      <c r="B1339" s="1018"/>
      <c r="C1339" s="887" t="s">
        <v>1900</v>
      </c>
      <c r="D1339" s="745" t="s">
        <v>834</v>
      </c>
      <c r="E1339" s="881" t="s">
        <v>120</v>
      </c>
      <c r="F1339" s="737">
        <v>1</v>
      </c>
      <c r="G1339" s="1729">
        <v>2.21</v>
      </c>
      <c r="H1339" s="1024"/>
      <c r="I1339" s="1025"/>
      <c r="J1339" s="1021">
        <f t="shared" si="49"/>
        <v>2.21</v>
      </c>
      <c r="K1339" s="1026"/>
      <c r="L1339" s="1027"/>
      <c r="M1339" s="676"/>
      <c r="N1339" s="84"/>
      <c r="O1339" s="84"/>
      <c r="P1339" s="84"/>
      <c r="Q1339" s="84"/>
      <c r="R1339" s="84"/>
      <c r="S1339" s="84"/>
    </row>
    <row r="1340" spans="1:20" s="88" customFormat="1" x14ac:dyDescent="0.3">
      <c r="B1340" s="1018"/>
      <c r="C1340" s="887" t="s">
        <v>1913</v>
      </c>
      <c r="D1340" s="745" t="s">
        <v>1469</v>
      </c>
      <c r="E1340" s="896" t="s">
        <v>782</v>
      </c>
      <c r="F1340" s="737">
        <v>1</v>
      </c>
      <c r="G1340" s="1729">
        <v>4.05</v>
      </c>
      <c r="H1340" s="1024"/>
      <c r="I1340" s="1025"/>
      <c r="J1340" s="1021">
        <f t="shared" si="49"/>
        <v>4.05</v>
      </c>
      <c r="K1340" s="1026"/>
      <c r="L1340" s="1027"/>
      <c r="M1340" s="676"/>
      <c r="N1340" s="84"/>
      <c r="O1340" s="84"/>
      <c r="P1340" s="84"/>
      <c r="Q1340" s="84"/>
      <c r="R1340" s="84"/>
      <c r="S1340" s="84"/>
    </row>
    <row r="1341" spans="1:20" s="88" customFormat="1" x14ac:dyDescent="0.3">
      <c r="B1341" s="1018"/>
      <c r="C1341" s="887" t="s">
        <v>1902</v>
      </c>
      <c r="D1341" s="745" t="s">
        <v>140</v>
      </c>
      <c r="E1341" s="896" t="s">
        <v>782</v>
      </c>
      <c r="F1341" s="890">
        <v>1</v>
      </c>
      <c r="G1341" s="1729">
        <v>5.95</v>
      </c>
      <c r="H1341" s="1024"/>
      <c r="I1341" s="1025"/>
      <c r="J1341" s="1021">
        <f t="shared" si="49"/>
        <v>5.95</v>
      </c>
      <c r="K1341" s="1026"/>
      <c r="L1341" s="1027"/>
      <c r="M1341" s="676"/>
      <c r="N1341" s="84"/>
      <c r="O1341" s="84"/>
      <c r="P1341" s="84"/>
      <c r="Q1341" s="84"/>
      <c r="R1341" s="84"/>
      <c r="S1341" s="84"/>
    </row>
    <row r="1342" spans="1:20" s="88" customFormat="1" ht="12.75" customHeight="1" x14ac:dyDescent="0.3">
      <c r="B1342" s="1018"/>
      <c r="C1342" s="887" t="s">
        <v>3405</v>
      </c>
      <c r="D1342" s="745" t="s">
        <v>573</v>
      </c>
      <c r="E1342" s="881" t="s">
        <v>125</v>
      </c>
      <c r="F1342" s="737">
        <v>1</v>
      </c>
      <c r="G1342" s="1729">
        <v>11.81</v>
      </c>
      <c r="H1342" s="1024"/>
      <c r="I1342" s="1025"/>
      <c r="J1342" s="1021">
        <f t="shared" si="49"/>
        <v>11.81</v>
      </c>
      <c r="K1342" s="1026"/>
      <c r="L1342" s="1027"/>
      <c r="M1342" s="676"/>
      <c r="N1342" s="84"/>
      <c r="O1342" s="84"/>
      <c r="P1342" s="84"/>
      <c r="Q1342" s="84"/>
      <c r="R1342" s="84"/>
      <c r="S1342" s="84"/>
    </row>
    <row r="1343" spans="1:20" s="88" customFormat="1" ht="12.75" customHeight="1" x14ac:dyDescent="0.3">
      <c r="B1343" s="1018"/>
      <c r="C1343" s="887" t="s">
        <v>1905</v>
      </c>
      <c r="D1343" s="745" t="s">
        <v>3406</v>
      </c>
      <c r="E1343" s="881" t="s">
        <v>125</v>
      </c>
      <c r="F1343" s="737">
        <v>1</v>
      </c>
      <c r="G1343" s="1729">
        <v>11.14</v>
      </c>
      <c r="H1343" s="1024"/>
      <c r="I1343" s="1025"/>
      <c r="J1343" s="1021">
        <f t="shared" si="49"/>
        <v>11.14</v>
      </c>
      <c r="K1343" s="1026"/>
      <c r="L1343" s="1027"/>
      <c r="M1343" s="676"/>
      <c r="N1343" s="84"/>
      <c r="O1343" s="84"/>
      <c r="P1343" s="84"/>
      <c r="Q1343" s="84"/>
      <c r="R1343" s="84"/>
      <c r="S1343" s="84"/>
    </row>
    <row r="1344" spans="1:20" s="88" customFormat="1" ht="12.75" customHeight="1" x14ac:dyDescent="0.3">
      <c r="B1344" s="1018"/>
      <c r="C1344" s="887" t="s">
        <v>2217</v>
      </c>
      <c r="D1344" s="745" t="s">
        <v>2382</v>
      </c>
      <c r="E1344" s="881" t="s">
        <v>125</v>
      </c>
      <c r="F1344" s="737">
        <v>1</v>
      </c>
      <c r="G1344" s="1729">
        <v>5.84</v>
      </c>
      <c r="H1344" s="1024"/>
      <c r="I1344" s="1025"/>
      <c r="J1344" s="1021">
        <f t="shared" si="49"/>
        <v>5.84</v>
      </c>
      <c r="K1344" s="1026"/>
      <c r="L1344" s="1027"/>
      <c r="M1344" s="676"/>
      <c r="N1344" s="84"/>
      <c r="O1344" s="84"/>
      <c r="P1344" s="84"/>
      <c r="Q1344" s="84"/>
      <c r="R1344" s="84"/>
      <c r="S1344" s="84"/>
    </row>
    <row r="1345" spans="1:20" s="90" customFormat="1" ht="13.5" customHeight="1" x14ac:dyDescent="0.3">
      <c r="A1345" s="212"/>
      <c r="B1345" s="1018"/>
      <c r="C1345" s="887" t="s">
        <v>1893</v>
      </c>
      <c r="D1345" s="745" t="s">
        <v>1894</v>
      </c>
      <c r="E1345" s="881" t="s">
        <v>125</v>
      </c>
      <c r="F1345" s="737">
        <v>1</v>
      </c>
      <c r="G1345" s="1729">
        <v>9.92</v>
      </c>
      <c r="H1345" s="1024"/>
      <c r="I1345" s="1025"/>
      <c r="J1345" s="1021">
        <f t="shared" si="49"/>
        <v>9.92</v>
      </c>
      <c r="K1345" s="1026"/>
      <c r="L1345" s="1027"/>
      <c r="M1345" s="676"/>
      <c r="N1345" s="84"/>
      <c r="O1345" s="84"/>
      <c r="P1345" s="84"/>
      <c r="Q1345" s="84"/>
      <c r="R1345" s="84"/>
      <c r="S1345" s="84"/>
      <c r="T1345" s="96"/>
    </row>
    <row r="1346" spans="1:20" x14ac:dyDescent="0.3">
      <c r="B1346" s="1018"/>
      <c r="C1346" s="887" t="s">
        <v>1914</v>
      </c>
      <c r="D1346" s="745" t="s">
        <v>177</v>
      </c>
      <c r="E1346" s="881" t="s">
        <v>786</v>
      </c>
      <c r="F1346" s="737">
        <v>1</v>
      </c>
      <c r="G1346" s="1729">
        <v>2.96</v>
      </c>
      <c r="H1346" s="1024"/>
      <c r="I1346" s="1025"/>
      <c r="J1346" s="1021">
        <f t="shared" si="49"/>
        <v>2.96</v>
      </c>
      <c r="K1346" s="1026"/>
      <c r="L1346" s="1027"/>
      <c r="M1346" s="676"/>
    </row>
    <row r="1347" spans="1:20" ht="13.5" customHeight="1" x14ac:dyDescent="0.25">
      <c r="B1347" s="1018"/>
      <c r="C1347" s="1031" t="str">
        <f>RESUMEN!C78</f>
        <v>03.04.02.02</v>
      </c>
      <c r="D1347" s="1943" t="str">
        <f>RESUMEN!D78</f>
        <v>ACABADO DE CONCRETO EN PISOS</v>
      </c>
      <c r="E1347" s="1943"/>
      <c r="F1347" s="1943"/>
      <c r="G1347" s="1943"/>
      <c r="H1347" s="1943"/>
      <c r="I1347" s="1943"/>
      <c r="J1347" s="1943"/>
      <c r="K1347" s="1943"/>
      <c r="L1347" s="1944"/>
      <c r="M1347" s="676"/>
    </row>
    <row r="1348" spans="1:20" ht="12.75" customHeight="1" x14ac:dyDescent="0.25">
      <c r="B1348" s="1018"/>
      <c r="C1348" s="1032" t="str">
        <f>RESUMEN!C79</f>
        <v>03.04.02.02.01</v>
      </c>
      <c r="D1348" s="1945" t="str">
        <f>RESUMEN!D79</f>
        <v xml:space="preserve">        PISO CEMENTO FROTACHADO</v>
      </c>
      <c r="E1348" s="1945"/>
      <c r="F1348" s="1945"/>
      <c r="G1348" s="1945"/>
      <c r="H1348" s="1945"/>
      <c r="I1348" s="1945"/>
      <c r="J1348" s="1945"/>
      <c r="K1348" s="1945"/>
      <c r="L1348" s="1946"/>
      <c r="M1348" s="676"/>
    </row>
    <row r="1349" spans="1:20" s="90" customFormat="1" ht="12.75" customHeight="1" x14ac:dyDescent="0.25">
      <c r="A1349" s="213"/>
      <c r="B1349" s="1018"/>
      <c r="C1349" s="905" t="s">
        <v>1</v>
      </c>
      <c r="D1349" s="1033" t="s">
        <v>2</v>
      </c>
      <c r="E1349" s="906" t="s">
        <v>208</v>
      </c>
      <c r="F1349" s="906" t="s">
        <v>45</v>
      </c>
      <c r="G1349" s="907" t="s">
        <v>52</v>
      </c>
      <c r="H1349" s="907" t="s">
        <v>47</v>
      </c>
      <c r="I1349" s="907" t="s">
        <v>48</v>
      </c>
      <c r="J1349" s="908" t="s">
        <v>49</v>
      </c>
      <c r="K1349" s="909" t="s">
        <v>50</v>
      </c>
      <c r="L1349" s="910" t="s">
        <v>3</v>
      </c>
      <c r="M1349" s="676"/>
      <c r="N1349" s="84"/>
      <c r="O1349" s="84"/>
      <c r="P1349" s="84"/>
      <c r="Q1349" s="84"/>
      <c r="R1349" s="84"/>
      <c r="S1349" s="84"/>
      <c r="T1349" s="96"/>
    </row>
    <row r="1350" spans="1:20" s="88" customFormat="1" x14ac:dyDescent="0.25">
      <c r="B1350" s="1018"/>
      <c r="C1350" s="911"/>
      <c r="D1350" s="1034"/>
      <c r="E1350" s="1035"/>
      <c r="F1350" s="913"/>
      <c r="G1350" s="1696"/>
      <c r="H1350" s="914"/>
      <c r="I1350" s="915"/>
      <c r="J1350" s="1036"/>
      <c r="K1350" s="917">
        <f>+SUM(J1351:J1363)</f>
        <v>6779.58</v>
      </c>
      <c r="L1350" s="918" t="str">
        <f>+[37]RESUMEN!E78</f>
        <v>m2</v>
      </c>
      <c r="M1350" s="676"/>
      <c r="N1350" s="84"/>
      <c r="O1350" s="84"/>
      <c r="P1350" s="84"/>
      <c r="Q1350" s="84"/>
      <c r="R1350" s="84"/>
      <c r="S1350" s="84"/>
    </row>
    <row r="1351" spans="1:20" x14ac:dyDescent="0.25">
      <c r="B1351" s="1018"/>
      <c r="C1351" s="1037"/>
      <c r="D1351" s="1717"/>
      <c r="E1351" s="1038"/>
      <c r="F1351" s="1039"/>
      <c r="G1351" s="1040"/>
      <c r="H1351" s="1041"/>
      <c r="I1351" s="1042"/>
      <c r="J1351" s="1043"/>
      <c r="K1351" s="1044"/>
      <c r="L1351" s="1045"/>
      <c r="M1351" s="676"/>
    </row>
    <row r="1352" spans="1:20" x14ac:dyDescent="0.25">
      <c r="B1352" s="1018"/>
      <c r="C1352" s="1046"/>
      <c r="D1352" s="1714" t="s">
        <v>812</v>
      </c>
      <c r="E1352" s="1047"/>
      <c r="F1352" s="1047"/>
      <c r="G1352" s="1048" t="s">
        <v>46</v>
      </c>
      <c r="H1352" s="1019"/>
      <c r="I1352" s="1019"/>
      <c r="J1352" s="1049"/>
      <c r="K1352" s="1022"/>
      <c r="L1352" s="1027"/>
      <c r="M1352" s="676"/>
    </row>
    <row r="1353" spans="1:20" x14ac:dyDescent="0.25">
      <c r="B1353" s="1018"/>
      <c r="C1353" s="1046"/>
      <c r="D1353" s="1712" t="s">
        <v>3412</v>
      </c>
      <c r="E1353" s="1047"/>
      <c r="F1353" s="1047"/>
      <c r="G1353" s="1019"/>
      <c r="H1353" s="1019"/>
      <c r="I1353" s="1019"/>
      <c r="J1353" s="1050">
        <f>PRODUCT(F1353:I1353)</f>
        <v>0</v>
      </c>
      <c r="K1353" s="1022"/>
      <c r="L1353" s="1027"/>
      <c r="M1353" s="676"/>
    </row>
    <row r="1354" spans="1:20" x14ac:dyDescent="0.3">
      <c r="B1354" s="1018"/>
      <c r="C1354" s="1051"/>
      <c r="D1354" s="1718" t="s">
        <v>3476</v>
      </c>
      <c r="E1354" s="1047"/>
      <c r="F1354" s="737">
        <v>1</v>
      </c>
      <c r="G1354" s="1024">
        <v>7053.85</v>
      </c>
      <c r="H1354" s="1024"/>
      <c r="I1354" s="1025"/>
      <c r="J1354" s="1050">
        <f>PRODUCT(F1354:I1354)</f>
        <v>7053.85</v>
      </c>
      <c r="K1354" s="1026"/>
      <c r="L1354" s="1027"/>
      <c r="M1354" s="676"/>
    </row>
    <row r="1355" spans="1:20" s="88" customFormat="1" ht="12.75" customHeight="1" x14ac:dyDescent="0.3">
      <c r="B1355" s="1018"/>
      <c r="C1355" s="1051"/>
      <c r="D1355" s="1712" t="s">
        <v>3413</v>
      </c>
      <c r="E1355" s="1052"/>
      <c r="F1355" s="1053"/>
      <c r="G1355" s="1024"/>
      <c r="H1355" s="1024"/>
      <c r="I1355" s="1025"/>
      <c r="J1355" s="1050"/>
      <c r="K1355" s="1026"/>
      <c r="L1355" s="1027"/>
      <c r="M1355" s="676"/>
      <c r="N1355" s="84"/>
      <c r="O1355" s="84"/>
      <c r="P1355" s="84"/>
      <c r="Q1355" s="84"/>
      <c r="R1355" s="84"/>
      <c r="S1355" s="84"/>
    </row>
    <row r="1356" spans="1:20" s="88" customFormat="1" ht="12.75" customHeight="1" x14ac:dyDescent="0.3">
      <c r="B1356" s="1018"/>
      <c r="C1356" s="1051"/>
      <c r="D1356" s="1712" t="s">
        <v>3042</v>
      </c>
      <c r="E1356" s="1052"/>
      <c r="F1356" s="1053"/>
      <c r="G1356" s="1054"/>
      <c r="H1356" s="1024"/>
      <c r="I1356" s="1025"/>
      <c r="J1356" s="1050"/>
      <c r="K1356" s="1026"/>
      <c r="L1356" s="1027"/>
      <c r="M1356" s="676"/>
      <c r="N1356" s="84"/>
      <c r="O1356" s="84"/>
      <c r="P1356" s="84"/>
      <c r="Q1356" s="84"/>
      <c r="R1356" s="84"/>
      <c r="S1356" s="84"/>
    </row>
    <row r="1357" spans="1:20" s="88" customFormat="1" ht="12.75" customHeight="1" x14ac:dyDescent="0.3">
      <c r="B1357" s="1018"/>
      <c r="C1357" s="1051"/>
      <c r="D1357" s="745" t="s">
        <v>3414</v>
      </c>
      <c r="E1357" s="1052"/>
      <c r="F1357" s="737">
        <v>-1</v>
      </c>
      <c r="G1357" s="882">
        <v>16</v>
      </c>
      <c r="H1357" s="1024"/>
      <c r="I1357" s="1025"/>
      <c r="J1357" s="1050">
        <f>F1357*G1357</f>
        <v>-16</v>
      </c>
      <c r="K1357" s="1026"/>
      <c r="L1357" s="1027"/>
      <c r="M1357" s="676"/>
      <c r="N1357" s="84"/>
      <c r="O1357" s="84"/>
      <c r="P1357" s="84"/>
      <c r="Q1357" s="84"/>
      <c r="R1357" s="84"/>
      <c r="S1357" s="84"/>
    </row>
    <row r="1358" spans="1:20" s="88" customFormat="1" ht="12.75" customHeight="1" x14ac:dyDescent="0.3">
      <c r="B1358" s="1018"/>
      <c r="C1358" s="1051"/>
      <c r="D1358" s="1712" t="s">
        <v>3044</v>
      </c>
      <c r="E1358" s="1052"/>
      <c r="F1358" s="737"/>
      <c r="G1358" s="882"/>
      <c r="H1358" s="1024"/>
      <c r="I1358" s="1025"/>
      <c r="J1358" s="1050"/>
      <c r="K1358" s="1026"/>
      <c r="L1358" s="1027"/>
      <c r="M1358" s="676"/>
      <c r="N1358" s="84"/>
      <c r="O1358" s="84"/>
      <c r="P1358" s="84"/>
      <c r="Q1358" s="84"/>
      <c r="R1358" s="84"/>
      <c r="S1358" s="84"/>
    </row>
    <row r="1359" spans="1:20" x14ac:dyDescent="0.3">
      <c r="B1359" s="1018"/>
      <c r="C1359" s="1051"/>
      <c r="D1359" s="745" t="s">
        <v>3045</v>
      </c>
      <c r="E1359" s="1052"/>
      <c r="F1359" s="737">
        <v>-1</v>
      </c>
      <c r="G1359" s="882">
        <v>14.17</v>
      </c>
      <c r="H1359" s="1024"/>
      <c r="I1359" s="1025"/>
      <c r="J1359" s="1050">
        <f>F1359*G1359</f>
        <v>-14.17</v>
      </c>
      <c r="K1359" s="1026"/>
      <c r="L1359" s="1027"/>
      <c r="M1359" s="676"/>
    </row>
    <row r="1360" spans="1:20" ht="13.5" customHeight="1" x14ac:dyDescent="0.3">
      <c r="B1360" s="1018"/>
      <c r="C1360" s="1051"/>
      <c r="D1360" s="1712" t="s">
        <v>3046</v>
      </c>
      <c r="E1360" s="1052"/>
      <c r="F1360" s="737"/>
      <c r="G1360" s="882"/>
      <c r="H1360" s="1024"/>
      <c r="I1360" s="1025"/>
      <c r="J1360" s="1050"/>
      <c r="K1360" s="1026"/>
      <c r="L1360" s="1027"/>
      <c r="M1360" s="676"/>
    </row>
    <row r="1361" spans="1:20" ht="12.75" customHeight="1" x14ac:dyDescent="0.3">
      <c r="B1361" s="1018"/>
      <c r="C1361" s="1051"/>
      <c r="D1361" s="745" t="s">
        <v>3047</v>
      </c>
      <c r="E1361" s="1052"/>
      <c r="F1361" s="737">
        <v>-1</v>
      </c>
      <c r="G1361" s="882">
        <v>25.22</v>
      </c>
      <c r="H1361" s="1024"/>
      <c r="I1361" s="1025"/>
      <c r="J1361" s="1050">
        <f>F1361*G1361</f>
        <v>-25.22</v>
      </c>
      <c r="K1361" s="1026"/>
      <c r="L1361" s="1027"/>
      <c r="M1361" s="676"/>
    </row>
    <row r="1362" spans="1:20" s="90" customFormat="1" x14ac:dyDescent="0.3">
      <c r="A1362" s="213"/>
      <c r="B1362" s="1018"/>
      <c r="C1362" s="1051"/>
      <c r="D1362" s="1712" t="s">
        <v>3423</v>
      </c>
      <c r="E1362" s="1052"/>
      <c r="F1362" s="1053"/>
      <c r="G1362" s="1054"/>
      <c r="H1362" s="1024"/>
      <c r="I1362" s="1025"/>
      <c r="J1362" s="1050"/>
      <c r="K1362" s="1026"/>
      <c r="L1362" s="1027"/>
      <c r="M1362" s="676"/>
      <c r="N1362" s="84"/>
      <c r="O1362" s="84"/>
      <c r="P1362" s="84"/>
      <c r="Q1362" s="84"/>
      <c r="R1362" s="84"/>
      <c r="S1362" s="84"/>
      <c r="T1362" s="96"/>
    </row>
    <row r="1363" spans="1:20" s="88" customFormat="1" ht="12.75" customHeight="1" x14ac:dyDescent="0.3">
      <c r="B1363" s="1018"/>
      <c r="C1363" s="1051"/>
      <c r="D1363" s="1718" t="s">
        <v>3424</v>
      </c>
      <c r="E1363" s="1052"/>
      <c r="F1363" s="737">
        <v>-152</v>
      </c>
      <c r="G1363" s="938">
        <v>1.44</v>
      </c>
      <c r="H1363" s="1024"/>
      <c r="I1363" s="1025"/>
      <c r="J1363" s="1050">
        <f>F1363*G1363</f>
        <v>-218.88</v>
      </c>
      <c r="K1363" s="1026"/>
      <c r="L1363" s="1027"/>
      <c r="M1363" s="676"/>
      <c r="N1363" s="84"/>
      <c r="O1363" s="84"/>
      <c r="P1363" s="84"/>
      <c r="Q1363" s="84"/>
      <c r="R1363" s="84"/>
      <c r="S1363" s="84"/>
    </row>
    <row r="1364" spans="1:20" s="88" customFormat="1" x14ac:dyDescent="0.25">
      <c r="B1364" s="1018"/>
      <c r="C1364" s="1953"/>
      <c r="D1364" s="1954"/>
      <c r="E1364" s="1954"/>
      <c r="F1364" s="1954"/>
      <c r="G1364" s="1954"/>
      <c r="H1364" s="1954"/>
      <c r="I1364" s="1954"/>
      <c r="J1364" s="1954"/>
      <c r="K1364" s="1954"/>
      <c r="L1364" s="1955"/>
      <c r="M1364" s="676"/>
      <c r="N1364" s="84"/>
      <c r="O1364" s="84"/>
      <c r="P1364" s="84"/>
      <c r="Q1364" s="84"/>
      <c r="R1364" s="84"/>
      <c r="S1364" s="84"/>
    </row>
    <row r="1365" spans="1:20" s="88" customFormat="1" x14ac:dyDescent="0.25">
      <c r="B1365" s="1018"/>
      <c r="C1365" s="1032" t="str">
        <f>RESUMEN!C80</f>
        <v>03.04.02.02.02</v>
      </c>
      <c r="D1365" s="1945" t="str">
        <f>RESUMEN!D80</f>
        <v xml:space="preserve">        PISO CEMENTO FROTACHADO ACABADO C/ PINTURA EPOXICO COLOR BLANCO</v>
      </c>
      <c r="E1365" s="1945"/>
      <c r="F1365" s="1945"/>
      <c r="G1365" s="1945"/>
      <c r="H1365" s="1945"/>
      <c r="I1365" s="1945"/>
      <c r="J1365" s="1945"/>
      <c r="K1365" s="1945"/>
      <c r="L1365" s="1946"/>
      <c r="M1365" s="676"/>
      <c r="N1365" s="84"/>
      <c r="O1365" s="84"/>
      <c r="P1365" s="84"/>
      <c r="Q1365" s="84"/>
      <c r="R1365" s="84"/>
      <c r="S1365" s="84"/>
    </row>
    <row r="1366" spans="1:20" s="88" customFormat="1" x14ac:dyDescent="0.25">
      <c r="B1366" s="1018"/>
      <c r="C1366" s="905" t="s">
        <v>1</v>
      </c>
      <c r="D1366" s="1033" t="s">
        <v>2</v>
      </c>
      <c r="E1366" s="906" t="s">
        <v>208</v>
      </c>
      <c r="F1366" s="906" t="s">
        <v>45</v>
      </c>
      <c r="G1366" s="907" t="s">
        <v>52</v>
      </c>
      <c r="H1366" s="907" t="s">
        <v>47</v>
      </c>
      <c r="I1366" s="907" t="s">
        <v>48</v>
      </c>
      <c r="J1366" s="908" t="s">
        <v>49</v>
      </c>
      <c r="K1366" s="909" t="s">
        <v>50</v>
      </c>
      <c r="L1366" s="910" t="s">
        <v>3</v>
      </c>
      <c r="M1366" s="676"/>
      <c r="N1366" s="84"/>
      <c r="O1366" s="84"/>
      <c r="P1366" s="84"/>
      <c r="Q1366" s="84"/>
      <c r="R1366" s="84"/>
      <c r="S1366" s="84"/>
    </row>
    <row r="1367" spans="1:20" s="88" customFormat="1" x14ac:dyDescent="0.25">
      <c r="B1367" s="1018"/>
      <c r="C1367" s="911"/>
      <c r="D1367" s="1034"/>
      <c r="E1367" s="1035"/>
      <c r="F1367" s="913"/>
      <c r="G1367" s="1696"/>
      <c r="H1367" s="914"/>
      <c r="I1367" s="915"/>
      <c r="J1367" s="1036"/>
      <c r="K1367" s="917">
        <f>+SUM(J1368:J1371)</f>
        <v>36.39</v>
      </c>
      <c r="L1367" s="918">
        <f>+[37]RESUMEN!E65</f>
        <v>0</v>
      </c>
      <c r="M1367" s="676"/>
      <c r="N1367" s="84"/>
      <c r="O1367" s="84"/>
      <c r="P1367" s="84"/>
      <c r="Q1367" s="84"/>
      <c r="R1367" s="84"/>
      <c r="S1367" s="84"/>
    </row>
    <row r="1368" spans="1:20" s="88" customFormat="1" x14ac:dyDescent="0.25">
      <c r="B1368" s="1018"/>
      <c r="C1368" s="1055"/>
      <c r="D1368" s="1056"/>
      <c r="E1368" s="1057"/>
      <c r="F1368" s="1058"/>
      <c r="G1368" s="1059"/>
      <c r="H1368" s="1041"/>
      <c r="I1368" s="1042"/>
      <c r="J1368" s="1043"/>
      <c r="K1368" s="1044"/>
      <c r="L1368" s="1045"/>
      <c r="M1368" s="676"/>
      <c r="N1368" s="84"/>
      <c r="O1368" s="84"/>
      <c r="P1368" s="84"/>
      <c r="Q1368" s="84"/>
      <c r="R1368" s="84"/>
      <c r="S1368" s="84"/>
    </row>
    <row r="1369" spans="1:20" s="88" customFormat="1" x14ac:dyDescent="0.25">
      <c r="B1369" s="1018"/>
      <c r="C1369" s="1060"/>
      <c r="D1369" s="1714" t="s">
        <v>200</v>
      </c>
      <c r="E1369" s="1047"/>
      <c r="F1369" s="1061"/>
      <c r="G1369" s="1062" t="s">
        <v>46</v>
      </c>
      <c r="H1369" s="1024"/>
      <c r="I1369" s="1025"/>
      <c r="J1369" s="1050"/>
      <c r="K1369" s="1026"/>
      <c r="L1369" s="1027"/>
      <c r="M1369" s="676"/>
      <c r="N1369" s="84"/>
      <c r="O1369" s="84"/>
      <c r="P1369" s="84"/>
      <c r="Q1369" s="84"/>
      <c r="R1369" s="84"/>
      <c r="S1369" s="84"/>
    </row>
    <row r="1370" spans="1:20" s="88" customFormat="1" x14ac:dyDescent="0.25">
      <c r="B1370" s="1018"/>
      <c r="C1370" s="1063"/>
      <c r="D1370" s="1712" t="s">
        <v>1685</v>
      </c>
      <c r="E1370" s="1038"/>
      <c r="F1370" s="1064"/>
      <c r="G1370" s="1065"/>
      <c r="H1370" s="1024"/>
      <c r="I1370" s="1025"/>
      <c r="J1370" s="1050">
        <f>PRODUCT(F1370:I1370)</f>
        <v>0</v>
      </c>
      <c r="K1370" s="1026"/>
      <c r="L1370" s="1027"/>
      <c r="M1370" s="676"/>
      <c r="N1370" s="84"/>
      <c r="O1370" s="84"/>
      <c r="P1370" s="84"/>
      <c r="Q1370" s="84"/>
      <c r="R1370" s="84"/>
      <c r="S1370" s="84"/>
    </row>
    <row r="1371" spans="1:20" s="88" customFormat="1" x14ac:dyDescent="0.3">
      <c r="B1371" s="1018"/>
      <c r="C1371" s="1046" t="s">
        <v>1669</v>
      </c>
      <c r="D1371" s="1718" t="s">
        <v>217</v>
      </c>
      <c r="E1371" s="1066" t="s">
        <v>166</v>
      </c>
      <c r="F1371" s="737">
        <v>1</v>
      </c>
      <c r="G1371" s="1735">
        <v>36.39</v>
      </c>
      <c r="H1371" s="1024"/>
      <c r="I1371" s="1025"/>
      <c r="J1371" s="1050">
        <f>PRODUCT(F1371:I1371)</f>
        <v>36.39</v>
      </c>
      <c r="K1371" s="1026"/>
      <c r="L1371" s="1027"/>
      <c r="M1371" s="676"/>
      <c r="N1371" s="84"/>
      <c r="O1371" s="84"/>
      <c r="P1371" s="84"/>
      <c r="Q1371" s="84"/>
      <c r="R1371" s="84"/>
      <c r="S1371" s="84"/>
    </row>
    <row r="1372" spans="1:20" s="88" customFormat="1" x14ac:dyDescent="0.25">
      <c r="B1372" s="1018"/>
      <c r="C1372" s="1953"/>
      <c r="D1372" s="1954"/>
      <c r="E1372" s="1954"/>
      <c r="F1372" s="1954"/>
      <c r="G1372" s="1954"/>
      <c r="H1372" s="1954"/>
      <c r="I1372" s="1954"/>
      <c r="J1372" s="1954"/>
      <c r="K1372" s="1954"/>
      <c r="L1372" s="1955"/>
      <c r="M1372" s="676"/>
      <c r="N1372" s="84"/>
      <c r="O1372" s="84"/>
      <c r="P1372" s="84"/>
      <c r="Q1372" s="84"/>
      <c r="R1372" s="84"/>
      <c r="S1372" s="84"/>
    </row>
    <row r="1373" spans="1:20" s="88" customFormat="1" x14ac:dyDescent="0.25">
      <c r="B1373" s="1018"/>
      <c r="C1373" s="1032" t="str">
        <f>RESUMEN!C81</f>
        <v>03.04.02.02.03</v>
      </c>
      <c r="D1373" s="1945" t="str">
        <f>RESUMEN!D81</f>
        <v xml:space="preserve">        PISO CEMENTO FROTACHADO Y BRUÑADO CADA 1.00m</v>
      </c>
      <c r="E1373" s="1945"/>
      <c r="F1373" s="1945"/>
      <c r="G1373" s="1945"/>
      <c r="H1373" s="1945"/>
      <c r="I1373" s="1945"/>
      <c r="J1373" s="1945"/>
      <c r="K1373" s="1945"/>
      <c r="L1373" s="1946"/>
      <c r="M1373" s="676"/>
      <c r="N1373" s="84"/>
      <c r="O1373" s="84"/>
      <c r="P1373" s="84"/>
      <c r="Q1373" s="84"/>
      <c r="R1373" s="84"/>
      <c r="S1373" s="84"/>
    </row>
    <row r="1374" spans="1:20" s="88" customFormat="1" x14ac:dyDescent="0.25">
      <c r="B1374" s="1018"/>
      <c r="C1374" s="905" t="s">
        <v>1</v>
      </c>
      <c r="D1374" s="1033" t="s">
        <v>2</v>
      </c>
      <c r="E1374" s="906" t="s">
        <v>208</v>
      </c>
      <c r="F1374" s="906" t="s">
        <v>45</v>
      </c>
      <c r="G1374" s="907" t="s">
        <v>52</v>
      </c>
      <c r="H1374" s="907" t="s">
        <v>47</v>
      </c>
      <c r="I1374" s="907" t="s">
        <v>48</v>
      </c>
      <c r="J1374" s="908" t="s">
        <v>49</v>
      </c>
      <c r="K1374" s="909" t="s">
        <v>50</v>
      </c>
      <c r="L1374" s="910" t="s">
        <v>3</v>
      </c>
      <c r="M1374" s="676"/>
      <c r="N1374" s="84"/>
      <c r="O1374" s="84"/>
      <c r="P1374" s="84"/>
      <c r="Q1374" s="84"/>
      <c r="R1374" s="84"/>
      <c r="S1374" s="84"/>
    </row>
    <row r="1375" spans="1:20" s="88" customFormat="1" x14ac:dyDescent="0.25">
      <c r="B1375" s="1018"/>
      <c r="C1375" s="911"/>
      <c r="D1375" s="1034"/>
      <c r="E1375" s="1035"/>
      <c r="F1375" s="913"/>
      <c r="G1375" s="1696"/>
      <c r="H1375" s="914"/>
      <c r="I1375" s="915"/>
      <c r="J1375" s="1036"/>
      <c r="K1375" s="917">
        <f>+SUM(J1376:J1380)</f>
        <v>46.86</v>
      </c>
      <c r="L1375" s="918" t="str">
        <f>+[37]RESUMEN!E74</f>
        <v>m2</v>
      </c>
      <c r="M1375" s="676"/>
      <c r="N1375" s="84"/>
      <c r="O1375" s="84"/>
      <c r="P1375" s="84"/>
      <c r="Q1375" s="84"/>
      <c r="R1375" s="84"/>
      <c r="S1375" s="84"/>
    </row>
    <row r="1376" spans="1:20" s="88" customFormat="1" x14ac:dyDescent="0.25">
      <c r="B1376" s="1018"/>
      <c r="C1376" s="1055"/>
      <c r="D1376" s="1056"/>
      <c r="E1376" s="1057"/>
      <c r="F1376" s="1058"/>
      <c r="G1376" s="1059"/>
      <c r="H1376" s="1041"/>
      <c r="I1376" s="1042"/>
      <c r="J1376" s="1043"/>
      <c r="K1376" s="1044"/>
      <c r="L1376" s="1045"/>
      <c r="M1376" s="676"/>
      <c r="N1376" s="84"/>
      <c r="O1376" s="84"/>
      <c r="P1376" s="84"/>
      <c r="Q1376" s="84"/>
      <c r="R1376" s="84"/>
      <c r="S1376" s="84"/>
    </row>
    <row r="1377" spans="2:19" s="88" customFormat="1" x14ac:dyDescent="0.25">
      <c r="B1377" s="1018"/>
      <c r="C1377" s="1060"/>
      <c r="D1377" s="1714" t="s">
        <v>169</v>
      </c>
      <c r="E1377" s="1047"/>
      <c r="F1377" s="1061"/>
      <c r="G1377" s="1062" t="s">
        <v>46</v>
      </c>
      <c r="H1377" s="1024"/>
      <c r="I1377" s="1025"/>
      <c r="J1377" s="1050"/>
      <c r="K1377" s="1026"/>
      <c r="L1377" s="1027"/>
      <c r="M1377" s="676"/>
      <c r="N1377" s="84"/>
      <c r="O1377" s="84"/>
      <c r="P1377" s="84"/>
      <c r="Q1377" s="84"/>
      <c r="R1377" s="84"/>
      <c r="S1377" s="84"/>
    </row>
    <row r="1378" spans="2:19" s="88" customFormat="1" x14ac:dyDescent="0.25">
      <c r="B1378" s="1018"/>
      <c r="C1378" s="1063"/>
      <c r="D1378" s="1712" t="s">
        <v>3248</v>
      </c>
      <c r="E1378" s="1038"/>
      <c r="F1378" s="1064"/>
      <c r="G1378" s="1065"/>
      <c r="H1378" s="1024"/>
      <c r="I1378" s="1025"/>
      <c r="J1378" s="1050">
        <f>PRODUCT(F1378:I1378)</f>
        <v>0</v>
      </c>
      <c r="K1378" s="1026"/>
      <c r="L1378" s="1027"/>
      <c r="M1378" s="676"/>
      <c r="N1378" s="84"/>
      <c r="O1378" s="84"/>
      <c r="P1378" s="84"/>
      <c r="Q1378" s="84"/>
      <c r="R1378" s="84"/>
      <c r="S1378" s="84"/>
    </row>
    <row r="1379" spans="2:19" s="88" customFormat="1" x14ac:dyDescent="0.3">
      <c r="B1379" s="1018"/>
      <c r="C1379" s="1046" t="s">
        <v>2226</v>
      </c>
      <c r="D1379" s="1718" t="s">
        <v>2482</v>
      </c>
      <c r="E1379" s="1066" t="s">
        <v>264</v>
      </c>
      <c r="F1379" s="737">
        <v>1</v>
      </c>
      <c r="G1379" s="1065">
        <v>15.18</v>
      </c>
      <c r="H1379" s="1024"/>
      <c r="I1379" s="1025"/>
      <c r="J1379" s="1050">
        <f>PRODUCT(F1379:I1379)</f>
        <v>15.18</v>
      </c>
      <c r="K1379" s="1026"/>
      <c r="L1379" s="1027"/>
      <c r="M1379" s="676"/>
      <c r="N1379" s="84"/>
      <c r="O1379" s="84"/>
      <c r="P1379" s="84"/>
      <c r="Q1379" s="84"/>
      <c r="R1379" s="84"/>
      <c r="S1379" s="84"/>
    </row>
    <row r="1380" spans="2:19" s="88" customFormat="1" x14ac:dyDescent="0.3">
      <c r="B1380" s="1018"/>
      <c r="C1380" s="1046" t="s">
        <v>2143</v>
      </c>
      <c r="D1380" s="1718" t="s">
        <v>1055</v>
      </c>
      <c r="E1380" s="1066" t="s">
        <v>264</v>
      </c>
      <c r="F1380" s="737">
        <v>1</v>
      </c>
      <c r="G1380" s="1065">
        <v>31.68</v>
      </c>
      <c r="H1380" s="1024"/>
      <c r="I1380" s="1025"/>
      <c r="J1380" s="1050">
        <f>PRODUCT(F1380:I1380)</f>
        <v>31.68</v>
      </c>
      <c r="K1380" s="1026"/>
      <c r="L1380" s="1027"/>
      <c r="M1380" s="676"/>
      <c r="N1380" s="84"/>
      <c r="O1380" s="84"/>
      <c r="P1380" s="84"/>
      <c r="Q1380" s="84"/>
      <c r="R1380" s="84"/>
      <c r="S1380" s="84"/>
    </row>
    <row r="1381" spans="2:19" s="88" customFormat="1" x14ac:dyDescent="0.3">
      <c r="B1381" s="1018"/>
      <c r="C1381" s="1046" t="s">
        <v>1054</v>
      </c>
      <c r="D1381" s="1718" t="s">
        <v>1055</v>
      </c>
      <c r="E1381" s="1066" t="s">
        <v>264</v>
      </c>
      <c r="F1381" s="737">
        <v>1</v>
      </c>
      <c r="G1381" s="1019">
        <v>18.239999999999998</v>
      </c>
      <c r="H1381" s="1024"/>
      <c r="I1381" s="1025"/>
      <c r="J1381" s="1050">
        <f>F1381*G1381</f>
        <v>18.239999999999998</v>
      </c>
      <c r="K1381" s="1026"/>
      <c r="L1381" s="1027"/>
      <c r="M1381" s="676"/>
      <c r="N1381" s="84"/>
      <c r="O1381" s="84"/>
      <c r="P1381" s="84"/>
      <c r="Q1381" s="84"/>
      <c r="R1381" s="84"/>
      <c r="S1381" s="84"/>
    </row>
    <row r="1382" spans="2:19" s="88" customFormat="1" x14ac:dyDescent="0.25">
      <c r="B1382" s="1018"/>
      <c r="C1382" s="1067"/>
      <c r="D1382" s="1720"/>
      <c r="E1382" s="1068"/>
      <c r="F1382" s="1068"/>
      <c r="G1382" s="1068"/>
      <c r="H1382" s="1068"/>
      <c r="I1382" s="1068"/>
      <c r="J1382" s="1068"/>
      <c r="K1382" s="1068"/>
      <c r="L1382" s="1069"/>
      <c r="M1382" s="676"/>
      <c r="N1382" s="84"/>
      <c r="O1382" s="84"/>
      <c r="P1382" s="84"/>
      <c r="Q1382" s="84"/>
      <c r="R1382" s="84"/>
      <c r="S1382" s="84"/>
    </row>
    <row r="1383" spans="2:19" s="88" customFormat="1" x14ac:dyDescent="0.25">
      <c r="B1383" s="1018"/>
      <c r="C1383" s="1070" t="str">
        <f>RESUMEN!C82</f>
        <v>03.04.02.02.04</v>
      </c>
      <c r="D1383" s="1914" t="str">
        <f>RESUMEN!D82</f>
        <v xml:space="preserve">        PISO CEMENTO PULIDO + ENDURECEDOR + IMPERMEABILIZANTE</v>
      </c>
      <c r="E1383" s="1914"/>
      <c r="F1383" s="1914"/>
      <c r="G1383" s="1914"/>
      <c r="H1383" s="1914"/>
      <c r="I1383" s="1914"/>
      <c r="J1383" s="1914"/>
      <c r="K1383" s="1914"/>
      <c r="L1383" s="1915"/>
      <c r="M1383" s="676"/>
      <c r="N1383" s="84"/>
      <c r="O1383" s="84"/>
      <c r="P1383" s="84"/>
      <c r="Q1383" s="84"/>
      <c r="R1383" s="84"/>
      <c r="S1383" s="84"/>
    </row>
    <row r="1384" spans="2:19" s="88" customFormat="1" x14ac:dyDescent="0.25">
      <c r="B1384" s="1018"/>
      <c r="C1384" s="905" t="s">
        <v>1</v>
      </c>
      <c r="D1384" s="1033" t="s">
        <v>2</v>
      </c>
      <c r="E1384" s="906" t="s">
        <v>208</v>
      </c>
      <c r="F1384" s="906" t="s">
        <v>45</v>
      </c>
      <c r="G1384" s="907" t="s">
        <v>52</v>
      </c>
      <c r="H1384" s="907" t="s">
        <v>47</v>
      </c>
      <c r="I1384" s="907" t="s">
        <v>48</v>
      </c>
      <c r="J1384" s="908" t="s">
        <v>49</v>
      </c>
      <c r="K1384" s="909" t="s">
        <v>50</v>
      </c>
      <c r="L1384" s="910" t="s">
        <v>3</v>
      </c>
      <c r="M1384" s="676"/>
      <c r="N1384" s="84"/>
      <c r="O1384" s="84"/>
      <c r="P1384" s="84"/>
      <c r="Q1384" s="84"/>
      <c r="R1384" s="84"/>
      <c r="S1384" s="84"/>
    </row>
    <row r="1385" spans="2:19" s="88" customFormat="1" x14ac:dyDescent="0.25">
      <c r="B1385" s="1018"/>
      <c r="C1385" s="911"/>
      <c r="D1385" s="1034"/>
      <c r="E1385" s="1035"/>
      <c r="F1385" s="913"/>
      <c r="G1385" s="1696"/>
      <c r="H1385" s="914"/>
      <c r="I1385" s="915"/>
      <c r="J1385" s="1036"/>
      <c r="K1385" s="917">
        <f>+SUM(J1386:J1392)</f>
        <v>107.42999999999999</v>
      </c>
      <c r="L1385" s="918" t="str">
        <f>+[37]RESUMEN!E81</f>
        <v>m2</v>
      </c>
      <c r="M1385" s="676"/>
      <c r="N1385" s="84"/>
      <c r="O1385" s="84"/>
      <c r="P1385" s="84"/>
      <c r="Q1385" s="84"/>
      <c r="R1385" s="84"/>
      <c r="S1385" s="84"/>
    </row>
    <row r="1386" spans="2:19" s="88" customFormat="1" x14ac:dyDescent="0.25">
      <c r="B1386" s="1018"/>
      <c r="C1386" s="1055"/>
      <c r="D1386" s="1056"/>
      <c r="E1386" s="1057"/>
      <c r="F1386" s="1058"/>
      <c r="G1386" s="1059"/>
      <c r="H1386" s="1041"/>
      <c r="I1386" s="1042"/>
      <c r="J1386" s="1043"/>
      <c r="K1386" s="1044"/>
      <c r="L1386" s="1045"/>
      <c r="M1386" s="676"/>
      <c r="N1386" s="84"/>
      <c r="O1386" s="84"/>
      <c r="P1386" s="84"/>
      <c r="Q1386" s="84"/>
      <c r="R1386" s="84"/>
      <c r="S1386" s="84"/>
    </row>
    <row r="1387" spans="2:19" s="88" customFormat="1" x14ac:dyDescent="0.25">
      <c r="B1387" s="1018"/>
      <c r="C1387" s="1060"/>
      <c r="D1387" s="1714" t="s">
        <v>169</v>
      </c>
      <c r="E1387" s="1047"/>
      <c r="F1387" s="1061"/>
      <c r="G1387" s="1062" t="s">
        <v>46</v>
      </c>
      <c r="H1387" s="1024"/>
      <c r="I1387" s="1025"/>
      <c r="J1387" s="1050"/>
      <c r="K1387" s="1026"/>
      <c r="L1387" s="1027"/>
      <c r="M1387" s="676"/>
      <c r="N1387" s="84"/>
      <c r="O1387" s="84"/>
      <c r="P1387" s="84"/>
      <c r="Q1387" s="84"/>
      <c r="R1387" s="84"/>
      <c r="S1387" s="84"/>
    </row>
    <row r="1388" spans="2:19" s="88" customFormat="1" x14ac:dyDescent="0.25">
      <c r="B1388" s="1018"/>
      <c r="C1388" s="1063"/>
      <c r="D1388" s="1712" t="s">
        <v>3275</v>
      </c>
      <c r="E1388" s="1038"/>
      <c r="F1388" s="1064"/>
      <c r="G1388" s="1065"/>
      <c r="H1388" s="1024"/>
      <c r="I1388" s="1025"/>
      <c r="J1388" s="1050"/>
      <c r="K1388" s="1026"/>
      <c r="L1388" s="1027"/>
      <c r="M1388" s="676"/>
      <c r="N1388" s="84"/>
      <c r="O1388" s="84"/>
      <c r="P1388" s="84"/>
      <c r="Q1388" s="84"/>
      <c r="R1388" s="84"/>
      <c r="S1388" s="84"/>
    </row>
    <row r="1389" spans="2:19" s="88" customFormat="1" x14ac:dyDescent="0.3">
      <c r="B1389" s="1018"/>
      <c r="C1389" s="928" t="s">
        <v>2549</v>
      </c>
      <c r="D1389" s="745" t="s">
        <v>807</v>
      </c>
      <c r="E1389" s="881" t="s">
        <v>798</v>
      </c>
      <c r="F1389" s="737">
        <v>1</v>
      </c>
      <c r="G1389" s="931">
        <v>46.71</v>
      </c>
      <c r="H1389" s="1024"/>
      <c r="I1389" s="1025"/>
      <c r="J1389" s="1050">
        <f>PRODUCT(F1389:I1389)</f>
        <v>46.71</v>
      </c>
      <c r="K1389" s="1026"/>
      <c r="L1389" s="1027"/>
      <c r="M1389" s="676"/>
      <c r="N1389" s="84"/>
      <c r="O1389" s="84"/>
      <c r="P1389" s="84"/>
      <c r="Q1389" s="84"/>
      <c r="R1389" s="84"/>
      <c r="S1389" s="84"/>
    </row>
    <row r="1390" spans="2:19" s="88" customFormat="1" x14ac:dyDescent="0.3">
      <c r="B1390" s="1018"/>
      <c r="C1390" s="928" t="s">
        <v>2550</v>
      </c>
      <c r="D1390" s="745" t="s">
        <v>806</v>
      </c>
      <c r="E1390" s="881" t="s">
        <v>798</v>
      </c>
      <c r="F1390" s="737">
        <v>1</v>
      </c>
      <c r="G1390" s="931">
        <v>9.2100000000000009</v>
      </c>
      <c r="H1390" s="1024"/>
      <c r="I1390" s="1025"/>
      <c r="J1390" s="1050">
        <f>PRODUCT(F1390:I1390)</f>
        <v>9.2100000000000009</v>
      </c>
      <c r="K1390" s="1026"/>
      <c r="L1390" s="1027"/>
      <c r="M1390" s="676"/>
      <c r="N1390" s="84"/>
      <c r="O1390" s="84"/>
      <c r="P1390" s="84"/>
      <c r="Q1390" s="84"/>
      <c r="R1390" s="84"/>
      <c r="S1390" s="84"/>
    </row>
    <row r="1391" spans="2:19" s="88" customFormat="1" x14ac:dyDescent="0.3">
      <c r="B1391" s="1018"/>
      <c r="C1391" s="928" t="s">
        <v>2551</v>
      </c>
      <c r="D1391" s="745" t="s">
        <v>805</v>
      </c>
      <c r="E1391" s="881" t="s">
        <v>798</v>
      </c>
      <c r="F1391" s="737">
        <v>1</v>
      </c>
      <c r="G1391" s="931">
        <v>27.68</v>
      </c>
      <c r="H1391" s="1024"/>
      <c r="I1391" s="1025"/>
      <c r="J1391" s="1050">
        <f>PRODUCT(F1391:I1391)</f>
        <v>27.68</v>
      </c>
      <c r="K1391" s="1026"/>
      <c r="L1391" s="1027"/>
      <c r="M1391" s="676"/>
      <c r="N1391" s="84"/>
      <c r="O1391" s="84"/>
      <c r="P1391" s="84"/>
      <c r="Q1391" s="84"/>
      <c r="R1391" s="84"/>
      <c r="S1391" s="84"/>
    </row>
    <row r="1392" spans="2:19" s="88" customFormat="1" ht="12.75" customHeight="1" x14ac:dyDescent="0.3">
      <c r="B1392" s="1018"/>
      <c r="C1392" s="933" t="s">
        <v>2552</v>
      </c>
      <c r="D1392" s="745" t="s">
        <v>805</v>
      </c>
      <c r="E1392" s="881" t="s">
        <v>798</v>
      </c>
      <c r="F1392" s="737">
        <v>1</v>
      </c>
      <c r="G1392" s="882">
        <v>23.83</v>
      </c>
      <c r="H1392" s="1024"/>
      <c r="I1392" s="1025"/>
      <c r="J1392" s="1050">
        <f>PRODUCT(F1392:I1392)</f>
        <v>23.83</v>
      </c>
      <c r="K1392" s="1026"/>
      <c r="L1392" s="1027"/>
      <c r="M1392" s="676"/>
      <c r="N1392" s="84"/>
      <c r="O1392" s="84"/>
      <c r="P1392" s="84"/>
      <c r="Q1392" s="84"/>
      <c r="R1392" s="84"/>
      <c r="S1392" s="84"/>
    </row>
    <row r="1393" spans="1:20" s="88" customFormat="1" x14ac:dyDescent="0.25">
      <c r="B1393" s="1018"/>
      <c r="C1393" s="1067"/>
      <c r="D1393" s="1720"/>
      <c r="E1393" s="1068"/>
      <c r="F1393" s="1068"/>
      <c r="G1393" s="1068"/>
      <c r="H1393" s="1068"/>
      <c r="I1393" s="1068"/>
      <c r="J1393" s="1068"/>
      <c r="K1393" s="1068"/>
      <c r="L1393" s="1069"/>
      <c r="M1393" s="676"/>
      <c r="N1393" s="84"/>
      <c r="O1393" s="84"/>
      <c r="P1393" s="84"/>
      <c r="Q1393" s="84"/>
      <c r="R1393" s="84"/>
      <c r="S1393" s="84"/>
    </row>
    <row r="1394" spans="1:20" x14ac:dyDescent="0.25">
      <c r="B1394" s="1018"/>
      <c r="C1394" s="1070" t="str">
        <f>RESUMEN!C83</f>
        <v>03.04.02.02.05</v>
      </c>
      <c r="D1394" s="1914" t="str">
        <f>RESUMEN!D83</f>
        <v xml:space="preserve">        PISO CEMENTO PULIDO + ENDURECEDOR  Y BRUÑADO CADA 0.90m</v>
      </c>
      <c r="E1394" s="1914"/>
      <c r="F1394" s="1914"/>
      <c r="G1394" s="1914"/>
      <c r="H1394" s="1914"/>
      <c r="I1394" s="1914"/>
      <c r="J1394" s="1914"/>
      <c r="K1394" s="1914"/>
      <c r="L1394" s="1915"/>
      <c r="M1394" s="676"/>
    </row>
    <row r="1395" spans="1:20" ht="13.5" customHeight="1" x14ac:dyDescent="0.25">
      <c r="B1395" s="1018"/>
      <c r="C1395" s="905" t="s">
        <v>1</v>
      </c>
      <c r="D1395" s="1033" t="s">
        <v>2</v>
      </c>
      <c r="E1395" s="906" t="s">
        <v>208</v>
      </c>
      <c r="F1395" s="906" t="s">
        <v>45</v>
      </c>
      <c r="G1395" s="907" t="s">
        <v>52</v>
      </c>
      <c r="H1395" s="907" t="s">
        <v>47</v>
      </c>
      <c r="I1395" s="907" t="s">
        <v>48</v>
      </c>
      <c r="J1395" s="908" t="s">
        <v>49</v>
      </c>
      <c r="K1395" s="909" t="s">
        <v>50</v>
      </c>
      <c r="L1395" s="910" t="s">
        <v>3</v>
      </c>
      <c r="M1395" s="676"/>
    </row>
    <row r="1396" spans="1:20" x14ac:dyDescent="0.25">
      <c r="B1396" s="1018"/>
      <c r="C1396" s="911"/>
      <c r="D1396" s="1034"/>
      <c r="E1396" s="1035"/>
      <c r="F1396" s="913"/>
      <c r="G1396" s="1696"/>
      <c r="H1396" s="914"/>
      <c r="I1396" s="915"/>
      <c r="J1396" s="1036"/>
      <c r="K1396" s="917">
        <f>+SUM(J1397:J1463)</f>
        <v>795.96000000000015</v>
      </c>
      <c r="L1396" s="918" t="str">
        <f>+[37]RESUMEN!E96</f>
        <v>m2</v>
      </c>
      <c r="M1396" s="676"/>
    </row>
    <row r="1397" spans="1:20" s="90" customFormat="1" ht="12.75" customHeight="1" x14ac:dyDescent="0.25">
      <c r="A1397" s="213"/>
      <c r="B1397" s="1018"/>
      <c r="C1397" s="1055"/>
      <c r="D1397" s="1714" t="s">
        <v>169</v>
      </c>
      <c r="E1397" s="1057"/>
      <c r="F1397" s="1058"/>
      <c r="G1397" s="1059"/>
      <c r="H1397" s="1041"/>
      <c r="I1397" s="1042"/>
      <c r="J1397" s="1043"/>
      <c r="K1397" s="1044"/>
      <c r="L1397" s="1045"/>
      <c r="M1397" s="676"/>
      <c r="N1397" s="84"/>
      <c r="O1397" s="84"/>
      <c r="P1397" s="84"/>
      <c r="Q1397" s="84"/>
      <c r="R1397" s="84"/>
      <c r="S1397" s="84"/>
      <c r="T1397" s="96"/>
    </row>
    <row r="1398" spans="1:20" s="88" customFormat="1" ht="12.75" customHeight="1" x14ac:dyDescent="0.25">
      <c r="B1398" s="1018"/>
      <c r="C1398" s="1060"/>
      <c r="D1398" s="1712" t="s">
        <v>3248</v>
      </c>
      <c r="E1398" s="1047"/>
      <c r="F1398" s="1061"/>
      <c r="G1398" s="1062" t="s">
        <v>46</v>
      </c>
      <c r="H1398" s="1024"/>
      <c r="I1398" s="1025"/>
      <c r="J1398" s="1050"/>
      <c r="K1398" s="1026"/>
      <c r="L1398" s="1027"/>
      <c r="M1398" s="676"/>
      <c r="N1398" s="84"/>
      <c r="O1398" s="84"/>
      <c r="P1398" s="84"/>
      <c r="Q1398" s="84"/>
      <c r="R1398" s="84"/>
      <c r="S1398" s="84"/>
    </row>
    <row r="1399" spans="1:20" s="88" customFormat="1" ht="12.75" customHeight="1" x14ac:dyDescent="0.25">
      <c r="B1399" s="1018"/>
      <c r="C1399" s="887" t="s">
        <v>948</v>
      </c>
      <c r="D1399" s="745" t="s">
        <v>209</v>
      </c>
      <c r="E1399" s="881" t="s">
        <v>129</v>
      </c>
      <c r="F1399" s="892">
        <v>1</v>
      </c>
      <c r="G1399" s="882">
        <v>9.34</v>
      </c>
      <c r="H1399" s="1024"/>
      <c r="I1399" s="1025"/>
      <c r="J1399" s="1050">
        <f>F1399*G1399</f>
        <v>9.34</v>
      </c>
      <c r="K1399" s="1026"/>
      <c r="L1399" s="1027"/>
      <c r="M1399" s="676"/>
      <c r="N1399" s="84"/>
      <c r="O1399" s="84"/>
      <c r="P1399" s="84"/>
      <c r="Q1399" s="84"/>
      <c r="R1399" s="84"/>
      <c r="S1399" s="84"/>
    </row>
    <row r="1400" spans="1:20" s="88" customFormat="1" x14ac:dyDescent="0.25">
      <c r="B1400" s="1018"/>
      <c r="C1400" s="894" t="s">
        <v>958</v>
      </c>
      <c r="D1400" s="745" t="s">
        <v>3261</v>
      </c>
      <c r="E1400" s="881" t="s">
        <v>129</v>
      </c>
      <c r="F1400" s="892">
        <v>1</v>
      </c>
      <c r="G1400" s="895">
        <v>1.76</v>
      </c>
      <c r="H1400" s="1024"/>
      <c r="I1400" s="1025"/>
      <c r="J1400" s="1050">
        <f>F1400*G1400</f>
        <v>1.76</v>
      </c>
      <c r="K1400" s="1026"/>
      <c r="L1400" s="1027"/>
      <c r="M1400" s="676"/>
      <c r="N1400" s="84"/>
      <c r="O1400" s="84"/>
      <c r="P1400" s="84"/>
      <c r="Q1400" s="84"/>
      <c r="R1400" s="84"/>
      <c r="S1400" s="84"/>
    </row>
    <row r="1401" spans="1:20" s="88" customFormat="1" ht="12.75" customHeight="1" x14ac:dyDescent="0.25">
      <c r="B1401" s="1018"/>
      <c r="C1401" s="894"/>
      <c r="D1401" s="1714" t="s">
        <v>169</v>
      </c>
      <c r="E1401" s="1071"/>
      <c r="F1401" s="1072"/>
      <c r="G1401" s="895"/>
      <c r="H1401" s="1024"/>
      <c r="I1401" s="1025"/>
      <c r="J1401" s="1050"/>
      <c r="K1401" s="1026"/>
      <c r="L1401" s="1027"/>
      <c r="M1401" s="1018"/>
      <c r="N1401" s="84"/>
      <c r="O1401" s="84"/>
      <c r="P1401" s="84"/>
      <c r="Q1401" s="84"/>
      <c r="R1401" s="84"/>
      <c r="S1401" s="84"/>
    </row>
    <row r="1402" spans="1:20" s="88" customFormat="1" ht="12.75" customHeight="1" x14ac:dyDescent="0.25">
      <c r="B1402" s="1018"/>
      <c r="C1402" s="894"/>
      <c r="D1402" s="1712" t="s">
        <v>3275</v>
      </c>
      <c r="E1402" s="1071"/>
      <c r="F1402" s="1072"/>
      <c r="G1402" s="895"/>
      <c r="H1402" s="1024"/>
      <c r="I1402" s="1025"/>
      <c r="J1402" s="1050"/>
      <c r="K1402" s="1026"/>
      <c r="L1402" s="1027"/>
      <c r="M1402" s="1018"/>
      <c r="N1402" s="84"/>
      <c r="O1402" s="84"/>
      <c r="P1402" s="84"/>
      <c r="Q1402" s="84"/>
      <c r="R1402" s="84"/>
      <c r="S1402" s="84"/>
    </row>
    <row r="1403" spans="1:20" s="88" customFormat="1" ht="12.75" customHeight="1" x14ac:dyDescent="0.3">
      <c r="B1403" s="1018"/>
      <c r="C1403" s="887" t="s">
        <v>1008</v>
      </c>
      <c r="D1403" s="745" t="s">
        <v>348</v>
      </c>
      <c r="E1403" s="896" t="s">
        <v>134</v>
      </c>
      <c r="F1403" s="737">
        <v>1</v>
      </c>
      <c r="G1403" s="1735">
        <v>77.12</v>
      </c>
      <c r="H1403" s="1024"/>
      <c r="I1403" s="1025"/>
      <c r="J1403" s="1050">
        <f t="shared" ref="J1403:J1411" si="50">F1403*G1403</f>
        <v>77.12</v>
      </c>
      <c r="K1403" s="1026"/>
      <c r="L1403" s="1027"/>
      <c r="M1403" s="1018"/>
      <c r="N1403" s="84"/>
      <c r="O1403" s="84"/>
      <c r="P1403" s="84"/>
      <c r="Q1403" s="84"/>
      <c r="R1403" s="84"/>
      <c r="S1403" s="84"/>
    </row>
    <row r="1404" spans="1:20" s="88" customFormat="1" ht="12.75" customHeight="1" x14ac:dyDescent="0.3">
      <c r="B1404" s="1018"/>
      <c r="C1404" s="887" t="s">
        <v>2485</v>
      </c>
      <c r="D1404" s="745" t="s">
        <v>300</v>
      </c>
      <c r="E1404" s="896" t="s">
        <v>134</v>
      </c>
      <c r="F1404" s="737">
        <v>1</v>
      </c>
      <c r="G1404" s="1735">
        <v>88.91</v>
      </c>
      <c r="H1404" s="1024"/>
      <c r="I1404" s="1025"/>
      <c r="J1404" s="1050">
        <f t="shared" si="50"/>
        <v>88.91</v>
      </c>
      <c r="K1404" s="1026"/>
      <c r="L1404" s="1027"/>
      <c r="M1404" s="1018"/>
      <c r="N1404" s="84"/>
      <c r="O1404" s="84"/>
      <c r="P1404" s="84"/>
      <c r="Q1404" s="84"/>
      <c r="R1404" s="84"/>
      <c r="S1404" s="84"/>
    </row>
    <row r="1405" spans="1:20" s="88" customFormat="1" ht="12.75" customHeight="1" x14ac:dyDescent="0.3">
      <c r="B1405" s="1018"/>
      <c r="C1405" s="887" t="s">
        <v>1011</v>
      </c>
      <c r="D1405" s="745" t="s">
        <v>372</v>
      </c>
      <c r="E1405" s="896" t="s">
        <v>134</v>
      </c>
      <c r="F1405" s="737">
        <v>1</v>
      </c>
      <c r="G1405" s="1735">
        <v>20.16</v>
      </c>
      <c r="H1405" s="1024"/>
      <c r="I1405" s="1025"/>
      <c r="J1405" s="1050">
        <f t="shared" si="50"/>
        <v>20.16</v>
      </c>
      <c r="K1405" s="1026"/>
      <c r="L1405" s="1027"/>
      <c r="M1405" s="1018"/>
      <c r="N1405" s="84"/>
      <c r="O1405" s="84"/>
      <c r="P1405" s="84"/>
      <c r="Q1405" s="84"/>
      <c r="R1405" s="84"/>
      <c r="S1405" s="84"/>
    </row>
    <row r="1406" spans="1:20" s="88" customFormat="1" ht="12.75" customHeight="1" x14ac:dyDescent="0.3">
      <c r="B1406" s="1018"/>
      <c r="C1406" s="887" t="s">
        <v>1012</v>
      </c>
      <c r="D1406" s="745" t="s">
        <v>1013</v>
      </c>
      <c r="E1406" s="896" t="s">
        <v>134</v>
      </c>
      <c r="F1406" s="737">
        <v>1</v>
      </c>
      <c r="G1406" s="1735">
        <v>11.14</v>
      </c>
      <c r="H1406" s="1024"/>
      <c r="I1406" s="1025"/>
      <c r="J1406" s="1050">
        <f t="shared" si="50"/>
        <v>11.14</v>
      </c>
      <c r="K1406" s="1026"/>
      <c r="L1406" s="1027"/>
      <c r="M1406" s="1018"/>
      <c r="N1406" s="84"/>
      <c r="O1406" s="84"/>
      <c r="P1406" s="84"/>
      <c r="Q1406" s="84"/>
      <c r="R1406" s="84"/>
      <c r="S1406" s="84"/>
    </row>
    <row r="1407" spans="1:20" s="88" customFormat="1" ht="12.75" customHeight="1" x14ac:dyDescent="0.3">
      <c r="B1407" s="1018"/>
      <c r="C1407" s="887" t="s">
        <v>1017</v>
      </c>
      <c r="D1407" s="745" t="s">
        <v>212</v>
      </c>
      <c r="E1407" s="896" t="s">
        <v>134</v>
      </c>
      <c r="F1407" s="737">
        <v>1</v>
      </c>
      <c r="G1407" s="1735">
        <v>11.73</v>
      </c>
      <c r="H1407" s="1024"/>
      <c r="I1407" s="1025"/>
      <c r="J1407" s="1050">
        <f t="shared" si="50"/>
        <v>11.73</v>
      </c>
      <c r="K1407" s="1026"/>
      <c r="L1407" s="1027"/>
      <c r="M1407" s="1018"/>
      <c r="N1407" s="84"/>
      <c r="O1407" s="84"/>
      <c r="P1407" s="84"/>
      <c r="Q1407" s="84"/>
      <c r="R1407" s="84"/>
      <c r="S1407" s="84"/>
    </row>
    <row r="1408" spans="1:20" s="88" customFormat="1" ht="12.75" customHeight="1" x14ac:dyDescent="0.3">
      <c r="B1408" s="1018"/>
      <c r="C1408" s="887" t="s">
        <v>2486</v>
      </c>
      <c r="D1408" s="745" t="s">
        <v>196</v>
      </c>
      <c r="E1408" s="896" t="s">
        <v>134</v>
      </c>
      <c r="F1408" s="737">
        <v>1</v>
      </c>
      <c r="G1408" s="1735">
        <v>66.400000000000006</v>
      </c>
      <c r="H1408" s="1024"/>
      <c r="I1408" s="1025"/>
      <c r="J1408" s="1050">
        <f t="shared" si="50"/>
        <v>66.400000000000006</v>
      </c>
      <c r="K1408" s="1026"/>
      <c r="L1408" s="1027"/>
      <c r="M1408" s="1018"/>
      <c r="N1408" s="84"/>
      <c r="O1408" s="84"/>
      <c r="P1408" s="84"/>
      <c r="Q1408" s="84"/>
      <c r="R1408" s="84"/>
      <c r="S1408" s="84"/>
    </row>
    <row r="1409" spans="1:20" ht="6" customHeight="1" x14ac:dyDescent="0.3">
      <c r="B1409" s="1018"/>
      <c r="C1409" s="887" t="s">
        <v>1373</v>
      </c>
      <c r="D1409" s="745" t="s">
        <v>3276</v>
      </c>
      <c r="E1409" s="896" t="s">
        <v>134</v>
      </c>
      <c r="F1409" s="737">
        <v>1</v>
      </c>
      <c r="G1409" s="1735">
        <v>31.18</v>
      </c>
      <c r="H1409" s="1024"/>
      <c r="I1409" s="1025"/>
      <c r="J1409" s="1050">
        <f t="shared" si="50"/>
        <v>31.18</v>
      </c>
      <c r="K1409" s="1026"/>
      <c r="L1409" s="1027"/>
      <c r="M1409" s="1018"/>
    </row>
    <row r="1410" spans="1:20" s="88" customFormat="1" x14ac:dyDescent="0.3">
      <c r="B1410" s="1018"/>
      <c r="C1410" s="887" t="s">
        <v>1376</v>
      </c>
      <c r="D1410" s="745" t="s">
        <v>254</v>
      </c>
      <c r="E1410" s="896" t="s">
        <v>134</v>
      </c>
      <c r="F1410" s="737">
        <v>1</v>
      </c>
      <c r="G1410" s="1735">
        <v>29.82</v>
      </c>
      <c r="H1410" s="1024"/>
      <c r="I1410" s="1025"/>
      <c r="J1410" s="1050">
        <f t="shared" si="50"/>
        <v>29.82</v>
      </c>
      <c r="K1410" s="1026"/>
      <c r="L1410" s="1027"/>
      <c r="M1410" s="1018"/>
      <c r="N1410" s="84"/>
      <c r="O1410" s="84"/>
      <c r="P1410" s="84"/>
      <c r="Q1410" s="84"/>
      <c r="R1410" s="84"/>
      <c r="S1410" s="84"/>
    </row>
    <row r="1411" spans="1:20" x14ac:dyDescent="0.3">
      <c r="B1411" s="1018"/>
      <c r="C1411" s="887" t="s">
        <v>853</v>
      </c>
      <c r="D1411" s="745" t="s">
        <v>211</v>
      </c>
      <c r="E1411" s="896" t="s">
        <v>134</v>
      </c>
      <c r="F1411" s="737">
        <v>1</v>
      </c>
      <c r="G1411" s="1735">
        <v>89.73</v>
      </c>
      <c r="H1411" s="1024"/>
      <c r="I1411" s="1025"/>
      <c r="J1411" s="1050">
        <f t="shared" si="50"/>
        <v>89.73</v>
      </c>
      <c r="K1411" s="1026"/>
      <c r="L1411" s="1027"/>
      <c r="M1411" s="1018"/>
    </row>
    <row r="1412" spans="1:20" ht="13.5" customHeight="1" x14ac:dyDescent="0.25">
      <c r="B1412" s="1018"/>
      <c r="C1412" s="1063"/>
      <c r="D1412" s="1714" t="s">
        <v>169</v>
      </c>
      <c r="E1412" s="1066"/>
      <c r="F1412" s="1064"/>
      <c r="G1412" s="1065"/>
      <c r="H1412" s="1024"/>
      <c r="I1412" s="1025"/>
      <c r="J1412" s="1050"/>
      <c r="K1412" s="1026"/>
      <c r="L1412" s="1027"/>
      <c r="M1412" s="676"/>
    </row>
    <row r="1413" spans="1:20" ht="12.75" customHeight="1" x14ac:dyDescent="0.25">
      <c r="B1413" s="1018"/>
      <c r="C1413" s="1063"/>
      <c r="D1413" s="1712" t="s">
        <v>3277</v>
      </c>
      <c r="E1413" s="1066"/>
      <c r="F1413" s="1073"/>
      <c r="G1413" s="1065"/>
      <c r="H1413" s="1024"/>
      <c r="I1413" s="1025"/>
      <c r="J1413" s="1050"/>
      <c r="K1413" s="1026"/>
      <c r="L1413" s="1027"/>
      <c r="M1413" s="676"/>
    </row>
    <row r="1414" spans="1:20" s="90" customFormat="1" ht="12.75" customHeight="1" x14ac:dyDescent="0.3">
      <c r="A1414" s="213"/>
      <c r="B1414" s="1018"/>
      <c r="C1414" s="887" t="s">
        <v>1033</v>
      </c>
      <c r="D1414" s="745" t="s">
        <v>1034</v>
      </c>
      <c r="E1414" s="881" t="s">
        <v>129</v>
      </c>
      <c r="F1414" s="737">
        <v>1</v>
      </c>
      <c r="G1414" s="1735">
        <v>12.92</v>
      </c>
      <c r="H1414" s="1024"/>
      <c r="I1414" s="1025"/>
      <c r="J1414" s="1050">
        <f>F1414*G1414</f>
        <v>12.92</v>
      </c>
      <c r="K1414" s="1026"/>
      <c r="L1414" s="1027"/>
      <c r="M1414" s="676"/>
      <c r="N1414" s="84"/>
      <c r="O1414" s="84"/>
      <c r="P1414" s="84"/>
      <c r="Q1414" s="84"/>
      <c r="R1414" s="84"/>
      <c r="S1414" s="84"/>
      <c r="T1414" s="96"/>
    </row>
    <row r="1415" spans="1:20" x14ac:dyDescent="0.25">
      <c r="B1415" s="1018"/>
      <c r="C1415" s="1063"/>
      <c r="D1415" s="1714" t="s">
        <v>169</v>
      </c>
      <c r="E1415" s="1066"/>
      <c r="F1415" s="1073"/>
      <c r="G1415" s="1065"/>
      <c r="H1415" s="1024"/>
      <c r="I1415" s="1025"/>
      <c r="J1415" s="1050"/>
      <c r="K1415" s="1026"/>
      <c r="L1415" s="1027"/>
      <c r="M1415" s="676"/>
    </row>
    <row r="1416" spans="1:20" s="88" customFormat="1" x14ac:dyDescent="0.25">
      <c r="B1416" s="1018"/>
      <c r="C1416" s="1063"/>
      <c r="D1416" s="1712" t="s">
        <v>3287</v>
      </c>
      <c r="E1416" s="1066"/>
      <c r="F1416" s="1073"/>
      <c r="G1416" s="1065"/>
      <c r="H1416" s="1024"/>
      <c r="I1416" s="1025"/>
      <c r="J1416" s="1050"/>
      <c r="K1416" s="1026"/>
      <c r="L1416" s="1027"/>
      <c r="M1416" s="676"/>
      <c r="N1416" s="84"/>
      <c r="O1416" s="84"/>
      <c r="P1416" s="84"/>
      <c r="Q1416" s="84"/>
      <c r="R1416" s="84"/>
      <c r="S1416" s="84"/>
    </row>
    <row r="1417" spans="1:20" s="88" customFormat="1" x14ac:dyDescent="0.3">
      <c r="B1417" s="1018"/>
      <c r="C1417" s="887" t="s">
        <v>1148</v>
      </c>
      <c r="D1417" s="745" t="s">
        <v>351</v>
      </c>
      <c r="E1417" s="881" t="s">
        <v>129</v>
      </c>
      <c r="F1417" s="890">
        <v>1</v>
      </c>
      <c r="G1417" s="1736">
        <v>16.63</v>
      </c>
      <c r="H1417" s="1024"/>
      <c r="I1417" s="1025"/>
      <c r="J1417" s="1050">
        <f>F1417*G1417</f>
        <v>16.63</v>
      </c>
      <c r="K1417" s="1026"/>
      <c r="L1417" s="1027"/>
      <c r="M1417" s="676"/>
      <c r="N1417" s="84"/>
      <c r="O1417" s="84"/>
      <c r="P1417" s="84"/>
      <c r="Q1417" s="84"/>
      <c r="R1417" s="84"/>
      <c r="S1417" s="84"/>
    </row>
    <row r="1418" spans="1:20" s="88" customFormat="1" x14ac:dyDescent="0.3">
      <c r="B1418" s="1018"/>
      <c r="C1418" s="887" t="s">
        <v>1151</v>
      </c>
      <c r="D1418" s="745" t="s">
        <v>209</v>
      </c>
      <c r="E1418" s="881" t="s">
        <v>129</v>
      </c>
      <c r="F1418" s="890">
        <v>1</v>
      </c>
      <c r="G1418" s="1736">
        <v>10.29</v>
      </c>
      <c r="H1418" s="1024"/>
      <c r="I1418" s="1025"/>
      <c r="J1418" s="1050">
        <f>F1418*G1418</f>
        <v>10.29</v>
      </c>
      <c r="K1418" s="1026"/>
      <c r="L1418" s="1027"/>
      <c r="M1418" s="676"/>
      <c r="N1418" s="84"/>
      <c r="O1418" s="84"/>
      <c r="P1418" s="84"/>
      <c r="Q1418" s="84"/>
      <c r="R1418" s="84"/>
      <c r="S1418" s="84"/>
    </row>
    <row r="1419" spans="1:20" s="88" customFormat="1" x14ac:dyDescent="0.3">
      <c r="B1419" s="1018"/>
      <c r="C1419" s="887" t="s">
        <v>1142</v>
      </c>
      <c r="D1419" s="745" t="s">
        <v>209</v>
      </c>
      <c r="E1419" s="881" t="s">
        <v>129</v>
      </c>
      <c r="F1419" s="890">
        <v>1</v>
      </c>
      <c r="G1419" s="1736">
        <v>7.13</v>
      </c>
      <c r="H1419" s="1024"/>
      <c r="I1419" s="1025"/>
      <c r="J1419" s="1050">
        <f>F1419*G1419</f>
        <v>7.13</v>
      </c>
      <c r="K1419" s="1026"/>
      <c r="L1419" s="1027"/>
      <c r="M1419" s="676"/>
      <c r="N1419" s="84"/>
      <c r="O1419" s="84"/>
      <c r="P1419" s="84"/>
      <c r="Q1419" s="84"/>
      <c r="R1419" s="84"/>
      <c r="S1419" s="84"/>
    </row>
    <row r="1420" spans="1:20" s="88" customFormat="1" x14ac:dyDescent="0.25">
      <c r="B1420" s="1018"/>
      <c r="C1420" s="1063"/>
      <c r="D1420" s="1714" t="s">
        <v>169</v>
      </c>
      <c r="E1420" s="1066"/>
      <c r="F1420" s="1073"/>
      <c r="G1420" s="1065"/>
      <c r="H1420" s="1024"/>
      <c r="I1420" s="1025"/>
      <c r="J1420" s="1050"/>
      <c r="K1420" s="1026"/>
      <c r="L1420" s="1027"/>
      <c r="M1420" s="676"/>
      <c r="N1420" s="84"/>
      <c r="O1420" s="84"/>
      <c r="P1420" s="84"/>
      <c r="Q1420" s="84"/>
      <c r="R1420" s="84"/>
      <c r="S1420" s="84"/>
    </row>
    <row r="1421" spans="1:20" s="88" customFormat="1" x14ac:dyDescent="0.25">
      <c r="B1421" s="1018"/>
      <c r="C1421" s="1063"/>
      <c r="D1421" s="1712" t="s">
        <v>3306</v>
      </c>
      <c r="E1421" s="1066"/>
      <c r="F1421" s="1073"/>
      <c r="G1421" s="1065"/>
      <c r="H1421" s="1024"/>
      <c r="I1421" s="1025"/>
      <c r="J1421" s="1050"/>
      <c r="K1421" s="1026"/>
      <c r="L1421" s="1027"/>
      <c r="M1421" s="676"/>
      <c r="N1421" s="84"/>
      <c r="O1421" s="84"/>
      <c r="P1421" s="84"/>
      <c r="Q1421" s="84"/>
      <c r="R1421" s="84"/>
      <c r="S1421" s="84"/>
    </row>
    <row r="1422" spans="1:20" s="88" customFormat="1" x14ac:dyDescent="0.25">
      <c r="B1422" s="1018"/>
      <c r="C1422" s="887" t="s">
        <v>1239</v>
      </c>
      <c r="D1422" s="745" t="s">
        <v>209</v>
      </c>
      <c r="E1422" s="881" t="s">
        <v>129</v>
      </c>
      <c r="F1422" s="892">
        <v>1</v>
      </c>
      <c r="G1422" s="889">
        <v>10.34</v>
      </c>
      <c r="H1422" s="1024"/>
      <c r="I1422" s="1025"/>
      <c r="J1422" s="1050">
        <f>F1422*G1422</f>
        <v>10.34</v>
      </c>
      <c r="K1422" s="1026"/>
      <c r="L1422" s="1027"/>
      <c r="M1422" s="676"/>
      <c r="N1422" s="84"/>
      <c r="O1422" s="84"/>
      <c r="P1422" s="84"/>
      <c r="Q1422" s="84"/>
      <c r="R1422" s="84"/>
      <c r="S1422" s="84"/>
    </row>
    <row r="1423" spans="1:20" s="88" customFormat="1" x14ac:dyDescent="0.25">
      <c r="B1423" s="1018"/>
      <c r="C1423" s="887" t="s">
        <v>1225</v>
      </c>
      <c r="D1423" s="745" t="s">
        <v>1226</v>
      </c>
      <c r="E1423" s="881" t="s">
        <v>129</v>
      </c>
      <c r="F1423" s="892">
        <v>1</v>
      </c>
      <c r="G1423" s="889">
        <v>6.46</v>
      </c>
      <c r="H1423" s="1024"/>
      <c r="I1423" s="1025"/>
      <c r="J1423" s="1050">
        <f>F1423*G1423</f>
        <v>6.46</v>
      </c>
      <c r="K1423" s="1026"/>
      <c r="L1423" s="1027"/>
      <c r="M1423" s="676"/>
      <c r="N1423" s="84"/>
      <c r="O1423" s="84"/>
      <c r="P1423" s="84"/>
      <c r="Q1423" s="84"/>
      <c r="R1423" s="84"/>
      <c r="S1423" s="84"/>
    </row>
    <row r="1424" spans="1:20" s="88" customFormat="1" x14ac:dyDescent="0.25">
      <c r="B1424" s="1018"/>
      <c r="C1424" s="1063"/>
      <c r="D1424" s="1714" t="s">
        <v>169</v>
      </c>
      <c r="E1424" s="1019"/>
      <c r="F1424" s="1074"/>
      <c r="G1424" s="1019"/>
      <c r="H1424" s="1024"/>
      <c r="I1424" s="1025"/>
      <c r="J1424" s="1050"/>
      <c r="K1424" s="1026"/>
      <c r="L1424" s="1027"/>
      <c r="M1424" s="676"/>
      <c r="N1424" s="84"/>
      <c r="O1424" s="84"/>
      <c r="P1424" s="84"/>
      <c r="Q1424" s="84"/>
      <c r="R1424" s="84"/>
      <c r="S1424" s="84"/>
    </row>
    <row r="1425" spans="2:19" s="88" customFormat="1" x14ac:dyDescent="0.25">
      <c r="B1425" s="1018"/>
      <c r="C1425" s="1063"/>
      <c r="D1425" s="1712" t="s">
        <v>3316</v>
      </c>
      <c r="E1425" s="1019"/>
      <c r="F1425" s="1074"/>
      <c r="G1425" s="1019"/>
      <c r="H1425" s="1024"/>
      <c r="I1425" s="1025"/>
      <c r="J1425" s="1050"/>
      <c r="K1425" s="1026"/>
      <c r="L1425" s="1027"/>
      <c r="M1425" s="676"/>
      <c r="N1425" s="84"/>
      <c r="O1425" s="84"/>
      <c r="P1425" s="84"/>
      <c r="Q1425" s="84"/>
      <c r="R1425" s="84"/>
      <c r="S1425" s="84"/>
    </row>
    <row r="1426" spans="2:19" s="88" customFormat="1" x14ac:dyDescent="0.25">
      <c r="B1426" s="1018"/>
      <c r="C1426" s="1063"/>
      <c r="D1426" s="1712" t="s">
        <v>69</v>
      </c>
      <c r="E1426" s="1019"/>
      <c r="F1426" s="1074"/>
      <c r="G1426" s="1019"/>
      <c r="H1426" s="1024"/>
      <c r="I1426" s="1025"/>
      <c r="J1426" s="1050"/>
      <c r="K1426" s="1026"/>
      <c r="L1426" s="1027"/>
      <c r="M1426" s="676"/>
      <c r="N1426" s="84"/>
      <c r="O1426" s="84"/>
      <c r="P1426" s="84"/>
      <c r="Q1426" s="84"/>
      <c r="R1426" s="84"/>
      <c r="S1426" s="84"/>
    </row>
    <row r="1427" spans="2:19" s="88" customFormat="1" x14ac:dyDescent="0.25">
      <c r="B1427" s="1018"/>
      <c r="C1427" s="887" t="s">
        <v>1339</v>
      </c>
      <c r="D1427" s="745" t="s">
        <v>351</v>
      </c>
      <c r="E1427" s="881" t="s">
        <v>129</v>
      </c>
      <c r="F1427" s="892">
        <v>1</v>
      </c>
      <c r="G1427" s="889">
        <v>12.03</v>
      </c>
      <c r="H1427" s="1024"/>
      <c r="I1427" s="1025"/>
      <c r="J1427" s="1050">
        <f>F1427*G1427</f>
        <v>12.03</v>
      </c>
      <c r="K1427" s="1026"/>
      <c r="L1427" s="1027"/>
      <c r="M1427" s="676"/>
      <c r="N1427" s="84"/>
      <c r="O1427" s="84"/>
      <c r="P1427" s="84"/>
      <c r="Q1427" s="84"/>
      <c r="R1427" s="84"/>
      <c r="S1427" s="84"/>
    </row>
    <row r="1428" spans="2:19" s="88" customFormat="1" x14ac:dyDescent="0.25">
      <c r="B1428" s="1018"/>
      <c r="C1428" s="887" t="s">
        <v>1343</v>
      </c>
      <c r="D1428" s="745" t="s">
        <v>1344</v>
      </c>
      <c r="E1428" s="896" t="s">
        <v>134</v>
      </c>
      <c r="F1428" s="892">
        <v>1</v>
      </c>
      <c r="G1428" s="889">
        <v>40.19</v>
      </c>
      <c r="H1428" s="1024"/>
      <c r="I1428" s="1025"/>
      <c r="J1428" s="1050">
        <f>F1428*G1428</f>
        <v>40.19</v>
      </c>
      <c r="K1428" s="1026"/>
      <c r="L1428" s="1027"/>
      <c r="M1428" s="676"/>
      <c r="N1428" s="84"/>
      <c r="O1428" s="84"/>
      <c r="P1428" s="84"/>
      <c r="Q1428" s="84"/>
      <c r="R1428" s="84"/>
      <c r="S1428" s="84"/>
    </row>
    <row r="1429" spans="2:19" s="88" customFormat="1" x14ac:dyDescent="0.25">
      <c r="B1429" s="1018"/>
      <c r="C1429" s="887" t="s">
        <v>2494</v>
      </c>
      <c r="D1429" s="745" t="s">
        <v>193</v>
      </c>
      <c r="E1429" s="896" t="s">
        <v>134</v>
      </c>
      <c r="F1429" s="892">
        <v>1</v>
      </c>
      <c r="G1429" s="889">
        <v>58.53</v>
      </c>
      <c r="H1429" s="1024"/>
      <c r="I1429" s="1025"/>
      <c r="J1429" s="1050">
        <f>F1429*G1429</f>
        <v>58.53</v>
      </c>
      <c r="K1429" s="1026"/>
      <c r="L1429" s="1027"/>
      <c r="M1429" s="676"/>
      <c r="N1429" s="84"/>
      <c r="O1429" s="84"/>
      <c r="P1429" s="84"/>
      <c r="Q1429" s="84"/>
      <c r="R1429" s="84"/>
      <c r="S1429" s="84"/>
    </row>
    <row r="1430" spans="2:19" s="88" customFormat="1" x14ac:dyDescent="0.25">
      <c r="B1430" s="1018"/>
      <c r="C1430" s="887" t="s">
        <v>2495</v>
      </c>
      <c r="D1430" s="745" t="s">
        <v>195</v>
      </c>
      <c r="E1430" s="896" t="s">
        <v>134</v>
      </c>
      <c r="F1430" s="892">
        <v>1</v>
      </c>
      <c r="G1430" s="889">
        <v>39.94</v>
      </c>
      <c r="H1430" s="1024"/>
      <c r="I1430" s="1025"/>
      <c r="J1430" s="1050">
        <f>F1430*G1430</f>
        <v>39.94</v>
      </c>
      <c r="K1430" s="1026"/>
      <c r="L1430" s="1027"/>
      <c r="M1430" s="676"/>
      <c r="N1430" s="84"/>
      <c r="O1430" s="84"/>
      <c r="P1430" s="84"/>
      <c r="Q1430" s="84"/>
      <c r="R1430" s="84"/>
      <c r="S1430" s="84"/>
    </row>
    <row r="1431" spans="2:19" s="88" customFormat="1" x14ac:dyDescent="0.25">
      <c r="B1431" s="1018"/>
      <c r="C1431" s="887" t="s">
        <v>1448</v>
      </c>
      <c r="D1431" s="745" t="s">
        <v>2481</v>
      </c>
      <c r="E1431" s="896" t="s">
        <v>134</v>
      </c>
      <c r="F1431" s="892">
        <v>1</v>
      </c>
      <c r="G1431" s="889">
        <v>4.5</v>
      </c>
      <c r="H1431" s="1024"/>
      <c r="I1431" s="1025"/>
      <c r="J1431" s="1050">
        <f>F1431*G1431</f>
        <v>4.5</v>
      </c>
      <c r="K1431" s="1026"/>
      <c r="L1431" s="1027"/>
      <c r="M1431" s="676"/>
      <c r="N1431" s="84"/>
      <c r="O1431" s="84"/>
      <c r="P1431" s="84"/>
      <c r="Q1431" s="84"/>
      <c r="R1431" s="84"/>
      <c r="S1431" s="84"/>
    </row>
    <row r="1432" spans="2:19" s="88" customFormat="1" x14ac:dyDescent="0.25">
      <c r="B1432" s="1018"/>
      <c r="C1432" s="1063"/>
      <c r="D1432" s="1712" t="s">
        <v>119</v>
      </c>
      <c r="E1432" s="1019"/>
      <c r="F1432" s="1074"/>
      <c r="G1432" s="1019"/>
      <c r="H1432" s="1024"/>
      <c r="I1432" s="1025"/>
      <c r="J1432" s="1050"/>
      <c r="K1432" s="1026"/>
      <c r="L1432" s="1027"/>
      <c r="M1432" s="676"/>
      <c r="N1432" s="84"/>
      <c r="O1432" s="84"/>
      <c r="P1432" s="84"/>
      <c r="Q1432" s="84"/>
      <c r="R1432" s="84"/>
      <c r="S1432" s="84"/>
    </row>
    <row r="1433" spans="2:19" s="88" customFormat="1" x14ac:dyDescent="0.25">
      <c r="B1433" s="1018"/>
      <c r="C1433" s="887" t="s">
        <v>1405</v>
      </c>
      <c r="D1433" s="745" t="s">
        <v>351</v>
      </c>
      <c r="E1433" s="881" t="s">
        <v>129</v>
      </c>
      <c r="F1433" s="892">
        <v>1</v>
      </c>
      <c r="G1433" s="889">
        <v>11.21</v>
      </c>
      <c r="H1433" s="1024"/>
      <c r="I1433" s="1025"/>
      <c r="J1433" s="1050">
        <f>F1433*G1433</f>
        <v>11.21</v>
      </c>
      <c r="K1433" s="1026"/>
      <c r="L1433" s="1027"/>
      <c r="M1433" s="676"/>
      <c r="N1433" s="84"/>
      <c r="O1433" s="84"/>
      <c r="P1433" s="84"/>
      <c r="Q1433" s="84"/>
      <c r="R1433" s="84"/>
      <c r="S1433" s="84"/>
    </row>
    <row r="1434" spans="2:19" s="88" customFormat="1" x14ac:dyDescent="0.25">
      <c r="B1434" s="1018"/>
      <c r="C1434" s="1063"/>
      <c r="D1434" s="1712" t="s">
        <v>68</v>
      </c>
      <c r="E1434" s="1019"/>
      <c r="F1434" s="1074"/>
      <c r="G1434" s="1019"/>
      <c r="H1434" s="1024"/>
      <c r="I1434" s="1025"/>
      <c r="J1434" s="1050"/>
      <c r="K1434" s="1026"/>
      <c r="L1434" s="1027"/>
      <c r="M1434" s="676"/>
      <c r="N1434" s="84"/>
      <c r="O1434" s="84"/>
      <c r="P1434" s="84"/>
      <c r="Q1434" s="84"/>
      <c r="R1434" s="84"/>
      <c r="S1434" s="84"/>
    </row>
    <row r="1435" spans="2:19" s="88" customFormat="1" ht="12.75" customHeight="1" x14ac:dyDescent="0.25">
      <c r="B1435" s="1018"/>
      <c r="C1435" s="1075" t="s">
        <v>1446</v>
      </c>
      <c r="D1435" s="1719" t="s">
        <v>1447</v>
      </c>
      <c r="E1435" s="881" t="s">
        <v>129</v>
      </c>
      <c r="F1435" s="892">
        <v>1</v>
      </c>
      <c r="G1435" s="889">
        <v>3.75</v>
      </c>
      <c r="H1435" s="1024"/>
      <c r="I1435" s="1025"/>
      <c r="J1435" s="1050">
        <f>F1435*G1435</f>
        <v>3.75</v>
      </c>
      <c r="K1435" s="1026"/>
      <c r="L1435" s="1027"/>
      <c r="M1435" s="676"/>
      <c r="N1435" s="84"/>
      <c r="O1435" s="84"/>
      <c r="P1435" s="84"/>
      <c r="Q1435" s="84"/>
      <c r="R1435" s="84"/>
      <c r="S1435" s="84"/>
    </row>
    <row r="1436" spans="2:19" s="88" customFormat="1" ht="12.75" customHeight="1" x14ac:dyDescent="0.25">
      <c r="B1436" s="1018"/>
      <c r="C1436" s="1075"/>
      <c r="D1436" s="1714" t="s">
        <v>200</v>
      </c>
      <c r="E1436" s="1047"/>
      <c r="F1436" s="1029"/>
      <c r="G1436" s="1737"/>
      <c r="H1436" s="1024"/>
      <c r="I1436" s="1025"/>
      <c r="J1436" s="1050"/>
      <c r="K1436" s="1026"/>
      <c r="L1436" s="1027"/>
      <c r="M1436" s="676"/>
      <c r="N1436" s="84"/>
      <c r="O1436" s="84"/>
      <c r="P1436" s="84"/>
      <c r="Q1436" s="84"/>
      <c r="R1436" s="84"/>
      <c r="S1436" s="84"/>
    </row>
    <row r="1437" spans="2:19" s="88" customFormat="1" ht="12.75" customHeight="1" x14ac:dyDescent="0.25">
      <c r="B1437" s="1018"/>
      <c r="C1437" s="1076"/>
      <c r="D1437" s="1712" t="s">
        <v>1510</v>
      </c>
      <c r="E1437" s="1047"/>
      <c r="F1437" s="1029"/>
      <c r="G1437" s="1737"/>
      <c r="H1437" s="1024"/>
      <c r="I1437" s="1025"/>
      <c r="J1437" s="1050"/>
      <c r="K1437" s="1026"/>
      <c r="L1437" s="1027"/>
      <c r="M1437" s="676"/>
      <c r="N1437" s="84"/>
      <c r="O1437" s="84"/>
      <c r="P1437" s="84"/>
      <c r="Q1437" s="84"/>
      <c r="R1437" s="84"/>
      <c r="S1437" s="84"/>
    </row>
    <row r="1438" spans="2:19" s="88" customFormat="1" ht="12.75" customHeight="1" x14ac:dyDescent="0.3">
      <c r="B1438" s="1018"/>
      <c r="C1438" s="887" t="s">
        <v>1520</v>
      </c>
      <c r="D1438" s="745" t="s">
        <v>209</v>
      </c>
      <c r="E1438" s="881" t="s">
        <v>129</v>
      </c>
      <c r="F1438" s="737">
        <v>1</v>
      </c>
      <c r="G1438" s="1735">
        <v>10.19</v>
      </c>
      <c r="H1438" s="1024"/>
      <c r="I1438" s="1025"/>
      <c r="J1438" s="1050">
        <f>F1438*G1438</f>
        <v>10.19</v>
      </c>
      <c r="K1438" s="1026"/>
      <c r="L1438" s="1027"/>
      <c r="M1438" s="676"/>
      <c r="N1438" s="84"/>
      <c r="O1438" s="84"/>
      <c r="P1438" s="84"/>
      <c r="Q1438" s="84"/>
      <c r="R1438" s="84"/>
      <c r="S1438" s="84"/>
    </row>
    <row r="1439" spans="2:19" s="88" customFormat="1" ht="12.75" customHeight="1" x14ac:dyDescent="0.25">
      <c r="B1439" s="1018"/>
      <c r="C1439" s="1076"/>
      <c r="D1439" s="1714" t="s">
        <v>200</v>
      </c>
      <c r="E1439" s="1047"/>
      <c r="F1439" s="1029"/>
      <c r="G1439" s="1737"/>
      <c r="H1439" s="1024"/>
      <c r="I1439" s="1025"/>
      <c r="J1439" s="1050"/>
      <c r="K1439" s="1026"/>
      <c r="L1439" s="1027"/>
      <c r="M1439" s="676"/>
      <c r="N1439" s="84"/>
      <c r="O1439" s="84"/>
      <c r="P1439" s="84"/>
      <c r="Q1439" s="84"/>
      <c r="R1439" s="84"/>
      <c r="S1439" s="84"/>
    </row>
    <row r="1440" spans="2:19" s="88" customFormat="1" ht="12.75" customHeight="1" x14ac:dyDescent="0.25">
      <c r="B1440" s="1018"/>
      <c r="C1440" s="1076"/>
      <c r="D1440" s="1712" t="s">
        <v>1511</v>
      </c>
      <c r="E1440" s="1047"/>
      <c r="F1440" s="1029"/>
      <c r="G1440" s="1737"/>
      <c r="H1440" s="1024"/>
      <c r="I1440" s="1025"/>
      <c r="J1440" s="1050"/>
      <c r="K1440" s="1026"/>
      <c r="L1440" s="1027"/>
      <c r="M1440" s="676"/>
      <c r="N1440" s="84"/>
      <c r="O1440" s="84"/>
      <c r="P1440" s="84"/>
      <c r="Q1440" s="84"/>
      <c r="R1440" s="84"/>
      <c r="S1440" s="84"/>
    </row>
    <row r="1441" spans="1:20" s="88" customFormat="1" ht="12.75" customHeight="1" x14ac:dyDescent="0.3">
      <c r="B1441" s="1018"/>
      <c r="C1441" s="887" t="s">
        <v>1528</v>
      </c>
      <c r="D1441" s="745" t="s">
        <v>209</v>
      </c>
      <c r="E1441" s="881" t="s">
        <v>129</v>
      </c>
      <c r="F1441" s="737">
        <v>1</v>
      </c>
      <c r="G1441" s="1735">
        <v>10.1</v>
      </c>
      <c r="H1441" s="1024"/>
      <c r="I1441" s="1025"/>
      <c r="J1441" s="1050">
        <f>F1441*G1441</f>
        <v>10.1</v>
      </c>
      <c r="K1441" s="1026"/>
      <c r="L1441" s="1027"/>
      <c r="M1441" s="676"/>
      <c r="N1441" s="84"/>
      <c r="O1441" s="84"/>
      <c r="P1441" s="84"/>
      <c r="Q1441" s="84"/>
      <c r="R1441" s="84"/>
      <c r="S1441" s="84"/>
    </row>
    <row r="1442" spans="1:20" x14ac:dyDescent="0.25">
      <c r="B1442" s="1018"/>
      <c r="C1442" s="1076"/>
      <c r="D1442" s="1714" t="s">
        <v>200</v>
      </c>
      <c r="E1442" s="1047"/>
      <c r="F1442" s="1029"/>
      <c r="G1442" s="1737"/>
      <c r="H1442" s="1024"/>
      <c r="I1442" s="1025"/>
      <c r="J1442" s="1050"/>
      <c r="K1442" s="1026"/>
      <c r="L1442" s="1027"/>
      <c r="M1442" s="676"/>
    </row>
    <row r="1443" spans="1:20" ht="13.5" customHeight="1" x14ac:dyDescent="0.25">
      <c r="B1443" s="1018"/>
      <c r="C1443" s="1076"/>
      <c r="D1443" s="1712" t="s">
        <v>1639</v>
      </c>
      <c r="E1443" s="1047"/>
      <c r="F1443" s="1029"/>
      <c r="G1443" s="1737"/>
      <c r="H1443" s="1024"/>
      <c r="I1443" s="1025"/>
      <c r="J1443" s="1050"/>
      <c r="K1443" s="1026"/>
      <c r="L1443" s="1027"/>
      <c r="M1443" s="676"/>
    </row>
    <row r="1444" spans="1:20" ht="12.75" customHeight="1" x14ac:dyDescent="0.3">
      <c r="B1444" s="1018"/>
      <c r="C1444" s="887" t="s">
        <v>1616</v>
      </c>
      <c r="D1444" s="745" t="s">
        <v>351</v>
      </c>
      <c r="E1444" s="881" t="s">
        <v>129</v>
      </c>
      <c r="F1444" s="737">
        <v>1</v>
      </c>
      <c r="G1444" s="1735">
        <v>12.04</v>
      </c>
      <c r="H1444" s="1024"/>
      <c r="I1444" s="1025"/>
      <c r="J1444" s="1050">
        <f>F1444*G1444</f>
        <v>12.04</v>
      </c>
      <c r="K1444" s="1026"/>
      <c r="L1444" s="1027"/>
      <c r="M1444" s="676"/>
    </row>
    <row r="1445" spans="1:20" s="90" customFormat="1" ht="12.75" customHeight="1" x14ac:dyDescent="0.25">
      <c r="A1445" s="213"/>
      <c r="B1445" s="1018"/>
      <c r="C1445" s="1076"/>
      <c r="D1445" s="1714" t="s">
        <v>200</v>
      </c>
      <c r="E1445" s="1047"/>
      <c r="F1445" s="1029"/>
      <c r="G1445" s="1737"/>
      <c r="H1445" s="1024"/>
      <c r="I1445" s="1025"/>
      <c r="J1445" s="1050"/>
      <c r="K1445" s="1026"/>
      <c r="L1445" s="1027"/>
      <c r="M1445" s="676"/>
      <c r="N1445" s="84"/>
      <c r="O1445" s="84"/>
      <c r="P1445" s="84"/>
      <c r="Q1445" s="84"/>
      <c r="R1445" s="84"/>
      <c r="S1445" s="84"/>
      <c r="T1445" s="96"/>
    </row>
    <row r="1446" spans="1:20" x14ac:dyDescent="0.25">
      <c r="B1446" s="1018"/>
      <c r="C1446" s="1076"/>
      <c r="D1446" s="1712" t="s">
        <v>1685</v>
      </c>
      <c r="E1446" s="1047"/>
      <c r="F1446" s="1029"/>
      <c r="G1446" s="1737"/>
      <c r="H1446" s="1024"/>
      <c r="I1446" s="1025"/>
      <c r="J1446" s="1050"/>
      <c r="K1446" s="1026"/>
      <c r="L1446" s="1027"/>
      <c r="M1446" s="676"/>
    </row>
    <row r="1447" spans="1:20" s="88" customFormat="1" ht="12.75" customHeight="1" x14ac:dyDescent="0.3">
      <c r="B1447" s="1018"/>
      <c r="C1447" s="887" t="s">
        <v>1678</v>
      </c>
      <c r="D1447" s="745" t="s">
        <v>349</v>
      </c>
      <c r="E1447" s="881" t="s">
        <v>129</v>
      </c>
      <c r="F1447" s="737">
        <v>1</v>
      </c>
      <c r="G1447" s="1735">
        <v>16.63</v>
      </c>
      <c r="H1447" s="1024"/>
      <c r="I1447" s="1025"/>
      <c r="J1447" s="1050">
        <f>F1447*G1447</f>
        <v>16.63</v>
      </c>
      <c r="K1447" s="1026"/>
      <c r="L1447" s="1027"/>
      <c r="M1447" s="676"/>
      <c r="N1447" s="84"/>
      <c r="O1447" s="84"/>
      <c r="P1447" s="84"/>
      <c r="Q1447" s="84"/>
      <c r="R1447" s="84"/>
      <c r="S1447" s="84"/>
    </row>
    <row r="1448" spans="1:20" s="88" customFormat="1" ht="12.75" customHeight="1" x14ac:dyDescent="0.3">
      <c r="B1448" s="1018"/>
      <c r="C1448" s="887" t="s">
        <v>1679</v>
      </c>
      <c r="D1448" s="745" t="s">
        <v>209</v>
      </c>
      <c r="E1448" s="881" t="s">
        <v>129</v>
      </c>
      <c r="F1448" s="737">
        <v>1</v>
      </c>
      <c r="G1448" s="1735">
        <v>10.29</v>
      </c>
      <c r="H1448" s="1024"/>
      <c r="I1448" s="1025"/>
      <c r="J1448" s="1050">
        <f>F1448*G1448</f>
        <v>10.29</v>
      </c>
      <c r="K1448" s="1026"/>
      <c r="L1448" s="1027"/>
      <c r="M1448" s="676"/>
      <c r="N1448" s="84"/>
      <c r="O1448" s="84"/>
      <c r="P1448" s="84"/>
      <c r="Q1448" s="84"/>
      <c r="R1448" s="84"/>
      <c r="S1448" s="84"/>
    </row>
    <row r="1449" spans="1:20" s="88" customFormat="1" ht="12.75" customHeight="1" x14ac:dyDescent="0.25">
      <c r="B1449" s="1018"/>
      <c r="C1449" s="1076"/>
      <c r="D1449" s="1714" t="s">
        <v>200</v>
      </c>
      <c r="E1449" s="1047"/>
      <c r="F1449" s="1029"/>
      <c r="G1449" s="1737"/>
      <c r="H1449" s="1024"/>
      <c r="I1449" s="1025"/>
      <c r="J1449" s="1050"/>
      <c r="K1449" s="1026"/>
      <c r="L1449" s="1027"/>
      <c r="M1449" s="676"/>
      <c r="N1449" s="84"/>
      <c r="O1449" s="84"/>
      <c r="P1449" s="84"/>
      <c r="Q1449" s="84"/>
      <c r="R1449" s="84"/>
      <c r="S1449" s="84"/>
    </row>
    <row r="1450" spans="1:20" s="88" customFormat="1" ht="12.75" customHeight="1" x14ac:dyDescent="0.25">
      <c r="B1450" s="1018"/>
      <c r="C1450" s="1076"/>
      <c r="D1450" s="1712" t="s">
        <v>1692</v>
      </c>
      <c r="E1450" s="1047"/>
      <c r="F1450" s="1029"/>
      <c r="G1450" s="1737"/>
      <c r="H1450" s="1024"/>
      <c r="I1450" s="1025"/>
      <c r="J1450" s="1050"/>
      <c r="K1450" s="1026"/>
      <c r="L1450" s="1027"/>
      <c r="M1450" s="676"/>
      <c r="N1450" s="84"/>
      <c r="O1450" s="84"/>
      <c r="P1450" s="84"/>
      <c r="Q1450" s="84"/>
      <c r="R1450" s="84"/>
      <c r="S1450" s="84"/>
    </row>
    <row r="1451" spans="1:20" s="88" customFormat="1" ht="12.75" customHeight="1" x14ac:dyDescent="0.3">
      <c r="B1451" s="1018"/>
      <c r="C1451" s="887" t="s">
        <v>1699</v>
      </c>
      <c r="D1451" s="745" t="s">
        <v>209</v>
      </c>
      <c r="E1451" s="881" t="s">
        <v>129</v>
      </c>
      <c r="F1451" s="737">
        <v>1</v>
      </c>
      <c r="G1451" s="1735">
        <v>10.34</v>
      </c>
      <c r="H1451" s="1024"/>
      <c r="I1451" s="1025"/>
      <c r="J1451" s="1050">
        <f>F1451*G1451</f>
        <v>10.34</v>
      </c>
      <c r="K1451" s="1026"/>
      <c r="L1451" s="1027"/>
      <c r="M1451" s="676"/>
      <c r="N1451" s="84"/>
      <c r="O1451" s="84"/>
      <c r="P1451" s="84"/>
      <c r="Q1451" s="84"/>
      <c r="R1451" s="84"/>
      <c r="S1451" s="84"/>
    </row>
    <row r="1452" spans="1:20" s="88" customFormat="1" ht="12.75" customHeight="1" x14ac:dyDescent="0.25">
      <c r="B1452" s="1018"/>
      <c r="C1452" s="1076"/>
      <c r="D1452" s="1714" t="s">
        <v>203</v>
      </c>
      <c r="E1452" s="1047"/>
      <c r="F1452" s="1029"/>
      <c r="G1452" s="1737"/>
      <c r="H1452" s="1024"/>
      <c r="I1452" s="1025"/>
      <c r="J1452" s="1050"/>
      <c r="K1452" s="1026"/>
      <c r="L1452" s="1027"/>
      <c r="M1452" s="676"/>
      <c r="N1452" s="84"/>
      <c r="O1452" s="84"/>
      <c r="P1452" s="84"/>
      <c r="Q1452" s="84"/>
      <c r="R1452" s="84"/>
      <c r="S1452" s="84"/>
    </row>
    <row r="1453" spans="1:20" s="88" customFormat="1" ht="12.75" customHeight="1" x14ac:dyDescent="0.25">
      <c r="B1453" s="1018"/>
      <c r="C1453" s="1076"/>
      <c r="D1453" s="1712" t="s">
        <v>1798</v>
      </c>
      <c r="E1453" s="1047"/>
      <c r="F1453" s="1029"/>
      <c r="G1453" s="1737"/>
      <c r="H1453" s="1024"/>
      <c r="I1453" s="1025"/>
      <c r="J1453" s="1050"/>
      <c r="K1453" s="1026"/>
      <c r="L1453" s="1027"/>
      <c r="M1453" s="676"/>
      <c r="N1453" s="84"/>
      <c r="O1453" s="84"/>
      <c r="P1453" s="84"/>
      <c r="Q1453" s="84"/>
      <c r="R1453" s="84"/>
      <c r="S1453" s="84"/>
    </row>
    <row r="1454" spans="1:20" s="88" customFormat="1" ht="12.75" customHeight="1" x14ac:dyDescent="0.3">
      <c r="B1454" s="1018"/>
      <c r="C1454" s="887" t="s">
        <v>1829</v>
      </c>
      <c r="D1454" s="745" t="s">
        <v>349</v>
      </c>
      <c r="E1454" s="881" t="s">
        <v>129</v>
      </c>
      <c r="F1454" s="737">
        <v>1</v>
      </c>
      <c r="G1454" s="899">
        <v>16.45</v>
      </c>
      <c r="H1454" s="1024"/>
      <c r="I1454" s="1025"/>
      <c r="J1454" s="1050">
        <f>F1454*G1454</f>
        <v>16.45</v>
      </c>
      <c r="K1454" s="1026"/>
      <c r="L1454" s="1027"/>
      <c r="M1454" s="676"/>
      <c r="N1454" s="84"/>
      <c r="O1454" s="84"/>
      <c r="P1454" s="84"/>
      <c r="Q1454" s="84"/>
      <c r="R1454" s="84"/>
      <c r="S1454" s="84"/>
    </row>
    <row r="1455" spans="1:20" s="88" customFormat="1" ht="12.75" customHeight="1" x14ac:dyDescent="0.3">
      <c r="B1455" s="1018"/>
      <c r="C1455" s="887" t="s">
        <v>1831</v>
      </c>
      <c r="D1455" s="745" t="s">
        <v>209</v>
      </c>
      <c r="E1455" s="881" t="s">
        <v>129</v>
      </c>
      <c r="F1455" s="737">
        <v>1</v>
      </c>
      <c r="G1455" s="899">
        <v>10.06</v>
      </c>
      <c r="H1455" s="1024"/>
      <c r="I1455" s="1025"/>
      <c r="J1455" s="1050">
        <f>F1455*G1455</f>
        <v>10.06</v>
      </c>
      <c r="K1455" s="1026"/>
      <c r="L1455" s="1027"/>
      <c r="M1455" s="676"/>
      <c r="N1455" s="84"/>
      <c r="O1455" s="84"/>
      <c r="P1455" s="84"/>
      <c r="Q1455" s="84"/>
      <c r="R1455" s="84"/>
      <c r="S1455" s="84"/>
    </row>
    <row r="1456" spans="1:20" s="88" customFormat="1" ht="12.75" customHeight="1" x14ac:dyDescent="0.3">
      <c r="B1456" s="1018"/>
      <c r="C1456" s="1076"/>
      <c r="D1456" s="1714" t="s">
        <v>203</v>
      </c>
      <c r="E1456" s="881"/>
      <c r="F1456" s="737"/>
      <c r="G1456" s="899"/>
      <c r="H1456" s="1024"/>
      <c r="I1456" s="1025"/>
      <c r="J1456" s="1050"/>
      <c r="K1456" s="1026"/>
      <c r="L1456" s="1027"/>
      <c r="M1456" s="676"/>
      <c r="N1456" s="84"/>
      <c r="O1456" s="84"/>
      <c r="P1456" s="84"/>
      <c r="Q1456" s="84"/>
      <c r="R1456" s="84"/>
      <c r="S1456" s="84"/>
    </row>
    <row r="1457" spans="2:19" s="88" customFormat="1" ht="12.75" customHeight="1" x14ac:dyDescent="0.3">
      <c r="B1457" s="1018"/>
      <c r="C1457" s="1076"/>
      <c r="D1457" s="1712" t="s">
        <v>1844</v>
      </c>
      <c r="E1457" s="881"/>
      <c r="F1457" s="737"/>
      <c r="G1457" s="899"/>
      <c r="H1457" s="1024"/>
      <c r="I1457" s="1025"/>
      <c r="J1457" s="1050"/>
      <c r="K1457" s="1026"/>
      <c r="L1457" s="1027"/>
      <c r="M1457" s="676"/>
      <c r="N1457" s="84"/>
      <c r="O1457" s="84"/>
      <c r="P1457" s="84"/>
      <c r="Q1457" s="84"/>
      <c r="R1457" s="84"/>
      <c r="S1457" s="84"/>
    </row>
    <row r="1458" spans="2:19" s="88" customFormat="1" ht="12.75" customHeight="1" x14ac:dyDescent="0.3">
      <c r="B1458" s="1018"/>
      <c r="C1458" s="887" t="s">
        <v>1878</v>
      </c>
      <c r="D1458" s="745" t="s">
        <v>209</v>
      </c>
      <c r="E1458" s="881" t="s">
        <v>129</v>
      </c>
      <c r="F1458" s="737">
        <v>1</v>
      </c>
      <c r="G1458" s="899">
        <v>9.99</v>
      </c>
      <c r="H1458" s="1024"/>
      <c r="I1458" s="1025"/>
      <c r="J1458" s="1050">
        <f>F1458*G1458</f>
        <v>9.99</v>
      </c>
      <c r="K1458" s="1026"/>
      <c r="L1458" s="1027"/>
      <c r="M1458" s="676"/>
      <c r="N1458" s="84"/>
      <c r="O1458" s="84"/>
      <c r="P1458" s="84"/>
      <c r="Q1458" s="84"/>
      <c r="R1458" s="84"/>
      <c r="S1458" s="84"/>
    </row>
    <row r="1459" spans="2:19" s="88" customFormat="1" ht="13.5" customHeight="1" x14ac:dyDescent="0.3">
      <c r="B1459" s="1018"/>
      <c r="C1459" s="887" t="s">
        <v>1879</v>
      </c>
      <c r="D1459" s="745" t="s">
        <v>349</v>
      </c>
      <c r="E1459" s="881" t="s">
        <v>129</v>
      </c>
      <c r="F1459" s="737">
        <v>1</v>
      </c>
      <c r="G1459" s="899">
        <v>11.97</v>
      </c>
      <c r="H1459" s="1024"/>
      <c r="I1459" s="1025"/>
      <c r="J1459" s="1050">
        <f>F1459*G1459</f>
        <v>11.97</v>
      </c>
      <c r="K1459" s="1026"/>
      <c r="L1459" s="1027"/>
      <c r="M1459" s="676"/>
      <c r="N1459" s="84"/>
      <c r="O1459" s="84"/>
      <c r="P1459" s="84"/>
      <c r="Q1459" s="84"/>
      <c r="R1459" s="84"/>
      <c r="S1459" s="84"/>
    </row>
    <row r="1460" spans="2:19" x14ac:dyDescent="0.25">
      <c r="B1460" s="1018"/>
      <c r="C1460" s="1076"/>
      <c r="D1460" s="1714" t="s">
        <v>203</v>
      </c>
      <c r="E1460" s="1047"/>
      <c r="F1460" s="1029"/>
      <c r="G1460" s="1737"/>
      <c r="H1460" s="1024"/>
      <c r="I1460" s="1025"/>
      <c r="J1460" s="1050"/>
      <c r="K1460" s="1026"/>
      <c r="L1460" s="1027"/>
      <c r="M1460" s="676"/>
    </row>
    <row r="1461" spans="2:19" x14ac:dyDescent="0.25">
      <c r="B1461" s="1018"/>
      <c r="C1461" s="1076"/>
      <c r="D1461" s="1712" t="s">
        <v>1929</v>
      </c>
      <c r="E1461" s="1047"/>
      <c r="F1461" s="1029"/>
      <c r="G1461" s="1737"/>
      <c r="H1461" s="1024"/>
      <c r="I1461" s="1025"/>
      <c r="J1461" s="1050"/>
      <c r="K1461" s="1026"/>
      <c r="L1461" s="1027"/>
      <c r="M1461" s="676"/>
    </row>
    <row r="1462" spans="2:19" x14ac:dyDescent="0.3">
      <c r="B1462" s="1018"/>
      <c r="C1462" s="887" t="s">
        <v>2541</v>
      </c>
      <c r="D1462" s="745" t="s">
        <v>1226</v>
      </c>
      <c r="E1462" s="881" t="s">
        <v>129</v>
      </c>
      <c r="F1462" s="737">
        <v>1</v>
      </c>
      <c r="G1462" s="899">
        <v>3.36</v>
      </c>
      <c r="H1462" s="1024"/>
      <c r="I1462" s="1025"/>
      <c r="J1462" s="1050">
        <f>F1462*G1462</f>
        <v>3.36</v>
      </c>
      <c r="K1462" s="1026"/>
      <c r="L1462" s="1027"/>
      <c r="M1462" s="676"/>
    </row>
    <row r="1463" spans="2:19" x14ac:dyDescent="0.3">
      <c r="B1463" s="1018"/>
      <c r="C1463" s="887" t="s">
        <v>1909</v>
      </c>
      <c r="D1463" s="745" t="s">
        <v>1226</v>
      </c>
      <c r="E1463" s="881" t="s">
        <v>129</v>
      </c>
      <c r="F1463" s="737">
        <v>1</v>
      </c>
      <c r="G1463" s="899">
        <v>3.33</v>
      </c>
      <c r="H1463" s="1024"/>
      <c r="I1463" s="1025"/>
      <c r="J1463" s="1050">
        <f>F1463*G1463</f>
        <v>3.33</v>
      </c>
      <c r="K1463" s="1026"/>
      <c r="L1463" s="1027"/>
      <c r="M1463" s="676"/>
    </row>
    <row r="1464" spans="2:19" x14ac:dyDescent="0.3">
      <c r="B1464" s="1018"/>
      <c r="C1464" s="1697"/>
      <c r="D1464" s="1739"/>
      <c r="E1464" s="1770"/>
      <c r="F1464" s="1743"/>
      <c r="G1464" s="1771"/>
      <c r="H1464" s="1024"/>
      <c r="I1464" s="1025"/>
      <c r="J1464" s="1050"/>
      <c r="K1464" s="1026"/>
      <c r="L1464" s="1027"/>
      <c r="M1464" s="676"/>
    </row>
    <row r="1465" spans="2:19" x14ac:dyDescent="0.25">
      <c r="B1465" s="1018"/>
      <c r="C1465" s="1070" t="str">
        <f>RESUMEN!C84</f>
        <v>03.04.02.02.06</v>
      </c>
      <c r="D1465" s="1914" t="str">
        <f>RESUMEN!D84</f>
        <v xml:space="preserve">        PISO CEMENTO SEMIPULIDO + ENDURECEDOR Y BRUÑADO CADA 0.90m</v>
      </c>
      <c r="E1465" s="1914"/>
      <c r="F1465" s="1914"/>
      <c r="G1465" s="1914"/>
      <c r="H1465" s="1914"/>
      <c r="I1465" s="1914"/>
      <c r="J1465" s="1914"/>
      <c r="K1465" s="1914"/>
      <c r="L1465" s="1915"/>
      <c r="M1465" s="676"/>
    </row>
    <row r="1466" spans="2:19" x14ac:dyDescent="0.25">
      <c r="B1466" s="1018"/>
      <c r="C1466" s="905" t="s">
        <v>1</v>
      </c>
      <c r="D1466" s="1033" t="s">
        <v>2</v>
      </c>
      <c r="E1466" s="906" t="s">
        <v>208</v>
      </c>
      <c r="F1466" s="906" t="s">
        <v>45</v>
      </c>
      <c r="G1466" s="907" t="s">
        <v>52</v>
      </c>
      <c r="H1466" s="907" t="s">
        <v>47</v>
      </c>
      <c r="I1466" s="907" t="s">
        <v>48</v>
      </c>
      <c r="J1466" s="908" t="s">
        <v>49</v>
      </c>
      <c r="K1466" s="909" t="s">
        <v>50</v>
      </c>
      <c r="L1466" s="910" t="s">
        <v>3</v>
      </c>
      <c r="M1466" s="676"/>
    </row>
    <row r="1467" spans="2:19" x14ac:dyDescent="0.25">
      <c r="B1467" s="1018"/>
      <c r="C1467" s="911"/>
      <c r="D1467" s="1034"/>
      <c r="E1467" s="1035"/>
      <c r="F1467" s="913"/>
      <c r="G1467" s="1696"/>
      <c r="H1467" s="914"/>
      <c r="I1467" s="915"/>
      <c r="J1467" s="1036"/>
      <c r="K1467" s="917">
        <f>+SUM(J1468:J1479)</f>
        <v>140.29000000000002</v>
      </c>
      <c r="L1467" s="918" t="str">
        <f>+[37]RESUMEN!E114</f>
        <v>ml</v>
      </c>
      <c r="M1467" s="676"/>
    </row>
    <row r="1468" spans="2:19" x14ac:dyDescent="0.25">
      <c r="B1468" s="1018"/>
      <c r="C1468" s="1055"/>
      <c r="D1468" s="1056"/>
      <c r="E1468" s="896"/>
      <c r="F1468" s="892"/>
      <c r="G1468" s="889"/>
      <c r="H1468" s="1041"/>
      <c r="I1468" s="1042"/>
      <c r="J1468" s="1043"/>
      <c r="K1468" s="1044"/>
      <c r="L1468" s="1045"/>
      <c r="M1468" s="676"/>
    </row>
    <row r="1469" spans="2:19" x14ac:dyDescent="0.25">
      <c r="B1469" s="1018"/>
      <c r="C1469" s="1060"/>
      <c r="D1469" s="1714" t="s">
        <v>169</v>
      </c>
      <c r="E1469" s="896"/>
      <c r="F1469" s="892"/>
      <c r="G1469" s="1772" t="s">
        <v>46</v>
      </c>
      <c r="H1469" s="1024"/>
      <c r="I1469" s="1025"/>
      <c r="J1469" s="1050"/>
      <c r="K1469" s="1026"/>
      <c r="L1469" s="1027"/>
      <c r="M1469" s="676"/>
    </row>
    <row r="1470" spans="2:19" x14ac:dyDescent="0.25">
      <c r="B1470" s="1018"/>
      <c r="C1470" s="1063"/>
      <c r="D1470" s="1712" t="s">
        <v>3316</v>
      </c>
      <c r="E1470" s="896"/>
      <c r="F1470" s="892"/>
      <c r="G1470" s="889"/>
      <c r="H1470" s="1024"/>
      <c r="I1470" s="1025"/>
      <c r="J1470" s="1050"/>
      <c r="K1470" s="1026"/>
      <c r="L1470" s="1027"/>
      <c r="M1470" s="676"/>
    </row>
    <row r="1471" spans="2:19" x14ac:dyDescent="0.25">
      <c r="B1471" s="1018"/>
      <c r="C1471" s="1063"/>
      <c r="D1471" s="1712" t="s">
        <v>188</v>
      </c>
      <c r="E1471" s="896"/>
      <c r="F1471" s="892"/>
      <c r="G1471" s="889"/>
      <c r="H1471" s="1024"/>
      <c r="I1471" s="1025"/>
      <c r="J1471" s="1050"/>
      <c r="K1471" s="1026"/>
      <c r="L1471" s="1027"/>
      <c r="M1471" s="676"/>
    </row>
    <row r="1472" spans="2:19" x14ac:dyDescent="0.25">
      <c r="B1472" s="1018"/>
      <c r="C1472" s="887" t="s">
        <v>1363</v>
      </c>
      <c r="D1472" s="745" t="s">
        <v>223</v>
      </c>
      <c r="E1472" s="896" t="s">
        <v>164</v>
      </c>
      <c r="F1472" s="892">
        <v>1</v>
      </c>
      <c r="G1472" s="889">
        <v>14.24</v>
      </c>
      <c r="H1472" s="1024"/>
      <c r="I1472" s="1025"/>
      <c r="J1472" s="1050">
        <f>F1472*G1472</f>
        <v>14.24</v>
      </c>
      <c r="K1472" s="1026"/>
      <c r="L1472" s="1027"/>
      <c r="M1472" s="676"/>
    </row>
    <row r="1473" spans="2:13" x14ac:dyDescent="0.25">
      <c r="B1473" s="1018"/>
      <c r="C1473" s="887" t="s">
        <v>1365</v>
      </c>
      <c r="D1473" s="745" t="s">
        <v>1366</v>
      </c>
      <c r="E1473" s="896" t="s">
        <v>164</v>
      </c>
      <c r="F1473" s="892">
        <v>1</v>
      </c>
      <c r="G1473" s="889">
        <v>11.97</v>
      </c>
      <c r="H1473" s="1024"/>
      <c r="I1473" s="1025"/>
      <c r="J1473" s="1050">
        <f>F1473*G1473</f>
        <v>11.97</v>
      </c>
      <c r="K1473" s="1026"/>
      <c r="L1473" s="1027"/>
      <c r="M1473" s="676"/>
    </row>
    <row r="1474" spans="2:13" x14ac:dyDescent="0.25">
      <c r="B1474" s="1018"/>
      <c r="C1474" s="887" t="s">
        <v>1394</v>
      </c>
      <c r="D1474" s="745" t="s">
        <v>163</v>
      </c>
      <c r="E1474" s="896" t="s">
        <v>164</v>
      </c>
      <c r="F1474" s="892">
        <v>1</v>
      </c>
      <c r="G1474" s="889">
        <v>25.47</v>
      </c>
      <c r="H1474" s="1024"/>
      <c r="I1474" s="1025"/>
      <c r="J1474" s="1050">
        <f>F1474*G1474</f>
        <v>25.47</v>
      </c>
      <c r="K1474" s="1026"/>
      <c r="L1474" s="1027"/>
      <c r="M1474" s="676"/>
    </row>
    <row r="1475" spans="2:13" x14ac:dyDescent="0.25">
      <c r="B1475" s="1018"/>
      <c r="C1475" s="887" t="s">
        <v>1395</v>
      </c>
      <c r="D1475" s="745" t="s">
        <v>192</v>
      </c>
      <c r="E1475" s="896" t="s">
        <v>164</v>
      </c>
      <c r="F1475" s="892">
        <v>1</v>
      </c>
      <c r="G1475" s="889">
        <v>50.81</v>
      </c>
      <c r="H1475" s="1024"/>
      <c r="I1475" s="1025"/>
      <c r="J1475" s="1050">
        <f>F1475*G1475</f>
        <v>50.81</v>
      </c>
      <c r="K1475" s="1026"/>
      <c r="L1475" s="1027"/>
      <c r="M1475" s="676"/>
    </row>
    <row r="1476" spans="2:13" x14ac:dyDescent="0.25">
      <c r="B1476" s="1018"/>
      <c r="C1476" s="1063"/>
      <c r="D1476" s="1714" t="s">
        <v>200</v>
      </c>
      <c r="E1476" s="896"/>
      <c r="F1476" s="892"/>
      <c r="G1476" s="889"/>
      <c r="H1476" s="1024"/>
      <c r="I1476" s="1025"/>
      <c r="J1476" s="1050"/>
      <c r="K1476" s="1026"/>
      <c r="L1476" s="1027"/>
      <c r="M1476" s="676"/>
    </row>
    <row r="1477" spans="2:13" x14ac:dyDescent="0.25">
      <c r="B1477" s="1018"/>
      <c r="C1477" s="1063"/>
      <c r="D1477" s="1712" t="s">
        <v>1511</v>
      </c>
      <c r="E1477" s="896"/>
      <c r="F1477" s="892"/>
      <c r="G1477" s="889"/>
      <c r="H1477" s="1024"/>
      <c r="I1477" s="1025"/>
      <c r="J1477" s="1050"/>
      <c r="K1477" s="1026"/>
      <c r="L1477" s="1027"/>
      <c r="M1477" s="676"/>
    </row>
    <row r="1478" spans="2:13" x14ac:dyDescent="0.3">
      <c r="B1478" s="1018"/>
      <c r="C1478" s="887" t="s">
        <v>1537</v>
      </c>
      <c r="D1478" s="745" t="s">
        <v>172</v>
      </c>
      <c r="E1478" s="896" t="s">
        <v>2484</v>
      </c>
      <c r="F1478" s="900">
        <v>1</v>
      </c>
      <c r="G1478" s="1735">
        <v>10.56</v>
      </c>
      <c r="H1478" s="1024"/>
      <c r="I1478" s="1025"/>
      <c r="J1478" s="1050">
        <f>F1478*G1478</f>
        <v>10.56</v>
      </c>
      <c r="K1478" s="1026"/>
      <c r="L1478" s="1027"/>
      <c r="M1478" s="676"/>
    </row>
    <row r="1479" spans="2:13" x14ac:dyDescent="0.25">
      <c r="B1479" s="1018"/>
      <c r="C1479" s="887" t="s">
        <v>1595</v>
      </c>
      <c r="D1479" s="745" t="s">
        <v>3355</v>
      </c>
      <c r="E1479" s="896" t="s">
        <v>2484</v>
      </c>
      <c r="F1479" s="892">
        <v>1</v>
      </c>
      <c r="G1479" s="889">
        <v>27.24</v>
      </c>
      <c r="H1479" s="1024"/>
      <c r="I1479" s="1025"/>
      <c r="J1479" s="1050">
        <f>F1479*G1479</f>
        <v>27.24</v>
      </c>
      <c r="K1479" s="1026"/>
      <c r="L1479" s="1027"/>
      <c r="M1479" s="676"/>
    </row>
    <row r="1480" spans="2:13" x14ac:dyDescent="0.25">
      <c r="B1480" s="1018"/>
      <c r="C1480" s="1697"/>
      <c r="D1480" s="1739"/>
      <c r="E1480" s="1698"/>
      <c r="F1480" s="1699"/>
      <c r="G1480" s="1740"/>
      <c r="H1480" s="1024"/>
      <c r="I1480" s="1025"/>
      <c r="J1480" s="1050"/>
      <c r="K1480" s="1026"/>
      <c r="L1480" s="1027"/>
      <c r="M1480" s="676"/>
    </row>
    <row r="1481" spans="2:13" x14ac:dyDescent="0.25">
      <c r="B1481" s="1018"/>
      <c r="C1481" s="1070" t="str">
        <f>RESUMEN!C85</f>
        <v>03.04.02.02.07</v>
      </c>
      <c r="D1481" s="1914" t="str">
        <f>RESUMEN!D85</f>
        <v xml:space="preserve">        PISO CEMENTO FROTACHADO, BRUÑADO CON IMPERMEABILIZANTE Y ENDURECEDOR EN EXTERIORES</v>
      </c>
      <c r="E1481" s="1914"/>
      <c r="F1481" s="1914"/>
      <c r="G1481" s="1914"/>
      <c r="H1481" s="1914"/>
      <c r="I1481" s="1914"/>
      <c r="J1481" s="1914"/>
      <c r="K1481" s="1914"/>
      <c r="L1481" s="1915"/>
      <c r="M1481" s="676"/>
    </row>
    <row r="1482" spans="2:13" x14ac:dyDescent="0.25">
      <c r="B1482" s="1018"/>
      <c r="C1482" s="905" t="s">
        <v>1</v>
      </c>
      <c r="D1482" s="1033" t="s">
        <v>2</v>
      </c>
      <c r="E1482" s="906" t="s">
        <v>208</v>
      </c>
      <c r="F1482" s="906" t="s">
        <v>45</v>
      </c>
      <c r="G1482" s="907" t="s">
        <v>52</v>
      </c>
      <c r="H1482" s="907" t="s">
        <v>47</v>
      </c>
      <c r="I1482" s="907" t="s">
        <v>48</v>
      </c>
      <c r="J1482" s="908" t="s">
        <v>49</v>
      </c>
      <c r="K1482" s="909" t="s">
        <v>50</v>
      </c>
      <c r="L1482" s="910" t="s">
        <v>3</v>
      </c>
      <c r="M1482" s="676"/>
    </row>
    <row r="1483" spans="2:13" customFormat="1" x14ac:dyDescent="0.25">
      <c r="C1483" s="1063"/>
      <c r="D1483" s="1712" t="s">
        <v>4552</v>
      </c>
      <c r="E1483" s="1019"/>
      <c r="F1483" s="1064"/>
      <c r="G1483" s="1019"/>
      <c r="H1483" s="1024"/>
      <c r="I1483" s="1025"/>
      <c r="J1483" s="1050"/>
      <c r="K1483" s="1026">
        <f>SUM(J1487:J1553)</f>
        <v>4551.2637000000004</v>
      </c>
      <c r="L1483" s="1027" t="s">
        <v>6</v>
      </c>
    </row>
    <row r="1484" spans="2:13" customFormat="1" x14ac:dyDescent="0.3">
      <c r="C1484" s="887"/>
      <c r="D1484" s="745"/>
      <c r="E1484" s="896"/>
      <c r="F1484" s="900"/>
      <c r="G1484" s="1735"/>
      <c r="H1484" s="1024"/>
      <c r="I1484" s="1025"/>
      <c r="J1484" s="1050"/>
      <c r="K1484" s="1026"/>
      <c r="L1484" s="1027"/>
    </row>
    <row r="1485" spans="2:13" customFormat="1" x14ac:dyDescent="0.25">
      <c r="C1485" s="887"/>
      <c r="D1485" s="1741" t="s">
        <v>4516</v>
      </c>
      <c r="E1485" s="896"/>
      <c r="F1485" s="892"/>
      <c r="G1485" s="889"/>
      <c r="H1485" s="1024"/>
      <c r="I1485" s="1025"/>
      <c r="J1485" s="1050"/>
      <c r="K1485" s="1026"/>
      <c r="L1485" s="1027"/>
    </row>
    <row r="1486" spans="2:13" customFormat="1" x14ac:dyDescent="0.25">
      <c r="C1486" s="1063"/>
      <c r="D1486" s="1712"/>
      <c r="E1486" s="1019"/>
      <c r="F1486" s="1064"/>
      <c r="G1486" s="1019"/>
      <c r="H1486" s="1024"/>
      <c r="I1486" s="1025"/>
      <c r="J1486" s="1050"/>
      <c r="K1486" s="1026"/>
      <c r="L1486" s="1027"/>
    </row>
    <row r="1487" spans="2:13" customFormat="1" ht="27.6" x14ac:dyDescent="0.3">
      <c r="C1487" s="887"/>
      <c r="D1487" s="745" t="s">
        <v>4517</v>
      </c>
      <c r="E1487" s="896"/>
      <c r="F1487" s="900">
        <v>1</v>
      </c>
      <c r="G1487" s="1735" t="s">
        <v>4518</v>
      </c>
      <c r="H1487" s="1024">
        <v>1734.6869999999999</v>
      </c>
      <c r="I1487" s="1025"/>
      <c r="J1487" s="1050">
        <f>PRODUCT(F1487:I1487)</f>
        <v>1734.6869999999999</v>
      </c>
      <c r="K1487" s="1026"/>
      <c r="L1487" s="1027"/>
    </row>
    <row r="1488" spans="2:13" customFormat="1" x14ac:dyDescent="0.25">
      <c r="C1488" s="887"/>
      <c r="D1488" s="745"/>
      <c r="E1488" s="896"/>
      <c r="F1488" s="892"/>
      <c r="G1488" s="889"/>
      <c r="H1488" s="1024"/>
      <c r="I1488" s="1025"/>
      <c r="J1488" s="1050"/>
      <c r="K1488" s="1026"/>
      <c r="L1488" s="1027"/>
    </row>
    <row r="1489" spans="3:12" customFormat="1" ht="27.6" x14ac:dyDescent="0.25">
      <c r="C1489" s="1063"/>
      <c r="D1489" s="1712" t="s">
        <v>4519</v>
      </c>
      <c r="E1489" s="1019"/>
      <c r="F1489" s="1064">
        <v>1</v>
      </c>
      <c r="G1489" s="1019" t="s">
        <v>4518</v>
      </c>
      <c r="H1489" s="1024">
        <v>472.46</v>
      </c>
      <c r="I1489" s="1025"/>
      <c r="J1489" s="1050">
        <f>PRODUCT(F1489:I1489)</f>
        <v>472.46</v>
      </c>
      <c r="K1489" s="1026"/>
      <c r="L1489" s="1027"/>
    </row>
    <row r="1490" spans="3:12" customFormat="1" x14ac:dyDescent="0.3">
      <c r="C1490" s="887"/>
      <c r="D1490" s="745"/>
      <c r="E1490" s="896"/>
      <c r="F1490" s="900"/>
      <c r="G1490" s="1735"/>
      <c r="H1490" s="1024"/>
      <c r="I1490" s="1025"/>
      <c r="J1490" s="1050"/>
      <c r="K1490" s="1026"/>
      <c r="L1490" s="1027"/>
    </row>
    <row r="1491" spans="3:12" customFormat="1" x14ac:dyDescent="0.25">
      <c r="C1491" s="887"/>
      <c r="D1491" s="745" t="s">
        <v>4520</v>
      </c>
      <c r="E1491" s="896"/>
      <c r="F1491" s="892">
        <v>1</v>
      </c>
      <c r="G1491" s="889" t="s">
        <v>4518</v>
      </c>
      <c r="H1491" s="1024">
        <v>424.58300000000003</v>
      </c>
      <c r="I1491" s="1025"/>
      <c r="J1491" s="1050">
        <f>PRODUCT(F1491:I1491)</f>
        <v>424.58300000000003</v>
      </c>
      <c r="K1491" s="1026"/>
      <c r="L1491" s="1027"/>
    </row>
    <row r="1492" spans="3:12" customFormat="1" x14ac:dyDescent="0.25">
      <c r="C1492" s="1063"/>
      <c r="D1492" s="1712"/>
      <c r="E1492" s="1019"/>
      <c r="F1492" s="1064"/>
      <c r="G1492" s="1019"/>
      <c r="H1492" s="1024"/>
      <c r="I1492" s="1025"/>
      <c r="J1492" s="1050"/>
      <c r="K1492" s="1026"/>
      <c r="L1492" s="1027"/>
    </row>
    <row r="1493" spans="3:12" customFormat="1" ht="27.6" x14ac:dyDescent="0.3">
      <c r="C1493" s="887"/>
      <c r="D1493" s="745" t="s">
        <v>4521</v>
      </c>
      <c r="E1493" s="896"/>
      <c r="F1493" s="900">
        <v>1</v>
      </c>
      <c r="G1493" s="1735" t="s">
        <v>4518</v>
      </c>
      <c r="H1493" s="1024">
        <v>362.93</v>
      </c>
      <c r="I1493" s="1025"/>
      <c r="J1493" s="1050">
        <f>PRODUCT(F1493:I1493)</f>
        <v>362.93</v>
      </c>
      <c r="K1493" s="1026"/>
      <c r="L1493" s="1027"/>
    </row>
    <row r="1494" spans="3:12" customFormat="1" x14ac:dyDescent="0.25">
      <c r="C1494" s="887"/>
      <c r="D1494" s="745"/>
      <c r="E1494" s="896"/>
      <c r="F1494" s="892"/>
      <c r="G1494" s="889"/>
      <c r="H1494" s="1024"/>
      <c r="I1494" s="1025"/>
      <c r="J1494" s="1050"/>
      <c r="K1494" s="1026"/>
      <c r="L1494" s="1027"/>
    </row>
    <row r="1495" spans="3:12" customFormat="1" x14ac:dyDescent="0.25">
      <c r="C1495" s="1063"/>
      <c r="D1495" s="1712"/>
      <c r="E1495" s="1019"/>
      <c r="F1495" s="1064"/>
      <c r="G1495" s="1019"/>
      <c r="H1495" s="1024"/>
      <c r="I1495" s="1025"/>
      <c r="J1495" s="1050"/>
      <c r="K1495" s="1026"/>
      <c r="L1495" s="1027"/>
    </row>
    <row r="1496" spans="3:12" customFormat="1" x14ac:dyDescent="0.3">
      <c r="C1496" s="887"/>
      <c r="D1496" s="1741" t="s">
        <v>4522</v>
      </c>
      <c r="E1496" s="896"/>
      <c r="F1496" s="900"/>
      <c r="G1496" s="1735"/>
      <c r="H1496" s="1024"/>
      <c r="I1496" s="1025"/>
      <c r="J1496" s="1050"/>
      <c r="K1496" s="1026"/>
      <c r="L1496" s="1027"/>
    </row>
    <row r="1497" spans="3:12" customFormat="1" ht="27.6" x14ac:dyDescent="0.25">
      <c r="C1497" s="887"/>
      <c r="D1497" s="745" t="s">
        <v>4523</v>
      </c>
      <c r="E1497" s="896"/>
      <c r="F1497" s="892">
        <v>1</v>
      </c>
      <c r="G1497" s="889" t="s">
        <v>4518</v>
      </c>
      <c r="H1497" s="1024">
        <v>539.94899999999996</v>
      </c>
      <c r="I1497" s="1025"/>
      <c r="J1497" s="1050">
        <f>PRODUCT(F1497:I1497)</f>
        <v>539.94899999999996</v>
      </c>
      <c r="K1497" s="1026"/>
      <c r="L1497" s="1027"/>
    </row>
    <row r="1498" spans="3:12" customFormat="1" x14ac:dyDescent="0.25">
      <c r="C1498" s="1063"/>
      <c r="D1498" s="1712"/>
      <c r="E1498" s="1019"/>
      <c r="F1498" s="1064"/>
      <c r="G1498" s="1019"/>
      <c r="H1498" s="1024"/>
      <c r="I1498" s="1025"/>
      <c r="J1498" s="1050"/>
      <c r="K1498" s="1026"/>
      <c r="L1498" s="1027"/>
    </row>
    <row r="1499" spans="3:12" customFormat="1" x14ac:dyDescent="0.3">
      <c r="C1499" s="887"/>
      <c r="D1499" s="745" t="s">
        <v>4524</v>
      </c>
      <c r="E1499" s="896"/>
      <c r="F1499" s="900">
        <v>1</v>
      </c>
      <c r="G1499" s="1735" t="s">
        <v>4518</v>
      </c>
      <c r="H1499" s="1024">
        <v>117.00299999999999</v>
      </c>
      <c r="I1499" s="1025"/>
      <c r="J1499" s="1050">
        <f>PRODUCT(F1499:I1499)</f>
        <v>117.00299999999999</v>
      </c>
      <c r="K1499" s="1026"/>
      <c r="L1499" s="1027"/>
    </row>
    <row r="1500" spans="3:12" customFormat="1" x14ac:dyDescent="0.25">
      <c r="C1500" s="887"/>
      <c r="D1500" s="745"/>
      <c r="E1500" s="896"/>
      <c r="F1500" s="892"/>
      <c r="G1500" s="889"/>
      <c r="H1500" s="1024"/>
      <c r="I1500" s="1025"/>
      <c r="J1500" s="1050"/>
      <c r="K1500" s="1026"/>
      <c r="L1500" s="1027"/>
    </row>
    <row r="1501" spans="3:12" customFormat="1" x14ac:dyDescent="0.25">
      <c r="C1501" s="1063"/>
      <c r="D1501" s="1712" t="s">
        <v>4525</v>
      </c>
      <c r="E1501" s="1019"/>
      <c r="F1501" s="1064">
        <v>1</v>
      </c>
      <c r="G1501" s="1019" t="s">
        <v>4518</v>
      </c>
      <c r="H1501" s="1024">
        <v>31.867000000000001</v>
      </c>
      <c r="I1501" s="1025"/>
      <c r="J1501" s="1050">
        <f>PRODUCT(F1501:I1501)</f>
        <v>31.867000000000001</v>
      </c>
      <c r="K1501" s="1026"/>
      <c r="L1501" s="1027"/>
    </row>
    <row r="1502" spans="3:12" customFormat="1" x14ac:dyDescent="0.3">
      <c r="C1502" s="887"/>
      <c r="D1502" s="745"/>
      <c r="E1502" s="896"/>
      <c r="F1502" s="900"/>
      <c r="G1502" s="1735"/>
      <c r="H1502" s="1024"/>
      <c r="I1502" s="1025"/>
      <c r="J1502" s="1050"/>
      <c r="K1502" s="1026"/>
      <c r="L1502" s="1027"/>
    </row>
    <row r="1503" spans="3:12" customFormat="1" x14ac:dyDescent="0.25">
      <c r="C1503" s="887"/>
      <c r="D1503" s="745" t="s">
        <v>4526</v>
      </c>
      <c r="E1503" s="896"/>
      <c r="F1503" s="892">
        <v>1</v>
      </c>
      <c r="G1503" s="889" t="s">
        <v>4518</v>
      </c>
      <c r="H1503" s="1024">
        <v>15.2387</v>
      </c>
      <c r="I1503" s="1025"/>
      <c r="J1503" s="1050">
        <f>PRODUCT(F1503:I1503)</f>
        <v>15.2387</v>
      </c>
      <c r="K1503" s="1026"/>
      <c r="L1503" s="1027"/>
    </row>
    <row r="1504" spans="3:12" customFormat="1" x14ac:dyDescent="0.25">
      <c r="C1504" s="1063"/>
      <c r="D1504" s="1712"/>
      <c r="E1504" s="1019"/>
      <c r="F1504" s="1064"/>
      <c r="G1504" s="1019"/>
      <c r="H1504" s="1024"/>
      <c r="I1504" s="1025"/>
      <c r="J1504" s="1050"/>
      <c r="K1504" s="1026"/>
      <c r="L1504" s="1027"/>
    </row>
    <row r="1505" spans="3:12" customFormat="1" x14ac:dyDescent="0.3">
      <c r="C1505" s="887"/>
      <c r="D1505" s="745" t="s">
        <v>4527</v>
      </c>
      <c r="E1505" s="896"/>
      <c r="F1505" s="900">
        <v>1</v>
      </c>
      <c r="G1505" s="1735" t="s">
        <v>4518</v>
      </c>
      <c r="H1505" s="1024">
        <v>76.86</v>
      </c>
      <c r="I1505" s="1025"/>
      <c r="J1505" s="1050">
        <f>PRODUCT(F1505:I1505)</f>
        <v>76.86</v>
      </c>
      <c r="K1505" s="1026"/>
      <c r="L1505" s="1027"/>
    </row>
    <row r="1506" spans="3:12" customFormat="1" x14ac:dyDescent="0.25">
      <c r="C1506" s="887"/>
      <c r="D1506" s="745"/>
      <c r="E1506" s="896"/>
      <c r="F1506" s="892"/>
      <c r="G1506" s="889"/>
      <c r="H1506" s="1024"/>
      <c r="I1506" s="1025"/>
      <c r="J1506" s="1050"/>
      <c r="K1506" s="1026"/>
      <c r="L1506" s="1027"/>
    </row>
    <row r="1507" spans="3:12" customFormat="1" x14ac:dyDescent="0.25">
      <c r="C1507" s="1063"/>
      <c r="D1507" s="1712" t="s">
        <v>4528</v>
      </c>
      <c r="E1507" s="1019"/>
      <c r="F1507" s="1064">
        <v>3</v>
      </c>
      <c r="G1507" s="1019" t="s">
        <v>4518</v>
      </c>
      <c r="H1507" s="1024">
        <v>11.917999999999999</v>
      </c>
      <c r="I1507" s="1025"/>
      <c r="J1507" s="1050">
        <f>PRODUCT(F1507:I1507)</f>
        <v>35.753999999999998</v>
      </c>
      <c r="K1507" s="1026"/>
      <c r="L1507" s="1027"/>
    </row>
    <row r="1508" spans="3:12" customFormat="1" x14ac:dyDescent="0.3">
      <c r="C1508" s="887"/>
      <c r="D1508" s="745"/>
      <c r="E1508" s="896"/>
      <c r="F1508" s="900"/>
      <c r="G1508" s="1735"/>
      <c r="H1508" s="1024"/>
      <c r="I1508" s="1025"/>
      <c r="J1508" s="1050"/>
      <c r="K1508" s="1026"/>
      <c r="L1508" s="1027"/>
    </row>
    <row r="1509" spans="3:12" customFormat="1" x14ac:dyDescent="0.25">
      <c r="C1509" s="887"/>
      <c r="D1509" s="745" t="s">
        <v>4529</v>
      </c>
      <c r="E1509" s="896"/>
      <c r="F1509" s="892">
        <v>1</v>
      </c>
      <c r="G1509" s="889" t="s">
        <v>4518</v>
      </c>
      <c r="H1509" s="1024">
        <v>33.506</v>
      </c>
      <c r="I1509" s="1025"/>
      <c r="J1509" s="1050">
        <f>PRODUCT(F1509:I1509)</f>
        <v>33.506</v>
      </c>
      <c r="K1509" s="1026"/>
      <c r="L1509" s="1027"/>
    </row>
    <row r="1510" spans="3:12" customFormat="1" x14ac:dyDescent="0.25">
      <c r="C1510" s="1063"/>
      <c r="D1510" s="1712"/>
      <c r="E1510" s="1019"/>
      <c r="F1510" s="1064"/>
      <c r="G1510" s="1019"/>
      <c r="H1510" s="1024"/>
      <c r="I1510" s="1025"/>
      <c r="J1510" s="1050"/>
      <c r="K1510" s="1026"/>
      <c r="L1510" s="1027"/>
    </row>
    <row r="1511" spans="3:12" customFormat="1" x14ac:dyDescent="0.3">
      <c r="C1511" s="887"/>
      <c r="D1511" s="745" t="s">
        <v>4530</v>
      </c>
      <c r="E1511" s="896"/>
      <c r="F1511" s="900">
        <v>1</v>
      </c>
      <c r="G1511" s="1735" t="s">
        <v>4518</v>
      </c>
      <c r="H1511" s="1024">
        <v>48.557000000000002</v>
      </c>
      <c r="I1511" s="1025"/>
      <c r="J1511" s="1050">
        <f>PRODUCT(F1511:I1511)</f>
        <v>48.557000000000002</v>
      </c>
      <c r="K1511" s="1026"/>
      <c r="L1511" s="1027"/>
    </row>
    <row r="1512" spans="3:12" customFormat="1" x14ac:dyDescent="0.25">
      <c r="C1512" s="887"/>
      <c r="D1512" s="745"/>
      <c r="E1512" s="896"/>
      <c r="F1512" s="892"/>
      <c r="G1512" s="889"/>
      <c r="H1512" s="1024"/>
      <c r="I1512" s="1025"/>
      <c r="J1512" s="1050"/>
      <c r="K1512" s="1026"/>
      <c r="L1512" s="1027"/>
    </row>
    <row r="1513" spans="3:12" customFormat="1" x14ac:dyDescent="0.25">
      <c r="C1513" s="1063"/>
      <c r="D1513" s="1712" t="s">
        <v>4531</v>
      </c>
      <c r="E1513" s="1019"/>
      <c r="F1513" s="1064">
        <v>1</v>
      </c>
      <c r="G1513" s="1019" t="s">
        <v>4518</v>
      </c>
      <c r="H1513" s="1024">
        <v>35.746000000000002</v>
      </c>
      <c r="I1513" s="1025"/>
      <c r="J1513" s="1050">
        <f>PRODUCT(F1513:I1513)</f>
        <v>35.746000000000002</v>
      </c>
      <c r="K1513" s="1026"/>
      <c r="L1513" s="1027"/>
    </row>
    <row r="1514" spans="3:12" customFormat="1" x14ac:dyDescent="0.3">
      <c r="C1514" s="887"/>
      <c r="D1514" s="745"/>
      <c r="E1514" s="896"/>
      <c r="F1514" s="900"/>
      <c r="G1514" s="1735"/>
      <c r="H1514" s="1024"/>
      <c r="I1514" s="1025"/>
      <c r="J1514" s="1050"/>
      <c r="K1514" s="1026"/>
      <c r="L1514" s="1027"/>
    </row>
    <row r="1515" spans="3:12" customFormat="1" x14ac:dyDescent="0.25">
      <c r="C1515" s="887"/>
      <c r="D1515" s="745" t="s">
        <v>4532</v>
      </c>
      <c r="E1515" s="896"/>
      <c r="F1515" s="892">
        <v>1</v>
      </c>
      <c r="G1515" s="889" t="s">
        <v>4518</v>
      </c>
      <c r="H1515" s="1024">
        <v>46.598999999999997</v>
      </c>
      <c r="I1515" s="1025"/>
      <c r="J1515" s="1050">
        <f t="shared" ref="J1515:J1525" si="51">PRODUCT(F1515:I1515)</f>
        <v>46.598999999999997</v>
      </c>
      <c r="K1515" s="1026"/>
      <c r="L1515" s="1027"/>
    </row>
    <row r="1516" spans="3:12" customFormat="1" x14ac:dyDescent="0.25">
      <c r="C1516" s="1063"/>
      <c r="D1516" s="1712"/>
      <c r="E1516" s="1019"/>
      <c r="F1516" s="1064"/>
      <c r="G1516" s="1019"/>
      <c r="H1516" s="1024"/>
      <c r="I1516" s="1025"/>
      <c r="J1516" s="1050"/>
      <c r="K1516" s="1026"/>
      <c r="L1516" s="1027"/>
    </row>
    <row r="1517" spans="3:12" customFormat="1" x14ac:dyDescent="0.3">
      <c r="C1517" s="887"/>
      <c r="D1517" s="745" t="s">
        <v>4533</v>
      </c>
      <c r="E1517" s="896"/>
      <c r="F1517" s="900">
        <v>1</v>
      </c>
      <c r="G1517" s="1735" t="s">
        <v>4518</v>
      </c>
      <c r="H1517" s="1024">
        <v>9.5150000000000006</v>
      </c>
      <c r="I1517" s="1025"/>
      <c r="J1517" s="1050">
        <f t="shared" si="51"/>
        <v>9.5150000000000006</v>
      </c>
      <c r="K1517" s="1026"/>
      <c r="L1517" s="1027"/>
    </row>
    <row r="1518" spans="3:12" customFormat="1" x14ac:dyDescent="0.25">
      <c r="C1518" s="887"/>
      <c r="D1518" s="745"/>
      <c r="E1518" s="896"/>
      <c r="F1518" s="892"/>
      <c r="G1518" s="889"/>
      <c r="H1518" s="1024"/>
      <c r="I1518" s="1025"/>
      <c r="J1518" s="1050"/>
      <c r="K1518" s="1026"/>
      <c r="L1518" s="1027"/>
    </row>
    <row r="1519" spans="3:12" customFormat="1" x14ac:dyDescent="0.25">
      <c r="C1519" s="1063"/>
      <c r="D1519" s="1712" t="s">
        <v>4534</v>
      </c>
      <c r="E1519" s="1019"/>
      <c r="F1519" s="1064">
        <v>1</v>
      </c>
      <c r="G1519" s="1019" t="s">
        <v>4518</v>
      </c>
      <c r="H1519" s="1024">
        <v>51.44</v>
      </c>
      <c r="I1519" s="1025"/>
      <c r="J1519" s="1050">
        <f t="shared" si="51"/>
        <v>51.44</v>
      </c>
      <c r="K1519" s="1026"/>
      <c r="L1519" s="1027"/>
    </row>
    <row r="1520" spans="3:12" customFormat="1" x14ac:dyDescent="0.3">
      <c r="C1520" s="887"/>
      <c r="D1520" s="745"/>
      <c r="E1520" s="896"/>
      <c r="F1520" s="900"/>
      <c r="G1520" s="1735"/>
      <c r="H1520" s="1024"/>
      <c r="I1520" s="1025"/>
      <c r="J1520" s="1050"/>
      <c r="K1520" s="1026"/>
      <c r="L1520" s="1027"/>
    </row>
    <row r="1521" spans="3:12" customFormat="1" x14ac:dyDescent="0.25">
      <c r="C1521" s="887"/>
      <c r="D1521" s="745" t="s">
        <v>4535</v>
      </c>
      <c r="E1521" s="896"/>
      <c r="F1521" s="892">
        <v>1</v>
      </c>
      <c r="G1521" s="889" t="s">
        <v>4518</v>
      </c>
      <c r="H1521" s="1024">
        <v>61.53</v>
      </c>
      <c r="I1521" s="1025"/>
      <c r="J1521" s="1050">
        <f t="shared" si="51"/>
        <v>61.53</v>
      </c>
      <c r="K1521" s="1026"/>
      <c r="L1521" s="1027"/>
    </row>
    <row r="1522" spans="3:12" customFormat="1" x14ac:dyDescent="0.25">
      <c r="C1522" s="1063"/>
      <c r="D1522" s="1712"/>
      <c r="E1522" s="1019"/>
      <c r="F1522" s="1064"/>
      <c r="G1522" s="1019"/>
      <c r="H1522" s="1024"/>
      <c r="I1522" s="1025"/>
      <c r="J1522" s="1050"/>
      <c r="K1522" s="1026"/>
      <c r="L1522" s="1027"/>
    </row>
    <row r="1523" spans="3:12" customFormat="1" x14ac:dyDescent="0.3">
      <c r="C1523" s="887"/>
      <c r="D1523" s="745" t="s">
        <v>4536</v>
      </c>
      <c r="E1523" s="896"/>
      <c r="F1523" s="900">
        <v>1</v>
      </c>
      <c r="G1523" s="1735" t="s">
        <v>4518</v>
      </c>
      <c r="H1523" s="1024">
        <v>38.134999999999998</v>
      </c>
      <c r="I1523" s="1025"/>
      <c r="J1523" s="1050">
        <f t="shared" si="51"/>
        <v>38.134999999999998</v>
      </c>
      <c r="K1523" s="1026"/>
      <c r="L1523" s="1027"/>
    </row>
    <row r="1524" spans="3:12" customFormat="1" x14ac:dyDescent="0.25">
      <c r="C1524" s="887"/>
      <c r="D1524" s="745"/>
      <c r="E1524" s="896"/>
      <c r="F1524" s="892"/>
      <c r="G1524" s="889"/>
      <c r="H1524" s="1024"/>
      <c r="I1524" s="1025"/>
      <c r="J1524" s="1050"/>
      <c r="K1524" s="1026"/>
      <c r="L1524" s="1027"/>
    </row>
    <row r="1525" spans="3:12" customFormat="1" x14ac:dyDescent="0.25">
      <c r="C1525" s="1063"/>
      <c r="D1525" s="1712" t="s">
        <v>4537</v>
      </c>
      <c r="E1525" s="1019"/>
      <c r="F1525" s="1064">
        <v>1</v>
      </c>
      <c r="G1525" s="1019" t="s">
        <v>4518</v>
      </c>
      <c r="H1525" s="1024">
        <v>33.866</v>
      </c>
      <c r="I1525" s="1025"/>
      <c r="J1525" s="1050">
        <f t="shared" si="51"/>
        <v>33.866</v>
      </c>
      <c r="K1525" s="1026"/>
      <c r="L1525" s="1027"/>
    </row>
    <row r="1526" spans="3:12" customFormat="1" x14ac:dyDescent="0.3">
      <c r="C1526" s="887"/>
      <c r="D1526" s="745"/>
      <c r="E1526" s="896"/>
      <c r="F1526" s="900"/>
      <c r="G1526" s="1735"/>
      <c r="H1526" s="1024"/>
      <c r="I1526" s="1025"/>
      <c r="J1526" s="1050"/>
      <c r="K1526" s="1026"/>
      <c r="L1526" s="1027"/>
    </row>
    <row r="1527" spans="3:12" customFormat="1" x14ac:dyDescent="0.25">
      <c r="C1527" s="887"/>
      <c r="D1527" s="745"/>
      <c r="E1527" s="896"/>
      <c r="F1527" s="892"/>
      <c r="G1527" s="889"/>
      <c r="H1527" s="1024"/>
      <c r="I1527" s="1025"/>
      <c r="J1527" s="1050"/>
      <c r="K1527" s="1026"/>
      <c r="L1527" s="1027"/>
    </row>
    <row r="1528" spans="3:12" customFormat="1" x14ac:dyDescent="0.25">
      <c r="C1528" s="1063"/>
      <c r="D1528" s="1741" t="s">
        <v>4538</v>
      </c>
      <c r="E1528" s="1019"/>
      <c r="F1528" s="1064"/>
      <c r="G1528" s="1019"/>
      <c r="H1528" s="1024"/>
      <c r="I1528" s="1025"/>
      <c r="J1528" s="1050"/>
      <c r="K1528" s="1026"/>
      <c r="L1528" s="1027"/>
    </row>
    <row r="1529" spans="3:12" customFormat="1" x14ac:dyDescent="0.3">
      <c r="C1529" s="887"/>
      <c r="D1529" s="745" t="s">
        <v>4539</v>
      </c>
      <c r="E1529" s="896"/>
      <c r="F1529" s="900">
        <v>1</v>
      </c>
      <c r="G1529" s="1735">
        <v>10</v>
      </c>
      <c r="H1529" s="1024">
        <v>1.5</v>
      </c>
      <c r="I1529" s="1025"/>
      <c r="J1529" s="1050">
        <f>PRODUCT(F1529:I1529)</f>
        <v>15</v>
      </c>
      <c r="K1529" s="1026"/>
      <c r="L1529" s="1027"/>
    </row>
    <row r="1530" spans="3:12" customFormat="1" x14ac:dyDescent="0.25">
      <c r="C1530" s="887"/>
      <c r="D1530" s="745"/>
      <c r="E1530" s="896"/>
      <c r="F1530" s="892"/>
      <c r="G1530" s="889"/>
      <c r="H1530" s="1024"/>
      <c r="I1530" s="1025"/>
      <c r="J1530" s="1050"/>
      <c r="K1530" s="1026"/>
      <c r="L1530" s="1027"/>
    </row>
    <row r="1531" spans="3:12" customFormat="1" x14ac:dyDescent="0.25">
      <c r="C1531" s="1063"/>
      <c r="D1531" s="1712" t="s">
        <v>4540</v>
      </c>
      <c r="E1531" s="1019"/>
      <c r="F1531" s="1064">
        <v>1</v>
      </c>
      <c r="G1531" s="1019">
        <v>9.3000000000000007</v>
      </c>
      <c r="H1531" s="1024">
        <v>1.5</v>
      </c>
      <c r="I1531" s="1025"/>
      <c r="J1531" s="1050">
        <f>PRODUCT(F1531:I1531)</f>
        <v>13.950000000000001</v>
      </c>
      <c r="K1531" s="1026"/>
      <c r="L1531" s="1027"/>
    </row>
    <row r="1532" spans="3:12" customFormat="1" x14ac:dyDescent="0.3">
      <c r="C1532" s="887"/>
      <c r="D1532" s="745"/>
      <c r="E1532" s="896"/>
      <c r="F1532" s="900"/>
      <c r="G1532" s="1735"/>
      <c r="H1532" s="1024"/>
      <c r="I1532" s="1025"/>
      <c r="J1532" s="1050"/>
      <c r="K1532" s="1026"/>
      <c r="L1532" s="1027"/>
    </row>
    <row r="1533" spans="3:12" customFormat="1" x14ac:dyDescent="0.25">
      <c r="C1533" s="887"/>
      <c r="D1533" s="745" t="s">
        <v>4541</v>
      </c>
      <c r="E1533" s="896"/>
      <c r="F1533" s="892">
        <v>1</v>
      </c>
      <c r="G1533" s="889">
        <v>8.4</v>
      </c>
      <c r="H1533" s="1024">
        <v>1.5</v>
      </c>
      <c r="I1533" s="1025"/>
      <c r="J1533" s="1050">
        <f>PRODUCT(F1533:I1533)</f>
        <v>12.600000000000001</v>
      </c>
      <c r="K1533" s="1026"/>
      <c r="L1533" s="1027"/>
    </row>
    <row r="1534" spans="3:12" customFormat="1" x14ac:dyDescent="0.25">
      <c r="C1534" s="1063"/>
      <c r="D1534" s="1712"/>
      <c r="E1534" s="1019"/>
      <c r="F1534" s="1064"/>
      <c r="G1534" s="1019"/>
      <c r="H1534" s="1024"/>
      <c r="I1534" s="1025"/>
      <c r="J1534" s="1050"/>
      <c r="K1534" s="1026"/>
      <c r="L1534" s="1027"/>
    </row>
    <row r="1535" spans="3:12" customFormat="1" x14ac:dyDescent="0.3">
      <c r="C1535" s="887"/>
      <c r="D1535" s="745" t="s">
        <v>4542</v>
      </c>
      <c r="E1535" s="896"/>
      <c r="F1535" s="900">
        <v>1</v>
      </c>
      <c r="G1535" s="1735">
        <v>1.2</v>
      </c>
      <c r="H1535" s="1024">
        <v>1.25</v>
      </c>
      <c r="I1535" s="1025"/>
      <c r="J1535" s="1050">
        <f>PRODUCT(F1535:I1535)</f>
        <v>1.5</v>
      </c>
      <c r="K1535" s="1026"/>
      <c r="L1535" s="1027"/>
    </row>
    <row r="1536" spans="3:12" customFormat="1" x14ac:dyDescent="0.25">
      <c r="C1536" s="887"/>
      <c r="D1536" s="745"/>
      <c r="E1536" s="896"/>
      <c r="F1536" s="892"/>
      <c r="G1536" s="889"/>
      <c r="H1536" s="1024"/>
      <c r="I1536" s="1025"/>
      <c r="J1536" s="1050"/>
      <c r="K1536" s="1026"/>
      <c r="L1536" s="1027"/>
    </row>
    <row r="1537" spans="3:12" customFormat="1" x14ac:dyDescent="0.25">
      <c r="C1537" s="1063"/>
      <c r="D1537" s="1712" t="s">
        <v>4543</v>
      </c>
      <c r="E1537" s="1019"/>
      <c r="F1537" s="1064">
        <v>1</v>
      </c>
      <c r="G1537" s="1019">
        <v>3</v>
      </c>
      <c r="H1537" s="1024">
        <v>1.5</v>
      </c>
      <c r="I1537" s="1025"/>
      <c r="J1537" s="1050">
        <f>PRODUCT(F1537:I1537)</f>
        <v>4.5</v>
      </c>
      <c r="K1537" s="1026"/>
      <c r="L1537" s="1027"/>
    </row>
    <row r="1538" spans="3:12" customFormat="1" x14ac:dyDescent="0.3">
      <c r="C1538" s="887"/>
      <c r="D1538" s="745"/>
      <c r="E1538" s="896"/>
      <c r="F1538" s="900"/>
      <c r="G1538" s="1735"/>
      <c r="H1538" s="1024"/>
      <c r="I1538" s="1025"/>
      <c r="J1538" s="1050"/>
      <c r="K1538" s="1026"/>
      <c r="L1538" s="1027"/>
    </row>
    <row r="1539" spans="3:12" customFormat="1" x14ac:dyDescent="0.25">
      <c r="C1539" s="887"/>
      <c r="D1539" s="745" t="s">
        <v>4544</v>
      </c>
      <c r="E1539" s="896"/>
      <c r="F1539" s="892">
        <v>1</v>
      </c>
      <c r="G1539" s="889">
        <v>24.4</v>
      </c>
      <c r="H1539" s="1024">
        <v>2.1</v>
      </c>
      <c r="I1539" s="1025"/>
      <c r="J1539" s="1050">
        <f>PRODUCT(F1539:I1539)</f>
        <v>51.24</v>
      </c>
      <c r="K1539" s="1026"/>
      <c r="L1539" s="1027"/>
    </row>
    <row r="1540" spans="3:12" customFormat="1" x14ac:dyDescent="0.25">
      <c r="C1540" s="1063"/>
      <c r="D1540" s="1712"/>
      <c r="E1540" s="1019"/>
      <c r="F1540" s="1064"/>
      <c r="G1540" s="1019"/>
      <c r="H1540" s="1024"/>
      <c r="I1540" s="1025"/>
      <c r="J1540" s="1050"/>
      <c r="K1540" s="1026"/>
      <c r="L1540" s="1027"/>
    </row>
    <row r="1541" spans="3:12" customFormat="1" x14ac:dyDescent="0.3">
      <c r="C1541" s="887"/>
      <c r="D1541" s="745" t="s">
        <v>4545</v>
      </c>
      <c r="E1541" s="896"/>
      <c r="F1541" s="900">
        <v>1</v>
      </c>
      <c r="G1541" s="1735">
        <v>28.3</v>
      </c>
      <c r="H1541" s="1024">
        <v>3.4</v>
      </c>
      <c r="I1541" s="1025"/>
      <c r="J1541" s="1050">
        <f>PRODUCT(F1541:I1541)</f>
        <v>96.22</v>
      </c>
      <c r="K1541" s="1026"/>
      <c r="L1541" s="1027"/>
    </row>
    <row r="1542" spans="3:12" customFormat="1" x14ac:dyDescent="0.25">
      <c r="C1542" s="887"/>
      <c r="D1542" s="745"/>
      <c r="E1542" s="896"/>
      <c r="F1542" s="892"/>
      <c r="G1542" s="889"/>
      <c r="H1542" s="1024"/>
      <c r="I1542" s="1025"/>
      <c r="J1542" s="1050"/>
      <c r="K1542" s="1026"/>
      <c r="L1542" s="1027"/>
    </row>
    <row r="1543" spans="3:12" customFormat="1" x14ac:dyDescent="0.25">
      <c r="C1543" s="1063"/>
      <c r="D1543" s="1712" t="s">
        <v>4546</v>
      </c>
      <c r="E1543" s="1019"/>
      <c r="F1543" s="1064">
        <v>1</v>
      </c>
      <c r="G1543" s="1019">
        <v>12.5</v>
      </c>
      <c r="H1543" s="1024">
        <v>5</v>
      </c>
      <c r="I1543" s="1025"/>
      <c r="J1543" s="1050">
        <f>PRODUCT(F1543:I1543)</f>
        <v>62.5</v>
      </c>
      <c r="K1543" s="1026"/>
      <c r="L1543" s="1027"/>
    </row>
    <row r="1544" spans="3:12" customFormat="1" x14ac:dyDescent="0.3">
      <c r="C1544" s="887"/>
      <c r="D1544" s="745"/>
      <c r="E1544" s="896"/>
      <c r="F1544" s="900"/>
      <c r="G1544" s="1735"/>
      <c r="H1544" s="1024"/>
      <c r="I1544" s="1025"/>
      <c r="J1544" s="1050"/>
      <c r="K1544" s="1026"/>
      <c r="L1544" s="1027"/>
    </row>
    <row r="1545" spans="3:12" customFormat="1" x14ac:dyDescent="0.25">
      <c r="C1545" s="887"/>
      <c r="D1545" s="745" t="s">
        <v>4547</v>
      </c>
      <c r="E1545" s="896"/>
      <c r="F1545" s="892">
        <v>1</v>
      </c>
      <c r="G1545" s="889">
        <v>12.61</v>
      </c>
      <c r="H1545" s="1024">
        <v>1.8</v>
      </c>
      <c r="I1545" s="1025"/>
      <c r="J1545" s="1050">
        <f>PRODUCT(F1545:I1545)</f>
        <v>22.698</v>
      </c>
      <c r="K1545" s="1026"/>
      <c r="L1545" s="1027"/>
    </row>
    <row r="1546" spans="3:12" customFormat="1" x14ac:dyDescent="0.25">
      <c r="C1546" s="1063"/>
      <c r="D1546" s="1712"/>
      <c r="E1546" s="1019"/>
      <c r="F1546" s="1064"/>
      <c r="G1546" s="1019"/>
      <c r="H1546" s="1024"/>
      <c r="I1546" s="1025"/>
      <c r="J1546" s="1050"/>
      <c r="K1546" s="1026"/>
      <c r="L1546" s="1027"/>
    </row>
    <row r="1547" spans="3:12" customFormat="1" x14ac:dyDescent="0.3">
      <c r="C1547" s="887"/>
      <c r="D1547" s="745" t="s">
        <v>4548</v>
      </c>
      <c r="E1547" s="896"/>
      <c r="F1547" s="900">
        <v>1</v>
      </c>
      <c r="G1547" s="1735">
        <v>12.61</v>
      </c>
      <c r="H1547" s="1024">
        <v>3</v>
      </c>
      <c r="I1547" s="1025"/>
      <c r="J1547" s="1050">
        <f>PRODUCT(F1547:I1547)</f>
        <v>37.83</v>
      </c>
      <c r="K1547" s="1026"/>
      <c r="L1547" s="1027"/>
    </row>
    <row r="1548" spans="3:12" customFormat="1" x14ac:dyDescent="0.25">
      <c r="C1548" s="887"/>
      <c r="D1548" s="745"/>
      <c r="E1548" s="896"/>
      <c r="F1548" s="892"/>
      <c r="G1548" s="889"/>
      <c r="H1548" s="1024"/>
      <c r="I1548" s="1025"/>
      <c r="J1548" s="1050"/>
      <c r="K1548" s="1026"/>
      <c r="L1548" s="1027"/>
    </row>
    <row r="1549" spans="3:12" customFormat="1" x14ac:dyDescent="0.25">
      <c r="C1549" s="1063"/>
      <c r="D1549" s="1712" t="s">
        <v>4549</v>
      </c>
      <c r="E1549" s="1019"/>
      <c r="F1549" s="1064">
        <v>1</v>
      </c>
      <c r="G1549" s="1019">
        <v>12</v>
      </c>
      <c r="H1549" s="1024">
        <v>1.5</v>
      </c>
      <c r="I1549" s="1025"/>
      <c r="J1549" s="1050">
        <f>PRODUCT(F1549:I1549)</f>
        <v>18</v>
      </c>
      <c r="K1549" s="1026"/>
      <c r="L1549" s="1027"/>
    </row>
    <row r="1550" spans="3:12" customFormat="1" x14ac:dyDescent="0.3">
      <c r="C1550" s="887"/>
      <c r="D1550" s="745"/>
      <c r="E1550" s="896"/>
      <c r="F1550" s="900"/>
      <c r="G1550" s="1735"/>
      <c r="H1550" s="1024"/>
      <c r="I1550" s="1025"/>
      <c r="J1550" s="1050"/>
      <c r="K1550" s="1026"/>
      <c r="L1550" s="1027"/>
    </row>
    <row r="1551" spans="3:12" customFormat="1" x14ac:dyDescent="0.25">
      <c r="C1551" s="887"/>
      <c r="D1551" s="745" t="s">
        <v>4550</v>
      </c>
      <c r="E1551" s="896"/>
      <c r="F1551" s="892">
        <v>1</v>
      </c>
      <c r="G1551" s="889">
        <v>2</v>
      </c>
      <c r="H1551" s="1024">
        <v>1.5</v>
      </c>
      <c r="I1551" s="1025"/>
      <c r="J1551" s="1050">
        <f>PRODUCT(F1551:I1551)</f>
        <v>3</v>
      </c>
      <c r="K1551" s="1026"/>
      <c r="L1551" s="1027"/>
    </row>
    <row r="1552" spans="3:12" customFormat="1" x14ac:dyDescent="0.25">
      <c r="C1552" s="1063"/>
      <c r="D1552" s="1712"/>
      <c r="E1552" s="1019"/>
      <c r="F1552" s="1064"/>
      <c r="G1552" s="1019"/>
      <c r="H1552" s="1024"/>
      <c r="I1552" s="1025"/>
      <c r="J1552" s="1050"/>
      <c r="K1552" s="1026"/>
      <c r="L1552" s="1027"/>
    </row>
    <row r="1553" spans="3:12" customFormat="1" x14ac:dyDescent="0.3">
      <c r="C1553" s="887"/>
      <c r="D1553" s="745" t="s">
        <v>4551</v>
      </c>
      <c r="E1553" s="896"/>
      <c r="F1553" s="900">
        <v>1</v>
      </c>
      <c r="G1553" s="1735">
        <v>8.4</v>
      </c>
      <c r="H1553" s="1024">
        <v>5</v>
      </c>
      <c r="I1553" s="1025"/>
      <c r="J1553" s="1050">
        <f>PRODUCT(F1553:I1553)</f>
        <v>42</v>
      </c>
      <c r="K1553" s="1026"/>
      <c r="L1553" s="1027"/>
    </row>
    <row r="1554" spans="3:12" customFormat="1" x14ac:dyDescent="0.3">
      <c r="C1554" s="887"/>
      <c r="D1554" s="745"/>
      <c r="E1554" s="896"/>
      <c r="F1554" s="900"/>
      <c r="G1554" s="1735"/>
      <c r="H1554" s="1024"/>
      <c r="I1554" s="1025"/>
      <c r="J1554" s="1050"/>
      <c r="K1554" s="1026"/>
      <c r="L1554" s="1027"/>
    </row>
    <row r="1555" spans="3:12" customFormat="1" ht="13.2" x14ac:dyDescent="0.25">
      <c r="C1555" s="1070" t="str">
        <f>RESUMEN!C86</f>
        <v>03.04.02.02.08</v>
      </c>
      <c r="D1555" s="1914" t="str">
        <f>RESUMEN!D86</f>
        <v xml:space="preserve">        PISO CEMENTO SEMIPULIDO Y BRUÑADO CADA 0.40M</v>
      </c>
      <c r="E1555" s="1914"/>
      <c r="F1555" s="1914"/>
      <c r="G1555" s="1914"/>
      <c r="H1555" s="1914"/>
      <c r="I1555" s="1914"/>
      <c r="J1555" s="1914"/>
      <c r="K1555" s="1914"/>
      <c r="L1555" s="1915"/>
    </row>
    <row r="1556" spans="3:12" customFormat="1" ht="13.2" x14ac:dyDescent="0.25">
      <c r="C1556" s="905" t="s">
        <v>1</v>
      </c>
      <c r="D1556" s="1033" t="s">
        <v>2</v>
      </c>
      <c r="E1556" s="906" t="s">
        <v>208</v>
      </c>
      <c r="F1556" s="906" t="s">
        <v>45</v>
      </c>
      <c r="G1556" s="907" t="s">
        <v>52</v>
      </c>
      <c r="H1556" s="907" t="s">
        <v>47</v>
      </c>
      <c r="I1556" s="907" t="s">
        <v>48</v>
      </c>
      <c r="J1556" s="908" t="s">
        <v>49</v>
      </c>
      <c r="K1556" s="909" t="s">
        <v>50</v>
      </c>
      <c r="L1556" s="910" t="s">
        <v>3</v>
      </c>
    </row>
    <row r="1557" spans="3:12" customFormat="1" x14ac:dyDescent="0.25">
      <c r="C1557" s="911"/>
      <c r="D1557" s="1034"/>
      <c r="E1557" s="1035"/>
      <c r="F1557" s="913"/>
      <c r="G1557" s="1768"/>
      <c r="H1557" s="1768"/>
      <c r="I1557" s="915"/>
      <c r="J1557" s="1036"/>
      <c r="K1557" s="917">
        <f>+SUM(J1558:J1566)</f>
        <v>81.319999999999993</v>
      </c>
      <c r="L1557" s="918" t="str">
        <f>+[37]RESUMEN!E55</f>
        <v>m2</v>
      </c>
    </row>
    <row r="1558" spans="3:12" customFormat="1" x14ac:dyDescent="0.25">
      <c r="C1558" s="1055"/>
      <c r="D1558" s="1056"/>
      <c r="E1558" s="896"/>
      <c r="F1558" s="892"/>
      <c r="G1558" s="889"/>
      <c r="H1558" s="1041"/>
      <c r="I1558" s="1042"/>
      <c r="J1558" s="1043"/>
      <c r="K1558" s="1044"/>
      <c r="L1558" s="1045"/>
    </row>
    <row r="1559" spans="3:12" customFormat="1" x14ac:dyDescent="0.25">
      <c r="C1559" s="1060"/>
      <c r="D1559" s="1714" t="s">
        <v>169</v>
      </c>
      <c r="E1559" s="896"/>
      <c r="F1559" s="892"/>
      <c r="G1559" s="1772" t="s">
        <v>46</v>
      </c>
      <c r="H1559" s="1024"/>
      <c r="I1559" s="1025"/>
      <c r="J1559" s="1050"/>
      <c r="K1559" s="1026"/>
      <c r="L1559" s="1027"/>
    </row>
    <row r="1560" spans="3:12" customFormat="1" x14ac:dyDescent="0.25">
      <c r="C1560" s="1063"/>
      <c r="D1560" s="1712" t="s">
        <v>1303</v>
      </c>
      <c r="E1560" s="896"/>
      <c r="F1560" s="892"/>
      <c r="G1560" s="889"/>
      <c r="H1560" s="1024"/>
      <c r="I1560" s="1025"/>
      <c r="J1560" s="1050"/>
      <c r="K1560" s="1026"/>
      <c r="L1560" s="1027"/>
    </row>
    <row r="1561" spans="3:12" customFormat="1" x14ac:dyDescent="0.25">
      <c r="C1561" s="1063"/>
      <c r="D1561" s="1712" t="s">
        <v>188</v>
      </c>
      <c r="E1561" s="896"/>
      <c r="F1561" s="892"/>
      <c r="G1561" s="889"/>
      <c r="H1561" s="1024"/>
      <c r="I1561" s="1025"/>
      <c r="J1561" s="1050"/>
      <c r="K1561" s="1026"/>
      <c r="L1561" s="1027"/>
    </row>
    <row r="1562" spans="3:12" customFormat="1" x14ac:dyDescent="0.25">
      <c r="C1562" s="887" t="s">
        <v>3688</v>
      </c>
      <c r="D1562" s="745" t="s">
        <v>4726</v>
      </c>
      <c r="E1562" s="896" t="s">
        <v>4727</v>
      </c>
      <c r="F1562" s="892">
        <v>1</v>
      </c>
      <c r="G1562" s="889">
        <v>41.99</v>
      </c>
      <c r="H1562" s="1024"/>
      <c r="I1562" s="1025"/>
      <c r="J1562" s="1050">
        <f>F1562*G1562</f>
        <v>41.99</v>
      </c>
      <c r="K1562" s="1026"/>
      <c r="L1562" s="1027"/>
    </row>
    <row r="1563" spans="3:12" customFormat="1" x14ac:dyDescent="0.25">
      <c r="C1563" s="887"/>
      <c r="D1563" s="745" t="s">
        <v>4728</v>
      </c>
      <c r="E1563" s="896"/>
      <c r="F1563" s="892">
        <v>-1</v>
      </c>
      <c r="G1563" s="889">
        <v>6</v>
      </c>
      <c r="H1563" s="1024"/>
      <c r="I1563" s="1025">
        <v>0.25</v>
      </c>
      <c r="J1563" s="1050">
        <f>G1563*I1563*F1563</f>
        <v>-1.5</v>
      </c>
      <c r="K1563" s="1026"/>
      <c r="L1563" s="1027"/>
    </row>
    <row r="1564" spans="3:12" customFormat="1" x14ac:dyDescent="0.25">
      <c r="C1564" s="887"/>
      <c r="D1564" s="745" t="s">
        <v>4729</v>
      </c>
      <c r="E1564" s="896"/>
      <c r="F1564" s="892">
        <v>-1</v>
      </c>
      <c r="G1564" s="889">
        <v>1</v>
      </c>
      <c r="H1564" s="1024"/>
      <c r="I1564" s="1025">
        <v>1</v>
      </c>
      <c r="J1564" s="1050">
        <f>G1564*I1564*F1564</f>
        <v>-1</v>
      </c>
      <c r="K1564" s="1026"/>
      <c r="L1564" s="1027"/>
    </row>
    <row r="1565" spans="3:12" customFormat="1" x14ac:dyDescent="0.25">
      <c r="C1565" s="887" t="s">
        <v>4730</v>
      </c>
      <c r="D1565" s="745" t="s">
        <v>163</v>
      </c>
      <c r="E1565" s="896" t="s">
        <v>4727</v>
      </c>
      <c r="F1565" s="892">
        <v>1</v>
      </c>
      <c r="G1565" s="889">
        <v>43.37</v>
      </c>
      <c r="H1565" s="1024"/>
      <c r="I1565" s="1025"/>
      <c r="J1565" s="1050">
        <f>F1565*G1565</f>
        <v>43.37</v>
      </c>
      <c r="K1565" s="1026"/>
      <c r="L1565" s="1027"/>
    </row>
    <row r="1566" spans="3:12" customFormat="1" x14ac:dyDescent="0.25">
      <c r="C1566" s="887"/>
      <c r="D1566" s="745"/>
      <c r="E1566" s="896"/>
      <c r="F1566" s="892">
        <v>-1</v>
      </c>
      <c r="G1566" s="889">
        <v>1.54</v>
      </c>
      <c r="H1566" s="1024"/>
      <c r="I1566" s="1025"/>
      <c r="J1566" s="1050">
        <f>F1566*G1566</f>
        <v>-1.54</v>
      </c>
      <c r="K1566" s="1026"/>
      <c r="L1566" s="1027"/>
    </row>
    <row r="1567" spans="3:12" customFormat="1" x14ac:dyDescent="0.3">
      <c r="C1567" s="887"/>
      <c r="D1567" s="745"/>
      <c r="E1567" s="896"/>
      <c r="F1567" s="900"/>
      <c r="G1567" s="1735"/>
      <c r="H1567" s="1024"/>
      <c r="I1567" s="1025"/>
      <c r="J1567" s="1050"/>
      <c r="K1567" s="1026"/>
      <c r="L1567" s="1027"/>
    </row>
    <row r="1568" spans="3:12" customFormat="1" ht="13.2" x14ac:dyDescent="0.25">
      <c r="C1568" s="1070" t="str">
        <f>RESUMEN!C87</f>
        <v>03.04.02.02.09</v>
      </c>
      <c r="D1568" s="1914" t="str">
        <f>RESUMEN!D87</f>
        <v xml:space="preserve">        PISO DE CEMENTO SEMIPULIDO Y BRUÑADO CADA 0.90M</v>
      </c>
      <c r="E1568" s="1914"/>
      <c r="F1568" s="1914"/>
      <c r="G1568" s="1914"/>
      <c r="H1568" s="1914"/>
      <c r="I1568" s="1914"/>
      <c r="J1568" s="1914"/>
      <c r="K1568" s="1914"/>
      <c r="L1568" s="1915"/>
    </row>
    <row r="1569" spans="3:12" customFormat="1" ht="13.2" x14ac:dyDescent="0.25">
      <c r="C1569" s="905" t="s">
        <v>1</v>
      </c>
      <c r="D1569" s="1033" t="s">
        <v>2</v>
      </c>
      <c r="E1569" s="906" t="s">
        <v>208</v>
      </c>
      <c r="F1569" s="906" t="s">
        <v>45</v>
      </c>
      <c r="G1569" s="907" t="s">
        <v>52</v>
      </c>
      <c r="H1569" s="907" t="s">
        <v>47</v>
      </c>
      <c r="I1569" s="907" t="s">
        <v>48</v>
      </c>
      <c r="J1569" s="908" t="s">
        <v>49</v>
      </c>
      <c r="K1569" s="909" t="s">
        <v>50</v>
      </c>
      <c r="L1569" s="910" t="s">
        <v>3</v>
      </c>
    </row>
    <row r="1570" spans="3:12" customFormat="1" x14ac:dyDescent="0.25">
      <c r="C1570" s="911"/>
      <c r="D1570" s="1034"/>
      <c r="E1570" s="1035"/>
      <c r="F1570" s="913"/>
      <c r="G1570" s="1769"/>
      <c r="H1570" s="1769"/>
      <c r="I1570" s="915"/>
      <c r="J1570" s="1036"/>
      <c r="K1570" s="917">
        <f>+SUM(J1571:J1610)</f>
        <v>257.96909999999997</v>
      </c>
      <c r="L1570" s="918" t="str">
        <f>+[37]RESUMEN!E26</f>
        <v>m2</v>
      </c>
    </row>
    <row r="1571" spans="3:12" customFormat="1" x14ac:dyDescent="0.25">
      <c r="C1571" s="1055"/>
      <c r="D1571" s="1056"/>
      <c r="E1571" s="896"/>
      <c r="F1571" s="892"/>
      <c r="G1571" s="889"/>
      <c r="H1571" s="1041"/>
      <c r="I1571" s="1042"/>
      <c r="J1571" s="1043"/>
      <c r="K1571" s="1044"/>
      <c r="L1571" s="1045"/>
    </row>
    <row r="1572" spans="3:12" customFormat="1" x14ac:dyDescent="0.25">
      <c r="C1572" s="1060"/>
      <c r="D1572" s="1714" t="s">
        <v>1027</v>
      </c>
      <c r="E1572" s="896"/>
      <c r="F1572" s="892"/>
      <c r="G1572" s="1772" t="s">
        <v>46</v>
      </c>
      <c r="H1572" s="1024"/>
      <c r="I1572" s="1025"/>
      <c r="J1572" s="1050"/>
      <c r="K1572" s="1026"/>
      <c r="L1572" s="1027"/>
    </row>
    <row r="1573" spans="3:12" customFormat="1" x14ac:dyDescent="0.25">
      <c r="C1573" s="1063"/>
      <c r="D1573" s="1712" t="s">
        <v>4732</v>
      </c>
      <c r="E1573" s="896"/>
      <c r="F1573" s="892"/>
      <c r="G1573" s="889"/>
      <c r="H1573" s="1024"/>
      <c r="I1573" s="1025"/>
      <c r="J1573" s="1050"/>
      <c r="K1573" s="1026"/>
      <c r="L1573" s="1027"/>
    </row>
    <row r="1574" spans="3:12" customFormat="1" x14ac:dyDescent="0.25">
      <c r="C1574" s="1063"/>
      <c r="D1574" s="1712"/>
      <c r="E1574" s="896"/>
      <c r="F1574" s="892"/>
      <c r="G1574" s="889"/>
      <c r="H1574" s="1024"/>
      <c r="I1574" s="1025"/>
      <c r="J1574" s="1050"/>
      <c r="K1574" s="1026"/>
      <c r="L1574" s="1027"/>
    </row>
    <row r="1575" spans="3:12" customFormat="1" x14ac:dyDescent="0.25">
      <c r="C1575" s="887"/>
      <c r="D1575" s="745" t="s">
        <v>169</v>
      </c>
      <c r="E1575" s="896" t="s">
        <v>2484</v>
      </c>
      <c r="F1575" s="892">
        <v>1</v>
      </c>
      <c r="G1575" s="889">
        <v>11.037000000000001</v>
      </c>
      <c r="H1575" s="1024"/>
      <c r="I1575" s="1025"/>
      <c r="J1575" s="1050">
        <f>F1575*G1575</f>
        <v>11.037000000000001</v>
      </c>
      <c r="K1575" s="1026"/>
      <c r="L1575" s="1027"/>
    </row>
    <row r="1576" spans="3:12" customFormat="1" x14ac:dyDescent="0.25">
      <c r="C1576" s="887"/>
      <c r="D1576" s="745" t="s">
        <v>200</v>
      </c>
      <c r="E1576" s="896"/>
      <c r="F1576" s="892">
        <v>1</v>
      </c>
      <c r="G1576" s="889">
        <v>34.734999999999999</v>
      </c>
      <c r="H1576" s="1024"/>
      <c r="I1576" s="1025"/>
      <c r="J1576" s="1050">
        <f t="shared" ref="J1576:J1577" si="52">F1576*G1576</f>
        <v>34.734999999999999</v>
      </c>
      <c r="K1576" s="1026"/>
      <c r="L1576" s="1027"/>
    </row>
    <row r="1577" spans="3:12" customFormat="1" x14ac:dyDescent="0.25">
      <c r="C1577" s="887"/>
      <c r="D1577" s="745" t="s">
        <v>203</v>
      </c>
      <c r="E1577" s="896"/>
      <c r="F1577" s="892">
        <v>1</v>
      </c>
      <c r="G1577" s="889">
        <v>10.71</v>
      </c>
      <c r="H1577" s="1024"/>
      <c r="I1577" s="1025"/>
      <c r="J1577" s="1050">
        <f t="shared" si="52"/>
        <v>10.71</v>
      </c>
      <c r="K1577" s="1026"/>
      <c r="L1577" s="1027"/>
    </row>
    <row r="1578" spans="3:12" customFormat="1" x14ac:dyDescent="0.25">
      <c r="C1578" s="887"/>
      <c r="D1578" s="745" t="s">
        <v>582</v>
      </c>
      <c r="E1578" s="896"/>
      <c r="F1578" s="892">
        <v>1</v>
      </c>
      <c r="G1578" s="889">
        <v>13.15</v>
      </c>
      <c r="H1578" s="1024"/>
      <c r="I1578" s="1025"/>
      <c r="J1578" s="1050">
        <f t="shared" ref="J1578" si="53">F1578*G1578</f>
        <v>13.15</v>
      </c>
      <c r="K1578" s="1026"/>
      <c r="L1578" s="1027"/>
    </row>
    <row r="1579" spans="3:12" customFormat="1" x14ac:dyDescent="0.25">
      <c r="C1579" s="887"/>
      <c r="D1579" s="745"/>
      <c r="E1579" s="896"/>
      <c r="F1579" s="892"/>
      <c r="G1579" s="889"/>
      <c r="H1579" s="1024"/>
      <c r="I1579" s="1025"/>
      <c r="J1579" s="1050"/>
      <c r="K1579" s="1026"/>
      <c r="L1579" s="1027"/>
    </row>
    <row r="1580" spans="3:12" customFormat="1" x14ac:dyDescent="0.25">
      <c r="C1580" s="1060"/>
      <c r="D1580" s="1714" t="s">
        <v>1860</v>
      </c>
      <c r="E1580" s="896"/>
      <c r="F1580" s="892"/>
      <c r="G1580" s="1772" t="s">
        <v>46</v>
      </c>
      <c r="H1580" s="1024"/>
      <c r="I1580" s="1025"/>
      <c r="J1580" s="1050"/>
      <c r="K1580" s="1026"/>
      <c r="L1580" s="1027"/>
    </row>
    <row r="1581" spans="3:12" customFormat="1" x14ac:dyDescent="0.25">
      <c r="C1581" s="1063"/>
      <c r="D1581" s="1712" t="s">
        <v>4733</v>
      </c>
      <c r="E1581" s="896"/>
      <c r="F1581" s="892"/>
      <c r="G1581" s="889"/>
      <c r="H1581" s="1024"/>
      <c r="I1581" s="1025"/>
      <c r="J1581" s="1050"/>
      <c r="K1581" s="1026"/>
      <c r="L1581" s="1027"/>
    </row>
    <row r="1582" spans="3:12" customFormat="1" x14ac:dyDescent="0.25">
      <c r="C1582" s="1063"/>
      <c r="D1582" s="1712"/>
      <c r="E1582" s="896"/>
      <c r="F1582" s="892"/>
      <c r="G1582" s="889"/>
      <c r="H1582" s="1024"/>
      <c r="I1582" s="1025"/>
      <c r="J1582" s="1050"/>
      <c r="K1582" s="1026"/>
      <c r="L1582" s="1027"/>
    </row>
    <row r="1583" spans="3:12" customFormat="1" x14ac:dyDescent="0.25">
      <c r="C1583" s="1775"/>
      <c r="D1583" s="745"/>
      <c r="E1583" s="896" t="s">
        <v>2484</v>
      </c>
      <c r="F1583" s="892">
        <v>1</v>
      </c>
      <c r="G1583" s="889">
        <v>2.3574999999999999</v>
      </c>
      <c r="H1583" s="1024"/>
      <c r="I1583" s="1025"/>
      <c r="J1583" s="1050">
        <f>F1583*G1583</f>
        <v>2.3574999999999999</v>
      </c>
      <c r="K1583" s="1026"/>
      <c r="L1583" s="1027"/>
    </row>
    <row r="1584" spans="3:12" customFormat="1" x14ac:dyDescent="0.25">
      <c r="C1584" s="887"/>
      <c r="D1584" s="745" t="s">
        <v>169</v>
      </c>
      <c r="E1584" s="896" t="s">
        <v>2484</v>
      </c>
      <c r="F1584" s="892">
        <v>1</v>
      </c>
      <c r="G1584" s="889">
        <v>13.2225</v>
      </c>
      <c r="H1584" s="1024"/>
      <c r="I1584" s="1025"/>
      <c r="J1584" s="1050">
        <f>F1584*G1584</f>
        <v>13.2225</v>
      </c>
      <c r="K1584" s="1026"/>
      <c r="L1584" s="1027"/>
    </row>
    <row r="1585" spans="3:12" customFormat="1" x14ac:dyDescent="0.25">
      <c r="C1585" s="887"/>
      <c r="D1585" s="745" t="s">
        <v>200</v>
      </c>
      <c r="E1585" s="896"/>
      <c r="F1585" s="892">
        <v>1</v>
      </c>
      <c r="G1585" s="889">
        <v>13.05</v>
      </c>
      <c r="H1585" s="1024"/>
      <c r="I1585" s="1025"/>
      <c r="J1585" s="1050">
        <f t="shared" ref="J1585:J1587" si="54">F1585*G1585</f>
        <v>13.05</v>
      </c>
      <c r="K1585" s="1026"/>
      <c r="L1585" s="1027"/>
    </row>
    <row r="1586" spans="3:12" customFormat="1" x14ac:dyDescent="0.25">
      <c r="C1586" s="1773"/>
      <c r="D1586" s="745" t="s">
        <v>203</v>
      </c>
      <c r="E1586" s="896"/>
      <c r="F1586" s="892">
        <v>1</v>
      </c>
      <c r="G1586" s="889">
        <v>14.196999999999999</v>
      </c>
      <c r="H1586" s="1024"/>
      <c r="I1586" s="1025"/>
      <c r="J1586" s="1050">
        <f t="shared" si="54"/>
        <v>14.196999999999999</v>
      </c>
      <c r="K1586" s="1026"/>
      <c r="L1586" s="1027"/>
    </row>
    <row r="1587" spans="3:12" customFormat="1" x14ac:dyDescent="0.25">
      <c r="C1587" s="1773"/>
      <c r="D1587" s="745" t="s">
        <v>206</v>
      </c>
      <c r="E1587" s="896"/>
      <c r="F1587" s="892">
        <v>1</v>
      </c>
      <c r="G1587" s="889">
        <v>14.028499999999999</v>
      </c>
      <c r="H1587" s="1024"/>
      <c r="I1587" s="1025"/>
      <c r="J1587" s="1050">
        <f t="shared" si="54"/>
        <v>14.028499999999999</v>
      </c>
      <c r="K1587" s="1026"/>
      <c r="L1587" s="1027"/>
    </row>
    <row r="1588" spans="3:12" customFormat="1" x14ac:dyDescent="0.25">
      <c r="C1588" s="1773"/>
      <c r="D1588" s="745"/>
      <c r="E1588" s="896"/>
      <c r="F1588" s="892"/>
      <c r="G1588" s="889"/>
      <c r="H1588" s="1024"/>
      <c r="I1588" s="1025"/>
      <c r="J1588" s="1050"/>
      <c r="K1588" s="1026"/>
      <c r="L1588" s="1027"/>
    </row>
    <row r="1589" spans="3:12" customFormat="1" x14ac:dyDescent="0.25">
      <c r="C1589" s="1060"/>
      <c r="D1589" s="1714" t="s">
        <v>1271</v>
      </c>
      <c r="E1589" s="896"/>
      <c r="F1589" s="892"/>
      <c r="G1589" s="1772" t="s">
        <v>46</v>
      </c>
      <c r="H1589" s="1024"/>
      <c r="I1589" s="1025"/>
      <c r="J1589" s="1050"/>
      <c r="K1589" s="1026"/>
      <c r="L1589" s="1027"/>
    </row>
    <row r="1590" spans="3:12" customFormat="1" x14ac:dyDescent="0.25">
      <c r="C1590" s="1063"/>
      <c r="D1590" s="1712" t="s">
        <v>4734</v>
      </c>
      <c r="E1590" s="896"/>
      <c r="F1590" s="892"/>
      <c r="G1590" s="889"/>
      <c r="H1590" s="1024"/>
      <c r="I1590" s="1025"/>
      <c r="J1590" s="1050"/>
      <c r="K1590" s="1026"/>
      <c r="L1590" s="1027"/>
    </row>
    <row r="1591" spans="3:12" customFormat="1" x14ac:dyDescent="0.25">
      <c r="C1591" s="1063"/>
      <c r="D1591" s="1712"/>
      <c r="E1591" s="896"/>
      <c r="F1591" s="892"/>
      <c r="G1591" s="889"/>
      <c r="H1591" s="1024"/>
      <c r="I1591" s="1025"/>
      <c r="J1591" s="1050"/>
      <c r="K1591" s="1026"/>
      <c r="L1591" s="1027"/>
    </row>
    <row r="1592" spans="3:12" customFormat="1" x14ac:dyDescent="0.25">
      <c r="C1592" s="887"/>
      <c r="D1592" s="745" t="s">
        <v>169</v>
      </c>
      <c r="E1592" s="896" t="s">
        <v>2484</v>
      </c>
      <c r="F1592" s="892">
        <v>1</v>
      </c>
      <c r="G1592" s="889">
        <v>14.609</v>
      </c>
      <c r="H1592" s="1024"/>
      <c r="I1592" s="1025"/>
      <c r="J1592" s="1050">
        <f>F1592*G1592</f>
        <v>14.609</v>
      </c>
      <c r="K1592" s="1026"/>
      <c r="L1592" s="1027"/>
    </row>
    <row r="1593" spans="3:12" customFormat="1" x14ac:dyDescent="0.25">
      <c r="C1593" s="887"/>
      <c r="D1593" s="745" t="s">
        <v>200</v>
      </c>
      <c r="E1593" s="896"/>
      <c r="F1593" s="892">
        <v>1</v>
      </c>
      <c r="G1593" s="889">
        <v>12.7788</v>
      </c>
      <c r="H1593" s="1024"/>
      <c r="I1593" s="1025"/>
      <c r="J1593" s="1050">
        <f t="shared" ref="J1593:J1595" si="55">F1593*G1593</f>
        <v>12.7788</v>
      </c>
      <c r="K1593" s="1026"/>
      <c r="L1593" s="1027"/>
    </row>
    <row r="1594" spans="3:12" customFormat="1" x14ac:dyDescent="0.25">
      <c r="C1594" s="1773"/>
      <c r="D1594" s="745" t="s">
        <v>203</v>
      </c>
      <c r="E1594" s="896"/>
      <c r="F1594" s="892">
        <v>1</v>
      </c>
      <c r="G1594" s="889">
        <v>12.775700000000001</v>
      </c>
      <c r="H1594" s="1024"/>
      <c r="I1594" s="1025"/>
      <c r="J1594" s="1050">
        <f t="shared" si="55"/>
        <v>12.775700000000001</v>
      </c>
      <c r="K1594" s="1026"/>
      <c r="L1594" s="1027"/>
    </row>
    <row r="1595" spans="3:12" customFormat="1" x14ac:dyDescent="0.25">
      <c r="C1595" s="1773"/>
      <c r="D1595" s="745" t="s">
        <v>206</v>
      </c>
      <c r="E1595" s="896"/>
      <c r="F1595" s="892">
        <v>1</v>
      </c>
      <c r="G1595" s="889">
        <v>13.131</v>
      </c>
      <c r="H1595" s="1024"/>
      <c r="I1595" s="1025"/>
      <c r="J1595" s="1050">
        <f t="shared" si="55"/>
        <v>13.131</v>
      </c>
      <c r="K1595" s="1026"/>
      <c r="L1595" s="1027"/>
    </row>
    <row r="1596" spans="3:12" customFormat="1" x14ac:dyDescent="0.25">
      <c r="C1596" s="1773"/>
      <c r="D1596" s="745"/>
      <c r="E1596" s="896"/>
      <c r="F1596" s="892"/>
      <c r="G1596" s="889"/>
      <c r="H1596" s="1024"/>
      <c r="I1596" s="1025"/>
      <c r="J1596" s="1050"/>
      <c r="K1596" s="1026"/>
      <c r="L1596" s="1027"/>
    </row>
    <row r="1597" spans="3:12" customFormat="1" x14ac:dyDescent="0.25">
      <c r="C1597" s="1773"/>
      <c r="D1597" s="1714" t="s">
        <v>2008</v>
      </c>
      <c r="E1597" s="896"/>
      <c r="F1597" s="892"/>
      <c r="G1597" s="1772" t="s">
        <v>46</v>
      </c>
      <c r="H1597" s="1024"/>
      <c r="I1597" s="1025"/>
      <c r="J1597" s="1050"/>
      <c r="K1597" s="1026"/>
      <c r="L1597" s="1027"/>
    </row>
    <row r="1598" spans="3:12" customFormat="1" x14ac:dyDescent="0.25">
      <c r="C1598" s="1060"/>
      <c r="D1598" s="1712" t="s">
        <v>4735</v>
      </c>
      <c r="E1598" s="896"/>
      <c r="F1598" s="892"/>
      <c r="G1598" s="889"/>
      <c r="H1598" s="1024"/>
      <c r="I1598" s="1025"/>
      <c r="J1598" s="1050"/>
      <c r="K1598" s="1026"/>
      <c r="L1598" s="1027"/>
    </row>
    <row r="1599" spans="3:12" customFormat="1" x14ac:dyDescent="0.25">
      <c r="C1599" s="1063"/>
      <c r="D1599" s="1712"/>
      <c r="E1599" s="896"/>
      <c r="F1599" s="892"/>
      <c r="G1599" s="889"/>
      <c r="H1599" s="1024"/>
      <c r="I1599" s="1025"/>
      <c r="J1599" s="1050"/>
      <c r="K1599" s="1026"/>
      <c r="L1599" s="1027"/>
    </row>
    <row r="1600" spans="3:12" customFormat="1" x14ac:dyDescent="0.25">
      <c r="C1600" s="1063"/>
      <c r="D1600" s="745" t="s">
        <v>169</v>
      </c>
      <c r="E1600" s="896" t="s">
        <v>2484</v>
      </c>
      <c r="F1600" s="892">
        <v>1</v>
      </c>
      <c r="G1600" s="889">
        <v>15.548</v>
      </c>
      <c r="H1600" s="1024"/>
      <c r="I1600" s="1025"/>
      <c r="J1600" s="1050">
        <f>F1600*G1600</f>
        <v>15.548</v>
      </c>
      <c r="K1600" s="1026"/>
      <c r="L1600" s="1027"/>
    </row>
    <row r="1601" spans="3:12" customFormat="1" x14ac:dyDescent="0.25">
      <c r="C1601" s="887"/>
      <c r="D1601" s="745" t="s">
        <v>200</v>
      </c>
      <c r="E1601" s="896"/>
      <c r="F1601" s="892">
        <v>1</v>
      </c>
      <c r="G1601" s="889">
        <v>11.840999999999999</v>
      </c>
      <c r="H1601" s="1024"/>
      <c r="I1601" s="1025"/>
      <c r="J1601" s="1050">
        <f t="shared" ref="J1601:J1602" si="56">F1601*G1601</f>
        <v>11.840999999999999</v>
      </c>
      <c r="K1601" s="1026"/>
      <c r="L1601" s="1027"/>
    </row>
    <row r="1602" spans="3:12" customFormat="1" x14ac:dyDescent="0.25">
      <c r="C1602" s="887"/>
      <c r="D1602" s="745" t="s">
        <v>203</v>
      </c>
      <c r="E1602" s="896"/>
      <c r="F1602" s="892">
        <v>1</v>
      </c>
      <c r="G1602" s="889">
        <v>10.68</v>
      </c>
      <c r="H1602" s="1024"/>
      <c r="I1602" s="1025"/>
      <c r="J1602" s="1050">
        <f t="shared" si="56"/>
        <v>10.68</v>
      </c>
      <c r="K1602" s="1026"/>
      <c r="L1602" s="1027"/>
    </row>
    <row r="1603" spans="3:12" customFormat="1" x14ac:dyDescent="0.25">
      <c r="C1603" s="887"/>
      <c r="D1603" s="745"/>
      <c r="E1603" s="896"/>
      <c r="F1603" s="892"/>
      <c r="G1603" s="889"/>
      <c r="H1603" s="1024"/>
      <c r="I1603" s="1025"/>
      <c r="J1603" s="1050"/>
      <c r="K1603" s="1026"/>
      <c r="L1603" s="1027"/>
    </row>
    <row r="1604" spans="3:12" customFormat="1" x14ac:dyDescent="0.25">
      <c r="C1604" s="887"/>
      <c r="D1604" s="1714" t="s">
        <v>1153</v>
      </c>
      <c r="E1604" s="896"/>
      <c r="F1604" s="892"/>
      <c r="G1604" s="1772" t="s">
        <v>46</v>
      </c>
      <c r="H1604" s="1024"/>
      <c r="I1604" s="1025"/>
      <c r="J1604" s="1050"/>
      <c r="K1604" s="1026"/>
      <c r="L1604" s="1027"/>
    </row>
    <row r="1605" spans="3:12" customFormat="1" x14ac:dyDescent="0.25">
      <c r="C1605" s="887"/>
      <c r="D1605" s="1712" t="s">
        <v>4736</v>
      </c>
      <c r="E1605" s="896"/>
      <c r="F1605" s="892"/>
      <c r="G1605" s="889"/>
      <c r="H1605" s="1024"/>
      <c r="I1605" s="1025"/>
      <c r="J1605" s="1050"/>
      <c r="K1605" s="1026"/>
      <c r="L1605" s="1027"/>
    </row>
    <row r="1606" spans="3:12" customFormat="1" x14ac:dyDescent="0.25">
      <c r="C1606" s="887"/>
      <c r="D1606" s="1712"/>
      <c r="E1606" s="896"/>
      <c r="F1606" s="892"/>
      <c r="G1606" s="889"/>
      <c r="H1606" s="1024"/>
      <c r="I1606" s="1025"/>
      <c r="J1606" s="1050"/>
      <c r="K1606" s="1026"/>
      <c r="L1606" s="1027"/>
    </row>
    <row r="1607" spans="3:12" customFormat="1" x14ac:dyDescent="0.25">
      <c r="C1607" s="887"/>
      <c r="D1607" s="745" t="s">
        <v>169</v>
      </c>
      <c r="E1607" s="896" t="s">
        <v>2484</v>
      </c>
      <c r="F1607" s="892">
        <v>1</v>
      </c>
      <c r="G1607" s="889">
        <v>8.3510000000000009</v>
      </c>
      <c r="H1607" s="1024"/>
      <c r="I1607" s="1025"/>
      <c r="J1607" s="1050">
        <f>F1607*G1607</f>
        <v>8.3510000000000009</v>
      </c>
      <c r="K1607" s="1026"/>
      <c r="L1607" s="1027"/>
    </row>
    <row r="1608" spans="3:12" customFormat="1" x14ac:dyDescent="0.25">
      <c r="C1608" s="887"/>
      <c r="D1608" s="745" t="s">
        <v>200</v>
      </c>
      <c r="E1608" s="896"/>
      <c r="F1608" s="892">
        <v>1</v>
      </c>
      <c r="G1608" s="889">
        <v>9.9559999999999995</v>
      </c>
      <c r="H1608" s="1024"/>
      <c r="I1608" s="1025"/>
      <c r="J1608" s="1050">
        <f t="shared" ref="J1608:J1610" si="57">F1608*G1608</f>
        <v>9.9559999999999995</v>
      </c>
      <c r="K1608" s="1026"/>
      <c r="L1608" s="1027"/>
    </row>
    <row r="1609" spans="3:12" customFormat="1" x14ac:dyDescent="0.25">
      <c r="C1609" s="887"/>
      <c r="D1609" s="745" t="s">
        <v>203</v>
      </c>
      <c r="E1609" s="896"/>
      <c r="F1609" s="892">
        <v>1</v>
      </c>
      <c r="G1609" s="889">
        <v>11.859500000000001</v>
      </c>
      <c r="H1609" s="1024"/>
      <c r="I1609" s="1025"/>
      <c r="J1609" s="1050">
        <f t="shared" si="57"/>
        <v>11.859500000000001</v>
      </c>
      <c r="K1609" s="1026"/>
      <c r="L1609" s="1027"/>
    </row>
    <row r="1610" spans="3:12" customFormat="1" x14ac:dyDescent="0.25">
      <c r="C1610" s="887"/>
      <c r="D1610" s="745" t="s">
        <v>206</v>
      </c>
      <c r="E1610" s="896"/>
      <c r="F1610" s="892">
        <v>1</v>
      </c>
      <c r="G1610" s="889">
        <v>9.9515999999999991</v>
      </c>
      <c r="H1610" s="1024"/>
      <c r="I1610" s="1025"/>
      <c r="J1610" s="1050">
        <f t="shared" si="57"/>
        <v>9.9515999999999991</v>
      </c>
      <c r="K1610" s="1026"/>
      <c r="L1610" s="1027"/>
    </row>
    <row r="1611" spans="3:12" customFormat="1" x14ac:dyDescent="0.3">
      <c r="C1611" s="887"/>
      <c r="D1611" s="745"/>
      <c r="E1611" s="896"/>
      <c r="F1611" s="900"/>
      <c r="G1611" s="1735"/>
      <c r="H1611" s="1024"/>
      <c r="I1611" s="1025"/>
      <c r="J1611" s="1050"/>
      <c r="K1611" s="1026"/>
      <c r="L1611" s="1027"/>
    </row>
    <row r="1612" spans="3:12" customFormat="1" ht="13.2" x14ac:dyDescent="0.25">
      <c r="C1612" s="1070" t="str">
        <f>RESUMEN!C88</f>
        <v>03.04.02.02.10</v>
      </c>
      <c r="D1612" s="1914" t="str">
        <f>RESUMEN!D88</f>
        <v xml:space="preserve">        PISO CEMENTO SEMIPULIDO Y BRUÑADO CADA 1M + ENDURECEDOR</v>
      </c>
      <c r="E1612" s="1914"/>
      <c r="F1612" s="1914"/>
      <c r="G1612" s="1914"/>
      <c r="H1612" s="1914"/>
      <c r="I1612" s="1914"/>
      <c r="J1612" s="1914"/>
      <c r="K1612" s="1914"/>
      <c r="L1612" s="1915"/>
    </row>
    <row r="1613" spans="3:12" customFormat="1" ht="13.2" x14ac:dyDescent="0.25">
      <c r="C1613" s="905" t="s">
        <v>1</v>
      </c>
      <c r="D1613" s="1033" t="s">
        <v>2</v>
      </c>
      <c r="E1613" s="906" t="s">
        <v>208</v>
      </c>
      <c r="F1613" s="906" t="s">
        <v>45</v>
      </c>
      <c r="G1613" s="907" t="s">
        <v>52</v>
      </c>
      <c r="H1613" s="907" t="s">
        <v>47</v>
      </c>
      <c r="I1613" s="907" t="s">
        <v>48</v>
      </c>
      <c r="J1613" s="908" t="s">
        <v>49</v>
      </c>
      <c r="K1613" s="909" t="s">
        <v>50</v>
      </c>
      <c r="L1613" s="910" t="s">
        <v>3</v>
      </c>
    </row>
    <row r="1614" spans="3:12" customFormat="1" x14ac:dyDescent="0.25">
      <c r="C1614" s="911"/>
      <c r="D1614" s="1034"/>
      <c r="E1614" s="1035"/>
      <c r="F1614" s="913"/>
      <c r="G1614" s="1774"/>
      <c r="H1614" s="1774"/>
      <c r="I1614" s="915"/>
      <c r="J1614" s="1036"/>
      <c r="K1614" s="917">
        <f>+SUM(J1615:J1660)</f>
        <v>197.25750000000005</v>
      </c>
      <c r="L1614" s="918" t="str">
        <f>+[37]RESUMEN!E70</f>
        <v>m2</v>
      </c>
    </row>
    <row r="1615" spans="3:12" customFormat="1" x14ac:dyDescent="0.25">
      <c r="C1615" s="1055"/>
      <c r="D1615" s="1056"/>
      <c r="E1615" s="896"/>
      <c r="F1615" s="892"/>
      <c r="G1615" s="889"/>
      <c r="H1615" s="1041"/>
      <c r="I1615" s="1042"/>
      <c r="J1615" s="1043"/>
      <c r="K1615" s="1044"/>
      <c r="L1615" s="1045"/>
    </row>
    <row r="1616" spans="3:12" customFormat="1" x14ac:dyDescent="0.3">
      <c r="C1616" s="1060"/>
      <c r="D1616" s="1714" t="s">
        <v>169</v>
      </c>
      <c r="E1616" s="1079"/>
      <c r="F1616" s="737"/>
      <c r="G1616" s="1772" t="s">
        <v>46</v>
      </c>
      <c r="H1616" s="1024"/>
      <c r="I1616" s="1025"/>
      <c r="J1616" s="1050"/>
      <c r="K1616" s="1026"/>
      <c r="L1616" s="1027"/>
    </row>
    <row r="1617" spans="3:12" customFormat="1" x14ac:dyDescent="0.3">
      <c r="C1617" s="1080"/>
      <c r="D1617" s="1712" t="s">
        <v>925</v>
      </c>
      <c r="E1617" s="1079"/>
      <c r="F1617" s="737"/>
      <c r="G1617" s="1735"/>
      <c r="H1617" s="1024"/>
      <c r="I1617" s="1025"/>
      <c r="J1617" s="1049"/>
      <c r="K1617" s="1026"/>
      <c r="L1617" s="1027"/>
    </row>
    <row r="1618" spans="3:12" customFormat="1" x14ac:dyDescent="0.3">
      <c r="C1618" s="887" t="s">
        <v>958</v>
      </c>
      <c r="D1618" s="745" t="s">
        <v>329</v>
      </c>
      <c r="E1618" s="881" t="s">
        <v>129</v>
      </c>
      <c r="F1618" s="737">
        <v>1</v>
      </c>
      <c r="G1618" s="1735">
        <v>2.5299999999999998</v>
      </c>
      <c r="H1618" s="1024"/>
      <c r="I1618" s="1025"/>
      <c r="J1618" s="1049">
        <f t="shared" ref="J1618:J1619" si="58">F1618*G1618</f>
        <v>2.5299999999999998</v>
      </c>
      <c r="K1618" s="1026"/>
      <c r="L1618" s="1027"/>
    </row>
    <row r="1619" spans="3:12" customFormat="1" x14ac:dyDescent="0.3">
      <c r="C1619" s="887" t="s">
        <v>948</v>
      </c>
      <c r="D1619" s="745" t="s">
        <v>4739</v>
      </c>
      <c r="E1619" s="881" t="s">
        <v>129</v>
      </c>
      <c r="F1619" s="737">
        <v>1</v>
      </c>
      <c r="G1619" s="1735">
        <v>9.09</v>
      </c>
      <c r="H1619" s="1024"/>
      <c r="I1619" s="1025"/>
      <c r="J1619" s="1049">
        <f t="shared" si="58"/>
        <v>9.09</v>
      </c>
      <c r="K1619" s="1026"/>
      <c r="L1619" s="1027"/>
    </row>
    <row r="1620" spans="3:12" customFormat="1" x14ac:dyDescent="0.3">
      <c r="C1620" s="1081"/>
      <c r="D1620" s="1714" t="s">
        <v>169</v>
      </c>
      <c r="E1620" s="1082"/>
      <c r="F1620" s="737"/>
      <c r="G1620" s="1735"/>
      <c r="H1620" s="1024"/>
      <c r="I1620" s="1025"/>
      <c r="J1620" s="1049"/>
      <c r="K1620" s="1026"/>
      <c r="L1620" s="1027"/>
    </row>
    <row r="1621" spans="3:12" customFormat="1" x14ac:dyDescent="0.3">
      <c r="C1621" s="1081"/>
      <c r="D1621" s="1712" t="s">
        <v>1021</v>
      </c>
      <c r="E1621" s="1082"/>
      <c r="F1621" s="737"/>
      <c r="G1621" s="1735"/>
      <c r="H1621" s="1024"/>
      <c r="I1621" s="1025"/>
      <c r="J1621" s="1049"/>
      <c r="K1621" s="1026"/>
      <c r="L1621" s="1027"/>
    </row>
    <row r="1622" spans="3:12" customFormat="1" x14ac:dyDescent="0.3">
      <c r="C1622" s="887" t="s">
        <v>1033</v>
      </c>
      <c r="D1622" s="745" t="s">
        <v>1034</v>
      </c>
      <c r="E1622" s="881" t="s">
        <v>129</v>
      </c>
      <c r="F1622" s="890">
        <v>1</v>
      </c>
      <c r="G1622" s="1735">
        <v>12.91</v>
      </c>
      <c r="H1622" s="1024"/>
      <c r="I1622" s="1025"/>
      <c r="J1622" s="1049">
        <f>F1622*G1622</f>
        <v>12.91</v>
      </c>
      <c r="K1622" s="1026"/>
      <c r="L1622" s="1027"/>
    </row>
    <row r="1623" spans="3:12" customFormat="1" x14ac:dyDescent="0.25">
      <c r="C1623" s="1081"/>
      <c r="D1623" s="1714" t="s">
        <v>169</v>
      </c>
      <c r="E1623" s="1082"/>
      <c r="F1623" s="1083"/>
      <c r="G1623" s="1735"/>
      <c r="H1623" s="1024"/>
      <c r="I1623" s="1025"/>
      <c r="J1623" s="1049"/>
      <c r="K1623" s="1026"/>
      <c r="L1623" s="1027"/>
    </row>
    <row r="1624" spans="3:12" customFormat="1" x14ac:dyDescent="0.25">
      <c r="C1624" s="1081"/>
      <c r="D1624" s="1712" t="s">
        <v>1102</v>
      </c>
      <c r="E1624" s="1019"/>
      <c r="F1624" s="1074"/>
      <c r="G1624" s="1735"/>
      <c r="H1624" s="1024"/>
      <c r="I1624" s="1025"/>
      <c r="J1624" s="1049"/>
      <c r="K1624" s="1026"/>
      <c r="L1624" s="1027"/>
    </row>
    <row r="1625" spans="3:12" customFormat="1" x14ac:dyDescent="0.3">
      <c r="C1625" s="887" t="s">
        <v>1148</v>
      </c>
      <c r="D1625" s="745" t="s">
        <v>1034</v>
      </c>
      <c r="E1625" s="881" t="s">
        <v>129</v>
      </c>
      <c r="F1625" s="737">
        <v>1</v>
      </c>
      <c r="G1625" s="1735">
        <v>16.62</v>
      </c>
      <c r="H1625" s="1024"/>
      <c r="I1625" s="1025"/>
      <c r="J1625" s="1049">
        <f>F1625*G1625</f>
        <v>16.62</v>
      </c>
      <c r="K1625" s="1026"/>
      <c r="L1625" s="1027"/>
    </row>
    <row r="1626" spans="3:12" customFormat="1" x14ac:dyDescent="0.3">
      <c r="C1626" s="887" t="s">
        <v>1142</v>
      </c>
      <c r="D1626" s="745" t="s">
        <v>4739</v>
      </c>
      <c r="E1626" s="881" t="s">
        <v>129</v>
      </c>
      <c r="F1626" s="737">
        <v>1</v>
      </c>
      <c r="G1626" s="1735">
        <v>7.13</v>
      </c>
      <c r="H1626" s="1024"/>
      <c r="I1626" s="1025"/>
      <c r="J1626" s="1049">
        <f>F1626*G1626</f>
        <v>7.13</v>
      </c>
      <c r="K1626" s="1026"/>
      <c r="L1626" s="1027"/>
    </row>
    <row r="1627" spans="3:12" customFormat="1" x14ac:dyDescent="0.25">
      <c r="C1627" s="1081"/>
      <c r="D1627" s="1714" t="s">
        <v>169</v>
      </c>
      <c r="E1627" s="881"/>
      <c r="F1627" s="1064"/>
      <c r="G1627" s="1735"/>
      <c r="H1627" s="1024"/>
      <c r="I1627" s="1025"/>
      <c r="J1627" s="1049"/>
      <c r="K1627" s="1026"/>
      <c r="L1627" s="1027"/>
    </row>
    <row r="1628" spans="3:12" customFormat="1" x14ac:dyDescent="0.25">
      <c r="C1628" s="1081"/>
      <c r="D1628" s="1712" t="s">
        <v>1253</v>
      </c>
      <c r="E1628" s="881"/>
      <c r="F1628" s="1064"/>
      <c r="G1628" s="1735"/>
      <c r="H1628" s="1024"/>
      <c r="I1628" s="1025"/>
      <c r="J1628" s="1049"/>
      <c r="K1628" s="1026"/>
      <c r="L1628" s="1027"/>
    </row>
    <row r="1629" spans="3:12" customFormat="1" x14ac:dyDescent="0.3">
      <c r="C1629" s="887" t="s">
        <v>1151</v>
      </c>
      <c r="D1629" s="745" t="s">
        <v>4739</v>
      </c>
      <c r="E1629" s="881" t="s">
        <v>129</v>
      </c>
      <c r="F1629" s="737">
        <v>1</v>
      </c>
      <c r="G1629" s="1735">
        <v>10.32</v>
      </c>
      <c r="H1629" s="1024"/>
      <c r="I1629" s="1025"/>
      <c r="J1629" s="1049">
        <f>F1629*G1629</f>
        <v>10.32</v>
      </c>
      <c r="K1629" s="1026"/>
      <c r="L1629" s="1027"/>
    </row>
    <row r="1630" spans="3:12" customFormat="1" x14ac:dyDescent="0.25">
      <c r="C1630" s="1081"/>
      <c r="D1630" s="1714" t="s">
        <v>169</v>
      </c>
      <c r="E1630" s="881"/>
      <c r="F1630" s="1064"/>
      <c r="G1630" s="1735"/>
      <c r="H1630" s="1024"/>
      <c r="I1630" s="1025"/>
      <c r="J1630" s="1049"/>
      <c r="K1630" s="1026"/>
      <c r="L1630" s="1027"/>
    </row>
    <row r="1631" spans="3:12" customFormat="1" x14ac:dyDescent="0.25">
      <c r="C1631" s="1081"/>
      <c r="D1631" s="1712" t="s">
        <v>1385</v>
      </c>
      <c r="E1631" s="881"/>
      <c r="F1631" s="1064"/>
      <c r="G1631" s="1735"/>
      <c r="H1631" s="1024"/>
      <c r="I1631" s="1025"/>
      <c r="J1631" s="1049"/>
      <c r="K1631" s="1026"/>
      <c r="L1631" s="1027"/>
    </row>
    <row r="1632" spans="3:12" customFormat="1" x14ac:dyDescent="0.3">
      <c r="C1632" s="887" t="s">
        <v>1239</v>
      </c>
      <c r="D1632" s="745" t="s">
        <v>4739</v>
      </c>
      <c r="E1632" s="881" t="s">
        <v>129</v>
      </c>
      <c r="F1632" s="737">
        <v>1</v>
      </c>
      <c r="G1632" s="1735">
        <v>10.34</v>
      </c>
      <c r="H1632" s="1024"/>
      <c r="I1632" s="1025"/>
      <c r="J1632" s="1049">
        <f>F1632*G1632</f>
        <v>10.34</v>
      </c>
      <c r="K1632" s="1026"/>
      <c r="L1632" s="1027"/>
    </row>
    <row r="1633" spans="3:12" customFormat="1" x14ac:dyDescent="0.3">
      <c r="C1633" s="887" t="s">
        <v>1225</v>
      </c>
      <c r="D1633" s="745" t="s">
        <v>1226</v>
      </c>
      <c r="E1633" s="881" t="s">
        <v>129</v>
      </c>
      <c r="F1633" s="737">
        <v>1</v>
      </c>
      <c r="G1633" s="1735">
        <v>6.46</v>
      </c>
      <c r="H1633" s="1024"/>
      <c r="I1633" s="1025"/>
      <c r="J1633" s="1049">
        <f>F1633*G1633</f>
        <v>6.46</v>
      </c>
      <c r="K1633" s="1026"/>
      <c r="L1633" s="1027"/>
    </row>
    <row r="1634" spans="3:12" customFormat="1" x14ac:dyDescent="0.25">
      <c r="C1634" s="1081"/>
      <c r="D1634" s="1714" t="s">
        <v>200</v>
      </c>
      <c r="E1634" s="881"/>
      <c r="F1634" s="1064"/>
      <c r="G1634" s="1735"/>
      <c r="H1634" s="1024"/>
      <c r="I1634" s="1025"/>
      <c r="J1634" s="1049"/>
      <c r="K1634" s="1026"/>
      <c r="L1634" s="1027"/>
    </row>
    <row r="1635" spans="3:12" customFormat="1" x14ac:dyDescent="0.25">
      <c r="C1635" s="1081"/>
      <c r="D1635" s="1712" t="s">
        <v>1510</v>
      </c>
      <c r="E1635" s="881"/>
      <c r="F1635" s="1064"/>
      <c r="G1635" s="1735"/>
      <c r="H1635" s="1024"/>
      <c r="I1635" s="1025"/>
      <c r="J1635" s="1049"/>
      <c r="K1635" s="1026"/>
      <c r="L1635" s="1027"/>
    </row>
    <row r="1636" spans="3:12" customFormat="1" x14ac:dyDescent="0.3">
      <c r="C1636" s="887" t="s">
        <v>1520</v>
      </c>
      <c r="D1636" s="745" t="s">
        <v>4739</v>
      </c>
      <c r="E1636" s="881" t="s">
        <v>129</v>
      </c>
      <c r="F1636" s="737">
        <v>1</v>
      </c>
      <c r="G1636" s="1735">
        <v>10.185</v>
      </c>
      <c r="H1636" s="1024"/>
      <c r="I1636" s="1025"/>
      <c r="J1636" s="1049">
        <f>F1636*G1636</f>
        <v>10.185</v>
      </c>
      <c r="K1636" s="1026"/>
      <c r="L1636" s="1027"/>
    </row>
    <row r="1637" spans="3:12" customFormat="1" x14ac:dyDescent="0.25">
      <c r="C1637" s="1081"/>
      <c r="D1637" s="1714" t="s">
        <v>200</v>
      </c>
      <c r="E1637" s="881"/>
      <c r="F1637" s="1064"/>
      <c r="G1637" s="1735"/>
      <c r="H1637" s="1024"/>
      <c r="I1637" s="1025"/>
      <c r="J1637" s="1049"/>
      <c r="K1637" s="1026"/>
      <c r="L1637" s="1027"/>
    </row>
    <row r="1638" spans="3:12" customFormat="1" x14ac:dyDescent="0.25">
      <c r="C1638" s="1081"/>
      <c r="D1638" s="1712" t="s">
        <v>1511</v>
      </c>
      <c r="E1638" s="881"/>
      <c r="F1638" s="1064"/>
      <c r="G1638" s="1735"/>
      <c r="H1638" s="1024"/>
      <c r="I1638" s="1025"/>
      <c r="J1638" s="1049"/>
      <c r="K1638" s="1026"/>
      <c r="L1638" s="1027"/>
    </row>
    <row r="1639" spans="3:12" customFormat="1" x14ac:dyDescent="0.3">
      <c r="C1639" s="887" t="s">
        <v>1528</v>
      </c>
      <c r="D1639" s="745" t="s">
        <v>4739</v>
      </c>
      <c r="E1639" s="881" t="s">
        <v>129</v>
      </c>
      <c r="F1639" s="737">
        <v>1</v>
      </c>
      <c r="G1639" s="1735">
        <v>10.105</v>
      </c>
      <c r="H1639" s="1024"/>
      <c r="I1639" s="1025"/>
      <c r="J1639" s="1049">
        <f>F1639*G1639</f>
        <v>10.105</v>
      </c>
      <c r="K1639" s="1026"/>
      <c r="L1639" s="1027"/>
    </row>
    <row r="1640" spans="3:12" customFormat="1" x14ac:dyDescent="0.25">
      <c r="C1640" s="1081"/>
      <c r="D1640" s="1714" t="s">
        <v>200</v>
      </c>
      <c r="E1640" s="881"/>
      <c r="F1640" s="1064"/>
      <c r="G1640" s="1735"/>
      <c r="H1640" s="1024"/>
      <c r="I1640" s="1025"/>
      <c r="J1640" s="1049"/>
      <c r="K1640" s="1026"/>
      <c r="L1640" s="1027"/>
    </row>
    <row r="1641" spans="3:12" customFormat="1" x14ac:dyDescent="0.25">
      <c r="C1641" s="1081"/>
      <c r="D1641" s="1712" t="s">
        <v>1639</v>
      </c>
      <c r="E1641" s="881"/>
      <c r="F1641" s="1064"/>
      <c r="G1641" s="1735"/>
      <c r="H1641" s="1024"/>
      <c r="I1641" s="1025"/>
      <c r="J1641" s="1049"/>
      <c r="K1641" s="1026"/>
      <c r="L1641" s="1027"/>
    </row>
    <row r="1642" spans="3:12" customFormat="1" x14ac:dyDescent="0.3">
      <c r="C1642" s="887" t="s">
        <v>1616</v>
      </c>
      <c r="D1642" s="745" t="s">
        <v>351</v>
      </c>
      <c r="E1642" s="881" t="s">
        <v>129</v>
      </c>
      <c r="F1642" s="900">
        <v>1</v>
      </c>
      <c r="G1642" s="1735">
        <v>12.0375</v>
      </c>
      <c r="H1642" s="1024"/>
      <c r="I1642" s="1025"/>
      <c r="J1642" s="1049">
        <f>F1642*G1642</f>
        <v>12.0375</v>
      </c>
      <c r="K1642" s="1026"/>
      <c r="L1642" s="1027"/>
    </row>
    <row r="1643" spans="3:12" customFormat="1" x14ac:dyDescent="0.3">
      <c r="C1643" s="1081"/>
      <c r="D1643" s="1714" t="s">
        <v>200</v>
      </c>
      <c r="E1643" s="881"/>
      <c r="F1643" s="900"/>
      <c r="G1643" s="1735"/>
      <c r="H1643" s="1024"/>
      <c r="I1643" s="1025"/>
      <c r="J1643" s="1049"/>
      <c r="K1643" s="1026"/>
      <c r="L1643" s="1027"/>
    </row>
    <row r="1644" spans="3:12" customFormat="1" x14ac:dyDescent="0.3">
      <c r="C1644" s="1081"/>
      <c r="D1644" s="1712" t="s">
        <v>1685</v>
      </c>
      <c r="E1644" s="881"/>
      <c r="F1644" s="737"/>
      <c r="G1644" s="1735"/>
      <c r="H1644" s="1024"/>
      <c r="I1644" s="1025"/>
      <c r="J1644" s="1049"/>
      <c r="K1644" s="1026"/>
      <c r="L1644" s="1027"/>
    </row>
    <row r="1645" spans="3:12" customFormat="1" x14ac:dyDescent="0.25">
      <c r="C1645" s="887" t="s">
        <v>1678</v>
      </c>
      <c r="D1645" s="745" t="s">
        <v>351</v>
      </c>
      <c r="E1645" s="881" t="s">
        <v>129</v>
      </c>
      <c r="F1645" s="901">
        <v>1</v>
      </c>
      <c r="G1645" s="1735">
        <v>16.625</v>
      </c>
      <c r="H1645" s="1024"/>
      <c r="I1645" s="1025"/>
      <c r="J1645" s="1049">
        <f>F1645*G1645</f>
        <v>16.625</v>
      </c>
      <c r="K1645" s="1026"/>
      <c r="L1645" s="1027"/>
    </row>
    <row r="1646" spans="3:12" customFormat="1" x14ac:dyDescent="0.25">
      <c r="C1646" s="887" t="s">
        <v>1679</v>
      </c>
      <c r="D1646" s="745" t="s">
        <v>4739</v>
      </c>
      <c r="E1646" s="881" t="s">
        <v>129</v>
      </c>
      <c r="F1646" s="892">
        <v>1</v>
      </c>
      <c r="G1646" s="1735">
        <v>10.324999999999999</v>
      </c>
      <c r="H1646" s="1024"/>
      <c r="I1646" s="1025"/>
      <c r="J1646" s="1049">
        <f>F1646*G1646</f>
        <v>10.324999999999999</v>
      </c>
      <c r="K1646" s="1026"/>
      <c r="L1646" s="1027"/>
    </row>
    <row r="1647" spans="3:12" customFormat="1" x14ac:dyDescent="0.25">
      <c r="C1647" s="1081"/>
      <c r="D1647" s="1714" t="s">
        <v>200</v>
      </c>
      <c r="E1647" s="881"/>
      <c r="F1647" s="1064"/>
      <c r="G1647" s="1735"/>
      <c r="H1647" s="1024"/>
      <c r="I1647" s="1025"/>
      <c r="J1647" s="1049"/>
      <c r="K1647" s="1026"/>
      <c r="L1647" s="1027"/>
    </row>
    <row r="1648" spans="3:12" customFormat="1" x14ac:dyDescent="0.25">
      <c r="C1648" s="1081"/>
      <c r="D1648" s="1712" t="s">
        <v>1692</v>
      </c>
      <c r="E1648" s="881"/>
      <c r="F1648" s="1064"/>
      <c r="G1648" s="1735"/>
      <c r="H1648" s="1024"/>
      <c r="I1648" s="1025"/>
      <c r="J1648" s="1049"/>
      <c r="K1648" s="1026"/>
      <c r="L1648" s="1027"/>
    </row>
    <row r="1649" spans="2:13" customFormat="1" x14ac:dyDescent="0.3">
      <c r="C1649" s="887" t="s">
        <v>1699</v>
      </c>
      <c r="D1649" s="745" t="s">
        <v>4739</v>
      </c>
      <c r="E1649" s="881" t="s">
        <v>129</v>
      </c>
      <c r="F1649" s="737">
        <v>1</v>
      </c>
      <c r="G1649" s="1735">
        <v>10.34</v>
      </c>
      <c r="H1649" s="1024"/>
      <c r="I1649" s="1025"/>
      <c r="J1649" s="1049">
        <f t="shared" ref="J1649" si="59">F1649*G1649</f>
        <v>10.34</v>
      </c>
      <c r="K1649" s="1026"/>
      <c r="L1649" s="1027"/>
    </row>
    <row r="1650" spans="2:13" customFormat="1" x14ac:dyDescent="0.25">
      <c r="C1650" s="1081"/>
      <c r="D1650" s="1714" t="s">
        <v>203</v>
      </c>
      <c r="E1650" s="881"/>
      <c r="F1650" s="1064"/>
      <c r="G1650" s="1735"/>
      <c r="H1650" s="1024"/>
      <c r="I1650" s="1025"/>
      <c r="J1650" s="1049"/>
      <c r="K1650" s="1026"/>
      <c r="L1650" s="1027"/>
    </row>
    <row r="1651" spans="2:13" customFormat="1" x14ac:dyDescent="0.25">
      <c r="C1651" s="1081"/>
      <c r="D1651" s="1712" t="s">
        <v>1798</v>
      </c>
      <c r="E1651" s="881"/>
      <c r="F1651" s="1064"/>
      <c r="G1651" s="1735"/>
      <c r="H1651" s="1024"/>
      <c r="I1651" s="1025"/>
      <c r="J1651" s="1049"/>
      <c r="K1651" s="1026"/>
      <c r="L1651" s="1027"/>
    </row>
    <row r="1652" spans="2:13" customFormat="1" x14ac:dyDescent="0.3">
      <c r="C1652" s="887" t="s">
        <v>1831</v>
      </c>
      <c r="D1652" s="745" t="s">
        <v>4739</v>
      </c>
      <c r="E1652" s="881" t="s">
        <v>129</v>
      </c>
      <c r="F1652" s="737">
        <v>1</v>
      </c>
      <c r="G1652" s="1735">
        <v>10.33</v>
      </c>
      <c r="H1652" s="1024"/>
      <c r="I1652" s="1025"/>
      <c r="J1652" s="1049">
        <f t="shared" ref="J1652" si="60">F1652*G1652</f>
        <v>10.33</v>
      </c>
      <c r="K1652" s="1026"/>
      <c r="L1652" s="1027"/>
    </row>
    <row r="1653" spans="2:13" customFormat="1" x14ac:dyDescent="0.3">
      <c r="C1653" s="887" t="s">
        <v>1829</v>
      </c>
      <c r="D1653" s="745" t="s">
        <v>351</v>
      </c>
      <c r="E1653" s="881" t="s">
        <v>129</v>
      </c>
      <c r="F1653" s="737">
        <v>1</v>
      </c>
      <c r="G1653" s="1735">
        <v>16.62</v>
      </c>
      <c r="H1653" s="1024"/>
      <c r="I1653" s="1025"/>
      <c r="J1653" s="1049">
        <f t="shared" ref="J1653" si="61">F1653*G1653</f>
        <v>16.62</v>
      </c>
      <c r="K1653" s="1026"/>
      <c r="L1653" s="1027"/>
    </row>
    <row r="1654" spans="2:13" customFormat="1" x14ac:dyDescent="0.25">
      <c r="C1654" s="1081"/>
      <c r="D1654" s="1714" t="s">
        <v>203</v>
      </c>
      <c r="E1654" s="881"/>
      <c r="F1654" s="1064"/>
      <c r="G1654" s="1735"/>
      <c r="H1654" s="1024"/>
      <c r="I1654" s="1025"/>
      <c r="J1654" s="1049"/>
      <c r="K1654" s="1026"/>
      <c r="L1654" s="1027"/>
    </row>
    <row r="1655" spans="2:13" customFormat="1" x14ac:dyDescent="0.25">
      <c r="C1655" s="1081"/>
      <c r="D1655" s="1712" t="s">
        <v>1844</v>
      </c>
      <c r="E1655" s="881"/>
      <c r="F1655" s="1064"/>
      <c r="G1655" s="1735"/>
      <c r="H1655" s="1024"/>
      <c r="I1655" s="1025"/>
      <c r="J1655" s="1049"/>
      <c r="K1655" s="1026"/>
      <c r="L1655" s="1027"/>
    </row>
    <row r="1656" spans="2:13" customFormat="1" x14ac:dyDescent="0.3">
      <c r="C1656" s="887" t="s">
        <v>1878</v>
      </c>
      <c r="D1656" s="745" t="s">
        <v>4739</v>
      </c>
      <c r="E1656" s="881" t="s">
        <v>129</v>
      </c>
      <c r="F1656" s="737">
        <v>1</v>
      </c>
      <c r="G1656" s="1735">
        <v>9.99</v>
      </c>
      <c r="H1656" s="1024"/>
      <c r="I1656" s="1025"/>
      <c r="J1656" s="1049">
        <f t="shared" ref="J1656:J1657" si="62">F1656*G1656</f>
        <v>9.99</v>
      </c>
      <c r="K1656" s="1026"/>
      <c r="L1656" s="1027"/>
    </row>
    <row r="1657" spans="2:13" customFormat="1" x14ac:dyDescent="0.3">
      <c r="C1657" s="887" t="s">
        <v>1879</v>
      </c>
      <c r="D1657" s="745" t="s">
        <v>351</v>
      </c>
      <c r="E1657" s="881" t="s">
        <v>129</v>
      </c>
      <c r="F1657" s="737">
        <v>1</v>
      </c>
      <c r="G1657" s="1735">
        <v>11.96</v>
      </c>
      <c r="H1657" s="1024"/>
      <c r="I1657" s="1025"/>
      <c r="J1657" s="1049">
        <f t="shared" si="62"/>
        <v>11.96</v>
      </c>
      <c r="K1657" s="1026"/>
      <c r="L1657" s="1027"/>
    </row>
    <row r="1658" spans="2:13" customFormat="1" x14ac:dyDescent="0.25">
      <c r="C1658" s="1081"/>
      <c r="D1658" s="1714" t="s">
        <v>203</v>
      </c>
      <c r="E1658" s="881"/>
      <c r="F1658" s="1064"/>
      <c r="G1658" s="1735"/>
      <c r="H1658" s="1024"/>
      <c r="I1658" s="1025"/>
      <c r="J1658" s="1049"/>
      <c r="K1658" s="1026"/>
      <c r="L1658" s="1027"/>
    </row>
    <row r="1659" spans="2:13" customFormat="1" x14ac:dyDescent="0.25">
      <c r="C1659" s="1081"/>
      <c r="D1659" s="1712" t="s">
        <v>1929</v>
      </c>
      <c r="E1659" s="881"/>
      <c r="F1659" s="1064"/>
      <c r="G1659" s="1735"/>
      <c r="H1659" s="1024"/>
      <c r="I1659" s="1025"/>
      <c r="J1659" s="1049"/>
      <c r="K1659" s="1026"/>
      <c r="L1659" s="1027"/>
    </row>
    <row r="1660" spans="2:13" customFormat="1" x14ac:dyDescent="0.3">
      <c r="C1660" s="887" t="s">
        <v>1909</v>
      </c>
      <c r="D1660" s="745" t="s">
        <v>1226</v>
      </c>
      <c r="E1660" s="881" t="s">
        <v>129</v>
      </c>
      <c r="F1660" s="737">
        <v>1</v>
      </c>
      <c r="G1660" s="1735">
        <v>3.34</v>
      </c>
      <c r="H1660" s="1024"/>
      <c r="I1660" s="1025"/>
      <c r="J1660" s="1049">
        <f t="shared" ref="J1660" si="63">F1660*G1660</f>
        <v>3.34</v>
      </c>
      <c r="K1660" s="1026"/>
      <c r="L1660" s="1027"/>
    </row>
    <row r="1661" spans="2:13" customFormat="1" x14ac:dyDescent="0.25">
      <c r="C1661" s="887"/>
      <c r="D1661" s="745"/>
      <c r="E1661" s="896"/>
      <c r="F1661" s="892"/>
      <c r="G1661" s="889"/>
      <c r="H1661" s="1024"/>
      <c r="I1661" s="1025"/>
      <c r="J1661" s="1050"/>
      <c r="K1661" s="1026"/>
      <c r="L1661" s="1027"/>
    </row>
    <row r="1662" spans="2:13" x14ac:dyDescent="0.25">
      <c r="B1662" s="1018"/>
      <c r="C1662" s="1031" t="str">
        <f>RESUMEN!C89</f>
        <v>03.04.02.03</v>
      </c>
      <c r="D1662" s="1943" t="str">
        <f>RESUMEN!D89</f>
        <v>OTROS</v>
      </c>
      <c r="E1662" s="1943"/>
      <c r="F1662" s="1943"/>
      <c r="G1662" s="1943"/>
      <c r="H1662" s="1943"/>
      <c r="I1662" s="1943"/>
      <c r="J1662" s="1943"/>
      <c r="K1662" s="1943"/>
      <c r="L1662" s="1944"/>
      <c r="M1662" s="676"/>
    </row>
    <row r="1663" spans="2:13" x14ac:dyDescent="0.25">
      <c r="B1663" s="1018"/>
      <c r="C1663" s="1070" t="str">
        <f>RESUMEN!C90</f>
        <v>03.04.02.03.01</v>
      </c>
      <c r="D1663" s="1914" t="str">
        <f>RESUMEN!D90</f>
        <v>PISO VINILICO FLEXIBLE EN ROLLO 2 mm</v>
      </c>
      <c r="E1663" s="1914"/>
      <c r="F1663" s="1914"/>
      <c r="G1663" s="1914"/>
      <c r="H1663" s="1914"/>
      <c r="I1663" s="1914"/>
      <c r="J1663" s="1914"/>
      <c r="K1663" s="1914"/>
      <c r="L1663" s="1915"/>
      <c r="M1663" s="676"/>
    </row>
    <row r="1664" spans="2:13" x14ac:dyDescent="0.25">
      <c r="B1664" s="1018"/>
      <c r="C1664" s="905" t="s">
        <v>1</v>
      </c>
      <c r="D1664" s="1033" t="s">
        <v>2</v>
      </c>
      <c r="E1664" s="906" t="s">
        <v>208</v>
      </c>
      <c r="F1664" s="906" t="s">
        <v>45</v>
      </c>
      <c r="G1664" s="907" t="s">
        <v>52</v>
      </c>
      <c r="H1664" s="907" t="s">
        <v>47</v>
      </c>
      <c r="I1664" s="907" t="s">
        <v>48</v>
      </c>
      <c r="J1664" s="908" t="s">
        <v>49</v>
      </c>
      <c r="K1664" s="909" t="s">
        <v>50</v>
      </c>
      <c r="L1664" s="910" t="s">
        <v>3</v>
      </c>
      <c r="M1664" s="676"/>
    </row>
    <row r="1665" spans="2:13" x14ac:dyDescent="0.25">
      <c r="B1665" s="1018"/>
      <c r="C1665" s="911"/>
      <c r="D1665" s="1034"/>
      <c r="E1665" s="1035"/>
      <c r="F1665" s="913"/>
      <c r="G1665" s="1696"/>
      <c r="H1665" s="914"/>
      <c r="I1665" s="915"/>
      <c r="J1665" s="1036"/>
      <c r="K1665" s="917">
        <f>SUM(J1666:J1779)</f>
        <v>1609.9499999999998</v>
      </c>
      <c r="L1665" s="918" t="str">
        <f>+[37]RESUMEN!E85</f>
        <v>m2</v>
      </c>
      <c r="M1665" s="676"/>
    </row>
    <row r="1666" spans="2:13" x14ac:dyDescent="0.25">
      <c r="B1666" s="1018"/>
      <c r="C1666" s="1046"/>
      <c r="D1666" s="1077"/>
      <c r="E1666" s="1078"/>
      <c r="F1666" s="1047"/>
      <c r="G1666" s="1019"/>
      <c r="H1666" s="1019"/>
      <c r="I1666" s="1020"/>
      <c r="J1666" s="1049"/>
      <c r="K1666" s="1022"/>
      <c r="L1666" s="1027"/>
      <c r="M1666" s="676"/>
    </row>
    <row r="1667" spans="2:13" x14ac:dyDescent="0.25">
      <c r="B1667" s="1018"/>
      <c r="C1667" s="1060"/>
      <c r="D1667" s="1714" t="s">
        <v>169</v>
      </c>
      <c r="E1667" s="1079"/>
      <c r="F1667" s="1061"/>
      <c r="G1667" s="1062" t="s">
        <v>46</v>
      </c>
      <c r="H1667" s="1024"/>
      <c r="I1667" s="1025"/>
      <c r="J1667" s="1050"/>
      <c r="K1667" s="1026"/>
      <c r="L1667" s="1027"/>
      <c r="M1667" s="676"/>
    </row>
    <row r="1668" spans="2:13" x14ac:dyDescent="0.25">
      <c r="B1668" s="1018"/>
      <c r="C1668" s="1080"/>
      <c r="D1668" s="1712" t="s">
        <v>3248</v>
      </c>
      <c r="E1668" s="1079"/>
      <c r="F1668" s="1047"/>
      <c r="G1668" s="1024"/>
      <c r="H1668" s="1024"/>
      <c r="I1668" s="1025"/>
      <c r="J1668" s="1049"/>
      <c r="K1668" s="1026"/>
      <c r="L1668" s="1027"/>
      <c r="M1668" s="676"/>
    </row>
    <row r="1669" spans="2:13" x14ac:dyDescent="0.3">
      <c r="B1669" s="1018"/>
      <c r="C1669" s="887" t="s">
        <v>940</v>
      </c>
      <c r="D1669" s="745" t="s">
        <v>572</v>
      </c>
      <c r="E1669" s="881" t="s">
        <v>793</v>
      </c>
      <c r="F1669" s="737">
        <v>1</v>
      </c>
      <c r="G1669" s="1735">
        <v>23.73</v>
      </c>
      <c r="H1669" s="1024"/>
      <c r="I1669" s="1025"/>
      <c r="J1669" s="1049">
        <f>F1669*G1669</f>
        <v>23.73</v>
      </c>
      <c r="K1669" s="1026"/>
      <c r="L1669" s="1027"/>
      <c r="M1669" s="676"/>
    </row>
    <row r="1670" spans="2:13" x14ac:dyDescent="0.25">
      <c r="B1670" s="1018"/>
      <c r="C1670" s="1081"/>
      <c r="D1670" s="1714" t="s">
        <v>169</v>
      </c>
      <c r="E1670" s="1082"/>
      <c r="F1670" s="1083"/>
      <c r="G1670" s="1024"/>
      <c r="H1670" s="1024"/>
      <c r="I1670" s="1025"/>
      <c r="J1670" s="1049"/>
      <c r="K1670" s="1026"/>
      <c r="L1670" s="1027"/>
      <c r="M1670" s="676"/>
    </row>
    <row r="1671" spans="2:13" x14ac:dyDescent="0.25">
      <c r="B1671" s="1018"/>
      <c r="C1671" s="1081"/>
      <c r="D1671" s="1712" t="s">
        <v>3262</v>
      </c>
      <c r="E1671" s="1082"/>
      <c r="F1671" s="1083"/>
      <c r="G1671" s="1024"/>
      <c r="H1671" s="1024"/>
      <c r="I1671" s="1025"/>
      <c r="J1671" s="1049"/>
      <c r="K1671" s="1026"/>
      <c r="L1671" s="1027"/>
      <c r="M1671" s="676"/>
    </row>
    <row r="1672" spans="2:13" x14ac:dyDescent="0.3">
      <c r="B1672" s="1018"/>
      <c r="C1672" s="887" t="s">
        <v>889</v>
      </c>
      <c r="D1672" s="745" t="s">
        <v>3273</v>
      </c>
      <c r="E1672" s="881" t="s">
        <v>793</v>
      </c>
      <c r="F1672" s="890">
        <v>1</v>
      </c>
      <c r="G1672" s="1736">
        <v>17.850000000000001</v>
      </c>
      <c r="H1672" s="1024"/>
      <c r="I1672" s="1025"/>
      <c r="J1672" s="1049">
        <f>F1672*G1672</f>
        <v>17.850000000000001</v>
      </c>
      <c r="K1672" s="1026"/>
      <c r="L1672" s="1027"/>
      <c r="M1672" s="676"/>
    </row>
    <row r="1673" spans="2:13" x14ac:dyDescent="0.3">
      <c r="B1673" s="1018"/>
      <c r="C1673" s="887" t="s">
        <v>2247</v>
      </c>
      <c r="D1673" s="745" t="s">
        <v>156</v>
      </c>
      <c r="E1673" s="881" t="s">
        <v>793</v>
      </c>
      <c r="F1673" s="890">
        <v>1</v>
      </c>
      <c r="G1673" s="1736">
        <v>8.1</v>
      </c>
      <c r="H1673" s="1024"/>
      <c r="I1673" s="1025"/>
      <c r="J1673" s="1049">
        <f>F1673*G1673</f>
        <v>8.1</v>
      </c>
      <c r="K1673" s="1026"/>
      <c r="L1673" s="1027"/>
      <c r="M1673" s="676"/>
    </row>
    <row r="1674" spans="2:13" x14ac:dyDescent="0.25">
      <c r="B1674" s="1018"/>
      <c r="C1674" s="1081"/>
      <c r="D1674" s="1714" t="s">
        <v>169</v>
      </c>
      <c r="E1674" s="1082"/>
      <c r="F1674" s="1083"/>
      <c r="G1674" s="1024"/>
      <c r="H1674" s="1024"/>
      <c r="I1674" s="1025"/>
      <c r="J1674" s="1049"/>
      <c r="K1674" s="1026"/>
      <c r="L1674" s="1027"/>
      <c r="M1674" s="676"/>
    </row>
    <row r="1675" spans="2:13" x14ac:dyDescent="0.25">
      <c r="B1675" s="1018"/>
      <c r="C1675" s="1081"/>
      <c r="D1675" s="1712" t="s">
        <v>3277</v>
      </c>
      <c r="E1675" s="1019"/>
      <c r="F1675" s="1074"/>
      <c r="G1675" s="1019"/>
      <c r="H1675" s="1024"/>
      <c r="I1675" s="1025"/>
      <c r="J1675" s="1049"/>
      <c r="K1675" s="1026"/>
      <c r="L1675" s="1027"/>
      <c r="M1675" s="676"/>
    </row>
    <row r="1676" spans="2:13" x14ac:dyDescent="0.3">
      <c r="B1676" s="1018"/>
      <c r="C1676" s="887" t="s">
        <v>1022</v>
      </c>
      <c r="D1676" s="745" t="s">
        <v>569</v>
      </c>
      <c r="E1676" s="896" t="s">
        <v>797</v>
      </c>
      <c r="F1676" s="737">
        <v>1</v>
      </c>
      <c r="G1676" s="1735">
        <v>50.01</v>
      </c>
      <c r="H1676" s="1024"/>
      <c r="I1676" s="1025"/>
      <c r="J1676" s="1049">
        <f>F1676*G1676</f>
        <v>50.01</v>
      </c>
      <c r="K1676" s="1026"/>
      <c r="L1676" s="1027"/>
      <c r="M1676" s="676"/>
    </row>
    <row r="1677" spans="2:13" x14ac:dyDescent="0.3">
      <c r="B1677" s="1018"/>
      <c r="C1677" s="887" t="s">
        <v>1061</v>
      </c>
      <c r="D1677" s="745" t="s">
        <v>215</v>
      </c>
      <c r="E1677" s="896" t="s">
        <v>797</v>
      </c>
      <c r="F1677" s="737">
        <v>1</v>
      </c>
      <c r="G1677" s="1735">
        <v>32.14</v>
      </c>
      <c r="H1677" s="1024"/>
      <c r="I1677" s="1025"/>
      <c r="J1677" s="1049">
        <f>F1677*G1677</f>
        <v>32.14</v>
      </c>
      <c r="K1677" s="1026"/>
      <c r="L1677" s="1027"/>
      <c r="M1677" s="676"/>
    </row>
    <row r="1678" spans="2:13" x14ac:dyDescent="0.25">
      <c r="B1678" s="1018"/>
      <c r="C1678" s="1081"/>
      <c r="D1678" s="1714" t="s">
        <v>169</v>
      </c>
      <c r="E1678" s="1019"/>
      <c r="F1678" s="1064"/>
      <c r="G1678" s="1019"/>
      <c r="H1678" s="1024"/>
      <c r="I1678" s="1025"/>
      <c r="J1678" s="1049"/>
      <c r="K1678" s="1026"/>
      <c r="L1678" s="1027"/>
      <c r="M1678" s="676"/>
    </row>
    <row r="1679" spans="2:13" x14ac:dyDescent="0.25">
      <c r="B1679" s="1018"/>
      <c r="C1679" s="1081"/>
      <c r="D1679" s="1712" t="s">
        <v>3287</v>
      </c>
      <c r="E1679" s="1019"/>
      <c r="F1679" s="1064"/>
      <c r="G1679" s="1019"/>
      <c r="H1679" s="1024"/>
      <c r="I1679" s="1025"/>
      <c r="J1679" s="1049"/>
      <c r="K1679" s="1026"/>
      <c r="L1679" s="1027"/>
      <c r="M1679" s="676"/>
    </row>
    <row r="1680" spans="2:13" x14ac:dyDescent="0.3">
      <c r="B1680" s="1018"/>
      <c r="C1680" s="887" t="s">
        <v>1117</v>
      </c>
      <c r="D1680" s="745" t="s">
        <v>173</v>
      </c>
      <c r="E1680" s="896" t="s">
        <v>797</v>
      </c>
      <c r="F1680" s="737">
        <v>1</v>
      </c>
      <c r="G1680" s="1735">
        <v>16.46</v>
      </c>
      <c r="H1680" s="1024"/>
      <c r="I1680" s="1025"/>
      <c r="J1680" s="1049">
        <f>F1680*G1680</f>
        <v>16.46</v>
      </c>
      <c r="K1680" s="1026"/>
      <c r="L1680" s="1027"/>
      <c r="M1680" s="676"/>
    </row>
    <row r="1681" spans="2:13" x14ac:dyDescent="0.3">
      <c r="B1681" s="1018"/>
      <c r="C1681" s="887" t="s">
        <v>2488</v>
      </c>
      <c r="D1681" s="745" t="s">
        <v>762</v>
      </c>
      <c r="E1681" s="896" t="s">
        <v>797</v>
      </c>
      <c r="F1681" s="737">
        <v>1</v>
      </c>
      <c r="G1681" s="1735">
        <v>2.76</v>
      </c>
      <c r="H1681" s="1024"/>
      <c r="I1681" s="1025"/>
      <c r="J1681" s="1049">
        <f>F1681*G1681</f>
        <v>2.76</v>
      </c>
      <c r="K1681" s="1026"/>
      <c r="L1681" s="1027"/>
      <c r="M1681" s="676"/>
    </row>
    <row r="1682" spans="2:13" x14ac:dyDescent="0.25">
      <c r="B1682" s="1018"/>
      <c r="C1682" s="1081"/>
      <c r="D1682" s="1714" t="s">
        <v>169</v>
      </c>
      <c r="E1682" s="1019"/>
      <c r="F1682" s="1064"/>
      <c r="G1682" s="1019"/>
      <c r="H1682" s="1024"/>
      <c r="I1682" s="1025"/>
      <c r="J1682" s="1049"/>
      <c r="K1682" s="1026"/>
      <c r="L1682" s="1027"/>
      <c r="M1682" s="676"/>
    </row>
    <row r="1683" spans="2:13" x14ac:dyDescent="0.25">
      <c r="B1683" s="1018"/>
      <c r="C1683" s="1081"/>
      <c r="D1683" s="1712" t="s">
        <v>3306</v>
      </c>
      <c r="E1683" s="1019"/>
      <c r="F1683" s="1064"/>
      <c r="G1683" s="1019"/>
      <c r="H1683" s="1024"/>
      <c r="I1683" s="1025"/>
      <c r="J1683" s="1049"/>
      <c r="K1683" s="1026"/>
      <c r="L1683" s="1027"/>
      <c r="M1683" s="676"/>
    </row>
    <row r="1684" spans="2:13" x14ac:dyDescent="0.3">
      <c r="B1684" s="1018"/>
      <c r="C1684" s="887" t="s">
        <v>1194</v>
      </c>
      <c r="D1684" s="745" t="s">
        <v>3307</v>
      </c>
      <c r="E1684" s="896" t="s">
        <v>797</v>
      </c>
      <c r="F1684" s="737">
        <v>1</v>
      </c>
      <c r="G1684" s="1735">
        <v>13.43</v>
      </c>
      <c r="H1684" s="1024"/>
      <c r="I1684" s="1025"/>
      <c r="J1684" s="1049">
        <f t="shared" ref="J1684:J1690" si="64">F1684*G1684</f>
        <v>13.43</v>
      </c>
      <c r="K1684" s="1026"/>
      <c r="L1684" s="1027"/>
      <c r="M1684" s="676"/>
    </row>
    <row r="1685" spans="2:13" x14ac:dyDescent="0.3">
      <c r="B1685" s="1018"/>
      <c r="C1685" s="887" t="s">
        <v>1218</v>
      </c>
      <c r="D1685" s="745" t="s">
        <v>185</v>
      </c>
      <c r="E1685" s="896" t="s">
        <v>797</v>
      </c>
      <c r="F1685" s="737">
        <v>1</v>
      </c>
      <c r="G1685" s="1735">
        <v>13.09</v>
      </c>
      <c r="H1685" s="1024"/>
      <c r="I1685" s="1025"/>
      <c r="J1685" s="1049">
        <f t="shared" si="64"/>
        <v>13.09</v>
      </c>
      <c r="K1685" s="1026"/>
      <c r="L1685" s="1027"/>
      <c r="M1685" s="676"/>
    </row>
    <row r="1686" spans="2:13" ht="27.6" x14ac:dyDescent="0.3">
      <c r="B1686" s="1018"/>
      <c r="C1686" s="887" t="s">
        <v>1220</v>
      </c>
      <c r="D1686" s="745" t="s">
        <v>3308</v>
      </c>
      <c r="E1686" s="896" t="s">
        <v>797</v>
      </c>
      <c r="F1686" s="737">
        <v>1</v>
      </c>
      <c r="G1686" s="1735">
        <v>14.55</v>
      </c>
      <c r="H1686" s="1024"/>
      <c r="I1686" s="1025"/>
      <c r="J1686" s="1049">
        <f t="shared" si="64"/>
        <v>14.55</v>
      </c>
      <c r="K1686" s="1026"/>
      <c r="L1686" s="1027"/>
      <c r="M1686" s="676"/>
    </row>
    <row r="1687" spans="2:13" ht="27.6" x14ac:dyDescent="0.3">
      <c r="B1687" s="1018"/>
      <c r="C1687" s="887" t="s">
        <v>1223</v>
      </c>
      <c r="D1687" s="745" t="s">
        <v>3309</v>
      </c>
      <c r="E1687" s="896" t="s">
        <v>797</v>
      </c>
      <c r="F1687" s="737">
        <v>1</v>
      </c>
      <c r="G1687" s="1735">
        <v>15.24</v>
      </c>
      <c r="H1687" s="1024"/>
      <c r="I1687" s="1025"/>
      <c r="J1687" s="1049">
        <f t="shared" si="64"/>
        <v>15.24</v>
      </c>
      <c r="K1687" s="1026"/>
      <c r="L1687" s="1027"/>
      <c r="M1687" s="676"/>
    </row>
    <row r="1688" spans="2:13" x14ac:dyDescent="0.3">
      <c r="B1688" s="1018"/>
      <c r="C1688" s="887" t="s">
        <v>2152</v>
      </c>
      <c r="D1688" s="745" t="s">
        <v>3310</v>
      </c>
      <c r="E1688" s="896" t="s">
        <v>797</v>
      </c>
      <c r="F1688" s="737">
        <v>1</v>
      </c>
      <c r="G1688" s="1735">
        <v>15.27</v>
      </c>
      <c r="H1688" s="1024"/>
      <c r="I1688" s="1025"/>
      <c r="J1688" s="1049">
        <f t="shared" si="64"/>
        <v>15.27</v>
      </c>
      <c r="K1688" s="1026"/>
      <c r="L1688" s="1027"/>
      <c r="M1688" s="676"/>
    </row>
    <row r="1689" spans="2:13" x14ac:dyDescent="0.3">
      <c r="B1689" s="1018"/>
      <c r="C1689" s="887" t="s">
        <v>1231</v>
      </c>
      <c r="D1689" s="745" t="s">
        <v>1232</v>
      </c>
      <c r="E1689" s="896" t="s">
        <v>797</v>
      </c>
      <c r="F1689" s="737">
        <v>1</v>
      </c>
      <c r="G1689" s="1735">
        <v>17.22</v>
      </c>
      <c r="H1689" s="1024"/>
      <c r="I1689" s="1025"/>
      <c r="J1689" s="1049">
        <f t="shared" si="64"/>
        <v>17.22</v>
      </c>
      <c r="K1689" s="1026"/>
      <c r="L1689" s="1027"/>
      <c r="M1689" s="676"/>
    </row>
    <row r="1690" spans="2:13" x14ac:dyDescent="0.3">
      <c r="B1690" s="1018"/>
      <c r="C1690" s="887" t="s">
        <v>1228</v>
      </c>
      <c r="D1690" s="745" t="s">
        <v>145</v>
      </c>
      <c r="E1690" s="896" t="s">
        <v>797</v>
      </c>
      <c r="F1690" s="737">
        <v>1</v>
      </c>
      <c r="G1690" s="1735">
        <v>15.28</v>
      </c>
      <c r="H1690" s="1024"/>
      <c r="I1690" s="1025"/>
      <c r="J1690" s="1049">
        <f t="shared" si="64"/>
        <v>15.28</v>
      </c>
      <c r="K1690" s="1026"/>
      <c r="L1690" s="1027"/>
      <c r="M1690" s="676"/>
    </row>
    <row r="1691" spans="2:13" x14ac:dyDescent="0.25">
      <c r="B1691" s="1018"/>
      <c r="C1691" s="1081"/>
      <c r="D1691" s="1714" t="s">
        <v>169</v>
      </c>
      <c r="E1691" s="1019"/>
      <c r="F1691" s="1064"/>
      <c r="G1691" s="1019"/>
      <c r="H1691" s="1024"/>
      <c r="I1691" s="1025"/>
      <c r="J1691" s="1049"/>
      <c r="K1691" s="1026"/>
      <c r="L1691" s="1027"/>
      <c r="M1691" s="676"/>
    </row>
    <row r="1692" spans="2:13" x14ac:dyDescent="0.25">
      <c r="B1692" s="1018"/>
      <c r="C1692" s="1081"/>
      <c r="D1692" s="1712" t="s">
        <v>3313</v>
      </c>
      <c r="E1692" s="1019"/>
      <c r="F1692" s="1064"/>
      <c r="G1692" s="1019"/>
      <c r="H1692" s="1024"/>
      <c r="I1692" s="1025"/>
      <c r="J1692" s="1049"/>
      <c r="K1692" s="1026"/>
      <c r="L1692" s="1027"/>
      <c r="M1692" s="676"/>
    </row>
    <row r="1693" spans="2:13" x14ac:dyDescent="0.3">
      <c r="B1693" s="1018"/>
      <c r="C1693" s="887" t="s">
        <v>1234</v>
      </c>
      <c r="D1693" s="745" t="s">
        <v>182</v>
      </c>
      <c r="E1693" s="896" t="s">
        <v>797</v>
      </c>
      <c r="F1693" s="737">
        <v>1</v>
      </c>
      <c r="G1693" s="1735">
        <v>14.3</v>
      </c>
      <c r="H1693" s="1024"/>
      <c r="I1693" s="1025"/>
      <c r="J1693" s="1049">
        <f t="shared" ref="J1693:J1700" si="65">F1693*G1693</f>
        <v>14.3</v>
      </c>
      <c r="K1693" s="1026"/>
      <c r="L1693" s="1027"/>
      <c r="M1693" s="676"/>
    </row>
    <row r="1694" spans="2:13" x14ac:dyDescent="0.3">
      <c r="B1694" s="1018"/>
      <c r="C1694" s="887" t="s">
        <v>1236</v>
      </c>
      <c r="D1694" s="745" t="s">
        <v>182</v>
      </c>
      <c r="E1694" s="896" t="s">
        <v>797</v>
      </c>
      <c r="F1694" s="737">
        <v>1</v>
      </c>
      <c r="G1694" s="1735">
        <v>14.55</v>
      </c>
      <c r="H1694" s="1024"/>
      <c r="I1694" s="1025"/>
      <c r="J1694" s="1049">
        <f t="shared" si="65"/>
        <v>14.55</v>
      </c>
      <c r="K1694" s="1026"/>
      <c r="L1694" s="1027"/>
      <c r="M1694" s="676"/>
    </row>
    <row r="1695" spans="2:13" x14ac:dyDescent="0.3">
      <c r="B1695" s="1018"/>
      <c r="C1695" s="887" t="s">
        <v>1254</v>
      </c>
      <c r="D1695" s="745" t="s">
        <v>373</v>
      </c>
      <c r="E1695" s="896" t="s">
        <v>797</v>
      </c>
      <c r="F1695" s="737">
        <v>1</v>
      </c>
      <c r="G1695" s="1735">
        <v>19.25</v>
      </c>
      <c r="H1695" s="1024"/>
      <c r="I1695" s="1025"/>
      <c r="J1695" s="1049">
        <f t="shared" si="65"/>
        <v>19.25</v>
      </c>
      <c r="K1695" s="1026"/>
      <c r="L1695" s="1027"/>
      <c r="M1695" s="676"/>
    </row>
    <row r="1696" spans="2:13" x14ac:dyDescent="0.3">
      <c r="B1696" s="1018"/>
      <c r="C1696" s="887" t="s">
        <v>1255</v>
      </c>
      <c r="D1696" s="745" t="s">
        <v>365</v>
      </c>
      <c r="E1696" s="896" t="s">
        <v>797</v>
      </c>
      <c r="F1696" s="737">
        <v>1</v>
      </c>
      <c r="G1696" s="1735">
        <v>14.24</v>
      </c>
      <c r="H1696" s="1024"/>
      <c r="I1696" s="1025"/>
      <c r="J1696" s="1049">
        <f t="shared" si="65"/>
        <v>14.24</v>
      </c>
      <c r="K1696" s="1026"/>
      <c r="L1696" s="1027"/>
      <c r="M1696" s="676"/>
    </row>
    <row r="1697" spans="2:13" x14ac:dyDescent="0.3">
      <c r="B1697" s="1018"/>
      <c r="C1697" s="887" t="s">
        <v>1256</v>
      </c>
      <c r="D1697" s="745" t="s">
        <v>3314</v>
      </c>
      <c r="E1697" s="896" t="s">
        <v>797</v>
      </c>
      <c r="F1697" s="737">
        <v>1</v>
      </c>
      <c r="G1697" s="1735">
        <v>39.049999999999997</v>
      </c>
      <c r="H1697" s="1024"/>
      <c r="I1697" s="1025"/>
      <c r="J1697" s="1049">
        <f t="shared" si="65"/>
        <v>39.049999999999997</v>
      </c>
      <c r="K1697" s="1026"/>
      <c r="L1697" s="1027"/>
      <c r="M1697" s="676"/>
    </row>
    <row r="1698" spans="2:13" x14ac:dyDescent="0.3">
      <c r="B1698" s="1018"/>
      <c r="C1698" s="887" t="s">
        <v>1259</v>
      </c>
      <c r="D1698" s="745" t="s">
        <v>578</v>
      </c>
      <c r="E1698" s="896" t="s">
        <v>797</v>
      </c>
      <c r="F1698" s="737">
        <v>1</v>
      </c>
      <c r="G1698" s="1735">
        <v>14.74</v>
      </c>
      <c r="H1698" s="1024"/>
      <c r="I1698" s="1025"/>
      <c r="J1698" s="1049">
        <f t="shared" si="65"/>
        <v>14.74</v>
      </c>
      <c r="K1698" s="1026"/>
      <c r="L1698" s="1027"/>
      <c r="M1698" s="676"/>
    </row>
    <row r="1699" spans="2:13" x14ac:dyDescent="0.3">
      <c r="B1699" s="1018"/>
      <c r="C1699" s="887" t="s">
        <v>1261</v>
      </c>
      <c r="D1699" s="745" t="s">
        <v>578</v>
      </c>
      <c r="E1699" s="896" t="s">
        <v>797</v>
      </c>
      <c r="F1699" s="737">
        <v>1</v>
      </c>
      <c r="G1699" s="1735">
        <v>14.99</v>
      </c>
      <c r="H1699" s="1024"/>
      <c r="I1699" s="1025"/>
      <c r="J1699" s="1049">
        <f t="shared" si="65"/>
        <v>14.99</v>
      </c>
      <c r="K1699" s="1026"/>
      <c r="L1699" s="1027"/>
      <c r="M1699" s="676"/>
    </row>
    <row r="1700" spans="2:13" x14ac:dyDescent="0.3">
      <c r="B1700" s="1018"/>
      <c r="C1700" s="887" t="s">
        <v>1263</v>
      </c>
      <c r="D1700" s="745" t="s">
        <v>829</v>
      </c>
      <c r="E1700" s="896" t="s">
        <v>797</v>
      </c>
      <c r="F1700" s="737">
        <v>1</v>
      </c>
      <c r="G1700" s="1735">
        <v>14.52</v>
      </c>
      <c r="H1700" s="1024"/>
      <c r="I1700" s="1025"/>
      <c r="J1700" s="1049">
        <f t="shared" si="65"/>
        <v>14.52</v>
      </c>
      <c r="K1700" s="1026"/>
      <c r="L1700" s="1027"/>
      <c r="M1700" s="676"/>
    </row>
    <row r="1701" spans="2:13" x14ac:dyDescent="0.25">
      <c r="B1701" s="1018"/>
      <c r="C1701" s="1081"/>
      <c r="D1701" s="1714" t="s">
        <v>200</v>
      </c>
      <c r="E1701" s="1019"/>
      <c r="F1701" s="1064"/>
      <c r="G1701" s="1019"/>
      <c r="H1701" s="1024"/>
      <c r="I1701" s="1025"/>
      <c r="J1701" s="1049"/>
      <c r="K1701" s="1026"/>
      <c r="L1701" s="1027"/>
      <c r="M1701" s="676"/>
    </row>
    <row r="1702" spans="2:13" x14ac:dyDescent="0.25">
      <c r="B1702" s="1018"/>
      <c r="C1702" s="1081"/>
      <c r="D1702" s="1712" t="s">
        <v>1510</v>
      </c>
      <c r="E1702" s="1019"/>
      <c r="F1702" s="1064"/>
      <c r="G1702" s="1019"/>
      <c r="H1702" s="1024"/>
      <c r="I1702" s="1025"/>
      <c r="J1702" s="1049"/>
      <c r="K1702" s="1026"/>
      <c r="L1702" s="1027"/>
      <c r="M1702" s="676"/>
    </row>
    <row r="1703" spans="2:13" x14ac:dyDescent="0.3">
      <c r="B1703" s="1018"/>
      <c r="C1703" s="887" t="s">
        <v>1497</v>
      </c>
      <c r="D1703" s="745" t="s">
        <v>283</v>
      </c>
      <c r="E1703" s="881" t="s">
        <v>793</v>
      </c>
      <c r="F1703" s="737">
        <v>1</v>
      </c>
      <c r="G1703" s="899">
        <v>28.88</v>
      </c>
      <c r="H1703" s="1024"/>
      <c r="I1703" s="1025"/>
      <c r="J1703" s="1049">
        <f>F1703*G1703</f>
        <v>28.88</v>
      </c>
      <c r="K1703" s="1026"/>
      <c r="L1703" s="1027"/>
      <c r="M1703" s="676"/>
    </row>
    <row r="1704" spans="2:13" x14ac:dyDescent="0.3">
      <c r="B1704" s="1018"/>
      <c r="C1704" s="887" t="s">
        <v>1502</v>
      </c>
      <c r="D1704" s="745" t="s">
        <v>165</v>
      </c>
      <c r="E1704" s="881" t="s">
        <v>793</v>
      </c>
      <c r="F1704" s="737">
        <v>1</v>
      </c>
      <c r="G1704" s="899">
        <v>20.170000000000002</v>
      </c>
      <c r="H1704" s="1024"/>
      <c r="I1704" s="1025"/>
      <c r="J1704" s="1049">
        <f>F1704*G1704</f>
        <v>20.170000000000002</v>
      </c>
      <c r="K1704" s="1026"/>
      <c r="L1704" s="1027"/>
      <c r="M1704" s="676"/>
    </row>
    <row r="1705" spans="2:13" x14ac:dyDescent="0.3">
      <c r="B1705" s="1018"/>
      <c r="C1705" s="887" t="s">
        <v>1466</v>
      </c>
      <c r="D1705" s="745" t="s">
        <v>2498</v>
      </c>
      <c r="E1705" s="881" t="s">
        <v>793</v>
      </c>
      <c r="F1705" s="737">
        <v>1</v>
      </c>
      <c r="G1705" s="899">
        <v>54.03</v>
      </c>
      <c r="H1705" s="1024"/>
      <c r="I1705" s="1025"/>
      <c r="J1705" s="1049">
        <f>F1705*G1705</f>
        <v>54.03</v>
      </c>
      <c r="K1705" s="1026"/>
      <c r="L1705" s="1027"/>
      <c r="M1705" s="676"/>
    </row>
    <row r="1706" spans="2:13" x14ac:dyDescent="0.3">
      <c r="B1706" s="1018"/>
      <c r="C1706" s="887" t="s">
        <v>1481</v>
      </c>
      <c r="D1706" s="745" t="s">
        <v>2497</v>
      </c>
      <c r="E1706" s="881" t="s">
        <v>793</v>
      </c>
      <c r="F1706" s="737">
        <v>1</v>
      </c>
      <c r="G1706" s="1735">
        <v>15.01</v>
      </c>
      <c r="H1706" s="1024"/>
      <c r="I1706" s="1025"/>
      <c r="J1706" s="1049">
        <f>F1706*G1706</f>
        <v>15.01</v>
      </c>
      <c r="K1706" s="1026"/>
      <c r="L1706" s="1027"/>
      <c r="M1706" s="676"/>
    </row>
    <row r="1707" spans="2:13" x14ac:dyDescent="0.25">
      <c r="B1707" s="1018"/>
      <c r="C1707" s="1081"/>
      <c r="D1707" s="1714" t="s">
        <v>200</v>
      </c>
      <c r="E1707" s="1019"/>
      <c r="F1707" s="1064"/>
      <c r="G1707" s="1019"/>
      <c r="H1707" s="1024"/>
      <c r="I1707" s="1025"/>
      <c r="J1707" s="1049"/>
      <c r="K1707" s="1026"/>
      <c r="L1707" s="1027"/>
      <c r="M1707" s="676"/>
    </row>
    <row r="1708" spans="2:13" x14ac:dyDescent="0.25">
      <c r="B1708" s="1018"/>
      <c r="C1708" s="1081"/>
      <c r="D1708" s="1712" t="s">
        <v>1511</v>
      </c>
      <c r="E1708" s="1019"/>
      <c r="F1708" s="1064"/>
      <c r="G1708" s="1019"/>
      <c r="H1708" s="1024"/>
      <c r="I1708" s="1025"/>
      <c r="J1708" s="1049"/>
      <c r="K1708" s="1026"/>
      <c r="L1708" s="1027"/>
      <c r="M1708" s="676"/>
    </row>
    <row r="1709" spans="2:13" x14ac:dyDescent="0.3">
      <c r="B1709" s="1018"/>
      <c r="C1709" s="887" t="s">
        <v>1516</v>
      </c>
      <c r="D1709" s="745" t="s">
        <v>1568</v>
      </c>
      <c r="E1709" s="896" t="s">
        <v>791</v>
      </c>
      <c r="F1709" s="900">
        <v>1</v>
      </c>
      <c r="G1709" s="1735">
        <v>15.46</v>
      </c>
      <c r="H1709" s="1024"/>
      <c r="I1709" s="1025"/>
      <c r="J1709" s="1049">
        <f>F1709*G1709</f>
        <v>15.46</v>
      </c>
      <c r="K1709" s="1026"/>
      <c r="L1709" s="1027"/>
      <c r="M1709" s="676"/>
    </row>
    <row r="1710" spans="2:13" x14ac:dyDescent="0.3">
      <c r="B1710" s="1018"/>
      <c r="C1710" s="887" t="s">
        <v>1518</v>
      </c>
      <c r="D1710" s="745" t="s">
        <v>176</v>
      </c>
      <c r="E1710" s="896" t="s">
        <v>791</v>
      </c>
      <c r="F1710" s="900">
        <v>1</v>
      </c>
      <c r="G1710" s="1735">
        <v>12.29</v>
      </c>
      <c r="H1710" s="1024"/>
      <c r="I1710" s="1025"/>
      <c r="J1710" s="1049">
        <f>F1710*G1710</f>
        <v>12.29</v>
      </c>
      <c r="K1710" s="1026"/>
      <c r="L1710" s="1027"/>
      <c r="M1710" s="676"/>
    </row>
    <row r="1711" spans="2:13" x14ac:dyDescent="0.3">
      <c r="B1711" s="1018"/>
      <c r="C1711" s="887" t="s">
        <v>1533</v>
      </c>
      <c r="D1711" s="745" t="s">
        <v>2501</v>
      </c>
      <c r="E1711" s="896" t="s">
        <v>791</v>
      </c>
      <c r="F1711" s="737">
        <v>1</v>
      </c>
      <c r="G1711" s="899">
        <v>26.17</v>
      </c>
      <c r="H1711" s="1024"/>
      <c r="I1711" s="1025"/>
      <c r="J1711" s="1049">
        <f>F1711*G1711</f>
        <v>26.17</v>
      </c>
      <c r="K1711" s="1026"/>
      <c r="L1711" s="1027"/>
      <c r="M1711" s="676"/>
    </row>
    <row r="1712" spans="2:13" ht="41.4" x14ac:dyDescent="0.25">
      <c r="B1712" s="1018"/>
      <c r="C1712" s="887" t="s">
        <v>3337</v>
      </c>
      <c r="D1712" s="745" t="s">
        <v>3338</v>
      </c>
      <c r="E1712" s="896" t="s">
        <v>791</v>
      </c>
      <c r="F1712" s="901">
        <v>1</v>
      </c>
      <c r="G1712" s="1738">
        <v>86.32</v>
      </c>
      <c r="H1712" s="1024"/>
      <c r="I1712" s="1025"/>
      <c r="J1712" s="1049">
        <f>F1712*G1712</f>
        <v>86.32</v>
      </c>
      <c r="K1712" s="1026"/>
      <c r="L1712" s="1027"/>
      <c r="M1712" s="676"/>
    </row>
    <row r="1713" spans="2:13" x14ac:dyDescent="0.25">
      <c r="B1713" s="1018"/>
      <c r="C1713" s="887" t="s">
        <v>1560</v>
      </c>
      <c r="D1713" s="745" t="s">
        <v>138</v>
      </c>
      <c r="E1713" s="896" t="s">
        <v>791</v>
      </c>
      <c r="F1713" s="892">
        <v>1</v>
      </c>
      <c r="G1713" s="889">
        <v>19.62</v>
      </c>
      <c r="H1713" s="1024"/>
      <c r="I1713" s="1025"/>
      <c r="J1713" s="1049">
        <f>F1713*G1713</f>
        <v>19.62</v>
      </c>
      <c r="K1713" s="1026"/>
      <c r="L1713" s="1027"/>
      <c r="M1713" s="676"/>
    </row>
    <row r="1714" spans="2:13" x14ac:dyDescent="0.25">
      <c r="B1714" s="1018"/>
      <c r="C1714" s="1081"/>
      <c r="D1714" s="1714" t="s">
        <v>200</v>
      </c>
      <c r="E1714" s="1019"/>
      <c r="F1714" s="1064"/>
      <c r="G1714" s="1019"/>
      <c r="H1714" s="1024"/>
      <c r="I1714" s="1025"/>
      <c r="J1714" s="1049"/>
      <c r="K1714" s="1026"/>
      <c r="L1714" s="1027"/>
      <c r="M1714" s="676"/>
    </row>
    <row r="1715" spans="2:13" x14ac:dyDescent="0.25">
      <c r="B1715" s="1018"/>
      <c r="C1715" s="1081"/>
      <c r="D1715" s="1712" t="s">
        <v>1639</v>
      </c>
      <c r="E1715" s="1019"/>
      <c r="F1715" s="1064"/>
      <c r="G1715" s="1019"/>
      <c r="H1715" s="1024"/>
      <c r="I1715" s="1025"/>
      <c r="J1715" s="1049"/>
      <c r="K1715" s="1026"/>
      <c r="L1715" s="1027"/>
      <c r="M1715" s="676"/>
    </row>
    <row r="1716" spans="2:13" x14ac:dyDescent="0.3">
      <c r="B1716" s="1018"/>
      <c r="C1716" s="887" t="s">
        <v>1621</v>
      </c>
      <c r="D1716" s="745" t="s">
        <v>2514</v>
      </c>
      <c r="E1716" s="896" t="s">
        <v>797</v>
      </c>
      <c r="F1716" s="737">
        <v>1</v>
      </c>
      <c r="G1716" s="899">
        <v>26.15</v>
      </c>
      <c r="H1716" s="1024"/>
      <c r="I1716" s="1025"/>
      <c r="J1716" s="1049">
        <f t="shared" ref="J1716:J1721" si="66">F1716*G1716</f>
        <v>26.15</v>
      </c>
      <c r="K1716" s="1026"/>
      <c r="L1716" s="1027"/>
      <c r="M1716" s="676"/>
    </row>
    <row r="1717" spans="2:13" x14ac:dyDescent="0.3">
      <c r="B1717" s="1018"/>
      <c r="C1717" s="887" t="s">
        <v>1623</v>
      </c>
      <c r="D1717" s="745" t="s">
        <v>3348</v>
      </c>
      <c r="E1717" s="896" t="s">
        <v>797</v>
      </c>
      <c r="F1717" s="737">
        <v>1</v>
      </c>
      <c r="G1717" s="899">
        <v>15.84</v>
      </c>
      <c r="H1717" s="1024"/>
      <c r="I1717" s="1025"/>
      <c r="J1717" s="1049">
        <f t="shared" si="66"/>
        <v>15.84</v>
      </c>
      <c r="K1717" s="1026"/>
      <c r="L1717" s="1027"/>
      <c r="M1717" s="676"/>
    </row>
    <row r="1718" spans="2:13" x14ac:dyDescent="0.3">
      <c r="B1718" s="1018"/>
      <c r="C1718" s="887" t="s">
        <v>1626</v>
      </c>
      <c r="D1718" s="745" t="s">
        <v>762</v>
      </c>
      <c r="E1718" s="896" t="s">
        <v>797</v>
      </c>
      <c r="F1718" s="737">
        <v>1</v>
      </c>
      <c r="G1718" s="899">
        <v>3.67</v>
      </c>
      <c r="H1718" s="1024"/>
      <c r="I1718" s="1025"/>
      <c r="J1718" s="1049">
        <f t="shared" si="66"/>
        <v>3.67</v>
      </c>
      <c r="K1718" s="1026"/>
      <c r="L1718" s="1027"/>
      <c r="M1718" s="676"/>
    </row>
    <row r="1719" spans="2:13" x14ac:dyDescent="0.3">
      <c r="B1719" s="1018"/>
      <c r="C1719" s="887" t="s">
        <v>1631</v>
      </c>
      <c r="D1719" s="745" t="s">
        <v>1632</v>
      </c>
      <c r="E1719" s="896" t="s">
        <v>797</v>
      </c>
      <c r="F1719" s="737">
        <v>1</v>
      </c>
      <c r="G1719" s="899">
        <v>13.99</v>
      </c>
      <c r="H1719" s="1024"/>
      <c r="I1719" s="1025"/>
      <c r="J1719" s="1049">
        <f t="shared" si="66"/>
        <v>13.99</v>
      </c>
      <c r="K1719" s="1026"/>
      <c r="L1719" s="1027"/>
      <c r="M1719" s="676"/>
    </row>
    <row r="1720" spans="2:13" x14ac:dyDescent="0.3">
      <c r="B1720" s="1018"/>
      <c r="C1720" s="887" t="s">
        <v>1633</v>
      </c>
      <c r="D1720" s="745" t="s">
        <v>1634</v>
      </c>
      <c r="E1720" s="896" t="s">
        <v>797</v>
      </c>
      <c r="F1720" s="737">
        <v>1</v>
      </c>
      <c r="G1720" s="899">
        <v>11.2</v>
      </c>
      <c r="H1720" s="1024"/>
      <c r="I1720" s="1025"/>
      <c r="J1720" s="1049">
        <f t="shared" si="66"/>
        <v>11.2</v>
      </c>
      <c r="K1720" s="1026"/>
      <c r="L1720" s="1027"/>
      <c r="M1720" s="676"/>
    </row>
    <row r="1721" spans="2:13" x14ac:dyDescent="0.3">
      <c r="B1721" s="1018"/>
      <c r="C1721" s="887" t="s">
        <v>1635</v>
      </c>
      <c r="D1721" s="745" t="s">
        <v>1636</v>
      </c>
      <c r="E1721" s="896" t="s">
        <v>797</v>
      </c>
      <c r="F1721" s="737">
        <v>1</v>
      </c>
      <c r="G1721" s="899">
        <v>11.59</v>
      </c>
      <c r="H1721" s="1024"/>
      <c r="I1721" s="1025"/>
      <c r="J1721" s="1049">
        <f t="shared" si="66"/>
        <v>11.59</v>
      </c>
      <c r="K1721" s="1026"/>
      <c r="L1721" s="1027"/>
      <c r="M1721" s="676"/>
    </row>
    <row r="1722" spans="2:13" x14ac:dyDescent="0.25">
      <c r="B1722" s="1018"/>
      <c r="C1722" s="1081"/>
      <c r="D1722" s="1714" t="s">
        <v>200</v>
      </c>
      <c r="E1722" s="1019"/>
      <c r="F1722" s="1064"/>
      <c r="G1722" s="1019"/>
      <c r="H1722" s="1024"/>
      <c r="I1722" s="1025"/>
      <c r="J1722" s="1049"/>
      <c r="K1722" s="1026"/>
      <c r="L1722" s="1027"/>
      <c r="M1722" s="676"/>
    </row>
    <row r="1723" spans="2:13" x14ac:dyDescent="0.25">
      <c r="B1723" s="1018"/>
      <c r="C1723" s="1081"/>
      <c r="D1723" s="1712" t="s">
        <v>1692</v>
      </c>
      <c r="E1723" s="1019"/>
      <c r="F1723" s="1064"/>
      <c r="G1723" s="1019"/>
      <c r="H1723" s="1024"/>
      <c r="I1723" s="1025"/>
      <c r="J1723" s="1049"/>
      <c r="K1723" s="1026"/>
      <c r="L1723" s="1027"/>
      <c r="M1723" s="676"/>
    </row>
    <row r="1724" spans="2:13" x14ac:dyDescent="0.3">
      <c r="B1724" s="1018"/>
      <c r="C1724" s="887" t="s">
        <v>1708</v>
      </c>
      <c r="D1724" s="745" t="s">
        <v>185</v>
      </c>
      <c r="E1724" s="896" t="s">
        <v>797</v>
      </c>
      <c r="F1724" s="900">
        <v>1</v>
      </c>
      <c r="G1724" s="1735">
        <v>13.09</v>
      </c>
      <c r="H1724" s="1024"/>
      <c r="I1724" s="1025"/>
      <c r="J1724" s="1049">
        <f>F1724*G1724</f>
        <v>13.09</v>
      </c>
      <c r="K1724" s="1026"/>
      <c r="L1724" s="1027"/>
      <c r="M1724" s="676"/>
    </row>
    <row r="1725" spans="2:13" x14ac:dyDescent="0.3">
      <c r="B1725" s="1018"/>
      <c r="C1725" s="887" t="s">
        <v>1710</v>
      </c>
      <c r="D1725" s="745" t="s">
        <v>1711</v>
      </c>
      <c r="E1725" s="896" t="s">
        <v>797</v>
      </c>
      <c r="F1725" s="900">
        <v>1</v>
      </c>
      <c r="G1725" s="1735">
        <v>14.12</v>
      </c>
      <c r="H1725" s="1024"/>
      <c r="I1725" s="1025"/>
      <c r="J1725" s="1049">
        <f>F1725*G1725</f>
        <v>14.12</v>
      </c>
      <c r="K1725" s="1026"/>
      <c r="L1725" s="1027"/>
      <c r="M1725" s="676"/>
    </row>
    <row r="1726" spans="2:13" x14ac:dyDescent="0.3">
      <c r="B1726" s="1018"/>
      <c r="C1726" s="887" t="s">
        <v>1712</v>
      </c>
      <c r="D1726" s="745" t="s">
        <v>3366</v>
      </c>
      <c r="E1726" s="896" t="s">
        <v>797</v>
      </c>
      <c r="F1726" s="900">
        <v>1</v>
      </c>
      <c r="G1726" s="1735">
        <v>14.55</v>
      </c>
      <c r="H1726" s="1024"/>
      <c r="I1726" s="1025"/>
      <c r="J1726" s="1049">
        <f>F1726*G1726</f>
        <v>14.55</v>
      </c>
      <c r="K1726" s="1026"/>
      <c r="L1726" s="1027"/>
      <c r="M1726" s="676"/>
    </row>
    <row r="1727" spans="2:13" x14ac:dyDescent="0.3">
      <c r="B1727" s="1018"/>
      <c r="C1727" s="887" t="s">
        <v>1714</v>
      </c>
      <c r="D1727" s="745" t="s">
        <v>568</v>
      </c>
      <c r="E1727" s="896" t="s">
        <v>797</v>
      </c>
      <c r="F1727" s="900">
        <v>1</v>
      </c>
      <c r="G1727" s="1735">
        <v>14.3</v>
      </c>
      <c r="H1727" s="1024"/>
      <c r="I1727" s="1025"/>
      <c r="J1727" s="1049">
        <f>F1727*G1727</f>
        <v>14.3</v>
      </c>
      <c r="K1727" s="1026"/>
      <c r="L1727" s="1027"/>
      <c r="M1727" s="676"/>
    </row>
    <row r="1728" spans="2:13" x14ac:dyDescent="0.25">
      <c r="B1728" s="1018"/>
      <c r="C1728" s="1081"/>
      <c r="D1728" s="1714" t="s">
        <v>200</v>
      </c>
      <c r="E1728" s="1019"/>
      <c r="F1728" s="1064"/>
      <c r="G1728" s="1019"/>
      <c r="H1728" s="1024"/>
      <c r="I1728" s="1025"/>
      <c r="J1728" s="1049"/>
      <c r="K1728" s="1026"/>
      <c r="L1728" s="1027"/>
      <c r="M1728" s="676"/>
    </row>
    <row r="1729" spans="2:13" x14ac:dyDescent="0.25">
      <c r="B1729" s="1018"/>
      <c r="C1729" s="1081"/>
      <c r="D1729" s="1712" t="s">
        <v>1715</v>
      </c>
      <c r="E1729" s="1019"/>
      <c r="F1729" s="1064"/>
      <c r="G1729" s="1019"/>
      <c r="H1729" s="1024"/>
      <c r="I1729" s="1025"/>
      <c r="J1729" s="1049"/>
      <c r="K1729" s="1026"/>
      <c r="L1729" s="1027"/>
      <c r="M1729" s="676"/>
    </row>
    <row r="1730" spans="2:13" x14ac:dyDescent="0.3">
      <c r="B1730" s="1018"/>
      <c r="C1730" s="887" t="s">
        <v>1721</v>
      </c>
      <c r="D1730" s="745" t="s">
        <v>1723</v>
      </c>
      <c r="E1730" s="896" t="s">
        <v>797</v>
      </c>
      <c r="F1730" s="900">
        <v>1</v>
      </c>
      <c r="G1730" s="1735">
        <v>14.55</v>
      </c>
      <c r="H1730" s="1024"/>
      <c r="I1730" s="1025"/>
      <c r="J1730" s="1049">
        <f t="shared" ref="J1730:J1739" si="67">F1730*G1730</f>
        <v>14.55</v>
      </c>
      <c r="K1730" s="1026"/>
      <c r="L1730" s="1027"/>
      <c r="M1730" s="676"/>
    </row>
    <row r="1731" spans="2:13" x14ac:dyDescent="0.3">
      <c r="B1731" s="1018"/>
      <c r="C1731" s="887" t="s">
        <v>1722</v>
      </c>
      <c r="D1731" s="745" t="s">
        <v>495</v>
      </c>
      <c r="E1731" s="896" t="s">
        <v>797</v>
      </c>
      <c r="F1731" s="900">
        <v>1</v>
      </c>
      <c r="G1731" s="1735">
        <v>14.6</v>
      </c>
      <c r="H1731" s="1024"/>
      <c r="I1731" s="1025"/>
      <c r="J1731" s="1049">
        <f t="shared" si="67"/>
        <v>14.6</v>
      </c>
      <c r="K1731" s="1026"/>
      <c r="L1731" s="1027"/>
      <c r="M1731" s="676"/>
    </row>
    <row r="1732" spans="2:13" x14ac:dyDescent="0.3">
      <c r="B1732" s="1018"/>
      <c r="C1732" s="887" t="s">
        <v>1724</v>
      </c>
      <c r="D1732" s="745" t="s">
        <v>357</v>
      </c>
      <c r="E1732" s="896" t="s">
        <v>797</v>
      </c>
      <c r="F1732" s="900">
        <v>1</v>
      </c>
      <c r="G1732" s="1735">
        <v>14.55</v>
      </c>
      <c r="H1732" s="1024"/>
      <c r="I1732" s="1025"/>
      <c r="J1732" s="1049">
        <f t="shared" si="67"/>
        <v>14.55</v>
      </c>
      <c r="K1732" s="1026"/>
      <c r="L1732" s="1027"/>
      <c r="M1732" s="676"/>
    </row>
    <row r="1733" spans="2:13" x14ac:dyDescent="0.3">
      <c r="B1733" s="1018"/>
      <c r="C1733" s="887" t="s">
        <v>1725</v>
      </c>
      <c r="D1733" s="745" t="s">
        <v>1726</v>
      </c>
      <c r="E1733" s="896" t="s">
        <v>797</v>
      </c>
      <c r="F1733" s="900">
        <v>1</v>
      </c>
      <c r="G1733" s="1735">
        <v>14.19</v>
      </c>
      <c r="H1733" s="1024"/>
      <c r="I1733" s="1025"/>
      <c r="J1733" s="1049">
        <f t="shared" si="67"/>
        <v>14.19</v>
      </c>
      <c r="K1733" s="1026"/>
      <c r="L1733" s="1027"/>
      <c r="M1733" s="676"/>
    </row>
    <row r="1734" spans="2:13" x14ac:dyDescent="0.3">
      <c r="B1734" s="1018"/>
      <c r="C1734" s="887" t="s">
        <v>1735</v>
      </c>
      <c r="D1734" s="745" t="s">
        <v>1736</v>
      </c>
      <c r="E1734" s="896" t="s">
        <v>797</v>
      </c>
      <c r="F1734" s="900">
        <v>1</v>
      </c>
      <c r="G1734" s="1735">
        <v>16.850000000000001</v>
      </c>
      <c r="H1734" s="1024"/>
      <c r="I1734" s="1025"/>
      <c r="J1734" s="1049">
        <f t="shared" si="67"/>
        <v>16.850000000000001</v>
      </c>
      <c r="K1734" s="1026"/>
      <c r="L1734" s="1027"/>
      <c r="M1734" s="676"/>
    </row>
    <row r="1735" spans="2:13" x14ac:dyDescent="0.3">
      <c r="B1735" s="1018"/>
      <c r="C1735" s="887" t="s">
        <v>1732</v>
      </c>
      <c r="D1735" s="745" t="s">
        <v>686</v>
      </c>
      <c r="E1735" s="896" t="s">
        <v>797</v>
      </c>
      <c r="F1735" s="900">
        <v>1</v>
      </c>
      <c r="G1735" s="1735">
        <v>17.11</v>
      </c>
      <c r="H1735" s="1024"/>
      <c r="I1735" s="1025"/>
      <c r="J1735" s="1049">
        <f t="shared" si="67"/>
        <v>17.11</v>
      </c>
      <c r="K1735" s="1026"/>
      <c r="L1735" s="1027"/>
      <c r="M1735" s="676"/>
    </row>
    <row r="1736" spans="2:13" x14ac:dyDescent="0.3">
      <c r="B1736" s="1018"/>
      <c r="C1736" s="887" t="s">
        <v>1731</v>
      </c>
      <c r="D1736" s="745" t="s">
        <v>183</v>
      </c>
      <c r="E1736" s="896" t="s">
        <v>797</v>
      </c>
      <c r="F1736" s="900">
        <v>1</v>
      </c>
      <c r="G1736" s="1735">
        <v>17.100000000000001</v>
      </c>
      <c r="H1736" s="1024"/>
      <c r="I1736" s="1025"/>
      <c r="J1736" s="1049">
        <f t="shared" si="67"/>
        <v>17.100000000000001</v>
      </c>
      <c r="K1736" s="1026"/>
      <c r="L1736" s="1027"/>
      <c r="M1736" s="676"/>
    </row>
    <row r="1737" spans="2:13" x14ac:dyDescent="0.3">
      <c r="B1737" s="1018"/>
      <c r="C1737" s="887" t="s">
        <v>1730</v>
      </c>
      <c r="D1737" s="745" t="s">
        <v>830</v>
      </c>
      <c r="E1737" s="896" t="s">
        <v>797</v>
      </c>
      <c r="F1737" s="900">
        <v>1</v>
      </c>
      <c r="G1737" s="1735">
        <v>17.89</v>
      </c>
      <c r="H1737" s="1024"/>
      <c r="I1737" s="1025"/>
      <c r="J1737" s="1049">
        <f t="shared" si="67"/>
        <v>17.89</v>
      </c>
      <c r="K1737" s="1026"/>
      <c r="L1737" s="1027"/>
      <c r="M1737" s="676"/>
    </row>
    <row r="1738" spans="2:13" x14ac:dyDescent="0.3">
      <c r="B1738" s="1018"/>
      <c r="C1738" s="887" t="s">
        <v>1729</v>
      </c>
      <c r="D1738" s="745" t="s">
        <v>1728</v>
      </c>
      <c r="E1738" s="896" t="s">
        <v>797</v>
      </c>
      <c r="F1738" s="900">
        <v>1</v>
      </c>
      <c r="G1738" s="1735">
        <v>17.100000000000001</v>
      </c>
      <c r="H1738" s="1024"/>
      <c r="I1738" s="1025"/>
      <c r="J1738" s="1049">
        <f t="shared" si="67"/>
        <v>17.100000000000001</v>
      </c>
      <c r="K1738" s="1026"/>
      <c r="L1738" s="1027"/>
      <c r="M1738" s="676"/>
    </row>
    <row r="1739" spans="2:13" x14ac:dyDescent="0.3">
      <c r="B1739" s="1018"/>
      <c r="C1739" s="887" t="s">
        <v>1727</v>
      </c>
      <c r="D1739" s="745" t="s">
        <v>3372</v>
      </c>
      <c r="E1739" s="896" t="s">
        <v>797</v>
      </c>
      <c r="F1739" s="900">
        <v>1</v>
      </c>
      <c r="G1739" s="1735">
        <v>20.2</v>
      </c>
      <c r="H1739" s="1024"/>
      <c r="I1739" s="1025"/>
      <c r="J1739" s="1049">
        <f t="shared" si="67"/>
        <v>20.2</v>
      </c>
      <c r="K1739" s="1026"/>
      <c r="L1739" s="1027"/>
      <c r="M1739" s="676"/>
    </row>
    <row r="1740" spans="2:13" x14ac:dyDescent="0.25">
      <c r="B1740" s="1018"/>
      <c r="C1740" s="1081"/>
      <c r="D1740" s="1714" t="s">
        <v>203</v>
      </c>
      <c r="E1740" s="1019"/>
      <c r="F1740" s="1064"/>
      <c r="G1740" s="1019"/>
      <c r="H1740" s="1024"/>
      <c r="I1740" s="1025"/>
      <c r="J1740" s="1049"/>
      <c r="K1740" s="1026"/>
      <c r="L1740" s="1027"/>
      <c r="M1740" s="676"/>
    </row>
    <row r="1741" spans="2:13" x14ac:dyDescent="0.25">
      <c r="B1741" s="1018"/>
      <c r="C1741" s="1081"/>
      <c r="D1741" s="1712" t="s">
        <v>1750</v>
      </c>
      <c r="E1741" s="1019"/>
      <c r="F1741" s="1064"/>
      <c r="G1741" s="1019"/>
      <c r="H1741" s="1024"/>
      <c r="I1741" s="1025"/>
      <c r="J1741" s="1049"/>
      <c r="K1741" s="1026"/>
      <c r="L1741" s="1027"/>
      <c r="M1741" s="676"/>
    </row>
    <row r="1742" spans="2:13" x14ac:dyDescent="0.3">
      <c r="B1742" s="1018"/>
      <c r="C1742" s="887" t="s">
        <v>1762</v>
      </c>
      <c r="D1742" s="745" t="s">
        <v>2531</v>
      </c>
      <c r="E1742" s="881" t="s">
        <v>793</v>
      </c>
      <c r="F1742" s="737">
        <v>1</v>
      </c>
      <c r="G1742" s="1735">
        <v>22.58</v>
      </c>
      <c r="H1742" s="1024"/>
      <c r="I1742" s="1025"/>
      <c r="J1742" s="1049">
        <f>F1742*G1742</f>
        <v>22.58</v>
      </c>
      <c r="K1742" s="1026"/>
      <c r="L1742" s="1027"/>
      <c r="M1742" s="676"/>
    </row>
    <row r="1743" spans="2:13" x14ac:dyDescent="0.3">
      <c r="B1743" s="1018"/>
      <c r="C1743" s="887" t="s">
        <v>1847</v>
      </c>
      <c r="D1743" s="745" t="s">
        <v>2531</v>
      </c>
      <c r="E1743" s="881" t="s">
        <v>793</v>
      </c>
      <c r="F1743" s="737">
        <v>1</v>
      </c>
      <c r="G1743" s="1735">
        <v>21.11</v>
      </c>
      <c r="H1743" s="1024"/>
      <c r="I1743" s="1025"/>
      <c r="J1743" s="1049">
        <f>F1743*G1743</f>
        <v>21.11</v>
      </c>
      <c r="K1743" s="1026"/>
      <c r="L1743" s="1027"/>
      <c r="M1743" s="676"/>
    </row>
    <row r="1744" spans="2:13" x14ac:dyDescent="0.3">
      <c r="B1744" s="1018"/>
      <c r="C1744" s="887" t="s">
        <v>1779</v>
      </c>
      <c r="D1744" s="745" t="s">
        <v>2530</v>
      </c>
      <c r="E1744" s="881" t="s">
        <v>793</v>
      </c>
      <c r="F1744" s="737">
        <v>1</v>
      </c>
      <c r="G1744" s="1735">
        <v>24.59</v>
      </c>
      <c r="H1744" s="1024"/>
      <c r="I1744" s="1025"/>
      <c r="J1744" s="1049">
        <f>F1744*G1744</f>
        <v>24.59</v>
      </c>
      <c r="K1744" s="1026"/>
      <c r="L1744" s="1027"/>
      <c r="M1744" s="676"/>
    </row>
    <row r="1745" spans="2:13" x14ac:dyDescent="0.3">
      <c r="B1745" s="1018"/>
      <c r="C1745" s="887" t="s">
        <v>1783</v>
      </c>
      <c r="D1745" s="745" t="s">
        <v>2530</v>
      </c>
      <c r="E1745" s="881" t="s">
        <v>793</v>
      </c>
      <c r="F1745" s="737">
        <v>1</v>
      </c>
      <c r="G1745" s="1735">
        <v>24.93</v>
      </c>
      <c r="H1745" s="1024"/>
      <c r="I1745" s="1025"/>
      <c r="J1745" s="1049">
        <f>F1745*G1745</f>
        <v>24.93</v>
      </c>
      <c r="K1745" s="1026"/>
      <c r="L1745" s="1027"/>
      <c r="M1745" s="676"/>
    </row>
    <row r="1746" spans="2:13" x14ac:dyDescent="0.3">
      <c r="B1746" s="1018"/>
      <c r="C1746" s="887" t="s">
        <v>1785</v>
      </c>
      <c r="D1746" s="745" t="s">
        <v>2530</v>
      </c>
      <c r="E1746" s="881" t="s">
        <v>793</v>
      </c>
      <c r="F1746" s="737">
        <v>1</v>
      </c>
      <c r="G1746" s="1735">
        <v>25.54</v>
      </c>
      <c r="H1746" s="1024"/>
      <c r="I1746" s="1025"/>
      <c r="J1746" s="1049">
        <f>F1746*G1746</f>
        <v>25.54</v>
      </c>
      <c r="K1746" s="1026"/>
      <c r="L1746" s="1027"/>
      <c r="M1746" s="676"/>
    </row>
    <row r="1747" spans="2:13" x14ac:dyDescent="0.25">
      <c r="B1747" s="1018"/>
      <c r="C1747" s="1081"/>
      <c r="D1747" s="1714" t="s">
        <v>203</v>
      </c>
      <c r="E1747" s="1019"/>
      <c r="F1747" s="1064"/>
      <c r="G1747" s="1019"/>
      <c r="H1747" s="1024"/>
      <c r="I1747" s="1025"/>
      <c r="J1747" s="1049"/>
      <c r="K1747" s="1026"/>
      <c r="L1747" s="1027"/>
      <c r="M1747" s="676"/>
    </row>
    <row r="1748" spans="2:13" x14ac:dyDescent="0.25">
      <c r="B1748" s="1018"/>
      <c r="C1748" s="1081"/>
      <c r="D1748" s="1712" t="s">
        <v>1798</v>
      </c>
      <c r="E1748" s="1019"/>
      <c r="F1748" s="1064"/>
      <c r="G1748" s="1019"/>
      <c r="H1748" s="1024"/>
      <c r="I1748" s="1025"/>
      <c r="J1748" s="1049"/>
      <c r="K1748" s="1026"/>
      <c r="L1748" s="1027"/>
      <c r="M1748" s="676"/>
    </row>
    <row r="1749" spans="2:13" x14ac:dyDescent="0.3">
      <c r="B1749" s="1018"/>
      <c r="C1749" s="887" t="s">
        <v>1813</v>
      </c>
      <c r="D1749" s="745" t="s">
        <v>205</v>
      </c>
      <c r="E1749" s="896" t="s">
        <v>797</v>
      </c>
      <c r="F1749" s="737">
        <v>1</v>
      </c>
      <c r="G1749" s="899">
        <v>10.31</v>
      </c>
      <c r="H1749" s="1024"/>
      <c r="I1749" s="1025"/>
      <c r="J1749" s="1049">
        <f t="shared" ref="J1749:J1756" si="68">F1749*G1749</f>
        <v>10.31</v>
      </c>
      <c r="K1749" s="1026"/>
      <c r="L1749" s="1027"/>
      <c r="M1749" s="676"/>
    </row>
    <row r="1750" spans="2:13" ht="27.6" x14ac:dyDescent="0.3">
      <c r="B1750" s="1018"/>
      <c r="C1750" s="887" t="s">
        <v>2178</v>
      </c>
      <c r="D1750" s="745" t="s">
        <v>3383</v>
      </c>
      <c r="E1750" s="881" t="s">
        <v>793</v>
      </c>
      <c r="F1750" s="737">
        <v>1</v>
      </c>
      <c r="G1750" s="1735">
        <v>24.4</v>
      </c>
      <c r="H1750" s="1024"/>
      <c r="I1750" s="1025"/>
      <c r="J1750" s="1049">
        <f t="shared" si="68"/>
        <v>24.4</v>
      </c>
      <c r="K1750" s="1026"/>
      <c r="L1750" s="1027"/>
      <c r="M1750" s="676"/>
    </row>
    <row r="1751" spans="2:13" x14ac:dyDescent="0.3">
      <c r="B1751" s="1018"/>
      <c r="C1751" s="887" t="s">
        <v>1826</v>
      </c>
      <c r="D1751" s="745" t="s">
        <v>3384</v>
      </c>
      <c r="E1751" s="881" t="s">
        <v>793</v>
      </c>
      <c r="F1751" s="737">
        <v>1</v>
      </c>
      <c r="G1751" s="1735">
        <v>25.19</v>
      </c>
      <c r="H1751" s="1024"/>
      <c r="I1751" s="1025"/>
      <c r="J1751" s="1049">
        <f t="shared" si="68"/>
        <v>25.19</v>
      </c>
      <c r="K1751" s="1026"/>
      <c r="L1751" s="1027"/>
      <c r="M1751" s="676"/>
    </row>
    <row r="1752" spans="2:13" x14ac:dyDescent="0.3">
      <c r="B1752" s="1018"/>
      <c r="C1752" s="887" t="s">
        <v>1814</v>
      </c>
      <c r="D1752" s="745" t="s">
        <v>1815</v>
      </c>
      <c r="E1752" s="881" t="s">
        <v>793</v>
      </c>
      <c r="F1752" s="737">
        <v>1</v>
      </c>
      <c r="G1752" s="1735">
        <v>13.2</v>
      </c>
      <c r="H1752" s="1024"/>
      <c r="I1752" s="1025"/>
      <c r="J1752" s="1049">
        <f t="shared" si="68"/>
        <v>13.2</v>
      </c>
      <c r="K1752" s="1026"/>
      <c r="L1752" s="1027"/>
      <c r="M1752" s="676"/>
    </row>
    <row r="1753" spans="2:13" x14ac:dyDescent="0.3">
      <c r="B1753" s="1018"/>
      <c r="C1753" s="887" t="s">
        <v>1906</v>
      </c>
      <c r="D1753" s="745" t="s">
        <v>3387</v>
      </c>
      <c r="E1753" s="881" t="s">
        <v>793</v>
      </c>
      <c r="F1753" s="737">
        <v>1</v>
      </c>
      <c r="G1753" s="1735">
        <v>16.260000000000002</v>
      </c>
      <c r="H1753" s="1024"/>
      <c r="I1753" s="1025"/>
      <c r="J1753" s="1049">
        <f t="shared" si="68"/>
        <v>16.260000000000002</v>
      </c>
      <c r="K1753" s="1026"/>
      <c r="L1753" s="1027"/>
      <c r="M1753" s="676"/>
    </row>
    <row r="1754" spans="2:13" x14ac:dyDescent="0.3">
      <c r="B1754" s="1018"/>
      <c r="C1754" s="887" t="s">
        <v>1838</v>
      </c>
      <c r="D1754" s="745" t="s">
        <v>3390</v>
      </c>
      <c r="E1754" s="881" t="s">
        <v>793</v>
      </c>
      <c r="F1754" s="737">
        <v>1</v>
      </c>
      <c r="G1754" s="1735">
        <v>13.12</v>
      </c>
      <c r="H1754" s="1024"/>
      <c r="I1754" s="1025"/>
      <c r="J1754" s="1049">
        <f t="shared" si="68"/>
        <v>13.12</v>
      </c>
      <c r="K1754" s="1026"/>
      <c r="L1754" s="1027"/>
      <c r="M1754" s="676"/>
    </row>
    <row r="1755" spans="2:13" x14ac:dyDescent="0.3">
      <c r="B1755" s="1018"/>
      <c r="C1755" s="887" t="s">
        <v>1841</v>
      </c>
      <c r="D1755" s="745" t="s">
        <v>1842</v>
      </c>
      <c r="E1755" s="881" t="s">
        <v>793</v>
      </c>
      <c r="F1755" s="737">
        <v>1</v>
      </c>
      <c r="G1755" s="1735">
        <v>16.3</v>
      </c>
      <c r="H1755" s="1024"/>
      <c r="I1755" s="1025"/>
      <c r="J1755" s="1049">
        <f t="shared" si="68"/>
        <v>16.3</v>
      </c>
      <c r="K1755" s="1026"/>
      <c r="L1755" s="1027"/>
      <c r="M1755" s="676"/>
    </row>
    <row r="1756" spans="2:13" x14ac:dyDescent="0.3">
      <c r="B1756" s="1018"/>
      <c r="C1756" s="887" t="s">
        <v>1916</v>
      </c>
      <c r="D1756" s="745" t="s">
        <v>3391</v>
      </c>
      <c r="E1756" s="881" t="s">
        <v>793</v>
      </c>
      <c r="F1756" s="737">
        <v>1</v>
      </c>
      <c r="G1756" s="1735">
        <v>25.32</v>
      </c>
      <c r="H1756" s="1024"/>
      <c r="I1756" s="1025"/>
      <c r="J1756" s="1049">
        <f t="shared" si="68"/>
        <v>25.32</v>
      </c>
      <c r="K1756" s="1026"/>
      <c r="L1756" s="1027"/>
      <c r="M1756" s="676"/>
    </row>
    <row r="1757" spans="2:13" x14ac:dyDescent="0.25">
      <c r="B1757" s="1018"/>
      <c r="C1757" s="1081"/>
      <c r="D1757" s="1714" t="s">
        <v>203</v>
      </c>
      <c r="E1757" s="1019"/>
      <c r="F1757" s="1064"/>
      <c r="G1757" s="1019"/>
      <c r="H1757" s="1024"/>
      <c r="I1757" s="1025"/>
      <c r="J1757" s="1049"/>
      <c r="K1757" s="1026"/>
      <c r="L1757" s="1027"/>
      <c r="M1757" s="676"/>
    </row>
    <row r="1758" spans="2:13" x14ac:dyDescent="0.25">
      <c r="B1758" s="1018"/>
      <c r="C1758" s="1081"/>
      <c r="D1758" s="1712" t="s">
        <v>1844</v>
      </c>
      <c r="E1758" s="1019"/>
      <c r="F1758" s="1064"/>
      <c r="G1758" s="1019"/>
      <c r="H1758" s="1024"/>
      <c r="I1758" s="1025"/>
      <c r="J1758" s="1049"/>
      <c r="K1758" s="1026"/>
      <c r="L1758" s="1027"/>
      <c r="M1758" s="676"/>
    </row>
    <row r="1759" spans="2:13" x14ac:dyDescent="0.3">
      <c r="B1759" s="1018"/>
      <c r="C1759" s="887" t="s">
        <v>1848</v>
      </c>
      <c r="D1759" s="745" t="s">
        <v>2531</v>
      </c>
      <c r="E1759" s="881" t="s">
        <v>793</v>
      </c>
      <c r="F1759" s="737">
        <v>1</v>
      </c>
      <c r="G1759" s="1735">
        <v>21.41</v>
      </c>
      <c r="H1759" s="1024"/>
      <c r="I1759" s="1025"/>
      <c r="J1759" s="1049">
        <f t="shared" ref="J1759:J1768" si="69">F1759*G1759</f>
        <v>21.41</v>
      </c>
      <c r="K1759" s="1026"/>
      <c r="L1759" s="1027"/>
      <c r="M1759" s="676"/>
    </row>
    <row r="1760" spans="2:13" x14ac:dyDescent="0.3">
      <c r="B1760" s="1018"/>
      <c r="C1760" s="887" t="s">
        <v>1852</v>
      </c>
      <c r="D1760" s="745" t="s">
        <v>3393</v>
      </c>
      <c r="E1760" s="881" t="s">
        <v>793</v>
      </c>
      <c r="F1760" s="737">
        <v>1</v>
      </c>
      <c r="G1760" s="1735">
        <v>18.89</v>
      </c>
      <c r="H1760" s="1024"/>
      <c r="I1760" s="1025"/>
      <c r="J1760" s="1049">
        <f t="shared" si="69"/>
        <v>18.89</v>
      </c>
      <c r="K1760" s="1026"/>
      <c r="L1760" s="1027"/>
      <c r="M1760" s="676"/>
    </row>
    <row r="1761" spans="2:13" x14ac:dyDescent="0.3">
      <c r="B1761" s="1018"/>
      <c r="C1761" s="887" t="s">
        <v>2184</v>
      </c>
      <c r="D1761" s="745" t="s">
        <v>3394</v>
      </c>
      <c r="E1761" s="881" t="s">
        <v>793</v>
      </c>
      <c r="F1761" s="737">
        <v>1</v>
      </c>
      <c r="G1761" s="1735">
        <v>16.02</v>
      </c>
      <c r="H1761" s="1024"/>
      <c r="I1761" s="1025"/>
      <c r="J1761" s="1049">
        <f t="shared" si="69"/>
        <v>16.02</v>
      </c>
      <c r="K1761" s="1026"/>
      <c r="L1761" s="1027"/>
      <c r="M1761" s="676"/>
    </row>
    <row r="1762" spans="2:13" x14ac:dyDescent="0.3">
      <c r="B1762" s="1018"/>
      <c r="C1762" s="887" t="s">
        <v>2168</v>
      </c>
      <c r="D1762" s="745" t="s">
        <v>3395</v>
      </c>
      <c r="E1762" s="881" t="s">
        <v>793</v>
      </c>
      <c r="F1762" s="737">
        <v>1</v>
      </c>
      <c r="G1762" s="1735">
        <v>21.16</v>
      </c>
      <c r="H1762" s="1024"/>
      <c r="I1762" s="1025"/>
      <c r="J1762" s="1049">
        <f t="shared" si="69"/>
        <v>21.16</v>
      </c>
      <c r="K1762" s="1026"/>
      <c r="L1762" s="1027"/>
      <c r="M1762" s="676"/>
    </row>
    <row r="1763" spans="2:13" ht="27.6" x14ac:dyDescent="0.3">
      <c r="B1763" s="1018"/>
      <c r="C1763" s="887" t="s">
        <v>1868</v>
      </c>
      <c r="D1763" s="745" t="s">
        <v>3396</v>
      </c>
      <c r="E1763" s="881" t="s">
        <v>793</v>
      </c>
      <c r="F1763" s="737">
        <v>1</v>
      </c>
      <c r="G1763" s="1735">
        <v>20.95</v>
      </c>
      <c r="H1763" s="1024"/>
      <c r="I1763" s="1025"/>
      <c r="J1763" s="1049">
        <f t="shared" si="69"/>
        <v>20.95</v>
      </c>
      <c r="K1763" s="1026"/>
      <c r="L1763" s="1027"/>
      <c r="M1763" s="676"/>
    </row>
    <row r="1764" spans="2:13" ht="27.6" x14ac:dyDescent="0.3">
      <c r="B1764" s="1018"/>
      <c r="C1764" s="887" t="s">
        <v>1872</v>
      </c>
      <c r="D1764" s="745" t="s">
        <v>3396</v>
      </c>
      <c r="E1764" s="881" t="s">
        <v>793</v>
      </c>
      <c r="F1764" s="737">
        <v>1</v>
      </c>
      <c r="G1764" s="1735">
        <v>21.34</v>
      </c>
      <c r="H1764" s="1024"/>
      <c r="I1764" s="1025"/>
      <c r="J1764" s="1049">
        <f t="shared" si="69"/>
        <v>21.34</v>
      </c>
      <c r="K1764" s="1026"/>
      <c r="L1764" s="1027"/>
      <c r="M1764" s="676"/>
    </row>
    <row r="1765" spans="2:13" x14ac:dyDescent="0.25">
      <c r="B1765" s="1018"/>
      <c r="C1765" s="887" t="s">
        <v>2166</v>
      </c>
      <c r="D1765" s="745" t="s">
        <v>156</v>
      </c>
      <c r="E1765" s="881" t="s">
        <v>793</v>
      </c>
      <c r="F1765" s="901">
        <v>1</v>
      </c>
      <c r="G1765" s="1738">
        <v>5.77</v>
      </c>
      <c r="H1765" s="1024"/>
      <c r="I1765" s="1025"/>
      <c r="J1765" s="1049">
        <f t="shared" si="69"/>
        <v>5.77</v>
      </c>
      <c r="K1765" s="1026"/>
      <c r="L1765" s="1027"/>
      <c r="M1765" s="676"/>
    </row>
    <row r="1766" spans="2:13" x14ac:dyDescent="0.25">
      <c r="B1766" s="1018"/>
      <c r="C1766" s="887" t="s">
        <v>1855</v>
      </c>
      <c r="D1766" s="745" t="s">
        <v>2535</v>
      </c>
      <c r="E1766" s="881" t="s">
        <v>793</v>
      </c>
      <c r="F1766" s="901">
        <v>1</v>
      </c>
      <c r="G1766" s="1738">
        <v>19.3</v>
      </c>
      <c r="H1766" s="1024"/>
      <c r="I1766" s="1025"/>
      <c r="J1766" s="1049">
        <f t="shared" si="69"/>
        <v>19.3</v>
      </c>
      <c r="K1766" s="1026"/>
      <c r="L1766" s="1027"/>
      <c r="M1766" s="676"/>
    </row>
    <row r="1767" spans="2:13" x14ac:dyDescent="0.25">
      <c r="B1767" s="1018"/>
      <c r="C1767" s="887" t="s">
        <v>1862</v>
      </c>
      <c r="D1767" s="745" t="s">
        <v>2537</v>
      </c>
      <c r="E1767" s="881" t="s">
        <v>793</v>
      </c>
      <c r="F1767" s="901">
        <v>1</v>
      </c>
      <c r="G1767" s="1738">
        <v>15.48</v>
      </c>
      <c r="H1767" s="1024"/>
      <c r="I1767" s="1025"/>
      <c r="J1767" s="1049">
        <f t="shared" si="69"/>
        <v>15.48</v>
      </c>
      <c r="K1767" s="1026"/>
      <c r="L1767" s="1027"/>
      <c r="M1767" s="676"/>
    </row>
    <row r="1768" spans="2:13" x14ac:dyDescent="0.25">
      <c r="B1768" s="1018"/>
      <c r="C1768" s="887" t="s">
        <v>1864</v>
      </c>
      <c r="D1768" s="745" t="s">
        <v>156</v>
      </c>
      <c r="E1768" s="881" t="s">
        <v>793</v>
      </c>
      <c r="F1768" s="901">
        <v>1</v>
      </c>
      <c r="G1768" s="1738">
        <v>7.97</v>
      </c>
      <c r="H1768" s="1024"/>
      <c r="I1768" s="1025"/>
      <c r="J1768" s="1049">
        <f t="shared" si="69"/>
        <v>7.97</v>
      </c>
      <c r="K1768" s="1026"/>
      <c r="L1768" s="1027"/>
      <c r="M1768" s="676"/>
    </row>
    <row r="1769" spans="2:13" x14ac:dyDescent="0.25">
      <c r="B1769" s="1018"/>
      <c r="C1769" s="1081"/>
      <c r="D1769" s="1714" t="s">
        <v>203</v>
      </c>
      <c r="E1769" s="1019"/>
      <c r="F1769" s="1064"/>
      <c r="G1769" s="1019"/>
      <c r="H1769" s="1024"/>
      <c r="I1769" s="1025"/>
      <c r="J1769" s="1049"/>
      <c r="K1769" s="1026"/>
      <c r="L1769" s="1027"/>
      <c r="M1769" s="676"/>
    </row>
    <row r="1770" spans="2:13" x14ac:dyDescent="0.25">
      <c r="B1770" s="1018"/>
      <c r="C1770" s="1081"/>
      <c r="D1770" s="1712" t="s">
        <v>1929</v>
      </c>
      <c r="E1770" s="1019"/>
      <c r="F1770" s="1064"/>
      <c r="G1770" s="1019"/>
      <c r="H1770" s="1024"/>
      <c r="I1770" s="1025"/>
      <c r="J1770" s="1049"/>
      <c r="K1770" s="1026"/>
      <c r="L1770" s="1027"/>
      <c r="M1770" s="676"/>
    </row>
    <row r="1771" spans="2:13" x14ac:dyDescent="0.3">
      <c r="B1771" s="1018"/>
      <c r="C1771" s="887" t="s">
        <v>1924</v>
      </c>
      <c r="D1771" s="745" t="s">
        <v>3402</v>
      </c>
      <c r="E1771" s="881" t="s">
        <v>793</v>
      </c>
      <c r="F1771" s="737">
        <v>1</v>
      </c>
      <c r="G1771" s="1735">
        <v>26.85</v>
      </c>
      <c r="H1771" s="1024"/>
      <c r="I1771" s="1025"/>
      <c r="J1771" s="1049">
        <f t="shared" ref="J1771:J1779" si="70">F1771*G1771</f>
        <v>26.85</v>
      </c>
      <c r="K1771" s="1026"/>
      <c r="L1771" s="1027"/>
      <c r="M1771" s="676"/>
    </row>
    <row r="1772" spans="2:13" ht="27.6" x14ac:dyDescent="0.25">
      <c r="B1772" s="1018"/>
      <c r="C1772" s="887" t="s">
        <v>1921</v>
      </c>
      <c r="D1772" s="745" t="s">
        <v>3403</v>
      </c>
      <c r="E1772" s="881" t="s">
        <v>793</v>
      </c>
      <c r="F1772" s="892">
        <v>1</v>
      </c>
      <c r="G1772" s="1735">
        <v>25.11</v>
      </c>
      <c r="H1772" s="1024"/>
      <c r="I1772" s="1025"/>
      <c r="J1772" s="1049">
        <f t="shared" si="70"/>
        <v>25.11</v>
      </c>
      <c r="K1772" s="1026"/>
      <c r="L1772" s="1027"/>
      <c r="M1772" s="676"/>
    </row>
    <row r="1773" spans="2:13" ht="27.6" x14ac:dyDescent="0.25">
      <c r="B1773" s="1018"/>
      <c r="C1773" s="887" t="s">
        <v>1925</v>
      </c>
      <c r="D1773" s="745" t="s">
        <v>3403</v>
      </c>
      <c r="E1773" s="881" t="s">
        <v>793</v>
      </c>
      <c r="F1773" s="892">
        <v>1</v>
      </c>
      <c r="G1773" s="1735">
        <v>26.26</v>
      </c>
      <c r="H1773" s="1024"/>
      <c r="I1773" s="1025"/>
      <c r="J1773" s="1049">
        <f t="shared" si="70"/>
        <v>26.26</v>
      </c>
      <c r="K1773" s="1026"/>
      <c r="L1773" s="1027"/>
      <c r="M1773" s="676"/>
    </row>
    <row r="1774" spans="2:13" ht="27.6" x14ac:dyDescent="0.3">
      <c r="B1774" s="1018"/>
      <c r="C1774" s="887" t="s">
        <v>1928</v>
      </c>
      <c r="D1774" s="745" t="s">
        <v>3404</v>
      </c>
      <c r="E1774" s="881" t="s">
        <v>793</v>
      </c>
      <c r="F1774" s="737">
        <v>1</v>
      </c>
      <c r="G1774" s="1735">
        <v>36.46</v>
      </c>
      <c r="H1774" s="1024"/>
      <c r="I1774" s="1025"/>
      <c r="J1774" s="1049">
        <f t="shared" si="70"/>
        <v>36.46</v>
      </c>
      <c r="K1774" s="1026"/>
      <c r="L1774" s="1027"/>
      <c r="M1774" s="676"/>
    </row>
    <row r="1775" spans="2:13" ht="27.6" x14ac:dyDescent="0.3">
      <c r="B1775" s="1018"/>
      <c r="C1775" s="887" t="s">
        <v>1873</v>
      </c>
      <c r="D1775" s="745" t="s">
        <v>3396</v>
      </c>
      <c r="E1775" s="881" t="s">
        <v>793</v>
      </c>
      <c r="F1775" s="737">
        <v>1</v>
      </c>
      <c r="G1775" s="1735">
        <v>21.1</v>
      </c>
      <c r="H1775" s="1024"/>
      <c r="I1775" s="1025"/>
      <c r="J1775" s="1049">
        <f t="shared" si="70"/>
        <v>21.1</v>
      </c>
      <c r="K1775" s="1026"/>
      <c r="L1775" s="1027"/>
      <c r="M1775" s="676"/>
    </row>
    <row r="1776" spans="2:13" ht="27.6" x14ac:dyDescent="0.3">
      <c r="B1776" s="1018"/>
      <c r="C1776" s="887" t="s">
        <v>1891</v>
      </c>
      <c r="D1776" s="745" t="s">
        <v>3396</v>
      </c>
      <c r="E1776" s="881" t="s">
        <v>793</v>
      </c>
      <c r="F1776" s="737">
        <v>1</v>
      </c>
      <c r="G1776" s="1735">
        <v>21.36</v>
      </c>
      <c r="H1776" s="1024"/>
      <c r="I1776" s="1025"/>
      <c r="J1776" s="1049">
        <f t="shared" si="70"/>
        <v>21.36</v>
      </c>
      <c r="K1776" s="1026"/>
      <c r="L1776" s="1027"/>
      <c r="M1776" s="676"/>
    </row>
    <row r="1777" spans="2:13" x14ac:dyDescent="0.3">
      <c r="B1777" s="1018"/>
      <c r="C1777" s="887" t="s">
        <v>1896</v>
      </c>
      <c r="D1777" s="745" t="s">
        <v>3407</v>
      </c>
      <c r="E1777" s="881" t="s">
        <v>793</v>
      </c>
      <c r="F1777" s="737">
        <v>1</v>
      </c>
      <c r="G1777" s="1735">
        <v>19.989999999999998</v>
      </c>
      <c r="H1777" s="1024"/>
      <c r="I1777" s="1025"/>
      <c r="J1777" s="1049">
        <f t="shared" si="70"/>
        <v>19.989999999999998</v>
      </c>
      <c r="K1777" s="1026"/>
      <c r="L1777" s="1027"/>
      <c r="M1777" s="676"/>
    </row>
    <row r="1778" spans="2:13" x14ac:dyDescent="0.25">
      <c r="B1778" s="1018"/>
      <c r="C1778" s="887" t="s">
        <v>2176</v>
      </c>
      <c r="D1778" s="745" t="s">
        <v>2543</v>
      </c>
      <c r="E1778" s="881" t="s">
        <v>793</v>
      </c>
      <c r="F1778" s="901">
        <v>1</v>
      </c>
      <c r="G1778" s="1738">
        <v>15.15</v>
      </c>
      <c r="H1778" s="1024"/>
      <c r="I1778" s="1025"/>
      <c r="J1778" s="1049">
        <f t="shared" si="70"/>
        <v>15.15</v>
      </c>
      <c r="K1778" s="1026"/>
      <c r="L1778" s="1027"/>
      <c r="M1778" s="676"/>
    </row>
    <row r="1779" spans="2:13" x14ac:dyDescent="0.25">
      <c r="B1779" s="1018"/>
      <c r="C1779" s="887" t="s">
        <v>1910</v>
      </c>
      <c r="D1779" s="745" t="s">
        <v>156</v>
      </c>
      <c r="E1779" s="881" t="s">
        <v>793</v>
      </c>
      <c r="F1779" s="901">
        <v>1</v>
      </c>
      <c r="G1779" s="1738">
        <v>5.17</v>
      </c>
      <c r="H1779" s="1024"/>
      <c r="I1779" s="1025"/>
      <c r="J1779" s="1049">
        <f t="shared" si="70"/>
        <v>5.17</v>
      </c>
      <c r="K1779" s="1026"/>
      <c r="L1779" s="1027"/>
      <c r="M1779" s="676"/>
    </row>
    <row r="1780" spans="2:13" x14ac:dyDescent="0.25">
      <c r="B1780" s="1018"/>
      <c r="C1780" s="1070" t="str">
        <f>RESUMEN!C91</f>
        <v>03.04.02.03.02</v>
      </c>
      <c r="D1780" s="1914" t="str">
        <f>RESUMEN!D91</f>
        <v>PISO VINILICO FLEXIBLE EN ROLLO 2 mm ANTIDESLIZ., ANTIBACT. Y CONDUCTIVO PUR.</v>
      </c>
      <c r="E1780" s="1914"/>
      <c r="F1780" s="1914"/>
      <c r="G1780" s="1914"/>
      <c r="H1780" s="1914"/>
      <c r="I1780" s="1914"/>
      <c r="J1780" s="1914"/>
      <c r="K1780" s="1914"/>
      <c r="L1780" s="1915"/>
      <c r="M1780" s="676"/>
    </row>
    <row r="1781" spans="2:13" x14ac:dyDescent="0.25">
      <c r="B1781" s="1018"/>
      <c r="C1781" s="905" t="s">
        <v>1</v>
      </c>
      <c r="D1781" s="1033" t="s">
        <v>2</v>
      </c>
      <c r="E1781" s="906" t="s">
        <v>208</v>
      </c>
      <c r="F1781" s="906" t="s">
        <v>45</v>
      </c>
      <c r="G1781" s="907" t="s">
        <v>52</v>
      </c>
      <c r="H1781" s="907" t="s">
        <v>47</v>
      </c>
      <c r="I1781" s="907" t="s">
        <v>48</v>
      </c>
      <c r="J1781" s="908" t="s">
        <v>49</v>
      </c>
      <c r="K1781" s="909" t="s">
        <v>50</v>
      </c>
      <c r="L1781" s="910" t="s">
        <v>3</v>
      </c>
      <c r="M1781" s="676"/>
    </row>
    <row r="1782" spans="2:13" x14ac:dyDescent="0.25">
      <c r="B1782" s="1018"/>
      <c r="C1782" s="911"/>
      <c r="D1782" s="1034"/>
      <c r="E1782" s="1035"/>
      <c r="F1782" s="913"/>
      <c r="G1782" s="1696"/>
      <c r="H1782" s="914"/>
      <c r="I1782" s="915"/>
      <c r="J1782" s="1036"/>
      <c r="K1782" s="917">
        <f>+SUM(J1783:J1787)</f>
        <v>71.3</v>
      </c>
      <c r="L1782" s="918" t="s">
        <v>6</v>
      </c>
      <c r="M1782" s="676"/>
    </row>
    <row r="1783" spans="2:13" x14ac:dyDescent="0.25">
      <c r="B1783" s="1018"/>
      <c r="C1783" s="1055"/>
      <c r="D1783" s="1056"/>
      <c r="E1783" s="1057"/>
      <c r="F1783" s="1058"/>
      <c r="G1783" s="1059"/>
      <c r="H1783" s="1041"/>
      <c r="I1783" s="1042"/>
      <c r="J1783" s="1043"/>
      <c r="K1783" s="1044"/>
      <c r="L1783" s="1045"/>
      <c r="M1783" s="676"/>
    </row>
    <row r="1784" spans="2:13" x14ac:dyDescent="0.25">
      <c r="B1784" s="1018"/>
      <c r="C1784" s="1060"/>
      <c r="D1784" s="1714" t="s">
        <v>200</v>
      </c>
      <c r="E1784" s="1047"/>
      <c r="F1784" s="1061"/>
      <c r="G1784" s="1062" t="s">
        <v>46</v>
      </c>
      <c r="H1784" s="1024"/>
      <c r="I1784" s="1025"/>
      <c r="J1784" s="1050"/>
      <c r="K1784" s="1026"/>
      <c r="L1784" s="1027"/>
      <c r="M1784" s="676"/>
    </row>
    <row r="1785" spans="2:13" x14ac:dyDescent="0.25">
      <c r="B1785" s="1018"/>
      <c r="C1785" s="1063"/>
      <c r="D1785" s="1712" t="s">
        <v>1510</v>
      </c>
      <c r="E1785" s="1038"/>
      <c r="F1785" s="1064"/>
      <c r="G1785" s="1065"/>
      <c r="H1785" s="1024"/>
      <c r="I1785" s="1025"/>
      <c r="J1785" s="1049"/>
      <c r="K1785" s="1026"/>
      <c r="L1785" s="1027"/>
      <c r="M1785" s="676"/>
    </row>
    <row r="1786" spans="2:13" x14ac:dyDescent="0.3">
      <c r="B1786" s="1018"/>
      <c r="C1786" s="887" t="s">
        <v>1461</v>
      </c>
      <c r="D1786" s="745" t="s">
        <v>1462</v>
      </c>
      <c r="E1786" s="896" t="s">
        <v>143</v>
      </c>
      <c r="F1786" s="737">
        <v>1</v>
      </c>
      <c r="G1786" s="1735">
        <v>37.549999999999997</v>
      </c>
      <c r="H1786" s="1024"/>
      <c r="I1786" s="1025"/>
      <c r="J1786" s="1050">
        <f>F1786*G1786</f>
        <v>37.549999999999997</v>
      </c>
      <c r="K1786" s="1026"/>
      <c r="L1786" s="1027"/>
      <c r="M1786" s="676"/>
    </row>
    <row r="1787" spans="2:13" x14ac:dyDescent="0.3">
      <c r="B1787" s="1018"/>
      <c r="C1787" s="887" t="s">
        <v>1482</v>
      </c>
      <c r="D1787" s="745" t="s">
        <v>201</v>
      </c>
      <c r="E1787" s="896" t="s">
        <v>143</v>
      </c>
      <c r="F1787" s="737">
        <v>1</v>
      </c>
      <c r="G1787" s="1735">
        <v>33.75</v>
      </c>
      <c r="H1787" s="1019"/>
      <c r="I1787" s="1019"/>
      <c r="J1787" s="1050">
        <f>F1787*G1787</f>
        <v>33.75</v>
      </c>
      <c r="K1787" s="1022"/>
      <c r="L1787" s="1027"/>
      <c r="M1787" s="676"/>
    </row>
    <row r="1788" spans="2:13" ht="27.6" x14ac:dyDescent="0.3">
      <c r="B1788" s="1018"/>
      <c r="C1788" s="887" t="s">
        <v>1512</v>
      </c>
      <c r="D1788" s="745" t="s">
        <v>266</v>
      </c>
      <c r="E1788" s="896" t="s">
        <v>143</v>
      </c>
      <c r="F1788" s="737">
        <v>1</v>
      </c>
      <c r="G1788" s="1735">
        <v>39.950000000000003</v>
      </c>
      <c r="H1788" s="1019"/>
      <c r="I1788" s="1019"/>
      <c r="J1788" s="1050">
        <f>F1788*G1788</f>
        <v>39.950000000000003</v>
      </c>
      <c r="K1788" s="1022"/>
      <c r="L1788" s="1027"/>
      <c r="M1788" s="676"/>
    </row>
    <row r="1789" spans="2:13" x14ac:dyDescent="0.25">
      <c r="B1789" s="1018"/>
      <c r="C1789" s="1046"/>
      <c r="D1789" s="1714" t="s">
        <v>200</v>
      </c>
      <c r="E1789" s="1047"/>
      <c r="F1789" s="1047"/>
      <c r="G1789" s="1019"/>
      <c r="H1789" s="1019"/>
      <c r="I1789" s="1019"/>
      <c r="J1789" s="1050"/>
      <c r="K1789" s="1022"/>
      <c r="L1789" s="1027"/>
      <c r="M1789" s="676"/>
    </row>
    <row r="1790" spans="2:13" x14ac:dyDescent="0.25">
      <c r="B1790" s="1018"/>
      <c r="C1790" s="1046"/>
      <c r="D1790" s="1712" t="s">
        <v>1511</v>
      </c>
      <c r="E1790" s="1047"/>
      <c r="F1790" s="1047"/>
      <c r="G1790" s="1019"/>
      <c r="H1790" s="1019"/>
      <c r="I1790" s="1019"/>
      <c r="J1790" s="1050"/>
      <c r="K1790" s="1022"/>
      <c r="L1790" s="1027"/>
      <c r="M1790" s="676"/>
    </row>
    <row r="1791" spans="2:13" x14ac:dyDescent="0.3">
      <c r="B1791" s="1018"/>
      <c r="C1791" s="887" t="s">
        <v>1526</v>
      </c>
      <c r="D1791" s="745" t="s">
        <v>2001</v>
      </c>
      <c r="E1791" s="896" t="s">
        <v>143</v>
      </c>
      <c r="F1791" s="737">
        <v>1</v>
      </c>
      <c r="G1791" s="1735">
        <v>24.1</v>
      </c>
      <c r="H1791" s="1019"/>
      <c r="I1791" s="1019"/>
      <c r="J1791" s="1050">
        <f>F1791*G1791</f>
        <v>24.1</v>
      </c>
      <c r="K1791" s="1022"/>
      <c r="L1791" s="1027"/>
      <c r="M1791" s="676"/>
    </row>
    <row r="1792" spans="2:13" x14ac:dyDescent="0.3">
      <c r="B1792" s="1018"/>
      <c r="C1792" s="887" t="s">
        <v>2502</v>
      </c>
      <c r="D1792" s="745" t="s">
        <v>3342</v>
      </c>
      <c r="E1792" s="896" t="s">
        <v>143</v>
      </c>
      <c r="F1792" s="737">
        <v>1</v>
      </c>
      <c r="G1792" s="1735">
        <v>40.090000000000003</v>
      </c>
      <c r="H1792" s="1019"/>
      <c r="I1792" s="1019"/>
      <c r="J1792" s="1050">
        <f>F1792*G1792</f>
        <v>40.090000000000003</v>
      </c>
      <c r="K1792" s="1022"/>
      <c r="L1792" s="1027"/>
      <c r="M1792" s="676"/>
    </row>
    <row r="1793" spans="2:13" x14ac:dyDescent="0.25">
      <c r="B1793" s="1018"/>
      <c r="C1793" s="1070" t="str">
        <f>RESUMEN!C92</f>
        <v>03.04.02.03.03</v>
      </c>
      <c r="D1793" s="1914" t="str">
        <f>RESUMEN!D92</f>
        <v>PISO VINILICO RIGIDO (BALDOSAS 0.60X0.60) NO CONDUCTIVO SOBRE ESTRUCTURA METALICA (PISO TECNICO)</v>
      </c>
      <c r="E1793" s="1914"/>
      <c r="F1793" s="1914"/>
      <c r="G1793" s="1914"/>
      <c r="H1793" s="1914"/>
      <c r="I1793" s="1914"/>
      <c r="J1793" s="1914"/>
      <c r="K1793" s="1914"/>
      <c r="L1793" s="1915"/>
      <c r="M1793" s="676"/>
    </row>
    <row r="1794" spans="2:13" x14ac:dyDescent="0.25">
      <c r="B1794" s="1018"/>
      <c r="C1794" s="905" t="s">
        <v>1</v>
      </c>
      <c r="D1794" s="1033" t="s">
        <v>2</v>
      </c>
      <c r="E1794" s="906" t="s">
        <v>208</v>
      </c>
      <c r="F1794" s="906" t="s">
        <v>45</v>
      </c>
      <c r="G1794" s="907" t="s">
        <v>52</v>
      </c>
      <c r="H1794" s="907" t="s">
        <v>47</v>
      </c>
      <c r="I1794" s="907" t="s">
        <v>48</v>
      </c>
      <c r="J1794" s="908" t="s">
        <v>49</v>
      </c>
      <c r="K1794" s="909" t="s">
        <v>50</v>
      </c>
      <c r="L1794" s="910" t="s">
        <v>3</v>
      </c>
      <c r="M1794" s="676"/>
    </row>
    <row r="1795" spans="2:13" x14ac:dyDescent="0.25">
      <c r="B1795" s="1018"/>
      <c r="C1795" s="911"/>
      <c r="D1795" s="1034"/>
      <c r="E1795" s="1035"/>
      <c r="F1795" s="913"/>
      <c r="G1795" s="1696"/>
      <c r="H1795" s="1681"/>
      <c r="I1795" s="915"/>
      <c r="J1795" s="1036"/>
      <c r="K1795" s="917">
        <f>+SUM(J1796:J1800)</f>
        <v>36.39</v>
      </c>
      <c r="L1795" s="918" t="s">
        <v>6</v>
      </c>
      <c r="M1795" s="676"/>
    </row>
    <row r="1796" spans="2:13" x14ac:dyDescent="0.25">
      <c r="B1796" s="1018"/>
      <c r="C1796" s="1055"/>
      <c r="D1796" s="1056"/>
      <c r="E1796" s="1057"/>
      <c r="F1796" s="1058"/>
      <c r="G1796" s="1059"/>
      <c r="H1796" s="1041"/>
      <c r="I1796" s="1042"/>
      <c r="J1796" s="1043"/>
      <c r="K1796" s="1044"/>
      <c r="L1796" s="1045"/>
      <c r="M1796" s="676"/>
    </row>
    <row r="1797" spans="2:13" x14ac:dyDescent="0.25">
      <c r="B1797" s="1018"/>
      <c r="C1797" s="1060"/>
      <c r="D1797" s="1714" t="s">
        <v>200</v>
      </c>
      <c r="E1797" s="1047"/>
      <c r="F1797" s="1061"/>
      <c r="G1797" s="1062" t="s">
        <v>46</v>
      </c>
      <c r="H1797" s="1024"/>
      <c r="I1797" s="1025"/>
      <c r="J1797" s="1050"/>
      <c r="K1797" s="1026"/>
      <c r="L1797" s="1027"/>
      <c r="M1797" s="676"/>
    </row>
    <row r="1798" spans="2:13" x14ac:dyDescent="0.25">
      <c r="B1798" s="1018"/>
      <c r="C1798" s="1063"/>
      <c r="D1798" s="1712" t="s">
        <v>1685</v>
      </c>
      <c r="E1798" s="1038"/>
      <c r="F1798" s="1064"/>
      <c r="G1798" s="1065"/>
      <c r="H1798" s="1024"/>
      <c r="I1798" s="1025"/>
      <c r="J1798" s="1049"/>
      <c r="K1798" s="1026"/>
      <c r="L1798" s="1027"/>
      <c r="M1798" s="676"/>
    </row>
    <row r="1799" spans="2:13" x14ac:dyDescent="0.3">
      <c r="B1799" s="1018"/>
      <c r="C1799" s="887" t="s">
        <v>1669</v>
      </c>
      <c r="D1799" s="745" t="s">
        <v>4371</v>
      </c>
      <c r="E1799" s="896" t="s">
        <v>166</v>
      </c>
      <c r="F1799" s="737">
        <v>1</v>
      </c>
      <c r="G1799" s="1735">
        <v>36.39</v>
      </c>
      <c r="H1799" s="1024"/>
      <c r="I1799" s="1025"/>
      <c r="J1799" s="1050">
        <f>F1799*G1799</f>
        <v>36.39</v>
      </c>
      <c r="K1799" s="1026"/>
      <c r="L1799" s="1027"/>
      <c r="M1799" s="676"/>
    </row>
    <row r="1800" spans="2:13" x14ac:dyDescent="0.3">
      <c r="B1800" s="1018"/>
      <c r="C1800" s="887"/>
      <c r="D1800" s="745"/>
      <c r="E1800" s="896"/>
      <c r="F1800" s="737"/>
      <c r="G1800" s="1735"/>
      <c r="H1800" s="1019"/>
      <c r="I1800" s="1019"/>
      <c r="J1800" s="1050"/>
      <c r="K1800" s="1022"/>
      <c r="L1800" s="1027"/>
      <c r="M1800" s="676"/>
    </row>
    <row r="1801" spans="2:13" x14ac:dyDescent="0.25">
      <c r="B1801" s="1018"/>
      <c r="C1801" s="1070" t="str">
        <f>RESUMEN!C93</f>
        <v>03.04.02.03.04</v>
      </c>
      <c r="D1801" s="1914" t="str">
        <f>RESUMEN!D93</f>
        <v xml:space="preserve">PISO ALFOMBRA DE ALTO TRANSITO, RESISTENTE AL FUEGO </v>
      </c>
      <c r="E1801" s="1914"/>
      <c r="F1801" s="1914"/>
      <c r="G1801" s="1914"/>
      <c r="H1801" s="1914"/>
      <c r="I1801" s="1914"/>
      <c r="J1801" s="1914"/>
      <c r="K1801" s="1914"/>
      <c r="L1801" s="1915"/>
      <c r="M1801" s="676"/>
    </row>
    <row r="1802" spans="2:13" x14ac:dyDescent="0.25">
      <c r="B1802" s="1018"/>
      <c r="C1802" s="905" t="s">
        <v>1</v>
      </c>
      <c r="D1802" s="1033" t="s">
        <v>2</v>
      </c>
      <c r="E1802" s="906" t="s">
        <v>208</v>
      </c>
      <c r="F1802" s="906" t="s">
        <v>45</v>
      </c>
      <c r="G1802" s="907" t="s">
        <v>52</v>
      </c>
      <c r="H1802" s="907" t="s">
        <v>47</v>
      </c>
      <c r="I1802" s="907" t="s">
        <v>48</v>
      </c>
      <c r="J1802" s="908" t="s">
        <v>49</v>
      </c>
      <c r="K1802" s="909" t="s">
        <v>50</v>
      </c>
      <c r="L1802" s="910" t="s">
        <v>3</v>
      </c>
      <c r="M1802" s="676"/>
    </row>
    <row r="1803" spans="2:13" x14ac:dyDescent="0.25">
      <c r="B1803" s="1018"/>
      <c r="C1803" s="911"/>
      <c r="D1803" s="1034"/>
      <c r="E1803" s="1035"/>
      <c r="F1803" s="913"/>
      <c r="G1803" s="1696"/>
      <c r="H1803" s="914"/>
      <c r="I1803" s="915"/>
      <c r="J1803" s="1036"/>
      <c r="K1803" s="917">
        <f>+SUM(J1804:J1807)</f>
        <v>99.18</v>
      </c>
      <c r="L1803" s="918" t="s">
        <v>6</v>
      </c>
      <c r="M1803" s="676"/>
    </row>
    <row r="1804" spans="2:13" x14ac:dyDescent="0.25">
      <c r="B1804" s="1018"/>
      <c r="C1804" s="1055"/>
      <c r="D1804" s="1056"/>
      <c r="E1804" s="1057"/>
      <c r="F1804" s="1058"/>
      <c r="G1804" s="1059"/>
      <c r="H1804" s="1041"/>
      <c r="I1804" s="1042"/>
      <c r="J1804" s="1043"/>
      <c r="K1804" s="1044"/>
      <c r="L1804" s="1045"/>
      <c r="M1804" s="676"/>
    </row>
    <row r="1805" spans="2:13" x14ac:dyDescent="0.25">
      <c r="B1805" s="1018"/>
      <c r="C1805" s="1060"/>
      <c r="D1805" s="1714" t="s">
        <v>200</v>
      </c>
      <c r="E1805" s="1047"/>
      <c r="F1805" s="1061"/>
      <c r="G1805" s="1062" t="s">
        <v>46</v>
      </c>
      <c r="H1805" s="1024"/>
      <c r="I1805" s="1025"/>
      <c r="J1805" s="1050"/>
      <c r="K1805" s="1026"/>
      <c r="L1805" s="1027"/>
      <c r="M1805" s="676"/>
    </row>
    <row r="1806" spans="2:13" x14ac:dyDescent="0.25">
      <c r="B1806" s="1018"/>
      <c r="C1806" s="1063"/>
      <c r="D1806" s="1712" t="s">
        <v>1692</v>
      </c>
      <c r="E1806" s="1038"/>
      <c r="F1806" s="1064"/>
      <c r="G1806" s="1065"/>
      <c r="H1806" s="1024"/>
      <c r="I1806" s="1025"/>
      <c r="J1806" s="1049"/>
      <c r="K1806" s="1026"/>
      <c r="L1806" s="1027"/>
      <c r="M1806" s="676"/>
    </row>
    <row r="1807" spans="2:13" x14ac:dyDescent="0.3">
      <c r="B1807" s="1084"/>
      <c r="C1807" s="887" t="s">
        <v>1695</v>
      </c>
      <c r="D1807" s="745" t="s">
        <v>152</v>
      </c>
      <c r="E1807" s="896" t="s">
        <v>251</v>
      </c>
      <c r="F1807" s="737">
        <v>1</v>
      </c>
      <c r="G1807" s="1735">
        <v>99.18</v>
      </c>
      <c r="H1807" s="1024"/>
      <c r="I1807" s="1025"/>
      <c r="J1807" s="1050">
        <f>F1807*G1807</f>
        <v>99.18</v>
      </c>
      <c r="K1807" s="1026"/>
      <c r="L1807" s="1027"/>
      <c r="M1807" s="676"/>
    </row>
    <row r="1808" spans="2:13" x14ac:dyDescent="0.3">
      <c r="B1808" s="1742"/>
      <c r="C1808" s="1697"/>
      <c r="D1808" s="1739"/>
      <c r="E1808" s="1698"/>
      <c r="F1808" s="1743"/>
      <c r="G1808" s="1744"/>
      <c r="H1808" s="1700"/>
      <c r="I1808" s="1701"/>
      <c r="J1808" s="1702"/>
      <c r="K1808" s="1703"/>
      <c r="L1808" s="1704"/>
      <c r="M1808" s="676"/>
    </row>
    <row r="1809" spans="2:13" x14ac:dyDescent="0.25">
      <c r="B1809" s="1018"/>
      <c r="C1809" s="1070" t="str">
        <f>RESUMEN!C94</f>
        <v>03.04.02.03.05</v>
      </c>
      <c r="D1809" s="1914" t="str">
        <f>RESUMEN!D94</f>
        <v>PISO PORCELANATO TEXTURA PIEDRA 0.60X0.60M EN TERRAZA</v>
      </c>
      <c r="E1809" s="1914"/>
      <c r="F1809" s="1914"/>
      <c r="G1809" s="1914"/>
      <c r="H1809" s="1914"/>
      <c r="I1809" s="1914"/>
      <c r="J1809" s="1914"/>
      <c r="K1809" s="1914"/>
      <c r="L1809" s="1915"/>
      <c r="M1809" s="676"/>
    </row>
    <row r="1810" spans="2:13" x14ac:dyDescent="0.25">
      <c r="B1810" s="1018"/>
      <c r="C1810" s="905" t="s">
        <v>1</v>
      </c>
      <c r="D1810" s="1033" t="s">
        <v>2</v>
      </c>
      <c r="E1810" s="906" t="s">
        <v>208</v>
      </c>
      <c r="F1810" s="906" t="s">
        <v>45</v>
      </c>
      <c r="G1810" s="907" t="s">
        <v>52</v>
      </c>
      <c r="H1810" s="907" t="s">
        <v>47</v>
      </c>
      <c r="I1810" s="907" t="s">
        <v>48</v>
      </c>
      <c r="J1810" s="908" t="s">
        <v>49</v>
      </c>
      <c r="K1810" s="909" t="s">
        <v>50</v>
      </c>
      <c r="L1810" s="910" t="s">
        <v>3</v>
      </c>
      <c r="M1810" s="676"/>
    </row>
    <row r="1811" spans="2:13" x14ac:dyDescent="0.25">
      <c r="B1811" s="1018"/>
      <c r="C1811" s="911"/>
      <c r="D1811" s="1034"/>
      <c r="E1811" s="1035"/>
      <c r="F1811" s="913"/>
      <c r="G1811" s="1749"/>
      <c r="H1811" s="1749"/>
      <c r="I1811" s="915"/>
      <c r="J1811" s="1036"/>
      <c r="K1811" s="917">
        <f>+SUM(J1812:J1816)</f>
        <v>118.96000000000001</v>
      </c>
      <c r="L1811" s="918" t="s">
        <v>6</v>
      </c>
      <c r="M1811" s="676"/>
    </row>
    <row r="1812" spans="2:13" x14ac:dyDescent="0.25">
      <c r="B1812" s="1018"/>
      <c r="C1812" s="1055"/>
      <c r="D1812" s="1056"/>
      <c r="E1812" s="1057"/>
      <c r="F1812" s="1058"/>
      <c r="G1812" s="1059"/>
      <c r="H1812" s="1041"/>
      <c r="I1812" s="1042"/>
      <c r="J1812" s="1043"/>
      <c r="K1812" s="1044"/>
      <c r="L1812" s="1045"/>
      <c r="M1812" s="676"/>
    </row>
    <row r="1813" spans="2:13" x14ac:dyDescent="0.25">
      <c r="B1813" s="1018"/>
      <c r="C1813" s="1060"/>
      <c r="D1813" s="1714" t="s">
        <v>169</v>
      </c>
      <c r="E1813" s="1047"/>
      <c r="F1813" s="1061"/>
      <c r="G1813" s="1062" t="s">
        <v>46</v>
      </c>
      <c r="H1813" s="1024"/>
      <c r="I1813" s="1025"/>
      <c r="J1813" s="1050"/>
      <c r="K1813" s="1026"/>
      <c r="L1813" s="1027"/>
      <c r="M1813" s="676"/>
    </row>
    <row r="1814" spans="2:13" x14ac:dyDescent="0.25">
      <c r="B1814" s="1018"/>
      <c r="C1814" s="1063"/>
      <c r="D1814" s="1712" t="s">
        <v>4625</v>
      </c>
      <c r="E1814" s="1038"/>
      <c r="F1814" s="1064"/>
      <c r="G1814" s="1065"/>
      <c r="H1814" s="1024"/>
      <c r="I1814" s="1025"/>
      <c r="J1814" s="1049"/>
      <c r="K1814" s="1026"/>
      <c r="L1814" s="1027"/>
      <c r="M1814" s="676"/>
    </row>
    <row r="1815" spans="2:13" x14ac:dyDescent="0.3">
      <c r="B1815" s="1018"/>
      <c r="C1815" s="887"/>
      <c r="D1815" s="745" t="s">
        <v>4626</v>
      </c>
      <c r="E1815" s="896"/>
      <c r="F1815" s="737">
        <v>1</v>
      </c>
      <c r="G1815" s="1735">
        <v>111.7</v>
      </c>
      <c r="H1815" s="1024"/>
      <c r="I1815" s="1025"/>
      <c r="J1815" s="1050">
        <f>F1815*G1815</f>
        <v>111.7</v>
      </c>
      <c r="K1815" s="1026"/>
      <c r="L1815" s="1027"/>
      <c r="M1815" s="676"/>
    </row>
    <row r="1816" spans="2:13" x14ac:dyDescent="0.3">
      <c r="B1816" s="1742"/>
      <c r="C1816" s="887"/>
      <c r="D1816" s="745" t="s">
        <v>4627</v>
      </c>
      <c r="E1816" s="896"/>
      <c r="F1816" s="737">
        <v>1</v>
      </c>
      <c r="G1816" s="1735">
        <v>7.26</v>
      </c>
      <c r="H1816" s="1024"/>
      <c r="I1816" s="1025"/>
      <c r="J1816" s="1050">
        <f>F1816*G1816</f>
        <v>7.26</v>
      </c>
      <c r="K1816" s="1026"/>
      <c r="L1816" s="1027"/>
      <c r="M1816" s="676"/>
    </row>
    <row r="1817" spans="2:13" x14ac:dyDescent="0.3">
      <c r="B1817" s="1742"/>
      <c r="C1817" s="887"/>
      <c r="D1817" s="745"/>
      <c r="E1817" s="896"/>
      <c r="F1817" s="737"/>
      <c r="G1817" s="1735"/>
      <c r="H1817" s="1024"/>
      <c r="I1817" s="1025"/>
      <c r="J1817" s="1050"/>
      <c r="K1817" s="1026"/>
      <c r="L1817" s="1027"/>
      <c r="M1817" s="676"/>
    </row>
    <row r="1818" spans="2:13" x14ac:dyDescent="0.25">
      <c r="B1818" s="1018"/>
      <c r="C1818" s="1070" t="str">
        <f>RESUMEN!C95</f>
        <v>03.04.02.03.06</v>
      </c>
      <c r="D1818" s="1914" t="str">
        <f>RESUMEN!D95</f>
        <v>PISO CONCRETO CANTO RODADO GRIS EN TERRAZA</v>
      </c>
      <c r="E1818" s="1914"/>
      <c r="F1818" s="1914"/>
      <c r="G1818" s="1914"/>
      <c r="H1818" s="1914"/>
      <c r="I1818" s="1914"/>
      <c r="J1818" s="1914"/>
      <c r="K1818" s="1914"/>
      <c r="L1818" s="1915"/>
      <c r="M1818" s="676"/>
    </row>
    <row r="1819" spans="2:13" x14ac:dyDescent="0.25">
      <c r="B1819" s="1018"/>
      <c r="C1819" s="905" t="s">
        <v>1</v>
      </c>
      <c r="D1819" s="1033" t="s">
        <v>2</v>
      </c>
      <c r="E1819" s="906" t="s">
        <v>208</v>
      </c>
      <c r="F1819" s="906" t="s">
        <v>45</v>
      </c>
      <c r="G1819" s="907" t="s">
        <v>52</v>
      </c>
      <c r="H1819" s="907" t="s">
        <v>47</v>
      </c>
      <c r="I1819" s="907" t="s">
        <v>48</v>
      </c>
      <c r="J1819" s="908" t="s">
        <v>49</v>
      </c>
      <c r="K1819" s="909" t="s">
        <v>50</v>
      </c>
      <c r="L1819" s="910" t="s">
        <v>3</v>
      </c>
      <c r="M1819" s="676"/>
    </row>
    <row r="1820" spans="2:13" x14ac:dyDescent="0.25">
      <c r="B1820" s="1018"/>
      <c r="C1820" s="911"/>
      <c r="D1820" s="1034"/>
      <c r="E1820" s="1035"/>
      <c r="F1820" s="913"/>
      <c r="G1820" s="1749"/>
      <c r="H1820" s="1749"/>
      <c r="I1820" s="915"/>
      <c r="J1820" s="1036"/>
      <c r="K1820" s="917">
        <f>+SUM(J1821:J1829)</f>
        <v>51.61999999999999</v>
      </c>
      <c r="L1820" s="918" t="s">
        <v>6</v>
      </c>
      <c r="M1820" s="676"/>
    </row>
    <row r="1821" spans="2:13" x14ac:dyDescent="0.25">
      <c r="B1821" s="1018"/>
      <c r="C1821" s="887"/>
      <c r="D1821" s="1714" t="s">
        <v>169</v>
      </c>
      <c r="E1821" s="1047"/>
      <c r="F1821" s="1061"/>
      <c r="G1821" s="1062" t="s">
        <v>46</v>
      </c>
      <c r="H1821" s="1024"/>
      <c r="I1821" s="1025"/>
      <c r="J1821" s="1050"/>
      <c r="K1821" s="1026"/>
      <c r="L1821" s="1027"/>
      <c r="M1821" s="676"/>
    </row>
    <row r="1822" spans="2:13" x14ac:dyDescent="0.25">
      <c r="B1822" s="1018"/>
      <c r="C1822" s="887"/>
      <c r="D1822" s="1712" t="s">
        <v>4625</v>
      </c>
      <c r="E1822" s="1038"/>
      <c r="F1822" s="1064"/>
      <c r="G1822" s="1065"/>
      <c r="H1822" s="1024"/>
      <c r="I1822" s="1025"/>
      <c r="J1822" s="1050"/>
      <c r="K1822" s="1026"/>
      <c r="L1822" s="1027"/>
      <c r="M1822" s="676"/>
    </row>
    <row r="1823" spans="2:13" x14ac:dyDescent="0.3">
      <c r="B1823" s="1018"/>
      <c r="C1823" s="887"/>
      <c r="D1823" s="745" t="s">
        <v>4626</v>
      </c>
      <c r="E1823" s="896"/>
      <c r="F1823" s="737">
        <v>1</v>
      </c>
      <c r="G1823" s="1735">
        <v>9.4</v>
      </c>
      <c r="H1823" s="1024"/>
      <c r="I1823" s="1025"/>
      <c r="J1823" s="1050">
        <f>F1823*G1823</f>
        <v>9.4</v>
      </c>
      <c r="K1823" s="1026"/>
      <c r="L1823" s="1027"/>
      <c r="M1823" s="676"/>
    </row>
    <row r="1824" spans="2:13" x14ac:dyDescent="0.3">
      <c r="B1824" s="1018"/>
      <c r="C1824" s="887"/>
      <c r="D1824" s="745"/>
      <c r="E1824" s="896"/>
      <c r="F1824" s="737">
        <v>1</v>
      </c>
      <c r="G1824" s="1735">
        <v>10.68</v>
      </c>
      <c r="H1824" s="1024"/>
      <c r="I1824" s="1025"/>
      <c r="J1824" s="1050">
        <f>F1824*G1824</f>
        <v>10.68</v>
      </c>
      <c r="K1824" s="1026"/>
      <c r="L1824" s="1027"/>
      <c r="M1824" s="676"/>
    </row>
    <row r="1825" spans="2:13" x14ac:dyDescent="0.3">
      <c r="B1825" s="1018"/>
      <c r="C1825" s="887"/>
      <c r="D1825" s="745"/>
      <c r="E1825" s="896"/>
      <c r="F1825" s="737">
        <v>1</v>
      </c>
      <c r="G1825" s="1735">
        <v>5.51</v>
      </c>
      <c r="H1825" s="1024"/>
      <c r="I1825" s="1025"/>
      <c r="J1825" s="1050">
        <f>F1825*G1825</f>
        <v>5.51</v>
      </c>
      <c r="K1825" s="1026"/>
      <c r="L1825" s="1027"/>
      <c r="M1825" s="676"/>
    </row>
    <row r="1826" spans="2:13" x14ac:dyDescent="0.3">
      <c r="B1826" s="1018"/>
      <c r="C1826" s="887"/>
      <c r="D1826" s="745"/>
      <c r="E1826" s="896"/>
      <c r="F1826" s="737">
        <v>1</v>
      </c>
      <c r="G1826" s="1735">
        <v>9.4499999999999993</v>
      </c>
      <c r="H1826" s="1024"/>
      <c r="I1826" s="1025"/>
      <c r="J1826" s="1050">
        <f>F1826*G1826</f>
        <v>9.4499999999999993</v>
      </c>
      <c r="K1826" s="1026"/>
      <c r="L1826" s="1027"/>
      <c r="M1826" s="676"/>
    </row>
    <row r="1827" spans="2:13" x14ac:dyDescent="0.3">
      <c r="B1827" s="1742"/>
      <c r="C1827" s="887"/>
      <c r="D1827" s="745" t="s">
        <v>4627</v>
      </c>
      <c r="E1827" s="896"/>
      <c r="F1827" s="737">
        <v>1</v>
      </c>
      <c r="G1827" s="1735">
        <v>2.0099999999999998</v>
      </c>
      <c r="H1827" s="1024"/>
      <c r="I1827" s="1025"/>
      <c r="J1827" s="1050">
        <f>F1827*G1827</f>
        <v>2.0099999999999998</v>
      </c>
      <c r="K1827" s="1026"/>
      <c r="L1827" s="1027"/>
      <c r="M1827" s="676"/>
    </row>
    <row r="1828" spans="2:13" x14ac:dyDescent="0.3">
      <c r="B1828" s="1742"/>
      <c r="C1828" s="887"/>
      <c r="D1828" s="1712" t="s">
        <v>4631</v>
      </c>
      <c r="E1828" s="896"/>
      <c r="F1828" s="737"/>
      <c r="G1828" s="1735"/>
      <c r="H1828" s="1024"/>
      <c r="I1828" s="1025"/>
      <c r="J1828" s="1050"/>
      <c r="K1828" s="1026"/>
      <c r="L1828" s="1027"/>
      <c r="M1828" s="676"/>
    </row>
    <row r="1829" spans="2:13" x14ac:dyDescent="0.3">
      <c r="B1829" s="1742"/>
      <c r="C1829" s="887"/>
      <c r="D1829" s="745" t="s">
        <v>4630</v>
      </c>
      <c r="E1829" s="896"/>
      <c r="F1829" s="737">
        <v>1</v>
      </c>
      <c r="G1829" s="1735">
        <v>14.57</v>
      </c>
      <c r="H1829" s="1024"/>
      <c r="I1829" s="1025"/>
      <c r="J1829" s="1050">
        <f>F1829*G1829</f>
        <v>14.57</v>
      </c>
      <c r="K1829" s="1026"/>
      <c r="L1829" s="1027"/>
      <c r="M1829" s="676"/>
    </row>
    <row r="1830" spans="2:13" x14ac:dyDescent="0.3">
      <c r="B1830" s="1742"/>
      <c r="C1830" s="887"/>
      <c r="D1830" s="745"/>
      <c r="E1830" s="896"/>
      <c r="F1830" s="737"/>
      <c r="G1830" s="1735"/>
      <c r="H1830" s="1024"/>
      <c r="I1830" s="1025"/>
      <c r="J1830" s="1050"/>
      <c r="K1830" s="1026"/>
      <c r="L1830" s="1027"/>
      <c r="M1830" s="676"/>
    </row>
    <row r="1831" spans="2:13" x14ac:dyDescent="0.25">
      <c r="B1831" s="1018"/>
      <c r="C1831" s="1070" t="str">
        <f>RESUMEN!C96</f>
        <v>03.04.02.03.07</v>
      </c>
      <c r="D1831" s="1914" t="str">
        <f>RESUMEN!D96</f>
        <v>PISO DE TERRAZO COLOR BEIGE EN TERRAZA</v>
      </c>
      <c r="E1831" s="1914"/>
      <c r="F1831" s="1914"/>
      <c r="G1831" s="1914"/>
      <c r="H1831" s="1914"/>
      <c r="I1831" s="1914"/>
      <c r="J1831" s="1914"/>
      <c r="K1831" s="1914"/>
      <c r="L1831" s="1915"/>
      <c r="M1831" s="676"/>
    </row>
    <row r="1832" spans="2:13" x14ac:dyDescent="0.25">
      <c r="B1832" s="1018"/>
      <c r="C1832" s="905" t="s">
        <v>1</v>
      </c>
      <c r="D1832" s="1033" t="s">
        <v>2</v>
      </c>
      <c r="E1832" s="906" t="s">
        <v>208</v>
      </c>
      <c r="F1832" s="906" t="s">
        <v>45</v>
      </c>
      <c r="G1832" s="907" t="s">
        <v>52</v>
      </c>
      <c r="H1832" s="907" t="s">
        <v>47</v>
      </c>
      <c r="I1832" s="907" t="s">
        <v>48</v>
      </c>
      <c r="J1832" s="908" t="s">
        <v>49</v>
      </c>
      <c r="K1832" s="909" t="s">
        <v>50</v>
      </c>
      <c r="L1832" s="910" t="s">
        <v>3</v>
      </c>
      <c r="M1832" s="676"/>
    </row>
    <row r="1833" spans="2:13" x14ac:dyDescent="0.25">
      <c r="B1833" s="1018"/>
      <c r="C1833" s="911"/>
      <c r="D1833" s="1034"/>
      <c r="E1833" s="1035"/>
      <c r="F1833" s="913"/>
      <c r="G1833" s="1749"/>
      <c r="H1833" s="1749"/>
      <c r="I1833" s="915"/>
      <c r="J1833" s="1036"/>
      <c r="K1833" s="917">
        <f>+SUM(J1834:J1840)</f>
        <v>9.870000000000001</v>
      </c>
      <c r="L1833" s="918" t="s">
        <v>6</v>
      </c>
      <c r="M1833" s="676"/>
    </row>
    <row r="1834" spans="2:13" x14ac:dyDescent="0.25">
      <c r="B1834" s="1018"/>
      <c r="C1834" s="887"/>
      <c r="D1834" s="1714" t="s">
        <v>169</v>
      </c>
      <c r="E1834" s="1047"/>
      <c r="F1834" s="1061"/>
      <c r="G1834" s="1062" t="s">
        <v>46</v>
      </c>
      <c r="H1834" s="1024"/>
      <c r="I1834" s="1025"/>
      <c r="J1834" s="1050"/>
      <c r="K1834" s="1026"/>
      <c r="L1834" s="1027"/>
      <c r="M1834" s="676"/>
    </row>
    <row r="1835" spans="2:13" x14ac:dyDescent="0.25">
      <c r="B1835" s="1018"/>
      <c r="C1835" s="887"/>
      <c r="D1835" s="1712" t="s">
        <v>4625</v>
      </c>
      <c r="E1835" s="1038"/>
      <c r="F1835" s="1064"/>
      <c r="G1835" s="1065"/>
      <c r="H1835" s="1024"/>
      <c r="I1835" s="1025"/>
      <c r="J1835" s="1050"/>
      <c r="K1835" s="1026"/>
      <c r="L1835" s="1027"/>
      <c r="M1835" s="676"/>
    </row>
    <row r="1836" spans="2:13" x14ac:dyDescent="0.3">
      <c r="B1836" s="1018"/>
      <c r="C1836" s="887"/>
      <c r="D1836" s="745" t="s">
        <v>4626</v>
      </c>
      <c r="E1836" s="896"/>
      <c r="F1836" s="737">
        <v>1</v>
      </c>
      <c r="G1836" s="1735">
        <v>3.12</v>
      </c>
      <c r="H1836" s="1024"/>
      <c r="I1836" s="1025"/>
      <c r="J1836" s="1050">
        <f>F1836*G1836</f>
        <v>3.12</v>
      </c>
      <c r="K1836" s="1026"/>
      <c r="L1836" s="1027"/>
      <c r="M1836" s="676"/>
    </row>
    <row r="1837" spans="2:13" x14ac:dyDescent="0.3">
      <c r="B1837" s="1742"/>
      <c r="C1837" s="887"/>
      <c r="D1837" s="745"/>
      <c r="E1837" s="896"/>
      <c r="F1837" s="737">
        <v>1</v>
      </c>
      <c r="G1837" s="1735">
        <v>1.1299999999999999</v>
      </c>
      <c r="H1837" s="1024"/>
      <c r="I1837" s="1025"/>
      <c r="J1837" s="1050">
        <f t="shared" ref="J1837:J1840" si="71">F1837*G1837</f>
        <v>1.1299999999999999</v>
      </c>
      <c r="K1837" s="1026"/>
      <c r="L1837" s="1027"/>
      <c r="M1837" s="676"/>
    </row>
    <row r="1838" spans="2:13" x14ac:dyDescent="0.3">
      <c r="B1838" s="1742"/>
      <c r="C1838" s="887"/>
      <c r="D1838" s="745"/>
      <c r="E1838" s="896"/>
      <c r="F1838" s="737">
        <v>1</v>
      </c>
      <c r="G1838" s="1735">
        <v>1.08</v>
      </c>
      <c r="H1838" s="1024"/>
      <c r="I1838" s="1025"/>
      <c r="J1838" s="1050">
        <f t="shared" si="71"/>
        <v>1.08</v>
      </c>
      <c r="K1838" s="1026"/>
      <c r="L1838" s="1027"/>
      <c r="M1838" s="676"/>
    </row>
    <row r="1839" spans="2:13" x14ac:dyDescent="0.3">
      <c r="B1839" s="1742"/>
      <c r="C1839" s="887"/>
      <c r="D1839" s="745"/>
      <c r="E1839" s="896"/>
      <c r="F1839" s="737">
        <v>1</v>
      </c>
      <c r="G1839" s="1735">
        <v>2</v>
      </c>
      <c r="H1839" s="1024"/>
      <c r="I1839" s="1025"/>
      <c r="J1839" s="1050">
        <f t="shared" si="71"/>
        <v>2</v>
      </c>
      <c r="K1839" s="1026"/>
      <c r="L1839" s="1027"/>
      <c r="M1839" s="676"/>
    </row>
    <row r="1840" spans="2:13" x14ac:dyDescent="0.3">
      <c r="B1840" s="1742"/>
      <c r="C1840" s="887"/>
      <c r="D1840" s="745"/>
      <c r="E1840" s="896"/>
      <c r="F1840" s="737">
        <v>1</v>
      </c>
      <c r="G1840" s="1735">
        <v>2.54</v>
      </c>
      <c r="H1840" s="1024"/>
      <c r="I1840" s="1025"/>
      <c r="J1840" s="1050">
        <f t="shared" si="71"/>
        <v>2.54</v>
      </c>
      <c r="K1840" s="1026"/>
      <c r="L1840" s="1027"/>
      <c r="M1840" s="676"/>
    </row>
    <row r="1841" spans="2:13" x14ac:dyDescent="0.25">
      <c r="B1841" s="1018"/>
      <c r="C1841" s="1070" t="str">
        <f>RESUMEN!C97</f>
        <v>03.04.02.03.08</v>
      </c>
      <c r="D1841" s="1914" t="str">
        <f>RESUMEN!D97</f>
        <v>PISO CONCRETO CANTO RODADO BLANCO EN TERRAZA</v>
      </c>
      <c r="E1841" s="1914"/>
      <c r="F1841" s="1914"/>
      <c r="G1841" s="1914"/>
      <c r="H1841" s="1914"/>
      <c r="I1841" s="1914"/>
      <c r="J1841" s="1914"/>
      <c r="K1841" s="1914"/>
      <c r="L1841" s="1915"/>
      <c r="M1841" s="676"/>
    </row>
    <row r="1842" spans="2:13" x14ac:dyDescent="0.25">
      <c r="B1842" s="1018"/>
      <c r="C1842" s="905" t="s">
        <v>1</v>
      </c>
      <c r="D1842" s="1033" t="s">
        <v>2</v>
      </c>
      <c r="E1842" s="906" t="s">
        <v>208</v>
      </c>
      <c r="F1842" s="906" t="s">
        <v>45</v>
      </c>
      <c r="G1842" s="907" t="s">
        <v>52</v>
      </c>
      <c r="H1842" s="907" t="s">
        <v>47</v>
      </c>
      <c r="I1842" s="907" t="s">
        <v>48</v>
      </c>
      <c r="J1842" s="908" t="s">
        <v>49</v>
      </c>
      <c r="K1842" s="909" t="s">
        <v>50</v>
      </c>
      <c r="L1842" s="910" t="s">
        <v>3</v>
      </c>
      <c r="M1842" s="676"/>
    </row>
    <row r="1843" spans="2:13" x14ac:dyDescent="0.25">
      <c r="B1843" s="1018"/>
      <c r="C1843" s="911"/>
      <c r="D1843" s="1034"/>
      <c r="E1843" s="1035"/>
      <c r="F1843" s="913"/>
      <c r="G1843" s="1749"/>
      <c r="H1843" s="1749"/>
      <c r="I1843" s="915"/>
      <c r="J1843" s="1036"/>
      <c r="K1843" s="917">
        <f>+SUM(J1844:J1850)</f>
        <v>33.61</v>
      </c>
      <c r="L1843" s="918" t="s">
        <v>6</v>
      </c>
      <c r="M1843" s="676"/>
    </row>
    <row r="1844" spans="2:13" x14ac:dyDescent="0.25">
      <c r="B1844" s="1018"/>
      <c r="C1844" s="887"/>
      <c r="D1844" s="1714" t="s">
        <v>169</v>
      </c>
      <c r="E1844" s="1047"/>
      <c r="F1844" s="1061"/>
      <c r="G1844" s="1062" t="s">
        <v>46</v>
      </c>
      <c r="H1844" s="1024"/>
      <c r="I1844" s="1025"/>
      <c r="J1844" s="1050"/>
      <c r="K1844" s="1026"/>
      <c r="L1844" s="1027"/>
      <c r="M1844" s="676"/>
    </row>
    <row r="1845" spans="2:13" x14ac:dyDescent="0.25">
      <c r="B1845" s="1018"/>
      <c r="C1845" s="887"/>
      <c r="D1845" s="1712" t="s">
        <v>4625</v>
      </c>
      <c r="E1845" s="1038"/>
      <c r="F1845" s="1064"/>
      <c r="G1845" s="1065"/>
      <c r="H1845" s="1024"/>
      <c r="I1845" s="1025"/>
      <c r="J1845" s="1050"/>
      <c r="K1845" s="1026"/>
      <c r="L1845" s="1027"/>
      <c r="M1845" s="676"/>
    </row>
    <row r="1846" spans="2:13" x14ac:dyDescent="0.3">
      <c r="B1846" s="1018"/>
      <c r="C1846" s="887"/>
      <c r="D1846" s="745" t="s">
        <v>4626</v>
      </c>
      <c r="E1846" s="896"/>
      <c r="F1846" s="737">
        <v>1</v>
      </c>
      <c r="G1846" s="1735">
        <v>10.83</v>
      </c>
      <c r="H1846" s="1024"/>
      <c r="I1846" s="1025"/>
      <c r="J1846" s="1050">
        <f>F1846*G1846</f>
        <v>10.83</v>
      </c>
      <c r="K1846" s="1026"/>
      <c r="L1846" s="1027"/>
      <c r="M1846" s="676"/>
    </row>
    <row r="1847" spans="2:13" x14ac:dyDescent="0.3">
      <c r="B1847" s="1742"/>
      <c r="C1847" s="887"/>
      <c r="D1847" s="745"/>
      <c r="E1847" s="896"/>
      <c r="F1847" s="737">
        <v>1</v>
      </c>
      <c r="G1847" s="1735">
        <v>5.45</v>
      </c>
      <c r="H1847" s="1024"/>
      <c r="I1847" s="1025"/>
      <c r="J1847" s="1050">
        <f t="shared" ref="J1847:J1849" si="72">F1847*G1847</f>
        <v>5.45</v>
      </c>
      <c r="K1847" s="1026"/>
      <c r="L1847" s="1027"/>
      <c r="M1847" s="676"/>
    </row>
    <row r="1848" spans="2:13" x14ac:dyDescent="0.3">
      <c r="B1848" s="1742"/>
      <c r="C1848" s="887"/>
      <c r="D1848" s="745"/>
      <c r="E1848" s="896"/>
      <c r="F1848" s="737">
        <v>1</v>
      </c>
      <c r="G1848" s="1735">
        <v>8.33</v>
      </c>
      <c r="H1848" s="1024"/>
      <c r="I1848" s="1025"/>
      <c r="J1848" s="1050">
        <f t="shared" si="72"/>
        <v>8.33</v>
      </c>
      <c r="K1848" s="1026"/>
      <c r="L1848" s="1027"/>
      <c r="M1848" s="676"/>
    </row>
    <row r="1849" spans="2:13" x14ac:dyDescent="0.3">
      <c r="B1849" s="1742"/>
      <c r="C1849" s="887"/>
      <c r="D1849" s="745"/>
      <c r="E1849" s="896"/>
      <c r="F1849" s="737">
        <v>1</v>
      </c>
      <c r="G1849" s="1735">
        <v>9</v>
      </c>
      <c r="H1849" s="1024"/>
      <c r="I1849" s="1025"/>
      <c r="J1849" s="1050">
        <f t="shared" si="72"/>
        <v>9</v>
      </c>
      <c r="K1849" s="1026"/>
      <c r="L1849" s="1027"/>
      <c r="M1849" s="676"/>
    </row>
    <row r="1850" spans="2:13" x14ac:dyDescent="0.3">
      <c r="B1850" s="1742"/>
      <c r="C1850" s="887"/>
      <c r="D1850" s="745"/>
      <c r="E1850" s="896"/>
      <c r="F1850" s="737"/>
      <c r="G1850" s="1735"/>
      <c r="H1850" s="1024"/>
      <c r="I1850" s="1025"/>
      <c r="J1850" s="1050"/>
      <c r="K1850" s="1026"/>
      <c r="L1850" s="1027"/>
      <c r="M1850" s="676"/>
    </row>
    <row r="1851" spans="2:13" x14ac:dyDescent="0.25">
      <c r="B1851" s="1018"/>
      <c r="C1851" s="1070" t="str">
        <f>RESUMEN!C98</f>
        <v>03.04.02.03.09</v>
      </c>
      <c r="D1851" s="1914" t="str">
        <f>RESUMEN!D98</f>
        <v>PISO CONCRETO CANTO RODADO OXIDO EN TERRAZA</v>
      </c>
      <c r="E1851" s="1914"/>
      <c r="F1851" s="1914"/>
      <c r="G1851" s="1914"/>
      <c r="H1851" s="1914"/>
      <c r="I1851" s="1914"/>
      <c r="J1851" s="1914"/>
      <c r="K1851" s="1914"/>
      <c r="L1851" s="1915"/>
      <c r="M1851" s="676"/>
    </row>
    <row r="1852" spans="2:13" x14ac:dyDescent="0.25">
      <c r="B1852" s="1018"/>
      <c r="C1852" s="905" t="s">
        <v>1</v>
      </c>
      <c r="D1852" s="1033" t="s">
        <v>2</v>
      </c>
      <c r="E1852" s="906" t="s">
        <v>208</v>
      </c>
      <c r="F1852" s="906" t="s">
        <v>45</v>
      </c>
      <c r="G1852" s="907" t="s">
        <v>52</v>
      </c>
      <c r="H1852" s="907" t="s">
        <v>47</v>
      </c>
      <c r="I1852" s="907" t="s">
        <v>48</v>
      </c>
      <c r="J1852" s="908" t="s">
        <v>49</v>
      </c>
      <c r="K1852" s="909" t="s">
        <v>50</v>
      </c>
      <c r="L1852" s="910" t="s">
        <v>3</v>
      </c>
      <c r="M1852" s="676"/>
    </row>
    <row r="1853" spans="2:13" x14ac:dyDescent="0.25">
      <c r="B1853" s="1018"/>
      <c r="C1853" s="911"/>
      <c r="D1853" s="1034"/>
      <c r="E1853" s="1035"/>
      <c r="F1853" s="913"/>
      <c r="G1853" s="1749"/>
      <c r="H1853" s="1749"/>
      <c r="I1853" s="915"/>
      <c r="J1853" s="1036"/>
      <c r="K1853" s="917">
        <f>+SUM(J1854:J1865)</f>
        <v>29.810000000000002</v>
      </c>
      <c r="L1853" s="918" t="s">
        <v>6</v>
      </c>
      <c r="M1853" s="676"/>
    </row>
    <row r="1854" spans="2:13" x14ac:dyDescent="0.25">
      <c r="B1854" s="1018"/>
      <c r="C1854" s="887"/>
      <c r="D1854" s="1714" t="s">
        <v>169</v>
      </c>
      <c r="E1854" s="1047"/>
      <c r="F1854" s="1061"/>
      <c r="G1854" s="1062" t="s">
        <v>46</v>
      </c>
      <c r="H1854" s="1024"/>
      <c r="I1854" s="1025"/>
      <c r="J1854" s="1050"/>
      <c r="K1854" s="1026"/>
      <c r="L1854" s="1027"/>
      <c r="M1854" s="676"/>
    </row>
    <row r="1855" spans="2:13" x14ac:dyDescent="0.25">
      <c r="B1855" s="1018"/>
      <c r="C1855" s="887"/>
      <c r="D1855" s="1712" t="s">
        <v>4625</v>
      </c>
      <c r="E1855" s="1038"/>
      <c r="F1855" s="1064"/>
      <c r="G1855" s="1065"/>
      <c r="H1855" s="1024"/>
      <c r="I1855" s="1025"/>
      <c r="J1855" s="1050"/>
      <c r="K1855" s="1026"/>
      <c r="L1855" s="1027"/>
      <c r="M1855" s="676"/>
    </row>
    <row r="1856" spans="2:13" x14ac:dyDescent="0.3">
      <c r="B1856" s="1018"/>
      <c r="C1856" s="887"/>
      <c r="D1856" s="745" t="s">
        <v>4626</v>
      </c>
      <c r="E1856" s="896"/>
      <c r="F1856" s="737">
        <v>1</v>
      </c>
      <c r="G1856" s="1735">
        <v>11.3</v>
      </c>
      <c r="H1856" s="1024"/>
      <c r="I1856" s="1025"/>
      <c r="J1856" s="1050">
        <f>F1856*G1856</f>
        <v>11.3</v>
      </c>
      <c r="K1856" s="1026"/>
      <c r="L1856" s="1027"/>
      <c r="M1856" s="676"/>
    </row>
    <row r="1857" spans="2:13" x14ac:dyDescent="0.3">
      <c r="B1857" s="1742"/>
      <c r="C1857" s="887"/>
      <c r="D1857" s="745"/>
      <c r="E1857" s="896"/>
      <c r="F1857" s="737">
        <v>1</v>
      </c>
      <c r="G1857" s="1735">
        <v>3.15</v>
      </c>
      <c r="H1857" s="1024"/>
      <c r="I1857" s="1025"/>
      <c r="J1857" s="1050">
        <f>F1857*G1857</f>
        <v>3.15</v>
      </c>
      <c r="K1857" s="1026"/>
      <c r="L1857" s="1027"/>
      <c r="M1857" s="676"/>
    </row>
    <row r="1858" spans="2:13" x14ac:dyDescent="0.3">
      <c r="B1858" s="1742"/>
      <c r="C1858" s="887"/>
      <c r="D1858" s="745"/>
      <c r="E1858" s="896"/>
      <c r="F1858" s="737">
        <v>1</v>
      </c>
      <c r="G1858" s="1735">
        <v>9.6</v>
      </c>
      <c r="H1858" s="1024"/>
      <c r="I1858" s="1025"/>
      <c r="J1858" s="1050">
        <f>F1858*G1858</f>
        <v>9.6</v>
      </c>
      <c r="K1858" s="1026"/>
      <c r="L1858" s="1027"/>
      <c r="M1858" s="676"/>
    </row>
    <row r="1859" spans="2:13" x14ac:dyDescent="0.3">
      <c r="B1859" s="1742"/>
      <c r="C1859" s="887"/>
      <c r="D1859" s="745"/>
      <c r="E1859" s="896"/>
      <c r="F1859" s="737"/>
      <c r="G1859" s="1735"/>
      <c r="H1859" s="1024"/>
      <c r="I1859" s="1025"/>
      <c r="J1859" s="1050"/>
      <c r="K1859" s="1026"/>
      <c r="L1859" s="1027"/>
      <c r="M1859" s="676"/>
    </row>
    <row r="1860" spans="2:13" x14ac:dyDescent="0.25">
      <c r="B1860" s="1018"/>
      <c r="C1860" s="1070" t="str">
        <f>RESUMEN!C99</f>
        <v>03.04.02.03.10</v>
      </c>
      <c r="D1860" s="1914" t="str">
        <f>RESUMEN!D99</f>
        <v>PISO PORCELANATO COLOR GRIS 0.60X0.60M EN TERRAZA</v>
      </c>
      <c r="E1860" s="1914"/>
      <c r="F1860" s="1914"/>
      <c r="G1860" s="1914"/>
      <c r="H1860" s="1914"/>
      <c r="I1860" s="1914"/>
      <c r="J1860" s="1914"/>
      <c r="K1860" s="1914"/>
      <c r="L1860" s="1915"/>
      <c r="M1860" s="676"/>
    </row>
    <row r="1861" spans="2:13" x14ac:dyDescent="0.25">
      <c r="B1861" s="1018"/>
      <c r="C1861" s="905" t="s">
        <v>1</v>
      </c>
      <c r="D1861" s="1033" t="s">
        <v>2</v>
      </c>
      <c r="E1861" s="906" t="s">
        <v>208</v>
      </c>
      <c r="F1861" s="906" t="s">
        <v>45</v>
      </c>
      <c r="G1861" s="907" t="s">
        <v>52</v>
      </c>
      <c r="H1861" s="907" t="s">
        <v>47</v>
      </c>
      <c r="I1861" s="907" t="s">
        <v>48</v>
      </c>
      <c r="J1861" s="908" t="s">
        <v>49</v>
      </c>
      <c r="K1861" s="909" t="s">
        <v>50</v>
      </c>
      <c r="L1861" s="910" t="s">
        <v>3</v>
      </c>
      <c r="M1861" s="676"/>
    </row>
    <row r="1862" spans="2:13" x14ac:dyDescent="0.25">
      <c r="B1862" s="1018"/>
      <c r="C1862" s="911"/>
      <c r="D1862" s="1034"/>
      <c r="E1862" s="1035"/>
      <c r="F1862" s="913"/>
      <c r="G1862" s="1749"/>
      <c r="H1862" s="1749"/>
      <c r="I1862" s="915"/>
      <c r="J1862" s="1036"/>
      <c r="K1862" s="917">
        <f>+SUM(J1863:J1865)</f>
        <v>5.76</v>
      </c>
      <c r="L1862" s="918" t="s">
        <v>6</v>
      </c>
      <c r="M1862" s="676"/>
    </row>
    <row r="1863" spans="2:13" x14ac:dyDescent="0.25">
      <c r="B1863" s="1018"/>
      <c r="C1863" s="887"/>
      <c r="D1863" s="1714" t="s">
        <v>169</v>
      </c>
      <c r="E1863" s="1047"/>
      <c r="F1863" s="1061"/>
      <c r="G1863" s="1062" t="s">
        <v>46</v>
      </c>
      <c r="H1863" s="1024"/>
      <c r="I1863" s="1025"/>
      <c r="J1863" s="1050"/>
      <c r="K1863" s="1026"/>
      <c r="L1863" s="1027"/>
      <c r="M1863" s="676"/>
    </row>
    <row r="1864" spans="2:13" x14ac:dyDescent="0.3">
      <c r="B1864" s="1018"/>
      <c r="C1864" s="887"/>
      <c r="D1864" s="1712" t="s">
        <v>4631</v>
      </c>
      <c r="E1864" s="896"/>
      <c r="F1864" s="737"/>
      <c r="G1864" s="1735"/>
      <c r="H1864" s="1024"/>
      <c r="I1864" s="1025"/>
      <c r="J1864" s="1050"/>
      <c r="K1864" s="1026"/>
      <c r="L1864" s="1027"/>
      <c r="M1864" s="676"/>
    </row>
    <row r="1865" spans="2:13" x14ac:dyDescent="0.3">
      <c r="B1865" s="1018"/>
      <c r="C1865" s="887"/>
      <c r="D1865" s="745" t="s">
        <v>4630</v>
      </c>
      <c r="E1865" s="896"/>
      <c r="F1865" s="737">
        <v>1</v>
      </c>
      <c r="G1865" s="1735">
        <v>5.76</v>
      </c>
      <c r="H1865" s="1024"/>
      <c r="I1865" s="1025"/>
      <c r="J1865" s="1050">
        <f>F1865*G1865</f>
        <v>5.76</v>
      </c>
      <c r="K1865" s="1026"/>
      <c r="L1865" s="1027"/>
      <c r="M1865" s="676"/>
    </row>
    <row r="1866" spans="2:13" x14ac:dyDescent="0.25">
      <c r="C1866" s="1085" t="str">
        <f>RESUMEN!C100</f>
        <v>03.04.02.04</v>
      </c>
      <c r="D1866" s="1916" t="str">
        <f>RESUMEN!D100</f>
        <v>SARDINELES</v>
      </c>
      <c r="E1866" s="1917"/>
      <c r="F1866" s="1917"/>
      <c r="G1866" s="1917"/>
      <c r="H1866" s="1917"/>
      <c r="I1866" s="1917"/>
      <c r="J1866" s="1917"/>
      <c r="K1866" s="1917"/>
      <c r="L1866" s="1918"/>
    </row>
    <row r="1867" spans="2:13" x14ac:dyDescent="0.25">
      <c r="C1867" s="746" t="str">
        <f>RESUMEN!C101</f>
        <v>03.04.02.04.01</v>
      </c>
      <c r="D1867" s="1911" t="str">
        <f>RESUMEN!D101</f>
        <v xml:space="preserve">        SARDINEL REVESTIDO DE PORCELANATO, H=0.10m EN DUCHA</v>
      </c>
      <c r="E1867" s="1912"/>
      <c r="F1867" s="1912"/>
      <c r="G1867" s="1912"/>
      <c r="H1867" s="1912"/>
      <c r="I1867" s="1912"/>
      <c r="J1867" s="1912"/>
      <c r="K1867" s="1912"/>
      <c r="L1867" s="1913"/>
    </row>
    <row r="1868" spans="2:13" x14ac:dyDescent="0.25">
      <c r="C1868" s="684" t="s">
        <v>1</v>
      </c>
      <c r="D1868" s="1008" t="s">
        <v>2</v>
      </c>
      <c r="E1868" s="691" t="s">
        <v>208</v>
      </c>
      <c r="F1868" s="691" t="s">
        <v>45</v>
      </c>
      <c r="G1868" s="713" t="s">
        <v>52</v>
      </c>
      <c r="H1868" s="713" t="s">
        <v>47</v>
      </c>
      <c r="I1868" s="713" t="s">
        <v>48</v>
      </c>
      <c r="J1868" s="460" t="s">
        <v>49</v>
      </c>
      <c r="K1868" s="93" t="s">
        <v>50</v>
      </c>
      <c r="L1868" s="721" t="s">
        <v>3</v>
      </c>
    </row>
    <row r="1869" spans="2:13" x14ac:dyDescent="0.25">
      <c r="C1869" s="729"/>
      <c r="D1869" s="730"/>
      <c r="E1869" s="1009"/>
      <c r="F1869" s="865"/>
      <c r="G1869" s="1499"/>
      <c r="H1869" s="707"/>
      <c r="I1869" s="717"/>
      <c r="J1869" s="1010"/>
      <c r="K1869" s="145">
        <f>SUM(J1874:J1945)</f>
        <v>42.000000000000007</v>
      </c>
      <c r="L1869" s="722" t="s">
        <v>37</v>
      </c>
    </row>
    <row r="1870" spans="2:13" x14ac:dyDescent="0.25">
      <c r="C1870" s="1583"/>
      <c r="D1870" s="1721"/>
      <c r="E1870" s="1584"/>
      <c r="F1870" s="1584"/>
      <c r="G1870" s="1585"/>
      <c r="H1870" s="1586"/>
      <c r="I1870" s="819"/>
      <c r="J1870" s="526"/>
      <c r="K1870" s="129"/>
      <c r="L1870" s="1013"/>
    </row>
    <row r="1871" spans="2:13" x14ac:dyDescent="0.25">
      <c r="C1871" s="1587"/>
      <c r="D1871" s="1714" t="s">
        <v>169</v>
      </c>
      <c r="E1871" s="1374"/>
      <c r="F1871" s="1374"/>
      <c r="G1871" s="1588"/>
      <c r="H1871" s="1589"/>
      <c r="I1871" s="620"/>
      <c r="J1871" s="517"/>
      <c r="K1871" s="127"/>
      <c r="L1871" s="1590"/>
    </row>
    <row r="1872" spans="2:13" x14ac:dyDescent="0.25">
      <c r="C1872" s="1587"/>
      <c r="D1872" s="1722" t="s">
        <v>170</v>
      </c>
      <c r="E1872" s="1374"/>
      <c r="F1872" s="1374"/>
      <c r="G1872" s="1588"/>
      <c r="H1872" s="1589"/>
      <c r="I1872" s="620"/>
      <c r="J1872" s="517"/>
      <c r="K1872" s="127"/>
      <c r="L1872" s="1590"/>
    </row>
    <row r="1873" spans="3:12" x14ac:dyDescent="0.25">
      <c r="C1873" s="1587"/>
      <c r="D1873" s="1712" t="s">
        <v>952</v>
      </c>
      <c r="E1873" s="1374"/>
      <c r="F1873" s="1374"/>
      <c r="G1873" s="1588"/>
      <c r="H1873" s="1589"/>
      <c r="I1873" s="620"/>
      <c r="J1873" s="517"/>
      <c r="K1873" s="127"/>
      <c r="L1873" s="1590"/>
    </row>
    <row r="1874" spans="3:12" x14ac:dyDescent="0.25">
      <c r="C1874" s="1587"/>
      <c r="D1874" s="1723" t="s">
        <v>4221</v>
      </c>
      <c r="E1874" s="1374" t="s">
        <v>879</v>
      </c>
      <c r="F1874" s="1374">
        <v>1</v>
      </c>
      <c r="G1874" s="1374">
        <v>1.65</v>
      </c>
      <c r="H1874" s="1589"/>
      <c r="I1874" s="620"/>
      <c r="J1874" s="1050">
        <f>PRODUCT(F1874:I1874)</f>
        <v>1.65</v>
      </c>
      <c r="K1874" s="127"/>
      <c r="L1874" s="1590"/>
    </row>
    <row r="1875" spans="3:12" x14ac:dyDescent="0.25">
      <c r="C1875" s="1587"/>
      <c r="D1875" s="1723" t="s">
        <v>4221</v>
      </c>
      <c r="E1875" s="1374" t="s">
        <v>2237</v>
      </c>
      <c r="F1875" s="1374">
        <v>2</v>
      </c>
      <c r="G1875" s="1374">
        <v>2</v>
      </c>
      <c r="H1875" s="1589"/>
      <c r="I1875" s="620"/>
      <c r="J1875" s="1050">
        <f t="shared" ref="J1875:J1935" si="73">PRODUCT(F1875:I1875)</f>
        <v>4</v>
      </c>
      <c r="K1875" s="127"/>
      <c r="L1875" s="1590"/>
    </row>
    <row r="1876" spans="3:12" x14ac:dyDescent="0.25">
      <c r="C1876" s="1587"/>
      <c r="D1876" s="1723" t="s">
        <v>4222</v>
      </c>
      <c r="E1876" s="1374" t="s">
        <v>972</v>
      </c>
      <c r="F1876" s="1374">
        <v>1</v>
      </c>
      <c r="G1876" s="1374">
        <v>2</v>
      </c>
      <c r="H1876" s="1589"/>
      <c r="I1876" s="620"/>
      <c r="J1876" s="1050">
        <f t="shared" si="73"/>
        <v>2</v>
      </c>
      <c r="K1876" s="127"/>
      <c r="L1876" s="1590"/>
    </row>
    <row r="1877" spans="3:12" x14ac:dyDescent="0.25">
      <c r="C1877" s="1587"/>
      <c r="D1877" s="1723" t="s">
        <v>4223</v>
      </c>
      <c r="E1877" s="1374" t="s">
        <v>2185</v>
      </c>
      <c r="F1877" s="1374">
        <v>1</v>
      </c>
      <c r="G1877" s="1374">
        <v>2.1</v>
      </c>
      <c r="H1877" s="1589"/>
      <c r="I1877" s="620"/>
      <c r="J1877" s="1050">
        <f t="shared" si="73"/>
        <v>2.1</v>
      </c>
      <c r="K1877" s="127"/>
      <c r="L1877" s="1590"/>
    </row>
    <row r="1878" spans="3:12" x14ac:dyDescent="0.25">
      <c r="C1878" s="1587"/>
      <c r="D1878" s="1723" t="s">
        <v>4221</v>
      </c>
      <c r="E1878" s="1374" t="s">
        <v>2238</v>
      </c>
      <c r="F1878" s="1374">
        <v>1</v>
      </c>
      <c r="G1878" s="1374">
        <v>2.2000000000000002</v>
      </c>
      <c r="H1878" s="1589"/>
      <c r="I1878" s="620"/>
      <c r="J1878" s="1050">
        <f t="shared" si="73"/>
        <v>2.2000000000000002</v>
      </c>
      <c r="K1878" s="127"/>
      <c r="L1878" s="1590"/>
    </row>
    <row r="1879" spans="3:12" x14ac:dyDescent="0.25">
      <c r="C1879" s="1587"/>
      <c r="D1879" s="1723" t="s">
        <v>4224</v>
      </c>
      <c r="E1879" s="1374" t="s">
        <v>1002</v>
      </c>
      <c r="F1879" s="1374">
        <v>1</v>
      </c>
      <c r="G1879" s="1374">
        <v>1.1000000000000001</v>
      </c>
      <c r="H1879" s="1589"/>
      <c r="I1879" s="620"/>
      <c r="J1879" s="1050">
        <f t="shared" si="73"/>
        <v>1.1000000000000001</v>
      </c>
      <c r="K1879" s="127"/>
      <c r="L1879" s="1590"/>
    </row>
    <row r="1880" spans="3:12" x14ac:dyDescent="0.25">
      <c r="C1880" s="1587"/>
      <c r="D1880" s="1723" t="s">
        <v>4224</v>
      </c>
      <c r="E1880" s="1374" t="s">
        <v>1003</v>
      </c>
      <c r="F1880" s="1374">
        <v>1</v>
      </c>
      <c r="G1880" s="1374">
        <v>1.2</v>
      </c>
      <c r="H1880" s="1589"/>
      <c r="I1880" s="620"/>
      <c r="J1880" s="1050">
        <f t="shared" si="73"/>
        <v>1.2</v>
      </c>
      <c r="K1880" s="127"/>
      <c r="L1880" s="1590"/>
    </row>
    <row r="1881" spans="3:12" x14ac:dyDescent="0.25">
      <c r="C1881" s="1587"/>
      <c r="D1881" s="1723" t="s">
        <v>4224</v>
      </c>
      <c r="E1881" s="1374" t="s">
        <v>1004</v>
      </c>
      <c r="F1881" s="1374">
        <v>1</v>
      </c>
      <c r="G1881" s="1374">
        <v>0.9</v>
      </c>
      <c r="H1881" s="1589"/>
      <c r="I1881" s="620"/>
      <c r="J1881" s="1050">
        <f t="shared" si="73"/>
        <v>0.9</v>
      </c>
      <c r="K1881" s="127"/>
      <c r="L1881" s="1590"/>
    </row>
    <row r="1882" spans="3:12" x14ac:dyDescent="0.25">
      <c r="C1882" s="1587"/>
      <c r="D1882" s="1723"/>
      <c r="E1882" s="1374"/>
      <c r="F1882" s="1374"/>
      <c r="G1882" s="1374"/>
      <c r="H1882" s="1589"/>
      <c r="I1882" s="620"/>
      <c r="J1882" s="1050"/>
      <c r="K1882" s="127"/>
      <c r="L1882" s="1590"/>
    </row>
    <row r="1883" spans="3:12" x14ac:dyDescent="0.25">
      <c r="C1883" s="1587"/>
      <c r="D1883" s="1712" t="s">
        <v>1021</v>
      </c>
      <c r="E1883" s="1374"/>
      <c r="F1883" s="1374"/>
      <c r="G1883" s="1588"/>
      <c r="H1883" s="1589"/>
      <c r="I1883" s="620"/>
      <c r="J1883" s="1050"/>
      <c r="K1883" s="127"/>
      <c r="L1883" s="1590"/>
    </row>
    <row r="1884" spans="3:12" x14ac:dyDescent="0.25">
      <c r="C1884" s="1587"/>
      <c r="D1884" s="1723" t="s">
        <v>4225</v>
      </c>
      <c r="E1884" s="1374" t="s">
        <v>1028</v>
      </c>
      <c r="F1884" s="1374">
        <v>1</v>
      </c>
      <c r="G1884" s="1374">
        <v>0.7</v>
      </c>
      <c r="H1884" s="1589"/>
      <c r="I1884" s="620"/>
      <c r="J1884" s="1050">
        <f t="shared" si="73"/>
        <v>0.7</v>
      </c>
      <c r="K1884" s="127"/>
      <c r="L1884" s="1590"/>
    </row>
    <row r="1885" spans="3:12" x14ac:dyDescent="0.25">
      <c r="C1885" s="1587"/>
      <c r="D1885" s="1723" t="s">
        <v>4226</v>
      </c>
      <c r="E1885" s="1374" t="s">
        <v>1029</v>
      </c>
      <c r="F1885" s="1374">
        <v>1</v>
      </c>
      <c r="G1885" s="1374">
        <v>0.7</v>
      </c>
      <c r="H1885" s="1589"/>
      <c r="I1885" s="620"/>
      <c r="J1885" s="1050">
        <f t="shared" si="73"/>
        <v>0.7</v>
      </c>
      <c r="K1885" s="127"/>
      <c r="L1885" s="1590"/>
    </row>
    <row r="1886" spans="3:12" x14ac:dyDescent="0.25">
      <c r="C1886" s="1587"/>
      <c r="D1886" s="1723" t="s">
        <v>4227</v>
      </c>
      <c r="E1886" s="1374" t="s">
        <v>1092</v>
      </c>
      <c r="F1886" s="1374">
        <v>1</v>
      </c>
      <c r="G1886" s="1374">
        <v>0.7</v>
      </c>
      <c r="H1886" s="1589"/>
      <c r="I1886" s="620"/>
      <c r="J1886" s="1050">
        <f t="shared" si="73"/>
        <v>0.7</v>
      </c>
      <c r="K1886" s="127"/>
      <c r="L1886" s="1590"/>
    </row>
    <row r="1887" spans="3:12" x14ac:dyDescent="0.25">
      <c r="C1887" s="1587"/>
      <c r="D1887" s="1723" t="s">
        <v>4228</v>
      </c>
      <c r="E1887" s="1374" t="s">
        <v>1096</v>
      </c>
      <c r="F1887" s="1374">
        <v>1</v>
      </c>
      <c r="G1887" s="1374">
        <v>0.7</v>
      </c>
      <c r="H1887" s="1589"/>
      <c r="I1887" s="620"/>
      <c r="J1887" s="1050">
        <f t="shared" si="73"/>
        <v>0.7</v>
      </c>
      <c r="K1887" s="127"/>
      <c r="L1887" s="1590"/>
    </row>
    <row r="1888" spans="3:12" x14ac:dyDescent="0.25">
      <c r="C1888" s="1587"/>
      <c r="D1888" s="1723"/>
      <c r="E1888" s="1374"/>
      <c r="F1888" s="1374"/>
      <c r="G1888" s="1374"/>
      <c r="H1888" s="1589"/>
      <c r="I1888" s="620"/>
      <c r="J1888" s="1050"/>
      <c r="K1888" s="127"/>
      <c r="L1888" s="1590"/>
    </row>
    <row r="1889" spans="3:12" x14ac:dyDescent="0.25">
      <c r="C1889" s="1587"/>
      <c r="D1889" s="1712" t="s">
        <v>1102</v>
      </c>
      <c r="E1889" s="1374"/>
      <c r="F1889" s="1374"/>
      <c r="G1889" s="1374"/>
      <c r="H1889" s="1589"/>
      <c r="I1889" s="620"/>
      <c r="J1889" s="1050"/>
      <c r="K1889" s="127"/>
      <c r="L1889" s="1590"/>
    </row>
    <row r="1890" spans="3:12" x14ac:dyDescent="0.25">
      <c r="C1890" s="1587"/>
      <c r="D1890" s="1723" t="s">
        <v>4229</v>
      </c>
      <c r="E1890" s="1374" t="s">
        <v>1123</v>
      </c>
      <c r="F1890" s="1374">
        <v>1</v>
      </c>
      <c r="G1890" s="1374">
        <v>0.7</v>
      </c>
      <c r="H1890" s="1589"/>
      <c r="I1890" s="620"/>
      <c r="J1890" s="1050">
        <f t="shared" si="73"/>
        <v>0.7</v>
      </c>
      <c r="K1890" s="127"/>
      <c r="L1890" s="1590"/>
    </row>
    <row r="1891" spans="3:12" x14ac:dyDescent="0.25">
      <c r="C1891" s="1587"/>
      <c r="D1891" s="1723" t="s">
        <v>4230</v>
      </c>
      <c r="E1891" s="1374" t="s">
        <v>1130</v>
      </c>
      <c r="F1891" s="1374">
        <v>1</v>
      </c>
      <c r="G1891" s="1374">
        <v>0.6</v>
      </c>
      <c r="H1891" s="1589"/>
      <c r="I1891" s="620"/>
      <c r="J1891" s="1050">
        <f t="shared" si="73"/>
        <v>0.6</v>
      </c>
      <c r="K1891" s="127"/>
      <c r="L1891" s="1590"/>
    </row>
    <row r="1892" spans="3:12" x14ac:dyDescent="0.25">
      <c r="C1892" s="1587"/>
      <c r="D1892" s="1723" t="s">
        <v>4230</v>
      </c>
      <c r="E1892" s="1374" t="s">
        <v>1140</v>
      </c>
      <c r="F1892" s="1374">
        <v>1</v>
      </c>
      <c r="G1892" s="1374">
        <v>0.7</v>
      </c>
      <c r="H1892" s="1589"/>
      <c r="I1892" s="620"/>
      <c r="J1892" s="1050">
        <f t="shared" si="73"/>
        <v>0.7</v>
      </c>
      <c r="K1892" s="127"/>
      <c r="L1892" s="1590"/>
    </row>
    <row r="1893" spans="3:12" x14ac:dyDescent="0.25">
      <c r="C1893" s="1587"/>
      <c r="D1893" s="1723" t="s">
        <v>4229</v>
      </c>
      <c r="E1893" s="1374" t="s">
        <v>1141</v>
      </c>
      <c r="F1893" s="1374">
        <v>1</v>
      </c>
      <c r="G1893" s="1374">
        <v>0.7</v>
      </c>
      <c r="H1893" s="1589"/>
      <c r="I1893" s="620"/>
      <c r="J1893" s="1050">
        <f t="shared" si="73"/>
        <v>0.7</v>
      </c>
      <c r="K1893" s="127"/>
      <c r="L1893" s="1590"/>
    </row>
    <row r="1894" spans="3:12" x14ac:dyDescent="0.25">
      <c r="C1894" s="1587"/>
      <c r="D1894" s="1723"/>
      <c r="E1894" s="1374"/>
      <c r="F1894" s="1374"/>
      <c r="G1894" s="1374"/>
      <c r="H1894" s="1589"/>
      <c r="I1894" s="620"/>
      <c r="J1894" s="1050"/>
      <c r="K1894" s="127"/>
      <c r="L1894" s="1590"/>
    </row>
    <row r="1895" spans="3:12" x14ac:dyDescent="0.25">
      <c r="C1895" s="1587"/>
      <c r="D1895" s="1712" t="s">
        <v>1253</v>
      </c>
      <c r="E1895" s="1374"/>
      <c r="F1895" s="1374"/>
      <c r="G1895" s="1374"/>
      <c r="H1895" s="1589"/>
      <c r="I1895" s="620"/>
      <c r="J1895" s="1050"/>
      <c r="K1895" s="127"/>
      <c r="L1895" s="1590"/>
    </row>
    <row r="1896" spans="3:12" x14ac:dyDescent="0.25">
      <c r="C1896" s="1587"/>
      <c r="D1896" s="1723" t="s">
        <v>4229</v>
      </c>
      <c r="E1896" s="1374" t="s">
        <v>1183</v>
      </c>
      <c r="F1896" s="1374">
        <v>1</v>
      </c>
      <c r="G1896" s="1374">
        <v>0.7</v>
      </c>
      <c r="H1896" s="1589"/>
      <c r="I1896" s="620"/>
      <c r="J1896" s="1050">
        <f t="shared" si="73"/>
        <v>0.7</v>
      </c>
      <c r="K1896" s="127"/>
      <c r="L1896" s="1590"/>
    </row>
    <row r="1897" spans="3:12" x14ac:dyDescent="0.25">
      <c r="C1897" s="1587"/>
      <c r="D1897" s="1723" t="s">
        <v>4230</v>
      </c>
      <c r="E1897" s="1374" t="s">
        <v>1186</v>
      </c>
      <c r="F1897" s="1374">
        <v>1</v>
      </c>
      <c r="G1897" s="1374">
        <v>0.7</v>
      </c>
      <c r="H1897" s="1589"/>
      <c r="I1897" s="620"/>
      <c r="J1897" s="1050">
        <f t="shared" si="73"/>
        <v>0.7</v>
      </c>
      <c r="K1897" s="127"/>
      <c r="L1897" s="1590"/>
    </row>
    <row r="1898" spans="3:12" x14ac:dyDescent="0.25">
      <c r="C1898" s="1587"/>
      <c r="D1898" s="1723"/>
      <c r="E1898" s="1374"/>
      <c r="F1898" s="1374"/>
      <c r="G1898" s="1374"/>
      <c r="H1898" s="1589"/>
      <c r="I1898" s="620"/>
      <c r="J1898" s="1050"/>
      <c r="K1898" s="127"/>
      <c r="L1898" s="1590"/>
    </row>
    <row r="1899" spans="3:12" x14ac:dyDescent="0.25">
      <c r="C1899" s="1587"/>
      <c r="D1899" s="1722" t="s">
        <v>118</v>
      </c>
      <c r="E1899" s="1374"/>
      <c r="F1899" s="1374"/>
      <c r="G1899" s="1374"/>
      <c r="H1899" s="1589"/>
      <c r="I1899" s="620"/>
      <c r="J1899" s="1050"/>
      <c r="K1899" s="127"/>
      <c r="L1899" s="1590"/>
    </row>
    <row r="1900" spans="3:12" x14ac:dyDescent="0.25">
      <c r="C1900" s="1587"/>
      <c r="D1900" s="1712" t="s">
        <v>1274</v>
      </c>
      <c r="E1900" s="1374"/>
      <c r="F1900" s="1374"/>
      <c r="G1900" s="1374"/>
      <c r="H1900" s="1589"/>
      <c r="I1900" s="620"/>
      <c r="J1900" s="1050"/>
      <c r="K1900" s="127"/>
      <c r="L1900" s="1590"/>
    </row>
    <row r="1901" spans="3:12" x14ac:dyDescent="0.25">
      <c r="C1901" s="1587"/>
      <c r="D1901" s="1723" t="s">
        <v>4231</v>
      </c>
      <c r="E1901" s="1374" t="s">
        <v>1299</v>
      </c>
      <c r="F1901" s="1374">
        <v>1</v>
      </c>
      <c r="G1901" s="1374">
        <v>0.7</v>
      </c>
      <c r="H1901" s="1589"/>
      <c r="I1901" s="620"/>
      <c r="J1901" s="1050">
        <f t="shared" si="73"/>
        <v>0.7</v>
      </c>
      <c r="K1901" s="127"/>
      <c r="L1901" s="1590"/>
    </row>
    <row r="1902" spans="3:12" x14ac:dyDescent="0.25">
      <c r="C1902" s="1587"/>
      <c r="D1902" s="1723" t="s">
        <v>4232</v>
      </c>
      <c r="E1902" s="1374" t="s">
        <v>1300</v>
      </c>
      <c r="F1902" s="1374">
        <v>1</v>
      </c>
      <c r="G1902" s="1374">
        <v>1.1000000000000001</v>
      </c>
      <c r="H1902" s="1589"/>
      <c r="I1902" s="620"/>
      <c r="J1902" s="1050">
        <f t="shared" si="73"/>
        <v>1.1000000000000001</v>
      </c>
      <c r="K1902" s="127"/>
      <c r="L1902" s="1590"/>
    </row>
    <row r="1903" spans="3:12" x14ac:dyDescent="0.25">
      <c r="C1903" s="1587"/>
      <c r="D1903" s="1723"/>
      <c r="E1903" s="1374"/>
      <c r="F1903" s="1374"/>
      <c r="G1903" s="1374"/>
      <c r="H1903" s="1589"/>
      <c r="I1903" s="620"/>
      <c r="J1903" s="1050"/>
      <c r="K1903" s="127"/>
      <c r="L1903" s="1590"/>
    </row>
    <row r="1904" spans="3:12" x14ac:dyDescent="0.25">
      <c r="C1904" s="1587"/>
      <c r="D1904" s="1722" t="s">
        <v>67</v>
      </c>
      <c r="E1904" s="1374"/>
      <c r="F1904" s="1374"/>
      <c r="G1904" s="1374"/>
      <c r="H1904" s="1589"/>
      <c r="I1904" s="620"/>
      <c r="J1904" s="1050"/>
      <c r="K1904" s="127"/>
      <c r="L1904" s="1590"/>
    </row>
    <row r="1905" spans="3:12" x14ac:dyDescent="0.25">
      <c r="C1905" s="1587"/>
      <c r="D1905" s="1712" t="s">
        <v>1273</v>
      </c>
      <c r="E1905" s="1374"/>
      <c r="F1905" s="1374"/>
      <c r="G1905" s="1374"/>
      <c r="H1905" s="1589"/>
      <c r="I1905" s="620"/>
      <c r="J1905" s="1050"/>
      <c r="K1905" s="127"/>
      <c r="L1905" s="1590"/>
    </row>
    <row r="1906" spans="3:12" x14ac:dyDescent="0.25">
      <c r="C1906" s="1587"/>
      <c r="D1906" s="1723" t="s">
        <v>4233</v>
      </c>
      <c r="E1906" s="1374" t="s">
        <v>1331</v>
      </c>
      <c r="F1906" s="1374">
        <v>1</v>
      </c>
      <c r="G1906" s="1374">
        <v>0.7</v>
      </c>
      <c r="H1906" s="1589"/>
      <c r="I1906" s="620"/>
      <c r="J1906" s="1050">
        <f t="shared" si="73"/>
        <v>0.7</v>
      </c>
      <c r="K1906" s="127"/>
      <c r="L1906" s="1590"/>
    </row>
    <row r="1907" spans="3:12" x14ac:dyDescent="0.25">
      <c r="C1907" s="1587"/>
      <c r="D1907" s="1723"/>
      <c r="E1907" s="1374"/>
      <c r="F1907" s="1374"/>
      <c r="G1907" s="1374"/>
      <c r="H1907" s="1589"/>
      <c r="I1907" s="620"/>
      <c r="J1907" s="1050"/>
      <c r="K1907" s="127"/>
      <c r="L1907" s="1590"/>
    </row>
    <row r="1908" spans="3:12" x14ac:dyDescent="0.25">
      <c r="C1908" s="1587"/>
      <c r="D1908" s="1722" t="s">
        <v>69</v>
      </c>
      <c r="E1908" s="1374"/>
      <c r="F1908" s="1374"/>
      <c r="G1908" s="1374"/>
      <c r="H1908" s="1589"/>
      <c r="I1908" s="620"/>
      <c r="J1908" s="1050"/>
      <c r="K1908" s="127"/>
      <c r="L1908" s="1590"/>
    </row>
    <row r="1909" spans="3:12" x14ac:dyDescent="0.25">
      <c r="C1909" s="1587"/>
      <c r="D1909" s="1712" t="s">
        <v>1333</v>
      </c>
      <c r="E1909" s="1374"/>
      <c r="F1909" s="1374"/>
      <c r="G1909" s="1374"/>
      <c r="H1909" s="1589"/>
      <c r="I1909" s="620"/>
      <c r="J1909" s="1050"/>
      <c r="K1909" s="127"/>
      <c r="L1909" s="1590"/>
    </row>
    <row r="1910" spans="3:12" x14ac:dyDescent="0.25">
      <c r="C1910" s="1587"/>
      <c r="D1910" s="1723" t="s">
        <v>4232</v>
      </c>
      <c r="E1910" s="1374" t="s">
        <v>1353</v>
      </c>
      <c r="F1910" s="1374">
        <v>1</v>
      </c>
      <c r="G1910" s="1374">
        <v>0.7</v>
      </c>
      <c r="H1910" s="1589"/>
      <c r="I1910" s="620"/>
      <c r="J1910" s="1050">
        <f t="shared" si="73"/>
        <v>0.7</v>
      </c>
      <c r="K1910" s="127"/>
      <c r="L1910" s="1590"/>
    </row>
    <row r="1911" spans="3:12" x14ac:dyDescent="0.25">
      <c r="C1911" s="1587"/>
      <c r="D1911" s="1723" t="s">
        <v>4231</v>
      </c>
      <c r="E1911" s="1374" t="s">
        <v>1355</v>
      </c>
      <c r="F1911" s="1374">
        <v>1</v>
      </c>
      <c r="G1911" s="1374">
        <v>0.7</v>
      </c>
      <c r="H1911" s="1589"/>
      <c r="I1911" s="620"/>
      <c r="J1911" s="1050">
        <f t="shared" si="73"/>
        <v>0.7</v>
      </c>
      <c r="K1911" s="127"/>
      <c r="L1911" s="1590"/>
    </row>
    <row r="1912" spans="3:12" x14ac:dyDescent="0.25">
      <c r="C1912" s="1587"/>
      <c r="D1912" s="1723"/>
      <c r="E1912" s="1374"/>
      <c r="F1912" s="1374"/>
      <c r="G1912" s="1374"/>
      <c r="H1912" s="1589"/>
      <c r="I1912" s="620"/>
      <c r="J1912" s="1050"/>
      <c r="K1912" s="127"/>
      <c r="L1912" s="1590"/>
    </row>
    <row r="1913" spans="3:12" x14ac:dyDescent="0.25">
      <c r="C1913" s="1587"/>
      <c r="D1913" s="1722" t="s">
        <v>119</v>
      </c>
      <c r="E1913" s="1374"/>
      <c r="F1913" s="1374"/>
      <c r="G1913" s="1374"/>
      <c r="H1913" s="1589"/>
      <c r="I1913" s="620"/>
      <c r="J1913" s="1050"/>
      <c r="K1913" s="127"/>
      <c r="L1913" s="1590"/>
    </row>
    <row r="1914" spans="3:12" x14ac:dyDescent="0.25">
      <c r="C1914" s="1587"/>
      <c r="D1914" s="1712" t="s">
        <v>1404</v>
      </c>
      <c r="E1914" s="1374"/>
      <c r="F1914" s="1374"/>
      <c r="G1914" s="1374"/>
      <c r="H1914" s="1589"/>
      <c r="I1914" s="620"/>
      <c r="J1914" s="1050"/>
      <c r="K1914" s="127"/>
      <c r="L1914" s="1590"/>
    </row>
    <row r="1915" spans="3:12" x14ac:dyDescent="0.25">
      <c r="C1915" s="1587"/>
      <c r="D1915" s="1723" t="s">
        <v>4234</v>
      </c>
      <c r="E1915" s="1374" t="s">
        <v>1422</v>
      </c>
      <c r="F1915" s="1374">
        <v>1</v>
      </c>
      <c r="G1915" s="1374">
        <v>1.2</v>
      </c>
      <c r="H1915" s="1589"/>
      <c r="I1915" s="620"/>
      <c r="J1915" s="1050">
        <f t="shared" si="73"/>
        <v>1.2</v>
      </c>
      <c r="K1915" s="127"/>
      <c r="L1915" s="1590"/>
    </row>
    <row r="1916" spans="3:12" x14ac:dyDescent="0.25">
      <c r="C1916" s="1587"/>
      <c r="D1916" s="1723"/>
      <c r="E1916" s="1374"/>
      <c r="F1916" s="1374"/>
      <c r="G1916" s="1374"/>
      <c r="H1916" s="1589"/>
      <c r="I1916" s="620"/>
      <c r="J1916" s="1050"/>
      <c r="K1916" s="127"/>
      <c r="L1916" s="1590"/>
    </row>
    <row r="1917" spans="3:12" x14ac:dyDescent="0.25">
      <c r="C1917" s="1587"/>
      <c r="D1917" s="1714" t="s">
        <v>200</v>
      </c>
      <c r="E1917" s="1374"/>
      <c r="F1917" s="1374"/>
      <c r="G1917" s="1374"/>
      <c r="H1917" s="1589"/>
      <c r="I1917" s="620"/>
      <c r="J1917" s="1050"/>
      <c r="K1917" s="127"/>
      <c r="L1917" s="1590"/>
    </row>
    <row r="1918" spans="3:12" x14ac:dyDescent="0.25">
      <c r="C1918" s="1587"/>
      <c r="D1918" s="1722" t="s">
        <v>170</v>
      </c>
      <c r="E1918" s="1374"/>
      <c r="F1918" s="1374"/>
      <c r="G1918" s="1374"/>
      <c r="H1918" s="1589"/>
      <c r="I1918" s="620"/>
      <c r="J1918" s="1050"/>
      <c r="K1918" s="127"/>
      <c r="L1918" s="1590"/>
    </row>
    <row r="1919" spans="3:12" x14ac:dyDescent="0.25">
      <c r="C1919" s="1587"/>
      <c r="D1919" s="1712" t="s">
        <v>1510</v>
      </c>
      <c r="E1919" s="1374"/>
      <c r="F1919" s="1374"/>
      <c r="G1919" s="1374"/>
      <c r="H1919" s="1589"/>
      <c r="I1919" s="620"/>
      <c r="J1919" s="1050"/>
      <c r="K1919" s="127"/>
      <c r="L1919" s="1590"/>
    </row>
    <row r="1920" spans="3:12" x14ac:dyDescent="0.25">
      <c r="C1920" s="1587"/>
      <c r="D1920" s="1723" t="s">
        <v>122</v>
      </c>
      <c r="E1920" s="1374" t="s">
        <v>1465</v>
      </c>
      <c r="F1920" s="1374">
        <v>1</v>
      </c>
      <c r="G1920" s="1374">
        <v>1.5</v>
      </c>
      <c r="H1920" s="1589"/>
      <c r="I1920" s="620"/>
      <c r="J1920" s="1050">
        <f t="shared" si="73"/>
        <v>1.5</v>
      </c>
      <c r="K1920" s="127"/>
      <c r="L1920" s="1590"/>
    </row>
    <row r="1921" spans="3:12" x14ac:dyDescent="0.25">
      <c r="C1921" s="1587"/>
      <c r="D1921" s="1723" t="s">
        <v>122</v>
      </c>
      <c r="E1921" s="1374" t="s">
        <v>1475</v>
      </c>
      <c r="F1921" s="1374">
        <v>1</v>
      </c>
      <c r="G1921" s="1374">
        <v>2.1</v>
      </c>
      <c r="H1921" s="1589"/>
      <c r="I1921" s="620"/>
      <c r="J1921" s="1050">
        <f t="shared" si="73"/>
        <v>2.1</v>
      </c>
      <c r="K1921" s="127"/>
      <c r="L1921" s="1590"/>
    </row>
    <row r="1922" spans="3:12" x14ac:dyDescent="0.25">
      <c r="C1922" s="1587"/>
      <c r="D1922" s="1723" t="s">
        <v>4212</v>
      </c>
      <c r="E1922" s="1374" t="s">
        <v>2203</v>
      </c>
      <c r="F1922" s="1374">
        <v>1</v>
      </c>
      <c r="G1922" s="1374">
        <v>0.6</v>
      </c>
      <c r="H1922" s="1589"/>
      <c r="I1922" s="620"/>
      <c r="J1922" s="1050">
        <f t="shared" si="73"/>
        <v>0.6</v>
      </c>
      <c r="K1922" s="127"/>
      <c r="L1922" s="1590"/>
    </row>
    <row r="1923" spans="3:12" x14ac:dyDescent="0.25">
      <c r="C1923" s="1587"/>
      <c r="D1923" s="1723" t="s">
        <v>4213</v>
      </c>
      <c r="E1923" s="1374" t="s">
        <v>1492</v>
      </c>
      <c r="F1923" s="1374">
        <v>1</v>
      </c>
      <c r="G1923" s="1374">
        <v>1</v>
      </c>
      <c r="H1923" s="1589"/>
      <c r="I1923" s="620"/>
      <c r="J1923" s="1050">
        <f t="shared" si="73"/>
        <v>1</v>
      </c>
      <c r="K1923" s="127"/>
      <c r="L1923" s="1590"/>
    </row>
    <row r="1924" spans="3:12" x14ac:dyDescent="0.25">
      <c r="C1924" s="1587"/>
      <c r="D1924" s="1723"/>
      <c r="E1924" s="1374"/>
      <c r="F1924" s="1374"/>
      <c r="G1924" s="1374"/>
      <c r="H1924" s="1589"/>
      <c r="I1924" s="620"/>
      <c r="J1924" s="1050"/>
      <c r="K1924" s="127"/>
      <c r="L1924" s="1590"/>
    </row>
    <row r="1925" spans="3:12" x14ac:dyDescent="0.25">
      <c r="C1925" s="1587"/>
      <c r="D1925" s="1712" t="s">
        <v>1511</v>
      </c>
      <c r="E1925" s="1374"/>
      <c r="F1925" s="1374"/>
      <c r="G1925" s="1374"/>
      <c r="H1925" s="1589"/>
      <c r="I1925" s="620"/>
      <c r="J1925" s="1050"/>
      <c r="K1925" s="127"/>
      <c r="L1925" s="1590"/>
    </row>
    <row r="1926" spans="3:12" x14ac:dyDescent="0.25">
      <c r="C1926" s="1587"/>
      <c r="D1926" s="1723" t="s">
        <v>4235</v>
      </c>
      <c r="E1926" s="1374" t="s">
        <v>1554</v>
      </c>
      <c r="F1926" s="1374">
        <v>1</v>
      </c>
      <c r="G1926" s="1374">
        <v>0.7</v>
      </c>
      <c r="H1926" s="1589"/>
      <c r="I1926" s="620"/>
      <c r="J1926" s="1050">
        <f t="shared" si="73"/>
        <v>0.7</v>
      </c>
      <c r="K1926" s="127"/>
      <c r="L1926" s="1590"/>
    </row>
    <row r="1927" spans="3:12" x14ac:dyDescent="0.25">
      <c r="C1927" s="1587"/>
      <c r="D1927" s="1723"/>
      <c r="E1927" s="1374"/>
      <c r="F1927" s="1374">
        <v>1</v>
      </c>
      <c r="G1927" s="1374">
        <v>0.6</v>
      </c>
      <c r="H1927" s="1589"/>
      <c r="I1927" s="620"/>
      <c r="J1927" s="1050">
        <f t="shared" si="73"/>
        <v>0.6</v>
      </c>
      <c r="K1927" s="127"/>
      <c r="L1927" s="1590"/>
    </row>
    <row r="1928" spans="3:12" x14ac:dyDescent="0.25">
      <c r="C1928" s="1587"/>
      <c r="D1928" s="1723" t="s">
        <v>4236</v>
      </c>
      <c r="E1928" s="1374" t="s">
        <v>1551</v>
      </c>
      <c r="F1928" s="1374">
        <v>1</v>
      </c>
      <c r="G1928" s="1374">
        <v>0.65</v>
      </c>
      <c r="H1928" s="1589"/>
      <c r="I1928" s="620"/>
      <c r="J1928" s="1050">
        <f t="shared" si="73"/>
        <v>0.65</v>
      </c>
      <c r="K1928" s="127"/>
      <c r="L1928" s="1590"/>
    </row>
    <row r="1929" spans="3:12" x14ac:dyDescent="0.25">
      <c r="C1929" s="1587"/>
      <c r="D1929" s="1723"/>
      <c r="E1929" s="1374"/>
      <c r="F1929" s="1374">
        <v>1</v>
      </c>
      <c r="G1929" s="1374">
        <v>0.6</v>
      </c>
      <c r="H1929" s="1589"/>
      <c r="I1929" s="620"/>
      <c r="J1929" s="1050">
        <f t="shared" si="73"/>
        <v>0.6</v>
      </c>
      <c r="K1929" s="127"/>
      <c r="L1929" s="1590"/>
    </row>
    <row r="1930" spans="3:12" x14ac:dyDescent="0.25">
      <c r="C1930" s="1587"/>
      <c r="D1930" s="1723" t="s">
        <v>4237</v>
      </c>
      <c r="E1930" s="1374" t="s">
        <v>1548</v>
      </c>
      <c r="F1930" s="1374">
        <v>1</v>
      </c>
      <c r="G1930" s="1374">
        <v>0.75</v>
      </c>
      <c r="H1930" s="1589"/>
      <c r="I1930" s="620"/>
      <c r="J1930" s="1050">
        <f t="shared" si="73"/>
        <v>0.75</v>
      </c>
      <c r="K1930" s="127"/>
      <c r="L1930" s="1590"/>
    </row>
    <row r="1931" spans="3:12" x14ac:dyDescent="0.25">
      <c r="C1931" s="1587"/>
      <c r="D1931" s="1723" t="s">
        <v>4237</v>
      </c>
      <c r="E1931" s="1374" t="s">
        <v>1579</v>
      </c>
      <c r="F1931" s="1374">
        <v>1</v>
      </c>
      <c r="G1931" s="1374">
        <v>0.85</v>
      </c>
      <c r="H1931" s="1589"/>
      <c r="I1931" s="620"/>
      <c r="J1931" s="1050">
        <f t="shared" si="73"/>
        <v>0.85</v>
      </c>
      <c r="K1931" s="127"/>
      <c r="L1931" s="1590"/>
    </row>
    <row r="1932" spans="3:12" x14ac:dyDescent="0.25">
      <c r="C1932" s="1587"/>
      <c r="D1932" s="1723"/>
      <c r="E1932" s="1374"/>
      <c r="F1932" s="1374"/>
      <c r="G1932" s="1374"/>
      <c r="H1932" s="1589"/>
      <c r="I1932" s="620"/>
      <c r="J1932" s="1050"/>
      <c r="K1932" s="127"/>
      <c r="L1932" s="1590"/>
    </row>
    <row r="1933" spans="3:12" x14ac:dyDescent="0.25">
      <c r="C1933" s="1587"/>
      <c r="D1933" s="1712" t="s">
        <v>1685</v>
      </c>
      <c r="E1933" s="1374"/>
      <c r="F1933" s="1374"/>
      <c r="G1933" s="1374"/>
      <c r="H1933" s="1589"/>
      <c r="I1933" s="620"/>
      <c r="J1933" s="1050"/>
      <c r="K1933" s="127"/>
      <c r="L1933" s="1590"/>
    </row>
    <row r="1934" spans="3:12" x14ac:dyDescent="0.25">
      <c r="C1934" s="1587"/>
      <c r="D1934" s="1723" t="s">
        <v>4238</v>
      </c>
      <c r="E1934" s="1374" t="s">
        <v>1658</v>
      </c>
      <c r="F1934" s="1374">
        <v>1</v>
      </c>
      <c r="G1934" s="1374">
        <v>0.7</v>
      </c>
      <c r="H1934" s="1589"/>
      <c r="I1934" s="620"/>
      <c r="J1934" s="1050">
        <f t="shared" si="73"/>
        <v>0.7</v>
      </c>
      <c r="K1934" s="127"/>
      <c r="L1934" s="1590"/>
    </row>
    <row r="1935" spans="3:12" x14ac:dyDescent="0.25">
      <c r="C1935" s="1587"/>
      <c r="D1935" s="1723" t="s">
        <v>4239</v>
      </c>
      <c r="E1935" s="1374" t="s">
        <v>1657</v>
      </c>
      <c r="F1935" s="1374">
        <v>1</v>
      </c>
      <c r="G1935" s="1374">
        <v>0.85</v>
      </c>
      <c r="H1935" s="1589"/>
      <c r="I1935" s="620"/>
      <c r="J1935" s="1050">
        <f t="shared" si="73"/>
        <v>0.85</v>
      </c>
      <c r="K1935" s="127"/>
      <c r="L1935" s="1590"/>
    </row>
    <row r="1936" spans="3:12" x14ac:dyDescent="0.25">
      <c r="C1936" s="1587"/>
      <c r="D1936" s="1723"/>
      <c r="E1936" s="1374"/>
      <c r="F1936" s="1374"/>
      <c r="G1936" s="1374"/>
      <c r="H1936" s="1589"/>
      <c r="I1936" s="620"/>
      <c r="J1936" s="1050"/>
      <c r="K1936" s="127"/>
      <c r="L1936" s="1590"/>
    </row>
    <row r="1937" spans="3:12" x14ac:dyDescent="0.25">
      <c r="C1937" s="1587"/>
      <c r="D1937" s="1714" t="s">
        <v>203</v>
      </c>
      <c r="E1937" s="1374"/>
      <c r="F1937" s="1374"/>
      <c r="G1937" s="1374"/>
      <c r="H1937" s="1589"/>
      <c r="I1937" s="620"/>
      <c r="J1937" s="1050"/>
      <c r="K1937" s="127"/>
      <c r="L1937" s="1590"/>
    </row>
    <row r="1938" spans="3:12" x14ac:dyDescent="0.25">
      <c r="C1938" s="1587"/>
      <c r="D1938" s="1722" t="s">
        <v>170</v>
      </c>
      <c r="E1938" s="1374"/>
      <c r="F1938" s="1374"/>
      <c r="G1938" s="1374"/>
      <c r="H1938" s="1589"/>
      <c r="I1938" s="620"/>
      <c r="J1938" s="1050"/>
      <c r="K1938" s="127"/>
      <c r="L1938" s="1590"/>
    </row>
    <row r="1939" spans="3:12" x14ac:dyDescent="0.25">
      <c r="C1939" s="1587"/>
      <c r="D1939" s="1712" t="s">
        <v>1750</v>
      </c>
      <c r="E1939" s="1374"/>
      <c r="F1939" s="1374"/>
      <c r="G1939" s="1374"/>
      <c r="H1939" s="1589"/>
      <c r="I1939" s="620"/>
      <c r="J1939" s="1050"/>
      <c r="K1939" s="127"/>
      <c r="L1939" s="1590"/>
    </row>
    <row r="1940" spans="3:12" x14ac:dyDescent="0.25">
      <c r="C1940" s="1587"/>
      <c r="D1940" s="1723" t="s">
        <v>4240</v>
      </c>
      <c r="E1940" s="1374" t="s">
        <v>1772</v>
      </c>
      <c r="F1940" s="1374">
        <v>1</v>
      </c>
      <c r="G1940" s="1374">
        <v>1.25</v>
      </c>
      <c r="H1940" s="1589"/>
      <c r="I1940" s="620"/>
      <c r="J1940" s="1050">
        <f t="shared" ref="J1940:J1945" si="74">PRODUCT(F1940:I1940)</f>
        <v>1.25</v>
      </c>
      <c r="K1940" s="127"/>
      <c r="L1940" s="1590"/>
    </row>
    <row r="1941" spans="3:12" x14ac:dyDescent="0.25">
      <c r="C1941" s="1587"/>
      <c r="D1941" s="1723" t="s">
        <v>4241</v>
      </c>
      <c r="E1941" s="1374" t="s">
        <v>1773</v>
      </c>
      <c r="F1941" s="1374">
        <v>1</v>
      </c>
      <c r="G1941" s="1374">
        <v>1.2</v>
      </c>
      <c r="H1941" s="1589"/>
      <c r="I1941" s="620"/>
      <c r="J1941" s="1050">
        <f t="shared" si="74"/>
        <v>1.2</v>
      </c>
      <c r="K1941" s="127"/>
      <c r="L1941" s="1590"/>
    </row>
    <row r="1942" spans="3:12" x14ac:dyDescent="0.25">
      <c r="C1942" s="1587"/>
      <c r="D1942" s="1723"/>
      <c r="E1942" s="1374"/>
      <c r="F1942" s="1374"/>
      <c r="G1942" s="1374"/>
      <c r="H1942" s="1589"/>
      <c r="I1942" s="620"/>
      <c r="J1942" s="1050"/>
      <c r="K1942" s="127"/>
      <c r="L1942" s="1590"/>
    </row>
    <row r="1943" spans="3:12" x14ac:dyDescent="0.25">
      <c r="C1943" s="1587"/>
      <c r="D1943" s="1712" t="s">
        <v>1798</v>
      </c>
      <c r="E1943" s="1374"/>
      <c r="F1943" s="1374"/>
      <c r="G1943" s="1374"/>
      <c r="H1943" s="1589"/>
      <c r="I1943" s="620"/>
      <c r="J1943" s="1050"/>
      <c r="K1943" s="127"/>
      <c r="L1943" s="1590"/>
    </row>
    <row r="1944" spans="3:12" x14ac:dyDescent="0.25">
      <c r="C1944" s="1587"/>
      <c r="D1944" s="1723" t="s">
        <v>4214</v>
      </c>
      <c r="E1944" s="1374" t="s">
        <v>1816</v>
      </c>
      <c r="F1944" s="1374">
        <v>1</v>
      </c>
      <c r="G1944" s="1374">
        <v>0.7</v>
      </c>
      <c r="H1944" s="1589"/>
      <c r="I1944" s="620"/>
      <c r="J1944" s="1050">
        <f t="shared" si="74"/>
        <v>0.7</v>
      </c>
      <c r="K1944" s="127"/>
      <c r="L1944" s="1590"/>
    </row>
    <row r="1945" spans="3:12" x14ac:dyDescent="0.25">
      <c r="C1945" s="1587"/>
      <c r="D1945" s="1723" t="s">
        <v>4215</v>
      </c>
      <c r="E1945" s="1374" t="s">
        <v>2222</v>
      </c>
      <c r="F1945" s="1374">
        <v>1</v>
      </c>
      <c r="G1945" s="1374">
        <v>0.8</v>
      </c>
      <c r="H1945" s="1589"/>
      <c r="I1945" s="620"/>
      <c r="J1945" s="1050">
        <f t="shared" si="74"/>
        <v>0.8</v>
      </c>
      <c r="K1945" s="127"/>
      <c r="L1945" s="1590"/>
    </row>
    <row r="1946" spans="3:12" x14ac:dyDescent="0.25">
      <c r="C1946" s="1587"/>
      <c r="D1946" s="1723"/>
      <c r="E1946" s="1374"/>
      <c r="F1946" s="1374"/>
      <c r="G1946" s="1374"/>
      <c r="H1946" s="1589"/>
      <c r="I1946" s="620"/>
      <c r="J1946" s="517"/>
      <c r="K1946" s="127"/>
      <c r="L1946" s="1590"/>
    </row>
    <row r="1947" spans="3:12" x14ac:dyDescent="0.25">
      <c r="C1947" s="1587"/>
      <c r="D1947" s="1723"/>
      <c r="E1947" s="1374"/>
      <c r="F1947" s="1374"/>
      <c r="G1947" s="1374"/>
      <c r="H1947" s="1589"/>
      <c r="I1947" s="620"/>
      <c r="J1947" s="517"/>
      <c r="K1947" s="127"/>
      <c r="L1947" s="1590"/>
    </row>
    <row r="1948" spans="3:12" x14ac:dyDescent="0.25">
      <c r="C1948" s="746" t="str">
        <f>RESUMEN!C102</f>
        <v>03.04.02.04.02</v>
      </c>
      <c r="D1948" s="1911" t="str">
        <f>RESUMEN!D102</f>
        <v xml:space="preserve">        SARDINEL REVESTIDO CON CONTRAZOCALO DE ALUMINIO, H=0.10m EN MAMPARAS</v>
      </c>
      <c r="E1948" s="1912"/>
      <c r="F1948" s="1912"/>
      <c r="G1948" s="1912"/>
      <c r="H1948" s="1912"/>
      <c r="I1948" s="1912"/>
      <c r="J1948" s="1912"/>
      <c r="K1948" s="1912"/>
      <c r="L1948" s="1913"/>
    </row>
    <row r="1949" spans="3:12" x14ac:dyDescent="0.25">
      <c r="C1949" s="684" t="s">
        <v>1</v>
      </c>
      <c r="D1949" s="1008" t="s">
        <v>2</v>
      </c>
      <c r="E1949" s="691" t="s">
        <v>208</v>
      </c>
      <c r="F1949" s="691" t="s">
        <v>45</v>
      </c>
      <c r="G1949" s="713" t="s">
        <v>52</v>
      </c>
      <c r="H1949" s="713" t="s">
        <v>47</v>
      </c>
      <c r="I1949" s="713" t="s">
        <v>48</v>
      </c>
      <c r="J1949" s="460" t="s">
        <v>49</v>
      </c>
      <c r="K1949" s="93" t="s">
        <v>50</v>
      </c>
      <c r="L1949" s="721" t="s">
        <v>3</v>
      </c>
    </row>
    <row r="1950" spans="3:12" x14ac:dyDescent="0.25">
      <c r="C1950" s="729"/>
      <c r="D1950" s="730"/>
      <c r="E1950" s="1009"/>
      <c r="F1950" s="865"/>
      <c r="G1950" s="1499"/>
      <c r="H1950" s="707"/>
      <c r="I1950" s="717"/>
      <c r="J1950" s="1010"/>
      <c r="K1950" s="145">
        <f>SUM(J1955:J2059)</f>
        <v>250.79999999999993</v>
      </c>
      <c r="L1950" s="722" t="s">
        <v>37</v>
      </c>
    </row>
    <row r="1951" spans="3:12" x14ac:dyDescent="0.25">
      <c r="C1951" s="1587"/>
      <c r="D1951" s="1724"/>
      <c r="E1951" s="1374"/>
      <c r="F1951" s="1374"/>
      <c r="G1951" s="1374"/>
      <c r="H1951" s="1589"/>
      <c r="I1951" s="620"/>
      <c r="J1951" s="517"/>
      <c r="K1951" s="127"/>
      <c r="L1951" s="1590"/>
    </row>
    <row r="1952" spans="3:12" x14ac:dyDescent="0.25">
      <c r="C1952" s="1587"/>
      <c r="D1952" s="1714" t="s">
        <v>169</v>
      </c>
      <c r="E1952" s="1374"/>
      <c r="F1952" s="1374"/>
      <c r="G1952" s="1374"/>
      <c r="H1952" s="1589"/>
      <c r="I1952" s="620"/>
      <c r="J1952" s="517"/>
      <c r="K1952" s="127"/>
      <c r="L1952" s="1590"/>
    </row>
    <row r="1953" spans="3:12" x14ac:dyDescent="0.25">
      <c r="C1953" s="1587"/>
      <c r="D1953" s="1722" t="s">
        <v>170</v>
      </c>
      <c r="E1953" s="1374"/>
      <c r="F1953" s="1374"/>
      <c r="G1953" s="1374"/>
      <c r="H1953" s="1589"/>
      <c r="I1953" s="620"/>
      <c r="J1953" s="517"/>
      <c r="K1953" s="127"/>
      <c r="L1953" s="1590"/>
    </row>
    <row r="1954" spans="3:12" x14ac:dyDescent="0.25">
      <c r="C1954" s="1587"/>
      <c r="D1954" s="1712" t="s">
        <v>925</v>
      </c>
      <c r="E1954" s="1374"/>
      <c r="F1954" s="1374"/>
      <c r="G1954" s="1374"/>
      <c r="H1954" s="1589"/>
      <c r="I1954" s="620"/>
      <c r="J1954" s="517"/>
      <c r="K1954" s="127"/>
      <c r="L1954" s="1590"/>
    </row>
    <row r="1955" spans="3:12" x14ac:dyDescent="0.25">
      <c r="C1955" s="1587"/>
      <c r="D1955" s="1723" t="s">
        <v>566</v>
      </c>
      <c r="E1955" s="1374" t="s">
        <v>931</v>
      </c>
      <c r="F1955" s="1374">
        <v>1</v>
      </c>
      <c r="G1955" s="1374">
        <v>1.45</v>
      </c>
      <c r="H1955" s="1589"/>
      <c r="I1955" s="620"/>
      <c r="J1955" s="1050">
        <f t="shared" ref="J1955:J2059" si="75">PRODUCT(F1955:I1955)</f>
        <v>1.45</v>
      </c>
      <c r="K1955" s="127"/>
      <c r="L1955" s="1590"/>
    </row>
    <row r="1956" spans="3:12" x14ac:dyDescent="0.25">
      <c r="C1956" s="1587"/>
      <c r="D1956" s="1723" t="s">
        <v>854</v>
      </c>
      <c r="E1956" s="1374" t="s">
        <v>855</v>
      </c>
      <c r="F1956" s="1374">
        <v>1</v>
      </c>
      <c r="G1956" s="1374">
        <v>1</v>
      </c>
      <c r="H1956" s="1589"/>
      <c r="I1956" s="620"/>
      <c r="J1956" s="1050">
        <f t="shared" si="75"/>
        <v>1</v>
      </c>
      <c r="K1956" s="127"/>
      <c r="L1956" s="1590"/>
    </row>
    <row r="1957" spans="3:12" x14ac:dyDescent="0.25">
      <c r="C1957" s="1587"/>
      <c r="D1957" s="1723" t="s">
        <v>1203</v>
      </c>
      <c r="E1957" s="1374" t="s">
        <v>906</v>
      </c>
      <c r="F1957" s="1374">
        <v>1</v>
      </c>
      <c r="G1957" s="1374">
        <v>1.65</v>
      </c>
      <c r="H1957" s="1589"/>
      <c r="I1957" s="620"/>
      <c r="J1957" s="1050">
        <f t="shared" si="75"/>
        <v>1.65</v>
      </c>
      <c r="K1957" s="127"/>
      <c r="L1957" s="1590"/>
    </row>
    <row r="1958" spans="3:12" x14ac:dyDescent="0.25">
      <c r="C1958" s="1587"/>
      <c r="D1958" s="1723" t="s">
        <v>354</v>
      </c>
      <c r="E1958" s="1374" t="s">
        <v>905</v>
      </c>
      <c r="F1958" s="1374">
        <v>1</v>
      </c>
      <c r="G1958" s="1374">
        <v>1.75</v>
      </c>
      <c r="H1958" s="1589"/>
      <c r="I1958" s="620"/>
      <c r="J1958" s="1050">
        <f t="shared" si="75"/>
        <v>1.75</v>
      </c>
      <c r="K1958" s="127"/>
      <c r="L1958" s="1590"/>
    </row>
    <row r="1959" spans="3:12" x14ac:dyDescent="0.25">
      <c r="C1959" s="1587"/>
      <c r="D1959" s="1723" t="s">
        <v>214</v>
      </c>
      <c r="E1959" s="1374" t="s">
        <v>910</v>
      </c>
      <c r="F1959" s="1374">
        <v>1</v>
      </c>
      <c r="G1959" s="1374">
        <v>1.95</v>
      </c>
      <c r="H1959" s="1589"/>
      <c r="I1959" s="620"/>
      <c r="J1959" s="1050">
        <f t="shared" si="75"/>
        <v>1.95</v>
      </c>
      <c r="K1959" s="127"/>
      <c r="L1959" s="1590"/>
    </row>
    <row r="1960" spans="3:12" x14ac:dyDescent="0.25">
      <c r="C1960" s="1587"/>
      <c r="D1960" s="1723" t="s">
        <v>294</v>
      </c>
      <c r="E1960" s="1374" t="s">
        <v>3677</v>
      </c>
      <c r="F1960" s="1374">
        <v>1</v>
      </c>
      <c r="G1960" s="1374">
        <v>4.1500000000000004</v>
      </c>
      <c r="H1960" s="1589"/>
      <c r="I1960" s="620"/>
      <c r="J1960" s="1050">
        <f t="shared" si="75"/>
        <v>4.1500000000000004</v>
      </c>
      <c r="K1960" s="127"/>
      <c r="L1960" s="1590"/>
    </row>
    <row r="1961" spans="3:12" x14ac:dyDescent="0.25">
      <c r="C1961" s="1587"/>
      <c r="D1961" s="1723" t="s">
        <v>876</v>
      </c>
      <c r="E1961" s="1374" t="s">
        <v>875</v>
      </c>
      <c r="F1961" s="1374">
        <v>1</v>
      </c>
      <c r="G1961" s="1374">
        <v>1.75</v>
      </c>
      <c r="H1961" s="1589"/>
      <c r="I1961" s="620"/>
      <c r="J1961" s="1050">
        <f t="shared" si="75"/>
        <v>1.75</v>
      </c>
      <c r="K1961" s="127"/>
      <c r="L1961" s="1590"/>
    </row>
    <row r="1962" spans="3:12" x14ac:dyDescent="0.25">
      <c r="C1962" s="1587"/>
      <c r="D1962" s="1723" t="s">
        <v>352</v>
      </c>
      <c r="E1962" s="1374" t="s">
        <v>864</v>
      </c>
      <c r="F1962" s="1374">
        <v>1</v>
      </c>
      <c r="G1962" s="1374">
        <v>0.75</v>
      </c>
      <c r="H1962" s="1589"/>
      <c r="I1962" s="620"/>
      <c r="J1962" s="1050">
        <f t="shared" si="75"/>
        <v>0.75</v>
      </c>
      <c r="K1962" s="127"/>
      <c r="L1962" s="1590"/>
    </row>
    <row r="1963" spans="3:12" x14ac:dyDescent="0.25">
      <c r="C1963" s="1587"/>
      <c r="D1963" s="1723" t="s">
        <v>222</v>
      </c>
      <c r="E1963" s="1374" t="s">
        <v>934</v>
      </c>
      <c r="F1963" s="1374">
        <v>1</v>
      </c>
      <c r="G1963" s="1374">
        <v>2.5</v>
      </c>
      <c r="H1963" s="1589"/>
      <c r="I1963" s="620"/>
      <c r="J1963" s="1050">
        <f t="shared" si="75"/>
        <v>2.5</v>
      </c>
      <c r="K1963" s="127"/>
      <c r="L1963" s="1590"/>
    </row>
    <row r="1964" spans="3:12" x14ac:dyDescent="0.25">
      <c r="C1964" s="1587"/>
      <c r="D1964" s="1723" t="s">
        <v>144</v>
      </c>
      <c r="E1964" s="1374" t="s">
        <v>1206</v>
      </c>
      <c r="F1964" s="1374">
        <v>1</v>
      </c>
      <c r="G1964" s="1374">
        <v>2.2999999999999998</v>
      </c>
      <c r="H1964" s="1589"/>
      <c r="I1964" s="620"/>
      <c r="J1964" s="1050">
        <f t="shared" si="75"/>
        <v>2.2999999999999998</v>
      </c>
      <c r="K1964" s="127"/>
      <c r="L1964" s="1590"/>
    </row>
    <row r="1965" spans="3:12" x14ac:dyDescent="0.25">
      <c r="C1965" s="1587"/>
      <c r="D1965" s="1723"/>
      <c r="E1965" s="1374"/>
      <c r="F1965" s="1374"/>
      <c r="G1965" s="1374"/>
      <c r="H1965" s="1589"/>
      <c r="I1965" s="620"/>
      <c r="J1965" s="1050"/>
      <c r="K1965" s="127"/>
      <c r="L1965" s="1590"/>
    </row>
    <row r="1966" spans="3:12" x14ac:dyDescent="0.25">
      <c r="C1966" s="1587"/>
      <c r="D1966" s="1712" t="s">
        <v>952</v>
      </c>
      <c r="E1966" s="1374"/>
      <c r="F1966" s="1374"/>
      <c r="G1966" s="1374"/>
      <c r="H1966" s="1589"/>
      <c r="I1966" s="620"/>
      <c r="J1966" s="1050"/>
      <c r="K1966" s="127"/>
      <c r="L1966" s="1590"/>
    </row>
    <row r="1967" spans="3:12" x14ac:dyDescent="0.25">
      <c r="C1967" s="1587"/>
      <c r="D1967" s="1723" t="s">
        <v>155</v>
      </c>
      <c r="E1967" s="1374" t="s">
        <v>980</v>
      </c>
      <c r="F1967" s="1374">
        <v>1</v>
      </c>
      <c r="G1967" s="1374">
        <v>1</v>
      </c>
      <c r="H1967" s="1589"/>
      <c r="I1967" s="620"/>
      <c r="J1967" s="1050">
        <f t="shared" si="75"/>
        <v>1</v>
      </c>
      <c r="K1967" s="127"/>
      <c r="L1967" s="1590"/>
    </row>
    <row r="1968" spans="3:12" x14ac:dyDescent="0.25">
      <c r="C1968" s="1587"/>
      <c r="D1968" s="1723" t="s">
        <v>159</v>
      </c>
      <c r="E1968" s="1374" t="s">
        <v>979</v>
      </c>
      <c r="F1968" s="1374">
        <v>1</v>
      </c>
      <c r="G1968" s="1374">
        <v>1.3</v>
      </c>
      <c r="H1968" s="1589"/>
      <c r="I1968" s="620"/>
      <c r="J1968" s="1050">
        <f t="shared" si="75"/>
        <v>1.3</v>
      </c>
      <c r="K1968" s="127"/>
      <c r="L1968" s="1590"/>
    </row>
    <row r="1969" spans="3:12" x14ac:dyDescent="0.25">
      <c r="C1969" s="1587"/>
      <c r="D1969" s="1723"/>
      <c r="E1969" s="1374"/>
      <c r="F1969" s="1374"/>
      <c r="G1969" s="1374"/>
      <c r="H1969" s="1589"/>
      <c r="I1969" s="620"/>
      <c r="J1969" s="1050"/>
      <c r="K1969" s="127"/>
      <c r="L1969" s="1590"/>
    </row>
    <row r="1970" spans="3:12" x14ac:dyDescent="0.25">
      <c r="C1970" s="1587"/>
      <c r="D1970" s="1712" t="s">
        <v>1021</v>
      </c>
      <c r="E1970" s="1374"/>
      <c r="F1970" s="1374"/>
      <c r="G1970" s="1374"/>
      <c r="H1970" s="1589"/>
      <c r="I1970" s="620"/>
      <c r="J1970" s="1050"/>
      <c r="K1970" s="127"/>
      <c r="L1970" s="1590"/>
    </row>
    <row r="1971" spans="3:12" x14ac:dyDescent="0.25">
      <c r="C1971" s="1587"/>
      <c r="D1971" s="1723" t="s">
        <v>1083</v>
      </c>
      <c r="E1971" s="1374" t="s">
        <v>1082</v>
      </c>
      <c r="F1971" s="1374">
        <v>1</v>
      </c>
      <c r="G1971" s="1374">
        <v>1</v>
      </c>
      <c r="H1971" s="1589"/>
      <c r="I1971" s="620"/>
      <c r="J1971" s="1050">
        <f t="shared" si="75"/>
        <v>1</v>
      </c>
      <c r="K1971" s="127"/>
      <c r="L1971" s="1590"/>
    </row>
    <row r="1972" spans="3:12" x14ac:dyDescent="0.25">
      <c r="C1972" s="1587"/>
      <c r="D1972" s="1723" t="s">
        <v>803</v>
      </c>
      <c r="E1972" s="1374" t="s">
        <v>1380</v>
      </c>
      <c r="F1972" s="1374">
        <v>1</v>
      </c>
      <c r="G1972" s="1374">
        <v>1.5</v>
      </c>
      <c r="H1972" s="1589"/>
      <c r="I1972" s="620"/>
      <c r="J1972" s="1050">
        <f t="shared" si="75"/>
        <v>1.5</v>
      </c>
      <c r="K1972" s="127"/>
      <c r="L1972" s="1590"/>
    </row>
    <row r="1973" spans="3:12" x14ac:dyDescent="0.25">
      <c r="C1973" s="1587"/>
      <c r="D1973" s="1723"/>
      <c r="E1973" s="1374"/>
      <c r="F1973" s="1374">
        <v>1</v>
      </c>
      <c r="G1973" s="1374">
        <v>4</v>
      </c>
      <c r="H1973" s="1589"/>
      <c r="I1973" s="620"/>
      <c r="J1973" s="1050">
        <f t="shared" si="75"/>
        <v>4</v>
      </c>
      <c r="K1973" s="127"/>
      <c r="L1973" s="1590"/>
    </row>
    <row r="1974" spans="3:12" x14ac:dyDescent="0.25">
      <c r="C1974" s="1587"/>
      <c r="D1974" s="1723" t="s">
        <v>1045</v>
      </c>
      <c r="E1974" s="1374" t="s">
        <v>1044</v>
      </c>
      <c r="F1974" s="1374">
        <v>1</v>
      </c>
      <c r="G1974" s="1374">
        <v>2</v>
      </c>
      <c r="H1974" s="1589"/>
      <c r="I1974" s="620"/>
      <c r="J1974" s="1050">
        <f t="shared" si="75"/>
        <v>2</v>
      </c>
      <c r="K1974" s="127"/>
      <c r="L1974" s="1590"/>
    </row>
    <row r="1975" spans="3:12" x14ac:dyDescent="0.25">
      <c r="C1975" s="1587"/>
      <c r="D1975" s="1723" t="s">
        <v>1089</v>
      </c>
      <c r="E1975" s="1374" t="s">
        <v>1088</v>
      </c>
      <c r="F1975" s="1374">
        <v>1</v>
      </c>
      <c r="G1975" s="1374">
        <v>2.2000000000000002</v>
      </c>
      <c r="H1975" s="1589"/>
      <c r="I1975" s="620"/>
      <c r="J1975" s="1050">
        <f t="shared" si="75"/>
        <v>2.2000000000000002</v>
      </c>
      <c r="K1975" s="127"/>
      <c r="L1975" s="1590"/>
    </row>
    <row r="1976" spans="3:12" x14ac:dyDescent="0.25">
      <c r="C1976" s="1587"/>
      <c r="D1976" s="1723"/>
      <c r="E1976" s="1374"/>
      <c r="F1976" s="1374"/>
      <c r="G1976" s="1374"/>
      <c r="H1976" s="1589"/>
      <c r="I1976" s="620"/>
      <c r="J1976" s="1050"/>
      <c r="K1976" s="127"/>
      <c r="L1976" s="1590"/>
    </row>
    <row r="1977" spans="3:12" x14ac:dyDescent="0.25">
      <c r="C1977" s="1587"/>
      <c r="D1977" s="1712" t="s">
        <v>1102</v>
      </c>
      <c r="E1977" s="1374"/>
      <c r="F1977" s="1374"/>
      <c r="G1977" s="1374"/>
      <c r="H1977" s="1589"/>
      <c r="I1977" s="620"/>
      <c r="J1977" s="1050"/>
      <c r="K1977" s="127"/>
      <c r="L1977" s="1590"/>
    </row>
    <row r="1978" spans="3:12" x14ac:dyDescent="0.25">
      <c r="C1978" s="1587"/>
      <c r="D1978" s="1723" t="s">
        <v>282</v>
      </c>
      <c r="E1978" s="1374" t="s">
        <v>1138</v>
      </c>
      <c r="F1978" s="1374">
        <v>1</v>
      </c>
      <c r="G1978" s="1374">
        <v>1.5</v>
      </c>
      <c r="H1978" s="1589"/>
      <c r="I1978" s="620"/>
      <c r="J1978" s="1050">
        <f t="shared" si="75"/>
        <v>1.5</v>
      </c>
      <c r="K1978" s="127"/>
      <c r="L1978" s="1590"/>
    </row>
    <row r="1979" spans="3:12" x14ac:dyDescent="0.25">
      <c r="C1979" s="1587"/>
      <c r="D1979" s="1723"/>
      <c r="E1979" s="1374"/>
      <c r="F1979" s="1374">
        <v>1</v>
      </c>
      <c r="G1979" s="1374">
        <v>1.75</v>
      </c>
      <c r="H1979" s="1589"/>
      <c r="I1979" s="620"/>
      <c r="J1979" s="1050">
        <f t="shared" si="75"/>
        <v>1.75</v>
      </c>
      <c r="K1979" s="127"/>
      <c r="L1979" s="1590"/>
    </row>
    <row r="1980" spans="3:12" x14ac:dyDescent="0.25">
      <c r="C1980" s="1587"/>
      <c r="D1980" s="1723" t="s">
        <v>360</v>
      </c>
      <c r="E1980" s="1374" t="s">
        <v>2251</v>
      </c>
      <c r="F1980" s="1374">
        <v>1</v>
      </c>
      <c r="G1980" s="1374">
        <v>5.05</v>
      </c>
      <c r="H1980" s="1589"/>
      <c r="I1980" s="620"/>
      <c r="J1980" s="1050">
        <f t="shared" si="75"/>
        <v>5.05</v>
      </c>
      <c r="K1980" s="127"/>
      <c r="L1980" s="1590"/>
    </row>
    <row r="1981" spans="3:12" x14ac:dyDescent="0.25">
      <c r="C1981" s="1587"/>
      <c r="D1981" s="1723"/>
      <c r="E1981" s="1374"/>
      <c r="F1981" s="1374">
        <v>1</v>
      </c>
      <c r="G1981" s="1374">
        <v>5.8</v>
      </c>
      <c r="H1981" s="1589"/>
      <c r="I1981" s="620"/>
      <c r="J1981" s="1050">
        <f t="shared" si="75"/>
        <v>5.8</v>
      </c>
      <c r="K1981" s="127"/>
      <c r="L1981" s="1590"/>
    </row>
    <row r="1982" spans="3:12" x14ac:dyDescent="0.25">
      <c r="C1982" s="1587"/>
      <c r="D1982" s="1723" t="s">
        <v>360</v>
      </c>
      <c r="E1982" s="1374" t="s">
        <v>2252</v>
      </c>
      <c r="F1982" s="1374">
        <v>1</v>
      </c>
      <c r="G1982" s="1374">
        <v>14.7</v>
      </c>
      <c r="H1982" s="1589"/>
      <c r="I1982" s="620"/>
      <c r="J1982" s="1050">
        <f t="shared" si="75"/>
        <v>14.7</v>
      </c>
      <c r="K1982" s="127"/>
      <c r="L1982" s="1590"/>
    </row>
    <row r="1983" spans="3:12" x14ac:dyDescent="0.25">
      <c r="C1983" s="1587"/>
      <c r="D1983" s="1723"/>
      <c r="E1983" s="1374"/>
      <c r="F1983" s="1374"/>
      <c r="G1983" s="1374"/>
      <c r="H1983" s="1589"/>
      <c r="I1983" s="620"/>
      <c r="J1983" s="1050"/>
      <c r="K1983" s="127"/>
      <c r="L1983" s="1590"/>
    </row>
    <row r="1984" spans="3:12" x14ac:dyDescent="0.25">
      <c r="C1984" s="1587"/>
      <c r="D1984" s="1712" t="s">
        <v>1253</v>
      </c>
      <c r="E1984" s="1374"/>
      <c r="F1984" s="1374"/>
      <c r="G1984" s="1374"/>
      <c r="H1984" s="1589"/>
      <c r="I1984" s="620"/>
      <c r="J1984" s="1050"/>
      <c r="K1984" s="127"/>
      <c r="L1984" s="1590"/>
    </row>
    <row r="1985" spans="3:12" x14ac:dyDescent="0.25">
      <c r="C1985" s="1587"/>
      <c r="D1985" s="1723" t="s">
        <v>179</v>
      </c>
      <c r="E1985" s="1374" t="s">
        <v>2334</v>
      </c>
      <c r="F1985" s="1374">
        <v>1</v>
      </c>
      <c r="G1985" s="1374">
        <v>2.0499999999999998</v>
      </c>
      <c r="H1985" s="1589"/>
      <c r="I1985" s="620"/>
      <c r="J1985" s="1050">
        <f t="shared" si="75"/>
        <v>2.0499999999999998</v>
      </c>
      <c r="K1985" s="127"/>
      <c r="L1985" s="1590"/>
    </row>
    <row r="1986" spans="3:12" x14ac:dyDescent="0.25">
      <c r="C1986" s="1587"/>
      <c r="D1986" s="1723" t="s">
        <v>189</v>
      </c>
      <c r="E1986" s="1374" t="s">
        <v>1165</v>
      </c>
      <c r="F1986" s="1374">
        <v>1</v>
      </c>
      <c r="G1986" s="1374">
        <v>2.6</v>
      </c>
      <c r="H1986" s="1589"/>
      <c r="I1986" s="620"/>
      <c r="J1986" s="1050">
        <f t="shared" si="75"/>
        <v>2.6</v>
      </c>
      <c r="K1986" s="127"/>
      <c r="L1986" s="1590"/>
    </row>
    <row r="1987" spans="3:12" x14ac:dyDescent="0.25">
      <c r="C1987" s="1587"/>
      <c r="D1987" s="1723"/>
      <c r="E1987" s="1374"/>
      <c r="F1987" s="1374">
        <v>1</v>
      </c>
      <c r="G1987" s="1374">
        <v>2.6</v>
      </c>
      <c r="H1987" s="1589"/>
      <c r="I1987" s="620"/>
      <c r="J1987" s="1050">
        <f t="shared" si="75"/>
        <v>2.6</v>
      </c>
      <c r="K1987" s="127"/>
      <c r="L1987" s="1590"/>
    </row>
    <row r="1988" spans="3:12" x14ac:dyDescent="0.25">
      <c r="C1988" s="1587"/>
      <c r="D1988" s="1723" t="s">
        <v>184</v>
      </c>
      <c r="E1988" s="1374" t="s">
        <v>1164</v>
      </c>
      <c r="F1988" s="1374">
        <v>1</v>
      </c>
      <c r="G1988" s="1374">
        <v>3</v>
      </c>
      <c r="H1988" s="1589"/>
      <c r="I1988" s="620"/>
      <c r="J1988" s="1050">
        <f t="shared" si="75"/>
        <v>3</v>
      </c>
      <c r="K1988" s="127"/>
      <c r="L1988" s="1590"/>
    </row>
    <row r="1989" spans="3:12" x14ac:dyDescent="0.25">
      <c r="C1989" s="1587"/>
      <c r="D1989" s="1723"/>
      <c r="E1989" s="1374"/>
      <c r="F1989" s="1374"/>
      <c r="G1989" s="1374"/>
      <c r="H1989" s="1589"/>
      <c r="I1989" s="620"/>
      <c r="J1989" s="1050"/>
      <c r="K1989" s="127"/>
      <c r="L1989" s="1590"/>
    </row>
    <row r="1990" spans="3:12" x14ac:dyDescent="0.25">
      <c r="C1990" s="1587"/>
      <c r="D1990" s="1712" t="s">
        <v>1385</v>
      </c>
      <c r="E1990" s="1374"/>
      <c r="F1990" s="1374"/>
      <c r="G1990" s="1374"/>
      <c r="H1990" s="1589"/>
      <c r="I1990" s="620"/>
      <c r="J1990" s="1050"/>
      <c r="K1990" s="127"/>
      <c r="L1990" s="1590"/>
    </row>
    <row r="1991" spans="3:12" x14ac:dyDescent="0.25">
      <c r="C1991" s="1587"/>
      <c r="D1991" s="1723" t="s">
        <v>361</v>
      </c>
      <c r="E1991" s="1374" t="s">
        <v>1198</v>
      </c>
      <c r="F1991" s="1374">
        <v>1</v>
      </c>
      <c r="G1991" s="1374">
        <v>0.7</v>
      </c>
      <c r="H1991" s="1589"/>
      <c r="I1991" s="620"/>
      <c r="J1991" s="1050">
        <f>PRODUCT(F1991:I1991)</f>
        <v>0.7</v>
      </c>
      <c r="K1991" s="127"/>
      <c r="L1991" s="1590"/>
    </row>
    <row r="1992" spans="3:12" x14ac:dyDescent="0.25">
      <c r="C1992" s="1587"/>
      <c r="D1992" s="1723" t="s">
        <v>214</v>
      </c>
      <c r="E1992" s="1374" t="s">
        <v>1201</v>
      </c>
      <c r="F1992" s="1374">
        <v>1</v>
      </c>
      <c r="G1992" s="1374">
        <v>2</v>
      </c>
      <c r="H1992" s="1589"/>
      <c r="I1992" s="620"/>
      <c r="J1992" s="1050">
        <f t="shared" ref="J1992:J2020" si="76">PRODUCT(F1992:I1992)</f>
        <v>2</v>
      </c>
      <c r="K1992" s="127"/>
      <c r="L1992" s="1590"/>
    </row>
    <row r="1993" spans="3:12" x14ac:dyDescent="0.25">
      <c r="C1993" s="1587"/>
      <c r="D1993" s="1723" t="s">
        <v>1203</v>
      </c>
      <c r="E1993" s="1374" t="s">
        <v>1202</v>
      </c>
      <c r="F1993" s="1374">
        <v>1</v>
      </c>
      <c r="G1993" s="1374">
        <v>2</v>
      </c>
      <c r="H1993" s="1589"/>
      <c r="I1993" s="620"/>
      <c r="J1993" s="1050">
        <f t="shared" si="76"/>
        <v>2</v>
      </c>
      <c r="K1993" s="127"/>
      <c r="L1993" s="1590"/>
    </row>
    <row r="1994" spans="3:12" x14ac:dyDescent="0.25">
      <c r="C1994" s="1587"/>
      <c r="D1994" s="1723" t="s">
        <v>354</v>
      </c>
      <c r="E1994" s="1374" t="s">
        <v>1199</v>
      </c>
      <c r="F1994" s="1374">
        <v>1</v>
      </c>
      <c r="G1994" s="1374">
        <v>0.55000000000000004</v>
      </c>
      <c r="H1994" s="1589"/>
      <c r="I1994" s="620"/>
      <c r="J1994" s="1050">
        <f t="shared" si="76"/>
        <v>0.55000000000000004</v>
      </c>
      <c r="K1994" s="127"/>
      <c r="L1994" s="1590"/>
    </row>
    <row r="1995" spans="3:12" x14ac:dyDescent="0.25">
      <c r="C1995" s="1587"/>
      <c r="D1995" s="1723"/>
      <c r="E1995" s="1374"/>
      <c r="F1995" s="1374">
        <v>1</v>
      </c>
      <c r="G1995" s="1374">
        <v>0.9</v>
      </c>
      <c r="H1995" s="1589"/>
      <c r="I1995" s="620"/>
      <c r="J1995" s="1050">
        <f t="shared" si="76"/>
        <v>0.9</v>
      </c>
      <c r="K1995" s="127"/>
      <c r="L1995" s="1590"/>
    </row>
    <row r="1996" spans="3:12" x14ac:dyDescent="0.25">
      <c r="C1996" s="1587"/>
      <c r="D1996" s="1723" t="s">
        <v>2344</v>
      </c>
      <c r="E1996" s="1374" t="s">
        <v>2343</v>
      </c>
      <c r="F1996" s="1374">
        <v>1</v>
      </c>
      <c r="G1996" s="1374">
        <v>2.6</v>
      </c>
      <c r="H1996" s="1589"/>
      <c r="I1996" s="620"/>
      <c r="J1996" s="1050">
        <f t="shared" si="76"/>
        <v>2.6</v>
      </c>
      <c r="K1996" s="127"/>
      <c r="L1996" s="1590"/>
    </row>
    <row r="1997" spans="3:12" x14ac:dyDescent="0.25">
      <c r="C1997" s="1587"/>
      <c r="D1997" s="1723" t="s">
        <v>1249</v>
      </c>
      <c r="E1997" s="1374" t="s">
        <v>1248</v>
      </c>
      <c r="F1997" s="1374">
        <v>1</v>
      </c>
      <c r="G1997" s="1374">
        <v>6.85</v>
      </c>
      <c r="H1997" s="1589"/>
      <c r="I1997" s="620"/>
      <c r="J1997" s="1050">
        <f t="shared" si="76"/>
        <v>6.85</v>
      </c>
      <c r="K1997" s="127"/>
      <c r="L1997" s="1590"/>
    </row>
    <row r="1998" spans="3:12" x14ac:dyDescent="0.25">
      <c r="C1998" s="1587"/>
      <c r="D1998" s="1723"/>
      <c r="E1998" s="1374"/>
      <c r="F1998" s="1374"/>
      <c r="G1998" s="1374"/>
      <c r="H1998" s="1589"/>
      <c r="I1998" s="620"/>
      <c r="J1998" s="1050"/>
      <c r="K1998" s="127"/>
      <c r="L1998" s="1590"/>
    </row>
    <row r="1999" spans="3:12" x14ac:dyDescent="0.25">
      <c r="C1999" s="1587"/>
      <c r="D1999" s="1712" t="s">
        <v>1387</v>
      </c>
      <c r="E1999" s="1374"/>
      <c r="F1999" s="1374"/>
      <c r="G1999" s="1374"/>
      <c r="H1999" s="1589"/>
      <c r="I1999" s="620"/>
      <c r="J1999" s="1050"/>
      <c r="K1999" s="127"/>
      <c r="L1999" s="1590"/>
    </row>
    <row r="2000" spans="3:12" x14ac:dyDescent="0.25">
      <c r="C2000" s="1587"/>
      <c r="D2000" s="1725" t="s">
        <v>1388</v>
      </c>
      <c r="E2000" s="1374" t="s">
        <v>3475</v>
      </c>
      <c r="F2000" s="1374">
        <v>1</v>
      </c>
      <c r="G2000" s="1374">
        <v>5.85</v>
      </c>
      <c r="H2000" s="1589"/>
      <c r="I2000" s="620"/>
      <c r="J2000" s="1050">
        <f t="shared" si="76"/>
        <v>5.85</v>
      </c>
      <c r="K2000" s="127"/>
      <c r="L2000" s="1590"/>
    </row>
    <row r="2001" spans="3:12" x14ac:dyDescent="0.25">
      <c r="C2001" s="1587"/>
      <c r="D2001" s="1725"/>
      <c r="E2001" s="1374"/>
      <c r="F2001" s="1374">
        <v>1</v>
      </c>
      <c r="G2001" s="1374">
        <v>6.85</v>
      </c>
      <c r="H2001" s="1589"/>
      <c r="I2001" s="620"/>
      <c r="J2001" s="1050">
        <f t="shared" si="76"/>
        <v>6.85</v>
      </c>
      <c r="K2001" s="127"/>
      <c r="L2001" s="1590"/>
    </row>
    <row r="2002" spans="3:12" x14ac:dyDescent="0.25">
      <c r="C2002" s="1587"/>
      <c r="D2002" s="1725"/>
      <c r="E2002" s="1374"/>
      <c r="F2002" s="1374"/>
      <c r="G2002" s="1374"/>
      <c r="H2002" s="1589"/>
      <c r="I2002" s="620"/>
      <c r="J2002" s="1050"/>
      <c r="K2002" s="127"/>
      <c r="L2002" s="1590"/>
    </row>
    <row r="2003" spans="3:12" x14ac:dyDescent="0.25">
      <c r="C2003" s="1587"/>
      <c r="D2003" s="1722" t="s">
        <v>69</v>
      </c>
      <c r="E2003" s="1374"/>
      <c r="F2003" s="1374"/>
      <c r="G2003" s="1374"/>
      <c r="H2003" s="1589"/>
      <c r="I2003" s="620"/>
      <c r="J2003" s="1050"/>
      <c r="K2003" s="127"/>
      <c r="L2003" s="1590"/>
    </row>
    <row r="2004" spans="3:12" x14ac:dyDescent="0.25">
      <c r="C2004" s="1587"/>
      <c r="D2004" s="1712" t="s">
        <v>1333</v>
      </c>
      <c r="E2004" s="1374"/>
      <c r="F2004" s="1374"/>
      <c r="G2004" s="1374"/>
      <c r="H2004" s="1589"/>
      <c r="I2004" s="620"/>
      <c r="J2004" s="1050"/>
      <c r="K2004" s="127"/>
      <c r="L2004" s="1590"/>
    </row>
    <row r="2005" spans="3:12" x14ac:dyDescent="0.25">
      <c r="C2005" s="1587"/>
      <c r="D2005" s="1723" t="s">
        <v>155</v>
      </c>
      <c r="E2005" s="1374" t="s">
        <v>1349</v>
      </c>
      <c r="F2005" s="1374">
        <v>1</v>
      </c>
      <c r="G2005" s="1374">
        <v>2.8</v>
      </c>
      <c r="H2005" s="1589"/>
      <c r="I2005" s="620"/>
      <c r="J2005" s="1050">
        <f t="shared" si="76"/>
        <v>2.8</v>
      </c>
      <c r="K2005" s="127"/>
      <c r="L2005" s="1590"/>
    </row>
    <row r="2006" spans="3:12" x14ac:dyDescent="0.25">
      <c r="C2006" s="1587"/>
      <c r="D2006" s="1723"/>
      <c r="E2006" s="1374"/>
      <c r="F2006" s="1374"/>
      <c r="G2006" s="1374"/>
      <c r="H2006" s="1589"/>
      <c r="I2006" s="620"/>
      <c r="J2006" s="1050"/>
      <c r="K2006" s="127"/>
      <c r="L2006" s="1590"/>
    </row>
    <row r="2007" spans="3:12" x14ac:dyDescent="0.25">
      <c r="C2007" s="1587"/>
      <c r="D2007" s="1722" t="s">
        <v>119</v>
      </c>
      <c r="E2007" s="1374"/>
      <c r="F2007" s="1374"/>
      <c r="G2007" s="1374"/>
      <c r="H2007" s="1589"/>
      <c r="I2007" s="620"/>
      <c r="J2007" s="1050"/>
      <c r="K2007" s="127"/>
      <c r="L2007" s="1590"/>
    </row>
    <row r="2008" spans="3:12" x14ac:dyDescent="0.25">
      <c r="C2008" s="1587"/>
      <c r="D2008" s="1712" t="s">
        <v>1404</v>
      </c>
      <c r="E2008" s="1374"/>
      <c r="F2008" s="1374"/>
      <c r="G2008" s="1374"/>
      <c r="H2008" s="1589"/>
      <c r="I2008" s="620"/>
      <c r="J2008" s="1050"/>
      <c r="K2008" s="127"/>
      <c r="L2008" s="1590"/>
    </row>
    <row r="2009" spans="3:12" x14ac:dyDescent="0.25">
      <c r="C2009" s="1587"/>
      <c r="D2009" s="1723" t="s">
        <v>144</v>
      </c>
      <c r="E2009" s="1374" t="s">
        <v>1411</v>
      </c>
      <c r="F2009" s="1374">
        <v>1</v>
      </c>
      <c r="G2009" s="1374">
        <v>1.95</v>
      </c>
      <c r="H2009" s="1589"/>
      <c r="I2009" s="620"/>
      <c r="J2009" s="1050">
        <f t="shared" si="76"/>
        <v>1.95</v>
      </c>
      <c r="K2009" s="127"/>
      <c r="L2009" s="1590"/>
    </row>
    <row r="2010" spans="3:12" x14ac:dyDescent="0.25">
      <c r="C2010" s="1587"/>
      <c r="D2010" s="1723"/>
      <c r="E2010" s="1374"/>
      <c r="F2010" s="1374">
        <v>1</v>
      </c>
      <c r="G2010" s="1374">
        <v>2.2999999999999998</v>
      </c>
      <c r="H2010" s="1589"/>
      <c r="I2010" s="620"/>
      <c r="J2010" s="1050">
        <f t="shared" si="76"/>
        <v>2.2999999999999998</v>
      </c>
      <c r="K2010" s="127"/>
      <c r="L2010" s="1590"/>
    </row>
    <row r="2011" spans="3:12" x14ac:dyDescent="0.25">
      <c r="C2011" s="1587"/>
      <c r="D2011" s="1723"/>
      <c r="E2011" s="1374"/>
      <c r="F2011" s="1374"/>
      <c r="G2011" s="1374"/>
      <c r="H2011" s="1589"/>
      <c r="I2011" s="620"/>
      <c r="J2011" s="1050"/>
      <c r="K2011" s="127"/>
      <c r="L2011" s="1590"/>
    </row>
    <row r="2012" spans="3:12" x14ac:dyDescent="0.25">
      <c r="C2012" s="1587"/>
      <c r="D2012" s="1714" t="s">
        <v>200</v>
      </c>
      <c r="E2012" s="1374"/>
      <c r="F2012" s="1374"/>
      <c r="G2012" s="1374"/>
      <c r="H2012" s="1589"/>
      <c r="I2012" s="620"/>
      <c r="J2012" s="1050"/>
      <c r="K2012" s="127"/>
      <c r="L2012" s="1590"/>
    </row>
    <row r="2013" spans="3:12" x14ac:dyDescent="0.25">
      <c r="C2013" s="1587"/>
      <c r="D2013" s="1722" t="s">
        <v>170</v>
      </c>
      <c r="E2013" s="1374"/>
      <c r="F2013" s="1374"/>
      <c r="G2013" s="1374"/>
      <c r="H2013" s="1589"/>
      <c r="I2013" s="620"/>
      <c r="J2013" s="1050"/>
      <c r="K2013" s="127"/>
      <c r="L2013" s="1590"/>
    </row>
    <row r="2014" spans="3:12" x14ac:dyDescent="0.25">
      <c r="C2014" s="1587"/>
      <c r="D2014" s="1712" t="s">
        <v>1511</v>
      </c>
      <c r="E2014" s="1374"/>
      <c r="F2014" s="1374"/>
      <c r="G2014" s="1374"/>
      <c r="H2014" s="1589"/>
      <c r="I2014" s="620"/>
      <c r="J2014" s="1050"/>
      <c r="K2014" s="127"/>
      <c r="L2014" s="1590"/>
    </row>
    <row r="2015" spans="3:12" x14ac:dyDescent="0.25">
      <c r="C2015" s="1587"/>
      <c r="D2015" s="1723" t="s">
        <v>803</v>
      </c>
      <c r="E2015" s="1374" t="s">
        <v>1570</v>
      </c>
      <c r="F2015" s="1374">
        <v>1</v>
      </c>
      <c r="G2015" s="1374">
        <v>1.5</v>
      </c>
      <c r="H2015" s="1589"/>
      <c r="I2015" s="620"/>
      <c r="J2015" s="1050">
        <f t="shared" si="76"/>
        <v>1.5</v>
      </c>
      <c r="K2015" s="127"/>
      <c r="L2015" s="1590"/>
    </row>
    <row r="2016" spans="3:12" x14ac:dyDescent="0.25">
      <c r="C2016" s="1587"/>
      <c r="D2016" s="1725" t="s">
        <v>1572</v>
      </c>
      <c r="E2016" s="1374" t="s">
        <v>1571</v>
      </c>
      <c r="F2016" s="1374">
        <v>1</v>
      </c>
      <c r="G2016" s="1374">
        <v>3.35</v>
      </c>
      <c r="H2016" s="1589"/>
      <c r="I2016" s="620"/>
      <c r="J2016" s="1050">
        <f t="shared" si="76"/>
        <v>3.35</v>
      </c>
      <c r="K2016" s="127"/>
      <c r="L2016" s="1590"/>
    </row>
    <row r="2017" spans="3:12" x14ac:dyDescent="0.25">
      <c r="C2017" s="1587"/>
      <c r="D2017" s="1725" t="s">
        <v>370</v>
      </c>
      <c r="E2017" s="1374" t="s">
        <v>2027</v>
      </c>
      <c r="F2017" s="1374">
        <v>1</v>
      </c>
      <c r="G2017" s="1374">
        <v>4.0999999999999996</v>
      </c>
      <c r="H2017" s="1589"/>
      <c r="I2017" s="620"/>
      <c r="J2017" s="1050">
        <f t="shared" si="76"/>
        <v>4.0999999999999996</v>
      </c>
      <c r="K2017" s="127"/>
      <c r="L2017" s="1590"/>
    </row>
    <row r="2018" spans="3:12" x14ac:dyDescent="0.25">
      <c r="C2018" s="1587"/>
      <c r="D2018" s="1725" t="s">
        <v>386</v>
      </c>
      <c r="E2018" s="1374" t="s">
        <v>2029</v>
      </c>
      <c r="F2018" s="1374">
        <v>1</v>
      </c>
      <c r="G2018" s="1374">
        <v>4.1500000000000004</v>
      </c>
      <c r="H2018" s="1589"/>
      <c r="I2018" s="620"/>
      <c r="J2018" s="1050">
        <f t="shared" si="76"/>
        <v>4.1500000000000004</v>
      </c>
      <c r="K2018" s="127"/>
      <c r="L2018" s="1590"/>
    </row>
    <row r="2019" spans="3:12" x14ac:dyDescent="0.25">
      <c r="C2019" s="1587"/>
      <c r="D2019" s="1723" t="s">
        <v>358</v>
      </c>
      <c r="E2019" s="1374" t="s">
        <v>1672</v>
      </c>
      <c r="F2019" s="1374">
        <v>1</v>
      </c>
      <c r="G2019" s="1374">
        <v>4.5</v>
      </c>
      <c r="H2019" s="1589"/>
      <c r="I2019" s="620"/>
      <c r="J2019" s="1050">
        <f t="shared" si="76"/>
        <v>4.5</v>
      </c>
      <c r="K2019" s="127"/>
      <c r="L2019" s="1590"/>
    </row>
    <row r="2020" spans="3:12" x14ac:dyDescent="0.25">
      <c r="C2020" s="1587"/>
      <c r="D2020" s="1723" t="s">
        <v>360</v>
      </c>
      <c r="E2020" s="1374" t="s">
        <v>1507</v>
      </c>
      <c r="F2020" s="1374">
        <v>1</v>
      </c>
      <c r="G2020" s="1374">
        <v>3.85</v>
      </c>
      <c r="H2020" s="1589"/>
      <c r="I2020" s="620"/>
      <c r="J2020" s="1050">
        <f t="shared" si="76"/>
        <v>3.85</v>
      </c>
      <c r="K2020" s="127"/>
      <c r="L2020" s="1590"/>
    </row>
    <row r="2021" spans="3:12" x14ac:dyDescent="0.25">
      <c r="C2021" s="1587"/>
      <c r="D2021" s="1723"/>
      <c r="E2021" s="1374"/>
      <c r="F2021" s="1374"/>
      <c r="G2021" s="1374"/>
      <c r="H2021" s="1589"/>
      <c r="I2021" s="620"/>
      <c r="J2021" s="1050"/>
      <c r="K2021" s="127"/>
      <c r="L2021" s="1590"/>
    </row>
    <row r="2022" spans="3:12" x14ac:dyDescent="0.25">
      <c r="C2022" s="1587"/>
      <c r="D2022" s="1712" t="s">
        <v>1639</v>
      </c>
      <c r="E2022" s="1374"/>
      <c r="F2022" s="1374"/>
      <c r="G2022" s="1374"/>
      <c r="H2022" s="1589"/>
      <c r="I2022" s="620"/>
      <c r="J2022" s="1050"/>
      <c r="K2022" s="127"/>
      <c r="L2022" s="1590"/>
    </row>
    <row r="2023" spans="3:12" x14ac:dyDescent="0.25">
      <c r="C2023" s="1587"/>
      <c r="D2023" s="1723" t="s">
        <v>159</v>
      </c>
      <c r="E2023" s="1374" t="s">
        <v>2036</v>
      </c>
      <c r="F2023" s="1374">
        <v>1</v>
      </c>
      <c r="G2023" s="1374">
        <v>1.6</v>
      </c>
      <c r="H2023" s="1589"/>
      <c r="I2023" s="620"/>
      <c r="J2023" s="1050">
        <f t="shared" si="75"/>
        <v>1.6</v>
      </c>
      <c r="K2023" s="127"/>
      <c r="L2023" s="1590"/>
    </row>
    <row r="2024" spans="3:12" x14ac:dyDescent="0.25">
      <c r="C2024" s="1587"/>
      <c r="D2024" s="1723" t="s">
        <v>2038</v>
      </c>
      <c r="E2024" s="1374" t="s">
        <v>1609</v>
      </c>
      <c r="F2024" s="1374">
        <v>1</v>
      </c>
      <c r="G2024" s="1374">
        <v>2.5</v>
      </c>
      <c r="H2024" s="1589"/>
      <c r="I2024" s="620"/>
      <c r="J2024" s="1050">
        <f t="shared" si="75"/>
        <v>2.5</v>
      </c>
      <c r="K2024" s="127"/>
      <c r="L2024" s="1590"/>
    </row>
    <row r="2025" spans="3:12" x14ac:dyDescent="0.25">
      <c r="C2025" s="1587"/>
      <c r="D2025" s="1723" t="s">
        <v>2033</v>
      </c>
      <c r="E2025" s="1374" t="s">
        <v>2032</v>
      </c>
      <c r="F2025" s="1374">
        <v>1</v>
      </c>
      <c r="G2025" s="1374">
        <v>3.2</v>
      </c>
      <c r="H2025" s="1589"/>
      <c r="I2025" s="620"/>
      <c r="J2025" s="1050">
        <f t="shared" si="75"/>
        <v>3.2</v>
      </c>
      <c r="K2025" s="127"/>
      <c r="L2025" s="1590"/>
    </row>
    <row r="2026" spans="3:12" x14ac:dyDescent="0.25">
      <c r="C2026" s="1587"/>
      <c r="D2026" s="1723" t="s">
        <v>2031</v>
      </c>
      <c r="E2026" s="1374" t="s">
        <v>2030</v>
      </c>
      <c r="F2026" s="1374">
        <v>1</v>
      </c>
      <c r="G2026" s="1374">
        <v>3.2</v>
      </c>
      <c r="H2026" s="1589"/>
      <c r="I2026" s="620"/>
      <c r="J2026" s="1050">
        <f t="shared" si="75"/>
        <v>3.2</v>
      </c>
      <c r="K2026" s="127"/>
      <c r="L2026" s="1590"/>
    </row>
    <row r="2027" spans="3:12" x14ac:dyDescent="0.25">
      <c r="C2027" s="1587"/>
      <c r="D2027" s="1723" t="s">
        <v>2040</v>
      </c>
      <c r="E2027" s="1374" t="s">
        <v>1601</v>
      </c>
      <c r="F2027" s="1374">
        <v>1</v>
      </c>
      <c r="G2027" s="1374">
        <v>1.9</v>
      </c>
      <c r="H2027" s="1589"/>
      <c r="I2027" s="620"/>
      <c r="J2027" s="1050">
        <f t="shared" si="75"/>
        <v>1.9</v>
      </c>
      <c r="K2027" s="127"/>
      <c r="L2027" s="1590"/>
    </row>
    <row r="2028" spans="3:12" x14ac:dyDescent="0.25">
      <c r="C2028" s="1587"/>
      <c r="D2028" s="1723" t="s">
        <v>1655</v>
      </c>
      <c r="E2028" s="1374" t="s">
        <v>2415</v>
      </c>
      <c r="F2028" s="1374">
        <v>1</v>
      </c>
      <c r="G2028" s="1374">
        <v>5.8</v>
      </c>
      <c r="H2028" s="1589"/>
      <c r="I2028" s="620"/>
      <c r="J2028" s="1050">
        <f t="shared" si="75"/>
        <v>5.8</v>
      </c>
      <c r="K2028" s="127"/>
      <c r="L2028" s="1590"/>
    </row>
    <row r="2029" spans="3:12" x14ac:dyDescent="0.25">
      <c r="C2029" s="1587"/>
      <c r="D2029" s="1723" t="s">
        <v>360</v>
      </c>
      <c r="E2029" s="1374" t="s">
        <v>1618</v>
      </c>
      <c r="F2029" s="1374">
        <v>1</v>
      </c>
      <c r="G2029" s="1374">
        <v>5.8</v>
      </c>
      <c r="H2029" s="1589"/>
      <c r="I2029" s="620"/>
      <c r="J2029" s="1050">
        <f t="shared" si="75"/>
        <v>5.8</v>
      </c>
      <c r="K2029" s="127"/>
      <c r="L2029" s="1590"/>
    </row>
    <row r="2030" spans="3:12" x14ac:dyDescent="0.25">
      <c r="C2030" s="1587"/>
      <c r="D2030" s="1723" t="s">
        <v>138</v>
      </c>
      <c r="E2030" s="1374" t="s">
        <v>2406</v>
      </c>
      <c r="F2030" s="1374">
        <v>1</v>
      </c>
      <c r="G2030" s="1374">
        <v>14.7</v>
      </c>
      <c r="H2030" s="1589"/>
      <c r="I2030" s="620"/>
      <c r="J2030" s="1050">
        <f t="shared" si="75"/>
        <v>14.7</v>
      </c>
      <c r="K2030" s="127"/>
      <c r="L2030" s="1590"/>
    </row>
    <row r="2031" spans="3:12" x14ac:dyDescent="0.25">
      <c r="C2031" s="1587"/>
      <c r="D2031" s="1723" t="s">
        <v>360</v>
      </c>
      <c r="E2031" s="1374" t="s">
        <v>1640</v>
      </c>
      <c r="F2031" s="1374">
        <v>1</v>
      </c>
      <c r="G2031" s="1374">
        <v>14.85</v>
      </c>
      <c r="H2031" s="1589"/>
      <c r="I2031" s="620"/>
      <c r="J2031" s="1050">
        <f t="shared" si="75"/>
        <v>14.85</v>
      </c>
      <c r="K2031" s="127"/>
      <c r="L2031" s="1590"/>
    </row>
    <row r="2032" spans="3:12" x14ac:dyDescent="0.25">
      <c r="C2032" s="1587"/>
      <c r="D2032" s="1723" t="s">
        <v>1614</v>
      </c>
      <c r="E2032" s="1374" t="s">
        <v>1613</v>
      </c>
      <c r="F2032" s="1374">
        <v>1</v>
      </c>
      <c r="G2032" s="1374">
        <v>2.15</v>
      </c>
      <c r="H2032" s="1589"/>
      <c r="I2032" s="620"/>
      <c r="J2032" s="1050">
        <f t="shared" si="75"/>
        <v>2.15</v>
      </c>
      <c r="K2032" s="127"/>
      <c r="L2032" s="1590"/>
    </row>
    <row r="2033" spans="3:12" x14ac:dyDescent="0.25">
      <c r="C2033" s="1587"/>
      <c r="D2033" s="1723" t="s">
        <v>144</v>
      </c>
      <c r="E2033" s="1374" t="s">
        <v>2234</v>
      </c>
      <c r="F2033" s="1374">
        <v>1</v>
      </c>
      <c r="G2033" s="1374">
        <v>6.2</v>
      </c>
      <c r="H2033" s="1589"/>
      <c r="I2033" s="620"/>
      <c r="J2033" s="1050">
        <f t="shared" si="75"/>
        <v>6.2</v>
      </c>
      <c r="K2033" s="127"/>
      <c r="L2033" s="1590"/>
    </row>
    <row r="2034" spans="3:12" x14ac:dyDescent="0.25">
      <c r="C2034" s="1587"/>
      <c r="D2034" s="1723"/>
      <c r="E2034" s="1374"/>
      <c r="F2034" s="1374"/>
      <c r="G2034" s="1374"/>
      <c r="H2034" s="1589"/>
      <c r="I2034" s="620"/>
      <c r="J2034" s="1050"/>
      <c r="K2034" s="127"/>
      <c r="L2034" s="1590"/>
    </row>
    <row r="2035" spans="3:12" x14ac:dyDescent="0.25">
      <c r="C2035" s="1587"/>
      <c r="D2035" s="1712" t="s">
        <v>1685</v>
      </c>
      <c r="E2035" s="1374"/>
      <c r="F2035" s="1374"/>
      <c r="G2035" s="1374"/>
      <c r="H2035" s="1589"/>
      <c r="I2035" s="620"/>
      <c r="J2035" s="1050"/>
      <c r="K2035" s="127"/>
      <c r="L2035" s="1590"/>
    </row>
    <row r="2036" spans="3:12" x14ac:dyDescent="0.25">
      <c r="C2036" s="1587"/>
      <c r="D2036" s="1723" t="s">
        <v>1677</v>
      </c>
      <c r="E2036" s="1374" t="s">
        <v>1676</v>
      </c>
      <c r="F2036" s="1374">
        <v>1</v>
      </c>
      <c r="G2036" s="1374">
        <v>0.7</v>
      </c>
      <c r="H2036" s="1589"/>
      <c r="I2036" s="620"/>
      <c r="J2036" s="1050">
        <f t="shared" si="75"/>
        <v>0.7</v>
      </c>
      <c r="K2036" s="127"/>
      <c r="L2036" s="1590"/>
    </row>
    <row r="2037" spans="3:12" x14ac:dyDescent="0.25">
      <c r="C2037" s="1587"/>
      <c r="D2037" s="1723" t="s">
        <v>155</v>
      </c>
      <c r="E2037" s="1374" t="s">
        <v>1663</v>
      </c>
      <c r="F2037" s="1374">
        <v>1</v>
      </c>
      <c r="G2037" s="1374">
        <v>1</v>
      </c>
      <c r="H2037" s="1589"/>
      <c r="I2037" s="620"/>
      <c r="J2037" s="1050">
        <f t="shared" si="75"/>
        <v>1</v>
      </c>
      <c r="K2037" s="127"/>
      <c r="L2037" s="1590"/>
    </row>
    <row r="2038" spans="3:12" x14ac:dyDescent="0.25">
      <c r="C2038" s="1587"/>
      <c r="D2038" s="1723" t="s">
        <v>1677</v>
      </c>
      <c r="E2038" s="1374" t="s">
        <v>1659</v>
      </c>
      <c r="F2038" s="1374">
        <v>1</v>
      </c>
      <c r="G2038" s="1374">
        <v>1</v>
      </c>
      <c r="H2038" s="1589"/>
      <c r="I2038" s="620"/>
      <c r="J2038" s="1050">
        <f t="shared" si="75"/>
        <v>1</v>
      </c>
      <c r="K2038" s="127"/>
      <c r="L2038" s="1590"/>
    </row>
    <row r="2039" spans="3:12" x14ac:dyDescent="0.25">
      <c r="C2039" s="1587"/>
      <c r="D2039" s="1723" t="s">
        <v>1671</v>
      </c>
      <c r="E2039" s="1374" t="s">
        <v>1670</v>
      </c>
      <c r="F2039" s="1374">
        <v>1</v>
      </c>
      <c r="G2039" s="1374">
        <v>1.5</v>
      </c>
      <c r="H2039" s="1589"/>
      <c r="I2039" s="620"/>
      <c r="J2039" s="1050">
        <f t="shared" si="75"/>
        <v>1.5</v>
      </c>
      <c r="K2039" s="127"/>
      <c r="L2039" s="1590"/>
    </row>
    <row r="2040" spans="3:12" x14ac:dyDescent="0.25">
      <c r="C2040" s="1587"/>
      <c r="D2040" s="1723" t="s">
        <v>155</v>
      </c>
      <c r="E2040" s="1374" t="s">
        <v>1659</v>
      </c>
      <c r="F2040" s="1374">
        <v>1</v>
      </c>
      <c r="G2040" s="1374">
        <v>0.9</v>
      </c>
      <c r="H2040" s="1589"/>
      <c r="I2040" s="620"/>
      <c r="J2040" s="1050">
        <f t="shared" si="75"/>
        <v>0.9</v>
      </c>
      <c r="K2040" s="127"/>
      <c r="L2040" s="1590"/>
    </row>
    <row r="2041" spans="3:12" x14ac:dyDescent="0.25">
      <c r="C2041" s="1587"/>
      <c r="D2041" s="1723" t="s">
        <v>2344</v>
      </c>
      <c r="E2041" s="1374" t="s">
        <v>2425</v>
      </c>
      <c r="F2041" s="1374">
        <v>1</v>
      </c>
      <c r="G2041" s="1374">
        <v>2.6</v>
      </c>
      <c r="H2041" s="1589"/>
      <c r="I2041" s="620"/>
      <c r="J2041" s="1050">
        <f t="shared" si="75"/>
        <v>2.6</v>
      </c>
      <c r="K2041" s="127"/>
      <c r="L2041" s="1590"/>
    </row>
    <row r="2042" spans="3:12" x14ac:dyDescent="0.25">
      <c r="C2042" s="1587"/>
      <c r="D2042" s="1723" t="s">
        <v>360</v>
      </c>
      <c r="E2042" s="1374" t="s">
        <v>1507</v>
      </c>
      <c r="F2042" s="1374">
        <v>1</v>
      </c>
      <c r="G2042" s="1374">
        <v>6.85</v>
      </c>
      <c r="H2042" s="1589"/>
      <c r="I2042" s="620"/>
      <c r="J2042" s="1050">
        <f t="shared" si="75"/>
        <v>6.85</v>
      </c>
      <c r="K2042" s="127"/>
      <c r="L2042" s="1590"/>
    </row>
    <row r="2043" spans="3:12" x14ac:dyDescent="0.25">
      <c r="C2043" s="1587"/>
      <c r="D2043" s="1723" t="s">
        <v>2414</v>
      </c>
      <c r="E2043" s="1374" t="s">
        <v>2413</v>
      </c>
      <c r="F2043" s="1374">
        <v>1</v>
      </c>
      <c r="G2043" s="1374">
        <v>3.05</v>
      </c>
      <c r="H2043" s="1589"/>
      <c r="I2043" s="620"/>
      <c r="J2043" s="1050">
        <f t="shared" si="75"/>
        <v>3.05</v>
      </c>
      <c r="K2043" s="127"/>
      <c r="L2043" s="1590"/>
    </row>
    <row r="2044" spans="3:12" x14ac:dyDescent="0.25">
      <c r="C2044" s="1587"/>
      <c r="D2044" s="1723" t="s">
        <v>360</v>
      </c>
      <c r="E2044" s="1374" t="s">
        <v>2423</v>
      </c>
      <c r="F2044" s="1374">
        <v>1</v>
      </c>
      <c r="G2044" s="1374">
        <v>9</v>
      </c>
      <c r="H2044" s="1589"/>
      <c r="I2044" s="620"/>
      <c r="J2044" s="1050">
        <f t="shared" si="75"/>
        <v>9</v>
      </c>
      <c r="K2044" s="127"/>
      <c r="L2044" s="1590"/>
    </row>
    <row r="2045" spans="3:12" x14ac:dyDescent="0.25">
      <c r="C2045" s="1587"/>
      <c r="D2045" s="1723"/>
      <c r="E2045" s="1374"/>
      <c r="F2045" s="1374">
        <v>1</v>
      </c>
      <c r="G2045" s="1374">
        <v>13.2</v>
      </c>
      <c r="H2045" s="1589"/>
      <c r="I2045" s="620"/>
      <c r="J2045" s="1050">
        <f t="shared" si="75"/>
        <v>13.2</v>
      </c>
      <c r="K2045" s="127"/>
      <c r="L2045" s="1590"/>
    </row>
    <row r="2046" spans="3:12" x14ac:dyDescent="0.25">
      <c r="C2046" s="1587"/>
      <c r="D2046" s="1723"/>
      <c r="E2046" s="1374"/>
      <c r="F2046" s="1374"/>
      <c r="G2046" s="1374"/>
      <c r="H2046" s="1589"/>
      <c r="I2046" s="620"/>
      <c r="J2046" s="1050"/>
      <c r="K2046" s="127"/>
      <c r="L2046" s="1590"/>
    </row>
    <row r="2047" spans="3:12" x14ac:dyDescent="0.25">
      <c r="C2047" s="1587"/>
      <c r="D2047" s="1712" t="s">
        <v>1692</v>
      </c>
      <c r="E2047" s="1374"/>
      <c r="F2047" s="1374"/>
      <c r="G2047" s="1374"/>
      <c r="H2047" s="1589"/>
      <c r="I2047" s="620"/>
      <c r="J2047" s="1050"/>
      <c r="K2047" s="127"/>
      <c r="L2047" s="1590"/>
    </row>
    <row r="2048" spans="3:12" x14ac:dyDescent="0.25">
      <c r="C2048" s="1587"/>
      <c r="D2048" s="1725" t="s">
        <v>382</v>
      </c>
      <c r="E2048" s="1374" t="s">
        <v>1607</v>
      </c>
      <c r="F2048" s="1374">
        <v>1</v>
      </c>
      <c r="G2048" s="1374">
        <v>1.5</v>
      </c>
      <c r="H2048" s="1589"/>
      <c r="I2048" s="620"/>
      <c r="J2048" s="1050">
        <f t="shared" si="75"/>
        <v>1.5</v>
      </c>
      <c r="K2048" s="127"/>
      <c r="L2048" s="1590"/>
    </row>
    <row r="2049" spans="3:12" x14ac:dyDescent="0.25">
      <c r="C2049" s="1587"/>
      <c r="D2049" s="1725"/>
      <c r="E2049" s="1374"/>
      <c r="F2049" s="1374"/>
      <c r="G2049" s="1374"/>
      <c r="H2049" s="1589"/>
      <c r="I2049" s="620"/>
      <c r="J2049" s="1050"/>
      <c r="K2049" s="127"/>
      <c r="L2049" s="1590"/>
    </row>
    <row r="2050" spans="3:12" x14ac:dyDescent="0.25">
      <c r="C2050" s="1587"/>
      <c r="D2050" s="1714" t="s">
        <v>203</v>
      </c>
      <c r="E2050" s="1374"/>
      <c r="F2050" s="1374"/>
      <c r="G2050" s="1374"/>
      <c r="H2050" s="1589"/>
      <c r="I2050" s="620"/>
      <c r="J2050" s="1050"/>
      <c r="K2050" s="127"/>
      <c r="L2050" s="1590"/>
    </row>
    <row r="2051" spans="3:12" x14ac:dyDescent="0.25">
      <c r="C2051" s="1587"/>
      <c r="D2051" s="1722" t="s">
        <v>170</v>
      </c>
      <c r="E2051" s="1374"/>
      <c r="F2051" s="1374"/>
      <c r="G2051" s="1374"/>
      <c r="H2051" s="1589"/>
      <c r="I2051" s="620"/>
      <c r="J2051" s="1050"/>
      <c r="K2051" s="127"/>
      <c r="L2051" s="1590"/>
    </row>
    <row r="2052" spans="3:12" x14ac:dyDescent="0.25">
      <c r="C2052" s="1587"/>
      <c r="D2052" s="1712" t="s">
        <v>1798</v>
      </c>
      <c r="E2052" s="1374"/>
      <c r="F2052" s="1374"/>
      <c r="G2052" s="1374"/>
      <c r="H2052" s="1589"/>
      <c r="I2052" s="620"/>
      <c r="J2052" s="1050"/>
      <c r="K2052" s="127"/>
      <c r="L2052" s="1590"/>
    </row>
    <row r="2053" spans="3:12" x14ac:dyDescent="0.25">
      <c r="C2053" s="1587"/>
      <c r="D2053" s="1725" t="s">
        <v>155</v>
      </c>
      <c r="E2053" s="1374" t="s">
        <v>1801</v>
      </c>
      <c r="F2053" s="1374">
        <v>1</v>
      </c>
      <c r="G2053" s="1374">
        <v>2.5</v>
      </c>
      <c r="H2053" s="1589"/>
      <c r="I2053" s="620"/>
      <c r="J2053" s="1050">
        <f t="shared" si="75"/>
        <v>2.5</v>
      </c>
      <c r="K2053" s="127"/>
      <c r="L2053" s="1590"/>
    </row>
    <row r="2054" spans="3:12" x14ac:dyDescent="0.25">
      <c r="C2054" s="1587"/>
      <c r="D2054" s="1725" t="s">
        <v>159</v>
      </c>
      <c r="E2054" s="1374" t="s">
        <v>1805</v>
      </c>
      <c r="F2054" s="1374">
        <v>1</v>
      </c>
      <c r="G2054" s="1374">
        <v>2.5</v>
      </c>
      <c r="H2054" s="1589"/>
      <c r="I2054" s="620"/>
      <c r="J2054" s="1050">
        <f t="shared" si="75"/>
        <v>2.5</v>
      </c>
      <c r="K2054" s="127"/>
      <c r="L2054" s="1590"/>
    </row>
    <row r="2055" spans="3:12" x14ac:dyDescent="0.25">
      <c r="C2055" s="1587"/>
      <c r="D2055" s="1725" t="s">
        <v>278</v>
      </c>
      <c r="E2055" s="1374" t="s">
        <v>2454</v>
      </c>
      <c r="F2055" s="1374">
        <v>1</v>
      </c>
      <c r="G2055" s="1374">
        <v>1.85</v>
      </c>
      <c r="H2055" s="1589"/>
      <c r="I2055" s="620"/>
      <c r="J2055" s="1050">
        <f t="shared" si="75"/>
        <v>1.85</v>
      </c>
      <c r="K2055" s="127"/>
      <c r="L2055" s="1590"/>
    </row>
    <row r="2056" spans="3:12" x14ac:dyDescent="0.25">
      <c r="C2056" s="1587"/>
      <c r="D2056" s="1725" t="s">
        <v>1800</v>
      </c>
      <c r="E2056" s="1374" t="s">
        <v>1799</v>
      </c>
      <c r="F2056" s="1374">
        <v>1</v>
      </c>
      <c r="G2056" s="1374">
        <v>5.8</v>
      </c>
      <c r="H2056" s="1589"/>
      <c r="I2056" s="620"/>
      <c r="J2056" s="1050">
        <f t="shared" si="75"/>
        <v>5.8</v>
      </c>
      <c r="K2056" s="127"/>
      <c r="L2056" s="1590"/>
    </row>
    <row r="2057" spans="3:12" x14ac:dyDescent="0.25">
      <c r="C2057" s="1587"/>
      <c r="D2057" s="1725"/>
      <c r="E2057" s="1374"/>
      <c r="F2057" s="1374"/>
      <c r="G2057" s="1374"/>
      <c r="H2057" s="1589"/>
      <c r="I2057" s="620"/>
      <c r="J2057" s="1050"/>
      <c r="K2057" s="127"/>
      <c r="L2057" s="1590"/>
    </row>
    <row r="2058" spans="3:12" x14ac:dyDescent="0.25">
      <c r="C2058" s="1587"/>
      <c r="D2058" s="1712" t="s">
        <v>1844</v>
      </c>
      <c r="E2058" s="1374"/>
      <c r="F2058" s="1374"/>
      <c r="G2058" s="1374"/>
      <c r="H2058" s="1589"/>
      <c r="I2058" s="620"/>
      <c r="J2058" s="1050"/>
      <c r="K2058" s="127"/>
      <c r="L2058" s="1590"/>
    </row>
    <row r="2059" spans="3:12" x14ac:dyDescent="0.25">
      <c r="C2059" s="1587"/>
      <c r="D2059" s="1725" t="s">
        <v>1876</v>
      </c>
      <c r="E2059" s="1374" t="s">
        <v>1875</v>
      </c>
      <c r="F2059" s="1374">
        <v>1</v>
      </c>
      <c r="G2059" s="1374">
        <v>6.85</v>
      </c>
      <c r="H2059" s="1589"/>
      <c r="I2059" s="620"/>
      <c r="J2059" s="1050">
        <f t="shared" si="75"/>
        <v>6.85</v>
      </c>
      <c r="K2059" s="127"/>
      <c r="L2059" s="1590"/>
    </row>
    <row r="2060" spans="3:12" x14ac:dyDescent="0.25">
      <c r="C2060" s="1587"/>
      <c r="D2060" s="1723"/>
      <c r="E2060" s="1374"/>
      <c r="F2060" s="1374"/>
      <c r="G2060" s="1374"/>
      <c r="H2060" s="1589"/>
      <c r="I2060" s="620"/>
      <c r="J2060" s="1050"/>
      <c r="K2060" s="127"/>
      <c r="L2060" s="1590"/>
    </row>
    <row r="2061" spans="3:12" x14ac:dyDescent="0.25">
      <c r="C2061" s="1587"/>
      <c r="D2061" s="1723"/>
      <c r="E2061" s="1374"/>
      <c r="F2061" s="1374"/>
      <c r="G2061" s="1374"/>
      <c r="H2061" s="1589"/>
      <c r="I2061" s="620"/>
      <c r="J2061" s="1050"/>
      <c r="K2061" s="127"/>
      <c r="L2061" s="1590"/>
    </row>
    <row r="2062" spans="3:12" x14ac:dyDescent="0.25">
      <c r="C2062" s="746" t="str">
        <f>RESUMEN!C103</f>
        <v>03.04.02.04.03</v>
      </c>
      <c r="D2062" s="1911" t="str">
        <f>RESUMEN!D103</f>
        <v xml:space="preserve">        SARDINEL ACABADO CEMENTO PULIDO, H=0.15m</v>
      </c>
      <c r="E2062" s="1912"/>
      <c r="F2062" s="1912"/>
      <c r="G2062" s="1912"/>
      <c r="H2062" s="1912"/>
      <c r="I2062" s="1912"/>
      <c r="J2062" s="1912"/>
      <c r="K2062" s="1912"/>
      <c r="L2062" s="1913"/>
    </row>
    <row r="2063" spans="3:12" x14ac:dyDescent="0.25">
      <c r="C2063" s="684" t="s">
        <v>1</v>
      </c>
      <c r="D2063" s="1008" t="s">
        <v>2</v>
      </c>
      <c r="E2063" s="691" t="s">
        <v>208</v>
      </c>
      <c r="F2063" s="691" t="s">
        <v>45</v>
      </c>
      <c r="G2063" s="713" t="s">
        <v>52</v>
      </c>
      <c r="H2063" s="713" t="s">
        <v>47</v>
      </c>
      <c r="I2063" s="713" t="s">
        <v>48</v>
      </c>
      <c r="J2063" s="460" t="s">
        <v>49</v>
      </c>
      <c r="K2063" s="93" t="s">
        <v>50</v>
      </c>
      <c r="L2063" s="721" t="s">
        <v>3</v>
      </c>
    </row>
    <row r="2064" spans="3:12" x14ac:dyDescent="0.25">
      <c r="C2064" s="729"/>
      <c r="D2064" s="730"/>
      <c r="E2064" s="1009"/>
      <c r="F2064" s="865"/>
      <c r="G2064" s="1499"/>
      <c r="H2064" s="707"/>
      <c r="I2064" s="717"/>
      <c r="J2064" s="1010"/>
      <c r="K2064" s="145">
        <f>SUM(J2068:J2088)</f>
        <v>257.76000000000005</v>
      </c>
      <c r="L2064" s="722" t="s">
        <v>37</v>
      </c>
    </row>
    <row r="2065" spans="3:12" x14ac:dyDescent="0.25">
      <c r="C2065" s="1587"/>
      <c r="D2065" s="1723"/>
      <c r="E2065" s="1374"/>
      <c r="F2065" s="1374"/>
      <c r="G2065" s="1374"/>
      <c r="H2065" s="1589"/>
      <c r="I2065" s="620"/>
      <c r="J2065" s="517"/>
      <c r="K2065" s="127"/>
      <c r="L2065" s="1590"/>
    </row>
    <row r="2066" spans="3:12" x14ac:dyDescent="0.25">
      <c r="C2066" s="1587"/>
      <c r="D2066" s="1722" t="s">
        <v>4244</v>
      </c>
      <c r="E2066" s="1374"/>
      <c r="F2066" s="1374"/>
      <c r="G2066" s="1374"/>
      <c r="H2066" s="1589"/>
      <c r="I2066" s="620"/>
      <c r="J2066" s="517"/>
      <c r="K2066" s="127"/>
      <c r="L2066" s="1590"/>
    </row>
    <row r="2067" spans="3:12" x14ac:dyDescent="0.25">
      <c r="C2067" s="1587"/>
      <c r="D2067" s="1712" t="s">
        <v>4245</v>
      </c>
      <c r="E2067" s="1374"/>
      <c r="F2067" s="1374"/>
      <c r="G2067" s="1374"/>
      <c r="H2067" s="1589"/>
      <c r="I2067" s="620"/>
      <c r="J2067" s="517"/>
      <c r="K2067" s="127"/>
      <c r="L2067" s="1590"/>
    </row>
    <row r="2068" spans="3:12" x14ac:dyDescent="0.25">
      <c r="C2068" s="1587"/>
      <c r="D2068" s="1726" t="s">
        <v>324</v>
      </c>
      <c r="E2068" s="1374"/>
      <c r="F2068" s="1374">
        <v>1</v>
      </c>
      <c r="G2068" s="1374">
        <v>31.63</v>
      </c>
      <c r="H2068" s="1589"/>
      <c r="I2068" s="620"/>
      <c r="J2068" s="1050">
        <f t="shared" ref="J2068:J2083" si="77">PRODUCT(F2068:I2068)</f>
        <v>31.63</v>
      </c>
      <c r="K2068" s="127"/>
      <c r="L2068" s="1590"/>
    </row>
    <row r="2069" spans="3:12" x14ac:dyDescent="0.25">
      <c r="C2069" s="1587"/>
      <c r="D2069" s="1723"/>
      <c r="E2069" s="1374"/>
      <c r="F2069" s="1374">
        <v>1</v>
      </c>
      <c r="G2069" s="1374">
        <v>12.9</v>
      </c>
      <c r="H2069" s="1589"/>
      <c r="I2069" s="620"/>
      <c r="J2069" s="1050">
        <f t="shared" si="77"/>
        <v>12.9</v>
      </c>
      <c r="K2069" s="127"/>
      <c r="L2069" s="1590"/>
    </row>
    <row r="2070" spans="3:12" x14ac:dyDescent="0.25">
      <c r="C2070" s="1587"/>
      <c r="D2070" s="1723"/>
      <c r="E2070" s="1374"/>
      <c r="F2070" s="1374">
        <v>1</v>
      </c>
      <c r="G2070" s="1374">
        <v>22.5</v>
      </c>
      <c r="H2070" s="1589"/>
      <c r="I2070" s="620"/>
      <c r="J2070" s="1050">
        <f t="shared" si="77"/>
        <v>22.5</v>
      </c>
      <c r="K2070" s="127"/>
      <c r="L2070" s="1590"/>
    </row>
    <row r="2071" spans="3:12" x14ac:dyDescent="0.25">
      <c r="C2071" s="1587"/>
      <c r="D2071" s="1723"/>
      <c r="E2071" s="1374"/>
      <c r="F2071" s="1374">
        <v>1</v>
      </c>
      <c r="G2071" s="1374">
        <v>21.46</v>
      </c>
      <c r="H2071" s="1589"/>
      <c r="I2071" s="620"/>
      <c r="J2071" s="1050">
        <f t="shared" si="77"/>
        <v>21.46</v>
      </c>
      <c r="K2071" s="127"/>
      <c r="L2071" s="1590"/>
    </row>
    <row r="2072" spans="3:12" x14ac:dyDescent="0.25">
      <c r="C2072" s="1591"/>
      <c r="D2072" s="1727"/>
      <c r="E2072" s="1592"/>
      <c r="F2072" s="1374">
        <v>1</v>
      </c>
      <c r="G2072" s="1388">
        <v>16.55</v>
      </c>
      <c r="H2072" s="757"/>
      <c r="I2072" s="679"/>
      <c r="J2072" s="1050">
        <f t="shared" si="77"/>
        <v>16.55</v>
      </c>
      <c r="K2072" s="107"/>
      <c r="L2072" s="1016"/>
    </row>
    <row r="2073" spans="3:12" x14ac:dyDescent="0.25">
      <c r="C2073" s="1591"/>
      <c r="D2073" s="1709"/>
      <c r="E2073" s="1592"/>
      <c r="F2073" s="1374"/>
      <c r="G2073" s="1388"/>
      <c r="H2073" s="757"/>
      <c r="I2073" s="679"/>
      <c r="J2073" s="1050"/>
      <c r="K2073" s="107"/>
      <c r="L2073" s="1016"/>
    </row>
    <row r="2074" spans="3:12" x14ac:dyDescent="0.25">
      <c r="C2074" s="1591"/>
      <c r="D2074" s="1728" t="s">
        <v>4246</v>
      </c>
      <c r="E2074" s="1592"/>
      <c r="F2074" s="1374"/>
      <c r="G2074" s="1388"/>
      <c r="H2074" s="757"/>
      <c r="I2074" s="679"/>
      <c r="J2074" s="1050"/>
      <c r="K2074" s="107"/>
      <c r="L2074" s="1016"/>
    </row>
    <row r="2075" spans="3:12" x14ac:dyDescent="0.25">
      <c r="C2075" s="887"/>
      <c r="D2075" s="1712" t="s">
        <v>4247</v>
      </c>
      <c r="E2075" s="881"/>
      <c r="F2075" s="1374"/>
      <c r="G2075" s="1729"/>
      <c r="H2075" s="1019"/>
      <c r="I2075" s="1020"/>
      <c r="J2075" s="1050"/>
      <c r="K2075" s="1022"/>
      <c r="L2075" s="1023"/>
    </row>
    <row r="2076" spans="3:12" x14ac:dyDescent="0.25">
      <c r="C2076" s="887"/>
      <c r="D2076" s="1726" t="s">
        <v>324</v>
      </c>
      <c r="E2076" s="881"/>
      <c r="F2076" s="1374">
        <v>1</v>
      </c>
      <c r="G2076" s="1729">
        <v>11.2</v>
      </c>
      <c r="H2076" s="1019"/>
      <c r="I2076" s="1020"/>
      <c r="J2076" s="1050">
        <f t="shared" si="77"/>
        <v>11.2</v>
      </c>
      <c r="K2076" s="1022"/>
      <c r="L2076" s="1023"/>
    </row>
    <row r="2077" spans="3:12" x14ac:dyDescent="0.25">
      <c r="C2077" s="887"/>
      <c r="D2077" s="745"/>
      <c r="E2077" s="881"/>
      <c r="F2077" s="1374">
        <v>1</v>
      </c>
      <c r="G2077" s="1729">
        <v>13</v>
      </c>
      <c r="H2077" s="1024"/>
      <c r="I2077" s="1025"/>
      <c r="J2077" s="1050">
        <f t="shared" si="77"/>
        <v>13</v>
      </c>
      <c r="K2077" s="1026"/>
      <c r="L2077" s="1027"/>
    </row>
    <row r="2078" spans="3:12" x14ac:dyDescent="0.25">
      <c r="C2078" s="887"/>
      <c r="D2078" s="745"/>
      <c r="E2078" s="881"/>
      <c r="F2078" s="1374"/>
      <c r="G2078" s="1729"/>
      <c r="H2078" s="1024"/>
      <c r="I2078" s="1025"/>
      <c r="J2078" s="1050"/>
      <c r="K2078" s="1026"/>
      <c r="L2078" s="1027"/>
    </row>
    <row r="2079" spans="3:12" x14ac:dyDescent="0.25">
      <c r="C2079" s="887"/>
      <c r="D2079" s="1728" t="s">
        <v>2050</v>
      </c>
      <c r="E2079" s="881"/>
      <c r="F2079" s="1374"/>
      <c r="G2079" s="1729"/>
      <c r="H2079" s="1024"/>
      <c r="I2079" s="1025"/>
      <c r="J2079" s="1050"/>
      <c r="K2079" s="1026"/>
      <c r="L2079" s="1027"/>
    </row>
    <row r="2080" spans="3:12" x14ac:dyDescent="0.25">
      <c r="C2080" s="887"/>
      <c r="D2080" s="1712" t="s">
        <v>4248</v>
      </c>
      <c r="E2080" s="881"/>
      <c r="F2080" s="1374"/>
      <c r="G2080" s="1729"/>
      <c r="H2080" s="1024"/>
      <c r="I2080" s="1025"/>
      <c r="J2080" s="1050"/>
      <c r="K2080" s="1026"/>
      <c r="L2080" s="1027"/>
    </row>
    <row r="2081" spans="3:12" x14ac:dyDescent="0.25">
      <c r="C2081" s="887"/>
      <c r="D2081" s="1726" t="s">
        <v>324</v>
      </c>
      <c r="E2081" s="881"/>
      <c r="F2081" s="1374">
        <v>1</v>
      </c>
      <c r="G2081" s="1729">
        <v>25.7</v>
      </c>
      <c r="H2081" s="1024"/>
      <c r="I2081" s="1025"/>
      <c r="J2081" s="1050">
        <f t="shared" si="77"/>
        <v>25.7</v>
      </c>
      <c r="K2081" s="1026"/>
      <c r="L2081" s="1027"/>
    </row>
    <row r="2082" spans="3:12" x14ac:dyDescent="0.25">
      <c r="C2082" s="887"/>
      <c r="D2082" s="745"/>
      <c r="E2082" s="881"/>
      <c r="F2082" s="1374">
        <v>1</v>
      </c>
      <c r="G2082" s="1729">
        <v>33.4</v>
      </c>
      <c r="H2082" s="1024"/>
      <c r="I2082" s="1025"/>
      <c r="J2082" s="1050">
        <f t="shared" si="77"/>
        <v>33.4</v>
      </c>
      <c r="K2082" s="1026"/>
      <c r="L2082" s="1027"/>
    </row>
    <row r="2083" spans="3:12" x14ac:dyDescent="0.25">
      <c r="C2083" s="887"/>
      <c r="D2083" s="745"/>
      <c r="E2083" s="881"/>
      <c r="F2083" s="1374">
        <v>1</v>
      </c>
      <c r="G2083" s="1729">
        <v>25.05</v>
      </c>
      <c r="H2083" s="1024"/>
      <c r="I2083" s="1025"/>
      <c r="J2083" s="1050">
        <f t="shared" si="77"/>
        <v>25.05</v>
      </c>
      <c r="K2083" s="1026"/>
      <c r="L2083" s="1027"/>
    </row>
    <row r="2084" spans="3:12" x14ac:dyDescent="0.25">
      <c r="C2084" s="1587"/>
      <c r="D2084" s="1712" t="s">
        <v>4625</v>
      </c>
      <c r="E2084" s="1038"/>
      <c r="F2084" s="1064"/>
      <c r="G2084" s="1065"/>
      <c r="H2084" s="1024"/>
      <c r="I2084" s="1025"/>
      <c r="J2084" s="1049"/>
      <c r="K2084" s="127"/>
      <c r="L2084" s="1590"/>
    </row>
    <row r="2085" spans="3:12" x14ac:dyDescent="0.3">
      <c r="C2085" s="1587"/>
      <c r="D2085" s="745" t="s">
        <v>4626</v>
      </c>
      <c r="E2085" s="896"/>
      <c r="F2085" s="737">
        <v>2</v>
      </c>
      <c r="G2085" s="1735">
        <v>17.03</v>
      </c>
      <c r="H2085" s="1024"/>
      <c r="I2085" s="1025"/>
      <c r="J2085" s="1050">
        <f>F2085*G2085</f>
        <v>34.06</v>
      </c>
      <c r="K2085" s="127"/>
      <c r="L2085" s="1590"/>
    </row>
    <row r="2086" spans="3:12" x14ac:dyDescent="0.3">
      <c r="C2086" s="1587"/>
      <c r="D2086" s="745" t="s">
        <v>4627</v>
      </c>
      <c r="E2086" s="896"/>
      <c r="F2086" s="737">
        <v>1</v>
      </c>
      <c r="G2086" s="1735">
        <v>3.46</v>
      </c>
      <c r="H2086" s="1024"/>
      <c r="I2086" s="1025"/>
      <c r="J2086" s="1050">
        <f>F2086*G2086</f>
        <v>3.46</v>
      </c>
      <c r="K2086" s="127"/>
      <c r="L2086" s="1590"/>
    </row>
    <row r="2087" spans="3:12" x14ac:dyDescent="0.3">
      <c r="C2087" s="1587"/>
      <c r="D2087" s="1712" t="s">
        <v>4631</v>
      </c>
      <c r="E2087" s="1757"/>
      <c r="F2087" s="737"/>
      <c r="G2087" s="1735"/>
      <c r="H2087" s="1024"/>
      <c r="I2087" s="1025"/>
      <c r="J2087" s="1050"/>
      <c r="K2087" s="127"/>
      <c r="L2087" s="1590"/>
    </row>
    <row r="2088" spans="3:12" x14ac:dyDescent="0.3">
      <c r="C2088" s="1587"/>
      <c r="D2088" s="745" t="s">
        <v>4630</v>
      </c>
      <c r="E2088" s="1374"/>
      <c r="F2088" s="737">
        <v>1</v>
      </c>
      <c r="G2088" s="1735">
        <v>6.85</v>
      </c>
      <c r="H2088" s="1024"/>
      <c r="I2088" s="1025"/>
      <c r="J2088" s="1050">
        <f>F2088*G2088</f>
        <v>6.85</v>
      </c>
      <c r="K2088" s="127"/>
      <c r="L2088" s="1590"/>
    </row>
    <row r="2089" spans="3:12" x14ac:dyDescent="0.3">
      <c r="C2089" s="1587"/>
      <c r="D2089" s="745"/>
      <c r="E2089" s="1374"/>
      <c r="F2089" s="737"/>
      <c r="G2089" s="1735"/>
      <c r="H2089" s="1024"/>
      <c r="I2089" s="1025"/>
      <c r="J2089" s="1050"/>
      <c r="K2089" s="127"/>
      <c r="L2089" s="1590"/>
    </row>
    <row r="2090" spans="3:12" x14ac:dyDescent="0.25">
      <c r="C2090" s="1085" t="str">
        <f>RESUMEN!C104</f>
        <v>03.04.02.05</v>
      </c>
      <c r="D2090" s="1916" t="str">
        <f>RESUMEN!D104</f>
        <v>VEREDAS Y RAMPAS</v>
      </c>
      <c r="E2090" s="1917"/>
      <c r="F2090" s="1917"/>
      <c r="G2090" s="1917"/>
      <c r="H2090" s="1917"/>
      <c r="I2090" s="1917"/>
      <c r="J2090" s="1917"/>
      <c r="K2090" s="1917"/>
      <c r="L2090" s="1918"/>
    </row>
    <row r="2091" spans="3:12" x14ac:dyDescent="0.25">
      <c r="C2091" s="746" t="str">
        <f>RESUMEN!C105</f>
        <v>03.04.02.05.01</v>
      </c>
      <c r="D2091" s="1911" t="str">
        <f>RESUMEN!D105</f>
        <v xml:space="preserve">        VEREDAS - ACABADO DE CEMENTO SEMIPULIDO Y BRUÑADO @  0.10 m</v>
      </c>
      <c r="E2091" s="1912"/>
      <c r="F2091" s="1912"/>
      <c r="G2091" s="1912"/>
      <c r="H2091" s="1912"/>
      <c r="I2091" s="1912"/>
      <c r="J2091" s="1912"/>
      <c r="K2091" s="1912"/>
      <c r="L2091" s="1913"/>
    </row>
    <row r="2092" spans="3:12" x14ac:dyDescent="0.25">
      <c r="C2092" s="684" t="s">
        <v>1</v>
      </c>
      <c r="D2092" s="1008" t="s">
        <v>2</v>
      </c>
      <c r="E2092" s="691" t="s">
        <v>208</v>
      </c>
      <c r="F2092" s="691" t="s">
        <v>45</v>
      </c>
      <c r="G2092" s="713" t="s">
        <v>52</v>
      </c>
      <c r="H2092" s="713" t="s">
        <v>47</v>
      </c>
      <c r="I2092" s="713" t="s">
        <v>48</v>
      </c>
      <c r="J2092" s="460" t="s">
        <v>49</v>
      </c>
      <c r="K2092" s="93" t="s">
        <v>50</v>
      </c>
      <c r="L2092" s="721" t="s">
        <v>3</v>
      </c>
    </row>
    <row r="2093" spans="3:12" x14ac:dyDescent="0.25">
      <c r="C2093" s="729"/>
      <c r="D2093" s="730"/>
      <c r="E2093" s="1009"/>
      <c r="F2093" s="865"/>
      <c r="G2093" s="1499"/>
      <c r="H2093" s="1499"/>
      <c r="I2093" s="717"/>
      <c r="J2093" s="1010"/>
      <c r="K2093" s="145">
        <f>SUM(J2098:J2141)</f>
        <v>1726.8670999999999</v>
      </c>
      <c r="L2093" s="918" t="s">
        <v>6</v>
      </c>
    </row>
    <row r="2094" spans="3:12" x14ac:dyDescent="0.25">
      <c r="C2094" s="1583"/>
      <c r="D2094" s="1721"/>
      <c r="E2094" s="1584"/>
      <c r="F2094" s="1584"/>
      <c r="G2094" s="1585"/>
      <c r="H2094" s="1586"/>
      <c r="I2094" s="819"/>
      <c r="J2094" s="526"/>
      <c r="K2094" s="129"/>
      <c r="L2094" s="1013"/>
    </row>
    <row r="2095" spans="3:12" x14ac:dyDescent="0.25">
      <c r="C2095" s="1587"/>
      <c r="D2095" s="1714" t="s">
        <v>169</v>
      </c>
      <c r="E2095" s="1374"/>
      <c r="F2095" s="1374"/>
      <c r="G2095" s="1588"/>
      <c r="H2095" s="1589"/>
      <c r="I2095" s="620"/>
      <c r="J2095" s="517"/>
      <c r="K2095" s="127"/>
      <c r="L2095" s="1590"/>
    </row>
    <row r="2096" spans="3:12" x14ac:dyDescent="0.25">
      <c r="C2096" s="1587"/>
      <c r="D2096" s="1722" t="s">
        <v>4745</v>
      </c>
      <c r="E2096" s="1374"/>
      <c r="F2096" s="1374"/>
      <c r="G2096" s="1588"/>
      <c r="H2096" s="1589"/>
      <c r="I2096" s="620"/>
      <c r="J2096" s="517"/>
      <c r="K2096" s="127"/>
      <c r="L2096" s="1590"/>
    </row>
    <row r="2097" spans="3:12" x14ac:dyDescent="0.25">
      <c r="C2097" s="1587"/>
      <c r="D2097" s="1712" t="s">
        <v>4245</v>
      </c>
      <c r="E2097" s="1374"/>
      <c r="F2097" s="1374"/>
      <c r="G2097" s="1588"/>
      <c r="H2097" s="1589"/>
      <c r="I2097" s="620"/>
      <c r="J2097" s="517"/>
      <c r="K2097" s="127"/>
      <c r="L2097" s="1590"/>
    </row>
    <row r="2098" spans="3:12" x14ac:dyDescent="0.25">
      <c r="C2098" s="1587"/>
      <c r="D2098" s="1723"/>
      <c r="E2098" s="1374"/>
      <c r="F2098" s="1374">
        <v>1</v>
      </c>
      <c r="G2098" s="1374">
        <v>6.56</v>
      </c>
      <c r="H2098" s="1589"/>
      <c r="I2098" s="620">
        <v>1.23</v>
      </c>
      <c r="J2098" s="1050">
        <f>PRODUCT(F2098:I2098)</f>
        <v>8.0687999999999995</v>
      </c>
      <c r="K2098" s="127"/>
      <c r="L2098" s="1590"/>
    </row>
    <row r="2099" spans="3:12" x14ac:dyDescent="0.25">
      <c r="C2099" s="1587"/>
      <c r="D2099" s="1723"/>
      <c r="E2099" s="1374"/>
      <c r="F2099" s="1374">
        <v>1</v>
      </c>
      <c r="G2099" s="1374">
        <v>6.56</v>
      </c>
      <c r="H2099" s="1589"/>
      <c r="I2099" s="620">
        <v>1.87</v>
      </c>
      <c r="J2099" s="1050">
        <f t="shared" ref="J2099:J2105" si="78">PRODUCT(F2099:I2099)</f>
        <v>12.267200000000001</v>
      </c>
      <c r="K2099" s="127"/>
      <c r="L2099" s="1590"/>
    </row>
    <row r="2100" spans="3:12" x14ac:dyDescent="0.25">
      <c r="C2100" s="1587"/>
      <c r="D2100" s="1723"/>
      <c r="E2100" s="1374"/>
      <c r="F2100" s="1374">
        <v>1</v>
      </c>
      <c r="G2100" s="1374" t="s">
        <v>46</v>
      </c>
      <c r="H2100" s="1589">
        <v>8.25</v>
      </c>
      <c r="I2100" s="620"/>
      <c r="J2100" s="1050">
        <f t="shared" si="78"/>
        <v>8.25</v>
      </c>
      <c r="K2100" s="127"/>
      <c r="L2100" s="1590"/>
    </row>
    <row r="2101" spans="3:12" x14ac:dyDescent="0.25">
      <c r="C2101" s="1587"/>
      <c r="D2101" s="1723" t="s">
        <v>4747</v>
      </c>
      <c r="E2101" s="1374"/>
      <c r="F2101" s="1374">
        <v>1</v>
      </c>
      <c r="G2101" s="1374" t="s">
        <v>46</v>
      </c>
      <c r="H2101" s="1589">
        <v>20.071999999999999</v>
      </c>
      <c r="I2101" s="620"/>
      <c r="J2101" s="1050">
        <f t="shared" si="78"/>
        <v>20.071999999999999</v>
      </c>
      <c r="K2101" s="127"/>
      <c r="L2101" s="1590"/>
    </row>
    <row r="2102" spans="3:12" x14ac:dyDescent="0.25">
      <c r="C2102" s="1587"/>
      <c r="D2102" s="1723"/>
      <c r="E2102" s="1374"/>
      <c r="F2102" s="1374">
        <v>1</v>
      </c>
      <c r="G2102" s="1374" t="s">
        <v>46</v>
      </c>
      <c r="H2102" s="1589">
        <v>22.824999999999999</v>
      </c>
      <c r="I2102" s="620"/>
      <c r="J2102" s="1050">
        <f t="shared" si="78"/>
        <v>22.824999999999999</v>
      </c>
      <c r="K2102" s="127"/>
      <c r="L2102" s="1590"/>
    </row>
    <row r="2103" spans="3:12" x14ac:dyDescent="0.25">
      <c r="C2103" s="1587"/>
      <c r="D2103" s="1723"/>
      <c r="E2103" s="1374"/>
      <c r="F2103" s="1374">
        <v>1</v>
      </c>
      <c r="G2103" s="1374" t="s">
        <v>46</v>
      </c>
      <c r="H2103" s="1589">
        <v>14.129</v>
      </c>
      <c r="I2103" s="620"/>
      <c r="J2103" s="1050">
        <f t="shared" si="78"/>
        <v>14.129</v>
      </c>
      <c r="K2103" s="127"/>
      <c r="L2103" s="1590"/>
    </row>
    <row r="2104" spans="3:12" x14ac:dyDescent="0.25">
      <c r="C2104" s="1587"/>
      <c r="D2104" s="1723" t="s">
        <v>4746</v>
      </c>
      <c r="E2104" s="1374"/>
      <c r="F2104" s="1374">
        <v>1</v>
      </c>
      <c r="G2104" s="1374">
        <v>45</v>
      </c>
      <c r="H2104" s="1589"/>
      <c r="I2104" s="620">
        <v>1.5</v>
      </c>
      <c r="J2104" s="1050">
        <f t="shared" si="78"/>
        <v>67.5</v>
      </c>
      <c r="K2104" s="127"/>
      <c r="L2104" s="1590"/>
    </row>
    <row r="2105" spans="3:12" x14ac:dyDescent="0.25">
      <c r="C2105" s="1587"/>
      <c r="D2105" s="1723" t="s">
        <v>4749</v>
      </c>
      <c r="E2105" s="1374"/>
      <c r="F2105" s="1374">
        <v>1</v>
      </c>
      <c r="G2105" s="1374" t="s">
        <v>46</v>
      </c>
      <c r="H2105" s="1589">
        <v>14.865</v>
      </c>
      <c r="I2105" s="620"/>
      <c r="J2105" s="1050">
        <f t="shared" si="78"/>
        <v>14.865</v>
      </c>
      <c r="K2105" s="127"/>
      <c r="L2105" s="1590"/>
    </row>
    <row r="2106" spans="3:12" x14ac:dyDescent="0.25">
      <c r="C2106" s="1587"/>
      <c r="D2106" s="1723"/>
      <c r="E2106" s="1374"/>
      <c r="F2106" s="1374">
        <v>1</v>
      </c>
      <c r="G2106" s="1374" t="s">
        <v>46</v>
      </c>
      <c r="H2106" s="1589">
        <v>7.875</v>
      </c>
      <c r="I2106" s="620"/>
      <c r="J2106" s="1050">
        <f t="shared" ref="J2106:J2115" si="79">PRODUCT(F2106:I2106)</f>
        <v>7.875</v>
      </c>
      <c r="K2106" s="127"/>
      <c r="L2106" s="1590"/>
    </row>
    <row r="2107" spans="3:12" x14ac:dyDescent="0.25">
      <c r="C2107" s="1587"/>
      <c r="D2107" s="1723"/>
      <c r="E2107" s="1374"/>
      <c r="F2107" s="1374">
        <v>1</v>
      </c>
      <c r="G2107" s="1374" t="s">
        <v>46</v>
      </c>
      <c r="H2107" s="1589">
        <v>1.17</v>
      </c>
      <c r="I2107" s="620"/>
      <c r="J2107" s="1050">
        <f t="shared" si="79"/>
        <v>1.17</v>
      </c>
      <c r="K2107" s="127"/>
      <c r="L2107" s="1590"/>
    </row>
    <row r="2108" spans="3:12" x14ac:dyDescent="0.25">
      <c r="C2108" s="1587"/>
      <c r="D2108" s="1723"/>
      <c r="E2108" s="1374"/>
      <c r="F2108" s="1374">
        <v>1</v>
      </c>
      <c r="G2108" s="1374" t="s">
        <v>46</v>
      </c>
      <c r="H2108" s="1589">
        <v>1.08</v>
      </c>
      <c r="I2108" s="620"/>
      <c r="J2108" s="1050">
        <f t="shared" si="79"/>
        <v>1.08</v>
      </c>
      <c r="K2108" s="127"/>
      <c r="L2108" s="1590"/>
    </row>
    <row r="2109" spans="3:12" x14ac:dyDescent="0.25">
      <c r="C2109" s="1587"/>
      <c r="D2109" s="1723" t="s">
        <v>4748</v>
      </c>
      <c r="E2109" s="1374"/>
      <c r="F2109" s="1374">
        <v>1</v>
      </c>
      <c r="G2109" s="1374" t="s">
        <v>46</v>
      </c>
      <c r="H2109" s="1589">
        <v>49.392000000000003</v>
      </c>
      <c r="I2109" s="620"/>
      <c r="J2109" s="1050">
        <f t="shared" si="79"/>
        <v>49.392000000000003</v>
      </c>
      <c r="K2109" s="127"/>
      <c r="L2109" s="1590"/>
    </row>
    <row r="2110" spans="3:12" x14ac:dyDescent="0.25">
      <c r="C2110" s="1587"/>
      <c r="D2110" s="1714" t="s">
        <v>169</v>
      </c>
      <c r="E2110" s="1374"/>
      <c r="F2110" s="1374"/>
      <c r="G2110" s="1374"/>
      <c r="H2110" s="1589"/>
      <c r="I2110" s="620"/>
      <c r="J2110" s="1050"/>
      <c r="K2110" s="127"/>
      <c r="L2110" s="1590"/>
    </row>
    <row r="2111" spans="3:12" x14ac:dyDescent="0.25">
      <c r="C2111" s="1587"/>
      <c r="D2111" s="1722" t="s">
        <v>4752</v>
      </c>
      <c r="E2111" s="1374"/>
      <c r="F2111" s="1374"/>
      <c r="G2111" s="1374"/>
      <c r="H2111" s="1589"/>
      <c r="I2111" s="620"/>
      <c r="J2111" s="1050"/>
      <c r="K2111" s="127"/>
      <c r="L2111" s="1590"/>
    </row>
    <row r="2112" spans="3:12" x14ac:dyDescent="0.25">
      <c r="C2112" s="1587"/>
      <c r="D2112" s="1712" t="s">
        <v>4248</v>
      </c>
      <c r="E2112" s="1374"/>
      <c r="F2112" s="1374"/>
      <c r="G2112" s="1374"/>
      <c r="H2112" s="1589"/>
      <c r="I2112" s="620"/>
      <c r="J2112" s="1050"/>
      <c r="K2112" s="127"/>
      <c r="L2112" s="1590"/>
    </row>
    <row r="2113" spans="3:12" x14ac:dyDescent="0.25">
      <c r="C2113" s="1587"/>
      <c r="D2113" s="1723" t="s">
        <v>4750</v>
      </c>
      <c r="E2113" s="1374"/>
      <c r="F2113" s="1374">
        <v>1</v>
      </c>
      <c r="G2113" s="1374" t="s">
        <v>46</v>
      </c>
      <c r="H2113" s="1589">
        <v>99.81</v>
      </c>
      <c r="I2113" s="620"/>
      <c r="J2113" s="1050">
        <f t="shared" si="79"/>
        <v>99.81</v>
      </c>
      <c r="K2113" s="127"/>
      <c r="L2113" s="1590"/>
    </row>
    <row r="2114" spans="3:12" x14ac:dyDescent="0.25">
      <c r="C2114" s="1587"/>
      <c r="D2114" s="1723" t="s">
        <v>4751</v>
      </c>
      <c r="E2114" s="1374"/>
      <c r="F2114" s="1374">
        <v>1</v>
      </c>
      <c r="G2114" s="1374" t="s">
        <v>46</v>
      </c>
      <c r="H2114" s="1589">
        <v>24.52</v>
      </c>
      <c r="I2114" s="620"/>
      <c r="J2114" s="1050">
        <f t="shared" si="79"/>
        <v>24.52</v>
      </c>
      <c r="K2114" s="127"/>
      <c r="L2114" s="1590"/>
    </row>
    <row r="2115" spans="3:12" x14ac:dyDescent="0.25">
      <c r="C2115" s="1587"/>
      <c r="D2115" s="1723"/>
      <c r="E2115" s="1374"/>
      <c r="F2115" s="1374">
        <v>1</v>
      </c>
      <c r="G2115" s="1374" t="s">
        <v>46</v>
      </c>
      <c r="H2115" s="1589">
        <v>7.0570000000000004</v>
      </c>
      <c r="I2115" s="620"/>
      <c r="J2115" s="1050">
        <f t="shared" si="79"/>
        <v>7.0570000000000004</v>
      </c>
      <c r="K2115" s="127"/>
      <c r="L2115" s="1590"/>
    </row>
    <row r="2116" spans="3:12" x14ac:dyDescent="0.25">
      <c r="C2116" s="1587"/>
      <c r="D2116" s="1723"/>
      <c r="E2116" s="1374"/>
      <c r="F2116" s="1374">
        <v>1</v>
      </c>
      <c r="G2116" s="1374" t="s">
        <v>46</v>
      </c>
      <c r="H2116" s="1589">
        <v>8.875</v>
      </c>
      <c r="I2116" s="620"/>
      <c r="J2116" s="1050">
        <f t="shared" ref="J2116:J2120" si="80">PRODUCT(F2116:I2116)</f>
        <v>8.875</v>
      </c>
      <c r="K2116" s="127"/>
      <c r="L2116" s="1590"/>
    </row>
    <row r="2117" spans="3:12" x14ac:dyDescent="0.25">
      <c r="C2117" s="1587"/>
      <c r="D2117" s="1723"/>
      <c r="E2117" s="1374"/>
      <c r="F2117" s="1374">
        <v>1</v>
      </c>
      <c r="G2117" s="1374" t="s">
        <v>46</v>
      </c>
      <c r="H2117" s="1589">
        <v>47.555</v>
      </c>
      <c r="I2117" s="620"/>
      <c r="J2117" s="1050">
        <f t="shared" si="80"/>
        <v>47.555</v>
      </c>
      <c r="K2117" s="127"/>
      <c r="L2117" s="1590"/>
    </row>
    <row r="2118" spans="3:12" x14ac:dyDescent="0.25">
      <c r="C2118" s="1587"/>
      <c r="D2118" s="1723"/>
      <c r="E2118" s="1374"/>
      <c r="F2118" s="1374">
        <v>1</v>
      </c>
      <c r="G2118" s="1374" t="s">
        <v>46</v>
      </c>
      <c r="H2118" s="1589">
        <v>31.501000000000001</v>
      </c>
      <c r="I2118" s="620"/>
      <c r="J2118" s="1050">
        <f t="shared" si="80"/>
        <v>31.501000000000001</v>
      </c>
      <c r="K2118" s="127"/>
      <c r="L2118" s="1590"/>
    </row>
    <row r="2119" spans="3:12" x14ac:dyDescent="0.25">
      <c r="C2119" s="1587"/>
      <c r="D2119" s="1723" t="s">
        <v>4753</v>
      </c>
      <c r="E2119" s="1374"/>
      <c r="F2119" s="1374">
        <v>1</v>
      </c>
      <c r="G2119" s="1374" t="s">
        <v>46</v>
      </c>
      <c r="H2119" s="1589">
        <v>10.865</v>
      </c>
      <c r="I2119" s="620"/>
      <c r="J2119" s="1050">
        <f t="shared" si="80"/>
        <v>10.865</v>
      </c>
      <c r="K2119" s="127"/>
      <c r="L2119" s="1590"/>
    </row>
    <row r="2120" spans="3:12" x14ac:dyDescent="0.25">
      <c r="C2120" s="1587"/>
      <c r="D2120" s="1723" t="s">
        <v>4754</v>
      </c>
      <c r="E2120" s="1374"/>
      <c r="F2120" s="1374">
        <v>1</v>
      </c>
      <c r="G2120" s="1374" t="s">
        <v>46</v>
      </c>
      <c r="H2120" s="1589">
        <v>29.106000000000002</v>
      </c>
      <c r="I2120" s="620"/>
      <c r="J2120" s="1050">
        <f t="shared" si="80"/>
        <v>29.106000000000002</v>
      </c>
      <c r="K2120" s="127"/>
      <c r="L2120" s="1590"/>
    </row>
    <row r="2121" spans="3:12" x14ac:dyDescent="0.25">
      <c r="C2121" s="1587"/>
      <c r="D2121" s="1723"/>
      <c r="E2121" s="1374"/>
      <c r="F2121" s="1374">
        <v>1</v>
      </c>
      <c r="G2121" s="1374" t="s">
        <v>46</v>
      </c>
      <c r="H2121" s="1589">
        <v>0.78700000000000003</v>
      </c>
      <c r="I2121" s="620"/>
      <c r="J2121" s="1050">
        <f t="shared" ref="J2121:J2129" si="81">PRODUCT(F2121:I2121)</f>
        <v>0.78700000000000003</v>
      </c>
      <c r="K2121" s="127"/>
      <c r="L2121" s="1590"/>
    </row>
    <row r="2122" spans="3:12" x14ac:dyDescent="0.25">
      <c r="C2122" s="1587"/>
      <c r="D2122" s="1723" t="s">
        <v>4755</v>
      </c>
      <c r="E2122" s="1374"/>
      <c r="F2122" s="1374">
        <v>1</v>
      </c>
      <c r="G2122" s="1374">
        <v>7.33</v>
      </c>
      <c r="H2122" s="1589"/>
      <c r="I2122" s="620">
        <v>3.97</v>
      </c>
      <c r="J2122" s="1050">
        <f t="shared" si="81"/>
        <v>29.100100000000001</v>
      </c>
      <c r="K2122" s="127"/>
      <c r="L2122" s="1590"/>
    </row>
    <row r="2123" spans="3:12" x14ac:dyDescent="0.25">
      <c r="C2123" s="1587"/>
      <c r="D2123" s="1723"/>
      <c r="E2123" s="1374"/>
      <c r="F2123" s="1374">
        <v>1</v>
      </c>
      <c r="G2123" s="1374" t="s">
        <v>46</v>
      </c>
      <c r="H2123" s="1589">
        <v>114.093</v>
      </c>
      <c r="I2123" s="620"/>
      <c r="J2123" s="1050">
        <f t="shared" si="81"/>
        <v>114.093</v>
      </c>
      <c r="K2123" s="127"/>
      <c r="L2123" s="1590"/>
    </row>
    <row r="2124" spans="3:12" x14ac:dyDescent="0.25">
      <c r="C2124" s="1587"/>
      <c r="D2124" s="1723" t="s">
        <v>4756</v>
      </c>
      <c r="E2124" s="1374"/>
      <c r="F2124" s="1374">
        <v>1</v>
      </c>
      <c r="G2124" s="1374" t="s">
        <v>46</v>
      </c>
      <c r="H2124" s="1589">
        <v>37.700000000000003</v>
      </c>
      <c r="I2124" s="620"/>
      <c r="J2124" s="1050">
        <f t="shared" si="81"/>
        <v>37.700000000000003</v>
      </c>
      <c r="K2124" s="127"/>
      <c r="L2124" s="1590"/>
    </row>
    <row r="2125" spans="3:12" x14ac:dyDescent="0.25">
      <c r="C2125" s="1587"/>
      <c r="D2125" s="1723" t="s">
        <v>4757</v>
      </c>
      <c r="E2125" s="1374"/>
      <c r="F2125" s="1374">
        <v>1</v>
      </c>
      <c r="G2125" s="1374" t="s">
        <v>46</v>
      </c>
      <c r="H2125" s="1589">
        <v>114.833</v>
      </c>
      <c r="I2125" s="620"/>
      <c r="J2125" s="1050">
        <f t="shared" si="81"/>
        <v>114.833</v>
      </c>
      <c r="K2125" s="127"/>
      <c r="L2125" s="1590"/>
    </row>
    <row r="2126" spans="3:12" x14ac:dyDescent="0.25">
      <c r="C2126" s="1587"/>
      <c r="D2126" s="1723"/>
      <c r="E2126" s="1374"/>
      <c r="F2126" s="1374">
        <v>1</v>
      </c>
      <c r="G2126" s="1374" t="s">
        <v>46</v>
      </c>
      <c r="H2126" s="1589"/>
      <c r="I2126" s="620"/>
      <c r="J2126" s="1050">
        <f t="shared" si="81"/>
        <v>1</v>
      </c>
      <c r="K2126" s="127"/>
      <c r="L2126" s="1590"/>
    </row>
    <row r="2127" spans="3:12" x14ac:dyDescent="0.25">
      <c r="C2127" s="1587"/>
      <c r="D2127" s="1723"/>
      <c r="E2127" s="1374"/>
      <c r="F2127" s="1374">
        <v>1</v>
      </c>
      <c r="G2127" s="1374" t="s">
        <v>46</v>
      </c>
      <c r="H2127" s="1589"/>
      <c r="I2127" s="620"/>
      <c r="J2127" s="1050">
        <f t="shared" si="81"/>
        <v>1</v>
      </c>
      <c r="K2127" s="127"/>
      <c r="L2127" s="1590"/>
    </row>
    <row r="2128" spans="3:12" x14ac:dyDescent="0.25">
      <c r="C2128" s="1587"/>
      <c r="D2128" s="1723"/>
      <c r="E2128" s="1374"/>
      <c r="F2128" s="1374">
        <v>1</v>
      </c>
      <c r="G2128" s="1374" t="s">
        <v>46</v>
      </c>
      <c r="H2128" s="1589"/>
      <c r="I2128" s="620"/>
      <c r="J2128" s="1050">
        <f t="shared" si="81"/>
        <v>1</v>
      </c>
      <c r="K2128" s="127"/>
      <c r="L2128" s="1590"/>
    </row>
    <row r="2129" spans="3:12" x14ac:dyDescent="0.25">
      <c r="C2129" s="1587"/>
      <c r="D2129" s="1723"/>
      <c r="E2129" s="1374"/>
      <c r="F2129" s="1374">
        <v>1</v>
      </c>
      <c r="G2129" s="1374" t="s">
        <v>46</v>
      </c>
      <c r="H2129" s="1589"/>
      <c r="I2129" s="620"/>
      <c r="J2129" s="1050">
        <f t="shared" si="81"/>
        <v>1</v>
      </c>
      <c r="K2129" s="127"/>
      <c r="L2129" s="1590"/>
    </row>
    <row r="2130" spans="3:12" x14ac:dyDescent="0.25">
      <c r="C2130" s="1587"/>
      <c r="D2130" s="1714" t="s">
        <v>169</v>
      </c>
      <c r="E2130" s="1374"/>
      <c r="F2130" s="1374"/>
      <c r="G2130" s="1374"/>
      <c r="H2130" s="1589"/>
      <c r="I2130" s="620"/>
      <c r="J2130" s="1050"/>
      <c r="K2130" s="127"/>
      <c r="L2130" s="1590"/>
    </row>
    <row r="2131" spans="3:12" x14ac:dyDescent="0.25">
      <c r="C2131" s="1587"/>
      <c r="D2131" s="1722" t="s">
        <v>4752</v>
      </c>
      <c r="E2131" s="1374"/>
      <c r="F2131" s="1374"/>
      <c r="G2131" s="1374"/>
      <c r="H2131" s="1589"/>
      <c r="I2131" s="620"/>
      <c r="J2131" s="1050"/>
      <c r="K2131" s="127"/>
      <c r="L2131" s="1590"/>
    </row>
    <row r="2132" spans="3:12" x14ac:dyDescent="0.25">
      <c r="C2132" s="1587"/>
      <c r="D2132" s="1712" t="s">
        <v>4247</v>
      </c>
      <c r="E2132" s="1374"/>
      <c r="F2132" s="1374"/>
      <c r="G2132" s="1374"/>
      <c r="H2132" s="1589"/>
      <c r="I2132" s="620"/>
      <c r="J2132" s="1050"/>
      <c r="K2132" s="127"/>
      <c r="L2132" s="1590"/>
    </row>
    <row r="2133" spans="3:12" x14ac:dyDescent="0.25">
      <c r="C2133" s="1587"/>
      <c r="D2133" s="1723" t="s">
        <v>4756</v>
      </c>
      <c r="E2133" s="1374"/>
      <c r="F2133" s="1374">
        <v>1</v>
      </c>
      <c r="G2133" s="1374" t="s">
        <v>46</v>
      </c>
      <c r="H2133" s="1589">
        <v>10.348000000000001</v>
      </c>
      <c r="I2133" s="620"/>
      <c r="J2133" s="1050">
        <f t="shared" ref="J2133:J2139" si="82">PRODUCT(F2133:I2133)</f>
        <v>10.348000000000001</v>
      </c>
      <c r="K2133" s="127"/>
      <c r="L2133" s="1590"/>
    </row>
    <row r="2134" spans="3:12" x14ac:dyDescent="0.25">
      <c r="C2134" s="1587"/>
      <c r="D2134" s="1723" t="s">
        <v>4758</v>
      </c>
      <c r="E2134" s="1374"/>
      <c r="F2134" s="1374">
        <v>1</v>
      </c>
      <c r="G2134" s="1374" t="s">
        <v>46</v>
      </c>
      <c r="H2134" s="1589">
        <v>57.055</v>
      </c>
      <c r="I2134" s="620"/>
      <c r="J2134" s="1050">
        <f t="shared" si="82"/>
        <v>57.055</v>
      </c>
      <c r="K2134" s="127"/>
      <c r="L2134" s="1590"/>
    </row>
    <row r="2135" spans="3:12" x14ac:dyDescent="0.25">
      <c r="C2135" s="1587"/>
      <c r="D2135" s="1723" t="s">
        <v>4759</v>
      </c>
      <c r="E2135" s="1374"/>
      <c r="F2135" s="1374">
        <v>1</v>
      </c>
      <c r="G2135" s="1374" t="s">
        <v>46</v>
      </c>
      <c r="H2135" s="1589">
        <v>76.783000000000001</v>
      </c>
      <c r="I2135" s="620"/>
      <c r="J2135" s="1050">
        <f t="shared" si="82"/>
        <v>76.783000000000001</v>
      </c>
      <c r="K2135" s="127"/>
      <c r="L2135" s="1590"/>
    </row>
    <row r="2136" spans="3:12" x14ac:dyDescent="0.25">
      <c r="C2136" s="1587"/>
      <c r="D2136" s="1723" t="s">
        <v>4760</v>
      </c>
      <c r="E2136" s="1374"/>
      <c r="F2136" s="1374">
        <v>1</v>
      </c>
      <c r="G2136" s="1374" t="s">
        <v>46</v>
      </c>
      <c r="H2136" s="1589">
        <v>228.33699999999999</v>
      </c>
      <c r="I2136" s="620"/>
      <c r="J2136" s="1050">
        <f t="shared" si="82"/>
        <v>228.33699999999999</v>
      </c>
      <c r="K2136" s="127"/>
      <c r="L2136" s="1590"/>
    </row>
    <row r="2137" spans="3:12" x14ac:dyDescent="0.25">
      <c r="C2137" s="1587"/>
      <c r="D2137" s="1723" t="s">
        <v>4761</v>
      </c>
      <c r="E2137" s="1374"/>
      <c r="F2137" s="1374">
        <v>1</v>
      </c>
      <c r="G2137" s="1374" t="s">
        <v>46</v>
      </c>
      <c r="H2137" s="1589">
        <v>106.036</v>
      </c>
      <c r="I2137" s="620"/>
      <c r="J2137" s="1050">
        <f t="shared" si="82"/>
        <v>106.036</v>
      </c>
      <c r="K2137" s="127"/>
      <c r="L2137" s="1590"/>
    </row>
    <row r="2138" spans="3:12" x14ac:dyDescent="0.25">
      <c r="C2138" s="1587"/>
      <c r="D2138" s="1723" t="s">
        <v>4762</v>
      </c>
      <c r="E2138" s="1374"/>
      <c r="F2138" s="1374">
        <v>1</v>
      </c>
      <c r="G2138" s="1374" t="s">
        <v>46</v>
      </c>
      <c r="H2138" s="1589">
        <v>259.33</v>
      </c>
      <c r="I2138" s="620"/>
      <c r="J2138" s="1050">
        <f t="shared" si="82"/>
        <v>259.33</v>
      </c>
      <c r="K2138" s="127"/>
      <c r="L2138" s="1590"/>
    </row>
    <row r="2139" spans="3:12" x14ac:dyDescent="0.25">
      <c r="C2139" s="1587"/>
      <c r="D2139" s="1723" t="s">
        <v>4763</v>
      </c>
      <c r="E2139" s="1374"/>
      <c r="F2139" s="1374">
        <v>1</v>
      </c>
      <c r="G2139" s="1374" t="s">
        <v>46</v>
      </c>
      <c r="H2139" s="1589">
        <v>145.49799999999999</v>
      </c>
      <c r="I2139" s="620"/>
      <c r="J2139" s="1050">
        <f t="shared" si="82"/>
        <v>145.49799999999999</v>
      </c>
      <c r="K2139" s="127"/>
      <c r="L2139" s="1590"/>
    </row>
    <row r="2140" spans="3:12" x14ac:dyDescent="0.25">
      <c r="C2140" s="1587"/>
      <c r="D2140" s="1723" t="s">
        <v>4764</v>
      </c>
      <c r="E2140" s="1374"/>
      <c r="F2140" s="1374">
        <v>1</v>
      </c>
      <c r="G2140" s="1374" t="s">
        <v>46</v>
      </c>
      <c r="H2140" s="1589">
        <v>10.648</v>
      </c>
      <c r="I2140" s="620"/>
      <c r="J2140" s="1050">
        <f t="shared" ref="J2140:J2141" si="83">PRODUCT(F2140:I2140)</f>
        <v>10.648</v>
      </c>
      <c r="K2140" s="127"/>
      <c r="L2140" s="1590"/>
    </row>
    <row r="2141" spans="3:12" x14ac:dyDescent="0.25">
      <c r="C2141" s="1587"/>
      <c r="D2141" s="1723" t="s">
        <v>4765</v>
      </c>
      <c r="E2141" s="1374"/>
      <c r="F2141" s="1374">
        <v>1</v>
      </c>
      <c r="G2141" s="1374" t="s">
        <v>46</v>
      </c>
      <c r="H2141" s="1589">
        <v>45.536000000000001</v>
      </c>
      <c r="I2141" s="620"/>
      <c r="J2141" s="1050">
        <f t="shared" si="83"/>
        <v>45.536000000000001</v>
      </c>
      <c r="K2141" s="127"/>
      <c r="L2141" s="1590"/>
    </row>
    <row r="2142" spans="3:12" x14ac:dyDescent="0.25">
      <c r="C2142" s="1587"/>
      <c r="D2142" s="1723"/>
      <c r="E2142" s="1374"/>
      <c r="F2142" s="1374"/>
      <c r="G2142" s="1374"/>
      <c r="H2142" s="1589"/>
      <c r="I2142" s="620"/>
      <c r="J2142" s="1050"/>
      <c r="K2142" s="127"/>
      <c r="L2142" s="1590"/>
    </row>
    <row r="2143" spans="3:12" x14ac:dyDescent="0.25">
      <c r="C2143" s="746" t="str">
        <f>RESUMEN!C106</f>
        <v>03.04.02.05.02</v>
      </c>
      <c r="D2143" s="1911" t="str">
        <f>RESUMEN!D106</f>
        <v xml:space="preserve">        RAMPA - ACABADO CON CEMENTO SEMI PULIDO Y BRUÑADO @ 0.10m</v>
      </c>
      <c r="E2143" s="1912"/>
      <c r="F2143" s="1912"/>
      <c r="G2143" s="1912"/>
      <c r="H2143" s="1912"/>
      <c r="I2143" s="1912"/>
      <c r="J2143" s="1912"/>
      <c r="K2143" s="1912"/>
      <c r="L2143" s="1913"/>
    </row>
    <row r="2144" spans="3:12" x14ac:dyDescent="0.25">
      <c r="C2144" s="684" t="s">
        <v>1</v>
      </c>
      <c r="D2144" s="1008" t="s">
        <v>2</v>
      </c>
      <c r="E2144" s="691" t="s">
        <v>208</v>
      </c>
      <c r="F2144" s="691" t="s">
        <v>45</v>
      </c>
      <c r="G2144" s="713" t="s">
        <v>52</v>
      </c>
      <c r="H2144" s="713" t="s">
        <v>47</v>
      </c>
      <c r="I2144" s="713" t="s">
        <v>48</v>
      </c>
      <c r="J2144" s="460" t="s">
        <v>49</v>
      </c>
      <c r="K2144" s="93" t="s">
        <v>50</v>
      </c>
      <c r="L2144" s="721" t="s">
        <v>3</v>
      </c>
    </row>
    <row r="2145" spans="3:12" x14ac:dyDescent="0.25">
      <c r="C2145" s="729"/>
      <c r="D2145" s="730"/>
      <c r="E2145" s="1009"/>
      <c r="F2145" s="865"/>
      <c r="G2145" s="1499"/>
      <c r="H2145" s="1499"/>
      <c r="I2145" s="717"/>
      <c r="J2145" s="1010"/>
      <c r="K2145" s="145">
        <f>SUM(J2149:J2164)</f>
        <v>185.81799999999998</v>
      </c>
      <c r="L2145" s="918" t="s">
        <v>6</v>
      </c>
    </row>
    <row r="2146" spans="3:12" x14ac:dyDescent="0.25">
      <c r="C2146" s="1587"/>
      <c r="D2146" s="1723"/>
      <c r="E2146" s="1374"/>
      <c r="F2146" s="1374"/>
      <c r="G2146" s="1374"/>
      <c r="H2146" s="1589"/>
      <c r="I2146" s="620"/>
      <c r="J2146" s="517"/>
      <c r="K2146" s="127"/>
      <c r="L2146" s="1590"/>
    </row>
    <row r="2147" spans="3:12" x14ac:dyDescent="0.25">
      <c r="C2147" s="1587"/>
      <c r="D2147" s="1714" t="s">
        <v>169</v>
      </c>
      <c r="E2147" s="1374"/>
      <c r="F2147" s="1374"/>
      <c r="G2147" s="1588"/>
      <c r="H2147" s="1589"/>
      <c r="I2147" s="620"/>
      <c r="J2147" s="517"/>
      <c r="K2147" s="127"/>
      <c r="L2147" s="1590"/>
    </row>
    <row r="2148" spans="3:12" x14ac:dyDescent="0.25">
      <c r="C2148" s="1587"/>
      <c r="D2148" s="1722"/>
      <c r="E2148" s="1374"/>
      <c r="F2148" s="1374"/>
      <c r="G2148" s="1588"/>
      <c r="H2148" s="1589"/>
      <c r="I2148" s="620"/>
      <c r="J2148" s="517"/>
      <c r="K2148" s="127"/>
      <c r="L2148" s="1590"/>
    </row>
    <row r="2149" spans="3:12" x14ac:dyDescent="0.25">
      <c r="C2149" s="1587"/>
      <c r="D2149" s="1712" t="s">
        <v>4245</v>
      </c>
      <c r="E2149" s="1374"/>
      <c r="F2149" s="1374"/>
      <c r="G2149" s="1588"/>
      <c r="H2149" s="1589"/>
      <c r="I2149" s="620"/>
      <c r="J2149" s="517"/>
      <c r="K2149" s="127"/>
      <c r="L2149" s="1590"/>
    </row>
    <row r="2150" spans="3:12" x14ac:dyDescent="0.25">
      <c r="C2150" s="1587"/>
      <c r="D2150" s="1723" t="s">
        <v>4766</v>
      </c>
      <c r="E2150" s="1374"/>
      <c r="F2150" s="1374">
        <v>1</v>
      </c>
      <c r="G2150" s="1374">
        <v>28.3</v>
      </c>
      <c r="H2150" s="1589"/>
      <c r="I2150" s="620">
        <v>3.4</v>
      </c>
      <c r="J2150" s="1050">
        <f>PRODUCT(F2150:I2150)</f>
        <v>96.22</v>
      </c>
      <c r="K2150" s="127"/>
      <c r="L2150" s="1590"/>
    </row>
    <row r="2151" spans="3:12" x14ac:dyDescent="0.25">
      <c r="C2151" s="1587"/>
      <c r="D2151" s="1723" t="s">
        <v>4767</v>
      </c>
      <c r="E2151" s="1374"/>
      <c r="F2151" s="1374">
        <v>1</v>
      </c>
      <c r="G2151" s="1374">
        <v>3</v>
      </c>
      <c r="H2151" s="1589"/>
      <c r="I2151" s="620">
        <v>1.5</v>
      </c>
      <c r="J2151" s="1050">
        <f t="shared" ref="J2151:J2154" si="84">PRODUCT(F2151:I2151)</f>
        <v>4.5</v>
      </c>
      <c r="K2151" s="127"/>
      <c r="L2151" s="1590"/>
    </row>
    <row r="2152" spans="3:12" x14ac:dyDescent="0.25">
      <c r="C2152" s="1587"/>
      <c r="D2152" s="1723" t="s">
        <v>4768</v>
      </c>
      <c r="E2152" s="1374"/>
      <c r="F2152" s="1374">
        <v>1</v>
      </c>
      <c r="G2152" s="1374">
        <v>8.4</v>
      </c>
      <c r="H2152" s="1589"/>
      <c r="I2152" s="620">
        <v>1.5</v>
      </c>
      <c r="J2152" s="1050">
        <f t="shared" si="84"/>
        <v>12.600000000000001</v>
      </c>
      <c r="K2152" s="127"/>
      <c r="L2152" s="1590"/>
    </row>
    <row r="2153" spans="3:12" x14ac:dyDescent="0.25">
      <c r="C2153" s="1591"/>
      <c r="D2153" s="1723" t="s">
        <v>4769</v>
      </c>
      <c r="E2153" s="1374"/>
      <c r="F2153" s="1374">
        <v>3</v>
      </c>
      <c r="G2153" s="1374">
        <v>1.25</v>
      </c>
      <c r="H2153" s="1589"/>
      <c r="I2153" s="620">
        <v>1.2</v>
      </c>
      <c r="J2153" s="1050">
        <f t="shared" si="84"/>
        <v>4.5</v>
      </c>
      <c r="K2153" s="107"/>
      <c r="L2153" s="1016"/>
    </row>
    <row r="2154" spans="3:12" x14ac:dyDescent="0.25">
      <c r="C2154" s="1587"/>
      <c r="D2154" s="1723" t="s">
        <v>4770</v>
      </c>
      <c r="E2154" s="1374"/>
      <c r="F2154" s="1374">
        <v>2</v>
      </c>
      <c r="G2154" s="1374">
        <v>4.2</v>
      </c>
      <c r="H2154" s="1589"/>
      <c r="I2154" s="620">
        <v>1.5</v>
      </c>
      <c r="J2154" s="1050">
        <f t="shared" si="84"/>
        <v>12.600000000000001</v>
      </c>
      <c r="K2154" s="127"/>
      <c r="L2154" s="1590"/>
    </row>
    <row r="2155" spans="3:12" x14ac:dyDescent="0.25">
      <c r="C2155" s="1587"/>
      <c r="D2155" s="1723" t="s">
        <v>4771</v>
      </c>
      <c r="E2155" s="1374"/>
      <c r="F2155" s="1374">
        <v>2</v>
      </c>
      <c r="G2155" s="1374">
        <v>3.9</v>
      </c>
      <c r="H2155" s="1589"/>
      <c r="I2155" s="620">
        <v>1.5</v>
      </c>
      <c r="J2155" s="1050">
        <f t="shared" ref="J2155:J2164" si="85">PRODUCT(F2155:I2155)</f>
        <v>11.7</v>
      </c>
      <c r="K2155" s="127"/>
      <c r="L2155" s="1590"/>
    </row>
    <row r="2156" spans="3:12" x14ac:dyDescent="0.25">
      <c r="C2156" s="1587"/>
      <c r="D2156" s="1714" t="s">
        <v>169</v>
      </c>
      <c r="E2156" s="1374"/>
      <c r="F2156" s="1374"/>
      <c r="G2156" s="1588"/>
      <c r="H2156" s="1589"/>
      <c r="I2156" s="620"/>
      <c r="J2156" s="517"/>
      <c r="K2156" s="127"/>
      <c r="L2156" s="1590"/>
    </row>
    <row r="2157" spans="3:12" x14ac:dyDescent="0.25">
      <c r="C2157" s="1587"/>
      <c r="D2157" s="1722"/>
      <c r="E2157" s="1374"/>
      <c r="F2157" s="1374"/>
      <c r="G2157" s="1588"/>
      <c r="H2157" s="1589"/>
      <c r="I2157" s="620"/>
      <c r="J2157" s="517"/>
      <c r="K2157" s="127"/>
      <c r="L2157" s="1590"/>
    </row>
    <row r="2158" spans="3:12" x14ac:dyDescent="0.25">
      <c r="C2158" s="1587"/>
      <c r="D2158" s="1712" t="s">
        <v>4247</v>
      </c>
      <c r="E2158" s="1374"/>
      <c r="F2158" s="1374"/>
      <c r="G2158" s="1588"/>
      <c r="H2158" s="1589"/>
      <c r="I2158" s="620"/>
      <c r="J2158" s="517"/>
      <c r="K2158" s="127"/>
      <c r="L2158" s="1590"/>
    </row>
    <row r="2159" spans="3:12" x14ac:dyDescent="0.25">
      <c r="C2159" s="1587"/>
      <c r="D2159" s="1723" t="s">
        <v>4772</v>
      </c>
      <c r="E2159" s="1374"/>
      <c r="F2159" s="1374">
        <v>1</v>
      </c>
      <c r="G2159" s="1374">
        <v>12.61</v>
      </c>
      <c r="H2159" s="1589"/>
      <c r="I2159" s="620">
        <v>1.8</v>
      </c>
      <c r="J2159" s="1050">
        <f t="shared" si="85"/>
        <v>22.698</v>
      </c>
      <c r="K2159" s="127"/>
      <c r="L2159" s="1590"/>
    </row>
    <row r="2160" spans="3:12" x14ac:dyDescent="0.25">
      <c r="C2160" s="1587"/>
      <c r="D2160" s="1714" t="s">
        <v>169</v>
      </c>
      <c r="E2160" s="1374"/>
      <c r="F2160" s="1374"/>
      <c r="G2160" s="1588"/>
      <c r="H2160" s="1589"/>
      <c r="I2160" s="620"/>
      <c r="J2160" s="517"/>
      <c r="K2160" s="127"/>
      <c r="L2160" s="1590"/>
    </row>
    <row r="2161" spans="3:12" x14ac:dyDescent="0.25">
      <c r="C2161" s="1587"/>
      <c r="D2161" s="1722"/>
      <c r="E2161" s="1374"/>
      <c r="F2161" s="1374"/>
      <c r="G2161" s="1588"/>
      <c r="H2161" s="1589"/>
      <c r="I2161" s="620"/>
      <c r="J2161" s="517"/>
      <c r="K2161" s="127"/>
      <c r="L2161" s="1590"/>
    </row>
    <row r="2162" spans="3:12" x14ac:dyDescent="0.25">
      <c r="C2162" s="1587"/>
      <c r="D2162" s="1712" t="s">
        <v>4248</v>
      </c>
      <c r="E2162" s="1374"/>
      <c r="F2162" s="1374"/>
      <c r="G2162" s="1588"/>
      <c r="H2162" s="1589"/>
      <c r="I2162" s="620"/>
      <c r="J2162" s="517"/>
      <c r="K2162" s="127"/>
      <c r="L2162" s="1590"/>
    </row>
    <row r="2163" spans="3:12" x14ac:dyDescent="0.25">
      <c r="C2163" s="1587"/>
      <c r="D2163" s="1723" t="s">
        <v>4753</v>
      </c>
      <c r="E2163" s="1374"/>
      <c r="F2163" s="1374">
        <v>1</v>
      </c>
      <c r="G2163" s="1374">
        <v>12</v>
      </c>
      <c r="H2163" s="1589"/>
      <c r="I2163" s="620">
        <v>1.5</v>
      </c>
      <c r="J2163" s="1050">
        <f t="shared" ref="J2163" si="86">PRODUCT(F2163:I2163)</f>
        <v>18</v>
      </c>
      <c r="K2163" s="127"/>
      <c r="L2163" s="1590"/>
    </row>
    <row r="2164" spans="3:12" x14ac:dyDescent="0.25">
      <c r="C2164" s="1587"/>
      <c r="D2164" s="1723" t="s">
        <v>4773</v>
      </c>
      <c r="E2164" s="1374"/>
      <c r="F2164" s="1374">
        <v>1</v>
      </c>
      <c r="G2164" s="1374">
        <v>2</v>
      </c>
      <c r="H2164" s="1589"/>
      <c r="I2164" s="620">
        <v>1.5</v>
      </c>
      <c r="J2164" s="1050">
        <f t="shared" si="85"/>
        <v>3</v>
      </c>
      <c r="K2164" s="127"/>
      <c r="L2164" s="1590"/>
    </row>
    <row r="2165" spans="3:12" x14ac:dyDescent="0.3">
      <c r="C2165" s="1587"/>
      <c r="D2165" s="745"/>
      <c r="E2165" s="1374"/>
      <c r="F2165" s="737"/>
      <c r="G2165" s="1735"/>
      <c r="H2165" s="1024"/>
      <c r="I2165" s="1025"/>
      <c r="J2165" s="1050"/>
      <c r="K2165" s="127"/>
      <c r="L2165" s="1590"/>
    </row>
  </sheetData>
  <mergeCells count="51">
    <mergeCell ref="D1793:L1793"/>
    <mergeCell ref="D1481:L1481"/>
    <mergeCell ref="D830:L830"/>
    <mergeCell ref="D831:L831"/>
    <mergeCell ref="D838:L838"/>
    <mergeCell ref="D1347:L1347"/>
    <mergeCell ref="D1663:L1663"/>
    <mergeCell ref="D1780:L1780"/>
    <mergeCell ref="D1383:L1383"/>
    <mergeCell ref="D1348:L1348"/>
    <mergeCell ref="C1364:L1364"/>
    <mergeCell ref="D1365:L1365"/>
    <mergeCell ref="D1612:L1612"/>
    <mergeCell ref="C1372:L1372"/>
    <mergeCell ref="D1555:L1555"/>
    <mergeCell ref="D1568:L1568"/>
    <mergeCell ref="D1662:L1662"/>
    <mergeCell ref="D1373:L1373"/>
    <mergeCell ref="D1394:L1394"/>
    <mergeCell ref="D1465:L1465"/>
    <mergeCell ref="D536:L536"/>
    <mergeCell ref="D692:L692"/>
    <mergeCell ref="D828:L828"/>
    <mergeCell ref="D12:L12"/>
    <mergeCell ref="C829:L829"/>
    <mergeCell ref="D522:L522"/>
    <mergeCell ref="C3:L3"/>
    <mergeCell ref="C4:L4"/>
    <mergeCell ref="C5:L5"/>
    <mergeCell ref="D6:L6"/>
    <mergeCell ref="F7:I7"/>
    <mergeCell ref="J7:L7"/>
    <mergeCell ref="F8:I8"/>
    <mergeCell ref="J8:L8"/>
    <mergeCell ref="C9:L9"/>
    <mergeCell ref="D10:L10"/>
    <mergeCell ref="D11:L11"/>
    <mergeCell ref="D2143:L2143"/>
    <mergeCell ref="D1948:L1948"/>
    <mergeCell ref="D1860:L1860"/>
    <mergeCell ref="D1841:L1841"/>
    <mergeCell ref="D1801:L1801"/>
    <mergeCell ref="D2091:L2091"/>
    <mergeCell ref="D2062:L2062"/>
    <mergeCell ref="D1866:L1866"/>
    <mergeCell ref="D1867:L1867"/>
    <mergeCell ref="D2090:L2090"/>
    <mergeCell ref="D1851:L1851"/>
    <mergeCell ref="D1831:L1831"/>
    <mergeCell ref="D1809:L1809"/>
    <mergeCell ref="D1818:L1818"/>
  </mergeCells>
  <phoneticPr fontId="72" type="noConversion"/>
  <printOptions horizontalCentered="1"/>
  <pageMargins left="0.78740157480314965" right="0.59055118110236227" top="0.59055118110236227" bottom="1.1811023622047245" header="0" footer="0.27559055118110237"/>
  <pageSetup paperSize="9" scale="66" fitToHeight="0" orientation="portrait" r:id="rId1"/>
  <headerFooter>
    <oddFooter>&amp;C&amp;P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C1:L4848"/>
  <sheetViews>
    <sheetView view="pageBreakPreview" zoomScaleNormal="100" zoomScaleSheetLayoutView="100" workbookViewId="0">
      <selection activeCell="D11" sqref="D11:K11"/>
    </sheetView>
  </sheetViews>
  <sheetFormatPr baseColWidth="10" defaultColWidth="11.44140625" defaultRowHeight="13.8" x14ac:dyDescent="0.25"/>
  <cols>
    <col min="1" max="1" width="1.44140625" style="84" customWidth="1"/>
    <col min="2" max="2" width="1.5546875" style="84" customWidth="1"/>
    <col min="3" max="3" width="9.88671875" style="512" customWidth="1"/>
    <col min="4" max="4" width="38.44140625" style="84" customWidth="1"/>
    <col min="5" max="5" width="9" style="512" customWidth="1"/>
    <col min="6" max="6" width="7.109375" style="105" customWidth="1"/>
    <col min="7" max="7" width="7.109375" style="105" bestFit="1" customWidth="1"/>
    <col min="8" max="8" width="6.109375" style="87" customWidth="1"/>
    <col min="9" max="9" width="7.44140625" style="515" customWidth="1"/>
    <col min="10" max="10" width="10.44140625" style="126" customWidth="1"/>
    <col min="11" max="11" width="5.88671875" style="512" bestFit="1" customWidth="1"/>
    <col min="12" max="12" width="1.109375" style="84" customWidth="1"/>
    <col min="13" max="16384" width="11.44140625" style="84"/>
  </cols>
  <sheetData>
    <row r="1" spans="3:11" ht="14.4" thickBot="1" x14ac:dyDescent="0.3"/>
    <row r="2" spans="3:11" x14ac:dyDescent="0.25">
      <c r="C2" s="1922"/>
      <c r="D2" s="1923"/>
      <c r="E2" s="1923"/>
      <c r="F2" s="1923"/>
      <c r="G2" s="1923"/>
      <c r="H2" s="1923"/>
      <c r="I2" s="1923"/>
      <c r="J2" s="1923"/>
      <c r="K2" s="1924"/>
    </row>
    <row r="3" spans="3:11" ht="15.6" x14ac:dyDescent="0.25">
      <c r="C3" s="1925" t="s">
        <v>44</v>
      </c>
      <c r="D3" s="1959"/>
      <c r="E3" s="1959"/>
      <c r="F3" s="1959"/>
      <c r="G3" s="1959"/>
      <c r="H3" s="1959"/>
      <c r="I3" s="1959"/>
      <c r="J3" s="1959"/>
      <c r="K3" s="1927"/>
    </row>
    <row r="4" spans="3:11" x14ac:dyDescent="0.25">
      <c r="C4" s="1928"/>
      <c r="D4" s="1960"/>
      <c r="E4" s="1960"/>
      <c r="F4" s="1960"/>
      <c r="G4" s="1960"/>
      <c r="H4" s="1960"/>
      <c r="I4" s="1960"/>
      <c r="J4" s="1960"/>
      <c r="K4" s="1930"/>
    </row>
    <row r="5" spans="3:11" ht="26.25" customHeight="1" x14ac:dyDescent="0.25">
      <c r="C5" s="19" t="str">
        <f>[38]RESUMEN!C4</f>
        <v>PROYECTO :</v>
      </c>
      <c r="D5" s="1961" t="str">
        <f>RESUMEN!$D$3</f>
        <v>"RECONSTRUCCION DEL HOSPITAL SAUL GARRIDO ROSILLO  II-1, DISTRITO DE TUMBES, PROVINCIA DE TUMBES, DEPARTAMENTO DE TUMBES"</v>
      </c>
      <c r="E5" s="1961"/>
      <c r="F5" s="1961"/>
      <c r="G5" s="1961"/>
      <c r="H5" s="1961"/>
      <c r="I5" s="1961"/>
      <c r="J5" s="1961"/>
      <c r="K5" s="1962"/>
    </row>
    <row r="6" spans="3:11" x14ac:dyDescent="0.25">
      <c r="C6" s="19" t="str">
        <f>[38]RESUMEN!C5</f>
        <v>ENTIDAD:</v>
      </c>
      <c r="D6" s="162"/>
      <c r="E6" s="1963" t="str">
        <f>[38]RESUMEN!E5</f>
        <v>DEPART:</v>
      </c>
      <c r="F6" s="1963"/>
      <c r="G6" s="1963"/>
      <c r="H6" s="1963"/>
      <c r="I6" s="1964" t="s">
        <v>2296</v>
      </c>
      <c r="J6" s="1964"/>
      <c r="K6" s="1935"/>
    </row>
    <row r="7" spans="3:11" x14ac:dyDescent="0.25">
      <c r="C7" s="19" t="str">
        <f>[38]RESUMEN!C6</f>
        <v>FECHA:</v>
      </c>
      <c r="D7" s="336">
        <v>44714</v>
      </c>
      <c r="E7" s="1933" t="str">
        <f>[38]RESUMEN!E6</f>
        <v>PROV:</v>
      </c>
      <c r="F7" s="1933"/>
      <c r="G7" s="1933"/>
      <c r="H7" s="1933"/>
      <c r="I7" s="1934" t="s">
        <v>2296</v>
      </c>
      <c r="J7" s="1934"/>
      <c r="K7" s="1935"/>
    </row>
    <row r="8" spans="3:11" ht="14.4" thickBot="1" x14ac:dyDescent="0.3">
      <c r="C8" s="339"/>
      <c r="D8" s="60"/>
      <c r="E8" s="60"/>
      <c r="F8" s="60"/>
      <c r="G8" s="60"/>
      <c r="H8" s="60"/>
      <c r="I8" s="60"/>
      <c r="J8" s="60"/>
      <c r="K8" s="340"/>
    </row>
    <row r="9" spans="3:11" ht="15" customHeight="1" x14ac:dyDescent="0.25">
      <c r="C9" s="190" t="str">
        <f>[38]RESUMEN!C10</f>
        <v>03.01</v>
      </c>
      <c r="D9" s="1965" t="str">
        <f>[38]RESUMEN!D10</f>
        <v>MUROS Y TABIQUES</v>
      </c>
      <c r="E9" s="1966"/>
      <c r="F9" s="1966"/>
      <c r="G9" s="1966"/>
      <c r="H9" s="1966"/>
      <c r="I9" s="1966"/>
      <c r="J9" s="1966"/>
      <c r="K9" s="1967"/>
    </row>
    <row r="10" spans="3:11" x14ac:dyDescent="0.25">
      <c r="C10" s="341" t="str">
        <f>[38]RESUMEN!C11</f>
        <v>03.01.01</v>
      </c>
      <c r="D10" s="1968" t="str">
        <f>[38]RESUMEN!D11</f>
        <v xml:space="preserve">    MUROS DE ALBAÑILERIA</v>
      </c>
      <c r="E10" s="1969"/>
      <c r="F10" s="1969"/>
      <c r="G10" s="1969"/>
      <c r="H10" s="1969"/>
      <c r="I10" s="1969"/>
      <c r="J10" s="1969"/>
      <c r="K10" s="1970"/>
    </row>
    <row r="11" spans="3:11" ht="12.75" customHeight="1" x14ac:dyDescent="0.25">
      <c r="C11" s="178" t="str">
        <f>RESUMEN!C12</f>
        <v>03.01.01.01</v>
      </c>
      <c r="D11" s="1971" t="str">
        <f>RESUMEN!D12</f>
        <v>MURO DE SOGA LADRILLO SILICO CALCAREO P-12</v>
      </c>
      <c r="E11" s="1972"/>
      <c r="F11" s="1972"/>
      <c r="G11" s="1972"/>
      <c r="H11" s="1972"/>
      <c r="I11" s="1972"/>
      <c r="J11" s="1972"/>
      <c r="K11" s="1973"/>
    </row>
    <row r="12" spans="3:11" x14ac:dyDescent="0.25">
      <c r="C12" s="342" t="s">
        <v>1</v>
      </c>
      <c r="D12" s="163" t="s">
        <v>2</v>
      </c>
      <c r="E12" s="163" t="s">
        <v>58</v>
      </c>
      <c r="F12" s="164" t="s">
        <v>52</v>
      </c>
      <c r="G12" s="164" t="s">
        <v>47</v>
      </c>
      <c r="H12" s="164" t="s">
        <v>48</v>
      </c>
      <c r="I12" s="516" t="s">
        <v>49</v>
      </c>
      <c r="J12" s="150" t="s">
        <v>50</v>
      </c>
      <c r="K12" s="165" t="s">
        <v>3</v>
      </c>
    </row>
    <row r="13" spans="3:11" ht="12.75" customHeight="1" x14ac:dyDescent="0.25">
      <c r="C13" s="178"/>
      <c r="D13" s="191"/>
      <c r="E13" s="514"/>
      <c r="F13" s="442"/>
      <c r="G13" s="442"/>
      <c r="H13" s="442"/>
      <c r="I13" s="460"/>
      <c r="J13" s="21">
        <f>+SUM(I15:I3943)</f>
        <v>17020.663000000037</v>
      </c>
      <c r="K13" s="440" t="str">
        <f>RESUMEN!$E$12</f>
        <v>m2</v>
      </c>
    </row>
    <row r="14" spans="3:11" x14ac:dyDescent="0.3">
      <c r="C14" s="29"/>
      <c r="D14" s="124"/>
      <c r="E14" s="431"/>
      <c r="F14" s="110"/>
      <c r="G14" s="110"/>
      <c r="H14" s="98"/>
      <c r="I14" s="517"/>
      <c r="J14" s="100"/>
      <c r="K14" s="30"/>
    </row>
    <row r="15" spans="3:11" x14ac:dyDescent="0.3">
      <c r="C15" s="29"/>
      <c r="D15" s="434" t="s">
        <v>924</v>
      </c>
      <c r="E15" s="431"/>
      <c r="F15" s="110"/>
      <c r="G15" s="110"/>
      <c r="H15" s="98"/>
      <c r="I15" s="458">
        <f>PRODUCT(E15:G15)</f>
        <v>0</v>
      </c>
      <c r="J15" s="100"/>
      <c r="K15" s="30"/>
    </row>
    <row r="16" spans="3:11" x14ac:dyDescent="0.25">
      <c r="C16" s="29"/>
      <c r="D16" s="518" t="s">
        <v>812</v>
      </c>
      <c r="E16" s="444"/>
      <c r="F16" s="443"/>
      <c r="G16" s="444"/>
      <c r="H16" s="98"/>
      <c r="I16" s="458">
        <f>PRODUCT(E16:G16)</f>
        <v>0</v>
      </c>
      <c r="J16" s="100"/>
      <c r="K16" s="30"/>
    </row>
    <row r="17" spans="3:12" ht="12" customHeight="1" x14ac:dyDescent="0.3">
      <c r="C17" s="29" t="s">
        <v>853</v>
      </c>
      <c r="D17" s="117" t="s">
        <v>852</v>
      </c>
      <c r="E17" s="444">
        <v>1</v>
      </c>
      <c r="F17" s="443">
        <v>8.6</v>
      </c>
      <c r="G17" s="444">
        <v>1.95</v>
      </c>
      <c r="H17" s="98"/>
      <c r="I17" s="458">
        <f>PRODUCT(E17:G17)</f>
        <v>16.77</v>
      </c>
      <c r="J17" s="100"/>
      <c r="K17" s="31"/>
      <c r="L17" s="28"/>
    </row>
    <row r="18" spans="3:12" ht="12" customHeight="1" x14ac:dyDescent="0.3">
      <c r="C18" s="29"/>
      <c r="D18" s="117" t="s">
        <v>759</v>
      </c>
      <c r="E18" s="444">
        <v>-1</v>
      </c>
      <c r="F18" s="443">
        <v>0.9</v>
      </c>
      <c r="G18" s="444">
        <v>2.1</v>
      </c>
      <c r="H18" s="98"/>
      <c r="I18" s="458">
        <f t="shared" ref="I18:I28" si="0">PRODUCT(E18:G18)</f>
        <v>-1.8900000000000001</v>
      </c>
      <c r="J18" s="100"/>
      <c r="K18" s="31"/>
      <c r="L18" s="28"/>
    </row>
    <row r="19" spans="3:12" ht="12" customHeight="1" x14ac:dyDescent="0.3">
      <c r="C19" s="29"/>
      <c r="D19" s="434" t="s">
        <v>925</v>
      </c>
      <c r="E19" s="444"/>
      <c r="F19" s="443"/>
      <c r="G19" s="444"/>
      <c r="H19" s="98"/>
      <c r="I19" s="458"/>
      <c r="J19" s="100"/>
      <c r="K19" s="31"/>
      <c r="L19" s="88"/>
    </row>
    <row r="20" spans="3:12" x14ac:dyDescent="0.25">
      <c r="C20" s="29"/>
      <c r="D20" s="518" t="s">
        <v>761</v>
      </c>
      <c r="E20" s="444"/>
      <c r="F20" s="443"/>
      <c r="G20" s="444"/>
      <c r="H20" s="98"/>
      <c r="I20" s="458">
        <f t="shared" si="0"/>
        <v>0</v>
      </c>
      <c r="J20" s="100"/>
      <c r="K20" s="30"/>
    </row>
    <row r="21" spans="3:12" ht="12" customHeight="1" x14ac:dyDescent="0.3">
      <c r="C21" s="29" t="s">
        <v>855</v>
      </c>
      <c r="D21" s="117" t="s">
        <v>854</v>
      </c>
      <c r="E21" s="444"/>
      <c r="F21" s="443"/>
      <c r="G21" s="444"/>
      <c r="H21" s="98"/>
      <c r="I21" s="458"/>
      <c r="J21" s="100"/>
      <c r="K21" s="31"/>
      <c r="L21" s="28"/>
    </row>
    <row r="22" spans="3:12" ht="12" customHeight="1" x14ac:dyDescent="0.3">
      <c r="C22" s="29"/>
      <c r="D22" s="117" t="s">
        <v>856</v>
      </c>
      <c r="E22" s="444">
        <v>1</v>
      </c>
      <c r="F22" s="443">
        <v>3.7</v>
      </c>
      <c r="G22" s="444">
        <v>3.67</v>
      </c>
      <c r="H22" s="98"/>
      <c r="I22" s="458">
        <f t="shared" si="0"/>
        <v>13.579000000000001</v>
      </c>
      <c r="J22" s="100"/>
      <c r="K22" s="31"/>
      <c r="L22" s="28"/>
    </row>
    <row r="23" spans="3:12" ht="12" customHeight="1" x14ac:dyDescent="0.3">
      <c r="C23" s="29"/>
      <c r="D23" s="117" t="s">
        <v>857</v>
      </c>
      <c r="E23" s="444">
        <v>1</v>
      </c>
      <c r="F23" s="443">
        <v>4.55</v>
      </c>
      <c r="G23" s="444">
        <v>3.15</v>
      </c>
      <c r="H23" s="98"/>
      <c r="I23" s="458">
        <f t="shared" si="0"/>
        <v>14.3325</v>
      </c>
      <c r="J23" s="100"/>
      <c r="K23" s="31"/>
      <c r="L23" s="28"/>
    </row>
    <row r="24" spans="3:12" ht="12" customHeight="1" x14ac:dyDescent="0.3">
      <c r="C24" s="29"/>
      <c r="D24" s="117"/>
      <c r="E24" s="444">
        <v>1</v>
      </c>
      <c r="F24" s="443">
        <v>1.75</v>
      </c>
      <c r="G24" s="444">
        <v>4.17</v>
      </c>
      <c r="H24" s="98"/>
      <c r="I24" s="458">
        <f t="shared" si="0"/>
        <v>7.2974999999999994</v>
      </c>
      <c r="J24" s="100"/>
      <c r="K24" s="31"/>
      <c r="L24" s="28"/>
    </row>
    <row r="25" spans="3:12" ht="12" customHeight="1" x14ac:dyDescent="0.3">
      <c r="C25" s="29"/>
      <c r="D25" s="117" t="s">
        <v>858</v>
      </c>
      <c r="E25" s="444">
        <v>1</v>
      </c>
      <c r="F25" s="443">
        <v>2.0499999999999998</v>
      </c>
      <c r="G25" s="444">
        <v>3.67</v>
      </c>
      <c r="H25" s="98"/>
      <c r="I25" s="458">
        <f t="shared" si="0"/>
        <v>7.5234999999999994</v>
      </c>
      <c r="J25" s="100"/>
      <c r="K25" s="31"/>
      <c r="L25" s="28"/>
    </row>
    <row r="26" spans="3:12" ht="12" customHeight="1" x14ac:dyDescent="0.3">
      <c r="C26" s="29"/>
      <c r="D26" s="117" t="s">
        <v>859</v>
      </c>
      <c r="E26" s="444">
        <v>-1</v>
      </c>
      <c r="F26" s="443">
        <v>2</v>
      </c>
      <c r="G26" s="444">
        <v>2.6</v>
      </c>
      <c r="H26" s="98"/>
      <c r="I26" s="458">
        <f t="shared" si="0"/>
        <v>-5.2</v>
      </c>
      <c r="J26" s="100"/>
      <c r="K26" s="31"/>
      <c r="L26" s="28"/>
    </row>
    <row r="27" spans="3:12" ht="12" customHeight="1" x14ac:dyDescent="0.3">
      <c r="C27" s="29"/>
      <c r="D27" s="117" t="s">
        <v>346</v>
      </c>
      <c r="E27" s="444">
        <v>-1</v>
      </c>
      <c r="F27" s="443">
        <v>1.5</v>
      </c>
      <c r="G27" s="444">
        <v>1.4</v>
      </c>
      <c r="H27" s="98"/>
      <c r="I27" s="458">
        <f t="shared" si="0"/>
        <v>-2.0999999999999996</v>
      </c>
      <c r="J27" s="100"/>
      <c r="K27" s="31"/>
      <c r="L27" s="28"/>
    </row>
    <row r="28" spans="3:12" ht="12" customHeight="1" x14ac:dyDescent="0.3">
      <c r="C28" s="29"/>
      <c r="D28" s="117" t="s">
        <v>1367</v>
      </c>
      <c r="E28" s="444">
        <v>-5</v>
      </c>
      <c r="F28" s="443">
        <v>0.25</v>
      </c>
      <c r="G28" s="443">
        <v>3.67</v>
      </c>
      <c r="H28" s="98"/>
      <c r="I28" s="458">
        <f t="shared" si="0"/>
        <v>-4.5875000000000004</v>
      </c>
      <c r="J28" s="100"/>
      <c r="K28" s="31"/>
      <c r="L28" s="28"/>
    </row>
    <row r="29" spans="3:12" ht="12" customHeight="1" x14ac:dyDescent="0.3">
      <c r="C29" s="29"/>
      <c r="D29" s="117" t="s">
        <v>1367</v>
      </c>
      <c r="E29" s="444">
        <v>-1</v>
      </c>
      <c r="F29" s="443">
        <v>0.45</v>
      </c>
      <c r="G29" s="443">
        <v>3.67</v>
      </c>
      <c r="H29" s="98"/>
      <c r="I29" s="458">
        <f>PRODUCT(E29:G29)</f>
        <v>-1.6515</v>
      </c>
      <c r="J29" s="100"/>
      <c r="K29" s="31"/>
      <c r="L29" s="28"/>
    </row>
    <row r="30" spans="3:12" ht="12" customHeight="1" x14ac:dyDescent="0.3">
      <c r="C30" s="29" t="s">
        <v>860</v>
      </c>
      <c r="D30" s="117" t="s">
        <v>828</v>
      </c>
      <c r="E30" s="444"/>
      <c r="F30" s="443"/>
      <c r="G30" s="444"/>
      <c r="H30" s="98"/>
      <c r="I30" s="458"/>
      <c r="J30" s="100"/>
      <c r="K30" s="31"/>
      <c r="L30" s="28"/>
    </row>
    <row r="31" spans="3:12" ht="12" customHeight="1" x14ac:dyDescent="0.3">
      <c r="C31" s="29"/>
      <c r="D31" s="117" t="s">
        <v>856</v>
      </c>
      <c r="E31" s="444">
        <v>1</v>
      </c>
      <c r="F31" s="443">
        <v>2.2999999999999998</v>
      </c>
      <c r="G31" s="444">
        <v>3.67</v>
      </c>
      <c r="H31" s="98"/>
      <c r="I31" s="458">
        <f t="shared" ref="I31:I39" si="1">PRODUCT(E31:G31)</f>
        <v>8.4409999999999989</v>
      </c>
      <c r="J31" s="100"/>
      <c r="K31" s="31"/>
      <c r="L31" s="28"/>
    </row>
    <row r="32" spans="3:12" ht="12" customHeight="1" x14ac:dyDescent="0.3">
      <c r="C32" s="29"/>
      <c r="D32" s="117" t="s">
        <v>857</v>
      </c>
      <c r="E32" s="444">
        <v>1</v>
      </c>
      <c r="F32" s="443">
        <v>2.2999999999999998</v>
      </c>
      <c r="G32" s="444">
        <v>4.17</v>
      </c>
      <c r="H32" s="98"/>
      <c r="I32" s="458">
        <f t="shared" si="1"/>
        <v>9.5909999999999993</v>
      </c>
      <c r="J32" s="100"/>
      <c r="K32" s="31"/>
      <c r="L32" s="28"/>
    </row>
    <row r="33" spans="3:12" ht="12" customHeight="1" x14ac:dyDescent="0.3">
      <c r="C33" s="29"/>
      <c r="D33" s="117"/>
      <c r="E33" s="444">
        <v>1</v>
      </c>
      <c r="F33" s="443">
        <v>1.6</v>
      </c>
      <c r="G33" s="444">
        <v>3.15</v>
      </c>
      <c r="H33" s="98"/>
      <c r="I33" s="458">
        <f t="shared" si="1"/>
        <v>5.04</v>
      </c>
      <c r="J33" s="100"/>
      <c r="K33" s="31"/>
      <c r="L33" s="28"/>
    </row>
    <row r="34" spans="3:12" ht="12" customHeight="1" x14ac:dyDescent="0.3">
      <c r="C34" s="29"/>
      <c r="D34" s="117"/>
      <c r="E34" s="444">
        <v>1</v>
      </c>
      <c r="F34" s="443">
        <v>2.15</v>
      </c>
      <c r="G34" s="444">
        <v>2.1</v>
      </c>
      <c r="H34" s="98"/>
      <c r="I34" s="458">
        <f t="shared" si="1"/>
        <v>4.5149999999999997</v>
      </c>
      <c r="J34" s="100"/>
      <c r="K34" s="31"/>
      <c r="L34" s="28"/>
    </row>
    <row r="35" spans="3:12" ht="12" customHeight="1" x14ac:dyDescent="0.3">
      <c r="C35" s="29"/>
      <c r="D35" s="117" t="s">
        <v>346</v>
      </c>
      <c r="E35" s="444">
        <v>-1</v>
      </c>
      <c r="F35" s="443">
        <v>1.2</v>
      </c>
      <c r="G35" s="444">
        <v>0.5</v>
      </c>
      <c r="H35" s="98"/>
      <c r="I35" s="458">
        <f t="shared" si="1"/>
        <v>-0.6</v>
      </c>
      <c r="J35" s="100"/>
      <c r="K35" s="31"/>
      <c r="L35" s="28"/>
    </row>
    <row r="36" spans="3:12" ht="12" customHeight="1" x14ac:dyDescent="0.3">
      <c r="C36" s="29"/>
      <c r="D36" s="117" t="s">
        <v>759</v>
      </c>
      <c r="E36" s="444">
        <v>-1</v>
      </c>
      <c r="F36" s="443">
        <v>0.8</v>
      </c>
      <c r="G36" s="444">
        <v>2.6</v>
      </c>
      <c r="H36" s="98"/>
      <c r="I36" s="458">
        <f t="shared" si="1"/>
        <v>-2.08</v>
      </c>
      <c r="J36" s="100"/>
      <c r="K36" s="31"/>
      <c r="L36" s="28"/>
    </row>
    <row r="37" spans="3:12" ht="12" customHeight="1" x14ac:dyDescent="0.3">
      <c r="C37" s="29"/>
      <c r="D37" s="117" t="s">
        <v>1367</v>
      </c>
      <c r="E37" s="444">
        <v>-2</v>
      </c>
      <c r="F37" s="443">
        <v>0.25</v>
      </c>
      <c r="G37" s="443">
        <v>3.67</v>
      </c>
      <c r="H37" s="98"/>
      <c r="I37" s="458">
        <f t="shared" si="1"/>
        <v>-1.835</v>
      </c>
      <c r="J37" s="100"/>
      <c r="K37" s="31"/>
      <c r="L37" s="28"/>
    </row>
    <row r="38" spans="3:12" ht="12" customHeight="1" x14ac:dyDescent="0.3">
      <c r="C38" s="29"/>
      <c r="D38" s="117" t="s">
        <v>1367</v>
      </c>
      <c r="E38" s="444">
        <v>-2</v>
      </c>
      <c r="F38" s="443">
        <v>0.25</v>
      </c>
      <c r="G38" s="443">
        <v>4.17</v>
      </c>
      <c r="H38" s="98"/>
      <c r="I38" s="458">
        <f t="shared" si="1"/>
        <v>-2.085</v>
      </c>
      <c r="J38" s="100"/>
      <c r="K38" s="31"/>
      <c r="L38" s="28"/>
    </row>
    <row r="39" spans="3:12" ht="12" customHeight="1" x14ac:dyDescent="0.3">
      <c r="C39" s="29" t="s">
        <v>862</v>
      </c>
      <c r="D39" s="117" t="s">
        <v>861</v>
      </c>
      <c r="E39" s="444"/>
      <c r="F39" s="443"/>
      <c r="G39" s="444"/>
      <c r="H39" s="98"/>
      <c r="I39" s="458">
        <f t="shared" si="1"/>
        <v>0</v>
      </c>
      <c r="J39" s="100"/>
      <c r="K39" s="31"/>
      <c r="L39" s="28"/>
    </row>
    <row r="40" spans="3:12" ht="12" customHeight="1" x14ac:dyDescent="0.3">
      <c r="C40" s="29"/>
      <c r="D40" s="117" t="s">
        <v>858</v>
      </c>
      <c r="E40" s="444">
        <v>1</v>
      </c>
      <c r="F40" s="443">
        <v>2.4500000000000002</v>
      </c>
      <c r="G40" s="444">
        <v>3.67</v>
      </c>
      <c r="H40" s="98"/>
      <c r="I40" s="458"/>
      <c r="J40" s="100"/>
      <c r="K40" s="31"/>
      <c r="L40" s="28"/>
    </row>
    <row r="41" spans="3:12" ht="12" customHeight="1" x14ac:dyDescent="0.3">
      <c r="C41" s="29"/>
      <c r="D41" s="117" t="s">
        <v>857</v>
      </c>
      <c r="E41" s="444">
        <v>1</v>
      </c>
      <c r="F41" s="443">
        <v>2.8</v>
      </c>
      <c r="G41" s="444">
        <v>4.17</v>
      </c>
      <c r="H41" s="98"/>
      <c r="I41" s="458">
        <f t="shared" ref="I41:I61" si="2">PRODUCT(E41:G41)</f>
        <v>11.675999999999998</v>
      </c>
      <c r="J41" s="100"/>
      <c r="K41" s="31"/>
      <c r="L41" s="28"/>
    </row>
    <row r="42" spans="3:12" ht="12" customHeight="1" x14ac:dyDescent="0.3">
      <c r="C42" s="29"/>
      <c r="D42" s="117"/>
      <c r="E42" s="444">
        <v>1</v>
      </c>
      <c r="F42" s="443">
        <v>1.05</v>
      </c>
      <c r="G42" s="444">
        <v>4.17</v>
      </c>
      <c r="H42" s="98"/>
      <c r="I42" s="458">
        <f t="shared" si="2"/>
        <v>4.3784999999999998</v>
      </c>
      <c r="J42" s="100"/>
      <c r="K42" s="31"/>
      <c r="L42" s="28"/>
    </row>
    <row r="43" spans="3:12" ht="12" customHeight="1" x14ac:dyDescent="0.3">
      <c r="C43" s="29"/>
      <c r="D43" s="117"/>
      <c r="E43" s="444">
        <v>1</v>
      </c>
      <c r="F43" s="443">
        <v>1.85</v>
      </c>
      <c r="G43" s="444">
        <v>3.15</v>
      </c>
      <c r="H43" s="98"/>
      <c r="I43" s="458">
        <f t="shared" si="2"/>
        <v>5.8274999999999997</v>
      </c>
      <c r="J43" s="100"/>
      <c r="K43" s="31"/>
      <c r="L43" s="28"/>
    </row>
    <row r="44" spans="3:12" ht="12" customHeight="1" x14ac:dyDescent="0.3">
      <c r="C44" s="29"/>
      <c r="D44" s="117" t="s">
        <v>346</v>
      </c>
      <c r="E44" s="444">
        <v>-1</v>
      </c>
      <c r="F44" s="443">
        <v>1.2</v>
      </c>
      <c r="G44" s="444">
        <v>0.5</v>
      </c>
      <c r="H44" s="98"/>
      <c r="I44" s="458">
        <f t="shared" si="2"/>
        <v>-0.6</v>
      </c>
      <c r="J44" s="100"/>
      <c r="K44" s="31"/>
      <c r="L44" s="28"/>
    </row>
    <row r="45" spans="3:12" ht="12" customHeight="1" x14ac:dyDescent="0.3">
      <c r="C45" s="29"/>
      <c r="D45" s="117" t="s">
        <v>759</v>
      </c>
      <c r="E45" s="444">
        <v>-1</v>
      </c>
      <c r="F45" s="443">
        <v>1</v>
      </c>
      <c r="G45" s="444">
        <v>2.6</v>
      </c>
      <c r="H45" s="98"/>
      <c r="I45" s="458">
        <f t="shared" si="2"/>
        <v>-2.6</v>
      </c>
      <c r="J45" s="100"/>
      <c r="K45" s="31"/>
      <c r="L45" s="28"/>
    </row>
    <row r="46" spans="3:12" ht="12" customHeight="1" x14ac:dyDescent="0.3">
      <c r="C46" s="29"/>
      <c r="D46" s="117" t="s">
        <v>1367</v>
      </c>
      <c r="E46" s="444">
        <v>-3</v>
      </c>
      <c r="F46" s="443">
        <v>0.25</v>
      </c>
      <c r="G46" s="443">
        <v>3.67</v>
      </c>
      <c r="H46" s="98"/>
      <c r="I46" s="458">
        <f t="shared" si="2"/>
        <v>-2.7524999999999999</v>
      </c>
      <c r="J46" s="100"/>
      <c r="K46" s="31"/>
      <c r="L46" s="28"/>
    </row>
    <row r="47" spans="3:12" ht="12" customHeight="1" x14ac:dyDescent="0.3">
      <c r="C47" s="29"/>
      <c r="D47" s="117" t="s">
        <v>1367</v>
      </c>
      <c r="E47" s="444">
        <v>-2</v>
      </c>
      <c r="F47" s="443">
        <v>0.25</v>
      </c>
      <c r="G47" s="443">
        <v>4.17</v>
      </c>
      <c r="H47" s="98"/>
      <c r="I47" s="458">
        <f t="shared" si="2"/>
        <v>-2.085</v>
      </c>
      <c r="J47" s="100"/>
      <c r="K47" s="31"/>
      <c r="L47" s="28"/>
    </row>
    <row r="48" spans="3:12" ht="12" customHeight="1" x14ac:dyDescent="0.3">
      <c r="C48" s="29" t="s">
        <v>863</v>
      </c>
      <c r="D48" s="117" t="s">
        <v>825</v>
      </c>
      <c r="E48" s="444"/>
      <c r="F48" s="443"/>
      <c r="G48" s="444"/>
      <c r="H48" s="98"/>
      <c r="I48" s="458">
        <f t="shared" si="2"/>
        <v>0</v>
      </c>
      <c r="J48" s="100"/>
      <c r="K48" s="31"/>
      <c r="L48" s="28"/>
    </row>
    <row r="49" spans="3:12" ht="12" customHeight="1" x14ac:dyDescent="0.3">
      <c r="C49" s="29"/>
      <c r="D49" s="117" t="s">
        <v>857</v>
      </c>
      <c r="E49" s="444">
        <v>1</v>
      </c>
      <c r="F49" s="443">
        <v>5.4</v>
      </c>
      <c r="G49" s="444">
        <v>4.17</v>
      </c>
      <c r="H49" s="98"/>
      <c r="I49" s="458">
        <f t="shared" si="2"/>
        <v>22.518000000000001</v>
      </c>
      <c r="J49" s="100"/>
      <c r="K49" s="31"/>
      <c r="L49" s="28"/>
    </row>
    <row r="50" spans="3:12" ht="12" customHeight="1" x14ac:dyDescent="0.3">
      <c r="C50" s="29"/>
      <c r="D50" s="117" t="s">
        <v>759</v>
      </c>
      <c r="E50" s="444">
        <v>-1</v>
      </c>
      <c r="F50" s="443">
        <v>0.8</v>
      </c>
      <c r="G50" s="444">
        <v>2.6</v>
      </c>
      <c r="H50" s="98"/>
      <c r="I50" s="458">
        <f t="shared" si="2"/>
        <v>-2.08</v>
      </c>
      <c r="J50" s="100"/>
      <c r="K50" s="31"/>
      <c r="L50" s="28"/>
    </row>
    <row r="51" spans="3:12" ht="12" customHeight="1" x14ac:dyDescent="0.3">
      <c r="C51" s="29"/>
      <c r="D51" s="117" t="s">
        <v>1367</v>
      </c>
      <c r="E51" s="444">
        <v>-3</v>
      </c>
      <c r="F51" s="443">
        <v>0.25</v>
      </c>
      <c r="G51" s="443">
        <v>4.17</v>
      </c>
      <c r="H51" s="98"/>
      <c r="I51" s="458">
        <f>PRODUCT(E51:G51)</f>
        <v>-3.1274999999999999</v>
      </c>
      <c r="J51" s="100"/>
      <c r="K51" s="31"/>
      <c r="L51" s="28"/>
    </row>
    <row r="52" spans="3:12" ht="12" customHeight="1" x14ac:dyDescent="0.3">
      <c r="C52" s="29"/>
      <c r="D52" s="117" t="s">
        <v>1367</v>
      </c>
      <c r="E52" s="444">
        <v>-1</v>
      </c>
      <c r="F52" s="443">
        <v>0.3</v>
      </c>
      <c r="G52" s="443">
        <v>4.17</v>
      </c>
      <c r="H52" s="98"/>
      <c r="I52" s="458">
        <f>PRODUCT(E52:G52)</f>
        <v>-1.2509999999999999</v>
      </c>
      <c r="J52" s="100"/>
      <c r="K52" s="31"/>
      <c r="L52" s="28"/>
    </row>
    <row r="53" spans="3:12" ht="12" customHeight="1" x14ac:dyDescent="0.3">
      <c r="C53" s="29" t="s">
        <v>864</v>
      </c>
      <c r="D53" s="117" t="s">
        <v>160</v>
      </c>
      <c r="E53" s="444"/>
      <c r="F53" s="443"/>
      <c r="G53" s="444"/>
      <c r="H53" s="98"/>
      <c r="I53" s="458">
        <f t="shared" si="2"/>
        <v>0</v>
      </c>
      <c r="J53" s="100"/>
      <c r="K53" s="31"/>
      <c r="L53" s="28"/>
    </row>
    <row r="54" spans="3:12" ht="12" customHeight="1" x14ac:dyDescent="0.3">
      <c r="C54" s="29"/>
      <c r="D54" s="117" t="s">
        <v>858</v>
      </c>
      <c r="E54" s="444">
        <v>1</v>
      </c>
      <c r="F54" s="443">
        <v>2.25</v>
      </c>
      <c r="G54" s="444">
        <v>3.67</v>
      </c>
      <c r="H54" s="98"/>
      <c r="I54" s="458">
        <f t="shared" si="2"/>
        <v>8.2575000000000003</v>
      </c>
      <c r="J54" s="100"/>
      <c r="K54" s="31"/>
      <c r="L54" s="28"/>
    </row>
    <row r="55" spans="3:12" ht="12" customHeight="1" x14ac:dyDescent="0.3">
      <c r="C55" s="29"/>
      <c r="D55" s="117" t="s">
        <v>865</v>
      </c>
      <c r="E55" s="444">
        <v>1</v>
      </c>
      <c r="F55" s="443">
        <v>6.2</v>
      </c>
      <c r="G55" s="444">
        <v>3.15</v>
      </c>
      <c r="H55" s="98"/>
      <c r="I55" s="458">
        <f t="shared" si="2"/>
        <v>19.53</v>
      </c>
      <c r="J55" s="100"/>
      <c r="K55" s="31"/>
      <c r="L55" s="28"/>
    </row>
    <row r="56" spans="3:12" ht="12" customHeight="1" x14ac:dyDescent="0.3">
      <c r="C56" s="29"/>
      <c r="D56" s="117"/>
      <c r="E56" s="444">
        <v>1</v>
      </c>
      <c r="F56" s="443">
        <v>0.45</v>
      </c>
      <c r="G56" s="444">
        <v>3.15</v>
      </c>
      <c r="H56" s="98"/>
      <c r="I56" s="458">
        <f t="shared" si="2"/>
        <v>1.4175</v>
      </c>
      <c r="J56" s="100"/>
      <c r="K56" s="31"/>
      <c r="L56" s="28"/>
    </row>
    <row r="57" spans="3:12" ht="12" customHeight="1" x14ac:dyDescent="0.3">
      <c r="C57" s="29"/>
      <c r="D57" s="117" t="s">
        <v>866</v>
      </c>
      <c r="E57" s="444">
        <v>-1</v>
      </c>
      <c r="F57" s="443">
        <v>1.75</v>
      </c>
      <c r="G57" s="444">
        <v>2.6</v>
      </c>
      <c r="H57" s="98"/>
      <c r="I57" s="458">
        <f t="shared" si="2"/>
        <v>-4.55</v>
      </c>
      <c r="J57" s="100"/>
      <c r="K57" s="31"/>
      <c r="L57" s="28"/>
    </row>
    <row r="58" spans="3:12" ht="12" customHeight="1" x14ac:dyDescent="0.3">
      <c r="C58" s="29"/>
      <c r="D58" s="117" t="s">
        <v>1367</v>
      </c>
      <c r="E58" s="444">
        <v>-3</v>
      </c>
      <c r="F58" s="443">
        <v>0.25</v>
      </c>
      <c r="G58" s="443">
        <v>3.15</v>
      </c>
      <c r="H58" s="98"/>
      <c r="I58" s="458">
        <f t="shared" si="2"/>
        <v>-2.3624999999999998</v>
      </c>
      <c r="J58" s="100"/>
      <c r="K58" s="31"/>
      <c r="L58" s="28"/>
    </row>
    <row r="59" spans="3:12" ht="12" customHeight="1" x14ac:dyDescent="0.3">
      <c r="C59" s="29"/>
      <c r="D59" s="117" t="s">
        <v>1367</v>
      </c>
      <c r="E59" s="444">
        <v>-1</v>
      </c>
      <c r="F59" s="443">
        <v>0.25</v>
      </c>
      <c r="G59" s="443">
        <v>4.17</v>
      </c>
      <c r="H59" s="98"/>
      <c r="I59" s="458">
        <f t="shared" si="2"/>
        <v>-1.0425</v>
      </c>
      <c r="J59" s="100"/>
      <c r="K59" s="31"/>
      <c r="L59" s="28"/>
    </row>
    <row r="60" spans="3:12" ht="12" customHeight="1" x14ac:dyDescent="0.3">
      <c r="C60" s="29"/>
      <c r="D60" s="117" t="s">
        <v>1367</v>
      </c>
      <c r="E60" s="444">
        <v>-1</v>
      </c>
      <c r="F60" s="443">
        <v>0.25</v>
      </c>
      <c r="G60" s="443">
        <v>3.67</v>
      </c>
      <c r="H60" s="98"/>
      <c r="I60" s="458">
        <f>PRODUCT(E60:G60)</f>
        <v>-0.91749999999999998</v>
      </c>
      <c r="J60" s="100"/>
      <c r="K60" s="31"/>
      <c r="L60" s="28"/>
    </row>
    <row r="61" spans="3:12" ht="12" customHeight="1" x14ac:dyDescent="0.3">
      <c r="C61" s="29" t="s">
        <v>867</v>
      </c>
      <c r="D61" s="117" t="s">
        <v>122</v>
      </c>
      <c r="E61" s="444"/>
      <c r="F61" s="443"/>
      <c r="G61" s="444"/>
      <c r="H61" s="98"/>
      <c r="I61" s="458">
        <f t="shared" si="2"/>
        <v>0</v>
      </c>
      <c r="J61" s="100"/>
      <c r="K61" s="31"/>
      <c r="L61" s="28"/>
    </row>
    <row r="62" spans="3:12" ht="12" customHeight="1" x14ac:dyDescent="0.3">
      <c r="C62" s="29"/>
      <c r="D62" s="117" t="s">
        <v>858</v>
      </c>
      <c r="E62" s="444">
        <v>1</v>
      </c>
      <c r="F62" s="443">
        <v>3.4</v>
      </c>
      <c r="G62" s="444">
        <v>3.67</v>
      </c>
      <c r="H62" s="98"/>
      <c r="I62" s="458">
        <f t="shared" ref="I62:I71" si="3">PRODUCT(E62:G62)</f>
        <v>12.478</v>
      </c>
      <c r="J62" s="100"/>
      <c r="K62" s="31"/>
      <c r="L62" s="28"/>
    </row>
    <row r="63" spans="3:12" ht="12" customHeight="1" x14ac:dyDescent="0.3">
      <c r="C63" s="29"/>
      <c r="D63" s="117" t="s">
        <v>868</v>
      </c>
      <c r="E63" s="444">
        <v>1</v>
      </c>
      <c r="F63" s="443">
        <v>5.95</v>
      </c>
      <c r="G63" s="444">
        <v>4.17</v>
      </c>
      <c r="H63" s="98"/>
      <c r="I63" s="458">
        <f t="shared" si="3"/>
        <v>24.811499999999999</v>
      </c>
      <c r="J63" s="100"/>
      <c r="K63" s="31"/>
      <c r="L63" s="28"/>
    </row>
    <row r="64" spans="3:12" ht="12" customHeight="1" x14ac:dyDescent="0.3">
      <c r="C64" s="29"/>
      <c r="D64" s="117" t="s">
        <v>759</v>
      </c>
      <c r="E64" s="444">
        <v>-1</v>
      </c>
      <c r="F64" s="443">
        <v>0.8</v>
      </c>
      <c r="G64" s="444">
        <v>2.6</v>
      </c>
      <c r="H64" s="98"/>
      <c r="I64" s="458">
        <f t="shared" si="3"/>
        <v>-2.08</v>
      </c>
      <c r="J64" s="100"/>
      <c r="K64" s="31"/>
      <c r="L64" s="28"/>
    </row>
    <row r="65" spans="3:12" ht="12" customHeight="1" x14ac:dyDescent="0.3">
      <c r="C65" s="29"/>
      <c r="D65" s="117" t="s">
        <v>346</v>
      </c>
      <c r="E65" s="444">
        <v>-1</v>
      </c>
      <c r="F65" s="443">
        <v>1.2</v>
      </c>
      <c r="G65" s="444">
        <v>0.5</v>
      </c>
      <c r="H65" s="98"/>
      <c r="I65" s="458">
        <f t="shared" si="3"/>
        <v>-0.6</v>
      </c>
      <c r="J65" s="100"/>
      <c r="K65" s="31"/>
      <c r="L65" s="28"/>
    </row>
    <row r="66" spans="3:12" ht="12" customHeight="1" x14ac:dyDescent="0.3">
      <c r="C66" s="29"/>
      <c r="D66" s="117" t="s">
        <v>1367</v>
      </c>
      <c r="E66" s="444">
        <v>-3</v>
      </c>
      <c r="F66" s="443">
        <v>0.25</v>
      </c>
      <c r="G66" s="443">
        <v>3.67</v>
      </c>
      <c r="H66" s="98"/>
      <c r="I66" s="458">
        <f t="shared" si="3"/>
        <v>-2.7524999999999999</v>
      </c>
      <c r="J66" s="100"/>
      <c r="K66" s="31"/>
      <c r="L66" s="28"/>
    </row>
    <row r="67" spans="3:12" ht="12" customHeight="1" x14ac:dyDescent="0.3">
      <c r="C67" s="29"/>
      <c r="D67" s="117" t="s">
        <v>1367</v>
      </c>
      <c r="E67" s="444">
        <v>-2</v>
      </c>
      <c r="F67" s="443">
        <v>0.25</v>
      </c>
      <c r="G67" s="443">
        <v>4.17</v>
      </c>
      <c r="H67" s="98"/>
      <c r="I67" s="458">
        <f t="shared" si="3"/>
        <v>-2.085</v>
      </c>
      <c r="J67" s="100"/>
      <c r="K67" s="31"/>
      <c r="L67" s="28"/>
    </row>
    <row r="68" spans="3:12" ht="12" customHeight="1" x14ac:dyDescent="0.3">
      <c r="C68" s="29" t="s">
        <v>1368</v>
      </c>
      <c r="D68" s="117" t="s">
        <v>185</v>
      </c>
      <c r="E68" s="444"/>
      <c r="F68" s="443"/>
      <c r="G68" s="444"/>
      <c r="H68" s="98"/>
      <c r="I68" s="458">
        <f t="shared" si="3"/>
        <v>0</v>
      </c>
      <c r="J68" s="100"/>
      <c r="K68" s="31"/>
      <c r="L68" s="28"/>
    </row>
    <row r="69" spans="3:12" ht="12" customHeight="1" x14ac:dyDescent="0.3">
      <c r="C69" s="29"/>
      <c r="D69" s="117" t="s">
        <v>868</v>
      </c>
      <c r="E69" s="444">
        <v>1</v>
      </c>
      <c r="F69" s="443">
        <v>6.4</v>
      </c>
      <c r="G69" s="444">
        <v>3.15</v>
      </c>
      <c r="H69" s="98"/>
      <c r="I69" s="458">
        <f t="shared" si="3"/>
        <v>20.16</v>
      </c>
      <c r="J69" s="100"/>
      <c r="K69" s="31"/>
      <c r="L69" s="28"/>
    </row>
    <row r="70" spans="3:12" ht="12" customHeight="1" x14ac:dyDescent="0.3">
      <c r="C70" s="29"/>
      <c r="D70" s="117" t="s">
        <v>869</v>
      </c>
      <c r="E70" s="444">
        <v>-1</v>
      </c>
      <c r="F70" s="443">
        <v>1</v>
      </c>
      <c r="G70" s="444">
        <v>2.6</v>
      </c>
      <c r="H70" s="98"/>
      <c r="I70" s="458">
        <f t="shared" si="3"/>
        <v>-2.6</v>
      </c>
      <c r="J70" s="100"/>
      <c r="K70" s="31"/>
      <c r="L70" s="28"/>
    </row>
    <row r="71" spans="3:12" ht="12" customHeight="1" x14ac:dyDescent="0.3">
      <c r="C71" s="29"/>
      <c r="D71" s="117" t="s">
        <v>1367</v>
      </c>
      <c r="E71" s="444">
        <v>-2</v>
      </c>
      <c r="F71" s="443">
        <v>0.25</v>
      </c>
      <c r="G71" s="443">
        <v>3.15</v>
      </c>
      <c r="H71" s="98"/>
      <c r="I71" s="458">
        <f t="shared" si="3"/>
        <v>-1.575</v>
      </c>
      <c r="J71" s="100"/>
      <c r="K71" s="31"/>
      <c r="L71" s="28"/>
    </row>
    <row r="72" spans="3:12" ht="12" customHeight="1" x14ac:dyDescent="0.3">
      <c r="C72" s="29" t="s">
        <v>870</v>
      </c>
      <c r="D72" s="117" t="s">
        <v>267</v>
      </c>
      <c r="E72" s="444"/>
      <c r="F72" s="443"/>
      <c r="G72" s="444"/>
      <c r="H72" s="98"/>
      <c r="I72" s="458"/>
      <c r="J72" s="100"/>
      <c r="K72" s="31"/>
      <c r="L72" s="28"/>
    </row>
    <row r="73" spans="3:12" ht="12" customHeight="1" x14ac:dyDescent="0.3">
      <c r="C73" s="29"/>
      <c r="D73" s="117" t="s">
        <v>858</v>
      </c>
      <c r="E73" s="444">
        <v>1</v>
      </c>
      <c r="F73" s="443">
        <v>1.4</v>
      </c>
      <c r="G73" s="444">
        <v>3.67</v>
      </c>
      <c r="H73" s="98"/>
      <c r="I73" s="458">
        <f>PRODUCT(E73:G73)</f>
        <v>5.1379999999999999</v>
      </c>
      <c r="J73" s="100"/>
      <c r="K73" s="31"/>
      <c r="L73" s="28"/>
    </row>
    <row r="74" spans="3:12" ht="12" customHeight="1" x14ac:dyDescent="0.3">
      <c r="C74" s="29"/>
      <c r="D74" s="117"/>
      <c r="E74" s="444">
        <v>1</v>
      </c>
      <c r="F74" s="443">
        <v>1.45</v>
      </c>
      <c r="G74" s="444">
        <v>3.67</v>
      </c>
      <c r="H74" s="98"/>
      <c r="I74" s="458">
        <f t="shared" ref="I74:I83" si="4">PRODUCT(E74:G74)</f>
        <v>5.3214999999999995</v>
      </c>
      <c r="J74" s="100"/>
      <c r="K74" s="31"/>
      <c r="L74" s="28"/>
    </row>
    <row r="75" spans="3:12" ht="12" customHeight="1" x14ac:dyDescent="0.3">
      <c r="C75" s="29"/>
      <c r="D75" s="117" t="s">
        <v>865</v>
      </c>
      <c r="E75" s="444">
        <v>1</v>
      </c>
      <c r="F75" s="443">
        <v>8</v>
      </c>
      <c r="G75" s="444">
        <v>3.15</v>
      </c>
      <c r="H75" s="98"/>
      <c r="I75" s="458">
        <f t="shared" si="4"/>
        <v>25.2</v>
      </c>
      <c r="J75" s="100"/>
      <c r="K75" s="31"/>
      <c r="L75" s="28"/>
    </row>
    <row r="76" spans="3:12" ht="12" customHeight="1" x14ac:dyDescent="0.3">
      <c r="C76" s="29"/>
      <c r="D76" s="117" t="s">
        <v>871</v>
      </c>
      <c r="E76" s="444">
        <v>-1</v>
      </c>
      <c r="F76" s="443">
        <v>1.5</v>
      </c>
      <c r="G76" s="444">
        <v>2.6</v>
      </c>
      <c r="H76" s="98"/>
      <c r="I76" s="458">
        <f t="shared" si="4"/>
        <v>-3.9000000000000004</v>
      </c>
      <c r="J76" s="100"/>
      <c r="K76" s="31"/>
      <c r="L76" s="28"/>
    </row>
    <row r="77" spans="3:12" ht="12" customHeight="1" x14ac:dyDescent="0.3">
      <c r="C77" s="29"/>
      <c r="D77" s="117" t="s">
        <v>346</v>
      </c>
      <c r="E77" s="444">
        <v>-2</v>
      </c>
      <c r="F77" s="443">
        <v>1.2</v>
      </c>
      <c r="G77" s="444">
        <v>0.5</v>
      </c>
      <c r="H77" s="98"/>
      <c r="I77" s="458">
        <f t="shared" si="4"/>
        <v>-1.2</v>
      </c>
      <c r="J77" s="100"/>
      <c r="K77" s="31"/>
      <c r="L77" s="28"/>
    </row>
    <row r="78" spans="3:12" ht="12" customHeight="1" x14ac:dyDescent="0.3">
      <c r="C78" s="29"/>
      <c r="D78" s="117" t="s">
        <v>1367</v>
      </c>
      <c r="E78" s="444">
        <v>-4</v>
      </c>
      <c r="F78" s="443">
        <v>0.25</v>
      </c>
      <c r="G78" s="443">
        <v>3.15</v>
      </c>
      <c r="H78" s="98"/>
      <c r="I78" s="458">
        <f t="shared" si="4"/>
        <v>-3.15</v>
      </c>
      <c r="J78" s="100"/>
      <c r="K78" s="31"/>
      <c r="L78" s="28"/>
    </row>
    <row r="79" spans="3:12" ht="12" customHeight="1" x14ac:dyDescent="0.3">
      <c r="C79" s="29"/>
      <c r="D79" s="117" t="s">
        <v>1367</v>
      </c>
      <c r="E79" s="444">
        <v>-1</v>
      </c>
      <c r="F79" s="443">
        <v>0.65</v>
      </c>
      <c r="G79" s="443">
        <v>4.17</v>
      </c>
      <c r="H79" s="98"/>
      <c r="I79" s="458">
        <v>3.67</v>
      </c>
      <c r="J79" s="100"/>
      <c r="K79" s="31"/>
      <c r="L79" s="28"/>
    </row>
    <row r="80" spans="3:12" ht="12" customHeight="1" x14ac:dyDescent="0.3">
      <c r="C80" s="29" t="s">
        <v>874</v>
      </c>
      <c r="D80" s="117" t="s">
        <v>873</v>
      </c>
      <c r="E80" s="444"/>
      <c r="F80" s="443"/>
      <c r="G80" s="444"/>
      <c r="H80" s="98"/>
      <c r="I80" s="458">
        <f t="shared" si="4"/>
        <v>0</v>
      </c>
      <c r="J80" s="100"/>
      <c r="K80" s="31"/>
      <c r="L80" s="28"/>
    </row>
    <row r="81" spans="3:12" ht="12" customHeight="1" x14ac:dyDescent="0.3">
      <c r="C81" s="29"/>
      <c r="D81" s="117" t="s">
        <v>858</v>
      </c>
      <c r="E81" s="444">
        <v>1</v>
      </c>
      <c r="F81" s="443">
        <v>3.85</v>
      </c>
      <c r="G81" s="444">
        <v>3.67</v>
      </c>
      <c r="H81" s="98"/>
      <c r="I81" s="458">
        <f t="shared" si="4"/>
        <v>14.1295</v>
      </c>
      <c r="J81" s="100"/>
      <c r="K81" s="31"/>
      <c r="L81" s="28"/>
    </row>
    <row r="82" spans="3:12" ht="12" customHeight="1" x14ac:dyDescent="0.3">
      <c r="C82" s="29"/>
      <c r="D82" s="117" t="s">
        <v>872</v>
      </c>
      <c r="E82" s="444">
        <v>1</v>
      </c>
      <c r="F82" s="443">
        <v>8.1999999999999993</v>
      </c>
      <c r="G82" s="444">
        <v>3.15</v>
      </c>
      <c r="H82" s="98"/>
      <c r="I82" s="458">
        <f t="shared" si="4"/>
        <v>25.83</v>
      </c>
      <c r="J82" s="100"/>
      <c r="K82" s="31"/>
      <c r="L82" s="28"/>
    </row>
    <row r="83" spans="3:12" ht="12" customHeight="1" x14ac:dyDescent="0.3">
      <c r="C83" s="29"/>
      <c r="D83" s="117" t="s">
        <v>871</v>
      </c>
      <c r="E83" s="444">
        <v>-1</v>
      </c>
      <c r="F83" s="443">
        <v>1.5</v>
      </c>
      <c r="G83" s="444">
        <v>2.6</v>
      </c>
      <c r="H83" s="98"/>
      <c r="I83" s="458">
        <f t="shared" si="4"/>
        <v>-3.9000000000000004</v>
      </c>
      <c r="J83" s="100"/>
      <c r="K83" s="31"/>
      <c r="L83" s="28"/>
    </row>
    <row r="84" spans="3:12" ht="12" customHeight="1" x14ac:dyDescent="0.3">
      <c r="C84" s="29"/>
      <c r="D84" s="117" t="s">
        <v>1367</v>
      </c>
      <c r="E84" s="444">
        <v>-4</v>
      </c>
      <c r="F84" s="443">
        <v>0.25</v>
      </c>
      <c r="G84" s="443">
        <v>3.15</v>
      </c>
      <c r="H84" s="98"/>
      <c r="I84" s="458">
        <f>PRODUCT(E84:G84)</f>
        <v>-3.15</v>
      </c>
      <c r="J84" s="100"/>
      <c r="K84" s="31"/>
      <c r="L84" s="28"/>
    </row>
    <row r="85" spans="3:12" ht="12" customHeight="1" x14ac:dyDescent="0.3">
      <c r="C85" s="29"/>
      <c r="D85" s="117" t="s">
        <v>1367</v>
      </c>
      <c r="E85" s="444">
        <v>-1</v>
      </c>
      <c r="F85" s="443">
        <v>0.55000000000000004</v>
      </c>
      <c r="G85" s="443">
        <v>3.67</v>
      </c>
      <c r="H85" s="98"/>
      <c r="I85" s="458">
        <v>3.67</v>
      </c>
      <c r="J85" s="100"/>
      <c r="K85" s="31"/>
      <c r="L85" s="28"/>
    </row>
    <row r="86" spans="3:12" ht="12" customHeight="1" x14ac:dyDescent="0.3">
      <c r="C86" s="29"/>
      <c r="D86" s="117" t="s">
        <v>1367</v>
      </c>
      <c r="E86" s="444">
        <v>-1</v>
      </c>
      <c r="F86" s="443">
        <v>0.65</v>
      </c>
      <c r="G86" s="443">
        <v>3.67</v>
      </c>
      <c r="H86" s="98"/>
      <c r="I86" s="458">
        <v>3.67</v>
      </c>
      <c r="J86" s="100"/>
      <c r="K86" s="31"/>
      <c r="L86" s="28"/>
    </row>
    <row r="87" spans="3:12" ht="12" customHeight="1" x14ac:dyDescent="0.3">
      <c r="C87" s="29" t="s">
        <v>875</v>
      </c>
      <c r="D87" s="117" t="s">
        <v>876</v>
      </c>
      <c r="E87" s="444"/>
      <c r="F87" s="443"/>
      <c r="G87" s="444"/>
      <c r="H87" s="98"/>
      <c r="I87" s="458"/>
      <c r="J87" s="100"/>
      <c r="K87" s="31"/>
      <c r="L87" s="28"/>
    </row>
    <row r="88" spans="3:12" ht="12" customHeight="1" x14ac:dyDescent="0.3">
      <c r="C88" s="29"/>
      <c r="D88" s="117" t="s">
        <v>858</v>
      </c>
      <c r="E88" s="444">
        <v>1</v>
      </c>
      <c r="F88" s="443">
        <v>1.55</v>
      </c>
      <c r="G88" s="444">
        <v>3.67</v>
      </c>
      <c r="H88" s="98"/>
      <c r="I88" s="458">
        <f>PRODUCT(E88:G88)</f>
        <v>5.6885000000000003</v>
      </c>
      <c r="J88" s="100"/>
      <c r="K88" s="31"/>
      <c r="L88" s="28"/>
    </row>
    <row r="89" spans="3:12" ht="12" customHeight="1" x14ac:dyDescent="0.3">
      <c r="C89" s="29"/>
      <c r="D89" s="117"/>
      <c r="E89" s="444">
        <v>1</v>
      </c>
      <c r="F89" s="443">
        <v>3.42</v>
      </c>
      <c r="G89" s="444">
        <v>3.67</v>
      </c>
      <c r="H89" s="98"/>
      <c r="I89" s="458">
        <f>PRODUCT(E89:G89)</f>
        <v>12.551399999999999</v>
      </c>
      <c r="J89" s="100"/>
      <c r="K89" s="31"/>
      <c r="L89" s="28"/>
    </row>
    <row r="90" spans="3:12" ht="12" customHeight="1" x14ac:dyDescent="0.3">
      <c r="C90" s="29"/>
      <c r="D90" s="117" t="s">
        <v>877</v>
      </c>
      <c r="E90" s="444">
        <v>-1</v>
      </c>
      <c r="F90" s="443">
        <v>1.75</v>
      </c>
      <c r="G90" s="444">
        <v>2.6</v>
      </c>
      <c r="H90" s="98"/>
      <c r="I90" s="458">
        <f>PRODUCT(E90:G90)</f>
        <v>-4.55</v>
      </c>
      <c r="J90" s="100"/>
      <c r="K90" s="31"/>
      <c r="L90" s="28"/>
    </row>
    <row r="91" spans="3:12" ht="12" customHeight="1" x14ac:dyDescent="0.3">
      <c r="C91" s="29"/>
      <c r="D91" s="117" t="s">
        <v>1367</v>
      </c>
      <c r="E91" s="444">
        <v>-3</v>
      </c>
      <c r="F91" s="443">
        <v>0.25</v>
      </c>
      <c r="G91" s="443">
        <v>3.67</v>
      </c>
      <c r="H91" s="98"/>
      <c r="I91" s="458">
        <f>PRODUCT(E91:G91)</f>
        <v>-2.7524999999999999</v>
      </c>
      <c r="J91" s="100"/>
      <c r="K91" s="31"/>
      <c r="L91" s="28"/>
    </row>
    <row r="92" spans="3:12" ht="12" customHeight="1" x14ac:dyDescent="0.3">
      <c r="C92" s="29" t="s">
        <v>905</v>
      </c>
      <c r="D92" s="117" t="s">
        <v>354</v>
      </c>
      <c r="E92" s="444"/>
      <c r="F92" s="443"/>
      <c r="G92" s="444"/>
      <c r="H92" s="98"/>
      <c r="I92" s="458"/>
      <c r="J92" s="100"/>
      <c r="K92" s="31"/>
      <c r="L92" s="28"/>
    </row>
    <row r="93" spans="3:12" ht="12" customHeight="1" x14ac:dyDescent="0.3">
      <c r="C93" s="29"/>
      <c r="D93" s="117" t="s">
        <v>856</v>
      </c>
      <c r="E93" s="444">
        <v>1</v>
      </c>
      <c r="F93" s="443">
        <v>3.05</v>
      </c>
      <c r="G93" s="444">
        <v>3.67</v>
      </c>
      <c r="H93" s="98"/>
      <c r="I93" s="458">
        <f t="shared" ref="I93:I98" si="5">PRODUCT(E93:G93)</f>
        <v>11.193499999999998</v>
      </c>
      <c r="J93" s="100"/>
      <c r="K93" s="31"/>
      <c r="L93" s="28"/>
    </row>
    <row r="94" spans="3:12" ht="12" customHeight="1" x14ac:dyDescent="0.3">
      <c r="C94" s="29"/>
      <c r="D94" s="117" t="s">
        <v>904</v>
      </c>
      <c r="E94" s="444">
        <v>1</v>
      </c>
      <c r="F94" s="443">
        <v>1.75</v>
      </c>
      <c r="G94" s="444">
        <v>3.67</v>
      </c>
      <c r="H94" s="98"/>
      <c r="I94" s="458">
        <f t="shared" si="5"/>
        <v>6.4224999999999994</v>
      </c>
      <c r="J94" s="100"/>
      <c r="K94" s="31"/>
      <c r="L94" s="28"/>
    </row>
    <row r="95" spans="3:12" ht="12" customHeight="1" x14ac:dyDescent="0.3">
      <c r="C95" s="29"/>
      <c r="D95" s="117" t="s">
        <v>857</v>
      </c>
      <c r="E95" s="444">
        <v>1</v>
      </c>
      <c r="F95" s="443">
        <v>4.2</v>
      </c>
      <c r="G95" s="444">
        <v>3.15</v>
      </c>
      <c r="H95" s="98"/>
      <c r="I95" s="458">
        <f t="shared" si="5"/>
        <v>13.23</v>
      </c>
      <c r="J95" s="100"/>
      <c r="K95" s="31"/>
      <c r="L95" s="28"/>
    </row>
    <row r="96" spans="3:12" ht="12" customHeight="1" x14ac:dyDescent="0.3">
      <c r="C96" s="29"/>
      <c r="D96" s="117"/>
      <c r="E96" s="444">
        <v>1</v>
      </c>
      <c r="F96" s="443">
        <v>2.75</v>
      </c>
      <c r="G96" s="444">
        <v>3.15</v>
      </c>
      <c r="H96" s="98"/>
      <c r="I96" s="458">
        <f t="shared" si="5"/>
        <v>8.6624999999999996</v>
      </c>
      <c r="J96" s="100"/>
      <c r="K96" s="31"/>
      <c r="L96" s="28"/>
    </row>
    <row r="97" spans="3:12" ht="12" customHeight="1" x14ac:dyDescent="0.3">
      <c r="C97" s="29"/>
      <c r="D97" s="117" t="s">
        <v>908</v>
      </c>
      <c r="E97" s="444">
        <v>-1</v>
      </c>
      <c r="F97" s="443">
        <v>2.75</v>
      </c>
      <c r="G97" s="444">
        <v>2.6</v>
      </c>
      <c r="H97" s="98"/>
      <c r="I97" s="458">
        <f t="shared" si="5"/>
        <v>-7.15</v>
      </c>
      <c r="J97" s="100"/>
      <c r="K97" s="31"/>
      <c r="L97" s="28"/>
    </row>
    <row r="98" spans="3:12" ht="12" customHeight="1" x14ac:dyDescent="0.3">
      <c r="C98" s="29"/>
      <c r="D98" s="117" t="s">
        <v>1367</v>
      </c>
      <c r="E98" s="444">
        <v>-2</v>
      </c>
      <c r="F98" s="443">
        <v>0.25</v>
      </c>
      <c r="G98" s="443">
        <v>3.15</v>
      </c>
      <c r="H98" s="98"/>
      <c r="I98" s="458">
        <f t="shared" si="5"/>
        <v>-1.575</v>
      </c>
      <c r="J98" s="100"/>
      <c r="K98" s="31"/>
      <c r="L98" s="28"/>
    </row>
    <row r="99" spans="3:12" ht="12" customHeight="1" x14ac:dyDescent="0.3">
      <c r="C99" s="29" t="s">
        <v>906</v>
      </c>
      <c r="D99" s="117" t="s">
        <v>907</v>
      </c>
      <c r="E99" s="444"/>
      <c r="F99" s="443"/>
      <c r="G99" s="444"/>
      <c r="H99" s="98"/>
      <c r="I99" s="458"/>
      <c r="J99" s="100"/>
      <c r="K99" s="31"/>
      <c r="L99" s="28"/>
    </row>
    <row r="100" spans="3:12" ht="12" customHeight="1" x14ac:dyDescent="0.3">
      <c r="C100" s="29"/>
      <c r="D100" s="117" t="s">
        <v>857</v>
      </c>
      <c r="E100" s="444">
        <v>1</v>
      </c>
      <c r="F100" s="443">
        <v>6.35</v>
      </c>
      <c r="G100" s="444">
        <v>3.15</v>
      </c>
      <c r="H100" s="98"/>
      <c r="I100" s="458">
        <f>PRODUCT(E100:G100)</f>
        <v>20.002499999999998</v>
      </c>
      <c r="J100" s="100"/>
      <c r="K100" s="31"/>
      <c r="L100" s="28"/>
    </row>
    <row r="101" spans="3:12" ht="12" customHeight="1" x14ac:dyDescent="0.3">
      <c r="C101" s="29"/>
      <c r="D101" s="117"/>
      <c r="E101" s="444">
        <v>1</v>
      </c>
      <c r="F101" s="443">
        <v>2.65</v>
      </c>
      <c r="G101" s="444">
        <v>3.15</v>
      </c>
      <c r="H101" s="98"/>
      <c r="I101" s="458">
        <f>PRODUCT(E101:G101)</f>
        <v>8.3475000000000001</v>
      </c>
      <c r="J101" s="100"/>
      <c r="K101" s="31"/>
      <c r="L101" s="28"/>
    </row>
    <row r="102" spans="3:12" ht="12" customHeight="1" x14ac:dyDescent="0.3">
      <c r="C102" s="29"/>
      <c r="D102" s="117" t="s">
        <v>909</v>
      </c>
      <c r="E102" s="444">
        <v>-1</v>
      </c>
      <c r="F102" s="443">
        <v>2.65</v>
      </c>
      <c r="G102" s="444">
        <v>2.6</v>
      </c>
      <c r="H102" s="98"/>
      <c r="I102" s="458">
        <f>PRODUCT(E102:G102)</f>
        <v>-6.89</v>
      </c>
      <c r="J102" s="100"/>
      <c r="K102" s="31"/>
      <c r="L102" s="28"/>
    </row>
    <row r="103" spans="3:12" ht="12" customHeight="1" x14ac:dyDescent="0.3">
      <c r="C103" s="29"/>
      <c r="D103" s="117" t="s">
        <v>1367</v>
      </c>
      <c r="E103" s="444">
        <v>-2</v>
      </c>
      <c r="F103" s="443">
        <v>0.25</v>
      </c>
      <c r="G103" s="443">
        <v>3.15</v>
      </c>
      <c r="H103" s="98"/>
      <c r="I103" s="458">
        <f>PRODUCT(E103:G103)</f>
        <v>-1.575</v>
      </c>
      <c r="J103" s="100"/>
      <c r="K103" s="31"/>
      <c r="L103" s="28"/>
    </row>
    <row r="104" spans="3:12" ht="12" customHeight="1" x14ac:dyDescent="0.3">
      <c r="C104" s="29" t="s">
        <v>910</v>
      </c>
      <c r="D104" s="117" t="s">
        <v>214</v>
      </c>
      <c r="E104" s="444"/>
      <c r="F104" s="443"/>
      <c r="G104" s="444"/>
      <c r="H104" s="98"/>
      <c r="I104" s="458"/>
      <c r="J104" s="100"/>
      <c r="K104" s="31"/>
      <c r="L104" s="28"/>
    </row>
    <row r="105" spans="3:12" ht="12" customHeight="1" x14ac:dyDescent="0.3">
      <c r="C105" s="29"/>
      <c r="D105" s="117" t="s">
        <v>904</v>
      </c>
      <c r="E105" s="444">
        <v>1</v>
      </c>
      <c r="F105" s="443">
        <v>1.6</v>
      </c>
      <c r="G105" s="444">
        <v>3.67</v>
      </c>
      <c r="H105" s="98"/>
      <c r="I105" s="458">
        <f t="shared" ref="I105:I110" si="6">PRODUCT(E105:G105)</f>
        <v>5.8719999999999999</v>
      </c>
      <c r="J105" s="100"/>
      <c r="K105" s="31"/>
      <c r="L105" s="28"/>
    </row>
    <row r="106" spans="3:12" ht="12" customHeight="1" x14ac:dyDescent="0.3">
      <c r="C106" s="29"/>
      <c r="D106" s="117" t="s">
        <v>892</v>
      </c>
      <c r="E106" s="444">
        <v>1</v>
      </c>
      <c r="F106" s="443">
        <v>4.4000000000000004</v>
      </c>
      <c r="G106" s="444">
        <v>4.17</v>
      </c>
      <c r="H106" s="98"/>
      <c r="I106" s="458">
        <f t="shared" si="6"/>
        <v>18.348000000000003</v>
      </c>
      <c r="J106" s="100"/>
      <c r="K106" s="31"/>
      <c r="L106" s="28"/>
    </row>
    <row r="107" spans="3:12" ht="12" customHeight="1" x14ac:dyDescent="0.3">
      <c r="C107" s="29"/>
      <c r="D107" s="117"/>
      <c r="E107" s="444">
        <v>1</v>
      </c>
      <c r="F107" s="443">
        <v>2.95</v>
      </c>
      <c r="G107" s="444">
        <v>3.15</v>
      </c>
      <c r="H107" s="98"/>
      <c r="I107" s="458">
        <f t="shared" si="6"/>
        <v>9.2925000000000004</v>
      </c>
      <c r="J107" s="100"/>
      <c r="K107" s="31"/>
      <c r="L107" s="28"/>
    </row>
    <row r="108" spans="3:12" ht="12" customHeight="1" x14ac:dyDescent="0.3">
      <c r="C108" s="29"/>
      <c r="D108" s="117" t="s">
        <v>909</v>
      </c>
      <c r="E108" s="444">
        <v>-1</v>
      </c>
      <c r="F108" s="443">
        <v>2.95</v>
      </c>
      <c r="G108" s="444">
        <v>2.6</v>
      </c>
      <c r="H108" s="98"/>
      <c r="I108" s="458">
        <f t="shared" si="6"/>
        <v>-7.6700000000000008</v>
      </c>
      <c r="J108" s="100"/>
      <c r="K108" s="31"/>
      <c r="L108" s="28"/>
    </row>
    <row r="109" spans="3:12" ht="12" customHeight="1" x14ac:dyDescent="0.3">
      <c r="C109" s="29"/>
      <c r="D109" s="117" t="s">
        <v>1367</v>
      </c>
      <c r="E109" s="444">
        <v>-1</v>
      </c>
      <c r="F109" s="443">
        <v>0.25</v>
      </c>
      <c r="G109" s="443">
        <v>3.15</v>
      </c>
      <c r="H109" s="98"/>
      <c r="I109" s="458">
        <f t="shared" si="6"/>
        <v>-0.78749999999999998</v>
      </c>
      <c r="J109" s="100"/>
      <c r="K109" s="31"/>
      <c r="L109" s="28"/>
    </row>
    <row r="110" spans="3:12" ht="12" customHeight="1" x14ac:dyDescent="0.3">
      <c r="C110" s="29"/>
      <c r="D110" s="117" t="s">
        <v>1367</v>
      </c>
      <c r="E110" s="444">
        <v>-3</v>
      </c>
      <c r="F110" s="443">
        <v>0.25</v>
      </c>
      <c r="G110" s="443">
        <v>4.17</v>
      </c>
      <c r="H110" s="98"/>
      <c r="I110" s="458">
        <f t="shared" si="6"/>
        <v>-3.1274999999999999</v>
      </c>
      <c r="J110" s="100"/>
      <c r="K110" s="31"/>
      <c r="L110" s="28"/>
    </row>
    <row r="111" spans="3:12" ht="12" customHeight="1" x14ac:dyDescent="0.3">
      <c r="C111" s="29" t="s">
        <v>911</v>
      </c>
      <c r="D111" s="117" t="s">
        <v>177</v>
      </c>
      <c r="E111" s="444"/>
      <c r="F111" s="443"/>
      <c r="G111" s="444"/>
      <c r="H111" s="98"/>
      <c r="I111" s="458"/>
      <c r="J111" s="100"/>
      <c r="K111" s="31"/>
      <c r="L111" s="28"/>
    </row>
    <row r="112" spans="3:12" ht="12" customHeight="1" x14ac:dyDescent="0.3">
      <c r="C112" s="29"/>
      <c r="D112" s="117" t="s">
        <v>904</v>
      </c>
      <c r="E112" s="444">
        <v>1</v>
      </c>
      <c r="F112" s="443">
        <v>2.1</v>
      </c>
      <c r="G112" s="444">
        <v>3.67</v>
      </c>
      <c r="H112" s="98"/>
      <c r="I112" s="458">
        <f t="shared" ref="I112:I117" si="7">PRODUCT(E112:G112)</f>
        <v>7.7069999999999999</v>
      </c>
      <c r="J112" s="100"/>
      <c r="K112" s="31"/>
      <c r="L112" s="28"/>
    </row>
    <row r="113" spans="3:12" ht="12" customHeight="1" x14ac:dyDescent="0.3">
      <c r="C113" s="29"/>
      <c r="D113" s="117" t="s">
        <v>912</v>
      </c>
      <c r="E113" s="444">
        <v>1</v>
      </c>
      <c r="F113" s="443">
        <v>4.75</v>
      </c>
      <c r="G113" s="444">
        <v>4.17</v>
      </c>
      <c r="H113" s="98"/>
      <c r="I113" s="458">
        <f t="shared" si="7"/>
        <v>19.807500000000001</v>
      </c>
      <c r="J113" s="100"/>
      <c r="K113" s="31"/>
      <c r="L113" s="28"/>
    </row>
    <row r="114" spans="3:12" ht="12" customHeight="1" x14ac:dyDescent="0.3">
      <c r="C114" s="29"/>
      <c r="D114" s="117"/>
      <c r="E114" s="444">
        <v>1</v>
      </c>
      <c r="F114" s="443">
        <v>0.35</v>
      </c>
      <c r="G114" s="444">
        <v>4.17</v>
      </c>
      <c r="H114" s="98"/>
      <c r="I114" s="458">
        <f t="shared" si="7"/>
        <v>1.4594999999999998</v>
      </c>
      <c r="J114" s="100"/>
      <c r="K114" s="31"/>
      <c r="L114" s="28"/>
    </row>
    <row r="115" spans="3:12" ht="12" customHeight="1" x14ac:dyDescent="0.3">
      <c r="C115" s="29"/>
      <c r="D115" s="117" t="s">
        <v>759</v>
      </c>
      <c r="E115" s="444">
        <v>-1</v>
      </c>
      <c r="F115" s="443">
        <v>0.9</v>
      </c>
      <c r="G115" s="444">
        <v>2.6</v>
      </c>
      <c r="H115" s="98"/>
      <c r="I115" s="458">
        <f t="shared" si="7"/>
        <v>-2.3400000000000003</v>
      </c>
      <c r="J115" s="100"/>
      <c r="K115" s="31"/>
      <c r="L115" s="28"/>
    </row>
    <row r="116" spans="3:12" ht="12" customHeight="1" x14ac:dyDescent="0.3">
      <c r="C116" s="29"/>
      <c r="D116" s="117" t="s">
        <v>1367</v>
      </c>
      <c r="E116" s="444">
        <v>-3</v>
      </c>
      <c r="F116" s="443">
        <v>0.25</v>
      </c>
      <c r="G116" s="443">
        <v>4.17</v>
      </c>
      <c r="H116" s="98"/>
      <c r="I116" s="458">
        <f t="shared" si="7"/>
        <v>-3.1274999999999999</v>
      </c>
      <c r="J116" s="100"/>
      <c r="K116" s="31"/>
      <c r="L116" s="28"/>
    </row>
    <row r="117" spans="3:12" ht="12" customHeight="1" x14ac:dyDescent="0.3">
      <c r="C117" s="29"/>
      <c r="D117" s="117" t="s">
        <v>1367</v>
      </c>
      <c r="E117" s="444">
        <v>-1</v>
      </c>
      <c r="F117" s="443">
        <v>0.6</v>
      </c>
      <c r="G117" s="443">
        <v>4.17</v>
      </c>
      <c r="H117" s="98"/>
      <c r="I117" s="458">
        <f t="shared" si="7"/>
        <v>-2.5019999999999998</v>
      </c>
      <c r="J117" s="100"/>
      <c r="K117" s="31"/>
      <c r="L117" s="28"/>
    </row>
    <row r="118" spans="3:12" ht="12" customHeight="1" x14ac:dyDescent="0.3">
      <c r="C118" s="29" t="s">
        <v>913</v>
      </c>
      <c r="D118" s="117" t="s">
        <v>914</v>
      </c>
      <c r="E118" s="444"/>
      <c r="F118" s="443"/>
      <c r="G118" s="444"/>
      <c r="H118" s="98"/>
      <c r="I118" s="458"/>
      <c r="J118" s="100"/>
      <c r="K118" s="31"/>
      <c r="L118" s="28"/>
    </row>
    <row r="119" spans="3:12" ht="12" customHeight="1" x14ac:dyDescent="0.3">
      <c r="C119" s="29"/>
      <c r="D119" s="117" t="s">
        <v>915</v>
      </c>
      <c r="E119" s="444">
        <v>1</v>
      </c>
      <c r="F119" s="443">
        <v>7.75</v>
      </c>
      <c r="G119" s="444">
        <v>4.17</v>
      </c>
      <c r="H119" s="98"/>
      <c r="I119" s="458">
        <f t="shared" ref="I119:I126" si="8">PRODUCT(E119:G119)</f>
        <v>32.317500000000003</v>
      </c>
      <c r="J119" s="100"/>
      <c r="K119" s="31"/>
      <c r="L119" s="28"/>
    </row>
    <row r="120" spans="3:12" ht="12" customHeight="1" x14ac:dyDescent="0.3">
      <c r="C120" s="29"/>
      <c r="D120" s="117" t="s">
        <v>916</v>
      </c>
      <c r="E120" s="444">
        <v>1</v>
      </c>
      <c r="F120" s="443">
        <v>5.6</v>
      </c>
      <c r="G120" s="444">
        <v>4.17</v>
      </c>
      <c r="H120" s="98"/>
      <c r="I120" s="458">
        <f t="shared" si="8"/>
        <v>23.351999999999997</v>
      </c>
      <c r="J120" s="100"/>
      <c r="K120" s="31"/>
      <c r="L120" s="28"/>
    </row>
    <row r="121" spans="3:12" ht="12" customHeight="1" x14ac:dyDescent="0.3">
      <c r="C121" s="29"/>
      <c r="D121" s="117" t="s">
        <v>904</v>
      </c>
      <c r="E121" s="444">
        <v>1</v>
      </c>
      <c r="F121" s="443">
        <v>4.55</v>
      </c>
      <c r="G121" s="444">
        <v>3.67</v>
      </c>
      <c r="H121" s="98"/>
      <c r="I121" s="458">
        <f t="shared" si="8"/>
        <v>16.698499999999999</v>
      </c>
      <c r="J121" s="100"/>
      <c r="K121" s="31"/>
      <c r="L121" s="28"/>
    </row>
    <row r="122" spans="3:12" ht="12" customHeight="1" x14ac:dyDescent="0.3">
      <c r="C122" s="29"/>
      <c r="D122" s="117" t="s">
        <v>917</v>
      </c>
      <c r="E122" s="444">
        <v>-1</v>
      </c>
      <c r="F122" s="443">
        <v>1.2</v>
      </c>
      <c r="G122" s="444">
        <v>2.6</v>
      </c>
      <c r="H122" s="98"/>
      <c r="I122" s="458">
        <f t="shared" si="8"/>
        <v>-3.12</v>
      </c>
      <c r="J122" s="100"/>
      <c r="K122" s="31"/>
      <c r="L122" s="28"/>
    </row>
    <row r="123" spans="3:12" ht="12" customHeight="1" x14ac:dyDescent="0.3">
      <c r="C123" s="29"/>
      <c r="D123" s="117" t="s">
        <v>346</v>
      </c>
      <c r="E123" s="444">
        <v>-1</v>
      </c>
      <c r="F123" s="443">
        <v>1.8</v>
      </c>
      <c r="G123" s="444">
        <v>0.5</v>
      </c>
      <c r="H123" s="98"/>
      <c r="I123" s="458">
        <f t="shared" si="8"/>
        <v>-0.9</v>
      </c>
      <c r="J123" s="100"/>
      <c r="K123" s="31"/>
      <c r="L123" s="28"/>
    </row>
    <row r="124" spans="3:12" ht="12" customHeight="1" x14ac:dyDescent="0.3">
      <c r="C124" s="29"/>
      <c r="D124" s="117" t="s">
        <v>759</v>
      </c>
      <c r="E124" s="444">
        <v>-1</v>
      </c>
      <c r="F124" s="443">
        <v>1.2</v>
      </c>
      <c r="G124" s="444">
        <v>2.1</v>
      </c>
      <c r="H124" s="98"/>
      <c r="I124" s="458">
        <f t="shared" si="8"/>
        <v>-2.52</v>
      </c>
      <c r="J124" s="100"/>
      <c r="K124" s="31"/>
      <c r="L124" s="28"/>
    </row>
    <row r="125" spans="3:12" ht="12" customHeight="1" x14ac:dyDescent="0.3">
      <c r="C125" s="29"/>
      <c r="D125" s="117" t="s">
        <v>1367</v>
      </c>
      <c r="E125" s="444">
        <v>-2</v>
      </c>
      <c r="F125" s="443">
        <v>0.25</v>
      </c>
      <c r="G125" s="443">
        <v>3.67</v>
      </c>
      <c r="H125" s="98"/>
      <c r="I125" s="458">
        <f t="shared" si="8"/>
        <v>-1.835</v>
      </c>
      <c r="J125" s="100"/>
      <c r="K125" s="31"/>
      <c r="L125" s="28"/>
    </row>
    <row r="126" spans="3:12" ht="12" customHeight="1" x14ac:dyDescent="0.3">
      <c r="C126" s="29"/>
      <c r="D126" s="117" t="s">
        <v>1367</v>
      </c>
      <c r="E126" s="444">
        <v>-3</v>
      </c>
      <c r="F126" s="443">
        <v>0.25</v>
      </c>
      <c r="G126" s="443">
        <v>4.17</v>
      </c>
      <c r="H126" s="98"/>
      <c r="I126" s="458">
        <f t="shared" si="8"/>
        <v>-3.1274999999999999</v>
      </c>
      <c r="J126" s="100"/>
      <c r="K126" s="31"/>
      <c r="L126" s="28"/>
    </row>
    <row r="127" spans="3:12" ht="12" customHeight="1" x14ac:dyDescent="0.3">
      <c r="C127" s="29" t="s">
        <v>918</v>
      </c>
      <c r="D127" s="117" t="s">
        <v>186</v>
      </c>
      <c r="E127" s="444"/>
      <c r="F127" s="443"/>
      <c r="G127" s="444"/>
      <c r="H127" s="98"/>
      <c r="I127" s="458"/>
      <c r="J127" s="100"/>
      <c r="K127" s="31"/>
      <c r="L127" s="28"/>
    </row>
    <row r="128" spans="3:12" ht="12" customHeight="1" x14ac:dyDescent="0.3">
      <c r="C128" s="29"/>
      <c r="D128" s="117" t="s">
        <v>912</v>
      </c>
      <c r="E128" s="444">
        <v>1</v>
      </c>
      <c r="F128" s="443">
        <v>5.8</v>
      </c>
      <c r="G128" s="444">
        <v>3.15</v>
      </c>
      <c r="H128" s="98"/>
      <c r="I128" s="458">
        <f>PRODUCT(E128:G128)</f>
        <v>18.27</v>
      </c>
      <c r="J128" s="100"/>
      <c r="K128" s="31"/>
      <c r="L128" s="28"/>
    </row>
    <row r="129" spans="3:12" ht="12" customHeight="1" x14ac:dyDescent="0.3">
      <c r="C129" s="29"/>
      <c r="D129" s="117" t="s">
        <v>759</v>
      </c>
      <c r="E129" s="444">
        <v>-1</v>
      </c>
      <c r="F129" s="443">
        <v>0.9</v>
      </c>
      <c r="G129" s="444">
        <v>2.1</v>
      </c>
      <c r="H129" s="98"/>
      <c r="I129" s="458">
        <f>PRODUCT(E129:G129)</f>
        <v>-1.8900000000000001</v>
      </c>
      <c r="J129" s="100"/>
      <c r="K129" s="31"/>
      <c r="L129" s="28"/>
    </row>
    <row r="130" spans="3:12" ht="12" customHeight="1" x14ac:dyDescent="0.3">
      <c r="C130" s="29"/>
      <c r="D130" s="117" t="s">
        <v>919</v>
      </c>
      <c r="E130" s="444">
        <v>-1</v>
      </c>
      <c r="F130" s="443">
        <v>1.2</v>
      </c>
      <c r="G130" s="444">
        <v>2.6</v>
      </c>
      <c r="H130" s="98"/>
      <c r="I130" s="458">
        <f>PRODUCT(E130:G130)</f>
        <v>-3.12</v>
      </c>
      <c r="J130" s="100"/>
      <c r="K130" s="31"/>
      <c r="L130" s="28"/>
    </row>
    <row r="131" spans="3:12" ht="12" customHeight="1" x14ac:dyDescent="0.3">
      <c r="C131" s="29"/>
      <c r="D131" s="117" t="s">
        <v>917</v>
      </c>
      <c r="E131" s="444">
        <v>-1</v>
      </c>
      <c r="F131" s="443">
        <v>1.2</v>
      </c>
      <c r="G131" s="444">
        <v>2.6</v>
      </c>
      <c r="H131" s="98"/>
      <c r="I131" s="458">
        <f>PRODUCT(E131:G131)</f>
        <v>-3.12</v>
      </c>
      <c r="J131" s="100"/>
      <c r="K131" s="31"/>
      <c r="L131" s="28"/>
    </row>
    <row r="132" spans="3:12" ht="12" customHeight="1" x14ac:dyDescent="0.3">
      <c r="C132" s="29"/>
      <c r="D132" s="117" t="s">
        <v>1367</v>
      </c>
      <c r="E132" s="444">
        <v>-3</v>
      </c>
      <c r="F132" s="443">
        <v>0.25</v>
      </c>
      <c r="G132" s="443">
        <v>3.15</v>
      </c>
      <c r="H132" s="98"/>
      <c r="I132" s="458">
        <f>PRODUCT(E132:G132)</f>
        <v>-2.3624999999999998</v>
      </c>
      <c r="J132" s="100"/>
      <c r="K132" s="31"/>
      <c r="L132" s="28"/>
    </row>
    <row r="133" spans="3:12" ht="12" customHeight="1" x14ac:dyDescent="0.3">
      <c r="C133" s="29" t="s">
        <v>920</v>
      </c>
      <c r="D133" s="117" t="s">
        <v>187</v>
      </c>
      <c r="E133" s="444"/>
      <c r="F133" s="443"/>
      <c r="G133" s="444"/>
      <c r="H133" s="98"/>
      <c r="I133" s="458"/>
      <c r="J133" s="100"/>
      <c r="K133" s="31"/>
      <c r="L133" s="28"/>
    </row>
    <row r="134" spans="3:12" ht="12" customHeight="1" x14ac:dyDescent="0.3">
      <c r="C134" s="29"/>
      <c r="D134" s="117" t="s">
        <v>912</v>
      </c>
      <c r="E134" s="444">
        <v>1</v>
      </c>
      <c r="F134" s="443">
        <v>1.2</v>
      </c>
      <c r="G134" s="444">
        <v>3.15</v>
      </c>
      <c r="H134" s="98"/>
      <c r="I134" s="458">
        <f>PRODUCT(E134:G134)</f>
        <v>3.78</v>
      </c>
      <c r="J134" s="100"/>
      <c r="K134" s="31"/>
      <c r="L134" s="28"/>
    </row>
    <row r="135" spans="3:12" ht="12" customHeight="1" x14ac:dyDescent="0.3">
      <c r="C135" s="29"/>
      <c r="D135" s="117" t="s">
        <v>917</v>
      </c>
      <c r="E135" s="444">
        <v>-1</v>
      </c>
      <c r="F135" s="443">
        <v>1.2</v>
      </c>
      <c r="G135" s="444">
        <v>2.6</v>
      </c>
      <c r="H135" s="98"/>
      <c r="I135" s="458">
        <f>PRODUCT(E135:G135)</f>
        <v>-3.12</v>
      </c>
      <c r="J135" s="100"/>
      <c r="K135" s="31"/>
      <c r="L135" s="28"/>
    </row>
    <row r="136" spans="3:12" ht="12" customHeight="1" x14ac:dyDescent="0.3">
      <c r="C136" s="29"/>
      <c r="D136" s="117" t="s">
        <v>1367</v>
      </c>
      <c r="E136" s="444">
        <v>-2</v>
      </c>
      <c r="F136" s="443">
        <v>0.25</v>
      </c>
      <c r="G136" s="443">
        <v>4.17</v>
      </c>
      <c r="H136" s="98"/>
      <c r="I136" s="458">
        <f>PRODUCT(E136:G136)</f>
        <v>-2.085</v>
      </c>
      <c r="J136" s="100"/>
      <c r="K136" s="31"/>
      <c r="L136" s="28"/>
    </row>
    <row r="137" spans="3:12" ht="12" customHeight="1" x14ac:dyDescent="0.3">
      <c r="C137" s="29" t="s">
        <v>921</v>
      </c>
      <c r="D137" s="117" t="s">
        <v>922</v>
      </c>
      <c r="E137" s="444"/>
      <c r="F137" s="443"/>
      <c r="G137" s="444"/>
      <c r="H137" s="98"/>
      <c r="I137" s="458"/>
      <c r="J137" s="100"/>
      <c r="K137" s="31"/>
      <c r="L137" s="28"/>
    </row>
    <row r="138" spans="3:12" ht="12" customHeight="1" x14ac:dyDescent="0.3">
      <c r="C138" s="29"/>
      <c r="D138" s="117" t="s">
        <v>912</v>
      </c>
      <c r="E138" s="444">
        <v>1</v>
      </c>
      <c r="F138" s="443">
        <v>5.55</v>
      </c>
      <c r="G138" s="444">
        <v>3.15</v>
      </c>
      <c r="H138" s="98"/>
      <c r="I138" s="458">
        <f t="shared" ref="I138:I144" si="9">PRODUCT(E138:G138)</f>
        <v>17.482499999999998</v>
      </c>
      <c r="J138" s="100"/>
      <c r="K138" s="31"/>
      <c r="L138" s="28"/>
    </row>
    <row r="139" spans="3:12" ht="12" customHeight="1" x14ac:dyDescent="0.3">
      <c r="C139" s="29"/>
      <c r="D139" s="117"/>
      <c r="E139" s="444">
        <v>1</v>
      </c>
      <c r="F139" s="443">
        <v>7.25</v>
      </c>
      <c r="G139" s="444">
        <v>3.15</v>
      </c>
      <c r="H139" s="98"/>
      <c r="I139" s="458">
        <f t="shared" si="9"/>
        <v>22.837499999999999</v>
      </c>
      <c r="J139" s="100"/>
      <c r="K139" s="31"/>
      <c r="L139" s="28"/>
    </row>
    <row r="140" spans="3:12" ht="12" customHeight="1" x14ac:dyDescent="0.3">
      <c r="C140" s="29"/>
      <c r="D140" s="117"/>
      <c r="E140" s="444">
        <v>1</v>
      </c>
      <c r="F140" s="443">
        <v>3.15</v>
      </c>
      <c r="G140" s="444">
        <v>4.17</v>
      </c>
      <c r="H140" s="98"/>
      <c r="I140" s="458">
        <f t="shared" si="9"/>
        <v>13.135499999999999</v>
      </c>
      <c r="J140" s="100"/>
      <c r="K140" s="31"/>
      <c r="L140" s="28"/>
    </row>
    <row r="141" spans="3:12" ht="12" customHeight="1" x14ac:dyDescent="0.3">
      <c r="C141" s="29"/>
      <c r="D141" s="117" t="s">
        <v>346</v>
      </c>
      <c r="E141" s="444">
        <v>-1</v>
      </c>
      <c r="F141" s="443">
        <v>2.1</v>
      </c>
      <c r="G141" s="444">
        <v>0.5</v>
      </c>
      <c r="H141" s="98"/>
      <c r="I141" s="458">
        <f t="shared" si="9"/>
        <v>-1.05</v>
      </c>
      <c r="J141" s="100"/>
      <c r="K141" s="31"/>
      <c r="L141" s="28"/>
    </row>
    <row r="142" spans="3:12" ht="12" customHeight="1" x14ac:dyDescent="0.3">
      <c r="C142" s="29"/>
      <c r="D142" s="117" t="s">
        <v>871</v>
      </c>
      <c r="E142" s="444">
        <v>-1</v>
      </c>
      <c r="F142" s="443">
        <v>1.5</v>
      </c>
      <c r="G142" s="444">
        <v>2.6</v>
      </c>
      <c r="H142" s="98"/>
      <c r="I142" s="458">
        <f t="shared" si="9"/>
        <v>-3.9000000000000004</v>
      </c>
      <c r="J142" s="100"/>
      <c r="K142" s="31"/>
      <c r="L142" s="28"/>
    </row>
    <row r="143" spans="3:12" ht="12" customHeight="1" x14ac:dyDescent="0.3">
      <c r="C143" s="29"/>
      <c r="D143" s="117" t="s">
        <v>1367</v>
      </c>
      <c r="E143" s="444">
        <v>-4</v>
      </c>
      <c r="F143" s="443">
        <v>0.25</v>
      </c>
      <c r="G143" s="443">
        <v>3.15</v>
      </c>
      <c r="H143" s="98"/>
      <c r="I143" s="458">
        <f t="shared" si="9"/>
        <v>-3.15</v>
      </c>
      <c r="J143" s="100"/>
      <c r="K143" s="31"/>
      <c r="L143" s="28"/>
    </row>
    <row r="144" spans="3:12" ht="12" customHeight="1" x14ac:dyDescent="0.3">
      <c r="C144" s="29"/>
      <c r="D144" s="117" t="s">
        <v>1367</v>
      </c>
      <c r="E144" s="444">
        <v>-2</v>
      </c>
      <c r="F144" s="443">
        <v>0.25</v>
      </c>
      <c r="G144" s="443">
        <v>4.17</v>
      </c>
      <c r="H144" s="98"/>
      <c r="I144" s="458">
        <f t="shared" si="9"/>
        <v>-2.085</v>
      </c>
      <c r="J144" s="100"/>
      <c r="K144" s="31"/>
      <c r="L144" s="28"/>
    </row>
    <row r="145" spans="3:12" ht="12" customHeight="1" x14ac:dyDescent="0.3">
      <c r="C145" s="29" t="s">
        <v>923</v>
      </c>
      <c r="D145" s="117" t="s">
        <v>927</v>
      </c>
      <c r="E145" s="444"/>
      <c r="F145" s="443"/>
      <c r="G145" s="444"/>
      <c r="H145" s="98"/>
      <c r="I145" s="458"/>
      <c r="J145" s="100"/>
      <c r="K145" s="31"/>
      <c r="L145" s="28"/>
    </row>
    <row r="146" spans="3:12" ht="12" customHeight="1" x14ac:dyDescent="0.3">
      <c r="C146" s="29"/>
      <c r="D146" s="117" t="s">
        <v>902</v>
      </c>
      <c r="E146" s="444">
        <v>1</v>
      </c>
      <c r="F146" s="443">
        <v>3.7</v>
      </c>
      <c r="G146" s="444">
        <v>3.15</v>
      </c>
      <c r="H146" s="98"/>
      <c r="I146" s="458">
        <f>PRODUCT(E146:G146)</f>
        <v>11.654999999999999</v>
      </c>
      <c r="J146" s="100"/>
      <c r="K146" s="31"/>
      <c r="L146" s="28"/>
    </row>
    <row r="147" spans="3:12" ht="12" customHeight="1" x14ac:dyDescent="0.3">
      <c r="C147" s="29"/>
      <c r="D147" s="117" t="s">
        <v>928</v>
      </c>
      <c r="E147" s="444">
        <v>1</v>
      </c>
      <c r="F147" s="443">
        <v>3.6</v>
      </c>
      <c r="G147" s="444">
        <v>3.15</v>
      </c>
      <c r="H147" s="98"/>
      <c r="I147" s="458">
        <f t="shared" ref="I147:I152" si="10">PRODUCT(E147:G147)</f>
        <v>11.34</v>
      </c>
      <c r="J147" s="100"/>
      <c r="K147" s="31"/>
      <c r="L147" s="28"/>
    </row>
    <row r="148" spans="3:12" ht="12" customHeight="1" x14ac:dyDescent="0.3">
      <c r="C148" s="29"/>
      <c r="D148" s="117" t="s">
        <v>915</v>
      </c>
      <c r="E148" s="444">
        <v>1</v>
      </c>
      <c r="F148" s="443">
        <v>4.5</v>
      </c>
      <c r="G148" s="444">
        <v>4.17</v>
      </c>
      <c r="H148" s="98"/>
      <c r="I148" s="458">
        <f t="shared" si="10"/>
        <v>18.765000000000001</v>
      </c>
      <c r="J148" s="100"/>
      <c r="K148" s="31"/>
      <c r="L148" s="28"/>
    </row>
    <row r="149" spans="3:12" ht="12" customHeight="1" x14ac:dyDescent="0.3">
      <c r="C149" s="29"/>
      <c r="D149" s="117" t="s">
        <v>346</v>
      </c>
      <c r="E149" s="444">
        <v>-1</v>
      </c>
      <c r="F149" s="443">
        <v>1.5</v>
      </c>
      <c r="G149" s="444">
        <v>0.5</v>
      </c>
      <c r="H149" s="98"/>
      <c r="I149" s="458">
        <f t="shared" si="10"/>
        <v>-0.75</v>
      </c>
      <c r="J149" s="100"/>
      <c r="K149" s="31"/>
      <c r="L149" s="28"/>
    </row>
    <row r="150" spans="3:12" ht="12.75" customHeight="1" x14ac:dyDescent="0.3">
      <c r="C150" s="29"/>
      <c r="D150" s="117" t="s">
        <v>871</v>
      </c>
      <c r="E150" s="444">
        <v>-1</v>
      </c>
      <c r="F150" s="443">
        <v>1.5</v>
      </c>
      <c r="G150" s="444">
        <v>2.6</v>
      </c>
      <c r="H150" s="98"/>
      <c r="I150" s="458">
        <f t="shared" si="10"/>
        <v>-3.9000000000000004</v>
      </c>
      <c r="J150" s="100"/>
      <c r="K150" s="31"/>
      <c r="L150" s="28"/>
    </row>
    <row r="151" spans="3:12" ht="12" customHeight="1" x14ac:dyDescent="0.3">
      <c r="C151" s="29"/>
      <c r="D151" s="117" t="s">
        <v>1367</v>
      </c>
      <c r="E151" s="444">
        <v>-4</v>
      </c>
      <c r="F151" s="443">
        <v>0.25</v>
      </c>
      <c r="G151" s="443">
        <v>3.15</v>
      </c>
      <c r="H151" s="98"/>
      <c r="I151" s="458">
        <f t="shared" si="10"/>
        <v>-3.15</v>
      </c>
      <c r="J151" s="100"/>
      <c r="K151" s="31"/>
      <c r="L151" s="28"/>
    </row>
    <row r="152" spans="3:12" ht="12" customHeight="1" x14ac:dyDescent="0.3">
      <c r="C152" s="29"/>
      <c r="D152" s="117" t="s">
        <v>1367</v>
      </c>
      <c r="E152" s="444">
        <v>-3</v>
      </c>
      <c r="F152" s="443">
        <v>0.25</v>
      </c>
      <c r="G152" s="443">
        <v>4.17</v>
      </c>
      <c r="H152" s="98"/>
      <c r="I152" s="458">
        <f t="shared" si="10"/>
        <v>-3.1274999999999999</v>
      </c>
      <c r="J152" s="100"/>
      <c r="K152" s="31"/>
      <c r="L152" s="28"/>
    </row>
    <row r="153" spans="3:12" ht="12" customHeight="1" x14ac:dyDescent="0.3">
      <c r="C153" s="29" t="s">
        <v>929</v>
      </c>
      <c r="D153" s="117" t="s">
        <v>832</v>
      </c>
      <c r="E153" s="444"/>
      <c r="F153" s="443"/>
      <c r="G153" s="444"/>
      <c r="H153" s="98"/>
      <c r="I153" s="458"/>
      <c r="J153" s="100"/>
      <c r="K153" s="31"/>
      <c r="L153" s="28"/>
    </row>
    <row r="154" spans="3:12" ht="12" customHeight="1" x14ac:dyDescent="0.3">
      <c r="C154" s="29"/>
      <c r="D154" s="117" t="s">
        <v>928</v>
      </c>
      <c r="E154" s="444">
        <v>1</v>
      </c>
      <c r="F154" s="443">
        <v>2.95</v>
      </c>
      <c r="G154" s="444">
        <v>3.15</v>
      </c>
      <c r="H154" s="98"/>
      <c r="I154" s="458">
        <f t="shared" ref="I154:I162" si="11">PRODUCT(E154:G154)</f>
        <v>9.2925000000000004</v>
      </c>
      <c r="J154" s="100"/>
      <c r="K154" s="31"/>
      <c r="L154" s="28"/>
    </row>
    <row r="155" spans="3:12" ht="12" customHeight="1" x14ac:dyDescent="0.3">
      <c r="C155" s="29"/>
      <c r="D155" s="117" t="s">
        <v>915</v>
      </c>
      <c r="E155" s="444">
        <v>1</v>
      </c>
      <c r="F155" s="443">
        <v>3.1</v>
      </c>
      <c r="G155" s="444">
        <v>4.17</v>
      </c>
      <c r="H155" s="98"/>
      <c r="I155" s="458">
        <f t="shared" si="11"/>
        <v>12.927</v>
      </c>
      <c r="J155" s="100"/>
      <c r="K155" s="31"/>
      <c r="L155" s="28"/>
    </row>
    <row r="156" spans="3:12" ht="12" customHeight="1" x14ac:dyDescent="0.3">
      <c r="C156" s="29"/>
      <c r="D156" s="117"/>
      <c r="E156" s="444">
        <v>1</v>
      </c>
      <c r="F156" s="443">
        <v>2</v>
      </c>
      <c r="G156" s="444">
        <v>3.15</v>
      </c>
      <c r="H156" s="98"/>
      <c r="I156" s="458">
        <f t="shared" si="11"/>
        <v>6.3</v>
      </c>
      <c r="J156" s="100"/>
      <c r="K156" s="31"/>
      <c r="L156" s="28"/>
    </row>
    <row r="157" spans="3:12" ht="12" customHeight="1" x14ac:dyDescent="0.3">
      <c r="C157" s="29"/>
      <c r="D157" s="117" t="s">
        <v>759</v>
      </c>
      <c r="E157" s="444">
        <v>-1</v>
      </c>
      <c r="F157" s="443">
        <v>0.9</v>
      </c>
      <c r="G157" s="444">
        <v>2.1</v>
      </c>
      <c r="H157" s="98"/>
      <c r="I157" s="458">
        <f t="shared" si="11"/>
        <v>-1.8900000000000001</v>
      </c>
      <c r="J157" s="100"/>
      <c r="K157" s="31"/>
      <c r="L157" s="28"/>
    </row>
    <row r="158" spans="3:12" ht="12" customHeight="1" x14ac:dyDescent="0.3">
      <c r="C158" s="29"/>
      <c r="D158" s="117" t="s">
        <v>346</v>
      </c>
      <c r="E158" s="444">
        <v>-1</v>
      </c>
      <c r="F158" s="443">
        <v>1.2</v>
      </c>
      <c r="G158" s="444">
        <v>0.5</v>
      </c>
      <c r="H158" s="98"/>
      <c r="I158" s="458">
        <f t="shared" si="11"/>
        <v>-0.6</v>
      </c>
      <c r="J158" s="100"/>
      <c r="K158" s="31"/>
      <c r="L158" s="28"/>
    </row>
    <row r="159" spans="3:12" ht="12" customHeight="1" x14ac:dyDescent="0.3">
      <c r="C159" s="29"/>
      <c r="D159" s="117" t="s">
        <v>1367</v>
      </c>
      <c r="E159" s="444">
        <v>-2</v>
      </c>
      <c r="F159" s="443">
        <v>0.25</v>
      </c>
      <c r="G159" s="443">
        <v>4.17</v>
      </c>
      <c r="H159" s="98"/>
      <c r="I159" s="458">
        <f t="shared" si="11"/>
        <v>-2.085</v>
      </c>
      <c r="J159" s="100"/>
      <c r="K159" s="31"/>
      <c r="L159" s="28"/>
    </row>
    <row r="160" spans="3:12" ht="12" customHeight="1" x14ac:dyDescent="0.3">
      <c r="C160" s="29"/>
      <c r="D160" s="117" t="s">
        <v>1367</v>
      </c>
      <c r="E160" s="444">
        <v>-1</v>
      </c>
      <c r="F160" s="443">
        <v>0.25</v>
      </c>
      <c r="G160" s="443">
        <v>3.67</v>
      </c>
      <c r="H160" s="98"/>
      <c r="I160" s="458">
        <f t="shared" si="11"/>
        <v>-0.91749999999999998</v>
      </c>
      <c r="J160" s="100"/>
      <c r="K160" s="31"/>
      <c r="L160" s="28"/>
    </row>
    <row r="161" spans="3:12" ht="12" customHeight="1" x14ac:dyDescent="0.3">
      <c r="C161" s="29"/>
      <c r="D161" s="117" t="s">
        <v>1367</v>
      </c>
      <c r="E161" s="444">
        <v>-1</v>
      </c>
      <c r="F161" s="443">
        <v>0.25</v>
      </c>
      <c r="G161" s="443">
        <v>3.15</v>
      </c>
      <c r="H161" s="98"/>
      <c r="I161" s="458">
        <f t="shared" si="11"/>
        <v>-0.78749999999999998</v>
      </c>
      <c r="J161" s="100"/>
      <c r="K161" s="31"/>
      <c r="L161" s="28"/>
    </row>
    <row r="162" spans="3:12" ht="12" customHeight="1" x14ac:dyDescent="0.3">
      <c r="C162" s="29"/>
      <c r="D162" s="117" t="s">
        <v>1367</v>
      </c>
      <c r="E162" s="444">
        <v>-1</v>
      </c>
      <c r="F162" s="443">
        <v>0.35</v>
      </c>
      <c r="G162" s="443">
        <v>4.17</v>
      </c>
      <c r="H162" s="98"/>
      <c r="I162" s="458">
        <f t="shared" si="11"/>
        <v>-1.4594999999999998</v>
      </c>
      <c r="J162" s="100"/>
      <c r="K162" s="31"/>
      <c r="L162" s="28"/>
    </row>
    <row r="163" spans="3:12" ht="12" customHeight="1" x14ac:dyDescent="0.3">
      <c r="C163" s="29" t="s">
        <v>930</v>
      </c>
      <c r="D163" s="117" t="s">
        <v>833</v>
      </c>
      <c r="E163" s="444"/>
      <c r="F163" s="443"/>
      <c r="G163" s="444"/>
      <c r="H163" s="98"/>
      <c r="I163" s="458"/>
      <c r="J163" s="100"/>
      <c r="K163" s="31"/>
      <c r="L163" s="28"/>
    </row>
    <row r="164" spans="3:12" ht="12" customHeight="1" x14ac:dyDescent="0.3">
      <c r="C164" s="29"/>
      <c r="D164" s="117" t="s">
        <v>928</v>
      </c>
      <c r="E164" s="444">
        <v>1</v>
      </c>
      <c r="F164" s="443">
        <v>2.95</v>
      </c>
      <c r="G164" s="444">
        <v>3.15</v>
      </c>
      <c r="H164" s="98"/>
      <c r="I164" s="458">
        <f>PRODUCT(E164:G164)</f>
        <v>9.2925000000000004</v>
      </c>
      <c r="J164" s="100"/>
      <c r="K164" s="31"/>
      <c r="L164" s="28"/>
    </row>
    <row r="165" spans="3:12" ht="12" customHeight="1" x14ac:dyDescent="0.3">
      <c r="C165" s="29"/>
      <c r="D165" s="117" t="s">
        <v>915</v>
      </c>
      <c r="E165" s="444">
        <v>1</v>
      </c>
      <c r="F165" s="443">
        <v>4.6500000000000004</v>
      </c>
      <c r="G165" s="444">
        <v>4.17</v>
      </c>
      <c r="H165" s="98"/>
      <c r="I165" s="458">
        <f>PRODUCT(E165:G165)</f>
        <v>19.390499999999999</v>
      </c>
      <c r="J165" s="100"/>
      <c r="K165" s="31"/>
      <c r="L165" s="28"/>
    </row>
    <row r="166" spans="3:12" ht="12" customHeight="1" x14ac:dyDescent="0.3">
      <c r="C166" s="29"/>
      <c r="D166" s="117" t="s">
        <v>759</v>
      </c>
      <c r="E166" s="444">
        <v>-1</v>
      </c>
      <c r="F166" s="443">
        <v>0.9</v>
      </c>
      <c r="G166" s="444">
        <v>2.1</v>
      </c>
      <c r="H166" s="98"/>
      <c r="I166" s="458">
        <f>PRODUCT(E166:G166)</f>
        <v>-1.8900000000000001</v>
      </c>
      <c r="J166" s="100"/>
      <c r="K166" s="31"/>
      <c r="L166" s="28"/>
    </row>
    <row r="167" spans="3:12" ht="12" customHeight="1" x14ac:dyDescent="0.3">
      <c r="C167" s="29"/>
      <c r="D167" s="117" t="s">
        <v>346</v>
      </c>
      <c r="E167" s="444">
        <v>-1</v>
      </c>
      <c r="F167" s="443">
        <v>1.2</v>
      </c>
      <c r="G167" s="444">
        <v>0.5</v>
      </c>
      <c r="H167" s="98"/>
      <c r="I167" s="458">
        <f>PRODUCT(E167:G167)</f>
        <v>-0.6</v>
      </c>
      <c r="J167" s="100"/>
      <c r="K167" s="31"/>
      <c r="L167" s="28"/>
    </row>
    <row r="168" spans="3:12" ht="12" customHeight="1" x14ac:dyDescent="0.3">
      <c r="C168" s="29"/>
      <c r="D168" s="117" t="s">
        <v>1367</v>
      </c>
      <c r="E168" s="444">
        <v>-3</v>
      </c>
      <c r="F168" s="443">
        <v>0.25</v>
      </c>
      <c r="G168" s="443">
        <v>4.17</v>
      </c>
      <c r="H168" s="98"/>
      <c r="I168" s="458">
        <f>PRODUCT(E168:G168)</f>
        <v>-3.1274999999999999</v>
      </c>
      <c r="J168" s="100"/>
      <c r="K168" s="31"/>
      <c r="L168" s="28"/>
    </row>
    <row r="169" spans="3:12" ht="12" customHeight="1" x14ac:dyDescent="0.3">
      <c r="C169" s="29" t="s">
        <v>931</v>
      </c>
      <c r="D169" s="117" t="s">
        <v>566</v>
      </c>
      <c r="E169" s="444"/>
      <c r="F169" s="443"/>
      <c r="G169" s="444"/>
      <c r="H169" s="98"/>
      <c r="I169" s="458"/>
      <c r="J169" s="100"/>
      <c r="K169" s="31"/>
      <c r="L169" s="28"/>
    </row>
    <row r="170" spans="3:12" ht="12" customHeight="1" x14ac:dyDescent="0.3">
      <c r="C170" s="29"/>
      <c r="D170" s="117" t="s">
        <v>856</v>
      </c>
      <c r="E170" s="444">
        <v>1</v>
      </c>
      <c r="F170" s="443">
        <v>3.25</v>
      </c>
      <c r="G170" s="444">
        <v>3.67</v>
      </c>
      <c r="H170" s="98"/>
      <c r="I170" s="458">
        <f t="shared" ref="I170:I175" si="12">PRODUCT(E170:G170)</f>
        <v>11.9275</v>
      </c>
      <c r="J170" s="100"/>
      <c r="K170" s="31"/>
      <c r="L170" s="28"/>
    </row>
    <row r="171" spans="3:12" ht="12" customHeight="1" x14ac:dyDescent="0.3">
      <c r="C171" s="29"/>
      <c r="D171" s="117"/>
      <c r="E171" s="444">
        <v>1</v>
      </c>
      <c r="F171" s="443">
        <v>6.3</v>
      </c>
      <c r="G171" s="444">
        <v>3.67</v>
      </c>
      <c r="H171" s="98"/>
      <c r="I171" s="458">
        <f t="shared" si="12"/>
        <v>23.120999999999999</v>
      </c>
      <c r="J171" s="100"/>
      <c r="K171" s="31"/>
      <c r="L171" s="28"/>
    </row>
    <row r="172" spans="3:12" ht="12" customHeight="1" x14ac:dyDescent="0.3">
      <c r="C172" s="29"/>
      <c r="D172" s="117" t="s">
        <v>912</v>
      </c>
      <c r="E172" s="444">
        <v>1</v>
      </c>
      <c r="F172" s="443">
        <v>2.8</v>
      </c>
      <c r="G172" s="444">
        <v>3.15</v>
      </c>
      <c r="H172" s="98"/>
      <c r="I172" s="458">
        <f t="shared" si="12"/>
        <v>8.8199999999999985</v>
      </c>
      <c r="J172" s="100"/>
      <c r="K172" s="31"/>
      <c r="L172" s="28"/>
    </row>
    <row r="173" spans="3:12" ht="12" customHeight="1" x14ac:dyDescent="0.3">
      <c r="C173" s="29"/>
      <c r="D173" s="117" t="s">
        <v>932</v>
      </c>
      <c r="E173" s="444">
        <v>-1</v>
      </c>
      <c r="F173" s="443">
        <v>3.25</v>
      </c>
      <c r="G173" s="444">
        <v>2.6</v>
      </c>
      <c r="H173" s="98"/>
      <c r="I173" s="458">
        <f t="shared" si="12"/>
        <v>-8.4500000000000011</v>
      </c>
      <c r="J173" s="100"/>
      <c r="K173" s="31"/>
      <c r="L173" s="28"/>
    </row>
    <row r="174" spans="3:12" ht="12" customHeight="1" x14ac:dyDescent="0.3">
      <c r="C174" s="29"/>
      <c r="D174" s="117" t="s">
        <v>933</v>
      </c>
      <c r="E174" s="444">
        <v>-1</v>
      </c>
      <c r="F174" s="443">
        <v>4.1500000000000004</v>
      </c>
      <c r="G174" s="444">
        <v>2.5</v>
      </c>
      <c r="H174" s="98"/>
      <c r="I174" s="458">
        <f t="shared" si="12"/>
        <v>-10.375</v>
      </c>
      <c r="J174" s="100"/>
      <c r="K174" s="31"/>
      <c r="L174" s="28"/>
    </row>
    <row r="175" spans="3:12" ht="12" customHeight="1" x14ac:dyDescent="0.3">
      <c r="C175" s="29"/>
      <c r="D175" s="117" t="s">
        <v>759</v>
      </c>
      <c r="E175" s="444">
        <v>-1</v>
      </c>
      <c r="F175" s="443">
        <v>1.8</v>
      </c>
      <c r="G175" s="444">
        <v>2.1</v>
      </c>
      <c r="H175" s="98"/>
      <c r="I175" s="458">
        <f t="shared" si="12"/>
        <v>-3.7800000000000002</v>
      </c>
      <c r="J175" s="100"/>
      <c r="K175" s="31"/>
      <c r="L175" s="28"/>
    </row>
    <row r="176" spans="3:12" ht="12" customHeight="1" x14ac:dyDescent="0.3">
      <c r="C176" s="29" t="s">
        <v>934</v>
      </c>
      <c r="D176" s="117" t="s">
        <v>222</v>
      </c>
      <c r="E176" s="444"/>
      <c r="F176" s="443"/>
      <c r="G176" s="444"/>
      <c r="H176" s="98"/>
      <c r="I176" s="458"/>
      <c r="J176" s="100"/>
      <c r="K176" s="31"/>
      <c r="L176" s="28"/>
    </row>
    <row r="177" spans="3:12" ht="12" customHeight="1" x14ac:dyDescent="0.3">
      <c r="C177" s="29"/>
      <c r="D177" s="117" t="s">
        <v>912</v>
      </c>
      <c r="E177" s="444">
        <v>1</v>
      </c>
      <c r="F177" s="443">
        <v>4.5999999999999996</v>
      </c>
      <c r="G177" s="444">
        <v>4.17</v>
      </c>
      <c r="H177" s="98"/>
      <c r="I177" s="458">
        <f t="shared" ref="I177:I182" si="13">PRODUCT(E177:G177)</f>
        <v>19.181999999999999</v>
      </c>
      <c r="J177" s="100"/>
      <c r="K177" s="31"/>
      <c r="L177" s="28"/>
    </row>
    <row r="178" spans="3:12" ht="12" customHeight="1" x14ac:dyDescent="0.3">
      <c r="C178" s="29"/>
      <c r="D178" s="117"/>
      <c r="E178" s="444">
        <v>1</v>
      </c>
      <c r="F178" s="443">
        <v>4.5999999999999996</v>
      </c>
      <c r="G178" s="444">
        <v>4.17</v>
      </c>
      <c r="H178" s="98"/>
      <c r="I178" s="458">
        <f t="shared" si="13"/>
        <v>19.181999999999999</v>
      </c>
      <c r="J178" s="100"/>
      <c r="K178" s="31"/>
      <c r="L178" s="28"/>
    </row>
    <row r="179" spans="3:12" ht="12" customHeight="1" x14ac:dyDescent="0.3">
      <c r="C179" s="29"/>
      <c r="D179" s="117"/>
      <c r="E179" s="444">
        <v>1</v>
      </c>
      <c r="F179" s="443">
        <v>2.5</v>
      </c>
      <c r="G179" s="444">
        <v>3.15</v>
      </c>
      <c r="H179" s="98"/>
      <c r="I179" s="458">
        <f t="shared" si="13"/>
        <v>7.875</v>
      </c>
      <c r="J179" s="100"/>
      <c r="K179" s="31"/>
      <c r="L179" s="28"/>
    </row>
    <row r="180" spans="3:12" ht="12" customHeight="1" x14ac:dyDescent="0.3">
      <c r="C180" s="29"/>
      <c r="D180" s="117" t="s">
        <v>935</v>
      </c>
      <c r="E180" s="444">
        <v>-1</v>
      </c>
      <c r="F180" s="443">
        <v>3.5</v>
      </c>
      <c r="G180" s="444">
        <v>2.6</v>
      </c>
      <c r="H180" s="98"/>
      <c r="I180" s="458">
        <f t="shared" si="13"/>
        <v>-9.1</v>
      </c>
      <c r="J180" s="100"/>
      <c r="K180" s="31"/>
      <c r="L180" s="28"/>
    </row>
    <row r="181" spans="3:12" ht="12" customHeight="1" x14ac:dyDescent="0.3">
      <c r="C181" s="29"/>
      <c r="D181" s="117" t="s">
        <v>1367</v>
      </c>
      <c r="E181" s="444">
        <v>-2</v>
      </c>
      <c r="F181" s="443">
        <v>0.25</v>
      </c>
      <c r="G181" s="443">
        <v>4.17</v>
      </c>
      <c r="H181" s="98"/>
      <c r="I181" s="458">
        <f t="shared" si="13"/>
        <v>-2.085</v>
      </c>
      <c r="J181" s="100"/>
      <c r="K181" s="31"/>
      <c r="L181" s="28"/>
    </row>
    <row r="182" spans="3:12" ht="12" customHeight="1" x14ac:dyDescent="0.3">
      <c r="C182" s="29"/>
      <c r="D182" s="117" t="s">
        <v>1367</v>
      </c>
      <c r="E182" s="444">
        <v>-4</v>
      </c>
      <c r="F182" s="443">
        <v>0.25</v>
      </c>
      <c r="G182" s="443">
        <v>3.67</v>
      </c>
      <c r="H182" s="98"/>
      <c r="I182" s="458">
        <f t="shared" si="13"/>
        <v>-3.67</v>
      </c>
      <c r="J182" s="100"/>
      <c r="K182" s="31"/>
      <c r="L182" s="28"/>
    </row>
    <row r="183" spans="3:12" ht="12" customHeight="1" x14ac:dyDescent="0.3">
      <c r="C183" s="29" t="s">
        <v>936</v>
      </c>
      <c r="D183" s="117" t="s">
        <v>937</v>
      </c>
      <c r="E183" s="444"/>
      <c r="F183" s="443"/>
      <c r="G183" s="444"/>
      <c r="H183" s="98"/>
      <c r="I183" s="458"/>
      <c r="J183" s="100"/>
      <c r="K183" s="31"/>
      <c r="L183" s="28"/>
    </row>
    <row r="184" spans="3:12" ht="12" customHeight="1" x14ac:dyDescent="0.3">
      <c r="C184" s="29"/>
      <c r="D184" s="117" t="s">
        <v>938</v>
      </c>
      <c r="E184" s="444">
        <v>1</v>
      </c>
      <c r="F184" s="443">
        <v>2.85</v>
      </c>
      <c r="G184" s="444">
        <v>3.15</v>
      </c>
      <c r="H184" s="98"/>
      <c r="I184" s="458">
        <f>PRODUCT(E184:G184)</f>
        <v>8.9774999999999991</v>
      </c>
      <c r="J184" s="100"/>
      <c r="K184" s="31"/>
      <c r="L184" s="28"/>
    </row>
    <row r="185" spans="3:12" ht="12" customHeight="1" x14ac:dyDescent="0.3">
      <c r="C185" s="29"/>
      <c r="D185" s="117" t="s">
        <v>939</v>
      </c>
      <c r="E185" s="444">
        <v>1</v>
      </c>
      <c r="F185" s="443">
        <v>3.95</v>
      </c>
      <c r="G185" s="444">
        <v>3.15</v>
      </c>
      <c r="H185" s="98"/>
      <c r="I185" s="458">
        <f>PRODUCT(E185:G185)</f>
        <v>12.442500000000001</v>
      </c>
      <c r="J185" s="100"/>
      <c r="K185" s="31"/>
      <c r="L185" s="28"/>
    </row>
    <row r="186" spans="3:12" ht="12" customHeight="1" x14ac:dyDescent="0.3">
      <c r="C186" s="29"/>
      <c r="D186" s="117" t="s">
        <v>871</v>
      </c>
      <c r="E186" s="444">
        <v>1</v>
      </c>
      <c r="F186" s="443">
        <v>2.2999999999999998</v>
      </c>
      <c r="G186" s="444">
        <v>2.6</v>
      </c>
      <c r="H186" s="98"/>
      <c r="I186" s="458">
        <f>PRODUCT(E186:G186)</f>
        <v>5.9799999999999995</v>
      </c>
      <c r="J186" s="100"/>
      <c r="K186" s="31"/>
      <c r="L186" s="28"/>
    </row>
    <row r="187" spans="3:12" ht="12" customHeight="1" x14ac:dyDescent="0.3">
      <c r="C187" s="29"/>
      <c r="D187" s="117" t="s">
        <v>1367</v>
      </c>
      <c r="E187" s="444">
        <v>-3</v>
      </c>
      <c r="F187" s="443">
        <v>0.25</v>
      </c>
      <c r="G187" s="443">
        <v>3.15</v>
      </c>
      <c r="H187" s="98"/>
      <c r="I187" s="458">
        <f>PRODUCT(E187:G187)</f>
        <v>-2.3624999999999998</v>
      </c>
      <c r="J187" s="100"/>
      <c r="K187" s="31"/>
      <c r="L187" s="28"/>
    </row>
    <row r="188" spans="3:12" ht="12" customHeight="1" x14ac:dyDescent="0.3">
      <c r="C188" s="29" t="s">
        <v>940</v>
      </c>
      <c r="D188" s="117" t="s">
        <v>572</v>
      </c>
      <c r="E188" s="444"/>
      <c r="F188" s="443"/>
      <c r="G188" s="444"/>
      <c r="H188" s="98"/>
      <c r="I188" s="458"/>
      <c r="J188" s="100"/>
      <c r="K188" s="31"/>
      <c r="L188" s="28"/>
    </row>
    <row r="189" spans="3:12" ht="12" customHeight="1" x14ac:dyDescent="0.3">
      <c r="C189" s="29"/>
      <c r="D189" s="117" t="s">
        <v>941</v>
      </c>
      <c r="E189" s="444">
        <v>1</v>
      </c>
      <c r="F189" s="443">
        <v>4.8</v>
      </c>
      <c r="G189" s="444">
        <v>3.67</v>
      </c>
      <c r="H189" s="98"/>
      <c r="I189" s="458">
        <f t="shared" ref="I189:I195" si="14">PRODUCT(E189:G189)</f>
        <v>17.616</v>
      </c>
      <c r="J189" s="100"/>
      <c r="K189" s="31"/>
      <c r="L189" s="28"/>
    </row>
    <row r="190" spans="3:12" ht="12" customHeight="1" x14ac:dyDescent="0.3">
      <c r="C190" s="29"/>
      <c r="D190" s="117" t="s">
        <v>912</v>
      </c>
      <c r="E190" s="444">
        <v>1</v>
      </c>
      <c r="F190" s="443">
        <v>4.5</v>
      </c>
      <c r="G190" s="444">
        <v>4.17</v>
      </c>
      <c r="H190" s="98"/>
      <c r="I190" s="458">
        <f t="shared" si="14"/>
        <v>18.765000000000001</v>
      </c>
      <c r="J190" s="100"/>
      <c r="K190" s="31"/>
      <c r="L190" s="28"/>
    </row>
    <row r="191" spans="3:12" ht="12" customHeight="1" x14ac:dyDescent="0.3">
      <c r="C191" s="29"/>
      <c r="D191" s="117"/>
      <c r="E191" s="444">
        <v>1</v>
      </c>
      <c r="F191" s="443">
        <v>5.65</v>
      </c>
      <c r="G191" s="444">
        <v>4.17</v>
      </c>
      <c r="H191" s="98"/>
      <c r="I191" s="458">
        <f t="shared" si="14"/>
        <v>23.560500000000001</v>
      </c>
      <c r="J191" s="100"/>
      <c r="K191" s="31"/>
      <c r="L191" s="28"/>
    </row>
    <row r="192" spans="3:12" ht="12" customHeight="1" x14ac:dyDescent="0.3">
      <c r="C192" s="29"/>
      <c r="D192" s="117" t="s">
        <v>871</v>
      </c>
      <c r="E192" s="444">
        <v>1</v>
      </c>
      <c r="F192" s="443">
        <v>2.5</v>
      </c>
      <c r="G192" s="444">
        <v>2.6</v>
      </c>
      <c r="H192" s="98"/>
      <c r="I192" s="458">
        <f t="shared" si="14"/>
        <v>6.5</v>
      </c>
      <c r="J192" s="100"/>
      <c r="K192" s="31"/>
      <c r="L192" s="28"/>
    </row>
    <row r="193" spans="3:12" ht="12" customHeight="1" x14ac:dyDescent="0.3">
      <c r="C193" s="29"/>
      <c r="D193" s="117" t="s">
        <v>1367</v>
      </c>
      <c r="E193" s="444">
        <v>-2</v>
      </c>
      <c r="F193" s="443">
        <v>0.25</v>
      </c>
      <c r="G193" s="443">
        <v>3.67</v>
      </c>
      <c r="H193" s="98"/>
      <c r="I193" s="458">
        <f t="shared" si="14"/>
        <v>-1.835</v>
      </c>
      <c r="J193" s="100"/>
      <c r="K193" s="31"/>
      <c r="L193" s="28"/>
    </row>
    <row r="194" spans="3:12" ht="12" customHeight="1" x14ac:dyDescent="0.3">
      <c r="C194" s="29"/>
      <c r="D194" s="117" t="s">
        <v>1367</v>
      </c>
      <c r="E194" s="444">
        <v>-2</v>
      </c>
      <c r="F194" s="443">
        <v>0.25</v>
      </c>
      <c r="G194" s="443">
        <v>4.17</v>
      </c>
      <c r="H194" s="98"/>
      <c r="I194" s="458">
        <f t="shared" si="14"/>
        <v>-2.085</v>
      </c>
      <c r="J194" s="100"/>
      <c r="K194" s="31"/>
      <c r="L194" s="28"/>
    </row>
    <row r="195" spans="3:12" ht="12" customHeight="1" x14ac:dyDescent="0.3">
      <c r="C195" s="29"/>
      <c r="D195" s="117" t="s">
        <v>1367</v>
      </c>
      <c r="E195" s="444">
        <v>-2</v>
      </c>
      <c r="F195" s="443">
        <v>0.25</v>
      </c>
      <c r="G195" s="443">
        <v>3.15</v>
      </c>
      <c r="H195" s="98"/>
      <c r="I195" s="458">
        <f t="shared" si="14"/>
        <v>-1.575</v>
      </c>
      <c r="J195" s="100"/>
      <c r="K195" s="31"/>
      <c r="L195" s="28"/>
    </row>
    <row r="196" spans="3:12" ht="12" customHeight="1" x14ac:dyDescent="0.3">
      <c r="C196" s="29" t="s">
        <v>942</v>
      </c>
      <c r="D196" s="117" t="s">
        <v>268</v>
      </c>
      <c r="E196" s="444"/>
      <c r="F196" s="443"/>
      <c r="G196" s="444"/>
      <c r="H196" s="98"/>
      <c r="I196" s="458"/>
      <c r="J196" s="100"/>
      <c r="K196" s="31"/>
      <c r="L196" s="28"/>
    </row>
    <row r="197" spans="3:12" ht="12" customHeight="1" x14ac:dyDescent="0.3">
      <c r="C197" s="29"/>
      <c r="D197" s="117" t="s">
        <v>943</v>
      </c>
      <c r="E197" s="444">
        <v>1</v>
      </c>
      <c r="F197" s="443">
        <v>7.35</v>
      </c>
      <c r="G197" s="444">
        <v>4.17</v>
      </c>
      <c r="H197" s="98"/>
      <c r="I197" s="458">
        <f t="shared" ref="I197:I203" si="15">PRODUCT(E197:G197)</f>
        <v>30.6495</v>
      </c>
      <c r="J197" s="100"/>
      <c r="K197" s="31"/>
      <c r="L197" s="28"/>
    </row>
    <row r="198" spans="3:12" ht="12" customHeight="1" x14ac:dyDescent="0.3">
      <c r="C198" s="29"/>
      <c r="D198" s="117" t="s">
        <v>941</v>
      </c>
      <c r="E198" s="444">
        <v>1</v>
      </c>
      <c r="F198" s="443">
        <v>1.1000000000000001</v>
      </c>
      <c r="G198" s="444">
        <v>4.17</v>
      </c>
      <c r="H198" s="98"/>
      <c r="I198" s="458">
        <f t="shared" si="15"/>
        <v>4.5870000000000006</v>
      </c>
      <c r="J198" s="100"/>
      <c r="K198" s="31"/>
      <c r="L198" s="28"/>
    </row>
    <row r="199" spans="3:12" ht="12" customHeight="1" x14ac:dyDescent="0.3">
      <c r="C199" s="29"/>
      <c r="D199" s="117"/>
      <c r="E199" s="444">
        <v>1</v>
      </c>
      <c r="F199" s="443">
        <v>1.1499999999999999</v>
      </c>
      <c r="G199" s="444">
        <v>4.17</v>
      </c>
      <c r="H199" s="98"/>
      <c r="I199" s="458">
        <f t="shared" si="15"/>
        <v>4.7954999999999997</v>
      </c>
      <c r="J199" s="100"/>
      <c r="K199" s="31"/>
      <c r="L199" s="28"/>
    </row>
    <row r="200" spans="3:12" ht="12" customHeight="1" x14ac:dyDescent="0.3">
      <c r="C200" s="29"/>
      <c r="D200" s="117" t="s">
        <v>759</v>
      </c>
      <c r="E200" s="444">
        <v>-1</v>
      </c>
      <c r="F200" s="443">
        <v>1</v>
      </c>
      <c r="G200" s="444">
        <v>2.1</v>
      </c>
      <c r="H200" s="98"/>
      <c r="I200" s="458">
        <f t="shared" si="15"/>
        <v>-2.1</v>
      </c>
      <c r="J200" s="100"/>
      <c r="K200" s="31"/>
      <c r="L200" s="28"/>
    </row>
    <row r="201" spans="3:12" ht="11.25" customHeight="1" x14ac:dyDescent="0.3">
      <c r="C201" s="29"/>
      <c r="D201" s="117" t="s">
        <v>346</v>
      </c>
      <c r="E201" s="444">
        <v>-1</v>
      </c>
      <c r="F201" s="443">
        <v>0.9</v>
      </c>
      <c r="G201" s="444">
        <v>0.5</v>
      </c>
      <c r="H201" s="98"/>
      <c r="I201" s="458">
        <f t="shared" si="15"/>
        <v>-0.45</v>
      </c>
      <c r="J201" s="100"/>
      <c r="K201" s="31"/>
      <c r="L201" s="28"/>
    </row>
    <row r="202" spans="3:12" ht="12" customHeight="1" x14ac:dyDescent="0.3">
      <c r="C202" s="29"/>
      <c r="D202" s="117" t="s">
        <v>1367</v>
      </c>
      <c r="E202" s="444">
        <v>-4</v>
      </c>
      <c r="F202" s="443">
        <v>0.25</v>
      </c>
      <c r="G202" s="443">
        <v>3.67</v>
      </c>
      <c r="H202" s="98"/>
      <c r="I202" s="458">
        <f t="shared" si="15"/>
        <v>-3.67</v>
      </c>
      <c r="J202" s="100"/>
      <c r="K202" s="31"/>
      <c r="L202" s="28"/>
    </row>
    <row r="203" spans="3:12" ht="12" customHeight="1" x14ac:dyDescent="0.3">
      <c r="C203" s="29"/>
      <c r="D203" s="117" t="s">
        <v>1367</v>
      </c>
      <c r="E203" s="444">
        <v>-1</v>
      </c>
      <c r="F203" s="443">
        <v>0.35</v>
      </c>
      <c r="G203" s="443">
        <v>4.17</v>
      </c>
      <c r="H203" s="98"/>
      <c r="I203" s="458">
        <f t="shared" si="15"/>
        <v>-1.4594999999999998</v>
      </c>
      <c r="J203" s="100"/>
      <c r="K203" s="31"/>
      <c r="L203" s="28"/>
    </row>
    <row r="204" spans="3:12" ht="12" customHeight="1" x14ac:dyDescent="0.3">
      <c r="C204" s="29" t="s">
        <v>944</v>
      </c>
      <c r="D204" s="117" t="s">
        <v>804</v>
      </c>
      <c r="E204" s="444"/>
      <c r="F204" s="443"/>
      <c r="G204" s="444"/>
      <c r="H204" s="98"/>
      <c r="I204" s="458"/>
      <c r="J204" s="100"/>
      <c r="K204" s="31"/>
      <c r="L204" s="28"/>
    </row>
    <row r="205" spans="3:12" ht="12" customHeight="1" x14ac:dyDescent="0.3">
      <c r="C205" s="29"/>
      <c r="D205" s="117" t="s">
        <v>945</v>
      </c>
      <c r="E205" s="444">
        <v>1</v>
      </c>
      <c r="F205" s="443">
        <v>10.4</v>
      </c>
      <c r="G205" s="444">
        <v>4.17</v>
      </c>
      <c r="H205" s="98"/>
      <c r="I205" s="458">
        <f>PRODUCT(E205:G205)</f>
        <v>43.368000000000002</v>
      </c>
      <c r="J205" s="100"/>
      <c r="K205" s="31"/>
      <c r="L205" s="28"/>
    </row>
    <row r="206" spans="3:12" ht="12" customHeight="1" x14ac:dyDescent="0.3">
      <c r="C206" s="29"/>
      <c r="D206" s="117" t="s">
        <v>759</v>
      </c>
      <c r="E206" s="444">
        <v>-1</v>
      </c>
      <c r="F206" s="443">
        <v>1</v>
      </c>
      <c r="G206" s="444">
        <v>2.1</v>
      </c>
      <c r="H206" s="98"/>
      <c r="I206" s="458">
        <f>PRODUCT(E206:G206)</f>
        <v>-2.1</v>
      </c>
      <c r="J206" s="100"/>
      <c r="K206" s="31"/>
      <c r="L206" s="28"/>
    </row>
    <row r="207" spans="3:12" ht="12" customHeight="1" x14ac:dyDescent="0.3">
      <c r="C207" s="29"/>
      <c r="D207" s="117" t="s">
        <v>346</v>
      </c>
      <c r="E207" s="444">
        <v>-1</v>
      </c>
      <c r="F207" s="443">
        <v>1.8</v>
      </c>
      <c r="G207" s="444">
        <v>0.5</v>
      </c>
      <c r="H207" s="98"/>
      <c r="I207" s="458">
        <f>PRODUCT(E207:G207)</f>
        <v>-0.9</v>
      </c>
      <c r="J207" s="100"/>
      <c r="K207" s="31"/>
      <c r="L207" s="28"/>
    </row>
    <row r="208" spans="3:12" ht="12" customHeight="1" x14ac:dyDescent="0.3">
      <c r="C208" s="29"/>
      <c r="D208" s="117" t="s">
        <v>1367</v>
      </c>
      <c r="E208" s="444">
        <v>-4</v>
      </c>
      <c r="F208" s="443">
        <v>0.25</v>
      </c>
      <c r="G208" s="443">
        <v>4.17</v>
      </c>
      <c r="H208" s="98"/>
      <c r="I208" s="458">
        <f>PRODUCT(E208:G208)</f>
        <v>-4.17</v>
      </c>
      <c r="J208" s="100"/>
      <c r="K208" s="31"/>
      <c r="L208" s="28"/>
    </row>
    <row r="209" spans="3:12" ht="12" customHeight="1" x14ac:dyDescent="0.3">
      <c r="C209" s="29" t="s">
        <v>946</v>
      </c>
      <c r="D209" s="117" t="s">
        <v>947</v>
      </c>
      <c r="E209" s="444"/>
      <c r="F209" s="443"/>
      <c r="G209" s="444"/>
      <c r="H209" s="98"/>
      <c r="I209" s="458"/>
      <c r="J209" s="100"/>
      <c r="K209" s="31"/>
      <c r="L209" s="28"/>
    </row>
    <row r="210" spans="3:12" ht="12" customHeight="1" x14ac:dyDescent="0.3">
      <c r="C210" s="29"/>
      <c r="D210" s="117" t="s">
        <v>945</v>
      </c>
      <c r="E210" s="444">
        <v>1</v>
      </c>
      <c r="F210" s="443">
        <v>6.9</v>
      </c>
      <c r="G210" s="444">
        <v>4.17</v>
      </c>
      <c r="H210" s="98"/>
      <c r="I210" s="458">
        <f>PRODUCT(E210:G210)</f>
        <v>28.773</v>
      </c>
      <c r="J210" s="100"/>
      <c r="K210" s="31"/>
      <c r="L210" s="28"/>
    </row>
    <row r="211" spans="3:12" ht="12" customHeight="1" x14ac:dyDescent="0.3">
      <c r="C211" s="29"/>
      <c r="D211" s="117" t="s">
        <v>941</v>
      </c>
      <c r="E211" s="444">
        <v>1</v>
      </c>
      <c r="F211" s="443">
        <v>2.8</v>
      </c>
      <c r="G211" s="444">
        <v>4.17</v>
      </c>
      <c r="H211" s="98"/>
      <c r="I211" s="458">
        <f>PRODUCT(E211:G211)</f>
        <v>11.675999999999998</v>
      </c>
      <c r="J211" s="100"/>
      <c r="K211" s="31"/>
      <c r="L211" s="28"/>
    </row>
    <row r="212" spans="3:12" ht="12" customHeight="1" x14ac:dyDescent="0.3">
      <c r="C212" s="29"/>
      <c r="D212" s="117" t="s">
        <v>759</v>
      </c>
      <c r="E212" s="444">
        <v>-1</v>
      </c>
      <c r="F212" s="443">
        <v>1</v>
      </c>
      <c r="G212" s="444">
        <v>2.1</v>
      </c>
      <c r="H212" s="98"/>
      <c r="I212" s="458">
        <f>PRODUCT(E212:G212)</f>
        <v>-2.1</v>
      </c>
      <c r="J212" s="100"/>
      <c r="K212" s="31"/>
      <c r="L212" s="28"/>
    </row>
    <row r="213" spans="3:12" ht="12" customHeight="1" x14ac:dyDescent="0.3">
      <c r="C213" s="29"/>
      <c r="D213" s="117" t="s">
        <v>346</v>
      </c>
      <c r="E213" s="444">
        <v>-1</v>
      </c>
      <c r="F213" s="443">
        <v>1.8</v>
      </c>
      <c r="G213" s="444">
        <v>0.5</v>
      </c>
      <c r="H213" s="98"/>
      <c r="I213" s="458">
        <f>PRODUCT(E213:G213)</f>
        <v>-0.9</v>
      </c>
      <c r="J213" s="100"/>
      <c r="K213" s="31"/>
      <c r="L213" s="28"/>
    </row>
    <row r="214" spans="3:12" ht="12" customHeight="1" x14ac:dyDescent="0.3">
      <c r="C214" s="29"/>
      <c r="D214" s="117" t="s">
        <v>1367</v>
      </c>
      <c r="E214" s="444">
        <v>-7</v>
      </c>
      <c r="F214" s="443">
        <v>0.25</v>
      </c>
      <c r="G214" s="443">
        <v>4.17</v>
      </c>
      <c r="H214" s="98"/>
      <c r="I214" s="458">
        <f>PRODUCT(E214:G214)</f>
        <v>-7.2974999999999994</v>
      </c>
      <c r="J214" s="100"/>
      <c r="K214" s="31"/>
      <c r="L214" s="28"/>
    </row>
    <row r="215" spans="3:12" ht="12" customHeight="1" x14ac:dyDescent="0.3">
      <c r="C215" s="29" t="s">
        <v>948</v>
      </c>
      <c r="D215" s="117" t="s">
        <v>209</v>
      </c>
      <c r="E215" s="444"/>
      <c r="F215" s="443"/>
      <c r="G215" s="444"/>
      <c r="H215" s="98"/>
      <c r="I215" s="458"/>
      <c r="J215" s="100"/>
      <c r="K215" s="31"/>
      <c r="L215" s="28"/>
    </row>
    <row r="216" spans="3:12" ht="12" customHeight="1" x14ac:dyDescent="0.3">
      <c r="C216" s="29"/>
      <c r="D216" s="117"/>
      <c r="E216" s="444">
        <v>1</v>
      </c>
      <c r="F216" s="443">
        <v>8.4499999999999993</v>
      </c>
      <c r="G216" s="444">
        <v>4.17</v>
      </c>
      <c r="H216" s="98"/>
      <c r="I216" s="458">
        <f t="shared" ref="I216:I221" si="16">PRODUCT(E216:G216)</f>
        <v>35.236499999999999</v>
      </c>
      <c r="J216" s="100"/>
      <c r="K216" s="31"/>
      <c r="L216" s="28"/>
    </row>
    <row r="217" spans="3:12" ht="12" customHeight="1" x14ac:dyDescent="0.3">
      <c r="C217" s="29"/>
      <c r="D217" s="117" t="s">
        <v>759</v>
      </c>
      <c r="E217" s="444">
        <v>-1</v>
      </c>
      <c r="F217" s="443">
        <v>1</v>
      </c>
      <c r="G217" s="444">
        <v>2.1</v>
      </c>
      <c r="H217" s="98"/>
      <c r="I217" s="458">
        <f t="shared" si="16"/>
        <v>-2.1</v>
      </c>
      <c r="J217" s="100"/>
      <c r="K217" s="31"/>
      <c r="L217" s="28"/>
    </row>
    <row r="218" spans="3:12" ht="12" customHeight="1" x14ac:dyDescent="0.3">
      <c r="C218" s="29"/>
      <c r="D218" s="117" t="s">
        <v>1367</v>
      </c>
      <c r="E218" s="444">
        <v>-6</v>
      </c>
      <c r="F218" s="443">
        <v>0.25</v>
      </c>
      <c r="G218" s="443">
        <v>4.17</v>
      </c>
      <c r="H218" s="98"/>
      <c r="I218" s="458">
        <f t="shared" si="16"/>
        <v>-6.2549999999999999</v>
      </c>
      <c r="J218" s="100"/>
      <c r="K218" s="31"/>
      <c r="L218" s="28"/>
    </row>
    <row r="219" spans="3:12" ht="12" customHeight="1" x14ac:dyDescent="0.3">
      <c r="C219" s="29" t="s">
        <v>950</v>
      </c>
      <c r="D219" s="117" t="s">
        <v>951</v>
      </c>
      <c r="E219" s="444"/>
      <c r="F219" s="443"/>
      <c r="G219" s="444"/>
      <c r="H219" s="98"/>
      <c r="I219" s="458"/>
      <c r="J219" s="100"/>
      <c r="K219" s="31"/>
      <c r="L219" s="28"/>
    </row>
    <row r="220" spans="3:12" ht="12" customHeight="1" x14ac:dyDescent="0.3">
      <c r="C220" s="29"/>
      <c r="D220" s="117" t="s">
        <v>949</v>
      </c>
      <c r="E220" s="444">
        <v>1</v>
      </c>
      <c r="F220" s="443">
        <v>6.6</v>
      </c>
      <c r="G220" s="444">
        <v>3.15</v>
      </c>
      <c r="H220" s="98"/>
      <c r="I220" s="458">
        <f t="shared" si="16"/>
        <v>20.79</v>
      </c>
      <c r="J220" s="100"/>
      <c r="K220" s="31"/>
      <c r="L220" s="28"/>
    </row>
    <row r="221" spans="3:12" ht="12" customHeight="1" x14ac:dyDescent="0.3">
      <c r="C221" s="29"/>
      <c r="D221" s="117" t="s">
        <v>941</v>
      </c>
      <c r="E221" s="444">
        <v>1</v>
      </c>
      <c r="F221" s="443">
        <v>2.15</v>
      </c>
      <c r="G221" s="444">
        <v>4.17</v>
      </c>
      <c r="H221" s="98"/>
      <c r="I221" s="458">
        <f t="shared" si="16"/>
        <v>8.9654999999999987</v>
      </c>
      <c r="J221" s="100"/>
      <c r="K221" s="31"/>
      <c r="L221" s="28"/>
    </row>
    <row r="222" spans="3:12" ht="12" customHeight="1" x14ac:dyDescent="0.3">
      <c r="C222" s="29"/>
      <c r="D222" s="117" t="s">
        <v>759</v>
      </c>
      <c r="E222" s="444">
        <v>-1</v>
      </c>
      <c r="F222" s="443">
        <v>1.2</v>
      </c>
      <c r="G222" s="444">
        <v>2.1</v>
      </c>
      <c r="H222" s="98"/>
      <c r="I222" s="458">
        <f>PRODUCT(E222:G222)</f>
        <v>-2.52</v>
      </c>
      <c r="J222" s="100"/>
      <c r="K222" s="31"/>
      <c r="L222" s="28"/>
    </row>
    <row r="223" spans="3:12" ht="12" customHeight="1" x14ac:dyDescent="0.3">
      <c r="C223" s="29"/>
      <c r="D223" s="117" t="s">
        <v>1367</v>
      </c>
      <c r="E223" s="444">
        <v>-4</v>
      </c>
      <c r="F223" s="443">
        <v>0.25</v>
      </c>
      <c r="G223" s="443">
        <v>3.15</v>
      </c>
      <c r="H223" s="98"/>
      <c r="I223" s="458">
        <f>PRODUCT(E223:G223)</f>
        <v>-3.15</v>
      </c>
      <c r="J223" s="100"/>
      <c r="K223" s="31"/>
      <c r="L223" s="28"/>
    </row>
    <row r="224" spans="3:12" ht="12" customHeight="1" x14ac:dyDescent="0.3">
      <c r="C224" s="29"/>
      <c r="D224" s="117"/>
      <c r="E224" s="444"/>
      <c r="F224" s="443"/>
      <c r="G224" s="444"/>
      <c r="H224" s="98"/>
      <c r="I224" s="458"/>
      <c r="J224" s="100"/>
      <c r="K224" s="31"/>
      <c r="L224" s="28"/>
    </row>
    <row r="225" spans="3:12" ht="12" customHeight="1" x14ac:dyDescent="0.3">
      <c r="C225" s="29"/>
      <c r="D225" s="434" t="s">
        <v>952</v>
      </c>
      <c r="E225" s="444"/>
      <c r="F225" s="443"/>
      <c r="G225" s="444"/>
      <c r="H225" s="98"/>
      <c r="I225" s="458"/>
      <c r="J225" s="100"/>
      <c r="K225" s="31"/>
      <c r="L225" s="28"/>
    </row>
    <row r="226" spans="3:12" ht="12" customHeight="1" x14ac:dyDescent="0.3">
      <c r="C226" s="617" t="s">
        <v>878</v>
      </c>
      <c r="D226" s="117" t="s">
        <v>146</v>
      </c>
      <c r="E226" s="618"/>
      <c r="F226" s="619"/>
      <c r="G226" s="618"/>
      <c r="H226" s="620"/>
      <c r="I226" s="458"/>
      <c r="J226" s="100"/>
      <c r="K226" s="31"/>
      <c r="L226" s="28"/>
    </row>
    <row r="227" spans="3:12" ht="12" customHeight="1" x14ac:dyDescent="0.3">
      <c r="C227" s="617"/>
      <c r="D227" s="117" t="s">
        <v>858</v>
      </c>
      <c r="E227" s="618">
        <v>1</v>
      </c>
      <c r="F227" s="619">
        <v>4.05</v>
      </c>
      <c r="G227" s="618">
        <v>3.67</v>
      </c>
      <c r="H227" s="620"/>
      <c r="I227" s="458">
        <f t="shared" ref="I227:I232" si="17">PRODUCT(E227:G227)</f>
        <v>14.863499999999998</v>
      </c>
      <c r="J227" s="100"/>
      <c r="K227" s="31"/>
      <c r="L227" s="28"/>
    </row>
    <row r="228" spans="3:12" ht="12" customHeight="1" x14ac:dyDescent="0.3">
      <c r="C228" s="617"/>
      <c r="D228" s="117" t="s">
        <v>865</v>
      </c>
      <c r="E228" s="618">
        <v>1</v>
      </c>
      <c r="F228" s="619">
        <v>6.35</v>
      </c>
      <c r="G228" s="618">
        <v>3.15</v>
      </c>
      <c r="H228" s="620"/>
      <c r="I228" s="458">
        <f t="shared" si="17"/>
        <v>20.002499999999998</v>
      </c>
      <c r="J228" s="100"/>
      <c r="K228" s="31"/>
      <c r="L228" s="28"/>
    </row>
    <row r="229" spans="3:12" ht="12" customHeight="1" x14ac:dyDescent="0.3">
      <c r="C229" s="617"/>
      <c r="D229" s="117"/>
      <c r="E229" s="618">
        <v>1</v>
      </c>
      <c r="F229" s="619">
        <v>5.0999999999999996</v>
      </c>
      <c r="G229" s="618">
        <v>4.17</v>
      </c>
      <c r="H229" s="620"/>
      <c r="I229" s="458">
        <f t="shared" si="17"/>
        <v>21.266999999999999</v>
      </c>
      <c r="J229" s="100"/>
      <c r="K229" s="31"/>
      <c r="L229" s="28"/>
    </row>
    <row r="230" spans="3:12" ht="12" customHeight="1" x14ac:dyDescent="0.3">
      <c r="C230" s="29"/>
      <c r="D230" s="117" t="s">
        <v>1367</v>
      </c>
      <c r="E230" s="444">
        <v>-4</v>
      </c>
      <c r="F230" s="443">
        <v>0.25</v>
      </c>
      <c r="G230" s="443">
        <v>3.67</v>
      </c>
      <c r="H230" s="98"/>
      <c r="I230" s="458">
        <f t="shared" si="17"/>
        <v>-3.67</v>
      </c>
      <c r="J230" s="100"/>
      <c r="K230" s="31"/>
      <c r="L230" s="28"/>
    </row>
    <row r="231" spans="3:12" ht="12" customHeight="1" x14ac:dyDescent="0.3">
      <c r="C231" s="29"/>
      <c r="D231" s="117" t="s">
        <v>1367</v>
      </c>
      <c r="E231" s="444">
        <v>-3</v>
      </c>
      <c r="F231" s="443">
        <v>0.25</v>
      </c>
      <c r="G231" s="443">
        <v>3.15</v>
      </c>
      <c r="H231" s="98"/>
      <c r="I231" s="458">
        <f t="shared" si="17"/>
        <v>-2.3624999999999998</v>
      </c>
      <c r="J231" s="100"/>
      <c r="K231" s="31"/>
      <c r="L231" s="28"/>
    </row>
    <row r="232" spans="3:12" ht="12" customHeight="1" x14ac:dyDescent="0.3">
      <c r="C232" s="29"/>
      <c r="D232" s="117" t="s">
        <v>1367</v>
      </c>
      <c r="E232" s="444">
        <v>-4</v>
      </c>
      <c r="F232" s="443">
        <v>0.25</v>
      </c>
      <c r="G232" s="443">
        <v>3.15</v>
      </c>
      <c r="H232" s="98"/>
      <c r="I232" s="458">
        <f t="shared" si="17"/>
        <v>-3.15</v>
      </c>
      <c r="J232" s="100"/>
      <c r="K232" s="31"/>
      <c r="L232" s="28"/>
    </row>
    <row r="233" spans="3:12" ht="12" customHeight="1" x14ac:dyDescent="0.3">
      <c r="C233" s="617" t="s">
        <v>879</v>
      </c>
      <c r="D233" s="117" t="s">
        <v>122</v>
      </c>
      <c r="E233" s="618"/>
      <c r="F233" s="619"/>
      <c r="G233" s="618"/>
      <c r="H233" s="620"/>
      <c r="I233" s="458"/>
      <c r="J233" s="100"/>
      <c r="K233" s="31"/>
      <c r="L233" s="28"/>
    </row>
    <row r="234" spans="3:12" ht="12" customHeight="1" x14ac:dyDescent="0.3">
      <c r="C234" s="617"/>
      <c r="D234" s="117" t="s">
        <v>858</v>
      </c>
      <c r="E234" s="618">
        <v>1</v>
      </c>
      <c r="F234" s="619">
        <v>1.8</v>
      </c>
      <c r="G234" s="618">
        <v>3.67</v>
      </c>
      <c r="H234" s="620"/>
      <c r="I234" s="458">
        <f t="shared" ref="I234:I239" si="18">PRODUCT(E234:G234)</f>
        <v>6.6059999999999999</v>
      </c>
      <c r="J234" s="100"/>
      <c r="K234" s="31"/>
      <c r="L234" s="28"/>
    </row>
    <row r="235" spans="3:12" ht="12" customHeight="1" x14ac:dyDescent="0.3">
      <c r="C235" s="617"/>
      <c r="D235" s="117" t="s">
        <v>880</v>
      </c>
      <c r="E235" s="618">
        <v>1</v>
      </c>
      <c r="F235" s="619">
        <v>4.9000000000000004</v>
      </c>
      <c r="G235" s="618">
        <v>4.17</v>
      </c>
      <c r="H235" s="620"/>
      <c r="I235" s="458">
        <f t="shared" si="18"/>
        <v>20.433</v>
      </c>
      <c r="J235" s="100"/>
      <c r="K235" s="31"/>
      <c r="L235" s="28"/>
    </row>
    <row r="236" spans="3:12" ht="12" customHeight="1" x14ac:dyDescent="0.3">
      <c r="C236" s="617"/>
      <c r="D236" s="117" t="s">
        <v>759</v>
      </c>
      <c r="E236" s="618">
        <v>-1</v>
      </c>
      <c r="F236" s="619">
        <v>0.9</v>
      </c>
      <c r="G236" s="618">
        <v>2.6</v>
      </c>
      <c r="H236" s="620"/>
      <c r="I236" s="458">
        <f t="shared" si="18"/>
        <v>-2.3400000000000003</v>
      </c>
      <c r="J236" s="100"/>
      <c r="K236" s="31"/>
      <c r="L236" s="28"/>
    </row>
    <row r="237" spans="3:12" ht="12" customHeight="1" x14ac:dyDescent="0.3">
      <c r="C237" s="29"/>
      <c r="D237" s="117" t="s">
        <v>1367</v>
      </c>
      <c r="E237" s="444">
        <v>-1</v>
      </c>
      <c r="F237" s="443">
        <v>0.25</v>
      </c>
      <c r="G237" s="443">
        <v>3.67</v>
      </c>
      <c r="H237" s="98"/>
      <c r="I237" s="458">
        <f t="shared" si="18"/>
        <v>-0.91749999999999998</v>
      </c>
      <c r="J237" s="100"/>
      <c r="K237" s="31"/>
      <c r="L237" s="28"/>
    </row>
    <row r="238" spans="3:12" ht="12" customHeight="1" x14ac:dyDescent="0.3">
      <c r="C238" s="29"/>
      <c r="D238" s="117" t="s">
        <v>1367</v>
      </c>
      <c r="E238" s="444">
        <v>-1</v>
      </c>
      <c r="F238" s="443">
        <v>0.55000000000000004</v>
      </c>
      <c r="G238" s="443">
        <v>3.67</v>
      </c>
      <c r="H238" s="98"/>
      <c r="I238" s="458">
        <f t="shared" si="18"/>
        <v>-2.0185</v>
      </c>
      <c r="J238" s="100"/>
      <c r="K238" s="31"/>
      <c r="L238" s="28"/>
    </row>
    <row r="239" spans="3:12" ht="12" customHeight="1" x14ac:dyDescent="0.3">
      <c r="C239" s="29"/>
      <c r="D239" s="117" t="s">
        <v>1367</v>
      </c>
      <c r="E239" s="444">
        <v>-2</v>
      </c>
      <c r="F239" s="443">
        <v>0.25</v>
      </c>
      <c r="G239" s="443">
        <v>4.17</v>
      </c>
      <c r="H239" s="98"/>
      <c r="I239" s="458">
        <f t="shared" si="18"/>
        <v>-2.085</v>
      </c>
      <c r="J239" s="100"/>
      <c r="K239" s="31"/>
      <c r="L239" s="28"/>
    </row>
    <row r="240" spans="3:12" ht="12" customHeight="1" x14ac:dyDescent="0.3">
      <c r="C240" s="617" t="s">
        <v>881</v>
      </c>
      <c r="D240" s="117" t="s">
        <v>882</v>
      </c>
      <c r="E240" s="618"/>
      <c r="F240" s="619"/>
      <c r="G240" s="618"/>
      <c r="H240" s="620"/>
      <c r="I240" s="458"/>
      <c r="J240" s="100"/>
      <c r="K240" s="31"/>
      <c r="L240" s="28"/>
    </row>
    <row r="241" spans="3:12" ht="12" customHeight="1" x14ac:dyDescent="0.3">
      <c r="C241" s="617"/>
      <c r="D241" s="117" t="s">
        <v>858</v>
      </c>
      <c r="E241" s="618">
        <v>1</v>
      </c>
      <c r="F241" s="619">
        <v>5.05</v>
      </c>
      <c r="G241" s="618">
        <v>3.67</v>
      </c>
      <c r="H241" s="620"/>
      <c r="I241" s="458">
        <f t="shared" ref="I241:I249" si="19">PRODUCT(E241:G241)</f>
        <v>18.5335</v>
      </c>
      <c r="J241" s="100"/>
      <c r="K241" s="31"/>
      <c r="L241" s="28"/>
    </row>
    <row r="242" spans="3:12" ht="12" customHeight="1" x14ac:dyDescent="0.3">
      <c r="C242" s="617"/>
      <c r="D242" s="117" t="s">
        <v>865</v>
      </c>
      <c r="E242" s="618">
        <v>1</v>
      </c>
      <c r="F242" s="619">
        <v>5.4</v>
      </c>
      <c r="G242" s="618">
        <v>4.17</v>
      </c>
      <c r="H242" s="620"/>
      <c r="I242" s="458">
        <f t="shared" si="19"/>
        <v>22.518000000000001</v>
      </c>
      <c r="J242" s="100"/>
      <c r="K242" s="31"/>
      <c r="L242" s="28"/>
    </row>
    <row r="243" spans="3:12" ht="12" customHeight="1" x14ac:dyDescent="0.3">
      <c r="C243" s="617"/>
      <c r="D243" s="117"/>
      <c r="E243" s="618">
        <v>1</v>
      </c>
      <c r="F243" s="619">
        <v>7.35</v>
      </c>
      <c r="G243" s="618">
        <v>3.15</v>
      </c>
      <c r="H243" s="620"/>
      <c r="I243" s="458">
        <f t="shared" si="19"/>
        <v>23.1525</v>
      </c>
      <c r="J243" s="100"/>
      <c r="K243" s="31"/>
      <c r="L243" s="28"/>
    </row>
    <row r="244" spans="3:12" ht="12" customHeight="1" x14ac:dyDescent="0.3">
      <c r="C244" s="617"/>
      <c r="D244" s="117" t="s">
        <v>759</v>
      </c>
      <c r="E244" s="618">
        <v>-1</v>
      </c>
      <c r="F244" s="619">
        <v>1.8</v>
      </c>
      <c r="G244" s="618">
        <v>2.6</v>
      </c>
      <c r="H244" s="620"/>
      <c r="I244" s="458">
        <f t="shared" si="19"/>
        <v>-4.6800000000000006</v>
      </c>
      <c r="J244" s="100"/>
      <c r="K244" s="31"/>
      <c r="L244" s="28"/>
    </row>
    <row r="245" spans="3:12" ht="12" customHeight="1" x14ac:dyDescent="0.3">
      <c r="C245" s="617"/>
      <c r="D245" s="117" t="s">
        <v>346</v>
      </c>
      <c r="E245" s="618">
        <v>-1</v>
      </c>
      <c r="F245" s="619">
        <v>1.5</v>
      </c>
      <c r="G245" s="618">
        <v>0.5</v>
      </c>
      <c r="H245" s="620"/>
      <c r="I245" s="458">
        <f t="shared" si="19"/>
        <v>-0.75</v>
      </c>
      <c r="J245" s="100"/>
      <c r="K245" s="31"/>
      <c r="L245" s="28"/>
    </row>
    <row r="246" spans="3:12" ht="12" customHeight="1" x14ac:dyDescent="0.3">
      <c r="C246" s="29"/>
      <c r="D246" s="117" t="s">
        <v>1367</v>
      </c>
      <c r="E246" s="444">
        <v>-1</v>
      </c>
      <c r="F246" s="443">
        <v>0.55000000000000004</v>
      </c>
      <c r="G246" s="443">
        <v>3.67</v>
      </c>
      <c r="H246" s="98"/>
      <c r="I246" s="458">
        <f t="shared" si="19"/>
        <v>-2.0185</v>
      </c>
      <c r="J246" s="100"/>
      <c r="K246" s="31"/>
      <c r="L246" s="28"/>
    </row>
    <row r="247" spans="3:12" ht="12" customHeight="1" x14ac:dyDescent="0.3">
      <c r="C247" s="29"/>
      <c r="D247" s="117" t="s">
        <v>1367</v>
      </c>
      <c r="E247" s="444">
        <v>-1</v>
      </c>
      <c r="F247" s="443">
        <v>0.2</v>
      </c>
      <c r="G247" s="443">
        <v>3.67</v>
      </c>
      <c r="H247" s="98"/>
      <c r="I247" s="458">
        <f t="shared" si="19"/>
        <v>-0.73399999999999999</v>
      </c>
      <c r="J247" s="100"/>
      <c r="K247" s="31"/>
      <c r="L247" s="28"/>
    </row>
    <row r="248" spans="3:12" ht="12" customHeight="1" x14ac:dyDescent="0.3">
      <c r="C248" s="29"/>
      <c r="D248" s="117" t="s">
        <v>1367</v>
      </c>
      <c r="E248" s="444">
        <v>-1</v>
      </c>
      <c r="F248" s="443">
        <v>0.25</v>
      </c>
      <c r="G248" s="443">
        <v>3.15</v>
      </c>
      <c r="H248" s="98"/>
      <c r="I248" s="458">
        <f t="shared" si="19"/>
        <v>-0.78749999999999998</v>
      </c>
      <c r="J248" s="100"/>
      <c r="K248" s="31"/>
      <c r="L248" s="28"/>
    </row>
    <row r="249" spans="3:12" ht="12" customHeight="1" x14ac:dyDescent="0.3">
      <c r="C249" s="29"/>
      <c r="D249" s="117" t="s">
        <v>1367</v>
      </c>
      <c r="E249" s="444">
        <v>-3</v>
      </c>
      <c r="F249" s="443">
        <v>0.25</v>
      </c>
      <c r="G249" s="443">
        <v>4.17</v>
      </c>
      <c r="H249" s="98"/>
      <c r="I249" s="458">
        <f t="shared" si="19"/>
        <v>-3.1274999999999999</v>
      </c>
      <c r="J249" s="100"/>
      <c r="K249" s="31"/>
      <c r="L249" s="28"/>
    </row>
    <row r="250" spans="3:12" ht="12" customHeight="1" x14ac:dyDescent="0.3">
      <c r="C250" s="617" t="s">
        <v>883</v>
      </c>
      <c r="D250" s="117" t="s">
        <v>884</v>
      </c>
      <c r="E250" s="618"/>
      <c r="F250" s="619"/>
      <c r="G250" s="618"/>
      <c r="H250" s="620"/>
      <c r="I250" s="458"/>
      <c r="J250" s="100"/>
      <c r="K250" s="31"/>
      <c r="L250" s="28"/>
    </row>
    <row r="251" spans="3:12" ht="12" customHeight="1" x14ac:dyDescent="0.3">
      <c r="C251" s="617"/>
      <c r="D251" s="117" t="s">
        <v>858</v>
      </c>
      <c r="E251" s="618">
        <v>1</v>
      </c>
      <c r="F251" s="619">
        <v>6.85</v>
      </c>
      <c r="G251" s="618">
        <v>3.67</v>
      </c>
      <c r="H251" s="620"/>
      <c r="I251" s="458">
        <f t="shared" ref="I251:I260" si="20">PRODUCT(E251:G251)</f>
        <v>25.139499999999998</v>
      </c>
      <c r="J251" s="100"/>
      <c r="K251" s="31"/>
      <c r="L251" s="28"/>
    </row>
    <row r="252" spans="3:12" ht="12" customHeight="1" x14ac:dyDescent="0.3">
      <c r="C252" s="617"/>
      <c r="D252" s="117" t="s">
        <v>885</v>
      </c>
      <c r="E252" s="618">
        <v>1</v>
      </c>
      <c r="F252" s="619">
        <v>1.4</v>
      </c>
      <c r="G252" s="618">
        <v>4.17</v>
      </c>
      <c r="H252" s="620"/>
      <c r="I252" s="458">
        <f t="shared" si="20"/>
        <v>5.8379999999999992</v>
      </c>
      <c r="J252" s="100"/>
      <c r="K252" s="31"/>
      <c r="L252" s="28"/>
    </row>
    <row r="253" spans="3:12" ht="12" customHeight="1" x14ac:dyDescent="0.3">
      <c r="C253" s="617"/>
      <c r="D253" s="117"/>
      <c r="E253" s="618">
        <v>1</v>
      </c>
      <c r="F253" s="619">
        <v>8.4</v>
      </c>
      <c r="G253" s="618">
        <v>4.17</v>
      </c>
      <c r="H253" s="620"/>
      <c r="I253" s="458">
        <f t="shared" si="20"/>
        <v>35.027999999999999</v>
      </c>
      <c r="J253" s="100"/>
      <c r="K253" s="31"/>
      <c r="L253" s="28"/>
    </row>
    <row r="254" spans="3:12" ht="12" customHeight="1" x14ac:dyDescent="0.3">
      <c r="C254" s="617"/>
      <c r="D254" s="117" t="s">
        <v>886</v>
      </c>
      <c r="E254" s="618">
        <v>1</v>
      </c>
      <c r="F254" s="619">
        <v>8.15</v>
      </c>
      <c r="G254" s="618">
        <v>4.17</v>
      </c>
      <c r="H254" s="620"/>
      <c r="I254" s="458">
        <f t="shared" si="20"/>
        <v>33.985500000000002</v>
      </c>
      <c r="J254" s="100"/>
      <c r="K254" s="31"/>
      <c r="L254" s="28"/>
    </row>
    <row r="255" spans="3:12" ht="12" customHeight="1" x14ac:dyDescent="0.3">
      <c r="C255" s="617"/>
      <c r="D255" s="117" t="s">
        <v>759</v>
      </c>
      <c r="E255" s="618">
        <v>-1</v>
      </c>
      <c r="F255" s="619">
        <v>1.8</v>
      </c>
      <c r="G255" s="618">
        <v>2.1</v>
      </c>
      <c r="H255" s="620"/>
      <c r="I255" s="458">
        <f t="shared" si="20"/>
        <v>-3.7800000000000002</v>
      </c>
      <c r="J255" s="100"/>
      <c r="K255" s="31"/>
      <c r="L255" s="28"/>
    </row>
    <row r="256" spans="3:12" ht="12" customHeight="1" x14ac:dyDescent="0.3">
      <c r="C256" s="617"/>
      <c r="D256" s="117" t="s">
        <v>346</v>
      </c>
      <c r="E256" s="618">
        <v>-2</v>
      </c>
      <c r="F256" s="619">
        <v>2.1</v>
      </c>
      <c r="G256" s="618">
        <v>0.5</v>
      </c>
      <c r="H256" s="620"/>
      <c r="I256" s="458">
        <f t="shared" si="20"/>
        <v>-2.1</v>
      </c>
      <c r="J256" s="100"/>
      <c r="K256" s="31"/>
      <c r="L256" s="28"/>
    </row>
    <row r="257" spans="3:12" ht="12" customHeight="1" x14ac:dyDescent="0.3">
      <c r="C257" s="29"/>
      <c r="D257" s="117" t="s">
        <v>1367</v>
      </c>
      <c r="E257" s="444">
        <v>-4</v>
      </c>
      <c r="F257" s="443">
        <v>0.25</v>
      </c>
      <c r="G257" s="443">
        <v>3.67</v>
      </c>
      <c r="H257" s="98"/>
      <c r="I257" s="458">
        <f t="shared" si="20"/>
        <v>-3.67</v>
      </c>
      <c r="J257" s="100"/>
      <c r="K257" s="31"/>
      <c r="L257" s="28"/>
    </row>
    <row r="258" spans="3:12" ht="12" customHeight="1" x14ac:dyDescent="0.3">
      <c r="C258" s="29"/>
      <c r="D258" s="117" t="s">
        <v>1367</v>
      </c>
      <c r="E258" s="444">
        <v>-1</v>
      </c>
      <c r="F258" s="443">
        <v>0.3</v>
      </c>
      <c r="G258" s="443">
        <v>3.67</v>
      </c>
      <c r="H258" s="98"/>
      <c r="I258" s="458">
        <f t="shared" si="20"/>
        <v>-1.101</v>
      </c>
      <c r="J258" s="100"/>
      <c r="K258" s="31"/>
      <c r="L258" s="28"/>
    </row>
    <row r="259" spans="3:12" ht="12" customHeight="1" x14ac:dyDescent="0.3">
      <c r="C259" s="29"/>
      <c r="D259" s="117" t="s">
        <v>1367</v>
      </c>
      <c r="E259" s="444">
        <v>-14</v>
      </c>
      <c r="F259" s="443">
        <v>0.25</v>
      </c>
      <c r="G259" s="443">
        <v>4.17</v>
      </c>
      <c r="H259" s="98"/>
      <c r="I259" s="458">
        <f t="shared" si="20"/>
        <v>-14.594999999999999</v>
      </c>
      <c r="J259" s="100"/>
      <c r="K259" s="31"/>
      <c r="L259" s="28"/>
    </row>
    <row r="260" spans="3:12" ht="12" customHeight="1" x14ac:dyDescent="0.3">
      <c r="C260" s="29"/>
      <c r="D260" s="117" t="s">
        <v>1367</v>
      </c>
      <c r="E260" s="444">
        <v>-1</v>
      </c>
      <c r="F260" s="443">
        <v>0.25</v>
      </c>
      <c r="G260" s="443">
        <v>3.15</v>
      </c>
      <c r="H260" s="98"/>
      <c r="I260" s="458">
        <f t="shared" si="20"/>
        <v>-0.78749999999999998</v>
      </c>
      <c r="J260" s="100"/>
      <c r="K260" s="31"/>
      <c r="L260" s="28"/>
    </row>
    <row r="261" spans="3:12" ht="12" customHeight="1" x14ac:dyDescent="0.3">
      <c r="C261" s="617" t="s">
        <v>887</v>
      </c>
      <c r="D261" s="117" t="s">
        <v>141</v>
      </c>
      <c r="E261" s="618"/>
      <c r="F261" s="619"/>
      <c r="G261" s="618"/>
      <c r="H261" s="620"/>
      <c r="I261" s="458"/>
      <c r="J261" s="100"/>
      <c r="K261" s="31"/>
      <c r="L261" s="28"/>
    </row>
    <row r="262" spans="3:12" ht="12" customHeight="1" x14ac:dyDescent="0.3">
      <c r="C262" s="617"/>
      <c r="D262" s="117" t="s">
        <v>888</v>
      </c>
      <c r="E262" s="618">
        <v>1</v>
      </c>
      <c r="F262" s="619">
        <v>6.05</v>
      </c>
      <c r="G262" s="618">
        <v>4.17</v>
      </c>
      <c r="H262" s="620"/>
      <c r="I262" s="458">
        <f>PRODUCT(E262:G262)</f>
        <v>25.2285</v>
      </c>
      <c r="J262" s="100"/>
      <c r="K262" s="31"/>
      <c r="L262" s="28"/>
    </row>
    <row r="263" spans="3:12" ht="12" customHeight="1" x14ac:dyDescent="0.3">
      <c r="C263" s="617"/>
      <c r="D263" s="117"/>
      <c r="E263" s="618">
        <v>1</v>
      </c>
      <c r="F263" s="619">
        <v>2</v>
      </c>
      <c r="G263" s="618">
        <v>3.15</v>
      </c>
      <c r="H263" s="620"/>
      <c r="I263" s="458">
        <f>PRODUCT(E263:G263)</f>
        <v>6.3</v>
      </c>
      <c r="J263" s="100"/>
      <c r="K263" s="31"/>
      <c r="L263" s="28"/>
    </row>
    <row r="264" spans="3:12" ht="12" customHeight="1" x14ac:dyDescent="0.3">
      <c r="C264" s="617"/>
      <c r="D264" s="117" t="s">
        <v>759</v>
      </c>
      <c r="E264" s="618">
        <v>-1</v>
      </c>
      <c r="F264" s="619">
        <v>0.9</v>
      </c>
      <c r="G264" s="618">
        <v>2.6</v>
      </c>
      <c r="H264" s="620"/>
      <c r="I264" s="458">
        <f>PRODUCT(E264:G264)</f>
        <v>-2.3400000000000003</v>
      </c>
      <c r="J264" s="100"/>
      <c r="K264" s="31"/>
      <c r="L264" s="28"/>
    </row>
    <row r="265" spans="3:12" ht="12" customHeight="1" x14ac:dyDescent="0.3">
      <c r="C265" s="29"/>
      <c r="D265" s="117" t="s">
        <v>1367</v>
      </c>
      <c r="E265" s="444">
        <v>-3</v>
      </c>
      <c r="F265" s="443">
        <v>0.25</v>
      </c>
      <c r="G265" s="443">
        <v>4.17</v>
      </c>
      <c r="H265" s="98"/>
      <c r="I265" s="458">
        <f>PRODUCT(E265:G265)</f>
        <v>-3.1274999999999999</v>
      </c>
      <c r="J265" s="100"/>
      <c r="K265" s="31"/>
      <c r="L265" s="28"/>
    </row>
    <row r="266" spans="3:12" ht="12" customHeight="1" x14ac:dyDescent="0.3">
      <c r="C266" s="617" t="s">
        <v>889</v>
      </c>
      <c r="D266" s="117" t="s">
        <v>890</v>
      </c>
      <c r="E266" s="618"/>
      <c r="F266" s="619"/>
      <c r="G266" s="618"/>
      <c r="H266" s="620"/>
      <c r="I266" s="458"/>
      <c r="J266" s="100"/>
      <c r="K266" s="31"/>
      <c r="L266" s="28"/>
    </row>
    <row r="267" spans="3:12" ht="12" customHeight="1" x14ac:dyDescent="0.3">
      <c r="C267" s="617"/>
      <c r="D267" s="117" t="s">
        <v>888</v>
      </c>
      <c r="E267" s="618">
        <v>1</v>
      </c>
      <c r="F267" s="619">
        <v>5.0999999999999996</v>
      </c>
      <c r="G267" s="618">
        <v>4.17</v>
      </c>
      <c r="H267" s="620"/>
      <c r="I267" s="458">
        <f>PRODUCT(E267:G267)</f>
        <v>21.266999999999999</v>
      </c>
      <c r="J267" s="100"/>
      <c r="K267" s="31"/>
      <c r="L267" s="28"/>
    </row>
    <row r="268" spans="3:12" ht="12" customHeight="1" x14ac:dyDescent="0.3">
      <c r="C268" s="617"/>
      <c r="D268" s="117"/>
      <c r="E268" s="618">
        <v>1</v>
      </c>
      <c r="F268" s="619">
        <v>5.25</v>
      </c>
      <c r="G268" s="618">
        <v>4.17</v>
      </c>
      <c r="H268" s="620"/>
      <c r="I268" s="458">
        <f>PRODUCT(E268:G268)</f>
        <v>21.892499999999998</v>
      </c>
      <c r="J268" s="100"/>
      <c r="K268" s="31"/>
      <c r="L268" s="28"/>
    </row>
    <row r="269" spans="3:12" ht="12" customHeight="1" x14ac:dyDescent="0.3">
      <c r="C269" s="617"/>
      <c r="D269" s="117" t="s">
        <v>346</v>
      </c>
      <c r="E269" s="618">
        <v>-1</v>
      </c>
      <c r="F269" s="619">
        <v>2.1</v>
      </c>
      <c r="G269" s="618">
        <v>1.4</v>
      </c>
      <c r="H269" s="620"/>
      <c r="I269" s="458">
        <f>PRODUCT(E269:G269)</f>
        <v>-2.94</v>
      </c>
      <c r="J269" s="100"/>
      <c r="K269" s="31"/>
      <c r="L269" s="28"/>
    </row>
    <row r="270" spans="3:12" ht="12" customHeight="1" x14ac:dyDescent="0.3">
      <c r="C270" s="29"/>
      <c r="D270" s="117" t="s">
        <v>1367</v>
      </c>
      <c r="E270" s="444">
        <v>-5</v>
      </c>
      <c r="F270" s="443">
        <v>0.25</v>
      </c>
      <c r="G270" s="443">
        <v>4.17</v>
      </c>
      <c r="H270" s="98"/>
      <c r="I270" s="458">
        <f>PRODUCT(E270:G270)</f>
        <v>-5.2125000000000004</v>
      </c>
      <c r="J270" s="100"/>
      <c r="K270" s="31"/>
      <c r="L270" s="28"/>
    </row>
    <row r="271" spans="3:12" ht="12" customHeight="1" x14ac:dyDescent="0.3">
      <c r="C271" s="617" t="s">
        <v>891</v>
      </c>
      <c r="D271" s="117" t="s">
        <v>122</v>
      </c>
      <c r="E271" s="618"/>
      <c r="F271" s="619"/>
      <c r="G271" s="618"/>
      <c r="H271" s="620"/>
      <c r="I271" s="458"/>
      <c r="J271" s="100"/>
      <c r="K271" s="31"/>
      <c r="L271" s="28"/>
    </row>
    <row r="272" spans="3:12" ht="12" customHeight="1" x14ac:dyDescent="0.3">
      <c r="C272" s="617"/>
      <c r="D272" s="117" t="s">
        <v>892</v>
      </c>
      <c r="E272" s="618">
        <v>1</v>
      </c>
      <c r="F272" s="619">
        <v>4.78</v>
      </c>
      <c r="G272" s="618">
        <v>4.17</v>
      </c>
      <c r="H272" s="620"/>
      <c r="I272" s="458">
        <f>PRODUCT(E272:G272)</f>
        <v>19.932600000000001</v>
      </c>
      <c r="J272" s="100"/>
      <c r="K272" s="31"/>
      <c r="L272" s="28"/>
    </row>
    <row r="273" spans="3:12" ht="12" customHeight="1" x14ac:dyDescent="0.3">
      <c r="C273" s="617"/>
      <c r="D273" s="117" t="s">
        <v>759</v>
      </c>
      <c r="E273" s="618">
        <v>-1</v>
      </c>
      <c r="F273" s="619">
        <v>0.9</v>
      </c>
      <c r="G273" s="618">
        <v>2.1</v>
      </c>
      <c r="H273" s="620"/>
      <c r="I273" s="458">
        <f>PRODUCT(E273:G273)</f>
        <v>-1.8900000000000001</v>
      </c>
      <c r="J273" s="100"/>
      <c r="K273" s="31"/>
      <c r="L273" s="28"/>
    </row>
    <row r="274" spans="3:12" ht="12" customHeight="1" x14ac:dyDescent="0.3">
      <c r="C274" s="617" t="s">
        <v>893</v>
      </c>
      <c r="D274" s="117" t="s">
        <v>156</v>
      </c>
      <c r="E274" s="618"/>
      <c r="F274" s="619"/>
      <c r="G274" s="618"/>
      <c r="H274" s="620"/>
      <c r="I274" s="458"/>
      <c r="J274" s="100"/>
      <c r="K274" s="31"/>
      <c r="L274" s="28"/>
    </row>
    <row r="275" spans="3:12" ht="12" customHeight="1" x14ac:dyDescent="0.3">
      <c r="C275" s="617"/>
      <c r="D275" s="117" t="s">
        <v>892</v>
      </c>
      <c r="E275" s="618">
        <v>1</v>
      </c>
      <c r="F275" s="619">
        <v>6.8</v>
      </c>
      <c r="G275" s="618">
        <v>4.17</v>
      </c>
      <c r="H275" s="620"/>
      <c r="I275" s="458">
        <f>PRODUCT(E275:G275)</f>
        <v>28.355999999999998</v>
      </c>
      <c r="J275" s="100"/>
      <c r="K275" s="31"/>
      <c r="L275" s="28"/>
    </row>
    <row r="276" spans="3:12" ht="12" customHeight="1" x14ac:dyDescent="0.3">
      <c r="C276" s="617"/>
      <c r="D276" s="117"/>
      <c r="E276" s="618">
        <v>1</v>
      </c>
      <c r="F276" s="619">
        <v>1.6</v>
      </c>
      <c r="G276" s="618">
        <v>4.17</v>
      </c>
      <c r="H276" s="620"/>
      <c r="I276" s="458"/>
      <c r="J276" s="100"/>
      <c r="K276" s="31"/>
      <c r="L276" s="28"/>
    </row>
    <row r="277" spans="3:12" ht="12" customHeight="1" x14ac:dyDescent="0.3">
      <c r="C277" s="617"/>
      <c r="D277" s="117" t="s">
        <v>759</v>
      </c>
      <c r="E277" s="618">
        <v>-1</v>
      </c>
      <c r="F277" s="619">
        <v>1.2</v>
      </c>
      <c r="G277" s="618">
        <v>2.1</v>
      </c>
      <c r="H277" s="620"/>
      <c r="I277" s="458">
        <f>PRODUCT(E277:G277)</f>
        <v>-2.52</v>
      </c>
      <c r="J277" s="100"/>
      <c r="K277" s="31"/>
      <c r="L277" s="28"/>
    </row>
    <row r="278" spans="3:12" ht="12" customHeight="1" x14ac:dyDescent="0.3">
      <c r="C278" s="617"/>
      <c r="D278" s="117" t="s">
        <v>759</v>
      </c>
      <c r="E278" s="618">
        <v>-1</v>
      </c>
      <c r="F278" s="619">
        <v>1.2</v>
      </c>
      <c r="G278" s="618">
        <v>2.6</v>
      </c>
      <c r="H278" s="620"/>
      <c r="I278" s="458">
        <f>PRODUCT(E278:G278)</f>
        <v>-3.12</v>
      </c>
      <c r="J278" s="100"/>
      <c r="K278" s="31"/>
      <c r="L278" s="28"/>
    </row>
    <row r="279" spans="3:12" ht="12" customHeight="1" x14ac:dyDescent="0.3">
      <c r="C279" s="29"/>
      <c r="D279" s="117" t="s">
        <v>1367</v>
      </c>
      <c r="E279" s="444">
        <v>-4</v>
      </c>
      <c r="F279" s="443">
        <v>0.25</v>
      </c>
      <c r="G279" s="443">
        <v>4.17</v>
      </c>
      <c r="H279" s="98"/>
      <c r="I279" s="458">
        <f>PRODUCT(E279:G279)</f>
        <v>-4.17</v>
      </c>
      <c r="J279" s="100"/>
      <c r="K279" s="31"/>
      <c r="L279" s="28"/>
    </row>
    <row r="280" spans="3:12" ht="12" customHeight="1" x14ac:dyDescent="0.3">
      <c r="C280" s="617" t="s">
        <v>894</v>
      </c>
      <c r="D280" s="117" t="s">
        <v>122</v>
      </c>
      <c r="E280" s="618"/>
      <c r="F280" s="619"/>
      <c r="G280" s="618"/>
      <c r="H280" s="620"/>
      <c r="I280" s="458"/>
      <c r="J280" s="100"/>
      <c r="K280" s="31"/>
      <c r="L280" s="28"/>
    </row>
    <row r="281" spans="3:12" ht="12" customHeight="1" x14ac:dyDescent="0.3">
      <c r="C281" s="617"/>
      <c r="D281" s="117" t="s">
        <v>892</v>
      </c>
      <c r="E281" s="618">
        <v>1</v>
      </c>
      <c r="F281" s="619">
        <v>6.9</v>
      </c>
      <c r="G281" s="618">
        <v>4.17</v>
      </c>
      <c r="H281" s="620"/>
      <c r="I281" s="458">
        <f>PRODUCT(E281:G281)</f>
        <v>28.773</v>
      </c>
      <c r="J281" s="100"/>
      <c r="K281" s="31"/>
      <c r="L281" s="28"/>
    </row>
    <row r="282" spans="3:12" ht="12" customHeight="1" x14ac:dyDescent="0.3">
      <c r="C282" s="617"/>
      <c r="D282" s="117" t="s">
        <v>759</v>
      </c>
      <c r="E282" s="618">
        <v>-1</v>
      </c>
      <c r="F282" s="619">
        <v>0.9</v>
      </c>
      <c r="G282" s="618">
        <v>2.6</v>
      </c>
      <c r="H282" s="620"/>
      <c r="I282" s="458">
        <f>PRODUCT(E282:G282)</f>
        <v>-2.3400000000000003</v>
      </c>
      <c r="J282" s="100"/>
      <c r="K282" s="31"/>
      <c r="L282" s="28"/>
    </row>
    <row r="283" spans="3:12" ht="12" customHeight="1" x14ac:dyDescent="0.3">
      <c r="C283" s="29"/>
      <c r="D283" s="117" t="s">
        <v>1367</v>
      </c>
      <c r="E283" s="444">
        <v>-1</v>
      </c>
      <c r="F283" s="443">
        <v>0.25</v>
      </c>
      <c r="G283" s="443">
        <v>4.17</v>
      </c>
      <c r="H283" s="98"/>
      <c r="I283" s="458">
        <f>PRODUCT(E283:G283)</f>
        <v>-1.0425</v>
      </c>
      <c r="J283" s="100"/>
      <c r="K283" s="31"/>
      <c r="L283" s="28"/>
    </row>
    <row r="284" spans="3:12" ht="12" customHeight="1" x14ac:dyDescent="0.3">
      <c r="C284" s="617" t="s">
        <v>896</v>
      </c>
      <c r="D284" s="117" t="s">
        <v>895</v>
      </c>
      <c r="E284" s="618"/>
      <c r="F284" s="619"/>
      <c r="G284" s="618"/>
      <c r="H284" s="620"/>
      <c r="I284" s="458"/>
      <c r="J284" s="100"/>
      <c r="K284" s="31"/>
      <c r="L284" s="28"/>
    </row>
    <row r="285" spans="3:12" ht="12" customHeight="1" x14ac:dyDescent="0.3">
      <c r="C285" s="617"/>
      <c r="D285" s="117" t="s">
        <v>897</v>
      </c>
      <c r="E285" s="618">
        <v>1</v>
      </c>
      <c r="F285" s="619">
        <v>2.5</v>
      </c>
      <c r="G285" s="618">
        <v>4.17</v>
      </c>
      <c r="H285" s="620"/>
      <c r="I285" s="458">
        <f t="shared" ref="I285:I290" si="21">PRODUCT(E285:G285)</f>
        <v>10.425000000000001</v>
      </c>
      <c r="J285" s="100"/>
      <c r="K285" s="31"/>
      <c r="L285" s="28"/>
    </row>
    <row r="286" spans="3:12" ht="12" customHeight="1" x14ac:dyDescent="0.3">
      <c r="C286" s="617"/>
      <c r="D286" s="117" t="s">
        <v>858</v>
      </c>
      <c r="E286" s="618">
        <v>1</v>
      </c>
      <c r="F286" s="619">
        <v>2.2999999999999998</v>
      </c>
      <c r="G286" s="618">
        <v>3.67</v>
      </c>
      <c r="H286" s="620"/>
      <c r="I286" s="458">
        <f t="shared" si="21"/>
        <v>8.4409999999999989</v>
      </c>
      <c r="J286" s="100"/>
      <c r="K286" s="31"/>
      <c r="L286" s="28"/>
    </row>
    <row r="287" spans="3:12" ht="12" customHeight="1" x14ac:dyDescent="0.3">
      <c r="C287" s="617"/>
      <c r="D287" s="117" t="s">
        <v>865</v>
      </c>
      <c r="E287" s="618">
        <v>1</v>
      </c>
      <c r="F287" s="619">
        <v>3</v>
      </c>
      <c r="G287" s="618">
        <v>4.17</v>
      </c>
      <c r="H287" s="620"/>
      <c r="I287" s="458">
        <f t="shared" si="21"/>
        <v>12.51</v>
      </c>
      <c r="J287" s="100"/>
      <c r="K287" s="31"/>
      <c r="L287" s="28"/>
    </row>
    <row r="288" spans="3:12" ht="12" customHeight="1" x14ac:dyDescent="0.3">
      <c r="C288" s="29"/>
      <c r="D288" s="117" t="s">
        <v>1367</v>
      </c>
      <c r="E288" s="444">
        <v>-2</v>
      </c>
      <c r="F288" s="443">
        <v>0.25</v>
      </c>
      <c r="G288" s="443">
        <v>3.67</v>
      </c>
      <c r="H288" s="98"/>
      <c r="I288" s="458">
        <f t="shared" si="21"/>
        <v>-1.835</v>
      </c>
      <c r="J288" s="100"/>
      <c r="K288" s="31"/>
      <c r="L288" s="28"/>
    </row>
    <row r="289" spans="3:12" ht="12" customHeight="1" x14ac:dyDescent="0.3">
      <c r="C289" s="29"/>
      <c r="D289" s="117" t="s">
        <v>1367</v>
      </c>
      <c r="E289" s="444">
        <v>-1</v>
      </c>
      <c r="F289" s="443">
        <v>0.25</v>
      </c>
      <c r="G289" s="443">
        <v>4.17</v>
      </c>
      <c r="H289" s="98"/>
      <c r="I289" s="458">
        <f t="shared" si="21"/>
        <v>-1.0425</v>
      </c>
      <c r="J289" s="100"/>
      <c r="K289" s="31"/>
      <c r="L289" s="28"/>
    </row>
    <row r="290" spans="3:12" ht="12" customHeight="1" x14ac:dyDescent="0.3">
      <c r="C290" s="29"/>
      <c r="D290" s="117" t="s">
        <v>1367</v>
      </c>
      <c r="E290" s="444">
        <v>-2</v>
      </c>
      <c r="F290" s="443">
        <v>0.35</v>
      </c>
      <c r="G290" s="443">
        <v>4.17</v>
      </c>
      <c r="H290" s="98"/>
      <c r="I290" s="458">
        <f t="shared" si="21"/>
        <v>-2.9189999999999996</v>
      </c>
      <c r="J290" s="100"/>
      <c r="K290" s="31"/>
      <c r="L290" s="28"/>
    </row>
    <row r="291" spans="3:12" ht="12" customHeight="1" x14ac:dyDescent="0.3">
      <c r="C291" s="617" t="s">
        <v>898</v>
      </c>
      <c r="D291" s="117" t="s">
        <v>816</v>
      </c>
      <c r="E291" s="618"/>
      <c r="F291" s="619"/>
      <c r="G291" s="618"/>
      <c r="H291" s="620"/>
      <c r="I291" s="458"/>
      <c r="J291" s="100"/>
      <c r="K291" s="31"/>
      <c r="L291" s="28"/>
    </row>
    <row r="292" spans="3:12" ht="12" customHeight="1" x14ac:dyDescent="0.3">
      <c r="C292" s="617"/>
      <c r="D292" s="117" t="s">
        <v>858</v>
      </c>
      <c r="E292" s="618">
        <v>1</v>
      </c>
      <c r="F292" s="619">
        <v>1.2</v>
      </c>
      <c r="G292" s="618">
        <v>3.67</v>
      </c>
      <c r="H292" s="620"/>
      <c r="I292" s="458">
        <f t="shared" ref="I292:I298" si="22">PRODUCT(E292:G292)</f>
        <v>4.4039999999999999</v>
      </c>
      <c r="J292" s="100"/>
      <c r="K292" s="31"/>
      <c r="L292" s="28"/>
    </row>
    <row r="293" spans="3:12" ht="12" customHeight="1" x14ac:dyDescent="0.3">
      <c r="C293" s="617"/>
      <c r="D293" s="117" t="s">
        <v>899</v>
      </c>
      <c r="E293" s="618">
        <v>1</v>
      </c>
      <c r="F293" s="619">
        <v>2.8</v>
      </c>
      <c r="G293" s="618">
        <v>3.67</v>
      </c>
      <c r="H293" s="620"/>
      <c r="I293" s="458">
        <f t="shared" si="22"/>
        <v>10.276</v>
      </c>
      <c r="J293" s="100"/>
      <c r="K293" s="31"/>
      <c r="L293" s="28"/>
    </row>
    <row r="294" spans="3:12" ht="12" customHeight="1" x14ac:dyDescent="0.3">
      <c r="C294" s="617"/>
      <c r="D294" s="117" t="s">
        <v>865</v>
      </c>
      <c r="E294" s="618">
        <v>1</v>
      </c>
      <c r="F294" s="619">
        <v>4.3499999999999996</v>
      </c>
      <c r="G294" s="618">
        <v>4.17</v>
      </c>
      <c r="H294" s="620"/>
      <c r="I294" s="458">
        <f t="shared" si="22"/>
        <v>18.139499999999998</v>
      </c>
      <c r="J294" s="100"/>
      <c r="K294" s="31"/>
      <c r="L294" s="28"/>
    </row>
    <row r="295" spans="3:12" ht="12" customHeight="1" x14ac:dyDescent="0.3">
      <c r="C295" s="617"/>
      <c r="D295" s="117" t="s">
        <v>759</v>
      </c>
      <c r="E295" s="618">
        <v>-1</v>
      </c>
      <c r="F295" s="619">
        <v>0.8</v>
      </c>
      <c r="G295" s="618">
        <v>2.6</v>
      </c>
      <c r="H295" s="620"/>
      <c r="I295" s="458">
        <f t="shared" si="22"/>
        <v>-2.08</v>
      </c>
      <c r="J295" s="100"/>
      <c r="K295" s="31"/>
      <c r="L295" s="28"/>
    </row>
    <row r="296" spans="3:12" ht="12" customHeight="1" x14ac:dyDescent="0.3">
      <c r="C296" s="29"/>
      <c r="D296" s="117" t="s">
        <v>1367</v>
      </c>
      <c r="E296" s="444">
        <v>-1</v>
      </c>
      <c r="F296" s="443">
        <v>0.4</v>
      </c>
      <c r="G296" s="443">
        <v>3.67</v>
      </c>
      <c r="H296" s="98"/>
      <c r="I296" s="458">
        <f t="shared" si="22"/>
        <v>-1.468</v>
      </c>
      <c r="J296" s="100"/>
      <c r="K296" s="31"/>
      <c r="L296" s="28"/>
    </row>
    <row r="297" spans="3:12" ht="12" customHeight="1" x14ac:dyDescent="0.3">
      <c r="C297" s="29"/>
      <c r="D297" s="117" t="s">
        <v>1367</v>
      </c>
      <c r="E297" s="444">
        <v>-1</v>
      </c>
      <c r="F297" s="443">
        <v>0.25</v>
      </c>
      <c r="G297" s="443">
        <v>3.67</v>
      </c>
      <c r="H297" s="98"/>
      <c r="I297" s="458">
        <f t="shared" si="22"/>
        <v>-0.91749999999999998</v>
      </c>
      <c r="J297" s="100"/>
      <c r="K297" s="31"/>
      <c r="L297" s="28"/>
    </row>
    <row r="298" spans="3:12" ht="12" customHeight="1" x14ac:dyDescent="0.3">
      <c r="C298" s="29"/>
      <c r="D298" s="117" t="s">
        <v>1367</v>
      </c>
      <c r="E298" s="444">
        <v>-3</v>
      </c>
      <c r="F298" s="443">
        <v>0.25</v>
      </c>
      <c r="G298" s="443">
        <v>4.17</v>
      </c>
      <c r="H298" s="98"/>
      <c r="I298" s="458">
        <f t="shared" si="22"/>
        <v>-3.1274999999999999</v>
      </c>
      <c r="J298" s="100"/>
      <c r="K298" s="31"/>
      <c r="L298" s="28"/>
    </row>
    <row r="299" spans="3:12" ht="12" customHeight="1" x14ac:dyDescent="0.3">
      <c r="C299" s="617" t="s">
        <v>901</v>
      </c>
      <c r="D299" s="117" t="s">
        <v>900</v>
      </c>
      <c r="E299" s="618"/>
      <c r="F299" s="619"/>
      <c r="G299" s="618"/>
      <c r="H299" s="620"/>
      <c r="I299" s="458"/>
      <c r="J299" s="100"/>
      <c r="K299" s="31"/>
      <c r="L299" s="28"/>
    </row>
    <row r="300" spans="3:12" ht="12" customHeight="1" x14ac:dyDescent="0.3">
      <c r="C300" s="617"/>
      <c r="D300" s="117" t="s">
        <v>899</v>
      </c>
      <c r="E300" s="618">
        <v>1</v>
      </c>
      <c r="F300" s="619">
        <v>4.1500000000000004</v>
      </c>
      <c r="G300" s="618">
        <v>3.67</v>
      </c>
      <c r="H300" s="620"/>
      <c r="I300" s="458">
        <f t="shared" ref="I300:I309" si="23">PRODUCT(E300:G300)</f>
        <v>15.230500000000001</v>
      </c>
      <c r="J300" s="100"/>
      <c r="K300" s="31"/>
      <c r="L300" s="28"/>
    </row>
    <row r="301" spans="3:12" ht="12" customHeight="1" x14ac:dyDescent="0.3">
      <c r="C301" s="617"/>
      <c r="D301" s="117" t="s">
        <v>902</v>
      </c>
      <c r="E301" s="618">
        <v>1</v>
      </c>
      <c r="F301" s="619">
        <v>2.65</v>
      </c>
      <c r="G301" s="618">
        <v>4.17</v>
      </c>
      <c r="H301" s="620"/>
      <c r="I301" s="458">
        <f t="shared" si="23"/>
        <v>11.0505</v>
      </c>
      <c r="J301" s="100"/>
      <c r="K301" s="31"/>
      <c r="L301" s="28"/>
    </row>
    <row r="302" spans="3:12" ht="12" customHeight="1" x14ac:dyDescent="0.3">
      <c r="C302" s="617"/>
      <c r="D302" s="117" t="s">
        <v>865</v>
      </c>
      <c r="E302" s="618">
        <v>1</v>
      </c>
      <c r="F302" s="619">
        <v>4.1500000000000004</v>
      </c>
      <c r="G302" s="618">
        <v>3.15</v>
      </c>
      <c r="H302" s="620"/>
      <c r="I302" s="458">
        <f t="shared" si="23"/>
        <v>13.072500000000002</v>
      </c>
      <c r="J302" s="100"/>
      <c r="K302" s="31"/>
      <c r="L302" s="28"/>
    </row>
    <row r="303" spans="3:12" ht="12" customHeight="1" x14ac:dyDescent="0.3">
      <c r="C303" s="617"/>
      <c r="D303" s="117" t="s">
        <v>759</v>
      </c>
      <c r="E303" s="618">
        <v>-1</v>
      </c>
      <c r="F303" s="619">
        <v>1</v>
      </c>
      <c r="G303" s="618">
        <v>2.6</v>
      </c>
      <c r="H303" s="620"/>
      <c r="I303" s="458">
        <f t="shared" si="23"/>
        <v>-2.6</v>
      </c>
      <c r="J303" s="100"/>
      <c r="K303" s="31"/>
      <c r="L303" s="28"/>
    </row>
    <row r="304" spans="3:12" ht="12" customHeight="1" x14ac:dyDescent="0.3">
      <c r="C304" s="617"/>
      <c r="D304" s="117" t="s">
        <v>346</v>
      </c>
      <c r="E304" s="618">
        <v>-1</v>
      </c>
      <c r="F304" s="619">
        <v>1.8</v>
      </c>
      <c r="G304" s="618">
        <v>1.4</v>
      </c>
      <c r="H304" s="620"/>
      <c r="I304" s="458">
        <f t="shared" si="23"/>
        <v>-2.52</v>
      </c>
      <c r="J304" s="100"/>
      <c r="K304" s="31"/>
      <c r="L304" s="28"/>
    </row>
    <row r="305" spans="3:12" ht="12" customHeight="1" x14ac:dyDescent="0.3">
      <c r="C305" s="29"/>
      <c r="D305" s="117" t="s">
        <v>1367</v>
      </c>
      <c r="E305" s="444">
        <v>-1</v>
      </c>
      <c r="F305" s="443">
        <v>0.55000000000000004</v>
      </c>
      <c r="G305" s="443">
        <v>3.67</v>
      </c>
      <c r="H305" s="98"/>
      <c r="I305" s="458">
        <f t="shared" si="23"/>
        <v>-2.0185</v>
      </c>
      <c r="J305" s="100"/>
      <c r="K305" s="31"/>
      <c r="L305" s="28"/>
    </row>
    <row r="306" spans="3:12" ht="12" customHeight="1" x14ac:dyDescent="0.3">
      <c r="C306" s="29"/>
      <c r="D306" s="117" t="s">
        <v>1367</v>
      </c>
      <c r="E306" s="444">
        <v>-1</v>
      </c>
      <c r="F306" s="443">
        <v>0.25</v>
      </c>
      <c r="G306" s="443">
        <v>3.67</v>
      </c>
      <c r="H306" s="98"/>
      <c r="I306" s="458">
        <f t="shared" si="23"/>
        <v>-0.91749999999999998</v>
      </c>
      <c r="J306" s="100"/>
      <c r="K306" s="31"/>
      <c r="L306" s="28"/>
    </row>
    <row r="307" spans="3:12" ht="12" customHeight="1" x14ac:dyDescent="0.3">
      <c r="C307" s="29"/>
      <c r="D307" s="117" t="s">
        <v>1367</v>
      </c>
      <c r="E307" s="444">
        <v>-1</v>
      </c>
      <c r="F307" s="443">
        <v>0.1</v>
      </c>
      <c r="G307" s="443">
        <v>3.67</v>
      </c>
      <c r="H307" s="98"/>
      <c r="I307" s="458">
        <f t="shared" si="23"/>
        <v>-0.36699999999999999</v>
      </c>
      <c r="J307" s="100"/>
      <c r="K307" s="31"/>
      <c r="L307" s="28"/>
    </row>
    <row r="308" spans="3:12" ht="12" customHeight="1" x14ac:dyDescent="0.3">
      <c r="C308" s="29"/>
      <c r="D308" s="117" t="s">
        <v>1367</v>
      </c>
      <c r="E308" s="444">
        <v>-2</v>
      </c>
      <c r="F308" s="443">
        <v>0.25</v>
      </c>
      <c r="G308" s="443">
        <v>4.17</v>
      </c>
      <c r="H308" s="98"/>
      <c r="I308" s="458">
        <f t="shared" si="23"/>
        <v>-2.085</v>
      </c>
      <c r="J308" s="100"/>
      <c r="K308" s="31"/>
      <c r="L308" s="28"/>
    </row>
    <row r="309" spans="3:12" ht="12" customHeight="1" x14ac:dyDescent="0.3">
      <c r="C309" s="29"/>
      <c r="D309" s="117" t="s">
        <v>1367</v>
      </c>
      <c r="E309" s="444">
        <v>-2</v>
      </c>
      <c r="F309" s="443">
        <v>0.25</v>
      </c>
      <c r="G309" s="443">
        <v>3.15</v>
      </c>
      <c r="H309" s="98"/>
      <c r="I309" s="458">
        <f t="shared" si="23"/>
        <v>-1.575</v>
      </c>
      <c r="J309" s="100"/>
      <c r="K309" s="31"/>
      <c r="L309" s="28"/>
    </row>
    <row r="310" spans="3:12" ht="12" customHeight="1" x14ac:dyDescent="0.3">
      <c r="C310" s="617" t="s">
        <v>903</v>
      </c>
      <c r="D310" s="117" t="s">
        <v>1369</v>
      </c>
      <c r="E310" s="618"/>
      <c r="F310" s="619"/>
      <c r="G310" s="618"/>
      <c r="H310" s="620"/>
      <c r="I310" s="458"/>
      <c r="J310" s="100"/>
      <c r="K310" s="31"/>
      <c r="L310" s="28"/>
    </row>
    <row r="311" spans="3:12" ht="12" customHeight="1" x14ac:dyDescent="0.3">
      <c r="C311" s="617"/>
      <c r="D311" s="117" t="s">
        <v>897</v>
      </c>
      <c r="E311" s="618">
        <v>1</v>
      </c>
      <c r="F311" s="619">
        <v>4.3</v>
      </c>
      <c r="G311" s="618">
        <v>4.17</v>
      </c>
      <c r="H311" s="620"/>
      <c r="I311" s="458">
        <f t="shared" ref="I311:I316" si="24">PRODUCT(E311:G311)</f>
        <v>17.930999999999997</v>
      </c>
      <c r="J311" s="100"/>
      <c r="K311" s="31"/>
      <c r="L311" s="28"/>
    </row>
    <row r="312" spans="3:12" ht="12" customHeight="1" x14ac:dyDescent="0.3">
      <c r="C312" s="617"/>
      <c r="D312" s="117" t="s">
        <v>902</v>
      </c>
      <c r="E312" s="618">
        <v>1</v>
      </c>
      <c r="F312" s="619">
        <v>4.1500000000000004</v>
      </c>
      <c r="G312" s="618">
        <v>4.17</v>
      </c>
      <c r="H312" s="620"/>
      <c r="I312" s="458">
        <f t="shared" si="24"/>
        <v>17.305500000000002</v>
      </c>
      <c r="J312" s="100"/>
      <c r="K312" s="31"/>
      <c r="L312" s="28"/>
    </row>
    <row r="313" spans="3:12" ht="12" customHeight="1" x14ac:dyDescent="0.3">
      <c r="C313" s="617"/>
      <c r="D313" s="117" t="s">
        <v>865</v>
      </c>
      <c r="E313" s="618">
        <v>1</v>
      </c>
      <c r="F313" s="619">
        <v>2</v>
      </c>
      <c r="G313" s="618">
        <v>4.17</v>
      </c>
      <c r="H313" s="620"/>
      <c r="I313" s="458">
        <f t="shared" si="24"/>
        <v>8.34</v>
      </c>
      <c r="J313" s="100"/>
      <c r="K313" s="31"/>
      <c r="L313" s="28"/>
    </row>
    <row r="314" spans="3:12" ht="12" customHeight="1" x14ac:dyDescent="0.3">
      <c r="C314" s="617"/>
      <c r="D314" s="117" t="s">
        <v>759</v>
      </c>
      <c r="E314" s="618">
        <v>-2</v>
      </c>
      <c r="F314" s="619">
        <v>1.2</v>
      </c>
      <c r="G314" s="618">
        <v>2.6</v>
      </c>
      <c r="H314" s="620"/>
      <c r="I314" s="458">
        <f t="shared" si="24"/>
        <v>-6.24</v>
      </c>
      <c r="J314" s="100"/>
      <c r="K314" s="31"/>
      <c r="L314" s="28"/>
    </row>
    <row r="315" spans="3:12" ht="12" customHeight="1" x14ac:dyDescent="0.3">
      <c r="C315" s="29"/>
      <c r="D315" s="117" t="s">
        <v>1367</v>
      </c>
      <c r="E315" s="444">
        <v>-2</v>
      </c>
      <c r="F315" s="443">
        <v>0.25</v>
      </c>
      <c r="G315" s="443">
        <v>3.67</v>
      </c>
      <c r="H315" s="98"/>
      <c r="I315" s="458">
        <f t="shared" si="24"/>
        <v>-1.835</v>
      </c>
      <c r="J315" s="100"/>
      <c r="K315" s="31"/>
      <c r="L315" s="28"/>
    </row>
    <row r="316" spans="3:12" ht="12" customHeight="1" x14ac:dyDescent="0.3">
      <c r="C316" s="29"/>
      <c r="D316" s="117" t="s">
        <v>1367</v>
      </c>
      <c r="E316" s="444">
        <v>-1</v>
      </c>
      <c r="F316" s="443">
        <v>0.25</v>
      </c>
      <c r="G316" s="443">
        <v>4.17</v>
      </c>
      <c r="H316" s="98"/>
      <c r="I316" s="458">
        <f t="shared" si="24"/>
        <v>-1.0425</v>
      </c>
      <c r="J316" s="100"/>
      <c r="K316" s="31"/>
      <c r="L316" s="28"/>
    </row>
    <row r="317" spans="3:12" ht="12" customHeight="1" x14ac:dyDescent="0.3">
      <c r="C317" s="617" t="s">
        <v>926</v>
      </c>
      <c r="D317" s="117" t="s">
        <v>355</v>
      </c>
      <c r="E317" s="618"/>
      <c r="F317" s="619"/>
      <c r="G317" s="618"/>
      <c r="H317" s="620"/>
      <c r="I317" s="458"/>
      <c r="J317" s="100"/>
      <c r="K317" s="31"/>
      <c r="L317" s="28"/>
    </row>
    <row r="318" spans="3:12" ht="12" customHeight="1" x14ac:dyDescent="0.3">
      <c r="C318" s="617"/>
      <c r="D318" s="117" t="s">
        <v>953</v>
      </c>
      <c r="E318" s="618">
        <v>1</v>
      </c>
      <c r="F318" s="619">
        <v>4.7</v>
      </c>
      <c r="G318" s="618">
        <v>3.15</v>
      </c>
      <c r="H318" s="620"/>
      <c r="I318" s="458">
        <f>PRODUCT(E318:G318)</f>
        <v>14.805</v>
      </c>
      <c r="J318" s="100"/>
      <c r="K318" s="31"/>
      <c r="L318" s="28"/>
    </row>
    <row r="319" spans="3:12" ht="12" customHeight="1" x14ac:dyDescent="0.3">
      <c r="C319" s="617"/>
      <c r="D319" s="117" t="s">
        <v>871</v>
      </c>
      <c r="E319" s="618">
        <v>-1</v>
      </c>
      <c r="F319" s="619">
        <v>1.5</v>
      </c>
      <c r="G319" s="618">
        <v>2.6</v>
      </c>
      <c r="H319" s="620"/>
      <c r="I319" s="458">
        <f>PRODUCT(E319:G319)</f>
        <v>-3.9000000000000004</v>
      </c>
      <c r="J319" s="100"/>
      <c r="K319" s="31"/>
      <c r="L319" s="28"/>
    </row>
    <row r="320" spans="3:12" ht="12" customHeight="1" x14ac:dyDescent="0.3">
      <c r="C320" s="29"/>
      <c r="D320" s="117" t="s">
        <v>1367</v>
      </c>
      <c r="E320" s="444">
        <v>-3</v>
      </c>
      <c r="F320" s="443">
        <v>0.25</v>
      </c>
      <c r="G320" s="443">
        <v>3.15</v>
      </c>
      <c r="H320" s="98"/>
      <c r="I320" s="458">
        <f>PRODUCT(E320:G320)</f>
        <v>-2.3624999999999998</v>
      </c>
      <c r="J320" s="100"/>
      <c r="K320" s="31"/>
      <c r="L320" s="28"/>
    </row>
    <row r="321" spans="3:12" ht="12" customHeight="1" x14ac:dyDescent="0.3">
      <c r="C321" s="29"/>
      <c r="D321" s="117" t="s">
        <v>1367</v>
      </c>
      <c r="E321" s="444">
        <v>-2</v>
      </c>
      <c r="F321" s="443">
        <v>0.25</v>
      </c>
      <c r="G321" s="443">
        <v>4.17</v>
      </c>
      <c r="H321" s="98"/>
      <c r="I321" s="458">
        <f>PRODUCT(E321:G321)</f>
        <v>-2.085</v>
      </c>
      <c r="J321" s="100"/>
      <c r="K321" s="31"/>
      <c r="L321" s="28"/>
    </row>
    <row r="322" spans="3:12" ht="12" customHeight="1" x14ac:dyDescent="0.3">
      <c r="C322" s="617" t="s">
        <v>954</v>
      </c>
      <c r="D322" s="117" t="s">
        <v>122</v>
      </c>
      <c r="E322" s="618"/>
      <c r="F322" s="619"/>
      <c r="G322" s="618"/>
      <c r="H322" s="620"/>
      <c r="I322" s="458"/>
      <c r="J322" s="100"/>
      <c r="K322" s="31"/>
      <c r="L322" s="28"/>
    </row>
    <row r="323" spans="3:12" ht="12" customHeight="1" x14ac:dyDescent="0.3">
      <c r="C323" s="617"/>
      <c r="D323" s="117" t="s">
        <v>865</v>
      </c>
      <c r="E323" s="618">
        <v>1</v>
      </c>
      <c r="F323" s="619">
        <v>3.55</v>
      </c>
      <c r="G323" s="618">
        <v>4.17</v>
      </c>
      <c r="H323" s="620"/>
      <c r="I323" s="458">
        <f>PRODUCT(E323:G323)</f>
        <v>14.8035</v>
      </c>
      <c r="J323" s="100"/>
      <c r="K323" s="31"/>
      <c r="L323" s="28"/>
    </row>
    <row r="324" spans="3:12" ht="12" customHeight="1" x14ac:dyDescent="0.3">
      <c r="C324" s="617"/>
      <c r="D324" s="117" t="s">
        <v>759</v>
      </c>
      <c r="E324" s="618">
        <v>-1</v>
      </c>
      <c r="F324" s="619">
        <v>0.9</v>
      </c>
      <c r="G324" s="618">
        <v>2.6</v>
      </c>
      <c r="H324" s="620"/>
      <c r="I324" s="458">
        <f>PRODUCT(E324:G324)</f>
        <v>-2.3400000000000003</v>
      </c>
      <c r="J324" s="100"/>
      <c r="K324" s="31"/>
      <c r="L324" s="28"/>
    </row>
    <row r="325" spans="3:12" ht="12" customHeight="1" x14ac:dyDescent="0.3">
      <c r="C325" s="29"/>
      <c r="D325" s="117" t="s">
        <v>1367</v>
      </c>
      <c r="E325" s="444">
        <v>-4</v>
      </c>
      <c r="F325" s="443">
        <v>0.25</v>
      </c>
      <c r="G325" s="443">
        <v>4.17</v>
      </c>
      <c r="H325" s="98"/>
      <c r="I325" s="458">
        <f>PRODUCT(E325:G325)</f>
        <v>-4.17</v>
      </c>
      <c r="J325" s="100"/>
      <c r="K325" s="31"/>
      <c r="L325" s="28"/>
    </row>
    <row r="326" spans="3:12" ht="12" customHeight="1" x14ac:dyDescent="0.3">
      <c r="C326" s="29"/>
      <c r="D326" s="117" t="s">
        <v>1367</v>
      </c>
      <c r="E326" s="444">
        <v>-1</v>
      </c>
      <c r="F326" s="443">
        <v>0.3</v>
      </c>
      <c r="G326" s="443">
        <v>4.17</v>
      </c>
      <c r="H326" s="98"/>
      <c r="I326" s="458">
        <f>PRODUCT(E326:G326)</f>
        <v>-1.2509999999999999</v>
      </c>
      <c r="J326" s="100"/>
      <c r="K326" s="31"/>
      <c r="L326" s="28"/>
    </row>
    <row r="327" spans="3:12" ht="12" customHeight="1" x14ac:dyDescent="0.3">
      <c r="C327" s="617" t="s">
        <v>956</v>
      </c>
      <c r="D327" s="117" t="s">
        <v>955</v>
      </c>
      <c r="E327" s="618"/>
      <c r="F327" s="619"/>
      <c r="G327" s="618"/>
      <c r="H327" s="620"/>
      <c r="I327" s="458"/>
      <c r="J327" s="100"/>
      <c r="K327" s="31"/>
      <c r="L327" s="28"/>
    </row>
    <row r="328" spans="3:12" ht="12" customHeight="1" x14ac:dyDescent="0.3">
      <c r="C328" s="617"/>
      <c r="D328" s="117"/>
      <c r="E328" s="618">
        <v>1</v>
      </c>
      <c r="F328" s="619">
        <v>3.6</v>
      </c>
      <c r="G328" s="618">
        <v>3.15</v>
      </c>
      <c r="H328" s="620"/>
      <c r="I328" s="458">
        <f>PRODUCT(E328:G328)</f>
        <v>11.34</v>
      </c>
      <c r="J328" s="100"/>
      <c r="K328" s="31"/>
      <c r="L328" s="28"/>
    </row>
    <row r="329" spans="3:12" ht="12" customHeight="1" x14ac:dyDescent="0.3">
      <c r="C329" s="617"/>
      <c r="D329" s="117"/>
      <c r="E329" s="618">
        <v>1</v>
      </c>
      <c r="F329" s="619">
        <v>6.25</v>
      </c>
      <c r="G329" s="618">
        <v>4.17</v>
      </c>
      <c r="H329" s="620"/>
      <c r="I329" s="458">
        <f>PRODUCT(E329:G329)</f>
        <v>26.0625</v>
      </c>
      <c r="J329" s="100"/>
      <c r="K329" s="31"/>
      <c r="L329" s="28"/>
    </row>
    <row r="330" spans="3:12" ht="12" customHeight="1" x14ac:dyDescent="0.3">
      <c r="C330" s="617"/>
      <c r="D330" s="117" t="s">
        <v>957</v>
      </c>
      <c r="E330" s="618">
        <v>1</v>
      </c>
      <c r="F330" s="619">
        <v>1.4</v>
      </c>
      <c r="G330" s="618">
        <v>4.17</v>
      </c>
      <c r="H330" s="620"/>
      <c r="I330" s="458">
        <f>PRODUCT(E330:G330)</f>
        <v>5.8379999999999992</v>
      </c>
      <c r="J330" s="100"/>
      <c r="K330" s="31"/>
      <c r="L330" s="28"/>
    </row>
    <row r="331" spans="3:12" ht="12" customHeight="1" x14ac:dyDescent="0.3">
      <c r="C331" s="29"/>
      <c r="D331" s="117" t="s">
        <v>1367</v>
      </c>
      <c r="E331" s="444">
        <v>-1</v>
      </c>
      <c r="F331" s="443">
        <v>0.25</v>
      </c>
      <c r="G331" s="443">
        <v>3.15</v>
      </c>
      <c r="H331" s="98"/>
      <c r="I331" s="458">
        <f>PRODUCT(E331:G331)</f>
        <v>-0.78749999999999998</v>
      </c>
      <c r="J331" s="100"/>
      <c r="K331" s="31"/>
      <c r="L331" s="28"/>
    </row>
    <row r="332" spans="3:12" ht="12" customHeight="1" x14ac:dyDescent="0.3">
      <c r="C332" s="29"/>
      <c r="D332" s="117" t="s">
        <v>1367</v>
      </c>
      <c r="E332" s="444">
        <v>-5</v>
      </c>
      <c r="F332" s="443">
        <v>0.25</v>
      </c>
      <c r="G332" s="443">
        <v>4.17</v>
      </c>
      <c r="H332" s="98"/>
      <c r="I332" s="458">
        <f>PRODUCT(E332:G332)</f>
        <v>-5.2125000000000004</v>
      </c>
      <c r="J332" s="100"/>
      <c r="K332" s="31"/>
      <c r="L332" s="28"/>
    </row>
    <row r="333" spans="3:12" ht="12" customHeight="1" x14ac:dyDescent="0.3">
      <c r="C333" s="617" t="s">
        <v>958</v>
      </c>
      <c r="D333" s="117" t="s">
        <v>959</v>
      </c>
      <c r="E333" s="618"/>
      <c r="F333" s="619"/>
      <c r="G333" s="618"/>
      <c r="H333" s="620"/>
      <c r="I333" s="458"/>
      <c r="J333" s="100"/>
      <c r="K333" s="31"/>
      <c r="L333" s="28"/>
    </row>
    <row r="334" spans="3:12" ht="12" customHeight="1" x14ac:dyDescent="0.3">
      <c r="C334" s="617"/>
      <c r="D334" s="117" t="s">
        <v>953</v>
      </c>
      <c r="E334" s="618">
        <v>1</v>
      </c>
      <c r="F334" s="619">
        <v>5.65</v>
      </c>
      <c r="G334" s="618">
        <v>4.17</v>
      </c>
      <c r="H334" s="620"/>
      <c r="I334" s="458">
        <f>PRODUCT(E334:G334)</f>
        <v>23.560500000000001</v>
      </c>
      <c r="J334" s="100"/>
      <c r="K334" s="31"/>
      <c r="L334" s="28"/>
    </row>
    <row r="335" spans="3:12" ht="12" customHeight="1" x14ac:dyDescent="0.3">
      <c r="C335" s="617"/>
      <c r="D335" s="117" t="s">
        <v>759</v>
      </c>
      <c r="E335" s="618">
        <v>-1</v>
      </c>
      <c r="F335" s="619">
        <v>0.9</v>
      </c>
      <c r="G335" s="618">
        <v>2</v>
      </c>
      <c r="H335" s="620"/>
      <c r="I335" s="458">
        <f>PRODUCT(E335:G335)</f>
        <v>-1.8</v>
      </c>
      <c r="J335" s="100"/>
      <c r="K335" s="31"/>
      <c r="L335" s="28"/>
    </row>
    <row r="336" spans="3:12" ht="12" customHeight="1" x14ac:dyDescent="0.3">
      <c r="C336" s="29"/>
      <c r="D336" s="117" t="s">
        <v>1367</v>
      </c>
      <c r="E336" s="444">
        <v>-3</v>
      </c>
      <c r="F336" s="443">
        <v>0.25</v>
      </c>
      <c r="G336" s="443">
        <v>4.17</v>
      </c>
      <c r="H336" s="98"/>
      <c r="I336" s="458">
        <f>PRODUCT(E336:G336)</f>
        <v>-3.1274999999999999</v>
      </c>
      <c r="J336" s="100"/>
      <c r="K336" s="31"/>
      <c r="L336" s="28"/>
    </row>
    <row r="337" spans="3:12" ht="12" customHeight="1" x14ac:dyDescent="0.3">
      <c r="C337" s="617" t="s">
        <v>960</v>
      </c>
      <c r="D337" s="117" t="s">
        <v>122</v>
      </c>
      <c r="E337" s="618"/>
      <c r="F337" s="619"/>
      <c r="G337" s="618"/>
      <c r="H337" s="620"/>
      <c r="I337" s="458"/>
      <c r="J337" s="100"/>
      <c r="K337" s="31"/>
      <c r="L337" s="28"/>
    </row>
    <row r="338" spans="3:12" ht="12" customHeight="1" x14ac:dyDescent="0.3">
      <c r="C338" s="617"/>
      <c r="D338" s="117" t="s">
        <v>953</v>
      </c>
      <c r="E338" s="618">
        <v>1</v>
      </c>
      <c r="F338" s="619">
        <v>4.3</v>
      </c>
      <c r="G338" s="618">
        <v>4.17</v>
      </c>
      <c r="H338" s="620"/>
      <c r="I338" s="458">
        <f>PRODUCT(E338:G338)</f>
        <v>17.930999999999997</v>
      </c>
      <c r="J338" s="100"/>
      <c r="K338" s="31"/>
      <c r="L338" s="28"/>
    </row>
    <row r="339" spans="3:12" ht="12" customHeight="1" x14ac:dyDescent="0.3">
      <c r="C339" s="617"/>
      <c r="D339" s="117" t="s">
        <v>759</v>
      </c>
      <c r="E339" s="618">
        <v>-1</v>
      </c>
      <c r="F339" s="619">
        <v>0.9</v>
      </c>
      <c r="G339" s="618">
        <v>2.6</v>
      </c>
      <c r="H339" s="620"/>
      <c r="I339" s="458">
        <f>PRODUCT(E339:G339)</f>
        <v>-2.3400000000000003</v>
      </c>
      <c r="J339" s="100"/>
      <c r="K339" s="31"/>
      <c r="L339" s="28"/>
    </row>
    <row r="340" spans="3:12" ht="12" customHeight="1" x14ac:dyDescent="0.3">
      <c r="C340" s="29"/>
      <c r="D340" s="117" t="s">
        <v>1367</v>
      </c>
      <c r="E340" s="444">
        <v>-2</v>
      </c>
      <c r="F340" s="443">
        <v>0.25</v>
      </c>
      <c r="G340" s="443">
        <v>4.17</v>
      </c>
      <c r="H340" s="98"/>
      <c r="I340" s="458">
        <f>PRODUCT(E340:G340)</f>
        <v>-2.085</v>
      </c>
      <c r="J340" s="100"/>
      <c r="K340" s="31"/>
      <c r="L340" s="28"/>
    </row>
    <row r="341" spans="3:12" ht="12" customHeight="1" x14ac:dyDescent="0.3">
      <c r="C341" s="617" t="s">
        <v>961</v>
      </c>
      <c r="D341" s="117" t="s">
        <v>141</v>
      </c>
      <c r="E341" s="618"/>
      <c r="F341" s="619"/>
      <c r="G341" s="618"/>
      <c r="H341" s="620"/>
      <c r="I341" s="458"/>
      <c r="J341" s="100"/>
      <c r="K341" s="31"/>
      <c r="L341" s="28"/>
    </row>
    <row r="342" spans="3:12" ht="12" customHeight="1" x14ac:dyDescent="0.3">
      <c r="C342" s="617"/>
      <c r="D342" s="117" t="s">
        <v>892</v>
      </c>
      <c r="E342" s="618">
        <v>1</v>
      </c>
      <c r="F342" s="619">
        <v>6</v>
      </c>
      <c r="G342" s="618">
        <v>3.15</v>
      </c>
      <c r="H342" s="620"/>
      <c r="I342" s="458">
        <f>PRODUCT(E342:G342)</f>
        <v>18.899999999999999</v>
      </c>
      <c r="J342" s="100"/>
      <c r="K342" s="31"/>
      <c r="L342" s="28"/>
    </row>
    <row r="343" spans="3:12" ht="12" customHeight="1" x14ac:dyDescent="0.3">
      <c r="C343" s="617"/>
      <c r="D343" s="117" t="s">
        <v>759</v>
      </c>
      <c r="E343" s="618">
        <v>-1</v>
      </c>
      <c r="F343" s="619">
        <v>0.9</v>
      </c>
      <c r="G343" s="618">
        <v>2.6</v>
      </c>
      <c r="H343" s="620"/>
      <c r="I343" s="458">
        <f>PRODUCT(E343:G343)</f>
        <v>-2.3400000000000003</v>
      </c>
      <c r="J343" s="100"/>
      <c r="K343" s="31"/>
      <c r="L343" s="28"/>
    </row>
    <row r="344" spans="3:12" ht="12" customHeight="1" x14ac:dyDescent="0.3">
      <c r="C344" s="29"/>
      <c r="D344" s="117" t="s">
        <v>1367</v>
      </c>
      <c r="E344" s="444">
        <v>-3</v>
      </c>
      <c r="F344" s="443">
        <v>0.25</v>
      </c>
      <c r="G344" s="443">
        <v>3.15</v>
      </c>
      <c r="H344" s="98"/>
      <c r="I344" s="458">
        <f>PRODUCT(E344:G344)</f>
        <v>-2.3624999999999998</v>
      </c>
      <c r="J344" s="100"/>
      <c r="K344" s="31"/>
      <c r="L344" s="28"/>
    </row>
    <row r="345" spans="3:12" ht="12" customHeight="1" x14ac:dyDescent="0.3">
      <c r="C345" s="617" t="s">
        <v>963</v>
      </c>
      <c r="D345" s="117" t="s">
        <v>962</v>
      </c>
      <c r="E345" s="618"/>
      <c r="F345" s="619"/>
      <c r="G345" s="618"/>
      <c r="H345" s="620"/>
      <c r="I345" s="458"/>
      <c r="J345" s="100"/>
      <c r="K345" s="31"/>
      <c r="L345" s="28"/>
    </row>
    <row r="346" spans="3:12" ht="12" customHeight="1" x14ac:dyDescent="0.3">
      <c r="C346" s="617"/>
      <c r="D346" s="117" t="s">
        <v>892</v>
      </c>
      <c r="E346" s="618">
        <v>1</v>
      </c>
      <c r="F346" s="619">
        <v>5.9</v>
      </c>
      <c r="G346" s="618">
        <v>4.17</v>
      </c>
      <c r="H346" s="620"/>
      <c r="I346" s="458">
        <f t="shared" ref="I346:I353" si="25">PRODUCT(E346:G346)</f>
        <v>24.603000000000002</v>
      </c>
      <c r="J346" s="100"/>
      <c r="K346" s="31"/>
      <c r="L346" s="28"/>
    </row>
    <row r="347" spans="3:12" ht="12" customHeight="1" x14ac:dyDescent="0.3">
      <c r="C347" s="617"/>
      <c r="D347" s="117"/>
      <c r="E347" s="618">
        <v>1</v>
      </c>
      <c r="F347" s="619">
        <v>1.05</v>
      </c>
      <c r="G347" s="618">
        <v>4.17</v>
      </c>
      <c r="H347" s="620"/>
      <c r="I347" s="458">
        <f t="shared" si="25"/>
        <v>4.3784999999999998</v>
      </c>
      <c r="J347" s="100"/>
      <c r="K347" s="31"/>
      <c r="L347" s="28"/>
    </row>
    <row r="348" spans="3:12" ht="12" customHeight="1" x14ac:dyDescent="0.3">
      <c r="C348" s="617"/>
      <c r="D348" s="117"/>
      <c r="E348" s="618">
        <v>1</v>
      </c>
      <c r="F348" s="619">
        <v>2.4500000000000002</v>
      </c>
      <c r="G348" s="618">
        <v>3.15</v>
      </c>
      <c r="H348" s="620"/>
      <c r="I348" s="458">
        <f t="shared" si="25"/>
        <v>7.7175000000000002</v>
      </c>
      <c r="J348" s="100"/>
      <c r="K348" s="31"/>
      <c r="L348" s="28"/>
    </row>
    <row r="349" spans="3:12" ht="12" customHeight="1" x14ac:dyDescent="0.3">
      <c r="C349" s="617"/>
      <c r="D349" s="117" t="s">
        <v>964</v>
      </c>
      <c r="E349" s="618">
        <v>1</v>
      </c>
      <c r="F349" s="619">
        <v>4.2</v>
      </c>
      <c r="G349" s="618">
        <v>3.67</v>
      </c>
      <c r="H349" s="620"/>
      <c r="I349" s="458">
        <f t="shared" si="25"/>
        <v>15.414</v>
      </c>
      <c r="J349" s="100"/>
      <c r="K349" s="31"/>
      <c r="L349" s="28"/>
    </row>
    <row r="350" spans="3:12" ht="12" customHeight="1" x14ac:dyDescent="0.3">
      <c r="C350" s="617"/>
      <c r="D350" s="117"/>
      <c r="E350" s="618">
        <v>1</v>
      </c>
      <c r="F350" s="619">
        <v>4.2</v>
      </c>
      <c r="G350" s="618">
        <v>3.67</v>
      </c>
      <c r="H350" s="620"/>
      <c r="I350" s="458">
        <f t="shared" si="25"/>
        <v>15.414</v>
      </c>
      <c r="J350" s="100"/>
      <c r="K350" s="31"/>
      <c r="L350" s="28"/>
    </row>
    <row r="351" spans="3:12" ht="12" customHeight="1" x14ac:dyDescent="0.3">
      <c r="C351" s="29"/>
      <c r="D351" s="117" t="s">
        <v>1367</v>
      </c>
      <c r="E351" s="444">
        <v>-4</v>
      </c>
      <c r="F351" s="443">
        <v>0.25</v>
      </c>
      <c r="G351" s="443">
        <v>4.17</v>
      </c>
      <c r="H351" s="98"/>
      <c r="I351" s="458">
        <f t="shared" si="25"/>
        <v>-4.17</v>
      </c>
      <c r="J351" s="100"/>
      <c r="K351" s="31"/>
      <c r="L351" s="28"/>
    </row>
    <row r="352" spans="3:12" ht="12" customHeight="1" x14ac:dyDescent="0.3">
      <c r="C352" s="29"/>
      <c r="D352" s="117" t="s">
        <v>1367</v>
      </c>
      <c r="E352" s="444">
        <v>-6</v>
      </c>
      <c r="F352" s="443">
        <v>0.25</v>
      </c>
      <c r="G352" s="443">
        <v>3.67</v>
      </c>
      <c r="H352" s="98"/>
      <c r="I352" s="458">
        <f t="shared" si="25"/>
        <v>-5.5049999999999999</v>
      </c>
      <c r="J352" s="100"/>
      <c r="K352" s="31"/>
      <c r="L352" s="28"/>
    </row>
    <row r="353" spans="3:12" ht="12" customHeight="1" x14ac:dyDescent="0.3">
      <c r="C353" s="29"/>
      <c r="D353" s="117" t="s">
        <v>1367</v>
      </c>
      <c r="E353" s="444">
        <v>-2</v>
      </c>
      <c r="F353" s="443">
        <v>0.25</v>
      </c>
      <c r="G353" s="443">
        <v>3.15</v>
      </c>
      <c r="H353" s="98"/>
      <c r="I353" s="458">
        <f t="shared" si="25"/>
        <v>-1.575</v>
      </c>
      <c r="J353" s="100"/>
      <c r="K353" s="31"/>
      <c r="L353" s="28"/>
    </row>
    <row r="354" spans="3:12" ht="12" customHeight="1" x14ac:dyDescent="0.3">
      <c r="C354" s="617" t="s">
        <v>965</v>
      </c>
      <c r="D354" s="117" t="s">
        <v>685</v>
      </c>
      <c r="E354" s="618"/>
      <c r="F354" s="619"/>
      <c r="G354" s="618"/>
      <c r="H354" s="620"/>
      <c r="I354" s="458"/>
      <c r="J354" s="100"/>
      <c r="K354" s="31"/>
      <c r="L354" s="28"/>
    </row>
    <row r="355" spans="3:12" ht="12" customHeight="1" x14ac:dyDescent="0.3">
      <c r="C355" s="617"/>
      <c r="D355" s="117" t="s">
        <v>943</v>
      </c>
      <c r="E355" s="618">
        <v>1</v>
      </c>
      <c r="F355" s="619">
        <v>6.3</v>
      </c>
      <c r="G355" s="618">
        <v>3.15</v>
      </c>
      <c r="H355" s="620"/>
      <c r="I355" s="458">
        <f t="shared" ref="I355:I360" si="26">PRODUCT(E355:G355)</f>
        <v>19.844999999999999</v>
      </c>
      <c r="J355" s="100"/>
      <c r="K355" s="31"/>
      <c r="L355" s="28"/>
    </row>
    <row r="356" spans="3:12" ht="12" customHeight="1" x14ac:dyDescent="0.3">
      <c r="C356" s="617"/>
      <c r="D356" s="117" t="s">
        <v>941</v>
      </c>
      <c r="E356" s="618">
        <v>1</v>
      </c>
      <c r="F356" s="619">
        <v>2.95</v>
      </c>
      <c r="G356" s="618">
        <v>4.17</v>
      </c>
      <c r="H356" s="620"/>
      <c r="I356" s="458">
        <f t="shared" si="26"/>
        <v>12.301500000000001</v>
      </c>
      <c r="J356" s="100"/>
      <c r="K356" s="31"/>
      <c r="L356" s="28"/>
    </row>
    <row r="357" spans="3:12" ht="12" customHeight="1" x14ac:dyDescent="0.3">
      <c r="C357" s="617"/>
      <c r="D357" s="117" t="s">
        <v>759</v>
      </c>
      <c r="E357" s="618">
        <v>-1</v>
      </c>
      <c r="F357" s="619">
        <v>1</v>
      </c>
      <c r="G357" s="618">
        <v>2.1</v>
      </c>
      <c r="H357" s="620"/>
      <c r="I357" s="458">
        <f t="shared" si="26"/>
        <v>-2.1</v>
      </c>
      <c r="J357" s="100"/>
      <c r="K357" s="31"/>
      <c r="L357" s="28"/>
    </row>
    <row r="358" spans="3:12" ht="12" customHeight="1" x14ac:dyDescent="0.3">
      <c r="C358" s="29"/>
      <c r="D358" s="117" t="s">
        <v>1367</v>
      </c>
      <c r="E358" s="444">
        <v>-3</v>
      </c>
      <c r="F358" s="443">
        <v>0.25</v>
      </c>
      <c r="G358" s="443">
        <v>4.17</v>
      </c>
      <c r="H358" s="98"/>
      <c r="I358" s="458">
        <f t="shared" si="26"/>
        <v>-3.1274999999999999</v>
      </c>
      <c r="J358" s="100"/>
      <c r="K358" s="31"/>
      <c r="L358" s="28"/>
    </row>
    <row r="359" spans="3:12" ht="12" customHeight="1" x14ac:dyDescent="0.3">
      <c r="C359" s="29"/>
      <c r="D359" s="117" t="s">
        <v>1367</v>
      </c>
      <c r="E359" s="444">
        <v>-1</v>
      </c>
      <c r="F359" s="443">
        <v>0.6</v>
      </c>
      <c r="G359" s="443">
        <v>4.17</v>
      </c>
      <c r="H359" s="98"/>
      <c r="I359" s="458">
        <f t="shared" si="26"/>
        <v>-2.5019999999999998</v>
      </c>
      <c r="J359" s="100"/>
      <c r="K359" s="31"/>
      <c r="L359" s="28"/>
    </row>
    <row r="360" spans="3:12" ht="12" customHeight="1" x14ac:dyDescent="0.3">
      <c r="C360" s="29"/>
      <c r="D360" s="117" t="s">
        <v>1367</v>
      </c>
      <c r="E360" s="444">
        <v>-2</v>
      </c>
      <c r="F360" s="443">
        <v>0.25</v>
      </c>
      <c r="G360" s="443">
        <v>3.15</v>
      </c>
      <c r="H360" s="98"/>
      <c r="I360" s="458">
        <f t="shared" si="26"/>
        <v>-1.575</v>
      </c>
      <c r="J360" s="100"/>
      <c r="K360" s="31"/>
      <c r="L360" s="28"/>
    </row>
    <row r="361" spans="3:12" ht="12" customHeight="1" x14ac:dyDescent="0.3">
      <c r="C361" s="617" t="s">
        <v>966</v>
      </c>
      <c r="D361" s="117" t="s">
        <v>130</v>
      </c>
      <c r="E361" s="618"/>
      <c r="F361" s="619"/>
      <c r="G361" s="618"/>
      <c r="H361" s="620"/>
      <c r="I361" s="458"/>
      <c r="J361" s="100"/>
      <c r="K361" s="31"/>
      <c r="L361" s="28"/>
    </row>
    <row r="362" spans="3:12" ht="12" customHeight="1" x14ac:dyDescent="0.3">
      <c r="C362" s="617"/>
      <c r="D362" s="117" t="s">
        <v>880</v>
      </c>
      <c r="E362" s="618">
        <v>1</v>
      </c>
      <c r="F362" s="619">
        <v>4.3</v>
      </c>
      <c r="G362" s="618">
        <v>3.15</v>
      </c>
      <c r="H362" s="620"/>
      <c r="I362" s="458">
        <f>PRODUCT(E362:G362)</f>
        <v>13.545</v>
      </c>
      <c r="J362" s="100"/>
      <c r="K362" s="31"/>
      <c r="L362" s="28"/>
    </row>
    <row r="363" spans="3:12" ht="12" customHeight="1" x14ac:dyDescent="0.3">
      <c r="C363" s="617"/>
      <c r="D363" s="117"/>
      <c r="E363" s="618">
        <v>1</v>
      </c>
      <c r="F363" s="619">
        <v>1.6</v>
      </c>
      <c r="G363" s="618">
        <v>4.17</v>
      </c>
      <c r="H363" s="620"/>
      <c r="I363" s="458">
        <f>PRODUCT(E363:G363)</f>
        <v>6.6720000000000006</v>
      </c>
      <c r="J363" s="100"/>
      <c r="K363" s="31"/>
      <c r="L363" s="28"/>
    </row>
    <row r="364" spans="3:12" ht="12" customHeight="1" x14ac:dyDescent="0.3">
      <c r="C364" s="617"/>
      <c r="D364" s="117" t="s">
        <v>759</v>
      </c>
      <c r="E364" s="618">
        <v>-1</v>
      </c>
      <c r="F364" s="619">
        <v>0.9</v>
      </c>
      <c r="G364" s="618">
        <v>2.1</v>
      </c>
      <c r="H364" s="620"/>
      <c r="I364" s="458">
        <f>PRODUCT(E364:G364)</f>
        <v>-1.8900000000000001</v>
      </c>
      <c r="J364" s="100"/>
      <c r="K364" s="31"/>
      <c r="L364" s="28"/>
    </row>
    <row r="365" spans="3:12" ht="12" customHeight="1" x14ac:dyDescent="0.3">
      <c r="C365" s="29"/>
      <c r="D365" s="117" t="s">
        <v>1367</v>
      </c>
      <c r="E365" s="444">
        <v>-2</v>
      </c>
      <c r="F365" s="443">
        <v>0.25</v>
      </c>
      <c r="G365" s="443">
        <v>3.15</v>
      </c>
      <c r="H365" s="98"/>
      <c r="I365" s="458">
        <f>PRODUCT(E365:G365)</f>
        <v>-1.575</v>
      </c>
      <c r="J365" s="100"/>
      <c r="K365" s="31"/>
      <c r="L365" s="28"/>
    </row>
    <row r="366" spans="3:12" ht="12" customHeight="1" x14ac:dyDescent="0.3">
      <c r="C366" s="617" t="s">
        <v>967</v>
      </c>
      <c r="D366" s="117" t="s">
        <v>177</v>
      </c>
      <c r="E366" s="618"/>
      <c r="F366" s="619"/>
      <c r="G366" s="618"/>
      <c r="H366" s="620"/>
      <c r="I366" s="458"/>
      <c r="J366" s="100"/>
      <c r="K366" s="31"/>
      <c r="L366" s="28"/>
    </row>
    <row r="367" spans="3:12" ht="12" customHeight="1" x14ac:dyDescent="0.3">
      <c r="C367" s="617"/>
      <c r="D367" s="117" t="s">
        <v>968</v>
      </c>
      <c r="E367" s="618">
        <v>1</v>
      </c>
      <c r="F367" s="619">
        <v>4.05</v>
      </c>
      <c r="G367" s="618">
        <v>3.67</v>
      </c>
      <c r="H367" s="620"/>
      <c r="I367" s="458">
        <f>PRODUCT(E367:G367)</f>
        <v>14.863499999999998</v>
      </c>
      <c r="J367" s="100"/>
      <c r="K367" s="31"/>
      <c r="L367" s="28"/>
    </row>
    <row r="368" spans="3:12" ht="12" customHeight="1" x14ac:dyDescent="0.3">
      <c r="C368" s="617"/>
      <c r="D368" s="117" t="s">
        <v>880</v>
      </c>
      <c r="E368" s="618">
        <v>1</v>
      </c>
      <c r="F368" s="619">
        <v>2.8</v>
      </c>
      <c r="G368" s="618">
        <v>4.17</v>
      </c>
      <c r="H368" s="620"/>
      <c r="I368" s="458">
        <f>PRODUCT(E368:G368)</f>
        <v>11.675999999999998</v>
      </c>
      <c r="J368" s="100"/>
      <c r="K368" s="31"/>
      <c r="L368" s="28"/>
    </row>
    <row r="369" spans="3:12" ht="12" customHeight="1" x14ac:dyDescent="0.3">
      <c r="C369" s="617"/>
      <c r="D369" s="117" t="s">
        <v>759</v>
      </c>
      <c r="E369" s="618">
        <v>-1</v>
      </c>
      <c r="F369" s="619">
        <v>0.9</v>
      </c>
      <c r="G369" s="618">
        <v>2.1</v>
      </c>
      <c r="H369" s="620"/>
      <c r="I369" s="458">
        <f>PRODUCT(E369:G369)</f>
        <v>-1.8900000000000001</v>
      </c>
      <c r="J369" s="100"/>
      <c r="K369" s="31"/>
      <c r="L369" s="28"/>
    </row>
    <row r="370" spans="3:12" ht="12" customHeight="1" x14ac:dyDescent="0.3">
      <c r="C370" s="29"/>
      <c r="D370" s="117" t="s">
        <v>1367</v>
      </c>
      <c r="E370" s="444">
        <v>-2</v>
      </c>
      <c r="F370" s="443">
        <v>0.25</v>
      </c>
      <c r="G370" s="443">
        <v>4.17</v>
      </c>
      <c r="H370" s="98"/>
      <c r="I370" s="458">
        <f>PRODUCT(E370:G370)</f>
        <v>-2.085</v>
      </c>
      <c r="J370" s="100"/>
      <c r="K370" s="31"/>
      <c r="L370" s="28"/>
    </row>
    <row r="371" spans="3:12" ht="12" customHeight="1" x14ac:dyDescent="0.3">
      <c r="C371" s="29"/>
      <c r="D371" s="117" t="s">
        <v>1367</v>
      </c>
      <c r="E371" s="444">
        <v>-3</v>
      </c>
      <c r="F371" s="443">
        <v>0.25</v>
      </c>
      <c r="G371" s="443">
        <v>3.67</v>
      </c>
      <c r="H371" s="98"/>
      <c r="I371" s="458">
        <f>PRODUCT(E371:G371)</f>
        <v>-2.7524999999999999</v>
      </c>
      <c r="J371" s="100"/>
      <c r="K371" s="31"/>
      <c r="L371" s="28"/>
    </row>
    <row r="372" spans="3:12" ht="12" customHeight="1" x14ac:dyDescent="0.3">
      <c r="C372" s="617" t="s">
        <v>969</v>
      </c>
      <c r="D372" s="117" t="s">
        <v>970</v>
      </c>
      <c r="E372" s="618"/>
      <c r="F372" s="619"/>
      <c r="G372" s="618"/>
      <c r="H372" s="620"/>
      <c r="I372" s="458"/>
      <c r="J372" s="100"/>
      <c r="K372" s="31"/>
      <c r="L372" s="28"/>
    </row>
    <row r="373" spans="3:12" ht="12" customHeight="1" x14ac:dyDescent="0.3">
      <c r="C373" s="617"/>
      <c r="D373" s="117" t="s">
        <v>964</v>
      </c>
      <c r="E373" s="618">
        <v>1</v>
      </c>
      <c r="F373" s="619">
        <v>3.45</v>
      </c>
      <c r="G373" s="618">
        <v>3.67</v>
      </c>
      <c r="H373" s="620"/>
      <c r="I373" s="458">
        <f>PRODUCT(E373:G373)</f>
        <v>12.6615</v>
      </c>
      <c r="J373" s="100"/>
      <c r="K373" s="31"/>
      <c r="L373" s="28"/>
    </row>
    <row r="374" spans="3:12" ht="12" customHeight="1" x14ac:dyDescent="0.3">
      <c r="C374" s="617"/>
      <c r="D374" s="117" t="s">
        <v>886</v>
      </c>
      <c r="E374" s="618">
        <v>1</v>
      </c>
      <c r="F374" s="619">
        <v>1</v>
      </c>
      <c r="G374" s="618">
        <v>3.15</v>
      </c>
      <c r="H374" s="620"/>
      <c r="I374" s="458">
        <f>PRODUCT(E374:G374)</f>
        <v>3.15</v>
      </c>
      <c r="J374" s="100"/>
      <c r="K374" s="31"/>
      <c r="L374" s="28"/>
    </row>
    <row r="375" spans="3:12" ht="12" customHeight="1" x14ac:dyDescent="0.3">
      <c r="C375" s="617"/>
      <c r="D375" s="117"/>
      <c r="E375" s="618">
        <v>1</v>
      </c>
      <c r="F375" s="619">
        <v>0.95</v>
      </c>
      <c r="G375" s="618">
        <v>4.17</v>
      </c>
      <c r="H375" s="620"/>
      <c r="I375" s="458">
        <f>PRODUCT(E375:G375)</f>
        <v>3.9614999999999996</v>
      </c>
      <c r="J375" s="100"/>
      <c r="K375" s="31"/>
      <c r="L375" s="28"/>
    </row>
    <row r="376" spans="3:12" ht="12" customHeight="1" x14ac:dyDescent="0.3">
      <c r="C376" s="617"/>
      <c r="D376" s="117" t="s">
        <v>759</v>
      </c>
      <c r="E376" s="618">
        <v>-1</v>
      </c>
      <c r="F376" s="619">
        <v>0.8</v>
      </c>
      <c r="G376" s="618">
        <v>2.1</v>
      </c>
      <c r="H376" s="620"/>
      <c r="I376" s="458">
        <f>PRODUCT(E376:G376)</f>
        <v>-1.6800000000000002</v>
      </c>
      <c r="J376" s="100"/>
      <c r="K376" s="31"/>
      <c r="L376" s="28"/>
    </row>
    <row r="377" spans="3:12" ht="12" customHeight="1" x14ac:dyDescent="0.3">
      <c r="C377" s="617"/>
      <c r="D377" s="117" t="s">
        <v>971</v>
      </c>
      <c r="E377" s="618"/>
      <c r="F377" s="619"/>
      <c r="G377" s="618"/>
      <c r="H377" s="620"/>
      <c r="I377" s="458"/>
      <c r="J377" s="100"/>
      <c r="K377" s="31"/>
      <c r="L377" s="28"/>
    </row>
    <row r="378" spans="3:12" ht="12" customHeight="1" x14ac:dyDescent="0.3">
      <c r="C378" s="617"/>
      <c r="D378" s="117" t="s">
        <v>964</v>
      </c>
      <c r="E378" s="618">
        <v>1</v>
      </c>
      <c r="F378" s="619">
        <v>1.3</v>
      </c>
      <c r="G378" s="618">
        <v>3.67</v>
      </c>
      <c r="H378" s="620"/>
      <c r="I378" s="458">
        <f>PRODUCT(E378:G378)</f>
        <v>4.7709999999999999</v>
      </c>
      <c r="J378" s="100"/>
      <c r="K378" s="31"/>
      <c r="L378" s="28"/>
    </row>
    <row r="379" spans="3:12" ht="12" customHeight="1" x14ac:dyDescent="0.3">
      <c r="C379" s="617"/>
      <c r="D379" s="117"/>
      <c r="E379" s="618">
        <v>1</v>
      </c>
      <c r="F379" s="619">
        <v>1.2</v>
      </c>
      <c r="G379" s="618">
        <v>4.17</v>
      </c>
      <c r="H379" s="620"/>
      <c r="I379" s="458">
        <f>PRODUCT(E379:G379)</f>
        <v>5.0039999999999996</v>
      </c>
      <c r="J379" s="100"/>
      <c r="K379" s="31"/>
      <c r="L379" s="28"/>
    </row>
    <row r="380" spans="3:12" ht="12" customHeight="1" x14ac:dyDescent="0.3">
      <c r="C380" s="29"/>
      <c r="D380" s="117" t="s">
        <v>1367</v>
      </c>
      <c r="E380" s="444">
        <v>-2</v>
      </c>
      <c r="F380" s="443">
        <v>0.25</v>
      </c>
      <c r="G380" s="443">
        <v>3.15</v>
      </c>
      <c r="H380" s="98"/>
      <c r="I380" s="458">
        <f>PRODUCT(E380:G380)</f>
        <v>-1.575</v>
      </c>
      <c r="J380" s="100"/>
      <c r="K380" s="31"/>
      <c r="L380" s="28"/>
    </row>
    <row r="381" spans="3:12" ht="12" customHeight="1" x14ac:dyDescent="0.3">
      <c r="C381" s="29"/>
      <c r="D381" s="117" t="s">
        <v>1367</v>
      </c>
      <c r="E381" s="444">
        <v>-2</v>
      </c>
      <c r="F381" s="443">
        <v>0.25</v>
      </c>
      <c r="G381" s="443">
        <v>4.17</v>
      </c>
      <c r="H381" s="98"/>
      <c r="I381" s="458">
        <f>PRODUCT(E381:G381)</f>
        <v>-2.085</v>
      </c>
      <c r="J381" s="100"/>
      <c r="K381" s="31"/>
      <c r="L381" s="28"/>
    </row>
    <row r="382" spans="3:12" ht="12" customHeight="1" x14ac:dyDescent="0.3">
      <c r="C382" s="617" t="s">
        <v>972</v>
      </c>
      <c r="D382" s="117" t="s">
        <v>827</v>
      </c>
      <c r="E382" s="618"/>
      <c r="F382" s="619"/>
      <c r="G382" s="618"/>
      <c r="H382" s="620"/>
      <c r="I382" s="458"/>
      <c r="J382" s="100"/>
      <c r="K382" s="31"/>
      <c r="L382" s="28"/>
    </row>
    <row r="383" spans="3:12" ht="12" customHeight="1" x14ac:dyDescent="0.3">
      <c r="C383" s="617"/>
      <c r="D383" s="117" t="s">
        <v>973</v>
      </c>
      <c r="E383" s="618">
        <v>1</v>
      </c>
      <c r="F383" s="619">
        <v>8.5</v>
      </c>
      <c r="G383" s="618" t="s">
        <v>974</v>
      </c>
      <c r="H383" s="620"/>
      <c r="I383" s="458">
        <f t="shared" ref="I383:I388" si="27">PRODUCT(E383:G383)</f>
        <v>8.5</v>
      </c>
      <c r="J383" s="100"/>
      <c r="K383" s="31"/>
      <c r="L383" s="28"/>
    </row>
    <row r="384" spans="3:12" ht="12" customHeight="1" x14ac:dyDescent="0.3">
      <c r="C384" s="617"/>
      <c r="D384" s="117"/>
      <c r="E384" s="618">
        <v>1</v>
      </c>
      <c r="F384" s="619">
        <v>0.85</v>
      </c>
      <c r="G384" s="618">
        <v>3.15</v>
      </c>
      <c r="H384" s="620"/>
      <c r="I384" s="458">
        <f t="shared" si="27"/>
        <v>2.6774999999999998</v>
      </c>
      <c r="J384" s="100"/>
      <c r="K384" s="31"/>
      <c r="L384" s="28"/>
    </row>
    <row r="385" spans="3:12" ht="12" customHeight="1" x14ac:dyDescent="0.3">
      <c r="C385" s="617"/>
      <c r="D385" s="117" t="s">
        <v>759</v>
      </c>
      <c r="E385" s="618">
        <v>-1</v>
      </c>
      <c r="F385" s="619">
        <v>0.8</v>
      </c>
      <c r="G385" s="618">
        <v>2.1</v>
      </c>
      <c r="H385" s="620"/>
      <c r="I385" s="458">
        <f t="shared" si="27"/>
        <v>-1.6800000000000002</v>
      </c>
      <c r="J385" s="100"/>
      <c r="K385" s="31"/>
      <c r="L385" s="28"/>
    </row>
    <row r="386" spans="3:12" ht="12" customHeight="1" x14ac:dyDescent="0.3">
      <c r="C386" s="29"/>
      <c r="D386" s="117" t="s">
        <v>1367</v>
      </c>
      <c r="E386" s="444">
        <v>-2</v>
      </c>
      <c r="F386" s="443">
        <v>0.25</v>
      </c>
      <c r="G386" s="443">
        <v>3.67</v>
      </c>
      <c r="H386" s="98"/>
      <c r="I386" s="458">
        <f t="shared" si="27"/>
        <v>-1.835</v>
      </c>
      <c r="J386" s="100"/>
      <c r="K386" s="31"/>
      <c r="L386" s="28"/>
    </row>
    <row r="387" spans="3:12" ht="12" customHeight="1" x14ac:dyDescent="0.3">
      <c r="C387" s="29"/>
      <c r="D387" s="117" t="s">
        <v>1367</v>
      </c>
      <c r="E387" s="444">
        <v>-2</v>
      </c>
      <c r="F387" s="443">
        <v>0.25</v>
      </c>
      <c r="G387" s="443">
        <v>4.17</v>
      </c>
      <c r="H387" s="98"/>
      <c r="I387" s="458">
        <f t="shared" si="27"/>
        <v>-2.085</v>
      </c>
      <c r="J387" s="100"/>
      <c r="K387" s="31"/>
      <c r="L387" s="28"/>
    </row>
    <row r="388" spans="3:12" ht="12" customHeight="1" x14ac:dyDescent="0.3">
      <c r="C388" s="29"/>
      <c r="D388" s="117" t="s">
        <v>1367</v>
      </c>
      <c r="E388" s="444">
        <v>-1</v>
      </c>
      <c r="F388" s="443">
        <v>0.3</v>
      </c>
      <c r="G388" s="443">
        <v>3.15</v>
      </c>
      <c r="H388" s="98"/>
      <c r="I388" s="458">
        <f t="shared" si="27"/>
        <v>-0.94499999999999995</v>
      </c>
      <c r="J388" s="100"/>
      <c r="K388" s="31"/>
      <c r="L388" s="28"/>
    </row>
    <row r="389" spans="3:12" ht="12" customHeight="1" x14ac:dyDescent="0.3">
      <c r="C389" s="617" t="s">
        <v>972</v>
      </c>
      <c r="D389" s="117" t="s">
        <v>826</v>
      </c>
      <c r="E389" s="618"/>
      <c r="F389" s="619"/>
      <c r="G389" s="618"/>
      <c r="H389" s="620"/>
      <c r="I389" s="458"/>
      <c r="J389" s="100"/>
      <c r="K389" s="31"/>
      <c r="L389" s="28"/>
    </row>
    <row r="390" spans="3:12" ht="12" customHeight="1" x14ac:dyDescent="0.3">
      <c r="C390" s="617"/>
      <c r="D390" s="117" t="s">
        <v>973</v>
      </c>
      <c r="E390" s="618">
        <v>1</v>
      </c>
      <c r="F390" s="619">
        <v>1.85</v>
      </c>
      <c r="G390" s="618" t="s">
        <v>974</v>
      </c>
      <c r="H390" s="620"/>
      <c r="I390" s="458">
        <f t="shared" ref="I390:I395" si="28">PRODUCT(E390:G390)</f>
        <v>1.85</v>
      </c>
      <c r="J390" s="100"/>
      <c r="K390" s="31"/>
      <c r="L390" s="28"/>
    </row>
    <row r="391" spans="3:12" ht="12" customHeight="1" x14ac:dyDescent="0.3">
      <c r="C391" s="617"/>
      <c r="D391" s="117"/>
      <c r="E391" s="618">
        <v>1</v>
      </c>
      <c r="F391" s="619">
        <v>3.95</v>
      </c>
      <c r="G391" s="618" t="s">
        <v>974</v>
      </c>
      <c r="H391" s="620"/>
      <c r="I391" s="458">
        <f t="shared" si="28"/>
        <v>3.95</v>
      </c>
      <c r="J391" s="100"/>
      <c r="K391" s="31"/>
      <c r="L391" s="28"/>
    </row>
    <row r="392" spans="3:12" ht="12" customHeight="1" x14ac:dyDescent="0.3">
      <c r="C392" s="617"/>
      <c r="D392" s="117" t="s">
        <v>968</v>
      </c>
      <c r="E392" s="618">
        <v>1</v>
      </c>
      <c r="F392" s="619">
        <v>2.7</v>
      </c>
      <c r="G392" s="618">
        <v>4.17</v>
      </c>
      <c r="H392" s="620"/>
      <c r="I392" s="458">
        <f t="shared" si="28"/>
        <v>11.259</v>
      </c>
      <c r="J392" s="100"/>
      <c r="K392" s="31"/>
      <c r="L392" s="28"/>
    </row>
    <row r="393" spans="3:12" ht="12" customHeight="1" x14ac:dyDescent="0.3">
      <c r="C393" s="617"/>
      <c r="D393" s="117" t="s">
        <v>759</v>
      </c>
      <c r="E393" s="618">
        <v>-1</v>
      </c>
      <c r="F393" s="619">
        <v>0.8</v>
      </c>
      <c r="G393" s="618">
        <v>2.1</v>
      </c>
      <c r="H393" s="620"/>
      <c r="I393" s="458">
        <f t="shared" si="28"/>
        <v>-1.6800000000000002</v>
      </c>
      <c r="J393" s="100"/>
      <c r="K393" s="31"/>
      <c r="L393" s="28"/>
    </row>
    <row r="394" spans="3:12" ht="12" customHeight="1" x14ac:dyDescent="0.3">
      <c r="C394" s="29"/>
      <c r="D394" s="117" t="s">
        <v>1367</v>
      </c>
      <c r="E394" s="444">
        <v>-3</v>
      </c>
      <c r="F394" s="443">
        <v>0.25</v>
      </c>
      <c r="G394" s="443">
        <v>3.67</v>
      </c>
      <c r="H394" s="98"/>
      <c r="I394" s="458">
        <f t="shared" si="28"/>
        <v>-2.7524999999999999</v>
      </c>
      <c r="J394" s="100"/>
      <c r="K394" s="31"/>
      <c r="L394" s="28"/>
    </row>
    <row r="395" spans="3:12" ht="12" customHeight="1" x14ac:dyDescent="0.3">
      <c r="C395" s="29"/>
      <c r="D395" s="117" t="s">
        <v>1367</v>
      </c>
      <c r="E395" s="444">
        <v>-2</v>
      </c>
      <c r="F395" s="443">
        <v>0.25</v>
      </c>
      <c r="G395" s="443">
        <v>4.17</v>
      </c>
      <c r="H395" s="98"/>
      <c r="I395" s="458">
        <f t="shared" si="28"/>
        <v>-2.085</v>
      </c>
      <c r="J395" s="100"/>
      <c r="K395" s="31"/>
      <c r="L395" s="28"/>
    </row>
    <row r="396" spans="3:12" ht="12" customHeight="1" x14ac:dyDescent="0.3">
      <c r="C396" s="617" t="s">
        <v>975</v>
      </c>
      <c r="D396" s="117" t="s">
        <v>142</v>
      </c>
      <c r="E396" s="618"/>
      <c r="F396" s="619"/>
      <c r="G396" s="618"/>
      <c r="H396" s="620"/>
      <c r="I396" s="458"/>
      <c r="J396" s="100"/>
      <c r="K396" s="31"/>
      <c r="L396" s="28"/>
    </row>
    <row r="397" spans="3:12" ht="12" customHeight="1" x14ac:dyDescent="0.3">
      <c r="C397" s="617"/>
      <c r="D397" s="117" t="s">
        <v>973</v>
      </c>
      <c r="E397" s="618">
        <v>1</v>
      </c>
      <c r="F397" s="619">
        <v>4.2</v>
      </c>
      <c r="G397" s="618" t="s">
        <v>974</v>
      </c>
      <c r="H397" s="620"/>
      <c r="I397" s="458">
        <f>PRODUCT(E397:G397)</f>
        <v>4.2</v>
      </c>
      <c r="J397" s="100"/>
      <c r="K397" s="31"/>
      <c r="L397" s="28"/>
    </row>
    <row r="398" spans="3:12" ht="12" customHeight="1" x14ac:dyDescent="0.3">
      <c r="C398" s="617"/>
      <c r="D398" s="117" t="s">
        <v>759</v>
      </c>
      <c r="E398" s="618">
        <v>-1</v>
      </c>
      <c r="F398" s="619">
        <v>0.9</v>
      </c>
      <c r="G398" s="618">
        <v>2.1</v>
      </c>
      <c r="H398" s="620"/>
      <c r="I398" s="458">
        <f>PRODUCT(E398:G398)</f>
        <v>-1.8900000000000001</v>
      </c>
      <c r="J398" s="100"/>
      <c r="K398" s="31"/>
      <c r="L398" s="28"/>
    </row>
    <row r="399" spans="3:12" ht="12" customHeight="1" x14ac:dyDescent="0.3">
      <c r="C399" s="29"/>
      <c r="D399" s="117" t="s">
        <v>1367</v>
      </c>
      <c r="E399" s="444">
        <v>-2</v>
      </c>
      <c r="F399" s="443">
        <v>0.35</v>
      </c>
      <c r="G399" s="443">
        <v>4.17</v>
      </c>
      <c r="H399" s="98"/>
      <c r="I399" s="458">
        <f>PRODUCT(E399:G399)</f>
        <v>-2.9189999999999996</v>
      </c>
      <c r="J399" s="100"/>
      <c r="K399" s="31"/>
      <c r="L399" s="28"/>
    </row>
    <row r="400" spans="3:12" ht="12" customHeight="1" x14ac:dyDescent="0.3">
      <c r="C400" s="617" t="s">
        <v>976</v>
      </c>
      <c r="D400" s="117" t="s">
        <v>977</v>
      </c>
      <c r="E400" s="618"/>
      <c r="F400" s="619"/>
      <c r="G400" s="618"/>
      <c r="H400" s="620"/>
      <c r="I400" s="458"/>
      <c r="J400" s="100"/>
      <c r="K400" s="31"/>
      <c r="L400" s="28"/>
    </row>
    <row r="401" spans="3:12" ht="12" customHeight="1" x14ac:dyDescent="0.3">
      <c r="C401" s="617"/>
      <c r="D401" s="117" t="s">
        <v>973</v>
      </c>
      <c r="E401" s="618">
        <v>1</v>
      </c>
      <c r="F401" s="619">
        <v>4.6500000000000004</v>
      </c>
      <c r="G401" s="618" t="s">
        <v>974</v>
      </c>
      <c r="H401" s="620"/>
      <c r="I401" s="458">
        <f>PRODUCT(E401:G401)</f>
        <v>4.6500000000000004</v>
      </c>
      <c r="J401" s="100"/>
      <c r="K401" s="31"/>
      <c r="L401" s="28"/>
    </row>
    <row r="402" spans="3:12" ht="12" customHeight="1" x14ac:dyDescent="0.3">
      <c r="C402" s="617"/>
      <c r="D402" s="117" t="s">
        <v>759</v>
      </c>
      <c r="E402" s="618">
        <v>-1</v>
      </c>
      <c r="F402" s="619">
        <v>0.9</v>
      </c>
      <c r="G402" s="618">
        <v>2.1</v>
      </c>
      <c r="H402" s="620"/>
      <c r="I402" s="458">
        <f>PRODUCT(E402:G402)</f>
        <v>-1.8900000000000001</v>
      </c>
      <c r="J402" s="100"/>
      <c r="K402" s="31"/>
      <c r="L402" s="28"/>
    </row>
    <row r="403" spans="3:12" ht="12" customHeight="1" x14ac:dyDescent="0.3">
      <c r="C403" s="29"/>
      <c r="D403" s="117" t="s">
        <v>1367</v>
      </c>
      <c r="E403" s="444">
        <v>-1</v>
      </c>
      <c r="F403" s="443">
        <v>0.25</v>
      </c>
      <c r="G403" s="443">
        <v>4.17</v>
      </c>
      <c r="H403" s="98"/>
      <c r="I403" s="458">
        <f>PRODUCT(E403:G403)</f>
        <v>-1.0425</v>
      </c>
      <c r="J403" s="100"/>
      <c r="K403" s="31"/>
      <c r="L403" s="28"/>
    </row>
    <row r="404" spans="3:12" ht="12" customHeight="1" x14ac:dyDescent="0.3">
      <c r="C404" s="29"/>
      <c r="D404" s="117" t="s">
        <v>1367</v>
      </c>
      <c r="E404" s="444">
        <v>-1</v>
      </c>
      <c r="F404" s="443">
        <v>0.25</v>
      </c>
      <c r="G404" s="443">
        <v>3.67</v>
      </c>
      <c r="H404" s="98"/>
      <c r="I404" s="458">
        <f>PRODUCT(E404:G404)</f>
        <v>-0.91749999999999998</v>
      </c>
      <c r="J404" s="100"/>
      <c r="K404" s="31"/>
      <c r="L404" s="28"/>
    </row>
    <row r="405" spans="3:12" ht="12" customHeight="1" x14ac:dyDescent="0.3">
      <c r="C405" s="617" t="s">
        <v>978</v>
      </c>
      <c r="D405" s="117" t="s">
        <v>140</v>
      </c>
      <c r="E405" s="618"/>
      <c r="F405" s="619"/>
      <c r="G405" s="618"/>
      <c r="H405" s="620"/>
      <c r="I405" s="458"/>
      <c r="J405" s="100"/>
      <c r="K405" s="31"/>
      <c r="L405" s="28"/>
    </row>
    <row r="406" spans="3:12" ht="12" customHeight="1" x14ac:dyDescent="0.3">
      <c r="C406" s="617"/>
      <c r="D406" s="117" t="s">
        <v>973</v>
      </c>
      <c r="E406" s="618">
        <v>1</v>
      </c>
      <c r="F406" s="619">
        <v>7.6</v>
      </c>
      <c r="G406" s="618" t="s">
        <v>974</v>
      </c>
      <c r="H406" s="620"/>
      <c r="I406" s="458">
        <f>PRODUCT(E406:G406)</f>
        <v>7.6</v>
      </c>
      <c r="J406" s="100"/>
      <c r="K406" s="31"/>
      <c r="L406" s="28"/>
    </row>
    <row r="407" spans="3:12" ht="12" customHeight="1" x14ac:dyDescent="0.3">
      <c r="C407" s="617"/>
      <c r="D407" s="117" t="s">
        <v>759</v>
      </c>
      <c r="E407" s="618">
        <v>-1</v>
      </c>
      <c r="F407" s="619">
        <v>0.9</v>
      </c>
      <c r="G407" s="618">
        <v>2.1</v>
      </c>
      <c r="H407" s="620"/>
      <c r="I407" s="458">
        <f>PRODUCT(E407:G407)</f>
        <v>-1.8900000000000001</v>
      </c>
      <c r="J407" s="100"/>
      <c r="K407" s="31"/>
      <c r="L407" s="28"/>
    </row>
    <row r="408" spans="3:12" ht="12" customHeight="1" x14ac:dyDescent="0.3">
      <c r="C408" s="29"/>
      <c r="D408" s="117" t="s">
        <v>1367</v>
      </c>
      <c r="E408" s="444">
        <v>-2</v>
      </c>
      <c r="F408" s="443">
        <v>0.25</v>
      </c>
      <c r="G408" s="443">
        <v>4.17</v>
      </c>
      <c r="H408" s="98"/>
      <c r="I408" s="458">
        <f>PRODUCT(E408:G408)</f>
        <v>-2.085</v>
      </c>
      <c r="J408" s="100"/>
      <c r="K408" s="31"/>
      <c r="L408" s="28"/>
    </row>
    <row r="409" spans="3:12" ht="12" customHeight="1" x14ac:dyDescent="0.3">
      <c r="C409" s="29"/>
      <c r="D409" s="117" t="s">
        <v>1367</v>
      </c>
      <c r="E409" s="444">
        <v>-1</v>
      </c>
      <c r="F409" s="443">
        <v>0.35</v>
      </c>
      <c r="G409" s="443">
        <v>4.17</v>
      </c>
      <c r="H409" s="98"/>
      <c r="I409" s="458">
        <f>PRODUCT(E409:G409)</f>
        <v>-1.4594999999999998</v>
      </c>
      <c r="J409" s="100"/>
      <c r="K409" s="31"/>
      <c r="L409" s="28"/>
    </row>
    <row r="410" spans="3:12" ht="12" customHeight="1" x14ac:dyDescent="0.3">
      <c r="C410" s="617" t="s">
        <v>979</v>
      </c>
      <c r="D410" s="117" t="s">
        <v>159</v>
      </c>
      <c r="E410" s="618"/>
      <c r="F410" s="619"/>
      <c r="G410" s="618"/>
      <c r="H410" s="620"/>
      <c r="I410" s="458"/>
      <c r="J410" s="100"/>
      <c r="K410" s="31"/>
      <c r="L410" s="28"/>
    </row>
    <row r="411" spans="3:12" ht="12" customHeight="1" x14ac:dyDescent="0.3">
      <c r="C411" s="617"/>
      <c r="D411" s="117" t="s">
        <v>973</v>
      </c>
      <c r="E411" s="618">
        <v>1</v>
      </c>
      <c r="F411" s="619">
        <v>7.15</v>
      </c>
      <c r="G411" s="618">
        <v>3.15</v>
      </c>
      <c r="H411" s="620"/>
      <c r="I411" s="458">
        <f t="shared" ref="I411:I417" si="29">PRODUCT(E411:G411)</f>
        <v>22.522500000000001</v>
      </c>
      <c r="J411" s="100"/>
      <c r="K411" s="31"/>
      <c r="L411" s="28"/>
    </row>
    <row r="412" spans="3:12" ht="12" customHeight="1" x14ac:dyDescent="0.3">
      <c r="C412" s="617"/>
      <c r="D412" s="117" t="s">
        <v>968</v>
      </c>
      <c r="E412" s="618">
        <v>1</v>
      </c>
      <c r="F412" s="619">
        <v>1.85</v>
      </c>
      <c r="G412" s="618">
        <v>4.17</v>
      </c>
      <c r="H412" s="620"/>
      <c r="I412" s="458">
        <f t="shared" si="29"/>
        <v>7.7145000000000001</v>
      </c>
      <c r="J412" s="100"/>
      <c r="K412" s="31"/>
      <c r="L412" s="28"/>
    </row>
    <row r="413" spans="3:12" ht="12" customHeight="1" x14ac:dyDescent="0.3">
      <c r="C413" s="617"/>
      <c r="D413" s="117" t="s">
        <v>981</v>
      </c>
      <c r="E413" s="618">
        <v>-1</v>
      </c>
      <c r="F413" s="619">
        <v>2.6</v>
      </c>
      <c r="G413" s="618">
        <v>2.6</v>
      </c>
      <c r="H413" s="620"/>
      <c r="I413" s="458">
        <f t="shared" si="29"/>
        <v>-6.7600000000000007</v>
      </c>
      <c r="J413" s="100"/>
      <c r="K413" s="31"/>
      <c r="L413" s="28"/>
    </row>
    <row r="414" spans="3:12" ht="12" customHeight="1" x14ac:dyDescent="0.3">
      <c r="C414" s="617"/>
      <c r="D414" s="117" t="s">
        <v>346</v>
      </c>
      <c r="E414" s="618">
        <v>-1</v>
      </c>
      <c r="F414" s="619">
        <v>1.2</v>
      </c>
      <c r="G414" s="618">
        <v>1.4</v>
      </c>
      <c r="H414" s="620"/>
      <c r="I414" s="458">
        <f t="shared" si="29"/>
        <v>-1.68</v>
      </c>
      <c r="J414" s="100"/>
      <c r="K414" s="31"/>
      <c r="L414" s="28"/>
    </row>
    <row r="415" spans="3:12" ht="11.25" customHeight="1" x14ac:dyDescent="0.3">
      <c r="C415" s="29"/>
      <c r="D415" s="117" t="s">
        <v>1367</v>
      </c>
      <c r="E415" s="444">
        <v>-1</v>
      </c>
      <c r="F415" s="443">
        <v>0.25</v>
      </c>
      <c r="G415" s="443">
        <v>4.17</v>
      </c>
      <c r="H415" s="98"/>
      <c r="I415" s="458">
        <f t="shared" si="29"/>
        <v>-1.0425</v>
      </c>
      <c r="J415" s="100"/>
      <c r="K415" s="31"/>
      <c r="L415" s="28"/>
    </row>
    <row r="416" spans="3:12" ht="11.25" customHeight="1" x14ac:dyDescent="0.3">
      <c r="C416" s="29"/>
      <c r="D416" s="117" t="s">
        <v>1367</v>
      </c>
      <c r="E416" s="444">
        <v>-1</v>
      </c>
      <c r="F416" s="443">
        <v>0.55000000000000004</v>
      </c>
      <c r="G416" s="443">
        <v>4.17</v>
      </c>
      <c r="H416" s="98"/>
      <c r="I416" s="458">
        <f t="shared" si="29"/>
        <v>-2.2935000000000003</v>
      </c>
      <c r="J416" s="100"/>
      <c r="K416" s="31"/>
      <c r="L416" s="28"/>
    </row>
    <row r="417" spans="3:12" ht="12" customHeight="1" x14ac:dyDescent="0.3">
      <c r="C417" s="29"/>
      <c r="D417" s="117" t="s">
        <v>1367</v>
      </c>
      <c r="E417" s="444">
        <v>-2</v>
      </c>
      <c r="F417" s="443">
        <v>0.35</v>
      </c>
      <c r="G417" s="443">
        <v>3.15</v>
      </c>
      <c r="H417" s="98"/>
      <c r="I417" s="458">
        <f t="shared" si="29"/>
        <v>-2.2049999999999996</v>
      </c>
      <c r="J417" s="100"/>
      <c r="K417" s="31"/>
      <c r="L417" s="28"/>
    </row>
    <row r="418" spans="3:12" ht="12" customHeight="1" x14ac:dyDescent="0.3">
      <c r="C418" s="617" t="s">
        <v>980</v>
      </c>
      <c r="D418" s="117" t="s">
        <v>155</v>
      </c>
      <c r="E418" s="618"/>
      <c r="F418" s="619"/>
      <c r="G418" s="618"/>
      <c r="H418" s="620"/>
      <c r="I418" s="458"/>
      <c r="J418" s="100"/>
      <c r="K418" s="31"/>
      <c r="L418" s="28"/>
    </row>
    <row r="419" spans="3:12" ht="12" customHeight="1" x14ac:dyDescent="0.3">
      <c r="C419" s="617"/>
      <c r="D419" s="117" t="s">
        <v>973</v>
      </c>
      <c r="E419" s="618">
        <v>1</v>
      </c>
      <c r="F419" s="619">
        <v>2.1</v>
      </c>
      <c r="G419" s="618">
        <v>3.15</v>
      </c>
      <c r="H419" s="620"/>
      <c r="I419" s="458">
        <f>PRODUCT(E419:G419)</f>
        <v>6.6150000000000002</v>
      </c>
      <c r="J419" s="100"/>
      <c r="K419" s="31"/>
      <c r="L419" s="28"/>
    </row>
    <row r="420" spans="3:12" ht="12" customHeight="1" x14ac:dyDescent="0.3">
      <c r="C420" s="617"/>
      <c r="D420" s="117" t="s">
        <v>888</v>
      </c>
      <c r="E420" s="618">
        <v>1</v>
      </c>
      <c r="F420" s="619">
        <v>8.35</v>
      </c>
      <c r="G420" s="618">
        <v>4.17</v>
      </c>
      <c r="H420" s="620"/>
      <c r="I420" s="458">
        <f>PRODUCT(E420:G420)</f>
        <v>34.819499999999998</v>
      </c>
      <c r="J420" s="100"/>
      <c r="K420" s="31"/>
      <c r="L420" s="28"/>
    </row>
    <row r="421" spans="3:12" ht="12" customHeight="1" x14ac:dyDescent="0.3">
      <c r="C421" s="617"/>
      <c r="D421" s="117" t="s">
        <v>982</v>
      </c>
      <c r="E421" s="618">
        <v>-1</v>
      </c>
      <c r="F421" s="619">
        <v>2</v>
      </c>
      <c r="G421" s="618">
        <v>2.6</v>
      </c>
      <c r="H421" s="620"/>
      <c r="I421" s="458">
        <f>PRODUCT(E421:G421)</f>
        <v>-5.2</v>
      </c>
      <c r="J421" s="100"/>
      <c r="K421" s="31"/>
      <c r="L421" s="28"/>
    </row>
    <row r="422" spans="3:12" ht="12" customHeight="1" x14ac:dyDescent="0.3">
      <c r="C422" s="617"/>
      <c r="D422" s="117" t="s">
        <v>346</v>
      </c>
      <c r="E422" s="618">
        <v>-1</v>
      </c>
      <c r="F422" s="619">
        <v>1.8</v>
      </c>
      <c r="G422" s="618">
        <v>1.4</v>
      </c>
      <c r="H422" s="620"/>
      <c r="I422" s="458">
        <f>PRODUCT(E422:G422)</f>
        <v>-2.52</v>
      </c>
      <c r="J422" s="100"/>
      <c r="K422" s="31"/>
      <c r="L422" s="28"/>
    </row>
    <row r="423" spans="3:12" ht="12" customHeight="1" x14ac:dyDescent="0.3">
      <c r="C423" s="29"/>
      <c r="D423" s="117" t="s">
        <v>1367</v>
      </c>
      <c r="E423" s="444">
        <v>-5</v>
      </c>
      <c r="F423" s="443">
        <v>0.25</v>
      </c>
      <c r="G423" s="443">
        <v>4.17</v>
      </c>
      <c r="H423" s="98"/>
      <c r="I423" s="458">
        <f>PRODUCT(E423:G423)</f>
        <v>-5.2125000000000004</v>
      </c>
      <c r="J423" s="100"/>
      <c r="K423" s="31"/>
      <c r="L423" s="28"/>
    </row>
    <row r="424" spans="3:12" ht="12" customHeight="1" x14ac:dyDescent="0.3">
      <c r="C424" s="617" t="s">
        <v>996</v>
      </c>
      <c r="D424" s="117" t="s">
        <v>138</v>
      </c>
      <c r="E424" s="618"/>
      <c r="F424" s="619"/>
      <c r="G424" s="618"/>
      <c r="H424" s="620"/>
      <c r="I424" s="458"/>
      <c r="J424" s="100"/>
      <c r="K424" s="31"/>
      <c r="L424" s="28"/>
    </row>
    <row r="425" spans="3:12" ht="12" customHeight="1" x14ac:dyDescent="0.3">
      <c r="C425" s="617"/>
      <c r="D425" s="117" t="s">
        <v>872</v>
      </c>
      <c r="E425" s="84"/>
      <c r="F425" s="84"/>
      <c r="G425" s="84"/>
      <c r="H425" s="84"/>
      <c r="I425" s="84"/>
      <c r="J425" s="100"/>
      <c r="K425" s="31"/>
      <c r="L425" s="28"/>
    </row>
    <row r="426" spans="3:12" ht="12" customHeight="1" x14ac:dyDescent="0.3">
      <c r="C426" s="617"/>
      <c r="D426" s="117" t="s">
        <v>964</v>
      </c>
      <c r="E426" s="618">
        <v>1</v>
      </c>
      <c r="F426" s="619">
        <v>5.2</v>
      </c>
      <c r="G426" s="618">
        <v>3.67</v>
      </c>
      <c r="H426" s="620"/>
      <c r="I426" s="458">
        <f>PRODUCT(E426:G426)</f>
        <v>19.084</v>
      </c>
      <c r="J426" s="100"/>
      <c r="K426" s="31"/>
      <c r="L426" s="28"/>
    </row>
    <row r="427" spans="3:12" ht="12" customHeight="1" x14ac:dyDescent="0.3">
      <c r="C427" s="617"/>
      <c r="D427" s="117" t="s">
        <v>759</v>
      </c>
      <c r="E427" s="618">
        <v>-1</v>
      </c>
      <c r="F427" s="619">
        <v>0.9</v>
      </c>
      <c r="G427" s="618">
        <v>2.1</v>
      </c>
      <c r="H427" s="620"/>
      <c r="I427" s="458">
        <f>PRODUCT(E427:G427)</f>
        <v>-1.8900000000000001</v>
      </c>
      <c r="J427" s="100"/>
      <c r="K427" s="31"/>
      <c r="L427" s="28"/>
    </row>
    <row r="428" spans="3:12" ht="12" customHeight="1" x14ac:dyDescent="0.3">
      <c r="C428" s="617"/>
      <c r="D428" s="117" t="s">
        <v>346</v>
      </c>
      <c r="E428" s="618">
        <v>-1</v>
      </c>
      <c r="F428" s="619">
        <v>1.2</v>
      </c>
      <c r="G428" s="618">
        <v>1.4</v>
      </c>
      <c r="H428" s="620"/>
      <c r="I428" s="458">
        <f>PRODUCT(E428:G428)</f>
        <v>-1.68</v>
      </c>
      <c r="J428" s="100"/>
      <c r="K428" s="31"/>
      <c r="L428" s="28"/>
    </row>
    <row r="429" spans="3:12" ht="12" customHeight="1" x14ac:dyDescent="0.3">
      <c r="C429" s="617"/>
      <c r="D429" s="117" t="s">
        <v>346</v>
      </c>
      <c r="E429" s="618">
        <v>-1</v>
      </c>
      <c r="F429" s="619">
        <v>2.4</v>
      </c>
      <c r="G429" s="618">
        <v>1.4</v>
      </c>
      <c r="H429" s="620"/>
      <c r="I429" s="458">
        <f>PRODUCT(E429:G429)</f>
        <v>-3.36</v>
      </c>
      <c r="J429" s="100"/>
      <c r="K429" s="31"/>
      <c r="L429" s="28"/>
    </row>
    <row r="430" spans="3:12" ht="12" customHeight="1" x14ac:dyDescent="0.3">
      <c r="C430" s="29"/>
      <c r="D430" s="117" t="s">
        <v>1367</v>
      </c>
      <c r="E430" s="444">
        <v>0.2</v>
      </c>
      <c r="F430" s="443">
        <v>0.25</v>
      </c>
      <c r="G430" s="443">
        <v>4.17</v>
      </c>
      <c r="H430" s="98"/>
      <c r="I430" s="458">
        <f>PRODUCT(E430:G430)</f>
        <v>0.20850000000000002</v>
      </c>
      <c r="J430" s="100"/>
      <c r="K430" s="31"/>
      <c r="L430" s="28"/>
    </row>
    <row r="431" spans="3:12" ht="12" customHeight="1" x14ac:dyDescent="0.3">
      <c r="C431" s="617" t="s">
        <v>995</v>
      </c>
      <c r="D431" s="117" t="s">
        <v>566</v>
      </c>
      <c r="E431" s="618"/>
      <c r="F431" s="619"/>
      <c r="G431" s="618"/>
      <c r="H431" s="620"/>
      <c r="I431" s="458"/>
      <c r="J431" s="100"/>
      <c r="K431" s="31"/>
      <c r="L431" s="28"/>
    </row>
    <row r="432" spans="3:12" ht="12" customHeight="1" x14ac:dyDescent="0.3">
      <c r="C432" s="617"/>
      <c r="D432" s="117" t="s">
        <v>997</v>
      </c>
      <c r="E432" s="618">
        <v>1</v>
      </c>
      <c r="F432" s="619">
        <v>3.3</v>
      </c>
      <c r="G432" s="618">
        <v>4.17</v>
      </c>
      <c r="H432" s="620"/>
      <c r="I432" s="458">
        <f t="shared" ref="I432:I438" si="30">PRODUCT(E432:G432)</f>
        <v>13.760999999999999</v>
      </c>
      <c r="J432" s="100"/>
      <c r="K432" s="31"/>
      <c r="L432" s="28"/>
    </row>
    <row r="433" spans="3:12" ht="12" customHeight="1" x14ac:dyDescent="0.3">
      <c r="C433" s="617"/>
      <c r="D433" s="117"/>
      <c r="E433" s="618">
        <v>1</v>
      </c>
      <c r="F433" s="619">
        <v>0.55000000000000004</v>
      </c>
      <c r="G433" s="618">
        <v>3.15</v>
      </c>
      <c r="H433" s="620"/>
      <c r="I433" s="458">
        <f t="shared" si="30"/>
        <v>1.7325000000000002</v>
      </c>
      <c r="J433" s="100"/>
      <c r="K433" s="31"/>
      <c r="L433" s="28"/>
    </row>
    <row r="434" spans="3:12" ht="12" customHeight="1" x14ac:dyDescent="0.3">
      <c r="C434" s="617"/>
      <c r="D434" s="117" t="s">
        <v>759</v>
      </c>
      <c r="E434" s="618">
        <v>-1</v>
      </c>
      <c r="F434" s="619">
        <v>1.8</v>
      </c>
      <c r="G434" s="618">
        <v>2.1</v>
      </c>
      <c r="H434" s="620"/>
      <c r="I434" s="458">
        <f t="shared" si="30"/>
        <v>-3.7800000000000002</v>
      </c>
      <c r="J434" s="100"/>
      <c r="K434" s="31"/>
      <c r="L434" s="28"/>
    </row>
    <row r="435" spans="3:12" ht="12" customHeight="1" x14ac:dyDescent="0.3">
      <c r="C435" s="617"/>
      <c r="D435" s="117" t="s">
        <v>998</v>
      </c>
      <c r="E435" s="618">
        <v>1</v>
      </c>
      <c r="F435" s="619">
        <v>2.8</v>
      </c>
      <c r="G435" s="618">
        <v>4.17</v>
      </c>
      <c r="H435" s="620"/>
      <c r="I435" s="458">
        <f t="shared" si="30"/>
        <v>11.675999999999998</v>
      </c>
      <c r="J435" s="100"/>
      <c r="K435" s="31"/>
      <c r="L435" s="28"/>
    </row>
    <row r="436" spans="3:12" ht="12" customHeight="1" x14ac:dyDescent="0.3">
      <c r="C436" s="617"/>
      <c r="D436" s="117" t="s">
        <v>759</v>
      </c>
      <c r="E436" s="618">
        <v>-1</v>
      </c>
      <c r="F436" s="619">
        <v>1.8</v>
      </c>
      <c r="G436" s="618">
        <v>2.6</v>
      </c>
      <c r="H436" s="620"/>
      <c r="I436" s="458">
        <f t="shared" si="30"/>
        <v>-4.6800000000000006</v>
      </c>
      <c r="J436" s="100"/>
      <c r="K436" s="31"/>
      <c r="L436" s="28"/>
    </row>
    <row r="437" spans="3:12" ht="12" customHeight="1" x14ac:dyDescent="0.3">
      <c r="C437" s="617"/>
      <c r="D437" s="117" t="s">
        <v>999</v>
      </c>
      <c r="E437" s="618">
        <v>1</v>
      </c>
      <c r="F437" s="619">
        <v>2.8</v>
      </c>
      <c r="G437" s="618">
        <v>4.17</v>
      </c>
      <c r="H437" s="620"/>
      <c r="I437" s="458">
        <f t="shared" si="30"/>
        <v>11.675999999999998</v>
      </c>
      <c r="J437" s="100"/>
      <c r="K437" s="31"/>
      <c r="L437" s="28"/>
    </row>
    <row r="438" spans="3:12" ht="12" customHeight="1" x14ac:dyDescent="0.3">
      <c r="C438" s="617"/>
      <c r="D438" s="117" t="s">
        <v>759</v>
      </c>
      <c r="E438" s="618">
        <v>-1</v>
      </c>
      <c r="F438" s="619">
        <v>1.8</v>
      </c>
      <c r="G438" s="618">
        <v>2.6</v>
      </c>
      <c r="H438" s="620"/>
      <c r="I438" s="458">
        <f t="shared" si="30"/>
        <v>-4.6800000000000006</v>
      </c>
      <c r="J438" s="100"/>
      <c r="K438" s="31"/>
      <c r="L438" s="28"/>
    </row>
    <row r="439" spans="3:12" ht="12" customHeight="1" x14ac:dyDescent="0.3">
      <c r="C439" s="617" t="s">
        <v>983</v>
      </c>
      <c r="D439" s="117" t="s">
        <v>984</v>
      </c>
      <c r="E439" s="618"/>
      <c r="F439" s="619"/>
      <c r="G439" s="618"/>
      <c r="H439" s="620"/>
      <c r="I439" s="458"/>
      <c r="J439" s="100"/>
      <c r="K439" s="31"/>
      <c r="L439" s="28"/>
    </row>
    <row r="440" spans="3:12" ht="12" customHeight="1" x14ac:dyDescent="0.3">
      <c r="C440" s="617"/>
      <c r="D440" s="117" t="s">
        <v>915</v>
      </c>
      <c r="E440" s="618">
        <v>1</v>
      </c>
      <c r="F440" s="619">
        <v>12.75</v>
      </c>
      <c r="G440" s="618">
        <v>4.17</v>
      </c>
      <c r="H440" s="620"/>
      <c r="I440" s="458">
        <f>PRODUCT(E440:G440)</f>
        <v>53.167499999999997</v>
      </c>
      <c r="J440" s="100"/>
      <c r="K440" s="31"/>
      <c r="L440" s="28"/>
    </row>
    <row r="441" spans="3:12" ht="12" customHeight="1" x14ac:dyDescent="0.3">
      <c r="C441" s="617"/>
      <c r="D441" s="117" t="s">
        <v>759</v>
      </c>
      <c r="E441" s="618">
        <v>-1</v>
      </c>
      <c r="F441" s="619">
        <v>1.2</v>
      </c>
      <c r="G441" s="618">
        <v>2.1</v>
      </c>
      <c r="H441" s="620"/>
      <c r="I441" s="458">
        <f>PRODUCT(E441:G441)</f>
        <v>-2.52</v>
      </c>
      <c r="J441" s="100"/>
      <c r="K441" s="31"/>
      <c r="L441" s="28"/>
    </row>
    <row r="442" spans="3:12" ht="11.25" customHeight="1" x14ac:dyDescent="0.3">
      <c r="C442" s="29"/>
      <c r="D442" s="117" t="s">
        <v>1367</v>
      </c>
      <c r="E442" s="444">
        <v>-4</v>
      </c>
      <c r="F442" s="443">
        <v>0.25</v>
      </c>
      <c r="G442" s="443">
        <v>4.17</v>
      </c>
      <c r="H442" s="98"/>
      <c r="I442" s="458">
        <f>PRODUCT(E442:G442)</f>
        <v>-4.17</v>
      </c>
      <c r="J442" s="100"/>
      <c r="K442" s="31"/>
      <c r="L442" s="28"/>
    </row>
    <row r="443" spans="3:12" ht="11.25" customHeight="1" x14ac:dyDescent="0.3">
      <c r="C443" s="29"/>
      <c r="D443" s="117" t="s">
        <v>1367</v>
      </c>
      <c r="E443" s="444">
        <v>-1</v>
      </c>
      <c r="F443" s="443">
        <v>0.35</v>
      </c>
      <c r="G443" s="443">
        <v>3.67</v>
      </c>
      <c r="H443" s="98"/>
      <c r="I443" s="458">
        <f>PRODUCT(E443:G443)</f>
        <v>-1.2845</v>
      </c>
      <c r="J443" s="100"/>
      <c r="K443" s="31"/>
      <c r="L443" s="28"/>
    </row>
    <row r="444" spans="3:12" ht="11.25" customHeight="1" x14ac:dyDescent="0.3">
      <c r="C444" s="29"/>
      <c r="D444" s="117" t="s">
        <v>1367</v>
      </c>
      <c r="E444" s="444">
        <v>-1</v>
      </c>
      <c r="F444" s="443">
        <v>0.15</v>
      </c>
      <c r="G444" s="443">
        <v>3.67</v>
      </c>
      <c r="H444" s="98"/>
      <c r="I444" s="458">
        <f>PRODUCT(E444:G444)</f>
        <v>-0.55049999999999999</v>
      </c>
      <c r="J444" s="100"/>
      <c r="K444" s="31"/>
      <c r="L444" s="28"/>
    </row>
    <row r="445" spans="3:12" ht="12" customHeight="1" x14ac:dyDescent="0.3">
      <c r="C445" s="617" t="s">
        <v>988</v>
      </c>
      <c r="D445" s="117" t="s">
        <v>985</v>
      </c>
      <c r="E445" s="618"/>
      <c r="F445" s="619"/>
      <c r="G445" s="618"/>
      <c r="H445" s="620"/>
      <c r="I445" s="458"/>
      <c r="J445" s="100"/>
      <c r="K445" s="31"/>
      <c r="L445" s="28"/>
    </row>
    <row r="446" spans="3:12" ht="12" customHeight="1" x14ac:dyDescent="0.3">
      <c r="C446" s="617"/>
      <c r="D446" s="117" t="s">
        <v>986</v>
      </c>
      <c r="E446" s="618">
        <v>1</v>
      </c>
      <c r="F446" s="619">
        <v>5.3</v>
      </c>
      <c r="G446" s="618">
        <v>4.17</v>
      </c>
      <c r="H446" s="620"/>
      <c r="I446" s="458">
        <f>PRODUCT(E446:G446)</f>
        <v>22.100999999999999</v>
      </c>
      <c r="J446" s="100"/>
      <c r="K446" s="31"/>
      <c r="L446" s="28"/>
    </row>
    <row r="447" spans="3:12" ht="11.25" customHeight="1" x14ac:dyDescent="0.3">
      <c r="C447" s="29"/>
      <c r="D447" s="117" t="s">
        <v>1367</v>
      </c>
      <c r="E447" s="444">
        <v>-2</v>
      </c>
      <c r="F447" s="443">
        <v>0.25</v>
      </c>
      <c r="G447" s="443">
        <v>4.17</v>
      </c>
      <c r="H447" s="98"/>
      <c r="I447" s="458">
        <f>PRODUCT(E447:G447)</f>
        <v>-2.085</v>
      </c>
      <c r="J447" s="100"/>
      <c r="K447" s="31"/>
      <c r="L447" s="28"/>
    </row>
    <row r="448" spans="3:12" ht="12" customHeight="1" x14ac:dyDescent="0.3">
      <c r="C448" s="617" t="s">
        <v>989</v>
      </c>
      <c r="D448" s="117" t="s">
        <v>387</v>
      </c>
      <c r="E448" s="618"/>
      <c r="F448" s="619"/>
      <c r="G448" s="618"/>
      <c r="H448" s="620"/>
      <c r="I448" s="458"/>
      <c r="J448" s="100"/>
      <c r="K448" s="31"/>
      <c r="L448" s="28"/>
    </row>
    <row r="449" spans="3:12" ht="12" customHeight="1" x14ac:dyDescent="0.3">
      <c r="C449" s="617"/>
      <c r="D449" s="117" t="s">
        <v>987</v>
      </c>
      <c r="E449" s="618">
        <v>1</v>
      </c>
      <c r="F449" s="619">
        <v>5.3</v>
      </c>
      <c r="G449" s="618">
        <v>4.17</v>
      </c>
      <c r="H449" s="620"/>
      <c r="I449" s="458">
        <f>PRODUCT(E449:G449)</f>
        <v>22.100999999999999</v>
      </c>
      <c r="J449" s="100"/>
      <c r="K449" s="31"/>
      <c r="L449" s="28"/>
    </row>
    <row r="450" spans="3:12" ht="12" customHeight="1" x14ac:dyDescent="0.3">
      <c r="C450" s="617"/>
      <c r="D450" s="117" t="s">
        <v>759</v>
      </c>
      <c r="E450" s="618">
        <v>-1</v>
      </c>
      <c r="F450" s="619">
        <v>0.9</v>
      </c>
      <c r="G450" s="618">
        <v>2.6</v>
      </c>
      <c r="H450" s="620"/>
      <c r="I450" s="458">
        <f>PRODUCT(E450:G450)</f>
        <v>-2.3400000000000003</v>
      </c>
      <c r="J450" s="100"/>
      <c r="K450" s="31"/>
      <c r="L450" s="28"/>
    </row>
    <row r="451" spans="3:12" ht="11.25" customHeight="1" x14ac:dyDescent="0.3">
      <c r="C451" s="29"/>
      <c r="D451" s="117" t="s">
        <v>1367</v>
      </c>
      <c r="E451" s="444">
        <v>-2</v>
      </c>
      <c r="F451" s="443">
        <v>0.25</v>
      </c>
      <c r="G451" s="443">
        <v>3.67</v>
      </c>
      <c r="H451" s="98"/>
      <c r="I451" s="458">
        <f>PRODUCT(E451:G451)</f>
        <v>-1.835</v>
      </c>
      <c r="J451" s="100"/>
      <c r="K451" s="31"/>
      <c r="L451" s="28"/>
    </row>
    <row r="452" spans="3:12" ht="12" customHeight="1" x14ac:dyDescent="0.3">
      <c r="C452" s="617" t="s">
        <v>990</v>
      </c>
      <c r="D452" s="117" t="s">
        <v>991</v>
      </c>
      <c r="E452" s="618"/>
      <c r="F452" s="619"/>
      <c r="G452" s="618"/>
      <c r="H452" s="620"/>
      <c r="I452" s="458"/>
      <c r="J452" s="100"/>
      <c r="K452" s="31"/>
      <c r="L452" s="28"/>
    </row>
    <row r="453" spans="3:12" ht="12" customHeight="1" x14ac:dyDescent="0.3">
      <c r="C453" s="617"/>
      <c r="D453" s="117" t="s">
        <v>915</v>
      </c>
      <c r="E453" s="618">
        <v>1</v>
      </c>
      <c r="F453" s="619">
        <v>5.8</v>
      </c>
      <c r="G453" s="618">
        <v>4.17</v>
      </c>
      <c r="H453" s="620"/>
      <c r="I453" s="458">
        <f>PRODUCT(E453:G453)</f>
        <v>24.186</v>
      </c>
      <c r="J453" s="100"/>
      <c r="K453" s="31"/>
      <c r="L453" s="28"/>
    </row>
    <row r="454" spans="3:12" ht="12" customHeight="1" x14ac:dyDescent="0.3">
      <c r="C454" s="617"/>
      <c r="D454" s="117"/>
      <c r="E454" s="618">
        <v>1</v>
      </c>
      <c r="F454" s="619">
        <v>2.8</v>
      </c>
      <c r="G454" s="618">
        <v>3.15</v>
      </c>
      <c r="H454" s="620"/>
      <c r="I454" s="458">
        <f>PRODUCT(E454:G454)</f>
        <v>8.8199999999999985</v>
      </c>
      <c r="J454" s="100"/>
      <c r="K454" s="31"/>
      <c r="L454" s="28"/>
    </row>
    <row r="455" spans="3:12" ht="12" customHeight="1" x14ac:dyDescent="0.3">
      <c r="C455" s="617"/>
      <c r="D455" s="117" t="s">
        <v>759</v>
      </c>
      <c r="E455" s="618">
        <v>-1</v>
      </c>
      <c r="F455" s="619">
        <v>0.8</v>
      </c>
      <c r="G455" s="618">
        <v>2.1</v>
      </c>
      <c r="H455" s="620"/>
      <c r="I455" s="458">
        <f>PRODUCT(E455:G455)</f>
        <v>-1.6800000000000002</v>
      </c>
      <c r="J455" s="100"/>
      <c r="K455" s="31"/>
      <c r="L455" s="28"/>
    </row>
    <row r="456" spans="3:12" ht="11.25" customHeight="1" x14ac:dyDescent="0.3">
      <c r="C456" s="29"/>
      <c r="D456" s="117" t="s">
        <v>1367</v>
      </c>
      <c r="E456" s="444">
        <v>-4</v>
      </c>
      <c r="F456" s="443">
        <v>0.25</v>
      </c>
      <c r="G456" s="443">
        <v>4.17</v>
      </c>
      <c r="H456" s="98"/>
      <c r="I456" s="458">
        <f>PRODUCT(E456:G456)</f>
        <v>-4.17</v>
      </c>
      <c r="J456" s="100"/>
      <c r="K456" s="31"/>
      <c r="L456" s="28"/>
    </row>
    <row r="457" spans="3:12" ht="12" customHeight="1" x14ac:dyDescent="0.3">
      <c r="C457" s="617" t="s">
        <v>992</v>
      </c>
      <c r="D457" s="117" t="s">
        <v>993</v>
      </c>
      <c r="E457" s="618"/>
      <c r="F457" s="619"/>
      <c r="G457" s="618"/>
      <c r="H457" s="620"/>
      <c r="I457" s="458"/>
      <c r="J457" s="100"/>
      <c r="K457" s="31"/>
      <c r="L457" s="28"/>
    </row>
    <row r="458" spans="3:12" ht="12" customHeight="1" x14ac:dyDescent="0.3">
      <c r="C458" s="617"/>
      <c r="D458" s="117" t="s">
        <v>915</v>
      </c>
      <c r="E458" s="618">
        <v>1</v>
      </c>
      <c r="F458" s="619">
        <v>6.7</v>
      </c>
      <c r="G458" s="618">
        <v>3.15</v>
      </c>
      <c r="H458" s="620"/>
      <c r="I458" s="458">
        <f t="shared" ref="I458:I463" si="31">PRODUCT(E458:G458)</f>
        <v>21.105</v>
      </c>
      <c r="J458" s="100"/>
      <c r="K458" s="31"/>
      <c r="L458" s="28"/>
    </row>
    <row r="459" spans="3:12" ht="12" customHeight="1" x14ac:dyDescent="0.3">
      <c r="C459" s="617"/>
      <c r="D459" s="117" t="s">
        <v>994</v>
      </c>
      <c r="E459" s="618">
        <v>1</v>
      </c>
      <c r="F459" s="619">
        <v>2.5</v>
      </c>
      <c r="G459" s="618">
        <v>3.67</v>
      </c>
      <c r="H459" s="620"/>
      <c r="I459" s="458">
        <f t="shared" si="31"/>
        <v>9.1750000000000007</v>
      </c>
      <c r="J459" s="100"/>
      <c r="K459" s="31"/>
      <c r="L459" s="28"/>
    </row>
    <row r="460" spans="3:12" ht="12" customHeight="1" x14ac:dyDescent="0.3">
      <c r="C460" s="617"/>
      <c r="D460" s="117" t="s">
        <v>759</v>
      </c>
      <c r="E460" s="618">
        <v>-1</v>
      </c>
      <c r="F460" s="619">
        <v>0.9</v>
      </c>
      <c r="G460" s="618">
        <v>2.1</v>
      </c>
      <c r="H460" s="620"/>
      <c r="I460" s="458">
        <f t="shared" si="31"/>
        <v>-1.8900000000000001</v>
      </c>
      <c r="J460" s="100"/>
      <c r="K460" s="31"/>
      <c r="L460" s="28"/>
    </row>
    <row r="461" spans="3:12" ht="11.25" customHeight="1" x14ac:dyDescent="0.3">
      <c r="C461" s="29"/>
      <c r="D461" s="117" t="s">
        <v>1367</v>
      </c>
      <c r="E461" s="444">
        <v>-3</v>
      </c>
      <c r="F461" s="443">
        <v>0.25</v>
      </c>
      <c r="G461" s="443">
        <v>3.15</v>
      </c>
      <c r="H461" s="98"/>
      <c r="I461" s="458">
        <f t="shared" si="31"/>
        <v>-2.3624999999999998</v>
      </c>
      <c r="J461" s="100"/>
      <c r="K461" s="31"/>
      <c r="L461" s="28"/>
    </row>
    <row r="462" spans="3:12" ht="11.25" customHeight="1" x14ac:dyDescent="0.3">
      <c r="C462" s="29"/>
      <c r="D462" s="117" t="s">
        <v>1367</v>
      </c>
      <c r="E462" s="444">
        <v>-3</v>
      </c>
      <c r="F462" s="443">
        <v>0.35</v>
      </c>
      <c r="G462" s="443">
        <v>4.17</v>
      </c>
      <c r="H462" s="98"/>
      <c r="I462" s="458">
        <f t="shared" si="31"/>
        <v>-4.3784999999999989</v>
      </c>
      <c r="J462" s="100"/>
      <c r="K462" s="31"/>
      <c r="L462" s="28"/>
    </row>
    <row r="463" spans="3:12" ht="11.25" customHeight="1" x14ac:dyDescent="0.3">
      <c r="C463" s="29"/>
      <c r="D463" s="117" t="s">
        <v>1367</v>
      </c>
      <c r="E463" s="444">
        <v>-2</v>
      </c>
      <c r="F463" s="443">
        <v>0.15</v>
      </c>
      <c r="G463" s="443">
        <v>3.67</v>
      </c>
      <c r="H463" s="98"/>
      <c r="I463" s="458">
        <f t="shared" si="31"/>
        <v>-1.101</v>
      </c>
      <c r="J463" s="100"/>
      <c r="K463" s="31"/>
      <c r="L463" s="28"/>
    </row>
    <row r="464" spans="3:12" ht="12" customHeight="1" x14ac:dyDescent="0.3">
      <c r="C464" s="617" t="s">
        <v>1000</v>
      </c>
      <c r="D464" s="117" t="s">
        <v>350</v>
      </c>
      <c r="E464" s="618"/>
      <c r="F464" s="619"/>
      <c r="G464" s="618"/>
      <c r="H464" s="620"/>
      <c r="I464" s="458"/>
      <c r="J464" s="100"/>
      <c r="K464" s="31"/>
      <c r="L464" s="28"/>
    </row>
    <row r="465" spans="3:12" ht="12" customHeight="1" x14ac:dyDescent="0.3">
      <c r="C465" s="617"/>
      <c r="D465" s="117" t="s">
        <v>1001</v>
      </c>
      <c r="E465" s="618">
        <v>1</v>
      </c>
      <c r="F465" s="619">
        <v>3.9</v>
      </c>
      <c r="G465" s="618">
        <v>3.15</v>
      </c>
      <c r="H465" s="620"/>
      <c r="I465" s="458">
        <f>PRODUCT(E465:G465)</f>
        <v>12.285</v>
      </c>
      <c r="J465" s="100"/>
      <c r="K465" s="31"/>
      <c r="L465" s="28"/>
    </row>
    <row r="466" spans="3:12" ht="12" customHeight="1" x14ac:dyDescent="0.3">
      <c r="C466" s="617"/>
      <c r="D466" s="117"/>
      <c r="E466" s="618">
        <v>1</v>
      </c>
      <c r="F466" s="619">
        <v>1.8</v>
      </c>
      <c r="G466" s="618">
        <v>4.17</v>
      </c>
      <c r="H466" s="620"/>
      <c r="I466" s="458">
        <f>PRODUCT(E466:G466)</f>
        <v>7.5060000000000002</v>
      </c>
      <c r="J466" s="100"/>
      <c r="K466" s="31"/>
      <c r="L466" s="28"/>
    </row>
    <row r="467" spans="3:12" ht="12" customHeight="1" x14ac:dyDescent="0.3">
      <c r="C467" s="617"/>
      <c r="D467" s="117" t="s">
        <v>759</v>
      </c>
      <c r="E467" s="618">
        <v>-1</v>
      </c>
      <c r="F467" s="619">
        <v>0.9</v>
      </c>
      <c r="G467" s="618">
        <v>2.1</v>
      </c>
      <c r="H467" s="620"/>
      <c r="I467" s="458">
        <f>PRODUCT(E467:G467)</f>
        <v>-1.8900000000000001</v>
      </c>
      <c r="J467" s="100"/>
      <c r="K467" s="31"/>
      <c r="L467" s="28"/>
    </row>
    <row r="468" spans="3:12" ht="11.25" customHeight="1" x14ac:dyDescent="0.3">
      <c r="C468" s="29"/>
      <c r="D468" s="117" t="s">
        <v>1367</v>
      </c>
      <c r="E468" s="444">
        <v>-1</v>
      </c>
      <c r="F468" s="443">
        <v>0.25</v>
      </c>
      <c r="G468" s="443">
        <v>3.15</v>
      </c>
      <c r="H468" s="98"/>
      <c r="I468" s="458">
        <f>PRODUCT(E468:G468)</f>
        <v>-0.78749999999999998</v>
      </c>
      <c r="J468" s="100"/>
      <c r="K468" s="31"/>
      <c r="L468" s="28"/>
    </row>
    <row r="469" spans="3:12" ht="11.25" customHeight="1" x14ac:dyDescent="0.3">
      <c r="C469" s="29"/>
      <c r="D469" s="117" t="s">
        <v>1367</v>
      </c>
      <c r="E469" s="444">
        <v>-2</v>
      </c>
      <c r="F469" s="443">
        <v>0.25</v>
      </c>
      <c r="G469" s="443">
        <v>4.17</v>
      </c>
      <c r="H469" s="98"/>
      <c r="I469" s="458">
        <f>PRODUCT(E469:G469)</f>
        <v>-2.085</v>
      </c>
      <c r="J469" s="100"/>
      <c r="K469" s="31"/>
      <c r="L469" s="28"/>
    </row>
    <row r="470" spans="3:12" ht="12" customHeight="1" x14ac:dyDescent="0.3">
      <c r="C470" s="617" t="s">
        <v>1002</v>
      </c>
      <c r="D470" s="117" t="s">
        <v>122</v>
      </c>
      <c r="E470" s="618"/>
      <c r="F470" s="619"/>
      <c r="G470" s="618"/>
      <c r="H470" s="620"/>
      <c r="I470" s="458"/>
      <c r="J470" s="100"/>
      <c r="K470" s="31"/>
      <c r="L470" s="28"/>
    </row>
    <row r="471" spans="3:12" ht="12" customHeight="1" x14ac:dyDescent="0.3">
      <c r="C471" s="617"/>
      <c r="D471" s="117" t="s">
        <v>943</v>
      </c>
      <c r="E471" s="618">
        <v>1</v>
      </c>
      <c r="F471" s="619">
        <v>6.95</v>
      </c>
      <c r="G471" s="618">
        <v>4.17</v>
      </c>
      <c r="H471" s="620"/>
      <c r="I471" s="458">
        <f>PRODUCT(E471:G471)</f>
        <v>28.9815</v>
      </c>
      <c r="J471" s="100"/>
      <c r="K471" s="31"/>
      <c r="L471" s="28"/>
    </row>
    <row r="472" spans="3:12" ht="12" customHeight="1" x14ac:dyDescent="0.3">
      <c r="C472" s="617"/>
      <c r="D472" s="117"/>
      <c r="E472" s="618">
        <v>1</v>
      </c>
      <c r="F472" s="619">
        <v>0.65</v>
      </c>
      <c r="G472" s="618">
        <v>3.15</v>
      </c>
      <c r="H472" s="620"/>
      <c r="I472" s="458">
        <f>PRODUCT(E472:G472)</f>
        <v>2.0474999999999999</v>
      </c>
      <c r="J472" s="100"/>
      <c r="K472" s="31"/>
      <c r="L472" s="28"/>
    </row>
    <row r="473" spans="3:12" ht="12" customHeight="1" x14ac:dyDescent="0.3">
      <c r="C473" s="617"/>
      <c r="D473" s="117" t="s">
        <v>759</v>
      </c>
      <c r="E473" s="618">
        <v>-1</v>
      </c>
      <c r="F473" s="619">
        <v>0.8</v>
      </c>
      <c r="G473" s="618">
        <v>2.1</v>
      </c>
      <c r="H473" s="620"/>
      <c r="I473" s="458">
        <f>PRODUCT(E473:G473)</f>
        <v>-1.6800000000000002</v>
      </c>
      <c r="J473" s="100"/>
      <c r="K473" s="31"/>
      <c r="L473" s="28"/>
    </row>
    <row r="474" spans="3:12" ht="11.25" customHeight="1" x14ac:dyDescent="0.3">
      <c r="C474" s="29"/>
      <c r="D474" s="117" t="s">
        <v>1367</v>
      </c>
      <c r="E474" s="444">
        <v>-4</v>
      </c>
      <c r="F474" s="443">
        <v>0.25</v>
      </c>
      <c r="G474" s="443">
        <v>4.17</v>
      </c>
      <c r="H474" s="98"/>
      <c r="I474" s="458">
        <f>PRODUCT(E474:G474)</f>
        <v>-4.17</v>
      </c>
      <c r="J474" s="100"/>
      <c r="K474" s="31"/>
      <c r="L474" s="28"/>
    </row>
    <row r="475" spans="3:12" ht="12" customHeight="1" x14ac:dyDescent="0.3">
      <c r="C475" s="617" t="s">
        <v>1003</v>
      </c>
      <c r="D475" s="117" t="s">
        <v>122</v>
      </c>
      <c r="E475" s="618"/>
      <c r="F475" s="619"/>
      <c r="G475" s="618"/>
      <c r="H475" s="620"/>
      <c r="I475" s="458"/>
      <c r="J475" s="100"/>
      <c r="K475" s="31"/>
      <c r="L475" s="28"/>
    </row>
    <row r="476" spans="3:12" ht="12" customHeight="1" x14ac:dyDescent="0.3">
      <c r="C476" s="617"/>
      <c r="D476" s="117" t="s">
        <v>1001</v>
      </c>
      <c r="E476" s="618">
        <v>1</v>
      </c>
      <c r="F476" s="619">
        <v>1.5</v>
      </c>
      <c r="G476" s="618">
        <v>4.17</v>
      </c>
      <c r="H476" s="620"/>
      <c r="I476" s="458">
        <f>PRODUCT(E476:G476)</f>
        <v>6.2549999999999999</v>
      </c>
      <c r="J476" s="100"/>
      <c r="K476" s="31"/>
      <c r="L476" s="28"/>
    </row>
    <row r="477" spans="3:12" ht="12" customHeight="1" x14ac:dyDescent="0.3">
      <c r="C477" s="617"/>
      <c r="D477" s="117"/>
      <c r="E477" s="618">
        <v>1</v>
      </c>
      <c r="F477" s="619">
        <v>3.4</v>
      </c>
      <c r="G477" s="618">
        <v>3.15</v>
      </c>
      <c r="H477" s="620"/>
      <c r="I477" s="458"/>
      <c r="J477" s="100"/>
      <c r="K477" s="31"/>
      <c r="L477" s="28"/>
    </row>
    <row r="478" spans="3:12" ht="12" customHeight="1" x14ac:dyDescent="0.3">
      <c r="C478" s="617"/>
      <c r="D478" s="117" t="s">
        <v>994</v>
      </c>
      <c r="E478" s="618">
        <v>1</v>
      </c>
      <c r="F478" s="619">
        <v>1.35</v>
      </c>
      <c r="G478" s="618">
        <v>3.67</v>
      </c>
      <c r="H478" s="620"/>
      <c r="I478" s="458">
        <f t="shared" ref="I478:I484" si="32">PRODUCT(E478:G478)</f>
        <v>4.9545000000000003</v>
      </c>
      <c r="J478" s="100"/>
      <c r="K478" s="31"/>
      <c r="L478" s="28"/>
    </row>
    <row r="479" spans="3:12" ht="12" customHeight="1" x14ac:dyDescent="0.3">
      <c r="C479" s="617"/>
      <c r="D479" s="117" t="s">
        <v>968</v>
      </c>
      <c r="E479" s="618">
        <v>1</v>
      </c>
      <c r="F479" s="619">
        <v>2.9</v>
      </c>
      <c r="G479" s="618">
        <v>4.17</v>
      </c>
      <c r="H479" s="620"/>
      <c r="I479" s="458">
        <f t="shared" si="32"/>
        <v>12.093</v>
      </c>
      <c r="J479" s="100"/>
      <c r="K479" s="31"/>
      <c r="L479" s="28"/>
    </row>
    <row r="480" spans="3:12" ht="12" customHeight="1" x14ac:dyDescent="0.3">
      <c r="C480" s="617"/>
      <c r="D480" s="117" t="s">
        <v>759</v>
      </c>
      <c r="E480" s="618">
        <v>-1</v>
      </c>
      <c r="F480" s="619">
        <v>0.8</v>
      </c>
      <c r="G480" s="618">
        <v>2.1</v>
      </c>
      <c r="H480" s="620"/>
      <c r="I480" s="458">
        <f t="shared" si="32"/>
        <v>-1.6800000000000002</v>
      </c>
      <c r="J480" s="100"/>
      <c r="K480" s="31"/>
      <c r="L480" s="28"/>
    </row>
    <row r="481" spans="3:12" ht="12" customHeight="1" x14ac:dyDescent="0.3">
      <c r="C481" s="617"/>
      <c r="D481" s="117" t="s">
        <v>346</v>
      </c>
      <c r="E481" s="618">
        <v>-1</v>
      </c>
      <c r="F481" s="619">
        <v>0.9</v>
      </c>
      <c r="G481" s="618">
        <v>0.5</v>
      </c>
      <c r="H481" s="620"/>
      <c r="I481" s="458">
        <f t="shared" si="32"/>
        <v>-0.45</v>
      </c>
      <c r="J481" s="100"/>
      <c r="K481" s="31"/>
      <c r="L481" s="28"/>
    </row>
    <row r="482" spans="3:12" ht="11.25" customHeight="1" x14ac:dyDescent="0.3">
      <c r="C482" s="29"/>
      <c r="D482" s="117" t="s">
        <v>1367</v>
      </c>
      <c r="E482" s="444">
        <v>-1</v>
      </c>
      <c r="F482" s="443">
        <v>0.25</v>
      </c>
      <c r="G482" s="443">
        <v>4.17</v>
      </c>
      <c r="H482" s="98"/>
      <c r="I482" s="458">
        <f t="shared" si="32"/>
        <v>-1.0425</v>
      </c>
      <c r="J482" s="100"/>
      <c r="K482" s="31"/>
      <c r="L482" s="28"/>
    </row>
    <row r="483" spans="3:12" ht="11.25" customHeight="1" x14ac:dyDescent="0.3">
      <c r="C483" s="29"/>
      <c r="D483" s="117" t="s">
        <v>1367</v>
      </c>
      <c r="E483" s="444">
        <v>-1</v>
      </c>
      <c r="F483" s="443">
        <v>0.25</v>
      </c>
      <c r="G483" s="443">
        <v>3.15</v>
      </c>
      <c r="H483" s="98"/>
      <c r="I483" s="458">
        <f t="shared" si="32"/>
        <v>-0.78749999999999998</v>
      </c>
      <c r="J483" s="100"/>
      <c r="K483" s="31"/>
      <c r="L483" s="28"/>
    </row>
    <row r="484" spans="3:12" ht="11.25" customHeight="1" x14ac:dyDescent="0.3">
      <c r="C484" s="29"/>
      <c r="D484" s="117" t="s">
        <v>1367</v>
      </c>
      <c r="E484" s="444">
        <v>-1</v>
      </c>
      <c r="F484" s="443">
        <v>0.25</v>
      </c>
      <c r="G484" s="443">
        <v>3.67</v>
      </c>
      <c r="H484" s="98"/>
      <c r="I484" s="458">
        <f t="shared" si="32"/>
        <v>-0.91749999999999998</v>
      </c>
      <c r="J484" s="100"/>
      <c r="K484" s="31"/>
      <c r="L484" s="28"/>
    </row>
    <row r="485" spans="3:12" ht="12" customHeight="1" x14ac:dyDescent="0.3">
      <c r="C485" s="617" t="s">
        <v>1004</v>
      </c>
      <c r="D485" s="117" t="s">
        <v>122</v>
      </c>
      <c r="E485" s="618"/>
      <c r="F485" s="619"/>
      <c r="G485" s="618"/>
      <c r="H485" s="620"/>
      <c r="I485" s="458"/>
      <c r="J485" s="100"/>
      <c r="K485" s="31"/>
      <c r="L485" s="28"/>
    </row>
    <row r="486" spans="3:12" ht="12" customHeight="1" x14ac:dyDescent="0.3">
      <c r="C486" s="617"/>
      <c r="D486" s="117" t="s">
        <v>1001</v>
      </c>
      <c r="E486" s="618">
        <v>1</v>
      </c>
      <c r="F486" s="619">
        <v>5.05</v>
      </c>
      <c r="G486" s="618">
        <v>4.17</v>
      </c>
      <c r="H486" s="620"/>
      <c r="I486" s="458">
        <f>PRODUCT(E486:G486)</f>
        <v>21.058499999999999</v>
      </c>
      <c r="J486" s="100"/>
      <c r="K486" s="31"/>
      <c r="L486" s="28"/>
    </row>
    <row r="487" spans="3:12" ht="12" customHeight="1" x14ac:dyDescent="0.3">
      <c r="C487" s="617"/>
      <c r="D487" s="117" t="s">
        <v>994</v>
      </c>
      <c r="E487" s="618">
        <v>1</v>
      </c>
      <c r="F487" s="619">
        <v>1.2</v>
      </c>
      <c r="G487" s="618">
        <v>3.67</v>
      </c>
      <c r="H487" s="620"/>
      <c r="I487" s="458">
        <f>PRODUCT(E487:G487)</f>
        <v>4.4039999999999999</v>
      </c>
      <c r="J487" s="100"/>
      <c r="K487" s="31"/>
      <c r="L487" s="28"/>
    </row>
    <row r="488" spans="3:12" ht="12" customHeight="1" x14ac:dyDescent="0.3">
      <c r="C488" s="617"/>
      <c r="D488" s="117" t="s">
        <v>759</v>
      </c>
      <c r="E488" s="618">
        <v>-1</v>
      </c>
      <c r="F488" s="619">
        <v>0.8</v>
      </c>
      <c r="G488" s="618">
        <v>2.1</v>
      </c>
      <c r="H488" s="620"/>
      <c r="I488" s="458">
        <f>PRODUCT(E488:G488)</f>
        <v>-1.6800000000000002</v>
      </c>
      <c r="J488" s="100"/>
      <c r="K488" s="31"/>
      <c r="L488" s="28"/>
    </row>
    <row r="489" spans="3:12" ht="12" customHeight="1" x14ac:dyDescent="0.3">
      <c r="C489" s="617"/>
      <c r="D489" s="117" t="s">
        <v>346</v>
      </c>
      <c r="E489" s="618">
        <v>-1</v>
      </c>
      <c r="F489" s="619">
        <v>0.9</v>
      </c>
      <c r="G489" s="618">
        <v>0.5</v>
      </c>
      <c r="H489" s="620"/>
      <c r="I489" s="458">
        <f>PRODUCT(E489:G489)</f>
        <v>-0.45</v>
      </c>
      <c r="J489" s="100"/>
      <c r="K489" s="31"/>
      <c r="L489" s="28"/>
    </row>
    <row r="490" spans="3:12" ht="11.25" customHeight="1" x14ac:dyDescent="0.3">
      <c r="C490" s="29"/>
      <c r="D490" s="117" t="s">
        <v>1367</v>
      </c>
      <c r="E490" s="444">
        <v>-3</v>
      </c>
      <c r="F490" s="443">
        <v>0.25</v>
      </c>
      <c r="G490" s="443">
        <v>4.17</v>
      </c>
      <c r="H490" s="98"/>
      <c r="I490" s="458">
        <f>PRODUCT(E490:G490)</f>
        <v>-3.1274999999999999</v>
      </c>
      <c r="J490" s="100"/>
      <c r="K490" s="31"/>
      <c r="L490" s="28"/>
    </row>
    <row r="491" spans="3:12" ht="12" customHeight="1" x14ac:dyDescent="0.3">
      <c r="C491" s="617" t="s">
        <v>1370</v>
      </c>
      <c r="D491" s="117" t="s">
        <v>1005</v>
      </c>
      <c r="E491" s="618"/>
      <c r="F491" s="619"/>
      <c r="G491" s="618"/>
      <c r="H491" s="620"/>
      <c r="I491" s="458"/>
      <c r="J491" s="100"/>
      <c r="K491" s="31"/>
      <c r="L491" s="28"/>
    </row>
    <row r="492" spans="3:12" ht="12" customHeight="1" x14ac:dyDescent="0.3">
      <c r="C492" s="617"/>
      <c r="D492" s="117" t="s">
        <v>986</v>
      </c>
      <c r="E492" s="618">
        <v>1</v>
      </c>
      <c r="F492" s="619">
        <v>4.8499999999999996</v>
      </c>
      <c r="G492" s="618">
        <v>4.17</v>
      </c>
      <c r="H492" s="620"/>
      <c r="I492" s="458">
        <f t="shared" ref="I492:I499" si="33">PRODUCT(E492:G492)</f>
        <v>20.224499999999999</v>
      </c>
      <c r="J492" s="100"/>
      <c r="K492" s="31"/>
      <c r="L492" s="28"/>
    </row>
    <row r="493" spans="3:12" ht="12" customHeight="1" x14ac:dyDescent="0.3">
      <c r="C493" s="29"/>
      <c r="D493" s="117" t="s">
        <v>968</v>
      </c>
      <c r="E493" s="618">
        <v>1</v>
      </c>
      <c r="F493" s="619">
        <v>2.5499999999999998</v>
      </c>
      <c r="G493" s="618">
        <v>4.17</v>
      </c>
      <c r="H493" s="620"/>
      <c r="I493" s="458">
        <f t="shared" si="33"/>
        <v>10.6335</v>
      </c>
      <c r="J493" s="100"/>
      <c r="K493" s="31"/>
      <c r="L493" s="28"/>
    </row>
    <row r="494" spans="3:12" ht="12" customHeight="1" x14ac:dyDescent="0.3">
      <c r="C494" s="29"/>
      <c r="D494" s="117" t="s">
        <v>1001</v>
      </c>
      <c r="E494" s="618">
        <v>1</v>
      </c>
      <c r="F494" s="619">
        <v>5.05</v>
      </c>
      <c r="G494" s="618">
        <v>3.15</v>
      </c>
      <c r="H494" s="620"/>
      <c r="I494" s="458">
        <f t="shared" si="33"/>
        <v>15.907499999999999</v>
      </c>
      <c r="J494" s="100"/>
      <c r="K494" s="31"/>
      <c r="L494" s="28"/>
    </row>
    <row r="495" spans="3:12" ht="12" customHeight="1" x14ac:dyDescent="0.3">
      <c r="C495" s="29"/>
      <c r="D495" s="117" t="s">
        <v>759</v>
      </c>
      <c r="E495" s="618">
        <v>-1</v>
      </c>
      <c r="F495" s="619">
        <v>0.9</v>
      </c>
      <c r="G495" s="618">
        <v>2.1</v>
      </c>
      <c r="H495" s="620"/>
      <c r="I495" s="458">
        <f t="shared" si="33"/>
        <v>-1.8900000000000001</v>
      </c>
      <c r="J495" s="100"/>
      <c r="K495" s="31"/>
      <c r="L495" s="28"/>
    </row>
    <row r="496" spans="3:12" ht="12" customHeight="1" x14ac:dyDescent="0.3">
      <c r="C496" s="29"/>
      <c r="D496" s="117" t="s">
        <v>346</v>
      </c>
      <c r="E496" s="618">
        <v>-1</v>
      </c>
      <c r="F496" s="619">
        <v>1.8</v>
      </c>
      <c r="G496" s="618">
        <v>1.4</v>
      </c>
      <c r="H496" s="620"/>
      <c r="I496" s="458">
        <f t="shared" si="33"/>
        <v>-2.52</v>
      </c>
      <c r="J496" s="100"/>
      <c r="K496" s="31"/>
      <c r="L496" s="28"/>
    </row>
    <row r="497" spans="3:12" ht="11.25" customHeight="1" x14ac:dyDescent="0.3">
      <c r="C497" s="29"/>
      <c r="D497" s="117" t="s">
        <v>1367</v>
      </c>
      <c r="E497" s="444">
        <v>-4</v>
      </c>
      <c r="F497" s="443">
        <v>0.25</v>
      </c>
      <c r="G497" s="443">
        <v>4.17</v>
      </c>
      <c r="H497" s="98"/>
      <c r="I497" s="458">
        <f t="shared" si="33"/>
        <v>-4.17</v>
      </c>
      <c r="J497" s="100"/>
      <c r="K497" s="31"/>
      <c r="L497" s="28"/>
    </row>
    <row r="498" spans="3:12" ht="11.25" customHeight="1" x14ac:dyDescent="0.3">
      <c r="C498" s="29"/>
      <c r="D498" s="117" t="s">
        <v>1367</v>
      </c>
      <c r="E498" s="444">
        <v>-2</v>
      </c>
      <c r="F498" s="443">
        <v>0.25</v>
      </c>
      <c r="G498" s="443">
        <v>3.15</v>
      </c>
      <c r="H498" s="98"/>
      <c r="I498" s="458">
        <f t="shared" si="33"/>
        <v>-1.575</v>
      </c>
      <c r="J498" s="100"/>
      <c r="K498" s="31"/>
      <c r="L498" s="28"/>
    </row>
    <row r="499" spans="3:12" ht="11.25" customHeight="1" x14ac:dyDescent="0.3">
      <c r="C499" s="29"/>
      <c r="D499" s="117" t="s">
        <v>1367</v>
      </c>
      <c r="E499" s="444">
        <v>-1</v>
      </c>
      <c r="F499" s="443">
        <v>0.6</v>
      </c>
      <c r="G499" s="443">
        <v>4.17</v>
      </c>
      <c r="H499" s="98"/>
      <c r="I499" s="458">
        <f t="shared" si="33"/>
        <v>-2.5019999999999998</v>
      </c>
      <c r="J499" s="100"/>
      <c r="K499" s="31"/>
      <c r="L499" s="28"/>
    </row>
    <row r="500" spans="3:12" ht="12" customHeight="1" x14ac:dyDescent="0.3">
      <c r="C500" s="617" t="s">
        <v>1006</v>
      </c>
      <c r="D500" s="117" t="s">
        <v>1007</v>
      </c>
      <c r="E500" s="444"/>
      <c r="F500" s="443"/>
      <c r="G500" s="444"/>
      <c r="H500" s="98"/>
      <c r="I500" s="458"/>
      <c r="J500" s="100"/>
      <c r="K500" s="31"/>
      <c r="L500" s="28"/>
    </row>
    <row r="501" spans="3:12" ht="12" customHeight="1" x14ac:dyDescent="0.3">
      <c r="C501" s="29"/>
      <c r="D501" s="117" t="s">
        <v>1001</v>
      </c>
      <c r="E501" s="618">
        <v>1</v>
      </c>
      <c r="F501" s="619">
        <v>4.55</v>
      </c>
      <c r="G501" s="618">
        <v>3.15</v>
      </c>
      <c r="H501" s="620"/>
      <c r="I501" s="458">
        <f t="shared" ref="I501:I508" si="34">PRODUCT(E501:G501)</f>
        <v>14.3325</v>
      </c>
      <c r="J501" s="100"/>
      <c r="K501" s="31"/>
      <c r="L501" s="28"/>
    </row>
    <row r="502" spans="3:12" ht="12" customHeight="1" x14ac:dyDescent="0.3">
      <c r="C502" s="29"/>
      <c r="D502" s="117" t="s">
        <v>986</v>
      </c>
      <c r="E502" s="618">
        <v>1</v>
      </c>
      <c r="F502" s="619">
        <v>4.3499999999999996</v>
      </c>
      <c r="G502" s="618">
        <v>3.67</v>
      </c>
      <c r="H502" s="620"/>
      <c r="I502" s="458">
        <f t="shared" si="34"/>
        <v>15.964499999999999</v>
      </c>
      <c r="J502" s="100"/>
      <c r="K502" s="31"/>
      <c r="L502" s="28"/>
    </row>
    <row r="503" spans="3:12" ht="12" customHeight="1" x14ac:dyDescent="0.3">
      <c r="C503" s="29"/>
      <c r="D503" s="117" t="s">
        <v>968</v>
      </c>
      <c r="E503" s="618">
        <v>1</v>
      </c>
      <c r="F503" s="619">
        <v>3.05</v>
      </c>
      <c r="G503" s="618">
        <v>4.17</v>
      </c>
      <c r="H503" s="620"/>
      <c r="I503" s="458">
        <f t="shared" si="34"/>
        <v>12.718499999999999</v>
      </c>
      <c r="J503" s="100"/>
      <c r="K503" s="31"/>
      <c r="L503" s="28"/>
    </row>
    <row r="504" spans="3:12" ht="12" customHeight="1" x14ac:dyDescent="0.3">
      <c r="C504" s="29"/>
      <c r="D504" s="117" t="s">
        <v>759</v>
      </c>
      <c r="E504" s="618">
        <v>-1</v>
      </c>
      <c r="F504" s="619">
        <v>0.9</v>
      </c>
      <c r="G504" s="618">
        <v>2.1</v>
      </c>
      <c r="H504" s="620"/>
      <c r="I504" s="458">
        <f t="shared" si="34"/>
        <v>-1.8900000000000001</v>
      </c>
      <c r="J504" s="100"/>
      <c r="K504" s="31"/>
      <c r="L504" s="28"/>
    </row>
    <row r="505" spans="3:12" ht="12" customHeight="1" x14ac:dyDescent="0.3">
      <c r="C505" s="29"/>
      <c r="D505" s="117" t="s">
        <v>346</v>
      </c>
      <c r="E505" s="618">
        <v>-1</v>
      </c>
      <c r="F505" s="619">
        <v>1.8</v>
      </c>
      <c r="G505" s="618">
        <v>1.4</v>
      </c>
      <c r="H505" s="620"/>
      <c r="I505" s="458">
        <f t="shared" si="34"/>
        <v>-2.52</v>
      </c>
      <c r="J505" s="100"/>
      <c r="K505" s="31"/>
      <c r="L505" s="28"/>
    </row>
    <row r="506" spans="3:12" ht="11.25" customHeight="1" x14ac:dyDescent="0.3">
      <c r="C506" s="29"/>
      <c r="D506" s="117" t="s">
        <v>1367</v>
      </c>
      <c r="E506" s="444">
        <v>-2</v>
      </c>
      <c r="F506" s="443">
        <v>0.25</v>
      </c>
      <c r="G506" s="443">
        <v>3.15</v>
      </c>
      <c r="H506" s="98"/>
      <c r="I506" s="458">
        <f t="shared" si="34"/>
        <v>-1.575</v>
      </c>
      <c r="J506" s="100"/>
      <c r="K506" s="31"/>
      <c r="L506" s="28"/>
    </row>
    <row r="507" spans="3:12" ht="11.25" customHeight="1" x14ac:dyDescent="0.3">
      <c r="C507" s="29"/>
      <c r="D507" s="117" t="s">
        <v>1367</v>
      </c>
      <c r="E507" s="444">
        <v>-3</v>
      </c>
      <c r="F507" s="443">
        <v>0.25</v>
      </c>
      <c r="G507" s="443">
        <v>4.17</v>
      </c>
      <c r="H507" s="98"/>
      <c r="I507" s="458">
        <f t="shared" si="34"/>
        <v>-3.1274999999999999</v>
      </c>
      <c r="J507" s="100"/>
      <c r="K507" s="31"/>
      <c r="L507" s="28"/>
    </row>
    <row r="508" spans="3:12" ht="11.25" customHeight="1" x14ac:dyDescent="0.3">
      <c r="C508" s="29"/>
      <c r="D508" s="117" t="s">
        <v>1367</v>
      </c>
      <c r="E508" s="444">
        <v>-3</v>
      </c>
      <c r="F508" s="443">
        <v>0.25</v>
      </c>
      <c r="G508" s="443">
        <v>3.67</v>
      </c>
      <c r="H508" s="98"/>
      <c r="I508" s="458">
        <f t="shared" si="34"/>
        <v>-2.7524999999999999</v>
      </c>
      <c r="J508" s="100"/>
      <c r="K508" s="31"/>
      <c r="L508" s="28"/>
    </row>
    <row r="509" spans="3:12" ht="12" customHeight="1" x14ac:dyDescent="0.3">
      <c r="C509" s="29"/>
      <c r="D509" s="434" t="s">
        <v>1018</v>
      </c>
      <c r="E509" s="444"/>
      <c r="F509" s="443"/>
      <c r="G509" s="444"/>
      <c r="H509" s="98"/>
      <c r="I509" s="458"/>
      <c r="J509" s="100"/>
      <c r="K509" s="31"/>
      <c r="L509" s="28"/>
    </row>
    <row r="510" spans="3:12" ht="12" customHeight="1" x14ac:dyDescent="0.3">
      <c r="C510" s="617" t="s">
        <v>1008</v>
      </c>
      <c r="D510" s="117" t="s">
        <v>348</v>
      </c>
      <c r="E510" s="618"/>
      <c r="F510" s="619"/>
      <c r="G510" s="618"/>
      <c r="H510" s="620"/>
      <c r="I510" s="458"/>
      <c r="J510" s="100"/>
      <c r="K510" s="31"/>
      <c r="L510" s="28"/>
    </row>
    <row r="511" spans="3:12" ht="12" customHeight="1" x14ac:dyDescent="0.3">
      <c r="C511" s="617"/>
      <c r="D511" s="117" t="s">
        <v>1009</v>
      </c>
      <c r="E511" s="618">
        <v>1</v>
      </c>
      <c r="F511" s="619">
        <v>6.8</v>
      </c>
      <c r="G511" s="618">
        <v>3.67</v>
      </c>
      <c r="H511" s="620"/>
      <c r="I511" s="458">
        <f t="shared" ref="I511:I518" si="35">PRODUCT(E511:G511)</f>
        <v>24.956</v>
      </c>
      <c r="J511" s="100"/>
      <c r="K511" s="31"/>
      <c r="L511" s="28"/>
    </row>
    <row r="512" spans="3:12" ht="12" customHeight="1" x14ac:dyDescent="0.3">
      <c r="C512" s="617"/>
      <c r="D512" s="117"/>
      <c r="E512" s="618">
        <v>1</v>
      </c>
      <c r="F512" s="619">
        <v>3.25</v>
      </c>
      <c r="G512" s="618">
        <v>3.67</v>
      </c>
      <c r="H512" s="620"/>
      <c r="I512" s="458">
        <f t="shared" si="35"/>
        <v>11.9275</v>
      </c>
      <c r="J512" s="100"/>
      <c r="K512" s="31"/>
      <c r="L512" s="28"/>
    </row>
    <row r="513" spans="3:12" ht="12" customHeight="1" x14ac:dyDescent="0.3">
      <c r="C513" s="617"/>
      <c r="D513" s="117" t="s">
        <v>892</v>
      </c>
      <c r="E513" s="618">
        <v>1</v>
      </c>
      <c r="F513" s="619">
        <v>7.1</v>
      </c>
      <c r="G513" s="618">
        <v>4.17</v>
      </c>
      <c r="H513" s="620"/>
      <c r="I513" s="458">
        <f t="shared" si="35"/>
        <v>29.606999999999999</v>
      </c>
      <c r="J513" s="100"/>
      <c r="K513" s="31"/>
      <c r="L513" s="28"/>
    </row>
    <row r="514" spans="3:12" ht="12" customHeight="1" x14ac:dyDescent="0.3">
      <c r="C514" s="617"/>
      <c r="D514" s="117" t="s">
        <v>1010</v>
      </c>
      <c r="E514" s="618">
        <v>-1</v>
      </c>
      <c r="F514" s="619">
        <v>1.8</v>
      </c>
      <c r="G514" s="618">
        <v>2.6</v>
      </c>
      <c r="H514" s="620"/>
      <c r="I514" s="458">
        <f t="shared" si="35"/>
        <v>-4.6800000000000006</v>
      </c>
      <c r="J514" s="100"/>
      <c r="K514" s="31"/>
      <c r="L514" s="28"/>
    </row>
    <row r="515" spans="3:12" ht="12" customHeight="1" x14ac:dyDescent="0.3">
      <c r="C515" s="617"/>
      <c r="D515" s="117"/>
      <c r="E515" s="618">
        <v>-2</v>
      </c>
      <c r="F515" s="619">
        <v>2.5</v>
      </c>
      <c r="G515" s="618">
        <v>2</v>
      </c>
      <c r="H515" s="620"/>
      <c r="I515" s="458">
        <f t="shared" si="35"/>
        <v>-10</v>
      </c>
      <c r="J515" s="100"/>
      <c r="K515" s="31"/>
      <c r="L515" s="28"/>
    </row>
    <row r="516" spans="3:12" ht="12" customHeight="1" x14ac:dyDescent="0.3">
      <c r="C516" s="617"/>
      <c r="D516" s="117" t="s">
        <v>635</v>
      </c>
      <c r="E516" s="618">
        <v>-1</v>
      </c>
      <c r="F516" s="619">
        <v>3.25</v>
      </c>
      <c r="G516" s="618">
        <v>2</v>
      </c>
      <c r="H516" s="620"/>
      <c r="I516" s="458">
        <f t="shared" si="35"/>
        <v>-6.5</v>
      </c>
      <c r="J516" s="100"/>
      <c r="K516" s="31"/>
      <c r="L516" s="28"/>
    </row>
    <row r="517" spans="3:12" ht="11.25" customHeight="1" x14ac:dyDescent="0.3">
      <c r="C517" s="29"/>
      <c r="D517" s="117" t="s">
        <v>1367</v>
      </c>
      <c r="E517" s="444">
        <v>-1</v>
      </c>
      <c r="F517" s="443">
        <v>0.25</v>
      </c>
      <c r="G517" s="443">
        <v>3.67</v>
      </c>
      <c r="H517" s="98"/>
      <c r="I517" s="458">
        <f t="shared" si="35"/>
        <v>-0.91749999999999998</v>
      </c>
      <c r="J517" s="100"/>
      <c r="K517" s="31"/>
      <c r="L517" s="28"/>
    </row>
    <row r="518" spans="3:12" ht="11.25" customHeight="1" x14ac:dyDescent="0.3">
      <c r="C518" s="29"/>
      <c r="D518" s="117" t="s">
        <v>1367</v>
      </c>
      <c r="E518" s="444">
        <v>-3</v>
      </c>
      <c r="F518" s="443">
        <v>0.25</v>
      </c>
      <c r="G518" s="443">
        <v>4.17</v>
      </c>
      <c r="H518" s="98"/>
      <c r="I518" s="458">
        <f t="shared" si="35"/>
        <v>-3.1274999999999999</v>
      </c>
      <c r="J518" s="100"/>
      <c r="K518" s="31"/>
      <c r="L518" s="28"/>
    </row>
    <row r="519" spans="3:12" ht="12" customHeight="1" x14ac:dyDescent="0.3">
      <c r="C519" s="617" t="s">
        <v>1011</v>
      </c>
      <c r="D519" s="117" t="s">
        <v>372</v>
      </c>
      <c r="E519" s="618"/>
      <c r="F519" s="619"/>
      <c r="G519" s="618"/>
      <c r="H519" s="620"/>
      <c r="I519" s="458"/>
      <c r="J519" s="100"/>
      <c r="K519" s="31"/>
      <c r="L519" s="28"/>
    </row>
    <row r="520" spans="3:12" ht="12" customHeight="1" x14ac:dyDescent="0.3">
      <c r="C520" s="617"/>
      <c r="D520" s="117" t="s">
        <v>1009</v>
      </c>
      <c r="E520" s="618">
        <v>1</v>
      </c>
      <c r="F520" s="619">
        <v>2.9</v>
      </c>
      <c r="G520" s="618">
        <v>3.67</v>
      </c>
      <c r="H520" s="620"/>
      <c r="I520" s="458">
        <f>PRODUCT(E520:G520)</f>
        <v>10.642999999999999</v>
      </c>
      <c r="J520" s="100"/>
      <c r="K520" s="31"/>
      <c r="L520" s="28"/>
    </row>
    <row r="521" spans="3:12" ht="12" customHeight="1" x14ac:dyDescent="0.3">
      <c r="C521" s="617"/>
      <c r="D521" s="117" t="s">
        <v>892</v>
      </c>
      <c r="E521" s="618">
        <v>1</v>
      </c>
      <c r="F521" s="619">
        <v>7.1</v>
      </c>
      <c r="G521" s="618">
        <v>4.17</v>
      </c>
      <c r="H521" s="620"/>
      <c r="I521" s="458">
        <f>PRODUCT(E521:G521)</f>
        <v>29.606999999999999</v>
      </c>
      <c r="J521" s="100"/>
      <c r="K521" s="31"/>
      <c r="L521" s="28"/>
    </row>
    <row r="522" spans="3:12" ht="12" customHeight="1" x14ac:dyDescent="0.3">
      <c r="C522" s="617"/>
      <c r="D522" s="117" t="s">
        <v>633</v>
      </c>
      <c r="E522" s="618">
        <v>-1</v>
      </c>
      <c r="F522" s="619">
        <v>1.8</v>
      </c>
      <c r="G522" s="618">
        <v>2.6</v>
      </c>
      <c r="H522" s="620"/>
      <c r="I522" s="458">
        <f>PRODUCT(E522:G522)</f>
        <v>-4.6800000000000006</v>
      </c>
      <c r="J522" s="100"/>
      <c r="K522" s="31"/>
      <c r="L522" s="28"/>
    </row>
    <row r="523" spans="3:12" ht="12" customHeight="1" x14ac:dyDescent="0.3">
      <c r="C523" s="617"/>
      <c r="D523" s="117"/>
      <c r="E523" s="618">
        <v>-2</v>
      </c>
      <c r="F523" s="619">
        <v>0.55000000000000004</v>
      </c>
      <c r="G523" s="618">
        <v>2</v>
      </c>
      <c r="H523" s="620"/>
      <c r="I523" s="458"/>
      <c r="J523" s="100"/>
      <c r="K523" s="31"/>
      <c r="L523" s="28"/>
    </row>
    <row r="524" spans="3:12" ht="11.25" customHeight="1" x14ac:dyDescent="0.3">
      <c r="C524" s="29"/>
      <c r="D524" s="117" t="s">
        <v>1367</v>
      </c>
      <c r="E524" s="444">
        <v>-1</v>
      </c>
      <c r="F524" s="443">
        <v>0.25</v>
      </c>
      <c r="G524" s="443">
        <v>3.67</v>
      </c>
      <c r="H524" s="98"/>
      <c r="I524" s="458">
        <f>PRODUCT(E524:G524)</f>
        <v>-0.91749999999999998</v>
      </c>
      <c r="J524" s="100"/>
      <c r="K524" s="31"/>
      <c r="L524" s="28"/>
    </row>
    <row r="525" spans="3:12" ht="11.25" customHeight="1" x14ac:dyDescent="0.3">
      <c r="C525" s="29"/>
      <c r="D525" s="117" t="s">
        <v>1367</v>
      </c>
      <c r="E525" s="444">
        <v>-4</v>
      </c>
      <c r="F525" s="443">
        <v>0.25</v>
      </c>
      <c r="G525" s="443">
        <v>4.17</v>
      </c>
      <c r="H525" s="98"/>
      <c r="I525" s="458">
        <f>PRODUCT(E525:G525)</f>
        <v>-4.17</v>
      </c>
      <c r="J525" s="100"/>
      <c r="K525" s="31"/>
      <c r="L525" s="28"/>
    </row>
    <row r="526" spans="3:12" ht="12" customHeight="1" x14ac:dyDescent="0.3">
      <c r="C526" s="617" t="s">
        <v>1012</v>
      </c>
      <c r="D526" s="117" t="s">
        <v>1013</v>
      </c>
      <c r="E526" s="618"/>
      <c r="F526" s="619"/>
      <c r="G526" s="618"/>
      <c r="H526" s="620"/>
      <c r="I526" s="458"/>
      <c r="J526" s="100"/>
      <c r="K526" s="31"/>
      <c r="L526" s="28"/>
    </row>
    <row r="527" spans="3:12" ht="12" customHeight="1" x14ac:dyDescent="0.3">
      <c r="C527" s="617"/>
      <c r="D527" s="117" t="s">
        <v>1009</v>
      </c>
      <c r="E527" s="618">
        <v>1</v>
      </c>
      <c r="F527" s="619">
        <v>2.9</v>
      </c>
      <c r="G527" s="618">
        <v>3.67</v>
      </c>
      <c r="H527" s="620"/>
      <c r="I527" s="458">
        <f t="shared" ref="I527:I535" si="36">PRODUCT(E527:G527)</f>
        <v>10.642999999999999</v>
      </c>
      <c r="J527" s="100"/>
      <c r="K527" s="31"/>
      <c r="L527" s="28"/>
    </row>
    <row r="528" spans="3:12" ht="12" customHeight="1" x14ac:dyDescent="0.3">
      <c r="C528" s="617"/>
      <c r="D528" s="117" t="s">
        <v>904</v>
      </c>
      <c r="E528" s="618">
        <v>1</v>
      </c>
      <c r="F528" s="619">
        <v>2.9</v>
      </c>
      <c r="G528" s="618">
        <v>3.67</v>
      </c>
      <c r="H528" s="620"/>
      <c r="I528" s="458">
        <f t="shared" si="36"/>
        <v>10.642999999999999</v>
      </c>
      <c r="J528" s="100"/>
      <c r="K528" s="31"/>
      <c r="L528" s="28"/>
    </row>
    <row r="529" spans="3:12" ht="12" customHeight="1" x14ac:dyDescent="0.3">
      <c r="C529" s="617"/>
      <c r="D529" s="117" t="s">
        <v>1014</v>
      </c>
      <c r="E529" s="618">
        <v>1</v>
      </c>
      <c r="F529" s="619">
        <v>3.22</v>
      </c>
      <c r="G529" s="618">
        <v>4.17</v>
      </c>
      <c r="H529" s="620"/>
      <c r="I529" s="458">
        <f t="shared" si="36"/>
        <v>13.4274</v>
      </c>
      <c r="J529" s="100"/>
      <c r="K529" s="31"/>
      <c r="L529" s="28"/>
    </row>
    <row r="530" spans="3:12" ht="12" customHeight="1" x14ac:dyDescent="0.3">
      <c r="C530" s="617"/>
      <c r="D530" s="117" t="s">
        <v>1015</v>
      </c>
      <c r="E530" s="618">
        <v>-1</v>
      </c>
      <c r="F530" s="619">
        <v>2.9</v>
      </c>
      <c r="G530" s="618">
        <v>2</v>
      </c>
      <c r="H530" s="620"/>
      <c r="I530" s="458">
        <f t="shared" si="36"/>
        <v>-5.8</v>
      </c>
      <c r="J530" s="100"/>
      <c r="K530" s="31"/>
      <c r="L530" s="28"/>
    </row>
    <row r="531" spans="3:12" ht="12" customHeight="1" x14ac:dyDescent="0.3">
      <c r="C531" s="617"/>
      <c r="D531" s="117" t="s">
        <v>1016</v>
      </c>
      <c r="E531" s="618">
        <v>-1</v>
      </c>
      <c r="F531" s="619">
        <v>1.8</v>
      </c>
      <c r="G531" s="618">
        <v>2.6</v>
      </c>
      <c r="H531" s="620"/>
      <c r="I531" s="458">
        <f t="shared" si="36"/>
        <v>-4.6800000000000006</v>
      </c>
      <c r="J531" s="100"/>
      <c r="K531" s="31"/>
      <c r="L531" s="28"/>
    </row>
    <row r="532" spans="3:12" ht="12" customHeight="1" x14ac:dyDescent="0.3">
      <c r="C532" s="617"/>
      <c r="D532" s="117"/>
      <c r="E532" s="618">
        <v>-1</v>
      </c>
      <c r="F532" s="619">
        <v>0.5</v>
      </c>
      <c r="G532" s="618">
        <v>2</v>
      </c>
      <c r="H532" s="620"/>
      <c r="I532" s="458">
        <f t="shared" si="36"/>
        <v>-1</v>
      </c>
      <c r="J532" s="100"/>
      <c r="K532" s="31"/>
      <c r="L532" s="28"/>
    </row>
    <row r="533" spans="3:12" ht="12" customHeight="1" x14ac:dyDescent="0.3">
      <c r="C533" s="617"/>
      <c r="D533" s="117"/>
      <c r="E533" s="618">
        <v>-1</v>
      </c>
      <c r="F533" s="619">
        <v>0.55000000000000004</v>
      </c>
      <c r="G533" s="618">
        <v>2</v>
      </c>
      <c r="H533" s="620"/>
      <c r="I533" s="458">
        <f t="shared" si="36"/>
        <v>-1.1000000000000001</v>
      </c>
      <c r="J533" s="100"/>
      <c r="K533" s="31"/>
      <c r="L533" s="28"/>
    </row>
    <row r="534" spans="3:12" ht="11.25" customHeight="1" x14ac:dyDescent="0.3">
      <c r="C534" s="29"/>
      <c r="D534" s="117" t="s">
        <v>1367</v>
      </c>
      <c r="E534" s="444">
        <v>-1</v>
      </c>
      <c r="F534" s="443">
        <v>0.25</v>
      </c>
      <c r="G534" s="443">
        <v>3.67</v>
      </c>
      <c r="H534" s="98"/>
      <c r="I534" s="458">
        <f t="shared" si="36"/>
        <v>-0.91749999999999998</v>
      </c>
      <c r="J534" s="100"/>
      <c r="K534" s="31"/>
      <c r="L534" s="28"/>
    </row>
    <row r="535" spans="3:12" ht="11.25" customHeight="1" x14ac:dyDescent="0.3">
      <c r="C535" s="29"/>
      <c r="D535" s="117" t="s">
        <v>1367</v>
      </c>
      <c r="E535" s="444">
        <v>-1</v>
      </c>
      <c r="F535" s="443">
        <v>0.25</v>
      </c>
      <c r="G535" s="443">
        <v>4.17</v>
      </c>
      <c r="H535" s="98"/>
      <c r="I535" s="458">
        <f t="shared" si="36"/>
        <v>-1.0425</v>
      </c>
      <c r="J535" s="100"/>
      <c r="K535" s="31"/>
      <c r="L535" s="28"/>
    </row>
    <row r="536" spans="3:12" ht="12" customHeight="1" x14ac:dyDescent="0.3">
      <c r="C536" s="617" t="s">
        <v>1017</v>
      </c>
      <c r="D536" s="117" t="s">
        <v>212</v>
      </c>
      <c r="E536" s="618"/>
      <c r="F536" s="619"/>
      <c r="G536" s="618"/>
      <c r="H536" s="620"/>
      <c r="I536" s="458"/>
      <c r="J536" s="100"/>
      <c r="K536" s="31"/>
      <c r="L536" s="28"/>
    </row>
    <row r="537" spans="3:12" ht="12" customHeight="1" x14ac:dyDescent="0.3">
      <c r="C537" s="617"/>
      <c r="D537" s="117" t="s">
        <v>904</v>
      </c>
      <c r="E537" s="618">
        <v>1</v>
      </c>
      <c r="F537" s="619">
        <v>3.45</v>
      </c>
      <c r="G537" s="618">
        <v>3.67</v>
      </c>
      <c r="H537" s="620"/>
      <c r="I537" s="458">
        <f>PRODUCT(E537:G537)</f>
        <v>12.6615</v>
      </c>
      <c r="J537" s="100"/>
      <c r="K537" s="31"/>
      <c r="L537" s="28"/>
    </row>
    <row r="538" spans="3:12" ht="12" customHeight="1" x14ac:dyDescent="0.3">
      <c r="C538" s="617"/>
      <c r="D538" s="117" t="s">
        <v>1016</v>
      </c>
      <c r="E538" s="618">
        <v>-1</v>
      </c>
      <c r="F538" s="619">
        <v>1.8</v>
      </c>
      <c r="G538" s="618">
        <v>2.6</v>
      </c>
      <c r="H538" s="620"/>
      <c r="I538" s="458">
        <f>PRODUCT(E538:G538)</f>
        <v>-4.6800000000000006</v>
      </c>
      <c r="J538" s="100"/>
      <c r="K538" s="31"/>
      <c r="L538" s="28"/>
    </row>
    <row r="539" spans="3:12" ht="12" customHeight="1" x14ac:dyDescent="0.3">
      <c r="C539" s="617"/>
      <c r="D539" s="117"/>
      <c r="E539" s="618">
        <v>-2</v>
      </c>
      <c r="F539" s="619">
        <v>0.83</v>
      </c>
      <c r="G539" s="618">
        <v>2</v>
      </c>
      <c r="H539" s="620"/>
      <c r="I539" s="458">
        <f>PRODUCT(E539:G539)</f>
        <v>-3.32</v>
      </c>
      <c r="J539" s="100"/>
      <c r="K539" s="31"/>
      <c r="L539" s="28"/>
    </row>
    <row r="540" spans="3:12" ht="12" customHeight="1" x14ac:dyDescent="0.3">
      <c r="C540" s="617" t="s">
        <v>1371</v>
      </c>
      <c r="D540" s="117" t="s">
        <v>1019</v>
      </c>
      <c r="E540" s="444"/>
      <c r="F540" s="443"/>
      <c r="G540" s="444"/>
      <c r="H540" s="98"/>
      <c r="I540" s="458"/>
      <c r="J540" s="100"/>
      <c r="K540" s="31"/>
      <c r="L540" s="28"/>
    </row>
    <row r="541" spans="3:12" ht="12" customHeight="1" x14ac:dyDescent="0.3">
      <c r="C541" s="29"/>
      <c r="D541" s="117" t="s">
        <v>1009</v>
      </c>
      <c r="E541" s="618">
        <v>1</v>
      </c>
      <c r="F541" s="619">
        <v>3.9</v>
      </c>
      <c r="G541" s="618">
        <v>3.67</v>
      </c>
      <c r="H541" s="620"/>
      <c r="I541" s="458">
        <f t="shared" ref="I541:I549" si="37">PRODUCT(E541:G541)</f>
        <v>14.312999999999999</v>
      </c>
      <c r="J541" s="100"/>
      <c r="K541" s="31"/>
      <c r="L541" s="28"/>
    </row>
    <row r="542" spans="3:12" ht="12" customHeight="1" x14ac:dyDescent="0.3">
      <c r="C542" s="29"/>
      <c r="D542" s="117"/>
      <c r="E542" s="618">
        <v>1</v>
      </c>
      <c r="F542" s="619">
        <v>0.95</v>
      </c>
      <c r="G542" s="618">
        <v>3.67</v>
      </c>
      <c r="H542" s="620"/>
      <c r="I542" s="458">
        <f t="shared" si="37"/>
        <v>3.4864999999999999</v>
      </c>
      <c r="J542" s="100"/>
      <c r="K542" s="31"/>
      <c r="L542" s="28"/>
    </row>
    <row r="543" spans="3:12" ht="12" customHeight="1" x14ac:dyDescent="0.3">
      <c r="C543" s="29"/>
      <c r="D543" s="117" t="s">
        <v>1020</v>
      </c>
      <c r="E543" s="618">
        <v>1</v>
      </c>
      <c r="F543" s="619">
        <v>3.9</v>
      </c>
      <c r="G543" s="618">
        <v>3.67</v>
      </c>
      <c r="H543" s="620"/>
      <c r="I543" s="458">
        <f t="shared" si="37"/>
        <v>14.312999999999999</v>
      </c>
      <c r="J543" s="100"/>
      <c r="K543" s="31"/>
      <c r="L543" s="28"/>
    </row>
    <row r="544" spans="3:12" ht="12" customHeight="1" x14ac:dyDescent="0.3">
      <c r="C544" s="29"/>
      <c r="D544" s="117"/>
      <c r="E544" s="618">
        <v>1</v>
      </c>
      <c r="F544" s="619">
        <v>0.95</v>
      </c>
      <c r="G544" s="618">
        <v>3.67</v>
      </c>
      <c r="H544" s="620"/>
      <c r="I544" s="458">
        <f t="shared" si="37"/>
        <v>3.4864999999999999</v>
      </c>
      <c r="J544" s="100"/>
      <c r="K544" s="31"/>
      <c r="L544" s="28"/>
    </row>
    <row r="545" spans="3:12" ht="12" customHeight="1" x14ac:dyDescent="0.3">
      <c r="C545" s="29"/>
      <c r="D545" s="117" t="s">
        <v>1014</v>
      </c>
      <c r="E545" s="618">
        <v>1</v>
      </c>
      <c r="F545" s="619">
        <v>6.95</v>
      </c>
      <c r="G545" s="618">
        <v>4.17</v>
      </c>
      <c r="H545" s="620"/>
      <c r="I545" s="458">
        <f t="shared" si="37"/>
        <v>28.9815</v>
      </c>
      <c r="J545" s="100"/>
      <c r="K545" s="31"/>
      <c r="L545" s="28"/>
    </row>
    <row r="546" spans="3:12" ht="12" customHeight="1" x14ac:dyDescent="0.3">
      <c r="C546" s="29"/>
      <c r="D546" s="117"/>
      <c r="E546" s="618">
        <v>1</v>
      </c>
      <c r="F546" s="619">
        <v>7.1</v>
      </c>
      <c r="G546" s="618">
        <v>4.17</v>
      </c>
      <c r="H546" s="620"/>
      <c r="I546" s="458">
        <f t="shared" si="37"/>
        <v>29.606999999999999</v>
      </c>
      <c r="J546" s="100"/>
      <c r="K546" s="31"/>
      <c r="L546" s="28"/>
    </row>
    <row r="547" spans="3:12" ht="12" customHeight="1" x14ac:dyDescent="0.3">
      <c r="C547" s="29"/>
      <c r="D547" s="117" t="s">
        <v>759</v>
      </c>
      <c r="E547" s="618">
        <v>-1</v>
      </c>
      <c r="F547" s="619">
        <v>1.2</v>
      </c>
      <c r="G547" s="618">
        <v>2.1</v>
      </c>
      <c r="H547" s="620"/>
      <c r="I547" s="458">
        <f t="shared" si="37"/>
        <v>-2.52</v>
      </c>
      <c r="J547" s="100"/>
      <c r="K547" s="31"/>
      <c r="L547" s="28"/>
    </row>
    <row r="548" spans="3:12" ht="11.25" customHeight="1" x14ac:dyDescent="0.3">
      <c r="C548" s="29"/>
      <c r="D548" s="117" t="s">
        <v>1367</v>
      </c>
      <c r="E548" s="444">
        <v>-5</v>
      </c>
      <c r="F548" s="443">
        <v>0.25</v>
      </c>
      <c r="G548" s="443">
        <v>3.67</v>
      </c>
      <c r="H548" s="98"/>
      <c r="I548" s="458">
        <f t="shared" si="37"/>
        <v>-4.5875000000000004</v>
      </c>
      <c r="J548" s="100"/>
      <c r="K548" s="31"/>
      <c r="L548" s="28"/>
    </row>
    <row r="549" spans="3:12" ht="11.25" customHeight="1" x14ac:dyDescent="0.3">
      <c r="C549" s="29"/>
      <c r="D549" s="117" t="s">
        <v>1367</v>
      </c>
      <c r="E549" s="444">
        <v>-11</v>
      </c>
      <c r="F549" s="443">
        <v>0.25</v>
      </c>
      <c r="G549" s="443">
        <v>4.17</v>
      </c>
      <c r="H549" s="98"/>
      <c r="I549" s="458">
        <f t="shared" si="37"/>
        <v>-11.467499999999999</v>
      </c>
      <c r="J549" s="100"/>
      <c r="K549" s="31"/>
      <c r="L549" s="28"/>
    </row>
    <row r="550" spans="3:12" ht="12" customHeight="1" x14ac:dyDescent="0.3">
      <c r="C550" s="617" t="s">
        <v>1372</v>
      </c>
      <c r="D550" s="117" t="s">
        <v>122</v>
      </c>
      <c r="E550" s="444"/>
      <c r="F550" s="443"/>
      <c r="G550" s="444"/>
      <c r="H550" s="98"/>
      <c r="I550" s="458"/>
      <c r="J550" s="100"/>
      <c r="K550" s="31"/>
      <c r="L550" s="28"/>
    </row>
    <row r="551" spans="3:12" ht="12" customHeight="1" x14ac:dyDescent="0.3">
      <c r="C551" s="29"/>
      <c r="D551" s="117" t="s">
        <v>1009</v>
      </c>
      <c r="E551" s="618">
        <v>1</v>
      </c>
      <c r="F551" s="619">
        <v>1.2</v>
      </c>
      <c r="G551" s="618">
        <v>3.67</v>
      </c>
      <c r="H551" s="620"/>
      <c r="I551" s="458">
        <f t="shared" ref="I551:I557" si="38">PRODUCT(E551:G551)</f>
        <v>4.4039999999999999</v>
      </c>
      <c r="J551" s="100"/>
      <c r="K551" s="31"/>
      <c r="L551" s="28"/>
    </row>
    <row r="552" spans="3:12" ht="12" customHeight="1" x14ac:dyDescent="0.3">
      <c r="C552" s="29"/>
      <c r="D552" s="117" t="s">
        <v>1014</v>
      </c>
      <c r="E552" s="618">
        <v>1</v>
      </c>
      <c r="F552" s="619">
        <v>1.2</v>
      </c>
      <c r="G552" s="618">
        <v>4.17</v>
      </c>
      <c r="H552" s="620"/>
      <c r="I552" s="458">
        <f t="shared" si="38"/>
        <v>5.0039999999999996</v>
      </c>
      <c r="J552" s="100"/>
      <c r="K552" s="31"/>
      <c r="L552" s="28"/>
    </row>
    <row r="553" spans="3:12" ht="12" customHeight="1" x14ac:dyDescent="0.3">
      <c r="C553" s="29"/>
      <c r="D553" s="117" t="s">
        <v>759</v>
      </c>
      <c r="E553" s="618">
        <v>-1</v>
      </c>
      <c r="F553" s="619">
        <v>0.8</v>
      </c>
      <c r="G553" s="618">
        <v>2.6</v>
      </c>
      <c r="H553" s="620"/>
      <c r="I553" s="458">
        <f t="shared" si="38"/>
        <v>-2.08</v>
      </c>
      <c r="J553" s="100"/>
      <c r="K553" s="31"/>
      <c r="L553" s="28"/>
    </row>
    <row r="554" spans="3:12" ht="12" customHeight="1" x14ac:dyDescent="0.3">
      <c r="C554" s="29"/>
      <c r="D554" s="117" t="s">
        <v>346</v>
      </c>
      <c r="E554" s="618">
        <v>-1</v>
      </c>
      <c r="F554" s="619">
        <v>0.9</v>
      </c>
      <c r="G554" s="618">
        <v>0.5</v>
      </c>
      <c r="H554" s="620"/>
      <c r="I554" s="458">
        <f t="shared" si="38"/>
        <v>-0.45</v>
      </c>
      <c r="J554" s="100"/>
      <c r="K554" s="31"/>
      <c r="L554" s="28"/>
    </row>
    <row r="555" spans="3:12" ht="11.25" customHeight="1" x14ac:dyDescent="0.3">
      <c r="C555" s="29"/>
      <c r="D555" s="117" t="s">
        <v>1367</v>
      </c>
      <c r="E555" s="444">
        <v>-1</v>
      </c>
      <c r="F555" s="443">
        <v>0.25</v>
      </c>
      <c r="G555" s="443">
        <v>3.67</v>
      </c>
      <c r="H555" s="98"/>
      <c r="I555" s="458">
        <f t="shared" si="38"/>
        <v>-0.91749999999999998</v>
      </c>
      <c r="J555" s="100"/>
      <c r="K555" s="31"/>
      <c r="L555" s="28"/>
    </row>
    <row r="556" spans="3:12" ht="11.25" customHeight="1" x14ac:dyDescent="0.3">
      <c r="C556" s="29"/>
      <c r="D556" s="117" t="s">
        <v>1367</v>
      </c>
      <c r="E556" s="444">
        <v>-1</v>
      </c>
      <c r="F556" s="443">
        <v>0.3</v>
      </c>
      <c r="G556" s="443">
        <v>4.17</v>
      </c>
      <c r="H556" s="98"/>
      <c r="I556" s="458">
        <f t="shared" si="38"/>
        <v>-1.2509999999999999</v>
      </c>
      <c r="J556" s="100"/>
      <c r="K556" s="31"/>
      <c r="L556" s="28"/>
    </row>
    <row r="557" spans="3:12" ht="11.25" customHeight="1" x14ac:dyDescent="0.3">
      <c r="C557" s="29"/>
      <c r="D557" s="117" t="s">
        <v>1367</v>
      </c>
      <c r="E557" s="444">
        <v>-2</v>
      </c>
      <c r="F557" s="443">
        <v>0.25</v>
      </c>
      <c r="G557" s="443">
        <v>4.17</v>
      </c>
      <c r="H557" s="98"/>
      <c r="I557" s="458">
        <f t="shared" si="38"/>
        <v>-2.085</v>
      </c>
      <c r="J557" s="100"/>
      <c r="K557" s="31"/>
      <c r="L557" s="28"/>
    </row>
    <row r="558" spans="3:12" ht="11.25" customHeight="1" x14ac:dyDescent="0.3">
      <c r="C558" s="617" t="s">
        <v>1373</v>
      </c>
      <c r="D558" s="117" t="s">
        <v>207</v>
      </c>
      <c r="E558" s="444"/>
      <c r="F558" s="443"/>
      <c r="G558" s="444"/>
      <c r="H558" s="98"/>
      <c r="I558" s="458"/>
      <c r="J558" s="100"/>
      <c r="K558" s="31"/>
      <c r="L558" s="28"/>
    </row>
    <row r="559" spans="3:12" ht="11.25" customHeight="1" x14ac:dyDescent="0.3">
      <c r="C559" s="29"/>
      <c r="D559" s="117" t="s">
        <v>1374</v>
      </c>
      <c r="E559" s="618">
        <v>1</v>
      </c>
      <c r="F559" s="619">
        <v>4.8499999999999996</v>
      </c>
      <c r="G559" s="618">
        <v>3.67</v>
      </c>
      <c r="H559" s="620"/>
      <c r="I559" s="458">
        <f>PRODUCT(E559:G559)</f>
        <v>17.799499999999998</v>
      </c>
      <c r="J559" s="100"/>
      <c r="K559" s="31"/>
      <c r="L559" s="28"/>
    </row>
    <row r="560" spans="3:12" ht="11.25" customHeight="1" x14ac:dyDescent="0.3">
      <c r="C560" s="29"/>
      <c r="D560" s="117" t="s">
        <v>1375</v>
      </c>
      <c r="E560" s="618">
        <v>1</v>
      </c>
      <c r="F560" s="619">
        <v>16.3</v>
      </c>
      <c r="G560" s="618">
        <v>4.17</v>
      </c>
      <c r="H560" s="620"/>
      <c r="I560" s="458">
        <f>PRODUCT(E560:G560)</f>
        <v>67.971000000000004</v>
      </c>
      <c r="J560" s="100"/>
      <c r="K560" s="31"/>
      <c r="L560" s="28"/>
    </row>
    <row r="561" spans="3:12" ht="11.25" customHeight="1" x14ac:dyDescent="0.3">
      <c r="C561" s="29"/>
      <c r="D561" s="117" t="s">
        <v>759</v>
      </c>
      <c r="E561" s="618">
        <v>-1</v>
      </c>
      <c r="F561" s="619">
        <v>1.8</v>
      </c>
      <c r="G561" s="618">
        <v>2.1</v>
      </c>
      <c r="H561" s="620"/>
      <c r="I561" s="458">
        <f>PRODUCT(E561:G561)</f>
        <v>-3.7800000000000002</v>
      </c>
      <c r="J561" s="100"/>
      <c r="K561" s="31"/>
      <c r="L561" s="28"/>
    </row>
    <row r="562" spans="3:12" ht="11.25" customHeight="1" x14ac:dyDescent="0.3">
      <c r="C562" s="29"/>
      <c r="D562" s="117" t="s">
        <v>1367</v>
      </c>
      <c r="E562" s="444">
        <v>-2</v>
      </c>
      <c r="F562" s="443">
        <v>0.25</v>
      </c>
      <c r="G562" s="443">
        <v>3.67</v>
      </c>
      <c r="H562" s="98"/>
      <c r="I562" s="458">
        <f>PRODUCT(E562:G562)</f>
        <v>-1.835</v>
      </c>
      <c r="J562" s="100"/>
      <c r="K562" s="31"/>
      <c r="L562" s="28"/>
    </row>
    <row r="563" spans="3:12" ht="11.25" customHeight="1" x14ac:dyDescent="0.3">
      <c r="C563" s="29"/>
      <c r="D563" s="117" t="s">
        <v>1367</v>
      </c>
      <c r="E563" s="444">
        <v>-7</v>
      </c>
      <c r="F563" s="443">
        <v>0.25</v>
      </c>
      <c r="G563" s="443">
        <v>4.17</v>
      </c>
      <c r="H563" s="98"/>
      <c r="I563" s="458">
        <f>PRODUCT(E563:G563)</f>
        <v>-7.2974999999999994</v>
      </c>
      <c r="J563" s="100"/>
      <c r="K563" s="31"/>
      <c r="L563" s="28"/>
    </row>
    <row r="564" spans="3:12" ht="11.25" customHeight="1" x14ac:dyDescent="0.3">
      <c r="C564" s="617" t="s">
        <v>1376</v>
      </c>
      <c r="D564" s="117" t="s">
        <v>1377</v>
      </c>
      <c r="E564" s="444"/>
      <c r="F564" s="443"/>
      <c r="G564" s="444"/>
      <c r="H564" s="98"/>
      <c r="I564" s="458"/>
      <c r="J564" s="100"/>
      <c r="K564" s="31"/>
      <c r="L564" s="28"/>
    </row>
    <row r="565" spans="3:12" ht="11.25" customHeight="1" x14ac:dyDescent="0.3">
      <c r="C565" s="29"/>
      <c r="D565" s="117" t="s">
        <v>1378</v>
      </c>
      <c r="E565" s="618">
        <v>1</v>
      </c>
      <c r="F565" s="619">
        <v>2.85</v>
      </c>
      <c r="G565" s="618">
        <v>3.67</v>
      </c>
      <c r="H565" s="620"/>
      <c r="I565" s="458">
        <f t="shared" ref="I565:I571" si="39">PRODUCT(E565:G565)</f>
        <v>10.4595</v>
      </c>
      <c r="J565" s="100"/>
      <c r="K565" s="31"/>
      <c r="L565" s="28"/>
    </row>
    <row r="566" spans="3:12" ht="11.25" customHeight="1" x14ac:dyDescent="0.3">
      <c r="C566" s="29"/>
      <c r="D566" s="117"/>
      <c r="E566" s="618">
        <v>1</v>
      </c>
      <c r="F566" s="619">
        <v>6.1</v>
      </c>
      <c r="G566" s="618">
        <v>3.67</v>
      </c>
      <c r="H566" s="620"/>
      <c r="I566" s="458">
        <f t="shared" si="39"/>
        <v>22.386999999999997</v>
      </c>
      <c r="J566" s="100"/>
      <c r="K566" s="31"/>
      <c r="L566" s="28"/>
    </row>
    <row r="567" spans="3:12" ht="11.25" customHeight="1" x14ac:dyDescent="0.3">
      <c r="C567" s="29"/>
      <c r="D567" s="117" t="s">
        <v>1375</v>
      </c>
      <c r="E567" s="618">
        <v>1</v>
      </c>
      <c r="F567" s="619">
        <v>3.2</v>
      </c>
      <c r="G567" s="618">
        <v>4.17</v>
      </c>
      <c r="H567" s="620"/>
      <c r="I567" s="458">
        <f t="shared" si="39"/>
        <v>13.344000000000001</v>
      </c>
      <c r="J567" s="100"/>
      <c r="K567" s="31"/>
      <c r="L567" s="28"/>
    </row>
    <row r="568" spans="3:12" ht="11.25" customHeight="1" x14ac:dyDescent="0.3">
      <c r="C568" s="29"/>
      <c r="D568" s="117"/>
      <c r="E568" s="618">
        <v>1</v>
      </c>
      <c r="F568" s="619">
        <v>3.2</v>
      </c>
      <c r="G568" s="618">
        <v>4.17</v>
      </c>
      <c r="H568" s="620"/>
      <c r="I568" s="458">
        <f t="shared" si="39"/>
        <v>13.344000000000001</v>
      </c>
      <c r="J568" s="100"/>
      <c r="K568" s="31"/>
      <c r="L568" s="28"/>
    </row>
    <row r="569" spans="3:12" ht="11.25" customHeight="1" x14ac:dyDescent="0.3">
      <c r="C569" s="29"/>
      <c r="D569" s="117" t="s">
        <v>759</v>
      </c>
      <c r="E569" s="618">
        <v>-1</v>
      </c>
      <c r="F569" s="619">
        <v>1.8</v>
      </c>
      <c r="G569" s="618">
        <v>2.1</v>
      </c>
      <c r="H569" s="620"/>
      <c r="I569" s="458">
        <f t="shared" si="39"/>
        <v>-3.7800000000000002</v>
      </c>
      <c r="J569" s="100"/>
      <c r="K569" s="31"/>
      <c r="L569" s="28"/>
    </row>
    <row r="570" spans="3:12" ht="11.25" customHeight="1" x14ac:dyDescent="0.3">
      <c r="C570" s="29"/>
      <c r="D570" s="117" t="s">
        <v>1367</v>
      </c>
      <c r="E570" s="444">
        <v>-5</v>
      </c>
      <c r="F570" s="443">
        <v>0.25</v>
      </c>
      <c r="G570" s="443">
        <v>3.67</v>
      </c>
      <c r="H570" s="98"/>
      <c r="I570" s="458">
        <f t="shared" si="39"/>
        <v>-4.5875000000000004</v>
      </c>
      <c r="J570" s="100"/>
      <c r="K570" s="31"/>
      <c r="L570" s="28"/>
    </row>
    <row r="571" spans="3:12" ht="11.25" customHeight="1" x14ac:dyDescent="0.3">
      <c r="C571" s="29"/>
      <c r="D571" s="117" t="s">
        <v>1367</v>
      </c>
      <c r="E571" s="444">
        <v>-3</v>
      </c>
      <c r="F571" s="443">
        <v>0.25</v>
      </c>
      <c r="G571" s="443">
        <v>4.17</v>
      </c>
      <c r="H571" s="98"/>
      <c r="I571" s="458">
        <f t="shared" si="39"/>
        <v>-3.1274999999999999</v>
      </c>
      <c r="J571" s="100"/>
      <c r="K571" s="31"/>
      <c r="L571" s="28"/>
    </row>
    <row r="572" spans="3:12" ht="11.25" customHeight="1" x14ac:dyDescent="0.3">
      <c r="C572" s="617" t="s">
        <v>853</v>
      </c>
      <c r="D572" s="117" t="s">
        <v>211</v>
      </c>
      <c r="E572" s="444"/>
      <c r="F572" s="443"/>
      <c r="G572" s="444"/>
      <c r="H572" s="98"/>
      <c r="I572" s="458"/>
      <c r="J572" s="100"/>
      <c r="K572" s="31"/>
      <c r="L572" s="28"/>
    </row>
    <row r="573" spans="3:12" ht="11.25" customHeight="1" x14ac:dyDescent="0.3">
      <c r="C573" s="617"/>
      <c r="D573" s="117" t="s">
        <v>1378</v>
      </c>
      <c r="E573" s="618">
        <v>1</v>
      </c>
      <c r="F573" s="619">
        <v>1.2</v>
      </c>
      <c r="G573" s="618">
        <v>3.67</v>
      </c>
      <c r="H573" s="620"/>
      <c r="I573" s="458">
        <f t="shared" ref="I573:I580" si="40">PRODUCT(E573:G573)</f>
        <v>4.4039999999999999</v>
      </c>
      <c r="J573" s="100"/>
      <c r="K573" s="31"/>
      <c r="L573" s="28"/>
    </row>
    <row r="574" spans="3:12" ht="11.25" customHeight="1" x14ac:dyDescent="0.3">
      <c r="C574" s="29"/>
      <c r="D574" s="117" t="s">
        <v>1185</v>
      </c>
      <c r="E574" s="618">
        <v>1</v>
      </c>
      <c r="F574" s="619">
        <v>4.05</v>
      </c>
      <c r="G574" s="618">
        <v>3.67</v>
      </c>
      <c r="H574" s="620"/>
      <c r="I574" s="458">
        <f t="shared" si="40"/>
        <v>14.863499999999998</v>
      </c>
      <c r="J574" s="100"/>
      <c r="K574" s="31"/>
      <c r="L574" s="28"/>
    </row>
    <row r="575" spans="3:12" ht="11.25" customHeight="1" x14ac:dyDescent="0.3">
      <c r="C575" s="29"/>
      <c r="D575" s="117"/>
      <c r="E575" s="618">
        <v>1</v>
      </c>
      <c r="F575" s="619">
        <v>6.3</v>
      </c>
      <c r="G575" s="618">
        <v>3.67</v>
      </c>
      <c r="H575" s="620"/>
      <c r="I575" s="458">
        <f t="shared" si="40"/>
        <v>23.120999999999999</v>
      </c>
      <c r="J575" s="100"/>
      <c r="K575" s="31"/>
      <c r="L575" s="28"/>
    </row>
    <row r="576" spans="3:12" ht="11.25" customHeight="1" x14ac:dyDescent="0.3">
      <c r="C576" s="29"/>
      <c r="D576" s="117" t="s">
        <v>1379</v>
      </c>
      <c r="E576" s="618">
        <v>1</v>
      </c>
      <c r="F576" s="619">
        <v>8.6999999999999993</v>
      </c>
      <c r="G576" s="618">
        <v>4.17</v>
      </c>
      <c r="H576" s="620"/>
      <c r="I576" s="458">
        <f t="shared" si="40"/>
        <v>36.278999999999996</v>
      </c>
      <c r="J576" s="100"/>
      <c r="K576" s="31"/>
      <c r="L576" s="28"/>
    </row>
    <row r="577" spans="3:12" ht="11.25" customHeight="1" x14ac:dyDescent="0.3">
      <c r="C577" s="29"/>
      <c r="D577" s="117"/>
      <c r="E577" s="618">
        <v>1</v>
      </c>
      <c r="F577" s="619">
        <v>8.6999999999999993</v>
      </c>
      <c r="G577" s="618">
        <v>4.17</v>
      </c>
      <c r="H577" s="620"/>
      <c r="I577" s="458">
        <f t="shared" si="40"/>
        <v>36.278999999999996</v>
      </c>
      <c r="J577" s="100"/>
      <c r="K577" s="31"/>
      <c r="L577" s="28"/>
    </row>
    <row r="578" spans="3:12" ht="11.25" customHeight="1" x14ac:dyDescent="0.3">
      <c r="C578" s="29"/>
      <c r="D578" s="117" t="s">
        <v>759</v>
      </c>
      <c r="E578" s="618">
        <v>-2</v>
      </c>
      <c r="F578" s="619">
        <v>2.5</v>
      </c>
      <c r="G578" s="618">
        <v>2.1</v>
      </c>
      <c r="H578" s="620"/>
      <c r="I578" s="458">
        <f t="shared" si="40"/>
        <v>-10.5</v>
      </c>
      <c r="J578" s="100"/>
      <c r="K578" s="31"/>
      <c r="L578" s="28"/>
    </row>
    <row r="579" spans="3:12" ht="11.25" customHeight="1" x14ac:dyDescent="0.3">
      <c r="C579" s="29"/>
      <c r="D579" s="117" t="s">
        <v>1367</v>
      </c>
      <c r="E579" s="444">
        <v>-8</v>
      </c>
      <c r="F579" s="443">
        <v>0.25</v>
      </c>
      <c r="G579" s="443">
        <v>3.67</v>
      </c>
      <c r="H579" s="98"/>
      <c r="I579" s="458">
        <f t="shared" si="40"/>
        <v>-7.34</v>
      </c>
      <c r="J579" s="100"/>
      <c r="K579" s="31"/>
      <c r="L579" s="28"/>
    </row>
    <row r="580" spans="3:12" ht="11.25" customHeight="1" x14ac:dyDescent="0.3">
      <c r="C580" s="29"/>
      <c r="D580" s="117" t="s">
        <v>1367</v>
      </c>
      <c r="E580" s="444">
        <v>-5</v>
      </c>
      <c r="F580" s="443">
        <v>0.25</v>
      </c>
      <c r="G580" s="443">
        <v>4.17</v>
      </c>
      <c r="H580" s="98"/>
      <c r="I580" s="458">
        <f t="shared" si="40"/>
        <v>-5.2125000000000004</v>
      </c>
      <c r="J580" s="100"/>
      <c r="K580" s="31"/>
      <c r="L580" s="28"/>
    </row>
    <row r="581" spans="3:12" ht="11.25" customHeight="1" x14ac:dyDescent="0.3">
      <c r="C581" s="29"/>
      <c r="D581" s="117"/>
      <c r="E581" s="444"/>
      <c r="F581" s="443"/>
      <c r="G581" s="444"/>
      <c r="H581" s="98"/>
      <c r="I581" s="458"/>
      <c r="J581" s="100"/>
      <c r="K581" s="31"/>
      <c r="L581" s="28"/>
    </row>
    <row r="582" spans="3:12" ht="12" customHeight="1" x14ac:dyDescent="0.3">
      <c r="C582" s="617"/>
      <c r="D582" s="434" t="s">
        <v>1021</v>
      </c>
      <c r="E582" s="444"/>
      <c r="F582" s="443"/>
      <c r="G582" s="444"/>
      <c r="H582" s="98"/>
      <c r="I582" s="458"/>
      <c r="J582" s="100"/>
      <c r="K582" s="31"/>
      <c r="L582" s="28"/>
    </row>
    <row r="583" spans="3:12" ht="12" customHeight="1" x14ac:dyDescent="0.3">
      <c r="C583" s="617" t="s">
        <v>1022</v>
      </c>
      <c r="D583" s="117" t="s">
        <v>569</v>
      </c>
      <c r="E583" s="444"/>
      <c r="F583" s="443"/>
      <c r="G583" s="444"/>
      <c r="H583" s="98"/>
      <c r="I583" s="458"/>
      <c r="J583" s="100"/>
      <c r="K583" s="31"/>
      <c r="L583" s="28"/>
    </row>
    <row r="584" spans="3:12" ht="12" customHeight="1" x14ac:dyDescent="0.3">
      <c r="C584" s="29"/>
      <c r="D584" s="117" t="s">
        <v>1023</v>
      </c>
      <c r="E584" s="618">
        <v>1</v>
      </c>
      <c r="F584" s="619">
        <v>3.9</v>
      </c>
      <c r="G584" s="618">
        <v>3.67</v>
      </c>
      <c r="H584" s="620"/>
      <c r="I584" s="458">
        <f t="shared" ref="I584:I590" si="41">PRODUCT(E584:G584)</f>
        <v>14.312999999999999</v>
      </c>
      <c r="J584" s="100"/>
      <c r="K584" s="31"/>
      <c r="L584" s="28"/>
    </row>
    <row r="585" spans="3:12" ht="12" customHeight="1" x14ac:dyDescent="0.3">
      <c r="C585" s="29"/>
      <c r="D585" s="117" t="s">
        <v>941</v>
      </c>
      <c r="E585" s="618">
        <v>1</v>
      </c>
      <c r="F585" s="619">
        <v>4.8</v>
      </c>
      <c r="G585" s="618">
        <v>3.67</v>
      </c>
      <c r="H585" s="620"/>
      <c r="I585" s="458">
        <f t="shared" si="41"/>
        <v>17.616</v>
      </c>
      <c r="J585" s="100"/>
      <c r="K585" s="31"/>
      <c r="L585" s="28"/>
    </row>
    <row r="586" spans="3:12" ht="12" customHeight="1" x14ac:dyDescent="0.3">
      <c r="C586" s="29"/>
      <c r="D586" s="117" t="s">
        <v>1024</v>
      </c>
      <c r="E586" s="618">
        <v>1</v>
      </c>
      <c r="F586" s="619">
        <v>3.05</v>
      </c>
      <c r="G586" s="618">
        <v>4.17</v>
      </c>
      <c r="H586" s="620"/>
      <c r="I586" s="458">
        <f t="shared" si="41"/>
        <v>12.718499999999999</v>
      </c>
      <c r="J586" s="100"/>
      <c r="K586" s="31"/>
      <c r="L586" s="28"/>
    </row>
    <row r="587" spans="3:12" ht="12" customHeight="1" x14ac:dyDescent="0.3">
      <c r="C587" s="29"/>
      <c r="D587" s="117"/>
      <c r="E587" s="618">
        <v>1</v>
      </c>
      <c r="F587" s="619">
        <v>3.25</v>
      </c>
      <c r="G587" s="618">
        <v>3.15</v>
      </c>
      <c r="H587" s="620"/>
      <c r="I587" s="458">
        <f t="shared" si="41"/>
        <v>10.237499999999999</v>
      </c>
      <c r="J587" s="100"/>
      <c r="K587" s="31"/>
      <c r="L587" s="28"/>
    </row>
    <row r="588" spans="3:12" ht="11.25" customHeight="1" x14ac:dyDescent="0.3">
      <c r="C588" s="29"/>
      <c r="D588" s="117" t="s">
        <v>1367</v>
      </c>
      <c r="E588" s="444">
        <v>-2</v>
      </c>
      <c r="F588" s="443">
        <v>0.25</v>
      </c>
      <c r="G588" s="443">
        <v>3.67</v>
      </c>
      <c r="H588" s="98"/>
      <c r="I588" s="458">
        <f t="shared" si="41"/>
        <v>-1.835</v>
      </c>
      <c r="J588" s="100"/>
      <c r="K588" s="31"/>
      <c r="L588" s="28"/>
    </row>
    <row r="589" spans="3:12" ht="11.25" customHeight="1" x14ac:dyDescent="0.3">
      <c r="C589" s="29"/>
      <c r="D589" s="117" t="s">
        <v>1367</v>
      </c>
      <c r="E589" s="444">
        <v>-1</v>
      </c>
      <c r="F589" s="443">
        <v>0.25</v>
      </c>
      <c r="G589" s="443">
        <v>4.17</v>
      </c>
      <c r="H589" s="98"/>
      <c r="I589" s="458">
        <f t="shared" si="41"/>
        <v>-1.0425</v>
      </c>
      <c r="J589" s="100"/>
      <c r="K589" s="31"/>
      <c r="L589" s="28"/>
    </row>
    <row r="590" spans="3:12" ht="11.25" customHeight="1" x14ac:dyDescent="0.3">
      <c r="C590" s="29"/>
      <c r="D590" s="117" t="s">
        <v>1367</v>
      </c>
      <c r="E590" s="444">
        <v>-1</v>
      </c>
      <c r="F590" s="443">
        <v>0.25</v>
      </c>
      <c r="G590" s="443">
        <v>3.15</v>
      </c>
      <c r="H590" s="98"/>
      <c r="I590" s="458">
        <f t="shared" si="41"/>
        <v>-0.78749999999999998</v>
      </c>
      <c r="J590" s="100"/>
      <c r="K590" s="31"/>
      <c r="L590" s="28"/>
    </row>
    <row r="591" spans="3:12" ht="12" customHeight="1" x14ac:dyDescent="0.3">
      <c r="C591" s="617" t="s">
        <v>1026</v>
      </c>
      <c r="D591" s="117" t="s">
        <v>1027</v>
      </c>
      <c r="E591" s="444"/>
      <c r="F591" s="443"/>
      <c r="G591" s="444"/>
      <c r="H591" s="98"/>
      <c r="I591" s="458"/>
      <c r="J591" s="100"/>
      <c r="K591" s="31"/>
      <c r="L591" s="28"/>
    </row>
    <row r="592" spans="3:12" ht="12" customHeight="1" x14ac:dyDescent="0.3">
      <c r="C592" s="29"/>
      <c r="D592" s="117" t="s">
        <v>1024</v>
      </c>
      <c r="E592" s="618">
        <v>1</v>
      </c>
      <c r="F592" s="619">
        <v>2.75</v>
      </c>
      <c r="G592" s="618">
        <v>4.17</v>
      </c>
      <c r="H592" s="620"/>
      <c r="I592" s="458">
        <f>PRODUCT(E592:G592)</f>
        <v>11.467499999999999</v>
      </c>
      <c r="J592" s="100"/>
      <c r="K592" s="31"/>
      <c r="L592" s="28"/>
    </row>
    <row r="593" spans="3:12" ht="12" customHeight="1" x14ac:dyDescent="0.3">
      <c r="C593" s="29"/>
      <c r="D593" s="117"/>
      <c r="E593" s="618">
        <v>1</v>
      </c>
      <c r="F593" s="619">
        <v>2.85</v>
      </c>
      <c r="G593" s="618">
        <v>4.17</v>
      </c>
      <c r="H593" s="620"/>
      <c r="I593" s="458">
        <f>PRODUCT(E593:G593)</f>
        <v>11.884500000000001</v>
      </c>
      <c r="J593" s="100"/>
      <c r="K593" s="31"/>
      <c r="L593" s="28"/>
    </row>
    <row r="594" spans="3:12" ht="12" customHeight="1" x14ac:dyDescent="0.3">
      <c r="C594" s="29"/>
      <c r="D594" s="117" t="s">
        <v>759</v>
      </c>
      <c r="E594" s="618">
        <v>-1</v>
      </c>
      <c r="F594" s="619">
        <v>0.8</v>
      </c>
      <c r="G594" s="618">
        <v>2.6</v>
      </c>
      <c r="H594" s="620"/>
      <c r="I594" s="458">
        <f>PRODUCT(E594:G594)</f>
        <v>-2.08</v>
      </c>
      <c r="J594" s="100"/>
      <c r="K594" s="31"/>
      <c r="L594" s="28"/>
    </row>
    <row r="595" spans="3:12" ht="11.25" customHeight="1" x14ac:dyDescent="0.3">
      <c r="C595" s="29"/>
      <c r="D595" s="117" t="s">
        <v>1367</v>
      </c>
      <c r="E595" s="444">
        <v>-2</v>
      </c>
      <c r="F595" s="443">
        <v>0.25</v>
      </c>
      <c r="G595" s="443">
        <v>3.67</v>
      </c>
      <c r="H595" s="98"/>
      <c r="I595" s="458">
        <f>PRODUCT(E595:G595)</f>
        <v>-1.835</v>
      </c>
      <c r="J595" s="100"/>
      <c r="K595" s="31"/>
      <c r="L595" s="28"/>
    </row>
    <row r="596" spans="3:12" ht="12" customHeight="1" x14ac:dyDescent="0.3">
      <c r="C596" s="617" t="s">
        <v>1028</v>
      </c>
      <c r="D596" s="117" t="s">
        <v>328</v>
      </c>
      <c r="E596" s="444"/>
      <c r="F596" s="443"/>
      <c r="G596" s="444"/>
      <c r="H596" s="98"/>
      <c r="I596" s="458"/>
      <c r="J596" s="100"/>
      <c r="K596" s="31"/>
      <c r="L596" s="28"/>
    </row>
    <row r="597" spans="3:12" ht="12" customHeight="1" x14ac:dyDescent="0.3">
      <c r="C597" s="29"/>
      <c r="D597" s="117" t="s">
        <v>1024</v>
      </c>
      <c r="E597" s="618">
        <v>1</v>
      </c>
      <c r="F597" s="619">
        <v>2.85</v>
      </c>
      <c r="G597" s="618">
        <v>4.17</v>
      </c>
      <c r="H597" s="620"/>
      <c r="I597" s="458">
        <f>PRODUCT(E597:G597)</f>
        <v>11.884500000000001</v>
      </c>
      <c r="J597" s="100"/>
      <c r="K597" s="31"/>
      <c r="L597" s="28"/>
    </row>
    <row r="598" spans="3:12" ht="12" customHeight="1" x14ac:dyDescent="0.3">
      <c r="C598" s="29"/>
      <c r="D598" s="117"/>
      <c r="E598" s="618">
        <v>1</v>
      </c>
      <c r="F598" s="619">
        <v>2.9</v>
      </c>
      <c r="G598" s="618">
        <v>3.15</v>
      </c>
      <c r="H598" s="620"/>
      <c r="I598" s="458">
        <f>PRODUCT(E598:G598)</f>
        <v>9.1349999999999998</v>
      </c>
      <c r="J598" s="100"/>
      <c r="K598" s="31"/>
      <c r="L598" s="28"/>
    </row>
    <row r="599" spans="3:12" ht="12" customHeight="1" x14ac:dyDescent="0.3">
      <c r="C599" s="29"/>
      <c r="D599" s="117" t="s">
        <v>759</v>
      </c>
      <c r="E599" s="618">
        <v>-1</v>
      </c>
      <c r="F599" s="619">
        <v>0.9</v>
      </c>
      <c r="G599" s="618">
        <v>2.6</v>
      </c>
      <c r="H599" s="620"/>
      <c r="I599" s="458">
        <f>PRODUCT(E599:G599)</f>
        <v>-2.3400000000000003</v>
      </c>
      <c r="J599" s="100"/>
      <c r="K599" s="31"/>
      <c r="L599" s="28"/>
    </row>
    <row r="600" spans="3:12" ht="11.25" customHeight="1" x14ac:dyDescent="0.3">
      <c r="C600" s="29"/>
      <c r="D600" s="117" t="s">
        <v>1367</v>
      </c>
      <c r="E600" s="444">
        <v>-3</v>
      </c>
      <c r="F600" s="443">
        <v>0.25</v>
      </c>
      <c r="G600" s="443">
        <v>4.17</v>
      </c>
      <c r="H600" s="98"/>
      <c r="I600" s="458">
        <f>PRODUCT(E600:G600)</f>
        <v>-3.1274999999999999</v>
      </c>
      <c r="J600" s="100"/>
      <c r="K600" s="31"/>
      <c r="L600" s="28"/>
    </row>
    <row r="601" spans="3:12" ht="11.25" customHeight="1" x14ac:dyDescent="0.3">
      <c r="C601" s="29"/>
      <c r="D601" s="117" t="s">
        <v>1367</v>
      </c>
      <c r="E601" s="444">
        <v>-1</v>
      </c>
      <c r="F601" s="443">
        <v>0.4</v>
      </c>
      <c r="G601" s="443">
        <v>4.17</v>
      </c>
      <c r="H601" s="98"/>
      <c r="I601" s="458">
        <f>PRODUCT(E601:G601)</f>
        <v>-1.6680000000000001</v>
      </c>
      <c r="J601" s="100"/>
      <c r="K601" s="31"/>
      <c r="L601" s="28"/>
    </row>
    <row r="602" spans="3:12" ht="12" customHeight="1" x14ac:dyDescent="0.3">
      <c r="C602" s="617" t="s">
        <v>1029</v>
      </c>
      <c r="D602" s="117" t="s">
        <v>139</v>
      </c>
      <c r="E602" s="444"/>
      <c r="F602" s="443"/>
      <c r="G602" s="444"/>
      <c r="H602" s="98"/>
      <c r="I602" s="458"/>
      <c r="J602" s="100"/>
      <c r="K602" s="31"/>
      <c r="L602" s="28"/>
    </row>
    <row r="603" spans="3:12" ht="12" customHeight="1" x14ac:dyDescent="0.3">
      <c r="C603" s="29"/>
      <c r="D603" s="117" t="s">
        <v>1024</v>
      </c>
      <c r="E603" s="618">
        <v>1</v>
      </c>
      <c r="F603" s="619">
        <v>5.75</v>
      </c>
      <c r="G603" s="618">
        <v>4.17</v>
      </c>
      <c r="H603" s="620"/>
      <c r="I603" s="458">
        <f>PRODUCT(E603:G603)</f>
        <v>23.977499999999999</v>
      </c>
      <c r="J603" s="100"/>
      <c r="K603" s="31"/>
      <c r="L603" s="28"/>
    </row>
    <row r="604" spans="3:12" ht="12" customHeight="1" x14ac:dyDescent="0.3">
      <c r="C604" s="29"/>
      <c r="D604" s="117" t="s">
        <v>759</v>
      </c>
      <c r="E604" s="618">
        <v>-1</v>
      </c>
      <c r="F604" s="619">
        <v>0.9</v>
      </c>
      <c r="G604" s="618">
        <v>2.6</v>
      </c>
      <c r="H604" s="620"/>
      <c r="I604" s="458">
        <f>PRODUCT(E604:G604)</f>
        <v>-2.3400000000000003</v>
      </c>
      <c r="J604" s="100"/>
      <c r="K604" s="31"/>
      <c r="L604" s="28"/>
    </row>
    <row r="605" spans="3:12" ht="11.25" customHeight="1" x14ac:dyDescent="0.3">
      <c r="C605" s="29"/>
      <c r="D605" s="117" t="s">
        <v>1367</v>
      </c>
      <c r="E605" s="444">
        <v>-2</v>
      </c>
      <c r="F605" s="443">
        <v>0.25</v>
      </c>
      <c r="G605" s="443">
        <v>4.17</v>
      </c>
      <c r="H605" s="98"/>
      <c r="I605" s="458">
        <f>PRODUCT(E605:G605)</f>
        <v>-2.085</v>
      </c>
      <c r="J605" s="100"/>
      <c r="K605" s="31"/>
      <c r="L605" s="28"/>
    </row>
    <row r="606" spans="3:12" ht="12" customHeight="1" x14ac:dyDescent="0.3">
      <c r="C606" s="617" t="s">
        <v>1030</v>
      </c>
      <c r="D606" s="117" t="s">
        <v>142</v>
      </c>
      <c r="E606" s="444"/>
      <c r="F606" s="443"/>
      <c r="G606" s="444"/>
      <c r="H606" s="98"/>
      <c r="I606" s="458"/>
      <c r="J606" s="100"/>
      <c r="K606" s="31"/>
      <c r="L606" s="28"/>
    </row>
    <row r="607" spans="3:12" ht="12" customHeight="1" x14ac:dyDescent="0.3">
      <c r="C607" s="29"/>
      <c r="D607" s="117" t="s">
        <v>1024</v>
      </c>
      <c r="E607" s="618">
        <v>1</v>
      </c>
      <c r="F607" s="619">
        <v>1.2</v>
      </c>
      <c r="G607" s="618">
        <v>4.17</v>
      </c>
      <c r="H607" s="620"/>
      <c r="I607" s="458">
        <f>PRODUCT(E607:G607)</f>
        <v>5.0039999999999996</v>
      </c>
      <c r="J607" s="100"/>
      <c r="K607" s="31"/>
      <c r="L607" s="28"/>
    </row>
    <row r="608" spans="3:12" ht="12" customHeight="1" x14ac:dyDescent="0.3">
      <c r="C608" s="29"/>
      <c r="D608" s="117" t="s">
        <v>759</v>
      </c>
      <c r="E608" s="618">
        <v>-1</v>
      </c>
      <c r="F608" s="619">
        <v>0.9</v>
      </c>
      <c r="G608" s="618">
        <v>2.1</v>
      </c>
      <c r="H608" s="620"/>
      <c r="I608" s="458">
        <f>PRODUCT(E608:G608)</f>
        <v>-1.8900000000000001</v>
      </c>
      <c r="J608" s="100"/>
      <c r="K608" s="31"/>
      <c r="L608" s="28"/>
    </row>
    <row r="609" spans="3:12" ht="11.25" customHeight="1" x14ac:dyDescent="0.3">
      <c r="C609" s="29"/>
      <c r="D609" s="117" t="s">
        <v>1367</v>
      </c>
      <c r="E609" s="444">
        <v>-1</v>
      </c>
      <c r="F609" s="443">
        <v>0.2</v>
      </c>
      <c r="G609" s="443">
        <v>4.17</v>
      </c>
      <c r="H609" s="98"/>
      <c r="I609" s="458">
        <f>PRODUCT(E609:G609)</f>
        <v>-0.83400000000000007</v>
      </c>
      <c r="J609" s="100"/>
      <c r="K609" s="31"/>
      <c r="L609" s="28"/>
    </row>
    <row r="610" spans="3:12" ht="12" customHeight="1" x14ac:dyDescent="0.3">
      <c r="C610" s="617" t="s">
        <v>1031</v>
      </c>
      <c r="D610" s="117" t="s">
        <v>150</v>
      </c>
      <c r="E610" s="444"/>
      <c r="F610" s="443"/>
      <c r="G610" s="444"/>
      <c r="H610" s="98"/>
      <c r="I610" s="458"/>
      <c r="J610" s="100"/>
      <c r="K610" s="31"/>
      <c r="L610" s="28"/>
    </row>
    <row r="611" spans="3:12" ht="12" customHeight="1" x14ac:dyDescent="0.3">
      <c r="C611" s="29"/>
      <c r="D611" s="117" t="s">
        <v>1024</v>
      </c>
      <c r="E611" s="618">
        <v>1</v>
      </c>
      <c r="F611" s="619">
        <v>6.9</v>
      </c>
      <c r="G611" s="618">
        <v>4.17</v>
      </c>
      <c r="H611" s="620"/>
      <c r="I611" s="458">
        <f t="shared" ref="I611:I616" si="42">PRODUCT(E611:G611)</f>
        <v>28.773</v>
      </c>
      <c r="J611" s="100"/>
      <c r="K611" s="31"/>
      <c r="L611" s="28"/>
    </row>
    <row r="612" spans="3:12" ht="12" customHeight="1" x14ac:dyDescent="0.3">
      <c r="C612" s="29"/>
      <c r="D612" s="117" t="s">
        <v>1032</v>
      </c>
      <c r="E612" s="618">
        <v>1</v>
      </c>
      <c r="F612" s="619">
        <v>2.8</v>
      </c>
      <c r="G612" s="618">
        <v>3.67</v>
      </c>
      <c r="H612" s="620"/>
      <c r="I612" s="458">
        <f t="shared" si="42"/>
        <v>10.276</v>
      </c>
      <c r="J612" s="100"/>
      <c r="K612" s="31"/>
      <c r="L612" s="28"/>
    </row>
    <row r="613" spans="3:12" ht="12" customHeight="1" x14ac:dyDescent="0.3">
      <c r="C613" s="29"/>
      <c r="D613" s="117" t="s">
        <v>759</v>
      </c>
      <c r="E613" s="618">
        <v>-1</v>
      </c>
      <c r="F613" s="619">
        <v>1</v>
      </c>
      <c r="G613" s="618">
        <v>2.1</v>
      </c>
      <c r="H613" s="620"/>
      <c r="I613" s="458">
        <f t="shared" si="42"/>
        <v>-2.1</v>
      </c>
      <c r="J613" s="100"/>
      <c r="K613" s="31"/>
      <c r="L613" s="28"/>
    </row>
    <row r="614" spans="3:12" ht="12" customHeight="1" x14ac:dyDescent="0.3">
      <c r="C614" s="29"/>
      <c r="D614" s="117" t="s">
        <v>346</v>
      </c>
      <c r="E614" s="618">
        <v>-1</v>
      </c>
      <c r="F614" s="619">
        <v>1.8</v>
      </c>
      <c r="G614" s="618">
        <v>0.5</v>
      </c>
      <c r="H614" s="620"/>
      <c r="I614" s="458">
        <f t="shared" si="42"/>
        <v>-0.9</v>
      </c>
      <c r="J614" s="100"/>
      <c r="K614" s="31"/>
      <c r="L614" s="28"/>
    </row>
    <row r="615" spans="3:12" ht="11.25" customHeight="1" x14ac:dyDescent="0.3">
      <c r="C615" s="29"/>
      <c r="D615" s="117" t="s">
        <v>1367</v>
      </c>
      <c r="E615" s="444">
        <v>-2</v>
      </c>
      <c r="F615" s="443">
        <v>0.25</v>
      </c>
      <c r="G615" s="443">
        <v>3.67</v>
      </c>
      <c r="H615" s="98"/>
      <c r="I615" s="458">
        <f t="shared" si="42"/>
        <v>-1.835</v>
      </c>
      <c r="J615" s="100"/>
      <c r="K615" s="31"/>
      <c r="L615" s="28"/>
    </row>
    <row r="616" spans="3:12" ht="11.25" customHeight="1" x14ac:dyDescent="0.3">
      <c r="C616" s="29"/>
      <c r="D616" s="117" t="s">
        <v>1367</v>
      </c>
      <c r="E616" s="444">
        <v>-2</v>
      </c>
      <c r="F616" s="443">
        <v>0.25</v>
      </c>
      <c r="G616" s="443">
        <v>4.17</v>
      </c>
      <c r="H616" s="98"/>
      <c r="I616" s="458">
        <f t="shared" si="42"/>
        <v>-2.085</v>
      </c>
      <c r="J616" s="100"/>
      <c r="K616" s="31"/>
      <c r="L616" s="28"/>
    </row>
    <row r="617" spans="3:12" ht="12" customHeight="1" x14ac:dyDescent="0.3">
      <c r="C617" s="617" t="s">
        <v>1033</v>
      </c>
      <c r="D617" s="117" t="s">
        <v>1034</v>
      </c>
      <c r="E617" s="444"/>
      <c r="F617" s="443"/>
      <c r="G617" s="444"/>
      <c r="H617" s="98"/>
      <c r="I617" s="458"/>
      <c r="J617" s="100"/>
      <c r="K617" s="31"/>
      <c r="L617" s="28"/>
    </row>
    <row r="618" spans="3:12" ht="12" customHeight="1" x14ac:dyDescent="0.3">
      <c r="C618" s="29"/>
      <c r="D618" s="117" t="s">
        <v>1024</v>
      </c>
      <c r="E618" s="618">
        <v>1</v>
      </c>
      <c r="F618" s="619">
        <v>7.25</v>
      </c>
      <c r="G618" s="618">
        <v>4.17</v>
      </c>
      <c r="H618" s="620"/>
      <c r="I618" s="458">
        <f>PRODUCT(E618:G618)</f>
        <v>30.232499999999998</v>
      </c>
      <c r="J618" s="100"/>
      <c r="K618" s="31"/>
      <c r="L618" s="28"/>
    </row>
    <row r="619" spans="3:12" ht="12" customHeight="1" x14ac:dyDescent="0.3">
      <c r="C619" s="29"/>
      <c r="D619" s="117" t="s">
        <v>1032</v>
      </c>
      <c r="E619" s="618">
        <v>1</v>
      </c>
      <c r="F619" s="619">
        <v>3.45</v>
      </c>
      <c r="G619" s="618">
        <v>3.67</v>
      </c>
      <c r="H619" s="620"/>
      <c r="I619" s="458">
        <f>PRODUCT(E619:G619)</f>
        <v>12.6615</v>
      </c>
      <c r="J619" s="100"/>
      <c r="K619" s="31"/>
      <c r="L619" s="28"/>
    </row>
    <row r="620" spans="3:12" ht="12" customHeight="1" x14ac:dyDescent="0.3">
      <c r="C620" s="29"/>
      <c r="D620" s="117" t="s">
        <v>759</v>
      </c>
      <c r="E620" s="618">
        <v>-1</v>
      </c>
      <c r="F620" s="619">
        <v>1</v>
      </c>
      <c r="G620" s="618">
        <v>2.1</v>
      </c>
      <c r="H620" s="620"/>
      <c r="I620" s="458">
        <f>PRODUCT(E620:G620)</f>
        <v>-2.1</v>
      </c>
      <c r="J620" s="100"/>
      <c r="K620" s="31"/>
      <c r="L620" s="28"/>
    </row>
    <row r="621" spans="3:12" ht="11.25" customHeight="1" x14ac:dyDescent="0.3">
      <c r="C621" s="29"/>
      <c r="D621" s="117" t="s">
        <v>1367</v>
      </c>
      <c r="E621" s="444">
        <v>-1</v>
      </c>
      <c r="F621" s="443">
        <v>0.25</v>
      </c>
      <c r="G621" s="443">
        <v>3.67</v>
      </c>
      <c r="H621" s="98"/>
      <c r="I621" s="458">
        <f>PRODUCT(E621:G621)</f>
        <v>-0.91749999999999998</v>
      </c>
      <c r="J621" s="100"/>
      <c r="K621" s="31"/>
      <c r="L621" s="28"/>
    </row>
    <row r="622" spans="3:12" ht="11.25" customHeight="1" x14ac:dyDescent="0.3">
      <c r="C622" s="29"/>
      <c r="D622" s="117" t="s">
        <v>1367</v>
      </c>
      <c r="E622" s="444">
        <v>-2</v>
      </c>
      <c r="F622" s="443">
        <v>0.25</v>
      </c>
      <c r="G622" s="443">
        <v>4.17</v>
      </c>
      <c r="H622" s="98"/>
      <c r="I622" s="458">
        <f>PRODUCT(E622:G622)</f>
        <v>-2.085</v>
      </c>
      <c r="J622" s="100"/>
      <c r="K622" s="31"/>
      <c r="L622" s="28"/>
    </row>
    <row r="623" spans="3:12" ht="12" customHeight="1" x14ac:dyDescent="0.3">
      <c r="C623" s="617" t="s">
        <v>1035</v>
      </c>
      <c r="D623" s="117" t="s">
        <v>218</v>
      </c>
      <c r="E623" s="444"/>
      <c r="F623" s="443"/>
      <c r="G623" s="444"/>
      <c r="H623" s="98"/>
      <c r="I623" s="458"/>
      <c r="J623" s="100"/>
      <c r="K623" s="31"/>
      <c r="L623" s="28"/>
    </row>
    <row r="624" spans="3:12" ht="12" customHeight="1" x14ac:dyDescent="0.3">
      <c r="C624" s="161"/>
      <c r="D624" s="117" t="s">
        <v>1025</v>
      </c>
      <c r="E624" s="618">
        <v>1</v>
      </c>
      <c r="F624" s="619">
        <v>3.6</v>
      </c>
      <c r="G624" s="618">
        <v>4.17</v>
      </c>
      <c r="H624" s="620"/>
      <c r="I624" s="458">
        <f t="shared" ref="I624:I629" si="43">PRODUCT(E624:G624)</f>
        <v>15.012</v>
      </c>
      <c r="J624" s="100"/>
      <c r="K624" s="31"/>
      <c r="L624" s="28"/>
    </row>
    <row r="625" spans="3:12" ht="12" customHeight="1" x14ac:dyDescent="0.3">
      <c r="C625" s="29"/>
      <c r="D625" s="117" t="s">
        <v>1023</v>
      </c>
      <c r="E625" s="618">
        <v>1</v>
      </c>
      <c r="F625" s="619">
        <v>4.2</v>
      </c>
      <c r="G625" s="618">
        <v>4.17</v>
      </c>
      <c r="H625" s="620"/>
      <c r="I625" s="458">
        <f t="shared" si="43"/>
        <v>17.513999999999999</v>
      </c>
      <c r="J625" s="100"/>
      <c r="K625" s="31"/>
      <c r="L625" s="28"/>
    </row>
    <row r="626" spans="3:12" ht="12" customHeight="1" x14ac:dyDescent="0.3">
      <c r="C626" s="10"/>
      <c r="D626" s="117" t="s">
        <v>1036</v>
      </c>
      <c r="E626" s="618">
        <v>1</v>
      </c>
      <c r="F626" s="619">
        <v>7.65</v>
      </c>
      <c r="G626" s="618">
        <v>4.17</v>
      </c>
      <c r="H626" s="620"/>
      <c r="I626" s="458">
        <f t="shared" si="43"/>
        <v>31.900500000000001</v>
      </c>
      <c r="J626" s="100"/>
      <c r="K626" s="31"/>
      <c r="L626" s="28"/>
    </row>
    <row r="627" spans="3:12" ht="12" customHeight="1" x14ac:dyDescent="0.3">
      <c r="C627" s="10"/>
      <c r="D627" s="117" t="s">
        <v>759</v>
      </c>
      <c r="E627" s="618">
        <v>-1</v>
      </c>
      <c r="F627" s="619">
        <v>1</v>
      </c>
      <c r="G627" s="618">
        <v>2.1</v>
      </c>
      <c r="H627" s="620"/>
      <c r="I627" s="458">
        <f t="shared" si="43"/>
        <v>-2.1</v>
      </c>
      <c r="J627" s="100"/>
      <c r="K627" s="31"/>
      <c r="L627" s="28"/>
    </row>
    <row r="628" spans="3:12" ht="12" customHeight="1" x14ac:dyDescent="0.3">
      <c r="C628" s="161"/>
      <c r="D628" s="117" t="s">
        <v>346</v>
      </c>
      <c r="E628" s="618">
        <v>-1</v>
      </c>
      <c r="F628" s="619">
        <v>1.8</v>
      </c>
      <c r="G628" s="618">
        <v>0.5</v>
      </c>
      <c r="H628" s="620"/>
      <c r="I628" s="458">
        <f t="shared" si="43"/>
        <v>-0.9</v>
      </c>
      <c r="J628" s="100"/>
      <c r="K628" s="31"/>
      <c r="L628" s="28"/>
    </row>
    <row r="629" spans="3:12" ht="11.25" customHeight="1" x14ac:dyDescent="0.3">
      <c r="C629" s="29"/>
      <c r="D629" s="117" t="s">
        <v>1367</v>
      </c>
      <c r="E629" s="444">
        <v>-7</v>
      </c>
      <c r="F629" s="443">
        <v>0.25</v>
      </c>
      <c r="G629" s="443">
        <v>4.17</v>
      </c>
      <c r="H629" s="98"/>
      <c r="I629" s="458">
        <f t="shared" si="43"/>
        <v>-7.2974999999999994</v>
      </c>
      <c r="J629" s="100"/>
      <c r="K629" s="31"/>
      <c r="L629" s="28"/>
    </row>
    <row r="630" spans="3:12" ht="12" customHeight="1" x14ac:dyDescent="0.3">
      <c r="C630" s="617" t="s">
        <v>1037</v>
      </c>
      <c r="D630" s="117" t="s">
        <v>130</v>
      </c>
      <c r="E630" s="444"/>
      <c r="F630" s="443"/>
      <c r="G630" s="444"/>
      <c r="H630" s="98"/>
      <c r="I630" s="458"/>
      <c r="J630" s="100"/>
      <c r="K630" s="31"/>
      <c r="L630" s="28"/>
    </row>
    <row r="631" spans="3:12" ht="12" customHeight="1" x14ac:dyDescent="0.3">
      <c r="C631" s="10"/>
      <c r="D631" s="117" t="s">
        <v>1036</v>
      </c>
      <c r="E631" s="618">
        <v>1</v>
      </c>
      <c r="F631" s="619">
        <v>4.25</v>
      </c>
      <c r="G631" s="618">
        <v>3.15</v>
      </c>
      <c r="H631" s="620"/>
      <c r="I631" s="458">
        <f t="shared" ref="I631:I636" si="44">PRODUCT(E631:G631)</f>
        <v>13.387499999999999</v>
      </c>
      <c r="J631" s="100"/>
      <c r="K631" s="31"/>
      <c r="L631" s="28"/>
    </row>
    <row r="632" spans="3:12" ht="12" customHeight="1" x14ac:dyDescent="0.3">
      <c r="C632" s="10"/>
      <c r="D632" s="117"/>
      <c r="E632" s="618">
        <v>1</v>
      </c>
      <c r="F632" s="619">
        <v>1.35</v>
      </c>
      <c r="G632" s="618">
        <v>4.17</v>
      </c>
      <c r="H632" s="620"/>
      <c r="I632" s="458">
        <f t="shared" si="44"/>
        <v>5.6295000000000002</v>
      </c>
      <c r="J632" s="100"/>
      <c r="K632" s="31"/>
      <c r="L632" s="28"/>
    </row>
    <row r="633" spans="3:12" ht="12" customHeight="1" x14ac:dyDescent="0.3">
      <c r="C633" s="10"/>
      <c r="D633" s="117" t="s">
        <v>759</v>
      </c>
      <c r="E633" s="618">
        <v>-1</v>
      </c>
      <c r="F633" s="619">
        <v>0.9</v>
      </c>
      <c r="G633" s="618">
        <v>2.6</v>
      </c>
      <c r="H633" s="620"/>
      <c r="I633" s="458">
        <f t="shared" si="44"/>
        <v>-2.3400000000000003</v>
      </c>
      <c r="J633" s="100"/>
      <c r="K633" s="31"/>
      <c r="L633" s="28"/>
    </row>
    <row r="634" spans="3:12" ht="11.25" customHeight="1" x14ac:dyDescent="0.3">
      <c r="C634" s="29"/>
      <c r="D634" s="117" t="s">
        <v>1367</v>
      </c>
      <c r="E634" s="444">
        <v>-1</v>
      </c>
      <c r="F634" s="443">
        <v>0.25</v>
      </c>
      <c r="G634" s="443">
        <v>4.17</v>
      </c>
      <c r="H634" s="98"/>
      <c r="I634" s="458">
        <f t="shared" si="44"/>
        <v>-1.0425</v>
      </c>
      <c r="J634" s="100"/>
      <c r="K634" s="31"/>
      <c r="L634" s="28"/>
    </row>
    <row r="635" spans="3:12" ht="11.25" customHeight="1" x14ac:dyDescent="0.3">
      <c r="C635" s="29"/>
      <c r="D635" s="117" t="s">
        <v>1367</v>
      </c>
      <c r="E635" s="444">
        <v>-1</v>
      </c>
      <c r="F635" s="443">
        <v>0.25</v>
      </c>
      <c r="G635" s="443">
        <v>3.15</v>
      </c>
      <c r="H635" s="98"/>
      <c r="I635" s="458">
        <f t="shared" si="44"/>
        <v>-0.78749999999999998</v>
      </c>
      <c r="J635" s="100"/>
      <c r="K635" s="31"/>
      <c r="L635" s="28"/>
    </row>
    <row r="636" spans="3:12" ht="11.25" customHeight="1" x14ac:dyDescent="0.3">
      <c r="C636" s="29"/>
      <c r="D636" s="117" t="s">
        <v>1367</v>
      </c>
      <c r="E636" s="444">
        <v>-1</v>
      </c>
      <c r="F636" s="443">
        <v>0.6</v>
      </c>
      <c r="G636" s="443">
        <v>3.15</v>
      </c>
      <c r="H636" s="98"/>
      <c r="I636" s="458">
        <f t="shared" si="44"/>
        <v>-1.89</v>
      </c>
      <c r="J636" s="100"/>
      <c r="K636" s="31"/>
      <c r="L636" s="28"/>
    </row>
    <row r="637" spans="3:12" ht="12" customHeight="1" x14ac:dyDescent="0.3">
      <c r="C637" s="617" t="s">
        <v>1038</v>
      </c>
      <c r="D637" s="117" t="s">
        <v>1039</v>
      </c>
      <c r="E637" s="444"/>
      <c r="F637" s="443"/>
      <c r="G637" s="444"/>
      <c r="H637" s="98"/>
      <c r="I637" s="458"/>
      <c r="J637" s="100"/>
      <c r="K637" s="31"/>
      <c r="L637" s="28"/>
    </row>
    <row r="638" spans="3:12" ht="12" customHeight="1" x14ac:dyDescent="0.3">
      <c r="C638" s="10"/>
      <c r="D638" s="117" t="s">
        <v>1023</v>
      </c>
      <c r="E638" s="618">
        <v>1</v>
      </c>
      <c r="F638" s="619">
        <v>3.7</v>
      </c>
      <c r="G638" s="618">
        <v>4.17</v>
      </c>
      <c r="H638" s="620"/>
      <c r="I638" s="458">
        <f t="shared" ref="I638:I648" si="45">PRODUCT(E638:G638)</f>
        <v>15.429</v>
      </c>
      <c r="J638" s="100"/>
      <c r="K638" s="31"/>
      <c r="L638" s="28"/>
    </row>
    <row r="639" spans="3:12" ht="12" customHeight="1" x14ac:dyDescent="0.3">
      <c r="C639" s="10"/>
      <c r="D639" s="117" t="s">
        <v>1040</v>
      </c>
      <c r="E639" s="618">
        <v>1</v>
      </c>
      <c r="F639" s="619">
        <v>0.35299999999999998</v>
      </c>
      <c r="G639" s="618">
        <v>3.15</v>
      </c>
      <c r="H639" s="620"/>
      <c r="I639" s="458">
        <f t="shared" si="45"/>
        <v>1.11195</v>
      </c>
      <c r="J639" s="100"/>
      <c r="K639" s="31"/>
      <c r="L639" s="28"/>
    </row>
    <row r="640" spans="3:12" ht="12" customHeight="1" x14ac:dyDescent="0.3">
      <c r="C640" s="10"/>
      <c r="D640" s="519"/>
      <c r="E640" s="618">
        <v>1</v>
      </c>
      <c r="F640" s="619">
        <v>4.05</v>
      </c>
      <c r="G640" s="618">
        <v>3.15</v>
      </c>
      <c r="H640" s="620"/>
      <c r="I640" s="458">
        <f t="shared" si="45"/>
        <v>12.757499999999999</v>
      </c>
      <c r="J640" s="100"/>
      <c r="K640" s="31"/>
      <c r="L640" s="28"/>
    </row>
    <row r="641" spans="3:12" ht="12" customHeight="1" x14ac:dyDescent="0.3">
      <c r="C641" s="10"/>
      <c r="D641" s="117" t="s">
        <v>1036</v>
      </c>
      <c r="E641" s="618">
        <v>1</v>
      </c>
      <c r="F641" s="619">
        <v>3.55</v>
      </c>
      <c r="G641" s="618">
        <v>4.17</v>
      </c>
      <c r="H641" s="620"/>
      <c r="I641" s="458">
        <f t="shared" si="45"/>
        <v>14.8035</v>
      </c>
      <c r="J641" s="100"/>
      <c r="K641" s="31"/>
      <c r="L641" s="28"/>
    </row>
    <row r="642" spans="3:12" ht="12" customHeight="1" x14ac:dyDescent="0.3">
      <c r="C642" s="10"/>
      <c r="D642" s="117" t="s">
        <v>1041</v>
      </c>
      <c r="E642" s="618">
        <v>1</v>
      </c>
      <c r="F642" s="619">
        <v>2.65</v>
      </c>
      <c r="G642" s="618">
        <v>2.1</v>
      </c>
      <c r="H642" s="620"/>
      <c r="I642" s="458">
        <f t="shared" si="45"/>
        <v>5.5650000000000004</v>
      </c>
      <c r="J642" s="100"/>
      <c r="K642" s="31"/>
      <c r="L642" s="28"/>
    </row>
    <row r="643" spans="3:12" ht="12" customHeight="1" x14ac:dyDescent="0.3">
      <c r="C643" s="10"/>
      <c r="D643" s="117"/>
      <c r="E643" s="618">
        <v>1</v>
      </c>
      <c r="F643" s="619">
        <v>1.25</v>
      </c>
      <c r="G643" s="618">
        <v>2.1</v>
      </c>
      <c r="H643" s="620"/>
      <c r="I643" s="458">
        <f t="shared" si="45"/>
        <v>2.625</v>
      </c>
      <c r="J643" s="100"/>
      <c r="K643" s="31"/>
      <c r="L643" s="28"/>
    </row>
    <row r="644" spans="3:12" ht="12" customHeight="1" x14ac:dyDescent="0.3">
      <c r="C644" s="10"/>
      <c r="D644" s="117"/>
      <c r="E644" s="618">
        <v>1</v>
      </c>
      <c r="F644" s="619">
        <v>0.15</v>
      </c>
      <c r="G644" s="618">
        <v>2.1</v>
      </c>
      <c r="H644" s="620"/>
      <c r="I644" s="458">
        <f t="shared" si="45"/>
        <v>0.315</v>
      </c>
      <c r="J644" s="100"/>
      <c r="K644" s="31"/>
      <c r="L644" s="28"/>
    </row>
    <row r="645" spans="3:12" ht="12" customHeight="1" x14ac:dyDescent="0.3">
      <c r="C645" s="10"/>
      <c r="D645" s="117" t="s">
        <v>759</v>
      </c>
      <c r="E645" s="618">
        <v>-1</v>
      </c>
      <c r="F645" s="619">
        <v>1</v>
      </c>
      <c r="G645" s="618">
        <v>2.6</v>
      </c>
      <c r="H645" s="620"/>
      <c r="I645" s="458">
        <f t="shared" si="45"/>
        <v>-2.6</v>
      </c>
      <c r="J645" s="100"/>
      <c r="K645" s="31"/>
      <c r="L645" s="28"/>
    </row>
    <row r="646" spans="3:12" ht="12" customHeight="1" x14ac:dyDescent="0.3">
      <c r="C646" s="10"/>
      <c r="D646" s="117" t="s">
        <v>346</v>
      </c>
      <c r="E646" s="618">
        <v>-2</v>
      </c>
      <c r="F646" s="619">
        <v>0.9</v>
      </c>
      <c r="G646" s="618">
        <v>0.5</v>
      </c>
      <c r="H646" s="620"/>
      <c r="I646" s="458">
        <f t="shared" si="45"/>
        <v>-0.9</v>
      </c>
      <c r="J646" s="100"/>
      <c r="K646" s="31"/>
      <c r="L646" s="28"/>
    </row>
    <row r="647" spans="3:12" ht="11.25" customHeight="1" x14ac:dyDescent="0.3">
      <c r="C647" s="29"/>
      <c r="D647" s="117" t="s">
        <v>1367</v>
      </c>
      <c r="E647" s="444">
        <v>-6</v>
      </c>
      <c r="F647" s="443">
        <v>0.25</v>
      </c>
      <c r="G647" s="443">
        <v>4.17</v>
      </c>
      <c r="H647" s="98"/>
      <c r="I647" s="458">
        <f t="shared" si="45"/>
        <v>-6.2549999999999999</v>
      </c>
      <c r="J647" s="100"/>
      <c r="K647" s="31"/>
      <c r="L647" s="28"/>
    </row>
    <row r="648" spans="3:12" ht="11.25" customHeight="1" x14ac:dyDescent="0.3">
      <c r="C648" s="29"/>
      <c r="D648" s="117" t="s">
        <v>1367</v>
      </c>
      <c r="E648" s="444">
        <v>-2</v>
      </c>
      <c r="F648" s="443">
        <v>0.25</v>
      </c>
      <c r="G648" s="443">
        <v>3.15</v>
      </c>
      <c r="H648" s="98"/>
      <c r="I648" s="458">
        <f t="shared" si="45"/>
        <v>-1.575</v>
      </c>
      <c r="J648" s="100"/>
      <c r="K648" s="31"/>
      <c r="L648" s="28"/>
    </row>
    <row r="649" spans="3:12" ht="12" customHeight="1" x14ac:dyDescent="0.3">
      <c r="C649" s="617" t="s">
        <v>1042</v>
      </c>
      <c r="D649" s="117" t="s">
        <v>1039</v>
      </c>
      <c r="E649" s="444"/>
      <c r="F649" s="443"/>
      <c r="G649" s="444"/>
      <c r="H649" s="98"/>
      <c r="I649" s="458"/>
      <c r="J649" s="100"/>
      <c r="K649" s="31"/>
      <c r="L649" s="28"/>
    </row>
    <row r="650" spans="3:12" ht="12" customHeight="1" x14ac:dyDescent="0.3">
      <c r="C650" s="10"/>
      <c r="D650" s="117" t="s">
        <v>1023</v>
      </c>
      <c r="E650" s="618">
        <v>1</v>
      </c>
      <c r="F650" s="619">
        <v>3.8</v>
      </c>
      <c r="G650" s="618">
        <v>4.17</v>
      </c>
      <c r="H650" s="620"/>
      <c r="I650" s="458">
        <f t="shared" ref="I650:I659" si="46">PRODUCT(E650:G650)</f>
        <v>15.845999999999998</v>
      </c>
      <c r="J650" s="100"/>
      <c r="K650" s="31"/>
      <c r="L650" s="28"/>
    </row>
    <row r="651" spans="3:12" ht="12" customHeight="1" x14ac:dyDescent="0.3">
      <c r="C651" s="10"/>
      <c r="D651" s="117" t="s">
        <v>1043</v>
      </c>
      <c r="E651" s="618">
        <v>1</v>
      </c>
      <c r="F651" s="619">
        <v>3.65</v>
      </c>
      <c r="G651" s="618">
        <v>4.17</v>
      </c>
      <c r="H651" s="620"/>
      <c r="I651" s="458">
        <f t="shared" si="46"/>
        <v>15.220499999999999</v>
      </c>
      <c r="J651" s="100"/>
      <c r="K651" s="31"/>
      <c r="L651" s="28"/>
    </row>
    <row r="652" spans="3:12" ht="12" customHeight="1" x14ac:dyDescent="0.3">
      <c r="C652" s="10"/>
      <c r="D652" s="117"/>
      <c r="E652" s="618">
        <v>1</v>
      </c>
      <c r="F652" s="619">
        <v>0.5</v>
      </c>
      <c r="G652" s="618">
        <v>3.15</v>
      </c>
      <c r="H652" s="620"/>
      <c r="I652" s="458">
        <f t="shared" si="46"/>
        <v>1.575</v>
      </c>
      <c r="J652" s="100"/>
      <c r="K652" s="31"/>
      <c r="L652" s="28"/>
    </row>
    <row r="653" spans="3:12" ht="12" customHeight="1" x14ac:dyDescent="0.3">
      <c r="C653" s="10"/>
      <c r="D653" s="117"/>
      <c r="E653" s="618">
        <v>1</v>
      </c>
      <c r="F653" s="619">
        <v>0.35</v>
      </c>
      <c r="G653" s="618">
        <v>3.15</v>
      </c>
      <c r="H653" s="620"/>
      <c r="I653" s="458">
        <f t="shared" si="46"/>
        <v>1.1024999999999998</v>
      </c>
      <c r="J653" s="100"/>
      <c r="K653" s="31"/>
      <c r="L653" s="28"/>
    </row>
    <row r="654" spans="3:12" ht="12" customHeight="1" x14ac:dyDescent="0.3">
      <c r="C654" s="10"/>
      <c r="D654" s="117" t="s">
        <v>1041</v>
      </c>
      <c r="E654" s="618">
        <v>1</v>
      </c>
      <c r="F654" s="619">
        <v>2.65</v>
      </c>
      <c r="G654" s="618">
        <v>2.1</v>
      </c>
      <c r="H654" s="620"/>
      <c r="I654" s="458">
        <f t="shared" si="46"/>
        <v>5.5650000000000004</v>
      </c>
      <c r="J654" s="100"/>
      <c r="K654" s="31"/>
      <c r="L654" s="28"/>
    </row>
    <row r="655" spans="3:12" ht="12" customHeight="1" x14ac:dyDescent="0.3">
      <c r="C655" s="10"/>
      <c r="D655" s="117"/>
      <c r="E655" s="618">
        <v>1</v>
      </c>
      <c r="F655" s="619">
        <v>1.4</v>
      </c>
      <c r="G655" s="618">
        <v>2.1</v>
      </c>
      <c r="H655" s="620"/>
      <c r="I655" s="458">
        <f t="shared" si="46"/>
        <v>2.94</v>
      </c>
      <c r="J655" s="100"/>
      <c r="K655" s="31"/>
      <c r="L655" s="28"/>
    </row>
    <row r="656" spans="3:12" ht="12" customHeight="1" x14ac:dyDescent="0.3">
      <c r="C656" s="10"/>
      <c r="D656" s="117"/>
      <c r="E656" s="618">
        <v>1</v>
      </c>
      <c r="F656" s="619">
        <v>0.25</v>
      </c>
      <c r="G656" s="618">
        <v>2.1</v>
      </c>
      <c r="H656" s="620"/>
      <c r="I656" s="458">
        <f t="shared" si="46"/>
        <v>0.52500000000000002</v>
      </c>
      <c r="J656" s="100"/>
      <c r="K656" s="31"/>
      <c r="L656" s="28"/>
    </row>
    <row r="657" spans="3:12" ht="12" customHeight="1" x14ac:dyDescent="0.3">
      <c r="C657" s="10"/>
      <c r="D657" s="117" t="s">
        <v>759</v>
      </c>
      <c r="E657" s="618">
        <v>-1</v>
      </c>
      <c r="F657" s="619">
        <v>1</v>
      </c>
      <c r="G657" s="618">
        <v>2.6</v>
      </c>
      <c r="H657" s="620"/>
      <c r="I657" s="458">
        <f t="shared" si="46"/>
        <v>-2.6</v>
      </c>
      <c r="J657" s="100"/>
      <c r="K657" s="31"/>
      <c r="L657" s="28"/>
    </row>
    <row r="658" spans="3:12" ht="12" customHeight="1" x14ac:dyDescent="0.3">
      <c r="C658" s="10"/>
      <c r="D658" s="117" t="s">
        <v>346</v>
      </c>
      <c r="E658" s="618">
        <v>-2</v>
      </c>
      <c r="F658" s="619">
        <v>0.9</v>
      </c>
      <c r="G658" s="618">
        <v>0.5</v>
      </c>
      <c r="H658" s="620"/>
      <c r="I658" s="458">
        <f t="shared" si="46"/>
        <v>-0.9</v>
      </c>
      <c r="J658" s="100"/>
      <c r="K658" s="31"/>
      <c r="L658" s="28"/>
    </row>
    <row r="659" spans="3:12" ht="11.25" customHeight="1" x14ac:dyDescent="0.3">
      <c r="C659" s="29"/>
      <c r="D659" s="117" t="s">
        <v>1367</v>
      </c>
      <c r="E659" s="444">
        <v>-5</v>
      </c>
      <c r="F659" s="443">
        <v>0.25</v>
      </c>
      <c r="G659" s="443">
        <v>4.17</v>
      </c>
      <c r="H659" s="98"/>
      <c r="I659" s="458">
        <f t="shared" si="46"/>
        <v>-5.2125000000000004</v>
      </c>
      <c r="J659" s="100"/>
      <c r="K659" s="31"/>
      <c r="L659" s="28"/>
    </row>
    <row r="660" spans="3:12" ht="12" customHeight="1" x14ac:dyDescent="0.3">
      <c r="C660" s="617" t="s">
        <v>1044</v>
      </c>
      <c r="D660" s="117" t="s">
        <v>1045</v>
      </c>
      <c r="E660" s="444"/>
      <c r="F660" s="443"/>
      <c r="G660" s="444"/>
      <c r="H660" s="98"/>
      <c r="I660" s="458"/>
      <c r="J660" s="100"/>
      <c r="K660" s="31"/>
      <c r="L660" s="28"/>
    </row>
    <row r="661" spans="3:12" ht="12" customHeight="1" x14ac:dyDescent="0.3">
      <c r="C661" s="10"/>
      <c r="D661" s="117" t="s">
        <v>1043</v>
      </c>
      <c r="E661" s="618">
        <v>1</v>
      </c>
      <c r="F661" s="619">
        <v>5.95</v>
      </c>
      <c r="G661" s="618">
        <v>4.17</v>
      </c>
      <c r="H661" s="620"/>
      <c r="I661" s="458">
        <f>PRODUCT(E661:G661)</f>
        <v>24.811499999999999</v>
      </c>
      <c r="J661" s="100"/>
      <c r="K661" s="31"/>
      <c r="L661" s="28"/>
    </row>
    <row r="662" spans="3:12" ht="12" customHeight="1" x14ac:dyDescent="0.3">
      <c r="C662" s="10"/>
      <c r="D662" s="117"/>
      <c r="E662" s="618">
        <v>1</v>
      </c>
      <c r="F662" s="619">
        <v>5.45</v>
      </c>
      <c r="G662" s="618">
        <v>3.15</v>
      </c>
      <c r="H662" s="620"/>
      <c r="I662" s="458">
        <f>PRODUCT(E662:G662)</f>
        <v>17.1675</v>
      </c>
      <c r="J662" s="100"/>
      <c r="K662" s="31"/>
      <c r="L662" s="28"/>
    </row>
    <row r="663" spans="3:12" ht="12" customHeight="1" x14ac:dyDescent="0.3">
      <c r="C663" s="10"/>
      <c r="D663" s="117"/>
      <c r="E663" s="618">
        <v>1</v>
      </c>
      <c r="F663" s="619">
        <v>3</v>
      </c>
      <c r="G663" s="618">
        <v>3.15</v>
      </c>
      <c r="H663" s="620"/>
      <c r="I663" s="458">
        <f>PRODUCT(E663:G663)</f>
        <v>9.4499999999999993</v>
      </c>
      <c r="J663" s="100"/>
      <c r="K663" s="31"/>
      <c r="L663" s="28"/>
    </row>
    <row r="664" spans="3:12" ht="12" customHeight="1" x14ac:dyDescent="0.3">
      <c r="C664" s="10"/>
      <c r="D664" s="117" t="s">
        <v>1046</v>
      </c>
      <c r="E664" s="618">
        <v>-1</v>
      </c>
      <c r="F664" s="619">
        <v>3</v>
      </c>
      <c r="G664" s="618">
        <v>2.6</v>
      </c>
      <c r="H664" s="620"/>
      <c r="I664" s="458">
        <f>PRODUCT(E664:G664)</f>
        <v>-7.8000000000000007</v>
      </c>
      <c r="J664" s="100"/>
      <c r="K664" s="31"/>
      <c r="L664" s="28"/>
    </row>
    <row r="665" spans="3:12" ht="11.25" customHeight="1" x14ac:dyDescent="0.3">
      <c r="C665" s="29"/>
      <c r="D665" s="117" t="s">
        <v>1367</v>
      </c>
      <c r="E665" s="444">
        <v>-3</v>
      </c>
      <c r="F665" s="443">
        <v>0.25</v>
      </c>
      <c r="G665" s="443">
        <v>4.17</v>
      </c>
      <c r="H665" s="98"/>
      <c r="I665" s="458">
        <f>PRODUCT(E665:G665)</f>
        <v>-3.1274999999999999</v>
      </c>
      <c r="J665" s="100"/>
      <c r="K665" s="31"/>
      <c r="L665" s="28"/>
    </row>
    <row r="666" spans="3:12" ht="12" customHeight="1" x14ac:dyDescent="0.3">
      <c r="C666" s="617" t="s">
        <v>1047</v>
      </c>
      <c r="D666" s="117" t="s">
        <v>122</v>
      </c>
      <c r="E666" s="444"/>
      <c r="F666" s="443"/>
      <c r="G666" s="444"/>
      <c r="H666" s="98"/>
      <c r="I666" s="458"/>
      <c r="J666" s="100"/>
      <c r="K666" s="31"/>
      <c r="L666" s="28"/>
    </row>
    <row r="667" spans="3:12" ht="12" customHeight="1" x14ac:dyDescent="0.3">
      <c r="C667" s="10"/>
      <c r="D667" s="117" t="s">
        <v>1048</v>
      </c>
      <c r="E667" s="618">
        <v>1</v>
      </c>
      <c r="F667" s="619">
        <v>7.25</v>
      </c>
      <c r="G667" s="618">
        <v>4.17</v>
      </c>
      <c r="H667" s="620"/>
      <c r="I667" s="458">
        <f>PRODUCT(E667:G667)</f>
        <v>30.232499999999998</v>
      </c>
      <c r="J667" s="100"/>
      <c r="K667" s="31"/>
      <c r="L667" s="28"/>
    </row>
    <row r="668" spans="3:12" ht="12" customHeight="1" x14ac:dyDescent="0.3">
      <c r="C668" s="10"/>
      <c r="D668" s="117" t="s">
        <v>856</v>
      </c>
      <c r="E668" s="618">
        <v>1</v>
      </c>
      <c r="F668" s="619">
        <v>2.2999999999999998</v>
      </c>
      <c r="G668" s="618">
        <v>3.67</v>
      </c>
      <c r="H668" s="620"/>
      <c r="I668" s="458">
        <f>PRODUCT(E668:G668)</f>
        <v>8.4409999999999989</v>
      </c>
      <c r="J668" s="100"/>
      <c r="K668" s="31"/>
      <c r="L668" s="28"/>
    </row>
    <row r="669" spans="3:12" ht="12" customHeight="1" x14ac:dyDescent="0.3">
      <c r="C669" s="10"/>
      <c r="D669" s="117" t="s">
        <v>759</v>
      </c>
      <c r="E669" s="618">
        <v>-1</v>
      </c>
      <c r="F669" s="619">
        <v>1</v>
      </c>
      <c r="G669" s="618">
        <v>2.1</v>
      </c>
      <c r="H669" s="620"/>
      <c r="I669" s="458">
        <f>PRODUCT(E669:G669)</f>
        <v>-2.1</v>
      </c>
      <c r="J669" s="100"/>
      <c r="K669" s="31"/>
      <c r="L669" s="28"/>
    </row>
    <row r="670" spans="3:12" ht="12" customHeight="1" x14ac:dyDescent="0.3">
      <c r="C670" s="617" t="s">
        <v>1049</v>
      </c>
      <c r="D670" s="117" t="s">
        <v>122</v>
      </c>
      <c r="E670" s="444"/>
      <c r="F670" s="443"/>
      <c r="G670" s="444"/>
      <c r="H670" s="98"/>
      <c r="I670" s="458"/>
      <c r="J670" s="100"/>
      <c r="K670" s="31"/>
      <c r="L670" s="28"/>
    </row>
    <row r="671" spans="3:12" ht="12" customHeight="1" x14ac:dyDescent="0.3">
      <c r="C671" s="10"/>
      <c r="D671" s="117" t="s">
        <v>1048</v>
      </c>
      <c r="E671" s="618">
        <v>1</v>
      </c>
      <c r="F671" s="619">
        <v>7.25</v>
      </c>
      <c r="G671" s="618">
        <v>4.17</v>
      </c>
      <c r="H671" s="620"/>
      <c r="I671" s="458">
        <f>PRODUCT(E671:G671)</f>
        <v>30.232499999999998</v>
      </c>
      <c r="J671" s="100"/>
      <c r="K671" s="31"/>
      <c r="L671" s="28"/>
    </row>
    <row r="672" spans="3:12" ht="12" customHeight="1" x14ac:dyDescent="0.3">
      <c r="C672" s="10"/>
      <c r="D672" s="117" t="s">
        <v>856</v>
      </c>
      <c r="E672" s="618">
        <v>1</v>
      </c>
      <c r="F672" s="619">
        <v>1.5</v>
      </c>
      <c r="G672" s="618">
        <v>3.67</v>
      </c>
      <c r="H672" s="620"/>
      <c r="I672" s="458">
        <f>PRODUCT(E672:G672)</f>
        <v>5.5049999999999999</v>
      </c>
      <c r="J672" s="100"/>
      <c r="K672" s="31"/>
      <c r="L672" s="28"/>
    </row>
    <row r="673" spans="3:12" ht="12" customHeight="1" x14ac:dyDescent="0.3">
      <c r="C673" s="10"/>
      <c r="D673" s="117" t="s">
        <v>759</v>
      </c>
      <c r="E673" s="618">
        <v>-1</v>
      </c>
      <c r="F673" s="619">
        <v>1</v>
      </c>
      <c r="G673" s="618">
        <v>2.1</v>
      </c>
      <c r="H673" s="620"/>
      <c r="I673" s="458">
        <f>PRODUCT(E673:G673)</f>
        <v>-2.1</v>
      </c>
      <c r="J673" s="100"/>
      <c r="K673" s="31"/>
      <c r="L673" s="28"/>
    </row>
    <row r="674" spans="3:12" ht="12" customHeight="1" x14ac:dyDescent="0.3">
      <c r="C674" s="617" t="s">
        <v>1050</v>
      </c>
      <c r="D674" s="117" t="s">
        <v>144</v>
      </c>
      <c r="E674" s="444"/>
      <c r="F674" s="443"/>
      <c r="G674" s="444"/>
      <c r="H674" s="98"/>
      <c r="I674" s="458"/>
      <c r="J674" s="100"/>
      <c r="K674" s="31"/>
      <c r="L674" s="28"/>
    </row>
    <row r="675" spans="3:12" ht="12" customHeight="1" x14ac:dyDescent="0.3">
      <c r="C675" s="10"/>
      <c r="D675" s="117" t="s">
        <v>1051</v>
      </c>
      <c r="E675" s="618">
        <v>1</v>
      </c>
      <c r="F675" s="619">
        <v>0.55000000000000004</v>
      </c>
      <c r="G675" s="618">
        <v>4.17</v>
      </c>
      <c r="H675" s="620"/>
      <c r="I675" s="458">
        <f t="shared" ref="I675:I682" si="47">PRODUCT(E675:G675)</f>
        <v>2.2935000000000003</v>
      </c>
      <c r="J675" s="100"/>
      <c r="K675" s="31"/>
      <c r="L675" s="28"/>
    </row>
    <row r="676" spans="3:12" ht="12" customHeight="1" x14ac:dyDescent="0.3">
      <c r="C676" s="10"/>
      <c r="D676" s="117" t="s">
        <v>1048</v>
      </c>
      <c r="E676" s="618">
        <v>1</v>
      </c>
      <c r="F676" s="619">
        <v>2.2000000000000002</v>
      </c>
      <c r="G676" s="618">
        <v>3.15</v>
      </c>
      <c r="H676" s="620"/>
      <c r="I676" s="458">
        <f t="shared" si="47"/>
        <v>6.9300000000000006</v>
      </c>
      <c r="J676" s="100"/>
      <c r="K676" s="31"/>
      <c r="L676" s="28"/>
    </row>
    <row r="677" spans="3:12" ht="12" customHeight="1" x14ac:dyDescent="0.3">
      <c r="C677" s="10"/>
      <c r="D677" s="117" t="s">
        <v>856</v>
      </c>
      <c r="E677" s="618">
        <v>1</v>
      </c>
      <c r="F677" s="619">
        <v>1.95</v>
      </c>
      <c r="G677" s="618">
        <v>4.17</v>
      </c>
      <c r="H677" s="620"/>
      <c r="I677" s="458">
        <f t="shared" si="47"/>
        <v>8.1314999999999991</v>
      </c>
      <c r="J677" s="100"/>
      <c r="K677" s="31"/>
      <c r="L677" s="28"/>
    </row>
    <row r="678" spans="3:12" ht="12" customHeight="1" x14ac:dyDescent="0.3">
      <c r="C678" s="10"/>
      <c r="D678" s="117" t="s">
        <v>1052</v>
      </c>
      <c r="E678" s="618">
        <v>1</v>
      </c>
      <c r="F678" s="619">
        <v>5.35</v>
      </c>
      <c r="G678" s="618">
        <v>4.17</v>
      </c>
      <c r="H678" s="620"/>
      <c r="I678" s="458">
        <f t="shared" si="47"/>
        <v>22.3095</v>
      </c>
      <c r="J678" s="100"/>
      <c r="K678" s="31"/>
      <c r="L678" s="28"/>
    </row>
    <row r="679" spans="3:12" ht="12" customHeight="1" x14ac:dyDescent="0.3">
      <c r="C679" s="10"/>
      <c r="D679" s="117" t="s">
        <v>759</v>
      </c>
      <c r="E679" s="618">
        <v>-1</v>
      </c>
      <c r="F679" s="619">
        <v>1.2</v>
      </c>
      <c r="G679" s="618">
        <v>2.1</v>
      </c>
      <c r="H679" s="620"/>
      <c r="I679" s="458">
        <f t="shared" si="47"/>
        <v>-2.52</v>
      </c>
      <c r="J679" s="100"/>
      <c r="K679" s="31"/>
      <c r="L679" s="28"/>
    </row>
    <row r="680" spans="3:12" ht="12" customHeight="1" x14ac:dyDescent="0.3">
      <c r="C680" s="10"/>
      <c r="D680" s="117" t="s">
        <v>1053</v>
      </c>
      <c r="E680" s="618">
        <v>-1</v>
      </c>
      <c r="F680" s="619">
        <v>1.8</v>
      </c>
      <c r="G680" s="618">
        <v>2.6</v>
      </c>
      <c r="H680" s="620"/>
      <c r="I680" s="458">
        <f t="shared" si="47"/>
        <v>-4.6800000000000006</v>
      </c>
      <c r="J680" s="100"/>
      <c r="K680" s="31"/>
      <c r="L680" s="28"/>
    </row>
    <row r="681" spans="3:12" ht="11.25" customHeight="1" x14ac:dyDescent="0.3">
      <c r="C681" s="29"/>
      <c r="D681" s="117" t="s">
        <v>1367</v>
      </c>
      <c r="E681" s="444">
        <v>-1</v>
      </c>
      <c r="F681" s="443">
        <v>0.25</v>
      </c>
      <c r="G681" s="443">
        <v>3.15</v>
      </c>
      <c r="H681" s="98"/>
      <c r="I681" s="458">
        <f t="shared" si="47"/>
        <v>-0.78749999999999998</v>
      </c>
      <c r="J681" s="100"/>
      <c r="K681" s="31"/>
      <c r="L681" s="28"/>
    </row>
    <row r="682" spans="3:12" ht="11.25" customHeight="1" x14ac:dyDescent="0.3">
      <c r="C682" s="29"/>
      <c r="D682" s="117" t="s">
        <v>1367</v>
      </c>
      <c r="E682" s="444">
        <v>-3</v>
      </c>
      <c r="F682" s="443">
        <v>0.25</v>
      </c>
      <c r="G682" s="443">
        <v>3.15</v>
      </c>
      <c r="H682" s="98"/>
      <c r="I682" s="458">
        <f t="shared" si="47"/>
        <v>-2.3624999999999998</v>
      </c>
      <c r="J682" s="100"/>
      <c r="K682" s="31"/>
      <c r="L682" s="28"/>
    </row>
    <row r="683" spans="3:12" ht="12" customHeight="1" x14ac:dyDescent="0.3">
      <c r="C683" s="617" t="s">
        <v>1054</v>
      </c>
      <c r="D683" s="117" t="s">
        <v>1055</v>
      </c>
      <c r="E683" s="444"/>
      <c r="F683" s="443"/>
      <c r="G683" s="444"/>
      <c r="H683" s="98"/>
      <c r="I683" s="458"/>
      <c r="J683" s="100"/>
      <c r="K683" s="31"/>
      <c r="L683" s="28"/>
    </row>
    <row r="684" spans="3:12" ht="12" customHeight="1" x14ac:dyDescent="0.3">
      <c r="C684" s="10"/>
      <c r="D684" s="117" t="s">
        <v>1025</v>
      </c>
      <c r="E684" s="618">
        <v>1</v>
      </c>
      <c r="F684" s="619">
        <v>4</v>
      </c>
      <c r="G684" s="618">
        <v>3.67</v>
      </c>
      <c r="H684" s="620"/>
      <c r="I684" s="458">
        <f t="shared" ref="I684:I693" si="48">PRODUCT(E684:G684)</f>
        <v>14.68</v>
      </c>
      <c r="J684" s="100"/>
      <c r="K684" s="31"/>
      <c r="L684" s="28"/>
    </row>
    <row r="685" spans="3:12" ht="12" customHeight="1" x14ac:dyDescent="0.3">
      <c r="C685" s="10"/>
      <c r="D685" s="117" t="s">
        <v>1056</v>
      </c>
      <c r="E685" s="618">
        <v>1</v>
      </c>
      <c r="F685" s="619">
        <v>8.6</v>
      </c>
      <c r="G685" s="618">
        <v>4.17</v>
      </c>
      <c r="H685" s="620"/>
      <c r="I685" s="458">
        <f t="shared" si="48"/>
        <v>35.861999999999995</v>
      </c>
      <c r="J685" s="100"/>
      <c r="K685" s="31"/>
      <c r="L685" s="28"/>
    </row>
    <row r="686" spans="3:12" ht="12" customHeight="1" x14ac:dyDescent="0.3">
      <c r="C686" s="10"/>
      <c r="D686" s="117" t="s">
        <v>1051</v>
      </c>
      <c r="E686" s="618">
        <v>1</v>
      </c>
      <c r="F686" s="619">
        <v>4.05</v>
      </c>
      <c r="G686" s="618">
        <v>3.67</v>
      </c>
      <c r="H686" s="620"/>
      <c r="I686" s="458">
        <f t="shared" si="48"/>
        <v>14.863499999999998</v>
      </c>
      <c r="J686" s="100"/>
      <c r="K686" s="31"/>
      <c r="L686" s="28"/>
    </row>
    <row r="687" spans="3:12" ht="12" customHeight="1" x14ac:dyDescent="0.3">
      <c r="C687" s="10"/>
      <c r="D687" s="117" t="s">
        <v>759</v>
      </c>
      <c r="E687" s="618">
        <v>-1</v>
      </c>
      <c r="F687" s="619">
        <v>0.9</v>
      </c>
      <c r="G687" s="618">
        <v>2.1</v>
      </c>
      <c r="H687" s="620"/>
      <c r="I687" s="458">
        <f t="shared" si="48"/>
        <v>-1.8900000000000001</v>
      </c>
      <c r="J687" s="100"/>
      <c r="K687" s="31"/>
      <c r="L687" s="28"/>
    </row>
    <row r="688" spans="3:12" ht="12" customHeight="1" x14ac:dyDescent="0.3">
      <c r="C688" s="10"/>
      <c r="D688" s="117" t="s">
        <v>346</v>
      </c>
      <c r="E688" s="618">
        <v>-1</v>
      </c>
      <c r="F688" s="619">
        <v>1.2</v>
      </c>
      <c r="G688" s="618">
        <v>1.4</v>
      </c>
      <c r="H688" s="620"/>
      <c r="I688" s="458">
        <f t="shared" si="48"/>
        <v>-1.68</v>
      </c>
      <c r="J688" s="100"/>
      <c r="K688" s="31"/>
      <c r="L688" s="28"/>
    </row>
    <row r="689" spans="3:12" ht="12" customHeight="1" x14ac:dyDescent="0.3">
      <c r="C689" s="10"/>
      <c r="D689" s="117" t="s">
        <v>346</v>
      </c>
      <c r="E689" s="618">
        <v>-2</v>
      </c>
      <c r="F689" s="619">
        <v>2.4</v>
      </c>
      <c r="G689" s="618">
        <v>1.4</v>
      </c>
      <c r="H689" s="620"/>
      <c r="I689" s="458">
        <f t="shared" si="48"/>
        <v>-6.72</v>
      </c>
      <c r="J689" s="100"/>
      <c r="K689" s="31"/>
      <c r="L689" s="28"/>
    </row>
    <row r="690" spans="3:12" ht="12" customHeight="1" x14ac:dyDescent="0.3">
      <c r="C690" s="10"/>
      <c r="D690" s="117" t="s">
        <v>346</v>
      </c>
      <c r="E690" s="618">
        <v>-2</v>
      </c>
      <c r="F690" s="619">
        <v>0.9</v>
      </c>
      <c r="G690" s="618">
        <v>0.5</v>
      </c>
      <c r="H690" s="620"/>
      <c r="I690" s="458">
        <f t="shared" si="48"/>
        <v>-0.9</v>
      </c>
      <c r="J690" s="100"/>
      <c r="K690" s="31"/>
      <c r="L690" s="28"/>
    </row>
    <row r="691" spans="3:12" ht="11.25" customHeight="1" x14ac:dyDescent="0.3">
      <c r="C691" s="29"/>
      <c r="D691" s="117" t="s">
        <v>1367</v>
      </c>
      <c r="E691" s="444">
        <v>-5</v>
      </c>
      <c r="F691" s="443">
        <v>0.25</v>
      </c>
      <c r="G691" s="443">
        <v>3.67</v>
      </c>
      <c r="H691" s="98"/>
      <c r="I691" s="458">
        <f t="shared" si="48"/>
        <v>-4.5875000000000004</v>
      </c>
      <c r="J691" s="100"/>
      <c r="K691" s="31"/>
      <c r="L691" s="28"/>
    </row>
    <row r="692" spans="3:12" ht="11.25" customHeight="1" x14ac:dyDescent="0.3">
      <c r="C692" s="29"/>
      <c r="D692" s="117" t="s">
        <v>1367</v>
      </c>
      <c r="E692" s="444">
        <v>-1</v>
      </c>
      <c r="F692" s="443">
        <v>0.35</v>
      </c>
      <c r="G692" s="443">
        <v>3.67</v>
      </c>
      <c r="H692" s="98"/>
      <c r="I692" s="458">
        <f t="shared" si="48"/>
        <v>-1.2845</v>
      </c>
      <c r="J692" s="100"/>
      <c r="K692" s="31"/>
      <c r="L692" s="28"/>
    </row>
    <row r="693" spans="3:12" ht="11.25" customHeight="1" x14ac:dyDescent="0.3">
      <c r="C693" s="29"/>
      <c r="D693" s="117" t="s">
        <v>1367</v>
      </c>
      <c r="E693" s="444">
        <v>-4</v>
      </c>
      <c r="F693" s="443">
        <v>0.25</v>
      </c>
      <c r="G693" s="443">
        <v>4.17</v>
      </c>
      <c r="H693" s="98"/>
      <c r="I693" s="458">
        <f t="shared" si="48"/>
        <v>-4.17</v>
      </c>
      <c r="J693" s="100"/>
      <c r="K693" s="31"/>
      <c r="L693" s="28"/>
    </row>
    <row r="694" spans="3:12" ht="12" customHeight="1" x14ac:dyDescent="0.3">
      <c r="C694" s="617" t="s">
        <v>1057</v>
      </c>
      <c r="D694" s="117" t="s">
        <v>177</v>
      </c>
      <c r="E694" s="444"/>
      <c r="F694" s="443"/>
      <c r="G694" s="444"/>
      <c r="H694" s="98"/>
      <c r="I694" s="458"/>
      <c r="J694" s="100"/>
      <c r="K694" s="31"/>
      <c r="L694" s="28"/>
    </row>
    <row r="695" spans="3:12" ht="12" customHeight="1" x14ac:dyDescent="0.3">
      <c r="C695" s="10"/>
      <c r="D695" s="117" t="s">
        <v>1025</v>
      </c>
      <c r="E695" s="618">
        <v>1</v>
      </c>
      <c r="F695" s="619">
        <v>1.8</v>
      </c>
      <c r="G695" s="618">
        <v>3.67</v>
      </c>
      <c r="H695" s="620"/>
      <c r="I695" s="458">
        <f t="shared" ref="I695:I700" si="49">PRODUCT(E695:G695)</f>
        <v>6.6059999999999999</v>
      </c>
      <c r="J695" s="100"/>
      <c r="K695" s="31"/>
      <c r="L695" s="28"/>
    </row>
    <row r="696" spans="3:12" ht="12" customHeight="1" x14ac:dyDescent="0.3">
      <c r="C696" s="10"/>
      <c r="D696" s="117" t="s">
        <v>1048</v>
      </c>
      <c r="E696" s="618">
        <v>1</v>
      </c>
      <c r="F696" s="619">
        <v>2.7</v>
      </c>
      <c r="G696" s="618">
        <v>4.17</v>
      </c>
      <c r="H696" s="620"/>
      <c r="I696" s="458">
        <f t="shared" si="49"/>
        <v>11.259</v>
      </c>
      <c r="J696" s="100"/>
      <c r="K696" s="31"/>
      <c r="L696" s="28"/>
    </row>
    <row r="697" spans="3:12" ht="12" customHeight="1" x14ac:dyDescent="0.3">
      <c r="C697" s="10"/>
      <c r="D697" s="117"/>
      <c r="E697" s="618">
        <v>1</v>
      </c>
      <c r="F697" s="619">
        <v>1.5</v>
      </c>
      <c r="G697" s="618">
        <v>3.15</v>
      </c>
      <c r="H697" s="620"/>
      <c r="I697" s="458">
        <f t="shared" si="49"/>
        <v>4.7249999999999996</v>
      </c>
      <c r="J697" s="100"/>
      <c r="K697" s="31"/>
      <c r="L697" s="28"/>
    </row>
    <row r="698" spans="3:12" ht="12" customHeight="1" x14ac:dyDescent="0.3">
      <c r="C698" s="10"/>
      <c r="D698" s="117" t="s">
        <v>759</v>
      </c>
      <c r="E698" s="618">
        <v>-1</v>
      </c>
      <c r="F698" s="619">
        <v>0.9</v>
      </c>
      <c r="G698" s="618">
        <v>2.6</v>
      </c>
      <c r="H698" s="620"/>
      <c r="I698" s="458">
        <f t="shared" si="49"/>
        <v>-2.3400000000000003</v>
      </c>
      <c r="J698" s="100"/>
      <c r="K698" s="31"/>
      <c r="L698" s="28"/>
    </row>
    <row r="699" spans="3:12" ht="11.25" customHeight="1" x14ac:dyDescent="0.3">
      <c r="C699" s="29"/>
      <c r="D699" s="117" t="s">
        <v>1367</v>
      </c>
      <c r="E699" s="444">
        <v>-4</v>
      </c>
      <c r="F699" s="443">
        <v>0.25</v>
      </c>
      <c r="G699" s="443">
        <v>4.17</v>
      </c>
      <c r="H699" s="98"/>
      <c r="I699" s="458">
        <f t="shared" si="49"/>
        <v>-4.17</v>
      </c>
      <c r="J699" s="100"/>
      <c r="K699" s="31"/>
      <c r="L699" s="28"/>
    </row>
    <row r="700" spans="3:12" ht="11.25" customHeight="1" x14ac:dyDescent="0.3">
      <c r="C700" s="29"/>
      <c r="D700" s="117" t="s">
        <v>1367</v>
      </c>
      <c r="E700" s="444">
        <v>-1</v>
      </c>
      <c r="F700" s="443">
        <v>0.35</v>
      </c>
      <c r="G700" s="443">
        <v>4.17</v>
      </c>
      <c r="H700" s="98"/>
      <c r="I700" s="458">
        <f t="shared" si="49"/>
        <v>-1.4594999999999998</v>
      </c>
      <c r="J700" s="100"/>
      <c r="K700" s="31"/>
      <c r="L700" s="28"/>
    </row>
    <row r="701" spans="3:12" ht="12" customHeight="1" x14ac:dyDescent="0.3">
      <c r="C701" s="617" t="s">
        <v>1058</v>
      </c>
      <c r="D701" s="117" t="s">
        <v>1059</v>
      </c>
      <c r="E701" s="444"/>
      <c r="F701" s="443"/>
      <c r="G701" s="444"/>
      <c r="H701" s="98"/>
      <c r="I701" s="458"/>
      <c r="J701" s="100"/>
      <c r="K701" s="31"/>
      <c r="L701" s="28"/>
    </row>
    <row r="702" spans="3:12" ht="12" customHeight="1" x14ac:dyDescent="0.3">
      <c r="C702" s="10"/>
      <c r="D702" s="117" t="s">
        <v>1025</v>
      </c>
      <c r="E702" s="618">
        <v>1</v>
      </c>
      <c r="F702" s="619">
        <v>1.1499999999999999</v>
      </c>
      <c r="G702" s="618">
        <v>3.67</v>
      </c>
      <c r="H702" s="620"/>
      <c r="I702" s="458">
        <f t="shared" ref="I702:I707" si="50">PRODUCT(E702:G702)</f>
        <v>4.2204999999999995</v>
      </c>
      <c r="J702" s="100"/>
      <c r="K702" s="31"/>
      <c r="L702" s="28"/>
    </row>
    <row r="703" spans="3:12" ht="12" customHeight="1" x14ac:dyDescent="0.3">
      <c r="C703" s="10"/>
      <c r="D703" s="117" t="s">
        <v>856</v>
      </c>
      <c r="E703" s="618">
        <v>1</v>
      </c>
      <c r="F703" s="619">
        <v>2.5</v>
      </c>
      <c r="G703" s="618">
        <v>3.67</v>
      </c>
      <c r="H703" s="620"/>
      <c r="I703" s="458">
        <f t="shared" si="50"/>
        <v>9.1750000000000007</v>
      </c>
      <c r="J703" s="100"/>
      <c r="K703" s="31"/>
      <c r="L703" s="28"/>
    </row>
    <row r="704" spans="3:12" ht="12" customHeight="1" x14ac:dyDescent="0.3">
      <c r="C704" s="10"/>
      <c r="D704" s="117" t="s">
        <v>1072</v>
      </c>
      <c r="E704" s="618">
        <v>1</v>
      </c>
      <c r="F704" s="619">
        <v>1.5</v>
      </c>
      <c r="G704" s="618">
        <v>4.17</v>
      </c>
      <c r="H704" s="620"/>
      <c r="I704" s="458">
        <f t="shared" si="50"/>
        <v>6.2549999999999999</v>
      </c>
      <c r="J704" s="100"/>
      <c r="K704" s="31"/>
      <c r="L704" s="28"/>
    </row>
    <row r="705" spans="3:12" ht="12" customHeight="1" x14ac:dyDescent="0.3">
      <c r="C705" s="10"/>
      <c r="D705" s="117" t="s">
        <v>759</v>
      </c>
      <c r="E705" s="618">
        <v>-1</v>
      </c>
      <c r="F705" s="619">
        <v>0.9</v>
      </c>
      <c r="G705" s="618">
        <v>2.1</v>
      </c>
      <c r="H705" s="620"/>
      <c r="I705" s="458">
        <f t="shared" si="50"/>
        <v>-1.8900000000000001</v>
      </c>
      <c r="J705" s="100"/>
      <c r="K705" s="31"/>
      <c r="L705" s="28"/>
    </row>
    <row r="706" spans="3:12" ht="11.25" customHeight="1" x14ac:dyDescent="0.3">
      <c r="C706" s="29"/>
      <c r="D706" s="117" t="s">
        <v>1367</v>
      </c>
      <c r="E706" s="444">
        <v>-2</v>
      </c>
      <c r="F706" s="443">
        <v>0.25</v>
      </c>
      <c r="G706" s="443">
        <v>3.67</v>
      </c>
      <c r="H706" s="98"/>
      <c r="I706" s="458">
        <f t="shared" si="50"/>
        <v>-1.835</v>
      </c>
      <c r="J706" s="100"/>
      <c r="K706" s="31"/>
      <c r="L706" s="28"/>
    </row>
    <row r="707" spans="3:12" ht="11.25" customHeight="1" x14ac:dyDescent="0.3">
      <c r="C707" s="29"/>
      <c r="D707" s="117" t="s">
        <v>1367</v>
      </c>
      <c r="E707" s="444">
        <v>-1</v>
      </c>
      <c r="F707" s="443">
        <v>0.15</v>
      </c>
      <c r="G707" s="443">
        <v>3.67</v>
      </c>
      <c r="H707" s="98"/>
      <c r="I707" s="458">
        <f t="shared" si="50"/>
        <v>-0.55049999999999999</v>
      </c>
      <c r="J707" s="100"/>
      <c r="K707" s="31"/>
      <c r="L707" s="28"/>
    </row>
    <row r="708" spans="3:12" ht="12" customHeight="1" x14ac:dyDescent="0.3">
      <c r="C708" s="617" t="s">
        <v>1060</v>
      </c>
      <c r="D708" s="117" t="s">
        <v>177</v>
      </c>
      <c r="E708" s="444"/>
      <c r="F708" s="443"/>
      <c r="G708" s="444"/>
      <c r="H708" s="98"/>
      <c r="I708" s="458"/>
      <c r="J708" s="100"/>
      <c r="K708" s="31"/>
      <c r="L708" s="28"/>
    </row>
    <row r="709" spans="3:12" ht="12" customHeight="1" x14ac:dyDescent="0.3">
      <c r="C709" s="10"/>
      <c r="D709" s="117" t="s">
        <v>939</v>
      </c>
      <c r="E709" s="618">
        <v>1</v>
      </c>
      <c r="F709" s="619">
        <v>1.55</v>
      </c>
      <c r="G709" s="618">
        <v>3.67</v>
      </c>
      <c r="H709" s="620"/>
      <c r="I709" s="458">
        <f>PRODUCT(E709:G709)</f>
        <v>5.6885000000000003</v>
      </c>
      <c r="J709" s="100"/>
      <c r="K709" s="31"/>
      <c r="L709" s="28"/>
    </row>
    <row r="710" spans="3:12" ht="12" customHeight="1" x14ac:dyDescent="0.3">
      <c r="C710" s="10"/>
      <c r="D710" s="117" t="s">
        <v>1072</v>
      </c>
      <c r="E710" s="618">
        <v>1</v>
      </c>
      <c r="F710" s="619">
        <v>3.45</v>
      </c>
      <c r="G710" s="618">
        <v>4.17</v>
      </c>
      <c r="H710" s="620"/>
      <c r="I710" s="458">
        <f>PRODUCT(E710:G710)</f>
        <v>14.3865</v>
      </c>
      <c r="J710" s="100"/>
      <c r="K710" s="31"/>
      <c r="L710" s="28"/>
    </row>
    <row r="711" spans="3:12" ht="12" customHeight="1" x14ac:dyDescent="0.3">
      <c r="C711" s="10"/>
      <c r="D711" s="117" t="s">
        <v>759</v>
      </c>
      <c r="E711" s="618">
        <v>-1</v>
      </c>
      <c r="F711" s="619">
        <v>0.9</v>
      </c>
      <c r="G711" s="618">
        <v>2.1</v>
      </c>
      <c r="H711" s="620"/>
      <c r="I711" s="458">
        <f>PRODUCT(E711:G711)</f>
        <v>-1.8900000000000001</v>
      </c>
      <c r="J711" s="100"/>
      <c r="K711" s="31"/>
      <c r="L711" s="28"/>
    </row>
    <row r="712" spans="3:12" ht="11.25" customHeight="1" x14ac:dyDescent="0.3">
      <c r="C712" s="29"/>
      <c r="D712" s="117" t="s">
        <v>1367</v>
      </c>
      <c r="E712" s="444">
        <v>-1</v>
      </c>
      <c r="F712" s="443">
        <v>0.25</v>
      </c>
      <c r="G712" s="443">
        <v>3.67</v>
      </c>
      <c r="H712" s="98"/>
      <c r="I712" s="458">
        <f>PRODUCT(E712:G712)</f>
        <v>-0.91749999999999998</v>
      </c>
      <c r="J712" s="100"/>
      <c r="K712" s="31"/>
      <c r="L712" s="28"/>
    </row>
    <row r="713" spans="3:12" ht="11.25" customHeight="1" x14ac:dyDescent="0.3">
      <c r="C713" s="29"/>
      <c r="D713" s="117" t="s">
        <v>1367</v>
      </c>
      <c r="E713" s="444">
        <v>-1</v>
      </c>
      <c r="F713" s="443">
        <v>0.25</v>
      </c>
      <c r="G713" s="443">
        <v>4.17</v>
      </c>
      <c r="H713" s="98"/>
      <c r="I713" s="458">
        <f>PRODUCT(E713:G713)</f>
        <v>-1.0425</v>
      </c>
      <c r="J713" s="100"/>
      <c r="K713" s="31"/>
      <c r="L713" s="28"/>
    </row>
    <row r="714" spans="3:12" ht="12" customHeight="1" x14ac:dyDescent="0.3">
      <c r="C714" s="617" t="s">
        <v>1061</v>
      </c>
      <c r="D714" s="117" t="s">
        <v>215</v>
      </c>
      <c r="E714" s="444"/>
      <c r="F714" s="443"/>
      <c r="G714" s="444"/>
      <c r="H714" s="98"/>
      <c r="I714" s="458"/>
      <c r="J714" s="100"/>
      <c r="K714" s="31"/>
      <c r="L714" s="28"/>
    </row>
    <row r="715" spans="3:12" ht="12" customHeight="1" x14ac:dyDescent="0.3">
      <c r="C715" s="10"/>
      <c r="D715" s="117" t="s">
        <v>939</v>
      </c>
      <c r="E715" s="618">
        <v>1</v>
      </c>
      <c r="F715" s="619">
        <v>2.9</v>
      </c>
      <c r="G715" s="618">
        <v>3.15</v>
      </c>
      <c r="H715" s="620"/>
      <c r="I715" s="458">
        <f t="shared" ref="I715:I724" si="51">PRODUCT(E715:G715)</f>
        <v>9.1349999999999998</v>
      </c>
      <c r="J715" s="100"/>
      <c r="K715" s="31"/>
      <c r="L715" s="28"/>
    </row>
    <row r="716" spans="3:12" ht="12" customHeight="1" x14ac:dyDescent="0.3">
      <c r="C716" s="10"/>
      <c r="D716" s="117"/>
      <c r="E716" s="618">
        <v>1</v>
      </c>
      <c r="F716" s="619">
        <v>0.9</v>
      </c>
      <c r="G716" s="618">
        <v>3.15</v>
      </c>
      <c r="H716" s="620"/>
      <c r="I716" s="458">
        <f t="shared" si="51"/>
        <v>2.835</v>
      </c>
      <c r="J716" s="100"/>
      <c r="K716" s="31"/>
      <c r="L716" s="28"/>
    </row>
    <row r="717" spans="3:12" ht="12" customHeight="1" x14ac:dyDescent="0.3">
      <c r="C717" s="10"/>
      <c r="D717" s="117"/>
      <c r="E717" s="618">
        <v>1</v>
      </c>
      <c r="F717" s="619">
        <v>0.75</v>
      </c>
      <c r="G717" s="618">
        <v>3.15</v>
      </c>
      <c r="H717" s="620"/>
      <c r="I717" s="458">
        <f t="shared" si="51"/>
        <v>2.3624999999999998</v>
      </c>
      <c r="J717" s="100"/>
      <c r="K717" s="31"/>
      <c r="L717" s="28"/>
    </row>
    <row r="718" spans="3:12" ht="12" customHeight="1" x14ac:dyDescent="0.3">
      <c r="C718" s="10"/>
      <c r="D718" s="117" t="s">
        <v>939</v>
      </c>
      <c r="E718" s="618">
        <v>1</v>
      </c>
      <c r="F718" s="619">
        <v>2.9</v>
      </c>
      <c r="G718" s="618">
        <v>3.15</v>
      </c>
      <c r="H718" s="620"/>
      <c r="I718" s="458">
        <f t="shared" si="51"/>
        <v>9.1349999999999998</v>
      </c>
      <c r="J718" s="100"/>
      <c r="K718" s="31"/>
      <c r="L718" s="28"/>
    </row>
    <row r="719" spans="3:12" ht="12" customHeight="1" x14ac:dyDescent="0.3">
      <c r="C719" s="10"/>
      <c r="D719" s="117"/>
      <c r="E719" s="618">
        <v>2</v>
      </c>
      <c r="F719" s="619">
        <v>0.75</v>
      </c>
      <c r="G719" s="618">
        <v>3.15</v>
      </c>
      <c r="H719" s="620"/>
      <c r="I719" s="458">
        <f t="shared" si="51"/>
        <v>4.7249999999999996</v>
      </c>
      <c r="J719" s="100"/>
      <c r="K719" s="31"/>
      <c r="L719" s="28"/>
    </row>
    <row r="720" spans="3:12" ht="12" customHeight="1" x14ac:dyDescent="0.3">
      <c r="C720" s="10"/>
      <c r="D720" s="117" t="s">
        <v>1062</v>
      </c>
      <c r="E720" s="618">
        <v>1</v>
      </c>
      <c r="F720" s="619">
        <v>4.7</v>
      </c>
      <c r="G720" s="618">
        <v>3.15</v>
      </c>
      <c r="H720" s="620"/>
      <c r="I720" s="458">
        <f t="shared" si="51"/>
        <v>14.805</v>
      </c>
      <c r="J720" s="100"/>
      <c r="K720" s="31"/>
      <c r="L720" s="28"/>
    </row>
    <row r="721" spans="3:12" ht="12" customHeight="1" x14ac:dyDescent="0.3">
      <c r="C721" s="10"/>
      <c r="D721" s="117"/>
      <c r="E721" s="618">
        <v>1</v>
      </c>
      <c r="F721" s="619">
        <v>3.25</v>
      </c>
      <c r="G721" s="618">
        <v>4.17</v>
      </c>
      <c r="H721" s="620"/>
      <c r="I721" s="458">
        <f t="shared" si="51"/>
        <v>13.5525</v>
      </c>
      <c r="J721" s="100"/>
      <c r="K721" s="31"/>
      <c r="L721" s="28"/>
    </row>
    <row r="722" spans="3:12" ht="12" customHeight="1" x14ac:dyDescent="0.3">
      <c r="C722" s="161"/>
      <c r="D722" s="117" t="s">
        <v>759</v>
      </c>
      <c r="E722" s="618">
        <v>-1</v>
      </c>
      <c r="F722" s="619">
        <v>1.2</v>
      </c>
      <c r="G722" s="618">
        <v>2.6</v>
      </c>
      <c r="H722" s="620"/>
      <c r="I722" s="458">
        <f t="shared" si="51"/>
        <v>-3.12</v>
      </c>
      <c r="J722" s="100"/>
      <c r="K722" s="31"/>
      <c r="L722" s="28"/>
    </row>
    <row r="723" spans="3:12" ht="11.25" customHeight="1" x14ac:dyDescent="0.3">
      <c r="C723" s="29"/>
      <c r="D723" s="117" t="s">
        <v>1367</v>
      </c>
      <c r="E723" s="444">
        <v>-8</v>
      </c>
      <c r="F723" s="443">
        <v>0.25</v>
      </c>
      <c r="G723" s="443">
        <v>3.15</v>
      </c>
      <c r="H723" s="98"/>
      <c r="I723" s="458">
        <f t="shared" si="51"/>
        <v>-6.3</v>
      </c>
      <c r="J723" s="100"/>
      <c r="K723" s="31"/>
      <c r="L723" s="28"/>
    </row>
    <row r="724" spans="3:12" ht="11.25" customHeight="1" x14ac:dyDescent="0.3">
      <c r="C724" s="29"/>
      <c r="D724" s="117" t="s">
        <v>1367</v>
      </c>
      <c r="E724" s="444">
        <v>-1</v>
      </c>
      <c r="F724" s="443">
        <v>0.25</v>
      </c>
      <c r="G724" s="443">
        <v>4.17</v>
      </c>
      <c r="H724" s="98"/>
      <c r="I724" s="458">
        <f t="shared" si="51"/>
        <v>-1.0425</v>
      </c>
      <c r="J724" s="100"/>
      <c r="K724" s="31"/>
      <c r="L724" s="28"/>
    </row>
    <row r="725" spans="3:12" ht="12" customHeight="1" x14ac:dyDescent="0.3">
      <c r="C725" s="617" t="s">
        <v>1063</v>
      </c>
      <c r="D725" s="117" t="s">
        <v>1064</v>
      </c>
      <c r="E725" s="444"/>
      <c r="F725" s="443"/>
      <c r="G725" s="444"/>
      <c r="H725" s="98"/>
      <c r="I725" s="458"/>
      <c r="J725" s="100"/>
      <c r="K725" s="31"/>
      <c r="L725" s="28"/>
    </row>
    <row r="726" spans="3:12" ht="12" customHeight="1" x14ac:dyDescent="0.3">
      <c r="C726" s="10"/>
      <c r="D726" s="117" t="s">
        <v>856</v>
      </c>
      <c r="E726" s="618">
        <v>1</v>
      </c>
      <c r="F726" s="619">
        <v>4.05</v>
      </c>
      <c r="G726" s="618">
        <v>3.15</v>
      </c>
      <c r="H726" s="620"/>
      <c r="I726" s="458">
        <f>PRODUCT(E726:G726)</f>
        <v>12.757499999999999</v>
      </c>
      <c r="J726" s="100"/>
      <c r="K726" s="31"/>
      <c r="L726" s="28"/>
    </row>
    <row r="727" spans="3:12" ht="12" customHeight="1" x14ac:dyDescent="0.3">
      <c r="C727" s="10"/>
      <c r="D727" s="117" t="s">
        <v>1062</v>
      </c>
      <c r="E727" s="618">
        <v>1</v>
      </c>
      <c r="F727" s="619">
        <v>8.9</v>
      </c>
      <c r="G727" s="618">
        <v>4.17</v>
      </c>
      <c r="H727" s="620"/>
      <c r="I727" s="458">
        <f>PRODUCT(E727:G727)</f>
        <v>37.113</v>
      </c>
      <c r="J727" s="100"/>
      <c r="K727" s="31"/>
      <c r="L727" s="28"/>
    </row>
    <row r="728" spans="3:12" ht="12" customHeight="1" x14ac:dyDescent="0.3">
      <c r="C728" s="10"/>
      <c r="D728" s="117" t="s">
        <v>759</v>
      </c>
      <c r="E728" s="618">
        <v>-1</v>
      </c>
      <c r="F728" s="619">
        <v>1.2</v>
      </c>
      <c r="G728" s="618">
        <v>2.6</v>
      </c>
      <c r="H728" s="620"/>
      <c r="I728" s="458">
        <f>PRODUCT(E728:G728)</f>
        <v>-3.12</v>
      </c>
      <c r="J728" s="100"/>
      <c r="K728" s="31"/>
      <c r="L728" s="28"/>
    </row>
    <row r="729" spans="3:12" ht="11.25" customHeight="1" x14ac:dyDescent="0.3">
      <c r="C729" s="29"/>
      <c r="D729" s="117" t="s">
        <v>1367</v>
      </c>
      <c r="E729" s="444">
        <v>-2</v>
      </c>
      <c r="F729" s="443">
        <v>0.25</v>
      </c>
      <c r="G729" s="443">
        <v>3.15</v>
      </c>
      <c r="H729" s="98"/>
      <c r="I729" s="458">
        <f>PRODUCT(E729:G729)</f>
        <v>-1.575</v>
      </c>
      <c r="J729" s="100"/>
      <c r="K729" s="31"/>
      <c r="L729" s="28"/>
    </row>
    <row r="730" spans="3:12" ht="11.25" customHeight="1" x14ac:dyDescent="0.3">
      <c r="C730" s="29"/>
      <c r="D730" s="117" t="s">
        <v>1367</v>
      </c>
      <c r="E730" s="444">
        <v>-2</v>
      </c>
      <c r="F730" s="443">
        <v>0.25</v>
      </c>
      <c r="G730" s="443">
        <v>4.17</v>
      </c>
      <c r="H730" s="98"/>
      <c r="I730" s="458">
        <f>PRODUCT(E730:G730)</f>
        <v>-2.085</v>
      </c>
      <c r="J730" s="100"/>
      <c r="K730" s="31"/>
      <c r="L730" s="28"/>
    </row>
    <row r="731" spans="3:12" ht="12" customHeight="1" x14ac:dyDescent="0.3">
      <c r="C731" s="617" t="s">
        <v>1063</v>
      </c>
      <c r="D731" s="117" t="s">
        <v>1065</v>
      </c>
      <c r="E731" s="444"/>
      <c r="F731" s="443"/>
      <c r="G731" s="444"/>
      <c r="H731" s="98"/>
      <c r="I731" s="458"/>
      <c r="J731" s="100"/>
      <c r="K731" s="31"/>
      <c r="L731" s="28"/>
    </row>
    <row r="732" spans="3:12" ht="12" customHeight="1" x14ac:dyDescent="0.3">
      <c r="C732" s="10"/>
      <c r="D732" s="117" t="s">
        <v>856</v>
      </c>
      <c r="E732" s="618">
        <v>1</v>
      </c>
      <c r="F732" s="619">
        <v>2</v>
      </c>
      <c r="G732" s="618">
        <v>3.67</v>
      </c>
      <c r="H732" s="620"/>
      <c r="I732" s="458">
        <f t="shared" ref="I732:I741" si="52">PRODUCT(E732:G732)</f>
        <v>7.34</v>
      </c>
      <c r="J732" s="100"/>
      <c r="K732" s="31"/>
      <c r="L732" s="28"/>
    </row>
    <row r="733" spans="3:12" ht="12" customHeight="1" x14ac:dyDescent="0.3">
      <c r="C733" s="10"/>
      <c r="D733" s="117"/>
      <c r="E733" s="618">
        <v>1</v>
      </c>
      <c r="F733" s="619">
        <v>1.1499999999999999</v>
      </c>
      <c r="G733" s="618">
        <v>3.67</v>
      </c>
      <c r="H733" s="620"/>
      <c r="I733" s="458">
        <f t="shared" si="52"/>
        <v>4.2204999999999995</v>
      </c>
      <c r="J733" s="100"/>
      <c r="K733" s="31"/>
      <c r="L733" s="28"/>
    </row>
    <row r="734" spans="3:12" ht="12" customHeight="1" x14ac:dyDescent="0.3">
      <c r="C734" s="10"/>
      <c r="D734" s="117" t="s">
        <v>1066</v>
      </c>
      <c r="E734" s="618">
        <v>1</v>
      </c>
      <c r="F734" s="619">
        <v>7.95</v>
      </c>
      <c r="G734" s="618">
        <v>4.17</v>
      </c>
      <c r="H734" s="620"/>
      <c r="I734" s="458">
        <f t="shared" si="52"/>
        <v>33.151499999999999</v>
      </c>
      <c r="J734" s="100"/>
      <c r="K734" s="31"/>
      <c r="L734" s="28"/>
    </row>
    <row r="735" spans="3:12" ht="12" customHeight="1" x14ac:dyDescent="0.3">
      <c r="C735" s="10"/>
      <c r="D735" s="117"/>
      <c r="E735" s="618">
        <v>1</v>
      </c>
      <c r="F735" s="619">
        <v>0.75</v>
      </c>
      <c r="G735" s="618">
        <v>4.17</v>
      </c>
      <c r="H735" s="620"/>
      <c r="I735" s="458">
        <f t="shared" si="52"/>
        <v>3.1274999999999999</v>
      </c>
      <c r="J735" s="100"/>
      <c r="K735" s="31"/>
      <c r="L735" s="28"/>
    </row>
    <row r="736" spans="3:12" ht="12" customHeight="1" x14ac:dyDescent="0.3">
      <c r="C736" s="10"/>
      <c r="D736" s="117" t="s">
        <v>939</v>
      </c>
      <c r="E736" s="618">
        <v>1</v>
      </c>
      <c r="F736" s="619">
        <v>1.9</v>
      </c>
      <c r="G736" s="618">
        <v>3.67</v>
      </c>
      <c r="H736" s="620"/>
      <c r="I736" s="458">
        <f t="shared" si="52"/>
        <v>6.9729999999999999</v>
      </c>
      <c r="J736" s="100"/>
      <c r="K736" s="31"/>
      <c r="L736" s="28"/>
    </row>
    <row r="737" spans="3:12" ht="12" customHeight="1" x14ac:dyDescent="0.3">
      <c r="C737" s="10"/>
      <c r="D737" s="117"/>
      <c r="E737" s="618">
        <v>1</v>
      </c>
      <c r="F737" s="619">
        <v>1.35</v>
      </c>
      <c r="G737" s="618">
        <v>3.67</v>
      </c>
      <c r="H737" s="620"/>
      <c r="I737" s="458">
        <f t="shared" si="52"/>
        <v>4.9545000000000003</v>
      </c>
      <c r="J737" s="100"/>
      <c r="K737" s="31"/>
      <c r="L737" s="28"/>
    </row>
    <row r="738" spans="3:12" ht="12" customHeight="1" x14ac:dyDescent="0.3">
      <c r="C738" s="10"/>
      <c r="D738" s="117" t="s">
        <v>759</v>
      </c>
      <c r="E738" s="618">
        <v>-1</v>
      </c>
      <c r="F738" s="619">
        <v>1</v>
      </c>
      <c r="G738" s="618">
        <v>2.1</v>
      </c>
      <c r="H738" s="620"/>
      <c r="I738" s="458">
        <f t="shared" si="52"/>
        <v>-2.1</v>
      </c>
      <c r="J738" s="100"/>
      <c r="K738" s="31"/>
      <c r="L738" s="28"/>
    </row>
    <row r="739" spans="3:12" ht="12" customHeight="1" x14ac:dyDescent="0.3">
      <c r="C739" s="10"/>
      <c r="D739" s="117" t="s">
        <v>759</v>
      </c>
      <c r="E739" s="618">
        <v>-1</v>
      </c>
      <c r="F739" s="619">
        <v>0.9</v>
      </c>
      <c r="G739" s="618">
        <v>2.1</v>
      </c>
      <c r="H739" s="620"/>
      <c r="I739" s="458">
        <f t="shared" si="52"/>
        <v>-1.8900000000000001</v>
      </c>
      <c r="J739" s="100"/>
      <c r="K739" s="31"/>
      <c r="L739" s="28"/>
    </row>
    <row r="740" spans="3:12" ht="11.25" customHeight="1" x14ac:dyDescent="0.3">
      <c r="C740" s="29"/>
      <c r="D740" s="117" t="s">
        <v>1367</v>
      </c>
      <c r="E740" s="444">
        <v>-2</v>
      </c>
      <c r="F740" s="443">
        <v>0.25</v>
      </c>
      <c r="G740" s="443">
        <v>3.67</v>
      </c>
      <c r="H740" s="98"/>
      <c r="I740" s="458">
        <f t="shared" si="52"/>
        <v>-1.835</v>
      </c>
      <c r="J740" s="100"/>
      <c r="K740" s="31"/>
      <c r="L740" s="28"/>
    </row>
    <row r="741" spans="3:12" ht="11.25" customHeight="1" x14ac:dyDescent="0.3">
      <c r="C741" s="29"/>
      <c r="D741" s="117" t="s">
        <v>1367</v>
      </c>
      <c r="E741" s="444">
        <v>-2</v>
      </c>
      <c r="F741" s="443">
        <v>0.25</v>
      </c>
      <c r="G741" s="443">
        <v>4.17</v>
      </c>
      <c r="H741" s="98"/>
      <c r="I741" s="458">
        <f t="shared" si="52"/>
        <v>-2.085</v>
      </c>
      <c r="J741" s="100"/>
      <c r="K741" s="31"/>
      <c r="L741" s="28"/>
    </row>
    <row r="742" spans="3:12" ht="12" customHeight="1" x14ac:dyDescent="0.3">
      <c r="C742" s="617" t="s">
        <v>1067</v>
      </c>
      <c r="D742" s="117" t="s">
        <v>1068</v>
      </c>
      <c r="E742" s="444"/>
      <c r="F742" s="443"/>
      <c r="G742" s="444"/>
      <c r="H742" s="98"/>
      <c r="I742" s="458"/>
      <c r="J742" s="100"/>
      <c r="K742" s="31"/>
      <c r="L742" s="28"/>
    </row>
    <row r="743" spans="3:12" ht="12" customHeight="1" x14ac:dyDescent="0.3">
      <c r="C743" s="10"/>
      <c r="D743" s="117" t="s">
        <v>856</v>
      </c>
      <c r="E743" s="618">
        <v>1</v>
      </c>
      <c r="F743" s="619">
        <v>1.65</v>
      </c>
      <c r="G743" s="618">
        <v>3.67</v>
      </c>
      <c r="H743" s="620"/>
      <c r="I743" s="458">
        <f>PRODUCT(E743:G743)</f>
        <v>6.0554999999999994</v>
      </c>
      <c r="J743" s="100"/>
      <c r="K743" s="31"/>
      <c r="L743" s="28"/>
    </row>
    <row r="744" spans="3:12" ht="12" customHeight="1" x14ac:dyDescent="0.3">
      <c r="C744" s="10"/>
      <c r="D744" s="117" t="s">
        <v>1062</v>
      </c>
      <c r="E744" s="618">
        <v>1</v>
      </c>
      <c r="F744" s="619">
        <v>2.8</v>
      </c>
      <c r="G744" s="618">
        <v>4.17</v>
      </c>
      <c r="H744" s="620"/>
      <c r="I744" s="458">
        <f>PRODUCT(E744:G744)</f>
        <v>11.675999999999998</v>
      </c>
      <c r="J744" s="100"/>
      <c r="K744" s="31"/>
      <c r="L744" s="28"/>
    </row>
    <row r="745" spans="3:12" ht="12" customHeight="1" x14ac:dyDescent="0.3">
      <c r="C745" s="10"/>
      <c r="D745" s="117" t="s">
        <v>759</v>
      </c>
      <c r="E745" s="618">
        <v>-1</v>
      </c>
      <c r="F745" s="619">
        <v>0.9</v>
      </c>
      <c r="G745" s="618">
        <v>2.1</v>
      </c>
      <c r="H745" s="620"/>
      <c r="I745" s="458">
        <f>PRODUCT(E745:G745)</f>
        <v>-1.8900000000000001</v>
      </c>
      <c r="J745" s="100"/>
      <c r="K745" s="31"/>
      <c r="L745" s="28"/>
    </row>
    <row r="746" spans="3:12" ht="11.25" customHeight="1" x14ac:dyDescent="0.3">
      <c r="C746" s="29"/>
      <c r="D746" s="117" t="s">
        <v>1367</v>
      </c>
      <c r="E746" s="444">
        <v>-2</v>
      </c>
      <c r="F746" s="443">
        <v>0.25</v>
      </c>
      <c r="G746" s="443">
        <v>3.67</v>
      </c>
      <c r="H746" s="98"/>
      <c r="I746" s="458">
        <f>PRODUCT(E746:G746)</f>
        <v>-1.835</v>
      </c>
      <c r="J746" s="100"/>
      <c r="K746" s="31"/>
      <c r="L746" s="28"/>
    </row>
    <row r="747" spans="3:12" ht="11.25" customHeight="1" x14ac:dyDescent="0.3">
      <c r="C747" s="29"/>
      <c r="D747" s="117" t="s">
        <v>1367</v>
      </c>
      <c r="E747" s="444">
        <v>-2</v>
      </c>
      <c r="F747" s="443">
        <v>0.25</v>
      </c>
      <c r="G747" s="443">
        <v>4.17</v>
      </c>
      <c r="H747" s="98"/>
      <c r="I747" s="458">
        <f>PRODUCT(E747:G747)</f>
        <v>-2.085</v>
      </c>
      <c r="J747" s="100"/>
      <c r="K747" s="31"/>
      <c r="L747" s="28"/>
    </row>
    <row r="748" spans="3:12" ht="12" customHeight="1" x14ac:dyDescent="0.3">
      <c r="C748" s="617" t="s">
        <v>1069</v>
      </c>
      <c r="D748" s="117" t="s">
        <v>826</v>
      </c>
      <c r="E748" s="444"/>
      <c r="F748" s="443"/>
      <c r="G748" s="444"/>
      <c r="H748" s="98"/>
      <c r="I748" s="458"/>
      <c r="J748" s="100"/>
      <c r="K748" s="31"/>
      <c r="L748" s="28"/>
    </row>
    <row r="749" spans="3:12" ht="12" customHeight="1" x14ac:dyDescent="0.3">
      <c r="C749" s="10"/>
      <c r="D749" s="117" t="s">
        <v>939</v>
      </c>
      <c r="E749" s="618">
        <v>1</v>
      </c>
      <c r="F749" s="619">
        <v>1.5</v>
      </c>
      <c r="G749" s="618">
        <v>3.67</v>
      </c>
      <c r="H749" s="620"/>
      <c r="I749" s="458">
        <f t="shared" ref="I749:I754" si="53">PRODUCT(E749:G749)</f>
        <v>5.5049999999999999</v>
      </c>
      <c r="J749" s="100"/>
      <c r="K749" s="31"/>
      <c r="L749" s="28"/>
    </row>
    <row r="750" spans="3:12" ht="12" customHeight="1" x14ac:dyDescent="0.3">
      <c r="C750" s="10"/>
      <c r="D750" s="117" t="s">
        <v>1062</v>
      </c>
      <c r="E750" s="618">
        <v>1</v>
      </c>
      <c r="F750" s="619">
        <v>0.9</v>
      </c>
      <c r="G750" s="618">
        <v>4.17</v>
      </c>
      <c r="H750" s="620"/>
      <c r="I750" s="458">
        <f t="shared" si="53"/>
        <v>3.7530000000000001</v>
      </c>
      <c r="J750" s="100"/>
      <c r="K750" s="31"/>
      <c r="L750" s="28"/>
    </row>
    <row r="751" spans="3:12" ht="12" customHeight="1" x14ac:dyDescent="0.3">
      <c r="C751" s="10"/>
      <c r="D751" s="117"/>
      <c r="E751" s="618">
        <v>1</v>
      </c>
      <c r="F751" s="619">
        <v>1.9</v>
      </c>
      <c r="G751" s="618">
        <v>3.15</v>
      </c>
      <c r="H751" s="620"/>
      <c r="I751" s="458">
        <f t="shared" si="53"/>
        <v>5.9849999999999994</v>
      </c>
      <c r="J751" s="100"/>
      <c r="K751" s="31"/>
      <c r="L751" s="28"/>
    </row>
    <row r="752" spans="3:12" ht="12" customHeight="1" x14ac:dyDescent="0.3">
      <c r="C752" s="10"/>
      <c r="D752" s="117" t="s">
        <v>759</v>
      </c>
      <c r="E752" s="618">
        <v>-1</v>
      </c>
      <c r="F752" s="619">
        <v>0.8</v>
      </c>
      <c r="G752" s="618">
        <v>2.1</v>
      </c>
      <c r="H752" s="620"/>
      <c r="I752" s="458">
        <f t="shared" si="53"/>
        <v>-1.6800000000000002</v>
      </c>
      <c r="J752" s="100"/>
      <c r="K752" s="31"/>
      <c r="L752" s="28"/>
    </row>
    <row r="753" spans="3:12" ht="11.25" customHeight="1" x14ac:dyDescent="0.3">
      <c r="C753" s="29"/>
      <c r="D753" s="117" t="s">
        <v>1367</v>
      </c>
      <c r="E753" s="444">
        <v>-4</v>
      </c>
      <c r="F753" s="443">
        <v>0.25</v>
      </c>
      <c r="G753" s="443">
        <v>4.17</v>
      </c>
      <c r="H753" s="98"/>
      <c r="I753" s="458">
        <f t="shared" si="53"/>
        <v>-4.17</v>
      </c>
      <c r="J753" s="100"/>
      <c r="K753" s="31"/>
      <c r="L753" s="28"/>
    </row>
    <row r="754" spans="3:12" ht="11.25" customHeight="1" x14ac:dyDescent="0.3">
      <c r="C754" s="29"/>
      <c r="D754" s="117" t="s">
        <v>1367</v>
      </c>
      <c r="E754" s="444">
        <v>-1</v>
      </c>
      <c r="F754" s="443">
        <v>0.25</v>
      </c>
      <c r="G754" s="443">
        <v>3.15</v>
      </c>
      <c r="H754" s="98"/>
      <c r="I754" s="458">
        <f t="shared" si="53"/>
        <v>-0.78749999999999998</v>
      </c>
      <c r="J754" s="100"/>
      <c r="K754" s="31"/>
      <c r="L754" s="28"/>
    </row>
    <row r="755" spans="3:12" ht="12" customHeight="1" x14ac:dyDescent="0.3">
      <c r="C755" s="617" t="s">
        <v>1070</v>
      </c>
      <c r="D755" s="117" t="s">
        <v>827</v>
      </c>
      <c r="E755" s="444"/>
      <c r="F755" s="443"/>
      <c r="G755" s="444"/>
      <c r="H755" s="98"/>
      <c r="I755" s="458"/>
      <c r="J755" s="100"/>
      <c r="K755" s="31"/>
      <c r="L755" s="28"/>
    </row>
    <row r="756" spans="3:12" x14ac:dyDescent="0.3">
      <c r="C756" s="10"/>
      <c r="D756" s="117" t="s">
        <v>1062</v>
      </c>
      <c r="E756" s="618">
        <v>1</v>
      </c>
      <c r="F756" s="619">
        <v>3.25</v>
      </c>
      <c r="G756" s="618">
        <v>4.17</v>
      </c>
      <c r="H756" s="620"/>
      <c r="I756" s="458">
        <f>PRODUCT(E756:G756)</f>
        <v>13.5525</v>
      </c>
      <c r="J756" s="100"/>
      <c r="K756" s="31"/>
      <c r="L756" s="28"/>
    </row>
    <row r="757" spans="3:12" ht="12" customHeight="1" x14ac:dyDescent="0.3">
      <c r="C757" s="10"/>
      <c r="D757" s="117" t="s">
        <v>759</v>
      </c>
      <c r="E757" s="618">
        <v>-1</v>
      </c>
      <c r="F757" s="619">
        <v>0.8</v>
      </c>
      <c r="G757" s="618">
        <v>2.1</v>
      </c>
      <c r="H757" s="620"/>
      <c r="I757" s="458">
        <f>PRODUCT(E757:G757)</f>
        <v>-1.6800000000000002</v>
      </c>
      <c r="J757" s="100"/>
      <c r="K757" s="31"/>
      <c r="L757" s="28"/>
    </row>
    <row r="758" spans="3:12" ht="11.25" customHeight="1" x14ac:dyDescent="0.3">
      <c r="C758" s="29"/>
      <c r="D758" s="117" t="s">
        <v>1367</v>
      </c>
      <c r="E758" s="444">
        <v>-4</v>
      </c>
      <c r="F758" s="443">
        <v>0.25</v>
      </c>
      <c r="G758" s="443">
        <v>4.17</v>
      </c>
      <c r="H758" s="98"/>
      <c r="I758" s="458">
        <f>PRODUCT(E758:G758)</f>
        <v>-4.17</v>
      </c>
      <c r="J758" s="100"/>
      <c r="K758" s="31"/>
      <c r="L758" s="28"/>
    </row>
    <row r="759" spans="3:12" ht="11.25" customHeight="1" x14ac:dyDescent="0.3">
      <c r="C759" s="29"/>
      <c r="D759" s="117" t="s">
        <v>1367</v>
      </c>
      <c r="E759" s="444">
        <v>-1</v>
      </c>
      <c r="F759" s="443">
        <v>0.2</v>
      </c>
      <c r="G759" s="443">
        <v>4.17</v>
      </c>
      <c r="H759" s="98"/>
      <c r="I759" s="458">
        <f>PRODUCT(E759:G759)</f>
        <v>-0.83400000000000007</v>
      </c>
      <c r="J759" s="100"/>
      <c r="K759" s="31"/>
      <c r="L759" s="28"/>
    </row>
    <row r="760" spans="3:12" ht="12" customHeight="1" x14ac:dyDescent="0.3">
      <c r="C760" s="617" t="s">
        <v>1071</v>
      </c>
      <c r="D760" s="117" t="s">
        <v>187</v>
      </c>
      <c r="E760" s="444"/>
      <c r="F760" s="443"/>
      <c r="G760" s="444"/>
      <c r="H760" s="98"/>
      <c r="I760" s="458"/>
      <c r="J760" s="100"/>
      <c r="K760" s="31"/>
      <c r="L760" s="28"/>
    </row>
    <row r="761" spans="3:12" ht="12" customHeight="1" x14ac:dyDescent="0.3">
      <c r="C761" s="10"/>
      <c r="D761" s="117" t="s">
        <v>1072</v>
      </c>
      <c r="E761" s="618">
        <v>1</v>
      </c>
      <c r="F761" s="619">
        <v>2.7</v>
      </c>
      <c r="G761" s="618">
        <v>3.15</v>
      </c>
      <c r="H761" s="620"/>
      <c r="I761" s="458">
        <f t="shared" ref="I761:I766" si="54">PRODUCT(E761:G761)</f>
        <v>8.5050000000000008</v>
      </c>
      <c r="J761" s="100"/>
      <c r="K761" s="31"/>
      <c r="L761" s="28"/>
    </row>
    <row r="762" spans="3:12" ht="12" customHeight="1" x14ac:dyDescent="0.3">
      <c r="C762" s="10"/>
      <c r="D762" s="117"/>
      <c r="E762" s="618">
        <v>1</v>
      </c>
      <c r="F762" s="619">
        <v>2.4</v>
      </c>
      <c r="G762" s="618">
        <v>3.15</v>
      </c>
      <c r="H762" s="620"/>
      <c r="I762" s="458">
        <f t="shared" si="54"/>
        <v>7.56</v>
      </c>
      <c r="J762" s="100"/>
      <c r="K762" s="31"/>
      <c r="L762" s="28"/>
    </row>
    <row r="763" spans="3:12" ht="12" customHeight="1" x14ac:dyDescent="0.3">
      <c r="C763" s="10"/>
      <c r="D763" s="117" t="s">
        <v>1073</v>
      </c>
      <c r="E763" s="618">
        <v>-1</v>
      </c>
      <c r="F763" s="619">
        <v>2.4</v>
      </c>
      <c r="G763" s="618">
        <v>2.6</v>
      </c>
      <c r="H763" s="620"/>
      <c r="I763" s="458">
        <f t="shared" si="54"/>
        <v>-6.24</v>
      </c>
      <c r="J763" s="100"/>
      <c r="K763" s="31"/>
      <c r="L763" s="28"/>
    </row>
    <row r="764" spans="3:12" ht="11.25" customHeight="1" x14ac:dyDescent="0.3">
      <c r="C764" s="29"/>
      <c r="D764" s="117" t="s">
        <v>1367</v>
      </c>
      <c r="E764" s="444">
        <v>-2</v>
      </c>
      <c r="F764" s="443">
        <v>0.25</v>
      </c>
      <c r="G764" s="443">
        <v>3.67</v>
      </c>
      <c r="H764" s="98"/>
      <c r="I764" s="458">
        <f t="shared" si="54"/>
        <v>-1.835</v>
      </c>
      <c r="J764" s="100"/>
      <c r="K764" s="31"/>
      <c r="L764" s="28"/>
    </row>
    <row r="765" spans="3:12" ht="11.25" customHeight="1" x14ac:dyDescent="0.3">
      <c r="C765" s="29"/>
      <c r="D765" s="117" t="s">
        <v>1367</v>
      </c>
      <c r="E765" s="444">
        <v>-1</v>
      </c>
      <c r="F765" s="443">
        <v>0.25</v>
      </c>
      <c r="G765" s="443">
        <v>4.17</v>
      </c>
      <c r="H765" s="98"/>
      <c r="I765" s="458">
        <f t="shared" si="54"/>
        <v>-1.0425</v>
      </c>
      <c r="J765" s="100"/>
      <c r="K765" s="31"/>
      <c r="L765" s="28"/>
    </row>
    <row r="766" spans="3:12" ht="11.25" customHeight="1" x14ac:dyDescent="0.3">
      <c r="C766" s="29"/>
      <c r="D766" s="117" t="s">
        <v>1367</v>
      </c>
      <c r="E766" s="444">
        <v>-3</v>
      </c>
      <c r="F766" s="443">
        <v>0.25</v>
      </c>
      <c r="G766" s="443">
        <v>3.15</v>
      </c>
      <c r="H766" s="98"/>
      <c r="I766" s="458">
        <f t="shared" si="54"/>
        <v>-2.3624999999999998</v>
      </c>
      <c r="J766" s="100"/>
      <c r="K766" s="31"/>
      <c r="L766" s="28"/>
    </row>
    <row r="767" spans="3:12" ht="12" customHeight="1" x14ac:dyDescent="0.3">
      <c r="C767" s="617" t="s">
        <v>1074</v>
      </c>
      <c r="D767" s="117" t="s">
        <v>158</v>
      </c>
      <c r="E767" s="444"/>
      <c r="F767" s="443"/>
      <c r="G767" s="444"/>
      <c r="H767" s="98"/>
      <c r="I767" s="458"/>
      <c r="J767" s="100"/>
      <c r="K767" s="31"/>
      <c r="L767" s="28"/>
    </row>
    <row r="768" spans="3:12" ht="12" customHeight="1" x14ac:dyDescent="0.3">
      <c r="C768" s="10"/>
      <c r="D768" s="117" t="s">
        <v>1075</v>
      </c>
      <c r="E768" s="618">
        <v>1</v>
      </c>
      <c r="F768" s="619">
        <v>4.0999999999999996</v>
      </c>
      <c r="G768" s="618">
        <v>3.15</v>
      </c>
      <c r="H768" s="620"/>
      <c r="I768" s="458">
        <f t="shared" ref="I768:I773" si="55">PRODUCT(E768:G768)</f>
        <v>12.914999999999999</v>
      </c>
      <c r="J768" s="100"/>
      <c r="K768" s="31"/>
      <c r="L768" s="28"/>
    </row>
    <row r="769" spans="3:12" ht="12" customHeight="1" x14ac:dyDescent="0.3">
      <c r="C769" s="10"/>
      <c r="D769" s="117" t="s">
        <v>1072</v>
      </c>
      <c r="E769" s="618">
        <v>1</v>
      </c>
      <c r="F769" s="619">
        <v>4.8</v>
      </c>
      <c r="G769" s="618">
        <v>3.15</v>
      </c>
      <c r="H769" s="620"/>
      <c r="I769" s="458">
        <f t="shared" si="55"/>
        <v>15.12</v>
      </c>
      <c r="J769" s="100"/>
      <c r="K769" s="31"/>
      <c r="L769" s="28"/>
    </row>
    <row r="770" spans="3:12" ht="12" customHeight="1" x14ac:dyDescent="0.3">
      <c r="C770" s="10"/>
      <c r="D770" s="117" t="s">
        <v>1076</v>
      </c>
      <c r="E770" s="618">
        <v>-1</v>
      </c>
      <c r="F770" s="619">
        <v>4.8</v>
      </c>
      <c r="G770" s="618">
        <v>2.6</v>
      </c>
      <c r="H770" s="620"/>
      <c r="I770" s="458">
        <f t="shared" si="55"/>
        <v>-12.48</v>
      </c>
      <c r="J770" s="100"/>
      <c r="K770" s="31"/>
      <c r="L770" s="28"/>
    </row>
    <row r="771" spans="3:12" ht="12" customHeight="1" x14ac:dyDescent="0.3">
      <c r="C771" s="10"/>
      <c r="D771" s="117" t="s">
        <v>759</v>
      </c>
      <c r="E771" s="618">
        <v>-1</v>
      </c>
      <c r="F771" s="619">
        <v>0.9</v>
      </c>
      <c r="G771" s="618">
        <v>2.1</v>
      </c>
      <c r="H771" s="620"/>
      <c r="I771" s="458">
        <f t="shared" si="55"/>
        <v>-1.8900000000000001</v>
      </c>
      <c r="J771" s="100"/>
      <c r="K771" s="31"/>
      <c r="L771" s="28"/>
    </row>
    <row r="772" spans="3:12" ht="11.25" customHeight="1" x14ac:dyDescent="0.3">
      <c r="C772" s="29"/>
      <c r="D772" s="117" t="s">
        <v>1367</v>
      </c>
      <c r="E772" s="444">
        <v>-3</v>
      </c>
      <c r="F772" s="443">
        <v>0.25</v>
      </c>
      <c r="G772" s="443">
        <v>4.17</v>
      </c>
      <c r="H772" s="98"/>
      <c r="I772" s="458">
        <f t="shared" si="55"/>
        <v>-3.1274999999999999</v>
      </c>
      <c r="J772" s="100"/>
      <c r="K772" s="31"/>
      <c r="L772" s="28"/>
    </row>
    <row r="773" spans="3:12" ht="11.25" customHeight="1" x14ac:dyDescent="0.3">
      <c r="C773" s="29"/>
      <c r="D773" s="117" t="s">
        <v>1367</v>
      </c>
      <c r="E773" s="444">
        <v>-3</v>
      </c>
      <c r="F773" s="443">
        <v>0.25</v>
      </c>
      <c r="G773" s="443">
        <v>3.15</v>
      </c>
      <c r="H773" s="98"/>
      <c r="I773" s="458">
        <f t="shared" si="55"/>
        <v>-2.3624999999999998</v>
      </c>
      <c r="J773" s="100"/>
      <c r="K773" s="31"/>
      <c r="L773" s="28"/>
    </row>
    <row r="774" spans="3:12" ht="12" customHeight="1" x14ac:dyDescent="0.3">
      <c r="C774" s="617" t="s">
        <v>1077</v>
      </c>
      <c r="D774" s="117" t="s">
        <v>271</v>
      </c>
      <c r="E774" s="444"/>
      <c r="F774" s="443"/>
      <c r="G774" s="444"/>
      <c r="H774" s="98"/>
      <c r="I774" s="458"/>
      <c r="J774" s="100"/>
      <c r="K774" s="31"/>
      <c r="L774" s="28"/>
    </row>
    <row r="775" spans="3:12" ht="12" customHeight="1" x14ac:dyDescent="0.3">
      <c r="C775" s="10"/>
      <c r="D775" s="117" t="s">
        <v>1025</v>
      </c>
      <c r="E775" s="618">
        <v>1</v>
      </c>
      <c r="F775" s="619">
        <v>5.55</v>
      </c>
      <c r="G775" s="618">
        <v>3.67</v>
      </c>
      <c r="H775" s="620"/>
      <c r="I775" s="458">
        <f t="shared" ref="I775:I781" si="56">PRODUCT(E775:G775)</f>
        <v>20.368499999999997</v>
      </c>
      <c r="J775" s="100"/>
      <c r="K775" s="31"/>
      <c r="L775" s="28"/>
    </row>
    <row r="776" spans="3:12" ht="12" customHeight="1" x14ac:dyDescent="0.3">
      <c r="C776" s="10"/>
      <c r="D776" s="117" t="s">
        <v>1078</v>
      </c>
      <c r="E776" s="618">
        <v>1</v>
      </c>
      <c r="F776" s="619">
        <v>14.7</v>
      </c>
      <c r="G776" s="618">
        <v>4.17</v>
      </c>
      <c r="H776" s="620"/>
      <c r="I776" s="458">
        <f t="shared" si="56"/>
        <v>61.298999999999999</v>
      </c>
      <c r="J776" s="100"/>
      <c r="K776" s="31"/>
      <c r="L776" s="28"/>
    </row>
    <row r="777" spans="3:12" ht="12" customHeight="1" x14ac:dyDescent="0.3">
      <c r="C777" s="10"/>
      <c r="D777" s="117" t="s">
        <v>1032</v>
      </c>
      <c r="E777" s="618">
        <v>1</v>
      </c>
      <c r="F777" s="619">
        <v>6.8</v>
      </c>
      <c r="G777" s="618">
        <v>3.67</v>
      </c>
      <c r="H777" s="620"/>
      <c r="I777" s="458">
        <f t="shared" si="56"/>
        <v>24.956</v>
      </c>
      <c r="J777" s="100"/>
      <c r="K777" s="31"/>
      <c r="L777" s="28"/>
    </row>
    <row r="778" spans="3:12" ht="12" customHeight="1" x14ac:dyDescent="0.3">
      <c r="C778" s="10"/>
      <c r="D778" s="117"/>
      <c r="E778" s="618">
        <v>1</v>
      </c>
      <c r="F778" s="619">
        <v>1.65</v>
      </c>
      <c r="G778" s="618">
        <v>3.67</v>
      </c>
      <c r="H778" s="620"/>
      <c r="I778" s="458">
        <f t="shared" si="56"/>
        <v>6.0554999999999994</v>
      </c>
      <c r="J778" s="100"/>
      <c r="K778" s="31"/>
      <c r="L778" s="28"/>
    </row>
    <row r="779" spans="3:12" ht="12" customHeight="1" x14ac:dyDescent="0.3">
      <c r="C779" s="10"/>
      <c r="D779" s="117" t="s">
        <v>759</v>
      </c>
      <c r="E779" s="618">
        <v>-1</v>
      </c>
      <c r="F779" s="619">
        <v>1.2</v>
      </c>
      <c r="G779" s="618">
        <v>2.1</v>
      </c>
      <c r="H779" s="620"/>
      <c r="I779" s="458">
        <f t="shared" si="56"/>
        <v>-2.52</v>
      </c>
      <c r="J779" s="100"/>
      <c r="K779" s="31"/>
      <c r="L779" s="28"/>
    </row>
    <row r="780" spans="3:12" ht="11.25" customHeight="1" x14ac:dyDescent="0.3">
      <c r="C780" s="29"/>
      <c r="D780" s="117" t="s">
        <v>1367</v>
      </c>
      <c r="E780" s="444">
        <v>-7</v>
      </c>
      <c r="F780" s="443">
        <v>0.25</v>
      </c>
      <c r="G780" s="443">
        <v>3.67</v>
      </c>
      <c r="H780" s="98"/>
      <c r="I780" s="458">
        <f t="shared" si="56"/>
        <v>-6.4224999999999994</v>
      </c>
      <c r="J780" s="100"/>
      <c r="K780" s="31"/>
      <c r="L780" s="28"/>
    </row>
    <row r="781" spans="3:12" ht="11.25" customHeight="1" x14ac:dyDescent="0.3">
      <c r="C781" s="29"/>
      <c r="D781" s="117" t="s">
        <v>1367</v>
      </c>
      <c r="E781" s="444">
        <v>-7</v>
      </c>
      <c r="F781" s="443">
        <v>0.25</v>
      </c>
      <c r="G781" s="443">
        <v>4.17</v>
      </c>
      <c r="H781" s="98"/>
      <c r="I781" s="458">
        <f t="shared" si="56"/>
        <v>-7.2974999999999994</v>
      </c>
      <c r="J781" s="100"/>
      <c r="K781" s="31"/>
      <c r="L781" s="28"/>
    </row>
    <row r="782" spans="3:12" ht="12" customHeight="1" x14ac:dyDescent="0.3">
      <c r="C782" s="617" t="s">
        <v>1380</v>
      </c>
      <c r="D782" s="117" t="s">
        <v>273</v>
      </c>
      <c r="E782" s="444"/>
      <c r="F782" s="443"/>
      <c r="G782" s="444"/>
      <c r="H782" s="98"/>
      <c r="I782" s="458"/>
      <c r="J782" s="100"/>
      <c r="K782" s="31"/>
      <c r="L782" s="28"/>
    </row>
    <row r="783" spans="3:12" ht="12" customHeight="1" x14ac:dyDescent="0.3">
      <c r="C783" s="10"/>
      <c r="D783" s="117" t="s">
        <v>1025</v>
      </c>
      <c r="E783" s="618">
        <v>1</v>
      </c>
      <c r="F783" s="619">
        <v>5.05</v>
      </c>
      <c r="G783" s="618">
        <v>3.67</v>
      </c>
      <c r="H783" s="620"/>
      <c r="I783" s="458">
        <f t="shared" ref="I783:I790" si="57">PRODUCT(E783:G783)</f>
        <v>18.5335</v>
      </c>
      <c r="J783" s="100"/>
      <c r="K783" s="31"/>
      <c r="L783" s="28"/>
    </row>
    <row r="784" spans="3:12" ht="12" customHeight="1" x14ac:dyDescent="0.3">
      <c r="C784" s="10"/>
      <c r="D784" s="117" t="s">
        <v>1079</v>
      </c>
      <c r="E784" s="618">
        <v>1</v>
      </c>
      <c r="F784" s="619">
        <v>3.1</v>
      </c>
      <c r="G784" s="618">
        <v>3.15</v>
      </c>
      <c r="H784" s="620"/>
      <c r="I784" s="458">
        <f t="shared" si="57"/>
        <v>9.7650000000000006</v>
      </c>
      <c r="J784" s="100"/>
      <c r="K784" s="31"/>
      <c r="L784" s="28"/>
    </row>
    <row r="785" spans="3:12" ht="12" customHeight="1" x14ac:dyDescent="0.3">
      <c r="C785" s="10"/>
      <c r="D785" s="117"/>
      <c r="E785" s="618">
        <v>1</v>
      </c>
      <c r="F785" s="619">
        <v>2.5499999999999998</v>
      </c>
      <c r="G785" s="618">
        <v>4.17</v>
      </c>
      <c r="H785" s="620"/>
      <c r="I785" s="458">
        <f t="shared" si="57"/>
        <v>10.6335</v>
      </c>
      <c r="J785" s="100"/>
      <c r="K785" s="31"/>
      <c r="L785" s="28"/>
    </row>
    <row r="786" spans="3:12" ht="12" customHeight="1" x14ac:dyDescent="0.3">
      <c r="C786" s="10"/>
      <c r="D786" s="117"/>
      <c r="E786" s="618">
        <v>1</v>
      </c>
      <c r="F786" s="619">
        <v>2.85</v>
      </c>
      <c r="G786" s="618">
        <v>3.15</v>
      </c>
      <c r="H786" s="620"/>
      <c r="I786" s="458">
        <f t="shared" si="57"/>
        <v>8.9774999999999991</v>
      </c>
      <c r="J786" s="100"/>
      <c r="K786" s="31"/>
      <c r="L786" s="28"/>
    </row>
    <row r="787" spans="3:12" ht="12" customHeight="1" x14ac:dyDescent="0.3">
      <c r="C787" s="10"/>
      <c r="D787" s="117" t="s">
        <v>1080</v>
      </c>
      <c r="E787" s="618">
        <v>-1</v>
      </c>
      <c r="F787" s="619">
        <v>4</v>
      </c>
      <c r="G787" s="618">
        <v>2.6</v>
      </c>
      <c r="H787" s="620"/>
      <c r="I787" s="458">
        <f t="shared" si="57"/>
        <v>-10.4</v>
      </c>
      <c r="J787" s="100"/>
      <c r="K787" s="31"/>
      <c r="L787" s="28"/>
    </row>
    <row r="788" spans="3:12" ht="12" customHeight="1" x14ac:dyDescent="0.3">
      <c r="C788" s="10"/>
      <c r="D788" s="117" t="s">
        <v>1081</v>
      </c>
      <c r="E788" s="618">
        <v>-1</v>
      </c>
      <c r="F788" s="619">
        <v>2.5</v>
      </c>
      <c r="G788" s="618">
        <v>2.6</v>
      </c>
      <c r="H788" s="620"/>
      <c r="I788" s="458">
        <f t="shared" si="57"/>
        <v>-6.5</v>
      </c>
      <c r="J788" s="100"/>
      <c r="K788" s="31"/>
      <c r="L788" s="28"/>
    </row>
    <row r="789" spans="3:12" ht="11.25" customHeight="1" x14ac:dyDescent="0.3">
      <c r="C789" s="29"/>
      <c r="D789" s="117" t="s">
        <v>1367</v>
      </c>
      <c r="E789" s="444">
        <v>-3</v>
      </c>
      <c r="F789" s="443">
        <v>0.25</v>
      </c>
      <c r="G789" s="443">
        <v>3.67</v>
      </c>
      <c r="H789" s="98"/>
      <c r="I789" s="458">
        <f t="shared" si="57"/>
        <v>-2.7524999999999999</v>
      </c>
      <c r="J789" s="100"/>
      <c r="K789" s="31"/>
      <c r="L789" s="28"/>
    </row>
    <row r="790" spans="3:12" ht="11.25" customHeight="1" x14ac:dyDescent="0.3">
      <c r="C790" s="29"/>
      <c r="D790" s="117" t="s">
        <v>1367</v>
      </c>
      <c r="E790" s="444">
        <v>-7</v>
      </c>
      <c r="F790" s="443">
        <v>0.25</v>
      </c>
      <c r="G790" s="443">
        <v>4.17</v>
      </c>
      <c r="H790" s="98"/>
      <c r="I790" s="458">
        <f t="shared" si="57"/>
        <v>-7.2974999999999994</v>
      </c>
      <c r="J790" s="100"/>
      <c r="K790" s="31"/>
      <c r="L790" s="28"/>
    </row>
    <row r="791" spans="3:12" ht="12" customHeight="1" x14ac:dyDescent="0.3">
      <c r="C791" s="617" t="s">
        <v>1082</v>
      </c>
      <c r="D791" s="117" t="s">
        <v>1083</v>
      </c>
      <c r="E791" s="444"/>
      <c r="F791" s="443"/>
      <c r="G791" s="444"/>
      <c r="H791" s="98"/>
      <c r="I791" s="458"/>
      <c r="J791" s="100"/>
      <c r="K791" s="31"/>
      <c r="L791" s="28"/>
    </row>
    <row r="792" spans="3:12" ht="12" customHeight="1" x14ac:dyDescent="0.3">
      <c r="C792" s="10"/>
      <c r="D792" s="117" t="s">
        <v>1079</v>
      </c>
      <c r="E792" s="618">
        <v>1</v>
      </c>
      <c r="F792" s="619">
        <v>4.55</v>
      </c>
      <c r="G792" s="618">
        <v>4.17</v>
      </c>
      <c r="H792" s="620"/>
      <c r="I792" s="458">
        <f>PRODUCT(E792:G792)</f>
        <v>18.973499999999998</v>
      </c>
      <c r="J792" s="100"/>
      <c r="K792" s="31"/>
      <c r="L792" s="28"/>
    </row>
    <row r="793" spans="3:12" ht="12" customHeight="1" x14ac:dyDescent="0.3">
      <c r="C793" s="10"/>
      <c r="D793" s="117" t="s">
        <v>1040</v>
      </c>
      <c r="E793" s="618">
        <v>1</v>
      </c>
      <c r="F793" s="619">
        <v>2.35</v>
      </c>
      <c r="G793" s="618">
        <v>3.15</v>
      </c>
      <c r="H793" s="620"/>
      <c r="I793" s="458">
        <f>PRODUCT(E793:G793)</f>
        <v>7.4024999999999999</v>
      </c>
      <c r="J793" s="100"/>
      <c r="K793" s="31"/>
      <c r="L793" s="28"/>
    </row>
    <row r="794" spans="3:12" ht="12" customHeight="1" x14ac:dyDescent="0.3">
      <c r="C794" s="10"/>
      <c r="D794" s="117" t="s">
        <v>982</v>
      </c>
      <c r="E794" s="618">
        <v>-1</v>
      </c>
      <c r="F794" s="619">
        <v>2</v>
      </c>
      <c r="G794" s="618">
        <v>2.6</v>
      </c>
      <c r="H794" s="620"/>
      <c r="I794" s="458">
        <f>PRODUCT(E794:G794)</f>
        <v>-5.2</v>
      </c>
      <c r="J794" s="100"/>
      <c r="K794" s="31"/>
      <c r="L794" s="28"/>
    </row>
    <row r="795" spans="3:12" ht="11.25" customHeight="1" x14ac:dyDescent="0.3">
      <c r="C795" s="29"/>
      <c r="D795" s="117" t="s">
        <v>1367</v>
      </c>
      <c r="E795" s="444">
        <v>-2</v>
      </c>
      <c r="F795" s="443">
        <v>0.25</v>
      </c>
      <c r="G795" s="443">
        <v>3.67</v>
      </c>
      <c r="H795" s="98"/>
      <c r="I795" s="458">
        <f>PRODUCT(E795:G795)</f>
        <v>-1.835</v>
      </c>
      <c r="J795" s="100"/>
      <c r="K795" s="31"/>
      <c r="L795" s="28"/>
    </row>
    <row r="796" spans="3:12" ht="11.25" customHeight="1" x14ac:dyDescent="0.3">
      <c r="C796" s="29"/>
      <c r="D796" s="117" t="s">
        <v>1367</v>
      </c>
      <c r="E796" s="444">
        <v>-1</v>
      </c>
      <c r="F796" s="443">
        <v>0.25</v>
      </c>
      <c r="G796" s="443">
        <v>4.17</v>
      </c>
      <c r="H796" s="98"/>
      <c r="I796" s="458">
        <f>PRODUCT(E796:G796)</f>
        <v>-1.0425</v>
      </c>
      <c r="J796" s="100"/>
      <c r="K796" s="31"/>
      <c r="L796" s="28"/>
    </row>
    <row r="797" spans="3:12" ht="12" customHeight="1" x14ac:dyDescent="0.3">
      <c r="C797" s="617" t="s">
        <v>1084</v>
      </c>
      <c r="D797" s="117" t="s">
        <v>177</v>
      </c>
      <c r="E797" s="444"/>
      <c r="F797" s="443"/>
      <c r="G797" s="444"/>
      <c r="H797" s="98"/>
      <c r="I797" s="458"/>
      <c r="J797" s="100"/>
      <c r="K797" s="31"/>
      <c r="L797" s="28"/>
    </row>
    <row r="798" spans="3:12" ht="12" customHeight="1" x14ac:dyDescent="0.3">
      <c r="C798" s="10"/>
      <c r="D798" s="117" t="s">
        <v>1079</v>
      </c>
      <c r="E798" s="618">
        <v>1</v>
      </c>
      <c r="F798" s="619">
        <v>4.4000000000000004</v>
      </c>
      <c r="G798" s="618">
        <v>4.17</v>
      </c>
      <c r="H798" s="620"/>
      <c r="I798" s="458">
        <f>PRODUCT(E798:G798)</f>
        <v>18.348000000000003</v>
      </c>
      <c r="J798" s="100"/>
      <c r="K798" s="31"/>
      <c r="L798" s="28"/>
    </row>
    <row r="799" spans="3:12" ht="12" customHeight="1" x14ac:dyDescent="0.3">
      <c r="C799" s="10"/>
      <c r="D799" s="117" t="s">
        <v>759</v>
      </c>
      <c r="E799" s="618">
        <v>-1</v>
      </c>
      <c r="F799" s="619">
        <v>0.9</v>
      </c>
      <c r="G799" s="618">
        <v>2.6</v>
      </c>
      <c r="H799" s="620"/>
      <c r="I799" s="458">
        <f>PRODUCT(E799:G799)</f>
        <v>-2.3400000000000003</v>
      </c>
      <c r="J799" s="100"/>
      <c r="K799" s="31"/>
      <c r="L799" s="28"/>
    </row>
    <row r="800" spans="3:12" ht="11.25" customHeight="1" x14ac:dyDescent="0.3">
      <c r="C800" s="29"/>
      <c r="D800" s="117" t="s">
        <v>1367</v>
      </c>
      <c r="E800" s="444">
        <v>-1</v>
      </c>
      <c r="F800" s="443">
        <v>0.25</v>
      </c>
      <c r="G800" s="443">
        <v>4.17</v>
      </c>
      <c r="H800" s="98"/>
      <c r="I800" s="458">
        <f>PRODUCT(E800:G800)</f>
        <v>-1.0425</v>
      </c>
      <c r="J800" s="100"/>
      <c r="K800" s="31"/>
      <c r="L800" s="28"/>
    </row>
    <row r="801" spans="3:12" ht="11.25" customHeight="1" x14ac:dyDescent="0.3">
      <c r="C801" s="29"/>
      <c r="D801" s="117" t="s">
        <v>1367</v>
      </c>
      <c r="E801" s="444">
        <v>-1</v>
      </c>
      <c r="F801" s="443">
        <v>0.35</v>
      </c>
      <c r="G801" s="443">
        <v>4.17</v>
      </c>
      <c r="H801" s="98"/>
      <c r="I801" s="458">
        <f>PRODUCT(E801:G801)</f>
        <v>-1.4594999999999998</v>
      </c>
      <c r="J801" s="100"/>
      <c r="K801" s="31"/>
      <c r="L801" s="28"/>
    </row>
    <row r="802" spans="3:12" ht="12" customHeight="1" x14ac:dyDescent="0.3">
      <c r="C802" s="617" t="s">
        <v>1085</v>
      </c>
      <c r="D802" s="117" t="s">
        <v>1059</v>
      </c>
      <c r="E802" s="444"/>
      <c r="F802" s="443"/>
      <c r="G802" s="444"/>
      <c r="H802" s="98"/>
      <c r="I802" s="458"/>
      <c r="J802" s="100"/>
      <c r="K802" s="31"/>
      <c r="L802" s="28"/>
    </row>
    <row r="803" spans="3:12" ht="12" customHeight="1" x14ac:dyDescent="0.3">
      <c r="C803" s="10"/>
      <c r="D803" s="117" t="s">
        <v>1079</v>
      </c>
      <c r="E803" s="618">
        <v>1</v>
      </c>
      <c r="F803" s="619">
        <v>2.5499999999999998</v>
      </c>
      <c r="G803" s="618">
        <v>4.17</v>
      </c>
      <c r="H803" s="620"/>
      <c r="I803" s="458">
        <f>PRODUCT(E803:G803)</f>
        <v>10.6335</v>
      </c>
      <c r="J803" s="100"/>
      <c r="K803" s="31"/>
      <c r="L803" s="28"/>
    </row>
    <row r="804" spans="3:12" ht="12" customHeight="1" x14ac:dyDescent="0.3">
      <c r="C804" s="10"/>
      <c r="D804" s="117" t="s">
        <v>1040</v>
      </c>
      <c r="E804" s="618">
        <v>1</v>
      </c>
      <c r="F804" s="619">
        <v>2.85</v>
      </c>
      <c r="G804" s="618">
        <v>3.67</v>
      </c>
      <c r="H804" s="620"/>
      <c r="I804" s="458">
        <f>PRODUCT(E804:G804)</f>
        <v>10.4595</v>
      </c>
      <c r="J804" s="100"/>
      <c r="K804" s="31"/>
      <c r="L804" s="28"/>
    </row>
    <row r="805" spans="3:12" ht="12" customHeight="1" x14ac:dyDescent="0.3">
      <c r="C805" s="10"/>
      <c r="D805" s="117" t="s">
        <v>759</v>
      </c>
      <c r="E805" s="618">
        <v>-1</v>
      </c>
      <c r="F805" s="619">
        <v>0.9</v>
      </c>
      <c r="G805" s="618">
        <v>2.1</v>
      </c>
      <c r="H805" s="620"/>
      <c r="I805" s="458">
        <f>PRODUCT(E805:G805)</f>
        <v>-1.8900000000000001</v>
      </c>
      <c r="J805" s="100"/>
      <c r="K805" s="31"/>
      <c r="L805" s="28"/>
    </row>
    <row r="806" spans="3:12" ht="11.25" customHeight="1" x14ac:dyDescent="0.3">
      <c r="C806" s="29"/>
      <c r="D806" s="117" t="s">
        <v>1367</v>
      </c>
      <c r="E806" s="444">
        <v>-1</v>
      </c>
      <c r="F806" s="443">
        <v>0.25</v>
      </c>
      <c r="G806" s="443">
        <v>3.67</v>
      </c>
      <c r="H806" s="98"/>
      <c r="I806" s="458">
        <f>PRODUCT(E806:G806)</f>
        <v>-0.91749999999999998</v>
      </c>
      <c r="J806" s="100"/>
      <c r="K806" s="31"/>
      <c r="L806" s="28"/>
    </row>
    <row r="807" spans="3:12" ht="11.25" customHeight="1" x14ac:dyDescent="0.3">
      <c r="C807" s="29"/>
      <c r="D807" s="117" t="s">
        <v>1367</v>
      </c>
      <c r="E807" s="444">
        <v>-1</v>
      </c>
      <c r="F807" s="443">
        <v>0.25</v>
      </c>
      <c r="G807" s="443">
        <v>4.17</v>
      </c>
      <c r="H807" s="98"/>
      <c r="I807" s="458">
        <f>PRODUCT(E807:G807)</f>
        <v>-1.0425</v>
      </c>
      <c r="J807" s="100"/>
      <c r="K807" s="31"/>
      <c r="L807" s="28"/>
    </row>
    <row r="808" spans="3:12" ht="12" customHeight="1" x14ac:dyDescent="0.3">
      <c r="C808" s="617" t="s">
        <v>1086</v>
      </c>
      <c r="D808" s="117" t="s">
        <v>270</v>
      </c>
      <c r="E808" s="444"/>
      <c r="F808" s="443"/>
      <c r="G808" s="444"/>
      <c r="H808" s="98"/>
      <c r="I808" s="458"/>
      <c r="J808" s="100"/>
      <c r="K808" s="31"/>
      <c r="L808" s="28"/>
    </row>
    <row r="809" spans="3:12" ht="12" customHeight="1" x14ac:dyDescent="0.3">
      <c r="C809" s="10"/>
      <c r="D809" s="117" t="s">
        <v>1079</v>
      </c>
      <c r="E809" s="618">
        <v>1</v>
      </c>
      <c r="F809" s="619">
        <v>6.8</v>
      </c>
      <c r="G809" s="618">
        <v>3.15</v>
      </c>
      <c r="H809" s="620"/>
      <c r="I809" s="458">
        <f t="shared" ref="I809:I819" si="58">PRODUCT(E809:G809)</f>
        <v>21.419999999999998</v>
      </c>
      <c r="J809" s="100"/>
      <c r="K809" s="31"/>
      <c r="L809" s="28"/>
    </row>
    <row r="810" spans="3:12" ht="12" customHeight="1" x14ac:dyDescent="0.3">
      <c r="C810" s="10"/>
      <c r="D810" s="117"/>
      <c r="E810" s="618">
        <v>1</v>
      </c>
      <c r="F810" s="619">
        <v>1.75</v>
      </c>
      <c r="G810" s="618">
        <v>4.17</v>
      </c>
      <c r="H810" s="620"/>
      <c r="I810" s="458">
        <f t="shared" si="58"/>
        <v>7.2974999999999994</v>
      </c>
      <c r="J810" s="100"/>
      <c r="K810" s="31"/>
      <c r="L810" s="28"/>
    </row>
    <row r="811" spans="3:12" ht="12" customHeight="1" x14ac:dyDescent="0.3">
      <c r="C811" s="10"/>
      <c r="D811" s="117" t="s">
        <v>1087</v>
      </c>
      <c r="E811" s="618">
        <v>1</v>
      </c>
      <c r="F811" s="619">
        <v>5.7</v>
      </c>
      <c r="G811" s="618">
        <v>3.67</v>
      </c>
      <c r="H811" s="620"/>
      <c r="I811" s="458">
        <f t="shared" si="58"/>
        <v>20.919</v>
      </c>
      <c r="J811" s="100"/>
      <c r="K811" s="31"/>
      <c r="L811" s="28"/>
    </row>
    <row r="812" spans="3:12" ht="12" customHeight="1" x14ac:dyDescent="0.3">
      <c r="C812" s="10"/>
      <c r="D812" s="117" t="s">
        <v>1078</v>
      </c>
      <c r="E812" s="618">
        <v>1</v>
      </c>
      <c r="F812" s="619">
        <v>5.55</v>
      </c>
      <c r="G812" s="618">
        <v>4.17</v>
      </c>
      <c r="H812" s="620"/>
      <c r="I812" s="458">
        <f t="shared" si="58"/>
        <v>23.1435</v>
      </c>
      <c r="J812" s="100"/>
      <c r="K812" s="31"/>
      <c r="L812" s="28"/>
    </row>
    <row r="813" spans="3:12" ht="12" customHeight="1" x14ac:dyDescent="0.3">
      <c r="C813" s="10"/>
      <c r="D813" s="117" t="s">
        <v>759</v>
      </c>
      <c r="E813" s="618">
        <v>-1</v>
      </c>
      <c r="F813" s="619">
        <v>1.2</v>
      </c>
      <c r="G813" s="618">
        <v>2.6</v>
      </c>
      <c r="H813" s="620"/>
      <c r="I813" s="458">
        <f t="shared" si="58"/>
        <v>-3.12</v>
      </c>
      <c r="J813" s="100"/>
      <c r="K813" s="31"/>
      <c r="L813" s="28"/>
    </row>
    <row r="814" spans="3:12" ht="12" customHeight="1" x14ac:dyDescent="0.3">
      <c r="C814" s="10"/>
      <c r="D814" s="117" t="s">
        <v>917</v>
      </c>
      <c r="E814" s="618">
        <v>-1</v>
      </c>
      <c r="F814" s="619">
        <v>1.2</v>
      </c>
      <c r="G814" s="618">
        <v>2.6</v>
      </c>
      <c r="H814" s="620"/>
      <c r="I814" s="458">
        <f t="shared" si="58"/>
        <v>-3.12</v>
      </c>
      <c r="J814" s="100"/>
      <c r="K814" s="31"/>
      <c r="L814" s="28"/>
    </row>
    <row r="815" spans="3:12" ht="12" customHeight="1" x14ac:dyDescent="0.3">
      <c r="C815" s="10"/>
      <c r="D815" s="117" t="s">
        <v>1073</v>
      </c>
      <c r="E815" s="618">
        <v>-1</v>
      </c>
      <c r="F815" s="619">
        <v>2.4</v>
      </c>
      <c r="G815" s="618">
        <v>2.6</v>
      </c>
      <c r="H815" s="620"/>
      <c r="I815" s="458">
        <f t="shared" si="58"/>
        <v>-6.24</v>
      </c>
      <c r="J815" s="100"/>
      <c r="K815" s="31"/>
      <c r="L815" s="28"/>
    </row>
    <row r="816" spans="3:12" ht="11.25" customHeight="1" x14ac:dyDescent="0.3">
      <c r="C816" s="29"/>
      <c r="D816" s="117" t="s">
        <v>1367</v>
      </c>
      <c r="E816" s="444">
        <v>-4</v>
      </c>
      <c r="F816" s="443">
        <v>0.25</v>
      </c>
      <c r="G816" s="443">
        <v>3.67</v>
      </c>
      <c r="H816" s="98"/>
      <c r="I816" s="458">
        <f t="shared" si="58"/>
        <v>-3.67</v>
      </c>
      <c r="J816" s="100"/>
      <c r="K816" s="31"/>
      <c r="L816" s="28"/>
    </row>
    <row r="817" spans="3:12" ht="11.25" customHeight="1" x14ac:dyDescent="0.3">
      <c r="C817" s="29"/>
      <c r="D817" s="117" t="s">
        <v>1367</v>
      </c>
      <c r="E817" s="444">
        <v>-3</v>
      </c>
      <c r="F817" s="443">
        <v>0.25</v>
      </c>
      <c r="G817" s="443">
        <v>4.17</v>
      </c>
      <c r="H817" s="98"/>
      <c r="I817" s="458">
        <f t="shared" si="58"/>
        <v>-3.1274999999999999</v>
      </c>
      <c r="J817" s="100"/>
      <c r="K817" s="31"/>
      <c r="L817" s="28"/>
    </row>
    <row r="818" spans="3:12" ht="11.25" customHeight="1" x14ac:dyDescent="0.3">
      <c r="C818" s="29"/>
      <c r="D818" s="117" t="s">
        <v>1367</v>
      </c>
      <c r="E818" s="444">
        <v>-1</v>
      </c>
      <c r="F818" s="443">
        <v>0.25</v>
      </c>
      <c r="G818" s="443">
        <v>3.15</v>
      </c>
      <c r="H818" s="98"/>
      <c r="I818" s="458">
        <f t="shared" si="58"/>
        <v>-0.78749999999999998</v>
      </c>
      <c r="J818" s="100"/>
      <c r="K818" s="31"/>
      <c r="L818" s="28"/>
    </row>
    <row r="819" spans="3:12" ht="11.25" customHeight="1" x14ac:dyDescent="0.3">
      <c r="C819" s="29"/>
      <c r="D819" s="117" t="s">
        <v>1367</v>
      </c>
      <c r="E819" s="444">
        <v>-1</v>
      </c>
      <c r="F819" s="443">
        <v>0.35</v>
      </c>
      <c r="G819" s="443">
        <v>4.17</v>
      </c>
      <c r="H819" s="98"/>
      <c r="I819" s="458">
        <f t="shared" si="58"/>
        <v>-1.4594999999999998</v>
      </c>
      <c r="J819" s="100"/>
      <c r="K819" s="31"/>
      <c r="L819" s="28"/>
    </row>
    <row r="820" spans="3:12" ht="12" customHeight="1" x14ac:dyDescent="0.3">
      <c r="C820" s="617" t="s">
        <v>1088</v>
      </c>
      <c r="D820" s="117" t="s">
        <v>1089</v>
      </c>
      <c r="E820" s="444"/>
      <c r="F820" s="443"/>
      <c r="G820" s="444"/>
      <c r="H820" s="98"/>
      <c r="I820" s="458"/>
      <c r="J820" s="100"/>
      <c r="K820" s="31"/>
      <c r="L820" s="28"/>
    </row>
    <row r="821" spans="3:12" ht="12" customHeight="1" x14ac:dyDescent="0.3">
      <c r="C821" s="10"/>
      <c r="D821" s="117" t="s">
        <v>1079</v>
      </c>
      <c r="E821" s="618">
        <v>1</v>
      </c>
      <c r="F821" s="619">
        <v>9.15</v>
      </c>
      <c r="G821" s="618">
        <v>3.15</v>
      </c>
      <c r="H821" s="620"/>
      <c r="I821" s="458">
        <f t="shared" ref="I821:I826" si="59">PRODUCT(E821:G821)</f>
        <v>28.822500000000002</v>
      </c>
      <c r="J821" s="100"/>
      <c r="K821" s="31"/>
      <c r="L821" s="28"/>
    </row>
    <row r="822" spans="3:12" ht="12" customHeight="1" x14ac:dyDescent="0.3">
      <c r="C822" s="10"/>
      <c r="D822" s="117"/>
      <c r="E822" s="618">
        <v>1</v>
      </c>
      <c r="F822" s="619">
        <v>1.1499999999999999</v>
      </c>
      <c r="G822" s="618">
        <v>4.17</v>
      </c>
      <c r="H822" s="620"/>
      <c r="I822" s="458">
        <f t="shared" si="59"/>
        <v>4.7954999999999997</v>
      </c>
      <c r="J822" s="100"/>
      <c r="K822" s="31"/>
      <c r="L822" s="28"/>
    </row>
    <row r="823" spans="3:12" ht="12" customHeight="1" x14ac:dyDescent="0.3">
      <c r="C823" s="10"/>
      <c r="D823" s="117"/>
      <c r="E823" s="618">
        <v>1</v>
      </c>
      <c r="F823" s="619">
        <v>0.85</v>
      </c>
      <c r="G823" s="618">
        <v>4.17</v>
      </c>
      <c r="H823" s="620"/>
      <c r="I823" s="458">
        <f t="shared" si="59"/>
        <v>3.5444999999999998</v>
      </c>
      <c r="J823" s="100"/>
      <c r="K823" s="31"/>
      <c r="L823" s="28"/>
    </row>
    <row r="824" spans="3:12" ht="12" customHeight="1" x14ac:dyDescent="0.3">
      <c r="C824" s="10"/>
      <c r="D824" s="117" t="s">
        <v>1087</v>
      </c>
      <c r="E824" s="618">
        <v>1</v>
      </c>
      <c r="F824" s="619">
        <v>3.75</v>
      </c>
      <c r="G824" s="618">
        <v>3.15</v>
      </c>
      <c r="H824" s="620"/>
      <c r="I824" s="458">
        <f t="shared" si="59"/>
        <v>11.8125</v>
      </c>
      <c r="J824" s="100"/>
      <c r="K824" s="31"/>
      <c r="L824" s="28"/>
    </row>
    <row r="825" spans="3:12" ht="12" customHeight="1" x14ac:dyDescent="0.3">
      <c r="C825" s="10"/>
      <c r="D825" s="117" t="s">
        <v>759</v>
      </c>
      <c r="E825" s="618">
        <v>-1</v>
      </c>
      <c r="F825" s="619">
        <v>1.2</v>
      </c>
      <c r="G825" s="618">
        <v>2.6</v>
      </c>
      <c r="H825" s="620"/>
      <c r="I825" s="458">
        <f t="shared" si="59"/>
        <v>-3.12</v>
      </c>
      <c r="J825" s="100"/>
      <c r="K825" s="31"/>
      <c r="L825" s="28"/>
    </row>
    <row r="826" spans="3:12" ht="12" customHeight="1" x14ac:dyDescent="0.3">
      <c r="C826" s="10"/>
      <c r="D826" s="117" t="s">
        <v>1090</v>
      </c>
      <c r="E826" s="618">
        <v>-1</v>
      </c>
      <c r="F826" s="619">
        <v>3.2</v>
      </c>
      <c r="G826" s="618">
        <v>2.6</v>
      </c>
      <c r="H826" s="620"/>
      <c r="I826" s="458">
        <f t="shared" si="59"/>
        <v>-8.32</v>
      </c>
      <c r="J826" s="100"/>
      <c r="K826" s="31"/>
      <c r="L826" s="28"/>
    </row>
    <row r="827" spans="3:12" ht="12" customHeight="1" x14ac:dyDescent="0.3">
      <c r="C827" s="10"/>
      <c r="D827" s="117" t="s">
        <v>1091</v>
      </c>
      <c r="E827" s="444"/>
      <c r="F827" s="443"/>
      <c r="G827" s="444"/>
      <c r="H827" s="98"/>
      <c r="I827" s="458"/>
      <c r="J827" s="100"/>
      <c r="K827" s="31"/>
      <c r="L827" s="28"/>
    </row>
    <row r="828" spans="3:12" ht="12" customHeight="1" x14ac:dyDescent="0.3">
      <c r="C828" s="10"/>
      <c r="D828" s="117" t="s">
        <v>1087</v>
      </c>
      <c r="E828" s="618">
        <v>1</v>
      </c>
      <c r="F828" s="619">
        <v>1.6</v>
      </c>
      <c r="G828" s="618">
        <v>3.15</v>
      </c>
      <c r="H828" s="620"/>
      <c r="I828" s="458">
        <f t="shared" ref="I828:I833" si="60">PRODUCT(E828:G828)</f>
        <v>5.04</v>
      </c>
      <c r="J828" s="100"/>
      <c r="K828" s="31"/>
      <c r="L828" s="28"/>
    </row>
    <row r="829" spans="3:12" ht="12" customHeight="1" x14ac:dyDescent="0.3">
      <c r="C829" s="10"/>
      <c r="D829" s="117" t="s">
        <v>759</v>
      </c>
      <c r="E829" s="618">
        <v>-1</v>
      </c>
      <c r="F829" s="619">
        <v>0.9</v>
      </c>
      <c r="G829" s="618">
        <v>2</v>
      </c>
      <c r="H829" s="620"/>
      <c r="I829" s="458">
        <f t="shared" si="60"/>
        <v>-1.8</v>
      </c>
      <c r="J829" s="100"/>
      <c r="K829" s="31"/>
      <c r="L829" s="28"/>
    </row>
    <row r="830" spans="3:12" ht="11.25" customHeight="1" x14ac:dyDescent="0.3">
      <c r="C830" s="29"/>
      <c r="D830" s="117" t="s">
        <v>1367</v>
      </c>
      <c r="E830" s="444">
        <v>-3</v>
      </c>
      <c r="F830" s="443">
        <v>0.25</v>
      </c>
      <c r="G830" s="443">
        <v>3.15</v>
      </c>
      <c r="H830" s="98"/>
      <c r="I830" s="458">
        <f t="shared" si="60"/>
        <v>-2.3624999999999998</v>
      </c>
      <c r="J830" s="100"/>
      <c r="K830" s="31"/>
      <c r="L830" s="28"/>
    </row>
    <row r="831" spans="3:12" ht="11.25" customHeight="1" x14ac:dyDescent="0.3">
      <c r="C831" s="29"/>
      <c r="D831" s="117" t="s">
        <v>1367</v>
      </c>
      <c r="E831" s="444">
        <v>-2</v>
      </c>
      <c r="F831" s="443">
        <v>0.25</v>
      </c>
      <c r="G831" s="443">
        <v>4.17</v>
      </c>
      <c r="H831" s="98"/>
      <c r="I831" s="458">
        <f t="shared" si="60"/>
        <v>-2.085</v>
      </c>
      <c r="J831" s="100"/>
      <c r="K831" s="31"/>
      <c r="L831" s="28"/>
    </row>
    <row r="832" spans="3:12" ht="11.25" customHeight="1" x14ac:dyDescent="0.3">
      <c r="C832" s="29"/>
      <c r="D832" s="117" t="s">
        <v>1367</v>
      </c>
      <c r="E832" s="444">
        <v>-1</v>
      </c>
      <c r="F832" s="443">
        <v>0.25</v>
      </c>
      <c r="G832" s="443">
        <v>3.15</v>
      </c>
      <c r="H832" s="98"/>
      <c r="I832" s="458">
        <f t="shared" si="60"/>
        <v>-0.78749999999999998</v>
      </c>
      <c r="J832" s="100"/>
      <c r="K832" s="31"/>
      <c r="L832" s="28"/>
    </row>
    <row r="833" spans="3:12" ht="11.25" customHeight="1" x14ac:dyDescent="0.3">
      <c r="C833" s="29"/>
      <c r="D833" s="117" t="s">
        <v>1367</v>
      </c>
      <c r="E833" s="444">
        <v>-1</v>
      </c>
      <c r="F833" s="443">
        <v>0.35</v>
      </c>
      <c r="G833" s="443">
        <v>4.17</v>
      </c>
      <c r="H833" s="98"/>
      <c r="I833" s="458">
        <f t="shared" si="60"/>
        <v>-1.4594999999999998</v>
      </c>
      <c r="J833" s="100"/>
      <c r="K833" s="31"/>
      <c r="L833" s="28"/>
    </row>
    <row r="834" spans="3:12" ht="12" customHeight="1" x14ac:dyDescent="0.3">
      <c r="C834" s="617" t="s">
        <v>1092</v>
      </c>
      <c r="D834" s="117" t="s">
        <v>1093</v>
      </c>
      <c r="E834" s="444"/>
      <c r="F834" s="443"/>
      <c r="G834" s="444"/>
      <c r="H834" s="98"/>
      <c r="I834" s="458"/>
      <c r="J834" s="100"/>
      <c r="K834" s="31"/>
      <c r="L834" s="28"/>
    </row>
    <row r="835" spans="3:12" ht="12" customHeight="1" x14ac:dyDescent="0.3">
      <c r="C835" s="10"/>
      <c r="D835" s="117" t="s">
        <v>1025</v>
      </c>
      <c r="E835" s="618">
        <v>1</v>
      </c>
      <c r="F835" s="619">
        <v>2.6</v>
      </c>
      <c r="G835" s="618">
        <v>3.67</v>
      </c>
      <c r="H835" s="620"/>
      <c r="I835" s="458">
        <f>PRODUCT(E835:G835)</f>
        <v>9.5419999999999998</v>
      </c>
      <c r="J835" s="100"/>
      <c r="K835" s="31"/>
      <c r="L835" s="28"/>
    </row>
    <row r="836" spans="3:12" ht="12" customHeight="1" x14ac:dyDescent="0.3">
      <c r="C836" s="10"/>
      <c r="D836" s="117"/>
      <c r="E836" s="618">
        <v>1</v>
      </c>
      <c r="F836" s="619">
        <v>0.95</v>
      </c>
      <c r="G836" s="618">
        <v>3.67</v>
      </c>
      <c r="H836" s="620"/>
      <c r="I836" s="458">
        <f>PRODUCT(E836:G836)</f>
        <v>3.4864999999999999</v>
      </c>
      <c r="J836" s="100"/>
      <c r="K836" s="31"/>
      <c r="L836" s="28"/>
    </row>
    <row r="837" spans="3:12" ht="12" customHeight="1" x14ac:dyDescent="0.3">
      <c r="C837" s="10"/>
      <c r="D837" s="117" t="s">
        <v>1094</v>
      </c>
      <c r="E837" s="618">
        <v>1</v>
      </c>
      <c r="F837" s="619">
        <v>3.35</v>
      </c>
      <c r="G837" s="618">
        <v>4.17</v>
      </c>
      <c r="H837" s="620"/>
      <c r="I837" s="458">
        <f>PRODUCT(E837:G837)</f>
        <v>13.9695</v>
      </c>
      <c r="J837" s="100"/>
      <c r="K837" s="31"/>
      <c r="L837" s="28"/>
    </row>
    <row r="838" spans="3:12" ht="12" customHeight="1" x14ac:dyDescent="0.3">
      <c r="C838" s="10"/>
      <c r="D838" s="117" t="s">
        <v>1056</v>
      </c>
      <c r="E838" s="618">
        <v>1</v>
      </c>
      <c r="F838" s="619">
        <v>4</v>
      </c>
      <c r="G838" s="618">
        <v>3.15</v>
      </c>
      <c r="H838" s="620"/>
      <c r="I838" s="458">
        <f>PRODUCT(E838:G838)</f>
        <v>12.6</v>
      </c>
      <c r="J838" s="100"/>
      <c r="K838" s="31"/>
      <c r="L838" s="28"/>
    </row>
    <row r="839" spans="3:12" ht="12" customHeight="1" x14ac:dyDescent="0.3">
      <c r="C839" s="10"/>
      <c r="D839" s="117" t="s">
        <v>928</v>
      </c>
      <c r="E839" s="618">
        <v>1</v>
      </c>
      <c r="F839" s="619">
        <v>1.8</v>
      </c>
      <c r="G839" s="618">
        <v>4.17</v>
      </c>
      <c r="H839" s="620"/>
      <c r="I839" s="458">
        <f>PRODUCT(E839:G839)</f>
        <v>7.5060000000000002</v>
      </c>
      <c r="J839" s="100"/>
      <c r="K839" s="31"/>
      <c r="L839" s="28"/>
    </row>
    <row r="840" spans="3:12" ht="12" customHeight="1" x14ac:dyDescent="0.3">
      <c r="C840" s="10"/>
      <c r="D840" s="117" t="s">
        <v>1095</v>
      </c>
      <c r="E840" s="444"/>
      <c r="F840" s="443"/>
      <c r="G840" s="444"/>
      <c r="H840" s="98"/>
      <c r="I840" s="458"/>
      <c r="J840" s="100"/>
      <c r="K840" s="31"/>
      <c r="L840" s="28"/>
    </row>
    <row r="841" spans="3:12" s="525" customFormat="1" ht="12" customHeight="1" x14ac:dyDescent="0.3">
      <c r="C841" s="520"/>
      <c r="D841" s="117" t="s">
        <v>1056</v>
      </c>
      <c r="E841" s="618">
        <v>1</v>
      </c>
      <c r="F841" s="619">
        <v>0.75</v>
      </c>
      <c r="G841" s="618">
        <v>2.1</v>
      </c>
      <c r="H841" s="620"/>
      <c r="I841" s="458">
        <f t="shared" ref="I841:I847" si="61">PRODUCT(E841:G841)</f>
        <v>1.5750000000000002</v>
      </c>
      <c r="J841" s="522"/>
      <c r="K841" s="523"/>
      <c r="L841" s="524"/>
    </row>
    <row r="842" spans="3:12" ht="12" customHeight="1" x14ac:dyDescent="0.3">
      <c r="C842" s="10"/>
      <c r="D842" s="519"/>
      <c r="E842" s="618">
        <v>2</v>
      </c>
      <c r="F842" s="619">
        <v>0.45</v>
      </c>
      <c r="G842" s="618">
        <v>2.1</v>
      </c>
      <c r="H842" s="620"/>
      <c r="I842" s="458">
        <f t="shared" si="61"/>
        <v>1.8900000000000001</v>
      </c>
      <c r="J842" s="100"/>
      <c r="K842" s="31"/>
      <c r="L842" s="28"/>
    </row>
    <row r="843" spans="3:12" ht="12" customHeight="1" x14ac:dyDescent="0.3">
      <c r="C843" s="10"/>
      <c r="D843" s="117" t="s">
        <v>759</v>
      </c>
      <c r="E843" s="618">
        <v>-1</v>
      </c>
      <c r="F843" s="619">
        <v>0.9</v>
      </c>
      <c r="G843" s="618">
        <v>2.6</v>
      </c>
      <c r="H843" s="620"/>
      <c r="I843" s="458">
        <f t="shared" si="61"/>
        <v>-2.3400000000000003</v>
      </c>
      <c r="J843" s="100"/>
      <c r="K843" s="31"/>
      <c r="L843" s="28"/>
    </row>
    <row r="844" spans="3:12" ht="11.25" customHeight="1" x14ac:dyDescent="0.3">
      <c r="C844" s="29"/>
      <c r="D844" s="117" t="s">
        <v>1367</v>
      </c>
      <c r="E844" s="444">
        <v>-3</v>
      </c>
      <c r="F844" s="443">
        <v>0.25</v>
      </c>
      <c r="G844" s="443">
        <v>3.67</v>
      </c>
      <c r="H844" s="98"/>
      <c r="I844" s="458">
        <f t="shared" si="61"/>
        <v>-2.7524999999999999</v>
      </c>
      <c r="J844" s="100"/>
      <c r="K844" s="31"/>
      <c r="L844" s="28"/>
    </row>
    <row r="845" spans="3:12" ht="11.25" customHeight="1" x14ac:dyDescent="0.3">
      <c r="C845" s="29"/>
      <c r="D845" s="117" t="s">
        <v>1367</v>
      </c>
      <c r="E845" s="444">
        <v>-1</v>
      </c>
      <c r="F845" s="443">
        <v>0.65</v>
      </c>
      <c r="G845" s="443">
        <v>4.17</v>
      </c>
      <c r="H845" s="98"/>
      <c r="I845" s="458">
        <f t="shared" si="61"/>
        <v>-2.7105000000000001</v>
      </c>
      <c r="J845" s="100"/>
      <c r="K845" s="31"/>
      <c r="L845" s="28"/>
    </row>
    <row r="846" spans="3:12" ht="11.25" customHeight="1" x14ac:dyDescent="0.3">
      <c r="C846" s="29"/>
      <c r="D846" s="117" t="s">
        <v>1367</v>
      </c>
      <c r="E846" s="444">
        <v>-1</v>
      </c>
      <c r="F846" s="443">
        <v>0.35</v>
      </c>
      <c r="G846" s="443">
        <v>4.17</v>
      </c>
      <c r="H846" s="98"/>
      <c r="I846" s="458">
        <f t="shared" si="61"/>
        <v>-1.4594999999999998</v>
      </c>
      <c r="J846" s="100"/>
      <c r="K846" s="31"/>
      <c r="L846" s="28"/>
    </row>
    <row r="847" spans="3:12" ht="11.25" customHeight="1" x14ac:dyDescent="0.3">
      <c r="C847" s="29"/>
      <c r="D847" s="117" t="s">
        <v>1367</v>
      </c>
      <c r="E847" s="444">
        <v>-1</v>
      </c>
      <c r="F847" s="443">
        <v>0.25</v>
      </c>
      <c r="G847" s="443">
        <v>4.17</v>
      </c>
      <c r="H847" s="98"/>
      <c r="I847" s="458">
        <f t="shared" si="61"/>
        <v>-1.0425</v>
      </c>
      <c r="J847" s="100"/>
      <c r="K847" s="31"/>
      <c r="L847" s="28"/>
    </row>
    <row r="848" spans="3:12" ht="12" customHeight="1" x14ac:dyDescent="0.3">
      <c r="C848" s="617" t="s">
        <v>1096</v>
      </c>
      <c r="D848" s="117" t="s">
        <v>1097</v>
      </c>
      <c r="E848" s="444"/>
      <c r="F848" s="443"/>
      <c r="G848" s="444"/>
      <c r="H848" s="98"/>
      <c r="I848" s="458"/>
      <c r="J848" s="100"/>
      <c r="K848" s="31"/>
      <c r="L848" s="28"/>
    </row>
    <row r="849" spans="3:12" ht="12" customHeight="1" x14ac:dyDescent="0.3">
      <c r="C849" s="10"/>
      <c r="D849" s="117" t="s">
        <v>1056</v>
      </c>
      <c r="E849" s="618">
        <v>1</v>
      </c>
      <c r="F849" s="619">
        <v>8.5500000000000007</v>
      </c>
      <c r="G849" s="618">
        <v>4.17</v>
      </c>
      <c r="H849" s="620"/>
      <c r="I849" s="458">
        <f>PRODUCT(E849:G849)</f>
        <v>35.653500000000001</v>
      </c>
      <c r="J849" s="100"/>
      <c r="K849" s="31"/>
      <c r="L849" s="28"/>
    </row>
    <row r="850" spans="3:12" ht="12" customHeight="1" x14ac:dyDescent="0.3">
      <c r="C850" s="10"/>
      <c r="D850" s="117" t="s">
        <v>1095</v>
      </c>
      <c r="E850" s="444"/>
      <c r="F850" s="443"/>
      <c r="G850" s="444"/>
      <c r="H850" s="98"/>
      <c r="I850" s="458"/>
      <c r="J850" s="100"/>
      <c r="K850" s="31"/>
      <c r="L850" s="28"/>
    </row>
    <row r="851" spans="3:12" ht="12" customHeight="1" x14ac:dyDescent="0.3">
      <c r="C851" s="10"/>
      <c r="D851" s="117" t="s">
        <v>1056</v>
      </c>
      <c r="E851" s="618">
        <v>1</v>
      </c>
      <c r="F851" s="619">
        <v>1.35</v>
      </c>
      <c r="G851" s="618">
        <v>2.1</v>
      </c>
      <c r="H851" s="620"/>
      <c r="I851" s="458">
        <f>PRODUCT(E851:G851)</f>
        <v>2.8350000000000004</v>
      </c>
      <c r="J851" s="100"/>
      <c r="K851" s="31"/>
      <c r="L851" s="28"/>
    </row>
    <row r="852" spans="3:12" ht="12" customHeight="1" x14ac:dyDescent="0.3">
      <c r="C852" s="10"/>
      <c r="D852" s="117"/>
      <c r="E852" s="618">
        <v>1</v>
      </c>
      <c r="F852" s="619">
        <v>0.4</v>
      </c>
      <c r="G852" s="618">
        <v>2.1</v>
      </c>
      <c r="H852" s="620"/>
      <c r="I852" s="458">
        <f>PRODUCT(E852:G852)</f>
        <v>0.84000000000000008</v>
      </c>
      <c r="J852" s="100"/>
      <c r="K852" s="31"/>
      <c r="L852" s="28"/>
    </row>
    <row r="853" spans="3:12" ht="12" customHeight="1" x14ac:dyDescent="0.3">
      <c r="C853" s="10"/>
      <c r="D853" s="117" t="s">
        <v>759</v>
      </c>
      <c r="E853" s="618">
        <v>-1</v>
      </c>
      <c r="F853" s="619">
        <v>0.9</v>
      </c>
      <c r="G853" s="618">
        <v>2.6</v>
      </c>
      <c r="H853" s="620"/>
      <c r="I853" s="458">
        <f>PRODUCT(E853:G853)</f>
        <v>-2.3400000000000003</v>
      </c>
      <c r="J853" s="100"/>
      <c r="K853" s="31"/>
      <c r="L853" s="28"/>
    </row>
    <row r="854" spans="3:12" ht="11.25" customHeight="1" x14ac:dyDescent="0.3">
      <c r="C854" s="29"/>
      <c r="D854" s="117" t="s">
        <v>1367</v>
      </c>
      <c r="E854" s="444">
        <v>-3</v>
      </c>
      <c r="F854" s="443">
        <v>0.25</v>
      </c>
      <c r="G854" s="443">
        <v>4.17</v>
      </c>
      <c r="H854" s="98"/>
      <c r="I854" s="458">
        <f>PRODUCT(E854:G854)</f>
        <v>-3.1274999999999999</v>
      </c>
      <c r="J854" s="100"/>
      <c r="K854" s="31"/>
      <c r="L854" s="28"/>
    </row>
    <row r="855" spans="3:12" ht="12" customHeight="1" x14ac:dyDescent="0.3">
      <c r="C855" s="617" t="s">
        <v>1098</v>
      </c>
      <c r="D855" s="117" t="s">
        <v>565</v>
      </c>
      <c r="E855" s="444"/>
      <c r="F855" s="443"/>
      <c r="G855" s="444"/>
      <c r="H855" s="98"/>
      <c r="I855" s="458"/>
      <c r="J855" s="100"/>
      <c r="K855" s="31"/>
      <c r="L855" s="28"/>
    </row>
    <row r="856" spans="3:12" ht="12" customHeight="1" x14ac:dyDescent="0.3">
      <c r="C856" s="10"/>
      <c r="D856" s="117" t="s">
        <v>928</v>
      </c>
      <c r="E856" s="618">
        <v>1</v>
      </c>
      <c r="F856" s="619">
        <v>2.8</v>
      </c>
      <c r="G856" s="618">
        <v>3.15</v>
      </c>
      <c r="H856" s="620"/>
      <c r="I856" s="458">
        <f t="shared" ref="I856:I862" si="62">PRODUCT(E856:G856)</f>
        <v>8.8199999999999985</v>
      </c>
      <c r="J856" s="100"/>
      <c r="K856" s="31"/>
      <c r="L856" s="28"/>
    </row>
    <row r="857" spans="3:12" ht="12" customHeight="1" x14ac:dyDescent="0.3">
      <c r="C857" s="10"/>
      <c r="D857" s="117"/>
      <c r="E857" s="618">
        <v>1</v>
      </c>
      <c r="F857" s="619">
        <v>4.0999999999999996</v>
      </c>
      <c r="G857" s="618">
        <v>3.15</v>
      </c>
      <c r="H857" s="620"/>
      <c r="I857" s="458">
        <f t="shared" si="62"/>
        <v>12.914999999999999</v>
      </c>
      <c r="J857" s="100"/>
      <c r="K857" s="31"/>
      <c r="L857" s="28"/>
    </row>
    <row r="858" spans="3:12" ht="12" customHeight="1" x14ac:dyDescent="0.3">
      <c r="C858" s="10"/>
      <c r="D858" s="117" t="s">
        <v>1094</v>
      </c>
      <c r="E858" s="618">
        <v>1</v>
      </c>
      <c r="F858" s="619">
        <v>11.85</v>
      </c>
      <c r="G858" s="618">
        <v>4.17</v>
      </c>
      <c r="H858" s="620"/>
      <c r="I858" s="458">
        <f t="shared" si="62"/>
        <v>49.414499999999997</v>
      </c>
      <c r="J858" s="100"/>
      <c r="K858" s="31"/>
      <c r="L858" s="28"/>
    </row>
    <row r="859" spans="3:12" ht="12" customHeight="1" x14ac:dyDescent="0.3">
      <c r="C859" s="10"/>
      <c r="D859" s="117" t="s">
        <v>759</v>
      </c>
      <c r="E859" s="618">
        <v>-1</v>
      </c>
      <c r="F859" s="619">
        <v>1.2</v>
      </c>
      <c r="G859" s="618">
        <v>2.6</v>
      </c>
      <c r="H859" s="620"/>
      <c r="I859" s="458">
        <f t="shared" si="62"/>
        <v>-3.12</v>
      </c>
      <c r="J859" s="100"/>
      <c r="K859" s="31"/>
      <c r="L859" s="28"/>
    </row>
    <row r="860" spans="3:12" ht="11.25" customHeight="1" x14ac:dyDescent="0.3">
      <c r="C860" s="29"/>
      <c r="D860" s="117" t="s">
        <v>1367</v>
      </c>
      <c r="E860" s="444">
        <v>-3</v>
      </c>
      <c r="F860" s="443">
        <v>0.25</v>
      </c>
      <c r="G860" s="443">
        <v>3.15</v>
      </c>
      <c r="H860" s="98"/>
      <c r="I860" s="458">
        <f t="shared" si="62"/>
        <v>-2.3624999999999998</v>
      </c>
      <c r="J860" s="100"/>
      <c r="K860" s="31"/>
      <c r="L860" s="28"/>
    </row>
    <row r="861" spans="3:12" ht="11.25" customHeight="1" x14ac:dyDescent="0.3">
      <c r="C861" s="29"/>
      <c r="D861" s="117" t="s">
        <v>1367</v>
      </c>
      <c r="E861" s="444">
        <v>-6</v>
      </c>
      <c r="F861" s="443">
        <v>0.25</v>
      </c>
      <c r="G861" s="443">
        <v>4.17</v>
      </c>
      <c r="H861" s="98"/>
      <c r="I861" s="458">
        <f t="shared" si="62"/>
        <v>-6.2549999999999999</v>
      </c>
      <c r="J861" s="100"/>
      <c r="K861" s="31"/>
      <c r="L861" s="28"/>
    </row>
    <row r="862" spans="3:12" ht="11.25" customHeight="1" x14ac:dyDescent="0.3">
      <c r="C862" s="29"/>
      <c r="D862" s="117" t="s">
        <v>1367</v>
      </c>
      <c r="E862" s="444">
        <v>-1</v>
      </c>
      <c r="F862" s="443">
        <v>0.1</v>
      </c>
      <c r="G862" s="443">
        <v>3.15</v>
      </c>
      <c r="H862" s="98"/>
      <c r="I862" s="458">
        <f t="shared" si="62"/>
        <v>-0.315</v>
      </c>
      <c r="J862" s="100"/>
      <c r="K862" s="31"/>
      <c r="L862" s="28"/>
    </row>
    <row r="863" spans="3:12" ht="12" customHeight="1" x14ac:dyDescent="0.3">
      <c r="C863" s="617" t="s">
        <v>1099</v>
      </c>
      <c r="D863" s="117" t="s">
        <v>825</v>
      </c>
      <c r="E863" s="444"/>
      <c r="F863" s="443"/>
      <c r="G863" s="444"/>
      <c r="H863" s="98"/>
      <c r="I863" s="458"/>
      <c r="J863" s="100"/>
      <c r="K863" s="31"/>
      <c r="L863" s="28"/>
    </row>
    <row r="864" spans="3:12" ht="12" customHeight="1" x14ac:dyDescent="0.3">
      <c r="C864" s="10"/>
      <c r="D864" s="117" t="s">
        <v>928</v>
      </c>
      <c r="E864" s="618">
        <v>1</v>
      </c>
      <c r="F864" s="619">
        <v>2.6</v>
      </c>
      <c r="G864" s="618">
        <v>4.17</v>
      </c>
      <c r="H864" s="620"/>
      <c r="I864" s="458">
        <f t="shared" ref="I864:I874" si="63">PRODUCT(E864:G864)</f>
        <v>10.842000000000001</v>
      </c>
      <c r="J864" s="100"/>
      <c r="K864" s="31"/>
      <c r="L864" s="28"/>
    </row>
    <row r="865" spans="3:12" ht="12" customHeight="1" x14ac:dyDescent="0.3">
      <c r="C865" s="10"/>
      <c r="D865" s="117" t="s">
        <v>1100</v>
      </c>
      <c r="E865" s="618">
        <v>1</v>
      </c>
      <c r="F865" s="619">
        <v>2.2999999999999998</v>
      </c>
      <c r="G865" s="618">
        <v>3.67</v>
      </c>
      <c r="H865" s="620"/>
      <c r="I865" s="458">
        <f t="shared" si="63"/>
        <v>8.4409999999999989</v>
      </c>
      <c r="J865" s="100"/>
      <c r="K865" s="31"/>
      <c r="L865" s="28"/>
    </row>
    <row r="866" spans="3:12" ht="12" customHeight="1" x14ac:dyDescent="0.3">
      <c r="C866" s="10"/>
      <c r="D866" s="117" t="s">
        <v>1062</v>
      </c>
      <c r="E866" s="618">
        <v>1</v>
      </c>
      <c r="F866" s="619">
        <v>1.7</v>
      </c>
      <c r="G866" s="618">
        <v>4.17</v>
      </c>
      <c r="H866" s="620"/>
      <c r="I866" s="458">
        <f t="shared" si="63"/>
        <v>7.0889999999999995</v>
      </c>
      <c r="J866" s="100"/>
      <c r="K866" s="31"/>
      <c r="L866" s="28"/>
    </row>
    <row r="867" spans="3:12" ht="12" customHeight="1" x14ac:dyDescent="0.3">
      <c r="C867" s="10"/>
      <c r="D867" s="117"/>
      <c r="E867" s="618">
        <v>1</v>
      </c>
      <c r="F867" s="619">
        <v>0.75</v>
      </c>
      <c r="G867" s="618">
        <v>3.15</v>
      </c>
      <c r="H867" s="620"/>
      <c r="I867" s="458">
        <f t="shared" si="63"/>
        <v>2.3624999999999998</v>
      </c>
      <c r="J867" s="100"/>
      <c r="K867" s="31"/>
      <c r="L867" s="28"/>
    </row>
    <row r="868" spans="3:12" ht="12" customHeight="1" x14ac:dyDescent="0.3">
      <c r="C868" s="10"/>
      <c r="D868" s="117"/>
      <c r="E868" s="618">
        <v>1</v>
      </c>
      <c r="F868" s="619">
        <v>1.25</v>
      </c>
      <c r="G868" s="618">
        <v>3.15</v>
      </c>
      <c r="H868" s="620"/>
      <c r="I868" s="458">
        <f t="shared" si="63"/>
        <v>3.9375</v>
      </c>
      <c r="J868" s="100"/>
      <c r="K868" s="31"/>
      <c r="L868" s="28"/>
    </row>
    <row r="869" spans="3:12" ht="12" customHeight="1" x14ac:dyDescent="0.3">
      <c r="C869" s="10"/>
      <c r="D869" s="117" t="s">
        <v>759</v>
      </c>
      <c r="E869" s="618">
        <v>-1</v>
      </c>
      <c r="F869" s="619">
        <v>0.8</v>
      </c>
      <c r="G869" s="618">
        <v>2.1</v>
      </c>
      <c r="H869" s="620"/>
      <c r="I869" s="458">
        <f t="shared" si="63"/>
        <v>-1.6800000000000002</v>
      </c>
      <c r="J869" s="100"/>
      <c r="K869" s="31"/>
      <c r="L869" s="28"/>
    </row>
    <row r="870" spans="3:12" ht="11.25" customHeight="1" x14ac:dyDescent="0.3">
      <c r="C870" s="29"/>
      <c r="D870" s="117" t="s">
        <v>1367</v>
      </c>
      <c r="E870" s="444">
        <v>-4</v>
      </c>
      <c r="F870" s="443">
        <v>0.25</v>
      </c>
      <c r="G870" s="443">
        <v>4.17</v>
      </c>
      <c r="H870" s="98"/>
      <c r="I870" s="458">
        <f t="shared" si="63"/>
        <v>-4.17</v>
      </c>
      <c r="J870" s="100"/>
      <c r="K870" s="31"/>
      <c r="L870" s="28"/>
    </row>
    <row r="871" spans="3:12" ht="11.25" customHeight="1" x14ac:dyDescent="0.3">
      <c r="C871" s="29"/>
      <c r="D871" s="117" t="s">
        <v>1367</v>
      </c>
      <c r="E871" s="444">
        <v>-2</v>
      </c>
      <c r="F871" s="443">
        <v>0.65</v>
      </c>
      <c r="G871" s="443">
        <v>3.67</v>
      </c>
      <c r="H871" s="98"/>
      <c r="I871" s="458">
        <f t="shared" si="63"/>
        <v>-4.7709999999999999</v>
      </c>
      <c r="J871" s="100"/>
      <c r="K871" s="31"/>
      <c r="L871" s="28"/>
    </row>
    <row r="872" spans="3:12" ht="11.25" customHeight="1" x14ac:dyDescent="0.3">
      <c r="C872" s="29"/>
      <c r="D872" s="117" t="s">
        <v>1367</v>
      </c>
      <c r="E872" s="444">
        <v>-1</v>
      </c>
      <c r="F872" s="443">
        <v>0.25</v>
      </c>
      <c r="G872" s="443">
        <v>3.15</v>
      </c>
      <c r="H872" s="98"/>
      <c r="I872" s="458">
        <f t="shared" si="63"/>
        <v>-0.78749999999999998</v>
      </c>
      <c r="J872" s="100"/>
      <c r="K872" s="31"/>
      <c r="L872" s="28"/>
    </row>
    <row r="873" spans="3:12" ht="11.25" customHeight="1" x14ac:dyDescent="0.3">
      <c r="C873" s="29"/>
      <c r="D873" s="117" t="s">
        <v>1367</v>
      </c>
      <c r="E873" s="444">
        <v>-1</v>
      </c>
      <c r="F873" s="443">
        <v>0.25</v>
      </c>
      <c r="G873" s="443">
        <v>4.17</v>
      </c>
      <c r="H873" s="98"/>
      <c r="I873" s="458">
        <f t="shared" si="63"/>
        <v>-1.0425</v>
      </c>
      <c r="J873" s="100"/>
      <c r="K873" s="31"/>
      <c r="L873" s="28"/>
    </row>
    <row r="874" spans="3:12" ht="11.25" customHeight="1" x14ac:dyDescent="0.3">
      <c r="C874" s="29"/>
      <c r="D874" s="117" t="s">
        <v>1367</v>
      </c>
      <c r="E874" s="444">
        <v>-1</v>
      </c>
      <c r="F874" s="443">
        <v>0.55000000000000004</v>
      </c>
      <c r="G874" s="443">
        <v>4.17</v>
      </c>
      <c r="H874" s="98"/>
      <c r="I874" s="458">
        <f t="shared" si="63"/>
        <v>-2.2935000000000003</v>
      </c>
      <c r="J874" s="100"/>
      <c r="K874" s="31"/>
      <c r="L874" s="28"/>
    </row>
    <row r="875" spans="3:12" ht="12" customHeight="1" x14ac:dyDescent="0.3">
      <c r="C875" s="617" t="s">
        <v>1101</v>
      </c>
      <c r="D875" s="117" t="s">
        <v>828</v>
      </c>
      <c r="E875" s="444"/>
      <c r="F875" s="443"/>
      <c r="G875" s="444"/>
      <c r="H875" s="98"/>
      <c r="I875" s="458"/>
      <c r="J875" s="100"/>
      <c r="K875" s="31"/>
      <c r="L875" s="28"/>
    </row>
    <row r="876" spans="3:12" ht="12" customHeight="1" x14ac:dyDescent="0.3">
      <c r="C876" s="10"/>
      <c r="D876" s="117" t="s">
        <v>1062</v>
      </c>
      <c r="E876" s="618">
        <v>1</v>
      </c>
      <c r="F876" s="619">
        <v>4</v>
      </c>
      <c r="G876" s="618">
        <v>4.17</v>
      </c>
      <c r="H876" s="620"/>
      <c r="I876" s="458">
        <f>PRODUCT(E876:G876)</f>
        <v>16.68</v>
      </c>
      <c r="J876" s="100"/>
      <c r="K876" s="31"/>
      <c r="L876" s="28"/>
    </row>
    <row r="877" spans="3:12" ht="12" customHeight="1" x14ac:dyDescent="0.3">
      <c r="C877" s="10"/>
      <c r="D877" s="117" t="s">
        <v>759</v>
      </c>
      <c r="E877" s="618">
        <v>-1</v>
      </c>
      <c r="F877" s="619">
        <v>0.8</v>
      </c>
      <c r="G877" s="618">
        <v>2.1</v>
      </c>
      <c r="H877" s="620"/>
      <c r="I877" s="458">
        <f>PRODUCT(E877:G877)</f>
        <v>-1.6800000000000002</v>
      </c>
      <c r="J877" s="100"/>
      <c r="K877" s="31"/>
      <c r="L877" s="28"/>
    </row>
    <row r="878" spans="3:12" ht="11.25" customHeight="1" x14ac:dyDescent="0.3">
      <c r="C878" s="29"/>
      <c r="D878" s="117" t="s">
        <v>1367</v>
      </c>
      <c r="E878" s="444">
        <v>-2</v>
      </c>
      <c r="F878" s="443">
        <v>0.25</v>
      </c>
      <c r="G878" s="443">
        <v>4.17</v>
      </c>
      <c r="H878" s="98"/>
      <c r="I878" s="458">
        <f>PRODUCT(E878:G878)</f>
        <v>-2.085</v>
      </c>
      <c r="J878" s="100"/>
      <c r="K878" s="31"/>
      <c r="L878" s="28"/>
    </row>
    <row r="879" spans="3:12" ht="12" customHeight="1" x14ac:dyDescent="0.3">
      <c r="C879" s="617" t="s">
        <v>1103</v>
      </c>
      <c r="D879" s="117" t="s">
        <v>360</v>
      </c>
      <c r="E879" s="618"/>
      <c r="F879" s="619"/>
      <c r="G879" s="618"/>
      <c r="H879" s="620"/>
      <c r="I879" s="458"/>
      <c r="J879" s="100"/>
      <c r="K879" s="31"/>
      <c r="L879" s="28"/>
    </row>
    <row r="880" spans="3:12" ht="12" customHeight="1" x14ac:dyDescent="0.3">
      <c r="C880" s="10"/>
      <c r="D880" s="117" t="s">
        <v>1104</v>
      </c>
      <c r="E880" s="618"/>
      <c r="F880" s="619"/>
      <c r="G880" s="618"/>
      <c r="H880" s="620"/>
      <c r="I880" s="458"/>
      <c r="J880" s="100"/>
      <c r="K880" s="31"/>
      <c r="L880" s="28"/>
    </row>
    <row r="881" spans="3:12" ht="12" customHeight="1" x14ac:dyDescent="0.3">
      <c r="C881" s="10"/>
      <c r="D881" s="117" t="s">
        <v>1100</v>
      </c>
      <c r="E881" s="618">
        <v>1</v>
      </c>
      <c r="F881" s="619">
        <v>1.5</v>
      </c>
      <c r="G881" s="618">
        <v>3.67</v>
      </c>
      <c r="H881" s="620"/>
      <c r="I881" s="458">
        <f>PRODUCT(E881:G881)</f>
        <v>5.5049999999999999</v>
      </c>
      <c r="J881" s="100"/>
      <c r="K881" s="31"/>
      <c r="L881" s="28"/>
    </row>
    <row r="882" spans="3:12" ht="12" customHeight="1" x14ac:dyDescent="0.3">
      <c r="C882" s="10"/>
      <c r="D882" s="117" t="s">
        <v>759</v>
      </c>
      <c r="E882" s="618">
        <v>-1</v>
      </c>
      <c r="F882" s="619">
        <v>1.2</v>
      </c>
      <c r="G882" s="618">
        <v>2.6</v>
      </c>
      <c r="H882" s="620"/>
      <c r="I882" s="458">
        <f>PRODUCT(E882:G882)</f>
        <v>-3.12</v>
      </c>
      <c r="J882" s="100"/>
      <c r="K882" s="31"/>
      <c r="L882" s="28"/>
    </row>
    <row r="883" spans="3:12" ht="11.25" customHeight="1" x14ac:dyDescent="0.3">
      <c r="C883" s="29"/>
      <c r="D883" s="117" t="s">
        <v>1367</v>
      </c>
      <c r="E883" s="444">
        <v>-1</v>
      </c>
      <c r="F883" s="443">
        <v>0.2</v>
      </c>
      <c r="G883" s="443">
        <v>4.17</v>
      </c>
      <c r="H883" s="98"/>
      <c r="I883" s="458">
        <f>PRODUCT(E883:G883)</f>
        <v>-0.83400000000000007</v>
      </c>
      <c r="J883" s="100"/>
      <c r="K883" s="31"/>
      <c r="L883" s="28"/>
    </row>
    <row r="884" spans="3:12" ht="12" customHeight="1" x14ac:dyDescent="0.3">
      <c r="C884" s="617" t="s">
        <v>1105</v>
      </c>
      <c r="D884" s="117" t="s">
        <v>360</v>
      </c>
      <c r="E884" s="618"/>
      <c r="F884" s="619"/>
      <c r="G884" s="618"/>
      <c r="H884" s="620"/>
      <c r="I884" s="458"/>
      <c r="J884" s="100"/>
      <c r="K884" s="31"/>
      <c r="L884" s="28"/>
    </row>
    <row r="885" spans="3:12" ht="12" customHeight="1" x14ac:dyDescent="0.3">
      <c r="C885" s="10"/>
      <c r="D885" s="117" t="s">
        <v>1104</v>
      </c>
      <c r="E885" s="618"/>
      <c r="F885" s="619"/>
      <c r="G885" s="618"/>
      <c r="H885" s="620"/>
      <c r="I885" s="458"/>
      <c r="J885" s="100"/>
      <c r="K885" s="31"/>
      <c r="L885" s="28"/>
    </row>
    <row r="886" spans="3:12" ht="12" customHeight="1" x14ac:dyDescent="0.3">
      <c r="C886" s="10"/>
      <c r="D886" s="117" t="s">
        <v>1100</v>
      </c>
      <c r="E886" s="618">
        <v>1</v>
      </c>
      <c r="F886" s="619">
        <v>1.5</v>
      </c>
      <c r="G886" s="618">
        <v>4.17</v>
      </c>
      <c r="H886" s="620"/>
      <c r="I886" s="458">
        <f>PRODUCT(E886:G886)</f>
        <v>6.2549999999999999</v>
      </c>
      <c r="J886" s="100"/>
      <c r="K886" s="31"/>
      <c r="L886" s="28"/>
    </row>
    <row r="887" spans="3:12" ht="12" customHeight="1" x14ac:dyDescent="0.3">
      <c r="C887" s="10"/>
      <c r="D887" s="117" t="s">
        <v>759</v>
      </c>
      <c r="E887" s="618">
        <v>-1</v>
      </c>
      <c r="F887" s="619">
        <v>1.2</v>
      </c>
      <c r="G887" s="618">
        <v>2.6</v>
      </c>
      <c r="H887" s="620"/>
      <c r="I887" s="458">
        <f>PRODUCT(E887:G887)</f>
        <v>-3.12</v>
      </c>
      <c r="J887" s="100"/>
      <c r="K887" s="31"/>
      <c r="L887" s="28"/>
    </row>
    <row r="888" spans="3:12" ht="11.25" customHeight="1" x14ac:dyDescent="0.3">
      <c r="C888" s="29"/>
      <c r="D888" s="117" t="s">
        <v>1367</v>
      </c>
      <c r="E888" s="444">
        <v>-1</v>
      </c>
      <c r="F888" s="443">
        <v>0.1</v>
      </c>
      <c r="G888" s="443">
        <v>4.17</v>
      </c>
      <c r="H888" s="98"/>
      <c r="I888" s="458">
        <f>PRODUCT(E888:G888)</f>
        <v>-0.41700000000000004</v>
      </c>
      <c r="J888" s="100"/>
      <c r="K888" s="31"/>
      <c r="L888" s="28"/>
    </row>
    <row r="889" spans="3:12" ht="12" customHeight="1" x14ac:dyDescent="0.3">
      <c r="C889" s="10"/>
      <c r="D889" s="117"/>
      <c r="E889" s="618"/>
      <c r="F889" s="619"/>
      <c r="G889" s="618"/>
      <c r="H889" s="620"/>
      <c r="I889" s="458"/>
      <c r="J889" s="100"/>
      <c r="K889" s="31"/>
      <c r="L889" s="28"/>
    </row>
    <row r="890" spans="3:12" ht="12" customHeight="1" x14ac:dyDescent="0.3">
      <c r="C890" s="10"/>
      <c r="D890" s="434" t="s">
        <v>1102</v>
      </c>
      <c r="E890" s="444"/>
      <c r="F890" s="443"/>
      <c r="G890" s="444"/>
      <c r="H890" s="98"/>
      <c r="I890" s="458"/>
      <c r="J890" s="100"/>
      <c r="K890" s="31"/>
      <c r="L890" s="28"/>
    </row>
    <row r="891" spans="3:12" ht="12" customHeight="1" x14ac:dyDescent="0.3">
      <c r="C891" s="617" t="s">
        <v>1106</v>
      </c>
      <c r="D891" s="117" t="s">
        <v>1107</v>
      </c>
      <c r="E891" s="444"/>
      <c r="F891" s="443"/>
      <c r="G891" s="444"/>
      <c r="H891" s="98"/>
      <c r="I891" s="458"/>
      <c r="J891" s="100"/>
      <c r="K891" s="31"/>
      <c r="L891" s="28"/>
    </row>
    <row r="892" spans="3:12" ht="12" customHeight="1" x14ac:dyDescent="0.3">
      <c r="C892" s="10"/>
      <c r="D892" s="117" t="s">
        <v>1108</v>
      </c>
      <c r="E892" s="618">
        <v>1</v>
      </c>
      <c r="F892" s="619">
        <v>9.4</v>
      </c>
      <c r="G892" s="618">
        <v>4.17</v>
      </c>
      <c r="H892" s="620"/>
      <c r="I892" s="458">
        <f>PRODUCT(E892:G892)</f>
        <v>39.198</v>
      </c>
      <c r="J892" s="100"/>
      <c r="K892" s="31"/>
      <c r="L892" s="28"/>
    </row>
    <row r="893" spans="3:12" ht="12" customHeight="1" x14ac:dyDescent="0.3">
      <c r="C893" s="10"/>
      <c r="D893" s="117" t="s">
        <v>759</v>
      </c>
      <c r="E893" s="618">
        <v>-1</v>
      </c>
      <c r="F893" s="619">
        <v>0.9</v>
      </c>
      <c r="G893" s="618">
        <v>2</v>
      </c>
      <c r="H893" s="620"/>
      <c r="I893" s="458">
        <f>PRODUCT(E893:G893)</f>
        <v>-1.8</v>
      </c>
      <c r="J893" s="100"/>
      <c r="K893" s="31"/>
      <c r="L893" s="28"/>
    </row>
    <row r="894" spans="3:12" ht="12" customHeight="1" x14ac:dyDescent="0.3">
      <c r="C894" s="10"/>
      <c r="D894" s="117" t="s">
        <v>1109</v>
      </c>
      <c r="E894" s="618">
        <v>1</v>
      </c>
      <c r="F894" s="619">
        <v>4.5999999999999996</v>
      </c>
      <c r="G894" s="618">
        <v>3.15</v>
      </c>
      <c r="H894" s="620"/>
      <c r="I894" s="458">
        <f>PRODUCT(E894:G894)</f>
        <v>14.489999999999998</v>
      </c>
      <c r="J894" s="100"/>
      <c r="K894" s="31"/>
      <c r="L894" s="28"/>
    </row>
    <row r="895" spans="3:12" ht="11.25" customHeight="1" x14ac:dyDescent="0.3">
      <c r="C895" s="29"/>
      <c r="D895" s="117" t="s">
        <v>1367</v>
      </c>
      <c r="E895" s="444">
        <v>-3</v>
      </c>
      <c r="F895" s="443">
        <v>0.25</v>
      </c>
      <c r="G895" s="443">
        <v>4.17</v>
      </c>
      <c r="H895" s="98"/>
      <c r="I895" s="458">
        <f>PRODUCT(E895:G895)</f>
        <v>-3.1274999999999999</v>
      </c>
      <c r="J895" s="100"/>
      <c r="K895" s="31"/>
      <c r="L895" s="28"/>
    </row>
    <row r="896" spans="3:12" ht="11.25" customHeight="1" x14ac:dyDescent="0.3">
      <c r="C896" s="29"/>
      <c r="D896" s="117" t="s">
        <v>1367</v>
      </c>
      <c r="E896" s="444">
        <v>-3</v>
      </c>
      <c r="F896" s="443">
        <v>0.25</v>
      </c>
      <c r="G896" s="443">
        <v>3.15</v>
      </c>
      <c r="H896" s="98"/>
      <c r="I896" s="458">
        <f>PRODUCT(E896:G896)</f>
        <v>-2.3624999999999998</v>
      </c>
      <c r="J896" s="100"/>
      <c r="K896" s="31"/>
      <c r="L896" s="28"/>
    </row>
    <row r="897" spans="3:12" ht="12" customHeight="1" x14ac:dyDescent="0.3">
      <c r="C897" s="617" t="s">
        <v>1110</v>
      </c>
      <c r="D897" s="117" t="s">
        <v>1111</v>
      </c>
      <c r="E897" s="444"/>
      <c r="F897" s="443"/>
      <c r="G897" s="444"/>
      <c r="H897" s="98"/>
      <c r="I897" s="458"/>
      <c r="J897" s="100"/>
      <c r="K897" s="31"/>
      <c r="L897" s="28"/>
    </row>
    <row r="898" spans="3:12" ht="12" customHeight="1" x14ac:dyDescent="0.3">
      <c r="C898" s="10"/>
      <c r="D898" s="117" t="s">
        <v>1094</v>
      </c>
      <c r="E898" s="618">
        <v>1</v>
      </c>
      <c r="F898" s="619">
        <v>0.6</v>
      </c>
      <c r="G898" s="618">
        <v>4.17</v>
      </c>
      <c r="H898" s="620"/>
      <c r="I898" s="458">
        <f t="shared" ref="I898:I906" si="64">PRODUCT(E898:G898)</f>
        <v>2.5019999999999998</v>
      </c>
      <c r="J898" s="100"/>
      <c r="K898" s="31"/>
      <c r="L898" s="28"/>
    </row>
    <row r="899" spans="3:12" ht="12" customHeight="1" x14ac:dyDescent="0.3">
      <c r="C899" s="10"/>
      <c r="D899" s="117"/>
      <c r="E899" s="618">
        <v>1</v>
      </c>
      <c r="F899" s="619">
        <v>2.7</v>
      </c>
      <c r="G899" s="618">
        <v>3.15</v>
      </c>
      <c r="H899" s="620"/>
      <c r="I899" s="458">
        <f t="shared" si="64"/>
        <v>8.5050000000000008</v>
      </c>
      <c r="J899" s="100"/>
      <c r="K899" s="31"/>
      <c r="L899" s="28"/>
    </row>
    <row r="900" spans="3:12" ht="12" customHeight="1" x14ac:dyDescent="0.3">
      <c r="C900" s="10"/>
      <c r="D900" s="117"/>
      <c r="E900" s="618">
        <v>1</v>
      </c>
      <c r="F900" s="619">
        <v>2.6</v>
      </c>
      <c r="G900" s="618">
        <v>4.17</v>
      </c>
      <c r="H900" s="620"/>
      <c r="I900" s="458">
        <f t="shared" si="64"/>
        <v>10.842000000000001</v>
      </c>
      <c r="J900" s="100"/>
      <c r="K900" s="31"/>
      <c r="L900" s="28"/>
    </row>
    <row r="901" spans="3:12" ht="12" customHeight="1" x14ac:dyDescent="0.3">
      <c r="C901" s="10"/>
      <c r="D901" s="117"/>
      <c r="E901" s="618">
        <v>1</v>
      </c>
      <c r="F901" s="619">
        <v>3.2</v>
      </c>
      <c r="G901" s="618">
        <v>3.15</v>
      </c>
      <c r="H901" s="620"/>
      <c r="I901" s="458">
        <f t="shared" si="64"/>
        <v>10.08</v>
      </c>
      <c r="J901" s="100"/>
      <c r="K901" s="31"/>
      <c r="L901" s="28"/>
    </row>
    <row r="902" spans="3:12" ht="12" customHeight="1" x14ac:dyDescent="0.3">
      <c r="C902" s="10"/>
      <c r="D902" s="117" t="s">
        <v>1112</v>
      </c>
      <c r="E902" s="618">
        <v>1</v>
      </c>
      <c r="F902" s="619">
        <v>3.5</v>
      </c>
      <c r="G902" s="618">
        <v>3.67</v>
      </c>
      <c r="H902" s="620"/>
      <c r="I902" s="458">
        <f t="shared" si="64"/>
        <v>12.844999999999999</v>
      </c>
      <c r="J902" s="100"/>
      <c r="K902" s="31"/>
      <c r="L902" s="28"/>
    </row>
    <row r="903" spans="3:12" ht="12" customHeight="1" x14ac:dyDescent="0.3">
      <c r="C903" s="10"/>
      <c r="D903" s="117" t="s">
        <v>759</v>
      </c>
      <c r="E903" s="618">
        <v>-1</v>
      </c>
      <c r="F903" s="619">
        <v>1</v>
      </c>
      <c r="G903" s="618">
        <v>2.1</v>
      </c>
      <c r="H903" s="620"/>
      <c r="I903" s="458">
        <f t="shared" si="64"/>
        <v>-2.1</v>
      </c>
      <c r="J903" s="100"/>
      <c r="K903" s="31"/>
      <c r="L903" s="28"/>
    </row>
    <row r="904" spans="3:12" ht="12" customHeight="1" x14ac:dyDescent="0.3">
      <c r="C904" s="10"/>
      <c r="D904" s="117" t="s">
        <v>346</v>
      </c>
      <c r="E904" s="618">
        <v>-1</v>
      </c>
      <c r="F904" s="619">
        <v>2.4</v>
      </c>
      <c r="G904" s="618">
        <v>1.4</v>
      </c>
      <c r="H904" s="620"/>
      <c r="I904" s="458">
        <f t="shared" si="64"/>
        <v>-3.36</v>
      </c>
      <c r="J904" s="100"/>
      <c r="K904" s="31"/>
      <c r="L904" s="28"/>
    </row>
    <row r="905" spans="3:12" ht="11.25" customHeight="1" x14ac:dyDescent="0.3">
      <c r="C905" s="29"/>
      <c r="D905" s="117" t="s">
        <v>1367</v>
      </c>
      <c r="E905" s="444">
        <v>-2</v>
      </c>
      <c r="F905" s="443">
        <v>0.25</v>
      </c>
      <c r="G905" s="443">
        <v>3.1</v>
      </c>
      <c r="H905" s="98"/>
      <c r="I905" s="458">
        <f t="shared" si="64"/>
        <v>-1.55</v>
      </c>
      <c r="J905" s="100"/>
      <c r="K905" s="31"/>
      <c r="L905" s="28"/>
    </row>
    <row r="906" spans="3:12" ht="11.25" customHeight="1" x14ac:dyDescent="0.3">
      <c r="C906" s="29"/>
      <c r="D906" s="117" t="s">
        <v>1367</v>
      </c>
      <c r="E906" s="444">
        <v>-2</v>
      </c>
      <c r="F906" s="443">
        <v>0.25</v>
      </c>
      <c r="G906" s="443">
        <v>4.17</v>
      </c>
      <c r="H906" s="98"/>
      <c r="I906" s="458">
        <f t="shared" si="64"/>
        <v>-2.085</v>
      </c>
      <c r="J906" s="100"/>
      <c r="K906" s="31"/>
      <c r="L906" s="28"/>
    </row>
    <row r="907" spans="3:12" ht="12" customHeight="1" x14ac:dyDescent="0.3">
      <c r="C907" s="617" t="s">
        <v>1113</v>
      </c>
      <c r="D907" s="117" t="s">
        <v>1116</v>
      </c>
      <c r="E907" s="444"/>
      <c r="F907" s="443"/>
      <c r="G907" s="444"/>
      <c r="H907" s="98"/>
      <c r="I907" s="458"/>
      <c r="J907" s="100"/>
      <c r="K907" s="31"/>
      <c r="L907" s="28"/>
    </row>
    <row r="908" spans="3:12" ht="12" customHeight="1" x14ac:dyDescent="0.3">
      <c r="C908" s="10"/>
      <c r="D908" s="117" t="s">
        <v>1114</v>
      </c>
      <c r="E908" s="618">
        <v>1</v>
      </c>
      <c r="F908" s="619">
        <v>3.2</v>
      </c>
      <c r="G908" s="618">
        <v>3.15</v>
      </c>
      <c r="H908" s="620"/>
      <c r="I908" s="458">
        <f t="shared" ref="I908:I916" si="65">PRODUCT(E908:G908)</f>
        <v>10.08</v>
      </c>
      <c r="J908" s="100"/>
      <c r="K908" s="31"/>
      <c r="L908" s="28"/>
    </row>
    <row r="909" spans="3:12" ht="12" customHeight="1" x14ac:dyDescent="0.3">
      <c r="C909" s="10"/>
      <c r="D909" s="117" t="s">
        <v>1115</v>
      </c>
      <c r="E909" s="618">
        <v>1</v>
      </c>
      <c r="F909" s="619">
        <v>1.85</v>
      </c>
      <c r="G909" s="618">
        <v>3.15</v>
      </c>
      <c r="H909" s="620"/>
      <c r="I909" s="458">
        <f t="shared" si="65"/>
        <v>5.8274999999999997</v>
      </c>
      <c r="J909" s="100"/>
      <c r="K909" s="31"/>
      <c r="L909" s="28"/>
    </row>
    <row r="910" spans="3:12" ht="12" customHeight="1" x14ac:dyDescent="0.3">
      <c r="C910" s="10"/>
      <c r="D910" s="117"/>
      <c r="E910" s="618">
        <v>1</v>
      </c>
      <c r="F910" s="619">
        <v>1.75</v>
      </c>
      <c r="G910" s="618">
        <v>3.15</v>
      </c>
      <c r="H910" s="620"/>
      <c r="I910" s="458">
        <f t="shared" si="65"/>
        <v>5.5125000000000002</v>
      </c>
      <c r="J910" s="100"/>
      <c r="K910" s="31"/>
      <c r="L910" s="28"/>
    </row>
    <row r="911" spans="3:12" ht="12" customHeight="1" x14ac:dyDescent="0.3">
      <c r="C911" s="10"/>
      <c r="D911" s="117" t="s">
        <v>1100</v>
      </c>
      <c r="E911" s="618">
        <v>1</v>
      </c>
      <c r="F911" s="619">
        <v>4</v>
      </c>
      <c r="G911" s="618">
        <v>3.67</v>
      </c>
      <c r="H911" s="620"/>
      <c r="I911" s="458">
        <f t="shared" si="65"/>
        <v>14.68</v>
      </c>
      <c r="J911" s="100"/>
      <c r="K911" s="31"/>
      <c r="L911" s="28"/>
    </row>
    <row r="912" spans="3:12" ht="12" customHeight="1" x14ac:dyDescent="0.3">
      <c r="C912" s="10"/>
      <c r="D912" s="117" t="s">
        <v>1094</v>
      </c>
      <c r="E912" s="618">
        <v>1</v>
      </c>
      <c r="F912" s="619">
        <v>1.7</v>
      </c>
      <c r="G912" s="618">
        <v>4.17</v>
      </c>
      <c r="H912" s="620"/>
      <c r="I912" s="458">
        <f t="shared" si="65"/>
        <v>7.0889999999999995</v>
      </c>
      <c r="J912" s="100"/>
      <c r="K912" s="31"/>
      <c r="L912" s="28"/>
    </row>
    <row r="913" spans="3:12" ht="12" customHeight="1" x14ac:dyDescent="0.3">
      <c r="C913" s="10"/>
      <c r="D913" s="117" t="s">
        <v>759</v>
      </c>
      <c r="E913" s="618">
        <v>-1</v>
      </c>
      <c r="F913" s="619">
        <v>0.9</v>
      </c>
      <c r="G913" s="618">
        <v>2.1</v>
      </c>
      <c r="H913" s="620"/>
      <c r="I913" s="458">
        <f t="shared" si="65"/>
        <v>-1.8900000000000001</v>
      </c>
      <c r="J913" s="100"/>
      <c r="K913" s="31"/>
      <c r="L913" s="28"/>
    </row>
    <row r="914" spans="3:12" ht="12" customHeight="1" x14ac:dyDescent="0.3">
      <c r="C914" s="10"/>
      <c r="D914" s="117" t="s">
        <v>759</v>
      </c>
      <c r="E914" s="618">
        <v>-1</v>
      </c>
      <c r="F914" s="619">
        <v>1</v>
      </c>
      <c r="G914" s="618">
        <v>2.1</v>
      </c>
      <c r="H914" s="620"/>
      <c r="I914" s="458">
        <f t="shared" si="65"/>
        <v>-2.1</v>
      </c>
      <c r="J914" s="100"/>
      <c r="K914" s="31"/>
      <c r="L914" s="28"/>
    </row>
    <row r="915" spans="3:12" ht="11.25" customHeight="1" x14ac:dyDescent="0.3">
      <c r="C915" s="29"/>
      <c r="D915" s="117" t="s">
        <v>1367</v>
      </c>
      <c r="E915" s="444">
        <v>-3</v>
      </c>
      <c r="F915" s="443">
        <v>0.25</v>
      </c>
      <c r="G915" s="443">
        <v>3.67</v>
      </c>
      <c r="H915" s="98"/>
      <c r="I915" s="458">
        <f t="shared" si="65"/>
        <v>-2.7524999999999999</v>
      </c>
      <c r="J915" s="100"/>
      <c r="K915" s="31"/>
      <c r="L915" s="28"/>
    </row>
    <row r="916" spans="3:12" ht="11.25" customHeight="1" x14ac:dyDescent="0.3">
      <c r="C916" s="29"/>
      <c r="D916" s="117" t="s">
        <v>1367</v>
      </c>
      <c r="E916" s="444">
        <v>-4</v>
      </c>
      <c r="F916" s="443">
        <v>0.25</v>
      </c>
      <c r="G916" s="443">
        <v>3.15</v>
      </c>
      <c r="H916" s="98"/>
      <c r="I916" s="458">
        <f t="shared" si="65"/>
        <v>-3.15</v>
      </c>
      <c r="J916" s="100"/>
      <c r="K916" s="31"/>
      <c r="L916" s="28"/>
    </row>
    <row r="917" spans="3:12" ht="12" customHeight="1" x14ac:dyDescent="0.3">
      <c r="C917" s="617" t="s">
        <v>1117</v>
      </c>
      <c r="D917" s="117" t="s">
        <v>173</v>
      </c>
      <c r="E917" s="444"/>
      <c r="F917" s="443"/>
      <c r="G917" s="444"/>
      <c r="H917" s="98"/>
      <c r="I917" s="458"/>
      <c r="J917" s="100"/>
      <c r="K917" s="31"/>
      <c r="L917" s="28"/>
    </row>
    <row r="918" spans="3:12" ht="12" customHeight="1" x14ac:dyDescent="0.3">
      <c r="C918" s="10"/>
      <c r="D918" s="117" t="s">
        <v>1056</v>
      </c>
      <c r="E918" s="618">
        <v>1</v>
      </c>
      <c r="F918" s="619">
        <v>0.35</v>
      </c>
      <c r="G918" s="618">
        <v>3.15</v>
      </c>
      <c r="H918" s="620"/>
      <c r="I918" s="458">
        <f>PRODUCT(E918:G918)</f>
        <v>1.1024999999999998</v>
      </c>
      <c r="J918" s="100"/>
      <c r="K918" s="31"/>
      <c r="L918" s="28"/>
    </row>
    <row r="919" spans="3:12" ht="12" customHeight="1" x14ac:dyDescent="0.3">
      <c r="C919" s="10"/>
      <c r="D919" s="117"/>
      <c r="E919" s="618">
        <v>1</v>
      </c>
      <c r="F919" s="619">
        <v>0.35</v>
      </c>
      <c r="G919" s="618">
        <v>4.17</v>
      </c>
      <c r="H919" s="620"/>
      <c r="I919" s="458">
        <f>PRODUCT(E919:G919)</f>
        <v>1.4594999999999998</v>
      </c>
      <c r="J919" s="100"/>
      <c r="K919" s="31"/>
      <c r="L919" s="28"/>
    </row>
    <row r="920" spans="3:12" ht="12" customHeight="1" x14ac:dyDescent="0.3">
      <c r="C920" s="10"/>
      <c r="D920" s="117"/>
      <c r="E920" s="618">
        <v>1</v>
      </c>
      <c r="F920" s="619">
        <v>2.5499999999999998</v>
      </c>
      <c r="G920" s="618">
        <v>3.15</v>
      </c>
      <c r="H920" s="620"/>
      <c r="I920" s="458"/>
      <c r="J920" s="100"/>
      <c r="K920" s="31"/>
      <c r="L920" s="28"/>
    </row>
    <row r="921" spans="3:12" ht="12" customHeight="1" x14ac:dyDescent="0.3">
      <c r="C921" s="10"/>
      <c r="D921" s="117" t="s">
        <v>1112</v>
      </c>
      <c r="E921" s="618">
        <v>1</v>
      </c>
      <c r="F921" s="619">
        <v>4.5999999999999996</v>
      </c>
      <c r="G921" s="618">
        <v>3.67</v>
      </c>
      <c r="H921" s="620"/>
      <c r="I921" s="458">
        <f t="shared" ref="I921:I926" si="66">PRODUCT(E921:G921)</f>
        <v>16.881999999999998</v>
      </c>
      <c r="J921" s="100"/>
      <c r="K921" s="31"/>
      <c r="L921" s="28"/>
    </row>
    <row r="922" spans="3:12" ht="12" customHeight="1" x14ac:dyDescent="0.3">
      <c r="C922" s="10"/>
      <c r="D922" s="117" t="s">
        <v>759</v>
      </c>
      <c r="E922" s="618">
        <v>-1</v>
      </c>
      <c r="F922" s="619">
        <v>1</v>
      </c>
      <c r="G922" s="618">
        <v>2.1</v>
      </c>
      <c r="H922" s="620"/>
      <c r="I922" s="458">
        <f t="shared" si="66"/>
        <v>-2.1</v>
      </c>
      <c r="J922" s="100"/>
      <c r="K922" s="31"/>
      <c r="L922" s="28"/>
    </row>
    <row r="923" spans="3:12" ht="11.25" customHeight="1" x14ac:dyDescent="0.3">
      <c r="C923" s="29"/>
      <c r="D923" s="117" t="s">
        <v>1367</v>
      </c>
      <c r="E923" s="444">
        <v>-3</v>
      </c>
      <c r="F923" s="443">
        <v>0.25</v>
      </c>
      <c r="G923" s="443">
        <v>3.67</v>
      </c>
      <c r="H923" s="98"/>
      <c r="I923" s="458">
        <f t="shared" si="66"/>
        <v>-2.7524999999999999</v>
      </c>
      <c r="J923" s="100"/>
      <c r="K923" s="31"/>
      <c r="L923" s="28"/>
    </row>
    <row r="924" spans="3:12" ht="11.25" customHeight="1" x14ac:dyDescent="0.3">
      <c r="C924" s="29"/>
      <c r="D924" s="117" t="s">
        <v>1367</v>
      </c>
      <c r="E924" s="444">
        <v>-2</v>
      </c>
      <c r="F924" s="443">
        <v>0.25</v>
      </c>
      <c r="G924" s="443">
        <v>3.15</v>
      </c>
      <c r="H924" s="98"/>
      <c r="I924" s="458">
        <f t="shared" si="66"/>
        <v>-1.575</v>
      </c>
      <c r="J924" s="100"/>
      <c r="K924" s="31"/>
      <c r="L924" s="28"/>
    </row>
    <row r="925" spans="3:12" ht="11.25" customHeight="1" x14ac:dyDescent="0.3">
      <c r="C925" s="29"/>
      <c r="D925" s="117" t="s">
        <v>1367</v>
      </c>
      <c r="E925" s="444">
        <v>-1</v>
      </c>
      <c r="F925" s="443">
        <v>0.25</v>
      </c>
      <c r="G925" s="443">
        <v>4.17</v>
      </c>
      <c r="H925" s="98"/>
      <c r="I925" s="458">
        <f t="shared" si="66"/>
        <v>-1.0425</v>
      </c>
      <c r="J925" s="100"/>
      <c r="K925" s="31"/>
      <c r="L925" s="28"/>
    </row>
    <row r="926" spans="3:12" ht="11.25" customHeight="1" x14ac:dyDescent="0.3">
      <c r="C926" s="29"/>
      <c r="D926" s="117" t="s">
        <v>1367</v>
      </c>
      <c r="E926" s="444">
        <v>-1</v>
      </c>
      <c r="F926" s="443">
        <v>0.35</v>
      </c>
      <c r="G926" s="443">
        <v>4.17</v>
      </c>
      <c r="H926" s="98"/>
      <c r="I926" s="458">
        <f t="shared" si="66"/>
        <v>-1.4594999999999998</v>
      </c>
      <c r="J926" s="100"/>
      <c r="K926" s="31"/>
      <c r="L926" s="28"/>
    </row>
    <row r="927" spans="3:12" ht="12" customHeight="1" x14ac:dyDescent="0.3">
      <c r="C927" s="617" t="s">
        <v>1118</v>
      </c>
      <c r="D927" s="117" t="s">
        <v>174</v>
      </c>
      <c r="E927" s="444"/>
      <c r="F927" s="443"/>
      <c r="G927" s="444"/>
      <c r="H927" s="98"/>
      <c r="I927" s="458"/>
      <c r="J927" s="100"/>
      <c r="K927" s="31"/>
      <c r="L927" s="28"/>
    </row>
    <row r="928" spans="3:12" ht="12" customHeight="1" x14ac:dyDescent="0.3">
      <c r="C928" s="10"/>
      <c r="D928" s="117" t="s">
        <v>1056</v>
      </c>
      <c r="E928" s="618">
        <v>1</v>
      </c>
      <c r="F928" s="619">
        <v>7.95</v>
      </c>
      <c r="G928" s="618">
        <v>4.17</v>
      </c>
      <c r="H928" s="620"/>
      <c r="I928" s="458">
        <f>PRODUCT(E928:G928)</f>
        <v>33.151499999999999</v>
      </c>
      <c r="J928" s="100"/>
      <c r="K928" s="31"/>
      <c r="L928" s="28"/>
    </row>
    <row r="929" spans="3:12" ht="12" customHeight="1" x14ac:dyDescent="0.3">
      <c r="C929" s="10"/>
      <c r="D929" s="117" t="s">
        <v>759</v>
      </c>
      <c r="E929" s="618">
        <v>-1</v>
      </c>
      <c r="F929" s="619">
        <v>1</v>
      </c>
      <c r="G929" s="618">
        <v>2.1</v>
      </c>
      <c r="H929" s="620"/>
      <c r="I929" s="458">
        <f>PRODUCT(E929:G929)</f>
        <v>-2.1</v>
      </c>
      <c r="J929" s="100"/>
      <c r="K929" s="31"/>
      <c r="L929" s="28"/>
    </row>
    <row r="930" spans="3:12" ht="11.25" customHeight="1" x14ac:dyDescent="0.3">
      <c r="C930" s="29"/>
      <c r="D930" s="117" t="s">
        <v>1367</v>
      </c>
      <c r="E930" s="444">
        <v>-2</v>
      </c>
      <c r="F930" s="443">
        <v>0.25</v>
      </c>
      <c r="G930" s="443">
        <v>4.17</v>
      </c>
      <c r="H930" s="98"/>
      <c r="I930" s="458">
        <f>PRODUCT(E930:G930)</f>
        <v>-2.085</v>
      </c>
      <c r="J930" s="100"/>
      <c r="K930" s="31"/>
      <c r="L930" s="28"/>
    </row>
    <row r="931" spans="3:12" ht="12" customHeight="1" x14ac:dyDescent="0.3">
      <c r="C931" s="617" t="s">
        <v>1119</v>
      </c>
      <c r="D931" s="117" t="s">
        <v>122</v>
      </c>
      <c r="E931" s="444"/>
      <c r="F931" s="443"/>
      <c r="G931" s="444"/>
      <c r="H931" s="98"/>
      <c r="I931" s="458"/>
      <c r="J931" s="100"/>
      <c r="K931" s="31"/>
      <c r="L931" s="28"/>
    </row>
    <row r="932" spans="3:12" ht="12" customHeight="1" x14ac:dyDescent="0.3">
      <c r="C932" s="10"/>
      <c r="D932" s="117" t="s">
        <v>1056</v>
      </c>
      <c r="E932" s="618">
        <v>1</v>
      </c>
      <c r="F932" s="619">
        <v>5.15</v>
      </c>
      <c r="G932" s="618">
        <v>4.17</v>
      </c>
      <c r="H932" s="620"/>
      <c r="I932" s="458">
        <f>PRODUCT(E932:G932)</f>
        <v>21.4755</v>
      </c>
      <c r="J932" s="100"/>
      <c r="K932" s="31"/>
      <c r="L932" s="28"/>
    </row>
    <row r="933" spans="3:12" ht="12" customHeight="1" x14ac:dyDescent="0.3">
      <c r="C933" s="10"/>
      <c r="D933" s="117" t="s">
        <v>759</v>
      </c>
      <c r="E933" s="618">
        <v>-1</v>
      </c>
      <c r="F933" s="619">
        <v>0.8</v>
      </c>
      <c r="G933" s="618">
        <v>2.1</v>
      </c>
      <c r="H933" s="620"/>
      <c r="I933" s="458">
        <f>PRODUCT(E933:G933)</f>
        <v>-1.6800000000000002</v>
      </c>
      <c r="J933" s="100"/>
      <c r="K933" s="31"/>
      <c r="L933" s="28"/>
    </row>
    <row r="934" spans="3:12" ht="12" customHeight="1" x14ac:dyDescent="0.3">
      <c r="C934" s="617" t="s">
        <v>1120</v>
      </c>
      <c r="D934" s="117" t="s">
        <v>762</v>
      </c>
      <c r="E934" s="444"/>
      <c r="F934" s="443"/>
      <c r="G934" s="444"/>
      <c r="H934" s="98"/>
      <c r="I934" s="458"/>
      <c r="J934" s="100"/>
      <c r="K934" s="31"/>
      <c r="L934" s="28"/>
    </row>
    <row r="935" spans="3:12" ht="12" customHeight="1" x14ac:dyDescent="0.3">
      <c r="C935" s="10"/>
      <c r="D935" s="117" t="s">
        <v>1056</v>
      </c>
      <c r="E935" s="618">
        <v>1</v>
      </c>
      <c r="F935" s="619">
        <v>5.15</v>
      </c>
      <c r="G935" s="618">
        <v>3.15</v>
      </c>
      <c r="H935" s="620"/>
      <c r="I935" s="458">
        <f>PRODUCT(E935:G935)</f>
        <v>16.2225</v>
      </c>
      <c r="J935" s="100"/>
      <c r="K935" s="31"/>
      <c r="L935" s="28"/>
    </row>
    <row r="936" spans="3:12" ht="12" customHeight="1" x14ac:dyDescent="0.3">
      <c r="C936" s="10"/>
      <c r="D936" s="117" t="s">
        <v>871</v>
      </c>
      <c r="E936" s="618">
        <v>-1</v>
      </c>
      <c r="F936" s="619">
        <v>0.9</v>
      </c>
      <c r="G936" s="618">
        <v>2.1</v>
      </c>
      <c r="H936" s="620"/>
      <c r="I936" s="458">
        <f>PRODUCT(E936:G936)</f>
        <v>-1.8900000000000001</v>
      </c>
      <c r="J936" s="100"/>
      <c r="K936" s="31"/>
      <c r="L936" s="28"/>
    </row>
    <row r="937" spans="3:12" ht="11.25" customHeight="1" x14ac:dyDescent="0.3">
      <c r="C937" s="29"/>
      <c r="D937" s="117" t="s">
        <v>1367</v>
      </c>
      <c r="E937" s="444">
        <v>-1</v>
      </c>
      <c r="F937" s="443">
        <v>0.25</v>
      </c>
      <c r="G937" s="443">
        <v>3.15</v>
      </c>
      <c r="H937" s="98"/>
      <c r="I937" s="458">
        <f>PRODUCT(E937:G937)</f>
        <v>-0.78749999999999998</v>
      </c>
      <c r="J937" s="100"/>
      <c r="K937" s="31"/>
      <c r="L937" s="28"/>
    </row>
    <row r="938" spans="3:12" ht="12" customHeight="1" x14ac:dyDescent="0.3">
      <c r="C938" s="617" t="s">
        <v>1381</v>
      </c>
      <c r="D938" s="117" t="s">
        <v>175</v>
      </c>
      <c r="E938" s="444"/>
      <c r="F938" s="443"/>
      <c r="G938" s="444"/>
      <c r="H938" s="98"/>
      <c r="I938" s="458"/>
      <c r="J938" s="100"/>
      <c r="K938" s="31"/>
      <c r="L938" s="28"/>
    </row>
    <row r="939" spans="3:12" ht="12" customHeight="1" x14ac:dyDescent="0.3">
      <c r="C939" s="10"/>
      <c r="D939" s="117" t="s">
        <v>1114</v>
      </c>
      <c r="E939" s="618">
        <v>1</v>
      </c>
      <c r="F939" s="619">
        <v>2.35</v>
      </c>
      <c r="G939" s="618">
        <v>3.15</v>
      </c>
      <c r="H939" s="620"/>
      <c r="I939" s="458">
        <f>PRODUCT(E939:G939)</f>
        <v>7.4024999999999999</v>
      </c>
      <c r="J939" s="100"/>
      <c r="K939" s="31"/>
      <c r="L939" s="28"/>
    </row>
    <row r="940" spans="3:12" ht="11.25" customHeight="1" x14ac:dyDescent="0.3">
      <c r="C940" s="29"/>
      <c r="D940" s="117" t="s">
        <v>1367</v>
      </c>
      <c r="E940" s="444">
        <v>-2</v>
      </c>
      <c r="F940" s="443">
        <v>0.25</v>
      </c>
      <c r="G940" s="443">
        <v>3.15</v>
      </c>
      <c r="H940" s="98"/>
      <c r="I940" s="458">
        <f>PRODUCT(E940:G940)</f>
        <v>-1.575</v>
      </c>
      <c r="J940" s="100"/>
      <c r="K940" s="31"/>
      <c r="L940" s="28"/>
    </row>
    <row r="941" spans="3:12" ht="11.25" customHeight="1" x14ac:dyDescent="0.3">
      <c r="C941" s="29"/>
      <c r="D941" s="117" t="s">
        <v>1367</v>
      </c>
      <c r="E941" s="444">
        <v>-4</v>
      </c>
      <c r="F941" s="443">
        <v>0.35</v>
      </c>
      <c r="G941" s="443">
        <v>4.17</v>
      </c>
      <c r="H941" s="98"/>
      <c r="I941" s="458">
        <f>PRODUCT(E941:G941)</f>
        <v>-5.8379999999999992</v>
      </c>
      <c r="J941" s="100"/>
      <c r="K941" s="31"/>
      <c r="L941" s="28"/>
    </row>
    <row r="942" spans="3:12" ht="12" customHeight="1" x14ac:dyDescent="0.3">
      <c r="C942" s="617" t="s">
        <v>1382</v>
      </c>
      <c r="D942" s="117" t="s">
        <v>762</v>
      </c>
      <c r="E942" s="444"/>
      <c r="F942" s="443"/>
      <c r="G942" s="444"/>
      <c r="H942" s="98"/>
      <c r="I942" s="458"/>
      <c r="J942" s="100"/>
      <c r="K942" s="31"/>
      <c r="L942" s="28"/>
    </row>
    <row r="943" spans="3:12" ht="12" customHeight="1" x14ac:dyDescent="0.3">
      <c r="C943" s="10"/>
      <c r="D943" s="117" t="s">
        <v>1109</v>
      </c>
      <c r="E943" s="618">
        <v>1</v>
      </c>
      <c r="F943" s="619">
        <v>8</v>
      </c>
      <c r="G943" s="618">
        <v>4.17</v>
      </c>
      <c r="H943" s="620"/>
      <c r="I943" s="458">
        <f>PRODUCT(E943:G943)</f>
        <v>33.36</v>
      </c>
      <c r="J943" s="100"/>
      <c r="K943" s="31"/>
      <c r="L943" s="28"/>
    </row>
    <row r="944" spans="3:12" ht="12" customHeight="1" x14ac:dyDescent="0.3">
      <c r="C944" s="161"/>
      <c r="D944" s="117" t="s">
        <v>871</v>
      </c>
      <c r="E944" s="618">
        <v>-1</v>
      </c>
      <c r="F944" s="619">
        <v>0.9</v>
      </c>
      <c r="G944" s="618">
        <v>2.6</v>
      </c>
      <c r="H944" s="620"/>
      <c r="I944" s="458">
        <f>PRODUCT(E944:G944)</f>
        <v>-2.3400000000000003</v>
      </c>
      <c r="J944" s="100"/>
      <c r="K944" s="31"/>
      <c r="L944" s="28"/>
    </row>
    <row r="945" spans="3:12" ht="11.25" customHeight="1" x14ac:dyDescent="0.3">
      <c r="C945" s="29"/>
      <c r="D945" s="117" t="s">
        <v>1367</v>
      </c>
      <c r="E945" s="444">
        <v>-3</v>
      </c>
      <c r="F945" s="443">
        <v>0.25</v>
      </c>
      <c r="G945" s="443">
        <v>4.17</v>
      </c>
      <c r="H945" s="98"/>
      <c r="I945" s="458">
        <f>PRODUCT(E945:G945)</f>
        <v>-3.1274999999999999</v>
      </c>
      <c r="J945" s="100"/>
      <c r="K945" s="31"/>
      <c r="L945" s="28"/>
    </row>
    <row r="946" spans="3:12" ht="12" customHeight="1" x14ac:dyDescent="0.3">
      <c r="C946" s="617" t="s">
        <v>1383</v>
      </c>
      <c r="D946" s="117" t="s">
        <v>851</v>
      </c>
      <c r="E946" s="444"/>
      <c r="F946" s="443"/>
      <c r="G946" s="444"/>
      <c r="H946" s="98"/>
      <c r="I946" s="458"/>
      <c r="J946" s="100"/>
      <c r="K946" s="31"/>
      <c r="L946" s="28"/>
    </row>
    <row r="947" spans="3:12" ht="12" customHeight="1" x14ac:dyDescent="0.3">
      <c r="C947" s="10"/>
      <c r="D947" s="117" t="s">
        <v>1062</v>
      </c>
      <c r="E947" s="618">
        <v>1</v>
      </c>
      <c r="F947" s="619">
        <v>16.5</v>
      </c>
      <c r="G947" s="618">
        <v>4.17</v>
      </c>
      <c r="H947" s="620"/>
      <c r="I947" s="458">
        <f>PRODUCT(E947:G947)</f>
        <v>68.804999999999993</v>
      </c>
      <c r="J947" s="100"/>
      <c r="K947" s="31"/>
      <c r="L947" s="28"/>
    </row>
    <row r="948" spans="3:12" ht="12" customHeight="1" x14ac:dyDescent="0.3">
      <c r="C948" s="161"/>
      <c r="D948" s="117" t="s">
        <v>759</v>
      </c>
      <c r="E948" s="618">
        <v>-1</v>
      </c>
      <c r="F948" s="619">
        <v>1.2</v>
      </c>
      <c r="G948" s="618">
        <v>2.1</v>
      </c>
      <c r="H948" s="620"/>
      <c r="I948" s="458">
        <f>PRODUCT(E948:G948)</f>
        <v>-2.52</v>
      </c>
      <c r="J948" s="100"/>
      <c r="K948" s="31"/>
      <c r="L948" s="28"/>
    </row>
    <row r="949" spans="3:12" ht="11.25" customHeight="1" x14ac:dyDescent="0.3">
      <c r="C949" s="29"/>
      <c r="D949" s="117" t="s">
        <v>1367</v>
      </c>
      <c r="E949" s="444">
        <v>-5</v>
      </c>
      <c r="F949" s="443">
        <v>0.25</v>
      </c>
      <c r="G949" s="443">
        <v>4.17</v>
      </c>
      <c r="H949" s="98"/>
      <c r="I949" s="458">
        <f>PRODUCT(E949:G949)</f>
        <v>-5.2125000000000004</v>
      </c>
      <c r="J949" s="100"/>
      <c r="K949" s="31"/>
      <c r="L949" s="28"/>
    </row>
    <row r="950" spans="3:12" ht="12" customHeight="1" x14ac:dyDescent="0.3">
      <c r="C950" s="617" t="s">
        <v>1121</v>
      </c>
      <c r="D950" s="117" t="s">
        <v>179</v>
      </c>
      <c r="E950" s="444"/>
      <c r="F950" s="443"/>
      <c r="G950" s="444"/>
      <c r="H950" s="98"/>
      <c r="I950" s="458"/>
      <c r="J950" s="100"/>
      <c r="K950" s="31"/>
      <c r="L950" s="28"/>
    </row>
    <row r="951" spans="3:12" ht="12" customHeight="1" x14ac:dyDescent="0.3">
      <c r="C951" s="10"/>
      <c r="D951" s="117" t="s">
        <v>1100</v>
      </c>
      <c r="E951" s="618">
        <v>1</v>
      </c>
      <c r="F951" s="619">
        <v>0.25</v>
      </c>
      <c r="G951" s="618">
        <v>3.15</v>
      </c>
      <c r="H951" s="620"/>
      <c r="I951" s="458">
        <f>PRODUCT(E951:G951)</f>
        <v>0.78749999999999998</v>
      </c>
      <c r="J951" s="100"/>
      <c r="K951" s="31"/>
      <c r="L951" s="28"/>
    </row>
    <row r="952" spans="3:12" ht="12" customHeight="1" x14ac:dyDescent="0.3">
      <c r="C952" s="10"/>
      <c r="D952" s="117"/>
      <c r="E952" s="618">
        <v>1</v>
      </c>
      <c r="F952" s="619">
        <v>4.3</v>
      </c>
      <c r="G952" s="618">
        <v>3.67</v>
      </c>
      <c r="H952" s="620"/>
      <c r="I952" s="458">
        <f>PRODUCT(E952:G952)</f>
        <v>15.780999999999999</v>
      </c>
      <c r="J952" s="100"/>
      <c r="K952" s="31"/>
      <c r="L952" s="28"/>
    </row>
    <row r="953" spans="3:12" ht="12" customHeight="1" x14ac:dyDescent="0.3">
      <c r="C953" s="10"/>
      <c r="D953" s="117" t="s">
        <v>1062</v>
      </c>
      <c r="E953" s="618">
        <v>1</v>
      </c>
      <c r="F953" s="619">
        <v>1.95</v>
      </c>
      <c r="G953" s="618">
        <v>3.15</v>
      </c>
      <c r="H953" s="620"/>
      <c r="I953" s="458">
        <f>PRODUCT(E953:G953)</f>
        <v>6.1425000000000001</v>
      </c>
      <c r="J953" s="100"/>
      <c r="K953" s="31"/>
      <c r="L953" s="28"/>
    </row>
    <row r="954" spans="3:12" ht="12" customHeight="1" x14ac:dyDescent="0.3">
      <c r="C954" s="10"/>
      <c r="D954" s="117" t="s">
        <v>1122</v>
      </c>
      <c r="E954" s="618">
        <v>-1</v>
      </c>
      <c r="F954" s="619">
        <v>4.3</v>
      </c>
      <c r="G954" s="618">
        <v>2.6</v>
      </c>
      <c r="H954" s="620"/>
      <c r="I954" s="458">
        <f>PRODUCT(E954:G954)</f>
        <v>-11.18</v>
      </c>
      <c r="J954" s="100"/>
      <c r="K954" s="31"/>
      <c r="L954" s="28"/>
    </row>
    <row r="955" spans="3:12" ht="11.25" customHeight="1" x14ac:dyDescent="0.3">
      <c r="C955" s="29"/>
      <c r="D955" s="117" t="s">
        <v>1367</v>
      </c>
      <c r="E955" s="444">
        <v>-1</v>
      </c>
      <c r="F955" s="443">
        <v>0.25</v>
      </c>
      <c r="G955" s="443">
        <v>3.15</v>
      </c>
      <c r="H955" s="98"/>
      <c r="I955" s="458">
        <f>PRODUCT(E955:G955)</f>
        <v>-0.78749999999999998</v>
      </c>
      <c r="J955" s="100"/>
      <c r="K955" s="31"/>
      <c r="L955" s="28"/>
    </row>
    <row r="956" spans="3:12" ht="12" customHeight="1" x14ac:dyDescent="0.3">
      <c r="C956" s="617" t="s">
        <v>1123</v>
      </c>
      <c r="D956" s="117" t="s">
        <v>1124</v>
      </c>
      <c r="E956" s="444"/>
      <c r="F956" s="443"/>
      <c r="G956" s="444"/>
      <c r="H956" s="98"/>
      <c r="I956" s="458"/>
      <c r="J956" s="100"/>
      <c r="K956" s="31"/>
      <c r="L956" s="28"/>
    </row>
    <row r="957" spans="3:12" ht="12" customHeight="1" x14ac:dyDescent="0.3">
      <c r="C957" s="10"/>
      <c r="D957" s="117" t="s">
        <v>1112</v>
      </c>
      <c r="E957" s="618">
        <v>1</v>
      </c>
      <c r="F957" s="619">
        <v>1.6</v>
      </c>
      <c r="G957" s="618">
        <v>3.67</v>
      </c>
      <c r="H957" s="620"/>
      <c r="I957" s="458">
        <f t="shared" ref="I957:I963" si="67">PRODUCT(E957:G957)</f>
        <v>5.8719999999999999</v>
      </c>
      <c r="J957" s="100"/>
      <c r="K957" s="31"/>
      <c r="L957" s="28"/>
    </row>
    <row r="958" spans="3:12" ht="12" customHeight="1" x14ac:dyDescent="0.3">
      <c r="C958" s="10"/>
      <c r="D958" s="117" t="s">
        <v>1056</v>
      </c>
      <c r="E958" s="618">
        <v>1</v>
      </c>
      <c r="F958" s="619">
        <v>4.45</v>
      </c>
      <c r="G958" s="618">
        <v>4.17</v>
      </c>
      <c r="H958" s="620"/>
      <c r="I958" s="458">
        <f t="shared" si="67"/>
        <v>18.5565</v>
      </c>
      <c r="J958" s="100"/>
      <c r="K958" s="31"/>
      <c r="L958" s="28"/>
    </row>
    <row r="959" spans="3:12" ht="12" customHeight="1" x14ac:dyDescent="0.3">
      <c r="C959" s="10"/>
      <c r="D959" s="117"/>
      <c r="E959" s="618">
        <v>1</v>
      </c>
      <c r="F959" s="619">
        <v>1.8</v>
      </c>
      <c r="G959" s="618">
        <v>3.15</v>
      </c>
      <c r="H959" s="620"/>
      <c r="I959" s="458">
        <f t="shared" si="67"/>
        <v>5.67</v>
      </c>
      <c r="J959" s="100"/>
      <c r="K959" s="31"/>
      <c r="L959" s="28"/>
    </row>
    <row r="960" spans="3:12" ht="12" customHeight="1" x14ac:dyDescent="0.3">
      <c r="C960" s="10"/>
      <c r="D960" s="117" t="s">
        <v>885</v>
      </c>
      <c r="E960" s="618">
        <v>1</v>
      </c>
      <c r="F960" s="619">
        <v>4.0999999999999996</v>
      </c>
      <c r="G960" s="618">
        <v>3.67</v>
      </c>
      <c r="H960" s="620"/>
      <c r="I960" s="458">
        <f t="shared" si="67"/>
        <v>15.046999999999999</v>
      </c>
      <c r="J960" s="100"/>
      <c r="K960" s="31"/>
      <c r="L960" s="28"/>
    </row>
    <row r="961" spans="3:12" ht="12" customHeight="1" x14ac:dyDescent="0.3">
      <c r="C961" s="10"/>
      <c r="D961" s="117" t="s">
        <v>1041</v>
      </c>
      <c r="E961" s="618">
        <v>1</v>
      </c>
      <c r="F961" s="619">
        <v>1.1000000000000001</v>
      </c>
      <c r="G961" s="618">
        <v>2.1</v>
      </c>
      <c r="H961" s="620"/>
      <c r="I961" s="458">
        <f t="shared" si="67"/>
        <v>2.3100000000000005</v>
      </c>
      <c r="J961" s="100"/>
      <c r="K961" s="31"/>
      <c r="L961" s="28"/>
    </row>
    <row r="962" spans="3:12" ht="12" customHeight="1" x14ac:dyDescent="0.3">
      <c r="C962" s="10"/>
      <c r="D962" s="117"/>
      <c r="E962" s="618">
        <v>1</v>
      </c>
      <c r="F962" s="619">
        <v>0.4</v>
      </c>
      <c r="G962" s="618">
        <v>2.1</v>
      </c>
      <c r="H962" s="620"/>
      <c r="I962" s="458">
        <f t="shared" si="67"/>
        <v>0.84000000000000008</v>
      </c>
      <c r="J962" s="100"/>
      <c r="K962" s="31"/>
      <c r="L962" s="28"/>
    </row>
    <row r="963" spans="3:12" ht="12" customHeight="1" x14ac:dyDescent="0.3">
      <c r="C963" s="10"/>
      <c r="D963" s="117" t="s">
        <v>759</v>
      </c>
      <c r="E963" s="618">
        <v>-1</v>
      </c>
      <c r="F963" s="619">
        <v>0.9</v>
      </c>
      <c r="G963" s="618">
        <v>2.1</v>
      </c>
      <c r="H963" s="620"/>
      <c r="I963" s="458">
        <f t="shared" si="67"/>
        <v>-1.8900000000000001</v>
      </c>
      <c r="J963" s="100"/>
      <c r="K963" s="31"/>
      <c r="L963" s="28"/>
    </row>
    <row r="964" spans="3:12" ht="11.25" customHeight="1" x14ac:dyDescent="0.3">
      <c r="C964" s="29"/>
      <c r="D964" s="117" t="s">
        <v>1367</v>
      </c>
      <c r="E964" s="444">
        <v>-1</v>
      </c>
      <c r="F964" s="443">
        <v>0.25</v>
      </c>
      <c r="G964" s="443">
        <v>3.15</v>
      </c>
      <c r="H964" s="98"/>
      <c r="I964" s="458">
        <f>PRODUCT(E964:G964)</f>
        <v>-0.78749999999999998</v>
      </c>
      <c r="J964" s="100"/>
      <c r="K964" s="31"/>
      <c r="L964" s="28"/>
    </row>
    <row r="965" spans="3:12" ht="11.25" customHeight="1" x14ac:dyDescent="0.3">
      <c r="C965" s="29"/>
      <c r="D965" s="117" t="s">
        <v>1367</v>
      </c>
      <c r="E965" s="444">
        <v>-4</v>
      </c>
      <c r="F965" s="443">
        <v>0.35</v>
      </c>
      <c r="G965" s="443">
        <v>4.17</v>
      </c>
      <c r="H965" s="98"/>
      <c r="I965" s="458">
        <f>PRODUCT(E965:G965)</f>
        <v>-5.8379999999999992</v>
      </c>
      <c r="J965" s="100"/>
      <c r="K965" s="31"/>
      <c r="L965" s="28"/>
    </row>
    <row r="966" spans="3:12" ht="11.25" customHeight="1" x14ac:dyDescent="0.3">
      <c r="C966" s="29"/>
      <c r="D966" s="117" t="s">
        <v>1367</v>
      </c>
      <c r="E966" s="444">
        <v>-2</v>
      </c>
      <c r="F966" s="443">
        <v>0.35</v>
      </c>
      <c r="G966" s="443">
        <v>4.17</v>
      </c>
      <c r="H966" s="98"/>
      <c r="I966" s="458">
        <f>PRODUCT(E966:G966)</f>
        <v>-2.9189999999999996</v>
      </c>
      <c r="J966" s="100"/>
      <c r="K966" s="31"/>
      <c r="L966" s="28"/>
    </row>
    <row r="967" spans="3:12" ht="12" customHeight="1" x14ac:dyDescent="0.3">
      <c r="C967" s="617" t="s">
        <v>1125</v>
      </c>
      <c r="D967" s="117" t="s">
        <v>1126</v>
      </c>
      <c r="E967" s="444"/>
      <c r="F967" s="443"/>
      <c r="G967" s="444"/>
      <c r="H967" s="98"/>
      <c r="I967" s="458"/>
      <c r="J967" s="100"/>
      <c r="K967" s="31"/>
      <c r="L967" s="28"/>
    </row>
    <row r="968" spans="3:12" ht="12" customHeight="1" x14ac:dyDescent="0.3">
      <c r="C968" s="10"/>
      <c r="D968" s="117" t="s">
        <v>1112</v>
      </c>
      <c r="E968" s="618">
        <v>1</v>
      </c>
      <c r="F968" s="619">
        <v>4.3499999999999996</v>
      </c>
      <c r="G968" s="618">
        <v>3.67</v>
      </c>
      <c r="H968" s="620"/>
      <c r="I968" s="458">
        <f t="shared" ref="I968:I974" si="68">PRODUCT(E968:G968)</f>
        <v>15.964499999999999</v>
      </c>
      <c r="J968" s="100"/>
      <c r="K968" s="31"/>
      <c r="L968" s="28"/>
    </row>
    <row r="969" spans="3:12" ht="12" customHeight="1" x14ac:dyDescent="0.3">
      <c r="C969" s="10"/>
      <c r="D969" s="117" t="s">
        <v>1056</v>
      </c>
      <c r="E969" s="618">
        <v>1</v>
      </c>
      <c r="F969" s="619">
        <v>8.4</v>
      </c>
      <c r="G969" s="618">
        <v>3.15</v>
      </c>
      <c r="H969" s="620"/>
      <c r="I969" s="458">
        <f t="shared" si="68"/>
        <v>26.46</v>
      </c>
      <c r="J969" s="100"/>
      <c r="K969" s="31"/>
      <c r="L969" s="28"/>
    </row>
    <row r="970" spans="3:12" ht="12" customHeight="1" x14ac:dyDescent="0.3">
      <c r="C970" s="10"/>
      <c r="D970" s="117" t="s">
        <v>759</v>
      </c>
      <c r="E970" s="618">
        <v>-1</v>
      </c>
      <c r="F970" s="619">
        <v>1.2</v>
      </c>
      <c r="G970" s="618">
        <v>2.6</v>
      </c>
      <c r="H970" s="620"/>
      <c r="I970" s="458">
        <f t="shared" si="68"/>
        <v>-3.12</v>
      </c>
      <c r="J970" s="100"/>
      <c r="K970" s="31"/>
      <c r="L970" s="28"/>
    </row>
    <row r="971" spans="3:12" ht="12" customHeight="1" x14ac:dyDescent="0.3">
      <c r="C971" s="10"/>
      <c r="D971" s="117" t="s">
        <v>346</v>
      </c>
      <c r="E971" s="618">
        <v>-2</v>
      </c>
      <c r="F971" s="619">
        <v>1.5</v>
      </c>
      <c r="G971" s="618">
        <v>0.5</v>
      </c>
      <c r="H971" s="620"/>
      <c r="I971" s="458">
        <f t="shared" si="68"/>
        <v>-1.5</v>
      </c>
      <c r="J971" s="100"/>
      <c r="K971" s="31"/>
      <c r="L971" s="28"/>
    </row>
    <row r="972" spans="3:12" ht="11.25" customHeight="1" x14ac:dyDescent="0.3">
      <c r="C972" s="29"/>
      <c r="D972" s="117" t="s">
        <v>1367</v>
      </c>
      <c r="E972" s="444">
        <v>-3</v>
      </c>
      <c r="F972" s="443">
        <v>0.25</v>
      </c>
      <c r="G972" s="443">
        <v>3.67</v>
      </c>
      <c r="H972" s="98"/>
      <c r="I972" s="458">
        <f t="shared" si="68"/>
        <v>-2.7524999999999999</v>
      </c>
      <c r="J972" s="100"/>
      <c r="K972" s="31"/>
      <c r="L972" s="28"/>
    </row>
    <row r="973" spans="3:12" ht="11.25" customHeight="1" x14ac:dyDescent="0.3">
      <c r="C973" s="29"/>
      <c r="D973" s="117" t="s">
        <v>1367</v>
      </c>
      <c r="E973" s="444">
        <v>-3</v>
      </c>
      <c r="F973" s="443">
        <v>0.35</v>
      </c>
      <c r="G973" s="443">
        <v>3.15</v>
      </c>
      <c r="H973" s="98"/>
      <c r="I973" s="458">
        <f t="shared" si="68"/>
        <v>-3.3074999999999992</v>
      </c>
      <c r="J973" s="100"/>
      <c r="K973" s="31"/>
      <c r="L973" s="28"/>
    </row>
    <row r="974" spans="3:12" ht="11.25" customHeight="1" x14ac:dyDescent="0.3">
      <c r="C974" s="29"/>
      <c r="D974" s="117" t="s">
        <v>1367</v>
      </c>
      <c r="E974" s="444">
        <v>-1</v>
      </c>
      <c r="F974" s="443">
        <v>0.45</v>
      </c>
      <c r="G974" s="443">
        <v>3.15</v>
      </c>
      <c r="H974" s="98"/>
      <c r="I974" s="458">
        <f t="shared" si="68"/>
        <v>-1.4175</v>
      </c>
      <c r="J974" s="100"/>
      <c r="K974" s="31"/>
      <c r="L974" s="28"/>
    </row>
    <row r="975" spans="3:12" ht="12" customHeight="1" x14ac:dyDescent="0.3">
      <c r="C975" s="617" t="s">
        <v>1127</v>
      </c>
      <c r="D975" s="117" t="s">
        <v>297</v>
      </c>
      <c r="E975" s="444"/>
      <c r="F975" s="443"/>
      <c r="G975" s="444"/>
      <c r="H975" s="98"/>
      <c r="I975" s="458"/>
      <c r="J975" s="100"/>
      <c r="K975" s="31"/>
      <c r="L975" s="28"/>
    </row>
    <row r="976" spans="3:12" ht="12" customHeight="1" x14ac:dyDescent="0.3">
      <c r="C976" s="10"/>
      <c r="D976" s="117" t="s">
        <v>1112</v>
      </c>
      <c r="E976" s="618">
        <v>1</v>
      </c>
      <c r="F976" s="619">
        <v>1.05</v>
      </c>
      <c r="G976" s="618">
        <v>3.67</v>
      </c>
      <c r="H976" s="620"/>
      <c r="I976" s="458">
        <f t="shared" ref="I976:I981" si="69">PRODUCT(E976:G976)</f>
        <v>3.8534999999999999</v>
      </c>
      <c r="J976" s="100"/>
      <c r="K976" s="31"/>
      <c r="L976" s="28"/>
    </row>
    <row r="977" spans="3:12" ht="12" customHeight="1" x14ac:dyDescent="0.3">
      <c r="C977" s="10"/>
      <c r="D977" s="117"/>
      <c r="E977" s="618">
        <v>1</v>
      </c>
      <c r="F977" s="619">
        <v>1.45</v>
      </c>
      <c r="G977" s="618">
        <v>3.67</v>
      </c>
      <c r="H977" s="620"/>
      <c r="I977" s="458">
        <f t="shared" si="69"/>
        <v>5.3214999999999995</v>
      </c>
      <c r="J977" s="100"/>
      <c r="K977" s="31"/>
      <c r="L977" s="28"/>
    </row>
    <row r="978" spans="3:12" ht="12" customHeight="1" x14ac:dyDescent="0.3">
      <c r="C978" s="10"/>
      <c r="D978" s="117" t="s">
        <v>1056</v>
      </c>
      <c r="E978" s="618">
        <v>1</v>
      </c>
      <c r="F978" s="619">
        <v>10.65</v>
      </c>
      <c r="G978" s="618">
        <v>3.15</v>
      </c>
      <c r="H978" s="620"/>
      <c r="I978" s="458">
        <f t="shared" si="69"/>
        <v>33.547499999999999</v>
      </c>
      <c r="J978" s="100"/>
      <c r="K978" s="31"/>
      <c r="L978" s="28"/>
    </row>
    <row r="979" spans="3:12" ht="12" customHeight="1" x14ac:dyDescent="0.3">
      <c r="C979" s="10"/>
      <c r="D979" s="117" t="s">
        <v>759</v>
      </c>
      <c r="E979" s="618">
        <v>-1</v>
      </c>
      <c r="F979" s="619">
        <v>1.2</v>
      </c>
      <c r="G979" s="618">
        <v>2.6</v>
      </c>
      <c r="H979" s="620"/>
      <c r="I979" s="458">
        <f t="shared" si="69"/>
        <v>-3.12</v>
      </c>
      <c r="J979" s="100"/>
      <c r="K979" s="31"/>
      <c r="L979" s="28"/>
    </row>
    <row r="980" spans="3:12" ht="12" customHeight="1" x14ac:dyDescent="0.3">
      <c r="C980" s="10"/>
      <c r="D980" s="117" t="s">
        <v>346</v>
      </c>
      <c r="E980" s="618">
        <v>-1</v>
      </c>
      <c r="F980" s="619">
        <v>0.9</v>
      </c>
      <c r="G980" s="618">
        <v>0.5</v>
      </c>
      <c r="H980" s="620"/>
      <c r="I980" s="458">
        <f t="shared" si="69"/>
        <v>-0.45</v>
      </c>
      <c r="J980" s="100"/>
      <c r="K980" s="31"/>
      <c r="L980" s="28"/>
    </row>
    <row r="981" spans="3:12" ht="12" customHeight="1" x14ac:dyDescent="0.3">
      <c r="C981" s="10"/>
      <c r="D981" s="117" t="s">
        <v>346</v>
      </c>
      <c r="E981" s="618">
        <v>-1</v>
      </c>
      <c r="F981" s="619">
        <v>1.2</v>
      </c>
      <c r="G981" s="618">
        <v>0.5</v>
      </c>
      <c r="H981" s="620"/>
      <c r="I981" s="458">
        <f t="shared" si="69"/>
        <v>-0.6</v>
      </c>
      <c r="J981" s="100"/>
      <c r="K981" s="31"/>
      <c r="L981" s="28"/>
    </row>
    <row r="982" spans="3:12" ht="11.25" customHeight="1" x14ac:dyDescent="0.3">
      <c r="C982" s="29"/>
      <c r="D982" s="117" t="s">
        <v>1367</v>
      </c>
      <c r="E982" s="444">
        <v>-1</v>
      </c>
      <c r="F982" s="443">
        <v>0.2</v>
      </c>
      <c r="G982" s="443">
        <v>3.67</v>
      </c>
      <c r="H982" s="98"/>
      <c r="I982" s="458">
        <f>PRODUCT(E982:G982)</f>
        <v>-0.73399999999999999</v>
      </c>
      <c r="J982" s="100"/>
      <c r="K982" s="31"/>
      <c r="L982" s="28"/>
    </row>
    <row r="983" spans="3:12" ht="11.25" customHeight="1" x14ac:dyDescent="0.3">
      <c r="C983" s="29"/>
      <c r="D983" s="117" t="s">
        <v>1367</v>
      </c>
      <c r="E983" s="444">
        <v>-2</v>
      </c>
      <c r="F983" s="443">
        <v>0.25</v>
      </c>
      <c r="G983" s="443">
        <v>3.15</v>
      </c>
      <c r="H983" s="98"/>
      <c r="I983" s="458">
        <f>PRODUCT(E983:G983)</f>
        <v>-1.575</v>
      </c>
      <c r="J983" s="100"/>
      <c r="K983" s="31"/>
      <c r="L983" s="28"/>
    </row>
    <row r="984" spans="3:12" ht="11.25" customHeight="1" x14ac:dyDescent="0.3">
      <c r="C984" s="29"/>
      <c r="D984" s="117" t="s">
        <v>1367</v>
      </c>
      <c r="E984" s="444">
        <v>-1</v>
      </c>
      <c r="F984" s="443">
        <v>0.35</v>
      </c>
      <c r="G984" s="443">
        <v>3.15</v>
      </c>
      <c r="H984" s="98"/>
      <c r="I984" s="458">
        <f>PRODUCT(E984:G984)</f>
        <v>-1.1024999999999998</v>
      </c>
      <c r="J984" s="100"/>
      <c r="K984" s="31"/>
      <c r="L984" s="28"/>
    </row>
    <row r="985" spans="3:12" ht="12" customHeight="1" x14ac:dyDescent="0.3">
      <c r="C985" s="617" t="s">
        <v>1128</v>
      </c>
      <c r="D985" s="117" t="s">
        <v>177</v>
      </c>
      <c r="E985" s="444"/>
      <c r="F985" s="443"/>
      <c r="G985" s="444"/>
      <c r="H985" s="98"/>
      <c r="I985" s="458"/>
      <c r="J985" s="100"/>
      <c r="K985" s="31"/>
      <c r="L985" s="28"/>
    </row>
    <row r="986" spans="3:12" ht="12" customHeight="1" x14ac:dyDescent="0.3">
      <c r="C986" s="10"/>
      <c r="D986" s="117" t="s">
        <v>1112</v>
      </c>
      <c r="E986" s="618">
        <v>1</v>
      </c>
      <c r="F986" s="619">
        <v>2.2000000000000002</v>
      </c>
      <c r="G986" s="618">
        <v>3.67</v>
      </c>
      <c r="H986" s="620"/>
      <c r="I986" s="458">
        <f t="shared" ref="I986:I992" si="70">PRODUCT(E986:G986)</f>
        <v>8.0739999999999998</v>
      </c>
      <c r="J986" s="100"/>
      <c r="K986" s="31"/>
      <c r="L986" s="28"/>
    </row>
    <row r="987" spans="3:12" ht="12" customHeight="1" x14ac:dyDescent="0.3">
      <c r="C987" s="10"/>
      <c r="D987" s="117" t="s">
        <v>1056</v>
      </c>
      <c r="E987" s="618">
        <v>1</v>
      </c>
      <c r="F987" s="619">
        <v>7.3</v>
      </c>
      <c r="G987" s="618">
        <v>4.17</v>
      </c>
      <c r="H987" s="620"/>
      <c r="I987" s="458">
        <f t="shared" si="70"/>
        <v>30.440999999999999</v>
      </c>
      <c r="J987" s="100"/>
      <c r="K987" s="31"/>
      <c r="L987" s="28"/>
    </row>
    <row r="988" spans="3:12" ht="12" customHeight="1" x14ac:dyDescent="0.3">
      <c r="C988" s="10"/>
      <c r="D988" s="117" t="s">
        <v>1041</v>
      </c>
      <c r="E988" s="618">
        <v>1</v>
      </c>
      <c r="F988" s="619">
        <v>1.9</v>
      </c>
      <c r="G988" s="618">
        <v>2.1</v>
      </c>
      <c r="H988" s="620"/>
      <c r="I988" s="458">
        <f t="shared" si="70"/>
        <v>3.9899999999999998</v>
      </c>
      <c r="J988" s="100"/>
      <c r="K988" s="31"/>
      <c r="L988" s="28"/>
    </row>
    <row r="989" spans="3:12" ht="12" customHeight="1" x14ac:dyDescent="0.3">
      <c r="C989" s="10"/>
      <c r="D989" s="117" t="s">
        <v>759</v>
      </c>
      <c r="E989" s="618">
        <v>-1</v>
      </c>
      <c r="F989" s="619">
        <v>0.9</v>
      </c>
      <c r="G989" s="618">
        <v>2.1</v>
      </c>
      <c r="H989" s="620"/>
      <c r="I989" s="458">
        <f t="shared" si="70"/>
        <v>-1.8900000000000001</v>
      </c>
      <c r="J989" s="100"/>
      <c r="K989" s="31"/>
      <c r="L989" s="28"/>
    </row>
    <row r="990" spans="3:12" ht="12" customHeight="1" x14ac:dyDescent="0.3">
      <c r="C990" s="10"/>
      <c r="D990" s="117" t="s">
        <v>346</v>
      </c>
      <c r="E990" s="618">
        <v>-1</v>
      </c>
      <c r="F990" s="619">
        <v>1.2</v>
      </c>
      <c r="G990" s="618">
        <v>0.5</v>
      </c>
      <c r="H990" s="620"/>
      <c r="I990" s="458">
        <f t="shared" si="70"/>
        <v>-0.6</v>
      </c>
      <c r="J990" s="100"/>
      <c r="K990" s="31"/>
      <c r="L990" s="28"/>
    </row>
    <row r="991" spans="3:12" ht="11.25" customHeight="1" x14ac:dyDescent="0.3">
      <c r="C991" s="29"/>
      <c r="D991" s="117" t="s">
        <v>1367</v>
      </c>
      <c r="E991" s="444">
        <v>-2</v>
      </c>
      <c r="F991" s="443">
        <v>0.25</v>
      </c>
      <c r="G991" s="443">
        <v>3.67</v>
      </c>
      <c r="H991" s="98"/>
      <c r="I991" s="458">
        <f t="shared" si="70"/>
        <v>-1.835</v>
      </c>
      <c r="J991" s="100"/>
      <c r="K991" s="31"/>
      <c r="L991" s="28"/>
    </row>
    <row r="992" spans="3:12" ht="11.25" customHeight="1" x14ac:dyDescent="0.3">
      <c r="C992" s="29"/>
      <c r="D992" s="117" t="s">
        <v>1367</v>
      </c>
      <c r="E992" s="444">
        <v>-3</v>
      </c>
      <c r="F992" s="443">
        <v>0.25</v>
      </c>
      <c r="G992" s="443">
        <v>4.17</v>
      </c>
      <c r="H992" s="98"/>
      <c r="I992" s="458">
        <f t="shared" si="70"/>
        <v>-3.1274999999999999</v>
      </c>
      <c r="J992" s="100"/>
      <c r="K992" s="31"/>
      <c r="L992" s="28"/>
    </row>
    <row r="993" spans="3:12" ht="12" customHeight="1" x14ac:dyDescent="0.3">
      <c r="C993" s="617" t="s">
        <v>1129</v>
      </c>
      <c r="D993" s="117" t="s">
        <v>1059</v>
      </c>
      <c r="E993" s="444"/>
      <c r="F993" s="443"/>
      <c r="G993" s="444"/>
      <c r="H993" s="98"/>
      <c r="I993" s="458"/>
      <c r="J993" s="100"/>
      <c r="K993" s="31"/>
      <c r="L993" s="28"/>
    </row>
    <row r="994" spans="3:12" ht="12" customHeight="1" x14ac:dyDescent="0.3">
      <c r="C994" s="10"/>
      <c r="D994" s="117" t="s">
        <v>1056</v>
      </c>
      <c r="E994" s="618">
        <v>1</v>
      </c>
      <c r="F994" s="619">
        <v>6.75</v>
      </c>
      <c r="G994" s="618">
        <v>4.17</v>
      </c>
      <c r="H994" s="620"/>
      <c r="I994" s="458">
        <f>PRODUCT(E994:G994)</f>
        <v>28.147500000000001</v>
      </c>
      <c r="J994" s="100"/>
      <c r="K994" s="31"/>
      <c r="L994" s="28"/>
    </row>
    <row r="995" spans="3:12" ht="12" customHeight="1" x14ac:dyDescent="0.3">
      <c r="C995" s="10"/>
      <c r="D995" s="117" t="s">
        <v>759</v>
      </c>
      <c r="E995" s="618">
        <v>-1</v>
      </c>
      <c r="F995" s="619">
        <v>0.9</v>
      </c>
      <c r="G995" s="618">
        <v>2.1</v>
      </c>
      <c r="H995" s="620"/>
      <c r="I995" s="458">
        <f>PRODUCT(E995:G995)</f>
        <v>-1.8900000000000001</v>
      </c>
      <c r="J995" s="100"/>
      <c r="K995" s="31"/>
      <c r="L995" s="28"/>
    </row>
    <row r="996" spans="3:12" ht="11.25" customHeight="1" x14ac:dyDescent="0.3">
      <c r="C996" s="29"/>
      <c r="D996" s="117" t="s">
        <v>1367</v>
      </c>
      <c r="E996" s="444">
        <v>0.3</v>
      </c>
      <c r="F996" s="443">
        <v>0.25</v>
      </c>
      <c r="G996" s="443">
        <v>4.17</v>
      </c>
      <c r="H996" s="98"/>
      <c r="I996" s="458">
        <f>PRODUCT(E996:G996)</f>
        <v>0.31274999999999997</v>
      </c>
      <c r="J996" s="100"/>
      <c r="K996" s="31"/>
      <c r="L996" s="28"/>
    </row>
    <row r="997" spans="3:12" ht="12" customHeight="1" x14ac:dyDescent="0.3">
      <c r="C997" s="617" t="s">
        <v>1130</v>
      </c>
      <c r="D997" s="117" t="s">
        <v>840</v>
      </c>
      <c r="E997" s="444"/>
      <c r="F997" s="443"/>
      <c r="G997" s="444"/>
      <c r="H997" s="98"/>
      <c r="I997" s="458"/>
      <c r="J997" s="100"/>
      <c r="K997" s="31"/>
      <c r="L997" s="28"/>
    </row>
    <row r="998" spans="3:12" ht="12" customHeight="1" x14ac:dyDescent="0.3">
      <c r="C998" s="10"/>
      <c r="D998" s="117" t="s">
        <v>885</v>
      </c>
      <c r="E998" s="618">
        <v>1</v>
      </c>
      <c r="F998" s="619">
        <v>2.7</v>
      </c>
      <c r="G998" s="618">
        <v>3.67</v>
      </c>
      <c r="H998" s="620"/>
      <c r="I998" s="458">
        <f t="shared" ref="I998:I1004" si="71">PRODUCT(E998:G998)</f>
        <v>9.9090000000000007</v>
      </c>
      <c r="J998" s="100"/>
      <c r="K998" s="31"/>
      <c r="L998" s="28"/>
    </row>
    <row r="999" spans="3:12" ht="12" customHeight="1" x14ac:dyDescent="0.3">
      <c r="C999" s="10"/>
      <c r="D999" s="117"/>
      <c r="E999" s="618">
        <v>1</v>
      </c>
      <c r="F999" s="619">
        <v>1.8</v>
      </c>
      <c r="G999" s="618">
        <v>3.67</v>
      </c>
      <c r="H999" s="620"/>
      <c r="I999" s="458">
        <f t="shared" si="71"/>
        <v>6.6059999999999999</v>
      </c>
      <c r="J999" s="100"/>
      <c r="K999" s="31"/>
      <c r="L999" s="28"/>
    </row>
    <row r="1000" spans="3:12" ht="12" customHeight="1" x14ac:dyDescent="0.3">
      <c r="C1000" s="10"/>
      <c r="D1000" s="117" t="s">
        <v>1131</v>
      </c>
      <c r="E1000" s="618">
        <v>1</v>
      </c>
      <c r="F1000" s="619">
        <v>6.8</v>
      </c>
      <c r="G1000" s="618">
        <v>4.17</v>
      </c>
      <c r="H1000" s="620"/>
      <c r="I1000" s="458">
        <f t="shared" si="71"/>
        <v>28.355999999999998</v>
      </c>
      <c r="J1000" s="100"/>
      <c r="K1000" s="31"/>
      <c r="L1000" s="28"/>
    </row>
    <row r="1001" spans="3:12" ht="12" customHeight="1" x14ac:dyDescent="0.3">
      <c r="C1001" s="10"/>
      <c r="D1001" s="117" t="s">
        <v>1041</v>
      </c>
      <c r="E1001" s="618">
        <v>1</v>
      </c>
      <c r="F1001" s="619">
        <v>0.6</v>
      </c>
      <c r="G1001" s="618">
        <v>2.1</v>
      </c>
      <c r="H1001" s="620"/>
      <c r="I1001" s="458">
        <f t="shared" si="71"/>
        <v>1.26</v>
      </c>
      <c r="J1001" s="100"/>
      <c r="K1001" s="31"/>
      <c r="L1001" s="28"/>
    </row>
    <row r="1002" spans="3:12" ht="12" customHeight="1" x14ac:dyDescent="0.3">
      <c r="C1002" s="10"/>
      <c r="D1002" s="117"/>
      <c r="E1002" s="618">
        <v>1</v>
      </c>
      <c r="F1002" s="619">
        <v>0.4</v>
      </c>
      <c r="G1002" s="618">
        <v>2.1</v>
      </c>
      <c r="H1002" s="620"/>
      <c r="I1002" s="458">
        <f t="shared" si="71"/>
        <v>0.84000000000000008</v>
      </c>
      <c r="J1002" s="100"/>
      <c r="K1002" s="31"/>
      <c r="L1002" s="28"/>
    </row>
    <row r="1003" spans="3:12" ht="12" customHeight="1" x14ac:dyDescent="0.3">
      <c r="C1003" s="10"/>
      <c r="D1003" s="117"/>
      <c r="E1003" s="618">
        <v>1</v>
      </c>
      <c r="F1003" s="619">
        <v>0.85</v>
      </c>
      <c r="G1003" s="618">
        <v>3.15</v>
      </c>
      <c r="H1003" s="620"/>
      <c r="I1003" s="458">
        <f t="shared" si="71"/>
        <v>2.6774999999999998</v>
      </c>
      <c r="J1003" s="100"/>
      <c r="K1003" s="31"/>
      <c r="L1003" s="28"/>
    </row>
    <row r="1004" spans="3:12" ht="12" customHeight="1" x14ac:dyDescent="0.3">
      <c r="C1004" s="10"/>
      <c r="D1004" s="117" t="s">
        <v>759</v>
      </c>
      <c r="E1004" s="618">
        <v>-1</v>
      </c>
      <c r="F1004" s="619">
        <v>0.9</v>
      </c>
      <c r="G1004" s="618">
        <v>2.1</v>
      </c>
      <c r="H1004" s="620"/>
      <c r="I1004" s="458">
        <f t="shared" si="71"/>
        <v>-1.8900000000000001</v>
      </c>
      <c r="J1004" s="100"/>
      <c r="K1004" s="31"/>
      <c r="L1004" s="28"/>
    </row>
    <row r="1005" spans="3:12" ht="11.25" customHeight="1" x14ac:dyDescent="0.3">
      <c r="C1005" s="29"/>
      <c r="D1005" s="117" t="s">
        <v>1367</v>
      </c>
      <c r="E1005" s="444">
        <v>-3</v>
      </c>
      <c r="F1005" s="443">
        <v>0.25</v>
      </c>
      <c r="G1005" s="443">
        <v>4.17</v>
      </c>
      <c r="H1005" s="98"/>
      <c r="I1005" s="458">
        <f>PRODUCT(E1005:G1005)</f>
        <v>-3.1274999999999999</v>
      </c>
      <c r="J1005" s="100"/>
      <c r="K1005" s="31"/>
      <c r="L1005" s="28"/>
    </row>
    <row r="1006" spans="3:12" ht="11.25" customHeight="1" x14ac:dyDescent="0.3">
      <c r="C1006" s="29"/>
      <c r="D1006" s="117" t="s">
        <v>1367</v>
      </c>
      <c r="E1006" s="444">
        <v>-2</v>
      </c>
      <c r="F1006" s="443">
        <v>0.25</v>
      </c>
      <c r="G1006" s="443">
        <v>3.15</v>
      </c>
      <c r="H1006" s="98"/>
      <c r="I1006" s="458">
        <f>PRODUCT(E1006:G1006)</f>
        <v>-1.575</v>
      </c>
      <c r="J1006" s="100"/>
      <c r="K1006" s="31"/>
      <c r="L1006" s="28"/>
    </row>
    <row r="1007" spans="3:12" ht="11.25" customHeight="1" x14ac:dyDescent="0.3">
      <c r="C1007" s="29"/>
      <c r="D1007" s="117" t="s">
        <v>1367</v>
      </c>
      <c r="E1007" s="444">
        <v>-1</v>
      </c>
      <c r="F1007" s="443">
        <v>0.35</v>
      </c>
      <c r="G1007" s="443">
        <v>3.15</v>
      </c>
      <c r="H1007" s="98"/>
      <c r="I1007" s="458">
        <f>PRODUCT(E1007:G1007)</f>
        <v>-1.1024999999999998</v>
      </c>
      <c r="J1007" s="100"/>
      <c r="K1007" s="31"/>
      <c r="L1007" s="28"/>
    </row>
    <row r="1008" spans="3:12" ht="12" customHeight="1" x14ac:dyDescent="0.3">
      <c r="C1008" s="617" t="s">
        <v>1133</v>
      </c>
      <c r="D1008" s="117" t="s">
        <v>1132</v>
      </c>
      <c r="E1008" s="444"/>
      <c r="F1008" s="443"/>
      <c r="G1008" s="444"/>
      <c r="H1008" s="131"/>
      <c r="I1008" s="458"/>
      <c r="J1008" s="100"/>
      <c r="K1008" s="31"/>
      <c r="L1008" s="28"/>
    </row>
    <row r="1009" spans="3:12" ht="12" customHeight="1" x14ac:dyDescent="0.3">
      <c r="C1009" s="10"/>
      <c r="D1009" s="117" t="s">
        <v>885</v>
      </c>
      <c r="E1009" s="618">
        <v>1</v>
      </c>
      <c r="F1009" s="619">
        <v>5.2</v>
      </c>
      <c r="G1009" s="618">
        <v>3.67</v>
      </c>
      <c r="H1009" s="620"/>
      <c r="I1009" s="458">
        <f t="shared" ref="I1009:I1015" si="72">PRODUCT(E1009:G1009)</f>
        <v>19.084</v>
      </c>
      <c r="J1009" s="100"/>
      <c r="K1009" s="31"/>
      <c r="L1009" s="28"/>
    </row>
    <row r="1010" spans="3:12" ht="12" customHeight="1" x14ac:dyDescent="0.3">
      <c r="C1010" s="10"/>
      <c r="D1010" s="117" t="s">
        <v>1087</v>
      </c>
      <c r="E1010" s="618">
        <v>1</v>
      </c>
      <c r="F1010" s="619">
        <v>1.6</v>
      </c>
      <c r="G1010" s="618">
        <v>3.67</v>
      </c>
      <c r="H1010" s="620"/>
      <c r="I1010" s="458">
        <f t="shared" si="72"/>
        <v>5.8719999999999999</v>
      </c>
      <c r="J1010" s="100"/>
      <c r="K1010" s="31"/>
      <c r="L1010" s="28"/>
    </row>
    <row r="1011" spans="3:12" ht="12" customHeight="1" x14ac:dyDescent="0.3">
      <c r="C1011" s="10"/>
      <c r="D1011" s="117" t="s">
        <v>1131</v>
      </c>
      <c r="E1011" s="618">
        <v>1</v>
      </c>
      <c r="F1011" s="619">
        <v>5.55</v>
      </c>
      <c r="G1011" s="618">
        <v>4.17</v>
      </c>
      <c r="H1011" s="620"/>
      <c r="I1011" s="458">
        <f t="shared" si="72"/>
        <v>23.1435</v>
      </c>
      <c r="J1011" s="100"/>
      <c r="K1011" s="31"/>
      <c r="L1011" s="28"/>
    </row>
    <row r="1012" spans="3:12" ht="12" customHeight="1" x14ac:dyDescent="0.3">
      <c r="C1012" s="10"/>
      <c r="D1012" s="117" t="s">
        <v>759</v>
      </c>
      <c r="E1012" s="618">
        <v>-1</v>
      </c>
      <c r="F1012" s="619">
        <v>0.9</v>
      </c>
      <c r="G1012" s="618">
        <v>2.1</v>
      </c>
      <c r="H1012" s="620"/>
      <c r="I1012" s="458">
        <f t="shared" si="72"/>
        <v>-1.8900000000000001</v>
      </c>
      <c r="J1012" s="100"/>
      <c r="K1012" s="31"/>
      <c r="L1012" s="28"/>
    </row>
    <row r="1013" spans="3:12" ht="11.25" customHeight="1" x14ac:dyDescent="0.3">
      <c r="C1013" s="29"/>
      <c r="D1013" s="117" t="s">
        <v>1367</v>
      </c>
      <c r="E1013" s="444">
        <v>-5</v>
      </c>
      <c r="F1013" s="443">
        <v>0.25</v>
      </c>
      <c r="G1013" s="443">
        <v>3.67</v>
      </c>
      <c r="H1013" s="98"/>
      <c r="I1013" s="458">
        <f t="shared" si="72"/>
        <v>-4.5875000000000004</v>
      </c>
      <c r="J1013" s="100"/>
      <c r="K1013" s="31"/>
      <c r="L1013" s="28"/>
    </row>
    <row r="1014" spans="3:12" ht="11.25" customHeight="1" x14ac:dyDescent="0.3">
      <c r="C1014" s="29"/>
      <c r="D1014" s="117" t="s">
        <v>1367</v>
      </c>
      <c r="E1014" s="444">
        <v>-1</v>
      </c>
      <c r="F1014" s="443">
        <v>0.25</v>
      </c>
      <c r="G1014" s="443">
        <v>4.17</v>
      </c>
      <c r="H1014" s="98"/>
      <c r="I1014" s="458">
        <f t="shared" si="72"/>
        <v>-1.0425</v>
      </c>
      <c r="J1014" s="100"/>
      <c r="K1014" s="31"/>
      <c r="L1014" s="28"/>
    </row>
    <row r="1015" spans="3:12" ht="11.25" customHeight="1" x14ac:dyDescent="0.3">
      <c r="C1015" s="29"/>
      <c r="D1015" s="117" t="s">
        <v>1367</v>
      </c>
      <c r="E1015" s="444">
        <v>-1</v>
      </c>
      <c r="F1015" s="443">
        <v>0.3</v>
      </c>
      <c r="G1015" s="443">
        <v>3.15</v>
      </c>
      <c r="H1015" s="98"/>
      <c r="I1015" s="458">
        <f t="shared" si="72"/>
        <v>-0.94499999999999995</v>
      </c>
      <c r="J1015" s="100"/>
      <c r="K1015" s="31"/>
      <c r="L1015" s="28"/>
    </row>
    <row r="1016" spans="3:12" ht="12" customHeight="1" x14ac:dyDescent="0.3">
      <c r="C1016" s="617" t="s">
        <v>1133</v>
      </c>
      <c r="D1016" s="117" t="s">
        <v>171</v>
      </c>
      <c r="E1016" s="444"/>
      <c r="F1016" s="443"/>
      <c r="G1016" s="444"/>
      <c r="H1016" s="98"/>
      <c r="I1016" s="458"/>
      <c r="J1016" s="100"/>
      <c r="K1016" s="31"/>
      <c r="L1016" s="28"/>
    </row>
    <row r="1017" spans="3:12" ht="12" customHeight="1" x14ac:dyDescent="0.3">
      <c r="C1017" s="10"/>
      <c r="D1017" s="117" t="s">
        <v>1040</v>
      </c>
      <c r="E1017" s="618">
        <v>1</v>
      </c>
      <c r="F1017" s="619">
        <v>2.7</v>
      </c>
      <c r="G1017" s="618">
        <v>4.17</v>
      </c>
      <c r="H1017" s="620"/>
      <c r="I1017" s="458">
        <f>PRODUCT(E1017:G1017)</f>
        <v>11.259</v>
      </c>
      <c r="J1017" s="100"/>
      <c r="K1017" s="31"/>
      <c r="L1017" s="28"/>
    </row>
    <row r="1018" spans="3:12" ht="12" customHeight="1" x14ac:dyDescent="0.3">
      <c r="C1018" s="10"/>
      <c r="D1018" s="117" t="s">
        <v>1131</v>
      </c>
      <c r="E1018" s="618">
        <v>1</v>
      </c>
      <c r="F1018" s="619">
        <v>4</v>
      </c>
      <c r="G1018" s="618">
        <v>3.15</v>
      </c>
      <c r="H1018" s="620"/>
      <c r="I1018" s="458">
        <f>PRODUCT(E1018:G1018)</f>
        <v>12.6</v>
      </c>
      <c r="J1018" s="100"/>
      <c r="K1018" s="31"/>
      <c r="L1018" s="28"/>
    </row>
    <row r="1019" spans="3:12" ht="12" customHeight="1" x14ac:dyDescent="0.3">
      <c r="C1019" s="10"/>
      <c r="D1019" s="117" t="s">
        <v>759</v>
      </c>
      <c r="E1019" s="618">
        <v>-1</v>
      </c>
      <c r="F1019" s="619">
        <v>1</v>
      </c>
      <c r="G1019" s="618">
        <v>2.6</v>
      </c>
      <c r="H1019" s="620"/>
      <c r="I1019" s="458">
        <f>PRODUCT(E1019:G1019)</f>
        <v>-2.6</v>
      </c>
      <c r="J1019" s="100"/>
      <c r="K1019" s="31"/>
      <c r="L1019" s="28"/>
    </row>
    <row r="1020" spans="3:12" ht="11.25" customHeight="1" x14ac:dyDescent="0.3">
      <c r="C1020" s="29"/>
      <c r="D1020" s="117" t="s">
        <v>1367</v>
      </c>
      <c r="E1020" s="444">
        <v>-3</v>
      </c>
      <c r="F1020" s="443">
        <v>0.25</v>
      </c>
      <c r="G1020" s="443">
        <v>3.15</v>
      </c>
      <c r="H1020" s="98"/>
      <c r="I1020" s="458">
        <f>PRODUCT(E1020:G1020)</f>
        <v>-2.3624999999999998</v>
      </c>
      <c r="J1020" s="100"/>
      <c r="K1020" s="31"/>
      <c r="L1020" s="28"/>
    </row>
    <row r="1021" spans="3:12" ht="11.25" customHeight="1" x14ac:dyDescent="0.3">
      <c r="C1021" s="29"/>
      <c r="D1021" s="117" t="s">
        <v>1367</v>
      </c>
      <c r="E1021" s="444">
        <v>-2</v>
      </c>
      <c r="F1021" s="443">
        <v>0.25</v>
      </c>
      <c r="G1021" s="443">
        <v>4.17</v>
      </c>
      <c r="H1021" s="98"/>
      <c r="I1021" s="458">
        <f>PRODUCT(E1021:G1021)</f>
        <v>-2.085</v>
      </c>
      <c r="J1021" s="100"/>
      <c r="K1021" s="31"/>
      <c r="L1021" s="28"/>
    </row>
    <row r="1022" spans="3:12" ht="12" customHeight="1" x14ac:dyDescent="0.3">
      <c r="C1022" s="617" t="s">
        <v>1134</v>
      </c>
      <c r="D1022" s="117" t="s">
        <v>156</v>
      </c>
      <c r="E1022" s="444"/>
      <c r="F1022" s="443"/>
      <c r="G1022" s="444"/>
      <c r="H1022" s="98"/>
      <c r="I1022" s="458"/>
      <c r="J1022" s="100"/>
      <c r="K1022" s="31"/>
      <c r="L1022" s="28"/>
    </row>
    <row r="1023" spans="3:12" ht="12" customHeight="1" x14ac:dyDescent="0.3">
      <c r="C1023" s="10"/>
      <c r="D1023" s="117" t="s">
        <v>1131</v>
      </c>
      <c r="E1023" s="618">
        <v>1</v>
      </c>
      <c r="F1023" s="619">
        <v>1.6</v>
      </c>
      <c r="G1023" s="618">
        <v>4.17</v>
      </c>
      <c r="H1023" s="620"/>
      <c r="I1023" s="458">
        <f>PRODUCT(E1023:G1023)</f>
        <v>6.6720000000000006</v>
      </c>
      <c r="J1023" s="100"/>
      <c r="K1023" s="31"/>
      <c r="L1023" s="28"/>
    </row>
    <row r="1024" spans="3:12" ht="12" customHeight="1" x14ac:dyDescent="0.3">
      <c r="C1024" s="10"/>
      <c r="D1024" s="117"/>
      <c r="E1024" s="618">
        <v>1</v>
      </c>
      <c r="F1024" s="619">
        <v>2.5499999999999998</v>
      </c>
      <c r="G1024" s="618">
        <v>3.15</v>
      </c>
      <c r="H1024" s="620"/>
      <c r="I1024" s="458">
        <f>PRODUCT(E1024:G1024)</f>
        <v>8.0324999999999989</v>
      </c>
      <c r="J1024" s="100"/>
      <c r="K1024" s="31"/>
      <c r="L1024" s="28"/>
    </row>
    <row r="1025" spans="3:12" ht="12" customHeight="1" x14ac:dyDescent="0.3">
      <c r="C1025" s="10"/>
      <c r="D1025" s="117" t="s">
        <v>759</v>
      </c>
      <c r="E1025" s="618">
        <v>-1</v>
      </c>
      <c r="F1025" s="619">
        <v>1.2</v>
      </c>
      <c r="G1025" s="618">
        <v>2.1</v>
      </c>
      <c r="H1025" s="620"/>
      <c r="I1025" s="458">
        <f>PRODUCT(E1025:G1025)</f>
        <v>-2.52</v>
      </c>
      <c r="J1025" s="100"/>
      <c r="K1025" s="31"/>
      <c r="L1025" s="28"/>
    </row>
    <row r="1026" spans="3:12" ht="12" customHeight="1" x14ac:dyDescent="0.3">
      <c r="C1026" s="10"/>
      <c r="D1026" s="117" t="s">
        <v>759</v>
      </c>
      <c r="E1026" s="618">
        <v>-1</v>
      </c>
      <c r="F1026" s="619">
        <v>1.2</v>
      </c>
      <c r="G1026" s="618">
        <v>2.6</v>
      </c>
      <c r="H1026" s="620"/>
      <c r="I1026" s="458">
        <f>PRODUCT(E1026:G1026)</f>
        <v>-3.12</v>
      </c>
      <c r="J1026" s="100"/>
      <c r="K1026" s="31"/>
      <c r="L1026" s="28"/>
    </row>
    <row r="1027" spans="3:12" ht="11.25" customHeight="1" x14ac:dyDescent="0.3">
      <c r="C1027" s="29"/>
      <c r="D1027" s="117" t="s">
        <v>1367</v>
      </c>
      <c r="E1027" s="444">
        <v>-1</v>
      </c>
      <c r="F1027" s="443">
        <v>0.25</v>
      </c>
      <c r="G1027" s="443">
        <v>4.17</v>
      </c>
      <c r="H1027" s="98"/>
      <c r="I1027" s="458">
        <f>PRODUCT(E1027:G1027)</f>
        <v>-1.0425</v>
      </c>
      <c r="J1027" s="100"/>
      <c r="K1027" s="31"/>
      <c r="L1027" s="28"/>
    </row>
    <row r="1028" spans="3:12" ht="12" customHeight="1" x14ac:dyDescent="0.3">
      <c r="C1028" s="617" t="s">
        <v>1135</v>
      </c>
      <c r="D1028" s="117" t="s">
        <v>764</v>
      </c>
      <c r="E1028" s="444"/>
      <c r="F1028" s="443"/>
      <c r="G1028" s="444"/>
      <c r="H1028" s="98"/>
      <c r="I1028" s="458"/>
      <c r="J1028" s="100"/>
      <c r="K1028" s="31"/>
      <c r="L1028" s="28"/>
    </row>
    <row r="1029" spans="3:12" ht="12" customHeight="1" x14ac:dyDescent="0.3">
      <c r="C1029" s="10"/>
      <c r="D1029" s="117" t="s">
        <v>1131</v>
      </c>
      <c r="E1029" s="618">
        <v>1</v>
      </c>
      <c r="F1029" s="619">
        <v>4.8</v>
      </c>
      <c r="G1029" s="618">
        <v>4.17</v>
      </c>
      <c r="H1029" s="620"/>
      <c r="I1029" s="458">
        <f t="shared" ref="I1029:I1034" si="73">PRODUCT(E1029:G1029)</f>
        <v>20.015999999999998</v>
      </c>
      <c r="J1029" s="100"/>
      <c r="K1029" s="31"/>
      <c r="L1029" s="28"/>
    </row>
    <row r="1030" spans="3:12" ht="12" customHeight="1" x14ac:dyDescent="0.3">
      <c r="C1030" s="10"/>
      <c r="D1030" s="117" t="s">
        <v>1087</v>
      </c>
      <c r="E1030" s="618">
        <v>1</v>
      </c>
      <c r="F1030" s="619">
        <v>4.45</v>
      </c>
      <c r="G1030" s="618">
        <v>3.67</v>
      </c>
      <c r="H1030" s="620"/>
      <c r="I1030" s="458">
        <f t="shared" si="73"/>
        <v>16.331500000000002</v>
      </c>
      <c r="J1030" s="100"/>
      <c r="K1030" s="31"/>
      <c r="L1030" s="28"/>
    </row>
    <row r="1031" spans="3:12" ht="11.25" customHeight="1" x14ac:dyDescent="0.3">
      <c r="C1031" s="29"/>
      <c r="D1031" s="117" t="s">
        <v>1367</v>
      </c>
      <c r="E1031" s="444">
        <v>-2</v>
      </c>
      <c r="F1031" s="443">
        <v>0.25</v>
      </c>
      <c r="G1031" s="443">
        <v>3.67</v>
      </c>
      <c r="H1031" s="98"/>
      <c r="I1031" s="458">
        <f t="shared" si="73"/>
        <v>-1.835</v>
      </c>
      <c r="J1031" s="100"/>
      <c r="K1031" s="31"/>
      <c r="L1031" s="28"/>
    </row>
    <row r="1032" spans="3:12" ht="11.25" customHeight="1" x14ac:dyDescent="0.3">
      <c r="C1032" s="29"/>
      <c r="D1032" s="117" t="s">
        <v>1367</v>
      </c>
      <c r="E1032" s="444">
        <v>-1</v>
      </c>
      <c r="F1032" s="443">
        <v>0.25</v>
      </c>
      <c r="G1032" s="443">
        <v>3.67</v>
      </c>
      <c r="H1032" s="98"/>
      <c r="I1032" s="458">
        <f t="shared" si="73"/>
        <v>-0.91749999999999998</v>
      </c>
      <c r="J1032" s="100"/>
      <c r="K1032" s="31"/>
      <c r="L1032" s="28"/>
    </row>
    <row r="1033" spans="3:12" ht="11.25" customHeight="1" x14ac:dyDescent="0.3">
      <c r="C1033" s="29"/>
      <c r="D1033" s="117" t="s">
        <v>1367</v>
      </c>
      <c r="E1033" s="444">
        <v>-2</v>
      </c>
      <c r="F1033" s="443">
        <v>0.3</v>
      </c>
      <c r="G1033" s="443">
        <v>4.17</v>
      </c>
      <c r="H1033" s="98"/>
      <c r="I1033" s="458">
        <f t="shared" si="73"/>
        <v>-2.5019999999999998</v>
      </c>
      <c r="J1033" s="100"/>
      <c r="K1033" s="31"/>
      <c r="L1033" s="28"/>
    </row>
    <row r="1034" spans="3:12" ht="11.25" customHeight="1" x14ac:dyDescent="0.3">
      <c r="C1034" s="29"/>
      <c r="D1034" s="117" t="s">
        <v>1367</v>
      </c>
      <c r="E1034" s="444">
        <v>-1</v>
      </c>
      <c r="F1034" s="443">
        <v>0.3</v>
      </c>
      <c r="G1034" s="443">
        <v>3.15</v>
      </c>
      <c r="H1034" s="98"/>
      <c r="I1034" s="458">
        <f t="shared" si="73"/>
        <v>-0.94499999999999995</v>
      </c>
      <c r="J1034" s="100"/>
      <c r="K1034" s="31"/>
      <c r="L1034" s="28"/>
    </row>
    <row r="1035" spans="3:12" ht="12" customHeight="1" x14ac:dyDescent="0.3">
      <c r="C1035" s="617" t="s">
        <v>1136</v>
      </c>
      <c r="D1035" s="117" t="s">
        <v>1137</v>
      </c>
      <c r="E1035" s="444"/>
      <c r="F1035" s="443"/>
      <c r="G1035" s="444"/>
      <c r="H1035" s="98"/>
      <c r="I1035" s="458"/>
      <c r="J1035" s="100"/>
      <c r="K1035" s="31"/>
      <c r="L1035" s="28"/>
    </row>
    <row r="1036" spans="3:12" ht="12" customHeight="1" x14ac:dyDescent="0.3">
      <c r="C1036" s="10"/>
      <c r="D1036" s="117" t="s">
        <v>888</v>
      </c>
      <c r="E1036" s="618">
        <v>1</v>
      </c>
      <c r="F1036" s="619">
        <v>1.45</v>
      </c>
      <c r="G1036" s="618">
        <v>3.15</v>
      </c>
      <c r="H1036" s="620"/>
      <c r="I1036" s="458">
        <f t="shared" ref="I1036:I1041" si="74">PRODUCT(E1036:G1036)</f>
        <v>4.5674999999999999</v>
      </c>
      <c r="J1036" s="100"/>
      <c r="K1036" s="31"/>
      <c r="L1036" s="28"/>
    </row>
    <row r="1037" spans="3:12" ht="12" customHeight="1" x14ac:dyDescent="0.3">
      <c r="C1037" s="10"/>
      <c r="D1037" s="117"/>
      <c r="E1037" s="618">
        <v>1</v>
      </c>
      <c r="F1037" s="619">
        <v>4.8499999999999996</v>
      </c>
      <c r="G1037" s="618">
        <v>3.15</v>
      </c>
      <c r="H1037" s="620"/>
      <c r="I1037" s="458">
        <f t="shared" si="74"/>
        <v>15.277499999999998</v>
      </c>
      <c r="J1037" s="100"/>
      <c r="K1037" s="31"/>
      <c r="L1037" s="28"/>
    </row>
    <row r="1038" spans="3:12" ht="12" customHeight="1" x14ac:dyDescent="0.3">
      <c r="C1038" s="10"/>
      <c r="D1038" s="117"/>
      <c r="E1038" s="618">
        <v>1</v>
      </c>
      <c r="F1038" s="619">
        <v>0.25</v>
      </c>
      <c r="G1038" s="618">
        <v>3.15</v>
      </c>
      <c r="H1038" s="620"/>
      <c r="I1038" s="458">
        <f t="shared" si="74"/>
        <v>0.78749999999999998</v>
      </c>
      <c r="J1038" s="100"/>
      <c r="K1038" s="31"/>
      <c r="L1038" s="28"/>
    </row>
    <row r="1039" spans="3:12" ht="12" customHeight="1" x14ac:dyDescent="0.3">
      <c r="C1039" s="10"/>
      <c r="D1039" s="117" t="s">
        <v>759</v>
      </c>
      <c r="E1039" s="618">
        <v>-1</v>
      </c>
      <c r="F1039" s="619">
        <v>0.9</v>
      </c>
      <c r="G1039" s="618">
        <v>2.6</v>
      </c>
      <c r="H1039" s="620"/>
      <c r="I1039" s="458">
        <f t="shared" si="74"/>
        <v>-2.3400000000000003</v>
      </c>
      <c r="J1039" s="100"/>
      <c r="K1039" s="31"/>
      <c r="L1039" s="28"/>
    </row>
    <row r="1040" spans="3:12" ht="11.25" customHeight="1" x14ac:dyDescent="0.3">
      <c r="C1040" s="29"/>
      <c r="D1040" s="117" t="s">
        <v>1367</v>
      </c>
      <c r="E1040" s="444">
        <v>-4</v>
      </c>
      <c r="F1040" s="443">
        <v>0.25</v>
      </c>
      <c r="G1040" s="443">
        <v>3.15</v>
      </c>
      <c r="H1040" s="98"/>
      <c r="I1040" s="458">
        <f t="shared" si="74"/>
        <v>-3.15</v>
      </c>
      <c r="J1040" s="100"/>
      <c r="K1040" s="31"/>
      <c r="L1040" s="28"/>
    </row>
    <row r="1041" spans="3:12" ht="11.25" customHeight="1" x14ac:dyDescent="0.3">
      <c r="C1041" s="29"/>
      <c r="D1041" s="117" t="s">
        <v>1367</v>
      </c>
      <c r="E1041" s="444">
        <v>-1</v>
      </c>
      <c r="F1041" s="443">
        <v>0.55000000000000004</v>
      </c>
      <c r="G1041" s="443">
        <v>3.15</v>
      </c>
      <c r="H1041" s="98"/>
      <c r="I1041" s="458">
        <f t="shared" si="74"/>
        <v>-1.7325000000000002</v>
      </c>
      <c r="J1041" s="100"/>
      <c r="K1041" s="31"/>
      <c r="L1041" s="28"/>
    </row>
    <row r="1042" spans="3:12" ht="12" customHeight="1" x14ac:dyDescent="0.3">
      <c r="C1042" s="617" t="s">
        <v>1138</v>
      </c>
      <c r="D1042" s="117" t="s">
        <v>282</v>
      </c>
      <c r="E1042" s="444"/>
      <c r="F1042" s="443"/>
      <c r="G1042" s="444"/>
      <c r="H1042" s="98"/>
      <c r="I1042" s="458"/>
      <c r="J1042" s="100"/>
      <c r="K1042" s="31"/>
      <c r="L1042" s="28"/>
    </row>
    <row r="1043" spans="3:12" ht="12" customHeight="1" x14ac:dyDescent="0.3">
      <c r="C1043" s="10"/>
      <c r="D1043" s="117" t="s">
        <v>1043</v>
      </c>
      <c r="E1043" s="618">
        <v>1</v>
      </c>
      <c r="F1043" s="619">
        <v>8.5500000000000007</v>
      </c>
      <c r="G1043" s="618">
        <v>3.15</v>
      </c>
      <c r="H1043" s="620"/>
      <c r="I1043" s="458">
        <f>PRODUCT(E1043:G1043)</f>
        <v>26.932500000000001</v>
      </c>
      <c r="J1043" s="100"/>
      <c r="K1043" s="31"/>
      <c r="L1043" s="28"/>
    </row>
    <row r="1044" spans="3:12" ht="12" customHeight="1" x14ac:dyDescent="0.3">
      <c r="C1044" s="10"/>
      <c r="D1044" s="117" t="s">
        <v>1081</v>
      </c>
      <c r="E1044" s="618">
        <v>-1</v>
      </c>
      <c r="F1044" s="619">
        <v>2.5</v>
      </c>
      <c r="G1044" s="618">
        <v>2.6</v>
      </c>
      <c r="H1044" s="620"/>
      <c r="I1044" s="458">
        <f>PRODUCT(E1044:G1044)</f>
        <v>-6.5</v>
      </c>
      <c r="J1044" s="100"/>
      <c r="K1044" s="31"/>
      <c r="L1044" s="28"/>
    </row>
    <row r="1045" spans="3:12" ht="11.25" customHeight="1" x14ac:dyDescent="0.3">
      <c r="C1045" s="29"/>
      <c r="D1045" s="117" t="s">
        <v>1367</v>
      </c>
      <c r="E1045" s="444">
        <v>-3</v>
      </c>
      <c r="F1045" s="443">
        <v>0.25</v>
      </c>
      <c r="G1045" s="443">
        <v>3.15</v>
      </c>
      <c r="H1045" s="98"/>
      <c r="I1045" s="458">
        <f>PRODUCT(E1045:G1045)</f>
        <v>-2.3624999999999998</v>
      </c>
      <c r="J1045" s="100"/>
      <c r="K1045" s="31"/>
      <c r="L1045" s="28"/>
    </row>
    <row r="1046" spans="3:12" ht="12" customHeight="1" x14ac:dyDescent="0.3">
      <c r="C1046" s="617" t="s">
        <v>1139</v>
      </c>
      <c r="D1046" s="117" t="s">
        <v>133</v>
      </c>
      <c r="E1046" s="444"/>
      <c r="F1046" s="443"/>
      <c r="G1046" s="444"/>
      <c r="H1046" s="98"/>
      <c r="I1046" s="458"/>
      <c r="J1046" s="100"/>
      <c r="K1046" s="31"/>
      <c r="L1046" s="28"/>
    </row>
    <row r="1047" spans="3:12" ht="12" customHeight="1" x14ac:dyDescent="0.3">
      <c r="C1047" s="622"/>
      <c r="D1047" s="117" t="s">
        <v>1087</v>
      </c>
      <c r="E1047" s="618">
        <v>1</v>
      </c>
      <c r="F1047" s="619">
        <v>1.1000000000000001</v>
      </c>
      <c r="G1047" s="618">
        <v>3.67</v>
      </c>
      <c r="H1047" s="620"/>
      <c r="I1047" s="458">
        <f>PRODUCT(E1047:G1047)</f>
        <v>4.0369999999999999</v>
      </c>
      <c r="J1047" s="100"/>
      <c r="K1047" s="31"/>
      <c r="L1047" s="28"/>
    </row>
    <row r="1048" spans="3:12" ht="12" customHeight="1" x14ac:dyDescent="0.3">
      <c r="C1048" s="10"/>
      <c r="D1048" s="117" t="s">
        <v>1043</v>
      </c>
      <c r="E1048" s="618">
        <v>1</v>
      </c>
      <c r="F1048" s="619">
        <v>4.5</v>
      </c>
      <c r="G1048" s="618">
        <v>3.15</v>
      </c>
      <c r="H1048" s="620"/>
      <c r="I1048" s="458">
        <f>PRODUCT(E1048:G1048)</f>
        <v>14.174999999999999</v>
      </c>
      <c r="J1048" s="100"/>
      <c r="K1048" s="31"/>
      <c r="L1048" s="28"/>
    </row>
    <row r="1049" spans="3:12" ht="12" customHeight="1" x14ac:dyDescent="0.3">
      <c r="C1049" s="10"/>
      <c r="D1049" s="117" t="s">
        <v>759</v>
      </c>
      <c r="E1049" s="618">
        <v>-1</v>
      </c>
      <c r="F1049" s="619">
        <v>0.9</v>
      </c>
      <c r="G1049" s="618">
        <v>2.1</v>
      </c>
      <c r="H1049" s="620"/>
      <c r="I1049" s="458">
        <f>PRODUCT(E1049:G1049)</f>
        <v>-1.8900000000000001</v>
      </c>
      <c r="J1049" s="100"/>
      <c r="K1049" s="31"/>
      <c r="L1049" s="28"/>
    </row>
    <row r="1050" spans="3:12" ht="11.25" customHeight="1" x14ac:dyDescent="0.3">
      <c r="C1050" s="29"/>
      <c r="D1050" s="117" t="s">
        <v>1367</v>
      </c>
      <c r="E1050" s="444">
        <v>-3</v>
      </c>
      <c r="F1050" s="443">
        <v>0.25</v>
      </c>
      <c r="G1050" s="443">
        <v>3.15</v>
      </c>
      <c r="H1050" s="98"/>
      <c r="I1050" s="458">
        <f>PRODUCT(E1050:G1050)</f>
        <v>-2.3624999999999998</v>
      </c>
      <c r="J1050" s="100"/>
      <c r="K1050" s="31"/>
      <c r="L1050" s="28"/>
    </row>
    <row r="1051" spans="3:12" ht="12" customHeight="1" x14ac:dyDescent="0.3">
      <c r="C1051" s="617" t="s">
        <v>1140</v>
      </c>
      <c r="D1051" s="117" t="s">
        <v>840</v>
      </c>
      <c r="E1051" s="444"/>
      <c r="F1051" s="443"/>
      <c r="G1051" s="444"/>
      <c r="H1051" s="98"/>
      <c r="I1051" s="458"/>
      <c r="J1051" s="100"/>
      <c r="K1051" s="31"/>
      <c r="L1051" s="28"/>
    </row>
    <row r="1052" spans="3:12" ht="12" customHeight="1" x14ac:dyDescent="0.3">
      <c r="C1052" s="10"/>
      <c r="D1052" s="117" t="s">
        <v>888</v>
      </c>
      <c r="E1052" s="618">
        <v>1</v>
      </c>
      <c r="F1052" s="619">
        <v>4</v>
      </c>
      <c r="G1052" s="618">
        <v>4.17</v>
      </c>
      <c r="H1052" s="620"/>
      <c r="I1052" s="458">
        <f t="shared" ref="I1052:I1057" si="75">PRODUCT(E1052:G1052)</f>
        <v>16.68</v>
      </c>
      <c r="J1052" s="100"/>
      <c r="K1052" s="31"/>
      <c r="L1052" s="28"/>
    </row>
    <row r="1053" spans="3:12" ht="12" customHeight="1" x14ac:dyDescent="0.3">
      <c r="C1053" s="10"/>
      <c r="D1053" s="117"/>
      <c r="E1053" s="618">
        <v>1</v>
      </c>
      <c r="F1053" s="619">
        <v>4</v>
      </c>
      <c r="G1053" s="618">
        <v>4.17</v>
      </c>
      <c r="H1053" s="620"/>
      <c r="I1053" s="458">
        <f t="shared" si="75"/>
        <v>16.68</v>
      </c>
      <c r="J1053" s="100"/>
      <c r="K1053" s="31"/>
      <c r="L1053" s="28"/>
    </row>
    <row r="1054" spans="3:12" ht="12" customHeight="1" x14ac:dyDescent="0.3">
      <c r="C1054" s="10"/>
      <c r="D1054" s="117"/>
      <c r="E1054" s="618">
        <v>1</v>
      </c>
      <c r="F1054" s="619">
        <v>1.9</v>
      </c>
      <c r="G1054" s="618">
        <v>3.15</v>
      </c>
      <c r="H1054" s="620"/>
      <c r="I1054" s="458">
        <f t="shared" si="75"/>
        <v>5.9849999999999994</v>
      </c>
      <c r="J1054" s="100"/>
      <c r="K1054" s="31"/>
      <c r="L1054" s="28"/>
    </row>
    <row r="1055" spans="3:12" ht="12" customHeight="1" x14ac:dyDescent="0.3">
      <c r="C1055" s="10"/>
      <c r="D1055" s="117" t="s">
        <v>1041</v>
      </c>
      <c r="E1055" s="618">
        <v>1</v>
      </c>
      <c r="F1055" s="619">
        <v>0.4</v>
      </c>
      <c r="G1055" s="618">
        <v>2.1</v>
      </c>
      <c r="H1055" s="620"/>
      <c r="I1055" s="458">
        <f t="shared" si="75"/>
        <v>0.84000000000000008</v>
      </c>
      <c r="J1055" s="100"/>
      <c r="K1055" s="31"/>
      <c r="L1055" s="28"/>
    </row>
    <row r="1056" spans="3:12" ht="12" customHeight="1" x14ac:dyDescent="0.3">
      <c r="C1056" s="10"/>
      <c r="D1056" s="117"/>
      <c r="E1056" s="618">
        <v>1</v>
      </c>
      <c r="F1056" s="619">
        <v>1.2</v>
      </c>
      <c r="G1056" s="618">
        <v>2.1</v>
      </c>
      <c r="H1056" s="620"/>
      <c r="I1056" s="458">
        <f t="shared" si="75"/>
        <v>2.52</v>
      </c>
      <c r="J1056" s="100"/>
      <c r="K1056" s="31"/>
      <c r="L1056" s="28"/>
    </row>
    <row r="1057" spans="3:12" ht="12" customHeight="1" x14ac:dyDescent="0.3">
      <c r="C1057" s="10"/>
      <c r="D1057" s="117" t="s">
        <v>759</v>
      </c>
      <c r="E1057" s="618">
        <v>-1</v>
      </c>
      <c r="F1057" s="619">
        <v>0.9</v>
      </c>
      <c r="G1057" s="618">
        <v>2.1</v>
      </c>
      <c r="H1057" s="620"/>
      <c r="I1057" s="458">
        <f t="shared" si="75"/>
        <v>-1.8900000000000001</v>
      </c>
      <c r="J1057" s="100"/>
      <c r="K1057" s="31"/>
      <c r="L1057" s="28"/>
    </row>
    <row r="1058" spans="3:12" ht="11.25" customHeight="1" x14ac:dyDescent="0.3">
      <c r="C1058" s="29"/>
      <c r="D1058" s="117" t="s">
        <v>1367</v>
      </c>
      <c r="E1058" s="444">
        <v>-3</v>
      </c>
      <c r="F1058" s="443">
        <v>0.25</v>
      </c>
      <c r="G1058" s="443">
        <v>4.17</v>
      </c>
      <c r="H1058" s="98"/>
      <c r="I1058" s="458">
        <f>PRODUCT(E1058:G1058)</f>
        <v>-3.1274999999999999</v>
      </c>
      <c r="J1058" s="100"/>
      <c r="K1058" s="31"/>
      <c r="L1058" s="28"/>
    </row>
    <row r="1059" spans="3:12" ht="11.25" customHeight="1" x14ac:dyDescent="0.3">
      <c r="C1059" s="29"/>
      <c r="D1059" s="117" t="s">
        <v>1367</v>
      </c>
      <c r="E1059" s="444">
        <v>-1</v>
      </c>
      <c r="F1059" s="443">
        <v>0.35</v>
      </c>
      <c r="G1059" s="443">
        <v>4.17</v>
      </c>
      <c r="H1059" s="98"/>
      <c r="I1059" s="458">
        <f>PRODUCT(E1059:G1059)</f>
        <v>-1.4594999999999998</v>
      </c>
      <c r="J1059" s="100"/>
      <c r="K1059" s="31"/>
      <c r="L1059" s="28"/>
    </row>
    <row r="1060" spans="3:12" ht="12" customHeight="1" x14ac:dyDescent="0.3">
      <c r="C1060" s="617" t="s">
        <v>1141</v>
      </c>
      <c r="D1060" s="117" t="s">
        <v>840</v>
      </c>
      <c r="E1060" s="444"/>
      <c r="F1060" s="443"/>
      <c r="G1060" s="444"/>
      <c r="H1060" s="98"/>
      <c r="I1060" s="458"/>
      <c r="J1060" s="100"/>
      <c r="K1060" s="31"/>
      <c r="L1060" s="28"/>
    </row>
    <row r="1061" spans="3:12" ht="12" customHeight="1" x14ac:dyDescent="0.3">
      <c r="C1061" s="10"/>
      <c r="D1061" s="117" t="s">
        <v>888</v>
      </c>
      <c r="E1061" s="618">
        <v>1</v>
      </c>
      <c r="F1061" s="619">
        <v>10.65</v>
      </c>
      <c r="G1061" s="618">
        <v>4.17</v>
      </c>
      <c r="H1061" s="620"/>
      <c r="I1061" s="458">
        <f t="shared" ref="I1061:I1066" si="76">PRODUCT(E1061:G1061)</f>
        <v>44.410499999999999</v>
      </c>
      <c r="J1061" s="100"/>
      <c r="K1061" s="31"/>
      <c r="L1061" s="28"/>
    </row>
    <row r="1062" spans="3:12" ht="12" customHeight="1" x14ac:dyDescent="0.3">
      <c r="C1062" s="10"/>
      <c r="D1062" s="117"/>
      <c r="E1062" s="618">
        <v>1</v>
      </c>
      <c r="F1062" s="619">
        <v>1.9</v>
      </c>
      <c r="G1062" s="618">
        <v>3.15</v>
      </c>
      <c r="H1062" s="620"/>
      <c r="I1062" s="458">
        <f t="shared" si="76"/>
        <v>5.9849999999999994</v>
      </c>
      <c r="J1062" s="100"/>
      <c r="K1062" s="31"/>
      <c r="L1062" s="28"/>
    </row>
    <row r="1063" spans="3:12" ht="12" customHeight="1" x14ac:dyDescent="0.3">
      <c r="C1063" s="10"/>
      <c r="D1063" s="117" t="s">
        <v>1041</v>
      </c>
      <c r="E1063" s="618">
        <v>1</v>
      </c>
      <c r="F1063" s="619">
        <v>0.4</v>
      </c>
      <c r="G1063" s="618">
        <v>2.1</v>
      </c>
      <c r="H1063" s="620"/>
      <c r="I1063" s="458">
        <f t="shared" si="76"/>
        <v>0.84000000000000008</v>
      </c>
      <c r="J1063" s="100"/>
      <c r="K1063" s="31"/>
      <c r="L1063" s="28"/>
    </row>
    <row r="1064" spans="3:12" ht="12" customHeight="1" x14ac:dyDescent="0.3">
      <c r="C1064" s="10"/>
      <c r="D1064" s="117"/>
      <c r="E1064" s="618">
        <v>1</v>
      </c>
      <c r="F1064" s="619">
        <v>1.2</v>
      </c>
      <c r="G1064" s="618">
        <v>2.1</v>
      </c>
      <c r="H1064" s="620"/>
      <c r="I1064" s="458">
        <f t="shared" si="76"/>
        <v>2.52</v>
      </c>
      <c r="J1064" s="100"/>
      <c r="K1064" s="31"/>
      <c r="L1064" s="28"/>
    </row>
    <row r="1065" spans="3:12" ht="12" customHeight="1" x14ac:dyDescent="0.3">
      <c r="C1065" s="10"/>
      <c r="D1065" s="117" t="s">
        <v>759</v>
      </c>
      <c r="E1065" s="618">
        <v>-1</v>
      </c>
      <c r="F1065" s="619">
        <v>0.9</v>
      </c>
      <c r="G1065" s="618">
        <v>2.1</v>
      </c>
      <c r="H1065" s="620"/>
      <c r="I1065" s="458">
        <f t="shared" si="76"/>
        <v>-1.8900000000000001</v>
      </c>
      <c r="J1065" s="100"/>
      <c r="K1065" s="31"/>
      <c r="L1065" s="28"/>
    </row>
    <row r="1066" spans="3:12" ht="11.25" customHeight="1" x14ac:dyDescent="0.3">
      <c r="C1066" s="29"/>
      <c r="D1066" s="117" t="s">
        <v>1367</v>
      </c>
      <c r="E1066" s="444">
        <v>-3</v>
      </c>
      <c r="F1066" s="443">
        <v>0.25</v>
      </c>
      <c r="G1066" s="443">
        <v>4.17</v>
      </c>
      <c r="H1066" s="98"/>
      <c r="I1066" s="458">
        <f t="shared" si="76"/>
        <v>-3.1274999999999999</v>
      </c>
      <c r="J1066" s="100"/>
      <c r="K1066" s="31"/>
      <c r="L1066" s="28"/>
    </row>
    <row r="1067" spans="3:12" ht="12" customHeight="1" x14ac:dyDescent="0.3">
      <c r="C1067" s="617" t="s">
        <v>1142</v>
      </c>
      <c r="D1067" s="117" t="s">
        <v>209</v>
      </c>
      <c r="E1067" s="444"/>
      <c r="F1067" s="443"/>
      <c r="G1067" s="444"/>
      <c r="H1067" s="98"/>
      <c r="I1067" s="458"/>
      <c r="J1067" s="100"/>
      <c r="K1067" s="31"/>
      <c r="L1067" s="28"/>
    </row>
    <row r="1068" spans="3:12" ht="12" customHeight="1" x14ac:dyDescent="0.3">
      <c r="C1068" s="10"/>
      <c r="D1068" s="117" t="s">
        <v>888</v>
      </c>
      <c r="E1068" s="618">
        <v>1</v>
      </c>
      <c r="F1068" s="619">
        <v>9.85</v>
      </c>
      <c r="G1068" s="618">
        <v>4.17</v>
      </c>
      <c r="H1068" s="620"/>
      <c r="I1068" s="458">
        <f>PRODUCT(E1068:G1068)</f>
        <v>41.0745</v>
      </c>
      <c r="J1068" s="100"/>
      <c r="K1068" s="31"/>
      <c r="L1068" s="28"/>
    </row>
    <row r="1069" spans="3:12" ht="12" customHeight="1" x14ac:dyDescent="0.3">
      <c r="C1069" s="10"/>
      <c r="D1069" s="117" t="s">
        <v>759</v>
      </c>
      <c r="E1069" s="618">
        <v>-1</v>
      </c>
      <c r="F1069" s="619">
        <v>1</v>
      </c>
      <c r="G1069" s="618">
        <v>2.1</v>
      </c>
      <c r="H1069" s="620"/>
      <c r="I1069" s="458">
        <f>PRODUCT(E1069:G1069)</f>
        <v>-2.1</v>
      </c>
      <c r="J1069" s="100"/>
      <c r="K1069" s="31"/>
      <c r="L1069" s="28"/>
    </row>
    <row r="1070" spans="3:12" ht="12" customHeight="1" x14ac:dyDescent="0.3">
      <c r="C1070" s="617" t="s">
        <v>1143</v>
      </c>
      <c r="D1070" s="117" t="s">
        <v>1144</v>
      </c>
      <c r="E1070" s="444"/>
      <c r="F1070" s="443"/>
      <c r="G1070" s="444"/>
      <c r="H1070" s="98"/>
      <c r="I1070" s="458"/>
      <c r="J1070" s="100"/>
      <c r="K1070" s="31"/>
      <c r="L1070" s="28"/>
    </row>
    <row r="1071" spans="3:12" ht="12" customHeight="1" x14ac:dyDescent="0.3">
      <c r="C1071" s="10"/>
      <c r="D1071" s="117" t="s">
        <v>1145</v>
      </c>
      <c r="E1071" s="618">
        <v>1</v>
      </c>
      <c r="F1071" s="619">
        <v>5.4</v>
      </c>
      <c r="G1071" s="618">
        <v>3.67</v>
      </c>
      <c r="H1071" s="620"/>
      <c r="I1071" s="458">
        <f t="shared" ref="I1071:I1076" si="77">PRODUCT(E1071:G1071)</f>
        <v>19.818000000000001</v>
      </c>
      <c r="J1071" s="100"/>
      <c r="K1071" s="31"/>
      <c r="L1071" s="28"/>
    </row>
    <row r="1072" spans="3:12" ht="12" customHeight="1" x14ac:dyDescent="0.3">
      <c r="C1072" s="10"/>
      <c r="D1072" s="117" t="s">
        <v>1052</v>
      </c>
      <c r="E1072" s="618">
        <v>1</v>
      </c>
      <c r="F1072" s="619">
        <v>2.25</v>
      </c>
      <c r="G1072" s="618">
        <v>3.67</v>
      </c>
      <c r="H1072" s="620"/>
      <c r="I1072" s="458">
        <f t="shared" si="77"/>
        <v>8.2575000000000003</v>
      </c>
      <c r="J1072" s="100"/>
      <c r="K1072" s="31"/>
      <c r="L1072" s="28"/>
    </row>
    <row r="1073" spans="3:12" ht="12" customHeight="1" x14ac:dyDescent="0.3">
      <c r="C1073" s="10"/>
      <c r="D1073" s="117" t="s">
        <v>888</v>
      </c>
      <c r="E1073" s="618">
        <v>1</v>
      </c>
      <c r="F1073" s="619">
        <v>8.5</v>
      </c>
      <c r="G1073" s="618">
        <v>3.15</v>
      </c>
      <c r="H1073" s="620"/>
      <c r="I1073" s="458">
        <f t="shared" si="77"/>
        <v>26.774999999999999</v>
      </c>
      <c r="J1073" s="100"/>
      <c r="K1073" s="31"/>
      <c r="L1073" s="28"/>
    </row>
    <row r="1074" spans="3:12" ht="12" customHeight="1" x14ac:dyDescent="0.3">
      <c r="C1074" s="10"/>
      <c r="D1074" s="117" t="s">
        <v>759</v>
      </c>
      <c r="E1074" s="618">
        <v>-1</v>
      </c>
      <c r="F1074" s="619">
        <v>0.9</v>
      </c>
      <c r="G1074" s="618">
        <v>2.1</v>
      </c>
      <c r="H1074" s="620"/>
      <c r="I1074" s="458">
        <f t="shared" si="77"/>
        <v>-1.8900000000000001</v>
      </c>
      <c r="J1074" s="100"/>
      <c r="K1074" s="31"/>
      <c r="L1074" s="28"/>
    </row>
    <row r="1075" spans="3:12" ht="12" customHeight="1" x14ac:dyDescent="0.3">
      <c r="C1075" s="10"/>
      <c r="D1075" s="117" t="s">
        <v>1146</v>
      </c>
      <c r="E1075" s="618">
        <v>-1</v>
      </c>
      <c r="F1075" s="619">
        <v>3.6</v>
      </c>
      <c r="G1075" s="618">
        <v>2.6</v>
      </c>
      <c r="H1075" s="620"/>
      <c r="I1075" s="458">
        <f t="shared" si="77"/>
        <v>-9.3600000000000012</v>
      </c>
      <c r="J1075" s="100"/>
      <c r="K1075" s="31"/>
      <c r="L1075" s="28"/>
    </row>
    <row r="1076" spans="3:12" ht="11.25" customHeight="1" x14ac:dyDescent="0.3">
      <c r="C1076" s="29"/>
      <c r="D1076" s="117" t="s">
        <v>1367</v>
      </c>
      <c r="E1076" s="444">
        <v>-5</v>
      </c>
      <c r="F1076" s="443">
        <v>0.25</v>
      </c>
      <c r="G1076" s="443">
        <v>4.17</v>
      </c>
      <c r="H1076" s="98"/>
      <c r="I1076" s="458">
        <f t="shared" si="77"/>
        <v>-5.2125000000000004</v>
      </c>
      <c r="J1076" s="100"/>
      <c r="K1076" s="31"/>
      <c r="L1076" s="28"/>
    </row>
    <row r="1077" spans="3:12" ht="12" customHeight="1" x14ac:dyDescent="0.3">
      <c r="C1077" s="617" t="s">
        <v>1147</v>
      </c>
      <c r="D1077" s="117" t="s">
        <v>273</v>
      </c>
      <c r="E1077" s="444"/>
      <c r="F1077" s="443"/>
      <c r="G1077" s="444"/>
      <c r="H1077" s="98"/>
      <c r="I1077" s="458"/>
      <c r="J1077" s="100"/>
      <c r="K1077" s="31"/>
      <c r="L1077" s="28"/>
    </row>
    <row r="1078" spans="3:12" ht="12" customHeight="1" x14ac:dyDescent="0.3">
      <c r="C1078" s="10"/>
      <c r="D1078" s="117" t="s">
        <v>1052</v>
      </c>
      <c r="E1078" s="618">
        <v>1</v>
      </c>
      <c r="F1078" s="619">
        <v>3.1</v>
      </c>
      <c r="G1078" s="618">
        <v>3.67</v>
      </c>
      <c r="H1078" s="620"/>
      <c r="I1078" s="458">
        <f t="shared" ref="I1078:I1084" si="78">PRODUCT(E1078:G1078)</f>
        <v>11.377000000000001</v>
      </c>
      <c r="J1078" s="100"/>
      <c r="K1078" s="31"/>
      <c r="L1078" s="28"/>
    </row>
    <row r="1079" spans="3:12" ht="12" customHeight="1" x14ac:dyDescent="0.3">
      <c r="C1079" s="10"/>
      <c r="D1079" s="117" t="s">
        <v>888</v>
      </c>
      <c r="E1079" s="618">
        <v>1</v>
      </c>
      <c r="F1079" s="619">
        <v>5.75</v>
      </c>
      <c r="G1079" s="618">
        <v>4.17</v>
      </c>
      <c r="H1079" s="620"/>
      <c r="I1079" s="458">
        <f t="shared" si="78"/>
        <v>23.977499999999999</v>
      </c>
      <c r="J1079" s="100"/>
      <c r="K1079" s="31"/>
      <c r="L1079" s="28"/>
    </row>
    <row r="1080" spans="3:12" ht="12" customHeight="1" x14ac:dyDescent="0.3">
      <c r="C1080" s="10"/>
      <c r="D1080" s="117"/>
      <c r="E1080" s="618">
        <v>1</v>
      </c>
      <c r="F1080" s="619">
        <v>0.9</v>
      </c>
      <c r="G1080" s="618">
        <v>4.17</v>
      </c>
      <c r="H1080" s="620"/>
      <c r="I1080" s="458">
        <f t="shared" si="78"/>
        <v>3.7530000000000001</v>
      </c>
      <c r="J1080" s="100"/>
      <c r="K1080" s="31"/>
      <c r="L1080" s="28"/>
    </row>
    <row r="1081" spans="3:12" ht="12" customHeight="1" x14ac:dyDescent="0.3">
      <c r="C1081" s="10"/>
      <c r="D1081" s="117" t="s">
        <v>759</v>
      </c>
      <c r="E1081" s="618">
        <v>-1</v>
      </c>
      <c r="F1081" s="619">
        <v>0.9</v>
      </c>
      <c r="G1081" s="618">
        <v>2.1</v>
      </c>
      <c r="H1081" s="620"/>
      <c r="I1081" s="458">
        <f t="shared" si="78"/>
        <v>-1.8900000000000001</v>
      </c>
      <c r="J1081" s="100"/>
      <c r="K1081" s="31"/>
      <c r="L1081" s="28"/>
    </row>
    <row r="1082" spans="3:12" ht="12" customHeight="1" x14ac:dyDescent="0.3">
      <c r="C1082" s="10"/>
      <c r="D1082" s="117" t="s">
        <v>346</v>
      </c>
      <c r="E1082" s="618">
        <v>-2</v>
      </c>
      <c r="F1082" s="619">
        <v>1.8</v>
      </c>
      <c r="G1082" s="618">
        <v>1.4</v>
      </c>
      <c r="H1082" s="620"/>
      <c r="I1082" s="458">
        <f t="shared" si="78"/>
        <v>-5.04</v>
      </c>
      <c r="J1082" s="100"/>
      <c r="K1082" s="31"/>
      <c r="L1082" s="28"/>
    </row>
    <row r="1083" spans="3:12" ht="11.25" customHeight="1" x14ac:dyDescent="0.3">
      <c r="C1083" s="29"/>
      <c r="D1083" s="117" t="s">
        <v>1367</v>
      </c>
      <c r="E1083" s="444">
        <v>-5</v>
      </c>
      <c r="F1083" s="443">
        <v>0.25</v>
      </c>
      <c r="G1083" s="443">
        <v>4.17</v>
      </c>
      <c r="H1083" s="98"/>
      <c r="I1083" s="458">
        <f t="shared" si="78"/>
        <v>-5.2125000000000004</v>
      </c>
      <c r="J1083" s="100"/>
      <c r="K1083" s="31"/>
      <c r="L1083" s="28"/>
    </row>
    <row r="1084" spans="3:12" ht="11.25" customHeight="1" x14ac:dyDescent="0.3">
      <c r="C1084" s="29"/>
      <c r="D1084" s="117" t="s">
        <v>1367</v>
      </c>
      <c r="E1084" s="444">
        <v>-3</v>
      </c>
      <c r="F1084" s="443">
        <v>0.25</v>
      </c>
      <c r="G1084" s="443">
        <v>3.15</v>
      </c>
      <c r="H1084" s="98"/>
      <c r="I1084" s="458">
        <f t="shared" si="78"/>
        <v>-2.3624999999999998</v>
      </c>
      <c r="J1084" s="100"/>
      <c r="K1084" s="31"/>
      <c r="L1084" s="28"/>
    </row>
    <row r="1085" spans="3:12" ht="12" customHeight="1" x14ac:dyDescent="0.3">
      <c r="C1085" s="617" t="s">
        <v>1148</v>
      </c>
      <c r="D1085" s="117" t="s">
        <v>351</v>
      </c>
      <c r="E1085" s="444"/>
      <c r="F1085" s="443"/>
      <c r="G1085" s="444"/>
      <c r="H1085" s="98"/>
      <c r="I1085" s="458"/>
      <c r="J1085" s="100"/>
      <c r="K1085" s="31"/>
      <c r="L1085" s="28"/>
    </row>
    <row r="1086" spans="3:12" ht="12" customHeight="1" x14ac:dyDescent="0.3">
      <c r="C1086" s="10"/>
      <c r="D1086" s="117" t="s">
        <v>1149</v>
      </c>
      <c r="E1086" s="618">
        <v>1</v>
      </c>
      <c r="F1086" s="619">
        <v>4.5</v>
      </c>
      <c r="G1086" s="618">
        <v>4.17</v>
      </c>
      <c r="H1086" s="620"/>
      <c r="I1086" s="458">
        <f t="shared" ref="I1086:I1092" si="79">PRODUCT(E1086:G1086)</f>
        <v>18.765000000000001</v>
      </c>
      <c r="J1086" s="100"/>
      <c r="K1086" s="31"/>
      <c r="L1086" s="28"/>
    </row>
    <row r="1087" spans="3:12" ht="12" customHeight="1" x14ac:dyDescent="0.3">
      <c r="C1087" s="10"/>
      <c r="D1087" s="117" t="s">
        <v>1150</v>
      </c>
      <c r="E1087" s="618">
        <v>1</v>
      </c>
      <c r="F1087" s="619">
        <v>3.4</v>
      </c>
      <c r="G1087" s="618">
        <v>3.67</v>
      </c>
      <c r="H1087" s="620"/>
      <c r="I1087" s="458">
        <f t="shared" si="79"/>
        <v>12.478</v>
      </c>
      <c r="J1087" s="100"/>
      <c r="K1087" s="31"/>
      <c r="L1087" s="28"/>
    </row>
    <row r="1088" spans="3:12" ht="12" customHeight="1" x14ac:dyDescent="0.3">
      <c r="C1088" s="10"/>
      <c r="D1088" s="117" t="s">
        <v>1025</v>
      </c>
      <c r="E1088" s="618">
        <v>1</v>
      </c>
      <c r="F1088" s="619">
        <v>4</v>
      </c>
      <c r="G1088" s="618">
        <v>3.67</v>
      </c>
      <c r="H1088" s="620"/>
      <c r="I1088" s="458">
        <f t="shared" si="79"/>
        <v>14.68</v>
      </c>
      <c r="J1088" s="100"/>
      <c r="K1088" s="31"/>
      <c r="L1088" s="28"/>
    </row>
    <row r="1089" spans="3:12" ht="12" customHeight="1" x14ac:dyDescent="0.3">
      <c r="C1089" s="10"/>
      <c r="D1089" s="117" t="s">
        <v>759</v>
      </c>
      <c r="E1089" s="618">
        <v>-1</v>
      </c>
      <c r="F1089" s="619">
        <v>1</v>
      </c>
      <c r="G1089" s="618">
        <v>2.1</v>
      </c>
      <c r="H1089" s="620"/>
      <c r="I1089" s="458">
        <f t="shared" si="79"/>
        <v>-2.1</v>
      </c>
      <c r="J1089" s="100"/>
      <c r="K1089" s="31"/>
      <c r="L1089" s="28"/>
    </row>
    <row r="1090" spans="3:12" ht="11.25" customHeight="1" x14ac:dyDescent="0.3">
      <c r="C1090" s="29"/>
      <c r="D1090" s="117" t="s">
        <v>1367</v>
      </c>
      <c r="E1090" s="444">
        <v>-4</v>
      </c>
      <c r="F1090" s="443">
        <v>0.25</v>
      </c>
      <c r="G1090" s="443">
        <v>4.17</v>
      </c>
      <c r="H1090" s="98"/>
      <c r="I1090" s="458">
        <f t="shared" si="79"/>
        <v>-4.17</v>
      </c>
      <c r="J1090" s="100"/>
      <c r="K1090" s="31"/>
      <c r="L1090" s="28"/>
    </row>
    <row r="1091" spans="3:12" ht="11.25" customHeight="1" x14ac:dyDescent="0.3">
      <c r="C1091" s="29"/>
      <c r="D1091" s="117" t="s">
        <v>1367</v>
      </c>
      <c r="E1091" s="444">
        <v>-3</v>
      </c>
      <c r="F1091" s="443">
        <v>0.35</v>
      </c>
      <c r="G1091" s="443">
        <v>3.67</v>
      </c>
      <c r="H1091" s="98"/>
      <c r="I1091" s="458">
        <f t="shared" si="79"/>
        <v>-3.8534999999999995</v>
      </c>
      <c r="J1091" s="100"/>
      <c r="K1091" s="31"/>
      <c r="L1091" s="28"/>
    </row>
    <row r="1092" spans="3:12" ht="11.25" customHeight="1" x14ac:dyDescent="0.3">
      <c r="C1092" s="29"/>
      <c r="D1092" s="117" t="s">
        <v>1367</v>
      </c>
      <c r="E1092" s="444">
        <v>-1</v>
      </c>
      <c r="F1092" s="443">
        <v>0.5</v>
      </c>
      <c r="G1092" s="443">
        <v>3.67</v>
      </c>
      <c r="H1092" s="98"/>
      <c r="I1092" s="458">
        <f t="shared" si="79"/>
        <v>-1.835</v>
      </c>
      <c r="J1092" s="100"/>
      <c r="K1092" s="31"/>
      <c r="L1092" s="28"/>
    </row>
    <row r="1093" spans="3:12" ht="12" customHeight="1" x14ac:dyDescent="0.3">
      <c r="C1093" s="617" t="s">
        <v>1151</v>
      </c>
      <c r="D1093" s="117" t="s">
        <v>209</v>
      </c>
      <c r="E1093" s="444"/>
      <c r="F1093" s="443"/>
      <c r="G1093" s="444"/>
      <c r="H1093" s="98"/>
      <c r="I1093" s="458"/>
      <c r="J1093" s="100"/>
      <c r="K1093" s="31"/>
      <c r="L1093" s="28"/>
    </row>
    <row r="1094" spans="3:12" ht="12" customHeight="1" x14ac:dyDescent="0.3">
      <c r="C1094" s="10"/>
      <c r="D1094" s="117" t="s">
        <v>1149</v>
      </c>
      <c r="E1094" s="618">
        <v>1</v>
      </c>
      <c r="F1094" s="619">
        <v>3.8</v>
      </c>
      <c r="G1094" s="618">
        <v>4.17</v>
      </c>
      <c r="H1094" s="620"/>
      <c r="I1094" s="458">
        <f>PRODUCT(E1094:G1094)</f>
        <v>15.845999999999998</v>
      </c>
      <c r="J1094" s="100"/>
      <c r="K1094" s="31"/>
      <c r="L1094" s="28"/>
    </row>
    <row r="1095" spans="3:12" ht="12" customHeight="1" x14ac:dyDescent="0.3">
      <c r="C1095" s="10"/>
      <c r="D1095" s="117" t="s">
        <v>1040</v>
      </c>
      <c r="E1095" s="618">
        <v>1</v>
      </c>
      <c r="F1095" s="619">
        <v>2.8</v>
      </c>
      <c r="G1095" s="618">
        <v>3.67</v>
      </c>
      <c r="H1095" s="620"/>
      <c r="I1095" s="458">
        <f>PRODUCT(E1095:G1095)</f>
        <v>10.276</v>
      </c>
      <c r="J1095" s="100"/>
      <c r="K1095" s="31"/>
      <c r="L1095" s="28"/>
    </row>
    <row r="1096" spans="3:12" ht="11.25" customHeight="1" x14ac:dyDescent="0.3">
      <c r="C1096" s="29"/>
      <c r="D1096" s="117" t="s">
        <v>1367</v>
      </c>
      <c r="E1096" s="444">
        <v>-2</v>
      </c>
      <c r="F1096" s="443">
        <v>0.25</v>
      </c>
      <c r="G1096" s="443">
        <v>3.67</v>
      </c>
      <c r="H1096" s="98"/>
      <c r="I1096" s="458">
        <f>PRODUCT(E1096:G1096)</f>
        <v>-1.835</v>
      </c>
      <c r="J1096" s="100"/>
      <c r="K1096" s="31"/>
      <c r="L1096" s="28"/>
    </row>
    <row r="1097" spans="3:12" ht="11.25" customHeight="1" x14ac:dyDescent="0.3">
      <c r="C1097" s="29"/>
      <c r="D1097" s="117" t="s">
        <v>1367</v>
      </c>
      <c r="E1097" s="444">
        <v>-2</v>
      </c>
      <c r="F1097" s="443">
        <v>0.25</v>
      </c>
      <c r="G1097" s="443">
        <v>4.17</v>
      </c>
      <c r="H1097" s="98"/>
      <c r="I1097" s="458">
        <f>PRODUCT(E1097:G1097)</f>
        <v>-2.085</v>
      </c>
      <c r="J1097" s="100"/>
      <c r="K1097" s="31"/>
      <c r="L1097" s="28"/>
    </row>
    <row r="1098" spans="3:12" ht="12" customHeight="1" x14ac:dyDescent="0.3">
      <c r="C1098" s="617" t="s">
        <v>1152</v>
      </c>
      <c r="D1098" s="117" t="s">
        <v>1153</v>
      </c>
      <c r="E1098" s="444"/>
      <c r="F1098" s="443"/>
      <c r="G1098" s="444"/>
      <c r="H1098" s="98"/>
      <c r="I1098" s="458"/>
      <c r="J1098" s="100"/>
      <c r="K1098" s="31"/>
      <c r="L1098" s="28"/>
    </row>
    <row r="1099" spans="3:12" ht="12" customHeight="1" x14ac:dyDescent="0.3">
      <c r="C1099" s="10"/>
      <c r="D1099" s="117" t="s">
        <v>1149</v>
      </c>
      <c r="E1099" s="618">
        <v>1</v>
      </c>
      <c r="F1099" s="619">
        <v>7.15</v>
      </c>
      <c r="G1099" s="618">
        <v>4.17</v>
      </c>
      <c r="H1099" s="620"/>
      <c r="I1099" s="458">
        <f>PRODUCT(E1099:G1099)</f>
        <v>29.8155</v>
      </c>
      <c r="J1099" s="100"/>
      <c r="K1099" s="31"/>
      <c r="L1099" s="28"/>
    </row>
    <row r="1100" spans="3:12" ht="11.25" customHeight="1" x14ac:dyDescent="0.3">
      <c r="C1100" s="29"/>
      <c r="D1100" s="117" t="s">
        <v>1367</v>
      </c>
      <c r="E1100" s="444">
        <v>-2</v>
      </c>
      <c r="F1100" s="443">
        <v>0.25</v>
      </c>
      <c r="G1100" s="443">
        <v>4.17</v>
      </c>
      <c r="H1100" s="98"/>
      <c r="I1100" s="458">
        <f>PRODUCT(E1100:G1100)</f>
        <v>-2.085</v>
      </c>
      <c r="J1100" s="100"/>
      <c r="K1100" s="31"/>
      <c r="L1100" s="28"/>
    </row>
    <row r="1101" spans="3:12" ht="12" customHeight="1" x14ac:dyDescent="0.3">
      <c r="C1101" s="617" t="s">
        <v>1384</v>
      </c>
      <c r="D1101" s="117" t="s">
        <v>360</v>
      </c>
      <c r="E1101" s="444"/>
      <c r="F1101" s="443"/>
      <c r="G1101" s="444"/>
      <c r="H1101" s="98"/>
      <c r="I1101" s="458"/>
      <c r="J1101" s="100"/>
      <c r="K1101" s="31"/>
      <c r="L1101" s="28"/>
    </row>
    <row r="1102" spans="3:12" ht="12" customHeight="1" x14ac:dyDescent="0.3">
      <c r="C1102" s="10"/>
      <c r="D1102" s="117" t="s">
        <v>1149</v>
      </c>
      <c r="E1102" s="618">
        <v>1</v>
      </c>
      <c r="F1102" s="619">
        <v>1.9</v>
      </c>
      <c r="G1102" s="618">
        <v>3.15</v>
      </c>
      <c r="H1102" s="620"/>
      <c r="I1102" s="458">
        <f>PRODUCT(E1102:G1102)</f>
        <v>5.9849999999999994</v>
      </c>
      <c r="J1102" s="100"/>
      <c r="K1102" s="31"/>
      <c r="L1102" s="28"/>
    </row>
    <row r="1103" spans="3:12" ht="12" customHeight="1" x14ac:dyDescent="0.3">
      <c r="C1103" s="10"/>
      <c r="D1103" s="117" t="s">
        <v>1150</v>
      </c>
      <c r="E1103" s="618">
        <v>1</v>
      </c>
      <c r="F1103" s="619">
        <v>0.95</v>
      </c>
      <c r="G1103" s="618">
        <v>3.15</v>
      </c>
      <c r="H1103" s="620"/>
      <c r="I1103" s="458">
        <f>PRODUCT(E1103:G1103)</f>
        <v>2.9924999999999997</v>
      </c>
      <c r="J1103" s="100"/>
      <c r="K1103" s="31"/>
      <c r="L1103" s="28"/>
    </row>
    <row r="1104" spans="3:12" ht="12" customHeight="1" x14ac:dyDescent="0.3">
      <c r="C1104" s="161"/>
      <c r="D1104" s="117" t="s">
        <v>759</v>
      </c>
      <c r="E1104" s="618">
        <v>-1</v>
      </c>
      <c r="F1104" s="619">
        <v>1</v>
      </c>
      <c r="G1104" s="618">
        <v>2.1</v>
      </c>
      <c r="H1104" s="620"/>
      <c r="I1104" s="458">
        <f>PRODUCT(E1104:G1104)</f>
        <v>-2.1</v>
      </c>
      <c r="J1104" s="100"/>
      <c r="K1104" s="31"/>
      <c r="L1104" s="28"/>
    </row>
    <row r="1105" spans="3:12" ht="11.25" customHeight="1" x14ac:dyDescent="0.3">
      <c r="C1105" s="29"/>
      <c r="D1105" s="117" t="s">
        <v>1367</v>
      </c>
      <c r="E1105" s="444">
        <v>-1</v>
      </c>
      <c r="F1105" s="443">
        <v>0.35</v>
      </c>
      <c r="G1105" s="443">
        <v>3.67</v>
      </c>
      <c r="H1105" s="98"/>
      <c r="I1105" s="458">
        <f>PRODUCT(E1105:G1105)</f>
        <v>-1.2845</v>
      </c>
      <c r="J1105" s="100"/>
      <c r="K1105" s="31"/>
      <c r="L1105" s="28"/>
    </row>
    <row r="1106" spans="3:12" ht="11.25" customHeight="1" x14ac:dyDescent="0.3">
      <c r="C1106" s="29"/>
      <c r="D1106" s="117" t="s">
        <v>1367</v>
      </c>
      <c r="E1106" s="444">
        <v>-1</v>
      </c>
      <c r="F1106" s="443">
        <v>0.25</v>
      </c>
      <c r="G1106" s="443">
        <v>4.17</v>
      </c>
      <c r="H1106" s="98"/>
      <c r="I1106" s="458">
        <f>PRODUCT(E1106:G1106)</f>
        <v>-1.0425</v>
      </c>
      <c r="J1106" s="100"/>
      <c r="K1106" s="31"/>
      <c r="L1106" s="28"/>
    </row>
    <row r="1107" spans="3:12" ht="12" customHeight="1" x14ac:dyDescent="0.3">
      <c r="C1107" s="617" t="s">
        <v>1155</v>
      </c>
      <c r="D1107" s="117" t="s">
        <v>566</v>
      </c>
      <c r="E1107" s="444"/>
      <c r="F1107" s="443"/>
      <c r="G1107" s="444"/>
      <c r="H1107" s="98"/>
      <c r="I1107" s="458"/>
      <c r="J1107" s="100"/>
      <c r="K1107" s="31"/>
      <c r="L1107" s="28"/>
    </row>
    <row r="1108" spans="3:12" ht="12" customHeight="1" x14ac:dyDescent="0.3">
      <c r="C1108" s="10"/>
      <c r="D1108" s="117" t="s">
        <v>1156</v>
      </c>
      <c r="E1108" s="618">
        <v>1</v>
      </c>
      <c r="F1108" s="619">
        <v>2.35</v>
      </c>
      <c r="G1108" s="618">
        <v>3.15</v>
      </c>
      <c r="H1108" s="620"/>
      <c r="I1108" s="458">
        <f>PRODUCT(E1108:G1108)</f>
        <v>7.4024999999999999</v>
      </c>
      <c r="J1108" s="100"/>
      <c r="K1108" s="31"/>
      <c r="L1108" s="28"/>
    </row>
    <row r="1109" spans="3:12" ht="12" customHeight="1" x14ac:dyDescent="0.3">
      <c r="C1109" s="10"/>
      <c r="D1109" s="117"/>
      <c r="E1109" s="618">
        <v>1</v>
      </c>
      <c r="F1109" s="619">
        <v>2.8</v>
      </c>
      <c r="G1109" s="618">
        <v>3.15</v>
      </c>
      <c r="H1109" s="620"/>
      <c r="I1109" s="458">
        <f>PRODUCT(E1109:G1109)</f>
        <v>8.8199999999999985</v>
      </c>
      <c r="J1109" s="100"/>
      <c r="K1109" s="31"/>
      <c r="L1109" s="28"/>
    </row>
    <row r="1110" spans="3:12" ht="12" customHeight="1" x14ac:dyDescent="0.3">
      <c r="C1110" s="10"/>
      <c r="D1110" s="117" t="s">
        <v>759</v>
      </c>
      <c r="E1110" s="618">
        <v>-1</v>
      </c>
      <c r="F1110" s="619">
        <v>1.2</v>
      </c>
      <c r="G1110" s="618">
        <v>2.1</v>
      </c>
      <c r="H1110" s="620"/>
      <c r="I1110" s="458">
        <f>PRODUCT(E1110:G1110)</f>
        <v>-2.52</v>
      </c>
      <c r="J1110" s="100"/>
      <c r="K1110" s="31"/>
      <c r="L1110" s="28"/>
    </row>
    <row r="1111" spans="3:12" ht="11.25" customHeight="1" x14ac:dyDescent="0.3">
      <c r="C1111" s="29"/>
      <c r="D1111" s="117" t="s">
        <v>1367</v>
      </c>
      <c r="E1111" s="444">
        <v>-3</v>
      </c>
      <c r="F1111" s="443">
        <v>0.25</v>
      </c>
      <c r="G1111" s="443">
        <v>3.15</v>
      </c>
      <c r="H1111" s="98"/>
      <c r="I1111" s="458">
        <f>PRODUCT(E1111:G1111)</f>
        <v>-2.3624999999999998</v>
      </c>
      <c r="J1111" s="100"/>
      <c r="K1111" s="31"/>
      <c r="L1111" s="28"/>
    </row>
    <row r="1112" spans="3:12" ht="12" customHeight="1" x14ac:dyDescent="0.3">
      <c r="C1112" s="617" t="s">
        <v>1157</v>
      </c>
      <c r="D1112" s="117" t="s">
        <v>566</v>
      </c>
      <c r="E1112" s="444"/>
      <c r="F1112" s="443"/>
      <c r="G1112" s="444"/>
      <c r="H1112" s="98"/>
      <c r="I1112" s="458"/>
      <c r="J1112" s="100"/>
      <c r="K1112" s="31"/>
      <c r="L1112" s="28"/>
    </row>
    <row r="1113" spans="3:12" ht="12" customHeight="1" x14ac:dyDescent="0.3">
      <c r="C1113" s="10"/>
      <c r="D1113" s="117" t="s">
        <v>1025</v>
      </c>
      <c r="E1113" s="618">
        <v>1</v>
      </c>
      <c r="F1113" s="619">
        <v>2.4</v>
      </c>
      <c r="G1113" s="618">
        <v>4.17</v>
      </c>
      <c r="H1113" s="620"/>
      <c r="I1113" s="458">
        <f t="shared" ref="I1113:I1118" si="80">PRODUCT(E1113:G1113)</f>
        <v>10.007999999999999</v>
      </c>
      <c r="J1113" s="100"/>
      <c r="K1113" s="31"/>
      <c r="L1113" s="28"/>
    </row>
    <row r="1114" spans="3:12" ht="12" customHeight="1" x14ac:dyDescent="0.3">
      <c r="C1114" s="10"/>
      <c r="D1114" s="117" t="s">
        <v>759</v>
      </c>
      <c r="E1114" s="618">
        <v>-1</v>
      </c>
      <c r="F1114" s="619">
        <v>1.8</v>
      </c>
      <c r="G1114" s="618">
        <v>2.6</v>
      </c>
      <c r="H1114" s="620"/>
      <c r="I1114" s="458">
        <f t="shared" si="80"/>
        <v>-4.6800000000000006</v>
      </c>
      <c r="J1114" s="100"/>
      <c r="K1114" s="31"/>
      <c r="L1114" s="28"/>
    </row>
    <row r="1115" spans="3:12" ht="12" customHeight="1" x14ac:dyDescent="0.3">
      <c r="C1115" s="10"/>
      <c r="D1115" s="117" t="s">
        <v>1052</v>
      </c>
      <c r="E1115" s="618">
        <v>1</v>
      </c>
      <c r="F1115" s="619">
        <v>2.5499999999999998</v>
      </c>
      <c r="G1115" s="618">
        <v>3.67</v>
      </c>
      <c r="H1115" s="620"/>
      <c r="I1115" s="458">
        <f t="shared" si="80"/>
        <v>9.3584999999999994</v>
      </c>
      <c r="J1115" s="100"/>
      <c r="K1115" s="31"/>
      <c r="L1115" s="28"/>
    </row>
    <row r="1116" spans="3:12" ht="12" customHeight="1" x14ac:dyDescent="0.3">
      <c r="C1116" s="10"/>
      <c r="D1116" s="117" t="s">
        <v>759</v>
      </c>
      <c r="E1116" s="618">
        <v>-1</v>
      </c>
      <c r="F1116" s="619">
        <v>1.8</v>
      </c>
      <c r="G1116" s="618">
        <v>2.6</v>
      </c>
      <c r="H1116" s="620"/>
      <c r="I1116" s="458">
        <f t="shared" si="80"/>
        <v>-4.6800000000000006</v>
      </c>
      <c r="J1116" s="100"/>
      <c r="K1116" s="31"/>
      <c r="L1116" s="28"/>
    </row>
    <row r="1117" spans="3:12" ht="11.25" customHeight="1" x14ac:dyDescent="0.3">
      <c r="C1117" s="29"/>
      <c r="D1117" s="117" t="s">
        <v>1367</v>
      </c>
      <c r="E1117" s="444">
        <v>-2</v>
      </c>
      <c r="F1117" s="443">
        <v>0.3</v>
      </c>
      <c r="G1117" s="443">
        <v>3.67</v>
      </c>
      <c r="H1117" s="98"/>
      <c r="I1117" s="458">
        <f t="shared" si="80"/>
        <v>-2.202</v>
      </c>
      <c r="J1117" s="100"/>
      <c r="K1117" s="31"/>
      <c r="L1117" s="28"/>
    </row>
    <row r="1118" spans="3:12" ht="11.25" customHeight="1" x14ac:dyDescent="0.3">
      <c r="C1118" s="29"/>
      <c r="D1118" s="117" t="s">
        <v>1367</v>
      </c>
      <c r="E1118" s="444">
        <v>-1</v>
      </c>
      <c r="F1118" s="443">
        <v>0.3</v>
      </c>
      <c r="G1118" s="443">
        <v>4.17</v>
      </c>
      <c r="H1118" s="98"/>
      <c r="I1118" s="458">
        <f t="shared" si="80"/>
        <v>-1.2509999999999999</v>
      </c>
      <c r="J1118" s="100"/>
      <c r="K1118" s="31"/>
      <c r="L1118" s="28"/>
    </row>
    <row r="1119" spans="3:12" ht="12" customHeight="1" x14ac:dyDescent="0.3">
      <c r="C1119" s="10"/>
      <c r="D1119" s="117"/>
      <c r="E1119" s="618"/>
      <c r="F1119" s="619"/>
      <c r="G1119" s="618"/>
      <c r="H1119" s="620"/>
      <c r="I1119" s="458"/>
      <c r="J1119" s="100"/>
      <c r="K1119" s="31"/>
      <c r="L1119" s="28"/>
    </row>
    <row r="1120" spans="3:12" ht="12" customHeight="1" x14ac:dyDescent="0.3">
      <c r="C1120" s="10"/>
      <c r="D1120" s="434" t="s">
        <v>1253</v>
      </c>
      <c r="E1120" s="444"/>
      <c r="F1120" s="443"/>
      <c r="G1120" s="444"/>
      <c r="H1120" s="98"/>
      <c r="I1120" s="458"/>
      <c r="J1120" s="100"/>
      <c r="K1120" s="31"/>
      <c r="L1120" s="28"/>
    </row>
    <row r="1121" spans="3:12" ht="12" customHeight="1" x14ac:dyDescent="0.3">
      <c r="C1121" s="617" t="s">
        <v>1158</v>
      </c>
      <c r="D1121" s="117" t="s">
        <v>190</v>
      </c>
      <c r="E1121" s="444"/>
      <c r="F1121" s="443"/>
      <c r="G1121" s="444"/>
      <c r="H1121" s="98"/>
      <c r="I1121" s="458"/>
      <c r="J1121" s="100"/>
      <c r="K1121" s="31"/>
      <c r="L1121" s="28"/>
    </row>
    <row r="1122" spans="3:12" ht="12" customHeight="1" x14ac:dyDescent="0.3">
      <c r="C1122" s="10"/>
      <c r="D1122" s="117" t="s">
        <v>1159</v>
      </c>
      <c r="E1122" s="618">
        <v>1</v>
      </c>
      <c r="F1122" s="619">
        <v>12.6</v>
      </c>
      <c r="G1122" s="618">
        <v>4.17</v>
      </c>
      <c r="H1122" s="620"/>
      <c r="I1122" s="458">
        <f t="shared" ref="I1122:I1127" si="81">PRODUCT(E1122:G1122)</f>
        <v>52.541999999999994</v>
      </c>
      <c r="J1122" s="100"/>
      <c r="K1122" s="31"/>
      <c r="L1122" s="28"/>
    </row>
    <row r="1123" spans="3:12" ht="12" customHeight="1" x14ac:dyDescent="0.3">
      <c r="C1123" s="10"/>
      <c r="D1123" s="117" t="s">
        <v>1025</v>
      </c>
      <c r="E1123" s="618">
        <v>1</v>
      </c>
      <c r="F1123" s="619">
        <v>4.95</v>
      </c>
      <c r="G1123" s="618">
        <v>3.67</v>
      </c>
      <c r="H1123" s="620"/>
      <c r="I1123" s="458">
        <f t="shared" si="81"/>
        <v>18.166499999999999</v>
      </c>
      <c r="J1123" s="100"/>
      <c r="K1123" s="31"/>
      <c r="L1123" s="28"/>
    </row>
    <row r="1124" spans="3:12" ht="12" customHeight="1" x14ac:dyDescent="0.3">
      <c r="C1124" s="10"/>
      <c r="D1124" s="117" t="s">
        <v>759</v>
      </c>
      <c r="E1124" s="618">
        <v>-2</v>
      </c>
      <c r="F1124" s="619">
        <v>1.2</v>
      </c>
      <c r="G1124" s="618">
        <v>2.1</v>
      </c>
      <c r="H1124" s="620"/>
      <c r="I1124" s="458">
        <f t="shared" si="81"/>
        <v>-5.04</v>
      </c>
      <c r="J1124" s="100"/>
      <c r="K1124" s="31"/>
      <c r="L1124" s="28"/>
    </row>
    <row r="1125" spans="3:12" ht="12" customHeight="1" x14ac:dyDescent="0.3">
      <c r="C1125" s="10"/>
      <c r="D1125" s="117" t="s">
        <v>346</v>
      </c>
      <c r="E1125" s="618">
        <v>-2</v>
      </c>
      <c r="F1125" s="619">
        <v>1.2</v>
      </c>
      <c r="G1125" s="618">
        <v>0.5</v>
      </c>
      <c r="H1125" s="620"/>
      <c r="I1125" s="458">
        <f t="shared" si="81"/>
        <v>-1.2</v>
      </c>
      <c r="J1125" s="100"/>
      <c r="K1125" s="31"/>
      <c r="L1125" s="28"/>
    </row>
    <row r="1126" spans="3:12" ht="11.25" customHeight="1" x14ac:dyDescent="0.3">
      <c r="C1126" s="29"/>
      <c r="D1126" s="117" t="s">
        <v>1367</v>
      </c>
      <c r="E1126" s="444">
        <v>-2</v>
      </c>
      <c r="F1126" s="443">
        <v>0.3</v>
      </c>
      <c r="G1126" s="443">
        <v>3.67</v>
      </c>
      <c r="H1126" s="98"/>
      <c r="I1126" s="458">
        <f t="shared" si="81"/>
        <v>-2.202</v>
      </c>
      <c r="J1126" s="100"/>
      <c r="K1126" s="31"/>
      <c r="L1126" s="28"/>
    </row>
    <row r="1127" spans="3:12" ht="11.25" customHeight="1" x14ac:dyDescent="0.3">
      <c r="C1127" s="29"/>
      <c r="D1127" s="117" t="s">
        <v>1367</v>
      </c>
      <c r="E1127" s="444">
        <v>-7</v>
      </c>
      <c r="F1127" s="443">
        <v>0.25</v>
      </c>
      <c r="G1127" s="443">
        <v>4.17</v>
      </c>
      <c r="H1127" s="98"/>
      <c r="I1127" s="458">
        <f t="shared" si="81"/>
        <v>-7.2974999999999994</v>
      </c>
      <c r="J1127" s="100"/>
      <c r="K1127" s="31"/>
      <c r="L1127" s="28"/>
    </row>
    <row r="1128" spans="3:12" ht="12" customHeight="1" x14ac:dyDescent="0.3">
      <c r="C1128" s="617" t="s">
        <v>1160</v>
      </c>
      <c r="D1128" s="117" t="s">
        <v>695</v>
      </c>
      <c r="E1128" s="444"/>
      <c r="F1128" s="443"/>
      <c r="G1128" s="444"/>
      <c r="H1128" s="98"/>
      <c r="I1128" s="458"/>
      <c r="J1128" s="100"/>
      <c r="K1128" s="31"/>
      <c r="L1128" s="28"/>
    </row>
    <row r="1129" spans="3:12" ht="12" customHeight="1" x14ac:dyDescent="0.3">
      <c r="C1129" s="10"/>
      <c r="D1129" s="117" t="s">
        <v>1159</v>
      </c>
      <c r="E1129" s="618">
        <v>1</v>
      </c>
      <c r="F1129" s="619">
        <v>3.6</v>
      </c>
      <c r="G1129" s="618">
        <v>4.17</v>
      </c>
      <c r="H1129" s="620"/>
      <c r="I1129" s="458">
        <f t="shared" ref="I1129:I1135" si="82">PRODUCT(E1129:G1129)</f>
        <v>15.012</v>
      </c>
      <c r="J1129" s="100"/>
      <c r="K1129" s="31"/>
      <c r="L1129" s="28"/>
    </row>
    <row r="1130" spans="3:12" ht="12" customHeight="1" x14ac:dyDescent="0.3">
      <c r="C1130" s="10"/>
      <c r="D1130" s="117" t="s">
        <v>1040</v>
      </c>
      <c r="E1130" s="618">
        <v>1</v>
      </c>
      <c r="F1130" s="619">
        <v>4.25</v>
      </c>
      <c r="G1130" s="618">
        <v>3.67</v>
      </c>
      <c r="H1130" s="620"/>
      <c r="I1130" s="458">
        <f t="shared" si="82"/>
        <v>15.5975</v>
      </c>
      <c r="J1130" s="100"/>
      <c r="K1130" s="31"/>
      <c r="L1130" s="28"/>
    </row>
    <row r="1131" spans="3:12" ht="12" customHeight="1" x14ac:dyDescent="0.3">
      <c r="C1131" s="10"/>
      <c r="D1131" s="117" t="s">
        <v>1161</v>
      </c>
      <c r="E1131" s="618">
        <v>1</v>
      </c>
      <c r="F1131" s="619">
        <v>4.05</v>
      </c>
      <c r="G1131" s="618">
        <v>4.17</v>
      </c>
      <c r="H1131" s="620"/>
      <c r="I1131" s="458">
        <f t="shared" si="82"/>
        <v>16.888500000000001</v>
      </c>
      <c r="J1131" s="100"/>
      <c r="K1131" s="31"/>
      <c r="L1131" s="28"/>
    </row>
    <row r="1132" spans="3:12" ht="12" customHeight="1" x14ac:dyDescent="0.3">
      <c r="C1132" s="10"/>
      <c r="D1132" s="117" t="s">
        <v>759</v>
      </c>
      <c r="E1132" s="618">
        <v>-1</v>
      </c>
      <c r="F1132" s="619">
        <v>1</v>
      </c>
      <c r="G1132" s="618">
        <v>2.6</v>
      </c>
      <c r="H1132" s="620"/>
      <c r="I1132" s="458">
        <f t="shared" si="82"/>
        <v>-2.6</v>
      </c>
      <c r="J1132" s="100"/>
      <c r="K1132" s="31"/>
      <c r="L1132" s="28"/>
    </row>
    <row r="1133" spans="3:12" ht="12" customHeight="1" x14ac:dyDescent="0.3">
      <c r="C1133" s="10"/>
      <c r="D1133" s="117" t="s">
        <v>57</v>
      </c>
      <c r="E1133" s="618">
        <v>-1</v>
      </c>
      <c r="F1133" s="619">
        <v>1.2</v>
      </c>
      <c r="G1133" s="618">
        <v>2.6</v>
      </c>
      <c r="H1133" s="620"/>
      <c r="I1133" s="458">
        <f t="shared" si="82"/>
        <v>-3.12</v>
      </c>
      <c r="J1133" s="100"/>
      <c r="K1133" s="31"/>
      <c r="L1133" s="28"/>
    </row>
    <row r="1134" spans="3:12" ht="11.25" customHeight="1" x14ac:dyDescent="0.3">
      <c r="C1134" s="29"/>
      <c r="D1134" s="117" t="s">
        <v>1367</v>
      </c>
      <c r="E1134" s="444">
        <v>-2</v>
      </c>
      <c r="F1134" s="443">
        <v>0.25</v>
      </c>
      <c r="G1134" s="443">
        <v>3.67</v>
      </c>
      <c r="H1134" s="98"/>
      <c r="I1134" s="458">
        <f t="shared" si="82"/>
        <v>-1.835</v>
      </c>
      <c r="J1134" s="100"/>
      <c r="K1134" s="31"/>
      <c r="L1134" s="28"/>
    </row>
    <row r="1135" spans="3:12" ht="11.25" customHeight="1" x14ac:dyDescent="0.3">
      <c r="C1135" s="29"/>
      <c r="D1135" s="117" t="s">
        <v>1367</v>
      </c>
      <c r="E1135" s="444">
        <v>-4</v>
      </c>
      <c r="F1135" s="443">
        <v>0.25</v>
      </c>
      <c r="G1135" s="443">
        <v>4.17</v>
      </c>
      <c r="H1135" s="98"/>
      <c r="I1135" s="458">
        <f t="shared" si="82"/>
        <v>-4.17</v>
      </c>
      <c r="J1135" s="100"/>
      <c r="K1135" s="31"/>
      <c r="L1135" s="28"/>
    </row>
    <row r="1136" spans="3:12" ht="12" customHeight="1" x14ac:dyDescent="0.3">
      <c r="C1136" s="617" t="s">
        <v>1162</v>
      </c>
      <c r="D1136" s="117" t="s">
        <v>1163</v>
      </c>
      <c r="E1136" s="444"/>
      <c r="F1136" s="443"/>
      <c r="G1136" s="444"/>
      <c r="H1136" s="98"/>
      <c r="I1136" s="458"/>
      <c r="J1136" s="100"/>
      <c r="K1136" s="31"/>
      <c r="L1136" s="28"/>
    </row>
    <row r="1137" spans="3:12" ht="12" customHeight="1" x14ac:dyDescent="0.3">
      <c r="C1137" s="10"/>
      <c r="D1137" s="117" t="s">
        <v>1159</v>
      </c>
      <c r="E1137" s="618">
        <v>1</v>
      </c>
      <c r="F1137" s="619">
        <v>8.6999999999999993</v>
      </c>
      <c r="G1137" s="618">
        <v>4.17</v>
      </c>
      <c r="H1137" s="620"/>
      <c r="I1137" s="458">
        <f>PRODUCT(E1137:G1137)</f>
        <v>36.278999999999996</v>
      </c>
      <c r="J1137" s="100"/>
      <c r="K1137" s="31"/>
      <c r="L1137" s="28"/>
    </row>
    <row r="1138" spans="3:12" ht="12" customHeight="1" x14ac:dyDescent="0.3">
      <c r="C1138" s="10"/>
      <c r="D1138" s="117" t="s">
        <v>1040</v>
      </c>
      <c r="E1138" s="618">
        <v>1</v>
      </c>
      <c r="F1138" s="619">
        <v>0.85</v>
      </c>
      <c r="G1138" s="618">
        <v>3.67</v>
      </c>
      <c r="H1138" s="620"/>
      <c r="I1138" s="458">
        <f>PRODUCT(E1138:G1138)</f>
        <v>3.1194999999999999</v>
      </c>
      <c r="J1138" s="100"/>
      <c r="K1138" s="31"/>
      <c r="L1138" s="28"/>
    </row>
    <row r="1139" spans="3:12" ht="12" customHeight="1" x14ac:dyDescent="0.3">
      <c r="C1139" s="10"/>
      <c r="D1139" s="117" t="s">
        <v>346</v>
      </c>
      <c r="E1139" s="618">
        <v>-1</v>
      </c>
      <c r="F1139" s="619">
        <v>2.4</v>
      </c>
      <c r="G1139" s="618">
        <v>1.4</v>
      </c>
      <c r="H1139" s="620"/>
      <c r="I1139" s="458">
        <f>PRODUCT(E1139:G1139)</f>
        <v>-3.36</v>
      </c>
      <c r="J1139" s="100"/>
      <c r="K1139" s="31"/>
      <c r="L1139" s="28"/>
    </row>
    <row r="1140" spans="3:12" ht="11.25" customHeight="1" x14ac:dyDescent="0.3">
      <c r="C1140" s="29"/>
      <c r="D1140" s="117" t="s">
        <v>1367</v>
      </c>
      <c r="E1140" s="444">
        <v>-1</v>
      </c>
      <c r="F1140" s="443">
        <v>0.25</v>
      </c>
      <c r="G1140" s="443">
        <v>3.67</v>
      </c>
      <c r="H1140" s="98"/>
      <c r="I1140" s="458">
        <f>PRODUCT(E1140:G1140)</f>
        <v>-0.91749999999999998</v>
      </c>
      <c r="J1140" s="100"/>
      <c r="K1140" s="31"/>
      <c r="L1140" s="28"/>
    </row>
    <row r="1141" spans="3:12" ht="11.25" customHeight="1" x14ac:dyDescent="0.3">
      <c r="C1141" s="29"/>
      <c r="D1141" s="117" t="s">
        <v>1367</v>
      </c>
      <c r="E1141" s="444">
        <v>-4</v>
      </c>
      <c r="F1141" s="443">
        <v>0.25</v>
      </c>
      <c r="G1141" s="443">
        <v>4.17</v>
      </c>
      <c r="H1141" s="98"/>
      <c r="I1141" s="458">
        <f>PRODUCT(E1141:G1141)</f>
        <v>-4.17</v>
      </c>
      <c r="J1141" s="100"/>
      <c r="K1141" s="31"/>
      <c r="L1141" s="28"/>
    </row>
    <row r="1142" spans="3:12" ht="12" customHeight="1" x14ac:dyDescent="0.3">
      <c r="C1142" s="617" t="s">
        <v>1164</v>
      </c>
      <c r="D1142" s="117" t="s">
        <v>184</v>
      </c>
      <c r="E1142" s="444"/>
      <c r="F1142" s="443"/>
      <c r="G1142" s="444"/>
      <c r="H1142" s="98"/>
      <c r="I1142" s="458"/>
      <c r="J1142" s="100"/>
      <c r="K1142" s="31"/>
      <c r="L1142" s="28"/>
    </row>
    <row r="1143" spans="3:12" ht="12" customHeight="1" x14ac:dyDescent="0.3">
      <c r="C1143" s="10"/>
      <c r="D1143" s="117" t="s">
        <v>1159</v>
      </c>
      <c r="E1143" s="618">
        <v>1</v>
      </c>
      <c r="F1143" s="619">
        <v>3.95</v>
      </c>
      <c r="G1143" s="618">
        <v>4.17</v>
      </c>
      <c r="H1143" s="620"/>
      <c r="I1143" s="458">
        <f t="shared" ref="I1143:I1148" si="83">PRODUCT(E1143:G1143)</f>
        <v>16.471499999999999</v>
      </c>
      <c r="J1143" s="100"/>
      <c r="K1143" s="31"/>
      <c r="L1143" s="28"/>
    </row>
    <row r="1144" spans="3:12" ht="12" customHeight="1" x14ac:dyDescent="0.3">
      <c r="C1144" s="10"/>
      <c r="D1144" s="117"/>
      <c r="E1144" s="618">
        <v>1</v>
      </c>
      <c r="F1144" s="619">
        <v>3.9</v>
      </c>
      <c r="G1144" s="618">
        <v>4.17</v>
      </c>
      <c r="H1144" s="620"/>
      <c r="I1144" s="458">
        <f t="shared" si="83"/>
        <v>16.262999999999998</v>
      </c>
      <c r="J1144" s="100"/>
      <c r="K1144" s="31"/>
      <c r="L1144" s="28"/>
    </row>
    <row r="1145" spans="3:12" ht="12" customHeight="1" x14ac:dyDescent="0.3">
      <c r="C1145" s="10"/>
      <c r="D1145" s="117" t="s">
        <v>1087</v>
      </c>
      <c r="E1145" s="618">
        <v>1</v>
      </c>
      <c r="F1145" s="619">
        <v>4.25</v>
      </c>
      <c r="G1145" s="618">
        <v>3.67</v>
      </c>
      <c r="H1145" s="620"/>
      <c r="I1145" s="458">
        <f t="shared" si="83"/>
        <v>15.5975</v>
      </c>
      <c r="J1145" s="100"/>
      <c r="K1145" s="31"/>
      <c r="L1145" s="28"/>
    </row>
    <row r="1146" spans="3:12" ht="12" customHeight="1" x14ac:dyDescent="0.3">
      <c r="C1146" s="10"/>
      <c r="D1146" s="117" t="s">
        <v>759</v>
      </c>
      <c r="E1146" s="618">
        <v>-1</v>
      </c>
      <c r="F1146" s="619">
        <v>1</v>
      </c>
      <c r="G1146" s="618">
        <v>2.6</v>
      </c>
      <c r="H1146" s="620"/>
      <c r="I1146" s="458">
        <f t="shared" si="83"/>
        <v>-2.6</v>
      </c>
      <c r="J1146" s="100"/>
      <c r="K1146" s="31"/>
      <c r="L1146" s="28"/>
    </row>
    <row r="1147" spans="3:12" ht="12" customHeight="1" x14ac:dyDescent="0.3">
      <c r="C1147" s="10"/>
      <c r="D1147" s="117" t="s">
        <v>346</v>
      </c>
      <c r="E1147" s="618">
        <v>-1</v>
      </c>
      <c r="F1147" s="619">
        <v>2.4</v>
      </c>
      <c r="G1147" s="618">
        <v>1.4</v>
      </c>
      <c r="H1147" s="620"/>
      <c r="I1147" s="458">
        <f t="shared" si="83"/>
        <v>-3.36</v>
      </c>
      <c r="J1147" s="100"/>
      <c r="K1147" s="31"/>
      <c r="L1147" s="28"/>
    </row>
    <row r="1148" spans="3:12" ht="12" customHeight="1" x14ac:dyDescent="0.3">
      <c r="C1148" s="10"/>
      <c r="D1148" s="117" t="s">
        <v>346</v>
      </c>
      <c r="E1148" s="618">
        <v>-1</v>
      </c>
      <c r="F1148" s="619">
        <v>3</v>
      </c>
      <c r="G1148" s="618">
        <v>2.5</v>
      </c>
      <c r="H1148" s="620"/>
      <c r="I1148" s="458">
        <f t="shared" si="83"/>
        <v>-7.5</v>
      </c>
      <c r="J1148" s="100"/>
      <c r="K1148" s="31"/>
      <c r="L1148" s="28"/>
    </row>
    <row r="1149" spans="3:12" ht="11.25" customHeight="1" x14ac:dyDescent="0.3">
      <c r="C1149" s="29"/>
      <c r="D1149" s="117" t="s">
        <v>1367</v>
      </c>
      <c r="E1149" s="444">
        <v>-1</v>
      </c>
      <c r="F1149" s="443">
        <v>0.55000000000000004</v>
      </c>
      <c r="G1149" s="443">
        <v>3.67</v>
      </c>
      <c r="H1149" s="98"/>
      <c r="I1149" s="458">
        <f>PRODUCT(E1149:G1149)</f>
        <v>-2.0185</v>
      </c>
      <c r="J1149" s="100"/>
      <c r="K1149" s="31"/>
      <c r="L1149" s="28"/>
    </row>
    <row r="1150" spans="3:12" ht="11.25" customHeight="1" x14ac:dyDescent="0.3">
      <c r="C1150" s="29"/>
      <c r="D1150" s="117" t="s">
        <v>1367</v>
      </c>
      <c r="E1150" s="444">
        <v>-3</v>
      </c>
      <c r="F1150" s="443">
        <v>0.25</v>
      </c>
      <c r="G1150" s="443">
        <v>3.67</v>
      </c>
      <c r="H1150" s="98"/>
      <c r="I1150" s="458">
        <f>PRODUCT(E1150:G1150)</f>
        <v>-2.7524999999999999</v>
      </c>
      <c r="J1150" s="100"/>
      <c r="K1150" s="31"/>
      <c r="L1150" s="28"/>
    </row>
    <row r="1151" spans="3:12" ht="11.25" customHeight="1" x14ac:dyDescent="0.3">
      <c r="C1151" s="29"/>
      <c r="D1151" s="117" t="s">
        <v>1367</v>
      </c>
      <c r="E1151" s="444">
        <v>-3</v>
      </c>
      <c r="F1151" s="443">
        <v>0.25</v>
      </c>
      <c r="G1151" s="443">
        <v>4.17</v>
      </c>
      <c r="H1151" s="98"/>
      <c r="I1151" s="458">
        <f>PRODUCT(E1151:G1151)</f>
        <v>-3.1274999999999999</v>
      </c>
      <c r="J1151" s="100"/>
      <c r="K1151" s="31"/>
      <c r="L1151" s="28"/>
    </row>
    <row r="1152" spans="3:12" ht="12" customHeight="1" x14ac:dyDescent="0.3">
      <c r="C1152" s="617" t="s">
        <v>1165</v>
      </c>
      <c r="D1152" s="117" t="s">
        <v>189</v>
      </c>
      <c r="E1152" s="444"/>
      <c r="F1152" s="443"/>
      <c r="G1152" s="444"/>
      <c r="H1152" s="98"/>
      <c r="I1152" s="458"/>
      <c r="J1152" s="100"/>
      <c r="K1152" s="31"/>
      <c r="L1152" s="28"/>
    </row>
    <row r="1153" spans="3:12" ht="12" customHeight="1" x14ac:dyDescent="0.3">
      <c r="C1153" s="10"/>
      <c r="D1153" s="117" t="s">
        <v>1025</v>
      </c>
      <c r="E1153" s="618">
        <v>1</v>
      </c>
      <c r="F1153" s="619">
        <v>4.55</v>
      </c>
      <c r="G1153" s="618">
        <v>3.67</v>
      </c>
      <c r="H1153" s="620"/>
      <c r="I1153" s="458">
        <f t="shared" ref="I1153:I1163" si="84">PRODUCT(E1153:G1153)</f>
        <v>16.698499999999999</v>
      </c>
      <c r="J1153" s="100"/>
      <c r="K1153" s="31"/>
      <c r="L1153" s="28"/>
    </row>
    <row r="1154" spans="3:12" ht="12" customHeight="1" x14ac:dyDescent="0.3">
      <c r="C1154" s="10"/>
      <c r="D1154" s="117"/>
      <c r="E1154" s="618">
        <v>1</v>
      </c>
      <c r="F1154" s="619">
        <v>2.6</v>
      </c>
      <c r="G1154" s="618">
        <v>3.67</v>
      </c>
      <c r="H1154" s="620"/>
      <c r="I1154" s="458">
        <f t="shared" si="84"/>
        <v>9.5419999999999998</v>
      </c>
      <c r="J1154" s="100"/>
      <c r="K1154" s="31"/>
      <c r="L1154" s="28"/>
    </row>
    <row r="1155" spans="3:12" ht="12" customHeight="1" x14ac:dyDescent="0.3">
      <c r="C1155" s="10"/>
      <c r="D1155" s="117" t="s">
        <v>1056</v>
      </c>
      <c r="E1155" s="618">
        <v>1</v>
      </c>
      <c r="F1155" s="619">
        <v>4.3</v>
      </c>
      <c r="G1155" s="618">
        <v>4.17</v>
      </c>
      <c r="H1155" s="620"/>
      <c r="I1155" s="458">
        <f t="shared" si="84"/>
        <v>17.930999999999997</v>
      </c>
      <c r="J1155" s="100"/>
      <c r="K1155" s="31"/>
      <c r="L1155" s="28"/>
    </row>
    <row r="1156" spans="3:12" ht="12" customHeight="1" x14ac:dyDescent="0.3">
      <c r="C1156" s="10"/>
      <c r="D1156" s="117"/>
      <c r="E1156" s="618">
        <v>1</v>
      </c>
      <c r="F1156" s="619">
        <v>1.75</v>
      </c>
      <c r="G1156" s="618">
        <v>4.17</v>
      </c>
      <c r="H1156" s="620"/>
      <c r="I1156" s="458">
        <f t="shared" si="84"/>
        <v>7.2974999999999994</v>
      </c>
      <c r="J1156" s="100"/>
      <c r="K1156" s="31"/>
      <c r="L1156" s="28"/>
    </row>
    <row r="1157" spans="3:12" ht="12" customHeight="1" x14ac:dyDescent="0.3">
      <c r="C1157" s="10"/>
      <c r="D1157" s="117"/>
      <c r="E1157" s="618">
        <v>1</v>
      </c>
      <c r="F1157" s="619">
        <v>5.2</v>
      </c>
      <c r="G1157" s="618">
        <v>4.17</v>
      </c>
      <c r="H1157" s="620"/>
      <c r="I1157" s="458">
        <f t="shared" si="84"/>
        <v>21.684000000000001</v>
      </c>
      <c r="J1157" s="100"/>
      <c r="K1157" s="31"/>
      <c r="L1157" s="28"/>
    </row>
    <row r="1158" spans="3:12" ht="12" customHeight="1" x14ac:dyDescent="0.3">
      <c r="C1158" s="10"/>
      <c r="D1158" s="117"/>
      <c r="E1158" s="618">
        <v>1</v>
      </c>
      <c r="F1158" s="619">
        <v>1.35</v>
      </c>
      <c r="G1158" s="618">
        <v>4.17</v>
      </c>
      <c r="H1158" s="620"/>
      <c r="I1158" s="458">
        <f t="shared" si="84"/>
        <v>5.6295000000000002</v>
      </c>
      <c r="J1158" s="100"/>
      <c r="K1158" s="31"/>
      <c r="L1158" s="28"/>
    </row>
    <row r="1159" spans="3:12" ht="12" customHeight="1" x14ac:dyDescent="0.3">
      <c r="C1159" s="10"/>
      <c r="D1159" s="117" t="s">
        <v>1040</v>
      </c>
      <c r="E1159" s="618">
        <v>1</v>
      </c>
      <c r="F1159" s="619">
        <v>4.55</v>
      </c>
      <c r="G1159" s="618">
        <v>3.67</v>
      </c>
      <c r="H1159" s="620"/>
      <c r="I1159" s="458">
        <f t="shared" si="84"/>
        <v>16.698499999999999</v>
      </c>
      <c r="J1159" s="100"/>
      <c r="K1159" s="31"/>
      <c r="L1159" s="28"/>
    </row>
    <row r="1160" spans="3:12" ht="12" customHeight="1" x14ac:dyDescent="0.3">
      <c r="C1160" s="10"/>
      <c r="D1160" s="117"/>
      <c r="E1160" s="618">
        <v>1</v>
      </c>
      <c r="F1160" s="619">
        <v>2.9</v>
      </c>
      <c r="G1160" s="618">
        <v>3.67</v>
      </c>
      <c r="H1160" s="620"/>
      <c r="I1160" s="458">
        <f t="shared" si="84"/>
        <v>10.642999999999999</v>
      </c>
      <c r="J1160" s="100"/>
      <c r="K1160" s="31"/>
      <c r="L1160" s="28"/>
    </row>
    <row r="1161" spans="3:12" ht="12" customHeight="1" x14ac:dyDescent="0.3">
      <c r="C1161" s="161"/>
      <c r="D1161" s="117" t="s">
        <v>1167</v>
      </c>
      <c r="E1161" s="618">
        <v>-1</v>
      </c>
      <c r="F1161" s="619">
        <v>4.0999999999999996</v>
      </c>
      <c r="G1161" s="618">
        <v>2.6</v>
      </c>
      <c r="H1161" s="620"/>
      <c r="I1161" s="458">
        <f t="shared" si="84"/>
        <v>-10.66</v>
      </c>
      <c r="J1161" s="100"/>
      <c r="K1161" s="31"/>
      <c r="L1161" s="28"/>
    </row>
    <row r="1162" spans="3:12" ht="12" customHeight="1" x14ac:dyDescent="0.3">
      <c r="C1162" s="161"/>
      <c r="D1162" s="117" t="s">
        <v>1168</v>
      </c>
      <c r="E1162" s="618">
        <v>-1</v>
      </c>
      <c r="F1162" s="619">
        <v>4.0999999999999996</v>
      </c>
      <c r="G1162" s="618">
        <v>2.5</v>
      </c>
      <c r="H1162" s="620"/>
      <c r="I1162" s="458">
        <f t="shared" si="84"/>
        <v>-10.25</v>
      </c>
      <c r="J1162" s="100"/>
      <c r="K1162" s="31"/>
      <c r="L1162" s="28"/>
    </row>
    <row r="1163" spans="3:12" ht="12" customHeight="1" x14ac:dyDescent="0.3">
      <c r="C1163" s="161"/>
      <c r="D1163" s="117" t="s">
        <v>759</v>
      </c>
      <c r="E1163" s="618">
        <v>-1</v>
      </c>
      <c r="F1163" s="619">
        <v>1.2</v>
      </c>
      <c r="G1163" s="618">
        <v>2.6</v>
      </c>
      <c r="H1163" s="620"/>
      <c r="I1163" s="458">
        <f t="shared" si="84"/>
        <v>-3.12</v>
      </c>
      <c r="J1163" s="100"/>
      <c r="K1163" s="31"/>
      <c r="L1163" s="28"/>
    </row>
    <row r="1164" spans="3:12" ht="11.25" customHeight="1" x14ac:dyDescent="0.3">
      <c r="C1164" s="29"/>
      <c r="D1164" s="117" t="s">
        <v>1367</v>
      </c>
      <c r="E1164" s="444">
        <v>-5</v>
      </c>
      <c r="F1164" s="443">
        <v>0.25</v>
      </c>
      <c r="G1164" s="443">
        <v>3.67</v>
      </c>
      <c r="H1164" s="98"/>
      <c r="I1164" s="458">
        <f>PRODUCT(E1164:G1164)</f>
        <v>-4.5875000000000004</v>
      </c>
      <c r="J1164" s="100"/>
      <c r="K1164" s="31"/>
      <c r="L1164" s="28"/>
    </row>
    <row r="1165" spans="3:12" ht="11.25" customHeight="1" x14ac:dyDescent="0.3">
      <c r="C1165" s="29"/>
      <c r="D1165" s="117" t="s">
        <v>1367</v>
      </c>
      <c r="E1165" s="444">
        <v>-1</v>
      </c>
      <c r="F1165" s="443">
        <v>0.3</v>
      </c>
      <c r="G1165" s="443">
        <v>3.67</v>
      </c>
      <c r="H1165" s="98"/>
      <c r="I1165" s="458">
        <f>PRODUCT(E1165:G1165)</f>
        <v>-1.101</v>
      </c>
      <c r="J1165" s="100"/>
      <c r="K1165" s="31"/>
      <c r="L1165" s="28"/>
    </row>
    <row r="1166" spans="3:12" ht="11.25" customHeight="1" x14ac:dyDescent="0.3">
      <c r="C1166" s="29"/>
      <c r="D1166" s="117" t="s">
        <v>1367</v>
      </c>
      <c r="E1166" s="444">
        <v>-3</v>
      </c>
      <c r="F1166" s="443">
        <v>0.25</v>
      </c>
      <c r="G1166" s="443">
        <v>4.17</v>
      </c>
      <c r="H1166" s="98"/>
      <c r="I1166" s="458">
        <f>PRODUCT(E1166:G1166)</f>
        <v>-3.1274999999999999</v>
      </c>
      <c r="J1166" s="100"/>
      <c r="K1166" s="31"/>
      <c r="L1166" s="28"/>
    </row>
    <row r="1167" spans="3:12" ht="12" customHeight="1" x14ac:dyDescent="0.3">
      <c r="C1167" s="617" t="s">
        <v>1166</v>
      </c>
      <c r="D1167" s="117" t="s">
        <v>132</v>
      </c>
      <c r="E1167" s="444"/>
      <c r="F1167" s="443"/>
      <c r="G1167" s="444"/>
      <c r="H1167" s="98"/>
      <c r="I1167" s="458"/>
      <c r="J1167" s="100"/>
      <c r="K1167" s="31"/>
      <c r="L1167" s="28"/>
    </row>
    <row r="1168" spans="3:12" ht="12" customHeight="1" x14ac:dyDescent="0.3">
      <c r="C1168" s="10"/>
      <c r="D1168" s="117" t="s">
        <v>1087</v>
      </c>
      <c r="E1168" s="618">
        <v>1</v>
      </c>
      <c r="F1168" s="619">
        <v>6.45</v>
      </c>
      <c r="G1168" s="618">
        <v>3.67</v>
      </c>
      <c r="H1168" s="620"/>
      <c r="I1168" s="458">
        <f>PRODUCT(E1168:G1168)</f>
        <v>23.671500000000002</v>
      </c>
      <c r="J1168" s="100"/>
      <c r="K1168" s="31"/>
      <c r="L1168" s="28"/>
    </row>
    <row r="1169" spans="3:12" ht="12" customHeight="1" x14ac:dyDescent="0.3">
      <c r="C1169" s="10"/>
      <c r="D1169" s="117"/>
      <c r="E1169" s="618">
        <v>1</v>
      </c>
      <c r="F1169" s="619">
        <v>3</v>
      </c>
      <c r="G1169" s="618">
        <v>3.67</v>
      </c>
      <c r="H1169" s="620"/>
      <c r="I1169" s="458">
        <f>PRODUCT(E1169:G1169)</f>
        <v>11.01</v>
      </c>
      <c r="J1169" s="100"/>
      <c r="K1169" s="31"/>
      <c r="L1169" s="28"/>
    </row>
    <row r="1170" spans="3:12" ht="12" customHeight="1" x14ac:dyDescent="0.3">
      <c r="C1170" s="10"/>
      <c r="D1170" s="117" t="s">
        <v>346</v>
      </c>
      <c r="E1170" s="618">
        <v>-3</v>
      </c>
      <c r="F1170" s="619">
        <v>1.8</v>
      </c>
      <c r="G1170" s="618">
        <v>0.5</v>
      </c>
      <c r="H1170" s="620"/>
      <c r="I1170" s="458">
        <f>PRODUCT(E1170:G1170)</f>
        <v>-2.7</v>
      </c>
      <c r="J1170" s="100"/>
      <c r="K1170" s="31"/>
      <c r="L1170" s="28"/>
    </row>
    <row r="1171" spans="3:12" ht="11.25" customHeight="1" x14ac:dyDescent="0.3">
      <c r="C1171" s="29"/>
      <c r="D1171" s="117" t="s">
        <v>1367</v>
      </c>
      <c r="E1171" s="444">
        <v>-6</v>
      </c>
      <c r="F1171" s="443">
        <v>0.25</v>
      </c>
      <c r="G1171" s="443">
        <v>3.67</v>
      </c>
      <c r="H1171" s="98"/>
      <c r="I1171" s="458">
        <f>PRODUCT(E1171:G1171)</f>
        <v>-5.5049999999999999</v>
      </c>
      <c r="J1171" s="100"/>
      <c r="K1171" s="31"/>
      <c r="L1171" s="28"/>
    </row>
    <row r="1172" spans="3:12" ht="11.25" customHeight="1" x14ac:dyDescent="0.3">
      <c r="C1172" s="29"/>
      <c r="D1172" s="117" t="s">
        <v>1367</v>
      </c>
      <c r="E1172" s="444">
        <v>-1</v>
      </c>
      <c r="F1172" s="443">
        <v>0.6</v>
      </c>
      <c r="G1172" s="443">
        <v>3.67</v>
      </c>
      <c r="H1172" s="98"/>
      <c r="I1172" s="458">
        <f>PRODUCT(E1172:G1172)</f>
        <v>-2.202</v>
      </c>
      <c r="J1172" s="100"/>
      <c r="K1172" s="31"/>
      <c r="L1172" s="28"/>
    </row>
    <row r="1173" spans="3:12" ht="12" customHeight="1" x14ac:dyDescent="0.3">
      <c r="C1173" s="617" t="s">
        <v>1169</v>
      </c>
      <c r="D1173" s="117" t="s">
        <v>191</v>
      </c>
      <c r="E1173" s="444"/>
      <c r="F1173" s="443"/>
      <c r="G1173" s="444"/>
      <c r="H1173" s="98"/>
      <c r="I1173" s="458"/>
      <c r="J1173" s="100"/>
      <c r="K1173" s="31"/>
      <c r="L1173" s="28"/>
    </row>
    <row r="1174" spans="3:12" ht="12" customHeight="1" x14ac:dyDescent="0.3">
      <c r="C1174" s="10"/>
      <c r="D1174" s="117" t="s">
        <v>1025</v>
      </c>
      <c r="E1174" s="618">
        <v>1</v>
      </c>
      <c r="F1174" s="619">
        <v>3.15</v>
      </c>
      <c r="G1174" s="618">
        <v>3.67</v>
      </c>
      <c r="H1174" s="620"/>
      <c r="I1174" s="458">
        <f t="shared" ref="I1174:I1180" si="85">PRODUCT(E1174:G1174)</f>
        <v>11.560499999999999</v>
      </c>
      <c r="J1174" s="100"/>
      <c r="K1174" s="31"/>
      <c r="L1174" s="28"/>
    </row>
    <row r="1175" spans="3:12" ht="12" customHeight="1" x14ac:dyDescent="0.3">
      <c r="C1175" s="10"/>
      <c r="D1175" s="117" t="s">
        <v>1056</v>
      </c>
      <c r="E1175" s="618">
        <v>1</v>
      </c>
      <c r="F1175" s="619">
        <v>6.6</v>
      </c>
      <c r="G1175" s="618">
        <v>4.17</v>
      </c>
      <c r="H1175" s="620"/>
      <c r="I1175" s="458">
        <f t="shared" si="85"/>
        <v>27.521999999999998</v>
      </c>
      <c r="J1175" s="100"/>
      <c r="K1175" s="31"/>
      <c r="L1175" s="28"/>
    </row>
    <row r="1176" spans="3:12" ht="12" customHeight="1" x14ac:dyDescent="0.3">
      <c r="C1176" s="10"/>
      <c r="D1176" s="117" t="s">
        <v>346</v>
      </c>
      <c r="E1176" s="618">
        <v>-1</v>
      </c>
      <c r="F1176" s="619">
        <v>1.2</v>
      </c>
      <c r="G1176" s="618">
        <v>0.5</v>
      </c>
      <c r="H1176" s="620"/>
      <c r="I1176" s="458">
        <f t="shared" si="85"/>
        <v>-0.6</v>
      </c>
      <c r="J1176" s="100"/>
      <c r="K1176" s="31"/>
      <c r="L1176" s="28"/>
    </row>
    <row r="1177" spans="3:12" ht="12" customHeight="1" x14ac:dyDescent="0.3">
      <c r="C1177" s="10"/>
      <c r="D1177" s="117" t="s">
        <v>759</v>
      </c>
      <c r="E1177" s="618">
        <v>-2</v>
      </c>
      <c r="F1177" s="619">
        <v>1</v>
      </c>
      <c r="G1177" s="618">
        <v>2.6</v>
      </c>
      <c r="H1177" s="620"/>
      <c r="I1177" s="458">
        <f t="shared" si="85"/>
        <v>-5.2</v>
      </c>
      <c r="J1177" s="100"/>
      <c r="K1177" s="31"/>
      <c r="L1177" s="28"/>
    </row>
    <row r="1178" spans="3:12" ht="11.25" customHeight="1" x14ac:dyDescent="0.3">
      <c r="C1178" s="29"/>
      <c r="D1178" s="117" t="s">
        <v>1367</v>
      </c>
      <c r="E1178" s="444">
        <v>-1</v>
      </c>
      <c r="F1178" s="443">
        <v>0.35</v>
      </c>
      <c r="G1178" s="443">
        <v>3.67</v>
      </c>
      <c r="H1178" s="98"/>
      <c r="I1178" s="458">
        <f t="shared" si="85"/>
        <v>-1.2845</v>
      </c>
      <c r="J1178" s="100"/>
      <c r="K1178" s="31"/>
      <c r="L1178" s="28"/>
    </row>
    <row r="1179" spans="3:12" ht="11.25" customHeight="1" x14ac:dyDescent="0.3">
      <c r="C1179" s="29"/>
      <c r="D1179" s="117" t="s">
        <v>1367</v>
      </c>
      <c r="E1179" s="444">
        <v>-1</v>
      </c>
      <c r="F1179" s="443">
        <v>0.65</v>
      </c>
      <c r="G1179" s="443">
        <v>3.67</v>
      </c>
      <c r="H1179" s="98"/>
      <c r="I1179" s="458">
        <f t="shared" si="85"/>
        <v>-2.3855</v>
      </c>
      <c r="J1179" s="100"/>
      <c r="K1179" s="31"/>
      <c r="L1179" s="28"/>
    </row>
    <row r="1180" spans="3:12" ht="11.25" customHeight="1" x14ac:dyDescent="0.3">
      <c r="C1180" s="29"/>
      <c r="D1180" s="117" t="s">
        <v>1367</v>
      </c>
      <c r="E1180" s="444">
        <v>-4</v>
      </c>
      <c r="F1180" s="443">
        <v>0.25</v>
      </c>
      <c r="G1180" s="443">
        <v>4.17</v>
      </c>
      <c r="H1180" s="98"/>
      <c r="I1180" s="458">
        <f t="shared" si="85"/>
        <v>-4.17</v>
      </c>
      <c r="J1180" s="100"/>
      <c r="K1180" s="31"/>
      <c r="L1180" s="28"/>
    </row>
    <row r="1181" spans="3:12" ht="12" customHeight="1" x14ac:dyDescent="0.3">
      <c r="C1181" s="617" t="s">
        <v>1170</v>
      </c>
      <c r="D1181" s="117" t="s">
        <v>1171</v>
      </c>
      <c r="E1181" s="444"/>
      <c r="F1181" s="443"/>
      <c r="G1181" s="444"/>
      <c r="H1181" s="98"/>
      <c r="I1181" s="458"/>
      <c r="J1181" s="100"/>
      <c r="K1181" s="31"/>
      <c r="L1181" s="28"/>
    </row>
    <row r="1182" spans="3:12" ht="12" customHeight="1" x14ac:dyDescent="0.3">
      <c r="C1182" s="10"/>
      <c r="D1182" s="117" t="s">
        <v>1056</v>
      </c>
      <c r="E1182" s="618">
        <v>1</v>
      </c>
      <c r="F1182" s="619">
        <v>4.05</v>
      </c>
      <c r="G1182" s="618">
        <v>4.17</v>
      </c>
      <c r="H1182" s="620"/>
      <c r="I1182" s="458">
        <f>PRODUCT(E1182:G1182)</f>
        <v>16.888500000000001</v>
      </c>
      <c r="J1182" s="100"/>
      <c r="K1182" s="31"/>
      <c r="L1182" s="28"/>
    </row>
    <row r="1183" spans="3:12" ht="12" customHeight="1" x14ac:dyDescent="0.3">
      <c r="C1183" s="10"/>
      <c r="D1183" s="117" t="s">
        <v>759</v>
      </c>
      <c r="E1183" s="618">
        <v>-1</v>
      </c>
      <c r="F1183" s="619">
        <v>0.8</v>
      </c>
      <c r="G1183" s="618">
        <v>2.6</v>
      </c>
      <c r="H1183" s="620"/>
      <c r="I1183" s="458">
        <f>PRODUCT(E1183:G1183)</f>
        <v>-2.08</v>
      </c>
      <c r="J1183" s="100"/>
      <c r="K1183" s="31"/>
      <c r="L1183" s="28"/>
    </row>
    <row r="1184" spans="3:12" ht="11.25" customHeight="1" x14ac:dyDescent="0.3">
      <c r="C1184" s="29"/>
      <c r="D1184" s="117" t="s">
        <v>1367</v>
      </c>
      <c r="E1184" s="444">
        <v>-2</v>
      </c>
      <c r="F1184" s="443">
        <v>0.25</v>
      </c>
      <c r="G1184" s="443">
        <v>4.17</v>
      </c>
      <c r="H1184" s="98"/>
      <c r="I1184" s="458">
        <f>PRODUCT(E1184:G1184)</f>
        <v>-2.085</v>
      </c>
      <c r="J1184" s="100"/>
      <c r="K1184" s="31"/>
      <c r="L1184" s="28"/>
    </row>
    <row r="1185" spans="3:12" ht="12" customHeight="1" x14ac:dyDescent="0.3">
      <c r="C1185" s="617" t="s">
        <v>1172</v>
      </c>
      <c r="D1185" s="117" t="s">
        <v>1173</v>
      </c>
      <c r="E1185" s="444"/>
      <c r="F1185" s="443"/>
      <c r="G1185" s="444"/>
      <c r="H1185" s="98"/>
      <c r="I1185" s="458"/>
      <c r="J1185" s="100"/>
      <c r="K1185" s="31"/>
      <c r="L1185" s="28"/>
    </row>
    <row r="1186" spans="3:12" ht="12" customHeight="1" x14ac:dyDescent="0.3">
      <c r="C1186" s="10"/>
      <c r="D1186" s="117" t="s">
        <v>1056</v>
      </c>
      <c r="E1186" s="618">
        <v>1</v>
      </c>
      <c r="F1186" s="619">
        <v>3.9</v>
      </c>
      <c r="G1186" s="618">
        <v>4.17</v>
      </c>
      <c r="H1186" s="620"/>
      <c r="I1186" s="458">
        <f>PRODUCT(E1186:G1186)</f>
        <v>16.262999999999998</v>
      </c>
      <c r="J1186" s="100"/>
      <c r="K1186" s="31"/>
      <c r="L1186" s="28"/>
    </row>
    <row r="1187" spans="3:12" ht="12" customHeight="1" x14ac:dyDescent="0.3">
      <c r="C1187" s="10"/>
      <c r="D1187" s="117" t="s">
        <v>1040</v>
      </c>
      <c r="E1187" s="618">
        <v>1</v>
      </c>
      <c r="F1187" s="619">
        <v>3</v>
      </c>
      <c r="G1187" s="618">
        <v>3.67</v>
      </c>
      <c r="H1187" s="620"/>
      <c r="I1187" s="458">
        <f>PRODUCT(E1187:G1187)</f>
        <v>11.01</v>
      </c>
      <c r="J1187" s="100"/>
      <c r="K1187" s="31"/>
      <c r="L1187" s="28"/>
    </row>
    <row r="1188" spans="3:12" ht="12" customHeight="1" x14ac:dyDescent="0.3">
      <c r="C1188" s="10"/>
      <c r="D1188" s="117" t="s">
        <v>759</v>
      </c>
      <c r="E1188" s="618">
        <v>-1</v>
      </c>
      <c r="F1188" s="619">
        <v>0.8</v>
      </c>
      <c r="G1188" s="618">
        <v>2.6</v>
      </c>
      <c r="H1188" s="620"/>
      <c r="I1188" s="458">
        <f>PRODUCT(E1188:G1188)</f>
        <v>-2.08</v>
      </c>
      <c r="J1188" s="100"/>
      <c r="K1188" s="31"/>
      <c r="L1188" s="28"/>
    </row>
    <row r="1189" spans="3:12" ht="11.25" customHeight="1" x14ac:dyDescent="0.3">
      <c r="C1189" s="29"/>
      <c r="D1189" s="117" t="s">
        <v>1367</v>
      </c>
      <c r="E1189" s="444">
        <v>-1</v>
      </c>
      <c r="F1189" s="443">
        <v>0.25</v>
      </c>
      <c r="G1189" s="443">
        <v>3.67</v>
      </c>
      <c r="H1189" s="98"/>
      <c r="I1189" s="458">
        <f>PRODUCT(E1189:G1189)</f>
        <v>-0.91749999999999998</v>
      </c>
      <c r="J1189" s="100"/>
      <c r="K1189" s="31"/>
      <c r="L1189" s="28"/>
    </row>
    <row r="1190" spans="3:12" ht="11.25" customHeight="1" x14ac:dyDescent="0.3">
      <c r="C1190" s="29"/>
      <c r="D1190" s="117" t="s">
        <v>1367</v>
      </c>
      <c r="E1190" s="444">
        <v>-2</v>
      </c>
      <c r="F1190" s="443">
        <v>0.25</v>
      </c>
      <c r="G1190" s="443">
        <v>4.17</v>
      </c>
      <c r="H1190" s="98"/>
      <c r="I1190" s="458">
        <f>PRODUCT(E1190:G1190)</f>
        <v>-2.085</v>
      </c>
      <c r="J1190" s="100"/>
      <c r="K1190" s="31"/>
      <c r="L1190" s="28"/>
    </row>
    <row r="1191" spans="3:12" ht="12" customHeight="1" x14ac:dyDescent="0.3">
      <c r="C1191" s="617" t="s">
        <v>1174</v>
      </c>
      <c r="D1191" s="117" t="s">
        <v>177</v>
      </c>
      <c r="E1191" s="444"/>
      <c r="F1191" s="443"/>
      <c r="G1191" s="444"/>
      <c r="H1191" s="98"/>
      <c r="I1191" s="458"/>
      <c r="J1191" s="100"/>
      <c r="K1191" s="31"/>
      <c r="L1191" s="28"/>
    </row>
    <row r="1192" spans="3:12" ht="12" customHeight="1" x14ac:dyDescent="0.3">
      <c r="C1192" s="10"/>
      <c r="D1192" s="117" t="s">
        <v>1062</v>
      </c>
      <c r="E1192" s="618">
        <v>1</v>
      </c>
      <c r="F1192" s="619">
        <v>9.6</v>
      </c>
      <c r="G1192" s="618">
        <v>4.17</v>
      </c>
      <c r="H1192" s="620"/>
      <c r="I1192" s="458">
        <f>PRODUCT(E1192:G1192)</f>
        <v>40.031999999999996</v>
      </c>
      <c r="J1192" s="100"/>
      <c r="K1192" s="31"/>
      <c r="L1192" s="28"/>
    </row>
    <row r="1193" spans="3:12" ht="12" customHeight="1" x14ac:dyDescent="0.3">
      <c r="C1193" s="10"/>
      <c r="D1193" s="117" t="s">
        <v>759</v>
      </c>
      <c r="E1193" s="618">
        <v>-1</v>
      </c>
      <c r="F1193" s="619">
        <v>0.9</v>
      </c>
      <c r="G1193" s="618">
        <v>2.6</v>
      </c>
      <c r="H1193" s="620"/>
      <c r="I1193" s="458">
        <f>PRODUCT(E1193:G1193)</f>
        <v>-2.3400000000000003</v>
      </c>
      <c r="J1193" s="100"/>
      <c r="K1193" s="31"/>
      <c r="L1193" s="28"/>
    </row>
    <row r="1194" spans="3:12" ht="11.25" customHeight="1" x14ac:dyDescent="0.3">
      <c r="C1194" s="29"/>
      <c r="D1194" s="117" t="s">
        <v>1367</v>
      </c>
      <c r="E1194" s="444">
        <v>-5</v>
      </c>
      <c r="F1194" s="443">
        <v>0.25</v>
      </c>
      <c r="G1194" s="443">
        <v>4.17</v>
      </c>
      <c r="H1194" s="98"/>
      <c r="I1194" s="458">
        <f>PRODUCT(E1194:G1194)</f>
        <v>-5.2125000000000004</v>
      </c>
      <c r="J1194" s="100"/>
      <c r="K1194" s="31"/>
      <c r="L1194" s="28"/>
    </row>
    <row r="1195" spans="3:12" ht="12" customHeight="1" x14ac:dyDescent="0.3">
      <c r="C1195" s="617" t="s">
        <v>1175</v>
      </c>
      <c r="D1195" s="117" t="s">
        <v>265</v>
      </c>
      <c r="E1195" s="444"/>
      <c r="F1195" s="443"/>
      <c r="G1195" s="444"/>
      <c r="H1195" s="98"/>
      <c r="I1195" s="458"/>
      <c r="J1195" s="100"/>
      <c r="K1195" s="31"/>
      <c r="L1195" s="28"/>
    </row>
    <row r="1196" spans="3:12" ht="12" customHeight="1" x14ac:dyDescent="0.3">
      <c r="C1196" s="10"/>
      <c r="D1196" s="117" t="s">
        <v>1062</v>
      </c>
      <c r="E1196" s="618">
        <v>1</v>
      </c>
      <c r="F1196" s="619">
        <v>2.7</v>
      </c>
      <c r="G1196" s="618">
        <v>4.17</v>
      </c>
      <c r="H1196" s="620"/>
      <c r="I1196" s="458">
        <f t="shared" ref="I1196:I1204" si="86">PRODUCT(E1196:G1196)</f>
        <v>11.259</v>
      </c>
      <c r="J1196" s="100"/>
      <c r="K1196" s="31"/>
      <c r="L1196" s="28"/>
    </row>
    <row r="1197" spans="3:12" ht="12" customHeight="1" x14ac:dyDescent="0.3">
      <c r="C1197" s="10"/>
      <c r="D1197" s="117"/>
      <c r="E1197" s="618">
        <v>1</v>
      </c>
      <c r="F1197" s="619">
        <v>2.7</v>
      </c>
      <c r="G1197" s="618">
        <v>4.17</v>
      </c>
      <c r="H1197" s="620"/>
      <c r="I1197" s="458">
        <f t="shared" si="86"/>
        <v>11.259</v>
      </c>
      <c r="J1197" s="100"/>
      <c r="K1197" s="31"/>
      <c r="L1197" s="28"/>
    </row>
    <row r="1198" spans="3:12" ht="12" customHeight="1" x14ac:dyDescent="0.3">
      <c r="C1198" s="10"/>
      <c r="D1198" s="117" t="s">
        <v>1087</v>
      </c>
      <c r="E1198" s="618">
        <v>1</v>
      </c>
      <c r="F1198" s="619">
        <v>2.4</v>
      </c>
      <c r="G1198" s="618">
        <v>3.67</v>
      </c>
      <c r="H1198" s="620"/>
      <c r="I1198" s="458">
        <f t="shared" si="86"/>
        <v>8.8079999999999998</v>
      </c>
      <c r="J1198" s="100"/>
      <c r="K1198" s="31"/>
      <c r="L1198" s="28"/>
    </row>
    <row r="1199" spans="3:12" ht="12" customHeight="1" x14ac:dyDescent="0.3">
      <c r="C1199" s="10"/>
      <c r="D1199" s="117" t="s">
        <v>759</v>
      </c>
      <c r="E1199" s="618">
        <v>-2</v>
      </c>
      <c r="F1199" s="619">
        <v>0.9</v>
      </c>
      <c r="G1199" s="618">
        <v>2.1</v>
      </c>
      <c r="H1199" s="620"/>
      <c r="I1199" s="458">
        <f t="shared" si="86"/>
        <v>-3.7800000000000002</v>
      </c>
      <c r="J1199" s="100"/>
      <c r="K1199" s="31"/>
      <c r="L1199" s="28"/>
    </row>
    <row r="1200" spans="3:12" ht="12" customHeight="1" x14ac:dyDescent="0.3">
      <c r="C1200" s="10"/>
      <c r="D1200" s="117" t="s">
        <v>346</v>
      </c>
      <c r="E1200" s="618">
        <v>-1</v>
      </c>
      <c r="F1200" s="619">
        <v>0.6</v>
      </c>
      <c r="G1200" s="618">
        <v>0.5</v>
      </c>
      <c r="H1200" s="620"/>
      <c r="I1200" s="458">
        <f t="shared" si="86"/>
        <v>-0.3</v>
      </c>
      <c r="J1200" s="100"/>
      <c r="K1200" s="31"/>
      <c r="L1200" s="28"/>
    </row>
    <row r="1201" spans="3:12" ht="11.25" customHeight="1" x14ac:dyDescent="0.3">
      <c r="C1201" s="29"/>
      <c r="D1201" s="117" t="s">
        <v>1367</v>
      </c>
      <c r="E1201" s="444">
        <v>-1</v>
      </c>
      <c r="F1201" s="443">
        <v>0.25</v>
      </c>
      <c r="G1201" s="443">
        <v>4.17</v>
      </c>
      <c r="H1201" s="98"/>
      <c r="I1201" s="458">
        <f t="shared" si="86"/>
        <v>-1.0425</v>
      </c>
      <c r="J1201" s="100"/>
      <c r="K1201" s="31"/>
      <c r="L1201" s="28"/>
    </row>
    <row r="1202" spans="3:12" ht="11.25" customHeight="1" x14ac:dyDescent="0.3">
      <c r="C1202" s="29"/>
      <c r="D1202" s="117" t="s">
        <v>1367</v>
      </c>
      <c r="E1202" s="444">
        <v>-1</v>
      </c>
      <c r="F1202" s="443">
        <v>0.25</v>
      </c>
      <c r="G1202" s="443">
        <v>3.67</v>
      </c>
      <c r="H1202" s="98"/>
      <c r="I1202" s="458">
        <f t="shared" si="86"/>
        <v>-0.91749999999999998</v>
      </c>
      <c r="J1202" s="100"/>
      <c r="K1202" s="31"/>
      <c r="L1202" s="28"/>
    </row>
    <row r="1203" spans="3:12" ht="11.25" customHeight="1" x14ac:dyDescent="0.3">
      <c r="C1203" s="29"/>
      <c r="D1203" s="117" t="s">
        <v>1367</v>
      </c>
      <c r="E1203" s="444">
        <v>-1</v>
      </c>
      <c r="F1203" s="443">
        <v>0.3</v>
      </c>
      <c r="G1203" s="443">
        <v>3.67</v>
      </c>
      <c r="H1203" s="98"/>
      <c r="I1203" s="458">
        <f t="shared" si="86"/>
        <v>-1.101</v>
      </c>
      <c r="J1203" s="100"/>
      <c r="K1203" s="31"/>
      <c r="L1203" s="28"/>
    </row>
    <row r="1204" spans="3:12" ht="11.25" customHeight="1" x14ac:dyDescent="0.3">
      <c r="C1204" s="29"/>
      <c r="D1204" s="117" t="s">
        <v>1367</v>
      </c>
      <c r="E1204" s="444">
        <v>-1</v>
      </c>
      <c r="F1204" s="443">
        <v>0.45</v>
      </c>
      <c r="G1204" s="443">
        <v>3.67</v>
      </c>
      <c r="H1204" s="98"/>
      <c r="I1204" s="458">
        <f t="shared" si="86"/>
        <v>-1.6515</v>
      </c>
      <c r="J1204" s="100"/>
      <c r="K1204" s="31"/>
      <c r="L1204" s="28"/>
    </row>
    <row r="1205" spans="3:12" ht="12" customHeight="1" x14ac:dyDescent="0.3">
      <c r="C1205" s="617" t="s">
        <v>1176</v>
      </c>
      <c r="D1205" s="117" t="s">
        <v>688</v>
      </c>
      <c r="E1205" s="444"/>
      <c r="F1205" s="443"/>
      <c r="G1205" s="444"/>
      <c r="H1205" s="98"/>
      <c r="I1205" s="458"/>
      <c r="J1205" s="100"/>
      <c r="K1205" s="31"/>
      <c r="L1205" s="28"/>
    </row>
    <row r="1206" spans="3:12" ht="12" customHeight="1" x14ac:dyDescent="0.3">
      <c r="C1206" s="10"/>
      <c r="D1206" s="117" t="s">
        <v>1025</v>
      </c>
      <c r="E1206" s="618">
        <v>1</v>
      </c>
      <c r="F1206" s="619">
        <v>0.4</v>
      </c>
      <c r="G1206" s="618">
        <v>3.67</v>
      </c>
      <c r="H1206" s="620"/>
      <c r="I1206" s="458">
        <f t="shared" ref="I1206:I1212" si="87">PRODUCT(E1206:G1206)</f>
        <v>1.468</v>
      </c>
      <c r="J1206" s="100"/>
      <c r="K1206" s="31"/>
      <c r="L1206" s="28"/>
    </row>
    <row r="1207" spans="3:12" ht="12" customHeight="1" x14ac:dyDescent="0.3">
      <c r="C1207" s="10"/>
      <c r="D1207" s="117"/>
      <c r="E1207" s="618">
        <v>1</v>
      </c>
      <c r="F1207" s="619">
        <v>1.75</v>
      </c>
      <c r="G1207" s="618">
        <v>3.67</v>
      </c>
      <c r="H1207" s="620"/>
      <c r="I1207" s="458">
        <f t="shared" si="87"/>
        <v>6.4224999999999994</v>
      </c>
      <c r="J1207" s="100"/>
      <c r="K1207" s="31"/>
      <c r="L1207" s="28"/>
    </row>
    <row r="1208" spans="3:12" ht="12" customHeight="1" x14ac:dyDescent="0.3">
      <c r="C1208" s="10"/>
      <c r="D1208" s="117" t="s">
        <v>1056</v>
      </c>
      <c r="E1208" s="618">
        <v>1</v>
      </c>
      <c r="F1208" s="619">
        <v>3.7</v>
      </c>
      <c r="G1208" s="618">
        <v>4.17</v>
      </c>
      <c r="H1208" s="620"/>
      <c r="I1208" s="458">
        <f t="shared" si="87"/>
        <v>15.429</v>
      </c>
      <c r="J1208" s="100"/>
      <c r="K1208" s="31"/>
      <c r="L1208" s="28"/>
    </row>
    <row r="1209" spans="3:12" ht="12" customHeight="1" x14ac:dyDescent="0.3">
      <c r="C1209" s="10"/>
      <c r="D1209" s="117" t="s">
        <v>1041</v>
      </c>
      <c r="E1209" s="618">
        <v>1</v>
      </c>
      <c r="F1209" s="619">
        <v>1.92</v>
      </c>
      <c r="G1209" s="618">
        <v>1.2</v>
      </c>
      <c r="H1209" s="620"/>
      <c r="I1209" s="458">
        <f t="shared" si="87"/>
        <v>2.3039999999999998</v>
      </c>
      <c r="J1209" s="100"/>
      <c r="K1209" s="31"/>
      <c r="L1209" s="28"/>
    </row>
    <row r="1210" spans="3:12" ht="12" customHeight="1" x14ac:dyDescent="0.3">
      <c r="C1210" s="10"/>
      <c r="D1210" s="117"/>
      <c r="E1210" s="618">
        <v>1</v>
      </c>
      <c r="F1210" s="619">
        <v>1.1499999999999999</v>
      </c>
      <c r="G1210" s="618">
        <v>1.2</v>
      </c>
      <c r="H1210" s="620"/>
      <c r="I1210" s="458">
        <f t="shared" si="87"/>
        <v>1.38</v>
      </c>
      <c r="J1210" s="100"/>
      <c r="K1210" s="31"/>
      <c r="L1210" s="28"/>
    </row>
    <row r="1211" spans="3:12" ht="12" customHeight="1" x14ac:dyDescent="0.3">
      <c r="C1211" s="161"/>
      <c r="D1211" s="117" t="s">
        <v>346</v>
      </c>
      <c r="E1211" s="618">
        <v>-1</v>
      </c>
      <c r="F1211" s="619">
        <v>1.2</v>
      </c>
      <c r="G1211" s="618">
        <v>0.5</v>
      </c>
      <c r="H1211" s="620"/>
      <c r="I1211" s="458">
        <f t="shared" si="87"/>
        <v>-0.6</v>
      </c>
      <c r="J1211" s="100"/>
      <c r="K1211" s="31"/>
      <c r="L1211" s="28"/>
    </row>
    <row r="1212" spans="3:12" ht="12" customHeight="1" x14ac:dyDescent="0.3">
      <c r="C1212" s="161"/>
      <c r="D1212" s="117" t="s">
        <v>759</v>
      </c>
      <c r="E1212" s="618">
        <v>-1</v>
      </c>
      <c r="F1212" s="619">
        <v>1</v>
      </c>
      <c r="G1212" s="618">
        <v>2.6</v>
      </c>
      <c r="H1212" s="620"/>
      <c r="I1212" s="458">
        <f t="shared" si="87"/>
        <v>-2.6</v>
      </c>
      <c r="J1212" s="100"/>
      <c r="K1212" s="31"/>
      <c r="L1212" s="28"/>
    </row>
    <row r="1213" spans="3:12" ht="11.25" customHeight="1" x14ac:dyDescent="0.3">
      <c r="C1213" s="29"/>
      <c r="D1213" s="117" t="s">
        <v>1367</v>
      </c>
      <c r="E1213" s="444">
        <v>-1</v>
      </c>
      <c r="F1213" s="443">
        <v>0.27</v>
      </c>
      <c r="G1213" s="443">
        <v>3.67</v>
      </c>
      <c r="H1213" s="98"/>
      <c r="I1213" s="458">
        <f>PRODUCT(E1213:G1213)</f>
        <v>-0.9909</v>
      </c>
      <c r="J1213" s="100"/>
      <c r="K1213" s="31"/>
      <c r="L1213" s="28"/>
    </row>
    <row r="1214" spans="3:12" ht="11.25" customHeight="1" x14ac:dyDescent="0.3">
      <c r="C1214" s="29"/>
      <c r="D1214" s="117" t="s">
        <v>1367</v>
      </c>
      <c r="E1214" s="444">
        <v>-1</v>
      </c>
      <c r="F1214" s="443">
        <v>0.25</v>
      </c>
      <c r="G1214" s="443">
        <v>3.67</v>
      </c>
      <c r="H1214" s="98"/>
      <c r="I1214" s="458">
        <f>PRODUCT(E1214:G1214)</f>
        <v>-0.91749999999999998</v>
      </c>
      <c r="J1214" s="100"/>
      <c r="K1214" s="31"/>
      <c r="L1214" s="28"/>
    </row>
    <row r="1215" spans="3:12" ht="12" customHeight="1" x14ac:dyDescent="0.3">
      <c r="C1215" s="617" t="s">
        <v>1177</v>
      </c>
      <c r="D1215" s="117" t="s">
        <v>1178</v>
      </c>
      <c r="E1215" s="444"/>
      <c r="F1215" s="443"/>
      <c r="G1215" s="444"/>
      <c r="H1215" s="131"/>
      <c r="I1215" s="458"/>
      <c r="J1215" s="100"/>
      <c r="K1215" s="31"/>
      <c r="L1215" s="28"/>
    </row>
    <row r="1216" spans="3:12" ht="12" customHeight="1" x14ac:dyDescent="0.3">
      <c r="C1216" s="10"/>
      <c r="D1216" s="117" t="s">
        <v>1025</v>
      </c>
      <c r="E1216" s="618">
        <v>1</v>
      </c>
      <c r="F1216" s="619">
        <v>2.25</v>
      </c>
      <c r="G1216" s="618">
        <v>3.67</v>
      </c>
      <c r="H1216" s="620"/>
      <c r="I1216" s="458">
        <f t="shared" ref="I1216:I1221" si="88">PRODUCT(E1216:G1216)</f>
        <v>8.2575000000000003</v>
      </c>
      <c r="J1216" s="100"/>
      <c r="K1216" s="31"/>
      <c r="L1216" s="28"/>
    </row>
    <row r="1217" spans="3:12" ht="12" customHeight="1" x14ac:dyDescent="0.3">
      <c r="C1217" s="10"/>
      <c r="D1217" s="117" t="s">
        <v>1056</v>
      </c>
      <c r="E1217" s="618">
        <v>1</v>
      </c>
      <c r="F1217" s="619">
        <v>3.42</v>
      </c>
      <c r="G1217" s="618">
        <v>4.17</v>
      </c>
      <c r="H1217" s="620"/>
      <c r="I1217" s="458">
        <f t="shared" si="88"/>
        <v>14.2614</v>
      </c>
      <c r="J1217" s="100"/>
      <c r="K1217" s="31"/>
      <c r="L1217" s="28"/>
    </row>
    <row r="1218" spans="3:12" ht="12" customHeight="1" x14ac:dyDescent="0.3">
      <c r="C1218" s="10"/>
      <c r="D1218" s="117" t="s">
        <v>1041</v>
      </c>
      <c r="E1218" s="618">
        <v>1</v>
      </c>
      <c r="F1218" s="619">
        <v>0.85</v>
      </c>
      <c r="G1218" s="618">
        <v>1.2</v>
      </c>
      <c r="H1218" s="620"/>
      <c r="I1218" s="458">
        <f t="shared" si="88"/>
        <v>1.02</v>
      </c>
      <c r="J1218" s="100"/>
      <c r="K1218" s="31"/>
      <c r="L1218" s="28"/>
    </row>
    <row r="1219" spans="3:12" s="525" customFormat="1" ht="12" customHeight="1" x14ac:dyDescent="0.3">
      <c r="C1219" s="520"/>
      <c r="D1219" s="117" t="s">
        <v>346</v>
      </c>
      <c r="E1219" s="618">
        <v>-1</v>
      </c>
      <c r="F1219" s="619">
        <v>1.2</v>
      </c>
      <c r="G1219" s="618">
        <v>0.5</v>
      </c>
      <c r="H1219" s="521"/>
      <c r="I1219" s="458">
        <f t="shared" si="88"/>
        <v>-0.6</v>
      </c>
      <c r="J1219" s="522"/>
      <c r="K1219" s="523"/>
      <c r="L1219" s="524"/>
    </row>
    <row r="1220" spans="3:12" ht="11.25" customHeight="1" x14ac:dyDescent="0.3">
      <c r="C1220" s="29"/>
      <c r="D1220" s="117" t="s">
        <v>1367</v>
      </c>
      <c r="E1220" s="444">
        <v>-2</v>
      </c>
      <c r="F1220" s="443">
        <v>0.25</v>
      </c>
      <c r="G1220" s="443">
        <v>3.67</v>
      </c>
      <c r="H1220" s="98"/>
      <c r="I1220" s="458">
        <f t="shared" si="88"/>
        <v>-1.835</v>
      </c>
      <c r="J1220" s="100"/>
      <c r="K1220" s="31"/>
      <c r="L1220" s="28"/>
    </row>
    <row r="1221" spans="3:12" ht="11.25" customHeight="1" x14ac:dyDescent="0.3">
      <c r="C1221" s="29"/>
      <c r="D1221" s="117" t="s">
        <v>1367</v>
      </c>
      <c r="E1221" s="444">
        <v>-1</v>
      </c>
      <c r="F1221" s="443">
        <v>0.25</v>
      </c>
      <c r="G1221" s="443">
        <v>4.17</v>
      </c>
      <c r="H1221" s="98"/>
      <c r="I1221" s="458">
        <f t="shared" si="88"/>
        <v>-1.0425</v>
      </c>
      <c r="J1221" s="100"/>
      <c r="K1221" s="31"/>
      <c r="L1221" s="28"/>
    </row>
    <row r="1222" spans="3:12" ht="12" customHeight="1" x14ac:dyDescent="0.3">
      <c r="C1222" s="617" t="s">
        <v>1179</v>
      </c>
      <c r="D1222" s="117" t="s">
        <v>489</v>
      </c>
      <c r="E1222" s="444"/>
      <c r="F1222" s="443"/>
      <c r="G1222" s="444"/>
      <c r="H1222" s="131"/>
      <c r="I1222" s="458"/>
      <c r="J1222" s="100"/>
      <c r="K1222" s="31"/>
      <c r="L1222" s="28"/>
    </row>
    <row r="1223" spans="3:12" ht="12" customHeight="1" x14ac:dyDescent="0.3">
      <c r="C1223" s="10"/>
      <c r="D1223" s="117" t="s">
        <v>1056</v>
      </c>
      <c r="E1223" s="618">
        <v>1</v>
      </c>
      <c r="F1223" s="619">
        <v>7.38</v>
      </c>
      <c r="G1223" s="618">
        <v>4.17</v>
      </c>
      <c r="H1223" s="620"/>
      <c r="I1223" s="458">
        <f>PRODUCT(E1223:G1223)</f>
        <v>30.7746</v>
      </c>
      <c r="J1223" s="100"/>
      <c r="K1223" s="31"/>
      <c r="L1223" s="28"/>
    </row>
    <row r="1224" spans="3:12" ht="11.25" customHeight="1" x14ac:dyDescent="0.3">
      <c r="C1224" s="29"/>
      <c r="D1224" s="117" t="s">
        <v>1367</v>
      </c>
      <c r="E1224" s="444">
        <v>-2</v>
      </c>
      <c r="F1224" s="443">
        <v>0.25</v>
      </c>
      <c r="G1224" s="443">
        <v>4.17</v>
      </c>
      <c r="H1224" s="98"/>
      <c r="I1224" s="458">
        <f>PRODUCT(E1224:G1224)</f>
        <v>-2.085</v>
      </c>
      <c r="J1224" s="100"/>
      <c r="K1224" s="31"/>
      <c r="L1224" s="28"/>
    </row>
    <row r="1225" spans="3:12" ht="12" customHeight="1" x14ac:dyDescent="0.3">
      <c r="C1225" s="617" t="s">
        <v>1180</v>
      </c>
      <c r="D1225" s="117" t="s">
        <v>156</v>
      </c>
      <c r="E1225" s="444"/>
      <c r="F1225" s="443"/>
      <c r="G1225" s="444"/>
      <c r="H1225" s="98"/>
      <c r="I1225" s="458"/>
      <c r="J1225" s="100"/>
      <c r="K1225" s="31"/>
      <c r="L1225" s="28"/>
    </row>
    <row r="1226" spans="3:12" ht="12" customHeight="1" x14ac:dyDescent="0.3">
      <c r="C1226" s="10"/>
      <c r="D1226" s="117" t="s">
        <v>1040</v>
      </c>
      <c r="E1226" s="618">
        <v>1</v>
      </c>
      <c r="F1226" s="619">
        <v>0.4</v>
      </c>
      <c r="G1226" s="618">
        <v>3.67</v>
      </c>
      <c r="H1226" s="98"/>
      <c r="I1226" s="458">
        <f t="shared" ref="I1226:I1233" si="89">PRODUCT(E1226:G1226)</f>
        <v>1.468</v>
      </c>
      <c r="J1226" s="100"/>
      <c r="K1226" s="31"/>
      <c r="L1226" s="28"/>
    </row>
    <row r="1227" spans="3:12" ht="12" customHeight="1" x14ac:dyDescent="0.3">
      <c r="C1227" s="10"/>
      <c r="D1227" s="117"/>
      <c r="E1227" s="618">
        <v>1</v>
      </c>
      <c r="F1227" s="619">
        <v>1.9</v>
      </c>
      <c r="G1227" s="618">
        <v>3.67</v>
      </c>
      <c r="H1227" s="98"/>
      <c r="I1227" s="458">
        <f t="shared" si="89"/>
        <v>6.9729999999999999</v>
      </c>
      <c r="J1227" s="100"/>
      <c r="K1227" s="31"/>
      <c r="L1227" s="28"/>
    </row>
    <row r="1228" spans="3:12" ht="12" customHeight="1" x14ac:dyDescent="0.3">
      <c r="C1228" s="10"/>
      <c r="D1228" s="117" t="s">
        <v>1056</v>
      </c>
      <c r="E1228" s="618">
        <v>1</v>
      </c>
      <c r="F1228" s="619">
        <v>0.45</v>
      </c>
      <c r="G1228" s="618">
        <v>4.17</v>
      </c>
      <c r="H1228" s="620"/>
      <c r="I1228" s="458">
        <f t="shared" si="89"/>
        <v>1.8765000000000001</v>
      </c>
      <c r="J1228" s="100"/>
      <c r="K1228" s="31"/>
      <c r="L1228" s="28"/>
    </row>
    <row r="1229" spans="3:12" ht="12" customHeight="1" x14ac:dyDescent="0.3">
      <c r="C1229" s="10"/>
      <c r="D1229" s="117"/>
      <c r="E1229" s="618">
        <v>1</v>
      </c>
      <c r="F1229" s="619">
        <v>0.15</v>
      </c>
      <c r="G1229" s="618">
        <v>4.17</v>
      </c>
      <c r="H1229" s="620"/>
      <c r="I1229" s="458">
        <f t="shared" si="89"/>
        <v>0.62549999999999994</v>
      </c>
      <c r="J1229" s="100"/>
      <c r="K1229" s="31"/>
      <c r="L1229" s="28"/>
    </row>
    <row r="1230" spans="3:12" ht="12" customHeight="1" x14ac:dyDescent="0.3">
      <c r="C1230" s="10"/>
      <c r="D1230" s="117" t="s">
        <v>759</v>
      </c>
      <c r="E1230" s="618">
        <v>-1</v>
      </c>
      <c r="F1230" s="619">
        <v>1</v>
      </c>
      <c r="G1230" s="618">
        <v>2.6</v>
      </c>
      <c r="H1230" s="620"/>
      <c r="I1230" s="458">
        <f t="shared" si="89"/>
        <v>-2.6</v>
      </c>
      <c r="J1230" s="100"/>
      <c r="K1230" s="31"/>
      <c r="L1230" s="28"/>
    </row>
    <row r="1231" spans="3:12" ht="11.25" customHeight="1" x14ac:dyDescent="0.3">
      <c r="C1231" s="29"/>
      <c r="D1231" s="117" t="s">
        <v>1367</v>
      </c>
      <c r="E1231" s="444">
        <v>-2</v>
      </c>
      <c r="F1231" s="443">
        <v>0.25</v>
      </c>
      <c r="G1231" s="443">
        <v>4.17</v>
      </c>
      <c r="H1231" s="98"/>
      <c r="I1231" s="458">
        <f t="shared" si="89"/>
        <v>-2.085</v>
      </c>
      <c r="J1231" s="100"/>
      <c r="K1231" s="31"/>
      <c r="L1231" s="28"/>
    </row>
    <row r="1232" spans="3:12" ht="11.25" customHeight="1" x14ac:dyDescent="0.3">
      <c r="C1232" s="29"/>
      <c r="D1232" s="117" t="s">
        <v>1367</v>
      </c>
      <c r="E1232" s="444">
        <v>-2</v>
      </c>
      <c r="F1232" s="443">
        <v>0.25</v>
      </c>
      <c r="G1232" s="443">
        <v>3.67</v>
      </c>
      <c r="H1232" s="98"/>
      <c r="I1232" s="458">
        <f t="shared" si="89"/>
        <v>-1.835</v>
      </c>
      <c r="J1232" s="100"/>
      <c r="K1232" s="31"/>
      <c r="L1232" s="28"/>
    </row>
    <row r="1233" spans="3:12" ht="11.25" customHeight="1" x14ac:dyDescent="0.3">
      <c r="C1233" s="29"/>
      <c r="D1233" s="117" t="s">
        <v>1367</v>
      </c>
      <c r="E1233" s="444">
        <v>-1</v>
      </c>
      <c r="F1233" s="443">
        <v>0.1</v>
      </c>
      <c r="G1233" s="443">
        <v>3.67</v>
      </c>
      <c r="H1233" s="98"/>
      <c r="I1233" s="458">
        <f t="shared" si="89"/>
        <v>-0.36699999999999999</v>
      </c>
      <c r="J1233" s="100"/>
      <c r="K1233" s="31"/>
      <c r="L1233" s="28"/>
    </row>
    <row r="1234" spans="3:12" ht="12" customHeight="1" x14ac:dyDescent="0.3">
      <c r="C1234" s="617" t="s">
        <v>1181</v>
      </c>
      <c r="D1234" s="117" t="s">
        <v>1182</v>
      </c>
      <c r="E1234" s="444"/>
      <c r="F1234" s="443"/>
      <c r="G1234" s="444"/>
      <c r="H1234" s="98"/>
      <c r="I1234" s="458"/>
      <c r="J1234" s="100"/>
      <c r="K1234" s="31"/>
      <c r="L1234" s="28"/>
    </row>
    <row r="1235" spans="3:12" ht="12" customHeight="1" x14ac:dyDescent="0.3">
      <c r="C1235" s="10"/>
      <c r="D1235" s="117" t="s">
        <v>1062</v>
      </c>
      <c r="E1235" s="618">
        <v>1</v>
      </c>
      <c r="F1235" s="619">
        <v>4.1500000000000004</v>
      </c>
      <c r="G1235" s="618">
        <v>4.17</v>
      </c>
      <c r="H1235" s="620"/>
      <c r="I1235" s="458">
        <f t="shared" ref="I1235:I1241" si="90">PRODUCT(E1235:G1235)</f>
        <v>17.305500000000002</v>
      </c>
      <c r="J1235" s="100"/>
      <c r="K1235" s="31"/>
      <c r="L1235" s="28"/>
    </row>
    <row r="1236" spans="3:12" ht="12" customHeight="1" x14ac:dyDescent="0.3">
      <c r="C1236" s="10"/>
      <c r="D1236" s="117"/>
      <c r="E1236" s="618">
        <v>1</v>
      </c>
      <c r="F1236" s="619">
        <v>5.4</v>
      </c>
      <c r="G1236" s="618">
        <v>3.15</v>
      </c>
      <c r="H1236" s="620"/>
      <c r="I1236" s="458">
        <f t="shared" si="90"/>
        <v>17.010000000000002</v>
      </c>
      <c r="J1236" s="100"/>
      <c r="K1236" s="31"/>
      <c r="L1236" s="28"/>
    </row>
    <row r="1237" spans="3:12" ht="12" customHeight="1" x14ac:dyDescent="0.3">
      <c r="C1237" s="10"/>
      <c r="D1237" s="117" t="s">
        <v>1087</v>
      </c>
      <c r="E1237" s="618">
        <v>1</v>
      </c>
      <c r="F1237" s="619">
        <v>0.75</v>
      </c>
      <c r="G1237" s="618">
        <v>3.67</v>
      </c>
      <c r="H1237" s="98"/>
      <c r="I1237" s="458">
        <f t="shared" si="90"/>
        <v>2.7524999999999999</v>
      </c>
      <c r="J1237" s="100"/>
      <c r="K1237" s="31"/>
      <c r="L1237" s="28"/>
    </row>
    <row r="1238" spans="3:12" ht="12" customHeight="1" x14ac:dyDescent="0.3">
      <c r="C1238" s="10"/>
      <c r="D1238" s="117"/>
      <c r="E1238" s="618">
        <v>1</v>
      </c>
      <c r="F1238" s="619">
        <v>2.6</v>
      </c>
      <c r="G1238" s="618">
        <v>3.67</v>
      </c>
      <c r="H1238" s="98"/>
      <c r="I1238" s="458">
        <f t="shared" si="90"/>
        <v>9.5419999999999998</v>
      </c>
      <c r="J1238" s="100"/>
      <c r="K1238" s="31"/>
      <c r="L1238" s="28"/>
    </row>
    <row r="1239" spans="3:12" ht="12" customHeight="1" x14ac:dyDescent="0.3">
      <c r="C1239" s="10"/>
      <c r="D1239" s="117" t="s">
        <v>759</v>
      </c>
      <c r="E1239" s="618">
        <v>-1</v>
      </c>
      <c r="F1239" s="619">
        <v>1</v>
      </c>
      <c r="G1239" s="618">
        <v>2.1</v>
      </c>
      <c r="H1239" s="620"/>
      <c r="I1239" s="458">
        <f t="shared" si="90"/>
        <v>-2.1</v>
      </c>
      <c r="J1239" s="100"/>
      <c r="K1239" s="31"/>
      <c r="L1239" s="28"/>
    </row>
    <row r="1240" spans="3:12" ht="11.25" customHeight="1" x14ac:dyDescent="0.3">
      <c r="C1240" s="29"/>
      <c r="D1240" s="117" t="s">
        <v>1367</v>
      </c>
      <c r="E1240" s="444">
        <v>-2</v>
      </c>
      <c r="F1240" s="443">
        <v>0.25</v>
      </c>
      <c r="G1240" s="443">
        <v>3.67</v>
      </c>
      <c r="H1240" s="98"/>
      <c r="I1240" s="458">
        <f t="shared" si="90"/>
        <v>-1.835</v>
      </c>
      <c r="J1240" s="100"/>
      <c r="K1240" s="31"/>
      <c r="L1240" s="28"/>
    </row>
    <row r="1241" spans="3:12" ht="11.25" customHeight="1" x14ac:dyDescent="0.3">
      <c r="C1241" s="29"/>
      <c r="D1241" s="117" t="s">
        <v>1367</v>
      </c>
      <c r="E1241" s="444">
        <v>-2</v>
      </c>
      <c r="F1241" s="443">
        <v>0.25</v>
      </c>
      <c r="G1241" s="443">
        <v>4.17</v>
      </c>
      <c r="H1241" s="98"/>
      <c r="I1241" s="458">
        <f t="shared" si="90"/>
        <v>-2.085</v>
      </c>
      <c r="J1241" s="100"/>
      <c r="K1241" s="31"/>
      <c r="L1241" s="28"/>
    </row>
    <row r="1242" spans="3:12" ht="12" customHeight="1" x14ac:dyDescent="0.3">
      <c r="C1242" s="617" t="s">
        <v>1183</v>
      </c>
      <c r="D1242" s="117" t="s">
        <v>820</v>
      </c>
      <c r="E1242" s="444"/>
      <c r="F1242" s="443"/>
      <c r="G1242" s="444"/>
      <c r="H1242" s="98"/>
      <c r="I1242" s="458"/>
      <c r="J1242" s="100"/>
      <c r="K1242" s="31"/>
      <c r="L1242" s="28"/>
    </row>
    <row r="1243" spans="3:12" ht="12" customHeight="1" x14ac:dyDescent="0.3">
      <c r="C1243" s="10"/>
      <c r="D1243" s="117" t="s">
        <v>1025</v>
      </c>
      <c r="E1243" s="618">
        <v>1</v>
      </c>
      <c r="F1243" s="619">
        <v>2.2999999999999998</v>
      </c>
      <c r="G1243" s="618">
        <v>3.67</v>
      </c>
      <c r="H1243" s="98"/>
      <c r="I1243" s="458">
        <f t="shared" ref="I1243:I1249" si="91">PRODUCT(E1243:G1243)</f>
        <v>8.4409999999999989</v>
      </c>
      <c r="J1243" s="100"/>
      <c r="K1243" s="31"/>
      <c r="L1243" s="28"/>
    </row>
    <row r="1244" spans="3:12" ht="12" customHeight="1" x14ac:dyDescent="0.3">
      <c r="C1244" s="10"/>
      <c r="D1244" s="117" t="s">
        <v>1056</v>
      </c>
      <c r="E1244" s="618">
        <v>1</v>
      </c>
      <c r="F1244" s="619">
        <v>3.75</v>
      </c>
      <c r="G1244" s="618">
        <v>4.17</v>
      </c>
      <c r="H1244" s="620"/>
      <c r="I1244" s="458">
        <f t="shared" si="91"/>
        <v>15.637499999999999</v>
      </c>
      <c r="J1244" s="100"/>
      <c r="K1244" s="31"/>
      <c r="L1244" s="28"/>
    </row>
    <row r="1245" spans="3:12" ht="12" customHeight="1" x14ac:dyDescent="0.3">
      <c r="C1245" s="10"/>
      <c r="D1245" s="117"/>
      <c r="E1245" s="618">
        <v>1</v>
      </c>
      <c r="F1245" s="619">
        <v>2.15</v>
      </c>
      <c r="G1245" s="618">
        <v>4.17</v>
      </c>
      <c r="H1245" s="620"/>
      <c r="I1245" s="458">
        <f t="shared" si="91"/>
        <v>8.9654999999999987</v>
      </c>
      <c r="J1245" s="100"/>
      <c r="K1245" s="31"/>
      <c r="L1245" s="28"/>
    </row>
    <row r="1246" spans="3:12" ht="12" customHeight="1" x14ac:dyDescent="0.3">
      <c r="C1246" s="10"/>
      <c r="D1246" s="117" t="s">
        <v>1041</v>
      </c>
      <c r="E1246" s="618">
        <v>1</v>
      </c>
      <c r="F1246" s="619">
        <v>1.7</v>
      </c>
      <c r="G1246" s="618">
        <v>2.1</v>
      </c>
      <c r="H1246" s="620"/>
      <c r="I1246" s="458">
        <f t="shared" si="91"/>
        <v>3.57</v>
      </c>
      <c r="J1246" s="100"/>
      <c r="K1246" s="31"/>
      <c r="L1246" s="28"/>
    </row>
    <row r="1247" spans="3:12" ht="12" customHeight="1" x14ac:dyDescent="0.3">
      <c r="C1247" s="10"/>
      <c r="D1247" s="117"/>
      <c r="E1247" s="618">
        <v>2</v>
      </c>
      <c r="F1247" s="619">
        <v>0.45</v>
      </c>
      <c r="G1247" s="618">
        <v>2.1</v>
      </c>
      <c r="H1247" s="620"/>
      <c r="I1247" s="458">
        <f t="shared" si="91"/>
        <v>1.8900000000000001</v>
      </c>
      <c r="J1247" s="100"/>
      <c r="K1247" s="31"/>
      <c r="L1247" s="28"/>
    </row>
    <row r="1248" spans="3:12" ht="12" customHeight="1" x14ac:dyDescent="0.3">
      <c r="C1248" s="10"/>
      <c r="D1248" s="117" t="s">
        <v>759</v>
      </c>
      <c r="E1248" s="618">
        <v>-1</v>
      </c>
      <c r="F1248" s="619">
        <v>0.9</v>
      </c>
      <c r="G1248" s="618">
        <v>2.6</v>
      </c>
      <c r="H1248" s="620"/>
      <c r="I1248" s="458">
        <f t="shared" si="91"/>
        <v>-2.3400000000000003</v>
      </c>
      <c r="J1248" s="100"/>
      <c r="K1248" s="31"/>
      <c r="L1248" s="28"/>
    </row>
    <row r="1249" spans="3:12" ht="12" customHeight="1" x14ac:dyDescent="0.3">
      <c r="C1249" s="10"/>
      <c r="D1249" s="117" t="s">
        <v>346</v>
      </c>
      <c r="E1249" s="618">
        <v>-1</v>
      </c>
      <c r="F1249" s="619">
        <v>1.2</v>
      </c>
      <c r="G1249" s="618">
        <v>0.5</v>
      </c>
      <c r="H1249" s="521"/>
      <c r="I1249" s="458">
        <f t="shared" si="91"/>
        <v>-0.6</v>
      </c>
      <c r="J1249" s="100"/>
      <c r="K1249" s="31"/>
      <c r="L1249" s="28"/>
    </row>
    <row r="1250" spans="3:12" ht="11.25" customHeight="1" x14ac:dyDescent="0.3">
      <c r="C1250" s="29"/>
      <c r="D1250" s="117" t="s">
        <v>1367</v>
      </c>
      <c r="E1250" s="444">
        <v>-2</v>
      </c>
      <c r="F1250" s="443">
        <v>0.25</v>
      </c>
      <c r="G1250" s="443">
        <v>3.67</v>
      </c>
      <c r="H1250" s="98"/>
      <c r="I1250" s="458">
        <f>PRODUCT(E1250:G1250)</f>
        <v>-1.835</v>
      </c>
      <c r="J1250" s="100"/>
      <c r="K1250" s="31"/>
      <c r="L1250" s="28"/>
    </row>
    <row r="1251" spans="3:12" ht="11.25" customHeight="1" x14ac:dyDescent="0.3">
      <c r="C1251" s="29"/>
      <c r="D1251" s="117" t="s">
        <v>1367</v>
      </c>
      <c r="E1251" s="444">
        <v>-1</v>
      </c>
      <c r="F1251" s="443">
        <v>0.25</v>
      </c>
      <c r="G1251" s="443">
        <v>4.17</v>
      </c>
      <c r="H1251" s="98"/>
      <c r="I1251" s="458">
        <f>PRODUCT(E1251:G1251)</f>
        <v>-1.0425</v>
      </c>
      <c r="J1251" s="100"/>
      <c r="K1251" s="31"/>
      <c r="L1251" s="28"/>
    </row>
    <row r="1252" spans="3:12" ht="12" customHeight="1" x14ac:dyDescent="0.3">
      <c r="C1252" s="617" t="s">
        <v>1184</v>
      </c>
      <c r="D1252" s="117" t="s">
        <v>177</v>
      </c>
      <c r="E1252" s="444"/>
      <c r="F1252" s="443"/>
      <c r="G1252" s="444"/>
      <c r="H1252" s="98"/>
      <c r="I1252" s="458"/>
      <c r="J1252" s="100"/>
      <c r="K1252" s="31"/>
      <c r="L1252" s="28"/>
    </row>
    <row r="1253" spans="3:12" ht="12" customHeight="1" x14ac:dyDescent="0.3">
      <c r="C1253" s="10"/>
      <c r="D1253" s="117" t="s">
        <v>1025</v>
      </c>
      <c r="E1253" s="618">
        <v>1</v>
      </c>
      <c r="F1253" s="619">
        <v>2.2000000000000002</v>
      </c>
      <c r="G1253" s="618">
        <v>3.67</v>
      </c>
      <c r="H1253" s="98"/>
      <c r="I1253" s="458">
        <f t="shared" ref="I1253:I1258" si="92">PRODUCT(E1253:G1253)</f>
        <v>8.0739999999999998</v>
      </c>
      <c r="J1253" s="100"/>
      <c r="K1253" s="31"/>
      <c r="L1253" s="28"/>
    </row>
    <row r="1254" spans="3:12" ht="12" customHeight="1" x14ac:dyDescent="0.3">
      <c r="C1254" s="10"/>
      <c r="D1254" s="117" t="s">
        <v>1185</v>
      </c>
      <c r="E1254" s="618">
        <v>1</v>
      </c>
      <c r="F1254" s="619">
        <v>1.45</v>
      </c>
      <c r="G1254" s="618">
        <v>3.67</v>
      </c>
      <c r="H1254" s="98"/>
      <c r="I1254" s="458">
        <f t="shared" si="92"/>
        <v>5.3214999999999995</v>
      </c>
      <c r="J1254" s="100"/>
      <c r="K1254" s="31"/>
      <c r="L1254" s="28"/>
    </row>
    <row r="1255" spans="3:12" ht="12" customHeight="1" x14ac:dyDescent="0.3">
      <c r="C1255" s="10"/>
      <c r="D1255" s="117" t="s">
        <v>1056</v>
      </c>
      <c r="E1255" s="618">
        <v>1</v>
      </c>
      <c r="F1255" s="619">
        <v>2.7</v>
      </c>
      <c r="G1255" s="618">
        <v>3.15</v>
      </c>
      <c r="H1255" s="620"/>
      <c r="I1255" s="458">
        <f t="shared" si="92"/>
        <v>8.5050000000000008</v>
      </c>
      <c r="J1255" s="100"/>
      <c r="K1255" s="31"/>
      <c r="L1255" s="28"/>
    </row>
    <row r="1256" spans="3:12" ht="11.25" customHeight="1" x14ac:dyDescent="0.3">
      <c r="C1256" s="29"/>
      <c r="D1256" s="117" t="s">
        <v>1367</v>
      </c>
      <c r="E1256" s="444">
        <v>-1</v>
      </c>
      <c r="F1256" s="443">
        <v>0.35</v>
      </c>
      <c r="G1256" s="443">
        <v>3.67</v>
      </c>
      <c r="H1256" s="98"/>
      <c r="I1256" s="458">
        <f t="shared" si="92"/>
        <v>-1.2845</v>
      </c>
      <c r="J1256" s="100"/>
      <c r="K1256" s="31"/>
      <c r="L1256" s="28"/>
    </row>
    <row r="1257" spans="3:12" ht="11.25" customHeight="1" x14ac:dyDescent="0.3">
      <c r="C1257" s="29"/>
      <c r="D1257" s="117" t="s">
        <v>1367</v>
      </c>
      <c r="E1257" s="444">
        <v>-3</v>
      </c>
      <c r="F1257" s="443">
        <v>0.25</v>
      </c>
      <c r="G1257" s="443">
        <v>3.67</v>
      </c>
      <c r="H1257" s="98"/>
      <c r="I1257" s="458">
        <f t="shared" si="92"/>
        <v>-2.7524999999999999</v>
      </c>
      <c r="J1257" s="100"/>
      <c r="K1257" s="31"/>
      <c r="L1257" s="28"/>
    </row>
    <row r="1258" spans="3:12" ht="11.25" customHeight="1" x14ac:dyDescent="0.3">
      <c r="C1258" s="29"/>
      <c r="D1258" s="117" t="s">
        <v>1367</v>
      </c>
      <c r="E1258" s="444">
        <v>-1</v>
      </c>
      <c r="F1258" s="443">
        <v>0.25</v>
      </c>
      <c r="G1258" s="443">
        <v>3.15</v>
      </c>
      <c r="H1258" s="98"/>
      <c r="I1258" s="458">
        <f t="shared" si="92"/>
        <v>-0.78749999999999998</v>
      </c>
      <c r="J1258" s="100"/>
      <c r="K1258" s="31"/>
      <c r="L1258" s="28"/>
    </row>
    <row r="1259" spans="3:12" ht="12" customHeight="1" x14ac:dyDescent="0.3">
      <c r="C1259" s="617" t="s">
        <v>1186</v>
      </c>
      <c r="D1259" s="117" t="s">
        <v>819</v>
      </c>
      <c r="E1259" s="444"/>
      <c r="F1259" s="443"/>
      <c r="G1259" s="444"/>
      <c r="H1259" s="98"/>
      <c r="I1259" s="458"/>
      <c r="J1259" s="100"/>
      <c r="K1259" s="31"/>
      <c r="L1259" s="28"/>
    </row>
    <row r="1260" spans="3:12" ht="12" customHeight="1" x14ac:dyDescent="0.3">
      <c r="C1260" s="10"/>
      <c r="D1260" s="117" t="s">
        <v>1185</v>
      </c>
      <c r="E1260" s="618">
        <v>1</v>
      </c>
      <c r="F1260" s="619">
        <v>4.05</v>
      </c>
      <c r="G1260" s="618">
        <v>3.67</v>
      </c>
      <c r="H1260" s="98"/>
      <c r="I1260" s="458">
        <f t="shared" ref="I1260:I1266" si="93">PRODUCT(E1260:G1260)</f>
        <v>14.863499999999998</v>
      </c>
      <c r="J1260" s="100"/>
      <c r="K1260" s="31"/>
      <c r="L1260" s="28"/>
    </row>
    <row r="1261" spans="3:12" ht="12" customHeight="1" x14ac:dyDescent="0.3">
      <c r="C1261" s="10"/>
      <c r="D1261" s="117" t="s">
        <v>1056</v>
      </c>
      <c r="E1261" s="618">
        <v>1</v>
      </c>
      <c r="F1261" s="619">
        <v>4.6500000000000004</v>
      </c>
      <c r="G1261" s="618">
        <v>4.17</v>
      </c>
      <c r="H1261" s="620"/>
      <c r="I1261" s="458">
        <f t="shared" si="93"/>
        <v>19.390499999999999</v>
      </c>
      <c r="J1261" s="100"/>
      <c r="K1261" s="31"/>
      <c r="L1261" s="28"/>
    </row>
    <row r="1262" spans="3:12" ht="12" customHeight="1" x14ac:dyDescent="0.3">
      <c r="C1262" s="10"/>
      <c r="D1262" s="117" t="s">
        <v>1041</v>
      </c>
      <c r="E1262" s="618">
        <v>1</v>
      </c>
      <c r="F1262" s="619">
        <v>1.7</v>
      </c>
      <c r="G1262" s="618">
        <v>2.1</v>
      </c>
      <c r="H1262" s="620"/>
      <c r="I1262" s="458">
        <f t="shared" si="93"/>
        <v>3.57</v>
      </c>
      <c r="J1262" s="100"/>
      <c r="K1262" s="31"/>
      <c r="L1262" s="28"/>
    </row>
    <row r="1263" spans="3:12" ht="12" customHeight="1" x14ac:dyDescent="0.3">
      <c r="C1263" s="10"/>
      <c r="D1263" s="117"/>
      <c r="E1263" s="618">
        <v>2</v>
      </c>
      <c r="F1263" s="619">
        <v>0.75</v>
      </c>
      <c r="G1263" s="618">
        <v>2.1</v>
      </c>
      <c r="H1263" s="620"/>
      <c r="I1263" s="458">
        <f t="shared" si="93"/>
        <v>3.1500000000000004</v>
      </c>
      <c r="J1263" s="100"/>
      <c r="K1263" s="31"/>
      <c r="L1263" s="28"/>
    </row>
    <row r="1264" spans="3:12" ht="12" customHeight="1" x14ac:dyDescent="0.3">
      <c r="C1264" s="10"/>
      <c r="D1264" s="117" t="s">
        <v>759</v>
      </c>
      <c r="E1264" s="618">
        <v>-1</v>
      </c>
      <c r="F1264" s="619">
        <v>0.9</v>
      </c>
      <c r="G1264" s="618">
        <v>2.6</v>
      </c>
      <c r="H1264" s="620"/>
      <c r="I1264" s="458">
        <f t="shared" si="93"/>
        <v>-2.3400000000000003</v>
      </c>
      <c r="J1264" s="100"/>
      <c r="K1264" s="31"/>
      <c r="L1264" s="28"/>
    </row>
    <row r="1265" spans="3:12" ht="11.25" customHeight="1" x14ac:dyDescent="0.3">
      <c r="C1265" s="29"/>
      <c r="D1265" s="117" t="s">
        <v>1367</v>
      </c>
      <c r="E1265" s="444">
        <v>-2</v>
      </c>
      <c r="F1265" s="443">
        <v>0.25</v>
      </c>
      <c r="G1265" s="443">
        <v>4.17</v>
      </c>
      <c r="H1265" s="98"/>
      <c r="I1265" s="458">
        <f t="shared" si="93"/>
        <v>-2.085</v>
      </c>
      <c r="J1265" s="100"/>
      <c r="K1265" s="31"/>
      <c r="L1265" s="28"/>
    </row>
    <row r="1266" spans="3:12" ht="11.25" customHeight="1" x14ac:dyDescent="0.3">
      <c r="C1266" s="29"/>
      <c r="D1266" s="117" t="s">
        <v>1367</v>
      </c>
      <c r="E1266" s="444">
        <v>-3</v>
      </c>
      <c r="F1266" s="443">
        <v>0.25</v>
      </c>
      <c r="G1266" s="443">
        <v>3.67</v>
      </c>
      <c r="H1266" s="98"/>
      <c r="I1266" s="458">
        <f t="shared" si="93"/>
        <v>-2.7524999999999999</v>
      </c>
      <c r="J1266" s="100"/>
      <c r="K1266" s="31"/>
      <c r="L1266" s="28"/>
    </row>
    <row r="1267" spans="3:12" ht="12" customHeight="1" x14ac:dyDescent="0.3">
      <c r="C1267" s="617" t="s">
        <v>1187</v>
      </c>
      <c r="D1267" s="117" t="s">
        <v>363</v>
      </c>
      <c r="E1267" s="444"/>
      <c r="F1267" s="443"/>
      <c r="G1267" s="444"/>
      <c r="H1267" s="98"/>
      <c r="I1267" s="458"/>
      <c r="J1267" s="100"/>
      <c r="K1267" s="31"/>
      <c r="L1267" s="28"/>
    </row>
    <row r="1268" spans="3:12" ht="12" customHeight="1" x14ac:dyDescent="0.3">
      <c r="C1268" s="622"/>
      <c r="D1268" s="117" t="s">
        <v>1040</v>
      </c>
      <c r="E1268" s="618">
        <v>1</v>
      </c>
      <c r="F1268" s="619">
        <v>0.45</v>
      </c>
      <c r="G1268" s="618">
        <v>3.67</v>
      </c>
      <c r="H1268" s="98"/>
      <c r="I1268" s="458">
        <f t="shared" ref="I1268:I1274" si="94">PRODUCT(E1268:G1268)</f>
        <v>1.6515</v>
      </c>
      <c r="J1268" s="100"/>
      <c r="K1268" s="31"/>
      <c r="L1268" s="28"/>
    </row>
    <row r="1269" spans="3:12" ht="12" customHeight="1" x14ac:dyDescent="0.3">
      <c r="C1269" s="10"/>
      <c r="D1269" s="117" t="s">
        <v>1185</v>
      </c>
      <c r="E1269" s="618">
        <v>1</v>
      </c>
      <c r="F1269" s="619">
        <v>1.45</v>
      </c>
      <c r="G1269" s="618">
        <v>3.67</v>
      </c>
      <c r="H1269" s="98"/>
      <c r="I1269" s="458">
        <f t="shared" si="94"/>
        <v>5.3214999999999995</v>
      </c>
      <c r="J1269" s="100"/>
      <c r="K1269" s="31"/>
      <c r="L1269" s="28"/>
    </row>
    <row r="1270" spans="3:12" ht="12" customHeight="1" x14ac:dyDescent="0.3">
      <c r="C1270" s="10"/>
      <c r="D1270" s="117"/>
      <c r="E1270" s="618">
        <v>1</v>
      </c>
      <c r="F1270" s="619">
        <v>1.8</v>
      </c>
      <c r="G1270" s="618">
        <v>3.67</v>
      </c>
      <c r="H1270" s="98"/>
      <c r="I1270" s="458">
        <f t="shared" si="94"/>
        <v>6.6059999999999999</v>
      </c>
      <c r="J1270" s="100"/>
      <c r="K1270" s="31"/>
      <c r="L1270" s="28"/>
    </row>
    <row r="1271" spans="3:12" ht="12" customHeight="1" x14ac:dyDescent="0.3">
      <c r="C1271" s="10"/>
      <c r="D1271" s="117" t="s">
        <v>346</v>
      </c>
      <c r="E1271" s="618">
        <v>-1</v>
      </c>
      <c r="F1271" s="619">
        <v>1.2</v>
      </c>
      <c r="G1271" s="618">
        <v>1.4</v>
      </c>
      <c r="H1271" s="521"/>
      <c r="I1271" s="458">
        <f t="shared" si="94"/>
        <v>-1.68</v>
      </c>
      <c r="J1271" s="100"/>
      <c r="K1271" s="31"/>
      <c r="L1271" s="28"/>
    </row>
    <row r="1272" spans="3:12" ht="12" customHeight="1" x14ac:dyDescent="0.3">
      <c r="C1272" s="10"/>
      <c r="D1272" s="117" t="s">
        <v>759</v>
      </c>
      <c r="E1272" s="618">
        <v>-1</v>
      </c>
      <c r="F1272" s="619">
        <v>1.8</v>
      </c>
      <c r="G1272" s="618">
        <v>2.6</v>
      </c>
      <c r="H1272" s="620"/>
      <c r="I1272" s="458">
        <f t="shared" si="94"/>
        <v>-4.6800000000000006</v>
      </c>
      <c r="J1272" s="100"/>
      <c r="K1272" s="31"/>
      <c r="L1272" s="28"/>
    </row>
    <row r="1273" spans="3:12" ht="11.25" customHeight="1" x14ac:dyDescent="0.3">
      <c r="C1273" s="29"/>
      <c r="D1273" s="117" t="s">
        <v>1367</v>
      </c>
      <c r="E1273" s="444">
        <v>-1</v>
      </c>
      <c r="F1273" s="443">
        <v>0.25</v>
      </c>
      <c r="G1273" s="443">
        <v>3.67</v>
      </c>
      <c r="H1273" s="98"/>
      <c r="I1273" s="458">
        <f t="shared" si="94"/>
        <v>-0.91749999999999998</v>
      </c>
      <c r="J1273" s="100"/>
      <c r="K1273" s="31"/>
      <c r="L1273" s="28"/>
    </row>
    <row r="1274" spans="3:12" ht="11.25" customHeight="1" x14ac:dyDescent="0.3">
      <c r="C1274" s="29"/>
      <c r="D1274" s="117" t="s">
        <v>1367</v>
      </c>
      <c r="E1274" s="444">
        <v>-1</v>
      </c>
      <c r="F1274" s="443">
        <v>0.15</v>
      </c>
      <c r="G1274" s="443">
        <v>3.67</v>
      </c>
      <c r="H1274" s="98"/>
      <c r="I1274" s="458">
        <f t="shared" si="94"/>
        <v>-0.55049999999999999</v>
      </c>
      <c r="J1274" s="100"/>
      <c r="K1274" s="31"/>
      <c r="L1274" s="28"/>
    </row>
    <row r="1275" spans="3:12" ht="12" customHeight="1" x14ac:dyDescent="0.3">
      <c r="C1275" s="617" t="s">
        <v>1188</v>
      </c>
      <c r="D1275" s="117" t="s">
        <v>172</v>
      </c>
      <c r="E1275" s="444"/>
      <c r="F1275" s="443"/>
      <c r="G1275" s="444"/>
      <c r="H1275" s="98"/>
      <c r="I1275" s="458"/>
      <c r="J1275" s="100"/>
      <c r="K1275" s="31"/>
      <c r="L1275" s="28"/>
    </row>
    <row r="1276" spans="3:12" ht="12" customHeight="1" x14ac:dyDescent="0.3">
      <c r="C1276" s="10"/>
      <c r="D1276" s="117" t="s">
        <v>1062</v>
      </c>
      <c r="E1276" s="618">
        <v>1</v>
      </c>
      <c r="F1276" s="619">
        <v>2.7</v>
      </c>
      <c r="G1276" s="618">
        <v>4.17</v>
      </c>
      <c r="H1276" s="620"/>
      <c r="I1276" s="458">
        <f>PRODUCT(E1276:G1276)</f>
        <v>11.259</v>
      </c>
      <c r="J1276" s="100"/>
      <c r="K1276" s="31"/>
      <c r="L1276" s="28"/>
    </row>
    <row r="1277" spans="3:12" ht="12" customHeight="1" x14ac:dyDescent="0.3">
      <c r="C1277" s="10"/>
      <c r="D1277" s="117"/>
      <c r="E1277" s="618">
        <v>1</v>
      </c>
      <c r="F1277" s="619">
        <v>6.15</v>
      </c>
      <c r="G1277" s="618">
        <v>3.15</v>
      </c>
      <c r="H1277" s="620"/>
      <c r="I1277" s="458">
        <f>PRODUCT(E1277:G1277)</f>
        <v>19.372500000000002</v>
      </c>
      <c r="J1277" s="100"/>
      <c r="K1277" s="31"/>
      <c r="L1277" s="28"/>
    </row>
    <row r="1278" spans="3:12" ht="12" customHeight="1" x14ac:dyDescent="0.3">
      <c r="C1278" s="10"/>
      <c r="D1278" s="117" t="s">
        <v>759</v>
      </c>
      <c r="E1278" s="618">
        <v>-1</v>
      </c>
      <c r="F1278" s="619">
        <v>1.2</v>
      </c>
      <c r="G1278" s="618">
        <v>2.6</v>
      </c>
      <c r="H1278" s="620"/>
      <c r="I1278" s="458">
        <f>PRODUCT(E1278:G1278)</f>
        <v>-3.12</v>
      </c>
      <c r="J1278" s="100"/>
      <c r="K1278" s="31"/>
      <c r="L1278" s="28"/>
    </row>
    <row r="1279" spans="3:12" ht="12" customHeight="1" x14ac:dyDescent="0.3">
      <c r="C1279" s="10"/>
      <c r="D1279" s="117"/>
      <c r="E1279" s="618">
        <v>-3</v>
      </c>
      <c r="F1279" s="619">
        <v>1</v>
      </c>
      <c r="G1279" s="618">
        <v>2.1</v>
      </c>
      <c r="H1279" s="620"/>
      <c r="I1279" s="458">
        <f>PRODUCT(E1279:G1279)</f>
        <v>-6.3000000000000007</v>
      </c>
      <c r="J1279" s="100"/>
      <c r="K1279" s="31"/>
      <c r="L1279" s="28"/>
    </row>
    <row r="1280" spans="3:12" ht="11.25" customHeight="1" x14ac:dyDescent="0.3">
      <c r="C1280" s="29"/>
      <c r="D1280" s="117" t="s">
        <v>1367</v>
      </c>
      <c r="E1280" s="444">
        <v>-2</v>
      </c>
      <c r="F1280" s="443">
        <v>0.25</v>
      </c>
      <c r="G1280" s="443">
        <v>4.17</v>
      </c>
      <c r="H1280" s="98"/>
      <c r="I1280" s="458">
        <f>PRODUCT(E1280:G1280)</f>
        <v>-2.085</v>
      </c>
      <c r="J1280" s="100"/>
      <c r="K1280" s="31"/>
      <c r="L1280" s="28"/>
    </row>
    <row r="1281" spans="3:12" ht="12" customHeight="1" x14ac:dyDescent="0.3">
      <c r="C1281" s="617" t="s">
        <v>1189</v>
      </c>
      <c r="D1281" s="117" t="s">
        <v>1190</v>
      </c>
      <c r="E1281" s="444"/>
      <c r="F1281" s="443"/>
      <c r="G1281" s="444"/>
      <c r="H1281" s="98"/>
      <c r="I1281" s="458"/>
      <c r="J1281" s="100"/>
      <c r="K1281" s="31"/>
      <c r="L1281" s="28"/>
    </row>
    <row r="1282" spans="3:12" ht="12" customHeight="1" x14ac:dyDescent="0.3">
      <c r="C1282" s="10"/>
      <c r="D1282" s="117" t="s">
        <v>1062</v>
      </c>
      <c r="E1282" s="618">
        <v>1</v>
      </c>
      <c r="F1282" s="619">
        <v>3.2</v>
      </c>
      <c r="G1282" s="618">
        <v>4.17</v>
      </c>
      <c r="H1282" s="620"/>
      <c r="I1282" s="458">
        <f t="shared" ref="I1282:I1288" si="95">PRODUCT(E1282:G1282)</f>
        <v>13.344000000000001</v>
      </c>
      <c r="J1282" s="100"/>
      <c r="K1282" s="31"/>
      <c r="L1282" s="28"/>
    </row>
    <row r="1283" spans="3:12" ht="12" customHeight="1" x14ac:dyDescent="0.3">
      <c r="C1283" s="10"/>
      <c r="D1283" s="117" t="s">
        <v>1185</v>
      </c>
      <c r="E1283" s="618">
        <v>1</v>
      </c>
      <c r="F1283" s="619">
        <v>2</v>
      </c>
      <c r="G1283" s="618">
        <v>3.67</v>
      </c>
      <c r="H1283" s="98"/>
      <c r="I1283" s="458">
        <f t="shared" si="95"/>
        <v>7.34</v>
      </c>
      <c r="J1283" s="100"/>
      <c r="K1283" s="31"/>
      <c r="L1283" s="28"/>
    </row>
    <row r="1284" spans="3:12" ht="12" customHeight="1" x14ac:dyDescent="0.3">
      <c r="C1284" s="10"/>
      <c r="D1284" s="117"/>
      <c r="E1284" s="618">
        <v>1</v>
      </c>
      <c r="F1284" s="619">
        <v>3.2</v>
      </c>
      <c r="G1284" s="618">
        <v>3.15</v>
      </c>
      <c r="H1284" s="98"/>
      <c r="I1284" s="458">
        <f t="shared" si="95"/>
        <v>10.08</v>
      </c>
      <c r="J1284" s="100"/>
      <c r="K1284" s="31"/>
      <c r="L1284" s="28"/>
    </row>
    <row r="1285" spans="3:12" ht="11.25" customHeight="1" x14ac:dyDescent="0.3">
      <c r="C1285" s="29"/>
      <c r="D1285" s="117" t="s">
        <v>1367</v>
      </c>
      <c r="E1285" s="444">
        <v>-1</v>
      </c>
      <c r="F1285" s="443">
        <v>0.45</v>
      </c>
      <c r="G1285" s="443">
        <v>3.67</v>
      </c>
      <c r="H1285" s="98"/>
      <c r="I1285" s="458">
        <f t="shared" si="95"/>
        <v>-1.6515</v>
      </c>
      <c r="J1285" s="100"/>
      <c r="K1285" s="31"/>
      <c r="L1285" s="28"/>
    </row>
    <row r="1286" spans="3:12" ht="11.25" customHeight="1" x14ac:dyDescent="0.3">
      <c r="C1286" s="29"/>
      <c r="D1286" s="117" t="s">
        <v>1367</v>
      </c>
      <c r="E1286" s="444">
        <v>-1</v>
      </c>
      <c r="F1286" s="443">
        <v>0.25</v>
      </c>
      <c r="G1286" s="443">
        <v>3.67</v>
      </c>
      <c r="H1286" s="98"/>
      <c r="I1286" s="458">
        <f t="shared" si="95"/>
        <v>-0.91749999999999998</v>
      </c>
      <c r="J1286" s="100"/>
      <c r="K1286" s="31"/>
      <c r="L1286" s="28"/>
    </row>
    <row r="1287" spans="3:12" ht="11.25" customHeight="1" x14ac:dyDescent="0.3">
      <c r="C1287" s="29"/>
      <c r="D1287" s="117" t="s">
        <v>1367</v>
      </c>
      <c r="E1287" s="444">
        <v>-2</v>
      </c>
      <c r="F1287" s="443">
        <v>0.25</v>
      </c>
      <c r="G1287" s="443">
        <v>3.15</v>
      </c>
      <c r="H1287" s="98"/>
      <c r="I1287" s="458">
        <f t="shared" si="95"/>
        <v>-1.575</v>
      </c>
      <c r="J1287" s="100"/>
      <c r="K1287" s="31"/>
      <c r="L1287" s="28"/>
    </row>
    <row r="1288" spans="3:12" ht="11.25" customHeight="1" x14ac:dyDescent="0.3">
      <c r="C1288" s="29"/>
      <c r="D1288" s="117" t="s">
        <v>1367</v>
      </c>
      <c r="E1288" s="444">
        <v>-1</v>
      </c>
      <c r="F1288" s="443">
        <v>0.35</v>
      </c>
      <c r="G1288" s="443">
        <v>3.15</v>
      </c>
      <c r="H1288" s="98"/>
      <c r="I1288" s="458">
        <f t="shared" si="95"/>
        <v>-1.1024999999999998</v>
      </c>
      <c r="J1288" s="100"/>
      <c r="K1288" s="31"/>
      <c r="L1288" s="28"/>
    </row>
    <row r="1289" spans="3:12" ht="12" customHeight="1" x14ac:dyDescent="0.3">
      <c r="C1289" s="617" t="s">
        <v>1191</v>
      </c>
      <c r="D1289" s="117" t="s">
        <v>760</v>
      </c>
      <c r="E1289" s="444"/>
      <c r="F1289" s="443"/>
      <c r="G1289" s="444"/>
      <c r="H1289" s="98"/>
      <c r="I1289" s="458"/>
      <c r="J1289" s="100"/>
      <c r="K1289" s="31"/>
      <c r="L1289" s="28"/>
    </row>
    <row r="1290" spans="3:12" ht="12" customHeight="1" x14ac:dyDescent="0.3">
      <c r="C1290" s="10"/>
      <c r="D1290" s="117" t="s">
        <v>1185</v>
      </c>
      <c r="E1290" s="618">
        <v>1</v>
      </c>
      <c r="F1290" s="619">
        <v>3.2</v>
      </c>
      <c r="G1290" s="618">
        <v>3.67</v>
      </c>
      <c r="H1290" s="98"/>
      <c r="I1290" s="458">
        <f t="shared" ref="I1290:I1295" si="96">PRODUCT(E1290:G1290)</f>
        <v>11.744</v>
      </c>
      <c r="J1290" s="100"/>
      <c r="K1290" s="31"/>
      <c r="L1290" s="28"/>
    </row>
    <row r="1291" spans="3:12" ht="12" customHeight="1" x14ac:dyDescent="0.3">
      <c r="C1291" s="10"/>
      <c r="D1291" s="117" t="s">
        <v>1100</v>
      </c>
      <c r="E1291" s="618">
        <v>1</v>
      </c>
      <c r="F1291" s="619">
        <v>2.85</v>
      </c>
      <c r="G1291" s="618">
        <v>3.67</v>
      </c>
      <c r="H1291" s="98"/>
      <c r="I1291" s="458">
        <f t="shared" si="96"/>
        <v>10.4595</v>
      </c>
      <c r="J1291" s="100"/>
      <c r="K1291" s="31"/>
      <c r="L1291" s="28"/>
    </row>
    <row r="1292" spans="3:12" ht="12" customHeight="1" x14ac:dyDescent="0.3">
      <c r="C1292" s="10"/>
      <c r="D1292" s="117" t="s">
        <v>1062</v>
      </c>
      <c r="E1292" s="618">
        <v>1</v>
      </c>
      <c r="F1292" s="619">
        <v>2</v>
      </c>
      <c r="G1292" s="618">
        <v>3.15</v>
      </c>
      <c r="H1292" s="620"/>
      <c r="I1292" s="458">
        <f t="shared" si="96"/>
        <v>6.3</v>
      </c>
      <c r="J1292" s="100"/>
      <c r="K1292" s="31"/>
      <c r="L1292" s="28"/>
    </row>
    <row r="1293" spans="3:12" ht="12" customHeight="1" x14ac:dyDescent="0.3">
      <c r="C1293" s="10"/>
      <c r="D1293" s="117" t="s">
        <v>346</v>
      </c>
      <c r="E1293" s="618">
        <v>-2</v>
      </c>
      <c r="F1293" s="619">
        <v>1.8</v>
      </c>
      <c r="G1293" s="618">
        <v>0.5</v>
      </c>
      <c r="H1293" s="521"/>
      <c r="I1293" s="458">
        <f t="shared" si="96"/>
        <v>-1.8</v>
      </c>
      <c r="J1293" s="100"/>
      <c r="K1293" s="31"/>
      <c r="L1293" s="28"/>
    </row>
    <row r="1294" spans="3:12" ht="11.25" customHeight="1" x14ac:dyDescent="0.3">
      <c r="C1294" s="29"/>
      <c r="D1294" s="117" t="s">
        <v>1367</v>
      </c>
      <c r="E1294" s="444">
        <v>-4</v>
      </c>
      <c r="F1294" s="443">
        <v>0.25</v>
      </c>
      <c r="G1294" s="443">
        <v>3.67</v>
      </c>
      <c r="H1294" s="98"/>
      <c r="I1294" s="458">
        <f t="shared" si="96"/>
        <v>-3.67</v>
      </c>
      <c r="J1294" s="100"/>
      <c r="K1294" s="31"/>
      <c r="L1294" s="28"/>
    </row>
    <row r="1295" spans="3:12" ht="11.25" customHeight="1" x14ac:dyDescent="0.3">
      <c r="C1295" s="29"/>
      <c r="D1295" s="117" t="s">
        <v>1367</v>
      </c>
      <c r="E1295" s="444">
        <v>-2</v>
      </c>
      <c r="F1295" s="443">
        <v>0.25</v>
      </c>
      <c r="G1295" s="443">
        <v>3.15</v>
      </c>
      <c r="H1295" s="98"/>
      <c r="I1295" s="458">
        <f t="shared" si="96"/>
        <v>-1.575</v>
      </c>
      <c r="J1295" s="100"/>
      <c r="K1295" s="31"/>
      <c r="L1295" s="28"/>
    </row>
    <row r="1296" spans="3:12" ht="12" customHeight="1" x14ac:dyDescent="0.3">
      <c r="C1296" s="617" t="s">
        <v>1192</v>
      </c>
      <c r="D1296" s="117" t="s">
        <v>1193</v>
      </c>
      <c r="E1296" s="444"/>
      <c r="F1296" s="443"/>
      <c r="G1296" s="444"/>
      <c r="H1296" s="98"/>
      <c r="I1296" s="458"/>
      <c r="J1296" s="100"/>
      <c r="K1296" s="31"/>
      <c r="L1296" s="28"/>
    </row>
    <row r="1297" spans="3:12" ht="12" customHeight="1" x14ac:dyDescent="0.3">
      <c r="C1297" s="10"/>
      <c r="D1297" s="117" t="s">
        <v>1100</v>
      </c>
      <c r="E1297" s="618">
        <v>1</v>
      </c>
      <c r="F1297" s="619">
        <v>2.9</v>
      </c>
      <c r="G1297" s="618">
        <v>3.67</v>
      </c>
      <c r="H1297" s="98"/>
      <c r="I1297" s="458">
        <f>PRODUCT(E1297:G1297)</f>
        <v>10.642999999999999</v>
      </c>
      <c r="J1297" s="100"/>
      <c r="K1297" s="31"/>
      <c r="L1297" s="28"/>
    </row>
    <row r="1298" spans="3:12" ht="12" customHeight="1" x14ac:dyDescent="0.3">
      <c r="C1298" s="10"/>
      <c r="D1298" s="117" t="s">
        <v>759</v>
      </c>
      <c r="E1298" s="618">
        <v>-1</v>
      </c>
      <c r="F1298" s="619">
        <v>1</v>
      </c>
      <c r="G1298" s="618">
        <v>2.1</v>
      </c>
      <c r="H1298" s="620"/>
      <c r="I1298" s="458">
        <f>PRODUCT(E1298:G1298)</f>
        <v>-2.1</v>
      </c>
      <c r="J1298" s="100"/>
      <c r="K1298" s="31"/>
      <c r="L1298" s="28"/>
    </row>
    <row r="1299" spans="3:12" ht="11.25" customHeight="1" x14ac:dyDescent="0.3">
      <c r="C1299" s="29"/>
      <c r="D1299" s="117" t="s">
        <v>1367</v>
      </c>
      <c r="E1299" s="444">
        <v>-2</v>
      </c>
      <c r="F1299" s="443">
        <v>0.25</v>
      </c>
      <c r="G1299" s="443">
        <v>3.67</v>
      </c>
      <c r="H1299" s="98"/>
      <c r="I1299" s="458">
        <f>PRODUCT(E1299:G1299)</f>
        <v>-1.835</v>
      </c>
      <c r="J1299" s="100"/>
      <c r="K1299" s="31"/>
      <c r="L1299" s="28"/>
    </row>
    <row r="1300" spans="3:12" ht="11.25" customHeight="1" x14ac:dyDescent="0.3">
      <c r="C1300" s="29"/>
      <c r="D1300" s="117" t="s">
        <v>1367</v>
      </c>
      <c r="E1300" s="444">
        <v>-2</v>
      </c>
      <c r="F1300" s="443">
        <v>0.25</v>
      </c>
      <c r="G1300" s="443">
        <v>3.15</v>
      </c>
      <c r="H1300" s="98"/>
      <c r="I1300" s="458">
        <f>PRODUCT(E1300:G1300)</f>
        <v>-1.575</v>
      </c>
      <c r="J1300" s="100"/>
      <c r="K1300" s="31"/>
      <c r="L1300" s="28"/>
    </row>
    <row r="1301" spans="3:12" ht="11.25" customHeight="1" x14ac:dyDescent="0.3">
      <c r="C1301" s="29"/>
      <c r="D1301" s="117"/>
      <c r="E1301" s="444"/>
      <c r="F1301" s="443"/>
      <c r="G1301" s="444"/>
      <c r="H1301" s="98"/>
      <c r="I1301" s="458"/>
      <c r="J1301" s="100"/>
      <c r="K1301" s="31"/>
      <c r="L1301" s="28"/>
    </row>
    <row r="1302" spans="3:12" ht="11.25" customHeight="1" x14ac:dyDescent="0.3">
      <c r="C1302" s="29"/>
      <c r="D1302" s="117"/>
      <c r="E1302" s="444"/>
      <c r="F1302" s="443"/>
      <c r="G1302" s="444"/>
      <c r="H1302" s="98"/>
      <c r="I1302" s="458"/>
      <c r="J1302" s="100"/>
      <c r="K1302" s="31"/>
      <c r="L1302" s="28"/>
    </row>
    <row r="1303" spans="3:12" ht="11.25" customHeight="1" x14ac:dyDescent="0.3">
      <c r="C1303" s="29"/>
      <c r="D1303" s="434" t="s">
        <v>1385</v>
      </c>
      <c r="E1303" s="444"/>
      <c r="F1303" s="443"/>
      <c r="G1303" s="444"/>
      <c r="H1303" s="98"/>
      <c r="I1303" s="458"/>
      <c r="J1303" s="100"/>
      <c r="K1303" s="31"/>
      <c r="L1303" s="28"/>
    </row>
    <row r="1304" spans="3:12" ht="12" customHeight="1" x14ac:dyDescent="0.3">
      <c r="C1304" s="617" t="s">
        <v>1194</v>
      </c>
      <c r="D1304" s="117" t="s">
        <v>1195</v>
      </c>
      <c r="E1304" s="444"/>
      <c r="F1304" s="443"/>
      <c r="G1304" s="444"/>
      <c r="H1304" s="98"/>
      <c r="I1304" s="458"/>
      <c r="J1304" s="100"/>
      <c r="K1304" s="31"/>
      <c r="L1304" s="28"/>
    </row>
    <row r="1305" spans="3:12" ht="12" customHeight="1" x14ac:dyDescent="0.3">
      <c r="C1305" s="10"/>
      <c r="D1305" s="117" t="s">
        <v>1051</v>
      </c>
      <c r="E1305" s="618">
        <v>1</v>
      </c>
      <c r="F1305" s="619">
        <v>3.7</v>
      </c>
      <c r="G1305" s="618">
        <v>3.67</v>
      </c>
      <c r="H1305" s="98"/>
      <c r="I1305" s="458">
        <f t="shared" ref="I1305:I1311" si="97">PRODUCT(E1305:G1305)</f>
        <v>13.579000000000001</v>
      </c>
      <c r="J1305" s="100"/>
      <c r="K1305" s="31"/>
      <c r="L1305" s="28"/>
    </row>
    <row r="1306" spans="3:12" ht="12" customHeight="1" x14ac:dyDescent="0.3">
      <c r="C1306" s="10"/>
      <c r="D1306" s="117" t="s">
        <v>1196</v>
      </c>
      <c r="E1306" s="618">
        <v>1</v>
      </c>
      <c r="F1306" s="619">
        <v>2.8</v>
      </c>
      <c r="G1306" s="618">
        <v>4.17</v>
      </c>
      <c r="H1306" s="98"/>
      <c r="I1306" s="458">
        <f t="shared" si="97"/>
        <v>11.675999999999998</v>
      </c>
      <c r="J1306" s="100"/>
      <c r="K1306" s="31"/>
      <c r="L1306" s="28"/>
    </row>
    <row r="1307" spans="3:12" ht="12" customHeight="1" x14ac:dyDescent="0.3">
      <c r="C1307" s="10"/>
      <c r="D1307" s="117" t="s">
        <v>1197</v>
      </c>
      <c r="E1307" s="618">
        <v>1</v>
      </c>
      <c r="F1307" s="619">
        <v>7.75</v>
      </c>
      <c r="G1307" s="618">
        <v>3.15</v>
      </c>
      <c r="H1307" s="620"/>
      <c r="I1307" s="458">
        <f t="shared" si="97"/>
        <v>24.412499999999998</v>
      </c>
      <c r="J1307" s="100"/>
      <c r="K1307" s="31"/>
      <c r="L1307" s="28"/>
    </row>
    <row r="1308" spans="3:12" ht="12" customHeight="1" x14ac:dyDescent="0.3">
      <c r="C1308" s="10"/>
      <c r="D1308" s="117" t="s">
        <v>346</v>
      </c>
      <c r="E1308" s="618">
        <v>-1</v>
      </c>
      <c r="F1308" s="619">
        <v>2.4</v>
      </c>
      <c r="G1308" s="618">
        <v>1.4</v>
      </c>
      <c r="H1308" s="521"/>
      <c r="I1308" s="458">
        <f t="shared" si="97"/>
        <v>-3.36</v>
      </c>
      <c r="J1308" s="100"/>
      <c r="K1308" s="31"/>
      <c r="L1308" s="28"/>
    </row>
    <row r="1309" spans="3:12" ht="12" customHeight="1" x14ac:dyDescent="0.3">
      <c r="C1309" s="10"/>
      <c r="D1309" s="117" t="s">
        <v>759</v>
      </c>
      <c r="E1309" s="618">
        <v>-1</v>
      </c>
      <c r="F1309" s="619">
        <v>1</v>
      </c>
      <c r="G1309" s="618">
        <v>2.1</v>
      </c>
      <c r="H1309" s="620"/>
      <c r="I1309" s="458">
        <f t="shared" si="97"/>
        <v>-2.1</v>
      </c>
      <c r="J1309" s="100"/>
      <c r="K1309" s="31"/>
      <c r="L1309" s="28"/>
    </row>
    <row r="1310" spans="3:12" ht="11.25" customHeight="1" x14ac:dyDescent="0.3">
      <c r="C1310" s="29"/>
      <c r="D1310" s="117" t="s">
        <v>1367</v>
      </c>
      <c r="E1310" s="444">
        <v>-5</v>
      </c>
      <c r="F1310" s="443">
        <v>0.25</v>
      </c>
      <c r="G1310" s="443">
        <v>3.67</v>
      </c>
      <c r="H1310" s="98"/>
      <c r="I1310" s="458">
        <f t="shared" si="97"/>
        <v>-4.5875000000000004</v>
      </c>
      <c r="J1310" s="100"/>
      <c r="K1310" s="31"/>
      <c r="L1310" s="28"/>
    </row>
    <row r="1311" spans="3:12" ht="11.25" customHeight="1" x14ac:dyDescent="0.3">
      <c r="C1311" s="29"/>
      <c r="D1311" s="117" t="s">
        <v>1367</v>
      </c>
      <c r="E1311" s="444">
        <v>-2</v>
      </c>
      <c r="F1311" s="443">
        <v>0.25</v>
      </c>
      <c r="G1311" s="443">
        <v>3.15</v>
      </c>
      <c r="H1311" s="98"/>
      <c r="I1311" s="458">
        <f t="shared" si="97"/>
        <v>-1.575</v>
      </c>
      <c r="J1311" s="100"/>
      <c r="K1311" s="31"/>
      <c r="L1311" s="28"/>
    </row>
    <row r="1312" spans="3:12" ht="12" customHeight="1" x14ac:dyDescent="0.3">
      <c r="C1312" s="617" t="s">
        <v>1198</v>
      </c>
      <c r="D1312" s="117" t="s">
        <v>361</v>
      </c>
      <c r="E1312" s="444"/>
      <c r="F1312" s="443"/>
      <c r="G1312" s="444"/>
      <c r="H1312" s="98"/>
      <c r="I1312" s="458"/>
      <c r="J1312" s="100"/>
      <c r="K1312" s="31"/>
      <c r="L1312" s="28"/>
    </row>
    <row r="1313" spans="3:12" ht="12" customHeight="1" x14ac:dyDescent="0.3">
      <c r="C1313" s="10"/>
      <c r="D1313" s="117" t="s">
        <v>1196</v>
      </c>
      <c r="E1313" s="618">
        <v>1</v>
      </c>
      <c r="F1313" s="619">
        <v>3</v>
      </c>
      <c r="G1313" s="618">
        <v>4.17</v>
      </c>
      <c r="H1313" s="98"/>
      <c r="I1313" s="458">
        <f>PRODUCT(E1313:G1313)</f>
        <v>12.51</v>
      </c>
      <c r="J1313" s="100"/>
      <c r="K1313" s="31"/>
      <c r="L1313" s="28"/>
    </row>
    <row r="1314" spans="3:12" ht="12" customHeight="1" x14ac:dyDescent="0.3">
      <c r="C1314" s="10"/>
      <c r="D1314" s="117" t="s">
        <v>1197</v>
      </c>
      <c r="E1314" s="618">
        <v>1</v>
      </c>
      <c r="F1314" s="619">
        <v>6.3</v>
      </c>
      <c r="G1314" s="618">
        <v>3.15</v>
      </c>
      <c r="H1314" s="620"/>
      <c r="I1314" s="458">
        <f>PRODUCT(E1314:G1314)</f>
        <v>19.844999999999999</v>
      </c>
      <c r="J1314" s="100"/>
      <c r="K1314" s="31"/>
      <c r="L1314" s="28"/>
    </row>
    <row r="1315" spans="3:12" ht="12" customHeight="1" x14ac:dyDescent="0.3">
      <c r="C1315" s="10"/>
      <c r="D1315" s="117" t="s">
        <v>1081</v>
      </c>
      <c r="E1315" s="618">
        <v>-1</v>
      </c>
      <c r="F1315" s="619">
        <v>1.7</v>
      </c>
      <c r="G1315" s="618">
        <v>2.6</v>
      </c>
      <c r="H1315" s="620"/>
      <c r="I1315" s="458">
        <f>PRODUCT(E1315:G1315)</f>
        <v>-4.42</v>
      </c>
      <c r="J1315" s="100"/>
      <c r="K1315" s="31"/>
      <c r="L1315" s="28"/>
    </row>
    <row r="1316" spans="3:12" ht="11.25" customHeight="1" x14ac:dyDescent="0.3">
      <c r="C1316" s="29"/>
      <c r="D1316" s="117" t="s">
        <v>1367</v>
      </c>
      <c r="E1316" s="444">
        <v>-1</v>
      </c>
      <c r="F1316" s="443">
        <v>0.25</v>
      </c>
      <c r="G1316" s="443">
        <v>3.15</v>
      </c>
      <c r="H1316" s="98"/>
      <c r="I1316" s="458">
        <f>PRODUCT(E1316:G1316)</f>
        <v>-0.78749999999999998</v>
      </c>
      <c r="J1316" s="100"/>
      <c r="K1316" s="31"/>
      <c r="L1316" s="28"/>
    </row>
    <row r="1317" spans="3:12" ht="11.25" customHeight="1" x14ac:dyDescent="0.3">
      <c r="C1317" s="29"/>
      <c r="D1317" s="117" t="s">
        <v>1367</v>
      </c>
      <c r="E1317" s="444">
        <v>-2</v>
      </c>
      <c r="F1317" s="443">
        <v>0.25</v>
      </c>
      <c r="G1317" s="443">
        <v>3.67</v>
      </c>
      <c r="H1317" s="98"/>
      <c r="I1317" s="458">
        <f>PRODUCT(E1317:G1317)</f>
        <v>-1.835</v>
      </c>
      <c r="J1317" s="100"/>
      <c r="K1317" s="31"/>
      <c r="L1317" s="28"/>
    </row>
    <row r="1318" spans="3:12" ht="12" customHeight="1" x14ac:dyDescent="0.3">
      <c r="C1318" s="617" t="s">
        <v>1199</v>
      </c>
      <c r="D1318" s="117" t="s">
        <v>354</v>
      </c>
      <c r="E1318" s="444"/>
      <c r="F1318" s="443"/>
      <c r="G1318" s="444"/>
      <c r="H1318" s="98"/>
      <c r="I1318" s="458"/>
      <c r="J1318" s="100"/>
      <c r="K1318" s="31"/>
      <c r="L1318" s="28"/>
    </row>
    <row r="1319" spans="3:12" ht="12" customHeight="1" x14ac:dyDescent="0.3">
      <c r="C1319" s="10"/>
      <c r="D1319" s="117" t="s">
        <v>1196</v>
      </c>
      <c r="E1319" s="618">
        <v>1</v>
      </c>
      <c r="F1319" s="619">
        <v>1.55</v>
      </c>
      <c r="G1319" s="618">
        <v>4.17</v>
      </c>
      <c r="H1319" s="98"/>
      <c r="I1319" s="458">
        <f t="shared" ref="I1319:I1324" si="98">PRODUCT(E1319:G1319)</f>
        <v>6.4634999999999998</v>
      </c>
      <c r="J1319" s="100"/>
      <c r="K1319" s="31"/>
      <c r="L1319" s="28"/>
    </row>
    <row r="1320" spans="3:12" ht="12" customHeight="1" x14ac:dyDescent="0.3">
      <c r="C1320" s="10"/>
      <c r="D1320" s="117"/>
      <c r="E1320" s="618">
        <v>1</v>
      </c>
      <c r="F1320" s="619">
        <v>0.9</v>
      </c>
      <c r="G1320" s="618">
        <v>4.17</v>
      </c>
      <c r="H1320" s="98"/>
      <c r="I1320" s="458">
        <f t="shared" si="98"/>
        <v>3.7530000000000001</v>
      </c>
      <c r="J1320" s="100"/>
      <c r="K1320" s="31"/>
      <c r="L1320" s="28"/>
    </row>
    <row r="1321" spans="3:12" ht="12" customHeight="1" x14ac:dyDescent="0.3">
      <c r="C1321" s="10"/>
      <c r="D1321" s="117" t="s">
        <v>1197</v>
      </c>
      <c r="E1321" s="618">
        <v>1</v>
      </c>
      <c r="F1321" s="619">
        <v>6.4</v>
      </c>
      <c r="G1321" s="618">
        <v>3.15</v>
      </c>
      <c r="H1321" s="620"/>
      <c r="I1321" s="458">
        <f t="shared" si="98"/>
        <v>20.16</v>
      </c>
      <c r="J1321" s="100"/>
      <c r="K1321" s="31"/>
      <c r="L1321" s="28"/>
    </row>
    <row r="1322" spans="3:12" ht="12" customHeight="1" x14ac:dyDescent="0.3">
      <c r="C1322" s="10"/>
      <c r="D1322" s="117" t="s">
        <v>1200</v>
      </c>
      <c r="E1322" s="618">
        <v>-1</v>
      </c>
      <c r="F1322" s="619">
        <v>1.55</v>
      </c>
      <c r="G1322" s="618">
        <v>2.6</v>
      </c>
      <c r="H1322" s="620"/>
      <c r="I1322" s="458">
        <f t="shared" si="98"/>
        <v>-4.03</v>
      </c>
      <c r="J1322" s="100"/>
      <c r="K1322" s="31"/>
      <c r="L1322" s="28"/>
    </row>
    <row r="1323" spans="3:12" ht="12" customHeight="1" x14ac:dyDescent="0.3">
      <c r="C1323" s="10"/>
      <c r="D1323" s="117" t="s">
        <v>877</v>
      </c>
      <c r="E1323" s="618">
        <v>-1</v>
      </c>
      <c r="F1323" s="619">
        <v>0.9</v>
      </c>
      <c r="G1323" s="618">
        <v>2.6</v>
      </c>
      <c r="H1323" s="620"/>
      <c r="I1323" s="458">
        <f t="shared" si="98"/>
        <v>-2.3400000000000003</v>
      </c>
      <c r="J1323" s="100"/>
      <c r="K1323" s="31"/>
      <c r="L1323" s="28"/>
    </row>
    <row r="1324" spans="3:12" ht="11.25" customHeight="1" x14ac:dyDescent="0.3">
      <c r="C1324" s="29"/>
      <c r="D1324" s="117" t="s">
        <v>1367</v>
      </c>
      <c r="E1324" s="444">
        <v>-2</v>
      </c>
      <c r="F1324" s="443">
        <v>0.25</v>
      </c>
      <c r="G1324" s="443">
        <v>3.15</v>
      </c>
      <c r="H1324" s="98"/>
      <c r="I1324" s="458">
        <f t="shared" si="98"/>
        <v>-1.575</v>
      </c>
      <c r="J1324" s="100"/>
      <c r="K1324" s="31"/>
      <c r="L1324" s="28"/>
    </row>
    <row r="1325" spans="3:12" ht="12" customHeight="1" x14ac:dyDescent="0.3">
      <c r="C1325" s="617" t="s">
        <v>1201</v>
      </c>
      <c r="D1325" s="117" t="s">
        <v>214</v>
      </c>
      <c r="E1325" s="444"/>
      <c r="F1325" s="443"/>
      <c r="G1325" s="444"/>
      <c r="H1325" s="98"/>
      <c r="I1325" s="458"/>
      <c r="J1325" s="100"/>
      <c r="K1325" s="31"/>
      <c r="L1325" s="28"/>
    </row>
    <row r="1326" spans="3:12" ht="12" customHeight="1" x14ac:dyDescent="0.3">
      <c r="C1326" s="10"/>
      <c r="D1326" s="117" t="s">
        <v>1196</v>
      </c>
      <c r="E1326" s="618">
        <v>1</v>
      </c>
      <c r="F1326" s="619">
        <v>4.1500000000000004</v>
      </c>
      <c r="G1326" s="618">
        <v>4.17</v>
      </c>
      <c r="H1326" s="98"/>
      <c r="I1326" s="458">
        <f t="shared" ref="I1326:I1331" si="99">PRODUCT(E1326:G1326)</f>
        <v>17.305500000000002</v>
      </c>
      <c r="J1326" s="100"/>
      <c r="K1326" s="31"/>
      <c r="L1326" s="28"/>
    </row>
    <row r="1327" spans="3:12" ht="12" customHeight="1" x14ac:dyDescent="0.3">
      <c r="C1327" s="10"/>
      <c r="D1327" s="117" t="s">
        <v>1197</v>
      </c>
      <c r="E1327" s="618">
        <v>1</v>
      </c>
      <c r="F1327" s="619">
        <v>3.15</v>
      </c>
      <c r="G1327" s="618">
        <v>4.17</v>
      </c>
      <c r="H1327" s="620"/>
      <c r="I1327" s="458">
        <f t="shared" si="99"/>
        <v>13.135499999999999</v>
      </c>
      <c r="J1327" s="100"/>
      <c r="K1327" s="31"/>
      <c r="L1327" s="28"/>
    </row>
    <row r="1328" spans="3:12" ht="12" customHeight="1" x14ac:dyDescent="0.3">
      <c r="C1328" s="10"/>
      <c r="D1328" s="117"/>
      <c r="E1328" s="618">
        <v>1</v>
      </c>
      <c r="F1328" s="619">
        <v>4</v>
      </c>
      <c r="G1328" s="618">
        <v>3.15</v>
      </c>
      <c r="H1328" s="620"/>
      <c r="I1328" s="458">
        <f t="shared" si="99"/>
        <v>12.6</v>
      </c>
      <c r="J1328" s="100"/>
      <c r="K1328" s="31"/>
      <c r="L1328" s="28"/>
    </row>
    <row r="1329" spans="3:12" ht="12" customHeight="1" x14ac:dyDescent="0.3">
      <c r="C1329" s="10"/>
      <c r="D1329" s="117" t="s">
        <v>1046</v>
      </c>
      <c r="E1329" s="618">
        <v>-1</v>
      </c>
      <c r="F1329" s="619">
        <v>3</v>
      </c>
      <c r="G1329" s="618">
        <v>2.6</v>
      </c>
      <c r="H1329" s="620"/>
      <c r="I1329" s="458">
        <f t="shared" si="99"/>
        <v>-7.8000000000000007</v>
      </c>
      <c r="J1329" s="100"/>
      <c r="K1329" s="31"/>
      <c r="L1329" s="28"/>
    </row>
    <row r="1330" spans="3:12" ht="11.25" customHeight="1" x14ac:dyDescent="0.3">
      <c r="C1330" s="29"/>
      <c r="D1330" s="117" t="s">
        <v>1367</v>
      </c>
      <c r="E1330" s="444">
        <v>-1</v>
      </c>
      <c r="F1330" s="443">
        <v>0.25</v>
      </c>
      <c r="G1330" s="443">
        <v>3.15</v>
      </c>
      <c r="H1330" s="98"/>
      <c r="I1330" s="458">
        <f t="shared" si="99"/>
        <v>-0.78749999999999998</v>
      </c>
      <c r="J1330" s="100"/>
      <c r="K1330" s="31"/>
      <c r="L1330" s="28"/>
    </row>
    <row r="1331" spans="3:12" ht="11.25" customHeight="1" x14ac:dyDescent="0.3">
      <c r="C1331" s="29"/>
      <c r="D1331" s="117" t="s">
        <v>1367</v>
      </c>
      <c r="E1331" s="444">
        <v>-3</v>
      </c>
      <c r="F1331" s="443">
        <v>0.25</v>
      </c>
      <c r="G1331" s="443">
        <v>4.17</v>
      </c>
      <c r="H1331" s="98"/>
      <c r="I1331" s="458">
        <f t="shared" si="99"/>
        <v>-3.1274999999999999</v>
      </c>
      <c r="J1331" s="100"/>
      <c r="K1331" s="31"/>
      <c r="L1331" s="28"/>
    </row>
    <row r="1332" spans="3:12" ht="12" customHeight="1" x14ac:dyDescent="0.3">
      <c r="C1332" s="617" t="s">
        <v>1202</v>
      </c>
      <c r="D1332" s="117" t="s">
        <v>1203</v>
      </c>
      <c r="E1332" s="444"/>
      <c r="F1332" s="443"/>
      <c r="G1332" s="444"/>
      <c r="H1332" s="98"/>
      <c r="I1332" s="458"/>
      <c r="J1332" s="100"/>
      <c r="K1332" s="31"/>
      <c r="L1332" s="28"/>
    </row>
    <row r="1333" spans="3:12" ht="12" customHeight="1" x14ac:dyDescent="0.3">
      <c r="C1333" s="10"/>
      <c r="D1333" s="117" t="s">
        <v>1204</v>
      </c>
      <c r="E1333" s="618">
        <v>1</v>
      </c>
      <c r="F1333" s="619">
        <v>10.55</v>
      </c>
      <c r="G1333" s="618">
        <v>3.15</v>
      </c>
      <c r="H1333" s="620"/>
      <c r="I1333" s="458">
        <f t="shared" ref="I1333:I1338" si="100">PRODUCT(E1333:G1333)</f>
        <v>33.232500000000002</v>
      </c>
      <c r="J1333" s="100"/>
      <c r="K1333" s="31"/>
      <c r="L1333" s="28"/>
    </row>
    <row r="1334" spans="3:12" ht="12" customHeight="1" x14ac:dyDescent="0.3">
      <c r="C1334" s="10"/>
      <c r="D1334" s="117" t="s">
        <v>1196</v>
      </c>
      <c r="E1334" s="618">
        <v>1</v>
      </c>
      <c r="F1334" s="619">
        <v>1.6</v>
      </c>
      <c r="G1334" s="618">
        <v>4.17</v>
      </c>
      <c r="H1334" s="98"/>
      <c r="I1334" s="458">
        <f t="shared" si="100"/>
        <v>6.6720000000000006</v>
      </c>
      <c r="J1334" s="100"/>
      <c r="K1334" s="31"/>
      <c r="L1334" s="28"/>
    </row>
    <row r="1335" spans="3:12" ht="12" customHeight="1" x14ac:dyDescent="0.3">
      <c r="C1335" s="10"/>
      <c r="D1335" s="117" t="s">
        <v>1046</v>
      </c>
      <c r="E1335" s="618">
        <v>-1</v>
      </c>
      <c r="F1335" s="619">
        <v>3</v>
      </c>
      <c r="G1335" s="618">
        <v>2.6</v>
      </c>
      <c r="H1335" s="620"/>
      <c r="I1335" s="458">
        <f t="shared" si="100"/>
        <v>-7.8000000000000007</v>
      </c>
      <c r="J1335" s="100"/>
      <c r="K1335" s="31"/>
      <c r="L1335" s="28"/>
    </row>
    <row r="1336" spans="3:12" ht="11.25" customHeight="1" x14ac:dyDescent="0.3">
      <c r="C1336" s="29"/>
      <c r="D1336" s="117" t="s">
        <v>1367</v>
      </c>
      <c r="E1336" s="444">
        <v>-5</v>
      </c>
      <c r="F1336" s="443">
        <v>0.25</v>
      </c>
      <c r="G1336" s="443">
        <v>3.15</v>
      </c>
      <c r="H1336" s="98"/>
      <c r="I1336" s="458">
        <f t="shared" si="100"/>
        <v>-3.9375</v>
      </c>
      <c r="J1336" s="100"/>
      <c r="K1336" s="31"/>
      <c r="L1336" s="28"/>
    </row>
    <row r="1337" spans="3:12" ht="11.25" customHeight="1" x14ac:dyDescent="0.3">
      <c r="C1337" s="29"/>
      <c r="D1337" s="117" t="s">
        <v>1367</v>
      </c>
      <c r="E1337" s="444">
        <v>-1</v>
      </c>
      <c r="F1337" s="443">
        <v>0.3</v>
      </c>
      <c r="G1337" s="443">
        <v>4.17</v>
      </c>
      <c r="H1337" s="98"/>
      <c r="I1337" s="458">
        <f t="shared" si="100"/>
        <v>-1.2509999999999999</v>
      </c>
      <c r="J1337" s="100"/>
      <c r="K1337" s="31"/>
      <c r="L1337" s="28"/>
    </row>
    <row r="1338" spans="3:12" ht="11.25" customHeight="1" x14ac:dyDescent="0.3">
      <c r="C1338" s="29"/>
      <c r="D1338" s="117" t="s">
        <v>1367</v>
      </c>
      <c r="E1338" s="444">
        <v>-1</v>
      </c>
      <c r="F1338" s="443">
        <v>0.25</v>
      </c>
      <c r="G1338" s="443">
        <v>3.67</v>
      </c>
      <c r="H1338" s="98"/>
      <c r="I1338" s="458">
        <f t="shared" si="100"/>
        <v>-0.91749999999999998</v>
      </c>
      <c r="J1338" s="100"/>
      <c r="K1338" s="31"/>
      <c r="L1338" s="28"/>
    </row>
    <row r="1339" spans="3:12" x14ac:dyDescent="0.3">
      <c r="C1339" s="617" t="s">
        <v>1205</v>
      </c>
      <c r="D1339" s="117" t="s">
        <v>177</v>
      </c>
      <c r="E1339" s="444"/>
      <c r="F1339" s="443"/>
      <c r="G1339" s="444"/>
      <c r="H1339" s="98"/>
      <c r="I1339" s="458"/>
      <c r="J1339" s="100"/>
      <c r="K1339" s="31"/>
      <c r="L1339" s="28"/>
    </row>
    <row r="1340" spans="3:12" ht="12" customHeight="1" x14ac:dyDescent="0.3">
      <c r="C1340" s="10"/>
      <c r="D1340" s="117" t="s">
        <v>1075</v>
      </c>
      <c r="E1340" s="618">
        <v>1</v>
      </c>
      <c r="F1340" s="619">
        <v>2.75</v>
      </c>
      <c r="G1340" s="618">
        <v>3.67</v>
      </c>
      <c r="H1340" s="98"/>
      <c r="I1340" s="458">
        <f>PRODUCT(E1340:G1340)</f>
        <v>10.092499999999999</v>
      </c>
      <c r="J1340" s="100"/>
      <c r="K1340" s="31"/>
      <c r="L1340" s="28"/>
    </row>
    <row r="1341" spans="3:12" ht="12" customHeight="1" x14ac:dyDescent="0.3">
      <c r="C1341" s="10"/>
      <c r="D1341" s="117" t="s">
        <v>1197</v>
      </c>
      <c r="E1341" s="618">
        <v>1</v>
      </c>
      <c r="F1341" s="619">
        <v>2.25</v>
      </c>
      <c r="G1341" s="618">
        <v>4.17</v>
      </c>
      <c r="H1341" s="620"/>
      <c r="I1341" s="458">
        <f>PRODUCT(E1341:G1341)</f>
        <v>9.3825000000000003</v>
      </c>
      <c r="J1341" s="100"/>
      <c r="K1341" s="31"/>
      <c r="L1341" s="28"/>
    </row>
    <row r="1342" spans="3:12" ht="12" customHeight="1" x14ac:dyDescent="0.3">
      <c r="C1342" s="10"/>
      <c r="D1342" s="117" t="s">
        <v>759</v>
      </c>
      <c r="E1342" s="618">
        <v>-1</v>
      </c>
      <c r="F1342" s="619">
        <v>0.9</v>
      </c>
      <c r="G1342" s="618">
        <v>2.1</v>
      </c>
      <c r="H1342" s="620"/>
      <c r="I1342" s="458">
        <f>PRODUCT(E1342:G1342)</f>
        <v>-1.8900000000000001</v>
      </c>
      <c r="J1342" s="100"/>
      <c r="K1342" s="31"/>
      <c r="L1342" s="28"/>
    </row>
    <row r="1343" spans="3:12" ht="11.25" customHeight="1" x14ac:dyDescent="0.3">
      <c r="C1343" s="29"/>
      <c r="D1343" s="117" t="s">
        <v>1367</v>
      </c>
      <c r="E1343" s="444">
        <v>-3</v>
      </c>
      <c r="F1343" s="443">
        <v>0.25</v>
      </c>
      <c r="G1343" s="443">
        <v>3.67</v>
      </c>
      <c r="H1343" s="98"/>
      <c r="I1343" s="458">
        <f>PRODUCT(E1343:G1343)</f>
        <v>-2.7524999999999999</v>
      </c>
      <c r="J1343" s="100"/>
      <c r="K1343" s="31"/>
      <c r="L1343" s="28"/>
    </row>
    <row r="1344" spans="3:12" ht="12" customHeight="1" x14ac:dyDescent="0.3">
      <c r="C1344" s="617" t="s">
        <v>1206</v>
      </c>
      <c r="D1344" s="117" t="s">
        <v>144</v>
      </c>
      <c r="E1344" s="444"/>
      <c r="F1344" s="443"/>
      <c r="G1344" s="444"/>
      <c r="H1344" s="98"/>
      <c r="I1344" s="458"/>
      <c r="J1344" s="100"/>
      <c r="K1344" s="31"/>
      <c r="L1344" s="28"/>
    </row>
    <row r="1345" spans="3:12" x14ac:dyDescent="0.3">
      <c r="C1345" s="10"/>
      <c r="D1345" s="117" t="s">
        <v>1051</v>
      </c>
      <c r="E1345" s="618">
        <v>1</v>
      </c>
      <c r="F1345" s="619">
        <v>0.35</v>
      </c>
      <c r="G1345" s="618">
        <v>3.67</v>
      </c>
      <c r="H1345" s="98"/>
      <c r="I1345" s="458">
        <f>PRODUCT(E1345:G1345)</f>
        <v>1.2845</v>
      </c>
      <c r="J1345" s="100"/>
      <c r="K1345" s="31"/>
      <c r="L1345" s="28"/>
    </row>
    <row r="1346" spans="3:12" ht="12" customHeight="1" x14ac:dyDescent="0.3">
      <c r="C1346" s="10"/>
      <c r="D1346" s="117" t="s">
        <v>1207</v>
      </c>
      <c r="E1346" s="618">
        <v>1</v>
      </c>
      <c r="F1346" s="619">
        <v>4.6500000000000004</v>
      </c>
      <c r="G1346" s="618">
        <v>3.67</v>
      </c>
      <c r="H1346" s="98"/>
      <c r="I1346" s="458">
        <f>PRODUCT(E1346:G1346)</f>
        <v>17.0655</v>
      </c>
      <c r="J1346" s="100"/>
      <c r="K1346" s="31"/>
      <c r="L1346" s="28"/>
    </row>
    <row r="1347" spans="3:12" x14ac:dyDescent="0.3">
      <c r="C1347" s="10"/>
      <c r="D1347" s="117" t="s">
        <v>1208</v>
      </c>
      <c r="E1347" s="618">
        <v>-1</v>
      </c>
      <c r="F1347" s="619">
        <v>4.3</v>
      </c>
      <c r="G1347" s="618">
        <v>2.6</v>
      </c>
      <c r="H1347" s="620"/>
      <c r="I1347" s="458">
        <f>PRODUCT(E1347:G1347)</f>
        <v>-11.18</v>
      </c>
      <c r="J1347" s="100"/>
      <c r="K1347" s="31"/>
      <c r="L1347" s="28"/>
    </row>
    <row r="1348" spans="3:12" ht="11.25" customHeight="1" x14ac:dyDescent="0.3">
      <c r="C1348" s="29"/>
      <c r="D1348" s="117" t="s">
        <v>1367</v>
      </c>
      <c r="E1348" s="444">
        <v>-1</v>
      </c>
      <c r="F1348" s="443">
        <v>0.25</v>
      </c>
      <c r="G1348" s="443">
        <v>3.67</v>
      </c>
      <c r="H1348" s="98"/>
      <c r="I1348" s="458">
        <f>PRODUCT(E1348:G1348)</f>
        <v>-0.91749999999999998</v>
      </c>
      <c r="J1348" s="100"/>
      <c r="K1348" s="31"/>
      <c r="L1348" s="28"/>
    </row>
    <row r="1349" spans="3:12" ht="11.25" customHeight="1" x14ac:dyDescent="0.3">
      <c r="C1349" s="29"/>
      <c r="D1349" s="117" t="s">
        <v>1367</v>
      </c>
      <c r="E1349" s="444">
        <v>-1</v>
      </c>
      <c r="F1349" s="443">
        <v>0.2</v>
      </c>
      <c r="G1349" s="443">
        <v>3.67</v>
      </c>
      <c r="H1349" s="98"/>
      <c r="I1349" s="458">
        <f>PRODUCT(E1349:G1349)</f>
        <v>-0.73399999999999999</v>
      </c>
      <c r="J1349" s="100"/>
      <c r="K1349" s="31"/>
      <c r="L1349" s="28"/>
    </row>
    <row r="1350" spans="3:12" ht="12" customHeight="1" x14ac:dyDescent="0.3">
      <c r="C1350" s="617" t="s">
        <v>1209</v>
      </c>
      <c r="D1350" s="117" t="s">
        <v>1210</v>
      </c>
      <c r="E1350" s="444"/>
      <c r="F1350" s="443"/>
      <c r="G1350" s="444"/>
      <c r="H1350" s="98"/>
      <c r="I1350" s="458"/>
      <c r="J1350" s="100"/>
      <c r="K1350" s="31"/>
      <c r="L1350" s="28"/>
    </row>
    <row r="1351" spans="3:12" ht="12" customHeight="1" x14ac:dyDescent="0.3">
      <c r="C1351" s="10"/>
      <c r="D1351" s="117" t="s">
        <v>1211</v>
      </c>
      <c r="E1351" s="618">
        <v>1</v>
      </c>
      <c r="F1351" s="619">
        <v>9.25</v>
      </c>
      <c r="G1351" s="618">
        <v>4.17</v>
      </c>
      <c r="H1351" s="620"/>
      <c r="I1351" s="458">
        <f>PRODUCT(E1351:G1351)</f>
        <v>38.572499999999998</v>
      </c>
      <c r="J1351" s="100"/>
      <c r="K1351" s="31"/>
      <c r="L1351" s="28"/>
    </row>
    <row r="1352" spans="3:12" ht="12" customHeight="1" x14ac:dyDescent="0.3">
      <c r="C1352" s="10"/>
      <c r="D1352" s="117" t="s">
        <v>759</v>
      </c>
      <c r="E1352" s="618">
        <v>-1</v>
      </c>
      <c r="F1352" s="619">
        <v>0.8</v>
      </c>
      <c r="G1352" s="618">
        <v>2.6</v>
      </c>
      <c r="H1352" s="620"/>
      <c r="I1352" s="458">
        <f>PRODUCT(E1352:G1352)</f>
        <v>-2.08</v>
      </c>
      <c r="J1352" s="100"/>
      <c r="K1352" s="31"/>
      <c r="L1352" s="28"/>
    </row>
    <row r="1353" spans="3:12" ht="12" customHeight="1" x14ac:dyDescent="0.3">
      <c r="C1353" s="10"/>
      <c r="D1353" s="117" t="s">
        <v>346</v>
      </c>
      <c r="E1353" s="618">
        <v>-1</v>
      </c>
      <c r="F1353" s="619">
        <v>0.6</v>
      </c>
      <c r="G1353" s="618">
        <v>0.5</v>
      </c>
      <c r="H1353" s="620"/>
      <c r="I1353" s="458">
        <f>PRODUCT(E1353:G1353)</f>
        <v>-0.3</v>
      </c>
      <c r="J1353" s="100"/>
      <c r="K1353" s="31"/>
      <c r="L1353" s="28"/>
    </row>
    <row r="1354" spans="3:12" ht="11.25" customHeight="1" x14ac:dyDescent="0.3">
      <c r="C1354" s="29"/>
      <c r="D1354" s="117" t="s">
        <v>1367</v>
      </c>
      <c r="E1354" s="444">
        <v>-7</v>
      </c>
      <c r="F1354" s="443">
        <v>0.25</v>
      </c>
      <c r="G1354" s="443">
        <v>4.17</v>
      </c>
      <c r="H1354" s="98"/>
      <c r="I1354" s="458">
        <f>PRODUCT(E1354:G1354)</f>
        <v>-7.2974999999999994</v>
      </c>
      <c r="J1354" s="100"/>
      <c r="K1354" s="31"/>
      <c r="L1354" s="28"/>
    </row>
    <row r="1355" spans="3:12" x14ac:dyDescent="0.3">
      <c r="C1355" s="617" t="s">
        <v>1212</v>
      </c>
      <c r="D1355" s="117" t="s">
        <v>322</v>
      </c>
      <c r="E1355" s="444"/>
      <c r="F1355" s="443"/>
      <c r="G1355" s="444"/>
      <c r="H1355" s="98"/>
      <c r="I1355" s="458"/>
      <c r="J1355" s="100"/>
      <c r="K1355" s="31"/>
      <c r="L1355" s="28"/>
    </row>
    <row r="1356" spans="3:12" ht="12" customHeight="1" x14ac:dyDescent="0.3">
      <c r="C1356" s="10"/>
      <c r="D1356" s="117" t="s">
        <v>1197</v>
      </c>
      <c r="E1356" s="618">
        <v>1</v>
      </c>
      <c r="F1356" s="619">
        <v>5.6</v>
      </c>
      <c r="G1356" s="618">
        <v>3.15</v>
      </c>
      <c r="H1356" s="620"/>
      <c r="I1356" s="458">
        <f>PRODUCT(E1356:G1356)</f>
        <v>17.639999999999997</v>
      </c>
      <c r="J1356" s="100"/>
      <c r="K1356" s="31"/>
      <c r="L1356" s="28"/>
    </row>
    <row r="1357" spans="3:12" ht="12" customHeight="1" x14ac:dyDescent="0.3">
      <c r="C1357" s="10"/>
      <c r="D1357" s="117"/>
      <c r="E1357" s="618">
        <v>1</v>
      </c>
      <c r="F1357" s="619">
        <v>1.2</v>
      </c>
      <c r="G1357" s="618">
        <v>4.17</v>
      </c>
      <c r="H1357" s="620"/>
      <c r="I1357" s="458">
        <f>PRODUCT(E1357:G1357)</f>
        <v>5.0039999999999996</v>
      </c>
      <c r="J1357" s="100"/>
      <c r="K1357" s="31"/>
      <c r="L1357" s="28"/>
    </row>
    <row r="1358" spans="3:12" x14ac:dyDescent="0.3">
      <c r="C1358" s="10"/>
      <c r="D1358" s="117" t="s">
        <v>759</v>
      </c>
      <c r="E1358" s="618">
        <v>-1</v>
      </c>
      <c r="F1358" s="619">
        <v>0.9</v>
      </c>
      <c r="G1358" s="618">
        <v>2.1</v>
      </c>
      <c r="H1358" s="620"/>
      <c r="I1358" s="458">
        <f>PRODUCT(E1358:G1358)</f>
        <v>-1.8900000000000001</v>
      </c>
      <c r="J1358" s="100"/>
      <c r="K1358" s="31"/>
      <c r="L1358" s="28"/>
    </row>
    <row r="1359" spans="3:12" ht="11.25" customHeight="1" x14ac:dyDescent="0.3">
      <c r="C1359" s="29"/>
      <c r="D1359" s="117" t="s">
        <v>1367</v>
      </c>
      <c r="E1359" s="444">
        <v>-1</v>
      </c>
      <c r="F1359" s="443">
        <v>0.25</v>
      </c>
      <c r="G1359" s="443">
        <v>4.17</v>
      </c>
      <c r="H1359" s="98"/>
      <c r="I1359" s="458">
        <f>PRODUCT(E1359:G1359)</f>
        <v>-1.0425</v>
      </c>
      <c r="J1359" s="100"/>
      <c r="K1359" s="31"/>
      <c r="L1359" s="28"/>
    </row>
    <row r="1360" spans="3:12" ht="11.25" customHeight="1" x14ac:dyDescent="0.3">
      <c r="C1360" s="29"/>
      <c r="D1360" s="117" t="s">
        <v>1367</v>
      </c>
      <c r="E1360" s="444">
        <v>-2</v>
      </c>
      <c r="F1360" s="443">
        <v>0.25</v>
      </c>
      <c r="G1360" s="443">
        <v>3.15</v>
      </c>
      <c r="H1360" s="98"/>
      <c r="I1360" s="458">
        <f>PRODUCT(E1360:G1360)</f>
        <v>-1.575</v>
      </c>
      <c r="J1360" s="100"/>
      <c r="K1360" s="31"/>
      <c r="L1360" s="28"/>
    </row>
    <row r="1361" spans="3:12" ht="12" customHeight="1" x14ac:dyDescent="0.3">
      <c r="C1361" s="617" t="s">
        <v>1213</v>
      </c>
      <c r="D1361" s="117" t="s">
        <v>163</v>
      </c>
      <c r="E1361" s="444"/>
      <c r="F1361" s="443"/>
      <c r="G1361" s="444"/>
      <c r="H1361" s="98"/>
      <c r="I1361" s="458"/>
      <c r="J1361" s="100"/>
      <c r="K1361" s="31"/>
      <c r="L1361" s="28"/>
    </row>
    <row r="1362" spans="3:12" ht="12" customHeight="1" x14ac:dyDescent="0.3">
      <c r="C1362" s="10"/>
      <c r="D1362" s="117" t="s">
        <v>1197</v>
      </c>
      <c r="E1362" s="618">
        <v>1</v>
      </c>
      <c r="F1362" s="619">
        <v>2.75</v>
      </c>
      <c r="G1362" s="618">
        <v>3.15</v>
      </c>
      <c r="H1362" s="620"/>
      <c r="I1362" s="458">
        <f>PRODUCT(E1362:G1362)</f>
        <v>8.6624999999999996</v>
      </c>
      <c r="J1362" s="100"/>
      <c r="K1362" s="31"/>
      <c r="L1362" s="28"/>
    </row>
    <row r="1363" spans="3:12" x14ac:dyDescent="0.3">
      <c r="C1363" s="10"/>
      <c r="D1363" s="117"/>
      <c r="E1363" s="618">
        <v>1</v>
      </c>
      <c r="F1363" s="619">
        <v>2.2999999999999998</v>
      </c>
      <c r="G1363" s="618">
        <v>4.17</v>
      </c>
      <c r="H1363" s="620"/>
      <c r="I1363" s="458">
        <f>PRODUCT(E1363:G1363)</f>
        <v>9.5909999999999993</v>
      </c>
      <c r="J1363" s="100"/>
      <c r="K1363" s="31"/>
      <c r="L1363" s="28"/>
    </row>
    <row r="1364" spans="3:12" ht="12" customHeight="1" x14ac:dyDescent="0.3">
      <c r="C1364" s="10"/>
      <c r="D1364" s="117" t="s">
        <v>759</v>
      </c>
      <c r="E1364" s="618">
        <v>-1</v>
      </c>
      <c r="F1364" s="619">
        <v>0.9</v>
      </c>
      <c r="G1364" s="618">
        <v>2.1</v>
      </c>
      <c r="H1364" s="620"/>
      <c r="I1364" s="458">
        <f>PRODUCT(E1364:G1364)</f>
        <v>-1.8900000000000001</v>
      </c>
      <c r="J1364" s="100"/>
      <c r="K1364" s="31"/>
      <c r="L1364" s="28"/>
    </row>
    <row r="1365" spans="3:12" ht="11.25" customHeight="1" x14ac:dyDescent="0.3">
      <c r="C1365" s="29"/>
      <c r="D1365" s="117" t="s">
        <v>1367</v>
      </c>
      <c r="E1365" s="444">
        <v>-1</v>
      </c>
      <c r="F1365" s="443">
        <v>0.25</v>
      </c>
      <c r="G1365" s="443">
        <v>4.17</v>
      </c>
      <c r="H1365" s="98"/>
      <c r="I1365" s="458">
        <f>PRODUCT(E1365:G1365)</f>
        <v>-1.0425</v>
      </c>
      <c r="J1365" s="100"/>
      <c r="K1365" s="31"/>
      <c r="L1365" s="28"/>
    </row>
    <row r="1366" spans="3:12" ht="11.25" customHeight="1" x14ac:dyDescent="0.3">
      <c r="C1366" s="29"/>
      <c r="D1366" s="117" t="s">
        <v>1367</v>
      </c>
      <c r="E1366" s="444">
        <v>-1</v>
      </c>
      <c r="F1366" s="443">
        <v>0.25</v>
      </c>
      <c r="G1366" s="443">
        <v>3.15</v>
      </c>
      <c r="H1366" s="98"/>
      <c r="I1366" s="458">
        <f>PRODUCT(E1366:G1366)</f>
        <v>-0.78749999999999998</v>
      </c>
      <c r="J1366" s="100"/>
      <c r="K1366" s="31"/>
      <c r="L1366" s="28"/>
    </row>
    <row r="1367" spans="3:12" ht="12" customHeight="1" x14ac:dyDescent="0.3">
      <c r="C1367" s="617" t="s">
        <v>1214</v>
      </c>
      <c r="D1367" s="117" t="s">
        <v>1215</v>
      </c>
      <c r="E1367" s="444"/>
      <c r="F1367" s="443"/>
      <c r="G1367" s="444"/>
      <c r="H1367" s="98"/>
      <c r="I1367" s="458"/>
      <c r="J1367" s="100"/>
      <c r="K1367" s="31"/>
      <c r="L1367" s="28"/>
    </row>
    <row r="1368" spans="3:12" ht="12" customHeight="1" x14ac:dyDescent="0.3">
      <c r="C1368" s="10"/>
      <c r="D1368" s="117" t="s">
        <v>1197</v>
      </c>
      <c r="E1368" s="618">
        <v>1</v>
      </c>
      <c r="F1368" s="619">
        <v>2.15</v>
      </c>
      <c r="G1368" s="618">
        <v>3.15</v>
      </c>
      <c r="H1368" s="620"/>
      <c r="I1368" s="458">
        <f>PRODUCT(E1368:G1368)</f>
        <v>6.7725</v>
      </c>
      <c r="J1368" s="100"/>
      <c r="K1368" s="31"/>
      <c r="L1368" s="28"/>
    </row>
    <row r="1369" spans="3:12" ht="12" customHeight="1" x14ac:dyDescent="0.3">
      <c r="C1369" s="10"/>
      <c r="D1369" s="117"/>
      <c r="E1369" s="618">
        <v>1</v>
      </c>
      <c r="F1369" s="619">
        <v>1.6</v>
      </c>
      <c r="G1369" s="618">
        <v>4.17</v>
      </c>
      <c r="H1369" s="620"/>
      <c r="I1369" s="458">
        <f>PRODUCT(E1369:G1369)</f>
        <v>6.6720000000000006</v>
      </c>
      <c r="J1369" s="100"/>
      <c r="K1369" s="31"/>
      <c r="L1369" s="28"/>
    </row>
    <row r="1370" spans="3:12" x14ac:dyDescent="0.3">
      <c r="C1370" s="10"/>
      <c r="D1370" s="117" t="s">
        <v>759</v>
      </c>
      <c r="E1370" s="618">
        <v>-1</v>
      </c>
      <c r="F1370" s="619">
        <v>0.8</v>
      </c>
      <c r="G1370" s="618">
        <v>2.1</v>
      </c>
      <c r="H1370" s="620"/>
      <c r="I1370" s="458">
        <f>PRODUCT(E1370:G1370)</f>
        <v>-1.6800000000000002</v>
      </c>
      <c r="J1370" s="100"/>
      <c r="K1370" s="31"/>
      <c r="L1370" s="28"/>
    </row>
    <row r="1371" spans="3:12" ht="11.25" customHeight="1" x14ac:dyDescent="0.3">
      <c r="C1371" s="29"/>
      <c r="D1371" s="117" t="s">
        <v>1367</v>
      </c>
      <c r="E1371" s="444">
        <v>-1</v>
      </c>
      <c r="F1371" s="443">
        <v>0.25</v>
      </c>
      <c r="G1371" s="443">
        <v>4.17</v>
      </c>
      <c r="H1371" s="98"/>
      <c r="I1371" s="458">
        <f>PRODUCT(E1371:G1371)</f>
        <v>-1.0425</v>
      </c>
      <c r="J1371" s="100"/>
      <c r="K1371" s="31"/>
      <c r="L1371" s="28"/>
    </row>
    <row r="1372" spans="3:12" ht="11.25" customHeight="1" x14ac:dyDescent="0.3">
      <c r="C1372" s="29"/>
      <c r="D1372" s="117" t="s">
        <v>1367</v>
      </c>
      <c r="E1372" s="444">
        <v>-1</v>
      </c>
      <c r="F1372" s="443">
        <v>0.25</v>
      </c>
      <c r="G1372" s="443">
        <v>3.15</v>
      </c>
      <c r="H1372" s="98"/>
      <c r="I1372" s="458">
        <f>PRODUCT(E1372:G1372)</f>
        <v>-0.78749999999999998</v>
      </c>
      <c r="J1372" s="100"/>
      <c r="K1372" s="31"/>
      <c r="L1372" s="28"/>
    </row>
    <row r="1373" spans="3:12" ht="12" customHeight="1" x14ac:dyDescent="0.3">
      <c r="C1373" s="617" t="s">
        <v>1216</v>
      </c>
      <c r="D1373" s="117" t="s">
        <v>1217</v>
      </c>
      <c r="E1373" s="444"/>
      <c r="F1373" s="443"/>
      <c r="G1373" s="444"/>
      <c r="H1373" s="98"/>
      <c r="I1373" s="458"/>
      <c r="J1373" s="100"/>
      <c r="K1373" s="31"/>
      <c r="L1373" s="28"/>
    </row>
    <row r="1374" spans="3:12" x14ac:dyDescent="0.3">
      <c r="C1374" s="10"/>
      <c r="D1374" s="117" t="s">
        <v>1197</v>
      </c>
      <c r="E1374" s="618">
        <v>1</v>
      </c>
      <c r="F1374" s="619">
        <v>1.85</v>
      </c>
      <c r="G1374" s="618">
        <v>4.17</v>
      </c>
      <c r="H1374" s="620"/>
      <c r="I1374" s="458">
        <f>PRODUCT(E1374:G1374)</f>
        <v>7.7145000000000001</v>
      </c>
      <c r="J1374" s="100"/>
      <c r="K1374" s="31"/>
      <c r="L1374" s="28"/>
    </row>
    <row r="1375" spans="3:12" ht="12" customHeight="1" x14ac:dyDescent="0.3">
      <c r="C1375" s="10"/>
      <c r="D1375" s="117" t="s">
        <v>939</v>
      </c>
      <c r="E1375" s="618">
        <v>1</v>
      </c>
      <c r="F1375" s="619">
        <v>2.65</v>
      </c>
      <c r="G1375" s="618">
        <v>3.67</v>
      </c>
      <c r="H1375" s="620"/>
      <c r="I1375" s="458">
        <f>PRODUCT(E1375:G1375)</f>
        <v>9.7255000000000003</v>
      </c>
      <c r="J1375" s="100"/>
      <c r="K1375" s="31"/>
      <c r="L1375" s="28"/>
    </row>
    <row r="1376" spans="3:12" ht="12" customHeight="1" x14ac:dyDescent="0.3">
      <c r="C1376" s="10"/>
      <c r="D1376" s="117" t="s">
        <v>759</v>
      </c>
      <c r="E1376" s="618">
        <v>-1</v>
      </c>
      <c r="F1376" s="619">
        <v>0.8</v>
      </c>
      <c r="G1376" s="618">
        <v>2.1</v>
      </c>
      <c r="H1376" s="620"/>
      <c r="I1376" s="458">
        <f>PRODUCT(E1376:G1376)</f>
        <v>-1.6800000000000002</v>
      </c>
      <c r="J1376" s="100"/>
      <c r="K1376" s="31"/>
      <c r="L1376" s="28"/>
    </row>
    <row r="1377" spans="3:12" ht="11.25" customHeight="1" x14ac:dyDescent="0.3">
      <c r="C1377" s="29"/>
      <c r="D1377" s="117" t="s">
        <v>1367</v>
      </c>
      <c r="E1377" s="444">
        <v>-3</v>
      </c>
      <c r="F1377" s="443">
        <v>0.25</v>
      </c>
      <c r="G1377" s="443">
        <v>4.17</v>
      </c>
      <c r="H1377" s="98"/>
      <c r="I1377" s="458">
        <f>PRODUCT(E1377:G1377)</f>
        <v>-3.1274999999999999</v>
      </c>
      <c r="J1377" s="100"/>
      <c r="K1377" s="31"/>
      <c r="L1377" s="28"/>
    </row>
    <row r="1378" spans="3:12" ht="12" customHeight="1" x14ac:dyDescent="0.3">
      <c r="C1378" s="617" t="s">
        <v>1218</v>
      </c>
      <c r="D1378" s="117" t="s">
        <v>185</v>
      </c>
      <c r="E1378" s="444"/>
      <c r="F1378" s="443"/>
      <c r="G1378" s="444"/>
      <c r="H1378" s="98"/>
      <c r="I1378" s="458"/>
      <c r="J1378" s="100"/>
      <c r="K1378" s="31"/>
      <c r="L1378" s="28"/>
    </row>
    <row r="1379" spans="3:12" x14ac:dyDescent="0.3">
      <c r="C1379" s="10"/>
      <c r="D1379" s="117" t="s">
        <v>1219</v>
      </c>
      <c r="E1379" s="618">
        <v>1</v>
      </c>
      <c r="F1379" s="619">
        <v>7.7</v>
      </c>
      <c r="G1379" s="618">
        <v>3.15</v>
      </c>
      <c r="H1379" s="620"/>
      <c r="I1379" s="458">
        <f t="shared" ref="I1379:I1385" si="101">PRODUCT(E1379:G1379)</f>
        <v>24.254999999999999</v>
      </c>
      <c r="J1379" s="100"/>
      <c r="K1379" s="31"/>
      <c r="L1379" s="28"/>
    </row>
    <row r="1380" spans="3:12" ht="12" customHeight="1" x14ac:dyDescent="0.3">
      <c r="C1380" s="10"/>
      <c r="D1380" s="117" t="s">
        <v>1222</v>
      </c>
      <c r="E1380" s="618">
        <v>1</v>
      </c>
      <c r="F1380" s="619">
        <v>2.85</v>
      </c>
      <c r="G1380" s="618">
        <v>3.67</v>
      </c>
      <c r="H1380" s="620"/>
      <c r="I1380" s="458">
        <f t="shared" si="101"/>
        <v>10.4595</v>
      </c>
      <c r="J1380" s="100"/>
      <c r="K1380" s="31"/>
      <c r="L1380" s="28"/>
    </row>
    <row r="1381" spans="3:12" ht="12" customHeight="1" x14ac:dyDescent="0.3">
      <c r="C1381" s="10"/>
      <c r="D1381" s="117" t="s">
        <v>759</v>
      </c>
      <c r="E1381" s="618">
        <v>-1</v>
      </c>
      <c r="F1381" s="619">
        <v>1</v>
      </c>
      <c r="G1381" s="618">
        <v>2.1</v>
      </c>
      <c r="H1381" s="620"/>
      <c r="I1381" s="458">
        <f t="shared" si="101"/>
        <v>-2.1</v>
      </c>
      <c r="J1381" s="100"/>
      <c r="K1381" s="31"/>
      <c r="L1381" s="28"/>
    </row>
    <row r="1382" spans="3:12" ht="12" customHeight="1" x14ac:dyDescent="0.3">
      <c r="C1382" s="10"/>
      <c r="D1382" s="117" t="s">
        <v>346</v>
      </c>
      <c r="E1382" s="618">
        <v>-1</v>
      </c>
      <c r="F1382" s="619">
        <v>1.8</v>
      </c>
      <c r="G1382" s="618">
        <v>1.4</v>
      </c>
      <c r="H1382" s="620"/>
      <c r="I1382" s="458">
        <f t="shared" si="101"/>
        <v>-2.52</v>
      </c>
      <c r="J1382" s="100"/>
      <c r="K1382" s="31"/>
      <c r="L1382" s="28"/>
    </row>
    <row r="1383" spans="3:12" ht="11.25" customHeight="1" x14ac:dyDescent="0.3">
      <c r="C1383" s="29"/>
      <c r="D1383" s="117" t="s">
        <v>1367</v>
      </c>
      <c r="E1383" s="444">
        <v>-1</v>
      </c>
      <c r="F1383" s="443">
        <v>0.4</v>
      </c>
      <c r="G1383" s="443">
        <v>3.67</v>
      </c>
      <c r="H1383" s="98"/>
      <c r="I1383" s="458">
        <f t="shared" si="101"/>
        <v>-1.468</v>
      </c>
      <c r="J1383" s="100"/>
      <c r="K1383" s="31"/>
      <c r="L1383" s="28"/>
    </row>
    <row r="1384" spans="3:12" ht="11.25" customHeight="1" x14ac:dyDescent="0.3">
      <c r="C1384" s="29"/>
      <c r="D1384" s="117" t="s">
        <v>1367</v>
      </c>
      <c r="E1384" s="444">
        <v>-2</v>
      </c>
      <c r="F1384" s="443">
        <v>0.25</v>
      </c>
      <c r="G1384" s="443">
        <v>3.67</v>
      </c>
      <c r="H1384" s="98"/>
      <c r="I1384" s="458">
        <f t="shared" si="101"/>
        <v>-1.835</v>
      </c>
      <c r="J1384" s="100"/>
      <c r="K1384" s="31"/>
      <c r="L1384" s="28"/>
    </row>
    <row r="1385" spans="3:12" ht="11.25" customHeight="1" x14ac:dyDescent="0.3">
      <c r="C1385" s="29"/>
      <c r="D1385" s="117" t="s">
        <v>1367</v>
      </c>
      <c r="E1385" s="444">
        <v>-3</v>
      </c>
      <c r="F1385" s="443">
        <v>0.25</v>
      </c>
      <c r="G1385" s="443">
        <v>3.15</v>
      </c>
      <c r="H1385" s="98"/>
      <c r="I1385" s="458">
        <f t="shared" si="101"/>
        <v>-2.3624999999999998</v>
      </c>
      <c r="J1385" s="100"/>
      <c r="K1385" s="31"/>
      <c r="L1385" s="28"/>
    </row>
    <row r="1386" spans="3:12" x14ac:dyDescent="0.3">
      <c r="C1386" s="617" t="s">
        <v>1220</v>
      </c>
      <c r="D1386" s="117" t="s">
        <v>1221</v>
      </c>
      <c r="E1386" s="444"/>
      <c r="F1386" s="443"/>
      <c r="G1386" s="444"/>
      <c r="H1386" s="98"/>
      <c r="I1386" s="458"/>
      <c r="J1386" s="100"/>
      <c r="K1386" s="31"/>
      <c r="L1386" s="28"/>
    </row>
    <row r="1387" spans="3:12" ht="12" customHeight="1" x14ac:dyDescent="0.3">
      <c r="C1387" s="10"/>
      <c r="D1387" s="117" t="s">
        <v>1219</v>
      </c>
      <c r="E1387" s="618">
        <v>1</v>
      </c>
      <c r="F1387" s="619">
        <v>3</v>
      </c>
      <c r="G1387" s="618">
        <v>3.15</v>
      </c>
      <c r="H1387" s="620"/>
      <c r="I1387" s="458">
        <f t="shared" ref="I1387:I1394" si="102">PRODUCT(E1387:G1387)</f>
        <v>9.4499999999999993</v>
      </c>
      <c r="J1387" s="100"/>
      <c r="K1387" s="31"/>
      <c r="L1387" s="28"/>
    </row>
    <row r="1388" spans="3:12" ht="12" customHeight="1" x14ac:dyDescent="0.3">
      <c r="C1388" s="10"/>
      <c r="D1388" s="117"/>
      <c r="E1388" s="618">
        <v>1</v>
      </c>
      <c r="F1388" s="619">
        <v>4.2</v>
      </c>
      <c r="G1388" s="618">
        <v>3.15</v>
      </c>
      <c r="H1388" s="620"/>
      <c r="I1388" s="458">
        <f t="shared" si="102"/>
        <v>13.23</v>
      </c>
      <c r="J1388" s="100"/>
      <c r="K1388" s="31"/>
      <c r="L1388" s="28"/>
    </row>
    <row r="1389" spans="3:12" ht="12" customHeight="1" x14ac:dyDescent="0.3">
      <c r="C1389" s="10"/>
      <c r="D1389" s="117" t="s">
        <v>1222</v>
      </c>
      <c r="E1389" s="618">
        <v>1</v>
      </c>
      <c r="F1389" s="619">
        <v>3.15</v>
      </c>
      <c r="G1389" s="618">
        <v>3.67</v>
      </c>
      <c r="H1389" s="620"/>
      <c r="I1389" s="458">
        <f t="shared" si="102"/>
        <v>11.560499999999999</v>
      </c>
      <c r="J1389" s="100"/>
      <c r="K1389" s="31"/>
      <c r="L1389" s="28"/>
    </row>
    <row r="1390" spans="3:12" ht="12" customHeight="1" x14ac:dyDescent="0.3">
      <c r="C1390" s="10"/>
      <c r="D1390" s="117" t="s">
        <v>759</v>
      </c>
      <c r="E1390" s="618">
        <v>-1</v>
      </c>
      <c r="F1390" s="619">
        <v>1</v>
      </c>
      <c r="G1390" s="618">
        <v>2.1</v>
      </c>
      <c r="H1390" s="620"/>
      <c r="I1390" s="458">
        <f t="shared" si="102"/>
        <v>-2.1</v>
      </c>
      <c r="J1390" s="100"/>
      <c r="K1390" s="31"/>
      <c r="L1390" s="28"/>
    </row>
    <row r="1391" spans="3:12" x14ac:dyDescent="0.3">
      <c r="C1391" s="10"/>
      <c r="D1391" s="117" t="s">
        <v>346</v>
      </c>
      <c r="E1391" s="618">
        <v>-1</v>
      </c>
      <c r="F1391" s="619">
        <v>1.8</v>
      </c>
      <c r="G1391" s="618">
        <v>1.4</v>
      </c>
      <c r="H1391" s="620"/>
      <c r="I1391" s="458">
        <f t="shared" si="102"/>
        <v>-2.52</v>
      </c>
      <c r="J1391" s="100"/>
      <c r="K1391" s="31"/>
      <c r="L1391" s="28"/>
    </row>
    <row r="1392" spans="3:12" ht="11.25" customHeight="1" x14ac:dyDescent="0.3">
      <c r="C1392" s="29"/>
      <c r="D1392" s="117" t="s">
        <v>1367</v>
      </c>
      <c r="E1392" s="444">
        <v>-2</v>
      </c>
      <c r="F1392" s="443">
        <v>0.25</v>
      </c>
      <c r="G1392" s="443">
        <v>3.67</v>
      </c>
      <c r="H1392" s="98"/>
      <c r="I1392" s="458">
        <f t="shared" si="102"/>
        <v>-1.835</v>
      </c>
      <c r="J1392" s="100"/>
      <c r="K1392" s="31"/>
      <c r="L1392" s="28"/>
    </row>
    <row r="1393" spans="3:12" ht="11.25" customHeight="1" x14ac:dyDescent="0.3">
      <c r="C1393" s="29"/>
      <c r="D1393" s="117" t="s">
        <v>1367</v>
      </c>
      <c r="E1393" s="444">
        <v>-4</v>
      </c>
      <c r="F1393" s="443">
        <v>0.25</v>
      </c>
      <c r="G1393" s="443">
        <v>3.15</v>
      </c>
      <c r="H1393" s="98"/>
      <c r="I1393" s="458">
        <f t="shared" si="102"/>
        <v>-3.15</v>
      </c>
      <c r="J1393" s="100"/>
      <c r="K1393" s="31"/>
      <c r="L1393" s="28"/>
    </row>
    <row r="1394" spans="3:12" ht="11.25" customHeight="1" x14ac:dyDescent="0.3">
      <c r="C1394" s="29"/>
      <c r="D1394" s="117" t="s">
        <v>1367</v>
      </c>
      <c r="E1394" s="444">
        <v>-1</v>
      </c>
      <c r="F1394" s="443">
        <v>0.35</v>
      </c>
      <c r="G1394" s="443">
        <v>4.17</v>
      </c>
      <c r="H1394" s="98"/>
      <c r="I1394" s="458">
        <f t="shared" si="102"/>
        <v>-1.4594999999999998</v>
      </c>
      <c r="J1394" s="100"/>
      <c r="K1394" s="31"/>
      <c r="L1394" s="28"/>
    </row>
    <row r="1395" spans="3:12" ht="12" customHeight="1" x14ac:dyDescent="0.3">
      <c r="C1395" s="617" t="s">
        <v>1223</v>
      </c>
      <c r="D1395" s="117" t="s">
        <v>1224</v>
      </c>
      <c r="E1395" s="444"/>
      <c r="F1395" s="443"/>
      <c r="G1395" s="444"/>
      <c r="H1395" s="98"/>
      <c r="I1395" s="458"/>
      <c r="J1395" s="100"/>
      <c r="K1395" s="31"/>
      <c r="L1395" s="28"/>
    </row>
    <row r="1396" spans="3:12" ht="12" customHeight="1" x14ac:dyDescent="0.3">
      <c r="C1396" s="10"/>
      <c r="D1396" s="117" t="s">
        <v>1219</v>
      </c>
      <c r="E1396" s="618">
        <v>1</v>
      </c>
      <c r="F1396" s="619">
        <v>1.55</v>
      </c>
      <c r="G1396" s="618">
        <v>4.17</v>
      </c>
      <c r="H1396" s="620"/>
      <c r="I1396" s="458">
        <f t="shared" ref="I1396:I1407" si="103">PRODUCT(E1396:G1396)</f>
        <v>6.4634999999999998</v>
      </c>
      <c r="J1396" s="100"/>
      <c r="K1396" s="31"/>
      <c r="L1396" s="28"/>
    </row>
    <row r="1397" spans="3:12" ht="12" customHeight="1" x14ac:dyDescent="0.3">
      <c r="C1397" s="10"/>
      <c r="D1397" s="117"/>
      <c r="E1397" s="618">
        <v>1</v>
      </c>
      <c r="F1397" s="619">
        <v>1.8</v>
      </c>
      <c r="G1397" s="618">
        <v>3.15</v>
      </c>
      <c r="H1397" s="620"/>
      <c r="I1397" s="458">
        <f t="shared" si="103"/>
        <v>5.67</v>
      </c>
      <c r="J1397" s="100"/>
      <c r="K1397" s="31"/>
      <c r="L1397" s="28"/>
    </row>
    <row r="1398" spans="3:12" ht="12" customHeight="1" x14ac:dyDescent="0.3">
      <c r="C1398" s="10"/>
      <c r="D1398" s="117"/>
      <c r="E1398" s="618">
        <v>1</v>
      </c>
      <c r="F1398" s="619">
        <v>5</v>
      </c>
      <c r="G1398" s="618">
        <v>4.17</v>
      </c>
      <c r="H1398" s="620"/>
      <c r="I1398" s="458">
        <f t="shared" si="103"/>
        <v>20.85</v>
      </c>
      <c r="J1398" s="100"/>
      <c r="K1398" s="31"/>
      <c r="L1398" s="28"/>
    </row>
    <row r="1399" spans="3:12" x14ac:dyDescent="0.3">
      <c r="C1399" s="10"/>
      <c r="D1399" s="117" t="s">
        <v>1222</v>
      </c>
      <c r="E1399" s="618">
        <v>1</v>
      </c>
      <c r="F1399" s="619">
        <v>0.9</v>
      </c>
      <c r="G1399" s="618">
        <v>3.67</v>
      </c>
      <c r="H1399" s="620"/>
      <c r="I1399" s="458">
        <f t="shared" si="103"/>
        <v>3.3029999999999999</v>
      </c>
      <c r="J1399" s="100"/>
      <c r="K1399" s="31"/>
      <c r="L1399" s="28"/>
    </row>
    <row r="1400" spans="3:12" x14ac:dyDescent="0.3">
      <c r="C1400" s="10"/>
      <c r="D1400" s="117"/>
      <c r="E1400" s="618">
        <v>1</v>
      </c>
      <c r="F1400" s="619">
        <v>1.8</v>
      </c>
      <c r="G1400" s="618">
        <v>3.67</v>
      </c>
      <c r="H1400" s="620"/>
      <c r="I1400" s="458">
        <f t="shared" si="103"/>
        <v>6.6059999999999999</v>
      </c>
      <c r="J1400" s="100"/>
      <c r="K1400" s="31"/>
      <c r="L1400" s="28"/>
    </row>
    <row r="1401" spans="3:12" ht="12" customHeight="1" x14ac:dyDescent="0.3">
      <c r="C1401" s="10"/>
      <c r="D1401" s="117" t="s">
        <v>759</v>
      </c>
      <c r="E1401" s="618">
        <v>-1</v>
      </c>
      <c r="F1401" s="619">
        <v>1</v>
      </c>
      <c r="G1401" s="618">
        <v>2.1</v>
      </c>
      <c r="H1401" s="620"/>
      <c r="I1401" s="458">
        <f t="shared" si="103"/>
        <v>-2.1</v>
      </c>
      <c r="J1401" s="100"/>
      <c r="K1401" s="31"/>
      <c r="L1401" s="28"/>
    </row>
    <row r="1402" spans="3:12" x14ac:dyDescent="0.3">
      <c r="C1402" s="10"/>
      <c r="D1402" s="117" t="s">
        <v>346</v>
      </c>
      <c r="E1402" s="618">
        <v>-1</v>
      </c>
      <c r="F1402" s="619">
        <v>1.8</v>
      </c>
      <c r="G1402" s="618">
        <v>1.4</v>
      </c>
      <c r="H1402" s="620"/>
      <c r="I1402" s="458">
        <f t="shared" si="103"/>
        <v>-2.52</v>
      </c>
      <c r="J1402" s="100"/>
      <c r="K1402" s="31"/>
      <c r="L1402" s="28"/>
    </row>
    <row r="1403" spans="3:12" ht="12" customHeight="1" x14ac:dyDescent="0.3">
      <c r="C1403" s="10"/>
      <c r="D1403" s="117" t="s">
        <v>1091</v>
      </c>
      <c r="E1403" s="618">
        <v>1</v>
      </c>
      <c r="F1403" s="619">
        <v>0.9</v>
      </c>
      <c r="G1403" s="618">
        <v>3.67</v>
      </c>
      <c r="H1403" s="620"/>
      <c r="I1403" s="458">
        <f t="shared" si="103"/>
        <v>3.3029999999999999</v>
      </c>
      <c r="J1403" s="100"/>
      <c r="K1403" s="31"/>
      <c r="L1403" s="28"/>
    </row>
    <row r="1404" spans="3:12" ht="12" customHeight="1" x14ac:dyDescent="0.3">
      <c r="C1404" s="10"/>
      <c r="D1404" s="117" t="s">
        <v>759</v>
      </c>
      <c r="E1404" s="618">
        <v>-1</v>
      </c>
      <c r="F1404" s="619">
        <v>0.6</v>
      </c>
      <c r="G1404" s="618">
        <v>2</v>
      </c>
      <c r="H1404" s="620"/>
      <c r="I1404" s="458">
        <f t="shared" si="103"/>
        <v>-1.2</v>
      </c>
      <c r="J1404" s="100"/>
      <c r="K1404" s="31"/>
      <c r="L1404" s="28"/>
    </row>
    <row r="1405" spans="3:12" ht="11.25" customHeight="1" x14ac:dyDescent="0.3">
      <c r="C1405" s="29"/>
      <c r="D1405" s="117" t="s">
        <v>1367</v>
      </c>
      <c r="E1405" s="444">
        <v>-5</v>
      </c>
      <c r="F1405" s="443">
        <v>0.25</v>
      </c>
      <c r="G1405" s="443">
        <v>4.17</v>
      </c>
      <c r="H1405" s="98"/>
      <c r="I1405" s="458">
        <f t="shared" si="103"/>
        <v>-5.2125000000000004</v>
      </c>
      <c r="J1405" s="100"/>
      <c r="K1405" s="31"/>
      <c r="L1405" s="28"/>
    </row>
    <row r="1406" spans="3:12" ht="11.25" customHeight="1" x14ac:dyDescent="0.3">
      <c r="C1406" s="29"/>
      <c r="D1406" s="117" t="s">
        <v>1367</v>
      </c>
      <c r="E1406" s="444">
        <v>-1</v>
      </c>
      <c r="F1406" s="443">
        <v>0.7</v>
      </c>
      <c r="G1406" s="443">
        <v>3.15</v>
      </c>
      <c r="H1406" s="98"/>
      <c r="I1406" s="458">
        <f t="shared" si="103"/>
        <v>-2.2049999999999996</v>
      </c>
      <c r="J1406" s="100"/>
      <c r="K1406" s="31"/>
      <c r="L1406" s="28"/>
    </row>
    <row r="1407" spans="3:12" ht="11.25" customHeight="1" x14ac:dyDescent="0.3">
      <c r="C1407" s="29"/>
      <c r="D1407" s="117" t="s">
        <v>1367</v>
      </c>
      <c r="E1407" s="444">
        <v>-1</v>
      </c>
      <c r="F1407" s="443">
        <v>0.35</v>
      </c>
      <c r="G1407" s="443">
        <v>4.17</v>
      </c>
      <c r="H1407" s="98"/>
      <c r="I1407" s="458">
        <f t="shared" si="103"/>
        <v>-1.4594999999999998</v>
      </c>
      <c r="J1407" s="100"/>
      <c r="K1407" s="31"/>
      <c r="L1407" s="28"/>
    </row>
    <row r="1408" spans="3:12" ht="12" customHeight="1" x14ac:dyDescent="0.3">
      <c r="C1408" s="617" t="s">
        <v>1225</v>
      </c>
      <c r="D1408" s="117" t="s">
        <v>1226</v>
      </c>
      <c r="E1408" s="444"/>
      <c r="F1408" s="443"/>
      <c r="G1408" s="444"/>
      <c r="H1408" s="98"/>
      <c r="I1408" s="458"/>
      <c r="J1408" s="100"/>
      <c r="K1408" s="31"/>
      <c r="L1408" s="28"/>
    </row>
    <row r="1409" spans="3:12" ht="12" customHeight="1" x14ac:dyDescent="0.3">
      <c r="C1409" s="10"/>
      <c r="D1409" s="117" t="s">
        <v>1219</v>
      </c>
      <c r="E1409" s="618">
        <v>1</v>
      </c>
      <c r="F1409" s="619">
        <v>5.2</v>
      </c>
      <c r="G1409" s="618">
        <v>4.17</v>
      </c>
      <c r="H1409" s="620"/>
      <c r="I1409" s="458">
        <f>PRODUCT(E1409:G1409)</f>
        <v>21.684000000000001</v>
      </c>
      <c r="J1409" s="100"/>
      <c r="K1409" s="31"/>
      <c r="L1409" s="28"/>
    </row>
    <row r="1410" spans="3:12" x14ac:dyDescent="0.3">
      <c r="C1410" s="10"/>
      <c r="D1410" s="117" t="s">
        <v>1207</v>
      </c>
      <c r="E1410" s="618">
        <v>1</v>
      </c>
      <c r="F1410" s="619">
        <v>2.35</v>
      </c>
      <c r="G1410" s="618">
        <v>3.67</v>
      </c>
      <c r="H1410" s="620"/>
      <c r="I1410" s="458">
        <f>PRODUCT(E1410:G1410)</f>
        <v>8.6244999999999994</v>
      </c>
      <c r="J1410" s="100"/>
      <c r="K1410" s="31"/>
      <c r="L1410" s="28"/>
    </row>
    <row r="1411" spans="3:12" ht="12" customHeight="1" x14ac:dyDescent="0.3">
      <c r="C1411" s="10"/>
      <c r="D1411" s="117" t="s">
        <v>759</v>
      </c>
      <c r="E1411" s="618">
        <v>-1</v>
      </c>
      <c r="F1411" s="619">
        <v>0.9</v>
      </c>
      <c r="G1411" s="618">
        <v>2.1</v>
      </c>
      <c r="H1411" s="620"/>
      <c r="I1411" s="458">
        <f>PRODUCT(E1411:G1411)</f>
        <v>-1.8900000000000001</v>
      </c>
      <c r="J1411" s="100"/>
      <c r="K1411" s="31"/>
      <c r="L1411" s="28"/>
    </row>
    <row r="1412" spans="3:12" ht="11.25" customHeight="1" x14ac:dyDescent="0.3">
      <c r="C1412" s="29"/>
      <c r="D1412" s="117" t="s">
        <v>1367</v>
      </c>
      <c r="E1412" s="444">
        <v>-4</v>
      </c>
      <c r="F1412" s="443">
        <v>0.25</v>
      </c>
      <c r="G1412" s="443">
        <v>4.17</v>
      </c>
      <c r="H1412" s="98"/>
      <c r="I1412" s="458">
        <f>PRODUCT(E1412:G1412)</f>
        <v>-4.17</v>
      </c>
      <c r="J1412" s="100"/>
      <c r="K1412" s="31"/>
      <c r="L1412" s="28"/>
    </row>
    <row r="1413" spans="3:12" ht="12" customHeight="1" x14ac:dyDescent="0.3">
      <c r="C1413" s="617" t="s">
        <v>1227</v>
      </c>
      <c r="D1413" s="117" t="s">
        <v>122</v>
      </c>
      <c r="E1413" s="444"/>
      <c r="F1413" s="443"/>
      <c r="G1413" s="444"/>
      <c r="H1413" s="98"/>
      <c r="I1413" s="458"/>
      <c r="J1413" s="100"/>
      <c r="K1413" s="31"/>
      <c r="L1413" s="28"/>
    </row>
    <row r="1414" spans="3:12" ht="12" customHeight="1" x14ac:dyDescent="0.3">
      <c r="C1414" s="10"/>
      <c r="D1414" s="117" t="s">
        <v>1219</v>
      </c>
      <c r="E1414" s="618">
        <v>1</v>
      </c>
      <c r="F1414" s="619">
        <v>1.55</v>
      </c>
      <c r="G1414" s="618">
        <v>4.17</v>
      </c>
      <c r="H1414" s="620"/>
      <c r="I1414" s="458">
        <f t="shared" ref="I1414:I1420" si="104">PRODUCT(E1414:G1414)</f>
        <v>6.4634999999999998</v>
      </c>
      <c r="J1414" s="100"/>
      <c r="K1414" s="31"/>
      <c r="L1414" s="28"/>
    </row>
    <row r="1415" spans="3:12" ht="12" customHeight="1" x14ac:dyDescent="0.3">
      <c r="C1415" s="10"/>
      <c r="D1415" s="117"/>
      <c r="E1415" s="618">
        <v>1</v>
      </c>
      <c r="F1415" s="619">
        <v>2.0499999999999998</v>
      </c>
      <c r="G1415" s="618">
        <v>3.15</v>
      </c>
      <c r="H1415" s="620"/>
      <c r="I1415" s="458">
        <f t="shared" si="104"/>
        <v>6.4574999999999996</v>
      </c>
      <c r="J1415" s="100"/>
      <c r="K1415" s="31"/>
      <c r="L1415" s="28"/>
    </row>
    <row r="1416" spans="3:12" x14ac:dyDescent="0.3">
      <c r="C1416" s="10"/>
      <c r="D1416" s="117" t="s">
        <v>1222</v>
      </c>
      <c r="E1416" s="618">
        <v>1</v>
      </c>
      <c r="F1416" s="619">
        <v>2.35</v>
      </c>
      <c r="G1416" s="618">
        <v>3.67</v>
      </c>
      <c r="H1416" s="620"/>
      <c r="I1416" s="458">
        <f t="shared" si="104"/>
        <v>8.6244999999999994</v>
      </c>
      <c r="J1416" s="100"/>
      <c r="K1416" s="31"/>
      <c r="L1416" s="28"/>
    </row>
    <row r="1417" spans="3:12" ht="12" customHeight="1" x14ac:dyDescent="0.3">
      <c r="C1417" s="10"/>
      <c r="D1417" s="117" t="s">
        <v>759</v>
      </c>
      <c r="E1417" s="618">
        <v>-1</v>
      </c>
      <c r="F1417" s="619">
        <v>0.9</v>
      </c>
      <c r="G1417" s="618">
        <v>2.1</v>
      </c>
      <c r="H1417" s="620"/>
      <c r="I1417" s="458">
        <f t="shared" si="104"/>
        <v>-1.8900000000000001</v>
      </c>
      <c r="J1417" s="100"/>
      <c r="K1417" s="31"/>
      <c r="L1417" s="28"/>
    </row>
    <row r="1418" spans="3:12" x14ac:dyDescent="0.3">
      <c r="C1418" s="10"/>
      <c r="D1418" s="117" t="s">
        <v>346</v>
      </c>
      <c r="E1418" s="618">
        <v>-1</v>
      </c>
      <c r="F1418" s="619">
        <v>1.2</v>
      </c>
      <c r="G1418" s="618">
        <v>0.5</v>
      </c>
      <c r="H1418" s="620"/>
      <c r="I1418" s="458">
        <f t="shared" si="104"/>
        <v>-0.6</v>
      </c>
      <c r="J1418" s="100"/>
      <c r="K1418" s="31"/>
      <c r="L1418" s="28"/>
    </row>
    <row r="1419" spans="3:12" ht="11.25" customHeight="1" x14ac:dyDescent="0.3">
      <c r="C1419" s="29"/>
      <c r="D1419" s="117" t="s">
        <v>1367</v>
      </c>
      <c r="E1419" s="444">
        <v>-1</v>
      </c>
      <c r="F1419" s="443">
        <v>0.25</v>
      </c>
      <c r="G1419" s="443">
        <v>3.67</v>
      </c>
      <c r="H1419" s="98"/>
      <c r="I1419" s="458">
        <f t="shared" si="104"/>
        <v>-0.91749999999999998</v>
      </c>
      <c r="J1419" s="100"/>
      <c r="K1419" s="31"/>
      <c r="L1419" s="28"/>
    </row>
    <row r="1420" spans="3:12" ht="11.25" customHeight="1" x14ac:dyDescent="0.3">
      <c r="C1420" s="29"/>
      <c r="D1420" s="117" t="s">
        <v>1367</v>
      </c>
      <c r="E1420" s="444">
        <v>-2</v>
      </c>
      <c r="F1420" s="443">
        <v>0.25</v>
      </c>
      <c r="G1420" s="443">
        <v>4.17</v>
      </c>
      <c r="H1420" s="98"/>
      <c r="I1420" s="458">
        <f t="shared" si="104"/>
        <v>-2.085</v>
      </c>
      <c r="J1420" s="100"/>
      <c r="K1420" s="31"/>
      <c r="L1420" s="28"/>
    </row>
    <row r="1421" spans="3:12" ht="12" customHeight="1" x14ac:dyDescent="0.3">
      <c r="C1421" s="617" t="s">
        <v>1227</v>
      </c>
      <c r="D1421" s="117" t="s">
        <v>1229</v>
      </c>
      <c r="E1421" s="444"/>
      <c r="F1421" s="443"/>
      <c r="G1421" s="444"/>
      <c r="H1421" s="98"/>
      <c r="I1421" s="458"/>
      <c r="J1421" s="100"/>
      <c r="K1421" s="31"/>
      <c r="L1421" s="28"/>
    </row>
    <row r="1422" spans="3:12" ht="12" customHeight="1" x14ac:dyDescent="0.3">
      <c r="C1422" s="10"/>
      <c r="D1422" s="117" t="s">
        <v>1207</v>
      </c>
      <c r="E1422" s="618">
        <v>1</v>
      </c>
      <c r="F1422" s="619">
        <v>2.7</v>
      </c>
      <c r="G1422" s="618">
        <v>3.15</v>
      </c>
      <c r="H1422" s="620"/>
      <c r="I1422" s="458">
        <f t="shared" ref="I1422:I1429" si="105">PRODUCT(E1422:G1422)</f>
        <v>8.5050000000000008</v>
      </c>
      <c r="J1422" s="100"/>
      <c r="K1422" s="31"/>
      <c r="L1422" s="28"/>
    </row>
    <row r="1423" spans="3:12" ht="12" customHeight="1" x14ac:dyDescent="0.3">
      <c r="C1423" s="10"/>
      <c r="D1423" s="117" t="s">
        <v>1222</v>
      </c>
      <c r="E1423" s="618">
        <v>1</v>
      </c>
      <c r="F1423" s="619">
        <v>2.7</v>
      </c>
      <c r="G1423" s="618">
        <v>3.67</v>
      </c>
      <c r="H1423" s="620"/>
      <c r="I1423" s="458">
        <f t="shared" si="105"/>
        <v>9.9090000000000007</v>
      </c>
      <c r="J1423" s="100"/>
      <c r="K1423" s="31"/>
      <c r="L1423" s="28"/>
    </row>
    <row r="1424" spans="3:12" ht="12" customHeight="1" x14ac:dyDescent="0.3">
      <c r="C1424" s="10"/>
      <c r="D1424" s="117" t="s">
        <v>1230</v>
      </c>
      <c r="E1424" s="618">
        <v>1</v>
      </c>
      <c r="F1424" s="619">
        <v>4.3499999999999996</v>
      </c>
      <c r="G1424" s="618">
        <v>3.15</v>
      </c>
      <c r="H1424" s="620"/>
      <c r="I1424" s="458">
        <f t="shared" si="105"/>
        <v>13.702499999999999</v>
      </c>
      <c r="J1424" s="100"/>
      <c r="K1424" s="31"/>
      <c r="L1424" s="28"/>
    </row>
    <row r="1425" spans="3:12" x14ac:dyDescent="0.3">
      <c r="C1425" s="10"/>
      <c r="D1425" s="117" t="s">
        <v>759</v>
      </c>
      <c r="E1425" s="618">
        <v>-1</v>
      </c>
      <c r="F1425" s="619">
        <v>1</v>
      </c>
      <c r="G1425" s="618">
        <v>2.1</v>
      </c>
      <c r="H1425" s="620"/>
      <c r="I1425" s="458">
        <f t="shared" si="105"/>
        <v>-2.1</v>
      </c>
      <c r="J1425" s="100"/>
      <c r="K1425" s="31"/>
      <c r="L1425" s="28"/>
    </row>
    <row r="1426" spans="3:12" x14ac:dyDescent="0.3">
      <c r="C1426" s="10"/>
      <c r="D1426" s="117" t="s">
        <v>346</v>
      </c>
      <c r="E1426" s="618">
        <v>-1</v>
      </c>
      <c r="F1426" s="619">
        <v>1.8</v>
      </c>
      <c r="G1426" s="618">
        <v>1.4</v>
      </c>
      <c r="H1426" s="620"/>
      <c r="I1426" s="458">
        <f t="shared" si="105"/>
        <v>-2.52</v>
      </c>
      <c r="J1426" s="100"/>
      <c r="K1426" s="31"/>
      <c r="L1426" s="28"/>
    </row>
    <row r="1427" spans="3:12" ht="11.25" customHeight="1" x14ac:dyDescent="0.3">
      <c r="C1427" s="29"/>
      <c r="D1427" s="117" t="s">
        <v>1367</v>
      </c>
      <c r="E1427" s="444">
        <v>-1</v>
      </c>
      <c r="F1427" s="443">
        <v>0.25</v>
      </c>
      <c r="G1427" s="443">
        <v>3.67</v>
      </c>
      <c r="H1427" s="98"/>
      <c r="I1427" s="458">
        <f t="shared" si="105"/>
        <v>-0.91749999999999998</v>
      </c>
      <c r="J1427" s="100"/>
      <c r="K1427" s="31"/>
      <c r="L1427" s="28"/>
    </row>
    <row r="1428" spans="3:12" ht="11.25" customHeight="1" x14ac:dyDescent="0.3">
      <c r="C1428" s="29"/>
      <c r="D1428" s="117" t="s">
        <v>1367</v>
      </c>
      <c r="E1428" s="444">
        <v>-1</v>
      </c>
      <c r="F1428" s="443">
        <v>0.2</v>
      </c>
      <c r="G1428" s="443">
        <v>3.67</v>
      </c>
      <c r="H1428" s="98"/>
      <c r="I1428" s="458">
        <f t="shared" si="105"/>
        <v>-0.73399999999999999</v>
      </c>
      <c r="J1428" s="100"/>
      <c r="K1428" s="31"/>
      <c r="L1428" s="28"/>
    </row>
    <row r="1429" spans="3:12" ht="11.25" customHeight="1" x14ac:dyDescent="0.3">
      <c r="C1429" s="29"/>
      <c r="D1429" s="117" t="s">
        <v>1367</v>
      </c>
      <c r="E1429" s="444">
        <v>-5</v>
      </c>
      <c r="F1429" s="443">
        <v>0.25</v>
      </c>
      <c r="G1429" s="443">
        <v>3.15</v>
      </c>
      <c r="H1429" s="98"/>
      <c r="I1429" s="458">
        <f t="shared" si="105"/>
        <v>-3.9375</v>
      </c>
      <c r="J1429" s="100"/>
      <c r="K1429" s="31"/>
      <c r="L1429" s="28"/>
    </row>
    <row r="1430" spans="3:12" ht="12" customHeight="1" x14ac:dyDescent="0.3">
      <c r="C1430" s="617" t="s">
        <v>1228</v>
      </c>
      <c r="D1430" s="117" t="s">
        <v>145</v>
      </c>
      <c r="E1430" s="444"/>
      <c r="F1430" s="443"/>
      <c r="G1430" s="444"/>
      <c r="H1430" s="98"/>
      <c r="I1430" s="458"/>
      <c r="J1430" s="100"/>
      <c r="K1430" s="31"/>
      <c r="L1430" s="28"/>
    </row>
    <row r="1431" spans="3:12" ht="12" customHeight="1" x14ac:dyDescent="0.3">
      <c r="C1431" s="10"/>
      <c r="D1431" s="117" t="s">
        <v>1207</v>
      </c>
      <c r="E1431" s="618">
        <v>1</v>
      </c>
      <c r="F1431" s="619">
        <v>3.3</v>
      </c>
      <c r="G1431" s="618">
        <v>3.15</v>
      </c>
      <c r="H1431" s="620"/>
      <c r="I1431" s="458">
        <f t="shared" ref="I1431:I1437" si="106">PRODUCT(E1431:G1431)</f>
        <v>10.395</v>
      </c>
      <c r="J1431" s="100"/>
      <c r="K1431" s="31"/>
      <c r="L1431" s="28"/>
    </row>
    <row r="1432" spans="3:12" x14ac:dyDescent="0.3">
      <c r="C1432" s="10"/>
      <c r="D1432" s="117" t="s">
        <v>1222</v>
      </c>
      <c r="E1432" s="618">
        <v>1</v>
      </c>
      <c r="F1432" s="619">
        <v>3.3</v>
      </c>
      <c r="G1432" s="618">
        <v>3.67</v>
      </c>
      <c r="H1432" s="620"/>
      <c r="I1432" s="458">
        <f t="shared" si="106"/>
        <v>12.110999999999999</v>
      </c>
      <c r="J1432" s="100"/>
      <c r="K1432" s="31"/>
      <c r="L1432" s="28"/>
    </row>
    <row r="1433" spans="3:12" ht="12" customHeight="1" x14ac:dyDescent="0.3">
      <c r="C1433" s="10"/>
      <c r="D1433" s="117" t="s">
        <v>1219</v>
      </c>
      <c r="E1433" s="618">
        <v>1</v>
      </c>
      <c r="F1433" s="619">
        <v>4.8499999999999996</v>
      </c>
      <c r="G1433" s="618">
        <v>3.15</v>
      </c>
      <c r="H1433" s="620"/>
      <c r="I1433" s="458">
        <f t="shared" si="106"/>
        <v>15.277499999999998</v>
      </c>
      <c r="J1433" s="100"/>
      <c r="K1433" s="31"/>
      <c r="L1433" s="28"/>
    </row>
    <row r="1434" spans="3:12" ht="12" customHeight="1" x14ac:dyDescent="0.3">
      <c r="C1434" s="10"/>
      <c r="D1434" s="117" t="s">
        <v>759</v>
      </c>
      <c r="E1434" s="618">
        <v>-1</v>
      </c>
      <c r="F1434" s="619">
        <v>1</v>
      </c>
      <c r="G1434" s="618">
        <v>2.1</v>
      </c>
      <c r="H1434" s="620"/>
      <c r="I1434" s="458">
        <f t="shared" si="106"/>
        <v>-2.1</v>
      </c>
      <c r="J1434" s="100"/>
      <c r="K1434" s="31"/>
      <c r="L1434" s="28"/>
    </row>
    <row r="1435" spans="3:12" x14ac:dyDescent="0.3">
      <c r="C1435" s="10"/>
      <c r="D1435" s="117" t="s">
        <v>346</v>
      </c>
      <c r="E1435" s="618">
        <v>-1</v>
      </c>
      <c r="F1435" s="619">
        <v>1.8</v>
      </c>
      <c r="G1435" s="618">
        <v>1.4</v>
      </c>
      <c r="H1435" s="620"/>
      <c r="I1435" s="458">
        <f t="shared" si="106"/>
        <v>-2.52</v>
      </c>
      <c r="J1435" s="100"/>
      <c r="K1435" s="31"/>
      <c r="L1435" s="28"/>
    </row>
    <row r="1436" spans="3:12" ht="11.25" customHeight="1" x14ac:dyDescent="0.3">
      <c r="C1436" s="29"/>
      <c r="D1436" s="117" t="s">
        <v>1367</v>
      </c>
      <c r="E1436" s="444">
        <v>-2</v>
      </c>
      <c r="F1436" s="443">
        <v>0.25</v>
      </c>
      <c r="G1436" s="443">
        <v>3.67</v>
      </c>
      <c r="H1436" s="98"/>
      <c r="I1436" s="458">
        <f t="shared" si="106"/>
        <v>-1.835</v>
      </c>
      <c r="J1436" s="100"/>
      <c r="K1436" s="31"/>
      <c r="L1436" s="28"/>
    </row>
    <row r="1437" spans="3:12" ht="11.25" customHeight="1" x14ac:dyDescent="0.3">
      <c r="C1437" s="29"/>
      <c r="D1437" s="117" t="s">
        <v>1367</v>
      </c>
      <c r="E1437" s="444">
        <v>-3</v>
      </c>
      <c r="F1437" s="443">
        <v>0.25</v>
      </c>
      <c r="G1437" s="443">
        <v>3.15</v>
      </c>
      <c r="H1437" s="98"/>
      <c r="I1437" s="458">
        <f t="shared" si="106"/>
        <v>-2.3624999999999998</v>
      </c>
      <c r="J1437" s="100"/>
      <c r="K1437" s="31"/>
      <c r="L1437" s="28"/>
    </row>
    <row r="1438" spans="3:12" x14ac:dyDescent="0.3">
      <c r="C1438" s="617" t="s">
        <v>1239</v>
      </c>
      <c r="D1438" s="117" t="s">
        <v>209</v>
      </c>
      <c r="E1438" s="444"/>
      <c r="F1438" s="443"/>
      <c r="G1438" s="444"/>
      <c r="H1438" s="98"/>
      <c r="I1438" s="458"/>
      <c r="J1438" s="100"/>
      <c r="K1438" s="31"/>
      <c r="L1438" s="28"/>
    </row>
    <row r="1439" spans="3:12" x14ac:dyDescent="0.3">
      <c r="C1439" s="10"/>
      <c r="D1439" s="117" t="s">
        <v>1240</v>
      </c>
      <c r="E1439" s="618">
        <v>1</v>
      </c>
      <c r="F1439" s="619">
        <v>2.65</v>
      </c>
      <c r="G1439" s="618">
        <v>3.67</v>
      </c>
      <c r="H1439" s="620"/>
      <c r="I1439" s="458">
        <f t="shared" ref="I1439:I1444" si="107">PRODUCT(E1439:G1439)</f>
        <v>9.7255000000000003</v>
      </c>
      <c r="J1439" s="100"/>
      <c r="K1439" s="31"/>
      <c r="L1439" s="28"/>
    </row>
    <row r="1440" spans="3:12" x14ac:dyDescent="0.3">
      <c r="C1440" s="10"/>
      <c r="D1440" s="117" t="s">
        <v>1241</v>
      </c>
      <c r="E1440" s="618">
        <v>1</v>
      </c>
      <c r="F1440" s="619">
        <v>6.85</v>
      </c>
      <c r="G1440" s="618">
        <v>4.17</v>
      </c>
      <c r="H1440" s="620"/>
      <c r="I1440" s="458">
        <f t="shared" si="107"/>
        <v>28.564499999999999</v>
      </c>
      <c r="J1440" s="100"/>
      <c r="K1440" s="31"/>
      <c r="L1440" s="28"/>
    </row>
    <row r="1441" spans="3:12" x14ac:dyDescent="0.3">
      <c r="C1441" s="10"/>
      <c r="D1441" s="117" t="s">
        <v>759</v>
      </c>
      <c r="E1441" s="618">
        <v>-1</v>
      </c>
      <c r="F1441" s="619">
        <v>1</v>
      </c>
      <c r="G1441" s="618">
        <v>2.1</v>
      </c>
      <c r="H1441" s="620"/>
      <c r="I1441" s="458">
        <f t="shared" si="107"/>
        <v>-2.1</v>
      </c>
      <c r="J1441" s="100"/>
      <c r="K1441" s="31"/>
      <c r="L1441" s="28"/>
    </row>
    <row r="1442" spans="3:12" ht="11.25" customHeight="1" x14ac:dyDescent="0.3">
      <c r="C1442" s="29"/>
      <c r="D1442" s="117" t="s">
        <v>1367</v>
      </c>
      <c r="E1442" s="444">
        <v>-2</v>
      </c>
      <c r="F1442" s="443">
        <v>0.25</v>
      </c>
      <c r="G1442" s="443">
        <v>3.67</v>
      </c>
      <c r="H1442" s="98"/>
      <c r="I1442" s="458">
        <f t="shared" si="107"/>
        <v>-1.835</v>
      </c>
      <c r="J1442" s="100"/>
      <c r="K1442" s="31"/>
      <c r="L1442" s="28"/>
    </row>
    <row r="1443" spans="3:12" ht="11.25" customHeight="1" x14ac:dyDescent="0.3">
      <c r="C1443" s="29"/>
      <c r="D1443" s="117" t="s">
        <v>1367</v>
      </c>
      <c r="E1443" s="444">
        <v>-1</v>
      </c>
      <c r="F1443" s="443">
        <v>0.45</v>
      </c>
      <c r="G1443" s="443">
        <v>3.67</v>
      </c>
      <c r="H1443" s="98"/>
      <c r="I1443" s="458">
        <f t="shared" si="107"/>
        <v>-1.6515</v>
      </c>
      <c r="J1443" s="100"/>
      <c r="K1443" s="31"/>
      <c r="L1443" s="28"/>
    </row>
    <row r="1444" spans="3:12" ht="11.25" customHeight="1" x14ac:dyDescent="0.3">
      <c r="C1444" s="29"/>
      <c r="D1444" s="117" t="s">
        <v>1367</v>
      </c>
      <c r="E1444" s="444">
        <v>-2</v>
      </c>
      <c r="F1444" s="443">
        <v>0.25</v>
      </c>
      <c r="G1444" s="443">
        <v>4.17</v>
      </c>
      <c r="H1444" s="98"/>
      <c r="I1444" s="458">
        <f t="shared" si="107"/>
        <v>-2.085</v>
      </c>
      <c r="J1444" s="100"/>
      <c r="K1444" s="31"/>
      <c r="L1444" s="28"/>
    </row>
    <row r="1445" spans="3:12" x14ac:dyDescent="0.3">
      <c r="C1445" s="617" t="s">
        <v>1242</v>
      </c>
      <c r="D1445" s="117" t="s">
        <v>828</v>
      </c>
      <c r="E1445" s="444"/>
      <c r="F1445" s="443"/>
      <c r="G1445" s="444"/>
      <c r="H1445" s="98"/>
      <c r="I1445" s="458"/>
      <c r="J1445" s="100"/>
      <c r="K1445" s="31"/>
      <c r="L1445" s="28"/>
    </row>
    <row r="1446" spans="3:12" x14ac:dyDescent="0.3">
      <c r="C1446" s="10"/>
      <c r="D1446" s="117" t="s">
        <v>1243</v>
      </c>
      <c r="E1446" s="618">
        <v>1</v>
      </c>
      <c r="F1446" s="619">
        <v>2.5</v>
      </c>
      <c r="G1446" s="618">
        <v>3.67</v>
      </c>
      <c r="H1446" s="620"/>
      <c r="I1446" s="458">
        <f t="shared" ref="I1446:I1457" si="108">PRODUCT(E1446:G1446)</f>
        <v>9.1750000000000007</v>
      </c>
      <c r="J1446" s="100"/>
      <c r="K1446" s="31"/>
      <c r="L1446" s="28"/>
    </row>
    <row r="1447" spans="3:12" x14ac:dyDescent="0.3">
      <c r="C1447" s="10"/>
      <c r="D1447" s="117" t="s">
        <v>916</v>
      </c>
      <c r="E1447" s="618">
        <v>1</v>
      </c>
      <c r="F1447" s="619">
        <v>4.0999999999999996</v>
      </c>
      <c r="G1447" s="618">
        <v>3.15</v>
      </c>
      <c r="H1447" s="620"/>
      <c r="I1447" s="458">
        <f t="shared" si="108"/>
        <v>12.914999999999999</v>
      </c>
      <c r="J1447" s="100"/>
      <c r="K1447" s="31"/>
      <c r="L1447" s="28"/>
    </row>
    <row r="1448" spans="3:12" x14ac:dyDescent="0.3">
      <c r="C1448" s="10"/>
      <c r="D1448" s="117"/>
      <c r="E1448" s="618">
        <v>1</v>
      </c>
      <c r="F1448" s="619">
        <v>1.25</v>
      </c>
      <c r="G1448" s="618">
        <v>3.67</v>
      </c>
      <c r="H1448" s="620"/>
      <c r="I1448" s="458">
        <f t="shared" si="108"/>
        <v>4.5875000000000004</v>
      </c>
      <c r="J1448" s="100"/>
      <c r="K1448" s="31"/>
      <c r="L1448" s="28"/>
    </row>
    <row r="1449" spans="3:12" x14ac:dyDescent="0.3">
      <c r="C1449" s="10"/>
      <c r="D1449" s="117" t="s">
        <v>1204</v>
      </c>
      <c r="E1449" s="618">
        <v>1</v>
      </c>
      <c r="F1449" s="619">
        <v>0.7</v>
      </c>
      <c r="G1449" s="618">
        <v>3.15</v>
      </c>
      <c r="H1449" s="620"/>
      <c r="I1449" s="458">
        <f t="shared" si="108"/>
        <v>2.2049999999999996</v>
      </c>
      <c r="J1449" s="100"/>
      <c r="K1449" s="31"/>
      <c r="L1449" s="28"/>
    </row>
    <row r="1450" spans="3:12" x14ac:dyDescent="0.3">
      <c r="C1450" s="10"/>
      <c r="D1450" s="117"/>
      <c r="E1450" s="618">
        <v>1</v>
      </c>
      <c r="F1450" s="619">
        <v>2.15</v>
      </c>
      <c r="G1450" s="618">
        <v>4.17</v>
      </c>
      <c r="H1450" s="620"/>
      <c r="I1450" s="458">
        <f t="shared" si="108"/>
        <v>8.9654999999999987</v>
      </c>
      <c r="J1450" s="100"/>
      <c r="K1450" s="31"/>
      <c r="L1450" s="28"/>
    </row>
    <row r="1451" spans="3:12" x14ac:dyDescent="0.3">
      <c r="C1451" s="10"/>
      <c r="D1451" s="117"/>
      <c r="E1451" s="618">
        <v>1</v>
      </c>
      <c r="F1451" s="619">
        <v>3.05</v>
      </c>
      <c r="G1451" s="618">
        <v>3.15</v>
      </c>
      <c r="H1451" s="620"/>
      <c r="I1451" s="458">
        <f t="shared" si="108"/>
        <v>9.6074999999999999</v>
      </c>
      <c r="J1451" s="100"/>
      <c r="K1451" s="31"/>
      <c r="L1451" s="28"/>
    </row>
    <row r="1452" spans="3:12" x14ac:dyDescent="0.3">
      <c r="C1452" s="10"/>
      <c r="D1452" s="117"/>
      <c r="E1452" s="618">
        <v>1</v>
      </c>
      <c r="F1452" s="619">
        <v>0.75</v>
      </c>
      <c r="G1452" s="618">
        <v>3.15</v>
      </c>
      <c r="H1452" s="620"/>
      <c r="I1452" s="458">
        <f t="shared" si="108"/>
        <v>2.3624999999999998</v>
      </c>
      <c r="J1452" s="100"/>
      <c r="K1452" s="31"/>
      <c r="L1452" s="28"/>
    </row>
    <row r="1453" spans="3:12" x14ac:dyDescent="0.3">
      <c r="C1453" s="10"/>
      <c r="D1453" s="117"/>
      <c r="E1453" s="618">
        <v>1</v>
      </c>
      <c r="F1453" s="619">
        <v>0.95</v>
      </c>
      <c r="G1453" s="618">
        <v>3.15</v>
      </c>
      <c r="H1453" s="620"/>
      <c r="I1453" s="458">
        <f t="shared" si="108"/>
        <v>2.9924999999999997</v>
      </c>
      <c r="J1453" s="100"/>
      <c r="K1453" s="31"/>
      <c r="L1453" s="28"/>
    </row>
    <row r="1454" spans="3:12" x14ac:dyDescent="0.3">
      <c r="C1454" s="10"/>
      <c r="D1454" s="117" t="s">
        <v>759</v>
      </c>
      <c r="E1454" s="618">
        <v>-1</v>
      </c>
      <c r="F1454" s="619">
        <v>0.9</v>
      </c>
      <c r="G1454" s="618">
        <v>2.1</v>
      </c>
      <c r="H1454" s="620"/>
      <c r="I1454" s="458">
        <f t="shared" si="108"/>
        <v>-1.8900000000000001</v>
      </c>
      <c r="J1454" s="100"/>
      <c r="K1454" s="31"/>
      <c r="L1454" s="28"/>
    </row>
    <row r="1455" spans="3:12" ht="11.25" customHeight="1" x14ac:dyDescent="0.3">
      <c r="C1455" s="29"/>
      <c r="D1455" s="117" t="s">
        <v>1367</v>
      </c>
      <c r="E1455" s="444">
        <v>-1</v>
      </c>
      <c r="F1455" s="443">
        <v>0.25</v>
      </c>
      <c r="G1455" s="443">
        <v>3.67</v>
      </c>
      <c r="H1455" s="98"/>
      <c r="I1455" s="458">
        <f t="shared" si="108"/>
        <v>-0.91749999999999998</v>
      </c>
      <c r="J1455" s="100"/>
      <c r="K1455" s="31"/>
      <c r="L1455" s="28"/>
    </row>
    <row r="1456" spans="3:12" ht="11.25" customHeight="1" x14ac:dyDescent="0.3">
      <c r="C1456" s="29"/>
      <c r="D1456" s="117" t="s">
        <v>1367</v>
      </c>
      <c r="E1456" s="444">
        <v>-5</v>
      </c>
      <c r="F1456" s="443">
        <v>0.45</v>
      </c>
      <c r="G1456" s="443">
        <v>3.15</v>
      </c>
      <c r="H1456" s="98"/>
      <c r="I1456" s="458">
        <f t="shared" si="108"/>
        <v>-7.0874999999999995</v>
      </c>
      <c r="J1456" s="100"/>
      <c r="K1456" s="31"/>
      <c r="L1456" s="28"/>
    </row>
    <row r="1457" spans="3:12" ht="11.25" customHeight="1" x14ac:dyDescent="0.3">
      <c r="C1457" s="29"/>
      <c r="D1457" s="117" t="s">
        <v>1367</v>
      </c>
      <c r="E1457" s="444">
        <v>-4</v>
      </c>
      <c r="F1457" s="443">
        <v>0.25</v>
      </c>
      <c r="G1457" s="443">
        <v>4.17</v>
      </c>
      <c r="H1457" s="98"/>
      <c r="I1457" s="458">
        <f t="shared" si="108"/>
        <v>-4.17</v>
      </c>
      <c r="J1457" s="100"/>
      <c r="K1457" s="31"/>
      <c r="L1457" s="28"/>
    </row>
    <row r="1458" spans="3:12" ht="11.25" customHeight="1" x14ac:dyDescent="0.3">
      <c r="C1458" s="29"/>
      <c r="D1458" s="117" t="s">
        <v>1367</v>
      </c>
      <c r="E1458" s="444">
        <v>-1</v>
      </c>
      <c r="F1458" s="443">
        <v>0.3</v>
      </c>
      <c r="G1458" s="443">
        <v>4.17</v>
      </c>
      <c r="H1458" s="98"/>
      <c r="I1458" s="458">
        <f>PRODUCT(E1458:G1458)</f>
        <v>-1.2509999999999999</v>
      </c>
      <c r="J1458" s="100"/>
      <c r="K1458" s="31"/>
      <c r="L1458" s="28"/>
    </row>
    <row r="1459" spans="3:12" x14ac:dyDescent="0.3">
      <c r="C1459" s="617" t="s">
        <v>1386</v>
      </c>
      <c r="D1459" s="117" t="s">
        <v>825</v>
      </c>
      <c r="E1459" s="444"/>
      <c r="F1459" s="443"/>
      <c r="G1459" s="444"/>
      <c r="H1459" s="98"/>
      <c r="I1459" s="458"/>
      <c r="J1459" s="100"/>
      <c r="K1459" s="31"/>
      <c r="L1459" s="28"/>
    </row>
    <row r="1460" spans="3:12" x14ac:dyDescent="0.3">
      <c r="C1460" s="10"/>
      <c r="D1460" s="117" t="s">
        <v>1244</v>
      </c>
      <c r="E1460" s="618">
        <v>1</v>
      </c>
      <c r="F1460" s="619">
        <v>2.5</v>
      </c>
      <c r="G1460" s="618">
        <v>3.67</v>
      </c>
      <c r="H1460" s="620"/>
      <c r="I1460" s="458">
        <f t="shared" ref="I1460:I1468" si="109">PRODUCT(E1460:G1460)</f>
        <v>9.1750000000000007</v>
      </c>
      <c r="J1460" s="100"/>
      <c r="K1460" s="31"/>
      <c r="L1460" s="28"/>
    </row>
    <row r="1461" spans="3:12" x14ac:dyDescent="0.3">
      <c r="C1461" s="161"/>
      <c r="D1461" s="117" t="s">
        <v>1204</v>
      </c>
      <c r="E1461" s="618">
        <v>1</v>
      </c>
      <c r="F1461" s="619">
        <v>2.85</v>
      </c>
      <c r="G1461" s="618">
        <v>3.15</v>
      </c>
      <c r="H1461" s="620"/>
      <c r="I1461" s="458">
        <f t="shared" si="109"/>
        <v>8.9774999999999991</v>
      </c>
      <c r="J1461" s="100"/>
      <c r="K1461" s="31"/>
      <c r="L1461" s="28"/>
    </row>
    <row r="1462" spans="3:12" x14ac:dyDescent="0.3">
      <c r="C1462" s="161"/>
      <c r="D1462" s="117"/>
      <c r="E1462" s="618">
        <v>1</v>
      </c>
      <c r="F1462" s="619">
        <v>2</v>
      </c>
      <c r="G1462" s="618">
        <v>4.17</v>
      </c>
      <c r="H1462" s="620"/>
      <c r="I1462" s="458">
        <f t="shared" si="109"/>
        <v>8.34</v>
      </c>
      <c r="J1462" s="100"/>
      <c r="K1462" s="31"/>
      <c r="L1462" s="28"/>
    </row>
    <row r="1463" spans="3:12" x14ac:dyDescent="0.3">
      <c r="C1463" s="161"/>
      <c r="D1463" s="117"/>
      <c r="E1463" s="618">
        <v>1</v>
      </c>
      <c r="F1463" s="619">
        <v>0.9</v>
      </c>
      <c r="G1463" s="618">
        <v>3.15</v>
      </c>
      <c r="H1463" s="620"/>
      <c r="I1463" s="458">
        <f t="shared" si="109"/>
        <v>2.835</v>
      </c>
      <c r="J1463" s="100"/>
      <c r="K1463" s="31"/>
      <c r="L1463" s="28"/>
    </row>
    <row r="1464" spans="3:12" x14ac:dyDescent="0.3">
      <c r="C1464" s="161"/>
      <c r="D1464" s="117" t="s">
        <v>759</v>
      </c>
      <c r="E1464" s="618">
        <v>-1</v>
      </c>
      <c r="F1464" s="619">
        <v>0.9</v>
      </c>
      <c r="G1464" s="618">
        <v>2.1</v>
      </c>
      <c r="H1464" s="620"/>
      <c r="I1464" s="458">
        <f t="shared" si="109"/>
        <v>-1.8900000000000001</v>
      </c>
      <c r="J1464" s="100"/>
      <c r="K1464" s="31"/>
      <c r="L1464" s="28"/>
    </row>
    <row r="1465" spans="3:12" x14ac:dyDescent="0.3">
      <c r="C1465" s="161"/>
      <c r="D1465" s="117" t="s">
        <v>346</v>
      </c>
      <c r="E1465" s="618">
        <v>-1</v>
      </c>
      <c r="F1465" s="619">
        <v>1.2</v>
      </c>
      <c r="G1465" s="618">
        <v>0.5</v>
      </c>
      <c r="H1465" s="620"/>
      <c r="I1465" s="458">
        <f t="shared" si="109"/>
        <v>-0.6</v>
      </c>
      <c r="J1465" s="100"/>
      <c r="K1465" s="31"/>
      <c r="L1465" s="28"/>
    </row>
    <row r="1466" spans="3:12" ht="11.25" customHeight="1" x14ac:dyDescent="0.3">
      <c r="C1466" s="29"/>
      <c r="D1466" s="117" t="s">
        <v>1367</v>
      </c>
      <c r="E1466" s="444">
        <v>-2</v>
      </c>
      <c r="F1466" s="443">
        <v>0.25</v>
      </c>
      <c r="G1466" s="443">
        <v>3.67</v>
      </c>
      <c r="H1466" s="98"/>
      <c r="I1466" s="458">
        <f t="shared" si="109"/>
        <v>-1.835</v>
      </c>
      <c r="J1466" s="100"/>
      <c r="K1466" s="31"/>
      <c r="L1466" s="28"/>
    </row>
    <row r="1467" spans="3:12" ht="11.25" customHeight="1" x14ac:dyDescent="0.3">
      <c r="C1467" s="29"/>
      <c r="D1467" s="117" t="s">
        <v>1367</v>
      </c>
      <c r="E1467" s="444">
        <v>-1</v>
      </c>
      <c r="F1467" s="443">
        <v>0.25</v>
      </c>
      <c r="G1467" s="443">
        <v>3.15</v>
      </c>
      <c r="H1467" s="98"/>
      <c r="I1467" s="458">
        <f t="shared" si="109"/>
        <v>-0.78749999999999998</v>
      </c>
      <c r="J1467" s="100"/>
      <c r="K1467" s="31"/>
      <c r="L1467" s="28"/>
    </row>
    <row r="1468" spans="3:12" ht="11.25" customHeight="1" x14ac:dyDescent="0.3">
      <c r="C1468" s="29"/>
      <c r="D1468" s="117" t="s">
        <v>1367</v>
      </c>
      <c r="E1468" s="444">
        <v>-1</v>
      </c>
      <c r="F1468" s="443">
        <v>0.25</v>
      </c>
      <c r="G1468" s="443">
        <v>4.17</v>
      </c>
      <c r="H1468" s="98"/>
      <c r="I1468" s="458">
        <f t="shared" si="109"/>
        <v>-1.0425</v>
      </c>
      <c r="J1468" s="100"/>
      <c r="K1468" s="31"/>
      <c r="L1468" s="28"/>
    </row>
    <row r="1469" spans="3:12" x14ac:dyDescent="0.3">
      <c r="C1469" s="617" t="s">
        <v>1245</v>
      </c>
      <c r="D1469" s="117" t="s">
        <v>831</v>
      </c>
      <c r="E1469" s="444"/>
      <c r="F1469" s="443"/>
      <c r="G1469" s="444"/>
      <c r="H1469" s="98"/>
      <c r="I1469" s="458"/>
      <c r="J1469" s="100"/>
      <c r="K1469" s="31"/>
      <c r="L1469" s="28"/>
    </row>
    <row r="1470" spans="3:12" x14ac:dyDescent="0.3">
      <c r="C1470" s="10"/>
      <c r="D1470" s="117" t="s">
        <v>1196</v>
      </c>
      <c r="E1470" s="618">
        <v>1</v>
      </c>
      <c r="F1470" s="619">
        <v>2.65</v>
      </c>
      <c r="G1470" s="618">
        <v>3.67</v>
      </c>
      <c r="H1470" s="620"/>
      <c r="I1470" s="458">
        <f t="shared" ref="I1470:I1481" si="110">PRODUCT(E1470:G1470)</f>
        <v>9.7255000000000003</v>
      </c>
      <c r="J1470" s="100"/>
      <c r="K1470" s="31"/>
      <c r="L1470" s="28"/>
    </row>
    <row r="1471" spans="3:12" x14ac:dyDescent="0.3">
      <c r="C1471" s="161"/>
      <c r="D1471" s="117"/>
      <c r="E1471" s="618">
        <v>1</v>
      </c>
      <c r="F1471" s="619">
        <v>0.65</v>
      </c>
      <c r="G1471" s="618">
        <v>3.67</v>
      </c>
      <c r="H1471" s="620"/>
      <c r="I1471" s="458">
        <f t="shared" si="110"/>
        <v>2.3855</v>
      </c>
      <c r="J1471" s="100"/>
      <c r="K1471" s="31"/>
      <c r="L1471" s="28"/>
    </row>
    <row r="1472" spans="3:12" x14ac:dyDescent="0.3">
      <c r="C1472" s="161"/>
      <c r="D1472" s="117" t="s">
        <v>1204</v>
      </c>
      <c r="E1472" s="618">
        <v>1</v>
      </c>
      <c r="F1472" s="619">
        <v>3.15</v>
      </c>
      <c r="G1472" s="618">
        <v>4.17</v>
      </c>
      <c r="H1472" s="620"/>
      <c r="I1472" s="458">
        <f t="shared" si="110"/>
        <v>13.135499999999999</v>
      </c>
      <c r="J1472" s="100"/>
      <c r="K1472" s="31"/>
      <c r="L1472" s="28"/>
    </row>
    <row r="1473" spans="3:12" x14ac:dyDescent="0.3">
      <c r="C1473" s="161"/>
      <c r="D1473" s="117"/>
      <c r="E1473" s="618">
        <v>1</v>
      </c>
      <c r="F1473" s="619">
        <v>1.7</v>
      </c>
      <c r="G1473" s="618">
        <v>4.17</v>
      </c>
      <c r="H1473" s="620"/>
      <c r="I1473" s="458">
        <f t="shared" si="110"/>
        <v>7.0889999999999995</v>
      </c>
      <c r="J1473" s="100"/>
      <c r="K1473" s="31"/>
      <c r="L1473" s="28"/>
    </row>
    <row r="1474" spans="3:12" x14ac:dyDescent="0.3">
      <c r="C1474" s="161"/>
      <c r="D1474" s="117"/>
      <c r="E1474" s="618">
        <v>1</v>
      </c>
      <c r="F1474" s="619">
        <v>0.35</v>
      </c>
      <c r="G1474" s="618">
        <v>3.15</v>
      </c>
      <c r="H1474" s="620"/>
      <c r="I1474" s="458">
        <f t="shared" si="110"/>
        <v>1.1024999999999998</v>
      </c>
      <c r="J1474" s="100"/>
      <c r="K1474" s="31"/>
      <c r="L1474" s="28"/>
    </row>
    <row r="1475" spans="3:12" x14ac:dyDescent="0.3">
      <c r="C1475" s="161"/>
      <c r="D1475" s="117"/>
      <c r="E1475" s="618">
        <v>1</v>
      </c>
      <c r="F1475" s="619">
        <v>3.85</v>
      </c>
      <c r="G1475" s="618">
        <v>4.17</v>
      </c>
      <c r="H1475" s="620"/>
      <c r="I1475" s="458">
        <f t="shared" si="110"/>
        <v>16.054500000000001</v>
      </c>
      <c r="J1475" s="100"/>
      <c r="K1475" s="31"/>
      <c r="L1475" s="28"/>
    </row>
    <row r="1476" spans="3:12" x14ac:dyDescent="0.3">
      <c r="C1476" s="161"/>
      <c r="D1476" s="117"/>
      <c r="E1476" s="618">
        <v>1</v>
      </c>
      <c r="F1476" s="619">
        <v>1.2</v>
      </c>
      <c r="G1476" s="618">
        <v>3.15</v>
      </c>
      <c r="H1476" s="620"/>
      <c r="I1476" s="458">
        <f t="shared" si="110"/>
        <v>3.78</v>
      </c>
      <c r="J1476" s="100"/>
      <c r="K1476" s="31"/>
      <c r="L1476" s="28"/>
    </row>
    <row r="1477" spans="3:12" x14ac:dyDescent="0.3">
      <c r="C1477" s="161"/>
      <c r="D1477" s="117" t="s">
        <v>759</v>
      </c>
      <c r="E1477" s="618">
        <v>-1</v>
      </c>
      <c r="F1477" s="619">
        <v>1</v>
      </c>
      <c r="G1477" s="618">
        <v>2.1</v>
      </c>
      <c r="H1477" s="620"/>
      <c r="I1477" s="458">
        <f t="shared" si="110"/>
        <v>-2.1</v>
      </c>
      <c r="J1477" s="100"/>
      <c r="K1477" s="31"/>
      <c r="L1477" s="28"/>
    </row>
    <row r="1478" spans="3:12" x14ac:dyDescent="0.3">
      <c r="C1478" s="161"/>
      <c r="D1478" s="117" t="s">
        <v>346</v>
      </c>
      <c r="E1478" s="618">
        <v>-1</v>
      </c>
      <c r="F1478" s="619">
        <v>0.9</v>
      </c>
      <c r="G1478" s="618">
        <v>0.5</v>
      </c>
      <c r="H1478" s="620"/>
      <c r="I1478" s="458">
        <f t="shared" si="110"/>
        <v>-0.45</v>
      </c>
      <c r="J1478" s="100"/>
      <c r="K1478" s="31"/>
      <c r="L1478" s="28"/>
    </row>
    <row r="1479" spans="3:12" ht="11.25" customHeight="1" x14ac:dyDescent="0.3">
      <c r="C1479" s="29"/>
      <c r="D1479" s="117" t="s">
        <v>1367</v>
      </c>
      <c r="E1479" s="444">
        <v>-3</v>
      </c>
      <c r="F1479" s="443">
        <v>0.25</v>
      </c>
      <c r="G1479" s="443">
        <v>3.67</v>
      </c>
      <c r="H1479" s="98"/>
      <c r="I1479" s="458">
        <f t="shared" si="110"/>
        <v>-2.7524999999999999</v>
      </c>
      <c r="J1479" s="100"/>
      <c r="K1479" s="31"/>
      <c r="L1479" s="28"/>
    </row>
    <row r="1480" spans="3:12" ht="11.25" customHeight="1" x14ac:dyDescent="0.3">
      <c r="C1480" s="29"/>
      <c r="D1480" s="117" t="s">
        <v>1367</v>
      </c>
      <c r="E1480" s="444">
        <v>-4</v>
      </c>
      <c r="F1480" s="443">
        <v>0.25</v>
      </c>
      <c r="G1480" s="443">
        <v>4.17</v>
      </c>
      <c r="H1480" s="98"/>
      <c r="I1480" s="458">
        <f t="shared" si="110"/>
        <v>-4.17</v>
      </c>
      <c r="J1480" s="100"/>
      <c r="K1480" s="31"/>
      <c r="L1480" s="28"/>
    </row>
    <row r="1481" spans="3:12" ht="11.25" customHeight="1" x14ac:dyDescent="0.3">
      <c r="C1481" s="29"/>
      <c r="D1481" s="117" t="s">
        <v>1367</v>
      </c>
      <c r="E1481" s="444">
        <v>-1</v>
      </c>
      <c r="F1481" s="443">
        <v>0.25</v>
      </c>
      <c r="G1481" s="443">
        <v>3.15</v>
      </c>
      <c r="H1481" s="98"/>
      <c r="I1481" s="458">
        <f t="shared" si="110"/>
        <v>-0.78749999999999998</v>
      </c>
      <c r="J1481" s="100"/>
      <c r="K1481" s="31"/>
      <c r="L1481" s="28"/>
    </row>
    <row r="1482" spans="3:12" x14ac:dyDescent="0.3">
      <c r="C1482" s="617" t="s">
        <v>1246</v>
      </c>
      <c r="D1482" s="117" t="s">
        <v>861</v>
      </c>
      <c r="E1482" s="444"/>
      <c r="F1482" s="443"/>
      <c r="G1482" s="444"/>
      <c r="H1482" s="98"/>
      <c r="I1482" s="458"/>
      <c r="J1482" s="100"/>
      <c r="K1482" s="31"/>
      <c r="L1482" s="28"/>
    </row>
    <row r="1483" spans="3:12" x14ac:dyDescent="0.3">
      <c r="C1483" s="10"/>
      <c r="D1483" s="117" t="s">
        <v>1196</v>
      </c>
      <c r="E1483" s="618">
        <v>1</v>
      </c>
      <c r="F1483" s="619">
        <v>2.65</v>
      </c>
      <c r="G1483" s="618">
        <v>3.67</v>
      </c>
      <c r="H1483" s="620"/>
      <c r="I1483" s="458">
        <f t="shared" ref="I1483:I1491" si="111">PRODUCT(E1483:G1483)</f>
        <v>9.7255000000000003</v>
      </c>
      <c r="J1483" s="100"/>
      <c r="K1483" s="31"/>
      <c r="L1483" s="28"/>
    </row>
    <row r="1484" spans="3:12" x14ac:dyDescent="0.3">
      <c r="C1484" s="161"/>
      <c r="D1484" s="117" t="s">
        <v>1204</v>
      </c>
      <c r="E1484" s="618">
        <v>1</v>
      </c>
      <c r="F1484" s="619">
        <v>1.7</v>
      </c>
      <c r="G1484" s="618">
        <v>4.17</v>
      </c>
      <c r="H1484" s="620"/>
      <c r="I1484" s="458">
        <f t="shared" si="111"/>
        <v>7.0889999999999995</v>
      </c>
      <c r="J1484" s="100"/>
      <c r="K1484" s="31"/>
      <c r="L1484" s="28"/>
    </row>
    <row r="1485" spans="3:12" x14ac:dyDescent="0.3">
      <c r="C1485" s="161"/>
      <c r="D1485" s="117" t="s">
        <v>1244</v>
      </c>
      <c r="E1485" s="618">
        <v>1</v>
      </c>
      <c r="F1485" s="619">
        <v>1.35</v>
      </c>
      <c r="G1485" s="618">
        <v>3.67</v>
      </c>
      <c r="H1485" s="620"/>
      <c r="I1485" s="458">
        <f t="shared" si="111"/>
        <v>4.9545000000000003</v>
      </c>
      <c r="J1485" s="100"/>
      <c r="K1485" s="31"/>
      <c r="L1485" s="28"/>
    </row>
    <row r="1486" spans="3:12" x14ac:dyDescent="0.3">
      <c r="C1486" s="161"/>
      <c r="D1486" s="117" t="s">
        <v>759</v>
      </c>
      <c r="E1486" s="618">
        <v>-1</v>
      </c>
      <c r="F1486" s="619">
        <v>1</v>
      </c>
      <c r="G1486" s="618">
        <v>2.1</v>
      </c>
      <c r="H1486" s="620"/>
      <c r="I1486" s="458">
        <f t="shared" si="111"/>
        <v>-2.1</v>
      </c>
      <c r="J1486" s="100"/>
      <c r="K1486" s="31"/>
      <c r="L1486" s="28"/>
    </row>
    <row r="1487" spans="3:12" x14ac:dyDescent="0.3">
      <c r="C1487" s="161"/>
      <c r="D1487" s="117" t="s">
        <v>346</v>
      </c>
      <c r="E1487" s="618">
        <v>-1</v>
      </c>
      <c r="F1487" s="619">
        <v>0.9</v>
      </c>
      <c r="G1487" s="618">
        <v>0.5</v>
      </c>
      <c r="H1487" s="620"/>
      <c r="I1487" s="458">
        <f t="shared" si="111"/>
        <v>-0.45</v>
      </c>
      <c r="J1487" s="100"/>
      <c r="K1487" s="31"/>
      <c r="L1487" s="28"/>
    </row>
    <row r="1488" spans="3:12" x14ac:dyDescent="0.3">
      <c r="C1488" s="161"/>
      <c r="D1488" s="117" t="s">
        <v>1247</v>
      </c>
      <c r="E1488" s="618">
        <v>1</v>
      </c>
      <c r="F1488" s="619">
        <v>1.55</v>
      </c>
      <c r="G1488" s="618">
        <v>3.15</v>
      </c>
      <c r="H1488" s="620"/>
      <c r="I1488" s="458">
        <f t="shared" si="111"/>
        <v>4.8825000000000003</v>
      </c>
      <c r="J1488" s="100"/>
      <c r="K1488" s="31"/>
      <c r="L1488" s="28"/>
    </row>
    <row r="1489" spans="3:12" ht="11.25" customHeight="1" x14ac:dyDescent="0.3">
      <c r="C1489" s="29"/>
      <c r="D1489" s="117" t="s">
        <v>1367</v>
      </c>
      <c r="E1489" s="444">
        <v>-1</v>
      </c>
      <c r="F1489" s="443">
        <v>0.25</v>
      </c>
      <c r="G1489" s="443">
        <v>3.67</v>
      </c>
      <c r="H1489" s="98"/>
      <c r="I1489" s="458">
        <f t="shared" si="111"/>
        <v>-0.91749999999999998</v>
      </c>
      <c r="J1489" s="100"/>
      <c r="K1489" s="31"/>
      <c r="L1489" s="28"/>
    </row>
    <row r="1490" spans="3:12" ht="11.25" customHeight="1" x14ac:dyDescent="0.3">
      <c r="C1490" s="29"/>
      <c r="D1490" s="117" t="s">
        <v>1367</v>
      </c>
      <c r="E1490" s="444">
        <v>-1</v>
      </c>
      <c r="F1490" s="443">
        <v>0.3</v>
      </c>
      <c r="G1490" s="443">
        <v>3.67</v>
      </c>
      <c r="H1490" s="98"/>
      <c r="I1490" s="458">
        <f t="shared" si="111"/>
        <v>-1.101</v>
      </c>
      <c r="J1490" s="100"/>
      <c r="K1490" s="31"/>
      <c r="L1490" s="28"/>
    </row>
    <row r="1491" spans="3:12" ht="11.25" customHeight="1" x14ac:dyDescent="0.3">
      <c r="C1491" s="29"/>
      <c r="D1491" s="117" t="s">
        <v>1367</v>
      </c>
      <c r="E1491" s="444">
        <v>-1</v>
      </c>
      <c r="F1491" s="443">
        <v>0.25</v>
      </c>
      <c r="G1491" s="443">
        <v>4.17</v>
      </c>
      <c r="H1491" s="98"/>
      <c r="I1491" s="458">
        <f t="shared" si="111"/>
        <v>-1.0425</v>
      </c>
      <c r="J1491" s="100"/>
      <c r="K1491" s="31"/>
      <c r="L1491" s="28"/>
    </row>
    <row r="1492" spans="3:12" ht="11.25" customHeight="1" x14ac:dyDescent="0.3">
      <c r="C1492" s="29"/>
      <c r="D1492" s="117" t="s">
        <v>1367</v>
      </c>
      <c r="E1492" s="444">
        <v>-1</v>
      </c>
      <c r="F1492" s="443">
        <v>0.2</v>
      </c>
      <c r="G1492" s="443">
        <v>4.17</v>
      </c>
      <c r="H1492" s="98"/>
      <c r="I1492" s="458">
        <f>PRODUCT(E1492:G1492)</f>
        <v>-0.83400000000000007</v>
      </c>
      <c r="J1492" s="100"/>
      <c r="K1492" s="31"/>
      <c r="L1492" s="28"/>
    </row>
    <row r="1493" spans="3:12" x14ac:dyDescent="0.3">
      <c r="C1493" s="617" t="s">
        <v>1248</v>
      </c>
      <c r="D1493" s="117" t="s">
        <v>1249</v>
      </c>
      <c r="E1493" s="618"/>
      <c r="F1493" s="619"/>
      <c r="G1493" s="618"/>
      <c r="H1493" s="620"/>
      <c r="I1493" s="458"/>
      <c r="J1493" s="100"/>
      <c r="K1493" s="31"/>
      <c r="L1493" s="28"/>
    </row>
    <row r="1494" spans="3:12" x14ac:dyDescent="0.3">
      <c r="C1494" s="161"/>
      <c r="D1494" s="117" t="s">
        <v>1244</v>
      </c>
      <c r="E1494" s="618">
        <v>1</v>
      </c>
      <c r="F1494" s="619">
        <v>3.55</v>
      </c>
      <c r="G1494" s="618">
        <v>3.67</v>
      </c>
      <c r="H1494" s="620"/>
      <c r="I1494" s="458">
        <f>PRODUCT(E1494:G1494)</f>
        <v>13.028499999999999</v>
      </c>
      <c r="J1494" s="100"/>
      <c r="K1494" s="31"/>
      <c r="L1494" s="28"/>
    </row>
    <row r="1495" spans="3:12" ht="11.25" customHeight="1" x14ac:dyDescent="0.3">
      <c r="C1495" s="29"/>
      <c r="D1495" s="117" t="s">
        <v>1367</v>
      </c>
      <c r="E1495" s="444">
        <v>-3</v>
      </c>
      <c r="F1495" s="443">
        <v>0.25</v>
      </c>
      <c r="G1495" s="443">
        <v>4.17</v>
      </c>
      <c r="H1495" s="98"/>
      <c r="I1495" s="458">
        <f>PRODUCT(E1495:G1495)</f>
        <v>-3.1274999999999999</v>
      </c>
      <c r="J1495" s="100"/>
      <c r="K1495" s="31"/>
      <c r="L1495" s="28"/>
    </row>
    <row r="1496" spans="3:12" x14ac:dyDescent="0.3">
      <c r="C1496" s="161"/>
      <c r="D1496" s="117"/>
      <c r="E1496" s="618"/>
      <c r="F1496" s="619"/>
      <c r="G1496" s="618"/>
      <c r="H1496" s="620"/>
      <c r="I1496" s="458"/>
      <c r="J1496" s="100"/>
      <c r="K1496" s="31"/>
      <c r="L1496" s="28"/>
    </row>
    <row r="1497" spans="3:12" x14ac:dyDescent="0.3">
      <c r="C1497" s="161"/>
      <c r="D1497" s="434" t="s">
        <v>1387</v>
      </c>
      <c r="E1497" s="618"/>
      <c r="F1497" s="619"/>
      <c r="G1497" s="618"/>
      <c r="H1497" s="620"/>
      <c r="I1497" s="458"/>
      <c r="J1497" s="100"/>
      <c r="K1497" s="31"/>
      <c r="L1497" s="28"/>
    </row>
    <row r="1498" spans="3:12" x14ac:dyDescent="0.3">
      <c r="C1498" s="617" t="s">
        <v>1248</v>
      </c>
      <c r="D1498" s="117" t="s">
        <v>1388</v>
      </c>
      <c r="E1498" s="618"/>
      <c r="F1498" s="619"/>
      <c r="G1498" s="618"/>
      <c r="H1498" s="620"/>
      <c r="I1498" s="458"/>
      <c r="J1498" s="100"/>
      <c r="K1498" s="31"/>
      <c r="L1498" s="28"/>
    </row>
    <row r="1499" spans="3:12" x14ac:dyDescent="0.3">
      <c r="C1499" s="161"/>
      <c r="D1499" s="117" t="s">
        <v>1052</v>
      </c>
      <c r="E1499" s="618">
        <v>1</v>
      </c>
      <c r="F1499" s="619">
        <v>6.85</v>
      </c>
      <c r="G1499" s="618">
        <v>3.67</v>
      </c>
      <c r="H1499" s="620"/>
      <c r="I1499" s="458">
        <f t="shared" ref="I1499:I1510" si="112">PRODUCT(E1499:G1499)</f>
        <v>25.139499999999998</v>
      </c>
      <c r="J1499" s="100"/>
      <c r="K1499" s="31"/>
      <c r="L1499" s="28"/>
    </row>
    <row r="1500" spans="3:12" x14ac:dyDescent="0.3">
      <c r="C1500" s="161"/>
      <c r="D1500" s="117" t="s">
        <v>1250</v>
      </c>
      <c r="E1500" s="618">
        <v>-1</v>
      </c>
      <c r="F1500" s="619">
        <v>6.85</v>
      </c>
      <c r="G1500" s="618">
        <v>2.6</v>
      </c>
      <c r="H1500" s="620"/>
      <c r="I1500" s="458">
        <f t="shared" si="112"/>
        <v>-17.809999999999999</v>
      </c>
      <c r="J1500" s="100"/>
      <c r="K1500" s="31"/>
      <c r="L1500" s="28"/>
    </row>
    <row r="1501" spans="3:12" x14ac:dyDescent="0.3">
      <c r="C1501" s="161"/>
      <c r="D1501" s="117"/>
      <c r="E1501" s="618">
        <v>1</v>
      </c>
      <c r="F1501" s="619">
        <v>6.85</v>
      </c>
      <c r="G1501" s="618">
        <v>3.67</v>
      </c>
      <c r="H1501" s="620"/>
      <c r="I1501" s="458">
        <f t="shared" si="112"/>
        <v>25.139499999999998</v>
      </c>
      <c r="J1501" s="100"/>
      <c r="K1501" s="31"/>
      <c r="L1501" s="28"/>
    </row>
    <row r="1502" spans="3:12" x14ac:dyDescent="0.3">
      <c r="C1502" s="161"/>
      <c r="D1502" s="117" t="s">
        <v>1251</v>
      </c>
      <c r="E1502" s="618">
        <v>-1</v>
      </c>
      <c r="F1502" s="619">
        <v>6.85</v>
      </c>
      <c r="G1502" s="618">
        <v>2.5</v>
      </c>
      <c r="H1502" s="620"/>
      <c r="I1502" s="458">
        <f t="shared" si="112"/>
        <v>-17.125</v>
      </c>
      <c r="J1502" s="100"/>
      <c r="K1502" s="31"/>
      <c r="L1502" s="28"/>
    </row>
    <row r="1503" spans="3:12" x14ac:dyDescent="0.3">
      <c r="C1503" s="161"/>
      <c r="D1503" s="117" t="s">
        <v>1252</v>
      </c>
      <c r="E1503" s="618">
        <v>1</v>
      </c>
      <c r="F1503" s="619">
        <v>6.85</v>
      </c>
      <c r="G1503" s="618">
        <v>3.67</v>
      </c>
      <c r="H1503" s="620"/>
      <c r="I1503" s="458">
        <f t="shared" si="112"/>
        <v>25.139499999999998</v>
      </c>
      <c r="J1503" s="100"/>
      <c r="K1503" s="31"/>
      <c r="L1503" s="28"/>
    </row>
    <row r="1504" spans="3:12" x14ac:dyDescent="0.3">
      <c r="C1504" s="161"/>
      <c r="D1504" s="117" t="s">
        <v>1250</v>
      </c>
      <c r="E1504" s="618">
        <v>-1</v>
      </c>
      <c r="F1504" s="619">
        <v>6.85</v>
      </c>
      <c r="G1504" s="618">
        <v>2.6</v>
      </c>
      <c r="H1504" s="620"/>
      <c r="I1504" s="458">
        <f t="shared" si="112"/>
        <v>-17.809999999999999</v>
      </c>
      <c r="J1504" s="100"/>
      <c r="K1504" s="31"/>
      <c r="L1504" s="28"/>
    </row>
    <row r="1505" spans="3:12" x14ac:dyDescent="0.3">
      <c r="C1505" s="161"/>
      <c r="D1505" s="117"/>
      <c r="E1505" s="618">
        <v>1</v>
      </c>
      <c r="F1505" s="619">
        <v>6.85</v>
      </c>
      <c r="G1505" s="618">
        <v>3.67</v>
      </c>
      <c r="H1505" s="620"/>
      <c r="I1505" s="458">
        <f t="shared" si="112"/>
        <v>25.139499999999998</v>
      </c>
      <c r="J1505" s="100"/>
      <c r="K1505" s="31"/>
      <c r="L1505" s="28"/>
    </row>
    <row r="1506" spans="3:12" x14ac:dyDescent="0.3">
      <c r="C1506" s="161"/>
      <c r="D1506" s="117" t="s">
        <v>1250</v>
      </c>
      <c r="E1506" s="618">
        <v>-1</v>
      </c>
      <c r="F1506" s="619">
        <v>6.85</v>
      </c>
      <c r="G1506" s="618">
        <v>2.6</v>
      </c>
      <c r="H1506" s="620"/>
      <c r="I1506" s="458">
        <f t="shared" si="112"/>
        <v>-17.809999999999999</v>
      </c>
      <c r="J1506" s="100"/>
      <c r="K1506" s="31"/>
      <c r="L1506" s="28"/>
    </row>
    <row r="1507" spans="3:12" x14ac:dyDescent="0.3">
      <c r="C1507" s="161"/>
      <c r="D1507" s="117" t="s">
        <v>1196</v>
      </c>
      <c r="E1507" s="618">
        <v>1</v>
      </c>
      <c r="F1507" s="619">
        <v>6.85</v>
      </c>
      <c r="G1507" s="618">
        <v>3.67</v>
      </c>
      <c r="H1507" s="620"/>
      <c r="I1507" s="458">
        <f t="shared" si="112"/>
        <v>25.139499999999998</v>
      </c>
      <c r="J1507" s="100"/>
      <c r="K1507" s="31"/>
      <c r="L1507" s="28"/>
    </row>
    <row r="1508" spans="3:12" x14ac:dyDescent="0.3">
      <c r="C1508" s="161"/>
      <c r="D1508" s="117" t="s">
        <v>1251</v>
      </c>
      <c r="E1508" s="618">
        <v>-1</v>
      </c>
      <c r="F1508" s="619">
        <v>6.85</v>
      </c>
      <c r="G1508" s="618">
        <v>2.5</v>
      </c>
      <c r="H1508" s="620"/>
      <c r="I1508" s="458">
        <f t="shared" si="112"/>
        <v>-17.125</v>
      </c>
      <c r="J1508" s="100"/>
      <c r="K1508" s="31"/>
      <c r="L1508" s="28"/>
    </row>
    <row r="1509" spans="3:12" x14ac:dyDescent="0.3">
      <c r="C1509" s="161"/>
      <c r="D1509" s="117"/>
      <c r="E1509" s="618">
        <v>1</v>
      </c>
      <c r="F1509" s="619">
        <v>6.85</v>
      </c>
      <c r="G1509" s="618">
        <v>3.67</v>
      </c>
      <c r="H1509" s="620"/>
      <c r="I1509" s="458">
        <f t="shared" si="112"/>
        <v>25.139499999999998</v>
      </c>
      <c r="J1509" s="100"/>
      <c r="K1509" s="31"/>
      <c r="L1509" s="28"/>
    </row>
    <row r="1510" spans="3:12" x14ac:dyDescent="0.3">
      <c r="C1510" s="161"/>
      <c r="D1510" s="117" t="s">
        <v>1251</v>
      </c>
      <c r="E1510" s="618">
        <v>-1</v>
      </c>
      <c r="F1510" s="619">
        <v>6.85</v>
      </c>
      <c r="G1510" s="618">
        <v>2.5</v>
      </c>
      <c r="H1510" s="620"/>
      <c r="I1510" s="458">
        <f t="shared" si="112"/>
        <v>-17.125</v>
      </c>
      <c r="J1510" s="100"/>
      <c r="K1510" s="31"/>
      <c r="L1510" s="28"/>
    </row>
    <row r="1511" spans="3:12" x14ac:dyDescent="0.3">
      <c r="C1511" s="617" t="s">
        <v>1231</v>
      </c>
      <c r="D1511" s="117" t="s">
        <v>1232</v>
      </c>
      <c r="E1511" s="444"/>
      <c r="F1511" s="443"/>
      <c r="G1511" s="444"/>
      <c r="H1511" s="98"/>
      <c r="I1511" s="458"/>
      <c r="J1511" s="100"/>
      <c r="K1511" s="31"/>
      <c r="L1511" s="28"/>
    </row>
    <row r="1512" spans="3:12" x14ac:dyDescent="0.3">
      <c r="C1512" s="10"/>
      <c r="D1512" s="117" t="s">
        <v>1207</v>
      </c>
      <c r="E1512" s="618">
        <v>1</v>
      </c>
      <c r="F1512" s="619">
        <v>3.55</v>
      </c>
      <c r="G1512" s="618">
        <v>3.15</v>
      </c>
      <c r="H1512" s="620"/>
      <c r="I1512" s="458">
        <f t="shared" ref="I1512:I1518" si="113">PRODUCT(E1512:G1512)</f>
        <v>11.182499999999999</v>
      </c>
      <c r="J1512" s="100"/>
      <c r="K1512" s="31"/>
      <c r="L1512" s="28"/>
    </row>
    <row r="1513" spans="3:12" x14ac:dyDescent="0.3">
      <c r="C1513" s="10"/>
      <c r="D1513" s="117" t="s">
        <v>1222</v>
      </c>
      <c r="E1513" s="618">
        <v>1</v>
      </c>
      <c r="F1513" s="619">
        <v>3.55</v>
      </c>
      <c r="G1513" s="618">
        <v>3.67</v>
      </c>
      <c r="H1513" s="620"/>
      <c r="I1513" s="458">
        <f t="shared" si="113"/>
        <v>13.028499999999999</v>
      </c>
      <c r="J1513" s="100"/>
      <c r="K1513" s="31"/>
      <c r="L1513" s="28"/>
    </row>
    <row r="1514" spans="3:12" x14ac:dyDescent="0.3">
      <c r="C1514" s="10"/>
      <c r="D1514" s="117" t="s">
        <v>1233</v>
      </c>
      <c r="E1514" s="618">
        <v>1</v>
      </c>
      <c r="F1514" s="619">
        <v>4.3499999999999996</v>
      </c>
      <c r="G1514" s="618">
        <v>3.15</v>
      </c>
      <c r="H1514" s="620"/>
      <c r="I1514" s="458">
        <f t="shared" si="113"/>
        <v>13.702499999999999</v>
      </c>
      <c r="J1514" s="100"/>
      <c r="K1514" s="31"/>
      <c r="L1514" s="28"/>
    </row>
    <row r="1515" spans="3:12" x14ac:dyDescent="0.3">
      <c r="C1515" s="10"/>
      <c r="D1515" s="117" t="s">
        <v>759</v>
      </c>
      <c r="E1515" s="618">
        <v>-1</v>
      </c>
      <c r="F1515" s="619">
        <v>1</v>
      </c>
      <c r="G1515" s="618">
        <v>2.1</v>
      </c>
      <c r="H1515" s="620"/>
      <c r="I1515" s="458">
        <f t="shared" si="113"/>
        <v>-2.1</v>
      </c>
      <c r="J1515" s="100"/>
      <c r="K1515" s="31"/>
      <c r="L1515" s="28"/>
    </row>
    <row r="1516" spans="3:12" x14ac:dyDescent="0.3">
      <c r="C1516" s="10"/>
      <c r="D1516" s="117" t="s">
        <v>346</v>
      </c>
      <c r="E1516" s="618">
        <v>-1</v>
      </c>
      <c r="F1516" s="619">
        <v>1.8</v>
      </c>
      <c r="G1516" s="618">
        <v>1.4</v>
      </c>
      <c r="H1516" s="620"/>
      <c r="I1516" s="458">
        <f t="shared" si="113"/>
        <v>-2.52</v>
      </c>
      <c r="J1516" s="100"/>
      <c r="K1516" s="31"/>
      <c r="L1516" s="28"/>
    </row>
    <row r="1517" spans="3:12" ht="11.25" customHeight="1" x14ac:dyDescent="0.3">
      <c r="C1517" s="29"/>
      <c r="D1517" s="117" t="s">
        <v>1367</v>
      </c>
      <c r="E1517" s="444">
        <v>-3</v>
      </c>
      <c r="F1517" s="443">
        <v>0.25</v>
      </c>
      <c r="G1517" s="443">
        <v>3.67</v>
      </c>
      <c r="H1517" s="98"/>
      <c r="I1517" s="458">
        <f t="shared" si="113"/>
        <v>-2.7524999999999999</v>
      </c>
      <c r="J1517" s="100"/>
      <c r="K1517" s="31"/>
      <c r="L1517" s="28"/>
    </row>
    <row r="1518" spans="3:12" ht="11.25" customHeight="1" x14ac:dyDescent="0.3">
      <c r="C1518" s="29"/>
      <c r="D1518" s="117" t="s">
        <v>1367</v>
      </c>
      <c r="E1518" s="444">
        <v>-4</v>
      </c>
      <c r="F1518" s="443">
        <v>0.25</v>
      </c>
      <c r="G1518" s="443">
        <v>3.15</v>
      </c>
      <c r="H1518" s="98"/>
      <c r="I1518" s="458">
        <f t="shared" si="113"/>
        <v>-3.15</v>
      </c>
      <c r="J1518" s="100"/>
      <c r="K1518" s="31"/>
      <c r="L1518" s="28"/>
    </row>
    <row r="1519" spans="3:12" x14ac:dyDescent="0.3">
      <c r="C1519" s="617" t="s">
        <v>1234</v>
      </c>
      <c r="D1519" s="117" t="s">
        <v>1235</v>
      </c>
      <c r="E1519" s="444"/>
      <c r="F1519" s="443"/>
      <c r="G1519" s="444"/>
      <c r="H1519" s="98"/>
      <c r="I1519" s="458"/>
      <c r="J1519" s="100"/>
      <c r="K1519" s="31"/>
      <c r="L1519" s="28"/>
    </row>
    <row r="1520" spans="3:12" x14ac:dyDescent="0.3">
      <c r="C1520" s="10"/>
      <c r="D1520" s="117" t="s">
        <v>1207</v>
      </c>
      <c r="E1520" s="618">
        <v>1</v>
      </c>
      <c r="F1520" s="619">
        <v>2.65</v>
      </c>
      <c r="G1520" s="618">
        <v>3.15</v>
      </c>
      <c r="H1520" s="620"/>
      <c r="I1520" s="458">
        <f t="shared" ref="I1520:I1526" si="114">PRODUCT(E1520:G1520)</f>
        <v>8.3475000000000001</v>
      </c>
      <c r="J1520" s="100"/>
      <c r="K1520" s="31"/>
      <c r="L1520" s="28"/>
    </row>
    <row r="1521" spans="3:12" x14ac:dyDescent="0.3">
      <c r="C1521" s="10"/>
      <c r="D1521" s="117" t="s">
        <v>1222</v>
      </c>
      <c r="E1521" s="618">
        <v>1</v>
      </c>
      <c r="F1521" s="619">
        <v>2.65</v>
      </c>
      <c r="G1521" s="618">
        <v>3.67</v>
      </c>
      <c r="H1521" s="620"/>
      <c r="I1521" s="458">
        <f t="shared" si="114"/>
        <v>9.7255000000000003</v>
      </c>
      <c r="J1521" s="100"/>
      <c r="K1521" s="31"/>
      <c r="L1521" s="28"/>
    </row>
    <row r="1522" spans="3:12" x14ac:dyDescent="0.3">
      <c r="C1522" s="10"/>
      <c r="D1522" s="117" t="s">
        <v>1219</v>
      </c>
      <c r="E1522" s="618">
        <v>1</v>
      </c>
      <c r="F1522" s="619">
        <v>4.8499999999999996</v>
      </c>
      <c r="G1522" s="618">
        <v>3.15</v>
      </c>
      <c r="H1522" s="620"/>
      <c r="I1522" s="458">
        <f t="shared" si="114"/>
        <v>15.277499999999998</v>
      </c>
      <c r="J1522" s="100"/>
      <c r="K1522" s="31"/>
      <c r="L1522" s="28"/>
    </row>
    <row r="1523" spans="3:12" x14ac:dyDescent="0.3">
      <c r="C1523" s="10"/>
      <c r="D1523" s="117" t="s">
        <v>759</v>
      </c>
      <c r="E1523" s="618">
        <v>-1</v>
      </c>
      <c r="F1523" s="619">
        <v>1</v>
      </c>
      <c r="G1523" s="618">
        <v>2.1</v>
      </c>
      <c r="H1523" s="620"/>
      <c r="I1523" s="458">
        <f t="shared" si="114"/>
        <v>-2.1</v>
      </c>
      <c r="J1523" s="100"/>
      <c r="K1523" s="31"/>
      <c r="L1523" s="28"/>
    </row>
    <row r="1524" spans="3:12" x14ac:dyDescent="0.3">
      <c r="C1524" s="10"/>
      <c r="D1524" s="117" t="s">
        <v>346</v>
      </c>
      <c r="E1524" s="618">
        <v>-1</v>
      </c>
      <c r="F1524" s="619">
        <v>1.5</v>
      </c>
      <c r="G1524" s="618">
        <v>1.4</v>
      </c>
      <c r="H1524" s="620"/>
      <c r="I1524" s="458">
        <f t="shared" si="114"/>
        <v>-2.0999999999999996</v>
      </c>
      <c r="J1524" s="100"/>
      <c r="K1524" s="31"/>
      <c r="L1524" s="28"/>
    </row>
    <row r="1525" spans="3:12" ht="11.25" customHeight="1" x14ac:dyDescent="0.3">
      <c r="C1525" s="29"/>
      <c r="D1525" s="117" t="s">
        <v>1367</v>
      </c>
      <c r="E1525" s="444">
        <v>-2</v>
      </c>
      <c r="F1525" s="443">
        <v>0.25</v>
      </c>
      <c r="G1525" s="443">
        <v>3.67</v>
      </c>
      <c r="H1525" s="98"/>
      <c r="I1525" s="458">
        <f t="shared" si="114"/>
        <v>-1.835</v>
      </c>
      <c r="J1525" s="100"/>
      <c r="K1525" s="31"/>
      <c r="L1525" s="28"/>
    </row>
    <row r="1526" spans="3:12" ht="11.25" customHeight="1" x14ac:dyDescent="0.3">
      <c r="C1526" s="29"/>
      <c r="D1526" s="117" t="s">
        <v>1367</v>
      </c>
      <c r="E1526" s="444">
        <v>-3</v>
      </c>
      <c r="F1526" s="443">
        <v>0.25</v>
      </c>
      <c r="G1526" s="443">
        <v>3.15</v>
      </c>
      <c r="H1526" s="98"/>
      <c r="I1526" s="458">
        <f t="shared" si="114"/>
        <v>-2.3624999999999998</v>
      </c>
      <c r="J1526" s="100"/>
      <c r="K1526" s="31"/>
      <c r="L1526" s="28"/>
    </row>
    <row r="1527" spans="3:12" x14ac:dyDescent="0.3">
      <c r="C1527" s="617" t="s">
        <v>1236</v>
      </c>
      <c r="D1527" s="117" t="s">
        <v>1235</v>
      </c>
      <c r="E1527" s="444"/>
      <c r="F1527" s="443"/>
      <c r="G1527" s="444"/>
      <c r="H1527" s="98"/>
      <c r="I1527" s="458"/>
      <c r="J1527" s="100"/>
      <c r="K1527" s="31"/>
      <c r="L1527" s="28"/>
    </row>
    <row r="1528" spans="3:12" x14ac:dyDescent="0.3">
      <c r="C1528" s="10"/>
      <c r="D1528" s="117" t="s">
        <v>1207</v>
      </c>
      <c r="E1528" s="618">
        <v>1</v>
      </c>
      <c r="F1528" s="619">
        <v>3</v>
      </c>
      <c r="G1528" s="618">
        <v>3.15</v>
      </c>
      <c r="H1528" s="620"/>
      <c r="I1528" s="458">
        <f t="shared" ref="I1528:I1535" si="115">PRODUCT(E1528:G1528)</f>
        <v>9.4499999999999993</v>
      </c>
      <c r="J1528" s="100"/>
      <c r="K1528" s="31"/>
      <c r="L1528" s="28"/>
    </row>
    <row r="1529" spans="3:12" x14ac:dyDescent="0.3">
      <c r="C1529" s="10"/>
      <c r="D1529" s="117" t="s">
        <v>1222</v>
      </c>
      <c r="E1529" s="618">
        <v>1</v>
      </c>
      <c r="F1529" s="619">
        <v>3.15</v>
      </c>
      <c r="G1529" s="618">
        <v>3.67</v>
      </c>
      <c r="H1529" s="620"/>
      <c r="I1529" s="458">
        <f t="shared" si="115"/>
        <v>11.560499999999999</v>
      </c>
      <c r="J1529" s="100"/>
      <c r="K1529" s="31"/>
      <c r="L1529" s="28"/>
    </row>
    <row r="1530" spans="3:12" x14ac:dyDescent="0.3">
      <c r="C1530" s="10"/>
      <c r="D1530" s="117" t="s">
        <v>1219</v>
      </c>
      <c r="E1530" s="618">
        <v>1</v>
      </c>
      <c r="F1530" s="619">
        <v>5</v>
      </c>
      <c r="G1530" s="618">
        <v>4.17</v>
      </c>
      <c r="H1530" s="620"/>
      <c r="I1530" s="458">
        <f t="shared" si="115"/>
        <v>20.85</v>
      </c>
      <c r="J1530" s="100"/>
      <c r="K1530" s="31"/>
      <c r="L1530" s="28"/>
    </row>
    <row r="1531" spans="3:12" x14ac:dyDescent="0.3">
      <c r="C1531" s="10"/>
      <c r="D1531" s="117" t="s">
        <v>759</v>
      </c>
      <c r="E1531" s="618">
        <v>-1</v>
      </c>
      <c r="F1531" s="619">
        <v>1</v>
      </c>
      <c r="G1531" s="618">
        <v>2.1</v>
      </c>
      <c r="H1531" s="620"/>
      <c r="I1531" s="458">
        <f t="shared" si="115"/>
        <v>-2.1</v>
      </c>
      <c r="J1531" s="100"/>
      <c r="K1531" s="31"/>
      <c r="L1531" s="28"/>
    </row>
    <row r="1532" spans="3:12" x14ac:dyDescent="0.3">
      <c r="C1532" s="10"/>
      <c r="D1532" s="117" t="s">
        <v>346</v>
      </c>
      <c r="E1532" s="618">
        <v>-1</v>
      </c>
      <c r="F1532" s="619">
        <v>1.8</v>
      </c>
      <c r="G1532" s="618">
        <v>1.4</v>
      </c>
      <c r="H1532" s="620"/>
      <c r="I1532" s="458">
        <f t="shared" si="115"/>
        <v>-2.52</v>
      </c>
      <c r="J1532" s="100"/>
      <c r="K1532" s="31"/>
      <c r="L1532" s="28"/>
    </row>
    <row r="1533" spans="3:12" ht="11.25" customHeight="1" x14ac:dyDescent="0.3">
      <c r="C1533" s="29"/>
      <c r="D1533" s="117" t="s">
        <v>1367</v>
      </c>
      <c r="E1533" s="444">
        <v>-1</v>
      </c>
      <c r="F1533" s="443">
        <v>0.25</v>
      </c>
      <c r="G1533" s="443">
        <v>3.67</v>
      </c>
      <c r="H1533" s="98"/>
      <c r="I1533" s="458">
        <f t="shared" si="115"/>
        <v>-0.91749999999999998</v>
      </c>
      <c r="J1533" s="100"/>
      <c r="K1533" s="31"/>
      <c r="L1533" s="28"/>
    </row>
    <row r="1534" spans="3:12" ht="11.25" customHeight="1" x14ac:dyDescent="0.3">
      <c r="C1534" s="29"/>
      <c r="D1534" s="117" t="s">
        <v>1367</v>
      </c>
      <c r="E1534" s="444">
        <v>-3</v>
      </c>
      <c r="F1534" s="443">
        <v>0.25</v>
      </c>
      <c r="G1534" s="443">
        <v>4.17</v>
      </c>
      <c r="H1534" s="98"/>
      <c r="I1534" s="458">
        <f t="shared" si="115"/>
        <v>-3.1274999999999999</v>
      </c>
      <c r="J1534" s="100"/>
      <c r="K1534" s="31"/>
      <c r="L1534" s="28"/>
    </row>
    <row r="1535" spans="3:12" ht="11.25" customHeight="1" x14ac:dyDescent="0.3">
      <c r="C1535" s="29"/>
      <c r="D1535" s="117" t="s">
        <v>1367</v>
      </c>
      <c r="E1535" s="444">
        <v>-1</v>
      </c>
      <c r="F1535" s="443">
        <v>0.25</v>
      </c>
      <c r="G1535" s="443">
        <v>3.15</v>
      </c>
      <c r="H1535" s="98"/>
      <c r="I1535" s="458">
        <f t="shared" si="115"/>
        <v>-0.78749999999999998</v>
      </c>
      <c r="J1535" s="100"/>
      <c r="K1535" s="31"/>
      <c r="L1535" s="28"/>
    </row>
    <row r="1536" spans="3:12" x14ac:dyDescent="0.3">
      <c r="C1536" s="617" t="s">
        <v>1237</v>
      </c>
      <c r="D1536" s="117" t="s">
        <v>1238</v>
      </c>
      <c r="E1536" s="444"/>
      <c r="F1536" s="443"/>
      <c r="G1536" s="444"/>
      <c r="H1536" s="98"/>
      <c r="I1536" s="458"/>
      <c r="J1536" s="100"/>
      <c r="K1536" s="31"/>
      <c r="L1536" s="28"/>
    </row>
    <row r="1537" spans="3:12" x14ac:dyDescent="0.3">
      <c r="C1537" s="10"/>
      <c r="D1537" s="117" t="s">
        <v>1207</v>
      </c>
      <c r="E1537" s="618">
        <v>1</v>
      </c>
      <c r="F1537" s="619">
        <v>1.05</v>
      </c>
      <c r="G1537" s="618">
        <v>3.67</v>
      </c>
      <c r="H1537" s="620"/>
      <c r="I1537" s="458">
        <f t="shared" ref="I1537:I1542" si="116">PRODUCT(E1537:G1537)</f>
        <v>3.8534999999999999</v>
      </c>
      <c r="J1537" s="100"/>
      <c r="K1537" s="31"/>
      <c r="L1537" s="28"/>
    </row>
    <row r="1538" spans="3:12" x14ac:dyDescent="0.3">
      <c r="C1538" s="10"/>
      <c r="D1538" s="117" t="s">
        <v>1222</v>
      </c>
      <c r="E1538" s="618">
        <v>1</v>
      </c>
      <c r="F1538" s="619">
        <v>1.05</v>
      </c>
      <c r="G1538" s="618">
        <v>3.67</v>
      </c>
      <c r="H1538" s="620"/>
      <c r="I1538" s="458">
        <f t="shared" si="116"/>
        <v>3.8534999999999999</v>
      </c>
      <c r="J1538" s="100"/>
      <c r="K1538" s="31"/>
      <c r="L1538" s="28"/>
    </row>
    <row r="1539" spans="3:12" x14ac:dyDescent="0.3">
      <c r="C1539" s="10"/>
      <c r="D1539" s="117" t="s">
        <v>885</v>
      </c>
      <c r="E1539" s="618">
        <v>1</v>
      </c>
      <c r="F1539" s="619">
        <v>4.3499999999999996</v>
      </c>
      <c r="G1539" s="618">
        <v>3.67</v>
      </c>
      <c r="H1539" s="620"/>
      <c r="I1539" s="458">
        <f t="shared" si="116"/>
        <v>15.964499999999999</v>
      </c>
      <c r="J1539" s="100"/>
      <c r="K1539" s="31"/>
      <c r="L1539" s="28"/>
    </row>
    <row r="1540" spans="3:12" x14ac:dyDescent="0.3">
      <c r="C1540" s="10"/>
      <c r="D1540" s="117" t="s">
        <v>759</v>
      </c>
      <c r="E1540" s="618">
        <v>-1</v>
      </c>
      <c r="F1540" s="619">
        <v>0.9</v>
      </c>
      <c r="G1540" s="618">
        <v>2.1</v>
      </c>
      <c r="H1540" s="620"/>
      <c r="I1540" s="458">
        <f t="shared" si="116"/>
        <v>-1.8900000000000001</v>
      </c>
      <c r="J1540" s="100"/>
      <c r="K1540" s="31"/>
      <c r="L1540" s="28"/>
    </row>
    <row r="1541" spans="3:12" x14ac:dyDescent="0.3">
      <c r="C1541" s="10"/>
      <c r="D1541" s="117" t="s">
        <v>346</v>
      </c>
      <c r="E1541" s="618">
        <v>-1</v>
      </c>
      <c r="F1541" s="619">
        <v>0.6</v>
      </c>
      <c r="G1541" s="618">
        <v>1.4</v>
      </c>
      <c r="H1541" s="620"/>
      <c r="I1541" s="458">
        <f t="shared" si="116"/>
        <v>-0.84</v>
      </c>
      <c r="J1541" s="100"/>
      <c r="K1541" s="31"/>
      <c r="L1541" s="28"/>
    </row>
    <row r="1542" spans="3:12" ht="11.25" customHeight="1" x14ac:dyDescent="0.3">
      <c r="C1542" s="29"/>
      <c r="D1542" s="117" t="s">
        <v>1367</v>
      </c>
      <c r="E1542" s="444">
        <v>-6</v>
      </c>
      <c r="F1542" s="443">
        <v>0.25</v>
      </c>
      <c r="G1542" s="443">
        <v>3.67</v>
      </c>
      <c r="H1542" s="98"/>
      <c r="I1542" s="458">
        <f t="shared" si="116"/>
        <v>-5.5049999999999999</v>
      </c>
      <c r="J1542" s="100"/>
      <c r="K1542" s="31"/>
      <c r="L1542" s="28"/>
    </row>
    <row r="1543" spans="3:12" x14ac:dyDescent="0.3">
      <c r="C1543" s="617" t="s">
        <v>1254</v>
      </c>
      <c r="D1543" s="117" t="s">
        <v>126</v>
      </c>
      <c r="E1543" s="444"/>
      <c r="F1543" s="443"/>
      <c r="G1543" s="444"/>
      <c r="H1543" s="98"/>
      <c r="I1543" s="458"/>
      <c r="J1543" s="100"/>
      <c r="K1543" s="31"/>
      <c r="L1543" s="28"/>
    </row>
    <row r="1544" spans="3:12" x14ac:dyDescent="0.3">
      <c r="C1544" s="10"/>
      <c r="D1544" s="117" t="s">
        <v>1207</v>
      </c>
      <c r="E1544" s="618">
        <v>1</v>
      </c>
      <c r="F1544" s="619">
        <v>3.85</v>
      </c>
      <c r="G1544" s="618">
        <v>3.15</v>
      </c>
      <c r="H1544" s="620"/>
      <c r="I1544" s="458">
        <f t="shared" ref="I1544:I1550" si="117">PRODUCT(E1544:G1544)</f>
        <v>12.1275</v>
      </c>
      <c r="J1544" s="100"/>
      <c r="K1544" s="31"/>
      <c r="L1544" s="28"/>
    </row>
    <row r="1545" spans="3:12" x14ac:dyDescent="0.3">
      <c r="C1545" s="10"/>
      <c r="D1545" s="117" t="s">
        <v>1222</v>
      </c>
      <c r="E1545" s="618">
        <v>1</v>
      </c>
      <c r="F1545" s="619">
        <v>3.85</v>
      </c>
      <c r="G1545" s="618">
        <v>3.67</v>
      </c>
      <c r="H1545" s="620"/>
      <c r="I1545" s="458">
        <f t="shared" si="117"/>
        <v>14.1295</v>
      </c>
      <c r="J1545" s="100"/>
      <c r="K1545" s="31"/>
      <c r="L1545" s="28"/>
    </row>
    <row r="1546" spans="3:12" x14ac:dyDescent="0.3">
      <c r="C1546" s="10"/>
      <c r="D1546" s="117" t="s">
        <v>1219</v>
      </c>
      <c r="E1546" s="618">
        <v>1</v>
      </c>
      <c r="F1546" s="619">
        <v>4.8499999999999996</v>
      </c>
      <c r="G1546" s="618">
        <v>3.15</v>
      </c>
      <c r="H1546" s="620"/>
      <c r="I1546" s="458">
        <f t="shared" si="117"/>
        <v>15.277499999999998</v>
      </c>
      <c r="J1546" s="100"/>
      <c r="K1546" s="31"/>
      <c r="L1546" s="28"/>
    </row>
    <row r="1547" spans="3:12" x14ac:dyDescent="0.3">
      <c r="C1547" s="10"/>
      <c r="D1547" s="117" t="s">
        <v>759</v>
      </c>
      <c r="E1547" s="618">
        <v>-1</v>
      </c>
      <c r="F1547" s="619">
        <v>1</v>
      </c>
      <c r="G1547" s="618">
        <v>2.1</v>
      </c>
      <c r="H1547" s="620"/>
      <c r="I1547" s="458">
        <f t="shared" si="117"/>
        <v>-2.1</v>
      </c>
      <c r="J1547" s="100"/>
      <c r="K1547" s="31"/>
      <c r="L1547" s="28"/>
    </row>
    <row r="1548" spans="3:12" x14ac:dyDescent="0.3">
      <c r="C1548" s="10"/>
      <c r="D1548" s="117" t="s">
        <v>346</v>
      </c>
      <c r="E1548" s="618">
        <v>-1</v>
      </c>
      <c r="F1548" s="619">
        <v>1.8</v>
      </c>
      <c r="G1548" s="618">
        <v>1.4</v>
      </c>
      <c r="H1548" s="620"/>
      <c r="I1548" s="458">
        <f t="shared" si="117"/>
        <v>-2.52</v>
      </c>
      <c r="J1548" s="100"/>
      <c r="K1548" s="31"/>
      <c r="L1548" s="28"/>
    </row>
    <row r="1549" spans="3:12" ht="11.25" customHeight="1" x14ac:dyDescent="0.3">
      <c r="C1549" s="29"/>
      <c r="D1549" s="117" t="s">
        <v>1367</v>
      </c>
      <c r="E1549" s="444">
        <v>-3</v>
      </c>
      <c r="F1549" s="443">
        <v>0.25</v>
      </c>
      <c r="G1549" s="443">
        <v>3.67</v>
      </c>
      <c r="H1549" s="98"/>
      <c r="I1549" s="458">
        <f t="shared" si="117"/>
        <v>-2.7524999999999999</v>
      </c>
      <c r="J1549" s="100"/>
      <c r="K1549" s="31"/>
      <c r="L1549" s="28"/>
    </row>
    <row r="1550" spans="3:12" ht="11.25" customHeight="1" x14ac:dyDescent="0.3">
      <c r="C1550" s="29"/>
      <c r="D1550" s="117" t="s">
        <v>1367</v>
      </c>
      <c r="E1550" s="444">
        <v>-1</v>
      </c>
      <c r="F1550" s="443">
        <v>0.25</v>
      </c>
      <c r="G1550" s="443">
        <v>3.15</v>
      </c>
      <c r="H1550" s="98"/>
      <c r="I1550" s="458">
        <f t="shared" si="117"/>
        <v>-0.78749999999999998</v>
      </c>
      <c r="J1550" s="100"/>
      <c r="K1550" s="31"/>
      <c r="L1550" s="28"/>
    </row>
    <row r="1551" spans="3:12" x14ac:dyDescent="0.3">
      <c r="C1551" s="617" t="s">
        <v>1255</v>
      </c>
      <c r="D1551" s="117" t="s">
        <v>325</v>
      </c>
      <c r="E1551" s="444"/>
      <c r="F1551" s="443"/>
      <c r="G1551" s="444"/>
      <c r="H1551" s="98"/>
      <c r="I1551" s="458"/>
      <c r="J1551" s="100"/>
      <c r="K1551" s="31"/>
      <c r="L1551" s="28"/>
    </row>
    <row r="1552" spans="3:12" x14ac:dyDescent="0.3">
      <c r="C1552" s="10"/>
      <c r="D1552" s="117" t="s">
        <v>1207</v>
      </c>
      <c r="E1552" s="618">
        <v>1</v>
      </c>
      <c r="F1552" s="619">
        <v>3.55</v>
      </c>
      <c r="G1552" s="618">
        <v>3.67</v>
      </c>
      <c r="H1552" s="620"/>
      <c r="I1552" s="458">
        <f t="shared" ref="I1552:I1557" si="118">PRODUCT(E1552:G1552)</f>
        <v>13.028499999999999</v>
      </c>
      <c r="J1552" s="100"/>
      <c r="K1552" s="31"/>
      <c r="L1552" s="28"/>
    </row>
    <row r="1553" spans="3:12" x14ac:dyDescent="0.3">
      <c r="C1553" s="10"/>
      <c r="D1553" s="117" t="s">
        <v>1222</v>
      </c>
      <c r="E1553" s="618">
        <v>1</v>
      </c>
      <c r="F1553" s="619">
        <v>3</v>
      </c>
      <c r="G1553" s="618">
        <v>3.67</v>
      </c>
      <c r="H1553" s="620"/>
      <c r="I1553" s="458">
        <f t="shared" si="118"/>
        <v>11.01</v>
      </c>
      <c r="J1553" s="100"/>
      <c r="K1553" s="31"/>
      <c r="L1553" s="28"/>
    </row>
    <row r="1554" spans="3:12" x14ac:dyDescent="0.3">
      <c r="C1554" s="10"/>
      <c r="D1554" s="117" t="s">
        <v>759</v>
      </c>
      <c r="E1554" s="618">
        <v>-1</v>
      </c>
      <c r="F1554" s="619">
        <v>1</v>
      </c>
      <c r="G1554" s="618">
        <v>2.1</v>
      </c>
      <c r="H1554" s="620"/>
      <c r="I1554" s="458">
        <f t="shared" si="118"/>
        <v>-2.1</v>
      </c>
      <c r="J1554" s="100"/>
      <c r="K1554" s="31"/>
      <c r="L1554" s="28"/>
    </row>
    <row r="1555" spans="3:12" x14ac:dyDescent="0.3">
      <c r="C1555" s="10"/>
      <c r="D1555" s="117" t="s">
        <v>346</v>
      </c>
      <c r="E1555" s="618">
        <v>-1</v>
      </c>
      <c r="F1555" s="619">
        <v>1.8</v>
      </c>
      <c r="G1555" s="618">
        <v>1.4</v>
      </c>
      <c r="H1555" s="620"/>
      <c r="I1555" s="458">
        <f t="shared" si="118"/>
        <v>-2.52</v>
      </c>
      <c r="J1555" s="100"/>
      <c r="K1555" s="31"/>
      <c r="L1555" s="28"/>
    </row>
    <row r="1556" spans="3:12" ht="11.25" customHeight="1" x14ac:dyDescent="0.3">
      <c r="C1556" s="29"/>
      <c r="D1556" s="117" t="s">
        <v>1367</v>
      </c>
      <c r="E1556" s="444">
        <v>-2</v>
      </c>
      <c r="F1556" s="443">
        <v>0.25</v>
      </c>
      <c r="G1556" s="443">
        <v>3.67</v>
      </c>
      <c r="H1556" s="98"/>
      <c r="I1556" s="458">
        <f t="shared" si="118"/>
        <v>-1.835</v>
      </c>
      <c r="J1556" s="100"/>
      <c r="K1556" s="31"/>
      <c r="L1556" s="28"/>
    </row>
    <row r="1557" spans="3:12" ht="11.25" customHeight="1" x14ac:dyDescent="0.3">
      <c r="C1557" s="29"/>
      <c r="D1557" s="117" t="s">
        <v>1367</v>
      </c>
      <c r="E1557" s="444">
        <v>-2</v>
      </c>
      <c r="F1557" s="443">
        <v>0.25</v>
      </c>
      <c r="G1557" s="443">
        <v>3.15</v>
      </c>
      <c r="H1557" s="98"/>
      <c r="I1557" s="458">
        <f t="shared" si="118"/>
        <v>-1.575</v>
      </c>
      <c r="J1557" s="100"/>
      <c r="K1557" s="31"/>
      <c r="L1557" s="28"/>
    </row>
    <row r="1558" spans="3:12" x14ac:dyDescent="0.3">
      <c r="C1558" s="617" t="s">
        <v>1256</v>
      </c>
      <c r="D1558" s="117" t="s">
        <v>362</v>
      </c>
      <c r="E1558" s="444"/>
      <c r="F1558" s="443"/>
      <c r="G1558" s="444"/>
      <c r="H1558" s="98"/>
      <c r="I1558" s="458"/>
      <c r="J1558" s="100"/>
      <c r="K1558" s="31"/>
      <c r="L1558" s="28"/>
    </row>
    <row r="1559" spans="3:12" x14ac:dyDescent="0.3">
      <c r="C1559" s="10"/>
      <c r="D1559" s="117" t="s">
        <v>1145</v>
      </c>
      <c r="E1559" s="618">
        <v>1</v>
      </c>
      <c r="F1559" s="619">
        <v>6.85</v>
      </c>
      <c r="G1559" s="618">
        <v>3.15</v>
      </c>
      <c r="H1559" s="620"/>
      <c r="I1559" s="458">
        <f t="shared" ref="I1559:I1566" si="119">PRODUCT(E1559:G1559)</f>
        <v>21.577499999999997</v>
      </c>
      <c r="J1559" s="100"/>
      <c r="K1559" s="31"/>
      <c r="L1559" s="28"/>
    </row>
    <row r="1560" spans="3:12" x14ac:dyDescent="0.3">
      <c r="C1560" s="10"/>
      <c r="D1560" s="117" t="s">
        <v>1240</v>
      </c>
      <c r="E1560" s="618">
        <v>1</v>
      </c>
      <c r="F1560" s="619">
        <v>3.75</v>
      </c>
      <c r="G1560" s="618">
        <v>3.15</v>
      </c>
      <c r="H1560" s="620"/>
      <c r="I1560" s="458">
        <f t="shared" si="119"/>
        <v>11.8125</v>
      </c>
      <c r="J1560" s="100"/>
      <c r="K1560" s="31"/>
      <c r="L1560" s="28"/>
    </row>
    <row r="1561" spans="3:12" x14ac:dyDescent="0.3">
      <c r="C1561" s="10"/>
      <c r="D1561" s="117"/>
      <c r="E1561" s="618">
        <v>1</v>
      </c>
      <c r="F1561" s="619">
        <v>1.6</v>
      </c>
      <c r="G1561" s="618">
        <v>3.67</v>
      </c>
      <c r="H1561" s="620"/>
      <c r="I1561" s="458">
        <f t="shared" si="119"/>
        <v>5.8719999999999999</v>
      </c>
      <c r="J1561" s="100"/>
      <c r="K1561" s="31"/>
      <c r="L1561" s="28"/>
    </row>
    <row r="1562" spans="3:12" x14ac:dyDescent="0.3">
      <c r="C1562" s="10"/>
      <c r="D1562" s="117" t="s">
        <v>1258</v>
      </c>
      <c r="E1562" s="618">
        <v>1</v>
      </c>
      <c r="F1562" s="619">
        <v>6.85</v>
      </c>
      <c r="G1562" s="618">
        <v>3.15</v>
      </c>
      <c r="H1562" s="620"/>
      <c r="I1562" s="458">
        <f t="shared" si="119"/>
        <v>21.577499999999997</v>
      </c>
      <c r="J1562" s="100"/>
      <c r="K1562" s="31"/>
      <c r="L1562" s="28"/>
    </row>
    <row r="1563" spans="3:12" x14ac:dyDescent="0.3">
      <c r="C1563" s="10"/>
      <c r="D1563" s="117" t="s">
        <v>759</v>
      </c>
      <c r="E1563" s="618">
        <v>-1</v>
      </c>
      <c r="F1563" s="619">
        <v>1.2</v>
      </c>
      <c r="G1563" s="618">
        <v>2.1</v>
      </c>
      <c r="H1563" s="620"/>
      <c r="I1563" s="458">
        <f t="shared" si="119"/>
        <v>-2.52</v>
      </c>
      <c r="J1563" s="100"/>
      <c r="K1563" s="31"/>
      <c r="L1563" s="28"/>
    </row>
    <row r="1564" spans="3:12" x14ac:dyDescent="0.3">
      <c r="C1564" s="10"/>
      <c r="D1564" s="117" t="s">
        <v>346</v>
      </c>
      <c r="E1564" s="618">
        <v>-2</v>
      </c>
      <c r="F1564" s="619">
        <v>2.4</v>
      </c>
      <c r="G1564" s="618">
        <v>1.4</v>
      </c>
      <c r="H1564" s="620"/>
      <c r="I1564" s="458">
        <f t="shared" si="119"/>
        <v>-6.72</v>
      </c>
      <c r="J1564" s="100"/>
      <c r="K1564" s="31"/>
      <c r="L1564" s="28"/>
    </row>
    <row r="1565" spans="3:12" ht="11.25" customHeight="1" x14ac:dyDescent="0.3">
      <c r="C1565" s="29"/>
      <c r="D1565" s="117" t="s">
        <v>1367</v>
      </c>
      <c r="E1565" s="444">
        <v>-8</v>
      </c>
      <c r="F1565" s="443">
        <v>0.25</v>
      </c>
      <c r="G1565" s="443">
        <v>3.15</v>
      </c>
      <c r="H1565" s="98"/>
      <c r="I1565" s="458">
        <f t="shared" si="119"/>
        <v>-6.3</v>
      </c>
      <c r="J1565" s="100"/>
      <c r="K1565" s="31"/>
      <c r="L1565" s="28"/>
    </row>
    <row r="1566" spans="3:12" ht="11.25" customHeight="1" x14ac:dyDescent="0.3">
      <c r="C1566" s="29"/>
      <c r="D1566" s="117" t="s">
        <v>1367</v>
      </c>
      <c r="E1566" s="444">
        <v>-2</v>
      </c>
      <c r="F1566" s="443">
        <v>0.25</v>
      </c>
      <c r="G1566" s="443">
        <v>4.17</v>
      </c>
      <c r="H1566" s="98"/>
      <c r="I1566" s="458">
        <f t="shared" si="119"/>
        <v>-2.085</v>
      </c>
      <c r="J1566" s="100"/>
      <c r="K1566" s="31"/>
      <c r="L1566" s="28"/>
    </row>
    <row r="1567" spans="3:12" x14ac:dyDescent="0.3">
      <c r="C1567" s="617" t="s">
        <v>1259</v>
      </c>
      <c r="D1567" s="117" t="s">
        <v>578</v>
      </c>
      <c r="E1567" s="444"/>
      <c r="F1567" s="443"/>
      <c r="G1567" s="444"/>
      <c r="H1567" s="98"/>
      <c r="I1567" s="458"/>
      <c r="J1567" s="100"/>
      <c r="K1567" s="31"/>
      <c r="L1567" s="28"/>
    </row>
    <row r="1568" spans="3:12" x14ac:dyDescent="0.3">
      <c r="C1568" s="10"/>
      <c r="D1568" s="117" t="s">
        <v>1145</v>
      </c>
      <c r="E1568" s="618">
        <v>1</v>
      </c>
      <c r="F1568" s="619">
        <v>2.75</v>
      </c>
      <c r="G1568" s="618">
        <v>3.15</v>
      </c>
      <c r="H1568" s="620"/>
      <c r="I1568" s="458">
        <f t="shared" ref="I1568:I1574" si="120">PRODUCT(E1568:G1568)</f>
        <v>8.6624999999999996</v>
      </c>
      <c r="J1568" s="100"/>
      <c r="K1568" s="31"/>
      <c r="L1568" s="28"/>
    </row>
    <row r="1569" spans="3:12" x14ac:dyDescent="0.3">
      <c r="C1569" s="10"/>
      <c r="D1569" s="117" t="s">
        <v>1258</v>
      </c>
      <c r="E1569" s="618">
        <v>1</v>
      </c>
      <c r="F1569" s="619">
        <v>4.25</v>
      </c>
      <c r="G1569" s="618">
        <v>3.15</v>
      </c>
      <c r="H1569" s="620"/>
      <c r="I1569" s="458">
        <f t="shared" si="120"/>
        <v>13.387499999999999</v>
      </c>
      <c r="J1569" s="100"/>
      <c r="K1569" s="31"/>
      <c r="L1569" s="28"/>
    </row>
    <row r="1570" spans="3:12" x14ac:dyDescent="0.3">
      <c r="C1570" s="10"/>
      <c r="D1570" s="117"/>
      <c r="E1570" s="618">
        <v>1</v>
      </c>
      <c r="F1570" s="619">
        <v>2.85</v>
      </c>
      <c r="G1570" s="618">
        <v>4.17</v>
      </c>
      <c r="H1570" s="620"/>
      <c r="I1570" s="458">
        <f t="shared" si="120"/>
        <v>11.884500000000001</v>
      </c>
      <c r="J1570" s="100"/>
      <c r="K1570" s="31"/>
      <c r="L1570" s="28"/>
    </row>
    <row r="1571" spans="3:12" x14ac:dyDescent="0.3">
      <c r="C1571" s="10"/>
      <c r="D1571" s="117" t="s">
        <v>759</v>
      </c>
      <c r="E1571" s="618">
        <v>-1</v>
      </c>
      <c r="F1571" s="619">
        <v>1</v>
      </c>
      <c r="G1571" s="618">
        <v>2.1</v>
      </c>
      <c r="H1571" s="620"/>
      <c r="I1571" s="458">
        <f t="shared" si="120"/>
        <v>-2.1</v>
      </c>
      <c r="J1571" s="100"/>
      <c r="K1571" s="31"/>
      <c r="L1571" s="28"/>
    </row>
    <row r="1572" spans="3:12" x14ac:dyDescent="0.3">
      <c r="C1572" s="10"/>
      <c r="D1572" s="117" t="s">
        <v>346</v>
      </c>
      <c r="E1572" s="618">
        <v>-1</v>
      </c>
      <c r="F1572" s="619">
        <v>1.2</v>
      </c>
      <c r="G1572" s="618">
        <v>1.4</v>
      </c>
      <c r="H1572" s="620"/>
      <c r="I1572" s="458">
        <f t="shared" si="120"/>
        <v>-1.68</v>
      </c>
      <c r="J1572" s="100"/>
      <c r="K1572" s="31"/>
      <c r="L1572" s="28"/>
    </row>
    <row r="1573" spans="3:12" ht="11.25" customHeight="1" x14ac:dyDescent="0.3">
      <c r="C1573" s="29"/>
      <c r="D1573" s="117" t="s">
        <v>1367</v>
      </c>
      <c r="E1573" s="444">
        <v>-4</v>
      </c>
      <c r="F1573" s="443">
        <v>0.25</v>
      </c>
      <c r="G1573" s="443">
        <v>3.15</v>
      </c>
      <c r="H1573" s="98"/>
      <c r="I1573" s="458">
        <f t="shared" si="120"/>
        <v>-3.15</v>
      </c>
      <c r="J1573" s="100"/>
      <c r="K1573" s="31"/>
      <c r="L1573" s="28"/>
    </row>
    <row r="1574" spans="3:12" ht="11.25" customHeight="1" x14ac:dyDescent="0.3">
      <c r="C1574" s="29"/>
      <c r="D1574" s="117" t="s">
        <v>1367</v>
      </c>
      <c r="E1574" s="444">
        <v>-2</v>
      </c>
      <c r="F1574" s="443">
        <v>0.25</v>
      </c>
      <c r="G1574" s="443">
        <v>4.17</v>
      </c>
      <c r="H1574" s="98"/>
      <c r="I1574" s="458">
        <f t="shared" si="120"/>
        <v>-2.085</v>
      </c>
      <c r="J1574" s="100"/>
      <c r="K1574" s="31"/>
      <c r="L1574" s="28"/>
    </row>
    <row r="1575" spans="3:12" x14ac:dyDescent="0.3">
      <c r="C1575" s="617" t="s">
        <v>1260</v>
      </c>
      <c r="D1575" s="117" t="s">
        <v>122</v>
      </c>
      <c r="E1575" s="618"/>
      <c r="F1575" s="619"/>
      <c r="G1575" s="618"/>
      <c r="H1575" s="620"/>
      <c r="I1575" s="458"/>
      <c r="J1575" s="100"/>
      <c r="K1575" s="31"/>
      <c r="L1575" s="28"/>
    </row>
    <row r="1576" spans="3:12" x14ac:dyDescent="0.3">
      <c r="C1576" s="161"/>
      <c r="D1576" s="117" t="s">
        <v>1204</v>
      </c>
      <c r="E1576" s="618">
        <v>1</v>
      </c>
      <c r="F1576" s="619">
        <v>4.25</v>
      </c>
      <c r="G1576" s="618">
        <v>4.17</v>
      </c>
      <c r="H1576" s="620"/>
      <c r="I1576" s="458">
        <f>PRODUCT(E1576:G1576)</f>
        <v>17.7225</v>
      </c>
      <c r="J1576" s="100"/>
      <c r="K1576" s="31"/>
      <c r="L1576" s="28"/>
    </row>
    <row r="1577" spans="3:12" x14ac:dyDescent="0.3">
      <c r="C1577" s="161"/>
      <c r="D1577" s="117" t="s">
        <v>759</v>
      </c>
      <c r="E1577" s="618">
        <v>-1</v>
      </c>
      <c r="F1577" s="619">
        <v>0.9</v>
      </c>
      <c r="G1577" s="618">
        <v>2.1</v>
      </c>
      <c r="H1577" s="620"/>
      <c r="I1577" s="458">
        <f>PRODUCT(E1577:G1577)</f>
        <v>-1.8900000000000001</v>
      </c>
      <c r="J1577" s="100"/>
      <c r="K1577" s="31"/>
      <c r="L1577" s="28"/>
    </row>
    <row r="1578" spans="3:12" x14ac:dyDescent="0.3">
      <c r="C1578" s="161"/>
      <c r="D1578" s="117" t="s">
        <v>346</v>
      </c>
      <c r="E1578" s="618">
        <v>-1</v>
      </c>
      <c r="F1578" s="619">
        <v>0.9</v>
      </c>
      <c r="G1578" s="618">
        <v>0.5</v>
      </c>
      <c r="H1578" s="620"/>
      <c r="I1578" s="458">
        <f>PRODUCT(E1578:G1578)</f>
        <v>-0.45</v>
      </c>
      <c r="J1578" s="100"/>
      <c r="K1578" s="31"/>
      <c r="L1578" s="28"/>
    </row>
    <row r="1579" spans="3:12" ht="11.25" customHeight="1" x14ac:dyDescent="0.3">
      <c r="C1579" s="29"/>
      <c r="D1579" s="117" t="s">
        <v>1367</v>
      </c>
      <c r="E1579" s="444">
        <v>-1</v>
      </c>
      <c r="F1579" s="443">
        <v>0.25</v>
      </c>
      <c r="G1579" s="443">
        <v>4.17</v>
      </c>
      <c r="H1579" s="98"/>
      <c r="I1579" s="458">
        <f>PRODUCT(E1579:G1579)</f>
        <v>-1.0425</v>
      </c>
      <c r="J1579" s="100"/>
      <c r="K1579" s="31"/>
      <c r="L1579" s="28"/>
    </row>
    <row r="1580" spans="3:12" ht="11.25" customHeight="1" x14ac:dyDescent="0.3">
      <c r="C1580" s="29"/>
      <c r="D1580" s="117" t="s">
        <v>1367</v>
      </c>
      <c r="E1580" s="444">
        <v>-1</v>
      </c>
      <c r="F1580" s="443">
        <v>0.45</v>
      </c>
      <c r="G1580" s="443">
        <v>4.17</v>
      </c>
      <c r="H1580" s="98"/>
      <c r="I1580" s="458">
        <f>PRODUCT(E1580:G1580)</f>
        <v>-1.8765000000000001</v>
      </c>
      <c r="J1580" s="100"/>
      <c r="K1580" s="31"/>
      <c r="L1580" s="28"/>
    </row>
    <row r="1581" spans="3:12" x14ac:dyDescent="0.3">
      <c r="C1581" s="617" t="s">
        <v>1261</v>
      </c>
      <c r="D1581" s="117" t="s">
        <v>578</v>
      </c>
      <c r="E1581" s="618"/>
      <c r="F1581" s="619"/>
      <c r="G1581" s="618"/>
      <c r="H1581" s="620"/>
      <c r="I1581" s="458"/>
      <c r="J1581" s="100"/>
      <c r="K1581" s="31"/>
      <c r="L1581" s="28"/>
    </row>
    <row r="1582" spans="3:12" x14ac:dyDescent="0.3">
      <c r="C1582" s="161"/>
      <c r="D1582" s="117" t="s">
        <v>1145</v>
      </c>
      <c r="E1582" s="618">
        <v>1</v>
      </c>
      <c r="F1582" s="619">
        <v>3.25</v>
      </c>
      <c r="G1582" s="618">
        <v>3.15</v>
      </c>
      <c r="H1582" s="620"/>
      <c r="I1582" s="458">
        <f t="shared" ref="I1582:I1588" si="121">PRODUCT(E1582:G1582)</f>
        <v>10.237499999999999</v>
      </c>
      <c r="J1582" s="100"/>
      <c r="K1582" s="31"/>
      <c r="L1582" s="28"/>
    </row>
    <row r="1583" spans="3:12" x14ac:dyDescent="0.3">
      <c r="C1583" s="161"/>
      <c r="D1583" s="117" t="s">
        <v>1258</v>
      </c>
      <c r="E1583" s="618">
        <v>1</v>
      </c>
      <c r="F1583" s="619">
        <v>4.25</v>
      </c>
      <c r="G1583" s="618">
        <v>3.15</v>
      </c>
      <c r="H1583" s="620"/>
      <c r="I1583" s="458">
        <f t="shared" si="121"/>
        <v>13.387499999999999</v>
      </c>
      <c r="J1583" s="100"/>
      <c r="K1583" s="31"/>
      <c r="L1583" s="28"/>
    </row>
    <row r="1584" spans="3:12" x14ac:dyDescent="0.3">
      <c r="C1584" s="161"/>
      <c r="D1584" s="117"/>
      <c r="E1584" s="618">
        <v>1</v>
      </c>
      <c r="F1584" s="619">
        <v>2.85</v>
      </c>
      <c r="G1584" s="618">
        <v>4.17</v>
      </c>
      <c r="H1584" s="620"/>
      <c r="I1584" s="458">
        <f t="shared" si="121"/>
        <v>11.884500000000001</v>
      </c>
      <c r="J1584" s="100"/>
      <c r="K1584" s="31"/>
      <c r="L1584" s="28"/>
    </row>
    <row r="1585" spans="3:12" x14ac:dyDescent="0.3">
      <c r="C1585" s="161"/>
      <c r="D1585" s="117" t="s">
        <v>759</v>
      </c>
      <c r="E1585" s="618">
        <v>-1</v>
      </c>
      <c r="F1585" s="619">
        <v>1</v>
      </c>
      <c r="G1585" s="618">
        <v>2.1</v>
      </c>
      <c r="H1585" s="620"/>
      <c r="I1585" s="458">
        <f t="shared" si="121"/>
        <v>-2.1</v>
      </c>
      <c r="J1585" s="100"/>
      <c r="K1585" s="31"/>
      <c r="L1585" s="28"/>
    </row>
    <row r="1586" spans="3:12" x14ac:dyDescent="0.3">
      <c r="C1586" s="161"/>
      <c r="D1586" s="117" t="s">
        <v>346</v>
      </c>
      <c r="E1586" s="618">
        <v>-1</v>
      </c>
      <c r="F1586" s="619">
        <v>1.2</v>
      </c>
      <c r="G1586" s="618">
        <v>1.4</v>
      </c>
      <c r="H1586" s="620"/>
      <c r="I1586" s="458">
        <f t="shared" si="121"/>
        <v>-1.68</v>
      </c>
      <c r="J1586" s="100"/>
      <c r="K1586" s="31"/>
      <c r="L1586" s="28"/>
    </row>
    <row r="1587" spans="3:12" ht="11.25" customHeight="1" x14ac:dyDescent="0.3">
      <c r="C1587" s="29"/>
      <c r="D1587" s="117" t="s">
        <v>1367</v>
      </c>
      <c r="E1587" s="444">
        <v>-3</v>
      </c>
      <c r="F1587" s="443">
        <v>0.25</v>
      </c>
      <c r="G1587" s="443">
        <v>3.15</v>
      </c>
      <c r="H1587" s="98"/>
      <c r="I1587" s="458">
        <f t="shared" si="121"/>
        <v>-2.3624999999999998</v>
      </c>
      <c r="J1587" s="100"/>
      <c r="K1587" s="31"/>
      <c r="L1587" s="28"/>
    </row>
    <row r="1588" spans="3:12" ht="11.25" customHeight="1" x14ac:dyDescent="0.3">
      <c r="C1588" s="29"/>
      <c r="D1588" s="117" t="s">
        <v>1367</v>
      </c>
      <c r="E1588" s="444">
        <v>-2</v>
      </c>
      <c r="F1588" s="443">
        <v>0.25</v>
      </c>
      <c r="G1588" s="443">
        <v>4.17</v>
      </c>
      <c r="H1588" s="98"/>
      <c r="I1588" s="458">
        <f t="shared" si="121"/>
        <v>-2.085</v>
      </c>
      <c r="J1588" s="100"/>
      <c r="K1588" s="31"/>
      <c r="L1588" s="28"/>
    </row>
    <row r="1589" spans="3:12" x14ac:dyDescent="0.3">
      <c r="C1589" s="617" t="s">
        <v>1262</v>
      </c>
      <c r="D1589" s="117" t="s">
        <v>122</v>
      </c>
      <c r="E1589" s="618"/>
      <c r="F1589" s="619"/>
      <c r="G1589" s="618"/>
      <c r="H1589" s="620"/>
      <c r="I1589" s="458"/>
      <c r="J1589" s="100"/>
      <c r="K1589" s="31"/>
      <c r="L1589" s="28"/>
    </row>
    <row r="1590" spans="3:12" x14ac:dyDescent="0.3">
      <c r="C1590" s="161"/>
      <c r="D1590" s="117" t="s">
        <v>1204</v>
      </c>
      <c r="E1590" s="618">
        <v>1</v>
      </c>
      <c r="F1590" s="619">
        <v>4.25</v>
      </c>
      <c r="G1590" s="618">
        <v>4.17</v>
      </c>
      <c r="H1590" s="620"/>
      <c r="I1590" s="458">
        <f>PRODUCT(E1590:G1590)</f>
        <v>17.7225</v>
      </c>
      <c r="J1590" s="100"/>
      <c r="K1590" s="31"/>
      <c r="L1590" s="28"/>
    </row>
    <row r="1591" spans="3:12" x14ac:dyDescent="0.3">
      <c r="C1591" s="161"/>
      <c r="D1591" s="117" t="s">
        <v>759</v>
      </c>
      <c r="E1591" s="618">
        <v>-1</v>
      </c>
      <c r="F1591" s="619">
        <v>0.9</v>
      </c>
      <c r="G1591" s="618">
        <v>2.1</v>
      </c>
      <c r="H1591" s="620"/>
      <c r="I1591" s="458">
        <f>PRODUCT(E1591:G1591)</f>
        <v>-1.8900000000000001</v>
      </c>
      <c r="J1591" s="100"/>
      <c r="K1591" s="31"/>
      <c r="L1591" s="28"/>
    </row>
    <row r="1592" spans="3:12" x14ac:dyDescent="0.3">
      <c r="C1592" s="161"/>
      <c r="D1592" s="117" t="s">
        <v>346</v>
      </c>
      <c r="E1592" s="618">
        <v>-1</v>
      </c>
      <c r="F1592" s="619">
        <v>0.9</v>
      </c>
      <c r="G1592" s="618">
        <v>0.5</v>
      </c>
      <c r="H1592" s="620"/>
      <c r="I1592" s="458">
        <f>PRODUCT(E1592:G1592)</f>
        <v>-0.45</v>
      </c>
      <c r="J1592" s="100"/>
      <c r="K1592" s="31"/>
      <c r="L1592" s="28"/>
    </row>
    <row r="1593" spans="3:12" ht="11.25" customHeight="1" x14ac:dyDescent="0.3">
      <c r="C1593" s="29"/>
      <c r="D1593" s="117" t="s">
        <v>1367</v>
      </c>
      <c r="E1593" s="444">
        <v>-1</v>
      </c>
      <c r="F1593" s="443">
        <v>0.25</v>
      </c>
      <c r="G1593" s="443">
        <v>4.17</v>
      </c>
      <c r="H1593" s="98"/>
      <c r="I1593" s="458">
        <f>PRODUCT(E1593:G1593)</f>
        <v>-1.0425</v>
      </c>
      <c r="J1593" s="100"/>
      <c r="K1593" s="31"/>
      <c r="L1593" s="28"/>
    </row>
    <row r="1594" spans="3:12" ht="11.25" customHeight="1" x14ac:dyDescent="0.3">
      <c r="C1594" s="29"/>
      <c r="D1594" s="117" t="s">
        <v>1367</v>
      </c>
      <c r="E1594" s="444">
        <v>-1</v>
      </c>
      <c r="F1594" s="443">
        <v>0.45</v>
      </c>
      <c r="G1594" s="443">
        <v>4.17</v>
      </c>
      <c r="H1594" s="98"/>
      <c r="I1594" s="458">
        <f>PRODUCT(E1594:G1594)</f>
        <v>-1.8765000000000001</v>
      </c>
      <c r="J1594" s="100"/>
      <c r="K1594" s="31"/>
      <c r="L1594" s="28"/>
    </row>
    <row r="1595" spans="3:12" x14ac:dyDescent="0.3">
      <c r="C1595" s="617" t="s">
        <v>1263</v>
      </c>
      <c r="D1595" s="117" t="s">
        <v>829</v>
      </c>
      <c r="E1595" s="618"/>
      <c r="F1595" s="619"/>
      <c r="G1595" s="618"/>
      <c r="H1595" s="620"/>
      <c r="I1595" s="458"/>
      <c r="J1595" s="100"/>
      <c r="K1595" s="31"/>
      <c r="L1595" s="28"/>
    </row>
    <row r="1596" spans="3:12" x14ac:dyDescent="0.3">
      <c r="C1596" s="161"/>
      <c r="D1596" s="117" t="s">
        <v>1145</v>
      </c>
      <c r="E1596" s="618">
        <v>1</v>
      </c>
      <c r="F1596" s="619">
        <v>0.85</v>
      </c>
      <c r="G1596" s="618">
        <v>3.15</v>
      </c>
      <c r="H1596" s="620"/>
      <c r="I1596" s="458">
        <f>PRODUCT(E1596:G1596)</f>
        <v>2.6774999999999998</v>
      </c>
      <c r="J1596" s="100"/>
      <c r="K1596" s="31"/>
      <c r="L1596" s="28"/>
    </row>
    <row r="1597" spans="3:12" x14ac:dyDescent="0.3">
      <c r="C1597" s="161"/>
      <c r="D1597" s="117"/>
      <c r="E1597" s="618">
        <v>1</v>
      </c>
      <c r="F1597" s="619">
        <v>0.85</v>
      </c>
      <c r="G1597" s="618">
        <v>3.15</v>
      </c>
      <c r="H1597" s="620"/>
      <c r="I1597" s="458"/>
      <c r="J1597" s="100"/>
      <c r="K1597" s="31"/>
      <c r="L1597" s="28"/>
    </row>
    <row r="1598" spans="3:12" x14ac:dyDescent="0.3">
      <c r="C1598" s="161"/>
      <c r="D1598" s="117"/>
      <c r="E1598" s="618">
        <v>1</v>
      </c>
      <c r="F1598" s="619">
        <v>1.85</v>
      </c>
      <c r="G1598" s="618">
        <v>3.15</v>
      </c>
      <c r="H1598" s="620"/>
      <c r="I1598" s="458"/>
      <c r="J1598" s="100"/>
      <c r="K1598" s="31"/>
      <c r="L1598" s="28"/>
    </row>
    <row r="1599" spans="3:12" x14ac:dyDescent="0.3">
      <c r="C1599" s="161"/>
      <c r="D1599" s="117" t="s">
        <v>1264</v>
      </c>
      <c r="E1599" s="618">
        <v>1</v>
      </c>
      <c r="F1599" s="619">
        <v>3.05</v>
      </c>
      <c r="G1599" s="618">
        <v>4.17</v>
      </c>
      <c r="H1599" s="620"/>
      <c r="I1599" s="458">
        <f t="shared" ref="I1599:I1605" si="122">PRODUCT(E1599:G1599)</f>
        <v>12.718499999999999</v>
      </c>
      <c r="J1599" s="100"/>
      <c r="K1599" s="31"/>
      <c r="L1599" s="28"/>
    </row>
    <row r="1600" spans="3:12" x14ac:dyDescent="0.3">
      <c r="C1600" s="161"/>
      <c r="D1600" s="117"/>
      <c r="E1600" s="618">
        <v>1</v>
      </c>
      <c r="F1600" s="619">
        <v>4.45</v>
      </c>
      <c r="G1600" s="618">
        <v>3.15</v>
      </c>
      <c r="H1600" s="620"/>
      <c r="I1600" s="458">
        <f t="shared" si="122"/>
        <v>14.0175</v>
      </c>
      <c r="J1600" s="100"/>
      <c r="K1600" s="31"/>
      <c r="L1600" s="28"/>
    </row>
    <row r="1601" spans="3:12" x14ac:dyDescent="0.3">
      <c r="C1601" s="161"/>
      <c r="D1601" s="117" t="s">
        <v>759</v>
      </c>
      <c r="E1601" s="618">
        <v>-1</v>
      </c>
      <c r="F1601" s="619">
        <v>1</v>
      </c>
      <c r="G1601" s="618">
        <v>2.1</v>
      </c>
      <c r="H1601" s="620"/>
      <c r="I1601" s="458">
        <f t="shared" si="122"/>
        <v>-2.1</v>
      </c>
      <c r="J1601" s="100"/>
      <c r="K1601" s="31"/>
      <c r="L1601" s="28"/>
    </row>
    <row r="1602" spans="3:12" ht="12" customHeight="1" x14ac:dyDescent="0.3">
      <c r="C1602" s="161"/>
      <c r="D1602" s="117" t="s">
        <v>346</v>
      </c>
      <c r="E1602" s="618">
        <v>-1</v>
      </c>
      <c r="F1602" s="619">
        <v>1.2</v>
      </c>
      <c r="G1602" s="618">
        <v>1.4</v>
      </c>
      <c r="H1602" s="620"/>
      <c r="I1602" s="458">
        <f t="shared" si="122"/>
        <v>-1.68</v>
      </c>
      <c r="J1602" s="100"/>
      <c r="K1602" s="31"/>
      <c r="L1602" s="28"/>
    </row>
    <row r="1603" spans="3:12" ht="11.25" customHeight="1" x14ac:dyDescent="0.3">
      <c r="C1603" s="29"/>
      <c r="D1603" s="117" t="s">
        <v>1367</v>
      </c>
      <c r="E1603" s="444">
        <v>-3</v>
      </c>
      <c r="F1603" s="443">
        <v>0.25</v>
      </c>
      <c r="G1603" s="443">
        <v>3.15</v>
      </c>
      <c r="H1603" s="98"/>
      <c r="I1603" s="458">
        <f t="shared" si="122"/>
        <v>-2.3624999999999998</v>
      </c>
      <c r="J1603" s="100"/>
      <c r="K1603" s="31"/>
      <c r="L1603" s="28"/>
    </row>
    <row r="1604" spans="3:12" ht="11.25" customHeight="1" x14ac:dyDescent="0.3">
      <c r="C1604" s="29"/>
      <c r="D1604" s="117" t="s">
        <v>1367</v>
      </c>
      <c r="E1604" s="444">
        <v>-1</v>
      </c>
      <c r="F1604" s="443">
        <v>0.55000000000000004</v>
      </c>
      <c r="G1604" s="443">
        <v>3.15</v>
      </c>
      <c r="H1604" s="98"/>
      <c r="I1604" s="458">
        <f t="shared" si="122"/>
        <v>-1.7325000000000002</v>
      </c>
      <c r="J1604" s="100"/>
      <c r="K1604" s="31"/>
      <c r="L1604" s="28"/>
    </row>
    <row r="1605" spans="3:12" ht="11.25" customHeight="1" x14ac:dyDescent="0.3">
      <c r="C1605" s="29"/>
      <c r="D1605" s="117" t="s">
        <v>1367</v>
      </c>
      <c r="E1605" s="444">
        <v>-3</v>
      </c>
      <c r="F1605" s="443">
        <v>0.25</v>
      </c>
      <c r="G1605" s="443">
        <v>4.17</v>
      </c>
      <c r="H1605" s="98"/>
      <c r="I1605" s="458">
        <f t="shared" si="122"/>
        <v>-3.1274999999999999</v>
      </c>
      <c r="J1605" s="100"/>
      <c r="K1605" s="31"/>
      <c r="L1605" s="28"/>
    </row>
    <row r="1606" spans="3:12" ht="12" customHeight="1" x14ac:dyDescent="0.3">
      <c r="C1606" s="617" t="s">
        <v>1265</v>
      </c>
      <c r="D1606" s="117" t="s">
        <v>122</v>
      </c>
      <c r="E1606" s="618"/>
      <c r="F1606" s="619"/>
      <c r="G1606" s="618"/>
      <c r="H1606" s="620"/>
      <c r="I1606" s="458"/>
      <c r="J1606" s="100"/>
      <c r="K1606" s="31"/>
      <c r="L1606" s="28"/>
    </row>
    <row r="1607" spans="3:12" ht="12" customHeight="1" x14ac:dyDescent="0.3">
      <c r="C1607" s="161"/>
      <c r="D1607" s="117" t="s">
        <v>1204</v>
      </c>
      <c r="E1607" s="618">
        <v>1</v>
      </c>
      <c r="F1607" s="619">
        <v>4.25</v>
      </c>
      <c r="G1607" s="618">
        <v>4.17</v>
      </c>
      <c r="H1607" s="620"/>
      <c r="I1607" s="458">
        <f>PRODUCT(E1607:G1607)</f>
        <v>17.7225</v>
      </c>
      <c r="J1607" s="100"/>
      <c r="K1607" s="31"/>
      <c r="L1607" s="28"/>
    </row>
    <row r="1608" spans="3:12" ht="12" customHeight="1" x14ac:dyDescent="0.3">
      <c r="C1608" s="161"/>
      <c r="D1608" s="117" t="s">
        <v>759</v>
      </c>
      <c r="E1608" s="618">
        <v>-1</v>
      </c>
      <c r="F1608" s="619">
        <v>0.9</v>
      </c>
      <c r="G1608" s="618">
        <v>2.1</v>
      </c>
      <c r="H1608" s="620"/>
      <c r="I1608" s="458">
        <f>PRODUCT(E1608:G1608)</f>
        <v>-1.8900000000000001</v>
      </c>
      <c r="J1608" s="100"/>
      <c r="K1608" s="31"/>
      <c r="L1608" s="28"/>
    </row>
    <row r="1609" spans="3:12" ht="12" customHeight="1" x14ac:dyDescent="0.3">
      <c r="C1609" s="161"/>
      <c r="D1609" s="117" t="s">
        <v>346</v>
      </c>
      <c r="E1609" s="618">
        <v>-1</v>
      </c>
      <c r="F1609" s="619">
        <v>0.9</v>
      </c>
      <c r="G1609" s="618">
        <v>0.5</v>
      </c>
      <c r="H1609" s="620"/>
      <c r="I1609" s="458">
        <f>PRODUCT(E1609:G1609)</f>
        <v>-0.45</v>
      </c>
      <c r="J1609" s="100"/>
      <c r="K1609" s="31"/>
      <c r="L1609" s="28"/>
    </row>
    <row r="1610" spans="3:12" ht="11.25" customHeight="1" x14ac:dyDescent="0.3">
      <c r="C1610" s="29"/>
      <c r="D1610" s="117" t="s">
        <v>1367</v>
      </c>
      <c r="E1610" s="444">
        <v>-1</v>
      </c>
      <c r="F1610" s="443">
        <v>0.25</v>
      </c>
      <c r="G1610" s="443">
        <v>4.17</v>
      </c>
      <c r="H1610" s="98"/>
      <c r="I1610" s="458">
        <f>PRODUCT(E1610:G1610)</f>
        <v>-1.0425</v>
      </c>
      <c r="J1610" s="100"/>
      <c r="K1610" s="31"/>
      <c r="L1610" s="28"/>
    </row>
    <row r="1611" spans="3:12" ht="11.25" customHeight="1" x14ac:dyDescent="0.3">
      <c r="C1611" s="29"/>
      <c r="D1611" s="117" t="s">
        <v>1367</v>
      </c>
      <c r="E1611" s="444">
        <v>-1</v>
      </c>
      <c r="F1611" s="443">
        <v>0.45</v>
      </c>
      <c r="G1611" s="443">
        <v>4.17</v>
      </c>
      <c r="H1611" s="98"/>
      <c r="I1611" s="458">
        <f>PRODUCT(E1611:G1611)</f>
        <v>-1.8765000000000001</v>
      </c>
      <c r="J1611" s="100"/>
      <c r="K1611" s="31"/>
      <c r="L1611" s="28"/>
    </row>
    <row r="1612" spans="3:12" ht="12" customHeight="1" x14ac:dyDescent="0.3">
      <c r="C1612" s="617" t="s">
        <v>1266</v>
      </c>
      <c r="D1612" s="117" t="s">
        <v>265</v>
      </c>
      <c r="E1612" s="618"/>
      <c r="F1612" s="619"/>
      <c r="G1612" s="618"/>
      <c r="H1612" s="620"/>
      <c r="I1612" s="458"/>
      <c r="J1612" s="100"/>
      <c r="K1612" s="31"/>
      <c r="L1612" s="28"/>
    </row>
    <row r="1613" spans="3:12" ht="12" customHeight="1" x14ac:dyDescent="0.3">
      <c r="C1613" s="622"/>
      <c r="D1613" s="117" t="s">
        <v>1145</v>
      </c>
      <c r="E1613" s="618">
        <v>1</v>
      </c>
      <c r="F1613" s="619">
        <v>3.5</v>
      </c>
      <c r="G1613" s="618">
        <v>3.67</v>
      </c>
      <c r="H1613" s="620"/>
      <c r="I1613" s="458">
        <f>PRODUCT(E1613:G1613)</f>
        <v>12.844999999999999</v>
      </c>
      <c r="J1613" s="100"/>
      <c r="K1613" s="31"/>
      <c r="L1613" s="28"/>
    </row>
    <row r="1614" spans="3:12" ht="12" customHeight="1" x14ac:dyDescent="0.3">
      <c r="C1614" s="161"/>
      <c r="D1614" s="117" t="s">
        <v>1197</v>
      </c>
      <c r="E1614" s="618">
        <v>1</v>
      </c>
      <c r="F1614" s="619">
        <v>4.5</v>
      </c>
      <c r="G1614" s="618">
        <v>4.17</v>
      </c>
      <c r="H1614" s="620"/>
      <c r="I1614" s="458">
        <f>PRODUCT(E1614:G1614)</f>
        <v>18.765000000000001</v>
      </c>
      <c r="J1614" s="100"/>
      <c r="K1614" s="31"/>
      <c r="L1614" s="28"/>
    </row>
    <row r="1615" spans="3:12" ht="12" customHeight="1" x14ac:dyDescent="0.3">
      <c r="C1615" s="161"/>
      <c r="D1615" s="117" t="s">
        <v>759</v>
      </c>
      <c r="E1615" s="618">
        <v>-1</v>
      </c>
      <c r="F1615" s="619">
        <v>0.9</v>
      </c>
      <c r="G1615" s="618">
        <v>2.1</v>
      </c>
      <c r="H1615" s="620"/>
      <c r="I1615" s="458">
        <f>PRODUCT(E1615:G1615)</f>
        <v>-1.8900000000000001</v>
      </c>
      <c r="J1615" s="100"/>
      <c r="K1615" s="31"/>
      <c r="L1615" s="28"/>
    </row>
    <row r="1616" spans="3:12" ht="11.25" customHeight="1" x14ac:dyDescent="0.3">
      <c r="C1616" s="29"/>
      <c r="D1616" s="117" t="s">
        <v>1367</v>
      </c>
      <c r="E1616" s="444">
        <v>-2</v>
      </c>
      <c r="F1616" s="443">
        <v>0.35</v>
      </c>
      <c r="G1616" s="443">
        <v>4.17</v>
      </c>
      <c r="H1616" s="98"/>
      <c r="I1616" s="458">
        <f>PRODUCT(E1616:G1616)</f>
        <v>-2.9189999999999996</v>
      </c>
      <c r="J1616" s="100"/>
      <c r="K1616" s="31"/>
      <c r="L1616" s="28"/>
    </row>
    <row r="1617" spans="3:12" ht="11.25" customHeight="1" x14ac:dyDescent="0.3">
      <c r="C1617" s="29"/>
      <c r="D1617" s="117" t="s">
        <v>1367</v>
      </c>
      <c r="E1617" s="444">
        <v>-2</v>
      </c>
      <c r="F1617" s="443">
        <v>0.25</v>
      </c>
      <c r="G1617" s="443">
        <v>4.17</v>
      </c>
      <c r="H1617" s="98"/>
      <c r="I1617" s="458">
        <f>PRODUCT(E1617:G1617)</f>
        <v>-2.085</v>
      </c>
      <c r="J1617" s="100"/>
      <c r="K1617" s="31"/>
      <c r="L1617" s="28"/>
    </row>
    <row r="1618" spans="3:12" ht="12" customHeight="1" x14ac:dyDescent="0.3">
      <c r="C1618" s="617" t="s">
        <v>1267</v>
      </c>
      <c r="D1618" s="117" t="s">
        <v>177</v>
      </c>
      <c r="E1618" s="618"/>
      <c r="F1618" s="619"/>
      <c r="G1618" s="618"/>
      <c r="H1618" s="620"/>
      <c r="I1618" s="458"/>
      <c r="J1618" s="100"/>
      <c r="K1618" s="31"/>
      <c r="L1618" s="28"/>
    </row>
    <row r="1619" spans="3:12" ht="12" customHeight="1" x14ac:dyDescent="0.3">
      <c r="C1619" s="161"/>
      <c r="D1619" s="117" t="s">
        <v>1197</v>
      </c>
      <c r="E1619" s="618">
        <v>1</v>
      </c>
      <c r="F1619" s="619">
        <v>4.6500000000000004</v>
      </c>
      <c r="G1619" s="618">
        <v>4.17</v>
      </c>
      <c r="H1619" s="620"/>
      <c r="I1619" s="458">
        <f>PRODUCT(E1619:G1619)</f>
        <v>19.390499999999999</v>
      </c>
      <c r="J1619" s="100"/>
      <c r="K1619" s="31"/>
      <c r="L1619" s="28"/>
    </row>
    <row r="1620" spans="3:12" ht="12" customHeight="1" x14ac:dyDescent="0.3">
      <c r="C1620" s="161"/>
      <c r="D1620" s="117" t="s">
        <v>759</v>
      </c>
      <c r="E1620" s="618">
        <v>-1</v>
      </c>
      <c r="F1620" s="619">
        <v>0.9</v>
      </c>
      <c r="G1620" s="618">
        <v>2.6</v>
      </c>
      <c r="H1620" s="620"/>
      <c r="I1620" s="458">
        <f>PRODUCT(E1620:G1620)</f>
        <v>-2.3400000000000003</v>
      </c>
      <c r="J1620" s="100"/>
      <c r="K1620" s="31"/>
      <c r="L1620" s="28"/>
    </row>
    <row r="1621" spans="3:12" ht="11.25" customHeight="1" x14ac:dyDescent="0.3">
      <c r="C1621" s="29"/>
      <c r="D1621" s="117" t="s">
        <v>1367</v>
      </c>
      <c r="E1621" s="444">
        <v>-2</v>
      </c>
      <c r="F1621" s="443">
        <v>0.25</v>
      </c>
      <c r="G1621" s="443">
        <v>4.17</v>
      </c>
      <c r="H1621" s="98"/>
      <c r="I1621" s="458">
        <f>PRODUCT(E1621:G1621)</f>
        <v>-2.085</v>
      </c>
      <c r="J1621" s="100"/>
      <c r="K1621" s="31"/>
      <c r="L1621" s="28"/>
    </row>
    <row r="1622" spans="3:12" ht="12" customHeight="1" x14ac:dyDescent="0.3">
      <c r="C1622" s="617" t="s">
        <v>1268</v>
      </c>
      <c r="D1622" s="117" t="s">
        <v>1269</v>
      </c>
      <c r="E1622" s="618"/>
      <c r="F1622" s="619"/>
      <c r="G1622" s="618"/>
      <c r="H1622" s="620"/>
      <c r="I1622" s="458"/>
      <c r="J1622" s="100"/>
      <c r="K1622" s="31"/>
      <c r="L1622" s="28"/>
    </row>
    <row r="1623" spans="3:12" ht="12" customHeight="1" x14ac:dyDescent="0.3">
      <c r="C1623" s="161"/>
      <c r="D1623" s="117" t="s">
        <v>1197</v>
      </c>
      <c r="E1623" s="618">
        <v>1</v>
      </c>
      <c r="F1623" s="619">
        <v>6.15</v>
      </c>
      <c r="G1623" s="618">
        <v>3.15</v>
      </c>
      <c r="H1623" s="620"/>
      <c r="I1623" s="458">
        <f>PRODUCT(E1623:G1623)</f>
        <v>19.372500000000002</v>
      </c>
      <c r="J1623" s="100"/>
      <c r="K1623" s="31"/>
      <c r="L1623" s="28"/>
    </row>
    <row r="1624" spans="3:12" ht="12" customHeight="1" x14ac:dyDescent="0.3">
      <c r="C1624" s="161"/>
      <c r="D1624" s="117" t="s">
        <v>759</v>
      </c>
      <c r="E1624" s="618">
        <v>-1</v>
      </c>
      <c r="F1624" s="619">
        <v>0.9</v>
      </c>
      <c r="G1624" s="618">
        <v>2.6</v>
      </c>
      <c r="H1624" s="620"/>
      <c r="I1624" s="458">
        <f>PRODUCT(E1624:G1624)</f>
        <v>-2.3400000000000003</v>
      </c>
      <c r="J1624" s="100"/>
      <c r="K1624" s="31"/>
      <c r="L1624" s="28"/>
    </row>
    <row r="1625" spans="3:12" ht="11.25" customHeight="1" x14ac:dyDescent="0.3">
      <c r="C1625" s="29"/>
      <c r="D1625" s="117" t="s">
        <v>1367</v>
      </c>
      <c r="E1625" s="444">
        <v>-3</v>
      </c>
      <c r="F1625" s="443">
        <v>0.25</v>
      </c>
      <c r="G1625" s="443">
        <v>3.15</v>
      </c>
      <c r="H1625" s="98"/>
      <c r="I1625" s="458">
        <f>PRODUCT(E1625:G1625)</f>
        <v>-2.3624999999999998</v>
      </c>
      <c r="J1625" s="100"/>
      <c r="K1625" s="31"/>
      <c r="L1625" s="28"/>
    </row>
    <row r="1626" spans="3:12" ht="12" customHeight="1" x14ac:dyDescent="0.3">
      <c r="C1626" s="617" t="s">
        <v>1270</v>
      </c>
      <c r="D1626" s="117" t="s">
        <v>1271</v>
      </c>
      <c r="E1626" s="618"/>
      <c r="F1626" s="619"/>
      <c r="G1626" s="618"/>
      <c r="H1626" s="620"/>
      <c r="I1626" s="458"/>
      <c r="J1626" s="100"/>
      <c r="K1626" s="31"/>
      <c r="L1626" s="28"/>
    </row>
    <row r="1627" spans="3:12" ht="12" customHeight="1" x14ac:dyDescent="0.3">
      <c r="C1627" s="161"/>
      <c r="D1627" s="117" t="s">
        <v>1272</v>
      </c>
      <c r="E1627" s="618">
        <v>1</v>
      </c>
      <c r="F1627" s="619">
        <v>5.9</v>
      </c>
      <c r="G1627" s="618">
        <v>4.17</v>
      </c>
      <c r="H1627" s="620"/>
      <c r="I1627" s="458">
        <f>PRODUCT(E1627:G1627)</f>
        <v>24.603000000000002</v>
      </c>
      <c r="J1627" s="100"/>
      <c r="K1627" s="31"/>
      <c r="L1627" s="28"/>
    </row>
    <row r="1628" spans="3:12" ht="12" customHeight="1" x14ac:dyDescent="0.3">
      <c r="C1628" s="617" t="s">
        <v>1154</v>
      </c>
      <c r="D1628" s="117" t="s">
        <v>360</v>
      </c>
      <c r="E1628" s="84"/>
      <c r="F1628" s="84"/>
      <c r="G1628" s="84"/>
      <c r="H1628" s="84"/>
      <c r="I1628" s="84"/>
      <c r="J1628" s="100"/>
      <c r="K1628" s="31"/>
      <c r="L1628" s="28"/>
    </row>
    <row r="1629" spans="3:12" ht="12" customHeight="1" x14ac:dyDescent="0.3">
      <c r="C1629" s="84"/>
      <c r="D1629" s="117" t="s">
        <v>1257</v>
      </c>
      <c r="E1629" s="618">
        <v>1</v>
      </c>
      <c r="F1629" s="619">
        <v>6.9</v>
      </c>
      <c r="G1629" s="618">
        <v>3.67</v>
      </c>
      <c r="H1629" s="620"/>
      <c r="I1629" s="458">
        <f t="shared" ref="I1629:I1638" si="123">PRODUCT(E1629:G1629)</f>
        <v>25.323</v>
      </c>
      <c r="J1629" s="100"/>
      <c r="K1629" s="31"/>
      <c r="L1629" s="28"/>
    </row>
    <row r="1630" spans="3:12" ht="12" customHeight="1" x14ac:dyDescent="0.3">
      <c r="C1630" s="84"/>
      <c r="E1630" s="618">
        <v>1</v>
      </c>
      <c r="F1630" s="619">
        <v>6.9</v>
      </c>
      <c r="G1630" s="618">
        <v>3.67</v>
      </c>
      <c r="H1630" s="620"/>
      <c r="I1630" s="458">
        <f t="shared" si="123"/>
        <v>25.323</v>
      </c>
      <c r="J1630" s="100"/>
      <c r="K1630" s="31"/>
      <c r="L1630" s="28"/>
    </row>
    <row r="1631" spans="3:12" ht="12" customHeight="1" x14ac:dyDescent="0.3">
      <c r="C1631" s="84"/>
      <c r="E1631" s="618">
        <v>1</v>
      </c>
      <c r="F1631" s="619">
        <v>6.9</v>
      </c>
      <c r="G1631" s="618">
        <v>3.67</v>
      </c>
      <c r="H1631" s="620"/>
      <c r="I1631" s="458">
        <f t="shared" si="123"/>
        <v>25.323</v>
      </c>
      <c r="J1631" s="100"/>
      <c r="K1631" s="31"/>
      <c r="L1631" s="28"/>
    </row>
    <row r="1632" spans="3:12" ht="12" customHeight="1" x14ac:dyDescent="0.3">
      <c r="C1632" s="84"/>
      <c r="E1632" s="618">
        <v>1</v>
      </c>
      <c r="F1632" s="619">
        <v>6.9</v>
      </c>
      <c r="G1632" s="618">
        <v>3.67</v>
      </c>
      <c r="H1632" s="620"/>
      <c r="I1632" s="458">
        <f t="shared" si="123"/>
        <v>25.323</v>
      </c>
      <c r="J1632" s="100"/>
      <c r="K1632" s="31"/>
      <c r="L1632" s="28"/>
    </row>
    <row r="1633" spans="3:12" ht="12" customHeight="1" x14ac:dyDescent="0.3">
      <c r="C1633" s="84"/>
      <c r="D1633" s="117" t="s">
        <v>759</v>
      </c>
      <c r="E1633" s="618">
        <v>-1</v>
      </c>
      <c r="F1633" s="619">
        <v>1.2</v>
      </c>
      <c r="G1633" s="618">
        <v>2.6</v>
      </c>
      <c r="H1633" s="620"/>
      <c r="I1633" s="458">
        <f t="shared" si="123"/>
        <v>-3.12</v>
      </c>
      <c r="J1633" s="100"/>
      <c r="K1633" s="31"/>
      <c r="L1633" s="28"/>
    </row>
    <row r="1634" spans="3:12" ht="12" customHeight="1" x14ac:dyDescent="0.3">
      <c r="C1634" s="84"/>
      <c r="D1634" s="117" t="s">
        <v>346</v>
      </c>
      <c r="E1634" s="618">
        <v>-1</v>
      </c>
      <c r="F1634" s="619">
        <v>0.9</v>
      </c>
      <c r="G1634" s="618">
        <v>2</v>
      </c>
      <c r="H1634" s="620"/>
      <c r="I1634" s="458">
        <f t="shared" si="123"/>
        <v>-1.8</v>
      </c>
      <c r="J1634" s="100"/>
      <c r="K1634" s="31"/>
      <c r="L1634" s="28"/>
    </row>
    <row r="1635" spans="3:12" ht="12" customHeight="1" x14ac:dyDescent="0.3">
      <c r="C1635" s="84"/>
      <c r="D1635" s="117" t="s">
        <v>346</v>
      </c>
      <c r="E1635" s="618">
        <v>-7</v>
      </c>
      <c r="F1635" s="619">
        <v>3.15</v>
      </c>
      <c r="G1635" s="618">
        <v>2</v>
      </c>
      <c r="H1635" s="620"/>
      <c r="I1635" s="458">
        <f t="shared" si="123"/>
        <v>-44.1</v>
      </c>
      <c r="J1635" s="100"/>
      <c r="K1635" s="31"/>
      <c r="L1635" s="28"/>
    </row>
    <row r="1636" spans="3:12" ht="12" customHeight="1" x14ac:dyDescent="0.3">
      <c r="C1636" s="84"/>
      <c r="D1636" s="117" t="s">
        <v>1367</v>
      </c>
      <c r="E1636" s="444">
        <v>-3</v>
      </c>
      <c r="F1636" s="443">
        <v>0.25</v>
      </c>
      <c r="G1636" s="443">
        <v>3.67</v>
      </c>
      <c r="H1636" s="98"/>
      <c r="I1636" s="458">
        <f>PRODUCT(E1636:G1636)</f>
        <v>-2.7524999999999999</v>
      </c>
      <c r="J1636" s="100"/>
      <c r="K1636" s="31"/>
      <c r="L1636" s="28"/>
    </row>
    <row r="1637" spans="3:12" ht="11.25" customHeight="1" x14ac:dyDescent="0.3">
      <c r="C1637" s="29"/>
      <c r="D1637" s="117" t="s">
        <v>1367</v>
      </c>
      <c r="E1637" s="444">
        <v>-1</v>
      </c>
      <c r="F1637" s="443">
        <v>0.55000000000000004</v>
      </c>
      <c r="G1637" s="443">
        <v>3.67</v>
      </c>
      <c r="H1637" s="98"/>
      <c r="I1637" s="458">
        <f>PRODUCT(E1637:G1637)</f>
        <v>-2.0185</v>
      </c>
      <c r="J1637" s="100"/>
      <c r="K1637" s="31"/>
      <c r="L1637" s="28"/>
    </row>
    <row r="1638" spans="3:12" ht="11.25" customHeight="1" x14ac:dyDescent="0.3">
      <c r="C1638" s="29"/>
      <c r="D1638" s="117" t="s">
        <v>1367</v>
      </c>
      <c r="E1638" s="444">
        <v>-1</v>
      </c>
      <c r="F1638" s="443">
        <v>0.1</v>
      </c>
      <c r="G1638" s="443">
        <v>3.67</v>
      </c>
      <c r="H1638" s="98"/>
      <c r="I1638" s="458">
        <f t="shared" si="123"/>
        <v>-0.36699999999999999</v>
      </c>
      <c r="J1638" s="100"/>
      <c r="K1638" s="31"/>
      <c r="L1638" s="28"/>
    </row>
    <row r="1639" spans="3:12" ht="12" customHeight="1" x14ac:dyDescent="0.3">
      <c r="C1639" s="617" t="s">
        <v>1389</v>
      </c>
      <c r="D1639" s="117" t="s">
        <v>826</v>
      </c>
      <c r="E1639" s="618"/>
      <c r="F1639" s="619"/>
      <c r="G1639" s="618"/>
      <c r="H1639" s="620"/>
      <c r="I1639" s="458"/>
      <c r="J1639" s="100"/>
      <c r="K1639" s="31"/>
      <c r="L1639" s="28"/>
    </row>
    <row r="1640" spans="3:12" ht="12" customHeight="1" x14ac:dyDescent="0.3">
      <c r="C1640" s="622"/>
      <c r="D1640" s="117" t="s">
        <v>1390</v>
      </c>
      <c r="E1640" s="618">
        <v>1</v>
      </c>
      <c r="F1640" s="619">
        <v>3.55</v>
      </c>
      <c r="G1640" s="618">
        <v>3.67</v>
      </c>
      <c r="H1640" s="620"/>
      <c r="I1640" s="458">
        <f t="shared" ref="I1640:I1647" si="124">PRODUCT(E1640:G1640)</f>
        <v>13.028499999999999</v>
      </c>
      <c r="J1640" s="100"/>
      <c r="K1640" s="31"/>
      <c r="L1640" s="28"/>
    </row>
    <row r="1641" spans="3:12" ht="12" customHeight="1" x14ac:dyDescent="0.3">
      <c r="C1641" s="161"/>
      <c r="D1641" s="117" t="s">
        <v>1264</v>
      </c>
      <c r="E1641" s="618">
        <v>1</v>
      </c>
      <c r="F1641" s="619">
        <v>1.1499999999999999</v>
      </c>
      <c r="G1641" s="618">
        <v>3.15</v>
      </c>
      <c r="H1641" s="620"/>
      <c r="I1641" s="458">
        <f t="shared" si="124"/>
        <v>3.6224999999999996</v>
      </c>
      <c r="J1641" s="100"/>
      <c r="K1641" s="31"/>
      <c r="L1641" s="28"/>
    </row>
    <row r="1642" spans="3:12" ht="12" customHeight="1" x14ac:dyDescent="0.3">
      <c r="C1642" s="161"/>
      <c r="D1642" s="117"/>
      <c r="E1642" s="618">
        <v>1</v>
      </c>
      <c r="F1642" s="619">
        <v>1.4</v>
      </c>
      <c r="G1642" s="618">
        <v>4.17</v>
      </c>
      <c r="H1642" s="620"/>
      <c r="I1642" s="458">
        <f t="shared" si="124"/>
        <v>5.8379999999999992</v>
      </c>
      <c r="J1642" s="100"/>
      <c r="K1642" s="31"/>
      <c r="L1642" s="28"/>
    </row>
    <row r="1643" spans="3:12" ht="12" customHeight="1" x14ac:dyDescent="0.3">
      <c r="C1643" s="161"/>
      <c r="D1643" s="117" t="s">
        <v>759</v>
      </c>
      <c r="E1643" s="618">
        <v>-1</v>
      </c>
      <c r="F1643" s="619">
        <v>0.8</v>
      </c>
      <c r="G1643" s="618">
        <v>2.6</v>
      </c>
      <c r="H1643" s="620"/>
      <c r="I1643" s="458">
        <f t="shared" si="124"/>
        <v>-2.08</v>
      </c>
      <c r="J1643" s="100"/>
      <c r="K1643" s="31"/>
      <c r="L1643" s="28"/>
    </row>
    <row r="1644" spans="3:12" ht="11.25" customHeight="1" x14ac:dyDescent="0.3">
      <c r="C1644" s="29"/>
      <c r="D1644" s="117" t="s">
        <v>1367</v>
      </c>
      <c r="E1644" s="444">
        <v>-1</v>
      </c>
      <c r="F1644" s="443">
        <v>0.35</v>
      </c>
      <c r="G1644" s="443">
        <v>3.67</v>
      </c>
      <c r="H1644" s="98"/>
      <c r="I1644" s="458">
        <f t="shared" si="124"/>
        <v>-1.2845</v>
      </c>
      <c r="J1644" s="100"/>
      <c r="K1644" s="31"/>
      <c r="L1644" s="28"/>
    </row>
    <row r="1645" spans="3:12" ht="11.25" customHeight="1" x14ac:dyDescent="0.3">
      <c r="C1645" s="29"/>
      <c r="D1645" s="117" t="s">
        <v>1367</v>
      </c>
      <c r="E1645" s="444">
        <v>-1</v>
      </c>
      <c r="F1645" s="443">
        <v>0.1</v>
      </c>
      <c r="G1645" s="443">
        <v>3.15</v>
      </c>
      <c r="H1645" s="98"/>
      <c r="I1645" s="458">
        <f t="shared" si="124"/>
        <v>-0.315</v>
      </c>
      <c r="J1645" s="100"/>
      <c r="K1645" s="31"/>
      <c r="L1645" s="28"/>
    </row>
    <row r="1646" spans="3:12" ht="11.25" customHeight="1" x14ac:dyDescent="0.3">
      <c r="C1646" s="29"/>
      <c r="D1646" s="117" t="s">
        <v>1367</v>
      </c>
      <c r="E1646" s="444">
        <v>-1</v>
      </c>
      <c r="F1646" s="443">
        <v>0.1</v>
      </c>
      <c r="G1646" s="443">
        <v>4.17</v>
      </c>
      <c r="H1646" s="98"/>
      <c r="I1646" s="458">
        <f t="shared" si="124"/>
        <v>-0.41700000000000004</v>
      </c>
      <c r="J1646" s="100"/>
      <c r="K1646" s="31"/>
      <c r="L1646" s="28"/>
    </row>
    <row r="1647" spans="3:12" ht="11.25" customHeight="1" x14ac:dyDescent="0.3">
      <c r="C1647" s="29"/>
      <c r="D1647" s="117" t="s">
        <v>1367</v>
      </c>
      <c r="E1647" s="444">
        <v>-2</v>
      </c>
      <c r="F1647" s="443">
        <v>0.25</v>
      </c>
      <c r="G1647" s="443">
        <v>3.67</v>
      </c>
      <c r="H1647" s="98"/>
      <c r="I1647" s="458">
        <f t="shared" si="124"/>
        <v>-1.835</v>
      </c>
      <c r="J1647" s="100"/>
      <c r="K1647" s="31"/>
      <c r="L1647" s="28"/>
    </row>
    <row r="1648" spans="3:12" ht="12" customHeight="1" x14ac:dyDescent="0.3">
      <c r="C1648" s="617" t="s">
        <v>1391</v>
      </c>
      <c r="D1648" s="117" t="s">
        <v>827</v>
      </c>
      <c r="E1648" s="618"/>
      <c r="F1648" s="619"/>
      <c r="G1648" s="618"/>
      <c r="H1648" s="620"/>
      <c r="I1648" s="458"/>
      <c r="J1648" s="100"/>
      <c r="K1648" s="31"/>
      <c r="L1648" s="28"/>
    </row>
    <row r="1649" spans="3:12" ht="12" customHeight="1" x14ac:dyDescent="0.3">
      <c r="C1649" s="622"/>
      <c r="D1649" s="117" t="s">
        <v>1390</v>
      </c>
      <c r="E1649" s="618">
        <v>1</v>
      </c>
      <c r="F1649" s="619">
        <v>1.7</v>
      </c>
      <c r="G1649" s="618">
        <v>3.67</v>
      </c>
      <c r="H1649" s="620"/>
      <c r="I1649" s="458">
        <f>PRODUCT(E1649:G1649)</f>
        <v>6.2389999999999999</v>
      </c>
      <c r="J1649" s="100"/>
      <c r="K1649" s="31"/>
      <c r="L1649" s="28"/>
    </row>
    <row r="1650" spans="3:12" ht="12" customHeight="1" x14ac:dyDescent="0.3">
      <c r="C1650" s="161"/>
      <c r="D1650" s="117" t="s">
        <v>1264</v>
      </c>
      <c r="E1650" s="618">
        <v>1</v>
      </c>
      <c r="F1650" s="619">
        <v>1.1499999999999999</v>
      </c>
      <c r="G1650" s="618">
        <v>3.15</v>
      </c>
      <c r="H1650" s="620"/>
      <c r="I1650" s="458">
        <f>PRODUCT(E1650:G1650)</f>
        <v>3.6224999999999996</v>
      </c>
      <c r="J1650" s="100"/>
      <c r="K1650" s="31"/>
      <c r="L1650" s="28"/>
    </row>
    <row r="1651" spans="3:12" ht="12" customHeight="1" x14ac:dyDescent="0.3">
      <c r="C1651" s="161"/>
      <c r="D1651" s="117" t="s">
        <v>759</v>
      </c>
      <c r="E1651" s="618">
        <v>-1</v>
      </c>
      <c r="F1651" s="619">
        <v>0.8</v>
      </c>
      <c r="G1651" s="618">
        <v>2.6</v>
      </c>
      <c r="H1651" s="620"/>
      <c r="I1651" s="458">
        <f>PRODUCT(E1651:G1651)</f>
        <v>-2.08</v>
      </c>
      <c r="J1651" s="100"/>
      <c r="K1651" s="31"/>
      <c r="L1651" s="28"/>
    </row>
    <row r="1652" spans="3:12" ht="11.25" customHeight="1" x14ac:dyDescent="0.3">
      <c r="C1652" s="29"/>
      <c r="D1652" s="117" t="s">
        <v>1367</v>
      </c>
      <c r="E1652" s="444">
        <v>-2</v>
      </c>
      <c r="F1652" s="443">
        <v>0.25</v>
      </c>
      <c r="G1652" s="443">
        <v>3.67</v>
      </c>
      <c r="H1652" s="98"/>
      <c r="I1652" s="458">
        <f>PRODUCT(E1652:G1652)</f>
        <v>-1.835</v>
      </c>
      <c r="J1652" s="100"/>
      <c r="K1652" s="31"/>
      <c r="L1652" s="28"/>
    </row>
    <row r="1653" spans="3:12" ht="11.25" customHeight="1" x14ac:dyDescent="0.3">
      <c r="C1653" s="621"/>
      <c r="D1653" s="117"/>
      <c r="E1653" s="140"/>
      <c r="F1653" s="140"/>
      <c r="G1653" s="140"/>
      <c r="H1653" s="103"/>
      <c r="I1653" s="569"/>
      <c r="J1653" s="100"/>
      <c r="K1653" s="31"/>
      <c r="L1653" s="28"/>
    </row>
    <row r="1654" spans="3:12" ht="12" customHeight="1" x14ac:dyDescent="0.3">
      <c r="C1654" s="10"/>
      <c r="D1654" s="518" t="s">
        <v>770</v>
      </c>
      <c r="E1654" s="444"/>
      <c r="F1654" s="443"/>
      <c r="G1654" s="444"/>
      <c r="H1654" s="98"/>
      <c r="I1654" s="458"/>
      <c r="J1654" s="100"/>
      <c r="K1654" s="31"/>
      <c r="L1654" s="28"/>
    </row>
    <row r="1655" spans="3:12" ht="12" customHeight="1" x14ac:dyDescent="0.3">
      <c r="C1655" s="10"/>
      <c r="D1655" s="434" t="s">
        <v>1510</v>
      </c>
      <c r="E1655" s="444"/>
      <c r="F1655" s="443"/>
      <c r="G1655" s="444"/>
      <c r="H1655" s="98"/>
      <c r="I1655" s="458"/>
      <c r="J1655" s="100"/>
      <c r="K1655" s="31"/>
      <c r="L1655" s="28"/>
    </row>
    <row r="1656" spans="3:12" ht="12" customHeight="1" x14ac:dyDescent="0.3">
      <c r="C1656" s="617" t="s">
        <v>1461</v>
      </c>
      <c r="D1656" s="117" t="s">
        <v>1462</v>
      </c>
      <c r="E1656" s="444"/>
      <c r="F1656" s="443"/>
      <c r="G1656" s="444"/>
      <c r="H1656" s="98"/>
      <c r="I1656" s="458"/>
      <c r="J1656" s="100"/>
      <c r="K1656" s="31"/>
      <c r="L1656" s="28"/>
    </row>
    <row r="1657" spans="3:12" ht="12" customHeight="1" x14ac:dyDescent="0.3">
      <c r="C1657" s="10"/>
      <c r="D1657" s="117" t="s">
        <v>858</v>
      </c>
      <c r="E1657" s="618">
        <v>1</v>
      </c>
      <c r="F1657" s="619">
        <v>6.8</v>
      </c>
      <c r="G1657" s="618">
        <v>3.67</v>
      </c>
      <c r="H1657" s="620"/>
      <c r="I1657" s="458">
        <f t="shared" ref="I1657:I1669" si="125">PRODUCT(E1657:G1657)</f>
        <v>24.956</v>
      </c>
      <c r="J1657" s="100"/>
      <c r="K1657" s="31"/>
      <c r="L1657" s="28"/>
    </row>
    <row r="1658" spans="3:12" ht="12" customHeight="1" x14ac:dyDescent="0.3">
      <c r="C1658" s="10"/>
      <c r="D1658" s="117"/>
      <c r="E1658" s="618">
        <v>1</v>
      </c>
      <c r="F1658" s="619">
        <v>1.5</v>
      </c>
      <c r="G1658" s="618">
        <v>3.67</v>
      </c>
      <c r="H1658" s="620"/>
      <c r="I1658" s="458">
        <f>PRODUCT(E1658:G1658)</f>
        <v>5.5049999999999999</v>
      </c>
      <c r="J1658" s="100"/>
      <c r="K1658" s="31"/>
      <c r="L1658" s="28"/>
    </row>
    <row r="1659" spans="3:12" ht="12" customHeight="1" x14ac:dyDescent="0.3">
      <c r="C1659" s="10"/>
      <c r="D1659" s="117" t="s">
        <v>1487</v>
      </c>
      <c r="E1659" s="618">
        <v>1</v>
      </c>
      <c r="F1659" s="619">
        <v>4.62</v>
      </c>
      <c r="G1659" s="618">
        <v>3.67</v>
      </c>
      <c r="H1659" s="620"/>
      <c r="I1659" s="458">
        <f t="shared" si="125"/>
        <v>16.955400000000001</v>
      </c>
      <c r="J1659" s="100"/>
      <c r="K1659" s="31"/>
      <c r="L1659" s="28"/>
    </row>
    <row r="1660" spans="3:12" ht="12" customHeight="1" x14ac:dyDescent="0.3">
      <c r="C1660" s="10"/>
      <c r="D1660" s="117" t="s">
        <v>1464</v>
      </c>
      <c r="E1660" s="618">
        <v>1</v>
      </c>
      <c r="F1660" s="619">
        <v>10.5</v>
      </c>
      <c r="G1660" s="618">
        <v>4.17</v>
      </c>
      <c r="H1660" s="620"/>
      <c r="I1660" s="458">
        <f t="shared" si="125"/>
        <v>43.784999999999997</v>
      </c>
      <c r="J1660" s="100"/>
      <c r="K1660" s="31"/>
      <c r="L1660" s="28"/>
    </row>
    <row r="1661" spans="3:12" ht="12" customHeight="1" x14ac:dyDescent="0.3">
      <c r="C1661" s="10"/>
      <c r="D1661" s="117"/>
      <c r="E1661" s="618">
        <v>1</v>
      </c>
      <c r="F1661" s="619">
        <v>1.7</v>
      </c>
      <c r="G1661" s="618">
        <v>4.17</v>
      </c>
      <c r="H1661" s="620"/>
      <c r="I1661" s="458">
        <f>PRODUCT(E1661:G1661)</f>
        <v>7.0889999999999995</v>
      </c>
      <c r="J1661" s="100"/>
      <c r="K1661" s="31"/>
      <c r="L1661" s="28"/>
    </row>
    <row r="1662" spans="3:12" ht="12" customHeight="1" x14ac:dyDescent="0.3">
      <c r="C1662" s="10"/>
      <c r="D1662" s="117"/>
      <c r="E1662" s="618">
        <v>1</v>
      </c>
      <c r="F1662" s="619">
        <v>1.42</v>
      </c>
      <c r="G1662" s="618">
        <v>4.17</v>
      </c>
      <c r="H1662" s="620"/>
      <c r="I1662" s="458">
        <f>PRODUCT(E1662:G1662)</f>
        <v>5.9213999999999993</v>
      </c>
      <c r="J1662" s="100"/>
      <c r="K1662" s="31"/>
      <c r="L1662" s="28"/>
    </row>
    <row r="1663" spans="3:12" ht="12" customHeight="1" x14ac:dyDescent="0.3">
      <c r="C1663" s="10"/>
      <c r="D1663" s="117"/>
      <c r="E1663" s="618">
        <v>1</v>
      </c>
      <c r="F1663" s="619">
        <v>1</v>
      </c>
      <c r="G1663" s="618">
        <v>4.17</v>
      </c>
      <c r="H1663" s="620"/>
      <c r="I1663" s="458">
        <f>PRODUCT(E1663:G1663)</f>
        <v>4.17</v>
      </c>
      <c r="J1663" s="100"/>
      <c r="K1663" s="31"/>
      <c r="L1663" s="28"/>
    </row>
    <row r="1664" spans="3:12" ht="12" customHeight="1" x14ac:dyDescent="0.3">
      <c r="C1664" s="10"/>
      <c r="D1664" s="117"/>
      <c r="E1664" s="618">
        <v>1</v>
      </c>
      <c r="F1664" s="619">
        <v>1</v>
      </c>
      <c r="G1664" s="618">
        <v>4.17</v>
      </c>
      <c r="H1664" s="620"/>
      <c r="I1664" s="458">
        <f>PRODUCT(E1664:G1664)</f>
        <v>4.17</v>
      </c>
      <c r="J1664" s="100"/>
      <c r="K1664" s="31"/>
      <c r="L1664" s="28"/>
    </row>
    <row r="1665" spans="3:12" ht="12" customHeight="1" x14ac:dyDescent="0.3">
      <c r="C1665" s="10"/>
      <c r="D1665" s="117"/>
      <c r="E1665" s="618">
        <v>1</v>
      </c>
      <c r="F1665" s="619">
        <v>1</v>
      </c>
      <c r="G1665" s="618">
        <v>4.17</v>
      </c>
      <c r="H1665" s="620"/>
      <c r="I1665" s="458">
        <f>PRODUCT(E1665:G1665)</f>
        <v>4.17</v>
      </c>
      <c r="J1665" s="100"/>
      <c r="K1665" s="31"/>
      <c r="L1665" s="28"/>
    </row>
    <row r="1666" spans="3:12" ht="12" customHeight="1" x14ac:dyDescent="0.3">
      <c r="C1666" s="10"/>
      <c r="D1666" s="117" t="s">
        <v>759</v>
      </c>
      <c r="E1666" s="618">
        <v>-1</v>
      </c>
      <c r="F1666" s="619">
        <v>1</v>
      </c>
      <c r="G1666" s="618">
        <v>2.1</v>
      </c>
      <c r="H1666" s="620"/>
      <c r="I1666" s="458">
        <f t="shared" si="125"/>
        <v>-2.1</v>
      </c>
      <c r="J1666" s="100"/>
      <c r="K1666" s="31"/>
      <c r="L1666" s="28"/>
    </row>
    <row r="1667" spans="3:12" ht="12" customHeight="1" x14ac:dyDescent="0.3">
      <c r="C1667" s="10"/>
      <c r="D1667" s="117" t="s">
        <v>759</v>
      </c>
      <c r="E1667" s="618">
        <v>-1</v>
      </c>
      <c r="F1667" s="619">
        <v>1.4</v>
      </c>
      <c r="G1667" s="618">
        <v>2.1</v>
      </c>
      <c r="H1667" s="620"/>
      <c r="I1667" s="458">
        <f t="shared" si="125"/>
        <v>-2.94</v>
      </c>
      <c r="J1667" s="100"/>
      <c r="K1667" s="31"/>
      <c r="L1667" s="28"/>
    </row>
    <row r="1668" spans="3:12" ht="12" customHeight="1" x14ac:dyDescent="0.3">
      <c r="C1668" s="10"/>
      <c r="D1668" s="117" t="s">
        <v>1367</v>
      </c>
      <c r="E1668" s="444">
        <v>-9</v>
      </c>
      <c r="F1668" s="443">
        <v>0.25</v>
      </c>
      <c r="G1668" s="443">
        <v>3.67</v>
      </c>
      <c r="H1668" s="98"/>
      <c r="I1668" s="458">
        <f t="shared" si="125"/>
        <v>-8.2575000000000003</v>
      </c>
      <c r="J1668" s="100"/>
      <c r="K1668" s="31"/>
      <c r="L1668" s="28"/>
    </row>
    <row r="1669" spans="3:12" ht="12" customHeight="1" x14ac:dyDescent="0.3">
      <c r="C1669" s="10"/>
      <c r="D1669" s="117" t="s">
        <v>1367</v>
      </c>
      <c r="E1669" s="444">
        <v>-7</v>
      </c>
      <c r="F1669" s="443">
        <v>0.25</v>
      </c>
      <c r="G1669" s="443">
        <v>4.17</v>
      </c>
      <c r="H1669" s="98"/>
      <c r="I1669" s="458">
        <f t="shared" si="125"/>
        <v>-7.2974999999999994</v>
      </c>
      <c r="J1669" s="100"/>
      <c r="K1669" s="31"/>
      <c r="L1669" s="28"/>
    </row>
    <row r="1670" spans="3:12" ht="12" customHeight="1" x14ac:dyDescent="0.3">
      <c r="C1670" s="617" t="s">
        <v>1465</v>
      </c>
      <c r="D1670" s="117" t="s">
        <v>122</v>
      </c>
      <c r="E1670" s="444"/>
      <c r="F1670" s="443"/>
      <c r="G1670" s="444"/>
      <c r="H1670" s="98"/>
      <c r="I1670" s="458"/>
      <c r="J1670" s="100"/>
      <c r="K1670" s="31"/>
      <c r="L1670" s="28"/>
    </row>
    <row r="1671" spans="3:12" ht="12" customHeight="1" x14ac:dyDescent="0.3">
      <c r="C1671" s="10"/>
      <c r="D1671" s="117" t="s">
        <v>1464</v>
      </c>
      <c r="E1671" s="618">
        <v>1</v>
      </c>
      <c r="F1671" s="619">
        <v>6.45</v>
      </c>
      <c r="G1671" s="618">
        <v>4.17</v>
      </c>
      <c r="H1671" s="620"/>
      <c r="I1671" s="458">
        <f>PRODUCT(E1671:G1671)</f>
        <v>26.8965</v>
      </c>
      <c r="J1671" s="100"/>
      <c r="K1671" s="31"/>
      <c r="L1671" s="28"/>
    </row>
    <row r="1672" spans="3:12" ht="12" customHeight="1" x14ac:dyDescent="0.3">
      <c r="C1672" s="10"/>
      <c r="D1672" s="117" t="s">
        <v>759</v>
      </c>
      <c r="E1672" s="618">
        <v>-1</v>
      </c>
      <c r="F1672" s="619">
        <v>0.9</v>
      </c>
      <c r="G1672" s="618">
        <v>2.1</v>
      </c>
      <c r="H1672" s="620"/>
      <c r="I1672" s="458">
        <f>PRODUCT(E1672:G1672)</f>
        <v>-1.8900000000000001</v>
      </c>
      <c r="J1672" s="100"/>
      <c r="K1672" s="31"/>
      <c r="L1672" s="28"/>
    </row>
    <row r="1673" spans="3:12" ht="12" customHeight="1" x14ac:dyDescent="0.3">
      <c r="C1673" s="10"/>
      <c r="D1673" s="117" t="s">
        <v>759</v>
      </c>
      <c r="E1673" s="618">
        <v>-1</v>
      </c>
      <c r="F1673" s="619">
        <v>1.4</v>
      </c>
      <c r="G1673" s="618">
        <v>2.1</v>
      </c>
      <c r="H1673" s="620"/>
      <c r="I1673" s="458">
        <f>PRODUCT(E1673:G1673)</f>
        <v>-2.94</v>
      </c>
      <c r="J1673" s="100"/>
      <c r="K1673" s="31"/>
      <c r="L1673" s="28"/>
    </row>
    <row r="1674" spans="3:12" ht="12" customHeight="1" x14ac:dyDescent="0.3">
      <c r="C1674" s="10"/>
      <c r="D1674" s="117" t="s">
        <v>1367</v>
      </c>
      <c r="E1674" s="444">
        <v>-1</v>
      </c>
      <c r="F1674" s="443">
        <v>0.25</v>
      </c>
      <c r="G1674" s="443">
        <v>4.17</v>
      </c>
      <c r="H1674" s="98"/>
      <c r="I1674" s="458">
        <f>PRODUCT(E1674:G1674)</f>
        <v>-1.0425</v>
      </c>
      <c r="J1674" s="100"/>
      <c r="K1674" s="31"/>
      <c r="L1674" s="28"/>
    </row>
    <row r="1675" spans="3:12" ht="12" customHeight="1" x14ac:dyDescent="0.3">
      <c r="C1675" s="617" t="s">
        <v>1466</v>
      </c>
      <c r="D1675" s="117" t="s">
        <v>1467</v>
      </c>
      <c r="E1675" s="444"/>
      <c r="F1675" s="443"/>
      <c r="G1675" s="444"/>
      <c r="H1675" s="98"/>
      <c r="I1675" s="458"/>
      <c r="J1675" s="100"/>
      <c r="K1675" s="31"/>
      <c r="L1675" s="28"/>
    </row>
    <row r="1676" spans="3:12" ht="12" customHeight="1" x14ac:dyDescent="0.3">
      <c r="C1676" s="10"/>
      <c r="D1676" s="117" t="s">
        <v>858</v>
      </c>
      <c r="E1676" s="618">
        <v>1</v>
      </c>
      <c r="F1676" s="619">
        <v>5.7</v>
      </c>
      <c r="G1676" s="618">
        <v>3.67</v>
      </c>
      <c r="H1676" s="620"/>
      <c r="I1676" s="458">
        <f t="shared" ref="I1676:I1682" si="126">PRODUCT(E1676:G1676)</f>
        <v>20.919</v>
      </c>
      <c r="J1676" s="100"/>
      <c r="K1676" s="31"/>
      <c r="L1676" s="28"/>
    </row>
    <row r="1677" spans="3:12" ht="12" customHeight="1" x14ac:dyDescent="0.3">
      <c r="C1677" s="10"/>
      <c r="D1677" s="117"/>
      <c r="E1677" s="618">
        <v>1</v>
      </c>
      <c r="F1677" s="619">
        <v>2.35</v>
      </c>
      <c r="G1677" s="618">
        <v>3.67</v>
      </c>
      <c r="H1677" s="620"/>
      <c r="I1677" s="458">
        <f t="shared" si="126"/>
        <v>8.6244999999999994</v>
      </c>
      <c r="J1677" s="100"/>
      <c r="K1677" s="31"/>
      <c r="L1677" s="28"/>
    </row>
    <row r="1678" spans="3:12" ht="12" customHeight="1" x14ac:dyDescent="0.3">
      <c r="C1678" s="10"/>
      <c r="D1678" s="117" t="s">
        <v>902</v>
      </c>
      <c r="E1678" s="618">
        <v>1</v>
      </c>
      <c r="F1678" s="619">
        <v>2.7</v>
      </c>
      <c r="G1678" s="618">
        <v>3.15</v>
      </c>
      <c r="H1678" s="620"/>
      <c r="I1678" s="458">
        <f t="shared" si="126"/>
        <v>8.5050000000000008</v>
      </c>
      <c r="J1678" s="100"/>
      <c r="K1678" s="31"/>
      <c r="L1678" s="28"/>
    </row>
    <row r="1679" spans="3:12" ht="12" customHeight="1" x14ac:dyDescent="0.3">
      <c r="C1679" s="10"/>
      <c r="D1679" s="117" t="s">
        <v>759</v>
      </c>
      <c r="E1679" s="618">
        <v>-1</v>
      </c>
      <c r="F1679" s="619">
        <v>1.6</v>
      </c>
      <c r="G1679" s="618">
        <v>2.6</v>
      </c>
      <c r="H1679" s="620"/>
      <c r="I1679" s="458">
        <f t="shared" si="126"/>
        <v>-4.16</v>
      </c>
      <c r="J1679" s="100"/>
      <c r="K1679" s="31"/>
      <c r="L1679" s="28"/>
    </row>
    <row r="1680" spans="3:12" ht="12" customHeight="1" x14ac:dyDescent="0.3">
      <c r="C1680" s="10"/>
      <c r="D1680" s="117" t="s">
        <v>346</v>
      </c>
      <c r="E1680" s="618">
        <v>-1</v>
      </c>
      <c r="F1680" s="619">
        <v>2.4</v>
      </c>
      <c r="G1680" s="618">
        <v>1.4</v>
      </c>
      <c r="H1680" s="620"/>
      <c r="I1680" s="458">
        <f t="shared" si="126"/>
        <v>-3.36</v>
      </c>
      <c r="J1680" s="100"/>
      <c r="K1680" s="31"/>
      <c r="L1680" s="28"/>
    </row>
    <row r="1681" spans="3:12" ht="12" customHeight="1" x14ac:dyDescent="0.3">
      <c r="C1681" s="10"/>
      <c r="D1681" s="117" t="s">
        <v>1367</v>
      </c>
      <c r="E1681" s="444">
        <v>-3</v>
      </c>
      <c r="F1681" s="443">
        <v>0.25</v>
      </c>
      <c r="G1681" s="443">
        <v>3.67</v>
      </c>
      <c r="H1681" s="98"/>
      <c r="I1681" s="458">
        <f t="shared" si="126"/>
        <v>-2.7524999999999999</v>
      </c>
      <c r="J1681" s="100"/>
      <c r="K1681" s="31"/>
      <c r="L1681" s="28"/>
    </row>
    <row r="1682" spans="3:12" ht="12" customHeight="1" x14ac:dyDescent="0.3">
      <c r="C1682" s="10"/>
      <c r="D1682" s="117" t="s">
        <v>1367</v>
      </c>
      <c r="E1682" s="444">
        <v>-2</v>
      </c>
      <c r="F1682" s="443">
        <v>0.25</v>
      </c>
      <c r="G1682" s="443">
        <v>3.15</v>
      </c>
      <c r="H1682" s="98"/>
      <c r="I1682" s="458">
        <f t="shared" si="126"/>
        <v>-1.575</v>
      </c>
      <c r="J1682" s="100"/>
      <c r="K1682" s="31"/>
      <c r="L1682" s="28"/>
    </row>
    <row r="1683" spans="3:12" ht="12" customHeight="1" x14ac:dyDescent="0.3">
      <c r="C1683" s="617" t="s">
        <v>1468</v>
      </c>
      <c r="D1683" s="117" t="s">
        <v>1469</v>
      </c>
      <c r="E1683" s="444"/>
      <c r="F1683" s="443"/>
      <c r="G1683" s="444"/>
      <c r="H1683" s="98"/>
      <c r="I1683" s="458"/>
      <c r="J1683" s="100"/>
      <c r="K1683" s="31"/>
      <c r="L1683" s="28"/>
    </row>
    <row r="1684" spans="3:12" ht="12" customHeight="1" x14ac:dyDescent="0.3">
      <c r="C1684" s="10"/>
      <c r="D1684" s="117" t="s">
        <v>858</v>
      </c>
      <c r="E1684" s="618">
        <v>1</v>
      </c>
      <c r="F1684" s="619">
        <v>3</v>
      </c>
      <c r="G1684" s="618">
        <v>3.67</v>
      </c>
      <c r="H1684" s="620"/>
      <c r="I1684" s="458">
        <f t="shared" ref="I1684:I1689" si="127">PRODUCT(E1684:G1684)</f>
        <v>11.01</v>
      </c>
      <c r="J1684" s="100"/>
      <c r="K1684" s="31"/>
      <c r="L1684" s="28"/>
    </row>
    <row r="1685" spans="3:12" ht="12" customHeight="1" x14ac:dyDescent="0.3">
      <c r="C1685" s="10"/>
      <c r="D1685" s="117" t="s">
        <v>1488</v>
      </c>
      <c r="E1685" s="618">
        <v>1</v>
      </c>
      <c r="F1685" s="619">
        <v>6</v>
      </c>
      <c r="G1685" s="618">
        <v>4.17</v>
      </c>
      <c r="H1685" s="620"/>
      <c r="I1685" s="458">
        <f t="shared" si="127"/>
        <v>25.02</v>
      </c>
      <c r="J1685" s="100"/>
      <c r="K1685" s="31"/>
      <c r="L1685" s="28"/>
    </row>
    <row r="1686" spans="3:12" ht="12" customHeight="1" x14ac:dyDescent="0.3">
      <c r="C1686" s="10"/>
      <c r="D1686" s="117" t="s">
        <v>759</v>
      </c>
      <c r="E1686" s="618">
        <v>-1</v>
      </c>
      <c r="F1686" s="619">
        <v>0.9</v>
      </c>
      <c r="G1686" s="618">
        <v>2.1</v>
      </c>
      <c r="H1686" s="620"/>
      <c r="I1686" s="458">
        <f t="shared" si="127"/>
        <v>-1.8900000000000001</v>
      </c>
      <c r="J1686" s="100"/>
      <c r="K1686" s="31"/>
      <c r="L1686" s="28"/>
    </row>
    <row r="1687" spans="3:12" ht="12" customHeight="1" x14ac:dyDescent="0.3">
      <c r="C1687" s="10"/>
      <c r="D1687" s="117" t="s">
        <v>346</v>
      </c>
      <c r="E1687" s="618">
        <v>-1</v>
      </c>
      <c r="F1687" s="619">
        <v>0.9</v>
      </c>
      <c r="G1687" s="618">
        <v>0.5</v>
      </c>
      <c r="H1687" s="620"/>
      <c r="I1687" s="458">
        <f t="shared" si="127"/>
        <v>-0.45</v>
      </c>
      <c r="J1687" s="100"/>
      <c r="K1687" s="31"/>
      <c r="L1687" s="28"/>
    </row>
    <row r="1688" spans="3:12" ht="12" customHeight="1" x14ac:dyDescent="0.3">
      <c r="C1688" s="10"/>
      <c r="D1688" s="117" t="s">
        <v>1367</v>
      </c>
      <c r="E1688" s="444">
        <v>-2</v>
      </c>
      <c r="F1688" s="443">
        <v>0.25</v>
      </c>
      <c r="G1688" s="443">
        <v>3.67</v>
      </c>
      <c r="H1688" s="98"/>
      <c r="I1688" s="458">
        <f t="shared" si="127"/>
        <v>-1.835</v>
      </c>
      <c r="J1688" s="100"/>
      <c r="K1688" s="31"/>
      <c r="L1688" s="28"/>
    </row>
    <row r="1689" spans="3:12" ht="12" customHeight="1" x14ac:dyDescent="0.3">
      <c r="C1689" s="10"/>
      <c r="D1689" s="117" t="s">
        <v>1367</v>
      </c>
      <c r="E1689" s="444">
        <v>-3</v>
      </c>
      <c r="F1689" s="443">
        <v>0.25</v>
      </c>
      <c r="G1689" s="443">
        <v>4.17</v>
      </c>
      <c r="H1689" s="98"/>
      <c r="I1689" s="458">
        <f t="shared" si="127"/>
        <v>-3.1274999999999999</v>
      </c>
      <c r="J1689" s="100"/>
      <c r="K1689" s="31"/>
      <c r="L1689" s="28"/>
    </row>
    <row r="1690" spans="3:12" ht="12" customHeight="1" x14ac:dyDescent="0.3">
      <c r="C1690" s="617" t="s">
        <v>1470</v>
      </c>
      <c r="D1690" s="117" t="s">
        <v>177</v>
      </c>
      <c r="E1690" s="444"/>
      <c r="F1690" s="443"/>
      <c r="G1690" s="444"/>
      <c r="H1690" s="98"/>
      <c r="I1690" s="458"/>
      <c r="J1690" s="100"/>
      <c r="K1690" s="31"/>
      <c r="L1690" s="28"/>
    </row>
    <row r="1691" spans="3:12" ht="12" customHeight="1" x14ac:dyDescent="0.3">
      <c r="C1691" s="10"/>
      <c r="D1691" s="117" t="s">
        <v>1488</v>
      </c>
      <c r="E1691" s="618">
        <v>1</v>
      </c>
      <c r="F1691" s="619">
        <v>5.85</v>
      </c>
      <c r="G1691" s="618">
        <v>4.17</v>
      </c>
      <c r="H1691" s="620"/>
      <c r="I1691" s="458">
        <f>PRODUCT(E1691:G1691)</f>
        <v>24.394499999999997</v>
      </c>
      <c r="J1691" s="100"/>
      <c r="K1691" s="31"/>
      <c r="L1691" s="28"/>
    </row>
    <row r="1692" spans="3:12" ht="12" customHeight="1" x14ac:dyDescent="0.3">
      <c r="C1692" s="10"/>
      <c r="D1692" s="117" t="s">
        <v>759</v>
      </c>
      <c r="E1692" s="618">
        <v>-1</v>
      </c>
      <c r="F1692" s="619">
        <v>0.9</v>
      </c>
      <c r="G1692" s="618">
        <v>2.1</v>
      </c>
      <c r="H1692" s="620"/>
      <c r="I1692" s="458">
        <f>PRODUCT(E1692:G1692)</f>
        <v>-1.8900000000000001</v>
      </c>
      <c r="J1692" s="100"/>
      <c r="K1692" s="31"/>
      <c r="L1692" s="28"/>
    </row>
    <row r="1693" spans="3:12" ht="12" customHeight="1" x14ac:dyDescent="0.3">
      <c r="C1693" s="10"/>
      <c r="D1693" s="117" t="s">
        <v>1367</v>
      </c>
      <c r="E1693" s="444">
        <v>-3</v>
      </c>
      <c r="F1693" s="443">
        <v>0.25</v>
      </c>
      <c r="G1693" s="443">
        <v>4.17</v>
      </c>
      <c r="H1693" s="98"/>
      <c r="I1693" s="458">
        <f>PRODUCT(E1693:G1693)</f>
        <v>-3.1274999999999999</v>
      </c>
      <c r="J1693" s="100"/>
      <c r="K1693" s="31"/>
      <c r="L1693" s="28"/>
    </row>
    <row r="1694" spans="3:12" ht="12" customHeight="1" x14ac:dyDescent="0.3">
      <c r="C1694" s="617" t="s">
        <v>1471</v>
      </c>
      <c r="D1694" s="117" t="s">
        <v>1269</v>
      </c>
      <c r="E1694" s="444"/>
      <c r="F1694" s="443"/>
      <c r="G1694" s="444"/>
      <c r="H1694" s="98"/>
      <c r="I1694" s="458"/>
      <c r="J1694" s="100"/>
      <c r="K1694" s="31"/>
      <c r="L1694" s="28"/>
    </row>
    <row r="1695" spans="3:12" ht="12" customHeight="1" x14ac:dyDescent="0.3">
      <c r="C1695" s="10"/>
      <c r="D1695" s="117" t="s">
        <v>1488</v>
      </c>
      <c r="E1695" s="618">
        <v>1</v>
      </c>
      <c r="F1695" s="619">
        <v>7.5</v>
      </c>
      <c r="G1695" s="618">
        <v>4.17</v>
      </c>
      <c r="H1695" s="620"/>
      <c r="I1695" s="458">
        <f>PRODUCT(E1695:G1695)</f>
        <v>31.274999999999999</v>
      </c>
      <c r="J1695" s="100"/>
      <c r="K1695" s="31"/>
      <c r="L1695" s="28"/>
    </row>
    <row r="1696" spans="3:12" ht="12" customHeight="1" x14ac:dyDescent="0.3">
      <c r="C1696" s="10"/>
      <c r="D1696" s="117" t="s">
        <v>759</v>
      </c>
      <c r="E1696" s="618">
        <v>-1</v>
      </c>
      <c r="F1696" s="619">
        <v>0.9</v>
      </c>
      <c r="G1696" s="618">
        <v>2.6</v>
      </c>
      <c r="H1696" s="620"/>
      <c r="I1696" s="458">
        <f>PRODUCT(E1696:G1696)</f>
        <v>-2.3400000000000003</v>
      </c>
      <c r="J1696" s="100"/>
      <c r="K1696" s="31"/>
      <c r="L1696" s="28"/>
    </row>
    <row r="1697" spans="3:12" ht="12" customHeight="1" x14ac:dyDescent="0.3">
      <c r="C1697" s="10"/>
      <c r="D1697" s="117" t="s">
        <v>1367</v>
      </c>
      <c r="E1697" s="444">
        <v>-3</v>
      </c>
      <c r="F1697" s="443">
        <v>0.25</v>
      </c>
      <c r="G1697" s="443">
        <v>4.17</v>
      </c>
      <c r="H1697" s="98"/>
      <c r="I1697" s="458">
        <f>PRODUCT(E1697:G1697)</f>
        <v>-3.1274999999999999</v>
      </c>
      <c r="J1697" s="100"/>
      <c r="K1697" s="31"/>
      <c r="L1697" s="28"/>
    </row>
    <row r="1698" spans="3:12" ht="12" customHeight="1" x14ac:dyDescent="0.3">
      <c r="C1698" s="617" t="s">
        <v>1472</v>
      </c>
      <c r="D1698" s="117" t="s">
        <v>142</v>
      </c>
      <c r="E1698" s="444"/>
      <c r="F1698" s="443"/>
      <c r="G1698" s="444"/>
      <c r="H1698" s="98"/>
      <c r="I1698" s="458"/>
      <c r="J1698" s="100"/>
      <c r="K1698" s="31"/>
      <c r="L1698" s="28"/>
    </row>
    <row r="1699" spans="3:12" ht="12" customHeight="1" x14ac:dyDescent="0.3">
      <c r="C1699" s="10"/>
      <c r="D1699" s="117" t="s">
        <v>1488</v>
      </c>
      <c r="E1699" s="618">
        <v>1</v>
      </c>
      <c r="F1699" s="619">
        <v>6.15</v>
      </c>
      <c r="G1699" s="618">
        <v>4.17</v>
      </c>
      <c r="H1699" s="620"/>
      <c r="I1699" s="458">
        <f>PRODUCT(E1699:G1699)</f>
        <v>25.645500000000002</v>
      </c>
      <c r="J1699" s="100"/>
      <c r="K1699" s="31"/>
      <c r="L1699" s="28"/>
    </row>
    <row r="1700" spans="3:12" ht="12" customHeight="1" x14ac:dyDescent="0.3">
      <c r="C1700" s="10"/>
      <c r="D1700" s="117" t="s">
        <v>759</v>
      </c>
      <c r="E1700" s="618">
        <v>-1</v>
      </c>
      <c r="F1700" s="619">
        <v>0.9</v>
      </c>
      <c r="G1700" s="618">
        <v>2.1</v>
      </c>
      <c r="H1700" s="620"/>
      <c r="I1700" s="458">
        <f>PRODUCT(E1700:G1700)</f>
        <v>-1.8900000000000001</v>
      </c>
      <c r="J1700" s="100"/>
      <c r="K1700" s="31"/>
      <c r="L1700" s="28"/>
    </row>
    <row r="1701" spans="3:12" ht="12" customHeight="1" x14ac:dyDescent="0.3">
      <c r="C1701" s="10"/>
      <c r="D1701" s="117" t="s">
        <v>1367</v>
      </c>
      <c r="E1701" s="444">
        <v>-3</v>
      </c>
      <c r="F1701" s="443">
        <v>0.25</v>
      </c>
      <c r="G1701" s="443">
        <v>4.17</v>
      </c>
      <c r="H1701" s="98"/>
      <c r="I1701" s="458">
        <f>PRODUCT(E1701:G1701)</f>
        <v>-3.1274999999999999</v>
      </c>
      <c r="J1701" s="100"/>
      <c r="K1701" s="31"/>
      <c r="L1701" s="28"/>
    </row>
    <row r="1702" spans="3:12" ht="12" customHeight="1" x14ac:dyDescent="0.3">
      <c r="C1702" s="617" t="s">
        <v>1473</v>
      </c>
      <c r="D1702" s="117" t="s">
        <v>1474</v>
      </c>
      <c r="E1702" s="444"/>
      <c r="F1702" s="443"/>
      <c r="G1702" s="444"/>
      <c r="H1702" s="98"/>
      <c r="I1702" s="458"/>
      <c r="J1702" s="100"/>
      <c r="K1702" s="31"/>
      <c r="L1702" s="28"/>
    </row>
    <row r="1703" spans="3:12" ht="12" customHeight="1" x14ac:dyDescent="0.3">
      <c r="C1703" s="622"/>
      <c r="D1703" s="117" t="s">
        <v>858</v>
      </c>
      <c r="E1703" s="618">
        <v>1</v>
      </c>
      <c r="F1703" s="619">
        <v>3.45</v>
      </c>
      <c r="G1703" s="618">
        <v>3.15</v>
      </c>
      <c r="H1703" s="620"/>
      <c r="I1703" s="458">
        <f>PRODUCT(E1703:G1703)</f>
        <v>10.8675</v>
      </c>
      <c r="J1703" s="100"/>
      <c r="K1703" s="31"/>
      <c r="L1703" s="28"/>
    </row>
    <row r="1704" spans="3:12" ht="12" customHeight="1" x14ac:dyDescent="0.3">
      <c r="C1704" s="10"/>
      <c r="D1704" s="117" t="s">
        <v>1488</v>
      </c>
      <c r="E1704" s="618">
        <v>1</v>
      </c>
      <c r="F1704" s="619">
        <v>1.95</v>
      </c>
      <c r="G1704" s="618">
        <v>4.17</v>
      </c>
      <c r="H1704" s="620"/>
      <c r="I1704" s="458">
        <f>PRODUCT(E1704:G1704)</f>
        <v>8.1314999999999991</v>
      </c>
      <c r="J1704" s="100"/>
      <c r="K1704" s="31"/>
      <c r="L1704" s="28"/>
    </row>
    <row r="1705" spans="3:12" ht="12" customHeight="1" x14ac:dyDescent="0.3">
      <c r="C1705" s="10"/>
      <c r="D1705" s="117"/>
      <c r="E1705" s="618">
        <v>1</v>
      </c>
      <c r="F1705" s="619">
        <v>1.95</v>
      </c>
      <c r="G1705" s="618">
        <v>4.17</v>
      </c>
      <c r="H1705" s="620"/>
      <c r="I1705" s="458">
        <f>PRODUCT(E1705:G1705)</f>
        <v>8.1314999999999991</v>
      </c>
      <c r="J1705" s="100"/>
      <c r="K1705" s="31"/>
      <c r="L1705" s="28"/>
    </row>
    <row r="1706" spans="3:12" ht="12" customHeight="1" x14ac:dyDescent="0.3">
      <c r="C1706" s="10"/>
      <c r="D1706" s="117" t="s">
        <v>759</v>
      </c>
      <c r="E1706" s="618">
        <v>-1</v>
      </c>
      <c r="F1706" s="619">
        <v>0.9</v>
      </c>
      <c r="G1706" s="618">
        <v>2.1</v>
      </c>
      <c r="H1706" s="620"/>
      <c r="I1706" s="458">
        <f>PRODUCT(E1706:G1706)</f>
        <v>-1.8900000000000001</v>
      </c>
      <c r="J1706" s="100"/>
      <c r="K1706" s="31"/>
      <c r="L1706" s="28"/>
    </row>
    <row r="1707" spans="3:12" ht="12" customHeight="1" x14ac:dyDescent="0.3">
      <c r="C1707" s="10"/>
      <c r="D1707" s="117" t="s">
        <v>1367</v>
      </c>
      <c r="E1707" s="444">
        <v>-3</v>
      </c>
      <c r="F1707" s="443">
        <v>0.25</v>
      </c>
      <c r="G1707" s="443">
        <v>3.15</v>
      </c>
      <c r="H1707" s="98"/>
      <c r="I1707" s="458">
        <f>PRODUCT(E1707:G1707)</f>
        <v>-2.3624999999999998</v>
      </c>
      <c r="J1707" s="100"/>
      <c r="K1707" s="31"/>
      <c r="L1707" s="28"/>
    </row>
    <row r="1708" spans="3:12" ht="12" customHeight="1" x14ac:dyDescent="0.3">
      <c r="C1708" s="617" t="s">
        <v>1475</v>
      </c>
      <c r="D1708" s="117" t="s">
        <v>122</v>
      </c>
      <c r="E1708" s="444"/>
      <c r="F1708" s="443"/>
      <c r="G1708" s="444"/>
      <c r="H1708" s="98"/>
      <c r="I1708" s="458"/>
      <c r="J1708" s="100"/>
      <c r="K1708" s="31"/>
      <c r="L1708" s="28"/>
    </row>
    <row r="1709" spans="3:12" s="525" customFormat="1" ht="12" customHeight="1" x14ac:dyDescent="0.3">
      <c r="C1709" s="622"/>
      <c r="D1709" s="117" t="s">
        <v>858</v>
      </c>
      <c r="E1709" s="618">
        <v>1</v>
      </c>
      <c r="F1709" s="619">
        <v>2.95</v>
      </c>
      <c r="G1709" s="618">
        <v>3.67</v>
      </c>
      <c r="H1709" s="620"/>
      <c r="I1709" s="458">
        <f>PRODUCT(E1709:G1709)</f>
        <v>10.826500000000001</v>
      </c>
      <c r="J1709" s="522"/>
      <c r="K1709" s="523"/>
      <c r="L1709" s="524"/>
    </row>
    <row r="1710" spans="3:12" ht="12" customHeight="1" x14ac:dyDescent="0.3">
      <c r="C1710" s="10"/>
      <c r="D1710" s="117" t="s">
        <v>1488</v>
      </c>
      <c r="E1710" s="618">
        <v>1</v>
      </c>
      <c r="F1710" s="619">
        <v>4.45</v>
      </c>
      <c r="G1710" s="618">
        <v>4.17</v>
      </c>
      <c r="H1710" s="620"/>
      <c r="I1710" s="458">
        <f>PRODUCT(E1710:G1710)</f>
        <v>18.5565</v>
      </c>
      <c r="J1710" s="100"/>
      <c r="K1710" s="31"/>
      <c r="L1710" s="28"/>
    </row>
    <row r="1711" spans="3:12" ht="12" customHeight="1" x14ac:dyDescent="0.3">
      <c r="C1711" s="10"/>
      <c r="D1711" s="117" t="s">
        <v>759</v>
      </c>
      <c r="E1711" s="618">
        <v>-1</v>
      </c>
      <c r="F1711" s="619">
        <v>1</v>
      </c>
      <c r="G1711" s="618">
        <v>2.6</v>
      </c>
      <c r="H1711" s="620"/>
      <c r="I1711" s="458">
        <f>PRODUCT(E1711:G1711)</f>
        <v>-2.6</v>
      </c>
      <c r="J1711" s="100"/>
      <c r="K1711" s="31"/>
      <c r="L1711" s="28"/>
    </row>
    <row r="1712" spans="3:12" ht="12" customHeight="1" x14ac:dyDescent="0.3">
      <c r="C1712" s="10"/>
      <c r="D1712" s="117" t="s">
        <v>1367</v>
      </c>
      <c r="E1712" s="444">
        <v>-1</v>
      </c>
      <c r="F1712" s="443">
        <v>0.25</v>
      </c>
      <c r="G1712" s="443">
        <v>3.67</v>
      </c>
      <c r="H1712" s="98"/>
      <c r="I1712" s="458">
        <f>PRODUCT(E1712:G1712)</f>
        <v>-0.91749999999999998</v>
      </c>
      <c r="J1712" s="100"/>
      <c r="K1712" s="31"/>
      <c r="L1712" s="28"/>
    </row>
    <row r="1713" spans="3:12" ht="12" customHeight="1" x14ac:dyDescent="0.3">
      <c r="C1713" s="10"/>
      <c r="D1713" s="117" t="s">
        <v>1367</v>
      </c>
      <c r="E1713" s="444">
        <v>-3</v>
      </c>
      <c r="F1713" s="443">
        <v>0.25</v>
      </c>
      <c r="G1713" s="443">
        <v>4.17</v>
      </c>
      <c r="H1713" s="98"/>
      <c r="I1713" s="458">
        <f>PRODUCT(E1713:G1713)</f>
        <v>-3.1274999999999999</v>
      </c>
      <c r="J1713" s="100"/>
      <c r="K1713" s="31"/>
      <c r="L1713" s="28"/>
    </row>
    <row r="1714" spans="3:12" ht="12" customHeight="1" x14ac:dyDescent="0.3">
      <c r="C1714" s="617" t="s">
        <v>1476</v>
      </c>
      <c r="D1714" s="117" t="s">
        <v>1477</v>
      </c>
      <c r="E1714" s="444"/>
      <c r="F1714" s="443"/>
      <c r="G1714" s="444"/>
      <c r="H1714" s="98"/>
      <c r="I1714" s="458"/>
      <c r="J1714" s="100"/>
      <c r="K1714" s="31"/>
      <c r="L1714" s="28"/>
    </row>
    <row r="1715" spans="3:12" ht="12" customHeight="1" x14ac:dyDescent="0.3">
      <c r="C1715" s="10"/>
      <c r="D1715" s="117" t="s">
        <v>1488</v>
      </c>
      <c r="E1715" s="618">
        <v>1</v>
      </c>
      <c r="F1715" s="619">
        <v>5.8</v>
      </c>
      <c r="G1715" s="618">
        <v>4.17</v>
      </c>
      <c r="H1715" s="620"/>
      <c r="I1715" s="458">
        <f>PRODUCT(E1715:G1715)</f>
        <v>24.186</v>
      </c>
      <c r="J1715" s="100"/>
      <c r="K1715" s="31"/>
      <c r="L1715" s="28"/>
    </row>
    <row r="1716" spans="3:12" ht="12" customHeight="1" x14ac:dyDescent="0.3">
      <c r="C1716" s="10"/>
      <c r="D1716" s="117" t="s">
        <v>346</v>
      </c>
      <c r="E1716" s="444">
        <v>-1</v>
      </c>
      <c r="F1716" s="443">
        <v>2.7</v>
      </c>
      <c r="G1716" s="443">
        <v>1.4</v>
      </c>
      <c r="H1716" s="98"/>
      <c r="I1716" s="458">
        <f>PRODUCT(E1716:G1716)</f>
        <v>-3.78</v>
      </c>
      <c r="J1716" s="100"/>
      <c r="K1716" s="31"/>
      <c r="L1716" s="28"/>
    </row>
    <row r="1717" spans="3:12" ht="12" customHeight="1" x14ac:dyDescent="0.3">
      <c r="C1717" s="10"/>
      <c r="D1717" s="117" t="s">
        <v>346</v>
      </c>
      <c r="E1717" s="444">
        <v>-1</v>
      </c>
      <c r="F1717" s="443">
        <v>1.5</v>
      </c>
      <c r="G1717" s="443">
        <v>1.4</v>
      </c>
      <c r="H1717" s="98"/>
      <c r="I1717" s="458">
        <f>PRODUCT(E1717:G1717)</f>
        <v>-2.0999999999999996</v>
      </c>
      <c r="J1717" s="100"/>
      <c r="K1717" s="31"/>
      <c r="L1717" s="28"/>
    </row>
    <row r="1718" spans="3:12" ht="12" customHeight="1" x14ac:dyDescent="0.3">
      <c r="C1718" s="10"/>
      <c r="D1718" s="117" t="s">
        <v>1367</v>
      </c>
      <c r="E1718" s="444">
        <v>-3</v>
      </c>
      <c r="F1718" s="443">
        <v>0.25</v>
      </c>
      <c r="G1718" s="443">
        <v>3.15</v>
      </c>
      <c r="H1718" s="98"/>
      <c r="I1718" s="458">
        <f>PRODUCT(E1718:G1718)</f>
        <v>-2.3624999999999998</v>
      </c>
      <c r="J1718" s="100"/>
      <c r="K1718" s="31"/>
      <c r="L1718" s="28"/>
    </row>
    <row r="1719" spans="3:12" ht="12" customHeight="1" x14ac:dyDescent="0.3">
      <c r="C1719" s="617" t="s">
        <v>1479</v>
      </c>
      <c r="D1719" s="117" t="s">
        <v>1480</v>
      </c>
      <c r="E1719" s="444"/>
      <c r="F1719" s="443"/>
      <c r="G1719" s="444"/>
      <c r="H1719" s="98"/>
      <c r="I1719" s="458"/>
      <c r="J1719" s="100"/>
      <c r="K1719" s="31"/>
      <c r="L1719" s="28"/>
    </row>
    <row r="1720" spans="3:12" ht="12" customHeight="1" x14ac:dyDescent="0.3">
      <c r="C1720" s="10"/>
      <c r="D1720" s="117" t="s">
        <v>1478</v>
      </c>
      <c r="E1720" s="618">
        <v>1</v>
      </c>
      <c r="F1720" s="619">
        <v>3.55</v>
      </c>
      <c r="G1720" s="618">
        <v>3.15</v>
      </c>
      <c r="H1720" s="620"/>
      <c r="I1720" s="458">
        <f>PRODUCT(E1720:G1720)</f>
        <v>11.182499999999999</v>
      </c>
      <c r="J1720" s="100"/>
      <c r="K1720" s="31"/>
      <c r="L1720" s="28"/>
    </row>
    <row r="1721" spans="3:12" ht="12" customHeight="1" x14ac:dyDescent="0.3">
      <c r="C1721" s="10"/>
      <c r="D1721" s="117" t="s">
        <v>1367</v>
      </c>
      <c r="E1721" s="444">
        <v>-2</v>
      </c>
      <c r="F1721" s="443">
        <v>0.25</v>
      </c>
      <c r="G1721" s="443">
        <v>3.15</v>
      </c>
      <c r="H1721" s="98"/>
      <c r="I1721" s="458">
        <f>PRODUCT(E1721:G1721)</f>
        <v>-1.575</v>
      </c>
      <c r="J1721" s="100"/>
      <c r="K1721" s="31"/>
      <c r="L1721" s="28"/>
    </row>
    <row r="1722" spans="3:12" ht="12" customHeight="1" x14ac:dyDescent="0.3">
      <c r="C1722" s="617" t="s">
        <v>1481</v>
      </c>
      <c r="D1722" s="117" t="s">
        <v>202</v>
      </c>
      <c r="E1722" s="444"/>
      <c r="F1722" s="443"/>
      <c r="G1722" s="444"/>
      <c r="H1722" s="98"/>
      <c r="I1722" s="458"/>
      <c r="J1722" s="100"/>
      <c r="K1722" s="31"/>
      <c r="L1722" s="28"/>
    </row>
    <row r="1723" spans="3:12" ht="12" customHeight="1" x14ac:dyDescent="0.3">
      <c r="C1723" s="622"/>
      <c r="D1723" s="117" t="s">
        <v>1463</v>
      </c>
      <c r="E1723" s="618">
        <v>1</v>
      </c>
      <c r="F1723" s="619">
        <v>2.15</v>
      </c>
      <c r="G1723" s="618">
        <v>3.67</v>
      </c>
      <c r="H1723" s="620"/>
      <c r="I1723" s="458">
        <f t="shared" ref="I1723:I1728" si="128">PRODUCT(E1723:G1723)</f>
        <v>7.8904999999999994</v>
      </c>
      <c r="J1723" s="100"/>
      <c r="K1723" s="31"/>
      <c r="L1723" s="28"/>
    </row>
    <row r="1724" spans="3:12" ht="12" customHeight="1" x14ac:dyDescent="0.3">
      <c r="C1724" s="622"/>
      <c r="D1724" s="117"/>
      <c r="E1724" s="618">
        <v>1</v>
      </c>
      <c r="F1724" s="619">
        <v>2.7</v>
      </c>
      <c r="G1724" s="618">
        <v>3.67</v>
      </c>
      <c r="H1724" s="620"/>
      <c r="I1724" s="458">
        <f t="shared" si="128"/>
        <v>9.9090000000000007</v>
      </c>
      <c r="J1724" s="100"/>
      <c r="K1724" s="31"/>
      <c r="L1724" s="28"/>
    </row>
    <row r="1725" spans="3:12" ht="12" customHeight="1" x14ac:dyDescent="0.3">
      <c r="C1725" s="10"/>
      <c r="D1725" s="117" t="s">
        <v>1478</v>
      </c>
      <c r="E1725" s="618">
        <v>1</v>
      </c>
      <c r="F1725" s="619">
        <v>8.15</v>
      </c>
      <c r="G1725" s="618">
        <v>3.67</v>
      </c>
      <c r="H1725" s="620"/>
      <c r="I1725" s="458">
        <f t="shared" si="128"/>
        <v>29.910499999999999</v>
      </c>
      <c r="J1725" s="100"/>
      <c r="K1725" s="31"/>
      <c r="L1725" s="28"/>
    </row>
    <row r="1726" spans="3:12" ht="12" customHeight="1" x14ac:dyDescent="0.3">
      <c r="C1726" s="10"/>
      <c r="D1726" s="117" t="s">
        <v>759</v>
      </c>
      <c r="E1726" s="444">
        <v>-2</v>
      </c>
      <c r="F1726" s="443">
        <v>1</v>
      </c>
      <c r="G1726" s="443">
        <v>2.1</v>
      </c>
      <c r="H1726" s="98"/>
      <c r="I1726" s="458">
        <f t="shared" si="128"/>
        <v>-4.2</v>
      </c>
      <c r="J1726" s="100"/>
      <c r="K1726" s="31"/>
      <c r="L1726" s="28"/>
    </row>
    <row r="1727" spans="3:12" ht="12" customHeight="1" x14ac:dyDescent="0.3">
      <c r="C1727" s="10"/>
      <c r="D1727" s="117" t="s">
        <v>1367</v>
      </c>
      <c r="E1727" s="444">
        <v>-2</v>
      </c>
      <c r="F1727" s="443">
        <v>0.25</v>
      </c>
      <c r="G1727" s="443">
        <v>3.67</v>
      </c>
      <c r="H1727" s="98"/>
      <c r="I1727" s="458">
        <f t="shared" si="128"/>
        <v>-1.835</v>
      </c>
      <c r="J1727" s="100"/>
      <c r="K1727" s="31"/>
      <c r="L1727" s="28"/>
    </row>
    <row r="1728" spans="3:12" ht="12" customHeight="1" x14ac:dyDescent="0.3">
      <c r="C1728" s="10"/>
      <c r="D1728" s="117" t="s">
        <v>1367</v>
      </c>
      <c r="E1728" s="444">
        <v>-3</v>
      </c>
      <c r="F1728" s="443">
        <v>0.25</v>
      </c>
      <c r="G1728" s="443">
        <v>4.17</v>
      </c>
      <c r="H1728" s="98"/>
      <c r="I1728" s="458">
        <f t="shared" si="128"/>
        <v>-3.1274999999999999</v>
      </c>
      <c r="J1728" s="100"/>
      <c r="K1728" s="31"/>
      <c r="L1728" s="28"/>
    </row>
    <row r="1729" spans="3:12" ht="12" customHeight="1" x14ac:dyDescent="0.3">
      <c r="C1729" s="617" t="s">
        <v>1482</v>
      </c>
      <c r="D1729" s="117" t="s">
        <v>1483</v>
      </c>
      <c r="E1729" s="444"/>
      <c r="F1729" s="443"/>
      <c r="G1729" s="444"/>
      <c r="H1729" s="98"/>
      <c r="I1729" s="458"/>
      <c r="J1729" s="100"/>
      <c r="K1729" s="31"/>
      <c r="L1729" s="28"/>
    </row>
    <row r="1730" spans="3:12" ht="12" customHeight="1" x14ac:dyDescent="0.3">
      <c r="C1730" s="622"/>
      <c r="D1730" s="117" t="s">
        <v>1487</v>
      </c>
      <c r="E1730" s="618">
        <v>1</v>
      </c>
      <c r="F1730" s="619">
        <v>4.1500000000000004</v>
      </c>
      <c r="G1730" s="618">
        <v>3.67</v>
      </c>
      <c r="H1730" s="620"/>
      <c r="I1730" s="458">
        <f t="shared" ref="I1730:I1737" si="129">PRODUCT(E1730:G1730)</f>
        <v>15.230500000000001</v>
      </c>
      <c r="J1730" s="100"/>
      <c r="K1730" s="31"/>
      <c r="L1730" s="28"/>
    </row>
    <row r="1731" spans="3:12" ht="12" customHeight="1" x14ac:dyDescent="0.3">
      <c r="C1731" s="10"/>
      <c r="D1731" s="117" t="s">
        <v>1478</v>
      </c>
      <c r="E1731" s="618">
        <v>1</v>
      </c>
      <c r="F1731" s="619">
        <v>6.55</v>
      </c>
      <c r="G1731" s="618">
        <v>4.17</v>
      </c>
      <c r="H1731" s="620"/>
      <c r="I1731" s="458">
        <f t="shared" si="129"/>
        <v>27.313499999999998</v>
      </c>
      <c r="J1731" s="100"/>
      <c r="K1731" s="31"/>
      <c r="L1731" s="28"/>
    </row>
    <row r="1732" spans="3:12" ht="12" customHeight="1" x14ac:dyDescent="0.3">
      <c r="C1732" s="10"/>
      <c r="D1732" s="117" t="s">
        <v>1484</v>
      </c>
      <c r="E1732" s="618">
        <v>1</v>
      </c>
      <c r="F1732" s="443">
        <v>1.1000000000000001</v>
      </c>
      <c r="G1732" s="443">
        <v>2.1</v>
      </c>
      <c r="H1732" s="98"/>
      <c r="I1732" s="458">
        <f>PRODUCT(E1732:G1732)</f>
        <v>2.3100000000000005</v>
      </c>
      <c r="J1732" s="100"/>
      <c r="K1732" s="31"/>
      <c r="L1732" s="28"/>
    </row>
    <row r="1733" spans="3:12" ht="12" customHeight="1" x14ac:dyDescent="0.3">
      <c r="C1733" s="10"/>
      <c r="D1733" s="117"/>
      <c r="E1733" s="618">
        <v>1</v>
      </c>
      <c r="F1733" s="443">
        <v>1.25</v>
      </c>
      <c r="G1733" s="443">
        <v>2.1</v>
      </c>
      <c r="H1733" s="98"/>
      <c r="I1733" s="458">
        <f>PRODUCT(E1733:G1733)</f>
        <v>2.625</v>
      </c>
      <c r="J1733" s="100"/>
      <c r="K1733" s="31"/>
      <c r="L1733" s="28"/>
    </row>
    <row r="1734" spans="3:12" ht="12" customHeight="1" x14ac:dyDescent="0.3">
      <c r="C1734" s="10"/>
      <c r="D1734" s="117"/>
      <c r="E1734" s="618">
        <v>1</v>
      </c>
      <c r="F1734" s="443">
        <v>0.4</v>
      </c>
      <c r="G1734" s="443">
        <v>2.1</v>
      </c>
      <c r="H1734" s="98"/>
      <c r="I1734" s="458">
        <f>PRODUCT(E1734:G1734)</f>
        <v>0.84000000000000008</v>
      </c>
      <c r="J1734" s="100"/>
      <c r="K1734" s="31"/>
      <c r="L1734" s="28"/>
    </row>
    <row r="1735" spans="3:12" ht="12" customHeight="1" x14ac:dyDescent="0.3">
      <c r="C1735" s="10"/>
      <c r="D1735" s="117" t="s">
        <v>759</v>
      </c>
      <c r="E1735" s="444">
        <v>-1</v>
      </c>
      <c r="F1735" s="443">
        <v>0.9</v>
      </c>
      <c r="G1735" s="443">
        <v>2.1</v>
      </c>
      <c r="H1735" s="98"/>
      <c r="I1735" s="458">
        <f t="shared" si="129"/>
        <v>-1.8900000000000001</v>
      </c>
      <c r="J1735" s="100"/>
      <c r="K1735" s="31"/>
      <c r="L1735" s="28"/>
    </row>
    <row r="1736" spans="3:12" ht="12" customHeight="1" x14ac:dyDescent="0.3">
      <c r="C1736" s="10"/>
      <c r="D1736" s="117" t="s">
        <v>346</v>
      </c>
      <c r="E1736" s="444">
        <v>-1</v>
      </c>
      <c r="F1736" s="443">
        <v>1.8</v>
      </c>
      <c r="G1736" s="443">
        <v>0.5</v>
      </c>
      <c r="H1736" s="98"/>
      <c r="I1736" s="458">
        <f t="shared" si="129"/>
        <v>-0.9</v>
      </c>
      <c r="J1736" s="100"/>
      <c r="K1736" s="31"/>
      <c r="L1736" s="28"/>
    </row>
    <row r="1737" spans="3:12" ht="12" customHeight="1" x14ac:dyDescent="0.3">
      <c r="C1737" s="10"/>
      <c r="D1737" s="117" t="s">
        <v>1367</v>
      </c>
      <c r="E1737" s="444">
        <v>-3</v>
      </c>
      <c r="F1737" s="443">
        <v>0.25</v>
      </c>
      <c r="G1737" s="443">
        <v>3.67</v>
      </c>
      <c r="H1737" s="98"/>
      <c r="I1737" s="458">
        <f t="shared" si="129"/>
        <v>-2.7524999999999999</v>
      </c>
      <c r="J1737" s="100"/>
      <c r="K1737" s="31"/>
      <c r="L1737" s="28"/>
    </row>
    <row r="1738" spans="3:12" ht="12" customHeight="1" x14ac:dyDescent="0.3">
      <c r="C1738" s="10"/>
      <c r="D1738" s="117" t="s">
        <v>1367</v>
      </c>
      <c r="E1738" s="444">
        <v>-3</v>
      </c>
      <c r="F1738" s="443">
        <v>0.25</v>
      </c>
      <c r="G1738" s="443">
        <v>4.17</v>
      </c>
      <c r="H1738" s="98"/>
      <c r="I1738" s="458">
        <f>PRODUCT(E1738:G1738)</f>
        <v>-3.1274999999999999</v>
      </c>
      <c r="J1738" s="100"/>
      <c r="K1738" s="31"/>
      <c r="L1738" s="28"/>
    </row>
    <row r="1739" spans="3:12" ht="12" customHeight="1" x14ac:dyDescent="0.3">
      <c r="C1739" s="617" t="s">
        <v>1485</v>
      </c>
      <c r="D1739" s="117" t="s">
        <v>1486</v>
      </c>
      <c r="E1739" s="444"/>
      <c r="F1739" s="443"/>
      <c r="G1739" s="444"/>
      <c r="H1739" s="98"/>
      <c r="I1739" s="458"/>
      <c r="J1739" s="100"/>
      <c r="K1739" s="31"/>
      <c r="L1739" s="28"/>
    </row>
    <row r="1740" spans="3:12" ht="12" customHeight="1" x14ac:dyDescent="0.3">
      <c r="C1740" s="622"/>
      <c r="D1740" s="117" t="s">
        <v>1487</v>
      </c>
      <c r="E1740" s="618">
        <v>1</v>
      </c>
      <c r="F1740" s="619">
        <v>2.9</v>
      </c>
      <c r="G1740" s="618">
        <v>3.67</v>
      </c>
      <c r="H1740" s="620"/>
      <c r="I1740" s="458">
        <f t="shared" ref="I1740:I1746" si="130">PRODUCT(E1740:G1740)</f>
        <v>10.642999999999999</v>
      </c>
      <c r="J1740" s="100"/>
      <c r="K1740" s="31"/>
      <c r="L1740" s="28"/>
    </row>
    <row r="1741" spans="3:12" ht="12" customHeight="1" x14ac:dyDescent="0.3">
      <c r="C1741" s="10"/>
      <c r="D1741" s="117" t="s">
        <v>1478</v>
      </c>
      <c r="E1741" s="618">
        <v>1</v>
      </c>
      <c r="F1741" s="619">
        <v>0.85</v>
      </c>
      <c r="G1741" s="618">
        <v>4.17</v>
      </c>
      <c r="H1741" s="620"/>
      <c r="I1741" s="458">
        <f t="shared" si="130"/>
        <v>3.5444999999999998</v>
      </c>
      <c r="J1741" s="100"/>
      <c r="K1741" s="31"/>
      <c r="L1741" s="28"/>
    </row>
    <row r="1742" spans="3:12" ht="12" customHeight="1" x14ac:dyDescent="0.3">
      <c r="C1742" s="10"/>
      <c r="D1742" s="117"/>
      <c r="E1742" s="618">
        <v>1</v>
      </c>
      <c r="F1742" s="619">
        <v>9.4</v>
      </c>
      <c r="G1742" s="618">
        <v>4.17</v>
      </c>
      <c r="H1742" s="620"/>
      <c r="I1742" s="458">
        <f>PRODUCT(E1742:G1742)</f>
        <v>39.198</v>
      </c>
      <c r="J1742" s="100"/>
      <c r="K1742" s="31"/>
      <c r="L1742" s="28"/>
    </row>
    <row r="1743" spans="3:12" ht="12" customHeight="1" x14ac:dyDescent="0.3">
      <c r="C1743" s="10"/>
      <c r="D1743" s="117" t="s">
        <v>759</v>
      </c>
      <c r="E1743" s="444">
        <v>-1</v>
      </c>
      <c r="F1743" s="443">
        <v>1</v>
      </c>
      <c r="G1743" s="443">
        <v>2.1</v>
      </c>
      <c r="H1743" s="98"/>
      <c r="I1743" s="458">
        <f t="shared" si="130"/>
        <v>-2.1</v>
      </c>
      <c r="J1743" s="100"/>
      <c r="K1743" s="31"/>
      <c r="L1743" s="28"/>
    </row>
    <row r="1744" spans="3:12" ht="12" customHeight="1" x14ac:dyDescent="0.3">
      <c r="C1744" s="10"/>
      <c r="D1744" s="117" t="s">
        <v>346</v>
      </c>
      <c r="E1744" s="444">
        <v>-1</v>
      </c>
      <c r="F1744" s="443">
        <v>1.5</v>
      </c>
      <c r="G1744" s="443">
        <v>1.4</v>
      </c>
      <c r="H1744" s="98"/>
      <c r="I1744" s="458">
        <f t="shared" si="130"/>
        <v>-2.0999999999999996</v>
      </c>
      <c r="J1744" s="100"/>
      <c r="K1744" s="31"/>
      <c r="L1744" s="28"/>
    </row>
    <row r="1745" spans="3:12" ht="12" customHeight="1" x14ac:dyDescent="0.3">
      <c r="C1745" s="10"/>
      <c r="D1745" s="117" t="s">
        <v>1367</v>
      </c>
      <c r="E1745" s="444">
        <v>-1</v>
      </c>
      <c r="F1745" s="443">
        <v>0.25</v>
      </c>
      <c r="G1745" s="443">
        <v>3.67</v>
      </c>
      <c r="H1745" s="98"/>
      <c r="I1745" s="458">
        <f t="shared" si="130"/>
        <v>-0.91749999999999998</v>
      </c>
      <c r="J1745" s="100"/>
      <c r="K1745" s="31"/>
      <c r="L1745" s="28"/>
    </row>
    <row r="1746" spans="3:12" ht="12" customHeight="1" x14ac:dyDescent="0.3">
      <c r="C1746" s="10"/>
      <c r="D1746" s="117" t="s">
        <v>1367</v>
      </c>
      <c r="E1746" s="444">
        <v>-5</v>
      </c>
      <c r="F1746" s="443">
        <v>0.25</v>
      </c>
      <c r="G1746" s="443">
        <v>4.17</v>
      </c>
      <c r="H1746" s="98"/>
      <c r="I1746" s="458">
        <f t="shared" si="130"/>
        <v>-5.2125000000000004</v>
      </c>
      <c r="J1746" s="100"/>
      <c r="K1746" s="31"/>
      <c r="L1746" s="28"/>
    </row>
    <row r="1747" spans="3:12" ht="12" customHeight="1" x14ac:dyDescent="0.3">
      <c r="C1747" s="617" t="s">
        <v>1490</v>
      </c>
      <c r="D1747" s="117" t="s">
        <v>1491</v>
      </c>
      <c r="E1747" s="444"/>
      <c r="F1747" s="443"/>
      <c r="G1747" s="444"/>
      <c r="H1747" s="98"/>
      <c r="I1747" s="458"/>
      <c r="J1747" s="100"/>
      <c r="K1747" s="31"/>
      <c r="L1747" s="28"/>
    </row>
    <row r="1748" spans="3:12" ht="12" customHeight="1" x14ac:dyDescent="0.3">
      <c r="C1748" s="622"/>
      <c r="D1748" s="117" t="s">
        <v>941</v>
      </c>
      <c r="E1748" s="618">
        <v>1</v>
      </c>
      <c r="F1748" s="619">
        <v>2.4</v>
      </c>
      <c r="G1748" s="618">
        <v>3.67</v>
      </c>
      <c r="H1748" s="620"/>
      <c r="I1748" s="458">
        <f t="shared" ref="I1748:I1753" si="131">PRODUCT(E1748:G1748)</f>
        <v>8.8079999999999998</v>
      </c>
      <c r="J1748" s="100"/>
      <c r="K1748" s="31"/>
      <c r="L1748" s="28"/>
    </row>
    <row r="1749" spans="3:12" ht="12" customHeight="1" x14ac:dyDescent="0.3">
      <c r="C1749" s="10"/>
      <c r="D1749" s="117" t="s">
        <v>1489</v>
      </c>
      <c r="E1749" s="618">
        <v>1</v>
      </c>
      <c r="F1749" s="619">
        <v>9.6</v>
      </c>
      <c r="G1749" s="618">
        <v>4.17</v>
      </c>
      <c r="H1749" s="620"/>
      <c r="I1749" s="458">
        <f t="shared" si="131"/>
        <v>40.031999999999996</v>
      </c>
      <c r="J1749" s="100"/>
      <c r="K1749" s="31"/>
      <c r="L1749" s="28"/>
    </row>
    <row r="1750" spans="3:12" ht="12" customHeight="1" x14ac:dyDescent="0.3">
      <c r="C1750" s="10"/>
      <c r="D1750" s="117" t="s">
        <v>1484</v>
      </c>
      <c r="E1750" s="444">
        <v>1</v>
      </c>
      <c r="F1750" s="443">
        <v>1.35</v>
      </c>
      <c r="G1750" s="443">
        <v>2.1</v>
      </c>
      <c r="H1750" s="98"/>
      <c r="I1750" s="458">
        <f t="shared" si="131"/>
        <v>2.8350000000000004</v>
      </c>
      <c r="J1750" s="100"/>
      <c r="K1750" s="31"/>
      <c r="L1750" s="28"/>
    </row>
    <row r="1751" spans="3:12" ht="12" customHeight="1" x14ac:dyDescent="0.3">
      <c r="C1751" s="10"/>
      <c r="D1751" s="117" t="s">
        <v>759</v>
      </c>
      <c r="E1751" s="444">
        <v>-1</v>
      </c>
      <c r="F1751" s="443">
        <v>0.9</v>
      </c>
      <c r="G1751" s="443">
        <v>2.6</v>
      </c>
      <c r="H1751" s="98"/>
      <c r="I1751" s="458">
        <f t="shared" si="131"/>
        <v>-2.3400000000000003</v>
      </c>
      <c r="J1751" s="100"/>
      <c r="K1751" s="31"/>
      <c r="L1751" s="28"/>
    </row>
    <row r="1752" spans="3:12" ht="12" customHeight="1" x14ac:dyDescent="0.3">
      <c r="C1752" s="10"/>
      <c r="D1752" s="117" t="s">
        <v>346</v>
      </c>
      <c r="E1752" s="444">
        <v>-1</v>
      </c>
      <c r="F1752" s="443">
        <v>0.9</v>
      </c>
      <c r="G1752" s="443">
        <v>0.5</v>
      </c>
      <c r="H1752" s="98"/>
      <c r="I1752" s="458">
        <f t="shared" si="131"/>
        <v>-0.45</v>
      </c>
      <c r="J1752" s="100"/>
      <c r="K1752" s="31"/>
      <c r="L1752" s="28"/>
    </row>
    <row r="1753" spans="3:12" ht="12" customHeight="1" x14ac:dyDescent="0.3">
      <c r="C1753" s="10"/>
      <c r="D1753" s="117" t="s">
        <v>1367</v>
      </c>
      <c r="E1753" s="444">
        <v>-3</v>
      </c>
      <c r="F1753" s="443">
        <v>0.25</v>
      </c>
      <c r="G1753" s="443">
        <v>3.67</v>
      </c>
      <c r="H1753" s="98"/>
      <c r="I1753" s="458">
        <f t="shared" si="131"/>
        <v>-2.7524999999999999</v>
      </c>
      <c r="J1753" s="100"/>
      <c r="K1753" s="31"/>
      <c r="L1753" s="28"/>
    </row>
    <row r="1754" spans="3:12" ht="12" customHeight="1" x14ac:dyDescent="0.3">
      <c r="C1754" s="10"/>
      <c r="D1754" s="117" t="s">
        <v>1367</v>
      </c>
      <c r="E1754" s="444">
        <v>-3</v>
      </c>
      <c r="F1754" s="443">
        <v>0.25</v>
      </c>
      <c r="G1754" s="443">
        <v>4.17</v>
      </c>
      <c r="H1754" s="98"/>
      <c r="I1754" s="458">
        <f>PRODUCT(E1754:G1754)</f>
        <v>-3.1274999999999999</v>
      </c>
      <c r="J1754" s="100"/>
      <c r="K1754" s="31"/>
      <c r="L1754" s="28"/>
    </row>
    <row r="1755" spans="3:12" ht="12" customHeight="1" x14ac:dyDescent="0.3">
      <c r="C1755" s="617" t="s">
        <v>1492</v>
      </c>
      <c r="D1755" s="117" t="s">
        <v>1493</v>
      </c>
      <c r="E1755" s="444"/>
      <c r="F1755" s="443"/>
      <c r="G1755" s="444"/>
      <c r="H1755" s="98"/>
      <c r="I1755" s="458"/>
      <c r="J1755" s="100"/>
      <c r="K1755" s="31"/>
      <c r="L1755" s="28"/>
    </row>
    <row r="1756" spans="3:12" ht="12" customHeight="1" x14ac:dyDescent="0.3">
      <c r="C1756" s="10"/>
      <c r="D1756" s="117" t="s">
        <v>1478</v>
      </c>
      <c r="E1756" s="618">
        <v>1</v>
      </c>
      <c r="F1756" s="619">
        <v>9.75</v>
      </c>
      <c r="G1756" s="618">
        <v>4.17</v>
      </c>
      <c r="H1756" s="620"/>
      <c r="I1756" s="458">
        <f t="shared" ref="I1756:I1761" si="132">PRODUCT(E1756:G1756)</f>
        <v>40.657499999999999</v>
      </c>
      <c r="J1756" s="100"/>
      <c r="K1756" s="31"/>
      <c r="L1756" s="28"/>
    </row>
    <row r="1757" spans="3:12" ht="12" customHeight="1" x14ac:dyDescent="0.3">
      <c r="C1757" s="10"/>
      <c r="D1757" s="117" t="s">
        <v>1484</v>
      </c>
      <c r="E1757" s="618">
        <v>1</v>
      </c>
      <c r="F1757" s="443">
        <v>1.1000000000000001</v>
      </c>
      <c r="G1757" s="443">
        <v>2.1</v>
      </c>
      <c r="H1757" s="98"/>
      <c r="I1757" s="458">
        <f t="shared" si="132"/>
        <v>2.3100000000000005</v>
      </c>
      <c r="J1757" s="100"/>
      <c r="K1757" s="31"/>
      <c r="L1757" s="28"/>
    </row>
    <row r="1758" spans="3:12" ht="12" customHeight="1" x14ac:dyDescent="0.3">
      <c r="C1758" s="10"/>
      <c r="D1758" s="117"/>
      <c r="E1758" s="618">
        <v>1</v>
      </c>
      <c r="F1758" s="443">
        <v>1.5</v>
      </c>
      <c r="G1758" s="443">
        <v>2.1</v>
      </c>
      <c r="H1758" s="98"/>
      <c r="I1758" s="458">
        <f t="shared" si="132"/>
        <v>3.1500000000000004</v>
      </c>
      <c r="J1758" s="100"/>
      <c r="K1758" s="31"/>
      <c r="L1758" s="28"/>
    </row>
    <row r="1759" spans="3:12" ht="12" customHeight="1" x14ac:dyDescent="0.3">
      <c r="C1759" s="10"/>
      <c r="D1759" s="117"/>
      <c r="E1759" s="618">
        <v>1</v>
      </c>
      <c r="F1759" s="443">
        <v>0.4</v>
      </c>
      <c r="G1759" s="443">
        <v>2.1</v>
      </c>
      <c r="H1759" s="98"/>
      <c r="I1759" s="458">
        <f t="shared" si="132"/>
        <v>0.84000000000000008</v>
      </c>
      <c r="J1759" s="100"/>
      <c r="K1759" s="31"/>
      <c r="L1759" s="28"/>
    </row>
    <row r="1760" spans="3:12" ht="12" customHeight="1" x14ac:dyDescent="0.3">
      <c r="C1760" s="10"/>
      <c r="D1760" s="117" t="s">
        <v>759</v>
      </c>
      <c r="E1760" s="444">
        <v>-1</v>
      </c>
      <c r="F1760" s="443">
        <v>0.9</v>
      </c>
      <c r="G1760" s="443">
        <v>2.1</v>
      </c>
      <c r="H1760" s="98"/>
      <c r="I1760" s="458">
        <f t="shared" si="132"/>
        <v>-1.8900000000000001</v>
      </c>
      <c r="J1760" s="100"/>
      <c r="K1760" s="31"/>
      <c r="L1760" s="28"/>
    </row>
    <row r="1761" spans="3:12" ht="12" customHeight="1" x14ac:dyDescent="0.3">
      <c r="C1761" s="10"/>
      <c r="D1761" s="117" t="s">
        <v>1367</v>
      </c>
      <c r="E1761" s="444">
        <v>-3</v>
      </c>
      <c r="F1761" s="443">
        <v>0.25</v>
      </c>
      <c r="G1761" s="443">
        <v>4.17</v>
      </c>
      <c r="H1761" s="98"/>
      <c r="I1761" s="458">
        <f t="shared" si="132"/>
        <v>-3.1274999999999999</v>
      </c>
      <c r="J1761" s="100"/>
      <c r="K1761" s="31"/>
      <c r="L1761" s="28"/>
    </row>
    <row r="1762" spans="3:12" ht="12" customHeight="1" x14ac:dyDescent="0.3">
      <c r="C1762" s="617" t="s">
        <v>1476</v>
      </c>
      <c r="D1762" s="117" t="s">
        <v>1494</v>
      </c>
      <c r="E1762" s="444"/>
      <c r="F1762" s="443"/>
      <c r="G1762" s="444"/>
      <c r="H1762" s="98"/>
      <c r="I1762" s="458"/>
      <c r="J1762" s="100"/>
      <c r="K1762" s="31"/>
      <c r="L1762" s="28"/>
    </row>
    <row r="1763" spans="3:12" ht="12" customHeight="1" x14ac:dyDescent="0.3">
      <c r="C1763" s="10"/>
      <c r="D1763" s="117" t="s">
        <v>943</v>
      </c>
      <c r="E1763" s="618">
        <v>1</v>
      </c>
      <c r="F1763" s="619">
        <v>3.85</v>
      </c>
      <c r="G1763" s="618">
        <v>3.15</v>
      </c>
      <c r="H1763" s="620"/>
      <c r="I1763" s="458">
        <f>PRODUCT(E1763:G1763)</f>
        <v>12.1275</v>
      </c>
      <c r="J1763" s="100"/>
      <c r="K1763" s="31"/>
      <c r="L1763" s="28"/>
    </row>
    <row r="1764" spans="3:12" ht="12" customHeight="1" x14ac:dyDescent="0.3">
      <c r="C1764" s="10"/>
      <c r="D1764" s="117"/>
      <c r="E1764" s="618">
        <v>1</v>
      </c>
      <c r="F1764" s="619">
        <v>7.35</v>
      </c>
      <c r="G1764" s="618">
        <v>4.17</v>
      </c>
      <c r="H1764" s="620"/>
      <c r="I1764" s="458">
        <f>PRODUCT(E1764:G1764)</f>
        <v>30.6495</v>
      </c>
      <c r="J1764" s="100"/>
      <c r="K1764" s="31"/>
      <c r="L1764" s="28"/>
    </row>
    <row r="1765" spans="3:12" ht="12" customHeight="1" x14ac:dyDescent="0.3">
      <c r="C1765" s="10"/>
      <c r="D1765" s="117" t="s">
        <v>759</v>
      </c>
      <c r="E1765" s="444">
        <v>-1</v>
      </c>
      <c r="F1765" s="443">
        <v>0.9</v>
      </c>
      <c r="G1765" s="443">
        <v>2.1</v>
      </c>
      <c r="H1765" s="98"/>
      <c r="I1765" s="458">
        <f>PRODUCT(E1765:G1765)</f>
        <v>-1.8900000000000001</v>
      </c>
      <c r="J1765" s="100"/>
      <c r="K1765" s="31"/>
      <c r="L1765" s="28"/>
    </row>
    <row r="1766" spans="3:12" ht="12" customHeight="1" x14ac:dyDescent="0.3">
      <c r="C1766" s="10"/>
      <c r="D1766" s="117" t="s">
        <v>1367</v>
      </c>
      <c r="E1766" s="444">
        <v>-1</v>
      </c>
      <c r="F1766" s="443">
        <v>0.25</v>
      </c>
      <c r="G1766" s="443">
        <v>3.15</v>
      </c>
      <c r="H1766" s="98"/>
      <c r="I1766" s="458">
        <f>PRODUCT(E1766:G1766)</f>
        <v>-0.78749999999999998</v>
      </c>
      <c r="J1766" s="100"/>
      <c r="K1766" s="31"/>
      <c r="L1766" s="28"/>
    </row>
    <row r="1767" spans="3:12" ht="12" customHeight="1" x14ac:dyDescent="0.3">
      <c r="C1767" s="10"/>
      <c r="D1767" s="117" t="s">
        <v>1367</v>
      </c>
      <c r="E1767" s="444">
        <v>-5</v>
      </c>
      <c r="F1767" s="443">
        <v>0.25</v>
      </c>
      <c r="G1767" s="443">
        <v>4.17</v>
      </c>
      <c r="H1767" s="98"/>
      <c r="I1767" s="458">
        <f>PRODUCT(E1767:G1767)</f>
        <v>-5.2125000000000004</v>
      </c>
      <c r="J1767" s="100"/>
      <c r="K1767" s="31"/>
      <c r="L1767" s="28"/>
    </row>
    <row r="1768" spans="3:12" ht="12" customHeight="1" x14ac:dyDescent="0.3">
      <c r="C1768" s="617" t="s">
        <v>1495</v>
      </c>
      <c r="D1768" s="117" t="s">
        <v>130</v>
      </c>
      <c r="E1768" s="444"/>
      <c r="F1768" s="443"/>
      <c r="G1768" s="444"/>
      <c r="H1768" s="98"/>
      <c r="I1768" s="458"/>
      <c r="J1768" s="100"/>
      <c r="K1768" s="31"/>
      <c r="L1768" s="28"/>
    </row>
    <row r="1769" spans="3:12" ht="12" customHeight="1" x14ac:dyDescent="0.3">
      <c r="C1769" s="10"/>
      <c r="D1769" s="117" t="s">
        <v>915</v>
      </c>
      <c r="E1769" s="618">
        <v>1</v>
      </c>
      <c r="F1769" s="619">
        <v>7.2</v>
      </c>
      <c r="G1769" s="618">
        <v>3.15</v>
      </c>
      <c r="H1769" s="620"/>
      <c r="I1769" s="458">
        <f>PRODUCT(E1769:G1769)</f>
        <v>22.68</v>
      </c>
      <c r="J1769" s="100"/>
      <c r="K1769" s="31"/>
      <c r="L1769" s="28"/>
    </row>
    <row r="1770" spans="3:12" ht="12" customHeight="1" x14ac:dyDescent="0.3">
      <c r="C1770" s="10"/>
      <c r="D1770" s="117" t="s">
        <v>759</v>
      </c>
      <c r="E1770" s="444">
        <v>-1</v>
      </c>
      <c r="F1770" s="443">
        <v>0.9</v>
      </c>
      <c r="G1770" s="443">
        <v>2.1</v>
      </c>
      <c r="H1770" s="98"/>
      <c r="I1770" s="458">
        <f>PRODUCT(E1770:G1770)</f>
        <v>-1.8900000000000001</v>
      </c>
      <c r="J1770" s="100"/>
      <c r="K1770" s="31"/>
      <c r="L1770" s="28"/>
    </row>
    <row r="1771" spans="3:12" ht="12" customHeight="1" x14ac:dyDescent="0.3">
      <c r="C1771" s="10"/>
      <c r="D1771" s="117" t="s">
        <v>1367</v>
      </c>
      <c r="E1771" s="444">
        <v>-4</v>
      </c>
      <c r="F1771" s="443">
        <v>0.25</v>
      </c>
      <c r="G1771" s="443">
        <v>3.15</v>
      </c>
      <c r="H1771" s="98"/>
      <c r="I1771" s="458">
        <f>PRODUCT(E1771:G1771)</f>
        <v>-3.15</v>
      </c>
      <c r="J1771" s="100"/>
      <c r="K1771" s="31"/>
      <c r="L1771" s="28"/>
    </row>
    <row r="1772" spans="3:12" ht="12" customHeight="1" x14ac:dyDescent="0.3">
      <c r="C1772" s="617" t="s">
        <v>1496</v>
      </c>
      <c r="D1772" s="117" t="s">
        <v>218</v>
      </c>
      <c r="E1772" s="444"/>
      <c r="F1772" s="443"/>
      <c r="G1772" s="444"/>
      <c r="H1772" s="98"/>
      <c r="I1772" s="458"/>
      <c r="J1772" s="100"/>
      <c r="K1772" s="31"/>
      <c r="L1772" s="28"/>
    </row>
    <row r="1773" spans="3:12" ht="12" customHeight="1" x14ac:dyDescent="0.3">
      <c r="C1773" s="10"/>
      <c r="D1773" s="117" t="s">
        <v>915</v>
      </c>
      <c r="E1773" s="618">
        <v>1</v>
      </c>
      <c r="F1773" s="619">
        <v>11.8</v>
      </c>
      <c r="G1773" s="618">
        <v>4.17</v>
      </c>
      <c r="H1773" s="620"/>
      <c r="I1773" s="458">
        <f>PRODUCT(E1773:G1773)</f>
        <v>49.206000000000003</v>
      </c>
      <c r="J1773" s="100"/>
      <c r="K1773" s="31"/>
      <c r="L1773" s="28"/>
    </row>
    <row r="1774" spans="3:12" ht="12" customHeight="1" x14ac:dyDescent="0.3">
      <c r="C1774" s="10"/>
      <c r="D1774" s="117" t="s">
        <v>759</v>
      </c>
      <c r="E1774" s="444">
        <v>-1</v>
      </c>
      <c r="F1774" s="443">
        <v>0.9</v>
      </c>
      <c r="G1774" s="443">
        <v>2.1</v>
      </c>
      <c r="H1774" s="98"/>
      <c r="I1774" s="458">
        <f>PRODUCT(E1774:G1774)</f>
        <v>-1.8900000000000001</v>
      </c>
      <c r="J1774" s="100"/>
      <c r="K1774" s="31"/>
      <c r="L1774" s="28"/>
    </row>
    <row r="1775" spans="3:12" ht="12" customHeight="1" x14ac:dyDescent="0.3">
      <c r="C1775" s="10"/>
      <c r="D1775" s="117" t="s">
        <v>1367</v>
      </c>
      <c r="E1775" s="444">
        <v>-5</v>
      </c>
      <c r="F1775" s="443">
        <v>0.25</v>
      </c>
      <c r="G1775" s="443">
        <v>4.17</v>
      </c>
      <c r="H1775" s="98"/>
      <c r="I1775" s="458">
        <f>PRODUCT(E1775:G1775)</f>
        <v>-5.2125000000000004</v>
      </c>
      <c r="J1775" s="100"/>
      <c r="K1775" s="31"/>
      <c r="L1775" s="28"/>
    </row>
    <row r="1776" spans="3:12" ht="12" customHeight="1" x14ac:dyDescent="0.3">
      <c r="C1776" s="617" t="s">
        <v>1497</v>
      </c>
      <c r="D1776" s="117" t="s">
        <v>283</v>
      </c>
      <c r="E1776" s="444"/>
      <c r="F1776" s="443"/>
      <c r="G1776" s="444"/>
      <c r="H1776" s="98"/>
      <c r="I1776" s="458"/>
      <c r="J1776" s="100"/>
      <c r="K1776" s="31"/>
      <c r="L1776" s="28"/>
    </row>
    <row r="1777" spans="3:12" ht="12" customHeight="1" x14ac:dyDescent="0.3">
      <c r="C1777" s="622"/>
      <c r="D1777" s="117" t="s">
        <v>904</v>
      </c>
      <c r="E1777" s="618">
        <v>1</v>
      </c>
      <c r="F1777" s="619">
        <v>3.6</v>
      </c>
      <c r="G1777" s="618">
        <v>3.15</v>
      </c>
      <c r="H1777" s="620"/>
      <c r="I1777" s="458">
        <f t="shared" ref="I1777:I1782" si="133">PRODUCT(E1777:G1777)</f>
        <v>11.34</v>
      </c>
      <c r="J1777" s="100"/>
      <c r="K1777" s="31"/>
      <c r="L1777" s="28"/>
    </row>
    <row r="1778" spans="3:12" ht="12" customHeight="1" x14ac:dyDescent="0.3">
      <c r="C1778" s="10"/>
      <c r="D1778" s="117" t="s">
        <v>915</v>
      </c>
      <c r="E1778" s="618">
        <v>1</v>
      </c>
      <c r="F1778" s="619">
        <v>11.25</v>
      </c>
      <c r="G1778" s="618">
        <v>3.15</v>
      </c>
      <c r="H1778" s="620"/>
      <c r="I1778" s="458">
        <f t="shared" si="133"/>
        <v>35.4375</v>
      </c>
      <c r="J1778" s="100"/>
      <c r="K1778" s="31"/>
      <c r="L1778" s="28"/>
    </row>
    <row r="1779" spans="3:12" ht="12" customHeight="1" x14ac:dyDescent="0.3">
      <c r="C1779" s="10"/>
      <c r="D1779" s="117"/>
      <c r="E1779" s="618">
        <v>1</v>
      </c>
      <c r="F1779" s="619">
        <v>1.5</v>
      </c>
      <c r="G1779" s="618">
        <v>4.17</v>
      </c>
      <c r="H1779" s="620"/>
      <c r="I1779" s="458">
        <f t="shared" si="133"/>
        <v>6.2549999999999999</v>
      </c>
      <c r="J1779" s="100"/>
      <c r="K1779" s="31"/>
      <c r="L1779" s="28"/>
    </row>
    <row r="1780" spans="3:12" ht="12" customHeight="1" x14ac:dyDescent="0.3">
      <c r="C1780" s="10"/>
      <c r="D1780" s="117" t="s">
        <v>759</v>
      </c>
      <c r="E1780" s="444">
        <v>-1</v>
      </c>
      <c r="F1780" s="443">
        <v>1.2</v>
      </c>
      <c r="G1780" s="443">
        <v>2.6</v>
      </c>
      <c r="H1780" s="98"/>
      <c r="I1780" s="458">
        <f t="shared" si="133"/>
        <v>-3.12</v>
      </c>
      <c r="J1780" s="100"/>
      <c r="K1780" s="31"/>
      <c r="L1780" s="28"/>
    </row>
    <row r="1781" spans="3:12" ht="12" customHeight="1" x14ac:dyDescent="0.3">
      <c r="C1781" s="10"/>
      <c r="D1781" s="117" t="s">
        <v>346</v>
      </c>
      <c r="E1781" s="444">
        <v>-1</v>
      </c>
      <c r="F1781" s="443">
        <v>2.1</v>
      </c>
      <c r="G1781" s="443">
        <v>1.4</v>
      </c>
      <c r="H1781" s="98"/>
      <c r="I1781" s="458">
        <f t="shared" si="133"/>
        <v>-2.94</v>
      </c>
      <c r="J1781" s="100"/>
      <c r="K1781" s="31"/>
      <c r="L1781" s="28"/>
    </row>
    <row r="1782" spans="3:12" ht="12" customHeight="1" x14ac:dyDescent="0.3">
      <c r="C1782" s="10"/>
      <c r="D1782" s="117" t="s">
        <v>1367</v>
      </c>
      <c r="E1782" s="444">
        <v>-9</v>
      </c>
      <c r="F1782" s="443">
        <v>0.25</v>
      </c>
      <c r="G1782" s="443">
        <v>3.15</v>
      </c>
      <c r="H1782" s="98"/>
      <c r="I1782" s="458">
        <f t="shared" si="133"/>
        <v>-7.0874999999999995</v>
      </c>
      <c r="J1782" s="100"/>
      <c r="K1782" s="31"/>
      <c r="L1782" s="28"/>
    </row>
    <row r="1783" spans="3:12" ht="12" customHeight="1" x14ac:dyDescent="0.3">
      <c r="C1783" s="617" t="s">
        <v>1498</v>
      </c>
      <c r="D1783" s="117" t="s">
        <v>1499</v>
      </c>
      <c r="E1783" s="444"/>
      <c r="F1783" s="443"/>
      <c r="G1783" s="444"/>
      <c r="H1783" s="98"/>
      <c r="I1783" s="458"/>
      <c r="J1783" s="100"/>
      <c r="K1783" s="31"/>
      <c r="L1783" s="28"/>
    </row>
    <row r="1784" spans="3:12" ht="12" customHeight="1" x14ac:dyDescent="0.3">
      <c r="C1784" s="622"/>
      <c r="D1784" s="117" t="s">
        <v>1500</v>
      </c>
      <c r="E1784" s="618">
        <v>1</v>
      </c>
      <c r="F1784" s="619">
        <v>2.7</v>
      </c>
      <c r="G1784" s="618">
        <v>3.67</v>
      </c>
      <c r="H1784" s="620"/>
      <c r="I1784" s="458">
        <f>PRODUCT(E1784:G1784)</f>
        <v>9.9090000000000007</v>
      </c>
      <c r="J1784" s="100"/>
      <c r="K1784" s="31"/>
      <c r="L1784" s="28"/>
    </row>
    <row r="1785" spans="3:12" ht="12" customHeight="1" x14ac:dyDescent="0.3">
      <c r="C1785" s="10"/>
      <c r="D1785" s="117" t="s">
        <v>1488</v>
      </c>
      <c r="E1785" s="618">
        <v>1</v>
      </c>
      <c r="F1785" s="619">
        <v>6.8</v>
      </c>
      <c r="G1785" s="618">
        <v>4.17</v>
      </c>
      <c r="H1785" s="620"/>
      <c r="I1785" s="458">
        <f>PRODUCT(E1785:G1785)</f>
        <v>28.355999999999998</v>
      </c>
      <c r="J1785" s="100"/>
      <c r="K1785" s="31"/>
      <c r="L1785" s="28"/>
    </row>
    <row r="1786" spans="3:12" ht="12" customHeight="1" x14ac:dyDescent="0.3">
      <c r="C1786" s="10"/>
      <c r="D1786" s="117" t="s">
        <v>871</v>
      </c>
      <c r="E1786" s="444">
        <v>-1</v>
      </c>
      <c r="F1786" s="443">
        <v>1.5</v>
      </c>
      <c r="G1786" s="443">
        <v>2.6</v>
      </c>
      <c r="H1786" s="98"/>
      <c r="I1786" s="458">
        <f>PRODUCT(E1786:G1786)</f>
        <v>-3.9000000000000004</v>
      </c>
      <c r="J1786" s="100"/>
      <c r="K1786" s="31"/>
      <c r="L1786" s="28"/>
    </row>
    <row r="1787" spans="3:12" ht="12" customHeight="1" x14ac:dyDescent="0.3">
      <c r="C1787" s="10"/>
      <c r="D1787" s="117" t="s">
        <v>1367</v>
      </c>
      <c r="E1787" s="444">
        <v>-2</v>
      </c>
      <c r="F1787" s="443">
        <v>0.25</v>
      </c>
      <c r="G1787" s="443">
        <v>3.67</v>
      </c>
      <c r="H1787" s="98"/>
      <c r="I1787" s="458">
        <f>PRODUCT(E1787:G1787)</f>
        <v>-1.835</v>
      </c>
      <c r="J1787" s="100"/>
      <c r="K1787" s="31"/>
      <c r="L1787" s="28"/>
    </row>
    <row r="1788" spans="3:12" ht="12" customHeight="1" x14ac:dyDescent="0.3">
      <c r="C1788" s="10"/>
      <c r="D1788" s="117" t="s">
        <v>1367</v>
      </c>
      <c r="E1788" s="444">
        <v>-2</v>
      </c>
      <c r="F1788" s="443">
        <v>0.25</v>
      </c>
      <c r="G1788" s="443">
        <v>4.17</v>
      </c>
      <c r="H1788" s="98"/>
      <c r="I1788" s="458">
        <f>PRODUCT(E1788:G1788)</f>
        <v>-2.085</v>
      </c>
      <c r="J1788" s="100"/>
      <c r="K1788" s="31"/>
      <c r="L1788" s="28"/>
    </row>
    <row r="1789" spans="3:12" ht="12" customHeight="1" x14ac:dyDescent="0.3">
      <c r="C1789" s="617" t="s">
        <v>1501</v>
      </c>
      <c r="D1789" s="117" t="s">
        <v>1474</v>
      </c>
      <c r="E1789" s="444"/>
      <c r="F1789" s="443"/>
      <c r="G1789" s="444"/>
      <c r="H1789" s="98"/>
      <c r="I1789" s="458"/>
      <c r="J1789" s="100"/>
      <c r="K1789" s="31"/>
      <c r="L1789" s="28"/>
    </row>
    <row r="1790" spans="3:12" ht="12" customHeight="1" x14ac:dyDescent="0.3">
      <c r="C1790" s="10"/>
      <c r="D1790" s="117" t="s">
        <v>1488</v>
      </c>
      <c r="E1790" s="618">
        <v>1</v>
      </c>
      <c r="F1790" s="619">
        <v>8.8000000000000007</v>
      </c>
      <c r="G1790" s="618">
        <v>4.17</v>
      </c>
      <c r="H1790" s="620"/>
      <c r="I1790" s="458">
        <f>PRODUCT(E1790:G1790)</f>
        <v>36.696000000000005</v>
      </c>
      <c r="J1790" s="100"/>
      <c r="K1790" s="31"/>
      <c r="L1790" s="28"/>
    </row>
    <row r="1791" spans="3:12" ht="12" customHeight="1" x14ac:dyDescent="0.3">
      <c r="C1791" s="10"/>
      <c r="D1791" s="117" t="s">
        <v>759</v>
      </c>
      <c r="E1791" s="444">
        <v>-1</v>
      </c>
      <c r="F1791" s="443">
        <v>0.9</v>
      </c>
      <c r="G1791" s="443">
        <v>2.1</v>
      </c>
      <c r="H1791" s="98"/>
      <c r="I1791" s="458">
        <f>PRODUCT(E1791:G1791)</f>
        <v>-1.8900000000000001</v>
      </c>
      <c r="J1791" s="100"/>
      <c r="K1791" s="31"/>
      <c r="L1791" s="28"/>
    </row>
    <row r="1792" spans="3:12" ht="12" customHeight="1" x14ac:dyDescent="0.3">
      <c r="C1792" s="10"/>
      <c r="D1792" s="117" t="s">
        <v>1367</v>
      </c>
      <c r="E1792" s="444">
        <v>-3</v>
      </c>
      <c r="F1792" s="443">
        <v>0.25</v>
      </c>
      <c r="G1792" s="443">
        <v>4.17</v>
      </c>
      <c r="H1792" s="98"/>
      <c r="I1792" s="458">
        <f>PRODUCT(E1792:G1792)</f>
        <v>-3.1274999999999999</v>
      </c>
      <c r="J1792" s="100"/>
      <c r="K1792" s="31"/>
      <c r="L1792" s="28"/>
    </row>
    <row r="1793" spans="3:12" ht="12" customHeight="1" x14ac:dyDescent="0.3">
      <c r="C1793" s="617" t="s">
        <v>1502</v>
      </c>
      <c r="D1793" s="117" t="s">
        <v>165</v>
      </c>
      <c r="E1793" s="444"/>
      <c r="F1793" s="443"/>
      <c r="G1793" s="444"/>
      <c r="H1793" s="98"/>
      <c r="I1793" s="458"/>
      <c r="J1793" s="100"/>
      <c r="K1793" s="31"/>
      <c r="L1793" s="28"/>
    </row>
    <row r="1794" spans="3:12" ht="12" customHeight="1" x14ac:dyDescent="0.3">
      <c r="C1794" s="622"/>
      <c r="D1794" s="117" t="s">
        <v>1500</v>
      </c>
      <c r="E1794" s="618">
        <v>1</v>
      </c>
      <c r="F1794" s="619">
        <v>4.6500000000000004</v>
      </c>
      <c r="G1794" s="618">
        <v>3.67</v>
      </c>
      <c r="H1794" s="620"/>
      <c r="I1794" s="458">
        <f t="shared" ref="I1794:I1799" si="134">PRODUCT(E1794:G1794)</f>
        <v>17.0655</v>
      </c>
      <c r="J1794" s="100"/>
      <c r="K1794" s="31"/>
      <c r="L1794" s="28"/>
    </row>
    <row r="1795" spans="3:12" ht="12" customHeight="1" x14ac:dyDescent="0.3">
      <c r="C1795" s="622"/>
      <c r="D1795" s="117" t="s">
        <v>904</v>
      </c>
      <c r="E1795" s="618">
        <v>1</v>
      </c>
      <c r="F1795" s="619">
        <v>4.3</v>
      </c>
      <c r="G1795" s="618">
        <v>3.67</v>
      </c>
      <c r="H1795" s="620"/>
      <c r="I1795" s="458">
        <f>PRODUCT(E1795:G1795)</f>
        <v>15.780999999999999</v>
      </c>
      <c r="J1795" s="100"/>
      <c r="K1795" s="31"/>
      <c r="L1795" s="28"/>
    </row>
    <row r="1796" spans="3:12" ht="12" customHeight="1" x14ac:dyDescent="0.3">
      <c r="C1796" s="10"/>
      <c r="D1796" s="117" t="s">
        <v>1488</v>
      </c>
      <c r="E1796" s="618">
        <v>1</v>
      </c>
      <c r="F1796" s="619">
        <v>8.85</v>
      </c>
      <c r="G1796" s="618">
        <v>4.17</v>
      </c>
      <c r="H1796" s="620"/>
      <c r="I1796" s="458">
        <f t="shared" si="134"/>
        <v>36.904499999999999</v>
      </c>
      <c r="J1796" s="100"/>
      <c r="K1796" s="31"/>
      <c r="L1796" s="28"/>
    </row>
    <row r="1797" spans="3:12" ht="12" customHeight="1" x14ac:dyDescent="0.3">
      <c r="C1797" s="10"/>
      <c r="D1797" s="117" t="s">
        <v>759</v>
      </c>
      <c r="E1797" s="444">
        <v>-1</v>
      </c>
      <c r="F1797" s="443">
        <v>1.2</v>
      </c>
      <c r="G1797" s="443">
        <v>2.6</v>
      </c>
      <c r="H1797" s="98"/>
      <c r="I1797" s="458">
        <f t="shared" si="134"/>
        <v>-3.12</v>
      </c>
      <c r="J1797" s="100"/>
      <c r="K1797" s="31"/>
      <c r="L1797" s="28"/>
    </row>
    <row r="1798" spans="3:12" ht="12" customHeight="1" x14ac:dyDescent="0.3">
      <c r="C1798" s="10"/>
      <c r="D1798" s="117" t="s">
        <v>346</v>
      </c>
      <c r="E1798" s="444">
        <v>-2</v>
      </c>
      <c r="F1798" s="443">
        <v>1.5</v>
      </c>
      <c r="G1798" s="443">
        <v>1.4</v>
      </c>
      <c r="H1798" s="98"/>
      <c r="I1798" s="458">
        <f t="shared" si="134"/>
        <v>-4.1999999999999993</v>
      </c>
      <c r="J1798" s="100"/>
      <c r="K1798" s="31"/>
      <c r="L1798" s="28"/>
    </row>
    <row r="1799" spans="3:12" ht="12" customHeight="1" x14ac:dyDescent="0.3">
      <c r="C1799" s="10"/>
      <c r="D1799" s="117" t="s">
        <v>1367</v>
      </c>
      <c r="E1799" s="444">
        <v>-3</v>
      </c>
      <c r="F1799" s="443">
        <v>0.25</v>
      </c>
      <c r="G1799" s="443">
        <v>3.67</v>
      </c>
      <c r="H1799" s="98"/>
      <c r="I1799" s="458">
        <f t="shared" si="134"/>
        <v>-2.7524999999999999</v>
      </c>
      <c r="J1799" s="100"/>
      <c r="K1799" s="31"/>
      <c r="L1799" s="28"/>
    </row>
    <row r="1800" spans="3:12" ht="12" customHeight="1" x14ac:dyDescent="0.3">
      <c r="C1800" s="10"/>
      <c r="D1800" s="117" t="s">
        <v>1367</v>
      </c>
      <c r="E1800" s="444">
        <v>-3</v>
      </c>
      <c r="F1800" s="443">
        <v>0.25</v>
      </c>
      <c r="G1800" s="443">
        <v>4.17</v>
      </c>
      <c r="H1800" s="98"/>
      <c r="I1800" s="458">
        <f>PRODUCT(E1800:G1800)</f>
        <v>-3.1274999999999999</v>
      </c>
      <c r="J1800" s="100"/>
      <c r="K1800" s="31"/>
      <c r="L1800" s="28"/>
    </row>
    <row r="1801" spans="3:12" ht="12" customHeight="1" x14ac:dyDescent="0.3">
      <c r="C1801" s="617" t="s">
        <v>1503</v>
      </c>
      <c r="D1801" s="117" t="s">
        <v>142</v>
      </c>
      <c r="E1801" s="444"/>
      <c r="F1801" s="443"/>
      <c r="G1801" s="444"/>
      <c r="H1801" s="98"/>
      <c r="I1801" s="458"/>
      <c r="J1801" s="100"/>
      <c r="K1801" s="31"/>
      <c r="L1801" s="28"/>
    </row>
    <row r="1802" spans="3:12" ht="12" customHeight="1" x14ac:dyDescent="0.3">
      <c r="C1802" s="10"/>
      <c r="D1802" s="117" t="s">
        <v>1488</v>
      </c>
      <c r="E1802" s="618">
        <v>1</v>
      </c>
      <c r="F1802" s="619">
        <v>6.4</v>
      </c>
      <c r="G1802" s="618">
        <v>4.17</v>
      </c>
      <c r="H1802" s="620"/>
      <c r="I1802" s="458">
        <f>PRODUCT(E1802:G1802)</f>
        <v>26.688000000000002</v>
      </c>
      <c r="J1802" s="100"/>
      <c r="K1802" s="31"/>
      <c r="L1802" s="28"/>
    </row>
    <row r="1803" spans="3:12" ht="12" customHeight="1" x14ac:dyDescent="0.3">
      <c r="C1803" s="10"/>
      <c r="D1803" s="117" t="s">
        <v>759</v>
      </c>
      <c r="E1803" s="444">
        <v>-1</v>
      </c>
      <c r="F1803" s="443">
        <v>0.9</v>
      </c>
      <c r="G1803" s="443">
        <v>2.1</v>
      </c>
      <c r="H1803" s="98"/>
      <c r="I1803" s="458">
        <f>PRODUCT(E1803:G1803)</f>
        <v>-1.8900000000000001</v>
      </c>
      <c r="J1803" s="100"/>
      <c r="K1803" s="31"/>
      <c r="L1803" s="28"/>
    </row>
    <row r="1804" spans="3:12" ht="12" customHeight="1" x14ac:dyDescent="0.3">
      <c r="C1804" s="10"/>
      <c r="D1804" s="117" t="s">
        <v>1367</v>
      </c>
      <c r="E1804" s="444">
        <v>-2</v>
      </c>
      <c r="F1804" s="443">
        <v>0.25</v>
      </c>
      <c r="G1804" s="443">
        <v>4.17</v>
      </c>
      <c r="H1804" s="98"/>
      <c r="I1804" s="458">
        <f>PRODUCT(E1804:G1804)</f>
        <v>-2.085</v>
      </c>
      <c r="J1804" s="100"/>
      <c r="K1804" s="31"/>
      <c r="L1804" s="28"/>
    </row>
    <row r="1805" spans="3:12" ht="12" customHeight="1" x14ac:dyDescent="0.3">
      <c r="C1805" s="617" t="s">
        <v>1504</v>
      </c>
      <c r="D1805" s="117" t="s">
        <v>141</v>
      </c>
      <c r="E1805" s="444"/>
      <c r="F1805" s="443"/>
      <c r="G1805" s="444"/>
      <c r="H1805" s="98"/>
      <c r="I1805" s="458"/>
      <c r="J1805" s="100"/>
      <c r="K1805" s="31"/>
      <c r="L1805" s="28"/>
    </row>
    <row r="1806" spans="3:12" ht="12" customHeight="1" x14ac:dyDescent="0.3">
      <c r="C1806" s="622"/>
      <c r="D1806" s="117" t="s">
        <v>1505</v>
      </c>
      <c r="E1806" s="618">
        <v>1</v>
      </c>
      <c r="F1806" s="619">
        <v>3.25</v>
      </c>
      <c r="G1806" s="618">
        <v>4.17</v>
      </c>
      <c r="H1806" s="620"/>
      <c r="I1806" s="458">
        <f t="shared" ref="I1806:I1811" si="135">PRODUCT(E1806:G1806)</f>
        <v>13.5525</v>
      </c>
      <c r="J1806" s="100"/>
      <c r="K1806" s="31"/>
      <c r="L1806" s="28"/>
    </row>
    <row r="1807" spans="3:12" ht="12" customHeight="1" x14ac:dyDescent="0.3">
      <c r="C1807" s="10"/>
      <c r="D1807" s="117" t="s">
        <v>1488</v>
      </c>
      <c r="E1807" s="618">
        <v>1</v>
      </c>
      <c r="F1807" s="619">
        <v>1.85</v>
      </c>
      <c r="G1807" s="618">
        <v>3.15</v>
      </c>
      <c r="H1807" s="620"/>
      <c r="I1807" s="458">
        <f t="shared" si="135"/>
        <v>5.8274999999999997</v>
      </c>
      <c r="J1807" s="100"/>
      <c r="K1807" s="31"/>
      <c r="L1807" s="28"/>
    </row>
    <row r="1808" spans="3:12" ht="12" customHeight="1" x14ac:dyDescent="0.3">
      <c r="C1808" s="10"/>
      <c r="D1808" s="117"/>
      <c r="E1808" s="618">
        <v>1</v>
      </c>
      <c r="F1808" s="619">
        <v>1.85</v>
      </c>
      <c r="G1808" s="618">
        <v>3.15</v>
      </c>
      <c r="H1808" s="620"/>
      <c r="I1808" s="458">
        <f t="shared" si="135"/>
        <v>5.8274999999999997</v>
      </c>
      <c r="J1808" s="100"/>
      <c r="K1808" s="31"/>
      <c r="L1808" s="28"/>
    </row>
    <row r="1809" spans="3:12" ht="12" customHeight="1" x14ac:dyDescent="0.3">
      <c r="C1809" s="10"/>
      <c r="D1809" s="117" t="s">
        <v>759</v>
      </c>
      <c r="E1809" s="444">
        <v>-1</v>
      </c>
      <c r="F1809" s="443">
        <v>0.9</v>
      </c>
      <c r="G1809" s="443">
        <v>2.1</v>
      </c>
      <c r="H1809" s="98"/>
      <c r="I1809" s="458">
        <f t="shared" si="135"/>
        <v>-1.8900000000000001</v>
      </c>
      <c r="J1809" s="100"/>
      <c r="K1809" s="31"/>
      <c r="L1809" s="28"/>
    </row>
    <row r="1810" spans="3:12" ht="12" customHeight="1" x14ac:dyDescent="0.3">
      <c r="C1810" s="10"/>
      <c r="D1810" s="117" t="s">
        <v>1367</v>
      </c>
      <c r="E1810" s="444">
        <v>-1</v>
      </c>
      <c r="F1810" s="443">
        <v>0.25</v>
      </c>
      <c r="G1810" s="443">
        <v>3.15</v>
      </c>
      <c r="H1810" s="98"/>
      <c r="I1810" s="458">
        <f t="shared" si="135"/>
        <v>-0.78749999999999998</v>
      </c>
      <c r="J1810" s="100"/>
      <c r="K1810" s="31"/>
      <c r="L1810" s="28"/>
    </row>
    <row r="1811" spans="3:12" ht="12" customHeight="1" x14ac:dyDescent="0.3">
      <c r="C1811" s="10"/>
      <c r="D1811" s="117" t="s">
        <v>1367</v>
      </c>
      <c r="E1811" s="444">
        <v>-2</v>
      </c>
      <c r="F1811" s="443">
        <v>0.25</v>
      </c>
      <c r="G1811" s="443">
        <v>4.17</v>
      </c>
      <c r="H1811" s="98"/>
      <c r="I1811" s="458">
        <f t="shared" si="135"/>
        <v>-2.085</v>
      </c>
      <c r="J1811" s="100"/>
      <c r="K1811" s="31"/>
      <c r="L1811" s="28"/>
    </row>
    <row r="1812" spans="3:12" ht="12" customHeight="1" x14ac:dyDescent="0.3">
      <c r="C1812" s="617" t="s">
        <v>1506</v>
      </c>
      <c r="D1812" s="117" t="s">
        <v>826</v>
      </c>
      <c r="E1812" s="444"/>
      <c r="F1812" s="443"/>
      <c r="G1812" s="444"/>
      <c r="H1812" s="98"/>
      <c r="I1812" s="458"/>
      <c r="J1812" s="100"/>
      <c r="K1812" s="31"/>
      <c r="L1812" s="28"/>
    </row>
    <row r="1813" spans="3:12" ht="12" customHeight="1" x14ac:dyDescent="0.3">
      <c r="C1813" s="622"/>
      <c r="D1813" s="117" t="s">
        <v>941</v>
      </c>
      <c r="E1813" s="618">
        <v>1</v>
      </c>
      <c r="F1813" s="619">
        <v>4.4000000000000004</v>
      </c>
      <c r="G1813" s="618">
        <v>3.67</v>
      </c>
      <c r="H1813" s="620"/>
      <c r="I1813" s="458">
        <f t="shared" ref="I1813:I1819" si="136">PRODUCT(E1813:G1813)</f>
        <v>16.148</v>
      </c>
      <c r="J1813" s="100"/>
      <c r="K1813" s="31"/>
      <c r="L1813" s="28"/>
    </row>
    <row r="1814" spans="3:12" ht="12" customHeight="1" x14ac:dyDescent="0.3">
      <c r="C1814" s="10"/>
      <c r="D1814" s="117" t="s">
        <v>1489</v>
      </c>
      <c r="E1814" s="618">
        <v>1</v>
      </c>
      <c r="F1814" s="619">
        <v>5.3</v>
      </c>
      <c r="G1814" s="618">
        <v>4.17</v>
      </c>
      <c r="H1814" s="620"/>
      <c r="I1814" s="458">
        <f t="shared" si="136"/>
        <v>22.100999999999999</v>
      </c>
      <c r="J1814" s="100"/>
      <c r="K1814" s="31"/>
      <c r="L1814" s="28"/>
    </row>
    <row r="1815" spans="3:12" ht="12" customHeight="1" x14ac:dyDescent="0.3">
      <c r="C1815" s="10"/>
      <c r="D1815" s="117"/>
      <c r="E1815" s="618">
        <v>1</v>
      </c>
      <c r="F1815" s="619">
        <v>2.8</v>
      </c>
      <c r="G1815" s="618">
        <v>3.15</v>
      </c>
      <c r="H1815" s="620"/>
      <c r="I1815" s="458">
        <f t="shared" si="136"/>
        <v>8.8199999999999985</v>
      </c>
      <c r="J1815" s="100"/>
      <c r="K1815" s="31"/>
      <c r="L1815" s="28"/>
    </row>
    <row r="1816" spans="3:12" ht="12" customHeight="1" x14ac:dyDescent="0.3">
      <c r="C1816" s="10"/>
      <c r="D1816" s="117" t="s">
        <v>1484</v>
      </c>
      <c r="E1816" s="444">
        <v>1</v>
      </c>
      <c r="F1816" s="443">
        <v>0.95</v>
      </c>
      <c r="G1816" s="443">
        <v>2.1</v>
      </c>
      <c r="H1816" s="98"/>
      <c r="I1816" s="458">
        <f>PRODUCT(E1816:G1816)</f>
        <v>1.9949999999999999</v>
      </c>
      <c r="J1816" s="100"/>
      <c r="K1816" s="31"/>
      <c r="L1816" s="28"/>
    </row>
    <row r="1817" spans="3:12" ht="12" customHeight="1" x14ac:dyDescent="0.3">
      <c r="C1817" s="10"/>
      <c r="D1817" s="117" t="s">
        <v>759</v>
      </c>
      <c r="E1817" s="444">
        <v>-1</v>
      </c>
      <c r="F1817" s="443">
        <v>0.9</v>
      </c>
      <c r="G1817" s="443">
        <v>2.1</v>
      </c>
      <c r="H1817" s="98"/>
      <c r="I1817" s="458">
        <f t="shared" si="136"/>
        <v>-1.8900000000000001</v>
      </c>
      <c r="J1817" s="100"/>
      <c r="K1817" s="31"/>
      <c r="L1817" s="28"/>
    </row>
    <row r="1818" spans="3:12" ht="12" customHeight="1" x14ac:dyDescent="0.3">
      <c r="C1818" s="10"/>
      <c r="D1818" s="117" t="s">
        <v>1367</v>
      </c>
      <c r="E1818" s="444">
        <v>-2</v>
      </c>
      <c r="F1818" s="443">
        <v>0.25</v>
      </c>
      <c r="G1818" s="443">
        <v>3.67</v>
      </c>
      <c r="H1818" s="98"/>
      <c r="I1818" s="458">
        <f t="shared" si="136"/>
        <v>-1.835</v>
      </c>
      <c r="J1818" s="100"/>
      <c r="K1818" s="31"/>
      <c r="L1818" s="28"/>
    </row>
    <row r="1819" spans="3:12" ht="12" customHeight="1" x14ac:dyDescent="0.3">
      <c r="C1819" s="10"/>
      <c r="D1819" s="117" t="s">
        <v>1367</v>
      </c>
      <c r="E1819" s="444">
        <v>-3</v>
      </c>
      <c r="F1819" s="443">
        <v>0.25</v>
      </c>
      <c r="G1819" s="443">
        <v>4.17</v>
      </c>
      <c r="H1819" s="98"/>
      <c r="I1819" s="458">
        <f t="shared" si="136"/>
        <v>-3.1274999999999999</v>
      </c>
      <c r="J1819" s="100"/>
      <c r="K1819" s="31"/>
      <c r="L1819" s="28"/>
    </row>
    <row r="1820" spans="3:12" ht="12" customHeight="1" x14ac:dyDescent="0.3">
      <c r="C1820" s="617" t="s">
        <v>1508</v>
      </c>
      <c r="D1820" s="117" t="s">
        <v>795</v>
      </c>
      <c r="E1820" s="444"/>
      <c r="F1820" s="443"/>
      <c r="G1820" s="444"/>
      <c r="H1820" s="98"/>
      <c r="I1820" s="458"/>
      <c r="J1820" s="100"/>
      <c r="K1820" s="31"/>
      <c r="L1820" s="28"/>
    </row>
    <row r="1821" spans="3:12" ht="12" customHeight="1" x14ac:dyDescent="0.3">
      <c r="C1821" s="10"/>
      <c r="D1821" s="117" t="s">
        <v>943</v>
      </c>
      <c r="E1821" s="618">
        <v>1</v>
      </c>
      <c r="F1821" s="619">
        <v>8.15</v>
      </c>
      <c r="G1821" s="618">
        <v>4.17</v>
      </c>
      <c r="H1821" s="620"/>
      <c r="I1821" s="458">
        <f>PRODUCT(E1821:G1821)</f>
        <v>33.985500000000002</v>
      </c>
      <c r="J1821" s="100"/>
      <c r="K1821" s="31"/>
      <c r="L1821" s="28"/>
    </row>
    <row r="1822" spans="3:12" ht="12" customHeight="1" x14ac:dyDescent="0.3">
      <c r="C1822" s="10"/>
      <c r="D1822" s="117" t="s">
        <v>1509</v>
      </c>
      <c r="E1822" s="444">
        <v>-1</v>
      </c>
      <c r="F1822" s="443">
        <v>1.2</v>
      </c>
      <c r="G1822" s="443">
        <v>2.6</v>
      </c>
      <c r="H1822" s="98"/>
      <c r="I1822" s="458">
        <f>PRODUCT(E1822:G1822)</f>
        <v>-3.12</v>
      </c>
      <c r="J1822" s="100"/>
      <c r="K1822" s="31"/>
      <c r="L1822" s="28"/>
    </row>
    <row r="1823" spans="3:12" ht="12" customHeight="1" x14ac:dyDescent="0.3">
      <c r="C1823" s="10"/>
      <c r="D1823" s="117" t="s">
        <v>759</v>
      </c>
      <c r="E1823" s="444">
        <v>-1</v>
      </c>
      <c r="F1823" s="443">
        <v>0.9</v>
      </c>
      <c r="G1823" s="443">
        <v>2.1</v>
      </c>
      <c r="H1823" s="98"/>
      <c r="I1823" s="458">
        <f>PRODUCT(E1823:G1823)</f>
        <v>-1.8900000000000001</v>
      </c>
      <c r="J1823" s="100"/>
      <c r="K1823" s="31"/>
      <c r="L1823" s="28"/>
    </row>
    <row r="1824" spans="3:12" ht="12" customHeight="1" x14ac:dyDescent="0.3">
      <c r="C1824" s="10"/>
      <c r="D1824" s="117" t="s">
        <v>1367</v>
      </c>
      <c r="E1824" s="444">
        <v>-4</v>
      </c>
      <c r="F1824" s="443">
        <v>0.25</v>
      </c>
      <c r="G1824" s="443">
        <v>3.67</v>
      </c>
      <c r="H1824" s="98"/>
      <c r="I1824" s="458">
        <f>PRODUCT(E1824:G1824)</f>
        <v>-3.67</v>
      </c>
      <c r="J1824" s="100"/>
      <c r="K1824" s="31"/>
      <c r="L1824" s="28"/>
    </row>
    <row r="1825" spans="3:12" ht="12" customHeight="1" x14ac:dyDescent="0.3">
      <c r="C1825" s="617" t="s">
        <v>1507</v>
      </c>
      <c r="D1825" s="117" t="s">
        <v>360</v>
      </c>
      <c r="E1825" s="444"/>
      <c r="F1825" s="443"/>
      <c r="G1825" s="444"/>
      <c r="H1825" s="98"/>
      <c r="I1825" s="458"/>
      <c r="J1825" s="100"/>
      <c r="K1825" s="31"/>
      <c r="L1825" s="28"/>
    </row>
    <row r="1826" spans="3:12" ht="12" customHeight="1" x14ac:dyDescent="0.3">
      <c r="C1826" s="10"/>
      <c r="D1826" s="117" t="s">
        <v>1488</v>
      </c>
      <c r="E1826" s="618">
        <v>1</v>
      </c>
      <c r="F1826" s="619">
        <v>6.1</v>
      </c>
      <c r="G1826" s="618">
        <v>4.17</v>
      </c>
      <c r="H1826" s="620"/>
      <c r="I1826" s="458">
        <f t="shared" ref="I1826:I1833" si="137">PRODUCT(E1826:G1826)</f>
        <v>25.436999999999998</v>
      </c>
      <c r="J1826" s="100"/>
      <c r="K1826" s="31"/>
      <c r="L1826" s="28"/>
    </row>
    <row r="1827" spans="3:12" ht="12" customHeight="1" x14ac:dyDescent="0.3">
      <c r="C1827" s="10"/>
      <c r="D1827" s="117"/>
      <c r="E1827" s="618">
        <v>1</v>
      </c>
      <c r="F1827" s="619">
        <v>1.2</v>
      </c>
      <c r="G1827" s="618">
        <v>3.67</v>
      </c>
      <c r="H1827" s="620"/>
      <c r="I1827" s="458">
        <f t="shared" si="137"/>
        <v>4.4039999999999999</v>
      </c>
      <c r="J1827" s="100"/>
      <c r="K1827" s="31"/>
      <c r="L1827" s="28"/>
    </row>
    <row r="1828" spans="3:12" ht="12" customHeight="1" x14ac:dyDescent="0.3">
      <c r="C1828" s="10"/>
      <c r="D1828" s="117"/>
      <c r="E1828" s="444">
        <v>1</v>
      </c>
      <c r="F1828" s="443">
        <v>1.5</v>
      </c>
      <c r="G1828" s="443">
        <v>4.17</v>
      </c>
      <c r="H1828" s="98"/>
      <c r="I1828" s="458">
        <f t="shared" si="137"/>
        <v>6.2549999999999999</v>
      </c>
      <c r="J1828" s="100"/>
      <c r="K1828" s="31"/>
      <c r="L1828" s="28"/>
    </row>
    <row r="1829" spans="3:12" ht="12" customHeight="1" x14ac:dyDescent="0.3">
      <c r="C1829" s="10"/>
      <c r="D1829" s="117" t="s">
        <v>759</v>
      </c>
      <c r="E1829" s="444">
        <v>-1</v>
      </c>
      <c r="F1829" s="443">
        <v>1.2</v>
      </c>
      <c r="G1829" s="443">
        <v>2.1</v>
      </c>
      <c r="H1829" s="98"/>
      <c r="I1829" s="458">
        <f t="shared" si="137"/>
        <v>-2.52</v>
      </c>
      <c r="J1829" s="100"/>
      <c r="K1829" s="31"/>
      <c r="L1829" s="28"/>
    </row>
    <row r="1830" spans="3:12" ht="12" customHeight="1" x14ac:dyDescent="0.3">
      <c r="C1830" s="10"/>
      <c r="D1830" s="117" t="s">
        <v>759</v>
      </c>
      <c r="E1830" s="444">
        <v>-2</v>
      </c>
      <c r="F1830" s="443">
        <v>0.9</v>
      </c>
      <c r="G1830" s="443">
        <v>2</v>
      </c>
      <c r="H1830" s="98"/>
      <c r="I1830" s="458">
        <f>PRODUCT(E1830:G1830)</f>
        <v>-3.6</v>
      </c>
      <c r="J1830" s="100"/>
      <c r="K1830" s="31"/>
      <c r="L1830" s="28"/>
    </row>
    <row r="1831" spans="3:12" ht="12" customHeight="1" x14ac:dyDescent="0.3">
      <c r="C1831" s="10"/>
      <c r="D1831" s="117" t="s">
        <v>759</v>
      </c>
      <c r="E1831" s="444">
        <v>-1</v>
      </c>
      <c r="F1831" s="443">
        <v>0.6</v>
      </c>
      <c r="G1831" s="443">
        <v>2</v>
      </c>
      <c r="H1831" s="98"/>
      <c r="I1831" s="458">
        <f>PRODUCT(E1831:G1831)</f>
        <v>-1.2</v>
      </c>
      <c r="J1831" s="100"/>
      <c r="K1831" s="31"/>
      <c r="L1831" s="28"/>
    </row>
    <row r="1832" spans="3:12" ht="12" customHeight="1" x14ac:dyDescent="0.3">
      <c r="C1832" s="10"/>
      <c r="D1832" s="117" t="s">
        <v>1367</v>
      </c>
      <c r="E1832" s="444">
        <v>-3</v>
      </c>
      <c r="F1832" s="443">
        <v>0.25</v>
      </c>
      <c r="G1832" s="443">
        <v>4.17</v>
      </c>
      <c r="H1832" s="98"/>
      <c r="I1832" s="458">
        <f t="shared" si="137"/>
        <v>-3.1274999999999999</v>
      </c>
      <c r="J1832" s="100"/>
      <c r="K1832" s="31"/>
      <c r="L1832" s="28"/>
    </row>
    <row r="1833" spans="3:12" ht="12" customHeight="1" x14ac:dyDescent="0.3">
      <c r="C1833" s="10"/>
      <c r="D1833" s="117" t="s">
        <v>1367</v>
      </c>
      <c r="E1833" s="444">
        <v>-2</v>
      </c>
      <c r="F1833" s="443">
        <v>0.25</v>
      </c>
      <c r="G1833" s="443">
        <v>3.67</v>
      </c>
      <c r="H1833" s="98"/>
      <c r="I1833" s="458">
        <f t="shared" si="137"/>
        <v>-1.835</v>
      </c>
      <c r="J1833" s="100"/>
      <c r="K1833" s="31"/>
      <c r="L1833" s="28"/>
    </row>
    <row r="1834" spans="3:12" ht="12" customHeight="1" x14ac:dyDescent="0.3">
      <c r="C1834" s="617" t="s">
        <v>1507</v>
      </c>
      <c r="D1834" s="117" t="s">
        <v>360</v>
      </c>
      <c r="E1834" s="444"/>
      <c r="F1834" s="443"/>
      <c r="G1834" s="444"/>
      <c r="H1834" s="98"/>
      <c r="I1834" s="458"/>
      <c r="J1834" s="100"/>
      <c r="K1834" s="31"/>
      <c r="L1834" s="28"/>
    </row>
    <row r="1835" spans="3:12" ht="12" customHeight="1" x14ac:dyDescent="0.3">
      <c r="C1835" s="10"/>
      <c r="D1835" s="117" t="s">
        <v>941</v>
      </c>
      <c r="E1835" s="618">
        <v>2</v>
      </c>
      <c r="F1835" s="619">
        <v>6.85</v>
      </c>
      <c r="G1835" s="618">
        <v>3.67</v>
      </c>
      <c r="H1835" s="620"/>
      <c r="I1835" s="458">
        <f t="shared" ref="I1835:I1845" si="138">PRODUCT(E1835:G1835)</f>
        <v>50.278999999999996</v>
      </c>
      <c r="J1835" s="100"/>
      <c r="K1835" s="31"/>
      <c r="L1835" s="28"/>
    </row>
    <row r="1836" spans="3:12" ht="12" customHeight="1" x14ac:dyDescent="0.3">
      <c r="C1836" s="10"/>
      <c r="D1836" s="117"/>
      <c r="E1836" s="618">
        <v>1</v>
      </c>
      <c r="F1836" s="619">
        <v>3.05</v>
      </c>
      <c r="G1836" s="618">
        <v>3.67</v>
      </c>
      <c r="H1836" s="620"/>
      <c r="I1836" s="458">
        <f t="shared" si="138"/>
        <v>11.193499999999998</v>
      </c>
      <c r="J1836" s="100"/>
      <c r="K1836" s="31"/>
      <c r="L1836" s="28"/>
    </row>
    <row r="1837" spans="3:12" ht="12" customHeight="1" x14ac:dyDescent="0.3">
      <c r="C1837" s="10"/>
      <c r="D1837" s="117"/>
      <c r="E1837" s="618">
        <v>1</v>
      </c>
      <c r="F1837" s="619">
        <v>4.8499999999999996</v>
      </c>
      <c r="G1837" s="618">
        <v>3.67</v>
      </c>
      <c r="H1837" s="620"/>
      <c r="I1837" s="458">
        <f t="shared" si="138"/>
        <v>17.799499999999998</v>
      </c>
      <c r="J1837" s="100"/>
      <c r="K1837" s="31"/>
      <c r="L1837" s="28"/>
    </row>
    <row r="1838" spans="3:12" ht="12" customHeight="1" x14ac:dyDescent="0.3">
      <c r="C1838" s="10"/>
      <c r="D1838" s="117" t="s">
        <v>1489</v>
      </c>
      <c r="E1838" s="618">
        <v>1</v>
      </c>
      <c r="F1838" s="619">
        <v>11</v>
      </c>
      <c r="G1838" s="618">
        <v>3.67</v>
      </c>
      <c r="H1838" s="620"/>
      <c r="I1838" s="458">
        <f t="shared" si="138"/>
        <v>40.369999999999997</v>
      </c>
      <c r="J1838" s="100"/>
      <c r="K1838" s="31"/>
      <c r="L1838" s="28"/>
    </row>
    <row r="1839" spans="3:12" ht="12" customHeight="1" x14ac:dyDescent="0.3">
      <c r="C1839" s="10"/>
      <c r="D1839" s="117" t="s">
        <v>1251</v>
      </c>
      <c r="E1839" s="618">
        <v>-2</v>
      </c>
      <c r="F1839" s="619">
        <v>6.85</v>
      </c>
      <c r="G1839" s="618">
        <v>2.5</v>
      </c>
      <c r="H1839" s="620"/>
      <c r="I1839" s="458">
        <f t="shared" si="138"/>
        <v>-34.25</v>
      </c>
      <c r="J1839" s="100"/>
      <c r="K1839" s="31"/>
      <c r="L1839" s="28"/>
    </row>
    <row r="1840" spans="3:12" ht="12" customHeight="1" x14ac:dyDescent="0.3">
      <c r="C1840" s="10"/>
      <c r="D1840" s="117" t="s">
        <v>1587</v>
      </c>
      <c r="E1840" s="618">
        <v>-1</v>
      </c>
      <c r="F1840" s="619">
        <v>3.05</v>
      </c>
      <c r="G1840" s="618">
        <v>2.5</v>
      </c>
      <c r="H1840" s="620"/>
      <c r="I1840" s="458">
        <f t="shared" si="138"/>
        <v>-7.625</v>
      </c>
      <c r="J1840" s="100"/>
      <c r="K1840" s="31"/>
      <c r="L1840" s="28"/>
    </row>
    <row r="1841" spans="3:12" ht="12" customHeight="1" x14ac:dyDescent="0.3">
      <c r="C1841" s="10"/>
      <c r="D1841" s="117" t="s">
        <v>1588</v>
      </c>
      <c r="E1841" s="618">
        <v>-1</v>
      </c>
      <c r="F1841" s="619">
        <v>2.5</v>
      </c>
      <c r="G1841" s="618">
        <v>2.5</v>
      </c>
      <c r="H1841" s="620"/>
      <c r="I1841" s="458">
        <f t="shared" si="138"/>
        <v>-6.25</v>
      </c>
      <c r="J1841" s="100"/>
      <c r="K1841" s="31"/>
      <c r="L1841" s="28"/>
    </row>
    <row r="1842" spans="3:12" ht="12" customHeight="1" x14ac:dyDescent="0.3">
      <c r="C1842" s="10"/>
      <c r="D1842" s="117" t="s">
        <v>1589</v>
      </c>
      <c r="E1842" s="618">
        <v>-1</v>
      </c>
      <c r="F1842" s="619">
        <v>3.95</v>
      </c>
      <c r="G1842" s="618">
        <v>2.5</v>
      </c>
      <c r="H1842" s="620"/>
      <c r="I1842" s="458">
        <f t="shared" si="138"/>
        <v>-9.875</v>
      </c>
      <c r="J1842" s="100"/>
      <c r="K1842" s="31"/>
      <c r="L1842" s="28"/>
    </row>
    <row r="1843" spans="3:12" ht="12" customHeight="1" x14ac:dyDescent="0.3">
      <c r="C1843" s="10"/>
      <c r="D1843" s="117" t="s">
        <v>1590</v>
      </c>
      <c r="E1843" s="618">
        <v>-1</v>
      </c>
      <c r="F1843" s="619">
        <v>4.8499999999999996</v>
      </c>
      <c r="G1843" s="618">
        <v>2.5</v>
      </c>
      <c r="H1843" s="620"/>
      <c r="I1843" s="458">
        <f t="shared" si="138"/>
        <v>-12.125</v>
      </c>
      <c r="J1843" s="100"/>
      <c r="K1843" s="31"/>
      <c r="L1843" s="28"/>
    </row>
    <row r="1844" spans="3:12" ht="12" customHeight="1" x14ac:dyDescent="0.3">
      <c r="C1844" s="10"/>
      <c r="D1844" s="117" t="s">
        <v>1586</v>
      </c>
      <c r="E1844" s="618">
        <v>1</v>
      </c>
      <c r="F1844" s="619">
        <v>1.9</v>
      </c>
      <c r="G1844" s="618">
        <v>3.67</v>
      </c>
      <c r="H1844" s="620"/>
      <c r="I1844" s="458">
        <f t="shared" si="138"/>
        <v>6.9729999999999999</v>
      </c>
      <c r="J1844" s="100"/>
      <c r="K1844" s="31"/>
      <c r="L1844" s="28"/>
    </row>
    <row r="1845" spans="3:12" ht="12" customHeight="1" x14ac:dyDescent="0.3">
      <c r="C1845" s="10"/>
      <c r="D1845" s="117" t="s">
        <v>759</v>
      </c>
      <c r="E1845" s="444">
        <v>-1</v>
      </c>
      <c r="F1845" s="443">
        <v>1.2</v>
      </c>
      <c r="G1845" s="443">
        <v>2.1</v>
      </c>
      <c r="H1845" s="98"/>
      <c r="I1845" s="458">
        <f t="shared" si="138"/>
        <v>-2.52</v>
      </c>
      <c r="J1845" s="100"/>
      <c r="K1845" s="31"/>
      <c r="L1845" s="28"/>
    </row>
    <row r="1846" spans="3:12" ht="12" customHeight="1" x14ac:dyDescent="0.3">
      <c r="C1846" s="10"/>
      <c r="D1846" s="117"/>
      <c r="E1846" s="444"/>
      <c r="F1846" s="443"/>
      <c r="G1846" s="444"/>
      <c r="H1846" s="98"/>
      <c r="I1846" s="458"/>
      <c r="J1846" s="100"/>
      <c r="K1846" s="31"/>
      <c r="L1846" s="28"/>
    </row>
    <row r="1847" spans="3:12" ht="12" customHeight="1" x14ac:dyDescent="0.3">
      <c r="C1847" s="10"/>
      <c r="D1847" s="117"/>
      <c r="E1847" s="444"/>
      <c r="F1847" s="443"/>
      <c r="G1847" s="444"/>
      <c r="H1847" s="98"/>
      <c r="I1847" s="458"/>
      <c r="J1847" s="100"/>
      <c r="K1847" s="31"/>
      <c r="L1847" s="28"/>
    </row>
    <row r="1848" spans="3:12" ht="12" customHeight="1" x14ac:dyDescent="0.3">
      <c r="C1848" s="10"/>
      <c r="D1848" s="434" t="s">
        <v>1511</v>
      </c>
      <c r="E1848" s="444"/>
      <c r="F1848" s="443"/>
      <c r="G1848" s="444"/>
      <c r="H1848" s="98"/>
      <c r="I1848" s="458"/>
      <c r="J1848" s="100"/>
      <c r="K1848" s="31"/>
      <c r="L1848" s="28"/>
    </row>
    <row r="1849" spans="3:12" ht="12" customHeight="1" x14ac:dyDescent="0.3">
      <c r="C1849" s="617" t="s">
        <v>1512</v>
      </c>
      <c r="D1849" s="117" t="s">
        <v>266</v>
      </c>
      <c r="E1849" s="444"/>
      <c r="F1849" s="443"/>
      <c r="G1849" s="444"/>
      <c r="H1849" s="98"/>
      <c r="I1849" s="458"/>
      <c r="J1849" s="100"/>
      <c r="K1849" s="31"/>
      <c r="L1849" s="28"/>
    </row>
    <row r="1850" spans="3:12" ht="12" customHeight="1" x14ac:dyDescent="0.3">
      <c r="C1850" s="622"/>
      <c r="D1850" s="117" t="s">
        <v>858</v>
      </c>
      <c r="E1850" s="618">
        <v>1</v>
      </c>
      <c r="F1850" s="619">
        <v>5.15</v>
      </c>
      <c r="G1850" s="618">
        <v>3.67</v>
      </c>
      <c r="H1850" s="620"/>
      <c r="I1850" s="458">
        <f>PRODUCT(E1850:G1850)</f>
        <v>18.900500000000001</v>
      </c>
      <c r="J1850" s="100"/>
      <c r="K1850" s="31"/>
      <c r="L1850" s="28"/>
    </row>
    <row r="1851" spans="3:12" ht="12" customHeight="1" x14ac:dyDescent="0.3">
      <c r="C1851" s="622"/>
      <c r="D1851" s="117" t="s">
        <v>902</v>
      </c>
      <c r="E1851" s="618">
        <v>1</v>
      </c>
      <c r="F1851" s="619">
        <v>5.15</v>
      </c>
      <c r="G1851" s="618">
        <v>3.67</v>
      </c>
      <c r="H1851" s="620"/>
      <c r="I1851" s="458">
        <f t="shared" ref="I1851:I1859" si="139">PRODUCT(E1851:G1851)</f>
        <v>18.900500000000001</v>
      </c>
      <c r="J1851" s="100"/>
      <c r="K1851" s="31"/>
      <c r="L1851" s="28"/>
    </row>
    <row r="1852" spans="3:12" ht="12" customHeight="1" x14ac:dyDescent="0.3">
      <c r="C1852" s="622"/>
      <c r="D1852" s="117" t="s">
        <v>928</v>
      </c>
      <c r="E1852" s="618">
        <v>1</v>
      </c>
      <c r="F1852" s="619">
        <v>6.8</v>
      </c>
      <c r="G1852" s="618">
        <v>3.67</v>
      </c>
      <c r="H1852" s="620"/>
      <c r="I1852" s="458">
        <f>PRODUCT(E1852:G1852)</f>
        <v>24.956</v>
      </c>
      <c r="J1852" s="100"/>
      <c r="K1852" s="31"/>
      <c r="L1852" s="28"/>
    </row>
    <row r="1853" spans="3:12" ht="12" customHeight="1" x14ac:dyDescent="0.3">
      <c r="C1853" s="10"/>
      <c r="D1853" s="117" t="s">
        <v>1513</v>
      </c>
      <c r="E1853" s="618">
        <v>1</v>
      </c>
      <c r="F1853" s="619">
        <v>7.5</v>
      </c>
      <c r="G1853" s="618">
        <v>4.17</v>
      </c>
      <c r="H1853" s="620"/>
      <c r="I1853" s="458">
        <f t="shared" si="139"/>
        <v>31.274999999999999</v>
      </c>
      <c r="J1853" s="100"/>
      <c r="K1853" s="31"/>
      <c r="L1853" s="28"/>
    </row>
    <row r="1854" spans="3:12" ht="12" customHeight="1" x14ac:dyDescent="0.3">
      <c r="C1854" s="10"/>
      <c r="D1854" s="117"/>
      <c r="E1854" s="618">
        <v>1</v>
      </c>
      <c r="F1854" s="619">
        <v>1.3</v>
      </c>
      <c r="G1854" s="618">
        <v>4.17</v>
      </c>
      <c r="H1854" s="620"/>
      <c r="I1854" s="458">
        <f>PRODUCT(E1854:G1854)</f>
        <v>5.4210000000000003</v>
      </c>
      <c r="J1854" s="100"/>
      <c r="K1854" s="31"/>
      <c r="L1854" s="28"/>
    </row>
    <row r="1855" spans="3:12" ht="12" customHeight="1" x14ac:dyDescent="0.3">
      <c r="C1855" s="10"/>
      <c r="D1855" s="117"/>
      <c r="E1855" s="618">
        <v>1</v>
      </c>
      <c r="F1855" s="619">
        <v>1.45</v>
      </c>
      <c r="G1855" s="618">
        <v>4.17</v>
      </c>
      <c r="H1855" s="620"/>
      <c r="I1855" s="458">
        <f>PRODUCT(E1855:G1855)</f>
        <v>6.0465</v>
      </c>
      <c r="J1855" s="100"/>
      <c r="K1855" s="31"/>
      <c r="L1855" s="28"/>
    </row>
    <row r="1856" spans="3:12" ht="12" customHeight="1" x14ac:dyDescent="0.3">
      <c r="C1856" s="10"/>
      <c r="D1856" s="117"/>
      <c r="E1856" s="618">
        <v>1</v>
      </c>
      <c r="F1856" s="619">
        <v>0.75</v>
      </c>
      <c r="G1856" s="618">
        <v>4.17</v>
      </c>
      <c r="H1856" s="620"/>
      <c r="I1856" s="458">
        <f t="shared" si="139"/>
        <v>3.1274999999999999</v>
      </c>
      <c r="J1856" s="100"/>
      <c r="K1856" s="31"/>
      <c r="L1856" s="28"/>
    </row>
    <row r="1857" spans="3:12" ht="12" customHeight="1" x14ac:dyDescent="0.3">
      <c r="C1857" s="10"/>
      <c r="D1857" s="117" t="s">
        <v>323</v>
      </c>
      <c r="E1857" s="444">
        <v>-1</v>
      </c>
      <c r="F1857" s="443">
        <v>1.6</v>
      </c>
      <c r="G1857" s="443">
        <v>2.1</v>
      </c>
      <c r="H1857" s="98"/>
      <c r="I1857" s="458">
        <f t="shared" si="139"/>
        <v>-3.3600000000000003</v>
      </c>
      <c r="J1857" s="100"/>
      <c r="K1857" s="31"/>
      <c r="L1857" s="28"/>
    </row>
    <row r="1858" spans="3:12" ht="12" customHeight="1" x14ac:dyDescent="0.3">
      <c r="C1858" s="10"/>
      <c r="D1858" s="117" t="s">
        <v>1367</v>
      </c>
      <c r="E1858" s="444">
        <v>-10</v>
      </c>
      <c r="F1858" s="443">
        <v>0.25</v>
      </c>
      <c r="G1858" s="443">
        <v>3.67</v>
      </c>
      <c r="H1858" s="98"/>
      <c r="I1858" s="458">
        <f t="shared" si="139"/>
        <v>-9.1750000000000007</v>
      </c>
      <c r="J1858" s="100"/>
      <c r="K1858" s="31"/>
      <c r="L1858" s="28"/>
    </row>
    <row r="1859" spans="3:12" ht="12" customHeight="1" x14ac:dyDescent="0.3">
      <c r="C1859" s="10"/>
      <c r="D1859" s="117" t="s">
        <v>1367</v>
      </c>
      <c r="E1859" s="444">
        <v>-4</v>
      </c>
      <c r="F1859" s="443">
        <v>0.25</v>
      </c>
      <c r="G1859" s="443">
        <v>4.17</v>
      </c>
      <c r="H1859" s="98"/>
      <c r="I1859" s="458">
        <f t="shared" si="139"/>
        <v>-4.17</v>
      </c>
      <c r="J1859" s="100"/>
      <c r="K1859" s="31"/>
      <c r="L1859" s="28"/>
    </row>
    <row r="1860" spans="3:12" ht="12" customHeight="1" x14ac:dyDescent="0.3">
      <c r="C1860" s="617" t="s">
        <v>1514</v>
      </c>
      <c r="D1860" s="117" t="s">
        <v>1515</v>
      </c>
      <c r="E1860" s="444"/>
      <c r="F1860" s="443"/>
      <c r="G1860" s="444"/>
      <c r="H1860" s="98"/>
      <c r="I1860" s="458"/>
      <c r="J1860" s="100"/>
      <c r="K1860" s="31"/>
      <c r="L1860" s="28"/>
    </row>
    <row r="1861" spans="3:12" ht="12" customHeight="1" x14ac:dyDescent="0.3">
      <c r="C1861" s="10"/>
      <c r="D1861" s="117" t="s">
        <v>915</v>
      </c>
      <c r="E1861" s="618">
        <v>1</v>
      </c>
      <c r="F1861" s="619">
        <v>8.75</v>
      </c>
      <c r="G1861" s="618">
        <v>4.17</v>
      </c>
      <c r="H1861" s="620"/>
      <c r="I1861" s="458">
        <f>PRODUCT(E1861:G1861)</f>
        <v>36.487499999999997</v>
      </c>
      <c r="J1861" s="100"/>
      <c r="K1861" s="31"/>
      <c r="L1861" s="28"/>
    </row>
    <row r="1862" spans="3:12" ht="12" customHeight="1" x14ac:dyDescent="0.3">
      <c r="C1862" s="10"/>
      <c r="D1862" s="117" t="s">
        <v>759</v>
      </c>
      <c r="E1862" s="444">
        <v>-1</v>
      </c>
      <c r="F1862" s="443">
        <v>0.9</v>
      </c>
      <c r="G1862" s="443">
        <v>2.1</v>
      </c>
      <c r="H1862" s="98"/>
      <c r="I1862" s="458">
        <f>PRODUCT(E1862:G1862)</f>
        <v>-1.8900000000000001</v>
      </c>
      <c r="J1862" s="100"/>
      <c r="K1862" s="31"/>
      <c r="L1862" s="28"/>
    </row>
    <row r="1863" spans="3:12" ht="12" customHeight="1" x14ac:dyDescent="0.3">
      <c r="C1863" s="10"/>
      <c r="D1863" s="117" t="s">
        <v>1367</v>
      </c>
      <c r="E1863" s="444">
        <v>-6</v>
      </c>
      <c r="F1863" s="443">
        <v>0.25</v>
      </c>
      <c r="G1863" s="443">
        <v>4.17</v>
      </c>
      <c r="H1863" s="98"/>
      <c r="I1863" s="458">
        <f>PRODUCT(E1863:G1863)</f>
        <v>-6.2549999999999999</v>
      </c>
      <c r="J1863" s="100"/>
      <c r="K1863" s="31"/>
      <c r="L1863" s="28"/>
    </row>
    <row r="1864" spans="3:12" ht="12" customHeight="1" x14ac:dyDescent="0.3">
      <c r="C1864" s="617" t="s">
        <v>1516</v>
      </c>
      <c r="D1864" s="117" t="s">
        <v>1517</v>
      </c>
      <c r="E1864" s="444"/>
      <c r="F1864" s="443"/>
      <c r="G1864" s="444"/>
      <c r="H1864" s="98"/>
      <c r="I1864" s="458"/>
      <c r="J1864" s="100"/>
      <c r="K1864" s="31"/>
      <c r="L1864" s="28"/>
    </row>
    <row r="1865" spans="3:12" ht="12" customHeight="1" x14ac:dyDescent="0.3">
      <c r="C1865" s="622"/>
      <c r="D1865" s="117" t="s">
        <v>902</v>
      </c>
      <c r="E1865" s="618">
        <v>1</v>
      </c>
      <c r="F1865" s="619">
        <v>6.17</v>
      </c>
      <c r="G1865" s="618">
        <v>4.17</v>
      </c>
      <c r="H1865" s="620"/>
      <c r="I1865" s="458">
        <f t="shared" ref="I1865:I1870" si="140">PRODUCT(E1865:G1865)</f>
        <v>25.728899999999999</v>
      </c>
      <c r="J1865" s="100"/>
      <c r="K1865" s="31"/>
      <c r="L1865" s="28"/>
    </row>
    <row r="1866" spans="3:12" ht="12" customHeight="1" x14ac:dyDescent="0.3">
      <c r="C1866" s="622"/>
      <c r="D1866" s="117"/>
      <c r="E1866" s="618">
        <v>1</v>
      </c>
      <c r="F1866" s="619">
        <v>1.9</v>
      </c>
      <c r="G1866" s="618">
        <v>3.67</v>
      </c>
      <c r="H1866" s="620"/>
      <c r="I1866" s="458">
        <f t="shared" si="140"/>
        <v>6.9729999999999999</v>
      </c>
      <c r="J1866" s="100"/>
      <c r="K1866" s="31"/>
      <c r="L1866" s="28"/>
    </row>
    <row r="1867" spans="3:12" ht="12" customHeight="1" x14ac:dyDescent="0.3">
      <c r="C1867" s="10"/>
      <c r="D1867" s="117" t="s">
        <v>915</v>
      </c>
      <c r="E1867" s="618">
        <v>1</v>
      </c>
      <c r="F1867" s="619">
        <v>15.7</v>
      </c>
      <c r="G1867" s="618">
        <v>4.17</v>
      </c>
      <c r="H1867" s="620"/>
      <c r="I1867" s="458">
        <f t="shared" si="140"/>
        <v>65.468999999999994</v>
      </c>
      <c r="J1867" s="100"/>
      <c r="K1867" s="31"/>
      <c r="L1867" s="28"/>
    </row>
    <row r="1868" spans="3:12" ht="12" customHeight="1" x14ac:dyDescent="0.3">
      <c r="C1868" s="10"/>
      <c r="D1868" s="117" t="s">
        <v>323</v>
      </c>
      <c r="E1868" s="444">
        <v>-1</v>
      </c>
      <c r="F1868" s="443">
        <v>1.2</v>
      </c>
      <c r="G1868" s="443">
        <v>2.1</v>
      </c>
      <c r="H1868" s="98"/>
      <c r="I1868" s="458">
        <f>PRODUCT(E1868:G1868)</f>
        <v>-2.52</v>
      </c>
      <c r="J1868" s="100"/>
      <c r="K1868" s="31"/>
      <c r="L1868" s="28"/>
    </row>
    <row r="1869" spans="3:12" ht="12" customHeight="1" x14ac:dyDescent="0.3">
      <c r="C1869" s="10"/>
      <c r="D1869" s="117" t="s">
        <v>323</v>
      </c>
      <c r="E1869" s="444">
        <v>-1</v>
      </c>
      <c r="F1869" s="443">
        <v>1.8</v>
      </c>
      <c r="G1869" s="443">
        <v>2.1</v>
      </c>
      <c r="H1869" s="98"/>
      <c r="I1869" s="458">
        <f t="shared" si="140"/>
        <v>-3.7800000000000002</v>
      </c>
      <c r="J1869" s="100"/>
      <c r="K1869" s="31"/>
      <c r="L1869" s="28"/>
    </row>
    <row r="1870" spans="3:12" ht="12" customHeight="1" x14ac:dyDescent="0.3">
      <c r="C1870" s="10"/>
      <c r="D1870" s="117" t="s">
        <v>1367</v>
      </c>
      <c r="E1870" s="444">
        <v>-11</v>
      </c>
      <c r="F1870" s="443">
        <v>0.25</v>
      </c>
      <c r="G1870" s="443">
        <v>4.17</v>
      </c>
      <c r="H1870" s="98"/>
      <c r="I1870" s="458">
        <f t="shared" si="140"/>
        <v>-11.467499999999999</v>
      </c>
      <c r="J1870" s="100"/>
      <c r="K1870" s="31"/>
      <c r="L1870" s="28"/>
    </row>
    <row r="1871" spans="3:12" ht="12" customHeight="1" x14ac:dyDescent="0.3">
      <c r="C1871" s="617" t="s">
        <v>1518</v>
      </c>
      <c r="D1871" s="117" t="s">
        <v>687</v>
      </c>
      <c r="E1871" s="444"/>
      <c r="F1871" s="443"/>
      <c r="G1871" s="444"/>
      <c r="H1871" s="98"/>
      <c r="I1871" s="458"/>
      <c r="J1871" s="100"/>
      <c r="K1871" s="31"/>
      <c r="L1871" s="28"/>
    </row>
    <row r="1872" spans="3:12" ht="12" customHeight="1" x14ac:dyDescent="0.3">
      <c r="C1872" s="10"/>
      <c r="D1872" s="117" t="s">
        <v>1519</v>
      </c>
      <c r="E1872" s="618">
        <v>1</v>
      </c>
      <c r="F1872" s="619">
        <v>8</v>
      </c>
      <c r="G1872" s="618">
        <v>4.17</v>
      </c>
      <c r="H1872" s="620"/>
      <c r="I1872" s="458">
        <f>PRODUCT(E1872:G1872)</f>
        <v>33.36</v>
      </c>
      <c r="J1872" s="100"/>
      <c r="K1872" s="31"/>
      <c r="L1872" s="28"/>
    </row>
    <row r="1873" spans="3:12" ht="12" customHeight="1" x14ac:dyDescent="0.3">
      <c r="C1873" s="10"/>
      <c r="D1873" s="117" t="s">
        <v>1367</v>
      </c>
      <c r="E1873" s="444">
        <v>-4</v>
      </c>
      <c r="F1873" s="443">
        <v>0.25</v>
      </c>
      <c r="G1873" s="443">
        <v>4.17</v>
      </c>
      <c r="H1873" s="98"/>
      <c r="I1873" s="458">
        <f>PRODUCT(E1873:G1873)</f>
        <v>-4.17</v>
      </c>
      <c r="J1873" s="100"/>
      <c r="K1873" s="31"/>
      <c r="L1873" s="28"/>
    </row>
    <row r="1874" spans="3:12" ht="12" customHeight="1" x14ac:dyDescent="0.3">
      <c r="C1874" s="617" t="s">
        <v>1520</v>
      </c>
      <c r="D1874" s="117" t="s">
        <v>1521</v>
      </c>
      <c r="E1874" s="444"/>
      <c r="F1874" s="443"/>
      <c r="G1874" s="444"/>
      <c r="H1874" s="98"/>
      <c r="I1874" s="458"/>
      <c r="J1874" s="100"/>
      <c r="K1874" s="31"/>
      <c r="L1874" s="28"/>
    </row>
    <row r="1875" spans="3:12" ht="12" customHeight="1" x14ac:dyDescent="0.3">
      <c r="C1875" s="10"/>
      <c r="D1875" s="117" t="s">
        <v>949</v>
      </c>
      <c r="E1875" s="618">
        <v>1</v>
      </c>
      <c r="F1875" s="619">
        <v>12.4</v>
      </c>
      <c r="G1875" s="618">
        <v>4.17</v>
      </c>
      <c r="H1875" s="620"/>
      <c r="I1875" s="458">
        <f t="shared" ref="I1875:I1882" si="141">PRODUCT(E1875:G1875)</f>
        <v>51.707999999999998</v>
      </c>
      <c r="J1875" s="100"/>
      <c r="K1875" s="31"/>
      <c r="L1875" s="28"/>
    </row>
    <row r="1876" spans="3:12" ht="12" customHeight="1" x14ac:dyDescent="0.3">
      <c r="C1876" s="10"/>
      <c r="D1876" s="117" t="s">
        <v>323</v>
      </c>
      <c r="E1876" s="444">
        <v>-1</v>
      </c>
      <c r="F1876" s="443">
        <v>1</v>
      </c>
      <c r="G1876" s="443">
        <v>2.1</v>
      </c>
      <c r="H1876" s="98"/>
      <c r="I1876" s="458">
        <f t="shared" si="141"/>
        <v>-2.1</v>
      </c>
      <c r="J1876" s="100"/>
      <c r="K1876" s="31"/>
      <c r="L1876" s="28"/>
    </row>
    <row r="1877" spans="3:12" ht="12" customHeight="1" x14ac:dyDescent="0.3">
      <c r="C1877" s="10"/>
      <c r="D1877" s="117" t="s">
        <v>1367</v>
      </c>
      <c r="E1877" s="444">
        <v>-5</v>
      </c>
      <c r="F1877" s="443">
        <v>0.25</v>
      </c>
      <c r="G1877" s="443">
        <v>4.17</v>
      </c>
      <c r="H1877" s="98"/>
      <c r="I1877" s="458">
        <f t="shared" si="141"/>
        <v>-5.2125000000000004</v>
      </c>
      <c r="J1877" s="100"/>
      <c r="K1877" s="31"/>
      <c r="L1877" s="28"/>
    </row>
    <row r="1878" spans="3:12" ht="12" customHeight="1" x14ac:dyDescent="0.3">
      <c r="C1878" s="617" t="s">
        <v>1522</v>
      </c>
      <c r="D1878" s="117" t="s">
        <v>1523</v>
      </c>
      <c r="E1878" s="444"/>
      <c r="F1878" s="443"/>
      <c r="G1878" s="444"/>
      <c r="H1878" s="98"/>
      <c r="I1878" s="458"/>
      <c r="J1878" s="100"/>
      <c r="K1878" s="31"/>
      <c r="L1878" s="28"/>
    </row>
    <row r="1879" spans="3:12" ht="12" customHeight="1" x14ac:dyDescent="0.3">
      <c r="C1879" s="10"/>
      <c r="D1879" s="117" t="s">
        <v>949</v>
      </c>
      <c r="E1879" s="618">
        <v>1</v>
      </c>
      <c r="F1879" s="619">
        <v>2.1</v>
      </c>
      <c r="G1879" s="618">
        <v>4.17</v>
      </c>
      <c r="H1879" s="620"/>
      <c r="I1879" s="458">
        <f t="shared" si="141"/>
        <v>8.7569999999999997</v>
      </c>
      <c r="J1879" s="100"/>
      <c r="K1879" s="31"/>
      <c r="L1879" s="28"/>
    </row>
    <row r="1880" spans="3:12" ht="12" customHeight="1" x14ac:dyDescent="0.3">
      <c r="C1880" s="10"/>
      <c r="D1880" s="117"/>
      <c r="E1880" s="618">
        <v>1</v>
      </c>
      <c r="F1880" s="619">
        <v>4.2</v>
      </c>
      <c r="G1880" s="618">
        <v>3.15</v>
      </c>
      <c r="H1880" s="620"/>
      <c r="I1880" s="458">
        <f>PRODUCT(E1880:G1880)</f>
        <v>13.23</v>
      </c>
      <c r="J1880" s="100"/>
      <c r="K1880" s="31"/>
      <c r="L1880" s="28"/>
    </row>
    <row r="1881" spans="3:12" ht="12" customHeight="1" x14ac:dyDescent="0.3">
      <c r="C1881" s="10"/>
      <c r="D1881" s="117" t="s">
        <v>323</v>
      </c>
      <c r="E1881" s="444">
        <v>-1</v>
      </c>
      <c r="F1881" s="443">
        <v>0.9</v>
      </c>
      <c r="G1881" s="443">
        <v>2.1</v>
      </c>
      <c r="H1881" s="98"/>
      <c r="I1881" s="458">
        <f t="shared" si="141"/>
        <v>-1.8900000000000001</v>
      </c>
      <c r="J1881" s="100"/>
      <c r="K1881" s="31"/>
      <c r="L1881" s="28"/>
    </row>
    <row r="1882" spans="3:12" ht="12" customHeight="1" x14ac:dyDescent="0.3">
      <c r="C1882" s="10"/>
      <c r="D1882" s="117" t="s">
        <v>1367</v>
      </c>
      <c r="E1882" s="444">
        <v>-1</v>
      </c>
      <c r="F1882" s="443">
        <v>0.25</v>
      </c>
      <c r="G1882" s="443">
        <v>4.17</v>
      </c>
      <c r="H1882" s="98"/>
      <c r="I1882" s="458">
        <f t="shared" si="141"/>
        <v>-1.0425</v>
      </c>
      <c r="J1882" s="100"/>
      <c r="K1882" s="31"/>
      <c r="L1882" s="28"/>
    </row>
    <row r="1883" spans="3:12" ht="12" customHeight="1" x14ac:dyDescent="0.3">
      <c r="C1883" s="10"/>
      <c r="D1883" s="117" t="s">
        <v>1367</v>
      </c>
      <c r="E1883" s="444">
        <v>-2</v>
      </c>
      <c r="F1883" s="443">
        <v>0.25</v>
      </c>
      <c r="G1883" s="443">
        <v>3.15</v>
      </c>
      <c r="H1883" s="98"/>
      <c r="I1883" s="458">
        <f>PRODUCT(E1883:G1883)</f>
        <v>-1.575</v>
      </c>
      <c r="J1883" s="100"/>
      <c r="K1883" s="31"/>
      <c r="L1883" s="28"/>
    </row>
    <row r="1884" spans="3:12" ht="12" customHeight="1" x14ac:dyDescent="0.3">
      <c r="C1884" s="617" t="s">
        <v>1524</v>
      </c>
      <c r="D1884" s="117" t="s">
        <v>581</v>
      </c>
      <c r="E1884" s="444"/>
      <c r="F1884" s="443"/>
      <c r="G1884" s="444"/>
      <c r="H1884" s="98"/>
      <c r="I1884" s="458"/>
      <c r="J1884" s="100"/>
      <c r="K1884" s="31"/>
      <c r="L1884" s="28"/>
    </row>
    <row r="1885" spans="3:12" ht="12" customHeight="1" x14ac:dyDescent="0.3">
      <c r="C1885" s="10"/>
      <c r="D1885" s="117" t="s">
        <v>1525</v>
      </c>
      <c r="E1885" s="618">
        <v>1</v>
      </c>
      <c r="F1885" s="619">
        <v>1.85</v>
      </c>
      <c r="G1885" s="618">
        <v>3.67</v>
      </c>
      <c r="H1885" s="620"/>
      <c r="I1885" s="458">
        <f t="shared" ref="I1885:I1890" si="142">PRODUCT(E1885:G1885)</f>
        <v>6.7895000000000003</v>
      </c>
      <c r="J1885" s="100"/>
      <c r="K1885" s="31"/>
      <c r="L1885" s="28"/>
    </row>
    <row r="1886" spans="3:12" ht="12" customHeight="1" x14ac:dyDescent="0.3">
      <c r="C1886" s="10"/>
      <c r="D1886" s="117"/>
      <c r="E1886" s="618">
        <v>1</v>
      </c>
      <c r="F1886" s="619">
        <v>2.2999999999999998</v>
      </c>
      <c r="G1886" s="618">
        <v>3.67</v>
      </c>
      <c r="H1886" s="620"/>
      <c r="I1886" s="458">
        <f>PRODUCT(E1886:G1886)</f>
        <v>8.4409999999999989</v>
      </c>
      <c r="J1886" s="100"/>
      <c r="K1886" s="31"/>
      <c r="L1886" s="28"/>
    </row>
    <row r="1887" spans="3:12" ht="12" customHeight="1" x14ac:dyDescent="0.3">
      <c r="C1887" s="10"/>
      <c r="D1887" s="117" t="s">
        <v>1464</v>
      </c>
      <c r="E1887" s="618">
        <v>1</v>
      </c>
      <c r="F1887" s="619">
        <v>6.45</v>
      </c>
      <c r="G1887" s="618">
        <v>4.17</v>
      </c>
      <c r="H1887" s="620"/>
      <c r="I1887" s="458">
        <f t="shared" si="142"/>
        <v>26.8965</v>
      </c>
      <c r="J1887" s="100"/>
      <c r="K1887" s="31"/>
      <c r="L1887" s="28"/>
    </row>
    <row r="1888" spans="3:12" ht="12" customHeight="1" x14ac:dyDescent="0.3">
      <c r="C1888" s="10"/>
      <c r="D1888" s="117" t="s">
        <v>323</v>
      </c>
      <c r="E1888" s="444">
        <v>-2</v>
      </c>
      <c r="F1888" s="443">
        <v>1</v>
      </c>
      <c r="G1888" s="443">
        <v>2.1</v>
      </c>
      <c r="H1888" s="98"/>
      <c r="I1888" s="458">
        <f t="shared" si="142"/>
        <v>-4.2</v>
      </c>
      <c r="J1888" s="100"/>
      <c r="K1888" s="31"/>
      <c r="L1888" s="28"/>
    </row>
    <row r="1889" spans="3:12" ht="12" customHeight="1" x14ac:dyDescent="0.3">
      <c r="C1889" s="10"/>
      <c r="D1889" s="117" t="s">
        <v>1367</v>
      </c>
      <c r="E1889" s="444">
        <v>-3</v>
      </c>
      <c r="F1889" s="443">
        <v>0.25</v>
      </c>
      <c r="G1889" s="443">
        <v>3.67</v>
      </c>
      <c r="H1889" s="98"/>
      <c r="I1889" s="458">
        <f t="shared" si="142"/>
        <v>-2.7524999999999999</v>
      </c>
      <c r="J1889" s="100"/>
      <c r="K1889" s="31"/>
      <c r="L1889" s="28"/>
    </row>
    <row r="1890" spans="3:12" ht="12" customHeight="1" x14ac:dyDescent="0.3">
      <c r="C1890" s="10"/>
      <c r="D1890" s="117" t="s">
        <v>1367</v>
      </c>
      <c r="E1890" s="444">
        <v>-2</v>
      </c>
      <c r="F1890" s="443">
        <v>0.25</v>
      </c>
      <c r="G1890" s="443">
        <v>4.17</v>
      </c>
      <c r="H1890" s="98"/>
      <c r="I1890" s="458">
        <f t="shared" si="142"/>
        <v>-2.085</v>
      </c>
      <c r="J1890" s="100"/>
      <c r="K1890" s="31"/>
      <c r="L1890" s="28"/>
    </row>
    <row r="1891" spans="3:12" ht="12" customHeight="1" x14ac:dyDescent="0.3">
      <c r="C1891" s="617" t="s">
        <v>1526</v>
      </c>
      <c r="D1891" s="117" t="s">
        <v>581</v>
      </c>
      <c r="E1891" s="444"/>
      <c r="F1891" s="443"/>
      <c r="G1891" s="444"/>
      <c r="H1891" s="98"/>
      <c r="I1891" s="458"/>
      <c r="J1891" s="100"/>
      <c r="K1891" s="31"/>
      <c r="L1891" s="28"/>
    </row>
    <row r="1892" spans="3:12" ht="12" customHeight="1" x14ac:dyDescent="0.3">
      <c r="C1892" s="10"/>
      <c r="D1892" s="117" t="s">
        <v>1527</v>
      </c>
      <c r="E1892" s="618">
        <v>1</v>
      </c>
      <c r="F1892" s="619">
        <v>2.5</v>
      </c>
      <c r="G1892" s="618">
        <v>4.17</v>
      </c>
      <c r="H1892" s="620"/>
      <c r="I1892" s="458">
        <f t="shared" ref="I1892:I1897" si="143">PRODUCT(E1892:G1892)</f>
        <v>10.425000000000001</v>
      </c>
      <c r="J1892" s="100"/>
      <c r="K1892" s="31"/>
      <c r="L1892" s="28"/>
    </row>
    <row r="1893" spans="3:12" ht="12" customHeight="1" x14ac:dyDescent="0.3">
      <c r="C1893" s="10"/>
      <c r="D1893" s="117"/>
      <c r="E1893" s="618">
        <v>1</v>
      </c>
      <c r="F1893" s="619">
        <v>2.2999999999999998</v>
      </c>
      <c r="G1893" s="618">
        <v>3.67</v>
      </c>
      <c r="H1893" s="620"/>
      <c r="I1893" s="458">
        <f t="shared" si="143"/>
        <v>8.4409999999999989</v>
      </c>
      <c r="J1893" s="100"/>
      <c r="K1893" s="31"/>
      <c r="L1893" s="28"/>
    </row>
    <row r="1894" spans="3:12" ht="12" customHeight="1" x14ac:dyDescent="0.3">
      <c r="C1894" s="10"/>
      <c r="D1894" s="117" t="s">
        <v>1464</v>
      </c>
      <c r="E1894" s="618">
        <v>1</v>
      </c>
      <c r="F1894" s="619">
        <v>5.7</v>
      </c>
      <c r="G1894" s="618">
        <v>4.17</v>
      </c>
      <c r="H1894" s="620"/>
      <c r="I1894" s="458">
        <f t="shared" si="143"/>
        <v>23.769000000000002</v>
      </c>
      <c r="J1894" s="100"/>
      <c r="K1894" s="31"/>
      <c r="L1894" s="28"/>
    </row>
    <row r="1895" spans="3:12" ht="12" customHeight="1" x14ac:dyDescent="0.3">
      <c r="C1895" s="10"/>
      <c r="D1895" s="117" t="s">
        <v>323</v>
      </c>
      <c r="E1895" s="444">
        <v>-2</v>
      </c>
      <c r="F1895" s="443">
        <v>1</v>
      </c>
      <c r="G1895" s="443">
        <v>2.1</v>
      </c>
      <c r="H1895" s="98"/>
      <c r="I1895" s="458">
        <f t="shared" si="143"/>
        <v>-4.2</v>
      </c>
      <c r="J1895" s="100"/>
      <c r="K1895" s="31"/>
      <c r="L1895" s="28"/>
    </row>
    <row r="1896" spans="3:12" ht="12" customHeight="1" x14ac:dyDescent="0.3">
      <c r="C1896" s="10"/>
      <c r="D1896" s="117" t="s">
        <v>1367</v>
      </c>
      <c r="E1896" s="444">
        <v>-1</v>
      </c>
      <c r="F1896" s="443">
        <v>0.25</v>
      </c>
      <c r="G1896" s="443">
        <v>3.67</v>
      </c>
      <c r="H1896" s="98"/>
      <c r="I1896" s="458">
        <f t="shared" si="143"/>
        <v>-0.91749999999999998</v>
      </c>
      <c r="J1896" s="100"/>
      <c r="K1896" s="31"/>
      <c r="L1896" s="28"/>
    </row>
    <row r="1897" spans="3:12" ht="12" customHeight="1" x14ac:dyDescent="0.3">
      <c r="C1897" s="10"/>
      <c r="D1897" s="117" t="s">
        <v>1367</v>
      </c>
      <c r="E1897" s="444">
        <v>-4</v>
      </c>
      <c r="F1897" s="443">
        <v>0.25</v>
      </c>
      <c r="G1897" s="443">
        <v>4.17</v>
      </c>
      <c r="H1897" s="98"/>
      <c r="I1897" s="458">
        <f t="shared" si="143"/>
        <v>-4.17</v>
      </c>
      <c r="J1897" s="100"/>
      <c r="K1897" s="31"/>
      <c r="L1897" s="28"/>
    </row>
    <row r="1898" spans="3:12" ht="12" customHeight="1" x14ac:dyDescent="0.3">
      <c r="C1898" s="617" t="s">
        <v>1528</v>
      </c>
      <c r="D1898" s="117" t="s">
        <v>209</v>
      </c>
      <c r="E1898" s="444"/>
      <c r="F1898" s="443"/>
      <c r="G1898" s="444"/>
      <c r="H1898" s="98"/>
      <c r="I1898" s="458"/>
      <c r="J1898" s="100"/>
      <c r="K1898" s="31"/>
      <c r="L1898" s="28"/>
    </row>
    <row r="1899" spans="3:12" ht="12" customHeight="1" x14ac:dyDescent="0.3">
      <c r="C1899" s="10"/>
      <c r="D1899" s="117" t="s">
        <v>1525</v>
      </c>
      <c r="E1899" s="618">
        <v>1</v>
      </c>
      <c r="F1899" s="619">
        <v>2.4500000000000002</v>
      </c>
      <c r="G1899" s="618">
        <v>3.67</v>
      </c>
      <c r="H1899" s="620"/>
      <c r="I1899" s="458">
        <f>PRODUCT(E1899:G1899)</f>
        <v>8.9915000000000003</v>
      </c>
      <c r="J1899" s="100"/>
      <c r="K1899" s="31"/>
      <c r="L1899" s="28"/>
    </row>
    <row r="1900" spans="3:12" ht="12" customHeight="1" x14ac:dyDescent="0.3">
      <c r="C1900" s="10"/>
      <c r="D1900" s="117" t="s">
        <v>1464</v>
      </c>
      <c r="E1900" s="618">
        <v>1</v>
      </c>
      <c r="F1900" s="619">
        <v>6.85</v>
      </c>
      <c r="G1900" s="618">
        <v>4.17</v>
      </c>
      <c r="H1900" s="620"/>
      <c r="I1900" s="458">
        <f>PRODUCT(E1900:G1900)</f>
        <v>28.564499999999999</v>
      </c>
      <c r="J1900" s="100"/>
      <c r="K1900" s="31"/>
      <c r="L1900" s="28"/>
    </row>
    <row r="1901" spans="3:12" ht="12" customHeight="1" x14ac:dyDescent="0.3">
      <c r="C1901" s="10"/>
      <c r="D1901" s="117" t="s">
        <v>323</v>
      </c>
      <c r="E1901" s="444">
        <v>-1</v>
      </c>
      <c r="F1901" s="443">
        <v>1</v>
      </c>
      <c r="G1901" s="443">
        <v>2.1</v>
      </c>
      <c r="H1901" s="98"/>
      <c r="I1901" s="458">
        <f>PRODUCT(E1901:G1901)</f>
        <v>-2.1</v>
      </c>
      <c r="J1901" s="100"/>
      <c r="K1901" s="31"/>
      <c r="L1901" s="28"/>
    </row>
    <row r="1902" spans="3:12" ht="12" customHeight="1" x14ac:dyDescent="0.3">
      <c r="C1902" s="10"/>
      <c r="D1902" s="117" t="s">
        <v>1367</v>
      </c>
      <c r="E1902" s="444">
        <v>-1</v>
      </c>
      <c r="F1902" s="443">
        <v>0.25</v>
      </c>
      <c r="G1902" s="443">
        <v>3.67</v>
      </c>
      <c r="H1902" s="98"/>
      <c r="I1902" s="458">
        <f>PRODUCT(E1902:G1902)</f>
        <v>-0.91749999999999998</v>
      </c>
      <c r="J1902" s="100"/>
      <c r="K1902" s="31"/>
      <c r="L1902" s="28"/>
    </row>
    <row r="1903" spans="3:12" ht="12" customHeight="1" x14ac:dyDescent="0.3">
      <c r="C1903" s="10"/>
      <c r="D1903" s="117" t="s">
        <v>1367</v>
      </c>
      <c r="E1903" s="444">
        <v>-4</v>
      </c>
      <c r="F1903" s="443">
        <v>0.25</v>
      </c>
      <c r="G1903" s="443">
        <v>4.17</v>
      </c>
      <c r="H1903" s="98"/>
      <c r="I1903" s="458">
        <f>PRODUCT(E1903:G1903)</f>
        <v>-4.17</v>
      </c>
      <c r="J1903" s="100"/>
      <c r="K1903" s="31"/>
      <c r="L1903" s="28"/>
    </row>
    <row r="1904" spans="3:12" ht="12" customHeight="1" x14ac:dyDescent="0.3">
      <c r="C1904" s="617" t="s">
        <v>1530</v>
      </c>
      <c r="D1904" s="117" t="s">
        <v>1529</v>
      </c>
      <c r="E1904" s="444"/>
      <c r="F1904" s="443"/>
      <c r="G1904" s="444"/>
      <c r="H1904" s="98"/>
      <c r="I1904" s="458"/>
      <c r="J1904" s="100"/>
      <c r="K1904" s="31"/>
      <c r="L1904" s="28"/>
    </row>
    <row r="1905" spans="3:12" ht="12" customHeight="1" x14ac:dyDescent="0.3">
      <c r="C1905" s="10"/>
      <c r="D1905" s="117" t="s">
        <v>1527</v>
      </c>
      <c r="E1905" s="618">
        <v>1</v>
      </c>
      <c r="F1905" s="619">
        <v>2.4500000000000002</v>
      </c>
      <c r="G1905" s="618">
        <v>3.67</v>
      </c>
      <c r="H1905" s="620"/>
      <c r="I1905" s="458">
        <f>PRODUCT(E1905:G1905)</f>
        <v>8.9915000000000003</v>
      </c>
      <c r="J1905" s="100"/>
      <c r="K1905" s="31"/>
      <c r="L1905" s="28"/>
    </row>
    <row r="1906" spans="3:12" ht="12" customHeight="1" x14ac:dyDescent="0.3">
      <c r="C1906" s="10"/>
      <c r="D1906" s="117" t="s">
        <v>1464</v>
      </c>
      <c r="E1906" s="618">
        <v>1</v>
      </c>
      <c r="F1906" s="619">
        <v>2.8</v>
      </c>
      <c r="G1906" s="618">
        <v>4.17</v>
      </c>
      <c r="H1906" s="620"/>
      <c r="I1906" s="458">
        <f>PRODUCT(E1906:G1906)</f>
        <v>11.675999999999998</v>
      </c>
      <c r="J1906" s="100"/>
      <c r="K1906" s="31"/>
      <c r="L1906" s="28"/>
    </row>
    <row r="1907" spans="3:12" ht="12" customHeight="1" x14ac:dyDescent="0.3">
      <c r="C1907" s="10"/>
      <c r="D1907" s="117" t="s">
        <v>323</v>
      </c>
      <c r="E1907" s="444">
        <v>-1</v>
      </c>
      <c r="F1907" s="443">
        <v>1</v>
      </c>
      <c r="G1907" s="443">
        <v>2.1</v>
      </c>
      <c r="H1907" s="98"/>
      <c r="I1907" s="458">
        <f>PRODUCT(E1907:G1907)</f>
        <v>-2.1</v>
      </c>
      <c r="J1907" s="100"/>
      <c r="K1907" s="31"/>
      <c r="L1907" s="28"/>
    </row>
    <row r="1908" spans="3:12" ht="12" customHeight="1" x14ac:dyDescent="0.3">
      <c r="C1908" s="10"/>
      <c r="D1908" s="117" t="s">
        <v>1367</v>
      </c>
      <c r="E1908" s="444">
        <v>-2</v>
      </c>
      <c r="F1908" s="443">
        <v>0.25</v>
      </c>
      <c r="G1908" s="443">
        <v>3.67</v>
      </c>
      <c r="H1908" s="98"/>
      <c r="I1908" s="458">
        <f>PRODUCT(E1908:G1908)</f>
        <v>-1.835</v>
      </c>
      <c r="J1908" s="100"/>
      <c r="K1908" s="31"/>
      <c r="L1908" s="28"/>
    </row>
    <row r="1909" spans="3:12" ht="12" customHeight="1" x14ac:dyDescent="0.3">
      <c r="C1909" s="10"/>
      <c r="D1909" s="117" t="s">
        <v>1367</v>
      </c>
      <c r="E1909" s="444">
        <v>-1</v>
      </c>
      <c r="F1909" s="443">
        <v>0.25</v>
      </c>
      <c r="G1909" s="443">
        <v>4.17</v>
      </c>
      <c r="H1909" s="98"/>
      <c r="I1909" s="458">
        <f>PRODUCT(E1909:G1909)</f>
        <v>-1.0425</v>
      </c>
      <c r="J1909" s="100"/>
      <c r="K1909" s="31"/>
      <c r="L1909" s="28"/>
    </row>
    <row r="1910" spans="3:12" ht="12" customHeight="1" x14ac:dyDescent="0.3">
      <c r="C1910" s="617" t="s">
        <v>1531</v>
      </c>
      <c r="D1910" s="117" t="s">
        <v>1269</v>
      </c>
      <c r="E1910" s="444"/>
      <c r="F1910" s="443"/>
      <c r="G1910" s="444"/>
      <c r="H1910" s="98"/>
      <c r="I1910" s="458"/>
      <c r="J1910" s="100"/>
      <c r="K1910" s="31"/>
      <c r="L1910" s="28"/>
    </row>
    <row r="1911" spans="3:12" ht="12" customHeight="1" x14ac:dyDescent="0.3">
      <c r="C1911" s="10"/>
      <c r="D1911" s="117" t="s">
        <v>1525</v>
      </c>
      <c r="E1911" s="618">
        <v>1</v>
      </c>
      <c r="F1911" s="619">
        <v>2.5499999999999998</v>
      </c>
      <c r="G1911" s="618">
        <v>3.67</v>
      </c>
      <c r="H1911" s="620"/>
      <c r="I1911" s="458">
        <f>PRODUCT(E1911:G1911)</f>
        <v>9.3584999999999994</v>
      </c>
      <c r="J1911" s="100"/>
      <c r="K1911" s="31"/>
      <c r="L1911" s="28"/>
    </row>
    <row r="1912" spans="3:12" ht="12" customHeight="1" x14ac:dyDescent="0.3">
      <c r="C1912" s="10"/>
      <c r="D1912" s="117" t="s">
        <v>1464</v>
      </c>
      <c r="E1912" s="618">
        <v>1</v>
      </c>
      <c r="F1912" s="619">
        <v>4</v>
      </c>
      <c r="G1912" s="618">
        <v>3.15</v>
      </c>
      <c r="H1912" s="620"/>
      <c r="I1912" s="458">
        <f>PRODUCT(E1912:G1912)</f>
        <v>12.6</v>
      </c>
      <c r="J1912" s="100"/>
      <c r="K1912" s="31"/>
      <c r="L1912" s="28"/>
    </row>
    <row r="1913" spans="3:12" ht="12" customHeight="1" x14ac:dyDescent="0.3">
      <c r="C1913" s="10"/>
      <c r="D1913" s="117" t="s">
        <v>323</v>
      </c>
      <c r="E1913" s="444">
        <v>-1</v>
      </c>
      <c r="F1913" s="443">
        <v>0.9</v>
      </c>
      <c r="G1913" s="443">
        <v>2.1</v>
      </c>
      <c r="H1913" s="98"/>
      <c r="I1913" s="458">
        <f>PRODUCT(E1913:G1913)</f>
        <v>-1.8900000000000001</v>
      </c>
      <c r="J1913" s="100"/>
      <c r="K1913" s="31"/>
      <c r="L1913" s="28"/>
    </row>
    <row r="1914" spans="3:12" ht="12" customHeight="1" x14ac:dyDescent="0.3">
      <c r="C1914" s="10"/>
      <c r="D1914" s="117" t="s">
        <v>1367</v>
      </c>
      <c r="E1914" s="444">
        <v>-2</v>
      </c>
      <c r="F1914" s="443">
        <v>0.25</v>
      </c>
      <c r="G1914" s="443">
        <v>3.67</v>
      </c>
      <c r="H1914" s="98"/>
      <c r="I1914" s="458">
        <f>PRODUCT(E1914:G1914)</f>
        <v>-1.835</v>
      </c>
      <c r="J1914" s="100"/>
      <c r="K1914" s="31"/>
      <c r="L1914" s="28"/>
    </row>
    <row r="1915" spans="3:12" ht="12" customHeight="1" x14ac:dyDescent="0.3">
      <c r="C1915" s="10"/>
      <c r="D1915" s="117" t="s">
        <v>1367</v>
      </c>
      <c r="E1915" s="444">
        <v>-3</v>
      </c>
      <c r="F1915" s="443">
        <v>0.25</v>
      </c>
      <c r="G1915" s="443">
        <v>4.17</v>
      </c>
      <c r="H1915" s="98"/>
      <c r="I1915" s="458">
        <f>PRODUCT(E1915:G1915)</f>
        <v>-3.1274999999999999</v>
      </c>
      <c r="J1915" s="100"/>
      <c r="K1915" s="31"/>
      <c r="L1915" s="28"/>
    </row>
    <row r="1916" spans="3:12" ht="12" customHeight="1" x14ac:dyDescent="0.3">
      <c r="C1916" s="617" t="s">
        <v>1532</v>
      </c>
      <c r="D1916" s="117" t="s">
        <v>581</v>
      </c>
      <c r="E1916" s="444"/>
      <c r="F1916" s="443"/>
      <c r="G1916" s="444"/>
      <c r="H1916" s="98"/>
      <c r="I1916" s="458"/>
      <c r="J1916" s="100"/>
      <c r="K1916" s="31"/>
      <c r="L1916" s="28"/>
    </row>
    <row r="1917" spans="3:12" ht="12" customHeight="1" x14ac:dyDescent="0.3">
      <c r="C1917" s="10"/>
      <c r="D1917" s="117" t="s">
        <v>1525</v>
      </c>
      <c r="E1917" s="618">
        <v>1</v>
      </c>
      <c r="F1917" s="619">
        <v>2.1</v>
      </c>
      <c r="G1917" s="618">
        <v>3.67</v>
      </c>
      <c r="H1917" s="620"/>
      <c r="I1917" s="458">
        <f t="shared" ref="I1917:I1922" si="144">PRODUCT(E1917:G1917)</f>
        <v>7.7069999999999999</v>
      </c>
      <c r="J1917" s="100"/>
      <c r="K1917" s="31"/>
      <c r="L1917" s="28"/>
    </row>
    <row r="1918" spans="3:12" ht="12" customHeight="1" x14ac:dyDescent="0.3">
      <c r="C1918" s="10"/>
      <c r="D1918" s="117" t="s">
        <v>1464</v>
      </c>
      <c r="E1918" s="618">
        <v>1</v>
      </c>
      <c r="F1918" s="619">
        <v>1.95</v>
      </c>
      <c r="G1918" s="618">
        <v>4.17</v>
      </c>
      <c r="H1918" s="620"/>
      <c r="I1918" s="458">
        <f t="shared" si="144"/>
        <v>8.1314999999999991</v>
      </c>
      <c r="J1918" s="100"/>
      <c r="K1918" s="31"/>
      <c r="L1918" s="28"/>
    </row>
    <row r="1919" spans="3:12" ht="12" customHeight="1" x14ac:dyDescent="0.3">
      <c r="C1919" s="10"/>
      <c r="D1919" s="117"/>
      <c r="E1919" s="618">
        <v>1</v>
      </c>
      <c r="F1919" s="619">
        <v>2.4500000000000002</v>
      </c>
      <c r="G1919" s="618">
        <v>3.15</v>
      </c>
      <c r="H1919" s="620"/>
      <c r="I1919" s="458">
        <f>PRODUCT(E1919:G1919)</f>
        <v>7.7175000000000002</v>
      </c>
      <c r="J1919" s="100"/>
      <c r="K1919" s="31"/>
      <c r="L1919" s="28"/>
    </row>
    <row r="1920" spans="3:12" ht="12" customHeight="1" x14ac:dyDescent="0.3">
      <c r="C1920" s="10"/>
      <c r="D1920" s="117" t="s">
        <v>323</v>
      </c>
      <c r="E1920" s="444">
        <v>-2</v>
      </c>
      <c r="F1920" s="443">
        <v>1</v>
      </c>
      <c r="G1920" s="443">
        <v>2.1</v>
      </c>
      <c r="H1920" s="98"/>
      <c r="I1920" s="458">
        <f t="shared" si="144"/>
        <v>-4.2</v>
      </c>
      <c r="J1920" s="100"/>
      <c r="K1920" s="31"/>
      <c r="L1920" s="28"/>
    </row>
    <row r="1921" spans="3:12" ht="12" customHeight="1" x14ac:dyDescent="0.3">
      <c r="C1921" s="10"/>
      <c r="D1921" s="117" t="s">
        <v>1367</v>
      </c>
      <c r="E1921" s="444">
        <v>-1</v>
      </c>
      <c r="F1921" s="443">
        <v>0.25</v>
      </c>
      <c r="G1921" s="443">
        <v>3.67</v>
      </c>
      <c r="H1921" s="98"/>
      <c r="I1921" s="458">
        <f t="shared" si="144"/>
        <v>-0.91749999999999998</v>
      </c>
      <c r="J1921" s="100"/>
      <c r="K1921" s="31"/>
      <c r="L1921" s="28"/>
    </row>
    <row r="1922" spans="3:12" ht="12" customHeight="1" x14ac:dyDescent="0.3">
      <c r="C1922" s="10"/>
      <c r="D1922" s="117" t="s">
        <v>1367</v>
      </c>
      <c r="E1922" s="444">
        <v>-2</v>
      </c>
      <c r="F1922" s="443">
        <v>0.25</v>
      </c>
      <c r="G1922" s="443">
        <v>4.17</v>
      </c>
      <c r="H1922" s="98"/>
      <c r="I1922" s="458">
        <f t="shared" si="144"/>
        <v>-2.085</v>
      </c>
      <c r="J1922" s="100"/>
      <c r="K1922" s="31"/>
      <c r="L1922" s="28"/>
    </row>
    <row r="1923" spans="3:12" ht="12" customHeight="1" x14ac:dyDescent="0.3">
      <c r="C1923" s="617" t="s">
        <v>1533</v>
      </c>
      <c r="D1923" s="117" t="s">
        <v>1534</v>
      </c>
      <c r="E1923" s="444"/>
      <c r="F1923" s="443"/>
      <c r="G1923" s="444"/>
      <c r="H1923" s="98"/>
      <c r="I1923" s="458"/>
      <c r="J1923" s="100"/>
      <c r="K1923" s="31"/>
      <c r="L1923" s="28"/>
    </row>
    <row r="1924" spans="3:12" ht="12" customHeight="1" x14ac:dyDescent="0.3">
      <c r="C1924" s="10"/>
      <c r="D1924" s="117" t="s">
        <v>1527</v>
      </c>
      <c r="E1924" s="618">
        <v>1</v>
      </c>
      <c r="F1924" s="619">
        <v>2.4</v>
      </c>
      <c r="G1924" s="618">
        <v>3.67</v>
      </c>
      <c r="H1924" s="620"/>
      <c r="I1924" s="458">
        <f>PRODUCT(E1924:G1924)</f>
        <v>8.8079999999999998</v>
      </c>
      <c r="J1924" s="100"/>
      <c r="K1924" s="31"/>
      <c r="L1924" s="28"/>
    </row>
    <row r="1925" spans="3:12" ht="12" customHeight="1" x14ac:dyDescent="0.3">
      <c r="C1925" s="10"/>
      <c r="D1925" s="117"/>
      <c r="E1925" s="618">
        <v>1</v>
      </c>
      <c r="F1925" s="619">
        <v>1.8</v>
      </c>
      <c r="G1925" s="618">
        <v>3.15</v>
      </c>
      <c r="H1925" s="620"/>
      <c r="I1925" s="458">
        <f>PRODUCT(E1925:G1925)</f>
        <v>5.67</v>
      </c>
      <c r="J1925" s="100"/>
      <c r="K1925" s="31"/>
      <c r="L1925" s="28"/>
    </row>
    <row r="1926" spans="3:12" ht="12" customHeight="1" x14ac:dyDescent="0.3">
      <c r="C1926" s="10"/>
      <c r="D1926" s="117" t="s">
        <v>871</v>
      </c>
      <c r="E1926" s="444">
        <v>-1</v>
      </c>
      <c r="F1926" s="443">
        <v>2.4</v>
      </c>
      <c r="G1926" s="443">
        <v>2.6</v>
      </c>
      <c r="H1926" s="98"/>
      <c r="I1926" s="458">
        <f>PRODUCT(E1926:G1926)</f>
        <v>-6.24</v>
      </c>
      <c r="J1926" s="100"/>
      <c r="K1926" s="31"/>
      <c r="L1926" s="28"/>
    </row>
    <row r="1927" spans="3:12" ht="12" customHeight="1" x14ac:dyDescent="0.3">
      <c r="C1927" s="10"/>
      <c r="D1927" s="117" t="s">
        <v>1367</v>
      </c>
      <c r="E1927" s="444">
        <v>-2</v>
      </c>
      <c r="F1927" s="443">
        <v>0.25</v>
      </c>
      <c r="G1927" s="443">
        <v>3.15</v>
      </c>
      <c r="H1927" s="98"/>
      <c r="I1927" s="458">
        <f>PRODUCT(E1927:G1927)</f>
        <v>-1.575</v>
      </c>
      <c r="J1927" s="100"/>
      <c r="K1927" s="31"/>
      <c r="L1927" s="28"/>
    </row>
    <row r="1928" spans="3:12" ht="12" customHeight="1" x14ac:dyDescent="0.3">
      <c r="C1928" s="617" t="s">
        <v>1535</v>
      </c>
      <c r="D1928" s="117" t="s">
        <v>1536</v>
      </c>
      <c r="E1928" s="444"/>
      <c r="F1928" s="443"/>
      <c r="G1928" s="444"/>
      <c r="H1928" s="98"/>
      <c r="I1928" s="458"/>
      <c r="J1928" s="100"/>
      <c r="K1928" s="31"/>
      <c r="L1928" s="28"/>
    </row>
    <row r="1929" spans="3:12" ht="12" customHeight="1" x14ac:dyDescent="0.3">
      <c r="C1929" s="10"/>
      <c r="D1929" s="117" t="s">
        <v>1525</v>
      </c>
      <c r="E1929" s="618">
        <v>1</v>
      </c>
      <c r="F1929" s="619">
        <v>4.8</v>
      </c>
      <c r="G1929" s="618">
        <v>3.67</v>
      </c>
      <c r="H1929" s="620"/>
      <c r="I1929" s="458">
        <f>PRODUCT(E1929:G1929)</f>
        <v>17.616</v>
      </c>
      <c r="J1929" s="100"/>
      <c r="K1929" s="31"/>
      <c r="L1929" s="28"/>
    </row>
    <row r="1930" spans="3:12" ht="12" customHeight="1" x14ac:dyDescent="0.3">
      <c r="C1930" s="10"/>
      <c r="D1930" s="117" t="s">
        <v>1464</v>
      </c>
      <c r="E1930" s="618">
        <v>1</v>
      </c>
      <c r="F1930" s="619">
        <v>9.65</v>
      </c>
      <c r="G1930" s="618">
        <v>4.17</v>
      </c>
      <c r="H1930" s="620"/>
      <c r="I1930" s="458">
        <f>PRODUCT(E1930:G1930)</f>
        <v>40.240499999999997</v>
      </c>
      <c r="J1930" s="100"/>
      <c r="K1930" s="31"/>
      <c r="L1930" s="28"/>
    </row>
    <row r="1931" spans="3:12" ht="12" customHeight="1" x14ac:dyDescent="0.3">
      <c r="C1931" s="10"/>
      <c r="D1931" s="117" t="s">
        <v>323</v>
      </c>
      <c r="E1931" s="444">
        <v>-2</v>
      </c>
      <c r="F1931" s="443">
        <v>1.2</v>
      </c>
      <c r="G1931" s="443">
        <v>2.1</v>
      </c>
      <c r="H1931" s="98"/>
      <c r="I1931" s="458">
        <f>PRODUCT(E1931:G1931)</f>
        <v>-5.04</v>
      </c>
      <c r="J1931" s="100"/>
      <c r="K1931" s="31"/>
      <c r="L1931" s="28"/>
    </row>
    <row r="1932" spans="3:12" ht="12" customHeight="1" x14ac:dyDescent="0.3">
      <c r="C1932" s="10"/>
      <c r="D1932" s="117" t="s">
        <v>1367</v>
      </c>
      <c r="E1932" s="444">
        <v>-4</v>
      </c>
      <c r="F1932" s="443">
        <v>0.25</v>
      </c>
      <c r="G1932" s="443">
        <v>4.17</v>
      </c>
      <c r="H1932" s="98"/>
      <c r="I1932" s="458">
        <f>PRODUCT(E1932:G1932)</f>
        <v>-4.17</v>
      </c>
      <c r="J1932" s="100"/>
      <c r="K1932" s="31"/>
      <c r="L1932" s="28"/>
    </row>
    <row r="1933" spans="3:12" ht="12" customHeight="1" x14ac:dyDescent="0.3">
      <c r="C1933" s="10"/>
      <c r="D1933" s="117" t="s">
        <v>1367</v>
      </c>
      <c r="E1933" s="444">
        <v>-2</v>
      </c>
      <c r="F1933" s="443">
        <v>0.25</v>
      </c>
      <c r="G1933" s="443">
        <v>3.67</v>
      </c>
      <c r="H1933" s="98"/>
      <c r="I1933" s="458">
        <f>PRODUCT(E1933:G1933)</f>
        <v>-1.835</v>
      </c>
      <c r="J1933" s="100"/>
      <c r="K1933" s="31"/>
      <c r="L1933" s="28"/>
    </row>
    <row r="1934" spans="3:12" ht="12" customHeight="1" x14ac:dyDescent="0.3">
      <c r="C1934" s="617" t="s">
        <v>1537</v>
      </c>
      <c r="D1934" s="117" t="s">
        <v>172</v>
      </c>
      <c r="E1934" s="444"/>
      <c r="F1934" s="443"/>
      <c r="G1934" s="444"/>
      <c r="H1934" s="98"/>
      <c r="I1934" s="458"/>
      <c r="J1934" s="100"/>
      <c r="K1934" s="31"/>
      <c r="L1934" s="28"/>
    </row>
    <row r="1935" spans="3:12" ht="12" customHeight="1" x14ac:dyDescent="0.3">
      <c r="C1935" s="10"/>
      <c r="D1935" s="117" t="s">
        <v>1527</v>
      </c>
      <c r="E1935" s="618">
        <v>1</v>
      </c>
      <c r="F1935" s="619">
        <v>4.75</v>
      </c>
      <c r="G1935" s="618">
        <v>3.67</v>
      </c>
      <c r="H1935" s="620"/>
      <c r="I1935" s="458">
        <f>PRODUCT(E1935:G1935)</f>
        <v>17.432500000000001</v>
      </c>
      <c r="J1935" s="100"/>
      <c r="K1935" s="31"/>
      <c r="L1935" s="28"/>
    </row>
    <row r="1936" spans="3:12" ht="12" customHeight="1" x14ac:dyDescent="0.3">
      <c r="C1936" s="10"/>
      <c r="D1936" s="117" t="s">
        <v>1464</v>
      </c>
      <c r="E1936" s="618">
        <v>1</v>
      </c>
      <c r="F1936" s="619">
        <v>2.25</v>
      </c>
      <c r="G1936" s="618">
        <v>4.17</v>
      </c>
      <c r="H1936" s="620"/>
      <c r="I1936" s="458">
        <f>PRODUCT(E1936:G1936)</f>
        <v>9.3825000000000003</v>
      </c>
      <c r="J1936" s="100"/>
      <c r="K1936" s="31"/>
      <c r="L1936" s="28"/>
    </row>
    <row r="1937" spans="3:12" ht="12" customHeight="1" x14ac:dyDescent="0.3">
      <c r="C1937" s="10"/>
      <c r="D1937" s="117" t="s">
        <v>323</v>
      </c>
      <c r="E1937" s="444">
        <v>-1</v>
      </c>
      <c r="F1937" s="443">
        <v>1.2</v>
      </c>
      <c r="G1937" s="443">
        <v>2.1</v>
      </c>
      <c r="H1937" s="98"/>
      <c r="I1937" s="458">
        <f>PRODUCT(E1937:G1937)</f>
        <v>-2.52</v>
      </c>
      <c r="J1937" s="100"/>
      <c r="K1937" s="31"/>
      <c r="L1937" s="28"/>
    </row>
    <row r="1938" spans="3:12" ht="12" customHeight="1" x14ac:dyDescent="0.3">
      <c r="C1938" s="10"/>
      <c r="D1938" s="117" t="s">
        <v>1367</v>
      </c>
      <c r="E1938" s="444">
        <v>-2</v>
      </c>
      <c r="F1938" s="443">
        <v>0.25</v>
      </c>
      <c r="G1938" s="443">
        <v>3.67</v>
      </c>
      <c r="H1938" s="98"/>
      <c r="I1938" s="458">
        <f>PRODUCT(E1938:G1938)</f>
        <v>-1.835</v>
      </c>
      <c r="J1938" s="100"/>
      <c r="K1938" s="31"/>
      <c r="L1938" s="28"/>
    </row>
    <row r="1939" spans="3:12" ht="12" customHeight="1" x14ac:dyDescent="0.3">
      <c r="C1939" s="617" t="s">
        <v>1538</v>
      </c>
      <c r="D1939" s="117" t="s">
        <v>1539</v>
      </c>
      <c r="E1939" s="444"/>
      <c r="F1939" s="443"/>
      <c r="G1939" s="444"/>
      <c r="H1939" s="98"/>
      <c r="I1939" s="458"/>
      <c r="J1939" s="100"/>
      <c r="K1939" s="31"/>
      <c r="L1939" s="28"/>
    </row>
    <row r="1940" spans="3:12" ht="12" customHeight="1" x14ac:dyDescent="0.3">
      <c r="C1940" s="10"/>
      <c r="D1940" s="117" t="s">
        <v>1525</v>
      </c>
      <c r="E1940" s="618">
        <v>1</v>
      </c>
      <c r="F1940" s="619">
        <v>2.2999999999999998</v>
      </c>
      <c r="G1940" s="618">
        <v>3.67</v>
      </c>
      <c r="H1940" s="620"/>
      <c r="I1940" s="458">
        <f>PRODUCT(E1940:G1940)</f>
        <v>8.4409999999999989</v>
      </c>
      <c r="J1940" s="100"/>
      <c r="K1940" s="31"/>
      <c r="L1940" s="28"/>
    </row>
    <row r="1941" spans="3:12" ht="12" customHeight="1" x14ac:dyDescent="0.3">
      <c r="C1941" s="10"/>
      <c r="D1941" s="117"/>
      <c r="E1941" s="618">
        <v>1</v>
      </c>
      <c r="F1941" s="619">
        <v>2.95</v>
      </c>
      <c r="G1941" s="618">
        <v>3.67</v>
      </c>
      <c r="H1941" s="620"/>
      <c r="I1941" s="458">
        <f>PRODUCT(E1941:G1941)</f>
        <v>10.826500000000001</v>
      </c>
      <c r="J1941" s="100"/>
      <c r="K1941" s="31"/>
      <c r="L1941" s="28"/>
    </row>
    <row r="1942" spans="3:12" ht="12" customHeight="1" x14ac:dyDescent="0.3">
      <c r="C1942" s="10"/>
      <c r="D1942" s="117" t="s">
        <v>346</v>
      </c>
      <c r="E1942" s="444">
        <v>-1</v>
      </c>
      <c r="F1942" s="443">
        <v>1.8</v>
      </c>
      <c r="G1942" s="443">
        <v>0.5</v>
      </c>
      <c r="H1942" s="98"/>
      <c r="I1942" s="458">
        <f>PRODUCT(E1942:G1942)</f>
        <v>-0.9</v>
      </c>
      <c r="J1942" s="100"/>
      <c r="K1942" s="31"/>
      <c r="L1942" s="28"/>
    </row>
    <row r="1943" spans="3:12" ht="12" customHeight="1" x14ac:dyDescent="0.3">
      <c r="C1943" s="10"/>
      <c r="D1943" s="117" t="s">
        <v>346</v>
      </c>
      <c r="E1943" s="444">
        <v>-1</v>
      </c>
      <c r="F1943" s="443">
        <v>2.1</v>
      </c>
      <c r="G1943" s="443">
        <v>0.5</v>
      </c>
      <c r="H1943" s="98"/>
      <c r="I1943" s="458">
        <f>PRODUCT(E1943:G1943)</f>
        <v>-1.05</v>
      </c>
      <c r="J1943" s="100"/>
      <c r="K1943" s="31"/>
      <c r="L1943" s="28"/>
    </row>
    <row r="1944" spans="3:12" ht="12" customHeight="1" x14ac:dyDescent="0.3">
      <c r="C1944" s="10"/>
      <c r="D1944" s="117" t="s">
        <v>1367</v>
      </c>
      <c r="E1944" s="444">
        <v>-2</v>
      </c>
      <c r="F1944" s="443">
        <v>0.25</v>
      </c>
      <c r="G1944" s="443">
        <v>3.67</v>
      </c>
      <c r="H1944" s="98"/>
      <c r="I1944" s="458">
        <f>PRODUCT(E1944:G1944)</f>
        <v>-1.835</v>
      </c>
      <c r="J1944" s="100"/>
      <c r="K1944" s="31"/>
      <c r="L1944" s="28"/>
    </row>
    <row r="1945" spans="3:12" ht="12" customHeight="1" x14ac:dyDescent="0.3">
      <c r="C1945" s="617" t="s">
        <v>1540</v>
      </c>
      <c r="D1945" s="117" t="s">
        <v>155</v>
      </c>
      <c r="E1945" s="444"/>
      <c r="F1945" s="443"/>
      <c r="G1945" s="444"/>
      <c r="H1945" s="98"/>
      <c r="I1945" s="458"/>
      <c r="J1945" s="100"/>
      <c r="K1945" s="31"/>
      <c r="L1945" s="28"/>
    </row>
    <row r="1946" spans="3:12" ht="12" customHeight="1" x14ac:dyDescent="0.3">
      <c r="C1946" s="10"/>
      <c r="D1946" s="117" t="s">
        <v>1525</v>
      </c>
      <c r="E1946" s="618">
        <v>1</v>
      </c>
      <c r="F1946" s="619">
        <v>2.2999999999999998</v>
      </c>
      <c r="G1946" s="618">
        <v>3.15</v>
      </c>
      <c r="H1946" s="620"/>
      <c r="I1946" s="458">
        <f t="shared" ref="I1946:I1951" si="145">PRODUCT(E1946:G1946)</f>
        <v>7.2449999999999992</v>
      </c>
      <c r="J1946" s="100"/>
      <c r="K1946" s="31"/>
      <c r="L1946" s="28"/>
    </row>
    <row r="1947" spans="3:12" ht="12" customHeight="1" x14ac:dyDescent="0.3">
      <c r="C1947" s="10"/>
      <c r="D1947" s="117" t="s">
        <v>1464</v>
      </c>
      <c r="E1947" s="618">
        <v>1</v>
      </c>
      <c r="F1947" s="619">
        <v>6.85</v>
      </c>
      <c r="G1947" s="618">
        <v>4.17</v>
      </c>
      <c r="H1947" s="620"/>
      <c r="I1947" s="458">
        <f t="shared" si="145"/>
        <v>28.564499999999999</v>
      </c>
      <c r="J1947" s="100"/>
      <c r="K1947" s="31"/>
      <c r="L1947" s="28"/>
    </row>
    <row r="1948" spans="3:12" ht="12" customHeight="1" x14ac:dyDescent="0.3">
      <c r="C1948" s="10"/>
      <c r="D1948" s="117" t="s">
        <v>346</v>
      </c>
      <c r="E1948" s="444">
        <v>-1</v>
      </c>
      <c r="F1948" s="443">
        <v>2.4</v>
      </c>
      <c r="G1948" s="443">
        <v>1.4</v>
      </c>
      <c r="H1948" s="98"/>
      <c r="I1948" s="458">
        <f t="shared" si="145"/>
        <v>-3.36</v>
      </c>
      <c r="J1948" s="100"/>
      <c r="K1948" s="31"/>
      <c r="L1948" s="28"/>
    </row>
    <row r="1949" spans="3:12" ht="12" customHeight="1" x14ac:dyDescent="0.3">
      <c r="C1949" s="10"/>
      <c r="D1949" s="117" t="s">
        <v>323</v>
      </c>
      <c r="E1949" s="444">
        <v>-1</v>
      </c>
      <c r="F1949" s="443">
        <v>1</v>
      </c>
      <c r="G1949" s="443">
        <v>2.1</v>
      </c>
      <c r="H1949" s="98"/>
      <c r="I1949" s="458">
        <f t="shared" si="145"/>
        <v>-2.1</v>
      </c>
      <c r="J1949" s="100"/>
      <c r="K1949" s="31"/>
      <c r="L1949" s="28"/>
    </row>
    <row r="1950" spans="3:12" ht="12" customHeight="1" x14ac:dyDescent="0.3">
      <c r="C1950" s="10"/>
      <c r="D1950" s="117" t="s">
        <v>1367</v>
      </c>
      <c r="E1950" s="444">
        <v>-2</v>
      </c>
      <c r="F1950" s="443">
        <v>0.25</v>
      </c>
      <c r="G1950" s="443">
        <v>3.15</v>
      </c>
      <c r="H1950" s="98"/>
      <c r="I1950" s="458">
        <f t="shared" si="145"/>
        <v>-1.575</v>
      </c>
      <c r="J1950" s="100"/>
      <c r="K1950" s="31"/>
      <c r="L1950" s="28"/>
    </row>
    <row r="1951" spans="3:12" ht="12" customHeight="1" x14ac:dyDescent="0.3">
      <c r="C1951" s="10"/>
      <c r="D1951" s="117" t="s">
        <v>1367</v>
      </c>
      <c r="E1951" s="444">
        <v>-3</v>
      </c>
      <c r="F1951" s="443">
        <v>0.25</v>
      </c>
      <c r="G1951" s="443">
        <v>4.17</v>
      </c>
      <c r="H1951" s="98"/>
      <c r="I1951" s="458">
        <f t="shared" si="145"/>
        <v>-3.1274999999999999</v>
      </c>
      <c r="J1951" s="100"/>
      <c r="K1951" s="31"/>
      <c r="L1951" s="28"/>
    </row>
    <row r="1952" spans="3:12" ht="12" customHeight="1" x14ac:dyDescent="0.3">
      <c r="C1952" s="617" t="s">
        <v>1542</v>
      </c>
      <c r="D1952" s="117" t="s">
        <v>1541</v>
      </c>
      <c r="E1952" s="444"/>
      <c r="F1952" s="443"/>
      <c r="G1952" s="444"/>
      <c r="H1952" s="98"/>
      <c r="I1952" s="458"/>
      <c r="J1952" s="100"/>
      <c r="K1952" s="31"/>
      <c r="L1952" s="28"/>
    </row>
    <row r="1953" spans="3:12" ht="12" customHeight="1" x14ac:dyDescent="0.3">
      <c r="C1953" s="10"/>
      <c r="D1953" s="117" t="s">
        <v>1543</v>
      </c>
      <c r="E1953" s="618">
        <v>1</v>
      </c>
      <c r="F1953" s="619">
        <v>3.45</v>
      </c>
      <c r="G1953" s="618">
        <v>3.67</v>
      </c>
      <c r="H1953" s="620"/>
      <c r="I1953" s="458">
        <f t="shared" ref="I1953:I1960" si="146">PRODUCT(E1953:G1953)</f>
        <v>12.6615</v>
      </c>
      <c r="J1953" s="100"/>
      <c r="K1953" s="31"/>
      <c r="L1953" s="28"/>
    </row>
    <row r="1954" spans="3:12" ht="12" customHeight="1" x14ac:dyDescent="0.3">
      <c r="C1954" s="10"/>
      <c r="D1954" s="117" t="s">
        <v>1544</v>
      </c>
      <c r="E1954" s="618">
        <v>1</v>
      </c>
      <c r="F1954" s="619">
        <v>0.45</v>
      </c>
      <c r="G1954" s="618">
        <v>3.15</v>
      </c>
      <c r="H1954" s="620"/>
      <c r="I1954" s="458">
        <f t="shared" si="146"/>
        <v>1.4175</v>
      </c>
      <c r="J1954" s="100"/>
      <c r="K1954" s="31"/>
      <c r="L1954" s="28"/>
    </row>
    <row r="1955" spans="3:12" ht="12" customHeight="1" x14ac:dyDescent="0.3">
      <c r="C1955" s="10"/>
      <c r="D1955" s="117"/>
      <c r="E1955" s="618">
        <v>1</v>
      </c>
      <c r="F1955" s="619">
        <v>7.25</v>
      </c>
      <c r="G1955" s="618">
        <v>3.15</v>
      </c>
      <c r="H1955" s="620"/>
      <c r="I1955" s="458">
        <f>PRODUCT(E1955:G1955)</f>
        <v>22.837499999999999</v>
      </c>
      <c r="J1955" s="100"/>
      <c r="K1955" s="31"/>
      <c r="L1955" s="28"/>
    </row>
    <row r="1956" spans="3:12" ht="12" customHeight="1" x14ac:dyDescent="0.3">
      <c r="C1956" s="10"/>
      <c r="D1956" s="117"/>
      <c r="E1956" s="618">
        <v>1</v>
      </c>
      <c r="F1956" s="619">
        <v>7.75</v>
      </c>
      <c r="G1956" s="618">
        <v>4.17</v>
      </c>
      <c r="H1956" s="620"/>
      <c r="I1956" s="458">
        <f>PRODUCT(E1956:G1956)</f>
        <v>32.317500000000003</v>
      </c>
      <c r="J1956" s="100"/>
      <c r="K1956" s="31"/>
      <c r="L1956" s="28"/>
    </row>
    <row r="1957" spans="3:12" ht="12" customHeight="1" x14ac:dyDescent="0.3">
      <c r="C1957" s="10"/>
      <c r="D1957" s="117" t="s">
        <v>57</v>
      </c>
      <c r="E1957" s="444">
        <v>-2</v>
      </c>
      <c r="F1957" s="443">
        <v>1.2</v>
      </c>
      <c r="G1957" s="443">
        <v>2.6</v>
      </c>
      <c r="H1957" s="98"/>
      <c r="I1957" s="458">
        <f t="shared" si="146"/>
        <v>-6.24</v>
      </c>
      <c r="J1957" s="100"/>
      <c r="K1957" s="31"/>
      <c r="L1957" s="28"/>
    </row>
    <row r="1958" spans="3:12" ht="12" customHeight="1" x14ac:dyDescent="0.3">
      <c r="C1958" s="10"/>
      <c r="D1958" s="117" t="s">
        <v>323</v>
      </c>
      <c r="E1958" s="444">
        <v>-1</v>
      </c>
      <c r="F1958" s="443">
        <v>1.2</v>
      </c>
      <c r="G1958" s="443">
        <v>2.1</v>
      </c>
      <c r="H1958" s="98"/>
      <c r="I1958" s="458">
        <f t="shared" si="146"/>
        <v>-2.52</v>
      </c>
      <c r="J1958" s="100"/>
      <c r="K1958" s="31"/>
      <c r="L1958" s="28"/>
    </row>
    <row r="1959" spans="3:12" ht="12" customHeight="1" x14ac:dyDescent="0.3">
      <c r="C1959" s="10"/>
      <c r="D1959" s="117" t="s">
        <v>1367</v>
      </c>
      <c r="E1959" s="444">
        <v>-4</v>
      </c>
      <c r="F1959" s="443">
        <v>0.25</v>
      </c>
      <c r="G1959" s="443">
        <v>3.15</v>
      </c>
      <c r="H1959" s="98"/>
      <c r="I1959" s="458">
        <f t="shared" si="146"/>
        <v>-3.15</v>
      </c>
      <c r="J1959" s="100"/>
      <c r="K1959" s="31"/>
      <c r="L1959" s="28"/>
    </row>
    <row r="1960" spans="3:12" ht="12" customHeight="1" x14ac:dyDescent="0.3">
      <c r="C1960" s="10"/>
      <c r="D1960" s="117" t="s">
        <v>1367</v>
      </c>
      <c r="E1960" s="444">
        <v>-7</v>
      </c>
      <c r="F1960" s="443">
        <v>0.25</v>
      </c>
      <c r="G1960" s="443">
        <v>4.17</v>
      </c>
      <c r="H1960" s="98"/>
      <c r="I1960" s="458">
        <f t="shared" si="146"/>
        <v>-7.2974999999999994</v>
      </c>
      <c r="J1960" s="100"/>
      <c r="K1960" s="31"/>
      <c r="L1960" s="28"/>
    </row>
    <row r="1961" spans="3:12" ht="12" customHeight="1" x14ac:dyDescent="0.3">
      <c r="C1961" s="10"/>
      <c r="D1961" s="117" t="s">
        <v>1367</v>
      </c>
      <c r="E1961" s="444">
        <v>-2</v>
      </c>
      <c r="F1961" s="443">
        <v>0.25</v>
      </c>
      <c r="G1961" s="443">
        <v>3.67</v>
      </c>
      <c r="H1961" s="98"/>
      <c r="I1961" s="458">
        <f>PRODUCT(E1961:G1961)</f>
        <v>-1.835</v>
      </c>
      <c r="J1961" s="100"/>
      <c r="K1961" s="31"/>
      <c r="L1961" s="28"/>
    </row>
    <row r="1962" spans="3:12" ht="12" customHeight="1" x14ac:dyDescent="0.3">
      <c r="C1962" s="617" t="s">
        <v>1545</v>
      </c>
      <c r="D1962" s="117" t="s">
        <v>280</v>
      </c>
      <c r="E1962" s="444"/>
      <c r="F1962" s="443"/>
      <c r="G1962" s="444"/>
      <c r="H1962" s="98"/>
      <c r="I1962" s="458"/>
      <c r="J1962" s="100"/>
      <c r="K1962" s="31"/>
      <c r="L1962" s="28"/>
    </row>
    <row r="1963" spans="3:12" ht="12" customHeight="1" x14ac:dyDescent="0.3">
      <c r="C1963" s="10"/>
      <c r="D1963" s="117" t="s">
        <v>1543</v>
      </c>
      <c r="E1963" s="618">
        <v>1</v>
      </c>
      <c r="F1963" s="619">
        <v>3.4</v>
      </c>
      <c r="G1963" s="618">
        <v>3.15</v>
      </c>
      <c r="H1963" s="620"/>
      <c r="I1963" s="458">
        <f>PRODUCT(E1963:G1963)</f>
        <v>10.709999999999999</v>
      </c>
      <c r="J1963" s="100"/>
      <c r="K1963" s="31"/>
      <c r="L1963" s="28"/>
    </row>
    <row r="1964" spans="3:12" ht="12" customHeight="1" x14ac:dyDescent="0.3">
      <c r="C1964" s="10"/>
      <c r="D1964" s="117" t="s">
        <v>1544</v>
      </c>
      <c r="E1964" s="618">
        <v>1</v>
      </c>
      <c r="F1964" s="619">
        <v>3</v>
      </c>
      <c r="G1964" s="618">
        <v>3.15</v>
      </c>
      <c r="H1964" s="620"/>
      <c r="I1964" s="458">
        <f>PRODUCT(E1964:G1964)</f>
        <v>9.4499999999999993</v>
      </c>
      <c r="J1964" s="100"/>
      <c r="K1964" s="31"/>
      <c r="L1964" s="28"/>
    </row>
    <row r="1965" spans="3:12" ht="12" customHeight="1" x14ac:dyDescent="0.3">
      <c r="C1965" s="10"/>
      <c r="D1965" s="117"/>
      <c r="E1965" s="618">
        <v>1</v>
      </c>
      <c r="F1965" s="619">
        <v>0.45</v>
      </c>
      <c r="G1965" s="618">
        <v>3.15</v>
      </c>
      <c r="H1965" s="620"/>
      <c r="I1965" s="458">
        <f>PRODUCT(E1965:G1965)</f>
        <v>1.4175</v>
      </c>
      <c r="J1965" s="100"/>
      <c r="K1965" s="31"/>
      <c r="L1965" s="28"/>
    </row>
    <row r="1966" spans="3:12" ht="12" customHeight="1" x14ac:dyDescent="0.3">
      <c r="C1966" s="10"/>
      <c r="D1966" s="117" t="s">
        <v>57</v>
      </c>
      <c r="E1966" s="444">
        <v>-2</v>
      </c>
      <c r="F1966" s="443">
        <v>1.2</v>
      </c>
      <c r="G1966" s="443">
        <v>2.6</v>
      </c>
      <c r="H1966" s="98"/>
      <c r="I1966" s="458">
        <f>PRODUCT(E1966:G1966)</f>
        <v>-6.24</v>
      </c>
      <c r="J1966" s="100"/>
      <c r="K1966" s="31"/>
      <c r="L1966" s="28"/>
    </row>
    <row r="1967" spans="3:12" ht="12" customHeight="1" x14ac:dyDescent="0.3">
      <c r="C1967" s="10"/>
      <c r="D1967" s="117" t="s">
        <v>1367</v>
      </c>
      <c r="E1967" s="444">
        <v>-4</v>
      </c>
      <c r="F1967" s="443">
        <v>0.25</v>
      </c>
      <c r="G1967" s="443">
        <v>3.15</v>
      </c>
      <c r="H1967" s="98"/>
      <c r="I1967" s="458">
        <f>PRODUCT(E1967:G1967)</f>
        <v>-3.15</v>
      </c>
      <c r="J1967" s="100"/>
      <c r="K1967" s="31"/>
      <c r="L1967" s="28"/>
    </row>
    <row r="1968" spans="3:12" ht="12" customHeight="1" x14ac:dyDescent="0.3">
      <c r="C1968" s="10"/>
      <c r="D1968" s="117" t="s">
        <v>1546</v>
      </c>
      <c r="E1968" s="444"/>
      <c r="F1968" s="443"/>
      <c r="G1968" s="444"/>
      <c r="H1968" s="98"/>
      <c r="I1968" s="458"/>
      <c r="J1968" s="100"/>
      <c r="K1968" s="31"/>
      <c r="L1968" s="28"/>
    </row>
    <row r="1969" spans="3:12" ht="12" customHeight="1" x14ac:dyDescent="0.3">
      <c r="C1969" s="10"/>
      <c r="D1969" s="117" t="s">
        <v>1527</v>
      </c>
      <c r="E1969" s="618">
        <v>1</v>
      </c>
      <c r="F1969" s="619">
        <v>2.25</v>
      </c>
      <c r="G1969" s="618">
        <v>3.15</v>
      </c>
      <c r="H1969" s="620"/>
      <c r="I1969" s="458">
        <f>PRODUCT(E1969:G1969)</f>
        <v>7.0874999999999995</v>
      </c>
      <c r="J1969" s="100"/>
      <c r="K1969" s="31"/>
      <c r="L1969" s="28"/>
    </row>
    <row r="1970" spans="3:12" ht="12" customHeight="1" x14ac:dyDescent="0.3">
      <c r="C1970" s="10"/>
      <c r="D1970" s="117" t="s">
        <v>1464</v>
      </c>
      <c r="E1970" s="618">
        <v>1</v>
      </c>
      <c r="F1970" s="619">
        <v>5.75</v>
      </c>
      <c r="G1970" s="618">
        <v>3.15</v>
      </c>
      <c r="H1970" s="620"/>
      <c r="I1970" s="458">
        <f>PRODUCT(E1970:G1970)</f>
        <v>18.112500000000001</v>
      </c>
      <c r="J1970" s="100"/>
      <c r="K1970" s="31"/>
      <c r="L1970" s="28"/>
    </row>
    <row r="1971" spans="3:12" ht="12" customHeight="1" x14ac:dyDescent="0.3">
      <c r="C1971" s="10"/>
      <c r="D1971" s="117" t="s">
        <v>57</v>
      </c>
      <c r="E1971" s="444">
        <v>-1</v>
      </c>
      <c r="F1971" s="443">
        <v>1.2</v>
      </c>
      <c r="G1971" s="443">
        <v>2.6</v>
      </c>
      <c r="H1971" s="98"/>
      <c r="I1971" s="458">
        <f>PRODUCT(E1971:G1971)</f>
        <v>-3.12</v>
      </c>
      <c r="J1971" s="100"/>
      <c r="K1971" s="31"/>
      <c r="L1971" s="28"/>
    </row>
    <row r="1972" spans="3:12" ht="12" customHeight="1" x14ac:dyDescent="0.3">
      <c r="C1972" s="10"/>
      <c r="D1972" s="117" t="s">
        <v>323</v>
      </c>
      <c r="E1972" s="444">
        <v>-1</v>
      </c>
      <c r="F1972" s="443">
        <v>1.2</v>
      </c>
      <c r="G1972" s="443">
        <v>2.1</v>
      </c>
      <c r="H1972" s="98"/>
      <c r="I1972" s="458">
        <f>PRODUCT(E1972:G1972)</f>
        <v>-2.52</v>
      </c>
      <c r="J1972" s="100"/>
      <c r="K1972" s="31"/>
      <c r="L1972" s="28"/>
    </row>
    <row r="1973" spans="3:12" ht="12" customHeight="1" x14ac:dyDescent="0.3">
      <c r="C1973" s="10"/>
      <c r="D1973" s="117" t="s">
        <v>1367</v>
      </c>
      <c r="E1973" s="444">
        <v>-2</v>
      </c>
      <c r="F1973" s="443">
        <v>0.25</v>
      </c>
      <c r="G1973" s="443">
        <v>3.15</v>
      </c>
      <c r="H1973" s="98"/>
      <c r="I1973" s="458">
        <f>PRODUCT(E1973:G1973)</f>
        <v>-1.575</v>
      </c>
      <c r="J1973" s="100"/>
      <c r="K1973" s="31"/>
      <c r="L1973" s="28"/>
    </row>
    <row r="1974" spans="3:12" ht="12" customHeight="1" x14ac:dyDescent="0.3">
      <c r="C1974" s="617" t="s">
        <v>1547</v>
      </c>
      <c r="D1974" s="117" t="s">
        <v>156</v>
      </c>
      <c r="E1974" s="444"/>
      <c r="F1974" s="443"/>
      <c r="G1974" s="444"/>
      <c r="H1974" s="98"/>
      <c r="I1974" s="458"/>
      <c r="J1974" s="100"/>
      <c r="K1974" s="31"/>
      <c r="L1974" s="28"/>
    </row>
    <row r="1975" spans="3:12" ht="12" customHeight="1" x14ac:dyDescent="0.3">
      <c r="C1975" s="10"/>
      <c r="D1975" s="117" t="s">
        <v>915</v>
      </c>
      <c r="E1975" s="618">
        <v>1</v>
      </c>
      <c r="F1975" s="619">
        <v>11.4</v>
      </c>
      <c r="G1975" s="618">
        <v>4.17</v>
      </c>
      <c r="H1975" s="620"/>
      <c r="I1975" s="458">
        <f>PRODUCT(E1975:G1975)</f>
        <v>47.538000000000004</v>
      </c>
      <c r="J1975" s="100"/>
      <c r="K1975" s="31"/>
      <c r="L1975" s="28"/>
    </row>
    <row r="1976" spans="3:12" ht="12" customHeight="1" x14ac:dyDescent="0.3">
      <c r="C1976" s="10"/>
      <c r="D1976" s="117" t="s">
        <v>323</v>
      </c>
      <c r="E1976" s="444">
        <v>-2</v>
      </c>
      <c r="F1976" s="443">
        <v>1</v>
      </c>
      <c r="G1976" s="443">
        <v>2.1</v>
      </c>
      <c r="H1976" s="98"/>
      <c r="I1976" s="458">
        <f>PRODUCT(E1976:G1976)</f>
        <v>-4.2</v>
      </c>
      <c r="J1976" s="100"/>
      <c r="K1976" s="31"/>
      <c r="L1976" s="28"/>
    </row>
    <row r="1977" spans="3:12" ht="12" customHeight="1" x14ac:dyDescent="0.3">
      <c r="C1977" s="10"/>
      <c r="D1977" s="117" t="s">
        <v>1367</v>
      </c>
      <c r="E1977" s="444">
        <v>-7</v>
      </c>
      <c r="F1977" s="443">
        <v>0.25</v>
      </c>
      <c r="G1977" s="443">
        <v>4.17</v>
      </c>
      <c r="H1977" s="98"/>
      <c r="I1977" s="458">
        <f>PRODUCT(E1977:G1977)</f>
        <v>-7.2974999999999994</v>
      </c>
      <c r="J1977" s="100"/>
      <c r="K1977" s="31"/>
      <c r="L1977" s="28"/>
    </row>
    <row r="1978" spans="3:12" ht="12" customHeight="1" x14ac:dyDescent="0.3">
      <c r="C1978" s="617" t="s">
        <v>1548</v>
      </c>
      <c r="D1978" s="117" t="s">
        <v>1493</v>
      </c>
      <c r="E1978" s="444"/>
      <c r="F1978" s="443"/>
      <c r="G1978" s="444"/>
      <c r="H1978" s="98"/>
      <c r="I1978" s="458"/>
      <c r="J1978" s="100"/>
      <c r="K1978" s="31"/>
      <c r="L1978" s="28"/>
    </row>
    <row r="1979" spans="3:12" ht="12" customHeight="1" x14ac:dyDescent="0.3">
      <c r="C1979" s="10"/>
      <c r="D1979" s="117" t="s">
        <v>915</v>
      </c>
      <c r="E1979" s="618">
        <v>1</v>
      </c>
      <c r="F1979" s="619">
        <v>8.5</v>
      </c>
      <c r="G1979" s="618">
        <v>4.17</v>
      </c>
      <c r="H1979" s="620"/>
      <c r="I1979" s="458">
        <f>PRODUCT(E1979:G1979)</f>
        <v>35.445</v>
      </c>
      <c r="J1979" s="100"/>
      <c r="K1979" s="31"/>
      <c r="L1979" s="28"/>
    </row>
    <row r="1980" spans="3:12" ht="12" customHeight="1" x14ac:dyDescent="0.3">
      <c r="C1980" s="10"/>
      <c r="D1980" s="117" t="s">
        <v>1041</v>
      </c>
      <c r="E1980" s="444">
        <v>1</v>
      </c>
      <c r="F1980" s="443">
        <v>1.7</v>
      </c>
      <c r="G1980" s="443">
        <v>2.1</v>
      </c>
      <c r="H1980" s="98"/>
      <c r="I1980" s="458">
        <f>PRODUCT(E1980:G1980)</f>
        <v>3.57</v>
      </c>
      <c r="J1980" s="100"/>
      <c r="K1980" s="31"/>
      <c r="L1980" s="28"/>
    </row>
    <row r="1981" spans="3:12" ht="12" customHeight="1" x14ac:dyDescent="0.3">
      <c r="C1981" s="10"/>
      <c r="D1981" s="117" t="s">
        <v>1041</v>
      </c>
      <c r="E1981" s="444">
        <v>2</v>
      </c>
      <c r="F1981" s="443">
        <v>0.45</v>
      </c>
      <c r="G1981" s="443">
        <v>2.1</v>
      </c>
      <c r="H1981" s="98"/>
      <c r="I1981" s="458">
        <f>PRODUCT(E1981:G1981)</f>
        <v>1.8900000000000001</v>
      </c>
      <c r="J1981" s="100"/>
      <c r="K1981" s="31"/>
      <c r="L1981" s="28"/>
    </row>
    <row r="1982" spans="3:12" ht="12" customHeight="1" x14ac:dyDescent="0.3">
      <c r="C1982" s="10"/>
      <c r="D1982" s="117" t="s">
        <v>323</v>
      </c>
      <c r="E1982" s="444">
        <v>-1</v>
      </c>
      <c r="F1982" s="443">
        <v>0.9</v>
      </c>
      <c r="G1982" s="443">
        <v>2.1</v>
      </c>
      <c r="H1982" s="98"/>
      <c r="I1982" s="458">
        <f>PRODUCT(E1982:G1982)</f>
        <v>-1.8900000000000001</v>
      </c>
      <c r="J1982" s="100"/>
      <c r="K1982" s="31"/>
      <c r="L1982" s="28"/>
    </row>
    <row r="1983" spans="3:12" ht="12" customHeight="1" x14ac:dyDescent="0.3">
      <c r="C1983" s="10"/>
      <c r="D1983" s="117" t="s">
        <v>1367</v>
      </c>
      <c r="E1983" s="444">
        <v>-3</v>
      </c>
      <c r="F1983" s="443">
        <v>0.25</v>
      </c>
      <c r="G1983" s="443">
        <v>4.17</v>
      </c>
      <c r="H1983" s="98"/>
      <c r="I1983" s="458">
        <f>PRODUCT(E1983:G1983)</f>
        <v>-3.1274999999999999</v>
      </c>
      <c r="J1983" s="100"/>
      <c r="K1983" s="31"/>
      <c r="L1983" s="28"/>
    </row>
    <row r="1984" spans="3:12" ht="12" customHeight="1" x14ac:dyDescent="0.3">
      <c r="C1984" s="617" t="s">
        <v>1549</v>
      </c>
      <c r="D1984" s="117" t="s">
        <v>1550</v>
      </c>
      <c r="E1984" s="444"/>
      <c r="F1984" s="443"/>
      <c r="G1984" s="444"/>
      <c r="H1984" s="98"/>
      <c r="I1984" s="458"/>
      <c r="J1984" s="100"/>
      <c r="K1984" s="31"/>
      <c r="L1984" s="28"/>
    </row>
    <row r="1985" spans="3:12" ht="12" customHeight="1" x14ac:dyDescent="0.3">
      <c r="C1985" s="10"/>
      <c r="D1985" s="117" t="s">
        <v>915</v>
      </c>
      <c r="E1985" s="618">
        <v>1</v>
      </c>
      <c r="F1985" s="619">
        <v>3.2</v>
      </c>
      <c r="G1985" s="618">
        <v>4.17</v>
      </c>
      <c r="H1985" s="620"/>
      <c r="I1985" s="458">
        <f t="shared" ref="I1985:I1990" si="147">PRODUCT(E1985:G1985)</f>
        <v>13.344000000000001</v>
      </c>
      <c r="J1985" s="100"/>
      <c r="K1985" s="31"/>
      <c r="L1985" s="28"/>
    </row>
    <row r="1986" spans="3:12" ht="12" customHeight="1" x14ac:dyDescent="0.3">
      <c r="C1986" s="10"/>
      <c r="D1986" s="117"/>
      <c r="E1986" s="444">
        <v>1</v>
      </c>
      <c r="F1986" s="443">
        <v>3.2</v>
      </c>
      <c r="G1986" s="443">
        <v>3.15</v>
      </c>
      <c r="H1986" s="98"/>
      <c r="I1986" s="458">
        <f t="shared" si="147"/>
        <v>10.08</v>
      </c>
      <c r="J1986" s="100"/>
      <c r="K1986" s="31"/>
      <c r="L1986" s="28"/>
    </row>
    <row r="1987" spans="3:12" ht="12" customHeight="1" x14ac:dyDescent="0.3">
      <c r="C1987" s="10"/>
      <c r="D1987" s="117" t="s">
        <v>57</v>
      </c>
      <c r="E1987" s="444">
        <v>-1</v>
      </c>
      <c r="F1987" s="443">
        <v>1.2</v>
      </c>
      <c r="G1987" s="443">
        <v>2.6</v>
      </c>
      <c r="H1987" s="98"/>
      <c r="I1987" s="458">
        <f t="shared" si="147"/>
        <v>-3.12</v>
      </c>
      <c r="J1987" s="100"/>
      <c r="K1987" s="31"/>
      <c r="L1987" s="28"/>
    </row>
    <row r="1988" spans="3:12" ht="12" customHeight="1" x14ac:dyDescent="0.3">
      <c r="C1988" s="10"/>
      <c r="D1988" s="117" t="s">
        <v>323</v>
      </c>
      <c r="E1988" s="444">
        <v>-1</v>
      </c>
      <c r="F1988" s="443">
        <v>0.9</v>
      </c>
      <c r="G1988" s="443">
        <v>2.1</v>
      </c>
      <c r="H1988" s="98"/>
      <c r="I1988" s="458">
        <f t="shared" si="147"/>
        <v>-1.8900000000000001</v>
      </c>
      <c r="J1988" s="100"/>
      <c r="K1988" s="31"/>
      <c r="L1988" s="28"/>
    </row>
    <row r="1989" spans="3:12" ht="12" customHeight="1" x14ac:dyDescent="0.3">
      <c r="C1989" s="10"/>
      <c r="D1989" s="117" t="s">
        <v>1367</v>
      </c>
      <c r="E1989" s="444">
        <v>-1</v>
      </c>
      <c r="F1989" s="443">
        <v>0.25</v>
      </c>
      <c r="G1989" s="443">
        <v>4.17</v>
      </c>
      <c r="H1989" s="98"/>
      <c r="I1989" s="458">
        <f t="shared" si="147"/>
        <v>-1.0425</v>
      </c>
      <c r="J1989" s="100"/>
      <c r="K1989" s="31"/>
      <c r="L1989" s="28"/>
    </row>
    <row r="1990" spans="3:12" ht="12" customHeight="1" x14ac:dyDescent="0.3">
      <c r="C1990" s="10"/>
      <c r="D1990" s="117" t="s">
        <v>1367</v>
      </c>
      <c r="E1990" s="444">
        <v>-1</v>
      </c>
      <c r="F1990" s="443">
        <v>0.25</v>
      </c>
      <c r="G1990" s="443">
        <v>3.15</v>
      </c>
      <c r="H1990" s="98"/>
      <c r="I1990" s="458">
        <f t="shared" si="147"/>
        <v>-0.78749999999999998</v>
      </c>
      <c r="J1990" s="100"/>
      <c r="K1990" s="31"/>
      <c r="L1990" s="28"/>
    </row>
    <row r="1991" spans="3:12" ht="12" customHeight="1" x14ac:dyDescent="0.3">
      <c r="C1991" s="617" t="s">
        <v>1551</v>
      </c>
      <c r="D1991" s="117" t="s">
        <v>762</v>
      </c>
      <c r="E1991" s="444"/>
      <c r="F1991" s="443"/>
      <c r="G1991" s="444"/>
      <c r="H1991" s="98"/>
      <c r="I1991" s="458"/>
      <c r="J1991" s="100"/>
      <c r="K1991" s="31"/>
      <c r="L1991" s="28"/>
    </row>
    <row r="1992" spans="3:12" ht="12" customHeight="1" x14ac:dyDescent="0.3">
      <c r="C1992" s="10"/>
      <c r="D1992" s="117" t="s">
        <v>915</v>
      </c>
      <c r="E1992" s="618">
        <v>1</v>
      </c>
      <c r="F1992" s="619">
        <v>15.1</v>
      </c>
      <c r="G1992" s="618">
        <v>4.17</v>
      </c>
      <c r="H1992" s="620"/>
      <c r="I1992" s="458">
        <f t="shared" ref="I1992:I1998" si="148">PRODUCT(E1992:G1992)</f>
        <v>62.966999999999999</v>
      </c>
      <c r="J1992" s="100"/>
      <c r="K1992" s="31"/>
      <c r="L1992" s="28"/>
    </row>
    <row r="1993" spans="3:12" ht="12" customHeight="1" x14ac:dyDescent="0.3">
      <c r="C1993" s="10"/>
      <c r="D1993" s="117" t="s">
        <v>1041</v>
      </c>
      <c r="E1993" s="444">
        <v>1</v>
      </c>
      <c r="F1993" s="443">
        <v>1.3</v>
      </c>
      <c r="G1993" s="443">
        <v>2.1</v>
      </c>
      <c r="H1993" s="98"/>
      <c r="I1993" s="458">
        <f t="shared" si="148"/>
        <v>2.7300000000000004</v>
      </c>
      <c r="J1993" s="100"/>
      <c r="K1993" s="31"/>
      <c r="L1993" s="28"/>
    </row>
    <row r="1994" spans="3:12" ht="12" customHeight="1" x14ac:dyDescent="0.3">
      <c r="C1994" s="10"/>
      <c r="D1994" s="117"/>
      <c r="E1994" s="444">
        <v>1</v>
      </c>
      <c r="F1994" s="443">
        <v>1.1499999999999999</v>
      </c>
      <c r="G1994" s="443">
        <v>2.1</v>
      </c>
      <c r="H1994" s="98"/>
      <c r="I1994" s="458">
        <f>PRODUCT(E1994:G1994)</f>
        <v>2.415</v>
      </c>
      <c r="J1994" s="100"/>
      <c r="K1994" s="31"/>
      <c r="L1994" s="28"/>
    </row>
    <row r="1995" spans="3:12" ht="12" customHeight="1" x14ac:dyDescent="0.3">
      <c r="C1995" s="10"/>
      <c r="D1995" s="117"/>
      <c r="E1995" s="444">
        <v>1</v>
      </c>
      <c r="F1995" s="443">
        <v>1.2</v>
      </c>
      <c r="G1995" s="443">
        <v>2.1</v>
      </c>
      <c r="H1995" s="98"/>
      <c r="I1995" s="458">
        <f>PRODUCT(E1995:G1995)</f>
        <v>2.52</v>
      </c>
      <c r="J1995" s="100"/>
      <c r="K1995" s="31"/>
      <c r="L1995" s="28"/>
    </row>
    <row r="1996" spans="3:12" ht="12" customHeight="1" x14ac:dyDescent="0.3">
      <c r="C1996" s="10"/>
      <c r="D1996" s="117"/>
      <c r="E1996" s="444">
        <v>2</v>
      </c>
      <c r="F1996" s="443">
        <v>0.4</v>
      </c>
      <c r="G1996" s="443">
        <v>2.1</v>
      </c>
      <c r="H1996" s="98"/>
      <c r="I1996" s="458">
        <f>PRODUCT(E1996:G1996)</f>
        <v>1.6800000000000002</v>
      </c>
      <c r="J1996" s="100"/>
      <c r="K1996" s="31"/>
      <c r="L1996" s="28"/>
    </row>
    <row r="1997" spans="3:12" ht="12" customHeight="1" x14ac:dyDescent="0.3">
      <c r="C1997" s="10"/>
      <c r="D1997" s="117" t="s">
        <v>323</v>
      </c>
      <c r="E1997" s="444">
        <v>-2</v>
      </c>
      <c r="F1997" s="443">
        <v>0.9</v>
      </c>
      <c r="G1997" s="443">
        <v>2.1</v>
      </c>
      <c r="H1997" s="98"/>
      <c r="I1997" s="458">
        <f t="shared" si="148"/>
        <v>-3.7800000000000002</v>
      </c>
      <c r="J1997" s="100"/>
      <c r="K1997" s="31"/>
      <c r="L1997" s="28"/>
    </row>
    <row r="1998" spans="3:12" ht="12" customHeight="1" x14ac:dyDescent="0.3">
      <c r="C1998" s="10"/>
      <c r="D1998" s="117" t="s">
        <v>1367</v>
      </c>
      <c r="E1998" s="444">
        <v>-10</v>
      </c>
      <c r="F1998" s="443">
        <v>0.25</v>
      </c>
      <c r="G1998" s="443">
        <v>4.17</v>
      </c>
      <c r="H1998" s="98"/>
      <c r="I1998" s="458">
        <f t="shared" si="148"/>
        <v>-10.425000000000001</v>
      </c>
      <c r="J1998" s="100"/>
      <c r="K1998" s="31"/>
      <c r="L1998" s="28"/>
    </row>
    <row r="1999" spans="3:12" ht="12" customHeight="1" x14ac:dyDescent="0.3">
      <c r="C1999" s="617" t="s">
        <v>1552</v>
      </c>
      <c r="D1999" s="117" t="s">
        <v>252</v>
      </c>
      <c r="E1999" s="444"/>
      <c r="F1999" s="443"/>
      <c r="G1999" s="444"/>
      <c r="H1999" s="98"/>
      <c r="I1999" s="458"/>
      <c r="J1999" s="100"/>
      <c r="K1999" s="31"/>
      <c r="L1999" s="28"/>
    </row>
    <row r="2000" spans="3:12" ht="12" customHeight="1" x14ac:dyDescent="0.3">
      <c r="C2000" s="622"/>
      <c r="D2000" s="117" t="s">
        <v>1553</v>
      </c>
      <c r="E2000" s="618">
        <v>1</v>
      </c>
      <c r="F2000" s="619">
        <v>3.5</v>
      </c>
      <c r="G2000" s="618">
        <v>3.67</v>
      </c>
      <c r="H2000" s="620"/>
      <c r="I2000" s="458">
        <f>PRODUCT(E2000:G2000)</f>
        <v>12.844999999999999</v>
      </c>
      <c r="J2000" s="100"/>
      <c r="K2000" s="31"/>
      <c r="L2000" s="28"/>
    </row>
    <row r="2001" spans="3:12" ht="12" customHeight="1" x14ac:dyDescent="0.3">
      <c r="C2001" s="10"/>
      <c r="D2001" s="117" t="s">
        <v>915</v>
      </c>
      <c r="E2001" s="618">
        <v>1</v>
      </c>
      <c r="F2001" s="619">
        <v>1.2</v>
      </c>
      <c r="G2001" s="618">
        <v>3.15</v>
      </c>
      <c r="H2001" s="620"/>
      <c r="I2001" s="458">
        <f>PRODUCT(E2001:G2001)</f>
        <v>3.78</v>
      </c>
      <c r="J2001" s="100"/>
      <c r="K2001" s="31"/>
      <c r="L2001" s="28"/>
    </row>
    <row r="2002" spans="3:12" ht="12" customHeight="1" x14ac:dyDescent="0.3">
      <c r="C2002" s="10"/>
      <c r="D2002" s="117" t="s">
        <v>57</v>
      </c>
      <c r="E2002" s="444">
        <v>-1</v>
      </c>
      <c r="F2002" s="443">
        <v>1.2</v>
      </c>
      <c r="G2002" s="443">
        <v>2.6</v>
      </c>
      <c r="H2002" s="98"/>
      <c r="I2002" s="458">
        <f>PRODUCT(E2002:G2002)</f>
        <v>-3.12</v>
      </c>
      <c r="J2002" s="100"/>
      <c r="K2002" s="31"/>
      <c r="L2002" s="28"/>
    </row>
    <row r="2003" spans="3:12" ht="12" customHeight="1" x14ac:dyDescent="0.3">
      <c r="C2003" s="10"/>
      <c r="D2003" s="117" t="s">
        <v>323</v>
      </c>
      <c r="E2003" s="444">
        <v>-1</v>
      </c>
      <c r="F2003" s="443">
        <v>0.9</v>
      </c>
      <c r="G2003" s="443">
        <v>2.1</v>
      </c>
      <c r="H2003" s="98"/>
      <c r="I2003" s="458">
        <f>PRODUCT(E2003:G2003)</f>
        <v>-1.8900000000000001</v>
      </c>
      <c r="J2003" s="100"/>
      <c r="K2003" s="31"/>
      <c r="L2003" s="28"/>
    </row>
    <row r="2004" spans="3:12" ht="12" customHeight="1" x14ac:dyDescent="0.3">
      <c r="C2004" s="10"/>
      <c r="D2004" s="117" t="s">
        <v>1367</v>
      </c>
      <c r="E2004" s="444">
        <v>-2</v>
      </c>
      <c r="F2004" s="443">
        <v>0.25</v>
      </c>
      <c r="G2004" s="443">
        <v>3.67</v>
      </c>
      <c r="H2004" s="98"/>
      <c r="I2004" s="458">
        <f>PRODUCT(E2004:G2004)</f>
        <v>-1.835</v>
      </c>
      <c r="J2004" s="100"/>
      <c r="K2004" s="31"/>
      <c r="L2004" s="28"/>
    </row>
    <row r="2005" spans="3:12" ht="12" customHeight="1" x14ac:dyDescent="0.3">
      <c r="C2005" s="617" t="s">
        <v>1554</v>
      </c>
      <c r="D2005" s="117" t="s">
        <v>762</v>
      </c>
      <c r="E2005" s="444"/>
      <c r="F2005" s="443"/>
      <c r="G2005" s="444"/>
      <c r="H2005" s="98"/>
      <c r="I2005" s="458"/>
      <c r="J2005" s="100"/>
      <c r="K2005" s="31"/>
      <c r="L2005" s="28"/>
    </row>
    <row r="2006" spans="3:12" ht="12" customHeight="1" x14ac:dyDescent="0.3">
      <c r="C2006" s="10"/>
      <c r="D2006" s="117" t="s">
        <v>915</v>
      </c>
      <c r="E2006" s="618">
        <v>1</v>
      </c>
      <c r="F2006" s="619">
        <v>15.15</v>
      </c>
      <c r="G2006" s="618">
        <v>4.17</v>
      </c>
      <c r="H2006" s="620"/>
      <c r="I2006" s="458">
        <f t="shared" ref="I2006:I2013" si="149">PRODUCT(E2006:G2006)</f>
        <v>63.1755</v>
      </c>
      <c r="J2006" s="100"/>
      <c r="K2006" s="31"/>
      <c r="L2006" s="28"/>
    </row>
    <row r="2007" spans="3:12" ht="12" customHeight="1" x14ac:dyDescent="0.3">
      <c r="C2007" s="10"/>
      <c r="D2007" s="117"/>
      <c r="E2007" s="618">
        <v>1</v>
      </c>
      <c r="F2007" s="619">
        <v>0.55000000000000004</v>
      </c>
      <c r="G2007" s="618">
        <v>4.17</v>
      </c>
      <c r="H2007" s="620"/>
      <c r="I2007" s="458">
        <f>PRODUCT(E2007:G2007)</f>
        <v>2.2935000000000003</v>
      </c>
      <c r="J2007" s="100"/>
      <c r="K2007" s="31"/>
      <c r="L2007" s="28"/>
    </row>
    <row r="2008" spans="3:12" ht="12" customHeight="1" x14ac:dyDescent="0.3">
      <c r="C2008" s="10"/>
      <c r="D2008" s="117" t="s">
        <v>1041</v>
      </c>
      <c r="E2008" s="444">
        <v>1</v>
      </c>
      <c r="F2008" s="443">
        <v>1</v>
      </c>
      <c r="G2008" s="443">
        <v>2.1</v>
      </c>
      <c r="H2008" s="98"/>
      <c r="I2008" s="458">
        <f t="shared" si="149"/>
        <v>2.1</v>
      </c>
      <c r="J2008" s="100"/>
      <c r="K2008" s="31"/>
      <c r="L2008" s="28"/>
    </row>
    <row r="2009" spans="3:12" ht="12" customHeight="1" x14ac:dyDescent="0.3">
      <c r="C2009" s="10"/>
      <c r="D2009" s="117"/>
      <c r="E2009" s="444">
        <v>1</v>
      </c>
      <c r="F2009" s="443">
        <v>1.95</v>
      </c>
      <c r="G2009" s="443">
        <v>2.1</v>
      </c>
      <c r="H2009" s="98"/>
      <c r="I2009" s="458">
        <f>PRODUCT(E2009:G2009)</f>
        <v>4.0949999999999998</v>
      </c>
      <c r="J2009" s="100"/>
      <c r="K2009" s="31"/>
      <c r="L2009" s="28"/>
    </row>
    <row r="2010" spans="3:12" ht="12" customHeight="1" x14ac:dyDescent="0.3">
      <c r="C2010" s="10"/>
      <c r="D2010" s="117"/>
      <c r="E2010" s="444">
        <v>1</v>
      </c>
      <c r="F2010" s="443">
        <v>0.4</v>
      </c>
      <c r="G2010" s="443">
        <v>2.1</v>
      </c>
      <c r="H2010" s="98"/>
      <c r="I2010" s="458">
        <f>PRODUCT(E2010:G2010)</f>
        <v>0.84000000000000008</v>
      </c>
      <c r="J2010" s="100"/>
      <c r="K2010" s="31"/>
      <c r="L2010" s="28"/>
    </row>
    <row r="2011" spans="3:12" ht="12" customHeight="1" x14ac:dyDescent="0.3">
      <c r="C2011" s="10"/>
      <c r="D2011" s="117"/>
      <c r="E2011" s="444">
        <v>1</v>
      </c>
      <c r="F2011" s="443">
        <v>0.45</v>
      </c>
      <c r="G2011" s="443">
        <v>2.1</v>
      </c>
      <c r="H2011" s="98"/>
      <c r="I2011" s="458">
        <f>PRODUCT(E2011:G2011)</f>
        <v>0.94500000000000006</v>
      </c>
      <c r="J2011" s="100"/>
      <c r="K2011" s="31"/>
      <c r="L2011" s="28"/>
    </row>
    <row r="2012" spans="3:12" ht="12" customHeight="1" x14ac:dyDescent="0.3">
      <c r="C2012" s="10"/>
      <c r="D2012" s="117" t="s">
        <v>323</v>
      </c>
      <c r="E2012" s="444">
        <v>-1</v>
      </c>
      <c r="F2012" s="443">
        <v>0.9</v>
      </c>
      <c r="G2012" s="443">
        <v>2.1</v>
      </c>
      <c r="H2012" s="98"/>
      <c r="I2012" s="458">
        <f t="shared" si="149"/>
        <v>-1.8900000000000001</v>
      </c>
      <c r="J2012" s="100"/>
      <c r="K2012" s="31"/>
      <c r="L2012" s="28"/>
    </row>
    <row r="2013" spans="3:12" ht="12" customHeight="1" x14ac:dyDescent="0.3">
      <c r="C2013" s="10"/>
      <c r="D2013" s="117" t="s">
        <v>1367</v>
      </c>
      <c r="E2013" s="444">
        <v>-10</v>
      </c>
      <c r="F2013" s="443">
        <v>0.25</v>
      </c>
      <c r="G2013" s="443">
        <v>4.17</v>
      </c>
      <c r="H2013" s="98"/>
      <c r="I2013" s="458">
        <f t="shared" si="149"/>
        <v>-10.425000000000001</v>
      </c>
      <c r="J2013" s="100"/>
      <c r="K2013" s="31"/>
      <c r="L2013" s="28"/>
    </row>
    <row r="2014" spans="3:12" ht="12" customHeight="1" x14ac:dyDescent="0.3">
      <c r="C2014" s="617" t="s">
        <v>1556</v>
      </c>
      <c r="D2014" s="117" t="s">
        <v>1557</v>
      </c>
      <c r="E2014" s="444"/>
      <c r="F2014" s="443"/>
      <c r="G2014" s="444"/>
      <c r="H2014" s="98"/>
      <c r="I2014" s="458"/>
      <c r="J2014" s="100"/>
      <c r="K2014" s="31"/>
      <c r="L2014" s="28"/>
    </row>
    <row r="2015" spans="3:12" ht="12" customHeight="1" x14ac:dyDescent="0.3">
      <c r="C2015" s="10"/>
      <c r="D2015" s="117" t="s">
        <v>1555</v>
      </c>
      <c r="E2015" s="618">
        <v>1</v>
      </c>
      <c r="F2015" s="619">
        <v>2.95</v>
      </c>
      <c r="G2015" s="618">
        <v>3.15</v>
      </c>
      <c r="H2015" s="620"/>
      <c r="I2015" s="458">
        <f>PRODUCT(E2015:G2015)</f>
        <v>9.2925000000000004</v>
      </c>
      <c r="J2015" s="100"/>
      <c r="K2015" s="31"/>
      <c r="L2015" s="28"/>
    </row>
    <row r="2016" spans="3:12" ht="12" customHeight="1" x14ac:dyDescent="0.3">
      <c r="C2016" s="10"/>
      <c r="D2016" s="117" t="s">
        <v>1367</v>
      </c>
      <c r="E2016" s="444">
        <v>-2</v>
      </c>
      <c r="F2016" s="443">
        <v>0.25</v>
      </c>
      <c r="G2016" s="443">
        <v>3.15</v>
      </c>
      <c r="H2016" s="98"/>
      <c r="I2016" s="458">
        <f>PRODUCT(E2016:G2016)</f>
        <v>-1.575</v>
      </c>
      <c r="J2016" s="100"/>
      <c r="K2016" s="31"/>
      <c r="L2016" s="28"/>
    </row>
    <row r="2017" spans="3:12" ht="12" customHeight="1" x14ac:dyDescent="0.3">
      <c r="C2017" s="617" t="s">
        <v>1558</v>
      </c>
      <c r="D2017" s="117" t="s">
        <v>1559</v>
      </c>
      <c r="E2017" s="444"/>
      <c r="F2017" s="443"/>
      <c r="G2017" s="444"/>
      <c r="H2017" s="98"/>
      <c r="I2017" s="458"/>
      <c r="J2017" s="125"/>
      <c r="K2017" s="631"/>
      <c r="L2017" s="28"/>
    </row>
    <row r="2018" spans="3:12" ht="12" customHeight="1" x14ac:dyDescent="0.3">
      <c r="C2018" s="10"/>
      <c r="D2018" s="117" t="s">
        <v>1555</v>
      </c>
      <c r="E2018" s="618">
        <v>1</v>
      </c>
      <c r="F2018" s="619">
        <v>4.3499999999999996</v>
      </c>
      <c r="G2018" s="618">
        <v>3.15</v>
      </c>
      <c r="H2018" s="620"/>
      <c r="I2018" s="458">
        <f>PRODUCT(E2018:G2018)</f>
        <v>13.702499999999999</v>
      </c>
      <c r="J2018" s="125"/>
      <c r="K2018" s="631"/>
      <c r="L2018" s="28"/>
    </row>
    <row r="2019" spans="3:12" ht="12" customHeight="1" x14ac:dyDescent="0.3">
      <c r="C2019" s="10"/>
      <c r="D2019" s="117" t="s">
        <v>1367</v>
      </c>
      <c r="E2019" s="444">
        <v>-2</v>
      </c>
      <c r="F2019" s="443">
        <v>0.25</v>
      </c>
      <c r="G2019" s="443">
        <v>3.15</v>
      </c>
      <c r="H2019" s="98"/>
      <c r="I2019" s="458">
        <f>PRODUCT(E2019:G2019)</f>
        <v>-1.575</v>
      </c>
      <c r="J2019" s="125"/>
      <c r="K2019" s="631"/>
      <c r="L2019" s="28"/>
    </row>
    <row r="2020" spans="3:12" ht="12" customHeight="1" x14ac:dyDescent="0.3">
      <c r="C2020" s="617" t="s">
        <v>1560</v>
      </c>
      <c r="D2020" s="117" t="s">
        <v>138</v>
      </c>
      <c r="E2020" s="444"/>
      <c r="F2020" s="443"/>
      <c r="G2020" s="444"/>
      <c r="H2020" s="98"/>
      <c r="I2020" s="458"/>
      <c r="J2020" s="125"/>
      <c r="K2020" s="631"/>
      <c r="L2020" s="28"/>
    </row>
    <row r="2021" spans="3:12" ht="12" customHeight="1" x14ac:dyDescent="0.3">
      <c r="C2021" s="10"/>
      <c r="D2021" s="117" t="s">
        <v>1519</v>
      </c>
      <c r="E2021" s="618">
        <v>1</v>
      </c>
      <c r="F2021" s="619">
        <v>1.3</v>
      </c>
      <c r="G2021" s="618">
        <v>3.15</v>
      </c>
      <c r="H2021" s="620"/>
      <c r="I2021" s="458">
        <f>PRODUCT(E2021:G2021)</f>
        <v>4.0949999999999998</v>
      </c>
      <c r="J2021" s="125"/>
      <c r="K2021" s="631"/>
      <c r="L2021" s="28"/>
    </row>
    <row r="2022" spans="3:12" ht="12" customHeight="1" x14ac:dyDescent="0.3">
      <c r="C2022" s="10"/>
      <c r="D2022" s="117"/>
      <c r="E2022" s="618">
        <v>1</v>
      </c>
      <c r="F2022" s="619">
        <v>3.6</v>
      </c>
      <c r="G2022" s="618">
        <v>3.15</v>
      </c>
      <c r="H2022" s="620"/>
      <c r="I2022" s="458">
        <f>PRODUCT(E2022:G2022)</f>
        <v>11.34</v>
      </c>
      <c r="J2022" s="125"/>
      <c r="K2022" s="631"/>
      <c r="L2022" s="28"/>
    </row>
    <row r="2023" spans="3:12" ht="12" customHeight="1" x14ac:dyDescent="0.3">
      <c r="C2023" s="10"/>
      <c r="D2023" s="117" t="s">
        <v>323</v>
      </c>
      <c r="E2023" s="444">
        <v>-1</v>
      </c>
      <c r="F2023" s="443">
        <v>1.2</v>
      </c>
      <c r="G2023" s="443">
        <v>2.6</v>
      </c>
      <c r="H2023" s="98"/>
      <c r="I2023" s="458">
        <f>PRODUCT(E2023:G2023)</f>
        <v>-3.12</v>
      </c>
      <c r="J2023" s="125"/>
      <c r="K2023" s="631"/>
      <c r="L2023" s="28"/>
    </row>
    <row r="2024" spans="3:12" ht="12" customHeight="1" x14ac:dyDescent="0.3">
      <c r="C2024" s="628"/>
      <c r="D2024" s="117" t="s">
        <v>323</v>
      </c>
      <c r="E2024" s="444">
        <v>-1</v>
      </c>
      <c r="F2024" s="443">
        <v>1.8</v>
      </c>
      <c r="G2024" s="443">
        <v>2.1</v>
      </c>
      <c r="H2024" s="98"/>
      <c r="I2024" s="458">
        <f>PRODUCT(E2024:G2024)</f>
        <v>-3.7800000000000002</v>
      </c>
      <c r="J2024" s="125"/>
      <c r="K2024" s="631"/>
      <c r="L2024" s="28"/>
    </row>
    <row r="2025" spans="3:12" ht="12" customHeight="1" x14ac:dyDescent="0.3">
      <c r="C2025" s="628"/>
      <c r="D2025" s="117" t="s">
        <v>1367</v>
      </c>
      <c r="E2025" s="444">
        <v>-2</v>
      </c>
      <c r="F2025" s="443">
        <v>0.25</v>
      </c>
      <c r="G2025" s="443">
        <v>3.15</v>
      </c>
      <c r="H2025" s="98"/>
      <c r="I2025" s="458">
        <f>PRODUCT(E2025:G2025)</f>
        <v>-1.575</v>
      </c>
      <c r="J2025" s="125"/>
      <c r="K2025" s="631"/>
      <c r="L2025" s="28"/>
    </row>
    <row r="2026" spans="3:12" ht="12" customHeight="1" x14ac:dyDescent="0.3">
      <c r="C2026" s="617" t="s">
        <v>1561</v>
      </c>
      <c r="D2026" s="117" t="s">
        <v>1562</v>
      </c>
      <c r="E2026" s="444"/>
      <c r="F2026" s="443"/>
      <c r="G2026" s="444"/>
      <c r="H2026" s="98"/>
      <c r="I2026" s="458"/>
      <c r="J2026" s="125"/>
      <c r="K2026" s="631"/>
      <c r="L2026" s="28"/>
    </row>
    <row r="2027" spans="3:12" ht="12" customHeight="1" x14ac:dyDescent="0.3">
      <c r="C2027" s="622"/>
      <c r="D2027" s="117" t="s">
        <v>1563</v>
      </c>
      <c r="E2027" s="618">
        <v>1</v>
      </c>
      <c r="F2027" s="619">
        <v>3</v>
      </c>
      <c r="G2027" s="618">
        <v>3.67</v>
      </c>
      <c r="H2027" s="620"/>
      <c r="I2027" s="458">
        <f>PRODUCT(E2027:G2027)</f>
        <v>11.01</v>
      </c>
      <c r="J2027" s="125"/>
      <c r="K2027" s="631"/>
      <c r="L2027" s="28"/>
    </row>
    <row r="2028" spans="3:12" ht="12" customHeight="1" x14ac:dyDescent="0.3">
      <c r="C2028" s="10"/>
      <c r="D2028" s="117" t="s">
        <v>1519</v>
      </c>
      <c r="E2028" s="618">
        <v>1</v>
      </c>
      <c r="F2028" s="619">
        <v>3.6</v>
      </c>
      <c r="G2028" s="618">
        <v>4.17</v>
      </c>
      <c r="H2028" s="620"/>
      <c r="I2028" s="458">
        <f>PRODUCT(E2028:G2028)</f>
        <v>15.012</v>
      </c>
      <c r="J2028" s="125"/>
      <c r="K2028" s="631"/>
      <c r="L2028" s="28"/>
    </row>
    <row r="2029" spans="3:12" ht="12" customHeight="1" x14ac:dyDescent="0.3">
      <c r="C2029" s="628"/>
      <c r="D2029" s="117" t="s">
        <v>323</v>
      </c>
      <c r="E2029" s="444">
        <v>-1</v>
      </c>
      <c r="F2029" s="443">
        <v>1.8</v>
      </c>
      <c r="G2029" s="443">
        <v>2.1</v>
      </c>
      <c r="H2029" s="98"/>
      <c r="I2029" s="458">
        <f>PRODUCT(E2029:G2029)</f>
        <v>-3.7800000000000002</v>
      </c>
      <c r="J2029" s="125"/>
      <c r="K2029" s="631"/>
      <c r="L2029" s="28"/>
    </row>
    <row r="2030" spans="3:12" ht="12" customHeight="1" x14ac:dyDescent="0.3">
      <c r="C2030" s="628"/>
      <c r="D2030" s="117" t="s">
        <v>1367</v>
      </c>
      <c r="E2030" s="444">
        <v>-2</v>
      </c>
      <c r="F2030" s="443">
        <v>0.25</v>
      </c>
      <c r="G2030" s="443">
        <v>4.17</v>
      </c>
      <c r="H2030" s="98"/>
      <c r="I2030" s="458">
        <f>PRODUCT(E2030:G2030)</f>
        <v>-2.085</v>
      </c>
      <c r="J2030" s="125"/>
      <c r="K2030" s="631"/>
      <c r="L2030" s="28"/>
    </row>
    <row r="2031" spans="3:12" ht="12" customHeight="1" x14ac:dyDescent="0.3">
      <c r="C2031" s="628"/>
      <c r="D2031" s="117" t="s">
        <v>1367</v>
      </c>
      <c r="E2031" s="444">
        <v>-1</v>
      </c>
      <c r="F2031" s="443">
        <v>0.25</v>
      </c>
      <c r="G2031" s="443">
        <v>3.67</v>
      </c>
      <c r="H2031" s="98"/>
      <c r="I2031" s="458">
        <f>PRODUCT(E2031:G2031)</f>
        <v>-0.91749999999999998</v>
      </c>
      <c r="J2031" s="125"/>
      <c r="K2031" s="631"/>
      <c r="L2031" s="28"/>
    </row>
    <row r="2032" spans="3:12" ht="12" customHeight="1" x14ac:dyDescent="0.3">
      <c r="C2032" s="617" t="s">
        <v>1564</v>
      </c>
      <c r="D2032" s="117" t="s">
        <v>130</v>
      </c>
      <c r="E2032" s="444"/>
      <c r="F2032" s="443"/>
      <c r="G2032" s="444"/>
      <c r="H2032" s="98"/>
      <c r="I2032" s="458"/>
      <c r="J2032" s="125"/>
      <c r="K2032" s="631"/>
      <c r="L2032" s="28"/>
    </row>
    <row r="2033" spans="3:12" ht="12" customHeight="1" x14ac:dyDescent="0.3">
      <c r="C2033" s="622"/>
      <c r="D2033" s="117" t="s">
        <v>1563</v>
      </c>
      <c r="E2033" s="618">
        <v>1</v>
      </c>
      <c r="F2033" s="619">
        <v>1.35</v>
      </c>
      <c r="G2033" s="618">
        <v>3.15</v>
      </c>
      <c r="H2033" s="620"/>
      <c r="I2033" s="458">
        <f>PRODUCT(E2033:G2033)</f>
        <v>4.2525000000000004</v>
      </c>
      <c r="J2033" s="125"/>
      <c r="K2033" s="631"/>
      <c r="L2033" s="28"/>
    </row>
    <row r="2034" spans="3:12" ht="12" customHeight="1" x14ac:dyDescent="0.3">
      <c r="C2034" s="10"/>
      <c r="D2034" s="117" t="s">
        <v>1519</v>
      </c>
      <c r="E2034" s="618">
        <v>1</v>
      </c>
      <c r="F2034" s="619">
        <v>2.75</v>
      </c>
      <c r="G2034" s="618">
        <v>4.17</v>
      </c>
      <c r="H2034" s="620"/>
      <c r="I2034" s="458">
        <f>PRODUCT(E2034:G2034)</f>
        <v>11.467499999999999</v>
      </c>
      <c r="J2034" s="125"/>
      <c r="K2034" s="631"/>
      <c r="L2034" s="28"/>
    </row>
    <row r="2035" spans="3:12" ht="12" customHeight="1" x14ac:dyDescent="0.3">
      <c r="C2035" s="628"/>
      <c r="D2035" s="117" t="s">
        <v>323</v>
      </c>
      <c r="E2035" s="444">
        <v>-1</v>
      </c>
      <c r="F2035" s="443">
        <v>0.9</v>
      </c>
      <c r="G2035" s="443">
        <v>2.1</v>
      </c>
      <c r="H2035" s="98"/>
      <c r="I2035" s="458">
        <f>PRODUCT(E2035:G2035)</f>
        <v>-1.8900000000000001</v>
      </c>
      <c r="J2035" s="125"/>
      <c r="K2035" s="631"/>
      <c r="L2035" s="28"/>
    </row>
    <row r="2036" spans="3:12" ht="12" customHeight="1" x14ac:dyDescent="0.3">
      <c r="C2036" s="628"/>
      <c r="D2036" s="117" t="s">
        <v>1367</v>
      </c>
      <c r="E2036" s="444">
        <v>-2</v>
      </c>
      <c r="F2036" s="443">
        <v>0.25</v>
      </c>
      <c r="G2036" s="443">
        <v>4.17</v>
      </c>
      <c r="H2036" s="98"/>
      <c r="I2036" s="458">
        <f>PRODUCT(E2036:G2036)</f>
        <v>-2.085</v>
      </c>
      <c r="J2036" s="125"/>
      <c r="K2036" s="631"/>
      <c r="L2036" s="28"/>
    </row>
    <row r="2037" spans="3:12" ht="12" customHeight="1" x14ac:dyDescent="0.3">
      <c r="C2037" s="617" t="s">
        <v>1565</v>
      </c>
      <c r="D2037" s="117" t="s">
        <v>177</v>
      </c>
      <c r="E2037" s="444"/>
      <c r="F2037" s="443"/>
      <c r="G2037" s="444"/>
      <c r="H2037" s="98"/>
      <c r="I2037" s="458"/>
      <c r="J2037" s="125"/>
      <c r="K2037" s="631"/>
      <c r="L2037" s="28"/>
    </row>
    <row r="2038" spans="3:12" ht="12" customHeight="1" x14ac:dyDescent="0.3">
      <c r="C2038" s="622"/>
      <c r="D2038" s="117" t="s">
        <v>1563</v>
      </c>
      <c r="E2038" s="618">
        <v>1</v>
      </c>
      <c r="F2038" s="619">
        <v>2.2999999999999998</v>
      </c>
      <c r="G2038" s="618">
        <v>3.67</v>
      </c>
      <c r="H2038" s="620"/>
      <c r="I2038" s="458">
        <f>PRODUCT(E2038:G2038)</f>
        <v>8.4409999999999989</v>
      </c>
      <c r="J2038" s="125"/>
      <c r="K2038" s="631"/>
      <c r="L2038" s="28"/>
    </row>
    <row r="2039" spans="3:12" ht="12" customHeight="1" x14ac:dyDescent="0.3">
      <c r="C2039" s="622"/>
      <c r="D2039" s="117" t="s">
        <v>964</v>
      </c>
      <c r="E2039" s="618">
        <v>1</v>
      </c>
      <c r="F2039" s="619">
        <v>1.1499999999999999</v>
      </c>
      <c r="G2039" s="618">
        <v>3.67</v>
      </c>
      <c r="H2039" s="620"/>
      <c r="I2039" s="458">
        <f>PRODUCT(E2039:G2039)</f>
        <v>4.2204999999999995</v>
      </c>
      <c r="J2039" s="125"/>
      <c r="K2039" s="631"/>
      <c r="L2039" s="28"/>
    </row>
    <row r="2040" spans="3:12" ht="12" customHeight="1" x14ac:dyDescent="0.3">
      <c r="C2040" s="10"/>
      <c r="D2040" s="117" t="s">
        <v>1519</v>
      </c>
      <c r="E2040" s="618">
        <v>1</v>
      </c>
      <c r="F2040" s="619">
        <v>2.8</v>
      </c>
      <c r="G2040" s="618">
        <v>3.15</v>
      </c>
      <c r="H2040" s="620"/>
      <c r="I2040" s="458">
        <f>PRODUCT(E2040:G2040)</f>
        <v>8.8199999999999985</v>
      </c>
      <c r="J2040" s="125"/>
      <c r="K2040" s="631"/>
      <c r="L2040" s="28"/>
    </row>
    <row r="2041" spans="3:12" ht="12" customHeight="1" x14ac:dyDescent="0.3">
      <c r="C2041" s="628"/>
      <c r="D2041" s="117" t="s">
        <v>323</v>
      </c>
      <c r="E2041" s="444">
        <v>-1</v>
      </c>
      <c r="F2041" s="443">
        <v>0.9</v>
      </c>
      <c r="G2041" s="443">
        <v>2.1</v>
      </c>
      <c r="H2041" s="98"/>
      <c r="I2041" s="458">
        <f>PRODUCT(E2041:G2041)</f>
        <v>-1.8900000000000001</v>
      </c>
      <c r="J2041" s="125"/>
      <c r="K2041" s="631"/>
      <c r="L2041" s="28"/>
    </row>
    <row r="2042" spans="3:12" ht="12" customHeight="1" x14ac:dyDescent="0.3">
      <c r="C2042" s="628"/>
      <c r="D2042" s="117" t="s">
        <v>1367</v>
      </c>
      <c r="E2042" s="444">
        <v>-2</v>
      </c>
      <c r="F2042" s="443">
        <v>0.25</v>
      </c>
      <c r="G2042" s="443">
        <v>3.67</v>
      </c>
      <c r="H2042" s="98"/>
      <c r="I2042" s="458">
        <f>PRODUCT(E2042:G2042)</f>
        <v>-1.835</v>
      </c>
      <c r="J2042" s="125"/>
      <c r="K2042" s="631"/>
      <c r="L2042" s="28"/>
    </row>
    <row r="2043" spans="3:12" ht="12" customHeight="1" x14ac:dyDescent="0.3">
      <c r="C2043" s="617" t="s">
        <v>1566</v>
      </c>
      <c r="D2043" s="117" t="s">
        <v>122</v>
      </c>
      <c r="E2043" s="444"/>
      <c r="F2043" s="443"/>
      <c r="G2043" s="444"/>
      <c r="H2043" s="98"/>
      <c r="I2043" s="458"/>
      <c r="J2043" s="125"/>
      <c r="K2043" s="631"/>
      <c r="L2043" s="28"/>
    </row>
    <row r="2044" spans="3:12" ht="12" customHeight="1" x14ac:dyDescent="0.3">
      <c r="C2044" s="622"/>
      <c r="D2044" s="117" t="s">
        <v>964</v>
      </c>
      <c r="E2044" s="618">
        <v>1</v>
      </c>
      <c r="F2044" s="619">
        <v>1.35</v>
      </c>
      <c r="G2044" s="618">
        <v>3.67</v>
      </c>
      <c r="H2044" s="620"/>
      <c r="I2044" s="458">
        <f>PRODUCT(E2044:G2044)</f>
        <v>4.9545000000000003</v>
      </c>
      <c r="J2044" s="125"/>
      <c r="K2044" s="631"/>
      <c r="L2044" s="28"/>
    </row>
    <row r="2045" spans="3:12" ht="12" customHeight="1" x14ac:dyDescent="0.3">
      <c r="C2045" s="10"/>
      <c r="D2045" s="117" t="s">
        <v>1555</v>
      </c>
      <c r="E2045" s="618">
        <v>1</v>
      </c>
      <c r="F2045" s="619">
        <v>2.8</v>
      </c>
      <c r="G2045" s="618">
        <v>3.15</v>
      </c>
      <c r="H2045" s="620"/>
      <c r="I2045" s="458">
        <f>PRODUCT(E2045:G2045)</f>
        <v>8.8199999999999985</v>
      </c>
      <c r="J2045" s="125"/>
      <c r="K2045" s="631"/>
      <c r="L2045" s="28"/>
    </row>
    <row r="2046" spans="3:12" ht="12" customHeight="1" x14ac:dyDescent="0.3">
      <c r="C2046" s="628"/>
      <c r="D2046" s="117" t="s">
        <v>323</v>
      </c>
      <c r="E2046" s="444">
        <v>-1</v>
      </c>
      <c r="F2046" s="443">
        <v>0.9</v>
      </c>
      <c r="G2046" s="443">
        <v>2.1</v>
      </c>
      <c r="H2046" s="98"/>
      <c r="I2046" s="458">
        <f>PRODUCT(E2046:G2046)</f>
        <v>-1.8900000000000001</v>
      </c>
      <c r="J2046" s="125"/>
      <c r="K2046" s="631"/>
      <c r="L2046" s="28"/>
    </row>
    <row r="2047" spans="3:12" ht="12" customHeight="1" x14ac:dyDescent="0.3">
      <c r="C2047" s="617" t="s">
        <v>1567</v>
      </c>
      <c r="D2047" s="117" t="s">
        <v>122</v>
      </c>
      <c r="E2047" s="444"/>
      <c r="F2047" s="443"/>
      <c r="G2047" s="444"/>
      <c r="H2047" s="98"/>
      <c r="I2047" s="458"/>
      <c r="J2047" s="125"/>
      <c r="K2047" s="631"/>
      <c r="L2047" s="28"/>
    </row>
    <row r="2048" spans="3:12" ht="12" customHeight="1" x14ac:dyDescent="0.3">
      <c r="C2048" s="622"/>
      <c r="D2048" s="117" t="s">
        <v>964</v>
      </c>
      <c r="E2048" s="618">
        <v>1</v>
      </c>
      <c r="F2048" s="619">
        <v>1.5</v>
      </c>
      <c r="G2048" s="618">
        <v>3.67</v>
      </c>
      <c r="H2048" s="620"/>
      <c r="I2048" s="458">
        <f>PRODUCT(E2048:G2048)</f>
        <v>5.5049999999999999</v>
      </c>
      <c r="J2048" s="125"/>
      <c r="K2048" s="631"/>
      <c r="L2048" s="28"/>
    </row>
    <row r="2049" spans="3:12" ht="12" customHeight="1" x14ac:dyDescent="0.3">
      <c r="C2049" s="10"/>
      <c r="D2049" s="117" t="s">
        <v>1555</v>
      </c>
      <c r="E2049" s="618">
        <v>1</v>
      </c>
      <c r="F2049" s="619">
        <v>2.65</v>
      </c>
      <c r="G2049" s="618">
        <v>4.17</v>
      </c>
      <c r="H2049" s="620"/>
      <c r="I2049" s="458">
        <f>PRODUCT(E2049:G2049)</f>
        <v>11.0505</v>
      </c>
      <c r="J2049" s="125"/>
      <c r="K2049" s="631"/>
      <c r="L2049" s="28"/>
    </row>
    <row r="2050" spans="3:12" ht="12" customHeight="1" x14ac:dyDescent="0.3">
      <c r="C2050" s="628"/>
      <c r="D2050" s="117" t="s">
        <v>323</v>
      </c>
      <c r="E2050" s="444">
        <v>-1</v>
      </c>
      <c r="F2050" s="443">
        <v>0.9</v>
      </c>
      <c r="G2050" s="443">
        <v>2.1</v>
      </c>
      <c r="H2050" s="98"/>
      <c r="I2050" s="458">
        <f>PRODUCT(E2050:G2050)</f>
        <v>-1.8900000000000001</v>
      </c>
      <c r="J2050" s="125"/>
      <c r="K2050" s="631"/>
      <c r="L2050" s="28"/>
    </row>
    <row r="2051" spans="3:12" ht="12" customHeight="1" x14ac:dyDescent="0.3">
      <c r="C2051" s="628"/>
      <c r="D2051" s="117" t="s">
        <v>1367</v>
      </c>
      <c r="E2051" s="444">
        <v>-1</v>
      </c>
      <c r="F2051" s="443">
        <v>0.25</v>
      </c>
      <c r="G2051" s="443">
        <v>3.67</v>
      </c>
      <c r="H2051" s="98"/>
      <c r="I2051" s="458">
        <f>PRODUCT(E2051:G2051)</f>
        <v>-0.91749999999999998</v>
      </c>
      <c r="J2051" s="125"/>
      <c r="K2051" s="631"/>
      <c r="L2051" s="28"/>
    </row>
    <row r="2052" spans="3:12" ht="12" customHeight="1" x14ac:dyDescent="0.3">
      <c r="C2052" s="617" t="s">
        <v>1516</v>
      </c>
      <c r="D2052" s="117" t="s">
        <v>1568</v>
      </c>
      <c r="E2052" s="444"/>
      <c r="F2052" s="443"/>
      <c r="G2052" s="444"/>
      <c r="H2052" s="98"/>
      <c r="I2052" s="458"/>
      <c r="J2052" s="125"/>
      <c r="K2052" s="631"/>
      <c r="L2052" s="28"/>
    </row>
    <row r="2053" spans="3:12" ht="12" customHeight="1" x14ac:dyDescent="0.3">
      <c r="C2053" s="622"/>
      <c r="D2053" s="117" t="s">
        <v>964</v>
      </c>
      <c r="E2053" s="618">
        <v>1</v>
      </c>
      <c r="F2053" s="619">
        <v>1.85</v>
      </c>
      <c r="G2053" s="618">
        <v>3.15</v>
      </c>
      <c r="H2053" s="620"/>
      <c r="I2053" s="458">
        <f t="shared" ref="I2053:I2058" si="150">PRODUCT(E2053:G2053)</f>
        <v>5.8274999999999997</v>
      </c>
      <c r="J2053" s="125"/>
      <c r="K2053" s="631"/>
      <c r="L2053" s="28"/>
    </row>
    <row r="2054" spans="3:12" ht="12" customHeight="1" x14ac:dyDescent="0.3">
      <c r="C2054" s="622"/>
      <c r="D2054" s="117"/>
      <c r="E2054" s="618">
        <v>1</v>
      </c>
      <c r="F2054" s="619">
        <v>1.45</v>
      </c>
      <c r="G2054" s="618">
        <v>3.67</v>
      </c>
      <c r="H2054" s="620"/>
      <c r="I2054" s="458">
        <f>PRODUCT(E2054:G2054)</f>
        <v>5.3214999999999995</v>
      </c>
      <c r="J2054" s="125"/>
      <c r="K2054" s="631"/>
      <c r="L2054" s="28"/>
    </row>
    <row r="2055" spans="3:12" ht="12" customHeight="1" x14ac:dyDescent="0.3">
      <c r="C2055" s="10"/>
      <c r="D2055" s="117" t="s">
        <v>1555</v>
      </c>
      <c r="E2055" s="618">
        <v>1</v>
      </c>
      <c r="F2055" s="619">
        <v>0.45</v>
      </c>
      <c r="G2055" s="618">
        <v>4.17</v>
      </c>
      <c r="H2055" s="620"/>
      <c r="I2055" s="458">
        <f t="shared" si="150"/>
        <v>1.8765000000000001</v>
      </c>
      <c r="J2055" s="125"/>
      <c r="K2055" s="631"/>
      <c r="L2055" s="28"/>
    </row>
    <row r="2056" spans="3:12" ht="12" customHeight="1" x14ac:dyDescent="0.3">
      <c r="C2056" s="628"/>
      <c r="D2056" s="117" t="s">
        <v>1569</v>
      </c>
      <c r="E2056" s="618">
        <v>1</v>
      </c>
      <c r="F2056" s="619">
        <v>1.1499999999999999</v>
      </c>
      <c r="G2056" s="618">
        <v>3.15</v>
      </c>
      <c r="H2056" s="620"/>
      <c r="I2056" s="458">
        <f>PRODUCT(E2056:G2056)</f>
        <v>3.6224999999999996</v>
      </c>
      <c r="J2056" s="125"/>
      <c r="K2056" s="631"/>
      <c r="L2056" s="28"/>
    </row>
    <row r="2057" spans="3:12" ht="12" customHeight="1" x14ac:dyDescent="0.3">
      <c r="C2057" s="628"/>
      <c r="D2057" s="117" t="s">
        <v>323</v>
      </c>
      <c r="E2057" s="444">
        <v>-1</v>
      </c>
      <c r="F2057" s="443">
        <v>0.9</v>
      </c>
      <c r="G2057" s="443">
        <v>2.1</v>
      </c>
      <c r="H2057" s="98"/>
      <c r="I2057" s="458">
        <f t="shared" si="150"/>
        <v>-1.8900000000000001</v>
      </c>
      <c r="J2057" s="125"/>
      <c r="K2057" s="631"/>
      <c r="L2057" s="28"/>
    </row>
    <row r="2058" spans="3:12" ht="12" customHeight="1" x14ac:dyDescent="0.3">
      <c r="C2058" s="628"/>
      <c r="D2058" s="117" t="s">
        <v>1367</v>
      </c>
      <c r="E2058" s="444">
        <v>-1</v>
      </c>
      <c r="F2058" s="443">
        <v>0.25</v>
      </c>
      <c r="G2058" s="443">
        <v>3.67</v>
      </c>
      <c r="H2058" s="98"/>
      <c r="I2058" s="458">
        <f t="shared" si="150"/>
        <v>-0.91749999999999998</v>
      </c>
      <c r="J2058" s="125"/>
      <c r="K2058" s="631"/>
      <c r="L2058" s="28"/>
    </row>
    <row r="2059" spans="3:12" ht="12" customHeight="1" x14ac:dyDescent="0.3">
      <c r="C2059" s="617" t="s">
        <v>1518</v>
      </c>
      <c r="D2059" s="117" t="s">
        <v>176</v>
      </c>
      <c r="E2059" s="444"/>
      <c r="F2059" s="443"/>
      <c r="G2059" s="444"/>
      <c r="H2059" s="98"/>
      <c r="I2059" s="458"/>
      <c r="J2059" s="125"/>
      <c r="K2059" s="631"/>
      <c r="L2059" s="28"/>
    </row>
    <row r="2060" spans="3:12" ht="12" customHeight="1" x14ac:dyDescent="0.3">
      <c r="C2060" s="628"/>
      <c r="D2060" s="117" t="s">
        <v>1569</v>
      </c>
      <c r="E2060" s="618">
        <v>1</v>
      </c>
      <c r="F2060" s="619">
        <v>7.2</v>
      </c>
      <c r="G2060" s="618">
        <v>3.15</v>
      </c>
      <c r="H2060" s="620"/>
      <c r="I2060" s="458">
        <f>PRODUCT(E2060:G2060)</f>
        <v>22.68</v>
      </c>
      <c r="J2060" s="125"/>
      <c r="K2060" s="631"/>
      <c r="L2060" s="28"/>
    </row>
    <row r="2061" spans="3:12" ht="12" customHeight="1" x14ac:dyDescent="0.3">
      <c r="C2061" s="628"/>
      <c r="D2061" s="117"/>
      <c r="E2061" s="618">
        <v>1</v>
      </c>
      <c r="F2061" s="619">
        <v>4.05</v>
      </c>
      <c r="G2061" s="618">
        <v>4.17</v>
      </c>
      <c r="H2061" s="620"/>
      <c r="I2061" s="458">
        <f>PRODUCT(E2061:G2061)</f>
        <v>16.888500000000001</v>
      </c>
      <c r="J2061" s="125"/>
      <c r="K2061" s="631"/>
      <c r="L2061" s="28"/>
    </row>
    <row r="2062" spans="3:12" ht="12" customHeight="1" x14ac:dyDescent="0.3">
      <c r="C2062" s="628"/>
      <c r="D2062" s="117" t="s">
        <v>323</v>
      </c>
      <c r="E2062" s="444">
        <v>-1</v>
      </c>
      <c r="F2062" s="443">
        <v>1</v>
      </c>
      <c r="G2062" s="443">
        <v>2.6</v>
      </c>
      <c r="H2062" s="98"/>
      <c r="I2062" s="458">
        <f>PRODUCT(E2062:G2062)</f>
        <v>-2.6</v>
      </c>
      <c r="J2062" s="125"/>
      <c r="K2062" s="631"/>
      <c r="L2062" s="28"/>
    </row>
    <row r="2063" spans="3:12" ht="12" customHeight="1" x14ac:dyDescent="0.3">
      <c r="C2063" s="628"/>
      <c r="D2063" s="117" t="s">
        <v>1367</v>
      </c>
      <c r="E2063" s="444">
        <v>-3</v>
      </c>
      <c r="F2063" s="443">
        <v>0.25</v>
      </c>
      <c r="G2063" s="443">
        <v>3.15</v>
      </c>
      <c r="H2063" s="98"/>
      <c r="I2063" s="458">
        <f>PRODUCT(E2063:G2063)</f>
        <v>-2.3624999999999998</v>
      </c>
      <c r="J2063" s="125"/>
      <c r="K2063" s="631"/>
      <c r="L2063" s="28"/>
    </row>
    <row r="2064" spans="3:12" ht="12" customHeight="1" x14ac:dyDescent="0.3">
      <c r="C2064" s="628"/>
      <c r="D2064" s="117" t="s">
        <v>1367</v>
      </c>
      <c r="E2064" s="444">
        <v>-2</v>
      </c>
      <c r="F2064" s="443">
        <v>0.25</v>
      </c>
      <c r="G2064" s="443">
        <v>4.17</v>
      </c>
      <c r="H2064" s="98"/>
      <c r="I2064" s="458">
        <f>PRODUCT(E2064:G2064)</f>
        <v>-2.085</v>
      </c>
      <c r="J2064" s="125"/>
      <c r="K2064" s="631"/>
      <c r="L2064" s="28"/>
    </row>
    <row r="2065" spans="3:12" ht="12" customHeight="1" x14ac:dyDescent="0.3">
      <c r="C2065" s="617" t="s">
        <v>1570</v>
      </c>
      <c r="D2065" s="117" t="s">
        <v>273</v>
      </c>
      <c r="E2065" s="444"/>
      <c r="F2065" s="443"/>
      <c r="G2065" s="444"/>
      <c r="H2065" s="98"/>
      <c r="I2065" s="458"/>
      <c r="J2065" s="125"/>
      <c r="K2065" s="631"/>
      <c r="L2065" s="28"/>
    </row>
    <row r="2066" spans="3:12" ht="12" customHeight="1" x14ac:dyDescent="0.3">
      <c r="C2066" s="628"/>
      <c r="D2066" s="117" t="s">
        <v>943</v>
      </c>
      <c r="E2066" s="618">
        <v>1</v>
      </c>
      <c r="F2066" s="619">
        <v>5.45</v>
      </c>
      <c r="G2066" s="618">
        <v>3.15</v>
      </c>
      <c r="H2066" s="620"/>
      <c r="I2066" s="458">
        <f>PRODUCT(E2066:G2066)</f>
        <v>17.1675</v>
      </c>
      <c r="J2066" s="125"/>
      <c r="K2066" s="631"/>
      <c r="L2066" s="28"/>
    </row>
    <row r="2067" spans="3:12" ht="12" customHeight="1" x14ac:dyDescent="0.3">
      <c r="C2067" s="628"/>
      <c r="D2067" s="117"/>
      <c r="E2067" s="618">
        <v>1</v>
      </c>
      <c r="F2067" s="619">
        <v>8.9</v>
      </c>
      <c r="G2067" s="618">
        <v>4.17</v>
      </c>
      <c r="H2067" s="620"/>
      <c r="I2067" s="458">
        <f>PRODUCT(E2067:G2067)</f>
        <v>37.113</v>
      </c>
      <c r="J2067" s="125"/>
      <c r="K2067" s="631"/>
      <c r="L2067" s="28"/>
    </row>
    <row r="2068" spans="3:12" ht="12" customHeight="1" x14ac:dyDescent="0.3">
      <c r="C2068" s="628"/>
      <c r="D2068" s="117" t="s">
        <v>1081</v>
      </c>
      <c r="E2068" s="444">
        <v>-1</v>
      </c>
      <c r="F2068" s="443">
        <v>2.5</v>
      </c>
      <c r="G2068" s="443">
        <v>2.6</v>
      </c>
      <c r="H2068" s="98"/>
      <c r="I2068" s="458">
        <f>PRODUCT(E2068:G2068)</f>
        <v>-6.5</v>
      </c>
      <c r="J2068" s="125"/>
      <c r="K2068" s="631"/>
      <c r="L2068" s="28"/>
    </row>
    <row r="2069" spans="3:12" ht="12" customHeight="1" x14ac:dyDescent="0.3">
      <c r="C2069" s="628"/>
      <c r="D2069" s="117" t="s">
        <v>1367</v>
      </c>
      <c r="E2069" s="444">
        <v>-4</v>
      </c>
      <c r="F2069" s="443">
        <v>0.25</v>
      </c>
      <c r="G2069" s="443">
        <v>4.17</v>
      </c>
      <c r="H2069" s="98"/>
      <c r="I2069" s="458">
        <f>PRODUCT(E2069:G2069)</f>
        <v>-4.17</v>
      </c>
      <c r="J2069" s="125"/>
      <c r="K2069" s="631"/>
      <c r="L2069" s="28"/>
    </row>
    <row r="2070" spans="3:12" ht="12" customHeight="1" x14ac:dyDescent="0.3">
      <c r="C2070" s="617" t="s">
        <v>1571</v>
      </c>
      <c r="D2070" s="117" t="s">
        <v>1572</v>
      </c>
      <c r="E2070" s="444"/>
      <c r="F2070" s="443"/>
      <c r="G2070" s="444"/>
      <c r="H2070" s="98"/>
      <c r="I2070" s="458"/>
      <c r="J2070" s="125"/>
      <c r="K2070" s="631"/>
      <c r="L2070" s="28"/>
    </row>
    <row r="2071" spans="3:12" ht="12" customHeight="1" x14ac:dyDescent="0.3">
      <c r="C2071" s="628"/>
      <c r="D2071" s="117" t="s">
        <v>943</v>
      </c>
      <c r="E2071" s="618">
        <v>1</v>
      </c>
      <c r="F2071" s="619">
        <v>4.45</v>
      </c>
      <c r="G2071" s="618">
        <v>3.15</v>
      </c>
      <c r="H2071" s="620"/>
      <c r="I2071" s="458">
        <f>PRODUCT(E2071:G2071)</f>
        <v>14.0175</v>
      </c>
      <c r="J2071" s="125"/>
      <c r="K2071" s="631"/>
      <c r="L2071" s="28"/>
    </row>
    <row r="2072" spans="3:12" ht="12" customHeight="1" x14ac:dyDescent="0.3">
      <c r="C2072" s="628"/>
      <c r="D2072" s="117"/>
      <c r="E2072" s="618">
        <v>1</v>
      </c>
      <c r="F2072" s="619">
        <v>4.45</v>
      </c>
      <c r="G2072" s="618">
        <v>4.17</v>
      </c>
      <c r="H2072" s="620"/>
      <c r="I2072" s="458">
        <f>PRODUCT(E2072:G2072)</f>
        <v>18.5565</v>
      </c>
      <c r="J2072" s="125"/>
      <c r="K2072" s="631"/>
      <c r="L2072" s="28"/>
    </row>
    <row r="2073" spans="3:12" ht="12" customHeight="1" x14ac:dyDescent="0.3">
      <c r="C2073" s="628"/>
      <c r="D2073" s="117" t="s">
        <v>1081</v>
      </c>
      <c r="E2073" s="444">
        <v>-1</v>
      </c>
      <c r="F2073" s="443">
        <v>2.5</v>
      </c>
      <c r="G2073" s="443">
        <v>2.6</v>
      </c>
      <c r="H2073" s="98"/>
      <c r="I2073" s="458">
        <f>PRODUCT(E2073:G2073)</f>
        <v>-6.5</v>
      </c>
      <c r="J2073" s="125"/>
      <c r="K2073" s="631"/>
      <c r="L2073" s="28"/>
    </row>
    <row r="2074" spans="3:12" ht="12" customHeight="1" x14ac:dyDescent="0.3">
      <c r="C2074" s="628"/>
      <c r="D2074" s="117" t="s">
        <v>1367</v>
      </c>
      <c r="E2074" s="444">
        <v>-4</v>
      </c>
      <c r="F2074" s="443">
        <v>0.25</v>
      </c>
      <c r="G2074" s="443">
        <v>4.17</v>
      </c>
      <c r="H2074" s="98"/>
      <c r="I2074" s="458">
        <f>PRODUCT(E2074:G2074)</f>
        <v>-4.17</v>
      </c>
      <c r="J2074" s="125"/>
      <c r="K2074" s="631"/>
      <c r="L2074" s="28"/>
    </row>
    <row r="2075" spans="3:12" ht="12" customHeight="1" x14ac:dyDescent="0.3">
      <c r="C2075" s="617" t="s">
        <v>1573</v>
      </c>
      <c r="D2075" s="117" t="s">
        <v>795</v>
      </c>
      <c r="E2075" s="444"/>
      <c r="F2075" s="443"/>
      <c r="G2075" s="444"/>
      <c r="H2075" s="98"/>
      <c r="I2075" s="458"/>
      <c r="J2075" s="125"/>
      <c r="K2075" s="631"/>
      <c r="L2075" s="28"/>
    </row>
    <row r="2076" spans="3:12" ht="12" customHeight="1" x14ac:dyDescent="0.3">
      <c r="C2076" s="628"/>
      <c r="D2076" s="117" t="s">
        <v>943</v>
      </c>
      <c r="E2076" s="618">
        <v>1</v>
      </c>
      <c r="F2076" s="619">
        <v>4.8</v>
      </c>
      <c r="G2076" s="618">
        <v>4.17</v>
      </c>
      <c r="H2076" s="620"/>
      <c r="I2076" s="458">
        <f t="shared" ref="I2076:I2081" si="151">PRODUCT(E2076:G2076)</f>
        <v>20.015999999999998</v>
      </c>
      <c r="J2076" s="125"/>
      <c r="K2076" s="631"/>
      <c r="L2076" s="28"/>
    </row>
    <row r="2077" spans="3:12" ht="12" customHeight="1" x14ac:dyDescent="0.3">
      <c r="C2077" s="628"/>
      <c r="D2077" s="117"/>
      <c r="E2077" s="618">
        <v>1</v>
      </c>
      <c r="F2077" s="619">
        <v>1.8</v>
      </c>
      <c r="G2077" s="618">
        <v>3.15</v>
      </c>
      <c r="H2077" s="620"/>
      <c r="I2077" s="458">
        <f t="shared" si="151"/>
        <v>5.67</v>
      </c>
      <c r="J2077" s="125"/>
      <c r="K2077" s="631"/>
      <c r="L2077" s="28"/>
    </row>
    <row r="2078" spans="3:12" ht="12" customHeight="1" x14ac:dyDescent="0.3">
      <c r="C2078" s="628"/>
      <c r="D2078" s="117" t="s">
        <v>323</v>
      </c>
      <c r="E2078" s="444">
        <v>-1</v>
      </c>
      <c r="F2078" s="443">
        <v>0.9</v>
      </c>
      <c r="G2078" s="443">
        <v>2.1</v>
      </c>
      <c r="H2078" s="98"/>
      <c r="I2078" s="458">
        <f t="shared" si="151"/>
        <v>-1.8900000000000001</v>
      </c>
      <c r="J2078" s="125"/>
      <c r="K2078" s="631"/>
      <c r="L2078" s="28"/>
    </row>
    <row r="2079" spans="3:12" ht="12" customHeight="1" x14ac:dyDescent="0.3">
      <c r="C2079" s="628"/>
      <c r="D2079" s="117" t="s">
        <v>1574</v>
      </c>
      <c r="E2079" s="444">
        <v>-1</v>
      </c>
      <c r="F2079" s="443">
        <v>1.2</v>
      </c>
      <c r="G2079" s="443">
        <v>2.6</v>
      </c>
      <c r="H2079" s="98"/>
      <c r="I2079" s="458">
        <f t="shared" si="151"/>
        <v>-3.12</v>
      </c>
      <c r="J2079" s="125"/>
      <c r="K2079" s="631"/>
      <c r="L2079" s="28"/>
    </row>
    <row r="2080" spans="3:12" ht="12" customHeight="1" x14ac:dyDescent="0.3">
      <c r="C2080" s="628"/>
      <c r="D2080" s="117" t="s">
        <v>1367</v>
      </c>
      <c r="E2080" s="444">
        <v>-2</v>
      </c>
      <c r="F2080" s="443">
        <v>0.25</v>
      </c>
      <c r="G2080" s="443">
        <v>4.17</v>
      </c>
      <c r="H2080" s="98"/>
      <c r="I2080" s="458">
        <f t="shared" si="151"/>
        <v>-2.085</v>
      </c>
      <c r="J2080" s="125"/>
      <c r="K2080" s="631"/>
      <c r="L2080" s="28"/>
    </row>
    <row r="2081" spans="3:12" ht="12" customHeight="1" x14ac:dyDescent="0.3">
      <c r="C2081" s="628"/>
      <c r="D2081" s="117" t="s">
        <v>1367</v>
      </c>
      <c r="E2081" s="444">
        <v>-1</v>
      </c>
      <c r="F2081" s="443">
        <v>0.25</v>
      </c>
      <c r="G2081" s="443">
        <v>3.15</v>
      </c>
      <c r="H2081" s="98"/>
      <c r="I2081" s="458">
        <f t="shared" si="151"/>
        <v>-0.78749999999999998</v>
      </c>
      <c r="J2081" s="125"/>
      <c r="K2081" s="631"/>
      <c r="L2081" s="28"/>
    </row>
    <row r="2082" spans="3:12" ht="12" customHeight="1" x14ac:dyDescent="0.3">
      <c r="C2082" s="617" t="s">
        <v>1575</v>
      </c>
      <c r="D2082" s="117" t="s">
        <v>1576</v>
      </c>
      <c r="E2082" s="444"/>
      <c r="F2082" s="443"/>
      <c r="G2082" s="444"/>
      <c r="H2082" s="98"/>
      <c r="I2082" s="458"/>
      <c r="J2082" s="125"/>
      <c r="K2082" s="631"/>
      <c r="L2082" s="28"/>
    </row>
    <row r="2083" spans="3:12" ht="12" customHeight="1" x14ac:dyDescent="0.3">
      <c r="C2083" s="632"/>
      <c r="D2083" s="117" t="s">
        <v>1577</v>
      </c>
      <c r="E2083" s="618">
        <v>1</v>
      </c>
      <c r="F2083" s="619">
        <v>2.8</v>
      </c>
      <c r="G2083" s="618">
        <v>3.67</v>
      </c>
      <c r="H2083" s="620"/>
      <c r="I2083" s="458">
        <f t="shared" ref="I2083:I2088" si="152">PRODUCT(E2083:G2083)</f>
        <v>10.276</v>
      </c>
      <c r="J2083" s="125"/>
      <c r="K2083" s="631"/>
      <c r="L2083" s="28"/>
    </row>
    <row r="2084" spans="3:12" ht="12" customHeight="1" x14ac:dyDescent="0.3">
      <c r="C2084" s="632"/>
      <c r="D2084" s="117"/>
      <c r="E2084" s="618">
        <v>1</v>
      </c>
      <c r="F2084" s="619">
        <v>1.2</v>
      </c>
      <c r="G2084" s="618">
        <v>3.67</v>
      </c>
      <c r="H2084" s="620"/>
      <c r="I2084" s="458">
        <f t="shared" si="152"/>
        <v>4.4039999999999999</v>
      </c>
      <c r="J2084" s="125"/>
      <c r="K2084" s="631"/>
      <c r="L2084" s="28"/>
    </row>
    <row r="2085" spans="3:12" ht="12" customHeight="1" x14ac:dyDescent="0.3">
      <c r="C2085" s="628"/>
      <c r="D2085" s="117" t="s">
        <v>1544</v>
      </c>
      <c r="E2085" s="618">
        <v>1</v>
      </c>
      <c r="F2085" s="619">
        <v>7.2</v>
      </c>
      <c r="G2085" s="618">
        <v>4.17</v>
      </c>
      <c r="H2085" s="620"/>
      <c r="I2085" s="458">
        <f t="shared" si="152"/>
        <v>30.024000000000001</v>
      </c>
      <c r="J2085" s="125"/>
      <c r="K2085" s="631"/>
      <c r="L2085" s="28"/>
    </row>
    <row r="2086" spans="3:12" ht="12" customHeight="1" x14ac:dyDescent="0.3">
      <c r="C2086" s="628"/>
      <c r="D2086" s="117" t="s">
        <v>323</v>
      </c>
      <c r="E2086" s="444">
        <v>-1</v>
      </c>
      <c r="F2086" s="443">
        <v>0.9</v>
      </c>
      <c r="G2086" s="443">
        <v>2.1</v>
      </c>
      <c r="H2086" s="98"/>
      <c r="I2086" s="458">
        <f t="shared" si="152"/>
        <v>-1.8900000000000001</v>
      </c>
      <c r="J2086" s="125"/>
      <c r="K2086" s="631"/>
      <c r="L2086" s="28"/>
    </row>
    <row r="2087" spans="3:12" ht="12" customHeight="1" x14ac:dyDescent="0.3">
      <c r="C2087" s="628"/>
      <c r="D2087" s="117" t="s">
        <v>1367</v>
      </c>
      <c r="E2087" s="444">
        <v>-3</v>
      </c>
      <c r="F2087" s="443">
        <v>0.25</v>
      </c>
      <c r="G2087" s="443">
        <v>4.17</v>
      </c>
      <c r="H2087" s="98"/>
      <c r="I2087" s="458">
        <f t="shared" si="152"/>
        <v>-3.1274999999999999</v>
      </c>
      <c r="J2087" s="125"/>
      <c r="K2087" s="631"/>
      <c r="L2087" s="28"/>
    </row>
    <row r="2088" spans="3:12" ht="12" customHeight="1" x14ac:dyDescent="0.3">
      <c r="C2088" s="628"/>
      <c r="D2088" s="117" t="s">
        <v>1367</v>
      </c>
      <c r="E2088" s="444">
        <v>-3</v>
      </c>
      <c r="F2088" s="443">
        <v>0.25</v>
      </c>
      <c r="G2088" s="443">
        <v>3.67</v>
      </c>
      <c r="H2088" s="98"/>
      <c r="I2088" s="458">
        <f t="shared" si="152"/>
        <v>-2.7524999999999999</v>
      </c>
      <c r="J2088" s="125"/>
      <c r="K2088" s="631"/>
      <c r="L2088" s="28"/>
    </row>
    <row r="2089" spans="3:12" ht="12" customHeight="1" x14ac:dyDescent="0.3">
      <c r="C2089" s="617" t="s">
        <v>1578</v>
      </c>
      <c r="D2089" s="117" t="s">
        <v>216</v>
      </c>
      <c r="E2089" s="444"/>
      <c r="F2089" s="443"/>
      <c r="G2089" s="444"/>
      <c r="H2089" s="98"/>
      <c r="I2089" s="458"/>
      <c r="J2089" s="125"/>
      <c r="K2089" s="631"/>
      <c r="L2089" s="28"/>
    </row>
    <row r="2090" spans="3:12" ht="12" customHeight="1" x14ac:dyDescent="0.3">
      <c r="C2090" s="632"/>
      <c r="D2090" s="117" t="s">
        <v>1544</v>
      </c>
      <c r="E2090" s="618">
        <v>1</v>
      </c>
      <c r="F2090" s="619">
        <v>5.2</v>
      </c>
      <c r="G2090" s="618">
        <v>4.17</v>
      </c>
      <c r="H2090" s="620"/>
      <c r="I2090" s="458">
        <f t="shared" ref="I2090:I2095" si="153">PRODUCT(E2090:G2090)</f>
        <v>21.684000000000001</v>
      </c>
      <c r="J2090" s="125"/>
      <c r="K2090" s="631"/>
      <c r="L2090" s="28"/>
    </row>
    <row r="2091" spans="3:12" ht="12" customHeight="1" x14ac:dyDescent="0.3">
      <c r="C2091" s="632"/>
      <c r="D2091" s="117" t="s">
        <v>1544</v>
      </c>
      <c r="E2091" s="618">
        <v>1</v>
      </c>
      <c r="F2091" s="619">
        <v>3.15</v>
      </c>
      <c r="G2091" s="618">
        <v>3.15</v>
      </c>
      <c r="H2091" s="620"/>
      <c r="I2091" s="458">
        <f t="shared" si="153"/>
        <v>9.9224999999999994</v>
      </c>
      <c r="J2091" s="125"/>
      <c r="K2091" s="631"/>
      <c r="L2091" s="28"/>
    </row>
    <row r="2092" spans="3:12" ht="12" customHeight="1" x14ac:dyDescent="0.3">
      <c r="C2092" s="628"/>
      <c r="D2092" s="117" t="s">
        <v>1569</v>
      </c>
      <c r="E2092" s="618">
        <v>1</v>
      </c>
      <c r="F2092" s="619">
        <v>2.4</v>
      </c>
      <c r="G2092" s="618">
        <v>4.17</v>
      </c>
      <c r="H2092" s="620"/>
      <c r="I2092" s="458">
        <f t="shared" si="153"/>
        <v>10.007999999999999</v>
      </c>
      <c r="J2092" s="125"/>
      <c r="K2092" s="631"/>
      <c r="L2092" s="28"/>
    </row>
    <row r="2093" spans="3:12" ht="12" customHeight="1" x14ac:dyDescent="0.3">
      <c r="C2093" s="628"/>
      <c r="D2093" s="117" t="s">
        <v>57</v>
      </c>
      <c r="E2093" s="444">
        <v>-1</v>
      </c>
      <c r="F2093" s="443">
        <v>1.2</v>
      </c>
      <c r="G2093" s="443">
        <v>2.6</v>
      </c>
      <c r="H2093" s="98"/>
      <c r="I2093" s="458">
        <f t="shared" si="153"/>
        <v>-3.12</v>
      </c>
      <c r="J2093" s="125"/>
      <c r="K2093" s="631"/>
      <c r="L2093" s="28"/>
    </row>
    <row r="2094" spans="3:12" ht="12" customHeight="1" x14ac:dyDescent="0.3">
      <c r="C2094" s="628"/>
      <c r="D2094" s="117" t="s">
        <v>1367</v>
      </c>
      <c r="E2094" s="444">
        <v>-3</v>
      </c>
      <c r="F2094" s="443">
        <v>0.25</v>
      </c>
      <c r="G2094" s="443">
        <v>4.17</v>
      </c>
      <c r="H2094" s="98"/>
      <c r="I2094" s="458">
        <f t="shared" si="153"/>
        <v>-3.1274999999999999</v>
      </c>
      <c r="J2094" s="125"/>
      <c r="K2094" s="631"/>
      <c r="L2094" s="28"/>
    </row>
    <row r="2095" spans="3:12" ht="12" customHeight="1" x14ac:dyDescent="0.3">
      <c r="C2095" s="628"/>
      <c r="D2095" s="117" t="s">
        <v>1367</v>
      </c>
      <c r="E2095" s="444">
        <v>-2</v>
      </c>
      <c r="F2095" s="443">
        <v>0.25</v>
      </c>
      <c r="G2095" s="443">
        <v>3.15</v>
      </c>
      <c r="H2095" s="98"/>
      <c r="I2095" s="458">
        <f t="shared" si="153"/>
        <v>-1.575</v>
      </c>
      <c r="J2095" s="125"/>
      <c r="K2095" s="631"/>
      <c r="L2095" s="28"/>
    </row>
    <row r="2096" spans="3:12" ht="12" customHeight="1" x14ac:dyDescent="0.3">
      <c r="C2096" s="617" t="s">
        <v>1579</v>
      </c>
      <c r="D2096" s="117" t="s">
        <v>1493</v>
      </c>
      <c r="E2096" s="444"/>
      <c r="F2096" s="443"/>
      <c r="G2096" s="444"/>
      <c r="H2096" s="98"/>
      <c r="I2096" s="458"/>
      <c r="J2096" s="125"/>
      <c r="K2096" s="631"/>
      <c r="L2096" s="28"/>
    </row>
    <row r="2097" spans="3:12" ht="12" customHeight="1" x14ac:dyDescent="0.3">
      <c r="C2097" s="632"/>
      <c r="D2097" s="117" t="s">
        <v>1577</v>
      </c>
      <c r="E2097" s="618">
        <v>1</v>
      </c>
      <c r="F2097" s="619">
        <v>3.15</v>
      </c>
      <c r="G2097" s="618">
        <v>3.67</v>
      </c>
      <c r="H2097" s="620"/>
      <c r="I2097" s="458">
        <f t="shared" ref="I2097:I2107" si="154">PRODUCT(E2097:G2097)</f>
        <v>11.560499999999999</v>
      </c>
      <c r="J2097" s="125"/>
      <c r="K2097" s="631"/>
      <c r="L2097" s="28"/>
    </row>
    <row r="2098" spans="3:12" ht="12" customHeight="1" x14ac:dyDescent="0.3">
      <c r="C2098" s="632"/>
      <c r="D2098" s="117"/>
      <c r="E2098" s="618">
        <v>1</v>
      </c>
      <c r="F2098" s="619">
        <v>1.55</v>
      </c>
      <c r="G2098" s="618">
        <v>3.15</v>
      </c>
      <c r="H2098" s="620"/>
      <c r="I2098" s="458">
        <f>PRODUCT(E2098:G2098)</f>
        <v>4.8825000000000003</v>
      </c>
      <c r="J2098" s="125"/>
      <c r="K2098" s="631"/>
      <c r="L2098" s="28"/>
    </row>
    <row r="2099" spans="3:12" ht="12" customHeight="1" x14ac:dyDescent="0.3">
      <c r="C2099" s="632"/>
      <c r="D2099" s="117" t="s">
        <v>1544</v>
      </c>
      <c r="E2099" s="618">
        <v>1</v>
      </c>
      <c r="F2099" s="619">
        <v>3</v>
      </c>
      <c r="G2099" s="618">
        <v>4.17</v>
      </c>
      <c r="H2099" s="620"/>
      <c r="I2099" s="458">
        <f t="shared" si="154"/>
        <v>12.51</v>
      </c>
      <c r="J2099" s="125"/>
      <c r="K2099" s="631"/>
      <c r="L2099" s="28"/>
    </row>
    <row r="2100" spans="3:12" ht="12" customHeight="1" x14ac:dyDescent="0.3">
      <c r="C2100" s="628"/>
      <c r="D2100" s="117"/>
      <c r="E2100" s="618">
        <v>1</v>
      </c>
      <c r="F2100" s="619">
        <v>2.85</v>
      </c>
      <c r="G2100" s="618">
        <v>3.15</v>
      </c>
      <c r="H2100" s="620"/>
      <c r="I2100" s="458">
        <f t="shared" si="154"/>
        <v>8.9774999999999991</v>
      </c>
      <c r="J2100" s="125"/>
      <c r="K2100" s="631"/>
      <c r="L2100" s="28"/>
    </row>
    <row r="2101" spans="3:12" ht="12" customHeight="1" x14ac:dyDescent="0.3">
      <c r="C2101" s="628"/>
      <c r="D2101" s="117" t="s">
        <v>1041</v>
      </c>
      <c r="E2101" s="444">
        <v>1</v>
      </c>
      <c r="F2101" s="443">
        <v>1.4</v>
      </c>
      <c r="G2101" s="443">
        <v>2.1</v>
      </c>
      <c r="H2101" s="98"/>
      <c r="I2101" s="458">
        <f>PRODUCT(E2101:G2101)</f>
        <v>2.94</v>
      </c>
      <c r="J2101" s="125"/>
      <c r="K2101" s="631"/>
      <c r="L2101" s="28"/>
    </row>
    <row r="2102" spans="3:12" ht="12" customHeight="1" x14ac:dyDescent="0.3">
      <c r="C2102" s="628"/>
      <c r="D2102" s="117"/>
      <c r="E2102" s="444">
        <v>1</v>
      </c>
      <c r="F2102" s="443">
        <v>0.45</v>
      </c>
      <c r="G2102" s="443">
        <v>2.1</v>
      </c>
      <c r="H2102" s="98"/>
      <c r="I2102" s="458">
        <f>PRODUCT(E2102:G2102)</f>
        <v>0.94500000000000006</v>
      </c>
      <c r="J2102" s="125"/>
      <c r="K2102" s="631"/>
      <c r="L2102" s="28"/>
    </row>
    <row r="2103" spans="3:12" ht="12" customHeight="1" x14ac:dyDescent="0.3">
      <c r="C2103" s="628"/>
      <c r="D2103" s="117"/>
      <c r="E2103" s="444">
        <v>1</v>
      </c>
      <c r="F2103" s="443">
        <v>0.9</v>
      </c>
      <c r="G2103" s="443">
        <v>2.1</v>
      </c>
      <c r="H2103" s="98"/>
      <c r="I2103" s="458">
        <f>PRODUCT(E2103:G2103)</f>
        <v>1.8900000000000001</v>
      </c>
      <c r="J2103" s="125"/>
      <c r="K2103" s="631"/>
      <c r="L2103" s="28"/>
    </row>
    <row r="2104" spans="3:12" ht="12" customHeight="1" x14ac:dyDescent="0.3">
      <c r="C2104" s="628"/>
      <c r="D2104" s="117" t="s">
        <v>323</v>
      </c>
      <c r="E2104" s="444">
        <v>-1</v>
      </c>
      <c r="F2104" s="443">
        <v>0.9</v>
      </c>
      <c r="G2104" s="443">
        <v>2.1</v>
      </c>
      <c r="H2104" s="98"/>
      <c r="I2104" s="458">
        <f t="shared" si="154"/>
        <v>-1.8900000000000001</v>
      </c>
      <c r="J2104" s="125"/>
      <c r="K2104" s="631"/>
      <c r="L2104" s="28"/>
    </row>
    <row r="2105" spans="3:12" ht="12" customHeight="1" x14ac:dyDescent="0.3">
      <c r="C2105" s="628"/>
      <c r="D2105" s="117" t="s">
        <v>346</v>
      </c>
      <c r="E2105" s="444">
        <v>-1</v>
      </c>
      <c r="F2105" s="443">
        <v>0.6</v>
      </c>
      <c r="G2105" s="443">
        <v>0.5</v>
      </c>
      <c r="H2105" s="98"/>
      <c r="I2105" s="458">
        <f>PRODUCT(E2105:G2105)</f>
        <v>-0.3</v>
      </c>
      <c r="J2105" s="125"/>
      <c r="K2105" s="631"/>
      <c r="L2105" s="28"/>
    </row>
    <row r="2106" spans="3:12" ht="12" customHeight="1" x14ac:dyDescent="0.3">
      <c r="C2106" s="628"/>
      <c r="D2106" s="117" t="s">
        <v>1367</v>
      </c>
      <c r="E2106" s="444">
        <v>-2</v>
      </c>
      <c r="F2106" s="443">
        <v>0.25</v>
      </c>
      <c r="G2106" s="443">
        <v>4.17</v>
      </c>
      <c r="H2106" s="98"/>
      <c r="I2106" s="458">
        <f t="shared" si="154"/>
        <v>-2.085</v>
      </c>
      <c r="J2106" s="125"/>
      <c r="K2106" s="631"/>
      <c r="L2106" s="28"/>
    </row>
    <row r="2107" spans="3:12" ht="12" customHeight="1" x14ac:dyDescent="0.3">
      <c r="C2107" s="628"/>
      <c r="D2107" s="117" t="s">
        <v>1367</v>
      </c>
      <c r="E2107" s="444">
        <v>-2</v>
      </c>
      <c r="F2107" s="443">
        <v>0.25</v>
      </c>
      <c r="G2107" s="443">
        <v>3.67</v>
      </c>
      <c r="H2107" s="98"/>
      <c r="I2107" s="458">
        <f t="shared" si="154"/>
        <v>-1.835</v>
      </c>
      <c r="J2107" s="125"/>
      <c r="K2107" s="631"/>
      <c r="L2107" s="28"/>
    </row>
    <row r="2108" spans="3:12" ht="12" customHeight="1" x14ac:dyDescent="0.3">
      <c r="C2108" s="617" t="s">
        <v>1580</v>
      </c>
      <c r="D2108" s="117" t="s">
        <v>177</v>
      </c>
      <c r="E2108" s="444"/>
      <c r="F2108" s="443"/>
      <c r="G2108" s="444"/>
      <c r="H2108" s="98"/>
      <c r="I2108" s="458"/>
      <c r="J2108" s="125"/>
      <c r="K2108" s="631"/>
      <c r="L2108" s="28"/>
    </row>
    <row r="2109" spans="3:12" ht="12" customHeight="1" x14ac:dyDescent="0.3">
      <c r="C2109" s="632"/>
      <c r="D2109" s="117" t="s">
        <v>1577</v>
      </c>
      <c r="E2109" s="618">
        <v>1</v>
      </c>
      <c r="F2109" s="619">
        <v>1.25</v>
      </c>
      <c r="G2109" s="618">
        <v>3.67</v>
      </c>
      <c r="H2109" s="620"/>
      <c r="I2109" s="458">
        <f t="shared" ref="I2109:I2114" si="155">PRODUCT(E2109:G2109)</f>
        <v>4.5875000000000004</v>
      </c>
      <c r="J2109" s="125"/>
      <c r="K2109" s="631"/>
      <c r="L2109" s="28"/>
    </row>
    <row r="2110" spans="3:12" ht="12" customHeight="1" x14ac:dyDescent="0.3">
      <c r="C2110" s="632"/>
      <c r="D2110" s="117" t="s">
        <v>1544</v>
      </c>
      <c r="E2110" s="618">
        <v>1</v>
      </c>
      <c r="F2110" s="619">
        <v>1.75</v>
      </c>
      <c r="G2110" s="618">
        <v>3.15</v>
      </c>
      <c r="H2110" s="620"/>
      <c r="I2110" s="458">
        <f t="shared" si="155"/>
        <v>5.5125000000000002</v>
      </c>
      <c r="J2110" s="125"/>
      <c r="K2110" s="631"/>
      <c r="L2110" s="28"/>
    </row>
    <row r="2111" spans="3:12" ht="12" customHeight="1" x14ac:dyDescent="0.3">
      <c r="C2111" s="628"/>
      <c r="D2111" s="117"/>
      <c r="E2111" s="618">
        <v>1</v>
      </c>
      <c r="F2111" s="619">
        <v>1.6</v>
      </c>
      <c r="G2111" s="618">
        <v>4.17</v>
      </c>
      <c r="H2111" s="620"/>
      <c r="I2111" s="458">
        <f t="shared" si="155"/>
        <v>6.6720000000000006</v>
      </c>
      <c r="J2111" s="125"/>
      <c r="K2111" s="631"/>
      <c r="L2111" s="28"/>
    </row>
    <row r="2112" spans="3:12" ht="12" customHeight="1" x14ac:dyDescent="0.3">
      <c r="C2112" s="628"/>
      <c r="D2112" s="117" t="s">
        <v>323</v>
      </c>
      <c r="E2112" s="444">
        <v>-1</v>
      </c>
      <c r="F2112" s="443">
        <v>0.9</v>
      </c>
      <c r="G2112" s="443">
        <v>2.6</v>
      </c>
      <c r="H2112" s="98"/>
      <c r="I2112" s="458">
        <f t="shared" si="155"/>
        <v>-2.3400000000000003</v>
      </c>
      <c r="J2112" s="125"/>
      <c r="K2112" s="631"/>
      <c r="L2112" s="28"/>
    </row>
    <row r="2113" spans="3:12" ht="12" customHeight="1" x14ac:dyDescent="0.3">
      <c r="C2113" s="628"/>
      <c r="D2113" s="117" t="s">
        <v>1367</v>
      </c>
      <c r="E2113" s="444">
        <v>-1</v>
      </c>
      <c r="F2113" s="443">
        <v>0.25</v>
      </c>
      <c r="G2113" s="443">
        <v>4.17</v>
      </c>
      <c r="H2113" s="98"/>
      <c r="I2113" s="458">
        <f t="shared" si="155"/>
        <v>-1.0425</v>
      </c>
      <c r="J2113" s="125"/>
      <c r="K2113" s="631"/>
      <c r="L2113" s="28"/>
    </row>
    <row r="2114" spans="3:12" ht="12" customHeight="1" x14ac:dyDescent="0.3">
      <c r="C2114" s="628"/>
      <c r="D2114" s="117" t="s">
        <v>1367</v>
      </c>
      <c r="E2114" s="444">
        <v>-2</v>
      </c>
      <c r="F2114" s="443">
        <v>0.25</v>
      </c>
      <c r="G2114" s="443">
        <v>3.15</v>
      </c>
      <c r="H2114" s="98"/>
      <c r="I2114" s="458">
        <f t="shared" si="155"/>
        <v>-1.575</v>
      </c>
      <c r="J2114" s="125"/>
      <c r="K2114" s="631"/>
      <c r="L2114" s="28"/>
    </row>
    <row r="2115" spans="3:12" ht="12" customHeight="1" x14ac:dyDescent="0.3">
      <c r="C2115" s="628"/>
      <c r="D2115" s="117" t="s">
        <v>1367</v>
      </c>
      <c r="E2115" s="444">
        <v>-1</v>
      </c>
      <c r="F2115" s="443">
        <v>0.25</v>
      </c>
      <c r="G2115" s="443">
        <v>3.67</v>
      </c>
      <c r="H2115" s="98"/>
      <c r="I2115" s="458">
        <f>PRODUCT(E2115:G2115)</f>
        <v>-0.91749999999999998</v>
      </c>
      <c r="J2115" s="125"/>
      <c r="K2115" s="631"/>
      <c r="L2115" s="28"/>
    </row>
    <row r="2116" spans="3:12" ht="12" customHeight="1" x14ac:dyDescent="0.3">
      <c r="C2116" s="617" t="s">
        <v>1581</v>
      </c>
      <c r="D2116" s="117" t="s">
        <v>360</v>
      </c>
      <c r="E2116" s="444"/>
      <c r="F2116" s="443"/>
      <c r="G2116" s="444"/>
      <c r="H2116" s="98"/>
      <c r="I2116" s="458"/>
      <c r="J2116" s="125"/>
      <c r="K2116" s="631"/>
      <c r="L2116" s="28"/>
    </row>
    <row r="2117" spans="3:12" ht="12" customHeight="1" x14ac:dyDescent="0.3">
      <c r="C2117" s="632"/>
      <c r="D2117" s="117" t="s">
        <v>941</v>
      </c>
      <c r="E2117" s="618">
        <v>1</v>
      </c>
      <c r="F2117" s="619">
        <v>4.12</v>
      </c>
      <c r="G2117" s="618">
        <v>3.67</v>
      </c>
      <c r="H2117" s="620"/>
      <c r="I2117" s="458">
        <f>PRODUCT(E2117:G2117)</f>
        <v>15.1204</v>
      </c>
      <c r="J2117" s="125"/>
      <c r="K2117" s="631"/>
      <c r="L2117" s="28"/>
    </row>
    <row r="2118" spans="3:12" ht="12" customHeight="1" x14ac:dyDescent="0.3">
      <c r="C2118" s="632"/>
      <c r="D2118" s="117" t="s">
        <v>1582</v>
      </c>
      <c r="E2118" s="618">
        <v>1</v>
      </c>
      <c r="F2118" s="619">
        <v>1.35</v>
      </c>
      <c r="G2118" s="618">
        <v>4.17</v>
      </c>
      <c r="H2118" s="620"/>
      <c r="I2118" s="458">
        <f>PRODUCT(E2118:G2118)</f>
        <v>5.6295000000000002</v>
      </c>
      <c r="J2118" s="125"/>
      <c r="K2118" s="631"/>
      <c r="L2118" s="28"/>
    </row>
    <row r="2119" spans="3:12" ht="12" customHeight="1" x14ac:dyDescent="0.3">
      <c r="C2119" s="628"/>
      <c r="D2119" s="117" t="s">
        <v>323</v>
      </c>
      <c r="E2119" s="444">
        <v>-1</v>
      </c>
      <c r="F2119" s="443">
        <v>1.2</v>
      </c>
      <c r="G2119" s="443">
        <v>2.6</v>
      </c>
      <c r="H2119" s="98"/>
      <c r="I2119" s="458">
        <f>PRODUCT(E2119:G2119)</f>
        <v>-3.12</v>
      </c>
      <c r="J2119" s="125"/>
      <c r="K2119" s="631"/>
      <c r="L2119" s="28"/>
    </row>
    <row r="2120" spans="3:12" ht="12" customHeight="1" x14ac:dyDescent="0.3">
      <c r="C2120" s="628"/>
      <c r="D2120" s="117" t="s">
        <v>346</v>
      </c>
      <c r="E2120" s="444">
        <v>-2</v>
      </c>
      <c r="F2120" s="443">
        <v>1.5</v>
      </c>
      <c r="G2120" s="443">
        <v>1.4</v>
      </c>
      <c r="H2120" s="98"/>
      <c r="I2120" s="458">
        <f>PRODUCT(E2120:G2120)</f>
        <v>-4.1999999999999993</v>
      </c>
      <c r="J2120" s="125"/>
      <c r="K2120" s="631"/>
      <c r="L2120" s="28"/>
    </row>
    <row r="2121" spans="3:12" ht="12" customHeight="1" x14ac:dyDescent="0.3">
      <c r="C2121" s="628"/>
      <c r="D2121" s="117" t="s">
        <v>1367</v>
      </c>
      <c r="E2121" s="444">
        <v>-3</v>
      </c>
      <c r="F2121" s="443">
        <v>0.25</v>
      </c>
      <c r="G2121" s="443">
        <v>3.67</v>
      </c>
      <c r="H2121" s="98"/>
      <c r="I2121" s="458">
        <f>PRODUCT(E2121:G2121)</f>
        <v>-2.7524999999999999</v>
      </c>
      <c r="J2121" s="125"/>
      <c r="K2121" s="631"/>
      <c r="L2121" s="28"/>
    </row>
    <row r="2122" spans="3:12" ht="12" customHeight="1" x14ac:dyDescent="0.3">
      <c r="C2122" s="617" t="s">
        <v>1686</v>
      </c>
      <c r="D2122" s="117" t="s">
        <v>360</v>
      </c>
      <c r="E2122" s="444"/>
      <c r="F2122" s="443"/>
      <c r="G2122" s="444"/>
      <c r="H2122" s="98"/>
      <c r="I2122" s="458"/>
      <c r="J2122" s="125"/>
      <c r="K2122" s="631"/>
      <c r="L2122" s="28"/>
    </row>
    <row r="2123" spans="3:12" ht="12" customHeight="1" x14ac:dyDescent="0.3">
      <c r="C2123" s="632"/>
      <c r="D2123" s="117" t="s">
        <v>858</v>
      </c>
      <c r="E2123" s="618">
        <v>1</v>
      </c>
      <c r="F2123" s="619">
        <v>41.25</v>
      </c>
      <c r="G2123" s="618">
        <v>4.17</v>
      </c>
      <c r="H2123" s="620"/>
      <c r="I2123" s="458">
        <f>PRODUCT(E2123:G2123)</f>
        <v>172.01249999999999</v>
      </c>
      <c r="J2123" s="125"/>
      <c r="K2123" s="631"/>
      <c r="L2123" s="28"/>
    </row>
    <row r="2124" spans="3:12" ht="12" customHeight="1" x14ac:dyDescent="0.3">
      <c r="C2124" s="629"/>
      <c r="D2124" s="117" t="s">
        <v>346</v>
      </c>
      <c r="E2124" s="444">
        <v>-4</v>
      </c>
      <c r="F2124" s="443">
        <v>6.5</v>
      </c>
      <c r="G2124" s="443">
        <v>2.2999999999999998</v>
      </c>
      <c r="H2124" s="98"/>
      <c r="I2124" s="458">
        <f>PRODUCT(E2124:G2124)</f>
        <v>-59.8</v>
      </c>
      <c r="J2124" s="125"/>
      <c r="K2124" s="631"/>
      <c r="L2124" s="28"/>
    </row>
    <row r="2125" spans="3:12" ht="12" customHeight="1" x14ac:dyDescent="0.3">
      <c r="C2125" s="628"/>
      <c r="D2125" s="630"/>
      <c r="E2125" s="140"/>
      <c r="F2125" s="140"/>
      <c r="G2125" s="140"/>
      <c r="H2125" s="103"/>
      <c r="I2125" s="569"/>
      <c r="J2125" s="125"/>
      <c r="K2125" s="631"/>
      <c r="L2125" s="28"/>
    </row>
    <row r="2126" spans="3:12" ht="12" customHeight="1" x14ac:dyDescent="0.3">
      <c r="C2126" s="628"/>
      <c r="D2126" s="434" t="s">
        <v>1585</v>
      </c>
      <c r="E2126" s="140"/>
      <c r="F2126" s="140"/>
      <c r="G2126" s="140"/>
      <c r="H2126" s="103"/>
      <c r="I2126" s="569"/>
      <c r="J2126" s="125"/>
      <c r="K2126" s="631"/>
      <c r="L2126" s="28"/>
    </row>
    <row r="2127" spans="3:12" ht="12" customHeight="1" x14ac:dyDescent="0.3">
      <c r="C2127" s="617"/>
      <c r="D2127" s="117" t="s">
        <v>1583</v>
      </c>
      <c r="E2127" s="444"/>
      <c r="F2127" s="443"/>
      <c r="G2127" s="444"/>
      <c r="H2127" s="98"/>
      <c r="I2127" s="458"/>
      <c r="J2127" s="125"/>
      <c r="K2127" s="631"/>
      <c r="L2127" s="28"/>
    </row>
    <row r="2128" spans="3:12" ht="12" customHeight="1" x14ac:dyDescent="0.3">
      <c r="C2128" s="632"/>
      <c r="D2128" s="117" t="s">
        <v>1584</v>
      </c>
      <c r="E2128" s="618">
        <v>1</v>
      </c>
      <c r="F2128" s="619">
        <v>82.4</v>
      </c>
      <c r="G2128" s="618">
        <v>1.1000000000000001</v>
      </c>
      <c r="H2128" s="620"/>
      <c r="I2128" s="458">
        <f>PRODUCT(E2128:G2128)</f>
        <v>90.640000000000015</v>
      </c>
      <c r="J2128" s="125"/>
      <c r="K2128" s="631"/>
      <c r="L2128" s="28"/>
    </row>
    <row r="2129" spans="3:12" ht="12" customHeight="1" x14ac:dyDescent="0.3">
      <c r="C2129" s="632"/>
      <c r="D2129" s="117"/>
      <c r="E2129" s="618"/>
      <c r="F2129" s="619"/>
      <c r="G2129" s="618"/>
      <c r="H2129" s="620"/>
      <c r="I2129" s="458"/>
      <c r="J2129" s="125"/>
      <c r="K2129" s="631"/>
      <c r="L2129" s="28"/>
    </row>
    <row r="2130" spans="3:12" ht="12" customHeight="1" x14ac:dyDescent="0.3">
      <c r="C2130" s="617" t="s">
        <v>1687</v>
      </c>
      <c r="D2130" s="117" t="s">
        <v>360</v>
      </c>
      <c r="E2130" s="444"/>
      <c r="F2130" s="443"/>
      <c r="G2130" s="444"/>
      <c r="H2130" s="98"/>
      <c r="I2130" s="458"/>
      <c r="J2130" s="125"/>
      <c r="K2130" s="631"/>
      <c r="L2130" s="28"/>
    </row>
    <row r="2131" spans="3:12" ht="12" customHeight="1" x14ac:dyDescent="0.3">
      <c r="C2131" s="632"/>
      <c r="D2131" s="117" t="s">
        <v>1577</v>
      </c>
      <c r="E2131" s="618">
        <v>1</v>
      </c>
      <c r="F2131" s="619">
        <v>45.05</v>
      </c>
      <c r="G2131" s="618">
        <v>4.17</v>
      </c>
      <c r="H2131" s="620"/>
      <c r="I2131" s="458">
        <f>PRODUCT(E2131:G2131)</f>
        <v>187.85849999999999</v>
      </c>
      <c r="J2131" s="125"/>
      <c r="K2131" s="631"/>
      <c r="L2131" s="28"/>
    </row>
    <row r="2132" spans="3:12" ht="12" customHeight="1" x14ac:dyDescent="0.3">
      <c r="C2132" s="629"/>
      <c r="D2132" s="117" t="s">
        <v>346</v>
      </c>
      <c r="E2132" s="444">
        <v>-4</v>
      </c>
      <c r="F2132" s="443">
        <v>6.5</v>
      </c>
      <c r="G2132" s="443">
        <v>2.2999999999999998</v>
      </c>
      <c r="H2132" s="98"/>
      <c r="I2132" s="458">
        <f>PRODUCT(E2132:G2132)</f>
        <v>-59.8</v>
      </c>
      <c r="J2132" s="125"/>
      <c r="K2132" s="631"/>
      <c r="L2132" s="28"/>
    </row>
    <row r="2133" spans="3:12" ht="12" customHeight="1" x14ac:dyDescent="0.3">
      <c r="C2133" s="632"/>
      <c r="D2133" s="117" t="s">
        <v>1367</v>
      </c>
      <c r="E2133" s="444">
        <v>-2</v>
      </c>
      <c r="F2133" s="443">
        <v>0.25</v>
      </c>
      <c r="G2133" s="443">
        <v>4.17</v>
      </c>
      <c r="H2133" s="98"/>
      <c r="I2133" s="458">
        <f>PRODUCT(E2133:G2133)</f>
        <v>-2.085</v>
      </c>
      <c r="J2133" s="125"/>
      <c r="K2133" s="631"/>
      <c r="L2133" s="28"/>
    </row>
    <row r="2134" spans="3:12" ht="12" customHeight="1" x14ac:dyDescent="0.3">
      <c r="C2134" s="632"/>
      <c r="D2134" s="117"/>
      <c r="E2134" s="444"/>
      <c r="F2134" s="443"/>
      <c r="G2134" s="443"/>
      <c r="H2134" s="98"/>
      <c r="I2134" s="458"/>
      <c r="J2134" s="125"/>
      <c r="K2134" s="631"/>
      <c r="L2134" s="28"/>
    </row>
    <row r="2135" spans="3:12" ht="12" customHeight="1" x14ac:dyDescent="0.3">
      <c r="C2135" s="628"/>
      <c r="D2135" s="434" t="s">
        <v>1639</v>
      </c>
      <c r="E2135" s="444"/>
      <c r="F2135" s="443"/>
      <c r="G2135" s="443"/>
      <c r="H2135" s="98"/>
      <c r="I2135" s="458"/>
      <c r="J2135" s="125"/>
      <c r="K2135" s="631"/>
      <c r="L2135" s="28"/>
    </row>
    <row r="2136" spans="3:12" ht="12" customHeight="1" x14ac:dyDescent="0.3">
      <c r="C2136" s="617" t="s">
        <v>1591</v>
      </c>
      <c r="D2136" s="117" t="s">
        <v>385</v>
      </c>
      <c r="E2136" s="444"/>
      <c r="F2136" s="443"/>
      <c r="G2136" s="444"/>
      <c r="H2136" s="98"/>
      <c r="I2136" s="458"/>
      <c r="J2136" s="125"/>
      <c r="K2136" s="631"/>
      <c r="L2136" s="28"/>
    </row>
    <row r="2137" spans="3:12" ht="12" customHeight="1" x14ac:dyDescent="0.3">
      <c r="C2137" s="632"/>
      <c r="D2137" s="117" t="s">
        <v>941</v>
      </c>
      <c r="E2137" s="618">
        <v>1</v>
      </c>
      <c r="F2137" s="619">
        <v>5.4</v>
      </c>
      <c r="G2137" s="618">
        <v>3.67</v>
      </c>
      <c r="H2137" s="620"/>
      <c r="I2137" s="458">
        <f>PRODUCT(E2137:G2137)</f>
        <v>19.818000000000001</v>
      </c>
      <c r="J2137" s="125"/>
      <c r="K2137" s="631"/>
      <c r="L2137" s="28"/>
    </row>
    <row r="2138" spans="3:12" ht="12" customHeight="1" x14ac:dyDescent="0.3">
      <c r="C2138" s="632"/>
      <c r="D2138" s="117" t="s">
        <v>1463</v>
      </c>
      <c r="E2138" s="618">
        <v>1</v>
      </c>
      <c r="F2138" s="619">
        <v>0.35</v>
      </c>
      <c r="G2138" s="618">
        <v>3.67</v>
      </c>
      <c r="H2138" s="620"/>
      <c r="I2138" s="458">
        <f>PRODUCT(E2138:G2138)</f>
        <v>1.2845</v>
      </c>
      <c r="J2138" s="125"/>
      <c r="K2138" s="631"/>
      <c r="L2138" s="28"/>
    </row>
    <row r="2139" spans="3:12" ht="12" customHeight="1" x14ac:dyDescent="0.3">
      <c r="C2139" s="628"/>
      <c r="D2139" s="117" t="s">
        <v>1367</v>
      </c>
      <c r="E2139" s="444">
        <v>-3</v>
      </c>
      <c r="F2139" s="443">
        <v>0.25</v>
      </c>
      <c r="G2139" s="443">
        <v>3.67</v>
      </c>
      <c r="H2139" s="98"/>
      <c r="I2139" s="458">
        <f>PRODUCT(E2139:G2139)</f>
        <v>-2.7524999999999999</v>
      </c>
      <c r="J2139" s="125"/>
      <c r="K2139" s="631"/>
      <c r="L2139" s="28"/>
    </row>
    <row r="2140" spans="3:12" ht="12" customHeight="1" x14ac:dyDescent="0.3">
      <c r="C2140" s="617" t="s">
        <v>1592</v>
      </c>
      <c r="D2140" s="117" t="s">
        <v>167</v>
      </c>
      <c r="E2140" s="444"/>
      <c r="F2140" s="443"/>
      <c r="G2140" s="444"/>
      <c r="H2140" s="98"/>
      <c r="I2140" s="458"/>
      <c r="J2140" s="125"/>
      <c r="K2140" s="631"/>
      <c r="L2140" s="28"/>
    </row>
    <row r="2141" spans="3:12" ht="12" customHeight="1" x14ac:dyDescent="0.3">
      <c r="C2141" s="632"/>
      <c r="D2141" s="117" t="s">
        <v>1052</v>
      </c>
      <c r="E2141" s="618">
        <v>1</v>
      </c>
      <c r="F2141" s="619">
        <v>4.2</v>
      </c>
      <c r="G2141" s="618">
        <v>3.67</v>
      </c>
      <c r="H2141" s="620"/>
      <c r="I2141" s="458">
        <f>PRODUCT(E2141:G2141)</f>
        <v>15.414</v>
      </c>
      <c r="J2141" s="125"/>
      <c r="K2141" s="631"/>
      <c r="L2141" s="28"/>
    </row>
    <row r="2142" spans="3:12" ht="12" customHeight="1" x14ac:dyDescent="0.3">
      <c r="C2142" s="628"/>
      <c r="D2142" s="117" t="s">
        <v>1367</v>
      </c>
      <c r="E2142" s="444">
        <v>-2</v>
      </c>
      <c r="F2142" s="443">
        <v>0.25</v>
      </c>
      <c r="G2142" s="443">
        <v>3.67</v>
      </c>
      <c r="H2142" s="98"/>
      <c r="I2142" s="458">
        <f>PRODUCT(E2142:G2142)</f>
        <v>-1.835</v>
      </c>
      <c r="J2142" s="125"/>
      <c r="K2142" s="631"/>
      <c r="L2142" s="28"/>
    </row>
    <row r="2143" spans="3:12" ht="12" customHeight="1" x14ac:dyDescent="0.3">
      <c r="C2143" s="617" t="s">
        <v>1593</v>
      </c>
      <c r="D2143" s="117" t="s">
        <v>122</v>
      </c>
      <c r="E2143" s="444"/>
      <c r="F2143" s="443"/>
      <c r="G2143" s="444"/>
      <c r="H2143" s="98"/>
      <c r="I2143" s="458"/>
      <c r="J2143" s="125"/>
      <c r="K2143" s="631"/>
      <c r="L2143" s="28"/>
    </row>
    <row r="2144" spans="3:12" ht="12" customHeight="1" x14ac:dyDescent="0.3">
      <c r="C2144" s="632"/>
      <c r="D2144" s="117" t="s">
        <v>1052</v>
      </c>
      <c r="E2144" s="618">
        <v>1</v>
      </c>
      <c r="F2144" s="619">
        <v>1.9</v>
      </c>
      <c r="G2144" s="618">
        <v>3.67</v>
      </c>
      <c r="H2144" s="620"/>
      <c r="I2144" s="458">
        <f>PRODUCT(E2144:G2144)</f>
        <v>6.9729999999999999</v>
      </c>
      <c r="J2144" s="125"/>
      <c r="K2144" s="631"/>
      <c r="L2144" s="28"/>
    </row>
    <row r="2145" spans="3:12" ht="12" customHeight="1" x14ac:dyDescent="0.3">
      <c r="C2145" s="632"/>
      <c r="D2145" s="117" t="s">
        <v>1594</v>
      </c>
      <c r="E2145" s="618">
        <v>1</v>
      </c>
      <c r="F2145" s="619">
        <v>6.15</v>
      </c>
      <c r="G2145" s="618">
        <v>4.17</v>
      </c>
      <c r="H2145" s="620"/>
      <c r="I2145" s="458">
        <f>PRODUCT(E2145:G2145)</f>
        <v>25.645500000000002</v>
      </c>
      <c r="J2145" s="125"/>
      <c r="K2145" s="631"/>
      <c r="L2145" s="28"/>
    </row>
    <row r="2146" spans="3:12" ht="12" customHeight="1" x14ac:dyDescent="0.3">
      <c r="C2146" s="628"/>
      <c r="D2146" s="117" t="s">
        <v>323</v>
      </c>
      <c r="E2146" s="444">
        <v>-1</v>
      </c>
      <c r="F2146" s="443">
        <v>0.8</v>
      </c>
      <c r="G2146" s="443">
        <v>2.1</v>
      </c>
      <c r="H2146" s="98"/>
      <c r="I2146" s="458">
        <f>PRODUCT(E2146:G2146)</f>
        <v>-1.6800000000000002</v>
      </c>
      <c r="J2146" s="125"/>
      <c r="K2146" s="631"/>
      <c r="L2146" s="28"/>
    </row>
    <row r="2147" spans="3:12" ht="12" customHeight="1" x14ac:dyDescent="0.3">
      <c r="C2147" s="628"/>
      <c r="D2147" s="117" t="s">
        <v>346</v>
      </c>
      <c r="E2147" s="444">
        <v>-1</v>
      </c>
      <c r="F2147" s="443">
        <v>0.9</v>
      </c>
      <c r="G2147" s="443">
        <v>0.5</v>
      </c>
      <c r="H2147" s="98"/>
      <c r="I2147" s="458">
        <f>PRODUCT(E2147:G2147)</f>
        <v>-0.45</v>
      </c>
      <c r="J2147" s="125"/>
      <c r="K2147" s="631"/>
      <c r="L2147" s="28"/>
    </row>
    <row r="2148" spans="3:12" ht="12" customHeight="1" x14ac:dyDescent="0.3">
      <c r="C2148" s="628"/>
      <c r="D2148" s="117" t="s">
        <v>1367</v>
      </c>
      <c r="E2148" s="444">
        <v>-3</v>
      </c>
      <c r="F2148" s="443">
        <v>0.25</v>
      </c>
      <c r="G2148" s="443">
        <v>4.17</v>
      </c>
      <c r="H2148" s="98"/>
      <c r="I2148" s="458">
        <f>PRODUCT(E2148:G2148)</f>
        <v>-3.1274999999999999</v>
      </c>
      <c r="J2148" s="125"/>
      <c r="K2148" s="631"/>
      <c r="L2148" s="28"/>
    </row>
    <row r="2149" spans="3:12" ht="12" customHeight="1" x14ac:dyDescent="0.3">
      <c r="C2149" s="617" t="s">
        <v>1595</v>
      </c>
      <c r="D2149" s="117" t="s">
        <v>1596</v>
      </c>
      <c r="E2149" s="444"/>
      <c r="F2149" s="443"/>
      <c r="G2149" s="444"/>
      <c r="H2149" s="98"/>
      <c r="I2149" s="458"/>
      <c r="J2149" s="125"/>
      <c r="K2149" s="631"/>
      <c r="L2149" s="28"/>
    </row>
    <row r="2150" spans="3:12" ht="12" customHeight="1" x14ac:dyDescent="0.3">
      <c r="C2150" s="632"/>
      <c r="D2150" s="117" t="s">
        <v>1586</v>
      </c>
      <c r="E2150" s="618">
        <v>1</v>
      </c>
      <c r="F2150" s="619">
        <v>7</v>
      </c>
      <c r="G2150" s="618">
        <v>3.67</v>
      </c>
      <c r="H2150" s="620"/>
      <c r="I2150" s="458">
        <f t="shared" ref="I2150:I2159" si="156">PRODUCT(E2150:G2150)</f>
        <v>25.689999999999998</v>
      </c>
      <c r="J2150" s="125"/>
      <c r="K2150" s="631"/>
      <c r="L2150" s="28"/>
    </row>
    <row r="2151" spans="3:12" ht="12" customHeight="1" x14ac:dyDescent="0.3">
      <c r="C2151" s="632"/>
      <c r="D2151" s="117" t="s">
        <v>1478</v>
      </c>
      <c r="E2151" s="618">
        <v>1</v>
      </c>
      <c r="F2151" s="619">
        <v>8.85</v>
      </c>
      <c r="G2151" s="618">
        <v>4.17</v>
      </c>
      <c r="H2151" s="620"/>
      <c r="I2151" s="458">
        <f t="shared" si="156"/>
        <v>36.904499999999999</v>
      </c>
      <c r="J2151" s="125"/>
      <c r="K2151" s="631"/>
      <c r="L2151" s="28"/>
    </row>
    <row r="2152" spans="3:12" ht="12" customHeight="1" x14ac:dyDescent="0.3">
      <c r="C2152" s="632"/>
      <c r="D2152" s="117"/>
      <c r="E2152" s="618">
        <v>1</v>
      </c>
      <c r="F2152" s="619">
        <v>4.3499999999999996</v>
      </c>
      <c r="G2152" s="618">
        <v>4.17</v>
      </c>
      <c r="H2152" s="620"/>
      <c r="I2152" s="458">
        <f t="shared" si="156"/>
        <v>18.139499999999998</v>
      </c>
      <c r="J2152" s="125"/>
      <c r="K2152" s="631"/>
      <c r="L2152" s="28"/>
    </row>
    <row r="2153" spans="3:12" ht="12" customHeight="1" x14ac:dyDescent="0.3">
      <c r="C2153" s="628"/>
      <c r="D2153" s="117" t="s">
        <v>323</v>
      </c>
      <c r="E2153" s="444">
        <v>-1</v>
      </c>
      <c r="F2153" s="443">
        <v>1.2</v>
      </c>
      <c r="G2153" s="443">
        <v>2.1</v>
      </c>
      <c r="H2153" s="98"/>
      <c r="I2153" s="458">
        <f t="shared" si="156"/>
        <v>-2.52</v>
      </c>
      <c r="J2153" s="125"/>
      <c r="K2153" s="631"/>
      <c r="L2153" s="28"/>
    </row>
    <row r="2154" spans="3:12" ht="12" customHeight="1" x14ac:dyDescent="0.3">
      <c r="C2154" s="628"/>
      <c r="D2154" s="117" t="s">
        <v>1367</v>
      </c>
      <c r="E2154" s="444">
        <v>-6</v>
      </c>
      <c r="F2154" s="443">
        <v>0.25</v>
      </c>
      <c r="G2154" s="443">
        <v>4.17</v>
      </c>
      <c r="H2154" s="98"/>
      <c r="I2154" s="458">
        <f t="shared" si="156"/>
        <v>-6.2549999999999999</v>
      </c>
      <c r="J2154" s="125"/>
      <c r="K2154" s="631"/>
      <c r="L2154" s="28"/>
    </row>
    <row r="2155" spans="3:12" ht="12" customHeight="1" x14ac:dyDescent="0.3">
      <c r="C2155" s="628"/>
      <c r="D2155" s="117" t="s">
        <v>1367</v>
      </c>
      <c r="E2155" s="444">
        <v>-4</v>
      </c>
      <c r="F2155" s="443">
        <v>0.25</v>
      </c>
      <c r="G2155" s="443">
        <v>3.67</v>
      </c>
      <c r="H2155" s="98"/>
      <c r="I2155" s="458">
        <f t="shared" si="156"/>
        <v>-3.67</v>
      </c>
      <c r="J2155" s="125"/>
      <c r="K2155" s="631"/>
      <c r="L2155" s="28"/>
    </row>
    <row r="2156" spans="3:12" ht="12" customHeight="1" x14ac:dyDescent="0.3">
      <c r="C2156" s="628"/>
      <c r="D2156" s="630" t="s">
        <v>287</v>
      </c>
      <c r="E2156" s="618">
        <v>1</v>
      </c>
      <c r="F2156" s="619">
        <v>2.75</v>
      </c>
      <c r="G2156" s="618">
        <v>4.17</v>
      </c>
      <c r="H2156" s="620"/>
      <c r="I2156" s="458">
        <f t="shared" si="156"/>
        <v>11.467499999999999</v>
      </c>
      <c r="J2156" s="125"/>
      <c r="K2156" s="631"/>
      <c r="L2156" s="28"/>
    </row>
    <row r="2157" spans="3:12" ht="12" customHeight="1" x14ac:dyDescent="0.3">
      <c r="C2157" s="628"/>
      <c r="D2157" s="117" t="s">
        <v>1367</v>
      </c>
      <c r="E2157" s="444">
        <v>-2</v>
      </c>
      <c r="F2157" s="443">
        <v>0.25</v>
      </c>
      <c r="G2157" s="443">
        <v>4.17</v>
      </c>
      <c r="H2157" s="98"/>
      <c r="I2157" s="458">
        <f t="shared" si="156"/>
        <v>-2.085</v>
      </c>
      <c r="J2157" s="125"/>
      <c r="K2157" s="631"/>
      <c r="L2157" s="28"/>
    </row>
    <row r="2158" spans="3:12" ht="12" customHeight="1" x14ac:dyDescent="0.3">
      <c r="C2158" s="628"/>
      <c r="D2158" s="630" t="s">
        <v>287</v>
      </c>
      <c r="E2158" s="618">
        <v>1</v>
      </c>
      <c r="F2158" s="619">
        <v>2.5</v>
      </c>
      <c r="G2158" s="618">
        <v>4.17</v>
      </c>
      <c r="H2158" s="620"/>
      <c r="I2158" s="458">
        <f t="shared" si="156"/>
        <v>10.425000000000001</v>
      </c>
      <c r="J2158" s="125"/>
      <c r="K2158" s="631"/>
      <c r="L2158" s="28"/>
    </row>
    <row r="2159" spans="3:12" ht="12" customHeight="1" x14ac:dyDescent="0.3">
      <c r="C2159" s="628"/>
      <c r="D2159" s="117" t="s">
        <v>1367</v>
      </c>
      <c r="E2159" s="444">
        <v>-1</v>
      </c>
      <c r="F2159" s="443">
        <v>0.25</v>
      </c>
      <c r="G2159" s="443">
        <v>4.17</v>
      </c>
      <c r="H2159" s="98"/>
      <c r="I2159" s="458">
        <f t="shared" si="156"/>
        <v>-1.0425</v>
      </c>
      <c r="J2159" s="125"/>
      <c r="K2159" s="631"/>
      <c r="L2159" s="28"/>
    </row>
    <row r="2160" spans="3:12" ht="12" customHeight="1" x14ac:dyDescent="0.3">
      <c r="C2160" s="617" t="s">
        <v>1597</v>
      </c>
      <c r="D2160" s="117" t="s">
        <v>1598</v>
      </c>
      <c r="E2160" s="444"/>
      <c r="F2160" s="443"/>
      <c r="G2160" s="444"/>
      <c r="H2160" s="98"/>
      <c r="I2160" s="458"/>
      <c r="J2160" s="125"/>
      <c r="K2160" s="631"/>
      <c r="L2160" s="28"/>
    </row>
    <row r="2161" spans="3:12" ht="12" customHeight="1" x14ac:dyDescent="0.3">
      <c r="C2161" s="632"/>
      <c r="D2161" s="117" t="s">
        <v>1025</v>
      </c>
      <c r="E2161" s="618">
        <v>1</v>
      </c>
      <c r="F2161" s="619">
        <v>2.85</v>
      </c>
      <c r="G2161" s="618">
        <v>3.67</v>
      </c>
      <c r="H2161" s="620"/>
      <c r="I2161" s="458">
        <f t="shared" ref="I2161:I2167" si="157">PRODUCT(E2161:G2161)</f>
        <v>10.4595</v>
      </c>
      <c r="J2161" s="125"/>
      <c r="K2161" s="631"/>
      <c r="L2161" s="28"/>
    </row>
    <row r="2162" spans="3:12" ht="12" customHeight="1" x14ac:dyDescent="0.3">
      <c r="C2162" s="632"/>
      <c r="D2162" s="117" t="s">
        <v>1478</v>
      </c>
      <c r="E2162" s="618">
        <v>1</v>
      </c>
      <c r="F2162" s="619">
        <v>1.85</v>
      </c>
      <c r="G2162" s="618">
        <v>3.67</v>
      </c>
      <c r="H2162" s="620"/>
      <c r="I2162" s="458">
        <f t="shared" si="157"/>
        <v>6.7895000000000003</v>
      </c>
      <c r="J2162" s="125"/>
      <c r="K2162" s="631"/>
      <c r="L2162" s="28"/>
    </row>
    <row r="2163" spans="3:12" ht="12" customHeight="1" x14ac:dyDescent="0.3">
      <c r="C2163" s="632"/>
      <c r="D2163" s="117"/>
      <c r="E2163" s="618">
        <v>1</v>
      </c>
      <c r="F2163" s="619">
        <v>3</v>
      </c>
      <c r="G2163" s="618">
        <v>4.17</v>
      </c>
      <c r="H2163" s="620"/>
      <c r="I2163" s="458">
        <f t="shared" si="157"/>
        <v>12.51</v>
      </c>
      <c r="J2163" s="125"/>
      <c r="K2163" s="631"/>
      <c r="L2163" s="28"/>
    </row>
    <row r="2164" spans="3:12" ht="12" customHeight="1" x14ac:dyDescent="0.3">
      <c r="C2164" s="628"/>
      <c r="D2164" s="117" t="s">
        <v>323</v>
      </c>
      <c r="E2164" s="444">
        <v>-1</v>
      </c>
      <c r="F2164" s="443">
        <v>0.9</v>
      </c>
      <c r="G2164" s="443">
        <v>2.1</v>
      </c>
      <c r="H2164" s="98"/>
      <c r="I2164" s="458">
        <f t="shared" si="157"/>
        <v>-1.8900000000000001</v>
      </c>
      <c r="J2164" s="125"/>
      <c r="K2164" s="631"/>
      <c r="L2164" s="28"/>
    </row>
    <row r="2165" spans="3:12" ht="12" customHeight="1" x14ac:dyDescent="0.3">
      <c r="C2165" s="628"/>
      <c r="D2165" s="117" t="s">
        <v>346</v>
      </c>
      <c r="E2165" s="444">
        <v>-1</v>
      </c>
      <c r="F2165" s="443">
        <v>0.9</v>
      </c>
      <c r="G2165" s="443">
        <v>0.5</v>
      </c>
      <c r="H2165" s="98"/>
      <c r="I2165" s="458">
        <f t="shared" si="157"/>
        <v>-0.45</v>
      </c>
      <c r="J2165" s="125"/>
      <c r="K2165" s="631"/>
      <c r="L2165" s="28"/>
    </row>
    <row r="2166" spans="3:12" ht="12" customHeight="1" x14ac:dyDescent="0.3">
      <c r="C2166" s="628"/>
      <c r="D2166" s="117" t="s">
        <v>1367</v>
      </c>
      <c r="E2166" s="444">
        <v>-3</v>
      </c>
      <c r="F2166" s="443">
        <v>0.25</v>
      </c>
      <c r="G2166" s="443">
        <v>4.17</v>
      </c>
      <c r="H2166" s="98"/>
      <c r="I2166" s="458">
        <f t="shared" si="157"/>
        <v>-3.1274999999999999</v>
      </c>
      <c r="J2166" s="125"/>
      <c r="K2166" s="631"/>
      <c r="L2166" s="28"/>
    </row>
    <row r="2167" spans="3:12" ht="12" customHeight="1" x14ac:dyDescent="0.3">
      <c r="C2167" s="628"/>
      <c r="D2167" s="117" t="s">
        <v>1367</v>
      </c>
      <c r="E2167" s="444">
        <v>-2</v>
      </c>
      <c r="F2167" s="443">
        <v>0.25</v>
      </c>
      <c r="G2167" s="443">
        <v>3.67</v>
      </c>
      <c r="H2167" s="98"/>
      <c r="I2167" s="458">
        <f t="shared" si="157"/>
        <v>-1.835</v>
      </c>
      <c r="J2167" s="125"/>
      <c r="K2167" s="631"/>
      <c r="L2167" s="28"/>
    </row>
    <row r="2168" spans="3:12" ht="12" customHeight="1" x14ac:dyDescent="0.3">
      <c r="C2168" s="617" t="s">
        <v>1599</v>
      </c>
      <c r="D2168" s="117" t="s">
        <v>122</v>
      </c>
      <c r="E2168" s="444"/>
      <c r="F2168" s="443"/>
      <c r="G2168" s="444"/>
      <c r="H2168" s="98"/>
      <c r="I2168" s="458"/>
      <c r="J2168" s="125"/>
      <c r="K2168" s="631"/>
      <c r="L2168" s="28"/>
    </row>
    <row r="2169" spans="3:12" ht="12" customHeight="1" x14ac:dyDescent="0.3">
      <c r="C2169" s="632"/>
      <c r="D2169" s="117" t="s">
        <v>1478</v>
      </c>
      <c r="E2169" s="618">
        <v>1</v>
      </c>
      <c r="F2169" s="619">
        <v>1.35</v>
      </c>
      <c r="G2169" s="618">
        <v>3.67</v>
      </c>
      <c r="H2169" s="620"/>
      <c r="I2169" s="458">
        <f t="shared" ref="I2169:I2175" si="158">PRODUCT(E2169:G2169)</f>
        <v>4.9545000000000003</v>
      </c>
      <c r="J2169" s="125"/>
      <c r="K2169" s="631"/>
      <c r="L2169" s="28"/>
    </row>
    <row r="2170" spans="3:12" ht="12" customHeight="1" x14ac:dyDescent="0.3">
      <c r="C2170" s="632"/>
      <c r="D2170" s="117"/>
      <c r="E2170" s="618">
        <v>1</v>
      </c>
      <c r="F2170" s="619">
        <v>2.85</v>
      </c>
      <c r="G2170" s="618">
        <v>3.15</v>
      </c>
      <c r="H2170" s="620"/>
      <c r="I2170" s="458">
        <f t="shared" si="158"/>
        <v>8.9774999999999991</v>
      </c>
      <c r="J2170" s="125"/>
      <c r="K2170" s="631"/>
      <c r="L2170" s="28"/>
    </row>
    <row r="2171" spans="3:12" ht="12" customHeight="1" x14ac:dyDescent="0.3">
      <c r="C2171" s="632"/>
      <c r="D2171" s="117"/>
      <c r="E2171" s="618">
        <v>1</v>
      </c>
      <c r="F2171" s="619">
        <v>1.5</v>
      </c>
      <c r="G2171" s="618">
        <v>4.17</v>
      </c>
      <c r="H2171" s="620"/>
      <c r="I2171" s="458">
        <f>PRODUCT(E2171:G2171)</f>
        <v>6.2549999999999999</v>
      </c>
      <c r="J2171" s="125"/>
      <c r="K2171" s="631"/>
      <c r="L2171" s="28"/>
    </row>
    <row r="2172" spans="3:12" ht="12" customHeight="1" x14ac:dyDescent="0.3">
      <c r="C2172" s="628"/>
      <c r="D2172" s="117" t="s">
        <v>323</v>
      </c>
      <c r="E2172" s="444">
        <v>-1</v>
      </c>
      <c r="F2172" s="443">
        <v>0.8</v>
      </c>
      <c r="G2172" s="443">
        <v>2.6</v>
      </c>
      <c r="H2172" s="98"/>
      <c r="I2172" s="458">
        <f t="shared" si="158"/>
        <v>-2.08</v>
      </c>
      <c r="J2172" s="125"/>
      <c r="K2172" s="631"/>
      <c r="L2172" s="28"/>
    </row>
    <row r="2173" spans="3:12" ht="12" customHeight="1" x14ac:dyDescent="0.3">
      <c r="C2173" s="628"/>
      <c r="D2173" s="117" t="s">
        <v>346</v>
      </c>
      <c r="E2173" s="444">
        <v>-1</v>
      </c>
      <c r="F2173" s="443">
        <v>0.9</v>
      </c>
      <c r="G2173" s="443">
        <v>0.5</v>
      </c>
      <c r="H2173" s="98"/>
      <c r="I2173" s="458">
        <f>PRODUCT(E2173:G2173)</f>
        <v>-0.45</v>
      </c>
      <c r="J2173" s="125"/>
      <c r="K2173" s="631"/>
      <c r="L2173" s="28"/>
    </row>
    <row r="2174" spans="3:12" ht="12" customHeight="1" x14ac:dyDescent="0.3">
      <c r="C2174" s="628"/>
      <c r="D2174" s="117" t="s">
        <v>1367</v>
      </c>
      <c r="E2174" s="444">
        <v>-1</v>
      </c>
      <c r="F2174" s="443">
        <v>0.25</v>
      </c>
      <c r="G2174" s="443">
        <v>3.67</v>
      </c>
      <c r="H2174" s="98"/>
      <c r="I2174" s="458">
        <f t="shared" si="158"/>
        <v>-0.91749999999999998</v>
      </c>
      <c r="J2174" s="125"/>
      <c r="K2174" s="631"/>
      <c r="L2174" s="28"/>
    </row>
    <row r="2175" spans="3:12" ht="12" customHeight="1" x14ac:dyDescent="0.3">
      <c r="C2175" s="628"/>
      <c r="D2175" s="117" t="s">
        <v>1367</v>
      </c>
      <c r="E2175" s="444">
        <v>-1</v>
      </c>
      <c r="F2175" s="443">
        <v>0.25</v>
      </c>
      <c r="G2175" s="443">
        <v>3.15</v>
      </c>
      <c r="H2175" s="98"/>
      <c r="I2175" s="458">
        <f t="shared" si="158"/>
        <v>-0.78749999999999998</v>
      </c>
      <c r="J2175" s="125"/>
      <c r="K2175" s="631"/>
      <c r="L2175" s="28"/>
    </row>
    <row r="2176" spans="3:12" ht="12" customHeight="1" x14ac:dyDescent="0.3">
      <c r="C2176" s="617" t="s">
        <v>1600</v>
      </c>
      <c r="D2176" s="117" t="s">
        <v>122</v>
      </c>
      <c r="E2176" s="444"/>
      <c r="F2176" s="443"/>
      <c r="G2176" s="444"/>
      <c r="H2176" s="98"/>
      <c r="I2176" s="458"/>
      <c r="J2176" s="125"/>
      <c r="K2176" s="631"/>
      <c r="L2176" s="28"/>
    </row>
    <row r="2177" spans="3:12" ht="12" customHeight="1" x14ac:dyDescent="0.3">
      <c r="C2177" s="632"/>
      <c r="D2177" s="117" t="s">
        <v>1478</v>
      </c>
      <c r="E2177" s="618">
        <v>1</v>
      </c>
      <c r="F2177" s="619">
        <v>1.35</v>
      </c>
      <c r="G2177" s="618">
        <v>3.67</v>
      </c>
      <c r="H2177" s="620"/>
      <c r="I2177" s="458">
        <f t="shared" ref="I2177:I2182" si="159">PRODUCT(E2177:G2177)</f>
        <v>4.9545000000000003</v>
      </c>
      <c r="J2177" s="125"/>
      <c r="K2177" s="631"/>
      <c r="L2177" s="28"/>
    </row>
    <row r="2178" spans="3:12" ht="12" customHeight="1" x14ac:dyDescent="0.3">
      <c r="C2178" s="632"/>
      <c r="D2178" s="117"/>
      <c r="E2178" s="618">
        <v>1</v>
      </c>
      <c r="F2178" s="619">
        <v>3.15</v>
      </c>
      <c r="G2178" s="618">
        <v>3.15</v>
      </c>
      <c r="H2178" s="620"/>
      <c r="I2178" s="458">
        <f t="shared" si="159"/>
        <v>9.9224999999999994</v>
      </c>
      <c r="J2178" s="125"/>
      <c r="K2178" s="631"/>
      <c r="L2178" s="28"/>
    </row>
    <row r="2179" spans="3:12" ht="12" customHeight="1" x14ac:dyDescent="0.3">
      <c r="C2179" s="628"/>
      <c r="D2179" s="117" t="s">
        <v>323</v>
      </c>
      <c r="E2179" s="444">
        <v>-1</v>
      </c>
      <c r="F2179" s="443">
        <v>0.8</v>
      </c>
      <c r="G2179" s="443">
        <v>2.6</v>
      </c>
      <c r="H2179" s="98"/>
      <c r="I2179" s="458">
        <f t="shared" si="159"/>
        <v>-2.08</v>
      </c>
      <c r="J2179" s="125"/>
      <c r="K2179" s="631"/>
      <c r="L2179" s="28"/>
    </row>
    <row r="2180" spans="3:12" ht="12" customHeight="1" x14ac:dyDescent="0.3">
      <c r="C2180" s="628"/>
      <c r="D2180" s="117" t="s">
        <v>346</v>
      </c>
      <c r="E2180" s="444">
        <v>-1</v>
      </c>
      <c r="F2180" s="443">
        <v>0.9</v>
      </c>
      <c r="G2180" s="443">
        <v>0.5</v>
      </c>
      <c r="H2180" s="98"/>
      <c r="I2180" s="458">
        <f t="shared" si="159"/>
        <v>-0.45</v>
      </c>
      <c r="J2180" s="125"/>
      <c r="K2180" s="631"/>
      <c r="L2180" s="28"/>
    </row>
    <row r="2181" spans="3:12" ht="12" customHeight="1" x14ac:dyDescent="0.3">
      <c r="C2181" s="628"/>
      <c r="D2181" s="117" t="s">
        <v>1367</v>
      </c>
      <c r="E2181" s="444">
        <v>-1</v>
      </c>
      <c r="F2181" s="443">
        <v>0.25</v>
      </c>
      <c r="G2181" s="443">
        <v>3.67</v>
      </c>
      <c r="H2181" s="98"/>
      <c r="I2181" s="458">
        <f t="shared" si="159"/>
        <v>-0.91749999999999998</v>
      </c>
      <c r="J2181" s="125"/>
      <c r="K2181" s="631"/>
      <c r="L2181" s="28"/>
    </row>
    <row r="2182" spans="3:12" ht="12" customHeight="1" x14ac:dyDescent="0.3">
      <c r="C2182" s="628"/>
      <c r="D2182" s="117" t="s">
        <v>1367</v>
      </c>
      <c r="E2182" s="444">
        <v>-1</v>
      </c>
      <c r="F2182" s="443">
        <v>0.25</v>
      </c>
      <c r="G2182" s="443">
        <v>4.17</v>
      </c>
      <c r="H2182" s="98"/>
      <c r="I2182" s="458">
        <f t="shared" si="159"/>
        <v>-1.0425</v>
      </c>
      <c r="J2182" s="125"/>
      <c r="K2182" s="631"/>
      <c r="L2182" s="28"/>
    </row>
    <row r="2183" spans="3:12" ht="12" customHeight="1" x14ac:dyDescent="0.3">
      <c r="C2183" s="617" t="s">
        <v>1601</v>
      </c>
      <c r="D2183" s="117" t="s">
        <v>1602</v>
      </c>
      <c r="E2183" s="444"/>
      <c r="F2183" s="443"/>
      <c r="G2183" s="444"/>
      <c r="H2183" s="98"/>
      <c r="I2183" s="458"/>
      <c r="J2183" s="125"/>
      <c r="K2183" s="631"/>
      <c r="L2183" s="28"/>
    </row>
    <row r="2184" spans="3:12" ht="12" customHeight="1" x14ac:dyDescent="0.3">
      <c r="C2184" s="632"/>
      <c r="D2184" s="117" t="s">
        <v>1487</v>
      </c>
      <c r="E2184" s="618">
        <v>1</v>
      </c>
      <c r="F2184" s="619">
        <v>3.2</v>
      </c>
      <c r="G2184" s="618">
        <v>3.67</v>
      </c>
      <c r="H2184" s="620"/>
      <c r="I2184" s="458">
        <f t="shared" ref="I2184:I2191" si="160">PRODUCT(E2184:G2184)</f>
        <v>11.744</v>
      </c>
      <c r="J2184" s="125"/>
      <c r="K2184" s="631"/>
      <c r="L2184" s="28"/>
    </row>
    <row r="2185" spans="3:12" ht="12" customHeight="1" x14ac:dyDescent="0.3">
      <c r="C2185" s="632"/>
      <c r="D2185" s="117" t="s">
        <v>1586</v>
      </c>
      <c r="E2185" s="618">
        <v>1</v>
      </c>
      <c r="F2185" s="619">
        <v>3.2</v>
      </c>
      <c r="G2185" s="618">
        <v>3.67</v>
      </c>
      <c r="H2185" s="620"/>
      <c r="I2185" s="458">
        <f t="shared" si="160"/>
        <v>11.744</v>
      </c>
      <c r="J2185" s="125"/>
      <c r="K2185" s="631"/>
      <c r="L2185" s="28"/>
    </row>
    <row r="2186" spans="3:12" ht="12" customHeight="1" x14ac:dyDescent="0.3">
      <c r="C2186" s="632"/>
      <c r="D2186" s="117"/>
      <c r="E2186" s="618">
        <v>1</v>
      </c>
      <c r="F2186" s="619">
        <v>1.3</v>
      </c>
      <c r="G2186" s="618">
        <v>3.67</v>
      </c>
      <c r="H2186" s="620"/>
      <c r="I2186" s="458">
        <f t="shared" si="160"/>
        <v>4.7709999999999999</v>
      </c>
      <c r="J2186" s="125"/>
      <c r="K2186" s="631"/>
      <c r="L2186" s="28"/>
    </row>
    <row r="2187" spans="3:12" ht="12" customHeight="1" x14ac:dyDescent="0.3">
      <c r="C2187" s="632"/>
      <c r="D2187" s="117" t="s">
        <v>1478</v>
      </c>
      <c r="E2187" s="618">
        <v>1</v>
      </c>
      <c r="F2187" s="619">
        <v>4.3499999999999996</v>
      </c>
      <c r="G2187" s="618">
        <v>4.17</v>
      </c>
      <c r="H2187" s="620"/>
      <c r="I2187" s="458">
        <f t="shared" si="160"/>
        <v>18.139499999999998</v>
      </c>
      <c r="J2187" s="125"/>
      <c r="K2187" s="631"/>
      <c r="L2187" s="28"/>
    </row>
    <row r="2188" spans="3:12" ht="12" customHeight="1" x14ac:dyDescent="0.3">
      <c r="C2188" s="632"/>
      <c r="D2188" s="117"/>
      <c r="E2188" s="618">
        <v>1</v>
      </c>
      <c r="F2188" s="619">
        <v>1.2</v>
      </c>
      <c r="G2188" s="618">
        <v>4.17</v>
      </c>
      <c r="H2188" s="620"/>
      <c r="I2188" s="458">
        <f t="shared" si="160"/>
        <v>5.0039999999999996</v>
      </c>
      <c r="J2188" s="125"/>
      <c r="K2188" s="631"/>
      <c r="L2188" s="28"/>
    </row>
    <row r="2189" spans="3:12" ht="12" customHeight="1" x14ac:dyDescent="0.3">
      <c r="C2189" s="628"/>
      <c r="D2189" s="117" t="s">
        <v>1603</v>
      </c>
      <c r="E2189" s="444">
        <v>-1</v>
      </c>
      <c r="F2189" s="443">
        <v>2.9</v>
      </c>
      <c r="G2189" s="443">
        <v>2.6</v>
      </c>
      <c r="H2189" s="98"/>
      <c r="I2189" s="458">
        <f t="shared" si="160"/>
        <v>-7.54</v>
      </c>
      <c r="J2189" s="125"/>
      <c r="K2189" s="631"/>
      <c r="L2189" s="28"/>
    </row>
    <row r="2190" spans="3:12" ht="12" customHeight="1" x14ac:dyDescent="0.3">
      <c r="C2190" s="628"/>
      <c r="D2190" s="117" t="s">
        <v>1367</v>
      </c>
      <c r="E2190" s="444">
        <v>-6</v>
      </c>
      <c r="F2190" s="443">
        <v>0.25</v>
      </c>
      <c r="G2190" s="443">
        <v>3.67</v>
      </c>
      <c r="H2190" s="98"/>
      <c r="I2190" s="458">
        <f t="shared" si="160"/>
        <v>-5.5049999999999999</v>
      </c>
      <c r="J2190" s="125"/>
      <c r="K2190" s="631"/>
      <c r="L2190" s="28"/>
    </row>
    <row r="2191" spans="3:12" ht="12" customHeight="1" x14ac:dyDescent="0.3">
      <c r="C2191" s="628"/>
      <c r="D2191" s="117" t="s">
        <v>1367</v>
      </c>
      <c r="E2191" s="444">
        <v>-2</v>
      </c>
      <c r="F2191" s="443">
        <v>0.25</v>
      </c>
      <c r="G2191" s="443">
        <v>4.17</v>
      </c>
      <c r="H2191" s="98"/>
      <c r="I2191" s="458">
        <f t="shared" si="160"/>
        <v>-2.085</v>
      </c>
      <c r="J2191" s="125"/>
      <c r="K2191" s="631"/>
      <c r="L2191" s="28"/>
    </row>
    <row r="2192" spans="3:12" ht="12" customHeight="1" x14ac:dyDescent="0.3">
      <c r="C2192" s="617" t="s">
        <v>1604</v>
      </c>
      <c r="D2192" s="117" t="s">
        <v>153</v>
      </c>
      <c r="E2192" s="444"/>
      <c r="F2192" s="443"/>
      <c r="G2192" s="444"/>
      <c r="H2192" s="98"/>
      <c r="I2192" s="458"/>
      <c r="J2192" s="125"/>
      <c r="K2192" s="631"/>
      <c r="L2192" s="28"/>
    </row>
    <row r="2193" spans="3:12" ht="12" customHeight="1" x14ac:dyDescent="0.3">
      <c r="C2193" s="632"/>
      <c r="D2193" s="117" t="s">
        <v>1605</v>
      </c>
      <c r="E2193" s="618">
        <v>1</v>
      </c>
      <c r="F2193" s="619">
        <v>6.6</v>
      </c>
      <c r="G2193" s="618">
        <v>4.17</v>
      </c>
      <c r="H2193" s="620"/>
      <c r="I2193" s="458">
        <f>PRODUCT(E2193:G2193)</f>
        <v>27.521999999999998</v>
      </c>
      <c r="J2193" s="125"/>
      <c r="K2193" s="631"/>
      <c r="L2193" s="28"/>
    </row>
    <row r="2194" spans="3:12" ht="12" customHeight="1" x14ac:dyDescent="0.3">
      <c r="C2194" s="628"/>
      <c r="D2194" s="117" t="s">
        <v>1606</v>
      </c>
      <c r="E2194" s="444">
        <v>-1</v>
      </c>
      <c r="F2194" s="443">
        <v>1.2</v>
      </c>
      <c r="G2194" s="443">
        <v>2.6</v>
      </c>
      <c r="H2194" s="98"/>
      <c r="I2194" s="458">
        <f>PRODUCT(E2194:G2194)</f>
        <v>-3.12</v>
      </c>
      <c r="J2194" s="125"/>
      <c r="K2194" s="631"/>
      <c r="L2194" s="28"/>
    </row>
    <row r="2195" spans="3:12" ht="12" customHeight="1" x14ac:dyDescent="0.3">
      <c r="C2195" s="628"/>
      <c r="D2195" s="117" t="s">
        <v>1367</v>
      </c>
      <c r="E2195" s="444">
        <v>-4</v>
      </c>
      <c r="F2195" s="443">
        <v>0.25</v>
      </c>
      <c r="G2195" s="443">
        <v>4.17</v>
      </c>
      <c r="H2195" s="98"/>
      <c r="I2195" s="458">
        <f>PRODUCT(E2195:G2195)</f>
        <v>-4.17</v>
      </c>
      <c r="J2195" s="125"/>
      <c r="K2195" s="631"/>
      <c r="L2195" s="28"/>
    </row>
    <row r="2196" spans="3:12" ht="12" customHeight="1" x14ac:dyDescent="0.3">
      <c r="C2196" s="617" t="s">
        <v>1607</v>
      </c>
      <c r="D2196" s="117" t="s">
        <v>382</v>
      </c>
      <c r="E2196" s="444"/>
      <c r="F2196" s="443"/>
      <c r="G2196" s="444"/>
      <c r="H2196" s="98"/>
      <c r="I2196" s="458"/>
      <c r="J2196" s="125"/>
      <c r="K2196" s="631"/>
      <c r="L2196" s="28"/>
    </row>
    <row r="2197" spans="3:12" ht="12" customHeight="1" x14ac:dyDescent="0.3">
      <c r="C2197" s="632"/>
      <c r="D2197" s="117" t="s">
        <v>1608</v>
      </c>
      <c r="E2197" s="618">
        <v>1</v>
      </c>
      <c r="F2197" s="619">
        <v>1.8</v>
      </c>
      <c r="G2197" s="618">
        <v>4.17</v>
      </c>
      <c r="H2197" s="620"/>
      <c r="I2197" s="458">
        <f>PRODUCT(E2197:G2197)</f>
        <v>7.5060000000000002</v>
      </c>
      <c r="J2197" s="125"/>
      <c r="K2197" s="631"/>
      <c r="L2197" s="28"/>
    </row>
    <row r="2198" spans="3:12" ht="12" customHeight="1" x14ac:dyDescent="0.3">
      <c r="C2198" s="632"/>
      <c r="D2198" s="117"/>
      <c r="E2198" s="618">
        <v>1</v>
      </c>
      <c r="F2198" s="619">
        <v>0.6</v>
      </c>
      <c r="G2198" s="618">
        <v>4.17</v>
      </c>
      <c r="H2198" s="620"/>
      <c r="I2198" s="458">
        <f>PRODUCT(E2198:G2198)</f>
        <v>2.5019999999999998</v>
      </c>
      <c r="J2198" s="125"/>
      <c r="K2198" s="631"/>
      <c r="L2198" s="28"/>
    </row>
    <row r="2199" spans="3:12" ht="12" customHeight="1" x14ac:dyDescent="0.3">
      <c r="C2199" s="628"/>
      <c r="D2199" s="117" t="s">
        <v>346</v>
      </c>
      <c r="E2199" s="444">
        <v>-1</v>
      </c>
      <c r="F2199" s="443">
        <v>1.6</v>
      </c>
      <c r="G2199" s="443">
        <v>1.4</v>
      </c>
      <c r="H2199" s="98"/>
      <c r="I2199" s="458">
        <f>PRODUCT(E2199:G2199)</f>
        <v>-2.2399999999999998</v>
      </c>
      <c r="J2199" s="125"/>
      <c r="K2199" s="631"/>
      <c r="L2199" s="28"/>
    </row>
    <row r="2200" spans="3:12" ht="12" customHeight="1" x14ac:dyDescent="0.3">
      <c r="C2200" s="628"/>
      <c r="D2200" s="117" t="s">
        <v>1367</v>
      </c>
      <c r="E2200" s="444">
        <v>-1</v>
      </c>
      <c r="F2200" s="443">
        <v>0.25</v>
      </c>
      <c r="G2200" s="443">
        <v>4.17</v>
      </c>
      <c r="H2200" s="98"/>
      <c r="I2200" s="458">
        <f>PRODUCT(E2200:G2200)</f>
        <v>-1.0425</v>
      </c>
      <c r="J2200" s="125"/>
      <c r="K2200" s="631"/>
      <c r="L2200" s="28"/>
    </row>
    <row r="2201" spans="3:12" ht="12" customHeight="1" x14ac:dyDescent="0.3">
      <c r="C2201" s="617" t="s">
        <v>1609</v>
      </c>
      <c r="D2201" s="117" t="s">
        <v>1610</v>
      </c>
      <c r="E2201" s="444"/>
      <c r="F2201" s="443"/>
      <c r="G2201" s="444"/>
      <c r="H2201" s="98"/>
      <c r="I2201" s="458"/>
      <c r="J2201" s="125"/>
      <c r="K2201" s="631"/>
      <c r="L2201" s="28"/>
    </row>
    <row r="2202" spans="3:12" ht="12" customHeight="1" x14ac:dyDescent="0.3">
      <c r="C2202" s="632"/>
      <c r="D2202" s="117" t="s">
        <v>1608</v>
      </c>
      <c r="E2202" s="618">
        <v>1</v>
      </c>
      <c r="F2202" s="619">
        <v>4.18</v>
      </c>
      <c r="G2202" s="618">
        <v>4.17</v>
      </c>
      <c r="H2202" s="620"/>
      <c r="I2202" s="458">
        <f>PRODUCT(E2202:G2202)</f>
        <v>17.430599999999998</v>
      </c>
      <c r="J2202" s="125"/>
      <c r="K2202" s="631"/>
      <c r="L2202" s="28"/>
    </row>
    <row r="2203" spans="3:12" ht="12" customHeight="1" x14ac:dyDescent="0.3">
      <c r="C2203" s="628"/>
      <c r="D2203" s="117" t="s">
        <v>346</v>
      </c>
      <c r="E2203" s="444">
        <v>-1</v>
      </c>
      <c r="F2203" s="443">
        <v>2.4</v>
      </c>
      <c r="G2203" s="443">
        <v>1.4</v>
      </c>
      <c r="H2203" s="98"/>
      <c r="I2203" s="458">
        <f>PRODUCT(E2203:G2203)</f>
        <v>-3.36</v>
      </c>
      <c r="J2203" s="125"/>
      <c r="K2203" s="631"/>
      <c r="L2203" s="28"/>
    </row>
    <row r="2204" spans="3:12" ht="12" customHeight="1" x14ac:dyDescent="0.3">
      <c r="C2204" s="628"/>
      <c r="D2204" s="117" t="s">
        <v>1367</v>
      </c>
      <c r="E2204" s="444">
        <v>-3</v>
      </c>
      <c r="F2204" s="443">
        <v>0.25</v>
      </c>
      <c r="G2204" s="443">
        <v>4.17</v>
      </c>
      <c r="H2204" s="98"/>
      <c r="I2204" s="458">
        <f>PRODUCT(E2204:G2204)</f>
        <v>-3.1274999999999999</v>
      </c>
      <c r="J2204" s="125"/>
      <c r="K2204" s="631"/>
      <c r="L2204" s="28"/>
    </row>
    <row r="2205" spans="3:12" ht="12" customHeight="1" x14ac:dyDescent="0.3">
      <c r="C2205" s="617" t="s">
        <v>1611</v>
      </c>
      <c r="D2205" s="117" t="s">
        <v>327</v>
      </c>
      <c r="E2205" s="444"/>
      <c r="F2205" s="443"/>
      <c r="G2205" s="444"/>
      <c r="H2205" s="98"/>
      <c r="I2205" s="458"/>
      <c r="J2205" s="125"/>
      <c r="K2205" s="631"/>
      <c r="L2205" s="28"/>
    </row>
    <row r="2206" spans="3:12" ht="12" customHeight="1" x14ac:dyDescent="0.3">
      <c r="C2206" s="632"/>
      <c r="D2206" s="117" t="s">
        <v>1605</v>
      </c>
      <c r="E2206" s="618">
        <v>1</v>
      </c>
      <c r="F2206" s="619">
        <v>6.5</v>
      </c>
      <c r="G2206" s="618">
        <v>4.17</v>
      </c>
      <c r="H2206" s="620"/>
      <c r="I2206" s="458">
        <f>PRODUCT(E2206:G2206)</f>
        <v>27.105</v>
      </c>
      <c r="J2206" s="125"/>
      <c r="K2206" s="631"/>
      <c r="L2206" s="28"/>
    </row>
    <row r="2207" spans="3:12" ht="12" customHeight="1" x14ac:dyDescent="0.3">
      <c r="C2207" s="632"/>
      <c r="D2207" s="117" t="s">
        <v>323</v>
      </c>
      <c r="E2207" s="444">
        <v>-1</v>
      </c>
      <c r="F2207" s="443">
        <v>0.9</v>
      </c>
      <c r="G2207" s="443">
        <v>2.1</v>
      </c>
      <c r="H2207" s="98"/>
      <c r="I2207" s="458">
        <f>PRODUCT(E2207:G2207)</f>
        <v>-1.8900000000000001</v>
      </c>
      <c r="J2207" s="125"/>
      <c r="K2207" s="631"/>
      <c r="L2207" s="28"/>
    </row>
    <row r="2208" spans="3:12" ht="12" customHeight="1" x14ac:dyDescent="0.3">
      <c r="C2208" s="628"/>
      <c r="D2208" s="117" t="s">
        <v>1367</v>
      </c>
      <c r="E2208" s="444">
        <v>-3</v>
      </c>
      <c r="F2208" s="443">
        <v>0.25</v>
      </c>
      <c r="G2208" s="443">
        <v>4.17</v>
      </c>
      <c r="H2208" s="98"/>
      <c r="I2208" s="458">
        <f>PRODUCT(E2208:G2208)</f>
        <v>-3.1274999999999999</v>
      </c>
      <c r="J2208" s="125"/>
      <c r="K2208" s="631"/>
      <c r="L2208" s="28"/>
    </row>
    <row r="2209" spans="3:12" ht="12" customHeight="1" x14ac:dyDescent="0.3">
      <c r="C2209" s="617" t="s">
        <v>1612</v>
      </c>
      <c r="D2209" s="117" t="s">
        <v>138</v>
      </c>
      <c r="E2209" s="444"/>
      <c r="F2209" s="443"/>
      <c r="G2209" s="444"/>
      <c r="H2209" s="98"/>
      <c r="I2209" s="458"/>
      <c r="J2209" s="125"/>
      <c r="K2209" s="631"/>
      <c r="L2209" s="28"/>
    </row>
    <row r="2210" spans="3:12" ht="12" customHeight="1" x14ac:dyDescent="0.3">
      <c r="C2210" s="632"/>
      <c r="D2210" s="117" t="s">
        <v>1025</v>
      </c>
      <c r="E2210" s="618">
        <v>1</v>
      </c>
      <c r="F2210" s="619">
        <v>3.85</v>
      </c>
      <c r="G2210" s="618">
        <v>3.67</v>
      </c>
      <c r="H2210" s="620"/>
      <c r="I2210" s="458">
        <f>PRODUCT(E2210:G2210)</f>
        <v>14.1295</v>
      </c>
      <c r="J2210" s="125"/>
      <c r="K2210" s="631"/>
      <c r="L2210" s="28"/>
    </row>
    <row r="2211" spans="3:12" ht="12" customHeight="1" x14ac:dyDescent="0.3">
      <c r="C2211" s="632"/>
      <c r="D2211" s="117" t="s">
        <v>323</v>
      </c>
      <c r="E2211" s="444">
        <v>-1</v>
      </c>
      <c r="F2211" s="443">
        <v>0.9</v>
      </c>
      <c r="G2211" s="443">
        <v>2</v>
      </c>
      <c r="H2211" s="98"/>
      <c r="I2211" s="458">
        <f>PRODUCT(E2211:G2211)</f>
        <v>-1.8</v>
      </c>
      <c r="J2211" s="125"/>
      <c r="K2211" s="631"/>
      <c r="L2211" s="28"/>
    </row>
    <row r="2212" spans="3:12" ht="12" customHeight="1" x14ac:dyDescent="0.3">
      <c r="C2212" s="632"/>
      <c r="D2212" s="117" t="s">
        <v>346</v>
      </c>
      <c r="E2212" s="444">
        <v>-1</v>
      </c>
      <c r="F2212" s="443">
        <v>2.4</v>
      </c>
      <c r="G2212" s="443">
        <v>1.4</v>
      </c>
      <c r="H2212" s="98"/>
      <c r="I2212" s="458">
        <f>PRODUCT(E2212:G2212)</f>
        <v>-3.36</v>
      </c>
      <c r="J2212" s="125"/>
      <c r="K2212" s="631"/>
      <c r="L2212" s="28"/>
    </row>
    <row r="2213" spans="3:12" ht="12" customHeight="1" x14ac:dyDescent="0.3">
      <c r="C2213" s="628"/>
      <c r="D2213" s="117" t="s">
        <v>1367</v>
      </c>
      <c r="E2213" s="444">
        <v>-1</v>
      </c>
      <c r="F2213" s="443">
        <v>0.25</v>
      </c>
      <c r="G2213" s="443">
        <v>3.67</v>
      </c>
      <c r="H2213" s="98"/>
      <c r="I2213" s="458">
        <f>PRODUCT(E2213:G2213)</f>
        <v>-0.91749999999999998</v>
      </c>
      <c r="J2213" s="125"/>
      <c r="K2213" s="631"/>
      <c r="L2213" s="28"/>
    </row>
    <row r="2214" spans="3:12" ht="12" customHeight="1" x14ac:dyDescent="0.3">
      <c r="C2214" s="617" t="s">
        <v>1613</v>
      </c>
      <c r="D2214" s="117" t="s">
        <v>1614</v>
      </c>
      <c r="E2214" s="444"/>
      <c r="F2214" s="443"/>
      <c r="G2214" s="444"/>
      <c r="H2214" s="98"/>
      <c r="I2214" s="458"/>
      <c r="J2214" s="125"/>
      <c r="K2214" s="631"/>
      <c r="L2214" s="28"/>
    </row>
    <row r="2215" spans="3:12" ht="12" customHeight="1" x14ac:dyDescent="0.3">
      <c r="C2215" s="632"/>
      <c r="D2215" s="117" t="s">
        <v>1025</v>
      </c>
      <c r="E2215" s="618">
        <v>1</v>
      </c>
      <c r="F2215" s="619">
        <v>5.25</v>
      </c>
      <c r="G2215" s="618">
        <v>3.67</v>
      </c>
      <c r="H2215" s="620"/>
      <c r="I2215" s="458">
        <f>PRODUCT(E2215:G2215)</f>
        <v>19.267499999999998</v>
      </c>
      <c r="J2215" s="125"/>
      <c r="K2215" s="631"/>
      <c r="L2215" s="28"/>
    </row>
    <row r="2216" spans="3:12" ht="12" customHeight="1" x14ac:dyDescent="0.3">
      <c r="C2216" s="632"/>
      <c r="D2216" s="117" t="s">
        <v>1605</v>
      </c>
      <c r="E2216" s="618">
        <v>1</v>
      </c>
      <c r="F2216" s="619">
        <v>3.95</v>
      </c>
      <c r="G2216" s="618">
        <v>4.17</v>
      </c>
      <c r="H2216" s="620"/>
      <c r="I2216" s="458">
        <f>PRODUCT(E2216:G2216)</f>
        <v>16.471499999999999</v>
      </c>
      <c r="J2216" s="125"/>
      <c r="K2216" s="631"/>
      <c r="L2216" s="28"/>
    </row>
    <row r="2217" spans="3:12" ht="12" customHeight="1" x14ac:dyDescent="0.3">
      <c r="C2217" s="632"/>
      <c r="D2217" s="117" t="s">
        <v>323</v>
      </c>
      <c r="E2217" s="444">
        <v>-1</v>
      </c>
      <c r="F2217" s="443">
        <v>1.2</v>
      </c>
      <c r="G2217" s="443">
        <v>2.6</v>
      </c>
      <c r="H2217" s="98"/>
      <c r="I2217" s="458">
        <f>PRODUCT(E2217:G2217)</f>
        <v>-3.12</v>
      </c>
      <c r="J2217" s="125"/>
      <c r="K2217" s="631"/>
      <c r="L2217" s="28"/>
    </row>
    <row r="2218" spans="3:12" ht="12" customHeight="1" x14ac:dyDescent="0.3">
      <c r="C2218" s="632"/>
      <c r="D2218" s="117" t="s">
        <v>1367</v>
      </c>
      <c r="E2218" s="444">
        <v>-1</v>
      </c>
      <c r="F2218" s="443">
        <v>0.25</v>
      </c>
      <c r="G2218" s="443">
        <v>4.17</v>
      </c>
      <c r="H2218" s="98"/>
      <c r="I2218" s="458">
        <f>PRODUCT(E2218:G2218)</f>
        <v>-1.0425</v>
      </c>
      <c r="J2218" s="125"/>
      <c r="K2218" s="631"/>
      <c r="L2218" s="28"/>
    </row>
    <row r="2219" spans="3:12" ht="12" customHeight="1" x14ac:dyDescent="0.3">
      <c r="C2219" s="628"/>
      <c r="D2219" s="117" t="s">
        <v>1367</v>
      </c>
      <c r="E2219" s="444">
        <v>-2</v>
      </c>
      <c r="F2219" s="443">
        <v>0.25</v>
      </c>
      <c r="G2219" s="443">
        <v>3.67</v>
      </c>
      <c r="H2219" s="98"/>
      <c r="I2219" s="458">
        <f>PRODUCT(E2219:G2219)</f>
        <v>-1.835</v>
      </c>
      <c r="J2219" s="125"/>
      <c r="K2219" s="631"/>
      <c r="L2219" s="28"/>
    </row>
    <row r="2220" spans="3:12" ht="12" customHeight="1" x14ac:dyDescent="0.3">
      <c r="C2220" s="617" t="s">
        <v>1613</v>
      </c>
      <c r="D2220" s="117" t="s">
        <v>1615</v>
      </c>
      <c r="E2220" s="444"/>
      <c r="F2220" s="443"/>
      <c r="G2220" s="444"/>
      <c r="H2220" s="98"/>
      <c r="I2220" s="458"/>
      <c r="J2220" s="125"/>
      <c r="K2220" s="631"/>
      <c r="L2220" s="28"/>
    </row>
    <row r="2221" spans="3:12" ht="12" customHeight="1" x14ac:dyDescent="0.3">
      <c r="C2221" s="632"/>
      <c r="D2221" s="117" t="s">
        <v>1025</v>
      </c>
      <c r="E2221" s="618">
        <v>1</v>
      </c>
      <c r="F2221" s="619">
        <v>5.25</v>
      </c>
      <c r="G2221" s="618">
        <v>3.67</v>
      </c>
      <c r="H2221" s="620"/>
      <c r="I2221" s="458">
        <f>PRODUCT(E2221:G2221)</f>
        <v>19.267499999999998</v>
      </c>
      <c r="J2221" s="125"/>
      <c r="K2221" s="631"/>
      <c r="L2221" s="28"/>
    </row>
    <row r="2222" spans="3:12" ht="12" customHeight="1" x14ac:dyDescent="0.3">
      <c r="C2222" s="632"/>
      <c r="D2222" s="117" t="s">
        <v>1605</v>
      </c>
      <c r="E2222" s="618">
        <v>1</v>
      </c>
      <c r="F2222" s="619">
        <v>5.0999999999999996</v>
      </c>
      <c r="G2222" s="618">
        <v>4.17</v>
      </c>
      <c r="H2222" s="620"/>
      <c r="I2222" s="458">
        <f>PRODUCT(E2222:G2222)</f>
        <v>21.266999999999999</v>
      </c>
      <c r="J2222" s="125"/>
      <c r="K2222" s="631"/>
      <c r="L2222" s="28"/>
    </row>
    <row r="2223" spans="3:12" ht="12" customHeight="1" x14ac:dyDescent="0.3">
      <c r="C2223" s="629"/>
      <c r="D2223" s="117" t="s">
        <v>1367</v>
      </c>
      <c r="E2223" s="444">
        <v>-3</v>
      </c>
      <c r="F2223" s="443">
        <v>0.25</v>
      </c>
      <c r="G2223" s="443">
        <v>4.17</v>
      </c>
      <c r="H2223" s="98"/>
      <c r="I2223" s="458">
        <f>PRODUCT(E2223:G2223)</f>
        <v>-3.1274999999999999</v>
      </c>
      <c r="J2223" s="125"/>
      <c r="K2223" s="631"/>
      <c r="L2223" s="28"/>
    </row>
    <row r="2224" spans="3:12" ht="12" customHeight="1" x14ac:dyDescent="0.3">
      <c r="C2224" s="617" t="s">
        <v>1616</v>
      </c>
      <c r="D2224" s="117" t="s">
        <v>351</v>
      </c>
      <c r="E2224" s="444"/>
      <c r="F2224" s="443"/>
      <c r="G2224" s="444"/>
      <c r="H2224" s="98"/>
      <c r="I2224" s="458"/>
      <c r="J2224" s="125"/>
      <c r="K2224" s="631"/>
      <c r="L2224" s="28"/>
    </row>
    <row r="2225" spans="3:12" ht="12" customHeight="1" x14ac:dyDescent="0.3">
      <c r="C2225" s="632"/>
      <c r="D2225" s="117" t="s">
        <v>1040</v>
      </c>
      <c r="E2225" s="618">
        <v>1</v>
      </c>
      <c r="F2225" s="619">
        <v>1.1000000000000001</v>
      </c>
      <c r="G2225" s="618">
        <v>3.67</v>
      </c>
      <c r="H2225" s="620"/>
      <c r="I2225" s="458">
        <f t="shared" ref="I2225:I2230" si="161">PRODUCT(E2225:G2225)</f>
        <v>4.0369999999999999</v>
      </c>
      <c r="J2225" s="125"/>
      <c r="K2225" s="631"/>
      <c r="L2225" s="28"/>
    </row>
    <row r="2226" spans="3:12" ht="12" customHeight="1" x14ac:dyDescent="0.3">
      <c r="C2226" s="632"/>
      <c r="D2226" s="117" t="s">
        <v>1605</v>
      </c>
      <c r="E2226" s="618">
        <v>1</v>
      </c>
      <c r="F2226" s="619">
        <v>1.2</v>
      </c>
      <c r="G2226" s="618">
        <v>4.17</v>
      </c>
      <c r="H2226" s="620"/>
      <c r="I2226" s="458">
        <f t="shared" si="161"/>
        <v>5.0039999999999996</v>
      </c>
      <c r="J2226" s="125"/>
      <c r="K2226" s="631"/>
      <c r="L2226" s="28"/>
    </row>
    <row r="2227" spans="3:12" ht="12" customHeight="1" x14ac:dyDescent="0.3">
      <c r="C2227" s="632"/>
      <c r="D2227" s="117"/>
      <c r="E2227" s="618">
        <v>1</v>
      </c>
      <c r="F2227" s="619">
        <v>5.15</v>
      </c>
      <c r="G2227" s="618">
        <v>4.17</v>
      </c>
      <c r="H2227" s="620"/>
      <c r="I2227" s="458">
        <f>PRODUCT(E2227:G2227)</f>
        <v>21.4755</v>
      </c>
      <c r="J2227" s="125"/>
      <c r="K2227" s="631"/>
      <c r="L2227" s="28"/>
    </row>
    <row r="2228" spans="3:12" ht="12" customHeight="1" x14ac:dyDescent="0.3">
      <c r="C2228" s="632"/>
      <c r="D2228" s="117" t="s">
        <v>323</v>
      </c>
      <c r="E2228" s="444">
        <v>-1</v>
      </c>
      <c r="F2228" s="443">
        <v>1</v>
      </c>
      <c r="G2228" s="443">
        <v>2.1</v>
      </c>
      <c r="H2228" s="98"/>
      <c r="I2228" s="458">
        <f t="shared" si="161"/>
        <v>-2.1</v>
      </c>
      <c r="J2228" s="125"/>
      <c r="K2228" s="631"/>
      <c r="L2228" s="28"/>
    </row>
    <row r="2229" spans="3:12" ht="12" customHeight="1" x14ac:dyDescent="0.3">
      <c r="C2229" s="632"/>
      <c r="D2229" s="117" t="s">
        <v>1367</v>
      </c>
      <c r="E2229" s="444">
        <v>-2</v>
      </c>
      <c r="F2229" s="443">
        <v>0.25</v>
      </c>
      <c r="G2229" s="443">
        <v>3.67</v>
      </c>
      <c r="H2229" s="98"/>
      <c r="I2229" s="458">
        <f t="shared" si="161"/>
        <v>-1.835</v>
      </c>
      <c r="J2229" s="125"/>
      <c r="K2229" s="631"/>
      <c r="L2229" s="28"/>
    </row>
    <row r="2230" spans="3:12" ht="12" customHeight="1" x14ac:dyDescent="0.3">
      <c r="C2230" s="629"/>
      <c r="D2230" s="117" t="s">
        <v>1367</v>
      </c>
      <c r="E2230" s="444">
        <v>-2</v>
      </c>
      <c r="F2230" s="443">
        <v>0.25</v>
      </c>
      <c r="G2230" s="443">
        <v>4.17</v>
      </c>
      <c r="H2230" s="98"/>
      <c r="I2230" s="458">
        <f t="shared" si="161"/>
        <v>-2.085</v>
      </c>
      <c r="J2230" s="125"/>
      <c r="K2230" s="631"/>
      <c r="L2230" s="28"/>
    </row>
    <row r="2231" spans="3:12" ht="12" customHeight="1" x14ac:dyDescent="0.3">
      <c r="C2231" s="617" t="s">
        <v>1617</v>
      </c>
      <c r="D2231" s="117" t="s">
        <v>138</v>
      </c>
      <c r="E2231" s="444"/>
      <c r="F2231" s="443"/>
      <c r="G2231" s="444"/>
      <c r="H2231" s="98"/>
      <c r="I2231" s="458"/>
      <c r="J2231" s="125"/>
      <c r="K2231" s="631"/>
      <c r="L2231" s="28"/>
    </row>
    <row r="2232" spans="3:12" ht="12" customHeight="1" x14ac:dyDescent="0.3">
      <c r="C2232" s="632"/>
      <c r="D2232" s="117" t="s">
        <v>939</v>
      </c>
      <c r="E2232" s="618">
        <v>1</v>
      </c>
      <c r="F2232" s="619">
        <v>1.55</v>
      </c>
      <c r="G2232" s="618">
        <v>3.67</v>
      </c>
      <c r="H2232" s="620"/>
      <c r="I2232" s="458">
        <f>PRODUCT(E2232:G2232)</f>
        <v>5.6885000000000003</v>
      </c>
      <c r="J2232" s="125"/>
      <c r="K2232" s="631"/>
      <c r="L2232" s="28"/>
    </row>
    <row r="2233" spans="3:12" ht="12" customHeight="1" x14ac:dyDescent="0.3">
      <c r="C2233" s="629"/>
      <c r="D2233" s="117" t="s">
        <v>323</v>
      </c>
      <c r="E2233" s="444">
        <v>-1</v>
      </c>
      <c r="F2233" s="443">
        <v>1.2</v>
      </c>
      <c r="G2233" s="443">
        <v>2.6</v>
      </c>
      <c r="H2233" s="98"/>
      <c r="I2233" s="458">
        <f>PRODUCT(E2233:G2233)</f>
        <v>-3.12</v>
      </c>
      <c r="J2233" s="125"/>
      <c r="K2233" s="631"/>
      <c r="L2233" s="28"/>
    </row>
    <row r="2234" spans="3:12" ht="12" customHeight="1" x14ac:dyDescent="0.3">
      <c r="C2234" s="617" t="s">
        <v>1618</v>
      </c>
      <c r="D2234" s="117" t="s">
        <v>360</v>
      </c>
      <c r="E2234" s="444"/>
      <c r="F2234" s="443"/>
      <c r="G2234" s="444"/>
      <c r="H2234" s="98"/>
      <c r="I2234" s="458"/>
      <c r="J2234" s="125"/>
      <c r="K2234" s="631"/>
      <c r="L2234" s="28"/>
    </row>
    <row r="2235" spans="3:12" ht="12" customHeight="1" x14ac:dyDescent="0.3">
      <c r="C2235" s="632"/>
      <c r="D2235" s="117" t="s">
        <v>1489</v>
      </c>
      <c r="E2235" s="618">
        <v>1</v>
      </c>
      <c r="F2235" s="619">
        <v>5.7</v>
      </c>
      <c r="G2235" s="618">
        <v>4.17</v>
      </c>
      <c r="H2235" s="620"/>
      <c r="I2235" s="458">
        <f>PRODUCT(E2235:G2235)</f>
        <v>23.769000000000002</v>
      </c>
      <c r="J2235" s="125"/>
      <c r="K2235" s="631"/>
      <c r="L2235" s="28"/>
    </row>
    <row r="2236" spans="3:12" ht="12" customHeight="1" x14ac:dyDescent="0.3">
      <c r="C2236" s="629"/>
      <c r="D2236" s="117" t="s">
        <v>323</v>
      </c>
      <c r="E2236" s="444">
        <v>-1</v>
      </c>
      <c r="F2236" s="443">
        <v>1.2</v>
      </c>
      <c r="G2236" s="443">
        <v>2.6</v>
      </c>
      <c r="H2236" s="98"/>
      <c r="I2236" s="458">
        <f>PRODUCT(E2236:G2236)</f>
        <v>-3.12</v>
      </c>
      <c r="J2236" s="125"/>
      <c r="K2236" s="631"/>
      <c r="L2236" s="28"/>
    </row>
    <row r="2237" spans="3:12" ht="12" customHeight="1" x14ac:dyDescent="0.3">
      <c r="C2237" s="628"/>
      <c r="D2237" s="117" t="s">
        <v>1367</v>
      </c>
      <c r="E2237" s="444">
        <v>-2</v>
      </c>
      <c r="F2237" s="443">
        <v>0.25</v>
      </c>
      <c r="G2237" s="443">
        <v>4.17</v>
      </c>
      <c r="H2237" s="98"/>
      <c r="I2237" s="458">
        <f>PRODUCT(E2237:G2237)</f>
        <v>-2.085</v>
      </c>
      <c r="J2237" s="125"/>
      <c r="K2237" s="631"/>
      <c r="L2237" s="28"/>
    </row>
    <row r="2238" spans="3:12" ht="12" customHeight="1" x14ac:dyDescent="0.3">
      <c r="C2238" s="617" t="s">
        <v>1619</v>
      </c>
      <c r="D2238" s="117" t="s">
        <v>1620</v>
      </c>
      <c r="E2238" s="444"/>
      <c r="F2238" s="443"/>
      <c r="G2238" s="444"/>
      <c r="H2238" s="98"/>
      <c r="I2238" s="458"/>
      <c r="J2238" s="125"/>
      <c r="K2238" s="631"/>
      <c r="L2238" s="28"/>
    </row>
    <row r="2239" spans="3:12" ht="12" customHeight="1" x14ac:dyDescent="0.3">
      <c r="C2239" s="632"/>
      <c r="D2239" s="117" t="s">
        <v>1025</v>
      </c>
      <c r="E2239" s="618">
        <v>1</v>
      </c>
      <c r="F2239" s="619">
        <v>5.05</v>
      </c>
      <c r="G2239" s="618">
        <v>3.67</v>
      </c>
      <c r="H2239" s="620"/>
      <c r="I2239" s="458">
        <f t="shared" ref="I2239:I2245" si="162">PRODUCT(E2239:G2239)</f>
        <v>18.5335</v>
      </c>
      <c r="J2239" s="125"/>
      <c r="K2239" s="631"/>
      <c r="L2239" s="28"/>
    </row>
    <row r="2240" spans="3:12" ht="12" customHeight="1" x14ac:dyDescent="0.3">
      <c r="C2240" s="632"/>
      <c r="D2240" s="117" t="s">
        <v>1500</v>
      </c>
      <c r="E2240" s="618">
        <v>1</v>
      </c>
      <c r="F2240" s="619">
        <v>1.62</v>
      </c>
      <c r="G2240" s="618">
        <v>3.67</v>
      </c>
      <c r="H2240" s="620"/>
      <c r="I2240" s="458">
        <f>PRODUCT(E2240:G2240)</f>
        <v>5.9454000000000002</v>
      </c>
      <c r="J2240" s="125"/>
      <c r="K2240" s="631"/>
      <c r="L2240" s="28"/>
    </row>
    <row r="2241" spans="3:12" ht="12" customHeight="1" x14ac:dyDescent="0.3">
      <c r="C2241" s="632"/>
      <c r="D2241" s="117" t="s">
        <v>1488</v>
      </c>
      <c r="E2241" s="618">
        <v>1</v>
      </c>
      <c r="F2241" s="619">
        <v>6.5</v>
      </c>
      <c r="G2241" s="618">
        <v>3.15</v>
      </c>
      <c r="H2241" s="620"/>
      <c r="I2241" s="458">
        <f t="shared" si="162"/>
        <v>20.474999999999998</v>
      </c>
      <c r="J2241" s="125"/>
      <c r="K2241" s="631"/>
      <c r="L2241" s="28"/>
    </row>
    <row r="2242" spans="3:12" ht="12" customHeight="1" x14ac:dyDescent="0.3">
      <c r="C2242" s="632"/>
      <c r="D2242" s="117"/>
      <c r="E2242" s="618">
        <v>1</v>
      </c>
      <c r="F2242" s="619">
        <v>5.15</v>
      </c>
      <c r="G2242" s="618">
        <v>4.17</v>
      </c>
      <c r="H2242" s="620"/>
      <c r="I2242" s="458">
        <f t="shared" si="162"/>
        <v>21.4755</v>
      </c>
      <c r="J2242" s="125"/>
      <c r="K2242" s="631"/>
      <c r="L2242" s="28"/>
    </row>
    <row r="2243" spans="3:12" ht="12" customHeight="1" x14ac:dyDescent="0.3">
      <c r="C2243" s="632"/>
      <c r="D2243" s="117" t="s">
        <v>323</v>
      </c>
      <c r="E2243" s="444">
        <v>-1</v>
      </c>
      <c r="F2243" s="443">
        <v>0.8</v>
      </c>
      <c r="G2243" s="443">
        <v>2.6</v>
      </c>
      <c r="H2243" s="98"/>
      <c r="I2243" s="458">
        <f t="shared" si="162"/>
        <v>-2.08</v>
      </c>
      <c r="J2243" s="125"/>
      <c r="K2243" s="631"/>
      <c r="L2243" s="28"/>
    </row>
    <row r="2244" spans="3:12" ht="12" customHeight="1" x14ac:dyDescent="0.3">
      <c r="C2244" s="632"/>
      <c r="D2244" s="117" t="s">
        <v>1367</v>
      </c>
      <c r="E2244" s="444">
        <v>-3</v>
      </c>
      <c r="F2244" s="443">
        <v>0.25</v>
      </c>
      <c r="G2244" s="443">
        <v>3.15</v>
      </c>
      <c r="H2244" s="98"/>
      <c r="I2244" s="458">
        <f t="shared" si="162"/>
        <v>-2.3624999999999998</v>
      </c>
      <c r="J2244" s="125"/>
      <c r="K2244" s="631"/>
      <c r="L2244" s="28"/>
    </row>
    <row r="2245" spans="3:12" ht="12" customHeight="1" x14ac:dyDescent="0.3">
      <c r="C2245" s="629"/>
      <c r="D2245" s="117" t="s">
        <v>1367</v>
      </c>
      <c r="E2245" s="444">
        <v>-6</v>
      </c>
      <c r="F2245" s="443">
        <v>0.25</v>
      </c>
      <c r="G2245" s="443">
        <v>3.67</v>
      </c>
      <c r="H2245" s="98"/>
      <c r="I2245" s="458">
        <f t="shared" si="162"/>
        <v>-5.5049999999999999</v>
      </c>
      <c r="J2245" s="125"/>
      <c r="K2245" s="631"/>
      <c r="L2245" s="28"/>
    </row>
    <row r="2246" spans="3:12" ht="12" customHeight="1" x14ac:dyDescent="0.3">
      <c r="C2246" s="617" t="s">
        <v>1621</v>
      </c>
      <c r="D2246" s="117" t="s">
        <v>1622</v>
      </c>
      <c r="E2246" s="444"/>
      <c r="F2246" s="443"/>
      <c r="G2246" s="444"/>
      <c r="H2246" s="98"/>
      <c r="I2246" s="458"/>
      <c r="J2246" s="125"/>
      <c r="K2246" s="631"/>
      <c r="L2246" s="28"/>
    </row>
    <row r="2247" spans="3:12" ht="12" customHeight="1" x14ac:dyDescent="0.3">
      <c r="C2247" s="632"/>
      <c r="D2247" s="117" t="s">
        <v>1040</v>
      </c>
      <c r="E2247" s="618">
        <v>1</v>
      </c>
      <c r="F2247" s="619">
        <v>4.45</v>
      </c>
      <c r="G2247" s="618">
        <v>3.67</v>
      </c>
      <c r="H2247" s="620"/>
      <c r="I2247" s="458">
        <f t="shared" ref="I2247:I2252" si="163">PRODUCT(E2247:G2247)</f>
        <v>16.331500000000002</v>
      </c>
      <c r="J2247" s="125"/>
      <c r="K2247" s="631"/>
      <c r="L2247" s="28"/>
    </row>
    <row r="2248" spans="3:12" ht="12" customHeight="1" x14ac:dyDescent="0.3">
      <c r="C2248" s="632"/>
      <c r="D2248" s="117" t="s">
        <v>1500</v>
      </c>
      <c r="E2248" s="618">
        <v>1</v>
      </c>
      <c r="F2248" s="619">
        <v>5.15</v>
      </c>
      <c r="G2248" s="618">
        <v>3.67</v>
      </c>
      <c r="H2248" s="620"/>
      <c r="I2248" s="458">
        <f t="shared" si="163"/>
        <v>18.900500000000001</v>
      </c>
      <c r="J2248" s="125"/>
      <c r="K2248" s="631"/>
      <c r="L2248" s="28"/>
    </row>
    <row r="2249" spans="3:12" ht="12" customHeight="1" x14ac:dyDescent="0.3">
      <c r="C2249" s="632"/>
      <c r="D2249" s="117" t="s">
        <v>1488</v>
      </c>
      <c r="E2249" s="618">
        <v>1</v>
      </c>
      <c r="F2249" s="619">
        <v>5.5</v>
      </c>
      <c r="G2249" s="618">
        <v>3.15</v>
      </c>
      <c r="H2249" s="620"/>
      <c r="I2249" s="458">
        <f t="shared" si="163"/>
        <v>17.324999999999999</v>
      </c>
      <c r="J2249" s="125"/>
      <c r="K2249" s="631"/>
      <c r="L2249" s="28"/>
    </row>
    <row r="2250" spans="3:12" ht="12" customHeight="1" x14ac:dyDescent="0.3">
      <c r="C2250" s="632"/>
      <c r="D2250" s="117" t="s">
        <v>323</v>
      </c>
      <c r="E2250" s="444">
        <v>-1</v>
      </c>
      <c r="F2250" s="443">
        <v>1</v>
      </c>
      <c r="G2250" s="443">
        <v>2.1</v>
      </c>
      <c r="H2250" s="98"/>
      <c r="I2250" s="458">
        <f t="shared" si="163"/>
        <v>-2.1</v>
      </c>
      <c r="J2250" s="125"/>
      <c r="K2250" s="631"/>
      <c r="L2250" s="28"/>
    </row>
    <row r="2251" spans="3:12" ht="12" customHeight="1" x14ac:dyDescent="0.3">
      <c r="C2251" s="632"/>
      <c r="D2251" s="117" t="s">
        <v>1367</v>
      </c>
      <c r="E2251" s="444">
        <v>-2</v>
      </c>
      <c r="F2251" s="443">
        <v>0.25</v>
      </c>
      <c r="G2251" s="443">
        <v>3.67</v>
      </c>
      <c r="H2251" s="98"/>
      <c r="I2251" s="458">
        <f t="shared" si="163"/>
        <v>-1.835</v>
      </c>
      <c r="J2251" s="125"/>
      <c r="K2251" s="631"/>
      <c r="L2251" s="28"/>
    </row>
    <row r="2252" spans="3:12" ht="12" customHeight="1" x14ac:dyDescent="0.3">
      <c r="C2252" s="629"/>
      <c r="D2252" s="117" t="s">
        <v>1367</v>
      </c>
      <c r="E2252" s="444">
        <v>-5</v>
      </c>
      <c r="F2252" s="443">
        <v>0.25</v>
      </c>
      <c r="G2252" s="443">
        <v>3.15</v>
      </c>
      <c r="H2252" s="98"/>
      <c r="I2252" s="458">
        <f t="shared" si="163"/>
        <v>-3.9375</v>
      </c>
      <c r="J2252" s="125"/>
      <c r="K2252" s="631"/>
      <c r="L2252" s="28"/>
    </row>
    <row r="2253" spans="3:12" ht="12" customHeight="1" x14ac:dyDescent="0.3">
      <c r="C2253" s="617" t="s">
        <v>1623</v>
      </c>
      <c r="D2253" s="117" t="s">
        <v>1624</v>
      </c>
      <c r="E2253" s="444"/>
      <c r="F2253" s="443"/>
      <c r="G2253" s="444"/>
      <c r="H2253" s="98"/>
      <c r="I2253" s="458"/>
      <c r="J2253" s="125"/>
      <c r="K2253" s="631"/>
      <c r="L2253" s="28"/>
    </row>
    <row r="2254" spans="3:12" ht="12" customHeight="1" x14ac:dyDescent="0.3">
      <c r="C2254" s="632"/>
      <c r="D2254" s="117" t="s">
        <v>1500</v>
      </c>
      <c r="E2254" s="618">
        <v>1</v>
      </c>
      <c r="F2254" s="619">
        <v>3.3</v>
      </c>
      <c r="G2254" s="618">
        <v>3.67</v>
      </c>
      <c r="H2254" s="620"/>
      <c r="I2254" s="458">
        <f>PRODUCT(E2254:G2254)</f>
        <v>12.110999999999999</v>
      </c>
      <c r="J2254" s="125"/>
      <c r="K2254" s="631"/>
      <c r="L2254" s="28"/>
    </row>
    <row r="2255" spans="3:12" ht="12" customHeight="1" x14ac:dyDescent="0.3">
      <c r="C2255" s="632"/>
      <c r="D2255" s="117" t="s">
        <v>1488</v>
      </c>
      <c r="E2255" s="618">
        <v>1</v>
      </c>
      <c r="F2255" s="619">
        <v>3.3</v>
      </c>
      <c r="G2255" s="618">
        <v>3.15</v>
      </c>
      <c r="H2255" s="620"/>
      <c r="I2255" s="458">
        <f>PRODUCT(E2255:G2255)</f>
        <v>10.395</v>
      </c>
      <c r="J2255" s="125"/>
      <c r="K2255" s="631"/>
      <c r="L2255" s="28"/>
    </row>
    <row r="2256" spans="3:12" ht="12" customHeight="1" x14ac:dyDescent="0.3">
      <c r="C2256" s="632"/>
      <c r="D2256" s="117" t="s">
        <v>323</v>
      </c>
      <c r="E2256" s="444">
        <v>-1</v>
      </c>
      <c r="F2256" s="443">
        <v>1</v>
      </c>
      <c r="G2256" s="443">
        <v>2.1</v>
      </c>
      <c r="H2256" s="98"/>
      <c r="I2256" s="458">
        <f>PRODUCT(E2256:G2256)</f>
        <v>-2.1</v>
      </c>
      <c r="J2256" s="125"/>
      <c r="K2256" s="631"/>
      <c r="L2256" s="28"/>
    </row>
    <row r="2257" spans="3:12" ht="12" customHeight="1" x14ac:dyDescent="0.3">
      <c r="C2257" s="632"/>
      <c r="D2257" s="117" t="s">
        <v>1367</v>
      </c>
      <c r="E2257" s="444">
        <v>-2</v>
      </c>
      <c r="F2257" s="443">
        <v>0.25</v>
      </c>
      <c r="G2257" s="443">
        <v>3.67</v>
      </c>
      <c r="H2257" s="98"/>
      <c r="I2257" s="458">
        <f>PRODUCT(E2257:G2257)</f>
        <v>-1.835</v>
      </c>
      <c r="J2257" s="125"/>
      <c r="K2257" s="631"/>
      <c r="L2257" s="28"/>
    </row>
    <row r="2258" spans="3:12" ht="12" customHeight="1" x14ac:dyDescent="0.3">
      <c r="C2258" s="629"/>
      <c r="D2258" s="117" t="s">
        <v>1367</v>
      </c>
      <c r="E2258" s="444">
        <v>-1</v>
      </c>
      <c r="F2258" s="443">
        <v>0.25</v>
      </c>
      <c r="G2258" s="443">
        <v>3.15</v>
      </c>
      <c r="H2258" s="98"/>
      <c r="I2258" s="458">
        <f>PRODUCT(E2258:G2258)</f>
        <v>-0.78749999999999998</v>
      </c>
      <c r="J2258" s="125"/>
      <c r="K2258" s="631"/>
      <c r="L2258" s="28"/>
    </row>
    <row r="2259" spans="3:12" ht="12" customHeight="1" x14ac:dyDescent="0.3">
      <c r="C2259" s="617" t="s">
        <v>1625</v>
      </c>
      <c r="D2259" s="117" t="s">
        <v>122</v>
      </c>
      <c r="E2259" s="444"/>
      <c r="F2259" s="443"/>
      <c r="G2259" s="444"/>
      <c r="H2259" s="98"/>
      <c r="I2259" s="458"/>
      <c r="J2259" s="125"/>
      <c r="K2259" s="631"/>
      <c r="L2259" s="28"/>
    </row>
    <row r="2260" spans="3:12" ht="12" customHeight="1" x14ac:dyDescent="0.3">
      <c r="C2260" s="632"/>
      <c r="D2260" s="117" t="s">
        <v>1500</v>
      </c>
      <c r="E2260" s="618">
        <v>1</v>
      </c>
      <c r="F2260" s="619">
        <v>2.25</v>
      </c>
      <c r="G2260" s="618">
        <v>3.67</v>
      </c>
      <c r="H2260" s="620"/>
      <c r="I2260" s="458">
        <f>PRODUCT(E2260:G2260)</f>
        <v>8.2575000000000003</v>
      </c>
      <c r="J2260" s="125"/>
      <c r="K2260" s="631"/>
      <c r="L2260" s="28"/>
    </row>
    <row r="2261" spans="3:12" ht="12" customHeight="1" x14ac:dyDescent="0.3">
      <c r="C2261" s="632"/>
      <c r="D2261" s="117" t="s">
        <v>1488</v>
      </c>
      <c r="E2261" s="618">
        <v>1</v>
      </c>
      <c r="F2261" s="619">
        <v>5.75</v>
      </c>
      <c r="G2261" s="618">
        <v>4.17</v>
      </c>
      <c r="H2261" s="620"/>
      <c r="I2261" s="458">
        <f>PRODUCT(E2261:G2261)</f>
        <v>23.977499999999999</v>
      </c>
      <c r="J2261" s="125"/>
      <c r="K2261" s="631"/>
      <c r="L2261" s="28"/>
    </row>
    <row r="2262" spans="3:12" ht="12" customHeight="1" x14ac:dyDescent="0.3">
      <c r="C2262" s="632"/>
      <c r="D2262" s="117" t="s">
        <v>323</v>
      </c>
      <c r="E2262" s="444">
        <v>-1</v>
      </c>
      <c r="F2262" s="443">
        <v>0.8</v>
      </c>
      <c r="G2262" s="443">
        <v>2.1</v>
      </c>
      <c r="H2262" s="98"/>
      <c r="I2262" s="458">
        <f>PRODUCT(E2262:G2262)</f>
        <v>-1.6800000000000002</v>
      </c>
      <c r="J2262" s="125"/>
      <c r="K2262" s="631"/>
      <c r="L2262" s="28"/>
    </row>
    <row r="2263" spans="3:12" ht="12" customHeight="1" x14ac:dyDescent="0.3">
      <c r="C2263" s="632"/>
      <c r="D2263" s="117" t="s">
        <v>1367</v>
      </c>
      <c r="E2263" s="444">
        <v>-2</v>
      </c>
      <c r="F2263" s="443">
        <v>0.25</v>
      </c>
      <c r="G2263" s="443">
        <v>3.67</v>
      </c>
      <c r="H2263" s="98"/>
      <c r="I2263" s="458">
        <f>PRODUCT(E2263:G2263)</f>
        <v>-1.835</v>
      </c>
      <c r="J2263" s="125"/>
      <c r="K2263" s="631"/>
      <c r="L2263" s="28"/>
    </row>
    <row r="2264" spans="3:12" ht="12" customHeight="1" x14ac:dyDescent="0.3">
      <c r="C2264" s="629"/>
      <c r="D2264" s="117" t="s">
        <v>1367</v>
      </c>
      <c r="E2264" s="444">
        <v>-3</v>
      </c>
      <c r="F2264" s="443">
        <v>0.25</v>
      </c>
      <c r="G2264" s="443">
        <v>4.17</v>
      </c>
      <c r="H2264" s="98"/>
      <c r="I2264" s="458">
        <f>PRODUCT(E2264:G2264)</f>
        <v>-3.1274999999999999</v>
      </c>
      <c r="J2264" s="125"/>
      <c r="K2264" s="631"/>
      <c r="L2264" s="28"/>
    </row>
    <row r="2265" spans="3:12" ht="12" customHeight="1" x14ac:dyDescent="0.3">
      <c r="C2265" s="617" t="s">
        <v>1626</v>
      </c>
      <c r="D2265" s="117" t="s">
        <v>762</v>
      </c>
      <c r="E2265" s="444"/>
      <c r="F2265" s="443"/>
      <c r="G2265" s="444"/>
      <c r="H2265" s="98"/>
      <c r="I2265" s="458"/>
      <c r="J2265" s="125"/>
      <c r="K2265" s="631"/>
      <c r="L2265" s="28"/>
    </row>
    <row r="2266" spans="3:12" ht="12" customHeight="1" x14ac:dyDescent="0.3">
      <c r="C2266" s="632"/>
      <c r="D2266" s="117" t="s">
        <v>1488</v>
      </c>
      <c r="E2266" s="618">
        <v>1</v>
      </c>
      <c r="F2266" s="619">
        <v>6.7</v>
      </c>
      <c r="G2266" s="618">
        <v>3.15</v>
      </c>
      <c r="H2266" s="620"/>
      <c r="I2266" s="458">
        <f>PRODUCT(E2266:G2266)</f>
        <v>21.105</v>
      </c>
      <c r="J2266" s="125"/>
      <c r="K2266" s="631"/>
      <c r="L2266" s="28"/>
    </row>
    <row r="2267" spans="3:12" ht="12" customHeight="1" x14ac:dyDescent="0.3">
      <c r="C2267" s="632"/>
      <c r="D2267" s="117" t="s">
        <v>871</v>
      </c>
      <c r="E2267" s="444">
        <v>-1</v>
      </c>
      <c r="F2267" s="443">
        <v>1.2</v>
      </c>
      <c r="G2267" s="443">
        <v>2.6</v>
      </c>
      <c r="H2267" s="98"/>
      <c r="I2267" s="458">
        <f>PRODUCT(E2267:G2267)</f>
        <v>-3.12</v>
      </c>
      <c r="J2267" s="125"/>
      <c r="K2267" s="631"/>
      <c r="L2267" s="28"/>
    </row>
    <row r="2268" spans="3:12" ht="12" customHeight="1" x14ac:dyDescent="0.3">
      <c r="C2268" s="632"/>
      <c r="D2268" s="117" t="s">
        <v>1367</v>
      </c>
      <c r="E2268" s="444">
        <v>-3</v>
      </c>
      <c r="F2268" s="443">
        <v>0.25</v>
      </c>
      <c r="G2268" s="443">
        <v>3.15</v>
      </c>
      <c r="H2268" s="98"/>
      <c r="I2268" s="458">
        <f>PRODUCT(E2268:G2268)</f>
        <v>-2.3624999999999998</v>
      </c>
      <c r="J2268" s="125"/>
      <c r="K2268" s="631"/>
      <c r="L2268" s="28"/>
    </row>
    <row r="2269" spans="3:12" ht="12" customHeight="1" x14ac:dyDescent="0.3">
      <c r="C2269" s="617" t="s">
        <v>1627</v>
      </c>
      <c r="D2269" s="117" t="s">
        <v>1628</v>
      </c>
      <c r="E2269" s="444"/>
      <c r="F2269" s="443"/>
      <c r="G2269" s="444"/>
      <c r="H2269" s="98"/>
      <c r="I2269" s="458"/>
      <c r="J2269" s="125"/>
      <c r="K2269" s="631"/>
      <c r="L2269" s="28"/>
    </row>
    <row r="2270" spans="3:12" ht="12" customHeight="1" x14ac:dyDescent="0.3">
      <c r="C2270" s="632"/>
      <c r="D2270" s="117" t="s">
        <v>1500</v>
      </c>
      <c r="E2270" s="618">
        <v>1</v>
      </c>
      <c r="F2270" s="619">
        <v>1.9</v>
      </c>
      <c r="G2270" s="618">
        <v>3.67</v>
      </c>
      <c r="H2270" s="620"/>
      <c r="I2270" s="458">
        <f t="shared" ref="I2270:I2277" si="164">PRODUCT(E2270:G2270)</f>
        <v>6.9729999999999999</v>
      </c>
      <c r="J2270" s="125"/>
      <c r="K2270" s="631"/>
      <c r="L2270" s="28"/>
    </row>
    <row r="2271" spans="3:12" ht="12" customHeight="1" x14ac:dyDescent="0.3">
      <c r="C2271" s="632"/>
      <c r="D2271" s="117" t="s">
        <v>1087</v>
      </c>
      <c r="E2271" s="618">
        <v>1</v>
      </c>
      <c r="F2271" s="619">
        <v>4.4000000000000004</v>
      </c>
      <c r="G2271" s="618">
        <v>3.67</v>
      </c>
      <c r="H2271" s="620"/>
      <c r="I2271" s="458">
        <f>PRODUCT(E2271:G2271)</f>
        <v>16.148</v>
      </c>
      <c r="J2271" s="125"/>
      <c r="K2271" s="631"/>
      <c r="L2271" s="28"/>
    </row>
    <row r="2272" spans="3:12" ht="12" customHeight="1" x14ac:dyDescent="0.3">
      <c r="C2272" s="632"/>
      <c r="D2272" s="117" t="s">
        <v>1488</v>
      </c>
      <c r="E2272" s="618">
        <v>1</v>
      </c>
      <c r="F2272" s="619">
        <v>1.75</v>
      </c>
      <c r="G2272" s="618">
        <v>4.17</v>
      </c>
      <c r="H2272" s="620"/>
      <c r="I2272" s="458">
        <f t="shared" si="164"/>
        <v>7.2974999999999994</v>
      </c>
      <c r="J2272" s="125"/>
      <c r="K2272" s="631"/>
      <c r="L2272" s="28"/>
    </row>
    <row r="2273" spans="3:12" ht="12" customHeight="1" x14ac:dyDescent="0.3">
      <c r="C2273" s="632"/>
      <c r="D2273" s="117"/>
      <c r="E2273" s="618">
        <v>1</v>
      </c>
      <c r="F2273" s="619">
        <v>2.25</v>
      </c>
      <c r="G2273" s="618">
        <v>3.15</v>
      </c>
      <c r="H2273" s="620"/>
      <c r="I2273" s="458">
        <f>PRODUCT(E2273:G2273)</f>
        <v>7.0874999999999995</v>
      </c>
      <c r="J2273" s="125"/>
      <c r="K2273" s="631"/>
      <c r="L2273" s="28"/>
    </row>
    <row r="2274" spans="3:12" ht="12" customHeight="1" x14ac:dyDescent="0.3">
      <c r="C2274" s="632"/>
      <c r="D2274" s="117" t="s">
        <v>323</v>
      </c>
      <c r="E2274" s="444">
        <v>-1</v>
      </c>
      <c r="F2274" s="443">
        <v>0.9</v>
      </c>
      <c r="G2274" s="443">
        <v>2.1</v>
      </c>
      <c r="H2274" s="98"/>
      <c r="I2274" s="458">
        <f t="shared" si="164"/>
        <v>-1.8900000000000001</v>
      </c>
      <c r="J2274" s="125"/>
      <c r="K2274" s="631"/>
      <c r="L2274" s="28"/>
    </row>
    <row r="2275" spans="3:12" ht="12" customHeight="1" x14ac:dyDescent="0.3">
      <c r="C2275" s="632"/>
      <c r="D2275" s="117" t="s">
        <v>323</v>
      </c>
      <c r="E2275" s="444">
        <v>-1</v>
      </c>
      <c r="F2275" s="443">
        <v>0.9</v>
      </c>
      <c r="G2275" s="443">
        <v>2</v>
      </c>
      <c r="H2275" s="98"/>
      <c r="I2275" s="458">
        <f>PRODUCT(E2275:G2275)</f>
        <v>-1.8</v>
      </c>
      <c r="J2275" s="125"/>
      <c r="K2275" s="631"/>
      <c r="L2275" s="28"/>
    </row>
    <row r="2276" spans="3:12" ht="12" customHeight="1" x14ac:dyDescent="0.3">
      <c r="C2276" s="632"/>
      <c r="D2276" s="117" t="s">
        <v>1367</v>
      </c>
      <c r="E2276" s="444">
        <v>-4</v>
      </c>
      <c r="F2276" s="443">
        <v>0.25</v>
      </c>
      <c r="G2276" s="443">
        <v>3.67</v>
      </c>
      <c r="H2276" s="98"/>
      <c r="I2276" s="458">
        <f t="shared" si="164"/>
        <v>-3.67</v>
      </c>
      <c r="J2276" s="125"/>
      <c r="K2276" s="631"/>
      <c r="L2276" s="28"/>
    </row>
    <row r="2277" spans="3:12" ht="12" customHeight="1" x14ac:dyDescent="0.3">
      <c r="C2277" s="629"/>
      <c r="D2277" s="117" t="s">
        <v>1367</v>
      </c>
      <c r="E2277" s="444">
        <v>-2</v>
      </c>
      <c r="F2277" s="443">
        <v>0.25</v>
      </c>
      <c r="G2277" s="443">
        <v>4.17</v>
      </c>
      <c r="H2277" s="98"/>
      <c r="I2277" s="458">
        <f t="shared" si="164"/>
        <v>-2.085</v>
      </c>
      <c r="J2277" s="125"/>
      <c r="K2277" s="631"/>
      <c r="L2277" s="28"/>
    </row>
    <row r="2278" spans="3:12" ht="12" customHeight="1" x14ac:dyDescent="0.3">
      <c r="C2278" s="629"/>
      <c r="D2278" s="117" t="s">
        <v>1367</v>
      </c>
      <c r="E2278" s="444">
        <v>-1</v>
      </c>
      <c r="F2278" s="443">
        <v>0.25</v>
      </c>
      <c r="G2278" s="443">
        <v>3.15</v>
      </c>
      <c r="H2278" s="98"/>
      <c r="I2278" s="458">
        <f>PRODUCT(E2278:G2278)</f>
        <v>-0.78749999999999998</v>
      </c>
      <c r="J2278" s="125"/>
      <c r="K2278" s="631"/>
      <c r="L2278" s="28"/>
    </row>
    <row r="2279" spans="3:12" ht="12" customHeight="1" x14ac:dyDescent="0.3">
      <c r="C2279" s="617" t="s">
        <v>1630</v>
      </c>
      <c r="D2279" s="117" t="s">
        <v>122</v>
      </c>
      <c r="E2279" s="444"/>
      <c r="F2279" s="443"/>
      <c r="G2279" s="444"/>
      <c r="H2279" s="98"/>
      <c r="I2279" s="458"/>
      <c r="J2279" s="125"/>
      <c r="K2279" s="631"/>
      <c r="L2279" s="28"/>
    </row>
    <row r="2280" spans="3:12" ht="12" customHeight="1" x14ac:dyDescent="0.3">
      <c r="C2280" s="632"/>
      <c r="D2280" s="117" t="s">
        <v>1500</v>
      </c>
      <c r="E2280" s="618">
        <v>1</v>
      </c>
      <c r="F2280" s="619">
        <v>1.35</v>
      </c>
      <c r="G2280" s="618">
        <v>4.17</v>
      </c>
      <c r="H2280" s="620"/>
      <c r="I2280" s="458">
        <f t="shared" ref="I2280:I2285" si="165">PRODUCT(E2280:G2280)</f>
        <v>5.6295000000000002</v>
      </c>
      <c r="J2280" s="125"/>
      <c r="K2280" s="631"/>
      <c r="L2280" s="28"/>
    </row>
    <row r="2281" spans="3:12" ht="12" customHeight="1" x14ac:dyDescent="0.3">
      <c r="C2281" s="632"/>
      <c r="D2281" s="117" t="s">
        <v>1488</v>
      </c>
      <c r="E2281" s="618">
        <v>1</v>
      </c>
      <c r="F2281" s="619">
        <v>3.9</v>
      </c>
      <c r="G2281" s="618">
        <v>3.15</v>
      </c>
      <c r="H2281" s="620"/>
      <c r="I2281" s="458">
        <f t="shared" si="165"/>
        <v>12.285</v>
      </c>
      <c r="J2281" s="125"/>
      <c r="K2281" s="631"/>
      <c r="L2281" s="28"/>
    </row>
    <row r="2282" spans="3:12" ht="12" customHeight="1" x14ac:dyDescent="0.3">
      <c r="C2282" s="632"/>
      <c r="D2282" s="117"/>
      <c r="E2282" s="618">
        <v>1</v>
      </c>
      <c r="F2282" s="619">
        <v>2.9</v>
      </c>
      <c r="G2282" s="618">
        <v>4.17</v>
      </c>
      <c r="H2282" s="620"/>
      <c r="I2282" s="458">
        <f>PRODUCT(E2282:G2282)</f>
        <v>12.093</v>
      </c>
      <c r="J2282" s="125"/>
      <c r="K2282" s="631"/>
      <c r="L2282" s="28"/>
    </row>
    <row r="2283" spans="3:12" ht="12" customHeight="1" x14ac:dyDescent="0.3">
      <c r="C2283" s="632"/>
      <c r="D2283" s="117" t="s">
        <v>323</v>
      </c>
      <c r="E2283" s="444">
        <v>-1</v>
      </c>
      <c r="F2283" s="443">
        <v>0.8</v>
      </c>
      <c r="G2283" s="443">
        <v>2.1</v>
      </c>
      <c r="H2283" s="98"/>
      <c r="I2283" s="458">
        <f t="shared" si="165"/>
        <v>-1.6800000000000002</v>
      </c>
      <c r="J2283" s="125"/>
      <c r="K2283" s="631"/>
      <c r="L2283" s="28"/>
    </row>
    <row r="2284" spans="3:12" ht="12" customHeight="1" x14ac:dyDescent="0.3">
      <c r="C2284" s="632"/>
      <c r="D2284" s="117" t="s">
        <v>1367</v>
      </c>
      <c r="E2284" s="444">
        <v>-2</v>
      </c>
      <c r="F2284" s="443">
        <v>0.25</v>
      </c>
      <c r="G2284" s="443">
        <v>4.17</v>
      </c>
      <c r="H2284" s="98"/>
      <c r="I2284" s="458">
        <f t="shared" si="165"/>
        <v>-2.085</v>
      </c>
      <c r="J2284" s="125"/>
      <c r="K2284" s="631"/>
      <c r="L2284" s="28"/>
    </row>
    <row r="2285" spans="3:12" ht="12" customHeight="1" x14ac:dyDescent="0.3">
      <c r="C2285" s="629"/>
      <c r="D2285" s="117" t="s">
        <v>1367</v>
      </c>
      <c r="E2285" s="444">
        <v>-1</v>
      </c>
      <c r="F2285" s="443">
        <v>0.25</v>
      </c>
      <c r="G2285" s="443">
        <v>3.15</v>
      </c>
      <c r="H2285" s="98"/>
      <c r="I2285" s="458">
        <f t="shared" si="165"/>
        <v>-0.78749999999999998</v>
      </c>
      <c r="J2285" s="125"/>
      <c r="K2285" s="631"/>
      <c r="L2285" s="28"/>
    </row>
    <row r="2286" spans="3:12" ht="12" customHeight="1" x14ac:dyDescent="0.3">
      <c r="C2286" s="629"/>
      <c r="D2286" s="117" t="s">
        <v>1367</v>
      </c>
      <c r="E2286" s="444">
        <v>-1</v>
      </c>
      <c r="F2286" s="443">
        <v>0.25</v>
      </c>
      <c r="G2286" s="443">
        <v>4.17</v>
      </c>
      <c r="H2286" s="98"/>
      <c r="I2286" s="458">
        <f>PRODUCT(E2286:G2286)</f>
        <v>-1.0425</v>
      </c>
      <c r="J2286" s="125"/>
      <c r="K2286" s="631"/>
      <c r="L2286" s="28"/>
    </row>
    <row r="2287" spans="3:12" ht="12" customHeight="1" x14ac:dyDescent="0.3">
      <c r="C2287" s="617" t="s">
        <v>1629</v>
      </c>
      <c r="D2287" s="117" t="s">
        <v>122</v>
      </c>
      <c r="E2287" s="444"/>
      <c r="F2287" s="443"/>
      <c r="G2287" s="444"/>
      <c r="H2287" s="98"/>
      <c r="I2287" s="458"/>
      <c r="J2287" s="125"/>
      <c r="K2287" s="631"/>
      <c r="L2287" s="28"/>
    </row>
    <row r="2288" spans="3:12" ht="12" customHeight="1" x14ac:dyDescent="0.3">
      <c r="C2288" s="632"/>
      <c r="D2288" s="117" t="s">
        <v>1488</v>
      </c>
      <c r="E2288" s="618">
        <v>1</v>
      </c>
      <c r="F2288" s="619">
        <v>4.45</v>
      </c>
      <c r="G2288" s="618">
        <v>4.17</v>
      </c>
      <c r="H2288" s="620"/>
      <c r="I2288" s="458">
        <f>PRODUCT(E2288:G2288)</f>
        <v>18.5565</v>
      </c>
      <c r="J2288" s="125"/>
      <c r="K2288" s="631"/>
      <c r="L2288" s="28"/>
    </row>
    <row r="2289" spans="3:12" ht="12" customHeight="1" x14ac:dyDescent="0.3">
      <c r="C2289" s="632"/>
      <c r="D2289" s="117"/>
      <c r="E2289" s="618">
        <v>1</v>
      </c>
      <c r="F2289" s="619">
        <v>1.35</v>
      </c>
      <c r="G2289" s="618">
        <v>3.15</v>
      </c>
      <c r="H2289" s="620"/>
      <c r="I2289" s="458">
        <f>PRODUCT(E2289:G2289)</f>
        <v>4.2525000000000004</v>
      </c>
      <c r="J2289" s="125"/>
      <c r="K2289" s="631"/>
      <c r="L2289" s="28"/>
    </row>
    <row r="2290" spans="3:12" ht="12" customHeight="1" x14ac:dyDescent="0.3">
      <c r="C2290" s="632"/>
      <c r="D2290" s="117" t="s">
        <v>323</v>
      </c>
      <c r="E2290" s="444">
        <v>-1</v>
      </c>
      <c r="F2290" s="443">
        <v>0.8</v>
      </c>
      <c r="G2290" s="443">
        <v>2.1</v>
      </c>
      <c r="H2290" s="98"/>
      <c r="I2290" s="458">
        <f>PRODUCT(E2290:G2290)</f>
        <v>-1.6800000000000002</v>
      </c>
      <c r="J2290" s="125"/>
      <c r="K2290" s="631"/>
      <c r="L2290" s="28"/>
    </row>
    <row r="2291" spans="3:12" ht="12" customHeight="1" x14ac:dyDescent="0.3">
      <c r="C2291" s="632"/>
      <c r="D2291" s="117" t="s">
        <v>1367</v>
      </c>
      <c r="E2291" s="444">
        <v>-3</v>
      </c>
      <c r="F2291" s="443">
        <v>0.25</v>
      </c>
      <c r="G2291" s="443">
        <v>4.17</v>
      </c>
      <c r="H2291" s="98"/>
      <c r="I2291" s="458">
        <f>PRODUCT(E2291:G2291)</f>
        <v>-3.1274999999999999</v>
      </c>
      <c r="J2291" s="125"/>
      <c r="K2291" s="631"/>
      <c r="L2291" s="28"/>
    </row>
    <row r="2292" spans="3:12" ht="12" customHeight="1" x14ac:dyDescent="0.3">
      <c r="C2292" s="617" t="s">
        <v>1631</v>
      </c>
      <c r="D2292" s="117" t="s">
        <v>1632</v>
      </c>
      <c r="E2292" s="444"/>
      <c r="F2292" s="443"/>
      <c r="G2292" s="444"/>
      <c r="H2292" s="98"/>
      <c r="I2292" s="458"/>
      <c r="J2292" s="125"/>
      <c r="K2292" s="631"/>
      <c r="L2292" s="28"/>
    </row>
    <row r="2293" spans="3:12" ht="12" customHeight="1" x14ac:dyDescent="0.3">
      <c r="C2293" s="632"/>
      <c r="D2293" s="117" t="s">
        <v>1500</v>
      </c>
      <c r="E2293" s="618">
        <v>1</v>
      </c>
      <c r="F2293" s="619">
        <v>3.95</v>
      </c>
      <c r="G2293" s="618">
        <v>3.15</v>
      </c>
      <c r="H2293" s="620"/>
      <c r="I2293" s="458">
        <f t="shared" ref="I2293:I2298" si="166">PRODUCT(E2293:G2293)</f>
        <v>12.442500000000001</v>
      </c>
      <c r="J2293" s="125"/>
      <c r="K2293" s="631"/>
      <c r="L2293" s="28"/>
    </row>
    <row r="2294" spans="3:12" ht="12" customHeight="1" x14ac:dyDescent="0.3">
      <c r="C2294" s="632"/>
      <c r="D2294" s="117" t="s">
        <v>1040</v>
      </c>
      <c r="E2294" s="618">
        <v>1</v>
      </c>
      <c r="F2294" s="619">
        <v>2.7</v>
      </c>
      <c r="G2294" s="618">
        <v>3.15</v>
      </c>
      <c r="H2294" s="620"/>
      <c r="I2294" s="458">
        <f>PRODUCT(E2294:G2294)</f>
        <v>8.5050000000000008</v>
      </c>
      <c r="J2294" s="125"/>
      <c r="K2294" s="631"/>
      <c r="L2294" s="28"/>
    </row>
    <row r="2295" spans="3:12" ht="12" customHeight="1" x14ac:dyDescent="0.3">
      <c r="C2295" s="632"/>
      <c r="D2295" s="117" t="s">
        <v>1488</v>
      </c>
      <c r="E2295" s="618">
        <v>1</v>
      </c>
      <c r="F2295" s="619">
        <v>4.8499999999999996</v>
      </c>
      <c r="G2295" s="618">
        <v>4.17</v>
      </c>
      <c r="H2295" s="620"/>
      <c r="I2295" s="458">
        <f t="shared" si="166"/>
        <v>20.224499999999999</v>
      </c>
      <c r="J2295" s="125"/>
      <c r="K2295" s="631"/>
      <c r="L2295" s="28"/>
    </row>
    <row r="2296" spans="3:12" ht="12" customHeight="1" x14ac:dyDescent="0.3">
      <c r="C2296" s="632"/>
      <c r="D2296" s="117" t="s">
        <v>323</v>
      </c>
      <c r="E2296" s="444">
        <v>-1</v>
      </c>
      <c r="F2296" s="443">
        <v>1</v>
      </c>
      <c r="G2296" s="443">
        <v>2.1</v>
      </c>
      <c r="H2296" s="98"/>
      <c r="I2296" s="458">
        <f t="shared" si="166"/>
        <v>-2.1</v>
      </c>
      <c r="J2296" s="125"/>
      <c r="K2296" s="631"/>
      <c r="L2296" s="28"/>
    </row>
    <row r="2297" spans="3:12" ht="12" customHeight="1" x14ac:dyDescent="0.3">
      <c r="C2297" s="632"/>
      <c r="D2297" s="117" t="s">
        <v>1367</v>
      </c>
      <c r="E2297" s="444">
        <v>-2</v>
      </c>
      <c r="F2297" s="443">
        <v>0.25</v>
      </c>
      <c r="G2297" s="443">
        <v>3.15</v>
      </c>
      <c r="H2297" s="98"/>
      <c r="I2297" s="458">
        <f t="shared" si="166"/>
        <v>-1.575</v>
      </c>
      <c r="J2297" s="125"/>
      <c r="K2297" s="631"/>
      <c r="L2297" s="28"/>
    </row>
    <row r="2298" spans="3:12" ht="12" customHeight="1" x14ac:dyDescent="0.3">
      <c r="C2298" s="629"/>
      <c r="D2298" s="117" t="s">
        <v>1367</v>
      </c>
      <c r="E2298" s="444">
        <v>-2</v>
      </c>
      <c r="F2298" s="443">
        <v>0.25</v>
      </c>
      <c r="G2298" s="443">
        <v>4.17</v>
      </c>
      <c r="H2298" s="98"/>
      <c r="I2298" s="458">
        <f t="shared" si="166"/>
        <v>-2.085</v>
      </c>
      <c r="J2298" s="125"/>
      <c r="K2298" s="631"/>
      <c r="L2298" s="28"/>
    </row>
    <row r="2299" spans="3:12" ht="12" customHeight="1" x14ac:dyDescent="0.3">
      <c r="C2299" s="617" t="s">
        <v>1633</v>
      </c>
      <c r="D2299" s="117" t="s">
        <v>1634</v>
      </c>
      <c r="E2299" s="444"/>
      <c r="F2299" s="443"/>
      <c r="G2299" s="444"/>
      <c r="H2299" s="98"/>
      <c r="I2299" s="458"/>
      <c r="J2299" s="125"/>
      <c r="K2299" s="631"/>
      <c r="L2299" s="28"/>
    </row>
    <row r="2300" spans="3:12" ht="12" customHeight="1" x14ac:dyDescent="0.3">
      <c r="C2300" s="632"/>
      <c r="D2300" s="117" t="s">
        <v>1488</v>
      </c>
      <c r="E2300" s="618">
        <v>1</v>
      </c>
      <c r="F2300" s="619">
        <v>6.85</v>
      </c>
      <c r="G2300" s="618">
        <v>3.15</v>
      </c>
      <c r="H2300" s="620"/>
      <c r="I2300" s="458">
        <f>PRODUCT(E2300:G2300)</f>
        <v>21.577499999999997</v>
      </c>
      <c r="J2300" s="125"/>
      <c r="K2300" s="631"/>
      <c r="L2300" s="28"/>
    </row>
    <row r="2301" spans="3:12" ht="12" customHeight="1" x14ac:dyDescent="0.3">
      <c r="C2301" s="632"/>
      <c r="D2301" s="117"/>
      <c r="E2301" s="618">
        <v>1</v>
      </c>
      <c r="F2301" s="619">
        <v>3.8</v>
      </c>
      <c r="G2301" s="618">
        <v>4.17</v>
      </c>
      <c r="H2301" s="620"/>
      <c r="I2301" s="458">
        <f>PRODUCT(E2301:G2301)</f>
        <v>15.845999999999998</v>
      </c>
      <c r="J2301" s="125"/>
      <c r="K2301" s="631"/>
      <c r="L2301" s="28"/>
    </row>
    <row r="2302" spans="3:12" ht="12" customHeight="1" x14ac:dyDescent="0.3">
      <c r="C2302" s="632"/>
      <c r="D2302" s="117" t="s">
        <v>323</v>
      </c>
      <c r="E2302" s="444">
        <v>-1</v>
      </c>
      <c r="F2302" s="443">
        <v>1</v>
      </c>
      <c r="G2302" s="443">
        <v>2.1</v>
      </c>
      <c r="H2302" s="98"/>
      <c r="I2302" s="458">
        <f>PRODUCT(E2302:G2302)</f>
        <v>-2.1</v>
      </c>
      <c r="J2302" s="125"/>
      <c r="K2302" s="631"/>
      <c r="L2302" s="28"/>
    </row>
    <row r="2303" spans="3:12" ht="12" customHeight="1" x14ac:dyDescent="0.3">
      <c r="C2303" s="632"/>
      <c r="D2303" s="117" t="s">
        <v>1367</v>
      </c>
      <c r="E2303" s="444">
        <v>-3</v>
      </c>
      <c r="F2303" s="443">
        <v>0.25</v>
      </c>
      <c r="G2303" s="443">
        <v>3.15</v>
      </c>
      <c r="H2303" s="98"/>
      <c r="I2303" s="458">
        <f>PRODUCT(E2303:G2303)</f>
        <v>-2.3624999999999998</v>
      </c>
      <c r="J2303" s="125"/>
      <c r="K2303" s="631"/>
      <c r="L2303" s="28"/>
    </row>
    <row r="2304" spans="3:12" ht="12" customHeight="1" x14ac:dyDescent="0.3">
      <c r="C2304" s="629"/>
      <c r="D2304" s="117" t="s">
        <v>1367</v>
      </c>
      <c r="E2304" s="444">
        <v>-2</v>
      </c>
      <c r="F2304" s="443">
        <v>0.25</v>
      </c>
      <c r="G2304" s="443">
        <v>4.17</v>
      </c>
      <c r="H2304" s="98"/>
      <c r="I2304" s="458">
        <f>PRODUCT(E2304:G2304)</f>
        <v>-2.085</v>
      </c>
      <c r="J2304" s="125"/>
      <c r="K2304" s="631"/>
      <c r="L2304" s="28"/>
    </row>
    <row r="2305" spans="3:12" ht="12" customHeight="1" x14ac:dyDescent="0.3">
      <c r="C2305" s="617" t="s">
        <v>1635</v>
      </c>
      <c r="D2305" s="117" t="s">
        <v>1636</v>
      </c>
      <c r="E2305" s="444"/>
      <c r="F2305" s="443"/>
      <c r="G2305" s="444"/>
      <c r="H2305" s="98"/>
      <c r="I2305" s="458"/>
      <c r="J2305" s="125"/>
      <c r="K2305" s="631"/>
      <c r="L2305" s="28"/>
    </row>
    <row r="2306" spans="3:12" ht="12" customHeight="1" x14ac:dyDescent="0.3">
      <c r="C2306" s="632"/>
      <c r="D2306" s="117" t="s">
        <v>1500</v>
      </c>
      <c r="E2306" s="618">
        <v>1</v>
      </c>
      <c r="F2306" s="619">
        <v>3.2</v>
      </c>
      <c r="G2306" s="618">
        <v>3.15</v>
      </c>
      <c r="H2306" s="620"/>
      <c r="I2306" s="458">
        <f t="shared" ref="I2306:I2312" si="167">PRODUCT(E2306:G2306)</f>
        <v>10.08</v>
      </c>
      <c r="J2306" s="125"/>
      <c r="K2306" s="631"/>
      <c r="L2306" s="28"/>
    </row>
    <row r="2307" spans="3:12" ht="12" customHeight="1" x14ac:dyDescent="0.3">
      <c r="C2307" s="632"/>
      <c r="D2307" s="117" t="s">
        <v>1087</v>
      </c>
      <c r="E2307" s="618">
        <v>1</v>
      </c>
      <c r="F2307" s="619">
        <v>3</v>
      </c>
      <c r="G2307" s="618">
        <v>3.67</v>
      </c>
      <c r="H2307" s="620"/>
      <c r="I2307" s="458">
        <f t="shared" si="167"/>
        <v>11.01</v>
      </c>
      <c r="J2307" s="125"/>
      <c r="K2307" s="631"/>
      <c r="L2307" s="28"/>
    </row>
    <row r="2308" spans="3:12" ht="12" customHeight="1" x14ac:dyDescent="0.3">
      <c r="C2308" s="632"/>
      <c r="D2308" s="117" t="s">
        <v>1488</v>
      </c>
      <c r="E2308" s="618">
        <v>1</v>
      </c>
      <c r="F2308" s="619">
        <v>3.55</v>
      </c>
      <c r="G2308" s="618">
        <v>4.17</v>
      </c>
      <c r="H2308" s="620"/>
      <c r="I2308" s="458">
        <f t="shared" si="167"/>
        <v>14.8035</v>
      </c>
      <c r="J2308" s="125"/>
      <c r="K2308" s="631"/>
      <c r="L2308" s="28"/>
    </row>
    <row r="2309" spans="3:12" ht="12" customHeight="1" x14ac:dyDescent="0.3">
      <c r="C2309" s="632"/>
      <c r="D2309" s="117" t="s">
        <v>323</v>
      </c>
      <c r="E2309" s="444">
        <v>-1</v>
      </c>
      <c r="F2309" s="443">
        <v>1</v>
      </c>
      <c r="G2309" s="443">
        <v>2.1</v>
      </c>
      <c r="H2309" s="98"/>
      <c r="I2309" s="458">
        <f t="shared" si="167"/>
        <v>-2.1</v>
      </c>
      <c r="J2309" s="125"/>
      <c r="K2309" s="631"/>
      <c r="L2309" s="28"/>
    </row>
    <row r="2310" spans="3:12" ht="12" customHeight="1" x14ac:dyDescent="0.3">
      <c r="C2310" s="632"/>
      <c r="D2310" s="117" t="s">
        <v>1367</v>
      </c>
      <c r="E2310" s="444">
        <v>-2</v>
      </c>
      <c r="F2310" s="443">
        <v>0.25</v>
      </c>
      <c r="G2310" s="443">
        <v>3.15</v>
      </c>
      <c r="H2310" s="98"/>
      <c r="I2310" s="458">
        <f t="shared" si="167"/>
        <v>-1.575</v>
      </c>
      <c r="J2310" s="125"/>
      <c r="K2310" s="631"/>
      <c r="L2310" s="28"/>
    </row>
    <row r="2311" spans="3:12" ht="12" customHeight="1" x14ac:dyDescent="0.3">
      <c r="C2311" s="629"/>
      <c r="D2311" s="117" t="s">
        <v>1367</v>
      </c>
      <c r="E2311" s="444">
        <v>-2</v>
      </c>
      <c r="F2311" s="443">
        <v>0.25</v>
      </c>
      <c r="G2311" s="443">
        <v>3.67</v>
      </c>
      <c r="H2311" s="98"/>
      <c r="I2311" s="458">
        <f t="shared" si="167"/>
        <v>-1.835</v>
      </c>
      <c r="J2311" s="125"/>
      <c r="K2311" s="631"/>
      <c r="L2311" s="28"/>
    </row>
    <row r="2312" spans="3:12" ht="12" customHeight="1" x14ac:dyDescent="0.3">
      <c r="C2312" s="629"/>
      <c r="D2312" s="117" t="s">
        <v>1367</v>
      </c>
      <c r="E2312" s="444">
        <v>-1</v>
      </c>
      <c r="F2312" s="443">
        <v>0.25</v>
      </c>
      <c r="G2312" s="443">
        <v>4.17</v>
      </c>
      <c r="H2312" s="98"/>
      <c r="I2312" s="458">
        <f t="shared" si="167"/>
        <v>-1.0425</v>
      </c>
      <c r="J2312" s="125"/>
      <c r="K2312" s="631"/>
      <c r="L2312" s="28"/>
    </row>
    <row r="2313" spans="3:12" ht="12" customHeight="1" x14ac:dyDescent="0.3">
      <c r="C2313" s="617" t="s">
        <v>1640</v>
      </c>
      <c r="D2313" s="117" t="s">
        <v>360</v>
      </c>
      <c r="E2313" s="444"/>
      <c r="F2313" s="443"/>
      <c r="G2313" s="444"/>
      <c r="H2313" s="98"/>
      <c r="I2313" s="458"/>
      <c r="J2313" s="125"/>
      <c r="K2313" s="631"/>
      <c r="L2313" s="28"/>
    </row>
    <row r="2314" spans="3:12" ht="12" customHeight="1" x14ac:dyDescent="0.3">
      <c r="C2314" s="632"/>
      <c r="D2314" s="117" t="s">
        <v>1025</v>
      </c>
      <c r="E2314" s="618">
        <v>1</v>
      </c>
      <c r="F2314" s="619">
        <v>2.4</v>
      </c>
      <c r="G2314" s="618">
        <v>4.17</v>
      </c>
      <c r="H2314" s="620"/>
      <c r="I2314" s="458">
        <f>PRODUCT(E2314:G2314)</f>
        <v>10.007999999999999</v>
      </c>
      <c r="J2314" s="125"/>
      <c r="K2314" s="631"/>
      <c r="L2314" s="28"/>
    </row>
    <row r="2315" spans="3:12" ht="12" customHeight="1" x14ac:dyDescent="0.3">
      <c r="C2315" s="632"/>
      <c r="D2315" s="117"/>
      <c r="E2315" s="618">
        <v>1</v>
      </c>
      <c r="F2315" s="619">
        <v>2.2999999999999998</v>
      </c>
      <c r="G2315" s="618">
        <v>3.15</v>
      </c>
      <c r="H2315" s="620"/>
      <c r="I2315" s="458">
        <f>PRODUCT(E2315:G2315)</f>
        <v>7.2449999999999992</v>
      </c>
      <c r="J2315" s="125"/>
      <c r="K2315" s="631"/>
      <c r="L2315" s="28"/>
    </row>
    <row r="2316" spans="3:12" ht="12" customHeight="1" x14ac:dyDescent="0.3">
      <c r="C2316" s="632"/>
      <c r="D2316" s="117" t="s">
        <v>323</v>
      </c>
      <c r="E2316" s="444">
        <v>-1</v>
      </c>
      <c r="F2316" s="443">
        <v>1.2</v>
      </c>
      <c r="G2316" s="443">
        <v>2.1</v>
      </c>
      <c r="H2316" s="98"/>
      <c r="I2316" s="458">
        <f>PRODUCT(E2316:G2316)</f>
        <v>-2.52</v>
      </c>
      <c r="J2316" s="125"/>
      <c r="K2316" s="631"/>
      <c r="L2316" s="28"/>
    </row>
    <row r="2317" spans="3:12" ht="12" customHeight="1" x14ac:dyDescent="0.3">
      <c r="C2317" s="632"/>
      <c r="D2317" s="117" t="s">
        <v>1367</v>
      </c>
      <c r="E2317" s="444">
        <v>-1</v>
      </c>
      <c r="F2317" s="443">
        <v>0.25</v>
      </c>
      <c r="G2317" s="443">
        <v>4.17</v>
      </c>
      <c r="H2317" s="98"/>
      <c r="I2317" s="458">
        <f>PRODUCT(E2317:G2317)</f>
        <v>-1.0425</v>
      </c>
      <c r="J2317" s="125"/>
      <c r="K2317" s="631"/>
      <c r="L2317" s="28"/>
    </row>
    <row r="2318" spans="3:12" ht="12" customHeight="1" x14ac:dyDescent="0.3">
      <c r="C2318" s="632"/>
      <c r="D2318" s="117" t="s">
        <v>1367</v>
      </c>
      <c r="E2318" s="444">
        <v>-1</v>
      </c>
      <c r="F2318" s="443">
        <v>0.25</v>
      </c>
      <c r="G2318" s="443">
        <v>3.15</v>
      </c>
      <c r="H2318" s="98"/>
      <c r="I2318" s="458">
        <f>PRODUCT(E2318:G2318)</f>
        <v>-0.78749999999999998</v>
      </c>
      <c r="J2318" s="125"/>
      <c r="K2318" s="631"/>
      <c r="L2318" s="28"/>
    </row>
    <row r="2319" spans="3:12" ht="12" customHeight="1" x14ac:dyDescent="0.3">
      <c r="C2319" s="629"/>
      <c r="E2319" s="444"/>
      <c r="F2319" s="443"/>
      <c r="G2319" s="444"/>
      <c r="H2319" s="98"/>
      <c r="I2319" s="458"/>
      <c r="J2319" s="125"/>
      <c r="K2319" s="631"/>
      <c r="L2319" s="28"/>
    </row>
    <row r="2320" spans="3:12" ht="12" customHeight="1" x14ac:dyDescent="0.3">
      <c r="C2320" s="629"/>
      <c r="D2320" s="117" t="s">
        <v>326</v>
      </c>
      <c r="E2320" s="444"/>
      <c r="F2320" s="443"/>
      <c r="G2320" s="444"/>
      <c r="H2320" s="98"/>
      <c r="I2320" s="458"/>
      <c r="J2320" s="125"/>
      <c r="K2320" s="631"/>
      <c r="L2320" s="28"/>
    </row>
    <row r="2321" spans="3:12" ht="12" customHeight="1" x14ac:dyDescent="0.3">
      <c r="C2321" s="629"/>
      <c r="D2321" s="117" t="s">
        <v>1025</v>
      </c>
      <c r="E2321" s="618">
        <v>1</v>
      </c>
      <c r="F2321" s="619">
        <v>2.15</v>
      </c>
      <c r="G2321" s="618">
        <v>3.67</v>
      </c>
      <c r="H2321" s="620"/>
      <c r="I2321" s="458">
        <f>PRODUCT(E2321:G2321)</f>
        <v>7.8904999999999994</v>
      </c>
      <c r="J2321" s="125"/>
      <c r="K2321" s="631"/>
      <c r="L2321" s="28"/>
    </row>
    <row r="2322" spans="3:12" ht="12" customHeight="1" x14ac:dyDescent="0.3">
      <c r="C2322" s="629"/>
      <c r="D2322" s="117" t="s">
        <v>1513</v>
      </c>
      <c r="E2322" s="618">
        <v>1</v>
      </c>
      <c r="F2322" s="619">
        <v>2.2999999999999998</v>
      </c>
      <c r="G2322" s="618">
        <v>4.17</v>
      </c>
      <c r="H2322" s="620"/>
      <c r="I2322" s="458">
        <f>PRODUCT(E2322:G2322)</f>
        <v>9.5909999999999993</v>
      </c>
      <c r="J2322" s="125"/>
      <c r="K2322" s="631"/>
      <c r="L2322" s="28"/>
    </row>
    <row r="2323" spans="3:12" ht="12" customHeight="1" x14ac:dyDescent="0.3">
      <c r="C2323" s="629"/>
      <c r="D2323" s="117" t="s">
        <v>323</v>
      </c>
      <c r="E2323" s="444">
        <v>-1</v>
      </c>
      <c r="F2323" s="443">
        <v>0.9</v>
      </c>
      <c r="G2323" s="443">
        <v>2</v>
      </c>
      <c r="H2323" s="98"/>
      <c r="I2323" s="458">
        <f>PRODUCT(E2323:G2323)</f>
        <v>-1.8</v>
      </c>
      <c r="J2323" s="125"/>
      <c r="K2323" s="631"/>
      <c r="L2323" s="28"/>
    </row>
    <row r="2324" spans="3:12" ht="12" customHeight="1" x14ac:dyDescent="0.3">
      <c r="C2324" s="629"/>
      <c r="D2324" s="117" t="s">
        <v>1367</v>
      </c>
      <c r="E2324" s="444">
        <v>-1</v>
      </c>
      <c r="F2324" s="443">
        <v>0.25</v>
      </c>
      <c r="G2324" s="443">
        <v>3.67</v>
      </c>
      <c r="H2324" s="98"/>
      <c r="I2324" s="458">
        <f>PRODUCT(E2324:G2324)</f>
        <v>-0.91749999999999998</v>
      </c>
      <c r="J2324" s="125"/>
      <c r="K2324" s="631"/>
      <c r="L2324" s="28"/>
    </row>
    <row r="2325" spans="3:12" ht="12" customHeight="1" x14ac:dyDescent="0.3">
      <c r="C2325" s="629"/>
      <c r="D2325" s="117" t="s">
        <v>1367</v>
      </c>
      <c r="E2325" s="444">
        <v>-1</v>
      </c>
      <c r="F2325" s="443">
        <v>0.25</v>
      </c>
      <c r="G2325" s="443">
        <v>4.17</v>
      </c>
      <c r="H2325" s="98"/>
      <c r="I2325" s="458">
        <f>PRODUCT(E2325:G2325)</f>
        <v>-1.0425</v>
      </c>
      <c r="J2325" s="125"/>
      <c r="K2325" s="631"/>
      <c r="L2325" s="28"/>
    </row>
    <row r="2326" spans="3:12" ht="12" customHeight="1" x14ac:dyDescent="0.3">
      <c r="C2326" s="617" t="s">
        <v>1641</v>
      </c>
      <c r="D2326" s="117" t="s">
        <v>177</v>
      </c>
      <c r="E2326" s="444"/>
      <c r="F2326" s="443"/>
      <c r="G2326" s="444"/>
      <c r="H2326" s="98"/>
      <c r="I2326" s="458"/>
      <c r="J2326" s="125"/>
      <c r="K2326" s="631"/>
      <c r="L2326" s="28"/>
    </row>
    <row r="2327" spans="3:12" ht="12" customHeight="1" x14ac:dyDescent="0.3">
      <c r="C2327" s="632"/>
      <c r="D2327" s="117" t="s">
        <v>1513</v>
      </c>
      <c r="E2327" s="618">
        <v>1</v>
      </c>
      <c r="F2327" s="619">
        <v>3.92</v>
      </c>
      <c r="G2327" s="618">
        <v>4.17</v>
      </c>
      <c r="H2327" s="620"/>
      <c r="I2327" s="458">
        <f>PRODUCT(E2327:G2327)</f>
        <v>16.346399999999999</v>
      </c>
      <c r="J2327" s="125"/>
      <c r="K2327" s="631"/>
      <c r="L2327" s="28"/>
    </row>
    <row r="2328" spans="3:12" ht="12" customHeight="1" x14ac:dyDescent="0.3">
      <c r="C2328" s="632"/>
      <c r="D2328" s="117" t="s">
        <v>323</v>
      </c>
      <c r="E2328" s="444">
        <v>-1</v>
      </c>
      <c r="F2328" s="443">
        <v>0.9</v>
      </c>
      <c r="G2328" s="443">
        <v>2.1</v>
      </c>
      <c r="H2328" s="98"/>
      <c r="I2328" s="458">
        <f>PRODUCT(E2328:G2328)</f>
        <v>-1.8900000000000001</v>
      </c>
      <c r="J2328" s="125"/>
      <c r="K2328" s="631"/>
      <c r="L2328" s="28"/>
    </row>
    <row r="2329" spans="3:12" ht="12" customHeight="1" x14ac:dyDescent="0.3">
      <c r="C2329" s="632"/>
      <c r="D2329" s="117" t="s">
        <v>1367</v>
      </c>
      <c r="E2329" s="444">
        <v>-2</v>
      </c>
      <c r="F2329" s="443">
        <v>0.25</v>
      </c>
      <c r="G2329" s="443">
        <v>4.17</v>
      </c>
      <c r="H2329" s="98"/>
      <c r="I2329" s="458">
        <f>PRODUCT(E2329:G2329)</f>
        <v>-2.085</v>
      </c>
      <c r="J2329" s="125"/>
      <c r="K2329" s="631"/>
      <c r="L2329" s="28"/>
    </row>
    <row r="2330" spans="3:12" ht="12" customHeight="1" x14ac:dyDescent="0.3">
      <c r="C2330" s="629"/>
      <c r="D2330" s="117"/>
      <c r="E2330" s="444"/>
      <c r="F2330" s="443"/>
      <c r="G2330" s="444"/>
      <c r="H2330" s="98"/>
      <c r="I2330" s="458"/>
      <c r="J2330" s="125"/>
      <c r="K2330" s="631"/>
      <c r="L2330" s="28"/>
    </row>
    <row r="2331" spans="3:12" ht="12" customHeight="1" x14ac:dyDescent="0.3">
      <c r="C2331" s="629"/>
      <c r="D2331" s="434" t="s">
        <v>1685</v>
      </c>
      <c r="E2331" s="444"/>
      <c r="F2331" s="443"/>
      <c r="G2331" s="444"/>
      <c r="H2331" s="98"/>
      <c r="I2331" s="458"/>
      <c r="J2331" s="125"/>
      <c r="K2331" s="631"/>
      <c r="L2331" s="28"/>
    </row>
    <row r="2332" spans="3:12" ht="12" customHeight="1" x14ac:dyDescent="0.3">
      <c r="C2332" s="617" t="s">
        <v>1642</v>
      </c>
      <c r="D2332" s="117" t="s">
        <v>301</v>
      </c>
      <c r="E2332" s="444"/>
      <c r="F2332" s="443"/>
      <c r="G2332" s="444"/>
      <c r="H2332" s="98"/>
      <c r="I2332" s="458"/>
      <c r="J2332" s="125"/>
      <c r="K2332" s="631"/>
      <c r="L2332" s="28"/>
    </row>
    <row r="2333" spans="3:12" ht="12" customHeight="1" x14ac:dyDescent="0.3">
      <c r="C2333" s="632"/>
      <c r="D2333" s="117" t="s">
        <v>1513</v>
      </c>
      <c r="E2333" s="618">
        <v>2</v>
      </c>
      <c r="F2333" s="619">
        <v>2.5499999999999998</v>
      </c>
      <c r="G2333" s="618">
        <v>4.17</v>
      </c>
      <c r="H2333" s="620"/>
      <c r="I2333" s="458">
        <f>PRODUCT(E2333:G2333)</f>
        <v>21.266999999999999</v>
      </c>
      <c r="J2333" s="125"/>
      <c r="K2333" s="631"/>
      <c r="L2333" s="28"/>
    </row>
    <row r="2334" spans="3:12" ht="12" customHeight="1" x14ac:dyDescent="0.3">
      <c r="C2334" s="632"/>
      <c r="D2334" s="117" t="s">
        <v>323</v>
      </c>
      <c r="E2334" s="444">
        <v>-1</v>
      </c>
      <c r="F2334" s="443">
        <v>0.9</v>
      </c>
      <c r="G2334" s="443">
        <v>2.1</v>
      </c>
      <c r="H2334" s="98"/>
      <c r="I2334" s="458">
        <f>PRODUCT(E2334:G2334)</f>
        <v>-1.8900000000000001</v>
      </c>
      <c r="J2334" s="125"/>
      <c r="K2334" s="631"/>
      <c r="L2334" s="28"/>
    </row>
    <row r="2335" spans="3:12" ht="12" customHeight="1" x14ac:dyDescent="0.3">
      <c r="C2335" s="632"/>
      <c r="D2335" s="117" t="s">
        <v>1367</v>
      </c>
      <c r="E2335" s="444">
        <v>-2</v>
      </c>
      <c r="F2335" s="443">
        <v>0.25</v>
      </c>
      <c r="G2335" s="443">
        <v>4.17</v>
      </c>
      <c r="H2335" s="98"/>
      <c r="I2335" s="458">
        <f>PRODUCT(E2335:G2335)</f>
        <v>-2.085</v>
      </c>
      <c r="J2335" s="125"/>
      <c r="K2335" s="631"/>
      <c r="L2335" s="28"/>
    </row>
    <row r="2336" spans="3:12" ht="12" customHeight="1" x14ac:dyDescent="0.3">
      <c r="C2336" s="617" t="s">
        <v>1643</v>
      </c>
      <c r="D2336" s="117" t="s">
        <v>1644</v>
      </c>
      <c r="E2336" s="444"/>
      <c r="F2336" s="443"/>
      <c r="G2336" s="444"/>
      <c r="H2336" s="98"/>
      <c r="I2336" s="458"/>
      <c r="J2336" s="125"/>
      <c r="K2336" s="631"/>
      <c r="L2336" s="28"/>
    </row>
    <row r="2337" spans="3:12" ht="12" customHeight="1" x14ac:dyDescent="0.3">
      <c r="C2337" s="632"/>
      <c r="D2337" s="117" t="s">
        <v>1645</v>
      </c>
      <c r="E2337" s="618">
        <v>1</v>
      </c>
      <c r="F2337" s="619">
        <v>3</v>
      </c>
      <c r="G2337" s="618">
        <v>3.67</v>
      </c>
      <c r="H2337" s="620"/>
      <c r="I2337" s="458">
        <f t="shared" ref="I2337:I2342" si="168">PRODUCT(E2337:G2337)</f>
        <v>11.01</v>
      </c>
      <c r="J2337" s="125"/>
      <c r="K2337" s="631"/>
      <c r="L2337" s="28"/>
    </row>
    <row r="2338" spans="3:12" ht="12" customHeight="1" x14ac:dyDescent="0.3">
      <c r="C2338" s="632"/>
      <c r="D2338" s="117" t="s">
        <v>1025</v>
      </c>
      <c r="E2338" s="618">
        <v>1</v>
      </c>
      <c r="F2338" s="619">
        <v>1.1499999999999999</v>
      </c>
      <c r="G2338" s="618">
        <v>3.67</v>
      </c>
      <c r="H2338" s="620"/>
      <c r="I2338" s="458">
        <f t="shared" si="168"/>
        <v>4.2204999999999995</v>
      </c>
      <c r="J2338" s="125"/>
      <c r="K2338" s="631"/>
      <c r="L2338" s="28"/>
    </row>
    <row r="2339" spans="3:12" ht="12" customHeight="1" x14ac:dyDescent="0.3">
      <c r="C2339" s="632"/>
      <c r="D2339" s="117" t="s">
        <v>1513</v>
      </c>
      <c r="E2339" s="618">
        <v>1</v>
      </c>
      <c r="F2339" s="619">
        <v>4.4000000000000004</v>
      </c>
      <c r="G2339" s="618">
        <v>4.17</v>
      </c>
      <c r="H2339" s="620"/>
      <c r="I2339" s="458">
        <f t="shared" si="168"/>
        <v>18.348000000000003</v>
      </c>
      <c r="J2339" s="125"/>
      <c r="K2339" s="631"/>
      <c r="L2339" s="28"/>
    </row>
    <row r="2340" spans="3:12" ht="12" customHeight="1" x14ac:dyDescent="0.3">
      <c r="C2340" s="632"/>
      <c r="D2340" s="117" t="s">
        <v>323</v>
      </c>
      <c r="E2340" s="444">
        <v>-1</v>
      </c>
      <c r="F2340" s="443">
        <v>0.9</v>
      </c>
      <c r="G2340" s="443">
        <v>2.1</v>
      </c>
      <c r="H2340" s="98"/>
      <c r="I2340" s="458">
        <f t="shared" si="168"/>
        <v>-1.8900000000000001</v>
      </c>
      <c r="J2340" s="125"/>
      <c r="K2340" s="631"/>
      <c r="L2340" s="28"/>
    </row>
    <row r="2341" spans="3:12" ht="12" customHeight="1" x14ac:dyDescent="0.3">
      <c r="C2341" s="632"/>
      <c r="D2341" s="117" t="s">
        <v>1367</v>
      </c>
      <c r="E2341" s="444">
        <v>-4</v>
      </c>
      <c r="F2341" s="443">
        <v>0.25</v>
      </c>
      <c r="G2341" s="443">
        <v>3.67</v>
      </c>
      <c r="H2341" s="98"/>
      <c r="I2341" s="458">
        <f t="shared" si="168"/>
        <v>-3.67</v>
      </c>
      <c r="J2341" s="125"/>
      <c r="K2341" s="631"/>
      <c r="L2341" s="28"/>
    </row>
    <row r="2342" spans="3:12" ht="12" customHeight="1" x14ac:dyDescent="0.3">
      <c r="C2342" s="632"/>
      <c r="D2342" s="117" t="s">
        <v>1367</v>
      </c>
      <c r="E2342" s="444">
        <v>-2</v>
      </c>
      <c r="F2342" s="443">
        <v>0.25</v>
      </c>
      <c r="G2342" s="443">
        <v>4.17</v>
      </c>
      <c r="H2342" s="98"/>
      <c r="I2342" s="458">
        <f t="shared" si="168"/>
        <v>-2.085</v>
      </c>
      <c r="J2342" s="125"/>
      <c r="K2342" s="631"/>
      <c r="L2342" s="28"/>
    </row>
    <row r="2343" spans="3:12" ht="12" customHeight="1" x14ac:dyDescent="0.3">
      <c r="C2343" s="617" t="s">
        <v>1646</v>
      </c>
      <c r="D2343" s="117" t="s">
        <v>299</v>
      </c>
      <c r="E2343" s="444"/>
      <c r="F2343" s="443"/>
      <c r="G2343" s="444"/>
      <c r="H2343" s="98"/>
      <c r="I2343" s="458"/>
      <c r="J2343" s="125"/>
      <c r="K2343" s="631"/>
      <c r="L2343" s="28"/>
    </row>
    <row r="2344" spans="3:12" ht="12" customHeight="1" x14ac:dyDescent="0.3">
      <c r="C2344" s="632"/>
      <c r="D2344" s="117" t="s">
        <v>1645</v>
      </c>
      <c r="E2344" s="618">
        <v>1</v>
      </c>
      <c r="F2344" s="619">
        <v>3.95</v>
      </c>
      <c r="G2344" s="618">
        <v>3.67</v>
      </c>
      <c r="H2344" s="620"/>
      <c r="I2344" s="458">
        <f t="shared" ref="I2344:I2349" si="169">PRODUCT(E2344:G2344)</f>
        <v>14.496500000000001</v>
      </c>
      <c r="J2344" s="125"/>
      <c r="K2344" s="631"/>
      <c r="L2344" s="28"/>
    </row>
    <row r="2345" spans="3:12" ht="12" customHeight="1" x14ac:dyDescent="0.3">
      <c r="C2345" s="632"/>
      <c r="D2345" s="117" t="s">
        <v>1040</v>
      </c>
      <c r="E2345" s="618">
        <v>1</v>
      </c>
      <c r="F2345" s="619">
        <v>1.65</v>
      </c>
      <c r="G2345" s="618">
        <v>3.67</v>
      </c>
      <c r="H2345" s="620"/>
      <c r="I2345" s="458">
        <f t="shared" si="169"/>
        <v>6.0554999999999994</v>
      </c>
      <c r="J2345" s="125"/>
      <c r="K2345" s="631"/>
      <c r="L2345" s="28"/>
    </row>
    <row r="2346" spans="3:12" ht="12" customHeight="1" x14ac:dyDescent="0.3">
      <c r="C2346" s="632"/>
      <c r="D2346" s="117" t="s">
        <v>1513</v>
      </c>
      <c r="E2346" s="618">
        <v>1</v>
      </c>
      <c r="F2346" s="619">
        <v>3.9</v>
      </c>
      <c r="G2346" s="618">
        <v>4.17</v>
      </c>
      <c r="H2346" s="620"/>
      <c r="I2346" s="458">
        <f t="shared" si="169"/>
        <v>16.262999999999998</v>
      </c>
      <c r="J2346" s="125"/>
      <c r="K2346" s="631"/>
      <c r="L2346" s="28"/>
    </row>
    <row r="2347" spans="3:12" ht="12" customHeight="1" x14ac:dyDescent="0.3">
      <c r="C2347" s="632"/>
      <c r="D2347" s="117" t="s">
        <v>323</v>
      </c>
      <c r="E2347" s="444">
        <v>-1</v>
      </c>
      <c r="F2347" s="443">
        <v>1</v>
      </c>
      <c r="G2347" s="443">
        <v>2.1</v>
      </c>
      <c r="H2347" s="98"/>
      <c r="I2347" s="458">
        <f t="shared" si="169"/>
        <v>-2.1</v>
      </c>
      <c r="J2347" s="125"/>
      <c r="K2347" s="631"/>
      <c r="L2347" s="28"/>
    </row>
    <row r="2348" spans="3:12" ht="12" customHeight="1" x14ac:dyDescent="0.3">
      <c r="C2348" s="632"/>
      <c r="D2348" s="117" t="s">
        <v>1367</v>
      </c>
      <c r="E2348" s="444">
        <v>-3</v>
      </c>
      <c r="F2348" s="443">
        <v>0.25</v>
      </c>
      <c r="G2348" s="443">
        <v>3.67</v>
      </c>
      <c r="H2348" s="98"/>
      <c r="I2348" s="458">
        <f t="shared" si="169"/>
        <v>-2.7524999999999999</v>
      </c>
      <c r="J2348" s="125"/>
      <c r="K2348" s="631"/>
      <c r="L2348" s="28"/>
    </row>
    <row r="2349" spans="3:12" ht="12" customHeight="1" x14ac:dyDescent="0.3">
      <c r="C2349" s="632"/>
      <c r="D2349" s="117" t="s">
        <v>1367</v>
      </c>
      <c r="E2349" s="444">
        <v>-1</v>
      </c>
      <c r="F2349" s="443">
        <v>0.25</v>
      </c>
      <c r="G2349" s="443">
        <v>4.17</v>
      </c>
      <c r="H2349" s="98"/>
      <c r="I2349" s="458">
        <f t="shared" si="169"/>
        <v>-1.0425</v>
      </c>
      <c r="J2349" s="125"/>
      <c r="K2349" s="631"/>
      <c r="L2349" s="28"/>
    </row>
    <row r="2350" spans="3:12" ht="12" customHeight="1" x14ac:dyDescent="0.3">
      <c r="C2350" s="617" t="s">
        <v>1647</v>
      </c>
      <c r="D2350" s="117" t="s">
        <v>276</v>
      </c>
      <c r="E2350" s="444"/>
      <c r="F2350" s="443"/>
      <c r="G2350" s="444"/>
      <c r="H2350" s="98"/>
      <c r="I2350" s="458"/>
      <c r="J2350" s="125"/>
      <c r="K2350" s="631"/>
      <c r="L2350" s="28"/>
    </row>
    <row r="2351" spans="3:12" ht="12" customHeight="1" x14ac:dyDescent="0.3">
      <c r="C2351" s="632"/>
      <c r="D2351" s="117" t="s">
        <v>1513</v>
      </c>
      <c r="E2351" s="618">
        <v>1</v>
      </c>
      <c r="F2351" s="619">
        <v>2.1</v>
      </c>
      <c r="G2351" s="618">
        <v>4.17</v>
      </c>
      <c r="H2351" s="620"/>
      <c r="I2351" s="458">
        <f>PRODUCT(E2351:G2351)</f>
        <v>8.7569999999999997</v>
      </c>
      <c r="J2351" s="125"/>
      <c r="K2351" s="631"/>
      <c r="L2351" s="28"/>
    </row>
    <row r="2352" spans="3:12" ht="12" customHeight="1" x14ac:dyDescent="0.3">
      <c r="C2352" s="632"/>
      <c r="D2352" s="117" t="s">
        <v>323</v>
      </c>
      <c r="E2352" s="444">
        <v>-1</v>
      </c>
      <c r="F2352" s="443">
        <v>1</v>
      </c>
      <c r="G2352" s="443">
        <v>2.1</v>
      </c>
      <c r="H2352" s="98"/>
      <c r="I2352" s="458">
        <f>PRODUCT(E2352:G2352)</f>
        <v>-2.1</v>
      </c>
      <c r="J2352" s="125"/>
      <c r="K2352" s="631"/>
      <c r="L2352" s="28"/>
    </row>
    <row r="2353" spans="3:12" ht="12" customHeight="1" x14ac:dyDescent="0.3">
      <c r="C2353" s="632"/>
      <c r="D2353" s="117" t="s">
        <v>1367</v>
      </c>
      <c r="E2353" s="444">
        <v>-1</v>
      </c>
      <c r="F2353" s="443">
        <v>0.25</v>
      </c>
      <c r="G2353" s="443">
        <v>4.17</v>
      </c>
      <c r="H2353" s="98"/>
      <c r="I2353" s="458">
        <f>PRODUCT(E2353:G2353)</f>
        <v>-1.0425</v>
      </c>
      <c r="J2353" s="125"/>
      <c r="K2353" s="631"/>
      <c r="L2353" s="28"/>
    </row>
    <row r="2354" spans="3:12" ht="12" customHeight="1" x14ac:dyDescent="0.3">
      <c r="C2354" s="617" t="s">
        <v>1637</v>
      </c>
      <c r="D2354" s="117" t="s">
        <v>1638</v>
      </c>
      <c r="E2354" s="444"/>
      <c r="F2354" s="443"/>
      <c r="G2354" s="444"/>
      <c r="H2354" s="98"/>
      <c r="I2354" s="458"/>
      <c r="J2354" s="125"/>
      <c r="K2354" s="631"/>
      <c r="L2354" s="28"/>
    </row>
    <row r="2355" spans="3:12" ht="12" customHeight="1" x14ac:dyDescent="0.3">
      <c r="C2355" s="632"/>
      <c r="D2355" s="117" t="s">
        <v>1505</v>
      </c>
      <c r="E2355" s="618">
        <v>1</v>
      </c>
      <c r="F2355" s="619">
        <v>9.1999999999999993</v>
      </c>
      <c r="G2355" s="618">
        <v>4.17</v>
      </c>
      <c r="H2355" s="620"/>
      <c r="I2355" s="458">
        <f t="shared" ref="I2355:I2360" si="170">PRODUCT(E2355:G2355)</f>
        <v>38.363999999999997</v>
      </c>
      <c r="J2355" s="125"/>
      <c r="K2355" s="631"/>
      <c r="L2355" s="28"/>
    </row>
    <row r="2356" spans="3:12" ht="12" customHeight="1" x14ac:dyDescent="0.3">
      <c r="C2356" s="632"/>
      <c r="D2356" s="117" t="s">
        <v>1087</v>
      </c>
      <c r="E2356" s="618">
        <v>1</v>
      </c>
      <c r="F2356" s="619">
        <v>4</v>
      </c>
      <c r="G2356" s="618">
        <v>3.67</v>
      </c>
      <c r="H2356" s="620"/>
      <c r="I2356" s="458">
        <f t="shared" si="170"/>
        <v>14.68</v>
      </c>
      <c r="J2356" s="125"/>
      <c r="K2356" s="631"/>
      <c r="L2356" s="28"/>
    </row>
    <row r="2357" spans="3:12" ht="12" customHeight="1" x14ac:dyDescent="0.3">
      <c r="C2357" s="632"/>
      <c r="D2357" s="117" t="s">
        <v>323</v>
      </c>
      <c r="E2357" s="444">
        <v>-1</v>
      </c>
      <c r="F2357" s="443">
        <v>1.2</v>
      </c>
      <c r="G2357" s="443">
        <v>2.1</v>
      </c>
      <c r="H2357" s="98"/>
      <c r="I2357" s="458">
        <f t="shared" si="170"/>
        <v>-2.52</v>
      </c>
      <c r="J2357" s="125"/>
      <c r="K2357" s="631"/>
      <c r="L2357" s="28"/>
    </row>
    <row r="2358" spans="3:12" ht="12" customHeight="1" x14ac:dyDescent="0.3">
      <c r="C2358" s="632"/>
      <c r="D2358" s="117" t="s">
        <v>346</v>
      </c>
      <c r="E2358" s="444">
        <v>-1</v>
      </c>
      <c r="F2358" s="443">
        <v>1.8</v>
      </c>
      <c r="G2358" s="443">
        <v>0.5</v>
      </c>
      <c r="H2358" s="98"/>
      <c r="I2358" s="458">
        <f t="shared" si="170"/>
        <v>-0.9</v>
      </c>
      <c r="J2358" s="125"/>
      <c r="K2358" s="631"/>
      <c r="L2358" s="28"/>
    </row>
    <row r="2359" spans="3:12" ht="12" customHeight="1" x14ac:dyDescent="0.3">
      <c r="C2359" s="629"/>
      <c r="D2359" s="117" t="s">
        <v>346</v>
      </c>
      <c r="E2359" s="444">
        <v>-1</v>
      </c>
      <c r="F2359" s="443">
        <v>1.2</v>
      </c>
      <c r="G2359" s="443">
        <v>0.5</v>
      </c>
      <c r="H2359" s="98"/>
      <c r="I2359" s="458">
        <f t="shared" si="170"/>
        <v>-0.6</v>
      </c>
      <c r="J2359" s="125"/>
      <c r="K2359" s="631"/>
      <c r="L2359" s="28"/>
    </row>
    <row r="2360" spans="3:12" ht="12" customHeight="1" x14ac:dyDescent="0.3">
      <c r="C2360" s="629"/>
      <c r="D2360" s="117" t="s">
        <v>1367</v>
      </c>
      <c r="E2360" s="444">
        <v>-3</v>
      </c>
      <c r="F2360" s="443">
        <v>0.25</v>
      </c>
      <c r="G2360" s="443">
        <v>3.67</v>
      </c>
      <c r="H2360" s="98"/>
      <c r="I2360" s="458">
        <f t="shared" si="170"/>
        <v>-2.7524999999999999</v>
      </c>
      <c r="J2360" s="125"/>
      <c r="K2360" s="631"/>
      <c r="L2360" s="28"/>
    </row>
    <row r="2361" spans="3:12" ht="12" customHeight="1" x14ac:dyDescent="0.3">
      <c r="C2361" s="629"/>
      <c r="D2361" s="117" t="s">
        <v>1367</v>
      </c>
      <c r="E2361" s="444">
        <v>-5</v>
      </c>
      <c r="F2361" s="443">
        <v>0.25</v>
      </c>
      <c r="G2361" s="443">
        <v>4.17</v>
      </c>
      <c r="H2361" s="98"/>
      <c r="I2361" s="458">
        <f>PRODUCT(E2361:G2361)</f>
        <v>-5.2125000000000004</v>
      </c>
      <c r="J2361" s="125"/>
      <c r="K2361" s="631"/>
      <c r="L2361" s="28"/>
    </row>
    <row r="2362" spans="3:12" ht="12" customHeight="1" x14ac:dyDescent="0.3">
      <c r="C2362" s="617" t="s">
        <v>1648</v>
      </c>
      <c r="D2362" s="117" t="s">
        <v>1649</v>
      </c>
      <c r="E2362" s="444"/>
      <c r="F2362" s="443"/>
      <c r="G2362" s="444"/>
      <c r="H2362" s="98"/>
      <c r="I2362" s="458"/>
      <c r="J2362" s="125"/>
      <c r="K2362" s="631"/>
      <c r="L2362" s="28"/>
    </row>
    <row r="2363" spans="3:12" ht="12" customHeight="1" x14ac:dyDescent="0.3">
      <c r="C2363" s="632"/>
      <c r="D2363" s="117" t="s">
        <v>1519</v>
      </c>
      <c r="E2363" s="618">
        <v>1</v>
      </c>
      <c r="F2363" s="619">
        <v>4.05</v>
      </c>
      <c r="G2363" s="618">
        <v>4.17</v>
      </c>
      <c r="H2363" s="620"/>
      <c r="I2363" s="458">
        <f t="shared" ref="I2363:I2369" si="171">PRODUCT(E2363:G2363)</f>
        <v>16.888500000000001</v>
      </c>
      <c r="J2363" s="125"/>
      <c r="K2363" s="631"/>
      <c r="L2363" s="28"/>
    </row>
    <row r="2364" spans="3:12" ht="12" customHeight="1" x14ac:dyDescent="0.3">
      <c r="C2364" s="632"/>
      <c r="D2364" s="117"/>
      <c r="E2364" s="618">
        <v>1</v>
      </c>
      <c r="F2364" s="619">
        <v>2.6</v>
      </c>
      <c r="G2364" s="618">
        <v>3.15</v>
      </c>
      <c r="H2364" s="620"/>
      <c r="I2364" s="458">
        <f t="shared" si="171"/>
        <v>8.19</v>
      </c>
      <c r="J2364" s="125"/>
      <c r="K2364" s="631"/>
      <c r="L2364" s="28"/>
    </row>
    <row r="2365" spans="3:12" ht="12" customHeight="1" x14ac:dyDescent="0.3">
      <c r="C2365" s="632"/>
      <c r="D2365" s="117"/>
      <c r="E2365" s="618">
        <v>1</v>
      </c>
      <c r="F2365" s="619">
        <v>4.05</v>
      </c>
      <c r="G2365" s="618">
        <v>4.17</v>
      </c>
      <c r="H2365" s="620"/>
      <c r="I2365" s="458">
        <f>PRODUCT(E2365:G2365)</f>
        <v>16.888500000000001</v>
      </c>
      <c r="J2365" s="125"/>
      <c r="K2365" s="631"/>
      <c r="L2365" s="28"/>
    </row>
    <row r="2366" spans="3:12" ht="12" customHeight="1" x14ac:dyDescent="0.3">
      <c r="C2366" s="632"/>
      <c r="D2366" s="117" t="s">
        <v>323</v>
      </c>
      <c r="E2366" s="444">
        <v>-1</v>
      </c>
      <c r="F2366" s="443">
        <v>0.9</v>
      </c>
      <c r="G2366" s="443">
        <v>2.6</v>
      </c>
      <c r="H2366" s="98"/>
      <c r="I2366" s="458">
        <f t="shared" si="171"/>
        <v>-2.3400000000000003</v>
      </c>
      <c r="J2366" s="125"/>
      <c r="K2366" s="631"/>
      <c r="L2366" s="28"/>
    </row>
    <row r="2367" spans="3:12" ht="12" customHeight="1" x14ac:dyDescent="0.3">
      <c r="C2367" s="632"/>
      <c r="D2367" s="117" t="s">
        <v>57</v>
      </c>
      <c r="E2367" s="444">
        <v>-1</v>
      </c>
      <c r="F2367" s="443">
        <v>1.2</v>
      </c>
      <c r="G2367" s="443">
        <v>2.6</v>
      </c>
      <c r="H2367" s="98"/>
      <c r="I2367" s="458">
        <f t="shared" si="171"/>
        <v>-3.12</v>
      </c>
      <c r="J2367" s="125"/>
      <c r="K2367" s="631"/>
      <c r="L2367" s="28"/>
    </row>
    <row r="2368" spans="3:12" ht="12" customHeight="1" x14ac:dyDescent="0.3">
      <c r="C2368" s="629"/>
      <c r="D2368" s="117" t="s">
        <v>1367</v>
      </c>
      <c r="E2368" s="444">
        <v>-4</v>
      </c>
      <c r="F2368" s="443">
        <v>0.25</v>
      </c>
      <c r="G2368" s="443">
        <v>4.17</v>
      </c>
      <c r="H2368" s="98"/>
      <c r="I2368" s="458">
        <f t="shared" si="171"/>
        <v>-4.17</v>
      </c>
      <c r="J2368" s="125"/>
      <c r="K2368" s="631"/>
      <c r="L2368" s="28"/>
    </row>
    <row r="2369" spans="3:12" ht="12" customHeight="1" x14ac:dyDescent="0.3">
      <c r="C2369" s="629"/>
      <c r="D2369" s="117" t="s">
        <v>1367</v>
      </c>
      <c r="E2369" s="444">
        <v>-1</v>
      </c>
      <c r="F2369" s="443">
        <v>0.25</v>
      </c>
      <c r="G2369" s="443">
        <v>3.15</v>
      </c>
      <c r="H2369" s="98"/>
      <c r="I2369" s="458">
        <f t="shared" si="171"/>
        <v>-0.78749999999999998</v>
      </c>
      <c r="J2369" s="125"/>
      <c r="K2369" s="631"/>
      <c r="L2369" s="28"/>
    </row>
    <row r="2370" spans="3:12" ht="12" customHeight="1" x14ac:dyDescent="0.3">
      <c r="C2370" s="617" t="s">
        <v>1650</v>
      </c>
      <c r="D2370" s="117" t="s">
        <v>691</v>
      </c>
      <c r="E2370" s="444"/>
      <c r="F2370" s="443"/>
      <c r="G2370" s="444"/>
      <c r="H2370" s="98"/>
      <c r="I2370" s="458"/>
      <c r="J2370" s="125"/>
      <c r="K2370" s="631"/>
      <c r="L2370" s="28"/>
    </row>
    <row r="2371" spans="3:12" ht="12" customHeight="1" x14ac:dyDescent="0.3">
      <c r="C2371" s="632"/>
      <c r="D2371" s="117" t="s">
        <v>1519</v>
      </c>
      <c r="E2371" s="618">
        <v>1</v>
      </c>
      <c r="F2371" s="619">
        <v>4.3</v>
      </c>
      <c r="G2371" s="618">
        <v>4.17</v>
      </c>
      <c r="H2371" s="620"/>
      <c r="I2371" s="458">
        <f>PRODUCT(E2371:G2371)</f>
        <v>17.930999999999997</v>
      </c>
      <c r="J2371" s="125"/>
      <c r="K2371" s="631"/>
      <c r="L2371" s="28"/>
    </row>
    <row r="2372" spans="3:12" ht="12" customHeight="1" x14ac:dyDescent="0.3">
      <c r="C2372" s="632"/>
      <c r="D2372" s="117" t="s">
        <v>1040</v>
      </c>
      <c r="E2372" s="618">
        <v>1</v>
      </c>
      <c r="F2372" s="619">
        <v>5.2</v>
      </c>
      <c r="G2372" s="618">
        <v>3.67</v>
      </c>
      <c r="H2372" s="620"/>
      <c r="I2372" s="458">
        <f>PRODUCT(E2372:G2372)</f>
        <v>19.084</v>
      </c>
      <c r="J2372" s="125"/>
      <c r="K2372" s="631"/>
      <c r="L2372" s="28"/>
    </row>
    <row r="2373" spans="3:12" ht="12" customHeight="1" x14ac:dyDescent="0.3">
      <c r="C2373" s="632"/>
      <c r="D2373" s="117" t="s">
        <v>323</v>
      </c>
      <c r="E2373" s="444">
        <v>-1</v>
      </c>
      <c r="F2373" s="443">
        <v>1</v>
      </c>
      <c r="G2373" s="443">
        <v>2.1</v>
      </c>
      <c r="H2373" s="98"/>
      <c r="I2373" s="458">
        <f>PRODUCT(E2373:G2373)</f>
        <v>-2.1</v>
      </c>
      <c r="J2373" s="125"/>
      <c r="K2373" s="631"/>
      <c r="L2373" s="28"/>
    </row>
    <row r="2374" spans="3:12" ht="12" customHeight="1" x14ac:dyDescent="0.3">
      <c r="C2374" s="629"/>
      <c r="D2374" s="117" t="s">
        <v>1367</v>
      </c>
      <c r="E2374" s="444">
        <v>-3</v>
      </c>
      <c r="F2374" s="443">
        <v>0.25</v>
      </c>
      <c r="G2374" s="443">
        <v>3.67</v>
      </c>
      <c r="H2374" s="98"/>
      <c r="I2374" s="458">
        <f>PRODUCT(E2374:G2374)</f>
        <v>-2.7524999999999999</v>
      </c>
      <c r="J2374" s="125"/>
      <c r="K2374" s="631"/>
      <c r="L2374" s="28"/>
    </row>
    <row r="2375" spans="3:12" ht="12" customHeight="1" x14ac:dyDescent="0.3">
      <c r="C2375" s="629"/>
      <c r="D2375" s="117" t="s">
        <v>1367</v>
      </c>
      <c r="E2375" s="444">
        <v>-1</v>
      </c>
      <c r="F2375" s="443">
        <v>0.25</v>
      </c>
      <c r="G2375" s="443">
        <v>4.17</v>
      </c>
      <c r="H2375" s="98"/>
      <c r="I2375" s="458">
        <f>PRODUCT(E2375:G2375)</f>
        <v>-1.0425</v>
      </c>
      <c r="J2375" s="125"/>
      <c r="K2375" s="631"/>
      <c r="L2375" s="28"/>
    </row>
    <row r="2376" spans="3:12" ht="12" customHeight="1" x14ac:dyDescent="0.3">
      <c r="C2376" s="617" t="s">
        <v>1651</v>
      </c>
      <c r="D2376" s="117" t="s">
        <v>1652</v>
      </c>
      <c r="E2376" s="444"/>
      <c r="F2376" s="443"/>
      <c r="G2376" s="444"/>
      <c r="H2376" s="98"/>
      <c r="I2376" s="458"/>
      <c r="J2376" s="125"/>
      <c r="K2376" s="631"/>
      <c r="L2376" s="28"/>
    </row>
    <row r="2377" spans="3:12" ht="12" customHeight="1" x14ac:dyDescent="0.3">
      <c r="C2377" s="632"/>
      <c r="D2377" s="117" t="s">
        <v>1519</v>
      </c>
      <c r="E2377" s="618">
        <v>1</v>
      </c>
      <c r="F2377" s="619">
        <v>10</v>
      </c>
      <c r="G2377" s="618">
        <v>3.15</v>
      </c>
      <c r="H2377" s="620"/>
      <c r="I2377" s="458">
        <f>PRODUCT(E2377:G2377)</f>
        <v>31.5</v>
      </c>
      <c r="J2377" s="125"/>
      <c r="K2377" s="631"/>
      <c r="L2377" s="28"/>
    </row>
    <row r="2378" spans="3:12" ht="12" customHeight="1" x14ac:dyDescent="0.3">
      <c r="C2378" s="632"/>
      <c r="D2378" s="117" t="s">
        <v>323</v>
      </c>
      <c r="E2378" s="444">
        <v>-1</v>
      </c>
      <c r="F2378" s="443">
        <v>1</v>
      </c>
      <c r="G2378" s="443">
        <v>2.1</v>
      </c>
      <c r="H2378" s="98"/>
      <c r="I2378" s="458">
        <f>PRODUCT(E2378:G2378)</f>
        <v>-2.1</v>
      </c>
      <c r="J2378" s="125"/>
      <c r="K2378" s="631"/>
      <c r="L2378" s="28"/>
    </row>
    <row r="2379" spans="3:12" ht="12" customHeight="1" x14ac:dyDescent="0.3">
      <c r="C2379" s="629"/>
      <c r="D2379" s="117" t="s">
        <v>346</v>
      </c>
      <c r="E2379" s="444">
        <v>-1</v>
      </c>
      <c r="F2379" s="443">
        <v>1.2</v>
      </c>
      <c r="G2379" s="443">
        <v>0.5</v>
      </c>
      <c r="H2379" s="98"/>
      <c r="I2379" s="458">
        <f>PRODUCT(E2379:G2379)</f>
        <v>-0.6</v>
      </c>
      <c r="J2379" s="125"/>
      <c r="K2379" s="631"/>
      <c r="L2379" s="28"/>
    </row>
    <row r="2380" spans="3:12" ht="12" customHeight="1" x14ac:dyDescent="0.3">
      <c r="C2380" s="629"/>
      <c r="D2380" s="117" t="s">
        <v>1367</v>
      </c>
      <c r="E2380" s="444">
        <v>-5</v>
      </c>
      <c r="F2380" s="443">
        <v>0.25</v>
      </c>
      <c r="G2380" s="443">
        <v>3.15</v>
      </c>
      <c r="H2380" s="98"/>
      <c r="I2380" s="458">
        <f>PRODUCT(E2380:G2380)</f>
        <v>-3.9375</v>
      </c>
      <c r="J2380" s="125"/>
      <c r="K2380" s="631"/>
      <c r="L2380" s="28"/>
    </row>
    <row r="2381" spans="3:12" ht="12" customHeight="1" x14ac:dyDescent="0.3">
      <c r="C2381" s="617" t="s">
        <v>1653</v>
      </c>
      <c r="D2381" s="117" t="s">
        <v>178</v>
      </c>
      <c r="E2381" s="444"/>
      <c r="F2381" s="443"/>
      <c r="G2381" s="444"/>
      <c r="H2381" s="98"/>
      <c r="I2381" s="458"/>
      <c r="J2381" s="125"/>
      <c r="K2381" s="631"/>
      <c r="L2381" s="28"/>
    </row>
    <row r="2382" spans="3:12" ht="12" customHeight="1" x14ac:dyDescent="0.3">
      <c r="C2382" s="632"/>
      <c r="D2382" s="117" t="s">
        <v>1519</v>
      </c>
      <c r="E2382" s="618">
        <v>1</v>
      </c>
      <c r="F2382" s="619">
        <v>10.35</v>
      </c>
      <c r="G2382" s="618">
        <v>3.15</v>
      </c>
      <c r="H2382" s="620"/>
      <c r="I2382" s="458">
        <f>PRODUCT(E2382:G2382)</f>
        <v>32.602499999999999</v>
      </c>
      <c r="J2382" s="125"/>
      <c r="K2382" s="631"/>
      <c r="L2382" s="28"/>
    </row>
    <row r="2383" spans="3:12" ht="12" customHeight="1" x14ac:dyDescent="0.3">
      <c r="C2383" s="632"/>
      <c r="D2383" s="117" t="s">
        <v>323</v>
      </c>
      <c r="E2383" s="444">
        <v>-1</v>
      </c>
      <c r="F2383" s="443">
        <v>0.9</v>
      </c>
      <c r="G2383" s="443">
        <v>2.1</v>
      </c>
      <c r="H2383" s="98"/>
      <c r="I2383" s="458">
        <f>PRODUCT(E2383:G2383)</f>
        <v>-1.8900000000000001</v>
      </c>
      <c r="J2383" s="125"/>
      <c r="K2383" s="631"/>
      <c r="L2383" s="28"/>
    </row>
    <row r="2384" spans="3:12" ht="12" customHeight="1" x14ac:dyDescent="0.3">
      <c r="C2384" s="629"/>
      <c r="D2384" s="117" t="s">
        <v>346</v>
      </c>
      <c r="E2384" s="444">
        <v>-1</v>
      </c>
      <c r="F2384" s="443">
        <v>1.8</v>
      </c>
      <c r="G2384" s="443">
        <v>0.5</v>
      </c>
      <c r="H2384" s="98"/>
      <c r="I2384" s="458">
        <f>PRODUCT(E2384:G2384)</f>
        <v>-0.9</v>
      </c>
      <c r="J2384" s="125"/>
      <c r="K2384" s="631"/>
      <c r="L2384" s="28"/>
    </row>
    <row r="2385" spans="3:12" ht="12" customHeight="1" x14ac:dyDescent="0.3">
      <c r="C2385" s="629"/>
      <c r="D2385" s="117" t="s">
        <v>1367</v>
      </c>
      <c r="E2385" s="444">
        <v>-4</v>
      </c>
      <c r="F2385" s="443">
        <v>0.25</v>
      </c>
      <c r="G2385" s="443">
        <v>3.15</v>
      </c>
      <c r="H2385" s="98"/>
      <c r="I2385" s="458">
        <f>PRODUCT(E2385:G2385)</f>
        <v>-3.15</v>
      </c>
      <c r="J2385" s="125"/>
      <c r="K2385" s="631"/>
      <c r="L2385" s="28"/>
    </row>
    <row r="2386" spans="3:12" ht="12" customHeight="1" x14ac:dyDescent="0.3">
      <c r="C2386" s="617" t="s">
        <v>1654</v>
      </c>
      <c r="D2386" s="117" t="s">
        <v>138</v>
      </c>
      <c r="E2386" s="444"/>
      <c r="F2386" s="443"/>
      <c r="G2386" s="444"/>
      <c r="H2386" s="98"/>
      <c r="I2386" s="458"/>
      <c r="J2386" s="125"/>
      <c r="K2386" s="631"/>
      <c r="L2386" s="28"/>
    </row>
    <row r="2387" spans="3:12" ht="12" customHeight="1" x14ac:dyDescent="0.3">
      <c r="C2387" s="632"/>
      <c r="D2387" s="117" t="s">
        <v>1519</v>
      </c>
      <c r="E2387" s="618">
        <v>1</v>
      </c>
      <c r="F2387" s="619">
        <v>2.1</v>
      </c>
      <c r="G2387" s="618">
        <v>3.15</v>
      </c>
      <c r="H2387" s="620"/>
      <c r="I2387" s="458">
        <f>PRODUCT(E2387:G2387)</f>
        <v>6.6150000000000002</v>
      </c>
      <c r="J2387" s="125"/>
      <c r="K2387" s="631"/>
      <c r="L2387" s="28"/>
    </row>
    <row r="2388" spans="3:12" ht="12" customHeight="1" x14ac:dyDescent="0.3">
      <c r="C2388" s="632"/>
      <c r="D2388" s="117" t="s">
        <v>323</v>
      </c>
      <c r="E2388" s="444">
        <v>-1</v>
      </c>
      <c r="F2388" s="443">
        <v>1.2</v>
      </c>
      <c r="G2388" s="443">
        <v>2.6</v>
      </c>
      <c r="H2388" s="98"/>
      <c r="I2388" s="458">
        <f>PRODUCT(E2388:G2388)</f>
        <v>-3.12</v>
      </c>
      <c r="J2388" s="125"/>
      <c r="K2388" s="631"/>
      <c r="L2388" s="28"/>
    </row>
    <row r="2389" spans="3:12" ht="12" customHeight="1" x14ac:dyDescent="0.3">
      <c r="C2389" s="629"/>
      <c r="D2389" s="117" t="s">
        <v>1367</v>
      </c>
      <c r="E2389" s="444">
        <v>-1</v>
      </c>
      <c r="F2389" s="443">
        <v>0.25</v>
      </c>
      <c r="G2389" s="443">
        <v>3.15</v>
      </c>
      <c r="H2389" s="98"/>
      <c r="I2389" s="458">
        <f>PRODUCT(E2389:G2389)</f>
        <v>-0.78749999999999998</v>
      </c>
      <c r="J2389" s="125"/>
      <c r="K2389" s="631"/>
      <c r="L2389" s="28"/>
    </row>
    <row r="2390" spans="3:12" ht="12" customHeight="1" x14ac:dyDescent="0.3">
      <c r="C2390" s="617" t="s">
        <v>1106</v>
      </c>
      <c r="D2390" s="117" t="s">
        <v>1655</v>
      </c>
      <c r="E2390" s="140"/>
      <c r="F2390" s="140"/>
      <c r="G2390" s="140"/>
      <c r="H2390" s="103"/>
      <c r="I2390" s="569"/>
      <c r="J2390" s="125"/>
      <c r="K2390" s="631"/>
      <c r="L2390" s="28"/>
    </row>
    <row r="2391" spans="3:12" ht="12" customHeight="1" x14ac:dyDescent="0.3">
      <c r="C2391" s="629"/>
      <c r="D2391" s="117" t="s">
        <v>1519</v>
      </c>
      <c r="E2391" s="618">
        <v>1</v>
      </c>
      <c r="F2391" s="619">
        <v>7.9</v>
      </c>
      <c r="G2391" s="618">
        <v>4.17</v>
      </c>
      <c r="H2391" s="620"/>
      <c r="I2391" s="458">
        <f>PRODUCT(E2391:G2391)</f>
        <v>32.942999999999998</v>
      </c>
      <c r="J2391" s="125"/>
      <c r="K2391" s="631"/>
      <c r="L2391" s="28"/>
    </row>
    <row r="2392" spans="3:12" ht="12" customHeight="1" x14ac:dyDescent="0.3">
      <c r="C2392" s="629"/>
      <c r="D2392" s="630"/>
      <c r="E2392" s="618">
        <v>1</v>
      </c>
      <c r="F2392" s="619">
        <v>5.05</v>
      </c>
      <c r="G2392" s="618">
        <v>4.17</v>
      </c>
      <c r="H2392" s="620"/>
      <c r="I2392" s="458">
        <f>PRODUCT(E2392:G2392)</f>
        <v>21.058499999999999</v>
      </c>
      <c r="J2392" s="125"/>
      <c r="K2392" s="631"/>
      <c r="L2392" s="28"/>
    </row>
    <row r="2393" spans="3:12" ht="12" customHeight="1" x14ac:dyDescent="0.3">
      <c r="C2393" s="629"/>
      <c r="D2393" s="117" t="s">
        <v>1367</v>
      </c>
      <c r="E2393" s="444">
        <v>-8</v>
      </c>
      <c r="F2393" s="443">
        <v>0.25</v>
      </c>
      <c r="G2393" s="443">
        <v>4.17</v>
      </c>
      <c r="H2393" s="98"/>
      <c r="I2393" s="458">
        <f>PRODUCT(E2393:G2393)</f>
        <v>-8.34</v>
      </c>
      <c r="J2393" s="125"/>
      <c r="K2393" s="631"/>
      <c r="L2393" s="28"/>
    </row>
    <row r="2394" spans="3:12" ht="12" customHeight="1" x14ac:dyDescent="0.3">
      <c r="C2394" s="617" t="s">
        <v>1658</v>
      </c>
      <c r="D2394" s="117" t="s">
        <v>822</v>
      </c>
      <c r="E2394" s="444"/>
      <c r="F2394" s="443"/>
      <c r="G2394" s="444"/>
      <c r="H2394" s="98"/>
      <c r="I2394" s="458"/>
      <c r="J2394" s="125"/>
      <c r="K2394" s="631"/>
      <c r="L2394" s="28"/>
    </row>
    <row r="2395" spans="3:12" ht="12" customHeight="1" x14ac:dyDescent="0.3">
      <c r="C2395" s="632"/>
      <c r="D2395" s="117" t="s">
        <v>1656</v>
      </c>
      <c r="E2395" s="618">
        <v>1</v>
      </c>
      <c r="F2395" s="619">
        <v>2.2999999999999998</v>
      </c>
      <c r="G2395" s="618">
        <v>3.67</v>
      </c>
      <c r="H2395" s="620"/>
      <c r="I2395" s="458">
        <f t="shared" ref="I2395:I2406" si="172">PRODUCT(E2395:G2395)</f>
        <v>8.4409999999999989</v>
      </c>
      <c r="J2395" s="125"/>
      <c r="K2395" s="631"/>
      <c r="L2395" s="28"/>
    </row>
    <row r="2396" spans="3:12" ht="12" customHeight="1" x14ac:dyDescent="0.3">
      <c r="C2396" s="632"/>
      <c r="D2396" s="117" t="s">
        <v>1025</v>
      </c>
      <c r="E2396" s="618">
        <v>1</v>
      </c>
      <c r="F2396" s="619">
        <v>3</v>
      </c>
      <c r="G2396" s="618">
        <v>3.67</v>
      </c>
      <c r="H2396" s="620"/>
      <c r="I2396" s="458">
        <f t="shared" si="172"/>
        <v>11.01</v>
      </c>
      <c r="J2396" s="125"/>
      <c r="K2396" s="631"/>
      <c r="L2396" s="28"/>
    </row>
    <row r="2397" spans="3:12" ht="12" customHeight="1" x14ac:dyDescent="0.3">
      <c r="C2397" s="632"/>
      <c r="D2397" s="117" t="s">
        <v>1555</v>
      </c>
      <c r="E2397" s="618">
        <v>1</v>
      </c>
      <c r="F2397" s="619">
        <v>3.2</v>
      </c>
      <c r="G2397" s="618">
        <v>3.15</v>
      </c>
      <c r="H2397" s="620"/>
      <c r="I2397" s="458">
        <f t="shared" si="172"/>
        <v>10.08</v>
      </c>
      <c r="J2397" s="125"/>
      <c r="K2397" s="631"/>
      <c r="L2397" s="28"/>
    </row>
    <row r="2398" spans="3:12" ht="12" customHeight="1" x14ac:dyDescent="0.3">
      <c r="C2398" s="632"/>
      <c r="D2398" s="117"/>
      <c r="E2398" s="618">
        <v>1</v>
      </c>
      <c r="F2398" s="619">
        <v>2.7</v>
      </c>
      <c r="G2398" s="618">
        <v>4.17</v>
      </c>
      <c r="H2398" s="620"/>
      <c r="I2398" s="458">
        <f t="shared" si="172"/>
        <v>11.259</v>
      </c>
      <c r="J2398" s="125"/>
      <c r="K2398" s="631"/>
      <c r="L2398" s="28"/>
    </row>
    <row r="2399" spans="3:12" ht="12" customHeight="1" x14ac:dyDescent="0.3">
      <c r="C2399" s="632"/>
      <c r="D2399" s="117"/>
      <c r="E2399" s="618">
        <v>1</v>
      </c>
      <c r="F2399" s="619">
        <v>1.25</v>
      </c>
      <c r="G2399" s="618">
        <v>3.15</v>
      </c>
      <c r="H2399" s="620"/>
      <c r="I2399" s="458">
        <f t="shared" si="172"/>
        <v>3.9375</v>
      </c>
      <c r="J2399" s="125"/>
      <c r="K2399" s="631"/>
      <c r="L2399" s="28"/>
    </row>
    <row r="2400" spans="3:12" ht="12" customHeight="1" x14ac:dyDescent="0.3">
      <c r="C2400" s="632"/>
      <c r="D2400" s="117" t="s">
        <v>1041</v>
      </c>
      <c r="E2400" s="618">
        <v>1</v>
      </c>
      <c r="F2400" s="619">
        <v>1.1000000000000001</v>
      </c>
      <c r="G2400" s="618">
        <v>2.1</v>
      </c>
      <c r="H2400" s="620"/>
      <c r="I2400" s="458">
        <f t="shared" si="172"/>
        <v>2.3100000000000005</v>
      </c>
      <c r="J2400" s="125"/>
      <c r="K2400" s="631"/>
      <c r="L2400" s="28"/>
    </row>
    <row r="2401" spans="3:12" ht="12" customHeight="1" x14ac:dyDescent="0.3">
      <c r="C2401" s="632"/>
      <c r="D2401" s="117"/>
      <c r="E2401" s="618">
        <v>1</v>
      </c>
      <c r="F2401" s="619">
        <v>0.95</v>
      </c>
      <c r="G2401" s="618">
        <v>2.1</v>
      </c>
      <c r="H2401" s="620"/>
      <c r="I2401" s="458">
        <f t="shared" si="172"/>
        <v>1.9949999999999999</v>
      </c>
      <c r="J2401" s="125"/>
      <c r="K2401" s="631"/>
      <c r="L2401" s="28"/>
    </row>
    <row r="2402" spans="3:12" ht="12" customHeight="1" x14ac:dyDescent="0.3">
      <c r="C2402" s="632"/>
      <c r="D2402" s="117"/>
      <c r="E2402" s="618">
        <v>1</v>
      </c>
      <c r="F2402" s="619">
        <v>0.5</v>
      </c>
      <c r="G2402" s="618">
        <v>2.1</v>
      </c>
      <c r="H2402" s="620"/>
      <c r="I2402" s="458">
        <f t="shared" si="172"/>
        <v>1.05</v>
      </c>
      <c r="J2402" s="125"/>
      <c r="K2402" s="631"/>
      <c r="L2402" s="28"/>
    </row>
    <row r="2403" spans="3:12" ht="12" customHeight="1" x14ac:dyDescent="0.3">
      <c r="C2403" s="632"/>
      <c r="D2403" s="117"/>
      <c r="E2403" s="618">
        <v>1</v>
      </c>
      <c r="F2403" s="619">
        <v>0.3</v>
      </c>
      <c r="G2403" s="618">
        <v>2.1</v>
      </c>
      <c r="H2403" s="620"/>
      <c r="I2403" s="458">
        <f t="shared" si="172"/>
        <v>0.63</v>
      </c>
      <c r="J2403" s="125"/>
      <c r="K2403" s="631"/>
      <c r="L2403" s="28"/>
    </row>
    <row r="2404" spans="3:12" ht="12" customHeight="1" x14ac:dyDescent="0.3">
      <c r="C2404" s="632"/>
      <c r="D2404" s="117" t="s">
        <v>323</v>
      </c>
      <c r="E2404" s="444">
        <v>-1</v>
      </c>
      <c r="F2404" s="443">
        <v>0.9</v>
      </c>
      <c r="G2404" s="443">
        <v>2.6</v>
      </c>
      <c r="H2404" s="98"/>
      <c r="I2404" s="458">
        <f t="shared" si="172"/>
        <v>-2.3400000000000003</v>
      </c>
      <c r="J2404" s="125"/>
      <c r="K2404" s="631"/>
      <c r="L2404" s="28"/>
    </row>
    <row r="2405" spans="3:12" ht="12" customHeight="1" x14ac:dyDescent="0.3">
      <c r="C2405" s="629"/>
      <c r="D2405" s="117" t="s">
        <v>1367</v>
      </c>
      <c r="E2405" s="444">
        <v>-6</v>
      </c>
      <c r="F2405" s="443">
        <v>0.25</v>
      </c>
      <c r="G2405" s="443">
        <v>3.67</v>
      </c>
      <c r="H2405" s="98"/>
      <c r="I2405" s="458">
        <f t="shared" si="172"/>
        <v>-5.5049999999999999</v>
      </c>
      <c r="J2405" s="125"/>
      <c r="K2405" s="631"/>
      <c r="L2405" s="28"/>
    </row>
    <row r="2406" spans="3:12" ht="12" customHeight="1" x14ac:dyDescent="0.3">
      <c r="C2406" s="629"/>
      <c r="D2406" s="117" t="s">
        <v>1367</v>
      </c>
      <c r="E2406" s="444">
        <v>-1</v>
      </c>
      <c r="F2406" s="443">
        <v>0.25</v>
      </c>
      <c r="G2406" s="443">
        <v>3.15</v>
      </c>
      <c r="H2406" s="98"/>
      <c r="I2406" s="458">
        <f t="shared" si="172"/>
        <v>-0.78749999999999998</v>
      </c>
      <c r="J2406" s="125"/>
      <c r="K2406" s="631"/>
      <c r="L2406" s="28"/>
    </row>
    <row r="2407" spans="3:12" ht="12" customHeight="1" x14ac:dyDescent="0.3">
      <c r="C2407" s="617" t="s">
        <v>1657</v>
      </c>
      <c r="D2407" s="117" t="s">
        <v>821</v>
      </c>
      <c r="E2407" s="444"/>
      <c r="F2407" s="443"/>
      <c r="G2407" s="444"/>
      <c r="H2407" s="98"/>
      <c r="I2407" s="458"/>
      <c r="J2407" s="125"/>
      <c r="K2407" s="631"/>
      <c r="L2407" s="28"/>
    </row>
    <row r="2408" spans="3:12" ht="12" customHeight="1" x14ac:dyDescent="0.3">
      <c r="C2408" s="632"/>
      <c r="D2408" s="117" t="s">
        <v>1656</v>
      </c>
      <c r="E2408" s="618">
        <v>1</v>
      </c>
      <c r="F2408" s="619">
        <v>3.6</v>
      </c>
      <c r="G2408" s="618">
        <v>3.67</v>
      </c>
      <c r="H2408" s="620"/>
      <c r="I2408" s="458">
        <f t="shared" ref="I2408:I2416" si="173">PRODUCT(E2408:G2408)</f>
        <v>13.212</v>
      </c>
      <c r="J2408" s="125"/>
      <c r="K2408" s="631"/>
      <c r="L2408" s="28"/>
    </row>
    <row r="2409" spans="3:12" ht="12" customHeight="1" x14ac:dyDescent="0.3">
      <c r="C2409" s="632"/>
      <c r="D2409" s="117" t="s">
        <v>1555</v>
      </c>
      <c r="E2409" s="618">
        <v>1</v>
      </c>
      <c r="F2409" s="619">
        <v>6.45</v>
      </c>
      <c r="G2409" s="618">
        <v>4.17</v>
      </c>
      <c r="H2409" s="620"/>
      <c r="I2409" s="458">
        <f t="shared" si="173"/>
        <v>26.8965</v>
      </c>
      <c r="J2409" s="125"/>
      <c r="K2409" s="631"/>
      <c r="L2409" s="28"/>
    </row>
    <row r="2410" spans="3:12" ht="12" customHeight="1" x14ac:dyDescent="0.3">
      <c r="C2410" s="629"/>
      <c r="D2410" s="117"/>
      <c r="E2410" s="618">
        <v>1</v>
      </c>
      <c r="F2410" s="619">
        <v>3.25</v>
      </c>
      <c r="G2410" s="618">
        <v>3.15</v>
      </c>
      <c r="H2410" s="620"/>
      <c r="I2410" s="458">
        <f t="shared" si="173"/>
        <v>10.237499999999999</v>
      </c>
      <c r="J2410" s="125"/>
      <c r="K2410" s="631"/>
      <c r="L2410" s="28"/>
    </row>
    <row r="2411" spans="3:12" ht="12" customHeight="1" x14ac:dyDescent="0.3">
      <c r="C2411" s="629"/>
      <c r="D2411" s="117" t="s">
        <v>1041</v>
      </c>
      <c r="E2411" s="618">
        <v>1</v>
      </c>
      <c r="F2411" s="619">
        <v>0.95</v>
      </c>
      <c r="G2411" s="618">
        <v>2.1</v>
      </c>
      <c r="H2411" s="620"/>
      <c r="I2411" s="458">
        <f t="shared" si="173"/>
        <v>1.9949999999999999</v>
      </c>
      <c r="J2411" s="125"/>
      <c r="K2411" s="631"/>
      <c r="L2411" s="28"/>
    </row>
    <row r="2412" spans="3:12" ht="12" customHeight="1" x14ac:dyDescent="0.3">
      <c r="C2412" s="629"/>
      <c r="D2412" s="117"/>
      <c r="E2412" s="618">
        <v>1</v>
      </c>
      <c r="F2412" s="619">
        <v>1.25</v>
      </c>
      <c r="G2412" s="618">
        <v>2.1</v>
      </c>
      <c r="H2412" s="620"/>
      <c r="I2412" s="458">
        <f t="shared" si="173"/>
        <v>2.625</v>
      </c>
      <c r="J2412" s="125"/>
      <c r="K2412" s="631"/>
      <c r="L2412" s="28"/>
    </row>
    <row r="2413" spans="3:12" ht="12" customHeight="1" x14ac:dyDescent="0.3">
      <c r="C2413" s="629"/>
      <c r="D2413" s="117"/>
      <c r="E2413" s="618">
        <v>1</v>
      </c>
      <c r="F2413" s="619">
        <v>0.3</v>
      </c>
      <c r="G2413" s="618">
        <v>2.1</v>
      </c>
      <c r="H2413" s="620"/>
      <c r="I2413" s="458">
        <f t="shared" si="173"/>
        <v>0.63</v>
      </c>
      <c r="J2413" s="125"/>
      <c r="K2413" s="631"/>
      <c r="L2413" s="28"/>
    </row>
    <row r="2414" spans="3:12" ht="12" customHeight="1" x14ac:dyDescent="0.3">
      <c r="C2414" s="629"/>
      <c r="D2414" s="117" t="s">
        <v>323</v>
      </c>
      <c r="E2414" s="444">
        <v>-1</v>
      </c>
      <c r="F2414" s="443">
        <v>0.9</v>
      </c>
      <c r="G2414" s="443">
        <v>2.6</v>
      </c>
      <c r="H2414" s="98"/>
      <c r="I2414" s="458">
        <f t="shared" si="173"/>
        <v>-2.3400000000000003</v>
      </c>
      <c r="J2414" s="125"/>
      <c r="K2414" s="631"/>
      <c r="L2414" s="28"/>
    </row>
    <row r="2415" spans="3:12" ht="12" customHeight="1" x14ac:dyDescent="0.3">
      <c r="C2415" s="629"/>
      <c r="D2415" s="117" t="s">
        <v>1367</v>
      </c>
      <c r="E2415" s="444">
        <v>-2</v>
      </c>
      <c r="F2415" s="443">
        <v>0.25</v>
      </c>
      <c r="G2415" s="443">
        <v>4.17</v>
      </c>
      <c r="H2415" s="98"/>
      <c r="I2415" s="458">
        <f t="shared" si="173"/>
        <v>-2.085</v>
      </c>
      <c r="J2415" s="125"/>
      <c r="K2415" s="631"/>
      <c r="L2415" s="28"/>
    </row>
    <row r="2416" spans="3:12" ht="12" customHeight="1" x14ac:dyDescent="0.3">
      <c r="C2416" s="629"/>
      <c r="D2416" s="117" t="s">
        <v>1367</v>
      </c>
      <c r="E2416" s="444">
        <v>-1</v>
      </c>
      <c r="F2416" s="443">
        <v>0.25</v>
      </c>
      <c r="G2416" s="443">
        <v>3.67</v>
      </c>
      <c r="H2416" s="98"/>
      <c r="I2416" s="458">
        <f t="shared" si="173"/>
        <v>-0.91749999999999998</v>
      </c>
      <c r="J2416" s="125"/>
      <c r="K2416" s="631"/>
      <c r="L2416" s="28"/>
    </row>
    <row r="2417" spans="3:12" ht="12" customHeight="1" x14ac:dyDescent="0.3">
      <c r="C2417" s="617" t="s">
        <v>1659</v>
      </c>
      <c r="D2417" s="117" t="s">
        <v>155</v>
      </c>
      <c r="E2417" s="444"/>
      <c r="F2417" s="443"/>
      <c r="G2417" s="444"/>
      <c r="H2417" s="98"/>
      <c r="I2417" s="458"/>
      <c r="J2417" s="125"/>
      <c r="K2417" s="631"/>
      <c r="L2417" s="28"/>
    </row>
    <row r="2418" spans="3:12" ht="12" customHeight="1" x14ac:dyDescent="0.3">
      <c r="C2418" s="632"/>
      <c r="D2418" s="117" t="s">
        <v>1656</v>
      </c>
      <c r="E2418" s="618">
        <v>1</v>
      </c>
      <c r="F2418" s="619">
        <v>1.05</v>
      </c>
      <c r="G2418" s="618">
        <v>3.67</v>
      </c>
      <c r="H2418" s="620"/>
      <c r="I2418" s="458">
        <f t="shared" ref="I2418:I2425" si="174">PRODUCT(E2418:G2418)</f>
        <v>3.8534999999999999</v>
      </c>
      <c r="J2418" s="125"/>
      <c r="K2418" s="631"/>
      <c r="L2418" s="28"/>
    </row>
    <row r="2419" spans="3:12" ht="12" customHeight="1" x14ac:dyDescent="0.3">
      <c r="C2419" s="632"/>
      <c r="D2419" s="117"/>
      <c r="E2419" s="618">
        <v>1</v>
      </c>
      <c r="F2419" s="619">
        <v>2.1</v>
      </c>
      <c r="G2419" s="618">
        <v>3.15</v>
      </c>
      <c r="H2419" s="620"/>
      <c r="I2419" s="458">
        <f>PRODUCT(E2419:G2419)</f>
        <v>6.6150000000000002</v>
      </c>
      <c r="J2419" s="125"/>
      <c r="K2419" s="631"/>
      <c r="L2419" s="28"/>
    </row>
    <row r="2420" spans="3:12" ht="12" customHeight="1" x14ac:dyDescent="0.3">
      <c r="C2420" s="632"/>
      <c r="D2420" s="117" t="s">
        <v>1555</v>
      </c>
      <c r="E2420" s="618">
        <v>1</v>
      </c>
      <c r="F2420" s="619">
        <v>3.35</v>
      </c>
      <c r="G2420" s="618">
        <v>3.15</v>
      </c>
      <c r="H2420" s="620"/>
      <c r="I2420" s="458">
        <f t="shared" si="174"/>
        <v>10.5525</v>
      </c>
      <c r="J2420" s="125"/>
      <c r="K2420" s="631"/>
      <c r="L2420" s="28"/>
    </row>
    <row r="2421" spans="3:12" ht="12" customHeight="1" x14ac:dyDescent="0.3">
      <c r="C2421" s="629"/>
      <c r="D2421" s="117"/>
      <c r="E2421" s="618">
        <v>1</v>
      </c>
      <c r="F2421" s="619">
        <v>3.95</v>
      </c>
      <c r="G2421" s="618">
        <v>4.17</v>
      </c>
      <c r="H2421" s="620"/>
      <c r="I2421" s="458">
        <f t="shared" si="174"/>
        <v>16.471499999999999</v>
      </c>
      <c r="J2421" s="125"/>
      <c r="K2421" s="631"/>
      <c r="L2421" s="28"/>
    </row>
    <row r="2422" spans="3:12" ht="12" customHeight="1" x14ac:dyDescent="0.3">
      <c r="C2422" s="629"/>
      <c r="D2422" s="117" t="s">
        <v>877</v>
      </c>
      <c r="E2422" s="444">
        <v>-1</v>
      </c>
      <c r="F2422" s="443">
        <v>0.9</v>
      </c>
      <c r="G2422" s="443">
        <v>2.5</v>
      </c>
      <c r="H2422" s="98"/>
      <c r="I2422" s="458">
        <f t="shared" si="174"/>
        <v>-2.25</v>
      </c>
      <c r="J2422" s="125"/>
      <c r="K2422" s="631"/>
      <c r="L2422" s="28"/>
    </row>
    <row r="2423" spans="3:12" ht="12" customHeight="1" x14ac:dyDescent="0.3">
      <c r="C2423" s="629"/>
      <c r="D2423" s="117" t="s">
        <v>982</v>
      </c>
      <c r="E2423" s="444">
        <v>-1</v>
      </c>
      <c r="F2423" s="443">
        <v>2</v>
      </c>
      <c r="G2423" s="443">
        <v>2.6</v>
      </c>
      <c r="H2423" s="98"/>
      <c r="I2423" s="458">
        <f>PRODUCT(E2423:G2423)</f>
        <v>-5.2</v>
      </c>
      <c r="J2423" s="125"/>
      <c r="K2423" s="631"/>
      <c r="L2423" s="28"/>
    </row>
    <row r="2424" spans="3:12" ht="12" customHeight="1" x14ac:dyDescent="0.3">
      <c r="C2424" s="629"/>
      <c r="D2424" s="117" t="s">
        <v>1367</v>
      </c>
      <c r="E2424" s="444">
        <v>-2</v>
      </c>
      <c r="F2424" s="443">
        <v>0.25</v>
      </c>
      <c r="G2424" s="443">
        <v>3.15</v>
      </c>
      <c r="H2424" s="98"/>
      <c r="I2424" s="458">
        <f t="shared" si="174"/>
        <v>-1.575</v>
      </c>
      <c r="J2424" s="125"/>
      <c r="K2424" s="631"/>
      <c r="L2424" s="28"/>
    </row>
    <row r="2425" spans="3:12" ht="12" customHeight="1" x14ac:dyDescent="0.3">
      <c r="C2425" s="629"/>
      <c r="D2425" s="117" t="s">
        <v>1367</v>
      </c>
      <c r="E2425" s="444">
        <v>-1</v>
      </c>
      <c r="F2425" s="443">
        <v>0.25</v>
      </c>
      <c r="G2425" s="443">
        <v>4.17</v>
      </c>
      <c r="H2425" s="98"/>
      <c r="I2425" s="458">
        <f t="shared" si="174"/>
        <v>-1.0425</v>
      </c>
      <c r="J2425" s="125"/>
      <c r="K2425" s="631"/>
      <c r="L2425" s="28"/>
    </row>
    <row r="2426" spans="3:12" ht="12" customHeight="1" x14ac:dyDescent="0.3">
      <c r="C2426" s="617" t="s">
        <v>1660</v>
      </c>
      <c r="D2426" s="117" t="s">
        <v>1661</v>
      </c>
      <c r="E2426" s="444"/>
      <c r="F2426" s="443"/>
      <c r="G2426" s="444"/>
      <c r="H2426" s="98"/>
      <c r="I2426" s="458"/>
      <c r="J2426" s="125"/>
      <c r="K2426" s="631"/>
      <c r="L2426" s="28"/>
    </row>
    <row r="2427" spans="3:12" ht="12" customHeight="1" x14ac:dyDescent="0.3">
      <c r="C2427" s="632"/>
      <c r="D2427" s="117" t="s">
        <v>1656</v>
      </c>
      <c r="E2427" s="618">
        <v>1</v>
      </c>
      <c r="F2427" s="619">
        <v>4.5999999999999996</v>
      </c>
      <c r="G2427" s="618">
        <v>3.15</v>
      </c>
      <c r="H2427" s="620"/>
      <c r="I2427" s="458">
        <f t="shared" ref="I2427:I2433" si="175">PRODUCT(E2427:G2427)</f>
        <v>14.489999999999998</v>
      </c>
      <c r="J2427" s="125"/>
      <c r="K2427" s="631"/>
      <c r="L2427" s="28"/>
    </row>
    <row r="2428" spans="3:12" ht="12" customHeight="1" x14ac:dyDescent="0.3">
      <c r="C2428" s="632"/>
      <c r="D2428" s="117" t="s">
        <v>1087</v>
      </c>
      <c r="E2428" s="618">
        <v>1</v>
      </c>
      <c r="F2428" s="619">
        <v>3</v>
      </c>
      <c r="G2428" s="618">
        <v>3.67</v>
      </c>
      <c r="H2428" s="620"/>
      <c r="I2428" s="458">
        <f t="shared" si="175"/>
        <v>11.01</v>
      </c>
      <c r="J2428" s="125"/>
      <c r="K2428" s="631"/>
      <c r="L2428" s="28"/>
    </row>
    <row r="2429" spans="3:12" ht="12" customHeight="1" x14ac:dyDescent="0.3">
      <c r="C2429" s="632"/>
      <c r="D2429" s="117" t="s">
        <v>1555</v>
      </c>
      <c r="E2429" s="618">
        <v>1</v>
      </c>
      <c r="F2429" s="619">
        <v>4.95</v>
      </c>
      <c r="G2429" s="618">
        <v>4.17</v>
      </c>
      <c r="H2429" s="620"/>
      <c r="I2429" s="458">
        <f t="shared" si="175"/>
        <v>20.641500000000001</v>
      </c>
      <c r="J2429" s="125"/>
      <c r="K2429" s="631"/>
      <c r="L2429" s="28"/>
    </row>
    <row r="2430" spans="3:12" ht="12" customHeight="1" x14ac:dyDescent="0.3">
      <c r="C2430" s="629"/>
      <c r="D2430" s="117" t="s">
        <v>323</v>
      </c>
      <c r="E2430" s="444">
        <v>-1</v>
      </c>
      <c r="F2430" s="443">
        <v>0.9</v>
      </c>
      <c r="G2430" s="443">
        <v>2.6</v>
      </c>
      <c r="H2430" s="98"/>
      <c r="I2430" s="458">
        <f t="shared" si="175"/>
        <v>-2.3400000000000003</v>
      </c>
      <c r="J2430" s="125"/>
      <c r="K2430" s="631"/>
      <c r="L2430" s="28"/>
    </row>
    <row r="2431" spans="3:12" ht="12" customHeight="1" x14ac:dyDescent="0.3">
      <c r="C2431" s="629"/>
      <c r="D2431" s="117" t="s">
        <v>323</v>
      </c>
      <c r="E2431" s="444">
        <v>-1</v>
      </c>
      <c r="F2431" s="443">
        <v>1.2</v>
      </c>
      <c r="G2431" s="443">
        <v>2.1</v>
      </c>
      <c r="H2431" s="98"/>
      <c r="I2431" s="458">
        <f t="shared" si="175"/>
        <v>-2.52</v>
      </c>
      <c r="J2431" s="125"/>
      <c r="K2431" s="631"/>
      <c r="L2431" s="28"/>
    </row>
    <row r="2432" spans="3:12" ht="12" customHeight="1" x14ac:dyDescent="0.3">
      <c r="C2432" s="629"/>
      <c r="D2432" s="117" t="s">
        <v>1367</v>
      </c>
      <c r="E2432" s="444">
        <v>-2</v>
      </c>
      <c r="F2432" s="443">
        <v>0.25</v>
      </c>
      <c r="G2432" s="443">
        <v>3.67</v>
      </c>
      <c r="H2432" s="98"/>
      <c r="I2432" s="458">
        <f t="shared" si="175"/>
        <v>-1.835</v>
      </c>
      <c r="J2432" s="125"/>
      <c r="K2432" s="631"/>
      <c r="L2432" s="28"/>
    </row>
    <row r="2433" spans="3:12" ht="12" customHeight="1" x14ac:dyDescent="0.3">
      <c r="C2433" s="629"/>
      <c r="D2433" s="117" t="s">
        <v>1367</v>
      </c>
      <c r="E2433" s="444">
        <v>-3</v>
      </c>
      <c r="F2433" s="443">
        <v>0.25</v>
      </c>
      <c r="G2433" s="443">
        <v>3.15</v>
      </c>
      <c r="H2433" s="98"/>
      <c r="I2433" s="458">
        <f t="shared" si="175"/>
        <v>-2.3624999999999998</v>
      </c>
      <c r="J2433" s="125"/>
      <c r="K2433" s="631"/>
      <c r="L2433" s="28"/>
    </row>
    <row r="2434" spans="3:12" ht="12" customHeight="1" x14ac:dyDescent="0.3">
      <c r="C2434" s="629"/>
      <c r="D2434" s="117" t="s">
        <v>1367</v>
      </c>
      <c r="E2434" s="444">
        <v>-2</v>
      </c>
      <c r="F2434" s="443">
        <v>0.25</v>
      </c>
      <c r="G2434" s="443">
        <v>4.17</v>
      </c>
      <c r="H2434" s="98"/>
      <c r="I2434" s="458">
        <f>PRODUCT(E2434:G2434)</f>
        <v>-2.085</v>
      </c>
      <c r="J2434" s="125"/>
      <c r="K2434" s="631"/>
      <c r="L2434" s="28"/>
    </row>
    <row r="2435" spans="3:12" ht="12" customHeight="1" x14ac:dyDescent="0.3">
      <c r="C2435" s="629"/>
      <c r="D2435" s="630"/>
      <c r="E2435" s="140"/>
      <c r="F2435" s="140"/>
      <c r="G2435" s="140"/>
      <c r="H2435" s="103"/>
      <c r="I2435" s="569"/>
      <c r="J2435" s="125"/>
      <c r="K2435" s="631"/>
      <c r="L2435" s="28"/>
    </row>
    <row r="2436" spans="3:12" ht="12" customHeight="1" x14ac:dyDescent="0.3">
      <c r="C2436" s="629"/>
      <c r="D2436" s="117" t="s">
        <v>1662</v>
      </c>
      <c r="E2436" s="444"/>
      <c r="F2436" s="443"/>
      <c r="G2436" s="444"/>
      <c r="H2436" s="98"/>
      <c r="I2436" s="458"/>
      <c r="J2436" s="125"/>
      <c r="K2436" s="631"/>
      <c r="L2436" s="28"/>
    </row>
    <row r="2437" spans="3:12" ht="12" customHeight="1" x14ac:dyDescent="0.3">
      <c r="C2437" s="629"/>
      <c r="D2437" s="117" t="s">
        <v>1555</v>
      </c>
      <c r="E2437" s="618">
        <v>1</v>
      </c>
      <c r="F2437" s="619">
        <v>5.75</v>
      </c>
      <c r="G2437" s="618">
        <v>4.17</v>
      </c>
      <c r="H2437" s="620"/>
      <c r="I2437" s="458">
        <f>PRODUCT(E2437:G2437)</f>
        <v>23.977499999999999</v>
      </c>
      <c r="J2437" s="125"/>
      <c r="K2437" s="631"/>
      <c r="L2437" s="28"/>
    </row>
    <row r="2438" spans="3:12" ht="12" customHeight="1" x14ac:dyDescent="0.3">
      <c r="C2438" s="629"/>
      <c r="D2438" s="117" t="s">
        <v>323</v>
      </c>
      <c r="E2438" s="444">
        <v>-2</v>
      </c>
      <c r="F2438" s="443">
        <v>0.9</v>
      </c>
      <c r="G2438" s="443">
        <v>2</v>
      </c>
      <c r="H2438" s="98"/>
      <c r="I2438" s="458">
        <f>PRODUCT(E2438:G2438)</f>
        <v>-3.6</v>
      </c>
      <c r="J2438" s="125"/>
      <c r="K2438" s="631"/>
      <c r="L2438" s="28"/>
    </row>
    <row r="2439" spans="3:12" ht="12" customHeight="1" x14ac:dyDescent="0.3">
      <c r="C2439" s="629"/>
      <c r="D2439" s="117" t="s">
        <v>1367</v>
      </c>
      <c r="E2439" s="444">
        <v>-4</v>
      </c>
      <c r="F2439" s="443">
        <v>0.25</v>
      </c>
      <c r="G2439" s="443">
        <v>4.17</v>
      </c>
      <c r="H2439" s="98"/>
      <c r="I2439" s="458">
        <f>PRODUCT(E2439:G2439)</f>
        <v>-4.17</v>
      </c>
      <c r="J2439" s="125"/>
      <c r="K2439" s="631"/>
      <c r="L2439" s="28"/>
    </row>
    <row r="2440" spans="3:12" ht="12" customHeight="1" x14ac:dyDescent="0.3">
      <c r="C2440" s="617" t="s">
        <v>1663</v>
      </c>
      <c r="D2440" s="117" t="s">
        <v>155</v>
      </c>
      <c r="E2440" s="444"/>
      <c r="F2440" s="443"/>
      <c r="G2440" s="444"/>
      <c r="H2440" s="98"/>
      <c r="I2440" s="458"/>
      <c r="J2440" s="125"/>
      <c r="K2440" s="631"/>
      <c r="L2440" s="28"/>
    </row>
    <row r="2441" spans="3:12" ht="12" customHeight="1" x14ac:dyDescent="0.3">
      <c r="C2441" s="632"/>
      <c r="D2441" s="117" t="s">
        <v>1025</v>
      </c>
      <c r="E2441" s="618">
        <v>1</v>
      </c>
      <c r="F2441" s="619">
        <v>4</v>
      </c>
      <c r="G2441" s="618">
        <v>3.67</v>
      </c>
      <c r="H2441" s="620"/>
      <c r="I2441" s="458">
        <f t="shared" ref="I2441:I2446" si="176">PRODUCT(E2441:G2441)</f>
        <v>14.68</v>
      </c>
      <c r="J2441" s="125"/>
      <c r="K2441" s="631"/>
      <c r="L2441" s="28"/>
    </row>
    <row r="2442" spans="3:12" ht="12" customHeight="1" x14ac:dyDescent="0.3">
      <c r="C2442" s="632"/>
      <c r="D2442" s="117" t="s">
        <v>1555</v>
      </c>
      <c r="E2442" s="618">
        <v>1</v>
      </c>
      <c r="F2442" s="619">
        <v>5.0999999999999996</v>
      </c>
      <c r="G2442" s="618">
        <v>3.15</v>
      </c>
      <c r="H2442" s="620"/>
      <c r="I2442" s="458">
        <f t="shared" si="176"/>
        <v>16.064999999999998</v>
      </c>
      <c r="J2442" s="125"/>
      <c r="K2442" s="631"/>
      <c r="L2442" s="28"/>
    </row>
    <row r="2443" spans="3:12" ht="12" customHeight="1" x14ac:dyDescent="0.3">
      <c r="C2443" s="629"/>
      <c r="D2443" s="117" t="s">
        <v>982</v>
      </c>
      <c r="E2443" s="444">
        <v>-1</v>
      </c>
      <c r="F2443" s="443">
        <v>2</v>
      </c>
      <c r="G2443" s="443">
        <v>2.6</v>
      </c>
      <c r="H2443" s="98"/>
      <c r="I2443" s="458">
        <f t="shared" si="176"/>
        <v>-5.2</v>
      </c>
      <c r="J2443" s="125"/>
      <c r="K2443" s="631"/>
      <c r="L2443" s="28"/>
    </row>
    <row r="2444" spans="3:12" ht="12" customHeight="1" x14ac:dyDescent="0.3">
      <c r="C2444" s="629"/>
      <c r="D2444" s="117" t="s">
        <v>323</v>
      </c>
      <c r="E2444" s="444">
        <v>-1</v>
      </c>
      <c r="F2444" s="443">
        <v>1.2</v>
      </c>
      <c r="G2444" s="443">
        <v>2.1</v>
      </c>
      <c r="H2444" s="98"/>
      <c r="I2444" s="458">
        <f t="shared" si="176"/>
        <v>-2.52</v>
      </c>
      <c r="J2444" s="125"/>
      <c r="K2444" s="631"/>
      <c r="L2444" s="28"/>
    </row>
    <row r="2445" spans="3:12" ht="12" customHeight="1" x14ac:dyDescent="0.3">
      <c r="C2445" s="629"/>
      <c r="D2445" s="117" t="s">
        <v>346</v>
      </c>
      <c r="E2445" s="444">
        <v>-1</v>
      </c>
      <c r="F2445" s="443">
        <v>1.8</v>
      </c>
      <c r="G2445" s="443">
        <v>1.4</v>
      </c>
      <c r="H2445" s="98"/>
      <c r="I2445" s="458">
        <f>PRODUCT(E2445:G2445)</f>
        <v>-2.52</v>
      </c>
      <c r="J2445" s="125"/>
      <c r="K2445" s="631"/>
      <c r="L2445" s="28"/>
    </row>
    <row r="2446" spans="3:12" ht="12" customHeight="1" x14ac:dyDescent="0.3">
      <c r="C2446" s="629"/>
      <c r="D2446" s="117" t="s">
        <v>1367</v>
      </c>
      <c r="E2446" s="444">
        <v>-1</v>
      </c>
      <c r="F2446" s="443">
        <v>0.25</v>
      </c>
      <c r="G2446" s="443">
        <v>3.67</v>
      </c>
      <c r="H2446" s="98"/>
      <c r="I2446" s="458">
        <f t="shared" si="176"/>
        <v>-0.91749999999999998</v>
      </c>
      <c r="J2446" s="125"/>
      <c r="K2446" s="631"/>
      <c r="L2446" s="28"/>
    </row>
    <row r="2447" spans="3:12" ht="12" customHeight="1" x14ac:dyDescent="0.3">
      <c r="C2447" s="629"/>
      <c r="D2447" s="117" t="s">
        <v>1367</v>
      </c>
      <c r="E2447" s="444">
        <v>-3</v>
      </c>
      <c r="F2447" s="443">
        <v>0.25</v>
      </c>
      <c r="G2447" s="443">
        <v>3.15</v>
      </c>
      <c r="H2447" s="98"/>
      <c r="I2447" s="458">
        <f>PRODUCT(E2447:G2447)</f>
        <v>-2.3624999999999998</v>
      </c>
      <c r="J2447" s="125"/>
      <c r="K2447" s="631"/>
      <c r="L2447" s="28"/>
    </row>
    <row r="2448" spans="3:12" ht="12" customHeight="1" x14ac:dyDescent="0.3">
      <c r="C2448" s="617" t="s">
        <v>1665</v>
      </c>
      <c r="D2448" s="117" t="s">
        <v>1666</v>
      </c>
      <c r="E2448" s="444"/>
      <c r="F2448" s="443"/>
      <c r="G2448" s="444"/>
      <c r="H2448" s="98"/>
      <c r="I2448" s="458"/>
      <c r="J2448" s="125"/>
      <c r="K2448" s="631"/>
      <c r="L2448" s="28"/>
    </row>
    <row r="2449" spans="3:12" ht="12" customHeight="1" x14ac:dyDescent="0.3">
      <c r="C2449" s="632"/>
      <c r="D2449" s="117" t="s">
        <v>1555</v>
      </c>
      <c r="E2449" s="618">
        <v>1</v>
      </c>
      <c r="F2449" s="619">
        <v>7.55</v>
      </c>
      <c r="G2449" s="618">
        <v>4.17</v>
      </c>
      <c r="H2449" s="620"/>
      <c r="I2449" s="458">
        <f>PRODUCT(E2449:G2449)</f>
        <v>31.483499999999999</v>
      </c>
      <c r="J2449" s="125"/>
      <c r="K2449" s="631"/>
      <c r="L2449" s="28"/>
    </row>
    <row r="2450" spans="3:12" ht="12" customHeight="1" x14ac:dyDescent="0.3">
      <c r="C2450" s="629"/>
      <c r="D2450" s="117" t="s">
        <v>323</v>
      </c>
      <c r="E2450" s="444">
        <v>-1</v>
      </c>
      <c r="F2450" s="443">
        <v>0.9</v>
      </c>
      <c r="G2450" s="443">
        <v>2.1</v>
      </c>
      <c r="H2450" s="98"/>
      <c r="I2450" s="458">
        <f>PRODUCT(E2450:G2450)</f>
        <v>-1.8900000000000001</v>
      </c>
      <c r="J2450" s="125"/>
      <c r="K2450" s="631"/>
      <c r="L2450" s="28"/>
    </row>
    <row r="2451" spans="3:12" ht="12" customHeight="1" x14ac:dyDescent="0.3">
      <c r="C2451" s="629"/>
      <c r="D2451" s="117" t="s">
        <v>1367</v>
      </c>
      <c r="E2451" s="444">
        <v>-4</v>
      </c>
      <c r="F2451" s="443">
        <v>0.25</v>
      </c>
      <c r="G2451" s="443">
        <v>4.17</v>
      </c>
      <c r="H2451" s="98"/>
      <c r="I2451" s="458">
        <f>PRODUCT(E2451:G2451)</f>
        <v>-4.17</v>
      </c>
      <c r="J2451" s="125"/>
      <c r="K2451" s="631"/>
      <c r="L2451" s="28"/>
    </row>
    <row r="2452" spans="3:12" ht="12" customHeight="1" x14ac:dyDescent="0.3">
      <c r="C2452" s="617" t="s">
        <v>1667</v>
      </c>
      <c r="D2452" s="117" t="s">
        <v>1668</v>
      </c>
      <c r="E2452" s="444"/>
      <c r="F2452" s="443"/>
      <c r="G2452" s="444"/>
      <c r="H2452" s="98"/>
      <c r="I2452" s="458"/>
      <c r="J2452" s="125"/>
      <c r="K2452" s="631"/>
      <c r="L2452" s="28"/>
    </row>
    <row r="2453" spans="3:12" ht="12" customHeight="1" x14ac:dyDescent="0.3">
      <c r="C2453" s="632"/>
      <c r="D2453" s="117" t="s">
        <v>1555</v>
      </c>
      <c r="E2453" s="618">
        <v>1</v>
      </c>
      <c r="F2453" s="619">
        <v>3.6</v>
      </c>
      <c r="G2453" s="618">
        <v>3.15</v>
      </c>
      <c r="H2453" s="620"/>
      <c r="I2453" s="458">
        <f>PRODUCT(E2453:G2453)</f>
        <v>11.34</v>
      </c>
      <c r="J2453" s="125"/>
      <c r="K2453" s="631"/>
      <c r="L2453" s="28"/>
    </row>
    <row r="2454" spans="3:12" ht="12" customHeight="1" x14ac:dyDescent="0.3">
      <c r="C2454" s="632"/>
      <c r="D2454" s="117"/>
      <c r="E2454" s="618">
        <v>1</v>
      </c>
      <c r="F2454" s="619">
        <v>2.75</v>
      </c>
      <c r="G2454" s="618">
        <v>4.17</v>
      </c>
      <c r="H2454" s="620"/>
      <c r="I2454" s="458">
        <f>PRODUCT(E2454:G2454)</f>
        <v>11.467499999999999</v>
      </c>
      <c r="J2454" s="125"/>
      <c r="K2454" s="631"/>
      <c r="L2454" s="28"/>
    </row>
    <row r="2455" spans="3:12" ht="12" customHeight="1" x14ac:dyDescent="0.3">
      <c r="C2455" s="629"/>
      <c r="D2455" s="117" t="s">
        <v>323</v>
      </c>
      <c r="E2455" s="444">
        <v>-1</v>
      </c>
      <c r="F2455" s="443">
        <v>0.9</v>
      </c>
      <c r="G2455" s="443">
        <v>2.1</v>
      </c>
      <c r="H2455" s="98"/>
      <c r="I2455" s="458">
        <f>PRODUCT(E2455:G2455)</f>
        <v>-1.8900000000000001</v>
      </c>
      <c r="J2455" s="125"/>
      <c r="K2455" s="631"/>
      <c r="L2455" s="28"/>
    </row>
    <row r="2456" spans="3:12" ht="12" customHeight="1" x14ac:dyDescent="0.3">
      <c r="C2456" s="629"/>
      <c r="D2456" s="117" t="s">
        <v>1367</v>
      </c>
      <c r="E2456" s="444">
        <v>-1</v>
      </c>
      <c r="F2456" s="443">
        <v>0.25</v>
      </c>
      <c r="G2456" s="443">
        <v>3.15</v>
      </c>
      <c r="H2456" s="98"/>
      <c r="I2456" s="458">
        <f>PRODUCT(E2456:G2456)</f>
        <v>-0.78749999999999998</v>
      </c>
      <c r="J2456" s="125"/>
      <c r="K2456" s="631"/>
      <c r="L2456" s="28"/>
    </row>
    <row r="2457" spans="3:12" ht="12" customHeight="1" x14ac:dyDescent="0.3">
      <c r="C2457" s="629"/>
      <c r="D2457" s="117" t="s">
        <v>1367</v>
      </c>
      <c r="E2457" s="444">
        <v>-1</v>
      </c>
      <c r="F2457" s="443">
        <v>0.25</v>
      </c>
      <c r="G2457" s="443">
        <v>4.17</v>
      </c>
      <c r="H2457" s="98"/>
      <c r="I2457" s="458">
        <f>PRODUCT(E2457:G2457)</f>
        <v>-1.0425</v>
      </c>
      <c r="J2457" s="125"/>
      <c r="K2457" s="631"/>
      <c r="L2457" s="28"/>
    </row>
    <row r="2458" spans="3:12" ht="12" customHeight="1" x14ac:dyDescent="0.3">
      <c r="C2458" s="617" t="s">
        <v>1669</v>
      </c>
      <c r="D2458" s="117" t="s">
        <v>217</v>
      </c>
      <c r="E2458" s="444"/>
      <c r="F2458" s="443"/>
      <c r="G2458" s="444"/>
      <c r="H2458" s="98"/>
      <c r="I2458" s="458"/>
      <c r="J2458" s="125"/>
      <c r="K2458" s="631"/>
      <c r="L2458" s="28"/>
    </row>
    <row r="2459" spans="3:12" ht="12" customHeight="1" x14ac:dyDescent="0.3">
      <c r="C2459" s="632"/>
      <c r="D2459" s="117" t="s">
        <v>1555</v>
      </c>
      <c r="E2459" s="618">
        <v>1</v>
      </c>
      <c r="F2459" s="619">
        <v>0.55000000000000004</v>
      </c>
      <c r="G2459" s="618">
        <v>4.17</v>
      </c>
      <c r="H2459" s="620"/>
      <c r="I2459" s="458">
        <f t="shared" ref="I2459:I2464" si="177">PRODUCT(E2459:G2459)</f>
        <v>2.2935000000000003</v>
      </c>
      <c r="J2459" s="125"/>
      <c r="K2459" s="631"/>
      <c r="L2459" s="28"/>
    </row>
    <row r="2460" spans="3:12" ht="12" customHeight="1" x14ac:dyDescent="0.3">
      <c r="C2460" s="632"/>
      <c r="D2460" s="117"/>
      <c r="E2460" s="618">
        <v>1</v>
      </c>
      <c r="F2460" s="619">
        <v>8.65</v>
      </c>
      <c r="G2460" s="618">
        <v>4.17</v>
      </c>
      <c r="H2460" s="620"/>
      <c r="I2460" s="458">
        <f t="shared" si="177"/>
        <v>36.070500000000003</v>
      </c>
      <c r="J2460" s="125"/>
      <c r="K2460" s="631"/>
      <c r="L2460" s="28"/>
    </row>
    <row r="2461" spans="3:12" ht="12" customHeight="1" x14ac:dyDescent="0.3">
      <c r="C2461" s="632"/>
      <c r="D2461" s="117" t="s">
        <v>1087</v>
      </c>
      <c r="E2461" s="618">
        <v>1</v>
      </c>
      <c r="F2461" s="619">
        <v>4.1500000000000004</v>
      </c>
      <c r="G2461" s="618">
        <v>3.67</v>
      </c>
      <c r="H2461" s="620"/>
      <c r="I2461" s="458">
        <f t="shared" si="177"/>
        <v>15.230500000000001</v>
      </c>
      <c r="J2461" s="125"/>
      <c r="K2461" s="631"/>
      <c r="L2461" s="28"/>
    </row>
    <row r="2462" spans="3:12" ht="12" customHeight="1" x14ac:dyDescent="0.3">
      <c r="C2462" s="629"/>
      <c r="D2462" s="117" t="s">
        <v>323</v>
      </c>
      <c r="E2462" s="444">
        <v>-1</v>
      </c>
      <c r="F2462" s="443">
        <v>1.2</v>
      </c>
      <c r="G2462" s="443">
        <v>2.1</v>
      </c>
      <c r="H2462" s="98"/>
      <c r="I2462" s="458">
        <f t="shared" si="177"/>
        <v>-2.52</v>
      </c>
      <c r="J2462" s="125"/>
      <c r="K2462" s="631"/>
      <c r="L2462" s="28"/>
    </row>
    <row r="2463" spans="3:12" ht="12" customHeight="1" x14ac:dyDescent="0.3">
      <c r="C2463" s="629"/>
      <c r="D2463" s="117" t="s">
        <v>1367</v>
      </c>
      <c r="E2463" s="444">
        <v>-2</v>
      </c>
      <c r="F2463" s="443">
        <v>0.25</v>
      </c>
      <c r="G2463" s="443">
        <v>3.67</v>
      </c>
      <c r="H2463" s="98"/>
      <c r="I2463" s="458">
        <f t="shared" si="177"/>
        <v>-1.835</v>
      </c>
      <c r="J2463" s="125"/>
      <c r="K2463" s="631"/>
      <c r="L2463" s="28"/>
    </row>
    <row r="2464" spans="3:12" ht="12" customHeight="1" x14ac:dyDescent="0.3">
      <c r="C2464" s="629"/>
      <c r="D2464" s="117" t="s">
        <v>1367</v>
      </c>
      <c r="E2464" s="444">
        <v>-4</v>
      </c>
      <c r="F2464" s="443">
        <v>0.25</v>
      </c>
      <c r="G2464" s="443">
        <v>4.17</v>
      </c>
      <c r="H2464" s="98"/>
      <c r="I2464" s="458">
        <f t="shared" si="177"/>
        <v>-4.17</v>
      </c>
      <c r="J2464" s="125"/>
      <c r="K2464" s="631"/>
      <c r="L2464" s="28"/>
    </row>
    <row r="2465" spans="3:12" ht="12" customHeight="1" x14ac:dyDescent="0.3">
      <c r="C2465" s="617" t="s">
        <v>1670</v>
      </c>
      <c r="D2465" s="117" t="s">
        <v>1671</v>
      </c>
      <c r="E2465" s="444"/>
      <c r="F2465" s="443"/>
      <c r="G2465" s="444"/>
      <c r="H2465" s="98"/>
      <c r="I2465" s="458"/>
      <c r="J2465" s="125"/>
      <c r="K2465" s="631"/>
      <c r="L2465" s="28"/>
    </row>
    <row r="2466" spans="3:12" ht="12" customHeight="1" x14ac:dyDescent="0.3">
      <c r="C2466" s="632"/>
      <c r="D2466" s="117" t="s">
        <v>1569</v>
      </c>
      <c r="E2466" s="618">
        <v>1</v>
      </c>
      <c r="F2466" s="619">
        <v>3.7</v>
      </c>
      <c r="G2466" s="618">
        <v>4.17</v>
      </c>
      <c r="H2466" s="620"/>
      <c r="I2466" s="458">
        <f t="shared" ref="I2466:I2471" si="178">PRODUCT(E2466:G2466)</f>
        <v>15.429</v>
      </c>
      <c r="J2466" s="125"/>
      <c r="K2466" s="631"/>
      <c r="L2466" s="28"/>
    </row>
    <row r="2467" spans="3:12" ht="12" customHeight="1" x14ac:dyDescent="0.3">
      <c r="C2467" s="632"/>
      <c r="D2467" s="117"/>
      <c r="E2467" s="618">
        <v>1</v>
      </c>
      <c r="F2467" s="619">
        <v>6.65</v>
      </c>
      <c r="G2467" s="618">
        <v>3.15</v>
      </c>
      <c r="H2467" s="620"/>
      <c r="I2467" s="458">
        <f t="shared" si="178"/>
        <v>20.947500000000002</v>
      </c>
      <c r="J2467" s="125"/>
      <c r="K2467" s="631"/>
      <c r="L2467" s="28"/>
    </row>
    <row r="2468" spans="3:12" ht="12" customHeight="1" x14ac:dyDescent="0.3">
      <c r="C2468" s="632"/>
      <c r="D2468" s="117" t="s">
        <v>1025</v>
      </c>
      <c r="E2468" s="618">
        <v>1</v>
      </c>
      <c r="F2468" s="619">
        <v>4</v>
      </c>
      <c r="G2468" s="618">
        <v>3.67</v>
      </c>
      <c r="H2468" s="620"/>
      <c r="I2468" s="458">
        <f t="shared" si="178"/>
        <v>14.68</v>
      </c>
      <c r="J2468" s="125"/>
      <c r="K2468" s="631"/>
      <c r="L2468" s="28"/>
    </row>
    <row r="2469" spans="3:12" ht="12" customHeight="1" x14ac:dyDescent="0.3">
      <c r="C2469" s="629"/>
      <c r="D2469" s="117" t="s">
        <v>1081</v>
      </c>
      <c r="E2469" s="444">
        <v>-1</v>
      </c>
      <c r="F2469" s="443">
        <v>2.5</v>
      </c>
      <c r="G2469" s="443">
        <v>2.6</v>
      </c>
      <c r="H2469" s="98"/>
      <c r="I2469" s="458">
        <f t="shared" si="178"/>
        <v>-6.5</v>
      </c>
      <c r="J2469" s="125"/>
      <c r="K2469" s="631"/>
      <c r="L2469" s="28"/>
    </row>
    <row r="2470" spans="3:12" ht="12" customHeight="1" x14ac:dyDescent="0.3">
      <c r="C2470" s="629"/>
      <c r="D2470" s="117" t="s">
        <v>1367</v>
      </c>
      <c r="E2470" s="444">
        <v>-3</v>
      </c>
      <c r="F2470" s="443">
        <v>0.25</v>
      </c>
      <c r="G2470" s="443">
        <v>3.15</v>
      </c>
      <c r="H2470" s="98"/>
      <c r="I2470" s="458">
        <f t="shared" si="178"/>
        <v>-2.3624999999999998</v>
      </c>
      <c r="J2470" s="125"/>
      <c r="K2470" s="631"/>
      <c r="L2470" s="28"/>
    </row>
    <row r="2471" spans="3:12" ht="12" customHeight="1" x14ac:dyDescent="0.3">
      <c r="C2471" s="629"/>
      <c r="D2471" s="117" t="s">
        <v>1367</v>
      </c>
      <c r="E2471" s="444">
        <v>-2</v>
      </c>
      <c r="F2471" s="443">
        <v>0.25</v>
      </c>
      <c r="G2471" s="443">
        <v>3.67</v>
      </c>
      <c r="H2471" s="98"/>
      <c r="I2471" s="458">
        <f t="shared" si="178"/>
        <v>-1.835</v>
      </c>
      <c r="J2471" s="125"/>
      <c r="K2471" s="631"/>
      <c r="L2471" s="28"/>
    </row>
    <row r="2472" spans="3:12" ht="12" customHeight="1" x14ac:dyDescent="0.3">
      <c r="C2472" s="629"/>
      <c r="D2472" s="117" t="s">
        <v>1367</v>
      </c>
      <c r="E2472" s="444">
        <v>-2</v>
      </c>
      <c r="F2472" s="443">
        <v>0.25</v>
      </c>
      <c r="G2472" s="443">
        <v>4.17</v>
      </c>
      <c r="H2472" s="98"/>
      <c r="I2472" s="458">
        <f>PRODUCT(E2472:G2472)</f>
        <v>-2.085</v>
      </c>
      <c r="J2472" s="125"/>
      <c r="K2472" s="631"/>
      <c r="L2472" s="28"/>
    </row>
    <row r="2473" spans="3:12" ht="12" customHeight="1" x14ac:dyDescent="0.3">
      <c r="C2473" s="617" t="s">
        <v>1672</v>
      </c>
      <c r="D2473" s="117" t="s">
        <v>358</v>
      </c>
      <c r="E2473" s="444"/>
      <c r="F2473" s="443"/>
      <c r="G2473" s="444"/>
      <c r="H2473" s="98"/>
      <c r="I2473" s="458"/>
      <c r="J2473" s="125"/>
      <c r="K2473" s="631"/>
      <c r="L2473" s="28"/>
    </row>
    <row r="2474" spans="3:12" ht="12" customHeight="1" x14ac:dyDescent="0.3">
      <c r="C2474" s="632"/>
      <c r="D2474" s="117" t="s">
        <v>1569</v>
      </c>
      <c r="E2474" s="618">
        <v>1</v>
      </c>
      <c r="F2474" s="619">
        <v>7.4</v>
      </c>
      <c r="G2474" s="618">
        <v>3.15</v>
      </c>
      <c r="H2474" s="620"/>
      <c r="I2474" s="458">
        <f>PRODUCT(E2474:G2474)</f>
        <v>23.31</v>
      </c>
      <c r="J2474" s="125"/>
      <c r="K2474" s="631"/>
      <c r="L2474" s="28"/>
    </row>
    <row r="2475" spans="3:12" ht="12" customHeight="1" x14ac:dyDescent="0.3">
      <c r="C2475" s="632"/>
      <c r="D2475" s="117"/>
      <c r="E2475" s="618">
        <v>1</v>
      </c>
      <c r="F2475" s="619">
        <v>10.95</v>
      </c>
      <c r="G2475" s="618">
        <v>4.17</v>
      </c>
      <c r="H2475" s="620"/>
      <c r="I2475" s="458">
        <f>PRODUCT(E2475:G2475)</f>
        <v>45.661499999999997</v>
      </c>
      <c r="J2475" s="125"/>
      <c r="K2475" s="631"/>
      <c r="L2475" s="28"/>
    </row>
    <row r="2476" spans="3:12" ht="12" customHeight="1" x14ac:dyDescent="0.3">
      <c r="C2476" s="629"/>
      <c r="D2476" s="117" t="s">
        <v>1673</v>
      </c>
      <c r="E2476" s="444">
        <v>-1</v>
      </c>
      <c r="F2476" s="443">
        <v>5.5</v>
      </c>
      <c r="G2476" s="443">
        <v>2.6</v>
      </c>
      <c r="H2476" s="98"/>
      <c r="I2476" s="458">
        <f>PRODUCT(E2476:G2476)</f>
        <v>-14.3</v>
      </c>
      <c r="J2476" s="125"/>
      <c r="K2476" s="631"/>
      <c r="L2476" s="28"/>
    </row>
    <row r="2477" spans="3:12" ht="12" customHeight="1" x14ac:dyDescent="0.3">
      <c r="C2477" s="629"/>
      <c r="D2477" s="117" t="s">
        <v>1367</v>
      </c>
      <c r="E2477" s="444">
        <v>-1</v>
      </c>
      <c r="F2477" s="443">
        <v>0.25</v>
      </c>
      <c r="G2477" s="443">
        <v>3.15</v>
      </c>
      <c r="H2477" s="98"/>
      <c r="I2477" s="458">
        <f>PRODUCT(E2477:G2477)</f>
        <v>-0.78749999999999998</v>
      </c>
      <c r="J2477" s="125"/>
      <c r="K2477" s="631"/>
      <c r="L2477" s="28"/>
    </row>
    <row r="2478" spans="3:12" ht="12" customHeight="1" x14ac:dyDescent="0.3">
      <c r="C2478" s="629"/>
      <c r="D2478" s="117" t="s">
        <v>1367</v>
      </c>
      <c r="E2478" s="444">
        <v>-6</v>
      </c>
      <c r="F2478" s="443">
        <v>0.25</v>
      </c>
      <c r="G2478" s="443">
        <v>4.17</v>
      </c>
      <c r="H2478" s="98"/>
      <c r="I2478" s="458">
        <f>PRODUCT(E2478:G2478)</f>
        <v>-6.2549999999999999</v>
      </c>
      <c r="J2478" s="125"/>
      <c r="K2478" s="631"/>
      <c r="L2478" s="28"/>
    </row>
    <row r="2479" spans="3:12" ht="12" customHeight="1" x14ac:dyDescent="0.3">
      <c r="C2479" s="617" t="s">
        <v>1674</v>
      </c>
      <c r="D2479" s="117" t="s">
        <v>122</v>
      </c>
      <c r="E2479" s="444"/>
      <c r="F2479" s="443"/>
      <c r="G2479" s="444"/>
      <c r="H2479" s="98"/>
      <c r="I2479" s="458"/>
      <c r="J2479" s="125"/>
      <c r="K2479" s="631"/>
      <c r="L2479" s="28"/>
    </row>
    <row r="2480" spans="3:12" ht="12" customHeight="1" x14ac:dyDescent="0.3">
      <c r="C2480" s="632"/>
      <c r="D2480" s="117" t="s">
        <v>1569</v>
      </c>
      <c r="E2480" s="618">
        <v>1</v>
      </c>
      <c r="F2480" s="619">
        <v>6.1</v>
      </c>
      <c r="G2480" s="618">
        <v>4.17</v>
      </c>
      <c r="H2480" s="620"/>
      <c r="I2480" s="458">
        <f>PRODUCT(E2480:G2480)</f>
        <v>25.436999999999998</v>
      </c>
      <c r="J2480" s="125"/>
      <c r="K2480" s="631"/>
      <c r="L2480" s="28"/>
    </row>
    <row r="2481" spans="3:12" ht="12" customHeight="1" x14ac:dyDescent="0.3">
      <c r="C2481" s="629"/>
      <c r="D2481" s="117" t="s">
        <v>323</v>
      </c>
      <c r="E2481" s="444">
        <v>-1</v>
      </c>
      <c r="F2481" s="443">
        <v>0.8</v>
      </c>
      <c r="G2481" s="443">
        <v>2.1</v>
      </c>
      <c r="H2481" s="98"/>
      <c r="I2481" s="458">
        <f>PRODUCT(E2481:G2481)</f>
        <v>-1.6800000000000002</v>
      </c>
      <c r="J2481" s="125"/>
      <c r="K2481" s="631"/>
      <c r="L2481" s="28"/>
    </row>
    <row r="2482" spans="3:12" ht="12" customHeight="1" x14ac:dyDescent="0.3">
      <c r="C2482" s="629"/>
      <c r="D2482" s="117" t="s">
        <v>1367</v>
      </c>
      <c r="E2482" s="444">
        <v>-2</v>
      </c>
      <c r="F2482" s="443">
        <v>0.25</v>
      </c>
      <c r="G2482" s="443">
        <v>4.17</v>
      </c>
      <c r="H2482" s="98"/>
      <c r="I2482" s="458">
        <f>PRODUCT(E2482:G2482)</f>
        <v>-2.085</v>
      </c>
      <c r="J2482" s="125"/>
      <c r="K2482" s="631"/>
      <c r="L2482" s="28"/>
    </row>
    <row r="2483" spans="3:12" ht="12" customHeight="1" x14ac:dyDescent="0.3">
      <c r="C2483" s="617" t="s">
        <v>1675</v>
      </c>
      <c r="D2483" s="117" t="s">
        <v>693</v>
      </c>
      <c r="E2483" s="444"/>
      <c r="F2483" s="443"/>
      <c r="G2483" s="444"/>
      <c r="H2483" s="98"/>
      <c r="I2483" s="458"/>
      <c r="J2483" s="125"/>
      <c r="K2483" s="631"/>
      <c r="L2483" s="28"/>
    </row>
    <row r="2484" spans="3:12" ht="12" customHeight="1" x14ac:dyDescent="0.3">
      <c r="C2484" s="632"/>
      <c r="D2484" s="117" t="s">
        <v>1569</v>
      </c>
      <c r="E2484" s="618">
        <v>1</v>
      </c>
      <c r="F2484" s="619">
        <v>9.3000000000000007</v>
      </c>
      <c r="G2484" s="618">
        <v>4.17</v>
      </c>
      <c r="H2484" s="620"/>
      <c r="I2484" s="458">
        <f>PRODUCT(E2484:G2484)</f>
        <v>38.780999999999999</v>
      </c>
      <c r="J2484" s="125"/>
      <c r="K2484" s="631"/>
      <c r="L2484" s="28"/>
    </row>
    <row r="2485" spans="3:12" ht="12" customHeight="1" x14ac:dyDescent="0.3">
      <c r="C2485" s="629"/>
      <c r="D2485" s="117" t="s">
        <v>323</v>
      </c>
      <c r="E2485" s="444">
        <v>-1</v>
      </c>
      <c r="F2485" s="443">
        <v>1</v>
      </c>
      <c r="G2485" s="443">
        <v>2.1</v>
      </c>
      <c r="H2485" s="98"/>
      <c r="I2485" s="458">
        <f>PRODUCT(E2485:G2485)</f>
        <v>-2.1</v>
      </c>
      <c r="J2485" s="125"/>
      <c r="K2485" s="631"/>
      <c r="L2485" s="28"/>
    </row>
    <row r="2486" spans="3:12" ht="12" customHeight="1" x14ac:dyDescent="0.3">
      <c r="C2486" s="629"/>
      <c r="D2486" s="117" t="s">
        <v>1367</v>
      </c>
      <c r="E2486" s="444">
        <v>-5</v>
      </c>
      <c r="F2486" s="443">
        <v>0.25</v>
      </c>
      <c r="G2486" s="443">
        <v>4.17</v>
      </c>
      <c r="H2486" s="98"/>
      <c r="I2486" s="458">
        <f>PRODUCT(E2486:G2486)</f>
        <v>-5.2125000000000004</v>
      </c>
      <c r="J2486" s="125"/>
      <c r="K2486" s="631"/>
      <c r="L2486" s="28"/>
    </row>
    <row r="2487" spans="3:12" ht="12" customHeight="1" x14ac:dyDescent="0.3">
      <c r="C2487" s="617" t="s">
        <v>1676</v>
      </c>
      <c r="D2487" s="117" t="s">
        <v>1677</v>
      </c>
      <c r="E2487" s="444"/>
      <c r="F2487" s="443"/>
      <c r="G2487" s="444"/>
      <c r="H2487" s="98"/>
      <c r="I2487" s="458"/>
      <c r="J2487" s="125"/>
      <c r="K2487" s="631"/>
      <c r="L2487" s="28"/>
    </row>
    <row r="2488" spans="3:12" ht="12" customHeight="1" x14ac:dyDescent="0.3">
      <c r="C2488" s="632"/>
      <c r="D2488" s="117" t="s">
        <v>1664</v>
      </c>
      <c r="E2488" s="618">
        <v>1</v>
      </c>
      <c r="F2488" s="619">
        <v>5.15</v>
      </c>
      <c r="G2488" s="618">
        <v>3.15</v>
      </c>
      <c r="H2488" s="620"/>
      <c r="I2488" s="458">
        <f t="shared" ref="I2488:I2494" si="179">PRODUCT(E2488:G2488)</f>
        <v>16.2225</v>
      </c>
      <c r="J2488" s="125"/>
      <c r="K2488" s="631"/>
      <c r="L2488" s="28"/>
    </row>
    <row r="2489" spans="3:12" ht="12" customHeight="1" x14ac:dyDescent="0.3">
      <c r="C2489" s="632"/>
      <c r="D2489" s="117" t="s">
        <v>1569</v>
      </c>
      <c r="E2489" s="618">
        <v>1</v>
      </c>
      <c r="F2489" s="619">
        <v>10.3</v>
      </c>
      <c r="G2489" s="618">
        <v>4.17</v>
      </c>
      <c r="H2489" s="620"/>
      <c r="I2489" s="458">
        <f t="shared" si="179"/>
        <v>42.951000000000001</v>
      </c>
      <c r="J2489" s="125"/>
      <c r="K2489" s="631"/>
      <c r="L2489" s="28"/>
    </row>
    <row r="2490" spans="3:12" ht="12" customHeight="1" x14ac:dyDescent="0.3">
      <c r="C2490" s="629"/>
      <c r="D2490" s="117" t="s">
        <v>346</v>
      </c>
      <c r="E2490" s="444">
        <v>-2</v>
      </c>
      <c r="F2490" s="443">
        <v>1.5</v>
      </c>
      <c r="G2490" s="443">
        <v>1.4</v>
      </c>
      <c r="H2490" s="98"/>
      <c r="I2490" s="458">
        <f t="shared" si="179"/>
        <v>-4.1999999999999993</v>
      </c>
      <c r="J2490" s="125"/>
      <c r="K2490" s="631"/>
      <c r="L2490" s="28"/>
    </row>
    <row r="2491" spans="3:12" ht="12" customHeight="1" x14ac:dyDescent="0.3">
      <c r="C2491" s="629"/>
      <c r="D2491" s="117" t="s">
        <v>346</v>
      </c>
      <c r="E2491" s="444">
        <v>-2</v>
      </c>
      <c r="F2491" s="443">
        <v>1.6</v>
      </c>
      <c r="G2491" s="443">
        <v>1.4</v>
      </c>
      <c r="H2491" s="98"/>
      <c r="I2491" s="458">
        <f t="shared" si="179"/>
        <v>-4.4799999999999995</v>
      </c>
      <c r="J2491" s="125"/>
      <c r="K2491" s="631"/>
      <c r="L2491" s="28"/>
    </row>
    <row r="2492" spans="3:12" ht="12" customHeight="1" x14ac:dyDescent="0.3">
      <c r="C2492" s="629"/>
      <c r="D2492" s="117" t="s">
        <v>1367</v>
      </c>
      <c r="E2492" s="444">
        <v>-3</v>
      </c>
      <c r="F2492" s="443">
        <v>0.25</v>
      </c>
      <c r="G2492" s="443">
        <v>3.15</v>
      </c>
      <c r="H2492" s="98"/>
      <c r="I2492" s="458">
        <f t="shared" si="179"/>
        <v>-2.3624999999999998</v>
      </c>
      <c r="J2492" s="125"/>
      <c r="K2492" s="631"/>
      <c r="L2492" s="28"/>
    </row>
    <row r="2493" spans="3:12" ht="12" customHeight="1" x14ac:dyDescent="0.3">
      <c r="C2493" s="629"/>
      <c r="D2493" s="117" t="s">
        <v>1367</v>
      </c>
      <c r="E2493" s="444">
        <v>-1</v>
      </c>
      <c r="F2493" s="443">
        <v>0.25</v>
      </c>
      <c r="G2493" s="443">
        <v>3.67</v>
      </c>
      <c r="H2493" s="98"/>
      <c r="I2493" s="458">
        <f t="shared" si="179"/>
        <v>-0.91749999999999998</v>
      </c>
      <c r="J2493" s="125"/>
      <c r="K2493" s="631"/>
      <c r="L2493" s="28"/>
    </row>
    <row r="2494" spans="3:12" ht="12" customHeight="1" x14ac:dyDescent="0.3">
      <c r="C2494" s="629"/>
      <c r="D2494" s="117" t="s">
        <v>1367</v>
      </c>
      <c r="E2494" s="444">
        <v>-4</v>
      </c>
      <c r="F2494" s="443">
        <v>0.25</v>
      </c>
      <c r="G2494" s="443">
        <v>4.17</v>
      </c>
      <c r="H2494" s="98"/>
      <c r="I2494" s="458">
        <f t="shared" si="179"/>
        <v>-4.17</v>
      </c>
      <c r="J2494" s="125"/>
      <c r="K2494" s="631"/>
      <c r="L2494" s="28"/>
    </row>
    <row r="2495" spans="3:12" ht="12" customHeight="1" x14ac:dyDescent="0.3">
      <c r="C2495" s="617" t="s">
        <v>1678</v>
      </c>
      <c r="D2495" s="117" t="s">
        <v>349</v>
      </c>
      <c r="E2495" s="444"/>
      <c r="F2495" s="443"/>
      <c r="G2495" s="444"/>
      <c r="H2495" s="98"/>
      <c r="I2495" s="458"/>
      <c r="J2495" s="125"/>
      <c r="K2495" s="631"/>
      <c r="L2495" s="28"/>
    </row>
    <row r="2496" spans="3:12" ht="12" customHeight="1" x14ac:dyDescent="0.3">
      <c r="C2496" s="632"/>
      <c r="D2496" s="117" t="s">
        <v>1025</v>
      </c>
      <c r="E2496" s="618">
        <v>1</v>
      </c>
      <c r="F2496" s="619">
        <v>4.3</v>
      </c>
      <c r="G2496" s="618">
        <v>3.67</v>
      </c>
      <c r="H2496" s="620"/>
      <c r="I2496" s="458">
        <f>PRODUCT(E2496:G2496)</f>
        <v>15.780999999999999</v>
      </c>
      <c r="J2496" s="125"/>
      <c r="K2496" s="631"/>
      <c r="L2496" s="28"/>
    </row>
    <row r="2497" spans="3:12" ht="12" customHeight="1" x14ac:dyDescent="0.3">
      <c r="C2497" s="632"/>
      <c r="D2497" s="117" t="s">
        <v>1569</v>
      </c>
      <c r="E2497" s="618">
        <v>1</v>
      </c>
      <c r="F2497" s="619">
        <v>7.9</v>
      </c>
      <c r="G2497" s="618">
        <v>4.17</v>
      </c>
      <c r="H2497" s="620"/>
      <c r="I2497" s="458">
        <f>PRODUCT(E2497:G2497)</f>
        <v>32.942999999999998</v>
      </c>
      <c r="J2497" s="125"/>
      <c r="K2497" s="631"/>
      <c r="L2497" s="28"/>
    </row>
    <row r="2498" spans="3:12" ht="12" customHeight="1" x14ac:dyDescent="0.3">
      <c r="C2498" s="629"/>
      <c r="D2498" s="117" t="s">
        <v>323</v>
      </c>
      <c r="E2498" s="444">
        <v>-1</v>
      </c>
      <c r="F2498" s="443">
        <v>1</v>
      </c>
      <c r="G2498" s="443">
        <v>2.1</v>
      </c>
      <c r="H2498" s="98"/>
      <c r="I2498" s="458">
        <f>PRODUCT(E2498:G2498)</f>
        <v>-2.1</v>
      </c>
      <c r="J2498" s="125"/>
      <c r="K2498" s="631"/>
      <c r="L2498" s="28"/>
    </row>
    <row r="2499" spans="3:12" ht="12" customHeight="1" x14ac:dyDescent="0.3">
      <c r="C2499" s="629"/>
      <c r="D2499" s="117" t="s">
        <v>1367</v>
      </c>
      <c r="E2499" s="444">
        <v>-5</v>
      </c>
      <c r="F2499" s="443">
        <v>0.25</v>
      </c>
      <c r="G2499" s="443">
        <v>4.17</v>
      </c>
      <c r="H2499" s="98"/>
      <c r="I2499" s="458">
        <f>PRODUCT(E2499:G2499)</f>
        <v>-5.2125000000000004</v>
      </c>
      <c r="J2499" s="125"/>
      <c r="K2499" s="631"/>
      <c r="L2499" s="28"/>
    </row>
    <row r="2500" spans="3:12" ht="12" customHeight="1" x14ac:dyDescent="0.3">
      <c r="C2500" s="629"/>
      <c r="D2500" s="117" t="s">
        <v>1367</v>
      </c>
      <c r="E2500" s="444">
        <v>-3</v>
      </c>
      <c r="F2500" s="443">
        <v>0.25</v>
      </c>
      <c r="G2500" s="443">
        <v>3.67</v>
      </c>
      <c r="H2500" s="98"/>
      <c r="I2500" s="458">
        <f>PRODUCT(E2500:G2500)</f>
        <v>-2.7524999999999999</v>
      </c>
      <c r="J2500" s="125"/>
      <c r="K2500" s="631"/>
      <c r="L2500" s="28"/>
    </row>
    <row r="2501" spans="3:12" ht="12" customHeight="1" x14ac:dyDescent="0.3">
      <c r="C2501" s="629"/>
      <c r="D2501" s="630"/>
      <c r="E2501" s="140"/>
      <c r="F2501" s="140"/>
      <c r="G2501" s="140"/>
      <c r="H2501" s="103"/>
      <c r="I2501" s="569"/>
      <c r="J2501" s="125"/>
      <c r="K2501" s="631"/>
      <c r="L2501" s="28"/>
    </row>
    <row r="2502" spans="3:12" ht="12" customHeight="1" x14ac:dyDescent="0.3">
      <c r="C2502" s="629"/>
      <c r="D2502" s="117" t="s">
        <v>814</v>
      </c>
      <c r="E2502" s="444"/>
      <c r="F2502" s="443"/>
      <c r="G2502" s="444"/>
      <c r="H2502" s="98"/>
      <c r="I2502" s="458"/>
      <c r="J2502" s="125"/>
      <c r="K2502" s="631"/>
      <c r="L2502" s="28"/>
    </row>
    <row r="2503" spans="3:12" ht="12" customHeight="1" x14ac:dyDescent="0.3">
      <c r="C2503" s="629"/>
      <c r="D2503" s="117" t="s">
        <v>1025</v>
      </c>
      <c r="E2503" s="618">
        <v>1</v>
      </c>
      <c r="F2503" s="619">
        <v>2.65</v>
      </c>
      <c r="G2503" s="618">
        <v>3.67</v>
      </c>
      <c r="H2503" s="620"/>
      <c r="I2503" s="458">
        <f>PRODUCT(E2503:G2503)</f>
        <v>9.7255000000000003</v>
      </c>
      <c r="J2503" s="125"/>
      <c r="K2503" s="631"/>
      <c r="L2503" s="28"/>
    </row>
    <row r="2504" spans="3:12" ht="12" customHeight="1" x14ac:dyDescent="0.3">
      <c r="C2504" s="629"/>
      <c r="D2504" s="117" t="s">
        <v>1367</v>
      </c>
      <c r="E2504" s="444">
        <v>-1</v>
      </c>
      <c r="F2504" s="443">
        <v>0.25</v>
      </c>
      <c r="G2504" s="443">
        <v>3.67</v>
      </c>
      <c r="H2504" s="98"/>
      <c r="I2504" s="458">
        <f>PRODUCT(E2504:G2504)</f>
        <v>-0.91749999999999998</v>
      </c>
      <c r="J2504" s="125"/>
      <c r="K2504" s="631"/>
      <c r="L2504" s="28"/>
    </row>
    <row r="2505" spans="3:12" ht="12" customHeight="1" x14ac:dyDescent="0.3">
      <c r="C2505" s="617" t="s">
        <v>1679</v>
      </c>
      <c r="D2505" s="117" t="s">
        <v>209</v>
      </c>
      <c r="E2505" s="444"/>
      <c r="F2505" s="443"/>
      <c r="G2505" s="444"/>
      <c r="H2505" s="98"/>
      <c r="I2505" s="458"/>
      <c r="J2505" s="125"/>
      <c r="K2505" s="631"/>
      <c r="L2505" s="28"/>
    </row>
    <row r="2506" spans="3:12" ht="12" customHeight="1" x14ac:dyDescent="0.3">
      <c r="C2506" s="632"/>
      <c r="D2506" s="117" t="s">
        <v>1025</v>
      </c>
      <c r="E2506" s="618">
        <v>1</v>
      </c>
      <c r="F2506" s="619">
        <v>4.3</v>
      </c>
      <c r="G2506" s="618">
        <v>3.67</v>
      </c>
      <c r="H2506" s="620"/>
      <c r="I2506" s="458">
        <f>PRODUCT(E2506:G2506)</f>
        <v>15.780999999999999</v>
      </c>
      <c r="J2506" s="125"/>
      <c r="K2506" s="631"/>
      <c r="L2506" s="28"/>
    </row>
    <row r="2507" spans="3:12" ht="12" customHeight="1" x14ac:dyDescent="0.3">
      <c r="C2507" s="632"/>
      <c r="D2507" s="117" t="s">
        <v>1569</v>
      </c>
      <c r="E2507" s="618">
        <v>1</v>
      </c>
      <c r="F2507" s="619">
        <v>7.9</v>
      </c>
      <c r="G2507" s="618">
        <v>4.17</v>
      </c>
      <c r="H2507" s="620"/>
      <c r="I2507" s="458">
        <f>PRODUCT(E2507:G2507)</f>
        <v>32.942999999999998</v>
      </c>
      <c r="J2507" s="125"/>
      <c r="K2507" s="631"/>
      <c r="L2507" s="28"/>
    </row>
    <row r="2508" spans="3:12" ht="12" customHeight="1" x14ac:dyDescent="0.3">
      <c r="C2508" s="629"/>
      <c r="D2508" s="117" t="s">
        <v>323</v>
      </c>
      <c r="E2508" s="444">
        <v>-1</v>
      </c>
      <c r="F2508" s="443">
        <v>1</v>
      </c>
      <c r="G2508" s="443">
        <v>2.1</v>
      </c>
      <c r="H2508" s="98"/>
      <c r="I2508" s="458">
        <f>PRODUCT(E2508:G2508)</f>
        <v>-2.1</v>
      </c>
      <c r="J2508" s="125"/>
      <c r="K2508" s="631"/>
      <c r="L2508" s="28"/>
    </row>
    <row r="2509" spans="3:12" ht="12" customHeight="1" x14ac:dyDescent="0.3">
      <c r="C2509" s="629"/>
      <c r="D2509" s="117" t="s">
        <v>1367</v>
      </c>
      <c r="E2509" s="444">
        <v>-5</v>
      </c>
      <c r="F2509" s="443">
        <v>0.25</v>
      </c>
      <c r="G2509" s="443">
        <v>4.17</v>
      </c>
      <c r="H2509" s="98"/>
      <c r="I2509" s="458">
        <f>PRODUCT(E2509:G2509)</f>
        <v>-5.2125000000000004</v>
      </c>
      <c r="J2509" s="125"/>
      <c r="K2509" s="631"/>
      <c r="L2509" s="28"/>
    </row>
    <row r="2510" spans="3:12" ht="12" customHeight="1" x14ac:dyDescent="0.3">
      <c r="C2510" s="629"/>
      <c r="D2510" s="117" t="s">
        <v>1367</v>
      </c>
      <c r="E2510" s="444">
        <v>-3</v>
      </c>
      <c r="F2510" s="443">
        <v>0.25</v>
      </c>
      <c r="G2510" s="443">
        <v>3.67</v>
      </c>
      <c r="H2510" s="98"/>
      <c r="I2510" s="458">
        <f>PRODUCT(E2510:G2510)</f>
        <v>-2.7524999999999999</v>
      </c>
      <c r="J2510" s="125"/>
      <c r="K2510" s="631"/>
      <c r="L2510" s="28"/>
    </row>
    <row r="2511" spans="3:12" ht="12" customHeight="1" x14ac:dyDescent="0.3">
      <c r="C2511" s="617" t="s">
        <v>1680</v>
      </c>
      <c r="D2511" s="117" t="s">
        <v>1681</v>
      </c>
      <c r="E2511" s="444"/>
      <c r="F2511" s="443"/>
      <c r="G2511" s="444"/>
      <c r="H2511" s="98"/>
      <c r="I2511" s="458"/>
      <c r="J2511" s="125"/>
      <c r="K2511" s="631"/>
      <c r="L2511" s="28"/>
    </row>
    <row r="2512" spans="3:12" ht="12" customHeight="1" x14ac:dyDescent="0.3">
      <c r="C2512" s="632"/>
      <c r="D2512" s="117" t="s">
        <v>1682</v>
      </c>
      <c r="E2512" s="618">
        <v>1</v>
      </c>
      <c r="F2512" s="619">
        <v>10.75</v>
      </c>
      <c r="G2512" s="618">
        <v>4.17</v>
      </c>
      <c r="H2512" s="620"/>
      <c r="I2512" s="458">
        <f>PRODUCT(E2512:G2512)</f>
        <v>44.827500000000001</v>
      </c>
      <c r="J2512" s="125"/>
      <c r="K2512" s="631"/>
      <c r="L2512" s="28"/>
    </row>
    <row r="2513" spans="3:12" ht="12" customHeight="1" x14ac:dyDescent="0.3">
      <c r="C2513" s="629"/>
      <c r="D2513" s="117" t="s">
        <v>323</v>
      </c>
      <c r="E2513" s="444">
        <v>-1</v>
      </c>
      <c r="F2513" s="443">
        <v>1.2</v>
      </c>
      <c r="G2513" s="443">
        <v>2.1</v>
      </c>
      <c r="H2513" s="98"/>
      <c r="I2513" s="458">
        <f>PRODUCT(E2513:G2513)</f>
        <v>-2.52</v>
      </c>
      <c r="J2513" s="125"/>
      <c r="K2513" s="631"/>
      <c r="L2513" s="28"/>
    </row>
    <row r="2514" spans="3:12" ht="12" customHeight="1" x14ac:dyDescent="0.3">
      <c r="C2514" s="629"/>
      <c r="D2514" s="117" t="s">
        <v>1367</v>
      </c>
      <c r="E2514" s="444">
        <v>-6</v>
      </c>
      <c r="F2514" s="443">
        <v>0.25</v>
      </c>
      <c r="G2514" s="443">
        <v>4.17</v>
      </c>
      <c r="H2514" s="98"/>
      <c r="I2514" s="458">
        <f>PRODUCT(E2514:G2514)</f>
        <v>-6.2549999999999999</v>
      </c>
      <c r="J2514" s="125"/>
      <c r="K2514" s="631"/>
      <c r="L2514" s="28"/>
    </row>
    <row r="2515" spans="3:12" ht="12" customHeight="1" x14ac:dyDescent="0.3">
      <c r="C2515" s="629"/>
      <c r="D2515" s="630"/>
      <c r="E2515" s="140"/>
      <c r="F2515" s="140"/>
      <c r="G2515" s="140"/>
      <c r="H2515" s="103"/>
      <c r="I2515" s="569"/>
      <c r="J2515" s="125"/>
      <c r="K2515" s="631"/>
      <c r="L2515" s="28"/>
    </row>
    <row r="2516" spans="3:12" ht="12" customHeight="1" x14ac:dyDescent="0.3">
      <c r="C2516" s="629"/>
      <c r="D2516" s="117" t="s">
        <v>1683</v>
      </c>
      <c r="E2516" s="444"/>
      <c r="F2516" s="443"/>
      <c r="G2516" s="444"/>
      <c r="H2516" s="98"/>
      <c r="I2516" s="458"/>
      <c r="J2516" s="125"/>
      <c r="K2516" s="631"/>
      <c r="L2516" s="28"/>
    </row>
    <row r="2517" spans="3:12" ht="12" customHeight="1" x14ac:dyDescent="0.3">
      <c r="C2517" s="629"/>
      <c r="D2517" s="117" t="s">
        <v>1682</v>
      </c>
      <c r="E2517" s="618">
        <v>1</v>
      </c>
      <c r="F2517" s="619">
        <v>2.95</v>
      </c>
      <c r="G2517" s="618">
        <v>3.67</v>
      </c>
      <c r="H2517" s="620"/>
      <c r="I2517" s="458">
        <f>PRODUCT(E2517:G2517)</f>
        <v>10.826500000000001</v>
      </c>
      <c r="J2517" s="125"/>
      <c r="K2517" s="631"/>
      <c r="L2517" s="28"/>
    </row>
    <row r="2518" spans="3:12" ht="12" customHeight="1" x14ac:dyDescent="0.3">
      <c r="C2518" s="629"/>
      <c r="D2518" s="117" t="s">
        <v>323</v>
      </c>
      <c r="E2518" s="444">
        <v>-1</v>
      </c>
      <c r="F2518" s="443">
        <v>0.9</v>
      </c>
      <c r="G2518" s="443">
        <v>2</v>
      </c>
      <c r="H2518" s="98"/>
      <c r="I2518" s="458">
        <f>PRODUCT(E2518:G2518)</f>
        <v>-1.8</v>
      </c>
      <c r="J2518" s="125"/>
      <c r="K2518" s="631"/>
      <c r="L2518" s="28"/>
    </row>
    <row r="2519" spans="3:12" ht="12" customHeight="1" x14ac:dyDescent="0.3">
      <c r="C2519" s="629"/>
      <c r="D2519" s="117" t="s">
        <v>1367</v>
      </c>
      <c r="E2519" s="444">
        <v>-1</v>
      </c>
      <c r="F2519" s="443">
        <v>0.25</v>
      </c>
      <c r="G2519" s="443">
        <v>3.67</v>
      </c>
      <c r="H2519" s="98"/>
      <c r="I2519" s="458">
        <f>PRODUCT(E2519:G2519)</f>
        <v>-0.91749999999999998</v>
      </c>
      <c r="J2519" s="125"/>
      <c r="K2519" s="631"/>
      <c r="L2519" s="28"/>
    </row>
    <row r="2520" spans="3:12" ht="12" customHeight="1" x14ac:dyDescent="0.3">
      <c r="C2520" s="629"/>
      <c r="D2520" s="630"/>
      <c r="E2520" s="140"/>
      <c r="F2520" s="140"/>
      <c r="G2520" s="140"/>
      <c r="H2520" s="103"/>
      <c r="I2520" s="569"/>
      <c r="J2520" s="125"/>
      <c r="K2520" s="631"/>
      <c r="L2520" s="28"/>
    </row>
    <row r="2521" spans="3:12" ht="12" customHeight="1" x14ac:dyDescent="0.3">
      <c r="C2521" s="629"/>
      <c r="D2521" s="117" t="s">
        <v>814</v>
      </c>
      <c r="E2521" s="444"/>
      <c r="F2521" s="443"/>
      <c r="G2521" s="444"/>
      <c r="H2521" s="98"/>
      <c r="I2521" s="458"/>
      <c r="J2521" s="125"/>
      <c r="K2521" s="631"/>
      <c r="L2521" s="28"/>
    </row>
    <row r="2522" spans="3:12" ht="12" customHeight="1" x14ac:dyDescent="0.3">
      <c r="C2522" s="629"/>
      <c r="D2522" s="117" t="s">
        <v>1682</v>
      </c>
      <c r="E2522" s="618">
        <v>1</v>
      </c>
      <c r="F2522" s="619">
        <v>4.0999999999999996</v>
      </c>
      <c r="G2522" s="618">
        <v>3.67</v>
      </c>
      <c r="H2522" s="620"/>
      <c r="I2522" s="458">
        <f>PRODUCT(E2522:G2522)</f>
        <v>15.046999999999999</v>
      </c>
      <c r="J2522" s="125"/>
      <c r="K2522" s="631"/>
      <c r="L2522" s="28"/>
    </row>
    <row r="2523" spans="3:12" ht="12" customHeight="1" x14ac:dyDescent="0.3">
      <c r="C2523" s="629"/>
      <c r="D2523" s="117" t="s">
        <v>323</v>
      </c>
      <c r="E2523" s="444">
        <v>-3</v>
      </c>
      <c r="F2523" s="443">
        <v>0.9</v>
      </c>
      <c r="G2523" s="443">
        <v>2</v>
      </c>
      <c r="H2523" s="98"/>
      <c r="I2523" s="458">
        <f>PRODUCT(E2523:G2523)</f>
        <v>-5.4</v>
      </c>
      <c r="J2523" s="125"/>
      <c r="K2523" s="631"/>
      <c r="L2523" s="28"/>
    </row>
    <row r="2524" spans="3:12" ht="12" customHeight="1" x14ac:dyDescent="0.3">
      <c r="C2524" s="629"/>
      <c r="D2524" s="117" t="s">
        <v>1367</v>
      </c>
      <c r="E2524" s="444">
        <v>-1</v>
      </c>
      <c r="F2524" s="443">
        <v>0.25</v>
      </c>
      <c r="G2524" s="443">
        <v>3.67</v>
      </c>
      <c r="H2524" s="98"/>
      <c r="I2524" s="458">
        <f>PRODUCT(E2524:G2524)</f>
        <v>-0.91749999999999998</v>
      </c>
      <c r="J2524" s="125"/>
      <c r="K2524" s="631"/>
      <c r="L2524" s="28"/>
    </row>
    <row r="2525" spans="3:12" ht="12" customHeight="1" x14ac:dyDescent="0.3">
      <c r="C2525" s="629"/>
      <c r="D2525" s="630"/>
      <c r="E2525" s="140"/>
      <c r="F2525" s="140"/>
      <c r="G2525" s="140"/>
      <c r="H2525" s="103"/>
      <c r="I2525" s="569"/>
      <c r="J2525" s="125"/>
      <c r="K2525" s="631"/>
      <c r="L2525" s="28"/>
    </row>
    <row r="2526" spans="3:12" ht="12" customHeight="1" x14ac:dyDescent="0.3">
      <c r="C2526" s="629"/>
      <c r="D2526" s="117" t="s">
        <v>347</v>
      </c>
      <c r="E2526" s="444"/>
      <c r="F2526" s="443"/>
      <c r="G2526" s="444"/>
      <c r="H2526" s="98"/>
      <c r="I2526" s="458"/>
      <c r="J2526" s="125"/>
      <c r="K2526" s="631"/>
      <c r="L2526" s="28"/>
    </row>
    <row r="2527" spans="3:12" ht="12" customHeight="1" x14ac:dyDescent="0.3">
      <c r="C2527" s="629"/>
      <c r="D2527" s="117" t="s">
        <v>1682</v>
      </c>
      <c r="E2527" s="618">
        <v>1</v>
      </c>
      <c r="F2527" s="619">
        <v>2.25</v>
      </c>
      <c r="G2527" s="618">
        <v>3.67</v>
      </c>
      <c r="H2527" s="620"/>
      <c r="I2527" s="458">
        <f>PRODUCT(E2527:G2527)</f>
        <v>8.2575000000000003</v>
      </c>
      <c r="J2527" s="125"/>
      <c r="K2527" s="631"/>
      <c r="L2527" s="28"/>
    </row>
    <row r="2528" spans="3:12" ht="12" customHeight="1" x14ac:dyDescent="0.3">
      <c r="C2528" s="629"/>
      <c r="D2528" s="117" t="s">
        <v>1367</v>
      </c>
      <c r="E2528" s="444">
        <v>-1</v>
      </c>
      <c r="F2528" s="443">
        <v>0.25</v>
      </c>
      <c r="G2528" s="443">
        <v>3.67</v>
      </c>
      <c r="H2528" s="98"/>
      <c r="I2528" s="458">
        <f>PRODUCT(E2528:G2528)</f>
        <v>-0.91749999999999998</v>
      </c>
      <c r="J2528" s="125"/>
      <c r="K2528" s="631"/>
      <c r="L2528" s="28"/>
    </row>
    <row r="2529" spans="3:12" ht="12" customHeight="1" x14ac:dyDescent="0.3">
      <c r="C2529" s="617" t="s">
        <v>1684</v>
      </c>
      <c r="D2529" s="117" t="s">
        <v>1681</v>
      </c>
      <c r="E2529" s="444"/>
      <c r="F2529" s="443"/>
      <c r="G2529" s="444"/>
      <c r="H2529" s="98"/>
      <c r="I2529" s="458"/>
      <c r="J2529" s="125"/>
      <c r="K2529" s="631"/>
      <c r="L2529" s="28"/>
    </row>
    <row r="2530" spans="3:12" ht="12" customHeight="1" x14ac:dyDescent="0.3">
      <c r="C2530" s="632"/>
      <c r="D2530" s="117" t="s">
        <v>1040</v>
      </c>
      <c r="E2530" s="618">
        <v>1</v>
      </c>
      <c r="F2530" s="619">
        <v>1.2</v>
      </c>
      <c r="G2530" s="618">
        <v>3.15</v>
      </c>
      <c r="H2530" s="620"/>
      <c r="I2530" s="458">
        <f t="shared" ref="I2530:I2536" si="180">PRODUCT(E2530:G2530)</f>
        <v>3.78</v>
      </c>
      <c r="J2530" s="125"/>
      <c r="K2530" s="631"/>
      <c r="L2530" s="28"/>
    </row>
    <row r="2531" spans="3:12" ht="12" customHeight="1" x14ac:dyDescent="0.3">
      <c r="C2531" s="629"/>
      <c r="D2531" s="117" t="s">
        <v>1682</v>
      </c>
      <c r="E2531" s="618">
        <v>1</v>
      </c>
      <c r="F2531" s="619">
        <v>0.95</v>
      </c>
      <c r="G2531" s="618">
        <v>4.17</v>
      </c>
      <c r="H2531" s="620"/>
      <c r="I2531" s="458">
        <f t="shared" si="180"/>
        <v>3.9614999999999996</v>
      </c>
      <c r="J2531" s="125"/>
      <c r="K2531" s="631"/>
      <c r="L2531" s="28"/>
    </row>
    <row r="2532" spans="3:12" ht="12" customHeight="1" x14ac:dyDescent="0.3">
      <c r="C2532" s="629"/>
      <c r="D2532" s="117" t="s">
        <v>1577</v>
      </c>
      <c r="E2532" s="618">
        <v>1</v>
      </c>
      <c r="F2532" s="619">
        <v>2.8</v>
      </c>
      <c r="G2532" s="618">
        <v>3.67</v>
      </c>
      <c r="H2532" s="620"/>
      <c r="I2532" s="458">
        <f t="shared" si="180"/>
        <v>10.276</v>
      </c>
      <c r="J2532" s="125"/>
      <c r="K2532" s="631"/>
      <c r="L2532" s="28"/>
    </row>
    <row r="2533" spans="3:12" ht="12" customHeight="1" x14ac:dyDescent="0.3">
      <c r="C2533" s="629"/>
      <c r="D2533" s="117" t="s">
        <v>346</v>
      </c>
      <c r="E2533" s="444">
        <v>-1</v>
      </c>
      <c r="F2533" s="443">
        <v>1.8</v>
      </c>
      <c r="G2533" s="443">
        <v>1.4</v>
      </c>
      <c r="H2533" s="98"/>
      <c r="I2533" s="458">
        <f t="shared" si="180"/>
        <v>-2.52</v>
      </c>
      <c r="J2533" s="125"/>
      <c r="K2533" s="631"/>
      <c r="L2533" s="28"/>
    </row>
    <row r="2534" spans="3:12" ht="12" customHeight="1" x14ac:dyDescent="0.3">
      <c r="C2534" s="629"/>
      <c r="D2534" s="117" t="s">
        <v>1367</v>
      </c>
      <c r="E2534" s="444">
        <v>-2</v>
      </c>
      <c r="F2534" s="443">
        <v>0.25</v>
      </c>
      <c r="G2534" s="443">
        <v>3.67</v>
      </c>
      <c r="H2534" s="98"/>
      <c r="I2534" s="458">
        <f t="shared" si="180"/>
        <v>-1.835</v>
      </c>
      <c r="J2534" s="125"/>
      <c r="K2534" s="631"/>
      <c r="L2534" s="28"/>
    </row>
    <row r="2535" spans="3:12" ht="12" customHeight="1" x14ac:dyDescent="0.3">
      <c r="C2535" s="629"/>
      <c r="D2535" s="117" t="s">
        <v>1367</v>
      </c>
      <c r="E2535" s="444">
        <v>-2</v>
      </c>
      <c r="F2535" s="443">
        <v>0.25</v>
      </c>
      <c r="G2535" s="443">
        <v>3.15</v>
      </c>
      <c r="H2535" s="98"/>
      <c r="I2535" s="458">
        <f t="shared" si="180"/>
        <v>-1.575</v>
      </c>
      <c r="J2535" s="125"/>
      <c r="K2535" s="631"/>
      <c r="L2535" s="28"/>
    </row>
    <row r="2536" spans="3:12" ht="12" customHeight="1" x14ac:dyDescent="0.3">
      <c r="C2536" s="629"/>
      <c r="D2536" s="117" t="s">
        <v>1367</v>
      </c>
      <c r="E2536" s="444">
        <v>-1</v>
      </c>
      <c r="F2536" s="443">
        <v>0.25</v>
      </c>
      <c r="G2536" s="443">
        <v>4.17</v>
      </c>
      <c r="H2536" s="98"/>
      <c r="I2536" s="458">
        <f t="shared" si="180"/>
        <v>-1.0425</v>
      </c>
      <c r="J2536" s="125"/>
      <c r="K2536" s="631"/>
      <c r="L2536" s="28"/>
    </row>
    <row r="2537" spans="3:12" ht="12" customHeight="1" x14ac:dyDescent="0.3">
      <c r="C2537" s="629"/>
      <c r="D2537" s="630"/>
      <c r="E2537" s="140"/>
      <c r="F2537" s="140"/>
      <c r="G2537" s="140"/>
      <c r="H2537" s="103"/>
      <c r="I2537" s="569"/>
      <c r="J2537" s="125"/>
      <c r="K2537" s="631"/>
      <c r="L2537" s="28"/>
    </row>
    <row r="2538" spans="3:12" ht="12" customHeight="1" x14ac:dyDescent="0.3">
      <c r="C2538" s="629"/>
      <c r="D2538" s="434" t="s">
        <v>1688</v>
      </c>
      <c r="E2538" s="444"/>
      <c r="F2538" s="443"/>
      <c r="G2538" s="444"/>
      <c r="H2538" s="98"/>
      <c r="I2538" s="458"/>
      <c r="J2538" s="125"/>
      <c r="K2538" s="631"/>
      <c r="L2538" s="28"/>
    </row>
    <row r="2539" spans="3:12" ht="12" customHeight="1" x14ac:dyDescent="0.3">
      <c r="C2539" s="617"/>
      <c r="D2539" s="117" t="s">
        <v>288</v>
      </c>
      <c r="E2539" s="444"/>
      <c r="F2539" s="443"/>
      <c r="G2539" s="444"/>
      <c r="H2539" s="98"/>
      <c r="I2539" s="458"/>
      <c r="J2539" s="125"/>
      <c r="K2539" s="631"/>
      <c r="L2539" s="28"/>
    </row>
    <row r="2540" spans="3:12" ht="12" customHeight="1" x14ac:dyDescent="0.3">
      <c r="C2540" s="632"/>
      <c r="D2540" s="117" t="s">
        <v>1689</v>
      </c>
      <c r="E2540" s="618">
        <v>1</v>
      </c>
      <c r="F2540" s="619">
        <v>86.35</v>
      </c>
      <c r="G2540" s="618">
        <v>1.2</v>
      </c>
      <c r="H2540" s="620"/>
      <c r="I2540" s="458">
        <f t="shared" ref="I2540:I2549" si="181">PRODUCT(E2540:G2540)</f>
        <v>103.61999999999999</v>
      </c>
      <c r="J2540" s="125"/>
      <c r="K2540" s="631"/>
      <c r="L2540" s="28"/>
    </row>
    <row r="2541" spans="3:12" ht="12" customHeight="1" x14ac:dyDescent="0.3">
      <c r="C2541" s="632"/>
      <c r="D2541" s="117"/>
      <c r="E2541" s="618">
        <v>1</v>
      </c>
      <c r="F2541" s="619">
        <v>5.2</v>
      </c>
      <c r="G2541" s="618">
        <v>1.2</v>
      </c>
      <c r="H2541" s="620"/>
      <c r="I2541" s="458">
        <f t="shared" si="181"/>
        <v>6.24</v>
      </c>
      <c r="J2541" s="125"/>
      <c r="K2541" s="631"/>
      <c r="L2541" s="28"/>
    </row>
    <row r="2542" spans="3:12" ht="12" customHeight="1" x14ac:dyDescent="0.3">
      <c r="C2542" s="632"/>
      <c r="D2542" s="117" t="s">
        <v>1690</v>
      </c>
      <c r="E2542" s="444">
        <v>1</v>
      </c>
      <c r="F2542" s="443">
        <v>9.9499999999999993</v>
      </c>
      <c r="G2542" s="443">
        <v>1.2</v>
      </c>
      <c r="H2542" s="98"/>
      <c r="I2542" s="458">
        <f t="shared" si="181"/>
        <v>11.94</v>
      </c>
      <c r="J2542" s="125"/>
      <c r="K2542" s="631"/>
      <c r="L2542" s="28"/>
    </row>
    <row r="2543" spans="3:12" ht="12" customHeight="1" x14ac:dyDescent="0.3">
      <c r="C2543" s="632"/>
      <c r="D2543" s="117"/>
      <c r="E2543" s="444">
        <v>1</v>
      </c>
      <c r="F2543" s="443">
        <v>18</v>
      </c>
      <c r="G2543" s="443">
        <v>1.2</v>
      </c>
      <c r="H2543" s="98"/>
      <c r="I2543" s="458">
        <f t="shared" si="181"/>
        <v>21.599999999999998</v>
      </c>
      <c r="J2543" s="125"/>
      <c r="K2543" s="631"/>
      <c r="L2543" s="28"/>
    </row>
    <row r="2544" spans="3:12" ht="12" customHeight="1" x14ac:dyDescent="0.3">
      <c r="C2544" s="632"/>
      <c r="D2544" s="117" t="s">
        <v>1691</v>
      </c>
      <c r="E2544" s="444">
        <v>1</v>
      </c>
      <c r="F2544" s="443">
        <v>14.25</v>
      </c>
      <c r="G2544" s="443">
        <v>0.55000000000000004</v>
      </c>
      <c r="H2544" s="98"/>
      <c r="I2544" s="458">
        <f t="shared" si="181"/>
        <v>7.8375000000000004</v>
      </c>
      <c r="J2544" s="125"/>
      <c r="K2544" s="631"/>
      <c r="L2544" s="28"/>
    </row>
    <row r="2545" spans="3:12" ht="12" customHeight="1" x14ac:dyDescent="0.3">
      <c r="C2545" s="629"/>
      <c r="D2545" s="630"/>
      <c r="E2545" s="444">
        <v>1</v>
      </c>
      <c r="F2545" s="443">
        <v>16.75</v>
      </c>
      <c r="G2545" s="443">
        <v>0.55000000000000004</v>
      </c>
      <c r="H2545" s="98"/>
      <c r="I2545" s="458">
        <f t="shared" si="181"/>
        <v>9.2125000000000004</v>
      </c>
      <c r="J2545" s="125"/>
      <c r="K2545" s="631"/>
      <c r="L2545" s="28"/>
    </row>
    <row r="2546" spans="3:12" ht="12" customHeight="1" x14ac:dyDescent="0.3">
      <c r="C2546" s="629"/>
      <c r="D2546" s="630"/>
      <c r="E2546" s="444">
        <v>1</v>
      </c>
      <c r="F2546" s="443">
        <v>16.55</v>
      </c>
      <c r="G2546" s="443">
        <v>0.55000000000000004</v>
      </c>
      <c r="H2546" s="98"/>
      <c r="I2546" s="458">
        <f t="shared" si="181"/>
        <v>9.1025000000000009</v>
      </c>
      <c r="J2546" s="125"/>
      <c r="K2546" s="631"/>
      <c r="L2546" s="28"/>
    </row>
    <row r="2547" spans="3:12" ht="12" customHeight="1" x14ac:dyDescent="0.3">
      <c r="C2547" s="629"/>
      <c r="D2547" s="630"/>
      <c r="E2547" s="444">
        <v>1</v>
      </c>
      <c r="F2547" s="443">
        <v>11.2</v>
      </c>
      <c r="G2547" s="443">
        <v>0.55000000000000004</v>
      </c>
      <c r="H2547" s="98"/>
      <c r="I2547" s="458">
        <f t="shared" si="181"/>
        <v>6.16</v>
      </c>
      <c r="J2547" s="125"/>
      <c r="K2547" s="631"/>
      <c r="L2547" s="28"/>
    </row>
    <row r="2548" spans="3:12" ht="12" customHeight="1" x14ac:dyDescent="0.3">
      <c r="C2548" s="629"/>
      <c r="D2548" s="630"/>
      <c r="E2548" s="444">
        <v>1</v>
      </c>
      <c r="F2548" s="443">
        <v>9.9</v>
      </c>
      <c r="G2548" s="443">
        <v>0.55000000000000004</v>
      </c>
      <c r="H2548" s="98"/>
      <c r="I2548" s="458">
        <f t="shared" si="181"/>
        <v>5.4450000000000003</v>
      </c>
      <c r="J2548" s="125"/>
      <c r="K2548" s="631"/>
      <c r="L2548" s="28"/>
    </row>
    <row r="2549" spans="3:12" ht="12" customHeight="1" x14ac:dyDescent="0.3">
      <c r="C2549" s="629"/>
      <c r="D2549" s="630"/>
      <c r="E2549" s="444">
        <v>1</v>
      </c>
      <c r="F2549" s="443">
        <v>3.95</v>
      </c>
      <c r="G2549" s="443">
        <v>0.55000000000000004</v>
      </c>
      <c r="H2549" s="98"/>
      <c r="I2549" s="458">
        <f t="shared" si="181"/>
        <v>2.1725000000000003</v>
      </c>
      <c r="J2549" s="125"/>
      <c r="K2549" s="631"/>
      <c r="L2549" s="28"/>
    </row>
    <row r="2550" spans="3:12" ht="12" customHeight="1" x14ac:dyDescent="0.3">
      <c r="C2550" s="629"/>
      <c r="D2550" s="630"/>
      <c r="E2550" s="140"/>
      <c r="F2550" s="140"/>
      <c r="G2550" s="140"/>
      <c r="H2550" s="103"/>
      <c r="I2550" s="569"/>
      <c r="J2550" s="125"/>
      <c r="K2550" s="631"/>
      <c r="L2550" s="28"/>
    </row>
    <row r="2551" spans="3:12" ht="12" customHeight="1" x14ac:dyDescent="0.3">
      <c r="C2551" s="629"/>
      <c r="D2551" s="434" t="s">
        <v>1692</v>
      </c>
      <c r="E2551" s="140"/>
      <c r="F2551" s="140"/>
      <c r="G2551" s="140"/>
      <c r="H2551" s="103"/>
      <c r="I2551" s="569"/>
      <c r="J2551" s="125"/>
      <c r="K2551" s="631"/>
      <c r="L2551" s="28"/>
    </row>
    <row r="2552" spans="3:12" ht="12" customHeight="1" x14ac:dyDescent="0.3">
      <c r="C2552" s="617" t="s">
        <v>1693</v>
      </c>
      <c r="D2552" s="117" t="s">
        <v>1694</v>
      </c>
      <c r="E2552" s="444"/>
      <c r="F2552" s="443"/>
      <c r="G2552" s="444"/>
      <c r="H2552" s="98"/>
      <c r="I2552" s="458"/>
      <c r="J2552" s="125"/>
      <c r="K2552" s="631"/>
      <c r="L2552" s="28"/>
    </row>
    <row r="2553" spans="3:12" ht="12" customHeight="1" x14ac:dyDescent="0.3">
      <c r="C2553" s="632"/>
      <c r="D2553" s="117" t="s">
        <v>1463</v>
      </c>
      <c r="E2553" s="618">
        <v>1</v>
      </c>
      <c r="F2553" s="619">
        <v>4.12</v>
      </c>
      <c r="G2553" s="618">
        <v>3.67</v>
      </c>
      <c r="H2553" s="620"/>
      <c r="I2553" s="458">
        <f>PRODUCT(E2553:G2553)</f>
        <v>15.1204</v>
      </c>
      <c r="J2553" s="125"/>
      <c r="K2553" s="631"/>
      <c r="L2553" s="28"/>
    </row>
    <row r="2554" spans="3:12" ht="12" customHeight="1" x14ac:dyDescent="0.3">
      <c r="C2554" s="629"/>
      <c r="D2554" s="117" t="s">
        <v>1594</v>
      </c>
      <c r="E2554" s="618">
        <v>1</v>
      </c>
      <c r="F2554" s="619">
        <v>12.25</v>
      </c>
      <c r="G2554" s="618">
        <v>4.17</v>
      </c>
      <c r="H2554" s="620"/>
      <c r="I2554" s="458">
        <f>PRODUCT(E2554:G2554)</f>
        <v>51.082499999999996</v>
      </c>
      <c r="J2554" s="125"/>
      <c r="K2554" s="631"/>
      <c r="L2554" s="28"/>
    </row>
    <row r="2555" spans="3:12" ht="12" customHeight="1" x14ac:dyDescent="0.3">
      <c r="C2555" s="629"/>
      <c r="D2555" s="117" t="s">
        <v>346</v>
      </c>
      <c r="E2555" s="444">
        <v>-1</v>
      </c>
      <c r="F2555" s="443">
        <v>2.4</v>
      </c>
      <c r="G2555" s="443">
        <v>0.5</v>
      </c>
      <c r="H2555" s="98"/>
      <c r="I2555" s="458">
        <f>PRODUCT(E2555:G2555)</f>
        <v>-1.2</v>
      </c>
      <c r="J2555" s="125"/>
      <c r="K2555" s="631"/>
      <c r="L2555" s="28"/>
    </row>
    <row r="2556" spans="3:12" ht="12" customHeight="1" x14ac:dyDescent="0.3">
      <c r="C2556" s="629"/>
      <c r="D2556" s="117" t="s">
        <v>1367</v>
      </c>
      <c r="E2556" s="444">
        <v>-7</v>
      </c>
      <c r="F2556" s="443">
        <v>0.25</v>
      </c>
      <c r="G2556" s="443">
        <v>4.17</v>
      </c>
      <c r="H2556" s="98"/>
      <c r="I2556" s="458">
        <f>PRODUCT(E2556:G2556)</f>
        <v>-7.2974999999999994</v>
      </c>
      <c r="J2556" s="125"/>
      <c r="K2556" s="631"/>
      <c r="L2556" s="28"/>
    </row>
    <row r="2557" spans="3:12" ht="12" customHeight="1" x14ac:dyDescent="0.3">
      <c r="C2557" s="629"/>
      <c r="D2557" s="117" t="s">
        <v>1367</v>
      </c>
      <c r="E2557" s="444">
        <v>-3</v>
      </c>
      <c r="F2557" s="443">
        <v>0.25</v>
      </c>
      <c r="G2557" s="443">
        <v>3.67</v>
      </c>
      <c r="H2557" s="98"/>
      <c r="I2557" s="458">
        <f>PRODUCT(E2557:G2557)</f>
        <v>-2.7524999999999999</v>
      </c>
      <c r="J2557" s="125"/>
      <c r="K2557" s="631"/>
      <c r="L2557" s="28"/>
    </row>
    <row r="2558" spans="3:12" ht="12" customHeight="1" x14ac:dyDescent="0.3">
      <c r="C2558" s="617" t="s">
        <v>1695</v>
      </c>
      <c r="D2558" s="117" t="s">
        <v>1696</v>
      </c>
      <c r="E2558" s="444"/>
      <c r="F2558" s="443"/>
      <c r="G2558" s="444"/>
      <c r="H2558" s="98"/>
      <c r="I2558" s="458"/>
      <c r="J2558" s="125"/>
      <c r="K2558" s="631"/>
      <c r="L2558" s="28"/>
    </row>
    <row r="2559" spans="3:12" ht="12" customHeight="1" x14ac:dyDescent="0.3">
      <c r="C2559" s="632"/>
      <c r="D2559" s="117" t="s">
        <v>1196</v>
      </c>
      <c r="E2559" s="618">
        <v>1</v>
      </c>
      <c r="F2559" s="619">
        <v>5.3</v>
      </c>
      <c r="G2559" s="618">
        <v>3.67</v>
      </c>
      <c r="H2559" s="620"/>
      <c r="I2559" s="458">
        <f t="shared" ref="I2559:I2565" si="182">PRODUCT(E2559:G2559)</f>
        <v>19.451000000000001</v>
      </c>
      <c r="J2559" s="125"/>
      <c r="K2559" s="631"/>
      <c r="L2559" s="28"/>
    </row>
    <row r="2560" spans="3:12" ht="12" customHeight="1" x14ac:dyDescent="0.3">
      <c r="C2560" s="632"/>
      <c r="D2560" s="117"/>
      <c r="E2560" s="618">
        <v>1</v>
      </c>
      <c r="F2560" s="619">
        <v>6.8</v>
      </c>
      <c r="G2560" s="618">
        <v>3.67</v>
      </c>
      <c r="H2560" s="620"/>
      <c r="I2560" s="458">
        <f>PRODUCT(E2560:G2560)</f>
        <v>24.956</v>
      </c>
      <c r="J2560" s="125"/>
      <c r="K2560" s="631"/>
      <c r="L2560" s="28"/>
    </row>
    <row r="2561" spans="3:12" ht="12" customHeight="1" x14ac:dyDescent="0.3">
      <c r="C2561" s="632"/>
      <c r="D2561" s="117" t="s">
        <v>1586</v>
      </c>
      <c r="E2561" s="618">
        <v>1</v>
      </c>
      <c r="F2561" s="619">
        <v>6.85</v>
      </c>
      <c r="G2561" s="618">
        <v>4.17</v>
      </c>
      <c r="H2561" s="620"/>
      <c r="I2561" s="458">
        <f>PRODUCT(E2561:G2561)</f>
        <v>28.564499999999999</v>
      </c>
      <c r="J2561" s="125"/>
      <c r="K2561" s="631"/>
      <c r="L2561" s="28"/>
    </row>
    <row r="2562" spans="3:12" ht="12" customHeight="1" x14ac:dyDescent="0.3">
      <c r="C2562" s="632"/>
      <c r="D2562" s="117" t="s">
        <v>1207</v>
      </c>
      <c r="E2562" s="618">
        <v>1</v>
      </c>
      <c r="F2562" s="619">
        <v>5.3</v>
      </c>
      <c r="G2562" s="618">
        <v>4.17</v>
      </c>
      <c r="H2562" s="620"/>
      <c r="I2562" s="458">
        <f>PRODUCT(E2562:G2562)</f>
        <v>22.100999999999999</v>
      </c>
      <c r="J2562" s="125"/>
      <c r="K2562" s="631"/>
      <c r="L2562" s="28"/>
    </row>
    <row r="2563" spans="3:12" ht="12" customHeight="1" x14ac:dyDescent="0.3">
      <c r="C2563" s="629"/>
      <c r="D2563" s="117" t="s">
        <v>323</v>
      </c>
      <c r="E2563" s="444">
        <v>-1</v>
      </c>
      <c r="F2563" s="443">
        <v>1.6</v>
      </c>
      <c r="G2563" s="443">
        <v>2.6</v>
      </c>
      <c r="H2563" s="98"/>
      <c r="I2563" s="458">
        <f t="shared" si="182"/>
        <v>-4.16</v>
      </c>
      <c r="J2563" s="125"/>
      <c r="K2563" s="631"/>
      <c r="L2563" s="28"/>
    </row>
    <row r="2564" spans="3:12" ht="12" customHeight="1" x14ac:dyDescent="0.3">
      <c r="C2564" s="629"/>
      <c r="D2564" s="117" t="s">
        <v>1367</v>
      </c>
      <c r="E2564" s="444">
        <v>-9</v>
      </c>
      <c r="F2564" s="443">
        <v>0.25</v>
      </c>
      <c r="G2564" s="443">
        <v>3.67</v>
      </c>
      <c r="H2564" s="98"/>
      <c r="I2564" s="458">
        <f t="shared" si="182"/>
        <v>-8.2575000000000003</v>
      </c>
      <c r="J2564" s="125"/>
      <c r="K2564" s="631"/>
      <c r="L2564" s="28"/>
    </row>
    <row r="2565" spans="3:12" ht="12" customHeight="1" x14ac:dyDescent="0.3">
      <c r="C2565" s="629"/>
      <c r="D2565" s="117" t="s">
        <v>1367</v>
      </c>
      <c r="E2565" s="444">
        <v>-5</v>
      </c>
      <c r="F2565" s="443">
        <v>0.25</v>
      </c>
      <c r="G2565" s="443">
        <v>3.15</v>
      </c>
      <c r="H2565" s="98"/>
      <c r="I2565" s="458">
        <f t="shared" si="182"/>
        <v>-3.9375</v>
      </c>
      <c r="J2565" s="125"/>
      <c r="K2565" s="631"/>
      <c r="L2565" s="28"/>
    </row>
    <row r="2566" spans="3:12" ht="12" customHeight="1" x14ac:dyDescent="0.3">
      <c r="C2566" s="617" t="s">
        <v>1699</v>
      </c>
      <c r="D2566" s="117" t="s">
        <v>1698</v>
      </c>
      <c r="E2566" s="444"/>
      <c r="F2566" s="443"/>
      <c r="G2566" s="444"/>
      <c r="H2566" s="98"/>
      <c r="I2566" s="458"/>
      <c r="J2566" s="125"/>
      <c r="K2566" s="631"/>
      <c r="L2566" s="28"/>
    </row>
    <row r="2567" spans="3:12" ht="12" customHeight="1" x14ac:dyDescent="0.3">
      <c r="C2567" s="632"/>
      <c r="D2567" s="117" t="s">
        <v>1240</v>
      </c>
      <c r="E2567" s="618">
        <v>1</v>
      </c>
      <c r="F2567" s="619">
        <v>2.65</v>
      </c>
      <c r="G2567" s="618">
        <v>3.67</v>
      </c>
      <c r="H2567" s="620"/>
      <c r="I2567" s="458">
        <f>PRODUCT(E2567:G2567)</f>
        <v>9.7255000000000003</v>
      </c>
      <c r="J2567" s="125"/>
      <c r="K2567" s="631"/>
      <c r="L2567" s="28"/>
    </row>
    <row r="2568" spans="3:12" ht="12" customHeight="1" x14ac:dyDescent="0.3">
      <c r="C2568" s="632"/>
      <c r="D2568" s="117" t="s">
        <v>1697</v>
      </c>
      <c r="E2568" s="618">
        <v>1</v>
      </c>
      <c r="F2568" s="619">
        <v>6.9</v>
      </c>
      <c r="G2568" s="618">
        <v>4.17</v>
      </c>
      <c r="H2568" s="620"/>
      <c r="I2568" s="458">
        <f>PRODUCT(E2568:G2568)</f>
        <v>28.773</v>
      </c>
      <c r="J2568" s="125"/>
      <c r="K2568" s="631"/>
      <c r="L2568" s="28"/>
    </row>
    <row r="2569" spans="3:12" ht="12" customHeight="1" x14ac:dyDescent="0.3">
      <c r="C2569" s="629"/>
      <c r="D2569" s="117" t="s">
        <v>323</v>
      </c>
      <c r="E2569" s="444">
        <v>-1</v>
      </c>
      <c r="F2569" s="443">
        <v>1</v>
      </c>
      <c r="G2569" s="443">
        <v>2.1</v>
      </c>
      <c r="H2569" s="98"/>
      <c r="I2569" s="458">
        <f>PRODUCT(E2569:G2569)</f>
        <v>-2.1</v>
      </c>
      <c r="J2569" s="125"/>
      <c r="K2569" s="631"/>
      <c r="L2569" s="28"/>
    </row>
    <row r="2570" spans="3:12" ht="12" customHeight="1" x14ac:dyDescent="0.3">
      <c r="C2570" s="629"/>
      <c r="D2570" s="117" t="s">
        <v>1367</v>
      </c>
      <c r="E2570" s="444">
        <v>-2</v>
      </c>
      <c r="F2570" s="443">
        <v>0.25</v>
      </c>
      <c r="G2570" s="443">
        <v>3.67</v>
      </c>
      <c r="H2570" s="98"/>
      <c r="I2570" s="458">
        <f>PRODUCT(E2570:G2570)</f>
        <v>-1.835</v>
      </c>
      <c r="J2570" s="125"/>
      <c r="K2570" s="631"/>
      <c r="L2570" s="28"/>
    </row>
    <row r="2571" spans="3:12" ht="12" customHeight="1" x14ac:dyDescent="0.3">
      <c r="C2571" s="629"/>
      <c r="D2571" s="117" t="s">
        <v>1367</v>
      </c>
      <c r="E2571" s="444">
        <v>-3</v>
      </c>
      <c r="F2571" s="443">
        <v>0.25</v>
      </c>
      <c r="G2571" s="443">
        <v>4.17</v>
      </c>
      <c r="H2571" s="98"/>
      <c r="I2571" s="458">
        <f>PRODUCT(E2571:G2571)</f>
        <v>-3.1274999999999999</v>
      </c>
      <c r="J2571" s="125"/>
      <c r="K2571" s="631"/>
      <c r="L2571" s="28"/>
    </row>
    <row r="2572" spans="3:12" ht="12" customHeight="1" x14ac:dyDescent="0.3">
      <c r="C2572" s="617" t="s">
        <v>1700</v>
      </c>
      <c r="D2572" s="117" t="s">
        <v>828</v>
      </c>
      <c r="E2572" s="444"/>
      <c r="F2572" s="443"/>
      <c r="G2572" s="444"/>
      <c r="H2572" s="98"/>
      <c r="I2572" s="458"/>
      <c r="J2572" s="125"/>
      <c r="K2572" s="631"/>
      <c r="L2572" s="28"/>
    </row>
    <row r="2573" spans="3:12" ht="12" customHeight="1" x14ac:dyDescent="0.3">
      <c r="C2573" s="632"/>
      <c r="D2573" s="117" t="s">
        <v>1240</v>
      </c>
      <c r="E2573" s="618">
        <v>1</v>
      </c>
      <c r="F2573" s="619">
        <v>2.5</v>
      </c>
      <c r="G2573" s="618">
        <v>3.67</v>
      </c>
      <c r="H2573" s="620"/>
      <c r="I2573" s="458">
        <f t="shared" ref="I2573:I2583" si="183">PRODUCT(E2573:G2573)</f>
        <v>9.1750000000000007</v>
      </c>
      <c r="J2573" s="125"/>
      <c r="K2573" s="631"/>
      <c r="L2573" s="28"/>
    </row>
    <row r="2574" spans="3:12" ht="12" customHeight="1" x14ac:dyDescent="0.3">
      <c r="C2574" s="632"/>
      <c r="D2574" s="117" t="s">
        <v>1500</v>
      </c>
      <c r="E2574" s="618">
        <v>1</v>
      </c>
      <c r="F2574" s="619">
        <v>4.0999999999999996</v>
      </c>
      <c r="G2574" s="618">
        <v>3.15</v>
      </c>
      <c r="H2574" s="620"/>
      <c r="I2574" s="458">
        <f t="shared" si="183"/>
        <v>12.914999999999999</v>
      </c>
      <c r="J2574" s="125"/>
      <c r="K2574" s="631"/>
      <c r="L2574" s="28"/>
    </row>
    <row r="2575" spans="3:12" ht="12" customHeight="1" x14ac:dyDescent="0.3">
      <c r="C2575" s="632"/>
      <c r="D2575" s="117"/>
      <c r="E2575" s="618">
        <v>1</v>
      </c>
      <c r="F2575" s="619">
        <v>1.4</v>
      </c>
      <c r="G2575" s="618">
        <v>3.67</v>
      </c>
      <c r="H2575" s="620"/>
      <c r="I2575" s="458">
        <f t="shared" si="183"/>
        <v>5.1379999999999999</v>
      </c>
      <c r="J2575" s="125"/>
      <c r="K2575" s="631"/>
      <c r="L2575" s="28"/>
    </row>
    <row r="2576" spans="3:12" ht="12" customHeight="1" x14ac:dyDescent="0.3">
      <c r="C2576" s="632"/>
      <c r="D2576" s="117" t="s">
        <v>1488</v>
      </c>
      <c r="E2576" s="618">
        <v>1</v>
      </c>
      <c r="F2576" s="619">
        <v>0.7</v>
      </c>
      <c r="G2576" s="618">
        <v>3.15</v>
      </c>
      <c r="H2576" s="620"/>
      <c r="I2576" s="458">
        <f t="shared" si="183"/>
        <v>2.2049999999999996</v>
      </c>
      <c r="J2576" s="125"/>
      <c r="K2576" s="631"/>
      <c r="L2576" s="28"/>
    </row>
    <row r="2577" spans="3:12" ht="12" customHeight="1" x14ac:dyDescent="0.3">
      <c r="C2577" s="632"/>
      <c r="D2577" s="117"/>
      <c r="E2577" s="618">
        <v>1</v>
      </c>
      <c r="F2577" s="619">
        <v>2.15</v>
      </c>
      <c r="G2577" s="618">
        <v>4.17</v>
      </c>
      <c r="H2577" s="620"/>
      <c r="I2577" s="458">
        <f>PRODUCT(E2577:G2577)</f>
        <v>8.9654999999999987</v>
      </c>
      <c r="J2577" s="125"/>
      <c r="K2577" s="631"/>
      <c r="L2577" s="28"/>
    </row>
    <row r="2578" spans="3:12" ht="12" customHeight="1" x14ac:dyDescent="0.3">
      <c r="C2578" s="632"/>
      <c r="D2578" s="117"/>
      <c r="E2578" s="618">
        <v>1</v>
      </c>
      <c r="F2578" s="619">
        <v>3.05</v>
      </c>
      <c r="G2578" s="618">
        <v>3.15</v>
      </c>
      <c r="H2578" s="620"/>
      <c r="I2578" s="458">
        <f>PRODUCT(E2578:G2578)</f>
        <v>9.6074999999999999</v>
      </c>
      <c r="J2578" s="125"/>
      <c r="K2578" s="631"/>
      <c r="L2578" s="28"/>
    </row>
    <row r="2579" spans="3:12" ht="12" customHeight="1" x14ac:dyDescent="0.3">
      <c r="C2579" s="632"/>
      <c r="D2579" s="117"/>
      <c r="E2579" s="618">
        <v>1</v>
      </c>
      <c r="F2579" s="619">
        <v>0.75</v>
      </c>
      <c r="G2579" s="618">
        <v>3.15</v>
      </c>
      <c r="H2579" s="620"/>
      <c r="I2579" s="458">
        <f>PRODUCT(E2579:G2579)</f>
        <v>2.3624999999999998</v>
      </c>
      <c r="J2579" s="125"/>
      <c r="K2579" s="631"/>
      <c r="L2579" s="28"/>
    </row>
    <row r="2580" spans="3:12" ht="12" customHeight="1" x14ac:dyDescent="0.3">
      <c r="C2580" s="632"/>
      <c r="D2580" s="117"/>
      <c r="E2580" s="618">
        <v>1</v>
      </c>
      <c r="F2580" s="619">
        <v>0.95</v>
      </c>
      <c r="G2580" s="618">
        <v>3.15</v>
      </c>
      <c r="H2580" s="620"/>
      <c r="I2580" s="458">
        <f>PRODUCT(E2580:G2580)</f>
        <v>2.9924999999999997</v>
      </c>
      <c r="J2580" s="125"/>
      <c r="K2580" s="631"/>
      <c r="L2580" s="28"/>
    </row>
    <row r="2581" spans="3:12" ht="12" customHeight="1" x14ac:dyDescent="0.3">
      <c r="C2581" s="629"/>
      <c r="D2581" s="117" t="s">
        <v>323</v>
      </c>
      <c r="E2581" s="444">
        <v>-1</v>
      </c>
      <c r="F2581" s="443">
        <v>0.9</v>
      </c>
      <c r="G2581" s="443">
        <v>2.1</v>
      </c>
      <c r="H2581" s="98"/>
      <c r="I2581" s="458">
        <f t="shared" si="183"/>
        <v>-1.8900000000000001</v>
      </c>
      <c r="J2581" s="125"/>
      <c r="K2581" s="631"/>
      <c r="L2581" s="28"/>
    </row>
    <row r="2582" spans="3:12" ht="12" customHeight="1" x14ac:dyDescent="0.3">
      <c r="C2582" s="629"/>
      <c r="D2582" s="117" t="s">
        <v>1367</v>
      </c>
      <c r="E2582" s="444">
        <v>-2</v>
      </c>
      <c r="F2582" s="443">
        <v>0.25</v>
      </c>
      <c r="G2582" s="443">
        <v>4.17</v>
      </c>
      <c r="H2582" s="98"/>
      <c r="I2582" s="458">
        <f t="shared" si="183"/>
        <v>-2.085</v>
      </c>
      <c r="J2582" s="125"/>
      <c r="K2582" s="631"/>
      <c r="L2582" s="28"/>
    </row>
    <row r="2583" spans="3:12" ht="12" customHeight="1" x14ac:dyDescent="0.3">
      <c r="C2583" s="629"/>
      <c r="D2583" s="117" t="s">
        <v>1367</v>
      </c>
      <c r="E2583" s="444">
        <v>-3</v>
      </c>
      <c r="F2583" s="443">
        <v>0.25</v>
      </c>
      <c r="G2583" s="443">
        <v>3.67</v>
      </c>
      <c r="H2583" s="98"/>
      <c r="I2583" s="458">
        <f t="shared" si="183"/>
        <v>-2.7524999999999999</v>
      </c>
      <c r="J2583" s="125"/>
      <c r="K2583" s="631"/>
      <c r="L2583" s="28"/>
    </row>
    <row r="2584" spans="3:12" ht="12" customHeight="1" x14ac:dyDescent="0.3">
      <c r="C2584" s="629"/>
      <c r="D2584" s="117" t="s">
        <v>1367</v>
      </c>
      <c r="E2584" s="444">
        <v>-5</v>
      </c>
      <c r="F2584" s="443">
        <v>0.25</v>
      </c>
      <c r="G2584" s="443">
        <v>3.15</v>
      </c>
      <c r="H2584" s="98"/>
      <c r="I2584" s="458">
        <f>PRODUCT(E2584:G2584)</f>
        <v>-3.9375</v>
      </c>
      <c r="J2584" s="125"/>
      <c r="K2584" s="631"/>
      <c r="L2584" s="28"/>
    </row>
    <row r="2585" spans="3:12" ht="12" customHeight="1" x14ac:dyDescent="0.3">
      <c r="C2585" s="617" t="s">
        <v>1701</v>
      </c>
      <c r="D2585" s="117" t="s">
        <v>831</v>
      </c>
      <c r="E2585" s="444"/>
      <c r="F2585" s="443"/>
      <c r="G2585" s="444"/>
      <c r="H2585" s="98"/>
      <c r="I2585" s="458"/>
      <c r="J2585" s="125"/>
      <c r="K2585" s="631"/>
      <c r="L2585" s="28"/>
    </row>
    <row r="2586" spans="3:12" ht="12" customHeight="1" x14ac:dyDescent="0.3">
      <c r="C2586" s="632"/>
      <c r="D2586" s="117" t="s">
        <v>1196</v>
      </c>
      <c r="E2586" s="618">
        <v>1</v>
      </c>
      <c r="F2586" s="619">
        <v>2.65</v>
      </c>
      <c r="G2586" s="618">
        <v>3.67</v>
      </c>
      <c r="H2586" s="620"/>
      <c r="I2586" s="458">
        <f t="shared" ref="I2586:I2597" si="184">PRODUCT(E2586:G2586)</f>
        <v>9.7255000000000003</v>
      </c>
      <c r="J2586" s="125"/>
      <c r="K2586" s="631"/>
      <c r="L2586" s="28"/>
    </row>
    <row r="2587" spans="3:12" ht="12" customHeight="1" x14ac:dyDescent="0.3">
      <c r="C2587" s="632"/>
      <c r="D2587" s="117"/>
      <c r="E2587" s="618">
        <v>1</v>
      </c>
      <c r="F2587" s="619">
        <v>0.65</v>
      </c>
      <c r="G2587" s="618">
        <v>3.15</v>
      </c>
      <c r="H2587" s="620"/>
      <c r="I2587" s="458">
        <f t="shared" si="184"/>
        <v>2.0474999999999999</v>
      </c>
      <c r="J2587" s="125"/>
      <c r="K2587" s="631"/>
      <c r="L2587" s="28"/>
    </row>
    <row r="2588" spans="3:12" ht="12" customHeight="1" x14ac:dyDescent="0.3">
      <c r="C2588" s="632"/>
      <c r="D2588" s="117" t="s">
        <v>1697</v>
      </c>
      <c r="E2588" s="618">
        <v>1</v>
      </c>
      <c r="F2588" s="619">
        <v>3.15</v>
      </c>
      <c r="G2588" s="618">
        <v>4.17</v>
      </c>
      <c r="H2588" s="620"/>
      <c r="I2588" s="458">
        <f t="shared" si="184"/>
        <v>13.135499999999999</v>
      </c>
      <c r="J2588" s="125"/>
      <c r="K2588" s="631"/>
      <c r="L2588" s="28"/>
    </row>
    <row r="2589" spans="3:12" ht="12" customHeight="1" x14ac:dyDescent="0.3">
      <c r="C2589" s="632"/>
      <c r="D2589" s="117"/>
      <c r="E2589" s="618">
        <v>1</v>
      </c>
      <c r="F2589" s="619">
        <v>1.7</v>
      </c>
      <c r="G2589" s="618">
        <v>4.17</v>
      </c>
      <c r="H2589" s="620"/>
      <c r="I2589" s="458">
        <f t="shared" si="184"/>
        <v>7.0889999999999995</v>
      </c>
      <c r="J2589" s="125"/>
      <c r="K2589" s="631"/>
      <c r="L2589" s="28"/>
    </row>
    <row r="2590" spans="3:12" ht="12" customHeight="1" x14ac:dyDescent="0.3">
      <c r="C2590" s="632"/>
      <c r="D2590" s="117"/>
      <c r="E2590" s="618">
        <v>1</v>
      </c>
      <c r="F2590" s="619">
        <v>2.7</v>
      </c>
      <c r="G2590" s="618">
        <v>4.17</v>
      </c>
      <c r="H2590" s="620"/>
      <c r="I2590" s="458">
        <f t="shared" si="184"/>
        <v>11.259</v>
      </c>
      <c r="J2590" s="125"/>
      <c r="K2590" s="631"/>
      <c r="L2590" s="28"/>
    </row>
    <row r="2591" spans="3:12" ht="12" customHeight="1" x14ac:dyDescent="0.3">
      <c r="C2591" s="632"/>
      <c r="D2591" s="117"/>
      <c r="E2591" s="618">
        <v>1</v>
      </c>
      <c r="F2591" s="619">
        <v>1.2</v>
      </c>
      <c r="G2591" s="618">
        <v>3.15</v>
      </c>
      <c r="H2591" s="620"/>
      <c r="I2591" s="458">
        <f t="shared" si="184"/>
        <v>3.78</v>
      </c>
      <c r="J2591" s="125"/>
      <c r="K2591" s="631"/>
      <c r="L2591" s="28"/>
    </row>
    <row r="2592" spans="3:12" ht="12" customHeight="1" x14ac:dyDescent="0.3">
      <c r="C2592" s="632"/>
      <c r="D2592" s="117"/>
      <c r="E2592" s="618">
        <v>1</v>
      </c>
      <c r="F2592" s="619">
        <v>0.35</v>
      </c>
      <c r="G2592" s="618">
        <v>3.15</v>
      </c>
      <c r="H2592" s="620"/>
      <c r="I2592" s="458">
        <f t="shared" si="184"/>
        <v>1.1024999999999998</v>
      </c>
      <c r="J2592" s="125"/>
      <c r="K2592" s="631"/>
      <c r="L2592" s="28"/>
    </row>
    <row r="2593" spans="3:12" ht="12" customHeight="1" x14ac:dyDescent="0.3">
      <c r="C2593" s="629"/>
      <c r="D2593" s="117" t="s">
        <v>323</v>
      </c>
      <c r="E2593" s="444">
        <v>-1</v>
      </c>
      <c r="F2593" s="443">
        <v>1</v>
      </c>
      <c r="G2593" s="443">
        <v>2.1</v>
      </c>
      <c r="H2593" s="98"/>
      <c r="I2593" s="458">
        <f t="shared" si="184"/>
        <v>-2.1</v>
      </c>
      <c r="J2593" s="125"/>
      <c r="K2593" s="631"/>
      <c r="L2593" s="28"/>
    </row>
    <row r="2594" spans="3:12" ht="12" customHeight="1" x14ac:dyDescent="0.3">
      <c r="C2594" s="629"/>
      <c r="D2594" s="117" t="s">
        <v>346</v>
      </c>
      <c r="E2594" s="444">
        <v>-1</v>
      </c>
      <c r="F2594" s="443">
        <v>0.9</v>
      </c>
      <c r="G2594" s="443">
        <v>0.5</v>
      </c>
      <c r="H2594" s="98"/>
      <c r="I2594" s="458">
        <f>PRODUCT(E2594:G2594)</f>
        <v>-0.45</v>
      </c>
      <c r="J2594" s="125"/>
      <c r="K2594" s="631"/>
      <c r="L2594" s="28"/>
    </row>
    <row r="2595" spans="3:12" ht="12" customHeight="1" x14ac:dyDescent="0.3">
      <c r="C2595" s="629"/>
      <c r="D2595" s="117" t="s">
        <v>1367</v>
      </c>
      <c r="E2595" s="444">
        <v>-3</v>
      </c>
      <c r="F2595" s="443">
        <v>0.25</v>
      </c>
      <c r="G2595" s="443">
        <v>4.17</v>
      </c>
      <c r="H2595" s="98"/>
      <c r="I2595" s="458">
        <f t="shared" si="184"/>
        <v>-3.1274999999999999</v>
      </c>
      <c r="J2595" s="125"/>
      <c r="K2595" s="631"/>
      <c r="L2595" s="28"/>
    </row>
    <row r="2596" spans="3:12" ht="12" customHeight="1" x14ac:dyDescent="0.3">
      <c r="C2596" s="629"/>
      <c r="D2596" s="117" t="s">
        <v>1367</v>
      </c>
      <c r="E2596" s="444">
        <v>-3</v>
      </c>
      <c r="F2596" s="443">
        <v>0.25</v>
      </c>
      <c r="G2596" s="443">
        <v>3.67</v>
      </c>
      <c r="H2596" s="98"/>
      <c r="I2596" s="458">
        <f t="shared" si="184"/>
        <v>-2.7524999999999999</v>
      </c>
      <c r="J2596" s="125"/>
      <c r="K2596" s="631"/>
      <c r="L2596" s="28"/>
    </row>
    <row r="2597" spans="3:12" ht="12" customHeight="1" x14ac:dyDescent="0.3">
      <c r="C2597" s="629"/>
      <c r="D2597" s="117" t="s">
        <v>1367</v>
      </c>
      <c r="E2597" s="444">
        <v>-1</v>
      </c>
      <c r="F2597" s="443">
        <v>0.25</v>
      </c>
      <c r="G2597" s="443">
        <v>3.15</v>
      </c>
      <c r="H2597" s="98"/>
      <c r="I2597" s="458">
        <f t="shared" si="184"/>
        <v>-0.78749999999999998</v>
      </c>
      <c r="J2597" s="125"/>
      <c r="K2597" s="631"/>
      <c r="L2597" s="28"/>
    </row>
    <row r="2598" spans="3:12" ht="12" customHeight="1" x14ac:dyDescent="0.3">
      <c r="C2598" s="617" t="s">
        <v>1702</v>
      </c>
      <c r="D2598" s="117" t="s">
        <v>825</v>
      </c>
      <c r="E2598" s="444"/>
      <c r="F2598" s="443"/>
      <c r="G2598" s="444"/>
      <c r="H2598" s="98"/>
      <c r="I2598" s="458"/>
      <c r="J2598" s="125"/>
      <c r="K2598" s="631"/>
      <c r="L2598" s="28"/>
    </row>
    <row r="2599" spans="3:12" ht="12" customHeight="1" x14ac:dyDescent="0.3">
      <c r="C2599" s="632"/>
      <c r="D2599" s="117" t="s">
        <v>1505</v>
      </c>
      <c r="E2599" s="618">
        <v>1</v>
      </c>
      <c r="F2599" s="619">
        <v>2.95</v>
      </c>
      <c r="G2599" s="618">
        <v>3.67</v>
      </c>
      <c r="H2599" s="620"/>
      <c r="I2599" s="458">
        <f t="shared" ref="I2599:I2607" si="185">PRODUCT(E2599:G2599)</f>
        <v>10.826500000000001</v>
      </c>
      <c r="J2599" s="125"/>
      <c r="K2599" s="631"/>
      <c r="L2599" s="28"/>
    </row>
    <row r="2600" spans="3:12" ht="12" customHeight="1" x14ac:dyDescent="0.3">
      <c r="C2600" s="632"/>
      <c r="D2600" s="117" t="s">
        <v>1697</v>
      </c>
      <c r="E2600" s="618">
        <v>1</v>
      </c>
      <c r="F2600" s="619">
        <v>2</v>
      </c>
      <c r="G2600" s="618">
        <v>4.17</v>
      </c>
      <c r="H2600" s="620"/>
      <c r="I2600" s="458">
        <f t="shared" si="185"/>
        <v>8.34</v>
      </c>
      <c r="J2600" s="125"/>
      <c r="K2600" s="631"/>
      <c r="L2600" s="28"/>
    </row>
    <row r="2601" spans="3:12" ht="12" customHeight="1" x14ac:dyDescent="0.3">
      <c r="C2601" s="632"/>
      <c r="D2601" s="117"/>
      <c r="E2601" s="618">
        <v>1</v>
      </c>
      <c r="F2601" s="619">
        <v>2.85</v>
      </c>
      <c r="G2601" s="618">
        <v>3.15</v>
      </c>
      <c r="H2601" s="620"/>
      <c r="I2601" s="458">
        <f t="shared" si="185"/>
        <v>8.9774999999999991</v>
      </c>
      <c r="J2601" s="125"/>
      <c r="K2601" s="631"/>
      <c r="L2601" s="28"/>
    </row>
    <row r="2602" spans="3:12" ht="12" customHeight="1" x14ac:dyDescent="0.3">
      <c r="C2602" s="632"/>
      <c r="D2602" s="117"/>
      <c r="E2602" s="618">
        <v>1</v>
      </c>
      <c r="F2602" s="619">
        <v>0.9</v>
      </c>
      <c r="G2602" s="618">
        <v>3.15</v>
      </c>
      <c r="H2602" s="620"/>
      <c r="I2602" s="458">
        <f t="shared" si="185"/>
        <v>2.835</v>
      </c>
      <c r="J2602" s="125"/>
      <c r="K2602" s="631"/>
      <c r="L2602" s="28"/>
    </row>
    <row r="2603" spans="3:12" ht="12" customHeight="1" x14ac:dyDescent="0.3">
      <c r="C2603" s="629"/>
      <c r="D2603" s="117" t="s">
        <v>323</v>
      </c>
      <c r="E2603" s="444">
        <v>-1</v>
      </c>
      <c r="F2603" s="443">
        <v>0.9</v>
      </c>
      <c r="G2603" s="443">
        <v>2.1</v>
      </c>
      <c r="H2603" s="98"/>
      <c r="I2603" s="458">
        <f t="shared" si="185"/>
        <v>-1.8900000000000001</v>
      </c>
      <c r="J2603" s="125"/>
      <c r="K2603" s="631"/>
      <c r="L2603" s="28"/>
    </row>
    <row r="2604" spans="3:12" ht="12" customHeight="1" x14ac:dyDescent="0.3">
      <c r="C2604" s="629"/>
      <c r="D2604" s="117" t="s">
        <v>346</v>
      </c>
      <c r="E2604" s="444">
        <v>-1</v>
      </c>
      <c r="F2604" s="443">
        <v>1.2</v>
      </c>
      <c r="G2604" s="443">
        <v>0.5</v>
      </c>
      <c r="H2604" s="98"/>
      <c r="I2604" s="458">
        <f t="shared" si="185"/>
        <v>-0.6</v>
      </c>
      <c r="J2604" s="125"/>
      <c r="K2604" s="631"/>
      <c r="L2604" s="28"/>
    </row>
    <row r="2605" spans="3:12" ht="12" customHeight="1" x14ac:dyDescent="0.3">
      <c r="C2605" s="629"/>
      <c r="D2605" s="117" t="s">
        <v>1367</v>
      </c>
      <c r="E2605" s="444">
        <v>-1</v>
      </c>
      <c r="F2605" s="443">
        <v>0.25</v>
      </c>
      <c r="G2605" s="443">
        <v>4.17</v>
      </c>
      <c r="H2605" s="98"/>
      <c r="I2605" s="458">
        <f t="shared" si="185"/>
        <v>-1.0425</v>
      </c>
      <c r="J2605" s="125"/>
      <c r="K2605" s="631"/>
      <c r="L2605" s="28"/>
    </row>
    <row r="2606" spans="3:12" ht="12" customHeight="1" x14ac:dyDescent="0.3">
      <c r="C2606" s="629"/>
      <c r="D2606" s="117" t="s">
        <v>1367</v>
      </c>
      <c r="E2606" s="444">
        <v>-3</v>
      </c>
      <c r="F2606" s="443">
        <v>0.25</v>
      </c>
      <c r="G2606" s="443">
        <v>3.67</v>
      </c>
      <c r="H2606" s="98"/>
      <c r="I2606" s="458">
        <f t="shared" si="185"/>
        <v>-2.7524999999999999</v>
      </c>
      <c r="J2606" s="125"/>
      <c r="K2606" s="631"/>
      <c r="L2606" s="28"/>
    </row>
    <row r="2607" spans="3:12" ht="12" customHeight="1" x14ac:dyDescent="0.3">
      <c r="C2607" s="629"/>
      <c r="D2607" s="117" t="s">
        <v>1367</v>
      </c>
      <c r="E2607" s="444">
        <v>-2</v>
      </c>
      <c r="F2607" s="443">
        <v>0.25</v>
      </c>
      <c r="G2607" s="443">
        <v>3.15</v>
      </c>
      <c r="H2607" s="98"/>
      <c r="I2607" s="458">
        <f t="shared" si="185"/>
        <v>-1.575</v>
      </c>
      <c r="J2607" s="125"/>
      <c r="K2607" s="631"/>
      <c r="L2607" s="28"/>
    </row>
    <row r="2608" spans="3:12" ht="12" customHeight="1" x14ac:dyDescent="0.3">
      <c r="C2608" s="617" t="s">
        <v>1703</v>
      </c>
      <c r="D2608" s="117" t="s">
        <v>861</v>
      </c>
      <c r="E2608" s="444"/>
      <c r="F2608" s="443"/>
      <c r="G2608" s="444"/>
      <c r="H2608" s="98"/>
      <c r="I2608" s="458"/>
      <c r="J2608" s="125"/>
      <c r="K2608" s="631"/>
      <c r="L2608" s="28"/>
    </row>
    <row r="2609" spans="3:12" ht="12" customHeight="1" x14ac:dyDescent="0.3">
      <c r="C2609" s="632"/>
      <c r="D2609" s="117" t="s">
        <v>1505</v>
      </c>
      <c r="E2609" s="618">
        <v>1</v>
      </c>
      <c r="F2609" s="619">
        <v>1.35</v>
      </c>
      <c r="G2609" s="618">
        <v>3.67</v>
      </c>
      <c r="H2609" s="620"/>
      <c r="I2609" s="458">
        <f t="shared" ref="I2609:I2615" si="186">PRODUCT(E2609:G2609)</f>
        <v>4.9545000000000003</v>
      </c>
      <c r="J2609" s="125"/>
      <c r="K2609" s="631"/>
      <c r="L2609" s="28"/>
    </row>
    <row r="2610" spans="3:12" ht="12" customHeight="1" x14ac:dyDescent="0.3">
      <c r="C2610" s="632"/>
      <c r="D2610" s="117" t="s">
        <v>1196</v>
      </c>
      <c r="E2610" s="618">
        <v>1</v>
      </c>
      <c r="F2610" s="619">
        <v>4.05</v>
      </c>
      <c r="G2610" s="618">
        <v>3.67</v>
      </c>
      <c r="H2610" s="620"/>
      <c r="I2610" s="458">
        <f>PRODUCT(E2610:G2610)</f>
        <v>14.863499999999998</v>
      </c>
      <c r="J2610" s="125"/>
      <c r="K2610" s="631"/>
      <c r="L2610" s="28"/>
    </row>
    <row r="2611" spans="3:12" ht="12" customHeight="1" x14ac:dyDescent="0.3">
      <c r="C2611" s="632"/>
      <c r="D2611" s="117" t="s">
        <v>1697</v>
      </c>
      <c r="E2611" s="618">
        <v>1</v>
      </c>
      <c r="F2611" s="619">
        <v>1.85</v>
      </c>
      <c r="G2611" s="618">
        <v>4.17</v>
      </c>
      <c r="H2611" s="620"/>
      <c r="I2611" s="458">
        <f t="shared" si="186"/>
        <v>7.7145000000000001</v>
      </c>
      <c r="J2611" s="125"/>
      <c r="K2611" s="631"/>
      <c r="L2611" s="28"/>
    </row>
    <row r="2612" spans="3:12" ht="12" customHeight="1" x14ac:dyDescent="0.3">
      <c r="C2612" s="629"/>
      <c r="D2612" s="117" t="s">
        <v>323</v>
      </c>
      <c r="E2612" s="444">
        <v>-1</v>
      </c>
      <c r="F2612" s="443">
        <v>1</v>
      </c>
      <c r="G2612" s="443">
        <v>2.1</v>
      </c>
      <c r="H2612" s="98"/>
      <c r="I2612" s="458">
        <f t="shared" si="186"/>
        <v>-2.1</v>
      </c>
      <c r="J2612" s="125"/>
      <c r="K2612" s="631"/>
      <c r="L2612" s="28"/>
    </row>
    <row r="2613" spans="3:12" ht="12" customHeight="1" x14ac:dyDescent="0.3">
      <c r="C2613" s="629"/>
      <c r="D2613" s="117" t="s">
        <v>346</v>
      </c>
      <c r="E2613" s="444">
        <v>-1</v>
      </c>
      <c r="F2613" s="443">
        <v>0.9</v>
      </c>
      <c r="G2613" s="443">
        <v>0.5</v>
      </c>
      <c r="H2613" s="98"/>
      <c r="I2613" s="458">
        <f t="shared" si="186"/>
        <v>-0.45</v>
      </c>
      <c r="J2613" s="125"/>
      <c r="K2613" s="631"/>
      <c r="L2613" s="28"/>
    </row>
    <row r="2614" spans="3:12" ht="12" customHeight="1" x14ac:dyDescent="0.3">
      <c r="C2614" s="629"/>
      <c r="D2614" s="117" t="s">
        <v>1367</v>
      </c>
      <c r="E2614" s="444">
        <v>-3</v>
      </c>
      <c r="F2614" s="443">
        <v>0.25</v>
      </c>
      <c r="G2614" s="443">
        <v>3.67</v>
      </c>
      <c r="H2614" s="98"/>
      <c r="I2614" s="458">
        <f t="shared" si="186"/>
        <v>-2.7524999999999999</v>
      </c>
      <c r="J2614" s="125"/>
      <c r="K2614" s="631"/>
      <c r="L2614" s="28"/>
    </row>
    <row r="2615" spans="3:12" ht="12" customHeight="1" x14ac:dyDescent="0.3">
      <c r="C2615" s="629"/>
      <c r="D2615" s="117" t="s">
        <v>1367</v>
      </c>
      <c r="E2615" s="444">
        <v>-1</v>
      </c>
      <c r="F2615" s="443">
        <v>0.25</v>
      </c>
      <c r="G2615" s="443">
        <v>4.17</v>
      </c>
      <c r="H2615" s="98"/>
      <c r="I2615" s="458">
        <f t="shared" si="186"/>
        <v>-1.0425</v>
      </c>
      <c r="J2615" s="125"/>
      <c r="K2615" s="631"/>
      <c r="L2615" s="28"/>
    </row>
    <row r="2616" spans="3:12" ht="12" customHeight="1" x14ac:dyDescent="0.3">
      <c r="C2616" s="617" t="s">
        <v>1704</v>
      </c>
      <c r="D2616" s="117" t="s">
        <v>1705</v>
      </c>
      <c r="E2616" s="444"/>
      <c r="F2616" s="443"/>
      <c r="G2616" s="444"/>
      <c r="H2616" s="98"/>
      <c r="I2616" s="458"/>
      <c r="J2616" s="125"/>
      <c r="K2616" s="631"/>
      <c r="L2616" s="28"/>
    </row>
    <row r="2617" spans="3:12" ht="12" customHeight="1" x14ac:dyDescent="0.3">
      <c r="C2617" s="632"/>
      <c r="D2617" s="117" t="s">
        <v>1207</v>
      </c>
      <c r="E2617" s="618">
        <v>1</v>
      </c>
      <c r="F2617" s="619">
        <v>6.8</v>
      </c>
      <c r="G2617" s="618">
        <v>3.67</v>
      </c>
      <c r="H2617" s="620"/>
      <c r="I2617" s="458">
        <f t="shared" ref="I2617:I2622" si="187">PRODUCT(E2617:G2617)</f>
        <v>24.956</v>
      </c>
      <c r="J2617" s="125"/>
      <c r="K2617" s="631"/>
      <c r="L2617" s="28"/>
    </row>
    <row r="2618" spans="3:12" ht="12" customHeight="1" x14ac:dyDescent="0.3">
      <c r="C2618" s="632"/>
      <c r="D2618" s="117" t="s">
        <v>939</v>
      </c>
      <c r="E2618" s="618">
        <v>1</v>
      </c>
      <c r="F2618" s="619">
        <v>4.3499999999999996</v>
      </c>
      <c r="G2618" s="618">
        <v>3.67</v>
      </c>
      <c r="H2618" s="620"/>
      <c r="I2618" s="458">
        <f t="shared" si="187"/>
        <v>15.964499999999999</v>
      </c>
      <c r="J2618" s="125"/>
      <c r="K2618" s="631"/>
      <c r="L2618" s="28"/>
    </row>
    <row r="2619" spans="3:12" ht="12" customHeight="1" x14ac:dyDescent="0.3">
      <c r="C2619" s="632"/>
      <c r="D2619" s="117" t="s">
        <v>1222</v>
      </c>
      <c r="E2619" s="618">
        <v>1</v>
      </c>
      <c r="F2619" s="619">
        <v>6.8</v>
      </c>
      <c r="G2619" s="618">
        <v>3.67</v>
      </c>
      <c r="H2619" s="620"/>
      <c r="I2619" s="458">
        <f>PRODUCT(E2619:G2619)</f>
        <v>24.956</v>
      </c>
      <c r="J2619" s="125"/>
      <c r="K2619" s="631"/>
      <c r="L2619" s="28"/>
    </row>
    <row r="2620" spans="3:12" ht="12" customHeight="1" x14ac:dyDescent="0.3">
      <c r="C2620" s="629"/>
      <c r="D2620" s="117" t="s">
        <v>323</v>
      </c>
      <c r="E2620" s="444">
        <v>-1</v>
      </c>
      <c r="F2620" s="443">
        <v>1.2</v>
      </c>
      <c r="G2620" s="443">
        <v>2.1</v>
      </c>
      <c r="H2620" s="98"/>
      <c r="I2620" s="458">
        <f t="shared" si="187"/>
        <v>-2.52</v>
      </c>
      <c r="J2620" s="125"/>
      <c r="K2620" s="631"/>
      <c r="L2620" s="28"/>
    </row>
    <row r="2621" spans="3:12" ht="12" customHeight="1" x14ac:dyDescent="0.3">
      <c r="C2621" s="629"/>
      <c r="D2621" s="117" t="s">
        <v>346</v>
      </c>
      <c r="E2621" s="444">
        <v>-1</v>
      </c>
      <c r="F2621" s="443">
        <v>0.9</v>
      </c>
      <c r="G2621" s="443">
        <v>0.5</v>
      </c>
      <c r="H2621" s="98"/>
      <c r="I2621" s="458">
        <f t="shared" si="187"/>
        <v>-0.45</v>
      </c>
      <c r="J2621" s="125"/>
      <c r="K2621" s="631"/>
      <c r="L2621" s="28"/>
    </row>
    <row r="2622" spans="3:12" ht="12" customHeight="1" x14ac:dyDescent="0.3">
      <c r="C2622" s="629"/>
      <c r="D2622" s="117" t="s">
        <v>1367</v>
      </c>
      <c r="E2622" s="444">
        <v>-11</v>
      </c>
      <c r="F2622" s="443">
        <v>0.25</v>
      </c>
      <c r="G2622" s="443">
        <v>3.67</v>
      </c>
      <c r="H2622" s="98"/>
      <c r="I2622" s="458">
        <f t="shared" si="187"/>
        <v>-10.092499999999999</v>
      </c>
      <c r="J2622" s="125"/>
      <c r="K2622" s="631"/>
      <c r="L2622" s="28"/>
    </row>
    <row r="2623" spans="3:12" ht="12" customHeight="1" x14ac:dyDescent="0.3">
      <c r="C2623" s="617" t="s">
        <v>1706</v>
      </c>
      <c r="D2623" s="117" t="s">
        <v>177</v>
      </c>
      <c r="E2623" s="444"/>
      <c r="F2623" s="443"/>
      <c r="G2623" s="444"/>
      <c r="H2623" s="98"/>
      <c r="I2623" s="458"/>
      <c r="J2623" s="125"/>
      <c r="K2623" s="631"/>
      <c r="L2623" s="28"/>
    </row>
    <row r="2624" spans="3:12" ht="12" customHeight="1" x14ac:dyDescent="0.3">
      <c r="C2624" s="632"/>
      <c r="D2624" s="117" t="s">
        <v>1207</v>
      </c>
      <c r="E2624" s="618">
        <v>1</v>
      </c>
      <c r="F2624" s="619">
        <v>2.5499999999999998</v>
      </c>
      <c r="G2624" s="618">
        <v>3.67</v>
      </c>
      <c r="H2624" s="620"/>
      <c r="I2624" s="458">
        <f t="shared" ref="I2624:I2629" si="188">PRODUCT(E2624:G2624)</f>
        <v>9.3584999999999994</v>
      </c>
      <c r="J2624" s="125"/>
      <c r="K2624" s="631"/>
      <c r="L2624" s="28"/>
    </row>
    <row r="2625" spans="3:12" ht="12" customHeight="1" x14ac:dyDescent="0.3">
      <c r="C2625" s="632"/>
      <c r="D2625" s="117" t="s">
        <v>1707</v>
      </c>
      <c r="E2625" s="618">
        <v>1</v>
      </c>
      <c r="F2625" s="619">
        <v>4.3499999999999996</v>
      </c>
      <c r="G2625" s="618">
        <v>4.17</v>
      </c>
      <c r="H2625" s="620"/>
      <c r="I2625" s="458">
        <f t="shared" si="188"/>
        <v>18.139499999999998</v>
      </c>
      <c r="J2625" s="125"/>
      <c r="K2625" s="631"/>
      <c r="L2625" s="28"/>
    </row>
    <row r="2626" spans="3:12" ht="12" customHeight="1" x14ac:dyDescent="0.3">
      <c r="C2626" s="629"/>
      <c r="D2626" s="117" t="s">
        <v>323</v>
      </c>
      <c r="E2626" s="444">
        <v>-1</v>
      </c>
      <c r="F2626" s="443">
        <v>0.9</v>
      </c>
      <c r="G2626" s="443">
        <v>2.1</v>
      </c>
      <c r="H2626" s="98"/>
      <c r="I2626" s="458">
        <f t="shared" si="188"/>
        <v>-1.8900000000000001</v>
      </c>
      <c r="J2626" s="125"/>
      <c r="K2626" s="631"/>
      <c r="L2626" s="28"/>
    </row>
    <row r="2627" spans="3:12" ht="12" customHeight="1" x14ac:dyDescent="0.3">
      <c r="C2627" s="629"/>
      <c r="D2627" s="117" t="s">
        <v>346</v>
      </c>
      <c r="E2627" s="444">
        <v>-1</v>
      </c>
      <c r="F2627" s="443">
        <v>1.8</v>
      </c>
      <c r="G2627" s="443">
        <v>0.5</v>
      </c>
      <c r="H2627" s="98"/>
      <c r="I2627" s="458">
        <f t="shared" si="188"/>
        <v>-0.9</v>
      </c>
      <c r="J2627" s="125"/>
      <c r="K2627" s="631"/>
      <c r="L2627" s="28"/>
    </row>
    <row r="2628" spans="3:12" ht="12" customHeight="1" x14ac:dyDescent="0.3">
      <c r="C2628" s="629"/>
      <c r="D2628" s="117" t="s">
        <v>1367</v>
      </c>
      <c r="E2628" s="444">
        <v>-1</v>
      </c>
      <c r="F2628" s="443">
        <v>0.25</v>
      </c>
      <c r="G2628" s="443">
        <v>3.67</v>
      </c>
      <c r="H2628" s="98"/>
      <c r="I2628" s="458">
        <f t="shared" si="188"/>
        <v>-0.91749999999999998</v>
      </c>
      <c r="J2628" s="125"/>
      <c r="K2628" s="631"/>
      <c r="L2628" s="28"/>
    </row>
    <row r="2629" spans="3:12" ht="12" customHeight="1" x14ac:dyDescent="0.3">
      <c r="C2629" s="629"/>
      <c r="D2629" s="117" t="s">
        <v>1367</v>
      </c>
      <c r="E2629" s="444">
        <v>-2</v>
      </c>
      <c r="F2629" s="443">
        <v>0.25</v>
      </c>
      <c r="G2629" s="443">
        <v>3.67</v>
      </c>
      <c r="H2629" s="98"/>
      <c r="I2629" s="458">
        <f t="shared" si="188"/>
        <v>-1.835</v>
      </c>
      <c r="J2629" s="125"/>
      <c r="K2629" s="631"/>
      <c r="L2629" s="28"/>
    </row>
    <row r="2630" spans="3:12" ht="12" customHeight="1" x14ac:dyDescent="0.3">
      <c r="C2630" s="617" t="s">
        <v>1708</v>
      </c>
      <c r="D2630" s="117" t="s">
        <v>185</v>
      </c>
      <c r="E2630" s="444"/>
      <c r="F2630" s="443"/>
      <c r="G2630" s="444"/>
      <c r="H2630" s="98"/>
      <c r="I2630" s="458"/>
      <c r="J2630" s="125"/>
      <c r="K2630" s="631"/>
      <c r="L2630" s="28"/>
    </row>
    <row r="2631" spans="3:12" ht="12" customHeight="1" x14ac:dyDescent="0.3">
      <c r="C2631" s="632"/>
      <c r="D2631" s="117" t="s">
        <v>1222</v>
      </c>
      <c r="E2631" s="618">
        <v>1</v>
      </c>
      <c r="F2631" s="619">
        <v>2.85</v>
      </c>
      <c r="G2631" s="618">
        <v>3.67</v>
      </c>
      <c r="H2631" s="620"/>
      <c r="I2631" s="458">
        <f t="shared" ref="I2631:I2637" si="189">PRODUCT(E2631:G2631)</f>
        <v>10.4595</v>
      </c>
      <c r="J2631" s="125"/>
      <c r="K2631" s="631"/>
      <c r="L2631" s="28"/>
    </row>
    <row r="2632" spans="3:12" ht="12" customHeight="1" x14ac:dyDescent="0.3">
      <c r="C2632" s="632"/>
      <c r="D2632" s="117" t="s">
        <v>1707</v>
      </c>
      <c r="E2632" s="618">
        <v>1</v>
      </c>
      <c r="F2632" s="619">
        <v>5.9</v>
      </c>
      <c r="G2632" s="618">
        <v>3.15</v>
      </c>
      <c r="H2632" s="620"/>
      <c r="I2632" s="458">
        <f t="shared" si="189"/>
        <v>18.585000000000001</v>
      </c>
      <c r="J2632" s="125"/>
      <c r="K2632" s="631"/>
      <c r="L2632" s="28"/>
    </row>
    <row r="2633" spans="3:12" ht="12" customHeight="1" x14ac:dyDescent="0.3">
      <c r="C2633" s="632"/>
      <c r="D2633" s="117"/>
      <c r="E2633" s="618">
        <v>1</v>
      </c>
      <c r="F2633" s="619">
        <v>4.2</v>
      </c>
      <c r="G2633" s="618">
        <v>3.15</v>
      </c>
      <c r="H2633" s="620"/>
      <c r="I2633" s="458">
        <f>PRODUCT(E2633:G2633)</f>
        <v>13.23</v>
      </c>
      <c r="J2633" s="125"/>
      <c r="K2633" s="631"/>
      <c r="L2633" s="28"/>
    </row>
    <row r="2634" spans="3:12" ht="12" customHeight="1" x14ac:dyDescent="0.3">
      <c r="C2634" s="629"/>
      <c r="D2634" s="117" t="s">
        <v>323</v>
      </c>
      <c r="E2634" s="444">
        <v>-1</v>
      </c>
      <c r="F2634" s="443">
        <v>1</v>
      </c>
      <c r="G2634" s="443">
        <v>2.1</v>
      </c>
      <c r="H2634" s="98"/>
      <c r="I2634" s="458">
        <f t="shared" si="189"/>
        <v>-2.1</v>
      </c>
      <c r="J2634" s="125"/>
      <c r="K2634" s="631"/>
      <c r="L2634" s="28"/>
    </row>
    <row r="2635" spans="3:12" ht="12" customHeight="1" x14ac:dyDescent="0.3">
      <c r="C2635" s="629"/>
      <c r="D2635" s="117" t="s">
        <v>346</v>
      </c>
      <c r="E2635" s="444">
        <v>-1</v>
      </c>
      <c r="F2635" s="443">
        <v>1.8</v>
      </c>
      <c r="G2635" s="443">
        <v>1.4</v>
      </c>
      <c r="H2635" s="98"/>
      <c r="I2635" s="458">
        <f t="shared" si="189"/>
        <v>-2.52</v>
      </c>
      <c r="J2635" s="125"/>
      <c r="K2635" s="631"/>
      <c r="L2635" s="28"/>
    </row>
    <row r="2636" spans="3:12" ht="12" customHeight="1" x14ac:dyDescent="0.3">
      <c r="C2636" s="629"/>
      <c r="D2636" s="117" t="s">
        <v>1367</v>
      </c>
      <c r="E2636" s="444">
        <v>-1</v>
      </c>
      <c r="F2636" s="443">
        <v>0.25</v>
      </c>
      <c r="G2636" s="443">
        <v>3.67</v>
      </c>
      <c r="H2636" s="98"/>
      <c r="I2636" s="458">
        <f t="shared" si="189"/>
        <v>-0.91749999999999998</v>
      </c>
      <c r="J2636" s="125"/>
      <c r="K2636" s="631"/>
      <c r="L2636" s="28"/>
    </row>
    <row r="2637" spans="3:12" ht="12" customHeight="1" x14ac:dyDescent="0.3">
      <c r="C2637" s="629"/>
      <c r="D2637" s="117" t="s">
        <v>1367</v>
      </c>
      <c r="E2637" s="444">
        <v>-5</v>
      </c>
      <c r="F2637" s="443">
        <v>0.25</v>
      </c>
      <c r="G2637" s="443">
        <v>3.15</v>
      </c>
      <c r="H2637" s="98"/>
      <c r="I2637" s="458">
        <f t="shared" si="189"/>
        <v>-3.9375</v>
      </c>
      <c r="J2637" s="125"/>
      <c r="K2637" s="631"/>
      <c r="L2637" s="28"/>
    </row>
    <row r="2638" spans="3:12" ht="12" customHeight="1" x14ac:dyDescent="0.3">
      <c r="C2638" s="629"/>
      <c r="D2638" s="630"/>
      <c r="E2638" s="140"/>
      <c r="F2638" s="140"/>
      <c r="G2638" s="140"/>
      <c r="H2638" s="103"/>
      <c r="I2638" s="569"/>
      <c r="J2638" s="125"/>
      <c r="K2638" s="631"/>
      <c r="L2638" s="28"/>
    </row>
    <row r="2639" spans="3:12" ht="12" customHeight="1" x14ac:dyDescent="0.3">
      <c r="C2639" s="629"/>
      <c r="D2639" s="117" t="s">
        <v>1709</v>
      </c>
      <c r="E2639" s="444"/>
      <c r="F2639" s="443"/>
      <c r="G2639" s="444"/>
      <c r="H2639" s="98"/>
      <c r="I2639" s="458"/>
      <c r="J2639" s="125"/>
      <c r="K2639" s="631"/>
      <c r="L2639" s="28"/>
    </row>
    <row r="2640" spans="3:12" ht="12" customHeight="1" x14ac:dyDescent="0.3">
      <c r="C2640" s="629"/>
      <c r="D2640" s="117" t="s">
        <v>1207</v>
      </c>
      <c r="E2640" s="618">
        <v>1</v>
      </c>
      <c r="F2640" s="619">
        <v>1.8</v>
      </c>
      <c r="G2640" s="618">
        <v>3.67</v>
      </c>
      <c r="H2640" s="620"/>
      <c r="I2640" s="458">
        <f>PRODUCT(E2640:G2640)</f>
        <v>6.6059999999999999</v>
      </c>
      <c r="J2640" s="125"/>
      <c r="K2640" s="631"/>
      <c r="L2640" s="28"/>
    </row>
    <row r="2641" spans="3:12" ht="12" customHeight="1" x14ac:dyDescent="0.3">
      <c r="C2641" s="629"/>
      <c r="D2641" s="117" t="s">
        <v>1707</v>
      </c>
      <c r="E2641" s="618">
        <v>1</v>
      </c>
      <c r="F2641" s="619">
        <v>2</v>
      </c>
      <c r="G2641" s="618">
        <v>4.17</v>
      </c>
      <c r="H2641" s="620"/>
      <c r="I2641" s="458">
        <f>PRODUCT(E2641:G2641)</f>
        <v>8.34</v>
      </c>
      <c r="J2641" s="125"/>
      <c r="K2641" s="631"/>
      <c r="L2641" s="28"/>
    </row>
    <row r="2642" spans="3:12" ht="12" customHeight="1" x14ac:dyDescent="0.3">
      <c r="C2642" s="629"/>
      <c r="D2642" s="117" t="s">
        <v>323</v>
      </c>
      <c r="E2642" s="444">
        <v>-1</v>
      </c>
      <c r="F2642" s="443">
        <v>1.2</v>
      </c>
      <c r="G2642" s="443">
        <v>2</v>
      </c>
      <c r="H2642" s="98"/>
      <c r="I2642" s="458">
        <f>PRODUCT(E2642:G2642)</f>
        <v>-2.4</v>
      </c>
      <c r="J2642" s="125"/>
      <c r="K2642" s="631"/>
      <c r="L2642" s="28"/>
    </row>
    <row r="2643" spans="3:12" ht="12" customHeight="1" x14ac:dyDescent="0.3">
      <c r="C2643" s="629"/>
      <c r="D2643" s="117" t="s">
        <v>1367</v>
      </c>
      <c r="E2643" s="444">
        <v>-1</v>
      </c>
      <c r="F2643" s="443">
        <v>0.25</v>
      </c>
      <c r="G2643" s="443">
        <v>3.67</v>
      </c>
      <c r="H2643" s="98"/>
      <c r="I2643" s="458">
        <f>PRODUCT(E2643:G2643)</f>
        <v>-0.91749999999999998</v>
      </c>
      <c r="J2643" s="125"/>
      <c r="K2643" s="631"/>
      <c r="L2643" s="28"/>
    </row>
    <row r="2644" spans="3:12" ht="12" customHeight="1" x14ac:dyDescent="0.3">
      <c r="C2644" s="629"/>
      <c r="D2644" s="117" t="s">
        <v>1367</v>
      </c>
      <c r="E2644" s="444">
        <v>-1</v>
      </c>
      <c r="F2644" s="443">
        <v>0.25</v>
      </c>
      <c r="G2644" s="443">
        <v>4.17</v>
      </c>
      <c r="H2644" s="98"/>
      <c r="I2644" s="458">
        <f>PRODUCT(E2644:G2644)</f>
        <v>-1.0425</v>
      </c>
      <c r="J2644" s="125"/>
      <c r="K2644" s="631"/>
      <c r="L2644" s="28"/>
    </row>
    <row r="2645" spans="3:12" ht="12" customHeight="1" x14ac:dyDescent="0.3">
      <c r="C2645" s="617" t="s">
        <v>1710</v>
      </c>
      <c r="D2645" s="117" t="s">
        <v>1711</v>
      </c>
      <c r="E2645" s="444"/>
      <c r="F2645" s="443"/>
      <c r="G2645" s="444"/>
      <c r="H2645" s="98"/>
      <c r="I2645" s="458"/>
      <c r="J2645" s="125"/>
      <c r="K2645" s="631"/>
      <c r="L2645" s="28"/>
    </row>
    <row r="2646" spans="3:12" ht="12" customHeight="1" x14ac:dyDescent="0.3">
      <c r="C2646" s="632"/>
      <c r="D2646" s="117" t="s">
        <v>1222</v>
      </c>
      <c r="E2646" s="618">
        <v>1</v>
      </c>
      <c r="F2646" s="619">
        <v>1.5</v>
      </c>
      <c r="G2646" s="618">
        <v>3.67</v>
      </c>
      <c r="H2646" s="620"/>
      <c r="I2646" s="458">
        <f t="shared" ref="I2646:I2653" si="190">PRODUCT(E2646:G2646)</f>
        <v>5.5049999999999999</v>
      </c>
      <c r="J2646" s="125"/>
      <c r="K2646" s="631"/>
      <c r="L2646" s="28"/>
    </row>
    <row r="2647" spans="3:12" ht="12" customHeight="1" x14ac:dyDescent="0.3">
      <c r="C2647" s="632"/>
      <c r="D2647" s="117"/>
      <c r="E2647" s="618">
        <v>1</v>
      </c>
      <c r="F2647" s="619">
        <v>1.2</v>
      </c>
      <c r="G2647" s="618">
        <v>3.67</v>
      </c>
      <c r="H2647" s="620"/>
      <c r="I2647" s="458">
        <f>PRODUCT(E2647:G2647)</f>
        <v>4.4039999999999999</v>
      </c>
      <c r="J2647" s="125"/>
      <c r="K2647" s="631"/>
      <c r="L2647" s="28"/>
    </row>
    <row r="2648" spans="3:12" ht="12" customHeight="1" x14ac:dyDescent="0.3">
      <c r="C2648" s="632"/>
      <c r="D2648" s="117" t="s">
        <v>1707</v>
      </c>
      <c r="E2648" s="618">
        <v>1</v>
      </c>
      <c r="F2648" s="619">
        <v>6.05</v>
      </c>
      <c r="G2648" s="618">
        <v>3.15</v>
      </c>
      <c r="H2648" s="620"/>
      <c r="I2648" s="458">
        <f t="shared" si="190"/>
        <v>19.057499999999997</v>
      </c>
      <c r="J2648" s="125"/>
      <c r="K2648" s="631"/>
      <c r="L2648" s="28"/>
    </row>
    <row r="2649" spans="3:12" ht="12" customHeight="1" x14ac:dyDescent="0.3">
      <c r="C2649" s="632"/>
      <c r="D2649" s="117"/>
      <c r="E2649" s="618">
        <v>1</v>
      </c>
      <c r="F2649" s="619">
        <v>0.65</v>
      </c>
      <c r="G2649" s="618">
        <v>3.15</v>
      </c>
      <c r="H2649" s="620"/>
      <c r="I2649" s="458">
        <f t="shared" si="190"/>
        <v>2.0474999999999999</v>
      </c>
      <c r="J2649" s="125"/>
      <c r="K2649" s="631"/>
      <c r="L2649" s="28"/>
    </row>
    <row r="2650" spans="3:12" ht="12" customHeight="1" x14ac:dyDescent="0.3">
      <c r="C2650" s="629"/>
      <c r="D2650" s="117" t="s">
        <v>323</v>
      </c>
      <c r="E2650" s="444">
        <v>-1</v>
      </c>
      <c r="F2650" s="443">
        <v>1</v>
      </c>
      <c r="G2650" s="443">
        <v>2.1</v>
      </c>
      <c r="H2650" s="98"/>
      <c r="I2650" s="458">
        <f t="shared" si="190"/>
        <v>-2.1</v>
      </c>
      <c r="J2650" s="125"/>
      <c r="K2650" s="631"/>
      <c r="L2650" s="28"/>
    </row>
    <row r="2651" spans="3:12" ht="12" customHeight="1" x14ac:dyDescent="0.3">
      <c r="C2651" s="629"/>
      <c r="D2651" s="117" t="s">
        <v>346</v>
      </c>
      <c r="E2651" s="444">
        <v>-1</v>
      </c>
      <c r="F2651" s="443">
        <v>1.5</v>
      </c>
      <c r="G2651" s="443">
        <v>1.4</v>
      </c>
      <c r="H2651" s="98"/>
      <c r="I2651" s="458">
        <f t="shared" si="190"/>
        <v>-2.0999999999999996</v>
      </c>
      <c r="J2651" s="125"/>
      <c r="K2651" s="631"/>
      <c r="L2651" s="28"/>
    </row>
    <row r="2652" spans="3:12" ht="12" customHeight="1" x14ac:dyDescent="0.3">
      <c r="C2652" s="629"/>
      <c r="D2652" s="117" t="s">
        <v>1367</v>
      </c>
      <c r="E2652" s="444">
        <v>-1</v>
      </c>
      <c r="F2652" s="443">
        <v>0.25</v>
      </c>
      <c r="G2652" s="443">
        <v>3.67</v>
      </c>
      <c r="H2652" s="98"/>
      <c r="I2652" s="458">
        <f t="shared" si="190"/>
        <v>-0.91749999999999998</v>
      </c>
      <c r="J2652" s="125"/>
      <c r="K2652" s="631"/>
      <c r="L2652" s="28"/>
    </row>
    <row r="2653" spans="3:12" ht="12" customHeight="1" x14ac:dyDescent="0.3">
      <c r="C2653" s="629"/>
      <c r="D2653" s="117" t="s">
        <v>1367</v>
      </c>
      <c r="E2653" s="444">
        <v>-5</v>
      </c>
      <c r="F2653" s="443">
        <v>0.25</v>
      </c>
      <c r="G2653" s="443">
        <v>3.15</v>
      </c>
      <c r="H2653" s="98"/>
      <c r="I2653" s="458">
        <f t="shared" si="190"/>
        <v>-3.9375</v>
      </c>
      <c r="J2653" s="125"/>
      <c r="K2653" s="631"/>
      <c r="L2653" s="28"/>
    </row>
    <row r="2654" spans="3:12" ht="12" customHeight="1" x14ac:dyDescent="0.3">
      <c r="C2654" s="617" t="s">
        <v>1712</v>
      </c>
      <c r="D2654" s="117" t="s">
        <v>1713</v>
      </c>
      <c r="E2654" s="444"/>
      <c r="F2654" s="443"/>
      <c r="G2654" s="444"/>
      <c r="H2654" s="98"/>
      <c r="I2654" s="458"/>
      <c r="J2654" s="125"/>
      <c r="K2654" s="631"/>
      <c r="L2654" s="28"/>
    </row>
    <row r="2655" spans="3:12" ht="12" customHeight="1" x14ac:dyDescent="0.3">
      <c r="C2655" s="632"/>
      <c r="D2655" s="117" t="s">
        <v>1222</v>
      </c>
      <c r="E2655" s="618">
        <v>1</v>
      </c>
      <c r="F2655" s="619">
        <v>3.15</v>
      </c>
      <c r="G2655" s="618">
        <v>3.67</v>
      </c>
      <c r="H2655" s="620"/>
      <c r="I2655" s="458">
        <f t="shared" ref="I2655:I2660" si="191">PRODUCT(E2655:G2655)</f>
        <v>11.560499999999999</v>
      </c>
      <c r="J2655" s="125"/>
      <c r="K2655" s="631"/>
      <c r="L2655" s="28"/>
    </row>
    <row r="2656" spans="3:12" ht="12" customHeight="1" x14ac:dyDescent="0.3">
      <c r="C2656" s="632"/>
      <c r="D2656" s="117" t="s">
        <v>1707</v>
      </c>
      <c r="E2656" s="618">
        <v>1</v>
      </c>
      <c r="F2656" s="619">
        <v>8.15</v>
      </c>
      <c r="G2656" s="618">
        <v>3.15</v>
      </c>
      <c r="H2656" s="620"/>
      <c r="I2656" s="458">
        <f t="shared" si="191"/>
        <v>25.672499999999999</v>
      </c>
      <c r="J2656" s="125"/>
      <c r="K2656" s="631"/>
      <c r="L2656" s="28"/>
    </row>
    <row r="2657" spans="3:12" ht="12" customHeight="1" x14ac:dyDescent="0.3">
      <c r="C2657" s="629"/>
      <c r="D2657" s="117" t="s">
        <v>323</v>
      </c>
      <c r="E2657" s="444">
        <v>-1</v>
      </c>
      <c r="F2657" s="443">
        <v>1</v>
      </c>
      <c r="G2657" s="443">
        <v>2.1</v>
      </c>
      <c r="H2657" s="98"/>
      <c r="I2657" s="458">
        <f t="shared" si="191"/>
        <v>-2.1</v>
      </c>
      <c r="J2657" s="125"/>
      <c r="K2657" s="631"/>
      <c r="L2657" s="28"/>
    </row>
    <row r="2658" spans="3:12" ht="12" customHeight="1" x14ac:dyDescent="0.3">
      <c r="C2658" s="629"/>
      <c r="D2658" s="117" t="s">
        <v>346</v>
      </c>
      <c r="E2658" s="444">
        <v>-1</v>
      </c>
      <c r="F2658" s="443">
        <v>1.8</v>
      </c>
      <c r="G2658" s="443">
        <v>1.4</v>
      </c>
      <c r="H2658" s="98"/>
      <c r="I2658" s="458">
        <f t="shared" si="191"/>
        <v>-2.52</v>
      </c>
      <c r="J2658" s="125"/>
      <c r="K2658" s="631"/>
      <c r="L2658" s="28"/>
    </row>
    <row r="2659" spans="3:12" ht="12" customHeight="1" x14ac:dyDescent="0.3">
      <c r="C2659" s="629"/>
      <c r="D2659" s="117" t="s">
        <v>1367</v>
      </c>
      <c r="E2659" s="444">
        <v>-2</v>
      </c>
      <c r="F2659" s="443">
        <v>0.25</v>
      </c>
      <c r="G2659" s="443">
        <v>3.67</v>
      </c>
      <c r="H2659" s="98"/>
      <c r="I2659" s="458">
        <f t="shared" si="191"/>
        <v>-1.835</v>
      </c>
      <c r="J2659" s="125"/>
      <c r="K2659" s="631"/>
      <c r="L2659" s="28"/>
    </row>
    <row r="2660" spans="3:12" ht="12" customHeight="1" x14ac:dyDescent="0.3">
      <c r="C2660" s="629"/>
      <c r="D2660" s="117" t="s">
        <v>1367</v>
      </c>
      <c r="E2660" s="444">
        <v>-5</v>
      </c>
      <c r="F2660" s="443">
        <v>0.25</v>
      </c>
      <c r="G2660" s="443">
        <v>3.15</v>
      </c>
      <c r="H2660" s="98"/>
      <c r="I2660" s="458">
        <f t="shared" si="191"/>
        <v>-3.9375</v>
      </c>
      <c r="J2660" s="125"/>
      <c r="K2660" s="631"/>
      <c r="L2660" s="28"/>
    </row>
    <row r="2661" spans="3:12" ht="12" customHeight="1" x14ac:dyDescent="0.3">
      <c r="C2661" s="617" t="s">
        <v>1714</v>
      </c>
      <c r="D2661" s="117" t="s">
        <v>269</v>
      </c>
      <c r="E2661" s="444"/>
      <c r="F2661" s="443"/>
      <c r="G2661" s="444"/>
      <c r="H2661" s="98"/>
      <c r="I2661" s="458"/>
      <c r="J2661" s="125"/>
      <c r="K2661" s="631"/>
      <c r="L2661" s="28"/>
    </row>
    <row r="2662" spans="3:12" ht="12" customHeight="1" x14ac:dyDescent="0.3">
      <c r="C2662" s="632"/>
      <c r="D2662" s="117" t="s">
        <v>1222</v>
      </c>
      <c r="E2662" s="618">
        <v>1</v>
      </c>
      <c r="F2662" s="619">
        <v>2.5</v>
      </c>
      <c r="G2662" s="618">
        <v>3.67</v>
      </c>
      <c r="H2662" s="620"/>
      <c r="I2662" s="458">
        <f t="shared" ref="I2662:I2668" si="192">PRODUCT(E2662:G2662)</f>
        <v>9.1750000000000007</v>
      </c>
      <c r="J2662" s="125"/>
      <c r="K2662" s="631"/>
      <c r="L2662" s="28"/>
    </row>
    <row r="2663" spans="3:12" ht="12" customHeight="1" x14ac:dyDescent="0.3">
      <c r="C2663" s="632"/>
      <c r="D2663" s="117" t="s">
        <v>1207</v>
      </c>
      <c r="E2663" s="618">
        <v>1</v>
      </c>
      <c r="F2663" s="619">
        <v>2.5</v>
      </c>
      <c r="G2663" s="618">
        <v>3.15</v>
      </c>
      <c r="H2663" s="620"/>
      <c r="I2663" s="458">
        <f t="shared" si="192"/>
        <v>7.875</v>
      </c>
      <c r="J2663" s="125"/>
      <c r="K2663" s="631"/>
      <c r="L2663" s="28"/>
    </row>
    <row r="2664" spans="3:12" ht="12" customHeight="1" x14ac:dyDescent="0.3">
      <c r="C2664" s="632"/>
      <c r="D2664" s="117" t="s">
        <v>928</v>
      </c>
      <c r="E2664" s="618">
        <v>1</v>
      </c>
      <c r="F2664" s="619">
        <v>4.3499999999999996</v>
      </c>
      <c r="G2664" s="618">
        <v>3.15</v>
      </c>
      <c r="H2664" s="620"/>
      <c r="I2664" s="458">
        <f>PRODUCT(E2664:G2664)</f>
        <v>13.702499999999999</v>
      </c>
      <c r="J2664" s="125"/>
      <c r="K2664" s="631"/>
      <c r="L2664" s="28"/>
    </row>
    <row r="2665" spans="3:12" ht="12" customHeight="1" x14ac:dyDescent="0.3">
      <c r="C2665" s="629"/>
      <c r="D2665" s="117" t="s">
        <v>323</v>
      </c>
      <c r="E2665" s="444">
        <v>-1</v>
      </c>
      <c r="F2665" s="443">
        <v>1</v>
      </c>
      <c r="G2665" s="443">
        <v>2.1</v>
      </c>
      <c r="H2665" s="98"/>
      <c r="I2665" s="458">
        <f t="shared" si="192"/>
        <v>-2.1</v>
      </c>
      <c r="J2665" s="125"/>
      <c r="K2665" s="631"/>
      <c r="L2665" s="28"/>
    </row>
    <row r="2666" spans="3:12" ht="12" customHeight="1" x14ac:dyDescent="0.3">
      <c r="C2666" s="629"/>
      <c r="D2666" s="117" t="s">
        <v>346</v>
      </c>
      <c r="E2666" s="444">
        <v>-1</v>
      </c>
      <c r="F2666" s="443">
        <v>1.8</v>
      </c>
      <c r="G2666" s="443">
        <v>1.4</v>
      </c>
      <c r="H2666" s="98"/>
      <c r="I2666" s="458">
        <f t="shared" si="192"/>
        <v>-2.52</v>
      </c>
      <c r="J2666" s="125"/>
      <c r="K2666" s="631"/>
      <c r="L2666" s="28"/>
    </row>
    <row r="2667" spans="3:12" ht="12" customHeight="1" x14ac:dyDescent="0.3">
      <c r="C2667" s="629"/>
      <c r="D2667" s="117" t="s">
        <v>1367</v>
      </c>
      <c r="E2667" s="444">
        <v>-1</v>
      </c>
      <c r="F2667" s="443">
        <v>0.25</v>
      </c>
      <c r="G2667" s="443">
        <v>3.67</v>
      </c>
      <c r="H2667" s="98"/>
      <c r="I2667" s="458">
        <f t="shared" si="192"/>
        <v>-0.91749999999999998</v>
      </c>
      <c r="J2667" s="125"/>
      <c r="K2667" s="631"/>
      <c r="L2667" s="28"/>
    </row>
    <row r="2668" spans="3:12" ht="12" customHeight="1" x14ac:dyDescent="0.3">
      <c r="C2668" s="629"/>
      <c r="D2668" s="117" t="s">
        <v>1367</v>
      </c>
      <c r="E2668" s="444">
        <v>-4</v>
      </c>
      <c r="F2668" s="443">
        <v>0.25</v>
      </c>
      <c r="G2668" s="443">
        <v>3.15</v>
      </c>
      <c r="H2668" s="98"/>
      <c r="I2668" s="458">
        <f t="shared" si="192"/>
        <v>-3.15</v>
      </c>
      <c r="J2668" s="125"/>
      <c r="K2668" s="631"/>
      <c r="L2668" s="28"/>
    </row>
    <row r="2669" spans="3:12" ht="12" customHeight="1" x14ac:dyDescent="0.3">
      <c r="C2669" s="629"/>
      <c r="D2669" s="630"/>
      <c r="E2669" s="140"/>
      <c r="F2669" s="140"/>
      <c r="G2669" s="140"/>
      <c r="H2669" s="103"/>
      <c r="I2669" s="569"/>
      <c r="J2669" s="125"/>
      <c r="K2669" s="631"/>
      <c r="L2669" s="28"/>
    </row>
    <row r="2670" spans="3:12" ht="12" customHeight="1" x14ac:dyDescent="0.3">
      <c r="C2670" s="629"/>
      <c r="D2670" s="434" t="s">
        <v>1715</v>
      </c>
      <c r="E2670" s="140"/>
      <c r="F2670" s="140"/>
      <c r="G2670" s="140"/>
      <c r="H2670" s="103"/>
      <c r="I2670" s="569"/>
      <c r="J2670" s="125"/>
      <c r="K2670" s="631"/>
      <c r="L2670" s="28"/>
    </row>
    <row r="2671" spans="3:12" ht="12" customHeight="1" x14ac:dyDescent="0.3">
      <c r="C2671" s="617" t="s">
        <v>1716</v>
      </c>
      <c r="D2671" s="117" t="s">
        <v>1717</v>
      </c>
      <c r="E2671" s="444"/>
      <c r="F2671" s="443"/>
      <c r="G2671" s="444"/>
      <c r="H2671" s="98"/>
      <c r="I2671" s="458"/>
      <c r="J2671" s="125"/>
      <c r="K2671" s="631"/>
      <c r="L2671" s="28"/>
    </row>
    <row r="2672" spans="3:12" ht="12" customHeight="1" x14ac:dyDescent="0.3">
      <c r="C2672" s="632"/>
      <c r="D2672" s="117" t="s">
        <v>1222</v>
      </c>
      <c r="E2672" s="618">
        <v>1</v>
      </c>
      <c r="F2672" s="619">
        <v>6.85</v>
      </c>
      <c r="G2672" s="618">
        <v>3.67</v>
      </c>
      <c r="H2672" s="620"/>
      <c r="I2672" s="458">
        <f t="shared" ref="I2672:I2677" si="193">PRODUCT(E2672:G2672)</f>
        <v>25.139499999999998</v>
      </c>
      <c r="J2672" s="125"/>
      <c r="K2672" s="631"/>
      <c r="L2672" s="28"/>
    </row>
    <row r="2673" spans="3:12" ht="12" customHeight="1" x14ac:dyDescent="0.3">
      <c r="C2673" s="632"/>
      <c r="D2673" s="117" t="s">
        <v>1207</v>
      </c>
      <c r="E2673" s="618">
        <v>1</v>
      </c>
      <c r="F2673" s="619">
        <v>3.6</v>
      </c>
      <c r="G2673" s="618">
        <v>3.15</v>
      </c>
      <c r="H2673" s="620"/>
      <c r="I2673" s="458">
        <f t="shared" si="193"/>
        <v>11.34</v>
      </c>
      <c r="J2673" s="125"/>
      <c r="K2673" s="631"/>
      <c r="L2673" s="28"/>
    </row>
    <row r="2674" spans="3:12" ht="12" customHeight="1" x14ac:dyDescent="0.3">
      <c r="C2674" s="629"/>
      <c r="D2674" s="117" t="s">
        <v>323</v>
      </c>
      <c r="E2674" s="444">
        <v>-1</v>
      </c>
      <c r="F2674" s="443">
        <v>1</v>
      </c>
      <c r="G2674" s="443">
        <v>2.1</v>
      </c>
      <c r="H2674" s="98"/>
      <c r="I2674" s="458">
        <f t="shared" si="193"/>
        <v>-2.1</v>
      </c>
      <c r="J2674" s="125"/>
      <c r="K2674" s="631"/>
      <c r="L2674" s="28"/>
    </row>
    <row r="2675" spans="3:12" ht="12" customHeight="1" x14ac:dyDescent="0.3">
      <c r="C2675" s="629"/>
      <c r="D2675" s="117" t="s">
        <v>346</v>
      </c>
      <c r="E2675" s="444">
        <v>-2</v>
      </c>
      <c r="F2675" s="443">
        <v>1.8</v>
      </c>
      <c r="G2675" s="443">
        <v>1.4</v>
      </c>
      <c r="H2675" s="98"/>
      <c r="I2675" s="458">
        <f t="shared" si="193"/>
        <v>-5.04</v>
      </c>
      <c r="J2675" s="125"/>
      <c r="K2675" s="631"/>
      <c r="L2675" s="28"/>
    </row>
    <row r="2676" spans="3:12" ht="12" customHeight="1" x14ac:dyDescent="0.3">
      <c r="C2676" s="629"/>
      <c r="D2676" s="117" t="s">
        <v>1367</v>
      </c>
      <c r="E2676" s="444">
        <v>-2</v>
      </c>
      <c r="F2676" s="443">
        <v>0.25</v>
      </c>
      <c r="G2676" s="443">
        <v>3.15</v>
      </c>
      <c r="H2676" s="98"/>
      <c r="I2676" s="458">
        <f t="shared" si="193"/>
        <v>-1.575</v>
      </c>
      <c r="J2676" s="125"/>
      <c r="K2676" s="631"/>
      <c r="L2676" s="28"/>
    </row>
    <row r="2677" spans="3:12" ht="12" customHeight="1" x14ac:dyDescent="0.3">
      <c r="C2677" s="629"/>
      <c r="D2677" s="117" t="s">
        <v>1367</v>
      </c>
      <c r="E2677" s="444">
        <v>-5</v>
      </c>
      <c r="F2677" s="443">
        <v>0.25</v>
      </c>
      <c r="G2677" s="443">
        <v>3.67</v>
      </c>
      <c r="H2677" s="98"/>
      <c r="I2677" s="458">
        <f t="shared" si="193"/>
        <v>-4.5875000000000004</v>
      </c>
      <c r="J2677" s="125"/>
      <c r="K2677" s="631"/>
      <c r="L2677" s="28"/>
    </row>
    <row r="2678" spans="3:12" ht="12" customHeight="1" x14ac:dyDescent="0.3">
      <c r="C2678" s="617" t="s">
        <v>1718</v>
      </c>
      <c r="D2678" s="117" t="s">
        <v>1719</v>
      </c>
      <c r="E2678" s="444"/>
      <c r="F2678" s="443"/>
      <c r="G2678" s="444"/>
      <c r="H2678" s="98"/>
      <c r="I2678" s="458"/>
      <c r="J2678" s="125"/>
      <c r="K2678" s="631"/>
      <c r="L2678" s="28"/>
    </row>
    <row r="2679" spans="3:12" ht="12" customHeight="1" x14ac:dyDescent="0.3">
      <c r="C2679" s="632"/>
      <c r="D2679" s="117" t="s">
        <v>1207</v>
      </c>
      <c r="E2679" s="618">
        <v>1</v>
      </c>
      <c r="F2679" s="619">
        <v>2.5</v>
      </c>
      <c r="G2679" s="618">
        <v>3.67</v>
      </c>
      <c r="H2679" s="620"/>
      <c r="I2679" s="458">
        <f>PRODUCT(E2679:G2679)</f>
        <v>9.1750000000000007</v>
      </c>
      <c r="J2679" s="125"/>
      <c r="K2679" s="631"/>
      <c r="L2679" s="28"/>
    </row>
    <row r="2680" spans="3:12" ht="12" customHeight="1" x14ac:dyDescent="0.3">
      <c r="C2680" s="632"/>
      <c r="D2680" s="117" t="s">
        <v>1707</v>
      </c>
      <c r="E2680" s="618">
        <v>1</v>
      </c>
      <c r="F2680" s="619">
        <v>5.87</v>
      </c>
      <c r="G2680" s="618">
        <v>4.17</v>
      </c>
      <c r="H2680" s="620"/>
      <c r="I2680" s="458">
        <f>PRODUCT(E2680:G2680)</f>
        <v>24.477900000000002</v>
      </c>
      <c r="J2680" s="125"/>
      <c r="K2680" s="631"/>
      <c r="L2680" s="28"/>
    </row>
    <row r="2681" spans="3:12" ht="12" customHeight="1" x14ac:dyDescent="0.3">
      <c r="C2681" s="629"/>
      <c r="D2681" s="117" t="s">
        <v>323</v>
      </c>
      <c r="E2681" s="444">
        <v>-1</v>
      </c>
      <c r="F2681" s="443">
        <v>0.9</v>
      </c>
      <c r="G2681" s="443">
        <v>2.1</v>
      </c>
      <c r="H2681" s="98"/>
      <c r="I2681" s="458">
        <f>PRODUCT(E2681:G2681)</f>
        <v>-1.8900000000000001</v>
      </c>
      <c r="J2681" s="125"/>
      <c r="K2681" s="631"/>
      <c r="L2681" s="28"/>
    </row>
    <row r="2682" spans="3:12" ht="12" customHeight="1" x14ac:dyDescent="0.3">
      <c r="C2682" s="629"/>
      <c r="D2682" s="117" t="s">
        <v>1367</v>
      </c>
      <c r="E2682" s="444">
        <v>-2</v>
      </c>
      <c r="F2682" s="443">
        <v>0.25</v>
      </c>
      <c r="G2682" s="443">
        <v>3.67</v>
      </c>
      <c r="H2682" s="98"/>
      <c r="I2682" s="458">
        <f>PRODUCT(E2682:G2682)</f>
        <v>-1.835</v>
      </c>
      <c r="J2682" s="125"/>
      <c r="K2682" s="631"/>
      <c r="L2682" s="28"/>
    </row>
    <row r="2683" spans="3:12" ht="12" customHeight="1" x14ac:dyDescent="0.3">
      <c r="C2683" s="629"/>
      <c r="D2683" s="117" t="s">
        <v>1367</v>
      </c>
      <c r="E2683" s="444">
        <v>-3</v>
      </c>
      <c r="F2683" s="443">
        <v>0.25</v>
      </c>
      <c r="G2683" s="443">
        <v>4.17</v>
      </c>
      <c r="H2683" s="98"/>
      <c r="I2683" s="458">
        <f>PRODUCT(E2683:G2683)</f>
        <v>-3.1274999999999999</v>
      </c>
      <c r="J2683" s="125"/>
      <c r="K2683" s="631"/>
      <c r="L2683" s="28"/>
    </row>
    <row r="2684" spans="3:12" ht="12" customHeight="1" x14ac:dyDescent="0.3">
      <c r="C2684" s="617" t="s">
        <v>1720</v>
      </c>
      <c r="D2684" s="117" t="s">
        <v>1717</v>
      </c>
      <c r="E2684" s="444"/>
      <c r="F2684" s="443"/>
      <c r="G2684" s="444"/>
      <c r="H2684" s="98"/>
      <c r="I2684" s="458"/>
      <c r="J2684" s="125"/>
      <c r="K2684" s="631"/>
      <c r="L2684" s="28"/>
    </row>
    <row r="2685" spans="3:12" ht="12" customHeight="1" x14ac:dyDescent="0.3">
      <c r="C2685" s="632"/>
      <c r="D2685" s="117" t="s">
        <v>1222</v>
      </c>
      <c r="E2685" s="618">
        <v>1</v>
      </c>
      <c r="F2685" s="619">
        <v>1.87</v>
      </c>
      <c r="G2685" s="618">
        <v>3.67</v>
      </c>
      <c r="H2685" s="620"/>
      <c r="I2685" s="458">
        <f t="shared" ref="I2685:I2691" si="194">PRODUCT(E2685:G2685)</f>
        <v>6.8629000000000007</v>
      </c>
      <c r="J2685" s="125"/>
      <c r="K2685" s="631"/>
      <c r="L2685" s="28"/>
    </row>
    <row r="2686" spans="3:12" ht="12" customHeight="1" x14ac:dyDescent="0.3">
      <c r="C2686" s="632"/>
      <c r="D2686" s="117" t="s">
        <v>1707</v>
      </c>
      <c r="E2686" s="618">
        <v>1</v>
      </c>
      <c r="F2686" s="619">
        <v>6.72</v>
      </c>
      <c r="G2686" s="618">
        <v>3.15</v>
      </c>
      <c r="H2686" s="620"/>
      <c r="I2686" s="458">
        <f t="shared" si="194"/>
        <v>21.167999999999999</v>
      </c>
      <c r="J2686" s="125"/>
      <c r="K2686" s="631"/>
      <c r="L2686" s="28"/>
    </row>
    <row r="2687" spans="3:12" ht="12" customHeight="1" x14ac:dyDescent="0.3">
      <c r="C2687" s="632"/>
      <c r="D2687" s="117"/>
      <c r="E2687" s="618">
        <v>1</v>
      </c>
      <c r="F2687" s="619">
        <v>1.2</v>
      </c>
      <c r="G2687" s="618">
        <v>4.17</v>
      </c>
      <c r="H2687" s="620"/>
      <c r="I2687" s="458">
        <f>PRODUCT(E2687:G2687)</f>
        <v>5.0039999999999996</v>
      </c>
      <c r="J2687" s="125"/>
      <c r="K2687" s="631"/>
      <c r="L2687" s="28"/>
    </row>
    <row r="2688" spans="3:12" ht="12" customHeight="1" x14ac:dyDescent="0.3">
      <c r="C2688" s="629"/>
      <c r="D2688" s="117" t="s">
        <v>323</v>
      </c>
      <c r="E2688" s="444">
        <v>-1</v>
      </c>
      <c r="F2688" s="443">
        <v>1</v>
      </c>
      <c r="G2688" s="443">
        <v>2.1</v>
      </c>
      <c r="H2688" s="98"/>
      <c r="I2688" s="458">
        <f t="shared" si="194"/>
        <v>-2.1</v>
      </c>
      <c r="J2688" s="125"/>
      <c r="K2688" s="631"/>
      <c r="L2688" s="28"/>
    </row>
    <row r="2689" spans="3:12" ht="12" customHeight="1" x14ac:dyDescent="0.3">
      <c r="C2689" s="629"/>
      <c r="D2689" s="117" t="s">
        <v>346</v>
      </c>
      <c r="E2689" s="444">
        <v>-1</v>
      </c>
      <c r="F2689" s="443">
        <v>1.5</v>
      </c>
      <c r="G2689" s="443">
        <v>1.4</v>
      </c>
      <c r="H2689" s="98"/>
      <c r="I2689" s="458">
        <f t="shared" si="194"/>
        <v>-2.0999999999999996</v>
      </c>
      <c r="J2689" s="125"/>
      <c r="K2689" s="631"/>
      <c r="L2689" s="28"/>
    </row>
    <row r="2690" spans="3:12" ht="12" customHeight="1" x14ac:dyDescent="0.3">
      <c r="C2690" s="629"/>
      <c r="D2690" s="117" t="s">
        <v>1367</v>
      </c>
      <c r="E2690" s="444">
        <v>-2</v>
      </c>
      <c r="F2690" s="443">
        <v>0.25</v>
      </c>
      <c r="G2690" s="443">
        <v>3.67</v>
      </c>
      <c r="H2690" s="98"/>
      <c r="I2690" s="458">
        <f t="shared" si="194"/>
        <v>-1.835</v>
      </c>
      <c r="J2690" s="125"/>
      <c r="K2690" s="631"/>
      <c r="L2690" s="28"/>
    </row>
    <row r="2691" spans="3:12" ht="12" customHeight="1" x14ac:dyDescent="0.3">
      <c r="C2691" s="629"/>
      <c r="D2691" s="117" t="s">
        <v>1367</v>
      </c>
      <c r="E2691" s="444">
        <v>-4</v>
      </c>
      <c r="F2691" s="443">
        <v>0.25</v>
      </c>
      <c r="G2691" s="443">
        <v>3.15</v>
      </c>
      <c r="H2691" s="98"/>
      <c r="I2691" s="458">
        <f t="shared" si="194"/>
        <v>-3.15</v>
      </c>
      <c r="J2691" s="125"/>
      <c r="K2691" s="631"/>
      <c r="L2691" s="28"/>
    </row>
    <row r="2692" spans="3:12" ht="12" customHeight="1" x14ac:dyDescent="0.3">
      <c r="C2692" s="617" t="s">
        <v>1721</v>
      </c>
      <c r="D2692" s="117" t="s">
        <v>1723</v>
      </c>
      <c r="E2692" s="444"/>
      <c r="F2692" s="443"/>
      <c r="G2692" s="444"/>
      <c r="H2692" s="98"/>
      <c r="I2692" s="458"/>
      <c r="J2692" s="125"/>
      <c r="K2692" s="631"/>
      <c r="L2692" s="28"/>
    </row>
    <row r="2693" spans="3:12" ht="12" customHeight="1" x14ac:dyDescent="0.3">
      <c r="C2693" s="632"/>
      <c r="D2693" s="117" t="s">
        <v>1222</v>
      </c>
      <c r="E2693" s="618">
        <v>1</v>
      </c>
      <c r="F2693" s="619">
        <v>3.15</v>
      </c>
      <c r="G2693" s="618">
        <v>3.67</v>
      </c>
      <c r="H2693" s="620"/>
      <c r="I2693" s="458">
        <f t="shared" ref="I2693:I2698" si="195">PRODUCT(E2693:G2693)</f>
        <v>11.560499999999999</v>
      </c>
      <c r="J2693" s="125"/>
      <c r="K2693" s="631"/>
      <c r="L2693" s="28"/>
    </row>
    <row r="2694" spans="3:12" ht="12" customHeight="1" x14ac:dyDescent="0.3">
      <c r="C2694" s="632"/>
      <c r="D2694" s="117" t="s">
        <v>1707</v>
      </c>
      <c r="E2694" s="618">
        <v>1</v>
      </c>
      <c r="F2694" s="619">
        <v>8</v>
      </c>
      <c r="G2694" s="618">
        <v>3.15</v>
      </c>
      <c r="H2694" s="620"/>
      <c r="I2694" s="458">
        <f t="shared" si="195"/>
        <v>25.2</v>
      </c>
      <c r="J2694" s="125"/>
      <c r="K2694" s="631"/>
      <c r="L2694" s="28"/>
    </row>
    <row r="2695" spans="3:12" ht="12" customHeight="1" x14ac:dyDescent="0.3">
      <c r="C2695" s="629"/>
      <c r="D2695" s="117" t="s">
        <v>323</v>
      </c>
      <c r="E2695" s="444">
        <v>-1</v>
      </c>
      <c r="F2695" s="443">
        <v>1</v>
      </c>
      <c r="G2695" s="443">
        <v>2.1</v>
      </c>
      <c r="H2695" s="98"/>
      <c r="I2695" s="458">
        <f t="shared" si="195"/>
        <v>-2.1</v>
      </c>
      <c r="J2695" s="125"/>
      <c r="K2695" s="631"/>
      <c r="L2695" s="28"/>
    </row>
    <row r="2696" spans="3:12" ht="12" customHeight="1" x14ac:dyDescent="0.3">
      <c r="C2696" s="629"/>
      <c r="D2696" s="117" t="s">
        <v>346</v>
      </c>
      <c r="E2696" s="444">
        <v>-1</v>
      </c>
      <c r="F2696" s="443">
        <v>1.8</v>
      </c>
      <c r="G2696" s="443">
        <v>1.4</v>
      </c>
      <c r="H2696" s="98"/>
      <c r="I2696" s="458">
        <f t="shared" si="195"/>
        <v>-2.52</v>
      </c>
      <c r="J2696" s="125"/>
      <c r="K2696" s="631"/>
      <c r="L2696" s="28"/>
    </row>
    <row r="2697" spans="3:12" ht="12" customHeight="1" x14ac:dyDescent="0.3">
      <c r="C2697" s="629"/>
      <c r="D2697" s="117" t="s">
        <v>1367</v>
      </c>
      <c r="E2697" s="444">
        <v>-1</v>
      </c>
      <c r="F2697" s="443">
        <v>0.25</v>
      </c>
      <c r="G2697" s="443">
        <v>3.67</v>
      </c>
      <c r="H2697" s="98"/>
      <c r="I2697" s="458">
        <f t="shared" si="195"/>
        <v>-0.91749999999999998</v>
      </c>
      <c r="J2697" s="125"/>
      <c r="K2697" s="631"/>
      <c r="L2697" s="28"/>
    </row>
    <row r="2698" spans="3:12" ht="12" customHeight="1" x14ac:dyDescent="0.3">
      <c r="C2698" s="629"/>
      <c r="D2698" s="117" t="s">
        <v>1367</v>
      </c>
      <c r="E2698" s="444">
        <v>-3</v>
      </c>
      <c r="F2698" s="443">
        <v>0.25</v>
      </c>
      <c r="G2698" s="443">
        <v>3.15</v>
      </c>
      <c r="H2698" s="98"/>
      <c r="I2698" s="458">
        <f t="shared" si="195"/>
        <v>-2.3624999999999998</v>
      </c>
      <c r="J2698" s="125"/>
      <c r="K2698" s="631"/>
      <c r="L2698" s="28"/>
    </row>
    <row r="2699" spans="3:12" ht="12" customHeight="1" x14ac:dyDescent="0.3">
      <c r="C2699" s="617" t="s">
        <v>1722</v>
      </c>
      <c r="D2699" s="117" t="s">
        <v>495</v>
      </c>
      <c r="E2699" s="444"/>
      <c r="F2699" s="443"/>
      <c r="G2699" s="444"/>
      <c r="H2699" s="98"/>
      <c r="I2699" s="458"/>
      <c r="J2699" s="125"/>
      <c r="K2699" s="631"/>
      <c r="L2699" s="28"/>
    </row>
    <row r="2700" spans="3:12" ht="12" customHeight="1" x14ac:dyDescent="0.3">
      <c r="C2700" s="632"/>
      <c r="D2700" s="117" t="s">
        <v>1222</v>
      </c>
      <c r="E2700" s="618">
        <v>1</v>
      </c>
      <c r="F2700" s="619">
        <v>1.85</v>
      </c>
      <c r="G2700" s="618">
        <v>3.67</v>
      </c>
      <c r="H2700" s="620"/>
      <c r="I2700" s="458">
        <f t="shared" ref="I2700:I2707" si="196">PRODUCT(E2700:G2700)</f>
        <v>6.7895000000000003</v>
      </c>
      <c r="J2700" s="125"/>
      <c r="K2700" s="631"/>
      <c r="L2700" s="28"/>
    </row>
    <row r="2701" spans="3:12" ht="12" customHeight="1" x14ac:dyDescent="0.3">
      <c r="C2701" s="632"/>
      <c r="D2701" s="117"/>
      <c r="E2701" s="618">
        <v>1</v>
      </c>
      <c r="F2701" s="619">
        <v>0.82</v>
      </c>
      <c r="G2701" s="618">
        <v>3.67</v>
      </c>
      <c r="H2701" s="620"/>
      <c r="I2701" s="458">
        <f>PRODUCT(E2701:G2701)</f>
        <v>3.0093999999999999</v>
      </c>
      <c r="J2701" s="125"/>
      <c r="K2701" s="631"/>
      <c r="L2701" s="28"/>
    </row>
    <row r="2702" spans="3:12" ht="12" customHeight="1" x14ac:dyDescent="0.3">
      <c r="C2702" s="632"/>
      <c r="D2702" s="117" t="s">
        <v>1207</v>
      </c>
      <c r="E2702" s="618">
        <v>1</v>
      </c>
      <c r="F2702" s="619">
        <v>1.85</v>
      </c>
      <c r="G2702" s="618">
        <v>3.15</v>
      </c>
      <c r="H2702" s="620"/>
      <c r="I2702" s="458">
        <f>PRODUCT(E2702:G2702)</f>
        <v>5.8274999999999997</v>
      </c>
      <c r="J2702" s="125"/>
      <c r="K2702" s="631"/>
      <c r="L2702" s="28"/>
    </row>
    <row r="2703" spans="3:12" ht="12" customHeight="1" x14ac:dyDescent="0.3">
      <c r="C2703" s="632"/>
      <c r="D2703" s="117" t="s">
        <v>1707</v>
      </c>
      <c r="E2703" s="618">
        <v>1</v>
      </c>
      <c r="F2703" s="619">
        <v>5.52</v>
      </c>
      <c r="G2703" s="618">
        <v>3.15</v>
      </c>
      <c r="H2703" s="620"/>
      <c r="I2703" s="458">
        <f t="shared" si="196"/>
        <v>17.387999999999998</v>
      </c>
      <c r="J2703" s="125"/>
      <c r="K2703" s="631"/>
      <c r="L2703" s="28"/>
    </row>
    <row r="2704" spans="3:12" ht="12" customHeight="1" x14ac:dyDescent="0.3">
      <c r="C2704" s="629"/>
      <c r="D2704" s="117" t="s">
        <v>323</v>
      </c>
      <c r="E2704" s="444">
        <v>-1</v>
      </c>
      <c r="F2704" s="443">
        <v>1</v>
      </c>
      <c r="G2704" s="443">
        <v>2.1</v>
      </c>
      <c r="H2704" s="98"/>
      <c r="I2704" s="458">
        <f t="shared" si="196"/>
        <v>-2.1</v>
      </c>
      <c r="J2704" s="125"/>
      <c r="K2704" s="631"/>
      <c r="L2704" s="28"/>
    </row>
    <row r="2705" spans="3:12" ht="12" customHeight="1" x14ac:dyDescent="0.3">
      <c r="C2705" s="629"/>
      <c r="D2705" s="117" t="s">
        <v>346</v>
      </c>
      <c r="E2705" s="444">
        <v>-1</v>
      </c>
      <c r="F2705" s="443">
        <v>1.6</v>
      </c>
      <c r="G2705" s="443">
        <v>1.4</v>
      </c>
      <c r="H2705" s="98"/>
      <c r="I2705" s="458">
        <f t="shared" si="196"/>
        <v>-2.2399999999999998</v>
      </c>
      <c r="J2705" s="125"/>
      <c r="K2705" s="631"/>
      <c r="L2705" s="28"/>
    </row>
    <row r="2706" spans="3:12" ht="12" customHeight="1" x14ac:dyDescent="0.3">
      <c r="C2706" s="629"/>
      <c r="D2706" s="117" t="s">
        <v>1367</v>
      </c>
      <c r="E2706" s="444">
        <v>-1</v>
      </c>
      <c r="F2706" s="443">
        <v>0.25</v>
      </c>
      <c r="G2706" s="443">
        <v>3.67</v>
      </c>
      <c r="H2706" s="98"/>
      <c r="I2706" s="458">
        <f t="shared" si="196"/>
        <v>-0.91749999999999998</v>
      </c>
      <c r="J2706" s="125"/>
      <c r="K2706" s="631"/>
      <c r="L2706" s="28"/>
    </row>
    <row r="2707" spans="3:12" ht="12" customHeight="1" x14ac:dyDescent="0.3">
      <c r="C2707" s="629"/>
      <c r="D2707" s="117" t="s">
        <v>1367</v>
      </c>
      <c r="E2707" s="444">
        <v>-6</v>
      </c>
      <c r="F2707" s="443">
        <v>0.25</v>
      </c>
      <c r="G2707" s="443">
        <v>3.15</v>
      </c>
      <c r="H2707" s="98"/>
      <c r="I2707" s="458">
        <f t="shared" si="196"/>
        <v>-4.7249999999999996</v>
      </c>
      <c r="J2707" s="125"/>
      <c r="K2707" s="631"/>
      <c r="L2707" s="28"/>
    </row>
    <row r="2708" spans="3:12" ht="12" customHeight="1" x14ac:dyDescent="0.3">
      <c r="C2708" s="617" t="s">
        <v>1724</v>
      </c>
      <c r="D2708" s="117" t="s">
        <v>357</v>
      </c>
      <c r="E2708" s="444"/>
      <c r="F2708" s="443"/>
      <c r="G2708" s="444"/>
      <c r="H2708" s="98"/>
      <c r="I2708" s="458"/>
      <c r="J2708" s="125"/>
      <c r="K2708" s="631"/>
      <c r="L2708" s="28"/>
    </row>
    <row r="2709" spans="3:12" ht="12" customHeight="1" x14ac:dyDescent="0.3">
      <c r="C2709" s="632"/>
      <c r="D2709" s="117" t="s">
        <v>1222</v>
      </c>
      <c r="E2709" s="618">
        <v>1</v>
      </c>
      <c r="F2709" s="619">
        <v>3.15</v>
      </c>
      <c r="G2709" s="618">
        <v>3.67</v>
      </c>
      <c r="H2709" s="620"/>
      <c r="I2709" s="458">
        <f t="shared" ref="I2709:I2714" si="197">PRODUCT(E2709:G2709)</f>
        <v>11.560499999999999</v>
      </c>
      <c r="J2709" s="125"/>
      <c r="K2709" s="631"/>
      <c r="L2709" s="28"/>
    </row>
    <row r="2710" spans="3:12" ht="12" customHeight="1" x14ac:dyDescent="0.3">
      <c r="C2710" s="632"/>
      <c r="D2710" s="117" t="s">
        <v>1707</v>
      </c>
      <c r="E2710" s="618">
        <v>1</v>
      </c>
      <c r="F2710" s="619">
        <v>8.15</v>
      </c>
      <c r="G2710" s="618">
        <v>3.15</v>
      </c>
      <c r="H2710" s="620"/>
      <c r="I2710" s="458">
        <f t="shared" si="197"/>
        <v>25.672499999999999</v>
      </c>
      <c r="J2710" s="125"/>
      <c r="K2710" s="631"/>
      <c r="L2710" s="28"/>
    </row>
    <row r="2711" spans="3:12" ht="12" customHeight="1" x14ac:dyDescent="0.3">
      <c r="C2711" s="629"/>
      <c r="D2711" s="117" t="s">
        <v>323</v>
      </c>
      <c r="E2711" s="444">
        <v>-1</v>
      </c>
      <c r="F2711" s="443">
        <v>1</v>
      </c>
      <c r="G2711" s="443">
        <v>2.1</v>
      </c>
      <c r="H2711" s="98"/>
      <c r="I2711" s="458">
        <f t="shared" si="197"/>
        <v>-2.1</v>
      </c>
      <c r="J2711" s="125"/>
      <c r="K2711" s="631"/>
      <c r="L2711" s="28"/>
    </row>
    <row r="2712" spans="3:12" ht="12" customHeight="1" x14ac:dyDescent="0.3">
      <c r="C2712" s="629"/>
      <c r="D2712" s="117" t="s">
        <v>346</v>
      </c>
      <c r="E2712" s="444">
        <v>-1</v>
      </c>
      <c r="F2712" s="443">
        <v>1.8</v>
      </c>
      <c r="G2712" s="443">
        <v>1.4</v>
      </c>
      <c r="H2712" s="98"/>
      <c r="I2712" s="458">
        <f t="shared" si="197"/>
        <v>-2.52</v>
      </c>
      <c r="J2712" s="125"/>
      <c r="K2712" s="631"/>
      <c r="L2712" s="28"/>
    </row>
    <row r="2713" spans="3:12" ht="12" customHeight="1" x14ac:dyDescent="0.3">
      <c r="C2713" s="629"/>
      <c r="D2713" s="117" t="s">
        <v>1367</v>
      </c>
      <c r="E2713" s="444">
        <v>-2</v>
      </c>
      <c r="F2713" s="443">
        <v>0.25</v>
      </c>
      <c r="G2713" s="443">
        <v>3.67</v>
      </c>
      <c r="H2713" s="98"/>
      <c r="I2713" s="458">
        <f t="shared" si="197"/>
        <v>-1.835</v>
      </c>
      <c r="J2713" s="125"/>
      <c r="K2713" s="631"/>
      <c r="L2713" s="28"/>
    </row>
    <row r="2714" spans="3:12" ht="12" customHeight="1" x14ac:dyDescent="0.3">
      <c r="C2714" s="629"/>
      <c r="D2714" s="117" t="s">
        <v>1367</v>
      </c>
      <c r="E2714" s="444">
        <v>-3</v>
      </c>
      <c r="F2714" s="443">
        <v>0.25</v>
      </c>
      <c r="G2714" s="443">
        <v>3.15</v>
      </c>
      <c r="H2714" s="98"/>
      <c r="I2714" s="458">
        <f t="shared" si="197"/>
        <v>-2.3624999999999998</v>
      </c>
      <c r="J2714" s="125"/>
      <c r="K2714" s="631"/>
      <c r="L2714" s="28"/>
    </row>
    <row r="2715" spans="3:12" ht="12" customHeight="1" x14ac:dyDescent="0.3">
      <c r="C2715" s="617" t="s">
        <v>1725</v>
      </c>
      <c r="D2715" s="117" t="s">
        <v>1726</v>
      </c>
      <c r="E2715" s="444"/>
      <c r="F2715" s="443"/>
      <c r="G2715" s="444"/>
      <c r="H2715" s="98"/>
      <c r="I2715" s="458"/>
      <c r="J2715" s="125"/>
      <c r="K2715" s="631"/>
      <c r="L2715" s="28"/>
    </row>
    <row r="2716" spans="3:12" ht="12" customHeight="1" x14ac:dyDescent="0.3">
      <c r="C2716" s="632"/>
      <c r="D2716" s="117" t="s">
        <v>1222</v>
      </c>
      <c r="E2716" s="618">
        <v>1</v>
      </c>
      <c r="F2716" s="619">
        <v>2.88</v>
      </c>
      <c r="G2716" s="618">
        <v>3.67</v>
      </c>
      <c r="H2716" s="620"/>
      <c r="I2716" s="458">
        <f t="shared" ref="I2716:I2722" si="198">PRODUCT(E2716:G2716)</f>
        <v>10.569599999999999</v>
      </c>
      <c r="J2716" s="125"/>
      <c r="K2716" s="631"/>
      <c r="L2716" s="28"/>
    </row>
    <row r="2717" spans="3:12" ht="12" customHeight="1" x14ac:dyDescent="0.3">
      <c r="C2717" s="632"/>
      <c r="D2717" s="117" t="s">
        <v>1207</v>
      </c>
      <c r="E2717" s="618">
        <v>1</v>
      </c>
      <c r="F2717" s="619">
        <v>3.03</v>
      </c>
      <c r="G2717" s="618">
        <v>3.15</v>
      </c>
      <c r="H2717" s="620"/>
      <c r="I2717" s="458">
        <f>PRODUCT(E2717:G2717)</f>
        <v>9.5444999999999993</v>
      </c>
      <c r="J2717" s="125"/>
      <c r="K2717" s="631"/>
      <c r="L2717" s="28"/>
    </row>
    <row r="2718" spans="3:12" ht="12" customHeight="1" x14ac:dyDescent="0.3">
      <c r="C2718" s="632"/>
      <c r="D2718" s="117" t="s">
        <v>1664</v>
      </c>
      <c r="E2718" s="618">
        <v>1</v>
      </c>
      <c r="F2718" s="619">
        <v>4.3499999999999996</v>
      </c>
      <c r="G2718" s="618">
        <v>3.15</v>
      </c>
      <c r="H2718" s="620"/>
      <c r="I2718" s="458">
        <f t="shared" si="198"/>
        <v>13.702499999999999</v>
      </c>
      <c r="J2718" s="125"/>
      <c r="K2718" s="631"/>
      <c r="L2718" s="28"/>
    </row>
    <row r="2719" spans="3:12" ht="12" customHeight="1" x14ac:dyDescent="0.3">
      <c r="C2719" s="629"/>
      <c r="D2719" s="117" t="s">
        <v>323</v>
      </c>
      <c r="E2719" s="444">
        <v>-1</v>
      </c>
      <c r="F2719" s="443">
        <v>1</v>
      </c>
      <c r="G2719" s="443">
        <v>2.1</v>
      </c>
      <c r="H2719" s="98"/>
      <c r="I2719" s="458">
        <f t="shared" si="198"/>
        <v>-2.1</v>
      </c>
      <c r="J2719" s="125"/>
      <c r="K2719" s="631"/>
      <c r="L2719" s="28"/>
    </row>
    <row r="2720" spans="3:12" ht="12" customHeight="1" x14ac:dyDescent="0.3">
      <c r="C2720" s="629"/>
      <c r="D2720" s="117" t="s">
        <v>346</v>
      </c>
      <c r="E2720" s="444">
        <v>-1</v>
      </c>
      <c r="F2720" s="443">
        <v>1.8</v>
      </c>
      <c r="G2720" s="443">
        <v>1.4</v>
      </c>
      <c r="H2720" s="98"/>
      <c r="I2720" s="458">
        <f t="shared" si="198"/>
        <v>-2.52</v>
      </c>
      <c r="J2720" s="125"/>
      <c r="K2720" s="631"/>
      <c r="L2720" s="28"/>
    </row>
    <row r="2721" spans="3:12" ht="12" customHeight="1" x14ac:dyDescent="0.3">
      <c r="C2721" s="629"/>
      <c r="D2721" s="117" t="s">
        <v>1367</v>
      </c>
      <c r="E2721" s="444">
        <v>-2</v>
      </c>
      <c r="F2721" s="443">
        <v>0.25</v>
      </c>
      <c r="G2721" s="443">
        <v>3.67</v>
      </c>
      <c r="H2721" s="98"/>
      <c r="I2721" s="458">
        <f t="shared" si="198"/>
        <v>-1.835</v>
      </c>
      <c r="J2721" s="125"/>
      <c r="K2721" s="631"/>
      <c r="L2721" s="28"/>
    </row>
    <row r="2722" spans="3:12" ht="12" customHeight="1" x14ac:dyDescent="0.3">
      <c r="C2722" s="629"/>
      <c r="D2722" s="117" t="s">
        <v>1367</v>
      </c>
      <c r="E2722" s="444">
        <v>-3</v>
      </c>
      <c r="F2722" s="443">
        <v>0.25</v>
      </c>
      <c r="G2722" s="443">
        <v>3.15</v>
      </c>
      <c r="H2722" s="98"/>
      <c r="I2722" s="458">
        <f t="shared" si="198"/>
        <v>-2.3624999999999998</v>
      </c>
      <c r="J2722" s="125"/>
      <c r="K2722" s="631"/>
      <c r="L2722" s="28"/>
    </row>
    <row r="2723" spans="3:12" ht="12" customHeight="1" x14ac:dyDescent="0.3">
      <c r="C2723" s="629"/>
      <c r="D2723" s="117" t="s">
        <v>1367</v>
      </c>
      <c r="E2723" s="444">
        <v>-2</v>
      </c>
      <c r="F2723" s="443">
        <v>0.25</v>
      </c>
      <c r="G2723" s="443">
        <v>4.17</v>
      </c>
      <c r="H2723" s="98"/>
      <c r="I2723" s="458">
        <f>PRODUCT(E2723:G2723)</f>
        <v>-2.085</v>
      </c>
      <c r="J2723" s="125"/>
      <c r="K2723" s="631"/>
      <c r="L2723" s="28"/>
    </row>
    <row r="2724" spans="3:12" ht="12" customHeight="1" x14ac:dyDescent="0.3">
      <c r="C2724" s="617" t="s">
        <v>1727</v>
      </c>
      <c r="D2724" s="117" t="s">
        <v>692</v>
      </c>
      <c r="E2724" s="444"/>
      <c r="F2724" s="443"/>
      <c r="G2724" s="444"/>
      <c r="H2724" s="98"/>
      <c r="I2724" s="458"/>
      <c r="J2724" s="125"/>
      <c r="K2724" s="631"/>
      <c r="L2724" s="28"/>
    </row>
    <row r="2725" spans="3:12" ht="12" customHeight="1" x14ac:dyDescent="0.3">
      <c r="C2725" s="632"/>
      <c r="D2725" s="117" t="s">
        <v>1664</v>
      </c>
      <c r="E2725" s="618">
        <v>1</v>
      </c>
      <c r="F2725" s="619">
        <v>1.9</v>
      </c>
      <c r="G2725" s="618">
        <v>3.15</v>
      </c>
      <c r="H2725" s="620"/>
      <c r="I2725" s="458">
        <f>PRODUCT(E2725:G2725)</f>
        <v>5.9849999999999994</v>
      </c>
      <c r="J2725" s="125"/>
      <c r="K2725" s="631"/>
      <c r="L2725" s="28"/>
    </row>
    <row r="2726" spans="3:12" ht="12" customHeight="1" x14ac:dyDescent="0.3">
      <c r="C2726" s="632"/>
      <c r="D2726" s="117" t="s">
        <v>1569</v>
      </c>
      <c r="E2726" s="618">
        <v>1</v>
      </c>
      <c r="F2726" s="619">
        <v>10.5</v>
      </c>
      <c r="G2726" s="618">
        <v>3.15</v>
      </c>
      <c r="H2726" s="620"/>
      <c r="I2726" s="458">
        <f>PRODUCT(E2726:G2726)</f>
        <v>33.074999999999996</v>
      </c>
      <c r="J2726" s="125"/>
      <c r="K2726" s="631"/>
      <c r="L2726" s="28"/>
    </row>
    <row r="2727" spans="3:12" ht="12" customHeight="1" x14ac:dyDescent="0.3">
      <c r="C2727" s="629"/>
      <c r="D2727" s="117" t="s">
        <v>323</v>
      </c>
      <c r="E2727" s="444">
        <v>-2</v>
      </c>
      <c r="F2727" s="443">
        <v>1</v>
      </c>
      <c r="G2727" s="443">
        <v>2.1</v>
      </c>
      <c r="H2727" s="98"/>
      <c r="I2727" s="458">
        <f>PRODUCT(E2727:G2727)</f>
        <v>-4.2</v>
      </c>
      <c r="J2727" s="125"/>
      <c r="K2727" s="631"/>
      <c r="L2727" s="28"/>
    </row>
    <row r="2728" spans="3:12" ht="12" customHeight="1" x14ac:dyDescent="0.3">
      <c r="C2728" s="629"/>
      <c r="D2728" s="117" t="s">
        <v>346</v>
      </c>
      <c r="E2728" s="444">
        <v>-1</v>
      </c>
      <c r="F2728" s="443">
        <v>1.6</v>
      </c>
      <c r="G2728" s="443">
        <v>1.4</v>
      </c>
      <c r="H2728" s="98"/>
      <c r="I2728" s="458">
        <f>PRODUCT(E2728:G2728)</f>
        <v>-2.2399999999999998</v>
      </c>
      <c r="J2728" s="125"/>
      <c r="K2728" s="631"/>
      <c r="L2728" s="28"/>
    </row>
    <row r="2729" spans="3:12" ht="12" customHeight="1" x14ac:dyDescent="0.3">
      <c r="C2729" s="629"/>
      <c r="D2729" s="117" t="s">
        <v>1367</v>
      </c>
      <c r="E2729" s="444">
        <v>-2</v>
      </c>
      <c r="F2729" s="443">
        <v>0.25</v>
      </c>
      <c r="G2729" s="443">
        <v>3.15</v>
      </c>
      <c r="H2729" s="98"/>
      <c r="I2729" s="458">
        <f>PRODUCT(E2729:G2729)</f>
        <v>-1.575</v>
      </c>
      <c r="J2729" s="125"/>
      <c r="K2729" s="631"/>
      <c r="L2729" s="28"/>
    </row>
    <row r="2730" spans="3:12" ht="12" customHeight="1" x14ac:dyDescent="0.3">
      <c r="C2730" s="617" t="s">
        <v>1729</v>
      </c>
      <c r="D2730" s="117" t="s">
        <v>1728</v>
      </c>
      <c r="E2730" s="444"/>
      <c r="F2730" s="443"/>
      <c r="G2730" s="444"/>
      <c r="H2730" s="98"/>
      <c r="I2730" s="458"/>
      <c r="J2730" s="125"/>
      <c r="K2730" s="631"/>
      <c r="L2730" s="28"/>
    </row>
    <row r="2731" spans="3:12" ht="12" customHeight="1" x14ac:dyDescent="0.3">
      <c r="C2731" s="632"/>
      <c r="D2731" s="117" t="s">
        <v>1569</v>
      </c>
      <c r="E2731" s="618">
        <v>1</v>
      </c>
      <c r="F2731" s="619">
        <v>12.15</v>
      </c>
      <c r="G2731" s="618">
        <v>3.15</v>
      </c>
      <c r="H2731" s="620"/>
      <c r="I2731" s="458">
        <f>PRODUCT(E2731:G2731)</f>
        <v>38.272500000000001</v>
      </c>
      <c r="J2731" s="125"/>
      <c r="K2731" s="631"/>
      <c r="L2731" s="28"/>
    </row>
    <row r="2732" spans="3:12" ht="12" customHeight="1" x14ac:dyDescent="0.3">
      <c r="C2732" s="629"/>
      <c r="D2732" s="117" t="s">
        <v>323</v>
      </c>
      <c r="E2732" s="444">
        <v>-2</v>
      </c>
      <c r="F2732" s="443">
        <v>1</v>
      </c>
      <c r="G2732" s="443">
        <v>2.1</v>
      </c>
      <c r="H2732" s="98"/>
      <c r="I2732" s="458">
        <f>PRODUCT(E2732:G2732)</f>
        <v>-4.2</v>
      </c>
      <c r="J2732" s="125"/>
      <c r="K2732" s="631"/>
      <c r="L2732" s="28"/>
    </row>
    <row r="2733" spans="3:12" ht="12" customHeight="1" x14ac:dyDescent="0.3">
      <c r="C2733" s="629"/>
      <c r="D2733" s="117" t="s">
        <v>346</v>
      </c>
      <c r="E2733" s="444">
        <v>-1</v>
      </c>
      <c r="F2733" s="443">
        <v>1.6</v>
      </c>
      <c r="G2733" s="443">
        <v>1.4</v>
      </c>
      <c r="H2733" s="98"/>
      <c r="I2733" s="458">
        <f>PRODUCT(E2733:G2733)</f>
        <v>-2.2399999999999998</v>
      </c>
      <c r="J2733" s="125"/>
      <c r="K2733" s="631"/>
      <c r="L2733" s="28"/>
    </row>
    <row r="2734" spans="3:12" ht="12" customHeight="1" x14ac:dyDescent="0.3">
      <c r="C2734" s="629"/>
      <c r="D2734" s="117" t="s">
        <v>1367</v>
      </c>
      <c r="E2734" s="444">
        <v>-4</v>
      </c>
      <c r="F2734" s="443">
        <v>0.25</v>
      </c>
      <c r="G2734" s="443">
        <v>3.15</v>
      </c>
      <c r="H2734" s="98"/>
      <c r="I2734" s="458">
        <f>PRODUCT(E2734:G2734)</f>
        <v>-3.15</v>
      </c>
      <c r="J2734" s="125"/>
      <c r="K2734" s="631"/>
      <c r="L2734" s="28"/>
    </row>
    <row r="2735" spans="3:12" ht="12" customHeight="1" x14ac:dyDescent="0.3">
      <c r="C2735" s="617" t="s">
        <v>1730</v>
      </c>
      <c r="D2735" s="117" t="s">
        <v>830</v>
      </c>
      <c r="E2735" s="444"/>
      <c r="F2735" s="443"/>
      <c r="G2735" s="444"/>
      <c r="H2735" s="98"/>
      <c r="I2735" s="458"/>
      <c r="J2735" s="125"/>
      <c r="K2735" s="631"/>
      <c r="L2735" s="28"/>
    </row>
    <row r="2736" spans="3:12" ht="12" customHeight="1" x14ac:dyDescent="0.3">
      <c r="C2736" s="632"/>
      <c r="D2736" s="117" t="s">
        <v>1664</v>
      </c>
      <c r="E2736" s="618">
        <v>1</v>
      </c>
      <c r="F2736" s="619">
        <v>2.65</v>
      </c>
      <c r="G2736" s="618">
        <v>3.15</v>
      </c>
      <c r="H2736" s="620"/>
      <c r="I2736" s="458">
        <f>PRODUCT(E2736:G2736)</f>
        <v>8.3475000000000001</v>
      </c>
      <c r="J2736" s="125"/>
      <c r="K2736" s="631"/>
      <c r="L2736" s="28"/>
    </row>
    <row r="2737" spans="3:12" ht="12" customHeight="1" x14ac:dyDescent="0.3">
      <c r="C2737" s="632"/>
      <c r="D2737" s="117" t="s">
        <v>1569</v>
      </c>
      <c r="E2737" s="618">
        <v>1</v>
      </c>
      <c r="F2737" s="619">
        <v>9.35</v>
      </c>
      <c r="G2737" s="618">
        <v>3.15</v>
      </c>
      <c r="H2737" s="620"/>
      <c r="I2737" s="458">
        <f>PRODUCT(E2737:G2737)</f>
        <v>29.452499999999997</v>
      </c>
      <c r="J2737" s="125"/>
      <c r="K2737" s="631"/>
      <c r="L2737" s="28"/>
    </row>
    <row r="2738" spans="3:12" ht="12" customHeight="1" x14ac:dyDescent="0.3">
      <c r="C2738" s="629"/>
      <c r="D2738" s="117" t="s">
        <v>323</v>
      </c>
      <c r="E2738" s="444">
        <v>-2</v>
      </c>
      <c r="F2738" s="443">
        <v>1</v>
      </c>
      <c r="G2738" s="443">
        <v>2.1</v>
      </c>
      <c r="H2738" s="98"/>
      <c r="I2738" s="458">
        <f>PRODUCT(E2738:G2738)</f>
        <v>-4.2</v>
      </c>
      <c r="J2738" s="125"/>
      <c r="K2738" s="631"/>
      <c r="L2738" s="28"/>
    </row>
    <row r="2739" spans="3:12" ht="12" customHeight="1" x14ac:dyDescent="0.3">
      <c r="C2739" s="629"/>
      <c r="D2739" s="117" t="s">
        <v>346</v>
      </c>
      <c r="E2739" s="444">
        <v>-1</v>
      </c>
      <c r="F2739" s="443">
        <v>1.6</v>
      </c>
      <c r="G2739" s="443">
        <v>1.4</v>
      </c>
      <c r="H2739" s="98"/>
      <c r="I2739" s="458">
        <f>PRODUCT(E2739:G2739)</f>
        <v>-2.2399999999999998</v>
      </c>
      <c r="J2739" s="125"/>
      <c r="K2739" s="631"/>
      <c r="L2739" s="28"/>
    </row>
    <row r="2740" spans="3:12" ht="12" customHeight="1" x14ac:dyDescent="0.3">
      <c r="C2740" s="629"/>
      <c r="D2740" s="117" t="s">
        <v>1367</v>
      </c>
      <c r="E2740" s="444">
        <v>-3</v>
      </c>
      <c r="F2740" s="443">
        <v>0.25</v>
      </c>
      <c r="G2740" s="443">
        <v>3.15</v>
      </c>
      <c r="H2740" s="98"/>
      <c r="I2740" s="458">
        <f>PRODUCT(E2740:G2740)</f>
        <v>-2.3624999999999998</v>
      </c>
      <c r="J2740" s="125"/>
      <c r="K2740" s="631"/>
      <c r="L2740" s="28"/>
    </row>
    <row r="2741" spans="3:12" ht="12" customHeight="1" x14ac:dyDescent="0.3">
      <c r="C2741" s="617" t="s">
        <v>1731</v>
      </c>
      <c r="D2741" s="117" t="s">
        <v>183</v>
      </c>
      <c r="E2741" s="444"/>
      <c r="F2741" s="443"/>
      <c r="G2741" s="444"/>
      <c r="H2741" s="98"/>
      <c r="I2741" s="458"/>
      <c r="J2741" s="125"/>
      <c r="K2741" s="631"/>
      <c r="L2741" s="28"/>
    </row>
    <row r="2742" spans="3:12" ht="12" customHeight="1" x14ac:dyDescent="0.3">
      <c r="C2742" s="632"/>
      <c r="D2742" s="117" t="s">
        <v>1569</v>
      </c>
      <c r="E2742" s="618">
        <v>1</v>
      </c>
      <c r="F2742" s="619">
        <v>12.3</v>
      </c>
      <c r="G2742" s="618">
        <v>3.15</v>
      </c>
      <c r="H2742" s="620"/>
      <c r="I2742" s="458">
        <f>PRODUCT(E2742:G2742)</f>
        <v>38.745000000000005</v>
      </c>
      <c r="J2742" s="125"/>
      <c r="K2742" s="631"/>
      <c r="L2742" s="28"/>
    </row>
    <row r="2743" spans="3:12" ht="12" customHeight="1" x14ac:dyDescent="0.3">
      <c r="C2743" s="629"/>
      <c r="D2743" s="117" t="s">
        <v>323</v>
      </c>
      <c r="E2743" s="444">
        <v>-2</v>
      </c>
      <c r="F2743" s="443">
        <v>1</v>
      </c>
      <c r="G2743" s="443">
        <v>2.1</v>
      </c>
      <c r="H2743" s="98"/>
      <c r="I2743" s="458">
        <f>PRODUCT(E2743:G2743)</f>
        <v>-4.2</v>
      </c>
      <c r="J2743" s="125"/>
      <c r="K2743" s="631"/>
      <c r="L2743" s="28"/>
    </row>
    <row r="2744" spans="3:12" ht="12" customHeight="1" x14ac:dyDescent="0.3">
      <c r="C2744" s="629"/>
      <c r="D2744" s="117" t="s">
        <v>346</v>
      </c>
      <c r="E2744" s="444">
        <v>-1</v>
      </c>
      <c r="F2744" s="443">
        <v>1.6</v>
      </c>
      <c r="G2744" s="443">
        <v>1.4</v>
      </c>
      <c r="H2744" s="98"/>
      <c r="I2744" s="458">
        <f>PRODUCT(E2744:G2744)</f>
        <v>-2.2399999999999998</v>
      </c>
      <c r="J2744" s="125"/>
      <c r="K2744" s="631"/>
      <c r="L2744" s="28"/>
    </row>
    <row r="2745" spans="3:12" ht="12" customHeight="1" x14ac:dyDescent="0.3">
      <c r="C2745" s="629"/>
      <c r="D2745" s="117" t="s">
        <v>1367</v>
      </c>
      <c r="E2745" s="444">
        <v>-4</v>
      </c>
      <c r="F2745" s="443">
        <v>0.25</v>
      </c>
      <c r="G2745" s="443">
        <v>3.15</v>
      </c>
      <c r="H2745" s="98"/>
      <c r="I2745" s="458">
        <f>PRODUCT(E2745:G2745)</f>
        <v>-3.15</v>
      </c>
      <c r="J2745" s="125"/>
      <c r="K2745" s="631"/>
      <c r="L2745" s="28"/>
    </row>
    <row r="2746" spans="3:12" ht="12" customHeight="1" x14ac:dyDescent="0.3">
      <c r="C2746" s="617" t="s">
        <v>1732</v>
      </c>
      <c r="D2746" s="117" t="s">
        <v>1733</v>
      </c>
      <c r="E2746" s="444"/>
      <c r="F2746" s="443"/>
      <c r="G2746" s="444"/>
      <c r="H2746" s="98"/>
      <c r="I2746" s="458"/>
      <c r="J2746" s="125"/>
      <c r="K2746" s="631"/>
      <c r="L2746" s="28"/>
    </row>
    <row r="2747" spans="3:12" ht="12" customHeight="1" x14ac:dyDescent="0.3">
      <c r="C2747" s="632"/>
      <c r="D2747" s="117" t="s">
        <v>1664</v>
      </c>
      <c r="E2747" s="618">
        <v>1</v>
      </c>
      <c r="F2747" s="619">
        <v>3.5</v>
      </c>
      <c r="G2747" s="618">
        <v>3.15</v>
      </c>
      <c r="H2747" s="620"/>
      <c r="I2747" s="458">
        <f t="shared" ref="I2747:I2752" si="199">PRODUCT(E2747:G2747)</f>
        <v>11.025</v>
      </c>
      <c r="J2747" s="125"/>
      <c r="K2747" s="631"/>
      <c r="L2747" s="28"/>
    </row>
    <row r="2748" spans="3:12" ht="12" customHeight="1" x14ac:dyDescent="0.3">
      <c r="C2748" s="632"/>
      <c r="D2748" s="117" t="s">
        <v>1196</v>
      </c>
      <c r="E2748" s="618">
        <v>1</v>
      </c>
      <c r="F2748" s="619">
        <v>3.85</v>
      </c>
      <c r="G2748" s="618">
        <v>3.15</v>
      </c>
      <c r="H2748" s="620"/>
      <c r="I2748" s="458">
        <f>PRODUCT(E2748:G2748)</f>
        <v>12.1275</v>
      </c>
      <c r="J2748" s="125"/>
      <c r="K2748" s="631"/>
      <c r="L2748" s="28"/>
    </row>
    <row r="2749" spans="3:12" ht="12" customHeight="1" x14ac:dyDescent="0.3">
      <c r="C2749" s="632"/>
      <c r="D2749" s="117" t="s">
        <v>1569</v>
      </c>
      <c r="E2749" s="618">
        <v>1</v>
      </c>
      <c r="F2749" s="619">
        <v>1.4</v>
      </c>
      <c r="G2749" s="618">
        <v>3.15</v>
      </c>
      <c r="H2749" s="620"/>
      <c r="I2749" s="458">
        <f t="shared" si="199"/>
        <v>4.4099999999999993</v>
      </c>
      <c r="J2749" s="125"/>
      <c r="K2749" s="631"/>
      <c r="L2749" s="28"/>
    </row>
    <row r="2750" spans="3:12" ht="12" customHeight="1" x14ac:dyDescent="0.3">
      <c r="C2750" s="629"/>
      <c r="D2750" s="117" t="s">
        <v>323</v>
      </c>
      <c r="E2750" s="444">
        <v>-1</v>
      </c>
      <c r="F2750" s="443">
        <v>0.9</v>
      </c>
      <c r="G2750" s="443">
        <v>2.1</v>
      </c>
      <c r="H2750" s="98"/>
      <c r="I2750" s="458">
        <f t="shared" si="199"/>
        <v>-1.8900000000000001</v>
      </c>
      <c r="J2750" s="125"/>
      <c r="K2750" s="631"/>
      <c r="L2750" s="28"/>
    </row>
    <row r="2751" spans="3:12" ht="12" customHeight="1" x14ac:dyDescent="0.3">
      <c r="C2751" s="629"/>
      <c r="D2751" s="117" t="s">
        <v>323</v>
      </c>
      <c r="E2751" s="444">
        <v>-1</v>
      </c>
      <c r="F2751" s="443">
        <v>1.2</v>
      </c>
      <c r="G2751" s="443">
        <v>2.1</v>
      </c>
      <c r="H2751" s="98"/>
      <c r="I2751" s="458">
        <f t="shared" si="199"/>
        <v>-2.52</v>
      </c>
      <c r="J2751" s="125"/>
      <c r="K2751" s="631"/>
      <c r="L2751" s="28"/>
    </row>
    <row r="2752" spans="3:12" ht="12" customHeight="1" x14ac:dyDescent="0.3">
      <c r="C2752" s="629"/>
      <c r="D2752" s="117" t="s">
        <v>1367</v>
      </c>
      <c r="E2752" s="444">
        <v>-5</v>
      </c>
      <c r="F2752" s="443">
        <v>0.25</v>
      </c>
      <c r="G2752" s="443">
        <v>3.15</v>
      </c>
      <c r="H2752" s="98"/>
      <c r="I2752" s="458">
        <f t="shared" si="199"/>
        <v>-3.9375</v>
      </c>
      <c r="J2752" s="125"/>
      <c r="K2752" s="631"/>
      <c r="L2752" s="28"/>
    </row>
    <row r="2753" spans="3:12" ht="12" customHeight="1" x14ac:dyDescent="0.3">
      <c r="C2753" s="617" t="s">
        <v>1734</v>
      </c>
      <c r="D2753" s="117" t="s">
        <v>122</v>
      </c>
      <c r="E2753" s="444"/>
      <c r="F2753" s="443"/>
      <c r="G2753" s="444"/>
      <c r="H2753" s="98"/>
      <c r="I2753" s="458"/>
      <c r="J2753" s="125"/>
      <c r="K2753" s="631"/>
      <c r="L2753" s="28"/>
    </row>
    <row r="2754" spans="3:12" ht="12" customHeight="1" x14ac:dyDescent="0.3">
      <c r="C2754" s="632"/>
      <c r="D2754" s="117" t="s">
        <v>1569</v>
      </c>
      <c r="E2754" s="618">
        <v>1</v>
      </c>
      <c r="F2754" s="619">
        <v>7.2</v>
      </c>
      <c r="G2754" s="618">
        <v>4.17</v>
      </c>
      <c r="H2754" s="620"/>
      <c r="I2754" s="458">
        <f>PRODUCT(E2754:G2754)</f>
        <v>30.024000000000001</v>
      </c>
      <c r="J2754" s="125"/>
      <c r="K2754" s="631"/>
      <c r="L2754" s="28"/>
    </row>
    <row r="2755" spans="3:12" ht="12" customHeight="1" x14ac:dyDescent="0.3">
      <c r="C2755" s="629"/>
      <c r="D2755" s="117" t="s">
        <v>323</v>
      </c>
      <c r="E2755" s="444">
        <v>-1</v>
      </c>
      <c r="F2755" s="443">
        <v>0.8</v>
      </c>
      <c r="G2755" s="443">
        <v>2.6</v>
      </c>
      <c r="H2755" s="98"/>
      <c r="I2755" s="458">
        <f>PRODUCT(E2755:G2755)</f>
        <v>-2.08</v>
      </c>
      <c r="J2755" s="125"/>
      <c r="K2755" s="631"/>
      <c r="L2755" s="28"/>
    </row>
    <row r="2756" spans="3:12" ht="12" customHeight="1" x14ac:dyDescent="0.3">
      <c r="C2756" s="629"/>
      <c r="D2756" s="117" t="s">
        <v>346</v>
      </c>
      <c r="E2756" s="444">
        <v>-1</v>
      </c>
      <c r="F2756" s="443">
        <v>0.9</v>
      </c>
      <c r="G2756" s="443">
        <v>0.5</v>
      </c>
      <c r="H2756" s="98"/>
      <c r="I2756" s="458">
        <f>PRODUCT(E2756:G2756)</f>
        <v>-0.45</v>
      </c>
      <c r="J2756" s="125"/>
      <c r="K2756" s="631"/>
      <c r="L2756" s="28"/>
    </row>
    <row r="2757" spans="3:12" ht="12" customHeight="1" x14ac:dyDescent="0.3">
      <c r="C2757" s="629"/>
      <c r="D2757" s="117" t="s">
        <v>1367</v>
      </c>
      <c r="E2757" s="444">
        <v>-2</v>
      </c>
      <c r="F2757" s="443">
        <v>0.25</v>
      </c>
      <c r="G2757" s="443">
        <v>4.17</v>
      </c>
      <c r="H2757" s="98"/>
      <c r="I2757" s="458">
        <f>PRODUCT(E2757:G2757)</f>
        <v>-2.085</v>
      </c>
      <c r="J2757" s="125"/>
      <c r="K2757" s="631"/>
      <c r="L2757" s="28"/>
    </row>
    <row r="2758" spans="3:12" ht="12" customHeight="1" x14ac:dyDescent="0.3">
      <c r="C2758" s="617" t="s">
        <v>1735</v>
      </c>
      <c r="D2758" s="117" t="s">
        <v>1736</v>
      </c>
      <c r="E2758" s="444"/>
      <c r="F2758" s="443"/>
      <c r="G2758" s="444"/>
      <c r="H2758" s="98"/>
      <c r="I2758" s="458"/>
      <c r="J2758" s="125"/>
      <c r="K2758" s="631"/>
      <c r="L2758" s="28"/>
    </row>
    <row r="2759" spans="3:12" ht="12" customHeight="1" x14ac:dyDescent="0.3">
      <c r="C2759" s="632"/>
      <c r="D2759" s="117" t="s">
        <v>1569</v>
      </c>
      <c r="E2759" s="618">
        <v>1</v>
      </c>
      <c r="F2759" s="619">
        <v>2.5</v>
      </c>
      <c r="G2759" s="618">
        <v>3.15</v>
      </c>
      <c r="H2759" s="620"/>
      <c r="I2759" s="458">
        <f>PRODUCT(E2759:G2759)</f>
        <v>7.875</v>
      </c>
      <c r="J2759" s="125"/>
      <c r="K2759" s="631"/>
      <c r="L2759" s="28"/>
    </row>
    <row r="2760" spans="3:12" ht="12" customHeight="1" x14ac:dyDescent="0.3">
      <c r="C2760" s="632"/>
      <c r="D2760" s="117"/>
      <c r="E2760" s="618">
        <v>1</v>
      </c>
      <c r="F2760" s="619">
        <v>3.75</v>
      </c>
      <c r="G2760" s="618">
        <v>3.15</v>
      </c>
      <c r="H2760" s="620"/>
      <c r="I2760" s="458">
        <f>PRODUCT(E2760:G2760)</f>
        <v>11.8125</v>
      </c>
      <c r="J2760" s="125"/>
      <c r="K2760" s="631"/>
      <c r="L2760" s="28"/>
    </row>
    <row r="2761" spans="3:12" ht="12" customHeight="1" x14ac:dyDescent="0.3">
      <c r="C2761" s="629"/>
      <c r="D2761" s="117" t="s">
        <v>323</v>
      </c>
      <c r="E2761" s="444">
        <v>-2</v>
      </c>
      <c r="F2761" s="443">
        <v>1</v>
      </c>
      <c r="G2761" s="443">
        <v>2.1</v>
      </c>
      <c r="H2761" s="98"/>
      <c r="I2761" s="458">
        <f>PRODUCT(E2761:G2761)</f>
        <v>-4.2</v>
      </c>
      <c r="J2761" s="125"/>
      <c r="K2761" s="631"/>
      <c r="L2761" s="28"/>
    </row>
    <row r="2762" spans="3:12" ht="12" customHeight="1" x14ac:dyDescent="0.3">
      <c r="C2762" s="629"/>
      <c r="D2762" s="117" t="s">
        <v>346</v>
      </c>
      <c r="E2762" s="444">
        <v>-1</v>
      </c>
      <c r="F2762" s="443">
        <v>1.6</v>
      </c>
      <c r="G2762" s="443">
        <v>1.4</v>
      </c>
      <c r="H2762" s="98"/>
      <c r="I2762" s="458">
        <f>PRODUCT(E2762:G2762)</f>
        <v>-2.2399999999999998</v>
      </c>
      <c r="J2762" s="125"/>
      <c r="K2762" s="631"/>
      <c r="L2762" s="28"/>
    </row>
    <row r="2763" spans="3:12" ht="12" customHeight="1" x14ac:dyDescent="0.3">
      <c r="C2763" s="629"/>
      <c r="D2763" s="117" t="s">
        <v>1367</v>
      </c>
      <c r="E2763" s="444">
        <v>-2</v>
      </c>
      <c r="F2763" s="443">
        <v>0.25</v>
      </c>
      <c r="G2763" s="443">
        <v>3.15</v>
      </c>
      <c r="H2763" s="98"/>
      <c r="I2763" s="458">
        <f>PRODUCT(E2763:G2763)</f>
        <v>-1.575</v>
      </c>
      <c r="J2763" s="125"/>
      <c r="K2763" s="631"/>
      <c r="L2763" s="28"/>
    </row>
    <row r="2764" spans="3:12" ht="12" customHeight="1" x14ac:dyDescent="0.3">
      <c r="C2764" s="617" t="s">
        <v>1737</v>
      </c>
      <c r="D2764" s="117" t="s">
        <v>1644</v>
      </c>
      <c r="E2764" s="444"/>
      <c r="F2764" s="443"/>
      <c r="G2764" s="444"/>
      <c r="H2764" s="98"/>
      <c r="I2764" s="458"/>
      <c r="J2764" s="125"/>
      <c r="K2764" s="631"/>
      <c r="L2764" s="28"/>
    </row>
    <row r="2765" spans="3:12" ht="12" customHeight="1" x14ac:dyDescent="0.3">
      <c r="C2765" s="632"/>
      <c r="D2765" s="117" t="s">
        <v>1664</v>
      </c>
      <c r="E2765" s="618">
        <v>1</v>
      </c>
      <c r="F2765" s="619">
        <v>2.25</v>
      </c>
      <c r="G2765" s="618">
        <v>3.67</v>
      </c>
      <c r="H2765" s="620"/>
      <c r="I2765" s="458">
        <f>PRODUCT(E2765:G2765)</f>
        <v>8.2575000000000003</v>
      </c>
      <c r="J2765" s="125"/>
      <c r="K2765" s="631"/>
      <c r="L2765" s="28"/>
    </row>
    <row r="2766" spans="3:12" ht="12" customHeight="1" x14ac:dyDescent="0.3">
      <c r="C2766" s="632"/>
      <c r="D2766" s="117" t="s">
        <v>1569</v>
      </c>
      <c r="E2766" s="618">
        <v>1</v>
      </c>
      <c r="F2766" s="619">
        <v>6.6</v>
      </c>
      <c r="G2766" s="618">
        <v>4.17</v>
      </c>
      <c r="H2766" s="620"/>
      <c r="I2766" s="458">
        <f>PRODUCT(E2766:G2766)</f>
        <v>27.521999999999998</v>
      </c>
      <c r="J2766" s="125"/>
      <c r="K2766" s="631"/>
      <c r="L2766" s="28"/>
    </row>
    <row r="2767" spans="3:12" ht="12" customHeight="1" x14ac:dyDescent="0.3">
      <c r="C2767" s="629"/>
      <c r="D2767" s="117" t="s">
        <v>323</v>
      </c>
      <c r="E2767" s="444">
        <v>-1</v>
      </c>
      <c r="F2767" s="443">
        <v>0.9</v>
      </c>
      <c r="G2767" s="443">
        <v>2.1</v>
      </c>
      <c r="H2767" s="98"/>
      <c r="I2767" s="458">
        <f>PRODUCT(E2767:G2767)</f>
        <v>-1.8900000000000001</v>
      </c>
      <c r="J2767" s="125"/>
      <c r="K2767" s="631"/>
      <c r="L2767" s="28"/>
    </row>
    <row r="2768" spans="3:12" ht="12" customHeight="1" x14ac:dyDescent="0.3">
      <c r="C2768" s="629"/>
      <c r="D2768" s="117" t="s">
        <v>1367</v>
      </c>
      <c r="E2768" s="444">
        <v>-2</v>
      </c>
      <c r="F2768" s="443">
        <v>0.25</v>
      </c>
      <c r="G2768" s="443">
        <v>3.67</v>
      </c>
      <c r="H2768" s="98"/>
      <c r="I2768" s="458">
        <f>PRODUCT(E2768:G2768)</f>
        <v>-1.835</v>
      </c>
      <c r="J2768" s="125"/>
      <c r="K2768" s="631"/>
      <c r="L2768" s="28"/>
    </row>
    <row r="2769" spans="3:12" ht="12" customHeight="1" x14ac:dyDescent="0.3">
      <c r="C2769" s="629"/>
      <c r="D2769" s="117" t="s">
        <v>1367</v>
      </c>
      <c r="E2769" s="444">
        <v>-2</v>
      </c>
      <c r="F2769" s="443">
        <v>0.25</v>
      </c>
      <c r="G2769" s="443">
        <v>4.17</v>
      </c>
      <c r="H2769" s="98"/>
      <c r="I2769" s="458">
        <f>PRODUCT(E2769:G2769)</f>
        <v>-2.085</v>
      </c>
      <c r="J2769" s="125"/>
      <c r="K2769" s="631"/>
      <c r="L2769" s="28"/>
    </row>
    <row r="2770" spans="3:12" ht="12" customHeight="1" x14ac:dyDescent="0.3">
      <c r="C2770" s="617" t="s">
        <v>1738</v>
      </c>
      <c r="D2770" s="117" t="s">
        <v>784</v>
      </c>
      <c r="E2770" s="444"/>
      <c r="F2770" s="443"/>
      <c r="G2770" s="444"/>
      <c r="H2770" s="98"/>
      <c r="I2770" s="458"/>
      <c r="J2770" s="125"/>
      <c r="K2770" s="631"/>
      <c r="L2770" s="28"/>
    </row>
    <row r="2771" spans="3:12" ht="12" customHeight="1" x14ac:dyDescent="0.3">
      <c r="C2771" s="632"/>
      <c r="D2771" s="117" t="s">
        <v>1569</v>
      </c>
      <c r="E2771" s="618">
        <v>1</v>
      </c>
      <c r="F2771" s="619">
        <v>6.9</v>
      </c>
      <c r="G2771" s="618">
        <v>4.17</v>
      </c>
      <c r="H2771" s="620"/>
      <c r="I2771" s="458">
        <f>PRODUCT(E2771:G2771)</f>
        <v>28.773</v>
      </c>
      <c r="J2771" s="125"/>
      <c r="K2771" s="631"/>
      <c r="L2771" s="28"/>
    </row>
    <row r="2772" spans="3:12" ht="12" customHeight="1" x14ac:dyDescent="0.3">
      <c r="C2772" s="629"/>
      <c r="D2772" s="117" t="s">
        <v>323</v>
      </c>
      <c r="E2772" s="444">
        <v>-2</v>
      </c>
      <c r="F2772" s="443">
        <v>0.9</v>
      </c>
      <c r="G2772" s="443">
        <v>2.6</v>
      </c>
      <c r="H2772" s="98"/>
      <c r="I2772" s="458">
        <f>PRODUCT(E2772:G2772)</f>
        <v>-4.6800000000000006</v>
      </c>
      <c r="J2772" s="125"/>
      <c r="K2772" s="631"/>
      <c r="L2772" s="28"/>
    </row>
    <row r="2773" spans="3:12" ht="12" customHeight="1" x14ac:dyDescent="0.3">
      <c r="C2773" s="629"/>
      <c r="D2773" s="117" t="s">
        <v>1367</v>
      </c>
      <c r="E2773" s="444">
        <v>-3</v>
      </c>
      <c r="F2773" s="443">
        <v>0.25</v>
      </c>
      <c r="G2773" s="443">
        <v>4.17</v>
      </c>
      <c r="H2773" s="98"/>
      <c r="I2773" s="458">
        <f>PRODUCT(E2773:G2773)</f>
        <v>-3.1274999999999999</v>
      </c>
      <c r="J2773" s="125"/>
      <c r="K2773" s="631"/>
      <c r="L2773" s="28"/>
    </row>
    <row r="2774" spans="3:12" ht="12" customHeight="1" x14ac:dyDescent="0.3">
      <c r="C2774" s="629"/>
      <c r="D2774" s="630"/>
      <c r="E2774" s="140"/>
      <c r="F2774" s="140"/>
      <c r="G2774" s="140"/>
      <c r="H2774" s="103"/>
      <c r="I2774" s="569"/>
      <c r="J2774" s="125"/>
      <c r="K2774" s="631"/>
      <c r="L2774" s="28"/>
    </row>
    <row r="2775" spans="3:12" ht="12" customHeight="1" x14ac:dyDescent="0.3">
      <c r="C2775" s="629"/>
      <c r="D2775" s="117" t="s">
        <v>1739</v>
      </c>
      <c r="E2775" s="444"/>
      <c r="F2775" s="443"/>
      <c r="G2775" s="444"/>
      <c r="H2775" s="98"/>
      <c r="I2775" s="458"/>
      <c r="J2775" s="125"/>
      <c r="K2775" s="631"/>
      <c r="L2775" s="28"/>
    </row>
    <row r="2776" spans="3:12" ht="12" customHeight="1" x14ac:dyDescent="0.3">
      <c r="C2776" s="629"/>
      <c r="D2776" s="117" t="s">
        <v>1569</v>
      </c>
      <c r="E2776" s="618">
        <v>1</v>
      </c>
      <c r="F2776" s="619">
        <v>2.4</v>
      </c>
      <c r="G2776" s="618">
        <v>3.15</v>
      </c>
      <c r="H2776" s="620"/>
      <c r="I2776" s="458">
        <f>PRODUCT(E2776:G2776)</f>
        <v>7.56</v>
      </c>
      <c r="J2776" s="125"/>
      <c r="K2776" s="631"/>
      <c r="L2776" s="28"/>
    </row>
    <row r="2777" spans="3:12" ht="12" customHeight="1" x14ac:dyDescent="0.3">
      <c r="C2777" s="629"/>
      <c r="D2777" s="117" t="s">
        <v>323</v>
      </c>
      <c r="E2777" s="444">
        <v>-1</v>
      </c>
      <c r="F2777" s="443">
        <v>1.65</v>
      </c>
      <c r="G2777" s="443">
        <v>2.1</v>
      </c>
      <c r="H2777" s="98"/>
      <c r="I2777" s="458">
        <f>PRODUCT(E2777:G2777)</f>
        <v>-3.4649999999999999</v>
      </c>
      <c r="J2777" s="125"/>
      <c r="K2777" s="631"/>
      <c r="L2777" s="28"/>
    </row>
    <row r="2778" spans="3:12" ht="12" customHeight="1" x14ac:dyDescent="0.3">
      <c r="C2778" s="629"/>
      <c r="D2778" s="117" t="s">
        <v>1367</v>
      </c>
      <c r="E2778" s="444">
        <v>-1</v>
      </c>
      <c r="F2778" s="443">
        <v>0.25</v>
      </c>
      <c r="G2778" s="443">
        <v>3.15</v>
      </c>
      <c r="H2778" s="98"/>
      <c r="I2778" s="458">
        <f>PRODUCT(E2778:G2778)</f>
        <v>-0.78749999999999998</v>
      </c>
      <c r="J2778" s="125"/>
      <c r="K2778" s="631"/>
      <c r="L2778" s="28"/>
    </row>
    <row r="2779" spans="3:12" ht="12" customHeight="1" x14ac:dyDescent="0.3">
      <c r="C2779" s="617" t="s">
        <v>1740</v>
      </c>
      <c r="D2779" s="117" t="s">
        <v>1681</v>
      </c>
      <c r="E2779" s="444"/>
      <c r="F2779" s="443"/>
      <c r="G2779" s="444"/>
      <c r="H2779" s="98"/>
      <c r="I2779" s="458"/>
      <c r="J2779" s="125"/>
      <c r="K2779" s="631"/>
      <c r="L2779" s="28"/>
    </row>
    <row r="2780" spans="3:12" ht="12" customHeight="1" x14ac:dyDescent="0.3">
      <c r="C2780" s="632"/>
      <c r="D2780" s="117" t="s">
        <v>1664</v>
      </c>
      <c r="E2780" s="618">
        <v>1</v>
      </c>
      <c r="F2780" s="619">
        <v>4.3499999999999996</v>
      </c>
      <c r="G2780" s="618">
        <v>3.67</v>
      </c>
      <c r="H2780" s="620"/>
      <c r="I2780" s="458">
        <f t="shared" ref="I2780:I2789" si="200">PRODUCT(E2780:G2780)</f>
        <v>15.964499999999999</v>
      </c>
      <c r="J2780" s="125"/>
      <c r="K2780" s="631"/>
      <c r="L2780" s="28"/>
    </row>
    <row r="2781" spans="3:12" ht="12" customHeight="1" x14ac:dyDescent="0.3">
      <c r="C2781" s="632"/>
      <c r="D2781" s="117" t="s">
        <v>1577</v>
      </c>
      <c r="E2781" s="618">
        <v>1</v>
      </c>
      <c r="F2781" s="619">
        <v>3.65</v>
      </c>
      <c r="G2781" s="618">
        <v>3.67</v>
      </c>
      <c r="H2781" s="620"/>
      <c r="I2781" s="458">
        <f>PRODUCT(E2781:G2781)</f>
        <v>13.3955</v>
      </c>
      <c r="J2781" s="125"/>
      <c r="K2781" s="631"/>
      <c r="L2781" s="28"/>
    </row>
    <row r="2782" spans="3:12" ht="12" customHeight="1" x14ac:dyDescent="0.3">
      <c r="C2782" s="632"/>
      <c r="D2782" s="117" t="s">
        <v>1207</v>
      </c>
      <c r="E2782" s="618">
        <v>1</v>
      </c>
      <c r="F2782" s="619">
        <v>1.6</v>
      </c>
      <c r="G2782" s="618">
        <v>3.67</v>
      </c>
      <c r="H2782" s="620"/>
      <c r="I2782" s="458">
        <f>PRODUCT(E2782:G2782)</f>
        <v>5.8719999999999999</v>
      </c>
      <c r="J2782" s="125"/>
      <c r="K2782" s="631"/>
      <c r="L2782" s="28"/>
    </row>
    <row r="2783" spans="3:12" ht="12" customHeight="1" x14ac:dyDescent="0.3">
      <c r="C2783" s="632"/>
      <c r="D2783" s="117"/>
      <c r="E2783" s="618">
        <v>1</v>
      </c>
      <c r="F2783" s="619">
        <v>0.95</v>
      </c>
      <c r="G2783" s="618">
        <v>3.67</v>
      </c>
      <c r="H2783" s="620"/>
      <c r="I2783" s="458">
        <f>PRODUCT(E2783:G2783)</f>
        <v>3.4864999999999999</v>
      </c>
      <c r="J2783" s="125"/>
      <c r="K2783" s="631"/>
      <c r="L2783" s="28"/>
    </row>
    <row r="2784" spans="3:12" ht="12" customHeight="1" x14ac:dyDescent="0.3">
      <c r="C2784" s="632"/>
      <c r="D2784" s="117" t="s">
        <v>1222</v>
      </c>
      <c r="E2784" s="618">
        <v>1</v>
      </c>
      <c r="F2784" s="619">
        <v>6.85</v>
      </c>
      <c r="G2784" s="618">
        <v>4.17</v>
      </c>
      <c r="H2784" s="620"/>
      <c r="I2784" s="458">
        <f>PRODUCT(E2784:G2784)</f>
        <v>28.564499999999999</v>
      </c>
      <c r="J2784" s="125"/>
      <c r="K2784" s="631"/>
      <c r="L2784" s="28"/>
    </row>
    <row r="2785" spans="3:12" ht="12" customHeight="1" x14ac:dyDescent="0.3">
      <c r="C2785" s="632"/>
      <c r="D2785" s="117"/>
      <c r="E2785" s="618">
        <v>1</v>
      </c>
      <c r="F2785" s="619">
        <v>1</v>
      </c>
      <c r="G2785" s="618">
        <v>4.17</v>
      </c>
      <c r="H2785" s="620"/>
      <c r="I2785" s="458">
        <f>PRODUCT(E2785:G2785)</f>
        <v>4.17</v>
      </c>
      <c r="J2785" s="125"/>
      <c r="K2785" s="631"/>
      <c r="L2785" s="28"/>
    </row>
    <row r="2786" spans="3:12" ht="12" customHeight="1" x14ac:dyDescent="0.3">
      <c r="C2786" s="632"/>
      <c r="D2786" s="117" t="s">
        <v>1569</v>
      </c>
      <c r="E2786" s="618">
        <v>1</v>
      </c>
      <c r="F2786" s="619">
        <v>5</v>
      </c>
      <c r="G2786" s="618">
        <v>4.17</v>
      </c>
      <c r="H2786" s="620"/>
      <c r="I2786" s="458">
        <f t="shared" si="200"/>
        <v>20.85</v>
      </c>
      <c r="J2786" s="125"/>
      <c r="K2786" s="631"/>
      <c r="L2786" s="28"/>
    </row>
    <row r="2787" spans="3:12" ht="12" customHeight="1" x14ac:dyDescent="0.3">
      <c r="C2787" s="629"/>
      <c r="D2787" s="117" t="s">
        <v>323</v>
      </c>
      <c r="E2787" s="444">
        <v>-1</v>
      </c>
      <c r="F2787" s="443">
        <v>1.2</v>
      </c>
      <c r="G2787" s="443">
        <v>2.1</v>
      </c>
      <c r="H2787" s="98"/>
      <c r="I2787" s="458">
        <f t="shared" si="200"/>
        <v>-2.52</v>
      </c>
      <c r="J2787" s="125"/>
      <c r="K2787" s="631"/>
      <c r="L2787" s="28"/>
    </row>
    <row r="2788" spans="3:12" ht="12" customHeight="1" x14ac:dyDescent="0.3">
      <c r="C2788" s="629"/>
      <c r="D2788" s="117" t="s">
        <v>1367</v>
      </c>
      <c r="E2788" s="444">
        <v>-6</v>
      </c>
      <c r="F2788" s="443">
        <v>0.25</v>
      </c>
      <c r="G2788" s="443">
        <v>4.17</v>
      </c>
      <c r="H2788" s="98"/>
      <c r="I2788" s="458">
        <f t="shared" si="200"/>
        <v>-6.2549999999999999</v>
      </c>
      <c r="J2788" s="125"/>
      <c r="K2788" s="631"/>
      <c r="L2788" s="28"/>
    </row>
    <row r="2789" spans="3:12" ht="12" customHeight="1" x14ac:dyDescent="0.3">
      <c r="C2789" s="629"/>
      <c r="D2789" s="117" t="s">
        <v>1367</v>
      </c>
      <c r="E2789" s="444">
        <v>-7</v>
      </c>
      <c r="F2789" s="443">
        <v>0.25</v>
      </c>
      <c r="G2789" s="443">
        <v>3.67</v>
      </c>
      <c r="H2789" s="98"/>
      <c r="I2789" s="458">
        <f t="shared" si="200"/>
        <v>-6.4224999999999994</v>
      </c>
      <c r="J2789" s="125"/>
      <c r="K2789" s="631"/>
      <c r="L2789" s="28"/>
    </row>
    <row r="2790" spans="3:12" ht="12" customHeight="1" x14ac:dyDescent="0.3">
      <c r="C2790" s="629"/>
      <c r="D2790" s="630"/>
      <c r="E2790" s="140"/>
      <c r="F2790" s="140"/>
      <c r="G2790" s="140"/>
      <c r="H2790" s="103"/>
      <c r="I2790" s="569"/>
      <c r="J2790" s="125"/>
      <c r="K2790" s="631"/>
      <c r="L2790" s="28"/>
    </row>
    <row r="2791" spans="3:12" ht="12" customHeight="1" x14ac:dyDescent="0.3">
      <c r="C2791" s="629"/>
      <c r="D2791" s="117" t="s">
        <v>1741</v>
      </c>
      <c r="E2791" s="444"/>
      <c r="F2791" s="443"/>
      <c r="G2791" s="444"/>
      <c r="H2791" s="98"/>
      <c r="I2791" s="458"/>
      <c r="J2791" s="125"/>
      <c r="K2791" s="631"/>
      <c r="L2791" s="28"/>
    </row>
    <row r="2792" spans="3:12" ht="12" customHeight="1" x14ac:dyDescent="0.3">
      <c r="C2792" s="629"/>
      <c r="D2792" s="117" t="s">
        <v>1207</v>
      </c>
      <c r="E2792" s="618">
        <v>1</v>
      </c>
      <c r="F2792" s="619">
        <v>1.55</v>
      </c>
      <c r="G2792" s="618">
        <v>3.67</v>
      </c>
      <c r="H2792" s="620"/>
      <c r="I2792" s="458">
        <f>PRODUCT(E2792:G2792)</f>
        <v>5.6885000000000003</v>
      </c>
      <c r="J2792" s="125"/>
      <c r="K2792" s="631"/>
      <c r="L2792" s="28"/>
    </row>
    <row r="2793" spans="3:12" ht="12" customHeight="1" x14ac:dyDescent="0.3">
      <c r="C2793" s="629"/>
      <c r="D2793" s="117" t="s">
        <v>1569</v>
      </c>
      <c r="E2793" s="618">
        <v>1</v>
      </c>
      <c r="F2793" s="619">
        <v>3.75</v>
      </c>
      <c r="G2793" s="618">
        <v>4.17</v>
      </c>
      <c r="H2793" s="620"/>
      <c r="I2793" s="458">
        <f>PRODUCT(E2793:G2793)</f>
        <v>15.637499999999999</v>
      </c>
      <c r="J2793" s="125"/>
      <c r="K2793" s="631"/>
      <c r="L2793" s="28"/>
    </row>
    <row r="2794" spans="3:12" ht="12" customHeight="1" x14ac:dyDescent="0.3">
      <c r="C2794" s="629"/>
      <c r="D2794" s="117" t="s">
        <v>323</v>
      </c>
      <c r="E2794" s="444">
        <v>-1</v>
      </c>
      <c r="F2794" s="443">
        <v>1.65</v>
      </c>
      <c r="G2794" s="443">
        <v>2.1</v>
      </c>
      <c r="H2794" s="98"/>
      <c r="I2794" s="458">
        <f>PRODUCT(E2794:G2794)</f>
        <v>-3.4649999999999999</v>
      </c>
      <c r="J2794" s="125"/>
      <c r="K2794" s="631"/>
      <c r="L2794" s="28"/>
    </row>
    <row r="2795" spans="3:12" ht="12" customHeight="1" x14ac:dyDescent="0.3">
      <c r="C2795" s="629"/>
      <c r="D2795" s="117" t="s">
        <v>1367</v>
      </c>
      <c r="E2795" s="444">
        <v>-1</v>
      </c>
      <c r="F2795" s="443">
        <v>0.25</v>
      </c>
      <c r="G2795" s="443">
        <v>3.67</v>
      </c>
      <c r="H2795" s="98"/>
      <c r="I2795" s="458">
        <f>PRODUCT(E2795:G2795)</f>
        <v>-0.91749999999999998</v>
      </c>
      <c r="J2795" s="125"/>
      <c r="K2795" s="631"/>
      <c r="L2795" s="28"/>
    </row>
    <row r="2796" spans="3:12" ht="12" customHeight="1" x14ac:dyDescent="0.3">
      <c r="C2796" s="629"/>
      <c r="D2796" s="117" t="s">
        <v>1367</v>
      </c>
      <c r="E2796" s="444">
        <v>-2</v>
      </c>
      <c r="F2796" s="443">
        <v>0.25</v>
      </c>
      <c r="G2796" s="443">
        <v>4.17</v>
      </c>
      <c r="H2796" s="98"/>
      <c r="I2796" s="458">
        <f>PRODUCT(E2796:G2796)</f>
        <v>-2.085</v>
      </c>
      <c r="J2796" s="125"/>
      <c r="K2796" s="631"/>
      <c r="L2796" s="28"/>
    </row>
    <row r="2797" spans="3:12" ht="12" customHeight="1" x14ac:dyDescent="0.3">
      <c r="C2797" s="617" t="s">
        <v>1742</v>
      </c>
      <c r="D2797" s="117" t="s">
        <v>834</v>
      </c>
      <c r="E2797" s="444"/>
      <c r="F2797" s="443"/>
      <c r="G2797" s="444"/>
      <c r="H2797" s="98"/>
      <c r="I2797" s="458"/>
      <c r="J2797" s="125"/>
      <c r="K2797" s="631"/>
      <c r="L2797" s="28"/>
    </row>
    <row r="2798" spans="3:12" ht="12" customHeight="1" x14ac:dyDescent="0.3">
      <c r="C2798" s="632"/>
      <c r="D2798" s="117" t="s">
        <v>1207</v>
      </c>
      <c r="E2798" s="618">
        <v>1</v>
      </c>
      <c r="F2798" s="619">
        <v>2.4500000000000002</v>
      </c>
      <c r="G2798" s="618">
        <v>3.67</v>
      </c>
      <c r="H2798" s="620"/>
      <c r="I2798" s="458">
        <f t="shared" ref="I2798:I2803" si="201">PRODUCT(E2798:G2798)</f>
        <v>8.9915000000000003</v>
      </c>
      <c r="J2798" s="125"/>
      <c r="K2798" s="631"/>
      <c r="L2798" s="28"/>
    </row>
    <row r="2799" spans="3:12" ht="12" customHeight="1" x14ac:dyDescent="0.3">
      <c r="C2799" s="632"/>
      <c r="D2799" s="117" t="s">
        <v>1569</v>
      </c>
      <c r="E2799" s="618">
        <v>1</v>
      </c>
      <c r="F2799" s="619">
        <v>1.4</v>
      </c>
      <c r="G2799" s="618">
        <v>3.15</v>
      </c>
      <c r="H2799" s="620"/>
      <c r="I2799" s="458">
        <f t="shared" si="201"/>
        <v>4.4099999999999993</v>
      </c>
      <c r="J2799" s="125"/>
      <c r="K2799" s="631"/>
      <c r="L2799" s="28"/>
    </row>
    <row r="2800" spans="3:12" ht="12" customHeight="1" x14ac:dyDescent="0.3">
      <c r="C2800" s="632"/>
      <c r="D2800" s="117"/>
      <c r="E2800" s="618">
        <v>1</v>
      </c>
      <c r="F2800" s="619">
        <v>2.2999999999999998</v>
      </c>
      <c r="G2800" s="618">
        <v>4.17</v>
      </c>
      <c r="H2800" s="620"/>
      <c r="I2800" s="458">
        <f>PRODUCT(E2800:G2800)</f>
        <v>9.5909999999999993</v>
      </c>
      <c r="J2800" s="125"/>
      <c r="K2800" s="631"/>
      <c r="L2800" s="28"/>
    </row>
    <row r="2801" spans="3:12" ht="12" customHeight="1" x14ac:dyDescent="0.3">
      <c r="C2801" s="629"/>
      <c r="D2801" s="117" t="s">
        <v>323</v>
      </c>
      <c r="E2801" s="444">
        <v>-1</v>
      </c>
      <c r="F2801" s="443">
        <v>0.8</v>
      </c>
      <c r="G2801" s="443">
        <v>2.6</v>
      </c>
      <c r="H2801" s="98"/>
      <c r="I2801" s="458">
        <f t="shared" si="201"/>
        <v>-2.08</v>
      </c>
      <c r="J2801" s="125"/>
      <c r="K2801" s="631"/>
      <c r="L2801" s="28"/>
    </row>
    <row r="2802" spans="3:12" ht="12" customHeight="1" x14ac:dyDescent="0.3">
      <c r="C2802" s="629"/>
      <c r="D2802" s="117" t="s">
        <v>1367</v>
      </c>
      <c r="E2802" s="444">
        <v>-1</v>
      </c>
      <c r="F2802" s="443">
        <v>0.25</v>
      </c>
      <c r="G2802" s="443">
        <v>3.67</v>
      </c>
      <c r="H2802" s="98"/>
      <c r="I2802" s="458">
        <f t="shared" si="201"/>
        <v>-0.91749999999999998</v>
      </c>
      <c r="J2802" s="125"/>
      <c r="K2802" s="631"/>
      <c r="L2802" s="28"/>
    </row>
    <row r="2803" spans="3:12" ht="12" customHeight="1" x14ac:dyDescent="0.3">
      <c r="C2803" s="629"/>
      <c r="D2803" s="117" t="s">
        <v>1367</v>
      </c>
      <c r="E2803" s="444">
        <v>-1</v>
      </c>
      <c r="F2803" s="443">
        <v>0.25</v>
      </c>
      <c r="G2803" s="443">
        <v>4.17</v>
      </c>
      <c r="H2803" s="98"/>
      <c r="I2803" s="458">
        <f t="shared" si="201"/>
        <v>-1.0425</v>
      </c>
      <c r="J2803" s="125"/>
      <c r="K2803" s="631"/>
      <c r="L2803" s="28"/>
    </row>
    <row r="2804" spans="3:12" ht="12" customHeight="1" x14ac:dyDescent="0.3">
      <c r="C2804" s="617" t="s">
        <v>1743</v>
      </c>
      <c r="D2804" s="117" t="s">
        <v>834</v>
      </c>
      <c r="E2804" s="444"/>
      <c r="F2804" s="443"/>
      <c r="G2804" s="444"/>
      <c r="H2804" s="98"/>
      <c r="I2804" s="458"/>
      <c r="J2804" s="125"/>
      <c r="K2804" s="631"/>
      <c r="L2804" s="28"/>
    </row>
    <row r="2805" spans="3:12" ht="12" customHeight="1" x14ac:dyDescent="0.3">
      <c r="C2805" s="632"/>
      <c r="D2805" s="117" t="s">
        <v>1207</v>
      </c>
      <c r="E2805" s="618">
        <v>1</v>
      </c>
      <c r="F2805" s="619">
        <v>1.7</v>
      </c>
      <c r="G2805" s="618">
        <v>3.67</v>
      </c>
      <c r="H2805" s="620"/>
      <c r="I2805" s="458">
        <f>PRODUCT(E2805:G2805)</f>
        <v>6.2389999999999999</v>
      </c>
      <c r="J2805" s="125"/>
      <c r="K2805" s="631"/>
      <c r="L2805" s="28"/>
    </row>
    <row r="2806" spans="3:12" ht="12" customHeight="1" x14ac:dyDescent="0.3">
      <c r="C2806" s="632"/>
      <c r="D2806" s="117" t="s">
        <v>1569</v>
      </c>
      <c r="E2806" s="618">
        <v>1</v>
      </c>
      <c r="F2806" s="619">
        <v>2.75</v>
      </c>
      <c r="G2806" s="618">
        <v>4.17</v>
      </c>
      <c r="H2806" s="620"/>
      <c r="I2806" s="458">
        <f>PRODUCT(E2806:G2806)</f>
        <v>11.467499999999999</v>
      </c>
      <c r="J2806" s="125"/>
      <c r="K2806" s="631"/>
      <c r="L2806" s="28"/>
    </row>
    <row r="2807" spans="3:12" ht="12" customHeight="1" x14ac:dyDescent="0.3">
      <c r="C2807" s="629"/>
      <c r="D2807" s="117" t="s">
        <v>323</v>
      </c>
      <c r="E2807" s="444">
        <v>-1</v>
      </c>
      <c r="F2807" s="443">
        <v>0.8</v>
      </c>
      <c r="G2807" s="443">
        <v>2.6</v>
      </c>
      <c r="H2807" s="98"/>
      <c r="I2807" s="458">
        <f>PRODUCT(E2807:G2807)</f>
        <v>-2.08</v>
      </c>
      <c r="J2807" s="125"/>
      <c r="K2807" s="631"/>
      <c r="L2807" s="28"/>
    </row>
    <row r="2808" spans="3:12" ht="12" customHeight="1" x14ac:dyDescent="0.3">
      <c r="C2808" s="629"/>
      <c r="D2808" s="117" t="s">
        <v>1367</v>
      </c>
      <c r="E2808" s="444">
        <v>-2</v>
      </c>
      <c r="F2808" s="443">
        <v>0.25</v>
      </c>
      <c r="G2808" s="443">
        <v>3.67</v>
      </c>
      <c r="H2808" s="98"/>
      <c r="I2808" s="458">
        <f>PRODUCT(E2808:G2808)</f>
        <v>-1.835</v>
      </c>
      <c r="J2808" s="125"/>
      <c r="K2808" s="631"/>
      <c r="L2808" s="28"/>
    </row>
    <row r="2809" spans="3:12" ht="12" customHeight="1" x14ac:dyDescent="0.3">
      <c r="C2809" s="629"/>
      <c r="D2809" s="117" t="s">
        <v>1367</v>
      </c>
      <c r="E2809" s="444">
        <v>-1</v>
      </c>
      <c r="F2809" s="443">
        <v>0.25</v>
      </c>
      <c r="G2809" s="443">
        <v>4.17</v>
      </c>
      <c r="H2809" s="98"/>
      <c r="I2809" s="458">
        <f>PRODUCT(E2809:G2809)</f>
        <v>-1.0425</v>
      </c>
      <c r="J2809" s="125"/>
      <c r="K2809" s="631"/>
      <c r="L2809" s="28"/>
    </row>
    <row r="2810" spans="3:12" ht="12" customHeight="1" x14ac:dyDescent="0.3">
      <c r="C2810" s="617" t="s">
        <v>1744</v>
      </c>
      <c r="D2810" s="117" t="s">
        <v>1745</v>
      </c>
      <c r="E2810" s="444"/>
      <c r="F2810" s="443"/>
      <c r="G2810" s="444"/>
      <c r="H2810" s="98"/>
      <c r="I2810" s="458"/>
      <c r="J2810" s="125"/>
      <c r="K2810" s="631"/>
      <c r="L2810" s="28"/>
    </row>
    <row r="2811" spans="3:12" ht="12" customHeight="1" x14ac:dyDescent="0.3">
      <c r="C2811" s="632"/>
      <c r="D2811" s="117" t="s">
        <v>1052</v>
      </c>
      <c r="E2811" s="618">
        <v>1</v>
      </c>
      <c r="F2811" s="619">
        <v>6.85</v>
      </c>
      <c r="G2811" s="618">
        <v>3.67</v>
      </c>
      <c r="H2811" s="620"/>
      <c r="I2811" s="458">
        <f>PRODUCT(E2811:G2811)</f>
        <v>25.139499999999998</v>
      </c>
      <c r="J2811" s="125"/>
      <c r="K2811" s="631"/>
      <c r="L2811" s="28"/>
    </row>
    <row r="2812" spans="3:12" ht="12" customHeight="1" x14ac:dyDescent="0.3">
      <c r="C2812" s="632"/>
      <c r="D2812" s="117"/>
      <c r="E2812" s="618">
        <v>1</v>
      </c>
      <c r="F2812" s="619">
        <v>6.85</v>
      </c>
      <c r="G2812" s="618">
        <v>3.67</v>
      </c>
      <c r="H2812" s="620"/>
      <c r="I2812" s="458">
        <f>PRODUCT(E2812:G2812)</f>
        <v>25.139499999999998</v>
      </c>
      <c r="J2812" s="125"/>
      <c r="K2812" s="631"/>
      <c r="L2812" s="28"/>
    </row>
    <row r="2813" spans="3:12" ht="12" customHeight="1" x14ac:dyDescent="0.3">
      <c r="C2813" s="632"/>
      <c r="D2813" s="117" t="s">
        <v>346</v>
      </c>
      <c r="E2813" s="618">
        <v>-4</v>
      </c>
      <c r="F2813" s="619">
        <v>3.15</v>
      </c>
      <c r="G2813" s="618">
        <v>1.4</v>
      </c>
      <c r="H2813" s="620"/>
      <c r="I2813" s="458">
        <f>PRODUCT(E2813:G2813)</f>
        <v>-17.639999999999997</v>
      </c>
      <c r="J2813" s="125"/>
      <c r="K2813" s="631"/>
      <c r="L2813" s="28"/>
    </row>
    <row r="2814" spans="3:12" ht="12" customHeight="1" x14ac:dyDescent="0.3">
      <c r="C2814" s="629"/>
      <c r="D2814" s="117" t="s">
        <v>1367</v>
      </c>
      <c r="E2814" s="444">
        <v>-2</v>
      </c>
      <c r="F2814" s="443">
        <v>0.25</v>
      </c>
      <c r="G2814" s="443">
        <v>3.67</v>
      </c>
      <c r="H2814" s="98"/>
      <c r="I2814" s="458">
        <f>PRODUCT(E2814:G2814)</f>
        <v>-1.835</v>
      </c>
      <c r="J2814" s="125"/>
      <c r="K2814" s="631"/>
      <c r="L2814" s="28"/>
    </row>
    <row r="2815" spans="3:12" ht="12" customHeight="1" x14ac:dyDescent="0.3">
      <c r="C2815" s="617" t="s">
        <v>1746</v>
      </c>
      <c r="D2815" s="117" t="s">
        <v>1745</v>
      </c>
      <c r="E2815" s="444"/>
      <c r="F2815" s="443"/>
      <c r="G2815" s="444"/>
      <c r="H2815" s="98"/>
      <c r="I2815" s="458"/>
      <c r="J2815" s="125"/>
      <c r="K2815" s="631"/>
      <c r="L2815" s="28"/>
    </row>
    <row r="2816" spans="3:12" ht="12" customHeight="1" x14ac:dyDescent="0.3">
      <c r="C2816" s="632"/>
      <c r="D2816" s="117" t="s">
        <v>1656</v>
      </c>
      <c r="E2816" s="618">
        <v>1</v>
      </c>
      <c r="F2816" s="619">
        <v>6.85</v>
      </c>
      <c r="G2816" s="618">
        <v>3.67</v>
      </c>
      <c r="H2816" s="620"/>
      <c r="I2816" s="458">
        <f>PRODUCT(E2816:G2816)</f>
        <v>25.139499999999998</v>
      </c>
      <c r="J2816" s="125"/>
      <c r="K2816" s="631"/>
      <c r="L2816" s="28"/>
    </row>
    <row r="2817" spans="3:12" ht="12" customHeight="1" x14ac:dyDescent="0.3">
      <c r="C2817" s="632"/>
      <c r="D2817" s="117"/>
      <c r="E2817" s="618">
        <v>1</v>
      </c>
      <c r="F2817" s="619">
        <v>6.85</v>
      </c>
      <c r="G2817" s="618">
        <v>3.67</v>
      </c>
      <c r="H2817" s="620"/>
      <c r="I2817" s="458">
        <f>PRODUCT(E2817:G2817)</f>
        <v>25.139499999999998</v>
      </c>
      <c r="J2817" s="125"/>
      <c r="K2817" s="631"/>
      <c r="L2817" s="28"/>
    </row>
    <row r="2818" spans="3:12" ht="12" customHeight="1" x14ac:dyDescent="0.3">
      <c r="C2818" s="632"/>
      <c r="D2818" s="117"/>
      <c r="E2818" s="618">
        <v>1</v>
      </c>
      <c r="F2818" s="619">
        <v>0.5</v>
      </c>
      <c r="G2818" s="618">
        <v>3.67</v>
      </c>
      <c r="H2818" s="620"/>
      <c r="I2818" s="458">
        <f>PRODUCT(E2818:G2818)</f>
        <v>1.835</v>
      </c>
      <c r="J2818" s="125"/>
      <c r="K2818" s="631"/>
      <c r="L2818" s="28"/>
    </row>
    <row r="2819" spans="3:12" ht="12" customHeight="1" x14ac:dyDescent="0.3">
      <c r="C2819" s="632"/>
      <c r="D2819" s="117" t="s">
        <v>346</v>
      </c>
      <c r="E2819" s="618">
        <v>-4</v>
      </c>
      <c r="F2819" s="619">
        <v>3</v>
      </c>
      <c r="G2819" s="618">
        <v>1.4</v>
      </c>
      <c r="H2819" s="620"/>
      <c r="I2819" s="458">
        <f>PRODUCT(E2819:G2819)</f>
        <v>-16.799999999999997</v>
      </c>
      <c r="J2819" s="125"/>
      <c r="K2819" s="631"/>
      <c r="L2819" s="28"/>
    </row>
    <row r="2820" spans="3:12" ht="12" customHeight="1" x14ac:dyDescent="0.3">
      <c r="C2820" s="629"/>
      <c r="D2820" s="117" t="s">
        <v>1367</v>
      </c>
      <c r="E2820" s="444">
        <v>-5</v>
      </c>
      <c r="F2820" s="443">
        <v>0.25</v>
      </c>
      <c r="G2820" s="443">
        <v>3.67</v>
      </c>
      <c r="H2820" s="98"/>
      <c r="I2820" s="458">
        <f>PRODUCT(E2820:G2820)</f>
        <v>-4.5875000000000004</v>
      </c>
      <c r="J2820" s="125"/>
      <c r="K2820" s="631"/>
      <c r="L2820" s="28"/>
    </row>
    <row r="2821" spans="3:12" ht="12" customHeight="1" x14ac:dyDescent="0.3">
      <c r="C2821" s="629"/>
      <c r="D2821" s="630"/>
      <c r="E2821" s="140"/>
      <c r="F2821" s="140"/>
      <c r="G2821" s="140"/>
      <c r="H2821" s="103"/>
      <c r="I2821" s="569"/>
      <c r="J2821" s="125"/>
      <c r="K2821" s="631"/>
      <c r="L2821" s="28"/>
    </row>
    <row r="2822" spans="3:12" ht="12" customHeight="1" x14ac:dyDescent="0.3">
      <c r="C2822" s="10"/>
      <c r="D2822" s="518"/>
      <c r="E2822" s="444"/>
      <c r="F2822" s="443"/>
      <c r="G2822" s="444"/>
      <c r="H2822" s="98"/>
      <c r="I2822" s="458"/>
      <c r="J2822" s="100"/>
      <c r="K2822" s="31"/>
      <c r="L2822" s="28"/>
    </row>
    <row r="2823" spans="3:12" ht="12" customHeight="1" x14ac:dyDescent="0.3">
      <c r="C2823" s="629"/>
      <c r="D2823" s="518" t="s">
        <v>765</v>
      </c>
      <c r="E2823" s="140"/>
      <c r="F2823" s="140"/>
      <c r="G2823" s="140"/>
      <c r="H2823" s="103"/>
      <c r="I2823" s="569"/>
      <c r="J2823" s="125"/>
      <c r="K2823" s="631"/>
      <c r="L2823" s="28"/>
    </row>
    <row r="2824" spans="3:12" ht="12" customHeight="1" x14ac:dyDescent="0.3">
      <c r="C2824" s="629"/>
      <c r="D2824" s="434" t="s">
        <v>1748</v>
      </c>
      <c r="E2824" s="140"/>
      <c r="F2824" s="140"/>
      <c r="G2824" s="140"/>
      <c r="H2824" s="103"/>
      <c r="I2824" s="569"/>
      <c r="J2824" s="125"/>
      <c r="K2824" s="631"/>
      <c r="L2824" s="28"/>
    </row>
    <row r="2825" spans="3:12" ht="12" customHeight="1" x14ac:dyDescent="0.3">
      <c r="C2825" s="629"/>
      <c r="D2825" s="117" t="s">
        <v>170</v>
      </c>
      <c r="E2825" s="444"/>
      <c r="F2825" s="443"/>
      <c r="G2825" s="444"/>
      <c r="H2825" s="98"/>
      <c r="I2825" s="458"/>
      <c r="J2825" s="125"/>
      <c r="K2825" s="631"/>
      <c r="L2825" s="28"/>
    </row>
    <row r="2826" spans="3:12" ht="12" customHeight="1" x14ac:dyDescent="0.3">
      <c r="C2826" s="629"/>
      <c r="D2826" s="117" t="s">
        <v>1689</v>
      </c>
      <c r="E2826" s="618">
        <v>1</v>
      </c>
      <c r="F2826" s="619">
        <v>114.8</v>
      </c>
      <c r="G2826" s="618">
        <v>2.7</v>
      </c>
      <c r="H2826" s="620"/>
      <c r="I2826" s="458">
        <f t="shared" ref="I2826:I2835" si="202">PRODUCT(E2826:G2826)</f>
        <v>309.96000000000004</v>
      </c>
      <c r="J2826" s="125"/>
      <c r="K2826" s="631"/>
      <c r="L2826" s="28"/>
    </row>
    <row r="2827" spans="3:12" ht="12" customHeight="1" x14ac:dyDescent="0.3">
      <c r="C2827" s="633"/>
      <c r="D2827" s="117" t="s">
        <v>1367</v>
      </c>
      <c r="E2827" s="444">
        <v>-50</v>
      </c>
      <c r="F2827" s="443">
        <v>0.25</v>
      </c>
      <c r="G2827" s="443">
        <v>2.7</v>
      </c>
      <c r="H2827" s="98"/>
      <c r="I2827" s="458">
        <f t="shared" si="202"/>
        <v>-33.75</v>
      </c>
      <c r="J2827" s="125"/>
      <c r="K2827" s="631"/>
      <c r="L2827" s="28"/>
    </row>
    <row r="2828" spans="3:12" ht="12" customHeight="1" x14ac:dyDescent="0.3">
      <c r="C2828" s="629"/>
      <c r="D2828" s="630" t="s">
        <v>1749</v>
      </c>
      <c r="E2828" s="140">
        <v>1</v>
      </c>
      <c r="F2828" s="140">
        <v>23.6</v>
      </c>
      <c r="G2828" s="140">
        <v>0.6</v>
      </c>
      <c r="H2828" s="103"/>
      <c r="I2828" s="458">
        <f t="shared" si="202"/>
        <v>14.16</v>
      </c>
      <c r="J2828" s="125"/>
      <c r="K2828" s="631"/>
      <c r="L2828" s="28"/>
    </row>
    <row r="2829" spans="3:12" ht="12" customHeight="1" x14ac:dyDescent="0.3">
      <c r="C2829" s="633"/>
      <c r="D2829" s="117" t="s">
        <v>941</v>
      </c>
      <c r="E2829" s="618">
        <v>1</v>
      </c>
      <c r="F2829" s="619">
        <v>6.85</v>
      </c>
      <c r="G2829" s="618">
        <v>3.67</v>
      </c>
      <c r="H2829" s="620"/>
      <c r="I2829" s="458">
        <f t="shared" si="202"/>
        <v>25.139499999999998</v>
      </c>
      <c r="J2829" s="125"/>
      <c r="K2829" s="631"/>
      <c r="L2829" s="28"/>
    </row>
    <row r="2830" spans="3:12" ht="12" customHeight="1" x14ac:dyDescent="0.3">
      <c r="C2830" s="633"/>
      <c r="D2830" s="630"/>
      <c r="E2830" s="618">
        <v>1</v>
      </c>
      <c r="F2830" s="619">
        <v>6.85</v>
      </c>
      <c r="G2830" s="618">
        <v>3.67</v>
      </c>
      <c r="H2830" s="620"/>
      <c r="I2830" s="458">
        <f t="shared" si="202"/>
        <v>25.139499999999998</v>
      </c>
      <c r="J2830" s="125"/>
      <c r="K2830" s="631"/>
      <c r="L2830" s="28"/>
    </row>
    <row r="2831" spans="3:12" ht="12" customHeight="1" x14ac:dyDescent="0.3">
      <c r="C2831" s="633"/>
      <c r="D2831" s="630"/>
      <c r="E2831" s="618">
        <v>1</v>
      </c>
      <c r="F2831" s="619">
        <v>2.75</v>
      </c>
      <c r="G2831" s="618">
        <v>3.67</v>
      </c>
      <c r="H2831" s="620"/>
      <c r="I2831" s="458">
        <f t="shared" si="202"/>
        <v>10.092499999999999</v>
      </c>
      <c r="J2831" s="125"/>
      <c r="K2831" s="631"/>
      <c r="L2831" s="28"/>
    </row>
    <row r="2832" spans="3:12" ht="12" customHeight="1" x14ac:dyDescent="0.3">
      <c r="C2832" s="633"/>
      <c r="D2832" s="630"/>
      <c r="E2832" s="618">
        <v>1</v>
      </c>
      <c r="F2832" s="619">
        <v>6.85</v>
      </c>
      <c r="G2832" s="618">
        <v>3.67</v>
      </c>
      <c r="H2832" s="620"/>
      <c r="I2832" s="458">
        <f t="shared" si="202"/>
        <v>25.139499999999998</v>
      </c>
      <c r="J2832" s="125"/>
      <c r="K2832" s="631"/>
      <c r="L2832" s="28"/>
    </row>
    <row r="2833" spans="3:12" ht="12" customHeight="1" x14ac:dyDescent="0.3">
      <c r="C2833" s="633"/>
      <c r="D2833" s="630" t="s">
        <v>768</v>
      </c>
      <c r="E2833" s="618">
        <v>1</v>
      </c>
      <c r="F2833" s="619">
        <v>6.85</v>
      </c>
      <c r="G2833" s="618">
        <v>1.2</v>
      </c>
      <c r="H2833" s="620"/>
      <c r="I2833" s="458">
        <f t="shared" si="202"/>
        <v>8.2199999999999989</v>
      </c>
      <c r="J2833" s="125"/>
      <c r="K2833" s="631"/>
      <c r="L2833" s="28"/>
    </row>
    <row r="2834" spans="3:12" ht="12" customHeight="1" x14ac:dyDescent="0.3">
      <c r="C2834" s="633"/>
      <c r="D2834" s="630"/>
      <c r="E2834" s="618">
        <v>1</v>
      </c>
      <c r="F2834" s="619">
        <v>6.8</v>
      </c>
      <c r="G2834" s="618">
        <v>1.2</v>
      </c>
      <c r="H2834" s="620"/>
      <c r="I2834" s="458">
        <f t="shared" si="202"/>
        <v>8.16</v>
      </c>
      <c r="J2834" s="125"/>
      <c r="K2834" s="631"/>
      <c r="L2834" s="28"/>
    </row>
    <row r="2835" spans="3:12" ht="12" customHeight="1" x14ac:dyDescent="0.3">
      <c r="C2835" s="633"/>
      <c r="D2835" s="117" t="s">
        <v>1367</v>
      </c>
      <c r="E2835" s="444">
        <v>-11</v>
      </c>
      <c r="F2835" s="443">
        <v>0.25</v>
      </c>
      <c r="G2835" s="443">
        <v>3.67</v>
      </c>
      <c r="H2835" s="98"/>
      <c r="I2835" s="458">
        <f t="shared" si="202"/>
        <v>-10.092499999999999</v>
      </c>
      <c r="J2835" s="125"/>
      <c r="K2835" s="631"/>
      <c r="L2835" s="28"/>
    </row>
    <row r="2836" spans="3:12" ht="12" customHeight="1" x14ac:dyDescent="0.3">
      <c r="C2836" s="633"/>
      <c r="D2836" s="630"/>
      <c r="E2836" s="140"/>
      <c r="F2836" s="140"/>
      <c r="G2836" s="140"/>
      <c r="H2836" s="103"/>
      <c r="I2836" s="569"/>
      <c r="J2836" s="125"/>
      <c r="K2836" s="631"/>
      <c r="L2836" s="28"/>
    </row>
    <row r="2837" spans="3:12" ht="12" customHeight="1" x14ac:dyDescent="0.3">
      <c r="C2837" s="633"/>
      <c r="D2837" s="117" t="s">
        <v>1778</v>
      </c>
      <c r="E2837" s="444">
        <v>1</v>
      </c>
      <c r="F2837" s="443">
        <v>4.05</v>
      </c>
      <c r="G2837" s="443">
        <v>4.17</v>
      </c>
      <c r="H2837" s="98"/>
      <c r="I2837" s="458">
        <f>PRODUCT(E2837:G2837)</f>
        <v>16.888500000000001</v>
      </c>
      <c r="J2837" s="125"/>
      <c r="K2837" s="631"/>
      <c r="L2837" s="28"/>
    </row>
    <row r="2838" spans="3:12" ht="12" customHeight="1" x14ac:dyDescent="0.3">
      <c r="C2838" s="632"/>
      <c r="D2838" s="117" t="s">
        <v>323</v>
      </c>
      <c r="E2838" s="618">
        <v>-2</v>
      </c>
      <c r="F2838" s="619">
        <v>0.9</v>
      </c>
      <c r="G2838" s="618">
        <v>2</v>
      </c>
      <c r="H2838" s="620"/>
      <c r="I2838" s="458">
        <f>PRODUCT(E2838:G2838)</f>
        <v>-3.6</v>
      </c>
      <c r="J2838" s="125"/>
      <c r="K2838" s="631"/>
      <c r="L2838" s="28"/>
    </row>
    <row r="2839" spans="3:12" ht="12" customHeight="1" x14ac:dyDescent="0.3">
      <c r="C2839" s="632"/>
      <c r="D2839" s="117" t="s">
        <v>323</v>
      </c>
      <c r="E2839" s="618">
        <v>-1</v>
      </c>
      <c r="F2839" s="619">
        <v>0.9</v>
      </c>
      <c r="G2839" s="618">
        <v>2.1</v>
      </c>
      <c r="H2839" s="620"/>
      <c r="I2839" s="458">
        <f>PRODUCT(E2839:G2839)</f>
        <v>-1.8900000000000001</v>
      </c>
      <c r="J2839" s="125"/>
      <c r="K2839" s="631"/>
      <c r="L2839" s="28"/>
    </row>
    <row r="2840" spans="3:12" ht="12" customHeight="1" x14ac:dyDescent="0.3">
      <c r="C2840" s="632"/>
      <c r="D2840" s="117" t="s">
        <v>346</v>
      </c>
      <c r="E2840" s="618">
        <v>-1</v>
      </c>
      <c r="F2840" s="619">
        <v>1.6</v>
      </c>
      <c r="G2840" s="618">
        <v>1.4</v>
      </c>
      <c r="H2840" s="620"/>
      <c r="I2840" s="458">
        <f>PRODUCT(E2840:G2840)</f>
        <v>-2.2399999999999998</v>
      </c>
      <c r="J2840" s="125"/>
      <c r="K2840" s="631"/>
      <c r="L2840" s="28"/>
    </row>
    <row r="2841" spans="3:12" ht="12" customHeight="1" x14ac:dyDescent="0.3">
      <c r="C2841" s="632"/>
      <c r="D2841" s="117" t="s">
        <v>1367</v>
      </c>
      <c r="E2841" s="618">
        <v>-2</v>
      </c>
      <c r="F2841" s="619">
        <v>0.25</v>
      </c>
      <c r="G2841" s="618">
        <v>4.17</v>
      </c>
      <c r="H2841" s="620"/>
      <c r="I2841" s="458">
        <f>PRODUCT(E2841:G2841)</f>
        <v>-2.085</v>
      </c>
      <c r="J2841" s="125"/>
      <c r="K2841" s="631"/>
      <c r="L2841" s="28"/>
    </row>
    <row r="2842" spans="3:12" ht="12" customHeight="1" x14ac:dyDescent="0.3">
      <c r="C2842" s="633"/>
      <c r="D2842" s="630"/>
      <c r="E2842" s="140"/>
      <c r="F2842" s="140"/>
      <c r="G2842" s="140"/>
      <c r="H2842" s="103"/>
      <c r="I2842" s="569"/>
      <c r="J2842" s="125"/>
      <c r="K2842" s="631"/>
      <c r="L2842" s="28"/>
    </row>
    <row r="2843" spans="3:12" ht="12" customHeight="1" x14ac:dyDescent="0.3">
      <c r="C2843" s="629"/>
      <c r="D2843" s="630"/>
      <c r="E2843" s="140"/>
      <c r="F2843" s="140"/>
      <c r="G2843" s="140"/>
      <c r="H2843" s="103"/>
      <c r="I2843" s="569"/>
      <c r="J2843" s="125"/>
      <c r="K2843" s="631"/>
      <c r="L2843" s="28"/>
    </row>
    <row r="2844" spans="3:12" ht="12" customHeight="1" x14ac:dyDescent="0.3">
      <c r="C2844" s="629"/>
      <c r="D2844" s="434" t="s">
        <v>1750</v>
      </c>
      <c r="E2844" s="140"/>
      <c r="F2844" s="140"/>
      <c r="G2844" s="140"/>
      <c r="H2844" s="103"/>
      <c r="I2844" s="569"/>
      <c r="J2844" s="125"/>
      <c r="K2844" s="631"/>
      <c r="L2844" s="28"/>
    </row>
    <row r="2845" spans="3:12" ht="12" customHeight="1" x14ac:dyDescent="0.3">
      <c r="C2845" s="617" t="s">
        <v>1751</v>
      </c>
      <c r="D2845" s="117" t="s">
        <v>1027</v>
      </c>
      <c r="E2845" s="444"/>
      <c r="F2845" s="443"/>
      <c r="G2845" s="444"/>
      <c r="H2845" s="98"/>
      <c r="I2845" s="458"/>
      <c r="J2845" s="125"/>
      <c r="K2845" s="631"/>
      <c r="L2845" s="28"/>
    </row>
    <row r="2846" spans="3:12" ht="12" customHeight="1" x14ac:dyDescent="0.3">
      <c r="C2846" s="632"/>
      <c r="D2846" s="117" t="s">
        <v>1478</v>
      </c>
      <c r="E2846" s="618">
        <v>1</v>
      </c>
      <c r="F2846" s="619">
        <v>8.6999999999999993</v>
      </c>
      <c r="G2846" s="618">
        <v>4.17</v>
      </c>
      <c r="H2846" s="620"/>
      <c r="I2846" s="458">
        <f>PRODUCT(E2846:G2846)</f>
        <v>36.278999999999996</v>
      </c>
      <c r="J2846" s="125"/>
      <c r="K2846" s="631"/>
      <c r="L2846" s="28"/>
    </row>
    <row r="2847" spans="3:12" ht="12" customHeight="1" x14ac:dyDescent="0.3">
      <c r="C2847" s="632"/>
      <c r="D2847" s="117" t="s">
        <v>1025</v>
      </c>
      <c r="E2847" s="618">
        <v>1</v>
      </c>
      <c r="F2847" s="619">
        <v>2.95</v>
      </c>
      <c r="G2847" s="618">
        <v>3.67</v>
      </c>
      <c r="H2847" s="620"/>
      <c r="I2847" s="458">
        <f>PRODUCT(E2847:G2847)</f>
        <v>10.826500000000001</v>
      </c>
      <c r="J2847" s="125"/>
      <c r="K2847" s="631"/>
      <c r="L2847" s="28"/>
    </row>
    <row r="2848" spans="3:12" ht="12" customHeight="1" x14ac:dyDescent="0.3">
      <c r="C2848" s="632"/>
      <c r="D2848" s="117" t="s">
        <v>1586</v>
      </c>
      <c r="E2848" s="618">
        <v>1</v>
      </c>
      <c r="F2848" s="619">
        <v>8.35</v>
      </c>
      <c r="G2848" s="618">
        <v>3.67</v>
      </c>
      <c r="H2848" s="620"/>
      <c r="I2848" s="458">
        <f>PRODUCT(E2848:G2848)</f>
        <v>30.644499999999997</v>
      </c>
      <c r="J2848" s="125"/>
      <c r="K2848" s="631"/>
      <c r="L2848" s="28"/>
    </row>
    <row r="2849" spans="3:12" ht="12" customHeight="1" x14ac:dyDescent="0.3">
      <c r="C2849" s="632"/>
      <c r="D2849" s="117" t="s">
        <v>323</v>
      </c>
      <c r="E2849" s="618">
        <v>-1</v>
      </c>
      <c r="F2849" s="619">
        <v>1.2</v>
      </c>
      <c r="G2849" s="618">
        <v>2.1</v>
      </c>
      <c r="H2849" s="620"/>
      <c r="I2849" s="458">
        <f>PRODUCT(E2849:G2849)</f>
        <v>-2.52</v>
      </c>
      <c r="J2849" s="125"/>
      <c r="K2849" s="631"/>
      <c r="L2849" s="28"/>
    </row>
    <row r="2850" spans="3:12" ht="12" customHeight="1" x14ac:dyDescent="0.3">
      <c r="C2850" s="632"/>
      <c r="D2850" s="117" t="s">
        <v>1367</v>
      </c>
      <c r="E2850" s="618">
        <v>-11</v>
      </c>
      <c r="F2850" s="619">
        <v>3</v>
      </c>
      <c r="G2850" s="618">
        <v>3.67</v>
      </c>
      <c r="H2850" s="620"/>
      <c r="I2850" s="458">
        <f>PRODUCT(E2850:G2850)</f>
        <v>-121.11</v>
      </c>
      <c r="J2850" s="125"/>
      <c r="K2850" s="631"/>
      <c r="L2850" s="28"/>
    </row>
    <row r="2851" spans="3:12" ht="12" customHeight="1" x14ac:dyDescent="0.3">
      <c r="C2851" s="617" t="s">
        <v>1752</v>
      </c>
      <c r="D2851" s="117" t="s">
        <v>1753</v>
      </c>
      <c r="E2851" s="444"/>
      <c r="F2851" s="443"/>
      <c r="G2851" s="444"/>
      <c r="H2851" s="98"/>
      <c r="I2851" s="458"/>
      <c r="J2851" s="125"/>
      <c r="K2851" s="631"/>
      <c r="L2851" s="28"/>
    </row>
    <row r="2852" spans="3:12" ht="12" customHeight="1" x14ac:dyDescent="0.3">
      <c r="C2852" s="632"/>
      <c r="D2852" s="117" t="s">
        <v>1025</v>
      </c>
      <c r="E2852" s="618">
        <v>1</v>
      </c>
      <c r="F2852" s="619">
        <v>1.1000000000000001</v>
      </c>
      <c r="G2852" s="618">
        <v>3.67</v>
      </c>
      <c r="H2852" s="620"/>
      <c r="I2852" s="458">
        <f t="shared" ref="I2852:I2857" si="203">PRODUCT(E2852:G2852)</f>
        <v>4.0369999999999999</v>
      </c>
      <c r="J2852" s="125"/>
      <c r="K2852" s="631"/>
      <c r="L2852" s="28"/>
    </row>
    <row r="2853" spans="3:12" ht="12" customHeight="1" x14ac:dyDescent="0.3">
      <c r="C2853" s="632"/>
      <c r="D2853" s="117" t="s">
        <v>1478</v>
      </c>
      <c r="E2853" s="618">
        <v>1</v>
      </c>
      <c r="F2853" s="619">
        <v>5.15</v>
      </c>
      <c r="G2853" s="618">
        <v>4.17</v>
      </c>
      <c r="H2853" s="620"/>
      <c r="I2853" s="458">
        <f t="shared" si="203"/>
        <v>21.4755</v>
      </c>
      <c r="J2853" s="125"/>
      <c r="K2853" s="631"/>
      <c r="L2853" s="28"/>
    </row>
    <row r="2854" spans="3:12" ht="12" customHeight="1" x14ac:dyDescent="0.3">
      <c r="C2854" s="632"/>
      <c r="D2854" s="117" t="s">
        <v>323</v>
      </c>
      <c r="E2854" s="618">
        <v>-1</v>
      </c>
      <c r="F2854" s="619">
        <v>1.2</v>
      </c>
      <c r="G2854" s="618">
        <v>2.1</v>
      </c>
      <c r="H2854" s="620"/>
      <c r="I2854" s="458">
        <f t="shared" si="203"/>
        <v>-2.52</v>
      </c>
      <c r="J2854" s="125"/>
      <c r="K2854" s="631"/>
      <c r="L2854" s="28"/>
    </row>
    <row r="2855" spans="3:12" ht="12" customHeight="1" x14ac:dyDescent="0.3">
      <c r="C2855" s="632"/>
      <c r="D2855" s="117" t="s">
        <v>323</v>
      </c>
      <c r="E2855" s="618">
        <v>-1</v>
      </c>
      <c r="F2855" s="619">
        <v>1</v>
      </c>
      <c r="G2855" s="618">
        <v>2.1</v>
      </c>
      <c r="H2855" s="620"/>
      <c r="I2855" s="458">
        <f t="shared" si="203"/>
        <v>-2.1</v>
      </c>
      <c r="J2855" s="125"/>
      <c r="K2855" s="631"/>
      <c r="L2855" s="28"/>
    </row>
    <row r="2856" spans="3:12" ht="12" customHeight="1" x14ac:dyDescent="0.3">
      <c r="C2856" s="632"/>
      <c r="D2856" s="117" t="s">
        <v>1367</v>
      </c>
      <c r="E2856" s="618">
        <v>-2</v>
      </c>
      <c r="F2856" s="619">
        <v>0.25</v>
      </c>
      <c r="G2856" s="618">
        <v>4.17</v>
      </c>
      <c r="H2856" s="620"/>
      <c r="I2856" s="458">
        <f t="shared" si="203"/>
        <v>-2.085</v>
      </c>
      <c r="J2856" s="125"/>
      <c r="K2856" s="631"/>
      <c r="L2856" s="28"/>
    </row>
    <row r="2857" spans="3:12" ht="12" customHeight="1" x14ac:dyDescent="0.3">
      <c r="C2857" s="629"/>
      <c r="D2857" s="117" t="s">
        <v>1367</v>
      </c>
      <c r="E2857" s="618">
        <v>-1</v>
      </c>
      <c r="F2857" s="619">
        <v>0.25</v>
      </c>
      <c r="G2857" s="618">
        <v>3.67</v>
      </c>
      <c r="H2857" s="620"/>
      <c r="I2857" s="458">
        <f t="shared" si="203"/>
        <v>-0.91749999999999998</v>
      </c>
      <c r="J2857" s="125"/>
      <c r="K2857" s="631"/>
      <c r="L2857" s="28"/>
    </row>
    <row r="2858" spans="3:12" ht="12" customHeight="1" x14ac:dyDescent="0.3">
      <c r="C2858" s="617" t="s">
        <v>1754</v>
      </c>
      <c r="D2858" s="117" t="s">
        <v>177</v>
      </c>
      <c r="E2858" s="444"/>
      <c r="F2858" s="443"/>
      <c r="G2858" s="444"/>
      <c r="H2858" s="98"/>
      <c r="I2858" s="458"/>
      <c r="J2858" s="125"/>
      <c r="K2858" s="631"/>
      <c r="L2858" s="28"/>
    </row>
    <row r="2859" spans="3:12" ht="12" customHeight="1" x14ac:dyDescent="0.3">
      <c r="C2859" s="632"/>
      <c r="D2859" s="117" t="s">
        <v>1755</v>
      </c>
      <c r="E2859" s="618">
        <v>1</v>
      </c>
      <c r="F2859" s="619">
        <v>6.75</v>
      </c>
      <c r="G2859" s="618">
        <v>4.17</v>
      </c>
      <c r="H2859" s="620"/>
      <c r="I2859" s="458">
        <f>PRODUCT(E2859:G2859)</f>
        <v>28.147500000000001</v>
      </c>
      <c r="J2859" s="125"/>
      <c r="K2859" s="631"/>
      <c r="L2859" s="28"/>
    </row>
    <row r="2860" spans="3:12" ht="12" customHeight="1" x14ac:dyDescent="0.3">
      <c r="C2860" s="632"/>
      <c r="D2860" s="117" t="s">
        <v>323</v>
      </c>
      <c r="E2860" s="618">
        <v>-1</v>
      </c>
      <c r="F2860" s="619">
        <v>0.9</v>
      </c>
      <c r="G2860" s="618">
        <v>2.1</v>
      </c>
      <c r="H2860" s="620"/>
      <c r="I2860" s="458">
        <f>PRODUCT(E2860:G2860)</f>
        <v>-1.8900000000000001</v>
      </c>
      <c r="J2860" s="125"/>
      <c r="K2860" s="631"/>
      <c r="L2860" s="28"/>
    </row>
    <row r="2861" spans="3:12" ht="12" customHeight="1" x14ac:dyDescent="0.3">
      <c r="C2861" s="632"/>
      <c r="D2861" s="117" t="s">
        <v>1367</v>
      </c>
      <c r="E2861" s="618">
        <v>-5</v>
      </c>
      <c r="F2861" s="619">
        <v>0.25</v>
      </c>
      <c r="G2861" s="618">
        <v>4.17</v>
      </c>
      <c r="H2861" s="620"/>
      <c r="I2861" s="458">
        <f>PRODUCT(E2861:G2861)</f>
        <v>-5.2125000000000004</v>
      </c>
      <c r="J2861" s="125"/>
      <c r="K2861" s="631"/>
      <c r="L2861" s="28"/>
    </row>
    <row r="2862" spans="3:12" ht="12" customHeight="1" x14ac:dyDescent="0.3">
      <c r="C2862" s="617" t="s">
        <v>1756</v>
      </c>
      <c r="D2862" s="117" t="s">
        <v>1644</v>
      </c>
      <c r="E2862" s="444"/>
      <c r="F2862" s="443"/>
      <c r="G2862" s="444"/>
      <c r="H2862" s="98"/>
      <c r="I2862" s="458"/>
      <c r="J2862" s="125"/>
      <c r="K2862" s="631"/>
      <c r="L2862" s="28"/>
    </row>
    <row r="2863" spans="3:12" ht="12" customHeight="1" x14ac:dyDescent="0.3">
      <c r="C2863" s="632"/>
      <c r="D2863" s="117" t="s">
        <v>1755</v>
      </c>
      <c r="E2863" s="618">
        <v>1</v>
      </c>
      <c r="F2863" s="619">
        <v>5.9</v>
      </c>
      <c r="G2863" s="618">
        <v>4.17</v>
      </c>
      <c r="H2863" s="620"/>
      <c r="I2863" s="458">
        <f>PRODUCT(E2863:G2863)</f>
        <v>24.603000000000002</v>
      </c>
      <c r="J2863" s="125"/>
      <c r="K2863" s="631"/>
      <c r="L2863" s="28"/>
    </row>
    <row r="2864" spans="3:12" ht="12" customHeight="1" x14ac:dyDescent="0.3">
      <c r="C2864" s="632"/>
      <c r="D2864" s="117" t="s">
        <v>323</v>
      </c>
      <c r="E2864" s="618">
        <v>-1</v>
      </c>
      <c r="F2864" s="619">
        <v>0.9</v>
      </c>
      <c r="G2864" s="618">
        <v>2.1</v>
      </c>
      <c r="H2864" s="620"/>
      <c r="I2864" s="458">
        <f>PRODUCT(E2864:G2864)</f>
        <v>-1.8900000000000001</v>
      </c>
      <c r="J2864" s="125"/>
      <c r="K2864" s="631"/>
      <c r="L2864" s="28"/>
    </row>
    <row r="2865" spans="3:12" ht="12" customHeight="1" x14ac:dyDescent="0.3">
      <c r="C2865" s="632"/>
      <c r="D2865" s="117" t="s">
        <v>1367</v>
      </c>
      <c r="E2865" s="618">
        <v>-3</v>
      </c>
      <c r="F2865" s="619">
        <v>0.25</v>
      </c>
      <c r="G2865" s="618">
        <v>4.17</v>
      </c>
      <c r="H2865" s="620"/>
      <c r="I2865" s="458">
        <f>PRODUCT(E2865:G2865)</f>
        <v>-3.1274999999999999</v>
      </c>
      <c r="J2865" s="125"/>
      <c r="K2865" s="631"/>
      <c r="L2865" s="28"/>
    </row>
    <row r="2866" spans="3:12" ht="12" customHeight="1" x14ac:dyDescent="0.3">
      <c r="C2866" s="617" t="s">
        <v>1757</v>
      </c>
      <c r="D2866" s="117" t="s">
        <v>1758</v>
      </c>
      <c r="E2866" s="444"/>
      <c r="F2866" s="443"/>
      <c r="G2866" s="444"/>
      <c r="H2866" s="98"/>
      <c r="I2866" s="458"/>
      <c r="J2866" s="125"/>
      <c r="K2866" s="631"/>
      <c r="L2866" s="28"/>
    </row>
    <row r="2867" spans="3:12" ht="12" customHeight="1" x14ac:dyDescent="0.3">
      <c r="C2867" s="632"/>
      <c r="D2867" s="117" t="s">
        <v>1040</v>
      </c>
      <c r="E2867" s="618">
        <v>1</v>
      </c>
      <c r="F2867" s="619">
        <v>0.6</v>
      </c>
      <c r="G2867" s="618">
        <v>3.67</v>
      </c>
      <c r="H2867" s="620"/>
      <c r="I2867" s="458">
        <f>PRODUCT(E2867:G2867)</f>
        <v>2.202</v>
      </c>
      <c r="J2867" s="125"/>
      <c r="K2867" s="631"/>
      <c r="L2867" s="28"/>
    </row>
    <row r="2868" spans="3:12" ht="12" customHeight="1" x14ac:dyDescent="0.3">
      <c r="C2868" s="632"/>
      <c r="D2868" s="117" t="s">
        <v>1755</v>
      </c>
      <c r="E2868" s="618">
        <v>1</v>
      </c>
      <c r="F2868" s="619">
        <v>1.7</v>
      </c>
      <c r="G2868" s="618">
        <v>4.17</v>
      </c>
      <c r="H2868" s="620"/>
      <c r="I2868" s="458">
        <f>PRODUCT(E2868:G2868)</f>
        <v>7.0889999999999995</v>
      </c>
      <c r="J2868" s="125"/>
      <c r="K2868" s="631"/>
      <c r="L2868" s="28"/>
    </row>
    <row r="2869" spans="3:12" ht="12" customHeight="1" x14ac:dyDescent="0.3">
      <c r="C2869" s="632"/>
      <c r="D2869" s="117"/>
      <c r="E2869" s="618">
        <v>1</v>
      </c>
      <c r="F2869" s="619">
        <v>1.35</v>
      </c>
      <c r="G2869" s="618">
        <v>3.15</v>
      </c>
      <c r="H2869" s="620"/>
      <c r="I2869" s="458">
        <f>PRODUCT(E2869:G2869)</f>
        <v>4.2525000000000004</v>
      </c>
      <c r="J2869" s="125"/>
      <c r="K2869" s="631"/>
      <c r="L2869" s="28"/>
    </row>
    <row r="2870" spans="3:12" ht="12" customHeight="1" x14ac:dyDescent="0.3">
      <c r="C2870" s="632"/>
      <c r="D2870" s="117" t="s">
        <v>323</v>
      </c>
      <c r="E2870" s="618">
        <v>-1</v>
      </c>
      <c r="F2870" s="619">
        <v>0.9</v>
      </c>
      <c r="G2870" s="618">
        <v>2.1</v>
      </c>
      <c r="H2870" s="620"/>
      <c r="I2870" s="458">
        <f>PRODUCT(E2870:G2870)</f>
        <v>-1.8900000000000001</v>
      </c>
      <c r="J2870" s="125"/>
      <c r="K2870" s="631"/>
      <c r="L2870" s="28"/>
    </row>
    <row r="2871" spans="3:12" ht="12" customHeight="1" x14ac:dyDescent="0.3">
      <c r="C2871" s="632"/>
      <c r="D2871" s="117" t="s">
        <v>1367</v>
      </c>
      <c r="E2871" s="618">
        <v>-3</v>
      </c>
      <c r="F2871" s="619">
        <v>0.25</v>
      </c>
      <c r="G2871" s="618">
        <v>4.17</v>
      </c>
      <c r="H2871" s="620"/>
      <c r="I2871" s="458">
        <f>PRODUCT(E2871:G2871)</f>
        <v>-3.1274999999999999</v>
      </c>
      <c r="J2871" s="125"/>
      <c r="K2871" s="631"/>
      <c r="L2871" s="28"/>
    </row>
    <row r="2872" spans="3:12" ht="12" customHeight="1" x14ac:dyDescent="0.3">
      <c r="C2872" s="617" t="s">
        <v>1759</v>
      </c>
      <c r="D2872" s="117" t="s">
        <v>686</v>
      </c>
      <c r="E2872" s="444"/>
      <c r="F2872" s="443"/>
      <c r="G2872" s="444"/>
      <c r="H2872" s="98"/>
      <c r="I2872" s="458"/>
      <c r="J2872" s="125"/>
      <c r="K2872" s="631"/>
      <c r="L2872" s="28"/>
    </row>
    <row r="2873" spans="3:12" ht="12" customHeight="1" x14ac:dyDescent="0.3">
      <c r="C2873" s="632"/>
      <c r="D2873" s="117" t="s">
        <v>1040</v>
      </c>
      <c r="E2873" s="618">
        <v>1</v>
      </c>
      <c r="F2873" s="619">
        <v>3.5</v>
      </c>
      <c r="G2873" s="618">
        <v>3.15</v>
      </c>
      <c r="H2873" s="620"/>
      <c r="I2873" s="458">
        <f t="shared" ref="I2873:I2878" si="204">PRODUCT(E2873:G2873)</f>
        <v>11.025</v>
      </c>
      <c r="J2873" s="125"/>
      <c r="K2873" s="631"/>
      <c r="L2873" s="28"/>
    </row>
    <row r="2874" spans="3:12" ht="12" customHeight="1" x14ac:dyDescent="0.3">
      <c r="C2874" s="632"/>
      <c r="D2874" s="117" t="s">
        <v>1755</v>
      </c>
      <c r="E2874" s="618">
        <v>1</v>
      </c>
      <c r="F2874" s="619">
        <v>5.65</v>
      </c>
      <c r="G2874" s="618">
        <v>4.17</v>
      </c>
      <c r="H2874" s="620"/>
      <c r="I2874" s="458">
        <f t="shared" si="204"/>
        <v>23.560500000000001</v>
      </c>
      <c r="J2874" s="125"/>
      <c r="K2874" s="631"/>
      <c r="L2874" s="28"/>
    </row>
    <row r="2875" spans="3:12" ht="12" customHeight="1" x14ac:dyDescent="0.3">
      <c r="C2875" s="632"/>
      <c r="D2875" s="117"/>
      <c r="E2875" s="618">
        <v>1</v>
      </c>
      <c r="F2875" s="619">
        <v>2.15</v>
      </c>
      <c r="G2875" s="618">
        <v>3.15</v>
      </c>
      <c r="H2875" s="620"/>
      <c r="I2875" s="458">
        <f t="shared" si="204"/>
        <v>6.7725</v>
      </c>
      <c r="J2875" s="125"/>
      <c r="K2875" s="631"/>
      <c r="L2875" s="28"/>
    </row>
    <row r="2876" spans="3:12" ht="12" customHeight="1" x14ac:dyDescent="0.3">
      <c r="C2876" s="632"/>
      <c r="D2876" s="117"/>
      <c r="E2876" s="618">
        <v>1</v>
      </c>
      <c r="F2876" s="619">
        <v>3.5</v>
      </c>
      <c r="G2876" s="618">
        <v>3.15</v>
      </c>
      <c r="H2876" s="620"/>
      <c r="I2876" s="458">
        <f>PRODUCT(E2876:G2876)</f>
        <v>11.025</v>
      </c>
      <c r="J2876" s="125"/>
      <c r="K2876" s="631"/>
      <c r="L2876" s="28"/>
    </row>
    <row r="2877" spans="3:12" ht="12" customHeight="1" x14ac:dyDescent="0.3">
      <c r="C2877" s="632"/>
      <c r="D2877" s="117" t="s">
        <v>323</v>
      </c>
      <c r="E2877" s="618">
        <v>-1</v>
      </c>
      <c r="F2877" s="619">
        <v>1.2</v>
      </c>
      <c r="G2877" s="618">
        <v>2.1</v>
      </c>
      <c r="H2877" s="620"/>
      <c r="I2877" s="458">
        <f t="shared" si="204"/>
        <v>-2.52</v>
      </c>
      <c r="J2877" s="125"/>
      <c r="K2877" s="631"/>
      <c r="L2877" s="28"/>
    </row>
    <row r="2878" spans="3:12" ht="12" customHeight="1" x14ac:dyDescent="0.3">
      <c r="C2878" s="632"/>
      <c r="D2878" s="117" t="s">
        <v>1367</v>
      </c>
      <c r="E2878" s="618">
        <v>-3</v>
      </c>
      <c r="F2878" s="619">
        <v>0.25</v>
      </c>
      <c r="G2878" s="618">
        <v>4.17</v>
      </c>
      <c r="H2878" s="620"/>
      <c r="I2878" s="458">
        <f t="shared" si="204"/>
        <v>-3.1274999999999999</v>
      </c>
      <c r="J2878" s="125"/>
      <c r="K2878" s="631"/>
      <c r="L2878" s="28"/>
    </row>
    <row r="2879" spans="3:12" ht="12" customHeight="1" x14ac:dyDescent="0.3">
      <c r="C2879" s="632"/>
      <c r="D2879" s="117" t="s">
        <v>1367</v>
      </c>
      <c r="E2879" s="618">
        <v>-2</v>
      </c>
      <c r="F2879" s="619">
        <v>0.25</v>
      </c>
      <c r="G2879" s="618">
        <v>3.15</v>
      </c>
      <c r="H2879" s="620"/>
      <c r="I2879" s="458">
        <f>PRODUCT(E2879:G2879)</f>
        <v>-1.575</v>
      </c>
      <c r="J2879" s="125"/>
      <c r="K2879" s="631"/>
      <c r="L2879" s="28"/>
    </row>
    <row r="2880" spans="3:12" ht="12" customHeight="1" x14ac:dyDescent="0.3">
      <c r="C2880" s="617" t="s">
        <v>1760</v>
      </c>
      <c r="D2880" s="117" t="s">
        <v>141</v>
      </c>
      <c r="E2880" s="444"/>
      <c r="F2880" s="443"/>
      <c r="G2880" s="444"/>
      <c r="H2880" s="98"/>
      <c r="I2880" s="458"/>
      <c r="J2880" s="125"/>
      <c r="K2880" s="631"/>
      <c r="L2880" s="28"/>
    </row>
    <row r="2881" spans="3:12" ht="12" customHeight="1" x14ac:dyDescent="0.3">
      <c r="C2881" s="632"/>
      <c r="D2881" s="117" t="s">
        <v>1682</v>
      </c>
      <c r="E2881" s="618">
        <v>1</v>
      </c>
      <c r="F2881" s="619">
        <v>2.2999999999999998</v>
      </c>
      <c r="G2881" s="618">
        <v>4.17</v>
      </c>
      <c r="H2881" s="620"/>
      <c r="I2881" s="458">
        <f>PRODUCT(E2881:G2881)</f>
        <v>9.5909999999999993</v>
      </c>
      <c r="J2881" s="125"/>
      <c r="K2881" s="631"/>
      <c r="L2881" s="28"/>
    </row>
    <row r="2882" spans="3:12" ht="12" customHeight="1" x14ac:dyDescent="0.3">
      <c r="C2882" s="632"/>
      <c r="D2882" s="117"/>
      <c r="E2882" s="618">
        <v>1</v>
      </c>
      <c r="F2882" s="619">
        <v>6.45</v>
      </c>
      <c r="G2882" s="618">
        <v>3.15</v>
      </c>
      <c r="H2882" s="620"/>
      <c r="I2882" s="458">
        <f>PRODUCT(E2882:G2882)</f>
        <v>20.317499999999999</v>
      </c>
      <c r="J2882" s="125"/>
      <c r="K2882" s="631"/>
      <c r="L2882" s="28"/>
    </row>
    <row r="2883" spans="3:12" ht="12" customHeight="1" x14ac:dyDescent="0.3">
      <c r="C2883" s="632"/>
      <c r="D2883" s="117" t="s">
        <v>323</v>
      </c>
      <c r="E2883" s="618">
        <v>-1</v>
      </c>
      <c r="F2883" s="619">
        <v>0.9</v>
      </c>
      <c r="G2883" s="618">
        <v>2.1</v>
      </c>
      <c r="H2883" s="620"/>
      <c r="I2883" s="458">
        <f>PRODUCT(E2883:G2883)</f>
        <v>-1.8900000000000001</v>
      </c>
      <c r="J2883" s="125"/>
      <c r="K2883" s="631"/>
      <c r="L2883" s="28"/>
    </row>
    <row r="2884" spans="3:12" ht="12" customHeight="1" x14ac:dyDescent="0.3">
      <c r="C2884" s="632"/>
      <c r="D2884" s="117" t="s">
        <v>1367</v>
      </c>
      <c r="E2884" s="618">
        <v>-3</v>
      </c>
      <c r="F2884" s="619">
        <v>0.25</v>
      </c>
      <c r="G2884" s="618">
        <v>4.17</v>
      </c>
      <c r="H2884" s="620"/>
      <c r="I2884" s="458">
        <f>PRODUCT(E2884:G2884)</f>
        <v>-3.1274999999999999</v>
      </c>
      <c r="J2884" s="125"/>
      <c r="K2884" s="631"/>
      <c r="L2884" s="28"/>
    </row>
    <row r="2885" spans="3:12" ht="12" customHeight="1" x14ac:dyDescent="0.3">
      <c r="C2885" s="632"/>
      <c r="D2885" s="117" t="s">
        <v>1367</v>
      </c>
      <c r="E2885" s="618">
        <v>-3</v>
      </c>
      <c r="F2885" s="619">
        <v>0.25</v>
      </c>
      <c r="G2885" s="618">
        <v>3.15</v>
      </c>
      <c r="H2885" s="620"/>
      <c r="I2885" s="458">
        <f>PRODUCT(E2885:G2885)</f>
        <v>-2.3624999999999998</v>
      </c>
      <c r="J2885" s="125"/>
      <c r="K2885" s="631"/>
      <c r="L2885" s="28"/>
    </row>
    <row r="2886" spans="3:12" ht="12" customHeight="1" x14ac:dyDescent="0.3">
      <c r="C2886" s="617" t="s">
        <v>1761</v>
      </c>
      <c r="D2886" s="117" t="s">
        <v>130</v>
      </c>
      <c r="E2886" s="444"/>
      <c r="F2886" s="443"/>
      <c r="G2886" s="444"/>
      <c r="H2886" s="98"/>
      <c r="I2886" s="458"/>
      <c r="J2886" s="125"/>
      <c r="K2886" s="631"/>
      <c r="L2886" s="28"/>
    </row>
    <row r="2887" spans="3:12" ht="12" customHeight="1" x14ac:dyDescent="0.3">
      <c r="C2887" s="632"/>
      <c r="D2887" s="117" t="s">
        <v>1682</v>
      </c>
      <c r="E2887" s="618">
        <v>1</v>
      </c>
      <c r="F2887" s="619">
        <v>2.15</v>
      </c>
      <c r="G2887" s="618">
        <v>4.17</v>
      </c>
      <c r="H2887" s="620"/>
      <c r="I2887" s="458">
        <f t="shared" ref="I2887:I2892" si="205">PRODUCT(E2887:G2887)</f>
        <v>8.9654999999999987</v>
      </c>
      <c r="J2887" s="125"/>
      <c r="K2887" s="631"/>
      <c r="L2887" s="28"/>
    </row>
    <row r="2888" spans="3:12" ht="12" customHeight="1" x14ac:dyDescent="0.3">
      <c r="C2888" s="632"/>
      <c r="D2888" s="117"/>
      <c r="E2888" s="618">
        <v>1</v>
      </c>
      <c r="F2888" s="619">
        <v>4.1500000000000004</v>
      </c>
      <c r="G2888" s="618">
        <v>3.15</v>
      </c>
      <c r="H2888" s="620"/>
      <c r="I2888" s="458">
        <f t="shared" si="205"/>
        <v>13.072500000000002</v>
      </c>
      <c r="J2888" s="125"/>
      <c r="K2888" s="631"/>
      <c r="L2888" s="28"/>
    </row>
    <row r="2889" spans="3:12" ht="12" customHeight="1" x14ac:dyDescent="0.3">
      <c r="C2889" s="632"/>
      <c r="D2889" s="117" t="s">
        <v>323</v>
      </c>
      <c r="E2889" s="618">
        <v>-1</v>
      </c>
      <c r="F2889" s="619">
        <v>0.9</v>
      </c>
      <c r="G2889" s="618">
        <v>2.1</v>
      </c>
      <c r="H2889" s="620"/>
      <c r="I2889" s="458">
        <f t="shared" si="205"/>
        <v>-1.8900000000000001</v>
      </c>
      <c r="J2889" s="125"/>
      <c r="K2889" s="631"/>
      <c r="L2889" s="28"/>
    </row>
    <row r="2890" spans="3:12" ht="12" customHeight="1" x14ac:dyDescent="0.3">
      <c r="C2890" s="632"/>
      <c r="D2890" s="117" t="s">
        <v>346</v>
      </c>
      <c r="E2890" s="618">
        <v>-1</v>
      </c>
      <c r="F2890" s="619">
        <v>0.9</v>
      </c>
      <c r="G2890" s="618">
        <v>0.5</v>
      </c>
      <c r="H2890" s="620"/>
      <c r="I2890" s="458">
        <f>PRODUCT(E2890:G2890)</f>
        <v>-0.45</v>
      </c>
      <c r="J2890" s="125"/>
      <c r="K2890" s="631"/>
      <c r="L2890" s="28"/>
    </row>
    <row r="2891" spans="3:12" ht="12" customHeight="1" x14ac:dyDescent="0.3">
      <c r="C2891" s="632"/>
      <c r="D2891" s="117" t="s">
        <v>1367</v>
      </c>
      <c r="E2891" s="618">
        <v>-1</v>
      </c>
      <c r="F2891" s="619">
        <v>0.25</v>
      </c>
      <c r="G2891" s="618">
        <v>4.17</v>
      </c>
      <c r="H2891" s="620"/>
      <c r="I2891" s="458">
        <f t="shared" si="205"/>
        <v>-1.0425</v>
      </c>
      <c r="J2891" s="125"/>
      <c r="K2891" s="631"/>
      <c r="L2891" s="28"/>
    </row>
    <row r="2892" spans="3:12" ht="12" customHeight="1" x14ac:dyDescent="0.3">
      <c r="C2892" s="632"/>
      <c r="D2892" s="117" t="s">
        <v>1367</v>
      </c>
      <c r="E2892" s="618">
        <v>-1</v>
      </c>
      <c r="F2892" s="619">
        <v>0.25</v>
      </c>
      <c r="G2892" s="618">
        <v>3.15</v>
      </c>
      <c r="H2892" s="620"/>
      <c r="I2892" s="458">
        <f t="shared" si="205"/>
        <v>-0.78749999999999998</v>
      </c>
      <c r="J2892" s="125"/>
      <c r="K2892" s="631"/>
      <c r="L2892" s="28"/>
    </row>
    <row r="2893" spans="3:12" ht="12" customHeight="1" x14ac:dyDescent="0.3">
      <c r="C2893" s="617" t="s">
        <v>1762</v>
      </c>
      <c r="D2893" s="117" t="s">
        <v>1763</v>
      </c>
      <c r="E2893" s="444"/>
      <c r="F2893" s="443"/>
      <c r="G2893" s="444"/>
      <c r="H2893" s="98"/>
      <c r="I2893" s="458"/>
      <c r="J2893" s="125"/>
      <c r="K2893" s="631"/>
      <c r="L2893" s="28"/>
    </row>
    <row r="2894" spans="3:12" ht="12" customHeight="1" x14ac:dyDescent="0.3">
      <c r="C2894" s="632"/>
      <c r="D2894" s="117" t="s">
        <v>1764</v>
      </c>
      <c r="E2894" s="618">
        <v>1</v>
      </c>
      <c r="F2894" s="619">
        <v>10.35</v>
      </c>
      <c r="G2894" s="618">
        <v>4.17</v>
      </c>
      <c r="H2894" s="620"/>
      <c r="I2894" s="458">
        <f t="shared" ref="I2894:I2903" si="206">PRODUCT(E2894:G2894)</f>
        <v>43.159500000000001</v>
      </c>
      <c r="J2894" s="125"/>
      <c r="K2894" s="631"/>
      <c r="L2894" s="28"/>
    </row>
    <row r="2895" spans="3:12" ht="12" customHeight="1" x14ac:dyDescent="0.3">
      <c r="C2895" s="632"/>
      <c r="D2895" s="117"/>
      <c r="E2895" s="618">
        <v>1</v>
      </c>
      <c r="F2895" s="619">
        <v>6.75</v>
      </c>
      <c r="G2895" s="618">
        <v>3.15</v>
      </c>
      <c r="H2895" s="620"/>
      <c r="I2895" s="458">
        <f t="shared" si="206"/>
        <v>21.262499999999999</v>
      </c>
      <c r="J2895" s="125"/>
      <c r="K2895" s="631"/>
      <c r="L2895" s="28"/>
    </row>
    <row r="2896" spans="3:12" ht="12" customHeight="1" x14ac:dyDescent="0.3">
      <c r="C2896" s="632"/>
      <c r="D2896" s="117"/>
      <c r="E2896" s="618">
        <v>1</v>
      </c>
      <c r="F2896" s="619">
        <v>0.65</v>
      </c>
      <c r="G2896" s="618">
        <v>3.15</v>
      </c>
      <c r="H2896" s="620"/>
      <c r="I2896" s="458">
        <f>PRODUCT(E2896:G2896)</f>
        <v>2.0474999999999999</v>
      </c>
      <c r="J2896" s="125"/>
      <c r="K2896" s="631"/>
      <c r="L2896" s="28"/>
    </row>
    <row r="2897" spans="3:12" ht="12" customHeight="1" x14ac:dyDescent="0.3">
      <c r="C2897" s="632"/>
      <c r="D2897" s="117"/>
      <c r="E2897" s="618">
        <v>1</v>
      </c>
      <c r="F2897" s="619">
        <v>0.9</v>
      </c>
      <c r="G2897" s="618">
        <v>3.15</v>
      </c>
      <c r="H2897" s="620"/>
      <c r="I2897" s="458">
        <f>PRODUCT(E2897:G2897)</f>
        <v>2.835</v>
      </c>
      <c r="J2897" s="125"/>
      <c r="K2897" s="631"/>
      <c r="L2897" s="28"/>
    </row>
    <row r="2898" spans="3:12" ht="12" customHeight="1" x14ac:dyDescent="0.3">
      <c r="C2898" s="632"/>
      <c r="D2898" s="117"/>
      <c r="E2898" s="618">
        <v>1</v>
      </c>
      <c r="F2898" s="619">
        <v>0.55000000000000004</v>
      </c>
      <c r="G2898" s="618">
        <v>3.15</v>
      </c>
      <c r="H2898" s="620"/>
      <c r="I2898" s="458">
        <f>PRODUCT(E2898:G2898)</f>
        <v>1.7325000000000002</v>
      </c>
      <c r="J2898" s="125"/>
      <c r="K2898" s="631"/>
      <c r="L2898" s="28"/>
    </row>
    <row r="2899" spans="3:12" ht="12" customHeight="1" x14ac:dyDescent="0.3">
      <c r="C2899" s="632"/>
      <c r="D2899" s="117" t="s">
        <v>323</v>
      </c>
      <c r="E2899" s="618">
        <v>-1</v>
      </c>
      <c r="F2899" s="619">
        <v>1.2</v>
      </c>
      <c r="G2899" s="618">
        <v>2.1</v>
      </c>
      <c r="H2899" s="620"/>
      <c r="I2899" s="458">
        <f t="shared" si="206"/>
        <v>-2.52</v>
      </c>
      <c r="J2899" s="125"/>
      <c r="K2899" s="631"/>
      <c r="L2899" s="28"/>
    </row>
    <row r="2900" spans="3:12" ht="12" customHeight="1" x14ac:dyDescent="0.3">
      <c r="C2900" s="632"/>
      <c r="D2900" s="117" t="s">
        <v>323</v>
      </c>
      <c r="E2900" s="618">
        <v>-1</v>
      </c>
      <c r="F2900" s="619">
        <v>0.9</v>
      </c>
      <c r="G2900" s="618">
        <v>2.1</v>
      </c>
      <c r="H2900" s="620"/>
      <c r="I2900" s="458">
        <f>PRODUCT(E2900:G2900)</f>
        <v>-1.8900000000000001</v>
      </c>
      <c r="J2900" s="125"/>
      <c r="K2900" s="631"/>
      <c r="L2900" s="28"/>
    </row>
    <row r="2901" spans="3:12" ht="12" customHeight="1" x14ac:dyDescent="0.3">
      <c r="C2901" s="632"/>
      <c r="D2901" s="117" t="s">
        <v>346</v>
      </c>
      <c r="E2901" s="618">
        <v>-1</v>
      </c>
      <c r="F2901" s="619">
        <v>1.6</v>
      </c>
      <c r="G2901" s="618">
        <v>1.4</v>
      </c>
      <c r="H2901" s="620"/>
      <c r="I2901" s="458">
        <f t="shared" si="206"/>
        <v>-2.2399999999999998</v>
      </c>
      <c r="J2901" s="125"/>
      <c r="K2901" s="631"/>
      <c r="L2901" s="28"/>
    </row>
    <row r="2902" spans="3:12" ht="12" customHeight="1" x14ac:dyDescent="0.3">
      <c r="C2902" s="632"/>
      <c r="D2902" s="117" t="s">
        <v>1367</v>
      </c>
      <c r="E2902" s="618">
        <v>-7</v>
      </c>
      <c r="F2902" s="619">
        <v>0.25</v>
      </c>
      <c r="G2902" s="618">
        <v>4.17</v>
      </c>
      <c r="H2902" s="620"/>
      <c r="I2902" s="458">
        <f t="shared" si="206"/>
        <v>-7.2974999999999994</v>
      </c>
      <c r="J2902" s="125"/>
      <c r="K2902" s="631"/>
      <c r="L2902" s="28"/>
    </row>
    <row r="2903" spans="3:12" ht="12" customHeight="1" x14ac:dyDescent="0.3">
      <c r="C2903" s="632"/>
      <c r="D2903" s="117" t="s">
        <v>1367</v>
      </c>
      <c r="E2903" s="618">
        <v>-7</v>
      </c>
      <c r="F2903" s="619">
        <v>0.25</v>
      </c>
      <c r="G2903" s="618">
        <v>3.15</v>
      </c>
      <c r="H2903" s="620"/>
      <c r="I2903" s="458">
        <f t="shared" si="206"/>
        <v>-5.5125000000000002</v>
      </c>
      <c r="J2903" s="125"/>
      <c r="K2903" s="631"/>
      <c r="L2903" s="28"/>
    </row>
    <row r="2904" spans="3:12" ht="12" customHeight="1" x14ac:dyDescent="0.3">
      <c r="C2904" s="617" t="s">
        <v>1765</v>
      </c>
      <c r="D2904" s="117" t="s">
        <v>122</v>
      </c>
      <c r="E2904" s="444"/>
      <c r="F2904" s="443"/>
      <c r="G2904" s="444"/>
      <c r="H2904" s="98"/>
      <c r="I2904" s="458"/>
      <c r="J2904" s="125"/>
      <c r="K2904" s="631"/>
      <c r="L2904" s="28"/>
    </row>
    <row r="2905" spans="3:12" ht="12" customHeight="1" x14ac:dyDescent="0.3">
      <c r="C2905" s="632"/>
      <c r="D2905" s="117" t="s">
        <v>1764</v>
      </c>
      <c r="E2905" s="618">
        <v>1</v>
      </c>
      <c r="F2905" s="619">
        <v>1.8</v>
      </c>
      <c r="G2905" s="618">
        <v>4.17</v>
      </c>
      <c r="H2905" s="620"/>
      <c r="I2905" s="458">
        <f t="shared" ref="I2905:I2911" si="207">PRODUCT(E2905:G2905)</f>
        <v>7.5060000000000002</v>
      </c>
      <c r="J2905" s="125"/>
      <c r="K2905" s="631"/>
      <c r="L2905" s="28"/>
    </row>
    <row r="2906" spans="3:12" ht="12" customHeight="1" x14ac:dyDescent="0.3">
      <c r="C2906" s="632"/>
      <c r="D2906" s="117"/>
      <c r="E2906" s="618">
        <v>1</v>
      </c>
      <c r="F2906" s="619">
        <v>2.8</v>
      </c>
      <c r="G2906" s="618">
        <v>3.15</v>
      </c>
      <c r="H2906" s="620"/>
      <c r="I2906" s="458">
        <f t="shared" si="207"/>
        <v>8.8199999999999985</v>
      </c>
      <c r="J2906" s="125"/>
      <c r="K2906" s="631"/>
      <c r="L2906" s="28"/>
    </row>
    <row r="2907" spans="3:12" ht="12" customHeight="1" x14ac:dyDescent="0.3">
      <c r="C2907" s="632"/>
      <c r="D2907" s="117"/>
      <c r="E2907" s="618">
        <v>1</v>
      </c>
      <c r="F2907" s="619">
        <v>1.25</v>
      </c>
      <c r="G2907" s="618">
        <v>4.17</v>
      </c>
      <c r="H2907" s="620"/>
      <c r="I2907" s="458">
        <f>PRODUCT(E2907:G2907)</f>
        <v>5.2125000000000004</v>
      </c>
      <c r="J2907" s="125"/>
      <c r="K2907" s="631"/>
      <c r="L2907" s="28"/>
    </row>
    <row r="2908" spans="3:12" ht="12" customHeight="1" x14ac:dyDescent="0.3">
      <c r="C2908" s="632"/>
      <c r="D2908" s="117" t="s">
        <v>323</v>
      </c>
      <c r="E2908" s="618">
        <v>-1</v>
      </c>
      <c r="F2908" s="619">
        <v>0.9</v>
      </c>
      <c r="G2908" s="618">
        <v>2.1</v>
      </c>
      <c r="H2908" s="620"/>
      <c r="I2908" s="458">
        <f t="shared" si="207"/>
        <v>-1.8900000000000001</v>
      </c>
      <c r="J2908" s="125"/>
      <c r="K2908" s="631"/>
      <c r="L2908" s="28"/>
    </row>
    <row r="2909" spans="3:12" ht="12" customHeight="1" x14ac:dyDescent="0.3">
      <c r="C2909" s="632"/>
      <c r="D2909" s="117" t="s">
        <v>346</v>
      </c>
      <c r="E2909" s="618">
        <v>-1</v>
      </c>
      <c r="F2909" s="619">
        <v>0.9</v>
      </c>
      <c r="G2909" s="618">
        <v>0.5</v>
      </c>
      <c r="H2909" s="620"/>
      <c r="I2909" s="458">
        <f t="shared" si="207"/>
        <v>-0.45</v>
      </c>
      <c r="J2909" s="125"/>
      <c r="K2909" s="631"/>
      <c r="L2909" s="28"/>
    </row>
    <row r="2910" spans="3:12" ht="12" customHeight="1" x14ac:dyDescent="0.3">
      <c r="C2910" s="632"/>
      <c r="D2910" s="117" t="s">
        <v>1367</v>
      </c>
      <c r="E2910" s="618">
        <v>-2</v>
      </c>
      <c r="F2910" s="619">
        <v>0.25</v>
      </c>
      <c r="G2910" s="618">
        <v>4.17</v>
      </c>
      <c r="H2910" s="620"/>
      <c r="I2910" s="458">
        <f t="shared" si="207"/>
        <v>-2.085</v>
      </c>
      <c r="J2910" s="125"/>
      <c r="K2910" s="631"/>
      <c r="L2910" s="28"/>
    </row>
    <row r="2911" spans="3:12" ht="12" customHeight="1" x14ac:dyDescent="0.3">
      <c r="C2911" s="632"/>
      <c r="D2911" s="117" t="s">
        <v>1367</v>
      </c>
      <c r="E2911" s="618">
        <v>-1</v>
      </c>
      <c r="F2911" s="619">
        <v>0.25</v>
      </c>
      <c r="G2911" s="618">
        <v>3.15</v>
      </c>
      <c r="H2911" s="620"/>
      <c r="I2911" s="458">
        <f t="shared" si="207"/>
        <v>-0.78749999999999998</v>
      </c>
      <c r="J2911" s="125"/>
      <c r="K2911" s="631"/>
      <c r="L2911" s="28"/>
    </row>
    <row r="2912" spans="3:12" ht="12" customHeight="1" x14ac:dyDescent="0.3">
      <c r="C2912" s="617" t="s">
        <v>1766</v>
      </c>
      <c r="D2912" s="117" t="s">
        <v>122</v>
      </c>
      <c r="E2912" s="444"/>
      <c r="F2912" s="443"/>
      <c r="G2912" s="444"/>
      <c r="H2912" s="98"/>
      <c r="I2912" s="458"/>
      <c r="J2912" s="125"/>
      <c r="K2912" s="631"/>
      <c r="L2912" s="28"/>
    </row>
    <row r="2913" spans="3:12" ht="12" customHeight="1" x14ac:dyDescent="0.3">
      <c r="C2913" s="632"/>
      <c r="D2913" s="117" t="s">
        <v>1052</v>
      </c>
      <c r="E2913" s="618">
        <v>1</v>
      </c>
      <c r="F2913" s="619">
        <v>3.15</v>
      </c>
      <c r="G2913" s="618">
        <v>3.67</v>
      </c>
      <c r="H2913" s="620"/>
      <c r="I2913" s="458">
        <f>PRODUCT(E2913:G2913)</f>
        <v>11.560499999999999</v>
      </c>
      <c r="J2913" s="125"/>
      <c r="K2913" s="631"/>
      <c r="L2913" s="28"/>
    </row>
    <row r="2914" spans="3:12" ht="12" customHeight="1" x14ac:dyDescent="0.3">
      <c r="C2914" s="632"/>
      <c r="D2914" s="117" t="s">
        <v>1764</v>
      </c>
      <c r="E2914" s="618">
        <v>1</v>
      </c>
      <c r="F2914" s="619">
        <v>1.45</v>
      </c>
      <c r="G2914" s="618">
        <v>4.17</v>
      </c>
      <c r="H2914" s="620"/>
      <c r="I2914" s="458">
        <f t="shared" ref="I2914:I2919" si="208">PRODUCT(E2914:G2914)</f>
        <v>6.0465</v>
      </c>
      <c r="J2914" s="125"/>
      <c r="K2914" s="631"/>
      <c r="L2914" s="28"/>
    </row>
    <row r="2915" spans="3:12" ht="12" customHeight="1" x14ac:dyDescent="0.3">
      <c r="C2915" s="632"/>
      <c r="D2915" s="117"/>
      <c r="E2915" s="618">
        <v>1</v>
      </c>
      <c r="F2915" s="619">
        <v>1.6</v>
      </c>
      <c r="G2915" s="618">
        <v>4.17</v>
      </c>
      <c r="H2915" s="620"/>
      <c r="I2915" s="458">
        <f t="shared" si="208"/>
        <v>6.6720000000000006</v>
      </c>
      <c r="J2915" s="125"/>
      <c r="K2915" s="631"/>
      <c r="L2915" s="28"/>
    </row>
    <row r="2916" spans="3:12" ht="12" customHeight="1" x14ac:dyDescent="0.3">
      <c r="C2916" s="632"/>
      <c r="D2916" s="117" t="s">
        <v>323</v>
      </c>
      <c r="E2916" s="618">
        <v>-1</v>
      </c>
      <c r="F2916" s="619">
        <v>0.9</v>
      </c>
      <c r="G2916" s="618">
        <v>2.1</v>
      </c>
      <c r="H2916" s="620"/>
      <c r="I2916" s="458">
        <f t="shared" si="208"/>
        <v>-1.8900000000000001</v>
      </c>
      <c r="J2916" s="125"/>
      <c r="K2916" s="631"/>
      <c r="L2916" s="28"/>
    </row>
    <row r="2917" spans="3:12" ht="12" customHeight="1" x14ac:dyDescent="0.3">
      <c r="C2917" s="632"/>
      <c r="D2917" s="117" t="s">
        <v>346</v>
      </c>
      <c r="E2917" s="618">
        <v>-1</v>
      </c>
      <c r="F2917" s="619">
        <v>0.9</v>
      </c>
      <c r="G2917" s="618">
        <v>0.5</v>
      </c>
      <c r="H2917" s="620"/>
      <c r="I2917" s="458">
        <f t="shared" si="208"/>
        <v>-0.45</v>
      </c>
      <c r="J2917" s="125"/>
      <c r="K2917" s="631"/>
      <c r="L2917" s="28"/>
    </row>
    <row r="2918" spans="3:12" ht="12" customHeight="1" x14ac:dyDescent="0.3">
      <c r="C2918" s="632"/>
      <c r="D2918" s="117" t="s">
        <v>1367</v>
      </c>
      <c r="E2918" s="618">
        <v>-3</v>
      </c>
      <c r="F2918" s="619">
        <v>0.25</v>
      </c>
      <c r="G2918" s="618">
        <v>3.67</v>
      </c>
      <c r="H2918" s="620"/>
      <c r="I2918" s="458">
        <f t="shared" si="208"/>
        <v>-2.7524999999999999</v>
      </c>
      <c r="J2918" s="125"/>
      <c r="K2918" s="631"/>
      <c r="L2918" s="28"/>
    </row>
    <row r="2919" spans="3:12" ht="12" customHeight="1" x14ac:dyDescent="0.3">
      <c r="C2919" s="632"/>
      <c r="D2919" s="117" t="s">
        <v>1367</v>
      </c>
      <c r="E2919" s="618">
        <v>-1</v>
      </c>
      <c r="F2919" s="619">
        <v>0.25</v>
      </c>
      <c r="G2919" s="618">
        <v>4.17</v>
      </c>
      <c r="H2919" s="620"/>
      <c r="I2919" s="458">
        <f t="shared" si="208"/>
        <v>-1.0425</v>
      </c>
      <c r="J2919" s="125"/>
      <c r="K2919" s="631"/>
      <c r="L2919" s="28"/>
    </row>
    <row r="2920" spans="3:12" ht="12" customHeight="1" x14ac:dyDescent="0.3">
      <c r="C2920" s="617" t="s">
        <v>1767</v>
      </c>
      <c r="D2920" s="117" t="s">
        <v>268</v>
      </c>
      <c r="E2920" s="444"/>
      <c r="F2920" s="443"/>
      <c r="G2920" s="444"/>
      <c r="H2920" s="98"/>
      <c r="I2920" s="458"/>
      <c r="J2920" s="125"/>
      <c r="K2920" s="631"/>
      <c r="L2920" s="28"/>
    </row>
    <row r="2921" spans="3:12" ht="12" customHeight="1" x14ac:dyDescent="0.3">
      <c r="C2921" s="632"/>
      <c r="D2921" s="117" t="s">
        <v>1764</v>
      </c>
      <c r="E2921" s="618">
        <v>1</v>
      </c>
      <c r="F2921" s="619">
        <v>5.3</v>
      </c>
      <c r="G2921" s="618">
        <v>4.17</v>
      </c>
      <c r="H2921" s="620"/>
      <c r="I2921" s="458">
        <f>PRODUCT(E2921:G2921)</f>
        <v>22.100999999999999</v>
      </c>
      <c r="J2921" s="125"/>
      <c r="K2921" s="631"/>
      <c r="L2921" s="28"/>
    </row>
    <row r="2922" spans="3:12" ht="12" customHeight="1" x14ac:dyDescent="0.3">
      <c r="C2922" s="632"/>
      <c r="D2922" s="117" t="s">
        <v>323</v>
      </c>
      <c r="E2922" s="618">
        <v>-1</v>
      </c>
      <c r="F2922" s="619">
        <v>1</v>
      </c>
      <c r="G2922" s="618">
        <v>2.1</v>
      </c>
      <c r="H2922" s="620"/>
      <c r="I2922" s="458">
        <f>PRODUCT(E2922:G2922)</f>
        <v>-2.1</v>
      </c>
      <c r="J2922" s="125"/>
      <c r="K2922" s="631"/>
      <c r="L2922" s="28"/>
    </row>
    <row r="2923" spans="3:12" ht="12" customHeight="1" x14ac:dyDescent="0.3">
      <c r="C2923" s="632"/>
      <c r="D2923" s="117" t="s">
        <v>1367</v>
      </c>
      <c r="E2923" s="618">
        <v>-1</v>
      </c>
      <c r="F2923" s="619">
        <v>0.25</v>
      </c>
      <c r="G2923" s="618">
        <v>4.17</v>
      </c>
      <c r="H2923" s="620"/>
      <c r="I2923" s="458">
        <f>PRODUCT(E2923:G2923)</f>
        <v>-1.0425</v>
      </c>
      <c r="J2923" s="125"/>
      <c r="K2923" s="631"/>
      <c r="L2923" s="28"/>
    </row>
    <row r="2924" spans="3:12" ht="12" customHeight="1" x14ac:dyDescent="0.3">
      <c r="C2924" s="617" t="s">
        <v>1768</v>
      </c>
      <c r="D2924" s="117" t="s">
        <v>1769</v>
      </c>
      <c r="E2924" s="444"/>
      <c r="F2924" s="443"/>
      <c r="G2924" s="444"/>
      <c r="H2924" s="98"/>
      <c r="I2924" s="458"/>
      <c r="J2924" s="125"/>
      <c r="K2924" s="631"/>
      <c r="L2924" s="28"/>
    </row>
    <row r="2925" spans="3:12" ht="12" customHeight="1" x14ac:dyDescent="0.3">
      <c r="C2925" s="632"/>
      <c r="D2925" s="117" t="s">
        <v>1478</v>
      </c>
      <c r="E2925" s="618">
        <v>1</v>
      </c>
      <c r="F2925" s="619">
        <v>8</v>
      </c>
      <c r="G2925" s="618">
        <v>4.17</v>
      </c>
      <c r="H2925" s="620"/>
      <c r="I2925" s="458">
        <f>PRODUCT(E2925:G2925)</f>
        <v>33.36</v>
      </c>
      <c r="J2925" s="125"/>
      <c r="K2925" s="631"/>
      <c r="L2925" s="28"/>
    </row>
    <row r="2926" spans="3:12" ht="12" customHeight="1" x14ac:dyDescent="0.3">
      <c r="C2926" s="632"/>
      <c r="D2926" s="117" t="s">
        <v>346</v>
      </c>
      <c r="E2926" s="618">
        <v>-1</v>
      </c>
      <c r="F2926" s="619">
        <v>2.4</v>
      </c>
      <c r="G2926" s="618">
        <v>1.4</v>
      </c>
      <c r="H2926" s="620"/>
      <c r="I2926" s="458">
        <f>PRODUCT(E2926:G2926)</f>
        <v>-3.36</v>
      </c>
      <c r="J2926" s="125"/>
      <c r="K2926" s="631"/>
      <c r="L2926" s="28"/>
    </row>
    <row r="2927" spans="3:12" ht="12" customHeight="1" x14ac:dyDescent="0.3">
      <c r="C2927" s="632"/>
      <c r="D2927" s="117" t="s">
        <v>1367</v>
      </c>
      <c r="E2927" s="618">
        <v>-4</v>
      </c>
      <c r="F2927" s="619">
        <v>0.25</v>
      </c>
      <c r="G2927" s="618">
        <v>4.17</v>
      </c>
      <c r="H2927" s="620"/>
      <c r="I2927" s="458">
        <f>PRODUCT(E2927:G2927)</f>
        <v>-4.17</v>
      </c>
      <c r="J2927" s="125"/>
      <c r="K2927" s="631"/>
      <c r="L2927" s="28"/>
    </row>
    <row r="2928" spans="3:12" ht="12" customHeight="1" x14ac:dyDescent="0.3">
      <c r="C2928" s="617" t="s">
        <v>1770</v>
      </c>
      <c r="D2928" s="117" t="s">
        <v>1771</v>
      </c>
      <c r="E2928" s="444"/>
      <c r="F2928" s="443"/>
      <c r="G2928" s="444"/>
      <c r="H2928" s="98"/>
      <c r="I2928" s="458"/>
      <c r="J2928" s="125"/>
      <c r="K2928" s="631"/>
      <c r="L2928" s="28"/>
    </row>
    <row r="2929" spans="3:12" ht="12" customHeight="1" x14ac:dyDescent="0.3">
      <c r="C2929" s="632"/>
      <c r="D2929" s="117" t="s">
        <v>941</v>
      </c>
      <c r="E2929" s="618">
        <v>1</v>
      </c>
      <c r="F2929" s="619">
        <v>3.15</v>
      </c>
      <c r="G2929" s="618">
        <v>3.67</v>
      </c>
      <c r="H2929" s="620"/>
      <c r="I2929" s="458">
        <f t="shared" ref="I2929:I2939" si="209">PRODUCT(E2929:G2929)</f>
        <v>11.560499999999999</v>
      </c>
      <c r="J2929" s="125"/>
      <c r="K2929" s="631"/>
      <c r="L2929" s="28"/>
    </row>
    <row r="2930" spans="3:12" ht="12" customHeight="1" x14ac:dyDescent="0.3">
      <c r="C2930" s="632"/>
      <c r="D2930" s="117" t="s">
        <v>1489</v>
      </c>
      <c r="E2930" s="618">
        <v>1</v>
      </c>
      <c r="F2930" s="619">
        <v>3.05</v>
      </c>
      <c r="G2930" s="618">
        <v>4.17</v>
      </c>
      <c r="H2930" s="620"/>
      <c r="I2930" s="458">
        <f t="shared" si="209"/>
        <v>12.718499999999999</v>
      </c>
      <c r="J2930" s="125"/>
      <c r="K2930" s="631"/>
      <c r="L2930" s="28"/>
    </row>
    <row r="2931" spans="3:12" ht="12" customHeight="1" x14ac:dyDescent="0.3">
      <c r="C2931" s="632"/>
      <c r="D2931" s="117"/>
      <c r="E2931" s="618">
        <v>1</v>
      </c>
      <c r="F2931" s="619">
        <v>2.75</v>
      </c>
      <c r="G2931" s="618">
        <v>3.15</v>
      </c>
      <c r="H2931" s="620"/>
      <c r="I2931" s="458">
        <f t="shared" si="209"/>
        <v>8.6624999999999996</v>
      </c>
      <c r="J2931" s="125"/>
      <c r="K2931" s="631"/>
      <c r="L2931" s="28"/>
    </row>
    <row r="2932" spans="3:12" ht="12" customHeight="1" x14ac:dyDescent="0.3">
      <c r="C2932" s="632"/>
      <c r="D2932" s="117"/>
      <c r="E2932" s="618">
        <v>1</v>
      </c>
      <c r="F2932" s="619">
        <v>3</v>
      </c>
      <c r="G2932" s="618">
        <v>4.17</v>
      </c>
      <c r="H2932" s="620"/>
      <c r="I2932" s="458">
        <f t="shared" si="209"/>
        <v>12.51</v>
      </c>
      <c r="J2932" s="125"/>
      <c r="K2932" s="631"/>
      <c r="L2932" s="28"/>
    </row>
    <row r="2933" spans="3:12" ht="12" customHeight="1" x14ac:dyDescent="0.3">
      <c r="C2933" s="632"/>
      <c r="D2933" s="117"/>
      <c r="E2933" s="618">
        <v>1</v>
      </c>
      <c r="F2933" s="619">
        <v>1.9</v>
      </c>
      <c r="G2933" s="618">
        <v>4.17</v>
      </c>
      <c r="H2933" s="620"/>
      <c r="I2933" s="458">
        <f t="shared" si="209"/>
        <v>7.9229999999999992</v>
      </c>
      <c r="J2933" s="125"/>
      <c r="K2933" s="631"/>
      <c r="L2933" s="28"/>
    </row>
    <row r="2934" spans="3:12" ht="12" customHeight="1" x14ac:dyDescent="0.3">
      <c r="C2934" s="632"/>
      <c r="D2934" s="117" t="s">
        <v>323</v>
      </c>
      <c r="E2934" s="618">
        <v>-1</v>
      </c>
      <c r="F2934" s="619">
        <v>0.9</v>
      </c>
      <c r="G2934" s="618">
        <v>2.1</v>
      </c>
      <c r="H2934" s="620"/>
      <c r="I2934" s="458">
        <f t="shared" si="209"/>
        <v>-1.8900000000000001</v>
      </c>
      <c r="J2934" s="125"/>
      <c r="K2934" s="631"/>
      <c r="L2934" s="28"/>
    </row>
    <row r="2935" spans="3:12" ht="12" customHeight="1" x14ac:dyDescent="0.3">
      <c r="C2935" s="632"/>
      <c r="D2935" s="117" t="s">
        <v>323</v>
      </c>
      <c r="E2935" s="618">
        <v>-1</v>
      </c>
      <c r="F2935" s="619">
        <v>-8</v>
      </c>
      <c r="G2935" s="618">
        <v>2.1</v>
      </c>
      <c r="H2935" s="620"/>
      <c r="I2935" s="458">
        <f t="shared" si="209"/>
        <v>16.8</v>
      </c>
      <c r="J2935" s="125"/>
      <c r="K2935" s="631"/>
      <c r="L2935" s="28"/>
    </row>
    <row r="2936" spans="3:12" ht="12" customHeight="1" x14ac:dyDescent="0.3">
      <c r="C2936" s="632"/>
      <c r="D2936" s="117" t="s">
        <v>346</v>
      </c>
      <c r="E2936" s="618">
        <v>-1</v>
      </c>
      <c r="F2936" s="619">
        <v>1.8</v>
      </c>
      <c r="G2936" s="618">
        <v>1.4</v>
      </c>
      <c r="H2936" s="620"/>
      <c r="I2936" s="458">
        <f t="shared" si="209"/>
        <v>-2.52</v>
      </c>
      <c r="J2936" s="125"/>
      <c r="K2936" s="631"/>
      <c r="L2936" s="28"/>
    </row>
    <row r="2937" spans="3:12" ht="12" customHeight="1" x14ac:dyDescent="0.3">
      <c r="C2937" s="632"/>
      <c r="D2937" s="117" t="s">
        <v>1367</v>
      </c>
      <c r="E2937" s="618">
        <v>-1</v>
      </c>
      <c r="F2937" s="619">
        <v>0.25</v>
      </c>
      <c r="G2937" s="618">
        <v>3.67</v>
      </c>
      <c r="H2937" s="620"/>
      <c r="I2937" s="458">
        <f t="shared" si="209"/>
        <v>-0.91749999999999998</v>
      </c>
      <c r="J2937" s="125"/>
      <c r="K2937" s="631"/>
      <c r="L2937" s="28"/>
    </row>
    <row r="2938" spans="3:12" ht="12" customHeight="1" x14ac:dyDescent="0.3">
      <c r="C2938" s="632"/>
      <c r="D2938" s="117" t="s">
        <v>1367</v>
      </c>
      <c r="E2938" s="618">
        <v>-6</v>
      </c>
      <c r="F2938" s="619">
        <v>0.25</v>
      </c>
      <c r="G2938" s="618">
        <v>4.17</v>
      </c>
      <c r="H2938" s="620"/>
      <c r="I2938" s="458">
        <f t="shared" si="209"/>
        <v>-6.2549999999999999</v>
      </c>
      <c r="J2938" s="125"/>
      <c r="K2938" s="631"/>
      <c r="L2938" s="28"/>
    </row>
    <row r="2939" spans="3:12" ht="12" customHeight="1" x14ac:dyDescent="0.3">
      <c r="C2939" s="632"/>
      <c r="D2939" s="117" t="s">
        <v>1367</v>
      </c>
      <c r="E2939" s="618">
        <v>-1</v>
      </c>
      <c r="F2939" s="619">
        <v>0.25</v>
      </c>
      <c r="G2939" s="618">
        <v>3.15</v>
      </c>
      <c r="H2939" s="620"/>
      <c r="I2939" s="458">
        <f t="shared" si="209"/>
        <v>-0.78749999999999998</v>
      </c>
      <c r="J2939" s="125"/>
      <c r="K2939" s="631"/>
      <c r="L2939" s="28"/>
    </row>
    <row r="2940" spans="3:12" ht="12" customHeight="1" x14ac:dyDescent="0.3">
      <c r="C2940" s="617" t="s">
        <v>1772</v>
      </c>
      <c r="D2940" s="117" t="s">
        <v>122</v>
      </c>
      <c r="E2940" s="444"/>
      <c r="F2940" s="443"/>
      <c r="G2940" s="444"/>
      <c r="H2940" s="98"/>
      <c r="I2940" s="458"/>
      <c r="J2940" s="125"/>
      <c r="K2940" s="631"/>
      <c r="L2940" s="28"/>
    </row>
    <row r="2941" spans="3:12" ht="12" customHeight="1" x14ac:dyDescent="0.3">
      <c r="C2941" s="632"/>
      <c r="D2941" s="117" t="s">
        <v>941</v>
      </c>
      <c r="E2941" s="618">
        <v>1</v>
      </c>
      <c r="F2941" s="619">
        <v>1.55</v>
      </c>
      <c r="G2941" s="618">
        <v>3.67</v>
      </c>
      <c r="H2941" s="620"/>
      <c r="I2941" s="458">
        <f>PRODUCT(E2941:G2941)</f>
        <v>5.6885000000000003</v>
      </c>
      <c r="J2941" s="125"/>
      <c r="K2941" s="631"/>
      <c r="L2941" s="28"/>
    </row>
    <row r="2942" spans="3:12" ht="12" customHeight="1" x14ac:dyDescent="0.3">
      <c r="C2942" s="632"/>
      <c r="D2942" s="117" t="s">
        <v>1489</v>
      </c>
      <c r="E2942" s="618">
        <v>1</v>
      </c>
      <c r="F2942" s="619">
        <v>3.2</v>
      </c>
      <c r="G2942" s="618">
        <v>4.17</v>
      </c>
      <c r="H2942" s="620"/>
      <c r="I2942" s="458">
        <f>PRODUCT(E2942:G2942)</f>
        <v>13.344000000000001</v>
      </c>
      <c r="J2942" s="125"/>
      <c r="K2942" s="631"/>
      <c r="L2942" s="28"/>
    </row>
    <row r="2943" spans="3:12" ht="12" customHeight="1" x14ac:dyDescent="0.3">
      <c r="C2943" s="632"/>
      <c r="D2943" s="117" t="s">
        <v>323</v>
      </c>
      <c r="E2943" s="618">
        <v>-1</v>
      </c>
      <c r="F2943" s="619">
        <v>0.8</v>
      </c>
      <c r="G2943" s="618">
        <v>2.1</v>
      </c>
      <c r="H2943" s="620"/>
      <c r="I2943" s="458">
        <f>PRODUCT(E2943:G2943)</f>
        <v>-1.6800000000000002</v>
      </c>
      <c r="J2943" s="125"/>
      <c r="K2943" s="631"/>
      <c r="L2943" s="28"/>
    </row>
    <row r="2944" spans="3:12" ht="12" customHeight="1" x14ac:dyDescent="0.3">
      <c r="C2944" s="632"/>
      <c r="D2944" s="117" t="s">
        <v>346</v>
      </c>
      <c r="E2944" s="618">
        <v>-1</v>
      </c>
      <c r="F2944" s="619">
        <v>0.9</v>
      </c>
      <c r="G2944" s="618">
        <v>0.5</v>
      </c>
      <c r="H2944" s="620"/>
      <c r="I2944" s="458">
        <f>PRODUCT(E2944:G2944)</f>
        <v>-0.45</v>
      </c>
      <c r="J2944" s="125"/>
      <c r="K2944" s="631"/>
      <c r="L2944" s="28"/>
    </row>
    <row r="2945" spans="3:12" ht="12" customHeight="1" x14ac:dyDescent="0.3">
      <c r="C2945" s="632"/>
      <c r="D2945" s="117" t="s">
        <v>1367</v>
      </c>
      <c r="E2945" s="618">
        <v>-2</v>
      </c>
      <c r="F2945" s="619">
        <v>0.25</v>
      </c>
      <c r="G2945" s="618">
        <v>4.17</v>
      </c>
      <c r="H2945" s="620"/>
      <c r="I2945" s="458">
        <f>PRODUCT(E2945:G2945)</f>
        <v>-2.085</v>
      </c>
      <c r="J2945" s="125"/>
      <c r="K2945" s="631"/>
      <c r="L2945" s="28"/>
    </row>
    <row r="2946" spans="3:12" ht="12" customHeight="1" x14ac:dyDescent="0.3">
      <c r="C2946" s="617" t="s">
        <v>1761</v>
      </c>
      <c r="D2946" s="117" t="s">
        <v>1771</v>
      </c>
      <c r="E2946" s="444"/>
      <c r="F2946" s="443"/>
      <c r="G2946" s="444"/>
      <c r="H2946" s="98"/>
      <c r="I2946" s="458"/>
      <c r="J2946" s="125"/>
      <c r="K2946" s="631"/>
      <c r="L2946" s="28"/>
    </row>
    <row r="2947" spans="3:12" ht="12" customHeight="1" x14ac:dyDescent="0.3">
      <c r="C2947" s="632"/>
      <c r="D2947" s="117" t="s">
        <v>941</v>
      </c>
      <c r="E2947" s="618">
        <v>1</v>
      </c>
      <c r="F2947" s="619">
        <v>2.5</v>
      </c>
      <c r="G2947" s="618">
        <v>3.67</v>
      </c>
      <c r="H2947" s="620"/>
      <c r="I2947" s="458">
        <f t="shared" ref="I2947:I2953" si="210">PRODUCT(E2947:G2947)</f>
        <v>9.1750000000000007</v>
      </c>
      <c r="J2947" s="125"/>
      <c r="K2947" s="631"/>
      <c r="L2947" s="28"/>
    </row>
    <row r="2948" spans="3:12" ht="12" customHeight="1" x14ac:dyDescent="0.3">
      <c r="C2948" s="632"/>
      <c r="D2948" s="117" t="s">
        <v>1032</v>
      </c>
      <c r="E2948" s="618">
        <v>1</v>
      </c>
      <c r="F2948" s="619">
        <v>4.3499999999999996</v>
      </c>
      <c r="G2948" s="618">
        <v>4.17</v>
      </c>
      <c r="H2948" s="620"/>
      <c r="I2948" s="458">
        <f>PRODUCT(E2948:G2948)</f>
        <v>18.139499999999998</v>
      </c>
      <c r="J2948" s="125"/>
      <c r="K2948" s="631"/>
      <c r="L2948" s="28"/>
    </row>
    <row r="2949" spans="3:12" ht="12" customHeight="1" x14ac:dyDescent="0.3">
      <c r="C2949" s="632"/>
      <c r="D2949" s="117" t="s">
        <v>1489</v>
      </c>
      <c r="E2949" s="618">
        <v>1</v>
      </c>
      <c r="F2949" s="619">
        <v>4.8499999999999996</v>
      </c>
      <c r="G2949" s="618">
        <v>3.15</v>
      </c>
      <c r="H2949" s="620"/>
      <c r="I2949" s="458">
        <f t="shared" si="210"/>
        <v>15.277499999999998</v>
      </c>
      <c r="J2949" s="125"/>
      <c r="K2949" s="631"/>
      <c r="L2949" s="28"/>
    </row>
    <row r="2950" spans="3:12" ht="12" customHeight="1" x14ac:dyDescent="0.3">
      <c r="C2950" s="632"/>
      <c r="D2950" s="117" t="s">
        <v>323</v>
      </c>
      <c r="E2950" s="618">
        <v>-1</v>
      </c>
      <c r="F2950" s="619">
        <v>0.9</v>
      </c>
      <c r="G2950" s="618">
        <v>2.1</v>
      </c>
      <c r="H2950" s="620"/>
      <c r="I2950" s="458">
        <f t="shared" si="210"/>
        <v>-1.8900000000000001</v>
      </c>
      <c r="J2950" s="125"/>
      <c r="K2950" s="631"/>
      <c r="L2950" s="28"/>
    </row>
    <row r="2951" spans="3:12" ht="12" customHeight="1" x14ac:dyDescent="0.3">
      <c r="C2951" s="632"/>
      <c r="D2951" s="117" t="s">
        <v>346</v>
      </c>
      <c r="E2951" s="618">
        <v>-1</v>
      </c>
      <c r="F2951" s="619">
        <v>1.8</v>
      </c>
      <c r="G2951" s="618">
        <v>1.4</v>
      </c>
      <c r="H2951" s="620"/>
      <c r="I2951" s="458">
        <f t="shared" si="210"/>
        <v>-2.52</v>
      </c>
      <c r="J2951" s="125"/>
      <c r="K2951" s="631"/>
      <c r="L2951" s="28"/>
    </row>
    <row r="2952" spans="3:12" ht="12" customHeight="1" x14ac:dyDescent="0.3">
      <c r="C2952" s="632"/>
      <c r="D2952" s="117" t="s">
        <v>1367</v>
      </c>
      <c r="E2952" s="618">
        <v>-3</v>
      </c>
      <c r="F2952" s="619">
        <v>0.25</v>
      </c>
      <c r="G2952" s="618">
        <v>3.67</v>
      </c>
      <c r="H2952" s="620"/>
      <c r="I2952" s="458">
        <f t="shared" si="210"/>
        <v>-2.7524999999999999</v>
      </c>
      <c r="J2952" s="125"/>
      <c r="K2952" s="631"/>
      <c r="L2952" s="28"/>
    </row>
    <row r="2953" spans="3:12" ht="12" customHeight="1" x14ac:dyDescent="0.3">
      <c r="C2953" s="632"/>
      <c r="D2953" s="117" t="s">
        <v>1367</v>
      </c>
      <c r="E2953" s="618">
        <v>-1</v>
      </c>
      <c r="F2953" s="619">
        <v>0.25</v>
      </c>
      <c r="G2953" s="618">
        <v>3.15</v>
      </c>
      <c r="H2953" s="620"/>
      <c r="I2953" s="458">
        <f t="shared" si="210"/>
        <v>-0.78749999999999998</v>
      </c>
      <c r="J2953" s="125"/>
      <c r="K2953" s="631"/>
      <c r="L2953" s="28"/>
    </row>
    <row r="2954" spans="3:12" ht="12" customHeight="1" x14ac:dyDescent="0.3">
      <c r="C2954" s="617" t="s">
        <v>1773</v>
      </c>
      <c r="D2954" s="117" t="s">
        <v>122</v>
      </c>
      <c r="E2954" s="444"/>
      <c r="F2954" s="443"/>
      <c r="G2954" s="444"/>
      <c r="H2954" s="98"/>
      <c r="I2954" s="458"/>
      <c r="J2954" s="125"/>
      <c r="K2954" s="631"/>
      <c r="L2954" s="28"/>
    </row>
    <row r="2955" spans="3:12" ht="12" customHeight="1" x14ac:dyDescent="0.3">
      <c r="C2955" s="632"/>
      <c r="D2955" s="117" t="s">
        <v>1489</v>
      </c>
      <c r="E2955" s="618">
        <v>1</v>
      </c>
      <c r="F2955" s="619">
        <v>1</v>
      </c>
      <c r="G2955" s="618">
        <v>4.17</v>
      </c>
      <c r="H2955" s="620"/>
      <c r="I2955" s="458">
        <f t="shared" ref="I2955:I2960" si="211">PRODUCT(E2955:G2955)</f>
        <v>4.17</v>
      </c>
      <c r="J2955" s="125"/>
      <c r="K2955" s="631"/>
      <c r="L2955" s="28"/>
    </row>
    <row r="2956" spans="3:12" ht="12" customHeight="1" x14ac:dyDescent="0.3">
      <c r="C2956" s="632"/>
      <c r="D2956" s="117"/>
      <c r="E2956" s="618">
        <v>1</v>
      </c>
      <c r="F2956" s="619">
        <v>2.35</v>
      </c>
      <c r="G2956" s="618">
        <v>3.15</v>
      </c>
      <c r="H2956" s="620"/>
      <c r="I2956" s="458">
        <f>PRODUCT(E2956:G2956)</f>
        <v>7.4024999999999999</v>
      </c>
      <c r="J2956" s="125"/>
      <c r="K2956" s="631"/>
      <c r="L2956" s="28"/>
    </row>
    <row r="2957" spans="3:12" ht="12" customHeight="1" x14ac:dyDescent="0.3">
      <c r="C2957" s="632"/>
      <c r="D2957" s="117"/>
      <c r="E2957" s="618">
        <v>1</v>
      </c>
      <c r="F2957" s="619">
        <v>1.35</v>
      </c>
      <c r="G2957" s="618">
        <v>4.17</v>
      </c>
      <c r="H2957" s="620"/>
      <c r="I2957" s="458">
        <f>PRODUCT(E2957:G2957)</f>
        <v>5.6295000000000002</v>
      </c>
      <c r="J2957" s="125"/>
      <c r="K2957" s="631"/>
      <c r="L2957" s="28"/>
    </row>
    <row r="2958" spans="3:12" ht="12" customHeight="1" x14ac:dyDescent="0.3">
      <c r="C2958" s="632"/>
      <c r="D2958" s="117" t="s">
        <v>323</v>
      </c>
      <c r="E2958" s="618">
        <v>-1</v>
      </c>
      <c r="F2958" s="619">
        <v>0.8</v>
      </c>
      <c r="G2958" s="618">
        <v>2.1</v>
      </c>
      <c r="H2958" s="620"/>
      <c r="I2958" s="458">
        <f t="shared" si="211"/>
        <v>-1.6800000000000002</v>
      </c>
      <c r="J2958" s="125"/>
      <c r="K2958" s="631"/>
      <c r="L2958" s="28"/>
    </row>
    <row r="2959" spans="3:12" ht="12" customHeight="1" x14ac:dyDescent="0.3">
      <c r="C2959" s="632"/>
      <c r="D2959" s="117" t="s">
        <v>346</v>
      </c>
      <c r="E2959" s="618">
        <v>-1</v>
      </c>
      <c r="F2959" s="619">
        <v>0.6</v>
      </c>
      <c r="G2959" s="618">
        <v>0.5</v>
      </c>
      <c r="H2959" s="620"/>
      <c r="I2959" s="458">
        <f t="shared" si="211"/>
        <v>-0.3</v>
      </c>
      <c r="J2959" s="125"/>
      <c r="K2959" s="631"/>
      <c r="L2959" s="28"/>
    </row>
    <row r="2960" spans="3:12" ht="12" customHeight="1" x14ac:dyDescent="0.3">
      <c r="C2960" s="632"/>
      <c r="D2960" s="117" t="s">
        <v>1367</v>
      </c>
      <c r="E2960" s="618">
        <v>-1</v>
      </c>
      <c r="F2960" s="619">
        <v>0.25</v>
      </c>
      <c r="G2960" s="618">
        <v>3.15</v>
      </c>
      <c r="H2960" s="620"/>
      <c r="I2960" s="458">
        <f t="shared" si="211"/>
        <v>-0.78749999999999998</v>
      </c>
      <c r="J2960" s="125"/>
      <c r="K2960" s="631"/>
      <c r="L2960" s="28"/>
    </row>
    <row r="2961" spans="3:12" ht="12" customHeight="1" x14ac:dyDescent="0.3">
      <c r="C2961" s="617" t="s">
        <v>1774</v>
      </c>
      <c r="D2961" s="117" t="s">
        <v>1775</v>
      </c>
      <c r="E2961" s="444"/>
      <c r="F2961" s="443"/>
      <c r="G2961" s="444"/>
      <c r="H2961" s="98"/>
      <c r="I2961" s="458"/>
      <c r="J2961" s="125"/>
      <c r="K2961" s="631"/>
      <c r="L2961" s="28"/>
    </row>
    <row r="2962" spans="3:12" ht="12" customHeight="1" x14ac:dyDescent="0.3">
      <c r="C2962" s="632"/>
      <c r="D2962" s="117" t="s">
        <v>1489</v>
      </c>
      <c r="E2962" s="618">
        <v>1</v>
      </c>
      <c r="F2962" s="619">
        <v>1.65</v>
      </c>
      <c r="G2962" s="618">
        <v>4.17</v>
      </c>
      <c r="H2962" s="620"/>
      <c r="I2962" s="458">
        <f>PRODUCT(E2962:G2962)</f>
        <v>6.8804999999999996</v>
      </c>
      <c r="J2962" s="125"/>
      <c r="K2962" s="631"/>
      <c r="L2962" s="28"/>
    </row>
    <row r="2963" spans="3:12" ht="12" customHeight="1" x14ac:dyDescent="0.3">
      <c r="C2963" s="632"/>
      <c r="D2963" s="117"/>
      <c r="E2963" s="618">
        <v>1</v>
      </c>
      <c r="F2963" s="619">
        <v>4.3499999999999996</v>
      </c>
      <c r="G2963" s="618">
        <v>4.17</v>
      </c>
      <c r="H2963" s="620"/>
      <c r="I2963" s="458">
        <f>PRODUCT(E2963:G2963)</f>
        <v>18.139499999999998</v>
      </c>
      <c r="J2963" s="125"/>
      <c r="K2963" s="631"/>
      <c r="L2963" s="28"/>
    </row>
    <row r="2964" spans="3:12" ht="12" customHeight="1" x14ac:dyDescent="0.3">
      <c r="C2964" s="632"/>
      <c r="D2964" s="117" t="s">
        <v>323</v>
      </c>
      <c r="E2964" s="618">
        <v>-1</v>
      </c>
      <c r="F2964" s="619">
        <v>0.8</v>
      </c>
      <c r="G2964" s="618">
        <v>2.1</v>
      </c>
      <c r="H2964" s="620"/>
      <c r="I2964" s="458">
        <f>PRODUCT(E2964:G2964)</f>
        <v>-1.6800000000000002</v>
      </c>
      <c r="J2964" s="125"/>
      <c r="K2964" s="631"/>
      <c r="L2964" s="28"/>
    </row>
    <row r="2965" spans="3:12" ht="12" customHeight="1" x14ac:dyDescent="0.3">
      <c r="C2965" s="632"/>
      <c r="D2965" s="117" t="s">
        <v>1367</v>
      </c>
      <c r="E2965" s="618">
        <v>-2</v>
      </c>
      <c r="F2965" s="619">
        <v>0.25</v>
      </c>
      <c r="G2965" s="618">
        <v>4.17</v>
      </c>
      <c r="H2965" s="620"/>
      <c r="I2965" s="458">
        <f>PRODUCT(E2965:G2965)</f>
        <v>-2.085</v>
      </c>
      <c r="J2965" s="125"/>
      <c r="K2965" s="631"/>
      <c r="L2965" s="28"/>
    </row>
    <row r="2966" spans="3:12" ht="12" customHeight="1" x14ac:dyDescent="0.3">
      <c r="C2966" s="617" t="s">
        <v>1776</v>
      </c>
      <c r="D2966" s="117" t="s">
        <v>1777</v>
      </c>
      <c r="E2966" s="444"/>
      <c r="F2966" s="443"/>
      <c r="G2966" s="444"/>
      <c r="H2966" s="98"/>
      <c r="I2966" s="458"/>
      <c r="J2966" s="125"/>
      <c r="K2966" s="631"/>
      <c r="L2966" s="28"/>
    </row>
    <row r="2967" spans="3:12" ht="12" customHeight="1" x14ac:dyDescent="0.3">
      <c r="C2967" s="632"/>
      <c r="D2967" s="117" t="s">
        <v>1605</v>
      </c>
      <c r="E2967" s="618">
        <v>1</v>
      </c>
      <c r="F2967" s="619">
        <v>4</v>
      </c>
      <c r="G2967" s="618">
        <v>4.17</v>
      </c>
      <c r="H2967" s="620"/>
      <c r="I2967" s="458">
        <f>PRODUCT(E2967:G2967)</f>
        <v>16.68</v>
      </c>
      <c r="J2967" s="125"/>
      <c r="K2967" s="631"/>
      <c r="L2967" s="28"/>
    </row>
    <row r="2968" spans="3:12" ht="12" customHeight="1" x14ac:dyDescent="0.3">
      <c r="C2968" s="632"/>
      <c r="D2968" s="117"/>
      <c r="E2968" s="618">
        <v>1</v>
      </c>
      <c r="F2968" s="619">
        <v>3.5</v>
      </c>
      <c r="G2968" s="618">
        <v>4.17</v>
      </c>
      <c r="H2968" s="620"/>
      <c r="I2968" s="458">
        <f>PRODUCT(E2968:G2968)</f>
        <v>14.594999999999999</v>
      </c>
      <c r="J2968" s="125"/>
      <c r="K2968" s="631"/>
      <c r="L2968" s="28"/>
    </row>
    <row r="2969" spans="3:12" ht="12" customHeight="1" x14ac:dyDescent="0.3">
      <c r="C2969" s="632"/>
      <c r="D2969" s="117" t="s">
        <v>1367</v>
      </c>
      <c r="E2969" s="618">
        <v>-1</v>
      </c>
      <c r="F2969" s="619">
        <v>2.4</v>
      </c>
      <c r="G2969" s="618">
        <v>1.4</v>
      </c>
      <c r="H2969" s="620"/>
      <c r="I2969" s="458">
        <f>PRODUCT(E2969:G2969)</f>
        <v>-3.36</v>
      </c>
      <c r="J2969" s="125"/>
      <c r="K2969" s="631"/>
      <c r="L2969" s="28"/>
    </row>
    <row r="2970" spans="3:12" ht="12" customHeight="1" x14ac:dyDescent="0.3">
      <c r="C2970" s="617" t="s">
        <v>1779</v>
      </c>
      <c r="D2970" s="117" t="s">
        <v>1780</v>
      </c>
      <c r="E2970" s="444"/>
      <c r="F2970" s="443"/>
      <c r="G2970" s="444"/>
      <c r="H2970" s="98"/>
      <c r="I2970" s="458"/>
      <c r="J2970" s="125"/>
      <c r="K2970" s="631"/>
      <c r="L2970" s="28"/>
    </row>
    <row r="2971" spans="3:12" ht="12" customHeight="1" x14ac:dyDescent="0.3">
      <c r="C2971" s="632"/>
      <c r="D2971" s="117" t="s">
        <v>1025</v>
      </c>
      <c r="E2971" s="618">
        <v>1</v>
      </c>
      <c r="F2971" s="619">
        <v>3.65</v>
      </c>
      <c r="G2971" s="618">
        <v>3.67</v>
      </c>
      <c r="H2971" s="620"/>
      <c r="I2971" s="458">
        <f t="shared" ref="I2971:I2978" si="212">PRODUCT(E2971:G2971)</f>
        <v>13.3955</v>
      </c>
      <c r="J2971" s="125"/>
      <c r="K2971" s="631"/>
      <c r="L2971" s="28"/>
    </row>
    <row r="2972" spans="3:12" ht="12" customHeight="1" x14ac:dyDescent="0.3">
      <c r="C2972" s="632"/>
      <c r="D2972" s="117" t="s">
        <v>1040</v>
      </c>
      <c r="E2972" s="618">
        <v>1</v>
      </c>
      <c r="F2972" s="619">
        <v>2.35</v>
      </c>
      <c r="G2972" s="618">
        <v>3.15</v>
      </c>
      <c r="H2972" s="620"/>
      <c r="I2972" s="458">
        <f t="shared" si="212"/>
        <v>7.4024999999999999</v>
      </c>
      <c r="J2972" s="125"/>
      <c r="K2972" s="631"/>
      <c r="L2972" s="28"/>
    </row>
    <row r="2973" spans="3:12" ht="12" customHeight="1" x14ac:dyDescent="0.3">
      <c r="C2973" s="632"/>
      <c r="D2973" s="117" t="s">
        <v>1755</v>
      </c>
      <c r="E2973" s="618">
        <v>1</v>
      </c>
      <c r="F2973" s="619">
        <v>3.65</v>
      </c>
      <c r="G2973" s="618">
        <v>4.17</v>
      </c>
      <c r="H2973" s="620"/>
      <c r="I2973" s="458">
        <f t="shared" si="212"/>
        <v>15.220499999999999</v>
      </c>
      <c r="J2973" s="125"/>
      <c r="K2973" s="631"/>
      <c r="L2973" s="28"/>
    </row>
    <row r="2974" spans="3:12" ht="12" customHeight="1" x14ac:dyDescent="0.3">
      <c r="C2974" s="632"/>
      <c r="D2974" s="117"/>
      <c r="E2974" s="618">
        <v>1</v>
      </c>
      <c r="F2974" s="619">
        <v>5.6</v>
      </c>
      <c r="G2974" s="618">
        <v>3.15</v>
      </c>
      <c r="H2974" s="620"/>
      <c r="I2974" s="458">
        <f t="shared" si="212"/>
        <v>17.639999999999997</v>
      </c>
      <c r="J2974" s="125"/>
      <c r="K2974" s="631"/>
      <c r="L2974" s="28"/>
    </row>
    <row r="2975" spans="3:12" ht="12" customHeight="1" x14ac:dyDescent="0.3">
      <c r="C2975" s="632"/>
      <c r="D2975" s="117"/>
      <c r="E2975" s="618">
        <v>2</v>
      </c>
      <c r="F2975" s="619">
        <v>0.6</v>
      </c>
      <c r="G2975" s="618">
        <v>3.15</v>
      </c>
      <c r="H2975" s="620"/>
      <c r="I2975" s="458">
        <f t="shared" si="212"/>
        <v>3.78</v>
      </c>
      <c r="J2975" s="125"/>
      <c r="K2975" s="631"/>
      <c r="L2975" s="28"/>
    </row>
    <row r="2976" spans="3:12" ht="12" customHeight="1" x14ac:dyDescent="0.3">
      <c r="C2976" s="632"/>
      <c r="D2976" s="117" t="s">
        <v>1367</v>
      </c>
      <c r="E2976" s="618">
        <v>-4</v>
      </c>
      <c r="F2976" s="619">
        <v>0.25</v>
      </c>
      <c r="G2976" s="618">
        <v>3.15</v>
      </c>
      <c r="H2976" s="620"/>
      <c r="I2976" s="458">
        <f t="shared" si="212"/>
        <v>-3.15</v>
      </c>
      <c r="J2976" s="125"/>
      <c r="K2976" s="631"/>
      <c r="L2976" s="28"/>
    </row>
    <row r="2977" spans="3:12" ht="12" customHeight="1" x14ac:dyDescent="0.3">
      <c r="C2977" s="632"/>
      <c r="D2977" s="117" t="s">
        <v>1367</v>
      </c>
      <c r="E2977" s="618">
        <v>-1</v>
      </c>
      <c r="F2977" s="619">
        <v>0.25</v>
      </c>
      <c r="G2977" s="618">
        <v>4.17</v>
      </c>
      <c r="H2977" s="620"/>
      <c r="I2977" s="458">
        <f t="shared" si="212"/>
        <v>-1.0425</v>
      </c>
      <c r="J2977" s="125"/>
      <c r="K2977" s="631"/>
      <c r="L2977" s="28"/>
    </row>
    <row r="2978" spans="3:12" ht="12" customHeight="1" x14ac:dyDescent="0.3">
      <c r="C2978" s="632"/>
      <c r="D2978" s="117" t="s">
        <v>1367</v>
      </c>
      <c r="E2978" s="618">
        <v>-4</v>
      </c>
      <c r="F2978" s="619">
        <v>0.25</v>
      </c>
      <c r="G2978" s="618">
        <v>3.67</v>
      </c>
      <c r="H2978" s="620"/>
      <c r="I2978" s="458">
        <f t="shared" si="212"/>
        <v>-3.67</v>
      </c>
      <c r="J2978" s="125"/>
      <c r="K2978" s="631"/>
      <c r="L2978" s="28"/>
    </row>
    <row r="2979" spans="3:12" ht="12" customHeight="1" x14ac:dyDescent="0.3">
      <c r="C2979" s="617" t="s">
        <v>1781</v>
      </c>
      <c r="D2979" s="117" t="s">
        <v>122</v>
      </c>
      <c r="E2979" s="444"/>
      <c r="F2979" s="443"/>
      <c r="G2979" s="444"/>
      <c r="H2979" s="98"/>
      <c r="I2979" s="458"/>
      <c r="J2979" s="125"/>
      <c r="K2979" s="631"/>
      <c r="L2979" s="28"/>
    </row>
    <row r="2980" spans="3:12" ht="12" customHeight="1" x14ac:dyDescent="0.3">
      <c r="C2980" s="632"/>
      <c r="D2980" s="117" t="s">
        <v>1500</v>
      </c>
      <c r="E2980" s="618">
        <v>1</v>
      </c>
      <c r="F2980" s="619">
        <v>2.85</v>
      </c>
      <c r="G2980" s="618">
        <v>3.67</v>
      </c>
      <c r="H2980" s="620"/>
      <c r="I2980" s="458">
        <f t="shared" ref="I2980:I2985" si="213">PRODUCT(E2980:G2980)</f>
        <v>10.4595</v>
      </c>
      <c r="J2980" s="125"/>
      <c r="K2980" s="631"/>
      <c r="L2980" s="28"/>
    </row>
    <row r="2981" spans="3:12" ht="12" customHeight="1" x14ac:dyDescent="0.3">
      <c r="C2981" s="632"/>
      <c r="D2981" s="117" t="s">
        <v>1755</v>
      </c>
      <c r="E2981" s="618">
        <v>1</v>
      </c>
      <c r="F2981" s="619">
        <v>1.55</v>
      </c>
      <c r="G2981" s="618">
        <v>3.15</v>
      </c>
      <c r="H2981" s="620"/>
      <c r="I2981" s="458">
        <f t="shared" si="213"/>
        <v>4.8825000000000003</v>
      </c>
      <c r="J2981" s="125"/>
      <c r="K2981" s="631"/>
      <c r="L2981" s="28"/>
    </row>
    <row r="2982" spans="3:12" ht="12" customHeight="1" x14ac:dyDescent="0.3">
      <c r="C2982" s="632"/>
      <c r="D2982" s="117" t="s">
        <v>323</v>
      </c>
      <c r="E2982" s="618">
        <v>-1</v>
      </c>
      <c r="F2982" s="619">
        <v>0.9</v>
      </c>
      <c r="G2982" s="618">
        <v>2.1</v>
      </c>
      <c r="H2982" s="620"/>
      <c r="I2982" s="458">
        <f t="shared" si="213"/>
        <v>-1.8900000000000001</v>
      </c>
      <c r="J2982" s="125"/>
      <c r="K2982" s="631"/>
      <c r="L2982" s="28"/>
    </row>
    <row r="2983" spans="3:12" ht="12" customHeight="1" x14ac:dyDescent="0.3">
      <c r="C2983" s="632"/>
      <c r="D2983" s="117" t="s">
        <v>346</v>
      </c>
      <c r="E2983" s="618">
        <v>-1</v>
      </c>
      <c r="F2983" s="619">
        <v>0.6</v>
      </c>
      <c r="G2983" s="618">
        <v>0.5</v>
      </c>
      <c r="H2983" s="620"/>
      <c r="I2983" s="458">
        <f t="shared" si="213"/>
        <v>-0.3</v>
      </c>
      <c r="J2983" s="125"/>
      <c r="K2983" s="631"/>
      <c r="L2983" s="28"/>
    </row>
    <row r="2984" spans="3:12" ht="12" customHeight="1" x14ac:dyDescent="0.3">
      <c r="C2984" s="632"/>
      <c r="D2984" s="117" t="s">
        <v>1367</v>
      </c>
      <c r="E2984" s="618">
        <v>-1</v>
      </c>
      <c r="F2984" s="619">
        <v>0.25</v>
      </c>
      <c r="G2984" s="618">
        <v>3.15</v>
      </c>
      <c r="H2984" s="620"/>
      <c r="I2984" s="458">
        <f t="shared" si="213"/>
        <v>-0.78749999999999998</v>
      </c>
      <c r="J2984" s="125"/>
      <c r="K2984" s="631"/>
      <c r="L2984" s="28"/>
    </row>
    <row r="2985" spans="3:12" ht="12" customHeight="1" x14ac:dyDescent="0.3">
      <c r="C2985" s="632"/>
      <c r="D2985" s="117" t="s">
        <v>1367</v>
      </c>
      <c r="E2985" s="618">
        <v>-2</v>
      </c>
      <c r="F2985" s="619">
        <v>0.25</v>
      </c>
      <c r="G2985" s="618">
        <v>3.67</v>
      </c>
      <c r="H2985" s="620"/>
      <c r="I2985" s="458">
        <f t="shared" si="213"/>
        <v>-1.835</v>
      </c>
      <c r="J2985" s="125"/>
      <c r="K2985" s="631"/>
      <c r="L2985" s="28"/>
    </row>
    <row r="2986" spans="3:12" ht="12" customHeight="1" x14ac:dyDescent="0.3">
      <c r="C2986" s="617" t="s">
        <v>1782</v>
      </c>
      <c r="D2986" s="117" t="s">
        <v>834</v>
      </c>
      <c r="E2986" s="444"/>
      <c r="F2986" s="443"/>
      <c r="G2986" s="444"/>
      <c r="H2986" s="98"/>
      <c r="I2986" s="458"/>
      <c r="J2986" s="125"/>
      <c r="K2986" s="631"/>
      <c r="L2986" s="28"/>
    </row>
    <row r="2987" spans="3:12" ht="12" customHeight="1" x14ac:dyDescent="0.3">
      <c r="C2987" s="632"/>
      <c r="D2987" s="117" t="s">
        <v>1500</v>
      </c>
      <c r="E2987" s="618">
        <v>1</v>
      </c>
      <c r="F2987" s="619">
        <v>2</v>
      </c>
      <c r="G2987" s="618">
        <v>3.67</v>
      </c>
      <c r="H2987" s="620"/>
      <c r="I2987" s="458">
        <f>PRODUCT(E2987:G2987)</f>
        <v>7.34</v>
      </c>
      <c r="J2987" s="125"/>
      <c r="K2987" s="631"/>
      <c r="L2987" s="28"/>
    </row>
    <row r="2988" spans="3:12" ht="12" customHeight="1" x14ac:dyDescent="0.3">
      <c r="C2988" s="632"/>
      <c r="D2988" s="117" t="s">
        <v>1040</v>
      </c>
      <c r="E2988" s="618">
        <v>1</v>
      </c>
      <c r="F2988" s="619">
        <v>1.05</v>
      </c>
      <c r="G2988" s="618">
        <v>3.67</v>
      </c>
      <c r="H2988" s="620"/>
      <c r="I2988" s="458">
        <f>PRODUCT(E2988:G2988)</f>
        <v>3.8534999999999999</v>
      </c>
      <c r="J2988" s="125"/>
      <c r="K2988" s="631"/>
      <c r="L2988" s="28"/>
    </row>
    <row r="2989" spans="3:12" ht="12" customHeight="1" x14ac:dyDescent="0.3">
      <c r="C2989" s="632"/>
      <c r="D2989" s="117" t="s">
        <v>323</v>
      </c>
      <c r="E2989" s="618">
        <v>-1</v>
      </c>
      <c r="F2989" s="619">
        <v>0.8</v>
      </c>
      <c r="G2989" s="618">
        <v>2.1</v>
      </c>
      <c r="H2989" s="620"/>
      <c r="I2989" s="458">
        <f>PRODUCT(E2989:G2989)</f>
        <v>-1.6800000000000002</v>
      </c>
      <c r="J2989" s="125"/>
      <c r="K2989" s="631"/>
      <c r="L2989" s="28"/>
    </row>
    <row r="2990" spans="3:12" ht="12" customHeight="1" x14ac:dyDescent="0.3">
      <c r="C2990" s="632"/>
      <c r="D2990" s="117" t="s">
        <v>1367</v>
      </c>
      <c r="E2990" s="618">
        <v>-2</v>
      </c>
      <c r="F2990" s="619">
        <v>0.25</v>
      </c>
      <c r="G2990" s="618">
        <v>3.67</v>
      </c>
      <c r="H2990" s="620"/>
      <c r="I2990" s="458">
        <f>PRODUCT(E2990:G2990)</f>
        <v>-1.835</v>
      </c>
      <c r="J2990" s="125"/>
      <c r="K2990" s="631"/>
      <c r="L2990" s="28"/>
    </row>
    <row r="2991" spans="3:12" ht="12" customHeight="1" x14ac:dyDescent="0.3">
      <c r="C2991" s="617" t="s">
        <v>1783</v>
      </c>
      <c r="D2991" s="117" t="s">
        <v>1780</v>
      </c>
      <c r="E2991" s="444"/>
      <c r="F2991" s="443"/>
      <c r="G2991" s="444"/>
      <c r="H2991" s="98"/>
      <c r="I2991" s="458"/>
      <c r="J2991" s="125"/>
      <c r="K2991" s="631"/>
      <c r="L2991" s="28"/>
    </row>
    <row r="2992" spans="3:12" ht="12" customHeight="1" x14ac:dyDescent="0.3">
      <c r="C2992" s="632"/>
      <c r="D2992" s="117" t="s">
        <v>1025</v>
      </c>
      <c r="E2992" s="618">
        <v>1</v>
      </c>
      <c r="F2992" s="619">
        <v>3.2</v>
      </c>
      <c r="G2992" s="618">
        <v>3.67</v>
      </c>
      <c r="H2992" s="620"/>
      <c r="I2992" s="458">
        <f t="shared" ref="I2992:I2998" si="214">PRODUCT(E2992:G2992)</f>
        <v>11.744</v>
      </c>
      <c r="J2992" s="125"/>
      <c r="K2992" s="631"/>
      <c r="L2992" s="28"/>
    </row>
    <row r="2993" spans="3:12" ht="12" customHeight="1" x14ac:dyDescent="0.3">
      <c r="C2993" s="632"/>
      <c r="D2993" s="117" t="s">
        <v>1040</v>
      </c>
      <c r="E2993" s="618">
        <v>1</v>
      </c>
      <c r="F2993" s="619">
        <v>2.2999999999999998</v>
      </c>
      <c r="G2993" s="618">
        <v>3.15</v>
      </c>
      <c r="H2993" s="620"/>
      <c r="I2993" s="458">
        <f t="shared" si="214"/>
        <v>7.2449999999999992</v>
      </c>
      <c r="J2993" s="125"/>
      <c r="K2993" s="631"/>
      <c r="L2993" s="28"/>
    </row>
    <row r="2994" spans="3:12" ht="12" customHeight="1" x14ac:dyDescent="0.3">
      <c r="C2994" s="632"/>
      <c r="D2994" s="117" t="s">
        <v>1505</v>
      </c>
      <c r="E2994" s="618">
        <v>1</v>
      </c>
      <c r="F2994" s="619">
        <v>8</v>
      </c>
      <c r="G2994" s="618">
        <v>3.15</v>
      </c>
      <c r="H2994" s="620"/>
      <c r="I2994" s="458">
        <f>PRODUCT(E2994:G2994)</f>
        <v>25.2</v>
      </c>
      <c r="J2994" s="125"/>
      <c r="K2994" s="631"/>
      <c r="L2994" s="28"/>
    </row>
    <row r="2995" spans="3:12" ht="12" customHeight="1" x14ac:dyDescent="0.3">
      <c r="C2995" s="632"/>
      <c r="D2995" s="117"/>
      <c r="E2995" s="618">
        <v>1</v>
      </c>
      <c r="F2995" s="619">
        <v>0.3</v>
      </c>
      <c r="G2995" s="618">
        <v>3.15</v>
      </c>
      <c r="H2995" s="620"/>
      <c r="I2995" s="458">
        <f>PRODUCT(E2995:G2995)</f>
        <v>0.94499999999999995</v>
      </c>
      <c r="J2995" s="125"/>
      <c r="K2995" s="631"/>
      <c r="L2995" s="28"/>
    </row>
    <row r="2996" spans="3:12" ht="12" customHeight="1" x14ac:dyDescent="0.3">
      <c r="C2996" s="632"/>
      <c r="D2996" s="117" t="s">
        <v>323</v>
      </c>
      <c r="E2996" s="618">
        <v>-1</v>
      </c>
      <c r="F2996" s="619">
        <v>1.2</v>
      </c>
      <c r="G2996" s="618">
        <v>2.1</v>
      </c>
      <c r="H2996" s="620"/>
      <c r="I2996" s="458">
        <f t="shared" si="214"/>
        <v>-2.52</v>
      </c>
      <c r="J2996" s="125"/>
      <c r="K2996" s="631"/>
      <c r="L2996" s="28"/>
    </row>
    <row r="2997" spans="3:12" ht="12" customHeight="1" x14ac:dyDescent="0.3">
      <c r="C2997" s="632"/>
      <c r="D2997" s="117" t="s">
        <v>346</v>
      </c>
      <c r="E2997" s="618">
        <v>-1</v>
      </c>
      <c r="F2997" s="619">
        <v>1.8</v>
      </c>
      <c r="G2997" s="618">
        <v>1.4</v>
      </c>
      <c r="H2997" s="620"/>
      <c r="I2997" s="458">
        <f t="shared" si="214"/>
        <v>-2.52</v>
      </c>
      <c r="J2997" s="125"/>
      <c r="K2997" s="631"/>
      <c r="L2997" s="28"/>
    </row>
    <row r="2998" spans="3:12" ht="12" customHeight="1" x14ac:dyDescent="0.3">
      <c r="C2998" s="632"/>
      <c r="D2998" s="117" t="s">
        <v>1367</v>
      </c>
      <c r="E2998" s="618">
        <v>-3</v>
      </c>
      <c r="F2998" s="619">
        <v>0.25</v>
      </c>
      <c r="G2998" s="618">
        <v>3.67</v>
      </c>
      <c r="H2998" s="620"/>
      <c r="I2998" s="458">
        <f t="shared" si="214"/>
        <v>-2.7524999999999999</v>
      </c>
      <c r="J2998" s="125"/>
      <c r="K2998" s="631"/>
      <c r="L2998" s="28"/>
    </row>
    <row r="2999" spans="3:12" ht="12" customHeight="1" x14ac:dyDescent="0.3">
      <c r="C2999" s="632"/>
      <c r="D2999" s="117" t="s">
        <v>1367</v>
      </c>
      <c r="E2999" s="618">
        <v>-7</v>
      </c>
      <c r="F2999" s="619">
        <v>0.25</v>
      </c>
      <c r="G2999" s="618">
        <v>3.15</v>
      </c>
      <c r="H2999" s="620"/>
      <c r="I2999" s="458">
        <f>PRODUCT(E2999:G2999)</f>
        <v>-5.5125000000000002</v>
      </c>
      <c r="J2999" s="125"/>
      <c r="K2999" s="631"/>
      <c r="L2999" s="28"/>
    </row>
    <row r="3000" spans="3:12" ht="12" customHeight="1" x14ac:dyDescent="0.3">
      <c r="C3000" s="617" t="s">
        <v>1784</v>
      </c>
      <c r="D3000" s="117" t="s">
        <v>122</v>
      </c>
      <c r="E3000" s="444"/>
      <c r="F3000" s="443"/>
      <c r="G3000" s="444"/>
      <c r="H3000" s="98"/>
      <c r="I3000" s="458"/>
      <c r="J3000" s="125"/>
      <c r="K3000" s="631"/>
      <c r="L3000" s="28"/>
    </row>
    <row r="3001" spans="3:12" ht="12" customHeight="1" x14ac:dyDescent="0.3">
      <c r="C3001" s="632"/>
      <c r="D3001" s="117" t="s">
        <v>1755</v>
      </c>
      <c r="E3001" s="618">
        <v>1</v>
      </c>
      <c r="F3001" s="619">
        <v>2.8</v>
      </c>
      <c r="G3001" s="618">
        <v>4.17</v>
      </c>
      <c r="H3001" s="620"/>
      <c r="I3001" s="458">
        <f>PRODUCT(E3001:G3001)</f>
        <v>11.675999999999998</v>
      </c>
      <c r="J3001" s="125"/>
      <c r="K3001" s="631"/>
      <c r="L3001" s="28"/>
    </row>
    <row r="3002" spans="3:12" ht="12" customHeight="1" x14ac:dyDescent="0.3">
      <c r="C3002" s="632"/>
      <c r="D3002" s="117" t="s">
        <v>1040</v>
      </c>
      <c r="E3002" s="618">
        <v>1</v>
      </c>
      <c r="F3002" s="619">
        <v>2.2000000000000002</v>
      </c>
      <c r="G3002" s="618">
        <v>3.67</v>
      </c>
      <c r="H3002" s="620"/>
      <c r="I3002" s="458">
        <f>PRODUCT(E3002:G3002)</f>
        <v>8.0739999999999998</v>
      </c>
      <c r="J3002" s="125"/>
      <c r="K3002" s="631"/>
      <c r="L3002" s="28"/>
    </row>
    <row r="3003" spans="3:12" ht="12" customHeight="1" x14ac:dyDescent="0.3">
      <c r="C3003" s="632"/>
      <c r="D3003" s="117" t="s">
        <v>323</v>
      </c>
      <c r="E3003" s="618">
        <v>-1</v>
      </c>
      <c r="F3003" s="619">
        <v>0.8</v>
      </c>
      <c r="G3003" s="618">
        <v>2.1</v>
      </c>
      <c r="H3003" s="620"/>
      <c r="I3003" s="458">
        <f>PRODUCT(E3003:G3003)</f>
        <v>-1.6800000000000002</v>
      </c>
      <c r="J3003" s="125"/>
      <c r="K3003" s="631"/>
      <c r="L3003" s="28"/>
    </row>
    <row r="3004" spans="3:12" ht="12" customHeight="1" x14ac:dyDescent="0.3">
      <c r="C3004" s="632"/>
      <c r="D3004" s="117" t="s">
        <v>1367</v>
      </c>
      <c r="E3004" s="618">
        <v>-2</v>
      </c>
      <c r="F3004" s="619">
        <v>0.25</v>
      </c>
      <c r="G3004" s="618">
        <v>4.17</v>
      </c>
      <c r="H3004" s="620"/>
      <c r="I3004" s="458">
        <f>PRODUCT(E3004:G3004)</f>
        <v>-2.085</v>
      </c>
      <c r="J3004" s="125"/>
      <c r="K3004" s="631"/>
      <c r="L3004" s="28"/>
    </row>
    <row r="3005" spans="3:12" ht="12" customHeight="1" x14ac:dyDescent="0.3">
      <c r="C3005" s="617" t="s">
        <v>1785</v>
      </c>
      <c r="D3005" s="117" t="s">
        <v>1780</v>
      </c>
      <c r="E3005" s="444"/>
      <c r="F3005" s="443"/>
      <c r="G3005" s="444"/>
      <c r="H3005" s="98"/>
      <c r="I3005" s="458"/>
      <c r="J3005" s="125"/>
      <c r="K3005" s="631"/>
      <c r="L3005" s="28"/>
    </row>
    <row r="3006" spans="3:12" ht="12" customHeight="1" x14ac:dyDescent="0.3">
      <c r="C3006" s="632"/>
      <c r="D3006" s="117" t="s">
        <v>1025</v>
      </c>
      <c r="E3006" s="618">
        <v>1</v>
      </c>
      <c r="F3006" s="619">
        <v>3.55</v>
      </c>
      <c r="G3006" s="618">
        <v>3.67</v>
      </c>
      <c r="H3006" s="620"/>
      <c r="I3006" s="458">
        <f t="shared" ref="I3006:I3012" si="215">PRODUCT(E3006:G3006)</f>
        <v>13.028499999999999</v>
      </c>
      <c r="J3006" s="125"/>
      <c r="K3006" s="631"/>
      <c r="L3006" s="28"/>
    </row>
    <row r="3007" spans="3:12" ht="12" customHeight="1" x14ac:dyDescent="0.3">
      <c r="C3007" s="632"/>
      <c r="D3007" s="117" t="s">
        <v>1040</v>
      </c>
      <c r="E3007" s="618">
        <v>1</v>
      </c>
      <c r="F3007" s="619">
        <v>2.4</v>
      </c>
      <c r="G3007" s="618">
        <v>3.15</v>
      </c>
      <c r="H3007" s="620"/>
      <c r="I3007" s="458">
        <f t="shared" si="215"/>
        <v>7.56</v>
      </c>
      <c r="J3007" s="125"/>
      <c r="K3007" s="631"/>
      <c r="L3007" s="28"/>
    </row>
    <row r="3008" spans="3:12" ht="12" customHeight="1" x14ac:dyDescent="0.3">
      <c r="C3008" s="632"/>
      <c r="D3008" s="117" t="s">
        <v>1755</v>
      </c>
      <c r="E3008" s="618">
        <v>1</v>
      </c>
      <c r="F3008" s="619">
        <v>5.6</v>
      </c>
      <c r="G3008" s="618">
        <v>3.15</v>
      </c>
      <c r="H3008" s="620"/>
      <c r="I3008" s="458">
        <f t="shared" si="215"/>
        <v>17.639999999999997</v>
      </c>
      <c r="J3008" s="125"/>
      <c r="K3008" s="631"/>
      <c r="L3008" s="28"/>
    </row>
    <row r="3009" spans="3:12" ht="12" customHeight="1" x14ac:dyDescent="0.3">
      <c r="C3009" s="632"/>
      <c r="D3009" s="117" t="s">
        <v>323</v>
      </c>
      <c r="E3009" s="618">
        <v>-1</v>
      </c>
      <c r="F3009" s="619">
        <v>1.2</v>
      </c>
      <c r="G3009" s="618">
        <v>2.1</v>
      </c>
      <c r="H3009" s="620"/>
      <c r="I3009" s="458">
        <f t="shared" si="215"/>
        <v>-2.52</v>
      </c>
      <c r="J3009" s="125"/>
      <c r="K3009" s="631"/>
      <c r="L3009" s="28"/>
    </row>
    <row r="3010" spans="3:12" ht="12" customHeight="1" x14ac:dyDescent="0.3">
      <c r="C3010" s="632"/>
      <c r="D3010" s="117" t="s">
        <v>346</v>
      </c>
      <c r="E3010" s="618">
        <v>-1</v>
      </c>
      <c r="F3010" s="619">
        <v>1.8</v>
      </c>
      <c r="G3010" s="618">
        <v>1.4</v>
      </c>
      <c r="H3010" s="620"/>
      <c r="I3010" s="458">
        <f t="shared" si="215"/>
        <v>-2.52</v>
      </c>
      <c r="J3010" s="125"/>
      <c r="K3010" s="631"/>
      <c r="L3010" s="28"/>
    </row>
    <row r="3011" spans="3:12" ht="12" customHeight="1" x14ac:dyDescent="0.3">
      <c r="C3011" s="632"/>
      <c r="D3011" s="117" t="s">
        <v>1367</v>
      </c>
      <c r="E3011" s="618">
        <v>-4</v>
      </c>
      <c r="F3011" s="619">
        <v>0.25</v>
      </c>
      <c r="G3011" s="618">
        <v>3.67</v>
      </c>
      <c r="H3011" s="620"/>
      <c r="I3011" s="458">
        <f t="shared" si="215"/>
        <v>-3.67</v>
      </c>
      <c r="J3011" s="125"/>
      <c r="K3011" s="631"/>
      <c r="L3011" s="28"/>
    </row>
    <row r="3012" spans="3:12" ht="12" customHeight="1" x14ac:dyDescent="0.3">
      <c r="C3012" s="632"/>
      <c r="D3012" s="117" t="s">
        <v>1367</v>
      </c>
      <c r="E3012" s="618">
        <v>-2</v>
      </c>
      <c r="F3012" s="619">
        <v>0.25</v>
      </c>
      <c r="G3012" s="618">
        <v>3.15</v>
      </c>
      <c r="H3012" s="620"/>
      <c r="I3012" s="458">
        <f t="shared" si="215"/>
        <v>-1.575</v>
      </c>
      <c r="J3012" s="125"/>
      <c r="K3012" s="631"/>
      <c r="L3012" s="28"/>
    </row>
    <row r="3013" spans="3:12" ht="12" customHeight="1" x14ac:dyDescent="0.3">
      <c r="C3013" s="617" t="s">
        <v>1786</v>
      </c>
      <c r="D3013" s="117" t="s">
        <v>122</v>
      </c>
      <c r="E3013" s="444"/>
      <c r="F3013" s="443"/>
      <c r="G3013" s="444"/>
      <c r="H3013" s="98"/>
      <c r="I3013" s="458"/>
      <c r="J3013" s="125"/>
      <c r="K3013" s="631"/>
      <c r="L3013" s="28"/>
    </row>
    <row r="3014" spans="3:12" ht="12" customHeight="1" x14ac:dyDescent="0.3">
      <c r="C3014" s="632"/>
      <c r="D3014" s="117" t="s">
        <v>1755</v>
      </c>
      <c r="E3014" s="618">
        <v>1</v>
      </c>
      <c r="F3014" s="619">
        <v>6.25</v>
      </c>
      <c r="G3014" s="618">
        <v>4.17</v>
      </c>
      <c r="H3014" s="620"/>
      <c r="I3014" s="458">
        <f>PRODUCT(E3014:G3014)</f>
        <v>26.0625</v>
      </c>
      <c r="J3014" s="125"/>
      <c r="K3014" s="631"/>
      <c r="L3014" s="28"/>
    </row>
    <row r="3015" spans="3:12" ht="12" customHeight="1" x14ac:dyDescent="0.3">
      <c r="C3015" s="632"/>
      <c r="D3015" s="117" t="s">
        <v>1040</v>
      </c>
      <c r="E3015" s="618">
        <v>1</v>
      </c>
      <c r="F3015" s="619">
        <v>2.4500000000000002</v>
      </c>
      <c r="G3015" s="618">
        <v>3.67</v>
      </c>
      <c r="H3015" s="620"/>
      <c r="I3015" s="458">
        <f>PRODUCT(E3015:G3015)</f>
        <v>8.9915000000000003</v>
      </c>
      <c r="J3015" s="125"/>
      <c r="K3015" s="631"/>
      <c r="L3015" s="28"/>
    </row>
    <row r="3016" spans="3:12" ht="12" customHeight="1" x14ac:dyDescent="0.3">
      <c r="C3016" s="632"/>
      <c r="D3016" s="117" t="s">
        <v>323</v>
      </c>
      <c r="E3016" s="618">
        <v>-1</v>
      </c>
      <c r="F3016" s="619">
        <v>0.9</v>
      </c>
      <c r="G3016" s="618">
        <v>2.1</v>
      </c>
      <c r="H3016" s="620"/>
      <c r="I3016" s="458">
        <f>PRODUCT(E3016:G3016)</f>
        <v>-1.8900000000000001</v>
      </c>
      <c r="J3016" s="125"/>
      <c r="K3016" s="631"/>
      <c r="L3016" s="28"/>
    </row>
    <row r="3017" spans="3:12" ht="12" customHeight="1" x14ac:dyDescent="0.3">
      <c r="C3017" s="632"/>
      <c r="D3017" s="117" t="s">
        <v>1367</v>
      </c>
      <c r="E3017" s="618">
        <v>-2</v>
      </c>
      <c r="F3017" s="619">
        <v>0.25</v>
      </c>
      <c r="G3017" s="618">
        <v>4.17</v>
      </c>
      <c r="H3017" s="620"/>
      <c r="I3017" s="458">
        <f>PRODUCT(E3017:G3017)</f>
        <v>-2.085</v>
      </c>
      <c r="J3017" s="125"/>
      <c r="K3017" s="631"/>
      <c r="L3017" s="28"/>
    </row>
    <row r="3018" spans="3:12" ht="12" customHeight="1" x14ac:dyDescent="0.3">
      <c r="C3018" s="617" t="s">
        <v>1787</v>
      </c>
      <c r="D3018" s="117" t="s">
        <v>281</v>
      </c>
      <c r="E3018" s="444"/>
      <c r="F3018" s="443"/>
      <c r="G3018" s="444"/>
      <c r="H3018" s="98"/>
      <c r="I3018" s="458"/>
      <c r="J3018" s="125"/>
      <c r="K3018" s="631"/>
      <c r="L3018" s="28"/>
    </row>
    <row r="3019" spans="3:12" ht="12" customHeight="1" x14ac:dyDescent="0.3">
      <c r="C3019" s="632"/>
      <c r="D3019" s="117" t="s">
        <v>1682</v>
      </c>
      <c r="E3019" s="618">
        <v>1</v>
      </c>
      <c r="F3019" s="619">
        <v>7.47</v>
      </c>
      <c r="G3019" s="618">
        <v>4.17</v>
      </c>
      <c r="H3019" s="620"/>
      <c r="I3019" s="458">
        <f t="shared" ref="I3019:I3024" si="216">PRODUCT(E3019:G3019)</f>
        <v>31.149899999999999</v>
      </c>
      <c r="J3019" s="125"/>
      <c r="K3019" s="631"/>
      <c r="L3019" s="28"/>
    </row>
    <row r="3020" spans="3:12" ht="12" customHeight="1" x14ac:dyDescent="0.3">
      <c r="C3020" s="632"/>
      <c r="D3020" s="117"/>
      <c r="E3020" s="618">
        <v>1</v>
      </c>
      <c r="F3020" s="619">
        <v>1.5</v>
      </c>
      <c r="G3020" s="618">
        <v>3.15</v>
      </c>
      <c r="H3020" s="620"/>
      <c r="I3020" s="458">
        <f t="shared" si="216"/>
        <v>4.7249999999999996</v>
      </c>
      <c r="J3020" s="125"/>
      <c r="K3020" s="631"/>
      <c r="L3020" s="28"/>
    </row>
    <row r="3021" spans="3:12" ht="12" customHeight="1" x14ac:dyDescent="0.3">
      <c r="C3021" s="632"/>
      <c r="D3021" s="117" t="s">
        <v>323</v>
      </c>
      <c r="E3021" s="618">
        <v>-1</v>
      </c>
      <c r="F3021" s="619">
        <v>0.8</v>
      </c>
      <c r="G3021" s="618">
        <v>2.1</v>
      </c>
      <c r="H3021" s="620"/>
      <c r="I3021" s="458">
        <f t="shared" si="216"/>
        <v>-1.6800000000000002</v>
      </c>
      <c r="J3021" s="125"/>
      <c r="K3021" s="631"/>
      <c r="L3021" s="28"/>
    </row>
    <row r="3022" spans="3:12" ht="12" customHeight="1" x14ac:dyDescent="0.3">
      <c r="C3022" s="632"/>
      <c r="D3022" s="117" t="s">
        <v>346</v>
      </c>
      <c r="E3022" s="618">
        <v>-1</v>
      </c>
      <c r="F3022" s="619">
        <v>0.6</v>
      </c>
      <c r="G3022" s="618">
        <v>0.5</v>
      </c>
      <c r="H3022" s="620"/>
      <c r="I3022" s="458">
        <f t="shared" si="216"/>
        <v>-0.3</v>
      </c>
      <c r="J3022" s="125"/>
      <c r="K3022" s="631"/>
      <c r="L3022" s="28"/>
    </row>
    <row r="3023" spans="3:12" ht="12" customHeight="1" x14ac:dyDescent="0.3">
      <c r="C3023" s="632"/>
      <c r="D3023" s="117" t="s">
        <v>1367</v>
      </c>
      <c r="E3023" s="618">
        <v>-5</v>
      </c>
      <c r="F3023" s="619">
        <v>0.25</v>
      </c>
      <c r="G3023" s="618">
        <v>4.17</v>
      </c>
      <c r="H3023" s="620"/>
      <c r="I3023" s="458">
        <f t="shared" si="216"/>
        <v>-5.2125000000000004</v>
      </c>
      <c r="J3023" s="125"/>
      <c r="K3023" s="631"/>
      <c r="L3023" s="28"/>
    </row>
    <row r="3024" spans="3:12" ht="12" customHeight="1" x14ac:dyDescent="0.3">
      <c r="C3024" s="632"/>
      <c r="D3024" s="117" t="s">
        <v>1367</v>
      </c>
      <c r="E3024" s="618">
        <v>-2</v>
      </c>
      <c r="F3024" s="619">
        <v>0.25</v>
      </c>
      <c r="G3024" s="618">
        <v>3.15</v>
      </c>
      <c r="H3024" s="620"/>
      <c r="I3024" s="458">
        <f t="shared" si="216"/>
        <v>-1.575</v>
      </c>
      <c r="J3024" s="125"/>
      <c r="K3024" s="631"/>
      <c r="L3024" s="28"/>
    </row>
    <row r="3025" spans="3:12" ht="12" customHeight="1" x14ac:dyDescent="0.3">
      <c r="C3025" s="617" t="s">
        <v>1774</v>
      </c>
      <c r="D3025" s="117" t="s">
        <v>1788</v>
      </c>
      <c r="E3025" s="444"/>
      <c r="F3025" s="443"/>
      <c r="G3025" s="444"/>
      <c r="H3025" s="98"/>
      <c r="I3025" s="458"/>
      <c r="J3025" s="125"/>
      <c r="K3025" s="631"/>
      <c r="L3025" s="28"/>
    </row>
    <row r="3026" spans="3:12" ht="12" customHeight="1" x14ac:dyDescent="0.3">
      <c r="C3026" s="632"/>
      <c r="D3026" s="117" t="s">
        <v>1682</v>
      </c>
      <c r="E3026" s="618">
        <v>1</v>
      </c>
      <c r="F3026" s="619">
        <v>3.6</v>
      </c>
      <c r="G3026" s="618">
        <v>4.17</v>
      </c>
      <c r="H3026" s="620"/>
      <c r="I3026" s="458">
        <f>PRODUCT(E3026:G3026)</f>
        <v>15.012</v>
      </c>
      <c r="J3026" s="125"/>
      <c r="K3026" s="631"/>
      <c r="L3026" s="28"/>
    </row>
    <row r="3027" spans="3:12" ht="12" customHeight="1" x14ac:dyDescent="0.3">
      <c r="C3027" s="632"/>
      <c r="D3027" s="117"/>
      <c r="E3027" s="618">
        <v>1</v>
      </c>
      <c r="F3027" s="619">
        <v>2.25</v>
      </c>
      <c r="G3027" s="618">
        <v>4.17</v>
      </c>
      <c r="H3027" s="620"/>
      <c r="I3027" s="458">
        <f>PRODUCT(E3027:G3027)</f>
        <v>9.3825000000000003</v>
      </c>
      <c r="J3027" s="125"/>
      <c r="K3027" s="631"/>
      <c r="L3027" s="28"/>
    </row>
    <row r="3028" spans="3:12" ht="12" customHeight="1" x14ac:dyDescent="0.3">
      <c r="C3028" s="632"/>
      <c r="D3028" s="117" t="s">
        <v>323</v>
      </c>
      <c r="E3028" s="618">
        <v>-1</v>
      </c>
      <c r="F3028" s="619">
        <v>0.8</v>
      </c>
      <c r="G3028" s="618">
        <v>2.1</v>
      </c>
      <c r="H3028" s="620"/>
      <c r="I3028" s="458">
        <f>PRODUCT(E3028:G3028)</f>
        <v>-1.6800000000000002</v>
      </c>
      <c r="J3028" s="125"/>
      <c r="K3028" s="631"/>
      <c r="L3028" s="28"/>
    </row>
    <row r="3029" spans="3:12" ht="12" customHeight="1" x14ac:dyDescent="0.3">
      <c r="C3029" s="632"/>
      <c r="D3029" s="117" t="s">
        <v>1367</v>
      </c>
      <c r="E3029" s="618">
        <v>-3</v>
      </c>
      <c r="F3029" s="619">
        <v>0.25</v>
      </c>
      <c r="G3029" s="618">
        <v>4.17</v>
      </c>
      <c r="H3029" s="620"/>
      <c r="I3029" s="458">
        <f>PRODUCT(E3029:G3029)</f>
        <v>-3.1274999999999999</v>
      </c>
      <c r="J3029" s="125"/>
      <c r="K3029" s="631"/>
      <c r="L3029" s="28"/>
    </row>
    <row r="3030" spans="3:12" ht="12" customHeight="1" x14ac:dyDescent="0.3">
      <c r="C3030" s="617" t="s">
        <v>1789</v>
      </c>
      <c r="D3030" s="117" t="s">
        <v>142</v>
      </c>
      <c r="E3030" s="444"/>
      <c r="F3030" s="443"/>
      <c r="G3030" s="444"/>
      <c r="H3030" s="98"/>
      <c r="I3030" s="458"/>
      <c r="J3030" s="125"/>
      <c r="K3030" s="631"/>
      <c r="L3030" s="28"/>
    </row>
    <row r="3031" spans="3:12" ht="12" customHeight="1" x14ac:dyDescent="0.3">
      <c r="C3031" s="632"/>
      <c r="D3031" s="117" t="s">
        <v>1764</v>
      </c>
      <c r="E3031" s="618">
        <v>1</v>
      </c>
      <c r="F3031" s="619">
        <v>7.3</v>
      </c>
      <c r="G3031" s="618">
        <v>4.17</v>
      </c>
      <c r="H3031" s="620"/>
      <c r="I3031" s="458">
        <f>PRODUCT(E3031:G3031)</f>
        <v>30.440999999999999</v>
      </c>
      <c r="J3031" s="125"/>
      <c r="K3031" s="631"/>
      <c r="L3031" s="28"/>
    </row>
    <row r="3032" spans="3:12" ht="12" customHeight="1" x14ac:dyDescent="0.3">
      <c r="C3032" s="632"/>
      <c r="D3032" s="117" t="s">
        <v>323</v>
      </c>
      <c r="E3032" s="618">
        <v>-1</v>
      </c>
      <c r="F3032" s="619">
        <v>0.9</v>
      </c>
      <c r="G3032" s="618">
        <v>2.1</v>
      </c>
      <c r="H3032" s="620"/>
      <c r="I3032" s="458">
        <f>PRODUCT(E3032:G3032)</f>
        <v>-1.8900000000000001</v>
      </c>
      <c r="J3032" s="125"/>
      <c r="K3032" s="631"/>
      <c r="L3032" s="28"/>
    </row>
    <row r="3033" spans="3:12" ht="12" customHeight="1" x14ac:dyDescent="0.3">
      <c r="C3033" s="632"/>
      <c r="D3033" s="117" t="s">
        <v>346</v>
      </c>
      <c r="E3033" s="618">
        <v>-1</v>
      </c>
      <c r="F3033" s="619">
        <v>1.2</v>
      </c>
      <c r="G3033" s="618">
        <v>0.5</v>
      </c>
      <c r="H3033" s="620"/>
      <c r="I3033" s="458">
        <f>PRODUCT(E3033:G3033)</f>
        <v>-0.6</v>
      </c>
      <c r="J3033" s="125"/>
      <c r="K3033" s="631"/>
      <c r="L3033" s="28"/>
    </row>
    <row r="3034" spans="3:12" ht="12" customHeight="1" x14ac:dyDescent="0.3">
      <c r="C3034" s="632"/>
      <c r="D3034" s="117" t="s">
        <v>1367</v>
      </c>
      <c r="E3034" s="618">
        <v>-5</v>
      </c>
      <c r="F3034" s="619">
        <v>0.25</v>
      </c>
      <c r="G3034" s="618">
        <v>4.17</v>
      </c>
      <c r="H3034" s="620"/>
      <c r="I3034" s="458">
        <f>PRODUCT(E3034:G3034)</f>
        <v>-5.2125000000000004</v>
      </c>
      <c r="J3034" s="125"/>
      <c r="K3034" s="631"/>
      <c r="L3034" s="28"/>
    </row>
    <row r="3035" spans="3:12" ht="12" customHeight="1" x14ac:dyDescent="0.3">
      <c r="C3035" s="617" t="s">
        <v>1790</v>
      </c>
      <c r="D3035" s="117" t="s">
        <v>140</v>
      </c>
      <c r="E3035" s="444"/>
      <c r="F3035" s="443"/>
      <c r="G3035" s="444"/>
      <c r="H3035" s="98"/>
      <c r="I3035" s="458"/>
      <c r="J3035" s="125"/>
      <c r="K3035" s="631"/>
      <c r="L3035" s="28"/>
    </row>
    <row r="3036" spans="3:12" ht="12" customHeight="1" x14ac:dyDescent="0.3">
      <c r="C3036" s="632"/>
      <c r="D3036" s="117" t="s">
        <v>1764</v>
      </c>
      <c r="E3036" s="618">
        <v>1</v>
      </c>
      <c r="F3036" s="619">
        <v>5.05</v>
      </c>
      <c r="G3036" s="618">
        <v>4.17</v>
      </c>
      <c r="H3036" s="620"/>
      <c r="I3036" s="458">
        <f t="shared" ref="I3036:I3041" si="217">PRODUCT(E3036:G3036)</f>
        <v>21.058499999999999</v>
      </c>
      <c r="J3036" s="125"/>
      <c r="K3036" s="631"/>
      <c r="L3036" s="28"/>
    </row>
    <row r="3037" spans="3:12" ht="12" customHeight="1" x14ac:dyDescent="0.3">
      <c r="C3037" s="632"/>
      <c r="D3037" s="117" t="s">
        <v>1052</v>
      </c>
      <c r="E3037" s="618">
        <v>1</v>
      </c>
      <c r="F3037" s="619">
        <v>1.9</v>
      </c>
      <c r="G3037" s="618">
        <v>3.67</v>
      </c>
      <c r="H3037" s="620"/>
      <c r="I3037" s="458">
        <f t="shared" si="217"/>
        <v>6.9729999999999999</v>
      </c>
      <c r="J3037" s="125"/>
      <c r="K3037" s="631"/>
      <c r="L3037" s="28"/>
    </row>
    <row r="3038" spans="3:12" ht="12" customHeight="1" x14ac:dyDescent="0.3">
      <c r="C3038" s="632"/>
      <c r="D3038" s="117" t="s">
        <v>1500</v>
      </c>
      <c r="E3038" s="618">
        <v>1</v>
      </c>
      <c r="F3038" s="619">
        <v>4.55</v>
      </c>
      <c r="G3038" s="618">
        <v>4.17</v>
      </c>
      <c r="H3038" s="620"/>
      <c r="I3038" s="458">
        <f t="shared" si="217"/>
        <v>18.973499999999998</v>
      </c>
      <c r="J3038" s="125"/>
      <c r="K3038" s="631"/>
      <c r="L3038" s="28"/>
    </row>
    <row r="3039" spans="3:12" ht="12" customHeight="1" x14ac:dyDescent="0.3">
      <c r="C3039" s="632"/>
      <c r="D3039" s="117" t="s">
        <v>323</v>
      </c>
      <c r="E3039" s="618">
        <v>-1</v>
      </c>
      <c r="F3039" s="619">
        <v>0.9</v>
      </c>
      <c r="G3039" s="618">
        <v>2.1</v>
      </c>
      <c r="H3039" s="620"/>
      <c r="I3039" s="458">
        <f t="shared" si="217"/>
        <v>-1.8900000000000001</v>
      </c>
      <c r="J3039" s="125"/>
      <c r="K3039" s="631"/>
      <c r="L3039" s="28"/>
    </row>
    <row r="3040" spans="3:12" ht="12" customHeight="1" x14ac:dyDescent="0.3">
      <c r="C3040" s="632"/>
      <c r="D3040" s="117" t="s">
        <v>346</v>
      </c>
      <c r="E3040" s="618">
        <v>-1</v>
      </c>
      <c r="F3040" s="619">
        <v>1.8</v>
      </c>
      <c r="G3040" s="618">
        <v>0.5</v>
      </c>
      <c r="H3040" s="620"/>
      <c r="I3040" s="458">
        <f t="shared" si="217"/>
        <v>-0.9</v>
      </c>
      <c r="J3040" s="125"/>
      <c r="K3040" s="631"/>
      <c r="L3040" s="28"/>
    </row>
    <row r="3041" spans="3:12" ht="12" customHeight="1" x14ac:dyDescent="0.3">
      <c r="C3041" s="632"/>
      <c r="D3041" s="117" t="s">
        <v>1367</v>
      </c>
      <c r="E3041" s="618">
        <v>-5</v>
      </c>
      <c r="F3041" s="619">
        <v>0.25</v>
      </c>
      <c r="G3041" s="618">
        <v>4.17</v>
      </c>
      <c r="H3041" s="620"/>
      <c r="I3041" s="458">
        <f t="shared" si="217"/>
        <v>-5.2125000000000004</v>
      </c>
      <c r="J3041" s="125"/>
      <c r="K3041" s="631"/>
      <c r="L3041" s="28"/>
    </row>
    <row r="3042" spans="3:12" ht="12" customHeight="1" x14ac:dyDescent="0.3">
      <c r="C3042" s="632"/>
      <c r="D3042" s="117" t="s">
        <v>1367</v>
      </c>
      <c r="E3042" s="618">
        <v>-2</v>
      </c>
      <c r="F3042" s="619">
        <v>0.25</v>
      </c>
      <c r="G3042" s="618">
        <v>3.67</v>
      </c>
      <c r="H3042" s="620"/>
      <c r="I3042" s="458">
        <f>PRODUCT(E3042:G3042)</f>
        <v>-1.835</v>
      </c>
      <c r="J3042" s="125"/>
      <c r="K3042" s="631"/>
      <c r="L3042" s="28"/>
    </row>
    <row r="3043" spans="3:12" ht="12" customHeight="1" x14ac:dyDescent="0.3">
      <c r="C3043" s="617" t="s">
        <v>1792</v>
      </c>
      <c r="D3043" s="117" t="s">
        <v>1793</v>
      </c>
      <c r="E3043" s="444"/>
      <c r="F3043" s="443"/>
      <c r="G3043" s="444"/>
      <c r="H3043" s="98"/>
      <c r="I3043" s="458"/>
      <c r="J3043" s="125"/>
      <c r="K3043" s="631"/>
      <c r="L3043" s="28"/>
    </row>
    <row r="3044" spans="3:12" ht="12" customHeight="1" x14ac:dyDescent="0.3">
      <c r="C3044" s="632"/>
      <c r="D3044" s="117" t="s">
        <v>1682</v>
      </c>
      <c r="E3044" s="618">
        <v>1</v>
      </c>
      <c r="F3044" s="619">
        <v>13.1</v>
      </c>
      <c r="G3044" s="618">
        <v>3.15</v>
      </c>
      <c r="H3044" s="620"/>
      <c r="I3044" s="458">
        <f t="shared" ref="I3044:I3053" si="218">PRODUCT(E3044:G3044)</f>
        <v>41.265000000000001</v>
      </c>
      <c r="J3044" s="125"/>
      <c r="K3044" s="631"/>
      <c r="L3044" s="28"/>
    </row>
    <row r="3045" spans="3:12" ht="12" customHeight="1" x14ac:dyDescent="0.3">
      <c r="C3045" s="632"/>
      <c r="D3045" s="117" t="s">
        <v>1087</v>
      </c>
      <c r="E3045" s="618">
        <v>1</v>
      </c>
      <c r="F3045" s="619">
        <v>1.9</v>
      </c>
      <c r="G3045" s="618">
        <v>3.67</v>
      </c>
      <c r="H3045" s="620"/>
      <c r="I3045" s="458">
        <f t="shared" si="218"/>
        <v>6.9729999999999999</v>
      </c>
      <c r="J3045" s="125"/>
      <c r="K3045" s="631"/>
      <c r="L3045" s="28"/>
    </row>
    <row r="3046" spans="3:12" ht="12" customHeight="1" x14ac:dyDescent="0.3">
      <c r="C3046" s="632"/>
      <c r="D3046" s="117" t="s">
        <v>1791</v>
      </c>
      <c r="E3046" s="618">
        <v>1</v>
      </c>
      <c r="F3046" s="619">
        <v>1.55</v>
      </c>
      <c r="G3046" s="618">
        <v>4.17</v>
      </c>
      <c r="H3046" s="620"/>
      <c r="I3046" s="458">
        <f t="shared" si="218"/>
        <v>6.4634999999999998</v>
      </c>
      <c r="J3046" s="125"/>
      <c r="K3046" s="631"/>
      <c r="L3046" s="28"/>
    </row>
    <row r="3047" spans="3:12" ht="12" customHeight="1" x14ac:dyDescent="0.3">
      <c r="C3047" s="632"/>
      <c r="D3047" s="117" t="s">
        <v>323</v>
      </c>
      <c r="E3047" s="618">
        <v>-1</v>
      </c>
      <c r="F3047" s="619">
        <v>0.9</v>
      </c>
      <c r="G3047" s="618">
        <v>2</v>
      </c>
      <c r="H3047" s="620"/>
      <c r="I3047" s="458">
        <f t="shared" si="218"/>
        <v>-1.8</v>
      </c>
      <c r="J3047" s="125"/>
      <c r="K3047" s="631"/>
      <c r="L3047" s="28"/>
    </row>
    <row r="3048" spans="3:12" ht="12" customHeight="1" x14ac:dyDescent="0.3">
      <c r="C3048" s="632"/>
      <c r="D3048" s="117" t="s">
        <v>323</v>
      </c>
      <c r="E3048" s="618">
        <v>-1</v>
      </c>
      <c r="F3048" s="619">
        <v>1.2</v>
      </c>
      <c r="G3048" s="618">
        <v>2.1</v>
      </c>
      <c r="H3048" s="620"/>
      <c r="I3048" s="458">
        <f>PRODUCT(E3048:G3048)</f>
        <v>-2.52</v>
      </c>
      <c r="J3048" s="125"/>
      <c r="K3048" s="631"/>
      <c r="L3048" s="28"/>
    </row>
    <row r="3049" spans="3:12" ht="12" customHeight="1" x14ac:dyDescent="0.3">
      <c r="C3049" s="632"/>
      <c r="D3049" s="117" t="s">
        <v>346</v>
      </c>
      <c r="E3049" s="618">
        <v>-1</v>
      </c>
      <c r="F3049" s="619">
        <v>2.1</v>
      </c>
      <c r="G3049" s="618">
        <v>1.4</v>
      </c>
      <c r="H3049" s="620"/>
      <c r="I3049" s="458">
        <f t="shared" si="218"/>
        <v>-2.94</v>
      </c>
      <c r="J3049" s="125"/>
      <c r="K3049" s="631"/>
      <c r="L3049" s="28"/>
    </row>
    <row r="3050" spans="3:12" ht="12" customHeight="1" x14ac:dyDescent="0.3">
      <c r="C3050" s="632"/>
      <c r="D3050" s="117" t="s">
        <v>346</v>
      </c>
      <c r="E3050" s="618">
        <v>-1</v>
      </c>
      <c r="F3050" s="619">
        <v>2.1</v>
      </c>
      <c r="G3050" s="618">
        <v>1.4</v>
      </c>
      <c r="H3050" s="620"/>
      <c r="I3050" s="458">
        <f>PRODUCT(E3050:G3050)</f>
        <v>-2.94</v>
      </c>
      <c r="J3050" s="125"/>
      <c r="K3050" s="631"/>
      <c r="L3050" s="28"/>
    </row>
    <row r="3051" spans="3:12" ht="12" customHeight="1" x14ac:dyDescent="0.3">
      <c r="C3051" s="632"/>
      <c r="D3051" s="117" t="s">
        <v>1367</v>
      </c>
      <c r="E3051" s="618">
        <v>-1</v>
      </c>
      <c r="F3051" s="619">
        <v>0.25</v>
      </c>
      <c r="G3051" s="618">
        <v>3.67</v>
      </c>
      <c r="H3051" s="620"/>
      <c r="I3051" s="458">
        <f t="shared" si="218"/>
        <v>-0.91749999999999998</v>
      </c>
      <c r="J3051" s="125"/>
      <c r="K3051" s="631"/>
      <c r="L3051" s="28"/>
    </row>
    <row r="3052" spans="3:12" ht="12" customHeight="1" x14ac:dyDescent="0.3">
      <c r="C3052" s="632"/>
      <c r="D3052" s="117" t="s">
        <v>1367</v>
      </c>
      <c r="E3052" s="618">
        <v>-1</v>
      </c>
      <c r="F3052" s="619">
        <v>0.25</v>
      </c>
      <c r="G3052" s="618">
        <v>4.17</v>
      </c>
      <c r="H3052" s="620"/>
      <c r="I3052" s="458">
        <f t="shared" si="218"/>
        <v>-1.0425</v>
      </c>
      <c r="J3052" s="125"/>
      <c r="K3052" s="631"/>
      <c r="L3052" s="28"/>
    </row>
    <row r="3053" spans="3:12" ht="12" customHeight="1" x14ac:dyDescent="0.3">
      <c r="C3053" s="632"/>
      <c r="D3053" s="117" t="s">
        <v>1367</v>
      </c>
      <c r="E3053" s="618">
        <v>-5</v>
      </c>
      <c r="F3053" s="619">
        <v>0.25</v>
      </c>
      <c r="G3053" s="618">
        <v>3.15</v>
      </c>
      <c r="H3053" s="620"/>
      <c r="I3053" s="458">
        <f t="shared" si="218"/>
        <v>-3.9375</v>
      </c>
      <c r="J3053" s="125"/>
      <c r="K3053" s="631"/>
      <c r="L3053" s="28"/>
    </row>
    <row r="3054" spans="3:12" ht="12" customHeight="1" x14ac:dyDescent="0.3">
      <c r="C3054" s="617" t="s">
        <v>1794</v>
      </c>
      <c r="D3054" s="117" t="s">
        <v>1795</v>
      </c>
      <c r="E3054" s="444"/>
      <c r="F3054" s="443"/>
      <c r="G3054" s="444"/>
      <c r="H3054" s="98"/>
      <c r="I3054" s="458"/>
      <c r="J3054" s="125"/>
      <c r="K3054" s="631"/>
      <c r="L3054" s="28"/>
    </row>
    <row r="3055" spans="3:12" ht="12" customHeight="1" x14ac:dyDescent="0.3">
      <c r="C3055" s="632"/>
      <c r="D3055" s="117" t="s">
        <v>1682</v>
      </c>
      <c r="E3055" s="618">
        <v>1</v>
      </c>
      <c r="F3055" s="619">
        <v>7.5</v>
      </c>
      <c r="G3055" s="618">
        <v>3.15</v>
      </c>
      <c r="H3055" s="620"/>
      <c r="I3055" s="458">
        <f t="shared" ref="I3055:I3060" si="219">PRODUCT(E3055:G3055)</f>
        <v>23.625</v>
      </c>
      <c r="J3055" s="125"/>
      <c r="K3055" s="631"/>
      <c r="L3055" s="28"/>
    </row>
    <row r="3056" spans="3:12" ht="12" customHeight="1" x14ac:dyDescent="0.3">
      <c r="C3056" s="632"/>
      <c r="D3056" s="117" t="s">
        <v>1087</v>
      </c>
      <c r="E3056" s="618">
        <v>1</v>
      </c>
      <c r="F3056" s="619">
        <v>3.25</v>
      </c>
      <c r="G3056" s="618">
        <v>3.67</v>
      </c>
      <c r="H3056" s="620"/>
      <c r="I3056" s="458">
        <f t="shared" si="219"/>
        <v>11.9275</v>
      </c>
      <c r="J3056" s="125"/>
      <c r="K3056" s="631"/>
      <c r="L3056" s="28"/>
    </row>
    <row r="3057" spans="3:12" ht="12" customHeight="1" x14ac:dyDescent="0.3">
      <c r="C3057" s="632"/>
      <c r="D3057" s="117" t="s">
        <v>323</v>
      </c>
      <c r="E3057" s="618">
        <v>-1</v>
      </c>
      <c r="F3057" s="619">
        <v>0.9</v>
      </c>
      <c r="G3057" s="618">
        <v>2.1</v>
      </c>
      <c r="H3057" s="620"/>
      <c r="I3057" s="458">
        <f t="shared" si="219"/>
        <v>-1.8900000000000001</v>
      </c>
      <c r="J3057" s="125"/>
      <c r="K3057" s="631"/>
      <c r="L3057" s="28"/>
    </row>
    <row r="3058" spans="3:12" ht="12" customHeight="1" x14ac:dyDescent="0.3">
      <c r="C3058" s="632"/>
      <c r="D3058" s="117" t="s">
        <v>346</v>
      </c>
      <c r="E3058" s="618">
        <v>-1</v>
      </c>
      <c r="F3058" s="619">
        <v>1.8</v>
      </c>
      <c r="G3058" s="618">
        <v>0.5</v>
      </c>
      <c r="H3058" s="620"/>
      <c r="I3058" s="458">
        <f t="shared" si="219"/>
        <v>-0.9</v>
      </c>
      <c r="J3058" s="125"/>
      <c r="K3058" s="631"/>
      <c r="L3058" s="28"/>
    </row>
    <row r="3059" spans="3:12" ht="12" customHeight="1" x14ac:dyDescent="0.3">
      <c r="C3059" s="632"/>
      <c r="D3059" s="117" t="s">
        <v>1367</v>
      </c>
      <c r="E3059" s="618">
        <v>-5</v>
      </c>
      <c r="F3059" s="619">
        <v>0.25</v>
      </c>
      <c r="G3059" s="618">
        <v>4.17</v>
      </c>
      <c r="H3059" s="620"/>
      <c r="I3059" s="458">
        <f t="shared" si="219"/>
        <v>-5.2125000000000004</v>
      </c>
      <c r="J3059" s="125"/>
      <c r="K3059" s="631"/>
      <c r="L3059" s="28"/>
    </row>
    <row r="3060" spans="3:12" ht="12" customHeight="1" x14ac:dyDescent="0.3">
      <c r="C3060" s="632"/>
      <c r="D3060" s="117" t="s">
        <v>1367</v>
      </c>
      <c r="E3060" s="618">
        <v>-2</v>
      </c>
      <c r="F3060" s="619">
        <v>0.25</v>
      </c>
      <c r="G3060" s="618">
        <v>3.67</v>
      </c>
      <c r="H3060" s="620"/>
      <c r="I3060" s="458">
        <f t="shared" si="219"/>
        <v>-1.835</v>
      </c>
      <c r="J3060" s="125"/>
      <c r="K3060" s="631"/>
      <c r="L3060" s="28"/>
    </row>
    <row r="3061" spans="3:12" ht="12" customHeight="1" x14ac:dyDescent="0.3">
      <c r="C3061" s="617" t="s">
        <v>1796</v>
      </c>
      <c r="D3061" s="117" t="s">
        <v>1797</v>
      </c>
      <c r="E3061" s="444"/>
      <c r="F3061" s="443"/>
      <c r="G3061" s="444"/>
      <c r="H3061" s="98"/>
      <c r="I3061" s="458"/>
      <c r="J3061" s="125"/>
      <c r="K3061" s="631"/>
      <c r="L3061" s="28"/>
    </row>
    <row r="3062" spans="3:12" ht="12" customHeight="1" x14ac:dyDescent="0.3">
      <c r="C3062" s="632"/>
      <c r="D3062" s="117" t="s">
        <v>1052</v>
      </c>
      <c r="E3062" s="618">
        <v>1</v>
      </c>
      <c r="F3062" s="619">
        <v>1.7</v>
      </c>
      <c r="G3062" s="618">
        <v>3.67</v>
      </c>
      <c r="H3062" s="620"/>
      <c r="I3062" s="458">
        <f t="shared" ref="I3062:I3067" si="220">PRODUCT(E3062:G3062)</f>
        <v>6.2389999999999999</v>
      </c>
      <c r="J3062" s="125"/>
      <c r="K3062" s="631"/>
      <c r="L3062" s="28"/>
    </row>
    <row r="3063" spans="3:12" ht="12" customHeight="1" x14ac:dyDescent="0.3">
      <c r="C3063" s="632"/>
      <c r="D3063" s="117" t="s">
        <v>1505</v>
      </c>
      <c r="E3063" s="618">
        <v>1</v>
      </c>
      <c r="F3063" s="619">
        <v>6.9</v>
      </c>
      <c r="G3063" s="618">
        <v>3.67</v>
      </c>
      <c r="H3063" s="620"/>
      <c r="I3063" s="458">
        <f t="shared" si="220"/>
        <v>25.323</v>
      </c>
      <c r="J3063" s="125"/>
      <c r="K3063" s="631"/>
      <c r="L3063" s="28"/>
    </row>
    <row r="3064" spans="3:12" ht="12" customHeight="1" x14ac:dyDescent="0.3">
      <c r="C3064" s="632"/>
      <c r="D3064" s="117" t="s">
        <v>1764</v>
      </c>
      <c r="E3064" s="618">
        <v>1</v>
      </c>
      <c r="F3064" s="619">
        <v>7.15</v>
      </c>
      <c r="G3064" s="618">
        <v>3.67</v>
      </c>
      <c r="H3064" s="620"/>
      <c r="I3064" s="458">
        <f>PRODUCT(E3064:G3064)</f>
        <v>26.240500000000001</v>
      </c>
      <c r="J3064" s="125"/>
      <c r="K3064" s="631"/>
      <c r="L3064" s="28"/>
    </row>
    <row r="3065" spans="3:12" ht="12" customHeight="1" x14ac:dyDescent="0.3">
      <c r="C3065" s="632"/>
      <c r="D3065" s="117" t="s">
        <v>323</v>
      </c>
      <c r="E3065" s="618">
        <v>-1</v>
      </c>
      <c r="F3065" s="619">
        <v>1.2</v>
      </c>
      <c r="G3065" s="618">
        <v>2.1</v>
      </c>
      <c r="H3065" s="620"/>
      <c r="I3065" s="458">
        <f t="shared" si="220"/>
        <v>-2.52</v>
      </c>
      <c r="J3065" s="125"/>
      <c r="K3065" s="631"/>
      <c r="L3065" s="28"/>
    </row>
    <row r="3066" spans="3:12" ht="12" customHeight="1" x14ac:dyDescent="0.3">
      <c r="C3066" s="632"/>
      <c r="D3066" s="117" t="s">
        <v>346</v>
      </c>
      <c r="E3066" s="618">
        <v>-4</v>
      </c>
      <c r="F3066" s="619">
        <v>3.15</v>
      </c>
      <c r="G3066" s="618">
        <v>1.4</v>
      </c>
      <c r="H3066" s="620"/>
      <c r="I3066" s="458">
        <f t="shared" si="220"/>
        <v>-17.639999999999997</v>
      </c>
      <c r="J3066" s="125"/>
      <c r="K3066" s="631"/>
      <c r="L3066" s="28"/>
    </row>
    <row r="3067" spans="3:12" ht="12" customHeight="1" x14ac:dyDescent="0.3">
      <c r="C3067" s="632"/>
      <c r="D3067" s="117" t="s">
        <v>1367</v>
      </c>
      <c r="E3067" s="618">
        <v>-2</v>
      </c>
      <c r="F3067" s="619">
        <v>0.25</v>
      </c>
      <c r="G3067" s="618">
        <v>3.67</v>
      </c>
      <c r="H3067" s="620"/>
      <c r="I3067" s="458">
        <f t="shared" si="220"/>
        <v>-1.835</v>
      </c>
      <c r="J3067" s="125"/>
      <c r="K3067" s="631"/>
      <c r="L3067" s="28"/>
    </row>
    <row r="3068" spans="3:12" ht="12" customHeight="1" x14ac:dyDescent="0.3">
      <c r="C3068" s="632"/>
      <c r="D3068" s="630"/>
      <c r="E3068" s="640"/>
      <c r="F3068" s="640"/>
      <c r="G3068" s="640"/>
      <c r="H3068" s="641"/>
      <c r="I3068" s="569"/>
      <c r="J3068" s="125"/>
      <c r="K3068" s="631"/>
      <c r="L3068" s="28"/>
    </row>
    <row r="3069" spans="3:12" ht="12" customHeight="1" x14ac:dyDescent="0.3">
      <c r="C3069" s="632"/>
      <c r="D3069" s="117" t="s">
        <v>1930</v>
      </c>
      <c r="E3069" s="444"/>
      <c r="F3069" s="443"/>
      <c r="G3069" s="444"/>
      <c r="H3069" s="98"/>
      <c r="I3069" s="458"/>
      <c r="J3069" s="125"/>
      <c r="K3069" s="631"/>
      <c r="L3069" s="28"/>
    </row>
    <row r="3070" spans="3:12" ht="12" customHeight="1" x14ac:dyDescent="0.3">
      <c r="C3070" s="632"/>
      <c r="D3070" s="117" t="s">
        <v>1931</v>
      </c>
      <c r="E3070" s="618">
        <v>1</v>
      </c>
      <c r="F3070" s="619">
        <v>70.5</v>
      </c>
      <c r="G3070" s="618">
        <v>1.5</v>
      </c>
      <c r="H3070" s="620"/>
      <c r="I3070" s="458">
        <f>PRODUCT(E3070:G3070)</f>
        <v>105.75</v>
      </c>
      <c r="J3070" s="125"/>
      <c r="K3070" s="631"/>
      <c r="L3070" s="28"/>
    </row>
    <row r="3071" spans="3:12" ht="12" customHeight="1" x14ac:dyDescent="0.3">
      <c r="C3071" s="632"/>
      <c r="D3071" s="117" t="s">
        <v>1932</v>
      </c>
      <c r="E3071" s="618">
        <v>1</v>
      </c>
      <c r="F3071" s="619">
        <v>12.95</v>
      </c>
      <c r="G3071" s="618">
        <v>0.3</v>
      </c>
      <c r="H3071" s="620"/>
      <c r="I3071" s="458">
        <f>PRODUCT(E3071:G3071)</f>
        <v>3.8849999999999998</v>
      </c>
      <c r="J3071" s="125"/>
      <c r="K3071" s="631"/>
      <c r="L3071" s="28"/>
    </row>
    <row r="3072" spans="3:12" ht="12" customHeight="1" x14ac:dyDescent="0.3">
      <c r="C3072" s="632"/>
      <c r="D3072" s="630"/>
      <c r="E3072" s="640"/>
      <c r="F3072" s="640"/>
      <c r="G3072" s="640"/>
      <c r="H3072" s="641"/>
      <c r="I3072" s="569"/>
      <c r="J3072" s="125"/>
      <c r="K3072" s="631"/>
      <c r="L3072" s="28"/>
    </row>
    <row r="3073" spans="3:12" ht="12" customHeight="1" x14ac:dyDescent="0.3">
      <c r="C3073" s="632"/>
      <c r="D3073" s="630"/>
      <c r="E3073" s="640"/>
      <c r="F3073" s="640"/>
      <c r="G3073" s="640"/>
      <c r="H3073" s="641"/>
      <c r="I3073" s="569"/>
      <c r="J3073" s="125"/>
      <c r="K3073" s="631"/>
      <c r="L3073" s="28"/>
    </row>
    <row r="3074" spans="3:12" ht="12" customHeight="1" x14ac:dyDescent="0.3">
      <c r="C3074" s="633"/>
      <c r="D3074" s="434" t="s">
        <v>1798</v>
      </c>
      <c r="E3074" s="140"/>
      <c r="F3074" s="140"/>
      <c r="G3074" s="140"/>
      <c r="H3074" s="103"/>
      <c r="I3074" s="569"/>
      <c r="J3074" s="125"/>
      <c r="K3074" s="631"/>
      <c r="L3074" s="28"/>
    </row>
    <row r="3075" spans="3:12" ht="12" customHeight="1" x14ac:dyDescent="0.3">
      <c r="C3075" s="617" t="s">
        <v>1799</v>
      </c>
      <c r="D3075" s="117" t="s">
        <v>1800</v>
      </c>
      <c r="E3075" s="444"/>
      <c r="F3075" s="443"/>
      <c r="G3075" s="444"/>
      <c r="H3075" s="98"/>
      <c r="I3075" s="458"/>
      <c r="J3075" s="125"/>
      <c r="K3075" s="631"/>
      <c r="L3075" s="28"/>
    </row>
    <row r="3076" spans="3:12" ht="12" customHeight="1" x14ac:dyDescent="0.3">
      <c r="C3076" s="632"/>
      <c r="D3076" s="117" t="s">
        <v>1519</v>
      </c>
      <c r="E3076" s="618">
        <v>1</v>
      </c>
      <c r="F3076" s="619">
        <v>7.6</v>
      </c>
      <c r="G3076" s="618">
        <v>4.17</v>
      </c>
      <c r="H3076" s="620"/>
      <c r="I3076" s="458">
        <f>PRODUCT(E3076:G3076)</f>
        <v>31.691999999999997</v>
      </c>
      <c r="J3076" s="125"/>
      <c r="K3076" s="631"/>
      <c r="L3076" s="28"/>
    </row>
    <row r="3077" spans="3:12" ht="12" customHeight="1" x14ac:dyDescent="0.3">
      <c r="C3077" s="632"/>
      <c r="D3077" s="117" t="s">
        <v>323</v>
      </c>
      <c r="E3077" s="618">
        <v>-1</v>
      </c>
      <c r="F3077" s="619">
        <v>0.9</v>
      </c>
      <c r="G3077" s="618">
        <v>2</v>
      </c>
      <c r="H3077" s="620"/>
      <c r="I3077" s="458">
        <f>PRODUCT(E3077:G3077)</f>
        <v>-1.8</v>
      </c>
      <c r="J3077" s="125"/>
      <c r="K3077" s="631"/>
      <c r="L3077" s="28"/>
    </row>
    <row r="3078" spans="3:12" ht="12" customHeight="1" x14ac:dyDescent="0.3">
      <c r="C3078" s="632"/>
      <c r="D3078" s="117" t="s">
        <v>1367</v>
      </c>
      <c r="E3078" s="618">
        <v>-4</v>
      </c>
      <c r="F3078" s="619">
        <v>0.25</v>
      </c>
      <c r="G3078" s="618">
        <v>4.17</v>
      </c>
      <c r="H3078" s="620"/>
      <c r="I3078" s="458">
        <f>PRODUCT(E3078:G3078)</f>
        <v>-4.17</v>
      </c>
      <c r="J3078" s="125"/>
      <c r="K3078" s="631"/>
      <c r="L3078" s="28"/>
    </row>
    <row r="3079" spans="3:12" ht="12" customHeight="1" x14ac:dyDescent="0.3">
      <c r="C3079" s="617" t="s">
        <v>1801</v>
      </c>
      <c r="D3079" s="117" t="s">
        <v>155</v>
      </c>
      <c r="E3079" s="444"/>
      <c r="F3079" s="443"/>
      <c r="G3079" s="444"/>
      <c r="H3079" s="98"/>
      <c r="I3079" s="458"/>
      <c r="J3079" s="125"/>
      <c r="K3079" s="631"/>
      <c r="L3079" s="28"/>
    </row>
    <row r="3080" spans="3:12" ht="12" customHeight="1" x14ac:dyDescent="0.3">
      <c r="C3080" s="632"/>
      <c r="D3080" s="117" t="s">
        <v>1645</v>
      </c>
      <c r="E3080" s="618">
        <v>1</v>
      </c>
      <c r="F3080" s="619">
        <v>2.7</v>
      </c>
      <c r="G3080" s="618">
        <v>3.67</v>
      </c>
      <c r="H3080" s="620"/>
      <c r="I3080" s="458">
        <f t="shared" ref="I3080:I3085" si="221">PRODUCT(E3080:G3080)</f>
        <v>9.9090000000000007</v>
      </c>
      <c r="J3080" s="125"/>
      <c r="K3080" s="631"/>
      <c r="L3080" s="28"/>
    </row>
    <row r="3081" spans="3:12" ht="12" customHeight="1" x14ac:dyDescent="0.3">
      <c r="C3081" s="632"/>
      <c r="D3081" s="117" t="s">
        <v>1025</v>
      </c>
      <c r="E3081" s="618">
        <v>1</v>
      </c>
      <c r="F3081" s="619">
        <v>4.4000000000000004</v>
      </c>
      <c r="G3081" s="618">
        <v>3.15</v>
      </c>
      <c r="H3081" s="620"/>
      <c r="I3081" s="458">
        <f t="shared" si="221"/>
        <v>13.860000000000001</v>
      </c>
      <c r="J3081" s="125"/>
      <c r="K3081" s="631"/>
      <c r="L3081" s="28"/>
    </row>
    <row r="3082" spans="3:12" ht="12" customHeight="1" x14ac:dyDescent="0.3">
      <c r="C3082" s="632"/>
      <c r="D3082" s="117" t="s">
        <v>1519</v>
      </c>
      <c r="E3082" s="618">
        <v>1</v>
      </c>
      <c r="F3082" s="619">
        <v>6.95</v>
      </c>
      <c r="G3082" s="618">
        <v>4.17</v>
      </c>
      <c r="H3082" s="620"/>
      <c r="I3082" s="458">
        <f t="shared" si="221"/>
        <v>28.9815</v>
      </c>
      <c r="J3082" s="125"/>
      <c r="K3082" s="631"/>
      <c r="L3082" s="28"/>
    </row>
    <row r="3083" spans="3:12" ht="12" customHeight="1" x14ac:dyDescent="0.3">
      <c r="C3083" s="632"/>
      <c r="D3083" s="117" t="s">
        <v>1802</v>
      </c>
      <c r="E3083" s="618">
        <v>-1</v>
      </c>
      <c r="F3083" s="619">
        <v>3.5</v>
      </c>
      <c r="G3083" s="618">
        <v>2.6</v>
      </c>
      <c r="H3083" s="620"/>
      <c r="I3083" s="458">
        <f t="shared" si="221"/>
        <v>-9.1</v>
      </c>
      <c r="J3083" s="125"/>
      <c r="K3083" s="631"/>
      <c r="L3083" s="28"/>
    </row>
    <row r="3084" spans="3:12" ht="12" customHeight="1" x14ac:dyDescent="0.3">
      <c r="C3084" s="632"/>
      <c r="D3084" s="117" t="s">
        <v>346</v>
      </c>
      <c r="E3084" s="618">
        <v>-4</v>
      </c>
      <c r="F3084" s="619">
        <v>1.8</v>
      </c>
      <c r="G3084" s="618">
        <v>1.4</v>
      </c>
      <c r="H3084" s="620"/>
      <c r="I3084" s="458">
        <f t="shared" si="221"/>
        <v>-10.08</v>
      </c>
      <c r="J3084" s="125"/>
      <c r="K3084" s="631"/>
      <c r="L3084" s="28"/>
    </row>
    <row r="3085" spans="3:12" ht="12" customHeight="1" x14ac:dyDescent="0.3">
      <c r="C3085" s="632"/>
      <c r="D3085" s="117" t="s">
        <v>1367</v>
      </c>
      <c r="E3085" s="618">
        <v>-2</v>
      </c>
      <c r="F3085" s="619">
        <v>0.25</v>
      </c>
      <c r="G3085" s="618">
        <v>3.67</v>
      </c>
      <c r="H3085" s="620"/>
      <c r="I3085" s="458">
        <f t="shared" si="221"/>
        <v>-1.835</v>
      </c>
      <c r="J3085" s="125"/>
      <c r="K3085" s="631"/>
      <c r="L3085" s="28"/>
    </row>
    <row r="3086" spans="3:12" ht="12" customHeight="1" x14ac:dyDescent="0.3">
      <c r="C3086" s="632"/>
      <c r="D3086" s="117" t="s">
        <v>1367</v>
      </c>
      <c r="E3086" s="618">
        <v>-2</v>
      </c>
      <c r="F3086" s="619">
        <v>0.25</v>
      </c>
      <c r="G3086" s="618">
        <v>4.17</v>
      </c>
      <c r="H3086" s="620"/>
      <c r="I3086" s="458">
        <f>PRODUCT(E3086:G3086)</f>
        <v>-2.085</v>
      </c>
      <c r="J3086" s="125"/>
      <c r="K3086" s="631"/>
      <c r="L3086" s="28"/>
    </row>
    <row r="3087" spans="3:12" ht="12" customHeight="1" x14ac:dyDescent="0.3">
      <c r="C3087" s="632"/>
      <c r="D3087" s="117" t="s">
        <v>1367</v>
      </c>
      <c r="E3087" s="618">
        <v>-2</v>
      </c>
      <c r="F3087" s="619">
        <v>0.25</v>
      </c>
      <c r="G3087" s="618">
        <v>3.15</v>
      </c>
      <c r="H3087" s="620"/>
      <c r="I3087" s="458">
        <f>PRODUCT(E3087:G3087)</f>
        <v>-1.575</v>
      </c>
      <c r="J3087" s="125"/>
      <c r="K3087" s="631"/>
      <c r="L3087" s="28"/>
    </row>
    <row r="3088" spans="3:12" ht="12" customHeight="1" x14ac:dyDescent="0.3">
      <c r="C3088" s="617" t="s">
        <v>1803</v>
      </c>
      <c r="D3088" s="117" t="s">
        <v>176</v>
      </c>
      <c r="E3088" s="444"/>
      <c r="F3088" s="443"/>
      <c r="G3088" s="444"/>
      <c r="H3088" s="98"/>
      <c r="I3088" s="458"/>
      <c r="J3088" s="125"/>
      <c r="K3088" s="631"/>
      <c r="L3088" s="28"/>
    </row>
    <row r="3089" spans="3:12" ht="12" customHeight="1" x14ac:dyDescent="0.3">
      <c r="C3089" s="632"/>
      <c r="D3089" s="117" t="s">
        <v>1645</v>
      </c>
      <c r="E3089" s="618">
        <v>1</v>
      </c>
      <c r="F3089" s="619">
        <v>4.0999999999999996</v>
      </c>
      <c r="G3089" s="618">
        <v>3.15</v>
      </c>
      <c r="H3089" s="620"/>
      <c r="I3089" s="458">
        <f t="shared" ref="I3089:I3094" si="222">PRODUCT(E3089:G3089)</f>
        <v>12.914999999999999</v>
      </c>
      <c r="J3089" s="125"/>
      <c r="K3089" s="631"/>
      <c r="L3089" s="28"/>
    </row>
    <row r="3090" spans="3:12" ht="12" customHeight="1" x14ac:dyDescent="0.3">
      <c r="C3090" s="632"/>
      <c r="D3090" s="117" t="s">
        <v>1025</v>
      </c>
      <c r="E3090" s="618">
        <v>1</v>
      </c>
      <c r="F3090" s="619">
        <v>3.3</v>
      </c>
      <c r="G3090" s="618">
        <v>3.67</v>
      </c>
      <c r="H3090" s="620"/>
      <c r="I3090" s="458">
        <f t="shared" si="222"/>
        <v>12.110999999999999</v>
      </c>
      <c r="J3090" s="125"/>
      <c r="K3090" s="631"/>
      <c r="L3090" s="28"/>
    </row>
    <row r="3091" spans="3:12" ht="12" customHeight="1" x14ac:dyDescent="0.3">
      <c r="C3091" s="632"/>
      <c r="D3091" s="117" t="s">
        <v>869</v>
      </c>
      <c r="E3091" s="618">
        <v>-1</v>
      </c>
      <c r="F3091" s="619">
        <v>1</v>
      </c>
      <c r="G3091" s="618">
        <v>2.6</v>
      </c>
      <c r="H3091" s="620"/>
      <c r="I3091" s="458">
        <f t="shared" si="222"/>
        <v>-2.6</v>
      </c>
      <c r="J3091" s="125"/>
      <c r="K3091" s="631"/>
      <c r="L3091" s="28"/>
    </row>
    <row r="3092" spans="3:12" ht="12" customHeight="1" x14ac:dyDescent="0.3">
      <c r="C3092" s="632"/>
      <c r="D3092" s="117" t="s">
        <v>346</v>
      </c>
      <c r="E3092" s="618">
        <v>-1</v>
      </c>
      <c r="F3092" s="619">
        <v>1.8</v>
      </c>
      <c r="G3092" s="618">
        <v>1.4</v>
      </c>
      <c r="H3092" s="620"/>
      <c r="I3092" s="458">
        <f t="shared" si="222"/>
        <v>-2.52</v>
      </c>
      <c r="J3092" s="125"/>
      <c r="K3092" s="631"/>
      <c r="L3092" s="28"/>
    </row>
    <row r="3093" spans="3:12" ht="12" customHeight="1" x14ac:dyDescent="0.3">
      <c r="C3093" s="632"/>
      <c r="D3093" s="117" t="s">
        <v>1367</v>
      </c>
      <c r="E3093" s="618">
        <v>-3</v>
      </c>
      <c r="F3093" s="619">
        <v>0.25</v>
      </c>
      <c r="G3093" s="618">
        <v>3.67</v>
      </c>
      <c r="H3093" s="620"/>
      <c r="I3093" s="458">
        <f t="shared" si="222"/>
        <v>-2.7524999999999999</v>
      </c>
      <c r="J3093" s="125"/>
      <c r="K3093" s="631"/>
      <c r="L3093" s="28"/>
    </row>
    <row r="3094" spans="3:12" ht="12" customHeight="1" x14ac:dyDescent="0.3">
      <c r="C3094" s="632"/>
      <c r="D3094" s="117" t="s">
        <v>1367</v>
      </c>
      <c r="E3094" s="618">
        <v>-3</v>
      </c>
      <c r="F3094" s="619">
        <v>0.25</v>
      </c>
      <c r="G3094" s="618">
        <v>3.15</v>
      </c>
      <c r="H3094" s="620"/>
      <c r="I3094" s="458">
        <f t="shared" si="222"/>
        <v>-2.3624999999999998</v>
      </c>
      <c r="J3094" s="125"/>
      <c r="K3094" s="631"/>
      <c r="L3094" s="28"/>
    </row>
    <row r="3095" spans="3:12" ht="12" customHeight="1" x14ac:dyDescent="0.3">
      <c r="C3095" s="617" t="s">
        <v>1804</v>
      </c>
      <c r="D3095" s="117" t="s">
        <v>204</v>
      </c>
      <c r="E3095" s="444"/>
      <c r="F3095" s="443"/>
      <c r="G3095" s="444"/>
      <c r="H3095" s="98"/>
      <c r="I3095" s="458"/>
      <c r="J3095" s="125"/>
      <c r="K3095" s="631"/>
      <c r="L3095" s="28"/>
    </row>
    <row r="3096" spans="3:12" ht="12" customHeight="1" x14ac:dyDescent="0.3">
      <c r="C3096" s="632"/>
      <c r="D3096" s="117" t="s">
        <v>1755</v>
      </c>
      <c r="E3096" s="618">
        <v>1</v>
      </c>
      <c r="F3096" s="619">
        <v>4.4000000000000004</v>
      </c>
      <c r="G3096" s="618">
        <v>3.15</v>
      </c>
      <c r="H3096" s="620"/>
      <c r="I3096" s="458">
        <f t="shared" ref="I3096:I3104" si="223">PRODUCT(E3096:G3096)</f>
        <v>13.860000000000001</v>
      </c>
      <c r="J3096" s="125"/>
      <c r="K3096" s="631"/>
      <c r="L3096" s="28"/>
    </row>
    <row r="3097" spans="3:12" ht="12" customHeight="1" x14ac:dyDescent="0.3">
      <c r="C3097" s="632"/>
      <c r="D3097" s="117"/>
      <c r="E3097" s="618">
        <v>1</v>
      </c>
      <c r="F3097" s="619">
        <v>3.2</v>
      </c>
      <c r="G3097" s="618">
        <v>4.17</v>
      </c>
      <c r="H3097" s="620"/>
      <c r="I3097" s="458">
        <f>PRODUCT(E3097:G3097)</f>
        <v>13.344000000000001</v>
      </c>
      <c r="J3097" s="125"/>
      <c r="K3097" s="631"/>
      <c r="L3097" s="28"/>
    </row>
    <row r="3098" spans="3:12" ht="12" customHeight="1" x14ac:dyDescent="0.3">
      <c r="C3098" s="632"/>
      <c r="D3098" s="117"/>
      <c r="E3098" s="618">
        <v>1</v>
      </c>
      <c r="F3098" s="619">
        <v>0.6</v>
      </c>
      <c r="G3098" s="618">
        <v>3.15</v>
      </c>
      <c r="H3098" s="620"/>
      <c r="I3098" s="458">
        <f>PRODUCT(E3098:G3098)</f>
        <v>1.89</v>
      </c>
      <c r="J3098" s="125"/>
      <c r="K3098" s="631"/>
      <c r="L3098" s="28"/>
    </row>
    <row r="3099" spans="3:12" ht="12" customHeight="1" x14ac:dyDescent="0.3">
      <c r="C3099" s="632"/>
      <c r="D3099" s="117" t="s">
        <v>1040</v>
      </c>
      <c r="E3099" s="618">
        <v>1</v>
      </c>
      <c r="F3099" s="619">
        <v>2.15</v>
      </c>
      <c r="G3099" s="618">
        <v>3.15</v>
      </c>
      <c r="H3099" s="620"/>
      <c r="I3099" s="458">
        <f t="shared" si="223"/>
        <v>6.7725</v>
      </c>
      <c r="J3099" s="125"/>
      <c r="K3099" s="631"/>
      <c r="L3099" s="28"/>
    </row>
    <row r="3100" spans="3:12" ht="12" customHeight="1" x14ac:dyDescent="0.3">
      <c r="C3100" s="632"/>
      <c r="D3100" s="117"/>
      <c r="E3100" s="618">
        <v>1</v>
      </c>
      <c r="F3100" s="619">
        <v>0.6</v>
      </c>
      <c r="G3100" s="618">
        <v>3.15</v>
      </c>
      <c r="H3100" s="620"/>
      <c r="I3100" s="458">
        <f>PRODUCT(E3100:G3100)</f>
        <v>1.89</v>
      </c>
      <c r="J3100" s="125"/>
      <c r="K3100" s="631"/>
      <c r="L3100" s="28"/>
    </row>
    <row r="3101" spans="3:12" ht="12" customHeight="1" x14ac:dyDescent="0.3">
      <c r="C3101" s="632"/>
      <c r="D3101" s="117" t="s">
        <v>323</v>
      </c>
      <c r="E3101" s="618">
        <v>-1</v>
      </c>
      <c r="F3101" s="619">
        <v>1.2</v>
      </c>
      <c r="G3101" s="618">
        <v>2.1</v>
      </c>
      <c r="H3101" s="620"/>
      <c r="I3101" s="458">
        <f t="shared" si="223"/>
        <v>-2.52</v>
      </c>
      <c r="J3101" s="125"/>
      <c r="K3101" s="631"/>
      <c r="L3101" s="28"/>
    </row>
    <row r="3102" spans="3:12" ht="12" customHeight="1" x14ac:dyDescent="0.3">
      <c r="C3102" s="632"/>
      <c r="D3102" s="117" t="s">
        <v>346</v>
      </c>
      <c r="E3102" s="618">
        <v>-1</v>
      </c>
      <c r="F3102" s="619">
        <v>1.8</v>
      </c>
      <c r="G3102" s="618">
        <v>1.4</v>
      </c>
      <c r="H3102" s="620"/>
      <c r="I3102" s="458">
        <f t="shared" si="223"/>
        <v>-2.52</v>
      </c>
      <c r="J3102" s="125"/>
      <c r="K3102" s="631"/>
      <c r="L3102" s="28"/>
    </row>
    <row r="3103" spans="3:12" ht="12" customHeight="1" x14ac:dyDescent="0.3">
      <c r="C3103" s="632"/>
      <c r="D3103" s="117" t="s">
        <v>1367</v>
      </c>
      <c r="E3103" s="618">
        <v>-5</v>
      </c>
      <c r="F3103" s="619">
        <v>0.25</v>
      </c>
      <c r="G3103" s="618">
        <v>3.15</v>
      </c>
      <c r="H3103" s="620"/>
      <c r="I3103" s="458">
        <f t="shared" si="223"/>
        <v>-3.9375</v>
      </c>
      <c r="J3103" s="125"/>
      <c r="K3103" s="631"/>
      <c r="L3103" s="28"/>
    </row>
    <row r="3104" spans="3:12" ht="12" customHeight="1" x14ac:dyDescent="0.3">
      <c r="C3104" s="632"/>
      <c r="D3104" s="117" t="s">
        <v>1367</v>
      </c>
      <c r="E3104" s="618">
        <v>-1</v>
      </c>
      <c r="F3104" s="619">
        <v>0.25</v>
      </c>
      <c r="G3104" s="618">
        <v>4.17</v>
      </c>
      <c r="H3104" s="620"/>
      <c r="I3104" s="458">
        <f t="shared" si="223"/>
        <v>-1.0425</v>
      </c>
      <c r="J3104" s="125"/>
      <c r="K3104" s="631"/>
      <c r="L3104" s="28"/>
    </row>
    <row r="3105" spans="3:12" ht="12" customHeight="1" x14ac:dyDescent="0.3">
      <c r="C3105" s="617" t="s">
        <v>1805</v>
      </c>
      <c r="D3105" s="117" t="s">
        <v>159</v>
      </c>
      <c r="E3105" s="444"/>
      <c r="F3105" s="443"/>
      <c r="G3105" s="444"/>
      <c r="H3105" s="98"/>
      <c r="I3105" s="458"/>
      <c r="J3105" s="125"/>
      <c r="K3105" s="631"/>
      <c r="L3105" s="28"/>
    </row>
    <row r="3106" spans="3:12" ht="12" customHeight="1" x14ac:dyDescent="0.3">
      <c r="C3106" s="632"/>
      <c r="D3106" s="117" t="s">
        <v>1755</v>
      </c>
      <c r="E3106" s="618">
        <v>1</v>
      </c>
      <c r="F3106" s="619">
        <v>7</v>
      </c>
      <c r="G3106" s="618">
        <v>3.15</v>
      </c>
      <c r="H3106" s="620"/>
      <c r="I3106" s="458">
        <f t="shared" ref="I3106:I3111" si="224">PRODUCT(E3106:G3106)</f>
        <v>22.05</v>
      </c>
      <c r="J3106" s="125"/>
      <c r="K3106" s="631"/>
      <c r="L3106" s="28"/>
    </row>
    <row r="3107" spans="3:12" ht="12" customHeight="1" x14ac:dyDescent="0.3">
      <c r="C3107" s="632"/>
      <c r="D3107" s="117"/>
      <c r="E3107" s="618">
        <v>1</v>
      </c>
      <c r="F3107" s="619">
        <v>3.45</v>
      </c>
      <c r="G3107" s="618">
        <v>4.17</v>
      </c>
      <c r="H3107" s="620"/>
      <c r="I3107" s="458">
        <f t="shared" si="224"/>
        <v>14.3865</v>
      </c>
      <c r="J3107" s="125"/>
      <c r="K3107" s="631"/>
      <c r="L3107" s="28"/>
    </row>
    <row r="3108" spans="3:12" ht="12" customHeight="1" x14ac:dyDescent="0.3">
      <c r="C3108" s="632"/>
      <c r="D3108" s="117" t="s">
        <v>1802</v>
      </c>
      <c r="E3108" s="618">
        <v>-1</v>
      </c>
      <c r="F3108" s="619">
        <v>3.5</v>
      </c>
      <c r="G3108" s="618">
        <v>2.6</v>
      </c>
      <c r="H3108" s="620"/>
      <c r="I3108" s="458">
        <f t="shared" si="224"/>
        <v>-9.1</v>
      </c>
      <c r="J3108" s="125"/>
      <c r="K3108" s="631"/>
      <c r="L3108" s="28"/>
    </row>
    <row r="3109" spans="3:12" ht="12" customHeight="1" x14ac:dyDescent="0.3">
      <c r="C3109" s="632"/>
      <c r="D3109" s="117" t="s">
        <v>346</v>
      </c>
      <c r="E3109" s="618">
        <v>-1</v>
      </c>
      <c r="F3109" s="619">
        <v>1.8</v>
      </c>
      <c r="G3109" s="618">
        <v>1.4</v>
      </c>
      <c r="H3109" s="620"/>
      <c r="I3109" s="458">
        <f t="shared" si="224"/>
        <v>-2.52</v>
      </c>
      <c r="J3109" s="125"/>
      <c r="K3109" s="631"/>
      <c r="L3109" s="28"/>
    </row>
    <row r="3110" spans="3:12" ht="12" customHeight="1" x14ac:dyDescent="0.3">
      <c r="C3110" s="632"/>
      <c r="D3110" s="117" t="s">
        <v>1367</v>
      </c>
      <c r="E3110" s="618">
        <v>-2</v>
      </c>
      <c r="F3110" s="619">
        <v>0.25</v>
      </c>
      <c r="G3110" s="618">
        <v>3.15</v>
      </c>
      <c r="H3110" s="620"/>
      <c r="I3110" s="458">
        <f t="shared" si="224"/>
        <v>-1.575</v>
      </c>
      <c r="J3110" s="125"/>
      <c r="K3110" s="631"/>
      <c r="L3110" s="28"/>
    </row>
    <row r="3111" spans="3:12" ht="12" customHeight="1" x14ac:dyDescent="0.3">
      <c r="C3111" s="632"/>
      <c r="D3111" s="117" t="s">
        <v>1367</v>
      </c>
      <c r="E3111" s="618">
        <v>-1</v>
      </c>
      <c r="F3111" s="619">
        <v>0.25</v>
      </c>
      <c r="G3111" s="618">
        <v>4.17</v>
      </c>
      <c r="H3111" s="620"/>
      <c r="I3111" s="458">
        <f t="shared" si="224"/>
        <v>-1.0425</v>
      </c>
      <c r="J3111" s="125"/>
      <c r="K3111" s="631"/>
      <c r="L3111" s="28"/>
    </row>
    <row r="3112" spans="3:12" ht="12" customHeight="1" x14ac:dyDescent="0.3">
      <c r="C3112" s="617" t="s">
        <v>1808</v>
      </c>
      <c r="D3112" s="117" t="s">
        <v>1809</v>
      </c>
      <c r="E3112" s="444"/>
      <c r="F3112" s="443"/>
      <c r="G3112" s="444"/>
      <c r="H3112" s="98"/>
      <c r="I3112" s="458"/>
      <c r="J3112" s="125"/>
      <c r="K3112" s="631"/>
      <c r="L3112" s="28"/>
    </row>
    <row r="3113" spans="3:12" ht="12" customHeight="1" x14ac:dyDescent="0.3">
      <c r="C3113" s="632"/>
      <c r="D3113" s="117" t="s">
        <v>1682</v>
      </c>
      <c r="E3113" s="618">
        <v>1</v>
      </c>
      <c r="F3113" s="619">
        <v>8.25</v>
      </c>
      <c r="G3113" s="618">
        <v>3.15</v>
      </c>
      <c r="H3113" s="620"/>
      <c r="I3113" s="458">
        <f t="shared" ref="I3113:I3119" si="225">PRODUCT(E3113:G3113)</f>
        <v>25.987500000000001</v>
      </c>
      <c r="J3113" s="125"/>
      <c r="K3113" s="631"/>
      <c r="L3113" s="28"/>
    </row>
    <row r="3114" spans="3:12" ht="12" customHeight="1" x14ac:dyDescent="0.3">
      <c r="C3114" s="632"/>
      <c r="D3114" s="117" t="s">
        <v>1087</v>
      </c>
      <c r="E3114" s="618">
        <v>1</v>
      </c>
      <c r="F3114" s="619">
        <v>1.8</v>
      </c>
      <c r="G3114" s="618">
        <v>3.67</v>
      </c>
      <c r="H3114" s="620"/>
      <c r="I3114" s="458">
        <f t="shared" si="225"/>
        <v>6.6059999999999999</v>
      </c>
      <c r="J3114" s="125"/>
      <c r="K3114" s="631"/>
      <c r="L3114" s="28"/>
    </row>
    <row r="3115" spans="3:12" ht="12" customHeight="1" x14ac:dyDescent="0.3">
      <c r="C3115" s="632"/>
      <c r="D3115" s="117"/>
      <c r="E3115" s="618">
        <v>1</v>
      </c>
      <c r="F3115" s="619">
        <v>0.7</v>
      </c>
      <c r="G3115" s="618">
        <v>3.67</v>
      </c>
      <c r="H3115" s="620"/>
      <c r="I3115" s="458">
        <f>PRODUCT(E3115:G3115)</f>
        <v>2.569</v>
      </c>
      <c r="J3115" s="125"/>
      <c r="K3115" s="631"/>
      <c r="L3115" s="28"/>
    </row>
    <row r="3116" spans="3:12" ht="12" customHeight="1" x14ac:dyDescent="0.3">
      <c r="C3116" s="632"/>
      <c r="D3116" s="117" t="s">
        <v>323</v>
      </c>
      <c r="E3116" s="618">
        <v>-1</v>
      </c>
      <c r="F3116" s="619">
        <v>0.9</v>
      </c>
      <c r="G3116" s="618">
        <v>2.1</v>
      </c>
      <c r="H3116" s="620"/>
      <c r="I3116" s="458">
        <f t="shared" si="225"/>
        <v>-1.8900000000000001</v>
      </c>
      <c r="J3116" s="125"/>
      <c r="K3116" s="631"/>
      <c r="L3116" s="28"/>
    </row>
    <row r="3117" spans="3:12" ht="12" customHeight="1" x14ac:dyDescent="0.3">
      <c r="C3117" s="632"/>
      <c r="D3117" s="117" t="s">
        <v>346</v>
      </c>
      <c r="E3117" s="618">
        <v>-1</v>
      </c>
      <c r="F3117" s="619">
        <v>1.8</v>
      </c>
      <c r="G3117" s="618">
        <v>1.4</v>
      </c>
      <c r="H3117" s="620"/>
      <c r="I3117" s="458">
        <f t="shared" si="225"/>
        <v>-2.52</v>
      </c>
      <c r="J3117" s="125"/>
      <c r="K3117" s="631"/>
      <c r="L3117" s="28"/>
    </row>
    <row r="3118" spans="3:12" ht="12" customHeight="1" x14ac:dyDescent="0.3">
      <c r="C3118" s="632"/>
      <c r="D3118" s="117" t="s">
        <v>1367</v>
      </c>
      <c r="E3118" s="618">
        <v>-3</v>
      </c>
      <c r="F3118" s="619">
        <v>0.25</v>
      </c>
      <c r="G3118" s="618">
        <v>3.15</v>
      </c>
      <c r="H3118" s="620"/>
      <c r="I3118" s="458">
        <f t="shared" si="225"/>
        <v>-2.3624999999999998</v>
      </c>
      <c r="J3118" s="125"/>
      <c r="K3118" s="631"/>
      <c r="L3118" s="28"/>
    </row>
    <row r="3119" spans="3:12" ht="12" customHeight="1" x14ac:dyDescent="0.3">
      <c r="C3119" s="632"/>
      <c r="D3119" s="117" t="s">
        <v>1367</v>
      </c>
      <c r="E3119" s="618">
        <v>-1</v>
      </c>
      <c r="F3119" s="619">
        <v>0.25</v>
      </c>
      <c r="G3119" s="618">
        <v>4.17</v>
      </c>
      <c r="H3119" s="620"/>
      <c r="I3119" s="458">
        <f t="shared" si="225"/>
        <v>-1.0425</v>
      </c>
      <c r="J3119" s="125"/>
      <c r="K3119" s="631"/>
      <c r="L3119" s="28"/>
    </row>
    <row r="3120" spans="3:12" ht="12" customHeight="1" x14ac:dyDescent="0.3">
      <c r="C3120" s="617" t="s">
        <v>1806</v>
      </c>
      <c r="D3120" s="117" t="s">
        <v>1807</v>
      </c>
      <c r="E3120" s="444"/>
      <c r="F3120" s="443"/>
      <c r="G3120" s="444"/>
      <c r="H3120" s="98"/>
      <c r="I3120" s="458"/>
      <c r="J3120" s="125"/>
      <c r="K3120" s="631"/>
      <c r="L3120" s="28"/>
    </row>
    <row r="3121" spans="3:12" ht="12" customHeight="1" x14ac:dyDescent="0.3">
      <c r="C3121" s="632"/>
      <c r="D3121" s="117" t="s">
        <v>1682</v>
      </c>
      <c r="E3121" s="618">
        <v>1</v>
      </c>
      <c r="F3121" s="619">
        <v>4.4000000000000004</v>
      </c>
      <c r="G3121" s="618">
        <v>4.17</v>
      </c>
      <c r="H3121" s="620"/>
      <c r="I3121" s="458">
        <f t="shared" ref="I3121:I3127" si="226">PRODUCT(E3121:G3121)</f>
        <v>18.348000000000003</v>
      </c>
      <c r="J3121" s="125"/>
      <c r="K3121" s="631"/>
      <c r="L3121" s="28"/>
    </row>
    <row r="3122" spans="3:12" ht="12" customHeight="1" x14ac:dyDescent="0.3">
      <c r="C3122" s="632"/>
      <c r="D3122" s="117"/>
      <c r="E3122" s="618">
        <v>1</v>
      </c>
      <c r="F3122" s="619">
        <v>2.85</v>
      </c>
      <c r="G3122" s="618">
        <v>3.15</v>
      </c>
      <c r="H3122" s="620"/>
      <c r="I3122" s="458">
        <f>PRODUCT(E3122:G3122)</f>
        <v>8.9774999999999991</v>
      </c>
      <c r="J3122" s="125"/>
      <c r="K3122" s="631"/>
      <c r="L3122" s="28"/>
    </row>
    <row r="3123" spans="3:12" ht="12" customHeight="1" x14ac:dyDescent="0.3">
      <c r="C3123" s="632"/>
      <c r="D3123" s="117" t="s">
        <v>1087</v>
      </c>
      <c r="E3123" s="618">
        <v>1</v>
      </c>
      <c r="F3123" s="619">
        <v>3.15</v>
      </c>
      <c r="G3123" s="618">
        <v>3.67</v>
      </c>
      <c r="H3123" s="620"/>
      <c r="I3123" s="458">
        <f t="shared" si="226"/>
        <v>11.560499999999999</v>
      </c>
      <c r="J3123" s="125"/>
      <c r="K3123" s="631"/>
      <c r="L3123" s="28"/>
    </row>
    <row r="3124" spans="3:12" ht="12" customHeight="1" x14ac:dyDescent="0.3">
      <c r="C3124" s="632"/>
      <c r="D3124" s="117" t="s">
        <v>323</v>
      </c>
      <c r="E3124" s="618">
        <v>-1</v>
      </c>
      <c r="F3124" s="619">
        <v>1</v>
      </c>
      <c r="G3124" s="618">
        <v>2.1</v>
      </c>
      <c r="H3124" s="620"/>
      <c r="I3124" s="458">
        <f t="shared" si="226"/>
        <v>-2.1</v>
      </c>
      <c r="J3124" s="125"/>
      <c r="K3124" s="631"/>
      <c r="L3124" s="28"/>
    </row>
    <row r="3125" spans="3:12" ht="12" customHeight="1" x14ac:dyDescent="0.3">
      <c r="C3125" s="632"/>
      <c r="D3125" s="117" t="s">
        <v>346</v>
      </c>
      <c r="E3125" s="618">
        <v>-1</v>
      </c>
      <c r="F3125" s="619">
        <v>1.8</v>
      </c>
      <c r="G3125" s="618">
        <v>1.4</v>
      </c>
      <c r="H3125" s="620"/>
      <c r="I3125" s="458">
        <f t="shared" si="226"/>
        <v>-2.52</v>
      </c>
      <c r="J3125" s="125"/>
      <c r="K3125" s="631"/>
      <c r="L3125" s="28"/>
    </row>
    <row r="3126" spans="3:12" ht="12" customHeight="1" x14ac:dyDescent="0.3">
      <c r="C3126" s="632"/>
      <c r="D3126" s="117" t="s">
        <v>1367</v>
      </c>
      <c r="E3126" s="618">
        <v>-2</v>
      </c>
      <c r="F3126" s="619">
        <v>0.25</v>
      </c>
      <c r="G3126" s="618">
        <v>3.67</v>
      </c>
      <c r="H3126" s="620"/>
      <c r="I3126" s="458">
        <f t="shared" si="226"/>
        <v>-1.835</v>
      </c>
      <c r="J3126" s="125"/>
      <c r="K3126" s="631"/>
      <c r="L3126" s="28"/>
    </row>
    <row r="3127" spans="3:12" ht="12" customHeight="1" x14ac:dyDescent="0.3">
      <c r="C3127" s="632"/>
      <c r="D3127" s="117" t="s">
        <v>1367</v>
      </c>
      <c r="E3127" s="618">
        <v>-2</v>
      </c>
      <c r="F3127" s="619">
        <v>0.25</v>
      </c>
      <c r="G3127" s="618">
        <v>4.17</v>
      </c>
      <c r="H3127" s="620"/>
      <c r="I3127" s="458">
        <f t="shared" si="226"/>
        <v>-2.085</v>
      </c>
      <c r="J3127" s="125"/>
      <c r="K3127" s="631"/>
      <c r="L3127" s="28"/>
    </row>
    <row r="3128" spans="3:12" ht="12" customHeight="1" x14ac:dyDescent="0.3">
      <c r="C3128" s="632"/>
      <c r="D3128" s="117" t="s">
        <v>1367</v>
      </c>
      <c r="E3128" s="618">
        <v>-2</v>
      </c>
      <c r="F3128" s="619">
        <v>0.25</v>
      </c>
      <c r="G3128" s="618">
        <v>3.15</v>
      </c>
      <c r="H3128" s="620"/>
      <c r="I3128" s="458">
        <f>PRODUCT(E3128:G3128)</f>
        <v>-1.575</v>
      </c>
      <c r="J3128" s="125"/>
      <c r="K3128" s="631"/>
      <c r="L3128" s="28"/>
    </row>
    <row r="3129" spans="3:12" ht="12" customHeight="1" x14ac:dyDescent="0.3">
      <c r="C3129" s="617" t="s">
        <v>1810</v>
      </c>
      <c r="D3129" s="117" t="s">
        <v>140</v>
      </c>
      <c r="E3129" s="444"/>
      <c r="F3129" s="443"/>
      <c r="G3129" s="444"/>
      <c r="H3129" s="98"/>
      <c r="I3129" s="458"/>
      <c r="J3129" s="125"/>
      <c r="K3129" s="631"/>
      <c r="L3129" s="28"/>
    </row>
    <row r="3130" spans="3:12" ht="12" customHeight="1" x14ac:dyDescent="0.3">
      <c r="C3130" s="632"/>
      <c r="D3130" s="117" t="s">
        <v>1682</v>
      </c>
      <c r="E3130" s="618">
        <v>1</v>
      </c>
      <c r="F3130" s="619">
        <v>3.15</v>
      </c>
      <c r="G3130" s="618">
        <v>4.17</v>
      </c>
      <c r="H3130" s="620"/>
      <c r="I3130" s="458">
        <f t="shared" ref="I3130:I3137" si="227">PRODUCT(E3130:G3130)</f>
        <v>13.135499999999999</v>
      </c>
      <c r="J3130" s="125"/>
      <c r="K3130" s="631"/>
      <c r="L3130" s="28"/>
    </row>
    <row r="3131" spans="3:12" ht="12" customHeight="1" x14ac:dyDescent="0.3">
      <c r="C3131" s="632"/>
      <c r="D3131" s="117"/>
      <c r="E3131" s="618">
        <v>1</v>
      </c>
      <c r="F3131" s="619">
        <v>3.05</v>
      </c>
      <c r="G3131" s="618">
        <v>3.15</v>
      </c>
      <c r="H3131" s="620"/>
      <c r="I3131" s="458">
        <f t="shared" si="227"/>
        <v>9.6074999999999999</v>
      </c>
      <c r="J3131" s="125"/>
      <c r="K3131" s="631"/>
      <c r="L3131" s="28"/>
    </row>
    <row r="3132" spans="3:12" ht="12" customHeight="1" x14ac:dyDescent="0.3">
      <c r="C3132" s="632"/>
      <c r="D3132" s="117" t="s">
        <v>1087</v>
      </c>
      <c r="E3132" s="618">
        <v>1</v>
      </c>
      <c r="F3132" s="619">
        <v>1.8</v>
      </c>
      <c r="G3132" s="618">
        <v>3.67</v>
      </c>
      <c r="H3132" s="620"/>
      <c r="I3132" s="458">
        <f t="shared" si="227"/>
        <v>6.6059999999999999</v>
      </c>
      <c r="J3132" s="125"/>
      <c r="K3132" s="631"/>
      <c r="L3132" s="28"/>
    </row>
    <row r="3133" spans="3:12" ht="12" customHeight="1" x14ac:dyDescent="0.3">
      <c r="C3133" s="632"/>
      <c r="D3133" s="117" t="s">
        <v>323</v>
      </c>
      <c r="E3133" s="618">
        <v>-1</v>
      </c>
      <c r="F3133" s="619">
        <v>0.9</v>
      </c>
      <c r="G3133" s="618">
        <v>2.1</v>
      </c>
      <c r="H3133" s="620"/>
      <c r="I3133" s="458">
        <f t="shared" si="227"/>
        <v>-1.8900000000000001</v>
      </c>
      <c r="J3133" s="125"/>
      <c r="K3133" s="631"/>
      <c r="L3133" s="28"/>
    </row>
    <row r="3134" spans="3:12" ht="12" customHeight="1" x14ac:dyDescent="0.3">
      <c r="C3134" s="632"/>
      <c r="D3134" s="117" t="s">
        <v>346</v>
      </c>
      <c r="E3134" s="618">
        <v>-1</v>
      </c>
      <c r="F3134" s="619">
        <v>0.9</v>
      </c>
      <c r="G3134" s="618">
        <v>0.5</v>
      </c>
      <c r="H3134" s="620"/>
      <c r="I3134" s="458">
        <f t="shared" si="227"/>
        <v>-0.45</v>
      </c>
      <c r="J3134" s="125"/>
      <c r="K3134" s="631"/>
      <c r="L3134" s="28"/>
    </row>
    <row r="3135" spans="3:12" ht="12" customHeight="1" x14ac:dyDescent="0.3">
      <c r="C3135" s="632"/>
      <c r="D3135" s="117" t="s">
        <v>1367</v>
      </c>
      <c r="E3135" s="618">
        <v>-2</v>
      </c>
      <c r="F3135" s="619">
        <v>0.25</v>
      </c>
      <c r="G3135" s="618">
        <v>3.67</v>
      </c>
      <c r="H3135" s="620"/>
      <c r="I3135" s="458">
        <f t="shared" si="227"/>
        <v>-1.835</v>
      </c>
      <c r="J3135" s="125"/>
      <c r="K3135" s="631"/>
      <c r="L3135" s="28"/>
    </row>
    <row r="3136" spans="3:12" ht="12" customHeight="1" x14ac:dyDescent="0.3">
      <c r="C3136" s="632"/>
      <c r="D3136" s="117" t="s">
        <v>1367</v>
      </c>
      <c r="E3136" s="618">
        <v>-2</v>
      </c>
      <c r="F3136" s="619">
        <v>0.25</v>
      </c>
      <c r="G3136" s="618">
        <v>4.17</v>
      </c>
      <c r="H3136" s="620"/>
      <c r="I3136" s="458">
        <f t="shared" si="227"/>
        <v>-2.085</v>
      </c>
      <c r="J3136" s="125"/>
      <c r="K3136" s="631"/>
      <c r="L3136" s="28"/>
    </row>
    <row r="3137" spans="3:12" ht="12" customHeight="1" x14ac:dyDescent="0.3">
      <c r="C3137" s="632"/>
      <c r="D3137" s="117" t="s">
        <v>1367</v>
      </c>
      <c r="E3137" s="618">
        <v>-1</v>
      </c>
      <c r="F3137" s="619">
        <v>0.25</v>
      </c>
      <c r="G3137" s="618">
        <v>3.15</v>
      </c>
      <c r="H3137" s="620"/>
      <c r="I3137" s="458">
        <f t="shared" si="227"/>
        <v>-0.78749999999999998</v>
      </c>
      <c r="J3137" s="125"/>
      <c r="K3137" s="631"/>
      <c r="L3137" s="28"/>
    </row>
    <row r="3138" spans="3:12" ht="12" customHeight="1" x14ac:dyDescent="0.3">
      <c r="C3138" s="617" t="s">
        <v>1811</v>
      </c>
      <c r="D3138" s="117" t="s">
        <v>177</v>
      </c>
      <c r="E3138" s="444"/>
      <c r="F3138" s="443"/>
      <c r="G3138" s="444"/>
      <c r="H3138" s="98"/>
      <c r="I3138" s="458"/>
      <c r="J3138" s="125"/>
      <c r="K3138" s="631"/>
      <c r="L3138" s="28"/>
    </row>
    <row r="3139" spans="3:12" ht="12" customHeight="1" x14ac:dyDescent="0.3">
      <c r="C3139" s="632"/>
      <c r="D3139" s="117" t="s">
        <v>1682</v>
      </c>
      <c r="E3139" s="618">
        <v>1</v>
      </c>
      <c r="F3139" s="619">
        <v>1.35</v>
      </c>
      <c r="G3139" s="618">
        <v>3.15</v>
      </c>
      <c r="H3139" s="620"/>
      <c r="I3139" s="458">
        <f t="shared" ref="I3139:I3146" si="228">PRODUCT(E3139:G3139)</f>
        <v>4.2525000000000004</v>
      </c>
      <c r="J3139" s="125"/>
      <c r="K3139" s="631"/>
      <c r="L3139" s="28"/>
    </row>
    <row r="3140" spans="3:12" ht="12" customHeight="1" x14ac:dyDescent="0.3">
      <c r="C3140" s="632"/>
      <c r="D3140" s="117" t="s">
        <v>1656</v>
      </c>
      <c r="E3140" s="618">
        <v>1</v>
      </c>
      <c r="F3140" s="619">
        <v>2.7</v>
      </c>
      <c r="G3140" s="618">
        <v>3.67</v>
      </c>
      <c r="H3140" s="620"/>
      <c r="I3140" s="458">
        <f t="shared" si="228"/>
        <v>9.9090000000000007</v>
      </c>
      <c r="J3140" s="125"/>
      <c r="K3140" s="631"/>
      <c r="L3140" s="28"/>
    </row>
    <row r="3141" spans="3:12" ht="12" customHeight="1" x14ac:dyDescent="0.3">
      <c r="C3141" s="632"/>
      <c r="D3141" s="117" t="s">
        <v>1087</v>
      </c>
      <c r="E3141" s="618">
        <v>1</v>
      </c>
      <c r="F3141" s="619">
        <v>1.35</v>
      </c>
      <c r="G3141" s="618">
        <v>3.67</v>
      </c>
      <c r="H3141" s="620"/>
      <c r="I3141" s="458">
        <f t="shared" si="228"/>
        <v>4.9545000000000003</v>
      </c>
      <c r="J3141" s="125"/>
      <c r="K3141" s="631"/>
      <c r="L3141" s="28"/>
    </row>
    <row r="3142" spans="3:12" ht="12" customHeight="1" x14ac:dyDescent="0.3">
      <c r="C3142" s="632"/>
      <c r="D3142" s="117" t="s">
        <v>1041</v>
      </c>
      <c r="E3142" s="618">
        <v>1</v>
      </c>
      <c r="F3142" s="619">
        <v>1.35</v>
      </c>
      <c r="G3142" s="618">
        <v>2.1</v>
      </c>
      <c r="H3142" s="620"/>
      <c r="I3142" s="458">
        <f>PRODUCT(E3142:G3142)</f>
        <v>2.8350000000000004</v>
      </c>
      <c r="J3142" s="125"/>
      <c r="K3142" s="631"/>
      <c r="L3142" s="28"/>
    </row>
    <row r="3143" spans="3:12" ht="12" customHeight="1" x14ac:dyDescent="0.3">
      <c r="C3143" s="632"/>
      <c r="D3143" s="117" t="s">
        <v>323</v>
      </c>
      <c r="E3143" s="618">
        <v>-1</v>
      </c>
      <c r="F3143" s="619">
        <v>0.9</v>
      </c>
      <c r="G3143" s="618">
        <v>2.1</v>
      </c>
      <c r="H3143" s="620"/>
      <c r="I3143" s="458">
        <f t="shared" si="228"/>
        <v>-1.8900000000000001</v>
      </c>
      <c r="J3143" s="125"/>
      <c r="K3143" s="631"/>
      <c r="L3143" s="28"/>
    </row>
    <row r="3144" spans="3:12" ht="12" customHeight="1" x14ac:dyDescent="0.3">
      <c r="C3144" s="632"/>
      <c r="D3144" s="117" t="s">
        <v>346</v>
      </c>
      <c r="E3144" s="618">
        <v>-1</v>
      </c>
      <c r="F3144" s="619">
        <v>0.9</v>
      </c>
      <c r="G3144" s="618">
        <v>0.5</v>
      </c>
      <c r="H3144" s="620"/>
      <c r="I3144" s="458">
        <f t="shared" si="228"/>
        <v>-0.45</v>
      </c>
      <c r="J3144" s="125"/>
      <c r="K3144" s="631"/>
      <c r="L3144" s="28"/>
    </row>
    <row r="3145" spans="3:12" ht="12" customHeight="1" x14ac:dyDescent="0.3">
      <c r="C3145" s="632"/>
      <c r="D3145" s="117" t="s">
        <v>1367</v>
      </c>
      <c r="E3145" s="618">
        <v>-4</v>
      </c>
      <c r="F3145" s="619">
        <v>0.25</v>
      </c>
      <c r="G3145" s="618">
        <v>3.67</v>
      </c>
      <c r="H3145" s="620"/>
      <c r="I3145" s="458">
        <f t="shared" si="228"/>
        <v>-3.67</v>
      </c>
      <c r="J3145" s="125"/>
      <c r="K3145" s="631"/>
      <c r="L3145" s="28"/>
    </row>
    <row r="3146" spans="3:12" ht="12" customHeight="1" x14ac:dyDescent="0.3">
      <c r="C3146" s="632"/>
      <c r="D3146" s="117" t="s">
        <v>1367</v>
      </c>
      <c r="E3146" s="618">
        <v>-1</v>
      </c>
      <c r="F3146" s="619">
        <v>0.25</v>
      </c>
      <c r="G3146" s="618">
        <v>4.17</v>
      </c>
      <c r="H3146" s="620"/>
      <c r="I3146" s="458">
        <f t="shared" si="228"/>
        <v>-1.0425</v>
      </c>
      <c r="J3146" s="125"/>
      <c r="K3146" s="631"/>
      <c r="L3146" s="28"/>
    </row>
    <row r="3147" spans="3:12" ht="12" customHeight="1" x14ac:dyDescent="0.3">
      <c r="C3147" s="617" t="s">
        <v>1812</v>
      </c>
      <c r="D3147" s="117" t="s">
        <v>268</v>
      </c>
      <c r="E3147" s="444"/>
      <c r="F3147" s="443"/>
      <c r="G3147" s="444"/>
      <c r="H3147" s="98"/>
      <c r="I3147" s="458"/>
      <c r="J3147" s="125"/>
      <c r="K3147" s="631"/>
      <c r="L3147" s="28"/>
    </row>
    <row r="3148" spans="3:12" ht="12" customHeight="1" x14ac:dyDescent="0.3">
      <c r="C3148" s="632"/>
      <c r="D3148" s="117" t="s">
        <v>1682</v>
      </c>
      <c r="E3148" s="618">
        <v>1</v>
      </c>
      <c r="F3148" s="619">
        <v>9.82</v>
      </c>
      <c r="G3148" s="618">
        <v>4.17</v>
      </c>
      <c r="H3148" s="620"/>
      <c r="I3148" s="458">
        <f>PRODUCT(E3148:G3148)</f>
        <v>40.949399999999997</v>
      </c>
      <c r="J3148" s="125"/>
      <c r="K3148" s="631"/>
      <c r="L3148" s="28"/>
    </row>
    <row r="3149" spans="3:12" ht="12" customHeight="1" x14ac:dyDescent="0.3">
      <c r="C3149" s="632"/>
      <c r="D3149" s="117" t="s">
        <v>1656</v>
      </c>
      <c r="E3149" s="618">
        <v>1</v>
      </c>
      <c r="F3149" s="619">
        <v>1.5</v>
      </c>
      <c r="G3149" s="618">
        <v>3.67</v>
      </c>
      <c r="H3149" s="620"/>
      <c r="I3149" s="458">
        <f>PRODUCT(E3149:G3149)</f>
        <v>5.5049999999999999</v>
      </c>
      <c r="J3149" s="125"/>
      <c r="K3149" s="631"/>
      <c r="L3149" s="28"/>
    </row>
    <row r="3150" spans="3:12" ht="12" customHeight="1" x14ac:dyDescent="0.3">
      <c r="C3150" s="632"/>
      <c r="D3150" s="117" t="s">
        <v>323</v>
      </c>
      <c r="E3150" s="618">
        <v>-1</v>
      </c>
      <c r="F3150" s="619">
        <v>1</v>
      </c>
      <c r="G3150" s="618">
        <v>2.1</v>
      </c>
      <c r="H3150" s="620"/>
      <c r="I3150" s="458">
        <f>PRODUCT(E3150:G3150)</f>
        <v>-2.1</v>
      </c>
      <c r="J3150" s="125"/>
      <c r="K3150" s="631"/>
      <c r="L3150" s="28"/>
    </row>
    <row r="3151" spans="3:12" ht="12" customHeight="1" x14ac:dyDescent="0.3">
      <c r="C3151" s="632"/>
      <c r="D3151" s="117" t="s">
        <v>1367</v>
      </c>
      <c r="E3151" s="618">
        <v>-6</v>
      </c>
      <c r="F3151" s="619">
        <v>0.25</v>
      </c>
      <c r="G3151" s="618">
        <v>4.17</v>
      </c>
      <c r="H3151" s="620"/>
      <c r="I3151" s="458">
        <f>PRODUCT(E3151:G3151)</f>
        <v>-6.2549999999999999</v>
      </c>
      <c r="J3151" s="125"/>
      <c r="K3151" s="631"/>
      <c r="L3151" s="28"/>
    </row>
    <row r="3152" spans="3:12" ht="12" customHeight="1" x14ac:dyDescent="0.3">
      <c r="C3152" s="632"/>
      <c r="D3152" s="117" t="s">
        <v>1367</v>
      </c>
      <c r="E3152" s="618">
        <v>-1</v>
      </c>
      <c r="F3152" s="619">
        <v>0.25</v>
      </c>
      <c r="G3152" s="618">
        <v>3.67</v>
      </c>
      <c r="H3152" s="620"/>
      <c r="I3152" s="458">
        <f>PRODUCT(E3152:G3152)</f>
        <v>-0.91749999999999998</v>
      </c>
      <c r="J3152" s="125"/>
      <c r="K3152" s="631"/>
      <c r="L3152" s="28"/>
    </row>
    <row r="3153" spans="3:12" ht="12" customHeight="1" x14ac:dyDescent="0.3">
      <c r="C3153" s="617" t="s">
        <v>1813</v>
      </c>
      <c r="D3153" s="117" t="s">
        <v>205</v>
      </c>
      <c r="E3153" s="444"/>
      <c r="F3153" s="443"/>
      <c r="G3153" s="444"/>
      <c r="H3153" s="98"/>
      <c r="I3153" s="458"/>
      <c r="J3153" s="125"/>
      <c r="K3153" s="631"/>
      <c r="L3153" s="28"/>
    </row>
    <row r="3154" spans="3:12" ht="12" customHeight="1" x14ac:dyDescent="0.3">
      <c r="C3154" s="632"/>
      <c r="D3154" s="117" t="s">
        <v>1682</v>
      </c>
      <c r="E3154" s="618">
        <v>1</v>
      </c>
      <c r="F3154" s="619">
        <v>6.45</v>
      </c>
      <c r="G3154" s="618">
        <v>3.15</v>
      </c>
      <c r="H3154" s="620"/>
      <c r="I3154" s="458">
        <f>PRODUCT(E3154:G3154)</f>
        <v>20.317499999999999</v>
      </c>
      <c r="J3154" s="125"/>
      <c r="K3154" s="631"/>
      <c r="L3154" s="28"/>
    </row>
    <row r="3155" spans="3:12" ht="12" customHeight="1" x14ac:dyDescent="0.3">
      <c r="C3155" s="632"/>
      <c r="D3155" s="117" t="s">
        <v>323</v>
      </c>
      <c r="E3155" s="618">
        <v>-1</v>
      </c>
      <c r="F3155" s="619">
        <v>1</v>
      </c>
      <c r="G3155" s="618">
        <v>2.1</v>
      </c>
      <c r="H3155" s="620"/>
      <c r="I3155" s="458">
        <f>PRODUCT(E3155:G3155)</f>
        <v>-2.1</v>
      </c>
      <c r="J3155" s="125"/>
      <c r="K3155" s="631"/>
      <c r="L3155" s="28"/>
    </row>
    <row r="3156" spans="3:12" ht="12" customHeight="1" x14ac:dyDescent="0.3">
      <c r="C3156" s="632"/>
      <c r="D3156" s="117" t="s">
        <v>1367</v>
      </c>
      <c r="E3156" s="618">
        <v>-2</v>
      </c>
      <c r="F3156" s="619">
        <v>0.25</v>
      </c>
      <c r="G3156" s="618">
        <v>3.15</v>
      </c>
      <c r="H3156" s="620"/>
      <c r="I3156" s="458">
        <f>PRODUCT(E3156:G3156)</f>
        <v>-1.575</v>
      </c>
      <c r="J3156" s="125"/>
      <c r="K3156" s="631"/>
      <c r="L3156" s="28"/>
    </row>
    <row r="3157" spans="3:12" ht="12" customHeight="1" x14ac:dyDescent="0.3">
      <c r="C3157" s="617" t="s">
        <v>1814</v>
      </c>
      <c r="D3157" s="117" t="s">
        <v>1815</v>
      </c>
      <c r="E3157" s="444"/>
      <c r="F3157" s="443"/>
      <c r="G3157" s="444"/>
      <c r="H3157" s="98"/>
      <c r="I3157" s="458"/>
      <c r="J3157" s="125"/>
      <c r="K3157" s="631"/>
      <c r="L3157" s="28"/>
    </row>
    <row r="3158" spans="3:12" ht="12" customHeight="1" x14ac:dyDescent="0.3">
      <c r="C3158" s="632"/>
      <c r="D3158" s="117" t="s">
        <v>1682</v>
      </c>
      <c r="E3158" s="618">
        <v>1</v>
      </c>
      <c r="F3158" s="619">
        <v>7.55</v>
      </c>
      <c r="G3158" s="618">
        <v>3.15</v>
      </c>
      <c r="H3158" s="620"/>
      <c r="I3158" s="458">
        <f t="shared" ref="I3158:I3163" si="229">PRODUCT(E3158:G3158)</f>
        <v>23.782499999999999</v>
      </c>
      <c r="J3158" s="125"/>
      <c r="K3158" s="631"/>
      <c r="L3158" s="28"/>
    </row>
    <row r="3159" spans="3:12" ht="12" customHeight="1" x14ac:dyDescent="0.3">
      <c r="C3159" s="632"/>
      <c r="D3159" s="117" t="s">
        <v>1656</v>
      </c>
      <c r="E3159" s="618">
        <v>1</v>
      </c>
      <c r="F3159" s="619">
        <v>3.15</v>
      </c>
      <c r="G3159" s="618">
        <v>3.67</v>
      </c>
      <c r="H3159" s="620"/>
      <c r="I3159" s="458">
        <f t="shared" si="229"/>
        <v>11.560499999999999</v>
      </c>
      <c r="J3159" s="125"/>
      <c r="K3159" s="631"/>
      <c r="L3159" s="28"/>
    </row>
    <row r="3160" spans="3:12" ht="12" customHeight="1" x14ac:dyDescent="0.3">
      <c r="C3160" s="632"/>
      <c r="D3160" s="117" t="s">
        <v>323</v>
      </c>
      <c r="E3160" s="618">
        <v>-1</v>
      </c>
      <c r="F3160" s="619">
        <v>1.2</v>
      </c>
      <c r="G3160" s="618">
        <v>2.1</v>
      </c>
      <c r="H3160" s="620"/>
      <c r="I3160" s="458">
        <f t="shared" si="229"/>
        <v>-2.52</v>
      </c>
      <c r="J3160" s="125"/>
      <c r="K3160" s="631"/>
      <c r="L3160" s="28"/>
    </row>
    <row r="3161" spans="3:12" ht="12" customHeight="1" x14ac:dyDescent="0.3">
      <c r="C3161" s="632"/>
      <c r="D3161" s="117" t="s">
        <v>346</v>
      </c>
      <c r="E3161" s="618">
        <v>-1</v>
      </c>
      <c r="F3161" s="619">
        <v>1.8</v>
      </c>
      <c r="G3161" s="618">
        <v>1.4</v>
      </c>
      <c r="H3161" s="620"/>
      <c r="I3161" s="458">
        <f t="shared" si="229"/>
        <v>-2.52</v>
      </c>
      <c r="J3161" s="125"/>
      <c r="K3161" s="631"/>
      <c r="L3161" s="28"/>
    </row>
    <row r="3162" spans="3:12" ht="12" customHeight="1" x14ac:dyDescent="0.3">
      <c r="C3162" s="632"/>
      <c r="D3162" s="117" t="s">
        <v>1367</v>
      </c>
      <c r="E3162" s="618">
        <v>-2</v>
      </c>
      <c r="F3162" s="619">
        <v>0.25</v>
      </c>
      <c r="G3162" s="618">
        <v>3.67</v>
      </c>
      <c r="H3162" s="620"/>
      <c r="I3162" s="458">
        <f t="shared" si="229"/>
        <v>-1.835</v>
      </c>
      <c r="J3162" s="125"/>
      <c r="K3162" s="631"/>
      <c r="L3162" s="28"/>
    </row>
    <row r="3163" spans="3:12" ht="12" customHeight="1" x14ac:dyDescent="0.3">
      <c r="C3163" s="632"/>
      <c r="D3163" s="117" t="s">
        <v>1367</v>
      </c>
      <c r="E3163" s="618">
        <v>-3</v>
      </c>
      <c r="F3163" s="619">
        <v>0.25</v>
      </c>
      <c r="G3163" s="618">
        <v>3.15</v>
      </c>
      <c r="H3163" s="620"/>
      <c r="I3163" s="458">
        <f t="shared" si="229"/>
        <v>-2.3624999999999998</v>
      </c>
      <c r="J3163" s="125"/>
      <c r="K3163" s="631"/>
      <c r="L3163" s="28"/>
    </row>
    <row r="3164" spans="3:12" ht="12" customHeight="1" x14ac:dyDescent="0.3">
      <c r="C3164" s="617" t="s">
        <v>1816</v>
      </c>
      <c r="D3164" s="117" t="s">
        <v>1817</v>
      </c>
      <c r="E3164" s="444"/>
      <c r="F3164" s="443"/>
      <c r="G3164" s="444"/>
      <c r="H3164" s="98"/>
      <c r="I3164" s="458"/>
      <c r="J3164" s="125"/>
      <c r="K3164" s="631"/>
      <c r="L3164" s="28"/>
    </row>
    <row r="3165" spans="3:12" ht="12" customHeight="1" x14ac:dyDescent="0.3">
      <c r="C3165" s="632"/>
      <c r="D3165" s="117" t="s">
        <v>1755</v>
      </c>
      <c r="E3165" s="618">
        <v>1</v>
      </c>
      <c r="F3165" s="619">
        <v>2.15</v>
      </c>
      <c r="G3165" s="618">
        <v>4.17</v>
      </c>
      <c r="H3165" s="620"/>
      <c r="I3165" s="458">
        <f t="shared" ref="I3165:I3174" si="230">PRODUCT(E3165:G3165)</f>
        <v>8.9654999999999987</v>
      </c>
      <c r="J3165" s="125"/>
      <c r="K3165" s="631"/>
      <c r="L3165" s="28"/>
    </row>
    <row r="3166" spans="3:12" ht="12" customHeight="1" x14ac:dyDescent="0.3">
      <c r="C3166" s="632"/>
      <c r="D3166" s="117"/>
      <c r="E3166" s="618">
        <v>1</v>
      </c>
      <c r="F3166" s="619">
        <v>2.2999999999999998</v>
      </c>
      <c r="G3166" s="618">
        <v>3.15</v>
      </c>
      <c r="H3166" s="620"/>
      <c r="I3166" s="458">
        <f>PRODUCT(E3166:G3166)</f>
        <v>7.2449999999999992</v>
      </c>
      <c r="J3166" s="125"/>
      <c r="K3166" s="631"/>
      <c r="L3166" s="28"/>
    </row>
    <row r="3167" spans="3:12" ht="12" customHeight="1" x14ac:dyDescent="0.3">
      <c r="C3167" s="632"/>
      <c r="D3167" s="117" t="s">
        <v>1025</v>
      </c>
      <c r="E3167" s="618">
        <v>1</v>
      </c>
      <c r="F3167" s="619">
        <v>4.8</v>
      </c>
      <c r="G3167" s="618">
        <v>3.67</v>
      </c>
      <c r="H3167" s="620"/>
      <c r="I3167" s="458">
        <f t="shared" si="230"/>
        <v>17.616</v>
      </c>
      <c r="J3167" s="125"/>
      <c r="K3167" s="631"/>
      <c r="L3167" s="28"/>
    </row>
    <row r="3168" spans="3:12" ht="12" customHeight="1" x14ac:dyDescent="0.3">
      <c r="C3168" s="632"/>
      <c r="D3168" s="117" t="s">
        <v>1041</v>
      </c>
      <c r="E3168" s="618">
        <v>1</v>
      </c>
      <c r="F3168" s="619">
        <v>0.6</v>
      </c>
      <c r="G3168" s="618">
        <v>2.1</v>
      </c>
      <c r="H3168" s="620"/>
      <c r="I3168" s="458">
        <f>PRODUCT(E3168:G3168)</f>
        <v>1.26</v>
      </c>
      <c r="J3168" s="125"/>
      <c r="K3168" s="631"/>
      <c r="L3168" s="28"/>
    </row>
    <row r="3169" spans="3:12" ht="12" customHeight="1" x14ac:dyDescent="0.3">
      <c r="C3169" s="632"/>
      <c r="D3169" s="117"/>
      <c r="E3169" s="618">
        <v>1</v>
      </c>
      <c r="F3169" s="619">
        <v>1.7</v>
      </c>
      <c r="G3169" s="618">
        <v>2.1</v>
      </c>
      <c r="H3169" s="620"/>
      <c r="I3169" s="458">
        <f>PRODUCT(E3169:G3169)</f>
        <v>3.57</v>
      </c>
      <c r="J3169" s="125"/>
      <c r="K3169" s="631"/>
      <c r="L3169" s="28"/>
    </row>
    <row r="3170" spans="3:12" ht="12" customHeight="1" x14ac:dyDescent="0.3">
      <c r="C3170" s="632"/>
      <c r="D3170" s="117"/>
      <c r="E3170" s="618">
        <v>1</v>
      </c>
      <c r="F3170" s="619">
        <v>0.2</v>
      </c>
      <c r="G3170" s="618">
        <v>2.1</v>
      </c>
      <c r="H3170" s="620"/>
      <c r="I3170" s="458">
        <f>PRODUCT(E3170:G3170)</f>
        <v>0.42000000000000004</v>
      </c>
      <c r="J3170" s="125"/>
      <c r="K3170" s="631"/>
      <c r="L3170" s="28"/>
    </row>
    <row r="3171" spans="3:12" ht="12" customHeight="1" x14ac:dyDescent="0.3">
      <c r="C3171" s="632"/>
      <c r="D3171" s="117" t="s">
        <v>323</v>
      </c>
      <c r="E3171" s="618">
        <v>-1</v>
      </c>
      <c r="F3171" s="619">
        <v>0.9</v>
      </c>
      <c r="G3171" s="618">
        <v>2.1</v>
      </c>
      <c r="H3171" s="620"/>
      <c r="I3171" s="458">
        <f t="shared" si="230"/>
        <v>-1.8900000000000001</v>
      </c>
      <c r="J3171" s="125"/>
      <c r="K3171" s="631"/>
      <c r="L3171" s="28"/>
    </row>
    <row r="3172" spans="3:12" ht="12" customHeight="1" x14ac:dyDescent="0.3">
      <c r="C3172" s="632"/>
      <c r="D3172" s="117" t="s">
        <v>346</v>
      </c>
      <c r="E3172" s="618">
        <v>-1</v>
      </c>
      <c r="F3172" s="619">
        <v>1.2</v>
      </c>
      <c r="G3172" s="618">
        <v>0.5</v>
      </c>
      <c r="H3172" s="620"/>
      <c r="I3172" s="458">
        <f t="shared" si="230"/>
        <v>-0.6</v>
      </c>
      <c r="J3172" s="125"/>
      <c r="K3172" s="631"/>
      <c r="L3172" s="28"/>
    </row>
    <row r="3173" spans="3:12" ht="12" customHeight="1" x14ac:dyDescent="0.3">
      <c r="C3173" s="632"/>
      <c r="D3173" s="117" t="s">
        <v>1367</v>
      </c>
      <c r="E3173" s="618">
        <v>-2</v>
      </c>
      <c r="F3173" s="619">
        <v>0.25</v>
      </c>
      <c r="G3173" s="618">
        <v>3.67</v>
      </c>
      <c r="H3173" s="620"/>
      <c r="I3173" s="458">
        <f t="shared" si="230"/>
        <v>-1.835</v>
      </c>
      <c r="J3173" s="125"/>
      <c r="K3173" s="631"/>
      <c r="L3173" s="28"/>
    </row>
    <row r="3174" spans="3:12" ht="12" customHeight="1" x14ac:dyDescent="0.3">
      <c r="C3174" s="632"/>
      <c r="D3174" s="117" t="s">
        <v>1367</v>
      </c>
      <c r="E3174" s="618">
        <v>-1</v>
      </c>
      <c r="F3174" s="619">
        <v>0.25</v>
      </c>
      <c r="G3174" s="618">
        <v>3.15</v>
      </c>
      <c r="H3174" s="620"/>
      <c r="I3174" s="458">
        <f t="shared" si="230"/>
        <v>-0.78749999999999998</v>
      </c>
      <c r="J3174" s="125"/>
      <c r="K3174" s="631"/>
      <c r="L3174" s="28"/>
    </row>
    <row r="3175" spans="3:12" ht="12" customHeight="1" x14ac:dyDescent="0.3">
      <c r="C3175" s="632"/>
      <c r="D3175" s="117" t="s">
        <v>1367</v>
      </c>
      <c r="E3175" s="618">
        <v>-1</v>
      </c>
      <c r="F3175" s="619">
        <v>0.25</v>
      </c>
      <c r="G3175" s="618">
        <v>4.17</v>
      </c>
      <c r="H3175" s="620"/>
      <c r="I3175" s="458">
        <f>PRODUCT(E3175:G3175)</f>
        <v>-1.0425</v>
      </c>
      <c r="J3175" s="125"/>
      <c r="K3175" s="631"/>
      <c r="L3175" s="28"/>
    </row>
    <row r="3176" spans="3:12" ht="12" customHeight="1" x14ac:dyDescent="0.3">
      <c r="C3176" s="617" t="s">
        <v>1816</v>
      </c>
      <c r="D3176" s="117" t="s">
        <v>1818</v>
      </c>
      <c r="E3176" s="444"/>
      <c r="F3176" s="443"/>
      <c r="G3176" s="444"/>
      <c r="H3176" s="98"/>
      <c r="I3176" s="458"/>
      <c r="J3176" s="125"/>
      <c r="K3176" s="631"/>
      <c r="L3176" s="28"/>
    </row>
    <row r="3177" spans="3:12" ht="12" customHeight="1" x14ac:dyDescent="0.3">
      <c r="C3177" s="632"/>
      <c r="D3177" s="117" t="s">
        <v>1755</v>
      </c>
      <c r="E3177" s="618">
        <v>1</v>
      </c>
      <c r="F3177" s="619">
        <v>5.35</v>
      </c>
      <c r="G3177" s="618">
        <v>4.17</v>
      </c>
      <c r="H3177" s="620"/>
      <c r="I3177" s="458">
        <f t="shared" ref="I3177:I3190" si="231">PRODUCT(E3177:G3177)</f>
        <v>22.3095</v>
      </c>
      <c r="J3177" s="125"/>
      <c r="K3177" s="631"/>
      <c r="L3177" s="28"/>
    </row>
    <row r="3178" spans="3:12" ht="12" customHeight="1" x14ac:dyDescent="0.3">
      <c r="C3178" s="632"/>
      <c r="D3178" s="117"/>
      <c r="E3178" s="618">
        <v>1</v>
      </c>
      <c r="F3178" s="619">
        <v>1.1000000000000001</v>
      </c>
      <c r="G3178" s="618">
        <v>4.17</v>
      </c>
      <c r="H3178" s="620"/>
      <c r="I3178" s="458">
        <f t="shared" si="231"/>
        <v>4.5870000000000006</v>
      </c>
      <c r="J3178" s="125"/>
      <c r="K3178" s="631"/>
      <c r="L3178" s="28"/>
    </row>
    <row r="3179" spans="3:12" ht="12" customHeight="1" x14ac:dyDescent="0.3">
      <c r="C3179" s="632"/>
      <c r="D3179" s="117"/>
      <c r="E3179" s="618">
        <v>1</v>
      </c>
      <c r="F3179" s="619">
        <v>1.45</v>
      </c>
      <c r="G3179" s="618">
        <v>3.15</v>
      </c>
      <c r="H3179" s="620"/>
      <c r="I3179" s="458">
        <f>PRODUCT(E3179:G3179)</f>
        <v>4.5674999999999999</v>
      </c>
      <c r="J3179" s="125"/>
      <c r="K3179" s="631"/>
      <c r="L3179" s="28"/>
    </row>
    <row r="3180" spans="3:12" ht="12" customHeight="1" x14ac:dyDescent="0.3">
      <c r="C3180" s="632"/>
      <c r="D3180" s="117" t="s">
        <v>1040</v>
      </c>
      <c r="E3180" s="618">
        <v>1</v>
      </c>
      <c r="F3180" s="619">
        <v>2.5</v>
      </c>
      <c r="G3180" s="618">
        <v>3.67</v>
      </c>
      <c r="H3180" s="620"/>
      <c r="I3180" s="458">
        <f t="shared" si="231"/>
        <v>9.1750000000000007</v>
      </c>
      <c r="J3180" s="125"/>
      <c r="K3180" s="631"/>
      <c r="L3180" s="28"/>
    </row>
    <row r="3181" spans="3:12" ht="12" customHeight="1" x14ac:dyDescent="0.3">
      <c r="C3181" s="632"/>
      <c r="D3181" s="117" t="s">
        <v>1656</v>
      </c>
      <c r="E3181" s="618">
        <v>1</v>
      </c>
      <c r="F3181" s="619">
        <v>5.15</v>
      </c>
      <c r="G3181" s="618">
        <v>3.67</v>
      </c>
      <c r="H3181" s="620"/>
      <c r="I3181" s="458">
        <f>PRODUCT(E3181:G3181)</f>
        <v>18.900500000000001</v>
      </c>
      <c r="J3181" s="125"/>
      <c r="K3181" s="631"/>
      <c r="L3181" s="28"/>
    </row>
    <row r="3182" spans="3:12" ht="12" customHeight="1" x14ac:dyDescent="0.3">
      <c r="C3182" s="632"/>
      <c r="D3182" s="117" t="s">
        <v>1041</v>
      </c>
      <c r="E3182" s="618">
        <v>1</v>
      </c>
      <c r="F3182" s="619">
        <v>1.5</v>
      </c>
      <c r="G3182" s="618">
        <v>2.1</v>
      </c>
      <c r="H3182" s="620"/>
      <c r="I3182" s="458">
        <f t="shared" si="231"/>
        <v>3.1500000000000004</v>
      </c>
      <c r="J3182" s="125"/>
      <c r="K3182" s="631"/>
      <c r="L3182" s="28"/>
    </row>
    <row r="3183" spans="3:12" ht="12" customHeight="1" x14ac:dyDescent="0.3">
      <c r="C3183" s="632"/>
      <c r="D3183" s="117"/>
      <c r="E3183" s="618">
        <v>1</v>
      </c>
      <c r="F3183" s="619">
        <v>1.6</v>
      </c>
      <c r="G3183" s="618">
        <v>2.1</v>
      </c>
      <c r="H3183" s="620"/>
      <c r="I3183" s="458">
        <f t="shared" si="231"/>
        <v>3.3600000000000003</v>
      </c>
      <c r="J3183" s="125"/>
      <c r="K3183" s="631"/>
      <c r="L3183" s="28"/>
    </row>
    <row r="3184" spans="3:12" ht="12" customHeight="1" x14ac:dyDescent="0.3">
      <c r="C3184" s="632"/>
      <c r="D3184" s="117"/>
      <c r="E3184" s="618">
        <v>1</v>
      </c>
      <c r="F3184" s="619">
        <v>0.5</v>
      </c>
      <c r="G3184" s="618">
        <v>2.1</v>
      </c>
      <c r="H3184" s="620"/>
      <c r="I3184" s="458">
        <f t="shared" si="231"/>
        <v>1.05</v>
      </c>
      <c r="J3184" s="125"/>
      <c r="K3184" s="631"/>
      <c r="L3184" s="28"/>
    </row>
    <row r="3185" spans="3:12" ht="12" customHeight="1" x14ac:dyDescent="0.3">
      <c r="C3185" s="632"/>
      <c r="D3185" s="117"/>
      <c r="E3185" s="618">
        <v>1</v>
      </c>
      <c r="F3185" s="619">
        <v>0.4</v>
      </c>
      <c r="G3185" s="618">
        <v>2.1</v>
      </c>
      <c r="H3185" s="620"/>
      <c r="I3185" s="458">
        <f>PRODUCT(E3185:G3185)</f>
        <v>0.84000000000000008</v>
      </c>
      <c r="J3185" s="125"/>
      <c r="K3185" s="631"/>
      <c r="L3185" s="28"/>
    </row>
    <row r="3186" spans="3:12" ht="12" customHeight="1" x14ac:dyDescent="0.3">
      <c r="C3186" s="632"/>
      <c r="D3186" s="117" t="s">
        <v>323</v>
      </c>
      <c r="E3186" s="618">
        <v>-1</v>
      </c>
      <c r="F3186" s="619">
        <v>0.9</v>
      </c>
      <c r="G3186" s="618">
        <v>2.1</v>
      </c>
      <c r="H3186" s="620"/>
      <c r="I3186" s="458">
        <f t="shared" si="231"/>
        <v>-1.8900000000000001</v>
      </c>
      <c r="J3186" s="125"/>
      <c r="K3186" s="631"/>
      <c r="L3186" s="28"/>
    </row>
    <row r="3187" spans="3:12" ht="12" customHeight="1" x14ac:dyDescent="0.3">
      <c r="C3187" s="632"/>
      <c r="D3187" s="117" t="s">
        <v>346</v>
      </c>
      <c r="E3187" s="618">
        <v>-1</v>
      </c>
      <c r="F3187" s="619">
        <v>1.2</v>
      </c>
      <c r="G3187" s="618">
        <v>0.5</v>
      </c>
      <c r="H3187" s="620"/>
      <c r="I3187" s="458">
        <f t="shared" si="231"/>
        <v>-0.6</v>
      </c>
      <c r="J3187" s="125"/>
      <c r="K3187" s="631"/>
      <c r="L3187" s="28"/>
    </row>
    <row r="3188" spans="3:12" ht="12" customHeight="1" x14ac:dyDescent="0.3">
      <c r="C3188" s="632"/>
      <c r="D3188" s="117" t="s">
        <v>1367</v>
      </c>
      <c r="E3188" s="618">
        <v>-5</v>
      </c>
      <c r="F3188" s="619">
        <v>0.25</v>
      </c>
      <c r="G3188" s="618">
        <v>3.67</v>
      </c>
      <c r="H3188" s="620"/>
      <c r="I3188" s="458">
        <f t="shared" si="231"/>
        <v>-4.5875000000000004</v>
      </c>
      <c r="J3188" s="125"/>
      <c r="K3188" s="631"/>
      <c r="L3188" s="28"/>
    </row>
    <row r="3189" spans="3:12" ht="12" customHeight="1" x14ac:dyDescent="0.3">
      <c r="C3189" s="632"/>
      <c r="D3189" s="117" t="s">
        <v>1367</v>
      </c>
      <c r="E3189" s="618">
        <v>-3</v>
      </c>
      <c r="F3189" s="619">
        <v>0.25</v>
      </c>
      <c r="G3189" s="618">
        <v>4.17</v>
      </c>
      <c r="H3189" s="620"/>
      <c r="I3189" s="458">
        <f t="shared" si="231"/>
        <v>-3.1274999999999999</v>
      </c>
      <c r="J3189" s="125"/>
      <c r="K3189" s="631"/>
      <c r="L3189" s="28"/>
    </row>
    <row r="3190" spans="3:12" ht="12" customHeight="1" x14ac:dyDescent="0.3">
      <c r="C3190" s="632"/>
      <c r="D3190" s="117" t="s">
        <v>1367</v>
      </c>
      <c r="E3190" s="618">
        <v>-1</v>
      </c>
      <c r="F3190" s="619">
        <v>0.25</v>
      </c>
      <c r="G3190" s="618">
        <v>3.15</v>
      </c>
      <c r="H3190" s="620"/>
      <c r="I3190" s="458">
        <f t="shared" si="231"/>
        <v>-0.78749999999999998</v>
      </c>
      <c r="J3190" s="125"/>
      <c r="K3190" s="631"/>
      <c r="L3190" s="28"/>
    </row>
    <row r="3191" spans="3:12" ht="12" customHeight="1" x14ac:dyDescent="0.3">
      <c r="C3191" s="617" t="s">
        <v>1819</v>
      </c>
      <c r="D3191" s="117" t="s">
        <v>122</v>
      </c>
      <c r="E3191" s="444"/>
      <c r="F3191" s="443"/>
      <c r="G3191" s="444"/>
      <c r="H3191" s="98"/>
      <c r="I3191" s="458"/>
      <c r="J3191" s="125"/>
      <c r="K3191" s="631"/>
      <c r="L3191" s="28"/>
    </row>
    <row r="3192" spans="3:12" ht="12" customHeight="1" x14ac:dyDescent="0.3">
      <c r="C3192" s="632"/>
      <c r="D3192" s="117" t="s">
        <v>1664</v>
      </c>
      <c r="E3192" s="618">
        <v>1</v>
      </c>
      <c r="F3192" s="619">
        <v>1.8</v>
      </c>
      <c r="G3192" s="618">
        <v>4.17</v>
      </c>
      <c r="H3192" s="620"/>
      <c r="I3192" s="458">
        <f>PRODUCT(E3192:G3192)</f>
        <v>7.5060000000000002</v>
      </c>
      <c r="J3192" s="125"/>
      <c r="K3192" s="631"/>
      <c r="L3192" s="28"/>
    </row>
    <row r="3193" spans="3:12" ht="12" customHeight="1" x14ac:dyDescent="0.3">
      <c r="C3193" s="632"/>
      <c r="D3193" s="117" t="s">
        <v>1025</v>
      </c>
      <c r="E3193" s="618">
        <v>1</v>
      </c>
      <c r="F3193" s="619">
        <v>1.6</v>
      </c>
      <c r="G3193" s="618">
        <v>3.67</v>
      </c>
      <c r="H3193" s="620"/>
      <c r="I3193" s="458">
        <f>PRODUCT(E3193:G3193)</f>
        <v>5.8719999999999999</v>
      </c>
      <c r="J3193" s="125"/>
      <c r="K3193" s="631"/>
      <c r="L3193" s="28"/>
    </row>
    <row r="3194" spans="3:12" ht="12" customHeight="1" x14ac:dyDescent="0.3">
      <c r="C3194" s="632"/>
      <c r="D3194" s="117" t="s">
        <v>323</v>
      </c>
      <c r="E3194" s="618">
        <v>-1</v>
      </c>
      <c r="F3194" s="619">
        <v>0.9</v>
      </c>
      <c r="G3194" s="618">
        <v>2.1</v>
      </c>
      <c r="H3194" s="620"/>
      <c r="I3194" s="458">
        <f>PRODUCT(E3194:G3194)</f>
        <v>-1.8900000000000001</v>
      </c>
      <c r="J3194" s="125"/>
      <c r="K3194" s="631"/>
      <c r="L3194" s="28"/>
    </row>
    <row r="3195" spans="3:12" ht="12" customHeight="1" x14ac:dyDescent="0.3">
      <c r="C3195" s="632"/>
      <c r="D3195" s="117" t="s">
        <v>1367</v>
      </c>
      <c r="E3195" s="618">
        <v>-1</v>
      </c>
      <c r="F3195" s="619">
        <v>0.25</v>
      </c>
      <c r="G3195" s="618">
        <v>3.67</v>
      </c>
      <c r="H3195" s="620"/>
      <c r="I3195" s="458">
        <f>PRODUCT(E3195:G3195)</f>
        <v>-0.91749999999999998</v>
      </c>
      <c r="J3195" s="125"/>
      <c r="K3195" s="631"/>
      <c r="L3195" s="28"/>
    </row>
    <row r="3196" spans="3:12" ht="12" customHeight="1" x14ac:dyDescent="0.3">
      <c r="C3196" s="632"/>
      <c r="D3196" s="117" t="s">
        <v>1367</v>
      </c>
      <c r="E3196" s="618">
        <v>-1</v>
      </c>
      <c r="F3196" s="619">
        <v>0.25</v>
      </c>
      <c r="G3196" s="618">
        <v>4.17</v>
      </c>
      <c r="H3196" s="620"/>
      <c r="I3196" s="458">
        <f>PRODUCT(E3196:G3196)</f>
        <v>-1.0425</v>
      </c>
      <c r="J3196" s="125"/>
      <c r="K3196" s="631"/>
      <c r="L3196" s="28"/>
    </row>
    <row r="3197" spans="3:12" ht="12" customHeight="1" x14ac:dyDescent="0.3">
      <c r="C3197" s="617" t="s">
        <v>1820</v>
      </c>
      <c r="D3197" s="117" t="s">
        <v>686</v>
      </c>
      <c r="E3197" s="444"/>
      <c r="F3197" s="443"/>
      <c r="G3197" s="444"/>
      <c r="H3197" s="98"/>
      <c r="I3197" s="458"/>
      <c r="J3197" s="125"/>
      <c r="K3197" s="631"/>
      <c r="L3197" s="28"/>
    </row>
    <row r="3198" spans="3:12" ht="12" customHeight="1" x14ac:dyDescent="0.3">
      <c r="C3198" s="632"/>
      <c r="D3198" s="117" t="s">
        <v>1755</v>
      </c>
      <c r="E3198" s="618">
        <v>1</v>
      </c>
      <c r="F3198" s="619">
        <v>4.95</v>
      </c>
      <c r="G3198" s="618">
        <v>4.17</v>
      </c>
      <c r="H3198" s="620"/>
      <c r="I3198" s="458">
        <f t="shared" ref="I3198:I3204" si="232">PRODUCT(E3198:G3198)</f>
        <v>20.641500000000001</v>
      </c>
      <c r="J3198" s="125"/>
      <c r="K3198" s="631"/>
      <c r="L3198" s="28"/>
    </row>
    <row r="3199" spans="3:12" ht="12" customHeight="1" x14ac:dyDescent="0.3">
      <c r="C3199" s="632"/>
      <c r="D3199" s="117"/>
      <c r="E3199" s="618">
        <v>1</v>
      </c>
      <c r="F3199" s="619">
        <v>8.4</v>
      </c>
      <c r="G3199" s="618">
        <v>3.15</v>
      </c>
      <c r="H3199" s="620"/>
      <c r="I3199" s="458">
        <f t="shared" si="232"/>
        <v>26.46</v>
      </c>
      <c r="J3199" s="125"/>
      <c r="K3199" s="631"/>
      <c r="L3199" s="28"/>
    </row>
    <row r="3200" spans="3:12" ht="12" customHeight="1" x14ac:dyDescent="0.3">
      <c r="C3200" s="632"/>
      <c r="D3200" s="117" t="s">
        <v>323</v>
      </c>
      <c r="E3200" s="618">
        <v>-1</v>
      </c>
      <c r="F3200" s="619">
        <v>1.2</v>
      </c>
      <c r="G3200" s="618">
        <v>2.1</v>
      </c>
      <c r="H3200" s="620"/>
      <c r="I3200" s="458">
        <f t="shared" si="232"/>
        <v>-2.52</v>
      </c>
      <c r="J3200" s="125"/>
      <c r="K3200" s="631"/>
      <c r="L3200" s="28"/>
    </row>
    <row r="3201" spans="3:12" ht="12" customHeight="1" x14ac:dyDescent="0.3">
      <c r="C3201" s="632"/>
      <c r="D3201" s="117" t="s">
        <v>346</v>
      </c>
      <c r="E3201" s="618">
        <v>-1</v>
      </c>
      <c r="F3201" s="619">
        <v>1.2</v>
      </c>
      <c r="G3201" s="618">
        <v>0.5</v>
      </c>
      <c r="H3201" s="620"/>
      <c r="I3201" s="458">
        <f t="shared" si="232"/>
        <v>-0.6</v>
      </c>
      <c r="J3201" s="125"/>
      <c r="K3201" s="631"/>
      <c r="L3201" s="28"/>
    </row>
    <row r="3202" spans="3:12" ht="12" customHeight="1" x14ac:dyDescent="0.3">
      <c r="C3202" s="632"/>
      <c r="D3202" s="117" t="s">
        <v>1367</v>
      </c>
      <c r="E3202" s="618">
        <v>-2</v>
      </c>
      <c r="F3202" s="619">
        <v>0.25</v>
      </c>
      <c r="G3202" s="618">
        <v>3.67</v>
      </c>
      <c r="H3202" s="620"/>
      <c r="I3202" s="458">
        <f t="shared" si="232"/>
        <v>-1.835</v>
      </c>
      <c r="J3202" s="125"/>
      <c r="K3202" s="631"/>
      <c r="L3202" s="28"/>
    </row>
    <row r="3203" spans="3:12" ht="12" customHeight="1" x14ac:dyDescent="0.3">
      <c r="C3203" s="632"/>
      <c r="D3203" s="117" t="s">
        <v>1367</v>
      </c>
      <c r="E3203" s="618">
        <v>-1</v>
      </c>
      <c r="F3203" s="619">
        <v>0.25</v>
      </c>
      <c r="G3203" s="618">
        <v>4.17</v>
      </c>
      <c r="H3203" s="620"/>
      <c r="I3203" s="458">
        <f t="shared" si="232"/>
        <v>-1.0425</v>
      </c>
      <c r="J3203" s="125"/>
      <c r="K3203" s="631"/>
      <c r="L3203" s="28"/>
    </row>
    <row r="3204" spans="3:12" ht="12" customHeight="1" x14ac:dyDescent="0.3">
      <c r="C3204" s="632"/>
      <c r="D3204" s="117" t="s">
        <v>1367</v>
      </c>
      <c r="E3204" s="618">
        <v>-4</v>
      </c>
      <c r="F3204" s="619">
        <v>0.25</v>
      </c>
      <c r="G3204" s="618">
        <v>3.15</v>
      </c>
      <c r="H3204" s="620"/>
      <c r="I3204" s="458">
        <f t="shared" si="232"/>
        <v>-3.15</v>
      </c>
      <c r="J3204" s="125"/>
      <c r="K3204" s="631"/>
      <c r="L3204" s="28"/>
    </row>
    <row r="3205" spans="3:12" ht="12" customHeight="1" x14ac:dyDescent="0.3">
      <c r="C3205" s="617" t="s">
        <v>1821</v>
      </c>
      <c r="D3205" s="117" t="s">
        <v>1758</v>
      </c>
      <c r="E3205" s="444"/>
      <c r="F3205" s="443"/>
      <c r="G3205" s="444"/>
      <c r="H3205" s="98"/>
      <c r="I3205" s="458"/>
      <c r="J3205" s="125"/>
      <c r="K3205" s="631"/>
      <c r="L3205" s="28"/>
    </row>
    <row r="3206" spans="3:12" ht="12" customHeight="1" x14ac:dyDescent="0.3">
      <c r="C3206" s="632"/>
      <c r="D3206" s="117" t="s">
        <v>1664</v>
      </c>
      <c r="E3206" s="618">
        <v>1</v>
      </c>
      <c r="F3206" s="619">
        <v>1.25</v>
      </c>
      <c r="G3206" s="618">
        <v>3.15</v>
      </c>
      <c r="H3206" s="620"/>
      <c r="I3206" s="458">
        <f>PRODUCT(E3206:G3206)</f>
        <v>3.9375</v>
      </c>
      <c r="J3206" s="125"/>
      <c r="K3206" s="631"/>
      <c r="L3206" s="28"/>
    </row>
    <row r="3207" spans="3:12" ht="12" customHeight="1" x14ac:dyDescent="0.3">
      <c r="C3207" s="632"/>
      <c r="D3207" s="117" t="s">
        <v>1367</v>
      </c>
      <c r="E3207" s="618">
        <v>-1</v>
      </c>
      <c r="F3207" s="619">
        <v>0.25</v>
      </c>
      <c r="G3207" s="618">
        <v>3.15</v>
      </c>
      <c r="H3207" s="620"/>
      <c r="I3207" s="458">
        <f>PRODUCT(E3207:G3207)</f>
        <v>-0.78749999999999998</v>
      </c>
      <c r="J3207" s="125"/>
      <c r="K3207" s="631"/>
      <c r="L3207" s="28"/>
    </row>
    <row r="3208" spans="3:12" ht="12" customHeight="1" x14ac:dyDescent="0.3">
      <c r="C3208" s="632"/>
      <c r="D3208" s="630"/>
      <c r="E3208" s="640"/>
      <c r="F3208" s="640"/>
      <c r="G3208" s="640"/>
      <c r="H3208" s="641"/>
      <c r="I3208" s="569"/>
      <c r="J3208" s="125"/>
      <c r="K3208" s="631"/>
      <c r="L3208" s="28"/>
    </row>
    <row r="3209" spans="3:12" ht="12" customHeight="1" x14ac:dyDescent="0.3">
      <c r="C3209" s="632"/>
      <c r="D3209" s="117" t="s">
        <v>1822</v>
      </c>
      <c r="E3209" s="444"/>
      <c r="F3209" s="443"/>
      <c r="G3209" s="444"/>
      <c r="H3209" s="98"/>
      <c r="I3209" s="458"/>
      <c r="J3209" s="125"/>
      <c r="K3209" s="631"/>
      <c r="L3209" s="28"/>
    </row>
    <row r="3210" spans="3:12" ht="12" customHeight="1" x14ac:dyDescent="0.3">
      <c r="C3210" s="632"/>
      <c r="D3210" s="117" t="s">
        <v>1555</v>
      </c>
      <c r="E3210" s="618">
        <v>1</v>
      </c>
      <c r="F3210" s="619">
        <v>2.4</v>
      </c>
      <c r="G3210" s="618">
        <v>4.17</v>
      </c>
      <c r="H3210" s="620"/>
      <c r="I3210" s="458">
        <f>PRODUCT(E3210:G3210)</f>
        <v>10.007999999999999</v>
      </c>
      <c r="J3210" s="125"/>
      <c r="K3210" s="631"/>
      <c r="L3210" s="28"/>
    </row>
    <row r="3211" spans="3:12" ht="12" customHeight="1" x14ac:dyDescent="0.3">
      <c r="C3211" s="632"/>
      <c r="D3211" s="117" t="s">
        <v>1664</v>
      </c>
      <c r="E3211" s="618">
        <v>1</v>
      </c>
      <c r="F3211" s="619">
        <v>2.4</v>
      </c>
      <c r="G3211" s="618">
        <v>3.67</v>
      </c>
      <c r="H3211" s="620"/>
      <c r="I3211" s="458">
        <f>PRODUCT(E3211:G3211)</f>
        <v>8.8079999999999998</v>
      </c>
      <c r="J3211" s="125"/>
      <c r="K3211" s="631"/>
      <c r="L3211" s="28"/>
    </row>
    <row r="3212" spans="3:12" ht="12" customHeight="1" x14ac:dyDescent="0.3">
      <c r="C3212" s="632"/>
      <c r="D3212" s="117" t="s">
        <v>1367</v>
      </c>
      <c r="E3212" s="618">
        <v>-1</v>
      </c>
      <c r="F3212" s="619">
        <v>0.25</v>
      </c>
      <c r="G3212" s="618">
        <v>4.17</v>
      </c>
      <c r="H3212" s="620"/>
      <c r="I3212" s="458">
        <f>PRODUCT(E3212:G3212)</f>
        <v>-1.0425</v>
      </c>
      <c r="J3212" s="125"/>
      <c r="K3212" s="631"/>
      <c r="L3212" s="28"/>
    </row>
    <row r="3213" spans="3:12" ht="12" customHeight="1" x14ac:dyDescent="0.3">
      <c r="C3213" s="632"/>
      <c r="D3213" s="117" t="s">
        <v>1367</v>
      </c>
      <c r="E3213" s="618">
        <v>-1</v>
      </c>
      <c r="F3213" s="619">
        <v>0.25</v>
      </c>
      <c r="G3213" s="618">
        <v>3.67</v>
      </c>
      <c r="H3213" s="620"/>
      <c r="I3213" s="458">
        <f>PRODUCT(E3213:G3213)</f>
        <v>-0.91749999999999998</v>
      </c>
      <c r="J3213" s="125"/>
      <c r="K3213" s="631"/>
      <c r="L3213" s="28"/>
    </row>
    <row r="3214" spans="3:12" ht="12" customHeight="1" x14ac:dyDescent="0.3">
      <c r="C3214" s="617" t="s">
        <v>1823</v>
      </c>
      <c r="D3214" s="117" t="s">
        <v>1824</v>
      </c>
      <c r="E3214" s="444"/>
      <c r="F3214" s="443"/>
      <c r="G3214" s="444"/>
      <c r="H3214" s="98"/>
      <c r="I3214" s="458"/>
      <c r="J3214" s="125"/>
      <c r="K3214" s="631"/>
      <c r="L3214" s="28"/>
    </row>
    <row r="3215" spans="3:12" ht="12" customHeight="1" x14ac:dyDescent="0.3">
      <c r="C3215" s="632"/>
      <c r="D3215" s="117" t="s">
        <v>1025</v>
      </c>
      <c r="E3215" s="618">
        <v>1</v>
      </c>
      <c r="F3215" s="619">
        <v>2.8</v>
      </c>
      <c r="G3215" s="618">
        <v>3.67</v>
      </c>
      <c r="H3215" s="620"/>
      <c r="I3215" s="458">
        <f>PRODUCT(E3215:G3215)</f>
        <v>10.276</v>
      </c>
      <c r="J3215" s="125"/>
      <c r="K3215" s="631"/>
      <c r="L3215" s="28"/>
    </row>
    <row r="3216" spans="3:12" ht="12" customHeight="1" x14ac:dyDescent="0.3">
      <c r="C3216" s="632"/>
      <c r="D3216" s="117"/>
      <c r="E3216" s="618">
        <v>1</v>
      </c>
      <c r="F3216" s="619">
        <v>0.6</v>
      </c>
      <c r="G3216" s="618">
        <v>3.67</v>
      </c>
      <c r="H3216" s="620"/>
      <c r="I3216" s="458">
        <f>PRODUCT(E3216:G3216)</f>
        <v>2.202</v>
      </c>
      <c r="J3216" s="125"/>
      <c r="K3216" s="631"/>
      <c r="L3216" s="28"/>
    </row>
    <row r="3217" spans="3:12" ht="12" customHeight="1" x14ac:dyDescent="0.3">
      <c r="C3217" s="632"/>
      <c r="D3217" s="117" t="s">
        <v>323</v>
      </c>
      <c r="E3217" s="618">
        <v>-1</v>
      </c>
      <c r="F3217" s="619">
        <v>1.8</v>
      </c>
      <c r="G3217" s="618">
        <v>2.1</v>
      </c>
      <c r="H3217" s="620"/>
      <c r="I3217" s="458">
        <f>PRODUCT(E3217:G3217)</f>
        <v>-3.7800000000000002</v>
      </c>
      <c r="J3217" s="125"/>
      <c r="K3217" s="631"/>
      <c r="L3217" s="28"/>
    </row>
    <row r="3218" spans="3:12" ht="12" customHeight="1" x14ac:dyDescent="0.3">
      <c r="C3218" s="632"/>
      <c r="D3218" s="117" t="s">
        <v>1367</v>
      </c>
      <c r="E3218" s="618">
        <v>-3</v>
      </c>
      <c r="F3218" s="619">
        <v>0.25</v>
      </c>
      <c r="G3218" s="618">
        <v>3.67</v>
      </c>
      <c r="H3218" s="620"/>
      <c r="I3218" s="458">
        <f>PRODUCT(E3218:G3218)</f>
        <v>-2.7524999999999999</v>
      </c>
      <c r="J3218" s="125"/>
      <c r="K3218" s="631"/>
      <c r="L3218" s="28"/>
    </row>
    <row r="3219" spans="3:12" ht="12" customHeight="1" x14ac:dyDescent="0.3">
      <c r="C3219" s="632"/>
      <c r="D3219" s="630"/>
      <c r="E3219" s="640"/>
      <c r="F3219" s="640"/>
      <c r="G3219" s="640"/>
      <c r="H3219" s="641"/>
      <c r="I3219" s="569"/>
      <c r="J3219" s="125"/>
      <c r="K3219" s="631"/>
      <c r="L3219" s="28"/>
    </row>
    <row r="3220" spans="3:12" ht="12" customHeight="1" x14ac:dyDescent="0.3">
      <c r="C3220" s="632"/>
      <c r="D3220" s="630" t="s">
        <v>1825</v>
      </c>
      <c r="E3220" s="84"/>
      <c r="F3220" s="84"/>
      <c r="G3220" s="84"/>
      <c r="H3220" s="84"/>
      <c r="I3220" s="84"/>
      <c r="J3220" s="125"/>
      <c r="K3220" s="631"/>
      <c r="L3220" s="28"/>
    </row>
    <row r="3221" spans="3:12" ht="12" customHeight="1" x14ac:dyDescent="0.3">
      <c r="C3221" s="632"/>
      <c r="D3221" s="117" t="s">
        <v>1569</v>
      </c>
      <c r="E3221" s="618">
        <v>1</v>
      </c>
      <c r="F3221" s="619">
        <v>11.9</v>
      </c>
      <c r="G3221" s="618">
        <v>1.2</v>
      </c>
      <c r="H3221" s="620"/>
      <c r="I3221" s="458">
        <f>PRODUCT(E3221:G3221)</f>
        <v>14.28</v>
      </c>
      <c r="J3221" s="125"/>
      <c r="K3221" s="631"/>
      <c r="L3221" s="28"/>
    </row>
    <row r="3222" spans="3:12" ht="12" customHeight="1" x14ac:dyDescent="0.3">
      <c r="C3222" s="632"/>
      <c r="D3222" s="117" t="s">
        <v>1582</v>
      </c>
      <c r="E3222" s="618">
        <v>1</v>
      </c>
      <c r="F3222" s="619">
        <v>8.35</v>
      </c>
      <c r="G3222" s="618">
        <v>1.2</v>
      </c>
      <c r="H3222" s="620"/>
      <c r="I3222" s="458">
        <f>PRODUCT(E3222:G3222)</f>
        <v>10.02</v>
      </c>
      <c r="J3222" s="125"/>
      <c r="K3222" s="631"/>
      <c r="L3222" s="28"/>
    </row>
    <row r="3223" spans="3:12" ht="12" customHeight="1" x14ac:dyDescent="0.3">
      <c r="C3223" s="632"/>
      <c r="D3223" s="117" t="s">
        <v>1664</v>
      </c>
      <c r="E3223" s="618">
        <v>1</v>
      </c>
      <c r="F3223" s="619">
        <v>8.35</v>
      </c>
      <c r="G3223" s="618">
        <v>2.7</v>
      </c>
      <c r="H3223" s="620"/>
      <c r="I3223" s="458">
        <f>PRODUCT(E3223:G3223)</f>
        <v>22.545000000000002</v>
      </c>
      <c r="J3223" s="125"/>
      <c r="K3223" s="631"/>
      <c r="L3223" s="28"/>
    </row>
    <row r="3224" spans="3:12" ht="12" customHeight="1" x14ac:dyDescent="0.3">
      <c r="C3224" s="632"/>
      <c r="D3224" s="117" t="s">
        <v>1367</v>
      </c>
      <c r="E3224" s="618">
        <v>-3</v>
      </c>
      <c r="F3224" s="619">
        <v>0.25</v>
      </c>
      <c r="G3224" s="618">
        <v>2.7</v>
      </c>
      <c r="H3224" s="620"/>
      <c r="I3224" s="458">
        <f>PRODUCT(E3224:G3224)</f>
        <v>-2.0250000000000004</v>
      </c>
      <c r="J3224" s="125"/>
      <c r="K3224" s="631"/>
      <c r="L3224" s="28"/>
    </row>
    <row r="3225" spans="3:12" ht="12" customHeight="1" x14ac:dyDescent="0.3">
      <c r="C3225" s="617" t="s">
        <v>1826</v>
      </c>
      <c r="D3225" s="117" t="s">
        <v>1827</v>
      </c>
      <c r="E3225" s="444"/>
      <c r="F3225" s="443"/>
      <c r="G3225" s="444"/>
      <c r="H3225" s="98"/>
      <c r="I3225" s="458"/>
      <c r="J3225" s="125"/>
      <c r="K3225" s="631"/>
      <c r="L3225" s="28"/>
    </row>
    <row r="3226" spans="3:12" ht="12" customHeight="1" x14ac:dyDescent="0.3">
      <c r="C3226" s="632"/>
      <c r="D3226" s="117" t="s">
        <v>1755</v>
      </c>
      <c r="E3226" s="618">
        <v>1</v>
      </c>
      <c r="F3226" s="619">
        <v>5.6</v>
      </c>
      <c r="G3226" s="618">
        <v>3.15</v>
      </c>
      <c r="H3226" s="620"/>
      <c r="I3226" s="458">
        <f t="shared" ref="I3226:I3233" si="233">PRODUCT(E3226:G3226)</f>
        <v>17.639999999999997</v>
      </c>
      <c r="J3226" s="125"/>
      <c r="K3226" s="631"/>
      <c r="L3226" s="28"/>
    </row>
    <row r="3227" spans="3:12" ht="12" customHeight="1" x14ac:dyDescent="0.3">
      <c r="C3227" s="632"/>
      <c r="D3227" s="117"/>
      <c r="E3227" s="618">
        <v>1</v>
      </c>
      <c r="F3227" s="619">
        <v>3.2</v>
      </c>
      <c r="G3227" s="618">
        <v>4.17</v>
      </c>
      <c r="H3227" s="620"/>
      <c r="I3227" s="458">
        <f t="shared" si="233"/>
        <v>13.344000000000001</v>
      </c>
      <c r="J3227" s="125"/>
      <c r="K3227" s="631"/>
      <c r="L3227" s="28"/>
    </row>
    <row r="3228" spans="3:12" ht="12" customHeight="1" x14ac:dyDescent="0.3">
      <c r="C3228" s="632"/>
      <c r="D3228" s="117"/>
      <c r="E3228" s="618">
        <v>2</v>
      </c>
      <c r="F3228" s="619">
        <v>0.6</v>
      </c>
      <c r="G3228" s="618">
        <v>3.15</v>
      </c>
      <c r="H3228" s="620"/>
      <c r="I3228" s="458">
        <f>PRODUCT(E3228:G3228)</f>
        <v>3.78</v>
      </c>
      <c r="J3228" s="125"/>
      <c r="K3228" s="631"/>
      <c r="L3228" s="28"/>
    </row>
    <row r="3229" spans="3:12" ht="12" customHeight="1" x14ac:dyDescent="0.3">
      <c r="C3229" s="632"/>
      <c r="D3229" s="117" t="s">
        <v>1040</v>
      </c>
      <c r="E3229" s="618">
        <v>1</v>
      </c>
      <c r="F3229" s="619">
        <v>2.35</v>
      </c>
      <c r="G3229" s="618">
        <v>3.15</v>
      </c>
      <c r="H3229" s="620"/>
      <c r="I3229" s="458">
        <f t="shared" si="233"/>
        <v>7.4024999999999999</v>
      </c>
      <c r="J3229" s="125"/>
      <c r="K3229" s="631"/>
      <c r="L3229" s="28"/>
    </row>
    <row r="3230" spans="3:12" ht="12" customHeight="1" x14ac:dyDescent="0.3">
      <c r="C3230" s="632"/>
      <c r="D3230" s="117" t="s">
        <v>323</v>
      </c>
      <c r="E3230" s="618">
        <v>-1</v>
      </c>
      <c r="F3230" s="619">
        <v>1.2</v>
      </c>
      <c r="G3230" s="618">
        <v>2.1</v>
      </c>
      <c r="H3230" s="620"/>
      <c r="I3230" s="458">
        <f t="shared" si="233"/>
        <v>-2.52</v>
      </c>
      <c r="J3230" s="125"/>
      <c r="K3230" s="631"/>
      <c r="L3230" s="28"/>
    </row>
    <row r="3231" spans="3:12" ht="12" customHeight="1" x14ac:dyDescent="0.3">
      <c r="C3231" s="632"/>
      <c r="D3231" s="117" t="s">
        <v>346</v>
      </c>
      <c r="E3231" s="618">
        <v>-1</v>
      </c>
      <c r="F3231" s="619">
        <v>1.8</v>
      </c>
      <c r="G3231" s="618">
        <v>1.4</v>
      </c>
      <c r="H3231" s="620"/>
      <c r="I3231" s="458">
        <f t="shared" si="233"/>
        <v>-2.52</v>
      </c>
      <c r="J3231" s="125"/>
      <c r="K3231" s="631"/>
      <c r="L3231" s="28"/>
    </row>
    <row r="3232" spans="3:12" ht="12" customHeight="1" x14ac:dyDescent="0.3">
      <c r="C3232" s="632"/>
      <c r="D3232" s="117" t="s">
        <v>1367</v>
      </c>
      <c r="E3232" s="618">
        <v>-2</v>
      </c>
      <c r="F3232" s="619">
        <v>0.25</v>
      </c>
      <c r="G3232" s="618">
        <v>3.67</v>
      </c>
      <c r="H3232" s="620"/>
      <c r="I3232" s="458">
        <f t="shared" si="233"/>
        <v>-1.835</v>
      </c>
      <c r="J3232" s="125"/>
      <c r="K3232" s="631"/>
      <c r="L3232" s="28"/>
    </row>
    <row r="3233" spans="3:12" ht="12" customHeight="1" x14ac:dyDescent="0.3">
      <c r="C3233" s="632"/>
      <c r="D3233" s="117" t="s">
        <v>1367</v>
      </c>
      <c r="E3233" s="618">
        <v>-6</v>
      </c>
      <c r="F3233" s="619">
        <v>0.25</v>
      </c>
      <c r="G3233" s="618">
        <v>3.15</v>
      </c>
      <c r="H3233" s="620"/>
      <c r="I3233" s="458">
        <f t="shared" si="233"/>
        <v>-4.7249999999999996</v>
      </c>
      <c r="J3233" s="125"/>
      <c r="K3233" s="631"/>
      <c r="L3233" s="28"/>
    </row>
    <row r="3234" spans="3:12" ht="12" customHeight="1" x14ac:dyDescent="0.3">
      <c r="C3234" s="617" t="s">
        <v>1828</v>
      </c>
      <c r="D3234" s="117" t="s">
        <v>122</v>
      </c>
      <c r="E3234" s="444"/>
      <c r="F3234" s="443"/>
      <c r="G3234" s="444"/>
      <c r="H3234" s="98"/>
      <c r="I3234" s="458"/>
      <c r="J3234" s="125"/>
      <c r="K3234" s="631"/>
      <c r="L3234" s="28"/>
    </row>
    <row r="3235" spans="3:12" ht="12" customHeight="1" x14ac:dyDescent="0.3">
      <c r="C3235" s="632"/>
      <c r="D3235" s="117" t="s">
        <v>1755</v>
      </c>
      <c r="E3235" s="618">
        <v>1</v>
      </c>
      <c r="F3235" s="619">
        <v>3.3</v>
      </c>
      <c r="G3235" s="618">
        <v>4.17</v>
      </c>
      <c r="H3235" s="620"/>
      <c r="I3235" s="458">
        <f>PRODUCT(E3235:G3235)</f>
        <v>13.760999999999999</v>
      </c>
      <c r="J3235" s="125"/>
      <c r="K3235" s="631"/>
      <c r="L3235" s="28"/>
    </row>
    <row r="3236" spans="3:12" ht="12" customHeight="1" x14ac:dyDescent="0.3">
      <c r="C3236" s="632"/>
      <c r="D3236" s="117"/>
      <c r="E3236" s="618">
        <v>1</v>
      </c>
      <c r="F3236" s="619">
        <v>2.4</v>
      </c>
      <c r="G3236" s="618">
        <v>3.67</v>
      </c>
      <c r="H3236" s="620"/>
      <c r="I3236" s="458">
        <f>PRODUCT(E3236:G3236)</f>
        <v>8.8079999999999998</v>
      </c>
      <c r="J3236" s="125"/>
      <c r="K3236" s="631"/>
      <c r="L3236" s="28"/>
    </row>
    <row r="3237" spans="3:12" ht="12" customHeight="1" x14ac:dyDescent="0.3">
      <c r="C3237" s="632"/>
      <c r="D3237" s="117" t="s">
        <v>323</v>
      </c>
      <c r="E3237" s="618">
        <v>-1</v>
      </c>
      <c r="F3237" s="619">
        <v>0.9</v>
      </c>
      <c r="G3237" s="618">
        <v>2.1</v>
      </c>
      <c r="H3237" s="620"/>
      <c r="I3237" s="458">
        <f>PRODUCT(E3237:G3237)</f>
        <v>-1.8900000000000001</v>
      </c>
      <c r="J3237" s="125"/>
      <c r="K3237" s="631"/>
      <c r="L3237" s="28"/>
    </row>
    <row r="3238" spans="3:12" ht="12" customHeight="1" x14ac:dyDescent="0.3">
      <c r="C3238" s="632"/>
      <c r="D3238" s="117" t="s">
        <v>1367</v>
      </c>
      <c r="E3238" s="618">
        <v>-2</v>
      </c>
      <c r="F3238" s="619">
        <v>0.25</v>
      </c>
      <c r="G3238" s="618">
        <v>4.17</v>
      </c>
      <c r="H3238" s="620"/>
      <c r="I3238" s="458">
        <f>PRODUCT(E3238:G3238)</f>
        <v>-2.085</v>
      </c>
      <c r="J3238" s="125"/>
      <c r="K3238" s="631"/>
      <c r="L3238" s="28"/>
    </row>
    <row r="3239" spans="3:12" ht="12" customHeight="1" x14ac:dyDescent="0.3">
      <c r="C3239" s="632"/>
      <c r="D3239" s="117" t="s">
        <v>1367</v>
      </c>
      <c r="E3239" s="618">
        <v>-1</v>
      </c>
      <c r="F3239" s="619">
        <v>0.25</v>
      </c>
      <c r="G3239" s="618">
        <v>3.67</v>
      </c>
      <c r="H3239" s="620"/>
      <c r="I3239" s="458">
        <f>PRODUCT(E3239:G3239)</f>
        <v>-0.91749999999999998</v>
      </c>
      <c r="J3239" s="125"/>
      <c r="K3239" s="631"/>
      <c r="L3239" s="28"/>
    </row>
    <row r="3240" spans="3:12" ht="12" customHeight="1" x14ac:dyDescent="0.3">
      <c r="C3240" s="617" t="s">
        <v>1828</v>
      </c>
      <c r="D3240" s="117" t="s">
        <v>1827</v>
      </c>
      <c r="E3240" s="444"/>
      <c r="F3240" s="443"/>
      <c r="G3240" s="444"/>
      <c r="H3240" s="98"/>
      <c r="I3240" s="458"/>
      <c r="J3240" s="125"/>
      <c r="K3240" s="631"/>
      <c r="L3240" s="28"/>
    </row>
    <row r="3241" spans="3:12" ht="12" customHeight="1" x14ac:dyDescent="0.3">
      <c r="C3241" s="632"/>
      <c r="D3241" s="117" t="s">
        <v>1755</v>
      </c>
      <c r="E3241" s="618">
        <v>1</v>
      </c>
      <c r="F3241" s="619">
        <v>3.4</v>
      </c>
      <c r="G3241" s="618">
        <v>4.17</v>
      </c>
      <c r="H3241" s="620"/>
      <c r="I3241" s="458">
        <f t="shared" ref="I3241:I3251" si="234">PRODUCT(E3241:G3241)</f>
        <v>14.177999999999999</v>
      </c>
      <c r="J3241" s="125"/>
      <c r="K3241" s="631"/>
      <c r="L3241" s="28"/>
    </row>
    <row r="3242" spans="3:12" ht="12" customHeight="1" x14ac:dyDescent="0.3">
      <c r="C3242" s="632"/>
      <c r="D3242" s="117"/>
      <c r="E3242" s="618">
        <v>1</v>
      </c>
      <c r="F3242" s="619">
        <v>3.9</v>
      </c>
      <c r="G3242" s="618">
        <v>3.15</v>
      </c>
      <c r="H3242" s="620"/>
      <c r="I3242" s="458">
        <f t="shared" si="234"/>
        <v>12.285</v>
      </c>
      <c r="J3242" s="125"/>
      <c r="K3242" s="631"/>
      <c r="L3242" s="28"/>
    </row>
    <row r="3243" spans="3:12" ht="12" customHeight="1" x14ac:dyDescent="0.3">
      <c r="C3243" s="632"/>
      <c r="D3243" s="117"/>
      <c r="E3243" s="618">
        <v>1</v>
      </c>
      <c r="F3243" s="619">
        <v>0.65</v>
      </c>
      <c r="G3243" s="618">
        <v>3.15</v>
      </c>
      <c r="H3243" s="620"/>
      <c r="I3243" s="458">
        <f>PRODUCT(E3243:G3243)</f>
        <v>2.0474999999999999</v>
      </c>
      <c r="J3243" s="125"/>
      <c r="K3243" s="631"/>
      <c r="L3243" s="28"/>
    </row>
    <row r="3244" spans="3:12" ht="12" customHeight="1" x14ac:dyDescent="0.3">
      <c r="C3244" s="632"/>
      <c r="D3244" s="117"/>
      <c r="E3244" s="618">
        <v>1</v>
      </c>
      <c r="F3244" s="619">
        <v>0.15</v>
      </c>
      <c r="G3244" s="618">
        <v>3.15</v>
      </c>
      <c r="H3244" s="620"/>
      <c r="I3244" s="458">
        <f>PRODUCT(E3244:G3244)</f>
        <v>0.47249999999999998</v>
      </c>
      <c r="J3244" s="125"/>
      <c r="K3244" s="631"/>
      <c r="L3244" s="28"/>
    </row>
    <row r="3245" spans="3:12" ht="12" customHeight="1" x14ac:dyDescent="0.3">
      <c r="C3245" s="632"/>
      <c r="D3245" s="117" t="s">
        <v>1025</v>
      </c>
      <c r="E3245" s="618">
        <v>1</v>
      </c>
      <c r="F3245" s="619">
        <v>3.5</v>
      </c>
      <c r="G3245" s="618">
        <v>3.67</v>
      </c>
      <c r="H3245" s="620"/>
      <c r="I3245" s="458">
        <f t="shared" si="234"/>
        <v>12.844999999999999</v>
      </c>
      <c r="J3245" s="125"/>
      <c r="K3245" s="631"/>
      <c r="L3245" s="28"/>
    </row>
    <row r="3246" spans="3:12" ht="12" customHeight="1" x14ac:dyDescent="0.3">
      <c r="C3246" s="632"/>
      <c r="D3246" s="117" t="s">
        <v>1040</v>
      </c>
      <c r="E3246" s="618">
        <v>1</v>
      </c>
      <c r="F3246" s="619">
        <v>2.6</v>
      </c>
      <c r="G3246" s="618">
        <v>3.15</v>
      </c>
      <c r="H3246" s="620"/>
      <c r="I3246" s="458">
        <f>PRODUCT(E3246:G3246)</f>
        <v>8.19</v>
      </c>
      <c r="J3246" s="125"/>
      <c r="K3246" s="631"/>
      <c r="L3246" s="28"/>
    </row>
    <row r="3247" spans="3:12" ht="12" customHeight="1" x14ac:dyDescent="0.3">
      <c r="C3247" s="632"/>
      <c r="D3247" s="117" t="s">
        <v>323</v>
      </c>
      <c r="E3247" s="618">
        <v>-1</v>
      </c>
      <c r="F3247" s="619">
        <v>1.2</v>
      </c>
      <c r="G3247" s="618">
        <v>2.1</v>
      </c>
      <c r="H3247" s="620"/>
      <c r="I3247" s="458">
        <f t="shared" si="234"/>
        <v>-2.52</v>
      </c>
      <c r="J3247" s="125"/>
      <c r="K3247" s="631"/>
      <c r="L3247" s="28"/>
    </row>
    <row r="3248" spans="3:12" ht="12" customHeight="1" x14ac:dyDescent="0.3">
      <c r="C3248" s="632"/>
      <c r="D3248" s="117" t="s">
        <v>346</v>
      </c>
      <c r="E3248" s="618">
        <v>-1</v>
      </c>
      <c r="F3248" s="619">
        <v>1.8</v>
      </c>
      <c r="G3248" s="618">
        <v>1.4</v>
      </c>
      <c r="H3248" s="620"/>
      <c r="I3248" s="458">
        <f t="shared" si="234"/>
        <v>-2.52</v>
      </c>
      <c r="J3248" s="125"/>
      <c r="K3248" s="631"/>
      <c r="L3248" s="28"/>
    </row>
    <row r="3249" spans="3:12" ht="12" customHeight="1" x14ac:dyDescent="0.3">
      <c r="C3249" s="632"/>
      <c r="D3249" s="117" t="s">
        <v>1367</v>
      </c>
      <c r="E3249" s="618">
        <v>-4</v>
      </c>
      <c r="F3249" s="619">
        <v>0.25</v>
      </c>
      <c r="G3249" s="618">
        <v>3.15</v>
      </c>
      <c r="H3249" s="620"/>
      <c r="I3249" s="458">
        <f t="shared" si="234"/>
        <v>-3.15</v>
      </c>
      <c r="J3249" s="125"/>
      <c r="K3249" s="631"/>
      <c r="L3249" s="28"/>
    </row>
    <row r="3250" spans="3:12" ht="12" customHeight="1" x14ac:dyDescent="0.3">
      <c r="C3250" s="632"/>
      <c r="D3250" s="117" t="s">
        <v>1367</v>
      </c>
      <c r="E3250" s="618">
        <v>-3</v>
      </c>
      <c r="F3250" s="619">
        <v>0.25</v>
      </c>
      <c r="G3250" s="618">
        <v>3.67</v>
      </c>
      <c r="H3250" s="620"/>
      <c r="I3250" s="458">
        <f t="shared" si="234"/>
        <v>-2.7524999999999999</v>
      </c>
      <c r="J3250" s="125"/>
      <c r="K3250" s="631"/>
      <c r="L3250" s="28"/>
    </row>
    <row r="3251" spans="3:12" ht="12" customHeight="1" x14ac:dyDescent="0.3">
      <c r="C3251" s="632"/>
      <c r="D3251" s="117" t="s">
        <v>1367</v>
      </c>
      <c r="E3251" s="618">
        <v>-2</v>
      </c>
      <c r="F3251" s="619">
        <v>0.25</v>
      </c>
      <c r="G3251" s="618">
        <v>4.17</v>
      </c>
      <c r="H3251" s="620"/>
      <c r="I3251" s="458">
        <f t="shared" si="234"/>
        <v>-2.085</v>
      </c>
      <c r="J3251" s="125"/>
      <c r="K3251" s="631"/>
      <c r="L3251" s="28"/>
    </row>
    <row r="3252" spans="3:12" ht="12" customHeight="1" x14ac:dyDescent="0.3">
      <c r="C3252" s="617" t="s">
        <v>1829</v>
      </c>
      <c r="D3252" s="117" t="s">
        <v>1830</v>
      </c>
      <c r="E3252" s="444"/>
      <c r="F3252" s="443"/>
      <c r="G3252" s="444"/>
      <c r="H3252" s="98"/>
      <c r="I3252" s="458"/>
      <c r="J3252" s="125"/>
      <c r="K3252" s="631"/>
      <c r="L3252" s="28"/>
    </row>
    <row r="3253" spans="3:12" ht="12" customHeight="1" x14ac:dyDescent="0.3">
      <c r="C3253" s="632"/>
      <c r="D3253" s="117" t="s">
        <v>1755</v>
      </c>
      <c r="E3253" s="618">
        <v>1</v>
      </c>
      <c r="F3253" s="619">
        <v>0.7</v>
      </c>
      <c r="G3253" s="618">
        <v>4.17</v>
      </c>
      <c r="H3253" s="620"/>
      <c r="I3253" s="458">
        <f t="shared" ref="I3253:I3258" si="235">PRODUCT(E3253:G3253)</f>
        <v>2.9189999999999996</v>
      </c>
      <c r="J3253" s="125"/>
      <c r="K3253" s="631"/>
      <c r="L3253" s="28"/>
    </row>
    <row r="3254" spans="3:12" ht="12" customHeight="1" x14ac:dyDescent="0.3">
      <c r="C3254" s="632"/>
      <c r="D3254" s="117"/>
      <c r="E3254" s="618">
        <v>1</v>
      </c>
      <c r="F3254" s="619">
        <v>4.5</v>
      </c>
      <c r="G3254" s="618">
        <v>4.17</v>
      </c>
      <c r="H3254" s="620"/>
      <c r="I3254" s="458">
        <f t="shared" si="235"/>
        <v>18.765000000000001</v>
      </c>
      <c r="J3254" s="125"/>
      <c r="K3254" s="631"/>
      <c r="L3254" s="28"/>
    </row>
    <row r="3255" spans="3:12" ht="12" customHeight="1" x14ac:dyDescent="0.3">
      <c r="C3255" s="632"/>
      <c r="D3255" s="117" t="s">
        <v>1025</v>
      </c>
      <c r="E3255" s="618">
        <v>1</v>
      </c>
      <c r="F3255" s="619">
        <v>4.1500000000000004</v>
      </c>
      <c r="G3255" s="618">
        <v>3.67</v>
      </c>
      <c r="H3255" s="620"/>
      <c r="I3255" s="458">
        <f t="shared" si="235"/>
        <v>15.230500000000001</v>
      </c>
      <c r="J3255" s="125"/>
      <c r="K3255" s="631"/>
      <c r="L3255" s="28"/>
    </row>
    <row r="3256" spans="3:12" ht="12" customHeight="1" x14ac:dyDescent="0.3">
      <c r="C3256" s="632"/>
      <c r="D3256" s="117" t="s">
        <v>323</v>
      </c>
      <c r="E3256" s="618">
        <v>-1</v>
      </c>
      <c r="F3256" s="619">
        <v>1</v>
      </c>
      <c r="G3256" s="618">
        <v>2.1</v>
      </c>
      <c r="H3256" s="620"/>
      <c r="I3256" s="458">
        <f t="shared" si="235"/>
        <v>-2.1</v>
      </c>
      <c r="J3256" s="125"/>
      <c r="K3256" s="631"/>
      <c r="L3256" s="28"/>
    </row>
    <row r="3257" spans="3:12" ht="12" customHeight="1" x14ac:dyDescent="0.3">
      <c r="C3257" s="632"/>
      <c r="D3257" s="117" t="s">
        <v>1367</v>
      </c>
      <c r="E3257" s="618">
        <v>-2</v>
      </c>
      <c r="F3257" s="619">
        <v>0.25</v>
      </c>
      <c r="G3257" s="618">
        <v>3.67</v>
      </c>
      <c r="H3257" s="620"/>
      <c r="I3257" s="458">
        <f t="shared" si="235"/>
        <v>-1.835</v>
      </c>
      <c r="J3257" s="125"/>
      <c r="K3257" s="631"/>
      <c r="L3257" s="28"/>
    </row>
    <row r="3258" spans="3:12" ht="12" customHeight="1" x14ac:dyDescent="0.3">
      <c r="C3258" s="632"/>
      <c r="D3258" s="117" t="s">
        <v>1367</v>
      </c>
      <c r="E3258" s="618">
        <v>-3</v>
      </c>
      <c r="F3258" s="619">
        <v>0.25</v>
      </c>
      <c r="G3258" s="618">
        <v>4.17</v>
      </c>
      <c r="H3258" s="620"/>
      <c r="I3258" s="458">
        <f t="shared" si="235"/>
        <v>-3.1274999999999999</v>
      </c>
      <c r="J3258" s="125"/>
      <c r="K3258" s="631"/>
      <c r="L3258" s="28"/>
    </row>
    <row r="3259" spans="3:12" ht="12" customHeight="1" x14ac:dyDescent="0.3">
      <c r="C3259" s="632"/>
      <c r="D3259" s="630"/>
      <c r="E3259" s="640"/>
      <c r="F3259" s="640"/>
      <c r="G3259" s="640"/>
      <c r="H3259" s="641"/>
      <c r="I3259" s="569"/>
      <c r="J3259" s="125"/>
      <c r="K3259" s="631"/>
      <c r="L3259" s="28"/>
    </row>
    <row r="3260" spans="3:12" ht="12" customHeight="1" x14ac:dyDescent="0.3">
      <c r="C3260" s="632"/>
      <c r="D3260" s="630" t="s">
        <v>1822</v>
      </c>
      <c r="E3260" s="84"/>
      <c r="F3260" s="84"/>
      <c r="G3260" s="84"/>
      <c r="H3260" s="84"/>
      <c r="I3260" s="84"/>
      <c r="J3260" s="125"/>
      <c r="K3260" s="631"/>
      <c r="L3260" s="28"/>
    </row>
    <row r="3261" spans="3:12" ht="12" customHeight="1" x14ac:dyDescent="0.3">
      <c r="C3261" s="632"/>
      <c r="D3261" s="117" t="s">
        <v>1025</v>
      </c>
      <c r="E3261" s="618">
        <v>1</v>
      </c>
      <c r="F3261" s="619">
        <v>2.65</v>
      </c>
      <c r="G3261" s="618">
        <v>3.67</v>
      </c>
      <c r="H3261" s="620"/>
      <c r="I3261" s="458">
        <f>PRODUCT(E3261:G3261)</f>
        <v>9.7255000000000003</v>
      </c>
      <c r="J3261" s="125"/>
      <c r="K3261" s="631"/>
      <c r="L3261" s="28"/>
    </row>
    <row r="3262" spans="3:12" ht="12" customHeight="1" x14ac:dyDescent="0.3">
      <c r="C3262" s="632"/>
      <c r="D3262" s="117" t="s">
        <v>1367</v>
      </c>
      <c r="E3262" s="618">
        <v>-1</v>
      </c>
      <c r="F3262" s="619">
        <v>0.25</v>
      </c>
      <c r="G3262" s="618">
        <v>3.67</v>
      </c>
      <c r="H3262" s="620"/>
      <c r="I3262" s="458">
        <f>PRODUCT(E3262:G3262)</f>
        <v>-0.91749999999999998</v>
      </c>
      <c r="J3262" s="125"/>
      <c r="K3262" s="631"/>
      <c r="L3262" s="28"/>
    </row>
    <row r="3263" spans="3:12" ht="12" customHeight="1" x14ac:dyDescent="0.3">
      <c r="C3263" s="617" t="s">
        <v>1831</v>
      </c>
      <c r="D3263" s="117" t="s">
        <v>1832</v>
      </c>
      <c r="E3263" s="444"/>
      <c r="F3263" s="443"/>
      <c r="G3263" s="444"/>
      <c r="H3263" s="98"/>
      <c r="I3263" s="458"/>
      <c r="J3263" s="125"/>
      <c r="K3263" s="631"/>
      <c r="L3263" s="28"/>
    </row>
    <row r="3264" spans="3:12" ht="12" customHeight="1" x14ac:dyDescent="0.3">
      <c r="C3264" s="632"/>
      <c r="D3264" s="117" t="s">
        <v>1755</v>
      </c>
      <c r="E3264" s="618">
        <v>1</v>
      </c>
      <c r="F3264" s="619">
        <v>3.75</v>
      </c>
      <c r="G3264" s="618">
        <v>4.17</v>
      </c>
      <c r="H3264" s="620"/>
      <c r="I3264" s="458">
        <f>PRODUCT(E3264:G3264)</f>
        <v>15.637499999999999</v>
      </c>
      <c r="J3264" s="125"/>
      <c r="K3264" s="631"/>
      <c r="L3264" s="28"/>
    </row>
    <row r="3265" spans="3:12" ht="12" customHeight="1" x14ac:dyDescent="0.3">
      <c r="C3265" s="632"/>
      <c r="D3265" s="117" t="s">
        <v>1040</v>
      </c>
      <c r="E3265" s="618">
        <v>1</v>
      </c>
      <c r="F3265" s="619">
        <v>2.95</v>
      </c>
      <c r="G3265" s="618">
        <v>3.67</v>
      </c>
      <c r="H3265" s="620"/>
      <c r="I3265" s="458">
        <f>PRODUCT(E3265:G3265)</f>
        <v>10.826500000000001</v>
      </c>
      <c r="J3265" s="125"/>
      <c r="K3265" s="631"/>
      <c r="L3265" s="28"/>
    </row>
    <row r="3266" spans="3:12" ht="12" customHeight="1" x14ac:dyDescent="0.3">
      <c r="C3266" s="632"/>
      <c r="D3266" s="117" t="s">
        <v>323</v>
      </c>
      <c r="E3266" s="618">
        <v>-1</v>
      </c>
      <c r="F3266" s="619">
        <v>1</v>
      </c>
      <c r="G3266" s="618">
        <v>2.1</v>
      </c>
      <c r="H3266" s="620"/>
      <c r="I3266" s="458">
        <f>PRODUCT(E3266:G3266)</f>
        <v>-2.1</v>
      </c>
      <c r="J3266" s="125"/>
      <c r="K3266" s="631"/>
      <c r="L3266" s="28"/>
    </row>
    <row r="3267" spans="3:12" ht="12" customHeight="1" x14ac:dyDescent="0.3">
      <c r="C3267" s="632"/>
      <c r="D3267" s="117" t="s">
        <v>1367</v>
      </c>
      <c r="E3267" s="618">
        <v>-2</v>
      </c>
      <c r="F3267" s="619">
        <v>0.25</v>
      </c>
      <c r="G3267" s="618">
        <v>3.67</v>
      </c>
      <c r="H3267" s="620"/>
      <c r="I3267" s="458">
        <f>PRODUCT(E3267:G3267)</f>
        <v>-1.835</v>
      </c>
      <c r="J3267" s="125"/>
      <c r="K3267" s="631"/>
      <c r="L3267" s="28"/>
    </row>
    <row r="3268" spans="3:12" ht="12" customHeight="1" x14ac:dyDescent="0.3">
      <c r="C3268" s="632"/>
      <c r="D3268" s="117" t="s">
        <v>1367</v>
      </c>
      <c r="E3268" s="618">
        <v>-1</v>
      </c>
      <c r="F3268" s="619">
        <v>0.25</v>
      </c>
      <c r="G3268" s="618">
        <v>4.17</v>
      </c>
      <c r="H3268" s="620"/>
      <c r="I3268" s="458">
        <f>PRODUCT(E3268:G3268)</f>
        <v>-1.0425</v>
      </c>
      <c r="J3268" s="125"/>
      <c r="K3268" s="631"/>
      <c r="L3268" s="28"/>
    </row>
    <row r="3269" spans="3:12" ht="12" customHeight="1" x14ac:dyDescent="0.3">
      <c r="C3269" s="617" t="s">
        <v>1833</v>
      </c>
      <c r="D3269" s="117" t="s">
        <v>1153</v>
      </c>
      <c r="E3269" s="444"/>
      <c r="F3269" s="443"/>
      <c r="G3269" s="444"/>
      <c r="H3269" s="98"/>
      <c r="I3269" s="458"/>
      <c r="J3269" s="125"/>
      <c r="K3269" s="631"/>
      <c r="L3269" s="28"/>
    </row>
    <row r="3270" spans="3:12" ht="12" customHeight="1" x14ac:dyDescent="0.3">
      <c r="C3270" s="632"/>
      <c r="D3270" s="117" t="s">
        <v>1755</v>
      </c>
      <c r="E3270" s="618">
        <v>1</v>
      </c>
      <c r="F3270" s="619">
        <v>2.9</v>
      </c>
      <c r="G3270" s="618">
        <v>4.17</v>
      </c>
      <c r="H3270" s="620"/>
      <c r="I3270" s="458">
        <f>PRODUCT(E3270:G3270)</f>
        <v>12.093</v>
      </c>
      <c r="J3270" s="125"/>
      <c r="K3270" s="631"/>
      <c r="L3270" s="28"/>
    </row>
    <row r="3271" spans="3:12" ht="12" customHeight="1" x14ac:dyDescent="0.3">
      <c r="C3271" s="632"/>
      <c r="D3271" s="117" t="s">
        <v>1582</v>
      </c>
      <c r="E3271" s="618">
        <v>1</v>
      </c>
      <c r="F3271" s="619">
        <v>4.25</v>
      </c>
      <c r="G3271" s="618">
        <v>3.67</v>
      </c>
      <c r="H3271" s="620"/>
      <c r="I3271" s="458">
        <f>PRODUCT(E3271:G3271)</f>
        <v>15.5975</v>
      </c>
      <c r="J3271" s="125"/>
      <c r="K3271" s="631"/>
      <c r="L3271" s="28"/>
    </row>
    <row r="3272" spans="3:12" ht="12" customHeight="1" x14ac:dyDescent="0.3">
      <c r="C3272" s="632"/>
      <c r="D3272" s="117" t="s">
        <v>323</v>
      </c>
      <c r="E3272" s="618">
        <v>-1</v>
      </c>
      <c r="F3272" s="619">
        <v>1.2</v>
      </c>
      <c r="G3272" s="618">
        <v>2.1</v>
      </c>
      <c r="H3272" s="620"/>
      <c r="I3272" s="458">
        <f>PRODUCT(E3272:G3272)</f>
        <v>-2.52</v>
      </c>
      <c r="J3272" s="125"/>
      <c r="K3272" s="631"/>
      <c r="L3272" s="28"/>
    </row>
    <row r="3273" spans="3:12" ht="12" customHeight="1" x14ac:dyDescent="0.3">
      <c r="C3273" s="632"/>
      <c r="D3273" s="117" t="s">
        <v>1367</v>
      </c>
      <c r="E3273" s="618">
        <v>-2</v>
      </c>
      <c r="F3273" s="619">
        <v>0.25</v>
      </c>
      <c r="G3273" s="618">
        <v>4.17</v>
      </c>
      <c r="H3273" s="620"/>
      <c r="I3273" s="458">
        <f>PRODUCT(E3273:G3273)</f>
        <v>-2.085</v>
      </c>
      <c r="J3273" s="125"/>
      <c r="K3273" s="631"/>
      <c r="L3273" s="28"/>
    </row>
    <row r="3274" spans="3:12" ht="12" customHeight="1" x14ac:dyDescent="0.3">
      <c r="C3274" s="632"/>
      <c r="D3274" s="630"/>
      <c r="E3274" s="640"/>
      <c r="F3274" s="640"/>
      <c r="G3274" s="640"/>
      <c r="H3274" s="641"/>
      <c r="I3274" s="569"/>
      <c r="J3274" s="125"/>
      <c r="K3274" s="631"/>
      <c r="L3274" s="28"/>
    </row>
    <row r="3275" spans="3:12" ht="12" customHeight="1" x14ac:dyDescent="0.3">
      <c r="C3275" s="632"/>
      <c r="D3275" s="117" t="s">
        <v>1791</v>
      </c>
      <c r="E3275" s="444"/>
      <c r="F3275" s="443"/>
      <c r="G3275" s="444"/>
      <c r="H3275" s="98"/>
      <c r="I3275" s="458"/>
      <c r="J3275" s="125"/>
      <c r="K3275" s="631"/>
      <c r="L3275" s="28"/>
    </row>
    <row r="3276" spans="3:12" ht="12" customHeight="1" x14ac:dyDescent="0.3">
      <c r="C3276" s="632"/>
      <c r="D3276" s="117" t="s">
        <v>1755</v>
      </c>
      <c r="E3276" s="618">
        <v>1</v>
      </c>
      <c r="F3276" s="619">
        <v>3.05</v>
      </c>
      <c r="G3276" s="618">
        <v>4.17</v>
      </c>
      <c r="H3276" s="620"/>
      <c r="I3276" s="458">
        <f>PRODUCT(E3276:G3276)</f>
        <v>12.718499999999999</v>
      </c>
      <c r="J3276" s="125"/>
      <c r="K3276" s="631"/>
      <c r="L3276" s="28"/>
    </row>
    <row r="3277" spans="3:12" ht="12" customHeight="1" x14ac:dyDescent="0.3">
      <c r="C3277" s="632"/>
      <c r="D3277" s="117" t="s">
        <v>323</v>
      </c>
      <c r="E3277" s="618">
        <v>-1</v>
      </c>
      <c r="F3277" s="619">
        <v>0.9</v>
      </c>
      <c r="G3277" s="618">
        <v>2</v>
      </c>
      <c r="H3277" s="620"/>
      <c r="I3277" s="458">
        <f>PRODUCT(E3277:G3277)</f>
        <v>-1.8</v>
      </c>
      <c r="J3277" s="125"/>
      <c r="K3277" s="631"/>
      <c r="L3277" s="28"/>
    </row>
    <row r="3278" spans="3:12" ht="12" customHeight="1" x14ac:dyDescent="0.3">
      <c r="C3278" s="632"/>
      <c r="D3278" s="117" t="s">
        <v>1367</v>
      </c>
      <c r="E3278" s="618">
        <v>-1</v>
      </c>
      <c r="F3278" s="619">
        <v>0.25</v>
      </c>
      <c r="G3278" s="618">
        <v>4.17</v>
      </c>
      <c r="H3278" s="620"/>
      <c r="I3278" s="458">
        <f>PRODUCT(E3278:G3278)</f>
        <v>-1.0425</v>
      </c>
      <c r="J3278" s="125"/>
      <c r="K3278" s="631"/>
      <c r="L3278" s="28"/>
    </row>
    <row r="3279" spans="3:12" ht="12" customHeight="1" x14ac:dyDescent="0.3">
      <c r="C3279" s="632"/>
      <c r="D3279" s="630"/>
      <c r="E3279" s="640"/>
      <c r="F3279" s="640"/>
      <c r="G3279" s="640"/>
      <c r="H3279" s="641"/>
      <c r="I3279" s="569"/>
      <c r="J3279" s="125"/>
      <c r="K3279" s="631"/>
      <c r="L3279" s="28"/>
    </row>
    <row r="3280" spans="3:12" ht="12" customHeight="1" x14ac:dyDescent="0.3">
      <c r="C3280" s="632"/>
      <c r="D3280" s="117" t="s">
        <v>1822</v>
      </c>
      <c r="E3280" s="444"/>
      <c r="F3280" s="443"/>
      <c r="G3280" s="444"/>
      <c r="H3280" s="98"/>
      <c r="I3280" s="458"/>
      <c r="J3280" s="125"/>
      <c r="K3280" s="631"/>
      <c r="L3280" s="28"/>
    </row>
    <row r="3281" spans="3:12" ht="12" customHeight="1" x14ac:dyDescent="0.3">
      <c r="C3281" s="632"/>
      <c r="D3281" s="117" t="s">
        <v>1755</v>
      </c>
      <c r="E3281" s="618">
        <v>1</v>
      </c>
      <c r="F3281" s="619">
        <v>7.55</v>
      </c>
      <c r="G3281" s="618">
        <v>4.17</v>
      </c>
      <c r="H3281" s="620"/>
      <c r="I3281" s="458">
        <f>PRODUCT(E3281:G3281)</f>
        <v>31.483499999999999</v>
      </c>
      <c r="J3281" s="125"/>
      <c r="K3281" s="631"/>
      <c r="L3281" s="28"/>
    </row>
    <row r="3282" spans="3:12" ht="12" customHeight="1" x14ac:dyDescent="0.3">
      <c r="C3282" s="632"/>
      <c r="D3282" s="117" t="s">
        <v>323</v>
      </c>
      <c r="E3282" s="618">
        <v>-3</v>
      </c>
      <c r="F3282" s="619">
        <v>0.9</v>
      </c>
      <c r="G3282" s="618">
        <v>2</v>
      </c>
      <c r="H3282" s="620"/>
      <c r="I3282" s="458">
        <f>PRODUCT(E3282:G3282)</f>
        <v>-5.4</v>
      </c>
      <c r="J3282" s="125"/>
      <c r="K3282" s="631"/>
      <c r="L3282" s="28"/>
    </row>
    <row r="3283" spans="3:12" ht="12" customHeight="1" x14ac:dyDescent="0.3">
      <c r="C3283" s="632"/>
      <c r="D3283" s="117" t="s">
        <v>1367</v>
      </c>
      <c r="E3283" s="618">
        <v>-1</v>
      </c>
      <c r="F3283" s="619">
        <v>0.25</v>
      </c>
      <c r="G3283" s="618">
        <v>4.17</v>
      </c>
      <c r="H3283" s="620"/>
      <c r="I3283" s="458">
        <f>PRODUCT(E3283:G3283)</f>
        <v>-1.0425</v>
      </c>
      <c r="J3283" s="125"/>
      <c r="K3283" s="631"/>
      <c r="L3283" s="28"/>
    </row>
    <row r="3284" spans="3:12" ht="12" customHeight="1" x14ac:dyDescent="0.3">
      <c r="C3284" s="632"/>
      <c r="D3284" s="630"/>
      <c r="E3284" s="640"/>
      <c r="F3284" s="640"/>
      <c r="G3284" s="640"/>
      <c r="H3284" s="641"/>
      <c r="I3284" s="569"/>
      <c r="J3284" s="125"/>
      <c r="K3284" s="631"/>
      <c r="L3284" s="28"/>
    </row>
    <row r="3285" spans="3:12" ht="12" customHeight="1" x14ac:dyDescent="0.3">
      <c r="C3285" s="632"/>
      <c r="D3285" s="117" t="s">
        <v>1834</v>
      </c>
      <c r="E3285" s="444"/>
      <c r="F3285" s="443"/>
      <c r="G3285" s="444"/>
      <c r="H3285" s="98"/>
      <c r="I3285" s="458"/>
      <c r="J3285" s="125"/>
      <c r="K3285" s="631"/>
      <c r="L3285" s="28"/>
    </row>
    <row r="3286" spans="3:12" ht="12" customHeight="1" x14ac:dyDescent="0.3">
      <c r="C3286" s="632"/>
      <c r="D3286" s="117" t="s">
        <v>1755</v>
      </c>
      <c r="E3286" s="618">
        <v>1</v>
      </c>
      <c r="F3286" s="619">
        <v>2.1</v>
      </c>
      <c r="G3286" s="618">
        <v>3.67</v>
      </c>
      <c r="H3286" s="620"/>
      <c r="I3286" s="458">
        <f>PRODUCT(E3286:G3286)</f>
        <v>7.7069999999999999</v>
      </c>
      <c r="J3286" s="125"/>
      <c r="K3286" s="631"/>
      <c r="L3286" s="28"/>
    </row>
    <row r="3287" spans="3:12" ht="12" customHeight="1" x14ac:dyDescent="0.3">
      <c r="C3287" s="632"/>
      <c r="D3287" s="117" t="s">
        <v>1367</v>
      </c>
      <c r="E3287" s="618">
        <v>-1</v>
      </c>
      <c r="F3287" s="619">
        <v>0.25</v>
      </c>
      <c r="G3287" s="618">
        <v>3.67</v>
      </c>
      <c r="H3287" s="620"/>
      <c r="I3287" s="458">
        <f>PRODUCT(E3287:G3287)</f>
        <v>-0.91749999999999998</v>
      </c>
      <c r="J3287" s="125"/>
      <c r="K3287" s="631"/>
      <c r="L3287" s="28"/>
    </row>
    <row r="3288" spans="3:12" ht="12" customHeight="1" x14ac:dyDescent="0.3">
      <c r="C3288" s="632"/>
      <c r="D3288" s="630"/>
      <c r="E3288" s="640"/>
      <c r="F3288" s="640"/>
      <c r="G3288" s="640"/>
      <c r="H3288" s="641"/>
      <c r="I3288" s="569"/>
      <c r="J3288" s="125"/>
      <c r="K3288" s="631"/>
      <c r="L3288" s="28"/>
    </row>
    <row r="3289" spans="3:12" ht="12" customHeight="1" x14ac:dyDescent="0.3">
      <c r="C3289" s="617" t="s">
        <v>1835</v>
      </c>
      <c r="D3289" s="117" t="s">
        <v>1753</v>
      </c>
      <c r="E3289" s="444"/>
      <c r="F3289" s="443"/>
      <c r="G3289" s="444"/>
      <c r="H3289" s="98"/>
      <c r="I3289" s="458"/>
      <c r="J3289" s="125"/>
      <c r="K3289" s="631"/>
      <c r="L3289" s="28"/>
    </row>
    <row r="3290" spans="3:12" ht="12" customHeight="1" x14ac:dyDescent="0.3">
      <c r="C3290" s="632"/>
      <c r="D3290" s="117" t="s">
        <v>1577</v>
      </c>
      <c r="E3290" s="618">
        <v>1</v>
      </c>
      <c r="F3290" s="619">
        <v>2.35</v>
      </c>
      <c r="G3290" s="618">
        <v>3.67</v>
      </c>
      <c r="H3290" s="620"/>
      <c r="I3290" s="458">
        <f>PRODUCT(E3290:G3290)</f>
        <v>8.6244999999999994</v>
      </c>
      <c r="J3290" s="125"/>
      <c r="K3290" s="631"/>
      <c r="L3290" s="28"/>
    </row>
    <row r="3291" spans="3:12" ht="12" customHeight="1" x14ac:dyDescent="0.3">
      <c r="C3291" s="632"/>
      <c r="D3291" s="117"/>
      <c r="E3291" s="618">
        <v>1</v>
      </c>
      <c r="F3291" s="619">
        <v>2.8</v>
      </c>
      <c r="G3291" s="618">
        <v>3.67</v>
      </c>
      <c r="H3291" s="620"/>
      <c r="I3291" s="458">
        <f>PRODUCT(E3291:G3291)</f>
        <v>10.276</v>
      </c>
      <c r="J3291" s="125"/>
      <c r="K3291" s="631"/>
      <c r="L3291" s="28"/>
    </row>
    <row r="3292" spans="3:12" ht="12" customHeight="1" x14ac:dyDescent="0.3">
      <c r="C3292" s="632"/>
      <c r="D3292" s="117" t="s">
        <v>346</v>
      </c>
      <c r="E3292" s="618">
        <v>-1</v>
      </c>
      <c r="F3292" s="619">
        <v>1.8</v>
      </c>
      <c r="G3292" s="618">
        <v>1.4</v>
      </c>
      <c r="H3292" s="620"/>
      <c r="I3292" s="458">
        <f>PRODUCT(E3292:G3292)</f>
        <v>-2.52</v>
      </c>
      <c r="J3292" s="125"/>
      <c r="K3292" s="631"/>
      <c r="L3292" s="28"/>
    </row>
    <row r="3293" spans="3:12" ht="12" customHeight="1" x14ac:dyDescent="0.3">
      <c r="C3293" s="632"/>
      <c r="D3293" s="117" t="s">
        <v>1367</v>
      </c>
      <c r="E3293" s="618">
        <v>-3</v>
      </c>
      <c r="F3293" s="619">
        <v>0.25</v>
      </c>
      <c r="G3293" s="618">
        <v>3.67</v>
      </c>
      <c r="H3293" s="620"/>
      <c r="I3293" s="458">
        <f>PRODUCT(E3293:G3293)</f>
        <v>-2.7524999999999999</v>
      </c>
      <c r="J3293" s="125"/>
      <c r="K3293" s="631"/>
      <c r="L3293" s="28"/>
    </row>
    <row r="3294" spans="3:12" ht="12" customHeight="1" x14ac:dyDescent="0.3">
      <c r="C3294" s="617" t="s">
        <v>1831</v>
      </c>
      <c r="D3294" s="117" t="s">
        <v>1832</v>
      </c>
      <c r="E3294" s="444"/>
      <c r="F3294" s="443"/>
      <c r="G3294" s="444"/>
      <c r="H3294" s="98"/>
      <c r="I3294" s="458"/>
      <c r="J3294" s="125"/>
      <c r="K3294" s="631"/>
      <c r="L3294" s="28"/>
    </row>
    <row r="3295" spans="3:12" ht="12" customHeight="1" x14ac:dyDescent="0.3">
      <c r="C3295" s="632"/>
      <c r="D3295" s="117" t="s">
        <v>1682</v>
      </c>
      <c r="E3295" s="618">
        <v>1</v>
      </c>
      <c r="F3295" s="619">
        <v>9.4</v>
      </c>
      <c r="G3295" s="618">
        <v>4.17</v>
      </c>
      <c r="H3295" s="620"/>
      <c r="I3295" s="458">
        <f>PRODUCT(E3295:G3295)</f>
        <v>39.198</v>
      </c>
      <c r="J3295" s="125"/>
      <c r="K3295" s="631"/>
      <c r="L3295" s="28"/>
    </row>
    <row r="3296" spans="3:12" ht="12" customHeight="1" x14ac:dyDescent="0.3">
      <c r="C3296" s="632"/>
      <c r="D3296" s="117" t="s">
        <v>323</v>
      </c>
      <c r="E3296" s="618">
        <v>-1</v>
      </c>
      <c r="F3296" s="619">
        <v>0.9</v>
      </c>
      <c r="G3296" s="618">
        <v>2.1</v>
      </c>
      <c r="H3296" s="620"/>
      <c r="I3296" s="458">
        <f>PRODUCT(E3296:G3296)</f>
        <v>-1.8900000000000001</v>
      </c>
      <c r="J3296" s="125"/>
      <c r="K3296" s="631"/>
      <c r="L3296" s="28"/>
    </row>
    <row r="3297" spans="3:12" ht="12" customHeight="1" x14ac:dyDescent="0.3">
      <c r="C3297" s="632"/>
      <c r="D3297" s="117" t="s">
        <v>1367</v>
      </c>
      <c r="E3297" s="618">
        <v>-6</v>
      </c>
      <c r="F3297" s="619">
        <v>0.25</v>
      </c>
      <c r="G3297" s="618">
        <v>4.17</v>
      </c>
      <c r="H3297" s="620"/>
      <c r="I3297" s="458">
        <f>PRODUCT(E3297:G3297)</f>
        <v>-6.2549999999999999</v>
      </c>
      <c r="J3297" s="125"/>
      <c r="K3297" s="631"/>
      <c r="L3297" s="28"/>
    </row>
    <row r="3298" spans="3:12" ht="12" customHeight="1" x14ac:dyDescent="0.3">
      <c r="C3298" s="617" t="s">
        <v>1836</v>
      </c>
      <c r="D3298" s="117" t="s">
        <v>141</v>
      </c>
      <c r="E3298" s="444"/>
      <c r="F3298" s="443"/>
      <c r="G3298" s="444"/>
      <c r="H3298" s="98"/>
      <c r="I3298" s="458"/>
      <c r="J3298" s="125"/>
      <c r="K3298" s="631"/>
      <c r="L3298" s="28"/>
    </row>
    <row r="3299" spans="3:12" ht="12" customHeight="1" x14ac:dyDescent="0.3">
      <c r="C3299" s="632"/>
      <c r="D3299" s="117" t="s">
        <v>1682</v>
      </c>
      <c r="E3299" s="618">
        <v>1</v>
      </c>
      <c r="F3299" s="619">
        <v>4.3</v>
      </c>
      <c r="G3299" s="618">
        <v>3.15</v>
      </c>
      <c r="H3299" s="620"/>
      <c r="I3299" s="458">
        <f>PRODUCT(E3299:G3299)</f>
        <v>13.545</v>
      </c>
      <c r="J3299" s="125"/>
      <c r="K3299" s="631"/>
      <c r="L3299" s="28"/>
    </row>
    <row r="3300" spans="3:12" ht="12" customHeight="1" x14ac:dyDescent="0.3">
      <c r="C3300" s="632"/>
      <c r="D3300" s="117" t="s">
        <v>323</v>
      </c>
      <c r="E3300" s="618">
        <v>-1</v>
      </c>
      <c r="F3300" s="619">
        <v>0.9</v>
      </c>
      <c r="G3300" s="618">
        <v>2.1</v>
      </c>
      <c r="H3300" s="620"/>
      <c r="I3300" s="458">
        <f>PRODUCT(E3300:G3300)</f>
        <v>-1.8900000000000001</v>
      </c>
      <c r="J3300" s="125"/>
      <c r="K3300" s="631"/>
      <c r="L3300" s="28"/>
    </row>
    <row r="3301" spans="3:12" ht="12" customHeight="1" x14ac:dyDescent="0.3">
      <c r="C3301" s="632"/>
      <c r="D3301" s="117" t="s">
        <v>1367</v>
      </c>
      <c r="E3301" s="618">
        <v>-3</v>
      </c>
      <c r="F3301" s="619">
        <v>0.25</v>
      </c>
      <c r="G3301" s="618">
        <v>3.15</v>
      </c>
      <c r="H3301" s="620"/>
      <c r="I3301" s="458">
        <f>PRODUCT(E3301:G3301)</f>
        <v>-2.3624999999999998</v>
      </c>
      <c r="J3301" s="125"/>
      <c r="K3301" s="631"/>
      <c r="L3301" s="28"/>
    </row>
    <row r="3302" spans="3:12" ht="12" customHeight="1" x14ac:dyDescent="0.3">
      <c r="C3302" s="617" t="s">
        <v>1837</v>
      </c>
      <c r="D3302" s="117" t="s">
        <v>142</v>
      </c>
      <c r="E3302" s="444"/>
      <c r="F3302" s="443"/>
      <c r="G3302" s="444"/>
      <c r="H3302" s="98"/>
      <c r="I3302" s="458"/>
      <c r="J3302" s="125"/>
      <c r="K3302" s="631"/>
      <c r="L3302" s="28"/>
    </row>
    <row r="3303" spans="3:12" ht="12" customHeight="1" x14ac:dyDescent="0.3">
      <c r="C3303" s="632"/>
      <c r="D3303" s="117" t="s">
        <v>1682</v>
      </c>
      <c r="E3303" s="618">
        <v>1</v>
      </c>
      <c r="F3303" s="619">
        <v>1.85</v>
      </c>
      <c r="G3303" s="618">
        <v>4.17</v>
      </c>
      <c r="H3303" s="620"/>
      <c r="I3303" s="458">
        <f>PRODUCT(E3303:G3303)</f>
        <v>7.7145000000000001</v>
      </c>
      <c r="J3303" s="125"/>
      <c r="K3303" s="631"/>
      <c r="L3303" s="28"/>
    </row>
    <row r="3304" spans="3:12" ht="12" customHeight="1" x14ac:dyDescent="0.3">
      <c r="C3304" s="632"/>
      <c r="D3304" s="117" t="s">
        <v>1040</v>
      </c>
      <c r="E3304" s="618">
        <v>1</v>
      </c>
      <c r="F3304" s="619">
        <v>1.6</v>
      </c>
      <c r="G3304" s="618">
        <v>4.17</v>
      </c>
      <c r="H3304" s="620"/>
      <c r="I3304" s="458">
        <f>PRODUCT(E3304:G3304)</f>
        <v>6.6720000000000006</v>
      </c>
      <c r="J3304" s="125"/>
      <c r="K3304" s="631"/>
      <c r="L3304" s="28"/>
    </row>
    <row r="3305" spans="3:12" ht="12" customHeight="1" x14ac:dyDescent="0.3">
      <c r="C3305" s="632"/>
      <c r="D3305" s="117" t="s">
        <v>1087</v>
      </c>
      <c r="E3305" s="618">
        <v>1</v>
      </c>
      <c r="F3305" s="619">
        <v>1.75</v>
      </c>
      <c r="G3305" s="618">
        <v>3.67</v>
      </c>
      <c r="H3305" s="620"/>
      <c r="I3305" s="458">
        <f>PRODUCT(E3305:G3305)</f>
        <v>6.4224999999999994</v>
      </c>
      <c r="J3305" s="125"/>
      <c r="K3305" s="631"/>
      <c r="L3305" s="28"/>
    </row>
    <row r="3306" spans="3:12" ht="12" customHeight="1" x14ac:dyDescent="0.3">
      <c r="C3306" s="632"/>
      <c r="D3306" s="117" t="s">
        <v>323</v>
      </c>
      <c r="E3306" s="618">
        <v>-1</v>
      </c>
      <c r="F3306" s="619">
        <v>0.9</v>
      </c>
      <c r="G3306" s="618">
        <v>2.1</v>
      </c>
      <c r="H3306" s="620"/>
      <c r="I3306" s="458">
        <f>PRODUCT(E3306:G3306)</f>
        <v>-1.8900000000000001</v>
      </c>
      <c r="J3306" s="125"/>
      <c r="K3306" s="631"/>
      <c r="L3306" s="28"/>
    </row>
    <row r="3307" spans="3:12" ht="12" customHeight="1" x14ac:dyDescent="0.3">
      <c r="C3307" s="632"/>
      <c r="D3307" s="117" t="s">
        <v>1367</v>
      </c>
      <c r="E3307" s="618">
        <v>-2</v>
      </c>
      <c r="F3307" s="619">
        <v>0.25</v>
      </c>
      <c r="G3307" s="618">
        <v>3.67</v>
      </c>
      <c r="H3307" s="620"/>
      <c r="I3307" s="458">
        <f>PRODUCT(E3307:G3307)</f>
        <v>-1.835</v>
      </c>
      <c r="J3307" s="125"/>
      <c r="K3307" s="631"/>
      <c r="L3307" s="28"/>
    </row>
    <row r="3308" spans="3:12" ht="12" customHeight="1" x14ac:dyDescent="0.3">
      <c r="C3308" s="617" t="s">
        <v>1838</v>
      </c>
      <c r="D3308" s="117" t="s">
        <v>1839</v>
      </c>
      <c r="E3308" s="444"/>
      <c r="F3308" s="443"/>
      <c r="G3308" s="444"/>
      <c r="H3308" s="98"/>
      <c r="I3308" s="458"/>
      <c r="J3308" s="125"/>
      <c r="K3308" s="631"/>
      <c r="L3308" s="28"/>
    </row>
    <row r="3309" spans="3:12" ht="12" customHeight="1" x14ac:dyDescent="0.3">
      <c r="C3309" s="632"/>
      <c r="D3309" s="117" t="s">
        <v>1764</v>
      </c>
      <c r="E3309" s="618">
        <v>1</v>
      </c>
      <c r="F3309" s="619">
        <v>7.45</v>
      </c>
      <c r="G3309" s="618">
        <v>3.15</v>
      </c>
      <c r="H3309" s="620"/>
      <c r="I3309" s="458">
        <f t="shared" ref="I3309:I3315" si="236">PRODUCT(E3309:G3309)</f>
        <v>23.467500000000001</v>
      </c>
      <c r="J3309" s="125"/>
      <c r="K3309" s="631"/>
      <c r="L3309" s="28"/>
    </row>
    <row r="3310" spans="3:12" ht="12" customHeight="1" x14ac:dyDescent="0.3">
      <c r="C3310" s="632"/>
      <c r="D3310" s="117" t="s">
        <v>1582</v>
      </c>
      <c r="E3310" s="618">
        <v>1</v>
      </c>
      <c r="F3310" s="619">
        <v>0.9</v>
      </c>
      <c r="G3310" s="618">
        <v>3.67</v>
      </c>
      <c r="H3310" s="620"/>
      <c r="I3310" s="458">
        <f t="shared" si="236"/>
        <v>3.3029999999999999</v>
      </c>
      <c r="J3310" s="125"/>
      <c r="K3310" s="631"/>
      <c r="L3310" s="28"/>
    </row>
    <row r="3311" spans="3:12" ht="12" customHeight="1" x14ac:dyDescent="0.3">
      <c r="C3311" s="632"/>
      <c r="D3311" s="117"/>
      <c r="E3311" s="618">
        <v>1</v>
      </c>
      <c r="F3311" s="619">
        <v>0.67</v>
      </c>
      <c r="G3311" s="618">
        <v>3.67</v>
      </c>
      <c r="H3311" s="620"/>
      <c r="I3311" s="458">
        <f t="shared" si="236"/>
        <v>2.4589000000000003</v>
      </c>
      <c r="J3311" s="125"/>
      <c r="K3311" s="631"/>
      <c r="L3311" s="28"/>
    </row>
    <row r="3312" spans="3:12" ht="12" customHeight="1" x14ac:dyDescent="0.3">
      <c r="C3312" s="632"/>
      <c r="D3312" s="117" t="s">
        <v>323</v>
      </c>
      <c r="E3312" s="618">
        <v>-1</v>
      </c>
      <c r="F3312" s="619">
        <v>1.2</v>
      </c>
      <c r="G3312" s="618">
        <v>2.1</v>
      </c>
      <c r="H3312" s="620"/>
      <c r="I3312" s="458">
        <f t="shared" si="236"/>
        <v>-2.52</v>
      </c>
      <c r="J3312" s="125"/>
      <c r="K3312" s="631"/>
      <c r="L3312" s="28"/>
    </row>
    <row r="3313" spans="3:12" ht="12" customHeight="1" x14ac:dyDescent="0.3">
      <c r="C3313" s="632"/>
      <c r="D3313" s="117" t="s">
        <v>346</v>
      </c>
      <c r="E3313" s="618">
        <v>-1</v>
      </c>
      <c r="F3313" s="619">
        <v>1.2</v>
      </c>
      <c r="G3313" s="618">
        <v>0.9</v>
      </c>
      <c r="H3313" s="620"/>
      <c r="I3313" s="458">
        <f>PRODUCT(E3313:G3313)</f>
        <v>-1.08</v>
      </c>
      <c r="J3313" s="125"/>
      <c r="K3313" s="631"/>
      <c r="L3313" s="28"/>
    </row>
    <row r="3314" spans="3:12" ht="12" customHeight="1" x14ac:dyDescent="0.3">
      <c r="C3314" s="632"/>
      <c r="D3314" s="117" t="s">
        <v>1367</v>
      </c>
      <c r="E3314" s="618">
        <v>-3</v>
      </c>
      <c r="F3314" s="619">
        <v>0.25</v>
      </c>
      <c r="G3314" s="618">
        <v>3.15</v>
      </c>
      <c r="H3314" s="620"/>
      <c r="I3314" s="458">
        <f t="shared" si="236"/>
        <v>-2.3624999999999998</v>
      </c>
      <c r="J3314" s="125"/>
      <c r="K3314" s="631"/>
      <c r="L3314" s="28"/>
    </row>
    <row r="3315" spans="3:12" ht="12" customHeight="1" x14ac:dyDescent="0.3">
      <c r="C3315" s="632"/>
      <c r="D3315" s="117" t="s">
        <v>1367</v>
      </c>
      <c r="E3315" s="618">
        <v>-2</v>
      </c>
      <c r="F3315" s="619">
        <v>0.25</v>
      </c>
      <c r="G3315" s="618">
        <v>3.67</v>
      </c>
      <c r="H3315" s="620"/>
      <c r="I3315" s="458">
        <f t="shared" si="236"/>
        <v>-1.835</v>
      </c>
      <c r="J3315" s="125"/>
      <c r="K3315" s="631"/>
      <c r="L3315" s="28"/>
    </row>
    <row r="3316" spans="3:12" ht="12" customHeight="1" x14ac:dyDescent="0.3">
      <c r="C3316" s="617" t="s">
        <v>1840</v>
      </c>
      <c r="D3316" s="117" t="s">
        <v>130</v>
      </c>
      <c r="E3316" s="444"/>
      <c r="F3316" s="443"/>
      <c r="G3316" s="444"/>
      <c r="H3316" s="98"/>
      <c r="I3316" s="458"/>
      <c r="J3316" s="125"/>
      <c r="K3316" s="631"/>
      <c r="L3316" s="28"/>
    </row>
    <row r="3317" spans="3:12" ht="12" customHeight="1" x14ac:dyDescent="0.3">
      <c r="C3317" s="632"/>
      <c r="D3317" s="117" t="s">
        <v>1764</v>
      </c>
      <c r="E3317" s="618">
        <v>1</v>
      </c>
      <c r="F3317" s="619">
        <v>6.15</v>
      </c>
      <c r="G3317" s="618">
        <v>3.15</v>
      </c>
      <c r="H3317" s="620"/>
      <c r="I3317" s="458">
        <f>PRODUCT(E3317:G3317)</f>
        <v>19.372500000000002</v>
      </c>
      <c r="J3317" s="125"/>
      <c r="K3317" s="631"/>
      <c r="L3317" s="28"/>
    </row>
    <row r="3318" spans="3:12" ht="12" customHeight="1" x14ac:dyDescent="0.3">
      <c r="C3318" s="632"/>
      <c r="D3318" s="117" t="s">
        <v>323</v>
      </c>
      <c r="E3318" s="618">
        <v>-1</v>
      </c>
      <c r="F3318" s="619">
        <v>0.9</v>
      </c>
      <c r="G3318" s="618">
        <v>2.1</v>
      </c>
      <c r="H3318" s="620"/>
      <c r="I3318" s="458">
        <f>PRODUCT(E3318:G3318)</f>
        <v>-1.8900000000000001</v>
      </c>
      <c r="J3318" s="125"/>
      <c r="K3318" s="631"/>
      <c r="L3318" s="28"/>
    </row>
    <row r="3319" spans="3:12" ht="12" customHeight="1" x14ac:dyDescent="0.3">
      <c r="C3319" s="632"/>
      <c r="D3319" s="117" t="s">
        <v>1367</v>
      </c>
      <c r="E3319" s="618">
        <v>-2</v>
      </c>
      <c r="F3319" s="619">
        <v>0.25</v>
      </c>
      <c r="G3319" s="618">
        <v>3.15</v>
      </c>
      <c r="H3319" s="620"/>
      <c r="I3319" s="458">
        <f>PRODUCT(E3319:G3319)</f>
        <v>-1.575</v>
      </c>
      <c r="J3319" s="125"/>
      <c r="K3319" s="631"/>
      <c r="L3319" s="28"/>
    </row>
    <row r="3320" spans="3:12" ht="12" customHeight="1" x14ac:dyDescent="0.3">
      <c r="C3320" s="617" t="s">
        <v>1841</v>
      </c>
      <c r="D3320" s="117" t="s">
        <v>1842</v>
      </c>
      <c r="E3320" s="444"/>
      <c r="F3320" s="443"/>
      <c r="G3320" s="444"/>
      <c r="H3320" s="98"/>
      <c r="I3320" s="458"/>
      <c r="J3320" s="125"/>
      <c r="K3320" s="631"/>
      <c r="L3320" s="28"/>
    </row>
    <row r="3321" spans="3:12" ht="12" customHeight="1" x14ac:dyDescent="0.3">
      <c r="C3321" s="632"/>
      <c r="D3321" s="117" t="s">
        <v>1764</v>
      </c>
      <c r="E3321" s="618">
        <v>1</v>
      </c>
      <c r="F3321" s="619">
        <v>1.55</v>
      </c>
      <c r="G3321" s="618">
        <v>3.15</v>
      </c>
      <c r="H3321" s="620"/>
      <c r="I3321" s="458">
        <f t="shared" ref="I3321:I3329" si="237">PRODUCT(E3321:G3321)</f>
        <v>4.8825000000000003</v>
      </c>
      <c r="J3321" s="125"/>
      <c r="K3321" s="631"/>
      <c r="L3321" s="28"/>
    </row>
    <row r="3322" spans="3:12" ht="12" customHeight="1" x14ac:dyDescent="0.3">
      <c r="C3322" s="632"/>
      <c r="D3322" s="117"/>
      <c r="E3322" s="618">
        <v>1</v>
      </c>
      <c r="F3322" s="619">
        <v>1.85</v>
      </c>
      <c r="G3322" s="618">
        <v>4.17</v>
      </c>
      <c r="H3322" s="620"/>
      <c r="I3322" s="458">
        <f>PRODUCT(E3322:G3322)</f>
        <v>7.7145000000000001</v>
      </c>
      <c r="J3322" s="125"/>
      <c r="K3322" s="631"/>
      <c r="L3322" s="28"/>
    </row>
    <row r="3323" spans="3:12" ht="12" customHeight="1" x14ac:dyDescent="0.3">
      <c r="C3323" s="632"/>
      <c r="D3323" s="117" t="s">
        <v>1052</v>
      </c>
      <c r="E3323" s="618">
        <v>1</v>
      </c>
      <c r="F3323" s="619">
        <v>4.5999999999999996</v>
      </c>
      <c r="G3323" s="618">
        <v>3.15</v>
      </c>
      <c r="H3323" s="620"/>
      <c r="I3323" s="458">
        <f>PRODUCT(E3323:G3323)</f>
        <v>14.489999999999998</v>
      </c>
      <c r="J3323" s="125"/>
      <c r="K3323" s="631"/>
      <c r="L3323" s="28"/>
    </row>
    <row r="3324" spans="3:12" ht="12" customHeight="1" x14ac:dyDescent="0.3">
      <c r="C3324" s="632"/>
      <c r="D3324" s="117" t="s">
        <v>1582</v>
      </c>
      <c r="E3324" s="618">
        <v>1</v>
      </c>
      <c r="F3324" s="619">
        <v>3</v>
      </c>
      <c r="G3324" s="618">
        <v>3.67</v>
      </c>
      <c r="H3324" s="620"/>
      <c r="I3324" s="458">
        <f t="shared" si="237"/>
        <v>11.01</v>
      </c>
      <c r="J3324" s="125"/>
      <c r="K3324" s="631"/>
      <c r="L3324" s="28"/>
    </row>
    <row r="3325" spans="3:12" ht="12" customHeight="1" x14ac:dyDescent="0.3">
      <c r="C3325" s="632"/>
      <c r="D3325" s="117"/>
      <c r="E3325" s="618">
        <v>1</v>
      </c>
      <c r="F3325" s="619">
        <v>0.67</v>
      </c>
      <c r="G3325" s="618">
        <v>3.67</v>
      </c>
      <c r="H3325" s="620"/>
      <c r="I3325" s="458">
        <f t="shared" si="237"/>
        <v>2.4589000000000003</v>
      </c>
      <c r="J3325" s="125"/>
      <c r="K3325" s="631"/>
      <c r="L3325" s="28"/>
    </row>
    <row r="3326" spans="3:12" ht="12" customHeight="1" x14ac:dyDescent="0.3">
      <c r="C3326" s="632"/>
      <c r="D3326" s="117" t="s">
        <v>323</v>
      </c>
      <c r="E3326" s="618">
        <v>-1</v>
      </c>
      <c r="F3326" s="619">
        <v>1.2</v>
      </c>
      <c r="G3326" s="618">
        <v>2.1</v>
      </c>
      <c r="H3326" s="620"/>
      <c r="I3326" s="458">
        <f t="shared" si="237"/>
        <v>-2.52</v>
      </c>
      <c r="J3326" s="125"/>
      <c r="K3326" s="631"/>
      <c r="L3326" s="28"/>
    </row>
    <row r="3327" spans="3:12" ht="12" customHeight="1" x14ac:dyDescent="0.3">
      <c r="C3327" s="632"/>
      <c r="D3327" s="117" t="s">
        <v>346</v>
      </c>
      <c r="E3327" s="618">
        <v>-1</v>
      </c>
      <c r="F3327" s="619">
        <v>1.2</v>
      </c>
      <c r="G3327" s="618">
        <v>0.9</v>
      </c>
      <c r="H3327" s="620"/>
      <c r="I3327" s="458">
        <f t="shared" si="237"/>
        <v>-1.08</v>
      </c>
      <c r="J3327" s="125"/>
      <c r="K3327" s="631"/>
      <c r="L3327" s="28"/>
    </row>
    <row r="3328" spans="3:12" ht="12" customHeight="1" x14ac:dyDescent="0.3">
      <c r="C3328" s="632"/>
      <c r="D3328" s="117" t="s">
        <v>1367</v>
      </c>
      <c r="E3328" s="618">
        <v>-3</v>
      </c>
      <c r="F3328" s="619">
        <v>0.25</v>
      </c>
      <c r="G3328" s="618">
        <v>3.15</v>
      </c>
      <c r="H3328" s="620"/>
      <c r="I3328" s="458">
        <f t="shared" si="237"/>
        <v>-2.3624999999999998</v>
      </c>
      <c r="J3328" s="125"/>
      <c r="K3328" s="631"/>
      <c r="L3328" s="28"/>
    </row>
    <row r="3329" spans="3:12" ht="12" customHeight="1" x14ac:dyDescent="0.3">
      <c r="C3329" s="632"/>
      <c r="D3329" s="117" t="s">
        <v>1367</v>
      </c>
      <c r="E3329" s="618">
        <v>-2</v>
      </c>
      <c r="F3329" s="619">
        <v>0.25</v>
      </c>
      <c r="G3329" s="618">
        <v>4.17</v>
      </c>
      <c r="H3329" s="620"/>
      <c r="I3329" s="458">
        <f t="shared" si="237"/>
        <v>-2.085</v>
      </c>
      <c r="J3329" s="125"/>
      <c r="K3329" s="631"/>
      <c r="L3329" s="28"/>
    </row>
    <row r="3330" spans="3:12" ht="12" customHeight="1" x14ac:dyDescent="0.3">
      <c r="C3330" s="632"/>
      <c r="D3330" s="117" t="s">
        <v>1367</v>
      </c>
      <c r="E3330" s="618">
        <v>-2</v>
      </c>
      <c r="F3330" s="619">
        <v>0.25</v>
      </c>
      <c r="G3330" s="618">
        <v>3.67</v>
      </c>
      <c r="H3330" s="620"/>
      <c r="I3330" s="458">
        <f>PRODUCT(E3330:G3330)</f>
        <v>-1.835</v>
      </c>
      <c r="J3330" s="125"/>
      <c r="K3330" s="631"/>
      <c r="L3330" s="28"/>
    </row>
    <row r="3331" spans="3:12" ht="12" customHeight="1" x14ac:dyDescent="0.3">
      <c r="C3331" s="617" t="s">
        <v>1843</v>
      </c>
      <c r="D3331" s="117" t="s">
        <v>122</v>
      </c>
      <c r="E3331" s="444"/>
      <c r="F3331" s="443"/>
      <c r="G3331" s="444"/>
      <c r="H3331" s="98"/>
      <c r="I3331" s="458"/>
      <c r="J3331" s="125"/>
      <c r="K3331" s="631"/>
      <c r="L3331" s="28"/>
    </row>
    <row r="3332" spans="3:12" ht="12" customHeight="1" x14ac:dyDescent="0.3">
      <c r="C3332" s="632"/>
      <c r="D3332" s="117" t="s">
        <v>1764</v>
      </c>
      <c r="E3332" s="618">
        <v>1</v>
      </c>
      <c r="F3332" s="619">
        <v>2.4500000000000002</v>
      </c>
      <c r="G3332" s="618">
        <v>4.17</v>
      </c>
      <c r="H3332" s="620"/>
      <c r="I3332" s="458">
        <f t="shared" ref="I3332:I3339" si="238">PRODUCT(E3332:G3332)</f>
        <v>10.2165</v>
      </c>
      <c r="J3332" s="125"/>
      <c r="K3332" s="631"/>
      <c r="L3332" s="28"/>
    </row>
    <row r="3333" spans="3:12" ht="12" customHeight="1" x14ac:dyDescent="0.3">
      <c r="C3333" s="632"/>
      <c r="D3333" s="117"/>
      <c r="E3333" s="618">
        <v>1</v>
      </c>
      <c r="F3333" s="619">
        <v>0.6</v>
      </c>
      <c r="G3333" s="618">
        <v>3.15</v>
      </c>
      <c r="H3333" s="620"/>
      <c r="I3333" s="458">
        <f>PRODUCT(E3333:G3333)</f>
        <v>1.89</v>
      </c>
      <c r="J3333" s="125"/>
      <c r="K3333" s="631"/>
      <c r="L3333" s="28"/>
    </row>
    <row r="3334" spans="3:12" ht="12" customHeight="1" x14ac:dyDescent="0.3">
      <c r="C3334" s="632"/>
      <c r="D3334" s="117" t="s">
        <v>1664</v>
      </c>
      <c r="E3334" s="618">
        <v>1</v>
      </c>
      <c r="F3334" s="619">
        <v>1.6</v>
      </c>
      <c r="G3334" s="618">
        <v>3.67</v>
      </c>
      <c r="H3334" s="620"/>
      <c r="I3334" s="458">
        <f t="shared" si="238"/>
        <v>5.8719999999999999</v>
      </c>
      <c r="J3334" s="125"/>
      <c r="K3334" s="631"/>
      <c r="L3334" s="28"/>
    </row>
    <row r="3335" spans="3:12" ht="12" customHeight="1" x14ac:dyDescent="0.3">
      <c r="C3335" s="632"/>
      <c r="D3335" s="117" t="s">
        <v>1052</v>
      </c>
      <c r="E3335" s="618">
        <v>1</v>
      </c>
      <c r="F3335" s="619">
        <v>2.1</v>
      </c>
      <c r="G3335" s="618">
        <v>3.67</v>
      </c>
      <c r="H3335" s="620"/>
      <c r="I3335" s="458">
        <f t="shared" si="238"/>
        <v>7.7069999999999999</v>
      </c>
      <c r="J3335" s="125"/>
      <c r="K3335" s="631"/>
      <c r="L3335" s="28"/>
    </row>
    <row r="3336" spans="3:12" ht="12" customHeight="1" x14ac:dyDescent="0.3">
      <c r="C3336" s="632"/>
      <c r="D3336" s="117" t="s">
        <v>323</v>
      </c>
      <c r="E3336" s="618">
        <v>-1</v>
      </c>
      <c r="F3336" s="619">
        <v>0.9</v>
      </c>
      <c r="G3336" s="618">
        <v>2.1</v>
      </c>
      <c r="H3336" s="620"/>
      <c r="I3336" s="458">
        <f t="shared" si="238"/>
        <v>-1.8900000000000001</v>
      </c>
      <c r="J3336" s="125"/>
      <c r="K3336" s="631"/>
      <c r="L3336" s="28"/>
    </row>
    <row r="3337" spans="3:12" ht="12" customHeight="1" x14ac:dyDescent="0.3">
      <c r="C3337" s="632"/>
      <c r="D3337" s="117" t="s">
        <v>346</v>
      </c>
      <c r="E3337" s="618">
        <v>-1</v>
      </c>
      <c r="F3337" s="619">
        <v>1.2</v>
      </c>
      <c r="G3337" s="618">
        <v>0.9</v>
      </c>
      <c r="H3337" s="620"/>
      <c r="I3337" s="458">
        <f t="shared" si="238"/>
        <v>-1.08</v>
      </c>
      <c r="J3337" s="125"/>
      <c r="K3337" s="631"/>
      <c r="L3337" s="28"/>
    </row>
    <row r="3338" spans="3:12" ht="12" customHeight="1" x14ac:dyDescent="0.3">
      <c r="C3338" s="632"/>
      <c r="D3338" s="117" t="s">
        <v>1367</v>
      </c>
      <c r="E3338" s="618">
        <v>-1</v>
      </c>
      <c r="F3338" s="619">
        <v>0.25</v>
      </c>
      <c r="G3338" s="618">
        <v>3.15</v>
      </c>
      <c r="H3338" s="620"/>
      <c r="I3338" s="458">
        <f t="shared" si="238"/>
        <v>-0.78749999999999998</v>
      </c>
      <c r="J3338" s="125"/>
      <c r="K3338" s="631"/>
      <c r="L3338" s="28"/>
    </row>
    <row r="3339" spans="3:12" ht="12" customHeight="1" x14ac:dyDescent="0.3">
      <c r="C3339" s="632"/>
      <c r="D3339" s="117" t="s">
        <v>1367</v>
      </c>
      <c r="E3339" s="618">
        <v>-4</v>
      </c>
      <c r="F3339" s="619">
        <v>0.25</v>
      </c>
      <c r="G3339" s="618">
        <v>3.67</v>
      </c>
      <c r="H3339" s="620"/>
      <c r="I3339" s="458">
        <f t="shared" si="238"/>
        <v>-3.67</v>
      </c>
      <c r="J3339" s="125"/>
      <c r="K3339" s="631"/>
      <c r="L3339" s="28"/>
    </row>
    <row r="3340" spans="3:12" ht="12" customHeight="1" x14ac:dyDescent="0.3">
      <c r="C3340" s="632"/>
      <c r="D3340" s="630"/>
      <c r="E3340" s="640"/>
      <c r="F3340" s="640"/>
      <c r="G3340" s="640"/>
      <c r="H3340" s="641"/>
      <c r="I3340" s="569"/>
      <c r="J3340" s="125"/>
      <c r="K3340" s="631"/>
      <c r="L3340" s="28"/>
    </row>
    <row r="3341" spans="3:12" ht="12" customHeight="1" x14ac:dyDescent="0.3">
      <c r="C3341" s="633"/>
      <c r="D3341" s="434" t="s">
        <v>1844</v>
      </c>
      <c r="E3341" s="140"/>
      <c r="F3341" s="140"/>
      <c r="G3341" s="140"/>
      <c r="H3341" s="103"/>
      <c r="I3341" s="569"/>
      <c r="J3341" s="125"/>
      <c r="K3341" s="631"/>
      <c r="L3341" s="28"/>
    </row>
    <row r="3342" spans="3:12" ht="12" customHeight="1" x14ac:dyDescent="0.3">
      <c r="C3342" s="617" t="s">
        <v>1847</v>
      </c>
      <c r="D3342" s="117" t="s">
        <v>1845</v>
      </c>
      <c r="E3342" s="444"/>
      <c r="F3342" s="443"/>
      <c r="G3342" s="444"/>
      <c r="H3342" s="98"/>
      <c r="I3342" s="458"/>
      <c r="J3342" s="125"/>
      <c r="K3342" s="631"/>
      <c r="L3342" s="28"/>
    </row>
    <row r="3343" spans="3:12" ht="12" customHeight="1" x14ac:dyDescent="0.3">
      <c r="C3343" s="632"/>
      <c r="D3343" s="117" t="s">
        <v>1846</v>
      </c>
      <c r="E3343" s="618">
        <v>1</v>
      </c>
      <c r="F3343" s="619">
        <v>9.5500000000000007</v>
      </c>
      <c r="G3343" s="618">
        <v>4.17</v>
      </c>
      <c r="H3343" s="620"/>
      <c r="I3343" s="458">
        <f t="shared" ref="I3343:I3349" si="239">PRODUCT(E3343:G3343)</f>
        <v>39.823500000000003</v>
      </c>
      <c r="J3343" s="125"/>
      <c r="K3343" s="631"/>
      <c r="L3343" s="28"/>
    </row>
    <row r="3344" spans="3:12" ht="12" customHeight="1" x14ac:dyDescent="0.3">
      <c r="C3344" s="632"/>
      <c r="D3344" s="117"/>
      <c r="E3344" s="618">
        <v>1</v>
      </c>
      <c r="F3344" s="619">
        <v>4.05</v>
      </c>
      <c r="G3344" s="618">
        <v>3.15</v>
      </c>
      <c r="H3344" s="620"/>
      <c r="I3344" s="458">
        <f>PRODUCT(E3344:G3344)</f>
        <v>12.757499999999999</v>
      </c>
      <c r="J3344" s="125"/>
      <c r="K3344" s="631"/>
      <c r="L3344" s="28"/>
    </row>
    <row r="3345" spans="3:12" ht="12" customHeight="1" x14ac:dyDescent="0.3">
      <c r="C3345" s="632"/>
      <c r="D3345" s="117"/>
      <c r="E3345" s="618">
        <v>1</v>
      </c>
      <c r="F3345" s="619">
        <v>0.55000000000000004</v>
      </c>
      <c r="G3345" s="618">
        <v>3.15</v>
      </c>
      <c r="H3345" s="620"/>
      <c r="I3345" s="458">
        <f>PRODUCT(E3345:G3345)</f>
        <v>1.7325000000000002</v>
      </c>
      <c r="J3345" s="125"/>
      <c r="K3345" s="631"/>
      <c r="L3345" s="28"/>
    </row>
    <row r="3346" spans="3:12" ht="12" customHeight="1" x14ac:dyDescent="0.3">
      <c r="C3346" s="632"/>
      <c r="D3346" s="117"/>
      <c r="E3346" s="618">
        <v>1</v>
      </c>
      <c r="F3346" s="619">
        <v>0.2</v>
      </c>
      <c r="G3346" s="618">
        <v>3.15</v>
      </c>
      <c r="H3346" s="620"/>
      <c r="I3346" s="458">
        <f>PRODUCT(E3346:G3346)</f>
        <v>0.63</v>
      </c>
      <c r="J3346" s="125"/>
      <c r="K3346" s="631"/>
      <c r="L3346" s="28"/>
    </row>
    <row r="3347" spans="3:12" ht="12" customHeight="1" x14ac:dyDescent="0.3">
      <c r="C3347" s="632"/>
      <c r="D3347" s="117" t="s">
        <v>323</v>
      </c>
      <c r="E3347" s="618">
        <v>-1</v>
      </c>
      <c r="F3347" s="619">
        <v>1.2</v>
      </c>
      <c r="G3347" s="618">
        <v>2.1</v>
      </c>
      <c r="H3347" s="620"/>
      <c r="I3347" s="458">
        <f t="shared" si="239"/>
        <v>-2.52</v>
      </c>
      <c r="J3347" s="125"/>
      <c r="K3347" s="631"/>
      <c r="L3347" s="28"/>
    </row>
    <row r="3348" spans="3:12" ht="12" customHeight="1" x14ac:dyDescent="0.3">
      <c r="C3348" s="632"/>
      <c r="D3348" s="117" t="s">
        <v>1367</v>
      </c>
      <c r="E3348" s="618">
        <v>-5</v>
      </c>
      <c r="F3348" s="619">
        <v>0.25</v>
      </c>
      <c r="G3348" s="618">
        <v>4.17</v>
      </c>
      <c r="H3348" s="620"/>
      <c r="I3348" s="458">
        <f t="shared" si="239"/>
        <v>-5.2125000000000004</v>
      </c>
      <c r="J3348" s="125"/>
      <c r="K3348" s="631"/>
      <c r="L3348" s="28"/>
    </row>
    <row r="3349" spans="3:12" ht="12" customHeight="1" x14ac:dyDescent="0.3">
      <c r="C3349" s="632"/>
      <c r="D3349" s="117" t="s">
        <v>1367</v>
      </c>
      <c r="E3349" s="618">
        <v>-3</v>
      </c>
      <c r="F3349" s="619">
        <v>0.25</v>
      </c>
      <c r="G3349" s="618">
        <v>3.15</v>
      </c>
      <c r="H3349" s="620"/>
      <c r="I3349" s="458">
        <f t="shared" si="239"/>
        <v>-2.3624999999999998</v>
      </c>
      <c r="J3349" s="125"/>
      <c r="K3349" s="631"/>
      <c r="L3349" s="28"/>
    </row>
    <row r="3350" spans="3:12" ht="12" customHeight="1" x14ac:dyDescent="0.3">
      <c r="C3350" s="617" t="s">
        <v>1848</v>
      </c>
      <c r="D3350" s="117" t="s">
        <v>1845</v>
      </c>
      <c r="E3350" s="444"/>
      <c r="F3350" s="443"/>
      <c r="G3350" s="444"/>
      <c r="H3350" s="98"/>
      <c r="I3350" s="458"/>
      <c r="J3350" s="125"/>
      <c r="K3350" s="631"/>
      <c r="L3350" s="28"/>
    </row>
    <row r="3351" spans="3:12" ht="12" customHeight="1" x14ac:dyDescent="0.3">
      <c r="C3351" s="632"/>
      <c r="D3351" s="117" t="s">
        <v>1846</v>
      </c>
      <c r="E3351" s="618">
        <v>1</v>
      </c>
      <c r="F3351" s="619">
        <v>3.5</v>
      </c>
      <c r="G3351" s="618">
        <v>4.17</v>
      </c>
      <c r="H3351" s="620"/>
      <c r="I3351" s="458">
        <f t="shared" ref="I3351:I3356" si="240">PRODUCT(E3351:G3351)</f>
        <v>14.594999999999999</v>
      </c>
      <c r="J3351" s="125"/>
      <c r="K3351" s="631"/>
      <c r="L3351" s="28"/>
    </row>
    <row r="3352" spans="3:12" ht="12" customHeight="1" x14ac:dyDescent="0.3">
      <c r="C3352" s="632"/>
      <c r="D3352" s="117"/>
      <c r="E3352" s="618">
        <v>1</v>
      </c>
      <c r="F3352" s="619">
        <v>4.0999999999999996</v>
      </c>
      <c r="G3352" s="618">
        <v>3.15</v>
      </c>
      <c r="H3352" s="620"/>
      <c r="I3352" s="458">
        <f t="shared" si="240"/>
        <v>12.914999999999999</v>
      </c>
      <c r="J3352" s="125"/>
      <c r="K3352" s="631"/>
      <c r="L3352" s="28"/>
    </row>
    <row r="3353" spans="3:12" ht="12" customHeight="1" x14ac:dyDescent="0.3">
      <c r="C3353" s="632"/>
      <c r="D3353" s="117"/>
      <c r="E3353" s="618">
        <v>1</v>
      </c>
      <c r="F3353" s="619">
        <v>0.6</v>
      </c>
      <c r="G3353" s="618">
        <v>3.15</v>
      </c>
      <c r="H3353" s="620"/>
      <c r="I3353" s="458">
        <f t="shared" si="240"/>
        <v>1.89</v>
      </c>
      <c r="J3353" s="125"/>
      <c r="K3353" s="631"/>
      <c r="L3353" s="28"/>
    </row>
    <row r="3354" spans="3:12" ht="12" customHeight="1" x14ac:dyDescent="0.3">
      <c r="C3354" s="632"/>
      <c r="D3354" s="117" t="s">
        <v>323</v>
      </c>
      <c r="E3354" s="618">
        <v>-1</v>
      </c>
      <c r="F3354" s="619">
        <v>1.2</v>
      </c>
      <c r="G3354" s="618">
        <v>2.1</v>
      </c>
      <c r="H3354" s="620"/>
      <c r="I3354" s="458">
        <f t="shared" si="240"/>
        <v>-2.52</v>
      </c>
      <c r="J3354" s="125"/>
      <c r="K3354" s="631"/>
      <c r="L3354" s="28"/>
    </row>
    <row r="3355" spans="3:12" ht="12" customHeight="1" x14ac:dyDescent="0.3">
      <c r="C3355" s="632"/>
      <c r="D3355" s="117" t="s">
        <v>1367</v>
      </c>
      <c r="E3355" s="618">
        <v>-2</v>
      </c>
      <c r="F3355" s="619">
        <v>0.25</v>
      </c>
      <c r="G3355" s="618">
        <v>4.17</v>
      </c>
      <c r="H3355" s="620"/>
      <c r="I3355" s="458">
        <f t="shared" si="240"/>
        <v>-2.085</v>
      </c>
      <c r="J3355" s="125"/>
      <c r="K3355" s="631"/>
      <c r="L3355" s="28"/>
    </row>
    <row r="3356" spans="3:12" ht="12" customHeight="1" x14ac:dyDescent="0.3">
      <c r="C3356" s="632"/>
      <c r="D3356" s="117" t="s">
        <v>1367</v>
      </c>
      <c r="E3356" s="618">
        <v>-3</v>
      </c>
      <c r="F3356" s="619">
        <v>0.25</v>
      </c>
      <c r="G3356" s="618">
        <v>3.15</v>
      </c>
      <c r="H3356" s="620"/>
      <c r="I3356" s="458">
        <f t="shared" si="240"/>
        <v>-2.3624999999999998</v>
      </c>
      <c r="J3356" s="125"/>
      <c r="K3356" s="631"/>
      <c r="L3356" s="28"/>
    </row>
    <row r="3357" spans="3:12" ht="12" customHeight="1" x14ac:dyDescent="0.3">
      <c r="C3357" s="617" t="s">
        <v>1849</v>
      </c>
      <c r="D3357" s="117" t="s">
        <v>122</v>
      </c>
      <c r="E3357" s="444"/>
      <c r="F3357" s="443"/>
      <c r="G3357" s="444"/>
      <c r="H3357" s="98"/>
      <c r="I3357" s="458"/>
      <c r="J3357" s="125"/>
      <c r="K3357" s="631"/>
      <c r="L3357" s="28"/>
    </row>
    <row r="3358" spans="3:12" ht="12" customHeight="1" x14ac:dyDescent="0.3">
      <c r="C3358" s="632"/>
      <c r="D3358" s="117" t="s">
        <v>1697</v>
      </c>
      <c r="E3358" s="618">
        <v>1</v>
      </c>
      <c r="F3358" s="619">
        <v>4.95</v>
      </c>
      <c r="G3358" s="618">
        <v>4.17</v>
      </c>
      <c r="H3358" s="620"/>
      <c r="I3358" s="458">
        <f t="shared" ref="I3358:I3364" si="241">PRODUCT(E3358:G3358)</f>
        <v>20.641500000000001</v>
      </c>
      <c r="J3358" s="125"/>
      <c r="K3358" s="631"/>
      <c r="L3358" s="28"/>
    </row>
    <row r="3359" spans="3:12" ht="12" customHeight="1" x14ac:dyDescent="0.3">
      <c r="C3359" s="632"/>
      <c r="D3359" s="117"/>
      <c r="E3359" s="618">
        <v>1</v>
      </c>
      <c r="F3359" s="619">
        <v>1.6</v>
      </c>
      <c r="G3359" s="618">
        <v>3.15</v>
      </c>
      <c r="H3359" s="620"/>
      <c r="I3359" s="458">
        <f t="shared" si="241"/>
        <v>5.04</v>
      </c>
      <c r="J3359" s="125"/>
      <c r="K3359" s="631"/>
      <c r="L3359" s="28"/>
    </row>
    <row r="3360" spans="3:12" ht="12" customHeight="1" x14ac:dyDescent="0.3">
      <c r="C3360" s="632"/>
      <c r="D3360" s="117" t="s">
        <v>1240</v>
      </c>
      <c r="E3360" s="618">
        <v>1</v>
      </c>
      <c r="F3360" s="619">
        <v>3.1</v>
      </c>
      <c r="G3360" s="618">
        <v>3.67</v>
      </c>
      <c r="H3360" s="620"/>
      <c r="I3360" s="458">
        <f t="shared" si="241"/>
        <v>11.377000000000001</v>
      </c>
      <c r="J3360" s="125"/>
      <c r="K3360" s="631"/>
      <c r="L3360" s="28"/>
    </row>
    <row r="3361" spans="3:12" ht="12" customHeight="1" x14ac:dyDescent="0.3">
      <c r="C3361" s="632"/>
      <c r="D3361" s="117" t="s">
        <v>323</v>
      </c>
      <c r="E3361" s="618">
        <v>-1</v>
      </c>
      <c r="F3361" s="619">
        <v>0.9</v>
      </c>
      <c r="G3361" s="618">
        <v>2.1</v>
      </c>
      <c r="H3361" s="620"/>
      <c r="I3361" s="458">
        <f t="shared" si="241"/>
        <v>-1.8900000000000001</v>
      </c>
      <c r="J3361" s="125"/>
      <c r="K3361" s="631"/>
      <c r="L3361" s="28"/>
    </row>
    <row r="3362" spans="3:12" ht="12" customHeight="1" x14ac:dyDescent="0.3">
      <c r="C3362" s="632"/>
      <c r="D3362" s="117" t="s">
        <v>1367</v>
      </c>
      <c r="E3362" s="618">
        <v>-4</v>
      </c>
      <c r="F3362" s="619">
        <v>0.25</v>
      </c>
      <c r="G3362" s="618">
        <v>4.17</v>
      </c>
      <c r="H3362" s="620"/>
      <c r="I3362" s="458">
        <f t="shared" si="241"/>
        <v>-4.17</v>
      </c>
      <c r="J3362" s="125"/>
      <c r="K3362" s="631"/>
      <c r="L3362" s="28"/>
    </row>
    <row r="3363" spans="3:12" ht="12" customHeight="1" x14ac:dyDescent="0.3">
      <c r="C3363" s="632"/>
      <c r="D3363" s="117" t="s">
        <v>1367</v>
      </c>
      <c r="E3363" s="618">
        <v>-3</v>
      </c>
      <c r="F3363" s="619">
        <v>0.25</v>
      </c>
      <c r="G3363" s="618">
        <v>3.67</v>
      </c>
      <c r="H3363" s="620"/>
      <c r="I3363" s="458">
        <f t="shared" si="241"/>
        <v>-2.7524999999999999</v>
      </c>
      <c r="J3363" s="125"/>
      <c r="K3363" s="631"/>
      <c r="L3363" s="28"/>
    </row>
    <row r="3364" spans="3:12" ht="12" customHeight="1" x14ac:dyDescent="0.3">
      <c r="C3364" s="632"/>
      <c r="D3364" s="117" t="s">
        <v>1367</v>
      </c>
      <c r="E3364" s="618">
        <v>-1</v>
      </c>
      <c r="F3364" s="619">
        <v>0.25</v>
      </c>
      <c r="G3364" s="618">
        <v>3.15</v>
      </c>
      <c r="H3364" s="620"/>
      <c r="I3364" s="458">
        <f t="shared" si="241"/>
        <v>-0.78749999999999998</v>
      </c>
      <c r="J3364" s="125"/>
      <c r="K3364" s="631"/>
      <c r="L3364" s="28"/>
    </row>
    <row r="3365" spans="3:12" ht="12" customHeight="1" x14ac:dyDescent="0.3">
      <c r="C3365" s="617" t="s">
        <v>1850</v>
      </c>
      <c r="D3365" s="117" t="s">
        <v>122</v>
      </c>
      <c r="E3365" s="444"/>
      <c r="F3365" s="443"/>
      <c r="G3365" s="444"/>
      <c r="H3365" s="98"/>
      <c r="I3365" s="458"/>
      <c r="J3365" s="125"/>
      <c r="K3365" s="631"/>
      <c r="L3365" s="28"/>
    </row>
    <row r="3366" spans="3:12" ht="12" customHeight="1" x14ac:dyDescent="0.3">
      <c r="C3366" s="632"/>
      <c r="D3366" s="117" t="s">
        <v>1697</v>
      </c>
      <c r="E3366" s="618">
        <v>1</v>
      </c>
      <c r="F3366" s="619">
        <v>7.15</v>
      </c>
      <c r="G3366" s="618">
        <v>4.17</v>
      </c>
      <c r="H3366" s="620"/>
      <c r="I3366" s="458">
        <f>PRODUCT(E3366:G3366)</f>
        <v>29.8155</v>
      </c>
      <c r="J3366" s="125"/>
      <c r="K3366" s="631"/>
      <c r="L3366" s="28"/>
    </row>
    <row r="3367" spans="3:12" ht="12" customHeight="1" x14ac:dyDescent="0.3">
      <c r="C3367" s="632"/>
      <c r="D3367" s="117" t="s">
        <v>323</v>
      </c>
      <c r="E3367" s="618">
        <v>-1</v>
      </c>
      <c r="F3367" s="619">
        <v>0.9</v>
      </c>
      <c r="G3367" s="618">
        <v>2.1</v>
      </c>
      <c r="H3367" s="620"/>
      <c r="I3367" s="458">
        <f>PRODUCT(E3367:G3367)</f>
        <v>-1.8900000000000001</v>
      </c>
      <c r="J3367" s="125"/>
      <c r="K3367" s="631"/>
      <c r="L3367" s="28"/>
    </row>
    <row r="3368" spans="3:12" ht="12" customHeight="1" x14ac:dyDescent="0.3">
      <c r="C3368" s="632"/>
      <c r="D3368" s="117" t="s">
        <v>1367</v>
      </c>
      <c r="E3368" s="618">
        <v>-5</v>
      </c>
      <c r="F3368" s="619">
        <v>0.25</v>
      </c>
      <c r="G3368" s="618">
        <v>4.17</v>
      </c>
      <c r="H3368" s="620"/>
      <c r="I3368" s="458">
        <f>PRODUCT(E3368:G3368)</f>
        <v>-5.2125000000000004</v>
      </c>
      <c r="J3368" s="125"/>
      <c r="K3368" s="631"/>
      <c r="L3368" s="28"/>
    </row>
    <row r="3369" spans="3:12" ht="12" customHeight="1" x14ac:dyDescent="0.3">
      <c r="C3369" s="617" t="s">
        <v>1852</v>
      </c>
      <c r="D3369" s="117" t="s">
        <v>1851</v>
      </c>
      <c r="E3369" s="444"/>
      <c r="F3369" s="443"/>
      <c r="G3369" s="444"/>
      <c r="H3369" s="98"/>
      <c r="I3369" s="458"/>
      <c r="J3369" s="125"/>
      <c r="K3369" s="631"/>
      <c r="L3369" s="28"/>
    </row>
    <row r="3370" spans="3:12" ht="12" customHeight="1" x14ac:dyDescent="0.3">
      <c r="C3370" s="632"/>
      <c r="D3370" s="117" t="s">
        <v>1697</v>
      </c>
      <c r="E3370" s="618">
        <v>1</v>
      </c>
      <c r="F3370" s="619">
        <v>3.3</v>
      </c>
      <c r="G3370" s="618">
        <v>4.17</v>
      </c>
      <c r="H3370" s="620"/>
      <c r="I3370" s="458">
        <f t="shared" ref="I3370:I3376" si="242">PRODUCT(E3370:G3370)</f>
        <v>13.760999999999999</v>
      </c>
      <c r="J3370" s="125"/>
      <c r="K3370" s="631"/>
      <c r="L3370" s="28"/>
    </row>
    <row r="3371" spans="3:12" ht="12" customHeight="1" x14ac:dyDescent="0.3">
      <c r="C3371" s="632"/>
      <c r="D3371" s="117"/>
      <c r="E3371" s="618">
        <v>1</v>
      </c>
      <c r="F3371" s="619">
        <v>3.3</v>
      </c>
      <c r="G3371" s="618">
        <v>3.15</v>
      </c>
      <c r="H3371" s="620"/>
      <c r="I3371" s="458">
        <f t="shared" si="242"/>
        <v>10.395</v>
      </c>
      <c r="J3371" s="125"/>
      <c r="K3371" s="631"/>
      <c r="L3371" s="28"/>
    </row>
    <row r="3372" spans="3:12" ht="12" customHeight="1" x14ac:dyDescent="0.3">
      <c r="C3372" s="632"/>
      <c r="D3372" s="117"/>
      <c r="E3372" s="618">
        <v>1</v>
      </c>
      <c r="F3372" s="619">
        <v>0.55000000000000004</v>
      </c>
      <c r="G3372" s="618">
        <v>3.15</v>
      </c>
      <c r="H3372" s="620"/>
      <c r="I3372" s="458">
        <f t="shared" si="242"/>
        <v>1.7325000000000002</v>
      </c>
      <c r="J3372" s="125"/>
      <c r="K3372" s="631"/>
      <c r="L3372" s="28"/>
    </row>
    <row r="3373" spans="3:12" ht="12" customHeight="1" x14ac:dyDescent="0.3">
      <c r="C3373" s="632"/>
      <c r="D3373" s="117" t="s">
        <v>323</v>
      </c>
      <c r="E3373" s="618">
        <v>-1</v>
      </c>
      <c r="F3373" s="619">
        <v>1.2</v>
      </c>
      <c r="G3373" s="618">
        <v>2.1</v>
      </c>
      <c r="H3373" s="620"/>
      <c r="I3373" s="458">
        <f t="shared" si="242"/>
        <v>-2.52</v>
      </c>
      <c r="J3373" s="125"/>
      <c r="K3373" s="631"/>
      <c r="L3373" s="28"/>
    </row>
    <row r="3374" spans="3:12" ht="12" customHeight="1" x14ac:dyDescent="0.3">
      <c r="C3374" s="632"/>
      <c r="D3374" s="117" t="s">
        <v>346</v>
      </c>
      <c r="E3374" s="618">
        <v>-1</v>
      </c>
      <c r="F3374" s="619">
        <v>1.6</v>
      </c>
      <c r="G3374" s="618">
        <v>1.4</v>
      </c>
      <c r="H3374" s="620"/>
      <c r="I3374" s="458">
        <f t="shared" si="242"/>
        <v>-2.2399999999999998</v>
      </c>
      <c r="J3374" s="125"/>
      <c r="K3374" s="631"/>
      <c r="L3374" s="28"/>
    </row>
    <row r="3375" spans="3:12" ht="12" customHeight="1" x14ac:dyDescent="0.3">
      <c r="C3375" s="632"/>
      <c r="D3375" s="117" t="s">
        <v>1367</v>
      </c>
      <c r="E3375" s="618">
        <v>-2</v>
      </c>
      <c r="F3375" s="619">
        <v>0.25</v>
      </c>
      <c r="G3375" s="618">
        <v>4.17</v>
      </c>
      <c r="H3375" s="620"/>
      <c r="I3375" s="458">
        <f t="shared" si="242"/>
        <v>-2.085</v>
      </c>
      <c r="J3375" s="125"/>
      <c r="K3375" s="631"/>
      <c r="L3375" s="28"/>
    </row>
    <row r="3376" spans="3:12" ht="12" customHeight="1" x14ac:dyDescent="0.3">
      <c r="C3376" s="632"/>
      <c r="D3376" s="117" t="s">
        <v>1367</v>
      </c>
      <c r="E3376" s="618">
        <v>-2</v>
      </c>
      <c r="F3376" s="619">
        <v>0.25</v>
      </c>
      <c r="G3376" s="618">
        <v>3.15</v>
      </c>
      <c r="H3376" s="620"/>
      <c r="I3376" s="458">
        <f t="shared" si="242"/>
        <v>-1.575</v>
      </c>
      <c r="J3376" s="125"/>
      <c r="K3376" s="631"/>
      <c r="L3376" s="28"/>
    </row>
    <row r="3377" spans="3:12" ht="12" customHeight="1" x14ac:dyDescent="0.3">
      <c r="C3377" s="617" t="s">
        <v>1853</v>
      </c>
      <c r="D3377" s="117" t="s">
        <v>122</v>
      </c>
      <c r="E3377" s="444"/>
      <c r="F3377" s="443"/>
      <c r="G3377" s="444"/>
      <c r="H3377" s="98"/>
      <c r="I3377" s="458"/>
      <c r="J3377" s="125"/>
      <c r="K3377" s="631"/>
      <c r="L3377" s="28"/>
    </row>
    <row r="3378" spans="3:12" ht="12" customHeight="1" x14ac:dyDescent="0.3">
      <c r="C3378" s="632"/>
      <c r="D3378" s="117" t="s">
        <v>1697</v>
      </c>
      <c r="E3378" s="618">
        <v>1</v>
      </c>
      <c r="F3378" s="619">
        <v>6.9</v>
      </c>
      <c r="G3378" s="618">
        <v>4.17</v>
      </c>
      <c r="H3378" s="620"/>
      <c r="I3378" s="458">
        <f t="shared" ref="I3378:I3383" si="243">PRODUCT(E3378:G3378)</f>
        <v>28.773</v>
      </c>
      <c r="J3378" s="125"/>
      <c r="K3378" s="631"/>
      <c r="L3378" s="28"/>
    </row>
    <row r="3379" spans="3:12" ht="12" customHeight="1" x14ac:dyDescent="0.3">
      <c r="C3379" s="632"/>
      <c r="D3379" s="117" t="s">
        <v>1196</v>
      </c>
      <c r="E3379" s="618">
        <v>1</v>
      </c>
      <c r="F3379" s="619">
        <v>3.1</v>
      </c>
      <c r="G3379" s="618">
        <v>3.67</v>
      </c>
      <c r="H3379" s="620"/>
      <c r="I3379" s="458">
        <f t="shared" si="243"/>
        <v>11.377000000000001</v>
      </c>
      <c r="J3379" s="125"/>
      <c r="K3379" s="631"/>
      <c r="L3379" s="28"/>
    </row>
    <row r="3380" spans="3:12" ht="12" customHeight="1" x14ac:dyDescent="0.3">
      <c r="C3380" s="632"/>
      <c r="D3380" s="117" t="s">
        <v>323</v>
      </c>
      <c r="E3380" s="618">
        <v>-1</v>
      </c>
      <c r="F3380" s="619">
        <v>0.9</v>
      </c>
      <c r="G3380" s="618">
        <v>2.1</v>
      </c>
      <c r="H3380" s="620"/>
      <c r="I3380" s="458">
        <f t="shared" si="243"/>
        <v>-1.8900000000000001</v>
      </c>
      <c r="J3380" s="125"/>
      <c r="K3380" s="631"/>
      <c r="L3380" s="28"/>
    </row>
    <row r="3381" spans="3:12" ht="12" customHeight="1" x14ac:dyDescent="0.3">
      <c r="C3381" s="632"/>
      <c r="D3381" s="117" t="s">
        <v>346</v>
      </c>
      <c r="E3381" s="618">
        <v>-1</v>
      </c>
      <c r="F3381" s="619">
        <v>0.9</v>
      </c>
      <c r="G3381" s="618">
        <v>0.5</v>
      </c>
      <c r="H3381" s="620"/>
      <c r="I3381" s="458">
        <f t="shared" si="243"/>
        <v>-0.45</v>
      </c>
      <c r="J3381" s="125"/>
      <c r="K3381" s="631"/>
      <c r="L3381" s="28"/>
    </row>
    <row r="3382" spans="3:12" ht="12" customHeight="1" x14ac:dyDescent="0.3">
      <c r="C3382" s="632"/>
      <c r="D3382" s="117" t="s">
        <v>1367</v>
      </c>
      <c r="E3382" s="618">
        <v>-5</v>
      </c>
      <c r="F3382" s="619">
        <v>0.25</v>
      </c>
      <c r="G3382" s="618">
        <v>4.17</v>
      </c>
      <c r="H3382" s="620"/>
      <c r="I3382" s="458">
        <f t="shared" si="243"/>
        <v>-5.2125000000000004</v>
      </c>
      <c r="J3382" s="125"/>
      <c r="K3382" s="631"/>
      <c r="L3382" s="28"/>
    </row>
    <row r="3383" spans="3:12" ht="12" customHeight="1" x14ac:dyDescent="0.3">
      <c r="C3383" s="632"/>
      <c r="D3383" s="117" t="s">
        <v>1367</v>
      </c>
      <c r="E3383" s="618">
        <v>-3</v>
      </c>
      <c r="F3383" s="619">
        <v>0.25</v>
      </c>
      <c r="G3383" s="618">
        <v>3.67</v>
      </c>
      <c r="H3383" s="620"/>
      <c r="I3383" s="458">
        <f t="shared" si="243"/>
        <v>-2.7524999999999999</v>
      </c>
      <c r="J3383" s="125"/>
      <c r="K3383" s="631"/>
      <c r="L3383" s="28"/>
    </row>
    <row r="3384" spans="3:12" ht="12" customHeight="1" x14ac:dyDescent="0.3">
      <c r="C3384" s="617" t="s">
        <v>1854</v>
      </c>
      <c r="D3384" s="117" t="s">
        <v>156</v>
      </c>
      <c r="E3384" s="444"/>
      <c r="F3384" s="443"/>
      <c r="G3384" s="444"/>
      <c r="H3384" s="98"/>
      <c r="I3384" s="458"/>
      <c r="J3384" s="125"/>
      <c r="K3384" s="631"/>
      <c r="L3384" s="28"/>
    </row>
    <row r="3385" spans="3:12" ht="12" customHeight="1" x14ac:dyDescent="0.3">
      <c r="C3385" s="632"/>
      <c r="D3385" s="117" t="s">
        <v>1697</v>
      </c>
      <c r="E3385" s="618">
        <v>1</v>
      </c>
      <c r="F3385" s="619">
        <v>4.95</v>
      </c>
      <c r="G3385" s="618">
        <v>4.17</v>
      </c>
      <c r="H3385" s="620"/>
      <c r="I3385" s="458">
        <f>PRODUCT(E3385:G3385)</f>
        <v>20.641500000000001</v>
      </c>
      <c r="J3385" s="125"/>
      <c r="K3385" s="631"/>
      <c r="L3385" s="28"/>
    </row>
    <row r="3386" spans="3:12" ht="12" customHeight="1" x14ac:dyDescent="0.3">
      <c r="C3386" s="632"/>
      <c r="D3386" s="117" t="s">
        <v>1196</v>
      </c>
      <c r="E3386" s="618">
        <v>1</v>
      </c>
      <c r="F3386" s="619">
        <v>2.6</v>
      </c>
      <c r="G3386" s="618">
        <v>3.67</v>
      </c>
      <c r="H3386" s="620"/>
      <c r="I3386" s="458">
        <f>PRODUCT(E3386:G3386)</f>
        <v>9.5419999999999998</v>
      </c>
      <c r="J3386" s="125"/>
      <c r="K3386" s="631"/>
      <c r="L3386" s="28"/>
    </row>
    <row r="3387" spans="3:12" ht="12" customHeight="1" x14ac:dyDescent="0.3">
      <c r="C3387" s="632"/>
      <c r="D3387" s="117" t="s">
        <v>323</v>
      </c>
      <c r="E3387" s="618">
        <v>-1</v>
      </c>
      <c r="F3387" s="619">
        <v>1</v>
      </c>
      <c r="G3387" s="618">
        <v>2.1</v>
      </c>
      <c r="H3387" s="620"/>
      <c r="I3387" s="458">
        <f>PRODUCT(E3387:G3387)</f>
        <v>-2.1</v>
      </c>
      <c r="J3387" s="125"/>
      <c r="K3387" s="631"/>
      <c r="L3387" s="28"/>
    </row>
    <row r="3388" spans="3:12" ht="12" customHeight="1" x14ac:dyDescent="0.3">
      <c r="C3388" s="632"/>
      <c r="D3388" s="117" t="s">
        <v>1367</v>
      </c>
      <c r="E3388" s="618">
        <v>-2</v>
      </c>
      <c r="F3388" s="619">
        <v>0.25</v>
      </c>
      <c r="G3388" s="618">
        <v>4.17</v>
      </c>
      <c r="H3388" s="620"/>
      <c r="I3388" s="458">
        <f>PRODUCT(E3388:G3388)</f>
        <v>-2.085</v>
      </c>
      <c r="J3388" s="125"/>
      <c r="K3388" s="631"/>
      <c r="L3388" s="28"/>
    </row>
    <row r="3389" spans="3:12" ht="12" customHeight="1" x14ac:dyDescent="0.3">
      <c r="C3389" s="632"/>
      <c r="D3389" s="117" t="s">
        <v>1367</v>
      </c>
      <c r="E3389" s="618">
        <v>-2</v>
      </c>
      <c r="F3389" s="619">
        <v>0.25</v>
      </c>
      <c r="G3389" s="618">
        <v>3.67</v>
      </c>
      <c r="H3389" s="620"/>
      <c r="I3389" s="458">
        <f>PRODUCT(E3389:G3389)</f>
        <v>-1.835</v>
      </c>
      <c r="J3389" s="125"/>
      <c r="K3389" s="631"/>
      <c r="L3389" s="28"/>
    </row>
    <row r="3390" spans="3:12" ht="12" customHeight="1" x14ac:dyDescent="0.3">
      <c r="C3390" s="617" t="s">
        <v>1855</v>
      </c>
      <c r="D3390" s="117" t="s">
        <v>1856</v>
      </c>
      <c r="E3390" s="444"/>
      <c r="F3390" s="443"/>
      <c r="G3390" s="444"/>
      <c r="H3390" s="98"/>
      <c r="I3390" s="458"/>
      <c r="J3390" s="125"/>
      <c r="K3390" s="631"/>
      <c r="L3390" s="28"/>
    </row>
    <row r="3391" spans="3:12" ht="12" customHeight="1" x14ac:dyDescent="0.3">
      <c r="C3391" s="632"/>
      <c r="D3391" s="117" t="s">
        <v>1858</v>
      </c>
      <c r="E3391" s="618">
        <v>1</v>
      </c>
      <c r="F3391" s="619">
        <v>8.6999999999999993</v>
      </c>
      <c r="G3391" s="618">
        <v>4.17</v>
      </c>
      <c r="H3391" s="620"/>
      <c r="I3391" s="458">
        <f>PRODUCT(E3391:G3391)</f>
        <v>36.278999999999996</v>
      </c>
      <c r="J3391" s="125"/>
      <c r="K3391" s="631"/>
      <c r="L3391" s="28"/>
    </row>
    <row r="3392" spans="3:12" ht="12" customHeight="1" x14ac:dyDescent="0.3">
      <c r="C3392" s="632"/>
      <c r="D3392" s="117"/>
      <c r="E3392" s="618">
        <v>1</v>
      </c>
      <c r="F3392" s="619">
        <v>1.4</v>
      </c>
      <c r="G3392" s="618">
        <v>4.17</v>
      </c>
      <c r="H3392" s="620"/>
      <c r="I3392" s="458">
        <f>PRODUCT(E3392:G3392)</f>
        <v>5.8379999999999992</v>
      </c>
      <c r="J3392" s="125"/>
      <c r="K3392" s="631"/>
      <c r="L3392" s="28"/>
    </row>
    <row r="3393" spans="3:12" ht="12" customHeight="1" x14ac:dyDescent="0.3">
      <c r="C3393" s="632"/>
      <c r="D3393" s="117" t="s">
        <v>323</v>
      </c>
      <c r="E3393" s="618">
        <v>-1</v>
      </c>
      <c r="F3393" s="619">
        <v>1.2</v>
      </c>
      <c r="G3393" s="618">
        <v>2.1</v>
      </c>
      <c r="H3393" s="620"/>
      <c r="I3393" s="458">
        <f>PRODUCT(E3393:G3393)</f>
        <v>-2.52</v>
      </c>
      <c r="J3393" s="125"/>
      <c r="K3393" s="631"/>
      <c r="L3393" s="28"/>
    </row>
    <row r="3394" spans="3:12" ht="12" customHeight="1" x14ac:dyDescent="0.3">
      <c r="C3394" s="632"/>
      <c r="D3394" s="117" t="s">
        <v>346</v>
      </c>
      <c r="E3394" s="618">
        <v>-1</v>
      </c>
      <c r="F3394" s="619">
        <v>1.6</v>
      </c>
      <c r="G3394" s="618">
        <v>1.4</v>
      </c>
      <c r="H3394" s="620"/>
      <c r="I3394" s="458">
        <f>PRODUCT(E3394:G3394)</f>
        <v>-2.2399999999999998</v>
      </c>
      <c r="J3394" s="125"/>
      <c r="K3394" s="631"/>
      <c r="L3394" s="28"/>
    </row>
    <row r="3395" spans="3:12" ht="12" customHeight="1" x14ac:dyDescent="0.3">
      <c r="C3395" s="632"/>
      <c r="D3395" s="117" t="s">
        <v>1367</v>
      </c>
      <c r="E3395" s="618">
        <v>-4</v>
      </c>
      <c r="F3395" s="619">
        <v>0.25</v>
      </c>
      <c r="G3395" s="618">
        <v>4.17</v>
      </c>
      <c r="H3395" s="620"/>
      <c r="I3395" s="458">
        <f>PRODUCT(E3395:G3395)</f>
        <v>-4.17</v>
      </c>
      <c r="J3395" s="125"/>
      <c r="K3395" s="631"/>
      <c r="L3395" s="28"/>
    </row>
    <row r="3396" spans="3:12" ht="12" customHeight="1" x14ac:dyDescent="0.3">
      <c r="C3396" s="632"/>
      <c r="D3396" s="630"/>
      <c r="E3396" s="640"/>
      <c r="F3396" s="640"/>
      <c r="G3396" s="640"/>
      <c r="H3396" s="641"/>
      <c r="I3396" s="569"/>
      <c r="J3396" s="125"/>
      <c r="K3396" s="631"/>
      <c r="L3396" s="28"/>
    </row>
    <row r="3397" spans="3:12" ht="12" customHeight="1" x14ac:dyDescent="0.3">
      <c r="C3397" s="632"/>
      <c r="D3397" s="117" t="s">
        <v>1857</v>
      </c>
      <c r="E3397" s="444"/>
      <c r="F3397" s="443"/>
      <c r="G3397" s="444"/>
      <c r="H3397" s="98"/>
      <c r="I3397" s="458"/>
      <c r="J3397" s="125"/>
      <c r="K3397" s="631"/>
      <c r="L3397" s="28"/>
    </row>
    <row r="3398" spans="3:12" ht="12" customHeight="1" x14ac:dyDescent="0.3">
      <c r="C3398" s="632"/>
      <c r="D3398" s="117" t="s">
        <v>1858</v>
      </c>
      <c r="E3398" s="618">
        <v>1</v>
      </c>
      <c r="F3398" s="619">
        <v>7.5</v>
      </c>
      <c r="G3398" s="618">
        <v>4.17</v>
      </c>
      <c r="H3398" s="620"/>
      <c r="I3398" s="458">
        <f>PRODUCT(E3398:G3398)</f>
        <v>31.274999999999999</v>
      </c>
      <c r="J3398" s="125"/>
      <c r="K3398" s="631"/>
      <c r="L3398" s="28"/>
    </row>
    <row r="3399" spans="3:12" ht="12" customHeight="1" x14ac:dyDescent="0.3">
      <c r="C3399" s="632"/>
      <c r="D3399" s="117" t="s">
        <v>1367</v>
      </c>
      <c r="E3399" s="618">
        <v>-6</v>
      </c>
      <c r="F3399" s="619">
        <v>0.25</v>
      </c>
      <c r="G3399" s="618">
        <v>4.17</v>
      </c>
      <c r="H3399" s="620"/>
      <c r="I3399" s="458">
        <f>PRODUCT(E3399:G3399)</f>
        <v>-6.2549999999999999</v>
      </c>
      <c r="J3399" s="125"/>
      <c r="K3399" s="631"/>
      <c r="L3399" s="28"/>
    </row>
    <row r="3400" spans="3:12" ht="12" customHeight="1" x14ac:dyDescent="0.3">
      <c r="C3400" s="632"/>
      <c r="D3400" s="630"/>
      <c r="E3400" s="640"/>
      <c r="F3400" s="640"/>
      <c r="G3400" s="640"/>
      <c r="H3400" s="641"/>
      <c r="I3400" s="569"/>
      <c r="J3400" s="125"/>
      <c r="K3400" s="631"/>
      <c r="L3400" s="28"/>
    </row>
    <row r="3401" spans="3:12" ht="12" customHeight="1" x14ac:dyDescent="0.3">
      <c r="C3401" s="617" t="s">
        <v>1859</v>
      </c>
      <c r="D3401" s="117" t="s">
        <v>1860</v>
      </c>
      <c r="E3401" s="444"/>
      <c r="F3401" s="443"/>
      <c r="G3401" s="444"/>
      <c r="H3401" s="98"/>
      <c r="I3401" s="458"/>
      <c r="J3401" s="125"/>
      <c r="K3401" s="631"/>
      <c r="L3401" s="28"/>
    </row>
    <row r="3402" spans="3:12" ht="12" customHeight="1" x14ac:dyDescent="0.3">
      <c r="C3402" s="632"/>
      <c r="D3402" s="117" t="s">
        <v>1207</v>
      </c>
      <c r="E3402" s="618">
        <v>1</v>
      </c>
      <c r="F3402" s="619">
        <v>6.8</v>
      </c>
      <c r="G3402" s="618">
        <v>3.67</v>
      </c>
      <c r="H3402" s="620"/>
      <c r="I3402" s="458">
        <f>PRODUCT(E3402:G3402)</f>
        <v>24.956</v>
      </c>
      <c r="J3402" s="125"/>
      <c r="K3402" s="631"/>
      <c r="L3402" s="28"/>
    </row>
    <row r="3403" spans="3:12" ht="12" customHeight="1" x14ac:dyDescent="0.3">
      <c r="C3403" s="632"/>
      <c r="D3403" s="117" t="s">
        <v>1222</v>
      </c>
      <c r="E3403" s="618">
        <v>1</v>
      </c>
      <c r="F3403" s="619">
        <v>6.8</v>
      </c>
      <c r="G3403" s="618">
        <v>3.67</v>
      </c>
      <c r="H3403" s="620"/>
      <c r="I3403" s="458">
        <f>PRODUCT(E3403:G3403)</f>
        <v>24.956</v>
      </c>
      <c r="J3403" s="125"/>
      <c r="K3403" s="631"/>
      <c r="L3403" s="28"/>
    </row>
    <row r="3404" spans="3:12" ht="12" customHeight="1" x14ac:dyDescent="0.3">
      <c r="C3404" s="632"/>
      <c r="D3404" s="117" t="s">
        <v>1586</v>
      </c>
      <c r="E3404" s="618">
        <v>1</v>
      </c>
      <c r="F3404" s="619">
        <v>4.3499999999999996</v>
      </c>
      <c r="G3404" s="618">
        <v>3.67</v>
      </c>
      <c r="H3404" s="620"/>
      <c r="I3404" s="458">
        <f>PRODUCT(E3404:G3404)</f>
        <v>15.964499999999999</v>
      </c>
      <c r="J3404" s="125"/>
      <c r="K3404" s="631"/>
      <c r="L3404" s="28"/>
    </row>
    <row r="3405" spans="3:12" ht="12" customHeight="1" x14ac:dyDescent="0.3">
      <c r="C3405" s="632"/>
      <c r="D3405" s="117" t="s">
        <v>323</v>
      </c>
      <c r="E3405" s="618">
        <v>-1</v>
      </c>
      <c r="F3405" s="619">
        <v>1.2</v>
      </c>
      <c r="G3405" s="618">
        <v>2.1</v>
      </c>
      <c r="H3405" s="620"/>
      <c r="I3405" s="458">
        <f>PRODUCT(E3405:G3405)</f>
        <v>-2.52</v>
      </c>
      <c r="J3405" s="125"/>
      <c r="K3405" s="631"/>
      <c r="L3405" s="28"/>
    </row>
    <row r="3406" spans="3:12" ht="12" customHeight="1" x14ac:dyDescent="0.3">
      <c r="C3406" s="632"/>
      <c r="D3406" s="117" t="s">
        <v>1367</v>
      </c>
      <c r="E3406" s="618">
        <v>-10</v>
      </c>
      <c r="F3406" s="619">
        <v>0.25</v>
      </c>
      <c r="G3406" s="618">
        <v>3.67</v>
      </c>
      <c r="H3406" s="620"/>
      <c r="I3406" s="458">
        <f>PRODUCT(E3406:G3406)</f>
        <v>-9.1750000000000007</v>
      </c>
      <c r="J3406" s="125"/>
      <c r="K3406" s="631"/>
      <c r="L3406" s="28"/>
    </row>
    <row r="3407" spans="3:12" ht="12" customHeight="1" x14ac:dyDescent="0.3">
      <c r="C3407" s="617" t="s">
        <v>1861</v>
      </c>
      <c r="D3407" s="117" t="s">
        <v>177</v>
      </c>
      <c r="E3407" s="444"/>
      <c r="F3407" s="443"/>
      <c r="G3407" s="444"/>
      <c r="H3407" s="98"/>
      <c r="I3407" s="458"/>
      <c r="J3407" s="125"/>
      <c r="K3407" s="631"/>
      <c r="L3407" s="28"/>
    </row>
    <row r="3408" spans="3:12" ht="12" customHeight="1" x14ac:dyDescent="0.3">
      <c r="C3408" s="632"/>
      <c r="D3408" s="117" t="s">
        <v>1707</v>
      </c>
      <c r="E3408" s="618">
        <v>1</v>
      </c>
      <c r="F3408" s="619">
        <v>4.1500000000000004</v>
      </c>
      <c r="G3408" s="618">
        <v>4.17</v>
      </c>
      <c r="H3408" s="620"/>
      <c r="I3408" s="458">
        <f>PRODUCT(E3408:G3408)</f>
        <v>17.305500000000002</v>
      </c>
      <c r="J3408" s="125"/>
      <c r="K3408" s="631"/>
      <c r="L3408" s="28"/>
    </row>
    <row r="3409" spans="3:12" ht="12" customHeight="1" x14ac:dyDescent="0.3">
      <c r="C3409" s="632"/>
      <c r="D3409" s="117" t="s">
        <v>1207</v>
      </c>
      <c r="E3409" s="618">
        <v>1</v>
      </c>
      <c r="F3409" s="619">
        <v>2.2000000000000002</v>
      </c>
      <c r="G3409" s="618">
        <v>3.67</v>
      </c>
      <c r="H3409" s="620"/>
      <c r="I3409" s="458">
        <f>PRODUCT(E3409:G3409)</f>
        <v>8.0739999999999998</v>
      </c>
      <c r="J3409" s="125"/>
      <c r="K3409" s="631"/>
      <c r="L3409" s="28"/>
    </row>
    <row r="3410" spans="3:12" ht="12" customHeight="1" x14ac:dyDescent="0.3">
      <c r="C3410" s="632"/>
      <c r="D3410" s="117" t="s">
        <v>323</v>
      </c>
      <c r="E3410" s="618">
        <v>-1</v>
      </c>
      <c r="F3410" s="619">
        <v>0.9</v>
      </c>
      <c r="G3410" s="618">
        <v>2.1</v>
      </c>
      <c r="H3410" s="620"/>
      <c r="I3410" s="458">
        <f>PRODUCT(E3410:G3410)</f>
        <v>-1.8900000000000001</v>
      </c>
      <c r="J3410" s="125"/>
      <c r="K3410" s="631"/>
      <c r="L3410" s="28"/>
    </row>
    <row r="3411" spans="3:12" ht="12" customHeight="1" x14ac:dyDescent="0.3">
      <c r="C3411" s="632"/>
      <c r="D3411" s="117" t="s">
        <v>1367</v>
      </c>
      <c r="E3411" s="618">
        <v>-1</v>
      </c>
      <c r="F3411" s="619">
        <v>0.25</v>
      </c>
      <c r="G3411" s="618">
        <v>3.67</v>
      </c>
      <c r="H3411" s="620"/>
      <c r="I3411" s="458">
        <f>PRODUCT(E3411:G3411)</f>
        <v>-0.91749999999999998</v>
      </c>
      <c r="J3411" s="125"/>
      <c r="K3411" s="631"/>
      <c r="L3411" s="28"/>
    </row>
    <row r="3412" spans="3:12" ht="12" customHeight="1" x14ac:dyDescent="0.3">
      <c r="C3412" s="617" t="s">
        <v>1862</v>
      </c>
      <c r="D3412" s="117" t="s">
        <v>1863</v>
      </c>
      <c r="E3412" s="444"/>
      <c r="F3412" s="443"/>
      <c r="G3412" s="444"/>
      <c r="H3412" s="98"/>
      <c r="I3412" s="458"/>
      <c r="J3412" s="125"/>
      <c r="K3412" s="631"/>
      <c r="L3412" s="28"/>
    </row>
    <row r="3413" spans="3:12" ht="12" customHeight="1" x14ac:dyDescent="0.3">
      <c r="C3413" s="632"/>
      <c r="D3413" s="117" t="s">
        <v>1222</v>
      </c>
      <c r="E3413" s="618">
        <v>1</v>
      </c>
      <c r="F3413" s="619">
        <v>3.95</v>
      </c>
      <c r="G3413" s="618">
        <v>4.17</v>
      </c>
      <c r="H3413" s="620"/>
      <c r="I3413" s="458">
        <f>PRODUCT(E3413:G3413)</f>
        <v>16.471499999999999</v>
      </c>
      <c r="J3413" s="125"/>
      <c r="K3413" s="631"/>
      <c r="L3413" s="28"/>
    </row>
    <row r="3414" spans="3:12" ht="12" customHeight="1" x14ac:dyDescent="0.3">
      <c r="C3414" s="632"/>
      <c r="D3414" s="117" t="s">
        <v>1207</v>
      </c>
      <c r="E3414" s="618">
        <v>1</v>
      </c>
      <c r="F3414" s="619">
        <v>1.8</v>
      </c>
      <c r="G3414" s="618">
        <v>3.67</v>
      </c>
      <c r="H3414" s="620"/>
      <c r="I3414" s="458">
        <f>PRODUCT(E3414:G3414)</f>
        <v>6.6059999999999999</v>
      </c>
      <c r="J3414" s="125"/>
      <c r="K3414" s="631"/>
      <c r="L3414" s="28"/>
    </row>
    <row r="3415" spans="3:12" ht="12" customHeight="1" x14ac:dyDescent="0.3">
      <c r="C3415" s="632"/>
      <c r="D3415" s="117" t="s">
        <v>323</v>
      </c>
      <c r="E3415" s="618">
        <v>-1</v>
      </c>
      <c r="F3415" s="619">
        <v>1.2</v>
      </c>
      <c r="G3415" s="618">
        <v>2.1</v>
      </c>
      <c r="H3415" s="620"/>
      <c r="I3415" s="458">
        <f>PRODUCT(E3415:G3415)</f>
        <v>-2.52</v>
      </c>
      <c r="J3415" s="125"/>
      <c r="K3415" s="631"/>
      <c r="L3415" s="28"/>
    </row>
    <row r="3416" spans="3:12" ht="12" customHeight="1" x14ac:dyDescent="0.3">
      <c r="C3416" s="632"/>
      <c r="D3416" s="117" t="s">
        <v>1367</v>
      </c>
      <c r="E3416" s="618">
        <v>-1</v>
      </c>
      <c r="F3416" s="619">
        <v>0.25</v>
      </c>
      <c r="G3416" s="618">
        <v>3.67</v>
      </c>
      <c r="H3416" s="620"/>
      <c r="I3416" s="458">
        <f>PRODUCT(E3416:G3416)</f>
        <v>-0.91749999999999998</v>
      </c>
      <c r="J3416" s="125"/>
      <c r="K3416" s="631"/>
      <c r="L3416" s="28"/>
    </row>
    <row r="3417" spans="3:12" ht="12" customHeight="1" x14ac:dyDescent="0.3">
      <c r="C3417" s="632"/>
      <c r="D3417" s="117" t="s">
        <v>1367</v>
      </c>
      <c r="E3417" s="618">
        <v>-3</v>
      </c>
      <c r="F3417" s="619">
        <v>0.25</v>
      </c>
      <c r="G3417" s="618">
        <v>4.17</v>
      </c>
      <c r="H3417" s="620"/>
      <c r="I3417" s="458">
        <f>PRODUCT(E3417:G3417)</f>
        <v>-3.1274999999999999</v>
      </c>
      <c r="J3417" s="125"/>
      <c r="K3417" s="631"/>
      <c r="L3417" s="28"/>
    </row>
    <row r="3418" spans="3:12" ht="12" customHeight="1" x14ac:dyDescent="0.3">
      <c r="C3418" s="617" t="s">
        <v>1864</v>
      </c>
      <c r="D3418" s="117" t="s">
        <v>156</v>
      </c>
      <c r="E3418" s="444"/>
      <c r="F3418" s="443"/>
      <c r="G3418" s="444"/>
      <c r="H3418" s="98"/>
      <c r="I3418" s="458"/>
      <c r="J3418" s="125"/>
      <c r="K3418" s="631"/>
      <c r="L3418" s="28"/>
    </row>
    <row r="3419" spans="3:12" ht="12" customHeight="1" x14ac:dyDescent="0.3">
      <c r="C3419" s="632"/>
      <c r="D3419" s="117" t="s">
        <v>1707</v>
      </c>
      <c r="E3419" s="618">
        <v>1</v>
      </c>
      <c r="F3419" s="619">
        <v>10.35</v>
      </c>
      <c r="G3419" s="618">
        <v>4.17</v>
      </c>
      <c r="H3419" s="620"/>
      <c r="I3419" s="458">
        <f>PRODUCT(E3419:G3419)</f>
        <v>43.159500000000001</v>
      </c>
      <c r="J3419" s="125"/>
      <c r="K3419" s="631"/>
      <c r="L3419" s="28"/>
    </row>
    <row r="3420" spans="3:12" ht="12" customHeight="1" x14ac:dyDescent="0.3">
      <c r="C3420" s="632"/>
      <c r="D3420" s="117" t="s">
        <v>1207</v>
      </c>
      <c r="E3420" s="618">
        <v>1</v>
      </c>
      <c r="F3420" s="619">
        <v>1.85</v>
      </c>
      <c r="G3420" s="618">
        <v>3.67</v>
      </c>
      <c r="H3420" s="620"/>
      <c r="I3420" s="458">
        <f>PRODUCT(E3420:G3420)</f>
        <v>6.7895000000000003</v>
      </c>
      <c r="J3420" s="125"/>
      <c r="K3420" s="631"/>
      <c r="L3420" s="28"/>
    </row>
    <row r="3421" spans="3:12" ht="12" customHeight="1" x14ac:dyDescent="0.3">
      <c r="C3421" s="632"/>
      <c r="D3421" s="117" t="s">
        <v>323</v>
      </c>
      <c r="E3421" s="618">
        <v>-2</v>
      </c>
      <c r="F3421" s="619">
        <v>1</v>
      </c>
      <c r="G3421" s="618">
        <v>2.1</v>
      </c>
      <c r="H3421" s="620"/>
      <c r="I3421" s="458">
        <f>PRODUCT(E3421:G3421)</f>
        <v>-4.2</v>
      </c>
      <c r="J3421" s="125"/>
      <c r="K3421" s="631"/>
      <c r="L3421" s="28"/>
    </row>
    <row r="3422" spans="3:12" ht="12" customHeight="1" x14ac:dyDescent="0.3">
      <c r="C3422" s="632"/>
      <c r="D3422" s="117" t="s">
        <v>1367</v>
      </c>
      <c r="E3422" s="618">
        <v>-5</v>
      </c>
      <c r="F3422" s="619">
        <v>0.25</v>
      </c>
      <c r="G3422" s="618">
        <v>4.17</v>
      </c>
      <c r="H3422" s="620"/>
      <c r="I3422" s="458">
        <f>PRODUCT(E3422:G3422)</f>
        <v>-5.2125000000000004</v>
      </c>
      <c r="J3422" s="125"/>
      <c r="K3422" s="631"/>
      <c r="L3422" s="28"/>
    </row>
    <row r="3423" spans="3:12" ht="12" customHeight="1" x14ac:dyDescent="0.3">
      <c r="C3423" s="617" t="s">
        <v>1865</v>
      </c>
      <c r="D3423" s="117" t="s">
        <v>122</v>
      </c>
      <c r="E3423" s="444"/>
      <c r="F3423" s="443"/>
      <c r="G3423" s="444"/>
      <c r="H3423" s="98"/>
      <c r="I3423" s="458"/>
      <c r="J3423" s="125"/>
      <c r="K3423" s="631"/>
      <c r="L3423" s="28"/>
    </row>
    <row r="3424" spans="3:12" ht="12" customHeight="1" x14ac:dyDescent="0.3">
      <c r="C3424" s="632"/>
      <c r="D3424" s="117" t="s">
        <v>1707</v>
      </c>
      <c r="E3424" s="618">
        <v>1</v>
      </c>
      <c r="F3424" s="619">
        <v>4.5</v>
      </c>
      <c r="G3424" s="618">
        <v>4.17</v>
      </c>
      <c r="H3424" s="620"/>
      <c r="I3424" s="458">
        <f>PRODUCT(E3424:G3424)</f>
        <v>18.765000000000001</v>
      </c>
      <c r="J3424" s="125"/>
      <c r="K3424" s="631"/>
      <c r="L3424" s="28"/>
    </row>
    <row r="3425" spans="3:12" ht="12" customHeight="1" x14ac:dyDescent="0.3">
      <c r="C3425" s="632"/>
      <c r="D3425" s="117"/>
      <c r="E3425" s="618">
        <v>1</v>
      </c>
      <c r="F3425" s="619">
        <v>2.5499999999999998</v>
      </c>
      <c r="G3425" s="618">
        <v>3.15</v>
      </c>
      <c r="H3425" s="620"/>
      <c r="I3425" s="458">
        <f>PRODUCT(E3425:G3425)</f>
        <v>8.0324999999999989</v>
      </c>
      <c r="J3425" s="125"/>
      <c r="K3425" s="631"/>
      <c r="L3425" s="28"/>
    </row>
    <row r="3426" spans="3:12" ht="12" customHeight="1" x14ac:dyDescent="0.3">
      <c r="C3426" s="632"/>
      <c r="D3426" s="117" t="s">
        <v>323</v>
      </c>
      <c r="E3426" s="618">
        <v>-1</v>
      </c>
      <c r="F3426" s="619">
        <v>0.9</v>
      </c>
      <c r="G3426" s="618">
        <v>2.1</v>
      </c>
      <c r="H3426" s="620"/>
      <c r="I3426" s="458">
        <f>PRODUCT(E3426:G3426)</f>
        <v>-1.8900000000000001</v>
      </c>
      <c r="J3426" s="125"/>
      <c r="K3426" s="631"/>
      <c r="L3426" s="28"/>
    </row>
    <row r="3427" spans="3:12" ht="12" customHeight="1" x14ac:dyDescent="0.3">
      <c r="C3427" s="632"/>
      <c r="D3427" s="117" t="s">
        <v>1367</v>
      </c>
      <c r="E3427" s="618">
        <v>-4</v>
      </c>
      <c r="F3427" s="619">
        <v>0.25</v>
      </c>
      <c r="G3427" s="618">
        <v>4.17</v>
      </c>
      <c r="H3427" s="620"/>
      <c r="I3427" s="458">
        <f>PRODUCT(E3427:G3427)</f>
        <v>-4.17</v>
      </c>
      <c r="J3427" s="125"/>
      <c r="K3427" s="631"/>
      <c r="L3427" s="28"/>
    </row>
    <row r="3428" spans="3:12" ht="12" customHeight="1" x14ac:dyDescent="0.3">
      <c r="C3428" s="632"/>
      <c r="D3428" s="117" t="s">
        <v>1367</v>
      </c>
      <c r="E3428" s="618">
        <v>-1</v>
      </c>
      <c r="F3428" s="619">
        <v>0.25</v>
      </c>
      <c r="G3428" s="618">
        <v>3.15</v>
      </c>
      <c r="H3428" s="620"/>
      <c r="I3428" s="458">
        <f>PRODUCT(E3428:G3428)</f>
        <v>-0.78749999999999998</v>
      </c>
      <c r="J3428" s="125"/>
      <c r="K3428" s="631"/>
      <c r="L3428" s="28"/>
    </row>
    <row r="3429" spans="3:12" ht="12" customHeight="1" x14ac:dyDescent="0.3">
      <c r="C3429" s="617" t="s">
        <v>1866</v>
      </c>
      <c r="D3429" s="117" t="s">
        <v>122</v>
      </c>
      <c r="E3429" s="444"/>
      <c r="F3429" s="443"/>
      <c r="G3429" s="444"/>
      <c r="H3429" s="98"/>
      <c r="I3429" s="458"/>
      <c r="J3429" s="125"/>
      <c r="K3429" s="631"/>
      <c r="L3429" s="28"/>
    </row>
    <row r="3430" spans="3:12" ht="12" customHeight="1" x14ac:dyDescent="0.3">
      <c r="C3430" s="632"/>
      <c r="D3430" s="117" t="s">
        <v>1500</v>
      </c>
      <c r="E3430" s="618">
        <v>1</v>
      </c>
      <c r="F3430" s="619">
        <v>2.25</v>
      </c>
      <c r="G3430" s="618">
        <v>3.67</v>
      </c>
      <c r="H3430" s="620"/>
      <c r="I3430" s="458">
        <f t="shared" ref="I3430:I3435" si="244">PRODUCT(E3430:G3430)</f>
        <v>8.2575000000000003</v>
      </c>
      <c r="J3430" s="125"/>
      <c r="K3430" s="631"/>
      <c r="L3430" s="28"/>
    </row>
    <row r="3431" spans="3:12" ht="12" customHeight="1" x14ac:dyDescent="0.3">
      <c r="C3431" s="632"/>
      <c r="D3431" s="117" t="s">
        <v>1222</v>
      </c>
      <c r="E3431" s="618">
        <v>1</v>
      </c>
      <c r="F3431" s="619">
        <v>1.8</v>
      </c>
      <c r="G3431" s="618">
        <v>4.17</v>
      </c>
      <c r="H3431" s="620"/>
      <c r="I3431" s="458">
        <f t="shared" si="244"/>
        <v>7.5060000000000002</v>
      </c>
      <c r="J3431" s="125"/>
      <c r="K3431" s="631"/>
      <c r="L3431" s="28"/>
    </row>
    <row r="3432" spans="3:12" ht="12" customHeight="1" x14ac:dyDescent="0.3">
      <c r="C3432" s="632"/>
      <c r="D3432" s="117" t="s">
        <v>323</v>
      </c>
      <c r="E3432" s="618">
        <v>-1</v>
      </c>
      <c r="F3432" s="619">
        <v>0.9</v>
      </c>
      <c r="G3432" s="618">
        <v>2.1</v>
      </c>
      <c r="H3432" s="620"/>
      <c r="I3432" s="458">
        <f t="shared" si="244"/>
        <v>-1.8900000000000001</v>
      </c>
      <c r="J3432" s="125"/>
      <c r="K3432" s="631"/>
      <c r="L3432" s="28"/>
    </row>
    <row r="3433" spans="3:12" ht="12" customHeight="1" x14ac:dyDescent="0.3">
      <c r="C3433" s="632"/>
      <c r="D3433" s="117" t="s">
        <v>346</v>
      </c>
      <c r="E3433" s="618">
        <v>-1</v>
      </c>
      <c r="F3433" s="619">
        <v>0.9</v>
      </c>
      <c r="G3433" s="618">
        <v>0.5</v>
      </c>
      <c r="H3433" s="620"/>
      <c r="I3433" s="458">
        <f t="shared" si="244"/>
        <v>-0.45</v>
      </c>
      <c r="J3433" s="125"/>
      <c r="K3433" s="631"/>
      <c r="L3433" s="28"/>
    </row>
    <row r="3434" spans="3:12" ht="12" customHeight="1" x14ac:dyDescent="0.3">
      <c r="C3434" s="632"/>
      <c r="D3434" s="117" t="s">
        <v>1367</v>
      </c>
      <c r="E3434" s="618">
        <v>-3</v>
      </c>
      <c r="F3434" s="619">
        <v>0.25</v>
      </c>
      <c r="G3434" s="618">
        <v>4.17</v>
      </c>
      <c r="H3434" s="620"/>
      <c r="I3434" s="458">
        <f t="shared" si="244"/>
        <v>-3.1274999999999999</v>
      </c>
      <c r="J3434" s="125"/>
      <c r="K3434" s="631"/>
      <c r="L3434" s="28"/>
    </row>
    <row r="3435" spans="3:12" ht="12" customHeight="1" x14ac:dyDescent="0.3">
      <c r="C3435" s="632"/>
      <c r="D3435" s="117" t="s">
        <v>1367</v>
      </c>
      <c r="E3435" s="618">
        <v>-1</v>
      </c>
      <c r="F3435" s="619">
        <v>0.25</v>
      </c>
      <c r="G3435" s="618">
        <v>3.67</v>
      </c>
      <c r="H3435" s="620"/>
      <c r="I3435" s="458">
        <f t="shared" si="244"/>
        <v>-0.91749999999999998</v>
      </c>
      <c r="J3435" s="125"/>
      <c r="K3435" s="631"/>
      <c r="L3435" s="28"/>
    </row>
    <row r="3436" spans="3:12" ht="12" customHeight="1" x14ac:dyDescent="0.3">
      <c r="C3436" s="617" t="s">
        <v>1866</v>
      </c>
      <c r="D3436" s="117" t="s">
        <v>1867</v>
      </c>
      <c r="E3436" s="444"/>
      <c r="F3436" s="443"/>
      <c r="G3436" s="444"/>
      <c r="H3436" s="98"/>
      <c r="I3436" s="458"/>
      <c r="J3436" s="125"/>
      <c r="K3436" s="631"/>
      <c r="L3436" s="28"/>
    </row>
    <row r="3437" spans="3:12" ht="12" customHeight="1" x14ac:dyDescent="0.3">
      <c r="C3437" s="632"/>
      <c r="D3437" s="117" t="s">
        <v>1207</v>
      </c>
      <c r="E3437" s="618">
        <v>1</v>
      </c>
      <c r="F3437" s="619">
        <v>3.6</v>
      </c>
      <c r="G3437" s="618">
        <v>3.15</v>
      </c>
      <c r="H3437" s="620"/>
      <c r="I3437" s="458">
        <f t="shared" ref="I3437:I3444" si="245">PRODUCT(E3437:G3437)</f>
        <v>11.34</v>
      </c>
      <c r="J3437" s="125"/>
      <c r="K3437" s="631"/>
      <c r="L3437" s="28"/>
    </row>
    <row r="3438" spans="3:12" ht="12" customHeight="1" x14ac:dyDescent="0.3">
      <c r="C3438" s="632"/>
      <c r="D3438" s="117" t="s">
        <v>1222</v>
      </c>
      <c r="E3438" s="618">
        <v>1</v>
      </c>
      <c r="F3438" s="619">
        <v>4.2</v>
      </c>
      <c r="G3438" s="618">
        <v>4.17</v>
      </c>
      <c r="H3438" s="620"/>
      <c r="I3438" s="458">
        <f t="shared" si="245"/>
        <v>17.513999999999999</v>
      </c>
      <c r="J3438" s="125"/>
      <c r="K3438" s="631"/>
      <c r="L3438" s="28"/>
    </row>
    <row r="3439" spans="3:12" ht="12" customHeight="1" x14ac:dyDescent="0.3">
      <c r="C3439" s="632"/>
      <c r="D3439" s="117" t="s">
        <v>1707</v>
      </c>
      <c r="E3439" s="618">
        <v>1</v>
      </c>
      <c r="F3439" s="619">
        <v>5.6</v>
      </c>
      <c r="G3439" s="618">
        <v>3.15</v>
      </c>
      <c r="H3439" s="620"/>
      <c r="I3439" s="458">
        <f t="shared" si="245"/>
        <v>17.639999999999997</v>
      </c>
      <c r="J3439" s="125"/>
      <c r="K3439" s="631"/>
      <c r="L3439" s="28"/>
    </row>
    <row r="3440" spans="3:12" ht="12" customHeight="1" x14ac:dyDescent="0.3">
      <c r="C3440" s="632"/>
      <c r="D3440" s="117"/>
      <c r="E3440" s="618">
        <v>1</v>
      </c>
      <c r="F3440" s="619">
        <v>0.6</v>
      </c>
      <c r="G3440" s="618">
        <v>3.15</v>
      </c>
      <c r="H3440" s="620"/>
      <c r="I3440" s="458">
        <f>PRODUCT(E3440:G3440)</f>
        <v>1.89</v>
      </c>
      <c r="J3440" s="125"/>
      <c r="K3440" s="631"/>
      <c r="L3440" s="28"/>
    </row>
    <row r="3441" spans="3:12" ht="12" customHeight="1" x14ac:dyDescent="0.3">
      <c r="C3441" s="632"/>
      <c r="D3441" s="117" t="s">
        <v>323</v>
      </c>
      <c r="E3441" s="618">
        <v>-1</v>
      </c>
      <c r="F3441" s="619">
        <v>1.2</v>
      </c>
      <c r="G3441" s="618">
        <v>2.1</v>
      </c>
      <c r="H3441" s="620"/>
      <c r="I3441" s="458">
        <f t="shared" si="245"/>
        <v>-2.52</v>
      </c>
      <c r="J3441" s="125"/>
      <c r="K3441" s="631"/>
      <c r="L3441" s="28"/>
    </row>
    <row r="3442" spans="3:12" ht="12" customHeight="1" x14ac:dyDescent="0.3">
      <c r="C3442" s="632"/>
      <c r="D3442" s="117" t="s">
        <v>346</v>
      </c>
      <c r="E3442" s="618">
        <v>-1</v>
      </c>
      <c r="F3442" s="619">
        <v>2.4</v>
      </c>
      <c r="G3442" s="618">
        <v>1.4</v>
      </c>
      <c r="H3442" s="620"/>
      <c r="I3442" s="458">
        <f t="shared" si="245"/>
        <v>-3.36</v>
      </c>
      <c r="J3442" s="125"/>
      <c r="K3442" s="631"/>
      <c r="L3442" s="28"/>
    </row>
    <row r="3443" spans="3:12" ht="12" customHeight="1" x14ac:dyDescent="0.3">
      <c r="C3443" s="632"/>
      <c r="D3443" s="117" t="s">
        <v>1367</v>
      </c>
      <c r="E3443" s="618">
        <v>-3</v>
      </c>
      <c r="F3443" s="619">
        <v>0.25</v>
      </c>
      <c r="G3443" s="618">
        <v>4.17</v>
      </c>
      <c r="H3443" s="620"/>
      <c r="I3443" s="458">
        <f t="shared" si="245"/>
        <v>-3.1274999999999999</v>
      </c>
      <c r="J3443" s="125"/>
      <c r="K3443" s="631"/>
      <c r="L3443" s="28"/>
    </row>
    <row r="3444" spans="3:12" ht="12" customHeight="1" x14ac:dyDescent="0.3">
      <c r="C3444" s="632"/>
      <c r="D3444" s="117" t="s">
        <v>1367</v>
      </c>
      <c r="E3444" s="618">
        <v>-4</v>
      </c>
      <c r="F3444" s="619">
        <v>0.25</v>
      </c>
      <c r="G3444" s="618">
        <v>3.15</v>
      </c>
      <c r="H3444" s="620"/>
      <c r="I3444" s="458">
        <f t="shared" si="245"/>
        <v>-3.15</v>
      </c>
      <c r="J3444" s="125"/>
      <c r="K3444" s="631"/>
      <c r="L3444" s="28"/>
    </row>
    <row r="3445" spans="3:12" ht="12" customHeight="1" x14ac:dyDescent="0.3">
      <c r="C3445" s="617" t="s">
        <v>1868</v>
      </c>
      <c r="D3445" s="117" t="s">
        <v>1869</v>
      </c>
      <c r="E3445" s="444"/>
      <c r="F3445" s="443"/>
      <c r="G3445" s="444"/>
      <c r="H3445" s="98"/>
      <c r="I3445" s="458"/>
      <c r="J3445" s="125"/>
      <c r="K3445" s="631"/>
      <c r="L3445" s="28"/>
    </row>
    <row r="3446" spans="3:12" ht="12" customHeight="1" x14ac:dyDescent="0.3">
      <c r="C3446" s="632"/>
      <c r="D3446" s="117" t="s">
        <v>1207</v>
      </c>
      <c r="E3446" s="618">
        <v>1</v>
      </c>
      <c r="F3446" s="619">
        <v>3.4</v>
      </c>
      <c r="G3446" s="618">
        <v>3.15</v>
      </c>
      <c r="H3446" s="620"/>
      <c r="I3446" s="458">
        <f t="shared" ref="I3446:I3454" si="246">PRODUCT(E3446:G3446)</f>
        <v>10.709999999999999</v>
      </c>
      <c r="J3446" s="125"/>
      <c r="K3446" s="631"/>
      <c r="L3446" s="28"/>
    </row>
    <row r="3447" spans="3:12" ht="12" customHeight="1" x14ac:dyDescent="0.3">
      <c r="C3447" s="632"/>
      <c r="D3447" s="117" t="s">
        <v>1222</v>
      </c>
      <c r="E3447" s="618">
        <v>1</v>
      </c>
      <c r="F3447" s="619">
        <v>3.8</v>
      </c>
      <c r="G3447" s="618">
        <v>4.17</v>
      </c>
      <c r="H3447" s="620"/>
      <c r="I3447" s="458">
        <f t="shared" si="246"/>
        <v>15.845999999999998</v>
      </c>
      <c r="J3447" s="125"/>
      <c r="K3447" s="631"/>
      <c r="L3447" s="28"/>
    </row>
    <row r="3448" spans="3:12" ht="12" customHeight="1" x14ac:dyDescent="0.3">
      <c r="C3448" s="632"/>
      <c r="D3448" s="117" t="s">
        <v>1505</v>
      </c>
      <c r="E3448" s="618">
        <v>1</v>
      </c>
      <c r="F3448" s="619">
        <v>5.8</v>
      </c>
      <c r="G3448" s="618">
        <v>4.17</v>
      </c>
      <c r="H3448" s="620"/>
      <c r="I3448" s="458">
        <f t="shared" si="246"/>
        <v>24.186</v>
      </c>
      <c r="J3448" s="125"/>
      <c r="K3448" s="631"/>
      <c r="L3448" s="28"/>
    </row>
    <row r="3449" spans="3:12" ht="12" customHeight="1" x14ac:dyDescent="0.3">
      <c r="C3449" s="632"/>
      <c r="D3449" s="117" t="s">
        <v>1707</v>
      </c>
      <c r="E3449" s="618">
        <v>1</v>
      </c>
      <c r="F3449" s="619">
        <v>0.55000000000000004</v>
      </c>
      <c r="G3449" s="618">
        <v>3.15</v>
      </c>
      <c r="H3449" s="620"/>
      <c r="I3449" s="458">
        <f t="shared" si="246"/>
        <v>1.7325000000000002</v>
      </c>
      <c r="J3449" s="125"/>
      <c r="K3449" s="631"/>
      <c r="L3449" s="28"/>
    </row>
    <row r="3450" spans="3:12" ht="12" customHeight="1" x14ac:dyDescent="0.3">
      <c r="C3450" s="632"/>
      <c r="D3450" s="117" t="s">
        <v>323</v>
      </c>
      <c r="E3450" s="618">
        <v>-1</v>
      </c>
      <c r="F3450" s="619">
        <v>1.2</v>
      </c>
      <c r="G3450" s="618">
        <v>2.1</v>
      </c>
      <c r="H3450" s="620"/>
      <c r="I3450" s="458">
        <f t="shared" si="246"/>
        <v>-2.52</v>
      </c>
      <c r="J3450" s="125"/>
      <c r="K3450" s="631"/>
      <c r="L3450" s="28"/>
    </row>
    <row r="3451" spans="3:12" ht="12" customHeight="1" x14ac:dyDescent="0.3">
      <c r="C3451" s="632"/>
      <c r="D3451" s="117" t="s">
        <v>323</v>
      </c>
      <c r="E3451" s="618">
        <v>-1</v>
      </c>
      <c r="F3451" s="619">
        <v>0.9</v>
      </c>
      <c r="G3451" s="618">
        <v>2.1</v>
      </c>
      <c r="H3451" s="620"/>
      <c r="I3451" s="458">
        <f>PRODUCT(E3451:G3451)</f>
        <v>-1.8900000000000001</v>
      </c>
      <c r="J3451" s="125"/>
      <c r="K3451" s="631"/>
      <c r="L3451" s="28"/>
    </row>
    <row r="3452" spans="3:12" ht="12" customHeight="1" x14ac:dyDescent="0.3">
      <c r="C3452" s="632"/>
      <c r="D3452" s="117" t="s">
        <v>346</v>
      </c>
      <c r="E3452" s="618">
        <v>-1</v>
      </c>
      <c r="F3452" s="619">
        <v>2.4</v>
      </c>
      <c r="G3452" s="618">
        <v>1.4</v>
      </c>
      <c r="H3452" s="620"/>
      <c r="I3452" s="458">
        <f t="shared" si="246"/>
        <v>-3.36</v>
      </c>
      <c r="J3452" s="125"/>
      <c r="K3452" s="631"/>
      <c r="L3452" s="28"/>
    </row>
    <row r="3453" spans="3:12" ht="12" customHeight="1" x14ac:dyDescent="0.3">
      <c r="C3453" s="632"/>
      <c r="D3453" s="117" t="s">
        <v>1367</v>
      </c>
      <c r="E3453" s="618">
        <v>-7</v>
      </c>
      <c r="F3453" s="619">
        <v>0.25</v>
      </c>
      <c r="G3453" s="618">
        <v>4.17</v>
      </c>
      <c r="H3453" s="620"/>
      <c r="I3453" s="458">
        <f t="shared" si="246"/>
        <v>-7.2974999999999994</v>
      </c>
      <c r="J3453" s="125"/>
      <c r="K3453" s="631"/>
      <c r="L3453" s="28"/>
    </row>
    <row r="3454" spans="3:12" ht="12" customHeight="1" x14ac:dyDescent="0.3">
      <c r="C3454" s="632"/>
      <c r="D3454" s="117" t="s">
        <v>1367</v>
      </c>
      <c r="E3454" s="618">
        <v>-2</v>
      </c>
      <c r="F3454" s="619">
        <v>0.25</v>
      </c>
      <c r="G3454" s="618">
        <v>3.15</v>
      </c>
      <c r="H3454" s="620"/>
      <c r="I3454" s="458">
        <f t="shared" si="246"/>
        <v>-1.575</v>
      </c>
      <c r="J3454" s="125"/>
      <c r="K3454" s="631"/>
      <c r="L3454" s="28"/>
    </row>
    <row r="3455" spans="3:12" ht="12" customHeight="1" x14ac:dyDescent="0.3">
      <c r="C3455" s="617" t="s">
        <v>1870</v>
      </c>
      <c r="D3455" s="117" t="s">
        <v>122</v>
      </c>
      <c r="E3455" s="444"/>
      <c r="F3455" s="443"/>
      <c r="G3455" s="444"/>
      <c r="H3455" s="98"/>
      <c r="I3455" s="458"/>
      <c r="J3455" s="125"/>
      <c r="K3455" s="631"/>
      <c r="L3455" s="28"/>
    </row>
    <row r="3456" spans="3:12" ht="12" customHeight="1" x14ac:dyDescent="0.3">
      <c r="C3456" s="632"/>
      <c r="D3456" s="117" t="s">
        <v>1207</v>
      </c>
      <c r="E3456" s="618">
        <v>1</v>
      </c>
      <c r="F3456" s="619">
        <v>1.4</v>
      </c>
      <c r="G3456" s="618">
        <v>3.67</v>
      </c>
      <c r="H3456" s="620"/>
      <c r="I3456" s="458">
        <f t="shared" ref="I3456:I3463" si="247">PRODUCT(E3456:G3456)</f>
        <v>5.1379999999999999</v>
      </c>
      <c r="J3456" s="125"/>
      <c r="K3456" s="631"/>
      <c r="L3456" s="28"/>
    </row>
    <row r="3457" spans="3:12" ht="12" customHeight="1" x14ac:dyDescent="0.3">
      <c r="C3457" s="632"/>
      <c r="D3457" s="117" t="s">
        <v>1707</v>
      </c>
      <c r="E3457" s="618">
        <v>1</v>
      </c>
      <c r="F3457" s="619">
        <v>0.95</v>
      </c>
      <c r="G3457" s="618">
        <v>3.15</v>
      </c>
      <c r="H3457" s="620"/>
      <c r="I3457" s="458">
        <f t="shared" si="247"/>
        <v>2.9924999999999997</v>
      </c>
      <c r="J3457" s="125"/>
      <c r="K3457" s="631"/>
      <c r="L3457" s="28"/>
    </row>
    <row r="3458" spans="3:12" ht="12" customHeight="1" x14ac:dyDescent="0.3">
      <c r="C3458" s="632"/>
      <c r="D3458" s="117"/>
      <c r="E3458" s="618">
        <v>1</v>
      </c>
      <c r="F3458" s="619">
        <v>2.8</v>
      </c>
      <c r="G3458" s="618">
        <v>4.17</v>
      </c>
      <c r="H3458" s="620"/>
      <c r="I3458" s="458">
        <f>PRODUCT(E3458:G3458)</f>
        <v>11.675999999999998</v>
      </c>
      <c r="J3458" s="125"/>
      <c r="K3458" s="631"/>
      <c r="L3458" s="28"/>
    </row>
    <row r="3459" spans="3:12" ht="12" customHeight="1" x14ac:dyDescent="0.3">
      <c r="C3459" s="632"/>
      <c r="D3459" s="117" t="s">
        <v>323</v>
      </c>
      <c r="E3459" s="618">
        <v>-1</v>
      </c>
      <c r="F3459" s="619">
        <v>1.2</v>
      </c>
      <c r="G3459" s="618">
        <v>2.1</v>
      </c>
      <c r="H3459" s="620"/>
      <c r="I3459" s="458">
        <f t="shared" si="247"/>
        <v>-2.52</v>
      </c>
      <c r="J3459" s="125"/>
      <c r="K3459" s="631"/>
      <c r="L3459" s="28"/>
    </row>
    <row r="3460" spans="3:12" ht="12" customHeight="1" x14ac:dyDescent="0.3">
      <c r="C3460" s="632"/>
      <c r="D3460" s="117" t="s">
        <v>323</v>
      </c>
      <c r="E3460" s="618">
        <v>-1</v>
      </c>
      <c r="F3460" s="619">
        <v>0.9</v>
      </c>
      <c r="G3460" s="618">
        <v>2.1</v>
      </c>
      <c r="H3460" s="620"/>
      <c r="I3460" s="458">
        <f t="shared" si="247"/>
        <v>-1.8900000000000001</v>
      </c>
      <c r="J3460" s="125"/>
      <c r="K3460" s="631"/>
      <c r="L3460" s="28"/>
    </row>
    <row r="3461" spans="3:12" ht="12" customHeight="1" x14ac:dyDescent="0.3">
      <c r="C3461" s="632"/>
      <c r="D3461" s="117" t="s">
        <v>346</v>
      </c>
      <c r="E3461" s="618">
        <v>-1</v>
      </c>
      <c r="F3461" s="619">
        <v>2.4</v>
      </c>
      <c r="G3461" s="618">
        <v>1.4</v>
      </c>
      <c r="H3461" s="620"/>
      <c r="I3461" s="458">
        <f t="shared" si="247"/>
        <v>-3.36</v>
      </c>
      <c r="J3461" s="125"/>
      <c r="K3461" s="631"/>
      <c r="L3461" s="28"/>
    </row>
    <row r="3462" spans="3:12" ht="12" customHeight="1" x14ac:dyDescent="0.3">
      <c r="C3462" s="632"/>
      <c r="D3462" s="117" t="s">
        <v>1367</v>
      </c>
      <c r="E3462" s="618">
        <v>-7</v>
      </c>
      <c r="F3462" s="619">
        <v>0.25</v>
      </c>
      <c r="G3462" s="618">
        <v>4.17</v>
      </c>
      <c r="H3462" s="620"/>
      <c r="I3462" s="458">
        <f t="shared" si="247"/>
        <v>-7.2974999999999994</v>
      </c>
      <c r="J3462" s="125"/>
      <c r="K3462" s="631"/>
      <c r="L3462" s="28"/>
    </row>
    <row r="3463" spans="3:12" ht="12" customHeight="1" x14ac:dyDescent="0.3">
      <c r="C3463" s="632"/>
      <c r="D3463" s="117" t="s">
        <v>1367</v>
      </c>
      <c r="E3463" s="618">
        <v>-2</v>
      </c>
      <c r="F3463" s="619">
        <v>0.25</v>
      </c>
      <c r="G3463" s="618">
        <v>3.15</v>
      </c>
      <c r="H3463" s="620"/>
      <c r="I3463" s="458">
        <f t="shared" si="247"/>
        <v>-1.575</v>
      </c>
      <c r="J3463" s="125"/>
      <c r="K3463" s="631"/>
      <c r="L3463" s="28"/>
    </row>
    <row r="3464" spans="3:12" ht="12" customHeight="1" x14ac:dyDescent="0.3">
      <c r="C3464" s="617" t="s">
        <v>1871</v>
      </c>
      <c r="D3464" s="117" t="s">
        <v>122</v>
      </c>
      <c r="E3464" s="444"/>
      <c r="F3464" s="443"/>
      <c r="G3464" s="444"/>
      <c r="H3464" s="98"/>
      <c r="I3464" s="458"/>
      <c r="J3464" s="125"/>
      <c r="K3464" s="631"/>
      <c r="L3464" s="28"/>
    </row>
    <row r="3465" spans="3:12" ht="12" customHeight="1" x14ac:dyDescent="0.3">
      <c r="C3465" s="632"/>
      <c r="D3465" s="117" t="s">
        <v>1707</v>
      </c>
      <c r="E3465" s="618">
        <v>1</v>
      </c>
      <c r="F3465" s="619">
        <v>5.15</v>
      </c>
      <c r="G3465" s="618">
        <v>4.17</v>
      </c>
      <c r="H3465" s="620"/>
      <c r="I3465" s="458">
        <f>PRODUCT(E3465:G3465)</f>
        <v>21.4755</v>
      </c>
      <c r="J3465" s="125"/>
      <c r="K3465" s="631"/>
      <c r="L3465" s="28"/>
    </row>
    <row r="3466" spans="3:12" ht="12" customHeight="1" x14ac:dyDescent="0.3">
      <c r="C3466" s="632"/>
      <c r="D3466" s="117" t="s">
        <v>323</v>
      </c>
      <c r="E3466" s="618">
        <v>-1</v>
      </c>
      <c r="F3466" s="619">
        <v>0.9</v>
      </c>
      <c r="G3466" s="618">
        <v>2.1</v>
      </c>
      <c r="H3466" s="620"/>
      <c r="I3466" s="458">
        <f>PRODUCT(E3466:G3466)</f>
        <v>-1.8900000000000001</v>
      </c>
      <c r="J3466" s="125"/>
      <c r="K3466" s="631"/>
      <c r="L3466" s="28"/>
    </row>
    <row r="3467" spans="3:12" ht="12" customHeight="1" x14ac:dyDescent="0.3">
      <c r="C3467" s="632"/>
      <c r="D3467" s="117" t="s">
        <v>346</v>
      </c>
      <c r="E3467" s="618">
        <v>-1</v>
      </c>
      <c r="F3467" s="619">
        <v>0.9</v>
      </c>
      <c r="G3467" s="618">
        <v>0.5</v>
      </c>
      <c r="H3467" s="620"/>
      <c r="I3467" s="458">
        <f>PRODUCT(E3467:G3467)</f>
        <v>-0.45</v>
      </c>
      <c r="J3467" s="125"/>
      <c r="K3467" s="631"/>
      <c r="L3467" s="28"/>
    </row>
    <row r="3468" spans="3:12" ht="12" customHeight="1" x14ac:dyDescent="0.3">
      <c r="C3468" s="632"/>
      <c r="D3468" s="117" t="s">
        <v>1367</v>
      </c>
      <c r="E3468" s="618">
        <v>-4</v>
      </c>
      <c r="F3468" s="619">
        <v>0.25</v>
      </c>
      <c r="G3468" s="618">
        <v>4.17</v>
      </c>
      <c r="H3468" s="620"/>
      <c r="I3468" s="458">
        <f>PRODUCT(E3468:G3468)</f>
        <v>-4.17</v>
      </c>
      <c r="J3468" s="125"/>
      <c r="K3468" s="631"/>
      <c r="L3468" s="28"/>
    </row>
    <row r="3469" spans="3:12" ht="12" customHeight="1" x14ac:dyDescent="0.3">
      <c r="C3469" s="617" t="s">
        <v>1875</v>
      </c>
      <c r="D3469" s="117" t="s">
        <v>1876</v>
      </c>
      <c r="E3469" s="444"/>
      <c r="F3469" s="443"/>
      <c r="G3469" s="444"/>
      <c r="H3469" s="98"/>
      <c r="I3469" s="458"/>
      <c r="J3469" s="125"/>
      <c r="K3469" s="631"/>
      <c r="L3469" s="28"/>
    </row>
    <row r="3470" spans="3:12" ht="12" customHeight="1" x14ac:dyDescent="0.3">
      <c r="C3470" s="632"/>
      <c r="D3470" s="117" t="s">
        <v>1877</v>
      </c>
      <c r="E3470" s="618">
        <v>1</v>
      </c>
      <c r="F3470" s="619">
        <v>15.25</v>
      </c>
      <c r="G3470" s="618">
        <v>4.17</v>
      </c>
      <c r="H3470" s="620"/>
      <c r="I3470" s="458">
        <f>PRODUCT(E3470:G3470)</f>
        <v>63.592500000000001</v>
      </c>
      <c r="J3470" s="125"/>
      <c r="K3470" s="631"/>
      <c r="L3470" s="28"/>
    </row>
    <row r="3471" spans="3:12" ht="12" customHeight="1" x14ac:dyDescent="0.3">
      <c r="C3471" s="632"/>
      <c r="D3471" s="117" t="s">
        <v>323</v>
      </c>
      <c r="E3471" s="618">
        <v>-1</v>
      </c>
      <c r="F3471" s="619">
        <v>0.9</v>
      </c>
      <c r="G3471" s="618">
        <v>2.1</v>
      </c>
      <c r="H3471" s="620"/>
      <c r="I3471" s="458">
        <f>PRODUCT(E3471:G3471)</f>
        <v>-1.8900000000000001</v>
      </c>
      <c r="J3471" s="125"/>
      <c r="K3471" s="631"/>
      <c r="L3471" s="28"/>
    </row>
    <row r="3472" spans="3:12" ht="12" customHeight="1" x14ac:dyDescent="0.3">
      <c r="C3472" s="632"/>
      <c r="D3472" s="117" t="s">
        <v>1367</v>
      </c>
      <c r="E3472" s="618">
        <v>-6</v>
      </c>
      <c r="F3472" s="619">
        <v>0.25</v>
      </c>
      <c r="G3472" s="618">
        <v>4.17</v>
      </c>
      <c r="H3472" s="620"/>
      <c r="I3472" s="458">
        <f>PRODUCT(E3472:G3472)</f>
        <v>-6.2549999999999999</v>
      </c>
      <c r="J3472" s="125"/>
      <c r="K3472" s="631"/>
      <c r="L3472" s="28"/>
    </row>
    <row r="3473" spans="3:12" ht="12" customHeight="1" x14ac:dyDescent="0.3">
      <c r="C3473" s="617" t="s">
        <v>1878</v>
      </c>
      <c r="D3473" s="117" t="s">
        <v>209</v>
      </c>
      <c r="E3473" s="444"/>
      <c r="F3473" s="443"/>
      <c r="G3473" s="444"/>
      <c r="H3473" s="98"/>
      <c r="I3473" s="458"/>
      <c r="J3473" s="125"/>
      <c r="K3473" s="631"/>
      <c r="L3473" s="28"/>
    </row>
    <row r="3474" spans="3:12" ht="12" customHeight="1" x14ac:dyDescent="0.3">
      <c r="C3474" s="632"/>
      <c r="D3474" s="117" t="s">
        <v>1240</v>
      </c>
      <c r="E3474" s="618">
        <v>1</v>
      </c>
      <c r="F3474" s="619">
        <v>0.75</v>
      </c>
      <c r="G3474" s="618">
        <v>3.67</v>
      </c>
      <c r="H3474" s="620"/>
      <c r="I3474" s="458">
        <f>PRODUCT(E3474:G3474)</f>
        <v>2.7524999999999999</v>
      </c>
      <c r="J3474" s="125"/>
      <c r="K3474" s="631"/>
      <c r="L3474" s="28"/>
    </row>
    <row r="3475" spans="3:12" ht="12" customHeight="1" x14ac:dyDescent="0.3">
      <c r="C3475" s="632"/>
      <c r="D3475" s="117" t="s">
        <v>1697</v>
      </c>
      <c r="E3475" s="618">
        <v>1</v>
      </c>
      <c r="F3475" s="619">
        <v>11.9</v>
      </c>
      <c r="G3475" s="618">
        <v>4.17</v>
      </c>
      <c r="H3475" s="620"/>
      <c r="I3475" s="458">
        <f>PRODUCT(E3475:G3475)</f>
        <v>49.622999999999998</v>
      </c>
      <c r="J3475" s="125"/>
      <c r="K3475" s="631"/>
      <c r="L3475" s="28"/>
    </row>
    <row r="3476" spans="3:12" ht="12" customHeight="1" x14ac:dyDescent="0.3">
      <c r="C3476" s="632"/>
      <c r="D3476" s="117" t="s">
        <v>323</v>
      </c>
      <c r="E3476" s="618">
        <v>-1</v>
      </c>
      <c r="F3476" s="619">
        <v>1</v>
      </c>
      <c r="G3476" s="618">
        <v>2.1</v>
      </c>
      <c r="H3476" s="620"/>
      <c r="I3476" s="458">
        <f>PRODUCT(E3476:G3476)</f>
        <v>-2.1</v>
      </c>
      <c r="J3476" s="125"/>
      <c r="K3476" s="631"/>
      <c r="L3476" s="28"/>
    </row>
    <row r="3477" spans="3:12" ht="12" customHeight="1" x14ac:dyDescent="0.3">
      <c r="C3477" s="632"/>
      <c r="D3477" s="117" t="s">
        <v>1367</v>
      </c>
      <c r="E3477" s="618">
        <v>-7</v>
      </c>
      <c r="F3477" s="619">
        <v>0.25</v>
      </c>
      <c r="G3477" s="618">
        <v>4.17</v>
      </c>
      <c r="H3477" s="620"/>
      <c r="I3477" s="458">
        <f>PRODUCT(E3477:G3477)</f>
        <v>-7.2974999999999994</v>
      </c>
      <c r="J3477" s="125"/>
      <c r="K3477" s="631"/>
      <c r="L3477" s="28"/>
    </row>
    <row r="3478" spans="3:12" ht="12" customHeight="1" x14ac:dyDescent="0.3">
      <c r="C3478" s="617" t="s">
        <v>1879</v>
      </c>
      <c r="D3478" s="117" t="s">
        <v>1880</v>
      </c>
      <c r="E3478" s="444"/>
      <c r="F3478" s="443"/>
      <c r="G3478" s="444"/>
      <c r="H3478" s="98"/>
      <c r="I3478" s="458"/>
      <c r="J3478" s="125"/>
      <c r="K3478" s="631"/>
      <c r="L3478" s="28"/>
    </row>
    <row r="3479" spans="3:12" ht="12" customHeight="1" x14ac:dyDescent="0.3">
      <c r="C3479" s="632"/>
      <c r="D3479" s="117" t="s">
        <v>1240</v>
      </c>
      <c r="E3479" s="618">
        <v>1</v>
      </c>
      <c r="F3479" s="619">
        <v>2.6</v>
      </c>
      <c r="G3479" s="618">
        <v>3.67</v>
      </c>
      <c r="H3479" s="620"/>
      <c r="I3479" s="458">
        <f>PRODUCT(E3479:G3479)</f>
        <v>9.5419999999999998</v>
      </c>
      <c r="J3479" s="125"/>
      <c r="K3479" s="631"/>
      <c r="L3479" s="28"/>
    </row>
    <row r="3480" spans="3:12" ht="12" customHeight="1" x14ac:dyDescent="0.3">
      <c r="C3480" s="632"/>
      <c r="D3480" s="117" t="s">
        <v>1697</v>
      </c>
      <c r="E3480" s="618">
        <v>1</v>
      </c>
      <c r="F3480" s="619">
        <v>4.8</v>
      </c>
      <c r="G3480" s="618">
        <v>4.17</v>
      </c>
      <c r="H3480" s="620"/>
      <c r="I3480" s="458">
        <f>PRODUCT(E3480:G3480)</f>
        <v>20.015999999999998</v>
      </c>
      <c r="J3480" s="125"/>
      <c r="K3480" s="631"/>
      <c r="L3480" s="28"/>
    </row>
    <row r="3481" spans="3:12" ht="12" customHeight="1" x14ac:dyDescent="0.3">
      <c r="C3481" s="632"/>
      <c r="D3481" s="117" t="s">
        <v>323</v>
      </c>
      <c r="E3481" s="618">
        <v>-1</v>
      </c>
      <c r="F3481" s="619">
        <v>1</v>
      </c>
      <c r="G3481" s="618">
        <v>2.1</v>
      </c>
      <c r="H3481" s="620"/>
      <c r="I3481" s="458">
        <f>PRODUCT(E3481:G3481)</f>
        <v>-2.1</v>
      </c>
      <c r="J3481" s="125"/>
      <c r="K3481" s="631"/>
      <c r="L3481" s="28"/>
    </row>
    <row r="3482" spans="3:12" ht="12" customHeight="1" x14ac:dyDescent="0.3">
      <c r="C3482" s="632"/>
      <c r="D3482" s="117" t="s">
        <v>1367</v>
      </c>
      <c r="E3482" s="618">
        <v>-2</v>
      </c>
      <c r="F3482" s="619">
        <v>0.25</v>
      </c>
      <c r="G3482" s="618">
        <v>3.67</v>
      </c>
      <c r="H3482" s="620"/>
      <c r="I3482" s="458">
        <f>PRODUCT(E3482:G3482)</f>
        <v>-1.835</v>
      </c>
      <c r="J3482" s="125"/>
      <c r="K3482" s="631"/>
      <c r="L3482" s="28"/>
    </row>
    <row r="3483" spans="3:12" ht="12" customHeight="1" x14ac:dyDescent="0.3">
      <c r="C3483" s="632"/>
      <c r="D3483" s="117" t="s">
        <v>1367</v>
      </c>
      <c r="E3483" s="618">
        <v>-2</v>
      </c>
      <c r="F3483" s="619">
        <v>0.25</v>
      </c>
      <c r="G3483" s="618">
        <v>4.17</v>
      </c>
      <c r="H3483" s="620"/>
      <c r="I3483" s="458">
        <f>PRODUCT(E3483:G3483)</f>
        <v>-2.085</v>
      </c>
      <c r="J3483" s="125"/>
      <c r="K3483" s="631"/>
      <c r="L3483" s="28"/>
    </row>
    <row r="3484" spans="3:12" ht="12" customHeight="1" x14ac:dyDescent="0.3">
      <c r="C3484" s="632"/>
      <c r="D3484" s="117"/>
      <c r="E3484" s="618"/>
      <c r="F3484" s="619"/>
      <c r="G3484" s="618"/>
      <c r="H3484" s="620"/>
      <c r="I3484" s="458"/>
      <c r="J3484" s="125"/>
      <c r="K3484" s="631"/>
      <c r="L3484" s="28"/>
    </row>
    <row r="3485" spans="3:12" ht="12" customHeight="1" x14ac:dyDescent="0.3">
      <c r="C3485" s="632"/>
      <c r="D3485" s="117" t="s">
        <v>1880</v>
      </c>
      <c r="E3485" s="444"/>
      <c r="F3485" s="443"/>
      <c r="G3485" s="444"/>
      <c r="H3485" s="98"/>
      <c r="I3485" s="458"/>
      <c r="J3485" s="125"/>
      <c r="K3485" s="631"/>
      <c r="L3485" s="28"/>
    </row>
    <row r="3486" spans="3:12" ht="12" customHeight="1" x14ac:dyDescent="0.3">
      <c r="C3486" s="632"/>
      <c r="D3486" s="117" t="s">
        <v>1697</v>
      </c>
      <c r="E3486" s="618">
        <v>1</v>
      </c>
      <c r="F3486" s="619">
        <v>4.45</v>
      </c>
      <c r="G3486" s="618">
        <v>4.17</v>
      </c>
      <c r="H3486" s="620"/>
      <c r="I3486" s="458">
        <f>PRODUCT(E3486:G3486)</f>
        <v>18.5565</v>
      </c>
      <c r="J3486" s="125"/>
      <c r="K3486" s="631"/>
      <c r="L3486" s="28"/>
    </row>
    <row r="3487" spans="3:12" ht="12" customHeight="1" x14ac:dyDescent="0.3">
      <c r="C3487" s="632"/>
      <c r="D3487" s="117" t="s">
        <v>1367</v>
      </c>
      <c r="E3487" s="618">
        <v>-1</v>
      </c>
      <c r="F3487" s="619">
        <v>0.25</v>
      </c>
      <c r="G3487" s="618">
        <v>4.17</v>
      </c>
      <c r="H3487" s="620"/>
      <c r="I3487" s="458">
        <f>PRODUCT(E3487:G3487)</f>
        <v>-1.0425</v>
      </c>
      <c r="J3487" s="125"/>
      <c r="K3487" s="631"/>
      <c r="L3487" s="28"/>
    </row>
    <row r="3488" spans="3:12" ht="12" customHeight="1" x14ac:dyDescent="0.3">
      <c r="C3488" s="632"/>
      <c r="D3488" s="117"/>
      <c r="E3488" s="618"/>
      <c r="F3488" s="619"/>
      <c r="G3488" s="618"/>
      <c r="H3488" s="620"/>
      <c r="I3488" s="458"/>
      <c r="J3488" s="125"/>
      <c r="K3488" s="631"/>
      <c r="L3488" s="28"/>
    </row>
    <row r="3489" spans="3:12" ht="12" customHeight="1" x14ac:dyDescent="0.3">
      <c r="C3489" s="617" t="s">
        <v>1881</v>
      </c>
      <c r="D3489" s="117" t="s">
        <v>1882</v>
      </c>
      <c r="E3489" s="444"/>
      <c r="F3489" s="443"/>
      <c r="G3489" s="444"/>
      <c r="H3489" s="98"/>
      <c r="I3489" s="458"/>
      <c r="J3489" s="125"/>
      <c r="K3489" s="631"/>
      <c r="L3489" s="28"/>
    </row>
    <row r="3490" spans="3:12" ht="12" customHeight="1" x14ac:dyDescent="0.3">
      <c r="C3490" s="632"/>
      <c r="D3490" s="117" t="s">
        <v>1697</v>
      </c>
      <c r="E3490" s="618">
        <v>1</v>
      </c>
      <c r="F3490" s="619">
        <v>3</v>
      </c>
      <c r="G3490" s="618">
        <v>4.17</v>
      </c>
      <c r="H3490" s="620"/>
      <c r="I3490" s="458">
        <f>PRODUCT(E3490:G3490)</f>
        <v>12.51</v>
      </c>
      <c r="J3490" s="125"/>
      <c r="K3490" s="631"/>
      <c r="L3490" s="28"/>
    </row>
    <row r="3491" spans="3:12" ht="12" customHeight="1" x14ac:dyDescent="0.3">
      <c r="C3491" s="632"/>
      <c r="D3491" s="117"/>
      <c r="E3491" s="618">
        <v>1</v>
      </c>
      <c r="F3491" s="619">
        <v>3.2</v>
      </c>
      <c r="G3491" s="618">
        <v>3.15</v>
      </c>
      <c r="H3491" s="620"/>
      <c r="I3491" s="458">
        <f>PRODUCT(E3491:G3491)</f>
        <v>10.08</v>
      </c>
      <c r="J3491" s="125"/>
      <c r="K3491" s="631"/>
      <c r="L3491" s="28"/>
    </row>
    <row r="3492" spans="3:12" ht="12" customHeight="1" x14ac:dyDescent="0.3">
      <c r="C3492" s="632"/>
      <c r="D3492" s="117" t="s">
        <v>323</v>
      </c>
      <c r="E3492" s="618">
        <v>-1</v>
      </c>
      <c r="F3492" s="619">
        <v>0.8</v>
      </c>
      <c r="G3492" s="618">
        <v>2.1</v>
      </c>
      <c r="H3492" s="620"/>
      <c r="I3492" s="458">
        <f>PRODUCT(E3492:G3492)</f>
        <v>-1.6800000000000002</v>
      </c>
      <c r="J3492" s="125"/>
      <c r="K3492" s="631"/>
      <c r="L3492" s="28"/>
    </row>
    <row r="3493" spans="3:12" ht="12" customHeight="1" x14ac:dyDescent="0.3">
      <c r="C3493" s="632"/>
      <c r="D3493" s="117" t="s">
        <v>1367</v>
      </c>
      <c r="E3493" s="618">
        <v>-2</v>
      </c>
      <c r="F3493" s="619">
        <v>0.25</v>
      </c>
      <c r="G3493" s="618">
        <v>3.15</v>
      </c>
      <c r="H3493" s="620"/>
      <c r="I3493" s="458">
        <f>PRODUCT(E3493:G3493)</f>
        <v>-1.575</v>
      </c>
      <c r="J3493" s="125"/>
      <c r="K3493" s="631"/>
      <c r="L3493" s="28"/>
    </row>
    <row r="3494" spans="3:12" ht="12" customHeight="1" x14ac:dyDescent="0.3">
      <c r="C3494" s="632"/>
      <c r="D3494" s="117" t="s">
        <v>1367</v>
      </c>
      <c r="E3494" s="618">
        <v>-1</v>
      </c>
      <c r="F3494" s="619">
        <v>0.25</v>
      </c>
      <c r="G3494" s="618">
        <v>4.17</v>
      </c>
      <c r="H3494" s="620"/>
      <c r="I3494" s="458">
        <f>PRODUCT(E3494:G3494)</f>
        <v>-1.0425</v>
      </c>
      <c r="J3494" s="125"/>
      <c r="K3494" s="631"/>
      <c r="L3494" s="28"/>
    </row>
    <row r="3495" spans="3:12" ht="12" customHeight="1" x14ac:dyDescent="0.3">
      <c r="C3495" s="617" t="s">
        <v>1883</v>
      </c>
      <c r="D3495" s="117" t="s">
        <v>1644</v>
      </c>
      <c r="E3495" s="444"/>
      <c r="F3495" s="443"/>
      <c r="G3495" s="444"/>
      <c r="H3495" s="98"/>
      <c r="I3495" s="458"/>
      <c r="J3495" s="125"/>
      <c r="K3495" s="631"/>
      <c r="L3495" s="28"/>
    </row>
    <row r="3496" spans="3:12" ht="12" customHeight="1" x14ac:dyDescent="0.3">
      <c r="C3496" s="632"/>
      <c r="D3496" s="117" t="s">
        <v>1605</v>
      </c>
      <c r="E3496" s="618">
        <v>1</v>
      </c>
      <c r="F3496" s="619">
        <v>5.55</v>
      </c>
      <c r="G3496" s="618">
        <v>4.17</v>
      </c>
      <c r="H3496" s="620"/>
      <c r="I3496" s="458">
        <f>PRODUCT(E3496:G3496)</f>
        <v>23.1435</v>
      </c>
      <c r="J3496" s="125"/>
      <c r="K3496" s="631"/>
      <c r="L3496" s="28"/>
    </row>
    <row r="3497" spans="3:12" ht="12" customHeight="1" x14ac:dyDescent="0.3">
      <c r="C3497" s="632"/>
      <c r="D3497" s="117" t="s">
        <v>1500</v>
      </c>
      <c r="E3497" s="618">
        <v>1</v>
      </c>
      <c r="F3497" s="619">
        <v>1.35</v>
      </c>
      <c r="G3497" s="618">
        <v>4.17</v>
      </c>
      <c r="H3497" s="620"/>
      <c r="I3497" s="458">
        <f>PRODUCT(E3497:G3497)</f>
        <v>5.6295000000000002</v>
      </c>
      <c r="J3497" s="125"/>
      <c r="K3497" s="631"/>
      <c r="L3497" s="28"/>
    </row>
    <row r="3498" spans="3:12" ht="12" customHeight="1" x14ac:dyDescent="0.3">
      <c r="C3498" s="632"/>
      <c r="D3498" s="117" t="s">
        <v>323</v>
      </c>
      <c r="E3498" s="618">
        <v>-1</v>
      </c>
      <c r="F3498" s="619">
        <v>0.9</v>
      </c>
      <c r="G3498" s="618">
        <v>2.1</v>
      </c>
      <c r="H3498" s="620"/>
      <c r="I3498" s="458">
        <f>PRODUCT(E3498:G3498)</f>
        <v>-1.8900000000000001</v>
      </c>
      <c r="J3498" s="125"/>
      <c r="K3498" s="631"/>
      <c r="L3498" s="28"/>
    </row>
    <row r="3499" spans="3:12" ht="12" customHeight="1" x14ac:dyDescent="0.3">
      <c r="C3499" s="632"/>
      <c r="D3499" s="117" t="s">
        <v>1367</v>
      </c>
      <c r="E3499" s="618">
        <v>-2</v>
      </c>
      <c r="F3499" s="619">
        <v>0.25</v>
      </c>
      <c r="G3499" s="618">
        <v>3.15</v>
      </c>
      <c r="H3499" s="620"/>
      <c r="I3499" s="458">
        <f>PRODUCT(E3499:G3499)</f>
        <v>-1.575</v>
      </c>
      <c r="J3499" s="125"/>
      <c r="K3499" s="631"/>
      <c r="L3499" s="28"/>
    </row>
    <row r="3500" spans="3:12" ht="12" customHeight="1" x14ac:dyDescent="0.3">
      <c r="C3500" s="617" t="s">
        <v>1884</v>
      </c>
      <c r="D3500" s="117" t="s">
        <v>122</v>
      </c>
      <c r="E3500" s="444"/>
      <c r="F3500" s="443"/>
      <c r="G3500" s="444"/>
      <c r="H3500" s="98"/>
      <c r="I3500" s="458"/>
      <c r="J3500" s="125"/>
      <c r="K3500" s="631"/>
      <c r="L3500" s="28"/>
    </row>
    <row r="3501" spans="3:12" ht="12" customHeight="1" x14ac:dyDescent="0.3">
      <c r="C3501" s="632"/>
      <c r="D3501" s="117" t="s">
        <v>1605</v>
      </c>
      <c r="E3501" s="618">
        <v>1</v>
      </c>
      <c r="F3501" s="619">
        <v>4.5999999999999996</v>
      </c>
      <c r="G3501" s="618">
        <v>4.17</v>
      </c>
      <c r="H3501" s="620"/>
      <c r="I3501" s="458">
        <f>PRODUCT(E3501:G3501)</f>
        <v>19.181999999999999</v>
      </c>
      <c r="J3501" s="125"/>
      <c r="K3501" s="631"/>
      <c r="L3501" s="28"/>
    </row>
    <row r="3502" spans="3:12" ht="12" customHeight="1" x14ac:dyDescent="0.3">
      <c r="C3502" s="632"/>
      <c r="D3502" s="117" t="s">
        <v>1500</v>
      </c>
      <c r="E3502" s="618">
        <v>1</v>
      </c>
      <c r="F3502" s="619">
        <v>3.1</v>
      </c>
      <c r="G3502" s="618">
        <v>3.67</v>
      </c>
      <c r="H3502" s="620"/>
      <c r="I3502" s="458">
        <f>PRODUCT(E3502:G3502)</f>
        <v>11.377000000000001</v>
      </c>
      <c r="J3502" s="125"/>
      <c r="K3502" s="631"/>
      <c r="L3502" s="28"/>
    </row>
    <row r="3503" spans="3:12" ht="12" customHeight="1" x14ac:dyDescent="0.3">
      <c r="C3503" s="632"/>
      <c r="D3503" s="117" t="s">
        <v>323</v>
      </c>
      <c r="E3503" s="618">
        <v>-1</v>
      </c>
      <c r="F3503" s="619">
        <v>0.9</v>
      </c>
      <c r="G3503" s="618">
        <v>2.1</v>
      </c>
      <c r="H3503" s="620"/>
      <c r="I3503" s="458">
        <f>PRODUCT(E3503:G3503)</f>
        <v>-1.8900000000000001</v>
      </c>
      <c r="J3503" s="125"/>
      <c r="K3503" s="631"/>
      <c r="L3503" s="28"/>
    </row>
    <row r="3504" spans="3:12" ht="12" customHeight="1" x14ac:dyDescent="0.3">
      <c r="C3504" s="632"/>
      <c r="D3504" s="117" t="s">
        <v>1367</v>
      </c>
      <c r="E3504" s="618">
        <v>-1</v>
      </c>
      <c r="F3504" s="619">
        <v>0.25</v>
      </c>
      <c r="G3504" s="618">
        <v>3.67</v>
      </c>
      <c r="H3504" s="620"/>
      <c r="I3504" s="458">
        <f>PRODUCT(E3504:G3504)</f>
        <v>-0.91749999999999998</v>
      </c>
      <c r="J3504" s="125"/>
      <c r="K3504" s="631"/>
      <c r="L3504" s="28"/>
    </row>
    <row r="3505" spans="3:12" ht="12" customHeight="1" x14ac:dyDescent="0.3">
      <c r="C3505" s="632"/>
      <c r="D3505" s="117" t="s">
        <v>1367</v>
      </c>
      <c r="E3505" s="618">
        <v>-1</v>
      </c>
      <c r="F3505" s="619">
        <v>0.25</v>
      </c>
      <c r="G3505" s="618">
        <v>4.17</v>
      </c>
      <c r="H3505" s="620"/>
      <c r="I3505" s="458">
        <f>PRODUCT(E3505:G3505)</f>
        <v>-1.0425</v>
      </c>
      <c r="J3505" s="125"/>
      <c r="K3505" s="631"/>
      <c r="L3505" s="28"/>
    </row>
    <row r="3506" spans="3:12" ht="12" customHeight="1" x14ac:dyDescent="0.3">
      <c r="C3506" s="617" t="s">
        <v>1884</v>
      </c>
      <c r="D3506" s="117" t="s">
        <v>1885</v>
      </c>
      <c r="E3506" s="444"/>
      <c r="F3506" s="443"/>
      <c r="G3506" s="444"/>
      <c r="H3506" s="98"/>
      <c r="I3506" s="458"/>
      <c r="J3506" s="125"/>
      <c r="K3506" s="631"/>
      <c r="L3506" s="28"/>
    </row>
    <row r="3507" spans="3:12" ht="12" customHeight="1" x14ac:dyDescent="0.3">
      <c r="C3507" s="632"/>
      <c r="D3507" s="117" t="s">
        <v>1488</v>
      </c>
      <c r="E3507" s="618">
        <v>1</v>
      </c>
      <c r="F3507" s="619">
        <v>7.95</v>
      </c>
      <c r="G3507" s="618">
        <v>4.17</v>
      </c>
      <c r="H3507" s="620"/>
      <c r="I3507" s="458">
        <f t="shared" ref="I3507:I3512" si="248">PRODUCT(E3507:G3507)</f>
        <v>33.151499999999999</v>
      </c>
      <c r="J3507" s="125"/>
      <c r="K3507" s="631"/>
      <c r="L3507" s="28"/>
    </row>
    <row r="3508" spans="3:12" ht="12" customHeight="1" x14ac:dyDescent="0.3">
      <c r="C3508" s="632"/>
      <c r="D3508" s="117"/>
      <c r="E3508" s="618">
        <v>1</v>
      </c>
      <c r="F3508" s="619">
        <v>4</v>
      </c>
      <c r="G3508" s="618">
        <v>3.15</v>
      </c>
      <c r="H3508" s="620"/>
      <c r="I3508" s="458">
        <f t="shared" si="248"/>
        <v>12.6</v>
      </c>
      <c r="J3508" s="125"/>
      <c r="K3508" s="631"/>
      <c r="L3508" s="28"/>
    </row>
    <row r="3509" spans="3:12" ht="12" customHeight="1" x14ac:dyDescent="0.3">
      <c r="C3509" s="632"/>
      <c r="D3509" s="117" t="s">
        <v>323</v>
      </c>
      <c r="E3509" s="618">
        <v>-1</v>
      </c>
      <c r="F3509" s="619">
        <v>1.2</v>
      </c>
      <c r="G3509" s="618">
        <v>2.1</v>
      </c>
      <c r="H3509" s="620"/>
      <c r="I3509" s="458">
        <f t="shared" si="248"/>
        <v>-2.52</v>
      </c>
      <c r="J3509" s="125"/>
      <c r="K3509" s="631"/>
      <c r="L3509" s="28"/>
    </row>
    <row r="3510" spans="3:12" ht="12" customHeight="1" x14ac:dyDescent="0.3">
      <c r="C3510" s="632"/>
      <c r="D3510" s="117" t="s">
        <v>346</v>
      </c>
      <c r="E3510" s="618">
        <v>-1</v>
      </c>
      <c r="F3510" s="619">
        <v>2.4</v>
      </c>
      <c r="G3510" s="618">
        <v>1.4</v>
      </c>
      <c r="H3510" s="620"/>
      <c r="I3510" s="458">
        <f t="shared" si="248"/>
        <v>-3.36</v>
      </c>
      <c r="J3510" s="125"/>
      <c r="K3510" s="631"/>
      <c r="L3510" s="28"/>
    </row>
    <row r="3511" spans="3:12" ht="12" customHeight="1" x14ac:dyDescent="0.3">
      <c r="C3511" s="632"/>
      <c r="D3511" s="117" t="s">
        <v>1367</v>
      </c>
      <c r="E3511" s="618">
        <v>-2</v>
      </c>
      <c r="F3511" s="619">
        <v>0.25</v>
      </c>
      <c r="G3511" s="618">
        <v>3.15</v>
      </c>
      <c r="H3511" s="620"/>
      <c r="I3511" s="458">
        <f t="shared" si="248"/>
        <v>-1.575</v>
      </c>
      <c r="J3511" s="125"/>
      <c r="K3511" s="631"/>
      <c r="L3511" s="28"/>
    </row>
    <row r="3512" spans="3:12" ht="12" customHeight="1" x14ac:dyDescent="0.3">
      <c r="C3512" s="632"/>
      <c r="D3512" s="117" t="s">
        <v>1367</v>
      </c>
      <c r="E3512" s="618">
        <v>-4</v>
      </c>
      <c r="F3512" s="619">
        <v>0.25</v>
      </c>
      <c r="G3512" s="618">
        <v>4.17</v>
      </c>
      <c r="H3512" s="620"/>
      <c r="I3512" s="458">
        <f t="shared" si="248"/>
        <v>-4.17</v>
      </c>
      <c r="J3512" s="125"/>
      <c r="K3512" s="631"/>
      <c r="L3512" s="28"/>
    </row>
    <row r="3513" spans="3:12" ht="12" customHeight="1" x14ac:dyDescent="0.3">
      <c r="C3513" s="617" t="s">
        <v>1886</v>
      </c>
      <c r="D3513" s="117" t="s">
        <v>1788</v>
      </c>
      <c r="E3513" s="444"/>
      <c r="F3513" s="443"/>
      <c r="G3513" s="444"/>
      <c r="H3513" s="98"/>
      <c r="I3513" s="458"/>
      <c r="J3513" s="125"/>
      <c r="K3513" s="631"/>
      <c r="L3513" s="28"/>
    </row>
    <row r="3514" spans="3:12" ht="12" customHeight="1" x14ac:dyDescent="0.3">
      <c r="C3514" s="632"/>
      <c r="D3514" s="117" t="s">
        <v>1488</v>
      </c>
      <c r="E3514" s="618">
        <v>1</v>
      </c>
      <c r="F3514" s="619">
        <v>1.75</v>
      </c>
      <c r="G3514" s="618">
        <v>3.15</v>
      </c>
      <c r="H3514" s="620"/>
      <c r="I3514" s="458">
        <f>PRODUCT(E3514:G3514)</f>
        <v>5.5125000000000002</v>
      </c>
      <c r="J3514" s="125"/>
      <c r="K3514" s="631"/>
      <c r="L3514" s="28"/>
    </row>
    <row r="3515" spans="3:12" ht="12" customHeight="1" x14ac:dyDescent="0.3">
      <c r="C3515" s="632"/>
      <c r="D3515" s="117"/>
      <c r="E3515" s="618">
        <v>1</v>
      </c>
      <c r="F3515" s="619">
        <v>1.2</v>
      </c>
      <c r="G3515" s="618">
        <v>4.17</v>
      </c>
      <c r="H3515" s="620"/>
      <c r="I3515" s="458">
        <f>PRODUCT(E3515:G3515)</f>
        <v>5.0039999999999996</v>
      </c>
      <c r="J3515" s="125"/>
      <c r="K3515" s="631"/>
      <c r="L3515" s="28"/>
    </row>
    <row r="3516" spans="3:12" ht="12" customHeight="1" x14ac:dyDescent="0.3">
      <c r="C3516" s="632"/>
      <c r="D3516" s="117" t="s">
        <v>323</v>
      </c>
      <c r="E3516" s="618">
        <v>-1</v>
      </c>
      <c r="F3516" s="619">
        <v>0.8</v>
      </c>
      <c r="G3516" s="618">
        <v>2.1</v>
      </c>
      <c r="H3516" s="620"/>
      <c r="I3516" s="458">
        <f>PRODUCT(E3516:G3516)</f>
        <v>-1.6800000000000002</v>
      </c>
      <c r="J3516" s="125"/>
      <c r="K3516" s="631"/>
      <c r="L3516" s="28"/>
    </row>
    <row r="3517" spans="3:12" ht="12" customHeight="1" x14ac:dyDescent="0.3">
      <c r="C3517" s="617" t="s">
        <v>1886</v>
      </c>
      <c r="D3517" s="117" t="s">
        <v>1887</v>
      </c>
      <c r="E3517" s="444"/>
      <c r="F3517" s="443"/>
      <c r="G3517" s="444"/>
      <c r="H3517" s="98"/>
      <c r="I3517" s="458"/>
      <c r="J3517" s="125"/>
      <c r="K3517" s="631"/>
      <c r="L3517" s="28"/>
    </row>
    <row r="3518" spans="3:12" ht="12" customHeight="1" x14ac:dyDescent="0.3">
      <c r="C3518" s="632"/>
      <c r="D3518" s="117" t="s">
        <v>1196</v>
      </c>
      <c r="E3518" s="618">
        <v>1</v>
      </c>
      <c r="F3518" s="619">
        <v>3.35</v>
      </c>
      <c r="G3518" s="618">
        <v>3.67</v>
      </c>
      <c r="H3518" s="620"/>
      <c r="I3518" s="458">
        <f>PRODUCT(E3518:G3518)</f>
        <v>12.294499999999999</v>
      </c>
      <c r="J3518" s="125"/>
      <c r="K3518" s="631"/>
      <c r="L3518" s="28"/>
    </row>
    <row r="3519" spans="3:12" ht="12" customHeight="1" x14ac:dyDescent="0.3">
      <c r="C3519" s="632"/>
      <c r="D3519" s="117" t="s">
        <v>346</v>
      </c>
      <c r="E3519" s="618">
        <v>-1</v>
      </c>
      <c r="F3519" s="619">
        <v>2.4</v>
      </c>
      <c r="G3519" s="618">
        <v>1.4</v>
      </c>
      <c r="H3519" s="620"/>
      <c r="I3519" s="458">
        <f>PRODUCT(E3519:G3519)</f>
        <v>-3.36</v>
      </c>
      <c r="J3519" s="125"/>
      <c r="K3519" s="631"/>
      <c r="L3519" s="28"/>
    </row>
    <row r="3520" spans="3:12" ht="12" customHeight="1" x14ac:dyDescent="0.3">
      <c r="C3520" s="632"/>
      <c r="D3520" s="117" t="s">
        <v>1367</v>
      </c>
      <c r="E3520" s="618">
        <v>-2</v>
      </c>
      <c r="F3520" s="619">
        <v>0.25</v>
      </c>
      <c r="G3520" s="618">
        <v>3.67</v>
      </c>
      <c r="H3520" s="620"/>
      <c r="I3520" s="458">
        <f>PRODUCT(E3520:G3520)</f>
        <v>-1.835</v>
      </c>
      <c r="J3520" s="125"/>
      <c r="K3520" s="631"/>
      <c r="L3520" s="28"/>
    </row>
    <row r="3521" spans="3:12" ht="12" customHeight="1" x14ac:dyDescent="0.3">
      <c r="C3521" s="617" t="s">
        <v>1787</v>
      </c>
      <c r="D3521" s="117" t="s">
        <v>1888</v>
      </c>
      <c r="E3521" s="444"/>
      <c r="F3521" s="443"/>
      <c r="G3521" s="444"/>
      <c r="H3521" s="98"/>
      <c r="I3521" s="458"/>
      <c r="J3521" s="125"/>
      <c r="K3521" s="631"/>
      <c r="L3521" s="28"/>
    </row>
    <row r="3522" spans="3:12" ht="12" customHeight="1" x14ac:dyDescent="0.3">
      <c r="C3522" s="632"/>
      <c r="D3522" s="117" t="s">
        <v>1513</v>
      </c>
      <c r="E3522" s="618">
        <v>1</v>
      </c>
      <c r="F3522" s="619">
        <v>14.85</v>
      </c>
      <c r="G3522" s="618">
        <v>4.17</v>
      </c>
      <c r="H3522" s="620"/>
      <c r="I3522" s="458">
        <f t="shared" ref="I3522:I3527" si="249">PRODUCT(E3522:G3522)</f>
        <v>61.924499999999995</v>
      </c>
      <c r="J3522" s="125"/>
      <c r="K3522" s="631"/>
      <c r="L3522" s="28"/>
    </row>
    <row r="3523" spans="3:12" ht="12" customHeight="1" x14ac:dyDescent="0.3">
      <c r="C3523" s="632"/>
      <c r="D3523" s="117" t="s">
        <v>1240</v>
      </c>
      <c r="E3523" s="618">
        <v>1</v>
      </c>
      <c r="F3523" s="619">
        <v>1.8</v>
      </c>
      <c r="G3523" s="618">
        <v>3.67</v>
      </c>
      <c r="H3523" s="620"/>
      <c r="I3523" s="458">
        <f t="shared" si="249"/>
        <v>6.6059999999999999</v>
      </c>
      <c r="J3523" s="125"/>
      <c r="K3523" s="631"/>
      <c r="L3523" s="28"/>
    </row>
    <row r="3524" spans="3:12" ht="12" customHeight="1" x14ac:dyDescent="0.3">
      <c r="C3524" s="632"/>
      <c r="D3524" s="117" t="s">
        <v>1505</v>
      </c>
      <c r="E3524" s="618">
        <v>1</v>
      </c>
      <c r="F3524" s="619">
        <v>3</v>
      </c>
      <c r="G3524" s="618">
        <v>3.67</v>
      </c>
      <c r="H3524" s="620"/>
      <c r="I3524" s="458">
        <f>PRODUCT(E3524:G3524)</f>
        <v>11.01</v>
      </c>
      <c r="J3524" s="125"/>
      <c r="K3524" s="631"/>
      <c r="L3524" s="28"/>
    </row>
    <row r="3525" spans="3:12" ht="12" customHeight="1" x14ac:dyDescent="0.3">
      <c r="C3525" s="632"/>
      <c r="D3525" s="117" t="s">
        <v>346</v>
      </c>
      <c r="E3525" s="618">
        <v>-4</v>
      </c>
      <c r="F3525" s="619">
        <v>3.15</v>
      </c>
      <c r="G3525" s="618">
        <v>1.4</v>
      </c>
      <c r="H3525" s="620"/>
      <c r="I3525" s="458">
        <f t="shared" si="249"/>
        <v>-17.639999999999997</v>
      </c>
      <c r="J3525" s="125"/>
      <c r="K3525" s="631"/>
      <c r="L3525" s="28"/>
    </row>
    <row r="3526" spans="3:12" ht="12" customHeight="1" x14ac:dyDescent="0.3">
      <c r="C3526" s="632"/>
      <c r="D3526" s="117" t="s">
        <v>323</v>
      </c>
      <c r="E3526" s="618">
        <v>-2</v>
      </c>
      <c r="F3526" s="619">
        <v>1.2</v>
      </c>
      <c r="G3526" s="618">
        <v>2.1</v>
      </c>
      <c r="H3526" s="620"/>
      <c r="I3526" s="458">
        <f t="shared" si="249"/>
        <v>-5.04</v>
      </c>
      <c r="J3526" s="125"/>
      <c r="K3526" s="631"/>
      <c r="L3526" s="28"/>
    </row>
    <row r="3527" spans="3:12" ht="12" customHeight="1" x14ac:dyDescent="0.3">
      <c r="C3527" s="632"/>
      <c r="D3527" s="117" t="s">
        <v>1367</v>
      </c>
      <c r="E3527" s="618">
        <v>-5</v>
      </c>
      <c r="F3527" s="619">
        <v>0.25</v>
      </c>
      <c r="G3527" s="618">
        <v>3.67</v>
      </c>
      <c r="H3527" s="620"/>
      <c r="I3527" s="458">
        <f t="shared" si="249"/>
        <v>-4.5875000000000004</v>
      </c>
      <c r="J3527" s="125"/>
      <c r="K3527" s="631"/>
      <c r="L3527" s="28"/>
    </row>
    <row r="3528" spans="3:12" ht="12" customHeight="1" x14ac:dyDescent="0.3">
      <c r="C3528" s="632"/>
      <c r="D3528" s="117" t="s">
        <v>1367</v>
      </c>
      <c r="E3528" s="618">
        <v>-2</v>
      </c>
      <c r="F3528" s="619">
        <v>0.25</v>
      </c>
      <c r="G3528" s="618">
        <v>4.17</v>
      </c>
      <c r="H3528" s="620"/>
      <c r="I3528" s="458">
        <f>PRODUCT(E3528:G3528)</f>
        <v>-2.085</v>
      </c>
      <c r="J3528" s="125"/>
      <c r="K3528" s="631"/>
      <c r="L3528" s="28"/>
    </row>
    <row r="3529" spans="3:12" ht="12" customHeight="1" x14ac:dyDescent="0.3">
      <c r="C3529" s="617" t="s">
        <v>1889</v>
      </c>
      <c r="D3529" s="117" t="s">
        <v>1890</v>
      </c>
      <c r="E3529" s="444"/>
      <c r="F3529" s="443"/>
      <c r="G3529" s="444"/>
      <c r="H3529" s="98"/>
      <c r="I3529" s="458"/>
      <c r="J3529" s="125"/>
      <c r="K3529" s="631"/>
      <c r="L3529" s="28"/>
    </row>
    <row r="3530" spans="3:12" ht="12" customHeight="1" x14ac:dyDescent="0.3">
      <c r="C3530" s="632"/>
      <c r="D3530" s="117" t="s">
        <v>1488</v>
      </c>
      <c r="E3530" s="618">
        <v>1</v>
      </c>
      <c r="F3530" s="619">
        <v>3.55</v>
      </c>
      <c r="G3530" s="618">
        <v>4.17</v>
      </c>
      <c r="H3530" s="620"/>
      <c r="I3530" s="458">
        <f>PRODUCT(E3530:G3530)</f>
        <v>14.8035</v>
      </c>
      <c r="J3530" s="125"/>
      <c r="K3530" s="631"/>
      <c r="L3530" s="28"/>
    </row>
    <row r="3531" spans="3:12" ht="12" customHeight="1" x14ac:dyDescent="0.3">
      <c r="C3531" s="632"/>
      <c r="D3531" s="117" t="s">
        <v>1505</v>
      </c>
      <c r="E3531" s="618">
        <v>1</v>
      </c>
      <c r="F3531" s="619">
        <v>1.2</v>
      </c>
      <c r="G3531" s="618">
        <v>3.67</v>
      </c>
      <c r="H3531" s="620"/>
      <c r="I3531" s="458">
        <f>PRODUCT(E3531:G3531)</f>
        <v>4.4039999999999999</v>
      </c>
      <c r="J3531" s="125"/>
      <c r="K3531" s="631"/>
      <c r="L3531" s="28"/>
    </row>
    <row r="3532" spans="3:12" ht="12" customHeight="1" x14ac:dyDescent="0.3">
      <c r="C3532" s="632"/>
      <c r="D3532" s="117" t="s">
        <v>346</v>
      </c>
      <c r="E3532" s="618">
        <v>-1</v>
      </c>
      <c r="F3532" s="619">
        <v>2.4</v>
      </c>
      <c r="G3532" s="618">
        <v>1.4</v>
      </c>
      <c r="H3532" s="620"/>
      <c r="I3532" s="458">
        <f>PRODUCT(E3532:G3532)</f>
        <v>-3.36</v>
      </c>
      <c r="J3532" s="125"/>
      <c r="K3532" s="631"/>
      <c r="L3532" s="28"/>
    </row>
    <row r="3533" spans="3:12" ht="12" customHeight="1" x14ac:dyDescent="0.3">
      <c r="C3533" s="632"/>
      <c r="D3533" s="117" t="s">
        <v>1367</v>
      </c>
      <c r="E3533" s="618">
        <v>-2</v>
      </c>
      <c r="F3533" s="619">
        <v>0.25</v>
      </c>
      <c r="G3533" s="618">
        <v>4.17</v>
      </c>
      <c r="H3533" s="620"/>
      <c r="I3533" s="458">
        <f>PRODUCT(E3533:G3533)</f>
        <v>-2.085</v>
      </c>
      <c r="J3533" s="125"/>
      <c r="K3533" s="631"/>
      <c r="L3533" s="28"/>
    </row>
    <row r="3534" spans="3:12" ht="12" customHeight="1" x14ac:dyDescent="0.3">
      <c r="C3534" s="632"/>
      <c r="D3534" s="117" t="s">
        <v>1367</v>
      </c>
      <c r="E3534" s="618">
        <v>-2</v>
      </c>
      <c r="F3534" s="619">
        <v>0.25</v>
      </c>
      <c r="G3534" s="618">
        <v>3.67</v>
      </c>
      <c r="H3534" s="620"/>
      <c r="I3534" s="458">
        <f>PRODUCT(E3534:G3534)</f>
        <v>-1.835</v>
      </c>
      <c r="J3534" s="125"/>
      <c r="K3534" s="631"/>
      <c r="L3534" s="28"/>
    </row>
    <row r="3535" spans="3:12" ht="12" customHeight="1" x14ac:dyDescent="0.3">
      <c r="C3535" s="632"/>
      <c r="D3535" s="117"/>
      <c r="E3535" s="618"/>
      <c r="F3535" s="619"/>
      <c r="G3535" s="618"/>
      <c r="H3535" s="620"/>
      <c r="I3535" s="458"/>
      <c r="J3535" s="125"/>
      <c r="K3535" s="631"/>
      <c r="L3535" s="28"/>
    </row>
    <row r="3536" spans="3:12" ht="12" customHeight="1" x14ac:dyDescent="0.3">
      <c r="C3536" s="632"/>
      <c r="D3536" s="434" t="s">
        <v>1929</v>
      </c>
      <c r="E3536" s="618"/>
      <c r="F3536" s="619"/>
      <c r="G3536" s="618"/>
      <c r="H3536" s="620"/>
      <c r="I3536" s="458"/>
      <c r="J3536" s="125"/>
      <c r="K3536" s="631"/>
      <c r="L3536" s="28"/>
    </row>
    <row r="3537" spans="3:12" ht="12" customHeight="1" x14ac:dyDescent="0.3">
      <c r="C3537" s="617" t="s">
        <v>1872</v>
      </c>
      <c r="D3537" s="117" t="s">
        <v>1869</v>
      </c>
      <c r="E3537" s="444"/>
      <c r="F3537" s="443"/>
      <c r="G3537" s="444"/>
      <c r="H3537" s="98"/>
      <c r="I3537" s="458"/>
      <c r="J3537" s="125"/>
      <c r="K3537" s="631"/>
      <c r="L3537" s="28"/>
    </row>
    <row r="3538" spans="3:12" ht="12" customHeight="1" x14ac:dyDescent="0.3">
      <c r="C3538" s="632"/>
      <c r="D3538" s="117" t="s">
        <v>1207</v>
      </c>
      <c r="E3538" s="618">
        <v>1</v>
      </c>
      <c r="F3538" s="619">
        <v>4.05</v>
      </c>
      <c r="G3538" s="618">
        <v>3.15</v>
      </c>
      <c r="H3538" s="620"/>
      <c r="I3538" s="458">
        <f t="shared" ref="I3538:I3545" si="250">PRODUCT(E3538:G3538)</f>
        <v>12.757499999999999</v>
      </c>
      <c r="J3538" s="125"/>
      <c r="K3538" s="631"/>
      <c r="L3538" s="28"/>
    </row>
    <row r="3539" spans="3:12" ht="12" customHeight="1" x14ac:dyDescent="0.3">
      <c r="C3539" s="632"/>
      <c r="D3539" s="117" t="s">
        <v>1707</v>
      </c>
      <c r="E3539" s="618">
        <v>1</v>
      </c>
      <c r="F3539" s="619">
        <v>9.5500000000000007</v>
      </c>
      <c r="G3539" s="618">
        <v>4.17</v>
      </c>
      <c r="H3539" s="620"/>
      <c r="I3539" s="458">
        <f t="shared" si="250"/>
        <v>39.823500000000003</v>
      </c>
      <c r="J3539" s="125"/>
      <c r="K3539" s="631"/>
      <c r="L3539" s="28"/>
    </row>
    <row r="3540" spans="3:12" ht="12" customHeight="1" x14ac:dyDescent="0.3">
      <c r="C3540" s="632"/>
      <c r="D3540" s="117"/>
      <c r="E3540" s="618">
        <v>1</v>
      </c>
      <c r="F3540" s="619">
        <v>0.84</v>
      </c>
      <c r="G3540" s="618">
        <v>3.15</v>
      </c>
      <c r="H3540" s="620"/>
      <c r="I3540" s="458">
        <f t="shared" si="250"/>
        <v>2.6459999999999999</v>
      </c>
      <c r="J3540" s="125"/>
      <c r="K3540" s="631"/>
      <c r="L3540" s="28"/>
    </row>
    <row r="3541" spans="3:12" ht="12" customHeight="1" x14ac:dyDescent="0.3">
      <c r="C3541" s="632"/>
      <c r="D3541" s="117"/>
      <c r="E3541" s="618">
        <v>1</v>
      </c>
      <c r="F3541" s="619">
        <v>0.55000000000000004</v>
      </c>
      <c r="G3541" s="618">
        <v>3.15</v>
      </c>
      <c r="H3541" s="620"/>
      <c r="I3541" s="458">
        <f t="shared" si="250"/>
        <v>1.7325000000000002</v>
      </c>
      <c r="J3541" s="125"/>
      <c r="K3541" s="631"/>
      <c r="L3541" s="28"/>
    </row>
    <row r="3542" spans="3:12" ht="12" customHeight="1" x14ac:dyDescent="0.3">
      <c r="C3542" s="632"/>
      <c r="D3542" s="117" t="s">
        <v>323</v>
      </c>
      <c r="E3542" s="618">
        <v>-1</v>
      </c>
      <c r="F3542" s="619">
        <v>1.2</v>
      </c>
      <c r="G3542" s="618">
        <v>2.1</v>
      </c>
      <c r="H3542" s="620"/>
      <c r="I3542" s="458">
        <f t="shared" si="250"/>
        <v>-2.52</v>
      </c>
      <c r="J3542" s="125"/>
      <c r="K3542" s="631"/>
      <c r="L3542" s="28"/>
    </row>
    <row r="3543" spans="3:12" ht="12" customHeight="1" x14ac:dyDescent="0.3">
      <c r="C3543" s="632"/>
      <c r="D3543" s="117" t="s">
        <v>346</v>
      </c>
      <c r="E3543" s="618">
        <v>-1</v>
      </c>
      <c r="F3543" s="619">
        <v>2.4</v>
      </c>
      <c r="G3543" s="618">
        <v>1.4</v>
      </c>
      <c r="H3543" s="620"/>
      <c r="I3543" s="458">
        <f t="shared" si="250"/>
        <v>-3.36</v>
      </c>
      <c r="J3543" s="125"/>
      <c r="K3543" s="631"/>
      <c r="L3543" s="28"/>
    </row>
    <row r="3544" spans="3:12" ht="12" customHeight="1" x14ac:dyDescent="0.3">
      <c r="C3544" s="632"/>
      <c r="D3544" s="117" t="s">
        <v>1367</v>
      </c>
      <c r="E3544" s="618">
        <v>-4</v>
      </c>
      <c r="F3544" s="619">
        <v>0.25</v>
      </c>
      <c r="G3544" s="618">
        <v>4.17</v>
      </c>
      <c r="H3544" s="620"/>
      <c r="I3544" s="458">
        <f t="shared" si="250"/>
        <v>-4.17</v>
      </c>
      <c r="J3544" s="125"/>
      <c r="K3544" s="631"/>
      <c r="L3544" s="28"/>
    </row>
    <row r="3545" spans="3:12" ht="12" customHeight="1" x14ac:dyDescent="0.3">
      <c r="C3545" s="632"/>
      <c r="D3545" s="117" t="s">
        <v>1367</v>
      </c>
      <c r="E3545" s="618">
        <v>-3</v>
      </c>
      <c r="F3545" s="619">
        <v>0.25</v>
      </c>
      <c r="G3545" s="618">
        <v>3.15</v>
      </c>
      <c r="H3545" s="620"/>
      <c r="I3545" s="458">
        <f t="shared" si="250"/>
        <v>-2.3624999999999998</v>
      </c>
      <c r="J3545" s="125"/>
      <c r="K3545" s="631"/>
      <c r="L3545" s="28"/>
    </row>
    <row r="3546" spans="3:12" ht="12" customHeight="1" x14ac:dyDescent="0.3">
      <c r="C3546" s="617" t="s">
        <v>1774</v>
      </c>
      <c r="D3546" s="117" t="s">
        <v>1226</v>
      </c>
      <c r="E3546" s="444"/>
      <c r="F3546" s="443"/>
      <c r="G3546" s="444"/>
      <c r="H3546" s="98"/>
      <c r="I3546" s="458"/>
      <c r="J3546" s="125"/>
      <c r="K3546" s="631"/>
      <c r="L3546" s="28"/>
    </row>
    <row r="3547" spans="3:12" ht="12" customHeight="1" x14ac:dyDescent="0.3">
      <c r="C3547" s="632"/>
      <c r="D3547" s="117" t="s">
        <v>1207</v>
      </c>
      <c r="E3547" s="618">
        <v>1</v>
      </c>
      <c r="F3547" s="619">
        <v>1.55</v>
      </c>
      <c r="G3547" s="618">
        <v>3.67</v>
      </c>
      <c r="H3547" s="620"/>
      <c r="I3547" s="458">
        <f>PRODUCT(E3547:G3547)</f>
        <v>5.6885000000000003</v>
      </c>
      <c r="J3547" s="125"/>
      <c r="K3547" s="631"/>
      <c r="L3547" s="28"/>
    </row>
    <row r="3548" spans="3:12" ht="12" customHeight="1" x14ac:dyDescent="0.3">
      <c r="C3548" s="632"/>
      <c r="D3548" s="117" t="s">
        <v>1707</v>
      </c>
      <c r="E3548" s="618">
        <v>1</v>
      </c>
      <c r="F3548" s="619">
        <v>4</v>
      </c>
      <c r="G3548" s="618">
        <v>4.17</v>
      </c>
      <c r="H3548" s="620"/>
      <c r="I3548" s="458">
        <f>PRODUCT(E3548:G3548)</f>
        <v>16.68</v>
      </c>
      <c r="J3548" s="125"/>
      <c r="K3548" s="631"/>
      <c r="L3548" s="28"/>
    </row>
    <row r="3549" spans="3:12" ht="12" customHeight="1" x14ac:dyDescent="0.3">
      <c r="C3549" s="632"/>
      <c r="D3549" s="117" t="s">
        <v>323</v>
      </c>
      <c r="E3549" s="618">
        <v>-1</v>
      </c>
      <c r="F3549" s="619">
        <v>0.8</v>
      </c>
      <c r="G3549" s="618">
        <v>2.1</v>
      </c>
      <c r="H3549" s="620"/>
      <c r="I3549" s="458">
        <f>PRODUCT(E3549:G3549)</f>
        <v>-1.6800000000000002</v>
      </c>
      <c r="J3549" s="125"/>
      <c r="K3549" s="631"/>
      <c r="L3549" s="28"/>
    </row>
    <row r="3550" spans="3:12" ht="12" customHeight="1" x14ac:dyDescent="0.3">
      <c r="C3550" s="632"/>
      <c r="D3550" s="117" t="s">
        <v>1367</v>
      </c>
      <c r="E3550" s="618">
        <v>-2</v>
      </c>
      <c r="F3550" s="619">
        <v>0.25</v>
      </c>
      <c r="G3550" s="618">
        <v>3.67</v>
      </c>
      <c r="H3550" s="620"/>
      <c r="I3550" s="458">
        <f>PRODUCT(E3550:G3550)</f>
        <v>-1.835</v>
      </c>
      <c r="J3550" s="125"/>
      <c r="K3550" s="631"/>
      <c r="L3550" s="28"/>
    </row>
    <row r="3551" spans="3:12" ht="12" customHeight="1" x14ac:dyDescent="0.3">
      <c r="C3551" s="632"/>
      <c r="D3551" s="117" t="s">
        <v>1367</v>
      </c>
      <c r="E3551" s="618">
        <v>-3</v>
      </c>
      <c r="F3551" s="619">
        <v>0.25</v>
      </c>
      <c r="G3551" s="618">
        <v>4.17</v>
      </c>
      <c r="H3551" s="620"/>
      <c r="I3551" s="458">
        <f>PRODUCT(E3551:G3551)</f>
        <v>-3.1274999999999999</v>
      </c>
      <c r="J3551" s="125"/>
      <c r="K3551" s="631"/>
      <c r="L3551" s="28"/>
    </row>
    <row r="3552" spans="3:12" ht="12" customHeight="1" x14ac:dyDescent="0.3">
      <c r="C3552" s="617" t="s">
        <v>1873</v>
      </c>
      <c r="D3552" s="117" t="s">
        <v>1869</v>
      </c>
      <c r="E3552" s="444"/>
      <c r="F3552" s="443"/>
      <c r="G3552" s="444"/>
      <c r="H3552" s="98"/>
      <c r="I3552" s="458"/>
      <c r="J3552" s="125"/>
      <c r="K3552" s="631"/>
      <c r="L3552" s="28"/>
    </row>
    <row r="3553" spans="3:12" ht="12" customHeight="1" x14ac:dyDescent="0.3">
      <c r="C3553" s="632"/>
      <c r="D3553" s="117" t="s">
        <v>1707</v>
      </c>
      <c r="E3553" s="618">
        <v>1</v>
      </c>
      <c r="F3553" s="619">
        <v>4</v>
      </c>
      <c r="G3553" s="618">
        <v>4.17</v>
      </c>
      <c r="H3553" s="620"/>
      <c r="I3553" s="458">
        <f t="shared" ref="I3553:I3560" si="251">PRODUCT(E3553:G3553)</f>
        <v>16.68</v>
      </c>
      <c r="J3553" s="125"/>
      <c r="K3553" s="631"/>
      <c r="L3553" s="28"/>
    </row>
    <row r="3554" spans="3:12" ht="12" customHeight="1" x14ac:dyDescent="0.3">
      <c r="C3554" s="632"/>
      <c r="D3554" s="117"/>
      <c r="E3554" s="618">
        <v>1</v>
      </c>
      <c r="F3554" s="619">
        <v>9.25</v>
      </c>
      <c r="G3554" s="618">
        <v>3.15</v>
      </c>
      <c r="H3554" s="620"/>
      <c r="I3554" s="458">
        <f>PRODUCT(E3554:G3554)</f>
        <v>29.137499999999999</v>
      </c>
      <c r="J3554" s="125"/>
      <c r="K3554" s="631"/>
      <c r="L3554" s="28"/>
    </row>
    <row r="3555" spans="3:12" ht="12" customHeight="1" x14ac:dyDescent="0.3">
      <c r="C3555" s="632"/>
      <c r="D3555" s="117"/>
      <c r="E3555" s="618">
        <v>1</v>
      </c>
      <c r="F3555" s="619">
        <v>0.55000000000000004</v>
      </c>
      <c r="G3555" s="618">
        <v>3.15</v>
      </c>
      <c r="H3555" s="620"/>
      <c r="I3555" s="458">
        <f>PRODUCT(E3555:G3555)</f>
        <v>1.7325000000000002</v>
      </c>
      <c r="J3555" s="125"/>
      <c r="K3555" s="631"/>
      <c r="L3555" s="28"/>
    </row>
    <row r="3556" spans="3:12" ht="12" customHeight="1" x14ac:dyDescent="0.3">
      <c r="C3556" s="632"/>
      <c r="D3556" s="117"/>
      <c r="E3556" s="618">
        <v>1</v>
      </c>
      <c r="F3556" s="619">
        <v>0.25</v>
      </c>
      <c r="G3556" s="618">
        <v>3.15</v>
      </c>
      <c r="H3556" s="620"/>
      <c r="I3556" s="458">
        <f>PRODUCT(E3556:G3556)</f>
        <v>0.78749999999999998</v>
      </c>
      <c r="J3556" s="125"/>
      <c r="K3556" s="631"/>
      <c r="L3556" s="28"/>
    </row>
    <row r="3557" spans="3:12" ht="12" customHeight="1" x14ac:dyDescent="0.3">
      <c r="C3557" s="632"/>
      <c r="D3557" s="117" t="s">
        <v>323</v>
      </c>
      <c r="E3557" s="618">
        <v>-1</v>
      </c>
      <c r="F3557" s="619">
        <v>1.2</v>
      </c>
      <c r="G3557" s="618">
        <v>2.1</v>
      </c>
      <c r="H3557" s="620"/>
      <c r="I3557" s="458">
        <f t="shared" si="251"/>
        <v>-2.52</v>
      </c>
      <c r="J3557" s="125"/>
      <c r="K3557" s="631"/>
      <c r="L3557" s="28"/>
    </row>
    <row r="3558" spans="3:12" ht="12" customHeight="1" x14ac:dyDescent="0.3">
      <c r="C3558" s="632"/>
      <c r="D3558" s="117" t="s">
        <v>346</v>
      </c>
      <c r="E3558" s="618">
        <v>-1</v>
      </c>
      <c r="F3558" s="619">
        <v>2.4</v>
      </c>
      <c r="G3558" s="618">
        <v>1.4</v>
      </c>
      <c r="H3558" s="620"/>
      <c r="I3558" s="458">
        <f t="shared" si="251"/>
        <v>-3.36</v>
      </c>
      <c r="J3558" s="125"/>
      <c r="K3558" s="631"/>
      <c r="L3558" s="28"/>
    </row>
    <row r="3559" spans="3:12" ht="12" customHeight="1" x14ac:dyDescent="0.3">
      <c r="C3559" s="632"/>
      <c r="D3559" s="117" t="s">
        <v>1367</v>
      </c>
      <c r="E3559" s="618">
        <v>-2</v>
      </c>
      <c r="F3559" s="619">
        <v>0.25</v>
      </c>
      <c r="G3559" s="618">
        <v>4.17</v>
      </c>
      <c r="H3559" s="620"/>
      <c r="I3559" s="458">
        <f t="shared" si="251"/>
        <v>-2.085</v>
      </c>
      <c r="J3559" s="125"/>
      <c r="K3559" s="631"/>
      <c r="L3559" s="28"/>
    </row>
    <row r="3560" spans="3:12" ht="12" customHeight="1" x14ac:dyDescent="0.3">
      <c r="C3560" s="632"/>
      <c r="D3560" s="117" t="s">
        <v>1367</v>
      </c>
      <c r="E3560" s="618">
        <v>-5</v>
      </c>
      <c r="F3560" s="619">
        <v>0.25</v>
      </c>
      <c r="G3560" s="618">
        <v>3.15</v>
      </c>
      <c r="H3560" s="620"/>
      <c r="I3560" s="458">
        <f t="shared" si="251"/>
        <v>-3.9375</v>
      </c>
      <c r="J3560" s="125"/>
      <c r="K3560" s="631"/>
      <c r="L3560" s="28"/>
    </row>
    <row r="3561" spans="3:12" ht="12" customHeight="1" x14ac:dyDescent="0.3">
      <c r="C3561" s="617" t="s">
        <v>1874</v>
      </c>
      <c r="D3561" s="117" t="s">
        <v>122</v>
      </c>
      <c r="E3561" s="640"/>
      <c r="F3561" s="640"/>
      <c r="G3561" s="640"/>
      <c r="H3561" s="641"/>
      <c r="I3561" s="569"/>
      <c r="J3561" s="125"/>
      <c r="K3561" s="631"/>
      <c r="L3561" s="28"/>
    </row>
    <row r="3562" spans="3:12" ht="12" customHeight="1" x14ac:dyDescent="0.3">
      <c r="C3562" s="632"/>
      <c r="D3562" s="117" t="s">
        <v>1645</v>
      </c>
      <c r="E3562" s="618">
        <v>1</v>
      </c>
      <c r="F3562" s="619">
        <v>2.4500000000000002</v>
      </c>
      <c r="G3562" s="618">
        <v>4.17</v>
      </c>
      <c r="H3562" s="620"/>
      <c r="I3562" s="458">
        <f>PRODUCT(E3562:G3562)</f>
        <v>10.2165</v>
      </c>
      <c r="J3562" s="125"/>
      <c r="K3562" s="631"/>
      <c r="L3562" s="28"/>
    </row>
    <row r="3563" spans="3:12" ht="12" customHeight="1" x14ac:dyDescent="0.3">
      <c r="C3563" s="632"/>
      <c r="D3563" s="117" t="s">
        <v>1222</v>
      </c>
      <c r="E3563" s="618">
        <v>1</v>
      </c>
      <c r="F3563" s="619">
        <v>1.8</v>
      </c>
      <c r="G3563" s="618">
        <v>4.17</v>
      </c>
      <c r="H3563" s="620"/>
      <c r="I3563" s="458">
        <f>PRODUCT(E3563:G3563)</f>
        <v>7.5060000000000002</v>
      </c>
      <c r="J3563" s="125"/>
      <c r="K3563" s="631"/>
      <c r="L3563" s="28"/>
    </row>
    <row r="3564" spans="3:12" ht="12" customHeight="1" x14ac:dyDescent="0.3">
      <c r="C3564" s="632"/>
      <c r="D3564" s="117" t="s">
        <v>323</v>
      </c>
      <c r="E3564" s="618">
        <v>-1</v>
      </c>
      <c r="F3564" s="619">
        <v>0.9</v>
      </c>
      <c r="G3564" s="618">
        <v>2.1</v>
      </c>
      <c r="H3564" s="620"/>
      <c r="I3564" s="458">
        <f>PRODUCT(E3564:G3564)</f>
        <v>-1.8900000000000001</v>
      </c>
      <c r="J3564" s="125"/>
      <c r="K3564" s="631"/>
      <c r="L3564" s="28"/>
    </row>
    <row r="3565" spans="3:12" ht="12" customHeight="1" x14ac:dyDescent="0.3">
      <c r="C3565" s="632"/>
      <c r="D3565" s="117" t="s">
        <v>346</v>
      </c>
      <c r="E3565" s="618">
        <v>-1</v>
      </c>
      <c r="F3565" s="619">
        <v>0.9</v>
      </c>
      <c r="G3565" s="618">
        <v>0.5</v>
      </c>
      <c r="H3565" s="620"/>
      <c r="I3565" s="458">
        <f>PRODUCT(E3565:G3565)</f>
        <v>-0.45</v>
      </c>
      <c r="J3565" s="125"/>
      <c r="K3565" s="631"/>
      <c r="L3565" s="28"/>
    </row>
    <row r="3566" spans="3:12" ht="12" customHeight="1" x14ac:dyDescent="0.3">
      <c r="C3566" s="632"/>
      <c r="D3566" s="117" t="s">
        <v>1367</v>
      </c>
      <c r="E3566" s="618">
        <v>-4</v>
      </c>
      <c r="F3566" s="619">
        <v>0.25</v>
      </c>
      <c r="G3566" s="618">
        <v>4.17</v>
      </c>
      <c r="H3566" s="620"/>
      <c r="I3566" s="458">
        <f>PRODUCT(E3566:G3566)</f>
        <v>-4.17</v>
      </c>
      <c r="J3566" s="125"/>
      <c r="K3566" s="631"/>
      <c r="L3566" s="28"/>
    </row>
    <row r="3567" spans="3:12" ht="12" customHeight="1" x14ac:dyDescent="0.3">
      <c r="C3567" s="617" t="s">
        <v>1891</v>
      </c>
      <c r="D3567" s="117" t="s">
        <v>1869</v>
      </c>
      <c r="E3567" s="640"/>
      <c r="F3567" s="640"/>
      <c r="G3567" s="640"/>
      <c r="H3567" s="641"/>
      <c r="I3567" s="569"/>
      <c r="J3567" s="125"/>
      <c r="K3567" s="631"/>
      <c r="L3567" s="28"/>
    </row>
    <row r="3568" spans="3:12" ht="12" customHeight="1" x14ac:dyDescent="0.3">
      <c r="C3568" s="632"/>
      <c r="D3568" s="117" t="s">
        <v>1207</v>
      </c>
      <c r="E3568" s="618">
        <v>1</v>
      </c>
      <c r="F3568" s="619">
        <v>3.35</v>
      </c>
      <c r="G3568" s="618">
        <v>3.15</v>
      </c>
      <c r="H3568" s="620"/>
      <c r="I3568" s="458">
        <f t="shared" ref="I3568:I3574" si="252">PRODUCT(E3568:G3568)</f>
        <v>10.5525</v>
      </c>
      <c r="J3568" s="125"/>
      <c r="K3568" s="631"/>
      <c r="L3568" s="28"/>
    </row>
    <row r="3569" spans="3:12" ht="12" customHeight="1" x14ac:dyDescent="0.3">
      <c r="C3569" s="632"/>
      <c r="D3569" s="117" t="s">
        <v>1222</v>
      </c>
      <c r="E3569" s="618">
        <v>1</v>
      </c>
      <c r="F3569" s="619">
        <v>4.0999999999999996</v>
      </c>
      <c r="G3569" s="618">
        <v>3.67</v>
      </c>
      <c r="H3569" s="620"/>
      <c r="I3569" s="458">
        <f t="shared" si="252"/>
        <v>15.046999999999999</v>
      </c>
      <c r="J3569" s="125"/>
      <c r="K3569" s="631"/>
      <c r="L3569" s="28"/>
    </row>
    <row r="3570" spans="3:12" ht="12" customHeight="1" x14ac:dyDescent="0.3">
      <c r="C3570" s="632"/>
      <c r="D3570" s="117" t="s">
        <v>1707</v>
      </c>
      <c r="E3570" s="618">
        <v>1</v>
      </c>
      <c r="F3570" s="619">
        <v>0.5</v>
      </c>
      <c r="G3570" s="618">
        <v>3.15</v>
      </c>
      <c r="H3570" s="620"/>
      <c r="I3570" s="458">
        <f t="shared" si="252"/>
        <v>1.575</v>
      </c>
      <c r="J3570" s="125"/>
      <c r="K3570" s="631"/>
      <c r="L3570" s="28"/>
    </row>
    <row r="3571" spans="3:12" ht="12" customHeight="1" x14ac:dyDescent="0.3">
      <c r="C3571" s="632"/>
      <c r="D3571" s="117" t="s">
        <v>323</v>
      </c>
      <c r="E3571" s="618">
        <v>-1</v>
      </c>
      <c r="F3571" s="619">
        <v>1.2</v>
      </c>
      <c r="G3571" s="618">
        <v>2.1</v>
      </c>
      <c r="H3571" s="620"/>
      <c r="I3571" s="458">
        <f t="shared" si="252"/>
        <v>-2.52</v>
      </c>
      <c r="J3571" s="125"/>
      <c r="K3571" s="631"/>
      <c r="L3571" s="28"/>
    </row>
    <row r="3572" spans="3:12" ht="12" customHeight="1" x14ac:dyDescent="0.3">
      <c r="C3572" s="632"/>
      <c r="D3572" s="117" t="s">
        <v>346</v>
      </c>
      <c r="E3572" s="618">
        <v>-1</v>
      </c>
      <c r="F3572" s="619">
        <v>2.4</v>
      </c>
      <c r="G3572" s="618">
        <v>1.4</v>
      </c>
      <c r="H3572" s="620"/>
      <c r="I3572" s="458">
        <f t="shared" si="252"/>
        <v>-3.36</v>
      </c>
      <c r="J3572" s="125"/>
      <c r="K3572" s="631"/>
      <c r="L3572" s="28"/>
    </row>
    <row r="3573" spans="3:12" ht="12" customHeight="1" x14ac:dyDescent="0.3">
      <c r="C3573" s="632"/>
      <c r="D3573" s="117" t="s">
        <v>1367</v>
      </c>
      <c r="E3573" s="618">
        <v>-3</v>
      </c>
      <c r="F3573" s="619">
        <v>0.25</v>
      </c>
      <c r="G3573" s="618">
        <v>3.67</v>
      </c>
      <c r="H3573" s="620"/>
      <c r="I3573" s="458">
        <f t="shared" si="252"/>
        <v>-2.7524999999999999</v>
      </c>
      <c r="J3573" s="125"/>
      <c r="K3573" s="631"/>
      <c r="L3573" s="28"/>
    </row>
    <row r="3574" spans="3:12" ht="12" customHeight="1" x14ac:dyDescent="0.3">
      <c r="C3574" s="632"/>
      <c r="D3574" s="117" t="s">
        <v>1367</v>
      </c>
      <c r="E3574" s="618">
        <v>-2</v>
      </c>
      <c r="F3574" s="619">
        <v>0.25</v>
      </c>
      <c r="G3574" s="618">
        <v>3.15</v>
      </c>
      <c r="H3574" s="620"/>
      <c r="I3574" s="458">
        <f t="shared" si="252"/>
        <v>-1.575</v>
      </c>
      <c r="J3574" s="125"/>
      <c r="K3574" s="631"/>
      <c r="L3574" s="28"/>
    </row>
    <row r="3575" spans="3:12" ht="12" customHeight="1" x14ac:dyDescent="0.3">
      <c r="C3575" s="617" t="s">
        <v>1892</v>
      </c>
      <c r="D3575" s="117" t="s">
        <v>122</v>
      </c>
      <c r="E3575" s="640"/>
      <c r="F3575" s="640"/>
      <c r="G3575" s="640"/>
      <c r="H3575" s="641"/>
      <c r="I3575" s="569"/>
      <c r="J3575" s="125"/>
      <c r="K3575" s="631"/>
      <c r="L3575" s="28"/>
    </row>
    <row r="3576" spans="3:12" ht="12" customHeight="1" x14ac:dyDescent="0.3">
      <c r="C3576" s="632"/>
      <c r="D3576" s="117" t="s">
        <v>1222</v>
      </c>
      <c r="E3576" s="618">
        <v>1</v>
      </c>
      <c r="F3576" s="619">
        <v>1.85</v>
      </c>
      <c r="G3576" s="618">
        <v>3.67</v>
      </c>
      <c r="H3576" s="620"/>
      <c r="I3576" s="458">
        <f>PRODUCT(E3576:G3576)</f>
        <v>6.7895000000000003</v>
      </c>
      <c r="J3576" s="125"/>
      <c r="K3576" s="631"/>
      <c r="L3576" s="28"/>
    </row>
    <row r="3577" spans="3:12" ht="12" customHeight="1" x14ac:dyDescent="0.3">
      <c r="C3577" s="632"/>
      <c r="D3577" s="117" t="s">
        <v>1707</v>
      </c>
      <c r="E3577" s="618">
        <v>1</v>
      </c>
      <c r="F3577" s="619">
        <v>2.5</v>
      </c>
      <c r="G3577" s="618">
        <v>3.15</v>
      </c>
      <c r="H3577" s="620"/>
      <c r="I3577" s="458">
        <f t="shared" ref="I3577:I3582" si="253">PRODUCT(E3577:G3577)</f>
        <v>7.875</v>
      </c>
      <c r="J3577" s="125"/>
      <c r="K3577" s="631"/>
      <c r="L3577" s="28"/>
    </row>
    <row r="3578" spans="3:12" ht="12" customHeight="1" x14ac:dyDescent="0.3">
      <c r="C3578" s="632"/>
      <c r="D3578" s="117"/>
      <c r="E3578" s="618">
        <v>1</v>
      </c>
      <c r="F3578" s="619">
        <v>2.5</v>
      </c>
      <c r="G3578" s="618">
        <v>3.2</v>
      </c>
      <c r="H3578" s="620"/>
      <c r="I3578" s="458">
        <f>PRODUCT(E3578:G3578)</f>
        <v>8</v>
      </c>
      <c r="J3578" s="125"/>
      <c r="K3578" s="631"/>
      <c r="L3578" s="28"/>
    </row>
    <row r="3579" spans="3:12" ht="12" customHeight="1" x14ac:dyDescent="0.3">
      <c r="C3579" s="632"/>
      <c r="D3579" s="117" t="s">
        <v>323</v>
      </c>
      <c r="E3579" s="618">
        <v>-1</v>
      </c>
      <c r="F3579" s="619">
        <v>0.9</v>
      </c>
      <c r="G3579" s="618">
        <v>2.1</v>
      </c>
      <c r="H3579" s="620"/>
      <c r="I3579" s="458">
        <f t="shared" si="253"/>
        <v>-1.8900000000000001</v>
      </c>
      <c r="J3579" s="125"/>
      <c r="K3579" s="631"/>
      <c r="L3579" s="28"/>
    </row>
    <row r="3580" spans="3:12" ht="12" customHeight="1" x14ac:dyDescent="0.3">
      <c r="C3580" s="632"/>
      <c r="D3580" s="117" t="s">
        <v>346</v>
      </c>
      <c r="E3580" s="618">
        <v>-1</v>
      </c>
      <c r="F3580" s="619">
        <v>0.9</v>
      </c>
      <c r="G3580" s="618">
        <v>0.5</v>
      </c>
      <c r="H3580" s="620"/>
      <c r="I3580" s="458">
        <f t="shared" si="253"/>
        <v>-0.45</v>
      </c>
      <c r="J3580" s="125"/>
      <c r="K3580" s="631"/>
      <c r="L3580" s="28"/>
    </row>
    <row r="3581" spans="3:12" ht="12" customHeight="1" x14ac:dyDescent="0.3">
      <c r="C3581" s="632"/>
      <c r="D3581" s="117" t="s">
        <v>1367</v>
      </c>
      <c r="E3581" s="618">
        <v>-3</v>
      </c>
      <c r="F3581" s="619">
        <v>0.25</v>
      </c>
      <c r="G3581" s="618">
        <v>3.67</v>
      </c>
      <c r="H3581" s="620"/>
      <c r="I3581" s="458">
        <f t="shared" si="253"/>
        <v>-2.7524999999999999</v>
      </c>
      <c r="J3581" s="125"/>
      <c r="K3581" s="631"/>
      <c r="L3581" s="28"/>
    </row>
    <row r="3582" spans="3:12" ht="12" customHeight="1" x14ac:dyDescent="0.3">
      <c r="C3582" s="632"/>
      <c r="D3582" s="117" t="s">
        <v>1367</v>
      </c>
      <c r="E3582" s="618">
        <v>-2</v>
      </c>
      <c r="F3582" s="619">
        <v>0.25</v>
      </c>
      <c r="G3582" s="618">
        <v>4.17</v>
      </c>
      <c r="H3582" s="620"/>
      <c r="I3582" s="458">
        <f t="shared" si="253"/>
        <v>-2.085</v>
      </c>
      <c r="J3582" s="125"/>
      <c r="K3582" s="631"/>
      <c r="L3582" s="28"/>
    </row>
    <row r="3583" spans="3:12" ht="12" customHeight="1" x14ac:dyDescent="0.3">
      <c r="C3583" s="617" t="s">
        <v>1893</v>
      </c>
      <c r="D3583" s="117" t="s">
        <v>1894</v>
      </c>
      <c r="E3583" s="640"/>
      <c r="F3583" s="640"/>
      <c r="G3583" s="640"/>
      <c r="H3583" s="641"/>
      <c r="I3583" s="569"/>
      <c r="J3583" s="125"/>
      <c r="K3583" s="631"/>
      <c r="L3583" s="28"/>
    </row>
    <row r="3584" spans="3:12" ht="12" customHeight="1" x14ac:dyDescent="0.3">
      <c r="C3584" s="632"/>
      <c r="D3584" s="117" t="s">
        <v>1707</v>
      </c>
      <c r="E3584" s="618">
        <v>1</v>
      </c>
      <c r="F3584" s="619">
        <v>6.45</v>
      </c>
      <c r="G3584" s="618">
        <v>3.15</v>
      </c>
      <c r="H3584" s="620"/>
      <c r="I3584" s="458">
        <f>PRODUCT(E3584:G3584)</f>
        <v>20.317499999999999</v>
      </c>
      <c r="J3584" s="125"/>
      <c r="K3584" s="631"/>
      <c r="L3584" s="28"/>
    </row>
    <row r="3585" spans="3:12" ht="12" customHeight="1" x14ac:dyDescent="0.3">
      <c r="C3585" s="632"/>
      <c r="D3585" s="117" t="s">
        <v>1656</v>
      </c>
      <c r="E3585" s="618">
        <v>1</v>
      </c>
      <c r="F3585" s="619">
        <v>2.6</v>
      </c>
      <c r="G3585" s="618">
        <v>3.15</v>
      </c>
      <c r="H3585" s="620"/>
      <c r="I3585" s="458">
        <f>PRODUCT(E3585:G3585)</f>
        <v>8.19</v>
      </c>
      <c r="J3585" s="125"/>
      <c r="K3585" s="631"/>
      <c r="L3585" s="28"/>
    </row>
    <row r="3586" spans="3:12" ht="12" customHeight="1" x14ac:dyDescent="0.3">
      <c r="C3586" s="632"/>
      <c r="D3586" s="117" t="s">
        <v>323</v>
      </c>
      <c r="E3586" s="618">
        <v>-1</v>
      </c>
      <c r="F3586" s="619">
        <v>1.2</v>
      </c>
      <c r="G3586" s="618">
        <v>2.1</v>
      </c>
      <c r="H3586" s="620"/>
      <c r="I3586" s="458">
        <f>PRODUCT(E3586:G3586)</f>
        <v>-2.52</v>
      </c>
      <c r="J3586" s="125"/>
      <c r="K3586" s="631"/>
      <c r="L3586" s="28"/>
    </row>
    <row r="3587" spans="3:12" ht="12" customHeight="1" x14ac:dyDescent="0.3">
      <c r="C3587" s="632"/>
      <c r="D3587" s="117" t="s">
        <v>1367</v>
      </c>
      <c r="E3587" s="618">
        <v>-4</v>
      </c>
      <c r="F3587" s="619">
        <v>0.25</v>
      </c>
      <c r="G3587" s="618">
        <v>3.15</v>
      </c>
      <c r="H3587" s="620"/>
      <c r="I3587" s="458">
        <f>PRODUCT(E3587:G3587)</f>
        <v>-3.15</v>
      </c>
      <c r="J3587" s="125"/>
      <c r="K3587" s="631"/>
      <c r="L3587" s="28"/>
    </row>
    <row r="3588" spans="3:12" ht="12" customHeight="1" x14ac:dyDescent="0.3">
      <c r="C3588" s="617" t="s">
        <v>1895</v>
      </c>
      <c r="D3588" s="117" t="s">
        <v>122</v>
      </c>
      <c r="E3588" s="640"/>
      <c r="F3588" s="640"/>
      <c r="G3588" s="640"/>
      <c r="H3588" s="641"/>
      <c r="I3588" s="569"/>
      <c r="J3588" s="125"/>
      <c r="K3588" s="631"/>
      <c r="L3588" s="28"/>
    </row>
    <row r="3589" spans="3:12" ht="12" customHeight="1" x14ac:dyDescent="0.3">
      <c r="C3589" s="632"/>
      <c r="D3589" s="117" t="s">
        <v>1707</v>
      </c>
      <c r="E3589" s="618">
        <v>1</v>
      </c>
      <c r="F3589" s="619">
        <v>6.45</v>
      </c>
      <c r="G3589" s="618">
        <v>4.17</v>
      </c>
      <c r="H3589" s="620"/>
      <c r="I3589" s="458">
        <f>PRODUCT(E3589:G3589)</f>
        <v>26.8965</v>
      </c>
      <c r="J3589" s="125"/>
      <c r="K3589" s="631"/>
      <c r="L3589" s="28"/>
    </row>
    <row r="3590" spans="3:12" ht="12" customHeight="1" x14ac:dyDescent="0.3">
      <c r="C3590" s="632"/>
      <c r="D3590" s="117" t="s">
        <v>323</v>
      </c>
      <c r="E3590" s="618">
        <v>-1</v>
      </c>
      <c r="F3590" s="619">
        <v>0.9</v>
      </c>
      <c r="G3590" s="618">
        <v>2.1</v>
      </c>
      <c r="H3590" s="620"/>
      <c r="I3590" s="458">
        <f>PRODUCT(E3590:G3590)</f>
        <v>-1.8900000000000001</v>
      </c>
      <c r="J3590" s="125"/>
      <c r="K3590" s="631"/>
      <c r="L3590" s="28"/>
    </row>
    <row r="3591" spans="3:12" ht="12" customHeight="1" x14ac:dyDescent="0.3">
      <c r="C3591" s="632"/>
      <c r="D3591" s="117" t="s">
        <v>346</v>
      </c>
      <c r="E3591" s="618">
        <v>-1</v>
      </c>
      <c r="F3591" s="619">
        <v>0.9</v>
      </c>
      <c r="G3591" s="618">
        <v>0.5</v>
      </c>
      <c r="H3591" s="620"/>
      <c r="I3591" s="458">
        <f>PRODUCT(E3591:G3591)</f>
        <v>-0.45</v>
      </c>
      <c r="J3591" s="125"/>
      <c r="K3591" s="631"/>
      <c r="L3591" s="28"/>
    </row>
    <row r="3592" spans="3:12" ht="12" customHeight="1" x14ac:dyDescent="0.3">
      <c r="C3592" s="632"/>
      <c r="D3592" s="117" t="s">
        <v>1367</v>
      </c>
      <c r="E3592" s="618">
        <v>-4</v>
      </c>
      <c r="F3592" s="619">
        <v>0.25</v>
      </c>
      <c r="G3592" s="618">
        <v>4.17</v>
      </c>
      <c r="H3592" s="620"/>
      <c r="I3592" s="458">
        <f>PRODUCT(E3592:G3592)</f>
        <v>-4.17</v>
      </c>
      <c r="J3592" s="125"/>
      <c r="K3592" s="631"/>
      <c r="L3592" s="28"/>
    </row>
    <row r="3593" spans="3:12" ht="12" customHeight="1" x14ac:dyDescent="0.3">
      <c r="C3593" s="617" t="s">
        <v>1896</v>
      </c>
      <c r="D3593" s="117" t="s">
        <v>1897</v>
      </c>
      <c r="E3593" s="640"/>
      <c r="F3593" s="640"/>
      <c r="G3593" s="640"/>
      <c r="H3593" s="641"/>
      <c r="I3593" s="569"/>
      <c r="J3593" s="125"/>
      <c r="K3593" s="631"/>
      <c r="L3593" s="28"/>
    </row>
    <row r="3594" spans="3:12" ht="12" customHeight="1" x14ac:dyDescent="0.3">
      <c r="C3594" s="632"/>
      <c r="D3594" s="117" t="s">
        <v>1207</v>
      </c>
      <c r="E3594" s="618">
        <v>1</v>
      </c>
      <c r="F3594" s="619">
        <v>3.5</v>
      </c>
      <c r="G3594" s="618">
        <v>3.15</v>
      </c>
      <c r="H3594" s="620"/>
      <c r="I3594" s="458">
        <f>PRODUCT(E3594:G3594)</f>
        <v>11.025</v>
      </c>
      <c r="J3594" s="125"/>
      <c r="K3594" s="631"/>
      <c r="L3594" s="28"/>
    </row>
    <row r="3595" spans="3:12" ht="12" customHeight="1" x14ac:dyDescent="0.3">
      <c r="C3595" s="632"/>
      <c r="D3595" s="117" t="s">
        <v>1222</v>
      </c>
      <c r="E3595" s="618">
        <v>1</v>
      </c>
      <c r="F3595" s="619">
        <v>4.05</v>
      </c>
      <c r="G3595" s="618">
        <v>3.67</v>
      </c>
      <c r="H3595" s="620"/>
      <c r="I3595" s="458">
        <f>PRODUCT(E3595:G3595)</f>
        <v>14.863499999999998</v>
      </c>
      <c r="J3595" s="125"/>
      <c r="K3595" s="631"/>
      <c r="L3595" s="28"/>
    </row>
    <row r="3596" spans="3:12" ht="12" customHeight="1" x14ac:dyDescent="0.3">
      <c r="C3596" s="632"/>
      <c r="D3596" s="117" t="s">
        <v>1707</v>
      </c>
      <c r="E3596" s="618">
        <v>1</v>
      </c>
      <c r="F3596" s="619">
        <v>4.3499999999999996</v>
      </c>
      <c r="G3596" s="618">
        <v>3.15</v>
      </c>
      <c r="H3596" s="620"/>
      <c r="I3596" s="458">
        <f t="shared" ref="I3596:I3601" si="254">PRODUCT(E3596:G3596)</f>
        <v>13.702499999999999</v>
      </c>
      <c r="J3596" s="125"/>
      <c r="K3596" s="631"/>
      <c r="L3596" s="28"/>
    </row>
    <row r="3597" spans="3:12" ht="12" customHeight="1" x14ac:dyDescent="0.3">
      <c r="C3597" s="632"/>
      <c r="D3597" s="117"/>
      <c r="E3597" s="618">
        <v>1</v>
      </c>
      <c r="F3597" s="619">
        <v>0.45</v>
      </c>
      <c r="G3597" s="618">
        <v>3.15</v>
      </c>
      <c r="H3597" s="620"/>
      <c r="I3597" s="458">
        <f>PRODUCT(E3597:G3597)</f>
        <v>1.4175</v>
      </c>
      <c r="J3597" s="125"/>
      <c r="K3597" s="631"/>
      <c r="L3597" s="28"/>
    </row>
    <row r="3598" spans="3:12" ht="12" customHeight="1" x14ac:dyDescent="0.3">
      <c r="C3598" s="632"/>
      <c r="D3598" s="117" t="s">
        <v>323</v>
      </c>
      <c r="E3598" s="618">
        <v>-1</v>
      </c>
      <c r="F3598" s="619">
        <v>1.2</v>
      </c>
      <c r="G3598" s="618">
        <v>2.1</v>
      </c>
      <c r="H3598" s="620"/>
      <c r="I3598" s="458">
        <f t="shared" si="254"/>
        <v>-2.52</v>
      </c>
      <c r="J3598" s="125"/>
      <c r="K3598" s="631"/>
      <c r="L3598" s="28"/>
    </row>
    <row r="3599" spans="3:12" ht="12" customHeight="1" x14ac:dyDescent="0.3">
      <c r="C3599" s="632"/>
      <c r="D3599" s="117" t="s">
        <v>346</v>
      </c>
      <c r="E3599" s="618">
        <v>-1</v>
      </c>
      <c r="F3599" s="619">
        <v>2.4</v>
      </c>
      <c r="G3599" s="618">
        <v>1.4</v>
      </c>
      <c r="H3599" s="620"/>
      <c r="I3599" s="458">
        <f t="shared" si="254"/>
        <v>-3.36</v>
      </c>
      <c r="J3599" s="125"/>
      <c r="K3599" s="631"/>
      <c r="L3599" s="28"/>
    </row>
    <row r="3600" spans="3:12" ht="12" customHeight="1" x14ac:dyDescent="0.3">
      <c r="C3600" s="632"/>
      <c r="D3600" s="117" t="s">
        <v>1367</v>
      </c>
      <c r="E3600" s="618">
        <v>-6</v>
      </c>
      <c r="F3600" s="619">
        <v>0.25</v>
      </c>
      <c r="G3600" s="618">
        <v>4.17</v>
      </c>
      <c r="H3600" s="620"/>
      <c r="I3600" s="458">
        <f t="shared" si="254"/>
        <v>-6.2549999999999999</v>
      </c>
      <c r="J3600" s="125"/>
      <c r="K3600" s="631"/>
      <c r="L3600" s="28"/>
    </row>
    <row r="3601" spans="3:12" ht="12" customHeight="1" x14ac:dyDescent="0.3">
      <c r="C3601" s="632"/>
      <c r="D3601" s="117" t="s">
        <v>1367</v>
      </c>
      <c r="E3601" s="618">
        <v>-4</v>
      </c>
      <c r="F3601" s="619">
        <v>0.25</v>
      </c>
      <c r="G3601" s="618">
        <v>3.15</v>
      </c>
      <c r="H3601" s="620"/>
      <c r="I3601" s="458">
        <f t="shared" si="254"/>
        <v>-3.15</v>
      </c>
      <c r="J3601" s="125"/>
      <c r="K3601" s="631"/>
      <c r="L3601" s="28"/>
    </row>
    <row r="3602" spans="3:12" ht="12" customHeight="1" x14ac:dyDescent="0.3">
      <c r="C3602" s="617" t="s">
        <v>1898</v>
      </c>
      <c r="D3602" s="117" t="s">
        <v>1271</v>
      </c>
      <c r="E3602" s="640"/>
      <c r="F3602" s="640"/>
      <c r="G3602" s="640"/>
      <c r="H3602" s="641"/>
      <c r="I3602" s="569"/>
      <c r="J3602" s="125"/>
      <c r="K3602" s="631"/>
      <c r="L3602" s="28"/>
    </row>
    <row r="3603" spans="3:12" ht="12" customHeight="1" x14ac:dyDescent="0.3">
      <c r="C3603" s="632"/>
      <c r="D3603" s="117" t="s">
        <v>1582</v>
      </c>
      <c r="E3603" s="618">
        <v>1</v>
      </c>
      <c r="F3603" s="619">
        <v>3.8</v>
      </c>
      <c r="G3603" s="618">
        <v>3.67</v>
      </c>
      <c r="H3603" s="620"/>
      <c r="I3603" s="458">
        <f t="shared" ref="I3603:I3611" si="255">PRODUCT(E3603:G3603)</f>
        <v>13.946</v>
      </c>
      <c r="J3603" s="125"/>
      <c r="K3603" s="631"/>
      <c r="L3603" s="28"/>
    </row>
    <row r="3604" spans="3:12" ht="12" customHeight="1" x14ac:dyDescent="0.3">
      <c r="C3604" s="632"/>
      <c r="D3604" s="117" t="s">
        <v>1222</v>
      </c>
      <c r="E3604" s="618">
        <v>1</v>
      </c>
      <c r="F3604" s="619">
        <v>6.85</v>
      </c>
      <c r="G3604" s="618">
        <v>3.67</v>
      </c>
      <c r="H3604" s="620"/>
      <c r="I3604" s="458">
        <f t="shared" si="255"/>
        <v>25.139499999999998</v>
      </c>
      <c r="J3604" s="125"/>
      <c r="K3604" s="631"/>
      <c r="L3604" s="28"/>
    </row>
    <row r="3605" spans="3:12" ht="12" customHeight="1" x14ac:dyDescent="0.3">
      <c r="C3605" s="632"/>
      <c r="D3605" s="117"/>
      <c r="E3605" s="618">
        <v>1</v>
      </c>
      <c r="F3605" s="619">
        <v>1</v>
      </c>
      <c r="G3605" s="618">
        <v>3.67</v>
      </c>
      <c r="H3605" s="620"/>
      <c r="I3605" s="458">
        <f t="shared" si="255"/>
        <v>3.67</v>
      </c>
      <c r="J3605" s="125"/>
      <c r="K3605" s="631"/>
      <c r="L3605" s="28"/>
    </row>
    <row r="3606" spans="3:12" ht="12" customHeight="1" x14ac:dyDescent="0.3">
      <c r="C3606" s="632"/>
      <c r="D3606" s="117" t="s">
        <v>1207</v>
      </c>
      <c r="E3606" s="618">
        <v>1</v>
      </c>
      <c r="F3606" s="619">
        <v>1.9</v>
      </c>
      <c r="G3606" s="618">
        <v>3.67</v>
      </c>
      <c r="H3606" s="620"/>
      <c r="I3606" s="458">
        <f t="shared" si="255"/>
        <v>6.9729999999999999</v>
      </c>
      <c r="J3606" s="125"/>
      <c r="K3606" s="631"/>
      <c r="L3606" s="28"/>
    </row>
    <row r="3607" spans="3:12" ht="12" customHeight="1" x14ac:dyDescent="0.3">
      <c r="C3607" s="632"/>
      <c r="D3607" s="117"/>
      <c r="E3607" s="618">
        <v>1</v>
      </c>
      <c r="F3607" s="619">
        <v>0.95</v>
      </c>
      <c r="G3607" s="618">
        <v>3.67</v>
      </c>
      <c r="H3607" s="620"/>
      <c r="I3607" s="458">
        <f t="shared" si="255"/>
        <v>3.4864999999999999</v>
      </c>
      <c r="J3607" s="125"/>
      <c r="K3607" s="631"/>
      <c r="L3607" s="28"/>
    </row>
    <row r="3608" spans="3:12" ht="12" customHeight="1" x14ac:dyDescent="0.3">
      <c r="C3608" s="632"/>
      <c r="D3608" s="117" t="s">
        <v>1707</v>
      </c>
      <c r="E3608" s="618">
        <v>1</v>
      </c>
      <c r="F3608" s="619">
        <v>5</v>
      </c>
      <c r="G3608" s="618">
        <v>4.17</v>
      </c>
      <c r="H3608" s="620"/>
      <c r="I3608" s="458">
        <f t="shared" si="255"/>
        <v>20.85</v>
      </c>
      <c r="J3608" s="125"/>
      <c r="K3608" s="631"/>
      <c r="L3608" s="28"/>
    </row>
    <row r="3609" spans="3:12" ht="12" customHeight="1" x14ac:dyDescent="0.3">
      <c r="C3609" s="632"/>
      <c r="D3609" s="117" t="s">
        <v>323</v>
      </c>
      <c r="E3609" s="618">
        <v>-1</v>
      </c>
      <c r="F3609" s="619">
        <v>1.2</v>
      </c>
      <c r="G3609" s="618">
        <v>2.1</v>
      </c>
      <c r="H3609" s="620"/>
      <c r="I3609" s="458">
        <f t="shared" si="255"/>
        <v>-2.52</v>
      </c>
      <c r="J3609" s="125"/>
      <c r="K3609" s="631"/>
      <c r="L3609" s="28"/>
    </row>
    <row r="3610" spans="3:12" ht="12" customHeight="1" x14ac:dyDescent="0.3">
      <c r="C3610" s="632"/>
      <c r="D3610" s="117" t="s">
        <v>1367</v>
      </c>
      <c r="E3610" s="618">
        <v>-10</v>
      </c>
      <c r="F3610" s="619">
        <v>0.25</v>
      </c>
      <c r="G3610" s="618">
        <v>3.67</v>
      </c>
      <c r="H3610" s="620"/>
      <c r="I3610" s="458">
        <f t="shared" si="255"/>
        <v>-9.1750000000000007</v>
      </c>
      <c r="J3610" s="125"/>
      <c r="K3610" s="631"/>
      <c r="L3610" s="28"/>
    </row>
    <row r="3611" spans="3:12" ht="12" customHeight="1" x14ac:dyDescent="0.3">
      <c r="C3611" s="632"/>
      <c r="D3611" s="117" t="s">
        <v>1367</v>
      </c>
      <c r="E3611" s="618">
        <v>-2</v>
      </c>
      <c r="F3611" s="619">
        <v>0.25</v>
      </c>
      <c r="G3611" s="618">
        <v>4.17</v>
      </c>
      <c r="H3611" s="620"/>
      <c r="I3611" s="458">
        <f t="shared" si="255"/>
        <v>-2.085</v>
      </c>
      <c r="J3611" s="125"/>
      <c r="K3611" s="631"/>
      <c r="L3611" s="28"/>
    </row>
    <row r="3612" spans="3:12" ht="12" customHeight="1" x14ac:dyDescent="0.3">
      <c r="C3612" s="632"/>
      <c r="D3612" s="630"/>
      <c r="E3612" s="640"/>
      <c r="F3612" s="640"/>
      <c r="G3612" s="640"/>
      <c r="H3612" s="641"/>
      <c r="I3612" s="569"/>
      <c r="J3612" s="125"/>
      <c r="K3612" s="631"/>
      <c r="L3612" s="28"/>
    </row>
    <row r="3613" spans="3:12" ht="12" customHeight="1" x14ac:dyDescent="0.3">
      <c r="C3613" s="632"/>
      <c r="D3613" s="117" t="s">
        <v>1271</v>
      </c>
      <c r="E3613" s="640"/>
      <c r="F3613" s="640"/>
      <c r="G3613" s="640"/>
      <c r="H3613" s="641"/>
      <c r="I3613" s="569"/>
      <c r="J3613" s="125"/>
      <c r="K3613" s="631"/>
      <c r="L3613" s="28"/>
    </row>
    <row r="3614" spans="3:12" ht="12" customHeight="1" x14ac:dyDescent="0.3">
      <c r="C3614" s="632"/>
      <c r="D3614" s="117" t="s">
        <v>1207</v>
      </c>
      <c r="E3614" s="618">
        <v>1</v>
      </c>
      <c r="F3614" s="619">
        <v>1.1000000000000001</v>
      </c>
      <c r="G3614" s="618">
        <v>3.67</v>
      </c>
      <c r="H3614" s="620"/>
      <c r="I3614" s="458">
        <f>PRODUCT(E3614:G3614)</f>
        <v>4.0369999999999999</v>
      </c>
      <c r="J3614" s="125"/>
      <c r="K3614" s="631"/>
      <c r="L3614" s="28"/>
    </row>
    <row r="3615" spans="3:12" ht="12" customHeight="1" x14ac:dyDescent="0.3">
      <c r="C3615" s="632"/>
      <c r="D3615" s="117" t="s">
        <v>1707</v>
      </c>
      <c r="E3615" s="618">
        <v>1</v>
      </c>
      <c r="F3615" s="619">
        <v>3.75</v>
      </c>
      <c r="G3615" s="618">
        <v>4.17</v>
      </c>
      <c r="H3615" s="620"/>
      <c r="I3615" s="458">
        <f>PRODUCT(E3615:G3615)</f>
        <v>15.637499999999999</v>
      </c>
      <c r="J3615" s="125"/>
      <c r="K3615" s="631"/>
      <c r="L3615" s="28"/>
    </row>
    <row r="3616" spans="3:12" ht="12" customHeight="1" x14ac:dyDescent="0.3">
      <c r="C3616" s="632"/>
      <c r="D3616" s="117" t="s">
        <v>323</v>
      </c>
      <c r="E3616" s="618">
        <v>-1</v>
      </c>
      <c r="F3616" s="619">
        <v>0.6</v>
      </c>
      <c r="G3616" s="618">
        <v>2</v>
      </c>
      <c r="H3616" s="620"/>
      <c r="I3616" s="458">
        <f>PRODUCT(E3616:G3616)</f>
        <v>-1.2</v>
      </c>
      <c r="J3616" s="125"/>
      <c r="K3616" s="631"/>
      <c r="L3616" s="28"/>
    </row>
    <row r="3617" spans="3:12" ht="12" customHeight="1" x14ac:dyDescent="0.3">
      <c r="C3617" s="632"/>
      <c r="D3617" s="117" t="s">
        <v>1367</v>
      </c>
      <c r="E3617" s="618">
        <v>-2</v>
      </c>
      <c r="F3617" s="619">
        <v>0.25</v>
      </c>
      <c r="G3617" s="618">
        <v>4.17</v>
      </c>
      <c r="H3617" s="620"/>
      <c r="I3617" s="458">
        <f>PRODUCT(E3617:G3617)</f>
        <v>-2.085</v>
      </c>
      <c r="J3617" s="125"/>
      <c r="K3617" s="631"/>
      <c r="L3617" s="28"/>
    </row>
    <row r="3618" spans="3:12" ht="12" customHeight="1" x14ac:dyDescent="0.3">
      <c r="C3618" s="617" t="s">
        <v>1899</v>
      </c>
      <c r="D3618" s="117" t="s">
        <v>130</v>
      </c>
      <c r="E3618" s="640"/>
      <c r="F3618" s="640"/>
      <c r="G3618" s="640"/>
      <c r="H3618" s="641"/>
      <c r="I3618" s="569"/>
      <c r="J3618" s="125"/>
      <c r="K3618" s="631"/>
      <c r="L3618" s="28"/>
    </row>
    <row r="3619" spans="3:12" ht="12" customHeight="1" x14ac:dyDescent="0.3">
      <c r="C3619" s="632"/>
      <c r="D3619" s="117" t="s">
        <v>1207</v>
      </c>
      <c r="E3619" s="618">
        <v>1</v>
      </c>
      <c r="F3619" s="619">
        <v>2.4500000000000002</v>
      </c>
      <c r="G3619" s="618">
        <v>3.15</v>
      </c>
      <c r="H3619" s="620"/>
      <c r="I3619" s="458">
        <f>PRODUCT(E3619:G3619)</f>
        <v>7.7175000000000002</v>
      </c>
      <c r="J3619" s="125"/>
      <c r="K3619" s="631"/>
      <c r="L3619" s="28"/>
    </row>
    <row r="3620" spans="3:12" ht="12" customHeight="1" x14ac:dyDescent="0.3">
      <c r="C3620" s="632"/>
      <c r="D3620" s="117" t="s">
        <v>1707</v>
      </c>
      <c r="E3620" s="618">
        <v>1</v>
      </c>
      <c r="F3620" s="619">
        <v>3.85</v>
      </c>
      <c r="G3620" s="618">
        <v>4.17</v>
      </c>
      <c r="H3620" s="620"/>
      <c r="I3620" s="458">
        <f>PRODUCT(E3620:G3620)</f>
        <v>16.054500000000001</v>
      </c>
      <c r="J3620" s="125"/>
      <c r="K3620" s="631"/>
      <c r="L3620" s="28"/>
    </row>
    <row r="3621" spans="3:12" ht="12" customHeight="1" x14ac:dyDescent="0.3">
      <c r="C3621" s="632"/>
      <c r="D3621" s="117" t="s">
        <v>323</v>
      </c>
      <c r="E3621" s="618">
        <v>-1</v>
      </c>
      <c r="F3621" s="619">
        <v>0.9</v>
      </c>
      <c r="G3621" s="618">
        <v>2.1</v>
      </c>
      <c r="H3621" s="620"/>
      <c r="I3621" s="458">
        <f>PRODUCT(E3621:G3621)</f>
        <v>-1.8900000000000001</v>
      </c>
      <c r="J3621" s="125"/>
      <c r="K3621" s="631"/>
      <c r="L3621" s="28"/>
    </row>
    <row r="3622" spans="3:12" ht="12" customHeight="1" x14ac:dyDescent="0.3">
      <c r="C3622" s="632"/>
      <c r="D3622" s="117" t="s">
        <v>1367</v>
      </c>
      <c r="E3622" s="618">
        <v>-1</v>
      </c>
      <c r="F3622" s="619">
        <v>0.25</v>
      </c>
      <c r="G3622" s="618">
        <v>4.17</v>
      </c>
      <c r="H3622" s="620"/>
      <c r="I3622" s="458">
        <f>PRODUCT(E3622:G3622)</f>
        <v>-1.0425</v>
      </c>
      <c r="J3622" s="125"/>
      <c r="K3622" s="631"/>
      <c r="L3622" s="28"/>
    </row>
    <row r="3623" spans="3:12" ht="12" customHeight="1" x14ac:dyDescent="0.3">
      <c r="C3623" s="632"/>
      <c r="D3623" s="117" t="s">
        <v>1367</v>
      </c>
      <c r="E3623" s="618">
        <v>-2</v>
      </c>
      <c r="F3623" s="619">
        <v>0.25</v>
      </c>
      <c r="G3623" s="618">
        <v>3.15</v>
      </c>
      <c r="H3623" s="620"/>
      <c r="I3623" s="458">
        <f>PRODUCT(E3623:G3623)</f>
        <v>-1.575</v>
      </c>
      <c r="J3623" s="125"/>
      <c r="K3623" s="631"/>
      <c r="L3623" s="28"/>
    </row>
    <row r="3624" spans="3:12" ht="12" customHeight="1" x14ac:dyDescent="0.3">
      <c r="C3624" s="617" t="s">
        <v>1900</v>
      </c>
      <c r="D3624" s="117" t="s">
        <v>122</v>
      </c>
      <c r="E3624" s="640"/>
      <c r="F3624" s="640"/>
      <c r="G3624" s="640"/>
      <c r="H3624" s="641"/>
      <c r="I3624" s="569"/>
      <c r="J3624" s="125"/>
      <c r="K3624" s="631"/>
      <c r="L3624" s="28"/>
    </row>
    <row r="3625" spans="3:12" ht="12" customHeight="1" x14ac:dyDescent="0.3">
      <c r="C3625" s="632"/>
      <c r="D3625" s="117" t="s">
        <v>1207</v>
      </c>
      <c r="E3625" s="618">
        <v>1</v>
      </c>
      <c r="F3625" s="619">
        <v>1.7</v>
      </c>
      <c r="G3625" s="618">
        <v>3.67</v>
      </c>
      <c r="H3625" s="620"/>
      <c r="I3625" s="458">
        <f t="shared" ref="I3625:I3630" si="256">PRODUCT(E3625:G3625)</f>
        <v>6.2389999999999999</v>
      </c>
      <c r="J3625" s="125"/>
      <c r="K3625" s="631"/>
      <c r="L3625" s="28"/>
    </row>
    <row r="3626" spans="3:12" ht="12" customHeight="1" x14ac:dyDescent="0.3">
      <c r="C3626" s="632"/>
      <c r="D3626" s="117" t="s">
        <v>1582</v>
      </c>
      <c r="E3626" s="618">
        <v>1</v>
      </c>
      <c r="F3626" s="619">
        <v>1.05</v>
      </c>
      <c r="G3626" s="618">
        <v>4.17</v>
      </c>
      <c r="H3626" s="620"/>
      <c r="I3626" s="458">
        <f t="shared" si="256"/>
        <v>4.3784999999999998</v>
      </c>
      <c r="J3626" s="125"/>
      <c r="K3626" s="631"/>
      <c r="L3626" s="28"/>
    </row>
    <row r="3627" spans="3:12" ht="12" customHeight="1" x14ac:dyDescent="0.3">
      <c r="C3627" s="632"/>
      <c r="D3627" s="117" t="s">
        <v>1707</v>
      </c>
      <c r="E3627" s="618">
        <v>1</v>
      </c>
      <c r="F3627" s="619">
        <v>1.7</v>
      </c>
      <c r="G3627" s="618">
        <v>4.17</v>
      </c>
      <c r="H3627" s="620"/>
      <c r="I3627" s="458">
        <f t="shared" si="256"/>
        <v>7.0889999999999995</v>
      </c>
      <c r="J3627" s="125"/>
      <c r="K3627" s="631"/>
      <c r="L3627" s="28"/>
    </row>
    <row r="3628" spans="3:12" ht="12" customHeight="1" x14ac:dyDescent="0.3">
      <c r="C3628" s="632"/>
      <c r="D3628" s="117" t="s">
        <v>323</v>
      </c>
      <c r="E3628" s="618">
        <v>-1</v>
      </c>
      <c r="F3628" s="619">
        <v>0.8</v>
      </c>
      <c r="G3628" s="618">
        <v>2.1</v>
      </c>
      <c r="H3628" s="620"/>
      <c r="I3628" s="458">
        <f t="shared" si="256"/>
        <v>-1.6800000000000002</v>
      </c>
      <c r="J3628" s="125"/>
      <c r="K3628" s="631"/>
      <c r="L3628" s="28"/>
    </row>
    <row r="3629" spans="3:12" ht="12" customHeight="1" x14ac:dyDescent="0.3">
      <c r="C3629" s="632"/>
      <c r="D3629" s="117" t="s">
        <v>1367</v>
      </c>
      <c r="E3629" s="618">
        <v>-3</v>
      </c>
      <c r="F3629" s="619">
        <v>0.25</v>
      </c>
      <c r="G3629" s="618">
        <v>3.67</v>
      </c>
      <c r="H3629" s="620"/>
      <c r="I3629" s="458">
        <f t="shared" si="256"/>
        <v>-2.7524999999999999</v>
      </c>
      <c r="J3629" s="125"/>
      <c r="K3629" s="631"/>
      <c r="L3629" s="28"/>
    </row>
    <row r="3630" spans="3:12" ht="12" customHeight="1" x14ac:dyDescent="0.3">
      <c r="C3630" s="632"/>
      <c r="D3630" s="117" t="s">
        <v>1367</v>
      </c>
      <c r="E3630" s="618">
        <v>-1</v>
      </c>
      <c r="F3630" s="619">
        <v>0.25</v>
      </c>
      <c r="G3630" s="618">
        <v>4.17</v>
      </c>
      <c r="H3630" s="620"/>
      <c r="I3630" s="458">
        <f t="shared" si="256"/>
        <v>-1.0425</v>
      </c>
      <c r="J3630" s="125"/>
      <c r="K3630" s="631"/>
      <c r="L3630" s="28"/>
    </row>
    <row r="3631" spans="3:12" ht="12" customHeight="1" x14ac:dyDescent="0.3">
      <c r="C3631" s="617" t="s">
        <v>1901</v>
      </c>
      <c r="D3631" s="117" t="s">
        <v>686</v>
      </c>
      <c r="E3631" s="640"/>
      <c r="F3631" s="640"/>
      <c r="G3631" s="640"/>
      <c r="H3631" s="641"/>
      <c r="I3631" s="569"/>
      <c r="J3631" s="125"/>
      <c r="K3631" s="631"/>
      <c r="L3631" s="28"/>
    </row>
    <row r="3632" spans="3:12" ht="12" customHeight="1" x14ac:dyDescent="0.3">
      <c r="C3632" s="632"/>
      <c r="D3632" s="117" t="s">
        <v>1858</v>
      </c>
      <c r="E3632" s="618">
        <v>1</v>
      </c>
      <c r="F3632" s="619">
        <v>7.1</v>
      </c>
      <c r="G3632" s="618">
        <v>4.17</v>
      </c>
      <c r="H3632" s="620"/>
      <c r="I3632" s="458">
        <f t="shared" ref="I3632:I3637" si="257">PRODUCT(E3632:G3632)</f>
        <v>29.606999999999999</v>
      </c>
      <c r="J3632" s="125"/>
      <c r="K3632" s="631"/>
      <c r="L3632" s="28"/>
    </row>
    <row r="3633" spans="3:12" ht="12" customHeight="1" x14ac:dyDescent="0.3">
      <c r="C3633" s="632"/>
      <c r="D3633" s="117"/>
      <c r="E3633" s="618">
        <v>1</v>
      </c>
      <c r="F3633" s="619">
        <v>6.7</v>
      </c>
      <c r="G3633" s="618">
        <v>3.15</v>
      </c>
      <c r="H3633" s="620"/>
      <c r="I3633" s="458">
        <f>PRODUCT(E3633:G3633)</f>
        <v>21.105</v>
      </c>
      <c r="J3633" s="125"/>
      <c r="K3633" s="631"/>
      <c r="L3633" s="28"/>
    </row>
    <row r="3634" spans="3:12" ht="12" customHeight="1" x14ac:dyDescent="0.3">
      <c r="C3634" s="632"/>
      <c r="D3634" s="117" t="s">
        <v>323</v>
      </c>
      <c r="E3634" s="618">
        <v>-1</v>
      </c>
      <c r="F3634" s="619">
        <v>1.2</v>
      </c>
      <c r="G3634" s="618">
        <v>2.1</v>
      </c>
      <c r="H3634" s="620"/>
      <c r="I3634" s="458">
        <f t="shared" si="257"/>
        <v>-2.52</v>
      </c>
      <c r="J3634" s="125"/>
      <c r="K3634" s="631"/>
      <c r="L3634" s="28"/>
    </row>
    <row r="3635" spans="3:12" ht="12" customHeight="1" x14ac:dyDescent="0.3">
      <c r="C3635" s="632"/>
      <c r="D3635" s="117" t="s">
        <v>346</v>
      </c>
      <c r="E3635" s="618">
        <v>-1</v>
      </c>
      <c r="F3635" s="619">
        <v>2.4</v>
      </c>
      <c r="G3635" s="618">
        <v>1.4</v>
      </c>
      <c r="H3635" s="620"/>
      <c r="I3635" s="458">
        <f t="shared" si="257"/>
        <v>-3.36</v>
      </c>
      <c r="J3635" s="125"/>
      <c r="K3635" s="631"/>
      <c r="L3635" s="28"/>
    </row>
    <row r="3636" spans="3:12" ht="12" customHeight="1" x14ac:dyDescent="0.3">
      <c r="C3636" s="632"/>
      <c r="D3636" s="117" t="s">
        <v>1367</v>
      </c>
      <c r="E3636" s="618">
        <v>-3</v>
      </c>
      <c r="F3636" s="619">
        <v>0.25</v>
      </c>
      <c r="G3636" s="618">
        <v>3.15</v>
      </c>
      <c r="H3636" s="620"/>
      <c r="I3636" s="458">
        <f t="shared" si="257"/>
        <v>-2.3624999999999998</v>
      </c>
      <c r="J3636" s="125"/>
      <c r="K3636" s="631"/>
      <c r="L3636" s="28"/>
    </row>
    <row r="3637" spans="3:12" ht="12" customHeight="1" x14ac:dyDescent="0.3">
      <c r="C3637" s="632"/>
      <c r="D3637" s="117" t="s">
        <v>1367</v>
      </c>
      <c r="E3637" s="618">
        <v>-4</v>
      </c>
      <c r="F3637" s="619">
        <v>0.25</v>
      </c>
      <c r="G3637" s="618">
        <v>4.17</v>
      </c>
      <c r="H3637" s="620"/>
      <c r="I3637" s="458">
        <f t="shared" si="257"/>
        <v>-4.17</v>
      </c>
      <c r="J3637" s="125"/>
      <c r="K3637" s="631"/>
      <c r="L3637" s="28"/>
    </row>
    <row r="3638" spans="3:12" ht="12" customHeight="1" x14ac:dyDescent="0.3">
      <c r="C3638" s="617" t="s">
        <v>1902</v>
      </c>
      <c r="D3638" s="117" t="s">
        <v>1474</v>
      </c>
      <c r="E3638" s="640"/>
      <c r="F3638" s="640"/>
      <c r="G3638" s="640"/>
      <c r="H3638" s="641"/>
      <c r="I3638" s="569"/>
      <c r="J3638" s="125"/>
      <c r="K3638" s="631"/>
      <c r="L3638" s="28"/>
    </row>
    <row r="3639" spans="3:12" ht="12" customHeight="1" x14ac:dyDescent="0.3">
      <c r="C3639" s="632"/>
      <c r="D3639" s="117" t="s">
        <v>1858</v>
      </c>
      <c r="E3639" s="618">
        <v>1</v>
      </c>
      <c r="F3639" s="619">
        <v>10.050000000000001</v>
      </c>
      <c r="G3639" s="618">
        <v>4.17</v>
      </c>
      <c r="H3639" s="620"/>
      <c r="I3639" s="458">
        <f>PRODUCT(E3639:G3639)</f>
        <v>41.908500000000004</v>
      </c>
      <c r="J3639" s="125"/>
      <c r="K3639" s="631"/>
      <c r="L3639" s="28"/>
    </row>
    <row r="3640" spans="3:12" ht="12" customHeight="1" x14ac:dyDescent="0.3">
      <c r="C3640" s="632"/>
      <c r="D3640" s="117" t="s">
        <v>323</v>
      </c>
      <c r="E3640" s="618">
        <v>-1</v>
      </c>
      <c r="F3640" s="619">
        <v>0.9</v>
      </c>
      <c r="G3640" s="618">
        <v>2.1</v>
      </c>
      <c r="H3640" s="620"/>
      <c r="I3640" s="458">
        <f>PRODUCT(E3640:G3640)</f>
        <v>-1.8900000000000001</v>
      </c>
      <c r="J3640" s="125"/>
      <c r="K3640" s="631"/>
      <c r="L3640" s="28"/>
    </row>
    <row r="3641" spans="3:12" ht="12" customHeight="1" x14ac:dyDescent="0.3">
      <c r="C3641" s="632"/>
      <c r="D3641" s="117" t="s">
        <v>346</v>
      </c>
      <c r="E3641" s="618">
        <v>-1</v>
      </c>
      <c r="F3641" s="619">
        <v>0.9</v>
      </c>
      <c r="G3641" s="618">
        <v>0.5</v>
      </c>
      <c r="H3641" s="620"/>
      <c r="I3641" s="458">
        <f>PRODUCT(E3641:G3641)</f>
        <v>-0.45</v>
      </c>
      <c r="J3641" s="125"/>
      <c r="K3641" s="631"/>
      <c r="L3641" s="28"/>
    </row>
    <row r="3642" spans="3:12" ht="12" customHeight="1" x14ac:dyDescent="0.3">
      <c r="C3642" s="632"/>
      <c r="D3642" s="117" t="s">
        <v>1367</v>
      </c>
      <c r="E3642" s="618">
        <v>-5</v>
      </c>
      <c r="F3642" s="619">
        <v>0.25</v>
      </c>
      <c r="G3642" s="618">
        <v>4.17</v>
      </c>
      <c r="H3642" s="620"/>
      <c r="I3642" s="458">
        <f>PRODUCT(E3642:G3642)</f>
        <v>-5.2125000000000004</v>
      </c>
      <c r="J3642" s="125"/>
      <c r="K3642" s="631"/>
      <c r="L3642" s="28"/>
    </row>
    <row r="3643" spans="3:12" ht="12" customHeight="1" x14ac:dyDescent="0.3">
      <c r="C3643" s="617" t="s">
        <v>1903</v>
      </c>
      <c r="D3643" s="117" t="s">
        <v>1904</v>
      </c>
      <c r="E3643" s="640"/>
      <c r="F3643" s="640"/>
      <c r="G3643" s="640"/>
      <c r="H3643" s="641"/>
      <c r="I3643" s="569"/>
      <c r="J3643" s="125"/>
      <c r="K3643" s="631"/>
      <c r="L3643" s="28"/>
    </row>
    <row r="3644" spans="3:12" ht="12" customHeight="1" x14ac:dyDescent="0.3">
      <c r="C3644" s="632"/>
      <c r="D3644" s="117" t="s">
        <v>1858</v>
      </c>
      <c r="E3644" s="618">
        <v>1</v>
      </c>
      <c r="F3644" s="619">
        <v>9.75</v>
      </c>
      <c r="G3644" s="618">
        <v>4.17</v>
      </c>
      <c r="H3644" s="620"/>
      <c r="I3644" s="458">
        <f>PRODUCT(E3644:G3644)</f>
        <v>40.657499999999999</v>
      </c>
      <c r="J3644" s="125"/>
      <c r="K3644" s="631"/>
      <c r="L3644" s="28"/>
    </row>
    <row r="3645" spans="3:12" ht="12" customHeight="1" x14ac:dyDescent="0.3">
      <c r="C3645" s="632"/>
      <c r="D3645" s="117" t="s">
        <v>323</v>
      </c>
      <c r="E3645" s="618">
        <v>-1</v>
      </c>
      <c r="F3645" s="619">
        <v>0.9</v>
      </c>
      <c r="G3645" s="618">
        <v>2.1</v>
      </c>
      <c r="H3645" s="620"/>
      <c r="I3645" s="458">
        <f>PRODUCT(E3645:G3645)</f>
        <v>-1.8900000000000001</v>
      </c>
      <c r="J3645" s="125"/>
      <c r="K3645" s="631"/>
      <c r="L3645" s="28"/>
    </row>
    <row r="3646" spans="3:12" ht="12" customHeight="1" x14ac:dyDescent="0.3">
      <c r="C3646" s="632"/>
      <c r="D3646" s="117" t="s">
        <v>346</v>
      </c>
      <c r="E3646" s="618">
        <v>-2</v>
      </c>
      <c r="F3646" s="619">
        <v>1.2</v>
      </c>
      <c r="G3646" s="618">
        <v>0.5</v>
      </c>
      <c r="H3646" s="620"/>
      <c r="I3646" s="458">
        <f>PRODUCT(E3646:G3646)</f>
        <v>-1.2</v>
      </c>
      <c r="J3646" s="125"/>
      <c r="K3646" s="631"/>
      <c r="L3646" s="28"/>
    </row>
    <row r="3647" spans="3:12" ht="12" customHeight="1" x14ac:dyDescent="0.3">
      <c r="C3647" s="632"/>
      <c r="D3647" s="117" t="s">
        <v>1367</v>
      </c>
      <c r="E3647" s="618">
        <v>-6</v>
      </c>
      <c r="F3647" s="619">
        <v>0.25</v>
      </c>
      <c r="G3647" s="618">
        <v>4.17</v>
      </c>
      <c r="H3647" s="620"/>
      <c r="I3647" s="458">
        <f>PRODUCT(E3647:G3647)</f>
        <v>-6.2549999999999999</v>
      </c>
      <c r="J3647" s="125"/>
      <c r="K3647" s="631"/>
      <c r="L3647" s="28"/>
    </row>
    <row r="3648" spans="3:12" ht="12" customHeight="1" x14ac:dyDescent="0.3">
      <c r="C3648" s="617" t="s">
        <v>1905</v>
      </c>
      <c r="D3648" s="117" t="s">
        <v>1477</v>
      </c>
      <c r="E3648" s="640"/>
      <c r="F3648" s="640"/>
      <c r="G3648" s="640"/>
      <c r="H3648" s="641"/>
      <c r="I3648" s="569"/>
      <c r="J3648" s="125"/>
      <c r="K3648" s="631"/>
      <c r="L3648" s="28"/>
    </row>
    <row r="3649" spans="3:12" ht="12" customHeight="1" x14ac:dyDescent="0.3">
      <c r="C3649" s="632"/>
      <c r="D3649" s="117" t="s">
        <v>1858</v>
      </c>
      <c r="E3649" s="618">
        <v>1</v>
      </c>
      <c r="F3649" s="619">
        <v>2.35</v>
      </c>
      <c r="G3649" s="618">
        <v>3.15</v>
      </c>
      <c r="H3649" s="620"/>
      <c r="I3649" s="458">
        <f t="shared" ref="I3649:I3654" si="258">PRODUCT(E3649:G3649)</f>
        <v>7.4024999999999999</v>
      </c>
      <c r="J3649" s="125"/>
      <c r="K3649" s="631"/>
      <c r="L3649" s="28"/>
    </row>
    <row r="3650" spans="3:12" ht="12" customHeight="1" x14ac:dyDescent="0.3">
      <c r="C3650" s="632"/>
      <c r="D3650" s="117" t="s">
        <v>1207</v>
      </c>
      <c r="E3650" s="618">
        <v>1</v>
      </c>
      <c r="F3650" s="619">
        <v>2.1</v>
      </c>
      <c r="G3650" s="618">
        <v>4.17</v>
      </c>
      <c r="H3650" s="620"/>
      <c r="I3650" s="458">
        <f t="shared" si="258"/>
        <v>8.7569999999999997</v>
      </c>
      <c r="J3650" s="125"/>
      <c r="K3650" s="631"/>
      <c r="L3650" s="28"/>
    </row>
    <row r="3651" spans="3:12" ht="12" customHeight="1" x14ac:dyDescent="0.3">
      <c r="C3651" s="632"/>
      <c r="D3651" s="117" t="s">
        <v>323</v>
      </c>
      <c r="E3651" s="618">
        <v>-1</v>
      </c>
      <c r="F3651" s="619">
        <v>0.6</v>
      </c>
      <c r="G3651" s="618">
        <v>2</v>
      </c>
      <c r="H3651" s="620"/>
      <c r="I3651" s="458">
        <f t="shared" si="258"/>
        <v>-1.2</v>
      </c>
      <c r="J3651" s="125"/>
      <c r="K3651" s="631"/>
      <c r="L3651" s="28"/>
    </row>
    <row r="3652" spans="3:12" ht="12" customHeight="1" x14ac:dyDescent="0.3">
      <c r="C3652" s="632"/>
      <c r="D3652" s="117" t="s">
        <v>346</v>
      </c>
      <c r="E3652" s="618">
        <v>-1</v>
      </c>
      <c r="F3652" s="619">
        <v>0.8</v>
      </c>
      <c r="G3652" s="618">
        <v>1.4</v>
      </c>
      <c r="H3652" s="620"/>
      <c r="I3652" s="458">
        <f t="shared" si="258"/>
        <v>-1.1199999999999999</v>
      </c>
      <c r="J3652" s="125"/>
      <c r="K3652" s="631"/>
      <c r="L3652" s="28"/>
    </row>
    <row r="3653" spans="3:12" ht="12" customHeight="1" x14ac:dyDescent="0.3">
      <c r="C3653" s="632"/>
      <c r="D3653" s="117" t="s">
        <v>1367</v>
      </c>
      <c r="E3653" s="618">
        <v>-1</v>
      </c>
      <c r="F3653" s="619">
        <v>0.25</v>
      </c>
      <c r="G3653" s="618">
        <v>3.15</v>
      </c>
      <c r="H3653" s="620"/>
      <c r="I3653" s="458">
        <f t="shared" si="258"/>
        <v>-0.78749999999999998</v>
      </c>
      <c r="J3653" s="125"/>
      <c r="K3653" s="631"/>
      <c r="L3653" s="28"/>
    </row>
    <row r="3654" spans="3:12" ht="12" customHeight="1" x14ac:dyDescent="0.3">
      <c r="C3654" s="632"/>
      <c r="D3654" s="117" t="s">
        <v>1367</v>
      </c>
      <c r="E3654" s="618">
        <v>-1</v>
      </c>
      <c r="F3654" s="619">
        <v>0.25</v>
      </c>
      <c r="G3654" s="618">
        <v>4.17</v>
      </c>
      <c r="H3654" s="620"/>
      <c r="I3654" s="458">
        <f t="shared" si="258"/>
        <v>-1.0425</v>
      </c>
      <c r="J3654" s="125"/>
      <c r="K3654" s="631"/>
      <c r="L3654" s="28"/>
    </row>
    <row r="3655" spans="3:12" ht="12" customHeight="1" x14ac:dyDescent="0.3">
      <c r="C3655" s="617" t="s">
        <v>1906</v>
      </c>
      <c r="D3655" s="117" t="s">
        <v>1907</v>
      </c>
      <c r="E3655" s="640"/>
      <c r="F3655" s="640"/>
      <c r="G3655" s="640"/>
      <c r="H3655" s="641"/>
      <c r="I3655" s="569"/>
      <c r="J3655" s="125"/>
      <c r="K3655" s="631"/>
      <c r="L3655" s="28"/>
    </row>
    <row r="3656" spans="3:12" ht="12" customHeight="1" x14ac:dyDescent="0.3">
      <c r="C3656" s="632"/>
      <c r="D3656" s="117" t="s">
        <v>1555</v>
      </c>
      <c r="E3656" s="618">
        <v>1</v>
      </c>
      <c r="F3656" s="619">
        <v>4.05</v>
      </c>
      <c r="G3656" s="618">
        <v>3.15</v>
      </c>
      <c r="H3656" s="620"/>
      <c r="I3656" s="458">
        <f t="shared" ref="I3656:I3662" si="259">PRODUCT(E3656:G3656)</f>
        <v>12.757499999999999</v>
      </c>
      <c r="J3656" s="125"/>
      <c r="K3656" s="631"/>
      <c r="L3656" s="28"/>
    </row>
    <row r="3657" spans="3:12" ht="12" customHeight="1" x14ac:dyDescent="0.3">
      <c r="C3657" s="632"/>
      <c r="D3657" s="117" t="s">
        <v>1656</v>
      </c>
      <c r="E3657" s="618">
        <v>1</v>
      </c>
      <c r="F3657" s="619">
        <v>0.55000000000000004</v>
      </c>
      <c r="G3657" s="618">
        <v>3.67</v>
      </c>
      <c r="H3657" s="620"/>
      <c r="I3657" s="458">
        <f t="shared" si="259"/>
        <v>2.0185</v>
      </c>
      <c r="J3657" s="125"/>
      <c r="K3657" s="631"/>
      <c r="L3657" s="28"/>
    </row>
    <row r="3658" spans="3:12" ht="12" customHeight="1" x14ac:dyDescent="0.3">
      <c r="C3658" s="632"/>
      <c r="D3658" s="117"/>
      <c r="E3658" s="618">
        <v>1</v>
      </c>
      <c r="F3658" s="619">
        <v>2.2999999999999998</v>
      </c>
      <c r="G3658" s="618">
        <v>3.67</v>
      </c>
      <c r="H3658" s="620"/>
      <c r="I3658" s="458">
        <f t="shared" si="259"/>
        <v>8.4409999999999989</v>
      </c>
      <c r="J3658" s="125"/>
      <c r="K3658" s="631"/>
      <c r="L3658" s="28"/>
    </row>
    <row r="3659" spans="3:12" ht="12" customHeight="1" x14ac:dyDescent="0.3">
      <c r="C3659" s="632"/>
      <c r="D3659" s="117" t="s">
        <v>323</v>
      </c>
      <c r="E3659" s="618">
        <v>-1</v>
      </c>
      <c r="F3659" s="619">
        <v>1.2</v>
      </c>
      <c r="G3659" s="618">
        <v>2.1</v>
      </c>
      <c r="H3659" s="620"/>
      <c r="I3659" s="458">
        <f t="shared" si="259"/>
        <v>-2.52</v>
      </c>
      <c r="J3659" s="125"/>
      <c r="K3659" s="631"/>
      <c r="L3659" s="28"/>
    </row>
    <row r="3660" spans="3:12" ht="12" customHeight="1" x14ac:dyDescent="0.3">
      <c r="C3660" s="632"/>
      <c r="D3660" s="117" t="s">
        <v>346</v>
      </c>
      <c r="E3660" s="618">
        <v>-1</v>
      </c>
      <c r="F3660" s="619">
        <v>1.8</v>
      </c>
      <c r="G3660" s="618">
        <v>1.4</v>
      </c>
      <c r="H3660" s="620"/>
      <c r="I3660" s="458">
        <f t="shared" si="259"/>
        <v>-2.52</v>
      </c>
      <c r="J3660" s="125"/>
      <c r="K3660" s="631"/>
      <c r="L3660" s="28"/>
    </row>
    <row r="3661" spans="3:12" ht="12" customHeight="1" x14ac:dyDescent="0.3">
      <c r="C3661" s="632"/>
      <c r="D3661" s="117" t="s">
        <v>1367</v>
      </c>
      <c r="E3661" s="618">
        <v>-3</v>
      </c>
      <c r="F3661" s="619">
        <v>0.25</v>
      </c>
      <c r="G3661" s="618">
        <v>3.15</v>
      </c>
      <c r="H3661" s="620"/>
      <c r="I3661" s="458">
        <f t="shared" si="259"/>
        <v>-2.3624999999999998</v>
      </c>
      <c r="J3661" s="125"/>
      <c r="K3661" s="631"/>
      <c r="L3661" s="28"/>
    </row>
    <row r="3662" spans="3:12" ht="12" customHeight="1" x14ac:dyDescent="0.3">
      <c r="C3662" s="632"/>
      <c r="D3662" s="117" t="s">
        <v>1367</v>
      </c>
      <c r="E3662" s="618">
        <v>-2</v>
      </c>
      <c r="F3662" s="619">
        <v>0.25</v>
      </c>
      <c r="G3662" s="618">
        <v>3.67</v>
      </c>
      <c r="H3662" s="620"/>
      <c r="I3662" s="458">
        <f t="shared" si="259"/>
        <v>-1.835</v>
      </c>
      <c r="J3662" s="125"/>
      <c r="K3662" s="631"/>
      <c r="L3662" s="28"/>
    </row>
    <row r="3663" spans="3:12" ht="12" customHeight="1" x14ac:dyDescent="0.3">
      <c r="C3663" s="617" t="s">
        <v>1908</v>
      </c>
      <c r="D3663" s="117" t="s">
        <v>122</v>
      </c>
      <c r="E3663" s="640"/>
      <c r="F3663" s="640"/>
      <c r="G3663" s="640"/>
      <c r="H3663" s="641"/>
      <c r="I3663" s="569"/>
      <c r="J3663" s="125"/>
      <c r="K3663" s="631"/>
      <c r="L3663" s="28"/>
    </row>
    <row r="3664" spans="3:12" ht="12" customHeight="1" x14ac:dyDescent="0.3">
      <c r="C3664" s="632"/>
      <c r="D3664" s="117" t="s">
        <v>1555</v>
      </c>
      <c r="E3664" s="618">
        <v>1</v>
      </c>
      <c r="F3664" s="619">
        <v>6.2</v>
      </c>
      <c r="G3664" s="618">
        <v>4.17</v>
      </c>
      <c r="H3664" s="620"/>
      <c r="I3664" s="458">
        <f t="shared" ref="I3664:I3669" si="260">PRODUCT(E3664:G3664)</f>
        <v>25.853999999999999</v>
      </c>
      <c r="J3664" s="125"/>
      <c r="K3664" s="631"/>
      <c r="L3664" s="28"/>
    </row>
    <row r="3665" spans="3:12" ht="12" customHeight="1" x14ac:dyDescent="0.3">
      <c r="C3665" s="632"/>
      <c r="D3665" s="117" t="s">
        <v>1656</v>
      </c>
      <c r="E3665" s="618">
        <v>1</v>
      </c>
      <c r="F3665" s="619">
        <v>2.4500000000000002</v>
      </c>
      <c r="G3665" s="618">
        <v>3.67</v>
      </c>
      <c r="H3665" s="620"/>
      <c r="I3665" s="458">
        <f t="shared" si="260"/>
        <v>8.9915000000000003</v>
      </c>
      <c r="J3665" s="125"/>
      <c r="K3665" s="631"/>
      <c r="L3665" s="28"/>
    </row>
    <row r="3666" spans="3:12" ht="12" customHeight="1" x14ac:dyDescent="0.3">
      <c r="C3666" s="632"/>
      <c r="D3666" s="117" t="s">
        <v>323</v>
      </c>
      <c r="E3666" s="618">
        <v>-1</v>
      </c>
      <c r="F3666" s="619">
        <v>0.9</v>
      </c>
      <c r="G3666" s="618">
        <v>2.1</v>
      </c>
      <c r="H3666" s="620"/>
      <c r="I3666" s="458">
        <f t="shared" si="260"/>
        <v>-1.8900000000000001</v>
      </c>
      <c r="J3666" s="125"/>
      <c r="K3666" s="631"/>
      <c r="L3666" s="28"/>
    </row>
    <row r="3667" spans="3:12" ht="12" customHeight="1" x14ac:dyDescent="0.3">
      <c r="C3667" s="632"/>
      <c r="D3667" s="117" t="s">
        <v>346</v>
      </c>
      <c r="E3667" s="618">
        <v>-1</v>
      </c>
      <c r="F3667" s="619">
        <v>1.2</v>
      </c>
      <c r="G3667" s="618">
        <v>0.5</v>
      </c>
      <c r="H3667" s="620"/>
      <c r="I3667" s="458">
        <f t="shared" si="260"/>
        <v>-0.6</v>
      </c>
      <c r="J3667" s="125"/>
      <c r="K3667" s="631"/>
      <c r="L3667" s="28"/>
    </row>
    <row r="3668" spans="3:12" ht="12" customHeight="1" x14ac:dyDescent="0.3">
      <c r="C3668" s="632"/>
      <c r="D3668" s="117" t="s">
        <v>1367</v>
      </c>
      <c r="E3668" s="618">
        <v>-4</v>
      </c>
      <c r="F3668" s="619">
        <v>0.25</v>
      </c>
      <c r="G3668" s="618">
        <v>4.17</v>
      </c>
      <c r="H3668" s="620"/>
      <c r="I3668" s="458">
        <f t="shared" si="260"/>
        <v>-4.17</v>
      </c>
      <c r="J3668" s="125"/>
      <c r="K3668" s="631"/>
      <c r="L3668" s="28"/>
    </row>
    <row r="3669" spans="3:12" ht="12" customHeight="1" x14ac:dyDescent="0.3">
      <c r="C3669" s="632"/>
      <c r="D3669" s="117" t="s">
        <v>1367</v>
      </c>
      <c r="E3669" s="618">
        <v>-2</v>
      </c>
      <c r="F3669" s="619">
        <v>0.25</v>
      </c>
      <c r="G3669" s="618">
        <v>3.67</v>
      </c>
      <c r="H3669" s="620"/>
      <c r="I3669" s="458">
        <f t="shared" si="260"/>
        <v>-1.835</v>
      </c>
      <c r="J3669" s="125"/>
      <c r="K3669" s="631"/>
      <c r="L3669" s="28"/>
    </row>
    <row r="3670" spans="3:12" ht="12" customHeight="1" x14ac:dyDescent="0.3">
      <c r="C3670" s="617" t="s">
        <v>1909</v>
      </c>
      <c r="D3670" s="117" t="s">
        <v>1226</v>
      </c>
      <c r="E3670" s="640"/>
      <c r="F3670" s="640"/>
      <c r="G3670" s="640"/>
      <c r="H3670" s="641"/>
      <c r="I3670" s="569"/>
      <c r="J3670" s="125"/>
      <c r="K3670" s="631"/>
      <c r="L3670" s="28"/>
    </row>
    <row r="3671" spans="3:12" ht="12" customHeight="1" x14ac:dyDescent="0.3">
      <c r="C3671" s="632"/>
      <c r="D3671" s="117" t="s">
        <v>1555</v>
      </c>
      <c r="E3671" s="618">
        <v>1</v>
      </c>
      <c r="F3671" s="619">
        <v>6.5</v>
      </c>
      <c r="G3671" s="618">
        <v>4.17</v>
      </c>
      <c r="H3671" s="620"/>
      <c r="I3671" s="458">
        <f>PRODUCT(E3671:G3671)</f>
        <v>27.105</v>
      </c>
      <c r="J3671" s="125"/>
      <c r="K3671" s="631"/>
      <c r="L3671" s="28"/>
    </row>
    <row r="3672" spans="3:12" ht="12" customHeight="1" x14ac:dyDescent="0.3">
      <c r="C3672" s="632"/>
      <c r="D3672" s="117" t="s">
        <v>323</v>
      </c>
      <c r="E3672" s="618">
        <v>-1</v>
      </c>
      <c r="F3672" s="619">
        <v>0.9</v>
      </c>
      <c r="G3672" s="618">
        <v>2.1</v>
      </c>
      <c r="H3672" s="620"/>
      <c r="I3672" s="458">
        <f>PRODUCT(E3672:G3672)</f>
        <v>-1.8900000000000001</v>
      </c>
      <c r="J3672" s="125"/>
      <c r="K3672" s="631"/>
      <c r="L3672" s="28"/>
    </row>
    <row r="3673" spans="3:12" ht="12" customHeight="1" x14ac:dyDescent="0.3">
      <c r="C3673" s="632"/>
      <c r="D3673" s="117" t="s">
        <v>1367</v>
      </c>
      <c r="E3673" s="618">
        <v>-4</v>
      </c>
      <c r="F3673" s="619">
        <v>0.25</v>
      </c>
      <c r="G3673" s="618">
        <v>4.17</v>
      </c>
      <c r="H3673" s="620"/>
      <c r="I3673" s="458">
        <f>PRODUCT(E3673:G3673)</f>
        <v>-4.17</v>
      </c>
      <c r="J3673" s="125"/>
      <c r="K3673" s="631"/>
      <c r="L3673" s="28"/>
    </row>
    <row r="3674" spans="3:12" ht="12" customHeight="1" x14ac:dyDescent="0.3">
      <c r="C3674" s="617" t="s">
        <v>1911</v>
      </c>
      <c r="D3674" s="117" t="s">
        <v>122</v>
      </c>
      <c r="E3674" s="640"/>
      <c r="F3674" s="640"/>
      <c r="G3674" s="640"/>
      <c r="H3674" s="641"/>
      <c r="I3674" s="569"/>
      <c r="J3674" s="125"/>
      <c r="K3674" s="631"/>
      <c r="L3674" s="28"/>
    </row>
    <row r="3675" spans="3:12" ht="12" customHeight="1" x14ac:dyDescent="0.3">
      <c r="C3675" s="632"/>
      <c r="D3675" s="117" t="s">
        <v>1555</v>
      </c>
      <c r="E3675" s="618">
        <v>1</v>
      </c>
      <c r="F3675" s="619">
        <v>2.25</v>
      </c>
      <c r="G3675" s="618">
        <v>4.17</v>
      </c>
      <c r="H3675" s="620"/>
      <c r="I3675" s="458">
        <f t="shared" ref="I3675:I3681" si="261">PRODUCT(E3675:G3675)</f>
        <v>9.3825000000000003</v>
      </c>
      <c r="J3675" s="125"/>
      <c r="K3675" s="631"/>
      <c r="L3675" s="28"/>
    </row>
    <row r="3676" spans="3:12" ht="12" customHeight="1" x14ac:dyDescent="0.3">
      <c r="C3676" s="632"/>
      <c r="D3676" s="117" t="s">
        <v>1656</v>
      </c>
      <c r="E3676" s="618">
        <v>1</v>
      </c>
      <c r="F3676" s="619">
        <v>2.25</v>
      </c>
      <c r="G3676" s="618">
        <v>3.67</v>
      </c>
      <c r="H3676" s="620"/>
      <c r="I3676" s="458">
        <f t="shared" si="261"/>
        <v>8.2575000000000003</v>
      </c>
      <c r="J3676" s="125"/>
      <c r="K3676" s="631"/>
      <c r="L3676" s="28"/>
    </row>
    <row r="3677" spans="3:12" ht="12" customHeight="1" x14ac:dyDescent="0.3">
      <c r="C3677" s="632"/>
      <c r="D3677" s="117" t="s">
        <v>1240</v>
      </c>
      <c r="E3677" s="618">
        <v>1</v>
      </c>
      <c r="F3677" s="619">
        <v>1.7</v>
      </c>
      <c r="G3677" s="618">
        <v>3.67</v>
      </c>
      <c r="H3677" s="620"/>
      <c r="I3677" s="458">
        <f t="shared" si="261"/>
        <v>6.2389999999999999</v>
      </c>
      <c r="J3677" s="125"/>
      <c r="K3677" s="631"/>
      <c r="L3677" s="28"/>
    </row>
    <row r="3678" spans="3:12" ht="12" customHeight="1" x14ac:dyDescent="0.3">
      <c r="C3678" s="632"/>
      <c r="D3678" s="117" t="s">
        <v>323</v>
      </c>
      <c r="E3678" s="618">
        <v>-1</v>
      </c>
      <c r="F3678" s="619">
        <v>0.9</v>
      </c>
      <c r="G3678" s="618">
        <v>2.1</v>
      </c>
      <c r="H3678" s="620"/>
      <c r="I3678" s="458">
        <f t="shared" si="261"/>
        <v>-1.8900000000000001</v>
      </c>
      <c r="J3678" s="125"/>
      <c r="K3678" s="631"/>
      <c r="L3678" s="28"/>
    </row>
    <row r="3679" spans="3:12" ht="12" customHeight="1" x14ac:dyDescent="0.3">
      <c r="C3679" s="632"/>
      <c r="D3679" s="117" t="s">
        <v>346</v>
      </c>
      <c r="E3679" s="618">
        <v>-1</v>
      </c>
      <c r="F3679" s="619">
        <v>1.2</v>
      </c>
      <c r="G3679" s="618">
        <v>0.5</v>
      </c>
      <c r="H3679" s="620"/>
      <c r="I3679" s="458">
        <f t="shared" si="261"/>
        <v>-0.6</v>
      </c>
      <c r="J3679" s="125"/>
      <c r="K3679" s="631"/>
      <c r="L3679" s="28"/>
    </row>
    <row r="3680" spans="3:12" ht="12" customHeight="1" x14ac:dyDescent="0.3">
      <c r="C3680" s="632"/>
      <c r="D3680" s="117" t="s">
        <v>1367</v>
      </c>
      <c r="E3680" s="618">
        <v>-1</v>
      </c>
      <c r="F3680" s="619">
        <v>0.25</v>
      </c>
      <c r="G3680" s="618">
        <v>4.17</v>
      </c>
      <c r="H3680" s="620"/>
      <c r="I3680" s="458">
        <f t="shared" si="261"/>
        <v>-1.0425</v>
      </c>
      <c r="J3680" s="125"/>
      <c r="K3680" s="631"/>
      <c r="L3680" s="28"/>
    </row>
    <row r="3681" spans="3:12" ht="12" customHeight="1" x14ac:dyDescent="0.3">
      <c r="C3681" s="632"/>
      <c r="D3681" s="117" t="s">
        <v>1367</v>
      </c>
      <c r="E3681" s="618">
        <v>-3</v>
      </c>
      <c r="F3681" s="619">
        <v>0.25</v>
      </c>
      <c r="G3681" s="618">
        <v>3.67</v>
      </c>
      <c r="H3681" s="620"/>
      <c r="I3681" s="458">
        <f t="shared" si="261"/>
        <v>-2.7524999999999999</v>
      </c>
      <c r="J3681" s="125"/>
      <c r="K3681" s="631"/>
      <c r="L3681" s="28"/>
    </row>
    <row r="3682" spans="3:12" ht="12" customHeight="1" x14ac:dyDescent="0.3">
      <c r="C3682" s="617" t="s">
        <v>1910</v>
      </c>
      <c r="D3682" s="117" t="s">
        <v>156</v>
      </c>
      <c r="E3682" s="640"/>
      <c r="F3682" s="640"/>
      <c r="G3682" s="640"/>
      <c r="H3682" s="641"/>
      <c r="I3682" s="569"/>
      <c r="J3682" s="125"/>
      <c r="K3682" s="631"/>
      <c r="L3682" s="28"/>
    </row>
    <row r="3683" spans="3:12" ht="12" customHeight="1" x14ac:dyDescent="0.3">
      <c r="C3683" s="632"/>
      <c r="D3683" s="117" t="s">
        <v>1555</v>
      </c>
      <c r="E3683" s="618">
        <v>1</v>
      </c>
      <c r="F3683" s="619">
        <v>2.4</v>
      </c>
      <c r="G3683" s="618">
        <v>4.17</v>
      </c>
      <c r="H3683" s="620"/>
      <c r="I3683" s="458">
        <f>PRODUCT(E3683:G3683)</f>
        <v>10.007999999999999</v>
      </c>
      <c r="J3683" s="125"/>
      <c r="K3683" s="631"/>
      <c r="L3683" s="28"/>
    </row>
    <row r="3684" spans="3:12" ht="12" customHeight="1" x14ac:dyDescent="0.3">
      <c r="C3684" s="632"/>
      <c r="D3684" s="117" t="s">
        <v>1240</v>
      </c>
      <c r="E3684" s="618">
        <v>1</v>
      </c>
      <c r="F3684" s="619">
        <v>2.2000000000000002</v>
      </c>
      <c r="G3684" s="618">
        <v>3.15</v>
      </c>
      <c r="H3684" s="620"/>
      <c r="I3684" s="458">
        <f>PRODUCT(E3684:G3684)</f>
        <v>6.9300000000000006</v>
      </c>
      <c r="J3684" s="125"/>
      <c r="K3684" s="631"/>
      <c r="L3684" s="28"/>
    </row>
    <row r="3685" spans="3:12" ht="12" customHeight="1" x14ac:dyDescent="0.3">
      <c r="C3685" s="632"/>
      <c r="D3685" s="117" t="s">
        <v>323</v>
      </c>
      <c r="E3685" s="618">
        <v>-1</v>
      </c>
      <c r="F3685" s="619">
        <v>1</v>
      </c>
      <c r="G3685" s="618">
        <v>2.1</v>
      </c>
      <c r="H3685" s="620"/>
      <c r="I3685" s="458">
        <f>PRODUCT(E3685:G3685)</f>
        <v>-2.1</v>
      </c>
      <c r="J3685" s="125"/>
      <c r="K3685" s="631"/>
      <c r="L3685" s="28"/>
    </row>
    <row r="3686" spans="3:12" ht="12" customHeight="1" x14ac:dyDescent="0.3">
      <c r="C3686" s="632"/>
      <c r="D3686" s="117" t="s">
        <v>1367</v>
      </c>
      <c r="E3686" s="618">
        <v>-1</v>
      </c>
      <c r="F3686" s="619">
        <v>0.25</v>
      </c>
      <c r="G3686" s="618">
        <v>3.15</v>
      </c>
      <c r="H3686" s="620"/>
      <c r="I3686" s="458">
        <f>PRODUCT(E3686:G3686)</f>
        <v>-0.78749999999999998</v>
      </c>
      <c r="J3686" s="125"/>
      <c r="K3686" s="631"/>
      <c r="L3686" s="28"/>
    </row>
    <row r="3687" spans="3:12" ht="12" customHeight="1" x14ac:dyDescent="0.3">
      <c r="C3687" s="632"/>
      <c r="D3687" s="117" t="s">
        <v>1367</v>
      </c>
      <c r="E3687" s="618">
        <v>-2</v>
      </c>
      <c r="F3687" s="619">
        <v>0.25</v>
      </c>
      <c r="G3687" s="618">
        <v>4.17</v>
      </c>
      <c r="H3687" s="620"/>
      <c r="I3687" s="458">
        <f>PRODUCT(E3687:G3687)</f>
        <v>-2.085</v>
      </c>
      <c r="J3687" s="125"/>
      <c r="K3687" s="631"/>
      <c r="L3687" s="28"/>
    </row>
    <row r="3688" spans="3:12" ht="12" customHeight="1" x14ac:dyDescent="0.3">
      <c r="C3688" s="617" t="s">
        <v>1912</v>
      </c>
      <c r="D3688" s="117" t="s">
        <v>142</v>
      </c>
      <c r="E3688" s="640"/>
      <c r="F3688" s="640"/>
      <c r="G3688" s="640"/>
      <c r="H3688" s="641"/>
      <c r="I3688" s="569"/>
      <c r="J3688" s="125"/>
      <c r="K3688" s="631"/>
      <c r="L3688" s="28"/>
    </row>
    <row r="3689" spans="3:12" ht="12" customHeight="1" x14ac:dyDescent="0.3">
      <c r="C3689" s="632"/>
      <c r="D3689" s="117" t="s">
        <v>1555</v>
      </c>
      <c r="E3689" s="618">
        <v>1</v>
      </c>
      <c r="F3689" s="619">
        <v>5.9</v>
      </c>
      <c r="G3689" s="618">
        <v>4.17</v>
      </c>
      <c r="H3689" s="620"/>
      <c r="I3689" s="458">
        <f>PRODUCT(E3689:G3689)</f>
        <v>24.603000000000002</v>
      </c>
      <c r="J3689" s="125"/>
      <c r="K3689" s="631"/>
      <c r="L3689" s="28"/>
    </row>
    <row r="3690" spans="3:12" ht="12" customHeight="1" x14ac:dyDescent="0.3">
      <c r="C3690" s="632"/>
      <c r="D3690" s="117" t="s">
        <v>1656</v>
      </c>
      <c r="E3690" s="618">
        <v>1</v>
      </c>
      <c r="F3690" s="619">
        <v>1.8</v>
      </c>
      <c r="G3690" s="618">
        <v>3.67</v>
      </c>
      <c r="H3690" s="620"/>
      <c r="I3690" s="458">
        <f>PRODUCT(E3690:G3690)</f>
        <v>6.6059999999999999</v>
      </c>
      <c r="J3690" s="125"/>
      <c r="K3690" s="631"/>
      <c r="L3690" s="28"/>
    </row>
    <row r="3691" spans="3:12" ht="12" customHeight="1" x14ac:dyDescent="0.3">
      <c r="C3691" s="632"/>
      <c r="D3691" s="117" t="s">
        <v>323</v>
      </c>
      <c r="E3691" s="618">
        <v>-1</v>
      </c>
      <c r="F3691" s="619">
        <v>0.9</v>
      </c>
      <c r="G3691" s="618">
        <v>2.1</v>
      </c>
      <c r="H3691" s="620"/>
      <c r="I3691" s="458">
        <f>PRODUCT(E3691:G3691)</f>
        <v>-1.8900000000000001</v>
      </c>
      <c r="J3691" s="125"/>
      <c r="K3691" s="631"/>
      <c r="L3691" s="28"/>
    </row>
    <row r="3692" spans="3:12" ht="12" customHeight="1" x14ac:dyDescent="0.3">
      <c r="C3692" s="632"/>
      <c r="D3692" s="117" t="s">
        <v>1367</v>
      </c>
      <c r="E3692" s="618">
        <v>-1</v>
      </c>
      <c r="F3692" s="619">
        <v>0.25</v>
      </c>
      <c r="G3692" s="618">
        <v>3.67</v>
      </c>
      <c r="H3692" s="620"/>
      <c r="I3692" s="458">
        <f>PRODUCT(E3692:G3692)</f>
        <v>-0.91749999999999998</v>
      </c>
      <c r="J3692" s="125"/>
      <c r="K3692" s="631"/>
      <c r="L3692" s="28"/>
    </row>
    <row r="3693" spans="3:12" ht="12" customHeight="1" x14ac:dyDescent="0.3">
      <c r="C3693" s="632"/>
      <c r="D3693" s="117" t="s">
        <v>1367</v>
      </c>
      <c r="E3693" s="618">
        <v>-3</v>
      </c>
      <c r="F3693" s="619">
        <v>0.25</v>
      </c>
      <c r="G3693" s="618">
        <v>4.17</v>
      </c>
      <c r="H3693" s="620"/>
      <c r="I3693" s="458">
        <f>PRODUCT(E3693:G3693)</f>
        <v>-3.1274999999999999</v>
      </c>
      <c r="J3693" s="125"/>
      <c r="K3693" s="631"/>
      <c r="L3693" s="28"/>
    </row>
    <row r="3694" spans="3:12" ht="12" customHeight="1" x14ac:dyDescent="0.3">
      <c r="C3694" s="617" t="s">
        <v>1913</v>
      </c>
      <c r="D3694" s="117" t="s">
        <v>1469</v>
      </c>
      <c r="E3694" s="640"/>
      <c r="F3694" s="640"/>
      <c r="G3694" s="640"/>
      <c r="H3694" s="641"/>
      <c r="I3694" s="569"/>
      <c r="J3694" s="125"/>
      <c r="K3694" s="631"/>
      <c r="L3694" s="28"/>
    </row>
    <row r="3695" spans="3:12" ht="12" customHeight="1" x14ac:dyDescent="0.3">
      <c r="C3695" s="632"/>
      <c r="D3695" s="117" t="s">
        <v>1555</v>
      </c>
      <c r="E3695" s="618">
        <v>1</v>
      </c>
      <c r="F3695" s="619">
        <v>4.2</v>
      </c>
      <c r="G3695" s="618">
        <v>4.17</v>
      </c>
      <c r="H3695" s="620"/>
      <c r="I3695" s="458">
        <f t="shared" ref="I3695:I3700" si="262">PRODUCT(E3695:G3695)</f>
        <v>17.513999999999999</v>
      </c>
      <c r="J3695" s="125"/>
      <c r="K3695" s="631"/>
      <c r="L3695" s="28"/>
    </row>
    <row r="3696" spans="3:12" ht="12" customHeight="1" x14ac:dyDescent="0.3">
      <c r="C3696" s="632"/>
      <c r="D3696" s="117" t="s">
        <v>1656</v>
      </c>
      <c r="E3696" s="618">
        <v>1</v>
      </c>
      <c r="F3696" s="619">
        <v>2.2000000000000002</v>
      </c>
      <c r="G3696" s="618">
        <v>3.67</v>
      </c>
      <c r="H3696" s="620"/>
      <c r="I3696" s="458">
        <f t="shared" si="262"/>
        <v>8.0739999999999998</v>
      </c>
      <c r="J3696" s="125"/>
      <c r="K3696" s="631"/>
      <c r="L3696" s="28"/>
    </row>
    <row r="3697" spans="3:12" ht="12" customHeight="1" x14ac:dyDescent="0.3">
      <c r="C3697" s="632"/>
      <c r="D3697" s="117" t="s">
        <v>323</v>
      </c>
      <c r="E3697" s="618">
        <v>-1</v>
      </c>
      <c r="F3697" s="619">
        <v>0.9</v>
      </c>
      <c r="G3697" s="618">
        <v>2.1</v>
      </c>
      <c r="H3697" s="620"/>
      <c r="I3697" s="458">
        <f t="shared" si="262"/>
        <v>-1.8900000000000001</v>
      </c>
      <c r="J3697" s="125"/>
      <c r="K3697" s="631"/>
      <c r="L3697" s="28"/>
    </row>
    <row r="3698" spans="3:12" ht="12" customHeight="1" x14ac:dyDescent="0.3">
      <c r="C3698" s="632"/>
      <c r="D3698" s="117" t="s">
        <v>346</v>
      </c>
      <c r="E3698" s="618">
        <v>-1</v>
      </c>
      <c r="F3698" s="619">
        <v>1.2</v>
      </c>
      <c r="G3698" s="618">
        <v>0.5</v>
      </c>
      <c r="H3698" s="620"/>
      <c r="I3698" s="458">
        <f t="shared" si="262"/>
        <v>-0.6</v>
      </c>
      <c r="J3698" s="125"/>
      <c r="K3698" s="631"/>
      <c r="L3698" s="28"/>
    </row>
    <row r="3699" spans="3:12" ht="12" customHeight="1" x14ac:dyDescent="0.3">
      <c r="C3699" s="632"/>
      <c r="D3699" s="117" t="s">
        <v>1367</v>
      </c>
      <c r="E3699" s="618">
        <v>-1</v>
      </c>
      <c r="F3699" s="619">
        <v>0.25</v>
      </c>
      <c r="G3699" s="618">
        <v>3.67</v>
      </c>
      <c r="H3699" s="620"/>
      <c r="I3699" s="458">
        <f t="shared" si="262"/>
        <v>-0.91749999999999998</v>
      </c>
      <c r="J3699" s="125"/>
      <c r="K3699" s="631"/>
      <c r="L3699" s="28"/>
    </row>
    <row r="3700" spans="3:12" ht="12" customHeight="1" x14ac:dyDescent="0.3">
      <c r="C3700" s="632"/>
      <c r="D3700" s="117" t="s">
        <v>1367</v>
      </c>
      <c r="E3700" s="618">
        <v>-4</v>
      </c>
      <c r="F3700" s="619">
        <v>0.25</v>
      </c>
      <c r="G3700" s="618">
        <v>4.17</v>
      </c>
      <c r="H3700" s="620"/>
      <c r="I3700" s="458">
        <f t="shared" si="262"/>
        <v>-4.17</v>
      </c>
      <c r="J3700" s="125"/>
      <c r="K3700" s="631"/>
      <c r="L3700" s="28"/>
    </row>
    <row r="3701" spans="3:12" ht="12" customHeight="1" x14ac:dyDescent="0.3">
      <c r="C3701" s="617" t="s">
        <v>1914</v>
      </c>
      <c r="D3701" s="117" t="s">
        <v>177</v>
      </c>
      <c r="E3701" s="640"/>
      <c r="F3701" s="640"/>
      <c r="G3701" s="640"/>
      <c r="H3701" s="641"/>
      <c r="I3701" s="569"/>
      <c r="J3701" s="125"/>
      <c r="K3701" s="631"/>
      <c r="L3701" s="28"/>
    </row>
    <row r="3702" spans="3:12" ht="12" customHeight="1" x14ac:dyDescent="0.3">
      <c r="C3702" s="632"/>
      <c r="D3702" s="117" t="s">
        <v>1555</v>
      </c>
      <c r="E3702" s="618">
        <v>1</v>
      </c>
      <c r="F3702" s="619">
        <v>8.1999999999999993</v>
      </c>
      <c r="G3702" s="618">
        <v>4.17</v>
      </c>
      <c r="H3702" s="620"/>
      <c r="I3702" s="458">
        <f>PRODUCT(E3702:G3702)</f>
        <v>34.193999999999996</v>
      </c>
      <c r="J3702" s="125"/>
      <c r="K3702" s="631"/>
      <c r="L3702" s="28"/>
    </row>
    <row r="3703" spans="3:12" ht="12" customHeight="1" x14ac:dyDescent="0.3">
      <c r="C3703" s="632"/>
      <c r="D3703" s="117" t="s">
        <v>323</v>
      </c>
      <c r="E3703" s="618">
        <v>-1</v>
      </c>
      <c r="F3703" s="619">
        <v>0.9</v>
      </c>
      <c r="G3703" s="618">
        <v>2.1</v>
      </c>
      <c r="H3703" s="620"/>
      <c r="I3703" s="458">
        <f>PRODUCT(E3703:G3703)</f>
        <v>-1.8900000000000001</v>
      </c>
      <c r="J3703" s="125"/>
      <c r="K3703" s="631"/>
      <c r="L3703" s="28"/>
    </row>
    <row r="3704" spans="3:12" ht="12" customHeight="1" x14ac:dyDescent="0.3">
      <c r="C3704" s="632"/>
      <c r="D3704" s="117" t="s">
        <v>346</v>
      </c>
      <c r="E3704" s="618">
        <v>-1</v>
      </c>
      <c r="F3704" s="619">
        <v>0.6</v>
      </c>
      <c r="G3704" s="618">
        <v>0.5</v>
      </c>
      <c r="H3704" s="620"/>
      <c r="I3704" s="458">
        <f>PRODUCT(E3704:G3704)</f>
        <v>-0.3</v>
      </c>
      <c r="J3704" s="125"/>
      <c r="K3704" s="631"/>
      <c r="L3704" s="28"/>
    </row>
    <row r="3705" spans="3:12" ht="12" customHeight="1" x14ac:dyDescent="0.3">
      <c r="C3705" s="632"/>
      <c r="D3705" s="117" t="s">
        <v>1367</v>
      </c>
      <c r="E3705" s="618">
        <v>-4</v>
      </c>
      <c r="F3705" s="619">
        <v>0.25</v>
      </c>
      <c r="G3705" s="618">
        <v>4.17</v>
      </c>
      <c r="H3705" s="620"/>
      <c r="I3705" s="458">
        <f>PRODUCT(E3705:G3705)</f>
        <v>-4.17</v>
      </c>
      <c r="J3705" s="125"/>
      <c r="K3705" s="631"/>
      <c r="L3705" s="28"/>
    </row>
    <row r="3706" spans="3:12" ht="12" customHeight="1" x14ac:dyDescent="0.3">
      <c r="C3706" s="617" t="s">
        <v>1915</v>
      </c>
      <c r="D3706" s="117" t="s">
        <v>141</v>
      </c>
      <c r="E3706" s="640"/>
      <c r="F3706" s="640"/>
      <c r="G3706" s="640"/>
      <c r="H3706" s="641"/>
      <c r="I3706" s="569"/>
      <c r="J3706" s="125"/>
      <c r="K3706" s="631"/>
      <c r="L3706" s="28"/>
    </row>
    <row r="3707" spans="3:12" ht="12" customHeight="1" x14ac:dyDescent="0.3">
      <c r="C3707" s="632"/>
      <c r="D3707" s="117" t="s">
        <v>1555</v>
      </c>
      <c r="E3707" s="618">
        <v>1</v>
      </c>
      <c r="F3707" s="619">
        <v>3.45</v>
      </c>
      <c r="G3707" s="618">
        <v>3.15</v>
      </c>
      <c r="H3707" s="620"/>
      <c r="I3707" s="458">
        <f>PRODUCT(E3707:G3707)</f>
        <v>10.8675</v>
      </c>
      <c r="J3707" s="125"/>
      <c r="K3707" s="631"/>
      <c r="L3707" s="28"/>
    </row>
    <row r="3708" spans="3:12" ht="12" customHeight="1" x14ac:dyDescent="0.3">
      <c r="C3708" s="632"/>
      <c r="D3708" s="117"/>
      <c r="E3708" s="618">
        <v>1</v>
      </c>
      <c r="F3708" s="619">
        <v>0.4</v>
      </c>
      <c r="G3708" s="618">
        <v>3.15</v>
      </c>
      <c r="H3708" s="620"/>
      <c r="I3708" s="458">
        <f>PRODUCT(E3708:G3708)</f>
        <v>1.26</v>
      </c>
      <c r="J3708" s="125"/>
      <c r="K3708" s="631"/>
      <c r="L3708" s="28"/>
    </row>
    <row r="3709" spans="3:12" ht="12" customHeight="1" x14ac:dyDescent="0.3">
      <c r="C3709" s="632"/>
      <c r="D3709" s="117" t="s">
        <v>323</v>
      </c>
      <c r="E3709" s="618">
        <v>-1</v>
      </c>
      <c r="F3709" s="619">
        <v>0.9</v>
      </c>
      <c r="G3709" s="618">
        <v>2.1</v>
      </c>
      <c r="H3709" s="620"/>
      <c r="I3709" s="458">
        <f>PRODUCT(E3709:G3709)</f>
        <v>-1.8900000000000001</v>
      </c>
      <c r="J3709" s="125"/>
      <c r="K3709" s="631"/>
      <c r="L3709" s="28"/>
    </row>
    <row r="3710" spans="3:12" ht="12" customHeight="1" x14ac:dyDescent="0.3">
      <c r="C3710" s="632"/>
      <c r="D3710" s="117" t="s">
        <v>1367</v>
      </c>
      <c r="E3710" s="618">
        <v>-2</v>
      </c>
      <c r="F3710" s="619">
        <v>0.25</v>
      </c>
      <c r="G3710" s="618">
        <v>3.15</v>
      </c>
      <c r="H3710" s="620"/>
      <c r="I3710" s="458">
        <f>PRODUCT(E3710:G3710)</f>
        <v>-1.575</v>
      </c>
      <c r="J3710" s="125"/>
      <c r="K3710" s="631"/>
      <c r="L3710" s="28"/>
    </row>
    <row r="3711" spans="3:12" ht="12" customHeight="1" x14ac:dyDescent="0.3">
      <c r="C3711" s="617" t="s">
        <v>1916</v>
      </c>
      <c r="D3711" s="117" t="s">
        <v>1917</v>
      </c>
      <c r="E3711" s="640"/>
      <c r="F3711" s="640"/>
      <c r="G3711" s="640"/>
      <c r="H3711" s="641"/>
      <c r="I3711" s="569"/>
      <c r="J3711" s="125"/>
      <c r="K3711" s="631"/>
      <c r="L3711" s="28"/>
    </row>
    <row r="3712" spans="3:12" ht="12" customHeight="1" x14ac:dyDescent="0.3">
      <c r="C3712" s="632"/>
      <c r="D3712" s="117" t="s">
        <v>1569</v>
      </c>
      <c r="E3712" s="618">
        <v>1</v>
      </c>
      <c r="F3712" s="619">
        <v>5.6</v>
      </c>
      <c r="G3712" s="618">
        <v>3.15</v>
      </c>
      <c r="H3712" s="620"/>
      <c r="I3712" s="458">
        <f t="shared" ref="I3712:I3721" si="263">PRODUCT(E3712:G3712)</f>
        <v>17.639999999999997</v>
      </c>
      <c r="J3712" s="125"/>
      <c r="K3712" s="631"/>
      <c r="L3712" s="28"/>
    </row>
    <row r="3713" spans="3:12" ht="12" customHeight="1" x14ac:dyDescent="0.3">
      <c r="C3713" s="632"/>
      <c r="D3713" s="117"/>
      <c r="E3713" s="618">
        <v>1</v>
      </c>
      <c r="F3713" s="619">
        <v>3.73</v>
      </c>
      <c r="G3713" s="618">
        <v>4.17</v>
      </c>
      <c r="H3713" s="620"/>
      <c r="I3713" s="458">
        <f t="shared" si="263"/>
        <v>15.5541</v>
      </c>
      <c r="J3713" s="125"/>
      <c r="K3713" s="631"/>
      <c r="L3713" s="28"/>
    </row>
    <row r="3714" spans="3:12" ht="12" customHeight="1" x14ac:dyDescent="0.3">
      <c r="C3714" s="632"/>
      <c r="D3714" s="117"/>
      <c r="E3714" s="618">
        <v>1</v>
      </c>
      <c r="F3714" s="619">
        <v>0.6</v>
      </c>
      <c r="G3714" s="618">
        <v>3.15</v>
      </c>
      <c r="H3714" s="620"/>
      <c r="I3714" s="458">
        <f t="shared" si="263"/>
        <v>1.89</v>
      </c>
      <c r="J3714" s="125"/>
      <c r="K3714" s="631"/>
      <c r="L3714" s="28"/>
    </row>
    <row r="3715" spans="3:12" ht="12" customHeight="1" x14ac:dyDescent="0.3">
      <c r="C3715" s="632"/>
      <c r="D3715" s="117" t="s">
        <v>1052</v>
      </c>
      <c r="E3715" s="618">
        <v>1</v>
      </c>
      <c r="F3715" s="619">
        <v>0.97</v>
      </c>
      <c r="G3715" s="618">
        <v>3.67</v>
      </c>
      <c r="H3715" s="620"/>
      <c r="I3715" s="458">
        <f t="shared" si="263"/>
        <v>3.5598999999999998</v>
      </c>
      <c r="J3715" s="125"/>
      <c r="K3715" s="631"/>
      <c r="L3715" s="28"/>
    </row>
    <row r="3716" spans="3:12" ht="12" customHeight="1" x14ac:dyDescent="0.3">
      <c r="C3716" s="632"/>
      <c r="D3716" s="117" t="s">
        <v>1664</v>
      </c>
      <c r="E3716" s="618">
        <v>1</v>
      </c>
      <c r="F3716" s="619">
        <v>1.8</v>
      </c>
      <c r="G3716" s="618">
        <v>3.67</v>
      </c>
      <c r="H3716" s="620"/>
      <c r="I3716" s="458">
        <f t="shared" si="263"/>
        <v>6.6059999999999999</v>
      </c>
      <c r="J3716" s="125"/>
      <c r="K3716" s="631"/>
      <c r="L3716" s="28"/>
    </row>
    <row r="3717" spans="3:12" ht="12" customHeight="1" x14ac:dyDescent="0.3">
      <c r="C3717" s="632"/>
      <c r="D3717" s="117" t="s">
        <v>323</v>
      </c>
      <c r="E3717" s="618">
        <v>-1</v>
      </c>
      <c r="F3717" s="619">
        <v>1.2</v>
      </c>
      <c r="G3717" s="618">
        <v>2.1</v>
      </c>
      <c r="H3717" s="620"/>
      <c r="I3717" s="458">
        <f t="shared" si="263"/>
        <v>-2.52</v>
      </c>
      <c r="J3717" s="125"/>
      <c r="K3717" s="631"/>
      <c r="L3717" s="28"/>
    </row>
    <row r="3718" spans="3:12" ht="12" customHeight="1" x14ac:dyDescent="0.3">
      <c r="C3718" s="632"/>
      <c r="D3718" s="117" t="s">
        <v>346</v>
      </c>
      <c r="E3718" s="618">
        <v>-1</v>
      </c>
      <c r="F3718" s="619">
        <v>1.6</v>
      </c>
      <c r="G3718" s="618">
        <v>1.4</v>
      </c>
      <c r="H3718" s="620"/>
      <c r="I3718" s="458">
        <f t="shared" si="263"/>
        <v>-2.2399999999999998</v>
      </c>
      <c r="J3718" s="125"/>
      <c r="K3718" s="631"/>
      <c r="L3718" s="28"/>
    </row>
    <row r="3719" spans="3:12" ht="12" customHeight="1" x14ac:dyDescent="0.3">
      <c r="C3719" s="632"/>
      <c r="D3719" s="117" t="s">
        <v>1367</v>
      </c>
      <c r="E3719" s="618">
        <v>-2</v>
      </c>
      <c r="F3719" s="619">
        <v>0.25</v>
      </c>
      <c r="G3719" s="618">
        <v>3.67</v>
      </c>
      <c r="H3719" s="620"/>
      <c r="I3719" s="458">
        <f t="shared" si="263"/>
        <v>-1.835</v>
      </c>
      <c r="J3719" s="125"/>
      <c r="K3719" s="631"/>
      <c r="L3719" s="28"/>
    </row>
    <row r="3720" spans="3:12" ht="12" customHeight="1" x14ac:dyDescent="0.3">
      <c r="C3720" s="632"/>
      <c r="D3720" s="117" t="s">
        <v>1367</v>
      </c>
      <c r="E3720" s="618">
        <v>-3</v>
      </c>
      <c r="F3720" s="619">
        <v>0.25</v>
      </c>
      <c r="G3720" s="618">
        <v>3.15</v>
      </c>
      <c r="H3720" s="620"/>
      <c r="I3720" s="458">
        <f t="shared" si="263"/>
        <v>-2.3624999999999998</v>
      </c>
      <c r="J3720" s="125"/>
      <c r="K3720" s="631"/>
      <c r="L3720" s="28"/>
    </row>
    <row r="3721" spans="3:12" ht="12" customHeight="1" x14ac:dyDescent="0.3">
      <c r="C3721" s="632"/>
      <c r="D3721" s="117" t="s">
        <v>1367</v>
      </c>
      <c r="E3721" s="618">
        <v>-3</v>
      </c>
      <c r="F3721" s="619">
        <v>0.25</v>
      </c>
      <c r="G3721" s="618">
        <v>4.17</v>
      </c>
      <c r="H3721" s="620"/>
      <c r="I3721" s="458">
        <f t="shared" si="263"/>
        <v>-3.1274999999999999</v>
      </c>
      <c r="J3721" s="125"/>
      <c r="K3721" s="631"/>
      <c r="L3721" s="28"/>
    </row>
    <row r="3722" spans="3:12" ht="12" customHeight="1" x14ac:dyDescent="0.3">
      <c r="C3722" s="617" t="s">
        <v>1918</v>
      </c>
      <c r="D3722" s="117" t="s">
        <v>122</v>
      </c>
      <c r="E3722" s="640"/>
      <c r="F3722" s="640"/>
      <c r="G3722" s="640"/>
      <c r="H3722" s="641"/>
      <c r="I3722" s="569"/>
      <c r="J3722" s="125"/>
      <c r="K3722" s="631"/>
      <c r="L3722" s="28"/>
    </row>
    <row r="3723" spans="3:12" ht="12" customHeight="1" x14ac:dyDescent="0.3">
      <c r="C3723" s="632"/>
      <c r="D3723" s="117" t="s">
        <v>1569</v>
      </c>
      <c r="E3723" s="618">
        <v>1</v>
      </c>
      <c r="F3723" s="619">
        <v>7.4</v>
      </c>
      <c r="G3723" s="618">
        <v>4.17</v>
      </c>
      <c r="H3723" s="620"/>
      <c r="I3723" s="458">
        <f>PRODUCT(E3723:G3723)</f>
        <v>30.858000000000001</v>
      </c>
      <c r="J3723" s="125"/>
      <c r="K3723" s="631"/>
      <c r="L3723" s="28"/>
    </row>
    <row r="3724" spans="3:12" ht="12" customHeight="1" x14ac:dyDescent="0.3">
      <c r="C3724" s="632"/>
      <c r="D3724" s="117" t="s">
        <v>1664</v>
      </c>
      <c r="E3724" s="618">
        <v>1</v>
      </c>
      <c r="F3724" s="619">
        <v>1.9</v>
      </c>
      <c r="G3724" s="618">
        <v>3.67</v>
      </c>
      <c r="H3724" s="620"/>
      <c r="I3724" s="458">
        <f>PRODUCT(E3724:G3724)</f>
        <v>6.9729999999999999</v>
      </c>
      <c r="J3724" s="125"/>
      <c r="K3724" s="631"/>
      <c r="L3724" s="28"/>
    </row>
    <row r="3725" spans="3:12" ht="12" customHeight="1" x14ac:dyDescent="0.3">
      <c r="C3725" s="632"/>
      <c r="D3725" s="117" t="s">
        <v>323</v>
      </c>
      <c r="E3725" s="618">
        <v>-1</v>
      </c>
      <c r="F3725" s="619">
        <v>0.9</v>
      </c>
      <c r="G3725" s="618">
        <v>2.1</v>
      </c>
      <c r="H3725" s="620"/>
      <c r="I3725" s="458">
        <f>PRODUCT(E3725:G3725)</f>
        <v>-1.8900000000000001</v>
      </c>
      <c r="J3725" s="125"/>
      <c r="K3725" s="631"/>
      <c r="L3725" s="28"/>
    </row>
    <row r="3726" spans="3:12" ht="12" customHeight="1" x14ac:dyDescent="0.3">
      <c r="C3726" s="632"/>
      <c r="D3726" s="117" t="s">
        <v>1367</v>
      </c>
      <c r="E3726" s="618">
        <v>-5</v>
      </c>
      <c r="F3726" s="619">
        <v>0.25</v>
      </c>
      <c r="G3726" s="618">
        <v>4.17</v>
      </c>
      <c r="H3726" s="620"/>
      <c r="I3726" s="458">
        <f>PRODUCT(E3726:G3726)</f>
        <v>-5.2125000000000004</v>
      </c>
      <c r="J3726" s="125"/>
      <c r="K3726" s="631"/>
      <c r="L3726" s="28"/>
    </row>
    <row r="3727" spans="3:12" ht="12" customHeight="1" x14ac:dyDescent="0.3">
      <c r="C3727" s="617" t="s">
        <v>1924</v>
      </c>
      <c r="D3727" s="117" t="s">
        <v>1919</v>
      </c>
      <c r="E3727" s="640"/>
      <c r="F3727" s="640"/>
      <c r="G3727" s="640"/>
      <c r="H3727" s="641"/>
      <c r="I3727" s="569"/>
      <c r="J3727" s="125"/>
      <c r="K3727" s="631"/>
      <c r="L3727" s="28"/>
    </row>
    <row r="3728" spans="3:12" ht="12" customHeight="1" x14ac:dyDescent="0.3">
      <c r="C3728" s="632"/>
      <c r="D3728" s="117" t="s">
        <v>1569</v>
      </c>
      <c r="E3728" s="618">
        <v>1</v>
      </c>
      <c r="F3728" s="619">
        <v>3.6</v>
      </c>
      <c r="G3728" s="618">
        <v>4.17</v>
      </c>
      <c r="H3728" s="620"/>
      <c r="I3728" s="458">
        <f t="shared" ref="I3728:I3736" si="264">PRODUCT(E3728:G3728)</f>
        <v>15.012</v>
      </c>
      <c r="J3728" s="125"/>
      <c r="K3728" s="631"/>
      <c r="L3728" s="28"/>
    </row>
    <row r="3729" spans="3:12" ht="12" customHeight="1" x14ac:dyDescent="0.3">
      <c r="C3729" s="632"/>
      <c r="D3729" s="117"/>
      <c r="E3729" s="618">
        <v>1</v>
      </c>
      <c r="F3729" s="619">
        <v>0.6</v>
      </c>
      <c r="G3729" s="618">
        <v>3.15</v>
      </c>
      <c r="H3729" s="620"/>
      <c r="I3729" s="458">
        <f t="shared" si="264"/>
        <v>1.89</v>
      </c>
      <c r="J3729" s="125"/>
      <c r="K3729" s="631"/>
      <c r="L3729" s="28"/>
    </row>
    <row r="3730" spans="3:12" ht="12" customHeight="1" x14ac:dyDescent="0.3">
      <c r="C3730" s="632"/>
      <c r="D3730" s="117" t="s">
        <v>1240</v>
      </c>
      <c r="E3730" s="618">
        <v>1</v>
      </c>
      <c r="F3730" s="619">
        <v>4.3</v>
      </c>
      <c r="G3730" s="618">
        <v>3.15</v>
      </c>
      <c r="H3730" s="620"/>
      <c r="I3730" s="458">
        <f t="shared" si="264"/>
        <v>13.545</v>
      </c>
      <c r="J3730" s="125"/>
      <c r="K3730" s="631"/>
      <c r="L3730" s="28"/>
    </row>
    <row r="3731" spans="3:12" ht="12" customHeight="1" x14ac:dyDescent="0.3">
      <c r="C3731" s="632"/>
      <c r="D3731" s="117"/>
      <c r="E3731" s="618">
        <v>1</v>
      </c>
      <c r="F3731" s="619">
        <v>0.65</v>
      </c>
      <c r="G3731" s="618">
        <v>3.15</v>
      </c>
      <c r="H3731" s="620"/>
      <c r="I3731" s="458">
        <f t="shared" si="264"/>
        <v>2.0474999999999999</v>
      </c>
      <c r="J3731" s="125"/>
      <c r="K3731" s="631"/>
      <c r="L3731" s="28"/>
    </row>
    <row r="3732" spans="3:12" ht="12" customHeight="1" x14ac:dyDescent="0.3">
      <c r="C3732" s="632"/>
      <c r="D3732" s="117" t="s">
        <v>1664</v>
      </c>
      <c r="E3732" s="618">
        <v>1</v>
      </c>
      <c r="F3732" s="619">
        <v>1.95</v>
      </c>
      <c r="G3732" s="618">
        <v>3.15</v>
      </c>
      <c r="H3732" s="620"/>
      <c r="I3732" s="458">
        <f t="shared" si="264"/>
        <v>6.1425000000000001</v>
      </c>
      <c r="J3732" s="125"/>
      <c r="K3732" s="631"/>
      <c r="L3732" s="28"/>
    </row>
    <row r="3733" spans="3:12" ht="12" customHeight="1" x14ac:dyDescent="0.3">
      <c r="C3733" s="632"/>
      <c r="D3733" s="117" t="s">
        <v>323</v>
      </c>
      <c r="E3733" s="618">
        <v>-1</v>
      </c>
      <c r="F3733" s="619">
        <v>1.2</v>
      </c>
      <c r="G3733" s="618">
        <v>2.1</v>
      </c>
      <c r="H3733" s="620"/>
      <c r="I3733" s="458">
        <f t="shared" si="264"/>
        <v>-2.52</v>
      </c>
      <c r="J3733" s="125"/>
      <c r="K3733" s="631"/>
      <c r="L3733" s="28"/>
    </row>
    <row r="3734" spans="3:12" ht="12" customHeight="1" x14ac:dyDescent="0.3">
      <c r="C3734" s="632"/>
      <c r="D3734" s="117" t="s">
        <v>346</v>
      </c>
      <c r="E3734" s="618">
        <v>-1</v>
      </c>
      <c r="F3734" s="619">
        <v>1.6</v>
      </c>
      <c r="G3734" s="618">
        <v>1.4</v>
      </c>
      <c r="H3734" s="620"/>
      <c r="I3734" s="458">
        <f t="shared" si="264"/>
        <v>-2.2399999999999998</v>
      </c>
      <c r="J3734" s="125"/>
      <c r="K3734" s="631"/>
      <c r="L3734" s="28"/>
    </row>
    <row r="3735" spans="3:12" ht="12" customHeight="1" x14ac:dyDescent="0.3">
      <c r="C3735" s="632"/>
      <c r="D3735" s="117" t="s">
        <v>1367</v>
      </c>
      <c r="E3735" s="618">
        <v>-2</v>
      </c>
      <c r="F3735" s="619">
        <v>0.25</v>
      </c>
      <c r="G3735" s="618">
        <v>4.17</v>
      </c>
      <c r="H3735" s="620"/>
      <c r="I3735" s="458">
        <f t="shared" si="264"/>
        <v>-2.085</v>
      </c>
      <c r="J3735" s="125"/>
      <c r="K3735" s="631"/>
      <c r="L3735" s="28"/>
    </row>
    <row r="3736" spans="3:12" ht="12" customHeight="1" x14ac:dyDescent="0.3">
      <c r="C3736" s="632"/>
      <c r="D3736" s="117" t="s">
        <v>1367</v>
      </c>
      <c r="E3736" s="618">
        <v>-5</v>
      </c>
      <c r="F3736" s="619">
        <v>0.25</v>
      </c>
      <c r="G3736" s="618">
        <v>3.15</v>
      </c>
      <c r="H3736" s="620"/>
      <c r="I3736" s="458">
        <f t="shared" si="264"/>
        <v>-3.9375</v>
      </c>
      <c r="J3736" s="125"/>
      <c r="K3736" s="631"/>
      <c r="L3736" s="28"/>
    </row>
    <row r="3737" spans="3:12" ht="12" customHeight="1" x14ac:dyDescent="0.3">
      <c r="C3737" s="617" t="s">
        <v>1920</v>
      </c>
      <c r="D3737" s="117" t="s">
        <v>122</v>
      </c>
      <c r="E3737" s="640"/>
      <c r="F3737" s="640"/>
      <c r="G3737" s="640"/>
      <c r="H3737" s="641"/>
      <c r="I3737" s="569"/>
      <c r="J3737" s="125"/>
      <c r="K3737" s="631"/>
      <c r="L3737" s="28"/>
    </row>
    <row r="3738" spans="3:12" ht="12" customHeight="1" x14ac:dyDescent="0.3">
      <c r="C3738" s="632"/>
      <c r="D3738" s="117" t="s">
        <v>1569</v>
      </c>
      <c r="E3738" s="618">
        <v>1</v>
      </c>
      <c r="F3738" s="619">
        <v>4.25</v>
      </c>
      <c r="G3738" s="618">
        <v>4.17</v>
      </c>
      <c r="H3738" s="620"/>
      <c r="I3738" s="458">
        <f t="shared" ref="I3738:I3743" si="265">PRODUCT(E3738:G3738)</f>
        <v>17.7225</v>
      </c>
      <c r="J3738" s="125"/>
      <c r="K3738" s="631"/>
      <c r="L3738" s="28"/>
    </row>
    <row r="3739" spans="3:12" ht="12" customHeight="1" x14ac:dyDescent="0.3">
      <c r="C3739" s="632"/>
      <c r="D3739" s="117" t="s">
        <v>1240</v>
      </c>
      <c r="E3739" s="618">
        <v>1</v>
      </c>
      <c r="F3739" s="619">
        <v>2.8</v>
      </c>
      <c r="G3739" s="618">
        <v>3.67</v>
      </c>
      <c r="H3739" s="620"/>
      <c r="I3739" s="458">
        <f t="shared" si="265"/>
        <v>10.276</v>
      </c>
      <c r="J3739" s="125"/>
      <c r="K3739" s="631"/>
      <c r="L3739" s="28"/>
    </row>
    <row r="3740" spans="3:12" ht="12" customHeight="1" x14ac:dyDescent="0.3">
      <c r="C3740" s="632"/>
      <c r="D3740" s="117" t="s">
        <v>1664</v>
      </c>
      <c r="E3740" s="618">
        <v>1</v>
      </c>
      <c r="F3740" s="619">
        <v>1.65</v>
      </c>
      <c r="G3740" s="618">
        <v>3.15</v>
      </c>
      <c r="H3740" s="620"/>
      <c r="I3740" s="458">
        <f t="shared" si="265"/>
        <v>5.1974999999999998</v>
      </c>
      <c r="J3740" s="125"/>
      <c r="K3740" s="631"/>
      <c r="L3740" s="28"/>
    </row>
    <row r="3741" spans="3:12" ht="12" customHeight="1" x14ac:dyDescent="0.3">
      <c r="C3741" s="632"/>
      <c r="D3741" s="117" t="s">
        <v>323</v>
      </c>
      <c r="E3741" s="618">
        <v>-1</v>
      </c>
      <c r="F3741" s="619">
        <v>0.9</v>
      </c>
      <c r="G3741" s="618">
        <v>2.1</v>
      </c>
      <c r="H3741" s="620"/>
      <c r="I3741" s="458">
        <f t="shared" si="265"/>
        <v>-1.8900000000000001</v>
      </c>
      <c r="J3741" s="125"/>
      <c r="K3741" s="631"/>
      <c r="L3741" s="28"/>
    </row>
    <row r="3742" spans="3:12" ht="12" customHeight="1" x14ac:dyDescent="0.3">
      <c r="C3742" s="632"/>
      <c r="D3742" s="117" t="s">
        <v>1367</v>
      </c>
      <c r="E3742" s="618">
        <v>-4</v>
      </c>
      <c r="F3742" s="619">
        <v>0.25</v>
      </c>
      <c r="G3742" s="618">
        <v>3.67</v>
      </c>
      <c r="H3742" s="620"/>
      <c r="I3742" s="458">
        <f t="shared" si="265"/>
        <v>-3.67</v>
      </c>
      <c r="J3742" s="125"/>
      <c r="K3742" s="631"/>
      <c r="L3742" s="28"/>
    </row>
    <row r="3743" spans="3:12" ht="12" customHeight="1" x14ac:dyDescent="0.3">
      <c r="C3743" s="632"/>
      <c r="D3743" s="117" t="s">
        <v>1367</v>
      </c>
      <c r="E3743" s="618">
        <v>-2</v>
      </c>
      <c r="F3743" s="619">
        <v>0.25</v>
      </c>
      <c r="G3743" s="618">
        <v>4.17</v>
      </c>
      <c r="H3743" s="620"/>
      <c r="I3743" s="458">
        <f t="shared" si="265"/>
        <v>-2.085</v>
      </c>
      <c r="J3743" s="125"/>
      <c r="K3743" s="631"/>
      <c r="L3743" s="28"/>
    </row>
    <row r="3744" spans="3:12" ht="12" customHeight="1" x14ac:dyDescent="0.3">
      <c r="C3744" s="617" t="s">
        <v>1921</v>
      </c>
      <c r="D3744" s="117" t="s">
        <v>1922</v>
      </c>
      <c r="E3744" s="640"/>
      <c r="F3744" s="640"/>
      <c r="G3744" s="640"/>
      <c r="H3744" s="641"/>
      <c r="I3744" s="569"/>
      <c r="J3744" s="125"/>
      <c r="K3744" s="631"/>
      <c r="L3744" s="28"/>
    </row>
    <row r="3745" spans="3:12" ht="12" customHeight="1" x14ac:dyDescent="0.3">
      <c r="C3745" s="632"/>
      <c r="D3745" s="117" t="s">
        <v>1569</v>
      </c>
      <c r="E3745" s="618">
        <v>1</v>
      </c>
      <c r="F3745" s="619">
        <v>9.35</v>
      </c>
      <c r="G3745" s="618">
        <v>4.17</v>
      </c>
      <c r="H3745" s="620"/>
      <c r="I3745" s="458">
        <f t="shared" ref="I3745:I3751" si="266">PRODUCT(E3745:G3745)</f>
        <v>38.9895</v>
      </c>
      <c r="J3745" s="125"/>
      <c r="K3745" s="631"/>
      <c r="L3745" s="28"/>
    </row>
    <row r="3746" spans="3:12" ht="12" customHeight="1" x14ac:dyDescent="0.3">
      <c r="C3746" s="632"/>
      <c r="D3746" s="117"/>
      <c r="E3746" s="618">
        <v>1</v>
      </c>
      <c r="F3746" s="619">
        <v>0.6</v>
      </c>
      <c r="G3746" s="618">
        <v>3.15</v>
      </c>
      <c r="H3746" s="620"/>
      <c r="I3746" s="458">
        <f t="shared" si="266"/>
        <v>1.89</v>
      </c>
      <c r="J3746" s="125"/>
      <c r="K3746" s="631"/>
      <c r="L3746" s="28"/>
    </row>
    <row r="3747" spans="3:12" ht="12" customHeight="1" x14ac:dyDescent="0.3">
      <c r="C3747" s="632"/>
      <c r="D3747" s="117" t="s">
        <v>1664</v>
      </c>
      <c r="E3747" s="618">
        <v>1</v>
      </c>
      <c r="F3747" s="619">
        <v>1.5</v>
      </c>
      <c r="G3747" s="618">
        <v>3.15</v>
      </c>
      <c r="H3747" s="620"/>
      <c r="I3747" s="458">
        <f t="shared" si="266"/>
        <v>4.7249999999999996</v>
      </c>
      <c r="J3747" s="125"/>
      <c r="K3747" s="631"/>
      <c r="L3747" s="28"/>
    </row>
    <row r="3748" spans="3:12" ht="12" customHeight="1" x14ac:dyDescent="0.3">
      <c r="C3748" s="632"/>
      <c r="D3748" s="117" t="s">
        <v>323</v>
      </c>
      <c r="E3748" s="618">
        <v>-1</v>
      </c>
      <c r="F3748" s="619">
        <v>1.2</v>
      </c>
      <c r="G3748" s="618">
        <v>2.1</v>
      </c>
      <c r="H3748" s="620"/>
      <c r="I3748" s="458">
        <f t="shared" si="266"/>
        <v>-2.52</v>
      </c>
      <c r="J3748" s="125"/>
      <c r="K3748" s="631"/>
      <c r="L3748" s="28"/>
    </row>
    <row r="3749" spans="3:12" ht="12" customHeight="1" x14ac:dyDescent="0.3">
      <c r="C3749" s="632"/>
      <c r="D3749" s="117" t="s">
        <v>346</v>
      </c>
      <c r="E3749" s="618">
        <v>-1</v>
      </c>
      <c r="F3749" s="619">
        <v>1.6</v>
      </c>
      <c r="G3749" s="618">
        <v>1.4</v>
      </c>
      <c r="H3749" s="620"/>
      <c r="I3749" s="458">
        <f t="shared" si="266"/>
        <v>-2.2399999999999998</v>
      </c>
      <c r="J3749" s="125"/>
      <c r="K3749" s="631"/>
      <c r="L3749" s="28"/>
    </row>
    <row r="3750" spans="3:12" ht="12" customHeight="1" x14ac:dyDescent="0.3">
      <c r="C3750" s="632"/>
      <c r="D3750" s="117" t="s">
        <v>1367</v>
      </c>
      <c r="E3750" s="618">
        <v>-1</v>
      </c>
      <c r="F3750" s="619">
        <v>0.25</v>
      </c>
      <c r="G3750" s="618">
        <v>3.15</v>
      </c>
      <c r="H3750" s="620"/>
      <c r="I3750" s="458">
        <f t="shared" si="266"/>
        <v>-0.78749999999999998</v>
      </c>
      <c r="J3750" s="125"/>
      <c r="K3750" s="631"/>
      <c r="L3750" s="28"/>
    </row>
    <row r="3751" spans="3:12" ht="12" customHeight="1" x14ac:dyDescent="0.3">
      <c r="C3751" s="632"/>
      <c r="D3751" s="117" t="s">
        <v>1367</v>
      </c>
      <c r="E3751" s="618">
        <v>-4</v>
      </c>
      <c r="F3751" s="619">
        <v>0.25</v>
      </c>
      <c r="G3751" s="618">
        <v>4.17</v>
      </c>
      <c r="H3751" s="620"/>
      <c r="I3751" s="458">
        <f t="shared" si="266"/>
        <v>-4.17</v>
      </c>
      <c r="J3751" s="125"/>
      <c r="K3751" s="631"/>
      <c r="L3751" s="28"/>
    </row>
    <row r="3752" spans="3:12" ht="12" customHeight="1" x14ac:dyDescent="0.3">
      <c r="C3752" s="617" t="s">
        <v>1923</v>
      </c>
      <c r="D3752" s="117" t="s">
        <v>122</v>
      </c>
      <c r="E3752" s="640"/>
      <c r="F3752" s="640"/>
      <c r="G3752" s="640"/>
      <c r="H3752" s="641"/>
      <c r="I3752" s="569"/>
      <c r="J3752" s="125"/>
      <c r="K3752" s="631"/>
      <c r="L3752" s="28"/>
    </row>
    <row r="3753" spans="3:12" ht="12" customHeight="1" x14ac:dyDescent="0.3">
      <c r="C3753" s="632"/>
      <c r="D3753" s="117" t="s">
        <v>1569</v>
      </c>
      <c r="E3753" s="618">
        <v>1</v>
      </c>
      <c r="F3753" s="619">
        <v>7.55</v>
      </c>
      <c r="G3753" s="618">
        <v>4.17</v>
      </c>
      <c r="H3753" s="620"/>
      <c r="I3753" s="458">
        <f>PRODUCT(E3753:G3753)</f>
        <v>31.483499999999999</v>
      </c>
      <c r="J3753" s="125"/>
      <c r="K3753" s="631"/>
      <c r="L3753" s="28"/>
    </row>
    <row r="3754" spans="3:12" ht="12" customHeight="1" x14ac:dyDescent="0.3">
      <c r="C3754" s="632"/>
      <c r="D3754" s="117" t="s">
        <v>1664</v>
      </c>
      <c r="E3754" s="618">
        <v>1</v>
      </c>
      <c r="F3754" s="619">
        <v>2.0499999999999998</v>
      </c>
      <c r="G3754" s="618">
        <v>3.67</v>
      </c>
      <c r="H3754" s="620"/>
      <c r="I3754" s="458">
        <f>PRODUCT(E3754:G3754)</f>
        <v>7.5234999999999994</v>
      </c>
      <c r="J3754" s="125"/>
      <c r="K3754" s="631"/>
      <c r="L3754" s="28"/>
    </row>
    <row r="3755" spans="3:12" ht="12" customHeight="1" x14ac:dyDescent="0.3">
      <c r="C3755" s="632"/>
      <c r="D3755" s="117" t="s">
        <v>323</v>
      </c>
      <c r="E3755" s="618">
        <v>-1</v>
      </c>
      <c r="F3755" s="619">
        <v>0.9</v>
      </c>
      <c r="G3755" s="618">
        <v>2.1</v>
      </c>
      <c r="H3755" s="620"/>
      <c r="I3755" s="458">
        <f>PRODUCT(E3755:G3755)</f>
        <v>-1.8900000000000001</v>
      </c>
      <c r="J3755" s="125"/>
      <c r="K3755" s="631"/>
      <c r="L3755" s="28"/>
    </row>
    <row r="3756" spans="3:12" ht="12" customHeight="1" x14ac:dyDescent="0.3">
      <c r="C3756" s="632"/>
      <c r="D3756" s="117" t="s">
        <v>1367</v>
      </c>
      <c r="E3756" s="618">
        <v>-2</v>
      </c>
      <c r="F3756" s="619">
        <v>0.25</v>
      </c>
      <c r="G3756" s="618">
        <v>3.67</v>
      </c>
      <c r="H3756" s="620"/>
      <c r="I3756" s="458">
        <f>PRODUCT(E3756:G3756)</f>
        <v>-1.835</v>
      </c>
      <c r="J3756" s="125"/>
      <c r="K3756" s="631"/>
      <c r="L3756" s="28"/>
    </row>
    <row r="3757" spans="3:12" ht="12" customHeight="1" x14ac:dyDescent="0.3">
      <c r="C3757" s="632"/>
      <c r="D3757" s="117" t="s">
        <v>1367</v>
      </c>
      <c r="E3757" s="618">
        <v>-4</v>
      </c>
      <c r="F3757" s="619">
        <v>0.25</v>
      </c>
      <c r="G3757" s="618">
        <v>4.17</v>
      </c>
      <c r="H3757" s="620"/>
      <c r="I3757" s="458">
        <f>PRODUCT(E3757:G3757)</f>
        <v>-4.17</v>
      </c>
      <c r="J3757" s="125"/>
      <c r="K3757" s="631"/>
      <c r="L3757" s="28"/>
    </row>
    <row r="3758" spans="3:12" ht="12" customHeight="1" x14ac:dyDescent="0.3">
      <c r="C3758" s="617" t="s">
        <v>1925</v>
      </c>
      <c r="D3758" s="117" t="s">
        <v>1926</v>
      </c>
      <c r="E3758" s="640"/>
      <c r="F3758" s="640"/>
      <c r="G3758" s="640"/>
      <c r="H3758" s="641"/>
      <c r="I3758" s="569"/>
      <c r="J3758" s="125"/>
      <c r="K3758" s="631"/>
      <c r="L3758" s="28"/>
    </row>
    <row r="3759" spans="3:12" ht="12" customHeight="1" x14ac:dyDescent="0.3">
      <c r="C3759" s="632"/>
      <c r="D3759" s="117" t="s">
        <v>1569</v>
      </c>
      <c r="E3759" s="618">
        <v>1</v>
      </c>
      <c r="F3759" s="619">
        <v>3.85</v>
      </c>
      <c r="G3759" s="618">
        <v>4.17</v>
      </c>
      <c r="H3759" s="620"/>
      <c r="I3759" s="458">
        <f t="shared" ref="I3759:I3767" si="267">PRODUCT(E3759:G3759)</f>
        <v>16.054500000000001</v>
      </c>
      <c r="J3759" s="125"/>
      <c r="K3759" s="631"/>
      <c r="L3759" s="28"/>
    </row>
    <row r="3760" spans="3:12" ht="12" customHeight="1" x14ac:dyDescent="0.3">
      <c r="C3760" s="632"/>
      <c r="D3760" s="117"/>
      <c r="E3760" s="618">
        <v>1</v>
      </c>
      <c r="F3760" s="619">
        <v>0.6</v>
      </c>
      <c r="G3760" s="618">
        <v>3.15</v>
      </c>
      <c r="H3760" s="620"/>
      <c r="I3760" s="458">
        <f t="shared" si="267"/>
        <v>1.89</v>
      </c>
      <c r="J3760" s="125"/>
      <c r="K3760" s="631"/>
      <c r="L3760" s="28"/>
    </row>
    <row r="3761" spans="3:12" ht="12" customHeight="1" x14ac:dyDescent="0.3">
      <c r="C3761" s="632"/>
      <c r="D3761" s="117" t="s">
        <v>1664</v>
      </c>
      <c r="E3761" s="618">
        <v>1</v>
      </c>
      <c r="F3761" s="619">
        <v>1.85</v>
      </c>
      <c r="G3761" s="618">
        <v>3.15</v>
      </c>
      <c r="H3761" s="620"/>
      <c r="I3761" s="458">
        <f t="shared" si="267"/>
        <v>5.8274999999999997</v>
      </c>
      <c r="J3761" s="125"/>
      <c r="K3761" s="631"/>
      <c r="L3761" s="28"/>
    </row>
    <row r="3762" spans="3:12" ht="12" customHeight="1" x14ac:dyDescent="0.3">
      <c r="C3762" s="632"/>
      <c r="D3762" s="117" t="s">
        <v>1196</v>
      </c>
      <c r="E3762" s="618">
        <v>1</v>
      </c>
      <c r="F3762" s="619">
        <v>4.3</v>
      </c>
      <c r="G3762" s="618">
        <v>3.15</v>
      </c>
      <c r="H3762" s="620"/>
      <c r="I3762" s="458">
        <f t="shared" si="267"/>
        <v>13.545</v>
      </c>
      <c r="J3762" s="125"/>
      <c r="K3762" s="631"/>
      <c r="L3762" s="28"/>
    </row>
    <row r="3763" spans="3:12" ht="12" customHeight="1" x14ac:dyDescent="0.3">
      <c r="C3763" s="632"/>
      <c r="D3763" s="117"/>
      <c r="E3763" s="618">
        <v>1</v>
      </c>
      <c r="F3763" s="619">
        <v>0.65</v>
      </c>
      <c r="G3763" s="618">
        <v>3.15</v>
      </c>
      <c r="H3763" s="620"/>
      <c r="I3763" s="458">
        <f t="shared" si="267"/>
        <v>2.0474999999999999</v>
      </c>
      <c r="J3763" s="125"/>
      <c r="K3763" s="631"/>
      <c r="L3763" s="28"/>
    </row>
    <row r="3764" spans="3:12" ht="12" customHeight="1" x14ac:dyDescent="0.3">
      <c r="C3764" s="632"/>
      <c r="D3764" s="117" t="s">
        <v>323</v>
      </c>
      <c r="E3764" s="618">
        <v>-1</v>
      </c>
      <c r="F3764" s="619">
        <v>1.2</v>
      </c>
      <c r="G3764" s="618">
        <v>2.1</v>
      </c>
      <c r="H3764" s="620"/>
      <c r="I3764" s="458">
        <f t="shared" si="267"/>
        <v>-2.52</v>
      </c>
      <c r="J3764" s="125"/>
      <c r="K3764" s="631"/>
      <c r="L3764" s="28"/>
    </row>
    <row r="3765" spans="3:12" ht="12" customHeight="1" x14ac:dyDescent="0.3">
      <c r="C3765" s="632"/>
      <c r="D3765" s="117" t="s">
        <v>346</v>
      </c>
      <c r="E3765" s="618">
        <v>-1</v>
      </c>
      <c r="F3765" s="619">
        <v>1.6</v>
      </c>
      <c r="G3765" s="618">
        <v>1.4</v>
      </c>
      <c r="H3765" s="620"/>
      <c r="I3765" s="458">
        <f t="shared" si="267"/>
        <v>-2.2399999999999998</v>
      </c>
      <c r="J3765" s="125"/>
      <c r="K3765" s="631"/>
      <c r="L3765" s="28"/>
    </row>
    <row r="3766" spans="3:12" ht="12" customHeight="1" x14ac:dyDescent="0.3">
      <c r="C3766" s="632"/>
      <c r="D3766" s="117" t="s">
        <v>1367</v>
      </c>
      <c r="E3766" s="618">
        <v>-5</v>
      </c>
      <c r="F3766" s="619">
        <v>0.25</v>
      </c>
      <c r="G3766" s="618">
        <v>3.15</v>
      </c>
      <c r="H3766" s="620"/>
      <c r="I3766" s="458">
        <f t="shared" si="267"/>
        <v>-3.9375</v>
      </c>
      <c r="J3766" s="125"/>
      <c r="K3766" s="631"/>
      <c r="L3766" s="28"/>
    </row>
    <row r="3767" spans="3:12" ht="12" customHeight="1" x14ac:dyDescent="0.3">
      <c r="C3767" s="632"/>
      <c r="D3767" s="117" t="s">
        <v>1367</v>
      </c>
      <c r="E3767" s="618">
        <v>-2</v>
      </c>
      <c r="F3767" s="619">
        <v>0.25</v>
      </c>
      <c r="G3767" s="618">
        <v>4.17</v>
      </c>
      <c r="H3767" s="620"/>
      <c r="I3767" s="458">
        <f t="shared" si="267"/>
        <v>-2.085</v>
      </c>
      <c r="J3767" s="125"/>
      <c r="K3767" s="631"/>
      <c r="L3767" s="28"/>
    </row>
    <row r="3768" spans="3:12" ht="12" customHeight="1" x14ac:dyDescent="0.3">
      <c r="C3768" s="617" t="s">
        <v>1927</v>
      </c>
      <c r="D3768" s="117" t="s">
        <v>122</v>
      </c>
      <c r="E3768" s="640"/>
      <c r="F3768" s="640"/>
      <c r="G3768" s="640"/>
      <c r="H3768" s="641"/>
      <c r="I3768" s="569"/>
      <c r="J3768" s="125"/>
      <c r="K3768" s="631"/>
      <c r="L3768" s="28"/>
    </row>
    <row r="3769" spans="3:12" ht="12" customHeight="1" x14ac:dyDescent="0.3">
      <c r="C3769" s="632"/>
      <c r="D3769" s="117" t="s">
        <v>1569</v>
      </c>
      <c r="E3769" s="618">
        <v>1</v>
      </c>
      <c r="F3769" s="619">
        <v>7.2</v>
      </c>
      <c r="G3769" s="618">
        <v>4.17</v>
      </c>
      <c r="H3769" s="620"/>
      <c r="I3769" s="458">
        <f>PRODUCT(E3769:G3769)</f>
        <v>30.024000000000001</v>
      </c>
      <c r="J3769" s="125"/>
      <c r="K3769" s="631"/>
      <c r="L3769" s="28"/>
    </row>
    <row r="3770" spans="3:12" ht="12" customHeight="1" x14ac:dyDescent="0.3">
      <c r="C3770" s="632"/>
      <c r="D3770" s="117" t="s">
        <v>1664</v>
      </c>
      <c r="E3770" s="618">
        <v>1</v>
      </c>
      <c r="F3770" s="619">
        <v>1.75</v>
      </c>
      <c r="G3770" s="618">
        <v>3.67</v>
      </c>
      <c r="H3770" s="620"/>
      <c r="I3770" s="458">
        <f>PRODUCT(E3770:G3770)</f>
        <v>6.4224999999999994</v>
      </c>
      <c r="J3770" s="125"/>
      <c r="K3770" s="631"/>
      <c r="L3770" s="28"/>
    </row>
    <row r="3771" spans="3:12" ht="12" customHeight="1" x14ac:dyDescent="0.3">
      <c r="C3771" s="632"/>
      <c r="D3771" s="117" t="s">
        <v>323</v>
      </c>
      <c r="E3771" s="618">
        <v>-1</v>
      </c>
      <c r="F3771" s="619">
        <v>0.9</v>
      </c>
      <c r="G3771" s="618">
        <v>2.1</v>
      </c>
      <c r="H3771" s="620"/>
      <c r="I3771" s="458">
        <f>PRODUCT(E3771:G3771)</f>
        <v>-1.8900000000000001</v>
      </c>
      <c r="J3771" s="125"/>
      <c r="K3771" s="631"/>
      <c r="L3771" s="28"/>
    </row>
    <row r="3772" spans="3:12" ht="12" customHeight="1" x14ac:dyDescent="0.3">
      <c r="C3772" s="632"/>
      <c r="D3772" s="117" t="s">
        <v>1367</v>
      </c>
      <c r="E3772" s="618">
        <v>-2</v>
      </c>
      <c r="F3772" s="619">
        <v>0.25</v>
      </c>
      <c r="G3772" s="618">
        <v>3.67</v>
      </c>
      <c r="H3772" s="620"/>
      <c r="I3772" s="458">
        <f>PRODUCT(E3772:G3772)</f>
        <v>-1.835</v>
      </c>
      <c r="J3772" s="125"/>
      <c r="K3772" s="631"/>
      <c r="L3772" s="28"/>
    </row>
    <row r="3773" spans="3:12" ht="12" customHeight="1" x14ac:dyDescent="0.3">
      <c r="C3773" s="632"/>
      <c r="D3773" s="117" t="s">
        <v>1367</v>
      </c>
      <c r="E3773" s="618">
        <v>-5</v>
      </c>
      <c r="F3773" s="619">
        <v>0.25</v>
      </c>
      <c r="G3773" s="618">
        <v>4.17</v>
      </c>
      <c r="H3773" s="620"/>
      <c r="I3773" s="458">
        <f>PRODUCT(E3773:G3773)</f>
        <v>-5.2125000000000004</v>
      </c>
      <c r="J3773" s="125"/>
      <c r="K3773" s="631"/>
      <c r="L3773" s="28"/>
    </row>
    <row r="3774" spans="3:12" ht="12" customHeight="1" x14ac:dyDescent="0.3">
      <c r="C3774" s="617" t="s">
        <v>1928</v>
      </c>
      <c r="D3774" s="117" t="s">
        <v>332</v>
      </c>
      <c r="E3774" s="640"/>
      <c r="F3774" s="640"/>
      <c r="G3774" s="640"/>
      <c r="H3774" s="641"/>
      <c r="I3774" s="569"/>
      <c r="J3774" s="125"/>
      <c r="K3774" s="631"/>
      <c r="L3774" s="28"/>
    </row>
    <row r="3775" spans="3:12" ht="12" customHeight="1" x14ac:dyDescent="0.3">
      <c r="C3775" s="632"/>
      <c r="D3775" s="117" t="s">
        <v>1569</v>
      </c>
      <c r="E3775" s="618">
        <v>1</v>
      </c>
      <c r="F3775" s="619">
        <v>11.85</v>
      </c>
      <c r="G3775" s="618">
        <v>3.15</v>
      </c>
      <c r="H3775" s="620"/>
      <c r="I3775" s="458">
        <f t="shared" ref="I3775:I3780" si="268">PRODUCT(E3775:G3775)</f>
        <v>37.327500000000001</v>
      </c>
      <c r="J3775" s="125"/>
      <c r="K3775" s="631"/>
      <c r="L3775" s="28"/>
    </row>
    <row r="3776" spans="3:12" ht="12" customHeight="1" x14ac:dyDescent="0.3">
      <c r="C3776" s="632"/>
      <c r="D3776" s="117"/>
      <c r="E3776" s="618">
        <v>1</v>
      </c>
      <c r="F3776" s="619">
        <v>5.4</v>
      </c>
      <c r="G3776" s="618">
        <v>4.17</v>
      </c>
      <c r="H3776" s="620"/>
      <c r="I3776" s="458">
        <f t="shared" si="268"/>
        <v>22.518000000000001</v>
      </c>
      <c r="J3776" s="125"/>
      <c r="K3776" s="631"/>
      <c r="L3776" s="28"/>
    </row>
    <row r="3777" spans="3:12" ht="12" customHeight="1" x14ac:dyDescent="0.3">
      <c r="C3777" s="632"/>
      <c r="D3777" s="117" t="s">
        <v>323</v>
      </c>
      <c r="E3777" s="618">
        <v>-1</v>
      </c>
      <c r="F3777" s="619">
        <v>1.2</v>
      </c>
      <c r="G3777" s="618">
        <v>2.1</v>
      </c>
      <c r="H3777" s="620"/>
      <c r="I3777" s="458">
        <f t="shared" si="268"/>
        <v>-2.52</v>
      </c>
      <c r="J3777" s="125"/>
      <c r="K3777" s="631"/>
      <c r="L3777" s="28"/>
    </row>
    <row r="3778" spans="3:12" ht="12" customHeight="1" x14ac:dyDescent="0.3">
      <c r="C3778" s="632"/>
      <c r="D3778" s="117" t="s">
        <v>346</v>
      </c>
      <c r="E3778" s="618">
        <v>-1</v>
      </c>
      <c r="F3778" s="619">
        <v>2.4</v>
      </c>
      <c r="G3778" s="618">
        <v>1.4</v>
      </c>
      <c r="H3778" s="620"/>
      <c r="I3778" s="458">
        <f t="shared" si="268"/>
        <v>-3.36</v>
      </c>
      <c r="J3778" s="125"/>
      <c r="K3778" s="631"/>
      <c r="L3778" s="28"/>
    </row>
    <row r="3779" spans="3:12" ht="12" customHeight="1" x14ac:dyDescent="0.3">
      <c r="C3779" s="632"/>
      <c r="D3779" s="117" t="s">
        <v>1367</v>
      </c>
      <c r="E3779" s="618">
        <v>-4</v>
      </c>
      <c r="F3779" s="619">
        <v>0.25</v>
      </c>
      <c r="G3779" s="618">
        <v>3.15</v>
      </c>
      <c r="H3779" s="620"/>
      <c r="I3779" s="458">
        <f t="shared" si="268"/>
        <v>-3.15</v>
      </c>
      <c r="J3779" s="125"/>
      <c r="K3779" s="631"/>
      <c r="L3779" s="28"/>
    </row>
    <row r="3780" spans="3:12" ht="12" customHeight="1" x14ac:dyDescent="0.3">
      <c r="C3780" s="632"/>
      <c r="D3780" s="117" t="s">
        <v>1367</v>
      </c>
      <c r="E3780" s="618">
        <v>-2</v>
      </c>
      <c r="F3780" s="619">
        <v>0.25</v>
      </c>
      <c r="G3780" s="618">
        <v>4.17</v>
      </c>
      <c r="H3780" s="620"/>
      <c r="I3780" s="458">
        <f t="shared" si="268"/>
        <v>-2.085</v>
      </c>
      <c r="J3780" s="125"/>
      <c r="K3780" s="631"/>
      <c r="L3780" s="28"/>
    </row>
    <row r="3781" spans="3:12" ht="12" customHeight="1" x14ac:dyDescent="0.3">
      <c r="C3781" s="617" t="s">
        <v>1889</v>
      </c>
      <c r="D3781" s="117" t="s">
        <v>1890</v>
      </c>
      <c r="E3781" s="640"/>
      <c r="F3781" s="640"/>
      <c r="G3781" s="640"/>
      <c r="H3781" s="641"/>
      <c r="I3781" s="569"/>
      <c r="J3781" s="125"/>
      <c r="K3781" s="631"/>
      <c r="L3781" s="28"/>
    </row>
    <row r="3782" spans="3:12" ht="12" customHeight="1" x14ac:dyDescent="0.3">
      <c r="C3782" s="632"/>
      <c r="D3782" s="117" t="s">
        <v>1582</v>
      </c>
      <c r="E3782" s="618">
        <v>1</v>
      </c>
      <c r="F3782" s="619">
        <v>2.8</v>
      </c>
      <c r="G3782" s="618">
        <v>3.67</v>
      </c>
      <c r="H3782" s="620"/>
      <c r="I3782" s="458">
        <f>PRODUCT(E3782:G3782)</f>
        <v>10.276</v>
      </c>
      <c r="J3782" s="125"/>
      <c r="K3782" s="631"/>
      <c r="L3782" s="28"/>
    </row>
    <row r="3783" spans="3:12" ht="12" customHeight="1" x14ac:dyDescent="0.3">
      <c r="C3783" s="632"/>
      <c r="D3783" s="117" t="s">
        <v>346</v>
      </c>
      <c r="E3783" s="618">
        <v>-1</v>
      </c>
      <c r="F3783" s="619">
        <v>2.4</v>
      </c>
      <c r="G3783" s="618">
        <v>1.4</v>
      </c>
      <c r="H3783" s="620"/>
      <c r="I3783" s="458">
        <f>PRODUCT(E3783:G3783)</f>
        <v>-3.36</v>
      </c>
      <c r="J3783" s="125"/>
      <c r="K3783" s="631"/>
      <c r="L3783" s="28"/>
    </row>
    <row r="3784" spans="3:12" ht="12" customHeight="1" x14ac:dyDescent="0.3">
      <c r="C3784" s="632"/>
      <c r="D3784" s="117" t="s">
        <v>1478</v>
      </c>
      <c r="E3784" s="618">
        <v>1</v>
      </c>
      <c r="F3784" s="619">
        <v>2.8</v>
      </c>
      <c r="G3784" s="618">
        <v>3.67</v>
      </c>
      <c r="H3784" s="620"/>
      <c r="I3784" s="458">
        <f>PRODUCT(E3784:G3784)</f>
        <v>10.276</v>
      </c>
      <c r="J3784" s="125"/>
      <c r="K3784" s="631"/>
      <c r="L3784" s="28"/>
    </row>
    <row r="3785" spans="3:12" ht="12" customHeight="1" x14ac:dyDescent="0.3">
      <c r="C3785" s="632"/>
      <c r="D3785" s="117" t="s">
        <v>346</v>
      </c>
      <c r="E3785" s="618">
        <v>-1</v>
      </c>
      <c r="F3785" s="619">
        <v>2.4</v>
      </c>
      <c r="G3785" s="618">
        <v>1.4</v>
      </c>
      <c r="H3785" s="620"/>
      <c r="I3785" s="458">
        <f>PRODUCT(E3785:G3785)</f>
        <v>-3.36</v>
      </c>
      <c r="J3785" s="125"/>
      <c r="K3785" s="631"/>
      <c r="L3785" s="28"/>
    </row>
    <row r="3786" spans="3:12" ht="12" customHeight="1" x14ac:dyDescent="0.3">
      <c r="C3786" s="632"/>
      <c r="D3786" s="117" t="s">
        <v>1367</v>
      </c>
      <c r="E3786" s="618">
        <v>-1</v>
      </c>
      <c r="F3786" s="619">
        <v>0.25</v>
      </c>
      <c r="G3786" s="618">
        <v>3.67</v>
      </c>
      <c r="H3786" s="620"/>
      <c r="I3786" s="458">
        <f>PRODUCT(E3786:G3786)</f>
        <v>-0.91749999999999998</v>
      </c>
      <c r="J3786" s="125"/>
      <c r="K3786" s="631"/>
      <c r="L3786" s="28"/>
    </row>
    <row r="3787" spans="3:12" ht="12" customHeight="1" x14ac:dyDescent="0.3">
      <c r="C3787" s="634"/>
      <c r="D3787" s="518"/>
      <c r="E3787" s="140"/>
      <c r="F3787" s="140"/>
      <c r="G3787" s="140"/>
      <c r="H3787" s="103"/>
      <c r="I3787" s="569"/>
      <c r="J3787" s="125"/>
      <c r="K3787" s="631"/>
      <c r="L3787" s="28"/>
    </row>
    <row r="3788" spans="3:12" ht="12" customHeight="1" x14ac:dyDescent="0.3">
      <c r="C3788" s="632"/>
      <c r="D3788" s="518" t="s">
        <v>206</v>
      </c>
      <c r="E3788" s="640"/>
      <c r="F3788" s="640"/>
      <c r="G3788" s="640"/>
      <c r="H3788" s="641"/>
      <c r="I3788" s="569"/>
      <c r="J3788" s="125"/>
      <c r="K3788" s="631"/>
      <c r="L3788" s="28"/>
    </row>
    <row r="3789" spans="3:12" ht="12" customHeight="1" x14ac:dyDescent="0.3">
      <c r="C3789" s="632"/>
      <c r="D3789" s="434" t="s">
        <v>1933</v>
      </c>
      <c r="E3789" s="618"/>
      <c r="F3789" s="619"/>
      <c r="G3789" s="618"/>
      <c r="H3789" s="620"/>
      <c r="I3789" s="458"/>
      <c r="J3789" s="125"/>
      <c r="K3789" s="631"/>
      <c r="L3789" s="28"/>
    </row>
    <row r="3790" spans="3:12" ht="12" customHeight="1" x14ac:dyDescent="0.3">
      <c r="C3790" s="617" t="s">
        <v>1934</v>
      </c>
      <c r="D3790" s="117" t="s">
        <v>1027</v>
      </c>
      <c r="E3790" s="444"/>
      <c r="F3790" s="443"/>
      <c r="G3790" s="444"/>
      <c r="H3790" s="98"/>
      <c r="I3790" s="458"/>
      <c r="J3790" s="125"/>
      <c r="K3790" s="631"/>
      <c r="L3790" s="28"/>
    </row>
    <row r="3791" spans="3:12" ht="12" customHeight="1" x14ac:dyDescent="0.3">
      <c r="C3791" s="632"/>
      <c r="D3791" s="117" t="s">
        <v>1586</v>
      </c>
      <c r="E3791" s="618">
        <v>1</v>
      </c>
      <c r="F3791" s="619">
        <v>8.35</v>
      </c>
      <c r="G3791" s="618">
        <v>2.2999999999999998</v>
      </c>
      <c r="H3791" s="620"/>
      <c r="I3791" s="458">
        <f t="shared" ref="I3791:I3798" si="269">PRODUCT(E3791:G3791)</f>
        <v>19.204999999999998</v>
      </c>
      <c r="J3791" s="125"/>
      <c r="K3791" s="631"/>
      <c r="L3791" s="28"/>
    </row>
    <row r="3792" spans="3:12" ht="12" customHeight="1" x14ac:dyDescent="0.3">
      <c r="C3792" s="632"/>
      <c r="D3792" s="117" t="s">
        <v>1489</v>
      </c>
      <c r="E3792" s="618">
        <v>1</v>
      </c>
      <c r="F3792" s="619">
        <v>12.15</v>
      </c>
      <c r="G3792" s="618">
        <v>2.2999999999999998</v>
      </c>
      <c r="H3792" s="620"/>
      <c r="I3792" s="458">
        <f t="shared" si="269"/>
        <v>27.945</v>
      </c>
      <c r="J3792" s="125"/>
      <c r="K3792" s="631"/>
      <c r="L3792" s="28"/>
    </row>
    <row r="3793" spans="3:12" ht="12" customHeight="1" x14ac:dyDescent="0.3">
      <c r="C3793" s="632"/>
      <c r="D3793" s="117" t="s">
        <v>1935</v>
      </c>
      <c r="E3793" s="618">
        <v>1</v>
      </c>
      <c r="F3793" s="619">
        <v>2.9</v>
      </c>
      <c r="G3793" s="618">
        <v>2.2999999999999998</v>
      </c>
      <c r="H3793" s="620"/>
      <c r="I3793" s="458">
        <f t="shared" si="269"/>
        <v>6.669999999999999</v>
      </c>
      <c r="J3793" s="125"/>
      <c r="K3793" s="631"/>
      <c r="L3793" s="28"/>
    </row>
    <row r="3794" spans="3:12" ht="12" customHeight="1" x14ac:dyDescent="0.3">
      <c r="C3794" s="632"/>
      <c r="D3794" s="117" t="s">
        <v>1935</v>
      </c>
      <c r="E3794" s="618">
        <v>1</v>
      </c>
      <c r="F3794" s="619">
        <v>2.7</v>
      </c>
      <c r="G3794" s="618">
        <v>2.2999999999999998</v>
      </c>
      <c r="H3794" s="620"/>
      <c r="I3794" s="458">
        <f t="shared" si="269"/>
        <v>6.21</v>
      </c>
      <c r="J3794" s="125"/>
      <c r="K3794" s="631"/>
      <c r="L3794" s="28"/>
    </row>
    <row r="3795" spans="3:12" ht="12" customHeight="1" x14ac:dyDescent="0.3">
      <c r="C3795" s="632"/>
      <c r="D3795" s="117" t="s">
        <v>323</v>
      </c>
      <c r="E3795" s="618">
        <v>-1</v>
      </c>
      <c r="F3795" s="619">
        <v>1.2</v>
      </c>
      <c r="G3795" s="618">
        <v>2.1</v>
      </c>
      <c r="H3795" s="620"/>
      <c r="I3795" s="458">
        <f t="shared" si="269"/>
        <v>-2.52</v>
      </c>
      <c r="J3795" s="125"/>
      <c r="K3795" s="631"/>
      <c r="L3795" s="28"/>
    </row>
    <row r="3796" spans="3:12" ht="12" customHeight="1" x14ac:dyDescent="0.3">
      <c r="C3796" s="632"/>
      <c r="D3796" s="117" t="s">
        <v>346</v>
      </c>
      <c r="E3796" s="618">
        <v>-1</v>
      </c>
      <c r="F3796" s="619">
        <v>2.4</v>
      </c>
      <c r="G3796" s="618">
        <v>1.4</v>
      </c>
      <c r="H3796" s="620"/>
      <c r="I3796" s="458">
        <f t="shared" si="269"/>
        <v>-3.36</v>
      </c>
      <c r="J3796" s="125"/>
      <c r="K3796" s="631"/>
      <c r="L3796" s="28"/>
    </row>
    <row r="3797" spans="3:12" ht="12" customHeight="1" x14ac:dyDescent="0.3">
      <c r="C3797" s="632"/>
      <c r="D3797" s="117" t="s">
        <v>1367</v>
      </c>
      <c r="E3797" s="618">
        <v>-10</v>
      </c>
      <c r="F3797" s="619">
        <v>0.25</v>
      </c>
      <c r="G3797" s="618">
        <v>2.2999999999999998</v>
      </c>
      <c r="H3797" s="620"/>
      <c r="I3797" s="458">
        <f t="shared" si="269"/>
        <v>-5.75</v>
      </c>
      <c r="J3797" s="125"/>
      <c r="K3797" s="631"/>
      <c r="L3797" s="28"/>
    </row>
    <row r="3798" spans="3:12" ht="12" customHeight="1" x14ac:dyDescent="0.3">
      <c r="C3798" s="632"/>
      <c r="D3798" s="117" t="s">
        <v>1367</v>
      </c>
      <c r="E3798" s="618">
        <v>-4</v>
      </c>
      <c r="F3798" s="619">
        <v>0.25</v>
      </c>
      <c r="G3798" s="618">
        <v>2.8</v>
      </c>
      <c r="H3798" s="620"/>
      <c r="I3798" s="458">
        <f t="shared" si="269"/>
        <v>-2.8</v>
      </c>
      <c r="J3798" s="125"/>
      <c r="K3798" s="631"/>
      <c r="L3798" s="28"/>
    </row>
    <row r="3799" spans="3:12" ht="12" customHeight="1" x14ac:dyDescent="0.3">
      <c r="C3799" s="632"/>
      <c r="D3799" s="630"/>
      <c r="E3799" s="640"/>
      <c r="F3799" s="640"/>
      <c r="G3799" s="640"/>
      <c r="H3799" s="641"/>
      <c r="I3799" s="569"/>
      <c r="J3799" s="125"/>
      <c r="K3799" s="631"/>
      <c r="L3799" s="28"/>
    </row>
    <row r="3800" spans="3:12" ht="12" customHeight="1" x14ac:dyDescent="0.3">
      <c r="C3800" s="632"/>
      <c r="D3800" s="630" t="s">
        <v>1936</v>
      </c>
      <c r="E3800" s="618">
        <v>1</v>
      </c>
      <c r="F3800" s="619">
        <v>32.5</v>
      </c>
      <c r="G3800" s="618">
        <v>0.5</v>
      </c>
      <c r="H3800" s="620"/>
      <c r="I3800" s="458">
        <f>PRODUCT(E3800:G3800)</f>
        <v>16.25</v>
      </c>
      <c r="J3800" s="125"/>
      <c r="K3800" s="631"/>
      <c r="L3800" s="28"/>
    </row>
    <row r="3801" spans="3:12" ht="12" customHeight="1" x14ac:dyDescent="0.3">
      <c r="C3801" s="632"/>
      <c r="D3801" s="117"/>
      <c r="E3801" s="618"/>
      <c r="F3801" s="619"/>
      <c r="G3801" s="618"/>
      <c r="H3801" s="620"/>
      <c r="I3801" s="458"/>
      <c r="J3801" s="125"/>
      <c r="K3801" s="631"/>
      <c r="L3801" s="28"/>
    </row>
    <row r="3802" spans="3:12" ht="12" customHeight="1" x14ac:dyDescent="0.3">
      <c r="C3802" s="632"/>
      <c r="D3802" s="630" t="s">
        <v>287</v>
      </c>
      <c r="E3802" s="618">
        <v>1</v>
      </c>
      <c r="F3802" s="619">
        <v>2.5499999999999998</v>
      </c>
      <c r="G3802" s="618">
        <v>1</v>
      </c>
      <c r="H3802" s="620"/>
      <c r="I3802" s="458">
        <f t="shared" ref="I3802:I3815" si="270">PRODUCT(E3802:G3802)</f>
        <v>2.5499999999999998</v>
      </c>
      <c r="J3802" s="125"/>
      <c r="K3802" s="631"/>
      <c r="L3802" s="28"/>
    </row>
    <row r="3803" spans="3:12" ht="12" customHeight="1" x14ac:dyDescent="0.3">
      <c r="C3803" s="632"/>
      <c r="D3803" s="117" t="s">
        <v>871</v>
      </c>
      <c r="E3803" s="618">
        <v>-1</v>
      </c>
      <c r="F3803" s="619">
        <v>0.6</v>
      </c>
      <c r="G3803" s="618">
        <v>0.5</v>
      </c>
      <c r="H3803" s="620"/>
      <c r="I3803" s="458">
        <f t="shared" si="270"/>
        <v>-0.3</v>
      </c>
      <c r="J3803" s="125"/>
      <c r="K3803" s="631"/>
      <c r="L3803" s="28"/>
    </row>
    <row r="3804" spans="3:12" ht="12" customHeight="1" x14ac:dyDescent="0.3">
      <c r="C3804" s="632"/>
      <c r="D3804" s="630" t="s">
        <v>287</v>
      </c>
      <c r="E3804" s="618">
        <v>1</v>
      </c>
      <c r="F3804" s="619">
        <v>3.8</v>
      </c>
      <c r="G3804" s="618">
        <v>1</v>
      </c>
      <c r="H3804" s="620"/>
      <c r="I3804" s="458">
        <f t="shared" si="270"/>
        <v>3.8</v>
      </c>
      <c r="J3804" s="125"/>
      <c r="K3804" s="631"/>
      <c r="L3804" s="28"/>
    </row>
    <row r="3805" spans="3:12" ht="12" customHeight="1" x14ac:dyDescent="0.3">
      <c r="C3805" s="632"/>
      <c r="D3805" s="117" t="s">
        <v>871</v>
      </c>
      <c r="E3805" s="618">
        <v>-2</v>
      </c>
      <c r="F3805" s="619">
        <v>0.6</v>
      </c>
      <c r="G3805" s="618">
        <v>0.5</v>
      </c>
      <c r="H3805" s="620"/>
      <c r="I3805" s="458">
        <f t="shared" si="270"/>
        <v>-0.6</v>
      </c>
      <c r="J3805" s="125"/>
      <c r="K3805" s="631"/>
      <c r="L3805" s="28"/>
    </row>
    <row r="3806" spans="3:12" ht="12" customHeight="1" x14ac:dyDescent="0.3">
      <c r="C3806" s="632"/>
      <c r="D3806" s="630" t="s">
        <v>287</v>
      </c>
      <c r="E3806" s="618">
        <v>1</v>
      </c>
      <c r="F3806" s="619">
        <v>5.2</v>
      </c>
      <c r="G3806" s="618">
        <v>1</v>
      </c>
      <c r="H3806" s="620"/>
      <c r="I3806" s="458">
        <f t="shared" si="270"/>
        <v>5.2</v>
      </c>
      <c r="J3806" s="125"/>
      <c r="K3806" s="631"/>
      <c r="L3806" s="28"/>
    </row>
    <row r="3807" spans="3:12" ht="12" customHeight="1" x14ac:dyDescent="0.3">
      <c r="C3807" s="632"/>
      <c r="D3807" s="117" t="s">
        <v>871</v>
      </c>
      <c r="E3807" s="618">
        <v>-2</v>
      </c>
      <c r="F3807" s="619">
        <v>1.55</v>
      </c>
      <c r="G3807" s="618">
        <v>0.5</v>
      </c>
      <c r="H3807" s="620"/>
      <c r="I3807" s="458">
        <f t="shared" si="270"/>
        <v>-1.55</v>
      </c>
      <c r="J3807" s="125"/>
      <c r="K3807" s="631"/>
      <c r="L3807" s="28"/>
    </row>
    <row r="3808" spans="3:12" ht="12" customHeight="1" x14ac:dyDescent="0.3">
      <c r="C3808" s="632"/>
      <c r="D3808" s="630" t="s">
        <v>287</v>
      </c>
      <c r="E3808" s="618">
        <v>1</v>
      </c>
      <c r="F3808" s="619">
        <v>3.8</v>
      </c>
      <c r="G3808" s="618">
        <v>1</v>
      </c>
      <c r="H3808" s="620"/>
      <c r="I3808" s="458">
        <f t="shared" si="270"/>
        <v>3.8</v>
      </c>
      <c r="J3808" s="125"/>
      <c r="K3808" s="631"/>
      <c r="L3808" s="28"/>
    </row>
    <row r="3809" spans="3:12" ht="12" customHeight="1" x14ac:dyDescent="0.3">
      <c r="C3809" s="632"/>
      <c r="D3809" s="117" t="s">
        <v>871</v>
      </c>
      <c r="E3809" s="618">
        <v>-2</v>
      </c>
      <c r="F3809" s="619">
        <v>0.6</v>
      </c>
      <c r="G3809" s="618">
        <v>0.5</v>
      </c>
      <c r="H3809" s="620"/>
      <c r="I3809" s="458">
        <f t="shared" si="270"/>
        <v>-0.6</v>
      </c>
      <c r="J3809" s="125"/>
      <c r="K3809" s="631"/>
      <c r="L3809" s="28"/>
    </row>
    <row r="3810" spans="3:12" ht="12" customHeight="1" x14ac:dyDescent="0.3">
      <c r="C3810" s="632"/>
      <c r="D3810" s="630" t="s">
        <v>287</v>
      </c>
      <c r="E3810" s="618">
        <v>1</v>
      </c>
      <c r="F3810" s="619">
        <v>3.8</v>
      </c>
      <c r="G3810" s="618">
        <v>1</v>
      </c>
      <c r="H3810" s="620"/>
      <c r="I3810" s="458">
        <f t="shared" si="270"/>
        <v>3.8</v>
      </c>
      <c r="J3810" s="125"/>
      <c r="K3810" s="631"/>
      <c r="L3810" s="28"/>
    </row>
    <row r="3811" spans="3:12" ht="12" customHeight="1" x14ac:dyDescent="0.3">
      <c r="C3811" s="632"/>
      <c r="D3811" s="117" t="s">
        <v>871</v>
      </c>
      <c r="E3811" s="618">
        <v>-2</v>
      </c>
      <c r="F3811" s="619">
        <v>0.6</v>
      </c>
      <c r="G3811" s="618">
        <v>0.5</v>
      </c>
      <c r="H3811" s="620"/>
      <c r="I3811" s="458">
        <f t="shared" si="270"/>
        <v>-0.6</v>
      </c>
      <c r="J3811" s="125"/>
      <c r="K3811" s="631"/>
      <c r="L3811" s="28"/>
    </row>
    <row r="3812" spans="3:12" ht="12" customHeight="1" x14ac:dyDescent="0.3">
      <c r="C3812" s="632"/>
      <c r="D3812" s="630" t="s">
        <v>287</v>
      </c>
      <c r="E3812" s="618">
        <v>1</v>
      </c>
      <c r="F3812" s="619">
        <v>3.8</v>
      </c>
      <c r="G3812" s="618">
        <v>1</v>
      </c>
      <c r="H3812" s="620"/>
      <c r="I3812" s="458">
        <f t="shared" si="270"/>
        <v>3.8</v>
      </c>
      <c r="J3812" s="125"/>
      <c r="K3812" s="631"/>
      <c r="L3812" s="28"/>
    </row>
    <row r="3813" spans="3:12" ht="12" customHeight="1" x14ac:dyDescent="0.3">
      <c r="C3813" s="632"/>
      <c r="D3813" s="117" t="s">
        <v>871</v>
      </c>
      <c r="E3813" s="618">
        <v>-2</v>
      </c>
      <c r="F3813" s="619">
        <v>0.6</v>
      </c>
      <c r="G3813" s="618">
        <v>0.5</v>
      </c>
      <c r="H3813" s="620"/>
      <c r="I3813" s="458">
        <f t="shared" si="270"/>
        <v>-0.6</v>
      </c>
      <c r="J3813" s="125"/>
      <c r="K3813" s="631"/>
      <c r="L3813" s="28"/>
    </row>
    <row r="3814" spans="3:12" ht="12" customHeight="1" x14ac:dyDescent="0.3">
      <c r="C3814" s="632"/>
      <c r="D3814" s="630" t="s">
        <v>287</v>
      </c>
      <c r="E3814" s="618">
        <v>1</v>
      </c>
      <c r="F3814" s="619">
        <v>2.65</v>
      </c>
      <c r="G3814" s="618">
        <v>1</v>
      </c>
      <c r="H3814" s="620"/>
      <c r="I3814" s="458">
        <f t="shared" si="270"/>
        <v>2.65</v>
      </c>
      <c r="J3814" s="125"/>
      <c r="K3814" s="631"/>
      <c r="L3814" s="28"/>
    </row>
    <row r="3815" spans="3:12" ht="12" customHeight="1" x14ac:dyDescent="0.3">
      <c r="C3815" s="632"/>
      <c r="D3815" s="117" t="s">
        <v>871</v>
      </c>
      <c r="E3815" s="618">
        <v>-1</v>
      </c>
      <c r="F3815" s="619">
        <v>0.6</v>
      </c>
      <c r="G3815" s="618">
        <v>0.5</v>
      </c>
      <c r="H3815" s="620"/>
      <c r="I3815" s="458">
        <f t="shared" si="270"/>
        <v>-0.3</v>
      </c>
      <c r="J3815" s="125"/>
      <c r="K3815" s="631"/>
      <c r="L3815" s="28"/>
    </row>
    <row r="3816" spans="3:12" ht="12" customHeight="1" x14ac:dyDescent="0.3">
      <c r="C3816" s="632"/>
      <c r="D3816" s="117"/>
      <c r="E3816" s="618"/>
      <c r="F3816" s="619"/>
      <c r="G3816" s="618"/>
      <c r="H3816" s="620"/>
      <c r="I3816" s="458"/>
      <c r="J3816" s="125"/>
      <c r="K3816" s="631"/>
      <c r="L3816" s="28"/>
    </row>
    <row r="3817" spans="3:12" ht="12" customHeight="1" x14ac:dyDescent="0.3">
      <c r="C3817" s="632"/>
      <c r="D3817" s="434" t="s">
        <v>1937</v>
      </c>
      <c r="E3817" s="618"/>
      <c r="F3817" s="619"/>
      <c r="G3817" s="618"/>
      <c r="H3817" s="620"/>
      <c r="I3817" s="458"/>
      <c r="J3817" s="125"/>
      <c r="K3817" s="631"/>
      <c r="L3817" s="28"/>
    </row>
    <row r="3818" spans="3:12" ht="12" customHeight="1" x14ac:dyDescent="0.3">
      <c r="C3818" s="617" t="s">
        <v>1938</v>
      </c>
      <c r="D3818" s="117" t="s">
        <v>1153</v>
      </c>
      <c r="E3818" s="444"/>
      <c r="F3818" s="443"/>
      <c r="G3818" s="444"/>
      <c r="H3818" s="98"/>
      <c r="I3818" s="458"/>
      <c r="J3818" s="125"/>
      <c r="K3818" s="631"/>
      <c r="L3818" s="28"/>
    </row>
    <row r="3819" spans="3:12" ht="12" customHeight="1" x14ac:dyDescent="0.3">
      <c r="C3819" s="632"/>
      <c r="D3819" s="117" t="s">
        <v>1544</v>
      </c>
      <c r="E3819" s="618">
        <v>1</v>
      </c>
      <c r="F3819" s="619">
        <v>7.65</v>
      </c>
      <c r="G3819" s="618">
        <v>2.2999999999999998</v>
      </c>
      <c r="H3819" s="620"/>
      <c r="I3819" s="458">
        <f>PRODUCT(E3819:G3819)</f>
        <v>17.594999999999999</v>
      </c>
      <c r="J3819" s="125"/>
      <c r="K3819" s="631"/>
      <c r="L3819" s="28"/>
    </row>
    <row r="3820" spans="3:12" ht="12" customHeight="1" x14ac:dyDescent="0.3">
      <c r="C3820" s="632"/>
      <c r="D3820" s="117" t="s">
        <v>1939</v>
      </c>
      <c r="E3820" s="618">
        <v>1</v>
      </c>
      <c r="F3820" s="619">
        <v>2.65</v>
      </c>
      <c r="G3820" s="618">
        <v>1.1000000000000001</v>
      </c>
      <c r="H3820" s="620"/>
      <c r="I3820" s="458">
        <f>PRODUCT(E3820:G3820)</f>
        <v>2.915</v>
      </c>
      <c r="J3820" s="125"/>
      <c r="K3820" s="631"/>
      <c r="L3820" s="28"/>
    </row>
    <row r="3821" spans="3:12" ht="12" customHeight="1" x14ac:dyDescent="0.3">
      <c r="C3821" s="632"/>
      <c r="D3821" s="117" t="s">
        <v>1939</v>
      </c>
      <c r="E3821" s="618">
        <v>1</v>
      </c>
      <c r="F3821" s="619">
        <v>3.15</v>
      </c>
      <c r="G3821" s="618">
        <v>1.1000000000000001</v>
      </c>
      <c r="H3821" s="620"/>
      <c r="I3821" s="458">
        <f>PRODUCT(E3821:G3821)</f>
        <v>3.4650000000000003</v>
      </c>
      <c r="J3821" s="125"/>
      <c r="K3821" s="631"/>
      <c r="L3821" s="28"/>
    </row>
    <row r="3822" spans="3:12" ht="12" customHeight="1" x14ac:dyDescent="0.3">
      <c r="C3822" s="632"/>
      <c r="D3822" s="117" t="s">
        <v>1935</v>
      </c>
      <c r="E3822" s="618">
        <v>1</v>
      </c>
      <c r="F3822" s="619">
        <v>3.2</v>
      </c>
      <c r="G3822" s="618">
        <v>2.2999999999999998</v>
      </c>
      <c r="H3822" s="620"/>
      <c r="I3822" s="458">
        <f>PRODUCT(E3822:G3822)</f>
        <v>7.3599999999999994</v>
      </c>
      <c r="J3822" s="125"/>
      <c r="K3822" s="631"/>
      <c r="L3822" s="28"/>
    </row>
    <row r="3823" spans="3:12" ht="12" customHeight="1" x14ac:dyDescent="0.3">
      <c r="C3823" s="632"/>
      <c r="D3823" s="117" t="s">
        <v>1367</v>
      </c>
      <c r="E3823" s="618">
        <v>-2</v>
      </c>
      <c r="F3823" s="619">
        <v>0.25</v>
      </c>
      <c r="G3823" s="618">
        <v>2.2999999999999998</v>
      </c>
      <c r="H3823" s="620"/>
      <c r="I3823" s="458">
        <f>PRODUCT(E3823:G3823)</f>
        <v>-1.1499999999999999</v>
      </c>
      <c r="J3823" s="125"/>
      <c r="K3823" s="631"/>
      <c r="L3823" s="28"/>
    </row>
    <row r="3824" spans="3:12" ht="12" customHeight="1" x14ac:dyDescent="0.3">
      <c r="C3824" s="617" t="s">
        <v>1940</v>
      </c>
      <c r="D3824" s="117" t="s">
        <v>1941</v>
      </c>
      <c r="E3824" s="444"/>
      <c r="F3824" s="443"/>
      <c r="G3824" s="444"/>
      <c r="H3824" s="98"/>
      <c r="I3824" s="458"/>
      <c r="J3824" s="125"/>
      <c r="K3824" s="631"/>
      <c r="L3824" s="28"/>
    </row>
    <row r="3825" spans="3:12" ht="12" customHeight="1" x14ac:dyDescent="0.3">
      <c r="C3825" s="632"/>
      <c r="D3825" s="117" t="s">
        <v>1569</v>
      </c>
      <c r="E3825" s="618">
        <v>1</v>
      </c>
      <c r="F3825" s="619">
        <v>4.4000000000000004</v>
      </c>
      <c r="G3825" s="618">
        <v>2.2999999999999998</v>
      </c>
      <c r="H3825" s="620"/>
      <c r="I3825" s="458">
        <f>PRODUCT(E3825:G3825)</f>
        <v>10.119999999999999</v>
      </c>
      <c r="J3825" s="125"/>
      <c r="K3825" s="631"/>
      <c r="L3825" s="28"/>
    </row>
    <row r="3826" spans="3:12" ht="12" customHeight="1" x14ac:dyDescent="0.3">
      <c r="C3826" s="632"/>
      <c r="D3826" s="117" t="s">
        <v>323</v>
      </c>
      <c r="E3826" s="618">
        <v>-1</v>
      </c>
      <c r="F3826" s="619">
        <v>0.9</v>
      </c>
      <c r="G3826" s="618">
        <v>2.1</v>
      </c>
      <c r="H3826" s="620"/>
      <c r="I3826" s="458">
        <f>PRODUCT(E3826:G3826)</f>
        <v>-1.8900000000000001</v>
      </c>
      <c r="J3826" s="125"/>
      <c r="K3826" s="631"/>
      <c r="L3826" s="28"/>
    </row>
    <row r="3827" spans="3:12" ht="12" customHeight="1" x14ac:dyDescent="0.3">
      <c r="C3827" s="632"/>
      <c r="D3827" s="117" t="s">
        <v>1367</v>
      </c>
      <c r="E3827" s="618">
        <v>-2</v>
      </c>
      <c r="F3827" s="619">
        <v>0.25</v>
      </c>
      <c r="G3827" s="618">
        <v>2.2999999999999998</v>
      </c>
      <c r="H3827" s="620"/>
      <c r="I3827" s="458">
        <f>PRODUCT(E3827:G3827)</f>
        <v>-1.1499999999999999</v>
      </c>
      <c r="J3827" s="125"/>
      <c r="K3827" s="631"/>
      <c r="L3827" s="28"/>
    </row>
    <row r="3828" spans="3:12" ht="12" customHeight="1" x14ac:dyDescent="0.3">
      <c r="C3828" s="617"/>
      <c r="D3828" s="117" t="s">
        <v>1778</v>
      </c>
      <c r="E3828" s="444"/>
      <c r="F3828" s="443"/>
      <c r="G3828" s="444"/>
      <c r="H3828" s="98"/>
      <c r="I3828" s="458"/>
      <c r="J3828" s="125"/>
      <c r="K3828" s="631"/>
      <c r="L3828" s="28"/>
    </row>
    <row r="3829" spans="3:12" ht="12" customHeight="1" x14ac:dyDescent="0.3">
      <c r="C3829" s="632"/>
      <c r="D3829" s="117" t="s">
        <v>1569</v>
      </c>
      <c r="E3829" s="618">
        <v>1</v>
      </c>
      <c r="F3829" s="619">
        <v>8.1999999999999993</v>
      </c>
      <c r="G3829" s="618">
        <v>2.2999999999999998</v>
      </c>
      <c r="H3829" s="620"/>
      <c r="I3829" s="458">
        <f>PRODUCT(E3829:G3829)</f>
        <v>18.859999999999996</v>
      </c>
      <c r="J3829" s="125"/>
      <c r="K3829" s="631"/>
      <c r="L3829" s="28"/>
    </row>
    <row r="3830" spans="3:12" ht="12" customHeight="1" x14ac:dyDescent="0.3">
      <c r="C3830" s="632"/>
      <c r="D3830" s="117" t="s">
        <v>323</v>
      </c>
      <c r="E3830" s="618">
        <v>-3</v>
      </c>
      <c r="F3830" s="619">
        <v>0.9</v>
      </c>
      <c r="G3830" s="618">
        <v>2</v>
      </c>
      <c r="H3830" s="620"/>
      <c r="I3830" s="458">
        <f>PRODUCT(E3830:G3830)</f>
        <v>-5.4</v>
      </c>
      <c r="J3830" s="125"/>
      <c r="K3830" s="631"/>
      <c r="L3830" s="28"/>
    </row>
    <row r="3831" spans="3:12" ht="12" customHeight="1" x14ac:dyDescent="0.3">
      <c r="C3831" s="632"/>
      <c r="D3831" s="117" t="s">
        <v>1367</v>
      </c>
      <c r="E3831" s="618">
        <v>-3</v>
      </c>
      <c r="F3831" s="619">
        <v>0.25</v>
      </c>
      <c r="G3831" s="618">
        <v>2.2999999999999998</v>
      </c>
      <c r="H3831" s="620"/>
      <c r="I3831" s="458">
        <f>PRODUCT(E3831:G3831)</f>
        <v>-1.7249999999999999</v>
      </c>
      <c r="J3831" s="125"/>
      <c r="K3831" s="631"/>
      <c r="L3831" s="28"/>
    </row>
    <row r="3832" spans="3:12" ht="12" customHeight="1" x14ac:dyDescent="0.3">
      <c r="C3832" s="632"/>
      <c r="D3832" s="630"/>
      <c r="E3832" s="640"/>
      <c r="F3832" s="640"/>
      <c r="G3832" s="640"/>
      <c r="H3832" s="641"/>
      <c r="I3832" s="569"/>
      <c r="J3832" s="125"/>
      <c r="K3832" s="631"/>
      <c r="L3832" s="28"/>
    </row>
    <row r="3833" spans="3:12" ht="12" customHeight="1" x14ac:dyDescent="0.3">
      <c r="C3833" s="632"/>
      <c r="D3833" s="630" t="s">
        <v>287</v>
      </c>
      <c r="E3833" s="618">
        <v>1</v>
      </c>
      <c r="F3833" s="619">
        <v>7.6</v>
      </c>
      <c r="G3833" s="618">
        <v>1</v>
      </c>
      <c r="H3833" s="620"/>
      <c r="I3833" s="458">
        <f t="shared" ref="I3833:I3844" si="271">PRODUCT(E3833:G3833)</f>
        <v>7.6</v>
      </c>
      <c r="J3833" s="125"/>
      <c r="K3833" s="631"/>
      <c r="L3833" s="28"/>
    </row>
    <row r="3834" spans="3:12" ht="12" customHeight="1" x14ac:dyDescent="0.3">
      <c r="C3834" s="632"/>
      <c r="D3834" s="117" t="s">
        <v>871</v>
      </c>
      <c r="E3834" s="618">
        <v>-2</v>
      </c>
      <c r="F3834" s="619">
        <v>1</v>
      </c>
      <c r="G3834" s="618">
        <v>0.5</v>
      </c>
      <c r="H3834" s="620"/>
      <c r="I3834" s="458">
        <f t="shared" si="271"/>
        <v>-1</v>
      </c>
      <c r="J3834" s="125"/>
      <c r="K3834" s="631"/>
      <c r="L3834" s="28"/>
    </row>
    <row r="3835" spans="3:12" ht="12" customHeight="1" x14ac:dyDescent="0.3">
      <c r="C3835" s="632"/>
      <c r="D3835" s="630" t="s">
        <v>287</v>
      </c>
      <c r="E3835" s="618">
        <v>1</v>
      </c>
      <c r="F3835" s="619">
        <v>3.65</v>
      </c>
      <c r="G3835" s="618">
        <v>1</v>
      </c>
      <c r="H3835" s="620"/>
      <c r="I3835" s="458">
        <f t="shared" si="271"/>
        <v>3.65</v>
      </c>
      <c r="J3835" s="125"/>
      <c r="K3835" s="631"/>
      <c r="L3835" s="28"/>
    </row>
    <row r="3836" spans="3:12" ht="12" customHeight="1" x14ac:dyDescent="0.3">
      <c r="C3836" s="632"/>
      <c r="D3836" s="117" t="s">
        <v>871</v>
      </c>
      <c r="E3836" s="618">
        <v>-2</v>
      </c>
      <c r="F3836" s="619">
        <v>1.2</v>
      </c>
      <c r="G3836" s="618">
        <v>0.5</v>
      </c>
      <c r="H3836" s="620"/>
      <c r="I3836" s="458">
        <f t="shared" si="271"/>
        <v>-1.2</v>
      </c>
      <c r="J3836" s="125"/>
      <c r="K3836" s="631"/>
      <c r="L3836" s="28"/>
    </row>
    <row r="3837" spans="3:12" ht="12" customHeight="1" x14ac:dyDescent="0.3">
      <c r="C3837" s="632"/>
      <c r="D3837" s="630" t="s">
        <v>287</v>
      </c>
      <c r="E3837" s="618">
        <v>1</v>
      </c>
      <c r="F3837" s="619">
        <v>4</v>
      </c>
      <c r="G3837" s="618">
        <v>1</v>
      </c>
      <c r="H3837" s="620"/>
      <c r="I3837" s="458">
        <f t="shared" si="271"/>
        <v>4</v>
      </c>
      <c r="J3837" s="125"/>
      <c r="K3837" s="631"/>
      <c r="L3837" s="28"/>
    </row>
    <row r="3838" spans="3:12" ht="12" customHeight="1" x14ac:dyDescent="0.3">
      <c r="C3838" s="632"/>
      <c r="D3838" s="117" t="s">
        <v>871</v>
      </c>
      <c r="E3838" s="618">
        <v>-2</v>
      </c>
      <c r="F3838" s="619">
        <v>1</v>
      </c>
      <c r="G3838" s="618">
        <v>0.5</v>
      </c>
      <c r="H3838" s="620"/>
      <c r="I3838" s="458">
        <f t="shared" si="271"/>
        <v>-1</v>
      </c>
      <c r="J3838" s="125"/>
      <c r="K3838" s="631"/>
      <c r="L3838" s="28"/>
    </row>
    <row r="3839" spans="3:12" ht="12" customHeight="1" x14ac:dyDescent="0.3">
      <c r="C3839" s="632"/>
      <c r="D3839" s="630" t="s">
        <v>287</v>
      </c>
      <c r="E3839" s="618">
        <v>1</v>
      </c>
      <c r="F3839" s="619">
        <v>4.3</v>
      </c>
      <c r="G3839" s="618">
        <v>1</v>
      </c>
      <c r="H3839" s="620"/>
      <c r="I3839" s="458">
        <f t="shared" si="271"/>
        <v>4.3</v>
      </c>
      <c r="J3839" s="125"/>
      <c r="K3839" s="631"/>
      <c r="L3839" s="28"/>
    </row>
    <row r="3840" spans="3:12" ht="12" customHeight="1" x14ac:dyDescent="0.3">
      <c r="C3840" s="632"/>
      <c r="D3840" s="117" t="s">
        <v>871</v>
      </c>
      <c r="E3840" s="618">
        <v>-2</v>
      </c>
      <c r="F3840" s="619">
        <v>0.6</v>
      </c>
      <c r="G3840" s="618">
        <v>0.5</v>
      </c>
      <c r="H3840" s="620"/>
      <c r="I3840" s="458">
        <f t="shared" si="271"/>
        <v>-0.6</v>
      </c>
      <c r="J3840" s="125"/>
      <c r="K3840" s="631"/>
      <c r="L3840" s="28"/>
    </row>
    <row r="3841" spans="3:12" ht="12" customHeight="1" x14ac:dyDescent="0.3">
      <c r="C3841" s="632"/>
      <c r="D3841" s="630" t="s">
        <v>287</v>
      </c>
      <c r="E3841" s="618">
        <v>1</v>
      </c>
      <c r="F3841" s="619">
        <v>3.8</v>
      </c>
      <c r="G3841" s="618">
        <v>1</v>
      </c>
      <c r="H3841" s="620"/>
      <c r="I3841" s="458">
        <f t="shared" si="271"/>
        <v>3.8</v>
      </c>
      <c r="J3841" s="125"/>
      <c r="K3841" s="631"/>
      <c r="L3841" s="28"/>
    </row>
    <row r="3842" spans="3:12" ht="12" customHeight="1" x14ac:dyDescent="0.3">
      <c r="C3842" s="632"/>
      <c r="D3842" s="117" t="s">
        <v>871</v>
      </c>
      <c r="E3842" s="618">
        <v>-2</v>
      </c>
      <c r="F3842" s="619">
        <v>0.6</v>
      </c>
      <c r="G3842" s="618">
        <v>0.5</v>
      </c>
      <c r="H3842" s="620"/>
      <c r="I3842" s="458">
        <f t="shared" si="271"/>
        <v>-0.6</v>
      </c>
      <c r="J3842" s="125"/>
      <c r="K3842" s="631"/>
      <c r="L3842" s="28"/>
    </row>
    <row r="3843" spans="3:12" ht="12" customHeight="1" x14ac:dyDescent="0.3">
      <c r="C3843" s="632"/>
      <c r="D3843" s="630" t="s">
        <v>287</v>
      </c>
      <c r="E3843" s="618">
        <v>1</v>
      </c>
      <c r="F3843" s="619">
        <v>4.9000000000000004</v>
      </c>
      <c r="G3843" s="618">
        <v>1</v>
      </c>
      <c r="H3843" s="620"/>
      <c r="I3843" s="458">
        <f t="shared" si="271"/>
        <v>4.9000000000000004</v>
      </c>
      <c r="J3843" s="125"/>
      <c r="K3843" s="631"/>
      <c r="L3843" s="28"/>
    </row>
    <row r="3844" spans="3:12" ht="12" customHeight="1" x14ac:dyDescent="0.3">
      <c r="C3844" s="632"/>
      <c r="D3844" s="117" t="s">
        <v>871</v>
      </c>
      <c r="E3844" s="618">
        <v>-2</v>
      </c>
      <c r="F3844" s="619">
        <v>0.6</v>
      </c>
      <c r="G3844" s="618">
        <v>0.5</v>
      </c>
      <c r="H3844" s="620"/>
      <c r="I3844" s="458">
        <f t="shared" si="271"/>
        <v>-0.6</v>
      </c>
      <c r="J3844" s="125"/>
      <c r="K3844" s="631"/>
      <c r="L3844" s="28"/>
    </row>
    <row r="3845" spans="3:12" ht="12" customHeight="1" x14ac:dyDescent="0.3">
      <c r="C3845" s="632"/>
      <c r="D3845" s="630"/>
      <c r="E3845" s="640"/>
      <c r="F3845" s="640"/>
      <c r="G3845" s="640"/>
      <c r="H3845" s="641"/>
      <c r="I3845" s="569"/>
      <c r="J3845" s="125"/>
      <c r="K3845" s="631"/>
      <c r="L3845" s="28"/>
    </row>
    <row r="3846" spans="3:12" ht="12" customHeight="1" x14ac:dyDescent="0.3">
      <c r="C3846" s="632"/>
      <c r="D3846" s="434" t="s">
        <v>1942</v>
      </c>
      <c r="E3846" s="618"/>
      <c r="F3846" s="619"/>
      <c r="G3846" s="618"/>
      <c r="H3846" s="620"/>
      <c r="I3846" s="458"/>
      <c r="J3846" s="125"/>
      <c r="K3846" s="631"/>
      <c r="L3846" s="28"/>
    </row>
    <row r="3847" spans="3:12" ht="12" customHeight="1" x14ac:dyDescent="0.3">
      <c r="C3847" s="617" t="s">
        <v>1943</v>
      </c>
      <c r="D3847" s="117" t="s">
        <v>1860</v>
      </c>
      <c r="E3847" s="444"/>
      <c r="F3847" s="443"/>
      <c r="G3847" s="444"/>
      <c r="H3847" s="98"/>
      <c r="I3847" s="458"/>
      <c r="J3847" s="125"/>
      <c r="K3847" s="631"/>
      <c r="L3847" s="28"/>
    </row>
    <row r="3848" spans="3:12" ht="12" customHeight="1" x14ac:dyDescent="0.3">
      <c r="C3848" s="632"/>
      <c r="D3848" s="117" t="s">
        <v>1222</v>
      </c>
      <c r="E3848" s="618">
        <v>1</v>
      </c>
      <c r="F3848" s="619">
        <v>6.8</v>
      </c>
      <c r="G3848" s="618">
        <v>2.2999999999999998</v>
      </c>
      <c r="H3848" s="620"/>
      <c r="I3848" s="458">
        <f>PRODUCT(E3848:G3848)</f>
        <v>15.639999999999999</v>
      </c>
      <c r="J3848" s="125"/>
      <c r="K3848" s="631"/>
      <c r="L3848" s="28"/>
    </row>
    <row r="3849" spans="3:12" ht="12" customHeight="1" x14ac:dyDescent="0.3">
      <c r="C3849" s="632"/>
      <c r="D3849" s="117" t="s">
        <v>1586</v>
      </c>
      <c r="E3849" s="618">
        <v>1</v>
      </c>
      <c r="F3849" s="619">
        <v>4.3499999999999996</v>
      </c>
      <c r="G3849" s="618">
        <v>2.2999999999999998</v>
      </c>
      <c r="H3849" s="620"/>
      <c r="I3849" s="458">
        <f>PRODUCT(E3849:G3849)</f>
        <v>10.004999999999999</v>
      </c>
      <c r="J3849" s="125"/>
      <c r="K3849" s="631"/>
      <c r="L3849" s="28"/>
    </row>
    <row r="3850" spans="3:12" ht="12" customHeight="1" x14ac:dyDescent="0.3">
      <c r="C3850" s="632"/>
      <c r="D3850" s="117" t="s">
        <v>1207</v>
      </c>
      <c r="E3850" s="618">
        <v>1</v>
      </c>
      <c r="F3850" s="619">
        <v>6.8</v>
      </c>
      <c r="G3850" s="618">
        <v>2.2999999999999998</v>
      </c>
      <c r="H3850" s="620"/>
      <c r="I3850" s="458">
        <f>PRODUCT(E3850:G3850)</f>
        <v>15.639999999999999</v>
      </c>
      <c r="J3850" s="125"/>
      <c r="K3850" s="631"/>
      <c r="L3850" s="28"/>
    </row>
    <row r="3851" spans="3:12" ht="12" customHeight="1" x14ac:dyDescent="0.3">
      <c r="C3851" s="632"/>
      <c r="D3851" s="117" t="s">
        <v>323</v>
      </c>
      <c r="E3851" s="618">
        <v>-1</v>
      </c>
      <c r="F3851" s="619">
        <v>1.2</v>
      </c>
      <c r="G3851" s="618">
        <v>2.1</v>
      </c>
      <c r="H3851" s="620"/>
      <c r="I3851" s="458">
        <f>PRODUCT(E3851:G3851)</f>
        <v>-2.52</v>
      </c>
      <c r="J3851" s="125"/>
      <c r="K3851" s="631"/>
      <c r="L3851" s="28"/>
    </row>
    <row r="3852" spans="3:12" ht="12" customHeight="1" x14ac:dyDescent="0.3">
      <c r="C3852" s="632"/>
      <c r="D3852" s="117" t="s">
        <v>1367</v>
      </c>
      <c r="E3852" s="618">
        <v>-10</v>
      </c>
      <c r="F3852" s="619">
        <v>0.25</v>
      </c>
      <c r="G3852" s="618">
        <v>2.2999999999999998</v>
      </c>
      <c r="H3852" s="620"/>
      <c r="I3852" s="458">
        <f>PRODUCT(E3852:G3852)</f>
        <v>-5.75</v>
      </c>
      <c r="J3852" s="125"/>
      <c r="K3852" s="631"/>
      <c r="L3852" s="28"/>
    </row>
    <row r="3853" spans="3:12" ht="12" customHeight="1" x14ac:dyDescent="0.3">
      <c r="C3853" s="632"/>
      <c r="D3853" s="630"/>
      <c r="E3853" s="640"/>
      <c r="F3853" s="640"/>
      <c r="G3853" s="640"/>
      <c r="H3853" s="641"/>
      <c r="I3853" s="569"/>
      <c r="J3853" s="125"/>
      <c r="K3853" s="631"/>
      <c r="L3853" s="28"/>
    </row>
    <row r="3854" spans="3:12" ht="12" customHeight="1" x14ac:dyDescent="0.3">
      <c r="C3854" s="632"/>
      <c r="D3854" s="630" t="s">
        <v>1944</v>
      </c>
      <c r="E3854" s="618">
        <v>1</v>
      </c>
      <c r="F3854" s="619">
        <v>15.4</v>
      </c>
      <c r="G3854" s="618">
        <v>0.5</v>
      </c>
      <c r="H3854" s="620"/>
      <c r="I3854" s="458">
        <f>PRODUCT(E3854:G3854)</f>
        <v>7.7</v>
      </c>
      <c r="J3854" s="125"/>
      <c r="K3854" s="631"/>
      <c r="L3854" s="28"/>
    </row>
    <row r="3855" spans="3:12" ht="12" customHeight="1" x14ac:dyDescent="0.3">
      <c r="C3855" s="632"/>
      <c r="D3855" s="630"/>
      <c r="E3855" s="618"/>
      <c r="F3855" s="619"/>
      <c r="G3855" s="618"/>
      <c r="H3855" s="620"/>
      <c r="I3855" s="458"/>
      <c r="J3855" s="125"/>
      <c r="K3855" s="631"/>
      <c r="L3855" s="28"/>
    </row>
    <row r="3856" spans="3:12" ht="12" customHeight="1" x14ac:dyDescent="0.3">
      <c r="C3856" s="632"/>
      <c r="D3856" s="630" t="s">
        <v>287</v>
      </c>
      <c r="E3856" s="618">
        <v>1</v>
      </c>
      <c r="F3856" s="619">
        <v>16</v>
      </c>
      <c r="G3856" s="618">
        <v>1</v>
      </c>
      <c r="H3856" s="620"/>
      <c r="I3856" s="458">
        <f t="shared" ref="I3856:I3865" si="272">PRODUCT(E3856:G3856)</f>
        <v>16</v>
      </c>
      <c r="J3856" s="125"/>
      <c r="K3856" s="631"/>
      <c r="L3856" s="28"/>
    </row>
    <row r="3857" spans="3:12" ht="12" customHeight="1" x14ac:dyDescent="0.3">
      <c r="C3857" s="632"/>
      <c r="D3857" s="117" t="s">
        <v>871</v>
      </c>
      <c r="E3857" s="618">
        <v>-4</v>
      </c>
      <c r="F3857" s="619">
        <v>1.5</v>
      </c>
      <c r="G3857" s="618">
        <v>0.5</v>
      </c>
      <c r="H3857" s="620"/>
      <c r="I3857" s="458">
        <f t="shared" si="272"/>
        <v>-3</v>
      </c>
      <c r="J3857" s="125"/>
      <c r="K3857" s="631"/>
      <c r="L3857" s="28"/>
    </row>
    <row r="3858" spans="3:12" ht="12" customHeight="1" x14ac:dyDescent="0.3">
      <c r="C3858" s="632"/>
      <c r="D3858" s="630" t="s">
        <v>287</v>
      </c>
      <c r="E3858" s="618">
        <v>1</v>
      </c>
      <c r="F3858" s="619">
        <v>5.5</v>
      </c>
      <c r="G3858" s="618">
        <v>1</v>
      </c>
      <c r="H3858" s="620"/>
      <c r="I3858" s="458">
        <f t="shared" si="272"/>
        <v>5.5</v>
      </c>
      <c r="J3858" s="125"/>
      <c r="K3858" s="631"/>
      <c r="L3858" s="28"/>
    </row>
    <row r="3859" spans="3:12" ht="12" customHeight="1" x14ac:dyDescent="0.3">
      <c r="C3859" s="632"/>
      <c r="D3859" s="117" t="s">
        <v>871</v>
      </c>
      <c r="E3859" s="618">
        <v>-2</v>
      </c>
      <c r="F3859" s="619">
        <v>1.5</v>
      </c>
      <c r="G3859" s="618">
        <v>0.5</v>
      </c>
      <c r="H3859" s="620"/>
      <c r="I3859" s="458">
        <f t="shared" si="272"/>
        <v>-1.5</v>
      </c>
      <c r="J3859" s="125"/>
      <c r="K3859" s="631"/>
      <c r="L3859" s="28"/>
    </row>
    <row r="3860" spans="3:12" ht="12" customHeight="1" x14ac:dyDescent="0.3">
      <c r="C3860" s="632"/>
      <c r="D3860" s="630" t="s">
        <v>287</v>
      </c>
      <c r="E3860" s="618">
        <v>1</v>
      </c>
      <c r="F3860" s="619">
        <v>2.4</v>
      </c>
      <c r="G3860" s="618">
        <v>1</v>
      </c>
      <c r="H3860" s="620"/>
      <c r="I3860" s="458">
        <f t="shared" si="272"/>
        <v>2.4</v>
      </c>
      <c r="J3860" s="125"/>
      <c r="K3860" s="631"/>
      <c r="L3860" s="28"/>
    </row>
    <row r="3861" spans="3:12" ht="12" customHeight="1" x14ac:dyDescent="0.3">
      <c r="C3861" s="632"/>
      <c r="D3861" s="117" t="s">
        <v>871</v>
      </c>
      <c r="E3861" s="618">
        <v>-2</v>
      </c>
      <c r="F3861" s="619">
        <v>0.6</v>
      </c>
      <c r="G3861" s="618">
        <v>0.5</v>
      </c>
      <c r="H3861" s="620"/>
      <c r="I3861" s="458">
        <f t="shared" si="272"/>
        <v>-0.6</v>
      </c>
      <c r="J3861" s="125"/>
      <c r="K3861" s="631"/>
      <c r="L3861" s="28"/>
    </row>
    <row r="3862" spans="3:12" ht="12" customHeight="1" x14ac:dyDescent="0.3">
      <c r="C3862" s="632"/>
      <c r="D3862" s="630" t="s">
        <v>287</v>
      </c>
      <c r="E3862" s="618">
        <v>1</v>
      </c>
      <c r="F3862" s="619">
        <v>4.5999999999999996</v>
      </c>
      <c r="G3862" s="618">
        <v>1</v>
      </c>
      <c r="H3862" s="620"/>
      <c r="I3862" s="458">
        <f t="shared" si="272"/>
        <v>4.5999999999999996</v>
      </c>
      <c r="J3862" s="125"/>
      <c r="K3862" s="631"/>
      <c r="L3862" s="28"/>
    </row>
    <row r="3863" spans="3:12" ht="12" customHeight="1" x14ac:dyDescent="0.3">
      <c r="C3863" s="632"/>
      <c r="D3863" s="117" t="s">
        <v>871</v>
      </c>
      <c r="E3863" s="618">
        <v>-2</v>
      </c>
      <c r="F3863" s="619">
        <v>0.6</v>
      </c>
      <c r="G3863" s="618">
        <v>0.5</v>
      </c>
      <c r="H3863" s="620"/>
      <c r="I3863" s="458">
        <f t="shared" si="272"/>
        <v>-0.6</v>
      </c>
      <c r="J3863" s="125"/>
      <c r="K3863" s="631"/>
      <c r="L3863" s="28"/>
    </row>
    <row r="3864" spans="3:12" ht="12" customHeight="1" x14ac:dyDescent="0.3">
      <c r="C3864" s="632"/>
      <c r="D3864" s="630" t="s">
        <v>287</v>
      </c>
      <c r="E3864" s="618">
        <v>1</v>
      </c>
      <c r="F3864" s="619">
        <v>4.5</v>
      </c>
      <c r="G3864" s="618">
        <v>1</v>
      </c>
      <c r="H3864" s="620"/>
      <c r="I3864" s="458">
        <f t="shared" si="272"/>
        <v>4.5</v>
      </c>
      <c r="J3864" s="125"/>
      <c r="K3864" s="631"/>
      <c r="L3864" s="28"/>
    </row>
    <row r="3865" spans="3:12" ht="12" customHeight="1" x14ac:dyDescent="0.3">
      <c r="C3865" s="632"/>
      <c r="D3865" s="117" t="s">
        <v>871</v>
      </c>
      <c r="E3865" s="618">
        <v>-2</v>
      </c>
      <c r="F3865" s="619">
        <v>0.6</v>
      </c>
      <c r="G3865" s="618">
        <v>0.5</v>
      </c>
      <c r="H3865" s="620"/>
      <c r="I3865" s="458">
        <f t="shared" si="272"/>
        <v>-0.6</v>
      </c>
      <c r="J3865" s="125"/>
      <c r="K3865" s="631"/>
      <c r="L3865" s="28"/>
    </row>
    <row r="3866" spans="3:12" ht="12" customHeight="1" x14ac:dyDescent="0.3">
      <c r="C3866" s="632"/>
      <c r="D3866" s="630"/>
      <c r="E3866" s="640"/>
      <c r="F3866" s="640"/>
      <c r="G3866" s="640"/>
      <c r="H3866" s="641"/>
      <c r="I3866" s="569"/>
      <c r="J3866" s="125"/>
      <c r="K3866" s="631"/>
      <c r="L3866" s="28"/>
    </row>
    <row r="3867" spans="3:12" ht="12" customHeight="1" x14ac:dyDescent="0.3">
      <c r="C3867" s="632"/>
      <c r="D3867" s="434" t="s">
        <v>1945</v>
      </c>
      <c r="E3867" s="618"/>
      <c r="F3867" s="619"/>
      <c r="G3867" s="618"/>
      <c r="H3867" s="620"/>
      <c r="I3867" s="458"/>
      <c r="J3867" s="125"/>
      <c r="K3867" s="631"/>
      <c r="L3867" s="28"/>
    </row>
    <row r="3868" spans="3:12" ht="12" customHeight="1" x14ac:dyDescent="0.3">
      <c r="C3868" s="617" t="s">
        <v>1946</v>
      </c>
      <c r="D3868" s="117" t="s">
        <v>1271</v>
      </c>
      <c r="E3868" s="444"/>
      <c r="F3868" s="443"/>
      <c r="G3868" s="444"/>
      <c r="H3868" s="98"/>
      <c r="I3868" s="458"/>
      <c r="J3868" s="125"/>
      <c r="K3868" s="631"/>
      <c r="L3868" s="28"/>
    </row>
    <row r="3869" spans="3:12" ht="12" customHeight="1" x14ac:dyDescent="0.3">
      <c r="C3869" s="632"/>
      <c r="D3869" s="117" t="s">
        <v>1664</v>
      </c>
      <c r="E3869" s="618">
        <v>1</v>
      </c>
      <c r="F3869" s="619">
        <v>4.3499999999999996</v>
      </c>
      <c r="G3869" s="618">
        <v>2.2999999999999998</v>
      </c>
      <c r="H3869" s="620"/>
      <c r="I3869" s="458">
        <f t="shared" ref="I3869:I3877" si="273">PRODUCT(E3869:G3869)</f>
        <v>10.004999999999999</v>
      </c>
      <c r="J3869" s="125"/>
      <c r="K3869" s="631"/>
      <c r="L3869" s="28"/>
    </row>
    <row r="3870" spans="3:12" ht="12" customHeight="1" x14ac:dyDescent="0.3">
      <c r="C3870" s="632"/>
      <c r="D3870" s="117" t="s">
        <v>1582</v>
      </c>
      <c r="E3870" s="618">
        <v>1</v>
      </c>
      <c r="F3870" s="619">
        <v>3.45</v>
      </c>
      <c r="G3870" s="618">
        <v>2.2999999999999998</v>
      </c>
      <c r="H3870" s="620"/>
      <c r="I3870" s="458">
        <f t="shared" si="273"/>
        <v>7.9349999999999996</v>
      </c>
      <c r="J3870" s="125"/>
      <c r="K3870" s="631"/>
      <c r="L3870" s="28"/>
    </row>
    <row r="3871" spans="3:12" ht="12" customHeight="1" x14ac:dyDescent="0.3">
      <c r="C3871" s="632"/>
      <c r="D3871" s="117" t="s">
        <v>1207</v>
      </c>
      <c r="E3871" s="618">
        <v>1</v>
      </c>
      <c r="F3871" s="619">
        <v>1.85</v>
      </c>
      <c r="G3871" s="618">
        <v>2.2999999999999998</v>
      </c>
      <c r="H3871" s="620"/>
      <c r="I3871" s="458">
        <f>PRODUCT(E3871:G3871)</f>
        <v>4.2549999999999999</v>
      </c>
      <c r="J3871" s="125"/>
      <c r="K3871" s="631"/>
      <c r="L3871" s="28"/>
    </row>
    <row r="3872" spans="3:12" ht="12" customHeight="1" x14ac:dyDescent="0.3">
      <c r="C3872" s="632"/>
      <c r="D3872" s="117" t="s">
        <v>1222</v>
      </c>
      <c r="E3872" s="618">
        <v>1</v>
      </c>
      <c r="F3872" s="619">
        <v>6.85</v>
      </c>
      <c r="G3872" s="618">
        <v>2.2999999999999998</v>
      </c>
      <c r="H3872" s="620"/>
      <c r="I3872" s="458">
        <f t="shared" si="273"/>
        <v>15.754999999999997</v>
      </c>
      <c r="J3872" s="125"/>
      <c r="K3872" s="631"/>
      <c r="L3872" s="28"/>
    </row>
    <row r="3873" spans="3:12" ht="12" customHeight="1" x14ac:dyDescent="0.3">
      <c r="C3873" s="632"/>
      <c r="D3873" s="117" t="s">
        <v>1707</v>
      </c>
      <c r="E3873" s="618">
        <v>1</v>
      </c>
      <c r="F3873" s="619">
        <v>7.1</v>
      </c>
      <c r="G3873" s="618">
        <v>2.2999999999999998</v>
      </c>
      <c r="H3873" s="620"/>
      <c r="I3873" s="458">
        <f t="shared" si="273"/>
        <v>16.329999999999998</v>
      </c>
      <c r="J3873" s="125"/>
      <c r="K3873" s="631"/>
      <c r="L3873" s="28"/>
    </row>
    <row r="3874" spans="3:12" ht="12" customHeight="1" x14ac:dyDescent="0.3">
      <c r="C3874" s="632"/>
      <c r="D3874" s="117"/>
      <c r="E3874" s="618">
        <v>1</v>
      </c>
      <c r="F3874" s="619">
        <v>6.9</v>
      </c>
      <c r="G3874" s="618">
        <v>2.2999999999999998</v>
      </c>
      <c r="H3874" s="620"/>
      <c r="I3874" s="458">
        <f>PRODUCT(E3874:G3874)</f>
        <v>15.87</v>
      </c>
      <c r="J3874" s="125"/>
      <c r="K3874" s="631"/>
      <c r="L3874" s="28"/>
    </row>
    <row r="3875" spans="3:12" ht="12" customHeight="1" x14ac:dyDescent="0.3">
      <c r="C3875" s="632"/>
      <c r="D3875" s="117"/>
      <c r="E3875" s="618">
        <v>1</v>
      </c>
      <c r="F3875" s="619">
        <v>0.9</v>
      </c>
      <c r="G3875" s="618">
        <v>2.2999999999999998</v>
      </c>
      <c r="H3875" s="620"/>
      <c r="I3875" s="458">
        <f>PRODUCT(E3875:G3875)</f>
        <v>2.0699999999999998</v>
      </c>
      <c r="J3875" s="125"/>
      <c r="K3875" s="631"/>
      <c r="L3875" s="28"/>
    </row>
    <row r="3876" spans="3:12" ht="12" customHeight="1" x14ac:dyDescent="0.3">
      <c r="C3876" s="632"/>
      <c r="D3876" s="117" t="s">
        <v>323</v>
      </c>
      <c r="E3876" s="618">
        <v>-1</v>
      </c>
      <c r="F3876" s="619">
        <v>1.2</v>
      </c>
      <c r="G3876" s="618">
        <v>2.1</v>
      </c>
      <c r="H3876" s="620"/>
      <c r="I3876" s="458">
        <f t="shared" si="273"/>
        <v>-2.52</v>
      </c>
      <c r="J3876" s="125"/>
      <c r="K3876" s="631"/>
      <c r="L3876" s="28"/>
    </row>
    <row r="3877" spans="3:12" ht="12" customHeight="1" x14ac:dyDescent="0.3">
      <c r="C3877" s="632"/>
      <c r="D3877" s="117" t="s">
        <v>1367</v>
      </c>
      <c r="E3877" s="618">
        <v>-16</v>
      </c>
      <c r="F3877" s="619">
        <v>0.25</v>
      </c>
      <c r="G3877" s="618">
        <v>2.2999999999999998</v>
      </c>
      <c r="H3877" s="620"/>
      <c r="I3877" s="458">
        <f t="shared" si="273"/>
        <v>-9.1999999999999993</v>
      </c>
      <c r="J3877" s="125"/>
      <c r="K3877" s="631"/>
      <c r="L3877" s="28"/>
    </row>
    <row r="3878" spans="3:12" ht="12" customHeight="1" x14ac:dyDescent="0.3">
      <c r="C3878" s="632"/>
      <c r="D3878" s="630"/>
      <c r="E3878" s="640"/>
      <c r="F3878" s="640"/>
      <c r="G3878" s="640"/>
      <c r="H3878" s="641"/>
      <c r="I3878" s="569"/>
      <c r="J3878" s="125"/>
      <c r="K3878" s="631"/>
      <c r="L3878" s="28"/>
    </row>
    <row r="3879" spans="3:12" ht="12" customHeight="1" x14ac:dyDescent="0.3">
      <c r="C3879" s="632"/>
      <c r="D3879" s="630" t="s">
        <v>287</v>
      </c>
      <c r="E3879" s="618">
        <v>1</v>
      </c>
      <c r="F3879" s="619">
        <v>4.0999999999999996</v>
      </c>
      <c r="G3879" s="618">
        <v>1</v>
      </c>
      <c r="H3879" s="620"/>
      <c r="I3879" s="458">
        <f t="shared" ref="I3879:I3892" si="274">PRODUCT(E3879:G3879)</f>
        <v>4.0999999999999996</v>
      </c>
      <c r="J3879" s="125"/>
      <c r="K3879" s="631"/>
      <c r="L3879" s="28"/>
    </row>
    <row r="3880" spans="3:12" ht="12" customHeight="1" x14ac:dyDescent="0.3">
      <c r="C3880" s="632"/>
      <c r="D3880" s="117" t="s">
        <v>871</v>
      </c>
      <c r="E3880" s="618">
        <v>-2</v>
      </c>
      <c r="F3880" s="619">
        <v>0.6</v>
      </c>
      <c r="G3880" s="618">
        <v>0.5</v>
      </c>
      <c r="H3880" s="620"/>
      <c r="I3880" s="458">
        <f t="shared" si="274"/>
        <v>-0.6</v>
      </c>
      <c r="J3880" s="125"/>
      <c r="K3880" s="631"/>
      <c r="L3880" s="28"/>
    </row>
    <row r="3881" spans="3:12" ht="12" customHeight="1" x14ac:dyDescent="0.3">
      <c r="C3881" s="632"/>
      <c r="D3881" s="630" t="s">
        <v>287</v>
      </c>
      <c r="E3881" s="618">
        <v>1</v>
      </c>
      <c r="F3881" s="619">
        <v>4.3</v>
      </c>
      <c r="G3881" s="618">
        <v>1</v>
      </c>
      <c r="H3881" s="620"/>
      <c r="I3881" s="458">
        <f t="shared" si="274"/>
        <v>4.3</v>
      </c>
      <c r="J3881" s="125"/>
      <c r="K3881" s="631"/>
      <c r="L3881" s="28"/>
    </row>
    <row r="3882" spans="3:12" ht="12" customHeight="1" x14ac:dyDescent="0.3">
      <c r="C3882" s="632"/>
      <c r="D3882" s="117" t="s">
        <v>871</v>
      </c>
      <c r="E3882" s="618">
        <v>-2</v>
      </c>
      <c r="F3882" s="619">
        <v>0.6</v>
      </c>
      <c r="G3882" s="618">
        <v>0.5</v>
      </c>
      <c r="H3882" s="620"/>
      <c r="I3882" s="458">
        <f t="shared" si="274"/>
        <v>-0.6</v>
      </c>
      <c r="J3882" s="125"/>
      <c r="K3882" s="631"/>
      <c r="L3882" s="28"/>
    </row>
    <row r="3883" spans="3:12" ht="12" customHeight="1" x14ac:dyDescent="0.3">
      <c r="C3883" s="632"/>
      <c r="D3883" s="630" t="s">
        <v>287</v>
      </c>
      <c r="E3883" s="618">
        <v>1</v>
      </c>
      <c r="F3883" s="619">
        <v>4.3</v>
      </c>
      <c r="G3883" s="618">
        <v>1</v>
      </c>
      <c r="H3883" s="620"/>
      <c r="I3883" s="458">
        <f t="shared" si="274"/>
        <v>4.3</v>
      </c>
      <c r="J3883" s="125"/>
      <c r="K3883" s="631"/>
      <c r="L3883" s="28"/>
    </row>
    <row r="3884" spans="3:12" ht="12" customHeight="1" x14ac:dyDescent="0.3">
      <c r="C3884" s="632"/>
      <c r="D3884" s="117" t="s">
        <v>871</v>
      </c>
      <c r="E3884" s="618">
        <v>-2</v>
      </c>
      <c r="F3884" s="619">
        <v>0.6</v>
      </c>
      <c r="G3884" s="618">
        <v>0.5</v>
      </c>
      <c r="H3884" s="620"/>
      <c r="I3884" s="458">
        <f t="shared" si="274"/>
        <v>-0.6</v>
      </c>
      <c r="J3884" s="125"/>
      <c r="K3884" s="631"/>
      <c r="L3884" s="28"/>
    </row>
    <row r="3885" spans="3:12" ht="12" customHeight="1" x14ac:dyDescent="0.3">
      <c r="C3885" s="632"/>
      <c r="D3885" s="630" t="s">
        <v>287</v>
      </c>
      <c r="E3885" s="618">
        <v>1</v>
      </c>
      <c r="F3885" s="619">
        <v>4.3</v>
      </c>
      <c r="G3885" s="618">
        <v>1</v>
      </c>
      <c r="H3885" s="620"/>
      <c r="I3885" s="458">
        <f t="shared" si="274"/>
        <v>4.3</v>
      </c>
      <c r="J3885" s="125"/>
      <c r="K3885" s="631"/>
      <c r="L3885" s="28"/>
    </row>
    <row r="3886" spans="3:12" ht="12" customHeight="1" x14ac:dyDescent="0.3">
      <c r="C3886" s="632"/>
      <c r="D3886" s="117" t="s">
        <v>871</v>
      </c>
      <c r="E3886" s="618">
        <v>-2</v>
      </c>
      <c r="F3886" s="619">
        <v>0.6</v>
      </c>
      <c r="G3886" s="618">
        <v>0.5</v>
      </c>
      <c r="H3886" s="620"/>
      <c r="I3886" s="458">
        <f t="shared" si="274"/>
        <v>-0.6</v>
      </c>
      <c r="J3886" s="125"/>
      <c r="K3886" s="631"/>
      <c r="L3886" s="28"/>
    </row>
    <row r="3887" spans="3:12" ht="12" customHeight="1" x14ac:dyDescent="0.3">
      <c r="C3887" s="632"/>
      <c r="D3887" s="630" t="s">
        <v>287</v>
      </c>
      <c r="E3887" s="618">
        <v>1</v>
      </c>
      <c r="F3887" s="619">
        <v>4.3</v>
      </c>
      <c r="G3887" s="618">
        <v>1</v>
      </c>
      <c r="H3887" s="620"/>
      <c r="I3887" s="458">
        <f t="shared" si="274"/>
        <v>4.3</v>
      </c>
      <c r="J3887" s="125"/>
      <c r="K3887" s="631"/>
      <c r="L3887" s="28"/>
    </row>
    <row r="3888" spans="3:12" ht="12" customHeight="1" x14ac:dyDescent="0.3">
      <c r="C3888" s="632"/>
      <c r="D3888" s="117" t="s">
        <v>871</v>
      </c>
      <c r="E3888" s="618">
        <v>-2</v>
      </c>
      <c r="F3888" s="619">
        <v>0.6</v>
      </c>
      <c r="G3888" s="618">
        <v>0.5</v>
      </c>
      <c r="H3888" s="620"/>
      <c r="I3888" s="458">
        <f t="shared" si="274"/>
        <v>-0.6</v>
      </c>
      <c r="J3888" s="125"/>
      <c r="K3888" s="631"/>
      <c r="L3888" s="28"/>
    </row>
    <row r="3889" spans="3:12" ht="12" customHeight="1" x14ac:dyDescent="0.3">
      <c r="C3889" s="632"/>
      <c r="D3889" s="630" t="s">
        <v>287</v>
      </c>
      <c r="E3889" s="618">
        <v>1</v>
      </c>
      <c r="F3889" s="619">
        <v>1.73</v>
      </c>
      <c r="G3889" s="618">
        <v>1</v>
      </c>
      <c r="H3889" s="620"/>
      <c r="I3889" s="458">
        <f t="shared" si="274"/>
        <v>1.73</v>
      </c>
      <c r="J3889" s="125"/>
      <c r="K3889" s="631"/>
      <c r="L3889" s="28"/>
    </row>
    <row r="3890" spans="3:12" ht="12" customHeight="1" x14ac:dyDescent="0.3">
      <c r="C3890" s="632"/>
      <c r="D3890" s="117" t="s">
        <v>871</v>
      </c>
      <c r="E3890" s="618">
        <v>-1</v>
      </c>
      <c r="F3890" s="619">
        <v>0.6</v>
      </c>
      <c r="G3890" s="618">
        <v>0.5</v>
      </c>
      <c r="H3890" s="620"/>
      <c r="I3890" s="458">
        <f t="shared" si="274"/>
        <v>-0.3</v>
      </c>
      <c r="J3890" s="125"/>
      <c r="K3890" s="631"/>
      <c r="L3890" s="28"/>
    </row>
    <row r="3891" spans="3:12" ht="12" customHeight="1" x14ac:dyDescent="0.3">
      <c r="C3891" s="632"/>
      <c r="D3891" s="630" t="s">
        <v>287</v>
      </c>
      <c r="E3891" s="618">
        <v>1</v>
      </c>
      <c r="F3891" s="619">
        <v>2.35</v>
      </c>
      <c r="G3891" s="618">
        <v>1</v>
      </c>
      <c r="H3891" s="620"/>
      <c r="I3891" s="458">
        <f t="shared" si="274"/>
        <v>2.35</v>
      </c>
      <c r="J3891" s="125"/>
      <c r="K3891" s="631"/>
      <c r="L3891" s="28"/>
    </row>
    <row r="3892" spans="3:12" ht="12" customHeight="1" x14ac:dyDescent="0.3">
      <c r="C3892" s="632"/>
      <c r="D3892" s="117" t="s">
        <v>871</v>
      </c>
      <c r="E3892" s="618">
        <v>-1</v>
      </c>
      <c r="F3892" s="619">
        <v>0.6</v>
      </c>
      <c r="G3892" s="618">
        <v>0.5</v>
      </c>
      <c r="H3892" s="620"/>
      <c r="I3892" s="458">
        <f t="shared" si="274"/>
        <v>-0.3</v>
      </c>
      <c r="J3892" s="125"/>
      <c r="K3892" s="631"/>
      <c r="L3892" s="28"/>
    </row>
    <row r="3893" spans="3:12" ht="12" customHeight="1" x14ac:dyDescent="0.3">
      <c r="C3893" s="632"/>
      <c r="D3893" s="630"/>
      <c r="E3893" s="640"/>
      <c r="F3893" s="640"/>
      <c r="G3893" s="640"/>
      <c r="H3893" s="641"/>
      <c r="I3893" s="569"/>
      <c r="J3893" s="125"/>
      <c r="K3893" s="631"/>
      <c r="L3893" s="28"/>
    </row>
    <row r="3894" spans="3:12" ht="12" customHeight="1" x14ac:dyDescent="0.3">
      <c r="C3894" s="632"/>
      <c r="D3894" s="434" t="s">
        <v>1947</v>
      </c>
      <c r="E3894" s="640"/>
      <c r="F3894" s="640"/>
      <c r="G3894" s="640"/>
      <c r="H3894" s="641"/>
      <c r="I3894" s="569"/>
      <c r="J3894" s="125"/>
      <c r="K3894" s="631"/>
      <c r="L3894" s="28"/>
    </row>
    <row r="3895" spans="3:12" ht="12" customHeight="1" x14ac:dyDescent="0.3">
      <c r="C3895" s="632"/>
      <c r="D3895" s="117" t="s">
        <v>1478</v>
      </c>
      <c r="E3895" s="618">
        <v>1</v>
      </c>
      <c r="F3895" s="619">
        <v>44.35</v>
      </c>
      <c r="G3895" s="618">
        <v>2.8</v>
      </c>
      <c r="H3895" s="620"/>
      <c r="I3895" s="458">
        <f t="shared" ref="I3895:I3907" si="275">PRODUCT(E3895:G3895)</f>
        <v>124.17999999999999</v>
      </c>
      <c r="J3895" s="125"/>
      <c r="K3895" s="631"/>
      <c r="L3895" s="28"/>
    </row>
    <row r="3896" spans="3:12" ht="12" customHeight="1" x14ac:dyDescent="0.3">
      <c r="C3896" s="632"/>
      <c r="D3896" s="117" t="s">
        <v>1367</v>
      </c>
      <c r="E3896" s="618">
        <v>-15</v>
      </c>
      <c r="F3896" s="619">
        <v>0.25</v>
      </c>
      <c r="G3896" s="618">
        <v>2.8</v>
      </c>
      <c r="H3896" s="620"/>
      <c r="I3896" s="458">
        <f t="shared" si="275"/>
        <v>-10.5</v>
      </c>
      <c r="J3896" s="125"/>
      <c r="K3896" s="631"/>
      <c r="L3896" s="28"/>
    </row>
    <row r="3897" spans="3:12" ht="12" customHeight="1" x14ac:dyDescent="0.3">
      <c r="C3897" s="632"/>
      <c r="D3897" s="117" t="s">
        <v>968</v>
      </c>
      <c r="E3897" s="618">
        <v>1</v>
      </c>
      <c r="F3897" s="619">
        <v>36.35</v>
      </c>
      <c r="G3897" s="618">
        <v>2.8</v>
      </c>
      <c r="H3897" s="620"/>
      <c r="I3897" s="458">
        <f t="shared" si="275"/>
        <v>101.78</v>
      </c>
      <c r="J3897" s="125"/>
      <c r="K3897" s="631"/>
      <c r="L3897" s="28"/>
    </row>
    <row r="3898" spans="3:12" ht="12" customHeight="1" x14ac:dyDescent="0.3">
      <c r="C3898" s="632"/>
      <c r="D3898" s="117" t="s">
        <v>1367</v>
      </c>
      <c r="E3898" s="618">
        <v>-14</v>
      </c>
      <c r="F3898" s="619">
        <v>0.25</v>
      </c>
      <c r="G3898" s="618">
        <v>2.8</v>
      </c>
      <c r="H3898" s="620"/>
      <c r="I3898" s="458">
        <f t="shared" si="275"/>
        <v>-9.7999999999999989</v>
      </c>
      <c r="J3898" s="125"/>
      <c r="K3898" s="631"/>
      <c r="L3898" s="28"/>
    </row>
    <row r="3899" spans="3:12" ht="12" customHeight="1" x14ac:dyDescent="0.3">
      <c r="C3899" s="632"/>
      <c r="D3899" s="117" t="s">
        <v>1948</v>
      </c>
      <c r="E3899" s="618">
        <v>1</v>
      </c>
      <c r="F3899" s="619">
        <v>14.4</v>
      </c>
      <c r="G3899" s="618">
        <v>2.8</v>
      </c>
      <c r="H3899" s="620"/>
      <c r="I3899" s="458">
        <f t="shared" si="275"/>
        <v>40.32</v>
      </c>
      <c r="J3899" s="125"/>
      <c r="K3899" s="631"/>
      <c r="L3899" s="28"/>
    </row>
    <row r="3900" spans="3:12" ht="12" customHeight="1" x14ac:dyDescent="0.3">
      <c r="C3900" s="632"/>
      <c r="D3900" s="117" t="s">
        <v>1367</v>
      </c>
      <c r="E3900" s="618">
        <v>-6</v>
      </c>
      <c r="F3900" s="619">
        <v>0.25</v>
      </c>
      <c r="G3900" s="618">
        <v>2.8</v>
      </c>
      <c r="H3900" s="620"/>
      <c r="I3900" s="458">
        <f t="shared" si="275"/>
        <v>-4.1999999999999993</v>
      </c>
      <c r="J3900" s="125"/>
      <c r="K3900" s="631"/>
      <c r="L3900" s="28"/>
    </row>
    <row r="3901" spans="3:12" ht="12" customHeight="1" x14ac:dyDescent="0.3">
      <c r="C3901" s="632"/>
      <c r="D3901" s="117" t="s">
        <v>1949</v>
      </c>
      <c r="E3901" s="618">
        <v>1</v>
      </c>
      <c r="F3901" s="619">
        <v>2.35</v>
      </c>
      <c r="G3901" s="618">
        <v>2.8</v>
      </c>
      <c r="H3901" s="620"/>
      <c r="I3901" s="458">
        <f t="shared" si="275"/>
        <v>6.58</v>
      </c>
      <c r="J3901" s="125"/>
      <c r="K3901" s="631"/>
      <c r="L3901" s="28"/>
    </row>
    <row r="3902" spans="3:12" ht="12" customHeight="1" x14ac:dyDescent="0.3">
      <c r="C3902" s="632"/>
      <c r="D3902" s="117"/>
      <c r="E3902" s="618">
        <v>1</v>
      </c>
      <c r="F3902" s="619">
        <v>2.8</v>
      </c>
      <c r="G3902" s="618">
        <v>2.8</v>
      </c>
      <c r="H3902" s="620"/>
      <c r="I3902" s="458">
        <f t="shared" si="275"/>
        <v>7.839999999999999</v>
      </c>
      <c r="J3902" s="125"/>
      <c r="K3902" s="631"/>
      <c r="L3902" s="28"/>
    </row>
    <row r="3903" spans="3:12" ht="12" customHeight="1" x14ac:dyDescent="0.3">
      <c r="C3903" s="632"/>
      <c r="D3903" s="117" t="s">
        <v>1367</v>
      </c>
      <c r="E3903" s="618">
        <v>-4</v>
      </c>
      <c r="F3903" s="619">
        <v>0.25</v>
      </c>
      <c r="G3903" s="618">
        <v>2.8</v>
      </c>
      <c r="H3903" s="620"/>
      <c r="I3903" s="458">
        <f t="shared" si="275"/>
        <v>-2.8</v>
      </c>
      <c r="J3903" s="125"/>
      <c r="K3903" s="631"/>
      <c r="L3903" s="28"/>
    </row>
    <row r="3904" spans="3:12" ht="12" customHeight="1" x14ac:dyDescent="0.3">
      <c r="C3904" s="632"/>
      <c r="D3904" s="117" t="s">
        <v>1950</v>
      </c>
      <c r="E3904" s="618">
        <v>1</v>
      </c>
      <c r="F3904" s="619">
        <v>29.4</v>
      </c>
      <c r="G3904" s="618">
        <v>2.8</v>
      </c>
      <c r="H3904" s="620"/>
      <c r="I3904" s="458">
        <f t="shared" si="275"/>
        <v>82.32</v>
      </c>
      <c r="J3904" s="125"/>
      <c r="K3904" s="631"/>
      <c r="L3904" s="28"/>
    </row>
    <row r="3905" spans="3:12" ht="12" customHeight="1" x14ac:dyDescent="0.3">
      <c r="C3905" s="632"/>
      <c r="D3905" s="117" t="s">
        <v>1367</v>
      </c>
      <c r="E3905" s="618">
        <v>-16</v>
      </c>
      <c r="F3905" s="619">
        <v>0.25</v>
      </c>
      <c r="G3905" s="618">
        <v>2.8</v>
      </c>
      <c r="H3905" s="620"/>
      <c r="I3905" s="458">
        <f t="shared" si="275"/>
        <v>-11.2</v>
      </c>
      <c r="J3905" s="125"/>
      <c r="K3905" s="631"/>
      <c r="L3905" s="28"/>
    </row>
    <row r="3906" spans="3:12" ht="12" customHeight="1" x14ac:dyDescent="0.3">
      <c r="C3906" s="632"/>
      <c r="D3906" s="117" t="s">
        <v>1951</v>
      </c>
      <c r="E3906" s="618">
        <v>1</v>
      </c>
      <c r="F3906" s="619">
        <v>36.9</v>
      </c>
      <c r="G3906" s="618">
        <v>2.8</v>
      </c>
      <c r="H3906" s="620"/>
      <c r="I3906" s="458">
        <f t="shared" si="275"/>
        <v>103.32</v>
      </c>
      <c r="J3906" s="125"/>
      <c r="K3906" s="631"/>
      <c r="L3906" s="28"/>
    </row>
    <row r="3907" spans="3:12" ht="12" customHeight="1" x14ac:dyDescent="0.3">
      <c r="C3907" s="632"/>
      <c r="D3907" s="117" t="s">
        <v>1367</v>
      </c>
      <c r="E3907" s="618">
        <v>-15</v>
      </c>
      <c r="F3907" s="619">
        <v>0.25</v>
      </c>
      <c r="G3907" s="618">
        <v>2.8</v>
      </c>
      <c r="H3907" s="620"/>
      <c r="I3907" s="458">
        <f t="shared" si="275"/>
        <v>-10.5</v>
      </c>
      <c r="J3907" s="125"/>
      <c r="K3907" s="631"/>
      <c r="L3907" s="28"/>
    </row>
    <row r="3908" spans="3:12" ht="12" customHeight="1" x14ac:dyDescent="0.3">
      <c r="C3908" s="632"/>
      <c r="D3908" s="630"/>
      <c r="E3908" s="640"/>
      <c r="F3908" s="640"/>
      <c r="G3908" s="640"/>
      <c r="H3908" s="641"/>
      <c r="I3908" s="569"/>
      <c r="J3908" s="125"/>
      <c r="K3908" s="631"/>
      <c r="L3908" s="28"/>
    </row>
    <row r="3909" spans="3:12" ht="12" customHeight="1" x14ac:dyDescent="0.3">
      <c r="C3909" s="632"/>
      <c r="D3909" s="630" t="s">
        <v>1952</v>
      </c>
      <c r="E3909" s="618">
        <v>1</v>
      </c>
      <c r="F3909" s="619">
        <v>68.3</v>
      </c>
      <c r="G3909" s="618">
        <v>0.5</v>
      </c>
      <c r="H3909" s="620"/>
      <c r="I3909" s="458">
        <f>PRODUCT(E3909:G3909)</f>
        <v>34.15</v>
      </c>
      <c r="J3909" s="125"/>
      <c r="K3909" s="631"/>
      <c r="L3909" s="28"/>
    </row>
    <row r="3910" spans="3:12" ht="12" customHeight="1" x14ac:dyDescent="0.3">
      <c r="C3910" s="632"/>
      <c r="D3910" s="630"/>
      <c r="E3910" s="640"/>
      <c r="F3910" s="640"/>
      <c r="G3910" s="640"/>
      <c r="H3910" s="641"/>
      <c r="I3910" s="569"/>
      <c r="J3910" s="125"/>
      <c r="K3910" s="631"/>
      <c r="L3910" s="28"/>
    </row>
    <row r="3911" spans="3:12" ht="12" customHeight="1" x14ac:dyDescent="0.3">
      <c r="C3911" s="632"/>
      <c r="D3911" s="518" t="s">
        <v>288</v>
      </c>
      <c r="E3911" s="640"/>
      <c r="F3911" s="640"/>
      <c r="G3911" s="640"/>
      <c r="H3911" s="641"/>
      <c r="I3911" s="569"/>
      <c r="J3911" s="125"/>
      <c r="K3911" s="631"/>
      <c r="L3911" s="28"/>
    </row>
    <row r="3912" spans="3:12" ht="12" customHeight="1" x14ac:dyDescent="0.3">
      <c r="C3912" s="632"/>
      <c r="D3912" s="434" t="s">
        <v>1953</v>
      </c>
      <c r="E3912" s="618"/>
      <c r="F3912" s="619"/>
      <c r="G3912" s="618"/>
      <c r="H3912" s="620"/>
      <c r="I3912" s="458"/>
      <c r="J3912" s="125"/>
      <c r="K3912" s="631"/>
      <c r="L3912" s="28"/>
    </row>
    <row r="3913" spans="3:12" ht="12" customHeight="1" x14ac:dyDescent="0.3">
      <c r="C3913" s="617"/>
      <c r="D3913" s="117" t="s">
        <v>1954</v>
      </c>
      <c r="E3913" s="618">
        <v>1</v>
      </c>
      <c r="F3913" s="619">
        <v>27.5</v>
      </c>
      <c r="G3913" s="618">
        <v>0.3</v>
      </c>
      <c r="H3913" s="620"/>
      <c r="I3913" s="458">
        <f>PRODUCT(E3913:G3913)</f>
        <v>8.25</v>
      </c>
      <c r="J3913" s="125"/>
      <c r="K3913" s="631"/>
      <c r="L3913" s="28"/>
    </row>
    <row r="3914" spans="3:12" ht="12" customHeight="1" x14ac:dyDescent="0.3">
      <c r="C3914" s="632"/>
      <c r="D3914" s="117" t="s">
        <v>1955</v>
      </c>
      <c r="E3914" s="618">
        <v>1</v>
      </c>
      <c r="F3914" s="619">
        <v>3.8</v>
      </c>
      <c r="G3914" s="618">
        <v>0.3</v>
      </c>
      <c r="H3914" s="620"/>
      <c r="I3914" s="458">
        <f>PRODUCT(E3914:G3914)</f>
        <v>1.1399999999999999</v>
      </c>
      <c r="J3914" s="125"/>
      <c r="K3914" s="631"/>
      <c r="L3914" s="28"/>
    </row>
    <row r="3915" spans="3:12" ht="12" customHeight="1" x14ac:dyDescent="0.3">
      <c r="C3915" s="632"/>
      <c r="D3915" s="117" t="s">
        <v>1955</v>
      </c>
      <c r="E3915" s="618">
        <v>1</v>
      </c>
      <c r="F3915" s="619">
        <v>1.58</v>
      </c>
      <c r="G3915" s="618">
        <v>0.3</v>
      </c>
      <c r="H3915" s="620"/>
      <c r="I3915" s="458">
        <f>PRODUCT(E3915:G3915)</f>
        <v>0.47399999999999998</v>
      </c>
      <c r="J3915" s="125"/>
      <c r="K3915" s="631"/>
      <c r="L3915" s="28"/>
    </row>
    <row r="3916" spans="3:12" ht="12" customHeight="1" x14ac:dyDescent="0.3">
      <c r="C3916" s="632"/>
      <c r="D3916" s="117" t="s">
        <v>287</v>
      </c>
      <c r="E3916" s="618">
        <v>1</v>
      </c>
      <c r="F3916" s="619">
        <v>5.24</v>
      </c>
      <c r="G3916" s="618">
        <v>0.3</v>
      </c>
      <c r="H3916" s="620"/>
      <c r="I3916" s="458">
        <f>PRODUCT(E3916:G3916)</f>
        <v>1.5720000000000001</v>
      </c>
      <c r="J3916" s="125"/>
      <c r="K3916" s="631"/>
      <c r="L3916" s="28"/>
    </row>
    <row r="3917" spans="3:12" ht="12" customHeight="1" x14ac:dyDescent="0.3">
      <c r="C3917" s="632"/>
      <c r="D3917" s="434" t="s">
        <v>1958</v>
      </c>
      <c r="E3917" s="618"/>
      <c r="F3917" s="619"/>
      <c r="G3917" s="618"/>
      <c r="H3917" s="620"/>
      <c r="I3917" s="458"/>
      <c r="J3917" s="125"/>
      <c r="K3917" s="631"/>
      <c r="L3917" s="28"/>
    </row>
    <row r="3918" spans="3:12" ht="12" customHeight="1" x14ac:dyDescent="0.3">
      <c r="C3918" s="632"/>
      <c r="D3918" s="117" t="s">
        <v>1956</v>
      </c>
      <c r="E3918" s="618">
        <v>1</v>
      </c>
      <c r="F3918" s="619">
        <v>20.8</v>
      </c>
      <c r="G3918" s="618">
        <v>0.3</v>
      </c>
      <c r="H3918" s="620"/>
      <c r="I3918" s="458">
        <f>PRODUCT(E3918:G3918)</f>
        <v>6.24</v>
      </c>
      <c r="J3918" s="125"/>
      <c r="K3918" s="631"/>
      <c r="L3918" s="28"/>
    </row>
    <row r="3919" spans="3:12" ht="12" customHeight="1" x14ac:dyDescent="0.3">
      <c r="C3919" s="632"/>
      <c r="D3919" s="117" t="s">
        <v>1956</v>
      </c>
      <c r="E3919" s="618">
        <v>1</v>
      </c>
      <c r="F3919" s="619">
        <v>16.5</v>
      </c>
      <c r="G3919" s="618">
        <v>0.3</v>
      </c>
      <c r="H3919" s="620"/>
      <c r="I3919" s="458">
        <f>PRODUCT(E3919:G3919)</f>
        <v>4.95</v>
      </c>
      <c r="J3919" s="125"/>
      <c r="K3919" s="631"/>
      <c r="L3919" s="28"/>
    </row>
    <row r="3920" spans="3:12" ht="12" customHeight="1" x14ac:dyDescent="0.3">
      <c r="C3920" s="632"/>
      <c r="D3920" s="117" t="s">
        <v>1957</v>
      </c>
      <c r="E3920" s="618">
        <v>1</v>
      </c>
      <c r="F3920" s="619">
        <v>30.2</v>
      </c>
      <c r="G3920" s="618">
        <v>0.3</v>
      </c>
      <c r="H3920" s="620"/>
      <c r="I3920" s="458">
        <f>PRODUCT(E3920:G3920)</f>
        <v>9.0599999999999987</v>
      </c>
      <c r="J3920" s="125"/>
      <c r="K3920" s="631"/>
      <c r="L3920" s="28"/>
    </row>
    <row r="3921" spans="3:12" ht="12" customHeight="1" x14ac:dyDescent="0.3">
      <c r="C3921" s="632"/>
      <c r="D3921" s="117" t="s">
        <v>287</v>
      </c>
      <c r="E3921" s="618">
        <v>1</v>
      </c>
      <c r="F3921" s="619">
        <v>5.24</v>
      </c>
      <c r="G3921" s="618">
        <v>0.3</v>
      </c>
      <c r="H3921" s="620"/>
      <c r="I3921" s="458">
        <f>PRODUCT(E3921:G3921)</f>
        <v>1.5720000000000001</v>
      </c>
      <c r="J3921" s="125"/>
      <c r="K3921" s="631"/>
      <c r="L3921" s="28"/>
    </row>
    <row r="3922" spans="3:12" ht="12" customHeight="1" x14ac:dyDescent="0.3">
      <c r="C3922" s="632"/>
      <c r="D3922" s="434" t="s">
        <v>1959</v>
      </c>
      <c r="E3922" s="618"/>
      <c r="F3922" s="619"/>
      <c r="G3922" s="618"/>
      <c r="H3922" s="620"/>
      <c r="I3922" s="458"/>
      <c r="J3922" s="125"/>
      <c r="K3922" s="631"/>
      <c r="L3922" s="28"/>
    </row>
    <row r="3923" spans="3:12" ht="12" customHeight="1" x14ac:dyDescent="0.3">
      <c r="C3923" s="632"/>
      <c r="D3923" s="117" t="s">
        <v>1954</v>
      </c>
      <c r="E3923" s="618">
        <v>1</v>
      </c>
      <c r="F3923" s="619">
        <v>26.8</v>
      </c>
      <c r="G3923" s="618">
        <v>0.3</v>
      </c>
      <c r="H3923" s="620"/>
      <c r="I3923" s="458">
        <f>PRODUCT(E3923:G3923)</f>
        <v>8.0399999999999991</v>
      </c>
      <c r="J3923" s="125"/>
      <c r="K3923" s="631"/>
      <c r="L3923" s="28"/>
    </row>
    <row r="3924" spans="3:12" ht="12" customHeight="1" x14ac:dyDescent="0.3">
      <c r="C3924" s="632"/>
      <c r="D3924" s="117" t="s">
        <v>1955</v>
      </c>
      <c r="E3924" s="618">
        <v>1</v>
      </c>
      <c r="F3924" s="619">
        <v>4.5</v>
      </c>
      <c r="G3924" s="618">
        <v>0.3</v>
      </c>
      <c r="H3924" s="620"/>
      <c r="I3924" s="458">
        <f>PRODUCT(E3924:G3924)</f>
        <v>1.3499999999999999</v>
      </c>
      <c r="J3924" s="125"/>
      <c r="K3924" s="631"/>
      <c r="L3924" s="28"/>
    </row>
    <row r="3925" spans="3:12" ht="12" customHeight="1" x14ac:dyDescent="0.3">
      <c r="C3925" s="632"/>
      <c r="D3925" s="117" t="s">
        <v>287</v>
      </c>
      <c r="E3925" s="618">
        <v>1</v>
      </c>
      <c r="F3925" s="619">
        <v>5.24</v>
      </c>
      <c r="G3925" s="618">
        <v>0.3</v>
      </c>
      <c r="H3925" s="620"/>
      <c r="I3925" s="458">
        <f>PRODUCT(E3925:G3925)</f>
        <v>1.5720000000000001</v>
      </c>
      <c r="J3925" s="125"/>
      <c r="K3925" s="631"/>
      <c r="L3925" s="28"/>
    </row>
    <row r="3926" spans="3:12" ht="12" customHeight="1" x14ac:dyDescent="0.3">
      <c r="C3926" s="632"/>
      <c r="D3926" s="117" t="s">
        <v>1954</v>
      </c>
      <c r="E3926" s="618">
        <v>1</v>
      </c>
      <c r="F3926" s="619">
        <v>15.6</v>
      </c>
      <c r="G3926" s="618">
        <v>0.3</v>
      </c>
      <c r="H3926" s="620"/>
      <c r="I3926" s="458">
        <f>PRODUCT(E3926:G3926)</f>
        <v>4.68</v>
      </c>
      <c r="J3926" s="125"/>
      <c r="K3926" s="631"/>
      <c r="L3926" s="28"/>
    </row>
    <row r="3927" spans="3:12" ht="12" customHeight="1" x14ac:dyDescent="0.3">
      <c r="C3927" s="632"/>
      <c r="D3927" s="434" t="s">
        <v>1960</v>
      </c>
      <c r="E3927" s="618"/>
      <c r="F3927" s="619"/>
      <c r="G3927" s="618"/>
      <c r="H3927" s="620"/>
      <c r="I3927" s="458"/>
      <c r="J3927" s="125"/>
      <c r="K3927" s="631"/>
      <c r="L3927" s="28"/>
    </row>
    <row r="3928" spans="3:12" ht="12" customHeight="1" x14ac:dyDescent="0.3">
      <c r="C3928" s="632"/>
      <c r="D3928" s="117" t="s">
        <v>1954</v>
      </c>
      <c r="E3928" s="618">
        <v>1</v>
      </c>
      <c r="F3928" s="619">
        <v>26.8</v>
      </c>
      <c r="G3928" s="618">
        <v>0.3</v>
      </c>
      <c r="H3928" s="620"/>
      <c r="I3928" s="458">
        <f>PRODUCT(E3928:G3928)</f>
        <v>8.0399999999999991</v>
      </c>
      <c r="J3928" s="125"/>
      <c r="K3928" s="631"/>
      <c r="L3928" s="28"/>
    </row>
    <row r="3929" spans="3:12" ht="12" customHeight="1" x14ac:dyDescent="0.3">
      <c r="C3929" s="632"/>
      <c r="D3929" s="117" t="s">
        <v>1955</v>
      </c>
      <c r="E3929" s="618">
        <v>1</v>
      </c>
      <c r="F3929" s="619">
        <v>3.35</v>
      </c>
      <c r="G3929" s="618">
        <v>0.3</v>
      </c>
      <c r="H3929" s="620"/>
      <c r="I3929" s="458">
        <f>PRODUCT(E3929:G3929)</f>
        <v>1.0049999999999999</v>
      </c>
      <c r="J3929" s="125"/>
      <c r="K3929" s="631"/>
      <c r="L3929" s="28"/>
    </row>
    <row r="3930" spans="3:12" ht="12" customHeight="1" x14ac:dyDescent="0.3">
      <c r="C3930" s="632"/>
      <c r="D3930" s="117" t="s">
        <v>287</v>
      </c>
      <c r="E3930" s="618">
        <v>1</v>
      </c>
      <c r="F3930" s="619">
        <v>5.24</v>
      </c>
      <c r="G3930" s="618">
        <v>0.3</v>
      </c>
      <c r="H3930" s="620"/>
      <c r="I3930" s="458">
        <f>PRODUCT(E3930:G3930)</f>
        <v>1.5720000000000001</v>
      </c>
      <c r="J3930" s="125"/>
      <c r="K3930" s="631"/>
      <c r="L3930" s="28"/>
    </row>
    <row r="3931" spans="3:12" ht="12" customHeight="1" x14ac:dyDescent="0.3">
      <c r="C3931" s="1767"/>
      <c r="D3931" s="518" t="s">
        <v>4715</v>
      </c>
      <c r="E3931" s="640"/>
      <c r="F3931" s="640"/>
      <c r="G3931" s="640"/>
      <c r="H3931" s="641"/>
      <c r="I3931" s="458">
        <f t="shared" ref="I3931:I3943" si="276">PRODUCT(E3931:G3931)</f>
        <v>0</v>
      </c>
      <c r="J3931" s="125"/>
      <c r="K3931" s="631"/>
      <c r="L3931" s="28"/>
    </row>
    <row r="3932" spans="3:12" ht="12" customHeight="1" x14ac:dyDescent="0.3">
      <c r="C3932" s="1767"/>
      <c r="D3932" s="434" t="s">
        <v>4719</v>
      </c>
      <c r="E3932" s="640"/>
      <c r="F3932" s="640"/>
      <c r="G3932" s="640"/>
      <c r="H3932" s="641"/>
      <c r="I3932" s="458">
        <f t="shared" si="276"/>
        <v>0</v>
      </c>
      <c r="J3932" s="125"/>
      <c r="K3932" s="631"/>
      <c r="L3932" s="28"/>
    </row>
    <row r="3933" spans="3:12" ht="12" customHeight="1" x14ac:dyDescent="0.3">
      <c r="C3933" s="1767"/>
      <c r="D3933" s="117" t="s">
        <v>4716</v>
      </c>
      <c r="E3933" s="640">
        <v>2</v>
      </c>
      <c r="F3933" s="640">
        <v>0.9</v>
      </c>
      <c r="G3933" s="640">
        <v>2.6</v>
      </c>
      <c r="H3933" s="641"/>
      <c r="I3933" s="458">
        <f t="shared" si="276"/>
        <v>4.6800000000000006</v>
      </c>
      <c r="J3933" s="125"/>
      <c r="K3933" s="631"/>
      <c r="L3933" s="28"/>
    </row>
    <row r="3934" spans="3:12" ht="12" customHeight="1" x14ac:dyDescent="0.3">
      <c r="C3934" s="1767"/>
      <c r="D3934" s="630"/>
      <c r="E3934" s="640">
        <v>1</v>
      </c>
      <c r="F3934" s="640">
        <v>17.5</v>
      </c>
      <c r="G3934" s="640">
        <v>1.2</v>
      </c>
      <c r="H3934" s="641"/>
      <c r="I3934" s="458">
        <f t="shared" si="276"/>
        <v>21</v>
      </c>
      <c r="J3934" s="125"/>
      <c r="K3934" s="631"/>
      <c r="L3934" s="28"/>
    </row>
    <row r="3935" spans="3:12" ht="12" customHeight="1" x14ac:dyDescent="0.3">
      <c r="C3935" s="1767"/>
      <c r="D3935" s="630"/>
      <c r="E3935" s="640"/>
      <c r="F3935" s="640"/>
      <c r="G3935" s="640"/>
      <c r="H3935" s="641"/>
      <c r="I3935" s="458">
        <f t="shared" si="276"/>
        <v>0</v>
      </c>
      <c r="J3935" s="125"/>
      <c r="K3935" s="631"/>
      <c r="L3935" s="28"/>
    </row>
    <row r="3936" spans="3:12" ht="12" customHeight="1" x14ac:dyDescent="0.3">
      <c r="C3936" s="1767"/>
      <c r="D3936" s="117" t="s">
        <v>4717</v>
      </c>
      <c r="E3936" s="640">
        <v>2</v>
      </c>
      <c r="F3936" s="640">
        <v>1.8</v>
      </c>
      <c r="G3936" s="640">
        <v>2.7</v>
      </c>
      <c r="H3936" s="641"/>
      <c r="I3936" s="458">
        <f t="shared" si="276"/>
        <v>9.7200000000000006</v>
      </c>
      <c r="J3936" s="125"/>
      <c r="K3936" s="631"/>
      <c r="L3936" s="28"/>
    </row>
    <row r="3937" spans="3:12" ht="12" customHeight="1" x14ac:dyDescent="0.3">
      <c r="C3937" s="1767"/>
      <c r="D3937" s="630"/>
      <c r="E3937" s="640">
        <v>1</v>
      </c>
      <c r="F3937" s="640">
        <v>1.41</v>
      </c>
      <c r="G3937" s="640">
        <v>2.7</v>
      </c>
      <c r="H3937" s="641"/>
      <c r="I3937" s="458">
        <f t="shared" si="276"/>
        <v>3.8069999999999999</v>
      </c>
      <c r="J3937" s="125"/>
      <c r="K3937" s="631"/>
      <c r="L3937" s="28"/>
    </row>
    <row r="3938" spans="3:12" ht="12" customHeight="1" x14ac:dyDescent="0.3">
      <c r="C3938" s="1767"/>
      <c r="D3938" s="630"/>
      <c r="E3938" s="640">
        <v>65</v>
      </c>
      <c r="F3938" s="640">
        <v>2.63</v>
      </c>
      <c r="G3938" s="640">
        <v>2.7</v>
      </c>
      <c r="H3938" s="641"/>
      <c r="I3938" s="458">
        <f t="shared" si="276"/>
        <v>461.565</v>
      </c>
      <c r="J3938" s="125"/>
      <c r="K3938" s="631"/>
      <c r="L3938" s="28"/>
    </row>
    <row r="3939" spans="3:12" ht="12" customHeight="1" x14ac:dyDescent="0.3">
      <c r="C3939" s="1767"/>
      <c r="D3939" s="630"/>
      <c r="E3939" s="640"/>
      <c r="F3939" s="640"/>
      <c r="G3939" s="640"/>
      <c r="H3939" s="641"/>
      <c r="I3939" s="458">
        <f t="shared" si="276"/>
        <v>0</v>
      </c>
      <c r="J3939" s="125"/>
      <c r="K3939" s="631"/>
      <c r="L3939" s="28"/>
    </row>
    <row r="3940" spans="3:12" ht="12" customHeight="1" x14ac:dyDescent="0.3">
      <c r="C3940" s="1767"/>
      <c r="D3940" s="117" t="s">
        <v>4718</v>
      </c>
      <c r="E3940" s="640">
        <v>33</v>
      </c>
      <c r="F3940" s="640">
        <v>2.63</v>
      </c>
      <c r="G3940" s="640">
        <v>2.7</v>
      </c>
      <c r="H3940" s="641"/>
      <c r="I3940" s="458">
        <f t="shared" si="276"/>
        <v>234.333</v>
      </c>
      <c r="J3940" s="125"/>
      <c r="K3940" s="631"/>
      <c r="L3940" s="28"/>
    </row>
    <row r="3941" spans="3:12" ht="12" customHeight="1" x14ac:dyDescent="0.3">
      <c r="C3941" s="1767"/>
      <c r="D3941" s="630"/>
      <c r="E3941" s="640"/>
      <c r="F3941" s="640"/>
      <c r="G3941" s="640"/>
      <c r="H3941" s="641"/>
      <c r="I3941" s="458">
        <f t="shared" si="276"/>
        <v>0</v>
      </c>
      <c r="J3941" s="125"/>
      <c r="K3941" s="631"/>
      <c r="L3941" s="28"/>
    </row>
    <row r="3942" spans="3:12" ht="12" customHeight="1" x14ac:dyDescent="0.3">
      <c r="C3942" s="1767"/>
      <c r="D3942" s="117" t="s">
        <v>4718</v>
      </c>
      <c r="E3942" s="640">
        <v>9</v>
      </c>
      <c r="F3942" s="640">
        <v>2.63</v>
      </c>
      <c r="G3942" s="640">
        <v>2.7</v>
      </c>
      <c r="H3942" s="641"/>
      <c r="I3942" s="458">
        <f t="shared" si="276"/>
        <v>63.908999999999999</v>
      </c>
      <c r="J3942" s="125"/>
      <c r="K3942" s="631"/>
      <c r="L3942" s="28"/>
    </row>
    <row r="3943" spans="3:12" ht="12" customHeight="1" x14ac:dyDescent="0.3">
      <c r="C3943" s="1767"/>
      <c r="D3943" s="630"/>
      <c r="E3943" s="640">
        <v>9</v>
      </c>
      <c r="F3943" s="640">
        <v>2.63</v>
      </c>
      <c r="G3943" s="640">
        <v>2.7</v>
      </c>
      <c r="H3943" s="641"/>
      <c r="I3943" s="458">
        <f t="shared" si="276"/>
        <v>63.908999999999999</v>
      </c>
      <c r="J3943" s="125"/>
      <c r="K3943" s="631"/>
      <c r="L3943" s="28"/>
    </row>
    <row r="3944" spans="3:12" ht="12" customHeight="1" x14ac:dyDescent="0.3">
      <c r="C3944" s="1767"/>
      <c r="D3944" s="630"/>
      <c r="E3944" s="640"/>
      <c r="F3944" s="640"/>
      <c r="G3944" s="640"/>
      <c r="H3944" s="641"/>
      <c r="I3944" s="569"/>
      <c r="J3944" s="125"/>
      <c r="K3944" s="631"/>
      <c r="L3944" s="28"/>
    </row>
    <row r="3945" spans="3:12" ht="12" customHeight="1" x14ac:dyDescent="0.3">
      <c r="C3945" s="632"/>
      <c r="D3945" s="630"/>
      <c r="E3945" s="640"/>
      <c r="F3945" s="640"/>
      <c r="G3945" s="640"/>
      <c r="H3945" s="641"/>
      <c r="I3945" s="569"/>
      <c r="J3945" s="125"/>
      <c r="K3945" s="631"/>
      <c r="L3945" s="28"/>
    </row>
    <row r="3946" spans="3:12" ht="12.75" customHeight="1" x14ac:dyDescent="0.25">
      <c r="C3946" s="178" t="str">
        <f>RESUMEN!C14</f>
        <v>03.01.02.01</v>
      </c>
      <c r="D3946" s="1971" t="str">
        <f>RESUMEN!D14</f>
        <v>MURO DE SOGA LADRILLO K.K. – DE ARCILLA TIPO V, MEZCLA C:A 1:4</v>
      </c>
      <c r="E3946" s="1972"/>
      <c r="F3946" s="1972"/>
      <c r="G3946" s="1972"/>
      <c r="H3946" s="1972"/>
      <c r="I3946" s="1972"/>
      <c r="J3946" s="1972"/>
      <c r="K3946" s="1973"/>
    </row>
    <row r="3947" spans="3:12" x14ac:dyDescent="0.25">
      <c r="C3947" s="342" t="s">
        <v>1</v>
      </c>
      <c r="D3947" s="163" t="s">
        <v>2</v>
      </c>
      <c r="E3947" s="163" t="s">
        <v>58</v>
      </c>
      <c r="F3947" s="164" t="s">
        <v>52</v>
      </c>
      <c r="G3947" s="164" t="s">
        <v>47</v>
      </c>
      <c r="H3947" s="164" t="s">
        <v>48</v>
      </c>
      <c r="I3947" s="516" t="s">
        <v>49</v>
      </c>
      <c r="J3947" s="150" t="s">
        <v>50</v>
      </c>
      <c r="K3947" s="165" t="s">
        <v>3</v>
      </c>
    </row>
    <row r="3948" spans="3:12" ht="12" customHeight="1" x14ac:dyDescent="0.3">
      <c r="C3948" s="632"/>
      <c r="D3948" s="1596" t="s">
        <v>761</v>
      </c>
      <c r="E3948" s="640"/>
      <c r="F3948" s="640"/>
      <c r="G3948" s="640"/>
      <c r="H3948" s="641"/>
      <c r="I3948" s="569"/>
      <c r="J3948" s="125">
        <f>SUM(I3951:I4509)</f>
        <v>1762.7318999999995</v>
      </c>
      <c r="K3948" s="631" t="s">
        <v>380</v>
      </c>
      <c r="L3948" s="28"/>
    </row>
    <row r="3949" spans="3:12" ht="12" customHeight="1" x14ac:dyDescent="0.3">
      <c r="C3949" s="632"/>
      <c r="D3949" s="1597" t="s">
        <v>118</v>
      </c>
      <c r="E3949" s="640"/>
      <c r="F3949" s="640"/>
      <c r="G3949" s="640"/>
      <c r="H3949" s="641"/>
      <c r="I3949" s="569"/>
      <c r="J3949" s="125"/>
      <c r="K3949" s="631"/>
      <c r="L3949" s="28"/>
    </row>
    <row r="3950" spans="3:12" s="676" customFormat="1" ht="12" customHeight="1" x14ac:dyDescent="0.3">
      <c r="D3950" s="434" t="s">
        <v>1274</v>
      </c>
      <c r="J3950" s="100"/>
      <c r="K3950" s="31"/>
      <c r="L3950" s="1342"/>
    </row>
    <row r="3951" spans="3:12" s="676" customFormat="1" ht="12" customHeight="1" x14ac:dyDescent="0.3">
      <c r="C3951" s="617" t="s">
        <v>1275</v>
      </c>
      <c r="D3951" s="117" t="s">
        <v>383</v>
      </c>
      <c r="E3951" s="618"/>
      <c r="F3951" s="619"/>
      <c r="G3951" s="618"/>
      <c r="H3951" s="620"/>
      <c r="I3951" s="458"/>
      <c r="J3951" s="100"/>
      <c r="K3951" s="31"/>
      <c r="L3951" s="1342"/>
    </row>
    <row r="3952" spans="3:12" s="676" customFormat="1" ht="12" customHeight="1" x14ac:dyDescent="0.3">
      <c r="C3952" s="622"/>
      <c r="D3952" s="117" t="s">
        <v>1276</v>
      </c>
      <c r="E3952" s="618">
        <v>1</v>
      </c>
      <c r="F3952" s="619">
        <v>1.65</v>
      </c>
      <c r="G3952" s="618">
        <v>3.72</v>
      </c>
      <c r="H3952" s="620"/>
      <c r="I3952" s="458">
        <f t="shared" ref="I3952:I3957" si="277">PRODUCT(E3952:G3952)</f>
        <v>6.1379999999999999</v>
      </c>
      <c r="J3952" s="100"/>
      <c r="K3952" s="31"/>
      <c r="L3952" s="1342"/>
    </row>
    <row r="3953" spans="3:12" s="676" customFormat="1" ht="12" customHeight="1" x14ac:dyDescent="0.3">
      <c r="C3953" s="622"/>
      <c r="D3953" s="117" t="s">
        <v>1277</v>
      </c>
      <c r="E3953" s="618">
        <v>1</v>
      </c>
      <c r="F3953" s="619">
        <v>2.85</v>
      </c>
      <c r="G3953" s="618">
        <v>4.17</v>
      </c>
      <c r="H3953" s="620"/>
      <c r="I3953" s="458">
        <f t="shared" si="277"/>
        <v>11.884500000000001</v>
      </c>
      <c r="J3953" s="100"/>
      <c r="K3953" s="31"/>
      <c r="L3953" s="1342"/>
    </row>
    <row r="3954" spans="3:12" s="676" customFormat="1" ht="12" customHeight="1" x14ac:dyDescent="0.3">
      <c r="C3954" s="622"/>
      <c r="D3954" s="117" t="s">
        <v>759</v>
      </c>
      <c r="E3954" s="618">
        <v>-1</v>
      </c>
      <c r="F3954" s="619">
        <v>1</v>
      </c>
      <c r="G3954" s="618">
        <v>2.1</v>
      </c>
      <c r="H3954" s="620"/>
      <c r="I3954" s="458">
        <f t="shared" si="277"/>
        <v>-2.1</v>
      </c>
      <c r="J3954" s="100"/>
      <c r="K3954" s="31"/>
      <c r="L3954" s="1342"/>
    </row>
    <row r="3955" spans="3:12" s="676" customFormat="1" ht="12" customHeight="1" x14ac:dyDescent="0.3">
      <c r="C3955" s="622"/>
      <c r="D3955" s="117" t="s">
        <v>346</v>
      </c>
      <c r="E3955" s="618">
        <v>-1</v>
      </c>
      <c r="F3955" s="619">
        <v>1.2</v>
      </c>
      <c r="G3955" s="618">
        <v>1.4</v>
      </c>
      <c r="H3955" s="620"/>
      <c r="I3955" s="458">
        <f t="shared" si="277"/>
        <v>-1.68</v>
      </c>
      <c r="J3955" s="100"/>
      <c r="K3955" s="31"/>
      <c r="L3955" s="1342"/>
    </row>
    <row r="3956" spans="3:12" s="676" customFormat="1" ht="11.25" customHeight="1" x14ac:dyDescent="0.3">
      <c r="C3956" s="617"/>
      <c r="D3956" s="117" t="s">
        <v>1367</v>
      </c>
      <c r="E3956" s="618">
        <v>-1</v>
      </c>
      <c r="F3956" s="619">
        <v>0.25</v>
      </c>
      <c r="G3956" s="619">
        <v>3.72</v>
      </c>
      <c r="H3956" s="620"/>
      <c r="I3956" s="458">
        <f t="shared" si="277"/>
        <v>-0.93</v>
      </c>
      <c r="J3956" s="100"/>
      <c r="K3956" s="31"/>
      <c r="L3956" s="1342"/>
    </row>
    <row r="3957" spans="3:12" s="676" customFormat="1" ht="11.25" customHeight="1" x14ac:dyDescent="0.3">
      <c r="C3957" s="617"/>
      <c r="D3957" s="117" t="s">
        <v>1367</v>
      </c>
      <c r="E3957" s="618">
        <v>-2</v>
      </c>
      <c r="F3957" s="619">
        <v>0.25</v>
      </c>
      <c r="G3957" s="619">
        <v>4.17</v>
      </c>
      <c r="H3957" s="620"/>
      <c r="I3957" s="458">
        <f t="shared" si="277"/>
        <v>-2.085</v>
      </c>
      <c r="J3957" s="100"/>
      <c r="K3957" s="31"/>
      <c r="L3957" s="1342"/>
    </row>
    <row r="3958" spans="3:12" s="676" customFormat="1" ht="12" customHeight="1" x14ac:dyDescent="0.3">
      <c r="C3958" s="617" t="s">
        <v>1278</v>
      </c>
      <c r="D3958" s="117" t="s">
        <v>293</v>
      </c>
      <c r="E3958" s="618"/>
      <c r="F3958" s="619"/>
      <c r="G3958" s="618"/>
      <c r="H3958" s="620"/>
      <c r="I3958" s="458"/>
      <c r="J3958" s="100"/>
      <c r="K3958" s="31"/>
      <c r="L3958" s="1342"/>
    </row>
    <row r="3959" spans="3:12" s="676" customFormat="1" ht="12" customHeight="1" x14ac:dyDescent="0.3">
      <c r="C3959" s="622"/>
      <c r="D3959" s="117" t="s">
        <v>1276</v>
      </c>
      <c r="E3959" s="618">
        <v>1</v>
      </c>
      <c r="F3959" s="619">
        <v>4.05</v>
      </c>
      <c r="G3959" s="618">
        <v>3.72</v>
      </c>
      <c r="H3959" s="620"/>
      <c r="I3959" s="458">
        <f>PRODUCT(E3959:G3959)</f>
        <v>15.066000000000001</v>
      </c>
      <c r="J3959" s="100"/>
      <c r="K3959" s="31"/>
      <c r="L3959" s="1342"/>
    </row>
    <row r="3960" spans="3:12" s="676" customFormat="1" ht="12" customHeight="1" x14ac:dyDescent="0.3">
      <c r="C3960" s="622"/>
      <c r="D3960" s="117" t="s">
        <v>1277</v>
      </c>
      <c r="E3960" s="618">
        <v>1</v>
      </c>
      <c r="F3960" s="619">
        <v>1.2</v>
      </c>
      <c r="G3960" s="618">
        <v>4.17</v>
      </c>
      <c r="H3960" s="620"/>
      <c r="I3960" s="458">
        <f>PRODUCT(E3960:G3960)</f>
        <v>5.0039999999999996</v>
      </c>
      <c r="J3960" s="100"/>
      <c r="K3960" s="31"/>
      <c r="L3960" s="1342"/>
    </row>
    <row r="3961" spans="3:12" s="676" customFormat="1" ht="12" customHeight="1" x14ac:dyDescent="0.3">
      <c r="C3961" s="622"/>
      <c r="D3961" s="117" t="s">
        <v>346</v>
      </c>
      <c r="E3961" s="618">
        <v>-1</v>
      </c>
      <c r="F3961" s="619">
        <v>2.4</v>
      </c>
      <c r="G3961" s="618">
        <v>0.5</v>
      </c>
      <c r="H3961" s="620"/>
      <c r="I3961" s="458">
        <f>PRODUCT(E3961:G3961)</f>
        <v>-1.2</v>
      </c>
      <c r="J3961" s="100"/>
      <c r="K3961" s="31"/>
      <c r="L3961" s="1342"/>
    </row>
    <row r="3962" spans="3:12" s="676" customFormat="1" ht="11.25" customHeight="1" x14ac:dyDescent="0.3">
      <c r="C3962" s="617"/>
      <c r="D3962" s="117" t="s">
        <v>1367</v>
      </c>
      <c r="E3962" s="618">
        <v>-2</v>
      </c>
      <c r="F3962" s="619">
        <v>0.15</v>
      </c>
      <c r="G3962" s="619">
        <v>3.72</v>
      </c>
      <c r="H3962" s="620"/>
      <c r="I3962" s="458">
        <f>PRODUCT(E3962:G3962)</f>
        <v>-1.1160000000000001</v>
      </c>
      <c r="J3962" s="100"/>
      <c r="K3962" s="31"/>
      <c r="L3962" s="1342"/>
    </row>
    <row r="3963" spans="3:12" s="676" customFormat="1" ht="11.25" customHeight="1" x14ac:dyDescent="0.3">
      <c r="C3963" s="617"/>
      <c r="D3963" s="117" t="s">
        <v>1367</v>
      </c>
      <c r="E3963" s="618">
        <v>-1</v>
      </c>
      <c r="F3963" s="619">
        <v>0.25</v>
      </c>
      <c r="G3963" s="619">
        <v>3.72</v>
      </c>
      <c r="H3963" s="620"/>
      <c r="I3963" s="458">
        <f>PRODUCT(E3963:G3963)</f>
        <v>-0.93</v>
      </c>
      <c r="J3963" s="100"/>
      <c r="K3963" s="31"/>
      <c r="L3963" s="1342"/>
    </row>
    <row r="3964" spans="3:12" s="676" customFormat="1" ht="12" customHeight="1" x14ac:dyDescent="0.3">
      <c r="C3964" s="617" t="s">
        <v>1279</v>
      </c>
      <c r="D3964" s="117" t="s">
        <v>1280</v>
      </c>
      <c r="E3964" s="618"/>
      <c r="F3964" s="619"/>
      <c r="G3964" s="618"/>
      <c r="H3964" s="620"/>
      <c r="I3964" s="458"/>
      <c r="J3964" s="100"/>
      <c r="K3964" s="31"/>
      <c r="L3964" s="1342"/>
    </row>
    <row r="3965" spans="3:12" s="676" customFormat="1" ht="12" customHeight="1" x14ac:dyDescent="0.3">
      <c r="C3965" s="622"/>
      <c r="D3965" s="117" t="s">
        <v>1276</v>
      </c>
      <c r="E3965" s="618">
        <v>1</v>
      </c>
      <c r="F3965" s="619">
        <v>6.3</v>
      </c>
      <c r="G3965" s="618">
        <v>3.72</v>
      </c>
      <c r="H3965" s="620"/>
      <c r="I3965" s="458">
        <f>PRODUCT(E3965:G3965)</f>
        <v>23.436</v>
      </c>
      <c r="J3965" s="100"/>
      <c r="K3965" s="31"/>
      <c r="L3965" s="1342"/>
    </row>
    <row r="3966" spans="3:12" s="676" customFormat="1" ht="12" customHeight="1" x14ac:dyDescent="0.3">
      <c r="C3966" s="622"/>
      <c r="D3966" s="117" t="s">
        <v>1281</v>
      </c>
      <c r="E3966" s="618">
        <v>1</v>
      </c>
      <c r="F3966" s="619">
        <v>4.4000000000000004</v>
      </c>
      <c r="G3966" s="618">
        <v>3.72</v>
      </c>
      <c r="H3966" s="620"/>
      <c r="I3966" s="458">
        <f>PRODUCT(E3966:G3966)</f>
        <v>16.368000000000002</v>
      </c>
      <c r="J3966" s="100"/>
      <c r="K3966" s="31"/>
      <c r="L3966" s="1342"/>
    </row>
    <row r="3967" spans="3:12" s="676" customFormat="1" ht="12" customHeight="1" x14ac:dyDescent="0.3">
      <c r="C3967" s="622"/>
      <c r="D3967" s="117" t="s">
        <v>346</v>
      </c>
      <c r="E3967" s="618">
        <v>-3</v>
      </c>
      <c r="F3967" s="619">
        <v>2.1</v>
      </c>
      <c r="G3967" s="618">
        <v>0.5</v>
      </c>
      <c r="H3967" s="620"/>
      <c r="I3967" s="458">
        <f>PRODUCT(E3967:G3967)</f>
        <v>-3.1500000000000004</v>
      </c>
      <c r="J3967" s="100"/>
      <c r="K3967" s="31"/>
      <c r="L3967" s="1342"/>
    </row>
    <row r="3968" spans="3:12" s="676" customFormat="1" ht="11.25" customHeight="1" x14ac:dyDescent="0.3">
      <c r="C3968" s="617"/>
      <c r="D3968" s="117" t="s">
        <v>1367</v>
      </c>
      <c r="E3968" s="618">
        <v>-7</v>
      </c>
      <c r="F3968" s="619">
        <v>0.25</v>
      </c>
      <c r="G3968" s="619">
        <v>3.72</v>
      </c>
      <c r="H3968" s="620"/>
      <c r="I3968" s="458">
        <f>PRODUCT(E3968:G3968)</f>
        <v>-6.5100000000000007</v>
      </c>
      <c r="J3968" s="100"/>
      <c r="K3968" s="31"/>
      <c r="L3968" s="1342"/>
    </row>
    <row r="3969" spans="3:12" s="676" customFormat="1" ht="12" customHeight="1" x14ac:dyDescent="0.3">
      <c r="C3969" s="617" t="s">
        <v>1282</v>
      </c>
      <c r="D3969" s="117" t="s">
        <v>1283</v>
      </c>
      <c r="E3969" s="618"/>
      <c r="F3969" s="619"/>
      <c r="G3969" s="618"/>
      <c r="H3969" s="620"/>
      <c r="I3969" s="458"/>
      <c r="J3969" s="100"/>
      <c r="K3969" s="31"/>
      <c r="L3969" s="1342"/>
    </row>
    <row r="3970" spans="3:12" s="676" customFormat="1" ht="12" customHeight="1" x14ac:dyDescent="0.3">
      <c r="C3970" s="622"/>
      <c r="D3970" s="117" t="s">
        <v>1284</v>
      </c>
      <c r="E3970" s="618">
        <v>1</v>
      </c>
      <c r="F3970" s="619">
        <v>3.9</v>
      </c>
      <c r="G3970" s="618">
        <v>3.77</v>
      </c>
      <c r="H3970" s="620"/>
      <c r="I3970" s="458">
        <f t="shared" ref="I3970:I3978" si="278">PRODUCT(E3970:G3970)</f>
        <v>14.702999999999999</v>
      </c>
      <c r="J3970" s="100"/>
      <c r="K3970" s="31"/>
      <c r="L3970" s="1342"/>
    </row>
    <row r="3971" spans="3:12" s="676" customFormat="1" ht="12" customHeight="1" x14ac:dyDescent="0.3">
      <c r="C3971" s="622"/>
      <c r="D3971" s="117" t="s">
        <v>1281</v>
      </c>
      <c r="E3971" s="618">
        <v>1</v>
      </c>
      <c r="F3971" s="619">
        <v>6.3</v>
      </c>
      <c r="G3971" s="618">
        <v>3.77</v>
      </c>
      <c r="H3971" s="620"/>
      <c r="I3971" s="458">
        <f t="shared" si="278"/>
        <v>23.750999999999998</v>
      </c>
      <c r="J3971" s="100"/>
      <c r="K3971" s="31"/>
      <c r="L3971" s="1342"/>
    </row>
    <row r="3972" spans="3:12" s="676" customFormat="1" ht="12" customHeight="1" x14ac:dyDescent="0.3">
      <c r="C3972" s="622"/>
      <c r="D3972" s="117" t="s">
        <v>1285</v>
      </c>
      <c r="E3972" s="618">
        <v>1</v>
      </c>
      <c r="F3972" s="619">
        <v>10.8</v>
      </c>
      <c r="G3972" s="618">
        <v>4.17</v>
      </c>
      <c r="H3972" s="620"/>
      <c r="I3972" s="458">
        <f t="shared" si="278"/>
        <v>45.036000000000001</v>
      </c>
      <c r="J3972" s="100"/>
      <c r="K3972" s="31"/>
      <c r="L3972" s="1342"/>
    </row>
    <row r="3973" spans="3:12" s="676" customFormat="1" ht="12" customHeight="1" x14ac:dyDescent="0.3">
      <c r="C3973" s="681"/>
      <c r="D3973" s="117" t="s">
        <v>346</v>
      </c>
      <c r="E3973" s="618">
        <v>-2</v>
      </c>
      <c r="F3973" s="619">
        <v>2.1</v>
      </c>
      <c r="G3973" s="618">
        <v>0.5</v>
      </c>
      <c r="H3973" s="620"/>
      <c r="I3973" s="458">
        <f t="shared" si="278"/>
        <v>-2.1</v>
      </c>
      <c r="J3973" s="100"/>
      <c r="K3973" s="31"/>
      <c r="L3973" s="1342"/>
    </row>
    <row r="3974" spans="3:12" s="676" customFormat="1" ht="12" customHeight="1" x14ac:dyDescent="0.3">
      <c r="C3974" s="681"/>
      <c r="D3974" s="117" t="s">
        <v>346</v>
      </c>
      <c r="E3974" s="618">
        <v>-1</v>
      </c>
      <c r="F3974" s="619">
        <v>2.4</v>
      </c>
      <c r="G3974" s="618">
        <v>0.5</v>
      </c>
      <c r="H3974" s="620"/>
      <c r="I3974" s="458">
        <f t="shared" si="278"/>
        <v>-1.2</v>
      </c>
      <c r="J3974" s="100"/>
      <c r="K3974" s="31"/>
      <c r="L3974" s="1342"/>
    </row>
    <row r="3975" spans="3:12" s="676" customFormat="1" ht="12" customHeight="1" x14ac:dyDescent="0.3">
      <c r="C3975" s="681"/>
      <c r="D3975" s="117" t="s">
        <v>759</v>
      </c>
      <c r="E3975" s="618">
        <v>-2</v>
      </c>
      <c r="F3975" s="619">
        <v>1</v>
      </c>
      <c r="G3975" s="618">
        <v>2.1</v>
      </c>
      <c r="H3975" s="620"/>
      <c r="I3975" s="458">
        <f t="shared" si="278"/>
        <v>-4.2</v>
      </c>
      <c r="J3975" s="100"/>
      <c r="K3975" s="31"/>
      <c r="L3975" s="1342"/>
    </row>
    <row r="3976" spans="3:12" s="676" customFormat="1" ht="12" customHeight="1" x14ac:dyDescent="0.3">
      <c r="C3976" s="681"/>
      <c r="D3976" s="117" t="s">
        <v>346</v>
      </c>
      <c r="E3976" s="618">
        <v>-1</v>
      </c>
      <c r="F3976" s="619">
        <v>1.6</v>
      </c>
      <c r="G3976" s="618">
        <v>1.4</v>
      </c>
      <c r="H3976" s="620"/>
      <c r="I3976" s="458">
        <f t="shared" si="278"/>
        <v>-2.2399999999999998</v>
      </c>
      <c r="J3976" s="100"/>
      <c r="K3976" s="31"/>
      <c r="L3976" s="1342"/>
    </row>
    <row r="3977" spans="3:12" s="676" customFormat="1" ht="11.25" customHeight="1" x14ac:dyDescent="0.3">
      <c r="C3977" s="617"/>
      <c r="D3977" s="117" t="s">
        <v>1367</v>
      </c>
      <c r="E3977" s="618">
        <v>-7</v>
      </c>
      <c r="F3977" s="619">
        <v>0.25</v>
      </c>
      <c r="G3977" s="619">
        <v>3.72</v>
      </c>
      <c r="H3977" s="620"/>
      <c r="I3977" s="458">
        <f t="shared" si="278"/>
        <v>-6.5100000000000007</v>
      </c>
      <c r="J3977" s="100"/>
      <c r="K3977" s="31"/>
      <c r="L3977" s="1342"/>
    </row>
    <row r="3978" spans="3:12" s="676" customFormat="1" ht="11.25" customHeight="1" x14ac:dyDescent="0.3">
      <c r="C3978" s="617"/>
      <c r="D3978" s="117" t="s">
        <v>1367</v>
      </c>
      <c r="E3978" s="618">
        <v>-1</v>
      </c>
      <c r="F3978" s="619">
        <v>0.35</v>
      </c>
      <c r="G3978" s="619">
        <v>3.72</v>
      </c>
      <c r="H3978" s="620"/>
      <c r="I3978" s="458">
        <f t="shared" si="278"/>
        <v>-1.302</v>
      </c>
      <c r="J3978" s="100"/>
      <c r="K3978" s="31"/>
      <c r="L3978" s="1342"/>
    </row>
    <row r="3979" spans="3:12" s="676" customFormat="1" ht="11.25" customHeight="1" x14ac:dyDescent="0.3">
      <c r="C3979" s="617"/>
      <c r="D3979" s="117" t="s">
        <v>1367</v>
      </c>
      <c r="E3979" s="618">
        <v>-1</v>
      </c>
      <c r="F3979" s="619">
        <v>0.3</v>
      </c>
      <c r="G3979" s="619">
        <v>3.72</v>
      </c>
      <c r="H3979" s="620"/>
      <c r="I3979" s="458">
        <f>PRODUCT(E3979:G3979)</f>
        <v>-1.1160000000000001</v>
      </c>
      <c r="J3979" s="100"/>
      <c r="K3979" s="31"/>
      <c r="L3979" s="1342"/>
    </row>
    <row r="3980" spans="3:12" s="676" customFormat="1" ht="11.25" customHeight="1" x14ac:dyDescent="0.3">
      <c r="C3980" s="617"/>
      <c r="D3980" s="117" t="s">
        <v>1367</v>
      </c>
      <c r="E3980" s="618">
        <v>-1</v>
      </c>
      <c r="F3980" s="619">
        <v>0.35</v>
      </c>
      <c r="G3980" s="619">
        <v>3.72</v>
      </c>
      <c r="H3980" s="620"/>
      <c r="I3980" s="458">
        <f>PRODUCT(E3980:G3980)</f>
        <v>-1.302</v>
      </c>
      <c r="J3980" s="100"/>
      <c r="K3980" s="31"/>
      <c r="L3980" s="1342"/>
    </row>
    <row r="3981" spans="3:12" s="676" customFormat="1" ht="10.5" customHeight="1" x14ac:dyDescent="0.3">
      <c r="C3981" s="617"/>
      <c r="D3981" s="117" t="s">
        <v>1367</v>
      </c>
      <c r="E3981" s="618">
        <v>-2</v>
      </c>
      <c r="F3981" s="619">
        <v>0.2</v>
      </c>
      <c r="G3981" s="619">
        <v>4.17</v>
      </c>
      <c r="H3981" s="620"/>
      <c r="I3981" s="458">
        <f>PRODUCT(E3981:G3981)</f>
        <v>-1.6680000000000001</v>
      </c>
      <c r="J3981" s="100"/>
      <c r="K3981" s="31"/>
      <c r="L3981" s="1342"/>
    </row>
    <row r="3982" spans="3:12" s="676" customFormat="1" ht="10.5" customHeight="1" x14ac:dyDescent="0.3">
      <c r="C3982" s="617"/>
      <c r="D3982" s="117" t="s">
        <v>1367</v>
      </c>
      <c r="E3982" s="618">
        <v>-2</v>
      </c>
      <c r="F3982" s="619">
        <v>0.3</v>
      </c>
      <c r="G3982" s="619">
        <v>4.17</v>
      </c>
      <c r="H3982" s="620"/>
      <c r="I3982" s="458">
        <f>PRODUCT(E3982:G3982)</f>
        <v>-2.5019999999999998</v>
      </c>
      <c r="J3982" s="100"/>
      <c r="K3982" s="31"/>
      <c r="L3982" s="1342"/>
    </row>
    <row r="3983" spans="3:12" s="676" customFormat="1" ht="10.5" customHeight="1" x14ac:dyDescent="0.3">
      <c r="C3983" s="617"/>
      <c r="D3983" s="117" t="s">
        <v>1367</v>
      </c>
      <c r="E3983" s="618">
        <v>-2</v>
      </c>
      <c r="F3983" s="619">
        <v>0.25</v>
      </c>
      <c r="G3983" s="619">
        <v>4.17</v>
      </c>
      <c r="H3983" s="620"/>
      <c r="I3983" s="458">
        <f>PRODUCT(E3983:G3983)</f>
        <v>-2.085</v>
      </c>
      <c r="J3983" s="100"/>
      <c r="K3983" s="31"/>
      <c r="L3983" s="1342"/>
    </row>
    <row r="3984" spans="3:12" s="676" customFormat="1" ht="12" customHeight="1" x14ac:dyDescent="0.3">
      <c r="C3984" s="617" t="s">
        <v>1286</v>
      </c>
      <c r="D3984" s="117" t="s">
        <v>1287</v>
      </c>
      <c r="E3984" s="618"/>
      <c r="F3984" s="619"/>
      <c r="G3984" s="618"/>
      <c r="H3984" s="620"/>
      <c r="I3984" s="458"/>
      <c r="J3984" s="100"/>
      <c r="K3984" s="31"/>
      <c r="L3984" s="1342"/>
    </row>
    <row r="3985" spans="3:12" s="676" customFormat="1" ht="12" customHeight="1" x14ac:dyDescent="0.3">
      <c r="C3985" s="622"/>
      <c r="D3985" s="117" t="s">
        <v>1284</v>
      </c>
      <c r="E3985" s="618">
        <v>1</v>
      </c>
      <c r="F3985" s="619">
        <v>1.5</v>
      </c>
      <c r="G3985" s="618">
        <v>3.77</v>
      </c>
      <c r="H3985" s="620"/>
      <c r="I3985" s="458">
        <f t="shared" ref="I3985:I3990" si="279">PRODUCT(E3985:G3985)</f>
        <v>5.6550000000000002</v>
      </c>
      <c r="J3985" s="100"/>
      <c r="K3985" s="31"/>
      <c r="L3985" s="1342"/>
    </row>
    <row r="3986" spans="3:12" s="676" customFormat="1" ht="12" customHeight="1" x14ac:dyDescent="0.3">
      <c r="C3986" s="622"/>
      <c r="D3986" s="117"/>
      <c r="E3986" s="618">
        <v>1</v>
      </c>
      <c r="F3986" s="619">
        <v>2.5499999999999998</v>
      </c>
      <c r="G3986" s="618">
        <v>3.77</v>
      </c>
      <c r="H3986" s="620"/>
      <c r="I3986" s="458">
        <f t="shared" si="279"/>
        <v>9.6135000000000002</v>
      </c>
      <c r="J3986" s="100"/>
      <c r="K3986" s="31"/>
      <c r="L3986" s="1342"/>
    </row>
    <row r="3987" spans="3:12" s="676" customFormat="1" ht="12" customHeight="1" x14ac:dyDescent="0.3">
      <c r="C3987" s="622"/>
      <c r="D3987" s="117" t="s">
        <v>1288</v>
      </c>
      <c r="E3987" s="618">
        <v>1</v>
      </c>
      <c r="F3987" s="619">
        <v>7.8</v>
      </c>
      <c r="G3987" s="618">
        <v>4.17</v>
      </c>
      <c r="H3987" s="620"/>
      <c r="I3987" s="458">
        <f t="shared" si="279"/>
        <v>32.525999999999996</v>
      </c>
      <c r="J3987" s="100"/>
      <c r="K3987" s="31"/>
      <c r="L3987" s="1342"/>
    </row>
    <row r="3988" spans="3:12" s="676" customFormat="1" ht="12" customHeight="1" x14ac:dyDescent="0.3">
      <c r="C3988" s="681"/>
      <c r="D3988" s="117" t="s">
        <v>346</v>
      </c>
      <c r="E3988" s="618">
        <v>-1</v>
      </c>
      <c r="F3988" s="619">
        <v>1.5</v>
      </c>
      <c r="G3988" s="618">
        <v>0.5</v>
      </c>
      <c r="H3988" s="620"/>
      <c r="I3988" s="458">
        <f t="shared" si="279"/>
        <v>-0.75</v>
      </c>
      <c r="J3988" s="100"/>
      <c r="K3988" s="31"/>
      <c r="L3988" s="1342"/>
    </row>
    <row r="3989" spans="3:12" s="676" customFormat="1" ht="11.25" customHeight="1" x14ac:dyDescent="0.3">
      <c r="C3989" s="617"/>
      <c r="D3989" s="117" t="s">
        <v>1367</v>
      </c>
      <c r="E3989" s="618">
        <v>-3</v>
      </c>
      <c r="F3989" s="619">
        <v>0.25</v>
      </c>
      <c r="G3989" s="619">
        <v>3.72</v>
      </c>
      <c r="H3989" s="620"/>
      <c r="I3989" s="458">
        <f t="shared" si="279"/>
        <v>-2.79</v>
      </c>
      <c r="J3989" s="100"/>
      <c r="K3989" s="31"/>
      <c r="L3989" s="1342"/>
    </row>
    <row r="3990" spans="3:12" s="676" customFormat="1" ht="11.25" customHeight="1" x14ac:dyDescent="0.3">
      <c r="C3990" s="617"/>
      <c r="D3990" s="117" t="s">
        <v>1367</v>
      </c>
      <c r="E3990" s="618">
        <v>-3</v>
      </c>
      <c r="F3990" s="619">
        <v>0.5</v>
      </c>
      <c r="G3990" s="619">
        <v>4.17</v>
      </c>
      <c r="H3990" s="620"/>
      <c r="I3990" s="458">
        <f t="shared" si="279"/>
        <v>-6.2549999999999999</v>
      </c>
      <c r="J3990" s="100"/>
      <c r="K3990" s="31"/>
      <c r="L3990" s="1342"/>
    </row>
    <row r="3991" spans="3:12" s="676" customFormat="1" ht="12" customHeight="1" x14ac:dyDescent="0.3">
      <c r="C3991" s="617" t="s">
        <v>1289</v>
      </c>
      <c r="D3991" s="117" t="s">
        <v>579</v>
      </c>
      <c r="E3991" s="618"/>
      <c r="F3991" s="619"/>
      <c r="G3991" s="618"/>
      <c r="H3991" s="620"/>
      <c r="I3991" s="458"/>
      <c r="J3991" s="100"/>
      <c r="K3991" s="31"/>
      <c r="L3991" s="1342"/>
    </row>
    <row r="3992" spans="3:12" s="676" customFormat="1" ht="12" customHeight="1" x14ac:dyDescent="0.3">
      <c r="C3992" s="622"/>
      <c r="D3992" s="117" t="s">
        <v>1288</v>
      </c>
      <c r="E3992" s="618">
        <v>1</v>
      </c>
      <c r="F3992" s="619">
        <v>4.5</v>
      </c>
      <c r="G3992" s="618">
        <v>4.17</v>
      </c>
      <c r="H3992" s="620"/>
      <c r="I3992" s="458">
        <f>PRODUCT(E3992:G3992)</f>
        <v>18.765000000000001</v>
      </c>
      <c r="J3992" s="100"/>
      <c r="K3992" s="31"/>
      <c r="L3992" s="1342"/>
    </row>
    <row r="3993" spans="3:12" s="676" customFormat="1" ht="12" customHeight="1" x14ac:dyDescent="0.3">
      <c r="C3993" s="681"/>
      <c r="D3993" s="117" t="s">
        <v>759</v>
      </c>
      <c r="E3993" s="618">
        <v>-1</v>
      </c>
      <c r="F3993" s="619">
        <v>0.9</v>
      </c>
      <c r="G3993" s="618">
        <v>2.6</v>
      </c>
      <c r="H3993" s="620"/>
      <c r="I3993" s="458">
        <f>PRODUCT(E3993:G3993)</f>
        <v>-2.3400000000000003</v>
      </c>
      <c r="J3993" s="100"/>
      <c r="K3993" s="31"/>
      <c r="L3993" s="1342"/>
    </row>
    <row r="3994" spans="3:12" s="676" customFormat="1" ht="11.25" customHeight="1" x14ac:dyDescent="0.3">
      <c r="C3994" s="617"/>
      <c r="D3994" s="117" t="s">
        <v>1367</v>
      </c>
      <c r="E3994" s="618">
        <v>-2</v>
      </c>
      <c r="F3994" s="619">
        <v>0.25</v>
      </c>
      <c r="G3994" s="619">
        <v>4.17</v>
      </c>
      <c r="H3994" s="620"/>
      <c r="I3994" s="458">
        <f>PRODUCT(E3994:G3994)</f>
        <v>-2.085</v>
      </c>
      <c r="J3994" s="100"/>
      <c r="K3994" s="31"/>
      <c r="L3994" s="1342"/>
    </row>
    <row r="3995" spans="3:12" s="676" customFormat="1" x14ac:dyDescent="0.3">
      <c r="C3995" s="617" t="s">
        <v>1290</v>
      </c>
      <c r="D3995" s="117" t="s">
        <v>272</v>
      </c>
      <c r="E3995" s="618"/>
      <c r="F3995" s="619"/>
      <c r="G3995" s="618"/>
      <c r="H3995" s="620"/>
      <c r="I3995" s="458"/>
      <c r="J3995" s="100"/>
      <c r="K3995" s="31"/>
      <c r="L3995" s="1342"/>
    </row>
    <row r="3996" spans="3:12" s="676" customFormat="1" ht="12" customHeight="1" x14ac:dyDescent="0.3">
      <c r="C3996" s="622"/>
      <c r="D3996" s="117" t="s">
        <v>1288</v>
      </c>
      <c r="E3996" s="618">
        <v>1</v>
      </c>
      <c r="F3996" s="619">
        <v>3.6</v>
      </c>
      <c r="G3996" s="618">
        <v>4.17</v>
      </c>
      <c r="H3996" s="620"/>
      <c r="I3996" s="458">
        <f>PRODUCT(E3996:G3996)</f>
        <v>15.012</v>
      </c>
      <c r="J3996" s="100"/>
      <c r="K3996" s="31"/>
      <c r="L3996" s="1342"/>
    </row>
    <row r="3997" spans="3:12" s="676" customFormat="1" ht="12" customHeight="1" x14ac:dyDescent="0.3">
      <c r="C3997" s="681"/>
      <c r="D3997" s="117" t="s">
        <v>759</v>
      </c>
      <c r="E3997" s="618">
        <v>-1</v>
      </c>
      <c r="F3997" s="619">
        <v>0.9</v>
      </c>
      <c r="G3997" s="618">
        <v>2.1</v>
      </c>
      <c r="H3997" s="620"/>
      <c r="I3997" s="458">
        <f>PRODUCT(E3997:G3997)</f>
        <v>-1.8900000000000001</v>
      </c>
      <c r="J3997" s="100"/>
      <c r="K3997" s="31"/>
      <c r="L3997" s="1342"/>
    </row>
    <row r="3998" spans="3:12" s="676" customFormat="1" ht="11.25" customHeight="1" x14ac:dyDescent="0.3">
      <c r="C3998" s="617"/>
      <c r="D3998" s="117" t="s">
        <v>1367</v>
      </c>
      <c r="E3998" s="618">
        <v>-1</v>
      </c>
      <c r="F3998" s="619">
        <v>0.25</v>
      </c>
      <c r="G3998" s="619">
        <v>3.72</v>
      </c>
      <c r="H3998" s="620"/>
      <c r="I3998" s="458">
        <f>PRODUCT(E3998:G3998)</f>
        <v>-0.93</v>
      </c>
      <c r="J3998" s="100"/>
      <c r="K3998" s="31"/>
      <c r="L3998" s="1342"/>
    </row>
    <row r="3999" spans="3:12" s="676" customFormat="1" ht="11.25" customHeight="1" x14ac:dyDescent="0.3">
      <c r="C3999" s="617"/>
      <c r="D3999" s="117" t="s">
        <v>1367</v>
      </c>
      <c r="E3999" s="618">
        <v>-1</v>
      </c>
      <c r="F3999" s="619">
        <v>0.35</v>
      </c>
      <c r="G3999" s="619">
        <v>4.17</v>
      </c>
      <c r="H3999" s="620"/>
      <c r="I3999" s="458">
        <f>PRODUCT(E3999:G3999)</f>
        <v>-1.4594999999999998</v>
      </c>
      <c r="J3999" s="100"/>
      <c r="K3999" s="31"/>
      <c r="L3999" s="1342"/>
    </row>
    <row r="4000" spans="3:12" s="676" customFormat="1" ht="12" customHeight="1" x14ac:dyDescent="0.3">
      <c r="C4000" s="617" t="s">
        <v>1291</v>
      </c>
      <c r="D4000" s="117" t="s">
        <v>210</v>
      </c>
      <c r="E4000" s="618"/>
      <c r="F4000" s="619"/>
      <c r="G4000" s="618"/>
      <c r="H4000" s="620"/>
      <c r="I4000" s="458"/>
      <c r="J4000" s="100"/>
      <c r="K4000" s="31"/>
      <c r="L4000" s="1342"/>
    </row>
    <row r="4001" spans="3:12" s="676" customFormat="1" ht="12" customHeight="1" x14ac:dyDescent="0.3">
      <c r="C4001" s="622"/>
      <c r="D4001" s="117" t="s">
        <v>1284</v>
      </c>
      <c r="E4001" s="618">
        <v>1</v>
      </c>
      <c r="F4001" s="619">
        <v>4.95</v>
      </c>
      <c r="G4001" s="618">
        <v>3.77</v>
      </c>
      <c r="H4001" s="620"/>
      <c r="I4001" s="458">
        <f t="shared" ref="I4001:I4009" si="280">PRODUCT(E4001:G4001)</f>
        <v>18.6615</v>
      </c>
      <c r="J4001" s="100"/>
      <c r="K4001" s="31"/>
      <c r="L4001" s="1342"/>
    </row>
    <row r="4002" spans="3:12" s="676" customFormat="1" x14ac:dyDescent="0.3">
      <c r="C4002" s="622"/>
      <c r="D4002" s="117" t="s">
        <v>1292</v>
      </c>
      <c r="E4002" s="618">
        <v>1</v>
      </c>
      <c r="F4002" s="619">
        <v>2.6</v>
      </c>
      <c r="G4002" s="618">
        <v>3.77</v>
      </c>
      <c r="H4002" s="620"/>
      <c r="I4002" s="458">
        <f t="shared" si="280"/>
        <v>9.8019999999999996</v>
      </c>
      <c r="J4002" s="100"/>
      <c r="K4002" s="31"/>
      <c r="L4002" s="1342"/>
    </row>
    <row r="4003" spans="3:12" s="676" customFormat="1" ht="12" customHeight="1" x14ac:dyDescent="0.3">
      <c r="C4003" s="622"/>
      <c r="D4003" s="117" t="s">
        <v>1288</v>
      </c>
      <c r="E4003" s="618">
        <v>1</v>
      </c>
      <c r="F4003" s="619">
        <v>8.0500000000000007</v>
      </c>
      <c r="G4003" s="618">
        <v>4.17</v>
      </c>
      <c r="H4003" s="620"/>
      <c r="I4003" s="458">
        <f t="shared" si="280"/>
        <v>33.5685</v>
      </c>
      <c r="J4003" s="100"/>
      <c r="K4003" s="31"/>
      <c r="L4003" s="1342"/>
    </row>
    <row r="4004" spans="3:12" s="676" customFormat="1" ht="12" customHeight="1" x14ac:dyDescent="0.3">
      <c r="C4004" s="681"/>
      <c r="D4004" s="117" t="s">
        <v>346</v>
      </c>
      <c r="E4004" s="618">
        <v>-2</v>
      </c>
      <c r="F4004" s="619">
        <v>1.5</v>
      </c>
      <c r="G4004" s="618">
        <v>0.5</v>
      </c>
      <c r="H4004" s="620"/>
      <c r="I4004" s="458">
        <f t="shared" si="280"/>
        <v>-1.5</v>
      </c>
      <c r="J4004" s="100"/>
      <c r="K4004" s="31"/>
      <c r="L4004" s="1342"/>
    </row>
    <row r="4005" spans="3:12" s="676" customFormat="1" ht="12" customHeight="1" x14ac:dyDescent="0.3">
      <c r="C4005" s="681"/>
      <c r="D4005" s="117" t="s">
        <v>346</v>
      </c>
      <c r="E4005" s="618">
        <v>-1</v>
      </c>
      <c r="F4005" s="619">
        <v>1.8</v>
      </c>
      <c r="G4005" s="618">
        <v>0.5</v>
      </c>
      <c r="H4005" s="620"/>
      <c r="I4005" s="458">
        <f t="shared" si="280"/>
        <v>-0.9</v>
      </c>
      <c r="J4005" s="100"/>
      <c r="K4005" s="31"/>
      <c r="L4005" s="1342"/>
    </row>
    <row r="4006" spans="3:12" s="676" customFormat="1" ht="12" customHeight="1" x14ac:dyDescent="0.3">
      <c r="C4006" s="681"/>
      <c r="D4006" s="117" t="s">
        <v>57</v>
      </c>
      <c r="E4006" s="618">
        <v>-1</v>
      </c>
      <c r="F4006" s="619">
        <v>1.2</v>
      </c>
      <c r="G4006" s="618">
        <v>2.6</v>
      </c>
      <c r="H4006" s="620"/>
      <c r="I4006" s="458">
        <f t="shared" si="280"/>
        <v>-3.12</v>
      </c>
      <c r="J4006" s="100"/>
      <c r="K4006" s="31"/>
      <c r="L4006" s="1342"/>
    </row>
    <row r="4007" spans="3:12" s="676" customFormat="1" ht="12" customHeight="1" x14ac:dyDescent="0.3">
      <c r="C4007" s="681"/>
      <c r="D4007" s="117" t="s">
        <v>759</v>
      </c>
      <c r="E4007" s="618">
        <v>-1</v>
      </c>
      <c r="F4007" s="619">
        <v>1.2</v>
      </c>
      <c r="G4007" s="618">
        <v>2.1</v>
      </c>
      <c r="H4007" s="620"/>
      <c r="I4007" s="458">
        <f t="shared" si="280"/>
        <v>-2.52</v>
      </c>
      <c r="J4007" s="100"/>
      <c r="K4007" s="31"/>
      <c r="L4007" s="1342"/>
    </row>
    <row r="4008" spans="3:12" s="676" customFormat="1" ht="11.25" customHeight="1" x14ac:dyDescent="0.3">
      <c r="C4008" s="617"/>
      <c r="D4008" s="117" t="s">
        <v>1367</v>
      </c>
      <c r="E4008" s="618">
        <v>-4</v>
      </c>
      <c r="F4008" s="619">
        <v>0.25</v>
      </c>
      <c r="G4008" s="619">
        <v>3.72</v>
      </c>
      <c r="H4008" s="620"/>
      <c r="I4008" s="458">
        <f t="shared" si="280"/>
        <v>-3.72</v>
      </c>
      <c r="J4008" s="100"/>
      <c r="K4008" s="31"/>
      <c r="L4008" s="1342"/>
    </row>
    <row r="4009" spans="3:12" s="676" customFormat="1" ht="11.25" customHeight="1" x14ac:dyDescent="0.3">
      <c r="C4009" s="617"/>
      <c r="D4009" s="117" t="s">
        <v>1367</v>
      </c>
      <c r="E4009" s="618">
        <v>-1</v>
      </c>
      <c r="F4009" s="619">
        <v>0.37</v>
      </c>
      <c r="G4009" s="619">
        <v>3.72</v>
      </c>
      <c r="H4009" s="620"/>
      <c r="I4009" s="458">
        <f t="shared" si="280"/>
        <v>-1.3764000000000001</v>
      </c>
      <c r="J4009" s="100"/>
      <c r="K4009" s="31"/>
      <c r="L4009" s="1342"/>
    </row>
    <row r="4010" spans="3:12" s="676" customFormat="1" ht="11.25" customHeight="1" x14ac:dyDescent="0.3">
      <c r="C4010" s="617"/>
      <c r="D4010" s="117" t="s">
        <v>1367</v>
      </c>
      <c r="E4010" s="618">
        <v>-1</v>
      </c>
      <c r="F4010" s="619">
        <v>0.3</v>
      </c>
      <c r="G4010" s="619">
        <v>3.72</v>
      </c>
      <c r="H4010" s="620"/>
      <c r="I4010" s="458">
        <f>PRODUCT(E4010:G4010)</f>
        <v>-1.1160000000000001</v>
      </c>
      <c r="J4010" s="100"/>
      <c r="K4010" s="31"/>
      <c r="L4010" s="1342"/>
    </row>
    <row r="4011" spans="3:12" s="676" customFormat="1" ht="11.25" customHeight="1" x14ac:dyDescent="0.3">
      <c r="C4011" s="617"/>
      <c r="D4011" s="117" t="s">
        <v>1367</v>
      </c>
      <c r="E4011" s="618">
        <v>-4</v>
      </c>
      <c r="F4011" s="619">
        <v>0.25</v>
      </c>
      <c r="G4011" s="619">
        <v>4.17</v>
      </c>
      <c r="H4011" s="620"/>
      <c r="I4011" s="458">
        <f>PRODUCT(E4011:G4011)</f>
        <v>-4.17</v>
      </c>
      <c r="J4011" s="100"/>
      <c r="K4011" s="31"/>
      <c r="L4011" s="1342"/>
    </row>
    <row r="4012" spans="3:12" s="676" customFormat="1" ht="12" customHeight="1" x14ac:dyDescent="0.3">
      <c r="C4012" s="617" t="s">
        <v>1293</v>
      </c>
      <c r="D4012" s="117" t="s">
        <v>364</v>
      </c>
      <c r="E4012" s="618"/>
      <c r="F4012" s="619"/>
      <c r="G4012" s="618"/>
      <c r="H4012" s="620"/>
      <c r="I4012" s="458"/>
      <c r="J4012" s="100"/>
      <c r="K4012" s="31"/>
      <c r="L4012" s="1342"/>
    </row>
    <row r="4013" spans="3:12" s="676" customFormat="1" ht="12" customHeight="1" x14ac:dyDescent="0.3">
      <c r="C4013" s="622"/>
      <c r="D4013" s="117" t="s">
        <v>1294</v>
      </c>
      <c r="E4013" s="618">
        <v>1</v>
      </c>
      <c r="F4013" s="619">
        <v>1.9</v>
      </c>
      <c r="G4013" s="618">
        <v>3.77</v>
      </c>
      <c r="H4013" s="620"/>
      <c r="I4013" s="458">
        <f t="shared" ref="I4013:I4019" si="281">PRODUCT(E4013:G4013)</f>
        <v>7.1629999999999994</v>
      </c>
      <c r="J4013" s="100"/>
      <c r="K4013" s="31"/>
      <c r="L4013" s="1342"/>
    </row>
    <row r="4014" spans="3:12" s="676" customFormat="1" ht="12" customHeight="1" x14ac:dyDescent="0.3">
      <c r="C4014" s="622"/>
      <c r="D4014" s="117" t="s">
        <v>1295</v>
      </c>
      <c r="E4014" s="618">
        <v>1</v>
      </c>
      <c r="F4014" s="619">
        <v>4.95</v>
      </c>
      <c r="G4014" s="618">
        <v>4.17</v>
      </c>
      <c r="H4014" s="620"/>
      <c r="I4014" s="458">
        <f t="shared" si="281"/>
        <v>20.641500000000001</v>
      </c>
      <c r="J4014" s="100"/>
      <c r="K4014" s="31"/>
      <c r="L4014" s="1342"/>
    </row>
    <row r="4015" spans="3:12" s="676" customFormat="1" ht="12" customHeight="1" x14ac:dyDescent="0.3">
      <c r="C4015" s="681"/>
      <c r="D4015" s="117" t="s">
        <v>346</v>
      </c>
      <c r="E4015" s="618">
        <v>-1</v>
      </c>
      <c r="F4015" s="619">
        <v>1.5</v>
      </c>
      <c r="G4015" s="618">
        <v>0.5</v>
      </c>
      <c r="H4015" s="620"/>
      <c r="I4015" s="458">
        <f t="shared" si="281"/>
        <v>-0.75</v>
      </c>
      <c r="J4015" s="100"/>
      <c r="K4015" s="31"/>
      <c r="L4015" s="1342"/>
    </row>
    <row r="4016" spans="3:12" s="676" customFormat="1" ht="12" customHeight="1" x14ac:dyDescent="0.3">
      <c r="C4016" s="681"/>
      <c r="D4016" s="117" t="s">
        <v>759</v>
      </c>
      <c r="E4016" s="618">
        <v>-1</v>
      </c>
      <c r="F4016" s="619">
        <v>1.8</v>
      </c>
      <c r="G4016" s="618">
        <v>2.6</v>
      </c>
      <c r="H4016" s="620"/>
      <c r="I4016" s="458">
        <f t="shared" si="281"/>
        <v>-4.6800000000000006</v>
      </c>
      <c r="J4016" s="100"/>
      <c r="K4016" s="31"/>
      <c r="L4016" s="1342"/>
    </row>
    <row r="4017" spans="3:12" s="676" customFormat="1" ht="12" customHeight="1" x14ac:dyDescent="0.3">
      <c r="C4017" s="681"/>
      <c r="D4017" s="117" t="s">
        <v>871</v>
      </c>
      <c r="E4017" s="618">
        <v>-1</v>
      </c>
      <c r="F4017" s="619">
        <v>1.2</v>
      </c>
      <c r="G4017" s="618">
        <v>2.6</v>
      </c>
      <c r="H4017" s="620"/>
      <c r="I4017" s="458">
        <f t="shared" si="281"/>
        <v>-3.12</v>
      </c>
      <c r="J4017" s="100"/>
      <c r="K4017" s="31"/>
      <c r="L4017" s="1342"/>
    </row>
    <row r="4018" spans="3:12" s="676" customFormat="1" ht="11.25" customHeight="1" x14ac:dyDescent="0.3">
      <c r="C4018" s="617"/>
      <c r="D4018" s="117" t="s">
        <v>1367</v>
      </c>
      <c r="E4018" s="618">
        <v>-1</v>
      </c>
      <c r="F4018" s="619">
        <v>0.25</v>
      </c>
      <c r="G4018" s="619">
        <v>3.72</v>
      </c>
      <c r="H4018" s="620"/>
      <c r="I4018" s="458">
        <f t="shared" si="281"/>
        <v>-0.93</v>
      </c>
      <c r="J4018" s="100"/>
      <c r="K4018" s="31"/>
      <c r="L4018" s="1342"/>
    </row>
    <row r="4019" spans="3:12" s="676" customFormat="1" ht="11.25" customHeight="1" x14ac:dyDescent="0.3">
      <c r="C4019" s="617"/>
      <c r="D4019" s="117" t="s">
        <v>1367</v>
      </c>
      <c r="E4019" s="618">
        <v>-1</v>
      </c>
      <c r="F4019" s="619">
        <v>0.25</v>
      </c>
      <c r="G4019" s="619">
        <v>4.17</v>
      </c>
      <c r="H4019" s="620"/>
      <c r="I4019" s="458">
        <f t="shared" si="281"/>
        <v>-1.0425</v>
      </c>
      <c r="J4019" s="100"/>
      <c r="K4019" s="31"/>
      <c r="L4019" s="1342"/>
    </row>
    <row r="4020" spans="3:12" s="676" customFormat="1" ht="12" customHeight="1" x14ac:dyDescent="0.3">
      <c r="C4020" s="617" t="s">
        <v>1296</v>
      </c>
      <c r="D4020" s="117" t="s">
        <v>1297</v>
      </c>
      <c r="E4020" s="618"/>
      <c r="F4020" s="619"/>
      <c r="G4020" s="618"/>
      <c r="H4020" s="620"/>
      <c r="I4020" s="458"/>
      <c r="J4020" s="100"/>
      <c r="K4020" s="31"/>
      <c r="L4020" s="1342"/>
    </row>
    <row r="4021" spans="3:12" s="676" customFormat="1" x14ac:dyDescent="0.3">
      <c r="C4021" s="622"/>
      <c r="D4021" s="117" t="s">
        <v>1294</v>
      </c>
      <c r="E4021" s="618">
        <v>1</v>
      </c>
      <c r="F4021" s="619">
        <v>4.5</v>
      </c>
      <c r="G4021" s="618">
        <v>3.77</v>
      </c>
      <c r="H4021" s="620"/>
      <c r="I4021" s="458">
        <f t="shared" ref="I4021:I4026" si="282">PRODUCT(E4021:G4021)</f>
        <v>16.965</v>
      </c>
      <c r="J4021" s="100"/>
      <c r="K4021" s="31"/>
      <c r="L4021" s="1342"/>
    </row>
    <row r="4022" spans="3:12" s="676" customFormat="1" ht="12" customHeight="1" x14ac:dyDescent="0.3">
      <c r="C4022" s="622"/>
      <c r="D4022" s="117" t="s">
        <v>1298</v>
      </c>
      <c r="E4022" s="618">
        <v>1</v>
      </c>
      <c r="F4022" s="619">
        <v>7.65</v>
      </c>
      <c r="G4022" s="618">
        <v>4.17</v>
      </c>
      <c r="H4022" s="620"/>
      <c r="I4022" s="458">
        <f t="shared" si="282"/>
        <v>31.900500000000001</v>
      </c>
      <c r="J4022" s="100"/>
      <c r="K4022" s="31"/>
      <c r="L4022" s="1342"/>
    </row>
    <row r="4023" spans="3:12" s="676" customFormat="1" ht="12" customHeight="1" x14ac:dyDescent="0.3">
      <c r="C4023" s="681"/>
      <c r="D4023" s="117" t="s">
        <v>759</v>
      </c>
      <c r="E4023" s="618">
        <v>-1</v>
      </c>
      <c r="F4023" s="619">
        <v>1.2</v>
      </c>
      <c r="G4023" s="618">
        <v>2.6</v>
      </c>
      <c r="H4023" s="620"/>
      <c r="I4023" s="458">
        <f t="shared" si="282"/>
        <v>-3.12</v>
      </c>
      <c r="J4023" s="100"/>
      <c r="K4023" s="31"/>
      <c r="L4023" s="1342"/>
    </row>
    <row r="4024" spans="3:12" s="676" customFormat="1" ht="12" customHeight="1" x14ac:dyDescent="0.3">
      <c r="C4024" s="681"/>
      <c r="D4024" s="117" t="s">
        <v>346</v>
      </c>
      <c r="E4024" s="618">
        <v>-1</v>
      </c>
      <c r="F4024" s="619">
        <v>3</v>
      </c>
      <c r="G4024" s="618">
        <v>1.4</v>
      </c>
      <c r="H4024" s="620"/>
      <c r="I4024" s="458">
        <f t="shared" si="282"/>
        <v>-4.1999999999999993</v>
      </c>
      <c r="J4024" s="100"/>
      <c r="K4024" s="31"/>
      <c r="L4024" s="1342"/>
    </row>
    <row r="4025" spans="3:12" s="676" customFormat="1" ht="11.25" customHeight="1" x14ac:dyDescent="0.3">
      <c r="C4025" s="617"/>
      <c r="D4025" s="117" t="s">
        <v>1367</v>
      </c>
      <c r="E4025" s="618">
        <v>-5</v>
      </c>
      <c r="F4025" s="619">
        <v>0.25</v>
      </c>
      <c r="G4025" s="619">
        <v>4.17</v>
      </c>
      <c r="H4025" s="620"/>
      <c r="I4025" s="458">
        <f t="shared" si="282"/>
        <v>-5.2125000000000004</v>
      </c>
      <c r="J4025" s="100"/>
      <c r="K4025" s="31"/>
      <c r="L4025" s="1342"/>
    </row>
    <row r="4026" spans="3:12" s="676" customFormat="1" ht="11.25" customHeight="1" x14ac:dyDescent="0.3">
      <c r="C4026" s="617"/>
      <c r="D4026" s="117" t="s">
        <v>1367</v>
      </c>
      <c r="E4026" s="618">
        <v>-3</v>
      </c>
      <c r="F4026" s="619">
        <v>0.25</v>
      </c>
      <c r="G4026" s="619">
        <v>3.72</v>
      </c>
      <c r="H4026" s="620"/>
      <c r="I4026" s="458">
        <f t="shared" si="282"/>
        <v>-2.79</v>
      </c>
      <c r="J4026" s="100"/>
      <c r="K4026" s="31"/>
      <c r="L4026" s="1342"/>
    </row>
    <row r="4027" spans="3:12" s="676" customFormat="1" ht="12" customHeight="1" x14ac:dyDescent="0.3">
      <c r="C4027" s="617" t="s">
        <v>1299</v>
      </c>
      <c r="D4027" s="117" t="s">
        <v>819</v>
      </c>
      <c r="E4027" s="618"/>
      <c r="F4027" s="619"/>
      <c r="G4027" s="618"/>
      <c r="H4027" s="620"/>
      <c r="I4027" s="458"/>
      <c r="J4027" s="100"/>
      <c r="K4027" s="31"/>
      <c r="L4027" s="1342"/>
    </row>
    <row r="4028" spans="3:12" s="676" customFormat="1" ht="12" customHeight="1" x14ac:dyDescent="0.3">
      <c r="C4028" s="622"/>
      <c r="D4028" s="117" t="s">
        <v>1298</v>
      </c>
      <c r="E4028" s="618">
        <v>1</v>
      </c>
      <c r="F4028" s="619">
        <v>8.85</v>
      </c>
      <c r="G4028" s="618">
        <v>4.17</v>
      </c>
      <c r="H4028" s="620"/>
      <c r="I4028" s="458">
        <f t="shared" ref="I4028:I4033" si="283">PRODUCT(E4028:G4028)</f>
        <v>36.904499999999999</v>
      </c>
      <c r="J4028" s="100"/>
      <c r="K4028" s="31"/>
      <c r="L4028" s="1342"/>
    </row>
    <row r="4029" spans="3:12" s="676" customFormat="1" ht="12" customHeight="1" x14ac:dyDescent="0.3">
      <c r="C4029" s="622"/>
      <c r="D4029" s="117" t="s">
        <v>1041</v>
      </c>
      <c r="E4029" s="618">
        <v>1</v>
      </c>
      <c r="F4029" s="619">
        <v>1.7</v>
      </c>
      <c r="G4029" s="618">
        <v>2.1</v>
      </c>
      <c r="H4029" s="620"/>
      <c r="I4029" s="458">
        <f t="shared" si="283"/>
        <v>3.57</v>
      </c>
      <c r="J4029" s="100"/>
      <c r="K4029" s="31"/>
      <c r="L4029" s="1342"/>
    </row>
    <row r="4030" spans="3:12" s="676" customFormat="1" ht="12" customHeight="1" x14ac:dyDescent="0.3">
      <c r="C4030" s="622"/>
      <c r="D4030" s="117"/>
      <c r="E4030" s="618">
        <v>2</v>
      </c>
      <c r="F4030" s="619">
        <v>0.4</v>
      </c>
      <c r="G4030" s="618">
        <v>2.1</v>
      </c>
      <c r="H4030" s="620"/>
      <c r="I4030" s="458">
        <f t="shared" si="283"/>
        <v>1.6800000000000002</v>
      </c>
      <c r="J4030" s="100"/>
      <c r="K4030" s="31"/>
      <c r="L4030" s="1342"/>
    </row>
    <row r="4031" spans="3:12" s="676" customFormat="1" ht="12" customHeight="1" x14ac:dyDescent="0.3">
      <c r="C4031" s="622"/>
      <c r="D4031" s="117"/>
      <c r="E4031" s="618">
        <v>1</v>
      </c>
      <c r="F4031" s="619">
        <v>0.2</v>
      </c>
      <c r="G4031" s="618">
        <v>2.1</v>
      </c>
      <c r="H4031" s="620"/>
      <c r="I4031" s="458">
        <f t="shared" si="283"/>
        <v>0.42000000000000004</v>
      </c>
      <c r="J4031" s="100"/>
      <c r="K4031" s="31"/>
      <c r="L4031" s="1342"/>
    </row>
    <row r="4032" spans="3:12" s="676" customFormat="1" ht="12" customHeight="1" x14ac:dyDescent="0.3">
      <c r="C4032" s="681"/>
      <c r="D4032" s="117" t="s">
        <v>759</v>
      </c>
      <c r="E4032" s="618">
        <v>-1</v>
      </c>
      <c r="F4032" s="619">
        <v>0.9</v>
      </c>
      <c r="G4032" s="618">
        <v>2.6</v>
      </c>
      <c r="H4032" s="620"/>
      <c r="I4032" s="458">
        <f t="shared" si="283"/>
        <v>-2.3400000000000003</v>
      </c>
      <c r="J4032" s="100"/>
      <c r="K4032" s="31"/>
      <c r="L4032" s="1342"/>
    </row>
    <row r="4033" spans="3:12" s="676" customFormat="1" ht="11.25" customHeight="1" x14ac:dyDescent="0.3">
      <c r="C4033" s="617"/>
      <c r="D4033" s="117" t="s">
        <v>1367</v>
      </c>
      <c r="E4033" s="618">
        <v>-4</v>
      </c>
      <c r="F4033" s="619">
        <v>0.25</v>
      </c>
      <c r="G4033" s="619">
        <v>4.17</v>
      </c>
      <c r="H4033" s="620"/>
      <c r="I4033" s="458">
        <f t="shared" si="283"/>
        <v>-4.17</v>
      </c>
      <c r="J4033" s="100"/>
      <c r="K4033" s="31"/>
      <c r="L4033" s="1342"/>
    </row>
    <row r="4034" spans="3:12" s="676" customFormat="1" ht="12" customHeight="1" x14ac:dyDescent="0.3">
      <c r="C4034" s="617" t="s">
        <v>1300</v>
      </c>
      <c r="D4034" s="117" t="s">
        <v>820</v>
      </c>
      <c r="E4034" s="618"/>
      <c r="F4034" s="619"/>
      <c r="G4034" s="618"/>
      <c r="H4034" s="620"/>
      <c r="I4034" s="458"/>
      <c r="J4034" s="100"/>
      <c r="K4034" s="31"/>
      <c r="L4034" s="1342"/>
    </row>
    <row r="4035" spans="3:12" s="676" customFormat="1" ht="12" customHeight="1" x14ac:dyDescent="0.3">
      <c r="C4035" s="622"/>
      <c r="D4035" s="117" t="s">
        <v>1301</v>
      </c>
      <c r="E4035" s="618">
        <v>1</v>
      </c>
      <c r="F4035" s="619">
        <v>3.15</v>
      </c>
      <c r="G4035" s="618">
        <v>3.77</v>
      </c>
      <c r="H4035" s="620"/>
      <c r="I4035" s="458">
        <f t="shared" ref="I4035:I4042" si="284">PRODUCT(E4035:G4035)</f>
        <v>11.875499999999999</v>
      </c>
      <c r="J4035" s="100"/>
      <c r="K4035" s="31"/>
      <c r="L4035" s="1342"/>
    </row>
    <row r="4036" spans="3:12" s="676" customFormat="1" ht="12" customHeight="1" x14ac:dyDescent="0.3">
      <c r="C4036" s="622"/>
      <c r="D4036" s="117" t="s">
        <v>1298</v>
      </c>
      <c r="E4036" s="618">
        <v>1</v>
      </c>
      <c r="F4036" s="619">
        <v>2.85</v>
      </c>
      <c r="G4036" s="618">
        <v>4.17</v>
      </c>
      <c r="H4036" s="620"/>
      <c r="I4036" s="458">
        <f t="shared" si="284"/>
        <v>11.884500000000001</v>
      </c>
      <c r="J4036" s="100"/>
      <c r="K4036" s="31"/>
      <c r="L4036" s="1342"/>
    </row>
    <row r="4037" spans="3:12" s="676" customFormat="1" ht="12" customHeight="1" x14ac:dyDescent="0.3">
      <c r="C4037" s="622"/>
      <c r="D4037" s="117"/>
      <c r="E4037" s="618">
        <v>1</v>
      </c>
      <c r="F4037" s="619">
        <v>2.5499999999999998</v>
      </c>
      <c r="G4037" s="618">
        <v>4.17</v>
      </c>
      <c r="H4037" s="620"/>
      <c r="I4037" s="458">
        <f t="shared" si="284"/>
        <v>10.6335</v>
      </c>
      <c r="J4037" s="100"/>
      <c r="K4037" s="31"/>
      <c r="L4037" s="1342"/>
    </row>
    <row r="4038" spans="3:12" s="676" customFormat="1" ht="12" customHeight="1" x14ac:dyDescent="0.3">
      <c r="C4038" s="622"/>
      <c r="D4038" s="117" t="s">
        <v>1041</v>
      </c>
      <c r="E4038" s="618">
        <v>1</v>
      </c>
      <c r="F4038" s="619">
        <v>1.75</v>
      </c>
      <c r="G4038" s="618">
        <v>2.1</v>
      </c>
      <c r="H4038" s="620"/>
      <c r="I4038" s="458">
        <f t="shared" si="284"/>
        <v>3.6750000000000003</v>
      </c>
      <c r="J4038" s="100"/>
      <c r="K4038" s="31"/>
      <c r="L4038" s="1342"/>
    </row>
    <row r="4039" spans="3:12" s="676" customFormat="1" ht="12" customHeight="1" x14ac:dyDescent="0.3">
      <c r="C4039" s="622"/>
      <c r="D4039" s="117"/>
      <c r="E4039" s="618">
        <v>1</v>
      </c>
      <c r="F4039" s="619">
        <v>1.2</v>
      </c>
      <c r="G4039" s="618">
        <v>2.1</v>
      </c>
      <c r="H4039" s="620"/>
      <c r="I4039" s="458">
        <f t="shared" si="284"/>
        <v>2.52</v>
      </c>
      <c r="J4039" s="100"/>
      <c r="K4039" s="31"/>
      <c r="L4039" s="1342"/>
    </row>
    <row r="4040" spans="3:12" s="676" customFormat="1" ht="12" customHeight="1" x14ac:dyDescent="0.3">
      <c r="C4040" s="681"/>
      <c r="D4040" s="117" t="s">
        <v>759</v>
      </c>
      <c r="E4040" s="618">
        <v>-1</v>
      </c>
      <c r="F4040" s="619">
        <v>0.9</v>
      </c>
      <c r="G4040" s="618">
        <v>2.6</v>
      </c>
      <c r="H4040" s="620"/>
      <c r="I4040" s="458">
        <f t="shared" si="284"/>
        <v>-2.3400000000000003</v>
      </c>
      <c r="J4040" s="100"/>
      <c r="K4040" s="31"/>
      <c r="L4040" s="1342"/>
    </row>
    <row r="4041" spans="3:12" s="676" customFormat="1" ht="11.25" customHeight="1" x14ac:dyDescent="0.3">
      <c r="C4041" s="617"/>
      <c r="D4041" s="117" t="s">
        <v>1367</v>
      </c>
      <c r="E4041" s="618">
        <v>-2</v>
      </c>
      <c r="F4041" s="619">
        <v>0.25</v>
      </c>
      <c r="G4041" s="619">
        <v>3.72</v>
      </c>
      <c r="H4041" s="620"/>
      <c r="I4041" s="458">
        <f t="shared" si="284"/>
        <v>-1.86</v>
      </c>
      <c r="J4041" s="100"/>
      <c r="K4041" s="31"/>
      <c r="L4041" s="1342"/>
    </row>
    <row r="4042" spans="3:12" s="676" customFormat="1" ht="11.25" customHeight="1" x14ac:dyDescent="0.3">
      <c r="C4042" s="617"/>
      <c r="D4042" s="117" t="s">
        <v>1367</v>
      </c>
      <c r="E4042" s="618">
        <v>-1</v>
      </c>
      <c r="F4042" s="619">
        <v>0.25</v>
      </c>
      <c r="G4042" s="619">
        <v>4.17</v>
      </c>
      <c r="H4042" s="620"/>
      <c r="I4042" s="458">
        <f t="shared" si="284"/>
        <v>-1.0425</v>
      </c>
      <c r="J4042" s="100"/>
      <c r="K4042" s="31"/>
      <c r="L4042" s="1342"/>
    </row>
    <row r="4043" spans="3:12" s="676" customFormat="1" ht="12" customHeight="1" x14ac:dyDescent="0.3">
      <c r="C4043" s="617" t="s">
        <v>1296</v>
      </c>
      <c r="D4043" s="117" t="s">
        <v>138</v>
      </c>
      <c r="E4043" s="618"/>
      <c r="F4043" s="619"/>
      <c r="G4043" s="618"/>
      <c r="H4043" s="620"/>
      <c r="I4043" s="458"/>
      <c r="J4043" s="100"/>
      <c r="K4043" s="31"/>
      <c r="L4043" s="1342"/>
    </row>
    <row r="4044" spans="3:12" s="676" customFormat="1" ht="12" customHeight="1" x14ac:dyDescent="0.3">
      <c r="C4044" s="622"/>
      <c r="D4044" s="117" t="s">
        <v>1302</v>
      </c>
      <c r="E4044" s="618">
        <v>1</v>
      </c>
      <c r="F4044" s="619">
        <v>1.8</v>
      </c>
      <c r="G4044" s="618">
        <v>4.17</v>
      </c>
      <c r="H4044" s="620"/>
      <c r="I4044" s="458">
        <f>PRODUCT(E4044:G4044)</f>
        <v>7.5060000000000002</v>
      </c>
      <c r="J4044" s="100"/>
      <c r="K4044" s="31"/>
      <c r="L4044" s="1342"/>
    </row>
    <row r="4045" spans="3:12" s="676" customFormat="1" ht="12" customHeight="1" x14ac:dyDescent="0.3">
      <c r="C4045" s="681"/>
      <c r="D4045" s="117" t="s">
        <v>759</v>
      </c>
      <c r="E4045" s="618">
        <v>-1</v>
      </c>
      <c r="F4045" s="619">
        <v>1.8</v>
      </c>
      <c r="G4045" s="618">
        <v>2.1</v>
      </c>
      <c r="H4045" s="620"/>
      <c r="I4045" s="458">
        <f>PRODUCT(E4045:G4045)</f>
        <v>-3.7800000000000002</v>
      </c>
      <c r="J4045" s="100"/>
      <c r="K4045" s="31"/>
      <c r="L4045" s="1342"/>
    </row>
    <row r="4046" spans="3:12" s="676" customFormat="1" ht="12" customHeight="1" x14ac:dyDescent="0.3">
      <c r="C4046" s="681"/>
      <c r="D4046" s="1597" t="s">
        <v>73</v>
      </c>
      <c r="E4046" s="618"/>
      <c r="F4046" s="619"/>
      <c r="G4046" s="618"/>
      <c r="H4046" s="620"/>
      <c r="I4046" s="458"/>
      <c r="J4046" s="100"/>
      <c r="K4046" s="31"/>
      <c r="L4046" s="1342"/>
    </row>
    <row r="4047" spans="3:12" s="676" customFormat="1" ht="12" customHeight="1" x14ac:dyDescent="0.3">
      <c r="C4047" s="681"/>
      <c r="D4047" s="434" t="s">
        <v>1303</v>
      </c>
      <c r="E4047" s="618"/>
      <c r="F4047" s="619"/>
      <c r="G4047" s="618"/>
      <c r="H4047" s="620"/>
      <c r="I4047" s="458"/>
      <c r="J4047" s="100"/>
      <c r="K4047" s="31"/>
      <c r="L4047" s="1342"/>
    </row>
    <row r="4048" spans="3:12" s="676" customFormat="1" ht="12" customHeight="1" x14ac:dyDescent="0.3">
      <c r="C4048" s="681"/>
      <c r="D4048" s="117" t="s">
        <v>1304</v>
      </c>
      <c r="E4048" s="618"/>
      <c r="F4048" s="619"/>
      <c r="G4048" s="618"/>
      <c r="H4048" s="620"/>
      <c r="I4048" s="458"/>
      <c r="J4048" s="100"/>
      <c r="K4048" s="31"/>
      <c r="L4048" s="1342"/>
    </row>
    <row r="4049" spans="3:12" s="676" customFormat="1" ht="12" customHeight="1" x14ac:dyDescent="0.3">
      <c r="C4049" s="681"/>
      <c r="D4049" s="117" t="s">
        <v>1305</v>
      </c>
      <c r="E4049" s="618">
        <v>1</v>
      </c>
      <c r="F4049" s="619">
        <v>9.6</v>
      </c>
      <c r="G4049" s="618">
        <v>0.6</v>
      </c>
      <c r="H4049" s="620"/>
      <c r="I4049" s="458">
        <f>PRODUCT(E4049:G4049)</f>
        <v>5.76</v>
      </c>
      <c r="J4049" s="100"/>
      <c r="K4049" s="31"/>
      <c r="L4049" s="1342"/>
    </row>
    <row r="4050" spans="3:12" s="676" customFormat="1" ht="12" customHeight="1" x14ac:dyDescent="0.3">
      <c r="C4050" s="681"/>
      <c r="D4050" s="117" t="s">
        <v>1306</v>
      </c>
      <c r="E4050" s="618"/>
      <c r="F4050" s="619"/>
      <c r="G4050" s="618"/>
      <c r="H4050" s="620"/>
      <c r="I4050" s="458"/>
      <c r="J4050" s="100"/>
      <c r="K4050" s="31"/>
      <c r="L4050" s="1342"/>
    </row>
    <row r="4051" spans="3:12" s="676" customFormat="1" ht="12" customHeight="1" x14ac:dyDescent="0.3">
      <c r="C4051" s="681"/>
      <c r="D4051" s="117" t="s">
        <v>1305</v>
      </c>
      <c r="E4051" s="618">
        <v>1</v>
      </c>
      <c r="F4051" s="619">
        <v>9.1999999999999993</v>
      </c>
      <c r="G4051" s="618">
        <v>0.6</v>
      </c>
      <c r="H4051" s="620"/>
      <c r="I4051" s="458">
        <f>PRODUCT(E4051:G4051)</f>
        <v>5.52</v>
      </c>
      <c r="J4051" s="100"/>
      <c r="K4051" s="31"/>
      <c r="L4051" s="1342"/>
    </row>
    <row r="4052" spans="3:12" s="676" customFormat="1" ht="12" customHeight="1" x14ac:dyDescent="0.3">
      <c r="C4052" s="681"/>
      <c r="D4052" s="117" t="s">
        <v>1307</v>
      </c>
      <c r="E4052" s="618"/>
      <c r="F4052" s="619"/>
      <c r="G4052" s="618"/>
      <c r="H4052" s="620"/>
      <c r="I4052" s="458"/>
      <c r="J4052" s="100"/>
      <c r="K4052" s="31"/>
      <c r="L4052" s="1342"/>
    </row>
    <row r="4053" spans="3:12" s="676" customFormat="1" ht="12" customHeight="1" x14ac:dyDescent="0.3">
      <c r="C4053" s="681"/>
      <c r="D4053" s="117" t="s">
        <v>1305</v>
      </c>
      <c r="E4053" s="618">
        <v>1</v>
      </c>
      <c r="F4053" s="619">
        <v>1.55</v>
      </c>
      <c r="G4053" s="618">
        <v>0.6</v>
      </c>
      <c r="H4053" s="620"/>
      <c r="I4053" s="458">
        <f>PRODUCT(E4053:G4053)</f>
        <v>0.92999999999999994</v>
      </c>
      <c r="J4053" s="100"/>
      <c r="K4053" s="31"/>
      <c r="L4053" s="1342"/>
    </row>
    <row r="4054" spans="3:12" s="676" customFormat="1" ht="12" customHeight="1" x14ac:dyDescent="0.3">
      <c r="C4054" s="681"/>
      <c r="D4054" s="117"/>
      <c r="E4054" s="618">
        <v>1</v>
      </c>
      <c r="F4054" s="619">
        <v>2.2999999999999998</v>
      </c>
      <c r="G4054" s="618">
        <v>0.6</v>
      </c>
      <c r="H4054" s="620"/>
      <c r="I4054" s="458">
        <f>PRODUCT(E4054:G4054)</f>
        <v>1.38</v>
      </c>
      <c r="J4054" s="100"/>
      <c r="K4054" s="31"/>
      <c r="L4054" s="1342"/>
    </row>
    <row r="4055" spans="3:12" s="676" customFormat="1" ht="12" customHeight="1" x14ac:dyDescent="0.3">
      <c r="C4055" s="681"/>
      <c r="D4055" s="117"/>
      <c r="E4055" s="618">
        <v>1</v>
      </c>
      <c r="F4055" s="619">
        <v>2.15</v>
      </c>
      <c r="G4055" s="618">
        <v>0.6</v>
      </c>
      <c r="H4055" s="620"/>
      <c r="I4055" s="458">
        <f>PRODUCT(E4055:G4055)</f>
        <v>1.2899999999999998</v>
      </c>
      <c r="J4055" s="100"/>
      <c r="K4055" s="31"/>
      <c r="L4055" s="1342"/>
    </row>
    <row r="4056" spans="3:12" s="676" customFormat="1" ht="12" customHeight="1" x14ac:dyDescent="0.3">
      <c r="C4056" s="681"/>
      <c r="D4056" s="117" t="s">
        <v>1308</v>
      </c>
      <c r="E4056" s="618"/>
      <c r="F4056" s="619"/>
      <c r="G4056" s="618"/>
      <c r="H4056" s="620"/>
      <c r="I4056" s="458"/>
      <c r="J4056" s="100"/>
      <c r="K4056" s="31"/>
      <c r="L4056" s="1342"/>
    </row>
    <row r="4057" spans="3:12" s="676" customFormat="1" ht="12" customHeight="1" x14ac:dyDescent="0.3">
      <c r="C4057" s="681"/>
      <c r="D4057" s="117" t="s">
        <v>1305</v>
      </c>
      <c r="E4057" s="618">
        <v>1</v>
      </c>
      <c r="F4057" s="619">
        <v>9.1999999999999993</v>
      </c>
      <c r="G4057" s="618">
        <v>0.6</v>
      </c>
      <c r="H4057" s="620"/>
      <c r="I4057" s="458">
        <f>PRODUCT(E4057:G4057)</f>
        <v>5.52</v>
      </c>
      <c r="J4057" s="100"/>
      <c r="K4057" s="31"/>
      <c r="L4057" s="1342"/>
    </row>
    <row r="4058" spans="3:12" s="676" customFormat="1" ht="12" customHeight="1" x14ac:dyDescent="0.3">
      <c r="C4058" s="681"/>
      <c r="D4058" s="1597" t="s">
        <v>67</v>
      </c>
      <c r="E4058" s="618"/>
      <c r="F4058" s="619"/>
      <c r="G4058" s="618"/>
      <c r="H4058" s="620"/>
      <c r="I4058" s="458"/>
      <c r="J4058" s="100"/>
      <c r="K4058" s="31"/>
      <c r="L4058" s="1342"/>
    </row>
    <row r="4059" spans="3:12" s="676" customFormat="1" ht="12" customHeight="1" x14ac:dyDescent="0.3">
      <c r="C4059" s="681"/>
      <c r="D4059" s="434" t="s">
        <v>1273</v>
      </c>
      <c r="E4059" s="618"/>
      <c r="F4059" s="619"/>
      <c r="G4059" s="618"/>
      <c r="H4059" s="620"/>
      <c r="I4059" s="458"/>
      <c r="J4059" s="100"/>
      <c r="K4059" s="31"/>
      <c r="L4059" s="1342"/>
    </row>
    <row r="4060" spans="3:12" s="676" customFormat="1" ht="12" customHeight="1" x14ac:dyDescent="0.3">
      <c r="C4060" s="617" t="s">
        <v>1309</v>
      </c>
      <c r="D4060" s="117" t="s">
        <v>1310</v>
      </c>
      <c r="E4060" s="618"/>
      <c r="F4060" s="619"/>
      <c r="G4060" s="618"/>
      <c r="H4060" s="620"/>
      <c r="I4060" s="458"/>
      <c r="J4060" s="100"/>
      <c r="K4060" s="31"/>
      <c r="L4060" s="1342"/>
    </row>
    <row r="4061" spans="3:12" s="676" customFormat="1" ht="12" customHeight="1" x14ac:dyDescent="0.3">
      <c r="C4061" s="622"/>
      <c r="D4061" s="117" t="s">
        <v>1311</v>
      </c>
      <c r="E4061" s="618">
        <v>1</v>
      </c>
      <c r="F4061" s="619">
        <v>4.55</v>
      </c>
      <c r="G4061" s="618">
        <v>3.72</v>
      </c>
      <c r="H4061" s="620"/>
      <c r="I4061" s="458">
        <f t="shared" ref="I4061:I4066" si="285">PRODUCT(E4061:G4061)</f>
        <v>16.926000000000002</v>
      </c>
      <c r="J4061" s="100"/>
      <c r="K4061" s="31"/>
      <c r="L4061" s="1342"/>
    </row>
    <row r="4062" spans="3:12" s="676" customFormat="1" ht="12" customHeight="1" x14ac:dyDescent="0.3">
      <c r="C4062" s="622"/>
      <c r="D4062" s="117" t="s">
        <v>1312</v>
      </c>
      <c r="E4062" s="618">
        <v>1</v>
      </c>
      <c r="F4062" s="619">
        <v>2.0499999999999998</v>
      </c>
      <c r="G4062" s="618">
        <v>3.72</v>
      </c>
      <c r="H4062" s="620"/>
      <c r="I4062" s="458">
        <f t="shared" si="285"/>
        <v>7.6259999999999994</v>
      </c>
      <c r="J4062" s="100"/>
      <c r="K4062" s="31"/>
      <c r="L4062" s="1342"/>
    </row>
    <row r="4063" spans="3:12" s="676" customFormat="1" ht="12" customHeight="1" x14ac:dyDescent="0.3">
      <c r="C4063" s="681"/>
      <c r="D4063" s="117" t="s">
        <v>759</v>
      </c>
      <c r="E4063" s="618">
        <v>-1</v>
      </c>
      <c r="F4063" s="619">
        <v>1.8</v>
      </c>
      <c r="G4063" s="618">
        <v>2.1</v>
      </c>
      <c r="H4063" s="620"/>
      <c r="I4063" s="458">
        <f t="shared" si="285"/>
        <v>-3.7800000000000002</v>
      </c>
      <c r="J4063" s="100"/>
      <c r="K4063" s="31"/>
      <c r="L4063" s="1342"/>
    </row>
    <row r="4064" spans="3:12" s="676" customFormat="1" ht="12" customHeight="1" x14ac:dyDescent="0.3">
      <c r="C4064" s="681"/>
      <c r="D4064" s="117" t="s">
        <v>346</v>
      </c>
      <c r="E4064" s="618">
        <v>-1</v>
      </c>
      <c r="F4064" s="619">
        <v>1.5</v>
      </c>
      <c r="G4064" s="618">
        <v>0.5</v>
      </c>
      <c r="H4064" s="620"/>
      <c r="I4064" s="458">
        <f t="shared" si="285"/>
        <v>-0.75</v>
      </c>
      <c r="J4064" s="100"/>
      <c r="K4064" s="31"/>
      <c r="L4064" s="1342"/>
    </row>
    <row r="4065" spans="3:12" s="676" customFormat="1" ht="11.25" customHeight="1" x14ac:dyDescent="0.3">
      <c r="C4065" s="617"/>
      <c r="D4065" s="117" t="s">
        <v>1367</v>
      </c>
      <c r="E4065" s="618">
        <v>-4</v>
      </c>
      <c r="F4065" s="619">
        <v>0.25</v>
      </c>
      <c r="G4065" s="619">
        <v>3.72</v>
      </c>
      <c r="H4065" s="620"/>
      <c r="I4065" s="458">
        <f t="shared" si="285"/>
        <v>-3.72</v>
      </c>
      <c r="J4065" s="100"/>
      <c r="K4065" s="31"/>
      <c r="L4065" s="1342"/>
    </row>
    <row r="4066" spans="3:12" s="676" customFormat="1" ht="11.25" customHeight="1" x14ac:dyDescent="0.3">
      <c r="C4066" s="617"/>
      <c r="D4066" s="117" t="s">
        <v>1367</v>
      </c>
      <c r="E4066" s="618">
        <v>-1</v>
      </c>
      <c r="F4066" s="619">
        <v>0.3</v>
      </c>
      <c r="G4066" s="619">
        <v>3.72</v>
      </c>
      <c r="H4066" s="620"/>
      <c r="I4066" s="458">
        <f t="shared" si="285"/>
        <v>-1.1160000000000001</v>
      </c>
      <c r="J4066" s="100"/>
      <c r="K4066" s="31"/>
      <c r="L4066" s="1342"/>
    </row>
    <row r="4067" spans="3:12" s="676" customFormat="1" ht="12" customHeight="1" x14ac:dyDescent="0.3">
      <c r="C4067" s="617" t="s">
        <v>1313</v>
      </c>
      <c r="D4067" s="117" t="s">
        <v>1314</v>
      </c>
      <c r="E4067" s="618"/>
      <c r="F4067" s="619"/>
      <c r="G4067" s="618"/>
      <c r="H4067" s="620"/>
      <c r="I4067" s="458"/>
      <c r="J4067" s="100"/>
      <c r="K4067" s="31"/>
      <c r="L4067" s="1342"/>
    </row>
    <row r="4068" spans="3:12" s="676" customFormat="1" ht="12" customHeight="1" x14ac:dyDescent="0.3">
      <c r="C4068" s="622"/>
      <c r="D4068" s="117" t="s">
        <v>1315</v>
      </c>
      <c r="E4068" s="618">
        <v>1</v>
      </c>
      <c r="F4068" s="619">
        <v>6.65</v>
      </c>
      <c r="G4068" s="618">
        <v>3.72</v>
      </c>
      <c r="H4068" s="620"/>
      <c r="I4068" s="458">
        <f t="shared" ref="I4068:I4077" si="286">PRODUCT(E4068:G4068)</f>
        <v>24.738000000000003</v>
      </c>
      <c r="J4068" s="100"/>
      <c r="K4068" s="31"/>
      <c r="L4068" s="1342"/>
    </row>
    <row r="4069" spans="3:12" s="676" customFormat="1" ht="12" customHeight="1" x14ac:dyDescent="0.3">
      <c r="C4069" s="622"/>
      <c r="D4069" s="117" t="s">
        <v>1312</v>
      </c>
      <c r="E4069" s="618">
        <v>1</v>
      </c>
      <c r="F4069" s="619">
        <v>3.3</v>
      </c>
      <c r="G4069" s="618">
        <v>3.72</v>
      </c>
      <c r="H4069" s="620"/>
      <c r="I4069" s="458">
        <f t="shared" si="286"/>
        <v>12.276</v>
      </c>
      <c r="J4069" s="100"/>
      <c r="K4069" s="31"/>
      <c r="L4069" s="1342"/>
    </row>
    <row r="4070" spans="3:12" s="676" customFormat="1" ht="12" customHeight="1" x14ac:dyDescent="0.3">
      <c r="C4070" s="622"/>
      <c r="D4070" s="117" t="s">
        <v>1316</v>
      </c>
      <c r="E4070" s="618">
        <v>1</v>
      </c>
      <c r="F4070" s="619">
        <v>1.8</v>
      </c>
      <c r="G4070" s="618">
        <v>3.15</v>
      </c>
      <c r="H4070" s="620"/>
      <c r="I4070" s="458">
        <f t="shared" si="286"/>
        <v>5.67</v>
      </c>
      <c r="J4070" s="100"/>
      <c r="K4070" s="31"/>
      <c r="L4070" s="1342"/>
    </row>
    <row r="4071" spans="3:12" s="676" customFormat="1" ht="12" customHeight="1" x14ac:dyDescent="0.3">
      <c r="C4071" s="622"/>
      <c r="D4071" s="117"/>
      <c r="E4071" s="618">
        <v>1</v>
      </c>
      <c r="F4071" s="619">
        <v>0.7</v>
      </c>
      <c r="G4071" s="618">
        <v>4.17</v>
      </c>
      <c r="H4071" s="620"/>
      <c r="I4071" s="458">
        <f t="shared" si="286"/>
        <v>2.9189999999999996</v>
      </c>
      <c r="J4071" s="100"/>
      <c r="K4071" s="31"/>
      <c r="L4071" s="1342"/>
    </row>
    <row r="4072" spans="3:12" s="676" customFormat="1" ht="12" customHeight="1" x14ac:dyDescent="0.3">
      <c r="C4072" s="622"/>
      <c r="D4072" s="117"/>
      <c r="E4072" s="618">
        <v>1</v>
      </c>
      <c r="F4072" s="619">
        <v>0.7</v>
      </c>
      <c r="G4072" s="618">
        <v>4.17</v>
      </c>
      <c r="H4072" s="620"/>
      <c r="I4072" s="458">
        <f t="shared" si="286"/>
        <v>2.9189999999999996</v>
      </c>
      <c r="J4072" s="100"/>
      <c r="K4072" s="31"/>
      <c r="L4072" s="1342"/>
    </row>
    <row r="4073" spans="3:12" s="676" customFormat="1" ht="12" customHeight="1" x14ac:dyDescent="0.3">
      <c r="C4073" s="681"/>
      <c r="D4073" s="117" t="s">
        <v>759</v>
      </c>
      <c r="E4073" s="618">
        <v>-1</v>
      </c>
      <c r="F4073" s="619">
        <v>0.9</v>
      </c>
      <c r="G4073" s="618">
        <v>2</v>
      </c>
      <c r="H4073" s="620"/>
      <c r="I4073" s="458">
        <f t="shared" si="286"/>
        <v>-1.8</v>
      </c>
      <c r="J4073" s="100"/>
      <c r="K4073" s="31"/>
      <c r="L4073" s="1342"/>
    </row>
    <row r="4074" spans="3:12" s="676" customFormat="1" ht="12" customHeight="1" x14ac:dyDescent="0.3">
      <c r="C4074" s="681"/>
      <c r="D4074" s="117" t="s">
        <v>759</v>
      </c>
      <c r="E4074" s="618">
        <v>-1</v>
      </c>
      <c r="F4074" s="619">
        <v>0.6</v>
      </c>
      <c r="G4074" s="618">
        <v>2</v>
      </c>
      <c r="H4074" s="620"/>
      <c r="I4074" s="458">
        <f t="shared" si="286"/>
        <v>-1.2</v>
      </c>
      <c r="J4074" s="100"/>
      <c r="K4074" s="31"/>
      <c r="L4074" s="1342"/>
    </row>
    <row r="4075" spans="3:12" s="676" customFormat="1" ht="12" customHeight="1" x14ac:dyDescent="0.3">
      <c r="C4075" s="681"/>
      <c r="D4075" s="117" t="s">
        <v>346</v>
      </c>
      <c r="E4075" s="618">
        <v>-2</v>
      </c>
      <c r="F4075" s="619">
        <v>2.1</v>
      </c>
      <c r="G4075" s="618">
        <v>0.5</v>
      </c>
      <c r="H4075" s="620"/>
      <c r="I4075" s="458">
        <f t="shared" si="286"/>
        <v>-2.1</v>
      </c>
      <c r="J4075" s="100"/>
      <c r="K4075" s="31"/>
      <c r="L4075" s="1342"/>
    </row>
    <row r="4076" spans="3:12" s="676" customFormat="1" ht="11.25" customHeight="1" x14ac:dyDescent="0.3">
      <c r="C4076" s="617"/>
      <c r="D4076" s="117" t="s">
        <v>1367</v>
      </c>
      <c r="E4076" s="618">
        <v>-7</v>
      </c>
      <c r="F4076" s="619">
        <v>0.25</v>
      </c>
      <c r="G4076" s="619">
        <v>3.72</v>
      </c>
      <c r="H4076" s="620"/>
      <c r="I4076" s="458">
        <f t="shared" si="286"/>
        <v>-6.5100000000000007</v>
      </c>
      <c r="J4076" s="100"/>
      <c r="K4076" s="31"/>
      <c r="L4076" s="1342"/>
    </row>
    <row r="4077" spans="3:12" s="676" customFormat="1" ht="11.25" customHeight="1" x14ac:dyDescent="0.3">
      <c r="C4077" s="617"/>
      <c r="D4077" s="117" t="s">
        <v>1367</v>
      </c>
      <c r="E4077" s="618">
        <v>-1</v>
      </c>
      <c r="F4077" s="619">
        <v>0.25</v>
      </c>
      <c r="G4077" s="619">
        <v>3.15</v>
      </c>
      <c r="H4077" s="620"/>
      <c r="I4077" s="458">
        <f t="shared" si="286"/>
        <v>-0.78749999999999998</v>
      </c>
      <c r="J4077" s="100"/>
      <c r="K4077" s="31"/>
      <c r="L4077" s="1342"/>
    </row>
    <row r="4078" spans="3:12" s="676" customFormat="1" ht="11.25" customHeight="1" x14ac:dyDescent="0.3">
      <c r="C4078" s="617"/>
      <c r="D4078" s="117" t="s">
        <v>1367</v>
      </c>
      <c r="E4078" s="618">
        <v>-2</v>
      </c>
      <c r="F4078" s="619">
        <v>0.25</v>
      </c>
      <c r="G4078" s="619">
        <v>4.17</v>
      </c>
      <c r="H4078" s="620"/>
      <c r="I4078" s="458">
        <f>PRODUCT(E4078:G4078)</f>
        <v>-2.085</v>
      </c>
      <c r="J4078" s="100"/>
      <c r="K4078" s="31"/>
      <c r="L4078" s="1342"/>
    </row>
    <row r="4079" spans="3:12" s="676" customFormat="1" ht="12" customHeight="1" x14ac:dyDescent="0.3">
      <c r="C4079" s="617" t="s">
        <v>1317</v>
      </c>
      <c r="D4079" s="117" t="s">
        <v>1318</v>
      </c>
      <c r="E4079" s="618"/>
      <c r="F4079" s="619"/>
      <c r="G4079" s="618"/>
      <c r="H4079" s="620"/>
      <c r="I4079" s="458"/>
      <c r="J4079" s="100"/>
      <c r="K4079" s="31"/>
      <c r="L4079" s="1342"/>
    </row>
    <row r="4080" spans="3:12" s="676" customFormat="1" ht="12" customHeight="1" x14ac:dyDescent="0.3">
      <c r="C4080" s="622"/>
      <c r="D4080" s="117" t="s">
        <v>1315</v>
      </c>
      <c r="E4080" s="618">
        <v>1</v>
      </c>
      <c r="F4080" s="619">
        <v>6.1</v>
      </c>
      <c r="G4080" s="618">
        <v>3.72</v>
      </c>
      <c r="H4080" s="620"/>
      <c r="I4080" s="458">
        <f>PRODUCT(E4080:G4080)</f>
        <v>22.692</v>
      </c>
      <c r="J4080" s="100"/>
      <c r="K4080" s="31"/>
      <c r="L4080" s="1342"/>
    </row>
    <row r="4081" spans="3:12" s="676" customFormat="1" ht="12" customHeight="1" x14ac:dyDescent="0.3">
      <c r="C4081" s="681"/>
      <c r="D4081" s="117" t="s">
        <v>346</v>
      </c>
      <c r="E4081" s="618">
        <v>-2</v>
      </c>
      <c r="F4081" s="619">
        <v>2.1</v>
      </c>
      <c r="G4081" s="618">
        <v>0.5</v>
      </c>
      <c r="H4081" s="620"/>
      <c r="I4081" s="458">
        <f>PRODUCT(E4081:G4081)</f>
        <v>-2.1</v>
      </c>
      <c r="J4081" s="100"/>
      <c r="K4081" s="31"/>
      <c r="L4081" s="1342"/>
    </row>
    <row r="4082" spans="3:12" s="676" customFormat="1" ht="11.25" customHeight="1" x14ac:dyDescent="0.3">
      <c r="C4082" s="617"/>
      <c r="D4082" s="117" t="s">
        <v>1367</v>
      </c>
      <c r="E4082" s="618">
        <v>-2</v>
      </c>
      <c r="F4082" s="619">
        <v>0.25</v>
      </c>
      <c r="G4082" s="619">
        <v>3.72</v>
      </c>
      <c r="H4082" s="620"/>
      <c r="I4082" s="458">
        <f>PRODUCT(E4082:G4082)</f>
        <v>-1.86</v>
      </c>
      <c r="J4082" s="100"/>
      <c r="K4082" s="31"/>
      <c r="L4082" s="1342"/>
    </row>
    <row r="4083" spans="3:12" s="676" customFormat="1" ht="12" customHeight="1" x14ac:dyDescent="0.3">
      <c r="C4083" s="617" t="s">
        <v>1319</v>
      </c>
      <c r="D4083" s="117" t="s">
        <v>1320</v>
      </c>
      <c r="E4083" s="618"/>
      <c r="F4083" s="619"/>
      <c r="G4083" s="618"/>
      <c r="H4083" s="620"/>
      <c r="I4083" s="458"/>
      <c r="J4083" s="100"/>
      <c r="K4083" s="31"/>
      <c r="L4083" s="1342"/>
    </row>
    <row r="4084" spans="3:12" s="676" customFormat="1" ht="12" customHeight="1" x14ac:dyDescent="0.3">
      <c r="C4084" s="622"/>
      <c r="D4084" s="117" t="s">
        <v>1041</v>
      </c>
      <c r="E4084" s="618">
        <v>1</v>
      </c>
      <c r="F4084" s="619">
        <v>3</v>
      </c>
      <c r="G4084" s="618">
        <v>2.1</v>
      </c>
      <c r="H4084" s="620"/>
      <c r="I4084" s="458">
        <f>PRODUCT(E4084:G4084)</f>
        <v>6.3000000000000007</v>
      </c>
      <c r="J4084" s="100"/>
      <c r="K4084" s="31"/>
      <c r="L4084" s="1342"/>
    </row>
    <row r="4085" spans="3:12" s="676" customFormat="1" ht="11.25" customHeight="1" x14ac:dyDescent="0.3">
      <c r="C4085" s="617"/>
      <c r="D4085" s="117" t="s">
        <v>1367</v>
      </c>
      <c r="E4085" s="618">
        <v>-3</v>
      </c>
      <c r="F4085" s="619">
        <v>0.25</v>
      </c>
      <c r="G4085" s="619">
        <v>3.72</v>
      </c>
      <c r="H4085" s="620"/>
      <c r="I4085" s="458">
        <f>PRODUCT(E4085:G4085)</f>
        <v>-2.79</v>
      </c>
      <c r="J4085" s="100"/>
      <c r="K4085" s="31"/>
      <c r="L4085" s="1342"/>
    </row>
    <row r="4086" spans="3:12" s="676" customFormat="1" ht="12" customHeight="1" x14ac:dyDescent="0.3">
      <c r="C4086" s="617" t="s">
        <v>1321</v>
      </c>
      <c r="D4086" s="117" t="s">
        <v>1322</v>
      </c>
      <c r="E4086" s="618"/>
      <c r="F4086" s="619"/>
      <c r="G4086" s="618"/>
      <c r="H4086" s="620"/>
      <c r="I4086" s="458"/>
      <c r="J4086" s="100"/>
      <c r="K4086" s="31"/>
      <c r="L4086" s="1342"/>
    </row>
    <row r="4087" spans="3:12" s="676" customFormat="1" ht="12" customHeight="1" x14ac:dyDescent="0.3">
      <c r="C4087" s="622"/>
      <c r="D4087" s="117" t="s">
        <v>1324</v>
      </c>
      <c r="E4087" s="618">
        <v>1</v>
      </c>
      <c r="F4087" s="619">
        <v>2.85</v>
      </c>
      <c r="G4087" s="618">
        <v>3.72</v>
      </c>
      <c r="H4087" s="620"/>
      <c r="I4087" s="458">
        <f>PRODUCT(E4087:G4087)</f>
        <v>10.602</v>
      </c>
      <c r="J4087" s="100"/>
      <c r="K4087" s="31"/>
      <c r="L4087" s="1342"/>
    </row>
    <row r="4088" spans="3:12" s="676" customFormat="1" ht="12" customHeight="1" x14ac:dyDescent="0.3">
      <c r="C4088" s="622"/>
      <c r="D4088" s="117" t="s">
        <v>1323</v>
      </c>
      <c r="E4088" s="618">
        <v>1</v>
      </c>
      <c r="F4088" s="619">
        <v>3.3</v>
      </c>
      <c r="G4088" s="618">
        <v>3.72</v>
      </c>
      <c r="H4088" s="620"/>
      <c r="I4088" s="458">
        <f>PRODUCT(E4088:G4088)</f>
        <v>12.276</v>
      </c>
      <c r="J4088" s="100"/>
      <c r="K4088" s="31"/>
      <c r="L4088" s="1342"/>
    </row>
    <row r="4089" spans="3:12" s="676" customFormat="1" ht="12" customHeight="1" x14ac:dyDescent="0.3">
      <c r="C4089" s="681"/>
      <c r="D4089" s="117" t="s">
        <v>346</v>
      </c>
      <c r="E4089" s="618">
        <v>-1</v>
      </c>
      <c r="F4089" s="619">
        <v>2.4</v>
      </c>
      <c r="G4089" s="618">
        <v>0.5</v>
      </c>
      <c r="H4089" s="620"/>
      <c r="I4089" s="458">
        <f>PRODUCT(E4089:G4089)</f>
        <v>-1.2</v>
      </c>
      <c r="J4089" s="100"/>
      <c r="K4089" s="31"/>
      <c r="L4089" s="1342"/>
    </row>
    <row r="4090" spans="3:12" s="676" customFormat="1" ht="11.25" customHeight="1" x14ac:dyDescent="0.3">
      <c r="C4090" s="617"/>
      <c r="D4090" s="117" t="s">
        <v>1367</v>
      </c>
      <c r="E4090" s="618">
        <v>-3</v>
      </c>
      <c r="F4090" s="619">
        <v>0.25</v>
      </c>
      <c r="G4090" s="619">
        <v>3.72</v>
      </c>
      <c r="H4090" s="620"/>
      <c r="I4090" s="458">
        <f>PRODUCT(E4090:G4090)</f>
        <v>-2.79</v>
      </c>
      <c r="J4090" s="100"/>
      <c r="K4090" s="31"/>
      <c r="L4090" s="1342"/>
    </row>
    <row r="4091" spans="3:12" s="676" customFormat="1" ht="12" customHeight="1" x14ac:dyDescent="0.3">
      <c r="C4091" s="617" t="s">
        <v>1325</v>
      </c>
      <c r="D4091" s="117" t="s">
        <v>1326</v>
      </c>
      <c r="E4091" s="618"/>
      <c r="F4091" s="619"/>
      <c r="G4091" s="618"/>
      <c r="H4091" s="620"/>
      <c r="I4091" s="458"/>
      <c r="J4091" s="100"/>
      <c r="K4091" s="31"/>
      <c r="L4091" s="1342"/>
    </row>
    <row r="4092" spans="3:12" s="676" customFormat="1" ht="12" customHeight="1" x14ac:dyDescent="0.3">
      <c r="C4092" s="622"/>
      <c r="D4092" s="117" t="s">
        <v>1311</v>
      </c>
      <c r="E4092" s="618">
        <v>1</v>
      </c>
      <c r="F4092" s="619">
        <v>1.95</v>
      </c>
      <c r="G4092" s="618">
        <v>3.72</v>
      </c>
      <c r="H4092" s="620"/>
      <c r="I4092" s="458"/>
      <c r="J4092" s="100"/>
      <c r="K4092" s="31"/>
      <c r="L4092" s="1342"/>
    </row>
    <row r="4093" spans="3:12" s="676" customFormat="1" ht="12" customHeight="1" x14ac:dyDescent="0.3">
      <c r="C4093" s="622"/>
      <c r="D4093" s="117" t="s">
        <v>1323</v>
      </c>
      <c r="E4093" s="618">
        <v>1</v>
      </c>
      <c r="F4093" s="619">
        <v>2.0499999999999998</v>
      </c>
      <c r="G4093" s="618">
        <v>3.72</v>
      </c>
      <c r="H4093" s="620"/>
      <c r="I4093" s="458">
        <f>PRODUCT(E4093:G4093)</f>
        <v>7.6259999999999994</v>
      </c>
      <c r="J4093" s="100"/>
      <c r="K4093" s="31"/>
      <c r="L4093" s="1342"/>
    </row>
    <row r="4094" spans="3:12" s="676" customFormat="1" ht="12" customHeight="1" x14ac:dyDescent="0.3">
      <c r="C4094" s="622"/>
      <c r="D4094" s="117" t="s">
        <v>1327</v>
      </c>
      <c r="E4094" s="618">
        <v>1</v>
      </c>
      <c r="F4094" s="619">
        <v>2.0499999999999998</v>
      </c>
      <c r="G4094" s="618">
        <v>4.17</v>
      </c>
      <c r="H4094" s="620"/>
      <c r="I4094" s="458">
        <f>PRODUCT(E4094:G4094)</f>
        <v>8.5484999999999989</v>
      </c>
      <c r="J4094" s="100"/>
      <c r="K4094" s="31"/>
      <c r="L4094" s="1342"/>
    </row>
    <row r="4095" spans="3:12" s="676" customFormat="1" ht="12" customHeight="1" x14ac:dyDescent="0.3">
      <c r="C4095" s="681"/>
      <c r="D4095" s="117" t="s">
        <v>346</v>
      </c>
      <c r="E4095" s="618">
        <v>-1</v>
      </c>
      <c r="F4095" s="619">
        <v>2.4</v>
      </c>
      <c r="G4095" s="618">
        <v>0.5</v>
      </c>
      <c r="H4095" s="620"/>
      <c r="I4095" s="458">
        <f>PRODUCT(E4095:G4095)</f>
        <v>-1.2</v>
      </c>
      <c r="J4095" s="100"/>
      <c r="K4095" s="31"/>
      <c r="L4095" s="1342"/>
    </row>
    <row r="4096" spans="3:12" s="676" customFormat="1" ht="11.25" customHeight="1" x14ac:dyDescent="0.3">
      <c r="C4096" s="617"/>
      <c r="D4096" s="117" t="s">
        <v>1367</v>
      </c>
      <c r="E4096" s="618">
        <v>-2</v>
      </c>
      <c r="F4096" s="619">
        <v>0.35</v>
      </c>
      <c r="G4096" s="619">
        <v>3.72</v>
      </c>
      <c r="H4096" s="620"/>
      <c r="I4096" s="458">
        <f>PRODUCT(E4096:G4096)</f>
        <v>-2.6040000000000001</v>
      </c>
      <c r="J4096" s="100"/>
      <c r="K4096" s="31"/>
      <c r="L4096" s="1342"/>
    </row>
    <row r="4097" spans="3:12" s="676" customFormat="1" ht="12" customHeight="1" x14ac:dyDescent="0.3">
      <c r="C4097" s="617" t="s">
        <v>1329</v>
      </c>
      <c r="D4097" s="117" t="s">
        <v>1330</v>
      </c>
      <c r="E4097" s="618"/>
      <c r="F4097" s="619"/>
      <c r="G4097" s="618"/>
      <c r="H4097" s="620"/>
      <c r="I4097" s="458"/>
      <c r="J4097" s="100"/>
      <c r="K4097" s="31"/>
      <c r="L4097" s="1342"/>
    </row>
    <row r="4098" spans="3:12" s="676" customFormat="1" ht="12" customHeight="1" x14ac:dyDescent="0.3">
      <c r="C4098" s="681"/>
      <c r="D4098" s="117" t="s">
        <v>1327</v>
      </c>
      <c r="E4098" s="618">
        <v>1</v>
      </c>
      <c r="F4098" s="619">
        <v>1.95</v>
      </c>
      <c r="G4098" s="618">
        <v>4.17</v>
      </c>
      <c r="H4098" s="620"/>
      <c r="I4098" s="458">
        <f>PRODUCT(E4098:G4098)</f>
        <v>8.1314999999999991</v>
      </c>
      <c r="J4098" s="100"/>
      <c r="K4098" s="31"/>
      <c r="L4098" s="1342"/>
    </row>
    <row r="4099" spans="3:12" s="676" customFormat="1" ht="12" customHeight="1" x14ac:dyDescent="0.3">
      <c r="C4099" s="681"/>
      <c r="D4099" s="117" t="s">
        <v>759</v>
      </c>
      <c r="E4099" s="618">
        <v>-1</v>
      </c>
      <c r="F4099" s="619">
        <v>1.4</v>
      </c>
      <c r="G4099" s="618">
        <v>2.1</v>
      </c>
      <c r="H4099" s="620"/>
      <c r="I4099" s="458">
        <f>PRODUCT(E4099:G4099)</f>
        <v>-2.94</v>
      </c>
      <c r="J4099" s="100"/>
      <c r="K4099" s="31"/>
      <c r="L4099" s="1342"/>
    </row>
    <row r="4100" spans="3:12" s="676" customFormat="1" ht="11.25" customHeight="1" x14ac:dyDescent="0.3">
      <c r="C4100" s="617"/>
      <c r="D4100" s="117" t="s">
        <v>1367</v>
      </c>
      <c r="E4100" s="618">
        <v>-1</v>
      </c>
      <c r="F4100" s="619">
        <v>0.6</v>
      </c>
      <c r="G4100" s="619">
        <v>4.17</v>
      </c>
      <c r="H4100" s="620"/>
      <c r="I4100" s="458">
        <f>PRODUCT(E4100:G4100)</f>
        <v>-2.5019999999999998</v>
      </c>
      <c r="J4100" s="100"/>
      <c r="K4100" s="31"/>
      <c r="L4100" s="1342"/>
    </row>
    <row r="4101" spans="3:12" s="676" customFormat="1" ht="11.25" customHeight="1" x14ac:dyDescent="0.3">
      <c r="C4101" s="617"/>
      <c r="D4101" s="117" t="s">
        <v>1367</v>
      </c>
      <c r="E4101" s="618">
        <v>-1</v>
      </c>
      <c r="F4101" s="619">
        <v>0.45</v>
      </c>
      <c r="G4101" s="619">
        <v>4.17</v>
      </c>
      <c r="H4101" s="620"/>
      <c r="I4101" s="458">
        <f>PRODUCT(E4101:G4101)</f>
        <v>-1.8765000000000001</v>
      </c>
      <c r="J4101" s="100"/>
      <c r="K4101" s="31"/>
      <c r="L4101" s="1342"/>
    </row>
    <row r="4102" spans="3:12" s="676" customFormat="1" ht="12" customHeight="1" x14ac:dyDescent="0.3">
      <c r="C4102" s="617" t="s">
        <v>1328</v>
      </c>
      <c r="D4102" s="117" t="s">
        <v>177</v>
      </c>
      <c r="E4102" s="618"/>
      <c r="F4102" s="619"/>
      <c r="G4102" s="618"/>
      <c r="H4102" s="620"/>
      <c r="I4102" s="458"/>
      <c r="J4102" s="100"/>
      <c r="K4102" s="31"/>
      <c r="L4102" s="1342"/>
    </row>
    <row r="4103" spans="3:12" s="676" customFormat="1" ht="12" customHeight="1" x14ac:dyDescent="0.3">
      <c r="C4103" s="681"/>
      <c r="D4103" s="117" t="s">
        <v>1327</v>
      </c>
      <c r="E4103" s="618">
        <v>1</v>
      </c>
      <c r="F4103" s="619">
        <v>5.8</v>
      </c>
      <c r="G4103" s="618">
        <v>4.17</v>
      </c>
      <c r="H4103" s="620"/>
      <c r="I4103" s="458">
        <f>PRODUCT(E4103:G4103)</f>
        <v>24.186</v>
      </c>
      <c r="J4103" s="100"/>
      <c r="K4103" s="31"/>
      <c r="L4103" s="1342"/>
    </row>
    <row r="4104" spans="3:12" s="676" customFormat="1" ht="12" customHeight="1" x14ac:dyDescent="0.3">
      <c r="C4104" s="681"/>
      <c r="D4104" s="117"/>
      <c r="E4104" s="618">
        <v>1</v>
      </c>
      <c r="F4104" s="619">
        <v>2.0499999999999998</v>
      </c>
      <c r="G4104" s="618">
        <v>4.17</v>
      </c>
      <c r="H4104" s="620"/>
      <c r="I4104" s="458">
        <f>PRODUCT(E4104:G4104)</f>
        <v>8.5484999999999989</v>
      </c>
      <c r="J4104" s="100"/>
      <c r="K4104" s="31"/>
      <c r="L4104" s="1342"/>
    </row>
    <row r="4105" spans="3:12" s="676" customFormat="1" ht="12" customHeight="1" x14ac:dyDescent="0.3">
      <c r="C4105" s="681"/>
      <c r="D4105" s="117"/>
      <c r="E4105" s="618">
        <v>1</v>
      </c>
      <c r="F4105" s="619">
        <v>0.3</v>
      </c>
      <c r="G4105" s="618">
        <v>4.17</v>
      </c>
      <c r="H4105" s="620"/>
      <c r="I4105" s="458">
        <f>PRODUCT(E4105:G4105)</f>
        <v>1.2509999999999999</v>
      </c>
      <c r="J4105" s="100"/>
      <c r="K4105" s="31"/>
      <c r="L4105" s="1342"/>
    </row>
    <row r="4106" spans="3:12" s="676" customFormat="1" ht="12" customHeight="1" x14ac:dyDescent="0.3">
      <c r="C4106" s="681"/>
      <c r="D4106" s="117" t="s">
        <v>1311</v>
      </c>
      <c r="E4106" s="618">
        <v>1</v>
      </c>
      <c r="F4106" s="619">
        <v>2.4</v>
      </c>
      <c r="G4106" s="618">
        <v>3.72</v>
      </c>
      <c r="H4106" s="620"/>
      <c r="I4106" s="458"/>
      <c r="J4106" s="100"/>
      <c r="K4106" s="31"/>
      <c r="L4106" s="1342"/>
    </row>
    <row r="4107" spans="3:12" s="676" customFormat="1" ht="12" customHeight="1" x14ac:dyDescent="0.3">
      <c r="C4107" s="681"/>
      <c r="D4107" s="117" t="s">
        <v>1041</v>
      </c>
      <c r="E4107" s="618">
        <v>1</v>
      </c>
      <c r="F4107" s="619">
        <v>0.9</v>
      </c>
      <c r="G4107" s="618">
        <v>2.1</v>
      </c>
      <c r="H4107" s="620"/>
      <c r="I4107" s="458">
        <f t="shared" ref="I4107:I4113" si="287">PRODUCT(E4107:G4107)</f>
        <v>1.8900000000000001</v>
      </c>
      <c r="J4107" s="100"/>
      <c r="K4107" s="31"/>
      <c r="L4107" s="1342"/>
    </row>
    <row r="4108" spans="3:12" s="676" customFormat="1" ht="12" customHeight="1" x14ac:dyDescent="0.3">
      <c r="C4108" s="681"/>
      <c r="D4108" s="117"/>
      <c r="E4108" s="618">
        <v>1</v>
      </c>
      <c r="F4108" s="619">
        <v>0.35</v>
      </c>
      <c r="G4108" s="618">
        <v>2.1</v>
      </c>
      <c r="H4108" s="620"/>
      <c r="I4108" s="458">
        <f t="shared" si="287"/>
        <v>0.73499999999999999</v>
      </c>
      <c r="J4108" s="100"/>
      <c r="K4108" s="31"/>
      <c r="L4108" s="1342"/>
    </row>
    <row r="4109" spans="3:12" s="676" customFormat="1" ht="12" customHeight="1" x14ac:dyDescent="0.3">
      <c r="C4109" s="681"/>
      <c r="D4109" s="117"/>
      <c r="E4109" s="618">
        <v>1</v>
      </c>
      <c r="F4109" s="619">
        <v>1.1499999999999999</v>
      </c>
      <c r="G4109" s="618">
        <v>2.1</v>
      </c>
      <c r="H4109" s="620"/>
      <c r="I4109" s="458">
        <f t="shared" si="287"/>
        <v>2.415</v>
      </c>
      <c r="J4109" s="100"/>
      <c r="K4109" s="31"/>
      <c r="L4109" s="1342"/>
    </row>
    <row r="4110" spans="3:12" s="676" customFormat="1" ht="12" customHeight="1" x14ac:dyDescent="0.3">
      <c r="C4110" s="681"/>
      <c r="D4110" s="117" t="s">
        <v>759</v>
      </c>
      <c r="E4110" s="618">
        <v>-2</v>
      </c>
      <c r="F4110" s="619">
        <v>0.9</v>
      </c>
      <c r="G4110" s="618">
        <v>2.1</v>
      </c>
      <c r="H4110" s="620"/>
      <c r="I4110" s="458">
        <f t="shared" si="287"/>
        <v>-3.7800000000000002</v>
      </c>
      <c r="J4110" s="100"/>
      <c r="K4110" s="31"/>
      <c r="L4110" s="1342"/>
    </row>
    <row r="4111" spans="3:12" s="676" customFormat="1" ht="12" customHeight="1" x14ac:dyDescent="0.3">
      <c r="C4111" s="681"/>
      <c r="D4111" s="117" t="s">
        <v>346</v>
      </c>
      <c r="E4111" s="618">
        <v>-1</v>
      </c>
      <c r="F4111" s="619">
        <v>0.9</v>
      </c>
      <c r="G4111" s="618">
        <v>0.5</v>
      </c>
      <c r="H4111" s="620"/>
      <c r="I4111" s="458">
        <f t="shared" si="287"/>
        <v>-0.45</v>
      </c>
      <c r="J4111" s="100"/>
      <c r="K4111" s="31"/>
      <c r="L4111" s="1342"/>
    </row>
    <row r="4112" spans="3:12" s="676" customFormat="1" ht="11.25" customHeight="1" x14ac:dyDescent="0.3">
      <c r="C4112" s="617"/>
      <c r="D4112" s="117" t="s">
        <v>1367</v>
      </c>
      <c r="E4112" s="618">
        <v>-3</v>
      </c>
      <c r="F4112" s="619">
        <v>0.25</v>
      </c>
      <c r="G4112" s="619">
        <v>3.72</v>
      </c>
      <c r="H4112" s="620"/>
      <c r="I4112" s="458">
        <f t="shared" si="287"/>
        <v>-2.79</v>
      </c>
      <c r="J4112" s="100"/>
      <c r="K4112" s="31"/>
      <c r="L4112" s="1342"/>
    </row>
    <row r="4113" spans="3:12" s="676" customFormat="1" ht="11.25" customHeight="1" x14ac:dyDescent="0.3">
      <c r="C4113" s="617"/>
      <c r="D4113" s="117" t="s">
        <v>1367</v>
      </c>
      <c r="E4113" s="618">
        <v>-4</v>
      </c>
      <c r="F4113" s="619">
        <v>0.25</v>
      </c>
      <c r="G4113" s="619">
        <v>4.17</v>
      </c>
      <c r="H4113" s="620"/>
      <c r="I4113" s="458">
        <f t="shared" si="287"/>
        <v>-4.17</v>
      </c>
      <c r="J4113" s="100"/>
      <c r="K4113" s="31"/>
      <c r="L4113" s="1342"/>
    </row>
    <row r="4114" spans="3:12" s="676" customFormat="1" ht="12" customHeight="1" x14ac:dyDescent="0.3">
      <c r="C4114" s="617" t="s">
        <v>1331</v>
      </c>
      <c r="D4114" s="117" t="s">
        <v>1332</v>
      </c>
      <c r="E4114" s="618"/>
      <c r="F4114" s="619"/>
      <c r="G4114" s="618"/>
      <c r="H4114" s="620"/>
      <c r="I4114" s="458"/>
      <c r="J4114" s="100"/>
      <c r="K4114" s="31"/>
      <c r="L4114" s="1342"/>
    </row>
    <row r="4115" spans="3:12" s="676" customFormat="1" ht="12" customHeight="1" x14ac:dyDescent="0.3">
      <c r="C4115" s="681"/>
      <c r="D4115" s="117" t="s">
        <v>1327</v>
      </c>
      <c r="E4115" s="618">
        <v>1</v>
      </c>
      <c r="F4115" s="619">
        <v>1.2</v>
      </c>
      <c r="G4115" s="618">
        <v>3.15</v>
      </c>
      <c r="H4115" s="620"/>
      <c r="I4115" s="458">
        <f>PRODUCT(E4115:G4115)</f>
        <v>3.78</v>
      </c>
      <c r="J4115" s="100"/>
      <c r="K4115" s="31"/>
      <c r="L4115" s="1342"/>
    </row>
    <row r="4116" spans="3:12" s="676" customFormat="1" ht="12" customHeight="1" x14ac:dyDescent="0.3">
      <c r="C4116" s="681"/>
      <c r="D4116" s="117"/>
      <c r="E4116" s="618">
        <v>1</v>
      </c>
      <c r="F4116" s="619">
        <v>4.3</v>
      </c>
      <c r="G4116" s="618">
        <v>4.17</v>
      </c>
      <c r="H4116" s="620"/>
      <c r="I4116" s="458">
        <f>PRODUCT(E4116:G4116)</f>
        <v>17.930999999999997</v>
      </c>
      <c r="J4116" s="100"/>
      <c r="K4116" s="31"/>
      <c r="L4116" s="1342"/>
    </row>
    <row r="4117" spans="3:12" s="676" customFormat="1" ht="12" customHeight="1" x14ac:dyDescent="0.3">
      <c r="C4117" s="681"/>
      <c r="D4117" s="117" t="s">
        <v>1311</v>
      </c>
      <c r="E4117" s="618">
        <v>1</v>
      </c>
      <c r="F4117" s="619">
        <v>2.2000000000000002</v>
      </c>
      <c r="G4117" s="618">
        <v>3.72</v>
      </c>
      <c r="H4117" s="620"/>
      <c r="I4117" s="458"/>
      <c r="J4117" s="100"/>
      <c r="K4117" s="31"/>
      <c r="L4117" s="1342"/>
    </row>
    <row r="4118" spans="3:12" s="676" customFormat="1" ht="12" customHeight="1" x14ac:dyDescent="0.3">
      <c r="C4118" s="681"/>
      <c r="D4118" s="117" t="s">
        <v>759</v>
      </c>
      <c r="E4118" s="618">
        <v>-1</v>
      </c>
      <c r="F4118" s="619">
        <v>0.9</v>
      </c>
      <c r="G4118" s="618">
        <v>2.6</v>
      </c>
      <c r="H4118" s="620"/>
      <c r="I4118" s="458">
        <f t="shared" ref="I4118:I4124" si="288">PRODUCT(E4118:G4118)</f>
        <v>-2.3400000000000003</v>
      </c>
      <c r="J4118" s="100"/>
      <c r="K4118" s="31"/>
      <c r="L4118" s="1342"/>
    </row>
    <row r="4119" spans="3:12" s="676" customFormat="1" ht="12" customHeight="1" x14ac:dyDescent="0.3">
      <c r="C4119" s="681"/>
      <c r="D4119" s="117" t="s">
        <v>346</v>
      </c>
      <c r="E4119" s="618">
        <v>-1</v>
      </c>
      <c r="F4119" s="619">
        <v>0.9</v>
      </c>
      <c r="G4119" s="618">
        <v>0.5</v>
      </c>
      <c r="H4119" s="620"/>
      <c r="I4119" s="458">
        <f t="shared" si="288"/>
        <v>-0.45</v>
      </c>
      <c r="J4119" s="100"/>
      <c r="K4119" s="31"/>
      <c r="L4119" s="1342"/>
    </row>
    <row r="4120" spans="3:12" s="676" customFormat="1" ht="11.25" customHeight="1" x14ac:dyDescent="0.3">
      <c r="C4120" s="617"/>
      <c r="D4120" s="117" t="s">
        <v>1367</v>
      </c>
      <c r="E4120" s="618">
        <v>-1</v>
      </c>
      <c r="F4120" s="619">
        <v>0.35</v>
      </c>
      <c r="G4120" s="619">
        <v>3.72</v>
      </c>
      <c r="H4120" s="620"/>
      <c r="I4120" s="458">
        <f t="shared" si="288"/>
        <v>-1.302</v>
      </c>
      <c r="J4120" s="100"/>
      <c r="K4120" s="31"/>
      <c r="L4120" s="1342"/>
    </row>
    <row r="4121" spans="3:12" s="676" customFormat="1" ht="11.25" customHeight="1" x14ac:dyDescent="0.3">
      <c r="C4121" s="617"/>
      <c r="D4121" s="117" t="s">
        <v>1367</v>
      </c>
      <c r="E4121" s="618">
        <v>-1</v>
      </c>
      <c r="F4121" s="619">
        <v>0.6</v>
      </c>
      <c r="G4121" s="619">
        <v>3.72</v>
      </c>
      <c r="H4121" s="620"/>
      <c r="I4121" s="458">
        <f t="shared" si="288"/>
        <v>-2.2320000000000002</v>
      </c>
      <c r="J4121" s="100"/>
      <c r="K4121" s="31"/>
      <c r="L4121" s="1342"/>
    </row>
    <row r="4122" spans="3:12" s="676" customFormat="1" ht="11.25" customHeight="1" x14ac:dyDescent="0.3">
      <c r="C4122" s="617"/>
      <c r="D4122" s="117" t="s">
        <v>1367</v>
      </c>
      <c r="E4122" s="618">
        <v>-1</v>
      </c>
      <c r="F4122" s="619">
        <v>0.25</v>
      </c>
      <c r="G4122" s="619">
        <v>4.17</v>
      </c>
      <c r="H4122" s="620"/>
      <c r="I4122" s="458">
        <f t="shared" si="288"/>
        <v>-1.0425</v>
      </c>
      <c r="J4122" s="100"/>
      <c r="K4122" s="31"/>
      <c r="L4122" s="1342"/>
    </row>
    <row r="4123" spans="3:12" s="676" customFormat="1" ht="11.25" customHeight="1" x14ac:dyDescent="0.3">
      <c r="C4123" s="617"/>
      <c r="D4123" s="117" t="s">
        <v>1367</v>
      </c>
      <c r="E4123" s="618">
        <v>-2</v>
      </c>
      <c r="F4123" s="619">
        <v>0.25</v>
      </c>
      <c r="G4123" s="619">
        <v>3.72</v>
      </c>
      <c r="H4123" s="620"/>
      <c r="I4123" s="458">
        <f t="shared" si="288"/>
        <v>-1.86</v>
      </c>
      <c r="J4123" s="100"/>
      <c r="K4123" s="31"/>
      <c r="L4123" s="1342"/>
    </row>
    <row r="4124" spans="3:12" s="676" customFormat="1" ht="11.25" customHeight="1" x14ac:dyDescent="0.3">
      <c r="C4124" s="617"/>
      <c r="D4124" s="117" t="s">
        <v>1367</v>
      </c>
      <c r="E4124" s="618">
        <v>-1</v>
      </c>
      <c r="F4124" s="619">
        <v>0.4</v>
      </c>
      <c r="G4124" s="619">
        <v>3.72</v>
      </c>
      <c r="H4124" s="620"/>
      <c r="I4124" s="458">
        <f t="shared" si="288"/>
        <v>-1.4880000000000002</v>
      </c>
      <c r="J4124" s="100"/>
      <c r="K4124" s="31"/>
      <c r="L4124" s="1342"/>
    </row>
    <row r="4125" spans="3:12" s="676" customFormat="1" ht="12" customHeight="1" x14ac:dyDescent="0.3">
      <c r="C4125" s="681"/>
      <c r="D4125" s="1597" t="s">
        <v>69</v>
      </c>
      <c r="E4125" s="618"/>
      <c r="F4125" s="619"/>
      <c r="G4125" s="618"/>
      <c r="H4125" s="620"/>
      <c r="I4125" s="458"/>
      <c r="J4125" s="100"/>
      <c r="K4125" s="31"/>
      <c r="L4125" s="1342"/>
    </row>
    <row r="4126" spans="3:12" s="676" customFormat="1" ht="12" customHeight="1" x14ac:dyDescent="0.3">
      <c r="C4126" s="681"/>
      <c r="D4126" s="434" t="s">
        <v>1333</v>
      </c>
      <c r="E4126" s="618"/>
      <c r="F4126" s="619"/>
      <c r="G4126" s="618"/>
      <c r="H4126" s="620"/>
      <c r="I4126" s="458"/>
      <c r="J4126" s="100"/>
      <c r="K4126" s="31"/>
      <c r="L4126" s="1342"/>
    </row>
    <row r="4127" spans="3:12" s="676" customFormat="1" ht="12" customHeight="1" x14ac:dyDescent="0.3">
      <c r="C4127" s="617" t="s">
        <v>1334</v>
      </c>
      <c r="D4127" s="117" t="s">
        <v>1335</v>
      </c>
      <c r="E4127" s="618"/>
      <c r="F4127" s="619"/>
      <c r="G4127" s="618"/>
      <c r="H4127" s="620"/>
      <c r="I4127" s="458"/>
      <c r="J4127" s="100"/>
      <c r="K4127" s="31"/>
      <c r="L4127" s="1342"/>
    </row>
    <row r="4128" spans="3:12" s="676" customFormat="1" ht="12" customHeight="1" x14ac:dyDescent="0.3">
      <c r="C4128" s="681"/>
      <c r="D4128" s="117" t="s">
        <v>1336</v>
      </c>
      <c r="E4128" s="618">
        <v>1</v>
      </c>
      <c r="F4128" s="619">
        <v>4.0999999999999996</v>
      </c>
      <c r="G4128" s="618">
        <v>3.72</v>
      </c>
      <c r="H4128" s="620"/>
      <c r="I4128" s="458">
        <f t="shared" ref="I4128:I4136" si="289">PRODUCT(E4128:G4128)</f>
        <v>15.251999999999999</v>
      </c>
      <c r="J4128" s="100"/>
      <c r="K4128" s="31"/>
      <c r="L4128" s="1342"/>
    </row>
    <row r="4129" spans="3:12" s="676" customFormat="1" ht="12" customHeight="1" x14ac:dyDescent="0.3">
      <c r="C4129" s="681"/>
      <c r="D4129" s="117" t="s">
        <v>1337</v>
      </c>
      <c r="E4129" s="618">
        <v>1</v>
      </c>
      <c r="F4129" s="619">
        <v>3.5</v>
      </c>
      <c r="G4129" s="618">
        <v>3.72</v>
      </c>
      <c r="H4129" s="620"/>
      <c r="I4129" s="458">
        <f t="shared" si="289"/>
        <v>13.020000000000001</v>
      </c>
      <c r="J4129" s="100"/>
      <c r="K4129" s="31"/>
      <c r="L4129" s="1342"/>
    </row>
    <row r="4130" spans="3:12" s="676" customFormat="1" ht="12" customHeight="1" x14ac:dyDescent="0.3">
      <c r="C4130" s="681"/>
      <c r="D4130" s="117" t="s">
        <v>1338</v>
      </c>
      <c r="E4130" s="618">
        <v>1</v>
      </c>
      <c r="F4130" s="619">
        <v>8.9499999999999993</v>
      </c>
      <c r="G4130" s="618">
        <v>4.17</v>
      </c>
      <c r="H4130" s="620"/>
      <c r="I4130" s="458">
        <f t="shared" si="289"/>
        <v>37.321499999999993</v>
      </c>
      <c r="J4130" s="100"/>
      <c r="K4130" s="31"/>
      <c r="L4130" s="1342"/>
    </row>
    <row r="4131" spans="3:12" s="676" customFormat="1" ht="12" customHeight="1" x14ac:dyDescent="0.3">
      <c r="C4131" s="681"/>
      <c r="D4131" s="117" t="s">
        <v>759</v>
      </c>
      <c r="E4131" s="618">
        <v>-1</v>
      </c>
      <c r="F4131" s="619">
        <v>1</v>
      </c>
      <c r="G4131" s="618">
        <v>2.6</v>
      </c>
      <c r="H4131" s="620"/>
      <c r="I4131" s="458">
        <f t="shared" si="289"/>
        <v>-2.6</v>
      </c>
      <c r="J4131" s="100"/>
      <c r="K4131" s="31"/>
      <c r="L4131" s="1342"/>
    </row>
    <row r="4132" spans="3:12" s="676" customFormat="1" ht="12" customHeight="1" x14ac:dyDescent="0.3">
      <c r="C4132" s="681"/>
      <c r="D4132" s="117" t="s">
        <v>346</v>
      </c>
      <c r="E4132" s="618">
        <v>-1</v>
      </c>
      <c r="F4132" s="619">
        <v>1.5</v>
      </c>
      <c r="G4132" s="618">
        <v>1.4</v>
      </c>
      <c r="H4132" s="620"/>
      <c r="I4132" s="458">
        <f t="shared" si="289"/>
        <v>-2.0999999999999996</v>
      </c>
      <c r="J4132" s="100"/>
      <c r="K4132" s="31"/>
      <c r="L4132" s="1342"/>
    </row>
    <row r="4133" spans="3:12" s="676" customFormat="1" ht="12" customHeight="1" x14ac:dyDescent="0.3">
      <c r="C4133" s="681"/>
      <c r="D4133" s="117" t="s">
        <v>346</v>
      </c>
      <c r="E4133" s="618">
        <v>-1</v>
      </c>
      <c r="F4133" s="619">
        <v>2.4</v>
      </c>
      <c r="G4133" s="618">
        <v>1.4</v>
      </c>
      <c r="H4133" s="620"/>
      <c r="I4133" s="458">
        <f t="shared" si="289"/>
        <v>-3.36</v>
      </c>
      <c r="J4133" s="100"/>
      <c r="K4133" s="31"/>
      <c r="L4133" s="1342"/>
    </row>
    <row r="4134" spans="3:12" s="676" customFormat="1" ht="11.25" customHeight="1" x14ac:dyDescent="0.3">
      <c r="C4134" s="617"/>
      <c r="D4134" s="117" t="s">
        <v>1367</v>
      </c>
      <c r="E4134" s="618">
        <v>-3</v>
      </c>
      <c r="F4134" s="619">
        <v>0.25</v>
      </c>
      <c r="G4134" s="619">
        <v>3.72</v>
      </c>
      <c r="H4134" s="620"/>
      <c r="I4134" s="458">
        <f t="shared" si="289"/>
        <v>-2.79</v>
      </c>
      <c r="J4134" s="100"/>
      <c r="K4134" s="31"/>
      <c r="L4134" s="1342"/>
    </row>
    <row r="4135" spans="3:12" s="676" customFormat="1" ht="11.25" customHeight="1" x14ac:dyDescent="0.3">
      <c r="C4135" s="617"/>
      <c r="D4135" s="117" t="s">
        <v>1367</v>
      </c>
      <c r="E4135" s="618">
        <v>-1</v>
      </c>
      <c r="F4135" s="619">
        <v>0.3</v>
      </c>
      <c r="G4135" s="619">
        <v>3.72</v>
      </c>
      <c r="H4135" s="620"/>
      <c r="I4135" s="458">
        <f t="shared" si="289"/>
        <v>-1.1160000000000001</v>
      </c>
      <c r="J4135" s="100"/>
      <c r="K4135" s="31"/>
      <c r="L4135" s="1342"/>
    </row>
    <row r="4136" spans="3:12" s="676" customFormat="1" ht="11.25" customHeight="1" x14ac:dyDescent="0.3">
      <c r="C4136" s="617"/>
      <c r="D4136" s="117" t="s">
        <v>1367</v>
      </c>
      <c r="E4136" s="618">
        <v>-1</v>
      </c>
      <c r="F4136" s="619">
        <v>0.55000000000000004</v>
      </c>
      <c r="G4136" s="619">
        <v>3.72</v>
      </c>
      <c r="H4136" s="620"/>
      <c r="I4136" s="458">
        <f t="shared" si="289"/>
        <v>-2.0460000000000003</v>
      </c>
      <c r="J4136" s="100"/>
      <c r="K4136" s="31"/>
      <c r="L4136" s="1342"/>
    </row>
    <row r="4137" spans="3:12" s="676" customFormat="1" ht="11.25" customHeight="1" x14ac:dyDescent="0.3">
      <c r="C4137" s="617"/>
      <c r="D4137" s="117" t="s">
        <v>1367</v>
      </c>
      <c r="E4137" s="618">
        <v>-3</v>
      </c>
      <c r="F4137" s="619">
        <v>0.25</v>
      </c>
      <c r="G4137" s="619">
        <v>3.72</v>
      </c>
      <c r="H4137" s="620"/>
      <c r="I4137" s="458">
        <f>PRODUCT(E4137:G4137)</f>
        <v>-2.79</v>
      </c>
      <c r="J4137" s="100"/>
      <c r="K4137" s="31"/>
      <c r="L4137" s="1342"/>
    </row>
    <row r="4138" spans="3:12" s="676" customFormat="1" ht="12" customHeight="1" x14ac:dyDescent="0.3">
      <c r="C4138" s="617" t="s">
        <v>1339</v>
      </c>
      <c r="D4138" s="117" t="s">
        <v>351</v>
      </c>
      <c r="E4138" s="618"/>
      <c r="F4138" s="619"/>
      <c r="G4138" s="618"/>
      <c r="H4138" s="620"/>
      <c r="I4138" s="458"/>
      <c r="J4138" s="100"/>
      <c r="K4138" s="31"/>
      <c r="L4138" s="1342"/>
    </row>
    <row r="4139" spans="3:12" s="676" customFormat="1" ht="12" customHeight="1" x14ac:dyDescent="0.3">
      <c r="C4139" s="681"/>
      <c r="D4139" s="117" t="s">
        <v>1336</v>
      </c>
      <c r="E4139" s="618">
        <v>1</v>
      </c>
      <c r="F4139" s="619">
        <v>1.85</v>
      </c>
      <c r="G4139" s="618">
        <v>3.72</v>
      </c>
      <c r="H4139" s="620"/>
      <c r="I4139" s="458">
        <f t="shared" ref="I4139:I4144" si="290">PRODUCT(E4139:G4139)</f>
        <v>6.8820000000000006</v>
      </c>
      <c r="J4139" s="100"/>
      <c r="K4139" s="31"/>
      <c r="L4139" s="1342"/>
    </row>
    <row r="4140" spans="3:12" s="676" customFormat="1" ht="12" customHeight="1" x14ac:dyDescent="0.3">
      <c r="C4140" s="681"/>
      <c r="D4140" s="117" t="s">
        <v>1340</v>
      </c>
      <c r="E4140" s="618">
        <v>1</v>
      </c>
      <c r="F4140" s="619">
        <v>3.5</v>
      </c>
      <c r="G4140" s="618">
        <v>3.72</v>
      </c>
      <c r="H4140" s="620"/>
      <c r="I4140" s="458">
        <f t="shared" si="290"/>
        <v>13.020000000000001</v>
      </c>
      <c r="J4140" s="100"/>
      <c r="K4140" s="31"/>
      <c r="L4140" s="1342"/>
    </row>
    <row r="4141" spans="3:12" s="676" customFormat="1" ht="12" customHeight="1" x14ac:dyDescent="0.3">
      <c r="C4141" s="681"/>
      <c r="D4141" s="117" t="s">
        <v>1338</v>
      </c>
      <c r="E4141" s="618">
        <v>1</v>
      </c>
      <c r="F4141" s="619">
        <v>2.75</v>
      </c>
      <c r="G4141" s="618">
        <v>4.17</v>
      </c>
      <c r="H4141" s="620"/>
      <c r="I4141" s="458">
        <f t="shared" si="290"/>
        <v>11.467499999999999</v>
      </c>
      <c r="J4141" s="100"/>
      <c r="K4141" s="31"/>
      <c r="L4141" s="1342"/>
    </row>
    <row r="4142" spans="3:12" s="676" customFormat="1" ht="12" customHeight="1" x14ac:dyDescent="0.3">
      <c r="C4142" s="681"/>
      <c r="D4142" s="117" t="s">
        <v>759</v>
      </c>
      <c r="E4142" s="618">
        <v>-1</v>
      </c>
      <c r="F4142" s="619">
        <v>1</v>
      </c>
      <c r="G4142" s="618">
        <v>2.1</v>
      </c>
      <c r="H4142" s="620"/>
      <c r="I4142" s="458">
        <f t="shared" si="290"/>
        <v>-2.1</v>
      </c>
      <c r="J4142" s="100"/>
      <c r="K4142" s="31"/>
      <c r="L4142" s="1342"/>
    </row>
    <row r="4143" spans="3:12" s="676" customFormat="1" ht="11.25" customHeight="1" x14ac:dyDescent="0.3">
      <c r="C4143" s="617"/>
      <c r="D4143" s="117" t="s">
        <v>1367</v>
      </c>
      <c r="E4143" s="618">
        <v>-3</v>
      </c>
      <c r="F4143" s="619">
        <v>0.25</v>
      </c>
      <c r="G4143" s="619">
        <v>3.72</v>
      </c>
      <c r="H4143" s="620"/>
      <c r="I4143" s="458">
        <f t="shared" si="290"/>
        <v>-2.79</v>
      </c>
      <c r="J4143" s="100"/>
      <c r="K4143" s="31"/>
      <c r="L4143" s="1342"/>
    </row>
    <row r="4144" spans="3:12" s="676" customFormat="1" ht="11.25" customHeight="1" x14ac:dyDescent="0.3">
      <c r="C4144" s="617"/>
      <c r="D4144" s="117" t="s">
        <v>1367</v>
      </c>
      <c r="E4144" s="618">
        <v>-1</v>
      </c>
      <c r="F4144" s="619">
        <v>0.4</v>
      </c>
      <c r="G4144" s="619">
        <v>3.72</v>
      </c>
      <c r="H4144" s="620"/>
      <c r="I4144" s="458">
        <f t="shared" si="290"/>
        <v>-1.4880000000000002</v>
      </c>
      <c r="J4144" s="100"/>
      <c r="K4144" s="31"/>
      <c r="L4144" s="1342"/>
    </row>
    <row r="4145" spans="3:12" s="676" customFormat="1" ht="12" customHeight="1" x14ac:dyDescent="0.3">
      <c r="C4145" s="617" t="s">
        <v>1341</v>
      </c>
      <c r="D4145" s="117" t="s">
        <v>1342</v>
      </c>
      <c r="E4145" s="618"/>
      <c r="F4145" s="619"/>
      <c r="G4145" s="618"/>
      <c r="H4145" s="620"/>
      <c r="I4145" s="458"/>
      <c r="J4145" s="100"/>
      <c r="K4145" s="31"/>
      <c r="L4145" s="1342"/>
    </row>
    <row r="4146" spans="3:12" s="676" customFormat="1" ht="12" customHeight="1" x14ac:dyDescent="0.3">
      <c r="C4146" s="681"/>
      <c r="D4146" s="117" t="s">
        <v>1337</v>
      </c>
      <c r="E4146" s="618">
        <v>1</v>
      </c>
      <c r="F4146" s="619">
        <v>1.5</v>
      </c>
      <c r="G4146" s="618">
        <v>3.72</v>
      </c>
      <c r="H4146" s="620"/>
      <c r="I4146" s="458">
        <f t="shared" ref="I4146:I4156" si="291">PRODUCT(E4146:G4146)</f>
        <v>5.58</v>
      </c>
      <c r="J4146" s="100"/>
      <c r="K4146" s="31"/>
      <c r="L4146" s="1342"/>
    </row>
    <row r="4147" spans="3:12" s="676" customFormat="1" ht="12" customHeight="1" x14ac:dyDescent="0.3">
      <c r="C4147" s="681"/>
      <c r="D4147" s="117"/>
      <c r="E4147" s="618">
        <v>1</v>
      </c>
      <c r="F4147" s="619">
        <v>0.9</v>
      </c>
      <c r="G4147" s="618">
        <v>3.72</v>
      </c>
      <c r="H4147" s="620"/>
      <c r="I4147" s="458">
        <f t="shared" si="291"/>
        <v>3.3480000000000003</v>
      </c>
      <c r="J4147" s="100"/>
      <c r="K4147" s="31"/>
      <c r="L4147" s="1342"/>
    </row>
    <row r="4148" spans="3:12" s="676" customFormat="1" ht="12" customHeight="1" x14ac:dyDescent="0.3">
      <c r="C4148" s="681"/>
      <c r="D4148" s="117" t="s">
        <v>1340</v>
      </c>
      <c r="E4148" s="618">
        <v>1</v>
      </c>
      <c r="F4148" s="619">
        <v>1.5</v>
      </c>
      <c r="G4148" s="618">
        <v>3.72</v>
      </c>
      <c r="H4148" s="620"/>
      <c r="I4148" s="458">
        <f t="shared" si="291"/>
        <v>5.58</v>
      </c>
      <c r="J4148" s="100"/>
      <c r="K4148" s="31"/>
      <c r="L4148" s="1342"/>
    </row>
    <row r="4149" spans="3:12" s="676" customFormat="1" ht="12" customHeight="1" x14ac:dyDescent="0.3">
      <c r="C4149" s="681"/>
      <c r="D4149" s="117"/>
      <c r="E4149" s="618">
        <v>1</v>
      </c>
      <c r="F4149" s="619">
        <v>0.9</v>
      </c>
      <c r="G4149" s="618">
        <v>3.72</v>
      </c>
      <c r="H4149" s="620"/>
      <c r="I4149" s="458">
        <f t="shared" si="291"/>
        <v>3.3480000000000003</v>
      </c>
      <c r="J4149" s="100"/>
      <c r="K4149" s="31"/>
      <c r="L4149" s="1342"/>
    </row>
    <row r="4150" spans="3:12" s="676" customFormat="1" ht="12" customHeight="1" x14ac:dyDescent="0.3">
      <c r="C4150" s="681"/>
      <c r="D4150" s="117" t="s">
        <v>1338</v>
      </c>
      <c r="E4150" s="618">
        <v>1</v>
      </c>
      <c r="F4150" s="619">
        <v>7.6</v>
      </c>
      <c r="G4150" s="618">
        <v>4.17</v>
      </c>
      <c r="H4150" s="620"/>
      <c r="I4150" s="458">
        <f t="shared" si="291"/>
        <v>31.691999999999997</v>
      </c>
      <c r="J4150" s="100"/>
      <c r="K4150" s="31"/>
      <c r="L4150" s="1342"/>
    </row>
    <row r="4151" spans="3:12" s="676" customFormat="1" ht="12" customHeight="1" x14ac:dyDescent="0.3">
      <c r="C4151" s="681"/>
      <c r="D4151" s="117" t="s">
        <v>759</v>
      </c>
      <c r="E4151" s="618">
        <v>-1</v>
      </c>
      <c r="F4151" s="619">
        <v>1</v>
      </c>
      <c r="G4151" s="618">
        <v>2.1</v>
      </c>
      <c r="H4151" s="620"/>
      <c r="I4151" s="458">
        <f t="shared" si="291"/>
        <v>-2.1</v>
      </c>
      <c r="J4151" s="100"/>
      <c r="K4151" s="31"/>
      <c r="L4151" s="1342"/>
    </row>
    <row r="4152" spans="3:12" s="676" customFormat="1" ht="12" customHeight="1" x14ac:dyDescent="0.3">
      <c r="C4152" s="681"/>
      <c r="D4152" s="117" t="s">
        <v>346</v>
      </c>
      <c r="E4152" s="618">
        <v>-1</v>
      </c>
      <c r="F4152" s="619">
        <v>1.2</v>
      </c>
      <c r="G4152" s="618">
        <v>1.4</v>
      </c>
      <c r="H4152" s="620"/>
      <c r="I4152" s="458">
        <f t="shared" si="291"/>
        <v>-1.68</v>
      </c>
      <c r="J4152" s="100"/>
      <c r="K4152" s="31"/>
      <c r="L4152" s="1342"/>
    </row>
    <row r="4153" spans="3:12" s="676" customFormat="1" ht="11.25" customHeight="1" x14ac:dyDescent="0.3">
      <c r="C4153" s="617"/>
      <c r="D4153" s="117" t="s">
        <v>1367</v>
      </c>
      <c r="E4153" s="618">
        <v>-1</v>
      </c>
      <c r="F4153" s="619">
        <v>0.4</v>
      </c>
      <c r="G4153" s="619">
        <v>3.72</v>
      </c>
      <c r="H4153" s="620"/>
      <c r="I4153" s="458">
        <f t="shared" si="291"/>
        <v>-1.4880000000000002</v>
      </c>
      <c r="J4153" s="100"/>
      <c r="K4153" s="31"/>
      <c r="L4153" s="1342"/>
    </row>
    <row r="4154" spans="3:12" s="676" customFormat="1" ht="11.25" customHeight="1" x14ac:dyDescent="0.3">
      <c r="C4154" s="617"/>
      <c r="D4154" s="117" t="s">
        <v>1367</v>
      </c>
      <c r="E4154" s="618">
        <v>-3</v>
      </c>
      <c r="F4154" s="619">
        <v>0.25</v>
      </c>
      <c r="G4154" s="619">
        <v>3.72</v>
      </c>
      <c r="H4154" s="620"/>
      <c r="I4154" s="458">
        <f t="shared" si="291"/>
        <v>-2.79</v>
      </c>
      <c r="J4154" s="100"/>
      <c r="K4154" s="31"/>
      <c r="L4154" s="1342"/>
    </row>
    <row r="4155" spans="3:12" s="676" customFormat="1" ht="11.25" customHeight="1" x14ac:dyDescent="0.3">
      <c r="C4155" s="617"/>
      <c r="D4155" s="117" t="s">
        <v>1367</v>
      </c>
      <c r="E4155" s="618">
        <v>-1</v>
      </c>
      <c r="F4155" s="619">
        <v>0.3</v>
      </c>
      <c r="G4155" s="619">
        <v>3.72</v>
      </c>
      <c r="H4155" s="620"/>
      <c r="I4155" s="458">
        <f t="shared" si="291"/>
        <v>-1.1160000000000001</v>
      </c>
      <c r="J4155" s="100"/>
      <c r="K4155" s="31"/>
      <c r="L4155" s="1342"/>
    </row>
    <row r="4156" spans="3:12" s="676" customFormat="1" ht="11.25" customHeight="1" x14ac:dyDescent="0.3">
      <c r="C4156" s="617"/>
      <c r="D4156" s="117" t="s">
        <v>1367</v>
      </c>
      <c r="E4156" s="618">
        <v>-3</v>
      </c>
      <c r="F4156" s="619">
        <v>0.25</v>
      </c>
      <c r="G4156" s="619">
        <v>3.72</v>
      </c>
      <c r="H4156" s="620"/>
      <c r="I4156" s="458">
        <f t="shared" si="291"/>
        <v>-2.79</v>
      </c>
      <c r="J4156" s="100"/>
      <c r="K4156" s="31"/>
      <c r="L4156" s="1342"/>
    </row>
    <row r="4157" spans="3:12" s="676" customFormat="1" ht="11.25" customHeight="1" x14ac:dyDescent="0.3">
      <c r="C4157" s="617"/>
      <c r="D4157" s="117" t="s">
        <v>1367</v>
      </c>
      <c r="E4157" s="618">
        <v>-2</v>
      </c>
      <c r="F4157" s="619">
        <v>0.25</v>
      </c>
      <c r="G4157" s="619">
        <v>4.17</v>
      </c>
      <c r="H4157" s="620"/>
      <c r="I4157" s="458">
        <f>PRODUCT(E4157:G4157)</f>
        <v>-2.085</v>
      </c>
      <c r="J4157" s="100"/>
      <c r="K4157" s="31"/>
      <c r="L4157" s="1342"/>
    </row>
    <row r="4158" spans="3:12" s="676" customFormat="1" ht="12" customHeight="1" x14ac:dyDescent="0.3">
      <c r="C4158" s="617" t="s">
        <v>1343</v>
      </c>
      <c r="D4158" s="117" t="s">
        <v>1344</v>
      </c>
      <c r="E4158" s="618"/>
      <c r="F4158" s="619"/>
      <c r="G4158" s="618"/>
      <c r="H4158" s="620"/>
      <c r="I4158" s="458"/>
      <c r="J4158" s="100"/>
      <c r="K4158" s="31"/>
      <c r="L4158" s="1342"/>
    </row>
    <row r="4159" spans="3:12" s="676" customFormat="1" ht="12" customHeight="1" x14ac:dyDescent="0.3">
      <c r="C4159" s="681"/>
      <c r="D4159" s="117" t="s">
        <v>1337</v>
      </c>
      <c r="E4159" s="618">
        <v>1</v>
      </c>
      <c r="F4159" s="619">
        <v>4.95</v>
      </c>
      <c r="G4159" s="618">
        <v>3.72</v>
      </c>
      <c r="H4159" s="620"/>
      <c r="I4159" s="458">
        <f t="shared" ref="I4159:I4167" si="292">PRODUCT(E4159:G4159)</f>
        <v>18.414000000000001</v>
      </c>
      <c r="J4159" s="100"/>
      <c r="K4159" s="31"/>
      <c r="L4159" s="1342"/>
    </row>
    <row r="4160" spans="3:12" s="676" customFormat="1" ht="12" customHeight="1" x14ac:dyDescent="0.3">
      <c r="C4160" s="681"/>
      <c r="D4160" s="117" t="s">
        <v>1340</v>
      </c>
      <c r="E4160" s="618">
        <v>1</v>
      </c>
      <c r="F4160" s="619">
        <v>4.95</v>
      </c>
      <c r="G4160" s="618">
        <v>3.72</v>
      </c>
      <c r="H4160" s="620"/>
      <c r="I4160" s="458">
        <f t="shared" si="292"/>
        <v>18.414000000000001</v>
      </c>
      <c r="J4160" s="100"/>
      <c r="K4160" s="31"/>
      <c r="L4160" s="1342"/>
    </row>
    <row r="4161" spans="3:12" s="676" customFormat="1" ht="12" customHeight="1" x14ac:dyDescent="0.3">
      <c r="C4161" s="681"/>
      <c r="D4161" s="117" t="s">
        <v>1345</v>
      </c>
      <c r="E4161" s="618">
        <v>1</v>
      </c>
      <c r="F4161" s="619">
        <v>7.2</v>
      </c>
      <c r="G4161" s="618">
        <v>3.72</v>
      </c>
      <c r="H4161" s="620"/>
      <c r="I4161" s="458">
        <f t="shared" si="292"/>
        <v>26.784000000000002</v>
      </c>
      <c r="J4161" s="100"/>
      <c r="K4161" s="31"/>
      <c r="L4161" s="1342"/>
    </row>
    <row r="4162" spans="3:12" s="676" customFormat="1" ht="12" customHeight="1" x14ac:dyDescent="0.3">
      <c r="C4162" s="681"/>
      <c r="D4162" s="117" t="s">
        <v>1346</v>
      </c>
      <c r="E4162" s="618">
        <v>-1</v>
      </c>
      <c r="F4162" s="619">
        <v>1.5</v>
      </c>
      <c r="G4162" s="618">
        <v>2</v>
      </c>
      <c r="H4162" s="620"/>
      <c r="I4162" s="458">
        <f t="shared" si="292"/>
        <v>-3</v>
      </c>
      <c r="J4162" s="100"/>
      <c r="K4162" s="31"/>
      <c r="L4162" s="1342"/>
    </row>
    <row r="4163" spans="3:12" s="676" customFormat="1" ht="12" customHeight="1" x14ac:dyDescent="0.3">
      <c r="C4163" s="681"/>
      <c r="D4163" s="117"/>
      <c r="E4163" s="618">
        <v>-1</v>
      </c>
      <c r="F4163" s="619">
        <v>1.8</v>
      </c>
      <c r="G4163" s="618">
        <v>2.6</v>
      </c>
      <c r="H4163" s="620"/>
      <c r="I4163" s="458">
        <f t="shared" si="292"/>
        <v>-4.6800000000000006</v>
      </c>
      <c r="J4163" s="100"/>
      <c r="K4163" s="31"/>
      <c r="L4163" s="1342"/>
    </row>
    <row r="4164" spans="3:12" s="676" customFormat="1" ht="12" customHeight="1" x14ac:dyDescent="0.3">
      <c r="C4164" s="681"/>
      <c r="D4164" s="117"/>
      <c r="E4164" s="618">
        <v>-1</v>
      </c>
      <c r="F4164" s="619">
        <v>1.5</v>
      </c>
      <c r="G4164" s="618">
        <v>2</v>
      </c>
      <c r="H4164" s="620"/>
      <c r="I4164" s="458">
        <f t="shared" si="292"/>
        <v>-3</v>
      </c>
      <c r="J4164" s="100"/>
      <c r="K4164" s="31"/>
      <c r="L4164" s="1342"/>
    </row>
    <row r="4165" spans="3:12" s="1593" customFormat="1" ht="12" customHeight="1" x14ac:dyDescent="0.3">
      <c r="C4165" s="1594"/>
      <c r="D4165" s="117" t="s">
        <v>346</v>
      </c>
      <c r="E4165" s="618">
        <v>-2</v>
      </c>
      <c r="F4165" s="619">
        <v>1.8</v>
      </c>
      <c r="G4165" s="618">
        <v>1</v>
      </c>
      <c r="H4165" s="620"/>
      <c r="I4165" s="458">
        <f t="shared" si="292"/>
        <v>-3.6</v>
      </c>
      <c r="J4165" s="522"/>
      <c r="K4165" s="523"/>
      <c r="L4165" s="1595"/>
    </row>
    <row r="4166" spans="3:12" s="676" customFormat="1" ht="11.25" customHeight="1" x14ac:dyDescent="0.3">
      <c r="C4166" s="617"/>
      <c r="D4166" s="117" t="s">
        <v>1367</v>
      </c>
      <c r="E4166" s="618">
        <v>-4</v>
      </c>
      <c r="F4166" s="619">
        <v>0.25</v>
      </c>
      <c r="G4166" s="619">
        <v>3.15</v>
      </c>
      <c r="H4166" s="620"/>
      <c r="I4166" s="458">
        <f t="shared" si="292"/>
        <v>-3.15</v>
      </c>
      <c r="J4166" s="100"/>
      <c r="K4166" s="31"/>
      <c r="L4166" s="1342"/>
    </row>
    <row r="4167" spans="3:12" s="676" customFormat="1" ht="11.25" customHeight="1" x14ac:dyDescent="0.3">
      <c r="C4167" s="617"/>
      <c r="D4167" s="117" t="s">
        <v>1367</v>
      </c>
      <c r="E4167" s="618">
        <v>-2</v>
      </c>
      <c r="F4167" s="619">
        <v>0.25</v>
      </c>
      <c r="G4167" s="619">
        <v>3.72</v>
      </c>
      <c r="H4167" s="620"/>
      <c r="I4167" s="458">
        <f t="shared" si="292"/>
        <v>-1.86</v>
      </c>
      <c r="J4167" s="100"/>
      <c r="K4167" s="31"/>
      <c r="L4167" s="1342"/>
    </row>
    <row r="4168" spans="3:12" s="676" customFormat="1" ht="12" customHeight="1" x14ac:dyDescent="0.3">
      <c r="C4168" s="617" t="s">
        <v>1341</v>
      </c>
      <c r="D4168" s="117" t="s">
        <v>193</v>
      </c>
      <c r="E4168" s="618"/>
      <c r="F4168" s="619"/>
      <c r="G4168" s="618"/>
      <c r="H4168" s="620"/>
      <c r="I4168" s="458"/>
      <c r="J4168" s="100"/>
      <c r="K4168" s="31"/>
      <c r="L4168" s="1342"/>
    </row>
    <row r="4169" spans="3:12" s="676" customFormat="1" ht="12" customHeight="1" x14ac:dyDescent="0.3">
      <c r="C4169" s="681"/>
      <c r="D4169" s="117" t="s">
        <v>1337</v>
      </c>
      <c r="E4169" s="618">
        <v>1</v>
      </c>
      <c r="F4169" s="619">
        <v>5.7</v>
      </c>
      <c r="G4169" s="618">
        <v>3.72</v>
      </c>
      <c r="H4169" s="620"/>
      <c r="I4169" s="458">
        <f>PRODUCT(E4169:G4169)</f>
        <v>21.204000000000001</v>
      </c>
      <c r="J4169" s="100"/>
      <c r="K4169" s="31"/>
      <c r="L4169" s="1342"/>
    </row>
    <row r="4170" spans="3:12" s="676" customFormat="1" ht="12" customHeight="1" x14ac:dyDescent="0.3">
      <c r="C4170" s="681"/>
      <c r="E4170" s="618">
        <v>1</v>
      </c>
      <c r="F4170" s="619">
        <v>2.2000000000000002</v>
      </c>
      <c r="G4170" s="618">
        <v>4.17</v>
      </c>
      <c r="H4170" s="620"/>
      <c r="I4170" s="458">
        <f>PRODUCT(E4170:G4170)</f>
        <v>9.1740000000000013</v>
      </c>
      <c r="J4170" s="100"/>
      <c r="K4170" s="31"/>
      <c r="L4170" s="1342"/>
    </row>
    <row r="4171" spans="3:12" s="676" customFormat="1" ht="12" customHeight="1" x14ac:dyDescent="0.3">
      <c r="C4171" s="681"/>
      <c r="D4171" s="117" t="s">
        <v>1340</v>
      </c>
      <c r="E4171" s="618">
        <v>1</v>
      </c>
      <c r="F4171" s="619">
        <v>1.35</v>
      </c>
      <c r="G4171" s="618">
        <v>3.72</v>
      </c>
      <c r="H4171" s="620"/>
      <c r="I4171" s="458"/>
      <c r="J4171" s="100"/>
      <c r="K4171" s="31"/>
      <c r="L4171" s="1342"/>
    </row>
    <row r="4172" spans="3:12" s="676" customFormat="1" ht="12" customHeight="1" x14ac:dyDescent="0.3">
      <c r="C4172" s="681"/>
      <c r="D4172" s="117"/>
      <c r="E4172" s="618">
        <v>1</v>
      </c>
      <c r="F4172" s="619">
        <v>5.7</v>
      </c>
      <c r="G4172" s="618">
        <v>3.72</v>
      </c>
      <c r="H4172" s="620"/>
      <c r="I4172" s="458"/>
      <c r="J4172" s="100"/>
      <c r="K4172" s="31"/>
      <c r="L4172" s="1342"/>
    </row>
    <row r="4173" spans="3:12" s="676" customFormat="1" ht="12" customHeight="1" x14ac:dyDescent="0.3">
      <c r="C4173" s="681"/>
      <c r="D4173" s="117" t="s">
        <v>1338</v>
      </c>
      <c r="E4173" s="618">
        <v>1</v>
      </c>
      <c r="F4173" s="619">
        <v>7.2</v>
      </c>
      <c r="G4173" s="618">
        <v>3.15</v>
      </c>
      <c r="H4173" s="620"/>
      <c r="I4173" s="458">
        <f t="shared" ref="I4173:I4179" si="293">PRODUCT(E4173:G4173)</f>
        <v>22.68</v>
      </c>
      <c r="J4173" s="100"/>
      <c r="K4173" s="31"/>
      <c r="L4173" s="1342"/>
    </row>
    <row r="4174" spans="3:12" s="676" customFormat="1" ht="12" customHeight="1" x14ac:dyDescent="0.3">
      <c r="C4174" s="681"/>
      <c r="D4174" s="117" t="s">
        <v>1347</v>
      </c>
      <c r="E4174" s="618">
        <v>-1</v>
      </c>
      <c r="F4174" s="619">
        <v>1.35</v>
      </c>
      <c r="G4174" s="618">
        <v>2</v>
      </c>
      <c r="H4174" s="620"/>
      <c r="I4174" s="458">
        <f t="shared" si="293"/>
        <v>-2.7</v>
      </c>
      <c r="J4174" s="100"/>
      <c r="K4174" s="31"/>
      <c r="L4174" s="1342"/>
    </row>
    <row r="4175" spans="3:12" s="676" customFormat="1" ht="12" customHeight="1" x14ac:dyDescent="0.3">
      <c r="C4175" s="681"/>
      <c r="D4175" s="117"/>
      <c r="E4175" s="618">
        <v>-1</v>
      </c>
      <c r="F4175" s="619">
        <v>1.8</v>
      </c>
      <c r="G4175" s="618">
        <v>2.6</v>
      </c>
      <c r="H4175" s="620"/>
      <c r="I4175" s="458">
        <f t="shared" si="293"/>
        <v>-4.6800000000000006</v>
      </c>
      <c r="J4175" s="100"/>
      <c r="K4175" s="31"/>
      <c r="L4175" s="1342"/>
    </row>
    <row r="4176" spans="3:12" s="676" customFormat="1" ht="12" customHeight="1" x14ac:dyDescent="0.3">
      <c r="C4176" s="681"/>
      <c r="D4176" s="117"/>
      <c r="E4176" s="618">
        <v>-1</v>
      </c>
      <c r="F4176" s="619">
        <v>1.5</v>
      </c>
      <c r="G4176" s="618">
        <v>2</v>
      </c>
      <c r="H4176" s="620"/>
      <c r="I4176" s="458">
        <f t="shared" si="293"/>
        <v>-3</v>
      </c>
      <c r="J4176" s="100"/>
      <c r="K4176" s="31"/>
      <c r="L4176" s="1342"/>
    </row>
    <row r="4177" spans="3:12" s="676" customFormat="1" ht="12" customHeight="1" x14ac:dyDescent="0.3">
      <c r="C4177" s="681"/>
      <c r="D4177" s="117" t="s">
        <v>346</v>
      </c>
      <c r="E4177" s="618">
        <v>-2</v>
      </c>
      <c r="F4177" s="619">
        <v>1.8</v>
      </c>
      <c r="G4177" s="618">
        <v>1</v>
      </c>
      <c r="H4177" s="620"/>
      <c r="I4177" s="458">
        <f t="shared" si="293"/>
        <v>-3.6</v>
      </c>
      <c r="J4177" s="100"/>
      <c r="K4177" s="31"/>
      <c r="L4177" s="1342"/>
    </row>
    <row r="4178" spans="3:12" s="676" customFormat="1" ht="11.25" customHeight="1" x14ac:dyDescent="0.3">
      <c r="C4178" s="617"/>
      <c r="D4178" s="117" t="s">
        <v>1367</v>
      </c>
      <c r="E4178" s="618">
        <v>-8</v>
      </c>
      <c r="F4178" s="619">
        <v>0.25</v>
      </c>
      <c r="G4178" s="619">
        <v>3.72</v>
      </c>
      <c r="H4178" s="620"/>
      <c r="I4178" s="458">
        <f t="shared" si="293"/>
        <v>-7.44</v>
      </c>
      <c r="J4178" s="100"/>
      <c r="K4178" s="31"/>
      <c r="L4178" s="1342"/>
    </row>
    <row r="4179" spans="3:12" s="676" customFormat="1" ht="11.25" customHeight="1" x14ac:dyDescent="0.3">
      <c r="C4179" s="617"/>
      <c r="D4179" s="117" t="s">
        <v>1367</v>
      </c>
      <c r="E4179" s="618">
        <v>-2</v>
      </c>
      <c r="F4179" s="619">
        <v>0.25</v>
      </c>
      <c r="G4179" s="619">
        <v>3.15</v>
      </c>
      <c r="H4179" s="620"/>
      <c r="I4179" s="458">
        <f t="shared" si="293"/>
        <v>-1.575</v>
      </c>
      <c r="J4179" s="100"/>
      <c r="K4179" s="31"/>
      <c r="L4179" s="1342"/>
    </row>
    <row r="4180" spans="3:12" s="676" customFormat="1" ht="12" customHeight="1" x14ac:dyDescent="0.3">
      <c r="C4180" s="617" t="s">
        <v>1339</v>
      </c>
      <c r="D4180" s="117" t="s">
        <v>195</v>
      </c>
      <c r="E4180" s="618"/>
      <c r="F4180" s="619"/>
      <c r="G4180" s="618"/>
      <c r="H4180" s="620"/>
      <c r="I4180" s="458"/>
      <c r="J4180" s="100"/>
      <c r="K4180" s="31"/>
      <c r="L4180" s="1342"/>
    </row>
    <row r="4181" spans="3:12" s="676" customFormat="1" ht="12" customHeight="1" x14ac:dyDescent="0.3">
      <c r="C4181" s="681"/>
      <c r="D4181" s="117" t="s">
        <v>1337</v>
      </c>
      <c r="E4181" s="618">
        <v>1</v>
      </c>
      <c r="F4181" s="619">
        <v>5.7</v>
      </c>
      <c r="G4181" s="618">
        <v>3.72</v>
      </c>
      <c r="H4181" s="620"/>
      <c r="I4181" s="458">
        <f>PRODUCT(E4181:G4181)</f>
        <v>21.204000000000001</v>
      </c>
      <c r="J4181" s="100"/>
      <c r="K4181" s="31"/>
      <c r="L4181" s="1342"/>
    </row>
    <row r="4182" spans="3:12" s="676" customFormat="1" ht="12" customHeight="1" x14ac:dyDescent="0.3">
      <c r="C4182" s="681"/>
      <c r="E4182" s="618">
        <v>1</v>
      </c>
      <c r="F4182" s="619">
        <v>0.4</v>
      </c>
      <c r="G4182" s="618">
        <v>3.72</v>
      </c>
      <c r="H4182" s="620"/>
      <c r="I4182" s="458">
        <f>PRODUCT(E4182:G4182)</f>
        <v>1.4880000000000002</v>
      </c>
      <c r="J4182" s="100"/>
      <c r="K4182" s="31"/>
      <c r="L4182" s="1342"/>
    </row>
    <row r="4183" spans="3:12" s="676" customFormat="1" ht="12" customHeight="1" x14ac:dyDescent="0.3">
      <c r="C4183" s="681"/>
      <c r="D4183" s="117" t="s">
        <v>1340</v>
      </c>
      <c r="E4183" s="618">
        <v>1</v>
      </c>
      <c r="F4183" s="619">
        <v>4.3499999999999996</v>
      </c>
      <c r="G4183" s="618">
        <v>3.72</v>
      </c>
      <c r="H4183" s="620"/>
      <c r="I4183" s="458"/>
      <c r="J4183" s="100"/>
      <c r="K4183" s="31"/>
      <c r="L4183" s="1342"/>
    </row>
    <row r="4184" spans="3:12" s="676" customFormat="1" ht="12" customHeight="1" x14ac:dyDescent="0.3">
      <c r="C4184" s="681"/>
      <c r="D4184" s="117"/>
      <c r="E4184" s="618">
        <v>1</v>
      </c>
      <c r="F4184" s="619">
        <v>0.55000000000000004</v>
      </c>
      <c r="G4184" s="618">
        <v>3.72</v>
      </c>
      <c r="H4184" s="620"/>
      <c r="I4184" s="458"/>
      <c r="J4184" s="100"/>
      <c r="K4184" s="31"/>
      <c r="L4184" s="1342"/>
    </row>
    <row r="4185" spans="3:12" s="676" customFormat="1" ht="12" customHeight="1" x14ac:dyDescent="0.3">
      <c r="C4185" s="681"/>
      <c r="D4185" s="117" t="s">
        <v>1338</v>
      </c>
      <c r="E4185" s="618">
        <v>1</v>
      </c>
      <c r="F4185" s="619">
        <v>3.2</v>
      </c>
      <c r="G4185" s="618">
        <v>3.15</v>
      </c>
      <c r="H4185" s="620"/>
      <c r="I4185" s="458">
        <f t="shared" ref="I4185:I4193" si="294">PRODUCT(E4185:G4185)</f>
        <v>10.08</v>
      </c>
      <c r="J4185" s="100"/>
      <c r="K4185" s="31"/>
      <c r="L4185" s="1342"/>
    </row>
    <row r="4186" spans="3:12" s="676" customFormat="1" ht="12" customHeight="1" x14ac:dyDescent="0.3">
      <c r="C4186" s="681"/>
      <c r="D4186" s="117"/>
      <c r="E4186" s="618">
        <v>1</v>
      </c>
      <c r="F4186" s="619">
        <v>4.55</v>
      </c>
      <c r="G4186" s="618">
        <v>4.17</v>
      </c>
      <c r="H4186" s="620"/>
      <c r="I4186" s="458">
        <f t="shared" si="294"/>
        <v>18.973499999999998</v>
      </c>
      <c r="J4186" s="100"/>
      <c r="K4186" s="31"/>
      <c r="L4186" s="1342"/>
    </row>
    <row r="4187" spans="3:12" s="676" customFormat="1" ht="12" customHeight="1" x14ac:dyDescent="0.3">
      <c r="C4187" s="681"/>
      <c r="D4187" s="117" t="s">
        <v>1348</v>
      </c>
      <c r="E4187" s="618">
        <v>-1</v>
      </c>
      <c r="F4187" s="619">
        <v>1.07</v>
      </c>
      <c r="G4187" s="618">
        <v>2</v>
      </c>
      <c r="H4187" s="620"/>
      <c r="I4187" s="458">
        <f t="shared" si="294"/>
        <v>-2.14</v>
      </c>
      <c r="J4187" s="100"/>
      <c r="K4187" s="31"/>
      <c r="L4187" s="1342"/>
    </row>
    <row r="4188" spans="3:12" s="676" customFormat="1" ht="12" customHeight="1" x14ac:dyDescent="0.3">
      <c r="C4188" s="681"/>
      <c r="D4188" s="117"/>
      <c r="E4188" s="618">
        <v>-1</v>
      </c>
      <c r="F4188" s="619">
        <v>1.85</v>
      </c>
      <c r="G4188" s="618">
        <v>2.6</v>
      </c>
      <c r="H4188" s="620"/>
      <c r="I4188" s="458">
        <f t="shared" si="294"/>
        <v>-4.8100000000000005</v>
      </c>
      <c r="J4188" s="100"/>
      <c r="K4188" s="31"/>
      <c r="L4188" s="1342"/>
    </row>
    <row r="4189" spans="3:12" s="676" customFormat="1" ht="12" customHeight="1" x14ac:dyDescent="0.3">
      <c r="C4189" s="681"/>
      <c r="D4189" s="117"/>
      <c r="E4189" s="618">
        <v>-1</v>
      </c>
      <c r="F4189" s="619">
        <v>1.1000000000000001</v>
      </c>
      <c r="G4189" s="618">
        <v>2</v>
      </c>
      <c r="H4189" s="620"/>
      <c r="I4189" s="458">
        <f t="shared" si="294"/>
        <v>-2.2000000000000002</v>
      </c>
      <c r="J4189" s="100"/>
      <c r="K4189" s="31"/>
      <c r="L4189" s="1342"/>
    </row>
    <row r="4190" spans="3:12" s="676" customFormat="1" ht="12" customHeight="1" x14ac:dyDescent="0.3">
      <c r="C4190" s="681"/>
      <c r="D4190" s="117" t="s">
        <v>346</v>
      </c>
      <c r="E4190" s="618">
        <v>-2</v>
      </c>
      <c r="F4190" s="619">
        <v>1.5</v>
      </c>
      <c r="G4190" s="618">
        <v>1</v>
      </c>
      <c r="H4190" s="620"/>
      <c r="I4190" s="458">
        <f t="shared" si="294"/>
        <v>-3</v>
      </c>
      <c r="J4190" s="100"/>
      <c r="K4190" s="31"/>
      <c r="L4190" s="1342"/>
    </row>
    <row r="4191" spans="3:12" s="676" customFormat="1" ht="11.25" customHeight="1" x14ac:dyDescent="0.3">
      <c r="C4191" s="617"/>
      <c r="D4191" s="117" t="s">
        <v>1367</v>
      </c>
      <c r="E4191" s="618">
        <v>-1</v>
      </c>
      <c r="F4191" s="619">
        <v>0.35</v>
      </c>
      <c r="G4191" s="619">
        <v>3.72</v>
      </c>
      <c r="H4191" s="620"/>
      <c r="I4191" s="458">
        <f t="shared" si="294"/>
        <v>-1.302</v>
      </c>
      <c r="J4191" s="100"/>
      <c r="K4191" s="31"/>
      <c r="L4191" s="1342"/>
    </row>
    <row r="4192" spans="3:12" s="676" customFormat="1" ht="11.25" customHeight="1" x14ac:dyDescent="0.3">
      <c r="C4192" s="617"/>
      <c r="D4192" s="117" t="s">
        <v>1367</v>
      </c>
      <c r="E4192" s="618">
        <v>-2</v>
      </c>
      <c r="F4192" s="619">
        <v>0.4</v>
      </c>
      <c r="G4192" s="619">
        <v>3.72</v>
      </c>
      <c r="H4192" s="620"/>
      <c r="I4192" s="458">
        <f t="shared" si="294"/>
        <v>-2.9760000000000004</v>
      </c>
      <c r="J4192" s="100"/>
      <c r="K4192" s="31"/>
      <c r="L4192" s="1342"/>
    </row>
    <row r="4193" spans="3:12" s="676" customFormat="1" ht="11.25" customHeight="1" x14ac:dyDescent="0.3">
      <c r="C4193" s="617"/>
      <c r="D4193" s="117" t="s">
        <v>1367</v>
      </c>
      <c r="E4193" s="618">
        <v>-4</v>
      </c>
      <c r="F4193" s="619">
        <v>0.25</v>
      </c>
      <c r="G4193" s="619">
        <v>3.72</v>
      </c>
      <c r="H4193" s="620"/>
      <c r="I4193" s="458">
        <f t="shared" si="294"/>
        <v>-3.72</v>
      </c>
      <c r="J4193" s="100"/>
      <c r="K4193" s="31"/>
      <c r="L4193" s="1342"/>
    </row>
    <row r="4194" spans="3:12" s="676" customFormat="1" ht="12" customHeight="1" x14ac:dyDescent="0.3">
      <c r="C4194" s="617" t="s">
        <v>1349</v>
      </c>
      <c r="D4194" s="117" t="s">
        <v>155</v>
      </c>
      <c r="E4194" s="618"/>
      <c r="F4194" s="619"/>
      <c r="G4194" s="618"/>
      <c r="H4194" s="620"/>
      <c r="I4194" s="458"/>
      <c r="J4194" s="100"/>
      <c r="K4194" s="31"/>
      <c r="L4194" s="1342"/>
    </row>
    <row r="4195" spans="3:12" s="676" customFormat="1" ht="12" customHeight="1" x14ac:dyDescent="0.3">
      <c r="C4195" s="681"/>
      <c r="D4195" s="117" t="s">
        <v>1337</v>
      </c>
      <c r="E4195" s="618">
        <v>1</v>
      </c>
      <c r="F4195" s="619">
        <v>4.3499999999999996</v>
      </c>
      <c r="G4195" s="618">
        <v>3.72</v>
      </c>
      <c r="H4195" s="620"/>
      <c r="I4195" s="458">
        <f t="shared" ref="I4195:I4200" si="295">PRODUCT(E4195:G4195)</f>
        <v>16.181999999999999</v>
      </c>
      <c r="J4195" s="100"/>
      <c r="K4195" s="31"/>
      <c r="L4195" s="1342"/>
    </row>
    <row r="4196" spans="3:12" s="676" customFormat="1" ht="12" customHeight="1" x14ac:dyDescent="0.3">
      <c r="C4196" s="681"/>
      <c r="D4196" s="117" t="s">
        <v>1338</v>
      </c>
      <c r="E4196" s="618">
        <v>1</v>
      </c>
      <c r="F4196" s="619">
        <v>7</v>
      </c>
      <c r="G4196" s="618">
        <v>4.17</v>
      </c>
      <c r="H4196" s="620"/>
      <c r="I4196" s="458">
        <f t="shared" si="295"/>
        <v>29.189999999999998</v>
      </c>
      <c r="J4196" s="100"/>
      <c r="K4196" s="31"/>
      <c r="L4196" s="1342"/>
    </row>
    <row r="4197" spans="3:12" s="676" customFormat="1" ht="12" customHeight="1" x14ac:dyDescent="0.3">
      <c r="C4197" s="681"/>
      <c r="D4197" s="117"/>
      <c r="E4197" s="618">
        <v>1</v>
      </c>
      <c r="F4197" s="619">
        <v>3.2</v>
      </c>
      <c r="G4197" s="618">
        <v>3.15</v>
      </c>
      <c r="H4197" s="620"/>
      <c r="I4197" s="458">
        <f t="shared" si="295"/>
        <v>10.08</v>
      </c>
      <c r="J4197" s="100"/>
      <c r="K4197" s="31"/>
      <c r="L4197" s="1342"/>
    </row>
    <row r="4198" spans="3:12" s="676" customFormat="1" ht="12" customHeight="1" x14ac:dyDescent="0.3">
      <c r="C4198" s="681"/>
      <c r="D4198" s="117" t="s">
        <v>1350</v>
      </c>
      <c r="E4198" s="618">
        <v>-1</v>
      </c>
      <c r="F4198" s="619">
        <v>3.8</v>
      </c>
      <c r="G4198" s="618">
        <v>2.6</v>
      </c>
      <c r="H4198" s="620"/>
      <c r="I4198" s="458">
        <f t="shared" si="295"/>
        <v>-9.879999999999999</v>
      </c>
      <c r="J4198" s="100"/>
      <c r="K4198" s="31"/>
      <c r="L4198" s="1342"/>
    </row>
    <row r="4199" spans="3:12" s="676" customFormat="1" ht="11.25" customHeight="1" x14ac:dyDescent="0.3">
      <c r="C4199" s="617"/>
      <c r="D4199" s="117" t="s">
        <v>1367</v>
      </c>
      <c r="E4199" s="618">
        <v>-1</v>
      </c>
      <c r="F4199" s="619">
        <v>0.25</v>
      </c>
      <c r="G4199" s="619">
        <v>3.72</v>
      </c>
      <c r="H4199" s="620"/>
      <c r="I4199" s="458">
        <f t="shared" si="295"/>
        <v>-0.93</v>
      </c>
      <c r="J4199" s="100"/>
      <c r="K4199" s="31"/>
      <c r="L4199" s="1342"/>
    </row>
    <row r="4200" spans="3:12" s="676" customFormat="1" ht="11.25" customHeight="1" x14ac:dyDescent="0.3">
      <c r="C4200" s="617"/>
      <c r="D4200" s="117" t="s">
        <v>1367</v>
      </c>
      <c r="E4200" s="618">
        <v>-2</v>
      </c>
      <c r="F4200" s="619">
        <v>0.25</v>
      </c>
      <c r="G4200" s="619">
        <v>4.17</v>
      </c>
      <c r="H4200" s="620"/>
      <c r="I4200" s="458">
        <f t="shared" si="295"/>
        <v>-2.085</v>
      </c>
      <c r="J4200" s="100"/>
      <c r="K4200" s="31"/>
      <c r="L4200" s="1342"/>
    </row>
    <row r="4201" spans="3:12" s="676" customFormat="1" ht="12" customHeight="1" x14ac:dyDescent="0.3">
      <c r="C4201" s="617" t="s">
        <v>1351</v>
      </c>
      <c r="D4201" s="117" t="s">
        <v>177</v>
      </c>
      <c r="E4201" s="618"/>
      <c r="F4201" s="619"/>
      <c r="G4201" s="618"/>
      <c r="H4201" s="620"/>
      <c r="I4201" s="458"/>
      <c r="J4201" s="100"/>
      <c r="K4201" s="31"/>
      <c r="L4201" s="1342"/>
    </row>
    <row r="4202" spans="3:12" s="676" customFormat="1" ht="12" customHeight="1" x14ac:dyDescent="0.3">
      <c r="C4202" s="681"/>
      <c r="D4202" s="117" t="s">
        <v>1352</v>
      </c>
      <c r="E4202" s="618">
        <v>1</v>
      </c>
      <c r="F4202" s="619">
        <v>2.4500000000000002</v>
      </c>
      <c r="G4202" s="618">
        <v>3.72</v>
      </c>
      <c r="H4202" s="620"/>
      <c r="I4202" s="458">
        <f t="shared" ref="I4202:I4207" si="296">PRODUCT(E4202:G4202)</f>
        <v>9.1140000000000008</v>
      </c>
      <c r="J4202" s="100"/>
      <c r="K4202" s="31"/>
      <c r="L4202" s="1342"/>
    </row>
    <row r="4203" spans="3:12" s="676" customFormat="1" ht="12" customHeight="1" x14ac:dyDescent="0.3">
      <c r="C4203" s="681"/>
      <c r="D4203" s="117" t="s">
        <v>1338</v>
      </c>
      <c r="E4203" s="618">
        <v>1</v>
      </c>
      <c r="F4203" s="619">
        <v>1.3</v>
      </c>
      <c r="G4203" s="618">
        <v>4.17</v>
      </c>
      <c r="H4203" s="620"/>
      <c r="I4203" s="458">
        <f t="shared" si="296"/>
        <v>5.4210000000000003</v>
      </c>
      <c r="J4203" s="100"/>
      <c r="K4203" s="31"/>
      <c r="L4203" s="1342"/>
    </row>
    <row r="4204" spans="3:12" s="676" customFormat="1" ht="12" customHeight="1" x14ac:dyDescent="0.3">
      <c r="C4204" s="681"/>
      <c r="D4204" s="117"/>
      <c r="E4204" s="618">
        <v>1</v>
      </c>
      <c r="F4204" s="619">
        <v>3.2</v>
      </c>
      <c r="G4204" s="618">
        <v>3.15</v>
      </c>
      <c r="H4204" s="620"/>
      <c r="I4204" s="458">
        <f t="shared" si="296"/>
        <v>10.08</v>
      </c>
      <c r="J4204" s="100"/>
      <c r="K4204" s="31"/>
      <c r="L4204" s="1342"/>
    </row>
    <row r="4205" spans="3:12" s="676" customFormat="1" ht="12" customHeight="1" x14ac:dyDescent="0.3">
      <c r="C4205" s="681"/>
      <c r="D4205" s="117" t="s">
        <v>759</v>
      </c>
      <c r="E4205" s="618">
        <v>-1</v>
      </c>
      <c r="F4205" s="619">
        <v>0.9</v>
      </c>
      <c r="G4205" s="618">
        <v>2.6</v>
      </c>
      <c r="H4205" s="620"/>
      <c r="I4205" s="458">
        <f t="shared" si="296"/>
        <v>-2.3400000000000003</v>
      </c>
      <c r="J4205" s="100"/>
      <c r="K4205" s="31"/>
      <c r="L4205" s="1342"/>
    </row>
    <row r="4206" spans="3:12" s="676" customFormat="1" ht="12" customHeight="1" x14ac:dyDescent="0.3">
      <c r="C4206" s="681"/>
      <c r="D4206" s="117" t="s">
        <v>346</v>
      </c>
      <c r="E4206" s="618">
        <v>-1</v>
      </c>
      <c r="F4206" s="619">
        <v>0.9</v>
      </c>
      <c r="G4206" s="618">
        <v>0.5</v>
      </c>
      <c r="H4206" s="620"/>
      <c r="I4206" s="458">
        <f t="shared" si="296"/>
        <v>-0.45</v>
      </c>
      <c r="J4206" s="100"/>
      <c r="K4206" s="31"/>
      <c r="L4206" s="1342"/>
    </row>
    <row r="4207" spans="3:12" s="676" customFormat="1" ht="11.25" customHeight="1" x14ac:dyDescent="0.3">
      <c r="C4207" s="617"/>
      <c r="D4207" s="117" t="s">
        <v>1367</v>
      </c>
      <c r="E4207" s="618">
        <v>-1</v>
      </c>
      <c r="F4207" s="619">
        <v>0.35</v>
      </c>
      <c r="G4207" s="619">
        <v>3.72</v>
      </c>
      <c r="H4207" s="620"/>
      <c r="I4207" s="458">
        <f t="shared" si="296"/>
        <v>-1.302</v>
      </c>
      <c r="J4207" s="100"/>
      <c r="K4207" s="31"/>
      <c r="L4207" s="1342"/>
    </row>
    <row r="4208" spans="3:12" s="676" customFormat="1" ht="12" customHeight="1" x14ac:dyDescent="0.3">
      <c r="C4208" s="617" t="s">
        <v>1353</v>
      </c>
      <c r="D4208" s="117" t="s">
        <v>822</v>
      </c>
      <c r="E4208" s="618"/>
      <c r="F4208" s="619"/>
      <c r="G4208" s="618"/>
      <c r="H4208" s="620"/>
      <c r="I4208" s="458"/>
      <c r="J4208" s="100"/>
      <c r="K4208" s="31"/>
      <c r="L4208" s="1342"/>
    </row>
    <row r="4209" spans="3:12" s="676" customFormat="1" ht="12" customHeight="1" x14ac:dyDescent="0.3">
      <c r="C4209" s="681"/>
      <c r="D4209" s="117" t="s">
        <v>1352</v>
      </c>
      <c r="E4209" s="618">
        <v>1</v>
      </c>
      <c r="F4209" s="619">
        <v>2.2999999999999998</v>
      </c>
      <c r="G4209" s="618">
        <v>3.72</v>
      </c>
      <c r="H4209" s="620"/>
      <c r="I4209" s="458">
        <f t="shared" ref="I4209:I4217" si="297">PRODUCT(E4209:G4209)</f>
        <v>8.5559999999999992</v>
      </c>
      <c r="J4209" s="100"/>
      <c r="K4209" s="31"/>
      <c r="L4209" s="1342"/>
    </row>
    <row r="4210" spans="3:12" s="676" customFormat="1" ht="12" customHeight="1" x14ac:dyDescent="0.3">
      <c r="C4210" s="681"/>
      <c r="D4210" s="117" t="s">
        <v>1338</v>
      </c>
      <c r="E4210" s="618">
        <v>1</v>
      </c>
      <c r="F4210" s="619">
        <v>5.4</v>
      </c>
      <c r="G4210" s="618">
        <v>3.15</v>
      </c>
      <c r="H4210" s="620"/>
      <c r="I4210" s="458">
        <f t="shared" si="297"/>
        <v>17.010000000000002</v>
      </c>
      <c r="J4210" s="100"/>
      <c r="K4210" s="31"/>
      <c r="L4210" s="1342"/>
    </row>
    <row r="4211" spans="3:12" s="676" customFormat="1" ht="12" customHeight="1" x14ac:dyDescent="0.3">
      <c r="C4211" s="681"/>
      <c r="D4211" s="117" t="s">
        <v>1354</v>
      </c>
      <c r="E4211" s="618">
        <v>1</v>
      </c>
      <c r="F4211" s="619">
        <v>0.4</v>
      </c>
      <c r="G4211" s="618">
        <v>2.1</v>
      </c>
      <c r="H4211" s="620"/>
      <c r="I4211" s="458">
        <f t="shared" si="297"/>
        <v>0.84000000000000008</v>
      </c>
      <c r="J4211" s="100"/>
      <c r="K4211" s="31"/>
      <c r="L4211" s="1342"/>
    </row>
    <row r="4212" spans="3:12" s="676" customFormat="1" ht="12" customHeight="1" x14ac:dyDescent="0.3">
      <c r="C4212" s="681"/>
      <c r="D4212" s="117"/>
      <c r="E4212" s="618">
        <v>1</v>
      </c>
      <c r="F4212" s="619">
        <v>1.05</v>
      </c>
      <c r="G4212" s="618">
        <v>2.1</v>
      </c>
      <c r="H4212" s="620"/>
      <c r="I4212" s="458">
        <f t="shared" si="297"/>
        <v>2.2050000000000001</v>
      </c>
      <c r="J4212" s="100"/>
      <c r="K4212" s="31"/>
      <c r="L4212" s="1342"/>
    </row>
    <row r="4213" spans="3:12" s="676" customFormat="1" ht="12" customHeight="1" x14ac:dyDescent="0.3">
      <c r="C4213" s="681"/>
      <c r="D4213" s="117"/>
      <c r="E4213" s="618">
        <v>1</v>
      </c>
      <c r="F4213" s="619">
        <v>0.4</v>
      </c>
      <c r="G4213" s="618">
        <v>2.1</v>
      </c>
      <c r="H4213" s="620"/>
      <c r="I4213" s="458">
        <f t="shared" si="297"/>
        <v>0.84000000000000008</v>
      </c>
      <c r="J4213" s="100"/>
      <c r="K4213" s="31"/>
      <c r="L4213" s="1342"/>
    </row>
    <row r="4214" spans="3:12" s="676" customFormat="1" ht="12" customHeight="1" x14ac:dyDescent="0.3">
      <c r="C4214" s="681"/>
      <c r="D4214" s="117" t="s">
        <v>759</v>
      </c>
      <c r="E4214" s="618">
        <v>-1</v>
      </c>
      <c r="F4214" s="619">
        <v>0.9</v>
      </c>
      <c r="G4214" s="618">
        <v>2.6</v>
      </c>
      <c r="H4214" s="620"/>
      <c r="I4214" s="458">
        <f t="shared" si="297"/>
        <v>-2.3400000000000003</v>
      </c>
      <c r="J4214" s="100"/>
      <c r="K4214" s="31"/>
      <c r="L4214" s="1342"/>
    </row>
    <row r="4215" spans="3:12" s="676" customFormat="1" ht="12" customHeight="1" x14ac:dyDescent="0.3">
      <c r="C4215" s="681"/>
      <c r="D4215" s="117" t="s">
        <v>346</v>
      </c>
      <c r="E4215" s="618">
        <v>-1</v>
      </c>
      <c r="F4215" s="619">
        <v>0.9</v>
      </c>
      <c r="G4215" s="618">
        <v>0.5</v>
      </c>
      <c r="H4215" s="620"/>
      <c r="I4215" s="458">
        <f t="shared" si="297"/>
        <v>-0.45</v>
      </c>
      <c r="J4215" s="100"/>
      <c r="K4215" s="31"/>
      <c r="L4215" s="1342"/>
    </row>
    <row r="4216" spans="3:12" s="676" customFormat="1" ht="11.25" customHeight="1" x14ac:dyDescent="0.3">
      <c r="C4216" s="617"/>
      <c r="D4216" s="117" t="s">
        <v>1367</v>
      </c>
      <c r="E4216" s="618">
        <v>-1</v>
      </c>
      <c r="F4216" s="619">
        <v>0.4</v>
      </c>
      <c r="G4216" s="619">
        <v>3.72</v>
      </c>
      <c r="H4216" s="620"/>
      <c r="I4216" s="458">
        <f t="shared" si="297"/>
        <v>-1.4880000000000002</v>
      </c>
      <c r="J4216" s="100"/>
      <c r="K4216" s="31"/>
      <c r="L4216" s="1342"/>
    </row>
    <row r="4217" spans="3:12" s="676" customFormat="1" ht="11.25" customHeight="1" x14ac:dyDescent="0.3">
      <c r="C4217" s="617"/>
      <c r="D4217" s="117" t="s">
        <v>1367</v>
      </c>
      <c r="E4217" s="618">
        <v>-1</v>
      </c>
      <c r="F4217" s="619">
        <v>0.25</v>
      </c>
      <c r="G4217" s="619">
        <v>3.15</v>
      </c>
      <c r="H4217" s="620"/>
      <c r="I4217" s="458">
        <f t="shared" si="297"/>
        <v>-0.78749999999999998</v>
      </c>
      <c r="J4217" s="100"/>
      <c r="K4217" s="31"/>
      <c r="L4217" s="1342"/>
    </row>
    <row r="4218" spans="3:12" s="676" customFormat="1" ht="12" customHeight="1" x14ac:dyDescent="0.3">
      <c r="C4218" s="617" t="s">
        <v>1355</v>
      </c>
      <c r="D4218" s="117" t="s">
        <v>1356</v>
      </c>
      <c r="E4218" s="618"/>
      <c r="F4218" s="619"/>
      <c r="G4218" s="618"/>
      <c r="H4218" s="620"/>
      <c r="I4218" s="458"/>
      <c r="J4218" s="100"/>
      <c r="K4218" s="31"/>
      <c r="L4218" s="1342"/>
    </row>
    <row r="4219" spans="3:12" s="676" customFormat="1" ht="12" customHeight="1" x14ac:dyDescent="0.3">
      <c r="C4219" s="681"/>
      <c r="D4219" s="117" t="s">
        <v>1352</v>
      </c>
      <c r="E4219" s="618">
        <v>1</v>
      </c>
      <c r="F4219" s="619">
        <v>1.2</v>
      </c>
      <c r="G4219" s="618">
        <v>3.72</v>
      </c>
      <c r="H4219" s="620"/>
      <c r="I4219" s="458">
        <f t="shared" ref="I4219:I4226" si="298">PRODUCT(E4219:G4219)</f>
        <v>4.4640000000000004</v>
      </c>
      <c r="J4219" s="100"/>
      <c r="K4219" s="31"/>
      <c r="L4219" s="1342"/>
    </row>
    <row r="4220" spans="3:12" s="676" customFormat="1" ht="12" customHeight="1" x14ac:dyDescent="0.3">
      <c r="C4220" s="681"/>
      <c r="D4220" s="117" t="s">
        <v>1357</v>
      </c>
      <c r="E4220" s="618">
        <v>1</v>
      </c>
      <c r="F4220" s="619">
        <v>4.3499999999999996</v>
      </c>
      <c r="G4220" s="618">
        <v>3.72</v>
      </c>
      <c r="H4220" s="620"/>
      <c r="I4220" s="458">
        <f t="shared" si="298"/>
        <v>16.181999999999999</v>
      </c>
      <c r="J4220" s="100"/>
      <c r="K4220" s="31"/>
      <c r="L4220" s="1342"/>
    </row>
    <row r="4221" spans="3:12" s="676" customFormat="1" ht="12" customHeight="1" x14ac:dyDescent="0.3">
      <c r="C4221" s="681"/>
      <c r="D4221" s="117" t="s">
        <v>1354</v>
      </c>
      <c r="E4221" s="618">
        <v>1</v>
      </c>
      <c r="F4221" s="619">
        <v>1.7</v>
      </c>
      <c r="G4221" s="618">
        <v>2.1</v>
      </c>
      <c r="H4221" s="620"/>
      <c r="I4221" s="458">
        <f t="shared" si="298"/>
        <v>3.57</v>
      </c>
      <c r="J4221" s="100"/>
      <c r="K4221" s="31"/>
      <c r="L4221" s="1342"/>
    </row>
    <row r="4222" spans="3:12" s="676" customFormat="1" ht="12" customHeight="1" x14ac:dyDescent="0.3">
      <c r="C4222" s="681"/>
      <c r="D4222" s="117"/>
      <c r="E4222" s="618">
        <v>2</v>
      </c>
      <c r="F4222" s="619">
        <v>0.55000000000000004</v>
      </c>
      <c r="G4222" s="618">
        <v>2.1</v>
      </c>
      <c r="H4222" s="620"/>
      <c r="I4222" s="458">
        <f t="shared" si="298"/>
        <v>2.3100000000000005</v>
      </c>
      <c r="J4222" s="100"/>
      <c r="K4222" s="31"/>
      <c r="L4222" s="1342"/>
    </row>
    <row r="4223" spans="3:12" s="676" customFormat="1" ht="12" customHeight="1" x14ac:dyDescent="0.3">
      <c r="C4223" s="681"/>
      <c r="D4223" s="117" t="s">
        <v>759</v>
      </c>
      <c r="E4223" s="618">
        <v>-1</v>
      </c>
      <c r="F4223" s="619">
        <v>0.9</v>
      </c>
      <c r="G4223" s="618">
        <v>2.6</v>
      </c>
      <c r="H4223" s="620"/>
      <c r="I4223" s="458">
        <f t="shared" si="298"/>
        <v>-2.3400000000000003</v>
      </c>
      <c r="J4223" s="100"/>
      <c r="K4223" s="31"/>
      <c r="L4223" s="1342"/>
    </row>
    <row r="4224" spans="3:12" s="676" customFormat="1" ht="12" customHeight="1" x14ac:dyDescent="0.3">
      <c r="C4224" s="681"/>
      <c r="D4224" s="117" t="s">
        <v>346</v>
      </c>
      <c r="E4224" s="618">
        <v>-1</v>
      </c>
      <c r="F4224" s="619">
        <v>1.2</v>
      </c>
      <c r="G4224" s="618">
        <v>0.5</v>
      </c>
      <c r="H4224" s="620"/>
      <c r="I4224" s="458">
        <f t="shared" si="298"/>
        <v>-0.6</v>
      </c>
      <c r="J4224" s="100"/>
      <c r="K4224" s="31"/>
      <c r="L4224" s="1342"/>
    </row>
    <row r="4225" spans="3:12" s="676" customFormat="1" ht="11.25" customHeight="1" x14ac:dyDescent="0.3">
      <c r="C4225" s="617"/>
      <c r="D4225" s="117" t="s">
        <v>1367</v>
      </c>
      <c r="E4225" s="618">
        <v>-1</v>
      </c>
      <c r="F4225" s="619">
        <v>0.18</v>
      </c>
      <c r="G4225" s="619">
        <v>3.72</v>
      </c>
      <c r="H4225" s="620"/>
      <c r="I4225" s="458">
        <f t="shared" si="298"/>
        <v>-0.66959999999999997</v>
      </c>
      <c r="J4225" s="100"/>
      <c r="K4225" s="31"/>
      <c r="L4225" s="1342"/>
    </row>
    <row r="4226" spans="3:12" s="676" customFormat="1" ht="11.25" customHeight="1" x14ac:dyDescent="0.3">
      <c r="C4226" s="617"/>
      <c r="D4226" s="117" t="s">
        <v>1367</v>
      </c>
      <c r="E4226" s="618">
        <v>-2</v>
      </c>
      <c r="F4226" s="619">
        <v>0.25</v>
      </c>
      <c r="G4226" s="619">
        <v>3.72</v>
      </c>
      <c r="H4226" s="620"/>
      <c r="I4226" s="458">
        <f t="shared" si="298"/>
        <v>-1.86</v>
      </c>
      <c r="J4226" s="100"/>
      <c r="K4226" s="31"/>
      <c r="L4226" s="1342"/>
    </row>
    <row r="4227" spans="3:12" s="676" customFormat="1" ht="12" customHeight="1" x14ac:dyDescent="0.3">
      <c r="C4227" s="681"/>
      <c r="D4227" s="1597" t="s">
        <v>188</v>
      </c>
      <c r="E4227" s="618"/>
      <c r="F4227" s="619"/>
      <c r="G4227" s="618"/>
      <c r="H4227" s="620"/>
      <c r="I4227" s="458"/>
      <c r="J4227" s="100"/>
      <c r="K4227" s="31"/>
      <c r="L4227" s="1342"/>
    </row>
    <row r="4228" spans="3:12" s="676" customFormat="1" ht="12" customHeight="1" x14ac:dyDescent="0.3">
      <c r="C4228" s="681"/>
      <c r="D4228" s="434" t="s">
        <v>1358</v>
      </c>
      <c r="E4228" s="618"/>
      <c r="F4228" s="619"/>
      <c r="G4228" s="618"/>
      <c r="H4228" s="620"/>
      <c r="I4228" s="458"/>
      <c r="J4228" s="100"/>
      <c r="K4228" s="31"/>
      <c r="L4228" s="1342"/>
    </row>
    <row r="4229" spans="3:12" s="676" customFormat="1" ht="12" customHeight="1" x14ac:dyDescent="0.3">
      <c r="C4229" s="617" t="s">
        <v>1359</v>
      </c>
      <c r="D4229" s="117" t="s">
        <v>162</v>
      </c>
      <c r="E4229" s="618"/>
      <c r="F4229" s="619"/>
      <c r="G4229" s="618"/>
      <c r="H4229" s="620"/>
      <c r="I4229" s="458"/>
      <c r="J4229" s="100"/>
      <c r="K4229" s="31"/>
      <c r="L4229" s="1342"/>
    </row>
    <row r="4230" spans="3:12" s="676" customFormat="1" ht="12" customHeight="1" x14ac:dyDescent="0.3">
      <c r="C4230" s="681"/>
      <c r="D4230" s="117" t="s">
        <v>1360</v>
      </c>
      <c r="E4230" s="618">
        <v>1</v>
      </c>
      <c r="F4230" s="619">
        <v>3.7</v>
      </c>
      <c r="G4230" s="618">
        <v>3.72</v>
      </c>
      <c r="H4230" s="620"/>
      <c r="I4230" s="458">
        <f t="shared" ref="I4230:I4237" si="299">PRODUCT(E4230:G4230)</f>
        <v>13.764000000000001</v>
      </c>
      <c r="J4230" s="100"/>
      <c r="K4230" s="31"/>
      <c r="L4230" s="1342"/>
    </row>
    <row r="4231" spans="3:12" s="676" customFormat="1" ht="12" customHeight="1" x14ac:dyDescent="0.3">
      <c r="C4231" s="681"/>
      <c r="D4231" s="117" t="s">
        <v>1361</v>
      </c>
      <c r="E4231" s="618">
        <v>1</v>
      </c>
      <c r="F4231" s="619">
        <v>1.75</v>
      </c>
      <c r="G4231" s="618">
        <v>3.72</v>
      </c>
      <c r="H4231" s="620"/>
      <c r="I4231" s="458">
        <f t="shared" si="299"/>
        <v>6.5100000000000007</v>
      </c>
      <c r="J4231" s="100"/>
      <c r="K4231" s="31"/>
      <c r="L4231" s="1342"/>
    </row>
    <row r="4232" spans="3:12" s="676" customFormat="1" ht="12" customHeight="1" x14ac:dyDescent="0.3">
      <c r="C4232" s="681"/>
      <c r="D4232" s="117" t="s">
        <v>1362</v>
      </c>
      <c r="E4232" s="618">
        <v>1</v>
      </c>
      <c r="F4232" s="619">
        <v>1.25</v>
      </c>
      <c r="G4232" s="618">
        <v>3.72</v>
      </c>
      <c r="H4232" s="620"/>
      <c r="I4232" s="458">
        <f t="shared" si="299"/>
        <v>4.6500000000000004</v>
      </c>
      <c r="J4232" s="100"/>
      <c r="K4232" s="31"/>
      <c r="L4232" s="1342"/>
    </row>
    <row r="4233" spans="3:12" s="676" customFormat="1" ht="12" customHeight="1" x14ac:dyDescent="0.3">
      <c r="C4233" s="681"/>
      <c r="D4233" s="117" t="s">
        <v>759</v>
      </c>
      <c r="E4233" s="618">
        <v>-1</v>
      </c>
      <c r="F4233" s="619">
        <v>1.8</v>
      </c>
      <c r="G4233" s="618">
        <v>2.6</v>
      </c>
      <c r="H4233" s="620"/>
      <c r="I4233" s="458">
        <f t="shared" si="299"/>
        <v>-4.6800000000000006</v>
      </c>
      <c r="J4233" s="100"/>
      <c r="K4233" s="31"/>
      <c r="L4233" s="1342"/>
    </row>
    <row r="4234" spans="3:12" s="676" customFormat="1" ht="12" customHeight="1" x14ac:dyDescent="0.3">
      <c r="C4234" s="681"/>
      <c r="D4234" s="117" t="s">
        <v>759</v>
      </c>
      <c r="E4234" s="618">
        <v>-1</v>
      </c>
      <c r="F4234" s="619">
        <v>0.9</v>
      </c>
      <c r="G4234" s="618">
        <v>2</v>
      </c>
      <c r="H4234" s="620"/>
      <c r="I4234" s="458">
        <f t="shared" si="299"/>
        <v>-1.8</v>
      </c>
      <c r="J4234" s="100"/>
      <c r="K4234" s="31"/>
      <c r="L4234" s="1342"/>
    </row>
    <row r="4235" spans="3:12" s="676" customFormat="1" ht="12" customHeight="1" x14ac:dyDescent="0.3">
      <c r="C4235" s="681"/>
      <c r="D4235" s="117" t="s">
        <v>346</v>
      </c>
      <c r="E4235" s="618">
        <v>-1</v>
      </c>
      <c r="F4235" s="619">
        <v>1.2</v>
      </c>
      <c r="G4235" s="618">
        <v>0.5</v>
      </c>
      <c r="H4235" s="620"/>
      <c r="I4235" s="458">
        <f t="shared" si="299"/>
        <v>-0.6</v>
      </c>
      <c r="J4235" s="100"/>
      <c r="K4235" s="31"/>
      <c r="L4235" s="1342"/>
    </row>
    <row r="4236" spans="3:12" s="676" customFormat="1" ht="11.25" customHeight="1" x14ac:dyDescent="0.3">
      <c r="C4236" s="617"/>
      <c r="D4236" s="117" t="s">
        <v>1367</v>
      </c>
      <c r="E4236" s="618">
        <v>-4</v>
      </c>
      <c r="F4236" s="619">
        <v>0.25</v>
      </c>
      <c r="G4236" s="619">
        <v>3.72</v>
      </c>
      <c r="H4236" s="620"/>
      <c r="I4236" s="458">
        <f t="shared" si="299"/>
        <v>-3.72</v>
      </c>
      <c r="J4236" s="100"/>
      <c r="K4236" s="31"/>
      <c r="L4236" s="1342"/>
    </row>
    <row r="4237" spans="3:12" s="676" customFormat="1" ht="11.25" customHeight="1" x14ac:dyDescent="0.3">
      <c r="C4237" s="617"/>
      <c r="D4237" s="117" t="s">
        <v>1367</v>
      </c>
      <c r="E4237" s="618">
        <v>-1</v>
      </c>
      <c r="F4237" s="619">
        <v>0.5</v>
      </c>
      <c r="G4237" s="619">
        <v>3.72</v>
      </c>
      <c r="H4237" s="620"/>
      <c r="I4237" s="458">
        <f t="shared" si="299"/>
        <v>-1.86</v>
      </c>
      <c r="J4237" s="100"/>
      <c r="K4237" s="31"/>
      <c r="L4237" s="1342"/>
    </row>
    <row r="4238" spans="3:12" s="676" customFormat="1" ht="12" customHeight="1" x14ac:dyDescent="0.3">
      <c r="C4238" s="617" t="s">
        <v>1363</v>
      </c>
      <c r="D4238" s="117" t="s">
        <v>223</v>
      </c>
      <c r="E4238" s="618"/>
      <c r="F4238" s="619"/>
      <c r="G4238" s="618"/>
      <c r="H4238" s="620"/>
      <c r="I4238" s="458"/>
      <c r="J4238" s="100"/>
      <c r="K4238" s="31"/>
      <c r="L4238" s="1342"/>
    </row>
    <row r="4239" spans="3:12" s="676" customFormat="1" ht="12" customHeight="1" x14ac:dyDescent="0.3">
      <c r="C4239" s="681"/>
      <c r="D4239" s="117" t="s">
        <v>1360</v>
      </c>
      <c r="E4239" s="618">
        <v>1</v>
      </c>
      <c r="F4239" s="619">
        <v>4.05</v>
      </c>
      <c r="G4239" s="618">
        <v>3.72</v>
      </c>
      <c r="H4239" s="620"/>
      <c r="I4239" s="458">
        <f t="shared" ref="I4239:I4246" si="300">PRODUCT(E4239:G4239)</f>
        <v>15.066000000000001</v>
      </c>
      <c r="J4239" s="100"/>
      <c r="K4239" s="31"/>
      <c r="L4239" s="1342"/>
    </row>
    <row r="4240" spans="3:12" s="676" customFormat="1" ht="12" customHeight="1" x14ac:dyDescent="0.3">
      <c r="C4240" s="681"/>
      <c r="D4240" s="117" t="s">
        <v>1364</v>
      </c>
      <c r="E4240" s="618">
        <v>1</v>
      </c>
      <c r="F4240" s="619">
        <v>2.1</v>
      </c>
      <c r="G4240" s="618">
        <v>3.72</v>
      </c>
      <c r="H4240" s="620"/>
      <c r="I4240" s="458">
        <f t="shared" si="300"/>
        <v>7.8120000000000012</v>
      </c>
      <c r="J4240" s="100"/>
      <c r="K4240" s="31"/>
      <c r="L4240" s="1342"/>
    </row>
    <row r="4241" spans="3:12" s="676" customFormat="1" ht="12" customHeight="1" x14ac:dyDescent="0.3">
      <c r="C4241" s="681"/>
      <c r="D4241" s="117" t="s">
        <v>1362</v>
      </c>
      <c r="E4241" s="618">
        <v>1</v>
      </c>
      <c r="F4241" s="619">
        <v>1.9</v>
      </c>
      <c r="G4241" s="618">
        <v>3.72</v>
      </c>
      <c r="H4241" s="620"/>
      <c r="I4241" s="458">
        <f t="shared" si="300"/>
        <v>7.0679999999999996</v>
      </c>
      <c r="J4241" s="100"/>
      <c r="K4241" s="31"/>
      <c r="L4241" s="1342"/>
    </row>
    <row r="4242" spans="3:12" s="676" customFormat="1" ht="12" customHeight="1" x14ac:dyDescent="0.3">
      <c r="C4242" s="681"/>
      <c r="D4242" s="117"/>
      <c r="E4242" s="618">
        <v>1</v>
      </c>
      <c r="F4242" s="619">
        <v>1.75</v>
      </c>
      <c r="G4242" s="618">
        <v>4.17</v>
      </c>
      <c r="H4242" s="620"/>
      <c r="I4242" s="458">
        <f t="shared" si="300"/>
        <v>7.2974999999999994</v>
      </c>
      <c r="J4242" s="100"/>
      <c r="K4242" s="31"/>
      <c r="L4242" s="1342"/>
    </row>
    <row r="4243" spans="3:12" s="676" customFormat="1" ht="12" customHeight="1" x14ac:dyDescent="0.3">
      <c r="C4243" s="681"/>
      <c r="D4243" s="117" t="s">
        <v>759</v>
      </c>
      <c r="E4243" s="618">
        <v>-1</v>
      </c>
      <c r="F4243" s="619">
        <v>1</v>
      </c>
      <c r="G4243" s="618">
        <v>2.1</v>
      </c>
      <c r="H4243" s="620"/>
      <c r="I4243" s="458">
        <f t="shared" si="300"/>
        <v>-2.1</v>
      </c>
      <c r="J4243" s="100"/>
      <c r="K4243" s="31"/>
      <c r="L4243" s="1342"/>
    </row>
    <row r="4244" spans="3:12" s="676" customFormat="1" ht="12" customHeight="1" x14ac:dyDescent="0.3">
      <c r="C4244" s="681"/>
      <c r="D4244" s="117" t="s">
        <v>346</v>
      </c>
      <c r="E4244" s="618">
        <v>-1</v>
      </c>
      <c r="F4244" s="619">
        <v>2.4</v>
      </c>
      <c r="G4244" s="618">
        <v>0.5</v>
      </c>
      <c r="H4244" s="620"/>
      <c r="I4244" s="458">
        <f t="shared" si="300"/>
        <v>-1.2</v>
      </c>
      <c r="J4244" s="100"/>
      <c r="K4244" s="31"/>
      <c r="L4244" s="1342"/>
    </row>
    <row r="4245" spans="3:12" s="676" customFormat="1" ht="11.25" customHeight="1" x14ac:dyDescent="0.3">
      <c r="C4245" s="617"/>
      <c r="D4245" s="117" t="s">
        <v>1367</v>
      </c>
      <c r="E4245" s="618">
        <v>-5</v>
      </c>
      <c r="F4245" s="619">
        <v>0.25</v>
      </c>
      <c r="G4245" s="619">
        <v>3.72</v>
      </c>
      <c r="H4245" s="620"/>
      <c r="I4245" s="458">
        <f t="shared" si="300"/>
        <v>-4.6500000000000004</v>
      </c>
      <c r="J4245" s="100"/>
      <c r="K4245" s="31"/>
      <c r="L4245" s="1342"/>
    </row>
    <row r="4246" spans="3:12" s="676" customFormat="1" ht="11.25" customHeight="1" x14ac:dyDescent="0.3">
      <c r="C4246" s="617"/>
      <c r="D4246" s="117" t="s">
        <v>1367</v>
      </c>
      <c r="E4246" s="618">
        <v>-1</v>
      </c>
      <c r="F4246" s="619">
        <v>0.45</v>
      </c>
      <c r="G4246" s="619">
        <v>3.72</v>
      </c>
      <c r="H4246" s="620"/>
      <c r="I4246" s="458">
        <f t="shared" si="300"/>
        <v>-1.6740000000000002</v>
      </c>
      <c r="J4246" s="100"/>
      <c r="K4246" s="31"/>
      <c r="L4246" s="1342"/>
    </row>
    <row r="4247" spans="3:12" s="676" customFormat="1" ht="11.25" customHeight="1" x14ac:dyDescent="0.3">
      <c r="C4247" s="617"/>
      <c r="D4247" s="117" t="s">
        <v>1367</v>
      </c>
      <c r="E4247" s="618">
        <v>-1</v>
      </c>
      <c r="F4247" s="619">
        <v>0.45</v>
      </c>
      <c r="G4247" s="619">
        <v>4.17</v>
      </c>
      <c r="H4247" s="620"/>
      <c r="I4247" s="458">
        <f>PRODUCT(E4247:G4247)</f>
        <v>-1.8765000000000001</v>
      </c>
      <c r="J4247" s="100"/>
      <c r="K4247" s="31"/>
      <c r="L4247" s="1342"/>
    </row>
    <row r="4248" spans="3:12" s="676" customFormat="1" ht="12" customHeight="1" x14ac:dyDescent="0.3">
      <c r="C4248" s="617" t="s">
        <v>1365</v>
      </c>
      <c r="D4248" s="117" t="s">
        <v>1366</v>
      </c>
      <c r="E4248" s="618"/>
      <c r="F4248" s="619"/>
      <c r="G4248" s="618"/>
      <c r="H4248" s="620"/>
      <c r="I4248" s="458"/>
      <c r="J4248" s="100"/>
      <c r="K4248" s="31"/>
      <c r="L4248" s="1342"/>
    </row>
    <row r="4249" spans="3:12" s="676" customFormat="1" ht="12" customHeight="1" x14ac:dyDescent="0.3">
      <c r="C4249" s="681"/>
      <c r="D4249" s="117" t="s">
        <v>1392</v>
      </c>
      <c r="E4249" s="618">
        <v>1</v>
      </c>
      <c r="F4249" s="619">
        <v>4.8</v>
      </c>
      <c r="G4249" s="618">
        <v>3.72</v>
      </c>
      <c r="H4249" s="620"/>
      <c r="I4249" s="458">
        <f t="shared" ref="I4249:I4254" si="301">PRODUCT(E4249:G4249)</f>
        <v>17.856000000000002</v>
      </c>
      <c r="J4249" s="100"/>
      <c r="K4249" s="31"/>
      <c r="L4249" s="1342"/>
    </row>
    <row r="4250" spans="3:12" s="676" customFormat="1" ht="12" customHeight="1" x14ac:dyDescent="0.3">
      <c r="C4250" s="681"/>
      <c r="D4250" s="117" t="s">
        <v>1364</v>
      </c>
      <c r="E4250" s="618">
        <v>1</v>
      </c>
      <c r="F4250" s="619">
        <v>1.95</v>
      </c>
      <c r="G4250" s="618">
        <v>3.72</v>
      </c>
      <c r="H4250" s="620"/>
      <c r="I4250" s="458">
        <f t="shared" si="301"/>
        <v>7.2540000000000004</v>
      </c>
      <c r="J4250" s="100"/>
      <c r="K4250" s="31"/>
      <c r="L4250" s="1342"/>
    </row>
    <row r="4251" spans="3:12" s="676" customFormat="1" ht="12" customHeight="1" x14ac:dyDescent="0.3">
      <c r="C4251" s="681"/>
      <c r="D4251" s="117" t="s">
        <v>1362</v>
      </c>
      <c r="E4251" s="618">
        <v>1</v>
      </c>
      <c r="F4251" s="619">
        <v>1.95</v>
      </c>
      <c r="G4251" s="618">
        <v>3.72</v>
      </c>
      <c r="H4251" s="620"/>
      <c r="I4251" s="458">
        <f t="shared" si="301"/>
        <v>7.2540000000000004</v>
      </c>
      <c r="J4251" s="100"/>
      <c r="K4251" s="31"/>
      <c r="L4251" s="1342"/>
    </row>
    <row r="4252" spans="3:12" s="676" customFormat="1" ht="12" customHeight="1" x14ac:dyDescent="0.3">
      <c r="C4252" s="681"/>
      <c r="D4252" s="117" t="s">
        <v>759</v>
      </c>
      <c r="E4252" s="618">
        <v>-1</v>
      </c>
      <c r="F4252" s="619">
        <v>1</v>
      </c>
      <c r="G4252" s="618">
        <v>2.1</v>
      </c>
      <c r="H4252" s="620"/>
      <c r="I4252" s="458">
        <f t="shared" si="301"/>
        <v>-2.1</v>
      </c>
      <c r="J4252" s="100"/>
      <c r="K4252" s="31"/>
      <c r="L4252" s="1342"/>
    </row>
    <row r="4253" spans="3:12" s="676" customFormat="1" ht="12" customHeight="1" x14ac:dyDescent="0.3">
      <c r="C4253" s="681"/>
      <c r="D4253" s="117" t="s">
        <v>346</v>
      </c>
      <c r="E4253" s="618">
        <v>-1</v>
      </c>
      <c r="F4253" s="619">
        <v>1.5</v>
      </c>
      <c r="G4253" s="618">
        <v>0.5</v>
      </c>
      <c r="H4253" s="620"/>
      <c r="I4253" s="458">
        <f t="shared" si="301"/>
        <v>-0.75</v>
      </c>
      <c r="J4253" s="100"/>
      <c r="K4253" s="31"/>
      <c r="L4253" s="1342"/>
    </row>
    <row r="4254" spans="3:12" s="676" customFormat="1" ht="11.25" customHeight="1" x14ac:dyDescent="0.3">
      <c r="C4254" s="617"/>
      <c r="D4254" s="117" t="s">
        <v>1367</v>
      </c>
      <c r="E4254" s="618">
        <v>-4</v>
      </c>
      <c r="F4254" s="619">
        <v>0.25</v>
      </c>
      <c r="G4254" s="619">
        <v>3.72</v>
      </c>
      <c r="H4254" s="620"/>
      <c r="I4254" s="458">
        <f t="shared" si="301"/>
        <v>-3.72</v>
      </c>
      <c r="J4254" s="100"/>
      <c r="K4254" s="31"/>
      <c r="L4254" s="1342"/>
    </row>
    <row r="4255" spans="3:12" s="676" customFormat="1" ht="12" customHeight="1" x14ac:dyDescent="0.3">
      <c r="C4255" s="617" t="s">
        <v>1394</v>
      </c>
      <c r="D4255" s="117" t="s">
        <v>163</v>
      </c>
      <c r="E4255" s="618"/>
      <c r="F4255" s="619"/>
      <c r="G4255" s="618"/>
      <c r="H4255" s="620"/>
      <c r="I4255" s="458"/>
      <c r="J4255" s="100"/>
      <c r="K4255" s="31"/>
      <c r="L4255" s="1342"/>
    </row>
    <row r="4256" spans="3:12" s="676" customFormat="1" ht="12" customHeight="1" x14ac:dyDescent="0.3">
      <c r="C4256" s="681"/>
      <c r="D4256" s="117" t="s">
        <v>1393</v>
      </c>
      <c r="E4256" s="618">
        <v>1</v>
      </c>
      <c r="F4256" s="619">
        <v>4.8</v>
      </c>
      <c r="G4256" s="618">
        <v>3.72</v>
      </c>
      <c r="H4256" s="620"/>
      <c r="I4256" s="458">
        <f t="shared" ref="I4256:I4261" si="302">PRODUCT(E4256:G4256)</f>
        <v>17.856000000000002</v>
      </c>
      <c r="J4256" s="100"/>
      <c r="K4256" s="31"/>
      <c r="L4256" s="1342"/>
    </row>
    <row r="4257" spans="3:12" s="676" customFormat="1" ht="12" customHeight="1" x14ac:dyDescent="0.3">
      <c r="C4257" s="681"/>
      <c r="D4257" s="117" t="s">
        <v>1364</v>
      </c>
      <c r="E4257" s="618">
        <v>1</v>
      </c>
      <c r="F4257" s="619">
        <v>4.45</v>
      </c>
      <c r="G4257" s="618">
        <v>3.72</v>
      </c>
      <c r="H4257" s="620"/>
      <c r="I4257" s="458">
        <f t="shared" si="302"/>
        <v>16.554000000000002</v>
      </c>
      <c r="J4257" s="100"/>
      <c r="K4257" s="31"/>
      <c r="L4257" s="1342"/>
    </row>
    <row r="4258" spans="3:12" s="676" customFormat="1" ht="12" customHeight="1" x14ac:dyDescent="0.3">
      <c r="C4258" s="681"/>
      <c r="D4258" s="117" t="s">
        <v>1362</v>
      </c>
      <c r="E4258" s="618">
        <v>1</v>
      </c>
      <c r="F4258" s="619">
        <v>4.95</v>
      </c>
      <c r="G4258" s="618">
        <v>3.72</v>
      </c>
      <c r="H4258" s="620"/>
      <c r="I4258" s="458">
        <f t="shared" si="302"/>
        <v>18.414000000000001</v>
      </c>
      <c r="J4258" s="100"/>
      <c r="K4258" s="31"/>
      <c r="L4258" s="1342"/>
    </row>
    <row r="4259" spans="3:12" s="676" customFormat="1" ht="12" customHeight="1" x14ac:dyDescent="0.3">
      <c r="C4259" s="681"/>
      <c r="D4259" s="117" t="s">
        <v>759</v>
      </c>
      <c r="E4259" s="618">
        <v>-1</v>
      </c>
      <c r="F4259" s="619">
        <v>1</v>
      </c>
      <c r="G4259" s="618">
        <v>2.1</v>
      </c>
      <c r="H4259" s="620"/>
      <c r="I4259" s="458">
        <f t="shared" si="302"/>
        <v>-2.1</v>
      </c>
      <c r="J4259" s="100"/>
      <c r="K4259" s="31"/>
      <c r="L4259" s="1342"/>
    </row>
    <row r="4260" spans="3:12" s="676" customFormat="1" ht="12" customHeight="1" x14ac:dyDescent="0.3">
      <c r="C4260" s="681"/>
      <c r="D4260" s="117" t="s">
        <v>346</v>
      </c>
      <c r="E4260" s="618">
        <v>-2</v>
      </c>
      <c r="F4260" s="619">
        <v>1.5</v>
      </c>
      <c r="G4260" s="618">
        <v>0.5</v>
      </c>
      <c r="H4260" s="620"/>
      <c r="I4260" s="458">
        <f t="shared" si="302"/>
        <v>-1.5</v>
      </c>
      <c r="J4260" s="100"/>
      <c r="K4260" s="31"/>
      <c r="L4260" s="1342"/>
    </row>
    <row r="4261" spans="3:12" s="676" customFormat="1" ht="12" customHeight="1" x14ac:dyDescent="0.3">
      <c r="C4261" s="617"/>
      <c r="D4261" s="117" t="s">
        <v>1367</v>
      </c>
      <c r="E4261" s="618">
        <v>-9</v>
      </c>
      <c r="F4261" s="619">
        <v>0.25</v>
      </c>
      <c r="G4261" s="619">
        <v>3.72</v>
      </c>
      <c r="H4261" s="620"/>
      <c r="I4261" s="458">
        <f t="shared" si="302"/>
        <v>-8.370000000000001</v>
      </c>
      <c r="J4261" s="100"/>
      <c r="K4261" s="31"/>
      <c r="L4261" s="1342"/>
    </row>
    <row r="4262" spans="3:12" s="676" customFormat="1" ht="12" customHeight="1" x14ac:dyDescent="0.3">
      <c r="C4262" s="617" t="s">
        <v>1395</v>
      </c>
      <c r="D4262" s="117" t="s">
        <v>192</v>
      </c>
      <c r="E4262" s="618"/>
      <c r="F4262" s="619"/>
      <c r="G4262" s="618"/>
      <c r="H4262" s="620"/>
      <c r="I4262" s="458"/>
      <c r="J4262" s="100"/>
      <c r="K4262" s="31"/>
      <c r="L4262" s="1342"/>
    </row>
    <row r="4263" spans="3:12" s="676" customFormat="1" ht="12" customHeight="1" x14ac:dyDescent="0.3">
      <c r="C4263" s="681"/>
      <c r="D4263" s="117" t="s">
        <v>1396</v>
      </c>
      <c r="E4263" s="618">
        <v>1</v>
      </c>
      <c r="F4263" s="619">
        <v>3.7</v>
      </c>
      <c r="G4263" s="618">
        <v>3.72</v>
      </c>
      <c r="H4263" s="620"/>
      <c r="I4263" s="458">
        <f t="shared" ref="I4263:I4269" si="303">PRODUCT(E4263:G4263)</f>
        <v>13.764000000000001</v>
      </c>
      <c r="J4263" s="100"/>
      <c r="K4263" s="31"/>
      <c r="L4263" s="1342"/>
    </row>
    <row r="4264" spans="3:12" s="676" customFormat="1" ht="12" customHeight="1" x14ac:dyDescent="0.3">
      <c r="C4264" s="681"/>
      <c r="D4264" s="117"/>
      <c r="E4264" s="618">
        <v>1</v>
      </c>
      <c r="F4264" s="619">
        <v>4.05</v>
      </c>
      <c r="G4264" s="618">
        <v>3.72</v>
      </c>
      <c r="H4264" s="620"/>
      <c r="I4264" s="458">
        <f>PRODUCT(E4264:G4264)</f>
        <v>15.066000000000001</v>
      </c>
      <c r="J4264" s="100"/>
      <c r="K4264" s="31"/>
      <c r="L4264" s="1342"/>
    </row>
    <row r="4265" spans="3:12" s="676" customFormat="1" ht="12" customHeight="1" x14ac:dyDescent="0.3">
      <c r="C4265" s="681"/>
      <c r="D4265" s="117" t="s">
        <v>1398</v>
      </c>
      <c r="E4265" s="618">
        <v>1</v>
      </c>
      <c r="F4265" s="619">
        <v>3.95</v>
      </c>
      <c r="G4265" s="618">
        <v>3.72</v>
      </c>
      <c r="H4265" s="620"/>
      <c r="I4265" s="458">
        <f t="shared" si="303"/>
        <v>14.694000000000001</v>
      </c>
      <c r="J4265" s="100"/>
      <c r="K4265" s="31"/>
      <c r="L4265" s="1342"/>
    </row>
    <row r="4266" spans="3:12" s="676" customFormat="1" ht="12" customHeight="1" x14ac:dyDescent="0.3">
      <c r="C4266" s="681"/>
      <c r="D4266" s="117" t="s">
        <v>1397</v>
      </c>
      <c r="E4266" s="618">
        <v>1</v>
      </c>
      <c r="F4266" s="619">
        <v>3.95</v>
      </c>
      <c r="G4266" s="618">
        <v>3.72</v>
      </c>
      <c r="H4266" s="620"/>
      <c r="I4266" s="458">
        <f t="shared" si="303"/>
        <v>14.694000000000001</v>
      </c>
      <c r="J4266" s="100"/>
      <c r="K4266" s="31"/>
      <c r="L4266" s="1342"/>
    </row>
    <row r="4267" spans="3:12" s="676" customFormat="1" ht="12" customHeight="1" x14ac:dyDescent="0.3">
      <c r="C4267" s="681"/>
      <c r="D4267" s="117" t="s">
        <v>346</v>
      </c>
      <c r="E4267" s="618">
        <v>-4</v>
      </c>
      <c r="F4267" s="619">
        <v>2.4</v>
      </c>
      <c r="G4267" s="618">
        <v>0.5</v>
      </c>
      <c r="H4267" s="620"/>
      <c r="I4267" s="458">
        <f t="shared" si="303"/>
        <v>-4.8</v>
      </c>
      <c r="J4267" s="100"/>
      <c r="K4267" s="31"/>
      <c r="L4267" s="1342"/>
    </row>
    <row r="4268" spans="3:12" s="676" customFormat="1" ht="12" customHeight="1" x14ac:dyDescent="0.3">
      <c r="C4268" s="681"/>
      <c r="D4268" s="117" t="s">
        <v>1367</v>
      </c>
      <c r="E4268" s="618">
        <v>-2</v>
      </c>
      <c r="F4268" s="619">
        <v>0.3</v>
      </c>
      <c r="G4268" s="618">
        <v>0.5</v>
      </c>
      <c r="H4268" s="620"/>
      <c r="I4268" s="458">
        <f t="shared" si="303"/>
        <v>-0.3</v>
      </c>
      <c r="J4268" s="100"/>
      <c r="K4268" s="31"/>
      <c r="L4268" s="1342"/>
    </row>
    <row r="4269" spans="3:12" s="676" customFormat="1" ht="12" customHeight="1" x14ac:dyDescent="0.3">
      <c r="C4269" s="617"/>
      <c r="D4269" s="117" t="s">
        <v>1367</v>
      </c>
      <c r="E4269" s="618">
        <v>-1</v>
      </c>
      <c r="F4269" s="619">
        <v>0.4</v>
      </c>
      <c r="G4269" s="619">
        <v>3.72</v>
      </c>
      <c r="H4269" s="620"/>
      <c r="I4269" s="458">
        <f t="shared" si="303"/>
        <v>-1.4880000000000002</v>
      </c>
      <c r="J4269" s="100"/>
      <c r="K4269" s="31"/>
      <c r="L4269" s="1342"/>
    </row>
    <row r="4270" spans="3:12" s="676" customFormat="1" ht="12" customHeight="1" x14ac:dyDescent="0.3">
      <c r="C4270" s="617"/>
      <c r="D4270" s="117" t="s">
        <v>1367</v>
      </c>
      <c r="E4270" s="618">
        <v>-8</v>
      </c>
      <c r="F4270" s="619">
        <v>0.25</v>
      </c>
      <c r="G4270" s="619">
        <v>3.72</v>
      </c>
      <c r="H4270" s="620"/>
      <c r="I4270" s="458">
        <f>PRODUCT(E4270:G4270)</f>
        <v>-7.44</v>
      </c>
      <c r="J4270" s="100"/>
      <c r="K4270" s="31"/>
      <c r="L4270" s="1342"/>
    </row>
    <row r="4271" spans="3:12" s="676" customFormat="1" ht="12" customHeight="1" x14ac:dyDescent="0.3">
      <c r="C4271" s="617" t="s">
        <v>1399</v>
      </c>
      <c r="D4271" s="117" t="s">
        <v>1400</v>
      </c>
      <c r="E4271" s="618"/>
      <c r="F4271" s="619"/>
      <c r="G4271" s="618"/>
      <c r="H4271" s="620"/>
      <c r="I4271" s="458"/>
      <c r="J4271" s="100"/>
      <c r="K4271" s="31"/>
      <c r="L4271" s="1342"/>
    </row>
    <row r="4272" spans="3:12" s="676" customFormat="1" ht="12" customHeight="1" x14ac:dyDescent="0.3">
      <c r="C4272" s="681"/>
      <c r="D4272" s="117" t="s">
        <v>1393</v>
      </c>
      <c r="E4272" s="618">
        <v>1</v>
      </c>
      <c r="F4272" s="619">
        <v>2.65</v>
      </c>
      <c r="G4272" s="618">
        <v>3.72</v>
      </c>
      <c r="H4272" s="620"/>
      <c r="I4272" s="458">
        <f t="shared" ref="I4272:I4277" si="304">PRODUCT(E4272:G4272)</f>
        <v>9.8580000000000005</v>
      </c>
      <c r="J4272" s="100"/>
      <c r="K4272" s="31"/>
      <c r="L4272" s="1342"/>
    </row>
    <row r="4273" spans="3:12" s="676" customFormat="1" ht="12" customHeight="1" x14ac:dyDescent="0.3">
      <c r="C4273" s="681"/>
      <c r="D4273" s="117" t="s">
        <v>1397</v>
      </c>
      <c r="E4273" s="618">
        <v>1</v>
      </c>
      <c r="F4273" s="619">
        <v>2.15</v>
      </c>
      <c r="G4273" s="618">
        <v>3.72</v>
      </c>
      <c r="H4273" s="620"/>
      <c r="I4273" s="458">
        <f t="shared" si="304"/>
        <v>7.9980000000000002</v>
      </c>
      <c r="J4273" s="100"/>
      <c r="K4273" s="31"/>
      <c r="L4273" s="1342"/>
    </row>
    <row r="4274" spans="3:12" s="676" customFormat="1" ht="12" customHeight="1" x14ac:dyDescent="0.3">
      <c r="C4274" s="681"/>
      <c r="D4274" s="117" t="s">
        <v>1401</v>
      </c>
      <c r="E4274" s="618">
        <v>1</v>
      </c>
      <c r="F4274" s="619">
        <v>4.8</v>
      </c>
      <c r="G4274" s="618">
        <v>4.17</v>
      </c>
      <c r="H4274" s="620"/>
      <c r="I4274" s="458">
        <f t="shared" si="304"/>
        <v>20.015999999999998</v>
      </c>
      <c r="J4274" s="100"/>
      <c r="K4274" s="31"/>
      <c r="L4274" s="1342"/>
    </row>
    <row r="4275" spans="3:12" s="676" customFormat="1" ht="12" customHeight="1" x14ac:dyDescent="0.3">
      <c r="C4275" s="681"/>
      <c r="D4275" s="117" t="s">
        <v>759</v>
      </c>
      <c r="E4275" s="618">
        <v>-1</v>
      </c>
      <c r="F4275" s="619">
        <v>1</v>
      </c>
      <c r="G4275" s="618">
        <v>2.1</v>
      </c>
      <c r="H4275" s="620"/>
      <c r="I4275" s="458">
        <f t="shared" si="304"/>
        <v>-2.1</v>
      </c>
      <c r="J4275" s="100"/>
      <c r="K4275" s="31"/>
      <c r="L4275" s="1342"/>
    </row>
    <row r="4276" spans="3:12" s="676" customFormat="1" ht="12" customHeight="1" x14ac:dyDescent="0.3">
      <c r="C4276" s="681"/>
      <c r="D4276" s="117" t="s">
        <v>346</v>
      </c>
      <c r="E4276" s="618">
        <v>-1</v>
      </c>
      <c r="F4276" s="619">
        <v>1.5</v>
      </c>
      <c r="G4276" s="618">
        <v>0.5</v>
      </c>
      <c r="H4276" s="620"/>
      <c r="I4276" s="458">
        <f t="shared" si="304"/>
        <v>-0.75</v>
      </c>
      <c r="J4276" s="100"/>
      <c r="K4276" s="31"/>
      <c r="L4276" s="1342"/>
    </row>
    <row r="4277" spans="3:12" s="676" customFormat="1" ht="12" customHeight="1" x14ac:dyDescent="0.3">
      <c r="C4277" s="617"/>
      <c r="D4277" s="117" t="s">
        <v>1367</v>
      </c>
      <c r="E4277" s="618">
        <v>-2</v>
      </c>
      <c r="F4277" s="619">
        <v>0.25</v>
      </c>
      <c r="G4277" s="619">
        <v>3.72</v>
      </c>
      <c r="H4277" s="620"/>
      <c r="I4277" s="458">
        <f t="shared" si="304"/>
        <v>-1.86</v>
      </c>
      <c r="J4277" s="100"/>
      <c r="K4277" s="31"/>
      <c r="L4277" s="1342"/>
    </row>
    <row r="4278" spans="3:12" s="676" customFormat="1" ht="12" customHeight="1" x14ac:dyDescent="0.3">
      <c r="C4278" s="681"/>
      <c r="D4278" s="117" t="s">
        <v>1367</v>
      </c>
      <c r="E4278" s="618">
        <v>-1</v>
      </c>
      <c r="F4278" s="619">
        <v>0.3</v>
      </c>
      <c r="G4278" s="619">
        <v>3.72</v>
      </c>
      <c r="H4278" s="620"/>
      <c r="I4278" s="458">
        <f>PRODUCT(E4278:G4278)</f>
        <v>-1.1160000000000001</v>
      </c>
      <c r="J4278" s="100"/>
      <c r="K4278" s="31"/>
      <c r="L4278" s="1342"/>
    </row>
    <row r="4279" spans="3:12" s="676" customFormat="1" ht="12" customHeight="1" x14ac:dyDescent="0.3">
      <c r="C4279" s="681"/>
      <c r="D4279" s="117" t="s">
        <v>1367</v>
      </c>
      <c r="E4279" s="618">
        <v>-1</v>
      </c>
      <c r="F4279" s="619">
        <v>0.35</v>
      </c>
      <c r="G4279" s="619">
        <v>3.72</v>
      </c>
      <c r="H4279" s="620"/>
      <c r="I4279" s="458">
        <f>PRODUCT(E4279:G4279)</f>
        <v>-1.302</v>
      </c>
      <c r="J4279" s="100"/>
      <c r="K4279" s="31"/>
      <c r="L4279" s="1342"/>
    </row>
    <row r="4280" spans="3:12" s="676" customFormat="1" ht="12" customHeight="1" x14ac:dyDescent="0.3">
      <c r="C4280" s="681"/>
      <c r="D4280" s="117" t="s">
        <v>1367</v>
      </c>
      <c r="E4280" s="618">
        <v>-1</v>
      </c>
      <c r="F4280" s="619">
        <v>0.55000000000000004</v>
      </c>
      <c r="G4280" s="619">
        <v>4.17</v>
      </c>
      <c r="H4280" s="620"/>
      <c r="I4280" s="458">
        <f>PRODUCT(E4280:G4280)</f>
        <v>-2.2935000000000003</v>
      </c>
      <c r="J4280" s="100"/>
      <c r="K4280" s="31"/>
      <c r="L4280" s="1342"/>
    </row>
    <row r="4281" spans="3:12" s="676" customFormat="1" ht="12" customHeight="1" x14ac:dyDescent="0.3">
      <c r="C4281" s="681"/>
      <c r="D4281" s="117" t="s">
        <v>1367</v>
      </c>
      <c r="E4281" s="618">
        <v>-1</v>
      </c>
      <c r="F4281" s="619">
        <v>0.25</v>
      </c>
      <c r="G4281" s="619">
        <v>3.72</v>
      </c>
      <c r="H4281" s="620"/>
      <c r="I4281" s="458">
        <f>PRODUCT(E4281:G4281)</f>
        <v>-0.93</v>
      </c>
      <c r="J4281" s="100"/>
      <c r="K4281" s="31"/>
      <c r="L4281" s="1342"/>
    </row>
    <row r="4282" spans="3:12" s="676" customFormat="1" ht="12" customHeight="1" x14ac:dyDescent="0.3">
      <c r="C4282" s="617" t="s">
        <v>1402</v>
      </c>
      <c r="D4282" s="117" t="s">
        <v>122</v>
      </c>
      <c r="E4282" s="618"/>
      <c r="F4282" s="619"/>
      <c r="G4282" s="618"/>
      <c r="H4282" s="620"/>
      <c r="I4282" s="458"/>
      <c r="J4282" s="100"/>
      <c r="K4282" s="31"/>
      <c r="L4282" s="1342"/>
    </row>
    <row r="4283" spans="3:12" s="676" customFormat="1" ht="12" customHeight="1" x14ac:dyDescent="0.3">
      <c r="C4283" s="681"/>
      <c r="D4283" s="117" t="s">
        <v>1361</v>
      </c>
      <c r="E4283" s="618">
        <v>1</v>
      </c>
      <c r="F4283" s="619">
        <v>1.95</v>
      </c>
      <c r="G4283" s="618">
        <v>3.72</v>
      </c>
      <c r="H4283" s="620"/>
      <c r="I4283" s="458">
        <f t="shared" ref="I4283:I4288" si="305">PRODUCT(E4283:G4283)</f>
        <v>7.2540000000000004</v>
      </c>
      <c r="J4283" s="100"/>
      <c r="K4283" s="31"/>
      <c r="L4283" s="1342"/>
    </row>
    <row r="4284" spans="3:12" s="676" customFormat="1" ht="12" customHeight="1" x14ac:dyDescent="0.3">
      <c r="C4284" s="681"/>
      <c r="D4284" s="117" t="s">
        <v>1401</v>
      </c>
      <c r="E4284" s="618">
        <v>1</v>
      </c>
      <c r="F4284" s="619">
        <v>4.1500000000000004</v>
      </c>
      <c r="G4284" s="618">
        <v>4.17</v>
      </c>
      <c r="H4284" s="620"/>
      <c r="I4284" s="458">
        <f t="shared" si="305"/>
        <v>17.305500000000002</v>
      </c>
      <c r="J4284" s="100"/>
      <c r="K4284" s="31"/>
      <c r="L4284" s="1342"/>
    </row>
    <row r="4285" spans="3:12" s="676" customFormat="1" ht="12" customHeight="1" x14ac:dyDescent="0.3">
      <c r="C4285" s="681"/>
      <c r="D4285" s="117" t="s">
        <v>759</v>
      </c>
      <c r="E4285" s="618">
        <v>-1</v>
      </c>
      <c r="F4285" s="619">
        <v>0.8</v>
      </c>
      <c r="G4285" s="618">
        <v>2.6</v>
      </c>
      <c r="H4285" s="620"/>
      <c r="I4285" s="458">
        <f t="shared" si="305"/>
        <v>-2.08</v>
      </c>
      <c r="J4285" s="100"/>
      <c r="K4285" s="31"/>
      <c r="L4285" s="1342"/>
    </row>
    <row r="4286" spans="3:12" s="676" customFormat="1" ht="12" customHeight="1" x14ac:dyDescent="0.3">
      <c r="C4286" s="681"/>
      <c r="D4286" s="117" t="s">
        <v>346</v>
      </c>
      <c r="E4286" s="618">
        <v>-1</v>
      </c>
      <c r="F4286" s="619">
        <v>1.2</v>
      </c>
      <c r="G4286" s="618">
        <v>0.5</v>
      </c>
      <c r="H4286" s="620"/>
      <c r="I4286" s="458">
        <f t="shared" si="305"/>
        <v>-0.6</v>
      </c>
      <c r="J4286" s="100"/>
      <c r="K4286" s="31"/>
      <c r="L4286" s="1342"/>
    </row>
    <row r="4287" spans="3:12" s="676" customFormat="1" ht="12" customHeight="1" x14ac:dyDescent="0.3">
      <c r="C4287" s="617"/>
      <c r="D4287" s="117" t="s">
        <v>1367</v>
      </c>
      <c r="E4287" s="618">
        <v>-1</v>
      </c>
      <c r="F4287" s="619">
        <v>0.25</v>
      </c>
      <c r="G4287" s="619">
        <v>4.17</v>
      </c>
      <c r="H4287" s="620"/>
      <c r="I4287" s="458">
        <f t="shared" si="305"/>
        <v>-1.0425</v>
      </c>
      <c r="J4287" s="100"/>
      <c r="K4287" s="31"/>
      <c r="L4287" s="1342"/>
    </row>
    <row r="4288" spans="3:12" s="676" customFormat="1" ht="12" customHeight="1" x14ac:dyDescent="0.3">
      <c r="C4288" s="681"/>
      <c r="D4288" s="117" t="s">
        <v>1367</v>
      </c>
      <c r="E4288" s="618">
        <v>-1</v>
      </c>
      <c r="F4288" s="619">
        <v>0.3</v>
      </c>
      <c r="G4288" s="619">
        <v>3.72</v>
      </c>
      <c r="H4288" s="620"/>
      <c r="I4288" s="458">
        <f t="shared" si="305"/>
        <v>-1.1160000000000001</v>
      </c>
      <c r="J4288" s="100"/>
      <c r="K4288" s="31"/>
      <c r="L4288" s="1342"/>
    </row>
    <row r="4289" spans="3:12" s="676" customFormat="1" ht="12" customHeight="1" x14ac:dyDescent="0.3">
      <c r="C4289" s="617" t="s">
        <v>1403</v>
      </c>
      <c r="D4289" s="117" t="s">
        <v>155</v>
      </c>
      <c r="E4289" s="618"/>
      <c r="F4289" s="619"/>
      <c r="G4289" s="618"/>
      <c r="H4289" s="620"/>
      <c r="I4289" s="458"/>
      <c r="J4289" s="100"/>
      <c r="K4289" s="31"/>
      <c r="L4289" s="1342"/>
    </row>
    <row r="4290" spans="3:12" s="676" customFormat="1" ht="12" customHeight="1" x14ac:dyDescent="0.3">
      <c r="C4290" s="681"/>
      <c r="D4290" s="117" t="s">
        <v>1361</v>
      </c>
      <c r="E4290" s="618">
        <v>1</v>
      </c>
      <c r="F4290" s="619">
        <v>1.1000000000000001</v>
      </c>
      <c r="G4290" s="618">
        <v>3.72</v>
      </c>
      <c r="H4290" s="620"/>
      <c r="I4290" s="458">
        <f t="shared" ref="I4290:I4296" si="306">PRODUCT(E4290:G4290)</f>
        <v>4.0920000000000005</v>
      </c>
      <c r="J4290" s="100"/>
      <c r="K4290" s="31"/>
      <c r="L4290" s="1342"/>
    </row>
    <row r="4291" spans="3:12" s="676" customFormat="1" ht="12" customHeight="1" x14ac:dyDescent="0.3">
      <c r="C4291" s="681"/>
      <c r="D4291" s="117"/>
      <c r="E4291" s="618">
        <v>1</v>
      </c>
      <c r="F4291" s="619">
        <v>2.2999999999999998</v>
      </c>
      <c r="G4291" s="618">
        <v>3.72</v>
      </c>
      <c r="H4291" s="620"/>
      <c r="I4291" s="458">
        <f>PRODUCT(E4291:G4291)</f>
        <v>8.5559999999999992</v>
      </c>
      <c r="J4291" s="100"/>
      <c r="K4291" s="31"/>
      <c r="L4291" s="1342"/>
    </row>
    <row r="4292" spans="3:12" s="676" customFormat="1" ht="12" customHeight="1" x14ac:dyDescent="0.3">
      <c r="C4292" s="681"/>
      <c r="D4292" s="117" t="s">
        <v>1401</v>
      </c>
      <c r="E4292" s="618">
        <v>1</v>
      </c>
      <c r="F4292" s="619">
        <v>6.5</v>
      </c>
      <c r="G4292" s="618">
        <v>4.17</v>
      </c>
      <c r="H4292" s="620"/>
      <c r="I4292" s="458">
        <f t="shared" si="306"/>
        <v>27.105</v>
      </c>
      <c r="J4292" s="100"/>
      <c r="K4292" s="31"/>
      <c r="L4292" s="1342"/>
    </row>
    <row r="4293" spans="3:12" s="676" customFormat="1" ht="12" customHeight="1" x14ac:dyDescent="0.3">
      <c r="C4293" s="681"/>
      <c r="D4293" s="117" t="s">
        <v>759</v>
      </c>
      <c r="E4293" s="618">
        <v>-1</v>
      </c>
      <c r="F4293" s="619">
        <v>0.9</v>
      </c>
      <c r="G4293" s="618">
        <v>2.6</v>
      </c>
      <c r="H4293" s="620"/>
      <c r="I4293" s="458">
        <f t="shared" si="306"/>
        <v>-2.3400000000000003</v>
      </c>
      <c r="J4293" s="100"/>
      <c r="K4293" s="31"/>
      <c r="L4293" s="1342"/>
    </row>
    <row r="4294" spans="3:12" s="676" customFormat="1" ht="12" customHeight="1" x14ac:dyDescent="0.3">
      <c r="C4294" s="681"/>
      <c r="D4294" s="117" t="s">
        <v>346</v>
      </c>
      <c r="E4294" s="618">
        <v>-1</v>
      </c>
      <c r="F4294" s="619">
        <v>1.8</v>
      </c>
      <c r="G4294" s="618">
        <v>1.4</v>
      </c>
      <c r="H4294" s="620"/>
      <c r="I4294" s="458">
        <f t="shared" si="306"/>
        <v>-2.52</v>
      </c>
      <c r="J4294" s="100"/>
      <c r="K4294" s="31"/>
      <c r="L4294" s="1342"/>
    </row>
    <row r="4295" spans="3:12" s="676" customFormat="1" ht="12" customHeight="1" x14ac:dyDescent="0.3">
      <c r="C4295" s="617"/>
      <c r="D4295" s="117" t="s">
        <v>1367</v>
      </c>
      <c r="E4295" s="618">
        <v>-3</v>
      </c>
      <c r="F4295" s="619">
        <v>0.25</v>
      </c>
      <c r="G4295" s="619">
        <v>4.17</v>
      </c>
      <c r="H4295" s="620"/>
      <c r="I4295" s="458">
        <f t="shared" si="306"/>
        <v>-3.1274999999999999</v>
      </c>
      <c r="J4295" s="100"/>
      <c r="K4295" s="31"/>
      <c r="L4295" s="1342"/>
    </row>
    <row r="4296" spans="3:12" s="676" customFormat="1" ht="12" customHeight="1" x14ac:dyDescent="0.3">
      <c r="C4296" s="681"/>
      <c r="D4296" s="117" t="s">
        <v>1367</v>
      </c>
      <c r="E4296" s="618">
        <v>-1</v>
      </c>
      <c r="F4296" s="619">
        <v>0.25</v>
      </c>
      <c r="G4296" s="619">
        <v>3.72</v>
      </c>
      <c r="H4296" s="620"/>
      <c r="I4296" s="458">
        <f t="shared" si="306"/>
        <v>-0.93</v>
      </c>
      <c r="J4296" s="100"/>
      <c r="K4296" s="31"/>
      <c r="L4296" s="1342"/>
    </row>
    <row r="4297" spans="3:12" s="676" customFormat="1" ht="12" customHeight="1" x14ac:dyDescent="0.3">
      <c r="C4297" s="681"/>
      <c r="D4297" s="1597" t="s">
        <v>119</v>
      </c>
      <c r="E4297" s="618"/>
      <c r="F4297" s="619"/>
      <c r="G4297" s="619"/>
      <c r="H4297" s="620"/>
      <c r="I4297" s="458"/>
      <c r="J4297" s="100"/>
      <c r="K4297" s="31"/>
      <c r="L4297" s="1342"/>
    </row>
    <row r="4298" spans="3:12" s="676" customFormat="1" ht="12" customHeight="1" x14ac:dyDescent="0.3">
      <c r="C4298" s="681"/>
      <c r="D4298" s="434" t="s">
        <v>1404</v>
      </c>
      <c r="E4298" s="618"/>
      <c r="F4298" s="619"/>
      <c r="G4298" s="618"/>
      <c r="H4298" s="620"/>
      <c r="I4298" s="458"/>
      <c r="J4298" s="100"/>
      <c r="K4298" s="31"/>
      <c r="L4298" s="1342"/>
    </row>
    <row r="4299" spans="3:12" s="676" customFormat="1" ht="12" customHeight="1" x14ac:dyDescent="0.3">
      <c r="C4299" s="617" t="s">
        <v>1405</v>
      </c>
      <c r="D4299" s="117" t="s">
        <v>351</v>
      </c>
      <c r="E4299" s="618"/>
      <c r="F4299" s="619"/>
      <c r="G4299" s="618"/>
      <c r="H4299" s="620"/>
      <c r="I4299" s="458"/>
      <c r="J4299" s="100"/>
      <c r="K4299" s="31"/>
      <c r="L4299" s="1342"/>
    </row>
    <row r="4300" spans="3:12" s="676" customFormat="1" ht="12" customHeight="1" x14ac:dyDescent="0.3">
      <c r="C4300" s="681"/>
      <c r="D4300" s="117" t="s">
        <v>1406</v>
      </c>
      <c r="E4300" s="618">
        <v>1</v>
      </c>
      <c r="F4300" s="619">
        <v>2.4</v>
      </c>
      <c r="G4300" s="618">
        <v>3.72</v>
      </c>
      <c r="H4300" s="620"/>
      <c r="I4300" s="458">
        <f t="shared" ref="I4300:I4307" si="307">PRODUCT(E4300:G4300)</f>
        <v>8.9280000000000008</v>
      </c>
      <c r="J4300" s="100"/>
      <c r="K4300" s="31"/>
      <c r="L4300" s="1342"/>
    </row>
    <row r="4301" spans="3:12" s="676" customFormat="1" ht="12" customHeight="1" x14ac:dyDescent="0.3">
      <c r="C4301" s="681"/>
      <c r="D4301" s="117" t="s">
        <v>1407</v>
      </c>
      <c r="E4301" s="618">
        <v>1</v>
      </c>
      <c r="F4301" s="619">
        <v>3.1</v>
      </c>
      <c r="G4301" s="618">
        <v>3.72</v>
      </c>
      <c r="H4301" s="620"/>
      <c r="I4301" s="458">
        <f>PRODUCT(E4301:G4301)</f>
        <v>11.532000000000002</v>
      </c>
      <c r="J4301" s="100"/>
      <c r="K4301" s="31"/>
      <c r="L4301" s="1342"/>
    </row>
    <row r="4302" spans="3:12" s="676" customFormat="1" ht="12" customHeight="1" x14ac:dyDescent="0.3">
      <c r="C4302" s="681"/>
      <c r="D4302" s="117" t="s">
        <v>1418</v>
      </c>
      <c r="E4302" s="618">
        <v>1</v>
      </c>
      <c r="F4302" s="619">
        <v>4.3</v>
      </c>
      <c r="G4302" s="618">
        <v>4.17</v>
      </c>
      <c r="H4302" s="620"/>
      <c r="I4302" s="458">
        <f t="shared" si="307"/>
        <v>17.930999999999997</v>
      </c>
      <c r="J4302" s="100"/>
      <c r="K4302" s="31"/>
      <c r="L4302" s="1342"/>
    </row>
    <row r="4303" spans="3:12" s="676" customFormat="1" ht="12" customHeight="1" x14ac:dyDescent="0.3">
      <c r="C4303" s="681"/>
      <c r="D4303" s="117"/>
      <c r="E4303" s="618">
        <v>1</v>
      </c>
      <c r="F4303" s="619">
        <v>3.2</v>
      </c>
      <c r="G4303" s="618">
        <v>4.17</v>
      </c>
      <c r="H4303" s="620"/>
      <c r="I4303" s="458">
        <f>PRODUCT(E4303:G4303)</f>
        <v>13.344000000000001</v>
      </c>
      <c r="J4303" s="100"/>
      <c r="K4303" s="31"/>
      <c r="L4303" s="1342"/>
    </row>
    <row r="4304" spans="3:12" s="676" customFormat="1" ht="12" customHeight="1" x14ac:dyDescent="0.3">
      <c r="C4304" s="681"/>
      <c r="D4304" s="117" t="s">
        <v>759</v>
      </c>
      <c r="E4304" s="618">
        <v>-1</v>
      </c>
      <c r="F4304" s="619">
        <v>1</v>
      </c>
      <c r="G4304" s="618">
        <v>2.1</v>
      </c>
      <c r="H4304" s="620"/>
      <c r="I4304" s="458">
        <f t="shared" si="307"/>
        <v>-2.1</v>
      </c>
      <c r="J4304" s="100"/>
      <c r="K4304" s="31"/>
      <c r="L4304" s="1342"/>
    </row>
    <row r="4305" spans="3:12" s="676" customFormat="1" ht="12" customHeight="1" x14ac:dyDescent="0.3">
      <c r="C4305" s="681"/>
      <c r="D4305" s="117" t="s">
        <v>1367</v>
      </c>
      <c r="E4305" s="618">
        <v>-1</v>
      </c>
      <c r="F4305" s="619">
        <v>0.3</v>
      </c>
      <c r="G4305" s="618">
        <v>3.72</v>
      </c>
      <c r="H4305" s="620"/>
      <c r="I4305" s="458">
        <f t="shared" si="307"/>
        <v>-1.1160000000000001</v>
      </c>
      <c r="J4305" s="100"/>
      <c r="K4305" s="31"/>
      <c r="L4305" s="1342"/>
    </row>
    <row r="4306" spans="3:12" s="676" customFormat="1" ht="12" customHeight="1" x14ac:dyDescent="0.3">
      <c r="C4306" s="681"/>
      <c r="D4306" s="117" t="s">
        <v>1367</v>
      </c>
      <c r="E4306" s="618">
        <v>-4</v>
      </c>
      <c r="F4306" s="619">
        <v>0.25</v>
      </c>
      <c r="G4306" s="619">
        <v>3.72</v>
      </c>
      <c r="H4306" s="620"/>
      <c r="I4306" s="458">
        <f t="shared" si="307"/>
        <v>-3.72</v>
      </c>
      <c r="J4306" s="100"/>
      <c r="K4306" s="31"/>
      <c r="L4306" s="1342"/>
    </row>
    <row r="4307" spans="3:12" s="676" customFormat="1" ht="12" customHeight="1" x14ac:dyDescent="0.3">
      <c r="C4307" s="681"/>
      <c r="D4307" s="117" t="s">
        <v>1367</v>
      </c>
      <c r="E4307" s="618">
        <v>-2</v>
      </c>
      <c r="F4307" s="619">
        <v>0.25</v>
      </c>
      <c r="G4307" s="619">
        <v>4.1500000000000004</v>
      </c>
      <c r="H4307" s="620"/>
      <c r="I4307" s="458">
        <f t="shared" si="307"/>
        <v>-2.0750000000000002</v>
      </c>
      <c r="J4307" s="100"/>
      <c r="K4307" s="31"/>
      <c r="L4307" s="1342"/>
    </row>
    <row r="4308" spans="3:12" s="676" customFormat="1" ht="12" customHeight="1" x14ac:dyDescent="0.3">
      <c r="C4308" s="617" t="s">
        <v>1408</v>
      </c>
      <c r="D4308" s="117" t="s">
        <v>381</v>
      </c>
      <c r="E4308" s="618"/>
      <c r="F4308" s="619"/>
      <c r="G4308" s="618"/>
      <c r="H4308" s="620"/>
      <c r="I4308" s="458"/>
      <c r="J4308" s="100"/>
      <c r="K4308" s="31"/>
      <c r="L4308" s="1342"/>
    </row>
    <row r="4309" spans="3:12" s="676" customFormat="1" ht="12" customHeight="1" x14ac:dyDescent="0.3">
      <c r="C4309" s="681"/>
      <c r="D4309" s="117" t="s">
        <v>1406</v>
      </c>
      <c r="E4309" s="618">
        <v>1</v>
      </c>
      <c r="F4309" s="619">
        <v>2.0499999999999998</v>
      </c>
      <c r="G4309" s="618">
        <v>3.72</v>
      </c>
      <c r="H4309" s="620"/>
      <c r="I4309" s="458">
        <f t="shared" ref="I4309:I4314" si="308">PRODUCT(E4309:G4309)</f>
        <v>7.6259999999999994</v>
      </c>
      <c r="J4309" s="100"/>
      <c r="K4309" s="31"/>
      <c r="L4309" s="1342"/>
    </row>
    <row r="4310" spans="3:12" s="676" customFormat="1" ht="12" customHeight="1" x14ac:dyDescent="0.3">
      <c r="C4310" s="681"/>
      <c r="D4310" s="117" t="s">
        <v>1418</v>
      </c>
      <c r="E4310" s="618">
        <v>1</v>
      </c>
      <c r="F4310" s="619">
        <v>5.45</v>
      </c>
      <c r="G4310" s="618">
        <v>4.17</v>
      </c>
      <c r="H4310" s="620"/>
      <c r="I4310" s="458">
        <f t="shared" si="308"/>
        <v>22.726500000000001</v>
      </c>
      <c r="J4310" s="100"/>
      <c r="K4310" s="31"/>
      <c r="L4310" s="1342"/>
    </row>
    <row r="4311" spans="3:12" s="676" customFormat="1" ht="12" customHeight="1" x14ac:dyDescent="0.3">
      <c r="C4311" s="681"/>
      <c r="D4311" s="117" t="s">
        <v>759</v>
      </c>
      <c r="E4311" s="618">
        <v>-1</v>
      </c>
      <c r="F4311" s="619">
        <v>0.9</v>
      </c>
      <c r="G4311" s="618">
        <v>2.6</v>
      </c>
      <c r="H4311" s="620"/>
      <c r="I4311" s="458">
        <f t="shared" si="308"/>
        <v>-2.3400000000000003</v>
      </c>
      <c r="J4311" s="100"/>
      <c r="K4311" s="31"/>
      <c r="L4311" s="1342"/>
    </row>
    <row r="4312" spans="3:12" s="676" customFormat="1" ht="12" customHeight="1" x14ac:dyDescent="0.3">
      <c r="C4312" s="681"/>
      <c r="D4312" s="117" t="s">
        <v>346</v>
      </c>
      <c r="E4312" s="618">
        <v>-1</v>
      </c>
      <c r="F4312" s="619">
        <v>1.2</v>
      </c>
      <c r="G4312" s="618">
        <v>0.5</v>
      </c>
      <c r="H4312" s="620"/>
      <c r="I4312" s="458">
        <f t="shared" si="308"/>
        <v>-0.6</v>
      </c>
      <c r="J4312" s="100"/>
      <c r="K4312" s="31"/>
      <c r="L4312" s="1342"/>
    </row>
    <row r="4313" spans="3:12" s="676" customFormat="1" ht="12" customHeight="1" x14ac:dyDescent="0.3">
      <c r="C4313" s="681"/>
      <c r="D4313" s="117" t="s">
        <v>1367</v>
      </c>
      <c r="E4313" s="618">
        <v>-1</v>
      </c>
      <c r="F4313" s="619">
        <v>0.25</v>
      </c>
      <c r="G4313" s="619">
        <v>3.72</v>
      </c>
      <c r="H4313" s="620"/>
      <c r="I4313" s="458">
        <f t="shared" si="308"/>
        <v>-0.93</v>
      </c>
      <c r="J4313" s="100"/>
      <c r="K4313" s="31"/>
      <c r="L4313" s="1342"/>
    </row>
    <row r="4314" spans="3:12" s="676" customFormat="1" ht="12" customHeight="1" x14ac:dyDescent="0.3">
      <c r="C4314" s="681"/>
      <c r="D4314" s="117" t="s">
        <v>1367</v>
      </c>
      <c r="E4314" s="618">
        <v>-3</v>
      </c>
      <c r="F4314" s="619">
        <v>0.25</v>
      </c>
      <c r="G4314" s="619">
        <v>4.17</v>
      </c>
      <c r="H4314" s="620"/>
      <c r="I4314" s="458">
        <f t="shared" si="308"/>
        <v>-3.1274999999999999</v>
      </c>
      <c r="J4314" s="100"/>
      <c r="K4314" s="31"/>
      <c r="L4314" s="1342"/>
    </row>
    <row r="4315" spans="3:12" s="676" customFormat="1" ht="12" customHeight="1" x14ac:dyDescent="0.3">
      <c r="C4315" s="622"/>
      <c r="D4315" s="117" t="s">
        <v>1367</v>
      </c>
      <c r="E4315" s="618">
        <v>-1</v>
      </c>
      <c r="F4315" s="619">
        <v>0.3</v>
      </c>
      <c r="G4315" s="619">
        <v>3.72</v>
      </c>
      <c r="H4315" s="620"/>
      <c r="I4315" s="458">
        <f>PRODUCT(E4315:G4315)</f>
        <v>-1.1160000000000001</v>
      </c>
      <c r="J4315" s="100"/>
      <c r="K4315" s="31"/>
      <c r="L4315" s="1342"/>
    </row>
    <row r="4316" spans="3:12" s="676" customFormat="1" ht="12" customHeight="1" x14ac:dyDescent="0.3">
      <c r="C4316" s="617" t="s">
        <v>1409</v>
      </c>
      <c r="D4316" s="117" t="s">
        <v>1410</v>
      </c>
      <c r="E4316" s="618"/>
      <c r="F4316" s="619"/>
      <c r="G4316" s="618"/>
      <c r="H4316" s="620"/>
      <c r="I4316" s="458"/>
      <c r="J4316" s="100"/>
      <c r="K4316" s="31"/>
      <c r="L4316" s="1342"/>
    </row>
    <row r="4317" spans="3:12" s="676" customFormat="1" ht="12" customHeight="1" x14ac:dyDescent="0.3">
      <c r="C4317" s="681"/>
      <c r="D4317" s="117" t="s">
        <v>1406</v>
      </c>
      <c r="E4317" s="618">
        <v>1</v>
      </c>
      <c r="F4317" s="619">
        <v>3.45</v>
      </c>
      <c r="G4317" s="618">
        <v>3.72</v>
      </c>
      <c r="H4317" s="620"/>
      <c r="I4317" s="458">
        <f t="shared" ref="I4317:I4323" si="309">PRODUCT(E4317:G4317)</f>
        <v>12.834000000000001</v>
      </c>
      <c r="J4317" s="100"/>
      <c r="K4317" s="31"/>
      <c r="L4317" s="1342"/>
    </row>
    <row r="4318" spans="3:12" s="676" customFormat="1" ht="12" customHeight="1" x14ac:dyDescent="0.3">
      <c r="C4318" s="681"/>
      <c r="D4318" s="117" t="s">
        <v>1418</v>
      </c>
      <c r="E4318" s="618">
        <v>1</v>
      </c>
      <c r="F4318" s="619">
        <v>7.35</v>
      </c>
      <c r="G4318" s="618">
        <v>4.17</v>
      </c>
      <c r="H4318" s="620"/>
      <c r="I4318" s="458">
        <f t="shared" si="309"/>
        <v>30.6495</v>
      </c>
      <c r="J4318" s="100"/>
      <c r="K4318" s="31"/>
      <c r="L4318" s="1342"/>
    </row>
    <row r="4319" spans="3:12" s="676" customFormat="1" ht="12" customHeight="1" x14ac:dyDescent="0.3">
      <c r="C4319" s="681"/>
      <c r="D4319" s="117" t="s">
        <v>759</v>
      </c>
      <c r="E4319" s="618">
        <v>-1</v>
      </c>
      <c r="F4319" s="619">
        <v>1</v>
      </c>
      <c r="G4319" s="618">
        <v>2.6</v>
      </c>
      <c r="H4319" s="620"/>
      <c r="I4319" s="458">
        <f t="shared" si="309"/>
        <v>-2.6</v>
      </c>
      <c r="J4319" s="100"/>
      <c r="K4319" s="31"/>
      <c r="L4319" s="1342"/>
    </row>
    <row r="4320" spans="3:12" s="676" customFormat="1" ht="12" customHeight="1" x14ac:dyDescent="0.3">
      <c r="C4320" s="681"/>
      <c r="D4320" s="117" t="s">
        <v>346</v>
      </c>
      <c r="E4320" s="618">
        <v>-1</v>
      </c>
      <c r="F4320" s="619">
        <v>1.6</v>
      </c>
      <c r="G4320" s="618">
        <v>1.4</v>
      </c>
      <c r="H4320" s="620"/>
      <c r="I4320" s="458">
        <f t="shared" si="309"/>
        <v>-2.2399999999999998</v>
      </c>
      <c r="J4320" s="100"/>
      <c r="K4320" s="31"/>
      <c r="L4320" s="1342"/>
    </row>
    <row r="4321" spans="3:12" s="676" customFormat="1" ht="12" customHeight="1" x14ac:dyDescent="0.3">
      <c r="C4321" s="681"/>
      <c r="D4321" s="117" t="s">
        <v>346</v>
      </c>
      <c r="E4321" s="618">
        <v>-1</v>
      </c>
      <c r="F4321" s="619">
        <v>0.3</v>
      </c>
      <c r="G4321" s="618">
        <v>3.72</v>
      </c>
      <c r="H4321" s="620"/>
      <c r="I4321" s="458">
        <f>PRODUCT(E4321:G4321)</f>
        <v>-1.1160000000000001</v>
      </c>
      <c r="J4321" s="100"/>
      <c r="K4321" s="31"/>
      <c r="L4321" s="1342"/>
    </row>
    <row r="4322" spans="3:12" s="676" customFormat="1" ht="12" customHeight="1" x14ac:dyDescent="0.3">
      <c r="C4322" s="681"/>
      <c r="D4322" s="117" t="s">
        <v>1367</v>
      </c>
      <c r="E4322" s="618">
        <v>-3</v>
      </c>
      <c r="F4322" s="619">
        <v>0.25</v>
      </c>
      <c r="G4322" s="619">
        <v>3.72</v>
      </c>
      <c r="H4322" s="620"/>
      <c r="I4322" s="458">
        <f t="shared" si="309"/>
        <v>-2.79</v>
      </c>
      <c r="J4322" s="100"/>
      <c r="K4322" s="31"/>
      <c r="L4322" s="1342"/>
    </row>
    <row r="4323" spans="3:12" s="676" customFormat="1" ht="12" customHeight="1" x14ac:dyDescent="0.3">
      <c r="C4323" s="681"/>
      <c r="D4323" s="117" t="s">
        <v>1367</v>
      </c>
      <c r="E4323" s="618">
        <v>-3</v>
      </c>
      <c r="F4323" s="619">
        <v>0.25</v>
      </c>
      <c r="G4323" s="619">
        <v>4.17</v>
      </c>
      <c r="H4323" s="620"/>
      <c r="I4323" s="458">
        <f t="shared" si="309"/>
        <v>-3.1274999999999999</v>
      </c>
      <c r="J4323" s="100"/>
      <c r="K4323" s="31"/>
      <c r="L4323" s="1342"/>
    </row>
    <row r="4324" spans="3:12" s="676" customFormat="1" ht="12" customHeight="1" x14ac:dyDescent="0.3">
      <c r="C4324" s="681"/>
      <c r="D4324" s="117" t="s">
        <v>1367</v>
      </c>
      <c r="E4324" s="618">
        <v>-1</v>
      </c>
      <c r="F4324" s="619">
        <v>0.65</v>
      </c>
      <c r="G4324" s="619">
        <v>4.17</v>
      </c>
      <c r="H4324" s="620"/>
      <c r="I4324" s="458">
        <f>PRODUCT(E4324:G4324)</f>
        <v>-2.7105000000000001</v>
      </c>
      <c r="J4324" s="100"/>
      <c r="K4324" s="31"/>
      <c r="L4324" s="1342"/>
    </row>
    <row r="4325" spans="3:12" s="676" customFormat="1" ht="12" customHeight="1" x14ac:dyDescent="0.3">
      <c r="C4325" s="617" t="s">
        <v>1411</v>
      </c>
      <c r="D4325" s="117" t="s">
        <v>144</v>
      </c>
      <c r="E4325" s="618"/>
      <c r="F4325" s="619"/>
      <c r="G4325" s="618"/>
      <c r="H4325" s="620"/>
      <c r="I4325" s="458"/>
      <c r="J4325" s="100"/>
      <c r="K4325" s="31"/>
      <c r="L4325" s="1342"/>
    </row>
    <row r="4326" spans="3:12" s="676" customFormat="1" ht="12" customHeight="1" x14ac:dyDescent="0.3">
      <c r="C4326" s="681"/>
      <c r="D4326" s="117" t="s">
        <v>1406</v>
      </c>
      <c r="E4326" s="618">
        <v>1</v>
      </c>
      <c r="F4326" s="619">
        <v>1.95</v>
      </c>
      <c r="G4326" s="618">
        <v>3.72</v>
      </c>
      <c r="H4326" s="620"/>
      <c r="I4326" s="458">
        <f>PRODUCT(E4326:G4326)</f>
        <v>7.2540000000000004</v>
      </c>
      <c r="J4326" s="100"/>
      <c r="K4326" s="31"/>
      <c r="L4326" s="1342"/>
    </row>
    <row r="4327" spans="3:12" s="676" customFormat="1" ht="12" customHeight="1" x14ac:dyDescent="0.3">
      <c r="C4327" s="681"/>
      <c r="D4327" s="117" t="s">
        <v>1412</v>
      </c>
      <c r="E4327" s="618">
        <v>1</v>
      </c>
      <c r="F4327" s="619">
        <v>4.45</v>
      </c>
      <c r="G4327" s="618">
        <v>3.72</v>
      </c>
      <c r="H4327" s="620"/>
      <c r="I4327" s="458">
        <f>PRODUCT(E4327:G4327)</f>
        <v>16.554000000000002</v>
      </c>
      <c r="J4327" s="100"/>
      <c r="K4327" s="31"/>
      <c r="L4327" s="1342"/>
    </row>
    <row r="4328" spans="3:12" s="676" customFormat="1" ht="12" customHeight="1" x14ac:dyDescent="0.3">
      <c r="C4328" s="681"/>
      <c r="D4328" s="117" t="s">
        <v>759</v>
      </c>
      <c r="E4328" s="618">
        <v>-1</v>
      </c>
      <c r="F4328" s="619">
        <v>1.18</v>
      </c>
      <c r="G4328" s="618">
        <v>2.5</v>
      </c>
      <c r="H4328" s="620"/>
      <c r="I4328" s="458">
        <f>PRODUCT(E4328:G4328)</f>
        <v>-2.9499999999999997</v>
      </c>
      <c r="J4328" s="100"/>
      <c r="K4328" s="31"/>
      <c r="L4328" s="1342"/>
    </row>
    <row r="4329" spans="3:12" s="676" customFormat="1" ht="12" customHeight="1" x14ac:dyDescent="0.3">
      <c r="C4329" s="681"/>
      <c r="D4329" s="117" t="s">
        <v>759</v>
      </c>
      <c r="E4329" s="618">
        <v>-1</v>
      </c>
      <c r="F4329" s="619">
        <v>3.3</v>
      </c>
      <c r="G4329" s="618">
        <v>2.5</v>
      </c>
      <c r="H4329" s="620"/>
      <c r="I4329" s="458">
        <f>PRODUCT(E4329:G4329)</f>
        <v>-8.25</v>
      </c>
      <c r="J4329" s="100"/>
      <c r="K4329" s="31"/>
      <c r="L4329" s="1342"/>
    </row>
    <row r="4330" spans="3:12" s="676" customFormat="1" ht="12" customHeight="1" x14ac:dyDescent="0.3">
      <c r="C4330" s="681"/>
      <c r="D4330" s="117" t="s">
        <v>1367</v>
      </c>
      <c r="E4330" s="618">
        <v>-2</v>
      </c>
      <c r="F4330" s="619">
        <v>0.25</v>
      </c>
      <c r="G4330" s="619">
        <v>3.72</v>
      </c>
      <c r="H4330" s="620"/>
      <c r="I4330" s="458">
        <f>PRODUCT(E4330:G4330)</f>
        <v>-1.86</v>
      </c>
      <c r="J4330" s="100"/>
      <c r="K4330" s="31"/>
      <c r="L4330" s="1342"/>
    </row>
    <row r="4331" spans="3:12" s="676" customFormat="1" ht="12" customHeight="1" x14ac:dyDescent="0.3">
      <c r="C4331" s="617" t="s">
        <v>1413</v>
      </c>
      <c r="D4331" s="117" t="s">
        <v>122</v>
      </c>
      <c r="E4331" s="618"/>
      <c r="F4331" s="619"/>
      <c r="G4331" s="618"/>
      <c r="H4331" s="620"/>
      <c r="I4331" s="458"/>
      <c r="J4331" s="100"/>
      <c r="K4331" s="31"/>
      <c r="L4331" s="1342"/>
    </row>
    <row r="4332" spans="3:12" s="676" customFormat="1" ht="12" customHeight="1" x14ac:dyDescent="0.3">
      <c r="C4332" s="681"/>
      <c r="D4332" s="117" t="s">
        <v>1414</v>
      </c>
      <c r="E4332" s="618">
        <v>1</v>
      </c>
      <c r="F4332" s="619">
        <v>1.4</v>
      </c>
      <c r="G4332" s="618">
        <v>3.72</v>
      </c>
      <c r="H4332" s="620"/>
      <c r="I4332" s="458">
        <f t="shared" ref="I4332:I4341" si="310">PRODUCT(E4332:G4332)</f>
        <v>5.2080000000000002</v>
      </c>
      <c r="J4332" s="100"/>
      <c r="K4332" s="31"/>
      <c r="L4332" s="1342"/>
    </row>
    <row r="4333" spans="3:12" s="676" customFormat="1" ht="12" customHeight="1" x14ac:dyDescent="0.3">
      <c r="C4333" s="681"/>
      <c r="D4333" s="117" t="s">
        <v>1415</v>
      </c>
      <c r="E4333" s="618">
        <v>1</v>
      </c>
      <c r="F4333" s="619">
        <v>0.55000000000000004</v>
      </c>
      <c r="G4333" s="618">
        <v>3.72</v>
      </c>
      <c r="H4333" s="620"/>
      <c r="I4333" s="458">
        <f>PRODUCT(E4333:G4333)</f>
        <v>2.0460000000000003</v>
      </c>
      <c r="J4333" s="100"/>
      <c r="K4333" s="31"/>
      <c r="L4333" s="1342"/>
    </row>
    <row r="4334" spans="3:12" s="676" customFormat="1" ht="12" customHeight="1" x14ac:dyDescent="0.3">
      <c r="C4334" s="681"/>
      <c r="D4334" s="117"/>
      <c r="E4334" s="618">
        <v>1</v>
      </c>
      <c r="F4334" s="619">
        <v>1.1499999999999999</v>
      </c>
      <c r="G4334" s="618">
        <v>3.15</v>
      </c>
      <c r="H4334" s="620"/>
      <c r="I4334" s="458">
        <f>PRODUCT(E4334:G4334)</f>
        <v>3.6224999999999996</v>
      </c>
      <c r="J4334" s="100"/>
      <c r="K4334" s="31"/>
      <c r="L4334" s="1342"/>
    </row>
    <row r="4335" spans="3:12" s="676" customFormat="1" ht="12" customHeight="1" x14ac:dyDescent="0.3">
      <c r="C4335" s="681"/>
      <c r="D4335" s="117" t="s">
        <v>1416</v>
      </c>
      <c r="E4335" s="618">
        <v>1</v>
      </c>
      <c r="F4335" s="619">
        <v>1.45</v>
      </c>
      <c r="G4335" s="618">
        <v>3.72</v>
      </c>
      <c r="H4335" s="620"/>
      <c r="I4335" s="458">
        <f>PRODUCT(E4335:G4335)</f>
        <v>5.3940000000000001</v>
      </c>
      <c r="J4335" s="100"/>
      <c r="K4335" s="31"/>
      <c r="L4335" s="1342"/>
    </row>
    <row r="4336" spans="3:12" s="676" customFormat="1" ht="12" customHeight="1" x14ac:dyDescent="0.3">
      <c r="C4336" s="681"/>
      <c r="D4336" s="117" t="s">
        <v>1417</v>
      </c>
      <c r="E4336" s="618">
        <v>1</v>
      </c>
      <c r="F4336" s="619">
        <v>2.4</v>
      </c>
      <c r="G4336" s="618">
        <v>4.17</v>
      </c>
      <c r="H4336" s="620"/>
      <c r="I4336" s="458">
        <f t="shared" si="310"/>
        <v>10.007999999999999</v>
      </c>
      <c r="J4336" s="100"/>
      <c r="K4336" s="31"/>
      <c r="L4336" s="1342"/>
    </row>
    <row r="4337" spans="3:12" s="676" customFormat="1" ht="12" customHeight="1" x14ac:dyDescent="0.3">
      <c r="C4337" s="681"/>
      <c r="D4337" s="117" t="s">
        <v>759</v>
      </c>
      <c r="E4337" s="618">
        <v>-1</v>
      </c>
      <c r="F4337" s="619">
        <v>0.8</v>
      </c>
      <c r="G4337" s="618">
        <v>2.1</v>
      </c>
      <c r="H4337" s="620"/>
      <c r="I4337" s="458">
        <f t="shared" si="310"/>
        <v>-1.6800000000000002</v>
      </c>
      <c r="J4337" s="100"/>
      <c r="K4337" s="31"/>
      <c r="L4337" s="1342"/>
    </row>
    <row r="4338" spans="3:12" s="676" customFormat="1" ht="12" customHeight="1" x14ac:dyDescent="0.3">
      <c r="C4338" s="681"/>
      <c r="D4338" s="117" t="s">
        <v>346</v>
      </c>
      <c r="E4338" s="618">
        <v>-1</v>
      </c>
      <c r="F4338" s="619">
        <v>1.2</v>
      </c>
      <c r="G4338" s="618">
        <v>0.5</v>
      </c>
      <c r="H4338" s="620"/>
      <c r="I4338" s="458">
        <f t="shared" si="310"/>
        <v>-0.6</v>
      </c>
      <c r="J4338" s="100"/>
      <c r="K4338" s="31"/>
      <c r="L4338" s="1342"/>
    </row>
    <row r="4339" spans="3:12" s="676" customFormat="1" ht="12" customHeight="1" x14ac:dyDescent="0.3">
      <c r="C4339" s="681"/>
      <c r="D4339" s="117" t="s">
        <v>1367</v>
      </c>
      <c r="E4339" s="618">
        <v>-1</v>
      </c>
      <c r="F4339" s="619">
        <v>0.25</v>
      </c>
      <c r="G4339" s="619">
        <v>3.72</v>
      </c>
      <c r="H4339" s="620"/>
      <c r="I4339" s="458">
        <f t="shared" si="310"/>
        <v>-0.93</v>
      </c>
      <c r="J4339" s="100"/>
      <c r="K4339" s="31"/>
      <c r="L4339" s="1342"/>
    </row>
    <row r="4340" spans="3:12" s="676" customFormat="1" ht="12" customHeight="1" x14ac:dyDescent="0.3">
      <c r="C4340" s="681"/>
      <c r="D4340" s="117" t="s">
        <v>1367</v>
      </c>
      <c r="E4340" s="618">
        <v>-1</v>
      </c>
      <c r="F4340" s="619">
        <v>0.17</v>
      </c>
      <c r="G4340" s="619">
        <v>3.72</v>
      </c>
      <c r="H4340" s="620"/>
      <c r="I4340" s="458">
        <f t="shared" si="310"/>
        <v>-0.63240000000000007</v>
      </c>
      <c r="J4340" s="100"/>
      <c r="K4340" s="31"/>
      <c r="L4340" s="1342"/>
    </row>
    <row r="4341" spans="3:12" s="676" customFormat="1" ht="12" customHeight="1" x14ac:dyDescent="0.3">
      <c r="C4341" s="681"/>
      <c r="D4341" s="117" t="s">
        <v>1367</v>
      </c>
      <c r="E4341" s="618">
        <v>-1</v>
      </c>
      <c r="F4341" s="619">
        <v>0.67</v>
      </c>
      <c r="G4341" s="619">
        <v>3.72</v>
      </c>
      <c r="H4341" s="620"/>
      <c r="I4341" s="458">
        <f t="shared" si="310"/>
        <v>-2.4924000000000004</v>
      </c>
      <c r="J4341" s="100"/>
      <c r="K4341" s="31"/>
      <c r="L4341" s="1342"/>
    </row>
    <row r="4342" spans="3:12" s="676" customFormat="1" ht="12" customHeight="1" x14ac:dyDescent="0.3">
      <c r="C4342" s="617" t="s">
        <v>1419</v>
      </c>
      <c r="D4342" s="117" t="s">
        <v>801</v>
      </c>
      <c r="E4342" s="618"/>
      <c r="F4342" s="619"/>
      <c r="G4342" s="618"/>
      <c r="H4342" s="620"/>
      <c r="I4342" s="458"/>
      <c r="J4342" s="100"/>
      <c r="K4342" s="31"/>
      <c r="L4342" s="1342"/>
    </row>
    <row r="4343" spans="3:12" s="676" customFormat="1" ht="12" customHeight="1" x14ac:dyDescent="0.3">
      <c r="C4343" s="681"/>
      <c r="D4343" s="117" t="s">
        <v>1414</v>
      </c>
      <c r="E4343" s="618">
        <v>1</v>
      </c>
      <c r="F4343" s="619">
        <v>1.8</v>
      </c>
      <c r="G4343" s="618">
        <v>3.72</v>
      </c>
      <c r="H4343" s="620"/>
      <c r="I4343" s="458">
        <f>PRODUCT(E4343:G4343)</f>
        <v>6.6960000000000006</v>
      </c>
      <c r="J4343" s="100"/>
      <c r="K4343" s="31"/>
      <c r="L4343" s="1342"/>
    </row>
    <row r="4344" spans="3:12" s="676" customFormat="1" ht="12" customHeight="1" x14ac:dyDescent="0.3">
      <c r="C4344" s="681"/>
      <c r="D4344" s="117" t="s">
        <v>1415</v>
      </c>
      <c r="E4344" s="618">
        <v>1</v>
      </c>
      <c r="F4344" s="619">
        <v>0.3</v>
      </c>
      <c r="G4344" s="618">
        <v>3.72</v>
      </c>
      <c r="H4344" s="620"/>
      <c r="I4344" s="458">
        <f>PRODUCT(E4344:G4344)</f>
        <v>1.1160000000000001</v>
      </c>
      <c r="J4344" s="100"/>
      <c r="K4344" s="31"/>
      <c r="L4344" s="1342"/>
    </row>
    <row r="4345" spans="3:12" s="676" customFormat="1" ht="12" customHeight="1" x14ac:dyDescent="0.3">
      <c r="C4345" s="681"/>
      <c r="D4345" s="117"/>
      <c r="E4345" s="618">
        <v>1</v>
      </c>
      <c r="F4345" s="619">
        <v>0.3</v>
      </c>
      <c r="G4345" s="618">
        <v>3.72</v>
      </c>
      <c r="H4345" s="620"/>
      <c r="I4345" s="458">
        <f>PRODUCT(E4345:G4345)</f>
        <v>1.1160000000000001</v>
      </c>
      <c r="J4345" s="100"/>
      <c r="K4345" s="31"/>
      <c r="L4345" s="1342"/>
    </row>
    <row r="4346" spans="3:12" s="676" customFormat="1" ht="12" customHeight="1" x14ac:dyDescent="0.3">
      <c r="C4346" s="681"/>
      <c r="D4346" s="117" t="s">
        <v>1417</v>
      </c>
      <c r="E4346" s="618">
        <v>1</v>
      </c>
      <c r="F4346" s="619">
        <v>2.4</v>
      </c>
      <c r="G4346" s="618">
        <v>4.17</v>
      </c>
      <c r="H4346" s="620"/>
      <c r="I4346" s="458">
        <f>PRODUCT(E4346:G4346)</f>
        <v>10.007999999999999</v>
      </c>
      <c r="J4346" s="100"/>
      <c r="K4346" s="31"/>
      <c r="L4346" s="1342"/>
    </row>
    <row r="4347" spans="3:12" s="676" customFormat="1" ht="12" customHeight="1" x14ac:dyDescent="0.3">
      <c r="C4347" s="681"/>
      <c r="D4347" s="117" t="s">
        <v>1367</v>
      </c>
      <c r="E4347" s="618">
        <v>-2</v>
      </c>
      <c r="F4347" s="619">
        <v>0.25</v>
      </c>
      <c r="G4347" s="619">
        <v>3.72</v>
      </c>
      <c r="H4347" s="620"/>
      <c r="I4347" s="458">
        <f>PRODUCT(E4347:G4347)</f>
        <v>-1.86</v>
      </c>
      <c r="J4347" s="100"/>
      <c r="K4347" s="31"/>
      <c r="L4347" s="1342"/>
    </row>
    <row r="4348" spans="3:12" s="676" customFormat="1" ht="12" customHeight="1" x14ac:dyDescent="0.3">
      <c r="C4348" s="617" t="s">
        <v>1420</v>
      </c>
      <c r="D4348" s="117" t="s">
        <v>570</v>
      </c>
      <c r="E4348" s="618"/>
      <c r="F4348" s="619"/>
      <c r="G4348" s="618"/>
      <c r="H4348" s="620"/>
      <c r="I4348" s="458"/>
      <c r="J4348" s="100"/>
      <c r="K4348" s="31"/>
      <c r="L4348" s="1342"/>
    </row>
    <row r="4349" spans="3:12" s="676" customFormat="1" ht="12" customHeight="1" x14ac:dyDescent="0.3">
      <c r="C4349" s="681"/>
      <c r="D4349" s="117" t="s">
        <v>1414</v>
      </c>
      <c r="E4349" s="618">
        <v>1</v>
      </c>
      <c r="F4349" s="619">
        <v>3.2</v>
      </c>
      <c r="G4349" s="618">
        <v>3.72</v>
      </c>
      <c r="H4349" s="620"/>
      <c r="I4349" s="458">
        <f t="shared" ref="I4349:I4356" si="311">PRODUCT(E4349:G4349)</f>
        <v>11.904000000000002</v>
      </c>
      <c r="J4349" s="100"/>
      <c r="K4349" s="31"/>
      <c r="L4349" s="1342"/>
    </row>
    <row r="4350" spans="3:12" s="676" customFormat="1" ht="12" customHeight="1" x14ac:dyDescent="0.3">
      <c r="C4350" s="681"/>
      <c r="D4350" s="117" t="s">
        <v>1415</v>
      </c>
      <c r="E4350" s="618">
        <v>1</v>
      </c>
      <c r="F4350" s="619">
        <v>3.2</v>
      </c>
      <c r="G4350" s="618">
        <v>3.72</v>
      </c>
      <c r="H4350" s="620"/>
      <c r="I4350" s="458">
        <f t="shared" si="311"/>
        <v>11.904000000000002</v>
      </c>
      <c r="J4350" s="100"/>
      <c r="K4350" s="31"/>
      <c r="L4350" s="1342"/>
    </row>
    <row r="4351" spans="3:12" s="676" customFormat="1" ht="12" customHeight="1" x14ac:dyDescent="0.3">
      <c r="C4351" s="681"/>
      <c r="D4351" s="117" t="s">
        <v>1421</v>
      </c>
      <c r="E4351" s="618">
        <v>1</v>
      </c>
      <c r="F4351" s="619">
        <v>2.2999999999999998</v>
      </c>
      <c r="G4351" s="618">
        <v>3.72</v>
      </c>
      <c r="H4351" s="620"/>
      <c r="I4351" s="458">
        <f t="shared" si="311"/>
        <v>8.5559999999999992</v>
      </c>
      <c r="J4351" s="100"/>
      <c r="K4351" s="31"/>
      <c r="L4351" s="1342"/>
    </row>
    <row r="4352" spans="3:12" s="676" customFormat="1" ht="12" customHeight="1" x14ac:dyDescent="0.3">
      <c r="C4352" s="681"/>
      <c r="D4352" s="117" t="s">
        <v>759</v>
      </c>
      <c r="E4352" s="618">
        <v>-1</v>
      </c>
      <c r="F4352" s="619">
        <v>1</v>
      </c>
      <c r="G4352" s="618">
        <v>2.6</v>
      </c>
      <c r="H4352" s="620"/>
      <c r="I4352" s="458">
        <f t="shared" si="311"/>
        <v>-2.6</v>
      </c>
      <c r="J4352" s="100"/>
      <c r="K4352" s="31"/>
      <c r="L4352" s="1342"/>
    </row>
    <row r="4353" spans="3:12" s="676" customFormat="1" ht="12" customHeight="1" x14ac:dyDescent="0.3">
      <c r="C4353" s="681"/>
      <c r="D4353" s="117" t="s">
        <v>346</v>
      </c>
      <c r="E4353" s="618">
        <v>-1</v>
      </c>
      <c r="F4353" s="619">
        <v>1.5</v>
      </c>
      <c r="G4353" s="618">
        <v>1.4</v>
      </c>
      <c r="H4353" s="620"/>
      <c r="I4353" s="458">
        <f t="shared" si="311"/>
        <v>-2.0999999999999996</v>
      </c>
      <c r="J4353" s="100"/>
      <c r="K4353" s="31"/>
      <c r="L4353" s="1342"/>
    </row>
    <row r="4354" spans="3:12" s="676" customFormat="1" ht="12" customHeight="1" x14ac:dyDescent="0.3">
      <c r="C4354" s="681"/>
      <c r="D4354" s="117" t="s">
        <v>346</v>
      </c>
      <c r="E4354" s="618">
        <v>-1</v>
      </c>
      <c r="F4354" s="619">
        <v>1.5</v>
      </c>
      <c r="G4354" s="619">
        <v>1.4</v>
      </c>
      <c r="H4354" s="620"/>
      <c r="I4354" s="458">
        <f t="shared" si="311"/>
        <v>-2.0999999999999996</v>
      </c>
      <c r="J4354" s="100"/>
      <c r="K4354" s="31"/>
      <c r="L4354" s="1342"/>
    </row>
    <row r="4355" spans="3:12" s="676" customFormat="1" ht="12" customHeight="1" x14ac:dyDescent="0.3">
      <c r="C4355" s="681"/>
      <c r="D4355" s="117" t="s">
        <v>1367</v>
      </c>
      <c r="E4355" s="618">
        <v>-3</v>
      </c>
      <c r="F4355" s="619">
        <v>0.25</v>
      </c>
      <c r="G4355" s="619">
        <v>3.72</v>
      </c>
      <c r="H4355" s="620"/>
      <c r="I4355" s="458">
        <f t="shared" si="311"/>
        <v>-2.79</v>
      </c>
      <c r="J4355" s="100"/>
      <c r="K4355" s="31"/>
      <c r="L4355" s="1342"/>
    </row>
    <row r="4356" spans="3:12" s="676" customFormat="1" ht="12" customHeight="1" x14ac:dyDescent="0.3">
      <c r="C4356" s="681"/>
      <c r="D4356" s="117" t="s">
        <v>1367</v>
      </c>
      <c r="E4356" s="618">
        <v>-1</v>
      </c>
      <c r="F4356" s="619">
        <v>0.85</v>
      </c>
      <c r="G4356" s="619">
        <v>3.72</v>
      </c>
      <c r="H4356" s="620"/>
      <c r="I4356" s="458">
        <f t="shared" si="311"/>
        <v>-3.1619999999999999</v>
      </c>
      <c r="J4356" s="100"/>
      <c r="K4356" s="31"/>
      <c r="L4356" s="1342"/>
    </row>
    <row r="4357" spans="3:12" s="676" customFormat="1" ht="12" customHeight="1" x14ac:dyDescent="0.3">
      <c r="C4357" s="681"/>
      <c r="D4357" s="117" t="s">
        <v>1367</v>
      </c>
      <c r="E4357" s="618">
        <v>-1</v>
      </c>
      <c r="F4357" s="619">
        <v>0.65</v>
      </c>
      <c r="G4357" s="619">
        <v>3.72</v>
      </c>
      <c r="H4357" s="620"/>
      <c r="I4357" s="458">
        <f>PRODUCT(E4357:G4357)</f>
        <v>-2.4180000000000001</v>
      </c>
      <c r="J4357" s="100"/>
      <c r="K4357" s="31"/>
      <c r="L4357" s="1342"/>
    </row>
    <row r="4358" spans="3:12" s="676" customFormat="1" ht="12" customHeight="1" x14ac:dyDescent="0.3">
      <c r="C4358" s="617" t="s">
        <v>1422</v>
      </c>
      <c r="D4358" s="117" t="s">
        <v>834</v>
      </c>
      <c r="E4358" s="618"/>
      <c r="F4358" s="619"/>
      <c r="G4358" s="618"/>
      <c r="H4358" s="620"/>
      <c r="I4358" s="458"/>
      <c r="J4358" s="100"/>
      <c r="K4358" s="31"/>
      <c r="L4358" s="1342"/>
    </row>
    <row r="4359" spans="3:12" s="676" customFormat="1" ht="12" customHeight="1" x14ac:dyDescent="0.3">
      <c r="C4359" s="681"/>
      <c r="D4359" s="117" t="s">
        <v>1414</v>
      </c>
      <c r="E4359" s="618">
        <v>1</v>
      </c>
      <c r="F4359" s="619">
        <v>1.5</v>
      </c>
      <c r="G4359" s="618">
        <v>3.72</v>
      </c>
      <c r="H4359" s="620"/>
      <c r="I4359" s="458">
        <f t="shared" ref="I4359:I4365" si="312">PRODUCT(E4359:G4359)</f>
        <v>5.58</v>
      </c>
      <c r="J4359" s="100"/>
      <c r="K4359" s="31"/>
      <c r="L4359" s="1342"/>
    </row>
    <row r="4360" spans="3:12" s="676" customFormat="1" ht="12" customHeight="1" x14ac:dyDescent="0.3">
      <c r="C4360" s="681"/>
      <c r="D4360" s="117" t="s">
        <v>1415</v>
      </c>
      <c r="E4360" s="618">
        <v>1</v>
      </c>
      <c r="F4360" s="619">
        <v>1.5</v>
      </c>
      <c r="G4360" s="618">
        <v>3.72</v>
      </c>
      <c r="H4360" s="620"/>
      <c r="I4360" s="458">
        <f t="shared" si="312"/>
        <v>5.58</v>
      </c>
      <c r="J4360" s="100"/>
      <c r="K4360" s="31"/>
      <c r="L4360" s="1342"/>
    </row>
    <row r="4361" spans="3:12" s="676" customFormat="1" ht="12" customHeight="1" x14ac:dyDescent="0.3">
      <c r="C4361" s="681"/>
      <c r="D4361" s="117" t="s">
        <v>1417</v>
      </c>
      <c r="E4361" s="618">
        <v>1</v>
      </c>
      <c r="F4361" s="619">
        <v>2.4</v>
      </c>
      <c r="G4361" s="618">
        <v>3.15</v>
      </c>
      <c r="H4361" s="620"/>
      <c r="I4361" s="458">
        <f t="shared" si="312"/>
        <v>7.56</v>
      </c>
      <c r="J4361" s="100"/>
      <c r="K4361" s="31"/>
      <c r="L4361" s="1342"/>
    </row>
    <row r="4362" spans="3:12" s="676" customFormat="1" ht="12" customHeight="1" x14ac:dyDescent="0.3">
      <c r="C4362" s="681"/>
      <c r="D4362" s="117" t="s">
        <v>759</v>
      </c>
      <c r="E4362" s="618">
        <v>-1</v>
      </c>
      <c r="F4362" s="619">
        <v>0.8</v>
      </c>
      <c r="G4362" s="618">
        <v>2.1</v>
      </c>
      <c r="H4362" s="620"/>
      <c r="I4362" s="458">
        <f t="shared" si="312"/>
        <v>-1.6800000000000002</v>
      </c>
      <c r="J4362" s="100"/>
      <c r="K4362" s="31"/>
      <c r="L4362" s="1342"/>
    </row>
    <row r="4363" spans="3:12" s="676" customFormat="1" ht="12" customHeight="1" x14ac:dyDescent="0.3">
      <c r="C4363" s="681"/>
      <c r="D4363" s="117" t="s">
        <v>346</v>
      </c>
      <c r="E4363" s="618">
        <v>-1</v>
      </c>
      <c r="F4363" s="619">
        <v>0.9</v>
      </c>
      <c r="G4363" s="618">
        <v>0.5</v>
      </c>
      <c r="H4363" s="620"/>
      <c r="I4363" s="458">
        <f t="shared" si="312"/>
        <v>-0.45</v>
      </c>
      <c r="J4363" s="100"/>
      <c r="K4363" s="31"/>
      <c r="L4363" s="1342"/>
    </row>
    <row r="4364" spans="3:12" s="676" customFormat="1" ht="12" customHeight="1" x14ac:dyDescent="0.3">
      <c r="C4364" s="681"/>
      <c r="D4364" s="117" t="s">
        <v>1367</v>
      </c>
      <c r="E4364" s="618">
        <v>-1</v>
      </c>
      <c r="F4364" s="619">
        <v>0.35</v>
      </c>
      <c r="G4364" s="619">
        <v>3.72</v>
      </c>
      <c r="H4364" s="620"/>
      <c r="I4364" s="458">
        <f t="shared" si="312"/>
        <v>-1.302</v>
      </c>
      <c r="J4364" s="100"/>
      <c r="K4364" s="31"/>
      <c r="L4364" s="1342"/>
    </row>
    <row r="4365" spans="3:12" s="676" customFormat="1" ht="12" customHeight="1" x14ac:dyDescent="0.3">
      <c r="C4365" s="681"/>
      <c r="D4365" s="117" t="s">
        <v>1367</v>
      </c>
      <c r="E4365" s="618">
        <v>-1</v>
      </c>
      <c r="F4365" s="619">
        <v>0.73</v>
      </c>
      <c r="G4365" s="619">
        <v>3.72</v>
      </c>
      <c r="H4365" s="620"/>
      <c r="I4365" s="458">
        <f t="shared" si="312"/>
        <v>-2.7156000000000002</v>
      </c>
      <c r="J4365" s="100"/>
      <c r="K4365" s="31"/>
      <c r="L4365" s="1342"/>
    </row>
    <row r="4366" spans="3:12" s="676" customFormat="1" ht="12" customHeight="1" x14ac:dyDescent="0.3">
      <c r="C4366" s="617" t="s">
        <v>1423</v>
      </c>
      <c r="D4366" s="117" t="s">
        <v>177</v>
      </c>
      <c r="E4366" s="618"/>
      <c r="F4366" s="619"/>
      <c r="G4366" s="618"/>
      <c r="H4366" s="620"/>
      <c r="I4366" s="458"/>
      <c r="J4366" s="100"/>
      <c r="K4366" s="31"/>
      <c r="L4366" s="1342"/>
    </row>
    <row r="4367" spans="3:12" s="676" customFormat="1" ht="12" customHeight="1" x14ac:dyDescent="0.3">
      <c r="C4367" s="681"/>
      <c r="D4367" s="117" t="s">
        <v>1414</v>
      </c>
      <c r="E4367" s="618">
        <v>1</v>
      </c>
      <c r="F4367" s="619">
        <v>1.35</v>
      </c>
      <c r="G4367" s="618">
        <v>3.72</v>
      </c>
      <c r="H4367" s="620"/>
      <c r="I4367" s="458">
        <f t="shared" ref="I4367:I4373" si="313">PRODUCT(E4367:G4367)</f>
        <v>5.0220000000000002</v>
      </c>
      <c r="J4367" s="100"/>
      <c r="K4367" s="31"/>
      <c r="L4367" s="1342"/>
    </row>
    <row r="4368" spans="3:12" s="676" customFormat="1" ht="12" customHeight="1" x14ac:dyDescent="0.3">
      <c r="C4368" s="681"/>
      <c r="D4368" s="117" t="s">
        <v>1415</v>
      </c>
      <c r="E4368" s="618">
        <v>1</v>
      </c>
      <c r="F4368" s="619">
        <v>0.5</v>
      </c>
      <c r="G4368" s="618">
        <v>3.72</v>
      </c>
      <c r="H4368" s="620"/>
      <c r="I4368" s="458">
        <f t="shared" si="313"/>
        <v>1.86</v>
      </c>
      <c r="J4368" s="100"/>
      <c r="K4368" s="31"/>
      <c r="L4368" s="1342"/>
    </row>
    <row r="4369" spans="3:12" s="676" customFormat="1" ht="12" customHeight="1" x14ac:dyDescent="0.3">
      <c r="C4369" s="681"/>
      <c r="D4369" s="117" t="s">
        <v>1424</v>
      </c>
      <c r="E4369" s="618">
        <v>1</v>
      </c>
      <c r="F4369" s="619">
        <v>1.45</v>
      </c>
      <c r="G4369" s="618">
        <v>3.72</v>
      </c>
      <c r="H4369" s="620"/>
      <c r="I4369" s="458">
        <f t="shared" si="313"/>
        <v>5.3940000000000001</v>
      </c>
      <c r="J4369" s="100"/>
      <c r="K4369" s="31"/>
      <c r="L4369" s="1342"/>
    </row>
    <row r="4370" spans="3:12" s="676" customFormat="1" ht="12" customHeight="1" x14ac:dyDescent="0.3">
      <c r="C4370" s="681"/>
      <c r="D4370" s="117" t="s">
        <v>759</v>
      </c>
      <c r="E4370" s="618">
        <v>-1</v>
      </c>
      <c r="F4370" s="619">
        <v>0.9</v>
      </c>
      <c r="G4370" s="618">
        <v>2.6</v>
      </c>
      <c r="H4370" s="620"/>
      <c r="I4370" s="458">
        <f t="shared" si="313"/>
        <v>-2.3400000000000003</v>
      </c>
      <c r="J4370" s="100"/>
      <c r="K4370" s="31"/>
      <c r="L4370" s="1342"/>
    </row>
    <row r="4371" spans="3:12" s="676" customFormat="1" ht="12" customHeight="1" x14ac:dyDescent="0.3">
      <c r="C4371" s="681"/>
      <c r="D4371" s="117" t="s">
        <v>346</v>
      </c>
      <c r="E4371" s="618">
        <v>-1</v>
      </c>
      <c r="F4371" s="619">
        <v>0.9</v>
      </c>
      <c r="G4371" s="618">
        <v>0.5</v>
      </c>
      <c r="H4371" s="620"/>
      <c r="I4371" s="458">
        <f t="shared" si="313"/>
        <v>-0.45</v>
      </c>
      <c r="J4371" s="100"/>
      <c r="K4371" s="31"/>
      <c r="L4371" s="1342"/>
    </row>
    <row r="4372" spans="3:12" s="676" customFormat="1" ht="12" customHeight="1" x14ac:dyDescent="0.3">
      <c r="C4372" s="681"/>
      <c r="D4372" s="117" t="s">
        <v>1367</v>
      </c>
      <c r="E4372" s="618">
        <v>-2</v>
      </c>
      <c r="F4372" s="619">
        <v>0.25</v>
      </c>
      <c r="G4372" s="619">
        <v>3.72</v>
      </c>
      <c r="H4372" s="620"/>
      <c r="I4372" s="458">
        <f t="shared" si="313"/>
        <v>-1.86</v>
      </c>
      <c r="J4372" s="100"/>
      <c r="K4372" s="31"/>
      <c r="L4372" s="1342"/>
    </row>
    <row r="4373" spans="3:12" s="676" customFormat="1" ht="12" customHeight="1" x14ac:dyDescent="0.3">
      <c r="C4373" s="681"/>
      <c r="D4373" s="117" t="s">
        <v>1367</v>
      </c>
      <c r="E4373" s="618">
        <v>-1</v>
      </c>
      <c r="F4373" s="619">
        <v>0.23</v>
      </c>
      <c r="G4373" s="619">
        <v>3.72</v>
      </c>
      <c r="H4373" s="620"/>
      <c r="I4373" s="458">
        <f t="shared" si="313"/>
        <v>-0.85560000000000003</v>
      </c>
      <c r="J4373" s="100"/>
      <c r="K4373" s="31"/>
      <c r="L4373" s="1342"/>
    </row>
    <row r="4374" spans="3:12" s="676" customFormat="1" ht="12" customHeight="1" x14ac:dyDescent="0.3">
      <c r="C4374" s="617" t="s">
        <v>1425</v>
      </c>
      <c r="D4374" s="117" t="s">
        <v>138</v>
      </c>
      <c r="E4374" s="618"/>
      <c r="F4374" s="619"/>
      <c r="G4374" s="618"/>
      <c r="H4374" s="620"/>
      <c r="I4374" s="458"/>
      <c r="J4374" s="100"/>
      <c r="K4374" s="31"/>
      <c r="L4374" s="1342"/>
    </row>
    <row r="4375" spans="3:12" s="676" customFormat="1" ht="12" customHeight="1" x14ac:dyDescent="0.3">
      <c r="C4375" s="681"/>
      <c r="D4375" s="117" t="s">
        <v>1424</v>
      </c>
      <c r="E4375" s="618">
        <v>1</v>
      </c>
      <c r="F4375" s="619">
        <v>1.5</v>
      </c>
      <c r="G4375" s="618">
        <v>3.72</v>
      </c>
      <c r="H4375" s="620"/>
      <c r="I4375" s="458">
        <f>PRODUCT(E4375:G4375)</f>
        <v>5.58</v>
      </c>
      <c r="J4375" s="100"/>
      <c r="K4375" s="31"/>
      <c r="L4375" s="1342"/>
    </row>
    <row r="4376" spans="3:12" s="676" customFormat="1" ht="12" customHeight="1" x14ac:dyDescent="0.3">
      <c r="C4376" s="681"/>
      <c r="D4376" s="117" t="s">
        <v>1417</v>
      </c>
      <c r="E4376" s="618">
        <v>1</v>
      </c>
      <c r="F4376" s="619">
        <v>1.1000000000000001</v>
      </c>
      <c r="G4376" s="618">
        <v>4.17</v>
      </c>
      <c r="H4376" s="620"/>
      <c r="I4376" s="458">
        <f>PRODUCT(E4376:G4376)</f>
        <v>4.5870000000000006</v>
      </c>
      <c r="J4376" s="100"/>
      <c r="K4376" s="31"/>
      <c r="L4376" s="1342"/>
    </row>
    <row r="4377" spans="3:12" s="676" customFormat="1" ht="12" customHeight="1" x14ac:dyDescent="0.3">
      <c r="C4377" s="681"/>
      <c r="D4377" s="117" t="s">
        <v>759</v>
      </c>
      <c r="E4377" s="618">
        <v>-1</v>
      </c>
      <c r="F4377" s="619">
        <v>0.9</v>
      </c>
      <c r="G4377" s="618">
        <v>2.6</v>
      </c>
      <c r="H4377" s="620"/>
      <c r="I4377" s="458">
        <f>PRODUCT(E4377:G4377)</f>
        <v>-2.3400000000000003</v>
      </c>
      <c r="J4377" s="100"/>
      <c r="K4377" s="31"/>
      <c r="L4377" s="1342"/>
    </row>
    <row r="4378" spans="3:12" s="676" customFormat="1" ht="12" customHeight="1" x14ac:dyDescent="0.3">
      <c r="C4378" s="681"/>
      <c r="D4378" s="117" t="s">
        <v>759</v>
      </c>
      <c r="E4378" s="618">
        <v>-1</v>
      </c>
      <c r="F4378" s="619">
        <v>0.9</v>
      </c>
      <c r="G4378" s="618">
        <v>0.2</v>
      </c>
      <c r="H4378" s="620"/>
      <c r="I4378" s="458">
        <f>PRODUCT(E4378:G4378)</f>
        <v>-0.18000000000000002</v>
      </c>
      <c r="J4378" s="100"/>
      <c r="K4378" s="31"/>
      <c r="L4378" s="1342"/>
    </row>
    <row r="4379" spans="3:12" s="676" customFormat="1" ht="12" customHeight="1" x14ac:dyDescent="0.3">
      <c r="C4379" s="681"/>
      <c r="D4379" s="117" t="s">
        <v>1367</v>
      </c>
      <c r="E4379" s="618">
        <v>-1</v>
      </c>
      <c r="F4379" s="619">
        <v>0.23</v>
      </c>
      <c r="G4379" s="619">
        <v>3.72</v>
      </c>
      <c r="H4379" s="620"/>
      <c r="I4379" s="458">
        <f>PRODUCT(E4379:G4379)</f>
        <v>-0.85560000000000003</v>
      </c>
      <c r="J4379" s="100"/>
      <c r="K4379" s="31"/>
      <c r="L4379" s="1342"/>
    </row>
    <row r="4380" spans="3:12" s="676" customFormat="1" ht="12" customHeight="1" x14ac:dyDescent="0.3">
      <c r="C4380" s="681"/>
      <c r="D4380" s="1597" t="s">
        <v>4252</v>
      </c>
      <c r="E4380" s="618"/>
      <c r="F4380" s="619"/>
      <c r="G4380" s="618"/>
      <c r="H4380" s="620"/>
      <c r="I4380" s="458"/>
      <c r="J4380" s="100"/>
      <c r="K4380" s="31"/>
      <c r="L4380" s="1342"/>
    </row>
    <row r="4381" spans="3:12" s="676" customFormat="1" ht="12" customHeight="1" x14ac:dyDescent="0.3">
      <c r="C4381" s="681"/>
      <c r="D4381" s="434" t="s">
        <v>1426</v>
      </c>
      <c r="E4381" s="618"/>
      <c r="F4381" s="619"/>
      <c r="G4381" s="618"/>
      <c r="H4381" s="620"/>
      <c r="I4381" s="458"/>
      <c r="J4381" s="100"/>
      <c r="K4381" s="31"/>
      <c r="L4381" s="1342"/>
    </row>
    <row r="4382" spans="3:12" s="676" customFormat="1" ht="12" customHeight="1" x14ac:dyDescent="0.3">
      <c r="C4382" s="617" t="s">
        <v>1427</v>
      </c>
      <c r="D4382" s="117" t="s">
        <v>122</v>
      </c>
      <c r="E4382" s="618"/>
      <c r="F4382" s="619"/>
      <c r="G4382" s="618"/>
      <c r="H4382" s="620"/>
      <c r="I4382" s="458"/>
      <c r="J4382" s="100"/>
      <c r="K4382" s="31"/>
      <c r="L4382" s="1342"/>
    </row>
    <row r="4383" spans="3:12" s="676" customFormat="1" ht="12" customHeight="1" x14ac:dyDescent="0.3">
      <c r="C4383" s="681"/>
      <c r="D4383" s="117" t="s">
        <v>1428</v>
      </c>
      <c r="E4383" s="618">
        <v>1</v>
      </c>
      <c r="F4383" s="619">
        <v>1.98</v>
      </c>
      <c r="G4383" s="618">
        <v>2.6</v>
      </c>
      <c r="H4383" s="620"/>
      <c r="I4383" s="458">
        <f t="shared" ref="I4383:I4390" si="314">PRODUCT(E4383:G4383)</f>
        <v>5.1479999999999997</v>
      </c>
      <c r="J4383" s="100"/>
      <c r="K4383" s="31"/>
      <c r="L4383" s="1342"/>
    </row>
    <row r="4384" spans="3:12" s="676" customFormat="1" ht="12" customHeight="1" x14ac:dyDescent="0.3">
      <c r="C4384" s="681"/>
      <c r="D4384" s="117" t="s">
        <v>1430</v>
      </c>
      <c r="E4384" s="618">
        <v>1</v>
      </c>
      <c r="F4384" s="619">
        <v>1.5</v>
      </c>
      <c r="G4384" s="618">
        <v>2.6</v>
      </c>
      <c r="H4384" s="620"/>
      <c r="I4384" s="458">
        <f>PRODUCT(E4384:G4384)</f>
        <v>3.9000000000000004</v>
      </c>
      <c r="J4384" s="100"/>
      <c r="K4384" s="31"/>
      <c r="L4384" s="1342"/>
    </row>
    <row r="4385" spans="3:12" s="676" customFormat="1" ht="12" customHeight="1" x14ac:dyDescent="0.3">
      <c r="C4385" s="681"/>
      <c r="D4385" s="117" t="s">
        <v>1431</v>
      </c>
      <c r="E4385" s="618">
        <v>1</v>
      </c>
      <c r="F4385" s="619">
        <v>1.3</v>
      </c>
      <c r="G4385" s="618">
        <v>2.6</v>
      </c>
      <c r="H4385" s="620"/>
      <c r="I4385" s="458">
        <f>PRODUCT(E4385:G4385)</f>
        <v>3.3800000000000003</v>
      </c>
      <c r="J4385" s="100"/>
      <c r="K4385" s="31"/>
      <c r="L4385" s="1342"/>
    </row>
    <row r="4386" spans="3:12" s="676" customFormat="1" ht="12" customHeight="1" x14ac:dyDescent="0.3">
      <c r="C4386" s="681"/>
      <c r="D4386" s="117" t="s">
        <v>1429</v>
      </c>
      <c r="E4386" s="618">
        <v>1</v>
      </c>
      <c r="F4386" s="619">
        <v>1.95</v>
      </c>
      <c r="G4386" s="618">
        <v>2.8</v>
      </c>
      <c r="H4386" s="620"/>
      <c r="I4386" s="458">
        <f t="shared" si="314"/>
        <v>5.46</v>
      </c>
      <c r="J4386" s="100"/>
      <c r="K4386" s="31"/>
      <c r="L4386" s="1342"/>
    </row>
    <row r="4387" spans="3:12" s="676" customFormat="1" ht="12" customHeight="1" x14ac:dyDescent="0.3">
      <c r="C4387" s="681"/>
      <c r="D4387" s="117" t="s">
        <v>759</v>
      </c>
      <c r="E4387" s="618">
        <v>-1</v>
      </c>
      <c r="F4387" s="619">
        <v>0.8</v>
      </c>
      <c r="G4387" s="618">
        <v>2.1</v>
      </c>
      <c r="H4387" s="620"/>
      <c r="I4387" s="458">
        <f t="shared" si="314"/>
        <v>-1.6800000000000002</v>
      </c>
      <c r="J4387" s="100"/>
      <c r="K4387" s="31"/>
      <c r="L4387" s="1342"/>
    </row>
    <row r="4388" spans="3:12" s="676" customFormat="1" ht="12" customHeight="1" x14ac:dyDescent="0.3">
      <c r="C4388" s="681"/>
      <c r="D4388" s="117" t="s">
        <v>346</v>
      </c>
      <c r="E4388" s="618">
        <v>-1</v>
      </c>
      <c r="F4388" s="619">
        <v>0.9</v>
      </c>
      <c r="G4388" s="618">
        <v>0.5</v>
      </c>
      <c r="H4388" s="620"/>
      <c r="I4388" s="458">
        <f t="shared" si="314"/>
        <v>-0.45</v>
      </c>
      <c r="J4388" s="100"/>
      <c r="K4388" s="31"/>
      <c r="L4388" s="1342"/>
    </row>
    <row r="4389" spans="3:12" s="676" customFormat="1" ht="12" customHeight="1" x14ac:dyDescent="0.3">
      <c r="C4389" s="681"/>
      <c r="D4389" s="117" t="s">
        <v>1367</v>
      </c>
      <c r="E4389" s="618">
        <v>-2</v>
      </c>
      <c r="F4389" s="619">
        <v>0.25</v>
      </c>
      <c r="G4389" s="619">
        <v>2.6</v>
      </c>
      <c r="H4389" s="620"/>
      <c r="I4389" s="458">
        <f t="shared" si="314"/>
        <v>-1.3</v>
      </c>
      <c r="J4389" s="100"/>
      <c r="K4389" s="31"/>
      <c r="L4389" s="1342"/>
    </row>
    <row r="4390" spans="3:12" s="676" customFormat="1" ht="12" customHeight="1" x14ac:dyDescent="0.3">
      <c r="C4390" s="681"/>
      <c r="D4390" s="117" t="s">
        <v>1367</v>
      </c>
      <c r="E4390" s="618">
        <v>-1</v>
      </c>
      <c r="F4390" s="619">
        <v>0.25</v>
      </c>
      <c r="G4390" s="619">
        <v>2.8</v>
      </c>
      <c r="H4390" s="620"/>
      <c r="I4390" s="458">
        <f t="shared" si="314"/>
        <v>-0.7</v>
      </c>
      <c r="J4390" s="100"/>
      <c r="K4390" s="31"/>
      <c r="L4390" s="1342"/>
    </row>
    <row r="4391" spans="3:12" s="676" customFormat="1" ht="12" customHeight="1" x14ac:dyDescent="0.3">
      <c r="C4391" s="617" t="s">
        <v>1432</v>
      </c>
      <c r="D4391" s="117" t="s">
        <v>795</v>
      </c>
      <c r="E4391" s="618"/>
      <c r="F4391" s="619"/>
      <c r="G4391" s="618"/>
      <c r="H4391" s="620"/>
      <c r="I4391" s="458"/>
      <c r="J4391" s="100"/>
      <c r="K4391" s="31"/>
      <c r="L4391" s="1342"/>
    </row>
    <row r="4392" spans="3:12" s="676" customFormat="1" ht="12" customHeight="1" x14ac:dyDescent="0.3">
      <c r="C4392" s="681"/>
      <c r="D4392" s="117" t="s">
        <v>1433</v>
      </c>
      <c r="E4392" s="618">
        <v>1</v>
      </c>
      <c r="F4392" s="619">
        <v>1.77</v>
      </c>
      <c r="G4392" s="618">
        <v>2.6</v>
      </c>
      <c r="H4392" s="620"/>
      <c r="I4392" s="458">
        <f t="shared" ref="I4392:I4398" si="315">PRODUCT(E4392:G4392)</f>
        <v>4.6020000000000003</v>
      </c>
      <c r="J4392" s="100"/>
      <c r="K4392" s="31"/>
      <c r="L4392" s="1342"/>
    </row>
    <row r="4393" spans="3:12" s="676" customFormat="1" ht="12" customHeight="1" x14ac:dyDescent="0.3">
      <c r="C4393" s="681"/>
      <c r="D4393" s="117" t="s">
        <v>1430</v>
      </c>
      <c r="E4393" s="618">
        <v>1</v>
      </c>
      <c r="F4393" s="619">
        <v>2.15</v>
      </c>
      <c r="G4393" s="618">
        <v>2.6</v>
      </c>
      <c r="H4393" s="620"/>
      <c r="I4393" s="458">
        <f t="shared" si="315"/>
        <v>5.59</v>
      </c>
      <c r="J4393" s="100"/>
      <c r="K4393" s="31"/>
      <c r="L4393" s="1342"/>
    </row>
    <row r="4394" spans="3:12" s="676" customFormat="1" ht="12" customHeight="1" x14ac:dyDescent="0.3">
      <c r="C4394" s="681"/>
      <c r="D4394" s="117" t="s">
        <v>1431</v>
      </c>
      <c r="E4394" s="618">
        <v>1</v>
      </c>
      <c r="F4394" s="619">
        <v>2.1</v>
      </c>
      <c r="G4394" s="618">
        <v>2.6</v>
      </c>
      <c r="H4394" s="620"/>
      <c r="I4394" s="458">
        <f t="shared" si="315"/>
        <v>5.4600000000000009</v>
      </c>
      <c r="J4394" s="100"/>
      <c r="K4394" s="31"/>
      <c r="L4394" s="1342"/>
    </row>
    <row r="4395" spans="3:12" s="676" customFormat="1" ht="12" customHeight="1" x14ac:dyDescent="0.3">
      <c r="C4395" s="681"/>
      <c r="D4395" s="117" t="s">
        <v>759</v>
      </c>
      <c r="E4395" s="618">
        <v>-1</v>
      </c>
      <c r="F4395" s="619">
        <v>0.9</v>
      </c>
      <c r="G4395" s="618">
        <v>2.6</v>
      </c>
      <c r="H4395" s="620"/>
      <c r="I4395" s="458">
        <f t="shared" si="315"/>
        <v>-2.3400000000000003</v>
      </c>
      <c r="J4395" s="100"/>
      <c r="K4395" s="31"/>
      <c r="L4395" s="1342"/>
    </row>
    <row r="4396" spans="3:12" s="676" customFormat="1" ht="12" customHeight="1" x14ac:dyDescent="0.3">
      <c r="C4396" s="681"/>
      <c r="D4396" s="117" t="s">
        <v>346</v>
      </c>
      <c r="E4396" s="618">
        <v>-1</v>
      </c>
      <c r="F4396" s="619">
        <v>1.6</v>
      </c>
      <c r="G4396" s="618">
        <v>1.6</v>
      </c>
      <c r="H4396" s="620"/>
      <c r="I4396" s="458">
        <f t="shared" si="315"/>
        <v>-2.5600000000000005</v>
      </c>
      <c r="J4396" s="100"/>
      <c r="K4396" s="31"/>
      <c r="L4396" s="1342"/>
    </row>
    <row r="4397" spans="3:12" s="676" customFormat="1" ht="12" customHeight="1" x14ac:dyDescent="0.3">
      <c r="C4397" s="681"/>
      <c r="D4397" s="117" t="s">
        <v>346</v>
      </c>
      <c r="E4397" s="618">
        <v>-1</v>
      </c>
      <c r="F4397" s="619">
        <v>0.8</v>
      </c>
      <c r="G4397" s="618">
        <v>1.6</v>
      </c>
      <c r="H4397" s="620"/>
      <c r="I4397" s="458">
        <f>PRODUCT(E4397:G4397)</f>
        <v>-1.2800000000000002</v>
      </c>
      <c r="J4397" s="100"/>
      <c r="K4397" s="31"/>
      <c r="L4397" s="1342"/>
    </row>
    <row r="4398" spans="3:12" s="676" customFormat="1" ht="12" customHeight="1" x14ac:dyDescent="0.3">
      <c r="C4398" s="681"/>
      <c r="D4398" s="117" t="s">
        <v>1367</v>
      </c>
      <c r="E4398" s="618">
        <v>-3</v>
      </c>
      <c r="F4398" s="619">
        <v>0.25</v>
      </c>
      <c r="G4398" s="619">
        <v>2.6</v>
      </c>
      <c r="H4398" s="620"/>
      <c r="I4398" s="458">
        <f t="shared" si="315"/>
        <v>-1.9500000000000002</v>
      </c>
      <c r="J4398" s="100"/>
      <c r="K4398" s="31"/>
      <c r="L4398" s="1342"/>
    </row>
    <row r="4399" spans="3:12" s="676" customFormat="1" ht="12" customHeight="1" x14ac:dyDescent="0.3">
      <c r="C4399" s="681"/>
      <c r="D4399" s="117"/>
      <c r="E4399" s="618"/>
      <c r="H4399" s="620"/>
      <c r="I4399" s="458"/>
      <c r="J4399" s="100"/>
      <c r="K4399" s="31"/>
      <c r="L4399" s="1342"/>
    </row>
    <row r="4400" spans="3:12" s="676" customFormat="1" ht="12" customHeight="1" x14ac:dyDescent="0.3">
      <c r="C4400" s="617" t="s">
        <v>1434</v>
      </c>
      <c r="D4400" s="117" t="s">
        <v>795</v>
      </c>
      <c r="E4400" s="618"/>
      <c r="F4400" s="619"/>
      <c r="G4400" s="619"/>
      <c r="H4400" s="618"/>
      <c r="I4400" s="458"/>
      <c r="J4400" s="100"/>
      <c r="K4400" s="31"/>
      <c r="L4400" s="1342"/>
    </row>
    <row r="4401" spans="3:12" s="676" customFormat="1" ht="12" customHeight="1" x14ac:dyDescent="0.3">
      <c r="C4401" s="681"/>
      <c r="D4401" s="117" t="s">
        <v>1435</v>
      </c>
      <c r="E4401" s="618">
        <v>1</v>
      </c>
      <c r="F4401" s="619">
        <v>2</v>
      </c>
      <c r="G4401" s="618">
        <v>2.9</v>
      </c>
      <c r="H4401" s="620"/>
      <c r="I4401" s="458">
        <f t="shared" ref="I4401:I4409" si="316">PRODUCT(E4401:G4401)</f>
        <v>5.8</v>
      </c>
      <c r="J4401" s="100"/>
      <c r="K4401" s="31"/>
      <c r="L4401" s="1342"/>
    </row>
    <row r="4402" spans="3:12" s="676" customFormat="1" ht="12" customHeight="1" x14ac:dyDescent="0.3">
      <c r="C4402" s="681"/>
      <c r="D4402" s="117" t="s">
        <v>1436</v>
      </c>
      <c r="E4402" s="618">
        <v>1</v>
      </c>
      <c r="F4402" s="619">
        <v>2.1</v>
      </c>
      <c r="G4402" s="618">
        <v>2.9</v>
      </c>
      <c r="H4402" s="620"/>
      <c r="I4402" s="458">
        <f t="shared" si="316"/>
        <v>6.09</v>
      </c>
      <c r="J4402" s="100"/>
      <c r="K4402" s="31"/>
      <c r="L4402" s="1342"/>
    </row>
    <row r="4403" spans="3:12" s="676" customFormat="1" ht="12" customHeight="1" x14ac:dyDescent="0.3">
      <c r="C4403" s="681"/>
      <c r="D4403" s="117" t="s">
        <v>1437</v>
      </c>
      <c r="E4403" s="618">
        <v>1</v>
      </c>
      <c r="F4403" s="619">
        <v>2.25</v>
      </c>
      <c r="G4403" s="618">
        <v>2.9</v>
      </c>
      <c r="H4403" s="620"/>
      <c r="I4403" s="458">
        <f t="shared" si="316"/>
        <v>6.5249999999999995</v>
      </c>
      <c r="J4403" s="100"/>
      <c r="K4403" s="31"/>
      <c r="L4403" s="1342"/>
    </row>
    <row r="4404" spans="3:12" s="1593" customFormat="1" ht="12" customHeight="1" x14ac:dyDescent="0.3">
      <c r="C4404" s="681"/>
      <c r="D4404" s="117" t="s">
        <v>1438</v>
      </c>
      <c r="E4404" s="618">
        <v>1</v>
      </c>
      <c r="F4404" s="619">
        <v>2</v>
      </c>
      <c r="G4404" s="618">
        <v>3.3</v>
      </c>
      <c r="H4404" s="620"/>
      <c r="I4404" s="458">
        <f t="shared" si="316"/>
        <v>6.6</v>
      </c>
      <c r="J4404" s="522"/>
      <c r="K4404" s="523"/>
      <c r="L4404" s="1595"/>
    </row>
    <row r="4405" spans="3:12" s="676" customFormat="1" ht="12" customHeight="1" x14ac:dyDescent="0.3">
      <c r="C4405" s="681"/>
      <c r="D4405" s="117" t="s">
        <v>759</v>
      </c>
      <c r="E4405" s="618">
        <v>-1</v>
      </c>
      <c r="F4405" s="619">
        <v>0.9</v>
      </c>
      <c r="G4405" s="618">
        <v>2.6</v>
      </c>
      <c r="H4405" s="620"/>
      <c r="I4405" s="458">
        <f t="shared" si="316"/>
        <v>-2.3400000000000003</v>
      </c>
      <c r="J4405" s="100"/>
      <c r="K4405" s="31"/>
      <c r="L4405" s="1342"/>
    </row>
    <row r="4406" spans="3:12" s="676" customFormat="1" ht="12" customHeight="1" x14ac:dyDescent="0.3">
      <c r="C4406" s="681"/>
      <c r="D4406" s="117" t="s">
        <v>346</v>
      </c>
      <c r="E4406" s="618">
        <v>-1</v>
      </c>
      <c r="F4406" s="619">
        <v>1.6</v>
      </c>
      <c r="G4406" s="618">
        <v>1.6</v>
      </c>
      <c r="H4406" s="620"/>
      <c r="I4406" s="458">
        <f t="shared" si="316"/>
        <v>-2.5600000000000005</v>
      </c>
      <c r="J4406" s="100"/>
      <c r="K4406" s="31"/>
      <c r="L4406" s="1342"/>
    </row>
    <row r="4407" spans="3:12" s="676" customFormat="1" ht="12" customHeight="1" x14ac:dyDescent="0.3">
      <c r="C4407" s="681"/>
      <c r="D4407" s="117" t="s">
        <v>346</v>
      </c>
      <c r="E4407" s="618">
        <v>-1</v>
      </c>
      <c r="F4407" s="619">
        <v>1.2</v>
      </c>
      <c r="G4407" s="618">
        <v>1.6</v>
      </c>
      <c r="H4407" s="620"/>
      <c r="I4407" s="458">
        <f>PRODUCT(E4407:G4407)</f>
        <v>-1.92</v>
      </c>
      <c r="J4407" s="100"/>
      <c r="K4407" s="31"/>
      <c r="L4407" s="1342"/>
    </row>
    <row r="4408" spans="3:12" s="676" customFormat="1" ht="12" customHeight="1" x14ac:dyDescent="0.3">
      <c r="C4408" s="681"/>
      <c r="D4408" s="117" t="s">
        <v>1367</v>
      </c>
      <c r="E4408" s="618">
        <v>-4</v>
      </c>
      <c r="F4408" s="619">
        <v>0.25</v>
      </c>
      <c r="G4408" s="619">
        <v>2.9</v>
      </c>
      <c r="H4408" s="620"/>
      <c r="I4408" s="458">
        <f t="shared" si="316"/>
        <v>-2.9</v>
      </c>
      <c r="J4408" s="100"/>
      <c r="K4408" s="31"/>
      <c r="L4408" s="1342"/>
    </row>
    <row r="4409" spans="3:12" s="676" customFormat="1" ht="12" customHeight="1" x14ac:dyDescent="0.3">
      <c r="C4409" s="681"/>
      <c r="D4409" s="117" t="s">
        <v>1367</v>
      </c>
      <c r="E4409" s="618">
        <v>-1</v>
      </c>
      <c r="F4409" s="619">
        <v>0.25</v>
      </c>
      <c r="G4409" s="619">
        <v>3.3</v>
      </c>
      <c r="H4409" s="620"/>
      <c r="I4409" s="458">
        <f t="shared" si="316"/>
        <v>-0.82499999999999996</v>
      </c>
      <c r="J4409" s="100"/>
      <c r="K4409" s="31"/>
      <c r="L4409" s="1342"/>
    </row>
    <row r="4410" spans="3:12" s="676" customFormat="1" ht="12" customHeight="1" x14ac:dyDescent="0.3">
      <c r="C4410" s="617" t="s">
        <v>1439</v>
      </c>
      <c r="D4410" s="117" t="s">
        <v>122</v>
      </c>
      <c r="E4410" s="618"/>
      <c r="F4410" s="619"/>
      <c r="G4410" s="619"/>
      <c r="H4410" s="618"/>
      <c r="I4410" s="458"/>
      <c r="J4410" s="100"/>
      <c r="K4410" s="31"/>
      <c r="L4410" s="1342"/>
    </row>
    <row r="4411" spans="3:12" s="676" customFormat="1" ht="12" customHeight="1" x14ac:dyDescent="0.3">
      <c r="C4411" s="681"/>
      <c r="D4411" s="117" t="s">
        <v>1440</v>
      </c>
      <c r="E4411" s="618">
        <v>1</v>
      </c>
      <c r="F4411" s="619">
        <v>2.15</v>
      </c>
      <c r="G4411" s="618">
        <v>2.9</v>
      </c>
      <c r="H4411" s="620"/>
      <c r="I4411" s="458">
        <f t="shared" ref="I4411:I4416" si="317">PRODUCT(E4411:G4411)</f>
        <v>6.2349999999999994</v>
      </c>
      <c r="J4411" s="100"/>
      <c r="K4411" s="31"/>
      <c r="L4411" s="1342"/>
    </row>
    <row r="4412" spans="3:12" s="676" customFormat="1" ht="12" customHeight="1" x14ac:dyDescent="0.3">
      <c r="C4412" s="681"/>
      <c r="D4412" s="117" t="s">
        <v>1436</v>
      </c>
      <c r="E4412" s="618">
        <v>1</v>
      </c>
      <c r="F4412" s="619">
        <v>1.1000000000000001</v>
      </c>
      <c r="G4412" s="618">
        <v>2.9</v>
      </c>
      <c r="H4412" s="620"/>
      <c r="I4412" s="458">
        <f t="shared" si="317"/>
        <v>3.19</v>
      </c>
      <c r="J4412" s="100"/>
      <c r="K4412" s="31"/>
      <c r="L4412" s="1342"/>
    </row>
    <row r="4413" spans="3:12" s="676" customFormat="1" ht="12" customHeight="1" x14ac:dyDescent="0.3">
      <c r="C4413" s="681"/>
      <c r="D4413" s="117" t="s">
        <v>1437</v>
      </c>
      <c r="E4413" s="618">
        <v>1</v>
      </c>
      <c r="F4413" s="619">
        <v>1.45</v>
      </c>
      <c r="G4413" s="618">
        <v>2.9</v>
      </c>
      <c r="H4413" s="620"/>
      <c r="I4413" s="458">
        <f t="shared" si="317"/>
        <v>4.2050000000000001</v>
      </c>
      <c r="J4413" s="100"/>
      <c r="K4413" s="31"/>
      <c r="L4413" s="1342"/>
    </row>
    <row r="4414" spans="3:12" s="676" customFormat="1" ht="12" customHeight="1" x14ac:dyDescent="0.3">
      <c r="C4414" s="681"/>
      <c r="D4414" s="117" t="s">
        <v>759</v>
      </c>
      <c r="E4414" s="618">
        <v>-1</v>
      </c>
      <c r="F4414" s="619">
        <v>0.8</v>
      </c>
      <c r="G4414" s="618">
        <v>2.1</v>
      </c>
      <c r="H4414" s="620"/>
      <c r="I4414" s="458">
        <f t="shared" si="317"/>
        <v>-1.6800000000000002</v>
      </c>
      <c r="J4414" s="100"/>
      <c r="K4414" s="31"/>
      <c r="L4414" s="1342"/>
    </row>
    <row r="4415" spans="3:12" s="676" customFormat="1" ht="12" customHeight="1" x14ac:dyDescent="0.3">
      <c r="C4415" s="681"/>
      <c r="D4415" s="117" t="s">
        <v>346</v>
      </c>
      <c r="E4415" s="618">
        <v>-1</v>
      </c>
      <c r="F4415" s="619">
        <v>0.9</v>
      </c>
      <c r="G4415" s="618">
        <v>0.5</v>
      </c>
      <c r="H4415" s="620"/>
      <c r="I4415" s="458">
        <f t="shared" si="317"/>
        <v>-0.45</v>
      </c>
      <c r="J4415" s="100"/>
      <c r="K4415" s="31"/>
      <c r="L4415" s="1342"/>
    </row>
    <row r="4416" spans="3:12" s="676" customFormat="1" ht="12" customHeight="1" x14ac:dyDescent="0.3">
      <c r="C4416" s="681"/>
      <c r="D4416" s="117" t="s">
        <v>1367</v>
      </c>
      <c r="E4416" s="618">
        <v>-4</v>
      </c>
      <c r="F4416" s="619">
        <v>0.25</v>
      </c>
      <c r="G4416" s="619">
        <v>2.9</v>
      </c>
      <c r="H4416" s="620"/>
      <c r="I4416" s="458">
        <f t="shared" si="317"/>
        <v>-2.9</v>
      </c>
      <c r="J4416" s="100"/>
      <c r="K4416" s="31"/>
      <c r="L4416" s="1342"/>
    </row>
    <row r="4417" spans="3:12" s="676" customFormat="1" ht="12" customHeight="1" x14ac:dyDescent="0.3">
      <c r="C4417" s="681"/>
      <c r="D4417" s="117"/>
      <c r="E4417" s="618"/>
      <c r="F4417" s="619"/>
      <c r="G4417" s="618"/>
      <c r="H4417" s="620"/>
      <c r="I4417" s="458"/>
      <c r="J4417" s="100"/>
      <c r="K4417" s="31"/>
      <c r="L4417" s="1342"/>
    </row>
    <row r="4418" spans="3:12" s="676" customFormat="1" ht="12" customHeight="1" x14ac:dyDescent="0.3">
      <c r="C4418" s="617" t="s">
        <v>1446</v>
      </c>
      <c r="D4418" s="117" t="s">
        <v>1447</v>
      </c>
      <c r="E4418" s="618"/>
      <c r="F4418" s="619"/>
      <c r="G4418" s="619"/>
      <c r="H4418" s="618"/>
      <c r="I4418" s="458"/>
      <c r="J4418" s="100"/>
      <c r="K4418" s="31"/>
      <c r="L4418" s="1342"/>
    </row>
    <row r="4419" spans="3:12" s="676" customFormat="1" ht="12" customHeight="1" x14ac:dyDescent="0.3">
      <c r="C4419" s="681"/>
      <c r="D4419" s="117" t="s">
        <v>1441</v>
      </c>
      <c r="E4419" s="618">
        <v>1</v>
      </c>
      <c r="F4419" s="619">
        <v>2.5</v>
      </c>
      <c r="G4419" s="618">
        <v>2.9</v>
      </c>
      <c r="H4419" s="620"/>
      <c r="I4419" s="458">
        <f>PRODUCT(E4419:G4419)</f>
        <v>7.25</v>
      </c>
      <c r="J4419" s="100"/>
      <c r="K4419" s="31"/>
      <c r="L4419" s="1342"/>
    </row>
    <row r="4420" spans="3:12" s="676" customFormat="1" ht="12" customHeight="1" x14ac:dyDescent="0.3">
      <c r="C4420" s="681"/>
      <c r="D4420" s="117" t="s">
        <v>1443</v>
      </c>
      <c r="E4420" s="618">
        <v>1</v>
      </c>
      <c r="F4420" s="619">
        <v>1.5</v>
      </c>
      <c r="G4420" s="618">
        <v>2.9</v>
      </c>
      <c r="H4420" s="620"/>
      <c r="I4420" s="458">
        <f>PRODUCT(E4420:G4420)</f>
        <v>4.3499999999999996</v>
      </c>
      <c r="J4420" s="100"/>
      <c r="K4420" s="31"/>
      <c r="L4420" s="1342"/>
    </row>
    <row r="4421" spans="3:12" s="676" customFormat="1" ht="12" customHeight="1" x14ac:dyDescent="0.3">
      <c r="C4421" s="681"/>
      <c r="D4421" s="117" t="s">
        <v>1444</v>
      </c>
      <c r="E4421" s="618">
        <v>1</v>
      </c>
      <c r="F4421" s="619">
        <v>1.5</v>
      </c>
      <c r="G4421" s="618">
        <v>2.9</v>
      </c>
      <c r="H4421" s="620"/>
      <c r="I4421" s="458">
        <f>PRODUCT(E4421:G4421)</f>
        <v>4.3499999999999996</v>
      </c>
      <c r="J4421" s="100"/>
      <c r="K4421" s="31"/>
      <c r="L4421" s="1342"/>
    </row>
    <row r="4422" spans="3:12" s="676" customFormat="1" ht="12" customHeight="1" x14ac:dyDescent="0.3">
      <c r="C4422" s="681"/>
      <c r="D4422" s="117" t="s">
        <v>1445</v>
      </c>
      <c r="E4422" s="618">
        <v>1</v>
      </c>
      <c r="F4422" s="619">
        <v>2.5</v>
      </c>
      <c r="G4422" s="618">
        <v>3.3</v>
      </c>
      <c r="H4422" s="620"/>
      <c r="I4422" s="458">
        <f>PRODUCT(E4422:G4422)</f>
        <v>8.25</v>
      </c>
      <c r="J4422" s="100"/>
      <c r="K4422" s="31"/>
      <c r="L4422" s="1342"/>
    </row>
    <row r="4423" spans="3:12" s="676" customFormat="1" ht="12" customHeight="1" x14ac:dyDescent="0.3">
      <c r="C4423" s="681"/>
      <c r="D4423" s="117" t="s">
        <v>759</v>
      </c>
      <c r="E4423" s="618">
        <v>-1</v>
      </c>
      <c r="F4423" s="619">
        <v>0.8</v>
      </c>
      <c r="G4423" s="618">
        <v>2.1</v>
      </c>
      <c r="H4423" s="620"/>
      <c r="I4423" s="458">
        <f>PRODUCT(E4423:G4423)</f>
        <v>-1.6800000000000002</v>
      </c>
      <c r="J4423" s="100"/>
      <c r="K4423" s="31"/>
      <c r="L4423" s="1342"/>
    </row>
    <row r="4424" spans="3:12" s="676" customFormat="1" ht="12" customHeight="1" x14ac:dyDescent="0.3">
      <c r="C4424" s="617" t="s">
        <v>1448</v>
      </c>
      <c r="D4424" s="117" t="s">
        <v>1449</v>
      </c>
      <c r="E4424" s="618"/>
      <c r="F4424" s="619"/>
      <c r="G4424" s="619"/>
      <c r="H4424" s="618"/>
      <c r="I4424" s="458"/>
      <c r="J4424" s="100"/>
      <c r="K4424" s="31"/>
      <c r="L4424" s="1342"/>
    </row>
    <row r="4425" spans="3:12" s="676" customFormat="1" ht="12" customHeight="1" x14ac:dyDescent="0.3">
      <c r="C4425" s="681"/>
      <c r="D4425" s="117" t="s">
        <v>1442</v>
      </c>
      <c r="E4425" s="618">
        <v>1</v>
      </c>
      <c r="F4425" s="619">
        <v>2.5</v>
      </c>
      <c r="G4425" s="618">
        <v>2.9</v>
      </c>
      <c r="H4425" s="620"/>
      <c r="I4425" s="458">
        <f>PRODUCT(E4425:G4425)</f>
        <v>7.25</v>
      </c>
      <c r="J4425" s="100"/>
      <c r="K4425" s="31"/>
      <c r="L4425" s="1342"/>
    </row>
    <row r="4426" spans="3:12" s="676" customFormat="1" ht="12" customHeight="1" x14ac:dyDescent="0.3">
      <c r="C4426" s="681"/>
      <c r="D4426" s="117" t="s">
        <v>1443</v>
      </c>
      <c r="E4426" s="618">
        <v>1</v>
      </c>
      <c r="F4426" s="619">
        <v>1.8</v>
      </c>
      <c r="G4426" s="618">
        <v>2.9</v>
      </c>
      <c r="H4426" s="620"/>
      <c r="I4426" s="458">
        <f>PRODUCT(E4426:G4426)</f>
        <v>5.22</v>
      </c>
      <c r="J4426" s="100"/>
      <c r="K4426" s="31"/>
      <c r="L4426" s="1342"/>
    </row>
    <row r="4427" spans="3:12" s="676" customFormat="1" ht="12" customHeight="1" x14ac:dyDescent="0.3">
      <c r="C4427" s="681"/>
      <c r="D4427" s="117" t="s">
        <v>1444</v>
      </c>
      <c r="E4427" s="618">
        <v>1</v>
      </c>
      <c r="F4427" s="619">
        <v>1.8</v>
      </c>
      <c r="G4427" s="618">
        <v>2.9</v>
      </c>
      <c r="H4427" s="620"/>
      <c r="I4427" s="458">
        <f>PRODUCT(E4427:G4427)</f>
        <v>5.22</v>
      </c>
      <c r="J4427" s="100"/>
      <c r="K4427" s="31"/>
      <c r="L4427" s="1342"/>
    </row>
    <row r="4428" spans="3:12" s="676" customFormat="1" ht="12" customHeight="1" x14ac:dyDescent="0.3">
      <c r="C4428" s="681"/>
      <c r="D4428" s="117" t="s">
        <v>759</v>
      </c>
      <c r="E4428" s="618">
        <v>-1</v>
      </c>
      <c r="F4428" s="619">
        <v>0.9</v>
      </c>
      <c r="G4428" s="618">
        <v>2.1</v>
      </c>
      <c r="H4428" s="620"/>
      <c r="I4428" s="458">
        <f>PRODUCT(E4428:G4428)</f>
        <v>-1.8900000000000001</v>
      </c>
      <c r="J4428" s="100"/>
      <c r="K4428" s="31"/>
      <c r="L4428" s="1342"/>
    </row>
    <row r="4429" spans="3:12" s="676" customFormat="1" ht="12" customHeight="1" x14ac:dyDescent="0.3">
      <c r="C4429" s="681"/>
      <c r="D4429" s="1597" t="s">
        <v>4253</v>
      </c>
      <c r="E4429" s="618"/>
      <c r="F4429" s="619"/>
      <c r="G4429" s="618"/>
      <c r="H4429" s="620"/>
      <c r="I4429" s="458"/>
      <c r="J4429" s="100"/>
      <c r="K4429" s="31"/>
      <c r="L4429" s="1342"/>
    </row>
    <row r="4430" spans="3:12" s="676" customFormat="1" ht="12" customHeight="1" x14ac:dyDescent="0.3">
      <c r="C4430" s="681"/>
      <c r="D4430" s="434" t="s">
        <v>1450</v>
      </c>
      <c r="E4430" s="618"/>
      <c r="F4430" s="619"/>
      <c r="G4430" s="618"/>
      <c r="H4430" s="620"/>
      <c r="I4430" s="458"/>
      <c r="J4430" s="100"/>
      <c r="K4430" s="31"/>
      <c r="L4430" s="1342"/>
    </row>
    <row r="4431" spans="3:12" s="676" customFormat="1" ht="12" customHeight="1" x14ac:dyDescent="0.3">
      <c r="C4431" s="617" t="s">
        <v>1451</v>
      </c>
      <c r="D4431" s="117" t="s">
        <v>795</v>
      </c>
      <c r="E4431" s="618"/>
      <c r="F4431" s="619"/>
      <c r="G4431" s="618"/>
      <c r="H4431" s="620"/>
      <c r="I4431" s="458"/>
      <c r="J4431" s="100"/>
      <c r="K4431" s="31"/>
      <c r="L4431" s="1342"/>
    </row>
    <row r="4432" spans="3:12" s="676" customFormat="1" ht="12" customHeight="1" x14ac:dyDescent="0.3">
      <c r="C4432" s="681"/>
      <c r="D4432" s="117" t="s">
        <v>1452</v>
      </c>
      <c r="E4432" s="618">
        <v>1</v>
      </c>
      <c r="F4432" s="619">
        <v>1.8</v>
      </c>
      <c r="G4432" s="618">
        <v>2.6</v>
      </c>
      <c r="H4432" s="620"/>
      <c r="I4432" s="458">
        <f t="shared" ref="I4432:I4439" si="318">PRODUCT(E4432:G4432)</f>
        <v>4.6800000000000006</v>
      </c>
      <c r="J4432" s="100"/>
      <c r="K4432" s="31"/>
      <c r="L4432" s="1342"/>
    </row>
    <row r="4433" spans="3:12" s="676" customFormat="1" ht="12" customHeight="1" x14ac:dyDescent="0.3">
      <c r="C4433" s="681"/>
      <c r="D4433" s="117" t="s">
        <v>1453</v>
      </c>
      <c r="E4433" s="618">
        <v>1</v>
      </c>
      <c r="F4433" s="619">
        <v>2.25</v>
      </c>
      <c r="G4433" s="618">
        <v>2.6</v>
      </c>
      <c r="H4433" s="620"/>
      <c r="I4433" s="458">
        <f t="shared" si="318"/>
        <v>5.8500000000000005</v>
      </c>
      <c r="J4433" s="100"/>
      <c r="K4433" s="31"/>
      <c r="L4433" s="1342"/>
    </row>
    <row r="4434" spans="3:12" s="676" customFormat="1" ht="12" customHeight="1" x14ac:dyDescent="0.3">
      <c r="C4434" s="681"/>
      <c r="D4434" s="117" t="s">
        <v>1454</v>
      </c>
      <c r="E4434" s="618">
        <v>1</v>
      </c>
      <c r="F4434" s="619">
        <v>2.25</v>
      </c>
      <c r="G4434" s="618">
        <v>2.6</v>
      </c>
      <c r="H4434" s="620"/>
      <c r="I4434" s="458">
        <f t="shared" si="318"/>
        <v>5.8500000000000005</v>
      </c>
      <c r="J4434" s="100"/>
      <c r="K4434" s="31"/>
      <c r="L4434" s="1342"/>
    </row>
    <row r="4435" spans="3:12" s="676" customFormat="1" ht="12" customHeight="1" x14ac:dyDescent="0.3">
      <c r="C4435" s="681"/>
      <c r="D4435" s="117" t="s">
        <v>1455</v>
      </c>
      <c r="E4435" s="618">
        <v>1</v>
      </c>
      <c r="F4435" s="619">
        <v>1.8</v>
      </c>
      <c r="G4435" s="618">
        <v>2.95</v>
      </c>
      <c r="H4435" s="620"/>
      <c r="I4435" s="458">
        <f t="shared" si="318"/>
        <v>5.3100000000000005</v>
      </c>
      <c r="J4435" s="100"/>
      <c r="K4435" s="31"/>
      <c r="L4435" s="1342"/>
    </row>
    <row r="4436" spans="3:12" s="676" customFormat="1" ht="12" customHeight="1" x14ac:dyDescent="0.3">
      <c r="C4436" s="681"/>
      <c r="D4436" s="117" t="s">
        <v>759</v>
      </c>
      <c r="E4436" s="618">
        <v>-1</v>
      </c>
      <c r="F4436" s="619">
        <v>0.9</v>
      </c>
      <c r="G4436" s="618">
        <v>2.6</v>
      </c>
      <c r="H4436" s="620"/>
      <c r="I4436" s="458">
        <f t="shared" si="318"/>
        <v>-2.3400000000000003</v>
      </c>
      <c r="J4436" s="100"/>
      <c r="K4436" s="31"/>
      <c r="L4436" s="1342"/>
    </row>
    <row r="4437" spans="3:12" s="676" customFormat="1" ht="12" customHeight="1" x14ac:dyDescent="0.3">
      <c r="C4437" s="681"/>
      <c r="D4437" s="117" t="s">
        <v>346</v>
      </c>
      <c r="E4437" s="618">
        <v>-1</v>
      </c>
      <c r="F4437" s="619">
        <v>1.2</v>
      </c>
      <c r="G4437" s="618">
        <v>1.6</v>
      </c>
      <c r="H4437" s="620"/>
      <c r="I4437" s="458">
        <f t="shared" si="318"/>
        <v>-1.92</v>
      </c>
      <c r="J4437" s="100"/>
      <c r="K4437" s="31"/>
      <c r="L4437" s="1342"/>
    </row>
    <row r="4438" spans="3:12" s="676" customFormat="1" ht="12" customHeight="1" x14ac:dyDescent="0.3">
      <c r="C4438" s="681"/>
      <c r="D4438" s="117" t="s">
        <v>346</v>
      </c>
      <c r="E4438" s="618">
        <v>-1</v>
      </c>
      <c r="F4438" s="619">
        <v>1.6</v>
      </c>
      <c r="G4438" s="619">
        <v>1.6</v>
      </c>
      <c r="H4438" s="620"/>
      <c r="I4438" s="458">
        <f t="shared" si="318"/>
        <v>-2.5600000000000005</v>
      </c>
      <c r="J4438" s="100"/>
      <c r="K4438" s="31"/>
      <c r="L4438" s="1342"/>
    </row>
    <row r="4439" spans="3:12" s="676" customFormat="1" ht="12" customHeight="1" x14ac:dyDescent="0.3">
      <c r="C4439" s="681"/>
      <c r="D4439" s="117" t="s">
        <v>1367</v>
      </c>
      <c r="E4439" s="618">
        <v>-2</v>
      </c>
      <c r="F4439" s="619">
        <v>0.25</v>
      </c>
      <c r="G4439" s="619">
        <v>2.6</v>
      </c>
      <c r="H4439" s="620"/>
      <c r="I4439" s="458">
        <f t="shared" si="318"/>
        <v>-1.3</v>
      </c>
      <c r="J4439" s="100"/>
      <c r="K4439" s="31"/>
      <c r="L4439" s="1342"/>
    </row>
    <row r="4440" spans="3:12" s="676" customFormat="1" ht="12" customHeight="1" x14ac:dyDescent="0.3">
      <c r="C4440" s="681"/>
      <c r="D4440" s="117" t="s">
        <v>1367</v>
      </c>
      <c r="E4440" s="618">
        <v>-1</v>
      </c>
      <c r="F4440" s="619">
        <v>0.25</v>
      </c>
      <c r="G4440" s="619">
        <v>2.95</v>
      </c>
      <c r="H4440" s="620"/>
      <c r="I4440" s="458">
        <f>PRODUCT(E4440:G4440)</f>
        <v>-0.73750000000000004</v>
      </c>
      <c r="J4440" s="100"/>
      <c r="K4440" s="31"/>
      <c r="L4440" s="1342"/>
    </row>
    <row r="4441" spans="3:12" s="676" customFormat="1" ht="12" customHeight="1" x14ac:dyDescent="0.3">
      <c r="C4441" s="617" t="s">
        <v>1456</v>
      </c>
      <c r="D4441" s="117" t="s">
        <v>122</v>
      </c>
      <c r="E4441" s="618"/>
      <c r="F4441" s="619"/>
      <c r="G4441" s="618"/>
      <c r="H4441" s="620"/>
      <c r="I4441" s="458"/>
      <c r="J4441" s="100"/>
      <c r="K4441" s="31"/>
      <c r="L4441" s="1342"/>
    </row>
    <row r="4442" spans="3:12" s="676" customFormat="1" ht="12" customHeight="1" x14ac:dyDescent="0.3">
      <c r="C4442" s="681"/>
      <c r="D4442" s="117" t="s">
        <v>1457</v>
      </c>
      <c r="E4442" s="618">
        <v>1</v>
      </c>
      <c r="F4442" s="619">
        <v>1.8</v>
      </c>
      <c r="G4442" s="618">
        <v>2.6</v>
      </c>
      <c r="H4442" s="620"/>
      <c r="I4442" s="458">
        <f t="shared" ref="I4442:I4448" si="319">PRODUCT(E4442:G4442)</f>
        <v>4.6800000000000006</v>
      </c>
      <c r="J4442" s="100"/>
      <c r="K4442" s="31"/>
      <c r="L4442" s="1342"/>
    </row>
    <row r="4443" spans="3:12" s="676" customFormat="1" ht="12" customHeight="1" x14ac:dyDescent="0.3">
      <c r="C4443" s="681"/>
      <c r="D4443" s="117" t="s">
        <v>1458</v>
      </c>
      <c r="E4443" s="618">
        <v>1</v>
      </c>
      <c r="F4443" s="619">
        <v>1.45</v>
      </c>
      <c r="G4443" s="618">
        <v>2.6</v>
      </c>
      <c r="H4443" s="620"/>
      <c r="I4443" s="458">
        <f t="shared" si="319"/>
        <v>3.77</v>
      </c>
      <c r="J4443" s="100"/>
      <c r="K4443" s="31"/>
      <c r="L4443" s="1342"/>
    </row>
    <row r="4444" spans="3:12" s="676" customFormat="1" ht="12" customHeight="1" x14ac:dyDescent="0.3">
      <c r="C4444" s="681"/>
      <c r="D4444" s="117" t="s">
        <v>1459</v>
      </c>
      <c r="E4444" s="618">
        <v>1</v>
      </c>
      <c r="F4444" s="619">
        <v>1.1000000000000001</v>
      </c>
      <c r="G4444" s="618">
        <v>2.6</v>
      </c>
      <c r="H4444" s="620"/>
      <c r="I4444" s="458">
        <f t="shared" si="319"/>
        <v>2.8600000000000003</v>
      </c>
      <c r="J4444" s="100"/>
      <c r="K4444" s="31"/>
      <c r="L4444" s="1342"/>
    </row>
    <row r="4445" spans="3:12" s="676" customFormat="1" ht="12" customHeight="1" x14ac:dyDescent="0.3">
      <c r="C4445" s="681"/>
      <c r="D4445" s="117" t="s">
        <v>759</v>
      </c>
      <c r="E4445" s="618">
        <v>-1</v>
      </c>
      <c r="F4445" s="619">
        <v>0.8</v>
      </c>
      <c r="G4445" s="618">
        <v>2.1</v>
      </c>
      <c r="H4445" s="620"/>
      <c r="I4445" s="458">
        <f t="shared" si="319"/>
        <v>-1.6800000000000002</v>
      </c>
      <c r="J4445" s="100"/>
      <c r="K4445" s="31"/>
      <c r="L4445" s="1342"/>
    </row>
    <row r="4446" spans="3:12" s="676" customFormat="1" ht="12" customHeight="1" x14ac:dyDescent="0.3">
      <c r="C4446" s="681"/>
      <c r="D4446" s="117" t="s">
        <v>346</v>
      </c>
      <c r="E4446" s="618">
        <v>-1</v>
      </c>
      <c r="F4446" s="619">
        <v>0.9</v>
      </c>
      <c r="G4446" s="618">
        <v>0.5</v>
      </c>
      <c r="H4446" s="620"/>
      <c r="I4446" s="458">
        <f t="shared" si="319"/>
        <v>-0.45</v>
      </c>
      <c r="J4446" s="100"/>
      <c r="K4446" s="31"/>
      <c r="L4446" s="1342"/>
    </row>
    <row r="4447" spans="3:12" s="676" customFormat="1" ht="12" customHeight="1" x14ac:dyDescent="0.3">
      <c r="C4447" s="681"/>
      <c r="D4447" s="117" t="s">
        <v>1367</v>
      </c>
      <c r="E4447" s="618">
        <v>-2</v>
      </c>
      <c r="F4447" s="619">
        <v>0.45</v>
      </c>
      <c r="G4447" s="619">
        <v>2.6</v>
      </c>
      <c r="H4447" s="620"/>
      <c r="I4447" s="458">
        <f t="shared" si="319"/>
        <v>-2.3400000000000003</v>
      </c>
      <c r="J4447" s="100"/>
      <c r="K4447" s="31"/>
      <c r="L4447" s="1342"/>
    </row>
    <row r="4448" spans="3:12" s="676" customFormat="1" ht="12" customHeight="1" x14ac:dyDescent="0.3">
      <c r="C4448" s="681"/>
      <c r="D4448" s="117" t="s">
        <v>1367</v>
      </c>
      <c r="E4448" s="618">
        <v>-1</v>
      </c>
      <c r="F4448" s="619">
        <v>0.35</v>
      </c>
      <c r="G4448" s="619">
        <v>2.95</v>
      </c>
      <c r="H4448" s="620"/>
      <c r="I4448" s="458">
        <f t="shared" si="319"/>
        <v>-1.0325</v>
      </c>
      <c r="J4448" s="100"/>
      <c r="K4448" s="31"/>
      <c r="L4448" s="1342"/>
    </row>
    <row r="4449" spans="3:12" s="676" customFormat="1" ht="12" customHeight="1" x14ac:dyDescent="0.3">
      <c r="C4449" s="681"/>
      <c r="D4449" s="117"/>
      <c r="E4449" s="618"/>
      <c r="F4449" s="619"/>
      <c r="G4449" s="618"/>
      <c r="H4449" s="620"/>
      <c r="I4449" s="458"/>
      <c r="J4449" s="100"/>
      <c r="K4449" s="31"/>
      <c r="L4449" s="1342"/>
    </row>
    <row r="4450" spans="3:12" s="676" customFormat="1" ht="12" customHeight="1" x14ac:dyDescent="0.3">
      <c r="C4450" s="617" t="s">
        <v>1451</v>
      </c>
      <c r="D4450" s="117" t="s">
        <v>795</v>
      </c>
      <c r="E4450" s="618"/>
      <c r="F4450" s="619"/>
      <c r="G4450" s="618"/>
      <c r="H4450" s="620"/>
      <c r="I4450" s="458"/>
      <c r="J4450" s="100"/>
      <c r="K4450" s="31"/>
      <c r="L4450" s="1342"/>
    </row>
    <row r="4451" spans="3:12" s="676" customFormat="1" ht="12" customHeight="1" x14ac:dyDescent="0.3">
      <c r="C4451" s="681"/>
      <c r="D4451" s="117" t="s">
        <v>1458</v>
      </c>
      <c r="E4451" s="618">
        <v>1</v>
      </c>
      <c r="F4451" s="619">
        <v>1.8</v>
      </c>
      <c r="G4451" s="618">
        <v>2.6</v>
      </c>
      <c r="H4451" s="620"/>
      <c r="I4451" s="458">
        <f t="shared" ref="I4451:I4459" si="320">PRODUCT(E4451:G4451)</f>
        <v>4.6800000000000006</v>
      </c>
      <c r="J4451" s="100"/>
      <c r="K4451" s="31"/>
      <c r="L4451" s="1342"/>
    </row>
    <row r="4452" spans="3:12" s="676" customFormat="1" ht="12" customHeight="1" x14ac:dyDescent="0.3">
      <c r="C4452" s="681"/>
      <c r="D4452" s="117" t="s">
        <v>1435</v>
      </c>
      <c r="E4452" s="618">
        <v>1</v>
      </c>
      <c r="F4452" s="619">
        <v>2.25</v>
      </c>
      <c r="G4452" s="618">
        <v>2.6</v>
      </c>
      <c r="H4452" s="620"/>
      <c r="I4452" s="458">
        <f t="shared" si="320"/>
        <v>5.8500000000000005</v>
      </c>
      <c r="J4452" s="100"/>
      <c r="K4452" s="31"/>
      <c r="L4452" s="1342"/>
    </row>
    <row r="4453" spans="3:12" s="676" customFormat="1" ht="12" customHeight="1" x14ac:dyDescent="0.3">
      <c r="C4453" s="681"/>
      <c r="D4453" s="117" t="s">
        <v>1440</v>
      </c>
      <c r="E4453" s="618">
        <v>1</v>
      </c>
      <c r="F4453" s="619">
        <v>2.25</v>
      </c>
      <c r="G4453" s="618">
        <v>2.6</v>
      </c>
      <c r="H4453" s="620"/>
      <c r="I4453" s="458">
        <f t="shared" si="320"/>
        <v>5.8500000000000005</v>
      </c>
      <c r="J4453" s="100"/>
      <c r="K4453" s="31"/>
      <c r="L4453" s="1342"/>
    </row>
    <row r="4454" spans="3:12" s="676" customFormat="1" ht="12" customHeight="1" x14ac:dyDescent="0.3">
      <c r="C4454" s="681"/>
      <c r="D4454" s="117" t="s">
        <v>1460</v>
      </c>
      <c r="E4454" s="618">
        <v>1</v>
      </c>
      <c r="F4454" s="619">
        <v>1.8</v>
      </c>
      <c r="G4454" s="618">
        <v>2.95</v>
      </c>
      <c r="H4454" s="620"/>
      <c r="I4454" s="458">
        <f t="shared" si="320"/>
        <v>5.3100000000000005</v>
      </c>
      <c r="J4454" s="100"/>
      <c r="K4454" s="31"/>
      <c r="L4454" s="1342"/>
    </row>
    <row r="4455" spans="3:12" s="676" customFormat="1" ht="12" customHeight="1" x14ac:dyDescent="0.3">
      <c r="C4455" s="681"/>
      <c r="D4455" s="117" t="s">
        <v>759</v>
      </c>
      <c r="E4455" s="618">
        <v>-1</v>
      </c>
      <c r="F4455" s="619">
        <v>0.9</v>
      </c>
      <c r="G4455" s="618">
        <v>2.6</v>
      </c>
      <c r="H4455" s="620"/>
      <c r="I4455" s="458">
        <f t="shared" si="320"/>
        <v>-2.3400000000000003</v>
      </c>
      <c r="J4455" s="100"/>
      <c r="K4455" s="31"/>
      <c r="L4455" s="1342"/>
    </row>
    <row r="4456" spans="3:12" s="676" customFormat="1" ht="12" customHeight="1" x14ac:dyDescent="0.3">
      <c r="C4456" s="681"/>
      <c r="D4456" s="117" t="s">
        <v>346</v>
      </c>
      <c r="E4456" s="618">
        <v>-1</v>
      </c>
      <c r="F4456" s="619">
        <v>1.2</v>
      </c>
      <c r="G4456" s="618">
        <v>1.6</v>
      </c>
      <c r="H4456" s="620"/>
      <c r="I4456" s="458">
        <f t="shared" si="320"/>
        <v>-1.92</v>
      </c>
      <c r="J4456" s="100"/>
      <c r="K4456" s="31"/>
      <c r="L4456" s="1342"/>
    </row>
    <row r="4457" spans="3:12" s="676" customFormat="1" ht="12" customHeight="1" x14ac:dyDescent="0.3">
      <c r="C4457" s="681"/>
      <c r="D4457" s="117" t="s">
        <v>346</v>
      </c>
      <c r="E4457" s="618">
        <v>-1</v>
      </c>
      <c r="F4457" s="619">
        <v>1.6</v>
      </c>
      <c r="G4457" s="619">
        <v>1.6</v>
      </c>
      <c r="H4457" s="620"/>
      <c r="I4457" s="458">
        <f t="shared" si="320"/>
        <v>-2.5600000000000005</v>
      </c>
      <c r="J4457" s="100"/>
      <c r="K4457" s="31"/>
      <c r="L4457" s="1342"/>
    </row>
    <row r="4458" spans="3:12" s="676" customFormat="1" ht="12" customHeight="1" x14ac:dyDescent="0.3">
      <c r="C4458" s="681"/>
      <c r="D4458" s="117" t="s">
        <v>1367</v>
      </c>
      <c r="E4458" s="618">
        <v>-2</v>
      </c>
      <c r="F4458" s="619">
        <v>0.25</v>
      </c>
      <c r="G4458" s="619">
        <v>2.6</v>
      </c>
      <c r="H4458" s="620"/>
      <c r="I4458" s="458">
        <f t="shared" si="320"/>
        <v>-1.3</v>
      </c>
      <c r="J4458" s="100"/>
      <c r="K4458" s="31"/>
      <c r="L4458" s="1342"/>
    </row>
    <row r="4459" spans="3:12" s="676" customFormat="1" ht="12" customHeight="1" x14ac:dyDescent="0.3">
      <c r="C4459" s="681"/>
      <c r="D4459" s="117" t="s">
        <v>1367</v>
      </c>
      <c r="E4459" s="618">
        <v>-1</v>
      </c>
      <c r="F4459" s="619">
        <v>0.25</v>
      </c>
      <c r="G4459" s="619">
        <v>2.95</v>
      </c>
      <c r="H4459" s="620"/>
      <c r="I4459" s="458">
        <f t="shared" si="320"/>
        <v>-0.73750000000000004</v>
      </c>
      <c r="J4459" s="100"/>
      <c r="K4459" s="31"/>
      <c r="L4459" s="1342"/>
    </row>
    <row r="4460" spans="3:12" s="676" customFormat="1" ht="12" customHeight="1" x14ac:dyDescent="0.3">
      <c r="C4460" s="617" t="s">
        <v>1456</v>
      </c>
      <c r="D4460" s="117" t="s">
        <v>122</v>
      </c>
      <c r="E4460" s="618"/>
      <c r="F4460" s="619"/>
      <c r="G4460" s="618"/>
      <c r="H4460" s="620"/>
      <c r="I4460" s="458"/>
      <c r="J4460" s="100"/>
      <c r="K4460" s="31"/>
      <c r="L4460" s="1342"/>
    </row>
    <row r="4461" spans="3:12" s="676" customFormat="1" ht="12" customHeight="1" x14ac:dyDescent="0.3">
      <c r="C4461" s="681"/>
      <c r="D4461" s="117" t="s">
        <v>1437</v>
      </c>
      <c r="E4461" s="618">
        <v>1</v>
      </c>
      <c r="F4461" s="619">
        <v>1.8</v>
      </c>
      <c r="G4461" s="618">
        <v>2.6</v>
      </c>
      <c r="H4461" s="620"/>
      <c r="I4461" s="458">
        <f t="shared" ref="I4461:I4467" si="321">PRODUCT(E4461:G4461)</f>
        <v>4.6800000000000006</v>
      </c>
      <c r="J4461" s="100"/>
      <c r="K4461" s="31"/>
      <c r="L4461" s="1342"/>
    </row>
    <row r="4462" spans="3:12" s="676" customFormat="1" ht="12" customHeight="1" x14ac:dyDescent="0.3">
      <c r="C4462" s="681"/>
      <c r="D4462" s="117" t="s">
        <v>1435</v>
      </c>
      <c r="E4462" s="618">
        <v>1</v>
      </c>
      <c r="F4462" s="619">
        <v>1.45</v>
      </c>
      <c r="G4462" s="618">
        <v>2.6</v>
      </c>
      <c r="H4462" s="620"/>
      <c r="I4462" s="458">
        <f t="shared" si="321"/>
        <v>3.77</v>
      </c>
      <c r="J4462" s="100"/>
      <c r="K4462" s="31"/>
      <c r="L4462" s="1342"/>
    </row>
    <row r="4463" spans="3:12" s="676" customFormat="1" ht="12" customHeight="1" x14ac:dyDescent="0.3">
      <c r="C4463" s="681"/>
      <c r="D4463" s="117" t="s">
        <v>1440</v>
      </c>
      <c r="E4463" s="618">
        <v>1</v>
      </c>
      <c r="F4463" s="619">
        <v>1.1000000000000001</v>
      </c>
      <c r="G4463" s="618">
        <v>2.6</v>
      </c>
      <c r="H4463" s="620"/>
      <c r="I4463" s="458">
        <f t="shared" si="321"/>
        <v>2.8600000000000003</v>
      </c>
      <c r="J4463" s="100"/>
      <c r="K4463" s="31"/>
      <c r="L4463" s="1342"/>
    </row>
    <row r="4464" spans="3:12" s="676" customFormat="1" ht="12" customHeight="1" x14ac:dyDescent="0.3">
      <c r="C4464" s="681"/>
      <c r="D4464" s="117" t="s">
        <v>759</v>
      </c>
      <c r="E4464" s="618">
        <v>-1</v>
      </c>
      <c r="F4464" s="619">
        <v>0.8</v>
      </c>
      <c r="G4464" s="618">
        <v>2.1</v>
      </c>
      <c r="H4464" s="620"/>
      <c r="I4464" s="458">
        <f t="shared" si="321"/>
        <v>-1.6800000000000002</v>
      </c>
      <c r="J4464" s="100"/>
      <c r="K4464" s="31"/>
      <c r="L4464" s="1342"/>
    </row>
    <row r="4465" spans="3:12" s="676" customFormat="1" ht="12" customHeight="1" x14ac:dyDescent="0.3">
      <c r="C4465" s="681"/>
      <c r="D4465" s="117" t="s">
        <v>346</v>
      </c>
      <c r="E4465" s="618">
        <v>-1</v>
      </c>
      <c r="F4465" s="619">
        <v>0.9</v>
      </c>
      <c r="G4465" s="618">
        <v>0.5</v>
      </c>
      <c r="H4465" s="620"/>
      <c r="I4465" s="458">
        <f t="shared" si="321"/>
        <v>-0.45</v>
      </c>
      <c r="J4465" s="100"/>
      <c r="K4465" s="31"/>
      <c r="L4465" s="1342"/>
    </row>
    <row r="4466" spans="3:12" s="676" customFormat="1" ht="12" customHeight="1" x14ac:dyDescent="0.3">
      <c r="C4466" s="681"/>
      <c r="D4466" s="117" t="s">
        <v>1367</v>
      </c>
      <c r="E4466" s="618">
        <v>-2</v>
      </c>
      <c r="F4466" s="619">
        <v>0.45</v>
      </c>
      <c r="G4466" s="619">
        <v>2.6</v>
      </c>
      <c r="H4466" s="620"/>
      <c r="I4466" s="458">
        <f t="shared" si="321"/>
        <v>-2.3400000000000003</v>
      </c>
      <c r="J4466" s="100"/>
      <c r="K4466" s="31"/>
      <c r="L4466" s="1342"/>
    </row>
    <row r="4467" spans="3:12" s="676" customFormat="1" ht="12" customHeight="1" x14ac:dyDescent="0.3">
      <c r="C4467" s="681"/>
      <c r="D4467" s="117" t="s">
        <v>1367</v>
      </c>
      <c r="E4467" s="618">
        <v>-1</v>
      </c>
      <c r="F4467" s="619">
        <v>0.35</v>
      </c>
      <c r="G4467" s="619">
        <v>2.95</v>
      </c>
      <c r="H4467" s="620"/>
      <c r="I4467" s="458">
        <f t="shared" si="321"/>
        <v>-1.0325</v>
      </c>
      <c r="J4467" s="100"/>
      <c r="K4467" s="31"/>
      <c r="L4467" s="1342"/>
    </row>
    <row r="4468" spans="3:12" s="676" customFormat="1" ht="12" customHeight="1" x14ac:dyDescent="0.3">
      <c r="C4468" s="632"/>
      <c r="D4468" s="176" t="s">
        <v>770</v>
      </c>
      <c r="E4468" s="640"/>
      <c r="F4468" s="640"/>
      <c r="G4468" s="640"/>
      <c r="H4468" s="641"/>
      <c r="I4468" s="569"/>
      <c r="J4468" s="125"/>
      <c r="K4468" s="631"/>
      <c r="L4468" s="1342"/>
    </row>
    <row r="4469" spans="3:12" s="676" customFormat="1" ht="12" customHeight="1" x14ac:dyDescent="0.3">
      <c r="C4469" s="632"/>
      <c r="D4469" s="179"/>
      <c r="E4469" s="640"/>
      <c r="F4469" s="640"/>
      <c r="G4469" s="640"/>
      <c r="H4469" s="641"/>
      <c r="I4469" s="569"/>
      <c r="J4469" s="125"/>
      <c r="K4469" s="631"/>
      <c r="L4469" s="1342"/>
    </row>
    <row r="4470" spans="3:12" ht="12" customHeight="1" x14ac:dyDescent="0.3">
      <c r="C4470" s="629"/>
      <c r="D4470" s="434" t="s">
        <v>1274</v>
      </c>
      <c r="E4470" s="140"/>
      <c r="F4470" s="140"/>
      <c r="G4470" s="140"/>
      <c r="H4470" s="103"/>
      <c r="I4470" s="569"/>
      <c r="J4470" s="125"/>
      <c r="K4470" s="631"/>
      <c r="L4470" s="28"/>
    </row>
    <row r="4471" spans="3:12" ht="12" customHeight="1" x14ac:dyDescent="0.3">
      <c r="C4471" s="617"/>
      <c r="D4471" s="118" t="s">
        <v>118</v>
      </c>
      <c r="E4471" s="444"/>
      <c r="F4471" s="443"/>
      <c r="G4471" s="444"/>
      <c r="H4471" s="98"/>
      <c r="I4471" s="458"/>
      <c r="J4471" s="125"/>
      <c r="K4471" s="631"/>
      <c r="L4471" s="28"/>
    </row>
    <row r="4472" spans="3:12" ht="12" customHeight="1" x14ac:dyDescent="0.3">
      <c r="C4472" s="632"/>
      <c r="D4472" s="117" t="s">
        <v>1689</v>
      </c>
      <c r="E4472" s="618">
        <v>1</v>
      </c>
      <c r="F4472" s="619">
        <v>60.6</v>
      </c>
      <c r="G4472" s="618">
        <v>1.1000000000000001</v>
      </c>
      <c r="H4472" s="620"/>
      <c r="I4472" s="458">
        <f>PRODUCT(E4472:G4472)</f>
        <v>66.660000000000011</v>
      </c>
      <c r="J4472" s="125"/>
      <c r="K4472" s="631"/>
      <c r="L4472" s="28"/>
    </row>
    <row r="4473" spans="3:12" ht="12" customHeight="1" x14ac:dyDescent="0.3">
      <c r="C4473" s="629"/>
      <c r="D4473" s="630"/>
      <c r="E4473" s="140"/>
      <c r="F4473" s="140"/>
      <c r="G4473" s="140"/>
      <c r="H4473" s="103"/>
      <c r="I4473" s="569"/>
      <c r="J4473" s="125"/>
      <c r="K4473" s="631"/>
      <c r="L4473" s="28"/>
    </row>
    <row r="4474" spans="3:12" ht="12" customHeight="1" x14ac:dyDescent="0.3">
      <c r="C4474" s="629"/>
      <c r="D4474" s="434" t="s">
        <v>1273</v>
      </c>
      <c r="E4474" s="140"/>
      <c r="F4474" s="140"/>
      <c r="G4474" s="140"/>
      <c r="H4474" s="103"/>
      <c r="I4474" s="569"/>
      <c r="J4474" s="125"/>
      <c r="K4474" s="631"/>
      <c r="L4474" s="28"/>
    </row>
    <row r="4475" spans="3:12" ht="12" customHeight="1" x14ac:dyDescent="0.3">
      <c r="C4475" s="629"/>
      <c r="D4475" s="118" t="s">
        <v>67</v>
      </c>
      <c r="E4475" s="444"/>
      <c r="F4475" s="443"/>
      <c r="G4475" s="444"/>
      <c r="H4475" s="98"/>
      <c r="I4475" s="458"/>
      <c r="J4475" s="125"/>
      <c r="K4475" s="631"/>
      <c r="L4475" s="28"/>
    </row>
    <row r="4476" spans="3:12" ht="12" customHeight="1" x14ac:dyDescent="0.3">
      <c r="C4476" s="629"/>
      <c r="D4476" s="117" t="s">
        <v>1689</v>
      </c>
      <c r="E4476" s="618">
        <v>1</v>
      </c>
      <c r="F4476" s="619">
        <v>45.8</v>
      </c>
      <c r="G4476" s="618">
        <v>1.1000000000000001</v>
      </c>
      <c r="H4476" s="620"/>
      <c r="I4476" s="458">
        <f>PRODUCT(E4476:G4476)</f>
        <v>50.38</v>
      </c>
      <c r="J4476" s="125"/>
      <c r="K4476" s="631"/>
      <c r="L4476" s="28"/>
    </row>
    <row r="4477" spans="3:12" ht="12" customHeight="1" x14ac:dyDescent="0.3">
      <c r="C4477" s="629"/>
      <c r="D4477" s="630"/>
      <c r="E4477" s="140"/>
      <c r="F4477" s="140"/>
      <c r="G4477" s="140"/>
      <c r="H4477" s="103"/>
      <c r="I4477" s="569"/>
      <c r="J4477" s="125"/>
      <c r="K4477" s="631"/>
      <c r="L4477" s="28"/>
    </row>
    <row r="4478" spans="3:12" ht="12" customHeight="1" x14ac:dyDescent="0.3">
      <c r="C4478" s="629"/>
      <c r="D4478" s="434" t="s">
        <v>1333</v>
      </c>
      <c r="E4478" s="140"/>
      <c r="F4478" s="140"/>
      <c r="G4478" s="140"/>
      <c r="H4478" s="103"/>
      <c r="I4478" s="569"/>
      <c r="J4478" s="125"/>
      <c r="K4478" s="631"/>
      <c r="L4478" s="28"/>
    </row>
    <row r="4479" spans="3:12" ht="12" customHeight="1" x14ac:dyDescent="0.3">
      <c r="C4479" s="629"/>
      <c r="D4479" s="118" t="s">
        <v>69</v>
      </c>
      <c r="E4479" s="444"/>
      <c r="F4479" s="443"/>
      <c r="G4479" s="444"/>
      <c r="H4479" s="98"/>
      <c r="I4479" s="458"/>
      <c r="J4479" s="125"/>
      <c r="K4479" s="631"/>
      <c r="L4479" s="28"/>
    </row>
    <row r="4480" spans="3:12" ht="12" customHeight="1" x14ac:dyDescent="0.3">
      <c r="C4480" s="629"/>
      <c r="D4480" s="117" t="s">
        <v>1689</v>
      </c>
      <c r="E4480" s="618">
        <v>1</v>
      </c>
      <c r="F4480" s="619">
        <v>76.7</v>
      </c>
      <c r="G4480" s="618">
        <v>1.1000000000000001</v>
      </c>
      <c r="H4480" s="620"/>
      <c r="I4480" s="458">
        <f>PRODUCT(E4480:G4480)</f>
        <v>84.37</v>
      </c>
      <c r="J4480" s="125"/>
      <c r="K4480" s="631"/>
      <c r="L4480" s="28"/>
    </row>
    <row r="4481" spans="3:12" ht="12" customHeight="1" x14ac:dyDescent="0.3">
      <c r="C4481" s="629"/>
      <c r="D4481" s="630"/>
      <c r="E4481" s="140"/>
      <c r="F4481" s="140"/>
      <c r="G4481" s="140"/>
      <c r="H4481" s="103"/>
      <c r="I4481" s="569"/>
      <c r="J4481" s="125"/>
      <c r="K4481" s="631"/>
      <c r="L4481" s="28"/>
    </row>
    <row r="4482" spans="3:12" ht="12" customHeight="1" x14ac:dyDescent="0.3">
      <c r="C4482" s="629"/>
      <c r="D4482" s="434" t="s">
        <v>1358</v>
      </c>
      <c r="E4482" s="140"/>
      <c r="F4482" s="140"/>
      <c r="G4482" s="140"/>
      <c r="H4482" s="103"/>
      <c r="I4482" s="569"/>
      <c r="J4482" s="125"/>
      <c r="K4482" s="631"/>
      <c r="L4482" s="28"/>
    </row>
    <row r="4483" spans="3:12" ht="12" customHeight="1" x14ac:dyDescent="0.3">
      <c r="C4483" s="629"/>
      <c r="D4483" s="118" t="s">
        <v>188</v>
      </c>
      <c r="E4483" s="444"/>
      <c r="F4483" s="443"/>
      <c r="G4483" s="444"/>
      <c r="H4483" s="98"/>
      <c r="I4483" s="458"/>
      <c r="J4483" s="125"/>
      <c r="K4483" s="631"/>
      <c r="L4483" s="28"/>
    </row>
    <row r="4484" spans="3:12" ht="12" customHeight="1" x14ac:dyDescent="0.3">
      <c r="C4484" s="629"/>
      <c r="D4484" s="117" t="s">
        <v>1689</v>
      </c>
      <c r="E4484" s="618">
        <v>1</v>
      </c>
      <c r="F4484" s="619">
        <v>50.75</v>
      </c>
      <c r="G4484" s="618">
        <v>1.1000000000000001</v>
      </c>
      <c r="H4484" s="620"/>
      <c r="I4484" s="458">
        <f>PRODUCT(E4484:G4484)</f>
        <v>55.825000000000003</v>
      </c>
      <c r="J4484" s="125"/>
      <c r="K4484" s="631"/>
      <c r="L4484" s="28"/>
    </row>
    <row r="4485" spans="3:12" ht="12" customHeight="1" x14ac:dyDescent="0.3">
      <c r="C4485" s="629"/>
      <c r="D4485" s="630"/>
      <c r="E4485" s="140"/>
      <c r="F4485" s="140"/>
      <c r="G4485" s="140"/>
      <c r="H4485" s="103"/>
      <c r="I4485" s="569"/>
      <c r="J4485" s="125"/>
      <c r="K4485" s="631"/>
      <c r="L4485" s="28"/>
    </row>
    <row r="4486" spans="3:12" ht="12" customHeight="1" x14ac:dyDescent="0.3">
      <c r="C4486" s="629"/>
      <c r="D4486" s="434" t="s">
        <v>1358</v>
      </c>
      <c r="E4486" s="140"/>
      <c r="F4486" s="140"/>
      <c r="G4486" s="140"/>
      <c r="H4486" s="103"/>
      <c r="I4486" s="569"/>
      <c r="J4486" s="125"/>
      <c r="K4486" s="631"/>
      <c r="L4486" s="28"/>
    </row>
    <row r="4487" spans="3:12" ht="12" customHeight="1" x14ac:dyDescent="0.3">
      <c r="C4487" s="629"/>
      <c r="D4487" s="118" t="s">
        <v>188</v>
      </c>
      <c r="E4487" s="444"/>
      <c r="F4487" s="443"/>
      <c r="G4487" s="444"/>
      <c r="H4487" s="98"/>
      <c r="I4487" s="458"/>
      <c r="J4487" s="125"/>
      <c r="K4487" s="631"/>
      <c r="L4487" s="28"/>
    </row>
    <row r="4488" spans="3:12" ht="12" customHeight="1" x14ac:dyDescent="0.3">
      <c r="C4488" s="629"/>
      <c r="D4488" s="117" t="s">
        <v>1689</v>
      </c>
      <c r="E4488" s="618">
        <v>1</v>
      </c>
      <c r="F4488" s="619">
        <v>50.75</v>
      </c>
      <c r="G4488" s="618">
        <v>1.1000000000000001</v>
      </c>
      <c r="H4488" s="620"/>
      <c r="I4488" s="458">
        <f>PRODUCT(E4488:G4488)</f>
        <v>55.825000000000003</v>
      </c>
      <c r="J4488" s="125"/>
      <c r="K4488" s="631"/>
      <c r="L4488" s="28"/>
    </row>
    <row r="4489" spans="3:12" ht="12" customHeight="1" x14ac:dyDescent="0.3">
      <c r="C4489" s="629"/>
      <c r="D4489" s="630"/>
      <c r="E4489" s="140"/>
      <c r="F4489" s="140"/>
      <c r="G4489" s="140"/>
      <c r="H4489" s="103"/>
      <c r="I4489" s="569"/>
      <c r="J4489" s="125"/>
      <c r="K4489" s="631"/>
      <c r="L4489" s="28"/>
    </row>
    <row r="4490" spans="3:12" ht="12" customHeight="1" x14ac:dyDescent="0.3">
      <c r="C4490" s="629"/>
      <c r="D4490" s="434" t="s">
        <v>1404</v>
      </c>
      <c r="E4490" s="140"/>
      <c r="F4490" s="140"/>
      <c r="G4490" s="140"/>
      <c r="H4490" s="103"/>
      <c r="I4490" s="569"/>
      <c r="J4490" s="125"/>
      <c r="K4490" s="631"/>
      <c r="L4490" s="28"/>
    </row>
    <row r="4491" spans="3:12" ht="12" customHeight="1" x14ac:dyDescent="0.3">
      <c r="C4491" s="629"/>
      <c r="D4491" s="118" t="s">
        <v>119</v>
      </c>
      <c r="E4491" s="444"/>
      <c r="F4491" s="443"/>
      <c r="G4491" s="444"/>
      <c r="H4491" s="98"/>
      <c r="I4491" s="458"/>
      <c r="J4491" s="125"/>
      <c r="K4491" s="631"/>
      <c r="L4491" s="28"/>
    </row>
    <row r="4492" spans="3:12" ht="12" customHeight="1" x14ac:dyDescent="0.3">
      <c r="C4492" s="629"/>
      <c r="D4492" s="117" t="s">
        <v>1689</v>
      </c>
      <c r="E4492" s="618">
        <v>1</v>
      </c>
      <c r="F4492" s="619">
        <v>33</v>
      </c>
      <c r="G4492" s="618">
        <v>1.1000000000000001</v>
      </c>
      <c r="H4492" s="620"/>
      <c r="I4492" s="458">
        <f>PRODUCT(E4492:G4492)</f>
        <v>36.300000000000004</v>
      </c>
      <c r="J4492" s="125"/>
      <c r="K4492" s="631"/>
      <c r="L4492" s="28"/>
    </row>
    <row r="4493" spans="3:12" ht="12" customHeight="1" x14ac:dyDescent="0.3">
      <c r="C4493" s="629"/>
      <c r="D4493" s="630"/>
      <c r="E4493" s="618">
        <v>1</v>
      </c>
      <c r="F4493" s="619">
        <v>4.9000000000000004</v>
      </c>
      <c r="G4493" s="618">
        <v>1.1000000000000001</v>
      </c>
      <c r="H4493" s="620"/>
      <c r="I4493" s="458">
        <f>PRODUCT(E4493:G4493)</f>
        <v>5.3900000000000006</v>
      </c>
      <c r="J4493" s="125"/>
      <c r="K4493" s="631"/>
      <c r="L4493" s="28"/>
    </row>
    <row r="4494" spans="3:12" ht="12" customHeight="1" x14ac:dyDescent="0.3">
      <c r="C4494" s="629"/>
      <c r="D4494" s="630" t="s">
        <v>287</v>
      </c>
      <c r="E4494" s="140">
        <v>1</v>
      </c>
      <c r="F4494" s="140">
        <v>8.4</v>
      </c>
      <c r="G4494" s="618">
        <v>1.1000000000000001</v>
      </c>
      <c r="H4494" s="103"/>
      <c r="I4494" s="458">
        <f>PRODUCT(E4494:G4494)</f>
        <v>9.240000000000002</v>
      </c>
      <c r="J4494" s="125"/>
      <c r="K4494" s="631"/>
      <c r="L4494" s="28"/>
    </row>
    <row r="4495" spans="3:12" ht="12" customHeight="1" x14ac:dyDescent="0.3">
      <c r="C4495" s="629"/>
      <c r="D4495" s="630"/>
      <c r="E4495" s="140"/>
      <c r="F4495" s="140"/>
      <c r="G4495" s="140"/>
      <c r="H4495" s="103"/>
      <c r="I4495" s="569"/>
      <c r="J4495" s="125"/>
      <c r="K4495" s="631"/>
      <c r="L4495" s="28"/>
    </row>
    <row r="4496" spans="3:12" ht="12" customHeight="1" x14ac:dyDescent="0.3">
      <c r="C4496" s="629"/>
      <c r="D4496" s="434" t="s">
        <v>1426</v>
      </c>
      <c r="E4496" s="140"/>
      <c r="F4496" s="140"/>
      <c r="G4496" s="140"/>
      <c r="H4496" s="103"/>
      <c r="I4496" s="569"/>
      <c r="J4496" s="125"/>
      <c r="K4496" s="631"/>
      <c r="L4496" s="28"/>
    </row>
    <row r="4497" spans="3:12" ht="12" customHeight="1" x14ac:dyDescent="0.3">
      <c r="C4497" s="629"/>
      <c r="D4497" s="118" t="s">
        <v>70</v>
      </c>
      <c r="E4497" s="444"/>
      <c r="F4497" s="443"/>
      <c r="G4497" s="444"/>
      <c r="H4497" s="98"/>
      <c r="I4497" s="458"/>
      <c r="J4497" s="125"/>
      <c r="K4497" s="631"/>
      <c r="L4497" s="28"/>
    </row>
    <row r="4498" spans="3:12" ht="12" customHeight="1" x14ac:dyDescent="0.3">
      <c r="C4498" s="629"/>
      <c r="D4498" s="117" t="s">
        <v>1689</v>
      </c>
      <c r="E4498" s="618">
        <v>1</v>
      </c>
      <c r="F4498" s="619">
        <v>12.06</v>
      </c>
      <c r="G4498" s="618">
        <v>0.3</v>
      </c>
      <c r="H4498" s="620"/>
      <c r="I4498" s="458">
        <f>PRODUCT(E4498:G4498)</f>
        <v>3.6179999999999999</v>
      </c>
      <c r="J4498" s="125"/>
      <c r="K4498" s="631"/>
      <c r="L4498" s="28"/>
    </row>
    <row r="4499" spans="3:12" ht="12" customHeight="1" x14ac:dyDescent="0.3">
      <c r="C4499" s="629"/>
      <c r="D4499" s="630"/>
      <c r="E4499" s="140"/>
      <c r="F4499" s="140"/>
      <c r="G4499" s="140"/>
      <c r="H4499" s="103"/>
      <c r="I4499" s="569"/>
      <c r="J4499" s="125"/>
      <c r="K4499" s="631"/>
      <c r="L4499" s="28"/>
    </row>
    <row r="4500" spans="3:12" ht="12" customHeight="1" x14ac:dyDescent="0.3">
      <c r="C4500" s="629"/>
      <c r="D4500" s="118" t="s">
        <v>1747</v>
      </c>
      <c r="E4500" s="444"/>
      <c r="F4500" s="443"/>
      <c r="G4500" s="444"/>
      <c r="H4500" s="98"/>
      <c r="I4500" s="458"/>
      <c r="J4500" s="125"/>
      <c r="K4500" s="631"/>
      <c r="L4500" s="28"/>
    </row>
    <row r="4501" spans="3:12" ht="12" customHeight="1" x14ac:dyDescent="0.3">
      <c r="C4501" s="629"/>
      <c r="D4501" s="117" t="s">
        <v>1689</v>
      </c>
      <c r="E4501" s="618">
        <v>1</v>
      </c>
      <c r="F4501" s="619">
        <v>13.85</v>
      </c>
      <c r="G4501" s="618">
        <v>0.95</v>
      </c>
      <c r="H4501" s="620"/>
      <c r="I4501" s="458">
        <f>PRODUCT(E4501:G4501)</f>
        <v>13.157499999999999</v>
      </c>
      <c r="J4501" s="125"/>
      <c r="K4501" s="631"/>
      <c r="L4501" s="28"/>
    </row>
    <row r="4502" spans="3:12" ht="12" customHeight="1" x14ac:dyDescent="0.3">
      <c r="C4502" s="629"/>
      <c r="D4502" s="630"/>
      <c r="E4502" s="618">
        <v>1</v>
      </c>
      <c r="F4502" s="619">
        <v>24.5</v>
      </c>
      <c r="G4502" s="618">
        <v>0.35</v>
      </c>
      <c r="H4502" s="620"/>
      <c r="I4502" s="458">
        <f>PRODUCT(E4502:G4502)</f>
        <v>8.5749999999999993</v>
      </c>
      <c r="J4502" s="125"/>
      <c r="K4502" s="631"/>
      <c r="L4502" s="28"/>
    </row>
    <row r="4503" spans="3:12" ht="12" customHeight="1" x14ac:dyDescent="0.3">
      <c r="C4503" s="629"/>
      <c r="D4503" s="630"/>
      <c r="E4503" s="140"/>
      <c r="F4503" s="140"/>
      <c r="G4503" s="140"/>
      <c r="H4503" s="103"/>
      <c r="I4503" s="569"/>
      <c r="J4503" s="125"/>
      <c r="K4503" s="631"/>
      <c r="L4503" s="28"/>
    </row>
    <row r="4504" spans="3:12" ht="12" customHeight="1" x14ac:dyDescent="0.3">
      <c r="C4504" s="629"/>
      <c r="D4504" s="434" t="s">
        <v>1450</v>
      </c>
      <c r="E4504" s="140"/>
      <c r="F4504" s="140"/>
      <c r="G4504" s="140"/>
      <c r="H4504" s="103"/>
      <c r="I4504" s="569"/>
      <c r="J4504" s="125"/>
      <c r="K4504" s="631"/>
      <c r="L4504" s="28"/>
    </row>
    <row r="4505" spans="3:12" ht="12" customHeight="1" x14ac:dyDescent="0.3">
      <c r="C4505" s="629"/>
      <c r="D4505" s="118" t="s">
        <v>197</v>
      </c>
      <c r="E4505" s="444"/>
      <c r="F4505" s="443"/>
      <c r="G4505" s="444"/>
      <c r="H4505" s="98"/>
      <c r="I4505" s="458"/>
      <c r="J4505" s="125"/>
      <c r="K4505" s="631"/>
      <c r="L4505" s="28"/>
    </row>
    <row r="4506" spans="3:12" ht="12" customHeight="1" x14ac:dyDescent="0.3">
      <c r="C4506" s="629"/>
      <c r="D4506" s="117" t="s">
        <v>1689</v>
      </c>
      <c r="E4506" s="618">
        <v>1</v>
      </c>
      <c r="F4506" s="619">
        <v>11.5</v>
      </c>
      <c r="G4506" s="618">
        <v>0.3</v>
      </c>
      <c r="H4506" s="620"/>
      <c r="I4506" s="458">
        <f>PRODUCT(E4506:G4506)</f>
        <v>3.4499999999999997</v>
      </c>
      <c r="J4506" s="125"/>
      <c r="K4506" s="631"/>
      <c r="L4506" s="28"/>
    </row>
    <row r="4507" spans="3:12" ht="12" customHeight="1" x14ac:dyDescent="0.3">
      <c r="C4507" s="629"/>
      <c r="D4507" s="630"/>
      <c r="E4507" s="140"/>
      <c r="F4507" s="140"/>
      <c r="G4507" s="140"/>
      <c r="H4507" s="103"/>
      <c r="I4507" s="569"/>
      <c r="J4507" s="125"/>
      <c r="K4507" s="631"/>
      <c r="L4507" s="28"/>
    </row>
    <row r="4508" spans="3:12" ht="12" customHeight="1" x14ac:dyDescent="0.3">
      <c r="C4508" s="629"/>
      <c r="D4508" s="118" t="s">
        <v>199</v>
      </c>
      <c r="E4508" s="444"/>
      <c r="F4508" s="443"/>
      <c r="G4508" s="444"/>
      <c r="H4508" s="98"/>
      <c r="I4508" s="458"/>
      <c r="J4508" s="125"/>
      <c r="K4508" s="631"/>
      <c r="L4508" s="28"/>
    </row>
    <row r="4509" spans="3:12" ht="12" customHeight="1" x14ac:dyDescent="0.3">
      <c r="C4509" s="629"/>
      <c r="D4509" s="117" t="s">
        <v>1689</v>
      </c>
      <c r="E4509" s="618">
        <v>1</v>
      </c>
      <c r="F4509" s="619">
        <v>11.5</v>
      </c>
      <c r="G4509" s="618">
        <v>0.3</v>
      </c>
      <c r="H4509" s="620"/>
      <c r="I4509" s="458">
        <f>PRODUCT(E4509:G4509)</f>
        <v>3.4499999999999997</v>
      </c>
      <c r="J4509" s="125"/>
      <c r="K4509" s="631"/>
      <c r="L4509" s="28"/>
    </row>
    <row r="4510" spans="3:12" ht="12" customHeight="1" x14ac:dyDescent="0.3">
      <c r="C4510" s="632"/>
      <c r="D4510" s="630"/>
      <c r="E4510" s="640"/>
      <c r="F4510" s="640"/>
      <c r="G4510" s="640"/>
      <c r="H4510" s="641"/>
      <c r="I4510" s="569"/>
      <c r="J4510" s="125"/>
      <c r="K4510" s="631"/>
      <c r="L4510" s="28"/>
    </row>
    <row r="4511" spans="3:12" ht="9.75" customHeight="1" x14ac:dyDescent="0.25">
      <c r="C4511" s="1956"/>
      <c r="D4511" s="1957"/>
      <c r="E4511" s="1957"/>
      <c r="F4511" s="1957"/>
      <c r="G4511" s="1957"/>
      <c r="H4511" s="1957"/>
      <c r="I4511" s="1957"/>
      <c r="J4511" s="1957"/>
      <c r="K4511" s="1958"/>
      <c r="L4511" s="28"/>
    </row>
    <row r="4512" spans="3:12" ht="12.75" customHeight="1" x14ac:dyDescent="0.25">
      <c r="C4512" s="178" t="str">
        <f>RESUMEN!C15</f>
        <v>03.01.02.02</v>
      </c>
      <c r="D4512" s="1974" t="str">
        <f>RESUMEN!D15</f>
        <v>MURO DE CABEZA LADRILLO K.K. – DE ARCILLA TIPO V, MEZCLA C:A 1:4</v>
      </c>
      <c r="E4512" s="1975"/>
      <c r="F4512" s="1975"/>
      <c r="G4512" s="1975"/>
      <c r="H4512" s="1975"/>
      <c r="I4512" s="1975"/>
      <c r="J4512" s="1975"/>
      <c r="K4512" s="1976"/>
    </row>
    <row r="4513" spans="3:12" x14ac:dyDescent="0.25">
      <c r="C4513" s="342" t="s">
        <v>1</v>
      </c>
      <c r="D4513" s="163" t="s">
        <v>2</v>
      </c>
      <c r="E4513" s="163" t="s">
        <v>58</v>
      </c>
      <c r="F4513" s="164" t="s">
        <v>52</v>
      </c>
      <c r="G4513" s="164" t="s">
        <v>47</v>
      </c>
      <c r="H4513" s="164" t="s">
        <v>48</v>
      </c>
      <c r="I4513" s="516" t="s">
        <v>49</v>
      </c>
      <c r="J4513" s="150" t="s">
        <v>50</v>
      </c>
      <c r="K4513" s="165" t="s">
        <v>3</v>
      </c>
    </row>
    <row r="4514" spans="3:12" ht="12.75" customHeight="1" x14ac:dyDescent="0.25">
      <c r="C4514" s="178"/>
      <c r="D4514" s="191"/>
      <c r="E4514" s="514"/>
      <c r="F4514" s="442"/>
      <c r="G4514" s="442"/>
      <c r="H4514" s="442"/>
      <c r="I4514" s="460"/>
      <c r="J4514" s="21">
        <f>+SUM(I4516:I4596)</f>
        <v>212.51649999999998</v>
      </c>
      <c r="K4514" s="440" t="str">
        <f>+[38]RESUMEN!E33</f>
        <v>m2</v>
      </c>
    </row>
    <row r="4515" spans="3:12" ht="12" customHeight="1" x14ac:dyDescent="0.3">
      <c r="C4515" s="10"/>
      <c r="D4515" s="176" t="s">
        <v>761</v>
      </c>
      <c r="E4515" s="444"/>
      <c r="F4515" s="443"/>
      <c r="G4515" s="444"/>
      <c r="H4515" s="116"/>
      <c r="I4515" s="458">
        <f>PRODUCT(E4515:G4515)</f>
        <v>0</v>
      </c>
      <c r="J4515" s="100"/>
      <c r="K4515" s="31"/>
      <c r="L4515" s="28"/>
    </row>
    <row r="4516" spans="3:12" x14ac:dyDescent="0.3">
      <c r="C4516" s="33"/>
      <c r="D4516" s="79"/>
      <c r="E4516" s="4"/>
      <c r="F4516" s="2"/>
      <c r="G4516" s="2"/>
      <c r="H4516" s="80"/>
      <c r="I4516" s="526"/>
      <c r="J4516" s="111"/>
      <c r="K4516" s="185"/>
    </row>
    <row r="4517" spans="3:12" ht="12" customHeight="1" x14ac:dyDescent="0.3">
      <c r="C4517" s="156"/>
      <c r="D4517" s="434" t="s">
        <v>925</v>
      </c>
      <c r="E4517" s="444"/>
      <c r="F4517" s="443"/>
      <c r="G4517" s="444"/>
      <c r="H4517" s="116"/>
      <c r="I4517" s="458">
        <f>PRODUCT(E4517:G4517)</f>
        <v>0</v>
      </c>
      <c r="J4517" s="100"/>
      <c r="K4517" s="31"/>
      <c r="L4517" s="28"/>
    </row>
    <row r="4518" spans="3:12" ht="12" customHeight="1" x14ac:dyDescent="0.3">
      <c r="C4518" s="10"/>
      <c r="D4518" s="117" t="s">
        <v>1962</v>
      </c>
      <c r="E4518" s="444">
        <v>1</v>
      </c>
      <c r="F4518" s="110">
        <v>1.6</v>
      </c>
      <c r="G4518" s="110">
        <v>3.67</v>
      </c>
      <c r="H4518" s="98"/>
      <c r="I4518" s="458">
        <f>PRODUCT(E4518:G4518)</f>
        <v>5.8719999999999999</v>
      </c>
      <c r="J4518" s="100"/>
      <c r="K4518" s="31"/>
      <c r="L4518" s="28"/>
    </row>
    <row r="4519" spans="3:12" ht="12" customHeight="1" x14ac:dyDescent="0.3">
      <c r="C4519" s="156"/>
      <c r="D4519" s="117" t="s">
        <v>1963</v>
      </c>
      <c r="E4519" s="444">
        <v>1</v>
      </c>
      <c r="F4519" s="110">
        <v>0.85</v>
      </c>
      <c r="G4519" s="110">
        <v>3.67</v>
      </c>
      <c r="H4519" s="98"/>
      <c r="I4519" s="458">
        <f>PRODUCT(E4519:G4519)</f>
        <v>3.1194999999999999</v>
      </c>
      <c r="J4519" s="100"/>
      <c r="K4519" s="31"/>
      <c r="L4519" s="28"/>
    </row>
    <row r="4520" spans="3:12" ht="12" customHeight="1" x14ac:dyDescent="0.3">
      <c r="C4520" s="156"/>
      <c r="D4520" s="117"/>
      <c r="E4520" s="444"/>
      <c r="F4520" s="110"/>
      <c r="G4520" s="132"/>
      <c r="H4520" s="131"/>
      <c r="I4520" s="458"/>
      <c r="J4520" s="100"/>
      <c r="K4520" s="31"/>
      <c r="L4520" s="28"/>
    </row>
    <row r="4521" spans="3:12" ht="12" customHeight="1" x14ac:dyDescent="0.3">
      <c r="C4521" s="156"/>
      <c r="D4521" s="434" t="s">
        <v>952</v>
      </c>
      <c r="E4521" s="444"/>
      <c r="F4521" s="443"/>
      <c r="G4521" s="444"/>
      <c r="H4521" s="116"/>
      <c r="I4521" s="458">
        <f>PRODUCT(E4521:G4521)</f>
        <v>0</v>
      </c>
      <c r="J4521" s="100"/>
      <c r="K4521" s="31"/>
      <c r="L4521" s="28"/>
    </row>
    <row r="4522" spans="3:12" ht="12" customHeight="1" x14ac:dyDescent="0.3">
      <c r="C4522" s="10"/>
      <c r="D4522" s="117" t="s">
        <v>1964</v>
      </c>
      <c r="E4522" s="444">
        <v>1</v>
      </c>
      <c r="F4522" s="110">
        <v>3.05</v>
      </c>
      <c r="G4522" s="110">
        <v>3.67</v>
      </c>
      <c r="H4522" s="98"/>
      <c r="I4522" s="458">
        <f>PRODUCT(E4522:G4522)</f>
        <v>11.193499999999998</v>
      </c>
      <c r="J4522" s="100"/>
      <c r="K4522" s="31"/>
      <c r="L4522" s="28"/>
    </row>
    <row r="4523" spans="3:12" ht="12" customHeight="1" x14ac:dyDescent="0.3">
      <c r="C4523" s="156"/>
      <c r="D4523" s="117" t="s">
        <v>1965</v>
      </c>
      <c r="E4523" s="444">
        <v>1</v>
      </c>
      <c r="F4523" s="110">
        <v>0.7</v>
      </c>
      <c r="G4523" s="110">
        <v>4.17</v>
      </c>
      <c r="H4523" s="98"/>
      <c r="I4523" s="458">
        <f>PRODUCT(E4523:G4523)</f>
        <v>2.9189999999999996</v>
      </c>
      <c r="J4523" s="100"/>
      <c r="K4523" s="31"/>
      <c r="L4523" s="28"/>
    </row>
    <row r="4524" spans="3:12" ht="12" customHeight="1" x14ac:dyDescent="0.3">
      <c r="C4524" s="156"/>
      <c r="D4524" s="117" t="s">
        <v>1966</v>
      </c>
      <c r="E4524" s="444">
        <v>1</v>
      </c>
      <c r="F4524" s="110">
        <v>2.1</v>
      </c>
      <c r="G4524" s="110">
        <v>3.67</v>
      </c>
      <c r="H4524" s="98"/>
      <c r="I4524" s="458">
        <f>PRODUCT(E4524:G4524)</f>
        <v>7.7069999999999999</v>
      </c>
      <c r="J4524" s="100"/>
      <c r="K4524" s="31"/>
      <c r="L4524" s="28"/>
    </row>
    <row r="4525" spans="3:12" ht="12" customHeight="1" x14ac:dyDescent="0.3">
      <c r="C4525" s="156"/>
      <c r="D4525" s="117"/>
      <c r="E4525" s="444"/>
      <c r="F4525" s="443"/>
      <c r="G4525" s="444"/>
      <c r="H4525" s="131"/>
      <c r="I4525" s="458"/>
      <c r="J4525" s="100"/>
      <c r="K4525" s="31"/>
      <c r="L4525" s="28"/>
    </row>
    <row r="4526" spans="3:12" ht="12" customHeight="1" x14ac:dyDescent="0.3">
      <c r="C4526" s="156"/>
      <c r="D4526" s="434" t="s">
        <v>1018</v>
      </c>
      <c r="E4526" s="444"/>
      <c r="F4526" s="443"/>
      <c r="G4526" s="444"/>
      <c r="H4526" s="116"/>
      <c r="I4526" s="458">
        <f>PRODUCT(E4526:G4526)</f>
        <v>0</v>
      </c>
      <c r="J4526" s="100"/>
      <c r="K4526" s="31"/>
      <c r="L4526" s="28"/>
    </row>
    <row r="4527" spans="3:12" ht="12" customHeight="1" x14ac:dyDescent="0.3">
      <c r="C4527" s="10"/>
      <c r="D4527" s="117" t="s">
        <v>1967</v>
      </c>
      <c r="E4527" s="444">
        <v>1</v>
      </c>
      <c r="F4527" s="110">
        <v>1.4</v>
      </c>
      <c r="G4527" s="110">
        <v>3.67</v>
      </c>
      <c r="H4527" s="98"/>
      <c r="I4527" s="458">
        <f>PRODUCT(E4527:G4527)</f>
        <v>5.1379999999999999</v>
      </c>
      <c r="J4527" s="100"/>
      <c r="K4527" s="31"/>
      <c r="L4527" s="28"/>
    </row>
    <row r="4528" spans="3:12" ht="12" customHeight="1" x14ac:dyDescent="0.3">
      <c r="C4528" s="156"/>
      <c r="D4528" s="117"/>
      <c r="E4528" s="444"/>
      <c r="F4528" s="110"/>
      <c r="G4528" s="110"/>
      <c r="H4528" s="98"/>
      <c r="I4528" s="458"/>
      <c r="J4528" s="100"/>
      <c r="K4528" s="31"/>
      <c r="L4528" s="28"/>
    </row>
    <row r="4529" spans="3:12" ht="12" customHeight="1" x14ac:dyDescent="0.3">
      <c r="C4529" s="156"/>
      <c r="D4529" s="434" t="s">
        <v>1021</v>
      </c>
      <c r="E4529" s="444"/>
      <c r="F4529" s="443"/>
      <c r="G4529" s="444"/>
      <c r="H4529" s="116"/>
      <c r="I4529" s="458">
        <f>PRODUCT(E4529:G4529)</f>
        <v>0</v>
      </c>
      <c r="J4529" s="100"/>
      <c r="K4529" s="31"/>
      <c r="L4529" s="28"/>
    </row>
    <row r="4530" spans="3:12" ht="12" customHeight="1" x14ac:dyDescent="0.3">
      <c r="C4530" s="10"/>
      <c r="D4530" s="117" t="s">
        <v>1968</v>
      </c>
      <c r="E4530" s="444">
        <v>1</v>
      </c>
      <c r="F4530" s="110">
        <v>0.55000000000000004</v>
      </c>
      <c r="G4530" s="110">
        <v>3.67</v>
      </c>
      <c r="H4530" s="98"/>
      <c r="I4530" s="458">
        <f>PRODUCT(E4530:G4530)</f>
        <v>2.0185</v>
      </c>
      <c r="J4530" s="100"/>
      <c r="K4530" s="31"/>
      <c r="L4530" s="28"/>
    </row>
    <row r="4531" spans="3:12" ht="12" customHeight="1" x14ac:dyDescent="0.3">
      <c r="C4531" s="10"/>
      <c r="D4531" s="117" t="s">
        <v>1969</v>
      </c>
      <c r="E4531" s="444">
        <v>1</v>
      </c>
      <c r="F4531" s="110">
        <v>1.4</v>
      </c>
      <c r="G4531" s="110">
        <v>4.17</v>
      </c>
      <c r="H4531" s="98"/>
      <c r="I4531" s="458">
        <f>PRODUCT(E4531:G4531)</f>
        <v>5.8379999999999992</v>
      </c>
      <c r="J4531" s="100"/>
      <c r="K4531" s="31"/>
      <c r="L4531" s="28"/>
    </row>
    <row r="4532" spans="3:12" ht="12" customHeight="1" x14ac:dyDescent="0.3">
      <c r="C4532" s="10"/>
      <c r="D4532" s="117"/>
      <c r="E4532" s="444"/>
      <c r="F4532" s="110"/>
      <c r="G4532" s="132"/>
      <c r="H4532" s="131"/>
      <c r="I4532" s="458"/>
      <c r="J4532" s="100"/>
      <c r="K4532" s="31"/>
      <c r="L4532" s="28"/>
    </row>
    <row r="4533" spans="3:12" ht="12" customHeight="1" x14ac:dyDescent="0.3">
      <c r="C4533" s="10"/>
      <c r="D4533" s="434" t="s">
        <v>1102</v>
      </c>
      <c r="E4533" s="444"/>
      <c r="F4533" s="443"/>
      <c r="G4533" s="444"/>
      <c r="H4533" s="116"/>
      <c r="I4533" s="458">
        <f>PRODUCT(E4533:G4533)</f>
        <v>0</v>
      </c>
      <c r="J4533" s="100"/>
      <c r="K4533" s="31"/>
      <c r="L4533" s="28"/>
    </row>
    <row r="4534" spans="3:12" ht="12" customHeight="1" x14ac:dyDescent="0.3">
      <c r="C4534" s="10"/>
      <c r="D4534" s="117" t="s">
        <v>1970</v>
      </c>
      <c r="E4534" s="444">
        <v>1</v>
      </c>
      <c r="F4534" s="110">
        <v>1.4</v>
      </c>
      <c r="G4534" s="110">
        <v>3.67</v>
      </c>
      <c r="H4534" s="98"/>
      <c r="I4534" s="458">
        <f>PRODUCT(E4534:G4534)</f>
        <v>5.1379999999999999</v>
      </c>
      <c r="J4534" s="100"/>
      <c r="K4534" s="31"/>
      <c r="L4534" s="28"/>
    </row>
    <row r="4535" spans="3:12" ht="12" customHeight="1" x14ac:dyDescent="0.3">
      <c r="C4535" s="10"/>
      <c r="D4535" s="117" t="s">
        <v>1971</v>
      </c>
      <c r="E4535" s="444">
        <v>1</v>
      </c>
      <c r="F4535" s="110">
        <v>1.4</v>
      </c>
      <c r="G4535" s="110">
        <v>3.15</v>
      </c>
      <c r="H4535" s="98"/>
      <c r="I4535" s="458">
        <f>PRODUCT(E4535:G4535)</f>
        <v>4.4099999999999993</v>
      </c>
      <c r="J4535" s="100"/>
      <c r="K4535" s="31"/>
      <c r="L4535" s="28"/>
    </row>
    <row r="4536" spans="3:12" ht="12" customHeight="1" x14ac:dyDescent="0.3">
      <c r="C4536" s="10"/>
      <c r="D4536" s="117"/>
      <c r="E4536" s="444"/>
      <c r="F4536" s="110"/>
      <c r="G4536" s="132"/>
      <c r="H4536" s="131"/>
      <c r="I4536" s="458"/>
      <c r="J4536" s="100"/>
      <c r="K4536" s="31"/>
      <c r="L4536" s="28"/>
    </row>
    <row r="4537" spans="3:12" ht="12" customHeight="1" x14ac:dyDescent="0.3">
      <c r="C4537" s="10"/>
      <c r="D4537" s="434" t="s">
        <v>1253</v>
      </c>
      <c r="E4537" s="444"/>
      <c r="F4537" s="443"/>
      <c r="G4537" s="444"/>
      <c r="H4537" s="116"/>
      <c r="I4537" s="458">
        <f>PRODUCT(E4537:G4537)</f>
        <v>0</v>
      </c>
      <c r="J4537" s="100"/>
      <c r="K4537" s="31"/>
      <c r="L4537" s="28"/>
    </row>
    <row r="4538" spans="3:12" ht="12" customHeight="1" x14ac:dyDescent="0.3">
      <c r="C4538" s="10"/>
      <c r="D4538" s="117" t="s">
        <v>1972</v>
      </c>
      <c r="E4538" s="444">
        <v>1</v>
      </c>
      <c r="F4538" s="110">
        <v>1</v>
      </c>
      <c r="G4538" s="110">
        <v>3.67</v>
      </c>
      <c r="H4538" s="98"/>
      <c r="I4538" s="458">
        <f>PRODUCT(E4538:G4538)</f>
        <v>3.67</v>
      </c>
      <c r="J4538" s="100"/>
      <c r="K4538" s="31"/>
      <c r="L4538" s="28"/>
    </row>
    <row r="4539" spans="3:12" ht="12" customHeight="1" x14ac:dyDescent="0.3">
      <c r="C4539" s="10"/>
      <c r="D4539" s="117" t="s">
        <v>1973</v>
      </c>
      <c r="E4539" s="444">
        <v>1</v>
      </c>
      <c r="F4539" s="110">
        <v>0.55000000000000004</v>
      </c>
      <c r="G4539" s="110">
        <v>3.67</v>
      </c>
      <c r="H4539" s="98"/>
      <c r="I4539" s="458">
        <f>PRODUCT(E4539:G4539)</f>
        <v>2.0185</v>
      </c>
      <c r="J4539" s="100"/>
      <c r="K4539" s="31"/>
      <c r="L4539" s="28"/>
    </row>
    <row r="4540" spans="3:12" ht="12" customHeight="1" x14ac:dyDescent="0.3">
      <c r="C4540" s="10"/>
      <c r="D4540" s="117"/>
      <c r="E4540" s="444"/>
      <c r="F4540" s="110"/>
      <c r="G4540" s="132"/>
      <c r="H4540" s="131"/>
      <c r="I4540" s="458"/>
      <c r="J4540" s="100"/>
      <c r="K4540" s="31"/>
      <c r="L4540" s="28"/>
    </row>
    <row r="4541" spans="3:12" ht="12" customHeight="1" x14ac:dyDescent="0.3">
      <c r="C4541" s="10"/>
      <c r="D4541" s="434" t="s">
        <v>1385</v>
      </c>
      <c r="E4541" s="444"/>
      <c r="F4541" s="443"/>
      <c r="G4541" s="444"/>
      <c r="H4541" s="116"/>
      <c r="I4541" s="458">
        <f>PRODUCT(E4541:G4541)</f>
        <v>0</v>
      </c>
      <c r="J4541" s="100"/>
      <c r="K4541" s="31"/>
      <c r="L4541" s="28"/>
    </row>
    <row r="4542" spans="3:12" ht="12" customHeight="1" x14ac:dyDescent="0.3">
      <c r="C4542" s="10"/>
      <c r="D4542" s="117" t="s">
        <v>1974</v>
      </c>
      <c r="E4542" s="444">
        <v>1</v>
      </c>
      <c r="F4542" s="110">
        <v>1.55</v>
      </c>
      <c r="G4542" s="110">
        <v>3.15</v>
      </c>
      <c r="H4542" s="98"/>
      <c r="I4542" s="458">
        <f>PRODUCT(E4542:G4542)</f>
        <v>4.8825000000000003</v>
      </c>
      <c r="J4542" s="100"/>
      <c r="K4542" s="31"/>
      <c r="L4542" s="28"/>
    </row>
    <row r="4543" spans="3:12" ht="12" customHeight="1" x14ac:dyDescent="0.3">
      <c r="C4543" s="10"/>
      <c r="D4543" s="117"/>
      <c r="E4543" s="444"/>
      <c r="F4543" s="110"/>
      <c r="G4543" s="132"/>
      <c r="H4543" s="131"/>
      <c r="I4543" s="458"/>
      <c r="J4543" s="100"/>
      <c r="K4543" s="31"/>
      <c r="L4543" s="28"/>
    </row>
    <row r="4544" spans="3:12" ht="12" customHeight="1" x14ac:dyDescent="0.3">
      <c r="C4544" s="10"/>
      <c r="D4544" s="434" t="s">
        <v>1273</v>
      </c>
      <c r="E4544" s="444"/>
      <c r="F4544" s="443"/>
      <c r="G4544" s="444"/>
      <c r="H4544" s="116"/>
      <c r="I4544" s="458">
        <f>PRODUCT(E4544:G4544)</f>
        <v>0</v>
      </c>
      <c r="J4544" s="100"/>
      <c r="K4544" s="31"/>
      <c r="L4544" s="28"/>
    </row>
    <row r="4545" spans="3:12" ht="12" customHeight="1" x14ac:dyDescent="0.3">
      <c r="C4545" s="10"/>
      <c r="D4545" s="117" t="s">
        <v>1975</v>
      </c>
      <c r="E4545" s="444">
        <v>1</v>
      </c>
      <c r="F4545" s="110">
        <v>1.55</v>
      </c>
      <c r="G4545" s="110">
        <v>3.72</v>
      </c>
      <c r="H4545" s="98"/>
      <c r="I4545" s="458">
        <f>PRODUCT(E4545:G4545)</f>
        <v>5.7660000000000009</v>
      </c>
      <c r="J4545" s="100"/>
      <c r="K4545" s="31"/>
      <c r="L4545" s="28"/>
    </row>
    <row r="4546" spans="3:12" ht="12" customHeight="1" x14ac:dyDescent="0.3">
      <c r="C4546" s="10"/>
      <c r="D4546" s="117"/>
      <c r="E4546" s="444"/>
      <c r="F4546" s="110"/>
      <c r="G4546" s="132"/>
      <c r="H4546" s="131"/>
      <c r="I4546" s="458"/>
      <c r="J4546" s="100"/>
      <c r="K4546" s="31"/>
      <c r="L4546" s="28"/>
    </row>
    <row r="4547" spans="3:12" ht="12" customHeight="1" x14ac:dyDescent="0.3">
      <c r="C4547" s="10"/>
      <c r="D4547" s="117"/>
      <c r="E4547" s="444"/>
      <c r="F4547" s="110"/>
      <c r="G4547" s="132"/>
      <c r="H4547" s="131"/>
      <c r="I4547" s="458"/>
      <c r="J4547" s="100"/>
      <c r="K4547" s="31"/>
      <c r="L4547" s="28"/>
    </row>
    <row r="4548" spans="3:12" ht="12" customHeight="1" x14ac:dyDescent="0.3">
      <c r="C4548" s="10"/>
      <c r="D4548" s="176" t="s">
        <v>770</v>
      </c>
      <c r="E4548" s="444"/>
      <c r="F4548" s="110"/>
      <c r="G4548" s="132"/>
      <c r="H4548" s="131"/>
      <c r="I4548" s="458"/>
      <c r="J4548" s="100"/>
      <c r="K4548" s="31"/>
      <c r="L4548" s="28"/>
    </row>
    <row r="4549" spans="3:12" ht="12" customHeight="1" x14ac:dyDescent="0.3">
      <c r="C4549" s="10"/>
      <c r="D4549" s="434" t="s">
        <v>1510</v>
      </c>
      <c r="E4549" s="444"/>
      <c r="F4549" s="443"/>
      <c r="G4549" s="444"/>
      <c r="H4549" s="116"/>
      <c r="I4549" s="458">
        <f>PRODUCT(E4549:G4549)</f>
        <v>0</v>
      </c>
      <c r="J4549" s="100"/>
      <c r="K4549" s="31"/>
      <c r="L4549" s="28"/>
    </row>
    <row r="4550" spans="3:12" ht="12" customHeight="1" x14ac:dyDescent="0.3">
      <c r="C4550" s="10"/>
      <c r="D4550" s="117" t="s">
        <v>1976</v>
      </c>
      <c r="E4550" s="444">
        <v>1</v>
      </c>
      <c r="F4550" s="110">
        <v>1</v>
      </c>
      <c r="G4550" s="110">
        <v>3.15</v>
      </c>
      <c r="H4550" s="98"/>
      <c r="I4550" s="458">
        <f>PRODUCT(E4550:G4550)</f>
        <v>3.15</v>
      </c>
      <c r="J4550" s="100"/>
      <c r="K4550" s="31"/>
      <c r="L4550" s="28"/>
    </row>
    <row r="4551" spans="3:12" ht="12" customHeight="1" x14ac:dyDescent="0.3">
      <c r="C4551" s="10"/>
      <c r="D4551" s="117" t="s">
        <v>1978</v>
      </c>
      <c r="E4551" s="444">
        <v>1</v>
      </c>
      <c r="F4551" s="110">
        <v>1.4</v>
      </c>
      <c r="G4551" s="110">
        <v>4.17</v>
      </c>
      <c r="H4551" s="98"/>
      <c r="I4551" s="458">
        <f>PRODUCT(E4551:G4551)</f>
        <v>5.8379999999999992</v>
      </c>
      <c r="J4551" s="100"/>
      <c r="K4551" s="31"/>
      <c r="L4551" s="28"/>
    </row>
    <row r="4552" spans="3:12" ht="12" customHeight="1" x14ac:dyDescent="0.3">
      <c r="C4552" s="10"/>
      <c r="D4552" s="117" t="s">
        <v>1979</v>
      </c>
      <c r="E4552" s="444">
        <v>1</v>
      </c>
      <c r="F4552" s="110">
        <v>0.7</v>
      </c>
      <c r="G4552" s="110">
        <v>3.67</v>
      </c>
      <c r="H4552" s="98"/>
      <c r="I4552" s="458">
        <f>PRODUCT(E4552:G4552)</f>
        <v>2.569</v>
      </c>
      <c r="J4552" s="100"/>
      <c r="K4552" s="31"/>
      <c r="L4552" s="28"/>
    </row>
    <row r="4553" spans="3:12" ht="12" customHeight="1" x14ac:dyDescent="0.3">
      <c r="C4553" s="10"/>
      <c r="D4553" s="117"/>
      <c r="E4553" s="444"/>
      <c r="F4553" s="110"/>
      <c r="G4553" s="132"/>
      <c r="H4553" s="131"/>
      <c r="I4553" s="458"/>
      <c r="J4553" s="100"/>
      <c r="K4553" s="31"/>
      <c r="L4553" s="28"/>
    </row>
    <row r="4554" spans="3:12" ht="12" customHeight="1" x14ac:dyDescent="0.3">
      <c r="C4554" s="10"/>
      <c r="D4554" s="434" t="s">
        <v>1511</v>
      </c>
      <c r="E4554" s="444"/>
      <c r="F4554" s="443"/>
      <c r="G4554" s="444"/>
      <c r="H4554" s="116"/>
      <c r="I4554" s="458">
        <f t="shared" ref="I4554:I4559" si="322">PRODUCT(E4554:G4554)</f>
        <v>0</v>
      </c>
      <c r="J4554" s="100"/>
      <c r="K4554" s="31"/>
      <c r="L4554" s="28"/>
    </row>
    <row r="4555" spans="3:12" ht="12" customHeight="1" x14ac:dyDescent="0.3">
      <c r="C4555" s="10"/>
      <c r="D4555" s="117" t="s">
        <v>1980</v>
      </c>
      <c r="E4555" s="444">
        <v>1</v>
      </c>
      <c r="F4555" s="110">
        <v>1</v>
      </c>
      <c r="G4555" s="110">
        <v>4.17</v>
      </c>
      <c r="H4555" s="98"/>
      <c r="I4555" s="458">
        <f t="shared" si="322"/>
        <v>4.17</v>
      </c>
      <c r="J4555" s="100"/>
      <c r="K4555" s="31"/>
      <c r="L4555" s="28"/>
    </row>
    <row r="4556" spans="3:12" ht="12" customHeight="1" x14ac:dyDescent="0.3">
      <c r="C4556" s="10"/>
      <c r="D4556" s="117" t="s">
        <v>1981</v>
      </c>
      <c r="E4556" s="444">
        <v>1</v>
      </c>
      <c r="F4556" s="110">
        <v>4.45</v>
      </c>
      <c r="G4556" s="110">
        <v>3.67</v>
      </c>
      <c r="H4556" s="98"/>
      <c r="I4556" s="458">
        <f t="shared" si="322"/>
        <v>16.331500000000002</v>
      </c>
      <c r="J4556" s="100"/>
      <c r="K4556" s="31"/>
      <c r="L4556" s="28"/>
    </row>
    <row r="4557" spans="3:12" ht="12" customHeight="1" x14ac:dyDescent="0.3">
      <c r="C4557" s="10"/>
      <c r="D4557" s="117" t="s">
        <v>1982</v>
      </c>
      <c r="E4557" s="444">
        <v>1</v>
      </c>
      <c r="F4557" s="110">
        <v>0.85</v>
      </c>
      <c r="G4557" s="110">
        <v>3.15</v>
      </c>
      <c r="H4557" s="98"/>
      <c r="I4557" s="458">
        <f t="shared" si="322"/>
        <v>2.6774999999999998</v>
      </c>
      <c r="J4557" s="100"/>
      <c r="K4557" s="31"/>
      <c r="L4557" s="28"/>
    </row>
    <row r="4558" spans="3:12" ht="12" customHeight="1" x14ac:dyDescent="0.3">
      <c r="C4558" s="10"/>
      <c r="D4558" s="117"/>
      <c r="E4558" s="444">
        <v>1</v>
      </c>
      <c r="F4558" s="110">
        <v>0.7</v>
      </c>
      <c r="G4558" s="110">
        <v>3.15</v>
      </c>
      <c r="H4558" s="98"/>
      <c r="I4558" s="458">
        <f t="shared" si="322"/>
        <v>2.2049999999999996</v>
      </c>
      <c r="J4558" s="100"/>
      <c r="K4558" s="31"/>
      <c r="L4558" s="28"/>
    </row>
    <row r="4559" spans="3:12" ht="12" customHeight="1" x14ac:dyDescent="0.3">
      <c r="C4559" s="10"/>
      <c r="D4559" s="117" t="s">
        <v>1983</v>
      </c>
      <c r="E4559" s="444">
        <v>1</v>
      </c>
      <c r="F4559" s="110">
        <v>1.4</v>
      </c>
      <c r="G4559" s="110">
        <v>3.15</v>
      </c>
      <c r="H4559" s="98"/>
      <c r="I4559" s="458">
        <f t="shared" si="322"/>
        <v>4.4099999999999993</v>
      </c>
      <c r="J4559" s="100"/>
      <c r="K4559" s="31"/>
      <c r="L4559" s="28"/>
    </row>
    <row r="4560" spans="3:12" ht="12" customHeight="1" x14ac:dyDescent="0.3">
      <c r="C4560" s="10"/>
      <c r="D4560" s="117"/>
      <c r="E4560" s="444"/>
      <c r="F4560" s="110"/>
      <c r="G4560" s="132"/>
      <c r="H4560" s="131"/>
      <c r="I4560" s="458"/>
      <c r="J4560" s="100"/>
      <c r="K4560" s="31"/>
      <c r="L4560" s="28"/>
    </row>
    <row r="4561" spans="3:12" ht="12" customHeight="1" x14ac:dyDescent="0.3">
      <c r="C4561" s="10"/>
      <c r="D4561" s="434" t="s">
        <v>1639</v>
      </c>
      <c r="E4561" s="444"/>
      <c r="F4561" s="110"/>
      <c r="G4561" s="132"/>
      <c r="H4561" s="131"/>
      <c r="I4561" s="458"/>
      <c r="J4561" s="100"/>
      <c r="K4561" s="31"/>
      <c r="L4561" s="28"/>
    </row>
    <row r="4562" spans="3:12" ht="12" customHeight="1" x14ac:dyDescent="0.3">
      <c r="C4562" s="10"/>
      <c r="D4562" s="117" t="s">
        <v>1977</v>
      </c>
      <c r="E4562" s="444">
        <v>1</v>
      </c>
      <c r="F4562" s="110">
        <v>1.4</v>
      </c>
      <c r="G4562" s="110">
        <v>4.17</v>
      </c>
      <c r="H4562" s="98"/>
      <c r="I4562" s="458">
        <f>PRODUCT(E4562:G4562)</f>
        <v>5.8379999999999992</v>
      </c>
      <c r="J4562" s="100"/>
      <c r="K4562" s="31"/>
      <c r="L4562" s="28"/>
    </row>
    <row r="4563" spans="3:12" ht="12" customHeight="1" x14ac:dyDescent="0.3">
      <c r="C4563" s="10"/>
      <c r="D4563" s="117"/>
      <c r="E4563" s="444"/>
      <c r="F4563" s="110"/>
      <c r="G4563" s="132"/>
      <c r="H4563" s="131"/>
      <c r="I4563" s="458"/>
      <c r="J4563" s="100"/>
      <c r="K4563" s="31"/>
      <c r="L4563" s="28"/>
    </row>
    <row r="4564" spans="3:12" ht="12" customHeight="1" x14ac:dyDescent="0.3">
      <c r="C4564" s="10"/>
      <c r="D4564" s="434" t="s">
        <v>1685</v>
      </c>
      <c r="E4564" s="444"/>
      <c r="F4564" s="110"/>
      <c r="G4564" s="132"/>
      <c r="H4564" s="131"/>
      <c r="I4564" s="458"/>
      <c r="J4564" s="100"/>
      <c r="K4564" s="31"/>
      <c r="L4564" s="28"/>
    </row>
    <row r="4565" spans="3:12" ht="12" customHeight="1" x14ac:dyDescent="0.3">
      <c r="C4565" s="10"/>
      <c r="D4565" s="117" t="s">
        <v>1984</v>
      </c>
      <c r="E4565" s="444">
        <v>1</v>
      </c>
      <c r="F4565" s="110">
        <v>1.55</v>
      </c>
      <c r="G4565" s="110">
        <v>3.67</v>
      </c>
      <c r="H4565" s="98"/>
      <c r="I4565" s="458">
        <f t="shared" ref="I4565:I4570" si="323">PRODUCT(E4565:G4565)</f>
        <v>5.6885000000000003</v>
      </c>
      <c r="J4565" s="100"/>
      <c r="K4565" s="31"/>
      <c r="L4565" s="28"/>
    </row>
    <row r="4566" spans="3:12" ht="12" customHeight="1" x14ac:dyDescent="0.3">
      <c r="C4566" s="10"/>
      <c r="D4566" s="117" t="s">
        <v>1985</v>
      </c>
      <c r="E4566" s="444">
        <v>1</v>
      </c>
      <c r="F4566" s="110">
        <v>1.4</v>
      </c>
      <c r="G4566" s="110">
        <v>3.15</v>
      </c>
      <c r="H4566" s="98"/>
      <c r="I4566" s="458">
        <f t="shared" si="323"/>
        <v>4.4099999999999993</v>
      </c>
      <c r="J4566" s="100"/>
      <c r="K4566" s="31"/>
      <c r="L4566" s="28"/>
    </row>
    <row r="4567" spans="3:12" ht="12" customHeight="1" x14ac:dyDescent="0.3">
      <c r="C4567" s="10"/>
      <c r="D4567" s="117" t="s">
        <v>1986</v>
      </c>
      <c r="E4567" s="444">
        <v>1</v>
      </c>
      <c r="F4567" s="110">
        <v>1.4</v>
      </c>
      <c r="G4567" s="110">
        <v>3.15</v>
      </c>
      <c r="H4567" s="98"/>
      <c r="I4567" s="458">
        <f t="shared" si="323"/>
        <v>4.4099999999999993</v>
      </c>
      <c r="J4567" s="100"/>
      <c r="K4567" s="31"/>
      <c r="L4567" s="28"/>
    </row>
    <row r="4568" spans="3:12" ht="12" customHeight="1" x14ac:dyDescent="0.3">
      <c r="C4568" s="10"/>
      <c r="D4568" s="117" t="s">
        <v>1987</v>
      </c>
      <c r="E4568" s="444">
        <v>1</v>
      </c>
      <c r="F4568" s="110">
        <v>1.4</v>
      </c>
      <c r="G4568" s="110">
        <v>3.15</v>
      </c>
      <c r="H4568" s="98"/>
      <c r="I4568" s="458">
        <f t="shared" si="323"/>
        <v>4.4099999999999993</v>
      </c>
      <c r="J4568" s="100"/>
      <c r="K4568" s="31"/>
      <c r="L4568" s="28"/>
    </row>
    <row r="4569" spans="3:12" ht="12" customHeight="1" x14ac:dyDescent="0.3">
      <c r="C4569" s="10"/>
      <c r="D4569" s="117" t="s">
        <v>1988</v>
      </c>
      <c r="E4569" s="444">
        <v>1</v>
      </c>
      <c r="F4569" s="110">
        <v>1.4</v>
      </c>
      <c r="G4569" s="110">
        <v>3.15</v>
      </c>
      <c r="H4569" s="98"/>
      <c r="I4569" s="458">
        <f t="shared" si="323"/>
        <v>4.4099999999999993</v>
      </c>
      <c r="J4569" s="100"/>
      <c r="K4569" s="31"/>
      <c r="L4569" s="28"/>
    </row>
    <row r="4570" spans="3:12" ht="12" customHeight="1" x14ac:dyDescent="0.3">
      <c r="C4570" s="10" t="s">
        <v>1684</v>
      </c>
      <c r="D4570" s="117" t="s">
        <v>566</v>
      </c>
      <c r="E4570" s="444">
        <v>1</v>
      </c>
      <c r="F4570" s="110">
        <v>3</v>
      </c>
      <c r="G4570" s="110">
        <v>4.17</v>
      </c>
      <c r="H4570" s="98"/>
      <c r="I4570" s="458">
        <f t="shared" si="323"/>
        <v>12.51</v>
      </c>
      <c r="J4570" s="100"/>
      <c r="K4570" s="31"/>
      <c r="L4570" s="28"/>
    </row>
    <row r="4571" spans="3:12" ht="12" customHeight="1" x14ac:dyDescent="0.3">
      <c r="C4571" s="10"/>
      <c r="D4571" s="117"/>
      <c r="E4571" s="444"/>
      <c r="F4571" s="110"/>
      <c r="G4571" s="132"/>
      <c r="H4571" s="131"/>
      <c r="I4571" s="458"/>
      <c r="J4571" s="100"/>
      <c r="K4571" s="31"/>
      <c r="L4571" s="28"/>
    </row>
    <row r="4572" spans="3:12" ht="12" customHeight="1" x14ac:dyDescent="0.3">
      <c r="C4572" s="10"/>
      <c r="D4572" s="434" t="s">
        <v>1692</v>
      </c>
      <c r="E4572" s="444"/>
      <c r="F4572" s="443"/>
      <c r="G4572" s="444"/>
      <c r="H4572" s="116"/>
      <c r="I4572" s="458">
        <f>PRODUCT(E4572:G4572)</f>
        <v>0</v>
      </c>
      <c r="J4572" s="100"/>
      <c r="K4572" s="31"/>
      <c r="L4572" s="28"/>
    </row>
    <row r="4573" spans="3:12" ht="12" customHeight="1" x14ac:dyDescent="0.3">
      <c r="C4573" s="10"/>
      <c r="D4573" s="117" t="s">
        <v>1973</v>
      </c>
      <c r="E4573" s="444">
        <v>1</v>
      </c>
      <c r="F4573" s="110">
        <v>1.4</v>
      </c>
      <c r="G4573" s="110">
        <v>3.15</v>
      </c>
      <c r="H4573" s="98"/>
      <c r="I4573" s="458">
        <f>PRODUCT(E4573:G4573)</f>
        <v>4.4099999999999993</v>
      </c>
      <c r="J4573" s="100"/>
      <c r="K4573" s="31"/>
      <c r="L4573" s="28"/>
    </row>
    <row r="4574" spans="3:12" ht="12" customHeight="1" x14ac:dyDescent="0.3">
      <c r="C4574" s="10"/>
      <c r="D4574" s="117"/>
      <c r="E4574" s="444"/>
      <c r="F4574" s="110"/>
      <c r="G4574" s="132"/>
      <c r="H4574" s="131"/>
      <c r="I4574" s="458"/>
      <c r="J4574" s="100"/>
      <c r="K4574" s="31"/>
      <c r="L4574" s="28"/>
    </row>
    <row r="4575" spans="3:12" ht="12" customHeight="1" x14ac:dyDescent="0.3">
      <c r="C4575" s="10"/>
      <c r="D4575" s="434" t="s">
        <v>1715</v>
      </c>
      <c r="E4575" s="444"/>
      <c r="F4575" s="443"/>
      <c r="G4575" s="444"/>
      <c r="H4575" s="116"/>
      <c r="I4575" s="458">
        <f>PRODUCT(E4575:G4575)</f>
        <v>0</v>
      </c>
      <c r="J4575" s="100"/>
      <c r="K4575" s="31"/>
      <c r="L4575" s="28"/>
    </row>
    <row r="4576" spans="3:12" ht="12" customHeight="1" x14ac:dyDescent="0.3">
      <c r="C4576" s="10"/>
      <c r="D4576" s="117" t="s">
        <v>1974</v>
      </c>
      <c r="E4576" s="444">
        <v>1</v>
      </c>
      <c r="F4576" s="110">
        <v>1.4</v>
      </c>
      <c r="G4576" s="110">
        <v>3.15</v>
      </c>
      <c r="H4576" s="98"/>
      <c r="I4576" s="458">
        <f>PRODUCT(E4576:G4576)</f>
        <v>4.4099999999999993</v>
      </c>
      <c r="J4576" s="100"/>
      <c r="K4576" s="31"/>
      <c r="L4576" s="28"/>
    </row>
    <row r="4577" spans="3:12" ht="12" customHeight="1" x14ac:dyDescent="0.3">
      <c r="C4577" s="10"/>
      <c r="D4577" s="117"/>
      <c r="E4577" s="444"/>
      <c r="F4577" s="110"/>
      <c r="G4577" s="132"/>
      <c r="H4577" s="131"/>
      <c r="I4577" s="458"/>
      <c r="J4577" s="100"/>
      <c r="K4577" s="31"/>
      <c r="L4577" s="28"/>
    </row>
    <row r="4578" spans="3:12" ht="12" customHeight="1" x14ac:dyDescent="0.3">
      <c r="C4578" s="10"/>
      <c r="D4578" s="176" t="s">
        <v>765</v>
      </c>
      <c r="E4578" s="444"/>
      <c r="F4578" s="110"/>
      <c r="G4578" s="132"/>
      <c r="H4578" s="131"/>
      <c r="I4578" s="458"/>
      <c r="J4578" s="100"/>
      <c r="K4578" s="31"/>
      <c r="L4578" s="28"/>
    </row>
    <row r="4579" spans="3:12" ht="12" customHeight="1" x14ac:dyDescent="0.3">
      <c r="C4579" s="10"/>
      <c r="D4579" s="434" t="s">
        <v>1750</v>
      </c>
      <c r="E4579" s="444"/>
      <c r="F4579" s="443"/>
      <c r="G4579" s="444"/>
      <c r="H4579" s="116"/>
      <c r="I4579" s="458">
        <f>PRODUCT(E4579:G4579)</f>
        <v>0</v>
      </c>
      <c r="J4579" s="100"/>
      <c r="K4579" s="31"/>
      <c r="L4579" s="28"/>
    </row>
    <row r="4580" spans="3:12" ht="12" customHeight="1" x14ac:dyDescent="0.3">
      <c r="C4580" s="10"/>
      <c r="D4580" s="117" t="s">
        <v>1989</v>
      </c>
      <c r="E4580" s="444">
        <v>1</v>
      </c>
      <c r="F4580" s="110">
        <v>1.4</v>
      </c>
      <c r="G4580" s="110">
        <v>3.67</v>
      </c>
      <c r="H4580" s="98"/>
      <c r="I4580" s="458">
        <f>PRODUCT(E4580:G4580)</f>
        <v>5.1379999999999999</v>
      </c>
      <c r="J4580" s="100"/>
      <c r="K4580" s="31"/>
      <c r="L4580" s="28"/>
    </row>
    <row r="4581" spans="3:12" ht="12" customHeight="1" x14ac:dyDescent="0.3">
      <c r="C4581" s="10"/>
      <c r="D4581" s="117"/>
      <c r="E4581" s="444"/>
      <c r="F4581" s="110"/>
      <c r="G4581" s="132"/>
      <c r="H4581" s="131"/>
      <c r="I4581" s="458"/>
      <c r="J4581" s="100"/>
      <c r="K4581" s="31"/>
      <c r="L4581" s="28"/>
    </row>
    <row r="4582" spans="3:12" ht="12" customHeight="1" x14ac:dyDescent="0.3">
      <c r="C4582" s="10"/>
      <c r="D4582" s="434" t="s">
        <v>1798</v>
      </c>
      <c r="E4582" s="444"/>
      <c r="F4582" s="443"/>
      <c r="G4582" s="444"/>
      <c r="H4582" s="116"/>
      <c r="I4582" s="458">
        <f>PRODUCT(E4582:G4582)</f>
        <v>0</v>
      </c>
      <c r="J4582" s="100"/>
      <c r="K4582" s="31"/>
      <c r="L4582" s="28"/>
    </row>
    <row r="4583" spans="3:12" ht="12" customHeight="1" x14ac:dyDescent="0.3">
      <c r="C4583" s="10"/>
      <c r="D4583" s="117" t="s">
        <v>1990</v>
      </c>
      <c r="E4583" s="444">
        <v>1</v>
      </c>
      <c r="F4583" s="110">
        <v>1.4</v>
      </c>
      <c r="G4583" s="110">
        <v>4.17</v>
      </c>
      <c r="H4583" s="98"/>
      <c r="I4583" s="458">
        <f>PRODUCT(E4583:G4583)</f>
        <v>5.8379999999999992</v>
      </c>
      <c r="J4583" s="100"/>
      <c r="K4583" s="31"/>
      <c r="L4583" s="28"/>
    </row>
    <row r="4584" spans="3:12" ht="12" customHeight="1" x14ac:dyDescent="0.3">
      <c r="C4584" s="10"/>
      <c r="D4584" s="117" t="s">
        <v>1991</v>
      </c>
      <c r="E4584" s="444">
        <v>1</v>
      </c>
      <c r="F4584" s="110">
        <v>3</v>
      </c>
      <c r="G4584" s="110">
        <v>4.17</v>
      </c>
      <c r="H4584" s="98"/>
      <c r="I4584" s="458">
        <f>PRODUCT(E4584:G4584)</f>
        <v>12.51</v>
      </c>
      <c r="J4584" s="100"/>
      <c r="K4584" s="31"/>
      <c r="L4584" s="28"/>
    </row>
    <row r="4585" spans="3:12" ht="12" customHeight="1" x14ac:dyDescent="0.3">
      <c r="C4585" s="10"/>
      <c r="D4585" s="117" t="s">
        <v>1992</v>
      </c>
      <c r="E4585" s="444">
        <v>1</v>
      </c>
      <c r="F4585" s="110">
        <v>0.9</v>
      </c>
      <c r="G4585" s="110">
        <v>3.67</v>
      </c>
      <c r="H4585" s="98"/>
      <c r="I4585" s="458">
        <f>PRODUCT(E4585:G4585)</f>
        <v>3.3029999999999999</v>
      </c>
      <c r="J4585" s="100"/>
      <c r="K4585" s="31"/>
      <c r="L4585" s="28"/>
    </row>
    <row r="4586" spans="3:12" ht="12" customHeight="1" x14ac:dyDescent="0.3">
      <c r="C4586" s="10"/>
      <c r="D4586" s="117"/>
      <c r="E4586" s="444"/>
      <c r="F4586" s="110"/>
      <c r="G4586" s="132"/>
      <c r="H4586" s="131"/>
      <c r="I4586" s="458"/>
      <c r="J4586" s="100"/>
      <c r="K4586" s="31"/>
      <c r="L4586" s="28"/>
    </row>
    <row r="4587" spans="3:12" ht="12" customHeight="1" x14ac:dyDescent="0.3">
      <c r="C4587" s="10"/>
      <c r="D4587" s="434" t="s">
        <v>1844</v>
      </c>
      <c r="E4587" s="444"/>
      <c r="F4587" s="443"/>
      <c r="G4587" s="444"/>
      <c r="H4587" s="116"/>
      <c r="I4587" s="458">
        <f>PRODUCT(E4587:G4587)</f>
        <v>0</v>
      </c>
      <c r="J4587" s="100"/>
      <c r="K4587" s="31"/>
      <c r="L4587" s="28"/>
    </row>
    <row r="4588" spans="3:12" ht="12" customHeight="1" x14ac:dyDescent="0.3">
      <c r="C4588" s="10"/>
      <c r="D4588" s="117" t="s">
        <v>1993</v>
      </c>
      <c r="E4588" s="444">
        <v>1</v>
      </c>
      <c r="F4588" s="110">
        <v>1.55</v>
      </c>
      <c r="G4588" s="110">
        <v>4.17</v>
      </c>
      <c r="H4588" s="98"/>
      <c r="I4588" s="458">
        <f>PRODUCT(E4588:G4588)</f>
        <v>6.4634999999999998</v>
      </c>
      <c r="J4588" s="100"/>
      <c r="K4588" s="31"/>
      <c r="L4588" s="28"/>
    </row>
    <row r="4589" spans="3:12" ht="12" customHeight="1" x14ac:dyDescent="0.3">
      <c r="C4589" s="10"/>
      <c r="D4589" s="117"/>
      <c r="E4589" s="444"/>
      <c r="F4589" s="110"/>
      <c r="G4589" s="132"/>
      <c r="H4589" s="131"/>
      <c r="I4589" s="458"/>
      <c r="J4589" s="100"/>
      <c r="K4589" s="31"/>
      <c r="L4589" s="28"/>
    </row>
    <row r="4590" spans="3:12" ht="12" customHeight="1" x14ac:dyDescent="0.3">
      <c r="C4590" s="10"/>
      <c r="D4590" s="434" t="s">
        <v>1929</v>
      </c>
      <c r="E4590" s="444"/>
      <c r="F4590" s="443"/>
      <c r="G4590" s="444"/>
      <c r="H4590" s="116"/>
      <c r="I4590" s="458">
        <f t="shared" ref="I4590:I4595" si="324">PRODUCT(E4590:G4590)</f>
        <v>0</v>
      </c>
      <c r="J4590" s="100"/>
      <c r="K4590" s="31"/>
      <c r="L4590" s="28"/>
    </row>
    <row r="4591" spans="3:12" ht="12" customHeight="1" x14ac:dyDescent="0.3">
      <c r="C4591" s="10"/>
      <c r="D4591" s="117" t="s">
        <v>1993</v>
      </c>
      <c r="E4591" s="444">
        <v>1</v>
      </c>
      <c r="F4591" s="110">
        <v>1.55</v>
      </c>
      <c r="G4591" s="110">
        <v>4.17</v>
      </c>
      <c r="H4591" s="98"/>
      <c r="I4591" s="458">
        <f t="shared" si="324"/>
        <v>6.4634999999999998</v>
      </c>
      <c r="J4591" s="100"/>
      <c r="K4591" s="31"/>
      <c r="L4591" s="28"/>
    </row>
    <row r="4592" spans="3:12" ht="12" customHeight="1" x14ac:dyDescent="0.3">
      <c r="C4592" s="10"/>
      <c r="D4592" s="117" t="s">
        <v>767</v>
      </c>
      <c r="E4592" s="444">
        <v>1</v>
      </c>
      <c r="F4592" s="110">
        <v>1</v>
      </c>
      <c r="G4592" s="110">
        <v>4.25</v>
      </c>
      <c r="H4592" s="98"/>
      <c r="I4592" s="458">
        <f t="shared" si="324"/>
        <v>4.25</v>
      </c>
      <c r="J4592" s="100"/>
      <c r="K4592" s="31"/>
      <c r="L4592" s="28"/>
    </row>
    <row r="4593" spans="3:12" ht="12" customHeight="1" x14ac:dyDescent="0.3">
      <c r="C4593" s="10"/>
      <c r="D4593" s="117" t="s">
        <v>771</v>
      </c>
      <c r="E4593" s="444">
        <v>1</v>
      </c>
      <c r="F4593" s="110">
        <v>1.65</v>
      </c>
      <c r="G4593" s="110">
        <v>4.25</v>
      </c>
      <c r="H4593" s="98"/>
      <c r="I4593" s="458">
        <f t="shared" si="324"/>
        <v>7.0124999999999993</v>
      </c>
      <c r="J4593" s="100"/>
      <c r="K4593" s="31"/>
      <c r="L4593" s="28"/>
    </row>
    <row r="4594" spans="3:12" x14ac:dyDescent="0.3">
      <c r="C4594" s="10"/>
      <c r="D4594" s="192"/>
      <c r="E4594" s="444"/>
      <c r="F4594" s="444"/>
      <c r="G4594" s="444"/>
      <c r="H4594" s="116"/>
      <c r="I4594" s="458">
        <f t="shared" si="324"/>
        <v>0</v>
      </c>
      <c r="J4594" s="122"/>
      <c r="K4594" s="193"/>
      <c r="L4594" s="28"/>
    </row>
    <row r="4595" spans="3:12" x14ac:dyDescent="0.3">
      <c r="C4595" s="10"/>
      <c r="D4595" s="192"/>
      <c r="E4595" s="444"/>
      <c r="F4595" s="444"/>
      <c r="G4595" s="444"/>
      <c r="H4595" s="116"/>
      <c r="I4595" s="458">
        <f t="shared" si="324"/>
        <v>0</v>
      </c>
      <c r="J4595" s="122"/>
      <c r="K4595" s="193"/>
      <c r="L4595" s="28"/>
    </row>
    <row r="4596" spans="3:12" x14ac:dyDescent="0.3">
      <c r="C4596" s="10"/>
      <c r="D4596" s="192"/>
      <c r="E4596" s="444"/>
      <c r="F4596" s="444"/>
      <c r="G4596" s="444"/>
      <c r="H4596" s="116"/>
      <c r="I4596" s="527"/>
      <c r="J4596" s="122"/>
      <c r="K4596" s="193"/>
      <c r="L4596" s="28"/>
    </row>
    <row r="4597" spans="3:12" ht="5.25" customHeight="1" x14ac:dyDescent="0.25">
      <c r="C4597" s="1956"/>
      <c r="D4597" s="1957"/>
      <c r="E4597" s="1957"/>
      <c r="F4597" s="1957"/>
      <c r="G4597" s="1957"/>
      <c r="H4597" s="1957"/>
      <c r="I4597" s="1957"/>
      <c r="J4597" s="1957"/>
      <c r="K4597" s="1958"/>
      <c r="L4597" s="28"/>
    </row>
    <row r="4598" spans="3:12" ht="12.75" customHeight="1" x14ac:dyDescent="0.25">
      <c r="C4598" s="25" t="str">
        <f>RESUMEN!C16</f>
        <v>03.01.02.03</v>
      </c>
      <c r="D4598" s="513" t="str">
        <f>RESUMEN!D16</f>
        <v>MURO DE CANTO LADRILLO K.K. – DE ARCILLA TIPO V, MEZCLA C:A 1:4</v>
      </c>
      <c r="E4598" s="514"/>
      <c r="F4598" s="442"/>
      <c r="G4598" s="442"/>
      <c r="H4598" s="442"/>
      <c r="I4598" s="460"/>
      <c r="J4598" s="21"/>
      <c r="K4598" s="440"/>
    </row>
    <row r="4599" spans="3:12" x14ac:dyDescent="0.25">
      <c r="C4599" s="342" t="s">
        <v>1</v>
      </c>
      <c r="D4599" s="163" t="s">
        <v>2</v>
      </c>
      <c r="E4599" s="163" t="s">
        <v>58</v>
      </c>
      <c r="F4599" s="164" t="s">
        <v>52</v>
      </c>
      <c r="G4599" s="164" t="s">
        <v>47</v>
      </c>
      <c r="H4599" s="164" t="s">
        <v>48</v>
      </c>
      <c r="I4599" s="516" t="s">
        <v>49</v>
      </c>
      <c r="J4599" s="150" t="s">
        <v>50</v>
      </c>
      <c r="K4599" s="165" t="s">
        <v>3</v>
      </c>
    </row>
    <row r="4600" spans="3:12" ht="12.75" customHeight="1" x14ac:dyDescent="0.25">
      <c r="C4600" s="25"/>
      <c r="D4600" s="513"/>
      <c r="E4600" s="514"/>
      <c r="F4600" s="442"/>
      <c r="G4600" s="442"/>
      <c r="H4600" s="442"/>
      <c r="I4600" s="460"/>
      <c r="J4600" s="21">
        <f>SUM(I4602:I4650)</f>
        <v>108.67299999999999</v>
      </c>
      <c r="K4600" s="440" t="str">
        <f>+[38]RESUMEN!E14</f>
        <v>m2</v>
      </c>
    </row>
    <row r="4601" spans="3:12" ht="12.75" customHeight="1" x14ac:dyDescent="0.25">
      <c r="C4601" s="646"/>
      <c r="D4601" s="644"/>
      <c r="E4601" s="54"/>
      <c r="F4601" s="55"/>
      <c r="G4601" s="55"/>
      <c r="H4601" s="55"/>
      <c r="I4601" s="645"/>
      <c r="J4601" s="642"/>
      <c r="K4601" s="643"/>
    </row>
    <row r="4602" spans="3:12" ht="12.75" customHeight="1" x14ac:dyDescent="0.25">
      <c r="C4602" s="156"/>
      <c r="D4602" s="176" t="s">
        <v>761</v>
      </c>
      <c r="E4602" s="54"/>
      <c r="F4602" s="55"/>
      <c r="G4602" s="55"/>
      <c r="H4602" s="55"/>
      <c r="I4602" s="645"/>
      <c r="J4602" s="642"/>
      <c r="K4602" s="643"/>
    </row>
    <row r="4603" spans="3:12" x14ac:dyDescent="0.3">
      <c r="C4603" s="156"/>
      <c r="D4603" s="434" t="s">
        <v>952</v>
      </c>
      <c r="E4603" s="444"/>
      <c r="F4603" s="443"/>
      <c r="G4603" s="444"/>
      <c r="H4603" s="116"/>
      <c r="I4603" s="458"/>
      <c r="J4603" s="111"/>
      <c r="K4603" s="185"/>
    </row>
    <row r="4604" spans="3:12" x14ac:dyDescent="0.3">
      <c r="C4604" s="156" t="s">
        <v>1370</v>
      </c>
      <c r="D4604" s="117" t="s">
        <v>1005</v>
      </c>
      <c r="E4604" s="444"/>
      <c r="F4604" s="110"/>
      <c r="G4604" s="110"/>
      <c r="H4604" s="98"/>
      <c r="I4604" s="458"/>
      <c r="J4604" s="100"/>
      <c r="K4604" s="30"/>
    </row>
    <row r="4605" spans="3:12" x14ac:dyDescent="0.3">
      <c r="C4605" s="156"/>
      <c r="D4605" s="117" t="s">
        <v>1997</v>
      </c>
      <c r="E4605" s="444">
        <v>1</v>
      </c>
      <c r="F4605" s="110">
        <v>0.3</v>
      </c>
      <c r="G4605" s="110">
        <v>4.17</v>
      </c>
      <c r="H4605" s="98"/>
      <c r="I4605" s="458">
        <f>PRODUCT(E4605:G4605)</f>
        <v>1.2509999999999999</v>
      </c>
      <c r="J4605" s="100"/>
      <c r="K4605" s="30"/>
    </row>
    <row r="4606" spans="3:12" x14ac:dyDescent="0.3">
      <c r="C4606" s="156" t="s">
        <v>992</v>
      </c>
      <c r="D4606" s="117" t="s">
        <v>993</v>
      </c>
      <c r="E4606" s="444"/>
      <c r="F4606" s="110"/>
      <c r="G4606" s="110"/>
      <c r="H4606" s="98"/>
      <c r="I4606" s="458"/>
      <c r="J4606" s="100"/>
      <c r="K4606" s="30"/>
    </row>
    <row r="4607" spans="3:12" x14ac:dyDescent="0.3">
      <c r="C4607" s="156"/>
      <c r="D4607" s="117" t="s">
        <v>1995</v>
      </c>
      <c r="E4607" s="444">
        <v>1</v>
      </c>
      <c r="F4607" s="110">
        <v>0.6</v>
      </c>
      <c r="G4607" s="110">
        <v>3.15</v>
      </c>
      <c r="H4607" s="98"/>
      <c r="I4607" s="458">
        <f>PRODUCT(E4607:G4607)</f>
        <v>1.89</v>
      </c>
      <c r="J4607" s="100"/>
      <c r="K4607" s="30"/>
    </row>
    <row r="4608" spans="3:12" x14ac:dyDescent="0.3">
      <c r="C4608" s="156" t="s">
        <v>1006</v>
      </c>
      <c r="D4608" s="117" t="s">
        <v>1007</v>
      </c>
      <c r="E4608" s="444"/>
      <c r="F4608" s="110"/>
      <c r="G4608" s="110"/>
      <c r="H4608" s="98"/>
      <c r="I4608" s="458"/>
      <c r="J4608" s="100"/>
      <c r="K4608" s="30"/>
    </row>
    <row r="4609" spans="3:12" x14ac:dyDescent="0.3">
      <c r="C4609" s="156"/>
      <c r="D4609" s="117" t="s">
        <v>1996</v>
      </c>
      <c r="E4609" s="444">
        <v>1</v>
      </c>
      <c r="F4609" s="110">
        <v>0.3</v>
      </c>
      <c r="G4609" s="110">
        <v>3.15</v>
      </c>
      <c r="H4609" s="98"/>
      <c r="I4609" s="458">
        <f>PRODUCT(E4609:G4609)</f>
        <v>0.94499999999999995</v>
      </c>
      <c r="J4609" s="100"/>
      <c r="K4609" s="30"/>
    </row>
    <row r="4610" spans="3:12" x14ac:dyDescent="0.3">
      <c r="C4610" s="156"/>
      <c r="D4610" s="434" t="s">
        <v>1021</v>
      </c>
      <c r="E4610" s="444"/>
      <c r="F4610" s="443"/>
      <c r="G4610" s="444"/>
      <c r="H4610" s="116"/>
      <c r="I4610" s="458"/>
      <c r="J4610" s="111"/>
      <c r="K4610" s="185"/>
    </row>
    <row r="4611" spans="3:12" x14ac:dyDescent="0.3">
      <c r="C4611" s="156" t="s">
        <v>1074</v>
      </c>
      <c r="D4611" s="117" t="s">
        <v>158</v>
      </c>
      <c r="E4611" s="444"/>
      <c r="F4611" s="110"/>
      <c r="G4611" s="110"/>
      <c r="H4611" s="98"/>
      <c r="I4611" s="458"/>
      <c r="J4611" s="100"/>
      <c r="K4611" s="30"/>
    </row>
    <row r="4612" spans="3:12" x14ac:dyDescent="0.3">
      <c r="C4612" s="156"/>
      <c r="D4612" s="117" t="s">
        <v>1994</v>
      </c>
      <c r="E4612" s="444">
        <v>1</v>
      </c>
      <c r="F4612" s="110">
        <v>1.4</v>
      </c>
      <c r="G4612" s="110">
        <v>3.15</v>
      </c>
      <c r="H4612" s="98"/>
      <c r="I4612" s="458">
        <f>PRODUCT(E4612:G4612)</f>
        <v>4.4099999999999993</v>
      </c>
      <c r="J4612" s="100"/>
      <c r="K4612" s="30"/>
    </row>
    <row r="4613" spans="3:12" x14ac:dyDescent="0.3">
      <c r="C4613" s="156"/>
      <c r="D4613" s="434"/>
      <c r="E4613" s="431"/>
      <c r="F4613" s="110"/>
      <c r="G4613" s="110"/>
      <c r="H4613" s="98"/>
      <c r="I4613" s="458"/>
      <c r="J4613" s="100"/>
      <c r="K4613" s="30"/>
    </row>
    <row r="4614" spans="3:12" ht="12" customHeight="1" x14ac:dyDescent="0.3">
      <c r="C4614" s="156"/>
      <c r="D4614" s="434" t="s">
        <v>1385</v>
      </c>
      <c r="E4614" s="444"/>
      <c r="F4614" s="443"/>
      <c r="G4614" s="444"/>
      <c r="H4614" s="116"/>
      <c r="I4614" s="458"/>
      <c r="J4614" s="100"/>
      <c r="K4614" s="31"/>
      <c r="L4614" s="28"/>
    </row>
    <row r="4615" spans="3:12" ht="12" customHeight="1" x14ac:dyDescent="0.3">
      <c r="C4615" s="156" t="s">
        <v>1239</v>
      </c>
      <c r="D4615" s="117" t="s">
        <v>209</v>
      </c>
      <c r="E4615" s="444"/>
      <c r="F4615" s="110"/>
      <c r="G4615" s="110"/>
      <c r="H4615" s="98"/>
      <c r="I4615" s="458"/>
      <c r="J4615" s="100"/>
      <c r="K4615" s="31"/>
      <c r="L4615" s="28"/>
    </row>
    <row r="4616" spans="3:12" x14ac:dyDescent="0.3">
      <c r="C4616" s="156"/>
      <c r="D4616" s="117" t="s">
        <v>1998</v>
      </c>
      <c r="E4616" s="444">
        <v>1</v>
      </c>
      <c r="F4616" s="110">
        <v>3.9</v>
      </c>
      <c r="G4616" s="110">
        <v>3.67</v>
      </c>
      <c r="H4616" s="98"/>
      <c r="I4616" s="458">
        <f>PRODUCT(E4616:G4616)</f>
        <v>14.312999999999999</v>
      </c>
      <c r="J4616" s="115"/>
      <c r="K4616" s="180"/>
      <c r="L4616" s="28"/>
    </row>
    <row r="4617" spans="3:12" x14ac:dyDescent="0.3">
      <c r="C4617" s="156" t="s">
        <v>1242</v>
      </c>
      <c r="D4617" s="117" t="s">
        <v>828</v>
      </c>
      <c r="E4617" s="444"/>
      <c r="F4617" s="110"/>
      <c r="G4617" s="110"/>
      <c r="H4617" s="98"/>
      <c r="I4617" s="458"/>
      <c r="J4617" s="115"/>
      <c r="K4617" s="180"/>
      <c r="L4617" s="28"/>
    </row>
    <row r="4618" spans="3:12" x14ac:dyDescent="0.3">
      <c r="C4618" s="156"/>
      <c r="D4618" s="117" t="s">
        <v>1999</v>
      </c>
      <c r="E4618" s="444">
        <v>1</v>
      </c>
      <c r="F4618" s="110">
        <v>1.1499999999999999</v>
      </c>
      <c r="G4618" s="110">
        <v>3.15</v>
      </c>
      <c r="H4618" s="98"/>
      <c r="I4618" s="458">
        <f>PRODUCT(E4618:G4618)</f>
        <v>3.6224999999999996</v>
      </c>
      <c r="J4618" s="115"/>
      <c r="K4618" s="180"/>
      <c r="L4618" s="28"/>
    </row>
    <row r="4619" spans="3:12" x14ac:dyDescent="0.3">
      <c r="C4619" s="156" t="s">
        <v>1386</v>
      </c>
      <c r="D4619" s="117" t="s">
        <v>825</v>
      </c>
      <c r="E4619" s="444"/>
      <c r="F4619" s="110"/>
      <c r="G4619" s="110"/>
      <c r="H4619" s="98"/>
      <c r="I4619" s="458"/>
      <c r="J4619" s="115"/>
      <c r="K4619" s="180"/>
      <c r="L4619" s="28"/>
    </row>
    <row r="4620" spans="3:12" x14ac:dyDescent="0.3">
      <c r="C4620" s="156"/>
      <c r="D4620" s="117" t="s">
        <v>1999</v>
      </c>
      <c r="E4620" s="444">
        <v>1</v>
      </c>
      <c r="F4620" s="110">
        <v>3.2</v>
      </c>
      <c r="G4620" s="110">
        <v>3.15</v>
      </c>
      <c r="H4620" s="98"/>
      <c r="I4620" s="458">
        <f>PRODUCT(E4620:G4620)</f>
        <v>10.08</v>
      </c>
      <c r="J4620" s="115"/>
      <c r="K4620" s="180"/>
      <c r="L4620" s="28"/>
    </row>
    <row r="4621" spans="3:12" x14ac:dyDescent="0.3">
      <c r="C4621" s="156"/>
      <c r="D4621" s="434" t="s">
        <v>1333</v>
      </c>
      <c r="E4621" s="444"/>
      <c r="F4621" s="443"/>
      <c r="G4621" s="444"/>
      <c r="H4621" s="116"/>
      <c r="I4621" s="458"/>
      <c r="J4621" s="115"/>
      <c r="K4621" s="180"/>
      <c r="L4621" s="28"/>
    </row>
    <row r="4622" spans="3:12" x14ac:dyDescent="0.3">
      <c r="C4622" s="156" t="s">
        <v>1351</v>
      </c>
      <c r="D4622" s="117" t="s">
        <v>177</v>
      </c>
      <c r="E4622" s="444"/>
      <c r="F4622" s="110"/>
      <c r="G4622" s="110"/>
      <c r="H4622" s="98"/>
      <c r="I4622" s="458"/>
      <c r="J4622" s="115"/>
      <c r="K4622" s="180"/>
      <c r="L4622" s="28"/>
    </row>
    <row r="4623" spans="3:12" ht="12" customHeight="1" x14ac:dyDescent="0.3">
      <c r="C4623" s="156"/>
      <c r="D4623" s="117" t="s">
        <v>2003</v>
      </c>
      <c r="E4623" s="444">
        <v>1</v>
      </c>
      <c r="F4623" s="110">
        <v>1.25</v>
      </c>
      <c r="G4623" s="110">
        <v>3.15</v>
      </c>
      <c r="H4623" s="98"/>
      <c r="I4623" s="458">
        <f>PRODUCT(E4623:G4623)</f>
        <v>3.9375</v>
      </c>
      <c r="J4623" s="100"/>
      <c r="K4623" s="31"/>
      <c r="L4623" s="28"/>
    </row>
    <row r="4624" spans="3:12" x14ac:dyDescent="0.3">
      <c r="C4624" s="156"/>
      <c r="D4624" s="434" t="s">
        <v>1404</v>
      </c>
      <c r="E4624" s="444"/>
      <c r="F4624" s="443"/>
      <c r="G4624" s="444"/>
      <c r="H4624" s="116"/>
      <c r="I4624" s="458"/>
      <c r="J4624" s="115"/>
      <c r="K4624" s="180"/>
      <c r="L4624" s="28"/>
    </row>
    <row r="4625" spans="3:12" x14ac:dyDescent="0.3">
      <c r="C4625" s="156" t="s">
        <v>1423</v>
      </c>
      <c r="D4625" s="117" t="s">
        <v>177</v>
      </c>
      <c r="E4625" s="444"/>
      <c r="F4625" s="110"/>
      <c r="G4625" s="110"/>
      <c r="H4625" s="98"/>
      <c r="I4625" s="458"/>
      <c r="J4625" s="115"/>
      <c r="K4625" s="180"/>
      <c r="L4625" s="28"/>
    </row>
    <row r="4626" spans="3:12" ht="12" customHeight="1" x14ac:dyDescent="0.3">
      <c r="C4626" s="156"/>
      <c r="D4626" s="117" t="s">
        <v>2000</v>
      </c>
      <c r="E4626" s="444">
        <v>1</v>
      </c>
      <c r="F4626" s="110">
        <v>1.4</v>
      </c>
      <c r="G4626" s="110">
        <v>3.15</v>
      </c>
      <c r="H4626" s="98"/>
      <c r="I4626" s="458">
        <f>PRODUCT(E4626:G4626)</f>
        <v>4.4099999999999993</v>
      </c>
      <c r="J4626" s="100"/>
      <c r="K4626" s="31"/>
      <c r="L4626" s="28"/>
    </row>
    <row r="4627" spans="3:12" x14ac:dyDescent="0.3">
      <c r="C4627" s="8"/>
      <c r="D4627" s="186"/>
      <c r="E4627" s="443"/>
      <c r="F4627" s="443"/>
      <c r="G4627" s="443"/>
      <c r="H4627" s="86"/>
      <c r="I4627" s="458"/>
      <c r="J4627" s="115"/>
      <c r="K4627" s="180"/>
      <c r="L4627" s="28"/>
    </row>
    <row r="4628" spans="3:12" x14ac:dyDescent="0.3">
      <c r="C4628" s="8"/>
      <c r="D4628" s="176" t="s">
        <v>770</v>
      </c>
      <c r="E4628" s="443"/>
      <c r="F4628" s="443"/>
      <c r="G4628" s="443"/>
      <c r="H4628" s="86"/>
      <c r="I4628" s="458"/>
      <c r="J4628" s="115"/>
      <c r="K4628" s="180"/>
      <c r="L4628" s="28"/>
    </row>
    <row r="4629" spans="3:12" x14ac:dyDescent="0.3">
      <c r="C4629" s="156"/>
      <c r="D4629" s="434" t="s">
        <v>1385</v>
      </c>
      <c r="E4629" s="444"/>
      <c r="F4629" s="443"/>
      <c r="G4629" s="444"/>
      <c r="H4629" s="116"/>
      <c r="I4629" s="458"/>
      <c r="J4629" s="115"/>
      <c r="K4629" s="180"/>
      <c r="L4629" s="28"/>
    </row>
    <row r="4630" spans="3:12" x14ac:dyDescent="0.3">
      <c r="C4630" s="156" t="s">
        <v>1526</v>
      </c>
      <c r="D4630" s="117" t="s">
        <v>2001</v>
      </c>
      <c r="E4630" s="444"/>
      <c r="F4630" s="110"/>
      <c r="G4630" s="110"/>
      <c r="H4630" s="98"/>
      <c r="I4630" s="458"/>
      <c r="J4630" s="115"/>
      <c r="K4630" s="180"/>
      <c r="L4630" s="28"/>
    </row>
    <row r="4631" spans="3:12" x14ac:dyDescent="0.3">
      <c r="C4631" s="156"/>
      <c r="D4631" s="117" t="s">
        <v>1645</v>
      </c>
      <c r="E4631" s="444">
        <v>1</v>
      </c>
      <c r="F4631" s="110">
        <v>0.65</v>
      </c>
      <c r="G4631" s="110">
        <v>3.67</v>
      </c>
      <c r="H4631" s="98"/>
      <c r="I4631" s="458">
        <f>PRODUCT(E4631:G4631)</f>
        <v>2.3855</v>
      </c>
      <c r="J4631" s="115"/>
      <c r="K4631" s="180"/>
      <c r="L4631" s="28"/>
    </row>
    <row r="4632" spans="3:12" ht="12" customHeight="1" x14ac:dyDescent="0.3">
      <c r="C4632" s="156" t="s">
        <v>1533</v>
      </c>
      <c r="D4632" s="117" t="s">
        <v>1534</v>
      </c>
      <c r="E4632" s="444"/>
      <c r="F4632" s="110"/>
      <c r="G4632" s="110"/>
      <c r="H4632" s="98"/>
      <c r="I4632" s="458"/>
      <c r="J4632" s="100"/>
      <c r="K4632" s="31"/>
      <c r="L4632" s="28"/>
    </row>
    <row r="4633" spans="3:12" ht="12" customHeight="1" x14ac:dyDescent="0.3">
      <c r="C4633" s="156"/>
      <c r="D4633" s="117" t="s">
        <v>1656</v>
      </c>
      <c r="E4633" s="444">
        <v>1</v>
      </c>
      <c r="F4633" s="110">
        <v>0.65</v>
      </c>
      <c r="G4633" s="110">
        <v>3.67</v>
      </c>
      <c r="H4633" s="98"/>
      <c r="I4633" s="458">
        <f>PRODUCT(E4633:G4633)</f>
        <v>2.3855</v>
      </c>
      <c r="J4633" s="100"/>
      <c r="K4633" s="31"/>
      <c r="L4633" s="28"/>
    </row>
    <row r="4634" spans="3:12" ht="12" customHeight="1" x14ac:dyDescent="0.3">
      <c r="C4634" s="156"/>
      <c r="D4634" s="434" t="s">
        <v>1639</v>
      </c>
      <c r="E4634" s="444"/>
      <c r="F4634" s="443"/>
      <c r="G4634" s="444"/>
      <c r="H4634" s="116"/>
      <c r="I4634" s="458"/>
      <c r="J4634" s="100"/>
      <c r="K4634" s="31"/>
      <c r="L4634" s="28"/>
    </row>
    <row r="4635" spans="3:12" x14ac:dyDescent="0.3">
      <c r="C4635" s="156" t="s">
        <v>1506</v>
      </c>
      <c r="D4635" s="117" t="s">
        <v>826</v>
      </c>
      <c r="E4635" s="444"/>
      <c r="F4635" s="110"/>
      <c r="G4635" s="110"/>
      <c r="H4635" s="98"/>
      <c r="I4635" s="458"/>
      <c r="J4635" s="115"/>
      <c r="K4635" s="180"/>
      <c r="L4635" s="28"/>
    </row>
    <row r="4636" spans="3:12" x14ac:dyDescent="0.3">
      <c r="C4636" s="156"/>
      <c r="D4636" s="117" t="s">
        <v>1075</v>
      </c>
      <c r="E4636" s="444">
        <v>1</v>
      </c>
      <c r="F4636" s="110">
        <v>1.05</v>
      </c>
      <c r="G4636" s="110">
        <v>3.15</v>
      </c>
      <c r="H4636" s="98"/>
      <c r="I4636" s="458">
        <f>PRODUCT(E4636:G4636)</f>
        <v>3.3075000000000001</v>
      </c>
      <c r="J4636" s="115"/>
      <c r="K4636" s="180"/>
      <c r="L4636" s="28"/>
    </row>
    <row r="4637" spans="3:12" ht="12" customHeight="1" x14ac:dyDescent="0.3">
      <c r="C4637" s="10"/>
      <c r="D4637" s="519"/>
      <c r="E4637" s="444">
        <v>1</v>
      </c>
      <c r="F4637" s="110">
        <v>1.95</v>
      </c>
      <c r="G4637" s="110">
        <v>3.15</v>
      </c>
      <c r="H4637" s="98"/>
      <c r="I4637" s="458">
        <f>PRODUCT(E4637:G4637)</f>
        <v>6.1425000000000001</v>
      </c>
      <c r="J4637" s="100"/>
      <c r="K4637" s="31"/>
      <c r="L4637" s="28"/>
    </row>
    <row r="4638" spans="3:12" x14ac:dyDescent="0.3">
      <c r="C4638" s="156"/>
      <c r="D4638" s="434" t="s">
        <v>1692</v>
      </c>
      <c r="E4638" s="444"/>
      <c r="F4638" s="443"/>
      <c r="G4638" s="444"/>
      <c r="H4638" s="116"/>
      <c r="I4638" s="458"/>
      <c r="J4638" s="115"/>
      <c r="K4638" s="180"/>
      <c r="L4638" s="28"/>
    </row>
    <row r="4639" spans="3:12" x14ac:dyDescent="0.3">
      <c r="C4639" s="156" t="s">
        <v>1706</v>
      </c>
      <c r="D4639" s="117" t="s">
        <v>177</v>
      </c>
      <c r="E4639" s="444"/>
      <c r="F4639" s="110"/>
      <c r="G4639" s="110"/>
      <c r="H4639" s="98"/>
      <c r="I4639" s="458"/>
      <c r="J4639" s="115"/>
      <c r="K4639" s="180"/>
      <c r="L4639" s="28"/>
    </row>
    <row r="4640" spans="3:12" x14ac:dyDescent="0.3">
      <c r="C4640" s="156"/>
      <c r="D4640" s="117" t="s">
        <v>1075</v>
      </c>
      <c r="E4640" s="444">
        <v>1</v>
      </c>
      <c r="F4640" s="110">
        <v>1.8</v>
      </c>
      <c r="G4640" s="110">
        <v>3.15</v>
      </c>
      <c r="H4640" s="98"/>
      <c r="I4640" s="458">
        <f>PRODUCT(E4640:G4640)</f>
        <v>5.67</v>
      </c>
      <c r="J4640" s="115"/>
      <c r="K4640" s="180"/>
      <c r="L4640" s="28"/>
    </row>
    <row r="4641" spans="3:12" x14ac:dyDescent="0.3">
      <c r="C4641" s="156" t="s">
        <v>1699</v>
      </c>
      <c r="D4641" s="117" t="s">
        <v>1832</v>
      </c>
      <c r="E4641" s="444"/>
      <c r="F4641" s="110"/>
      <c r="G4641" s="110"/>
      <c r="H4641" s="98"/>
      <c r="I4641" s="458"/>
      <c r="J4641" s="115"/>
      <c r="K4641" s="180"/>
      <c r="L4641" s="28"/>
    </row>
    <row r="4642" spans="3:12" ht="12" customHeight="1" x14ac:dyDescent="0.3">
      <c r="C4642" s="156"/>
      <c r="D4642" s="117" t="s">
        <v>916</v>
      </c>
      <c r="E4642" s="444">
        <v>1</v>
      </c>
      <c r="F4642" s="110">
        <v>3.9</v>
      </c>
      <c r="G4642" s="110">
        <v>3.67</v>
      </c>
      <c r="H4642" s="98"/>
      <c r="I4642" s="458">
        <f>PRODUCT(E4642:G4642)</f>
        <v>14.312999999999999</v>
      </c>
      <c r="J4642" s="100"/>
      <c r="K4642" s="31"/>
      <c r="L4642" s="28"/>
    </row>
    <row r="4643" spans="3:12" x14ac:dyDescent="0.3">
      <c r="C4643" s="8"/>
      <c r="D4643" s="117" t="s">
        <v>916</v>
      </c>
      <c r="E4643" s="444">
        <v>1</v>
      </c>
      <c r="F4643" s="110">
        <v>0.9</v>
      </c>
      <c r="G4643" s="110">
        <v>3.15</v>
      </c>
      <c r="H4643" s="98"/>
      <c r="I4643" s="458">
        <f>PRODUCT(E4643:G4643)</f>
        <v>2.835</v>
      </c>
      <c r="J4643" s="115"/>
      <c r="K4643" s="180"/>
      <c r="L4643" s="28"/>
    </row>
    <row r="4644" spans="3:12" x14ac:dyDescent="0.3">
      <c r="C4644" s="8"/>
      <c r="D4644" s="117" t="s">
        <v>2002</v>
      </c>
      <c r="E4644" s="444">
        <v>1</v>
      </c>
      <c r="F4644" s="110">
        <v>1.1499999999999999</v>
      </c>
      <c r="G4644" s="110">
        <v>3.15</v>
      </c>
      <c r="H4644" s="98"/>
      <c r="I4644" s="458">
        <f>PRODUCT(E4644:G4644)</f>
        <v>3.6224999999999996</v>
      </c>
      <c r="J4644" s="115"/>
      <c r="K4644" s="180"/>
      <c r="L4644" s="28"/>
    </row>
    <row r="4645" spans="3:12" x14ac:dyDescent="0.3">
      <c r="C4645" s="156" t="s">
        <v>1573</v>
      </c>
      <c r="D4645" s="117" t="s">
        <v>825</v>
      </c>
      <c r="E4645" s="444"/>
      <c r="F4645" s="110"/>
      <c r="G4645" s="110"/>
      <c r="H4645" s="98"/>
      <c r="I4645" s="458"/>
      <c r="J4645" s="115"/>
      <c r="K4645" s="180"/>
      <c r="L4645" s="28"/>
    </row>
    <row r="4646" spans="3:12" ht="12" customHeight="1" x14ac:dyDescent="0.3">
      <c r="C4646" s="156"/>
      <c r="D4646" s="117" t="s">
        <v>2002</v>
      </c>
      <c r="E4646" s="444">
        <v>1</v>
      </c>
      <c r="F4646" s="110">
        <v>3.2</v>
      </c>
      <c r="G4646" s="110">
        <v>3.15</v>
      </c>
      <c r="H4646" s="98"/>
      <c r="I4646" s="458">
        <f>PRODUCT(E4646:G4646)</f>
        <v>10.08</v>
      </c>
      <c r="J4646" s="100"/>
      <c r="K4646" s="31"/>
      <c r="L4646" s="28"/>
    </row>
    <row r="4647" spans="3:12" ht="12" customHeight="1" x14ac:dyDescent="0.3">
      <c r="C4647" s="10"/>
      <c r="D4647" s="519"/>
      <c r="E4647" s="444"/>
      <c r="F4647" s="443"/>
      <c r="G4647" s="444"/>
      <c r="H4647" s="131"/>
      <c r="I4647" s="458"/>
      <c r="J4647" s="100"/>
      <c r="K4647" s="31"/>
      <c r="L4647" s="28"/>
    </row>
    <row r="4648" spans="3:12" x14ac:dyDescent="0.3">
      <c r="C4648" s="156"/>
      <c r="D4648" s="434" t="s">
        <v>1715</v>
      </c>
      <c r="E4648" s="444"/>
      <c r="F4648" s="443"/>
      <c r="G4648" s="444"/>
      <c r="H4648" s="116"/>
      <c r="I4648" s="458"/>
      <c r="J4648" s="115"/>
      <c r="K4648" s="180"/>
      <c r="L4648" s="28"/>
    </row>
    <row r="4649" spans="3:12" x14ac:dyDescent="0.3">
      <c r="C4649" s="156" t="s">
        <v>1742</v>
      </c>
      <c r="D4649" s="117" t="s">
        <v>834</v>
      </c>
      <c r="E4649" s="444"/>
      <c r="F4649" s="110"/>
      <c r="G4649" s="110"/>
      <c r="H4649" s="98"/>
      <c r="I4649" s="458"/>
      <c r="J4649" s="115"/>
      <c r="K4649" s="180"/>
      <c r="L4649" s="28"/>
    </row>
    <row r="4650" spans="3:12" ht="12" customHeight="1" x14ac:dyDescent="0.3">
      <c r="C4650" s="156"/>
      <c r="D4650" s="117" t="s">
        <v>1207</v>
      </c>
      <c r="E4650" s="444">
        <v>1</v>
      </c>
      <c r="F4650" s="110">
        <v>4.1500000000000004</v>
      </c>
      <c r="G4650" s="110">
        <v>3.15</v>
      </c>
      <c r="H4650" s="98"/>
      <c r="I4650" s="458">
        <f>PRODUCT(E4650:G4650)</f>
        <v>13.072500000000002</v>
      </c>
      <c r="J4650" s="100"/>
      <c r="K4650" s="31"/>
      <c r="L4650" s="28"/>
    </row>
    <row r="4651" spans="3:12" ht="14.4" thickBot="1" x14ac:dyDescent="0.35">
      <c r="C4651" s="169"/>
      <c r="D4651" s="187"/>
      <c r="E4651" s="170"/>
      <c r="F4651" s="157"/>
      <c r="G4651" s="157"/>
      <c r="H4651" s="158"/>
      <c r="I4651" s="528">
        <f>PRODUCT(E4651:G4651)</f>
        <v>0</v>
      </c>
      <c r="J4651" s="188"/>
      <c r="K4651" s="189"/>
      <c r="L4651" s="28"/>
    </row>
    <row r="4652" spans="3:12" ht="12" customHeight="1" x14ac:dyDescent="0.25">
      <c r="C4652" s="635"/>
      <c r="E4652" s="635"/>
      <c r="K4652" s="635"/>
    </row>
    <row r="4653" spans="3:12" x14ac:dyDescent="0.25">
      <c r="C4653" s="341" t="str">
        <f>RESUMEN!C17</f>
        <v>03.01.03</v>
      </c>
      <c r="D4653" s="1968" t="str">
        <f>RESUMEN!D17</f>
        <v>TABIQUERIA SECA</v>
      </c>
      <c r="E4653" s="1969"/>
      <c r="F4653" s="1969"/>
      <c r="G4653" s="1969"/>
      <c r="H4653" s="1969"/>
      <c r="I4653" s="1969"/>
      <c r="J4653" s="1969"/>
      <c r="K4653" s="1970"/>
    </row>
    <row r="4654" spans="3:12" ht="12.75" customHeight="1" x14ac:dyDescent="0.25">
      <c r="C4654" s="25" t="str">
        <f>RESUMEN!C18</f>
        <v>03.01.03.01</v>
      </c>
      <c r="D4654" s="637" t="str">
        <f>RESUMEN!D18</f>
        <v>TABIQUE PARA ZONA SECA DE 1 CARA CON PLACA DE FIBROCEMENTOD DE 10mm</v>
      </c>
      <c r="E4654" s="639"/>
      <c r="F4654" s="442"/>
      <c r="G4654" s="442"/>
      <c r="H4654" s="442"/>
      <c r="I4654" s="460"/>
      <c r="J4654" s="21"/>
      <c r="K4654" s="440"/>
    </row>
    <row r="4655" spans="3:12" x14ac:dyDescent="0.25">
      <c r="C4655" s="342" t="s">
        <v>1</v>
      </c>
      <c r="D4655" s="163" t="s">
        <v>2</v>
      </c>
      <c r="E4655" s="163" t="s">
        <v>58</v>
      </c>
      <c r="F4655" s="164" t="s">
        <v>52</v>
      </c>
      <c r="G4655" s="164" t="s">
        <v>47</v>
      </c>
      <c r="H4655" s="164" t="s">
        <v>48</v>
      </c>
      <c r="I4655" s="516" t="s">
        <v>49</v>
      </c>
      <c r="J4655" s="150" t="s">
        <v>50</v>
      </c>
      <c r="K4655" s="165" t="s">
        <v>3</v>
      </c>
    </row>
    <row r="4656" spans="3:12" ht="12.75" customHeight="1" x14ac:dyDescent="0.25">
      <c r="C4656" s="341"/>
      <c r="D4656" s="636"/>
      <c r="E4656" s="639"/>
      <c r="F4656" s="442"/>
      <c r="G4656" s="442"/>
      <c r="H4656" s="442"/>
      <c r="I4656" s="460"/>
      <c r="J4656" s="21">
        <f>+SUM(I4660:I4744)</f>
        <v>636.75499999999977</v>
      </c>
      <c r="K4656" s="440" t="s">
        <v>6</v>
      </c>
    </row>
    <row r="4657" spans="3:12" ht="12" customHeight="1" x14ac:dyDescent="0.3">
      <c r="C4657" s="156"/>
      <c r="D4657" s="648" t="s">
        <v>761</v>
      </c>
      <c r="E4657" s="444"/>
      <c r="F4657" s="443"/>
      <c r="G4657" s="444"/>
      <c r="H4657" s="116"/>
      <c r="I4657" s="458"/>
      <c r="J4657" s="100"/>
      <c r="K4657" s="31"/>
      <c r="L4657" s="28"/>
    </row>
    <row r="4658" spans="3:12" x14ac:dyDescent="0.3">
      <c r="C4658" s="29"/>
      <c r="D4658" s="124"/>
      <c r="E4658" s="444"/>
      <c r="F4658" s="443"/>
      <c r="G4658" s="444"/>
      <c r="H4658" s="116"/>
      <c r="I4658" s="458"/>
      <c r="J4658" s="100"/>
      <c r="K4658" s="185"/>
    </row>
    <row r="4659" spans="3:12" ht="12" customHeight="1" x14ac:dyDescent="0.3">
      <c r="C4659" s="156"/>
      <c r="D4659" s="434" t="s">
        <v>925</v>
      </c>
      <c r="E4659" s="444"/>
      <c r="F4659" s="443"/>
      <c r="G4659" s="444"/>
      <c r="H4659" s="116"/>
      <c r="I4659" s="458"/>
      <c r="J4659" s="100"/>
      <c r="K4659" s="31"/>
      <c r="L4659" s="28"/>
    </row>
    <row r="4660" spans="3:12" ht="12" customHeight="1" x14ac:dyDescent="0.3">
      <c r="C4660" s="10" t="s">
        <v>920</v>
      </c>
      <c r="D4660" s="117" t="s">
        <v>187</v>
      </c>
      <c r="E4660" s="444"/>
      <c r="F4660" s="110"/>
      <c r="G4660" s="110"/>
      <c r="H4660" s="98"/>
      <c r="I4660" s="458"/>
      <c r="J4660" s="100"/>
      <c r="K4660" s="31"/>
      <c r="L4660" s="28"/>
    </row>
    <row r="4661" spans="3:12" ht="12" customHeight="1" x14ac:dyDescent="0.3">
      <c r="C4661" s="156"/>
      <c r="D4661" s="117" t="s">
        <v>1605</v>
      </c>
      <c r="E4661" s="444">
        <v>1</v>
      </c>
      <c r="F4661" s="110">
        <v>1.84</v>
      </c>
      <c r="G4661" s="110">
        <v>4.17</v>
      </c>
      <c r="H4661" s="98"/>
      <c r="I4661" s="458">
        <f>PRODUCT(E4661:G4661)</f>
        <v>7.6728000000000005</v>
      </c>
      <c r="J4661" s="100"/>
      <c r="K4661" s="31"/>
      <c r="L4661" s="28"/>
    </row>
    <row r="4662" spans="3:12" x14ac:dyDescent="0.3">
      <c r="C4662" s="8"/>
      <c r="D4662" s="186"/>
      <c r="E4662" s="443"/>
      <c r="F4662" s="443"/>
      <c r="G4662" s="443"/>
      <c r="H4662" s="86"/>
      <c r="I4662" s="458"/>
      <c r="J4662" s="115"/>
      <c r="K4662" s="180"/>
      <c r="L4662" s="28"/>
    </row>
    <row r="4663" spans="3:12" x14ac:dyDescent="0.3">
      <c r="C4663" s="156"/>
      <c r="D4663" s="434" t="s">
        <v>952</v>
      </c>
      <c r="E4663" s="444"/>
      <c r="F4663" s="443"/>
      <c r="G4663" s="444"/>
      <c r="H4663" s="116"/>
      <c r="I4663" s="458"/>
      <c r="J4663" s="115"/>
      <c r="K4663" s="180"/>
      <c r="L4663" s="28"/>
    </row>
    <row r="4664" spans="3:12" x14ac:dyDescent="0.3">
      <c r="C4664" s="10" t="s">
        <v>963</v>
      </c>
      <c r="D4664" s="117" t="s">
        <v>962</v>
      </c>
      <c r="E4664" s="444"/>
      <c r="F4664" s="110"/>
      <c r="G4664" s="110"/>
      <c r="H4664" s="98"/>
      <c r="I4664" s="458"/>
      <c r="J4664" s="115"/>
      <c r="K4664" s="180"/>
      <c r="L4664" s="28"/>
    </row>
    <row r="4665" spans="3:12" x14ac:dyDescent="0.3">
      <c r="C4665" s="156"/>
      <c r="D4665" s="117" t="s">
        <v>2004</v>
      </c>
      <c r="E4665" s="444">
        <v>1</v>
      </c>
      <c r="F4665" s="110">
        <v>3.9</v>
      </c>
      <c r="G4665" s="110">
        <v>3.15</v>
      </c>
      <c r="H4665" s="98"/>
      <c r="I4665" s="458">
        <f>PRODUCT(E4665:G4665)</f>
        <v>12.285</v>
      </c>
      <c r="J4665" s="115"/>
      <c r="K4665" s="180"/>
      <c r="L4665" s="28"/>
    </row>
    <row r="4666" spans="3:12" x14ac:dyDescent="0.3">
      <c r="C4666" s="8"/>
      <c r="D4666" s="117" t="s">
        <v>2005</v>
      </c>
      <c r="E4666" s="444">
        <v>1</v>
      </c>
      <c r="F4666" s="110">
        <v>3.9</v>
      </c>
      <c r="G4666" s="110">
        <v>3.15</v>
      </c>
      <c r="H4666" s="98"/>
      <c r="I4666" s="458">
        <f>PRODUCT(E4666:G4666)</f>
        <v>12.285</v>
      </c>
      <c r="J4666" s="115"/>
      <c r="K4666" s="180"/>
      <c r="L4666" s="28"/>
    </row>
    <row r="4667" spans="3:12" x14ac:dyDescent="0.3">
      <c r="C4667" s="10" t="s">
        <v>2006</v>
      </c>
      <c r="D4667" s="117" t="s">
        <v>566</v>
      </c>
      <c r="E4667" s="444"/>
      <c r="F4667" s="110"/>
      <c r="G4667" s="110"/>
      <c r="H4667" s="98"/>
      <c r="I4667" s="458"/>
      <c r="J4667" s="115"/>
      <c r="K4667" s="180"/>
      <c r="L4667" s="28"/>
    </row>
    <row r="4668" spans="3:12" x14ac:dyDescent="0.3">
      <c r="C4668" s="156"/>
      <c r="D4668" s="117" t="s">
        <v>1656</v>
      </c>
      <c r="E4668" s="444">
        <v>1</v>
      </c>
      <c r="F4668" s="110">
        <v>1.4</v>
      </c>
      <c r="G4668" s="110">
        <v>3.15</v>
      </c>
      <c r="H4668" s="98"/>
      <c r="I4668" s="458">
        <f>PRODUCT(E4668:G4668)</f>
        <v>4.4099999999999993</v>
      </c>
      <c r="J4668" s="115"/>
      <c r="K4668" s="180"/>
      <c r="L4668" s="28"/>
    </row>
    <row r="4669" spans="3:12" x14ac:dyDescent="0.3">
      <c r="C4669" s="8" t="s">
        <v>2007</v>
      </c>
      <c r="D4669" s="186" t="s">
        <v>2008</v>
      </c>
      <c r="E4669" s="443"/>
      <c r="F4669" s="443"/>
      <c r="G4669" s="443"/>
      <c r="H4669" s="86"/>
      <c r="I4669" s="458"/>
      <c r="J4669" s="115"/>
      <c r="K4669" s="180"/>
      <c r="L4669" s="28"/>
    </row>
    <row r="4670" spans="3:12" x14ac:dyDescent="0.3">
      <c r="C4670" s="8"/>
      <c r="D4670" s="117" t="s">
        <v>2009</v>
      </c>
      <c r="E4670" s="444">
        <v>1</v>
      </c>
      <c r="F4670" s="110">
        <v>4.4000000000000004</v>
      </c>
      <c r="G4670" s="110">
        <v>4.17</v>
      </c>
      <c r="H4670" s="98"/>
      <c r="I4670" s="458">
        <f>PRODUCT(E4670:G4670)</f>
        <v>18.348000000000003</v>
      </c>
      <c r="J4670" s="115"/>
      <c r="K4670" s="180"/>
      <c r="L4670" s="28"/>
    </row>
    <row r="4671" spans="3:12" ht="12" customHeight="1" x14ac:dyDescent="0.3">
      <c r="C4671" s="10"/>
      <c r="D4671" s="176"/>
      <c r="E4671" s="444"/>
      <c r="F4671" s="443"/>
      <c r="G4671" s="444"/>
      <c r="H4671" s="116"/>
      <c r="I4671" s="458"/>
      <c r="J4671" s="100"/>
      <c r="K4671" s="31"/>
      <c r="L4671" s="28"/>
    </row>
    <row r="4672" spans="3:12" ht="12" customHeight="1" x14ac:dyDescent="0.3">
      <c r="C4672" s="156"/>
      <c r="D4672" s="434" t="s">
        <v>1018</v>
      </c>
      <c r="E4672" s="444"/>
      <c r="F4672" s="443"/>
      <c r="G4672" s="444"/>
      <c r="H4672" s="116"/>
      <c r="I4672" s="458"/>
      <c r="J4672" s="100"/>
      <c r="K4672" s="31"/>
      <c r="L4672" s="28"/>
    </row>
    <row r="4673" spans="3:12" x14ac:dyDescent="0.3">
      <c r="C4673" s="10" t="s">
        <v>853</v>
      </c>
      <c r="D4673" s="117" t="s">
        <v>211</v>
      </c>
      <c r="E4673" s="444"/>
      <c r="F4673" s="110"/>
      <c r="G4673" s="110"/>
      <c r="H4673" s="98"/>
      <c r="I4673" s="458"/>
      <c r="J4673" s="115"/>
      <c r="K4673" s="180"/>
      <c r="L4673" s="28"/>
    </row>
    <row r="4674" spans="3:12" x14ac:dyDescent="0.3">
      <c r="C4674" s="156"/>
      <c r="D4674" s="117" t="s">
        <v>1689</v>
      </c>
      <c r="E4674" s="444">
        <v>1</v>
      </c>
      <c r="F4674" s="110">
        <v>38.619999999999997</v>
      </c>
      <c r="G4674" s="110">
        <v>4.17</v>
      </c>
      <c r="H4674" s="98"/>
      <c r="I4674" s="458">
        <f>PRODUCT(E4674:G4674)</f>
        <v>161.0454</v>
      </c>
      <c r="J4674" s="115"/>
      <c r="K4674" s="180"/>
      <c r="L4674" s="28"/>
    </row>
    <row r="4675" spans="3:12" x14ac:dyDescent="0.3">
      <c r="C4675" s="8"/>
      <c r="D4675" s="186" t="s">
        <v>323</v>
      </c>
      <c r="E4675" s="443">
        <v>-2</v>
      </c>
      <c r="F4675" s="443">
        <v>2.5</v>
      </c>
      <c r="G4675" s="443">
        <v>2.1</v>
      </c>
      <c r="H4675" s="86"/>
      <c r="I4675" s="458">
        <f>PRODUCT(E4675:G4675)</f>
        <v>-10.5</v>
      </c>
      <c r="J4675" s="115"/>
      <c r="K4675" s="180"/>
      <c r="L4675" s="28"/>
    </row>
    <row r="4676" spans="3:12" x14ac:dyDescent="0.3">
      <c r="C4676" s="156"/>
      <c r="D4676" s="434" t="s">
        <v>1021</v>
      </c>
      <c r="E4676" s="444"/>
      <c r="F4676" s="443"/>
      <c r="G4676" s="444"/>
      <c r="H4676" s="116"/>
      <c r="I4676" s="458"/>
      <c r="J4676" s="115"/>
      <c r="K4676" s="180"/>
      <c r="L4676" s="28"/>
    </row>
    <row r="4677" spans="3:12" x14ac:dyDescent="0.3">
      <c r="C4677" s="10" t="s">
        <v>920</v>
      </c>
      <c r="D4677" s="117" t="s">
        <v>2010</v>
      </c>
      <c r="E4677" s="444"/>
      <c r="F4677" s="110"/>
      <c r="G4677" s="110"/>
      <c r="H4677" s="98"/>
      <c r="I4677" s="458"/>
      <c r="J4677" s="115"/>
      <c r="K4677" s="180"/>
      <c r="L4677" s="28"/>
    </row>
    <row r="4678" spans="3:12" x14ac:dyDescent="0.3">
      <c r="C4678" s="156"/>
      <c r="D4678" s="117" t="s">
        <v>2011</v>
      </c>
      <c r="E4678" s="444">
        <v>1</v>
      </c>
      <c r="F4678" s="110">
        <v>3.82</v>
      </c>
      <c r="G4678" s="110">
        <v>9.44</v>
      </c>
      <c r="H4678" s="98"/>
      <c r="I4678" s="458">
        <f>PRODUCT(E4678:G4678)</f>
        <v>36.060799999999993</v>
      </c>
      <c r="J4678" s="115"/>
      <c r="K4678" s="180"/>
      <c r="L4678" s="28"/>
    </row>
    <row r="4679" spans="3:12" ht="12" customHeight="1" x14ac:dyDescent="0.3">
      <c r="C4679" s="10" t="s">
        <v>1026</v>
      </c>
      <c r="D4679" s="117" t="s">
        <v>1027</v>
      </c>
      <c r="E4679" s="444"/>
      <c r="F4679" s="110"/>
      <c r="G4679" s="110"/>
      <c r="H4679" s="98"/>
      <c r="I4679" s="458"/>
      <c r="J4679" s="100"/>
      <c r="K4679" s="31"/>
      <c r="L4679" s="28"/>
    </row>
    <row r="4680" spans="3:12" x14ac:dyDescent="0.3">
      <c r="C4680" s="156"/>
      <c r="D4680" s="117" t="s">
        <v>1075</v>
      </c>
      <c r="E4680" s="444">
        <v>1</v>
      </c>
      <c r="F4680" s="110">
        <v>5.8</v>
      </c>
      <c r="G4680" s="110">
        <v>3.67</v>
      </c>
      <c r="H4680" s="98"/>
      <c r="I4680" s="458">
        <f>PRODUCT(E4680:G4680)</f>
        <v>21.285999999999998</v>
      </c>
      <c r="J4680" s="115"/>
      <c r="K4680" s="180"/>
      <c r="L4680" s="28"/>
    </row>
    <row r="4681" spans="3:12" x14ac:dyDescent="0.3">
      <c r="C4681" s="10" t="s">
        <v>1086</v>
      </c>
      <c r="D4681" s="117" t="s">
        <v>270</v>
      </c>
      <c r="E4681" s="444"/>
      <c r="F4681" s="110"/>
      <c r="G4681" s="110"/>
      <c r="H4681" s="98"/>
      <c r="I4681" s="458"/>
      <c r="J4681" s="115"/>
      <c r="K4681" s="180"/>
      <c r="L4681" s="28"/>
    </row>
    <row r="4682" spans="3:12" x14ac:dyDescent="0.3">
      <c r="C4682" s="156"/>
      <c r="D4682" s="117" t="s">
        <v>1087</v>
      </c>
      <c r="E4682" s="444">
        <v>1</v>
      </c>
      <c r="F4682" s="110">
        <v>1.32</v>
      </c>
      <c r="G4682" s="110">
        <v>4.17</v>
      </c>
      <c r="H4682" s="98"/>
      <c r="I4682" s="458">
        <f>PRODUCT(E4682:G4682)</f>
        <v>5.5044000000000004</v>
      </c>
      <c r="J4682" s="115"/>
      <c r="K4682" s="180"/>
      <c r="L4682" s="28"/>
    </row>
    <row r="4683" spans="3:12" x14ac:dyDescent="0.3">
      <c r="C4683" s="156"/>
      <c r="D4683" s="434" t="s">
        <v>1385</v>
      </c>
      <c r="E4683" s="444"/>
      <c r="F4683" s="443"/>
      <c r="G4683" s="444"/>
      <c r="H4683" s="116"/>
      <c r="I4683" s="458"/>
      <c r="J4683" s="115"/>
      <c r="K4683" s="180"/>
      <c r="L4683" s="28"/>
    </row>
    <row r="4684" spans="3:12" x14ac:dyDescent="0.3">
      <c r="C4684" s="10" t="s">
        <v>920</v>
      </c>
      <c r="D4684" s="117" t="s">
        <v>2010</v>
      </c>
      <c r="E4684" s="444"/>
      <c r="F4684" s="110"/>
      <c r="G4684" s="110"/>
      <c r="H4684" s="98"/>
      <c r="I4684" s="458"/>
      <c r="J4684" s="115"/>
      <c r="K4684" s="180"/>
      <c r="L4684" s="28"/>
    </row>
    <row r="4685" spans="3:12" x14ac:dyDescent="0.3">
      <c r="C4685" s="156"/>
      <c r="D4685" s="117" t="s">
        <v>2012</v>
      </c>
      <c r="E4685" s="444">
        <v>1</v>
      </c>
      <c r="F4685" s="110">
        <v>3.82</v>
      </c>
      <c r="G4685" s="110">
        <v>9.44</v>
      </c>
      <c r="H4685" s="98"/>
      <c r="I4685" s="458">
        <f>PRODUCT(E4685:G4685)</f>
        <v>36.060799999999993</v>
      </c>
      <c r="J4685" s="115"/>
      <c r="K4685" s="180"/>
      <c r="L4685" s="28"/>
    </row>
    <row r="4686" spans="3:12" x14ac:dyDescent="0.3">
      <c r="C4686" s="10" t="s">
        <v>2013</v>
      </c>
      <c r="D4686" s="117" t="s">
        <v>1860</v>
      </c>
      <c r="E4686" s="444"/>
      <c r="F4686" s="110"/>
      <c r="G4686" s="110"/>
      <c r="H4686" s="98"/>
      <c r="I4686" s="458"/>
      <c r="J4686" s="115"/>
      <c r="K4686" s="180"/>
      <c r="L4686" s="28"/>
    </row>
    <row r="4687" spans="3:12" x14ac:dyDescent="0.3">
      <c r="C4687" s="156"/>
      <c r="D4687" s="117" t="s">
        <v>1487</v>
      </c>
      <c r="E4687" s="444">
        <v>1</v>
      </c>
      <c r="F4687" s="110">
        <v>4.3499999999999996</v>
      </c>
      <c r="G4687" s="110">
        <v>4.17</v>
      </c>
      <c r="H4687" s="98"/>
      <c r="I4687" s="458">
        <f>PRODUCT(E4687:G4687)</f>
        <v>18.139499999999998</v>
      </c>
      <c r="J4687" s="115"/>
      <c r="K4687" s="180"/>
      <c r="L4687" s="28"/>
    </row>
    <row r="4688" spans="3:12" x14ac:dyDescent="0.3">
      <c r="C4688" s="8"/>
      <c r="D4688" s="117" t="s">
        <v>1207</v>
      </c>
      <c r="E4688" s="444">
        <v>1</v>
      </c>
      <c r="F4688" s="110">
        <v>6.8</v>
      </c>
      <c r="G4688" s="110">
        <v>4.17</v>
      </c>
      <c r="H4688" s="98"/>
      <c r="I4688" s="458">
        <f>PRODUCT(E4688:G4688)</f>
        <v>28.355999999999998</v>
      </c>
      <c r="J4688" s="115"/>
      <c r="K4688" s="180"/>
      <c r="L4688" s="28"/>
    </row>
    <row r="4689" spans="3:12" x14ac:dyDescent="0.3">
      <c r="C4689" s="156"/>
      <c r="D4689" s="434" t="s">
        <v>1387</v>
      </c>
      <c r="E4689" s="444"/>
      <c r="F4689" s="443"/>
      <c r="G4689" s="444"/>
      <c r="H4689" s="116"/>
      <c r="I4689" s="458"/>
      <c r="J4689" s="115"/>
      <c r="K4689" s="180"/>
      <c r="L4689" s="28"/>
    </row>
    <row r="4690" spans="3:12" x14ac:dyDescent="0.3">
      <c r="C4690" s="10" t="s">
        <v>1270</v>
      </c>
      <c r="D4690" s="117" t="s">
        <v>1271</v>
      </c>
      <c r="E4690" s="444"/>
      <c r="F4690" s="110"/>
      <c r="G4690" s="110"/>
      <c r="H4690" s="98"/>
      <c r="I4690" s="458"/>
      <c r="J4690" s="115"/>
      <c r="K4690" s="180"/>
      <c r="L4690" s="28"/>
    </row>
    <row r="4691" spans="3:12" x14ac:dyDescent="0.3">
      <c r="C4691" s="156"/>
      <c r="D4691" s="117" t="s">
        <v>1569</v>
      </c>
      <c r="E4691" s="444">
        <v>1</v>
      </c>
      <c r="F4691" s="110">
        <v>0.64</v>
      </c>
      <c r="G4691" s="110">
        <v>4.17</v>
      </c>
      <c r="H4691" s="98"/>
      <c r="I4691" s="458">
        <f>PRODUCT(E4691:G4691)</f>
        <v>2.6688000000000001</v>
      </c>
      <c r="J4691" s="115"/>
      <c r="K4691" s="180"/>
      <c r="L4691" s="28"/>
    </row>
    <row r="4692" spans="3:12" x14ac:dyDescent="0.3">
      <c r="C4692" s="8"/>
      <c r="D4692" s="186"/>
      <c r="E4692" s="443"/>
      <c r="F4692" s="443"/>
      <c r="G4692" s="443"/>
      <c r="H4692" s="86"/>
      <c r="I4692" s="458"/>
      <c r="J4692" s="115"/>
      <c r="K4692" s="180"/>
      <c r="L4692" s="28"/>
    </row>
    <row r="4693" spans="3:12" x14ac:dyDescent="0.3">
      <c r="C4693" s="156"/>
      <c r="D4693" s="648" t="s">
        <v>770</v>
      </c>
      <c r="E4693" s="444"/>
      <c r="F4693" s="443"/>
      <c r="G4693" s="444"/>
      <c r="H4693" s="116"/>
      <c r="I4693" s="458"/>
      <c r="J4693" s="115"/>
      <c r="K4693" s="180"/>
      <c r="L4693" s="28"/>
    </row>
    <row r="4694" spans="3:12" x14ac:dyDescent="0.3">
      <c r="C4694" s="29"/>
      <c r="D4694" s="124"/>
      <c r="E4694" s="444"/>
      <c r="F4694" s="443"/>
      <c r="G4694" s="444"/>
      <c r="H4694" s="116"/>
      <c r="I4694" s="458"/>
      <c r="J4694" s="115"/>
      <c r="K4694" s="180"/>
      <c r="L4694" s="28"/>
    </row>
    <row r="4695" spans="3:12" x14ac:dyDescent="0.3">
      <c r="C4695" s="156"/>
      <c r="D4695" s="434" t="s">
        <v>1511</v>
      </c>
      <c r="E4695" s="444"/>
      <c r="F4695" s="443"/>
      <c r="G4695" s="444"/>
      <c r="H4695" s="116"/>
      <c r="I4695" s="458"/>
      <c r="J4695" s="115"/>
      <c r="K4695" s="180"/>
      <c r="L4695" s="28"/>
    </row>
    <row r="4696" spans="3:12" x14ac:dyDescent="0.3">
      <c r="C4696" s="10" t="s">
        <v>1535</v>
      </c>
      <c r="D4696" s="117" t="s">
        <v>2014</v>
      </c>
      <c r="E4696" s="444"/>
      <c r="F4696" s="110"/>
      <c r="G4696" s="110"/>
      <c r="H4696" s="98"/>
      <c r="I4696" s="458"/>
      <c r="J4696" s="115"/>
      <c r="K4696" s="180"/>
      <c r="L4696" s="28"/>
    </row>
    <row r="4697" spans="3:12" x14ac:dyDescent="0.3">
      <c r="C4697" s="156"/>
      <c r="D4697" s="117" t="s">
        <v>1981</v>
      </c>
      <c r="E4697" s="444">
        <v>1</v>
      </c>
      <c r="F4697" s="110">
        <v>1.1499999999999999</v>
      </c>
      <c r="G4697" s="110">
        <v>4.17</v>
      </c>
      <c r="H4697" s="98"/>
      <c r="I4697" s="458">
        <f>PRODUCT(E4697:G4697)</f>
        <v>4.7954999999999997</v>
      </c>
      <c r="J4697" s="115"/>
      <c r="K4697" s="180"/>
      <c r="L4697" s="28"/>
    </row>
    <row r="4698" spans="3:12" x14ac:dyDescent="0.3">
      <c r="C4698" s="156"/>
      <c r="D4698" s="434" t="s">
        <v>1692</v>
      </c>
      <c r="E4698" s="444"/>
      <c r="F4698" s="443"/>
      <c r="G4698" s="444"/>
      <c r="H4698" s="116"/>
      <c r="I4698" s="458"/>
      <c r="J4698" s="115"/>
      <c r="K4698" s="180"/>
      <c r="L4698" s="28"/>
    </row>
    <row r="4699" spans="3:12" x14ac:dyDescent="0.3">
      <c r="C4699" s="10" t="s">
        <v>1704</v>
      </c>
      <c r="D4699" s="117" t="s">
        <v>2015</v>
      </c>
      <c r="E4699" s="444"/>
      <c r="F4699" s="110"/>
      <c r="G4699" s="110"/>
      <c r="H4699" s="98"/>
      <c r="I4699" s="458"/>
      <c r="J4699" s="115"/>
      <c r="K4699" s="180"/>
      <c r="L4699" s="28"/>
    </row>
    <row r="4700" spans="3:12" x14ac:dyDescent="0.3">
      <c r="C4700" s="156"/>
      <c r="D4700" s="117" t="s">
        <v>1207</v>
      </c>
      <c r="E4700" s="444">
        <v>1</v>
      </c>
      <c r="F4700" s="110">
        <v>6.8</v>
      </c>
      <c r="G4700" s="110">
        <v>4.17</v>
      </c>
      <c r="H4700" s="98"/>
      <c r="I4700" s="458">
        <f>PRODUCT(E4700:G4700)</f>
        <v>28.355999999999998</v>
      </c>
      <c r="J4700" s="115"/>
      <c r="K4700" s="180"/>
      <c r="L4700" s="28"/>
    </row>
    <row r="4701" spans="3:12" x14ac:dyDescent="0.3">
      <c r="C4701" s="8"/>
      <c r="D4701" s="117" t="s">
        <v>1487</v>
      </c>
      <c r="E4701" s="444">
        <v>1</v>
      </c>
      <c r="F4701" s="110">
        <v>4.3499999999999996</v>
      </c>
      <c r="G4701" s="110">
        <v>4.17</v>
      </c>
      <c r="H4701" s="98"/>
      <c r="I4701" s="458">
        <f>PRODUCT(E4701:G4701)</f>
        <v>18.139499999999998</v>
      </c>
      <c r="J4701" s="115"/>
      <c r="K4701" s="180"/>
      <c r="L4701" s="28"/>
    </row>
    <row r="4702" spans="3:12" x14ac:dyDescent="0.3">
      <c r="C4702" s="8"/>
      <c r="D4702" s="186" t="s">
        <v>2016</v>
      </c>
      <c r="E4702" s="444">
        <v>1</v>
      </c>
      <c r="F4702" s="110">
        <v>1.68</v>
      </c>
      <c r="G4702" s="110">
        <v>4.17</v>
      </c>
      <c r="H4702" s="98"/>
      <c r="I4702" s="458">
        <f>PRODUCT(E4702:G4702)</f>
        <v>7.0055999999999994</v>
      </c>
      <c r="J4702" s="115"/>
      <c r="K4702" s="180"/>
      <c r="L4702" s="28"/>
    </row>
    <row r="4703" spans="3:12" x14ac:dyDescent="0.3">
      <c r="C4703" s="156"/>
      <c r="D4703" s="434" t="s">
        <v>1715</v>
      </c>
      <c r="E4703" s="444"/>
      <c r="F4703" s="443"/>
      <c r="G4703" s="444"/>
      <c r="H4703" s="116"/>
      <c r="I4703" s="458"/>
      <c r="J4703" s="115"/>
      <c r="K4703" s="180"/>
      <c r="L4703" s="28"/>
    </row>
    <row r="4704" spans="3:12" x14ac:dyDescent="0.3">
      <c r="C4704" s="10" t="s">
        <v>1740</v>
      </c>
      <c r="D4704" s="117" t="s">
        <v>2017</v>
      </c>
      <c r="E4704" s="444"/>
      <c r="F4704" s="110"/>
      <c r="G4704" s="110"/>
      <c r="H4704" s="98"/>
      <c r="I4704" s="458"/>
      <c r="J4704" s="115"/>
      <c r="K4704" s="180"/>
      <c r="L4704" s="28"/>
    </row>
    <row r="4705" spans="3:12" x14ac:dyDescent="0.3">
      <c r="C4705" s="156"/>
      <c r="D4705" s="117" t="s">
        <v>1207</v>
      </c>
      <c r="E4705" s="444">
        <v>1</v>
      </c>
      <c r="F4705" s="110">
        <v>2.85</v>
      </c>
      <c r="G4705" s="110">
        <v>4.17</v>
      </c>
      <c r="H4705" s="98"/>
      <c r="I4705" s="458">
        <f>PRODUCT(E4705:G4705)</f>
        <v>11.884500000000001</v>
      </c>
      <c r="J4705" s="115"/>
      <c r="K4705" s="180"/>
      <c r="L4705" s="28"/>
    </row>
    <row r="4706" spans="3:12" x14ac:dyDescent="0.3">
      <c r="C4706" s="8"/>
      <c r="D4706" s="117"/>
      <c r="E4706" s="444"/>
      <c r="F4706" s="110"/>
      <c r="G4706" s="110"/>
      <c r="H4706" s="98"/>
      <c r="I4706" s="458"/>
      <c r="J4706" s="115"/>
      <c r="K4706" s="180"/>
      <c r="L4706" s="28"/>
    </row>
    <row r="4707" spans="3:12" x14ac:dyDescent="0.3">
      <c r="C4707" s="156"/>
      <c r="D4707" s="648" t="s">
        <v>765</v>
      </c>
      <c r="E4707" s="444"/>
      <c r="F4707" s="443"/>
      <c r="G4707" s="444"/>
      <c r="H4707" s="116"/>
      <c r="I4707" s="458"/>
      <c r="J4707" s="115"/>
      <c r="K4707" s="180"/>
      <c r="L4707" s="28"/>
    </row>
    <row r="4708" spans="3:12" x14ac:dyDescent="0.3">
      <c r="C4708" s="29"/>
      <c r="D4708" s="124"/>
      <c r="E4708" s="444"/>
      <c r="F4708" s="443"/>
      <c r="G4708" s="444"/>
      <c r="H4708" s="116"/>
      <c r="I4708" s="458"/>
      <c r="J4708" s="115"/>
      <c r="K4708" s="180"/>
      <c r="L4708" s="28"/>
    </row>
    <row r="4709" spans="3:12" x14ac:dyDescent="0.3">
      <c r="C4709" s="156"/>
      <c r="D4709" s="434" t="s">
        <v>1750</v>
      </c>
      <c r="E4709" s="444"/>
      <c r="F4709" s="443"/>
      <c r="G4709" s="444"/>
      <c r="H4709" s="116"/>
      <c r="I4709" s="458"/>
      <c r="J4709" s="115"/>
      <c r="K4709" s="180"/>
      <c r="L4709" s="28"/>
    </row>
    <row r="4710" spans="3:12" x14ac:dyDescent="0.3">
      <c r="C4710" s="10" t="s">
        <v>1779</v>
      </c>
      <c r="D4710" s="117" t="s">
        <v>2018</v>
      </c>
      <c r="E4710" s="444"/>
      <c r="F4710" s="110"/>
      <c r="G4710" s="110"/>
      <c r="H4710" s="98"/>
      <c r="I4710" s="458"/>
      <c r="J4710" s="115"/>
      <c r="K4710" s="180"/>
      <c r="L4710" s="28"/>
    </row>
    <row r="4711" spans="3:12" x14ac:dyDescent="0.3">
      <c r="C4711" s="156"/>
      <c r="D4711" s="117" t="s">
        <v>1755</v>
      </c>
      <c r="E4711" s="444">
        <v>1</v>
      </c>
      <c r="F4711" s="110">
        <v>5.6</v>
      </c>
      <c r="G4711" s="110">
        <v>4.17</v>
      </c>
      <c r="H4711" s="98"/>
      <c r="I4711" s="458">
        <f>PRODUCT(E4711:G4711)</f>
        <v>23.351999999999997</v>
      </c>
      <c r="J4711" s="115"/>
      <c r="K4711" s="180"/>
      <c r="L4711" s="28"/>
    </row>
    <row r="4712" spans="3:12" x14ac:dyDescent="0.3">
      <c r="C4712" s="156"/>
      <c r="D4712" s="117"/>
      <c r="E4712" s="444"/>
      <c r="F4712" s="110"/>
      <c r="G4712" s="132"/>
      <c r="H4712" s="131"/>
      <c r="I4712" s="458"/>
      <c r="J4712" s="115"/>
      <c r="K4712" s="180"/>
      <c r="L4712" s="28"/>
    </row>
    <row r="4713" spans="3:12" x14ac:dyDescent="0.3">
      <c r="C4713" s="156"/>
      <c r="D4713" s="434" t="s">
        <v>1798</v>
      </c>
      <c r="E4713" s="444"/>
      <c r="F4713" s="443"/>
      <c r="G4713" s="444"/>
      <c r="H4713" s="116"/>
      <c r="I4713" s="458"/>
      <c r="J4713" s="115"/>
      <c r="K4713" s="180"/>
      <c r="L4713" s="28"/>
    </row>
    <row r="4714" spans="3:12" x14ac:dyDescent="0.3">
      <c r="C4714" s="10" t="s">
        <v>1826</v>
      </c>
      <c r="D4714" s="117" t="s">
        <v>2019</v>
      </c>
      <c r="E4714" s="444"/>
      <c r="F4714" s="110"/>
      <c r="G4714" s="110"/>
      <c r="H4714" s="98"/>
      <c r="I4714" s="458"/>
      <c r="J4714" s="115"/>
      <c r="K4714" s="180"/>
      <c r="L4714" s="28"/>
    </row>
    <row r="4715" spans="3:12" x14ac:dyDescent="0.3">
      <c r="C4715" s="156"/>
      <c r="D4715" s="117" t="s">
        <v>1755</v>
      </c>
      <c r="E4715" s="444">
        <v>1</v>
      </c>
      <c r="F4715" s="110">
        <v>5.6</v>
      </c>
      <c r="G4715" s="110">
        <v>4.17</v>
      </c>
      <c r="H4715" s="98"/>
      <c r="I4715" s="458">
        <f>PRODUCT(E4715:G4715)</f>
        <v>23.351999999999997</v>
      </c>
      <c r="J4715" s="115"/>
      <c r="K4715" s="180"/>
      <c r="L4715" s="28"/>
    </row>
    <row r="4716" spans="3:12" x14ac:dyDescent="0.3">
      <c r="C4716" s="8"/>
      <c r="D4716" s="186"/>
      <c r="E4716" s="443"/>
      <c r="F4716" s="443"/>
      <c r="G4716" s="443"/>
      <c r="H4716" s="86"/>
      <c r="I4716" s="458"/>
      <c r="J4716" s="115"/>
      <c r="K4716" s="180"/>
      <c r="L4716" s="28"/>
    </row>
    <row r="4717" spans="3:12" x14ac:dyDescent="0.3">
      <c r="C4717" s="156"/>
      <c r="D4717" s="434" t="s">
        <v>1844</v>
      </c>
      <c r="E4717" s="444"/>
      <c r="F4717" s="443"/>
      <c r="G4717" s="444"/>
      <c r="H4717" s="116"/>
      <c r="I4717" s="458"/>
      <c r="J4717" s="115"/>
      <c r="K4717" s="180"/>
      <c r="L4717" s="28"/>
    </row>
    <row r="4718" spans="3:12" x14ac:dyDescent="0.3">
      <c r="C4718" s="10" t="s">
        <v>1848</v>
      </c>
      <c r="D4718" s="117" t="s">
        <v>1845</v>
      </c>
      <c r="E4718" s="444"/>
      <c r="F4718" s="110"/>
      <c r="G4718" s="110"/>
      <c r="H4718" s="98"/>
      <c r="I4718" s="458"/>
      <c r="J4718" s="115"/>
      <c r="K4718" s="180"/>
      <c r="L4718" s="28"/>
    </row>
    <row r="4719" spans="3:12" x14ac:dyDescent="0.3">
      <c r="C4719" s="156"/>
      <c r="D4719" s="117" t="s">
        <v>1846</v>
      </c>
      <c r="E4719" s="444">
        <v>1</v>
      </c>
      <c r="F4719" s="110">
        <v>5.75</v>
      </c>
      <c r="G4719" s="110">
        <v>4.17</v>
      </c>
      <c r="H4719" s="98"/>
      <c r="I4719" s="458">
        <f>PRODUCT(E4719:G4719)</f>
        <v>23.977499999999999</v>
      </c>
      <c r="J4719" s="115"/>
      <c r="K4719" s="180"/>
      <c r="L4719" s="28"/>
    </row>
    <row r="4720" spans="3:12" x14ac:dyDescent="0.3">
      <c r="C4720" s="10" t="s">
        <v>1859</v>
      </c>
      <c r="D4720" s="117" t="s">
        <v>2015</v>
      </c>
      <c r="E4720" s="444"/>
      <c r="F4720" s="110"/>
      <c r="G4720" s="110"/>
      <c r="H4720" s="98"/>
      <c r="I4720" s="458"/>
      <c r="J4720" s="115"/>
      <c r="K4720" s="180"/>
      <c r="L4720" s="28"/>
    </row>
    <row r="4721" spans="3:12" x14ac:dyDescent="0.3">
      <c r="C4721" s="156"/>
      <c r="D4721" s="117" t="s">
        <v>1207</v>
      </c>
      <c r="E4721" s="444">
        <v>1</v>
      </c>
      <c r="F4721" s="110">
        <v>4.92</v>
      </c>
      <c r="G4721" s="110">
        <v>4.17</v>
      </c>
      <c r="H4721" s="98"/>
      <c r="I4721" s="458">
        <f>PRODUCT(E4721:G4721)</f>
        <v>20.516400000000001</v>
      </c>
      <c r="J4721" s="115"/>
      <c r="K4721" s="180"/>
      <c r="L4721" s="28"/>
    </row>
    <row r="4722" spans="3:12" x14ac:dyDescent="0.3">
      <c r="C4722" s="8"/>
      <c r="D4722" s="117" t="s">
        <v>1487</v>
      </c>
      <c r="E4722" s="444">
        <v>1</v>
      </c>
      <c r="F4722" s="110">
        <v>4.3499999999999996</v>
      </c>
      <c r="G4722" s="110">
        <v>4.17</v>
      </c>
      <c r="H4722" s="98"/>
      <c r="I4722" s="458">
        <f>PRODUCT(E4722:G4722)</f>
        <v>18.139499999999998</v>
      </c>
      <c r="J4722" s="115"/>
      <c r="K4722" s="180"/>
      <c r="L4722" s="28"/>
    </row>
    <row r="4723" spans="3:12" x14ac:dyDescent="0.3">
      <c r="C4723" s="8"/>
      <c r="D4723" s="186" t="s">
        <v>2016</v>
      </c>
      <c r="E4723" s="444">
        <v>1</v>
      </c>
      <c r="F4723" s="110">
        <v>1.68</v>
      </c>
      <c r="G4723" s="110">
        <v>4.17</v>
      </c>
      <c r="H4723" s="98"/>
      <c r="I4723" s="458">
        <f>PRODUCT(E4723:G4723)</f>
        <v>7.0055999999999994</v>
      </c>
      <c r="J4723" s="115"/>
      <c r="K4723" s="180"/>
      <c r="L4723" s="28"/>
    </row>
    <row r="4724" spans="3:12" x14ac:dyDescent="0.3">
      <c r="C4724" s="10" t="s">
        <v>1862</v>
      </c>
      <c r="D4724" s="117" t="s">
        <v>2020</v>
      </c>
      <c r="E4724" s="444"/>
      <c r="F4724" s="110"/>
      <c r="G4724" s="110"/>
      <c r="H4724" s="98"/>
      <c r="I4724" s="458"/>
      <c r="J4724" s="115"/>
      <c r="K4724" s="180"/>
      <c r="L4724" s="28"/>
    </row>
    <row r="4725" spans="3:12" x14ac:dyDescent="0.3">
      <c r="C4725" s="156"/>
      <c r="D4725" s="117" t="s">
        <v>1586</v>
      </c>
      <c r="E4725" s="444">
        <v>1</v>
      </c>
      <c r="F4725" s="110">
        <v>3.72</v>
      </c>
      <c r="G4725" s="110">
        <v>4.17</v>
      </c>
      <c r="H4725" s="98"/>
      <c r="I4725" s="458">
        <f>PRODUCT(E4725:G4725)</f>
        <v>15.512400000000001</v>
      </c>
      <c r="J4725" s="115"/>
      <c r="K4725" s="180"/>
      <c r="L4725" s="28"/>
    </row>
    <row r="4726" spans="3:12" x14ac:dyDescent="0.3">
      <c r="C4726" s="156"/>
      <c r="D4726" s="117"/>
      <c r="E4726" s="444"/>
      <c r="F4726" s="110"/>
      <c r="G4726" s="132"/>
      <c r="H4726" s="131"/>
      <c r="I4726" s="458"/>
      <c r="J4726" s="115"/>
      <c r="K4726" s="180"/>
      <c r="L4726" s="28"/>
    </row>
    <row r="4727" spans="3:12" x14ac:dyDescent="0.3">
      <c r="C4727" s="156"/>
      <c r="D4727" s="434" t="s">
        <v>1929</v>
      </c>
      <c r="E4727" s="444"/>
      <c r="F4727" s="443"/>
      <c r="G4727" s="444"/>
      <c r="H4727" s="116"/>
      <c r="I4727" s="458"/>
      <c r="J4727" s="115"/>
      <c r="K4727" s="180"/>
      <c r="L4727" s="28"/>
    </row>
    <row r="4728" spans="3:12" x14ac:dyDescent="0.3">
      <c r="C4728" s="10" t="s">
        <v>1868</v>
      </c>
      <c r="D4728" s="117" t="s">
        <v>1869</v>
      </c>
      <c r="E4728" s="444"/>
      <c r="F4728" s="110"/>
      <c r="G4728" s="110"/>
      <c r="H4728" s="98"/>
      <c r="I4728" s="458"/>
      <c r="J4728" s="115"/>
      <c r="K4728" s="180"/>
      <c r="L4728" s="28"/>
    </row>
    <row r="4729" spans="3:12" x14ac:dyDescent="0.3">
      <c r="C4729" s="156"/>
      <c r="D4729" s="117" t="s">
        <v>1707</v>
      </c>
      <c r="E4729" s="444">
        <v>1</v>
      </c>
      <c r="F4729" s="110">
        <v>5.7</v>
      </c>
      <c r="G4729" s="110">
        <v>4.17</v>
      </c>
      <c r="H4729" s="98"/>
      <c r="I4729" s="458">
        <f>PRODUCT(E4729:G4729)</f>
        <v>23.769000000000002</v>
      </c>
      <c r="J4729" s="115"/>
      <c r="K4729" s="180"/>
      <c r="L4729" s="28"/>
    </row>
    <row r="4730" spans="3:12" x14ac:dyDescent="0.3">
      <c r="C4730" s="10" t="s">
        <v>1896</v>
      </c>
      <c r="D4730" s="117" t="s">
        <v>1897</v>
      </c>
      <c r="E4730" s="444"/>
      <c r="F4730" s="110"/>
      <c r="G4730" s="110"/>
      <c r="H4730" s="98"/>
      <c r="I4730" s="458"/>
      <c r="J4730" s="115"/>
      <c r="K4730" s="180"/>
      <c r="L4730" s="28"/>
    </row>
    <row r="4731" spans="3:12" x14ac:dyDescent="0.3">
      <c r="C4731" s="156"/>
      <c r="D4731" s="117" t="s">
        <v>1664</v>
      </c>
      <c r="E4731" s="444">
        <v>1</v>
      </c>
      <c r="F4731" s="110">
        <v>4.3499999999999996</v>
      </c>
      <c r="G4731" s="110">
        <v>3.15</v>
      </c>
      <c r="H4731" s="98"/>
      <c r="I4731" s="458">
        <f>PRODUCT(E4731:G4731)</f>
        <v>13.702499999999999</v>
      </c>
      <c r="J4731" s="115"/>
      <c r="K4731" s="180"/>
      <c r="L4731" s="28"/>
    </row>
    <row r="4732" spans="3:12" x14ac:dyDescent="0.3">
      <c r="C4732" s="10" t="s">
        <v>1898</v>
      </c>
      <c r="D4732" s="117" t="s">
        <v>1271</v>
      </c>
      <c r="E4732" s="444"/>
      <c r="F4732" s="110"/>
      <c r="G4732" s="110"/>
      <c r="H4732" s="98"/>
      <c r="I4732" s="458"/>
      <c r="J4732" s="115"/>
      <c r="K4732" s="180"/>
      <c r="L4732" s="28"/>
    </row>
    <row r="4733" spans="3:12" x14ac:dyDescent="0.3">
      <c r="C4733" s="156"/>
      <c r="D4733" s="117" t="s">
        <v>1222</v>
      </c>
      <c r="E4733" s="444">
        <v>1</v>
      </c>
      <c r="F4733" s="110">
        <v>2.85</v>
      </c>
      <c r="G4733" s="110">
        <v>4.17</v>
      </c>
      <c r="H4733" s="98"/>
      <c r="I4733" s="458">
        <f>PRODUCT(E4733:G4733)</f>
        <v>11.884500000000001</v>
      </c>
      <c r="J4733" s="115"/>
      <c r="K4733" s="180"/>
      <c r="L4733" s="28"/>
    </row>
    <row r="4734" spans="3:12" x14ac:dyDescent="0.3">
      <c r="C4734" s="8"/>
      <c r="D4734" s="186"/>
      <c r="E4734" s="443"/>
      <c r="F4734" s="443"/>
      <c r="G4734" s="443"/>
      <c r="H4734" s="86"/>
      <c r="I4734" s="458"/>
      <c r="J4734" s="115"/>
      <c r="K4734" s="180"/>
      <c r="L4734" s="28"/>
    </row>
    <row r="4735" spans="3:12" x14ac:dyDescent="0.3">
      <c r="C4735" s="156"/>
      <c r="D4735" s="648" t="s">
        <v>206</v>
      </c>
      <c r="E4735" s="443"/>
      <c r="F4735" s="443"/>
      <c r="G4735" s="443"/>
      <c r="H4735" s="86"/>
      <c r="I4735" s="458"/>
      <c r="J4735" s="115"/>
      <c r="K4735" s="180"/>
      <c r="L4735" s="28"/>
    </row>
    <row r="4736" spans="3:12" x14ac:dyDescent="0.3">
      <c r="C4736" s="156"/>
      <c r="D4736" s="434" t="s">
        <v>1942</v>
      </c>
      <c r="E4736" s="444"/>
      <c r="F4736" s="443"/>
      <c r="G4736" s="444"/>
      <c r="H4736" s="116"/>
      <c r="I4736" s="458"/>
      <c r="J4736" s="115"/>
      <c r="K4736" s="180"/>
      <c r="L4736" s="28"/>
    </row>
    <row r="4737" spans="3:12" x14ac:dyDescent="0.3">
      <c r="C4737" s="10" t="s">
        <v>1943</v>
      </c>
      <c r="D4737" s="117" t="s">
        <v>2015</v>
      </c>
      <c r="E4737" s="444"/>
      <c r="F4737" s="110"/>
      <c r="G4737" s="110"/>
      <c r="H4737" s="98"/>
      <c r="I4737" s="458"/>
      <c r="J4737" s="115"/>
      <c r="K4737" s="180"/>
      <c r="L4737" s="28"/>
    </row>
    <row r="4738" spans="3:12" x14ac:dyDescent="0.3">
      <c r="C4738" s="156"/>
      <c r="D4738" s="117" t="s">
        <v>1207</v>
      </c>
      <c r="E4738" s="444">
        <v>1</v>
      </c>
      <c r="F4738" s="110">
        <v>4.92</v>
      </c>
      <c r="G4738" s="110">
        <v>2.2999999999999998</v>
      </c>
      <c r="H4738" s="98"/>
      <c r="I4738" s="458">
        <f>PRODUCT(E4738:G4738)</f>
        <v>11.315999999999999</v>
      </c>
      <c r="J4738" s="115"/>
      <c r="K4738" s="180"/>
      <c r="L4738" s="28"/>
    </row>
    <row r="4739" spans="3:12" x14ac:dyDescent="0.3">
      <c r="C4739" s="8"/>
      <c r="D4739" s="117" t="s">
        <v>1487</v>
      </c>
      <c r="E4739" s="444">
        <v>1</v>
      </c>
      <c r="F4739" s="110">
        <v>4.3499999999999996</v>
      </c>
      <c r="G4739" s="110">
        <v>2.2999999999999998</v>
      </c>
      <c r="H4739" s="98"/>
      <c r="I4739" s="458">
        <f>PRODUCT(E4739:G4739)</f>
        <v>10.004999999999999</v>
      </c>
      <c r="J4739" s="115"/>
      <c r="K4739" s="180"/>
      <c r="L4739" s="28"/>
    </row>
    <row r="4740" spans="3:12" x14ac:dyDescent="0.3">
      <c r="C4740" s="8"/>
      <c r="D4740" s="186" t="s">
        <v>2016</v>
      </c>
      <c r="E4740" s="444">
        <v>1</v>
      </c>
      <c r="F4740" s="110">
        <v>1.68</v>
      </c>
      <c r="G4740" s="110">
        <v>2.2999999999999998</v>
      </c>
      <c r="H4740" s="98"/>
      <c r="I4740" s="458">
        <f>PRODUCT(E4740:G4740)</f>
        <v>3.8639999999999994</v>
      </c>
      <c r="J4740" s="115"/>
      <c r="K4740" s="180"/>
      <c r="L4740" s="28"/>
    </row>
    <row r="4741" spans="3:12" x14ac:dyDescent="0.3">
      <c r="C4741" s="8"/>
      <c r="D4741" s="186"/>
      <c r="E4741" s="443"/>
      <c r="F4741" s="443"/>
      <c r="G4741" s="443"/>
      <c r="H4741" s="86"/>
      <c r="I4741" s="458"/>
      <c r="J4741" s="115"/>
      <c r="K4741" s="180"/>
      <c r="L4741" s="28"/>
    </row>
    <row r="4742" spans="3:12" x14ac:dyDescent="0.3">
      <c r="C4742" s="156"/>
      <c r="D4742" s="434" t="s">
        <v>1945</v>
      </c>
      <c r="E4742" s="443"/>
      <c r="F4742" s="443"/>
      <c r="G4742" s="443"/>
      <c r="H4742" s="86"/>
      <c r="I4742" s="458"/>
      <c r="J4742" s="115"/>
      <c r="K4742" s="180"/>
      <c r="L4742" s="28"/>
    </row>
    <row r="4743" spans="3:12" x14ac:dyDescent="0.3">
      <c r="C4743" s="10" t="s">
        <v>1946</v>
      </c>
      <c r="D4743" s="117" t="s">
        <v>1271</v>
      </c>
      <c r="E4743" s="444"/>
      <c r="F4743" s="110"/>
      <c r="G4743" s="110"/>
      <c r="H4743" s="98"/>
      <c r="I4743" s="458"/>
      <c r="J4743" s="115"/>
      <c r="K4743" s="180"/>
      <c r="L4743" s="28"/>
    </row>
    <row r="4744" spans="3:12" x14ac:dyDescent="0.3">
      <c r="C4744" s="156"/>
      <c r="D4744" s="117" t="s">
        <v>1222</v>
      </c>
      <c r="E4744" s="444">
        <v>1</v>
      </c>
      <c r="F4744" s="110">
        <v>2.85</v>
      </c>
      <c r="G4744" s="110">
        <v>2.2999999999999998</v>
      </c>
      <c r="H4744" s="98"/>
      <c r="I4744" s="458">
        <f>PRODUCT(E4744:G4744)</f>
        <v>6.5549999999999997</v>
      </c>
      <c r="J4744" s="115"/>
      <c r="K4744" s="180"/>
      <c r="L4744" s="28"/>
    </row>
    <row r="4745" spans="3:12" x14ac:dyDescent="0.3">
      <c r="C4745" s="8"/>
      <c r="D4745" s="186"/>
      <c r="E4745" s="443"/>
      <c r="F4745" s="443"/>
      <c r="G4745" s="443"/>
      <c r="H4745" s="86"/>
      <c r="I4745" s="458"/>
      <c r="J4745" s="115"/>
      <c r="K4745" s="180"/>
      <c r="L4745" s="28"/>
    </row>
    <row r="4746" spans="3:12" ht="9.75" customHeight="1" x14ac:dyDescent="0.25">
      <c r="C4746" s="1956"/>
      <c r="D4746" s="1957"/>
      <c r="E4746" s="1957"/>
      <c r="F4746" s="1957"/>
      <c r="G4746" s="1957"/>
      <c r="H4746" s="1957"/>
      <c r="I4746" s="1957"/>
      <c r="J4746" s="1957"/>
      <c r="K4746" s="1958"/>
      <c r="L4746" s="28"/>
    </row>
    <row r="4747" spans="3:12" ht="12.75" customHeight="1" x14ac:dyDescent="0.25">
      <c r="C4747" s="178" t="str">
        <f>RESUMEN!C19</f>
        <v>03.01.03.02</v>
      </c>
      <c r="D4747" s="1974" t="str">
        <f>RESUMEN!D19</f>
        <v>TABIQUE PARA ZONA SECA DE 2 CARAS CON PLACA DE FRIBROCEMENTO DE 10mm</v>
      </c>
      <c r="E4747" s="1975"/>
      <c r="F4747" s="1975"/>
      <c r="G4747" s="1975"/>
      <c r="H4747" s="1975"/>
      <c r="I4747" s="1975"/>
      <c r="J4747" s="1975"/>
      <c r="K4747" s="1976"/>
    </row>
    <row r="4748" spans="3:12" x14ac:dyDescent="0.25">
      <c r="C4748" s="342" t="s">
        <v>1</v>
      </c>
      <c r="D4748" s="163" t="s">
        <v>2</v>
      </c>
      <c r="E4748" s="163" t="s">
        <v>58</v>
      </c>
      <c r="F4748" s="164" t="s">
        <v>52</v>
      </c>
      <c r="G4748" s="164" t="s">
        <v>47</v>
      </c>
      <c r="H4748" s="164" t="s">
        <v>48</v>
      </c>
      <c r="I4748" s="516" t="s">
        <v>49</v>
      </c>
      <c r="J4748" s="150" t="s">
        <v>50</v>
      </c>
      <c r="K4748" s="165" t="s">
        <v>3</v>
      </c>
    </row>
    <row r="4749" spans="3:12" x14ac:dyDescent="0.3">
      <c r="C4749" s="8"/>
      <c r="D4749" s="186"/>
      <c r="E4749" s="443"/>
      <c r="F4749" s="443"/>
      <c r="G4749" s="443"/>
      <c r="H4749" s="86"/>
      <c r="I4749" s="458"/>
      <c r="J4749" s="115">
        <f>SUM(I4753:I4847)</f>
        <v>476.81999999999982</v>
      </c>
      <c r="K4749" s="180" t="s">
        <v>6</v>
      </c>
      <c r="L4749" s="28"/>
    </row>
    <row r="4750" spans="3:12" x14ac:dyDescent="0.3">
      <c r="C4750" s="156"/>
      <c r="D4750" s="648" t="s">
        <v>761</v>
      </c>
      <c r="E4750" s="444"/>
      <c r="F4750" s="443"/>
      <c r="G4750" s="444"/>
      <c r="H4750" s="116"/>
      <c r="I4750" s="458"/>
      <c r="J4750" s="115"/>
      <c r="K4750" s="180"/>
      <c r="L4750" s="28"/>
    </row>
    <row r="4751" spans="3:12" x14ac:dyDescent="0.3">
      <c r="C4751" s="29"/>
      <c r="D4751" s="124"/>
      <c r="E4751" s="444"/>
      <c r="F4751" s="443"/>
      <c r="G4751" s="444"/>
      <c r="H4751" s="116"/>
      <c r="I4751" s="458"/>
      <c r="J4751" s="115"/>
      <c r="K4751" s="180"/>
      <c r="L4751" s="28"/>
    </row>
    <row r="4752" spans="3:12" x14ac:dyDescent="0.3">
      <c r="C4752" s="156"/>
      <c r="D4752" s="434" t="s">
        <v>925</v>
      </c>
      <c r="E4752" s="444"/>
      <c r="F4752" s="443"/>
      <c r="G4752" s="444"/>
      <c r="H4752" s="116"/>
      <c r="I4752" s="458"/>
      <c r="J4752" s="115"/>
      <c r="K4752" s="180"/>
      <c r="L4752" s="28"/>
    </row>
    <row r="4753" spans="3:12" x14ac:dyDescent="0.3">
      <c r="C4753" s="10" t="s">
        <v>920</v>
      </c>
      <c r="D4753" s="117" t="s">
        <v>187</v>
      </c>
      <c r="E4753" s="444"/>
      <c r="F4753" s="110"/>
      <c r="G4753" s="110"/>
      <c r="H4753" s="98"/>
      <c r="I4753" s="458"/>
      <c r="J4753" s="115"/>
      <c r="K4753" s="180"/>
      <c r="L4753" s="28"/>
    </row>
    <row r="4754" spans="3:12" x14ac:dyDescent="0.3">
      <c r="C4754" s="156"/>
      <c r="D4754" s="117" t="s">
        <v>1605</v>
      </c>
      <c r="E4754" s="444">
        <v>1</v>
      </c>
      <c r="F4754" s="110">
        <v>1.7</v>
      </c>
      <c r="G4754" s="110">
        <v>4.17</v>
      </c>
      <c r="H4754" s="98"/>
      <c r="I4754" s="458">
        <f>PRODUCT(E4754:G4754)</f>
        <v>7.0889999999999995</v>
      </c>
      <c r="J4754" s="115"/>
      <c r="K4754" s="180"/>
      <c r="L4754" s="28"/>
    </row>
    <row r="4755" spans="3:12" x14ac:dyDescent="0.3">
      <c r="C4755" s="8"/>
      <c r="D4755" s="186"/>
      <c r="E4755" s="443"/>
      <c r="F4755" s="443"/>
      <c r="G4755" s="443"/>
      <c r="H4755" s="86"/>
      <c r="I4755" s="458"/>
      <c r="J4755" s="115"/>
      <c r="K4755" s="180"/>
      <c r="L4755" s="28"/>
    </row>
    <row r="4756" spans="3:12" x14ac:dyDescent="0.3">
      <c r="C4756" s="156"/>
      <c r="D4756" s="434" t="s">
        <v>952</v>
      </c>
      <c r="E4756" s="444"/>
      <c r="F4756" s="443"/>
      <c r="G4756" s="444"/>
      <c r="H4756" s="116"/>
      <c r="I4756" s="458"/>
      <c r="J4756" s="115"/>
      <c r="K4756" s="180"/>
      <c r="L4756" s="28"/>
    </row>
    <row r="4757" spans="3:12" x14ac:dyDescent="0.3">
      <c r="C4757" s="10" t="s">
        <v>896</v>
      </c>
      <c r="D4757" s="117" t="s">
        <v>895</v>
      </c>
      <c r="E4757" s="444"/>
      <c r="F4757" s="110"/>
      <c r="G4757" s="110"/>
      <c r="H4757" s="98"/>
      <c r="I4757" s="458"/>
      <c r="J4757" s="115"/>
      <c r="K4757" s="180"/>
      <c r="L4757" s="28"/>
    </row>
    <row r="4758" spans="3:12" x14ac:dyDescent="0.3">
      <c r="C4758" s="156"/>
      <c r="D4758" s="117" t="s">
        <v>2021</v>
      </c>
      <c r="E4758" s="444">
        <v>1</v>
      </c>
      <c r="F4758" s="110">
        <v>2.5</v>
      </c>
      <c r="G4758" s="110">
        <v>4.17</v>
      </c>
      <c r="H4758" s="98"/>
      <c r="I4758" s="458">
        <f>PRODUCT(E4758:G4758)</f>
        <v>10.425000000000001</v>
      </c>
      <c r="J4758" s="115"/>
      <c r="K4758" s="180"/>
      <c r="L4758" s="28"/>
    </row>
    <row r="4759" spans="3:12" x14ac:dyDescent="0.3">
      <c r="C4759" s="8"/>
      <c r="D4759" s="186" t="s">
        <v>871</v>
      </c>
      <c r="E4759" s="443">
        <v>-1</v>
      </c>
      <c r="F4759" s="443">
        <v>0.75</v>
      </c>
      <c r="G4759" s="443">
        <v>0.75</v>
      </c>
      <c r="H4759" s="86"/>
      <c r="I4759" s="458">
        <f>PRODUCT(E4759:G4759)</f>
        <v>-0.5625</v>
      </c>
      <c r="J4759" s="115"/>
      <c r="K4759" s="180"/>
      <c r="L4759" s="28"/>
    </row>
    <row r="4760" spans="3:12" x14ac:dyDescent="0.3">
      <c r="C4760" s="156"/>
      <c r="D4760" s="434"/>
      <c r="E4760" s="444"/>
      <c r="F4760" s="443"/>
      <c r="G4760" s="444"/>
      <c r="H4760" s="116"/>
      <c r="I4760" s="458"/>
      <c r="J4760" s="115"/>
      <c r="K4760" s="180"/>
      <c r="L4760" s="28"/>
    </row>
    <row r="4761" spans="3:12" x14ac:dyDescent="0.3">
      <c r="C4761" s="8"/>
      <c r="D4761" s="434" t="s">
        <v>1274</v>
      </c>
      <c r="E4761" s="443"/>
      <c r="F4761" s="443"/>
      <c r="G4761" s="443"/>
      <c r="H4761" s="86"/>
      <c r="I4761" s="458"/>
      <c r="J4761" s="115"/>
      <c r="K4761" s="180"/>
      <c r="L4761" s="28"/>
    </row>
    <row r="4762" spans="3:12" x14ac:dyDescent="0.3">
      <c r="C4762" s="10" t="s">
        <v>1279</v>
      </c>
      <c r="D4762" s="117" t="s">
        <v>1280</v>
      </c>
      <c r="E4762" s="444"/>
      <c r="F4762" s="110"/>
      <c r="G4762" s="110"/>
      <c r="H4762" s="98"/>
      <c r="I4762" s="458"/>
      <c r="J4762" s="115"/>
      <c r="K4762" s="180"/>
      <c r="L4762" s="28"/>
    </row>
    <row r="4763" spans="3:12" x14ac:dyDescent="0.3">
      <c r="C4763" s="156"/>
      <c r="D4763" s="117" t="s">
        <v>2022</v>
      </c>
      <c r="E4763" s="444">
        <v>2</v>
      </c>
      <c r="F4763" s="110">
        <v>4.6500000000000004</v>
      </c>
      <c r="G4763" s="110">
        <v>4.17</v>
      </c>
      <c r="H4763" s="98"/>
      <c r="I4763" s="458">
        <f>PRODUCT(E4763:G4763)</f>
        <v>38.780999999999999</v>
      </c>
      <c r="J4763" s="115"/>
      <c r="K4763" s="180"/>
      <c r="L4763" s="28"/>
    </row>
    <row r="4764" spans="3:12" x14ac:dyDescent="0.3">
      <c r="C4764" s="8"/>
      <c r="D4764" s="186" t="s">
        <v>759</v>
      </c>
      <c r="E4764" s="443">
        <v>-3</v>
      </c>
      <c r="F4764" s="443">
        <v>0.8</v>
      </c>
      <c r="G4764" s="443">
        <v>2.1</v>
      </c>
      <c r="H4764" s="86"/>
      <c r="I4764" s="458">
        <f>PRODUCT(E4764:G4764)</f>
        <v>-5.0400000000000009</v>
      </c>
      <c r="J4764" s="115"/>
      <c r="K4764" s="180"/>
      <c r="L4764" s="28"/>
    </row>
    <row r="4765" spans="3:12" x14ac:dyDescent="0.3">
      <c r="C4765" s="8"/>
      <c r="D4765" s="186" t="s">
        <v>871</v>
      </c>
      <c r="E4765" s="443">
        <v>-2</v>
      </c>
      <c r="F4765" s="443">
        <v>1.2</v>
      </c>
      <c r="G4765" s="443">
        <v>1.2</v>
      </c>
      <c r="H4765" s="86"/>
      <c r="I4765" s="458">
        <f>PRODUCT(E4765:G4765)</f>
        <v>-2.88</v>
      </c>
      <c r="J4765" s="115"/>
      <c r="K4765" s="180"/>
      <c r="L4765" s="28"/>
    </row>
    <row r="4766" spans="3:12" x14ac:dyDescent="0.3">
      <c r="C4766" s="8"/>
      <c r="D4766" s="186"/>
      <c r="E4766" s="443"/>
      <c r="F4766" s="443"/>
      <c r="G4766" s="443"/>
      <c r="H4766" s="86"/>
      <c r="I4766" s="458"/>
      <c r="J4766" s="115"/>
      <c r="K4766" s="180"/>
      <c r="L4766" s="28"/>
    </row>
    <row r="4767" spans="3:12" x14ac:dyDescent="0.3">
      <c r="C4767" s="8"/>
      <c r="D4767" s="648" t="s">
        <v>770</v>
      </c>
      <c r="E4767" s="443"/>
      <c r="F4767" s="443"/>
      <c r="G4767" s="443"/>
      <c r="H4767" s="86"/>
      <c r="I4767" s="458"/>
      <c r="J4767" s="115"/>
      <c r="K4767" s="180"/>
      <c r="L4767" s="28"/>
    </row>
    <row r="4768" spans="3:12" x14ac:dyDescent="0.3">
      <c r="C4768" s="8"/>
      <c r="D4768" s="434" t="s">
        <v>1510</v>
      </c>
      <c r="E4768" s="443"/>
      <c r="F4768" s="443"/>
      <c r="G4768" s="443"/>
      <c r="H4768" s="86"/>
      <c r="I4768" s="458"/>
      <c r="J4768" s="115"/>
      <c r="K4768" s="180"/>
      <c r="L4768" s="28"/>
    </row>
    <row r="4769" spans="3:12" x14ac:dyDescent="0.3">
      <c r="C4769" s="10"/>
      <c r="D4769" s="117" t="s">
        <v>2016</v>
      </c>
      <c r="E4769" s="444"/>
      <c r="F4769" s="110"/>
      <c r="G4769" s="110"/>
      <c r="H4769" s="98"/>
      <c r="I4769" s="458"/>
      <c r="J4769" s="115"/>
      <c r="K4769" s="180"/>
      <c r="L4769" s="28"/>
    </row>
    <row r="4770" spans="3:12" x14ac:dyDescent="0.3">
      <c r="C4770" s="156"/>
      <c r="D4770" s="117" t="s">
        <v>2023</v>
      </c>
      <c r="E4770" s="444">
        <v>1</v>
      </c>
      <c r="F4770" s="110">
        <v>2.9</v>
      </c>
      <c r="G4770" s="110">
        <v>4.17</v>
      </c>
      <c r="H4770" s="98"/>
      <c r="I4770" s="458">
        <f>PRODUCT(E4770:G4770)</f>
        <v>12.093</v>
      </c>
      <c r="J4770" s="115"/>
      <c r="K4770" s="180"/>
      <c r="L4770" s="28"/>
    </row>
    <row r="4771" spans="3:12" x14ac:dyDescent="0.3">
      <c r="C4771" s="8"/>
      <c r="D4771" s="117" t="s">
        <v>2016</v>
      </c>
      <c r="E4771" s="444"/>
      <c r="F4771" s="110"/>
      <c r="G4771" s="110"/>
      <c r="H4771" s="98"/>
      <c r="I4771" s="458"/>
      <c r="J4771" s="115"/>
      <c r="K4771" s="180"/>
      <c r="L4771" s="28"/>
    </row>
    <row r="4772" spans="3:12" x14ac:dyDescent="0.3">
      <c r="C4772" s="8"/>
      <c r="D4772" s="117" t="s">
        <v>2024</v>
      </c>
      <c r="E4772" s="444">
        <v>1</v>
      </c>
      <c r="F4772" s="110">
        <v>1.1499999999999999</v>
      </c>
      <c r="G4772" s="110">
        <v>4.17</v>
      </c>
      <c r="H4772" s="98"/>
      <c r="I4772" s="458">
        <f>PRODUCT(E4772:G4772)</f>
        <v>4.7954999999999997</v>
      </c>
      <c r="J4772" s="115"/>
      <c r="K4772" s="180"/>
      <c r="L4772" s="28"/>
    </row>
    <row r="4773" spans="3:12" ht="12" customHeight="1" x14ac:dyDescent="0.3">
      <c r="C4773" s="10"/>
      <c r="D4773" s="176"/>
      <c r="E4773" s="444"/>
      <c r="F4773" s="443"/>
      <c r="G4773" s="444"/>
      <c r="H4773" s="116"/>
      <c r="I4773" s="458"/>
      <c r="J4773" s="100"/>
      <c r="K4773" s="31"/>
      <c r="L4773" s="28"/>
    </row>
    <row r="4774" spans="3:12" ht="12" customHeight="1" x14ac:dyDescent="0.3">
      <c r="C4774" s="8"/>
      <c r="D4774" s="434" t="s">
        <v>1639</v>
      </c>
      <c r="E4774" s="443"/>
      <c r="F4774" s="443"/>
      <c r="G4774" s="443"/>
      <c r="H4774" s="86"/>
      <c r="I4774" s="458"/>
      <c r="J4774" s="100"/>
      <c r="K4774" s="31"/>
      <c r="L4774" s="28"/>
    </row>
    <row r="4775" spans="3:12" x14ac:dyDescent="0.3">
      <c r="C4775" s="10" t="s">
        <v>1591</v>
      </c>
      <c r="D4775" s="117" t="s">
        <v>385</v>
      </c>
      <c r="E4775" s="444"/>
      <c r="F4775" s="110"/>
      <c r="G4775" s="110"/>
      <c r="H4775" s="98"/>
      <c r="I4775" s="458"/>
      <c r="J4775" s="115"/>
      <c r="K4775" s="180"/>
      <c r="L4775" s="28"/>
    </row>
    <row r="4776" spans="3:12" x14ac:dyDescent="0.3">
      <c r="C4776" s="156"/>
      <c r="D4776" s="117" t="s">
        <v>1594</v>
      </c>
      <c r="E4776" s="444">
        <v>1</v>
      </c>
      <c r="F4776" s="110">
        <v>6.9</v>
      </c>
      <c r="G4776" s="110">
        <v>4.17</v>
      </c>
      <c r="H4776" s="98"/>
      <c r="I4776" s="458">
        <f>PRODUCT(E4776:G4776)</f>
        <v>28.773</v>
      </c>
      <c r="J4776" s="115"/>
      <c r="K4776" s="180"/>
      <c r="L4776" s="28"/>
    </row>
    <row r="4777" spans="3:12" x14ac:dyDescent="0.3">
      <c r="C4777" s="8"/>
      <c r="D4777" s="186" t="s">
        <v>1463</v>
      </c>
      <c r="E4777" s="443">
        <v>1</v>
      </c>
      <c r="F4777" s="443">
        <v>4.6500000000000004</v>
      </c>
      <c r="G4777" s="443">
        <v>3.67</v>
      </c>
      <c r="H4777" s="86"/>
      <c r="I4777" s="458">
        <f>PRODUCT(E4777:G4777)</f>
        <v>17.0655</v>
      </c>
      <c r="J4777" s="115"/>
      <c r="K4777" s="180"/>
      <c r="L4777" s="28"/>
    </row>
    <row r="4778" spans="3:12" x14ac:dyDescent="0.3">
      <c r="C4778" s="8"/>
      <c r="D4778" s="186" t="s">
        <v>2025</v>
      </c>
      <c r="E4778" s="443">
        <v>-1</v>
      </c>
      <c r="F4778" s="443">
        <v>4.3499999999999996</v>
      </c>
      <c r="G4778" s="443">
        <v>2.6</v>
      </c>
      <c r="H4778" s="86"/>
      <c r="I4778" s="458">
        <f>PRODUCT(E4778:G4778)</f>
        <v>-11.309999999999999</v>
      </c>
      <c r="J4778" s="115"/>
      <c r="K4778" s="180"/>
      <c r="L4778" s="28"/>
    </row>
    <row r="4779" spans="3:12" x14ac:dyDescent="0.3">
      <c r="C4779" s="8"/>
      <c r="D4779" s="186" t="s">
        <v>2026</v>
      </c>
      <c r="E4779" s="443">
        <v>-1</v>
      </c>
      <c r="F4779" s="443">
        <v>1</v>
      </c>
      <c r="G4779" s="443">
        <v>2.6</v>
      </c>
      <c r="H4779" s="86"/>
      <c r="I4779" s="458">
        <f>PRODUCT(E4779:G4779)</f>
        <v>-2.6</v>
      </c>
      <c r="J4779" s="115"/>
      <c r="K4779" s="180"/>
      <c r="L4779" s="28"/>
    </row>
    <row r="4780" spans="3:12" ht="12" customHeight="1" x14ac:dyDescent="0.3">
      <c r="C4780" s="10" t="s">
        <v>2027</v>
      </c>
      <c r="D4780" s="117" t="s">
        <v>370</v>
      </c>
      <c r="E4780" s="444"/>
      <c r="F4780" s="110"/>
      <c r="G4780" s="110"/>
      <c r="H4780" s="98"/>
      <c r="I4780" s="458"/>
      <c r="J4780" s="100"/>
      <c r="K4780" s="31"/>
      <c r="L4780" s="28"/>
    </row>
    <row r="4781" spans="3:12" x14ac:dyDescent="0.3">
      <c r="C4781" s="156"/>
      <c r="D4781" s="117" t="s">
        <v>1594</v>
      </c>
      <c r="E4781" s="444">
        <v>1</v>
      </c>
      <c r="F4781" s="110">
        <v>11</v>
      </c>
      <c r="G4781" s="110">
        <v>4.17</v>
      </c>
      <c r="H4781" s="98"/>
      <c r="I4781" s="458">
        <f t="shared" ref="I4781:I4786" si="325">PRODUCT(E4781:G4781)</f>
        <v>45.87</v>
      </c>
      <c r="J4781" s="115"/>
      <c r="K4781" s="180"/>
      <c r="L4781" s="28"/>
    </row>
    <row r="4782" spans="3:12" x14ac:dyDescent="0.3">
      <c r="C4782" s="8"/>
      <c r="D4782" s="186" t="s">
        <v>1463</v>
      </c>
      <c r="E4782" s="443">
        <v>1</v>
      </c>
      <c r="F4782" s="443">
        <v>3.53</v>
      </c>
      <c r="G4782" s="443">
        <v>3.67</v>
      </c>
      <c r="H4782" s="86"/>
      <c r="I4782" s="458">
        <f t="shared" si="325"/>
        <v>12.9551</v>
      </c>
      <c r="J4782" s="115"/>
      <c r="K4782" s="180"/>
      <c r="L4782" s="28"/>
    </row>
    <row r="4783" spans="3:12" x14ac:dyDescent="0.3">
      <c r="C4783" s="8"/>
      <c r="D4783" s="186"/>
      <c r="E4783" s="443">
        <v>1</v>
      </c>
      <c r="F4783" s="443">
        <v>1.22</v>
      </c>
      <c r="G4783" s="443">
        <v>3.67</v>
      </c>
      <c r="H4783" s="86"/>
      <c r="I4783" s="458">
        <f t="shared" si="325"/>
        <v>4.4773999999999994</v>
      </c>
      <c r="J4783" s="115"/>
      <c r="K4783" s="180"/>
      <c r="L4783" s="28"/>
    </row>
    <row r="4784" spans="3:12" x14ac:dyDescent="0.3">
      <c r="C4784" s="8"/>
      <c r="D4784" s="186" t="s">
        <v>2025</v>
      </c>
      <c r="E4784" s="443">
        <v>-1</v>
      </c>
      <c r="F4784" s="443">
        <v>3.65</v>
      </c>
      <c r="G4784" s="443">
        <v>2.6</v>
      </c>
      <c r="H4784" s="86"/>
      <c r="I4784" s="458">
        <f t="shared" si="325"/>
        <v>-9.49</v>
      </c>
      <c r="J4784" s="115"/>
      <c r="K4784" s="180"/>
      <c r="L4784" s="28"/>
    </row>
    <row r="4785" spans="3:12" x14ac:dyDescent="0.3">
      <c r="C4785" s="8"/>
      <c r="D4785" s="186"/>
      <c r="E4785" s="443">
        <v>-1</v>
      </c>
      <c r="F4785" s="443">
        <v>0.92</v>
      </c>
      <c r="G4785" s="443">
        <v>2.6</v>
      </c>
      <c r="H4785" s="86"/>
      <c r="I4785" s="458">
        <f t="shared" si="325"/>
        <v>-2.3920000000000003</v>
      </c>
      <c r="J4785" s="115"/>
      <c r="K4785" s="180"/>
      <c r="L4785" s="28"/>
    </row>
    <row r="4786" spans="3:12" x14ac:dyDescent="0.3">
      <c r="C4786" s="8"/>
      <c r="D4786" s="186" t="s">
        <v>2028</v>
      </c>
      <c r="E4786" s="443">
        <v>-1</v>
      </c>
      <c r="F4786" s="443">
        <v>5.0999999999999996</v>
      </c>
      <c r="G4786" s="443">
        <v>2.6</v>
      </c>
      <c r="H4786" s="86"/>
      <c r="I4786" s="458">
        <f t="shared" si="325"/>
        <v>-13.26</v>
      </c>
      <c r="J4786" s="115"/>
      <c r="K4786" s="180"/>
      <c r="L4786" s="28"/>
    </row>
    <row r="4787" spans="3:12" x14ac:dyDescent="0.3">
      <c r="C4787" s="10" t="s">
        <v>2029</v>
      </c>
      <c r="D4787" s="117" t="s">
        <v>386</v>
      </c>
      <c r="E4787" s="444"/>
      <c r="F4787" s="110"/>
      <c r="G4787" s="110"/>
      <c r="H4787" s="98"/>
      <c r="I4787" s="458"/>
      <c r="J4787" s="115"/>
      <c r="K4787" s="180"/>
      <c r="L4787" s="28"/>
    </row>
    <row r="4788" spans="3:12" x14ac:dyDescent="0.3">
      <c r="C4788" s="156"/>
      <c r="D4788" s="117" t="s">
        <v>1594</v>
      </c>
      <c r="E4788" s="444">
        <v>1</v>
      </c>
      <c r="F4788" s="110">
        <v>11.05</v>
      </c>
      <c r="G4788" s="110">
        <v>4.17</v>
      </c>
      <c r="H4788" s="98"/>
      <c r="I4788" s="458">
        <f>PRODUCT(E4788:G4788)</f>
        <v>46.078500000000005</v>
      </c>
      <c r="J4788" s="115"/>
      <c r="K4788" s="180"/>
      <c r="L4788" s="28"/>
    </row>
    <row r="4789" spans="3:12" ht="12" customHeight="1" x14ac:dyDescent="0.3">
      <c r="C4789" s="8"/>
      <c r="D4789" s="186" t="s">
        <v>1463</v>
      </c>
      <c r="E4789" s="443">
        <v>1</v>
      </c>
      <c r="F4789" s="443">
        <v>5.57</v>
      </c>
      <c r="G4789" s="443">
        <v>3.67</v>
      </c>
      <c r="H4789" s="86"/>
      <c r="I4789" s="458">
        <f>PRODUCT(E4789:G4789)</f>
        <v>20.4419</v>
      </c>
      <c r="J4789" s="100"/>
      <c r="K4789" s="31"/>
      <c r="L4789" s="28"/>
    </row>
    <row r="4790" spans="3:12" ht="12" customHeight="1" x14ac:dyDescent="0.3">
      <c r="C4790" s="8"/>
      <c r="D4790" s="186" t="s">
        <v>2025</v>
      </c>
      <c r="E4790" s="443">
        <v>-1</v>
      </c>
      <c r="F4790" s="443">
        <v>5.27</v>
      </c>
      <c r="G4790" s="443">
        <v>2.6</v>
      </c>
      <c r="H4790" s="86"/>
      <c r="I4790" s="458">
        <f>PRODUCT(E4790:G4790)</f>
        <v>-13.702</v>
      </c>
      <c r="J4790" s="100"/>
      <c r="K4790" s="31"/>
      <c r="L4790" s="28"/>
    </row>
    <row r="4791" spans="3:12" x14ac:dyDescent="0.3">
      <c r="C4791" s="8"/>
      <c r="D4791" s="186" t="s">
        <v>2035</v>
      </c>
      <c r="E4791" s="443">
        <v>-1</v>
      </c>
      <c r="F4791" s="443">
        <v>5.15</v>
      </c>
      <c r="G4791" s="443">
        <v>2.6</v>
      </c>
      <c r="H4791" s="86"/>
      <c r="I4791" s="458">
        <f>PRODUCT(E4791:G4791)</f>
        <v>-13.39</v>
      </c>
      <c r="J4791" s="115"/>
      <c r="K4791" s="180"/>
      <c r="L4791" s="28"/>
    </row>
    <row r="4792" spans="3:12" x14ac:dyDescent="0.3">
      <c r="C4792" s="10" t="s">
        <v>2030</v>
      </c>
      <c r="D4792" s="117" t="s">
        <v>2031</v>
      </c>
      <c r="E4792" s="444"/>
      <c r="F4792" s="110"/>
      <c r="G4792" s="110"/>
      <c r="H4792" s="98"/>
      <c r="I4792" s="458"/>
      <c r="J4792" s="115"/>
      <c r="K4792" s="180"/>
      <c r="L4792" s="28"/>
    </row>
    <row r="4793" spans="3:12" x14ac:dyDescent="0.3">
      <c r="C4793" s="156"/>
      <c r="D4793" s="117" t="s">
        <v>1594</v>
      </c>
      <c r="E4793" s="444">
        <v>1</v>
      </c>
      <c r="F4793" s="110">
        <v>10.1</v>
      </c>
      <c r="G4793" s="110">
        <v>4.17</v>
      </c>
      <c r="H4793" s="98"/>
      <c r="I4793" s="458">
        <f t="shared" ref="I4793:I4798" si="326">PRODUCT(E4793:G4793)</f>
        <v>42.116999999999997</v>
      </c>
      <c r="J4793" s="115"/>
      <c r="K4793" s="180"/>
      <c r="L4793" s="28"/>
    </row>
    <row r="4794" spans="3:12" x14ac:dyDescent="0.3">
      <c r="C4794" s="8"/>
      <c r="D4794" s="186" t="s">
        <v>1463</v>
      </c>
      <c r="E4794" s="443">
        <v>1</v>
      </c>
      <c r="F4794" s="443">
        <v>0.61</v>
      </c>
      <c r="G4794" s="443">
        <v>3.67</v>
      </c>
      <c r="H4794" s="86"/>
      <c r="I4794" s="458">
        <f t="shared" si="326"/>
        <v>2.2386999999999997</v>
      </c>
      <c r="J4794" s="115"/>
      <c r="K4794" s="180"/>
      <c r="L4794" s="28"/>
    </row>
    <row r="4795" spans="3:12" x14ac:dyDescent="0.3">
      <c r="C4795" s="8"/>
      <c r="D4795" s="186"/>
      <c r="E4795" s="443">
        <v>1</v>
      </c>
      <c r="F4795" s="443">
        <v>3.36</v>
      </c>
      <c r="G4795" s="443">
        <v>3.67</v>
      </c>
      <c r="H4795" s="86"/>
      <c r="I4795" s="458">
        <f t="shared" si="326"/>
        <v>12.331199999999999</v>
      </c>
      <c r="J4795" s="100"/>
      <c r="K4795" s="31"/>
      <c r="L4795" s="28"/>
    </row>
    <row r="4796" spans="3:12" ht="12" customHeight="1" x14ac:dyDescent="0.3">
      <c r="C4796" s="8"/>
      <c r="D4796" s="186" t="s">
        <v>2025</v>
      </c>
      <c r="E4796" s="443">
        <v>-1</v>
      </c>
      <c r="F4796" s="443">
        <v>0.61</v>
      </c>
      <c r="G4796" s="443">
        <v>2.6</v>
      </c>
      <c r="H4796" s="86"/>
      <c r="I4796" s="458">
        <f t="shared" si="326"/>
        <v>-1.5860000000000001</v>
      </c>
      <c r="J4796" s="100"/>
      <c r="K4796" s="31"/>
      <c r="L4796" s="28"/>
    </row>
    <row r="4797" spans="3:12" ht="12" customHeight="1" x14ac:dyDescent="0.3">
      <c r="C4797" s="8"/>
      <c r="D4797" s="186"/>
      <c r="E4797" s="443">
        <v>-1</v>
      </c>
      <c r="F4797" s="443">
        <v>3.06</v>
      </c>
      <c r="G4797" s="443">
        <v>2.6</v>
      </c>
      <c r="H4797" s="86"/>
      <c r="I4797" s="458">
        <f t="shared" si="326"/>
        <v>-7.9560000000000004</v>
      </c>
      <c r="J4797" s="100"/>
      <c r="K4797" s="31"/>
      <c r="L4797" s="28"/>
    </row>
    <row r="4798" spans="3:12" x14ac:dyDescent="0.3">
      <c r="C4798" s="8"/>
      <c r="D4798" s="186" t="s">
        <v>2034</v>
      </c>
      <c r="E4798" s="443">
        <v>-1</v>
      </c>
      <c r="F4798" s="443">
        <v>4.2</v>
      </c>
      <c r="G4798" s="443">
        <v>2.6</v>
      </c>
      <c r="H4798" s="86"/>
      <c r="I4798" s="458">
        <f t="shared" si="326"/>
        <v>-10.920000000000002</v>
      </c>
      <c r="J4798" s="115"/>
      <c r="K4798" s="180"/>
      <c r="L4798" s="28"/>
    </row>
    <row r="4799" spans="3:12" x14ac:dyDescent="0.3">
      <c r="C4799" s="10" t="s">
        <v>2032</v>
      </c>
      <c r="D4799" s="117" t="s">
        <v>2033</v>
      </c>
      <c r="E4799" s="444"/>
      <c r="F4799" s="110"/>
      <c r="G4799" s="110"/>
      <c r="H4799" s="98"/>
      <c r="I4799" s="458"/>
      <c r="J4799" s="115"/>
      <c r="K4799" s="180"/>
      <c r="L4799" s="28"/>
    </row>
    <row r="4800" spans="3:12" ht="12" customHeight="1" x14ac:dyDescent="0.3">
      <c r="C4800" s="156"/>
      <c r="D4800" s="117" t="s">
        <v>1594</v>
      </c>
      <c r="E4800" s="444">
        <v>1</v>
      </c>
      <c r="F4800" s="110">
        <v>4.0199999999999996</v>
      </c>
      <c r="G4800" s="110">
        <v>4.17</v>
      </c>
      <c r="H4800" s="98"/>
      <c r="I4800" s="458">
        <f>PRODUCT(E4800:G4800)</f>
        <v>16.763399999999997</v>
      </c>
      <c r="J4800" s="100"/>
      <c r="K4800" s="31"/>
      <c r="L4800" s="28"/>
    </row>
    <row r="4801" spans="3:12" ht="12" customHeight="1" x14ac:dyDescent="0.3">
      <c r="C4801" s="8"/>
      <c r="D4801" s="186" t="s">
        <v>1463</v>
      </c>
      <c r="E4801" s="443">
        <v>1</v>
      </c>
      <c r="F4801" s="443">
        <v>3.66</v>
      </c>
      <c r="G4801" s="443">
        <v>3.67</v>
      </c>
      <c r="H4801" s="86"/>
      <c r="I4801" s="458">
        <f>PRODUCT(E4801:G4801)</f>
        <v>13.4322</v>
      </c>
      <c r="J4801" s="100"/>
      <c r="K4801" s="31"/>
      <c r="L4801" s="28"/>
    </row>
    <row r="4802" spans="3:12" ht="12" customHeight="1" x14ac:dyDescent="0.3">
      <c r="C4802" s="8"/>
      <c r="D4802" s="186" t="s">
        <v>1087</v>
      </c>
      <c r="E4802" s="443">
        <v>1</v>
      </c>
      <c r="F4802" s="443">
        <v>5.73</v>
      </c>
      <c r="G4802" s="443">
        <v>3.67</v>
      </c>
      <c r="H4802" s="86"/>
      <c r="I4802" s="458">
        <f>PRODUCT(E4802:G4802)</f>
        <v>21.0291</v>
      </c>
      <c r="J4802" s="121"/>
      <c r="K4802" s="32"/>
      <c r="L4802" s="28"/>
    </row>
    <row r="4803" spans="3:12" x14ac:dyDescent="0.3">
      <c r="C4803" s="8"/>
      <c r="D4803" s="186" t="s">
        <v>2025</v>
      </c>
      <c r="E4803" s="443">
        <v>-1</v>
      </c>
      <c r="F4803" s="443">
        <v>3.78</v>
      </c>
      <c r="G4803" s="443">
        <v>2.6</v>
      </c>
      <c r="H4803" s="86"/>
      <c r="I4803" s="458">
        <f>PRODUCT(E4803:G4803)</f>
        <v>-9.8279999999999994</v>
      </c>
      <c r="J4803" s="122"/>
      <c r="K4803" s="193"/>
      <c r="L4803" s="28"/>
    </row>
    <row r="4804" spans="3:12" x14ac:dyDescent="0.3">
      <c r="C4804" s="8"/>
      <c r="D4804" s="186" t="s">
        <v>2034</v>
      </c>
      <c r="E4804" s="443">
        <v>-1</v>
      </c>
      <c r="F4804" s="443">
        <v>4.2</v>
      </c>
      <c r="G4804" s="443">
        <v>2.6</v>
      </c>
      <c r="H4804" s="86"/>
      <c r="I4804" s="458">
        <f>PRODUCT(E4804:G4804)</f>
        <v>-10.920000000000002</v>
      </c>
      <c r="J4804" s="115"/>
      <c r="K4804" s="180"/>
      <c r="L4804" s="28"/>
    </row>
    <row r="4805" spans="3:12" x14ac:dyDescent="0.3">
      <c r="C4805" s="10" t="s">
        <v>2036</v>
      </c>
      <c r="D4805" s="117" t="s">
        <v>159</v>
      </c>
      <c r="E4805" s="444"/>
      <c r="F4805" s="110"/>
      <c r="G4805" s="110"/>
      <c r="H4805" s="98"/>
      <c r="I4805" s="458"/>
      <c r="J4805" s="115"/>
      <c r="K4805" s="180"/>
      <c r="L4805" s="28"/>
    </row>
    <row r="4806" spans="3:12" x14ac:dyDescent="0.3">
      <c r="C4806" s="156"/>
      <c r="D4806" s="117" t="s">
        <v>1594</v>
      </c>
      <c r="E4806" s="444">
        <v>1</v>
      </c>
      <c r="F4806" s="110">
        <v>8.5</v>
      </c>
      <c r="G4806" s="110">
        <v>4.17</v>
      </c>
      <c r="H4806" s="98"/>
      <c r="I4806" s="458">
        <f>PRODUCT(E4806:G4806)</f>
        <v>35.445</v>
      </c>
      <c r="J4806" s="115"/>
      <c r="K4806" s="180"/>
      <c r="L4806" s="28"/>
    </row>
    <row r="4807" spans="3:12" x14ac:dyDescent="0.3">
      <c r="C4807" s="8"/>
      <c r="D4807" s="186" t="s">
        <v>1463</v>
      </c>
      <c r="E4807" s="443">
        <v>1</v>
      </c>
      <c r="F4807" s="443">
        <v>3.02</v>
      </c>
      <c r="G4807" s="443">
        <v>3.67</v>
      </c>
      <c r="H4807" s="86"/>
      <c r="I4807" s="458">
        <f>PRODUCT(E4807:G4807)</f>
        <v>11.083399999999999</v>
      </c>
      <c r="J4807" s="115"/>
      <c r="K4807" s="180"/>
      <c r="L4807" s="28"/>
    </row>
    <row r="4808" spans="3:12" x14ac:dyDescent="0.3">
      <c r="C4808" s="8"/>
      <c r="D4808" s="186" t="s">
        <v>2025</v>
      </c>
      <c r="E4808" s="443">
        <v>-1</v>
      </c>
      <c r="F4808" s="443">
        <v>2.6</v>
      </c>
      <c r="G4808" s="443">
        <v>2.6</v>
      </c>
      <c r="H4808" s="86"/>
      <c r="I4808" s="458">
        <f>PRODUCT(E4808:G4808)</f>
        <v>-6.7600000000000007</v>
      </c>
      <c r="J4808" s="115"/>
      <c r="K4808" s="180"/>
      <c r="L4808" s="28"/>
    </row>
    <row r="4809" spans="3:12" x14ac:dyDescent="0.3">
      <c r="C4809" s="8"/>
      <c r="D4809" s="186" t="s">
        <v>2037</v>
      </c>
      <c r="E4809" s="443">
        <v>-1</v>
      </c>
      <c r="F4809" s="443">
        <v>2.6</v>
      </c>
      <c r="G4809" s="443">
        <v>2.6</v>
      </c>
      <c r="H4809" s="86"/>
      <c r="I4809" s="458">
        <f>PRODUCT(E4809:G4809)</f>
        <v>-6.7600000000000007</v>
      </c>
      <c r="J4809" s="115"/>
      <c r="K4809" s="180"/>
      <c r="L4809" s="28"/>
    </row>
    <row r="4810" spans="3:12" x14ac:dyDescent="0.3">
      <c r="C4810" s="10" t="s">
        <v>1592</v>
      </c>
      <c r="D4810" s="117" t="s">
        <v>167</v>
      </c>
      <c r="E4810" s="444"/>
      <c r="F4810" s="110"/>
      <c r="G4810" s="110"/>
      <c r="H4810" s="98"/>
      <c r="I4810" s="458"/>
      <c r="J4810" s="122"/>
      <c r="K4810" s="193"/>
      <c r="L4810" s="28"/>
    </row>
    <row r="4811" spans="3:12" x14ac:dyDescent="0.3">
      <c r="C4811" s="156"/>
      <c r="D4811" s="117" t="s">
        <v>1594</v>
      </c>
      <c r="E4811" s="444">
        <v>1</v>
      </c>
      <c r="F4811" s="110">
        <v>2.08</v>
      </c>
      <c r="G4811" s="110">
        <v>4.17</v>
      </c>
      <c r="H4811" s="98"/>
      <c r="I4811" s="458">
        <f>PRODUCT(E4811:G4811)</f>
        <v>8.6736000000000004</v>
      </c>
      <c r="J4811" s="122"/>
      <c r="K4811" s="193"/>
      <c r="L4811" s="28"/>
    </row>
    <row r="4812" spans="3:12" x14ac:dyDescent="0.3">
      <c r="C4812" s="8"/>
      <c r="D4812" s="186" t="s">
        <v>1463</v>
      </c>
      <c r="E4812" s="443">
        <v>1</v>
      </c>
      <c r="F4812" s="443">
        <v>3.63</v>
      </c>
      <c r="G4812" s="443">
        <v>3.67</v>
      </c>
      <c r="H4812" s="86"/>
      <c r="I4812" s="458">
        <f>PRODUCT(E4812:G4812)</f>
        <v>13.322099999999999</v>
      </c>
      <c r="J4812" s="122"/>
      <c r="K4812" s="193"/>
      <c r="L4812" s="28"/>
    </row>
    <row r="4813" spans="3:12" x14ac:dyDescent="0.3">
      <c r="C4813" s="8"/>
      <c r="D4813" s="186" t="s">
        <v>2025</v>
      </c>
      <c r="E4813" s="443">
        <v>-1</v>
      </c>
      <c r="F4813" s="443">
        <v>3.75</v>
      </c>
      <c r="G4813" s="443">
        <v>2.6</v>
      </c>
      <c r="H4813" s="86"/>
      <c r="I4813" s="458">
        <f>PRODUCT(E4813:G4813)</f>
        <v>-9.75</v>
      </c>
      <c r="J4813" s="122"/>
      <c r="K4813" s="193"/>
      <c r="L4813" s="28"/>
    </row>
    <row r="4814" spans="3:12" x14ac:dyDescent="0.3">
      <c r="C4814" s="8"/>
      <c r="D4814" s="186" t="s">
        <v>2026</v>
      </c>
      <c r="E4814" s="443">
        <v>-1</v>
      </c>
      <c r="F4814" s="443">
        <v>1</v>
      </c>
      <c r="G4814" s="443">
        <v>2.6</v>
      </c>
      <c r="H4814" s="86"/>
      <c r="I4814" s="458">
        <f>PRODUCT(E4814:G4814)</f>
        <v>-2.6</v>
      </c>
      <c r="J4814" s="122"/>
      <c r="K4814" s="193"/>
      <c r="L4814" s="28"/>
    </row>
    <row r="4815" spans="3:12" x14ac:dyDescent="0.3">
      <c r="C4815" s="10" t="s">
        <v>1607</v>
      </c>
      <c r="D4815" s="117" t="s">
        <v>382</v>
      </c>
      <c r="E4815" s="444"/>
      <c r="F4815" s="110"/>
      <c r="G4815" s="110"/>
      <c r="H4815" s="98"/>
      <c r="I4815" s="458"/>
      <c r="J4815" s="122"/>
      <c r="K4815" s="193"/>
      <c r="L4815" s="28"/>
    </row>
    <row r="4816" spans="3:12" x14ac:dyDescent="0.3">
      <c r="C4816" s="156"/>
      <c r="D4816" s="117" t="s">
        <v>1764</v>
      </c>
      <c r="E4816" s="444">
        <v>1</v>
      </c>
      <c r="F4816" s="110">
        <v>6.27</v>
      </c>
      <c r="G4816" s="110">
        <v>4.17</v>
      </c>
      <c r="H4816" s="98"/>
      <c r="I4816" s="458">
        <f>PRODUCT(E4816:G4816)</f>
        <v>26.145899999999997</v>
      </c>
      <c r="J4816" s="122"/>
      <c r="K4816" s="193"/>
      <c r="L4816" s="28"/>
    </row>
    <row r="4817" spans="3:12" x14ac:dyDescent="0.3">
      <c r="C4817" s="8"/>
      <c r="D4817" s="186" t="s">
        <v>1081</v>
      </c>
      <c r="E4817" s="443">
        <v>-1</v>
      </c>
      <c r="F4817" s="443">
        <v>2.5</v>
      </c>
      <c r="G4817" s="443">
        <v>2.6</v>
      </c>
      <c r="H4817" s="86"/>
      <c r="I4817" s="458">
        <f>PRODUCT(E4817:G4817)</f>
        <v>-6.5</v>
      </c>
      <c r="J4817" s="122"/>
      <c r="K4817" s="193"/>
      <c r="L4817" s="28"/>
    </row>
    <row r="4818" spans="3:12" x14ac:dyDescent="0.3">
      <c r="C4818" s="10" t="s">
        <v>1609</v>
      </c>
      <c r="D4818" s="117" t="s">
        <v>2038</v>
      </c>
      <c r="E4818" s="444"/>
      <c r="F4818" s="110"/>
      <c r="G4818" s="110"/>
      <c r="H4818" s="98"/>
      <c r="I4818" s="458"/>
      <c r="J4818" s="122"/>
      <c r="K4818" s="193"/>
      <c r="L4818" s="28"/>
    </row>
    <row r="4819" spans="3:12" x14ac:dyDescent="0.3">
      <c r="C4819" s="156"/>
      <c r="D4819" s="117" t="s">
        <v>1764</v>
      </c>
      <c r="E4819" s="444">
        <v>1</v>
      </c>
      <c r="F4819" s="110">
        <v>7.4</v>
      </c>
      <c r="G4819" s="110">
        <v>4.17</v>
      </c>
      <c r="H4819" s="98"/>
      <c r="I4819" s="458">
        <f>PRODUCT(E4819:G4819)</f>
        <v>30.858000000000001</v>
      </c>
      <c r="J4819" s="122"/>
      <c r="K4819" s="193"/>
      <c r="L4819" s="28"/>
    </row>
    <row r="4820" spans="3:12" x14ac:dyDescent="0.3">
      <c r="C4820" s="156"/>
      <c r="D4820" s="117"/>
      <c r="E4820" s="444">
        <v>1</v>
      </c>
      <c r="F4820" s="110">
        <v>4.3</v>
      </c>
      <c r="G4820" s="110">
        <v>4.17</v>
      </c>
      <c r="H4820" s="98"/>
      <c r="I4820" s="458">
        <f>PRODUCT(E4820:G4820)</f>
        <v>17.930999999999997</v>
      </c>
      <c r="J4820" s="122"/>
      <c r="K4820" s="193"/>
      <c r="L4820" s="28"/>
    </row>
    <row r="4821" spans="3:12" x14ac:dyDescent="0.3">
      <c r="C4821" s="8"/>
      <c r="D4821" s="186" t="s">
        <v>1087</v>
      </c>
      <c r="E4821" s="443">
        <v>1</v>
      </c>
      <c r="F4821" s="443">
        <v>4.46</v>
      </c>
      <c r="G4821" s="443">
        <v>3.67</v>
      </c>
      <c r="H4821" s="86"/>
      <c r="I4821" s="458">
        <f>PRODUCT(E4821:G4821)</f>
        <v>16.368199999999998</v>
      </c>
      <c r="J4821" s="122"/>
      <c r="K4821" s="193"/>
      <c r="L4821" s="28"/>
    </row>
    <row r="4822" spans="3:12" x14ac:dyDescent="0.3">
      <c r="C4822" s="8"/>
      <c r="D4822" s="186" t="s">
        <v>2026</v>
      </c>
      <c r="E4822" s="443">
        <v>-1</v>
      </c>
      <c r="F4822" s="443">
        <v>3.5</v>
      </c>
      <c r="G4822" s="443">
        <v>2.6</v>
      </c>
      <c r="H4822" s="86"/>
      <c r="I4822" s="458">
        <f>PRODUCT(E4822:G4822)</f>
        <v>-9.1</v>
      </c>
      <c r="J4822" s="122"/>
      <c r="K4822" s="193"/>
      <c r="L4822" s="28"/>
    </row>
    <row r="4823" spans="3:12" x14ac:dyDescent="0.3">
      <c r="C4823" s="10" t="s">
        <v>1611</v>
      </c>
      <c r="D4823" s="117" t="s">
        <v>327</v>
      </c>
      <c r="E4823" s="444"/>
      <c r="F4823" s="110"/>
      <c r="G4823" s="110"/>
      <c r="H4823" s="98"/>
      <c r="I4823" s="458"/>
      <c r="J4823" s="122"/>
      <c r="K4823" s="193"/>
      <c r="L4823" s="28"/>
    </row>
    <row r="4824" spans="3:12" x14ac:dyDescent="0.3">
      <c r="C4824" s="156"/>
      <c r="D4824" s="186" t="s">
        <v>1087</v>
      </c>
      <c r="E4824" s="444">
        <v>1</v>
      </c>
      <c r="F4824" s="110">
        <v>1.9</v>
      </c>
      <c r="G4824" s="110">
        <v>3.67</v>
      </c>
      <c r="H4824" s="98"/>
      <c r="I4824" s="458">
        <f>PRODUCT(E4824:G4824)</f>
        <v>6.9729999999999999</v>
      </c>
      <c r="J4824" s="122"/>
      <c r="K4824" s="193"/>
      <c r="L4824" s="28"/>
    </row>
    <row r="4825" spans="3:12" x14ac:dyDescent="0.3">
      <c r="C4825" s="8"/>
      <c r="D4825" s="186" t="s">
        <v>1081</v>
      </c>
      <c r="E4825" s="443">
        <v>-1</v>
      </c>
      <c r="F4825" s="443">
        <v>1</v>
      </c>
      <c r="G4825" s="443">
        <v>2.6</v>
      </c>
      <c r="H4825" s="86"/>
      <c r="I4825" s="458">
        <f>PRODUCT(E4825:G4825)</f>
        <v>-2.6</v>
      </c>
      <c r="J4825" s="122"/>
      <c r="K4825" s="193"/>
      <c r="L4825" s="28"/>
    </row>
    <row r="4826" spans="3:12" x14ac:dyDescent="0.3">
      <c r="C4826" s="10" t="s">
        <v>2039</v>
      </c>
      <c r="D4826" s="117" t="s">
        <v>152</v>
      </c>
      <c r="E4826" s="444"/>
      <c r="F4826" s="110"/>
      <c r="G4826" s="110"/>
      <c r="H4826" s="98"/>
      <c r="I4826" s="458"/>
      <c r="J4826" s="122"/>
      <c r="K4826" s="193"/>
      <c r="L4826" s="28"/>
    </row>
    <row r="4827" spans="3:12" x14ac:dyDescent="0.3">
      <c r="C4827" s="156"/>
      <c r="D4827" s="117" t="s">
        <v>1478</v>
      </c>
      <c r="E4827" s="444">
        <v>1</v>
      </c>
      <c r="F4827" s="110">
        <v>16.36</v>
      </c>
      <c r="G4827" s="110">
        <v>4.17</v>
      </c>
      <c r="H4827" s="98"/>
      <c r="I4827" s="458">
        <f>PRODUCT(E4827:G4827)</f>
        <v>68.221199999999996</v>
      </c>
      <c r="J4827" s="122"/>
      <c r="K4827" s="193"/>
      <c r="L4827" s="28"/>
    </row>
    <row r="4828" spans="3:12" x14ac:dyDescent="0.3">
      <c r="C4828" s="156"/>
      <c r="D4828" s="186" t="s">
        <v>1487</v>
      </c>
      <c r="E4828" s="443">
        <v>1</v>
      </c>
      <c r="F4828" s="443">
        <v>4.5999999999999996</v>
      </c>
      <c r="G4828" s="443">
        <v>3.67</v>
      </c>
      <c r="H4828" s="86"/>
      <c r="I4828" s="458">
        <f>PRODUCT(E4828:G4828)</f>
        <v>16.881999999999998</v>
      </c>
      <c r="J4828" s="122"/>
      <c r="K4828" s="193"/>
      <c r="L4828" s="28"/>
    </row>
    <row r="4829" spans="3:12" x14ac:dyDescent="0.3">
      <c r="C4829" s="8"/>
      <c r="D4829" s="186" t="s">
        <v>323</v>
      </c>
      <c r="E4829" s="443">
        <v>-1</v>
      </c>
      <c r="F4829" s="443">
        <v>1</v>
      </c>
      <c r="G4829" s="443">
        <v>2.6</v>
      </c>
      <c r="H4829" s="86"/>
      <c r="I4829" s="458">
        <f>PRODUCT(E4829:G4829)</f>
        <v>-2.6</v>
      </c>
      <c r="J4829" s="122"/>
      <c r="K4829" s="193"/>
      <c r="L4829" s="28"/>
    </row>
    <row r="4830" spans="3:12" x14ac:dyDescent="0.3">
      <c r="C4830" s="10" t="s">
        <v>1601</v>
      </c>
      <c r="D4830" s="117" t="s">
        <v>2040</v>
      </c>
      <c r="E4830" s="444"/>
      <c r="F4830" s="110"/>
      <c r="G4830" s="110"/>
      <c r="H4830" s="98"/>
      <c r="I4830" s="458"/>
      <c r="J4830" s="122"/>
      <c r="K4830" s="193"/>
      <c r="L4830" s="28"/>
    </row>
    <row r="4831" spans="3:12" x14ac:dyDescent="0.3">
      <c r="C4831" s="156"/>
      <c r="D4831" s="117" t="s">
        <v>1478</v>
      </c>
      <c r="E4831" s="444">
        <v>1</v>
      </c>
      <c r="F4831" s="110">
        <v>1.47</v>
      </c>
      <c r="G4831" s="110">
        <v>4.17</v>
      </c>
      <c r="H4831" s="98"/>
      <c r="I4831" s="458">
        <f>PRODUCT(E4831:G4831)</f>
        <v>6.1299000000000001</v>
      </c>
      <c r="J4831" s="122"/>
      <c r="K4831" s="193"/>
      <c r="L4831" s="28"/>
    </row>
    <row r="4832" spans="3:12" x14ac:dyDescent="0.3">
      <c r="C4832" s="156"/>
      <c r="D4832" s="186" t="s">
        <v>1487</v>
      </c>
      <c r="E4832" s="443">
        <v>1</v>
      </c>
      <c r="F4832" s="443">
        <v>2.9</v>
      </c>
      <c r="G4832" s="443">
        <v>3.67</v>
      </c>
      <c r="H4832" s="86"/>
      <c r="I4832" s="458">
        <f>PRODUCT(E4832:G4832)</f>
        <v>10.642999999999999</v>
      </c>
      <c r="J4832" s="122"/>
      <c r="K4832" s="193"/>
      <c r="L4832" s="28"/>
    </row>
    <row r="4833" spans="3:12" x14ac:dyDescent="0.3">
      <c r="C4833" s="156"/>
      <c r="D4833" s="186"/>
      <c r="E4833" s="443">
        <v>1</v>
      </c>
      <c r="F4833" s="443">
        <v>1.1599999999999999</v>
      </c>
      <c r="G4833" s="443">
        <v>3.67</v>
      </c>
      <c r="H4833" s="86"/>
      <c r="I4833" s="458">
        <f>PRODUCT(E4833:G4833)</f>
        <v>4.2571999999999992</v>
      </c>
      <c r="J4833" s="122"/>
      <c r="K4833" s="193"/>
      <c r="L4833" s="28"/>
    </row>
    <row r="4834" spans="3:12" x14ac:dyDescent="0.3">
      <c r="C4834" s="8"/>
      <c r="D4834" s="186" t="s">
        <v>1603</v>
      </c>
      <c r="E4834" s="443">
        <v>-1</v>
      </c>
      <c r="F4834" s="443">
        <v>2.9</v>
      </c>
      <c r="G4834" s="443">
        <v>2.6</v>
      </c>
      <c r="H4834" s="86"/>
      <c r="I4834" s="458">
        <f>PRODUCT(E4834:G4834)</f>
        <v>-7.54</v>
      </c>
      <c r="J4834" s="122"/>
      <c r="K4834" s="193"/>
      <c r="L4834" s="28"/>
    </row>
    <row r="4835" spans="3:12" x14ac:dyDescent="0.3">
      <c r="C4835" s="10"/>
      <c r="D4835" s="186" t="s">
        <v>2041</v>
      </c>
      <c r="E4835" s="443">
        <v>-1</v>
      </c>
      <c r="F4835" s="443">
        <v>1.18</v>
      </c>
      <c r="G4835" s="443">
        <v>2.5</v>
      </c>
      <c r="H4835" s="86"/>
      <c r="I4835" s="458">
        <f>PRODUCT(E4835:G4835)</f>
        <v>-2.9499999999999997</v>
      </c>
      <c r="J4835" s="122"/>
      <c r="K4835" s="193"/>
      <c r="L4835" s="28"/>
    </row>
    <row r="4836" spans="3:12" x14ac:dyDescent="0.3">
      <c r="C4836" s="10" t="s">
        <v>1604</v>
      </c>
      <c r="D4836" s="117" t="s">
        <v>153</v>
      </c>
      <c r="E4836" s="444"/>
      <c r="F4836" s="110"/>
      <c r="G4836" s="110"/>
      <c r="H4836" s="98"/>
      <c r="I4836" s="458"/>
      <c r="J4836" s="122"/>
      <c r="K4836" s="193"/>
      <c r="L4836" s="28"/>
    </row>
    <row r="4837" spans="3:12" x14ac:dyDescent="0.3">
      <c r="C4837" s="156"/>
      <c r="D4837" s="117" t="s">
        <v>1478</v>
      </c>
      <c r="E4837" s="444">
        <v>1</v>
      </c>
      <c r="F4837" s="110">
        <v>1.47</v>
      </c>
      <c r="G4837" s="110">
        <v>4.17</v>
      </c>
      <c r="H4837" s="98"/>
      <c r="I4837" s="458">
        <f>PRODUCT(E4837:G4837)</f>
        <v>6.1299000000000001</v>
      </c>
      <c r="J4837" s="122"/>
      <c r="K4837" s="193"/>
      <c r="L4837" s="28"/>
    </row>
    <row r="4838" spans="3:12" x14ac:dyDescent="0.3">
      <c r="C4838" s="156"/>
      <c r="D4838" s="186"/>
      <c r="E4838" s="443">
        <v>1</v>
      </c>
      <c r="F4838" s="443">
        <v>1.22</v>
      </c>
      <c r="G4838" s="443">
        <v>4.17</v>
      </c>
      <c r="H4838" s="86"/>
      <c r="I4838" s="458">
        <f>PRODUCT(E4838:G4838)</f>
        <v>5.0873999999999997</v>
      </c>
      <c r="J4838" s="122"/>
      <c r="K4838" s="193"/>
      <c r="L4838" s="28"/>
    </row>
    <row r="4839" spans="3:12" x14ac:dyDescent="0.3">
      <c r="C4839" s="8"/>
      <c r="D4839" s="186" t="s">
        <v>323</v>
      </c>
      <c r="E4839" s="443">
        <v>-1</v>
      </c>
      <c r="F4839" s="443">
        <v>1</v>
      </c>
      <c r="G4839" s="443">
        <v>2.6</v>
      </c>
      <c r="H4839" s="86"/>
      <c r="I4839" s="458">
        <f>PRODUCT(E4839:G4839)</f>
        <v>-2.6</v>
      </c>
      <c r="J4839" s="122"/>
      <c r="K4839" s="193"/>
      <c r="L4839" s="28"/>
    </row>
    <row r="4840" spans="3:12" x14ac:dyDescent="0.3">
      <c r="C4840" s="10"/>
      <c r="D4840" s="192"/>
      <c r="E4840" s="444"/>
      <c r="F4840" s="444"/>
      <c r="G4840" s="444"/>
      <c r="H4840" s="116"/>
      <c r="I4840" s="527"/>
      <c r="J4840" s="122"/>
      <c r="K4840" s="193"/>
      <c r="L4840" s="28"/>
    </row>
    <row r="4841" spans="3:12" x14ac:dyDescent="0.3">
      <c r="C4841" s="8"/>
      <c r="D4841" s="434" t="s">
        <v>1715</v>
      </c>
      <c r="E4841" s="443"/>
      <c r="F4841" s="443"/>
      <c r="G4841" s="443"/>
      <c r="H4841" s="86"/>
      <c r="I4841" s="458"/>
      <c r="J4841" s="122"/>
      <c r="K4841" s="193"/>
      <c r="L4841" s="28"/>
    </row>
    <row r="4842" spans="3:12" x14ac:dyDescent="0.3">
      <c r="C4842" s="10"/>
      <c r="D4842" s="117" t="s">
        <v>2016</v>
      </c>
      <c r="E4842" s="444"/>
      <c r="F4842" s="110"/>
      <c r="G4842" s="110"/>
      <c r="H4842" s="98"/>
      <c r="I4842" s="458"/>
      <c r="J4842" s="122"/>
      <c r="K4842" s="193"/>
      <c r="L4842" s="28"/>
    </row>
    <row r="4843" spans="3:12" x14ac:dyDescent="0.3">
      <c r="C4843" s="156"/>
      <c r="D4843" s="117" t="s">
        <v>2042</v>
      </c>
      <c r="E4843" s="444">
        <v>1</v>
      </c>
      <c r="F4843" s="110">
        <v>1.38</v>
      </c>
      <c r="G4843" s="110">
        <v>4.17</v>
      </c>
      <c r="H4843" s="98"/>
      <c r="I4843" s="458">
        <f>PRODUCT(E4843:G4843)</f>
        <v>5.754599999999999</v>
      </c>
      <c r="J4843" s="122"/>
      <c r="K4843" s="193"/>
      <c r="L4843" s="28"/>
    </row>
    <row r="4844" spans="3:12" x14ac:dyDescent="0.3">
      <c r="C4844" s="10"/>
      <c r="D4844" s="192"/>
      <c r="E4844" s="444"/>
      <c r="F4844" s="444"/>
      <c r="G4844" s="444"/>
      <c r="H4844" s="116"/>
      <c r="I4844" s="527"/>
      <c r="J4844" s="122"/>
      <c r="K4844" s="193"/>
      <c r="L4844" s="28"/>
    </row>
    <row r="4845" spans="3:12" x14ac:dyDescent="0.3">
      <c r="C4845" s="10"/>
      <c r="D4845" s="434" t="s">
        <v>1798</v>
      </c>
      <c r="E4845" s="443"/>
      <c r="F4845" s="443"/>
      <c r="G4845" s="443"/>
      <c r="H4845" s="86"/>
      <c r="I4845" s="458"/>
      <c r="J4845" s="122"/>
      <c r="K4845" s="193"/>
      <c r="L4845" s="28"/>
    </row>
    <row r="4846" spans="3:12" x14ac:dyDescent="0.3">
      <c r="C4846" s="10"/>
      <c r="D4846" s="117"/>
      <c r="E4846" s="444"/>
      <c r="F4846" s="110"/>
      <c r="G4846" s="110"/>
      <c r="H4846" s="98"/>
      <c r="I4846" s="458"/>
      <c r="J4846" s="122"/>
      <c r="K4846" s="193"/>
      <c r="L4846" s="28"/>
    </row>
    <row r="4847" spans="3:12" x14ac:dyDescent="0.3">
      <c r="C4847" s="10"/>
      <c r="D4847" s="117" t="s">
        <v>2043</v>
      </c>
      <c r="E4847" s="444">
        <v>1</v>
      </c>
      <c r="F4847" s="110">
        <v>1.38</v>
      </c>
      <c r="G4847" s="110">
        <v>4.17</v>
      </c>
      <c r="H4847" s="98"/>
      <c r="I4847" s="458">
        <f>PRODUCT(E4847:G4847)</f>
        <v>5.754599999999999</v>
      </c>
      <c r="J4847" s="122"/>
      <c r="K4847" s="193"/>
      <c r="L4847" s="28"/>
    </row>
    <row r="4848" spans="3:12" x14ac:dyDescent="0.3">
      <c r="C4848" s="10"/>
      <c r="D4848" s="192"/>
      <c r="E4848" s="444"/>
      <c r="F4848" s="444"/>
      <c r="G4848" s="444"/>
      <c r="H4848" s="116"/>
      <c r="I4848" s="527"/>
      <c r="J4848" s="122"/>
      <c r="K4848" s="193"/>
      <c r="L4848" s="28"/>
    </row>
  </sheetData>
  <autoFilter ref="C12:K4848" xr:uid="{00000000-0009-0000-0000-000002000000}"/>
  <mergeCells count="18">
    <mergeCell ref="D4653:K4653"/>
    <mergeCell ref="C4746:K4746"/>
    <mergeCell ref="D4747:K4747"/>
    <mergeCell ref="D4512:K4512"/>
    <mergeCell ref="C4597:K4597"/>
    <mergeCell ref="C4511:K4511"/>
    <mergeCell ref="C2:K2"/>
    <mergeCell ref="C3:K3"/>
    <mergeCell ref="C4:K4"/>
    <mergeCell ref="D5:K5"/>
    <mergeCell ref="E6:H6"/>
    <mergeCell ref="I6:K6"/>
    <mergeCell ref="E7:H7"/>
    <mergeCell ref="I7:K7"/>
    <mergeCell ref="D9:K9"/>
    <mergeCell ref="D10:K10"/>
    <mergeCell ref="D11:K11"/>
    <mergeCell ref="D3946:K3946"/>
  </mergeCells>
  <phoneticPr fontId="72" type="noConversion"/>
  <printOptions horizontalCentered="1"/>
  <pageMargins left="0.78740157480314965" right="0.59055118110236227" top="0.59055118110236227" bottom="1.1811023622047245" header="0" footer="0.27559055118110237"/>
  <pageSetup paperSize="9" scale="54" fitToHeight="0" orientation="portrait" r:id="rId1"/>
  <headerFooter>
    <oddFooter>&amp;C&amp;P DE &amp;N</oddFooter>
  </headerFooter>
  <rowBreaks count="2" manualBreakCount="2">
    <brk id="127" max="16383" man="1"/>
    <brk id="2101"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pageSetUpPr fitToPage="1"/>
  </sheetPr>
  <dimension ref="A2:M6867"/>
  <sheetViews>
    <sheetView view="pageBreakPreview" topLeftCell="A6514" zoomScale="85" zoomScaleNormal="100" zoomScaleSheetLayoutView="85" workbookViewId="0">
      <selection activeCell="K6523" sqref="K6523"/>
    </sheetView>
  </sheetViews>
  <sheetFormatPr baseColWidth="10" defaultColWidth="11.44140625" defaultRowHeight="13.8" x14ac:dyDescent="0.25"/>
  <cols>
    <col min="1" max="2" width="1.6640625" style="88" customWidth="1"/>
    <col min="3" max="3" width="12.44140625" style="540" customWidth="1"/>
    <col min="4" max="4" width="56.6640625" style="84" customWidth="1"/>
    <col min="5" max="5" width="9.109375" style="167" customWidth="1"/>
    <col min="6" max="6" width="8.44140625" style="104" bestFit="1" customWidth="1"/>
    <col min="7" max="7" width="7.88671875" style="105" bestFit="1" customWidth="1"/>
    <col min="8" max="8" width="7.44140625" style="87" customWidth="1"/>
    <col min="9" max="9" width="7" style="105" customWidth="1"/>
    <col min="10" max="10" width="9.109375" style="87" customWidth="1"/>
    <col min="11" max="11" width="11.44140625" style="126" customWidth="1"/>
    <col min="12" max="12" width="6.6640625" style="540" customWidth="1"/>
    <col min="13" max="13" width="1.5546875" style="88" customWidth="1"/>
    <col min="14" max="14" width="5" style="88" customWidth="1"/>
    <col min="15" max="15" width="4.44140625" style="88" customWidth="1"/>
    <col min="16" max="16" width="4.88671875" style="88" customWidth="1"/>
    <col min="17" max="17" width="4.5546875" style="88" customWidth="1"/>
    <col min="18" max="16384" width="11.44140625" style="88"/>
  </cols>
  <sheetData>
    <row r="2" spans="3:13" ht="14.4" thickBot="1" x14ac:dyDescent="0.3"/>
    <row r="3" spans="3:13" x14ac:dyDescent="0.25">
      <c r="C3" s="1922"/>
      <c r="D3" s="1923"/>
      <c r="E3" s="1923"/>
      <c r="F3" s="1923"/>
      <c r="G3" s="1923"/>
      <c r="H3" s="1923"/>
      <c r="I3" s="1923"/>
      <c r="J3" s="1923"/>
      <c r="K3" s="1923"/>
      <c r="L3" s="1924"/>
    </row>
    <row r="4" spans="3:13" ht="15.6" x14ac:dyDescent="0.25">
      <c r="C4" s="1925" t="s">
        <v>44</v>
      </c>
      <c r="D4" s="1959"/>
      <c r="E4" s="1959"/>
      <c r="F4" s="1959"/>
      <c r="G4" s="1959"/>
      <c r="H4" s="1959"/>
      <c r="I4" s="1959"/>
      <c r="J4" s="1959"/>
      <c r="K4" s="1959"/>
      <c r="L4" s="1927"/>
    </row>
    <row r="5" spans="3:13" x14ac:dyDescent="0.25">
      <c r="C5" s="1928"/>
      <c r="D5" s="1960"/>
      <c r="E5" s="1960"/>
      <c r="F5" s="1960"/>
      <c r="G5" s="1960"/>
      <c r="H5" s="1960"/>
      <c r="I5" s="1960"/>
      <c r="J5" s="1960"/>
      <c r="K5" s="1960"/>
      <c r="L5" s="1930"/>
    </row>
    <row r="6" spans="3:13" x14ac:dyDescent="0.25">
      <c r="C6" s="19" t="str">
        <f>[39]RESUMEN!C4</f>
        <v>PROYECTO :</v>
      </c>
      <c r="D6" s="1961" t="str">
        <f>RESUMEN!$D$3</f>
        <v>"RECONSTRUCCION DEL HOSPITAL SAUL GARRIDO ROSILLO  II-1, DISTRITO DE TUMBES, PROVINCIA DE TUMBES, DEPARTAMENTO DE TUMBES"</v>
      </c>
      <c r="E6" s="1961"/>
      <c r="F6" s="1961"/>
      <c r="G6" s="1961"/>
      <c r="H6" s="1961"/>
      <c r="I6" s="1961"/>
      <c r="J6" s="1961"/>
      <c r="K6" s="1961"/>
      <c r="L6" s="1962"/>
    </row>
    <row r="7" spans="3:13" x14ac:dyDescent="0.25">
      <c r="C7" s="19" t="str">
        <f>[39]RESUMEN!C5</f>
        <v>ENTIDAD:</v>
      </c>
      <c r="D7" s="166"/>
      <c r="E7" s="2004" t="str">
        <f>[39]RESUMEN!E5</f>
        <v>DEPART:</v>
      </c>
      <c r="F7" s="2004"/>
      <c r="G7" s="2004"/>
      <c r="H7" s="2004"/>
      <c r="I7" s="1964" t="s">
        <v>2296</v>
      </c>
      <c r="J7" s="1964"/>
      <c r="K7" s="1964"/>
      <c r="L7" s="1935"/>
    </row>
    <row r="8" spans="3:13" ht="14.4" thickBot="1" x14ac:dyDescent="0.3">
      <c r="C8" s="20" t="str">
        <f>[39]RESUMEN!C6</f>
        <v>FECHA:</v>
      </c>
      <c r="D8" s="673">
        <v>44714</v>
      </c>
      <c r="E8" s="1992" t="str">
        <f>[39]RESUMEN!E6</f>
        <v>PROV:</v>
      </c>
      <c r="F8" s="1992"/>
      <c r="G8" s="1992"/>
      <c r="H8" s="1992"/>
      <c r="I8" s="1993" t="s">
        <v>2296</v>
      </c>
      <c r="J8" s="1993"/>
      <c r="K8" s="1993"/>
      <c r="L8" s="1994"/>
    </row>
    <row r="9" spans="3:13" ht="4.5" customHeight="1" thickBot="1" x14ac:dyDescent="0.3">
      <c r="C9" s="1995"/>
      <c r="D9" s="1996"/>
      <c r="E9" s="1996"/>
      <c r="F9" s="1996"/>
      <c r="G9" s="1996"/>
      <c r="H9" s="1996"/>
      <c r="I9" s="1996"/>
      <c r="J9" s="1996"/>
      <c r="K9" s="1996"/>
      <c r="L9" s="1997"/>
    </row>
    <row r="10" spans="3:13" x14ac:dyDescent="0.25">
      <c r="C10" s="194" t="str">
        <f>RESUMEN!C20</f>
        <v>03.02</v>
      </c>
      <c r="D10" s="1998" t="str">
        <f>RESUMEN!D20</f>
        <v>REVOQUES Y REVESTIMIENTOS</v>
      </c>
      <c r="E10" s="1999"/>
      <c r="F10" s="1999"/>
      <c r="G10" s="1999"/>
      <c r="H10" s="1999"/>
      <c r="I10" s="1999"/>
      <c r="J10" s="1999"/>
      <c r="K10" s="1999"/>
      <c r="L10" s="2000"/>
    </row>
    <row r="11" spans="3:13" x14ac:dyDescent="0.25">
      <c r="C11" s="25" t="str">
        <f>RESUMEN!C21</f>
        <v>03.02.01</v>
      </c>
      <c r="D11" s="2001" t="str">
        <f>RESUMEN!D21</f>
        <v>TARRAJEO PRIMARIO</v>
      </c>
      <c r="E11" s="2002"/>
      <c r="F11" s="2002"/>
      <c r="G11" s="2002"/>
      <c r="H11" s="2002"/>
      <c r="I11" s="2002"/>
      <c r="J11" s="2002"/>
      <c r="K11" s="2002"/>
      <c r="L11" s="2003"/>
    </row>
    <row r="12" spans="3:13" x14ac:dyDescent="0.25">
      <c r="C12" s="197" t="str">
        <f>RESUMEN!C22</f>
        <v>03.02.01.01</v>
      </c>
      <c r="D12" s="1977" t="str">
        <f>RESUMEN!D22</f>
        <v xml:space="preserve">        TARRAJEO RAYADO PRIMARIO P/ RECIBIR ENCHAPE C:A 1:5, e=1.5cm</v>
      </c>
      <c r="E12" s="1978"/>
      <c r="F12" s="1978"/>
      <c r="G12" s="1978"/>
      <c r="H12" s="1978"/>
      <c r="I12" s="1978"/>
      <c r="J12" s="1978"/>
      <c r="K12" s="1978"/>
      <c r="L12" s="1979"/>
    </row>
    <row r="13" spans="3:13" x14ac:dyDescent="0.25">
      <c r="C13" s="15" t="s">
        <v>1</v>
      </c>
      <c r="D13" s="163" t="s">
        <v>2</v>
      </c>
      <c r="E13" s="164" t="s">
        <v>239</v>
      </c>
      <c r="F13" s="182" t="s">
        <v>58</v>
      </c>
      <c r="G13" s="164" t="s">
        <v>52</v>
      </c>
      <c r="H13" s="164" t="s">
        <v>47</v>
      </c>
      <c r="I13" s="164" t="s">
        <v>48</v>
      </c>
      <c r="J13" s="164" t="s">
        <v>49</v>
      </c>
      <c r="K13" s="150" t="s">
        <v>50</v>
      </c>
      <c r="L13" s="165" t="s">
        <v>3</v>
      </c>
    </row>
    <row r="14" spans="3:13" x14ac:dyDescent="0.25">
      <c r="C14" s="27"/>
      <c r="D14" s="155"/>
      <c r="E14" s="6"/>
      <c r="F14" s="17"/>
      <c r="G14" s="546"/>
      <c r="H14" s="144"/>
      <c r="I14" s="546"/>
      <c r="J14" s="144"/>
      <c r="K14" s="145">
        <f>SUM(J17:J1502)</f>
        <v>9058.8394999999691</v>
      </c>
      <c r="L14" s="440" t="str">
        <f>[39]RESUMEN!E21</f>
        <v>m2</v>
      </c>
    </row>
    <row r="15" spans="3:13" x14ac:dyDescent="0.3">
      <c r="C15" s="10"/>
      <c r="D15" s="88"/>
      <c r="E15" s="64"/>
      <c r="F15" s="120"/>
      <c r="G15" s="443"/>
      <c r="H15" s="116"/>
      <c r="I15" s="443"/>
      <c r="J15" s="112"/>
      <c r="K15" s="100"/>
      <c r="L15" s="31"/>
    </row>
    <row r="16" spans="3:13" x14ac:dyDescent="0.3">
      <c r="C16" s="677"/>
      <c r="D16" s="724" t="s">
        <v>169</v>
      </c>
      <c r="E16" s="16"/>
      <c r="F16" s="678"/>
      <c r="G16" s="619"/>
      <c r="H16" s="679"/>
      <c r="I16" s="679"/>
      <c r="J16" s="527"/>
      <c r="K16" s="113"/>
      <c r="L16" s="12"/>
      <c r="M16" s="676"/>
    </row>
    <row r="17" spans="1:13" x14ac:dyDescent="0.2">
      <c r="B17" s="676"/>
      <c r="C17" s="677"/>
      <c r="D17" s="690" t="s">
        <v>925</v>
      </c>
      <c r="E17" s="66"/>
      <c r="F17" s="705"/>
      <c r="G17" s="619"/>
      <c r="H17" s="679"/>
      <c r="I17" s="679"/>
      <c r="J17" s="458"/>
      <c r="K17" s="107"/>
      <c r="L17" s="11"/>
      <c r="M17" s="676"/>
    </row>
    <row r="18" spans="1:13" x14ac:dyDescent="0.2">
      <c r="B18" s="676"/>
      <c r="C18" s="677" t="s">
        <v>855</v>
      </c>
      <c r="D18" s="143" t="s">
        <v>854</v>
      </c>
      <c r="E18" s="66" t="s">
        <v>128</v>
      </c>
      <c r="F18" s="705">
        <v>1</v>
      </c>
      <c r="G18" s="619">
        <v>12.6</v>
      </c>
      <c r="H18" s="679">
        <v>0.1</v>
      </c>
      <c r="I18" s="679"/>
      <c r="J18" s="458">
        <f t="shared" ref="J18:J81" si="0">PRODUCT(F18:I18)</f>
        <v>1.26</v>
      </c>
      <c r="K18" s="107"/>
      <c r="L18" s="11"/>
      <c r="M18" s="676"/>
    </row>
    <row r="19" spans="1:13" x14ac:dyDescent="0.2">
      <c r="A19" s="676"/>
      <c r="B19" s="676"/>
      <c r="C19" s="677"/>
      <c r="D19" s="143" t="s">
        <v>2297</v>
      </c>
      <c r="E19" s="66"/>
      <c r="F19" s="705">
        <v>-1</v>
      </c>
      <c r="G19" s="619">
        <v>1</v>
      </c>
      <c r="H19" s="679">
        <v>0.1</v>
      </c>
      <c r="I19" s="679"/>
      <c r="J19" s="458">
        <f t="shared" si="0"/>
        <v>-0.1</v>
      </c>
      <c r="K19" s="107"/>
      <c r="L19" s="11"/>
      <c r="M19" s="676"/>
    </row>
    <row r="20" spans="1:13" x14ac:dyDescent="0.2">
      <c r="B20" s="676"/>
      <c r="C20" s="677" t="s">
        <v>860</v>
      </c>
      <c r="D20" s="143" t="s">
        <v>828</v>
      </c>
      <c r="E20" s="66" t="s">
        <v>121</v>
      </c>
      <c r="F20" s="705">
        <v>1</v>
      </c>
      <c r="G20" s="619">
        <v>6.9</v>
      </c>
      <c r="H20" s="679">
        <v>1.8</v>
      </c>
      <c r="I20" s="679"/>
      <c r="J20" s="458">
        <f t="shared" si="0"/>
        <v>12.420000000000002</v>
      </c>
      <c r="K20" s="107"/>
      <c r="L20" s="11"/>
      <c r="M20" s="676"/>
    </row>
    <row r="21" spans="1:13" x14ac:dyDescent="0.2">
      <c r="B21" s="676"/>
      <c r="C21" s="677"/>
      <c r="D21" s="143" t="s">
        <v>2297</v>
      </c>
      <c r="E21" s="66"/>
      <c r="F21" s="705">
        <v>-1</v>
      </c>
      <c r="G21" s="619">
        <v>0.8</v>
      </c>
      <c r="H21" s="679">
        <v>1.8</v>
      </c>
      <c r="I21" s="679"/>
      <c r="J21" s="458">
        <f t="shared" si="0"/>
        <v>-1.4400000000000002</v>
      </c>
      <c r="K21" s="107"/>
      <c r="L21" s="11"/>
      <c r="M21" s="676"/>
    </row>
    <row r="22" spans="1:13" x14ac:dyDescent="0.2">
      <c r="B22" s="676"/>
      <c r="C22" s="677" t="s">
        <v>862</v>
      </c>
      <c r="D22" s="143" t="s">
        <v>2244</v>
      </c>
      <c r="E22" s="66" t="s">
        <v>121</v>
      </c>
      <c r="F22" s="705">
        <v>1</v>
      </c>
      <c r="G22" s="619">
        <v>9.3000000000000007</v>
      </c>
      <c r="H22" s="679">
        <v>1.8</v>
      </c>
      <c r="I22" s="679"/>
      <c r="J22" s="458">
        <f t="shared" si="0"/>
        <v>16.740000000000002</v>
      </c>
      <c r="K22" s="107"/>
      <c r="L22" s="11"/>
      <c r="M22" s="676"/>
    </row>
    <row r="23" spans="1:13" x14ac:dyDescent="0.2">
      <c r="B23" s="676"/>
      <c r="C23" s="677"/>
      <c r="D23" s="143" t="s">
        <v>2297</v>
      </c>
      <c r="E23" s="66"/>
      <c r="F23" s="705">
        <v>-1</v>
      </c>
      <c r="G23" s="619">
        <v>1</v>
      </c>
      <c r="H23" s="679">
        <v>1.8</v>
      </c>
      <c r="I23" s="679"/>
      <c r="J23" s="458">
        <f t="shared" si="0"/>
        <v>-1.8</v>
      </c>
      <c r="K23" s="107"/>
      <c r="L23" s="11"/>
      <c r="M23" s="676"/>
    </row>
    <row r="24" spans="1:13" x14ac:dyDescent="0.2">
      <c r="B24" s="676"/>
      <c r="C24" s="677" t="s">
        <v>863</v>
      </c>
      <c r="D24" s="143" t="s">
        <v>825</v>
      </c>
      <c r="E24" s="66" t="s">
        <v>121</v>
      </c>
      <c r="F24" s="705">
        <v>1</v>
      </c>
      <c r="G24" s="619">
        <v>5.7</v>
      </c>
      <c r="H24" s="679">
        <v>1.8</v>
      </c>
      <c r="I24" s="679"/>
      <c r="J24" s="458">
        <f t="shared" si="0"/>
        <v>10.26</v>
      </c>
      <c r="K24" s="107"/>
      <c r="L24" s="11"/>
      <c r="M24" s="676"/>
    </row>
    <row r="25" spans="1:13" x14ac:dyDescent="0.2">
      <c r="B25" s="676"/>
      <c r="C25" s="677"/>
      <c r="D25" s="143" t="s">
        <v>2297</v>
      </c>
      <c r="E25" s="66"/>
      <c r="F25" s="705">
        <v>-1</v>
      </c>
      <c r="G25" s="619">
        <v>0.8</v>
      </c>
      <c r="H25" s="679">
        <v>1.8</v>
      </c>
      <c r="I25" s="679"/>
      <c r="J25" s="458">
        <f t="shared" si="0"/>
        <v>-1.4400000000000002</v>
      </c>
      <c r="K25" s="107"/>
      <c r="L25" s="11"/>
      <c r="M25" s="676"/>
    </row>
    <row r="26" spans="1:13" x14ac:dyDescent="0.2">
      <c r="B26" s="676"/>
      <c r="C26" s="677" t="s">
        <v>864</v>
      </c>
      <c r="D26" s="143" t="s">
        <v>160</v>
      </c>
      <c r="E26" s="66" t="s">
        <v>128</v>
      </c>
      <c r="F26" s="705">
        <v>1</v>
      </c>
      <c r="G26" s="619">
        <v>14.8</v>
      </c>
      <c r="H26" s="679">
        <v>0.1</v>
      </c>
      <c r="I26" s="679"/>
      <c r="J26" s="458">
        <f t="shared" si="0"/>
        <v>1.4800000000000002</v>
      </c>
      <c r="K26" s="107"/>
      <c r="L26" s="11"/>
      <c r="M26" s="676"/>
    </row>
    <row r="27" spans="1:13" x14ac:dyDescent="0.2">
      <c r="B27" s="676"/>
      <c r="C27" s="677"/>
      <c r="D27" s="143" t="s">
        <v>2297</v>
      </c>
      <c r="E27" s="66"/>
      <c r="F27" s="705">
        <v>-1</v>
      </c>
      <c r="G27" s="619">
        <v>1</v>
      </c>
      <c r="H27" s="679">
        <v>0.1</v>
      </c>
      <c r="I27" s="679"/>
      <c r="J27" s="458">
        <f t="shared" si="0"/>
        <v>-0.1</v>
      </c>
      <c r="K27" s="107"/>
      <c r="L27" s="11"/>
      <c r="M27" s="676"/>
    </row>
    <row r="28" spans="1:13" x14ac:dyDescent="0.2">
      <c r="B28" s="676"/>
      <c r="C28" s="677"/>
      <c r="D28" s="143" t="s">
        <v>2297</v>
      </c>
      <c r="E28" s="66"/>
      <c r="F28" s="705">
        <v>-1</v>
      </c>
      <c r="G28" s="619">
        <v>0.8</v>
      </c>
      <c r="H28" s="679">
        <v>0.1</v>
      </c>
      <c r="I28" s="679"/>
      <c r="J28" s="458">
        <f t="shared" si="0"/>
        <v>-8.0000000000000016E-2</v>
      </c>
      <c r="K28" s="107"/>
      <c r="L28" s="11"/>
      <c r="M28" s="676"/>
    </row>
    <row r="29" spans="1:13" x14ac:dyDescent="0.2">
      <c r="B29" s="676"/>
      <c r="C29" s="677" t="s">
        <v>2236</v>
      </c>
      <c r="D29" s="143" t="s">
        <v>122</v>
      </c>
      <c r="E29" s="66" t="s">
        <v>787</v>
      </c>
      <c r="F29" s="705">
        <v>1</v>
      </c>
      <c r="G29" s="619">
        <v>8.9</v>
      </c>
      <c r="H29" s="679">
        <v>1.8</v>
      </c>
      <c r="I29" s="679"/>
      <c r="J29" s="458">
        <f t="shared" si="0"/>
        <v>16.02</v>
      </c>
      <c r="K29" s="107"/>
      <c r="L29" s="11"/>
      <c r="M29" s="676"/>
    </row>
    <row r="30" spans="1:13" x14ac:dyDescent="0.2">
      <c r="B30" s="676"/>
      <c r="C30" s="677"/>
      <c r="D30" s="143" t="s">
        <v>2297</v>
      </c>
      <c r="E30" s="66"/>
      <c r="F30" s="705">
        <v>-1</v>
      </c>
      <c r="G30" s="619">
        <v>0.8</v>
      </c>
      <c r="H30" s="679">
        <v>1.8</v>
      </c>
      <c r="I30" s="679"/>
      <c r="J30" s="458">
        <f t="shared" si="0"/>
        <v>-1.4400000000000002</v>
      </c>
      <c r="K30" s="107"/>
      <c r="L30" s="11"/>
      <c r="M30" s="676"/>
    </row>
    <row r="31" spans="1:13" x14ac:dyDescent="0.2">
      <c r="B31" s="676"/>
      <c r="C31" s="677" t="s">
        <v>1368</v>
      </c>
      <c r="D31" s="143" t="s">
        <v>185</v>
      </c>
      <c r="E31" s="66" t="s">
        <v>125</v>
      </c>
      <c r="F31" s="705">
        <v>1</v>
      </c>
      <c r="G31" s="619">
        <v>12.5</v>
      </c>
      <c r="H31" s="679">
        <v>1.5</v>
      </c>
      <c r="I31" s="679"/>
      <c r="J31" s="458">
        <f t="shared" si="0"/>
        <v>18.75</v>
      </c>
      <c r="K31" s="107"/>
      <c r="L31" s="11"/>
      <c r="M31" s="676"/>
    </row>
    <row r="32" spans="1:13" x14ac:dyDescent="0.2">
      <c r="B32" s="676"/>
      <c r="C32" s="677"/>
      <c r="D32" s="143" t="s">
        <v>2297</v>
      </c>
      <c r="E32" s="66"/>
      <c r="F32" s="705">
        <v>-1</v>
      </c>
      <c r="G32" s="619">
        <v>1</v>
      </c>
      <c r="H32" s="679">
        <v>1.5</v>
      </c>
      <c r="I32" s="679"/>
      <c r="J32" s="458">
        <f t="shared" si="0"/>
        <v>-1.5</v>
      </c>
      <c r="K32" s="107"/>
      <c r="L32" s="11"/>
      <c r="M32" s="676"/>
    </row>
    <row r="33" spans="2:13" x14ac:dyDescent="0.2">
      <c r="B33" s="676"/>
      <c r="C33" s="677" t="s">
        <v>870</v>
      </c>
      <c r="D33" s="143" t="s">
        <v>267</v>
      </c>
      <c r="E33" s="66" t="s">
        <v>125</v>
      </c>
      <c r="F33" s="705">
        <v>1</v>
      </c>
      <c r="G33" s="619">
        <v>16.7</v>
      </c>
      <c r="H33" s="679">
        <v>1.5</v>
      </c>
      <c r="I33" s="679"/>
      <c r="J33" s="458">
        <f t="shared" si="0"/>
        <v>25.049999999999997</v>
      </c>
      <c r="K33" s="107"/>
      <c r="L33" s="11"/>
      <c r="M33" s="676"/>
    </row>
    <row r="34" spans="2:13" x14ac:dyDescent="0.2">
      <c r="B34" s="676"/>
      <c r="C34" s="677"/>
      <c r="D34" s="143" t="s">
        <v>2298</v>
      </c>
      <c r="E34" s="66"/>
      <c r="F34" s="705">
        <v>-1</v>
      </c>
      <c r="G34" s="619">
        <v>1.5</v>
      </c>
      <c r="H34" s="679">
        <v>1.5</v>
      </c>
      <c r="I34" s="679"/>
      <c r="J34" s="458">
        <f t="shared" si="0"/>
        <v>-2.25</v>
      </c>
      <c r="K34" s="107"/>
      <c r="L34" s="11"/>
      <c r="M34" s="676"/>
    </row>
    <row r="35" spans="2:13" x14ac:dyDescent="0.2">
      <c r="B35" s="676"/>
      <c r="C35" s="677" t="s">
        <v>874</v>
      </c>
      <c r="D35" s="143" t="s">
        <v>873</v>
      </c>
      <c r="E35" s="66" t="s">
        <v>125</v>
      </c>
      <c r="F35" s="705">
        <v>1</v>
      </c>
      <c r="G35" s="619">
        <v>16.100000000000001</v>
      </c>
      <c r="H35" s="679">
        <v>1.5</v>
      </c>
      <c r="I35" s="679"/>
      <c r="J35" s="458">
        <f t="shared" si="0"/>
        <v>24.150000000000002</v>
      </c>
      <c r="K35" s="107"/>
      <c r="L35" s="11"/>
      <c r="M35" s="676"/>
    </row>
    <row r="36" spans="2:13" x14ac:dyDescent="0.2">
      <c r="B36" s="676"/>
      <c r="C36" s="677"/>
      <c r="D36" s="143" t="s">
        <v>2298</v>
      </c>
      <c r="E36" s="66"/>
      <c r="F36" s="705">
        <v>-1</v>
      </c>
      <c r="G36" s="619">
        <v>1.5</v>
      </c>
      <c r="H36" s="679">
        <v>1.5</v>
      </c>
      <c r="I36" s="679"/>
      <c r="J36" s="458">
        <f t="shared" si="0"/>
        <v>-2.25</v>
      </c>
      <c r="K36" s="107"/>
      <c r="L36" s="11"/>
      <c r="M36" s="676"/>
    </row>
    <row r="37" spans="2:13" x14ac:dyDescent="0.2">
      <c r="B37" s="676"/>
      <c r="C37" s="677" t="s">
        <v>2225</v>
      </c>
      <c r="D37" s="143" t="s">
        <v>138</v>
      </c>
      <c r="E37" s="66" t="s">
        <v>125</v>
      </c>
      <c r="F37" s="705">
        <v>1</v>
      </c>
      <c r="G37" s="619">
        <v>23.95</v>
      </c>
      <c r="H37" s="679">
        <v>1.5</v>
      </c>
      <c r="I37" s="679"/>
      <c r="J37" s="458">
        <f t="shared" si="0"/>
        <v>35.924999999999997</v>
      </c>
      <c r="K37" s="107"/>
      <c r="L37" s="11"/>
      <c r="M37" s="676"/>
    </row>
    <row r="38" spans="2:13" x14ac:dyDescent="0.2">
      <c r="B38" s="676"/>
      <c r="C38" s="677"/>
      <c r="D38" s="143" t="s">
        <v>2297</v>
      </c>
      <c r="E38" s="66"/>
      <c r="F38" s="705">
        <v>-1</v>
      </c>
      <c r="G38" s="619">
        <v>1.8</v>
      </c>
      <c r="H38" s="679">
        <v>1.5</v>
      </c>
      <c r="I38" s="679"/>
      <c r="J38" s="458">
        <f t="shared" si="0"/>
        <v>-2.7</v>
      </c>
      <c r="K38" s="107"/>
      <c r="L38" s="11"/>
      <c r="M38" s="676"/>
    </row>
    <row r="39" spans="2:13" x14ac:dyDescent="0.2">
      <c r="B39" s="676"/>
      <c r="C39" s="677"/>
      <c r="D39" s="143" t="s">
        <v>2297</v>
      </c>
      <c r="E39" s="66"/>
      <c r="F39" s="705">
        <v>-1</v>
      </c>
      <c r="G39" s="619">
        <v>0.9</v>
      </c>
      <c r="H39" s="679">
        <v>1.5</v>
      </c>
      <c r="I39" s="679"/>
      <c r="J39" s="458">
        <f t="shared" si="0"/>
        <v>-1.35</v>
      </c>
      <c r="K39" s="107"/>
      <c r="L39" s="11"/>
      <c r="M39" s="676"/>
    </row>
    <row r="40" spans="2:13" x14ac:dyDescent="0.2">
      <c r="B40" s="676"/>
      <c r="C40" s="677"/>
      <c r="D40" s="143" t="s">
        <v>2298</v>
      </c>
      <c r="E40" s="66"/>
      <c r="F40" s="705">
        <v>-4</v>
      </c>
      <c r="G40" s="619">
        <v>1.5</v>
      </c>
      <c r="H40" s="679">
        <v>1.5</v>
      </c>
      <c r="I40" s="679"/>
      <c r="J40" s="458">
        <f t="shared" si="0"/>
        <v>-9</v>
      </c>
      <c r="K40" s="107"/>
      <c r="L40" s="11"/>
      <c r="M40" s="676"/>
    </row>
    <row r="41" spans="2:13" x14ac:dyDescent="0.2">
      <c r="B41" s="676"/>
      <c r="C41" s="677" t="s">
        <v>875</v>
      </c>
      <c r="D41" s="143" t="s">
        <v>876</v>
      </c>
      <c r="E41" s="66" t="s">
        <v>125</v>
      </c>
      <c r="F41" s="705">
        <v>1</v>
      </c>
      <c r="G41" s="619">
        <v>16.7</v>
      </c>
      <c r="H41" s="679">
        <v>1.5</v>
      </c>
      <c r="I41" s="679"/>
      <c r="J41" s="458">
        <f t="shared" si="0"/>
        <v>25.049999999999997</v>
      </c>
      <c r="K41" s="107"/>
      <c r="L41" s="11"/>
      <c r="M41" s="676"/>
    </row>
    <row r="42" spans="2:13" x14ac:dyDescent="0.2">
      <c r="B42" s="676"/>
      <c r="C42" s="677"/>
      <c r="D42" s="143" t="s">
        <v>2298</v>
      </c>
      <c r="E42" s="66"/>
      <c r="F42" s="705">
        <v>-2</v>
      </c>
      <c r="G42" s="619">
        <v>1.5</v>
      </c>
      <c r="H42" s="679">
        <v>1.5</v>
      </c>
      <c r="I42" s="679"/>
      <c r="J42" s="458">
        <f t="shared" si="0"/>
        <v>-4.5</v>
      </c>
      <c r="K42" s="107"/>
      <c r="L42" s="11"/>
      <c r="M42" s="676"/>
    </row>
    <row r="43" spans="2:13" x14ac:dyDescent="0.2">
      <c r="B43" s="676"/>
      <c r="C43" s="677"/>
      <c r="D43" s="143"/>
      <c r="E43" s="66" t="s">
        <v>2299</v>
      </c>
      <c r="F43" s="705">
        <v>-1</v>
      </c>
      <c r="G43" s="619">
        <v>1.75</v>
      </c>
      <c r="H43" s="679">
        <v>1.4</v>
      </c>
      <c r="I43" s="679"/>
      <c r="J43" s="458">
        <f t="shared" si="0"/>
        <v>-2.4499999999999997</v>
      </c>
      <c r="K43" s="107"/>
      <c r="L43" s="11"/>
      <c r="M43" s="676"/>
    </row>
    <row r="44" spans="2:13" x14ac:dyDescent="0.2">
      <c r="B44" s="676"/>
      <c r="C44" s="677" t="s">
        <v>2300</v>
      </c>
      <c r="D44" s="143" t="s">
        <v>138</v>
      </c>
      <c r="E44" s="66" t="s">
        <v>125</v>
      </c>
      <c r="F44" s="705">
        <v>1</v>
      </c>
      <c r="G44" s="619">
        <v>22.25</v>
      </c>
      <c r="H44" s="679">
        <v>1.5</v>
      </c>
      <c r="I44" s="679"/>
      <c r="J44" s="458">
        <f t="shared" si="0"/>
        <v>33.375</v>
      </c>
      <c r="K44" s="115"/>
      <c r="L44" s="720"/>
      <c r="M44" s="676"/>
    </row>
    <row r="45" spans="2:13" x14ac:dyDescent="0.2">
      <c r="B45" s="676"/>
      <c r="C45" s="677"/>
      <c r="D45" s="143" t="s">
        <v>2297</v>
      </c>
      <c r="E45" s="66"/>
      <c r="F45" s="705">
        <v>-3</v>
      </c>
      <c r="G45" s="619">
        <v>0.9</v>
      </c>
      <c r="H45" s="679">
        <v>1.5</v>
      </c>
      <c r="I45" s="679"/>
      <c r="J45" s="458">
        <f t="shared" si="0"/>
        <v>-4.0500000000000007</v>
      </c>
      <c r="K45" s="107"/>
      <c r="L45" s="11"/>
      <c r="M45" s="676"/>
    </row>
    <row r="46" spans="2:13" x14ac:dyDescent="0.2">
      <c r="B46" s="676"/>
      <c r="C46" s="677"/>
      <c r="D46" s="143" t="s">
        <v>2297</v>
      </c>
      <c r="E46" s="66"/>
      <c r="F46" s="705">
        <v>-1</v>
      </c>
      <c r="G46" s="619">
        <v>1.2</v>
      </c>
      <c r="H46" s="679">
        <v>1.5</v>
      </c>
      <c r="I46" s="679"/>
      <c r="J46" s="458">
        <f t="shared" si="0"/>
        <v>-1.7999999999999998</v>
      </c>
      <c r="K46" s="107"/>
      <c r="L46" s="11"/>
      <c r="M46" s="676"/>
    </row>
    <row r="47" spans="2:13" x14ac:dyDescent="0.2">
      <c r="B47" s="676"/>
      <c r="C47" s="677" t="s">
        <v>934</v>
      </c>
      <c r="D47" s="143" t="s">
        <v>222</v>
      </c>
      <c r="E47" s="66" t="s">
        <v>128</v>
      </c>
      <c r="F47" s="705">
        <v>1</v>
      </c>
      <c r="G47" s="619">
        <v>13.9</v>
      </c>
      <c r="H47" s="679">
        <v>0.1</v>
      </c>
      <c r="I47" s="679"/>
      <c r="J47" s="458">
        <f t="shared" si="0"/>
        <v>1.3900000000000001</v>
      </c>
      <c r="K47" s="107"/>
      <c r="L47" s="11"/>
      <c r="M47" s="676"/>
    </row>
    <row r="48" spans="2:13" x14ac:dyDescent="0.2">
      <c r="B48" s="676"/>
      <c r="C48" s="677"/>
      <c r="D48" s="143" t="s">
        <v>2297</v>
      </c>
      <c r="E48" s="66"/>
      <c r="F48" s="705">
        <v>-1</v>
      </c>
      <c r="G48" s="619">
        <v>1</v>
      </c>
      <c r="H48" s="679">
        <v>0.1</v>
      </c>
      <c r="I48" s="679"/>
      <c r="J48" s="458">
        <f t="shared" si="0"/>
        <v>-0.1</v>
      </c>
      <c r="K48" s="107"/>
      <c r="L48" s="11"/>
      <c r="M48" s="676"/>
    </row>
    <row r="49" spans="2:13" x14ac:dyDescent="0.2">
      <c r="B49" s="676"/>
      <c r="C49" s="677" t="s">
        <v>936</v>
      </c>
      <c r="D49" s="143" t="s">
        <v>937</v>
      </c>
      <c r="E49" s="66" t="s">
        <v>121</v>
      </c>
      <c r="F49" s="705">
        <v>1</v>
      </c>
      <c r="G49" s="619">
        <v>14.6</v>
      </c>
      <c r="H49" s="679">
        <v>1.8</v>
      </c>
      <c r="I49" s="679"/>
      <c r="J49" s="458">
        <f t="shared" si="0"/>
        <v>26.28</v>
      </c>
      <c r="K49" s="107"/>
      <c r="L49" s="11"/>
      <c r="M49" s="676"/>
    </row>
    <row r="50" spans="2:13" x14ac:dyDescent="0.2">
      <c r="B50" s="676"/>
      <c r="C50" s="677"/>
      <c r="D50" s="143" t="s">
        <v>2298</v>
      </c>
      <c r="E50" s="66"/>
      <c r="F50" s="705">
        <v>-1</v>
      </c>
      <c r="G50" s="619">
        <v>2.35</v>
      </c>
      <c r="H50" s="679">
        <v>1.8</v>
      </c>
      <c r="I50" s="679"/>
      <c r="J50" s="458">
        <f t="shared" si="0"/>
        <v>-4.2300000000000004</v>
      </c>
      <c r="K50" s="107"/>
      <c r="L50" s="11"/>
      <c r="M50" s="676"/>
    </row>
    <row r="51" spans="2:13" x14ac:dyDescent="0.2">
      <c r="B51" s="676"/>
      <c r="C51" s="677" t="s">
        <v>942</v>
      </c>
      <c r="D51" s="143" t="s">
        <v>268</v>
      </c>
      <c r="E51" s="66" t="s">
        <v>121</v>
      </c>
      <c r="F51" s="705">
        <v>1</v>
      </c>
      <c r="G51" s="619">
        <v>14.9</v>
      </c>
      <c r="H51" s="679">
        <v>1.8</v>
      </c>
      <c r="I51" s="679"/>
      <c r="J51" s="458">
        <f t="shared" si="0"/>
        <v>26.82</v>
      </c>
      <c r="K51" s="107"/>
      <c r="L51" s="11"/>
      <c r="M51" s="676"/>
    </row>
    <row r="52" spans="2:13" x14ac:dyDescent="0.2">
      <c r="B52" s="676"/>
      <c r="C52" s="677"/>
      <c r="D52" s="143" t="s">
        <v>2297</v>
      </c>
      <c r="E52" s="66"/>
      <c r="F52" s="705">
        <v>-1</v>
      </c>
      <c r="G52" s="619">
        <v>1</v>
      </c>
      <c r="H52" s="679">
        <v>1.8</v>
      </c>
      <c r="I52" s="679"/>
      <c r="J52" s="458">
        <f t="shared" si="0"/>
        <v>-1.8</v>
      </c>
      <c r="K52" s="107"/>
      <c r="L52" s="11"/>
      <c r="M52" s="676"/>
    </row>
    <row r="53" spans="2:13" x14ac:dyDescent="0.2">
      <c r="B53" s="676"/>
      <c r="C53" s="677" t="s">
        <v>946</v>
      </c>
      <c r="D53" s="143" t="s">
        <v>947</v>
      </c>
      <c r="E53" s="66" t="s">
        <v>121</v>
      </c>
      <c r="F53" s="705">
        <v>1</v>
      </c>
      <c r="G53" s="619">
        <v>14.5</v>
      </c>
      <c r="H53" s="679">
        <v>1.8</v>
      </c>
      <c r="I53" s="679"/>
      <c r="J53" s="458">
        <f t="shared" si="0"/>
        <v>26.1</v>
      </c>
      <c r="K53" s="107"/>
      <c r="L53" s="11"/>
      <c r="M53" s="676"/>
    </row>
    <row r="54" spans="2:13" x14ac:dyDescent="0.2">
      <c r="B54" s="676"/>
      <c r="C54" s="677"/>
      <c r="D54" s="143" t="s">
        <v>2297</v>
      </c>
      <c r="E54" s="66"/>
      <c r="F54" s="705">
        <v>-1</v>
      </c>
      <c r="G54" s="619">
        <v>1</v>
      </c>
      <c r="H54" s="679">
        <v>1.8</v>
      </c>
      <c r="I54" s="679"/>
      <c r="J54" s="458">
        <f t="shared" si="0"/>
        <v>-1.8</v>
      </c>
      <c r="K54" s="107"/>
      <c r="L54" s="11"/>
      <c r="M54" s="676"/>
    </row>
    <row r="55" spans="2:13" x14ac:dyDescent="0.2">
      <c r="B55" s="676"/>
      <c r="C55" s="677" t="s">
        <v>950</v>
      </c>
      <c r="D55" s="143" t="s">
        <v>951</v>
      </c>
      <c r="E55" s="66" t="s">
        <v>125</v>
      </c>
      <c r="F55" s="705">
        <v>1</v>
      </c>
      <c r="G55" s="619">
        <v>12.9</v>
      </c>
      <c r="H55" s="679">
        <v>1.5</v>
      </c>
      <c r="I55" s="679"/>
      <c r="J55" s="458">
        <f t="shared" si="0"/>
        <v>19.350000000000001</v>
      </c>
      <c r="K55" s="107"/>
      <c r="L55" s="11"/>
      <c r="M55" s="676"/>
    </row>
    <row r="56" spans="2:13" x14ac:dyDescent="0.2">
      <c r="B56" s="676"/>
      <c r="C56" s="677"/>
      <c r="D56" s="143" t="s">
        <v>2297</v>
      </c>
      <c r="E56" s="66"/>
      <c r="F56" s="705">
        <v>-1</v>
      </c>
      <c r="G56" s="619">
        <v>1.2</v>
      </c>
      <c r="H56" s="679">
        <v>1.5</v>
      </c>
      <c r="I56" s="679"/>
      <c r="J56" s="458">
        <f t="shared" si="0"/>
        <v>-1.7999999999999998</v>
      </c>
      <c r="K56" s="107"/>
      <c r="L56" s="11"/>
      <c r="M56" s="676"/>
    </row>
    <row r="57" spans="2:13" x14ac:dyDescent="0.2">
      <c r="B57" s="676"/>
      <c r="C57" s="677" t="s">
        <v>996</v>
      </c>
      <c r="D57" s="143" t="s">
        <v>138</v>
      </c>
      <c r="E57" s="66" t="s">
        <v>125</v>
      </c>
      <c r="F57" s="705">
        <v>1</v>
      </c>
      <c r="G57" s="619">
        <v>67.349999999999994</v>
      </c>
      <c r="H57" s="679">
        <v>1.5</v>
      </c>
      <c r="I57" s="679"/>
      <c r="J57" s="458">
        <f t="shared" si="0"/>
        <v>101.02499999999999</v>
      </c>
      <c r="K57" s="107"/>
      <c r="L57" s="11"/>
      <c r="M57" s="676"/>
    </row>
    <row r="58" spans="2:13" x14ac:dyDescent="0.2">
      <c r="B58" s="676"/>
      <c r="C58" s="677"/>
      <c r="D58" s="143" t="s">
        <v>2297</v>
      </c>
      <c r="E58" s="66"/>
      <c r="F58" s="705">
        <v>-2</v>
      </c>
      <c r="G58" s="619">
        <v>1.8</v>
      </c>
      <c r="H58" s="679">
        <v>1.5</v>
      </c>
      <c r="I58" s="679"/>
      <c r="J58" s="458">
        <f t="shared" si="0"/>
        <v>-5.4</v>
      </c>
      <c r="K58" s="107"/>
      <c r="L58" s="11"/>
      <c r="M58" s="676"/>
    </row>
    <row r="59" spans="2:13" x14ac:dyDescent="0.2">
      <c r="B59" s="676"/>
      <c r="C59" s="677"/>
      <c r="D59" s="143" t="s">
        <v>2297</v>
      </c>
      <c r="E59" s="66"/>
      <c r="F59" s="705">
        <v>-2</v>
      </c>
      <c r="G59" s="619">
        <v>1.2</v>
      </c>
      <c r="H59" s="679">
        <v>1.5</v>
      </c>
      <c r="I59" s="679"/>
      <c r="J59" s="458">
        <f t="shared" si="0"/>
        <v>-3.5999999999999996</v>
      </c>
      <c r="K59" s="107"/>
      <c r="L59" s="11"/>
      <c r="M59" s="676"/>
    </row>
    <row r="60" spans="2:13" x14ac:dyDescent="0.2">
      <c r="B60" s="676"/>
      <c r="C60" s="677"/>
      <c r="D60" s="143" t="s">
        <v>2297</v>
      </c>
      <c r="E60" s="66"/>
      <c r="F60" s="705">
        <v>-5</v>
      </c>
      <c r="G60" s="619">
        <v>1</v>
      </c>
      <c r="H60" s="679">
        <v>1.5</v>
      </c>
      <c r="I60" s="679"/>
      <c r="J60" s="458">
        <f t="shared" si="0"/>
        <v>-7.5</v>
      </c>
      <c r="K60" s="107"/>
      <c r="L60" s="11"/>
      <c r="M60" s="676"/>
    </row>
    <row r="61" spans="2:13" x14ac:dyDescent="0.2">
      <c r="B61" s="676"/>
      <c r="C61" s="677"/>
      <c r="D61" s="143" t="s">
        <v>2297</v>
      </c>
      <c r="E61" s="66"/>
      <c r="F61" s="705">
        <v>-3</v>
      </c>
      <c r="G61" s="619">
        <v>0.9</v>
      </c>
      <c r="H61" s="679">
        <v>1.5</v>
      </c>
      <c r="I61" s="679"/>
      <c r="J61" s="458">
        <f t="shared" si="0"/>
        <v>-4.0500000000000007</v>
      </c>
      <c r="K61" s="107"/>
      <c r="L61" s="11"/>
      <c r="M61" s="676"/>
    </row>
    <row r="62" spans="2:13" x14ac:dyDescent="0.2">
      <c r="B62" s="676"/>
      <c r="C62" s="677"/>
      <c r="D62" s="143" t="s">
        <v>2297</v>
      </c>
      <c r="E62" s="66"/>
      <c r="F62" s="705">
        <v>-1</v>
      </c>
      <c r="G62" s="619">
        <v>0.6</v>
      </c>
      <c r="H62" s="679">
        <v>1.5</v>
      </c>
      <c r="I62" s="679"/>
      <c r="J62" s="458">
        <f t="shared" si="0"/>
        <v>-0.89999999999999991</v>
      </c>
      <c r="K62" s="107"/>
      <c r="L62" s="11"/>
      <c r="M62" s="676"/>
    </row>
    <row r="63" spans="2:13" x14ac:dyDescent="0.2">
      <c r="B63" s="676"/>
      <c r="C63" s="677"/>
      <c r="D63" s="143"/>
      <c r="E63" s="66" t="s">
        <v>674</v>
      </c>
      <c r="F63" s="705">
        <v>-1</v>
      </c>
      <c r="G63" s="619">
        <v>1.2</v>
      </c>
      <c r="H63" s="679">
        <v>0.3</v>
      </c>
      <c r="I63" s="679"/>
      <c r="J63" s="458">
        <f t="shared" si="0"/>
        <v>-0.36</v>
      </c>
      <c r="K63" s="107"/>
      <c r="L63" s="11"/>
      <c r="M63" s="676"/>
    </row>
    <row r="64" spans="2:13" x14ac:dyDescent="0.2">
      <c r="B64" s="676"/>
      <c r="C64" s="677"/>
      <c r="D64" s="143"/>
      <c r="E64" s="66" t="s">
        <v>2301</v>
      </c>
      <c r="F64" s="705">
        <v>-1</v>
      </c>
      <c r="G64" s="619">
        <v>2.4</v>
      </c>
      <c r="H64" s="679">
        <v>0.3</v>
      </c>
      <c r="I64" s="679"/>
      <c r="J64" s="458">
        <f t="shared" si="0"/>
        <v>-0.72</v>
      </c>
      <c r="K64" s="107"/>
      <c r="L64" s="11"/>
      <c r="M64" s="676"/>
    </row>
    <row r="65" spans="2:13" x14ac:dyDescent="0.2">
      <c r="B65" s="676"/>
      <c r="C65" s="677"/>
      <c r="D65" s="143"/>
      <c r="E65" s="66" t="s">
        <v>2302</v>
      </c>
      <c r="F65" s="705">
        <v>-1</v>
      </c>
      <c r="G65" s="619">
        <v>0.4</v>
      </c>
      <c r="H65" s="679">
        <v>0.75</v>
      </c>
      <c r="I65" s="679"/>
      <c r="J65" s="458">
        <f t="shared" si="0"/>
        <v>-0.30000000000000004</v>
      </c>
      <c r="K65" s="107"/>
      <c r="L65" s="11"/>
      <c r="M65" s="676"/>
    </row>
    <row r="66" spans="2:13" x14ac:dyDescent="0.2">
      <c r="B66" s="676"/>
      <c r="C66" s="677"/>
      <c r="D66" s="143" t="s">
        <v>2298</v>
      </c>
      <c r="E66" s="66"/>
      <c r="F66" s="705">
        <v>-1</v>
      </c>
      <c r="G66" s="619">
        <v>2.4</v>
      </c>
      <c r="H66" s="679">
        <v>1.5</v>
      </c>
      <c r="I66" s="679"/>
      <c r="J66" s="458">
        <f t="shared" si="0"/>
        <v>-3.5999999999999996</v>
      </c>
      <c r="K66" s="107"/>
      <c r="L66" s="11"/>
      <c r="M66" s="676"/>
    </row>
    <row r="67" spans="2:13" x14ac:dyDescent="0.2">
      <c r="B67" s="676"/>
      <c r="C67" s="677"/>
      <c r="D67" s="143" t="s">
        <v>2298</v>
      </c>
      <c r="E67" s="66"/>
      <c r="F67" s="705">
        <v>-1</v>
      </c>
      <c r="G67" s="619">
        <v>2.35</v>
      </c>
      <c r="H67" s="679">
        <v>1.5</v>
      </c>
      <c r="I67" s="679"/>
      <c r="J67" s="458">
        <f t="shared" si="0"/>
        <v>-3.5250000000000004</v>
      </c>
      <c r="K67" s="107"/>
      <c r="L67" s="11"/>
      <c r="M67" s="676"/>
    </row>
    <row r="68" spans="2:13" x14ac:dyDescent="0.2">
      <c r="B68" s="676"/>
      <c r="C68" s="677" t="s">
        <v>905</v>
      </c>
      <c r="D68" s="143" t="s">
        <v>354</v>
      </c>
      <c r="E68" s="66" t="s">
        <v>128</v>
      </c>
      <c r="F68" s="705">
        <v>1</v>
      </c>
      <c r="G68" s="619">
        <v>12.3</v>
      </c>
      <c r="H68" s="679">
        <v>0.1</v>
      </c>
      <c r="I68" s="679"/>
      <c r="J68" s="458">
        <f t="shared" si="0"/>
        <v>1.2300000000000002</v>
      </c>
      <c r="K68" s="107"/>
      <c r="L68" s="11"/>
      <c r="M68" s="676"/>
    </row>
    <row r="69" spans="2:13" x14ac:dyDescent="0.2">
      <c r="B69" s="676"/>
      <c r="C69" s="677"/>
      <c r="D69" s="143" t="s">
        <v>2297</v>
      </c>
      <c r="E69" s="66"/>
      <c r="F69" s="705">
        <v>-1</v>
      </c>
      <c r="G69" s="619">
        <v>1</v>
      </c>
      <c r="H69" s="679">
        <v>0.1</v>
      </c>
      <c r="I69" s="679"/>
      <c r="J69" s="458">
        <f t="shared" si="0"/>
        <v>-0.1</v>
      </c>
      <c r="K69" s="107"/>
      <c r="L69" s="11"/>
      <c r="M69" s="676"/>
    </row>
    <row r="70" spans="2:13" x14ac:dyDescent="0.2">
      <c r="B70" s="676"/>
      <c r="C70" s="677" t="s">
        <v>906</v>
      </c>
      <c r="D70" s="143" t="s">
        <v>1203</v>
      </c>
      <c r="E70" s="66" t="s">
        <v>128</v>
      </c>
      <c r="F70" s="705">
        <v>1</v>
      </c>
      <c r="G70" s="619">
        <v>12.1</v>
      </c>
      <c r="H70" s="679">
        <v>0.1</v>
      </c>
      <c r="I70" s="679"/>
      <c r="J70" s="458">
        <f t="shared" si="0"/>
        <v>1.21</v>
      </c>
      <c r="K70" s="107"/>
      <c r="L70" s="11"/>
      <c r="M70" s="676"/>
    </row>
    <row r="71" spans="2:13" x14ac:dyDescent="0.2">
      <c r="B71" s="676"/>
      <c r="C71" s="677"/>
      <c r="D71" s="143" t="s">
        <v>2297</v>
      </c>
      <c r="E71" s="66"/>
      <c r="F71" s="705">
        <v>-1</v>
      </c>
      <c r="G71" s="619">
        <v>1</v>
      </c>
      <c r="H71" s="679">
        <v>0.1</v>
      </c>
      <c r="I71" s="679"/>
      <c r="J71" s="458">
        <f t="shared" si="0"/>
        <v>-0.1</v>
      </c>
      <c r="K71" s="107"/>
      <c r="L71" s="11"/>
      <c r="M71" s="676"/>
    </row>
    <row r="72" spans="2:13" x14ac:dyDescent="0.2">
      <c r="B72" s="676"/>
      <c r="C72" s="677" t="s">
        <v>910</v>
      </c>
      <c r="D72" s="143" t="s">
        <v>214</v>
      </c>
      <c r="E72" s="66" t="s">
        <v>128</v>
      </c>
      <c r="F72" s="705">
        <v>1</v>
      </c>
      <c r="G72" s="619">
        <v>12.7</v>
      </c>
      <c r="H72" s="679">
        <v>0.1</v>
      </c>
      <c r="I72" s="679"/>
      <c r="J72" s="458">
        <f t="shared" si="0"/>
        <v>1.27</v>
      </c>
      <c r="K72" s="107"/>
      <c r="L72" s="11"/>
      <c r="M72" s="676"/>
    </row>
    <row r="73" spans="2:13" x14ac:dyDescent="0.2">
      <c r="B73" s="676"/>
      <c r="C73" s="677"/>
      <c r="D73" s="143" t="s">
        <v>2297</v>
      </c>
      <c r="E73" s="66"/>
      <c r="F73" s="705">
        <v>-1</v>
      </c>
      <c r="G73" s="619">
        <v>1</v>
      </c>
      <c r="H73" s="679">
        <v>0.1</v>
      </c>
      <c r="I73" s="679"/>
      <c r="J73" s="458">
        <f t="shared" si="0"/>
        <v>-0.1</v>
      </c>
      <c r="K73" s="107"/>
      <c r="L73" s="11"/>
      <c r="M73" s="676"/>
    </row>
    <row r="74" spans="2:13" x14ac:dyDescent="0.2">
      <c r="B74" s="676"/>
      <c r="C74" s="677" t="s">
        <v>911</v>
      </c>
      <c r="D74" s="143" t="s">
        <v>177</v>
      </c>
      <c r="E74" s="66" t="s">
        <v>786</v>
      </c>
      <c r="F74" s="705">
        <v>1</v>
      </c>
      <c r="G74" s="619">
        <v>9.5</v>
      </c>
      <c r="H74" s="679">
        <v>1.5</v>
      </c>
      <c r="I74" s="679"/>
      <c r="J74" s="458">
        <f t="shared" si="0"/>
        <v>14.25</v>
      </c>
      <c r="K74" s="107"/>
      <c r="L74" s="11"/>
      <c r="M74" s="676"/>
    </row>
    <row r="75" spans="2:13" x14ac:dyDescent="0.2">
      <c r="B75" s="676"/>
      <c r="C75" s="677"/>
      <c r="D75" s="143" t="s">
        <v>2297</v>
      </c>
      <c r="E75" s="66"/>
      <c r="F75" s="705">
        <v>-1</v>
      </c>
      <c r="G75" s="619">
        <v>0.9</v>
      </c>
      <c r="H75" s="679">
        <v>1.5</v>
      </c>
      <c r="I75" s="679"/>
      <c r="J75" s="458">
        <f t="shared" si="0"/>
        <v>-1.35</v>
      </c>
      <c r="K75" s="107"/>
      <c r="L75" s="11"/>
      <c r="M75" s="676"/>
    </row>
    <row r="76" spans="2:13" x14ac:dyDescent="0.2">
      <c r="B76" s="676"/>
      <c r="C76" s="677" t="s">
        <v>930</v>
      </c>
      <c r="D76" s="143" t="s">
        <v>833</v>
      </c>
      <c r="E76" s="66" t="s">
        <v>120</v>
      </c>
      <c r="F76" s="705">
        <v>1</v>
      </c>
      <c r="G76" s="619">
        <v>10</v>
      </c>
      <c r="H76" s="679">
        <v>1.2</v>
      </c>
      <c r="I76" s="679"/>
      <c r="J76" s="458">
        <f t="shared" si="0"/>
        <v>12</v>
      </c>
      <c r="K76" s="107"/>
      <c r="L76" s="11"/>
      <c r="M76" s="676"/>
    </row>
    <row r="77" spans="2:13" x14ac:dyDescent="0.2">
      <c r="B77" s="676"/>
      <c r="C77" s="677"/>
      <c r="D77" s="143" t="s">
        <v>2297</v>
      </c>
      <c r="E77" s="66"/>
      <c r="F77" s="705">
        <v>-1</v>
      </c>
      <c r="G77" s="619">
        <v>0.9</v>
      </c>
      <c r="H77" s="679">
        <v>1.2</v>
      </c>
      <c r="I77" s="679"/>
      <c r="J77" s="458">
        <f t="shared" si="0"/>
        <v>-1.08</v>
      </c>
      <c r="K77" s="107"/>
      <c r="L77" s="11"/>
      <c r="M77" s="676"/>
    </row>
    <row r="78" spans="2:13" x14ac:dyDescent="0.2">
      <c r="B78" s="676"/>
      <c r="C78" s="677" t="s">
        <v>929</v>
      </c>
      <c r="D78" s="143" t="s">
        <v>832</v>
      </c>
      <c r="E78" s="66" t="s">
        <v>120</v>
      </c>
      <c r="F78" s="705">
        <v>1</v>
      </c>
      <c r="G78" s="619">
        <v>9.9</v>
      </c>
      <c r="H78" s="679">
        <v>1.2</v>
      </c>
      <c r="I78" s="679"/>
      <c r="J78" s="458">
        <f t="shared" si="0"/>
        <v>11.88</v>
      </c>
      <c r="K78" s="107"/>
      <c r="L78" s="11"/>
      <c r="M78" s="676"/>
    </row>
    <row r="79" spans="2:13" x14ac:dyDescent="0.2">
      <c r="B79" s="676"/>
      <c r="C79" s="677"/>
      <c r="D79" s="143" t="s">
        <v>2297</v>
      </c>
      <c r="E79" s="66"/>
      <c r="F79" s="705">
        <v>-1</v>
      </c>
      <c r="G79" s="619">
        <v>0.9</v>
      </c>
      <c r="H79" s="679">
        <v>1.2</v>
      </c>
      <c r="I79" s="679"/>
      <c r="J79" s="458">
        <f t="shared" si="0"/>
        <v>-1.08</v>
      </c>
      <c r="K79" s="107"/>
      <c r="L79" s="11"/>
      <c r="M79" s="676"/>
    </row>
    <row r="80" spans="2:13" x14ac:dyDescent="0.2">
      <c r="B80" s="676"/>
      <c r="C80" s="677" t="s">
        <v>923</v>
      </c>
      <c r="D80" s="143" t="s">
        <v>927</v>
      </c>
      <c r="E80" s="66" t="s">
        <v>125</v>
      </c>
      <c r="F80" s="705">
        <v>1</v>
      </c>
      <c r="G80" s="619">
        <v>16.600000000000001</v>
      </c>
      <c r="H80" s="679">
        <v>1.5</v>
      </c>
      <c r="I80" s="679"/>
      <c r="J80" s="458">
        <f t="shared" si="0"/>
        <v>24.900000000000002</v>
      </c>
      <c r="K80" s="107"/>
      <c r="L80" s="11"/>
      <c r="M80" s="676"/>
    </row>
    <row r="81" spans="2:13" x14ac:dyDescent="0.2">
      <c r="B81" s="676"/>
      <c r="C81" s="677"/>
      <c r="D81" s="143" t="s">
        <v>2298</v>
      </c>
      <c r="E81" s="66"/>
      <c r="F81" s="705">
        <v>-1</v>
      </c>
      <c r="G81" s="619">
        <v>1.5</v>
      </c>
      <c r="H81" s="679">
        <v>1.5</v>
      </c>
      <c r="I81" s="679"/>
      <c r="J81" s="458">
        <f t="shared" si="0"/>
        <v>-2.25</v>
      </c>
      <c r="K81" s="107"/>
      <c r="L81" s="11"/>
      <c r="M81" s="676"/>
    </row>
    <row r="82" spans="2:13" x14ac:dyDescent="0.2">
      <c r="B82" s="676"/>
      <c r="C82" s="677" t="s">
        <v>921</v>
      </c>
      <c r="D82" s="143" t="s">
        <v>922</v>
      </c>
      <c r="E82" s="66" t="s">
        <v>125</v>
      </c>
      <c r="F82" s="705">
        <v>1</v>
      </c>
      <c r="G82" s="619">
        <v>19.399999999999999</v>
      </c>
      <c r="H82" s="679">
        <v>1.5</v>
      </c>
      <c r="I82" s="679"/>
      <c r="J82" s="458">
        <f t="shared" ref="J82:J102" si="1">PRODUCT(F82:I82)</f>
        <v>29.099999999999998</v>
      </c>
      <c r="K82" s="107"/>
      <c r="L82" s="11"/>
      <c r="M82" s="676"/>
    </row>
    <row r="83" spans="2:13" x14ac:dyDescent="0.2">
      <c r="B83" s="676"/>
      <c r="C83" s="677"/>
      <c r="D83" s="143" t="s">
        <v>2298</v>
      </c>
      <c r="E83" s="66"/>
      <c r="F83" s="705">
        <v>-1</v>
      </c>
      <c r="G83" s="619">
        <v>1.5</v>
      </c>
      <c r="H83" s="679">
        <v>1.5</v>
      </c>
      <c r="I83" s="679"/>
      <c r="J83" s="458">
        <f t="shared" si="1"/>
        <v>-2.25</v>
      </c>
      <c r="K83" s="107"/>
      <c r="L83" s="11"/>
      <c r="M83" s="676"/>
    </row>
    <row r="84" spans="2:13" x14ac:dyDescent="0.2">
      <c r="B84" s="676"/>
      <c r="C84" s="677" t="s">
        <v>918</v>
      </c>
      <c r="D84" s="143" t="s">
        <v>186</v>
      </c>
      <c r="E84" s="66" t="s">
        <v>128</v>
      </c>
      <c r="F84" s="705">
        <v>1</v>
      </c>
      <c r="G84" s="619">
        <v>11</v>
      </c>
      <c r="H84" s="679">
        <v>0.1</v>
      </c>
      <c r="I84" s="679"/>
      <c r="J84" s="458">
        <f t="shared" si="1"/>
        <v>1.1000000000000001</v>
      </c>
      <c r="K84" s="107"/>
      <c r="L84" s="11"/>
      <c r="M84" s="676"/>
    </row>
    <row r="85" spans="2:13" x14ac:dyDescent="0.2">
      <c r="B85" s="676"/>
      <c r="C85" s="677"/>
      <c r="D85" s="143" t="s">
        <v>2297</v>
      </c>
      <c r="E85" s="66"/>
      <c r="F85" s="705">
        <v>-1</v>
      </c>
      <c r="G85" s="619">
        <v>0.9</v>
      </c>
      <c r="H85" s="679">
        <v>0.1</v>
      </c>
      <c r="I85" s="679"/>
      <c r="J85" s="458">
        <f t="shared" si="1"/>
        <v>-9.0000000000000011E-2</v>
      </c>
      <c r="K85" s="107"/>
      <c r="L85" s="11"/>
      <c r="M85" s="676"/>
    </row>
    <row r="86" spans="2:13" x14ac:dyDescent="0.2">
      <c r="B86" s="676"/>
      <c r="C86" s="677"/>
      <c r="D86" s="143" t="s">
        <v>2303</v>
      </c>
      <c r="E86" s="66"/>
      <c r="F86" s="705">
        <v>-1</v>
      </c>
      <c r="G86" s="619">
        <v>2.4</v>
      </c>
      <c r="H86" s="679">
        <v>0.1</v>
      </c>
      <c r="I86" s="679"/>
      <c r="J86" s="458">
        <f t="shared" si="1"/>
        <v>-0.24</v>
      </c>
      <c r="K86" s="107"/>
      <c r="L86" s="11"/>
      <c r="M86" s="676"/>
    </row>
    <row r="87" spans="2:13" x14ac:dyDescent="0.2">
      <c r="B87" s="676"/>
      <c r="C87" s="677" t="s">
        <v>920</v>
      </c>
      <c r="D87" s="143" t="s">
        <v>187</v>
      </c>
      <c r="E87" s="66" t="s">
        <v>128</v>
      </c>
      <c r="F87" s="705">
        <v>1</v>
      </c>
      <c r="G87" s="619">
        <v>9.4</v>
      </c>
      <c r="H87" s="679">
        <v>0.1</v>
      </c>
      <c r="I87" s="679"/>
      <c r="J87" s="458">
        <f t="shared" si="1"/>
        <v>0.94000000000000006</v>
      </c>
      <c r="K87" s="107"/>
      <c r="L87" s="11"/>
      <c r="M87" s="676"/>
    </row>
    <row r="88" spans="2:13" x14ac:dyDescent="0.2">
      <c r="B88" s="676"/>
      <c r="C88" s="677"/>
      <c r="D88" s="143" t="s">
        <v>2297</v>
      </c>
      <c r="E88" s="66"/>
      <c r="F88" s="705">
        <v>-1</v>
      </c>
      <c r="G88" s="619">
        <v>0.8</v>
      </c>
      <c r="H88" s="679">
        <v>0.1</v>
      </c>
      <c r="I88" s="679"/>
      <c r="J88" s="458">
        <f t="shared" si="1"/>
        <v>-8.0000000000000016E-2</v>
      </c>
      <c r="K88" s="107"/>
      <c r="L88" s="11"/>
      <c r="M88" s="676"/>
    </row>
    <row r="89" spans="2:13" x14ac:dyDescent="0.2">
      <c r="B89" s="676"/>
      <c r="C89" s="677"/>
      <c r="D89" s="143" t="s">
        <v>2303</v>
      </c>
      <c r="E89" s="66"/>
      <c r="F89" s="705">
        <v>-1</v>
      </c>
      <c r="G89" s="619">
        <v>1.2</v>
      </c>
      <c r="H89" s="679">
        <v>0.1</v>
      </c>
      <c r="I89" s="679"/>
      <c r="J89" s="458">
        <f t="shared" si="1"/>
        <v>-0.12</v>
      </c>
      <c r="K89" s="107"/>
      <c r="L89" s="11"/>
      <c r="M89" s="676"/>
    </row>
    <row r="90" spans="2:13" x14ac:dyDescent="0.2">
      <c r="B90" s="676"/>
      <c r="C90" s="677" t="s">
        <v>2304</v>
      </c>
      <c r="D90" s="143" t="s">
        <v>2305</v>
      </c>
      <c r="E90" s="66" t="s">
        <v>125</v>
      </c>
      <c r="F90" s="705">
        <v>1</v>
      </c>
      <c r="G90" s="619">
        <v>25.2</v>
      </c>
      <c r="H90" s="679">
        <v>1.5</v>
      </c>
      <c r="I90" s="679"/>
      <c r="J90" s="458">
        <f t="shared" si="1"/>
        <v>37.799999999999997</v>
      </c>
      <c r="K90" s="107"/>
      <c r="L90" s="11"/>
      <c r="M90" s="676"/>
    </row>
    <row r="91" spans="2:13" x14ac:dyDescent="0.2">
      <c r="B91" s="676"/>
      <c r="C91" s="677"/>
      <c r="D91" s="143" t="s">
        <v>2297</v>
      </c>
      <c r="E91" s="66"/>
      <c r="F91" s="705">
        <v>-3</v>
      </c>
      <c r="G91" s="619">
        <v>1</v>
      </c>
      <c r="H91" s="679">
        <v>1.5</v>
      </c>
      <c r="I91" s="679"/>
      <c r="J91" s="458">
        <f t="shared" si="1"/>
        <v>-4.5</v>
      </c>
      <c r="K91" s="107"/>
      <c r="L91" s="11"/>
      <c r="M91" s="676"/>
    </row>
    <row r="92" spans="2:13" x14ac:dyDescent="0.2">
      <c r="B92" s="676"/>
      <c r="C92" s="677"/>
      <c r="D92" s="143"/>
      <c r="E92" s="66" t="s">
        <v>154</v>
      </c>
      <c r="F92" s="705">
        <v>-1</v>
      </c>
      <c r="G92" s="619">
        <v>4.1500000000000004</v>
      </c>
      <c r="H92" s="679">
        <v>1.4</v>
      </c>
      <c r="I92" s="679"/>
      <c r="J92" s="458">
        <f t="shared" si="1"/>
        <v>-5.8100000000000005</v>
      </c>
      <c r="K92" s="107"/>
      <c r="L92" s="11"/>
      <c r="M92" s="676"/>
    </row>
    <row r="93" spans="2:13" x14ac:dyDescent="0.2">
      <c r="B93" s="676"/>
      <c r="C93" s="677"/>
      <c r="D93" s="143"/>
      <c r="E93" s="66" t="s">
        <v>908</v>
      </c>
      <c r="F93" s="705">
        <v>-1</v>
      </c>
      <c r="G93" s="619">
        <v>1.75</v>
      </c>
      <c r="H93" s="679">
        <v>1.4</v>
      </c>
      <c r="I93" s="679"/>
      <c r="J93" s="458">
        <f t="shared" si="1"/>
        <v>-2.4499999999999997</v>
      </c>
      <c r="K93" s="107"/>
      <c r="L93" s="11"/>
      <c r="M93" s="676"/>
    </row>
    <row r="94" spans="2:13" x14ac:dyDescent="0.2">
      <c r="B94" s="676"/>
      <c r="C94" s="677"/>
      <c r="D94" s="143"/>
      <c r="E94" s="66" t="s">
        <v>909</v>
      </c>
      <c r="F94" s="705">
        <v>-1</v>
      </c>
      <c r="G94" s="619">
        <v>1.65</v>
      </c>
      <c r="H94" s="679">
        <v>1.4</v>
      </c>
      <c r="I94" s="679"/>
      <c r="J94" s="458">
        <f t="shared" si="1"/>
        <v>-2.3099999999999996</v>
      </c>
      <c r="K94" s="107"/>
      <c r="L94" s="11"/>
      <c r="M94" s="676"/>
    </row>
    <row r="95" spans="2:13" x14ac:dyDescent="0.2">
      <c r="B95" s="676"/>
      <c r="C95" s="677"/>
      <c r="D95" s="143"/>
      <c r="E95" s="66" t="s">
        <v>2306</v>
      </c>
      <c r="F95" s="705">
        <v>-1</v>
      </c>
      <c r="G95" s="619">
        <v>1.95</v>
      </c>
      <c r="H95" s="679">
        <v>1.4</v>
      </c>
      <c r="I95" s="679"/>
      <c r="J95" s="458">
        <f t="shared" si="1"/>
        <v>-2.73</v>
      </c>
      <c r="K95" s="107"/>
      <c r="L95" s="11"/>
      <c r="M95" s="676"/>
    </row>
    <row r="96" spans="2:13" x14ac:dyDescent="0.2">
      <c r="B96" s="676"/>
      <c r="C96" s="677"/>
      <c r="D96" s="143" t="s">
        <v>2303</v>
      </c>
      <c r="E96" s="66"/>
      <c r="F96" s="705">
        <v>-4</v>
      </c>
      <c r="G96" s="619">
        <v>1.2</v>
      </c>
      <c r="H96" s="679">
        <v>1.5</v>
      </c>
      <c r="I96" s="679"/>
      <c r="J96" s="458">
        <f t="shared" si="1"/>
        <v>-7.1999999999999993</v>
      </c>
      <c r="K96" s="107"/>
      <c r="L96" s="11"/>
      <c r="M96" s="676"/>
    </row>
    <row r="97" spans="2:13" x14ac:dyDescent="0.2">
      <c r="B97" s="676"/>
      <c r="C97" s="677"/>
      <c r="D97" s="143" t="s">
        <v>2307</v>
      </c>
      <c r="E97" s="66"/>
      <c r="F97" s="705">
        <v>-1</v>
      </c>
      <c r="G97" s="619">
        <v>0.5</v>
      </c>
      <c r="H97" s="679">
        <v>1.4</v>
      </c>
      <c r="I97" s="679"/>
      <c r="J97" s="458">
        <f t="shared" si="1"/>
        <v>-0.7</v>
      </c>
      <c r="K97" s="107"/>
      <c r="L97" s="11"/>
      <c r="M97" s="676"/>
    </row>
    <row r="98" spans="2:13" x14ac:dyDescent="0.2">
      <c r="B98" s="676"/>
      <c r="C98" s="677" t="s">
        <v>931</v>
      </c>
      <c r="D98" s="143" t="s">
        <v>566</v>
      </c>
      <c r="E98" s="66" t="s">
        <v>125</v>
      </c>
      <c r="F98" s="705">
        <v>1</v>
      </c>
      <c r="G98" s="619">
        <v>20.2</v>
      </c>
      <c r="H98" s="679">
        <v>1.5</v>
      </c>
      <c r="I98" s="679"/>
      <c r="J98" s="458">
        <f t="shared" si="1"/>
        <v>30.299999999999997</v>
      </c>
      <c r="K98" s="107"/>
      <c r="L98" s="11"/>
      <c r="M98" s="676"/>
    </row>
    <row r="99" spans="2:13" x14ac:dyDescent="0.2">
      <c r="B99" s="676"/>
      <c r="C99" s="677"/>
      <c r="D99" s="143" t="s">
        <v>2297</v>
      </c>
      <c r="E99" s="66"/>
      <c r="F99" s="705">
        <v>-1</v>
      </c>
      <c r="G99" s="619">
        <v>1.8</v>
      </c>
      <c r="H99" s="679">
        <v>1.5</v>
      </c>
      <c r="I99" s="679"/>
      <c r="J99" s="458">
        <f t="shared" si="1"/>
        <v>-2.7</v>
      </c>
      <c r="K99" s="107"/>
      <c r="L99" s="11"/>
      <c r="M99" s="676"/>
    </row>
    <row r="100" spans="2:13" x14ac:dyDescent="0.2">
      <c r="B100" s="676"/>
      <c r="C100" s="677"/>
      <c r="D100" s="143" t="s">
        <v>2297</v>
      </c>
      <c r="E100" s="66"/>
      <c r="F100" s="705">
        <v>-3</v>
      </c>
      <c r="G100" s="619">
        <v>1</v>
      </c>
      <c r="H100" s="679">
        <v>1.5</v>
      </c>
      <c r="I100" s="679"/>
      <c r="J100" s="458">
        <f t="shared" si="1"/>
        <v>-4.5</v>
      </c>
      <c r="K100" s="107"/>
      <c r="L100" s="11"/>
      <c r="M100" s="676"/>
    </row>
    <row r="101" spans="2:13" x14ac:dyDescent="0.2">
      <c r="B101" s="676"/>
      <c r="C101" s="677"/>
      <c r="D101" s="143" t="s">
        <v>2297</v>
      </c>
      <c r="E101" s="66"/>
      <c r="F101" s="705">
        <v>-2</v>
      </c>
      <c r="G101" s="619">
        <v>0.8</v>
      </c>
      <c r="H101" s="679">
        <v>1.5</v>
      </c>
      <c r="I101" s="679"/>
      <c r="J101" s="458">
        <f t="shared" si="1"/>
        <v>-2.4000000000000004</v>
      </c>
      <c r="K101" s="107"/>
      <c r="L101" s="11"/>
      <c r="M101" s="676"/>
    </row>
    <row r="102" spans="2:13" x14ac:dyDescent="0.2">
      <c r="B102" s="676"/>
      <c r="C102" s="677"/>
      <c r="D102" s="143"/>
      <c r="E102" s="66" t="s">
        <v>982</v>
      </c>
      <c r="F102" s="705">
        <v>-1</v>
      </c>
      <c r="G102" s="619">
        <v>1</v>
      </c>
      <c r="H102" s="679">
        <v>1.4</v>
      </c>
      <c r="I102" s="679"/>
      <c r="J102" s="458">
        <f t="shared" si="1"/>
        <v>-1.4</v>
      </c>
      <c r="K102" s="107"/>
      <c r="L102" s="11"/>
      <c r="M102" s="676"/>
    </row>
    <row r="103" spans="2:13" x14ac:dyDescent="0.2">
      <c r="B103" s="676"/>
      <c r="C103" s="677"/>
      <c r="D103" s="143"/>
      <c r="E103" s="66"/>
      <c r="F103" s="705"/>
      <c r="G103" s="619"/>
      <c r="H103" s="679"/>
      <c r="I103" s="679"/>
      <c r="J103" s="458"/>
      <c r="K103" s="107"/>
      <c r="L103" s="11"/>
      <c r="M103" s="676"/>
    </row>
    <row r="104" spans="2:13" x14ac:dyDescent="0.2">
      <c r="B104" s="676"/>
      <c r="C104" s="677"/>
      <c r="D104" s="690" t="s">
        <v>952</v>
      </c>
      <c r="E104" s="66"/>
      <c r="F104" s="705"/>
      <c r="G104" s="619"/>
      <c r="H104" s="679"/>
      <c r="I104" s="679"/>
      <c r="J104" s="458"/>
      <c r="K104" s="107"/>
      <c r="L104" s="11"/>
      <c r="M104" s="676"/>
    </row>
    <row r="105" spans="2:13" x14ac:dyDescent="0.2">
      <c r="B105" s="676"/>
      <c r="C105" s="677" t="s">
        <v>878</v>
      </c>
      <c r="D105" s="143" t="s">
        <v>146</v>
      </c>
      <c r="E105" s="66" t="s">
        <v>125</v>
      </c>
      <c r="F105" s="705">
        <v>1</v>
      </c>
      <c r="G105" s="619">
        <v>16.3</v>
      </c>
      <c r="H105" s="679">
        <v>1.5</v>
      </c>
      <c r="I105" s="679"/>
      <c r="J105" s="458">
        <f t="shared" ref="J105:J168" si="2">PRODUCT(F105:I105)</f>
        <v>24.450000000000003</v>
      </c>
      <c r="K105" s="107"/>
      <c r="L105" s="11"/>
      <c r="M105" s="676"/>
    </row>
    <row r="106" spans="2:13" x14ac:dyDescent="0.2">
      <c r="B106" s="676"/>
      <c r="C106" s="677"/>
      <c r="D106" s="143" t="s">
        <v>2298</v>
      </c>
      <c r="E106" s="66"/>
      <c r="F106" s="705">
        <v>-1</v>
      </c>
      <c r="G106" s="619">
        <v>1.5</v>
      </c>
      <c r="H106" s="679">
        <v>1.5</v>
      </c>
      <c r="I106" s="679"/>
      <c r="J106" s="458">
        <f t="shared" si="2"/>
        <v>-2.25</v>
      </c>
      <c r="K106" s="107"/>
      <c r="L106" s="11"/>
      <c r="M106" s="676"/>
    </row>
    <row r="107" spans="2:13" x14ac:dyDescent="0.2">
      <c r="B107" s="676"/>
      <c r="C107" s="677" t="s">
        <v>926</v>
      </c>
      <c r="D107" s="143" t="s">
        <v>355</v>
      </c>
      <c r="E107" s="66" t="s">
        <v>125</v>
      </c>
      <c r="F107" s="705">
        <v>1</v>
      </c>
      <c r="G107" s="619">
        <v>9.1</v>
      </c>
      <c r="H107" s="679">
        <v>1.5</v>
      </c>
      <c r="I107" s="679"/>
      <c r="J107" s="458">
        <f t="shared" si="2"/>
        <v>13.649999999999999</v>
      </c>
      <c r="K107" s="107"/>
      <c r="L107" s="11"/>
      <c r="M107" s="676"/>
    </row>
    <row r="108" spans="2:13" x14ac:dyDescent="0.2">
      <c r="B108" s="676"/>
      <c r="C108" s="677"/>
      <c r="D108" s="143" t="s">
        <v>2298</v>
      </c>
      <c r="E108" s="66"/>
      <c r="F108" s="705">
        <v>-1</v>
      </c>
      <c r="G108" s="619">
        <v>1.5</v>
      </c>
      <c r="H108" s="679">
        <v>1.5</v>
      </c>
      <c r="I108" s="679"/>
      <c r="J108" s="458">
        <f t="shared" si="2"/>
        <v>-2.25</v>
      </c>
      <c r="K108" s="107"/>
      <c r="L108" s="11"/>
      <c r="M108" s="676"/>
    </row>
    <row r="109" spans="2:13" x14ac:dyDescent="0.2">
      <c r="B109" s="676"/>
      <c r="C109" s="677" t="s">
        <v>954</v>
      </c>
      <c r="D109" s="143" t="s">
        <v>122</v>
      </c>
      <c r="E109" s="66" t="s">
        <v>120</v>
      </c>
      <c r="F109" s="705">
        <v>1</v>
      </c>
      <c r="G109" s="619">
        <v>6.8</v>
      </c>
      <c r="H109" s="679">
        <v>1.2</v>
      </c>
      <c r="I109" s="679"/>
      <c r="J109" s="458">
        <f t="shared" si="2"/>
        <v>8.16</v>
      </c>
      <c r="K109" s="107"/>
      <c r="L109" s="11"/>
      <c r="M109" s="676"/>
    </row>
    <row r="110" spans="2:13" x14ac:dyDescent="0.2">
      <c r="B110" s="676"/>
      <c r="C110" s="677"/>
      <c r="D110" s="143" t="s">
        <v>2297</v>
      </c>
      <c r="E110" s="66"/>
      <c r="F110" s="705">
        <v>-1</v>
      </c>
      <c r="G110" s="619">
        <v>0.9</v>
      </c>
      <c r="H110" s="679">
        <v>1.2</v>
      </c>
      <c r="I110" s="679"/>
      <c r="J110" s="458">
        <f t="shared" si="2"/>
        <v>-1.08</v>
      </c>
      <c r="K110" s="107"/>
      <c r="L110" s="11"/>
      <c r="M110" s="676"/>
    </row>
    <row r="111" spans="2:13" x14ac:dyDescent="0.2">
      <c r="B111" s="676"/>
      <c r="C111" s="677" t="s">
        <v>956</v>
      </c>
      <c r="D111" s="143" t="s">
        <v>955</v>
      </c>
      <c r="E111" s="66" t="s">
        <v>125</v>
      </c>
      <c r="F111" s="705">
        <v>1</v>
      </c>
      <c r="G111" s="619">
        <v>17</v>
      </c>
      <c r="H111" s="679">
        <v>1.5</v>
      </c>
      <c r="I111" s="679"/>
      <c r="J111" s="458">
        <f t="shared" si="2"/>
        <v>25.5</v>
      </c>
      <c r="K111" s="107"/>
      <c r="L111" s="11"/>
      <c r="M111" s="676"/>
    </row>
    <row r="112" spans="2:13" x14ac:dyDescent="0.2">
      <c r="B112" s="676"/>
      <c r="C112" s="677"/>
      <c r="D112" s="143" t="s">
        <v>2297</v>
      </c>
      <c r="E112" s="66"/>
      <c r="F112" s="705">
        <v>-1</v>
      </c>
      <c r="G112" s="619">
        <v>0.9</v>
      </c>
      <c r="H112" s="679">
        <v>1.5</v>
      </c>
      <c r="I112" s="679"/>
      <c r="J112" s="458">
        <f t="shared" si="2"/>
        <v>-1.35</v>
      </c>
      <c r="K112" s="107"/>
      <c r="L112" s="11"/>
      <c r="M112" s="676"/>
    </row>
    <row r="113" spans="2:13" x14ac:dyDescent="0.2">
      <c r="B113" s="676"/>
      <c r="C113" s="677"/>
      <c r="D113" s="143" t="s">
        <v>2298</v>
      </c>
      <c r="E113" s="66"/>
      <c r="F113" s="705">
        <v>-1</v>
      </c>
      <c r="G113" s="619">
        <v>1.2</v>
      </c>
      <c r="H113" s="679">
        <v>1.5</v>
      </c>
      <c r="I113" s="679"/>
      <c r="J113" s="458">
        <f t="shared" si="2"/>
        <v>-1.7999999999999998</v>
      </c>
      <c r="K113" s="107"/>
      <c r="L113" s="11"/>
      <c r="M113" s="676"/>
    </row>
    <row r="114" spans="2:13" x14ac:dyDescent="0.2">
      <c r="B114" s="676"/>
      <c r="C114" s="677" t="s">
        <v>881</v>
      </c>
      <c r="D114" s="143" t="s">
        <v>882</v>
      </c>
      <c r="E114" s="66" t="s">
        <v>125</v>
      </c>
      <c r="F114" s="705">
        <v>1</v>
      </c>
      <c r="G114" s="619">
        <v>26.2</v>
      </c>
      <c r="H114" s="679">
        <v>1.5</v>
      </c>
      <c r="I114" s="679"/>
      <c r="J114" s="458">
        <f t="shared" si="2"/>
        <v>39.299999999999997</v>
      </c>
      <c r="K114" s="107"/>
      <c r="L114" s="11"/>
      <c r="M114" s="676"/>
    </row>
    <row r="115" spans="2:13" x14ac:dyDescent="0.2">
      <c r="B115" s="676"/>
      <c r="C115" s="677"/>
      <c r="D115" s="143" t="s">
        <v>2297</v>
      </c>
      <c r="E115" s="66"/>
      <c r="F115" s="705">
        <v>-1</v>
      </c>
      <c r="G115" s="619">
        <v>1.8</v>
      </c>
      <c r="H115" s="679">
        <v>1.5</v>
      </c>
      <c r="I115" s="679"/>
      <c r="J115" s="458">
        <f t="shared" si="2"/>
        <v>-2.7</v>
      </c>
      <c r="K115" s="107"/>
      <c r="L115" s="11"/>
      <c r="M115" s="676"/>
    </row>
    <row r="116" spans="2:13" x14ac:dyDescent="0.2">
      <c r="B116" s="676"/>
      <c r="C116" s="677"/>
      <c r="D116" s="143" t="s">
        <v>2297</v>
      </c>
      <c r="E116" s="66"/>
      <c r="F116" s="705">
        <v>-1</v>
      </c>
      <c r="G116" s="619">
        <v>0.9</v>
      </c>
      <c r="H116" s="679">
        <v>1.5</v>
      </c>
      <c r="I116" s="679"/>
      <c r="J116" s="458">
        <f t="shared" si="2"/>
        <v>-1.35</v>
      </c>
      <c r="K116" s="107"/>
      <c r="L116" s="11"/>
      <c r="M116" s="676"/>
    </row>
    <row r="117" spans="2:13" x14ac:dyDescent="0.2">
      <c r="B117" s="676"/>
      <c r="C117" s="677"/>
      <c r="D117" s="143"/>
      <c r="E117" s="66" t="s">
        <v>663</v>
      </c>
      <c r="F117" s="705">
        <v>-1</v>
      </c>
      <c r="G117" s="619">
        <v>2.7</v>
      </c>
      <c r="H117" s="679">
        <v>0.3</v>
      </c>
      <c r="I117" s="679"/>
      <c r="J117" s="458">
        <f t="shared" si="2"/>
        <v>-0.81</v>
      </c>
      <c r="K117" s="107"/>
      <c r="L117" s="11"/>
      <c r="M117" s="676"/>
    </row>
    <row r="118" spans="2:13" x14ac:dyDescent="0.2">
      <c r="B118" s="676"/>
      <c r="C118" s="677" t="s">
        <v>879</v>
      </c>
      <c r="D118" s="143" t="s">
        <v>122</v>
      </c>
      <c r="E118" s="66" t="s">
        <v>121</v>
      </c>
      <c r="F118" s="705">
        <v>1</v>
      </c>
      <c r="G118" s="619">
        <v>9.5</v>
      </c>
      <c r="H118" s="679">
        <v>1.8</v>
      </c>
      <c r="I118" s="679"/>
      <c r="J118" s="458">
        <f t="shared" si="2"/>
        <v>17.100000000000001</v>
      </c>
      <c r="K118" s="107"/>
      <c r="L118" s="11"/>
      <c r="M118" s="676"/>
    </row>
    <row r="119" spans="2:13" x14ac:dyDescent="0.2">
      <c r="B119" s="676"/>
      <c r="C119" s="677"/>
      <c r="D119" s="143" t="s">
        <v>2297</v>
      </c>
      <c r="E119" s="66"/>
      <c r="F119" s="705">
        <v>-1</v>
      </c>
      <c r="G119" s="619">
        <v>0.9</v>
      </c>
      <c r="H119" s="679">
        <v>1.8</v>
      </c>
      <c r="I119" s="679"/>
      <c r="J119" s="458">
        <f t="shared" si="2"/>
        <v>-1.62</v>
      </c>
      <c r="K119" s="107"/>
      <c r="L119" s="11"/>
      <c r="M119" s="676"/>
    </row>
    <row r="120" spans="2:13" x14ac:dyDescent="0.2">
      <c r="B120" s="676"/>
      <c r="C120" s="677" t="s">
        <v>960</v>
      </c>
      <c r="D120" s="143" t="s">
        <v>122</v>
      </c>
      <c r="E120" s="66" t="s">
        <v>121</v>
      </c>
      <c r="F120" s="705">
        <v>1</v>
      </c>
      <c r="G120" s="619">
        <v>8.3000000000000007</v>
      </c>
      <c r="H120" s="679">
        <v>1.8</v>
      </c>
      <c r="I120" s="679"/>
      <c r="J120" s="458">
        <f t="shared" si="2"/>
        <v>14.940000000000001</v>
      </c>
      <c r="K120" s="107"/>
      <c r="L120" s="11"/>
      <c r="M120" s="676"/>
    </row>
    <row r="121" spans="2:13" x14ac:dyDescent="0.2">
      <c r="B121" s="676"/>
      <c r="C121" s="677"/>
      <c r="D121" s="143" t="s">
        <v>2297</v>
      </c>
      <c r="E121" s="66"/>
      <c r="F121" s="705">
        <v>-1</v>
      </c>
      <c r="G121" s="619">
        <v>0.9</v>
      </c>
      <c r="H121" s="679">
        <v>1.8</v>
      </c>
      <c r="I121" s="679"/>
      <c r="J121" s="458">
        <f t="shared" si="2"/>
        <v>-1.62</v>
      </c>
      <c r="K121" s="107"/>
      <c r="L121" s="11"/>
      <c r="M121" s="676"/>
    </row>
    <row r="122" spans="2:13" x14ac:dyDescent="0.2">
      <c r="B122" s="676"/>
      <c r="C122" s="677" t="s">
        <v>961</v>
      </c>
      <c r="D122" s="143" t="s">
        <v>141</v>
      </c>
      <c r="E122" s="66" t="s">
        <v>121</v>
      </c>
      <c r="F122" s="705">
        <v>1</v>
      </c>
      <c r="G122" s="619">
        <v>8.4</v>
      </c>
      <c r="H122" s="679">
        <v>1.8</v>
      </c>
      <c r="I122" s="679"/>
      <c r="J122" s="458">
        <f t="shared" si="2"/>
        <v>15.120000000000001</v>
      </c>
      <c r="K122" s="107"/>
      <c r="L122" s="11"/>
      <c r="M122" s="676"/>
    </row>
    <row r="123" spans="2:13" x14ac:dyDescent="0.2">
      <c r="B123" s="676"/>
      <c r="C123" s="677"/>
      <c r="D123" s="143" t="s">
        <v>2297</v>
      </c>
      <c r="E123" s="66"/>
      <c r="F123" s="705">
        <v>-1</v>
      </c>
      <c r="G123" s="619">
        <v>0.9</v>
      </c>
      <c r="H123" s="679">
        <v>1.8</v>
      </c>
      <c r="I123" s="679"/>
      <c r="J123" s="458">
        <f t="shared" si="2"/>
        <v>-1.62</v>
      </c>
      <c r="K123" s="107"/>
      <c r="L123" s="11"/>
      <c r="M123" s="676"/>
    </row>
    <row r="124" spans="2:13" x14ac:dyDescent="0.2">
      <c r="B124" s="676"/>
      <c r="C124" s="677" t="s">
        <v>963</v>
      </c>
      <c r="D124" s="143" t="s">
        <v>962</v>
      </c>
      <c r="E124" s="66" t="s">
        <v>125</v>
      </c>
      <c r="F124" s="705">
        <v>1</v>
      </c>
      <c r="G124" s="619">
        <v>23.5</v>
      </c>
      <c r="H124" s="679">
        <v>1.5</v>
      </c>
      <c r="I124" s="679"/>
      <c r="J124" s="458">
        <f t="shared" si="2"/>
        <v>35.25</v>
      </c>
      <c r="K124" s="107"/>
      <c r="L124" s="11"/>
      <c r="M124" s="676"/>
    </row>
    <row r="125" spans="2:13" x14ac:dyDescent="0.2">
      <c r="B125" s="676"/>
      <c r="C125" s="677"/>
      <c r="D125" s="143" t="s">
        <v>2297</v>
      </c>
      <c r="E125" s="66"/>
      <c r="F125" s="705">
        <v>-1</v>
      </c>
      <c r="G125" s="619">
        <v>0.9</v>
      </c>
      <c r="H125" s="679">
        <v>1.5</v>
      </c>
      <c r="I125" s="679"/>
      <c r="J125" s="458">
        <f t="shared" si="2"/>
        <v>-1.35</v>
      </c>
      <c r="K125" s="107"/>
      <c r="L125" s="11"/>
      <c r="M125" s="676"/>
    </row>
    <row r="126" spans="2:13" x14ac:dyDescent="0.2">
      <c r="B126" s="676"/>
      <c r="C126" s="677"/>
      <c r="D126" s="143" t="s">
        <v>2307</v>
      </c>
      <c r="E126" s="66"/>
      <c r="F126" s="705">
        <v>-2</v>
      </c>
      <c r="G126" s="619">
        <v>3.9</v>
      </c>
      <c r="H126" s="679">
        <v>1.4</v>
      </c>
      <c r="I126" s="679"/>
      <c r="J126" s="458">
        <f t="shared" si="2"/>
        <v>-10.92</v>
      </c>
      <c r="K126" s="107"/>
      <c r="L126" s="11"/>
      <c r="M126" s="676"/>
    </row>
    <row r="127" spans="2:13" x14ac:dyDescent="0.2">
      <c r="B127" s="676"/>
      <c r="C127" s="677" t="s">
        <v>2271</v>
      </c>
      <c r="D127" s="143" t="s">
        <v>2270</v>
      </c>
      <c r="E127" s="66" t="s">
        <v>125</v>
      </c>
      <c r="F127" s="705">
        <v>1</v>
      </c>
      <c r="G127" s="619">
        <v>12.05</v>
      </c>
      <c r="H127" s="679">
        <v>1.5</v>
      </c>
      <c r="I127" s="679"/>
      <c r="J127" s="458">
        <f t="shared" si="2"/>
        <v>18.075000000000003</v>
      </c>
      <c r="K127" s="107"/>
      <c r="L127" s="11"/>
      <c r="M127" s="676"/>
    </row>
    <row r="128" spans="2:13" x14ac:dyDescent="0.2">
      <c r="B128" s="676"/>
      <c r="C128" s="677"/>
      <c r="D128" s="143" t="s">
        <v>2297</v>
      </c>
      <c r="E128" s="66"/>
      <c r="F128" s="705">
        <v>-1</v>
      </c>
      <c r="G128" s="619">
        <v>0.9</v>
      </c>
      <c r="H128" s="679">
        <v>1.5</v>
      </c>
      <c r="I128" s="679"/>
      <c r="J128" s="458">
        <f t="shared" si="2"/>
        <v>-1.35</v>
      </c>
      <c r="K128" s="107"/>
      <c r="L128" s="11"/>
      <c r="M128" s="676"/>
    </row>
    <row r="129" spans="2:13" x14ac:dyDescent="0.2">
      <c r="B129" s="676"/>
      <c r="C129" s="677"/>
      <c r="D129" s="143"/>
      <c r="E129" s="66" t="s">
        <v>663</v>
      </c>
      <c r="F129" s="705">
        <v>-1</v>
      </c>
      <c r="G129" s="619">
        <v>2.7</v>
      </c>
      <c r="H129" s="679">
        <v>0.3</v>
      </c>
      <c r="I129" s="679"/>
      <c r="J129" s="458">
        <f t="shared" si="2"/>
        <v>-0.81</v>
      </c>
      <c r="K129" s="107"/>
      <c r="L129" s="11"/>
      <c r="M129" s="676"/>
    </row>
    <row r="130" spans="2:13" x14ac:dyDescent="0.2">
      <c r="B130" s="676"/>
      <c r="C130" s="677" t="s">
        <v>2254</v>
      </c>
      <c r="D130" s="143" t="s">
        <v>566</v>
      </c>
      <c r="E130" s="66" t="s">
        <v>125</v>
      </c>
      <c r="F130" s="705">
        <v>1</v>
      </c>
      <c r="G130" s="619">
        <v>19.25</v>
      </c>
      <c r="H130" s="679">
        <v>1.5</v>
      </c>
      <c r="I130" s="679"/>
      <c r="J130" s="458">
        <f t="shared" si="2"/>
        <v>28.875</v>
      </c>
      <c r="K130" s="107"/>
      <c r="L130" s="11"/>
      <c r="M130" s="676"/>
    </row>
    <row r="131" spans="2:13" x14ac:dyDescent="0.2">
      <c r="B131" s="676"/>
      <c r="C131" s="677"/>
      <c r="D131" s="143" t="s">
        <v>2297</v>
      </c>
      <c r="E131" s="66"/>
      <c r="F131" s="705">
        <v>-2</v>
      </c>
      <c r="G131" s="619">
        <v>1.8</v>
      </c>
      <c r="H131" s="679">
        <v>1.5</v>
      </c>
      <c r="I131" s="679"/>
      <c r="J131" s="458">
        <f t="shared" si="2"/>
        <v>-5.4</v>
      </c>
      <c r="K131" s="107"/>
      <c r="L131" s="11"/>
      <c r="M131" s="676"/>
    </row>
    <row r="132" spans="2:13" x14ac:dyDescent="0.2">
      <c r="B132" s="676"/>
      <c r="C132" s="677"/>
      <c r="D132" s="143" t="s">
        <v>2307</v>
      </c>
      <c r="E132" s="66"/>
      <c r="F132" s="705">
        <v>-1</v>
      </c>
      <c r="G132" s="619">
        <v>1.4</v>
      </c>
      <c r="H132" s="679">
        <v>1.4</v>
      </c>
      <c r="I132" s="679"/>
      <c r="J132" s="458">
        <f t="shared" si="2"/>
        <v>-1.9599999999999997</v>
      </c>
      <c r="K132" s="107"/>
      <c r="L132" s="11"/>
      <c r="M132" s="676"/>
    </row>
    <row r="133" spans="2:13" x14ac:dyDescent="0.2">
      <c r="B133" s="676"/>
      <c r="C133" s="677" t="s">
        <v>969</v>
      </c>
      <c r="D133" s="143" t="s">
        <v>970</v>
      </c>
      <c r="E133" s="66" t="s">
        <v>125</v>
      </c>
      <c r="F133" s="705">
        <v>1</v>
      </c>
      <c r="G133" s="619">
        <v>9.1999999999999993</v>
      </c>
      <c r="H133" s="679">
        <v>1.5</v>
      </c>
      <c r="I133" s="679"/>
      <c r="J133" s="458">
        <f t="shared" si="2"/>
        <v>13.799999999999999</v>
      </c>
      <c r="K133" s="107"/>
      <c r="L133" s="11"/>
      <c r="M133" s="676"/>
    </row>
    <row r="134" spans="2:13" x14ac:dyDescent="0.2">
      <c r="B134" s="676"/>
      <c r="C134" s="677"/>
      <c r="D134" s="143" t="s">
        <v>2297</v>
      </c>
      <c r="E134" s="66"/>
      <c r="F134" s="705">
        <v>-1</v>
      </c>
      <c r="G134" s="619">
        <v>0.8</v>
      </c>
      <c r="H134" s="679">
        <v>1.5</v>
      </c>
      <c r="I134" s="679"/>
      <c r="J134" s="458">
        <f t="shared" si="2"/>
        <v>-1.2000000000000002</v>
      </c>
      <c r="K134" s="107"/>
      <c r="L134" s="11"/>
      <c r="M134" s="676"/>
    </row>
    <row r="135" spans="2:13" ht="22.8" x14ac:dyDescent="0.2">
      <c r="B135" s="676"/>
      <c r="C135" s="677" t="s">
        <v>2308</v>
      </c>
      <c r="D135" s="143" t="s">
        <v>2309</v>
      </c>
      <c r="E135" s="66" t="s">
        <v>125</v>
      </c>
      <c r="F135" s="705">
        <v>1</v>
      </c>
      <c r="G135" s="619">
        <v>51.1</v>
      </c>
      <c r="H135" s="679">
        <v>1.5</v>
      </c>
      <c r="I135" s="679"/>
      <c r="J135" s="458">
        <f t="shared" si="2"/>
        <v>76.650000000000006</v>
      </c>
      <c r="K135" s="107"/>
      <c r="L135" s="11"/>
      <c r="M135" s="676"/>
    </row>
    <row r="136" spans="2:13" x14ac:dyDescent="0.2">
      <c r="B136" s="676"/>
      <c r="C136" s="677"/>
      <c r="D136" s="143" t="s">
        <v>2297</v>
      </c>
      <c r="E136" s="66"/>
      <c r="F136" s="705">
        <v>-1</v>
      </c>
      <c r="G136" s="619">
        <v>1.8</v>
      </c>
      <c r="H136" s="679">
        <v>1.5</v>
      </c>
      <c r="I136" s="679"/>
      <c r="J136" s="458">
        <f t="shared" si="2"/>
        <v>-2.7</v>
      </c>
      <c r="K136" s="107"/>
      <c r="L136" s="11"/>
      <c r="M136" s="676"/>
    </row>
    <row r="137" spans="2:13" x14ac:dyDescent="0.2">
      <c r="B137" s="676"/>
      <c r="C137" s="677"/>
      <c r="D137" s="143" t="s">
        <v>2297</v>
      </c>
      <c r="E137" s="66"/>
      <c r="F137" s="705">
        <v>-2</v>
      </c>
      <c r="G137" s="619">
        <v>0.9</v>
      </c>
      <c r="H137" s="679">
        <v>1.5</v>
      </c>
      <c r="I137" s="679"/>
      <c r="J137" s="458">
        <f t="shared" si="2"/>
        <v>-2.7</v>
      </c>
      <c r="K137" s="107"/>
      <c r="L137" s="11"/>
      <c r="M137" s="676"/>
    </row>
    <row r="138" spans="2:13" x14ac:dyDescent="0.2">
      <c r="B138" s="676"/>
      <c r="C138" s="677"/>
      <c r="D138" s="143"/>
      <c r="E138" s="66" t="s">
        <v>2310</v>
      </c>
      <c r="F138" s="705">
        <v>-1</v>
      </c>
      <c r="G138" s="619">
        <v>2.1</v>
      </c>
      <c r="H138" s="679">
        <v>0.3</v>
      </c>
      <c r="I138" s="679"/>
      <c r="J138" s="458">
        <f t="shared" si="2"/>
        <v>-0.63</v>
      </c>
      <c r="K138" s="107"/>
      <c r="L138" s="11"/>
      <c r="M138" s="676"/>
    </row>
    <row r="139" spans="2:13" x14ac:dyDescent="0.2">
      <c r="B139" s="676"/>
      <c r="C139" s="677" t="s">
        <v>2237</v>
      </c>
      <c r="D139" s="143" t="s">
        <v>122</v>
      </c>
      <c r="E139" s="66" t="s">
        <v>121</v>
      </c>
      <c r="F139" s="705">
        <v>1</v>
      </c>
      <c r="G139" s="619">
        <v>8</v>
      </c>
      <c r="H139" s="679">
        <v>1.8</v>
      </c>
      <c r="I139" s="679"/>
      <c r="J139" s="458">
        <f t="shared" si="2"/>
        <v>14.4</v>
      </c>
      <c r="K139" s="107"/>
      <c r="L139" s="11"/>
      <c r="M139" s="676"/>
    </row>
    <row r="140" spans="2:13" x14ac:dyDescent="0.2">
      <c r="B140" s="676"/>
      <c r="C140" s="677"/>
      <c r="D140" s="143" t="s">
        <v>2297</v>
      </c>
      <c r="E140" s="66"/>
      <c r="F140" s="705">
        <v>-1</v>
      </c>
      <c r="G140" s="619">
        <v>0.9</v>
      </c>
      <c r="H140" s="679">
        <v>1.8</v>
      </c>
      <c r="I140" s="679"/>
      <c r="J140" s="458">
        <f t="shared" si="2"/>
        <v>-1.62</v>
      </c>
      <c r="K140" s="107"/>
      <c r="L140" s="11"/>
      <c r="M140" s="676"/>
    </row>
    <row r="141" spans="2:13" x14ac:dyDescent="0.2">
      <c r="B141" s="676"/>
      <c r="C141" s="677" t="s">
        <v>887</v>
      </c>
      <c r="D141" s="143" t="s">
        <v>141</v>
      </c>
      <c r="E141" s="66" t="s">
        <v>121</v>
      </c>
      <c r="F141" s="705">
        <v>1</v>
      </c>
      <c r="G141" s="619">
        <v>11</v>
      </c>
      <c r="H141" s="679">
        <v>1.8</v>
      </c>
      <c r="I141" s="679"/>
      <c r="J141" s="458">
        <f t="shared" si="2"/>
        <v>19.8</v>
      </c>
      <c r="K141" s="107"/>
      <c r="L141" s="11"/>
      <c r="M141" s="676"/>
    </row>
    <row r="142" spans="2:13" x14ac:dyDescent="0.2">
      <c r="B142" s="676"/>
      <c r="C142" s="677"/>
      <c r="D142" s="143" t="s">
        <v>2297</v>
      </c>
      <c r="E142" s="66"/>
      <c r="F142" s="705">
        <v>-1</v>
      </c>
      <c r="G142" s="619">
        <v>0.9</v>
      </c>
      <c r="H142" s="679">
        <v>1.8</v>
      </c>
      <c r="I142" s="679"/>
      <c r="J142" s="458">
        <f t="shared" si="2"/>
        <v>-1.62</v>
      </c>
      <c r="K142" s="107"/>
      <c r="L142" s="11"/>
      <c r="M142" s="676"/>
    </row>
    <row r="143" spans="2:13" x14ac:dyDescent="0.2">
      <c r="B143" s="676"/>
      <c r="C143" s="677" t="s">
        <v>2238</v>
      </c>
      <c r="D143" s="143" t="s">
        <v>122</v>
      </c>
      <c r="E143" s="66" t="s">
        <v>121</v>
      </c>
      <c r="F143" s="705">
        <v>1</v>
      </c>
      <c r="G143" s="619">
        <v>8.9</v>
      </c>
      <c r="H143" s="679">
        <v>1.8</v>
      </c>
      <c r="I143" s="679"/>
      <c r="J143" s="458">
        <f t="shared" si="2"/>
        <v>16.02</v>
      </c>
      <c r="K143" s="107"/>
      <c r="L143" s="11"/>
      <c r="M143" s="676"/>
    </row>
    <row r="144" spans="2:13" x14ac:dyDescent="0.2">
      <c r="B144" s="676"/>
      <c r="C144" s="677"/>
      <c r="D144" s="143" t="s">
        <v>2297</v>
      </c>
      <c r="E144" s="66"/>
      <c r="F144" s="705">
        <v>-1</v>
      </c>
      <c r="G144" s="619">
        <v>0.9</v>
      </c>
      <c r="H144" s="679">
        <v>1.8</v>
      </c>
      <c r="I144" s="679"/>
      <c r="J144" s="458">
        <f t="shared" si="2"/>
        <v>-1.62</v>
      </c>
      <c r="K144" s="107"/>
      <c r="L144" s="11"/>
      <c r="M144" s="676"/>
    </row>
    <row r="145" spans="2:13" x14ac:dyDescent="0.2">
      <c r="B145" s="676"/>
      <c r="C145" s="677" t="s">
        <v>2258</v>
      </c>
      <c r="D145" s="143" t="s">
        <v>360</v>
      </c>
      <c r="E145" s="66" t="s">
        <v>125</v>
      </c>
      <c r="F145" s="705">
        <v>1</v>
      </c>
      <c r="G145" s="619">
        <v>45.3</v>
      </c>
      <c r="H145" s="679">
        <v>1.5</v>
      </c>
      <c r="I145" s="679"/>
      <c r="J145" s="458">
        <f t="shared" si="2"/>
        <v>67.949999999999989</v>
      </c>
      <c r="K145" s="107"/>
      <c r="L145" s="11"/>
      <c r="M145" s="676"/>
    </row>
    <row r="146" spans="2:13" x14ac:dyDescent="0.2">
      <c r="B146" s="676"/>
      <c r="C146" s="677"/>
      <c r="D146" s="143" t="s">
        <v>2297</v>
      </c>
      <c r="E146" s="66"/>
      <c r="F146" s="705">
        <v>-3</v>
      </c>
      <c r="G146" s="619">
        <v>1.8</v>
      </c>
      <c r="H146" s="679">
        <v>1.5</v>
      </c>
      <c r="I146" s="679"/>
      <c r="J146" s="458">
        <f t="shared" si="2"/>
        <v>-8.1000000000000014</v>
      </c>
      <c r="K146" s="107"/>
      <c r="L146" s="11"/>
      <c r="M146" s="676"/>
    </row>
    <row r="147" spans="2:13" x14ac:dyDescent="0.2">
      <c r="B147" s="676"/>
      <c r="C147" s="677"/>
      <c r="D147" s="143" t="s">
        <v>2297</v>
      </c>
      <c r="E147" s="66"/>
      <c r="F147" s="705">
        <v>-1</v>
      </c>
      <c r="G147" s="619">
        <v>1.2</v>
      </c>
      <c r="H147" s="679">
        <v>1.5</v>
      </c>
      <c r="I147" s="679"/>
      <c r="J147" s="458">
        <f t="shared" si="2"/>
        <v>-1.7999999999999998</v>
      </c>
      <c r="K147" s="107"/>
      <c r="L147" s="11"/>
      <c r="M147" s="676"/>
    </row>
    <row r="148" spans="2:13" x14ac:dyDescent="0.2">
      <c r="B148" s="676"/>
      <c r="C148" s="677"/>
      <c r="D148" s="143"/>
      <c r="E148" s="66" t="s">
        <v>2311</v>
      </c>
      <c r="F148" s="705">
        <v>-1</v>
      </c>
      <c r="G148" s="619">
        <v>0.7</v>
      </c>
      <c r="H148" s="679">
        <v>0.75</v>
      </c>
      <c r="I148" s="679"/>
      <c r="J148" s="458">
        <f t="shared" si="2"/>
        <v>-0.52499999999999991</v>
      </c>
      <c r="K148" s="107"/>
      <c r="L148" s="11"/>
      <c r="M148" s="676"/>
    </row>
    <row r="149" spans="2:13" x14ac:dyDescent="0.2">
      <c r="B149" s="676"/>
      <c r="C149" s="677"/>
      <c r="D149" s="143"/>
      <c r="E149" s="66" t="s">
        <v>2302</v>
      </c>
      <c r="F149" s="705">
        <v>-1</v>
      </c>
      <c r="G149" s="619">
        <v>0.4</v>
      </c>
      <c r="H149" s="679">
        <v>0.75</v>
      </c>
      <c r="I149" s="679"/>
      <c r="J149" s="458">
        <f t="shared" si="2"/>
        <v>-0.30000000000000004</v>
      </c>
      <c r="K149" s="107"/>
      <c r="L149" s="11"/>
      <c r="M149" s="676"/>
    </row>
    <row r="150" spans="2:13" x14ac:dyDescent="0.2">
      <c r="B150" s="676"/>
      <c r="C150" s="677" t="s">
        <v>898</v>
      </c>
      <c r="D150" s="143" t="s">
        <v>816</v>
      </c>
      <c r="E150" s="66" t="s">
        <v>120</v>
      </c>
      <c r="F150" s="705">
        <v>1</v>
      </c>
      <c r="G150" s="619">
        <v>8.9</v>
      </c>
      <c r="H150" s="679">
        <v>1.2</v>
      </c>
      <c r="I150" s="679"/>
      <c r="J150" s="458">
        <f t="shared" si="2"/>
        <v>10.68</v>
      </c>
      <c r="K150" s="107"/>
      <c r="L150" s="11"/>
      <c r="M150" s="676"/>
    </row>
    <row r="151" spans="2:13" x14ac:dyDescent="0.2">
      <c r="B151" s="676"/>
      <c r="C151" s="677"/>
      <c r="D151" s="143" t="s">
        <v>2297</v>
      </c>
      <c r="E151" s="66"/>
      <c r="F151" s="705">
        <v>-1</v>
      </c>
      <c r="G151" s="619">
        <v>0.9</v>
      </c>
      <c r="H151" s="679">
        <v>1.2</v>
      </c>
      <c r="I151" s="679"/>
      <c r="J151" s="458">
        <f t="shared" si="2"/>
        <v>-1.08</v>
      </c>
      <c r="K151" s="107"/>
      <c r="L151" s="11"/>
      <c r="M151" s="676"/>
    </row>
    <row r="152" spans="2:13" x14ac:dyDescent="0.2">
      <c r="B152" s="676"/>
      <c r="C152" s="677" t="s">
        <v>2161</v>
      </c>
      <c r="D152" s="143" t="s">
        <v>564</v>
      </c>
      <c r="E152" s="66" t="s">
        <v>128</v>
      </c>
      <c r="F152" s="705">
        <v>1</v>
      </c>
      <c r="G152" s="619">
        <v>9.85</v>
      </c>
      <c r="H152" s="679">
        <v>0.1</v>
      </c>
      <c r="I152" s="679"/>
      <c r="J152" s="458">
        <f t="shared" si="2"/>
        <v>0.98499999999999999</v>
      </c>
      <c r="K152" s="107"/>
      <c r="L152" s="11"/>
      <c r="M152" s="676"/>
    </row>
    <row r="153" spans="2:13" x14ac:dyDescent="0.2">
      <c r="B153" s="676"/>
      <c r="C153" s="677"/>
      <c r="D153" s="143" t="s">
        <v>2297</v>
      </c>
      <c r="E153" s="66"/>
      <c r="F153" s="705">
        <v>-1</v>
      </c>
      <c r="G153" s="619">
        <v>1.2</v>
      </c>
      <c r="H153" s="679">
        <v>0.1</v>
      </c>
      <c r="I153" s="679"/>
      <c r="J153" s="458">
        <f t="shared" si="2"/>
        <v>-0.12</v>
      </c>
      <c r="K153" s="107"/>
      <c r="L153" s="11"/>
      <c r="M153" s="676"/>
    </row>
    <row r="154" spans="2:13" x14ac:dyDescent="0.2">
      <c r="B154" s="676"/>
      <c r="C154" s="677"/>
      <c r="D154" s="143" t="s">
        <v>2297</v>
      </c>
      <c r="E154" s="66"/>
      <c r="F154" s="705">
        <v>-1</v>
      </c>
      <c r="G154" s="619">
        <v>0.8</v>
      </c>
      <c r="H154" s="679">
        <v>0.1</v>
      </c>
      <c r="I154" s="679"/>
      <c r="J154" s="458">
        <f t="shared" si="2"/>
        <v>-8.0000000000000016E-2</v>
      </c>
      <c r="K154" s="107"/>
      <c r="L154" s="11"/>
      <c r="M154" s="676"/>
    </row>
    <row r="155" spans="2:13" x14ac:dyDescent="0.2">
      <c r="B155" s="676"/>
      <c r="C155" s="677" t="s">
        <v>896</v>
      </c>
      <c r="D155" s="143" t="s">
        <v>895</v>
      </c>
      <c r="E155" s="66" t="s">
        <v>792</v>
      </c>
      <c r="F155" s="705">
        <v>1</v>
      </c>
      <c r="G155" s="619">
        <v>11.1</v>
      </c>
      <c r="H155" s="679">
        <v>3</v>
      </c>
      <c r="I155" s="679"/>
      <c r="J155" s="458">
        <f t="shared" si="2"/>
        <v>33.299999999999997</v>
      </c>
      <c r="K155" s="107"/>
      <c r="L155" s="11"/>
      <c r="M155" s="676"/>
    </row>
    <row r="156" spans="2:13" x14ac:dyDescent="0.2">
      <c r="B156" s="676"/>
      <c r="C156" s="677"/>
      <c r="D156" s="143" t="s">
        <v>2307</v>
      </c>
      <c r="E156" s="66"/>
      <c r="F156" s="705">
        <v>-1</v>
      </c>
      <c r="G156" s="619">
        <v>2.5</v>
      </c>
      <c r="H156" s="679">
        <v>2.9</v>
      </c>
      <c r="I156" s="679"/>
      <c r="J156" s="458">
        <f t="shared" si="2"/>
        <v>-7.25</v>
      </c>
      <c r="K156" s="107"/>
      <c r="L156" s="11"/>
      <c r="M156" s="676"/>
    </row>
    <row r="157" spans="2:13" x14ac:dyDescent="0.2">
      <c r="B157" s="676"/>
      <c r="C157" s="677" t="s">
        <v>903</v>
      </c>
      <c r="D157" s="143" t="s">
        <v>2167</v>
      </c>
      <c r="E157" s="66" t="s">
        <v>792</v>
      </c>
      <c r="F157" s="705">
        <v>1</v>
      </c>
      <c r="G157" s="619">
        <v>17.600000000000001</v>
      </c>
      <c r="H157" s="679">
        <v>3</v>
      </c>
      <c r="I157" s="679"/>
      <c r="J157" s="458">
        <f t="shared" si="2"/>
        <v>52.800000000000004</v>
      </c>
      <c r="K157" s="107"/>
      <c r="L157" s="11"/>
      <c r="M157" s="676"/>
    </row>
    <row r="158" spans="2:13" x14ac:dyDescent="0.2">
      <c r="B158" s="676"/>
      <c r="C158" s="677"/>
      <c r="D158" s="143" t="s">
        <v>2297</v>
      </c>
      <c r="E158" s="66"/>
      <c r="F158" s="705">
        <v>-2</v>
      </c>
      <c r="G158" s="619">
        <v>1.2</v>
      </c>
      <c r="H158" s="679">
        <v>2.1</v>
      </c>
      <c r="I158" s="679"/>
      <c r="J158" s="458">
        <f t="shared" si="2"/>
        <v>-5.04</v>
      </c>
      <c r="K158" s="107"/>
      <c r="L158" s="11"/>
      <c r="M158" s="676"/>
    </row>
    <row r="159" spans="2:13" x14ac:dyDescent="0.2">
      <c r="B159" s="676"/>
      <c r="C159" s="677"/>
      <c r="D159" s="143" t="s">
        <v>2307</v>
      </c>
      <c r="E159" s="66"/>
      <c r="F159" s="705">
        <v>-1</v>
      </c>
      <c r="G159" s="619">
        <v>2.5</v>
      </c>
      <c r="H159" s="679">
        <v>2.9</v>
      </c>
      <c r="I159" s="679"/>
      <c r="J159" s="458">
        <f t="shared" si="2"/>
        <v>-7.25</v>
      </c>
      <c r="K159" s="107"/>
      <c r="L159" s="11"/>
      <c r="M159" s="676"/>
    </row>
    <row r="160" spans="2:13" x14ac:dyDescent="0.2">
      <c r="B160" s="676"/>
      <c r="C160" s="677" t="s">
        <v>2230</v>
      </c>
      <c r="D160" s="143" t="s">
        <v>900</v>
      </c>
      <c r="E160" s="66" t="s">
        <v>128</v>
      </c>
      <c r="F160" s="705">
        <v>1</v>
      </c>
      <c r="G160" s="619">
        <v>14.3</v>
      </c>
      <c r="H160" s="679">
        <v>0.1</v>
      </c>
      <c r="I160" s="679"/>
      <c r="J160" s="458">
        <f t="shared" si="2"/>
        <v>1.4300000000000002</v>
      </c>
      <c r="K160" s="107"/>
      <c r="L160" s="11"/>
      <c r="M160" s="676"/>
    </row>
    <row r="161" spans="2:13" x14ac:dyDescent="0.2">
      <c r="B161" s="676"/>
      <c r="C161" s="677"/>
      <c r="D161" s="143" t="s">
        <v>2297</v>
      </c>
      <c r="E161" s="66"/>
      <c r="F161" s="705">
        <v>-1</v>
      </c>
      <c r="G161" s="619">
        <v>1</v>
      </c>
      <c r="H161" s="679">
        <v>0.1</v>
      </c>
      <c r="I161" s="679"/>
      <c r="J161" s="458">
        <f t="shared" si="2"/>
        <v>-0.1</v>
      </c>
      <c r="K161" s="107"/>
      <c r="L161" s="11"/>
      <c r="M161" s="676"/>
    </row>
    <row r="162" spans="2:13" x14ac:dyDescent="0.2">
      <c r="B162" s="676"/>
      <c r="C162" s="677" t="s">
        <v>983</v>
      </c>
      <c r="D162" s="143" t="s">
        <v>984</v>
      </c>
      <c r="E162" s="66" t="s">
        <v>124</v>
      </c>
      <c r="F162" s="705">
        <v>1</v>
      </c>
      <c r="G162" s="619">
        <v>21.1</v>
      </c>
      <c r="H162" s="679">
        <v>0.1</v>
      </c>
      <c r="I162" s="679"/>
      <c r="J162" s="458">
        <f t="shared" si="2"/>
        <v>2.1100000000000003</v>
      </c>
      <c r="K162" s="107"/>
      <c r="L162" s="11"/>
      <c r="M162" s="676"/>
    </row>
    <row r="163" spans="2:13" x14ac:dyDescent="0.2">
      <c r="B163" s="676"/>
      <c r="C163" s="677"/>
      <c r="D163" s="143" t="s">
        <v>2297</v>
      </c>
      <c r="E163" s="66"/>
      <c r="F163" s="705">
        <v>-1</v>
      </c>
      <c r="G163" s="619">
        <v>1.2</v>
      </c>
      <c r="H163" s="679">
        <v>0.1</v>
      </c>
      <c r="I163" s="679"/>
      <c r="J163" s="458">
        <f t="shared" si="2"/>
        <v>-0.12</v>
      </c>
      <c r="K163" s="107"/>
      <c r="L163" s="11"/>
      <c r="M163" s="676"/>
    </row>
    <row r="164" spans="2:13" x14ac:dyDescent="0.2">
      <c r="B164" s="676"/>
      <c r="C164" s="677" t="s">
        <v>989</v>
      </c>
      <c r="D164" s="143" t="s">
        <v>387</v>
      </c>
      <c r="E164" s="66" t="s">
        <v>128</v>
      </c>
      <c r="F164" s="705">
        <v>1</v>
      </c>
      <c r="G164" s="619">
        <v>12.6</v>
      </c>
      <c r="H164" s="679">
        <v>0.1</v>
      </c>
      <c r="I164" s="679"/>
      <c r="J164" s="458">
        <f t="shared" si="2"/>
        <v>1.26</v>
      </c>
      <c r="K164" s="107"/>
      <c r="L164" s="11"/>
      <c r="M164" s="676"/>
    </row>
    <row r="165" spans="2:13" x14ac:dyDescent="0.2">
      <c r="B165" s="676"/>
      <c r="C165" s="677"/>
      <c r="D165" s="143" t="s">
        <v>2297</v>
      </c>
      <c r="E165" s="66"/>
      <c r="F165" s="705">
        <v>-1</v>
      </c>
      <c r="G165" s="619">
        <v>0.9</v>
      </c>
      <c r="H165" s="679">
        <v>0.1</v>
      </c>
      <c r="I165" s="679"/>
      <c r="J165" s="458">
        <f t="shared" si="2"/>
        <v>-9.0000000000000011E-2</v>
      </c>
      <c r="K165" s="107"/>
      <c r="L165" s="11"/>
      <c r="M165" s="676"/>
    </row>
    <row r="166" spans="2:13" x14ac:dyDescent="0.2">
      <c r="B166" s="676"/>
      <c r="C166" s="677" t="s">
        <v>988</v>
      </c>
      <c r="D166" s="143" t="s">
        <v>985</v>
      </c>
      <c r="E166" s="66" t="s">
        <v>2312</v>
      </c>
      <c r="F166" s="705">
        <v>1</v>
      </c>
      <c r="G166" s="619">
        <v>11.25</v>
      </c>
      <c r="H166" s="679">
        <v>1.8</v>
      </c>
      <c r="I166" s="679"/>
      <c r="J166" s="458">
        <f t="shared" si="2"/>
        <v>20.25</v>
      </c>
      <c r="K166" s="107"/>
      <c r="L166" s="11"/>
      <c r="M166" s="676"/>
    </row>
    <row r="167" spans="2:13" x14ac:dyDescent="0.2">
      <c r="B167" s="676"/>
      <c r="C167" s="677" t="s">
        <v>992</v>
      </c>
      <c r="D167" s="143" t="s">
        <v>993</v>
      </c>
      <c r="E167" s="66" t="s">
        <v>128</v>
      </c>
      <c r="F167" s="705">
        <v>1</v>
      </c>
      <c r="G167" s="619">
        <v>14.3</v>
      </c>
      <c r="H167" s="679">
        <v>0.1</v>
      </c>
      <c r="I167" s="679"/>
      <c r="J167" s="458">
        <f t="shared" si="2"/>
        <v>1.4300000000000002</v>
      </c>
      <c r="K167" s="107"/>
      <c r="L167" s="11"/>
      <c r="M167" s="676"/>
    </row>
    <row r="168" spans="2:13" x14ac:dyDescent="0.2">
      <c r="B168" s="676"/>
      <c r="C168" s="677"/>
      <c r="D168" s="143" t="s">
        <v>2297</v>
      </c>
      <c r="E168" s="66"/>
      <c r="F168" s="705">
        <v>-1</v>
      </c>
      <c r="G168" s="619">
        <v>0.9</v>
      </c>
      <c r="H168" s="679">
        <v>0.1</v>
      </c>
      <c r="I168" s="679"/>
      <c r="J168" s="458">
        <f t="shared" si="2"/>
        <v>-9.0000000000000011E-2</v>
      </c>
      <c r="K168" s="107"/>
      <c r="L168" s="11"/>
      <c r="M168" s="676"/>
    </row>
    <row r="169" spans="2:13" x14ac:dyDescent="0.2">
      <c r="B169" s="676"/>
      <c r="C169" s="677"/>
      <c r="D169" s="143" t="s">
        <v>2297</v>
      </c>
      <c r="E169" s="66"/>
      <c r="F169" s="705">
        <v>-1</v>
      </c>
      <c r="G169" s="619">
        <v>0.8</v>
      </c>
      <c r="H169" s="679">
        <v>0.1</v>
      </c>
      <c r="I169" s="679"/>
      <c r="J169" s="458">
        <f t="shared" ref="J169:J223" si="3">PRODUCT(F169:I169)</f>
        <v>-8.0000000000000016E-2</v>
      </c>
      <c r="K169" s="107"/>
      <c r="L169" s="11"/>
      <c r="M169" s="676"/>
    </row>
    <row r="170" spans="2:13" x14ac:dyDescent="0.2">
      <c r="B170" s="676"/>
      <c r="C170" s="677" t="s">
        <v>1003</v>
      </c>
      <c r="D170" s="143" t="s">
        <v>122</v>
      </c>
      <c r="E170" s="66" t="s">
        <v>787</v>
      </c>
      <c r="F170" s="705">
        <v>1</v>
      </c>
      <c r="G170" s="619">
        <v>9.1999999999999993</v>
      </c>
      <c r="H170" s="679">
        <v>1.8</v>
      </c>
      <c r="I170" s="679"/>
      <c r="J170" s="458">
        <f t="shared" si="3"/>
        <v>16.559999999999999</v>
      </c>
      <c r="K170" s="107"/>
      <c r="L170" s="11"/>
      <c r="M170" s="676"/>
    </row>
    <row r="171" spans="2:13" x14ac:dyDescent="0.2">
      <c r="B171" s="676"/>
      <c r="C171" s="677"/>
      <c r="D171" s="143" t="s">
        <v>2297</v>
      </c>
      <c r="E171" s="66"/>
      <c r="F171" s="705">
        <v>-1</v>
      </c>
      <c r="G171" s="619">
        <v>0.8</v>
      </c>
      <c r="H171" s="679">
        <v>1.8</v>
      </c>
      <c r="I171" s="679"/>
      <c r="J171" s="458">
        <f t="shared" si="3"/>
        <v>-1.4400000000000002</v>
      </c>
      <c r="K171" s="107"/>
      <c r="L171" s="11"/>
      <c r="M171" s="676"/>
    </row>
    <row r="172" spans="2:13" x14ac:dyDescent="0.2">
      <c r="B172" s="676"/>
      <c r="C172" s="677" t="s">
        <v>1006</v>
      </c>
      <c r="D172" s="143" t="s">
        <v>1007</v>
      </c>
      <c r="E172" s="66" t="s">
        <v>128</v>
      </c>
      <c r="F172" s="705">
        <v>1</v>
      </c>
      <c r="G172" s="619">
        <v>15.4</v>
      </c>
      <c r="H172" s="679">
        <v>0.1</v>
      </c>
      <c r="I172" s="679"/>
      <c r="J172" s="458">
        <f t="shared" si="3"/>
        <v>1.54</v>
      </c>
      <c r="K172" s="107"/>
      <c r="L172" s="11"/>
      <c r="M172" s="676"/>
    </row>
    <row r="173" spans="2:13" x14ac:dyDescent="0.2">
      <c r="B173" s="676"/>
      <c r="C173" s="677"/>
      <c r="D173" s="143" t="s">
        <v>2297</v>
      </c>
      <c r="E173" s="66"/>
      <c r="F173" s="705">
        <v>-1</v>
      </c>
      <c r="G173" s="619">
        <v>0.9</v>
      </c>
      <c r="H173" s="679">
        <v>0.1</v>
      </c>
      <c r="I173" s="679"/>
      <c r="J173" s="458">
        <f t="shared" si="3"/>
        <v>-9.0000000000000011E-2</v>
      </c>
      <c r="K173" s="107"/>
      <c r="L173" s="11"/>
      <c r="M173" s="676"/>
    </row>
    <row r="174" spans="2:13" x14ac:dyDescent="0.2">
      <c r="B174" s="676"/>
      <c r="C174" s="677"/>
      <c r="D174" s="143" t="s">
        <v>2297</v>
      </c>
      <c r="E174" s="66"/>
      <c r="F174" s="705">
        <v>-1</v>
      </c>
      <c r="G174" s="619">
        <v>0.8</v>
      </c>
      <c r="H174" s="679">
        <v>0.1</v>
      </c>
      <c r="I174" s="679"/>
      <c r="J174" s="458">
        <f t="shared" si="3"/>
        <v>-8.0000000000000016E-2</v>
      </c>
      <c r="K174" s="107"/>
      <c r="L174" s="11"/>
      <c r="M174" s="676"/>
    </row>
    <row r="175" spans="2:13" x14ac:dyDescent="0.2">
      <c r="B175" s="676"/>
      <c r="C175" s="677" t="s">
        <v>1004</v>
      </c>
      <c r="D175" s="143" t="s">
        <v>122</v>
      </c>
      <c r="E175" s="66" t="s">
        <v>787</v>
      </c>
      <c r="F175" s="705">
        <v>1</v>
      </c>
      <c r="G175" s="619">
        <v>9.1999999999999993</v>
      </c>
      <c r="H175" s="679">
        <v>1.8</v>
      </c>
      <c r="I175" s="679"/>
      <c r="J175" s="458">
        <f t="shared" si="3"/>
        <v>16.559999999999999</v>
      </c>
      <c r="K175" s="107"/>
      <c r="L175" s="11"/>
      <c r="M175" s="676"/>
    </row>
    <row r="176" spans="2:13" x14ac:dyDescent="0.2">
      <c r="B176" s="676"/>
      <c r="C176" s="677"/>
      <c r="D176" s="143" t="s">
        <v>2297</v>
      </c>
      <c r="E176" s="66"/>
      <c r="F176" s="705">
        <v>-1</v>
      </c>
      <c r="G176" s="619">
        <v>0.8</v>
      </c>
      <c r="H176" s="679">
        <v>1.8</v>
      </c>
      <c r="I176" s="679"/>
      <c r="J176" s="458">
        <f t="shared" si="3"/>
        <v>-1.4400000000000002</v>
      </c>
      <c r="K176" s="107"/>
      <c r="L176" s="11"/>
      <c r="M176" s="676"/>
    </row>
    <row r="177" spans="2:13" x14ac:dyDescent="0.2">
      <c r="B177" s="676"/>
      <c r="C177" s="677" t="s">
        <v>990</v>
      </c>
      <c r="D177" s="143" t="s">
        <v>991</v>
      </c>
      <c r="E177" s="66" t="s">
        <v>788</v>
      </c>
      <c r="F177" s="705">
        <v>1</v>
      </c>
      <c r="G177" s="619">
        <v>8.4</v>
      </c>
      <c r="H177" s="679">
        <v>1.2</v>
      </c>
      <c r="I177" s="679"/>
      <c r="J177" s="458">
        <f t="shared" si="3"/>
        <v>10.08</v>
      </c>
      <c r="K177" s="107"/>
      <c r="L177" s="11"/>
      <c r="M177" s="676"/>
    </row>
    <row r="178" spans="2:13" x14ac:dyDescent="0.2">
      <c r="B178" s="676"/>
      <c r="C178" s="677"/>
      <c r="D178" s="143" t="s">
        <v>2297</v>
      </c>
      <c r="E178" s="66"/>
      <c r="F178" s="705">
        <v>-1</v>
      </c>
      <c r="G178" s="619">
        <v>0.8</v>
      </c>
      <c r="H178" s="679">
        <v>1.2</v>
      </c>
      <c r="I178" s="679"/>
      <c r="J178" s="458">
        <f t="shared" si="3"/>
        <v>-0.96</v>
      </c>
      <c r="K178" s="107"/>
      <c r="L178" s="11"/>
      <c r="M178" s="676"/>
    </row>
    <row r="179" spans="2:13" x14ac:dyDescent="0.2">
      <c r="B179" s="676"/>
      <c r="C179" s="677" t="s">
        <v>1000</v>
      </c>
      <c r="D179" s="143" t="s">
        <v>350</v>
      </c>
      <c r="E179" s="66" t="s">
        <v>786</v>
      </c>
      <c r="F179" s="705">
        <v>1</v>
      </c>
      <c r="G179" s="619">
        <v>7.5</v>
      </c>
      <c r="H179" s="679">
        <v>1.5</v>
      </c>
      <c r="I179" s="679"/>
      <c r="J179" s="458">
        <f t="shared" si="3"/>
        <v>11.25</v>
      </c>
      <c r="K179" s="107"/>
      <c r="L179" s="11"/>
      <c r="M179" s="676"/>
    </row>
    <row r="180" spans="2:13" x14ac:dyDescent="0.2">
      <c r="B180" s="676"/>
      <c r="C180" s="677"/>
      <c r="D180" s="143" t="s">
        <v>2297</v>
      </c>
      <c r="E180" s="66"/>
      <c r="F180" s="705">
        <v>-1</v>
      </c>
      <c r="G180" s="619">
        <v>0.9</v>
      </c>
      <c r="H180" s="679">
        <v>1.5</v>
      </c>
      <c r="I180" s="679"/>
      <c r="J180" s="458">
        <f t="shared" si="3"/>
        <v>-1.35</v>
      </c>
      <c r="K180" s="107"/>
      <c r="L180" s="11"/>
      <c r="M180" s="676"/>
    </row>
    <row r="181" spans="2:13" x14ac:dyDescent="0.2">
      <c r="B181" s="676"/>
      <c r="C181" s="677" t="s">
        <v>1002</v>
      </c>
      <c r="D181" s="143" t="s">
        <v>122</v>
      </c>
      <c r="E181" s="66" t="s">
        <v>787</v>
      </c>
      <c r="F181" s="705">
        <v>1</v>
      </c>
      <c r="G181" s="619">
        <v>8.6</v>
      </c>
      <c r="H181" s="679">
        <v>1.8</v>
      </c>
      <c r="I181" s="679"/>
      <c r="J181" s="458">
        <f t="shared" si="3"/>
        <v>15.48</v>
      </c>
      <c r="K181" s="107"/>
      <c r="L181" s="11"/>
      <c r="M181" s="676"/>
    </row>
    <row r="182" spans="2:13" x14ac:dyDescent="0.2">
      <c r="B182" s="676"/>
      <c r="C182" s="677"/>
      <c r="D182" s="143" t="s">
        <v>2297</v>
      </c>
      <c r="E182" s="66"/>
      <c r="F182" s="705">
        <v>-1</v>
      </c>
      <c r="G182" s="619">
        <v>0.8</v>
      </c>
      <c r="H182" s="679">
        <v>1.8</v>
      </c>
      <c r="I182" s="679"/>
      <c r="J182" s="458">
        <f t="shared" si="3"/>
        <v>-1.4400000000000002</v>
      </c>
      <c r="K182" s="107"/>
      <c r="L182" s="11"/>
      <c r="M182" s="676"/>
    </row>
    <row r="183" spans="2:13" x14ac:dyDescent="0.2">
      <c r="B183" s="676"/>
      <c r="C183" s="677" t="s">
        <v>1370</v>
      </c>
      <c r="D183" s="143" t="s">
        <v>1005</v>
      </c>
      <c r="E183" s="66" t="s">
        <v>128</v>
      </c>
      <c r="F183" s="705">
        <v>1</v>
      </c>
      <c r="G183" s="619">
        <v>17.100000000000001</v>
      </c>
      <c r="H183" s="679">
        <v>0.1</v>
      </c>
      <c r="I183" s="679"/>
      <c r="J183" s="458">
        <f t="shared" si="3"/>
        <v>1.7100000000000002</v>
      </c>
      <c r="K183" s="107"/>
      <c r="L183" s="11"/>
      <c r="M183" s="676"/>
    </row>
    <row r="184" spans="2:13" x14ac:dyDescent="0.2">
      <c r="B184" s="676"/>
      <c r="C184" s="677"/>
      <c r="D184" s="143" t="s">
        <v>2297</v>
      </c>
      <c r="E184" s="66"/>
      <c r="F184" s="705">
        <v>-1</v>
      </c>
      <c r="G184" s="619">
        <v>0.9</v>
      </c>
      <c r="H184" s="679">
        <v>0.1</v>
      </c>
      <c r="I184" s="679"/>
      <c r="J184" s="458">
        <f t="shared" si="3"/>
        <v>-9.0000000000000011E-2</v>
      </c>
      <c r="K184" s="107"/>
      <c r="L184" s="11"/>
      <c r="M184" s="676"/>
    </row>
    <row r="185" spans="2:13" x14ac:dyDescent="0.2">
      <c r="B185" s="676"/>
      <c r="C185" s="677"/>
      <c r="D185" s="143" t="s">
        <v>2297</v>
      </c>
      <c r="E185" s="66"/>
      <c r="F185" s="705">
        <v>-1</v>
      </c>
      <c r="G185" s="619">
        <v>0.8</v>
      </c>
      <c r="H185" s="679">
        <v>0.1</v>
      </c>
      <c r="I185" s="679"/>
      <c r="J185" s="458">
        <f t="shared" si="3"/>
        <v>-8.0000000000000016E-2</v>
      </c>
      <c r="K185" s="107"/>
      <c r="L185" s="11"/>
      <c r="M185" s="676"/>
    </row>
    <row r="186" spans="2:13" x14ac:dyDescent="0.2">
      <c r="B186" s="676"/>
      <c r="C186" s="677" t="s">
        <v>2231</v>
      </c>
      <c r="D186" s="143" t="s">
        <v>138</v>
      </c>
      <c r="E186" s="66" t="s">
        <v>128</v>
      </c>
      <c r="F186" s="705">
        <v>1</v>
      </c>
      <c r="G186" s="619">
        <v>21.75</v>
      </c>
      <c r="H186" s="679">
        <v>0.1</v>
      </c>
      <c r="I186" s="679"/>
      <c r="J186" s="458">
        <f t="shared" si="3"/>
        <v>2.1750000000000003</v>
      </c>
      <c r="K186" s="107"/>
      <c r="L186" s="11"/>
      <c r="M186" s="676"/>
    </row>
    <row r="187" spans="2:13" x14ac:dyDescent="0.2">
      <c r="B187" s="676"/>
      <c r="C187" s="677"/>
      <c r="D187" s="143" t="s">
        <v>2297</v>
      </c>
      <c r="E187" s="66"/>
      <c r="F187" s="705">
        <v>-1</v>
      </c>
      <c r="G187" s="619">
        <v>1</v>
      </c>
      <c r="H187" s="679">
        <v>0.1</v>
      </c>
      <c r="I187" s="679"/>
      <c r="J187" s="458">
        <f t="shared" si="3"/>
        <v>-0.1</v>
      </c>
      <c r="K187" s="107"/>
      <c r="L187" s="11"/>
      <c r="M187" s="676"/>
    </row>
    <row r="188" spans="2:13" x14ac:dyDescent="0.2">
      <c r="B188" s="676"/>
      <c r="C188" s="677"/>
      <c r="D188" s="143" t="s">
        <v>2297</v>
      </c>
      <c r="E188" s="66"/>
      <c r="F188" s="705">
        <v>-4</v>
      </c>
      <c r="G188" s="619">
        <v>0.9</v>
      </c>
      <c r="H188" s="679">
        <v>0.1</v>
      </c>
      <c r="I188" s="679"/>
      <c r="J188" s="458">
        <f t="shared" si="3"/>
        <v>-0.36000000000000004</v>
      </c>
      <c r="K188" s="107"/>
      <c r="L188" s="11"/>
      <c r="M188" s="676"/>
    </row>
    <row r="189" spans="2:13" x14ac:dyDescent="0.2">
      <c r="B189" s="676"/>
      <c r="C189" s="677"/>
      <c r="D189" s="143" t="s">
        <v>2297</v>
      </c>
      <c r="E189" s="66"/>
      <c r="F189" s="705">
        <v>-1</v>
      </c>
      <c r="G189" s="619">
        <v>0.8</v>
      </c>
      <c r="H189" s="679">
        <v>0.1</v>
      </c>
      <c r="I189" s="679"/>
      <c r="J189" s="458">
        <f t="shared" si="3"/>
        <v>-8.0000000000000016E-2</v>
      </c>
      <c r="K189" s="107"/>
      <c r="L189" s="11"/>
      <c r="M189" s="676"/>
    </row>
    <row r="190" spans="2:13" x14ac:dyDescent="0.2">
      <c r="B190" s="676"/>
      <c r="C190" s="677" t="s">
        <v>965</v>
      </c>
      <c r="D190" s="143" t="s">
        <v>685</v>
      </c>
      <c r="E190" s="66" t="s">
        <v>128</v>
      </c>
      <c r="F190" s="705">
        <v>1</v>
      </c>
      <c r="G190" s="619">
        <v>15.8</v>
      </c>
      <c r="H190" s="679">
        <v>0.1</v>
      </c>
      <c r="I190" s="679"/>
      <c r="J190" s="458">
        <f t="shared" si="3"/>
        <v>1.58</v>
      </c>
      <c r="K190" s="107"/>
      <c r="L190" s="11"/>
      <c r="M190" s="676"/>
    </row>
    <row r="191" spans="2:13" x14ac:dyDescent="0.2">
      <c r="B191" s="676"/>
      <c r="C191" s="677"/>
      <c r="D191" s="143" t="s">
        <v>2297</v>
      </c>
      <c r="E191" s="66"/>
      <c r="F191" s="705">
        <v>-1</v>
      </c>
      <c r="G191" s="619">
        <v>1</v>
      </c>
      <c r="H191" s="679">
        <v>0.1</v>
      </c>
      <c r="I191" s="679"/>
      <c r="J191" s="458">
        <f t="shared" si="3"/>
        <v>-0.1</v>
      </c>
      <c r="K191" s="107"/>
      <c r="L191" s="11"/>
      <c r="M191" s="676"/>
    </row>
    <row r="192" spans="2:13" x14ac:dyDescent="0.2">
      <c r="B192" s="676"/>
      <c r="C192" s="677" t="s">
        <v>966</v>
      </c>
      <c r="D192" s="143" t="s">
        <v>130</v>
      </c>
      <c r="E192" s="66" t="s">
        <v>121</v>
      </c>
      <c r="F192" s="705">
        <v>1</v>
      </c>
      <c r="G192" s="619">
        <v>8.3000000000000007</v>
      </c>
      <c r="H192" s="679">
        <v>1.8</v>
      </c>
      <c r="I192" s="679"/>
      <c r="J192" s="458">
        <f t="shared" si="3"/>
        <v>14.940000000000001</v>
      </c>
      <c r="K192" s="107"/>
      <c r="L192" s="11"/>
      <c r="M192" s="676"/>
    </row>
    <row r="193" spans="2:13" x14ac:dyDescent="0.2">
      <c r="B193" s="676"/>
      <c r="C193" s="677"/>
      <c r="D193" s="143" t="s">
        <v>2297</v>
      </c>
      <c r="E193" s="66"/>
      <c r="F193" s="705">
        <v>-1</v>
      </c>
      <c r="G193" s="619">
        <v>0.9</v>
      </c>
      <c r="H193" s="679">
        <v>0.1</v>
      </c>
      <c r="I193" s="679"/>
      <c r="J193" s="458">
        <f t="shared" si="3"/>
        <v>-9.0000000000000011E-2</v>
      </c>
      <c r="K193" s="107"/>
      <c r="L193" s="11"/>
      <c r="M193" s="676"/>
    </row>
    <row r="194" spans="2:13" x14ac:dyDescent="0.2">
      <c r="B194" s="676"/>
      <c r="C194" s="677" t="s">
        <v>967</v>
      </c>
      <c r="D194" s="143" t="s">
        <v>177</v>
      </c>
      <c r="E194" s="66" t="s">
        <v>786</v>
      </c>
      <c r="F194" s="705">
        <v>1</v>
      </c>
      <c r="G194" s="619">
        <v>10.5</v>
      </c>
      <c r="H194" s="679">
        <v>1.5</v>
      </c>
      <c r="I194" s="679"/>
      <c r="J194" s="458">
        <f t="shared" si="3"/>
        <v>15.75</v>
      </c>
      <c r="K194" s="107"/>
      <c r="L194" s="11"/>
      <c r="M194" s="676"/>
    </row>
    <row r="195" spans="2:13" x14ac:dyDescent="0.2">
      <c r="B195" s="676"/>
      <c r="C195" s="677"/>
      <c r="D195" s="143" t="s">
        <v>2297</v>
      </c>
      <c r="E195" s="66"/>
      <c r="F195" s="705">
        <v>-1</v>
      </c>
      <c r="G195" s="619">
        <v>0.9</v>
      </c>
      <c r="H195" s="679">
        <v>1.5</v>
      </c>
      <c r="I195" s="679"/>
      <c r="J195" s="458">
        <f t="shared" si="3"/>
        <v>-1.35</v>
      </c>
      <c r="K195" s="107"/>
      <c r="L195" s="11"/>
      <c r="M195" s="676"/>
    </row>
    <row r="196" spans="2:13" x14ac:dyDescent="0.2">
      <c r="B196" s="676"/>
      <c r="C196" s="677" t="s">
        <v>2256</v>
      </c>
      <c r="D196" s="143" t="s">
        <v>1562</v>
      </c>
      <c r="E196" s="66" t="s">
        <v>125</v>
      </c>
      <c r="F196" s="705">
        <v>1</v>
      </c>
      <c r="G196" s="619">
        <v>16.45</v>
      </c>
      <c r="H196" s="679">
        <v>1.5</v>
      </c>
      <c r="I196" s="679"/>
      <c r="J196" s="458">
        <f t="shared" si="3"/>
        <v>24.674999999999997</v>
      </c>
      <c r="K196" s="107"/>
      <c r="L196" s="11"/>
      <c r="M196" s="676"/>
    </row>
    <row r="197" spans="2:13" x14ac:dyDescent="0.2">
      <c r="B197" s="676"/>
      <c r="C197" s="677"/>
      <c r="D197" s="143" t="s">
        <v>2297</v>
      </c>
      <c r="E197" s="66"/>
      <c r="F197" s="705">
        <v>-1</v>
      </c>
      <c r="G197" s="619">
        <v>1.8</v>
      </c>
      <c r="H197" s="679">
        <v>1.5</v>
      </c>
      <c r="I197" s="679"/>
      <c r="J197" s="458">
        <f t="shared" si="3"/>
        <v>-2.7</v>
      </c>
      <c r="K197" s="107"/>
      <c r="L197" s="11"/>
      <c r="M197" s="676"/>
    </row>
    <row r="198" spans="2:13" x14ac:dyDescent="0.2">
      <c r="B198" s="676"/>
      <c r="C198" s="677"/>
      <c r="D198" s="143" t="s">
        <v>2297</v>
      </c>
      <c r="E198" s="66"/>
      <c r="F198" s="705">
        <v>-1</v>
      </c>
      <c r="G198" s="619">
        <v>0.9</v>
      </c>
      <c r="H198" s="679">
        <v>1.5</v>
      </c>
      <c r="I198" s="679"/>
      <c r="J198" s="458">
        <f t="shared" si="3"/>
        <v>-1.35</v>
      </c>
      <c r="K198" s="107"/>
      <c r="L198" s="11"/>
      <c r="M198" s="676"/>
    </row>
    <row r="199" spans="2:13" x14ac:dyDescent="0.2">
      <c r="B199" s="676"/>
      <c r="C199" s="677"/>
      <c r="D199" s="143" t="s">
        <v>2297</v>
      </c>
      <c r="E199" s="66"/>
      <c r="F199" s="705">
        <v>-2</v>
      </c>
      <c r="G199" s="619">
        <v>0.8</v>
      </c>
      <c r="H199" s="679">
        <v>1.5</v>
      </c>
      <c r="I199" s="679"/>
      <c r="J199" s="458">
        <f t="shared" si="3"/>
        <v>-2.4000000000000004</v>
      </c>
      <c r="K199" s="107"/>
      <c r="L199" s="11"/>
      <c r="M199" s="676"/>
    </row>
    <row r="200" spans="2:13" x14ac:dyDescent="0.2">
      <c r="B200" s="676"/>
      <c r="C200" s="677" t="s">
        <v>972</v>
      </c>
      <c r="D200" s="143" t="s">
        <v>827</v>
      </c>
      <c r="E200" s="66" t="s">
        <v>121</v>
      </c>
      <c r="F200" s="705">
        <v>1</v>
      </c>
      <c r="G200" s="619">
        <v>8.6</v>
      </c>
      <c r="H200" s="679">
        <v>1.8</v>
      </c>
      <c r="I200" s="679"/>
      <c r="J200" s="458">
        <f t="shared" si="3"/>
        <v>15.48</v>
      </c>
      <c r="K200" s="107"/>
      <c r="L200" s="11"/>
      <c r="M200" s="676"/>
    </row>
    <row r="201" spans="2:13" x14ac:dyDescent="0.2">
      <c r="B201" s="676"/>
      <c r="C201" s="677"/>
      <c r="D201" s="143" t="s">
        <v>2297</v>
      </c>
      <c r="E201" s="66"/>
      <c r="F201" s="705">
        <v>-1</v>
      </c>
      <c r="G201" s="619">
        <v>0.8</v>
      </c>
      <c r="H201" s="679">
        <v>1.8</v>
      </c>
      <c r="I201" s="679"/>
      <c r="J201" s="458">
        <f t="shared" si="3"/>
        <v>-1.4400000000000002</v>
      </c>
      <c r="K201" s="107"/>
      <c r="L201" s="11"/>
      <c r="M201" s="676"/>
    </row>
    <row r="202" spans="2:13" x14ac:dyDescent="0.2">
      <c r="B202" s="676"/>
      <c r="C202" s="677" t="s">
        <v>2185</v>
      </c>
      <c r="D202" s="143" t="s">
        <v>826</v>
      </c>
      <c r="E202" s="66" t="s">
        <v>121</v>
      </c>
      <c r="F202" s="705">
        <v>1</v>
      </c>
      <c r="G202" s="619">
        <v>9.6</v>
      </c>
      <c r="H202" s="679">
        <v>1.8</v>
      </c>
      <c r="I202" s="679"/>
      <c r="J202" s="458">
        <f t="shared" si="3"/>
        <v>17.28</v>
      </c>
      <c r="K202" s="107"/>
      <c r="L202" s="11"/>
      <c r="M202" s="676"/>
    </row>
    <row r="203" spans="2:13" x14ac:dyDescent="0.2">
      <c r="B203" s="676"/>
      <c r="C203" s="677"/>
      <c r="D203" s="143" t="s">
        <v>2297</v>
      </c>
      <c r="E203" s="66"/>
      <c r="F203" s="705">
        <v>-1</v>
      </c>
      <c r="G203" s="619">
        <v>0.8</v>
      </c>
      <c r="H203" s="679">
        <v>1.8</v>
      </c>
      <c r="I203" s="679"/>
      <c r="J203" s="458">
        <f t="shared" si="3"/>
        <v>-1.4400000000000002</v>
      </c>
      <c r="K203" s="107"/>
      <c r="L203" s="11"/>
      <c r="M203" s="676"/>
    </row>
    <row r="204" spans="2:13" x14ac:dyDescent="0.3">
      <c r="B204" s="676"/>
      <c r="C204" s="725" t="s">
        <v>975</v>
      </c>
      <c r="D204" s="117" t="s">
        <v>142</v>
      </c>
      <c r="E204" s="66" t="s">
        <v>121</v>
      </c>
      <c r="F204" s="705">
        <v>1</v>
      </c>
      <c r="G204" s="619">
        <v>8.1</v>
      </c>
      <c r="H204" s="715">
        <v>1.8</v>
      </c>
      <c r="I204" s="679"/>
      <c r="J204" s="458">
        <f t="shared" si="3"/>
        <v>14.58</v>
      </c>
      <c r="K204" s="107"/>
      <c r="L204" s="11"/>
      <c r="M204" s="676"/>
    </row>
    <row r="205" spans="2:13" x14ac:dyDescent="0.2">
      <c r="B205" s="676"/>
      <c r="C205" s="677"/>
      <c r="D205" s="143" t="s">
        <v>2297</v>
      </c>
      <c r="E205" s="66"/>
      <c r="F205" s="705">
        <v>-1</v>
      </c>
      <c r="G205" s="619">
        <v>0.9</v>
      </c>
      <c r="H205" s="679">
        <v>1.8</v>
      </c>
      <c r="I205" s="679"/>
      <c r="J205" s="458">
        <f t="shared" si="3"/>
        <v>-1.62</v>
      </c>
      <c r="K205" s="107"/>
      <c r="L205" s="11"/>
      <c r="M205" s="676"/>
    </row>
    <row r="206" spans="2:13" x14ac:dyDescent="0.2">
      <c r="B206" s="676"/>
      <c r="C206" s="677" t="s">
        <v>976</v>
      </c>
      <c r="D206" s="143" t="s">
        <v>1059</v>
      </c>
      <c r="E206" s="66" t="s">
        <v>782</v>
      </c>
      <c r="F206" s="705">
        <v>1</v>
      </c>
      <c r="G206" s="619">
        <v>8.1</v>
      </c>
      <c r="H206" s="679">
        <v>2</v>
      </c>
      <c r="I206" s="679"/>
      <c r="J206" s="458">
        <f t="shared" si="3"/>
        <v>16.2</v>
      </c>
      <c r="K206" s="107"/>
      <c r="L206" s="11"/>
      <c r="M206" s="676"/>
    </row>
    <row r="207" spans="2:13" x14ac:dyDescent="0.2">
      <c r="B207" s="676"/>
      <c r="C207" s="677"/>
      <c r="D207" s="143" t="s">
        <v>2297</v>
      </c>
      <c r="E207" s="66"/>
      <c r="F207" s="705">
        <v>-1</v>
      </c>
      <c r="G207" s="619">
        <v>0.9</v>
      </c>
      <c r="H207" s="679">
        <v>2</v>
      </c>
      <c r="I207" s="679"/>
      <c r="J207" s="458">
        <f t="shared" si="3"/>
        <v>-1.8</v>
      </c>
      <c r="K207" s="107"/>
      <c r="L207" s="11"/>
      <c r="M207" s="676"/>
    </row>
    <row r="208" spans="2:13" x14ac:dyDescent="0.3">
      <c r="B208" s="676"/>
      <c r="C208" s="725" t="s">
        <v>978</v>
      </c>
      <c r="D208" s="117" t="s">
        <v>140</v>
      </c>
      <c r="E208" s="66" t="s">
        <v>782</v>
      </c>
      <c r="F208" s="705">
        <v>1</v>
      </c>
      <c r="G208" s="619">
        <v>11.8</v>
      </c>
      <c r="H208" s="715">
        <v>2</v>
      </c>
      <c r="I208" s="679"/>
      <c r="J208" s="458">
        <f t="shared" si="3"/>
        <v>23.6</v>
      </c>
      <c r="K208" s="107"/>
      <c r="L208" s="11"/>
      <c r="M208" s="676"/>
    </row>
    <row r="209" spans="2:13" x14ac:dyDescent="0.2">
      <c r="B209" s="676"/>
      <c r="C209" s="677"/>
      <c r="D209" s="143" t="s">
        <v>2297</v>
      </c>
      <c r="E209" s="66"/>
      <c r="F209" s="705">
        <v>-1</v>
      </c>
      <c r="G209" s="619">
        <v>0.9</v>
      </c>
      <c r="H209" s="679">
        <v>2</v>
      </c>
      <c r="I209" s="679"/>
      <c r="J209" s="458">
        <f t="shared" si="3"/>
        <v>-1.8</v>
      </c>
      <c r="K209" s="107"/>
      <c r="L209" s="11"/>
      <c r="M209" s="676"/>
    </row>
    <row r="210" spans="2:13" x14ac:dyDescent="0.2">
      <c r="B210" s="676"/>
      <c r="C210" s="677" t="s">
        <v>979</v>
      </c>
      <c r="D210" s="143" t="s">
        <v>159</v>
      </c>
      <c r="E210" s="66" t="s">
        <v>128</v>
      </c>
      <c r="F210" s="705">
        <v>1</v>
      </c>
      <c r="G210" s="619">
        <v>12.7</v>
      </c>
      <c r="H210" s="679">
        <v>0.1</v>
      </c>
      <c r="I210" s="679"/>
      <c r="J210" s="458">
        <f t="shared" si="3"/>
        <v>1.27</v>
      </c>
      <c r="K210" s="107"/>
      <c r="L210" s="11"/>
      <c r="M210" s="676"/>
    </row>
    <row r="211" spans="2:13" x14ac:dyDescent="0.2">
      <c r="B211" s="676"/>
      <c r="C211" s="677"/>
      <c r="D211" s="143" t="s">
        <v>2297</v>
      </c>
      <c r="E211" s="66"/>
      <c r="F211" s="705">
        <v>-1</v>
      </c>
      <c r="G211" s="619">
        <v>1</v>
      </c>
      <c r="H211" s="679">
        <v>0.1</v>
      </c>
      <c r="I211" s="679"/>
      <c r="J211" s="458">
        <f t="shared" si="3"/>
        <v>-0.1</v>
      </c>
      <c r="K211" s="107"/>
      <c r="L211" s="11"/>
      <c r="M211" s="676"/>
    </row>
    <row r="212" spans="2:13" x14ac:dyDescent="0.2">
      <c r="B212" s="676"/>
      <c r="C212" s="677" t="s">
        <v>980</v>
      </c>
      <c r="D212" s="143" t="s">
        <v>155</v>
      </c>
      <c r="E212" s="66" t="s">
        <v>128</v>
      </c>
      <c r="F212" s="705">
        <v>1</v>
      </c>
      <c r="G212" s="619">
        <v>14.6</v>
      </c>
      <c r="H212" s="679">
        <v>0.1</v>
      </c>
      <c r="I212" s="679"/>
      <c r="J212" s="458">
        <f t="shared" si="3"/>
        <v>1.46</v>
      </c>
      <c r="K212" s="107"/>
      <c r="L212" s="11"/>
      <c r="M212" s="676"/>
    </row>
    <row r="213" spans="2:13" x14ac:dyDescent="0.2">
      <c r="B213" s="676"/>
      <c r="C213" s="677"/>
      <c r="D213" s="143" t="s">
        <v>2297</v>
      </c>
      <c r="E213" s="66"/>
      <c r="F213" s="705">
        <v>-1</v>
      </c>
      <c r="G213" s="619">
        <v>1</v>
      </c>
      <c r="H213" s="679">
        <v>0.1</v>
      </c>
      <c r="I213" s="679"/>
      <c r="J213" s="458">
        <f t="shared" si="3"/>
        <v>-0.1</v>
      </c>
      <c r="K213" s="107"/>
      <c r="L213" s="11"/>
      <c r="M213" s="676"/>
    </row>
    <row r="214" spans="2:13" x14ac:dyDescent="0.2">
      <c r="B214" s="676"/>
      <c r="C214" s="677" t="s">
        <v>995</v>
      </c>
      <c r="D214" s="143" t="s">
        <v>566</v>
      </c>
      <c r="E214" s="66" t="s">
        <v>125</v>
      </c>
      <c r="F214" s="705">
        <v>1</v>
      </c>
      <c r="G214" s="619">
        <v>32.1</v>
      </c>
      <c r="H214" s="679">
        <v>1.5</v>
      </c>
      <c r="I214" s="679"/>
      <c r="J214" s="458">
        <f t="shared" si="3"/>
        <v>48.150000000000006</v>
      </c>
      <c r="K214" s="107"/>
      <c r="L214" s="11"/>
      <c r="M214" s="676"/>
    </row>
    <row r="215" spans="2:13" x14ac:dyDescent="0.2">
      <c r="B215" s="676"/>
      <c r="C215" s="677"/>
      <c r="D215" s="143" t="s">
        <v>2297</v>
      </c>
      <c r="E215" s="66"/>
      <c r="F215" s="705">
        <v>-2</v>
      </c>
      <c r="G215" s="619">
        <v>1.8</v>
      </c>
      <c r="H215" s="679">
        <v>1.5</v>
      </c>
      <c r="I215" s="679"/>
      <c r="J215" s="458">
        <f t="shared" si="3"/>
        <v>-5.4</v>
      </c>
      <c r="K215" s="107"/>
      <c r="L215" s="11"/>
      <c r="M215" s="676"/>
    </row>
    <row r="216" spans="2:13" x14ac:dyDescent="0.2">
      <c r="B216" s="676"/>
      <c r="C216" s="677"/>
      <c r="D216" s="143" t="s">
        <v>2297</v>
      </c>
      <c r="E216" s="66"/>
      <c r="F216" s="705">
        <v>-1</v>
      </c>
      <c r="G216" s="619">
        <v>1.2</v>
      </c>
      <c r="H216" s="679">
        <v>1.5</v>
      </c>
      <c r="I216" s="679"/>
      <c r="J216" s="458">
        <f t="shared" si="3"/>
        <v>-1.7999999999999998</v>
      </c>
      <c r="K216" s="107"/>
      <c r="L216" s="11"/>
      <c r="M216" s="676"/>
    </row>
    <row r="217" spans="2:13" x14ac:dyDescent="0.2">
      <c r="B217" s="676"/>
      <c r="C217" s="677"/>
      <c r="D217" s="143" t="s">
        <v>2297</v>
      </c>
      <c r="E217" s="66"/>
      <c r="F217" s="705">
        <v>-2</v>
      </c>
      <c r="G217" s="619">
        <v>1</v>
      </c>
      <c r="H217" s="679">
        <v>1.5</v>
      </c>
      <c r="I217" s="679"/>
      <c r="J217" s="458">
        <f t="shared" si="3"/>
        <v>-3</v>
      </c>
      <c r="K217" s="107"/>
      <c r="L217" s="11"/>
      <c r="M217" s="676"/>
    </row>
    <row r="218" spans="2:13" x14ac:dyDescent="0.2">
      <c r="B218" s="676"/>
      <c r="C218" s="677"/>
      <c r="D218" s="143" t="s">
        <v>2297</v>
      </c>
      <c r="E218" s="66"/>
      <c r="F218" s="705">
        <v>-3</v>
      </c>
      <c r="G218" s="619">
        <v>0.9</v>
      </c>
      <c r="H218" s="679">
        <v>1.5</v>
      </c>
      <c r="I218" s="679"/>
      <c r="J218" s="458">
        <f t="shared" si="3"/>
        <v>-4.0500000000000007</v>
      </c>
      <c r="K218" s="107"/>
      <c r="L218" s="11"/>
      <c r="M218" s="676"/>
    </row>
    <row r="219" spans="2:13" x14ac:dyDescent="0.2">
      <c r="B219" s="676"/>
      <c r="C219" s="677"/>
      <c r="D219" s="143" t="s">
        <v>2297</v>
      </c>
      <c r="E219" s="66"/>
      <c r="F219" s="705">
        <v>-1</v>
      </c>
      <c r="G219" s="619">
        <v>0.8</v>
      </c>
      <c r="H219" s="679">
        <v>1.5</v>
      </c>
      <c r="I219" s="679"/>
      <c r="J219" s="458">
        <f t="shared" si="3"/>
        <v>-1.2000000000000002</v>
      </c>
      <c r="K219" s="107"/>
      <c r="L219" s="11"/>
      <c r="M219" s="676"/>
    </row>
    <row r="220" spans="2:13" x14ac:dyDescent="0.2">
      <c r="B220" s="676"/>
      <c r="C220" s="677"/>
      <c r="D220" s="143" t="s">
        <v>2297</v>
      </c>
      <c r="E220" s="66"/>
      <c r="F220" s="705">
        <v>-1</v>
      </c>
      <c r="G220" s="619">
        <v>0.6</v>
      </c>
      <c r="H220" s="679">
        <v>1.5</v>
      </c>
      <c r="I220" s="679"/>
      <c r="J220" s="458">
        <f t="shared" si="3"/>
        <v>-0.89999999999999991</v>
      </c>
      <c r="K220" s="107"/>
      <c r="L220" s="11"/>
      <c r="M220" s="676"/>
    </row>
    <row r="221" spans="2:13" x14ac:dyDescent="0.2">
      <c r="B221" s="676"/>
      <c r="C221" s="677"/>
      <c r="D221" s="143"/>
      <c r="E221" s="66" t="s">
        <v>859</v>
      </c>
      <c r="F221" s="705">
        <v>-1</v>
      </c>
      <c r="G221" s="619">
        <v>1</v>
      </c>
      <c r="H221" s="679">
        <v>1.4</v>
      </c>
      <c r="I221" s="679"/>
      <c r="J221" s="458">
        <f t="shared" si="3"/>
        <v>-1.4</v>
      </c>
      <c r="K221" s="107"/>
      <c r="L221" s="11"/>
      <c r="M221" s="676"/>
    </row>
    <row r="222" spans="2:13" x14ac:dyDescent="0.2">
      <c r="B222" s="676"/>
      <c r="C222" s="677"/>
      <c r="D222" s="143"/>
      <c r="E222" s="66" t="s">
        <v>981</v>
      </c>
      <c r="F222" s="705">
        <v>-1</v>
      </c>
      <c r="G222" s="619">
        <v>1.3</v>
      </c>
      <c r="H222" s="679">
        <v>1.4</v>
      </c>
      <c r="I222" s="679"/>
      <c r="J222" s="458">
        <f t="shared" si="3"/>
        <v>-1.8199999999999998</v>
      </c>
      <c r="K222" s="107"/>
      <c r="L222" s="11"/>
      <c r="M222" s="676"/>
    </row>
    <row r="223" spans="2:13" x14ac:dyDescent="0.2">
      <c r="B223" s="676"/>
      <c r="C223" s="677"/>
      <c r="D223" s="143"/>
      <c r="E223" s="66" t="s">
        <v>2302</v>
      </c>
      <c r="F223" s="705">
        <v>-1</v>
      </c>
      <c r="G223" s="619">
        <v>0.4</v>
      </c>
      <c r="H223" s="679">
        <v>0.75</v>
      </c>
      <c r="I223" s="679"/>
      <c r="J223" s="458">
        <f t="shared" si="3"/>
        <v>-0.30000000000000004</v>
      </c>
      <c r="K223" s="107"/>
      <c r="L223" s="11"/>
      <c r="M223" s="676"/>
    </row>
    <row r="224" spans="2:13" x14ac:dyDescent="0.2">
      <c r="B224" s="676"/>
      <c r="C224" s="677"/>
      <c r="D224" s="143"/>
      <c r="E224" s="66"/>
      <c r="F224" s="705"/>
      <c r="G224" s="619"/>
      <c r="H224" s="679"/>
      <c r="I224" s="679"/>
      <c r="J224" s="458"/>
      <c r="K224" s="107"/>
      <c r="L224" s="11"/>
      <c r="M224" s="676"/>
    </row>
    <row r="225" spans="2:13" x14ac:dyDescent="0.2">
      <c r="B225" s="676"/>
      <c r="C225" s="677"/>
      <c r="D225" s="690" t="s">
        <v>1018</v>
      </c>
      <c r="E225" s="66"/>
      <c r="F225" s="705"/>
      <c r="G225" s="619"/>
      <c r="H225" s="679"/>
      <c r="I225" s="679"/>
      <c r="J225" s="458"/>
      <c r="K225" s="107"/>
      <c r="L225" s="11"/>
      <c r="M225" s="676"/>
    </row>
    <row r="226" spans="2:13" x14ac:dyDescent="0.2">
      <c r="B226" s="676"/>
      <c r="C226" s="677" t="s">
        <v>2313</v>
      </c>
      <c r="D226" s="143" t="s">
        <v>360</v>
      </c>
      <c r="E226" s="66" t="s">
        <v>125</v>
      </c>
      <c r="F226" s="705">
        <v>1</v>
      </c>
      <c r="G226" s="619">
        <v>49.2</v>
      </c>
      <c r="H226" s="679">
        <v>1.5</v>
      </c>
      <c r="I226" s="679"/>
      <c r="J226" s="458">
        <f t="shared" ref="J226:J234" si="4">PRODUCT(F226:I226)</f>
        <v>73.800000000000011</v>
      </c>
      <c r="K226" s="107"/>
      <c r="L226" s="11"/>
      <c r="M226" s="676"/>
    </row>
    <row r="227" spans="2:13" x14ac:dyDescent="0.2">
      <c r="B227" s="676"/>
      <c r="C227" s="677"/>
      <c r="D227" s="143" t="s">
        <v>2297</v>
      </c>
      <c r="E227" s="66"/>
      <c r="F227" s="705">
        <v>-4</v>
      </c>
      <c r="G227" s="619">
        <v>1.8</v>
      </c>
      <c r="H227" s="679">
        <v>1.5</v>
      </c>
      <c r="I227" s="679"/>
      <c r="J227" s="458">
        <f t="shared" si="4"/>
        <v>-10.8</v>
      </c>
      <c r="K227" s="107"/>
      <c r="L227" s="11"/>
      <c r="M227" s="676"/>
    </row>
    <row r="228" spans="2:13" x14ac:dyDescent="0.2">
      <c r="B228" s="676"/>
      <c r="C228" s="677"/>
      <c r="D228" s="143"/>
      <c r="E228" s="66" t="s">
        <v>632</v>
      </c>
      <c r="F228" s="705">
        <v>-1</v>
      </c>
      <c r="G228" s="619">
        <v>0.5</v>
      </c>
      <c r="H228" s="679">
        <v>0.9</v>
      </c>
      <c r="I228" s="679"/>
      <c r="J228" s="458">
        <f t="shared" si="4"/>
        <v>-0.45</v>
      </c>
      <c r="K228" s="107"/>
      <c r="L228" s="11"/>
      <c r="M228" s="676"/>
    </row>
    <row r="229" spans="2:13" x14ac:dyDescent="0.2">
      <c r="B229" s="676"/>
      <c r="C229" s="677"/>
      <c r="D229" s="143"/>
      <c r="E229" s="66"/>
      <c r="F229" s="705">
        <v>-1</v>
      </c>
      <c r="G229" s="619">
        <v>0.55000000000000004</v>
      </c>
      <c r="H229" s="679">
        <v>0.9</v>
      </c>
      <c r="I229" s="679"/>
      <c r="J229" s="458">
        <f t="shared" si="4"/>
        <v>-0.49500000000000005</v>
      </c>
      <c r="K229" s="107"/>
      <c r="L229" s="11"/>
      <c r="M229" s="676"/>
    </row>
    <row r="230" spans="2:13" x14ac:dyDescent="0.2">
      <c r="B230" s="676"/>
      <c r="C230" s="677"/>
      <c r="D230" s="143"/>
      <c r="E230" s="66" t="s">
        <v>1016</v>
      </c>
      <c r="F230" s="705">
        <v>-2</v>
      </c>
      <c r="G230" s="619">
        <v>0.83</v>
      </c>
      <c r="H230" s="679">
        <v>0.9</v>
      </c>
      <c r="I230" s="679"/>
      <c r="J230" s="458">
        <f t="shared" si="4"/>
        <v>-1.494</v>
      </c>
      <c r="K230" s="107"/>
      <c r="L230" s="11"/>
      <c r="M230" s="676"/>
    </row>
    <row r="231" spans="2:13" x14ac:dyDescent="0.2">
      <c r="B231" s="676"/>
      <c r="C231" s="677" t="s">
        <v>1371</v>
      </c>
      <c r="D231" s="143" t="s">
        <v>1019</v>
      </c>
      <c r="E231" s="66" t="s">
        <v>131</v>
      </c>
      <c r="F231" s="705">
        <v>1</v>
      </c>
      <c r="G231" s="619">
        <v>25.6</v>
      </c>
      <c r="H231" s="679">
        <v>3</v>
      </c>
      <c r="I231" s="679"/>
      <c r="J231" s="458">
        <f t="shared" si="4"/>
        <v>76.800000000000011</v>
      </c>
      <c r="K231" s="107"/>
      <c r="L231" s="11"/>
      <c r="M231" s="676"/>
    </row>
    <row r="232" spans="2:13" x14ac:dyDescent="0.2">
      <c r="B232" s="676"/>
      <c r="C232" s="677"/>
      <c r="D232" s="143" t="s">
        <v>2297</v>
      </c>
      <c r="E232" s="66"/>
      <c r="F232" s="705">
        <v>-1</v>
      </c>
      <c r="G232" s="619">
        <v>1.2</v>
      </c>
      <c r="H232" s="679">
        <v>2.1</v>
      </c>
      <c r="I232" s="679"/>
      <c r="J232" s="458">
        <f t="shared" si="4"/>
        <v>-2.52</v>
      </c>
      <c r="K232" s="107"/>
      <c r="L232" s="11"/>
      <c r="M232" s="676"/>
    </row>
    <row r="233" spans="2:13" x14ac:dyDescent="0.2">
      <c r="B233" s="676"/>
      <c r="C233" s="677" t="s">
        <v>1372</v>
      </c>
      <c r="D233" s="143" t="s">
        <v>122</v>
      </c>
      <c r="E233" s="66" t="s">
        <v>788</v>
      </c>
      <c r="F233" s="705">
        <v>1</v>
      </c>
      <c r="G233" s="619">
        <v>7.5</v>
      </c>
      <c r="H233" s="679">
        <v>1.2</v>
      </c>
      <c r="I233" s="679"/>
      <c r="J233" s="458">
        <f t="shared" si="4"/>
        <v>9</v>
      </c>
      <c r="K233" s="107"/>
      <c r="L233" s="11"/>
      <c r="M233" s="676"/>
    </row>
    <row r="234" spans="2:13" x14ac:dyDescent="0.2">
      <c r="B234" s="676"/>
      <c r="C234" s="677"/>
      <c r="D234" s="143" t="s">
        <v>2297</v>
      </c>
      <c r="E234" s="66"/>
      <c r="F234" s="705">
        <v>-1</v>
      </c>
      <c r="G234" s="619">
        <v>0.8</v>
      </c>
      <c r="H234" s="679">
        <v>1.2</v>
      </c>
      <c r="I234" s="679"/>
      <c r="J234" s="458">
        <f t="shared" si="4"/>
        <v>-0.96</v>
      </c>
      <c r="K234" s="107"/>
      <c r="L234" s="11"/>
      <c r="M234" s="676"/>
    </row>
    <row r="235" spans="2:13" x14ac:dyDescent="0.2">
      <c r="B235" s="676"/>
      <c r="C235" s="677"/>
      <c r="D235" s="143"/>
      <c r="E235" s="66"/>
      <c r="F235" s="705"/>
      <c r="G235" s="619"/>
      <c r="H235" s="679"/>
      <c r="I235" s="679"/>
      <c r="J235" s="458"/>
      <c r="K235" s="107"/>
      <c r="L235" s="11"/>
      <c r="M235" s="676"/>
    </row>
    <row r="236" spans="2:13" x14ac:dyDescent="0.2">
      <c r="B236" s="676"/>
      <c r="C236" s="677"/>
      <c r="D236" s="690" t="s">
        <v>1021</v>
      </c>
      <c r="E236" s="66"/>
      <c r="F236" s="705"/>
      <c r="G236" s="619"/>
      <c r="H236" s="679"/>
      <c r="I236" s="679"/>
      <c r="J236" s="458"/>
      <c r="K236" s="107"/>
      <c r="L236" s="11"/>
      <c r="M236" s="676"/>
    </row>
    <row r="237" spans="2:13" x14ac:dyDescent="0.2">
      <c r="B237" s="676"/>
      <c r="C237" s="677" t="s">
        <v>1050</v>
      </c>
      <c r="D237" s="143" t="s">
        <v>144</v>
      </c>
      <c r="E237" s="66" t="s">
        <v>125</v>
      </c>
      <c r="F237" s="705">
        <v>1</v>
      </c>
      <c r="G237" s="619">
        <v>26.95</v>
      </c>
      <c r="H237" s="679">
        <v>1.5</v>
      </c>
      <c r="I237" s="679"/>
      <c r="J237" s="458">
        <f t="shared" ref="J237:J268" si="5">PRODUCT(F237:I237)</f>
        <v>40.424999999999997</v>
      </c>
      <c r="K237" s="107"/>
      <c r="L237" s="11"/>
      <c r="M237" s="676"/>
    </row>
    <row r="238" spans="2:13" x14ac:dyDescent="0.2">
      <c r="B238" s="676"/>
      <c r="C238" s="677"/>
      <c r="D238" s="143" t="s">
        <v>2297</v>
      </c>
      <c r="E238" s="66"/>
      <c r="F238" s="705">
        <v>-1</v>
      </c>
      <c r="G238" s="619">
        <v>1.8</v>
      </c>
      <c r="H238" s="679">
        <v>1.5</v>
      </c>
      <c r="I238" s="679"/>
      <c r="J238" s="458">
        <f t="shared" si="5"/>
        <v>-2.7</v>
      </c>
      <c r="K238" s="107"/>
      <c r="L238" s="11"/>
      <c r="M238" s="676"/>
    </row>
    <row r="239" spans="2:13" x14ac:dyDescent="0.2">
      <c r="B239" s="676"/>
      <c r="C239" s="677"/>
      <c r="D239" s="143" t="s">
        <v>2297</v>
      </c>
      <c r="E239" s="66"/>
      <c r="F239" s="705">
        <v>-1</v>
      </c>
      <c r="G239" s="619">
        <v>1.2</v>
      </c>
      <c r="H239" s="679">
        <v>1.5</v>
      </c>
      <c r="I239" s="679"/>
      <c r="J239" s="458">
        <f t="shared" si="5"/>
        <v>-1.7999999999999998</v>
      </c>
      <c r="K239" s="107"/>
      <c r="L239" s="11"/>
      <c r="M239" s="676"/>
    </row>
    <row r="240" spans="2:13" x14ac:dyDescent="0.2">
      <c r="B240" s="676"/>
      <c r="C240" s="677"/>
      <c r="D240" s="143" t="s">
        <v>2297</v>
      </c>
      <c r="E240" s="66"/>
      <c r="F240" s="705">
        <v>-2</v>
      </c>
      <c r="G240" s="619">
        <v>1</v>
      </c>
      <c r="H240" s="679">
        <v>1.5</v>
      </c>
      <c r="I240" s="679"/>
      <c r="J240" s="458">
        <f t="shared" si="5"/>
        <v>-3</v>
      </c>
      <c r="K240" s="107"/>
      <c r="L240" s="11"/>
      <c r="M240" s="676"/>
    </row>
    <row r="241" spans="2:13" x14ac:dyDescent="0.2">
      <c r="B241" s="676"/>
      <c r="C241" s="677"/>
      <c r="D241" s="143" t="s">
        <v>2307</v>
      </c>
      <c r="E241" s="66"/>
      <c r="F241" s="705">
        <v>-1</v>
      </c>
      <c r="G241" s="619">
        <v>0.4</v>
      </c>
      <c r="H241" s="679">
        <v>1.4</v>
      </c>
      <c r="I241" s="679"/>
      <c r="J241" s="458">
        <f t="shared" si="5"/>
        <v>-0.55999999999999994</v>
      </c>
      <c r="K241" s="107"/>
      <c r="L241" s="11"/>
      <c r="M241" s="676"/>
    </row>
    <row r="242" spans="2:13" x14ac:dyDescent="0.2">
      <c r="B242" s="676"/>
      <c r="C242" s="677" t="s">
        <v>1047</v>
      </c>
      <c r="D242" s="143" t="s">
        <v>122</v>
      </c>
      <c r="E242" s="66" t="s">
        <v>120</v>
      </c>
      <c r="F242" s="705">
        <v>1</v>
      </c>
      <c r="G242" s="619">
        <v>8.8000000000000007</v>
      </c>
      <c r="H242" s="679">
        <v>1.2</v>
      </c>
      <c r="I242" s="679"/>
      <c r="J242" s="458">
        <f t="shared" si="5"/>
        <v>10.56</v>
      </c>
      <c r="K242" s="107"/>
      <c r="L242" s="11"/>
      <c r="M242" s="676"/>
    </row>
    <row r="243" spans="2:13" x14ac:dyDescent="0.2">
      <c r="B243" s="676"/>
      <c r="C243" s="677"/>
      <c r="D243" s="143" t="s">
        <v>2297</v>
      </c>
      <c r="E243" s="66"/>
      <c r="F243" s="705">
        <v>-1</v>
      </c>
      <c r="G243" s="619">
        <v>1</v>
      </c>
      <c r="H243" s="679">
        <v>1.2</v>
      </c>
      <c r="I243" s="679"/>
      <c r="J243" s="458">
        <f t="shared" si="5"/>
        <v>-1.2</v>
      </c>
      <c r="K243" s="107"/>
      <c r="L243" s="11"/>
      <c r="M243" s="676"/>
    </row>
    <row r="244" spans="2:13" x14ac:dyDescent="0.2">
      <c r="B244" s="676"/>
      <c r="C244" s="677" t="s">
        <v>1049</v>
      </c>
      <c r="D244" s="143" t="s">
        <v>122</v>
      </c>
      <c r="E244" s="66" t="s">
        <v>120</v>
      </c>
      <c r="F244" s="705">
        <v>1</v>
      </c>
      <c r="G244" s="619">
        <v>8.8000000000000007</v>
      </c>
      <c r="H244" s="679">
        <v>1.2</v>
      </c>
      <c r="I244" s="679"/>
      <c r="J244" s="458">
        <f t="shared" si="5"/>
        <v>10.56</v>
      </c>
      <c r="K244" s="107"/>
      <c r="L244" s="11"/>
      <c r="M244" s="676"/>
    </row>
    <row r="245" spans="2:13" x14ac:dyDescent="0.2">
      <c r="B245" s="676"/>
      <c r="C245" s="677"/>
      <c r="D245" s="143" t="s">
        <v>2297</v>
      </c>
      <c r="E245" s="66"/>
      <c r="F245" s="705">
        <v>-1</v>
      </c>
      <c r="G245" s="619">
        <v>1</v>
      </c>
      <c r="H245" s="679">
        <v>1.2</v>
      </c>
      <c r="I245" s="679"/>
      <c r="J245" s="458">
        <f t="shared" si="5"/>
        <v>-1.2</v>
      </c>
      <c r="K245" s="107"/>
      <c r="L245" s="11"/>
      <c r="M245" s="676"/>
    </row>
    <row r="246" spans="2:13" x14ac:dyDescent="0.2">
      <c r="B246" s="676"/>
      <c r="C246" s="677" t="s">
        <v>1071</v>
      </c>
      <c r="D246" s="143" t="s">
        <v>187</v>
      </c>
      <c r="E246" s="66" t="s">
        <v>128</v>
      </c>
      <c r="F246" s="705">
        <v>1</v>
      </c>
      <c r="G246" s="619">
        <v>10.199999999999999</v>
      </c>
      <c r="H246" s="679">
        <v>0.1</v>
      </c>
      <c r="I246" s="679"/>
      <c r="J246" s="458">
        <f t="shared" si="5"/>
        <v>1.02</v>
      </c>
      <c r="K246" s="107"/>
      <c r="L246" s="11"/>
      <c r="M246" s="676"/>
    </row>
    <row r="247" spans="2:13" x14ac:dyDescent="0.2">
      <c r="B247" s="676"/>
      <c r="C247" s="677"/>
      <c r="D247" s="143" t="s">
        <v>2297</v>
      </c>
      <c r="E247" s="66"/>
      <c r="F247" s="705">
        <v>-1</v>
      </c>
      <c r="G247" s="619">
        <v>0.8</v>
      </c>
      <c r="H247" s="679">
        <v>0.1</v>
      </c>
      <c r="I247" s="679"/>
      <c r="J247" s="458">
        <f t="shared" si="5"/>
        <v>-8.0000000000000016E-2</v>
      </c>
      <c r="K247" s="107"/>
      <c r="L247" s="11"/>
      <c r="M247" s="676"/>
    </row>
    <row r="248" spans="2:13" x14ac:dyDescent="0.2">
      <c r="B248" s="676"/>
      <c r="C248" s="677"/>
      <c r="D248" s="143" t="s">
        <v>2303</v>
      </c>
      <c r="E248" s="66"/>
      <c r="F248" s="705">
        <v>-1</v>
      </c>
      <c r="G248" s="619">
        <v>2.4</v>
      </c>
      <c r="H248" s="679">
        <v>0.1</v>
      </c>
      <c r="I248" s="679"/>
      <c r="J248" s="458">
        <f t="shared" si="5"/>
        <v>-0.24</v>
      </c>
      <c r="K248" s="107"/>
      <c r="L248" s="11"/>
      <c r="M248" s="676"/>
    </row>
    <row r="249" spans="2:13" x14ac:dyDescent="0.2">
      <c r="B249" s="676"/>
      <c r="C249" s="677" t="s">
        <v>1074</v>
      </c>
      <c r="D249" s="143" t="s">
        <v>158</v>
      </c>
      <c r="E249" s="66" t="s">
        <v>128</v>
      </c>
      <c r="F249" s="705">
        <v>1</v>
      </c>
      <c r="G249" s="619">
        <v>15.9</v>
      </c>
      <c r="H249" s="679">
        <v>0.1</v>
      </c>
      <c r="I249" s="679"/>
      <c r="J249" s="458">
        <f t="shared" si="5"/>
        <v>1.59</v>
      </c>
      <c r="K249" s="107"/>
      <c r="L249" s="11"/>
      <c r="M249" s="676"/>
    </row>
    <row r="250" spans="2:13" x14ac:dyDescent="0.2">
      <c r="B250" s="676"/>
      <c r="C250" s="677"/>
      <c r="D250" s="143" t="s">
        <v>2297</v>
      </c>
      <c r="E250" s="66"/>
      <c r="F250" s="705">
        <v>-2</v>
      </c>
      <c r="G250" s="619">
        <v>0.9</v>
      </c>
      <c r="H250" s="679">
        <v>0.1</v>
      </c>
      <c r="I250" s="679"/>
      <c r="J250" s="458">
        <f t="shared" si="5"/>
        <v>-0.18000000000000002</v>
      </c>
      <c r="K250" s="107"/>
      <c r="L250" s="11"/>
      <c r="M250" s="676"/>
    </row>
    <row r="251" spans="2:13" x14ac:dyDescent="0.2">
      <c r="B251" s="676"/>
      <c r="C251" s="677"/>
      <c r="D251" s="143" t="s">
        <v>2297</v>
      </c>
      <c r="E251" s="66"/>
      <c r="F251" s="705">
        <v>-1</v>
      </c>
      <c r="G251" s="619">
        <v>0.8</v>
      </c>
      <c r="H251" s="679">
        <v>0.1</v>
      </c>
      <c r="I251" s="679"/>
      <c r="J251" s="458">
        <f t="shared" si="5"/>
        <v>-8.0000000000000016E-2</v>
      </c>
      <c r="K251" s="107"/>
      <c r="L251" s="11"/>
      <c r="M251" s="676"/>
    </row>
    <row r="252" spans="2:13" x14ac:dyDescent="0.2">
      <c r="B252" s="676"/>
      <c r="C252" s="677"/>
      <c r="D252" s="143" t="s">
        <v>2303</v>
      </c>
      <c r="E252" s="66"/>
      <c r="F252" s="705">
        <v>-1</v>
      </c>
      <c r="G252" s="619">
        <v>4.8</v>
      </c>
      <c r="H252" s="679">
        <v>0.1</v>
      </c>
      <c r="I252" s="679"/>
      <c r="J252" s="458">
        <f t="shared" si="5"/>
        <v>-0.48</v>
      </c>
      <c r="K252" s="107"/>
      <c r="L252" s="11"/>
      <c r="M252" s="676"/>
    </row>
    <row r="253" spans="2:13" x14ac:dyDescent="0.2">
      <c r="B253" s="676"/>
      <c r="C253" s="677" t="s">
        <v>2233</v>
      </c>
      <c r="D253" s="143" t="s">
        <v>144</v>
      </c>
      <c r="E253" s="66" t="s">
        <v>125</v>
      </c>
      <c r="F253" s="705">
        <v>1</v>
      </c>
      <c r="G253" s="619">
        <v>29.4</v>
      </c>
      <c r="H253" s="679">
        <v>1.5</v>
      </c>
      <c r="I253" s="679"/>
      <c r="J253" s="458">
        <f t="shared" si="5"/>
        <v>44.099999999999994</v>
      </c>
      <c r="K253" s="107"/>
      <c r="L253" s="11"/>
      <c r="M253" s="676"/>
    </row>
    <row r="254" spans="2:13" x14ac:dyDescent="0.2">
      <c r="B254" s="676"/>
      <c r="C254" s="677"/>
      <c r="D254" s="143" t="s">
        <v>2297</v>
      </c>
      <c r="E254" s="66"/>
      <c r="F254" s="705">
        <v>-3</v>
      </c>
      <c r="G254" s="619">
        <v>1.2</v>
      </c>
      <c r="H254" s="679">
        <v>1.5</v>
      </c>
      <c r="I254" s="679"/>
      <c r="J254" s="458">
        <f t="shared" si="5"/>
        <v>-5.3999999999999995</v>
      </c>
      <c r="K254" s="107"/>
      <c r="L254" s="11"/>
      <c r="M254" s="676"/>
    </row>
    <row r="255" spans="2:13" x14ac:dyDescent="0.2">
      <c r="B255" s="676"/>
      <c r="C255" s="677"/>
      <c r="D255" s="143" t="s">
        <v>2297</v>
      </c>
      <c r="E255" s="66"/>
      <c r="F255" s="705">
        <v>-2</v>
      </c>
      <c r="G255" s="619">
        <v>0.9</v>
      </c>
      <c r="H255" s="679">
        <v>1.5</v>
      </c>
      <c r="I255" s="679"/>
      <c r="J255" s="458">
        <f t="shared" si="5"/>
        <v>-2.7</v>
      </c>
      <c r="K255" s="107"/>
      <c r="L255" s="11"/>
      <c r="M255" s="676"/>
    </row>
    <row r="256" spans="2:13" x14ac:dyDescent="0.2">
      <c r="B256" s="676"/>
      <c r="C256" s="677"/>
      <c r="D256" s="143"/>
      <c r="E256" s="66" t="s">
        <v>1090</v>
      </c>
      <c r="F256" s="705">
        <v>-1</v>
      </c>
      <c r="G256" s="619">
        <v>2</v>
      </c>
      <c r="H256" s="679">
        <v>1.4</v>
      </c>
      <c r="I256" s="679"/>
      <c r="J256" s="458">
        <f t="shared" si="5"/>
        <v>-2.8</v>
      </c>
      <c r="K256" s="107"/>
      <c r="L256" s="11"/>
      <c r="M256" s="676"/>
    </row>
    <row r="257" spans="2:13" x14ac:dyDescent="0.2">
      <c r="B257" s="676"/>
      <c r="C257" s="677"/>
      <c r="D257" s="143"/>
      <c r="E257" s="66" t="s">
        <v>1251</v>
      </c>
      <c r="F257" s="705">
        <v>-1</v>
      </c>
      <c r="G257" s="619">
        <v>6.85</v>
      </c>
      <c r="H257" s="679">
        <v>1.4</v>
      </c>
      <c r="I257" s="679"/>
      <c r="J257" s="458">
        <f t="shared" si="5"/>
        <v>-9.5899999999999981</v>
      </c>
      <c r="K257" s="107"/>
      <c r="L257" s="11"/>
      <c r="M257" s="676"/>
    </row>
    <row r="258" spans="2:13" x14ac:dyDescent="0.2">
      <c r="B258" s="676"/>
      <c r="C258" s="677"/>
      <c r="D258" s="143" t="s">
        <v>2303</v>
      </c>
      <c r="E258" s="66"/>
      <c r="F258" s="705">
        <v>-3</v>
      </c>
      <c r="G258" s="619">
        <v>1.2</v>
      </c>
      <c r="H258" s="679">
        <v>1.5</v>
      </c>
      <c r="I258" s="679"/>
      <c r="J258" s="458">
        <f t="shared" si="5"/>
        <v>-5.3999999999999995</v>
      </c>
      <c r="K258" s="107"/>
      <c r="L258" s="11"/>
      <c r="M258" s="676"/>
    </row>
    <row r="259" spans="2:13" x14ac:dyDescent="0.2">
      <c r="B259" s="676"/>
      <c r="C259" s="677" t="s">
        <v>1044</v>
      </c>
      <c r="D259" s="143" t="s">
        <v>2314</v>
      </c>
      <c r="E259" s="66" t="s">
        <v>128</v>
      </c>
      <c r="F259" s="705">
        <v>1</v>
      </c>
      <c r="G259" s="619">
        <v>13.9</v>
      </c>
      <c r="H259" s="679">
        <v>0.1</v>
      </c>
      <c r="I259" s="679"/>
      <c r="J259" s="458">
        <f t="shared" si="5"/>
        <v>1.3900000000000001</v>
      </c>
      <c r="K259" s="107"/>
      <c r="L259" s="11"/>
      <c r="M259" s="676"/>
    </row>
    <row r="260" spans="2:13" x14ac:dyDescent="0.2">
      <c r="B260" s="676"/>
      <c r="C260" s="677"/>
      <c r="D260" s="143" t="s">
        <v>2297</v>
      </c>
      <c r="E260" s="66"/>
      <c r="F260" s="705">
        <v>-1</v>
      </c>
      <c r="G260" s="619">
        <v>1</v>
      </c>
      <c r="H260" s="679">
        <v>0.1</v>
      </c>
      <c r="I260" s="679"/>
      <c r="J260" s="458">
        <f t="shared" si="5"/>
        <v>-0.1</v>
      </c>
      <c r="K260" s="107"/>
      <c r="L260" s="11"/>
      <c r="M260" s="676"/>
    </row>
    <row r="261" spans="2:13" x14ac:dyDescent="0.2">
      <c r="B261" s="676"/>
      <c r="C261" s="677" t="s">
        <v>1042</v>
      </c>
      <c r="D261" s="143" t="s">
        <v>2242</v>
      </c>
      <c r="E261" s="66" t="s">
        <v>121</v>
      </c>
      <c r="F261" s="705">
        <v>1</v>
      </c>
      <c r="G261" s="619">
        <v>17.399999999999999</v>
      </c>
      <c r="H261" s="679">
        <v>1.8</v>
      </c>
      <c r="I261" s="679"/>
      <c r="J261" s="458">
        <f t="shared" si="5"/>
        <v>31.319999999999997</v>
      </c>
      <c r="K261" s="107"/>
      <c r="L261" s="11"/>
      <c r="M261" s="676"/>
    </row>
    <row r="262" spans="2:13" x14ac:dyDescent="0.2">
      <c r="B262" s="676"/>
      <c r="C262" s="677"/>
      <c r="D262" s="143" t="s">
        <v>2297</v>
      </c>
      <c r="E262" s="66"/>
      <c r="F262" s="705">
        <v>-1</v>
      </c>
      <c r="G262" s="619">
        <v>1</v>
      </c>
      <c r="H262" s="679">
        <v>1.8</v>
      </c>
      <c r="I262" s="679"/>
      <c r="J262" s="458">
        <f t="shared" si="5"/>
        <v>-1.8</v>
      </c>
      <c r="K262" s="107"/>
      <c r="L262" s="11"/>
      <c r="M262" s="676"/>
    </row>
    <row r="263" spans="2:13" x14ac:dyDescent="0.2">
      <c r="B263" s="676"/>
      <c r="C263" s="677"/>
      <c r="D263" s="143" t="s">
        <v>2315</v>
      </c>
      <c r="E263" s="66"/>
      <c r="F263" s="705">
        <v>1</v>
      </c>
      <c r="G263" s="619">
        <v>8.4499999999999993</v>
      </c>
      <c r="H263" s="679">
        <v>1.8</v>
      </c>
      <c r="I263" s="679"/>
      <c r="J263" s="458">
        <f t="shared" si="5"/>
        <v>15.209999999999999</v>
      </c>
      <c r="K263" s="107"/>
      <c r="L263" s="11"/>
      <c r="M263" s="676"/>
    </row>
    <row r="264" spans="2:13" x14ac:dyDescent="0.2">
      <c r="B264" s="676"/>
      <c r="C264" s="677" t="s">
        <v>1038</v>
      </c>
      <c r="D264" s="143" t="s">
        <v>2242</v>
      </c>
      <c r="E264" s="66" t="s">
        <v>121</v>
      </c>
      <c r="F264" s="705">
        <v>1</v>
      </c>
      <c r="G264" s="619">
        <v>16.899999999999999</v>
      </c>
      <c r="H264" s="679">
        <v>1.8</v>
      </c>
      <c r="I264" s="679"/>
      <c r="J264" s="458">
        <f t="shared" si="5"/>
        <v>30.419999999999998</v>
      </c>
      <c r="K264" s="107"/>
      <c r="L264" s="11"/>
      <c r="M264" s="676"/>
    </row>
    <row r="265" spans="2:13" x14ac:dyDescent="0.2">
      <c r="B265" s="676"/>
      <c r="C265" s="677"/>
      <c r="D265" s="143" t="s">
        <v>2297</v>
      </c>
      <c r="E265" s="66"/>
      <c r="F265" s="705">
        <v>-1</v>
      </c>
      <c r="G265" s="619">
        <v>1</v>
      </c>
      <c r="H265" s="679">
        <v>1.8</v>
      </c>
      <c r="I265" s="679"/>
      <c r="J265" s="458">
        <f t="shared" si="5"/>
        <v>-1.8</v>
      </c>
      <c r="K265" s="107"/>
      <c r="L265" s="11"/>
      <c r="M265" s="676"/>
    </row>
    <row r="266" spans="2:13" x14ac:dyDescent="0.2">
      <c r="B266" s="676"/>
      <c r="C266" s="677"/>
      <c r="D266" s="143" t="s">
        <v>2315</v>
      </c>
      <c r="E266" s="66"/>
      <c r="F266" s="705">
        <v>1</v>
      </c>
      <c r="G266" s="619">
        <v>7.95</v>
      </c>
      <c r="H266" s="679">
        <v>1.8</v>
      </c>
      <c r="I266" s="679"/>
      <c r="J266" s="458">
        <f t="shared" si="5"/>
        <v>14.31</v>
      </c>
      <c r="K266" s="107"/>
      <c r="L266" s="11"/>
      <c r="M266" s="676"/>
    </row>
    <row r="267" spans="2:13" x14ac:dyDescent="0.2">
      <c r="B267" s="676"/>
      <c r="C267" s="677" t="s">
        <v>1035</v>
      </c>
      <c r="D267" s="143" t="s">
        <v>218</v>
      </c>
      <c r="E267" s="66" t="s">
        <v>121</v>
      </c>
      <c r="F267" s="705">
        <v>1</v>
      </c>
      <c r="G267" s="619">
        <v>15</v>
      </c>
      <c r="H267" s="679">
        <v>1.8</v>
      </c>
      <c r="I267" s="679"/>
      <c r="J267" s="458">
        <f t="shared" si="5"/>
        <v>27</v>
      </c>
      <c r="K267" s="107"/>
      <c r="L267" s="11"/>
      <c r="M267" s="676"/>
    </row>
    <row r="268" spans="2:13" x14ac:dyDescent="0.2">
      <c r="B268" s="676"/>
      <c r="C268" s="677"/>
      <c r="D268" s="143" t="s">
        <v>2297</v>
      </c>
      <c r="E268" s="66"/>
      <c r="F268" s="705">
        <v>-1</v>
      </c>
      <c r="G268" s="619">
        <v>1</v>
      </c>
      <c r="H268" s="679">
        <v>1.8</v>
      </c>
      <c r="I268" s="679"/>
      <c r="J268" s="458">
        <f t="shared" si="5"/>
        <v>-1.8</v>
      </c>
      <c r="K268" s="107"/>
      <c r="L268" s="11"/>
      <c r="M268" s="676"/>
    </row>
    <row r="269" spans="2:13" x14ac:dyDescent="0.2">
      <c r="B269" s="676"/>
      <c r="C269" s="677" t="s">
        <v>1037</v>
      </c>
      <c r="D269" s="143" t="s">
        <v>130</v>
      </c>
      <c r="E269" s="66" t="s">
        <v>121</v>
      </c>
      <c r="F269" s="705">
        <v>1</v>
      </c>
      <c r="G269" s="619">
        <v>7.6</v>
      </c>
      <c r="H269" s="679">
        <v>1.8</v>
      </c>
      <c r="I269" s="679"/>
      <c r="J269" s="458">
        <f t="shared" ref="J269:J300" si="6">PRODUCT(F269:I269)</f>
        <v>13.68</v>
      </c>
      <c r="K269" s="107"/>
      <c r="L269" s="11"/>
      <c r="M269" s="676"/>
    </row>
    <row r="270" spans="2:13" x14ac:dyDescent="0.2">
      <c r="B270" s="676"/>
      <c r="C270" s="677"/>
      <c r="D270" s="143" t="s">
        <v>2297</v>
      </c>
      <c r="E270" s="66"/>
      <c r="F270" s="705">
        <v>-1</v>
      </c>
      <c r="G270" s="619">
        <v>0.9</v>
      </c>
      <c r="H270" s="679">
        <v>1.8</v>
      </c>
      <c r="I270" s="679"/>
      <c r="J270" s="458">
        <f t="shared" si="6"/>
        <v>-1.62</v>
      </c>
      <c r="K270" s="107"/>
      <c r="L270" s="11"/>
      <c r="M270" s="676"/>
    </row>
    <row r="271" spans="2:13" x14ac:dyDescent="0.2">
      <c r="B271" s="676"/>
      <c r="C271" s="677" t="s">
        <v>2316</v>
      </c>
      <c r="D271" s="143" t="s">
        <v>2317</v>
      </c>
      <c r="E271" s="66" t="s">
        <v>128</v>
      </c>
      <c r="F271" s="705">
        <v>1</v>
      </c>
      <c r="G271" s="619">
        <v>17.399999999999999</v>
      </c>
      <c r="H271" s="679">
        <v>0.1</v>
      </c>
      <c r="I271" s="679"/>
      <c r="J271" s="458">
        <f t="shared" si="6"/>
        <v>1.74</v>
      </c>
      <c r="K271" s="107"/>
      <c r="L271" s="11"/>
      <c r="M271" s="676"/>
    </row>
    <row r="272" spans="2:13" x14ac:dyDescent="0.2">
      <c r="B272" s="676"/>
      <c r="C272" s="677"/>
      <c r="D272" s="143" t="s">
        <v>2297</v>
      </c>
      <c r="E272" s="66"/>
      <c r="F272" s="705">
        <v>-2</v>
      </c>
      <c r="G272" s="619">
        <v>1.2</v>
      </c>
      <c r="H272" s="679">
        <v>0.1</v>
      </c>
      <c r="I272" s="679"/>
      <c r="J272" s="458">
        <f t="shared" si="6"/>
        <v>-0.24</v>
      </c>
      <c r="K272" s="107"/>
      <c r="L272" s="11"/>
      <c r="M272" s="676"/>
    </row>
    <row r="273" spans="2:13" x14ac:dyDescent="0.2">
      <c r="B273" s="676"/>
      <c r="C273" s="677" t="s">
        <v>1028</v>
      </c>
      <c r="D273" s="143" t="s">
        <v>826</v>
      </c>
      <c r="E273" s="66" t="s">
        <v>121</v>
      </c>
      <c r="F273" s="705">
        <v>1</v>
      </c>
      <c r="G273" s="619">
        <v>11.2</v>
      </c>
      <c r="H273" s="679">
        <v>1.8</v>
      </c>
      <c r="I273" s="679"/>
      <c r="J273" s="458">
        <f t="shared" si="6"/>
        <v>20.16</v>
      </c>
      <c r="K273" s="107"/>
      <c r="L273" s="11"/>
      <c r="M273" s="676"/>
    </row>
    <row r="274" spans="2:13" x14ac:dyDescent="0.2">
      <c r="B274" s="676"/>
      <c r="C274" s="677"/>
      <c r="D274" s="143" t="s">
        <v>2315</v>
      </c>
      <c r="E274" s="66"/>
      <c r="F274" s="705">
        <v>1</v>
      </c>
      <c r="G274" s="619">
        <v>5.2</v>
      </c>
      <c r="H274" s="679">
        <v>1.8</v>
      </c>
      <c r="I274" s="679"/>
      <c r="J274" s="458">
        <f t="shared" si="6"/>
        <v>9.3600000000000012</v>
      </c>
      <c r="K274" s="107"/>
      <c r="L274" s="11"/>
      <c r="M274" s="676"/>
    </row>
    <row r="275" spans="2:13" x14ac:dyDescent="0.2">
      <c r="B275" s="676"/>
      <c r="C275" s="677"/>
      <c r="D275" s="143" t="s">
        <v>2297</v>
      </c>
      <c r="E275" s="66"/>
      <c r="F275" s="705">
        <v>-1</v>
      </c>
      <c r="G275" s="619">
        <v>0.9</v>
      </c>
      <c r="H275" s="679">
        <v>1.8</v>
      </c>
      <c r="I275" s="679"/>
      <c r="J275" s="458">
        <f t="shared" si="6"/>
        <v>-1.62</v>
      </c>
      <c r="K275" s="107"/>
      <c r="L275" s="11"/>
      <c r="M275" s="676"/>
    </row>
    <row r="276" spans="2:13" x14ac:dyDescent="0.2">
      <c r="B276" s="676"/>
      <c r="C276" s="677" t="s">
        <v>1029</v>
      </c>
      <c r="D276" s="143" t="s">
        <v>827</v>
      </c>
      <c r="E276" s="66" t="s">
        <v>121</v>
      </c>
      <c r="F276" s="705">
        <v>1</v>
      </c>
      <c r="G276" s="619">
        <v>11.2</v>
      </c>
      <c r="H276" s="679">
        <v>1.8</v>
      </c>
      <c r="I276" s="679"/>
      <c r="J276" s="458">
        <f t="shared" si="6"/>
        <v>20.16</v>
      </c>
      <c r="K276" s="107"/>
      <c r="L276" s="11"/>
      <c r="M276" s="676"/>
    </row>
    <row r="277" spans="2:13" x14ac:dyDescent="0.2">
      <c r="B277" s="676"/>
      <c r="C277" s="677"/>
      <c r="D277" s="143" t="s">
        <v>2315</v>
      </c>
      <c r="E277" s="66"/>
      <c r="F277" s="705">
        <v>1</v>
      </c>
      <c r="G277" s="619">
        <v>5.2</v>
      </c>
      <c r="H277" s="679">
        <v>1.8</v>
      </c>
      <c r="I277" s="679"/>
      <c r="J277" s="458">
        <f t="shared" si="6"/>
        <v>9.3600000000000012</v>
      </c>
      <c r="K277" s="107"/>
      <c r="L277" s="11"/>
      <c r="M277" s="676"/>
    </row>
    <row r="278" spans="2:13" x14ac:dyDescent="0.2">
      <c r="B278" s="676"/>
      <c r="C278" s="677"/>
      <c r="D278" s="143" t="s">
        <v>2297</v>
      </c>
      <c r="E278" s="66"/>
      <c r="F278" s="705">
        <v>-1</v>
      </c>
      <c r="G278" s="619">
        <v>0.9</v>
      </c>
      <c r="H278" s="679">
        <v>1.8</v>
      </c>
      <c r="I278" s="679"/>
      <c r="J278" s="458">
        <f t="shared" si="6"/>
        <v>-1.62</v>
      </c>
      <c r="K278" s="107"/>
      <c r="L278" s="11"/>
      <c r="M278" s="676"/>
    </row>
    <row r="279" spans="2:13" x14ac:dyDescent="0.2">
      <c r="B279" s="676"/>
      <c r="C279" s="677" t="s">
        <v>1030</v>
      </c>
      <c r="D279" s="143" t="s">
        <v>142</v>
      </c>
      <c r="E279" s="66" t="s">
        <v>121</v>
      </c>
      <c r="F279" s="705">
        <v>1</v>
      </c>
      <c r="G279" s="619">
        <v>8.1999999999999993</v>
      </c>
      <c r="H279" s="679">
        <v>1.8</v>
      </c>
      <c r="I279" s="679"/>
      <c r="J279" s="458">
        <f t="shared" si="6"/>
        <v>14.76</v>
      </c>
      <c r="K279" s="107"/>
      <c r="L279" s="11"/>
      <c r="M279" s="676"/>
    </row>
    <row r="280" spans="2:13" x14ac:dyDescent="0.2">
      <c r="B280" s="676"/>
      <c r="C280" s="677"/>
      <c r="D280" s="143" t="s">
        <v>2297</v>
      </c>
      <c r="E280" s="66"/>
      <c r="F280" s="705">
        <v>-1</v>
      </c>
      <c r="G280" s="619">
        <v>0.9</v>
      </c>
      <c r="H280" s="679">
        <v>1.8</v>
      </c>
      <c r="I280" s="679"/>
      <c r="J280" s="458">
        <f t="shared" si="6"/>
        <v>-1.62</v>
      </c>
      <c r="K280" s="107"/>
      <c r="L280" s="11"/>
      <c r="M280" s="676"/>
    </row>
    <row r="281" spans="2:13" x14ac:dyDescent="0.2">
      <c r="B281" s="676"/>
      <c r="C281" s="677" t="s">
        <v>1057</v>
      </c>
      <c r="D281" s="143" t="s">
        <v>177</v>
      </c>
      <c r="E281" s="66" t="s">
        <v>786</v>
      </c>
      <c r="F281" s="705">
        <v>1</v>
      </c>
      <c r="G281" s="619">
        <v>8.4</v>
      </c>
      <c r="H281" s="679">
        <v>1.5</v>
      </c>
      <c r="I281" s="679"/>
      <c r="J281" s="458">
        <f t="shared" si="6"/>
        <v>12.600000000000001</v>
      </c>
      <c r="K281" s="107"/>
      <c r="L281" s="11"/>
      <c r="M281" s="676"/>
    </row>
    <row r="282" spans="2:13" x14ac:dyDescent="0.2">
      <c r="B282" s="676"/>
      <c r="C282" s="677"/>
      <c r="D282" s="143" t="s">
        <v>2297</v>
      </c>
      <c r="E282" s="66"/>
      <c r="F282" s="705">
        <v>-1</v>
      </c>
      <c r="G282" s="619">
        <v>0.9</v>
      </c>
      <c r="H282" s="679">
        <v>1.5</v>
      </c>
      <c r="I282" s="679"/>
      <c r="J282" s="458">
        <f t="shared" si="6"/>
        <v>-1.35</v>
      </c>
      <c r="K282" s="107"/>
      <c r="L282" s="11"/>
      <c r="M282" s="676"/>
    </row>
    <row r="283" spans="2:13" x14ac:dyDescent="0.2">
      <c r="B283" s="676"/>
      <c r="C283" s="677" t="s">
        <v>1058</v>
      </c>
      <c r="D283" s="143" t="s">
        <v>1059</v>
      </c>
      <c r="E283" s="66" t="s">
        <v>782</v>
      </c>
      <c r="F283" s="705">
        <v>1</v>
      </c>
      <c r="G283" s="619">
        <v>8.6999999999999993</v>
      </c>
      <c r="H283" s="679">
        <v>2</v>
      </c>
      <c r="I283" s="679"/>
      <c r="J283" s="458">
        <f t="shared" si="6"/>
        <v>17.399999999999999</v>
      </c>
      <c r="K283" s="107"/>
      <c r="L283" s="11"/>
      <c r="M283" s="676"/>
    </row>
    <row r="284" spans="2:13" x14ac:dyDescent="0.2">
      <c r="B284" s="676"/>
      <c r="C284" s="677"/>
      <c r="D284" s="143" t="s">
        <v>2297</v>
      </c>
      <c r="E284" s="66"/>
      <c r="F284" s="705">
        <v>-1</v>
      </c>
      <c r="G284" s="619">
        <v>0.9</v>
      </c>
      <c r="H284" s="679">
        <v>2</v>
      </c>
      <c r="I284" s="679"/>
      <c r="J284" s="458">
        <f t="shared" si="6"/>
        <v>-1.8</v>
      </c>
      <c r="K284" s="107"/>
      <c r="L284" s="11"/>
      <c r="M284" s="676"/>
    </row>
    <row r="285" spans="2:13" x14ac:dyDescent="0.2">
      <c r="B285" s="676"/>
      <c r="C285" s="677" t="s">
        <v>1060</v>
      </c>
      <c r="D285" s="143" t="s">
        <v>177</v>
      </c>
      <c r="E285" s="66" t="s">
        <v>786</v>
      </c>
      <c r="F285" s="705">
        <v>1</v>
      </c>
      <c r="G285" s="619">
        <v>9.4</v>
      </c>
      <c r="H285" s="679">
        <v>1.5</v>
      </c>
      <c r="I285" s="679"/>
      <c r="J285" s="458">
        <f t="shared" si="6"/>
        <v>14.100000000000001</v>
      </c>
      <c r="K285" s="107"/>
      <c r="L285" s="11"/>
      <c r="M285" s="676"/>
    </row>
    <row r="286" spans="2:13" x14ac:dyDescent="0.2">
      <c r="B286" s="676"/>
      <c r="C286" s="677"/>
      <c r="D286" s="143" t="s">
        <v>2297</v>
      </c>
      <c r="E286" s="66"/>
      <c r="F286" s="705">
        <v>-1</v>
      </c>
      <c r="G286" s="619">
        <v>0.9</v>
      </c>
      <c r="H286" s="679">
        <v>1.5</v>
      </c>
      <c r="I286" s="679"/>
      <c r="J286" s="458">
        <f t="shared" si="6"/>
        <v>-1.35</v>
      </c>
      <c r="K286" s="107"/>
      <c r="L286" s="11"/>
      <c r="M286" s="676"/>
    </row>
    <row r="287" spans="2:13" x14ac:dyDescent="0.2">
      <c r="B287" s="676"/>
      <c r="C287" s="677" t="s">
        <v>1063</v>
      </c>
      <c r="D287" s="143" t="s">
        <v>1064</v>
      </c>
      <c r="E287" s="66" t="s">
        <v>125</v>
      </c>
      <c r="F287" s="705">
        <v>1</v>
      </c>
      <c r="G287" s="619">
        <v>17.5</v>
      </c>
      <c r="H287" s="679">
        <v>1.5</v>
      </c>
      <c r="I287" s="679"/>
      <c r="J287" s="458">
        <f t="shared" si="6"/>
        <v>26.25</v>
      </c>
      <c r="K287" s="107"/>
      <c r="L287" s="11"/>
      <c r="M287" s="676"/>
    </row>
    <row r="288" spans="2:13" x14ac:dyDescent="0.2">
      <c r="B288" s="676"/>
      <c r="C288" s="677"/>
      <c r="D288" s="143" t="s">
        <v>2297</v>
      </c>
      <c r="E288" s="66"/>
      <c r="F288" s="705">
        <v>-1</v>
      </c>
      <c r="G288" s="619">
        <v>1.2</v>
      </c>
      <c r="H288" s="679">
        <v>1.5</v>
      </c>
      <c r="I288" s="679"/>
      <c r="J288" s="458">
        <f t="shared" si="6"/>
        <v>-1.7999999999999998</v>
      </c>
      <c r="K288" s="107"/>
      <c r="L288" s="11"/>
      <c r="M288" s="676"/>
    </row>
    <row r="289" spans="2:13" x14ac:dyDescent="0.2">
      <c r="B289" s="676"/>
      <c r="C289" s="677" t="s">
        <v>1067</v>
      </c>
      <c r="D289" s="143" t="s">
        <v>1059</v>
      </c>
      <c r="E289" s="66" t="s">
        <v>782</v>
      </c>
      <c r="F289" s="705">
        <v>1</v>
      </c>
      <c r="G289" s="619">
        <v>8.6</v>
      </c>
      <c r="H289" s="679">
        <v>2</v>
      </c>
      <c r="I289" s="679"/>
      <c r="J289" s="458">
        <f t="shared" si="6"/>
        <v>17.2</v>
      </c>
      <c r="K289" s="107"/>
      <c r="L289" s="11"/>
      <c r="M289" s="676"/>
    </row>
    <row r="290" spans="2:13" x14ac:dyDescent="0.2">
      <c r="B290" s="676"/>
      <c r="C290" s="677"/>
      <c r="D290" s="143" t="s">
        <v>2297</v>
      </c>
      <c r="E290" s="66"/>
      <c r="F290" s="705">
        <v>-1</v>
      </c>
      <c r="G290" s="619">
        <v>0.9</v>
      </c>
      <c r="H290" s="679">
        <v>2</v>
      </c>
      <c r="I290" s="679"/>
      <c r="J290" s="458">
        <f t="shared" si="6"/>
        <v>-1.8</v>
      </c>
      <c r="K290" s="107"/>
      <c r="L290" s="11"/>
      <c r="M290" s="676"/>
    </row>
    <row r="291" spans="2:13" x14ac:dyDescent="0.2">
      <c r="B291" s="676"/>
      <c r="C291" s="677" t="s">
        <v>1069</v>
      </c>
      <c r="D291" s="143" t="s">
        <v>826</v>
      </c>
      <c r="E291" s="66" t="s">
        <v>120</v>
      </c>
      <c r="F291" s="705">
        <v>1</v>
      </c>
      <c r="G291" s="619">
        <v>8.3000000000000007</v>
      </c>
      <c r="H291" s="679">
        <v>1.2</v>
      </c>
      <c r="I291" s="679"/>
      <c r="J291" s="458">
        <f t="shared" si="6"/>
        <v>9.9600000000000009</v>
      </c>
      <c r="K291" s="107"/>
      <c r="L291" s="11"/>
      <c r="M291" s="676"/>
    </row>
    <row r="292" spans="2:13" x14ac:dyDescent="0.2">
      <c r="B292" s="676"/>
      <c r="C292" s="677"/>
      <c r="D292" s="143" t="s">
        <v>2297</v>
      </c>
      <c r="E292" s="66"/>
      <c r="F292" s="705">
        <v>-1</v>
      </c>
      <c r="G292" s="619">
        <v>0.8</v>
      </c>
      <c r="H292" s="679">
        <v>1.2</v>
      </c>
      <c r="I292" s="679"/>
      <c r="J292" s="458">
        <f t="shared" si="6"/>
        <v>-0.96</v>
      </c>
      <c r="K292" s="107"/>
      <c r="L292" s="11"/>
      <c r="M292" s="676"/>
    </row>
    <row r="293" spans="2:13" x14ac:dyDescent="0.2">
      <c r="B293" s="676"/>
      <c r="C293" s="677" t="s">
        <v>1070</v>
      </c>
      <c r="D293" s="143" t="s">
        <v>827</v>
      </c>
      <c r="E293" s="66" t="s">
        <v>120</v>
      </c>
      <c r="F293" s="705">
        <v>1</v>
      </c>
      <c r="G293" s="619">
        <v>6.2</v>
      </c>
      <c r="H293" s="679">
        <v>1.2</v>
      </c>
      <c r="I293" s="679"/>
      <c r="J293" s="458">
        <f t="shared" si="6"/>
        <v>7.4399999999999995</v>
      </c>
      <c r="K293" s="107"/>
      <c r="L293" s="11"/>
      <c r="M293" s="676"/>
    </row>
    <row r="294" spans="2:13" x14ac:dyDescent="0.2">
      <c r="B294" s="676"/>
      <c r="C294" s="677"/>
      <c r="D294" s="143" t="s">
        <v>2297</v>
      </c>
      <c r="E294" s="66"/>
      <c r="F294" s="705">
        <v>-1</v>
      </c>
      <c r="G294" s="619">
        <v>0.8</v>
      </c>
      <c r="H294" s="679">
        <v>1.2</v>
      </c>
      <c r="I294" s="679"/>
      <c r="J294" s="458">
        <f t="shared" si="6"/>
        <v>-0.96</v>
      </c>
      <c r="K294" s="107"/>
      <c r="L294" s="11"/>
      <c r="M294" s="676"/>
    </row>
    <row r="295" spans="2:13" x14ac:dyDescent="0.2">
      <c r="B295" s="676"/>
      <c r="C295" s="677" t="s">
        <v>2318</v>
      </c>
      <c r="D295" s="143" t="s">
        <v>1065</v>
      </c>
      <c r="E295" s="66" t="s">
        <v>128</v>
      </c>
      <c r="F295" s="705">
        <v>1</v>
      </c>
      <c r="G295" s="619">
        <v>25.1</v>
      </c>
      <c r="H295" s="679">
        <v>0.1</v>
      </c>
      <c r="I295" s="679"/>
      <c r="J295" s="458">
        <f t="shared" si="6"/>
        <v>2.5100000000000002</v>
      </c>
      <c r="K295" s="107"/>
      <c r="L295" s="11"/>
      <c r="M295" s="676"/>
    </row>
    <row r="296" spans="2:13" x14ac:dyDescent="0.2">
      <c r="B296" s="676"/>
      <c r="C296" s="677"/>
      <c r="D296" s="143" t="s">
        <v>2297</v>
      </c>
      <c r="E296" s="66"/>
      <c r="F296" s="705">
        <v>-1</v>
      </c>
      <c r="G296" s="619">
        <v>1</v>
      </c>
      <c r="H296" s="679">
        <v>0.1</v>
      </c>
      <c r="I296" s="679"/>
      <c r="J296" s="458">
        <f t="shared" si="6"/>
        <v>-0.1</v>
      </c>
      <c r="K296" s="107"/>
      <c r="L296" s="11"/>
      <c r="M296" s="676"/>
    </row>
    <row r="297" spans="2:13" x14ac:dyDescent="0.2">
      <c r="B297" s="676"/>
      <c r="C297" s="677"/>
      <c r="D297" s="143" t="s">
        <v>2297</v>
      </c>
      <c r="E297" s="66"/>
      <c r="F297" s="705">
        <v>-1</v>
      </c>
      <c r="G297" s="619">
        <v>0.9</v>
      </c>
      <c r="H297" s="679">
        <v>0.1</v>
      </c>
      <c r="I297" s="679"/>
      <c r="J297" s="458">
        <f t="shared" si="6"/>
        <v>-9.0000000000000011E-2</v>
      </c>
      <c r="K297" s="107"/>
      <c r="L297" s="11"/>
      <c r="M297" s="676"/>
    </row>
    <row r="298" spans="2:13" x14ac:dyDescent="0.2">
      <c r="B298" s="676"/>
      <c r="C298" s="677" t="s">
        <v>2319</v>
      </c>
      <c r="D298" s="143" t="s">
        <v>138</v>
      </c>
      <c r="E298" s="66" t="s">
        <v>125</v>
      </c>
      <c r="F298" s="705">
        <v>1</v>
      </c>
      <c r="G298" s="619">
        <v>60.5</v>
      </c>
      <c r="H298" s="679">
        <v>1.5</v>
      </c>
      <c r="I298" s="679"/>
      <c r="J298" s="458">
        <f t="shared" si="6"/>
        <v>90.75</v>
      </c>
      <c r="K298" s="107"/>
      <c r="L298" s="11"/>
      <c r="M298" s="676"/>
    </row>
    <row r="299" spans="2:13" x14ac:dyDescent="0.2">
      <c r="B299" s="676"/>
      <c r="C299" s="677"/>
      <c r="D299" s="143" t="s">
        <v>2297</v>
      </c>
      <c r="E299" s="66"/>
      <c r="F299" s="705">
        <v>-2</v>
      </c>
      <c r="G299" s="619">
        <v>1.8</v>
      </c>
      <c r="H299" s="679">
        <v>1.5</v>
      </c>
      <c r="I299" s="679"/>
      <c r="J299" s="458">
        <f t="shared" si="6"/>
        <v>-5.4</v>
      </c>
      <c r="K299" s="107"/>
      <c r="L299" s="11"/>
      <c r="M299" s="676"/>
    </row>
    <row r="300" spans="2:13" x14ac:dyDescent="0.2">
      <c r="B300" s="676"/>
      <c r="C300" s="677"/>
      <c r="D300" s="143" t="s">
        <v>2297</v>
      </c>
      <c r="E300" s="66"/>
      <c r="F300" s="705">
        <v>-3</v>
      </c>
      <c r="G300" s="619">
        <v>1.2</v>
      </c>
      <c r="H300" s="679">
        <v>1.5</v>
      </c>
      <c r="I300" s="679"/>
      <c r="J300" s="458">
        <f t="shared" si="6"/>
        <v>-5.3999999999999995</v>
      </c>
      <c r="K300" s="107"/>
      <c r="L300" s="11"/>
      <c r="M300" s="676"/>
    </row>
    <row r="301" spans="2:13" x14ac:dyDescent="0.2">
      <c r="B301" s="676"/>
      <c r="C301" s="677"/>
      <c r="D301" s="143" t="s">
        <v>2297</v>
      </c>
      <c r="E301" s="66"/>
      <c r="F301" s="705">
        <v>-3</v>
      </c>
      <c r="G301" s="619">
        <v>1</v>
      </c>
      <c r="H301" s="679">
        <v>1.5</v>
      </c>
      <c r="I301" s="679"/>
      <c r="J301" s="458">
        <f t="shared" ref="J301:J332" si="7">PRODUCT(F301:I301)</f>
        <v>-4.5</v>
      </c>
      <c r="K301" s="107"/>
      <c r="L301" s="11"/>
      <c r="M301" s="676"/>
    </row>
    <row r="302" spans="2:13" x14ac:dyDescent="0.2">
      <c r="B302" s="676"/>
      <c r="C302" s="677"/>
      <c r="D302" s="143" t="s">
        <v>2297</v>
      </c>
      <c r="E302" s="66"/>
      <c r="F302" s="705">
        <v>-7</v>
      </c>
      <c r="G302" s="619">
        <v>0.9</v>
      </c>
      <c r="H302" s="679">
        <v>1.5</v>
      </c>
      <c r="I302" s="679"/>
      <c r="J302" s="458">
        <f t="shared" si="7"/>
        <v>-9.4499999999999993</v>
      </c>
      <c r="K302" s="107"/>
      <c r="L302" s="11"/>
      <c r="M302" s="676"/>
    </row>
    <row r="303" spans="2:13" x14ac:dyDescent="0.2">
      <c r="B303" s="676"/>
      <c r="C303" s="677"/>
      <c r="D303" s="143"/>
      <c r="E303" s="66" t="s">
        <v>1046</v>
      </c>
      <c r="F303" s="705">
        <v>-1</v>
      </c>
      <c r="G303" s="619">
        <v>2</v>
      </c>
      <c r="H303" s="679">
        <v>1.4</v>
      </c>
      <c r="I303" s="679"/>
      <c r="J303" s="458">
        <f t="shared" si="7"/>
        <v>-2.8</v>
      </c>
      <c r="K303" s="107"/>
      <c r="L303" s="11"/>
      <c r="M303" s="676"/>
    </row>
    <row r="304" spans="2:13" x14ac:dyDescent="0.2">
      <c r="B304" s="676"/>
      <c r="C304" s="677"/>
      <c r="D304" s="143"/>
      <c r="E304" s="66" t="s">
        <v>2320</v>
      </c>
      <c r="F304" s="705">
        <v>-1</v>
      </c>
      <c r="G304" s="619">
        <v>2.4</v>
      </c>
      <c r="H304" s="679">
        <v>0.3</v>
      </c>
      <c r="I304" s="679"/>
      <c r="J304" s="458">
        <f t="shared" si="7"/>
        <v>-0.72</v>
      </c>
      <c r="K304" s="107"/>
      <c r="L304" s="11"/>
      <c r="M304" s="676"/>
    </row>
    <row r="305" spans="2:13" x14ac:dyDescent="0.2">
      <c r="B305" s="676"/>
      <c r="C305" s="677"/>
      <c r="D305" s="143"/>
      <c r="E305" s="66" t="s">
        <v>670</v>
      </c>
      <c r="F305" s="705">
        <v>-1</v>
      </c>
      <c r="G305" s="619">
        <v>1.2</v>
      </c>
      <c r="H305" s="679">
        <v>0.3</v>
      </c>
      <c r="I305" s="679"/>
      <c r="J305" s="458">
        <f t="shared" si="7"/>
        <v>-0.36</v>
      </c>
      <c r="K305" s="107"/>
      <c r="L305" s="11"/>
      <c r="M305" s="676"/>
    </row>
    <row r="306" spans="2:13" x14ac:dyDescent="0.2">
      <c r="B306" s="676"/>
      <c r="C306" s="677"/>
      <c r="D306" s="143"/>
      <c r="E306" s="66" t="s">
        <v>2311</v>
      </c>
      <c r="F306" s="705">
        <v>-1</v>
      </c>
      <c r="G306" s="619">
        <v>0.7</v>
      </c>
      <c r="H306" s="679">
        <v>0.75</v>
      </c>
      <c r="I306" s="679"/>
      <c r="J306" s="458">
        <f t="shared" si="7"/>
        <v>-0.52499999999999991</v>
      </c>
      <c r="K306" s="107"/>
      <c r="L306" s="11"/>
      <c r="M306" s="676"/>
    </row>
    <row r="307" spans="2:13" x14ac:dyDescent="0.2">
      <c r="B307" s="676"/>
      <c r="C307" s="677"/>
      <c r="D307" s="143"/>
      <c r="E307" s="66" t="s">
        <v>2302</v>
      </c>
      <c r="F307" s="705">
        <v>-2</v>
      </c>
      <c r="G307" s="619">
        <v>0.4</v>
      </c>
      <c r="H307" s="679">
        <v>0.75</v>
      </c>
      <c r="I307" s="679"/>
      <c r="J307" s="458">
        <f t="shared" si="7"/>
        <v>-0.60000000000000009</v>
      </c>
      <c r="K307" s="107"/>
      <c r="L307" s="11"/>
      <c r="M307" s="676"/>
    </row>
    <row r="308" spans="2:13" x14ac:dyDescent="0.2">
      <c r="B308" s="676"/>
      <c r="C308" s="677" t="s">
        <v>1031</v>
      </c>
      <c r="D308" s="143" t="s">
        <v>150</v>
      </c>
      <c r="E308" s="66" t="s">
        <v>128</v>
      </c>
      <c r="F308" s="705">
        <v>1</v>
      </c>
      <c r="G308" s="619">
        <v>19.600000000000001</v>
      </c>
      <c r="H308" s="679">
        <v>0.1</v>
      </c>
      <c r="I308" s="679"/>
      <c r="J308" s="458">
        <f t="shared" si="7"/>
        <v>1.9600000000000002</v>
      </c>
      <c r="K308" s="107"/>
      <c r="L308" s="11"/>
      <c r="M308" s="676"/>
    </row>
    <row r="309" spans="2:13" x14ac:dyDescent="0.2">
      <c r="B309" s="676"/>
      <c r="C309" s="677"/>
      <c r="D309" s="143" t="s">
        <v>2297</v>
      </c>
      <c r="E309" s="66"/>
      <c r="F309" s="705">
        <v>-1</v>
      </c>
      <c r="G309" s="619">
        <v>1</v>
      </c>
      <c r="H309" s="679">
        <v>0.1</v>
      </c>
      <c r="I309" s="679"/>
      <c r="J309" s="458">
        <f t="shared" si="7"/>
        <v>-0.1</v>
      </c>
      <c r="K309" s="107"/>
      <c r="L309" s="11"/>
      <c r="M309" s="676"/>
    </row>
    <row r="310" spans="2:13" x14ac:dyDescent="0.2">
      <c r="B310" s="676"/>
      <c r="C310" s="677" t="s">
        <v>1103</v>
      </c>
      <c r="D310" s="143" t="s">
        <v>360</v>
      </c>
      <c r="E310" s="66" t="s">
        <v>125</v>
      </c>
      <c r="F310" s="705">
        <v>1</v>
      </c>
      <c r="G310" s="619">
        <v>56.1</v>
      </c>
      <c r="H310" s="679">
        <v>1.5</v>
      </c>
      <c r="I310" s="679"/>
      <c r="J310" s="458">
        <f t="shared" si="7"/>
        <v>84.15</v>
      </c>
      <c r="K310" s="107"/>
      <c r="L310" s="11"/>
      <c r="M310" s="676"/>
    </row>
    <row r="311" spans="2:13" x14ac:dyDescent="0.2">
      <c r="B311" s="676"/>
      <c r="C311" s="677"/>
      <c r="D311" s="143" t="s">
        <v>2297</v>
      </c>
      <c r="E311" s="66"/>
      <c r="F311" s="705">
        <v>-1</v>
      </c>
      <c r="G311" s="619">
        <v>1.8</v>
      </c>
      <c r="H311" s="679">
        <v>1.5</v>
      </c>
      <c r="I311" s="679"/>
      <c r="J311" s="458">
        <f t="shared" si="7"/>
        <v>-2.7</v>
      </c>
      <c r="K311" s="107"/>
      <c r="L311" s="11"/>
      <c r="M311" s="676"/>
    </row>
    <row r="312" spans="2:13" x14ac:dyDescent="0.2">
      <c r="B312" s="676"/>
      <c r="C312" s="677"/>
      <c r="D312" s="143" t="s">
        <v>2297</v>
      </c>
      <c r="E312" s="66"/>
      <c r="F312" s="705">
        <v>-1</v>
      </c>
      <c r="G312" s="619">
        <v>1.2</v>
      </c>
      <c r="H312" s="679">
        <v>1.5</v>
      </c>
      <c r="I312" s="679"/>
      <c r="J312" s="458">
        <f t="shared" si="7"/>
        <v>-1.7999999999999998</v>
      </c>
      <c r="K312" s="107"/>
      <c r="L312" s="11"/>
      <c r="M312" s="676"/>
    </row>
    <row r="313" spans="2:13" x14ac:dyDescent="0.2">
      <c r="B313" s="676"/>
      <c r="C313" s="677"/>
      <c r="D313" s="143" t="s">
        <v>2297</v>
      </c>
      <c r="E313" s="66"/>
      <c r="F313" s="705">
        <v>-3</v>
      </c>
      <c r="G313" s="619">
        <v>1</v>
      </c>
      <c r="H313" s="679">
        <v>1.5</v>
      </c>
      <c r="I313" s="679"/>
      <c r="J313" s="458">
        <f t="shared" si="7"/>
        <v>-4.5</v>
      </c>
      <c r="K313" s="107"/>
      <c r="L313" s="11"/>
      <c r="M313" s="676"/>
    </row>
    <row r="314" spans="2:13" x14ac:dyDescent="0.2">
      <c r="B314" s="676"/>
      <c r="C314" s="677"/>
      <c r="D314" s="143" t="s">
        <v>2297</v>
      </c>
      <c r="E314" s="66"/>
      <c r="F314" s="705">
        <v>-2</v>
      </c>
      <c r="G314" s="619">
        <v>0.9</v>
      </c>
      <c r="H314" s="679">
        <v>1.5</v>
      </c>
      <c r="I314" s="679"/>
      <c r="J314" s="458">
        <f t="shared" si="7"/>
        <v>-2.7</v>
      </c>
      <c r="K314" s="107"/>
      <c r="L314" s="11"/>
      <c r="M314" s="676"/>
    </row>
    <row r="315" spans="2:13" x14ac:dyDescent="0.2">
      <c r="B315" s="676"/>
      <c r="C315" s="677"/>
      <c r="D315" s="143" t="s">
        <v>2297</v>
      </c>
      <c r="E315" s="66"/>
      <c r="F315" s="705">
        <v>-2</v>
      </c>
      <c r="G315" s="619">
        <v>0.8</v>
      </c>
      <c r="H315" s="679">
        <v>1.5</v>
      </c>
      <c r="I315" s="679"/>
      <c r="J315" s="458">
        <f t="shared" si="7"/>
        <v>-2.4000000000000004</v>
      </c>
      <c r="K315" s="107"/>
      <c r="L315" s="11"/>
      <c r="M315" s="676"/>
    </row>
    <row r="316" spans="2:13" x14ac:dyDescent="0.2">
      <c r="B316" s="676"/>
      <c r="C316" s="677" t="s">
        <v>1380</v>
      </c>
      <c r="D316" s="143" t="s">
        <v>803</v>
      </c>
      <c r="E316" s="66" t="s">
        <v>128</v>
      </c>
      <c r="F316" s="705">
        <v>1</v>
      </c>
      <c r="G316" s="619">
        <v>17</v>
      </c>
      <c r="H316" s="679">
        <v>0.1</v>
      </c>
      <c r="I316" s="679"/>
      <c r="J316" s="458">
        <f t="shared" si="7"/>
        <v>1.7000000000000002</v>
      </c>
      <c r="K316" s="107"/>
      <c r="L316" s="11"/>
      <c r="M316" s="676"/>
    </row>
    <row r="317" spans="2:13" x14ac:dyDescent="0.2">
      <c r="B317" s="676"/>
      <c r="C317" s="677"/>
      <c r="D317" s="143" t="s">
        <v>2297</v>
      </c>
      <c r="E317" s="66"/>
      <c r="F317" s="705">
        <v>-1</v>
      </c>
      <c r="G317" s="619">
        <v>1</v>
      </c>
      <c r="H317" s="679">
        <v>0.1</v>
      </c>
      <c r="I317" s="679"/>
      <c r="J317" s="458">
        <f t="shared" si="7"/>
        <v>-0.1</v>
      </c>
      <c r="K317" s="107"/>
      <c r="L317" s="11"/>
      <c r="M317" s="676"/>
    </row>
    <row r="318" spans="2:13" x14ac:dyDescent="0.2">
      <c r="B318" s="676"/>
      <c r="C318" s="677" t="s">
        <v>1082</v>
      </c>
      <c r="D318" s="143" t="s">
        <v>1083</v>
      </c>
      <c r="E318" s="66" t="s">
        <v>128</v>
      </c>
      <c r="F318" s="705">
        <v>1</v>
      </c>
      <c r="G318" s="619">
        <v>14.8</v>
      </c>
      <c r="H318" s="679">
        <v>0.1</v>
      </c>
      <c r="I318" s="679"/>
      <c r="J318" s="458">
        <f t="shared" si="7"/>
        <v>1.4800000000000002</v>
      </c>
      <c r="K318" s="107"/>
      <c r="L318" s="11"/>
      <c r="M318" s="676"/>
    </row>
    <row r="319" spans="2:13" x14ac:dyDescent="0.2">
      <c r="B319" s="676"/>
      <c r="C319" s="677"/>
      <c r="D319" s="143" t="s">
        <v>2297</v>
      </c>
      <c r="E319" s="66"/>
      <c r="F319" s="705">
        <v>-1</v>
      </c>
      <c r="G319" s="619">
        <v>1</v>
      </c>
      <c r="H319" s="679">
        <v>0.1</v>
      </c>
      <c r="I319" s="679"/>
      <c r="J319" s="458">
        <f t="shared" si="7"/>
        <v>-0.1</v>
      </c>
      <c r="K319" s="107"/>
      <c r="L319" s="11"/>
      <c r="M319" s="676"/>
    </row>
    <row r="320" spans="2:13" x14ac:dyDescent="0.2">
      <c r="B320" s="676"/>
      <c r="C320" s="677" t="s">
        <v>1084</v>
      </c>
      <c r="D320" s="143" t="s">
        <v>177</v>
      </c>
      <c r="E320" s="66" t="s">
        <v>786</v>
      </c>
      <c r="F320" s="705">
        <v>1</v>
      </c>
      <c r="G320" s="619">
        <v>8.1999999999999993</v>
      </c>
      <c r="H320" s="679">
        <v>1.5</v>
      </c>
      <c r="I320" s="679"/>
      <c r="J320" s="458">
        <f t="shared" si="7"/>
        <v>12.299999999999999</v>
      </c>
      <c r="K320" s="107"/>
      <c r="L320" s="11"/>
      <c r="M320" s="676"/>
    </row>
    <row r="321" spans="2:13" x14ac:dyDescent="0.2">
      <c r="B321" s="676"/>
      <c r="C321" s="677"/>
      <c r="D321" s="143" t="s">
        <v>2297</v>
      </c>
      <c r="E321" s="66"/>
      <c r="F321" s="705">
        <v>-1</v>
      </c>
      <c r="G321" s="619">
        <v>0.9</v>
      </c>
      <c r="H321" s="679">
        <v>1.5</v>
      </c>
      <c r="I321" s="679"/>
      <c r="J321" s="458">
        <f t="shared" si="7"/>
        <v>-1.35</v>
      </c>
      <c r="K321" s="107"/>
      <c r="L321" s="11"/>
      <c r="M321" s="676"/>
    </row>
    <row r="322" spans="2:13" x14ac:dyDescent="0.2">
      <c r="B322" s="676"/>
      <c r="C322" s="677"/>
      <c r="D322" s="143" t="s">
        <v>1059</v>
      </c>
      <c r="E322" s="66" t="s">
        <v>782</v>
      </c>
      <c r="F322" s="705">
        <v>1</v>
      </c>
      <c r="G322" s="619">
        <v>10.199999999999999</v>
      </c>
      <c r="H322" s="679">
        <v>2</v>
      </c>
      <c r="I322" s="679"/>
      <c r="J322" s="458">
        <f t="shared" si="7"/>
        <v>20.399999999999999</v>
      </c>
      <c r="K322" s="107"/>
      <c r="L322" s="11"/>
      <c r="M322" s="676"/>
    </row>
    <row r="323" spans="2:13" x14ac:dyDescent="0.2">
      <c r="B323" s="676"/>
      <c r="C323" s="677"/>
      <c r="D323" s="143" t="s">
        <v>2297</v>
      </c>
      <c r="E323" s="66"/>
      <c r="F323" s="705">
        <v>-1</v>
      </c>
      <c r="G323" s="619">
        <v>0.9</v>
      </c>
      <c r="H323" s="679">
        <v>2</v>
      </c>
      <c r="I323" s="679"/>
      <c r="J323" s="458">
        <f t="shared" si="7"/>
        <v>-1.8</v>
      </c>
      <c r="K323" s="107"/>
      <c r="L323" s="11"/>
      <c r="M323" s="676"/>
    </row>
    <row r="324" spans="2:13" x14ac:dyDescent="0.2">
      <c r="B324" s="676"/>
      <c r="C324" s="677" t="s">
        <v>1088</v>
      </c>
      <c r="D324" s="143" t="s">
        <v>1089</v>
      </c>
      <c r="E324" s="66" t="s">
        <v>128</v>
      </c>
      <c r="F324" s="705">
        <v>1</v>
      </c>
      <c r="G324" s="619">
        <v>19.3</v>
      </c>
      <c r="H324" s="679">
        <v>0.1</v>
      </c>
      <c r="I324" s="679"/>
      <c r="J324" s="458">
        <f t="shared" si="7"/>
        <v>1.9300000000000002</v>
      </c>
      <c r="K324" s="107"/>
      <c r="L324" s="11"/>
      <c r="M324" s="676"/>
    </row>
    <row r="325" spans="2:13" x14ac:dyDescent="0.2">
      <c r="B325" s="676"/>
      <c r="C325" s="677"/>
      <c r="D325" s="143" t="s">
        <v>2297</v>
      </c>
      <c r="E325" s="66"/>
      <c r="F325" s="705">
        <v>-2</v>
      </c>
      <c r="G325" s="619">
        <v>1.2</v>
      </c>
      <c r="H325" s="679">
        <v>0.1</v>
      </c>
      <c r="I325" s="679"/>
      <c r="J325" s="458">
        <f t="shared" si="7"/>
        <v>-0.24</v>
      </c>
      <c r="K325" s="107"/>
      <c r="L325" s="11"/>
      <c r="M325" s="676"/>
    </row>
    <row r="326" spans="2:13" x14ac:dyDescent="0.2">
      <c r="B326" s="676"/>
      <c r="C326" s="677" t="s">
        <v>1105</v>
      </c>
      <c r="D326" s="143" t="s">
        <v>360</v>
      </c>
      <c r="E326" s="66" t="s">
        <v>125</v>
      </c>
      <c r="F326" s="705">
        <v>1</v>
      </c>
      <c r="G326" s="619">
        <v>43.3</v>
      </c>
      <c r="H326" s="679">
        <v>1.5</v>
      </c>
      <c r="I326" s="679"/>
      <c r="J326" s="458">
        <f t="shared" si="7"/>
        <v>64.949999999999989</v>
      </c>
      <c r="K326" s="107"/>
      <c r="L326" s="11"/>
      <c r="M326" s="676"/>
    </row>
    <row r="327" spans="2:13" x14ac:dyDescent="0.2">
      <c r="B327" s="676"/>
      <c r="C327" s="677"/>
      <c r="D327" s="143" t="s">
        <v>2297</v>
      </c>
      <c r="E327" s="66"/>
      <c r="F327" s="705">
        <v>-1</v>
      </c>
      <c r="G327" s="619">
        <v>1.6</v>
      </c>
      <c r="H327" s="679">
        <v>1.5</v>
      </c>
      <c r="I327" s="679"/>
      <c r="J327" s="458">
        <f t="shared" si="7"/>
        <v>-2.4000000000000004</v>
      </c>
      <c r="K327" s="107"/>
      <c r="L327" s="11"/>
      <c r="M327" s="676"/>
    </row>
    <row r="328" spans="2:13" x14ac:dyDescent="0.2">
      <c r="B328" s="676"/>
      <c r="C328" s="677"/>
      <c r="D328" s="143" t="s">
        <v>2297</v>
      </c>
      <c r="E328" s="66"/>
      <c r="F328" s="705">
        <v>-5</v>
      </c>
      <c r="G328" s="619">
        <v>1.2</v>
      </c>
      <c r="H328" s="679">
        <v>1.5</v>
      </c>
      <c r="I328" s="679"/>
      <c r="J328" s="458">
        <f t="shared" si="7"/>
        <v>-9</v>
      </c>
      <c r="K328" s="107"/>
      <c r="L328" s="11"/>
      <c r="M328" s="676"/>
    </row>
    <row r="329" spans="2:13" x14ac:dyDescent="0.2">
      <c r="B329" s="676"/>
      <c r="C329" s="677"/>
      <c r="D329" s="143" t="s">
        <v>2297</v>
      </c>
      <c r="E329" s="66"/>
      <c r="F329" s="705">
        <v>-2</v>
      </c>
      <c r="G329" s="619">
        <v>1</v>
      </c>
      <c r="H329" s="679">
        <v>1.5</v>
      </c>
      <c r="I329" s="679"/>
      <c r="J329" s="458">
        <f t="shared" si="7"/>
        <v>-3</v>
      </c>
      <c r="K329" s="107"/>
      <c r="L329" s="11"/>
      <c r="M329" s="676"/>
    </row>
    <row r="330" spans="2:13" x14ac:dyDescent="0.2">
      <c r="B330" s="676"/>
      <c r="C330" s="677"/>
      <c r="D330" s="143" t="s">
        <v>2297</v>
      </c>
      <c r="E330" s="66"/>
      <c r="F330" s="705">
        <v>-4</v>
      </c>
      <c r="G330" s="619">
        <v>0.9</v>
      </c>
      <c r="H330" s="679">
        <v>1.5</v>
      </c>
      <c r="I330" s="679"/>
      <c r="J330" s="458">
        <f t="shared" si="7"/>
        <v>-5.4</v>
      </c>
      <c r="K330" s="107"/>
      <c r="L330" s="11"/>
      <c r="M330" s="676"/>
    </row>
    <row r="331" spans="2:13" x14ac:dyDescent="0.2">
      <c r="B331" s="676"/>
      <c r="C331" s="677"/>
      <c r="D331" s="143"/>
      <c r="E331" s="66" t="s">
        <v>1081</v>
      </c>
      <c r="F331" s="705">
        <v>-1</v>
      </c>
      <c r="G331" s="619">
        <v>1.5</v>
      </c>
      <c r="H331" s="679">
        <v>1.4</v>
      </c>
      <c r="I331" s="679"/>
      <c r="J331" s="458">
        <f t="shared" si="7"/>
        <v>-2.0999999999999996</v>
      </c>
      <c r="K331" s="107"/>
      <c r="L331" s="11"/>
      <c r="M331" s="676"/>
    </row>
    <row r="332" spans="2:13" x14ac:dyDescent="0.2">
      <c r="B332" s="676"/>
      <c r="C332" s="677"/>
      <c r="D332" s="143"/>
      <c r="E332" s="66" t="s">
        <v>982</v>
      </c>
      <c r="F332" s="705">
        <v>-1</v>
      </c>
      <c r="G332" s="619">
        <v>1</v>
      </c>
      <c r="H332" s="679">
        <v>1.4</v>
      </c>
      <c r="I332" s="679"/>
      <c r="J332" s="458">
        <f t="shared" si="7"/>
        <v>-1.4</v>
      </c>
      <c r="K332" s="107"/>
      <c r="L332" s="11"/>
      <c r="M332" s="676"/>
    </row>
    <row r="333" spans="2:13" x14ac:dyDescent="0.2">
      <c r="B333" s="676"/>
      <c r="C333" s="677"/>
      <c r="D333" s="143"/>
      <c r="E333" s="66" t="s">
        <v>2302</v>
      </c>
      <c r="F333" s="705">
        <v>-1</v>
      </c>
      <c r="G333" s="619">
        <v>0.4</v>
      </c>
      <c r="H333" s="679">
        <v>0.75</v>
      </c>
      <c r="I333" s="679"/>
      <c r="J333" s="458">
        <f t="shared" ref="J333:J352" si="8">PRODUCT(F333:I333)</f>
        <v>-0.30000000000000004</v>
      </c>
      <c r="K333" s="107"/>
      <c r="L333" s="11"/>
      <c r="M333" s="676"/>
    </row>
    <row r="334" spans="2:13" x14ac:dyDescent="0.2">
      <c r="B334" s="676"/>
      <c r="C334" s="677" t="s">
        <v>1092</v>
      </c>
      <c r="D334" s="143" t="s">
        <v>1093</v>
      </c>
      <c r="E334" s="66" t="s">
        <v>121</v>
      </c>
      <c r="F334" s="705">
        <v>1</v>
      </c>
      <c r="G334" s="619">
        <v>12.8</v>
      </c>
      <c r="H334" s="679">
        <v>1.8</v>
      </c>
      <c r="I334" s="679"/>
      <c r="J334" s="458">
        <f t="shared" si="8"/>
        <v>23.040000000000003</v>
      </c>
      <c r="K334" s="107"/>
      <c r="L334" s="11"/>
      <c r="M334" s="676"/>
    </row>
    <row r="335" spans="2:13" x14ac:dyDescent="0.2">
      <c r="B335" s="676"/>
      <c r="C335" s="677"/>
      <c r="D335" s="143" t="s">
        <v>2315</v>
      </c>
      <c r="E335" s="66"/>
      <c r="F335" s="705">
        <v>1</v>
      </c>
      <c r="G335" s="619">
        <v>3.4</v>
      </c>
      <c r="H335" s="679">
        <v>1.8</v>
      </c>
      <c r="I335" s="679"/>
      <c r="J335" s="458">
        <f t="shared" si="8"/>
        <v>6.12</v>
      </c>
      <c r="K335" s="107"/>
      <c r="L335" s="11"/>
      <c r="M335" s="676"/>
    </row>
    <row r="336" spans="2:13" x14ac:dyDescent="0.2">
      <c r="B336" s="676"/>
      <c r="C336" s="677"/>
      <c r="D336" s="143" t="s">
        <v>2297</v>
      </c>
      <c r="E336" s="66"/>
      <c r="F336" s="705">
        <v>-1</v>
      </c>
      <c r="G336" s="619">
        <v>0.9</v>
      </c>
      <c r="H336" s="679">
        <v>1.8</v>
      </c>
      <c r="I336" s="679"/>
      <c r="J336" s="458">
        <f t="shared" si="8"/>
        <v>-1.62</v>
      </c>
      <c r="K336" s="107"/>
      <c r="L336" s="11"/>
      <c r="M336" s="676"/>
    </row>
    <row r="337" spans="2:13" x14ac:dyDescent="0.2">
      <c r="B337" s="676"/>
      <c r="C337" s="677" t="s">
        <v>1096</v>
      </c>
      <c r="D337" s="143" t="s">
        <v>1097</v>
      </c>
      <c r="E337" s="66" t="s">
        <v>121</v>
      </c>
      <c r="F337" s="705">
        <v>1</v>
      </c>
      <c r="G337" s="619">
        <v>12.1</v>
      </c>
      <c r="H337" s="679">
        <v>1.8</v>
      </c>
      <c r="I337" s="679"/>
      <c r="J337" s="458">
        <f t="shared" si="8"/>
        <v>21.78</v>
      </c>
      <c r="K337" s="107"/>
      <c r="L337" s="11"/>
      <c r="M337" s="676"/>
    </row>
    <row r="338" spans="2:13" x14ac:dyDescent="0.2">
      <c r="B338" s="676"/>
      <c r="C338" s="677"/>
      <c r="D338" s="143" t="s">
        <v>2315</v>
      </c>
      <c r="E338" s="66"/>
      <c r="F338" s="705">
        <v>1</v>
      </c>
      <c r="G338" s="619">
        <v>3.6</v>
      </c>
      <c r="H338" s="679">
        <v>1.8</v>
      </c>
      <c r="I338" s="679"/>
      <c r="J338" s="458">
        <f t="shared" si="8"/>
        <v>6.48</v>
      </c>
      <c r="K338" s="107"/>
      <c r="L338" s="11"/>
      <c r="M338" s="676"/>
    </row>
    <row r="339" spans="2:13" x14ac:dyDescent="0.2">
      <c r="B339" s="676"/>
      <c r="C339" s="677"/>
      <c r="D339" s="143" t="s">
        <v>2297</v>
      </c>
      <c r="E339" s="66"/>
      <c r="F339" s="705">
        <v>-1</v>
      </c>
      <c r="G339" s="619">
        <v>0.9</v>
      </c>
      <c r="H339" s="679">
        <v>1.8</v>
      </c>
      <c r="I339" s="679"/>
      <c r="J339" s="458">
        <f t="shared" si="8"/>
        <v>-1.62</v>
      </c>
      <c r="K339" s="107"/>
      <c r="L339" s="11"/>
      <c r="M339" s="676"/>
    </row>
    <row r="340" spans="2:13" x14ac:dyDescent="0.2">
      <c r="B340" s="676"/>
      <c r="C340" s="677" t="s">
        <v>1098</v>
      </c>
      <c r="D340" s="143" t="s">
        <v>2246</v>
      </c>
      <c r="E340" s="66" t="s">
        <v>125</v>
      </c>
      <c r="F340" s="705">
        <v>1</v>
      </c>
      <c r="G340" s="619">
        <v>24.1</v>
      </c>
      <c r="H340" s="679">
        <v>1.5</v>
      </c>
      <c r="I340" s="679"/>
      <c r="J340" s="458">
        <f t="shared" si="8"/>
        <v>36.150000000000006</v>
      </c>
      <c r="K340" s="107"/>
      <c r="L340" s="11"/>
      <c r="M340" s="676"/>
    </row>
    <row r="341" spans="2:13" x14ac:dyDescent="0.2">
      <c r="B341" s="676"/>
      <c r="C341" s="677"/>
      <c r="D341" s="143" t="s">
        <v>2297</v>
      </c>
      <c r="E341" s="66"/>
      <c r="F341" s="705">
        <v>-1</v>
      </c>
      <c r="G341" s="619">
        <v>1.2</v>
      </c>
      <c r="H341" s="679">
        <v>1.5</v>
      </c>
      <c r="I341" s="679"/>
      <c r="J341" s="458">
        <f t="shared" si="8"/>
        <v>-1.7999999999999998</v>
      </c>
      <c r="K341" s="107"/>
      <c r="L341" s="11"/>
      <c r="M341" s="676"/>
    </row>
    <row r="342" spans="2:13" x14ac:dyDescent="0.2">
      <c r="B342" s="676"/>
      <c r="C342" s="677" t="s">
        <v>1099</v>
      </c>
      <c r="D342" s="143" t="s">
        <v>825</v>
      </c>
      <c r="E342" s="66" t="s">
        <v>120</v>
      </c>
      <c r="F342" s="705">
        <v>1</v>
      </c>
      <c r="G342" s="619">
        <v>7.7</v>
      </c>
      <c r="H342" s="679">
        <v>1.2</v>
      </c>
      <c r="I342" s="679"/>
      <c r="J342" s="458">
        <f t="shared" si="8"/>
        <v>9.24</v>
      </c>
      <c r="K342" s="107"/>
      <c r="L342" s="11"/>
      <c r="M342" s="676"/>
    </row>
    <row r="343" spans="2:13" x14ac:dyDescent="0.2">
      <c r="B343" s="676"/>
      <c r="C343" s="677"/>
      <c r="D343" s="143" t="s">
        <v>2297</v>
      </c>
      <c r="E343" s="66"/>
      <c r="F343" s="705">
        <v>-1</v>
      </c>
      <c r="G343" s="619">
        <v>0.8</v>
      </c>
      <c r="H343" s="679">
        <v>1.2</v>
      </c>
      <c r="I343" s="679"/>
      <c r="J343" s="458">
        <f t="shared" si="8"/>
        <v>-0.96</v>
      </c>
      <c r="K343" s="107"/>
      <c r="L343" s="11"/>
      <c r="M343" s="676"/>
    </row>
    <row r="344" spans="2:13" x14ac:dyDescent="0.2">
      <c r="B344" s="676"/>
      <c r="C344" s="677" t="s">
        <v>1101</v>
      </c>
      <c r="D344" s="143" t="s">
        <v>828</v>
      </c>
      <c r="E344" s="66" t="s">
        <v>120</v>
      </c>
      <c r="F344" s="705">
        <v>1</v>
      </c>
      <c r="G344" s="619">
        <v>7.7</v>
      </c>
      <c r="H344" s="679">
        <v>1.2</v>
      </c>
      <c r="I344" s="679"/>
      <c r="J344" s="458">
        <f t="shared" si="8"/>
        <v>9.24</v>
      </c>
      <c r="K344" s="107"/>
      <c r="L344" s="11"/>
      <c r="M344" s="676"/>
    </row>
    <row r="345" spans="2:13" x14ac:dyDescent="0.2">
      <c r="B345" s="676"/>
      <c r="C345" s="677"/>
      <c r="D345" s="143" t="s">
        <v>2297</v>
      </c>
      <c r="E345" s="66"/>
      <c r="F345" s="705">
        <v>-1</v>
      </c>
      <c r="G345" s="619">
        <v>0.8</v>
      </c>
      <c r="H345" s="679">
        <v>1.2</v>
      </c>
      <c r="I345" s="679"/>
      <c r="J345" s="458">
        <f t="shared" si="8"/>
        <v>-0.96</v>
      </c>
      <c r="K345" s="107"/>
      <c r="L345" s="11"/>
      <c r="M345" s="676"/>
    </row>
    <row r="346" spans="2:13" x14ac:dyDescent="0.2">
      <c r="B346" s="676"/>
      <c r="C346" s="677" t="s">
        <v>2252</v>
      </c>
      <c r="D346" s="143" t="s">
        <v>360</v>
      </c>
      <c r="E346" s="66" t="s">
        <v>125</v>
      </c>
      <c r="F346" s="705">
        <v>1</v>
      </c>
      <c r="G346" s="619">
        <v>43.1</v>
      </c>
      <c r="H346" s="679">
        <v>1.5</v>
      </c>
      <c r="I346" s="679"/>
      <c r="J346" s="458">
        <f t="shared" si="8"/>
        <v>64.650000000000006</v>
      </c>
      <c r="K346" s="107"/>
      <c r="L346" s="11"/>
      <c r="M346" s="676"/>
    </row>
    <row r="347" spans="2:13" x14ac:dyDescent="0.2">
      <c r="B347" s="676"/>
      <c r="C347" s="677"/>
      <c r="D347" s="143" t="s">
        <v>2297</v>
      </c>
      <c r="E347" s="66"/>
      <c r="F347" s="705">
        <v>-1</v>
      </c>
      <c r="G347" s="619">
        <v>1.8</v>
      </c>
      <c r="H347" s="679">
        <v>1.5</v>
      </c>
      <c r="I347" s="679"/>
      <c r="J347" s="458">
        <f t="shared" si="8"/>
        <v>-2.7</v>
      </c>
      <c r="K347" s="107"/>
      <c r="L347" s="11"/>
      <c r="M347" s="676"/>
    </row>
    <row r="348" spans="2:13" x14ac:dyDescent="0.2">
      <c r="B348" s="676"/>
      <c r="C348" s="677"/>
      <c r="D348" s="143" t="s">
        <v>2297</v>
      </c>
      <c r="E348" s="66"/>
      <c r="F348" s="705">
        <v>-1</v>
      </c>
      <c r="G348" s="619">
        <v>1.6</v>
      </c>
      <c r="H348" s="679">
        <v>1.5</v>
      </c>
      <c r="I348" s="679"/>
      <c r="J348" s="458">
        <f t="shared" si="8"/>
        <v>-2.4000000000000004</v>
      </c>
      <c r="K348" s="107"/>
      <c r="L348" s="11"/>
      <c r="M348" s="676"/>
    </row>
    <row r="349" spans="2:13" x14ac:dyDescent="0.2">
      <c r="B349" s="676"/>
      <c r="C349" s="677"/>
      <c r="D349" s="143" t="s">
        <v>2297</v>
      </c>
      <c r="E349" s="66"/>
      <c r="F349" s="705">
        <v>-1</v>
      </c>
      <c r="G349" s="619">
        <v>0.6</v>
      </c>
      <c r="H349" s="679">
        <v>1.5</v>
      </c>
      <c r="I349" s="679"/>
      <c r="J349" s="458">
        <f t="shared" si="8"/>
        <v>-0.89999999999999991</v>
      </c>
      <c r="K349" s="107"/>
      <c r="L349" s="11"/>
      <c r="M349" s="676"/>
    </row>
    <row r="350" spans="2:13" x14ac:dyDescent="0.2">
      <c r="B350" s="676"/>
      <c r="C350" s="677"/>
      <c r="D350" s="143"/>
      <c r="E350" s="66" t="s">
        <v>1080</v>
      </c>
      <c r="F350" s="705">
        <v>-1</v>
      </c>
      <c r="G350" s="619">
        <v>4</v>
      </c>
      <c r="H350" s="679">
        <v>1.4</v>
      </c>
      <c r="I350" s="679"/>
      <c r="J350" s="458">
        <f t="shared" si="8"/>
        <v>-5.6</v>
      </c>
      <c r="K350" s="107"/>
      <c r="L350" s="11"/>
      <c r="M350" s="676"/>
    </row>
    <row r="351" spans="2:13" x14ac:dyDescent="0.2">
      <c r="B351" s="676"/>
      <c r="C351" s="677"/>
      <c r="D351" s="143"/>
      <c r="E351" s="66" t="s">
        <v>669</v>
      </c>
      <c r="F351" s="705">
        <v>-1</v>
      </c>
      <c r="G351" s="619">
        <v>2.4</v>
      </c>
      <c r="H351" s="679">
        <v>0.3</v>
      </c>
      <c r="I351" s="679"/>
      <c r="J351" s="458">
        <f t="shared" si="8"/>
        <v>-0.72</v>
      </c>
      <c r="K351" s="107"/>
      <c r="L351" s="11"/>
      <c r="M351" s="676"/>
    </row>
    <row r="352" spans="2:13" x14ac:dyDescent="0.2">
      <c r="B352" s="676"/>
      <c r="C352" s="677"/>
      <c r="D352" s="143"/>
      <c r="E352" s="66" t="s">
        <v>2041</v>
      </c>
      <c r="F352" s="705">
        <v>-1</v>
      </c>
      <c r="G352" s="619">
        <v>14.7</v>
      </c>
      <c r="H352" s="679">
        <v>1.4</v>
      </c>
      <c r="I352" s="679"/>
      <c r="J352" s="458">
        <f t="shared" si="8"/>
        <v>-20.58</v>
      </c>
      <c r="K352" s="107"/>
      <c r="L352" s="11"/>
      <c r="M352" s="676"/>
    </row>
    <row r="353" spans="2:13" x14ac:dyDescent="0.2">
      <c r="B353" s="676"/>
      <c r="C353" s="677"/>
      <c r="D353" s="143"/>
      <c r="E353" s="66"/>
      <c r="F353" s="705"/>
      <c r="G353" s="619"/>
      <c r="H353" s="679"/>
      <c r="I353" s="679"/>
      <c r="J353" s="458"/>
      <c r="K353" s="107"/>
      <c r="L353" s="11"/>
      <c r="M353" s="676"/>
    </row>
    <row r="354" spans="2:13" x14ac:dyDescent="0.2">
      <c r="B354" s="676"/>
      <c r="C354" s="677"/>
      <c r="D354" s="690" t="s">
        <v>1102</v>
      </c>
      <c r="E354" s="66"/>
      <c r="F354" s="705"/>
      <c r="G354" s="619"/>
      <c r="H354" s="679"/>
      <c r="I354" s="679"/>
      <c r="J354" s="458"/>
      <c r="K354" s="107"/>
      <c r="L354" s="11"/>
      <c r="M354" s="676"/>
    </row>
    <row r="355" spans="2:13" x14ac:dyDescent="0.2">
      <c r="B355" s="676"/>
      <c r="C355" s="677" t="s">
        <v>2321</v>
      </c>
      <c r="D355" s="143" t="s">
        <v>1745</v>
      </c>
      <c r="E355" s="66" t="s">
        <v>125</v>
      </c>
      <c r="F355" s="705">
        <v>1</v>
      </c>
      <c r="G355" s="619">
        <v>15</v>
      </c>
      <c r="H355" s="679">
        <v>1.5</v>
      </c>
      <c r="I355" s="679"/>
      <c r="J355" s="458">
        <f>PRODUCT(F355:I355)</f>
        <v>22.5</v>
      </c>
      <c r="K355" s="107"/>
      <c r="L355" s="11"/>
      <c r="M355" s="676"/>
    </row>
    <row r="356" spans="2:13" x14ac:dyDescent="0.2">
      <c r="B356" s="676"/>
      <c r="C356" s="677"/>
      <c r="D356" s="143" t="s">
        <v>2297</v>
      </c>
      <c r="E356" s="66"/>
      <c r="F356" s="705">
        <v>-1</v>
      </c>
      <c r="G356" s="619">
        <v>1</v>
      </c>
      <c r="H356" s="679">
        <v>1.5</v>
      </c>
      <c r="I356" s="679"/>
      <c r="J356" s="458">
        <f>PRODUCT(F356:I356)</f>
        <v>-1.5</v>
      </c>
      <c r="K356" s="107"/>
      <c r="L356" s="11"/>
      <c r="M356" s="676"/>
    </row>
    <row r="357" spans="2:13" x14ac:dyDescent="0.2">
      <c r="B357" s="676"/>
      <c r="C357" s="677"/>
      <c r="D357" s="143"/>
      <c r="E357" s="66" t="s">
        <v>1250</v>
      </c>
      <c r="F357" s="705">
        <v>-1</v>
      </c>
      <c r="G357" s="619">
        <v>5.85</v>
      </c>
      <c r="H357" s="679">
        <v>1.4</v>
      </c>
      <c r="I357" s="679"/>
      <c r="J357" s="458">
        <f>PRODUCT(F357:I357)</f>
        <v>-8.19</v>
      </c>
      <c r="K357" s="107"/>
      <c r="L357" s="11"/>
      <c r="M357" s="676"/>
    </row>
    <row r="358" spans="2:13" x14ac:dyDescent="0.2">
      <c r="B358" s="676"/>
      <c r="C358" s="677"/>
      <c r="D358" s="143"/>
      <c r="E358" s="66" t="s">
        <v>1251</v>
      </c>
      <c r="F358" s="705">
        <v>-1</v>
      </c>
      <c r="G358" s="619">
        <v>6.85</v>
      </c>
      <c r="H358" s="679">
        <v>1.4</v>
      </c>
      <c r="I358" s="679"/>
      <c r="J358" s="458">
        <f>PRODUCT(F358:I358)</f>
        <v>-9.5899999999999981</v>
      </c>
      <c r="K358" s="107"/>
      <c r="L358" s="11"/>
      <c r="M358" s="676"/>
    </row>
    <row r="359" spans="2:13" x14ac:dyDescent="0.2">
      <c r="B359" s="676"/>
      <c r="C359" s="677" t="s">
        <v>2253</v>
      </c>
      <c r="D359" s="143" t="s">
        <v>144</v>
      </c>
      <c r="E359" s="66" t="s">
        <v>125</v>
      </c>
      <c r="F359" s="705">
        <v>1</v>
      </c>
      <c r="G359" s="619">
        <v>20.25</v>
      </c>
      <c r="H359" s="679">
        <v>1.5</v>
      </c>
      <c r="I359" s="679"/>
      <c r="J359" s="458">
        <f>PRODUCT(F359:I359)</f>
        <v>30.375</v>
      </c>
      <c r="K359" s="107"/>
      <c r="L359" s="11"/>
      <c r="M359" s="676"/>
    </row>
    <row r="360" spans="2:13" x14ac:dyDescent="0.2">
      <c r="B360" s="676"/>
      <c r="C360" s="677"/>
      <c r="D360" s="143" t="s">
        <v>2297</v>
      </c>
      <c r="E360" s="66"/>
      <c r="F360" s="705">
        <v>-1</v>
      </c>
      <c r="G360" s="619">
        <v>1.8</v>
      </c>
      <c r="H360" s="679">
        <v>1.5</v>
      </c>
      <c r="I360" s="679"/>
      <c r="J360" s="458">
        <f t="shared" ref="J360:J423" si="9">PRODUCT(F360:I360)</f>
        <v>-2.7</v>
      </c>
      <c r="K360" s="107"/>
      <c r="L360" s="11"/>
      <c r="M360" s="676"/>
    </row>
    <row r="361" spans="2:13" x14ac:dyDescent="0.2">
      <c r="B361" s="676"/>
      <c r="C361" s="677"/>
      <c r="D361" s="143" t="s">
        <v>2297</v>
      </c>
      <c r="E361" s="66"/>
      <c r="F361" s="705">
        <v>-2</v>
      </c>
      <c r="G361" s="619">
        <v>0.8</v>
      </c>
      <c r="H361" s="679">
        <v>1.5</v>
      </c>
      <c r="I361" s="679"/>
      <c r="J361" s="458">
        <f t="shared" si="9"/>
        <v>-2.4000000000000004</v>
      </c>
      <c r="K361" s="107"/>
      <c r="L361" s="11"/>
      <c r="M361" s="676"/>
    </row>
    <row r="362" spans="2:13" x14ac:dyDescent="0.2">
      <c r="B362" s="676"/>
      <c r="C362" s="677"/>
      <c r="D362" s="143"/>
      <c r="E362" s="66" t="s">
        <v>2311</v>
      </c>
      <c r="F362" s="705">
        <v>-1</v>
      </c>
      <c r="G362" s="619">
        <v>0.7</v>
      </c>
      <c r="H362" s="679">
        <v>0.75</v>
      </c>
      <c r="I362" s="679"/>
      <c r="J362" s="458">
        <f t="shared" si="9"/>
        <v>-0.52499999999999991</v>
      </c>
      <c r="K362" s="107"/>
      <c r="L362" s="11"/>
      <c r="M362" s="676"/>
    </row>
    <row r="363" spans="2:13" x14ac:dyDescent="0.2">
      <c r="B363" s="676"/>
      <c r="C363" s="677"/>
      <c r="D363" s="143"/>
      <c r="E363" s="66" t="s">
        <v>2302</v>
      </c>
      <c r="F363" s="705">
        <v>-1</v>
      </c>
      <c r="G363" s="619">
        <v>0.4</v>
      </c>
      <c r="H363" s="679">
        <v>0.75</v>
      </c>
      <c r="I363" s="679"/>
      <c r="J363" s="458">
        <f t="shared" si="9"/>
        <v>-0.30000000000000004</v>
      </c>
      <c r="K363" s="107"/>
      <c r="L363" s="11"/>
      <c r="M363" s="676"/>
    </row>
    <row r="364" spans="2:13" x14ac:dyDescent="0.2">
      <c r="B364" s="676"/>
      <c r="C364" s="677"/>
      <c r="D364" s="143" t="s">
        <v>2303</v>
      </c>
      <c r="E364" s="66"/>
      <c r="F364" s="705">
        <v>-1</v>
      </c>
      <c r="G364" s="619">
        <v>4.3</v>
      </c>
      <c r="H364" s="679">
        <v>1.5</v>
      </c>
      <c r="I364" s="679"/>
      <c r="J364" s="458">
        <f t="shared" si="9"/>
        <v>-6.4499999999999993</v>
      </c>
      <c r="K364" s="107"/>
      <c r="L364" s="11"/>
      <c r="M364" s="676"/>
    </row>
    <row r="365" spans="2:13" x14ac:dyDescent="0.2">
      <c r="B365" s="676"/>
      <c r="C365" s="677" t="s">
        <v>2232</v>
      </c>
      <c r="D365" s="143" t="s">
        <v>144</v>
      </c>
      <c r="E365" s="66" t="s">
        <v>125</v>
      </c>
      <c r="F365" s="705">
        <v>1</v>
      </c>
      <c r="G365" s="619">
        <v>14.4</v>
      </c>
      <c r="H365" s="679">
        <v>1.5</v>
      </c>
      <c r="I365" s="679"/>
      <c r="J365" s="458">
        <f t="shared" si="9"/>
        <v>21.6</v>
      </c>
      <c r="K365" s="107"/>
      <c r="L365" s="11"/>
      <c r="M365" s="676"/>
    </row>
    <row r="366" spans="2:13" x14ac:dyDescent="0.2">
      <c r="B366" s="676"/>
      <c r="C366" s="677"/>
      <c r="D366" s="143" t="s">
        <v>2297</v>
      </c>
      <c r="E366" s="66"/>
      <c r="F366" s="705">
        <v>-1</v>
      </c>
      <c r="G366" s="619">
        <v>1.2</v>
      </c>
      <c r="H366" s="679">
        <v>1.5</v>
      </c>
      <c r="I366" s="679"/>
      <c r="J366" s="458">
        <f t="shared" si="9"/>
        <v>-1.7999999999999998</v>
      </c>
      <c r="K366" s="107"/>
      <c r="L366" s="11"/>
      <c r="M366" s="676"/>
    </row>
    <row r="367" spans="2:13" x14ac:dyDescent="0.2">
      <c r="B367" s="676"/>
      <c r="C367" s="677"/>
      <c r="D367" s="143" t="s">
        <v>2297</v>
      </c>
      <c r="E367" s="66"/>
      <c r="F367" s="705">
        <v>-1</v>
      </c>
      <c r="G367" s="619">
        <v>0.9</v>
      </c>
      <c r="H367" s="679">
        <v>1.5</v>
      </c>
      <c r="I367" s="679"/>
      <c r="J367" s="458">
        <f t="shared" si="9"/>
        <v>-1.35</v>
      </c>
      <c r="K367" s="107"/>
      <c r="L367" s="11"/>
      <c r="M367" s="676"/>
    </row>
    <row r="368" spans="2:13" x14ac:dyDescent="0.2">
      <c r="B368" s="676"/>
      <c r="C368" s="677"/>
      <c r="D368" s="143" t="s">
        <v>2303</v>
      </c>
      <c r="E368" s="66"/>
      <c r="F368" s="705">
        <v>-1</v>
      </c>
      <c r="G368" s="619">
        <v>3.6</v>
      </c>
      <c r="H368" s="679">
        <v>1.5</v>
      </c>
      <c r="I368" s="679"/>
      <c r="J368" s="458">
        <f t="shared" si="9"/>
        <v>-5.4</v>
      </c>
      <c r="K368" s="107"/>
      <c r="L368" s="11"/>
      <c r="M368" s="676"/>
    </row>
    <row r="369" spans="2:13" x14ac:dyDescent="0.2">
      <c r="B369" s="676"/>
      <c r="C369" s="680" t="s">
        <v>2322</v>
      </c>
      <c r="D369" s="564" t="s">
        <v>2323</v>
      </c>
      <c r="E369" s="66" t="s">
        <v>125</v>
      </c>
      <c r="F369" s="705">
        <v>1</v>
      </c>
      <c r="G369" s="619">
        <v>21.3</v>
      </c>
      <c r="H369" s="715">
        <v>1.5</v>
      </c>
      <c r="I369" s="679"/>
      <c r="J369" s="458">
        <f t="shared" si="9"/>
        <v>31.950000000000003</v>
      </c>
      <c r="K369" s="107"/>
      <c r="L369" s="11"/>
      <c r="M369" s="676"/>
    </row>
    <row r="370" spans="2:13" x14ac:dyDescent="0.2">
      <c r="B370" s="676"/>
      <c r="C370" s="677"/>
      <c r="D370" s="143" t="s">
        <v>2297</v>
      </c>
      <c r="E370" s="66"/>
      <c r="F370" s="705">
        <v>-1</v>
      </c>
      <c r="G370" s="619">
        <v>1</v>
      </c>
      <c r="H370" s="679">
        <v>1.5</v>
      </c>
      <c r="I370" s="679"/>
      <c r="J370" s="458">
        <f t="shared" si="9"/>
        <v>-1.5</v>
      </c>
      <c r="K370" s="107"/>
      <c r="L370" s="11"/>
      <c r="M370" s="676"/>
    </row>
    <row r="371" spans="2:13" x14ac:dyDescent="0.2">
      <c r="B371" s="676"/>
      <c r="C371" s="677"/>
      <c r="D371" s="143" t="s">
        <v>2297</v>
      </c>
      <c r="E371" s="66"/>
      <c r="F371" s="705">
        <v>-1</v>
      </c>
      <c r="G371" s="619">
        <v>0.9</v>
      </c>
      <c r="H371" s="679">
        <v>1.5</v>
      </c>
      <c r="I371" s="679"/>
      <c r="J371" s="458">
        <f t="shared" si="9"/>
        <v>-1.35</v>
      </c>
      <c r="K371" s="107"/>
      <c r="L371" s="11"/>
      <c r="M371" s="676"/>
    </row>
    <row r="372" spans="2:13" x14ac:dyDescent="0.2">
      <c r="B372" s="676"/>
      <c r="C372" s="677" t="s">
        <v>1121</v>
      </c>
      <c r="D372" s="143" t="s">
        <v>179</v>
      </c>
      <c r="E372" s="66" t="s">
        <v>128</v>
      </c>
      <c r="F372" s="705">
        <v>1</v>
      </c>
      <c r="G372" s="619">
        <v>14.6</v>
      </c>
      <c r="H372" s="679">
        <v>0.1</v>
      </c>
      <c r="I372" s="679"/>
      <c r="J372" s="458">
        <f t="shared" si="9"/>
        <v>1.46</v>
      </c>
      <c r="K372" s="107"/>
      <c r="L372" s="11"/>
      <c r="M372" s="676"/>
    </row>
    <row r="373" spans="2:13" x14ac:dyDescent="0.2">
      <c r="B373" s="676"/>
      <c r="C373" s="677"/>
      <c r="D373" s="143" t="s">
        <v>2297</v>
      </c>
      <c r="E373" s="66"/>
      <c r="F373" s="705">
        <v>-2</v>
      </c>
      <c r="G373" s="619">
        <v>0.9</v>
      </c>
      <c r="H373" s="679">
        <v>0.1</v>
      </c>
      <c r="I373" s="679"/>
      <c r="J373" s="458">
        <f t="shared" si="9"/>
        <v>-0.18000000000000002</v>
      </c>
      <c r="K373" s="107"/>
      <c r="L373" s="11"/>
      <c r="M373" s="676"/>
    </row>
    <row r="374" spans="2:13" x14ac:dyDescent="0.2">
      <c r="B374" s="676"/>
      <c r="C374" s="677"/>
      <c r="D374" s="143" t="s">
        <v>2303</v>
      </c>
      <c r="E374" s="66"/>
      <c r="F374" s="705">
        <v>-1</v>
      </c>
      <c r="G374" s="619">
        <v>4.3</v>
      </c>
      <c r="H374" s="679">
        <v>0.1</v>
      </c>
      <c r="I374" s="679"/>
      <c r="J374" s="458">
        <f t="shared" si="9"/>
        <v>-0.43</v>
      </c>
      <c r="K374" s="107"/>
      <c r="L374" s="11"/>
      <c r="M374" s="676"/>
    </row>
    <row r="375" spans="2:13" x14ac:dyDescent="0.2">
      <c r="B375" s="676"/>
      <c r="C375" s="677" t="s">
        <v>1110</v>
      </c>
      <c r="D375" s="143" t="s">
        <v>2324</v>
      </c>
      <c r="E375" s="66" t="s">
        <v>786</v>
      </c>
      <c r="F375" s="705">
        <v>1</v>
      </c>
      <c r="G375" s="619">
        <v>16.7</v>
      </c>
      <c r="H375" s="679">
        <v>1.5</v>
      </c>
      <c r="I375" s="679"/>
      <c r="J375" s="458">
        <f t="shared" si="9"/>
        <v>25.049999999999997</v>
      </c>
      <c r="K375" s="107"/>
      <c r="L375" s="11"/>
      <c r="M375" s="676"/>
    </row>
    <row r="376" spans="2:13" x14ac:dyDescent="0.2">
      <c r="B376" s="676"/>
      <c r="C376" s="677"/>
      <c r="D376" s="143" t="s">
        <v>2297</v>
      </c>
      <c r="E376" s="66"/>
      <c r="F376" s="705">
        <v>-1</v>
      </c>
      <c r="G376" s="619">
        <v>1</v>
      </c>
      <c r="H376" s="679">
        <v>1.5</v>
      </c>
      <c r="I376" s="679"/>
      <c r="J376" s="458">
        <f t="shared" si="9"/>
        <v>-1.5</v>
      </c>
      <c r="K376" s="107"/>
      <c r="L376" s="11"/>
      <c r="M376" s="676"/>
    </row>
    <row r="377" spans="2:13" x14ac:dyDescent="0.2">
      <c r="B377" s="676"/>
      <c r="C377" s="677"/>
      <c r="D377" s="143"/>
      <c r="E377" s="66" t="s">
        <v>669</v>
      </c>
      <c r="F377" s="705">
        <v>-1</v>
      </c>
      <c r="G377" s="619">
        <v>2.4</v>
      </c>
      <c r="H377" s="679">
        <v>0.3</v>
      </c>
      <c r="I377" s="679"/>
      <c r="J377" s="458">
        <f t="shared" si="9"/>
        <v>-0.72</v>
      </c>
      <c r="K377" s="107"/>
      <c r="L377" s="11"/>
      <c r="M377" s="676"/>
    </row>
    <row r="378" spans="2:13" x14ac:dyDescent="0.2">
      <c r="B378" s="676"/>
      <c r="C378" s="677" t="s">
        <v>1118</v>
      </c>
      <c r="D378" s="143" t="s">
        <v>174</v>
      </c>
      <c r="E378" s="66" t="s">
        <v>121</v>
      </c>
      <c r="F378" s="705">
        <v>1</v>
      </c>
      <c r="G378" s="619">
        <v>9.8000000000000007</v>
      </c>
      <c r="H378" s="679">
        <v>1.8</v>
      </c>
      <c r="I378" s="679"/>
      <c r="J378" s="458">
        <f t="shared" si="9"/>
        <v>17.64</v>
      </c>
      <c r="K378" s="107"/>
      <c r="L378" s="11"/>
      <c r="M378" s="676"/>
    </row>
    <row r="379" spans="2:13" x14ac:dyDescent="0.2">
      <c r="B379" s="676"/>
      <c r="C379" s="677"/>
      <c r="D379" s="143" t="s">
        <v>2297</v>
      </c>
      <c r="E379" s="66"/>
      <c r="F379" s="705">
        <v>-1</v>
      </c>
      <c r="G379" s="619">
        <v>1</v>
      </c>
      <c r="H379" s="679">
        <v>1.8</v>
      </c>
      <c r="I379" s="679"/>
      <c r="J379" s="458">
        <f t="shared" si="9"/>
        <v>-1.8</v>
      </c>
      <c r="K379" s="107"/>
      <c r="L379" s="11"/>
      <c r="M379" s="676"/>
    </row>
    <row r="380" spans="2:13" x14ac:dyDescent="0.2">
      <c r="B380" s="676"/>
      <c r="C380" s="677" t="s">
        <v>2196</v>
      </c>
      <c r="D380" s="143" t="s">
        <v>122</v>
      </c>
      <c r="E380" s="66" t="s">
        <v>120</v>
      </c>
      <c r="F380" s="705">
        <v>1</v>
      </c>
      <c r="G380" s="619">
        <v>7</v>
      </c>
      <c r="H380" s="679">
        <v>1.2</v>
      </c>
      <c r="I380" s="679"/>
      <c r="J380" s="458">
        <f t="shared" si="9"/>
        <v>8.4</v>
      </c>
      <c r="K380" s="107"/>
      <c r="L380" s="11"/>
      <c r="M380" s="676"/>
    </row>
    <row r="381" spans="2:13" x14ac:dyDescent="0.2">
      <c r="B381" s="676"/>
      <c r="C381" s="677"/>
      <c r="D381" s="143" t="s">
        <v>2297</v>
      </c>
      <c r="E381" s="66"/>
      <c r="F381" s="705">
        <v>-1</v>
      </c>
      <c r="G381" s="619">
        <v>0.9</v>
      </c>
      <c r="H381" s="679">
        <v>1.2</v>
      </c>
      <c r="I381" s="679"/>
      <c r="J381" s="458">
        <f t="shared" si="9"/>
        <v>-1.08</v>
      </c>
      <c r="K381" s="107"/>
      <c r="L381" s="11"/>
      <c r="M381" s="676"/>
    </row>
    <row r="382" spans="2:13" x14ac:dyDescent="0.2">
      <c r="B382" s="676"/>
      <c r="C382" s="677" t="s">
        <v>1157</v>
      </c>
      <c r="D382" s="143" t="s">
        <v>138</v>
      </c>
      <c r="E382" s="66" t="s">
        <v>125</v>
      </c>
      <c r="F382" s="705">
        <v>1</v>
      </c>
      <c r="G382" s="619">
        <v>50.7</v>
      </c>
      <c r="H382" s="679">
        <v>1.5</v>
      </c>
      <c r="I382" s="679"/>
      <c r="J382" s="458">
        <f t="shared" si="9"/>
        <v>76.050000000000011</v>
      </c>
      <c r="K382" s="107"/>
      <c r="L382" s="11"/>
      <c r="M382" s="676"/>
    </row>
    <row r="383" spans="2:13" x14ac:dyDescent="0.2">
      <c r="B383" s="676"/>
      <c r="C383" s="677"/>
      <c r="D383" s="143" t="s">
        <v>2297</v>
      </c>
      <c r="E383" s="66"/>
      <c r="F383" s="705">
        <v>-2</v>
      </c>
      <c r="G383" s="619">
        <v>1.8</v>
      </c>
      <c r="H383" s="679">
        <v>1.5</v>
      </c>
      <c r="I383" s="679"/>
      <c r="J383" s="458">
        <f t="shared" si="9"/>
        <v>-5.4</v>
      </c>
      <c r="K383" s="107"/>
      <c r="L383" s="11"/>
      <c r="M383" s="676"/>
    </row>
    <row r="384" spans="2:13" x14ac:dyDescent="0.2">
      <c r="B384" s="676"/>
      <c r="C384" s="677"/>
      <c r="D384" s="143" t="s">
        <v>2297</v>
      </c>
      <c r="E384" s="66"/>
      <c r="F384" s="705">
        <v>-1</v>
      </c>
      <c r="G384" s="619">
        <v>1.2</v>
      </c>
      <c r="H384" s="679">
        <v>1.5</v>
      </c>
      <c r="I384" s="679"/>
      <c r="J384" s="458">
        <f t="shared" si="9"/>
        <v>-1.7999999999999998</v>
      </c>
      <c r="K384" s="107"/>
      <c r="L384" s="11"/>
      <c r="M384" s="676"/>
    </row>
    <row r="385" spans="2:13" x14ac:dyDescent="0.2">
      <c r="B385" s="676"/>
      <c r="C385" s="677"/>
      <c r="D385" s="143" t="s">
        <v>2297</v>
      </c>
      <c r="E385" s="66"/>
      <c r="F385" s="705">
        <v>-4</v>
      </c>
      <c r="G385" s="619">
        <v>1</v>
      </c>
      <c r="H385" s="679">
        <v>1.5</v>
      </c>
      <c r="I385" s="679"/>
      <c r="J385" s="458">
        <f t="shared" si="9"/>
        <v>-6</v>
      </c>
      <c r="K385" s="107"/>
      <c r="L385" s="11"/>
      <c r="M385" s="676"/>
    </row>
    <row r="386" spans="2:13" x14ac:dyDescent="0.2">
      <c r="B386" s="676"/>
      <c r="C386" s="677"/>
      <c r="D386" s="143" t="s">
        <v>2297</v>
      </c>
      <c r="E386" s="66"/>
      <c r="F386" s="705">
        <v>-4</v>
      </c>
      <c r="G386" s="619">
        <v>0.9</v>
      </c>
      <c r="H386" s="679">
        <v>1.5</v>
      </c>
      <c r="I386" s="679"/>
      <c r="J386" s="458">
        <f t="shared" si="9"/>
        <v>-5.4</v>
      </c>
      <c r="K386" s="107"/>
      <c r="L386" s="11"/>
      <c r="M386" s="676"/>
    </row>
    <row r="387" spans="2:13" x14ac:dyDescent="0.2">
      <c r="B387" s="676"/>
      <c r="C387" s="677" t="s">
        <v>1123</v>
      </c>
      <c r="D387" s="143" t="s">
        <v>840</v>
      </c>
      <c r="E387" s="66" t="s">
        <v>121</v>
      </c>
      <c r="F387" s="705">
        <v>1</v>
      </c>
      <c r="G387" s="619">
        <v>12.5</v>
      </c>
      <c r="H387" s="679">
        <v>1.8</v>
      </c>
      <c r="I387" s="679"/>
      <c r="J387" s="458">
        <f t="shared" si="9"/>
        <v>22.5</v>
      </c>
      <c r="K387" s="107"/>
      <c r="L387" s="11"/>
      <c r="M387" s="676"/>
    </row>
    <row r="388" spans="2:13" x14ac:dyDescent="0.2">
      <c r="B388" s="676"/>
      <c r="C388" s="677"/>
      <c r="D388" s="143" t="s">
        <v>2315</v>
      </c>
      <c r="E388" s="66"/>
      <c r="F388" s="705">
        <v>1</v>
      </c>
      <c r="G388" s="619">
        <v>3.1</v>
      </c>
      <c r="H388" s="679">
        <v>1.8</v>
      </c>
      <c r="I388" s="679"/>
      <c r="J388" s="458">
        <f t="shared" si="9"/>
        <v>5.58</v>
      </c>
      <c r="K388" s="107"/>
      <c r="L388" s="11"/>
      <c r="M388" s="676"/>
    </row>
    <row r="389" spans="2:13" x14ac:dyDescent="0.2">
      <c r="B389" s="676"/>
      <c r="C389" s="677"/>
      <c r="D389" s="143" t="s">
        <v>2297</v>
      </c>
      <c r="E389" s="66"/>
      <c r="F389" s="705">
        <v>-1</v>
      </c>
      <c r="G389" s="619">
        <v>0.9</v>
      </c>
      <c r="H389" s="679">
        <v>1.8</v>
      </c>
      <c r="I389" s="679"/>
      <c r="J389" s="458">
        <f t="shared" si="9"/>
        <v>-1.62</v>
      </c>
      <c r="K389" s="107"/>
      <c r="L389" s="11"/>
      <c r="M389" s="676"/>
    </row>
    <row r="390" spans="2:13" x14ac:dyDescent="0.2">
      <c r="B390" s="676"/>
      <c r="C390" s="677" t="s">
        <v>1130</v>
      </c>
      <c r="D390" s="143" t="s">
        <v>840</v>
      </c>
      <c r="E390" s="66" t="s">
        <v>121</v>
      </c>
      <c r="F390" s="705">
        <v>1</v>
      </c>
      <c r="G390" s="619">
        <v>14.3</v>
      </c>
      <c r="H390" s="679">
        <v>1.8</v>
      </c>
      <c r="I390" s="679"/>
      <c r="J390" s="458">
        <f t="shared" si="9"/>
        <v>25.740000000000002</v>
      </c>
      <c r="K390" s="107"/>
      <c r="L390" s="11"/>
      <c r="M390" s="676"/>
    </row>
    <row r="391" spans="2:13" x14ac:dyDescent="0.2">
      <c r="B391" s="676"/>
      <c r="C391" s="677"/>
      <c r="D391" s="143" t="s">
        <v>2315</v>
      </c>
      <c r="E391" s="66"/>
      <c r="F391" s="705">
        <v>1</v>
      </c>
      <c r="G391" s="619">
        <v>2.1</v>
      </c>
      <c r="H391" s="679">
        <v>1.8</v>
      </c>
      <c r="I391" s="679"/>
      <c r="J391" s="458">
        <f t="shared" si="9"/>
        <v>3.7800000000000002</v>
      </c>
      <c r="K391" s="107"/>
      <c r="L391" s="11"/>
      <c r="M391" s="676"/>
    </row>
    <row r="392" spans="2:13" x14ac:dyDescent="0.2">
      <c r="B392" s="676"/>
      <c r="C392" s="677"/>
      <c r="D392" s="143" t="s">
        <v>2297</v>
      </c>
      <c r="E392" s="66"/>
      <c r="F392" s="705">
        <v>-1</v>
      </c>
      <c r="G392" s="619">
        <v>0.9</v>
      </c>
      <c r="H392" s="679">
        <v>1.8</v>
      </c>
      <c r="I392" s="679"/>
      <c r="J392" s="458">
        <f t="shared" si="9"/>
        <v>-1.62</v>
      </c>
      <c r="K392" s="107"/>
      <c r="L392" s="11"/>
      <c r="M392" s="676"/>
    </row>
    <row r="393" spans="2:13" x14ac:dyDescent="0.2">
      <c r="B393" s="676"/>
      <c r="C393" s="677" t="s">
        <v>1133</v>
      </c>
      <c r="D393" s="143" t="s">
        <v>1132</v>
      </c>
      <c r="E393" s="66" t="s">
        <v>125</v>
      </c>
      <c r="F393" s="705">
        <v>1</v>
      </c>
      <c r="G393" s="619">
        <v>15</v>
      </c>
      <c r="H393" s="715">
        <v>1.5</v>
      </c>
      <c r="I393" s="679"/>
      <c r="J393" s="458">
        <f t="shared" si="9"/>
        <v>22.5</v>
      </c>
      <c r="K393" s="107"/>
      <c r="L393" s="11"/>
      <c r="M393" s="676"/>
    </row>
    <row r="394" spans="2:13" x14ac:dyDescent="0.2">
      <c r="B394" s="676"/>
      <c r="C394" s="677"/>
      <c r="D394" s="143" t="s">
        <v>2297</v>
      </c>
      <c r="E394" s="66"/>
      <c r="F394" s="705">
        <v>-1</v>
      </c>
      <c r="G394" s="619">
        <v>0.9</v>
      </c>
      <c r="H394" s="679">
        <v>1.5</v>
      </c>
      <c r="I394" s="679"/>
      <c r="J394" s="458">
        <f t="shared" si="9"/>
        <v>-1.35</v>
      </c>
      <c r="K394" s="107"/>
      <c r="L394" s="11"/>
      <c r="M394" s="676"/>
    </row>
    <row r="395" spans="2:13" x14ac:dyDescent="0.2">
      <c r="B395" s="676"/>
      <c r="C395" s="677" t="s">
        <v>1125</v>
      </c>
      <c r="D395" s="143" t="s">
        <v>2257</v>
      </c>
      <c r="E395" s="66" t="s">
        <v>121</v>
      </c>
      <c r="F395" s="705">
        <v>1</v>
      </c>
      <c r="G395" s="619">
        <v>16.5</v>
      </c>
      <c r="H395" s="679">
        <v>1.8</v>
      </c>
      <c r="I395" s="679"/>
      <c r="J395" s="458">
        <f t="shared" si="9"/>
        <v>29.7</v>
      </c>
      <c r="K395" s="107"/>
      <c r="L395" s="11"/>
      <c r="M395" s="676"/>
    </row>
    <row r="396" spans="2:13" x14ac:dyDescent="0.2">
      <c r="B396" s="676"/>
      <c r="C396" s="677"/>
      <c r="D396" s="143" t="s">
        <v>2297</v>
      </c>
      <c r="E396" s="66"/>
      <c r="F396" s="705">
        <v>-1</v>
      </c>
      <c r="G396" s="619">
        <v>1.2</v>
      </c>
      <c r="H396" s="679">
        <v>1.8</v>
      </c>
      <c r="I396" s="679"/>
      <c r="J396" s="458">
        <f t="shared" si="9"/>
        <v>-2.16</v>
      </c>
      <c r="K396" s="107"/>
      <c r="L396" s="11"/>
      <c r="M396" s="676"/>
    </row>
    <row r="397" spans="2:13" x14ac:dyDescent="0.2">
      <c r="B397" s="676"/>
      <c r="C397" s="677" t="s">
        <v>2243</v>
      </c>
      <c r="D397" s="143" t="s">
        <v>171</v>
      </c>
      <c r="E397" s="66" t="s">
        <v>121</v>
      </c>
      <c r="F397" s="705">
        <v>1</v>
      </c>
      <c r="G397" s="619">
        <v>13.1</v>
      </c>
      <c r="H397" s="679">
        <v>1.8</v>
      </c>
      <c r="I397" s="679"/>
      <c r="J397" s="458">
        <f t="shared" si="9"/>
        <v>23.58</v>
      </c>
      <c r="K397" s="107"/>
      <c r="L397" s="11"/>
      <c r="M397" s="676"/>
    </row>
    <row r="398" spans="2:13" x14ac:dyDescent="0.2">
      <c r="B398" s="676"/>
      <c r="C398" s="677"/>
      <c r="D398" s="143" t="s">
        <v>2297</v>
      </c>
      <c r="E398" s="66"/>
      <c r="F398" s="705">
        <v>-1</v>
      </c>
      <c r="G398" s="619">
        <v>1</v>
      </c>
      <c r="H398" s="679">
        <v>1.8</v>
      </c>
      <c r="I398" s="679"/>
      <c r="J398" s="458">
        <f t="shared" si="9"/>
        <v>-1.8</v>
      </c>
      <c r="K398" s="107"/>
      <c r="L398" s="11"/>
      <c r="M398" s="676"/>
    </row>
    <row r="399" spans="2:13" x14ac:dyDescent="0.2">
      <c r="B399" s="676"/>
      <c r="C399" s="677" t="s">
        <v>1134</v>
      </c>
      <c r="D399" s="143" t="s">
        <v>156</v>
      </c>
      <c r="E399" s="66" t="s">
        <v>121</v>
      </c>
      <c r="F399" s="705">
        <v>1</v>
      </c>
      <c r="G399" s="619">
        <v>8.3000000000000007</v>
      </c>
      <c r="H399" s="679">
        <v>1.8</v>
      </c>
      <c r="I399" s="679"/>
      <c r="J399" s="458">
        <f t="shared" si="9"/>
        <v>14.940000000000001</v>
      </c>
      <c r="K399" s="107"/>
      <c r="L399" s="11"/>
      <c r="M399" s="676"/>
    </row>
    <row r="400" spans="2:13" x14ac:dyDescent="0.2">
      <c r="B400" s="676"/>
      <c r="C400" s="677"/>
      <c r="D400" s="143" t="s">
        <v>2297</v>
      </c>
      <c r="E400" s="66"/>
      <c r="F400" s="705">
        <v>-2</v>
      </c>
      <c r="G400" s="619">
        <v>1.2</v>
      </c>
      <c r="H400" s="679">
        <v>1.8</v>
      </c>
      <c r="I400" s="679"/>
      <c r="J400" s="458">
        <f t="shared" si="9"/>
        <v>-4.32</v>
      </c>
      <c r="K400" s="107"/>
      <c r="L400" s="11"/>
      <c r="M400" s="676"/>
    </row>
    <row r="401" spans="2:13" x14ac:dyDescent="0.2">
      <c r="B401" s="676"/>
      <c r="C401" s="677" t="s">
        <v>1135</v>
      </c>
      <c r="D401" s="143" t="s">
        <v>764</v>
      </c>
      <c r="E401" s="66" t="s">
        <v>121</v>
      </c>
      <c r="F401" s="705">
        <v>1</v>
      </c>
      <c r="G401" s="619">
        <v>18.7</v>
      </c>
      <c r="H401" s="679">
        <v>1.8</v>
      </c>
      <c r="I401" s="679"/>
      <c r="J401" s="458">
        <f t="shared" si="9"/>
        <v>33.659999999999997</v>
      </c>
      <c r="K401" s="107"/>
      <c r="L401" s="11"/>
      <c r="M401" s="676"/>
    </row>
    <row r="402" spans="2:13" x14ac:dyDescent="0.2">
      <c r="B402" s="676"/>
      <c r="C402" s="677"/>
      <c r="D402" s="143" t="s">
        <v>2297</v>
      </c>
      <c r="E402" s="66"/>
      <c r="F402" s="705">
        <v>-1</v>
      </c>
      <c r="G402" s="619">
        <v>1.2</v>
      </c>
      <c r="H402" s="679">
        <v>1.8</v>
      </c>
      <c r="I402" s="679"/>
      <c r="J402" s="458">
        <f t="shared" si="9"/>
        <v>-2.16</v>
      </c>
      <c r="K402" s="107"/>
      <c r="L402" s="11"/>
      <c r="M402" s="676"/>
    </row>
    <row r="403" spans="2:13" x14ac:dyDescent="0.2">
      <c r="B403" s="676"/>
      <c r="C403" s="677" t="s">
        <v>1127</v>
      </c>
      <c r="D403" s="143" t="s">
        <v>297</v>
      </c>
      <c r="E403" s="66" t="s">
        <v>121</v>
      </c>
      <c r="F403" s="705">
        <v>1</v>
      </c>
      <c r="G403" s="619">
        <v>18.399999999999999</v>
      </c>
      <c r="H403" s="679">
        <v>1.8</v>
      </c>
      <c r="I403" s="679"/>
      <c r="J403" s="458">
        <f t="shared" si="9"/>
        <v>33.119999999999997</v>
      </c>
      <c r="K403" s="107"/>
      <c r="L403" s="11"/>
      <c r="M403" s="676"/>
    </row>
    <row r="404" spans="2:13" x14ac:dyDescent="0.2">
      <c r="B404" s="676"/>
      <c r="C404" s="677"/>
      <c r="D404" s="143" t="s">
        <v>2297</v>
      </c>
      <c r="E404" s="66"/>
      <c r="F404" s="705">
        <v>-1</v>
      </c>
      <c r="G404" s="619">
        <v>1.2</v>
      </c>
      <c r="H404" s="679">
        <v>1.8</v>
      </c>
      <c r="I404" s="679"/>
      <c r="J404" s="458">
        <f t="shared" si="9"/>
        <v>-2.16</v>
      </c>
      <c r="K404" s="107"/>
      <c r="L404" s="11"/>
      <c r="M404" s="676"/>
    </row>
    <row r="405" spans="2:13" x14ac:dyDescent="0.2">
      <c r="B405" s="676"/>
      <c r="C405" s="677" t="s">
        <v>1138</v>
      </c>
      <c r="D405" s="143" t="s">
        <v>282</v>
      </c>
      <c r="E405" s="66" t="s">
        <v>120</v>
      </c>
      <c r="F405" s="705">
        <v>1</v>
      </c>
      <c r="G405" s="619">
        <v>10.1</v>
      </c>
      <c r="H405" s="679">
        <v>1.2</v>
      </c>
      <c r="I405" s="679"/>
      <c r="J405" s="458">
        <f t="shared" si="9"/>
        <v>12.12</v>
      </c>
      <c r="K405" s="107"/>
      <c r="L405" s="11"/>
      <c r="M405" s="676"/>
    </row>
    <row r="406" spans="2:13" x14ac:dyDescent="0.2">
      <c r="B406" s="676"/>
      <c r="C406" s="677"/>
      <c r="D406" s="143" t="s">
        <v>2297</v>
      </c>
      <c r="E406" s="66"/>
      <c r="F406" s="705">
        <v>-1</v>
      </c>
      <c r="G406" s="619">
        <v>1</v>
      </c>
      <c r="H406" s="679">
        <v>1.2</v>
      </c>
      <c r="I406" s="679"/>
      <c r="J406" s="458">
        <f t="shared" si="9"/>
        <v>-1.2</v>
      </c>
      <c r="K406" s="107"/>
      <c r="L406" s="11"/>
      <c r="M406" s="676"/>
    </row>
    <row r="407" spans="2:13" x14ac:dyDescent="0.2">
      <c r="B407" s="676"/>
      <c r="C407" s="677"/>
      <c r="D407" s="143"/>
      <c r="E407" s="66" t="s">
        <v>1081</v>
      </c>
      <c r="F407" s="705">
        <v>-1</v>
      </c>
      <c r="G407" s="619">
        <v>1.5</v>
      </c>
      <c r="H407" s="679">
        <v>1.1000000000000001</v>
      </c>
      <c r="I407" s="679"/>
      <c r="J407" s="458">
        <f t="shared" si="9"/>
        <v>-1.6500000000000001</v>
      </c>
      <c r="K407" s="107"/>
      <c r="L407" s="11"/>
      <c r="M407" s="676"/>
    </row>
    <row r="408" spans="2:13" x14ac:dyDescent="0.2">
      <c r="B408" s="676"/>
      <c r="C408" s="677" t="s">
        <v>1139</v>
      </c>
      <c r="D408" s="143" t="s">
        <v>133</v>
      </c>
      <c r="E408" s="66" t="s">
        <v>120</v>
      </c>
      <c r="F408" s="705">
        <v>1</v>
      </c>
      <c r="G408" s="619">
        <v>13.2</v>
      </c>
      <c r="H408" s="679">
        <v>1.2</v>
      </c>
      <c r="I408" s="679"/>
      <c r="J408" s="458">
        <f t="shared" si="9"/>
        <v>15.839999999999998</v>
      </c>
      <c r="K408" s="107"/>
      <c r="L408" s="11"/>
      <c r="M408" s="676"/>
    </row>
    <row r="409" spans="2:13" x14ac:dyDescent="0.2">
      <c r="B409" s="676"/>
      <c r="C409" s="677"/>
      <c r="D409" s="143" t="s">
        <v>2297</v>
      </c>
      <c r="E409" s="66"/>
      <c r="F409" s="705">
        <v>-2</v>
      </c>
      <c r="G409" s="619">
        <v>0.9</v>
      </c>
      <c r="H409" s="679">
        <v>1.2</v>
      </c>
      <c r="I409" s="679"/>
      <c r="J409" s="458">
        <f t="shared" si="9"/>
        <v>-2.16</v>
      </c>
      <c r="K409" s="107"/>
      <c r="L409" s="11"/>
      <c r="M409" s="676"/>
    </row>
    <row r="410" spans="2:13" x14ac:dyDescent="0.2">
      <c r="B410" s="676"/>
      <c r="C410" s="677" t="s">
        <v>2245</v>
      </c>
      <c r="D410" s="143" t="s">
        <v>138</v>
      </c>
      <c r="E410" s="66" t="s">
        <v>125</v>
      </c>
      <c r="F410" s="705">
        <v>1</v>
      </c>
      <c r="G410" s="619">
        <v>20.8</v>
      </c>
      <c r="H410" s="679">
        <v>1.5</v>
      </c>
      <c r="I410" s="679"/>
      <c r="J410" s="458">
        <f t="shared" si="9"/>
        <v>31.200000000000003</v>
      </c>
      <c r="K410" s="107"/>
      <c r="L410" s="11"/>
      <c r="M410" s="676"/>
    </row>
    <row r="411" spans="2:13" x14ac:dyDescent="0.2">
      <c r="B411" s="676"/>
      <c r="C411" s="677"/>
      <c r="D411" s="143" t="s">
        <v>2297</v>
      </c>
      <c r="E411" s="66"/>
      <c r="F411" s="705">
        <v>-4</v>
      </c>
      <c r="G411" s="619">
        <v>1.2</v>
      </c>
      <c r="H411" s="679">
        <v>1.5</v>
      </c>
      <c r="I411" s="679"/>
      <c r="J411" s="458">
        <f t="shared" si="9"/>
        <v>-7.1999999999999993</v>
      </c>
      <c r="K411" s="107"/>
      <c r="L411" s="11"/>
      <c r="M411" s="676"/>
    </row>
    <row r="412" spans="2:13" x14ac:dyDescent="0.2">
      <c r="B412" s="676"/>
      <c r="C412" s="677"/>
      <c r="D412" s="143" t="s">
        <v>2297</v>
      </c>
      <c r="E412" s="66"/>
      <c r="F412" s="705">
        <v>-2</v>
      </c>
      <c r="G412" s="619">
        <v>1</v>
      </c>
      <c r="H412" s="679">
        <v>1.5</v>
      </c>
      <c r="I412" s="679"/>
      <c r="J412" s="458">
        <f t="shared" si="9"/>
        <v>-3</v>
      </c>
      <c r="K412" s="107"/>
      <c r="L412" s="11"/>
      <c r="M412" s="676"/>
    </row>
    <row r="413" spans="2:13" x14ac:dyDescent="0.2">
      <c r="B413" s="676"/>
      <c r="C413" s="677"/>
      <c r="D413" s="143" t="s">
        <v>2297</v>
      </c>
      <c r="E413" s="66"/>
      <c r="F413" s="705">
        <v>-1</v>
      </c>
      <c r="G413" s="619">
        <v>0.9</v>
      </c>
      <c r="H413" s="679">
        <v>1.5</v>
      </c>
      <c r="I413" s="679"/>
      <c r="J413" s="458">
        <f t="shared" si="9"/>
        <v>-1.35</v>
      </c>
      <c r="K413" s="107"/>
      <c r="L413" s="11"/>
      <c r="M413" s="676"/>
    </row>
    <row r="414" spans="2:13" x14ac:dyDescent="0.2">
      <c r="B414" s="676"/>
      <c r="C414" s="677"/>
      <c r="D414" s="143"/>
      <c r="E414" s="66" t="s">
        <v>1081</v>
      </c>
      <c r="F414" s="705">
        <v>-1</v>
      </c>
      <c r="G414" s="619">
        <v>1.5</v>
      </c>
      <c r="H414" s="679">
        <v>1.4</v>
      </c>
      <c r="I414" s="679"/>
      <c r="J414" s="458">
        <f t="shared" si="9"/>
        <v>-2.0999999999999996</v>
      </c>
      <c r="K414" s="107"/>
      <c r="L414" s="11"/>
      <c r="M414" s="676"/>
    </row>
    <row r="415" spans="2:13" x14ac:dyDescent="0.2">
      <c r="B415" s="676"/>
      <c r="C415" s="677" t="s">
        <v>2325</v>
      </c>
      <c r="D415" s="143" t="s">
        <v>138</v>
      </c>
      <c r="E415" s="66" t="s">
        <v>125</v>
      </c>
      <c r="F415" s="705">
        <v>1</v>
      </c>
      <c r="G415" s="619">
        <v>41.2</v>
      </c>
      <c r="H415" s="679">
        <v>1.5</v>
      </c>
      <c r="I415" s="679"/>
      <c r="J415" s="458">
        <f t="shared" si="9"/>
        <v>61.800000000000004</v>
      </c>
      <c r="K415" s="107"/>
      <c r="L415" s="11"/>
      <c r="M415" s="676"/>
    </row>
    <row r="416" spans="2:13" x14ac:dyDescent="0.2">
      <c r="B416" s="676"/>
      <c r="C416" s="677"/>
      <c r="D416" s="143" t="s">
        <v>2297</v>
      </c>
      <c r="E416" s="66"/>
      <c r="F416" s="705">
        <v>-1</v>
      </c>
      <c r="G416" s="619">
        <v>1.6</v>
      </c>
      <c r="H416" s="679">
        <v>1.5</v>
      </c>
      <c r="I416" s="679"/>
      <c r="J416" s="458">
        <f t="shared" si="9"/>
        <v>-2.4000000000000004</v>
      </c>
      <c r="K416" s="107"/>
      <c r="L416" s="11"/>
      <c r="M416" s="676"/>
    </row>
    <row r="417" spans="2:13" x14ac:dyDescent="0.2">
      <c r="B417" s="676"/>
      <c r="C417" s="677"/>
      <c r="D417" s="143" t="s">
        <v>2297</v>
      </c>
      <c r="E417" s="66"/>
      <c r="F417" s="705">
        <v>-2</v>
      </c>
      <c r="G417" s="619">
        <v>1.2</v>
      </c>
      <c r="H417" s="679">
        <v>1.5</v>
      </c>
      <c r="I417" s="679"/>
      <c r="J417" s="458">
        <f t="shared" si="9"/>
        <v>-3.5999999999999996</v>
      </c>
      <c r="K417" s="107"/>
      <c r="L417" s="11"/>
      <c r="M417" s="676"/>
    </row>
    <row r="418" spans="2:13" x14ac:dyDescent="0.2">
      <c r="B418" s="676"/>
      <c r="C418" s="677"/>
      <c r="D418" s="143" t="s">
        <v>2297</v>
      </c>
      <c r="E418" s="66"/>
      <c r="F418" s="705">
        <v>-7</v>
      </c>
      <c r="G418" s="619">
        <v>0.9</v>
      </c>
      <c r="H418" s="679">
        <v>1.5</v>
      </c>
      <c r="I418" s="679"/>
      <c r="J418" s="458">
        <f t="shared" si="9"/>
        <v>-9.4499999999999993</v>
      </c>
      <c r="K418" s="107"/>
      <c r="L418" s="11"/>
      <c r="M418" s="676"/>
    </row>
    <row r="419" spans="2:13" x14ac:dyDescent="0.2">
      <c r="B419" s="676"/>
      <c r="C419" s="677" t="s">
        <v>1128</v>
      </c>
      <c r="D419" s="143" t="s">
        <v>177</v>
      </c>
      <c r="E419" s="66" t="s">
        <v>786</v>
      </c>
      <c r="F419" s="705">
        <v>1</v>
      </c>
      <c r="G419" s="619">
        <v>8.1</v>
      </c>
      <c r="H419" s="679">
        <v>1.5</v>
      </c>
      <c r="I419" s="679"/>
      <c r="J419" s="458">
        <f t="shared" si="9"/>
        <v>12.149999999999999</v>
      </c>
      <c r="K419" s="107"/>
      <c r="L419" s="11"/>
      <c r="M419" s="676"/>
    </row>
    <row r="420" spans="2:13" x14ac:dyDescent="0.2">
      <c r="B420" s="676"/>
      <c r="C420" s="677"/>
      <c r="D420" s="143" t="s">
        <v>2297</v>
      </c>
      <c r="E420" s="66"/>
      <c r="F420" s="705">
        <v>-1</v>
      </c>
      <c r="G420" s="619">
        <v>0.9</v>
      </c>
      <c r="H420" s="679">
        <v>1.5</v>
      </c>
      <c r="I420" s="679"/>
      <c r="J420" s="458">
        <f t="shared" si="9"/>
        <v>-1.35</v>
      </c>
      <c r="K420" s="107"/>
      <c r="L420" s="11"/>
      <c r="M420" s="676"/>
    </row>
    <row r="421" spans="2:13" x14ac:dyDescent="0.2">
      <c r="B421" s="676"/>
      <c r="C421" s="677" t="s">
        <v>1129</v>
      </c>
      <c r="D421" s="143" t="s">
        <v>1059</v>
      </c>
      <c r="E421" s="66" t="s">
        <v>782</v>
      </c>
      <c r="F421" s="705">
        <v>1</v>
      </c>
      <c r="G421" s="619">
        <v>8.1999999999999993</v>
      </c>
      <c r="H421" s="679">
        <v>2</v>
      </c>
      <c r="I421" s="679"/>
      <c r="J421" s="458">
        <f t="shared" si="9"/>
        <v>16.399999999999999</v>
      </c>
      <c r="K421" s="107"/>
      <c r="L421" s="11"/>
      <c r="M421" s="676"/>
    </row>
    <row r="422" spans="2:13" x14ac:dyDescent="0.2">
      <c r="B422" s="676"/>
      <c r="C422" s="677"/>
      <c r="D422" s="143" t="s">
        <v>2297</v>
      </c>
      <c r="E422" s="66"/>
      <c r="F422" s="705">
        <v>-1</v>
      </c>
      <c r="G422" s="619">
        <v>0.9</v>
      </c>
      <c r="H422" s="679">
        <v>2</v>
      </c>
      <c r="I422" s="679"/>
      <c r="J422" s="458">
        <f t="shared" si="9"/>
        <v>-1.8</v>
      </c>
      <c r="K422" s="107"/>
      <c r="L422" s="11"/>
      <c r="M422" s="676"/>
    </row>
    <row r="423" spans="2:13" x14ac:dyDescent="0.2">
      <c r="B423" s="676"/>
      <c r="C423" s="677" t="s">
        <v>1140</v>
      </c>
      <c r="D423" s="143" t="s">
        <v>840</v>
      </c>
      <c r="E423" s="66" t="s">
        <v>121</v>
      </c>
      <c r="F423" s="705">
        <v>1</v>
      </c>
      <c r="G423" s="619">
        <v>11.8</v>
      </c>
      <c r="H423" s="679">
        <v>1.8</v>
      </c>
      <c r="I423" s="679"/>
      <c r="J423" s="458">
        <f t="shared" si="9"/>
        <v>21.240000000000002</v>
      </c>
      <c r="K423" s="107"/>
      <c r="L423" s="11"/>
      <c r="M423" s="676"/>
    </row>
    <row r="424" spans="2:13" x14ac:dyDescent="0.2">
      <c r="B424" s="676"/>
      <c r="C424" s="677"/>
      <c r="D424" s="143" t="s">
        <v>2315</v>
      </c>
      <c r="E424" s="66"/>
      <c r="F424" s="705">
        <v>1</v>
      </c>
      <c r="G424" s="619">
        <v>3.3</v>
      </c>
      <c r="H424" s="679">
        <v>1.8</v>
      </c>
      <c r="I424" s="679"/>
      <c r="J424" s="458">
        <f t="shared" ref="J424:J453" si="10">PRODUCT(F424:I424)</f>
        <v>5.9399999999999995</v>
      </c>
      <c r="K424" s="107"/>
      <c r="L424" s="11"/>
      <c r="M424" s="676"/>
    </row>
    <row r="425" spans="2:13" x14ac:dyDescent="0.2">
      <c r="B425" s="676"/>
      <c r="C425" s="677"/>
      <c r="D425" s="143" t="s">
        <v>2297</v>
      </c>
      <c r="E425" s="66"/>
      <c r="F425" s="705">
        <v>-1</v>
      </c>
      <c r="G425" s="619">
        <v>0.9</v>
      </c>
      <c r="H425" s="679">
        <v>1.8</v>
      </c>
      <c r="I425" s="679"/>
      <c r="J425" s="458">
        <f t="shared" si="10"/>
        <v>-1.62</v>
      </c>
      <c r="K425" s="107"/>
      <c r="L425" s="11"/>
      <c r="M425" s="676"/>
    </row>
    <row r="426" spans="2:13" x14ac:dyDescent="0.2">
      <c r="B426" s="676"/>
      <c r="C426" s="677" t="s">
        <v>1141</v>
      </c>
      <c r="D426" s="143" t="s">
        <v>840</v>
      </c>
      <c r="E426" s="66" t="s">
        <v>121</v>
      </c>
      <c r="F426" s="705">
        <v>1</v>
      </c>
      <c r="G426" s="619">
        <v>11.4</v>
      </c>
      <c r="H426" s="679">
        <v>1.8</v>
      </c>
      <c r="I426" s="679"/>
      <c r="J426" s="458">
        <f t="shared" si="10"/>
        <v>20.52</v>
      </c>
      <c r="K426" s="107"/>
      <c r="L426" s="11"/>
      <c r="M426" s="676"/>
    </row>
    <row r="427" spans="2:13" x14ac:dyDescent="0.2">
      <c r="B427" s="676"/>
      <c r="C427" s="677"/>
      <c r="D427" s="143" t="s">
        <v>2315</v>
      </c>
      <c r="E427" s="66"/>
      <c r="F427" s="705">
        <v>1</v>
      </c>
      <c r="G427" s="619">
        <v>3.3</v>
      </c>
      <c r="H427" s="679">
        <v>1.8</v>
      </c>
      <c r="I427" s="679"/>
      <c r="J427" s="458">
        <f t="shared" si="10"/>
        <v>5.9399999999999995</v>
      </c>
      <c r="K427" s="107"/>
      <c r="L427" s="11"/>
      <c r="M427" s="676"/>
    </row>
    <row r="428" spans="2:13" x14ac:dyDescent="0.2">
      <c r="B428" s="676"/>
      <c r="C428" s="677"/>
      <c r="D428" s="143" t="s">
        <v>2297</v>
      </c>
      <c r="E428" s="66"/>
      <c r="F428" s="705">
        <v>-1</v>
      </c>
      <c r="G428" s="619">
        <v>0.9</v>
      </c>
      <c r="H428" s="679">
        <v>1.8</v>
      </c>
      <c r="I428" s="679"/>
      <c r="J428" s="458">
        <f t="shared" si="10"/>
        <v>-1.62</v>
      </c>
      <c r="K428" s="107"/>
      <c r="L428" s="11"/>
      <c r="M428" s="676"/>
    </row>
    <row r="429" spans="2:13" x14ac:dyDescent="0.2">
      <c r="B429" s="676"/>
      <c r="C429" s="677" t="s">
        <v>1384</v>
      </c>
      <c r="D429" s="143" t="s">
        <v>360</v>
      </c>
      <c r="E429" s="66" t="s">
        <v>125</v>
      </c>
      <c r="F429" s="705">
        <v>1</v>
      </c>
      <c r="G429" s="619">
        <v>32.700000000000003</v>
      </c>
      <c r="H429" s="679">
        <v>1.5</v>
      </c>
      <c r="I429" s="679"/>
      <c r="J429" s="458">
        <f t="shared" si="10"/>
        <v>49.050000000000004</v>
      </c>
      <c r="K429" s="107"/>
      <c r="L429" s="11"/>
      <c r="M429" s="676"/>
    </row>
    <row r="430" spans="2:13" x14ac:dyDescent="0.2">
      <c r="B430" s="676"/>
      <c r="C430" s="677"/>
      <c r="D430" s="143" t="s">
        <v>2297</v>
      </c>
      <c r="E430" s="66"/>
      <c r="F430" s="705">
        <v>-2</v>
      </c>
      <c r="G430" s="619">
        <v>1</v>
      </c>
      <c r="H430" s="679">
        <v>1.5</v>
      </c>
      <c r="I430" s="679"/>
      <c r="J430" s="458">
        <f t="shared" si="10"/>
        <v>-3</v>
      </c>
      <c r="K430" s="107"/>
      <c r="L430" s="11"/>
      <c r="M430" s="676"/>
    </row>
    <row r="431" spans="2:13" x14ac:dyDescent="0.2">
      <c r="B431" s="676"/>
      <c r="C431" s="677" t="s">
        <v>1155</v>
      </c>
      <c r="D431" s="143" t="s">
        <v>566</v>
      </c>
      <c r="E431" s="66" t="s">
        <v>125</v>
      </c>
      <c r="F431" s="705">
        <v>1</v>
      </c>
      <c r="G431" s="619">
        <v>27.6</v>
      </c>
      <c r="H431" s="679">
        <v>1.5</v>
      </c>
      <c r="I431" s="679"/>
      <c r="J431" s="458">
        <f t="shared" si="10"/>
        <v>41.400000000000006</v>
      </c>
      <c r="K431" s="107"/>
      <c r="L431" s="11"/>
      <c r="M431" s="676"/>
    </row>
    <row r="432" spans="2:13" x14ac:dyDescent="0.2">
      <c r="B432" s="676"/>
      <c r="C432" s="677"/>
      <c r="D432" s="143" t="s">
        <v>2297</v>
      </c>
      <c r="E432" s="66"/>
      <c r="F432" s="705">
        <v>-3</v>
      </c>
      <c r="G432" s="619">
        <v>1.2</v>
      </c>
      <c r="H432" s="679">
        <v>1.5</v>
      </c>
      <c r="I432" s="679"/>
      <c r="J432" s="458">
        <f t="shared" si="10"/>
        <v>-5.3999999999999995</v>
      </c>
      <c r="K432" s="107"/>
      <c r="L432" s="11"/>
      <c r="M432" s="676"/>
    </row>
    <row r="433" spans="2:13" x14ac:dyDescent="0.2">
      <c r="B433" s="676"/>
      <c r="C433" s="677"/>
      <c r="D433" s="143" t="s">
        <v>2297</v>
      </c>
      <c r="E433" s="66"/>
      <c r="F433" s="705">
        <v>-4</v>
      </c>
      <c r="G433" s="619">
        <v>0.9</v>
      </c>
      <c r="H433" s="679">
        <v>1.5</v>
      </c>
      <c r="I433" s="679"/>
      <c r="J433" s="458">
        <f t="shared" si="10"/>
        <v>-5.4</v>
      </c>
      <c r="K433" s="107"/>
      <c r="L433" s="11"/>
      <c r="M433" s="676"/>
    </row>
    <row r="434" spans="2:13" x14ac:dyDescent="0.2">
      <c r="B434" s="676"/>
      <c r="C434" s="677"/>
      <c r="D434" s="143"/>
      <c r="E434" s="66" t="s">
        <v>2311</v>
      </c>
      <c r="F434" s="705">
        <v>-1</v>
      </c>
      <c r="G434" s="619">
        <v>0.8</v>
      </c>
      <c r="H434" s="679">
        <v>0.75</v>
      </c>
      <c r="I434" s="679"/>
      <c r="J434" s="458">
        <f t="shared" si="10"/>
        <v>-0.60000000000000009</v>
      </c>
      <c r="K434" s="107"/>
      <c r="L434" s="11"/>
      <c r="M434" s="676"/>
    </row>
    <row r="435" spans="2:13" x14ac:dyDescent="0.2">
      <c r="B435" s="676"/>
      <c r="C435" s="677"/>
      <c r="D435" s="143"/>
      <c r="E435" s="66" t="s">
        <v>2302</v>
      </c>
      <c r="F435" s="705">
        <v>-1</v>
      </c>
      <c r="G435" s="619">
        <v>0.4</v>
      </c>
      <c r="H435" s="679">
        <v>0.75</v>
      </c>
      <c r="I435" s="679"/>
      <c r="J435" s="458">
        <f t="shared" si="10"/>
        <v>-0.30000000000000004</v>
      </c>
      <c r="K435" s="107"/>
      <c r="L435" s="11"/>
      <c r="M435" s="676"/>
    </row>
    <row r="436" spans="2:13" x14ac:dyDescent="0.2">
      <c r="B436" s="676"/>
      <c r="C436" s="677" t="s">
        <v>2251</v>
      </c>
      <c r="D436" s="143" t="s">
        <v>360</v>
      </c>
      <c r="E436" s="66" t="s">
        <v>125</v>
      </c>
      <c r="F436" s="705">
        <v>1</v>
      </c>
      <c r="G436" s="619">
        <v>74.8</v>
      </c>
      <c r="H436" s="679">
        <v>1.5</v>
      </c>
      <c r="I436" s="679"/>
      <c r="J436" s="458">
        <f t="shared" si="10"/>
        <v>112.19999999999999</v>
      </c>
      <c r="K436" s="107"/>
      <c r="L436" s="11"/>
      <c r="M436" s="676"/>
    </row>
    <row r="437" spans="2:13" x14ac:dyDescent="0.2">
      <c r="B437" s="676"/>
      <c r="C437" s="677"/>
      <c r="D437" s="143" t="s">
        <v>2297</v>
      </c>
      <c r="E437" s="66"/>
      <c r="F437" s="705">
        <v>-4</v>
      </c>
      <c r="G437" s="619">
        <v>1.8</v>
      </c>
      <c r="H437" s="679">
        <v>1.5</v>
      </c>
      <c r="I437" s="679"/>
      <c r="J437" s="458">
        <f t="shared" si="10"/>
        <v>-10.8</v>
      </c>
      <c r="K437" s="107"/>
      <c r="L437" s="11"/>
      <c r="M437" s="676"/>
    </row>
    <row r="438" spans="2:13" x14ac:dyDescent="0.2">
      <c r="B438" s="676"/>
      <c r="C438" s="677"/>
      <c r="D438" s="143" t="s">
        <v>2297</v>
      </c>
      <c r="E438" s="66"/>
      <c r="F438" s="705">
        <v>-1</v>
      </c>
      <c r="G438" s="619">
        <v>1.6</v>
      </c>
      <c r="H438" s="679">
        <v>1.5</v>
      </c>
      <c r="I438" s="679"/>
      <c r="J438" s="458">
        <f t="shared" si="10"/>
        <v>-2.4000000000000004</v>
      </c>
      <c r="K438" s="107"/>
      <c r="L438" s="11"/>
      <c r="M438" s="676"/>
    </row>
    <row r="439" spans="2:13" x14ac:dyDescent="0.2">
      <c r="B439" s="676"/>
      <c r="C439" s="677"/>
      <c r="D439" s="143"/>
      <c r="E439" s="66" t="s">
        <v>2326</v>
      </c>
      <c r="F439" s="705">
        <v>-1</v>
      </c>
      <c r="G439" s="619">
        <v>5.95</v>
      </c>
      <c r="H439" s="679">
        <v>1.4</v>
      </c>
      <c r="I439" s="679"/>
      <c r="J439" s="458">
        <f t="shared" si="10"/>
        <v>-8.33</v>
      </c>
      <c r="K439" s="107"/>
      <c r="L439" s="11"/>
      <c r="M439" s="676"/>
    </row>
    <row r="440" spans="2:13" x14ac:dyDescent="0.2">
      <c r="B440" s="676"/>
      <c r="C440" s="677"/>
      <c r="D440" s="143"/>
      <c r="E440" s="66" t="s">
        <v>2327</v>
      </c>
      <c r="F440" s="705">
        <v>-1</v>
      </c>
      <c r="G440" s="619">
        <v>5.2</v>
      </c>
      <c r="H440" s="679">
        <v>1.4</v>
      </c>
      <c r="I440" s="679"/>
      <c r="J440" s="458">
        <f t="shared" si="10"/>
        <v>-7.2799999999999994</v>
      </c>
      <c r="K440" s="107"/>
      <c r="L440" s="11"/>
      <c r="M440" s="676"/>
    </row>
    <row r="441" spans="2:13" x14ac:dyDescent="0.2">
      <c r="B441" s="676"/>
      <c r="C441" s="677"/>
      <c r="D441" s="143" t="s">
        <v>2328</v>
      </c>
      <c r="E441" s="66"/>
      <c r="F441" s="705">
        <v>-1</v>
      </c>
      <c r="G441" s="619">
        <v>13.4</v>
      </c>
      <c r="H441" s="679">
        <v>1.4</v>
      </c>
      <c r="I441" s="679"/>
      <c r="J441" s="458">
        <f t="shared" si="10"/>
        <v>-18.759999999999998</v>
      </c>
      <c r="K441" s="107"/>
      <c r="L441" s="11"/>
      <c r="M441" s="676"/>
    </row>
    <row r="442" spans="2:13" x14ac:dyDescent="0.2">
      <c r="B442" s="676"/>
      <c r="C442" s="677"/>
      <c r="D442" s="143"/>
      <c r="E442" s="66" t="s">
        <v>2329</v>
      </c>
      <c r="F442" s="705">
        <v>-3</v>
      </c>
      <c r="G442" s="619">
        <v>2.1</v>
      </c>
      <c r="H442" s="679">
        <v>0.3</v>
      </c>
      <c r="I442" s="679"/>
      <c r="J442" s="458">
        <f t="shared" si="10"/>
        <v>-1.8900000000000001</v>
      </c>
      <c r="K442" s="107"/>
      <c r="L442" s="11"/>
      <c r="M442" s="676"/>
    </row>
    <row r="443" spans="2:13" x14ac:dyDescent="0.2">
      <c r="B443" s="676"/>
      <c r="C443" s="677" t="s">
        <v>2330</v>
      </c>
      <c r="D443" s="143" t="s">
        <v>2331</v>
      </c>
      <c r="E443" s="66" t="s">
        <v>125</v>
      </c>
      <c r="F443" s="705">
        <v>1</v>
      </c>
      <c r="G443" s="619">
        <v>21.05</v>
      </c>
      <c r="H443" s="679">
        <v>1.5</v>
      </c>
      <c r="I443" s="679"/>
      <c r="J443" s="458">
        <f t="shared" si="10"/>
        <v>31.575000000000003</v>
      </c>
      <c r="K443" s="107"/>
      <c r="L443" s="11"/>
      <c r="M443" s="676"/>
    </row>
    <row r="444" spans="2:13" x14ac:dyDescent="0.2">
      <c r="B444" s="676"/>
      <c r="C444" s="677"/>
      <c r="D444" s="143" t="s">
        <v>2297</v>
      </c>
      <c r="E444" s="66"/>
      <c r="F444" s="705">
        <v>-1</v>
      </c>
      <c r="G444" s="619">
        <v>1.8</v>
      </c>
      <c r="H444" s="679">
        <v>1.5</v>
      </c>
      <c r="I444" s="679"/>
      <c r="J444" s="458">
        <f t="shared" si="10"/>
        <v>-2.7</v>
      </c>
      <c r="K444" s="107"/>
      <c r="L444" s="11"/>
      <c r="M444" s="676"/>
    </row>
    <row r="445" spans="2:13" x14ac:dyDescent="0.2">
      <c r="B445" s="676"/>
      <c r="C445" s="677"/>
      <c r="D445" s="143" t="s">
        <v>2297</v>
      </c>
      <c r="E445" s="66"/>
      <c r="F445" s="705">
        <v>-2</v>
      </c>
      <c r="G445" s="619">
        <v>1.2</v>
      </c>
      <c r="H445" s="679">
        <v>1.5</v>
      </c>
      <c r="I445" s="679"/>
      <c r="J445" s="458">
        <f t="shared" si="10"/>
        <v>-3.5999999999999996</v>
      </c>
      <c r="K445" s="107"/>
      <c r="L445" s="11"/>
      <c r="M445" s="676"/>
    </row>
    <row r="446" spans="2:13" x14ac:dyDescent="0.2">
      <c r="B446" s="676"/>
      <c r="C446" s="677"/>
      <c r="D446" s="143" t="s">
        <v>2297</v>
      </c>
      <c r="E446" s="66"/>
      <c r="F446" s="705">
        <v>-1</v>
      </c>
      <c r="G446" s="619">
        <v>0.9</v>
      </c>
      <c r="H446" s="679">
        <v>1.5</v>
      </c>
      <c r="I446" s="679"/>
      <c r="J446" s="458">
        <f t="shared" si="10"/>
        <v>-1.35</v>
      </c>
      <c r="K446" s="107"/>
      <c r="L446" s="11"/>
      <c r="M446" s="676"/>
    </row>
    <row r="447" spans="2:13" x14ac:dyDescent="0.2">
      <c r="B447" s="676"/>
      <c r="C447" s="677"/>
      <c r="D447" s="143"/>
      <c r="E447" s="66" t="s">
        <v>2311</v>
      </c>
      <c r="F447" s="705">
        <v>-1</v>
      </c>
      <c r="G447" s="619">
        <v>0.7</v>
      </c>
      <c r="H447" s="679">
        <v>0.75</v>
      </c>
      <c r="I447" s="679"/>
      <c r="J447" s="458">
        <f t="shared" si="10"/>
        <v>-0.52499999999999991</v>
      </c>
      <c r="K447" s="107"/>
      <c r="L447" s="11"/>
      <c r="M447" s="676"/>
    </row>
    <row r="448" spans="2:13" x14ac:dyDescent="0.2">
      <c r="B448" s="676"/>
      <c r="C448" s="677"/>
      <c r="D448" s="143"/>
      <c r="E448" s="66" t="s">
        <v>2302</v>
      </c>
      <c r="F448" s="705">
        <v>-1</v>
      </c>
      <c r="G448" s="619">
        <v>0.4</v>
      </c>
      <c r="H448" s="679">
        <v>0.75</v>
      </c>
      <c r="I448" s="679"/>
      <c r="J448" s="458">
        <f t="shared" si="10"/>
        <v>-0.30000000000000004</v>
      </c>
      <c r="K448" s="107"/>
      <c r="L448" s="11"/>
      <c r="M448" s="676"/>
    </row>
    <row r="449" spans="2:13" x14ac:dyDescent="0.2">
      <c r="B449" s="676"/>
      <c r="C449" s="677" t="s">
        <v>1143</v>
      </c>
      <c r="D449" s="143" t="s">
        <v>1144</v>
      </c>
      <c r="E449" s="66" t="s">
        <v>120</v>
      </c>
      <c r="F449" s="705">
        <v>1</v>
      </c>
      <c r="G449" s="619">
        <v>16.7</v>
      </c>
      <c r="H449" s="679">
        <v>1.2</v>
      </c>
      <c r="I449" s="679"/>
      <c r="J449" s="458">
        <f t="shared" si="10"/>
        <v>20.04</v>
      </c>
      <c r="K449" s="107"/>
      <c r="L449" s="11"/>
      <c r="M449" s="676"/>
    </row>
    <row r="450" spans="2:13" x14ac:dyDescent="0.2">
      <c r="B450" s="676"/>
      <c r="C450" s="677"/>
      <c r="D450" s="143" t="s">
        <v>2297</v>
      </c>
      <c r="E450" s="66"/>
      <c r="F450" s="705">
        <v>-1</v>
      </c>
      <c r="G450" s="619">
        <v>0.9</v>
      </c>
      <c r="H450" s="679">
        <v>1.2</v>
      </c>
      <c r="I450" s="679"/>
      <c r="J450" s="458">
        <f t="shared" si="10"/>
        <v>-1.08</v>
      </c>
      <c r="K450" s="107"/>
      <c r="L450" s="11"/>
      <c r="M450" s="676"/>
    </row>
    <row r="451" spans="2:13" x14ac:dyDescent="0.2">
      <c r="B451" s="676"/>
      <c r="C451" s="677"/>
      <c r="D451" s="143" t="s">
        <v>2303</v>
      </c>
      <c r="E451" s="66"/>
      <c r="F451" s="705">
        <v>-1</v>
      </c>
      <c r="G451" s="619">
        <v>3.6</v>
      </c>
      <c r="H451" s="679">
        <v>1.2</v>
      </c>
      <c r="I451" s="679"/>
      <c r="J451" s="458">
        <f t="shared" si="10"/>
        <v>-4.32</v>
      </c>
      <c r="K451" s="107"/>
      <c r="L451" s="11"/>
      <c r="M451" s="676"/>
    </row>
    <row r="452" spans="2:13" x14ac:dyDescent="0.2">
      <c r="B452" s="676"/>
      <c r="C452" s="677" t="s">
        <v>1147</v>
      </c>
      <c r="D452" s="143" t="s">
        <v>803</v>
      </c>
      <c r="E452" s="66" t="s">
        <v>128</v>
      </c>
      <c r="F452" s="705">
        <v>1</v>
      </c>
      <c r="G452" s="619">
        <v>17.399999999999999</v>
      </c>
      <c r="H452" s="679">
        <v>0.1</v>
      </c>
      <c r="I452" s="679"/>
      <c r="J452" s="458">
        <f t="shared" si="10"/>
        <v>1.74</v>
      </c>
      <c r="K452" s="107"/>
      <c r="L452" s="11"/>
      <c r="M452" s="676"/>
    </row>
    <row r="453" spans="2:13" x14ac:dyDescent="0.2">
      <c r="B453" s="676"/>
      <c r="C453" s="677"/>
      <c r="D453" s="143" t="s">
        <v>2297</v>
      </c>
      <c r="E453" s="66"/>
      <c r="F453" s="705">
        <v>-1</v>
      </c>
      <c r="G453" s="619">
        <v>0.9</v>
      </c>
      <c r="H453" s="679">
        <v>0.1</v>
      </c>
      <c r="I453" s="679"/>
      <c r="J453" s="458">
        <f t="shared" si="10"/>
        <v>-9.0000000000000011E-2</v>
      </c>
      <c r="K453" s="107"/>
      <c r="L453" s="11"/>
      <c r="M453" s="676"/>
    </row>
    <row r="454" spans="2:13" x14ac:dyDescent="0.2">
      <c r="B454" s="676"/>
      <c r="C454" s="677"/>
      <c r="D454" s="143"/>
      <c r="E454" s="66"/>
      <c r="F454" s="705"/>
      <c r="G454" s="619"/>
      <c r="H454" s="679"/>
      <c r="I454" s="679"/>
      <c r="J454" s="458"/>
      <c r="K454" s="107"/>
      <c r="L454" s="11"/>
      <c r="M454" s="676"/>
    </row>
    <row r="455" spans="2:13" x14ac:dyDescent="0.2">
      <c r="B455" s="676"/>
      <c r="C455" s="677"/>
      <c r="D455" s="690" t="s">
        <v>1253</v>
      </c>
      <c r="E455" s="66"/>
      <c r="F455" s="705"/>
      <c r="G455" s="619"/>
      <c r="H455" s="679"/>
      <c r="I455" s="679"/>
      <c r="J455" s="458"/>
      <c r="K455" s="107"/>
      <c r="L455" s="11"/>
      <c r="M455" s="676"/>
    </row>
    <row r="456" spans="2:13" x14ac:dyDescent="0.2">
      <c r="B456" s="676"/>
      <c r="C456" s="677" t="s">
        <v>2332</v>
      </c>
      <c r="D456" s="143" t="s">
        <v>2333</v>
      </c>
      <c r="E456" s="66" t="s">
        <v>789</v>
      </c>
      <c r="F456" s="705">
        <v>1</v>
      </c>
      <c r="G456" s="619">
        <v>27.2</v>
      </c>
      <c r="H456" s="679">
        <v>1.8</v>
      </c>
      <c r="I456" s="679"/>
      <c r="J456" s="458">
        <f t="shared" ref="J456:J505" si="11">PRODUCT(F456:I456)</f>
        <v>48.96</v>
      </c>
      <c r="K456" s="107"/>
      <c r="L456" s="11"/>
      <c r="M456" s="676"/>
    </row>
    <row r="457" spans="2:13" x14ac:dyDescent="0.2">
      <c r="B457" s="676"/>
      <c r="C457" s="677"/>
      <c r="D457" s="143" t="s">
        <v>2297</v>
      </c>
      <c r="E457" s="66"/>
      <c r="F457" s="705">
        <v>-1</v>
      </c>
      <c r="G457" s="619">
        <v>0.9</v>
      </c>
      <c r="H457" s="679">
        <v>1.8</v>
      </c>
      <c r="I457" s="679"/>
      <c r="J457" s="458">
        <f t="shared" si="11"/>
        <v>-1.62</v>
      </c>
      <c r="K457" s="107"/>
      <c r="L457" s="11"/>
      <c r="M457" s="676"/>
    </row>
    <row r="458" spans="2:13" x14ac:dyDescent="0.2">
      <c r="B458" s="676"/>
      <c r="C458" s="677"/>
      <c r="D458" s="143"/>
      <c r="E458" s="66" t="s">
        <v>668</v>
      </c>
      <c r="F458" s="705">
        <v>-2</v>
      </c>
      <c r="G458" s="619">
        <v>1.8</v>
      </c>
      <c r="H458" s="679">
        <v>0.6</v>
      </c>
      <c r="I458" s="679"/>
      <c r="J458" s="458">
        <f t="shared" si="11"/>
        <v>-2.16</v>
      </c>
      <c r="K458" s="107"/>
      <c r="L458" s="11"/>
      <c r="M458" s="676"/>
    </row>
    <row r="459" spans="2:13" x14ac:dyDescent="0.2">
      <c r="B459" s="676"/>
      <c r="C459" s="677"/>
      <c r="D459" s="143" t="s">
        <v>2328</v>
      </c>
      <c r="E459" s="66"/>
      <c r="F459" s="705">
        <v>-1</v>
      </c>
      <c r="G459" s="619">
        <v>13.1</v>
      </c>
      <c r="H459" s="679">
        <v>1.7</v>
      </c>
      <c r="I459" s="679"/>
      <c r="J459" s="458">
        <f t="shared" si="11"/>
        <v>-22.27</v>
      </c>
      <c r="K459" s="107"/>
      <c r="L459" s="11"/>
      <c r="M459" s="676"/>
    </row>
    <row r="460" spans="2:13" x14ac:dyDescent="0.2">
      <c r="B460" s="676"/>
      <c r="C460" s="677" t="s">
        <v>2144</v>
      </c>
      <c r="D460" s="143" t="s">
        <v>2145</v>
      </c>
      <c r="E460" s="66" t="s">
        <v>128</v>
      </c>
      <c r="F460" s="705">
        <v>1</v>
      </c>
      <c r="G460" s="619">
        <v>14</v>
      </c>
      <c r="H460" s="679">
        <v>0.1</v>
      </c>
      <c r="I460" s="679"/>
      <c r="J460" s="458">
        <f t="shared" si="11"/>
        <v>1.4000000000000001</v>
      </c>
      <c r="K460" s="107"/>
      <c r="L460" s="11"/>
      <c r="M460" s="676"/>
    </row>
    <row r="461" spans="2:13" x14ac:dyDescent="0.2">
      <c r="B461" s="676"/>
      <c r="C461" s="677"/>
      <c r="D461" s="143" t="s">
        <v>2297</v>
      </c>
      <c r="E461" s="66"/>
      <c r="F461" s="705">
        <v>-1</v>
      </c>
      <c r="G461" s="619">
        <v>0.9</v>
      </c>
      <c r="H461" s="679">
        <v>0.1</v>
      </c>
      <c r="I461" s="679"/>
      <c r="J461" s="458">
        <f t="shared" si="11"/>
        <v>-9.0000000000000011E-2</v>
      </c>
      <c r="K461" s="107"/>
      <c r="L461" s="11"/>
      <c r="M461" s="676"/>
    </row>
    <row r="462" spans="2:13" x14ac:dyDescent="0.2">
      <c r="B462" s="676"/>
      <c r="C462" s="677" t="s">
        <v>2334</v>
      </c>
      <c r="D462" s="143" t="s">
        <v>179</v>
      </c>
      <c r="E462" s="66" t="s">
        <v>128</v>
      </c>
      <c r="F462" s="705">
        <v>1</v>
      </c>
      <c r="G462" s="619">
        <v>17.899999999999999</v>
      </c>
      <c r="H462" s="679">
        <v>0.1</v>
      </c>
      <c r="I462" s="679"/>
      <c r="J462" s="458">
        <f t="shared" si="11"/>
        <v>1.79</v>
      </c>
      <c r="K462" s="107"/>
      <c r="L462" s="11"/>
      <c r="M462" s="676"/>
    </row>
    <row r="463" spans="2:13" x14ac:dyDescent="0.2">
      <c r="B463" s="676"/>
      <c r="C463" s="677"/>
      <c r="D463" s="143" t="s">
        <v>2297</v>
      </c>
      <c r="E463" s="66"/>
      <c r="F463" s="705">
        <v>-2</v>
      </c>
      <c r="G463" s="619">
        <v>1.2</v>
      </c>
      <c r="H463" s="679">
        <v>0.1</v>
      </c>
      <c r="I463" s="679"/>
      <c r="J463" s="458">
        <f t="shared" si="11"/>
        <v>-0.24</v>
      </c>
      <c r="K463" s="107"/>
      <c r="L463" s="11"/>
      <c r="M463" s="676"/>
    </row>
    <row r="464" spans="2:13" x14ac:dyDescent="0.2">
      <c r="B464" s="676"/>
      <c r="C464" s="677"/>
      <c r="D464" s="143" t="s">
        <v>2297</v>
      </c>
      <c r="E464" s="66"/>
      <c r="F464" s="705">
        <v>-1</v>
      </c>
      <c r="G464" s="619">
        <v>0.9</v>
      </c>
      <c r="H464" s="679">
        <v>0.1</v>
      </c>
      <c r="I464" s="679"/>
      <c r="J464" s="458">
        <f t="shared" si="11"/>
        <v>-9.0000000000000011E-2</v>
      </c>
      <c r="K464" s="107"/>
      <c r="L464" s="11"/>
      <c r="M464" s="676"/>
    </row>
    <row r="465" spans="2:13" x14ac:dyDescent="0.2">
      <c r="B465" s="676"/>
      <c r="C465" s="677"/>
      <c r="D465" s="143" t="s">
        <v>2297</v>
      </c>
      <c r="E465" s="66"/>
      <c r="F465" s="705">
        <v>-1</v>
      </c>
      <c r="G465" s="619">
        <v>0.8</v>
      </c>
      <c r="H465" s="679">
        <v>0.1</v>
      </c>
      <c r="I465" s="679"/>
      <c r="J465" s="458">
        <f t="shared" si="11"/>
        <v>-8.0000000000000016E-2</v>
      </c>
      <c r="K465" s="107"/>
      <c r="L465" s="11"/>
      <c r="M465" s="676"/>
    </row>
    <row r="466" spans="2:13" x14ac:dyDescent="0.2">
      <c r="B466" s="676"/>
      <c r="C466" s="677" t="s">
        <v>2255</v>
      </c>
      <c r="D466" s="143" t="s">
        <v>360</v>
      </c>
      <c r="E466" s="66" t="s">
        <v>125</v>
      </c>
      <c r="F466" s="705">
        <v>1</v>
      </c>
      <c r="G466" s="619">
        <v>49</v>
      </c>
      <c r="H466" s="679">
        <v>1.5</v>
      </c>
      <c r="I466" s="679"/>
      <c r="J466" s="458">
        <f t="shared" si="11"/>
        <v>73.5</v>
      </c>
      <c r="K466" s="107"/>
      <c r="L466" s="11"/>
      <c r="M466" s="676"/>
    </row>
    <row r="467" spans="2:13" x14ac:dyDescent="0.2">
      <c r="B467" s="676"/>
      <c r="C467" s="677"/>
      <c r="D467" s="143"/>
      <c r="E467" s="66" t="s">
        <v>2335</v>
      </c>
      <c r="F467" s="705">
        <v>-2</v>
      </c>
      <c r="G467" s="619">
        <v>1.8</v>
      </c>
      <c r="H467" s="679">
        <v>1.5</v>
      </c>
      <c r="I467" s="679"/>
      <c r="J467" s="458">
        <f t="shared" si="11"/>
        <v>-5.4</v>
      </c>
      <c r="K467" s="107"/>
      <c r="L467" s="11"/>
      <c r="M467" s="676"/>
    </row>
    <row r="468" spans="2:13" x14ac:dyDescent="0.2">
      <c r="B468" s="676"/>
      <c r="C468" s="677"/>
      <c r="D468" s="143"/>
      <c r="E468" s="66" t="s">
        <v>2336</v>
      </c>
      <c r="F468" s="705">
        <v>-1</v>
      </c>
      <c r="G468" s="619">
        <v>1.85</v>
      </c>
      <c r="H468" s="679">
        <v>1.4</v>
      </c>
      <c r="I468" s="679"/>
      <c r="J468" s="458">
        <f t="shared" si="11"/>
        <v>-2.59</v>
      </c>
      <c r="K468" s="107"/>
      <c r="L468" s="11"/>
      <c r="M468" s="676"/>
    </row>
    <row r="469" spans="2:13" x14ac:dyDescent="0.2">
      <c r="B469" s="676"/>
      <c r="C469" s="677"/>
      <c r="D469" s="143"/>
      <c r="E469" s="66" t="s">
        <v>1167</v>
      </c>
      <c r="F469" s="705">
        <v>-1</v>
      </c>
      <c r="G469" s="619">
        <v>2.4</v>
      </c>
      <c r="H469" s="679">
        <v>1.4</v>
      </c>
      <c r="I469" s="679"/>
      <c r="J469" s="458">
        <f t="shared" si="11"/>
        <v>-3.36</v>
      </c>
      <c r="K469" s="107"/>
      <c r="L469" s="11"/>
      <c r="M469" s="676"/>
    </row>
    <row r="470" spans="2:13" x14ac:dyDescent="0.2">
      <c r="B470" s="676"/>
      <c r="C470" s="677"/>
      <c r="D470" s="143"/>
      <c r="E470" s="66" t="s">
        <v>1168</v>
      </c>
      <c r="F470" s="705">
        <v>-1</v>
      </c>
      <c r="G470" s="619">
        <v>2.6</v>
      </c>
      <c r="H470" s="679">
        <v>1.4</v>
      </c>
      <c r="I470" s="679"/>
      <c r="J470" s="458">
        <f t="shared" si="11"/>
        <v>-3.6399999999999997</v>
      </c>
      <c r="K470" s="107"/>
      <c r="L470" s="11"/>
      <c r="M470" s="676"/>
    </row>
    <row r="471" spans="2:13" x14ac:dyDescent="0.2">
      <c r="B471" s="676"/>
      <c r="C471" s="677"/>
      <c r="D471" s="143" t="s">
        <v>2297</v>
      </c>
      <c r="E471" s="66"/>
      <c r="F471" s="705">
        <v>-3</v>
      </c>
      <c r="G471" s="619">
        <v>1.2</v>
      </c>
      <c r="H471" s="679">
        <v>1.5</v>
      </c>
      <c r="I471" s="679"/>
      <c r="J471" s="458">
        <f t="shared" si="11"/>
        <v>-5.3999999999999995</v>
      </c>
      <c r="K471" s="107"/>
      <c r="L471" s="11"/>
      <c r="M471" s="676"/>
    </row>
    <row r="472" spans="2:13" x14ac:dyDescent="0.2">
      <c r="B472" s="676"/>
      <c r="C472" s="677"/>
      <c r="D472" s="143" t="s">
        <v>2297</v>
      </c>
      <c r="E472" s="66"/>
      <c r="F472" s="705">
        <v>-1</v>
      </c>
      <c r="G472" s="619">
        <v>1</v>
      </c>
      <c r="H472" s="679">
        <v>1.5</v>
      </c>
      <c r="I472" s="679"/>
      <c r="J472" s="458">
        <f t="shared" si="11"/>
        <v>-1.5</v>
      </c>
      <c r="K472" s="107"/>
      <c r="L472" s="11"/>
      <c r="M472" s="676"/>
    </row>
    <row r="473" spans="2:13" x14ac:dyDescent="0.2">
      <c r="B473" s="676"/>
      <c r="C473" s="677" t="s">
        <v>2248</v>
      </c>
      <c r="D473" s="143" t="s">
        <v>2249</v>
      </c>
      <c r="E473" s="66" t="s">
        <v>123</v>
      </c>
      <c r="F473" s="705">
        <v>1</v>
      </c>
      <c r="G473" s="619">
        <v>19.850000000000001</v>
      </c>
      <c r="H473" s="679">
        <v>1.8</v>
      </c>
      <c r="I473" s="679"/>
      <c r="J473" s="458">
        <f t="shared" si="11"/>
        <v>35.730000000000004</v>
      </c>
      <c r="K473" s="107"/>
      <c r="L473" s="11"/>
      <c r="M473" s="676"/>
    </row>
    <row r="474" spans="2:13" x14ac:dyDescent="0.2">
      <c r="B474" s="676"/>
      <c r="C474" s="677"/>
      <c r="D474" s="143" t="s">
        <v>2297</v>
      </c>
      <c r="E474" s="66"/>
      <c r="F474" s="705">
        <v>-2</v>
      </c>
      <c r="G474" s="619">
        <v>1.2</v>
      </c>
      <c r="H474" s="679">
        <v>1.8</v>
      </c>
      <c r="I474" s="679"/>
      <c r="J474" s="458">
        <f t="shared" si="11"/>
        <v>-4.32</v>
      </c>
      <c r="K474" s="107"/>
      <c r="L474" s="11"/>
      <c r="M474" s="676"/>
    </row>
    <row r="475" spans="2:13" x14ac:dyDescent="0.2">
      <c r="B475" s="676"/>
      <c r="C475" s="677"/>
      <c r="D475" s="143" t="s">
        <v>2303</v>
      </c>
      <c r="E475" s="66"/>
      <c r="F475" s="705">
        <v>-1</v>
      </c>
      <c r="G475" s="619">
        <v>1.45</v>
      </c>
      <c r="H475" s="679">
        <v>1.8</v>
      </c>
      <c r="I475" s="679"/>
      <c r="J475" s="458">
        <f t="shared" si="11"/>
        <v>-2.61</v>
      </c>
      <c r="K475" s="107"/>
      <c r="L475" s="11"/>
      <c r="M475" s="676"/>
    </row>
    <row r="476" spans="2:13" x14ac:dyDescent="0.2">
      <c r="B476" s="676"/>
      <c r="C476" s="677" t="s">
        <v>1158</v>
      </c>
      <c r="D476" s="143" t="s">
        <v>190</v>
      </c>
      <c r="E476" s="66" t="s">
        <v>121</v>
      </c>
      <c r="F476" s="705">
        <v>1</v>
      </c>
      <c r="G476" s="619">
        <v>16.2</v>
      </c>
      <c r="H476" s="679">
        <v>1.8</v>
      </c>
      <c r="I476" s="679"/>
      <c r="J476" s="458">
        <f t="shared" si="11"/>
        <v>29.16</v>
      </c>
      <c r="K476" s="107"/>
      <c r="L476" s="11"/>
      <c r="M476" s="676"/>
    </row>
    <row r="477" spans="2:13" x14ac:dyDescent="0.2">
      <c r="B477" s="676"/>
      <c r="C477" s="677"/>
      <c r="D477" s="143"/>
      <c r="E477" s="66" t="s">
        <v>601</v>
      </c>
      <c r="F477" s="705">
        <v>-2</v>
      </c>
      <c r="G477" s="619">
        <v>1.2</v>
      </c>
      <c r="H477" s="679">
        <v>1.8</v>
      </c>
      <c r="I477" s="679"/>
      <c r="J477" s="458">
        <f t="shared" si="11"/>
        <v>-4.32</v>
      </c>
      <c r="K477" s="107"/>
      <c r="L477" s="11"/>
      <c r="M477" s="676"/>
    </row>
    <row r="478" spans="2:13" x14ac:dyDescent="0.2">
      <c r="B478" s="676"/>
      <c r="C478" s="677" t="s">
        <v>1160</v>
      </c>
      <c r="D478" s="143" t="s">
        <v>695</v>
      </c>
      <c r="E478" s="66" t="s">
        <v>121</v>
      </c>
      <c r="F478" s="705">
        <v>1</v>
      </c>
      <c r="G478" s="619">
        <v>13.9</v>
      </c>
      <c r="H478" s="679">
        <v>1.8</v>
      </c>
      <c r="I478" s="679"/>
      <c r="J478" s="458">
        <f t="shared" si="11"/>
        <v>25.02</v>
      </c>
      <c r="K478" s="107"/>
      <c r="L478" s="11"/>
      <c r="M478" s="676"/>
    </row>
    <row r="479" spans="2:13" x14ac:dyDescent="0.2">
      <c r="B479" s="676"/>
      <c r="C479" s="677"/>
      <c r="D479" s="143"/>
      <c r="E479" s="66" t="s">
        <v>615</v>
      </c>
      <c r="F479" s="705">
        <v>-1</v>
      </c>
      <c r="G479" s="619">
        <v>1</v>
      </c>
      <c r="H479" s="679">
        <v>1.8</v>
      </c>
      <c r="I479" s="679"/>
      <c r="J479" s="458">
        <f t="shared" si="11"/>
        <v>-1.8</v>
      </c>
      <c r="K479" s="107"/>
      <c r="L479" s="11"/>
      <c r="M479" s="676"/>
    </row>
    <row r="480" spans="2:13" x14ac:dyDescent="0.2">
      <c r="B480" s="676"/>
      <c r="C480" s="677"/>
      <c r="D480" s="143" t="s">
        <v>2303</v>
      </c>
      <c r="E480" s="66"/>
      <c r="F480" s="705">
        <v>-1</v>
      </c>
      <c r="G480" s="619">
        <v>1.2</v>
      </c>
      <c r="H480" s="679">
        <v>1.8</v>
      </c>
      <c r="I480" s="679"/>
      <c r="J480" s="458">
        <f t="shared" si="11"/>
        <v>-2.16</v>
      </c>
      <c r="K480" s="107"/>
      <c r="L480" s="11"/>
      <c r="M480" s="676"/>
    </row>
    <row r="481" spans="2:13" x14ac:dyDescent="0.2">
      <c r="B481" s="676"/>
      <c r="C481" s="677" t="s">
        <v>1162</v>
      </c>
      <c r="D481" s="143" t="s">
        <v>1163</v>
      </c>
      <c r="E481" s="66" t="s">
        <v>123</v>
      </c>
      <c r="F481" s="705">
        <v>1</v>
      </c>
      <c r="G481" s="619">
        <v>11.05</v>
      </c>
      <c r="H481" s="679">
        <v>1.8</v>
      </c>
      <c r="I481" s="679"/>
      <c r="J481" s="458">
        <f t="shared" si="11"/>
        <v>19.89</v>
      </c>
      <c r="K481" s="107"/>
      <c r="L481" s="11"/>
      <c r="M481" s="676"/>
    </row>
    <row r="482" spans="2:13" x14ac:dyDescent="0.2">
      <c r="B482" s="676"/>
      <c r="C482" s="677"/>
      <c r="D482" s="143" t="s">
        <v>2297</v>
      </c>
      <c r="E482" s="66"/>
      <c r="F482" s="705">
        <v>-1</v>
      </c>
      <c r="G482" s="619">
        <v>1</v>
      </c>
      <c r="H482" s="679">
        <v>1.8</v>
      </c>
      <c r="I482" s="679"/>
      <c r="J482" s="458">
        <f t="shared" si="11"/>
        <v>-1.8</v>
      </c>
      <c r="K482" s="107"/>
      <c r="L482" s="11"/>
      <c r="M482" s="676"/>
    </row>
    <row r="483" spans="2:13" x14ac:dyDescent="0.2">
      <c r="B483" s="676"/>
      <c r="C483" s="677"/>
      <c r="D483" s="143"/>
      <c r="E483" s="66" t="s">
        <v>2301</v>
      </c>
      <c r="F483" s="705">
        <v>-1</v>
      </c>
      <c r="G483" s="619">
        <v>2.4</v>
      </c>
      <c r="H483" s="679">
        <v>0.6</v>
      </c>
      <c r="I483" s="679"/>
      <c r="J483" s="458">
        <f t="shared" si="11"/>
        <v>-1.44</v>
      </c>
      <c r="K483" s="107"/>
      <c r="L483" s="11"/>
      <c r="M483" s="676"/>
    </row>
    <row r="484" spans="2:13" x14ac:dyDescent="0.2">
      <c r="B484" s="676"/>
      <c r="C484" s="677" t="s">
        <v>1164</v>
      </c>
      <c r="D484" s="143" t="s">
        <v>184</v>
      </c>
      <c r="E484" s="66" t="s">
        <v>128</v>
      </c>
      <c r="F484" s="705">
        <v>1</v>
      </c>
      <c r="G484" s="619">
        <v>15.6</v>
      </c>
      <c r="H484" s="679">
        <v>0.1</v>
      </c>
      <c r="I484" s="679"/>
      <c r="J484" s="458">
        <f t="shared" si="11"/>
        <v>1.56</v>
      </c>
      <c r="K484" s="107"/>
      <c r="L484" s="11"/>
      <c r="M484" s="676"/>
    </row>
    <row r="485" spans="2:13" x14ac:dyDescent="0.2">
      <c r="B485" s="676"/>
      <c r="C485" s="677"/>
      <c r="D485" s="143" t="s">
        <v>2297</v>
      </c>
      <c r="E485" s="66"/>
      <c r="F485" s="705">
        <v>-1</v>
      </c>
      <c r="G485" s="619">
        <v>1</v>
      </c>
      <c r="H485" s="679">
        <v>0.1</v>
      </c>
      <c r="I485" s="679"/>
      <c r="J485" s="458">
        <f t="shared" si="11"/>
        <v>-0.1</v>
      </c>
      <c r="K485" s="107"/>
      <c r="L485" s="11"/>
      <c r="M485" s="676"/>
    </row>
    <row r="486" spans="2:13" x14ac:dyDescent="0.2">
      <c r="B486" s="676"/>
      <c r="C486" s="677" t="s">
        <v>1166</v>
      </c>
      <c r="D486" s="143" t="s">
        <v>132</v>
      </c>
      <c r="E486" s="66" t="s">
        <v>123</v>
      </c>
      <c r="F486" s="705">
        <v>1</v>
      </c>
      <c r="G486" s="619">
        <v>31.9</v>
      </c>
      <c r="H486" s="679">
        <v>1.8</v>
      </c>
      <c r="I486" s="679"/>
      <c r="J486" s="458">
        <f t="shared" si="11"/>
        <v>57.42</v>
      </c>
      <c r="K486" s="107"/>
      <c r="L486" s="11"/>
      <c r="M486" s="676"/>
    </row>
    <row r="487" spans="2:13" x14ac:dyDescent="0.2">
      <c r="B487" s="676"/>
      <c r="C487" s="677"/>
      <c r="D487" s="143" t="s">
        <v>2297</v>
      </c>
      <c r="E487" s="66"/>
      <c r="F487" s="705">
        <v>-1</v>
      </c>
      <c r="G487" s="619">
        <v>1.2</v>
      </c>
      <c r="H487" s="679">
        <v>1.8</v>
      </c>
      <c r="I487" s="679"/>
      <c r="J487" s="458">
        <f t="shared" si="11"/>
        <v>-2.16</v>
      </c>
      <c r="K487" s="107"/>
      <c r="L487" s="11"/>
      <c r="M487" s="676"/>
    </row>
    <row r="488" spans="2:13" x14ac:dyDescent="0.2">
      <c r="B488" s="676"/>
      <c r="C488" s="677"/>
      <c r="D488" s="143" t="s">
        <v>2297</v>
      </c>
      <c r="E488" s="66"/>
      <c r="F488" s="705">
        <v>-1</v>
      </c>
      <c r="G488" s="619">
        <v>1</v>
      </c>
      <c r="H488" s="679">
        <v>1.8</v>
      </c>
      <c r="I488" s="679"/>
      <c r="J488" s="458">
        <f t="shared" si="11"/>
        <v>-1.8</v>
      </c>
      <c r="K488" s="107"/>
      <c r="L488" s="11"/>
      <c r="M488" s="676"/>
    </row>
    <row r="489" spans="2:13" x14ac:dyDescent="0.2">
      <c r="B489" s="676"/>
      <c r="C489" s="677"/>
      <c r="D489" s="143" t="s">
        <v>2297</v>
      </c>
      <c r="E489" s="66"/>
      <c r="F489" s="705">
        <v>-1</v>
      </c>
      <c r="G489" s="619">
        <v>0.9</v>
      </c>
      <c r="H489" s="679">
        <v>1.8</v>
      </c>
      <c r="I489" s="679"/>
      <c r="J489" s="458">
        <f t="shared" si="11"/>
        <v>-1.62</v>
      </c>
      <c r="K489" s="107"/>
      <c r="L489" s="11"/>
      <c r="M489" s="676"/>
    </row>
    <row r="490" spans="2:13" x14ac:dyDescent="0.2">
      <c r="B490" s="676"/>
      <c r="C490" s="677" t="s">
        <v>1165</v>
      </c>
      <c r="D490" s="143" t="s">
        <v>189</v>
      </c>
      <c r="E490" s="66" t="s">
        <v>125</v>
      </c>
      <c r="F490" s="705">
        <v>1</v>
      </c>
      <c r="G490" s="619">
        <v>38.799999999999997</v>
      </c>
      <c r="H490" s="679">
        <v>1.5</v>
      </c>
      <c r="I490" s="679"/>
      <c r="J490" s="458">
        <f t="shared" si="11"/>
        <v>58.199999999999996</v>
      </c>
      <c r="K490" s="107"/>
      <c r="L490" s="11"/>
      <c r="M490" s="676"/>
    </row>
    <row r="491" spans="2:13" x14ac:dyDescent="0.2">
      <c r="B491" s="676"/>
      <c r="C491" s="677"/>
      <c r="D491" s="143" t="s">
        <v>2297</v>
      </c>
      <c r="E491" s="66"/>
      <c r="F491" s="705">
        <v>-2</v>
      </c>
      <c r="G491" s="619">
        <v>1.2</v>
      </c>
      <c r="H491" s="679">
        <v>1.5</v>
      </c>
      <c r="I491" s="679"/>
      <c r="J491" s="458">
        <f t="shared" si="11"/>
        <v>-3.5999999999999996</v>
      </c>
      <c r="K491" s="107"/>
      <c r="L491" s="11"/>
      <c r="M491" s="676"/>
    </row>
    <row r="492" spans="2:13" x14ac:dyDescent="0.2">
      <c r="B492" s="676"/>
      <c r="C492" s="677"/>
      <c r="D492" s="143" t="s">
        <v>2297</v>
      </c>
      <c r="E492" s="66"/>
      <c r="F492" s="705">
        <v>-2</v>
      </c>
      <c r="G492" s="619">
        <v>0.8</v>
      </c>
      <c r="H492" s="679">
        <v>1.5</v>
      </c>
      <c r="I492" s="679"/>
      <c r="J492" s="458">
        <f t="shared" si="11"/>
        <v>-2.4000000000000004</v>
      </c>
      <c r="K492" s="107"/>
      <c r="L492" s="11"/>
      <c r="M492" s="676"/>
    </row>
    <row r="493" spans="2:13" x14ac:dyDescent="0.2">
      <c r="B493" s="676"/>
      <c r="C493" s="677"/>
      <c r="D493" s="143"/>
      <c r="E493" s="66" t="s">
        <v>1167</v>
      </c>
      <c r="F493" s="705">
        <v>-1</v>
      </c>
      <c r="G493" s="619">
        <v>2.4</v>
      </c>
      <c r="H493" s="679">
        <v>1.4</v>
      </c>
      <c r="I493" s="679"/>
      <c r="J493" s="458">
        <f t="shared" si="11"/>
        <v>-3.36</v>
      </c>
      <c r="K493" s="107"/>
      <c r="L493" s="11"/>
      <c r="M493" s="676"/>
    </row>
    <row r="494" spans="2:13" x14ac:dyDescent="0.2">
      <c r="B494" s="676"/>
      <c r="C494" s="677"/>
      <c r="D494" s="143"/>
      <c r="E494" s="66" t="s">
        <v>1168</v>
      </c>
      <c r="F494" s="705">
        <v>-1</v>
      </c>
      <c r="G494" s="619">
        <v>2.6</v>
      </c>
      <c r="H494" s="679">
        <v>1.4</v>
      </c>
      <c r="I494" s="679"/>
      <c r="J494" s="458">
        <f t="shared" si="11"/>
        <v>-3.6399999999999997</v>
      </c>
      <c r="K494" s="107"/>
      <c r="L494" s="11"/>
      <c r="M494" s="676"/>
    </row>
    <row r="495" spans="2:13" x14ac:dyDescent="0.2">
      <c r="B495" s="676"/>
      <c r="C495" s="677"/>
      <c r="D495" s="143"/>
      <c r="E495" s="66" t="s">
        <v>2302</v>
      </c>
      <c r="F495" s="705">
        <v>-1</v>
      </c>
      <c r="G495" s="619">
        <v>0.4</v>
      </c>
      <c r="H495" s="679">
        <v>0.75</v>
      </c>
      <c r="I495" s="679"/>
      <c r="J495" s="458">
        <f t="shared" si="11"/>
        <v>-0.30000000000000004</v>
      </c>
      <c r="K495" s="107"/>
      <c r="L495" s="11"/>
      <c r="M495" s="676"/>
    </row>
    <row r="496" spans="2:13" x14ac:dyDescent="0.2">
      <c r="B496" s="676"/>
      <c r="C496" s="677"/>
      <c r="D496" s="143" t="s">
        <v>2303</v>
      </c>
      <c r="E496" s="66"/>
      <c r="F496" s="705">
        <v>-1</v>
      </c>
      <c r="G496" s="619">
        <v>1.45</v>
      </c>
      <c r="H496" s="679">
        <v>1.5</v>
      </c>
      <c r="I496" s="679"/>
      <c r="J496" s="458">
        <f t="shared" si="11"/>
        <v>-2.1749999999999998</v>
      </c>
      <c r="K496" s="107"/>
      <c r="L496" s="11"/>
      <c r="M496" s="676"/>
    </row>
    <row r="497" spans="2:13" x14ac:dyDescent="0.2">
      <c r="B497" s="676"/>
      <c r="C497" s="677" t="s">
        <v>1169</v>
      </c>
      <c r="D497" s="143" t="s">
        <v>191</v>
      </c>
      <c r="E497" s="66" t="s">
        <v>121</v>
      </c>
      <c r="F497" s="705">
        <v>1</v>
      </c>
      <c r="G497" s="619">
        <v>12.9</v>
      </c>
      <c r="H497" s="679">
        <v>1.8</v>
      </c>
      <c r="I497" s="679"/>
      <c r="J497" s="458">
        <f t="shared" si="11"/>
        <v>23.220000000000002</v>
      </c>
      <c r="K497" s="107"/>
      <c r="L497" s="11"/>
      <c r="M497" s="676"/>
    </row>
    <row r="498" spans="2:13" x14ac:dyDescent="0.2">
      <c r="B498" s="676"/>
      <c r="C498" s="677"/>
      <c r="D498" s="143" t="s">
        <v>2297</v>
      </c>
      <c r="E498" s="66"/>
      <c r="F498" s="705">
        <v>-2</v>
      </c>
      <c r="G498" s="619">
        <v>1</v>
      </c>
      <c r="H498" s="679">
        <v>1.8</v>
      </c>
      <c r="I498" s="679"/>
      <c r="J498" s="458">
        <f t="shared" si="11"/>
        <v>-3.6</v>
      </c>
      <c r="K498" s="107"/>
      <c r="L498" s="11"/>
      <c r="M498" s="676"/>
    </row>
    <row r="499" spans="2:13" x14ac:dyDescent="0.2">
      <c r="B499" s="676"/>
      <c r="C499" s="677" t="s">
        <v>1170</v>
      </c>
      <c r="D499" s="143" t="s">
        <v>1171</v>
      </c>
      <c r="E499" s="66" t="s">
        <v>120</v>
      </c>
      <c r="F499" s="705">
        <v>1</v>
      </c>
      <c r="G499" s="619">
        <v>7.8</v>
      </c>
      <c r="H499" s="679">
        <v>1.2</v>
      </c>
      <c r="I499" s="679"/>
      <c r="J499" s="458">
        <f t="shared" si="11"/>
        <v>9.36</v>
      </c>
      <c r="K499" s="107"/>
      <c r="L499" s="11"/>
      <c r="M499" s="676"/>
    </row>
    <row r="500" spans="2:13" x14ac:dyDescent="0.2">
      <c r="B500" s="676"/>
      <c r="C500" s="677"/>
      <c r="D500" s="143" t="s">
        <v>2297</v>
      </c>
      <c r="E500" s="66"/>
      <c r="F500" s="705">
        <v>-1</v>
      </c>
      <c r="G500" s="619">
        <v>0.8</v>
      </c>
      <c r="H500" s="679">
        <v>1.2</v>
      </c>
      <c r="I500" s="679"/>
      <c r="J500" s="458">
        <f t="shared" si="11"/>
        <v>-0.96</v>
      </c>
      <c r="K500" s="107"/>
      <c r="L500" s="11"/>
      <c r="M500" s="676"/>
    </row>
    <row r="501" spans="2:13" x14ac:dyDescent="0.2">
      <c r="B501" s="676"/>
      <c r="C501" s="677" t="s">
        <v>1172</v>
      </c>
      <c r="D501" s="143" t="s">
        <v>1173</v>
      </c>
      <c r="E501" s="66" t="s">
        <v>120</v>
      </c>
      <c r="F501" s="705">
        <v>1</v>
      </c>
      <c r="G501" s="619">
        <v>7.8</v>
      </c>
      <c r="H501" s="679">
        <v>1.2</v>
      </c>
      <c r="I501" s="679"/>
      <c r="J501" s="458">
        <f t="shared" si="11"/>
        <v>9.36</v>
      </c>
      <c r="K501" s="107"/>
      <c r="L501" s="11"/>
      <c r="M501" s="676"/>
    </row>
    <row r="502" spans="2:13" x14ac:dyDescent="0.2">
      <c r="B502" s="676"/>
      <c r="C502" s="677"/>
      <c r="D502" s="143" t="s">
        <v>2297</v>
      </c>
      <c r="E502" s="66"/>
      <c r="F502" s="705">
        <v>-1</v>
      </c>
      <c r="G502" s="619">
        <v>0.8</v>
      </c>
      <c r="H502" s="679">
        <v>1.2</v>
      </c>
      <c r="I502" s="679"/>
      <c r="J502" s="458">
        <f t="shared" si="11"/>
        <v>-0.96</v>
      </c>
      <c r="K502" s="107"/>
      <c r="L502" s="11"/>
      <c r="M502" s="676"/>
    </row>
    <row r="503" spans="2:13" x14ac:dyDescent="0.2">
      <c r="B503" s="676"/>
      <c r="C503" s="677" t="s">
        <v>1176</v>
      </c>
      <c r="D503" s="143" t="s">
        <v>688</v>
      </c>
      <c r="E503" s="66" t="s">
        <v>121</v>
      </c>
      <c r="F503" s="705">
        <v>1</v>
      </c>
      <c r="G503" s="619">
        <v>15.5</v>
      </c>
      <c r="H503" s="679">
        <v>1.8</v>
      </c>
      <c r="I503" s="679"/>
      <c r="J503" s="458">
        <f t="shared" si="11"/>
        <v>27.900000000000002</v>
      </c>
      <c r="K503" s="107"/>
      <c r="L503" s="11"/>
      <c r="M503" s="676"/>
    </row>
    <row r="504" spans="2:13" x14ac:dyDescent="0.2">
      <c r="B504" s="676"/>
      <c r="C504" s="677"/>
      <c r="D504" s="143" t="s">
        <v>2297</v>
      </c>
      <c r="E504" s="66"/>
      <c r="F504" s="705">
        <v>-1</v>
      </c>
      <c r="G504" s="619">
        <v>1</v>
      </c>
      <c r="H504" s="679">
        <v>1.8</v>
      </c>
      <c r="I504" s="679"/>
      <c r="J504" s="458">
        <f t="shared" si="11"/>
        <v>-1.8</v>
      </c>
      <c r="K504" s="107"/>
      <c r="L504" s="11"/>
      <c r="M504" s="676"/>
    </row>
    <row r="505" spans="2:13" x14ac:dyDescent="0.2">
      <c r="B505" s="676"/>
      <c r="C505" s="677" t="s">
        <v>1180</v>
      </c>
      <c r="D505" s="143" t="s">
        <v>156</v>
      </c>
      <c r="E505" s="66" t="s">
        <v>121</v>
      </c>
      <c r="F505" s="705">
        <v>1</v>
      </c>
      <c r="G505" s="619">
        <v>10.199999999999999</v>
      </c>
      <c r="H505" s="679">
        <v>1.8</v>
      </c>
      <c r="I505" s="679"/>
      <c r="J505" s="458">
        <f t="shared" si="11"/>
        <v>18.36</v>
      </c>
      <c r="K505" s="107"/>
      <c r="L505" s="11"/>
      <c r="M505" s="676"/>
    </row>
    <row r="506" spans="2:13" x14ac:dyDescent="0.2">
      <c r="B506" s="676"/>
      <c r="C506" s="677"/>
      <c r="D506" s="143" t="s">
        <v>2297</v>
      </c>
      <c r="E506" s="66"/>
      <c r="F506" s="705">
        <v>-2</v>
      </c>
      <c r="G506" s="619">
        <v>1</v>
      </c>
      <c r="H506" s="679">
        <v>1.8</v>
      </c>
      <c r="I506" s="679"/>
      <c r="J506" s="458"/>
      <c r="K506" s="107"/>
      <c r="L506" s="11"/>
      <c r="M506" s="676"/>
    </row>
    <row r="507" spans="2:13" x14ac:dyDescent="0.2">
      <c r="B507" s="676"/>
      <c r="C507" s="677" t="s">
        <v>1177</v>
      </c>
      <c r="D507" s="143" t="s">
        <v>1178</v>
      </c>
      <c r="E507" s="66" t="s">
        <v>121</v>
      </c>
      <c r="F507" s="705">
        <v>1</v>
      </c>
      <c r="G507" s="619">
        <v>8.15</v>
      </c>
      <c r="H507" s="679">
        <v>1.8</v>
      </c>
      <c r="I507" s="679"/>
      <c r="J507" s="458">
        <f t="shared" ref="J507:J545" si="12">PRODUCT(F507:I507)</f>
        <v>14.670000000000002</v>
      </c>
      <c r="K507" s="107"/>
      <c r="L507" s="11"/>
      <c r="M507" s="676"/>
    </row>
    <row r="508" spans="2:13" x14ac:dyDescent="0.2">
      <c r="B508" s="676"/>
      <c r="C508" s="677" t="s">
        <v>1179</v>
      </c>
      <c r="D508" s="143" t="s">
        <v>489</v>
      </c>
      <c r="E508" s="66" t="s">
        <v>121</v>
      </c>
      <c r="F508" s="705">
        <v>1</v>
      </c>
      <c r="G508" s="619">
        <v>8.9</v>
      </c>
      <c r="H508" s="679">
        <v>1.8</v>
      </c>
      <c r="I508" s="679"/>
      <c r="J508" s="458">
        <f t="shared" si="12"/>
        <v>16.02</v>
      </c>
      <c r="K508" s="107"/>
      <c r="L508" s="11"/>
      <c r="M508" s="676"/>
    </row>
    <row r="509" spans="2:13" x14ac:dyDescent="0.2">
      <c r="B509" s="676"/>
      <c r="C509" s="677" t="s">
        <v>1183</v>
      </c>
      <c r="D509" s="143" t="s">
        <v>820</v>
      </c>
      <c r="E509" s="66" t="s">
        <v>121</v>
      </c>
      <c r="F509" s="705">
        <v>1</v>
      </c>
      <c r="G509" s="619">
        <v>11.8</v>
      </c>
      <c r="H509" s="679">
        <v>1.8</v>
      </c>
      <c r="I509" s="679"/>
      <c r="J509" s="458">
        <f t="shared" si="12"/>
        <v>21.240000000000002</v>
      </c>
      <c r="K509" s="107"/>
      <c r="L509" s="11"/>
      <c r="M509" s="676"/>
    </row>
    <row r="510" spans="2:13" x14ac:dyDescent="0.2">
      <c r="B510" s="676"/>
      <c r="C510" s="677"/>
      <c r="D510" s="143" t="s">
        <v>2315</v>
      </c>
      <c r="E510" s="66"/>
      <c r="F510" s="705">
        <v>1</v>
      </c>
      <c r="G510" s="619">
        <v>5.3</v>
      </c>
      <c r="H510" s="679">
        <v>1.8</v>
      </c>
      <c r="I510" s="679"/>
      <c r="J510" s="458">
        <f t="shared" si="12"/>
        <v>9.5399999999999991</v>
      </c>
      <c r="K510" s="107"/>
      <c r="L510" s="11"/>
      <c r="M510" s="676"/>
    </row>
    <row r="511" spans="2:13" x14ac:dyDescent="0.2">
      <c r="B511" s="676"/>
      <c r="C511" s="677"/>
      <c r="D511" s="143" t="s">
        <v>2297</v>
      </c>
      <c r="E511" s="66"/>
      <c r="F511" s="705">
        <v>-1</v>
      </c>
      <c r="G511" s="619">
        <v>0.9</v>
      </c>
      <c r="H511" s="679">
        <v>1.8</v>
      </c>
      <c r="I511" s="679"/>
      <c r="J511" s="458">
        <f t="shared" si="12"/>
        <v>-1.62</v>
      </c>
      <c r="K511" s="107"/>
      <c r="L511" s="11"/>
      <c r="M511" s="676"/>
    </row>
    <row r="512" spans="2:13" x14ac:dyDescent="0.2">
      <c r="B512" s="676"/>
      <c r="C512" s="677" t="s">
        <v>1184</v>
      </c>
      <c r="D512" s="143" t="s">
        <v>177</v>
      </c>
      <c r="E512" s="66" t="s">
        <v>786</v>
      </c>
      <c r="F512" s="705">
        <v>1</v>
      </c>
      <c r="G512" s="619">
        <v>9</v>
      </c>
      <c r="H512" s="679">
        <v>1.5</v>
      </c>
      <c r="I512" s="679"/>
      <c r="J512" s="458">
        <f t="shared" si="12"/>
        <v>13.5</v>
      </c>
      <c r="K512" s="107"/>
      <c r="L512" s="11"/>
      <c r="M512" s="676"/>
    </row>
    <row r="513" spans="2:13" x14ac:dyDescent="0.2">
      <c r="B513" s="676"/>
      <c r="C513" s="677"/>
      <c r="D513" s="143" t="s">
        <v>2297</v>
      </c>
      <c r="E513" s="66"/>
      <c r="F513" s="705">
        <v>-1</v>
      </c>
      <c r="G513" s="619">
        <v>0.9</v>
      </c>
      <c r="H513" s="679">
        <v>1.5</v>
      </c>
      <c r="I513" s="679"/>
      <c r="J513" s="458">
        <f t="shared" si="12"/>
        <v>-1.35</v>
      </c>
      <c r="K513" s="107"/>
      <c r="L513" s="11"/>
      <c r="M513" s="676"/>
    </row>
    <row r="514" spans="2:13" x14ac:dyDescent="0.2">
      <c r="B514" s="676"/>
      <c r="C514" s="677" t="s">
        <v>1186</v>
      </c>
      <c r="D514" s="143" t="s">
        <v>819</v>
      </c>
      <c r="E514" s="66" t="s">
        <v>121</v>
      </c>
      <c r="F514" s="705">
        <v>1</v>
      </c>
      <c r="G514" s="619">
        <v>12.9</v>
      </c>
      <c r="H514" s="679">
        <v>1.8</v>
      </c>
      <c r="I514" s="679"/>
      <c r="J514" s="458">
        <f t="shared" si="12"/>
        <v>23.220000000000002</v>
      </c>
      <c r="K514" s="107"/>
      <c r="L514" s="11"/>
      <c r="M514" s="676"/>
    </row>
    <row r="515" spans="2:13" x14ac:dyDescent="0.2">
      <c r="B515" s="676"/>
      <c r="C515" s="677"/>
      <c r="D515" s="143" t="s">
        <v>2315</v>
      </c>
      <c r="E515" s="66"/>
      <c r="F515" s="705">
        <v>1</v>
      </c>
      <c r="G515" s="619">
        <v>6.5</v>
      </c>
      <c r="H515" s="679">
        <v>1.8</v>
      </c>
      <c r="I515" s="679"/>
      <c r="J515" s="458">
        <f t="shared" si="12"/>
        <v>11.700000000000001</v>
      </c>
      <c r="K515" s="107"/>
      <c r="L515" s="11"/>
      <c r="M515" s="676"/>
    </row>
    <row r="516" spans="2:13" x14ac:dyDescent="0.2">
      <c r="B516" s="676"/>
      <c r="C516" s="677"/>
      <c r="D516" s="143" t="s">
        <v>2297</v>
      </c>
      <c r="E516" s="66"/>
      <c r="F516" s="705">
        <v>-1</v>
      </c>
      <c r="G516" s="619">
        <v>0.9</v>
      </c>
      <c r="H516" s="679">
        <v>1.8</v>
      </c>
      <c r="I516" s="679"/>
      <c r="J516" s="458">
        <f t="shared" si="12"/>
        <v>-1.62</v>
      </c>
      <c r="K516" s="107"/>
      <c r="L516" s="11"/>
      <c r="M516" s="676"/>
    </row>
    <row r="517" spans="2:13" x14ac:dyDescent="0.2">
      <c r="B517" s="676"/>
      <c r="C517" s="677" t="s">
        <v>2337</v>
      </c>
      <c r="D517" s="143" t="s">
        <v>138</v>
      </c>
      <c r="E517" s="66" t="s">
        <v>123</v>
      </c>
      <c r="F517" s="705">
        <v>1</v>
      </c>
      <c r="G517" s="619">
        <v>23.2</v>
      </c>
      <c r="H517" s="679">
        <v>1.8</v>
      </c>
      <c r="I517" s="679"/>
      <c r="J517" s="458">
        <f t="shared" si="12"/>
        <v>41.76</v>
      </c>
      <c r="K517" s="107"/>
      <c r="L517" s="11"/>
      <c r="M517" s="676"/>
    </row>
    <row r="518" spans="2:13" x14ac:dyDescent="0.2">
      <c r="B518" s="676"/>
      <c r="C518" s="677"/>
      <c r="D518" s="143" t="s">
        <v>2297</v>
      </c>
      <c r="E518" s="66"/>
      <c r="F518" s="705">
        <v>-1</v>
      </c>
      <c r="G518" s="619">
        <v>1.8</v>
      </c>
      <c r="H518" s="679">
        <v>1.8</v>
      </c>
      <c r="I518" s="679"/>
      <c r="J518" s="458">
        <f t="shared" si="12"/>
        <v>-3.24</v>
      </c>
      <c r="K518" s="107"/>
      <c r="L518" s="11"/>
      <c r="M518" s="676"/>
    </row>
    <row r="519" spans="2:13" x14ac:dyDescent="0.2">
      <c r="B519" s="676"/>
      <c r="C519" s="677"/>
      <c r="D519" s="143" t="s">
        <v>2297</v>
      </c>
      <c r="E519" s="66"/>
      <c r="F519" s="705">
        <v>-1</v>
      </c>
      <c r="G519" s="619">
        <v>1.2</v>
      </c>
      <c r="H519" s="679">
        <v>1.8</v>
      </c>
      <c r="I519" s="679"/>
      <c r="J519" s="458">
        <f t="shared" si="12"/>
        <v>-2.16</v>
      </c>
      <c r="K519" s="107"/>
      <c r="L519" s="11"/>
      <c r="M519" s="676"/>
    </row>
    <row r="520" spans="2:13" x14ac:dyDescent="0.2">
      <c r="B520" s="676"/>
      <c r="C520" s="677"/>
      <c r="D520" s="143" t="s">
        <v>2297</v>
      </c>
      <c r="E520" s="66"/>
      <c r="F520" s="705">
        <v>-1</v>
      </c>
      <c r="G520" s="619">
        <v>1</v>
      </c>
      <c r="H520" s="679">
        <v>1.8</v>
      </c>
      <c r="I520" s="679"/>
      <c r="J520" s="458">
        <f t="shared" si="12"/>
        <v>-1.8</v>
      </c>
      <c r="K520" s="107"/>
      <c r="L520" s="11"/>
      <c r="M520" s="676"/>
    </row>
    <row r="521" spans="2:13" x14ac:dyDescent="0.2">
      <c r="B521" s="676"/>
      <c r="C521" s="677"/>
      <c r="D521" s="143" t="s">
        <v>2297</v>
      </c>
      <c r="E521" s="66"/>
      <c r="F521" s="705">
        <v>-1</v>
      </c>
      <c r="G521" s="619">
        <v>0.9</v>
      </c>
      <c r="H521" s="679">
        <v>1.8</v>
      </c>
      <c r="I521" s="679"/>
      <c r="J521" s="458">
        <f t="shared" si="12"/>
        <v>-1.62</v>
      </c>
      <c r="K521" s="107"/>
      <c r="L521" s="11"/>
      <c r="M521" s="676"/>
    </row>
    <row r="522" spans="2:13" x14ac:dyDescent="0.2">
      <c r="B522" s="676"/>
      <c r="C522" s="677" t="s">
        <v>1187</v>
      </c>
      <c r="D522" s="143" t="s">
        <v>2338</v>
      </c>
      <c r="E522" s="66" t="s">
        <v>123</v>
      </c>
      <c r="F522" s="705">
        <v>1</v>
      </c>
      <c r="G522" s="619">
        <v>13.6</v>
      </c>
      <c r="H522" s="679">
        <v>1.8</v>
      </c>
      <c r="I522" s="679"/>
      <c r="J522" s="458">
        <f t="shared" si="12"/>
        <v>24.48</v>
      </c>
      <c r="K522" s="107"/>
      <c r="L522" s="11"/>
      <c r="M522" s="676"/>
    </row>
    <row r="523" spans="2:13" x14ac:dyDescent="0.2">
      <c r="B523" s="676"/>
      <c r="C523" s="677"/>
      <c r="D523" s="143" t="s">
        <v>2297</v>
      </c>
      <c r="E523" s="66"/>
      <c r="F523" s="705">
        <v>-2</v>
      </c>
      <c r="G523" s="619">
        <v>0.9</v>
      </c>
      <c r="H523" s="679">
        <v>1.8</v>
      </c>
      <c r="I523" s="679"/>
      <c r="J523" s="458">
        <f t="shared" si="12"/>
        <v>-3.24</v>
      </c>
      <c r="K523" s="107"/>
      <c r="L523" s="11"/>
      <c r="M523" s="676"/>
    </row>
    <row r="524" spans="2:13" x14ac:dyDescent="0.2">
      <c r="B524" s="676"/>
      <c r="C524" s="677"/>
      <c r="D524" s="143"/>
      <c r="E524" s="66" t="s">
        <v>674</v>
      </c>
      <c r="F524" s="705">
        <v>-1</v>
      </c>
      <c r="G524" s="619">
        <v>1.2</v>
      </c>
      <c r="H524" s="679">
        <v>0.6</v>
      </c>
      <c r="I524" s="679"/>
      <c r="J524" s="458">
        <f t="shared" si="12"/>
        <v>-0.72</v>
      </c>
      <c r="K524" s="107"/>
      <c r="L524" s="11"/>
      <c r="M524" s="676"/>
    </row>
    <row r="525" spans="2:13" x14ac:dyDescent="0.2">
      <c r="B525" s="676"/>
      <c r="C525" s="677" t="s">
        <v>1174</v>
      </c>
      <c r="D525" s="143" t="s">
        <v>177</v>
      </c>
      <c r="E525" s="66" t="s">
        <v>786</v>
      </c>
      <c r="F525" s="705">
        <v>1</v>
      </c>
      <c r="G525" s="619">
        <v>9</v>
      </c>
      <c r="H525" s="679">
        <v>1.5</v>
      </c>
      <c r="I525" s="679"/>
      <c r="J525" s="458">
        <f t="shared" si="12"/>
        <v>13.5</v>
      </c>
      <c r="K525" s="107"/>
      <c r="L525" s="11"/>
      <c r="M525" s="676"/>
    </row>
    <row r="526" spans="2:13" x14ac:dyDescent="0.2">
      <c r="B526" s="676"/>
      <c r="C526" s="677"/>
      <c r="D526" s="143" t="s">
        <v>2297</v>
      </c>
      <c r="E526" s="66"/>
      <c r="F526" s="705">
        <v>-1</v>
      </c>
      <c r="G526" s="619">
        <v>0.9</v>
      </c>
      <c r="H526" s="679">
        <v>1.5</v>
      </c>
      <c r="I526" s="679"/>
      <c r="J526" s="458">
        <f t="shared" si="12"/>
        <v>-1.35</v>
      </c>
      <c r="K526" s="107"/>
      <c r="L526" s="11"/>
      <c r="M526" s="676"/>
    </row>
    <row r="527" spans="2:13" x14ac:dyDescent="0.2">
      <c r="B527" s="676"/>
      <c r="C527" s="677" t="s">
        <v>1175</v>
      </c>
      <c r="D527" s="143" t="s">
        <v>790</v>
      </c>
      <c r="E527" s="66" t="s">
        <v>782</v>
      </c>
      <c r="F527" s="705">
        <v>1</v>
      </c>
      <c r="G527" s="619">
        <v>9.9</v>
      </c>
      <c r="H527" s="679">
        <v>2</v>
      </c>
      <c r="I527" s="679"/>
      <c r="J527" s="458">
        <f t="shared" si="12"/>
        <v>19.8</v>
      </c>
      <c r="K527" s="107"/>
      <c r="L527" s="11"/>
      <c r="M527" s="676"/>
    </row>
    <row r="528" spans="2:13" x14ac:dyDescent="0.2">
      <c r="B528" s="676"/>
      <c r="C528" s="677"/>
      <c r="D528" s="143" t="s">
        <v>2297</v>
      </c>
      <c r="E528" s="66"/>
      <c r="F528" s="705">
        <v>-2</v>
      </c>
      <c r="G528" s="619">
        <v>0.9</v>
      </c>
      <c r="H528" s="679">
        <v>2</v>
      </c>
      <c r="I528" s="679"/>
      <c r="J528" s="458">
        <f t="shared" si="12"/>
        <v>-3.6</v>
      </c>
      <c r="K528" s="107"/>
      <c r="L528" s="11"/>
      <c r="M528" s="676"/>
    </row>
    <row r="529" spans="2:13" x14ac:dyDescent="0.2">
      <c r="B529" s="676"/>
      <c r="C529" s="677" t="s">
        <v>1181</v>
      </c>
      <c r="D529" s="143" t="s">
        <v>1182</v>
      </c>
      <c r="E529" s="66" t="s">
        <v>123</v>
      </c>
      <c r="F529" s="705">
        <v>1</v>
      </c>
      <c r="G529" s="619">
        <v>19.8</v>
      </c>
      <c r="H529" s="679">
        <v>1.8</v>
      </c>
      <c r="I529" s="679"/>
      <c r="J529" s="458">
        <f t="shared" si="12"/>
        <v>35.64</v>
      </c>
      <c r="K529" s="107"/>
      <c r="L529" s="11"/>
      <c r="M529" s="676"/>
    </row>
    <row r="530" spans="2:13" x14ac:dyDescent="0.2">
      <c r="B530" s="676"/>
      <c r="C530" s="677"/>
      <c r="D530" s="143" t="s">
        <v>2297</v>
      </c>
      <c r="E530" s="66"/>
      <c r="F530" s="705">
        <v>-1</v>
      </c>
      <c r="G530" s="619">
        <v>1</v>
      </c>
      <c r="H530" s="679">
        <v>1.8</v>
      </c>
      <c r="I530" s="679"/>
      <c r="J530" s="458">
        <f t="shared" si="12"/>
        <v>-1.8</v>
      </c>
      <c r="K530" s="107"/>
      <c r="L530" s="11"/>
      <c r="M530" s="676"/>
    </row>
    <row r="531" spans="2:13" x14ac:dyDescent="0.2">
      <c r="B531" s="676"/>
      <c r="C531" s="677" t="s">
        <v>1188</v>
      </c>
      <c r="D531" s="143" t="s">
        <v>172</v>
      </c>
      <c r="E531" s="66" t="s">
        <v>123</v>
      </c>
      <c r="F531" s="705">
        <v>1</v>
      </c>
      <c r="G531" s="619">
        <v>12</v>
      </c>
      <c r="H531" s="679">
        <v>1.8</v>
      </c>
      <c r="I531" s="679"/>
      <c r="J531" s="458">
        <f t="shared" si="12"/>
        <v>21.6</v>
      </c>
      <c r="K531" s="107"/>
      <c r="L531" s="11"/>
      <c r="M531" s="676"/>
    </row>
    <row r="532" spans="2:13" x14ac:dyDescent="0.2">
      <c r="B532" s="676"/>
      <c r="C532" s="677"/>
      <c r="D532" s="143" t="s">
        <v>2297</v>
      </c>
      <c r="E532" s="66"/>
      <c r="F532" s="705">
        <v>-1</v>
      </c>
      <c r="G532" s="619">
        <v>1.2</v>
      </c>
      <c r="H532" s="679">
        <v>1.8</v>
      </c>
      <c r="I532" s="679"/>
      <c r="J532" s="458">
        <f t="shared" si="12"/>
        <v>-2.16</v>
      </c>
      <c r="K532" s="107"/>
      <c r="L532" s="11"/>
      <c r="M532" s="676"/>
    </row>
    <row r="533" spans="2:13" x14ac:dyDescent="0.2">
      <c r="B533" s="676"/>
      <c r="C533" s="677"/>
      <c r="D533" s="143" t="s">
        <v>2297</v>
      </c>
      <c r="E533" s="66"/>
      <c r="F533" s="705">
        <v>-3</v>
      </c>
      <c r="G533" s="619">
        <v>1</v>
      </c>
      <c r="H533" s="679">
        <v>1.8</v>
      </c>
      <c r="I533" s="679"/>
      <c r="J533" s="458">
        <f t="shared" si="12"/>
        <v>-5.4</v>
      </c>
      <c r="K533" s="107"/>
      <c r="L533" s="11"/>
      <c r="M533" s="676"/>
    </row>
    <row r="534" spans="2:13" x14ac:dyDescent="0.2">
      <c r="B534" s="676"/>
      <c r="C534" s="677" t="s">
        <v>1192</v>
      </c>
      <c r="D534" s="143" t="s">
        <v>1193</v>
      </c>
      <c r="E534" s="66" t="s">
        <v>123</v>
      </c>
      <c r="F534" s="705">
        <v>1</v>
      </c>
      <c r="G534" s="619">
        <v>9.5</v>
      </c>
      <c r="H534" s="679">
        <v>1.8</v>
      </c>
      <c r="I534" s="679"/>
      <c r="J534" s="458">
        <f t="shared" si="12"/>
        <v>17.100000000000001</v>
      </c>
      <c r="K534" s="107"/>
      <c r="L534" s="11"/>
      <c r="M534" s="676"/>
    </row>
    <row r="535" spans="2:13" x14ac:dyDescent="0.2">
      <c r="B535" s="676"/>
      <c r="C535" s="677"/>
      <c r="D535" s="143" t="s">
        <v>2297</v>
      </c>
      <c r="E535" s="66"/>
      <c r="F535" s="705">
        <v>-1</v>
      </c>
      <c r="G535" s="619">
        <v>1</v>
      </c>
      <c r="H535" s="679">
        <v>1.8</v>
      </c>
      <c r="I535" s="679"/>
      <c r="J535" s="458">
        <f t="shared" si="12"/>
        <v>-1.8</v>
      </c>
      <c r="K535" s="107"/>
      <c r="L535" s="11"/>
      <c r="M535" s="676"/>
    </row>
    <row r="536" spans="2:13" x14ac:dyDescent="0.2">
      <c r="B536" s="676"/>
      <c r="C536" s="677" t="s">
        <v>1189</v>
      </c>
      <c r="D536" s="143" t="s">
        <v>1190</v>
      </c>
      <c r="E536" s="66" t="s">
        <v>123</v>
      </c>
      <c r="F536" s="705">
        <v>1</v>
      </c>
      <c r="G536" s="619">
        <v>9.5</v>
      </c>
      <c r="H536" s="679">
        <v>1.8</v>
      </c>
      <c r="I536" s="679"/>
      <c r="J536" s="458">
        <f t="shared" si="12"/>
        <v>17.100000000000001</v>
      </c>
      <c r="K536" s="107"/>
      <c r="L536" s="11"/>
      <c r="M536" s="676"/>
    </row>
    <row r="537" spans="2:13" x14ac:dyDescent="0.2">
      <c r="B537" s="676"/>
      <c r="C537" s="677"/>
      <c r="D537" s="143" t="s">
        <v>2297</v>
      </c>
      <c r="E537" s="66"/>
      <c r="F537" s="705">
        <v>-1</v>
      </c>
      <c r="G537" s="619">
        <v>1</v>
      </c>
      <c r="H537" s="679">
        <v>1.8</v>
      </c>
      <c r="I537" s="679"/>
      <c r="J537" s="458">
        <f t="shared" si="12"/>
        <v>-1.8</v>
      </c>
      <c r="K537" s="107"/>
      <c r="L537" s="11"/>
      <c r="M537" s="676"/>
    </row>
    <row r="538" spans="2:13" x14ac:dyDescent="0.2">
      <c r="B538" s="676"/>
      <c r="C538" s="677" t="s">
        <v>1191</v>
      </c>
      <c r="D538" s="143" t="s">
        <v>760</v>
      </c>
      <c r="E538" s="66" t="s">
        <v>123</v>
      </c>
      <c r="F538" s="705">
        <v>1</v>
      </c>
      <c r="G538" s="619">
        <v>13.8</v>
      </c>
      <c r="H538" s="679">
        <v>1.8</v>
      </c>
      <c r="I538" s="679"/>
      <c r="J538" s="458">
        <f t="shared" si="12"/>
        <v>24.840000000000003</v>
      </c>
      <c r="K538" s="107"/>
      <c r="L538" s="11"/>
      <c r="M538" s="676"/>
    </row>
    <row r="539" spans="2:13" x14ac:dyDescent="0.2">
      <c r="B539" s="676"/>
      <c r="C539" s="677"/>
      <c r="D539" s="143" t="s">
        <v>2297</v>
      </c>
      <c r="E539" s="66"/>
      <c r="F539" s="705">
        <v>-1</v>
      </c>
      <c r="G539" s="619">
        <v>1</v>
      </c>
      <c r="H539" s="679">
        <v>1.8</v>
      </c>
      <c r="I539" s="679"/>
      <c r="J539" s="458">
        <f t="shared" si="12"/>
        <v>-1.8</v>
      </c>
      <c r="K539" s="107"/>
      <c r="L539" s="11"/>
      <c r="M539" s="676"/>
    </row>
    <row r="540" spans="2:13" x14ac:dyDescent="0.2">
      <c r="B540" s="676"/>
      <c r="C540" s="677" t="s">
        <v>2339</v>
      </c>
      <c r="D540" s="143" t="s">
        <v>360</v>
      </c>
      <c r="E540" s="66" t="s">
        <v>125</v>
      </c>
      <c r="F540" s="705">
        <v>1</v>
      </c>
      <c r="G540" s="619">
        <v>35.299999999999997</v>
      </c>
      <c r="H540" s="679">
        <v>1.5</v>
      </c>
      <c r="I540" s="679"/>
      <c r="J540" s="458">
        <f t="shared" si="12"/>
        <v>52.949999999999996</v>
      </c>
      <c r="K540" s="107"/>
      <c r="L540" s="11"/>
      <c r="M540" s="676"/>
    </row>
    <row r="541" spans="2:13" x14ac:dyDescent="0.2">
      <c r="B541" s="676"/>
      <c r="C541" s="677"/>
      <c r="D541" s="143" t="s">
        <v>2297</v>
      </c>
      <c r="E541" s="66"/>
      <c r="F541" s="705">
        <v>-3</v>
      </c>
      <c r="G541" s="619">
        <v>1.2</v>
      </c>
      <c r="H541" s="679">
        <v>1.5</v>
      </c>
      <c r="I541" s="679"/>
      <c r="J541" s="458">
        <f t="shared" si="12"/>
        <v>-5.3999999999999995</v>
      </c>
      <c r="K541" s="107"/>
      <c r="L541" s="11"/>
      <c r="M541" s="676"/>
    </row>
    <row r="542" spans="2:13" x14ac:dyDescent="0.2">
      <c r="B542" s="676"/>
      <c r="C542" s="680"/>
      <c r="D542" s="143"/>
      <c r="E542" s="66" t="s">
        <v>2329</v>
      </c>
      <c r="F542" s="705">
        <v>-1</v>
      </c>
      <c r="G542" s="619">
        <v>2.1</v>
      </c>
      <c r="H542" s="679">
        <v>0.3</v>
      </c>
      <c r="I542" s="679"/>
      <c r="J542" s="458">
        <f t="shared" si="12"/>
        <v>-0.63</v>
      </c>
      <c r="K542" s="107"/>
      <c r="L542" s="11"/>
      <c r="M542" s="676"/>
    </row>
    <row r="543" spans="2:13" x14ac:dyDescent="0.2">
      <c r="B543" s="676"/>
      <c r="C543" s="680"/>
      <c r="D543" s="143"/>
      <c r="E543" s="66" t="s">
        <v>2301</v>
      </c>
      <c r="F543" s="705">
        <v>-1</v>
      </c>
      <c r="G543" s="619">
        <v>2.4</v>
      </c>
      <c r="H543" s="679">
        <v>0.3</v>
      </c>
      <c r="I543" s="679"/>
      <c r="J543" s="458">
        <f t="shared" si="12"/>
        <v>-0.72</v>
      </c>
      <c r="K543" s="107"/>
      <c r="L543" s="11"/>
      <c r="M543" s="676"/>
    </row>
    <row r="544" spans="2:13" x14ac:dyDescent="0.2">
      <c r="B544" s="676"/>
      <c r="C544" s="677"/>
      <c r="D544" s="143"/>
      <c r="E544" s="66" t="s">
        <v>2340</v>
      </c>
      <c r="F544" s="705">
        <v>-1</v>
      </c>
      <c r="G544" s="619">
        <v>3</v>
      </c>
      <c r="H544" s="679">
        <v>1.4</v>
      </c>
      <c r="I544" s="679"/>
      <c r="J544" s="458">
        <f t="shared" si="12"/>
        <v>-4.1999999999999993</v>
      </c>
      <c r="K544" s="107"/>
      <c r="L544" s="11"/>
      <c r="M544" s="676"/>
    </row>
    <row r="545" spans="2:13" x14ac:dyDescent="0.2">
      <c r="B545" s="676"/>
      <c r="C545" s="677"/>
      <c r="D545" s="143" t="s">
        <v>2303</v>
      </c>
      <c r="E545" s="66"/>
      <c r="F545" s="705">
        <v>-1</v>
      </c>
      <c r="G545" s="619">
        <v>1.2</v>
      </c>
      <c r="H545" s="679">
        <v>1.5</v>
      </c>
      <c r="I545" s="679"/>
      <c r="J545" s="458">
        <f t="shared" si="12"/>
        <v>-1.7999999999999998</v>
      </c>
      <c r="K545" s="107"/>
      <c r="L545" s="11"/>
      <c r="M545" s="676"/>
    </row>
    <row r="546" spans="2:13" x14ac:dyDescent="0.2">
      <c r="B546" s="676"/>
      <c r="C546" s="677"/>
      <c r="D546" s="143"/>
      <c r="E546" s="66"/>
      <c r="F546" s="705"/>
      <c r="G546" s="619"/>
      <c r="H546" s="679"/>
      <c r="I546" s="679"/>
      <c r="J546" s="458"/>
      <c r="K546" s="107"/>
      <c r="L546" s="11"/>
      <c r="M546" s="676"/>
    </row>
    <row r="547" spans="2:13" x14ac:dyDescent="0.2">
      <c r="B547" s="676"/>
      <c r="C547" s="677"/>
      <c r="D547" s="690" t="s">
        <v>1385</v>
      </c>
      <c r="E547" s="66"/>
      <c r="F547" s="705"/>
      <c r="G547" s="619"/>
      <c r="H547" s="679"/>
      <c r="I547" s="679"/>
      <c r="J547" s="458"/>
      <c r="K547" s="107"/>
      <c r="L547" s="11"/>
      <c r="M547" s="676"/>
    </row>
    <row r="548" spans="2:13" x14ac:dyDescent="0.2">
      <c r="B548" s="676"/>
      <c r="C548" s="677" t="s">
        <v>2341</v>
      </c>
      <c r="D548" s="143" t="s">
        <v>1745</v>
      </c>
      <c r="E548" s="66" t="s">
        <v>125</v>
      </c>
      <c r="F548" s="705">
        <v>1</v>
      </c>
      <c r="G548" s="619">
        <v>15.95</v>
      </c>
      <c r="H548" s="679">
        <v>1.5</v>
      </c>
      <c r="I548" s="679"/>
      <c r="J548" s="458">
        <f t="shared" ref="J548:J595" si="13">PRODUCT(F548:I548)</f>
        <v>23.924999999999997</v>
      </c>
      <c r="K548" s="107"/>
      <c r="L548" s="11"/>
      <c r="M548" s="676"/>
    </row>
    <row r="549" spans="2:13" x14ac:dyDescent="0.2">
      <c r="B549" s="676"/>
      <c r="C549" s="677"/>
      <c r="D549" s="143" t="s">
        <v>2297</v>
      </c>
      <c r="E549" s="66"/>
      <c r="F549" s="705">
        <v>-1</v>
      </c>
      <c r="G549" s="619">
        <v>0.9</v>
      </c>
      <c r="H549" s="679">
        <v>1.5</v>
      </c>
      <c r="I549" s="679"/>
      <c r="J549" s="458">
        <f t="shared" si="13"/>
        <v>-1.35</v>
      </c>
      <c r="K549" s="107"/>
      <c r="L549" s="11"/>
      <c r="M549" s="676"/>
    </row>
    <row r="550" spans="2:13" x14ac:dyDescent="0.2">
      <c r="B550" s="676"/>
      <c r="C550" s="677" t="s">
        <v>2342</v>
      </c>
      <c r="D550" s="143" t="s">
        <v>144</v>
      </c>
      <c r="E550" s="66" t="s">
        <v>125</v>
      </c>
      <c r="F550" s="705">
        <v>1</v>
      </c>
      <c r="G550" s="619">
        <v>12.45</v>
      </c>
      <c r="H550" s="679">
        <v>1.5</v>
      </c>
      <c r="I550" s="679"/>
      <c r="J550" s="458">
        <f t="shared" si="13"/>
        <v>18.674999999999997</v>
      </c>
      <c r="K550" s="107"/>
      <c r="L550" s="11"/>
      <c r="M550" s="676"/>
    </row>
    <row r="551" spans="2:13" x14ac:dyDescent="0.2">
      <c r="B551" s="676"/>
      <c r="C551" s="677"/>
      <c r="D551" s="143" t="s">
        <v>2303</v>
      </c>
      <c r="E551" s="66"/>
      <c r="F551" s="705">
        <v>-1</v>
      </c>
      <c r="G551" s="619">
        <v>2.4</v>
      </c>
      <c r="H551" s="679">
        <v>1.5</v>
      </c>
      <c r="I551" s="679"/>
      <c r="J551" s="458">
        <f t="shared" si="13"/>
        <v>-3.5999999999999996</v>
      </c>
      <c r="K551" s="107"/>
      <c r="L551" s="11"/>
      <c r="M551" s="676"/>
    </row>
    <row r="552" spans="2:13" x14ac:dyDescent="0.2">
      <c r="B552" s="676"/>
      <c r="C552" s="677"/>
      <c r="D552" s="143" t="s">
        <v>2303</v>
      </c>
      <c r="E552" s="66"/>
      <c r="F552" s="705">
        <v>-1</v>
      </c>
      <c r="G552" s="619">
        <v>4.8</v>
      </c>
      <c r="H552" s="679">
        <v>1.5</v>
      </c>
      <c r="I552" s="679"/>
      <c r="J552" s="458">
        <f t="shared" si="13"/>
        <v>-7.1999999999999993</v>
      </c>
      <c r="K552" s="107"/>
      <c r="L552" s="11"/>
      <c r="M552" s="676"/>
    </row>
    <row r="553" spans="2:13" x14ac:dyDescent="0.2">
      <c r="B553" s="676"/>
      <c r="C553" s="677" t="s">
        <v>2343</v>
      </c>
      <c r="D553" s="143" t="s">
        <v>2344</v>
      </c>
      <c r="E553" s="66" t="s">
        <v>125</v>
      </c>
      <c r="F553" s="705">
        <v>1</v>
      </c>
      <c r="G553" s="619">
        <v>11.65</v>
      </c>
      <c r="H553" s="679">
        <v>1.5</v>
      </c>
      <c r="I553" s="679"/>
      <c r="J553" s="458">
        <f t="shared" si="13"/>
        <v>17.475000000000001</v>
      </c>
      <c r="K553" s="107"/>
      <c r="L553" s="11"/>
      <c r="M553" s="676"/>
    </row>
    <row r="554" spans="2:13" x14ac:dyDescent="0.2">
      <c r="B554" s="676"/>
      <c r="C554" s="677"/>
      <c r="D554" s="143" t="s">
        <v>2297</v>
      </c>
      <c r="E554" s="66"/>
      <c r="F554" s="705">
        <v>-2</v>
      </c>
      <c r="G554" s="619">
        <v>1.2</v>
      </c>
      <c r="H554" s="679">
        <v>1.5</v>
      </c>
      <c r="I554" s="679"/>
      <c r="J554" s="458">
        <f t="shared" si="13"/>
        <v>-3.5999999999999996</v>
      </c>
      <c r="K554" s="107"/>
      <c r="L554" s="11"/>
      <c r="M554" s="676"/>
    </row>
    <row r="555" spans="2:13" x14ac:dyDescent="0.2">
      <c r="B555" s="676"/>
      <c r="C555" s="677"/>
      <c r="D555" s="143" t="s">
        <v>2345</v>
      </c>
      <c r="E555" s="66"/>
      <c r="F555" s="705">
        <v>-1</v>
      </c>
      <c r="G555" s="619">
        <v>2.8</v>
      </c>
      <c r="H555" s="715">
        <v>1.4</v>
      </c>
      <c r="I555" s="679"/>
      <c r="J555" s="458">
        <f t="shared" si="13"/>
        <v>-3.9199999999999995</v>
      </c>
      <c r="K555" s="107"/>
      <c r="L555" s="11"/>
      <c r="M555" s="676"/>
    </row>
    <row r="556" spans="2:13" x14ac:dyDescent="0.2">
      <c r="B556" s="676"/>
      <c r="C556" s="677" t="s">
        <v>1198</v>
      </c>
      <c r="D556" s="143" t="s">
        <v>361</v>
      </c>
      <c r="E556" s="66" t="s">
        <v>128</v>
      </c>
      <c r="F556" s="705">
        <v>1</v>
      </c>
      <c r="G556" s="619">
        <v>11</v>
      </c>
      <c r="H556" s="715">
        <v>0.1</v>
      </c>
      <c r="I556" s="679"/>
      <c r="J556" s="458">
        <f t="shared" si="13"/>
        <v>1.1000000000000001</v>
      </c>
      <c r="K556" s="107"/>
      <c r="L556" s="11"/>
      <c r="M556" s="676"/>
    </row>
    <row r="557" spans="2:13" x14ac:dyDescent="0.2">
      <c r="B557" s="676"/>
      <c r="C557" s="677"/>
      <c r="D557" s="143" t="s">
        <v>2297</v>
      </c>
      <c r="E557" s="66"/>
      <c r="F557" s="705">
        <v>-1</v>
      </c>
      <c r="G557" s="619">
        <v>1</v>
      </c>
      <c r="H557" s="679">
        <v>0.1</v>
      </c>
      <c r="I557" s="679"/>
      <c r="J557" s="458">
        <f t="shared" si="13"/>
        <v>-0.1</v>
      </c>
      <c r="K557" s="107"/>
      <c r="L557" s="11"/>
      <c r="M557" s="676"/>
    </row>
    <row r="558" spans="2:13" x14ac:dyDescent="0.2">
      <c r="B558" s="676"/>
      <c r="C558" s="677" t="s">
        <v>1199</v>
      </c>
      <c r="D558" s="143" t="s">
        <v>354</v>
      </c>
      <c r="E558" s="66" t="s">
        <v>128</v>
      </c>
      <c r="F558" s="705">
        <v>1</v>
      </c>
      <c r="G558" s="619">
        <v>13.2</v>
      </c>
      <c r="H558" s="715">
        <v>0.1</v>
      </c>
      <c r="I558" s="679"/>
      <c r="J558" s="458">
        <f t="shared" si="13"/>
        <v>1.32</v>
      </c>
      <c r="K558" s="107"/>
      <c r="L558" s="11"/>
      <c r="M558" s="676"/>
    </row>
    <row r="559" spans="2:13" x14ac:dyDescent="0.2">
      <c r="B559" s="676"/>
      <c r="C559" s="677"/>
      <c r="D559" s="143" t="s">
        <v>2297</v>
      </c>
      <c r="E559" s="66"/>
      <c r="F559" s="705">
        <v>-1</v>
      </c>
      <c r="G559" s="619">
        <v>1</v>
      </c>
      <c r="H559" s="679">
        <v>0.1</v>
      </c>
      <c r="I559" s="679"/>
      <c r="J559" s="458">
        <f t="shared" si="13"/>
        <v>-0.1</v>
      </c>
      <c r="K559" s="107"/>
      <c r="L559" s="11"/>
      <c r="M559" s="676"/>
    </row>
    <row r="560" spans="2:13" x14ac:dyDescent="0.2">
      <c r="B560" s="676"/>
      <c r="C560" s="677" t="s">
        <v>1201</v>
      </c>
      <c r="D560" s="143" t="s">
        <v>214</v>
      </c>
      <c r="E560" s="66" t="s">
        <v>128</v>
      </c>
      <c r="F560" s="705">
        <v>1</v>
      </c>
      <c r="G560" s="619">
        <v>14</v>
      </c>
      <c r="H560" s="715">
        <v>0.1</v>
      </c>
      <c r="I560" s="679"/>
      <c r="J560" s="458">
        <f t="shared" si="13"/>
        <v>1.4000000000000001</v>
      </c>
      <c r="K560" s="107"/>
      <c r="L560" s="11"/>
      <c r="M560" s="676"/>
    </row>
    <row r="561" spans="2:13" x14ac:dyDescent="0.2">
      <c r="B561" s="676"/>
      <c r="C561" s="677"/>
      <c r="D561" s="143" t="s">
        <v>2297</v>
      </c>
      <c r="E561" s="66"/>
      <c r="F561" s="705">
        <v>-1</v>
      </c>
      <c r="G561" s="619">
        <v>1</v>
      </c>
      <c r="H561" s="679">
        <v>0.1</v>
      </c>
      <c r="I561" s="679"/>
      <c r="J561" s="458">
        <f t="shared" si="13"/>
        <v>-0.1</v>
      </c>
      <c r="K561" s="107"/>
      <c r="L561" s="11"/>
      <c r="M561" s="676"/>
    </row>
    <row r="562" spans="2:13" x14ac:dyDescent="0.2">
      <c r="B562" s="676"/>
      <c r="C562" s="677" t="s">
        <v>2346</v>
      </c>
      <c r="D562" s="143" t="s">
        <v>2347</v>
      </c>
      <c r="E562" s="66" t="s">
        <v>125</v>
      </c>
      <c r="F562" s="705">
        <v>1</v>
      </c>
      <c r="G562" s="619">
        <v>31.55</v>
      </c>
      <c r="H562" s="715">
        <v>1.5</v>
      </c>
      <c r="I562" s="679"/>
      <c r="J562" s="458">
        <f t="shared" si="13"/>
        <v>47.325000000000003</v>
      </c>
      <c r="K562" s="107"/>
      <c r="L562" s="11"/>
      <c r="M562" s="676"/>
    </row>
    <row r="563" spans="2:13" x14ac:dyDescent="0.2">
      <c r="B563" s="676"/>
      <c r="C563" s="677"/>
      <c r="D563" s="143" t="s">
        <v>2297</v>
      </c>
      <c r="E563" s="66"/>
      <c r="F563" s="705">
        <v>-3</v>
      </c>
      <c r="G563" s="619">
        <v>1</v>
      </c>
      <c r="H563" s="715">
        <v>1.5</v>
      </c>
      <c r="I563" s="679"/>
      <c r="J563" s="458">
        <f t="shared" si="13"/>
        <v>-4.5</v>
      </c>
      <c r="K563" s="107"/>
      <c r="L563" s="11"/>
      <c r="M563" s="676"/>
    </row>
    <row r="564" spans="2:13" x14ac:dyDescent="0.2">
      <c r="B564" s="676"/>
      <c r="C564" s="677"/>
      <c r="D564" s="143" t="s">
        <v>2297</v>
      </c>
      <c r="E564" s="66"/>
      <c r="F564" s="705">
        <v>-2</v>
      </c>
      <c r="G564" s="619">
        <v>0.9</v>
      </c>
      <c r="H564" s="715">
        <v>1.5</v>
      </c>
      <c r="I564" s="679"/>
      <c r="J564" s="458">
        <f t="shared" si="13"/>
        <v>-2.7</v>
      </c>
      <c r="K564" s="107"/>
      <c r="L564" s="11"/>
      <c r="M564" s="676"/>
    </row>
    <row r="565" spans="2:13" x14ac:dyDescent="0.2">
      <c r="B565" s="676"/>
      <c r="C565" s="677"/>
      <c r="D565" s="143" t="s">
        <v>2297</v>
      </c>
      <c r="E565" s="66"/>
      <c r="F565" s="705">
        <v>-1</v>
      </c>
      <c r="G565" s="619">
        <v>0.8</v>
      </c>
      <c r="H565" s="715">
        <v>1.5</v>
      </c>
      <c r="I565" s="679"/>
      <c r="J565" s="458">
        <f t="shared" si="13"/>
        <v>-1.2000000000000002</v>
      </c>
      <c r="K565" s="107"/>
      <c r="L565" s="11"/>
      <c r="M565" s="676"/>
    </row>
    <row r="566" spans="2:13" x14ac:dyDescent="0.2">
      <c r="B566" s="676"/>
      <c r="C566" s="677"/>
      <c r="D566" s="143"/>
      <c r="E566" s="66" t="s">
        <v>1208</v>
      </c>
      <c r="F566" s="705">
        <v>-1</v>
      </c>
      <c r="G566" s="619">
        <v>2.2999999999999998</v>
      </c>
      <c r="H566" s="715">
        <v>1.4</v>
      </c>
      <c r="I566" s="679"/>
      <c r="J566" s="458">
        <f t="shared" si="13"/>
        <v>-3.2199999999999998</v>
      </c>
      <c r="K566" s="107"/>
      <c r="L566" s="11"/>
      <c r="M566" s="676"/>
    </row>
    <row r="567" spans="2:13" x14ac:dyDescent="0.2">
      <c r="B567" s="676"/>
      <c r="C567" s="677" t="s">
        <v>1209</v>
      </c>
      <c r="D567" s="143" t="s">
        <v>2348</v>
      </c>
      <c r="E567" s="66" t="s">
        <v>120</v>
      </c>
      <c r="F567" s="705">
        <v>1</v>
      </c>
      <c r="G567" s="619">
        <v>8.5</v>
      </c>
      <c r="H567" s="679">
        <v>1.2</v>
      </c>
      <c r="I567" s="679"/>
      <c r="J567" s="458">
        <f t="shared" si="13"/>
        <v>10.199999999999999</v>
      </c>
      <c r="K567" s="107"/>
      <c r="L567" s="11"/>
      <c r="M567" s="676"/>
    </row>
    <row r="568" spans="2:13" x14ac:dyDescent="0.2">
      <c r="B568" s="676"/>
      <c r="C568" s="677"/>
      <c r="D568" s="143" t="s">
        <v>2297</v>
      </c>
      <c r="E568" s="66"/>
      <c r="F568" s="705">
        <v>-1</v>
      </c>
      <c r="G568" s="619">
        <v>0.8</v>
      </c>
      <c r="H568" s="715">
        <v>1.2</v>
      </c>
      <c r="I568" s="679"/>
      <c r="J568" s="458">
        <f t="shared" si="13"/>
        <v>-0.96</v>
      </c>
      <c r="K568" s="107"/>
      <c r="L568" s="11"/>
      <c r="M568" s="676"/>
    </row>
    <row r="569" spans="2:13" x14ac:dyDescent="0.2">
      <c r="B569" s="676"/>
      <c r="C569" s="677" t="s">
        <v>1212</v>
      </c>
      <c r="D569" s="143" t="s">
        <v>322</v>
      </c>
      <c r="E569" s="66" t="s">
        <v>125</v>
      </c>
      <c r="F569" s="705">
        <v>1</v>
      </c>
      <c r="G569" s="619">
        <v>11.9</v>
      </c>
      <c r="H569" s="679">
        <v>1.5</v>
      </c>
      <c r="I569" s="679"/>
      <c r="J569" s="458">
        <f t="shared" si="13"/>
        <v>17.850000000000001</v>
      </c>
      <c r="K569" s="107"/>
      <c r="L569" s="11"/>
      <c r="M569" s="676"/>
    </row>
    <row r="570" spans="2:13" x14ac:dyDescent="0.2">
      <c r="B570" s="676"/>
      <c r="C570" s="677"/>
      <c r="D570" s="143" t="s">
        <v>2297</v>
      </c>
      <c r="E570" s="66"/>
      <c r="F570" s="705">
        <v>-1</v>
      </c>
      <c r="G570" s="619">
        <v>0.9</v>
      </c>
      <c r="H570" s="715">
        <v>1.5</v>
      </c>
      <c r="I570" s="679"/>
      <c r="J570" s="458">
        <f t="shared" si="13"/>
        <v>-1.35</v>
      </c>
      <c r="K570" s="107"/>
      <c r="L570" s="11"/>
      <c r="M570" s="676"/>
    </row>
    <row r="571" spans="2:13" x14ac:dyDescent="0.2">
      <c r="B571" s="676"/>
      <c r="C571" s="677" t="s">
        <v>1214</v>
      </c>
      <c r="D571" s="143" t="s">
        <v>1215</v>
      </c>
      <c r="E571" s="66" t="s">
        <v>120</v>
      </c>
      <c r="F571" s="705">
        <v>1</v>
      </c>
      <c r="G571" s="619">
        <v>7.2</v>
      </c>
      <c r="H571" s="679">
        <v>1.2</v>
      </c>
      <c r="I571" s="679"/>
      <c r="J571" s="458">
        <f t="shared" si="13"/>
        <v>8.64</v>
      </c>
      <c r="K571" s="107"/>
      <c r="L571" s="11"/>
      <c r="M571" s="676"/>
    </row>
    <row r="572" spans="2:13" x14ac:dyDescent="0.2">
      <c r="B572" s="676"/>
      <c r="C572" s="677"/>
      <c r="D572" s="143" t="s">
        <v>2297</v>
      </c>
      <c r="E572" s="66"/>
      <c r="F572" s="705">
        <v>-1</v>
      </c>
      <c r="G572" s="619">
        <v>0.8</v>
      </c>
      <c r="H572" s="715">
        <v>1.2</v>
      </c>
      <c r="I572" s="679"/>
      <c r="J572" s="458">
        <f t="shared" si="13"/>
        <v>-0.96</v>
      </c>
      <c r="K572" s="107"/>
      <c r="L572" s="11"/>
      <c r="M572" s="676"/>
    </row>
    <row r="573" spans="2:13" x14ac:dyDescent="0.2">
      <c r="B573" s="676"/>
      <c r="C573" s="677" t="s">
        <v>1216</v>
      </c>
      <c r="D573" s="143" t="s">
        <v>2349</v>
      </c>
      <c r="E573" s="66" t="s">
        <v>120</v>
      </c>
      <c r="F573" s="705">
        <v>1</v>
      </c>
      <c r="G573" s="619">
        <v>8.3000000000000007</v>
      </c>
      <c r="H573" s="679">
        <v>1.2</v>
      </c>
      <c r="I573" s="679"/>
      <c r="J573" s="458">
        <f t="shared" si="13"/>
        <v>9.9600000000000009</v>
      </c>
      <c r="K573" s="107"/>
      <c r="L573" s="11"/>
      <c r="M573" s="676"/>
    </row>
    <row r="574" spans="2:13" x14ac:dyDescent="0.2">
      <c r="B574" s="676"/>
      <c r="C574" s="677"/>
      <c r="D574" s="143" t="s">
        <v>2297</v>
      </c>
      <c r="E574" s="66"/>
      <c r="F574" s="705">
        <v>-1</v>
      </c>
      <c r="G574" s="619">
        <v>0.8</v>
      </c>
      <c r="H574" s="715">
        <v>1.2</v>
      </c>
      <c r="I574" s="679"/>
      <c r="J574" s="458">
        <f t="shared" si="13"/>
        <v>-0.96</v>
      </c>
      <c r="K574" s="107"/>
      <c r="L574" s="11"/>
      <c r="M574" s="676"/>
    </row>
    <row r="575" spans="2:13" x14ac:dyDescent="0.2">
      <c r="B575" s="676"/>
      <c r="C575" s="677" t="s">
        <v>1205</v>
      </c>
      <c r="D575" s="143" t="s">
        <v>784</v>
      </c>
      <c r="E575" s="66" t="s">
        <v>786</v>
      </c>
      <c r="F575" s="705">
        <v>1</v>
      </c>
      <c r="G575" s="619">
        <v>10.199999999999999</v>
      </c>
      <c r="H575" s="715">
        <v>1.5</v>
      </c>
      <c r="I575" s="679"/>
      <c r="J575" s="458">
        <f t="shared" si="13"/>
        <v>15.299999999999999</v>
      </c>
      <c r="K575" s="107"/>
      <c r="L575" s="11"/>
      <c r="M575" s="676"/>
    </row>
    <row r="576" spans="2:13" x14ac:dyDescent="0.2">
      <c r="B576" s="676"/>
      <c r="C576" s="677"/>
      <c r="D576" s="143" t="s">
        <v>2297</v>
      </c>
      <c r="E576" s="66"/>
      <c r="F576" s="705">
        <v>-1</v>
      </c>
      <c r="G576" s="619">
        <v>0.9</v>
      </c>
      <c r="H576" s="715">
        <v>1.5</v>
      </c>
      <c r="I576" s="679"/>
      <c r="J576" s="458">
        <f t="shared" si="13"/>
        <v>-1.35</v>
      </c>
      <c r="K576" s="107"/>
      <c r="L576" s="11"/>
      <c r="M576" s="676"/>
    </row>
    <row r="577" spans="2:13" x14ac:dyDescent="0.2">
      <c r="B577" s="676"/>
      <c r="C577" s="677"/>
      <c r="D577" s="143" t="s">
        <v>2350</v>
      </c>
      <c r="E577" s="66" t="s">
        <v>125</v>
      </c>
      <c r="F577" s="705">
        <v>1</v>
      </c>
      <c r="G577" s="619">
        <v>9.4</v>
      </c>
      <c r="H577" s="715">
        <v>1.5</v>
      </c>
      <c r="I577" s="679"/>
      <c r="J577" s="458">
        <f t="shared" si="13"/>
        <v>14.100000000000001</v>
      </c>
      <c r="K577" s="107"/>
      <c r="L577" s="11"/>
      <c r="M577" s="676"/>
    </row>
    <row r="578" spans="2:13" x14ac:dyDescent="0.2">
      <c r="B578" s="676"/>
      <c r="C578" s="677"/>
      <c r="D578" s="143" t="s">
        <v>2297</v>
      </c>
      <c r="E578" s="66"/>
      <c r="F578" s="705">
        <v>-1</v>
      </c>
      <c r="G578" s="619">
        <v>1</v>
      </c>
      <c r="H578" s="715">
        <v>1.5</v>
      </c>
      <c r="I578" s="679"/>
      <c r="J578" s="458">
        <f t="shared" si="13"/>
        <v>-1.5</v>
      </c>
      <c r="K578" s="107"/>
      <c r="L578" s="11"/>
      <c r="M578" s="676"/>
    </row>
    <row r="579" spans="2:13" x14ac:dyDescent="0.2">
      <c r="B579" s="676"/>
      <c r="C579" s="677"/>
      <c r="D579" s="143" t="s">
        <v>2297</v>
      </c>
      <c r="E579" s="66"/>
      <c r="F579" s="705">
        <v>-1</v>
      </c>
      <c r="G579" s="619">
        <v>0.9</v>
      </c>
      <c r="H579" s="715">
        <v>1.5</v>
      </c>
      <c r="I579" s="679"/>
      <c r="J579" s="458">
        <f t="shared" si="13"/>
        <v>-1.35</v>
      </c>
      <c r="K579" s="107"/>
      <c r="L579" s="11"/>
      <c r="M579" s="676"/>
    </row>
    <row r="580" spans="2:13" x14ac:dyDescent="0.2">
      <c r="B580" s="676"/>
      <c r="C580" s="677"/>
      <c r="D580" s="143" t="s">
        <v>2297</v>
      </c>
      <c r="E580" s="66"/>
      <c r="F580" s="705">
        <v>-2</v>
      </c>
      <c r="G580" s="619">
        <v>0.8</v>
      </c>
      <c r="H580" s="715">
        <v>1.5</v>
      </c>
      <c r="I580" s="679"/>
      <c r="J580" s="458">
        <f t="shared" si="13"/>
        <v>-2.4000000000000004</v>
      </c>
      <c r="K580" s="107"/>
      <c r="L580" s="11"/>
      <c r="M580" s="676"/>
    </row>
    <row r="581" spans="2:13" x14ac:dyDescent="0.2">
      <c r="B581" s="676"/>
      <c r="C581" s="677" t="s">
        <v>1202</v>
      </c>
      <c r="D581" s="143" t="s">
        <v>1203</v>
      </c>
      <c r="E581" s="66" t="s">
        <v>128</v>
      </c>
      <c r="F581" s="705">
        <v>1</v>
      </c>
      <c r="G581" s="619">
        <v>12.5</v>
      </c>
      <c r="H581" s="679">
        <v>0.1</v>
      </c>
      <c r="I581" s="679"/>
      <c r="J581" s="458">
        <f t="shared" si="13"/>
        <v>1.25</v>
      </c>
      <c r="K581" s="107"/>
      <c r="L581" s="11"/>
      <c r="M581" s="676"/>
    </row>
    <row r="582" spans="2:13" x14ac:dyDescent="0.2">
      <c r="B582" s="676"/>
      <c r="C582" s="677"/>
      <c r="D582" s="143" t="s">
        <v>2297</v>
      </c>
      <c r="E582" s="66"/>
      <c r="F582" s="705">
        <v>-1</v>
      </c>
      <c r="G582" s="619">
        <v>1</v>
      </c>
      <c r="H582" s="715">
        <v>0.1</v>
      </c>
      <c r="I582" s="679"/>
      <c r="J582" s="458">
        <f t="shared" si="13"/>
        <v>-0.1</v>
      </c>
      <c r="K582" s="107"/>
      <c r="L582" s="11"/>
      <c r="M582" s="676"/>
    </row>
    <row r="583" spans="2:13" x14ac:dyDescent="0.2">
      <c r="B583" s="676"/>
      <c r="C583" s="677" t="s">
        <v>1227</v>
      </c>
      <c r="D583" s="143" t="s">
        <v>122</v>
      </c>
      <c r="E583" s="66" t="s">
        <v>120</v>
      </c>
      <c r="F583" s="705">
        <v>1</v>
      </c>
      <c r="G583" s="619">
        <v>6.8</v>
      </c>
      <c r="H583" s="679">
        <v>1.2</v>
      </c>
      <c r="I583" s="679"/>
      <c r="J583" s="458">
        <f t="shared" si="13"/>
        <v>8.16</v>
      </c>
      <c r="K583" s="107"/>
      <c r="L583" s="11"/>
      <c r="M583" s="676"/>
    </row>
    <row r="584" spans="2:13" x14ac:dyDescent="0.2">
      <c r="B584" s="676"/>
      <c r="C584" s="677"/>
      <c r="D584" s="143" t="s">
        <v>2297</v>
      </c>
      <c r="E584" s="66"/>
      <c r="F584" s="705">
        <v>-1</v>
      </c>
      <c r="G584" s="619">
        <v>0.9</v>
      </c>
      <c r="H584" s="715">
        <v>1.2</v>
      </c>
      <c r="I584" s="679"/>
      <c r="J584" s="458">
        <f t="shared" si="13"/>
        <v>-1.08</v>
      </c>
      <c r="K584" s="107"/>
      <c r="L584" s="11"/>
      <c r="M584" s="676"/>
    </row>
    <row r="585" spans="2:13" x14ac:dyDescent="0.2">
      <c r="B585" s="676"/>
      <c r="C585" s="677" t="s">
        <v>1245</v>
      </c>
      <c r="D585" s="143" t="s">
        <v>2351</v>
      </c>
      <c r="E585" s="66" t="s">
        <v>121</v>
      </c>
      <c r="F585" s="705">
        <v>1</v>
      </c>
      <c r="G585" s="619">
        <v>12.9</v>
      </c>
      <c r="H585" s="679">
        <v>1.8</v>
      </c>
      <c r="I585" s="679"/>
      <c r="J585" s="458">
        <f t="shared" si="13"/>
        <v>23.220000000000002</v>
      </c>
      <c r="K585" s="107"/>
      <c r="L585" s="11"/>
      <c r="M585" s="676"/>
    </row>
    <row r="586" spans="2:13" x14ac:dyDescent="0.2">
      <c r="B586" s="676"/>
      <c r="C586" s="677"/>
      <c r="D586" s="143" t="s">
        <v>2297</v>
      </c>
      <c r="E586" s="66"/>
      <c r="F586" s="705">
        <v>-1</v>
      </c>
      <c r="G586" s="619">
        <v>1</v>
      </c>
      <c r="H586" s="715">
        <v>1.8</v>
      </c>
      <c r="I586" s="679"/>
      <c r="J586" s="458">
        <f t="shared" si="13"/>
        <v>-1.8</v>
      </c>
      <c r="K586" s="107"/>
      <c r="L586" s="11"/>
      <c r="M586" s="676"/>
    </row>
    <row r="587" spans="2:13" x14ac:dyDescent="0.2">
      <c r="B587" s="676"/>
      <c r="C587" s="677" t="s">
        <v>1242</v>
      </c>
      <c r="D587" s="143" t="s">
        <v>828</v>
      </c>
      <c r="E587" s="66" t="s">
        <v>121</v>
      </c>
      <c r="F587" s="705">
        <v>1</v>
      </c>
      <c r="G587" s="619">
        <v>19.899999999999999</v>
      </c>
      <c r="H587" s="679">
        <v>1.8</v>
      </c>
      <c r="I587" s="679"/>
      <c r="J587" s="458">
        <f t="shared" si="13"/>
        <v>35.82</v>
      </c>
      <c r="K587" s="107"/>
      <c r="L587" s="11"/>
      <c r="M587" s="676"/>
    </row>
    <row r="588" spans="2:13" x14ac:dyDescent="0.2">
      <c r="B588" s="676"/>
      <c r="C588" s="677"/>
      <c r="D588" s="143" t="s">
        <v>2297</v>
      </c>
      <c r="E588" s="66"/>
      <c r="F588" s="705">
        <v>-1</v>
      </c>
      <c r="G588" s="619">
        <v>0.9</v>
      </c>
      <c r="H588" s="715">
        <v>1.8</v>
      </c>
      <c r="I588" s="679"/>
      <c r="J588" s="458">
        <f t="shared" si="13"/>
        <v>-1.62</v>
      </c>
      <c r="K588" s="107"/>
      <c r="L588" s="11"/>
      <c r="M588" s="676"/>
    </row>
    <row r="589" spans="2:13" x14ac:dyDescent="0.2">
      <c r="B589" s="676"/>
      <c r="C589" s="677" t="s">
        <v>1386</v>
      </c>
      <c r="D589" s="143" t="s">
        <v>825</v>
      </c>
      <c r="E589" s="66" t="s">
        <v>121</v>
      </c>
      <c r="F589" s="705">
        <v>1</v>
      </c>
      <c r="G589" s="619">
        <v>17.100000000000001</v>
      </c>
      <c r="H589" s="679">
        <v>1.8</v>
      </c>
      <c r="I589" s="679"/>
      <c r="J589" s="458">
        <f t="shared" si="13"/>
        <v>30.780000000000005</v>
      </c>
      <c r="K589" s="107"/>
      <c r="L589" s="11"/>
      <c r="M589" s="676"/>
    </row>
    <row r="590" spans="2:13" x14ac:dyDescent="0.2">
      <c r="B590" s="676"/>
      <c r="C590" s="677"/>
      <c r="D590" s="143" t="s">
        <v>2297</v>
      </c>
      <c r="E590" s="66"/>
      <c r="F590" s="705">
        <v>-1</v>
      </c>
      <c r="G590" s="619">
        <v>0.9</v>
      </c>
      <c r="H590" s="715">
        <v>1.8</v>
      </c>
      <c r="I590" s="679"/>
      <c r="J590" s="458">
        <f t="shared" si="13"/>
        <v>-1.62</v>
      </c>
      <c r="K590" s="107"/>
      <c r="L590" s="11"/>
      <c r="M590" s="676"/>
    </row>
    <row r="591" spans="2:13" x14ac:dyDescent="0.2">
      <c r="B591" s="676"/>
      <c r="C591" s="677" t="s">
        <v>1246</v>
      </c>
      <c r="D591" s="143" t="s">
        <v>2244</v>
      </c>
      <c r="E591" s="66" t="s">
        <v>121</v>
      </c>
      <c r="F591" s="705">
        <v>1</v>
      </c>
      <c r="G591" s="619">
        <v>9.4</v>
      </c>
      <c r="H591" s="679">
        <v>1.8</v>
      </c>
      <c r="I591" s="679"/>
      <c r="J591" s="458">
        <f t="shared" si="13"/>
        <v>16.920000000000002</v>
      </c>
      <c r="K591" s="107"/>
      <c r="L591" s="11"/>
      <c r="M591" s="676"/>
    </row>
    <row r="592" spans="2:13" x14ac:dyDescent="0.2">
      <c r="B592" s="676"/>
      <c r="C592" s="677"/>
      <c r="D592" s="143" t="s">
        <v>2297</v>
      </c>
      <c r="E592" s="66"/>
      <c r="F592" s="705">
        <v>-1</v>
      </c>
      <c r="G592" s="619">
        <v>1</v>
      </c>
      <c r="H592" s="715">
        <v>1.8</v>
      </c>
      <c r="I592" s="679"/>
      <c r="J592" s="458">
        <f t="shared" si="13"/>
        <v>-1.8</v>
      </c>
      <c r="K592" s="107"/>
      <c r="L592" s="11"/>
      <c r="M592" s="676"/>
    </row>
    <row r="593" spans="2:13" x14ac:dyDescent="0.2">
      <c r="B593" s="676"/>
      <c r="C593" s="677"/>
      <c r="D593" s="143" t="s">
        <v>2350</v>
      </c>
      <c r="E593" s="66" t="s">
        <v>125</v>
      </c>
      <c r="F593" s="705">
        <v>1</v>
      </c>
      <c r="G593" s="619">
        <v>9.4</v>
      </c>
      <c r="H593" s="679">
        <v>1.5</v>
      </c>
      <c r="I593" s="679"/>
      <c r="J593" s="458">
        <f t="shared" si="13"/>
        <v>14.100000000000001</v>
      </c>
      <c r="K593" s="107"/>
      <c r="L593" s="11"/>
      <c r="M593" s="676"/>
    </row>
    <row r="594" spans="2:13" x14ac:dyDescent="0.2">
      <c r="B594" s="676"/>
      <c r="C594" s="677"/>
      <c r="D594" s="143" t="s">
        <v>2297</v>
      </c>
      <c r="E594" s="66"/>
      <c r="F594" s="705">
        <v>-2</v>
      </c>
      <c r="G594" s="619">
        <v>1</v>
      </c>
      <c r="H594" s="715">
        <v>1.5</v>
      </c>
      <c r="I594" s="679"/>
      <c r="J594" s="458">
        <f t="shared" si="13"/>
        <v>-3</v>
      </c>
      <c r="K594" s="107"/>
      <c r="L594" s="11"/>
      <c r="M594" s="676"/>
    </row>
    <row r="595" spans="2:13" x14ac:dyDescent="0.2">
      <c r="B595" s="676"/>
      <c r="C595" s="677"/>
      <c r="D595" s="143" t="s">
        <v>2297</v>
      </c>
      <c r="E595" s="66"/>
      <c r="F595" s="705">
        <v>-2</v>
      </c>
      <c r="G595" s="619">
        <v>0.9</v>
      </c>
      <c r="H595" s="715">
        <v>1.5</v>
      </c>
      <c r="I595" s="679"/>
      <c r="J595" s="458">
        <f t="shared" si="13"/>
        <v>-2.7</v>
      </c>
      <c r="K595" s="107"/>
      <c r="L595" s="11"/>
      <c r="M595" s="676"/>
    </row>
    <row r="596" spans="2:13" x14ac:dyDescent="0.2">
      <c r="B596" s="676"/>
      <c r="C596" s="677"/>
      <c r="D596" s="143"/>
      <c r="E596" s="66"/>
      <c r="F596" s="705"/>
      <c r="G596" s="619"/>
      <c r="H596" s="679"/>
      <c r="I596" s="679"/>
      <c r="J596" s="458"/>
      <c r="K596" s="107"/>
      <c r="L596" s="11"/>
      <c r="M596" s="676"/>
    </row>
    <row r="597" spans="2:13" x14ac:dyDescent="0.2">
      <c r="B597" s="676"/>
      <c r="C597" s="677"/>
      <c r="D597" s="690" t="s">
        <v>1387</v>
      </c>
      <c r="E597" s="66"/>
      <c r="F597" s="705"/>
      <c r="G597" s="619"/>
      <c r="H597" s="679"/>
      <c r="I597" s="679"/>
      <c r="J597" s="458"/>
      <c r="K597" s="107"/>
      <c r="L597" s="11"/>
      <c r="M597" s="676"/>
    </row>
    <row r="598" spans="2:13" x14ac:dyDescent="0.2">
      <c r="B598" s="676"/>
      <c r="C598" s="677" t="s">
        <v>2352</v>
      </c>
      <c r="D598" s="143" t="s">
        <v>1745</v>
      </c>
      <c r="E598" s="66" t="s">
        <v>125</v>
      </c>
      <c r="F598" s="705">
        <v>1</v>
      </c>
      <c r="G598" s="619">
        <v>15.65</v>
      </c>
      <c r="H598" s="679">
        <v>1.5</v>
      </c>
      <c r="I598" s="679"/>
      <c r="J598" s="458">
        <f>PRODUCT(F598:I598)</f>
        <v>23.475000000000001</v>
      </c>
      <c r="K598" s="107"/>
      <c r="L598" s="11"/>
      <c r="M598" s="676"/>
    </row>
    <row r="599" spans="2:13" x14ac:dyDescent="0.2">
      <c r="B599" s="676"/>
      <c r="C599" s="677"/>
      <c r="D599" s="143" t="s">
        <v>2297</v>
      </c>
      <c r="E599" s="66"/>
      <c r="F599" s="705">
        <v>-2</v>
      </c>
      <c r="G599" s="619">
        <v>1</v>
      </c>
      <c r="H599" s="715">
        <v>1.5</v>
      </c>
      <c r="I599" s="679"/>
      <c r="J599" s="458">
        <f>PRODUCT(F599:I599)</f>
        <v>-3</v>
      </c>
      <c r="K599" s="107"/>
      <c r="L599" s="11"/>
      <c r="M599" s="676"/>
    </row>
    <row r="600" spans="2:13" x14ac:dyDescent="0.2">
      <c r="B600" s="676"/>
      <c r="C600" s="677"/>
      <c r="D600" s="143"/>
      <c r="E600" s="66" t="s">
        <v>1250</v>
      </c>
      <c r="F600" s="705">
        <v>-2</v>
      </c>
      <c r="G600" s="619">
        <v>5.85</v>
      </c>
      <c r="H600" s="679">
        <v>1.4</v>
      </c>
      <c r="I600" s="679"/>
      <c r="J600" s="458">
        <f>PRODUCT(F600:I600)</f>
        <v>-16.38</v>
      </c>
      <c r="K600" s="107"/>
      <c r="L600" s="11"/>
      <c r="M600" s="676"/>
    </row>
    <row r="601" spans="2:13" x14ac:dyDescent="0.2">
      <c r="B601" s="676"/>
      <c r="C601" s="677" t="s">
        <v>2353</v>
      </c>
      <c r="D601" s="143" t="s">
        <v>144</v>
      </c>
      <c r="E601" s="66" t="s">
        <v>125</v>
      </c>
      <c r="F601" s="705">
        <v>1</v>
      </c>
      <c r="G601" s="619">
        <v>15.65</v>
      </c>
      <c r="H601" s="679">
        <v>1.5</v>
      </c>
      <c r="I601" s="679"/>
      <c r="J601" s="458">
        <f>PRODUCT(F601:I601)</f>
        <v>23.475000000000001</v>
      </c>
      <c r="K601" s="107"/>
      <c r="L601" s="11"/>
      <c r="M601" s="676"/>
    </row>
    <row r="602" spans="2:13" x14ac:dyDescent="0.2">
      <c r="B602" s="676"/>
      <c r="C602" s="677"/>
      <c r="D602" s="143" t="s">
        <v>2297</v>
      </c>
      <c r="E602" s="66"/>
      <c r="F602" s="705">
        <v>-1</v>
      </c>
      <c r="G602" s="619">
        <v>1.2</v>
      </c>
      <c r="H602" s="715">
        <v>1.5</v>
      </c>
      <c r="I602" s="679"/>
      <c r="J602" s="458">
        <f t="shared" ref="J602:J640" si="14">PRODUCT(F602:I602)</f>
        <v>-1.7999999999999998</v>
      </c>
      <c r="K602" s="107"/>
      <c r="L602" s="11"/>
      <c r="M602" s="676"/>
    </row>
    <row r="603" spans="2:13" x14ac:dyDescent="0.2">
      <c r="B603" s="676"/>
      <c r="C603" s="677"/>
      <c r="D603" s="143" t="s">
        <v>2297</v>
      </c>
      <c r="E603" s="66"/>
      <c r="F603" s="705">
        <v>-2</v>
      </c>
      <c r="G603" s="619">
        <v>1</v>
      </c>
      <c r="H603" s="715">
        <v>1.5</v>
      </c>
      <c r="I603" s="679"/>
      <c r="J603" s="458">
        <f t="shared" si="14"/>
        <v>-3</v>
      </c>
      <c r="K603" s="107"/>
      <c r="L603" s="11"/>
      <c r="M603" s="676"/>
    </row>
    <row r="604" spans="2:13" x14ac:dyDescent="0.2">
      <c r="B604" s="676"/>
      <c r="C604" s="677" t="s">
        <v>1237</v>
      </c>
      <c r="D604" s="143" t="s">
        <v>2200</v>
      </c>
      <c r="E604" s="66" t="s">
        <v>120</v>
      </c>
      <c r="F604" s="705">
        <v>1</v>
      </c>
      <c r="G604" s="619">
        <v>12.2</v>
      </c>
      <c r="H604" s="679">
        <v>1.2</v>
      </c>
      <c r="I604" s="679"/>
      <c r="J604" s="458">
        <f t="shared" si="14"/>
        <v>14.639999999999999</v>
      </c>
      <c r="K604" s="107"/>
      <c r="L604" s="11"/>
      <c r="M604" s="676"/>
    </row>
    <row r="605" spans="2:13" x14ac:dyDescent="0.2">
      <c r="B605" s="676"/>
      <c r="C605" s="677"/>
      <c r="D605" s="143" t="s">
        <v>2297</v>
      </c>
      <c r="E605" s="66"/>
      <c r="F605" s="705">
        <v>-1</v>
      </c>
      <c r="G605" s="619">
        <v>0.9</v>
      </c>
      <c r="H605" s="715">
        <v>1.2</v>
      </c>
      <c r="I605" s="679"/>
      <c r="J605" s="458">
        <f t="shared" si="14"/>
        <v>-1.08</v>
      </c>
      <c r="K605" s="107"/>
      <c r="L605" s="11"/>
      <c r="M605" s="676"/>
    </row>
    <row r="606" spans="2:13" x14ac:dyDescent="0.2">
      <c r="B606" s="676"/>
      <c r="C606" s="677" t="s">
        <v>1389</v>
      </c>
      <c r="D606" s="143" t="s">
        <v>826</v>
      </c>
      <c r="E606" s="66" t="s">
        <v>120</v>
      </c>
      <c r="F606" s="705">
        <v>1</v>
      </c>
      <c r="G606" s="619">
        <v>7.2</v>
      </c>
      <c r="H606" s="679">
        <v>1.2</v>
      </c>
      <c r="I606" s="679"/>
      <c r="J606" s="458">
        <f t="shared" si="14"/>
        <v>8.64</v>
      </c>
      <c r="K606" s="107"/>
      <c r="L606" s="11"/>
      <c r="M606" s="676"/>
    </row>
    <row r="607" spans="2:13" x14ac:dyDescent="0.2">
      <c r="B607" s="676"/>
      <c r="C607" s="677"/>
      <c r="D607" s="143" t="s">
        <v>2297</v>
      </c>
      <c r="E607" s="66"/>
      <c r="F607" s="705">
        <v>-1</v>
      </c>
      <c r="G607" s="619">
        <v>0.8</v>
      </c>
      <c r="H607" s="715">
        <v>1.2</v>
      </c>
      <c r="I607" s="679"/>
      <c r="J607" s="458">
        <f t="shared" si="14"/>
        <v>-0.96</v>
      </c>
      <c r="K607" s="107"/>
      <c r="L607" s="11"/>
      <c r="M607" s="676"/>
    </row>
    <row r="608" spans="2:13" x14ac:dyDescent="0.2">
      <c r="B608" s="676"/>
      <c r="C608" s="677" t="s">
        <v>1391</v>
      </c>
      <c r="D608" s="143" t="s">
        <v>827</v>
      </c>
      <c r="E608" s="66" t="s">
        <v>120</v>
      </c>
      <c r="F608" s="705">
        <v>1</v>
      </c>
      <c r="G608" s="619">
        <v>6</v>
      </c>
      <c r="H608" s="679">
        <v>1.2</v>
      </c>
      <c r="I608" s="679"/>
      <c r="J608" s="458">
        <f t="shared" si="14"/>
        <v>7.1999999999999993</v>
      </c>
      <c r="K608" s="107"/>
      <c r="L608" s="11"/>
      <c r="M608" s="676"/>
    </row>
    <row r="609" spans="2:13" x14ac:dyDescent="0.2">
      <c r="B609" s="676"/>
      <c r="C609" s="677"/>
      <c r="D609" s="143" t="s">
        <v>2297</v>
      </c>
      <c r="E609" s="66"/>
      <c r="F609" s="705">
        <v>-1</v>
      </c>
      <c r="G609" s="619">
        <v>0.8</v>
      </c>
      <c r="H609" s="715">
        <v>1.2</v>
      </c>
      <c r="I609" s="679"/>
      <c r="J609" s="458">
        <f t="shared" si="14"/>
        <v>-0.96</v>
      </c>
      <c r="K609" s="107"/>
      <c r="L609" s="11"/>
      <c r="M609" s="676"/>
    </row>
    <row r="610" spans="2:13" x14ac:dyDescent="0.2">
      <c r="B610" s="676"/>
      <c r="C610" s="677" t="s">
        <v>2354</v>
      </c>
      <c r="D610" s="143" t="s">
        <v>2355</v>
      </c>
      <c r="E610" s="66" t="s">
        <v>125</v>
      </c>
      <c r="F610" s="705">
        <v>1</v>
      </c>
      <c r="G610" s="619">
        <v>70.55</v>
      </c>
      <c r="H610" s="679">
        <v>1.5</v>
      </c>
      <c r="I610" s="679"/>
      <c r="J610" s="458">
        <f t="shared" si="14"/>
        <v>105.82499999999999</v>
      </c>
      <c r="K610" s="107"/>
      <c r="L610" s="11"/>
      <c r="M610" s="676"/>
    </row>
    <row r="611" spans="2:13" x14ac:dyDescent="0.2">
      <c r="B611" s="676"/>
      <c r="C611" s="677"/>
      <c r="D611" s="143" t="s">
        <v>2297</v>
      </c>
      <c r="E611" s="66"/>
      <c r="F611" s="705">
        <v>-11</v>
      </c>
      <c r="G611" s="619">
        <v>1</v>
      </c>
      <c r="H611" s="679">
        <v>1.5</v>
      </c>
      <c r="I611" s="679"/>
      <c r="J611" s="458">
        <f t="shared" si="14"/>
        <v>-16.5</v>
      </c>
      <c r="K611" s="107"/>
      <c r="L611" s="11"/>
      <c r="M611" s="676"/>
    </row>
    <row r="612" spans="2:13" x14ac:dyDescent="0.2">
      <c r="B612" s="676"/>
      <c r="C612" s="677"/>
      <c r="D612" s="143" t="s">
        <v>2297</v>
      </c>
      <c r="E612" s="66"/>
      <c r="F612" s="705">
        <v>-1</v>
      </c>
      <c r="G612" s="619">
        <v>0.9</v>
      </c>
      <c r="H612" s="679">
        <v>1.5</v>
      </c>
      <c r="I612" s="679"/>
      <c r="J612" s="458">
        <f t="shared" si="14"/>
        <v>-1.35</v>
      </c>
      <c r="K612" s="107"/>
      <c r="L612" s="11"/>
      <c r="M612" s="676"/>
    </row>
    <row r="613" spans="2:13" x14ac:dyDescent="0.2">
      <c r="B613" s="676"/>
      <c r="C613" s="677"/>
      <c r="D613" s="143" t="s">
        <v>2297</v>
      </c>
      <c r="E613" s="66"/>
      <c r="F613" s="705">
        <v>-1</v>
      </c>
      <c r="G613" s="619">
        <v>0.6</v>
      </c>
      <c r="H613" s="679">
        <v>1.5</v>
      </c>
      <c r="I613" s="679"/>
      <c r="J613" s="458">
        <f t="shared" si="14"/>
        <v>-0.89999999999999991</v>
      </c>
      <c r="K613" s="107"/>
      <c r="L613" s="11"/>
      <c r="M613" s="676"/>
    </row>
    <row r="614" spans="2:13" x14ac:dyDescent="0.2">
      <c r="B614" s="676"/>
      <c r="C614" s="677"/>
      <c r="D614" s="143"/>
      <c r="E614" s="66" t="s">
        <v>2311</v>
      </c>
      <c r="F614" s="705">
        <v>-2</v>
      </c>
      <c r="G614" s="619">
        <v>0.7</v>
      </c>
      <c r="H614" s="679">
        <v>0.75</v>
      </c>
      <c r="I614" s="679"/>
      <c r="J614" s="458">
        <f t="shared" si="14"/>
        <v>-1.0499999999999998</v>
      </c>
      <c r="K614" s="107"/>
      <c r="L614" s="11"/>
      <c r="M614" s="676"/>
    </row>
    <row r="615" spans="2:13" x14ac:dyDescent="0.2">
      <c r="B615" s="676"/>
      <c r="C615" s="677"/>
      <c r="D615" s="143"/>
      <c r="E615" s="66" t="s">
        <v>2302</v>
      </c>
      <c r="F615" s="705">
        <v>-2</v>
      </c>
      <c r="G615" s="619">
        <v>0.4</v>
      </c>
      <c r="H615" s="679">
        <v>0.75</v>
      </c>
      <c r="I615" s="679"/>
      <c r="J615" s="458">
        <f t="shared" si="14"/>
        <v>-0.60000000000000009</v>
      </c>
      <c r="K615" s="107"/>
      <c r="L615" s="11"/>
      <c r="M615" s="676"/>
    </row>
    <row r="616" spans="2:13" x14ac:dyDescent="0.2">
      <c r="B616" s="676"/>
      <c r="C616" s="677"/>
      <c r="D616" s="143"/>
      <c r="E616" s="66" t="s">
        <v>1251</v>
      </c>
      <c r="F616" s="705">
        <v>-2</v>
      </c>
      <c r="G616" s="619">
        <v>6.85</v>
      </c>
      <c r="H616" s="679">
        <v>1.4</v>
      </c>
      <c r="I616" s="679"/>
      <c r="J616" s="458">
        <f t="shared" si="14"/>
        <v>-19.179999999999996</v>
      </c>
      <c r="K616" s="107"/>
      <c r="L616" s="11"/>
      <c r="M616" s="676"/>
    </row>
    <row r="617" spans="2:13" x14ac:dyDescent="0.2">
      <c r="B617" s="676"/>
      <c r="C617" s="677" t="s">
        <v>1266</v>
      </c>
      <c r="D617" s="143" t="s">
        <v>790</v>
      </c>
      <c r="E617" s="66" t="s">
        <v>782</v>
      </c>
      <c r="F617" s="705">
        <v>1</v>
      </c>
      <c r="G617" s="619">
        <v>9</v>
      </c>
      <c r="H617" s="679">
        <v>2</v>
      </c>
      <c r="I617" s="679"/>
      <c r="J617" s="458">
        <f t="shared" si="14"/>
        <v>18</v>
      </c>
      <c r="K617" s="107"/>
      <c r="L617" s="11"/>
      <c r="M617" s="676"/>
    </row>
    <row r="618" spans="2:13" x14ac:dyDescent="0.2">
      <c r="B618" s="676"/>
      <c r="C618" s="677"/>
      <c r="D618" s="143" t="s">
        <v>2297</v>
      </c>
      <c r="E618" s="66"/>
      <c r="F618" s="705">
        <v>-1</v>
      </c>
      <c r="G618" s="619">
        <v>0.9</v>
      </c>
      <c r="H618" s="679">
        <v>2</v>
      </c>
      <c r="I618" s="679"/>
      <c r="J618" s="458">
        <f t="shared" si="14"/>
        <v>-1.8</v>
      </c>
      <c r="K618" s="107"/>
      <c r="L618" s="11"/>
      <c r="M618" s="676"/>
    </row>
    <row r="619" spans="2:13" x14ac:dyDescent="0.2">
      <c r="B619" s="676"/>
      <c r="C619" s="677" t="s">
        <v>1267</v>
      </c>
      <c r="D619" s="143" t="s">
        <v>177</v>
      </c>
      <c r="E619" s="66" t="s">
        <v>786</v>
      </c>
      <c r="F619" s="705">
        <v>1</v>
      </c>
      <c r="G619" s="619">
        <v>9</v>
      </c>
      <c r="H619" s="679">
        <v>1.5</v>
      </c>
      <c r="I619" s="679"/>
      <c r="J619" s="458">
        <f t="shared" si="14"/>
        <v>13.5</v>
      </c>
      <c r="K619" s="107"/>
      <c r="L619" s="11"/>
      <c r="M619" s="676"/>
    </row>
    <row r="620" spans="2:13" x14ac:dyDescent="0.2">
      <c r="B620" s="676"/>
      <c r="C620" s="677"/>
      <c r="D620" s="143" t="s">
        <v>2297</v>
      </c>
      <c r="E620" s="66"/>
      <c r="F620" s="705">
        <v>-1</v>
      </c>
      <c r="G620" s="619">
        <v>0.9</v>
      </c>
      <c r="H620" s="679">
        <v>1.5</v>
      </c>
      <c r="I620" s="679"/>
      <c r="J620" s="458">
        <f t="shared" si="14"/>
        <v>-1.35</v>
      </c>
      <c r="K620" s="107"/>
      <c r="L620" s="11"/>
      <c r="M620" s="676"/>
    </row>
    <row r="621" spans="2:13" x14ac:dyDescent="0.2">
      <c r="B621" s="676"/>
      <c r="C621" s="677" t="s">
        <v>1268</v>
      </c>
      <c r="D621" s="143" t="s">
        <v>1269</v>
      </c>
      <c r="E621" s="66" t="s">
        <v>120</v>
      </c>
      <c r="F621" s="705">
        <v>1</v>
      </c>
      <c r="G621" s="619">
        <v>12</v>
      </c>
      <c r="H621" s="679">
        <v>1.2</v>
      </c>
      <c r="I621" s="679"/>
      <c r="J621" s="458">
        <f t="shared" si="14"/>
        <v>14.399999999999999</v>
      </c>
      <c r="K621" s="107"/>
      <c r="L621" s="11"/>
      <c r="M621" s="676"/>
    </row>
    <row r="622" spans="2:13" x14ac:dyDescent="0.2">
      <c r="B622" s="676"/>
      <c r="C622" s="677"/>
      <c r="D622" s="143" t="s">
        <v>2297</v>
      </c>
      <c r="E622" s="66"/>
      <c r="F622" s="705">
        <v>-1</v>
      </c>
      <c r="G622" s="619">
        <v>0.9</v>
      </c>
      <c r="H622" s="679">
        <v>1.2</v>
      </c>
      <c r="I622" s="679"/>
      <c r="J622" s="458">
        <f t="shared" si="14"/>
        <v>-1.08</v>
      </c>
      <c r="K622" s="107"/>
      <c r="L622" s="11"/>
      <c r="M622" s="676"/>
    </row>
    <row r="623" spans="2:13" x14ac:dyDescent="0.2">
      <c r="B623" s="676"/>
      <c r="C623" s="677" t="s">
        <v>2198</v>
      </c>
      <c r="D623" s="143" t="s">
        <v>122</v>
      </c>
      <c r="E623" s="66" t="s">
        <v>120</v>
      </c>
      <c r="F623" s="705">
        <v>1</v>
      </c>
      <c r="G623" s="619">
        <v>6</v>
      </c>
      <c r="H623" s="679">
        <v>1.2</v>
      </c>
      <c r="I623" s="679"/>
      <c r="J623" s="458">
        <f t="shared" si="14"/>
        <v>7.1999999999999993</v>
      </c>
      <c r="K623" s="107"/>
      <c r="L623" s="11"/>
      <c r="M623" s="676"/>
    </row>
    <row r="624" spans="2:13" x14ac:dyDescent="0.2">
      <c r="B624" s="676"/>
      <c r="C624" s="677"/>
      <c r="D624" s="143" t="s">
        <v>2297</v>
      </c>
      <c r="E624" s="66"/>
      <c r="F624" s="705">
        <v>-1</v>
      </c>
      <c r="G624" s="619">
        <v>0.9</v>
      </c>
      <c r="H624" s="679">
        <v>1.2</v>
      </c>
      <c r="I624" s="679"/>
      <c r="J624" s="458">
        <f t="shared" si="14"/>
        <v>-1.08</v>
      </c>
      <c r="K624" s="107"/>
      <c r="L624" s="11"/>
      <c r="M624" s="676"/>
    </row>
    <row r="625" spans="2:13" x14ac:dyDescent="0.2">
      <c r="B625" s="676"/>
      <c r="C625" s="677" t="s">
        <v>2197</v>
      </c>
      <c r="D625" s="143" t="s">
        <v>122</v>
      </c>
      <c r="E625" s="66" t="s">
        <v>120</v>
      </c>
      <c r="F625" s="705">
        <v>1</v>
      </c>
      <c r="G625" s="619">
        <v>6</v>
      </c>
      <c r="H625" s="679">
        <v>1.2</v>
      </c>
      <c r="I625" s="679"/>
      <c r="J625" s="458">
        <f t="shared" si="14"/>
        <v>7.1999999999999993</v>
      </c>
      <c r="K625" s="107"/>
      <c r="L625" s="11"/>
      <c r="M625" s="676"/>
    </row>
    <row r="626" spans="2:13" x14ac:dyDescent="0.2">
      <c r="B626" s="676"/>
      <c r="C626" s="677"/>
      <c r="D626" s="143" t="s">
        <v>2297</v>
      </c>
      <c r="E626" s="66"/>
      <c r="F626" s="705">
        <v>-1</v>
      </c>
      <c r="G626" s="619">
        <v>0.9</v>
      </c>
      <c r="H626" s="679">
        <v>1.2</v>
      </c>
      <c r="I626" s="679"/>
      <c r="J626" s="458">
        <f t="shared" si="14"/>
        <v>-1.08</v>
      </c>
      <c r="K626" s="107"/>
      <c r="L626" s="11"/>
      <c r="M626" s="676"/>
    </row>
    <row r="627" spans="2:13" x14ac:dyDescent="0.2">
      <c r="B627" s="676"/>
      <c r="C627" s="677" t="s">
        <v>2199</v>
      </c>
      <c r="D627" s="143" t="s">
        <v>122</v>
      </c>
      <c r="E627" s="66" t="s">
        <v>120</v>
      </c>
      <c r="F627" s="705">
        <v>1</v>
      </c>
      <c r="G627" s="619">
        <v>6</v>
      </c>
      <c r="H627" s="679">
        <v>1.2</v>
      </c>
      <c r="I627" s="679"/>
      <c r="J627" s="458">
        <f t="shared" si="14"/>
        <v>7.1999999999999993</v>
      </c>
      <c r="K627" s="107"/>
      <c r="L627" s="11"/>
      <c r="M627" s="676"/>
    </row>
    <row r="628" spans="2:13" x14ac:dyDescent="0.2">
      <c r="B628" s="676"/>
      <c r="C628" s="677"/>
      <c r="D628" s="143" t="s">
        <v>2297</v>
      </c>
      <c r="E628" s="66"/>
      <c r="F628" s="705">
        <v>-1</v>
      </c>
      <c r="G628" s="619">
        <v>0.9</v>
      </c>
      <c r="H628" s="679">
        <v>1.2</v>
      </c>
      <c r="I628" s="679"/>
      <c r="J628" s="458">
        <f t="shared" si="14"/>
        <v>-1.08</v>
      </c>
      <c r="K628" s="107"/>
      <c r="L628" s="11"/>
      <c r="M628" s="676"/>
    </row>
    <row r="629" spans="2:13" x14ac:dyDescent="0.2">
      <c r="B629" s="676"/>
      <c r="C629" s="677" t="s">
        <v>1154</v>
      </c>
      <c r="D629" s="143" t="s">
        <v>360</v>
      </c>
      <c r="E629" s="66" t="s">
        <v>125</v>
      </c>
      <c r="F629" s="705">
        <v>1</v>
      </c>
      <c r="G629" s="619">
        <v>73.3</v>
      </c>
      <c r="H629" s="679">
        <v>1.5</v>
      </c>
      <c r="I629" s="679"/>
      <c r="J629" s="458">
        <f t="shared" si="14"/>
        <v>109.94999999999999</v>
      </c>
      <c r="K629" s="107"/>
      <c r="L629" s="11"/>
      <c r="M629" s="676"/>
    </row>
    <row r="630" spans="2:13" x14ac:dyDescent="0.2">
      <c r="B630" s="676"/>
      <c r="C630" s="677"/>
      <c r="D630" s="143" t="s">
        <v>2297</v>
      </c>
      <c r="E630" s="66"/>
      <c r="F630" s="705">
        <v>-3</v>
      </c>
      <c r="G630" s="619">
        <v>1.2</v>
      </c>
      <c r="H630" s="679">
        <v>1.5</v>
      </c>
      <c r="I630" s="679"/>
      <c r="J630" s="458">
        <f t="shared" si="14"/>
        <v>-5.3999999999999995</v>
      </c>
      <c r="K630" s="107"/>
      <c r="L630" s="11"/>
      <c r="M630" s="676"/>
    </row>
    <row r="631" spans="2:13" x14ac:dyDescent="0.2">
      <c r="B631" s="676"/>
      <c r="C631" s="677"/>
      <c r="D631" s="143" t="s">
        <v>2297</v>
      </c>
      <c r="E631" s="66"/>
      <c r="F631" s="705">
        <v>-1</v>
      </c>
      <c r="G631" s="619">
        <v>1</v>
      </c>
      <c r="H631" s="679">
        <v>1.5</v>
      </c>
      <c r="I631" s="679"/>
      <c r="J631" s="458">
        <f t="shared" si="14"/>
        <v>-1.5</v>
      </c>
      <c r="K631" s="107"/>
      <c r="L631" s="11"/>
      <c r="M631" s="676"/>
    </row>
    <row r="632" spans="2:13" x14ac:dyDescent="0.2">
      <c r="B632" s="676"/>
      <c r="C632" s="677"/>
      <c r="D632" s="143" t="s">
        <v>2297</v>
      </c>
      <c r="E632" s="66"/>
      <c r="F632" s="705">
        <v>-3</v>
      </c>
      <c r="G632" s="619">
        <v>0.9</v>
      </c>
      <c r="H632" s="679">
        <v>1.5</v>
      </c>
      <c r="I632" s="679"/>
      <c r="J632" s="458">
        <f t="shared" si="14"/>
        <v>-4.0500000000000007</v>
      </c>
      <c r="K632" s="107"/>
      <c r="L632" s="11"/>
      <c r="M632" s="676"/>
    </row>
    <row r="633" spans="2:13" x14ac:dyDescent="0.2">
      <c r="B633" s="676"/>
      <c r="C633" s="677"/>
      <c r="D633" s="143" t="s">
        <v>2297</v>
      </c>
      <c r="E633" s="66"/>
      <c r="F633" s="705">
        <v>-2</v>
      </c>
      <c r="G633" s="619">
        <v>0.8</v>
      </c>
      <c r="H633" s="679">
        <v>1.5</v>
      </c>
      <c r="I633" s="679"/>
      <c r="J633" s="458">
        <f t="shared" si="14"/>
        <v>-2.4000000000000004</v>
      </c>
      <c r="K633" s="107"/>
      <c r="L633" s="11"/>
      <c r="M633" s="676"/>
    </row>
    <row r="634" spans="2:13" x14ac:dyDescent="0.2">
      <c r="B634" s="676"/>
      <c r="C634" s="677"/>
      <c r="D634" s="143" t="s">
        <v>2297</v>
      </c>
      <c r="E634" s="66"/>
      <c r="F634" s="705">
        <v>-1</v>
      </c>
      <c r="G634" s="619">
        <v>0.6</v>
      </c>
      <c r="H634" s="679">
        <v>1.5</v>
      </c>
      <c r="I634" s="679"/>
      <c r="J634" s="458">
        <f t="shared" si="14"/>
        <v>-0.89999999999999991</v>
      </c>
      <c r="K634" s="107"/>
      <c r="L634" s="11"/>
      <c r="M634" s="676"/>
    </row>
    <row r="635" spans="2:13" x14ac:dyDescent="0.2">
      <c r="B635" s="676"/>
      <c r="C635" s="677"/>
      <c r="D635" s="143"/>
      <c r="E635" s="66" t="s">
        <v>2356</v>
      </c>
      <c r="F635" s="705">
        <v>-2</v>
      </c>
      <c r="G635" s="619">
        <v>1.8</v>
      </c>
      <c r="H635" s="679">
        <v>0.3</v>
      </c>
      <c r="I635" s="679"/>
      <c r="J635" s="458">
        <f t="shared" si="14"/>
        <v>-1.08</v>
      </c>
      <c r="K635" s="107"/>
      <c r="L635" s="11"/>
      <c r="M635" s="676"/>
    </row>
    <row r="636" spans="2:13" x14ac:dyDescent="0.2">
      <c r="B636" s="676"/>
      <c r="C636" s="677"/>
      <c r="D636" s="143"/>
      <c r="E636" s="66" t="s">
        <v>2301</v>
      </c>
      <c r="F636" s="705">
        <v>-2</v>
      </c>
      <c r="G636" s="619">
        <v>2.4</v>
      </c>
      <c r="H636" s="679">
        <v>0.3</v>
      </c>
      <c r="I636" s="679"/>
      <c r="J636" s="458">
        <f t="shared" si="14"/>
        <v>-1.44</v>
      </c>
      <c r="K636" s="107"/>
      <c r="L636" s="11"/>
      <c r="M636" s="676"/>
    </row>
    <row r="637" spans="2:13" x14ac:dyDescent="0.2">
      <c r="B637" s="676"/>
      <c r="C637" s="677"/>
      <c r="D637" s="143"/>
      <c r="E637" s="66" t="s">
        <v>674</v>
      </c>
      <c r="F637" s="705">
        <v>-3</v>
      </c>
      <c r="G637" s="619">
        <v>1.2</v>
      </c>
      <c r="H637" s="679">
        <v>0.3</v>
      </c>
      <c r="I637" s="679"/>
      <c r="J637" s="458">
        <f t="shared" si="14"/>
        <v>-1.0799999999999998</v>
      </c>
      <c r="K637" s="107"/>
      <c r="L637" s="11"/>
      <c r="M637" s="676"/>
    </row>
    <row r="638" spans="2:13" x14ac:dyDescent="0.2">
      <c r="B638" s="676"/>
      <c r="C638" s="677"/>
      <c r="D638" s="143"/>
      <c r="E638" s="66" t="s">
        <v>2357</v>
      </c>
      <c r="F638" s="705">
        <v>-1</v>
      </c>
      <c r="G638" s="619">
        <v>0.9</v>
      </c>
      <c r="H638" s="679">
        <v>0.9</v>
      </c>
      <c r="I638" s="679"/>
      <c r="J638" s="458">
        <f t="shared" si="14"/>
        <v>-0.81</v>
      </c>
      <c r="K638" s="107"/>
      <c r="L638" s="11"/>
      <c r="M638" s="676"/>
    </row>
    <row r="639" spans="2:13" x14ac:dyDescent="0.2">
      <c r="B639" s="676"/>
      <c r="C639" s="677"/>
      <c r="D639" s="143"/>
      <c r="E639" s="66" t="s">
        <v>2358</v>
      </c>
      <c r="F639" s="705">
        <v>-6</v>
      </c>
      <c r="G639" s="619">
        <v>3.15</v>
      </c>
      <c r="H639" s="679">
        <v>0.9</v>
      </c>
      <c r="I639" s="679"/>
      <c r="J639" s="458">
        <f t="shared" si="14"/>
        <v>-17.009999999999998</v>
      </c>
      <c r="K639" s="107"/>
      <c r="L639" s="11"/>
      <c r="M639" s="676"/>
    </row>
    <row r="640" spans="2:13" x14ac:dyDescent="0.2">
      <c r="B640" s="676"/>
      <c r="C640" s="677"/>
      <c r="D640" s="143"/>
      <c r="E640" s="66" t="s">
        <v>2359</v>
      </c>
      <c r="F640" s="705">
        <v>-1</v>
      </c>
      <c r="G640" s="619">
        <v>1.6</v>
      </c>
      <c r="H640" s="679">
        <v>0.9</v>
      </c>
      <c r="I640" s="679"/>
      <c r="J640" s="458">
        <f t="shared" si="14"/>
        <v>-1.4400000000000002</v>
      </c>
      <c r="K640" s="107"/>
      <c r="L640" s="11"/>
      <c r="M640" s="676"/>
    </row>
    <row r="641" spans="2:13" x14ac:dyDescent="0.2">
      <c r="B641" s="676"/>
      <c r="C641" s="677"/>
      <c r="D641" s="143"/>
      <c r="E641" s="66"/>
      <c r="F641" s="705"/>
      <c r="G641" s="619"/>
      <c r="H641" s="679"/>
      <c r="I641" s="679"/>
      <c r="J641" s="458"/>
      <c r="K641" s="107"/>
      <c r="L641" s="11"/>
      <c r="M641" s="676"/>
    </row>
    <row r="642" spans="2:13" x14ac:dyDescent="0.2">
      <c r="B642" s="676"/>
      <c r="C642" s="677"/>
      <c r="D642" s="690" t="s">
        <v>1274</v>
      </c>
      <c r="E642" s="66"/>
      <c r="F642" s="705"/>
      <c r="G642" s="619"/>
      <c r="H642" s="679"/>
      <c r="I642" s="679"/>
      <c r="J642" s="458"/>
      <c r="K642" s="107"/>
      <c r="L642" s="11"/>
      <c r="M642" s="676"/>
    </row>
    <row r="643" spans="2:13" x14ac:dyDescent="0.2">
      <c r="B643" s="676"/>
      <c r="C643" s="677" t="s">
        <v>1275</v>
      </c>
      <c r="D643" s="143" t="s">
        <v>383</v>
      </c>
      <c r="E643" s="66" t="s">
        <v>121</v>
      </c>
      <c r="F643" s="705">
        <v>1</v>
      </c>
      <c r="G643" s="619">
        <v>9.15</v>
      </c>
      <c r="H643" s="679">
        <v>1.8</v>
      </c>
      <c r="I643" s="679"/>
      <c r="J643" s="458">
        <f t="shared" ref="J643:J680" si="15">PRODUCT(F643:I643)</f>
        <v>16.470000000000002</v>
      </c>
      <c r="K643" s="107"/>
      <c r="L643" s="11"/>
      <c r="M643" s="676"/>
    </row>
    <row r="644" spans="2:13" x14ac:dyDescent="0.2">
      <c r="B644" s="676"/>
      <c r="C644" s="677"/>
      <c r="D644" s="143" t="s">
        <v>2297</v>
      </c>
      <c r="E644" s="66"/>
      <c r="F644" s="705">
        <v>-1</v>
      </c>
      <c r="G644" s="619">
        <v>1</v>
      </c>
      <c r="H644" s="679">
        <v>1.8</v>
      </c>
      <c r="I644" s="679"/>
      <c r="J644" s="458">
        <f t="shared" si="15"/>
        <v>-1.8</v>
      </c>
      <c r="K644" s="107"/>
      <c r="L644" s="11"/>
      <c r="M644" s="676"/>
    </row>
    <row r="645" spans="2:13" x14ac:dyDescent="0.2">
      <c r="B645" s="676"/>
      <c r="C645" s="677"/>
      <c r="D645" s="143"/>
      <c r="E645" s="66" t="s">
        <v>674</v>
      </c>
      <c r="F645" s="705">
        <v>-1</v>
      </c>
      <c r="G645" s="619">
        <v>1.2</v>
      </c>
      <c r="H645" s="679">
        <v>0.6</v>
      </c>
      <c r="I645" s="679"/>
      <c r="J645" s="458">
        <f t="shared" si="15"/>
        <v>-0.72</v>
      </c>
      <c r="K645" s="107"/>
      <c r="L645" s="11"/>
      <c r="M645" s="676"/>
    </row>
    <row r="646" spans="2:13" x14ac:dyDescent="0.2">
      <c r="B646" s="676"/>
      <c r="C646" s="677"/>
      <c r="D646" s="143" t="s">
        <v>2303</v>
      </c>
      <c r="E646" s="66"/>
      <c r="F646" s="705">
        <v>-1</v>
      </c>
      <c r="G646" s="619">
        <v>1.2</v>
      </c>
      <c r="H646" s="679">
        <v>1.8</v>
      </c>
      <c r="I646" s="679"/>
      <c r="J646" s="458">
        <f t="shared" si="15"/>
        <v>-2.16</v>
      </c>
      <c r="K646" s="107"/>
      <c r="L646" s="11"/>
      <c r="M646" s="676"/>
    </row>
    <row r="647" spans="2:13" x14ac:dyDescent="0.2">
      <c r="B647" s="676"/>
      <c r="C647" s="677" t="s">
        <v>1278</v>
      </c>
      <c r="D647" s="143" t="s">
        <v>293</v>
      </c>
      <c r="E647" s="66" t="s">
        <v>123</v>
      </c>
      <c r="F647" s="705">
        <v>1</v>
      </c>
      <c r="G647" s="619">
        <v>14.8</v>
      </c>
      <c r="H647" s="679">
        <v>1.8</v>
      </c>
      <c r="I647" s="679"/>
      <c r="J647" s="458">
        <f t="shared" si="15"/>
        <v>26.64</v>
      </c>
      <c r="K647" s="107"/>
      <c r="L647" s="11"/>
      <c r="M647" s="676"/>
    </row>
    <row r="648" spans="2:13" x14ac:dyDescent="0.2">
      <c r="B648" s="676"/>
      <c r="C648" s="677"/>
      <c r="D648" s="143" t="s">
        <v>2297</v>
      </c>
      <c r="E648" s="66"/>
      <c r="F648" s="705">
        <v>-1</v>
      </c>
      <c r="G648" s="619">
        <v>1.8</v>
      </c>
      <c r="H648" s="679">
        <v>1.8</v>
      </c>
      <c r="I648" s="679"/>
      <c r="J648" s="458">
        <f t="shared" si="15"/>
        <v>-3.24</v>
      </c>
      <c r="K648" s="107"/>
      <c r="L648" s="11"/>
      <c r="M648" s="676"/>
    </row>
    <row r="649" spans="2:13" x14ac:dyDescent="0.2">
      <c r="B649" s="676"/>
      <c r="C649" s="677"/>
      <c r="D649" s="143" t="s">
        <v>2297</v>
      </c>
      <c r="E649" s="66"/>
      <c r="F649" s="705">
        <v>-1</v>
      </c>
      <c r="G649" s="619">
        <v>1</v>
      </c>
      <c r="H649" s="679">
        <v>1.8</v>
      </c>
      <c r="I649" s="679"/>
      <c r="J649" s="458">
        <f t="shared" si="15"/>
        <v>-1.8</v>
      </c>
      <c r="K649" s="107"/>
      <c r="L649" s="11"/>
      <c r="M649" s="676"/>
    </row>
    <row r="650" spans="2:13" x14ac:dyDescent="0.2">
      <c r="B650" s="676"/>
      <c r="C650" s="677" t="s">
        <v>2360</v>
      </c>
      <c r="D650" s="143" t="s">
        <v>823</v>
      </c>
      <c r="E650" s="66" t="s">
        <v>123</v>
      </c>
      <c r="F650" s="705">
        <v>1</v>
      </c>
      <c r="G650" s="619">
        <v>7.05</v>
      </c>
      <c r="H650" s="679">
        <v>1.8</v>
      </c>
      <c r="I650" s="679"/>
      <c r="J650" s="458">
        <f t="shared" si="15"/>
        <v>12.69</v>
      </c>
      <c r="K650" s="107"/>
      <c r="L650" s="11"/>
      <c r="M650" s="676"/>
    </row>
    <row r="651" spans="2:13" x14ac:dyDescent="0.2">
      <c r="B651" s="676"/>
      <c r="C651" s="677" t="s">
        <v>1279</v>
      </c>
      <c r="D651" s="143" t="s">
        <v>1280</v>
      </c>
      <c r="E651" s="66" t="s">
        <v>123</v>
      </c>
      <c r="F651" s="705">
        <v>1</v>
      </c>
      <c r="G651" s="619">
        <v>9</v>
      </c>
      <c r="H651" s="679">
        <v>1.8</v>
      </c>
      <c r="I651" s="679"/>
      <c r="J651" s="458">
        <f t="shared" si="15"/>
        <v>16.2</v>
      </c>
      <c r="K651" s="107"/>
      <c r="L651" s="11"/>
      <c r="M651" s="676"/>
    </row>
    <row r="652" spans="2:13" x14ac:dyDescent="0.2">
      <c r="B652" s="676"/>
      <c r="C652" s="677" t="s">
        <v>1296</v>
      </c>
      <c r="D652" s="143" t="s">
        <v>1297</v>
      </c>
      <c r="E652" s="66" t="s">
        <v>121</v>
      </c>
      <c r="F652" s="705">
        <v>1</v>
      </c>
      <c r="G652" s="619">
        <v>13.5</v>
      </c>
      <c r="H652" s="679">
        <v>1.8</v>
      </c>
      <c r="I652" s="679"/>
      <c r="J652" s="458">
        <f t="shared" si="15"/>
        <v>24.3</v>
      </c>
      <c r="K652" s="107"/>
      <c r="L652" s="11"/>
      <c r="M652" s="676"/>
    </row>
    <row r="653" spans="2:13" x14ac:dyDescent="0.2">
      <c r="B653" s="676"/>
      <c r="C653" s="677"/>
      <c r="D653" s="143" t="s">
        <v>2297</v>
      </c>
      <c r="E653" s="66"/>
      <c r="F653" s="705">
        <v>-1</v>
      </c>
      <c r="G653" s="619">
        <v>1.2</v>
      </c>
      <c r="H653" s="679">
        <v>1.8</v>
      </c>
      <c r="I653" s="679"/>
      <c r="J653" s="458">
        <f t="shared" si="15"/>
        <v>-2.16</v>
      </c>
      <c r="K653" s="107"/>
      <c r="L653" s="11"/>
      <c r="M653" s="676"/>
    </row>
    <row r="654" spans="2:13" x14ac:dyDescent="0.2">
      <c r="B654" s="676"/>
      <c r="C654" s="677"/>
      <c r="D654" s="564"/>
      <c r="E654" s="565" t="s">
        <v>2361</v>
      </c>
      <c r="F654" s="705">
        <v>-1</v>
      </c>
      <c r="G654" s="619">
        <v>3</v>
      </c>
      <c r="H654" s="679">
        <v>0.6</v>
      </c>
      <c r="I654" s="679"/>
      <c r="J654" s="458">
        <f t="shared" si="15"/>
        <v>-1.7999999999999998</v>
      </c>
      <c r="K654" s="107"/>
      <c r="L654" s="11"/>
      <c r="M654" s="676"/>
    </row>
    <row r="655" spans="2:13" x14ac:dyDescent="0.2">
      <c r="B655" s="676"/>
      <c r="C655" s="677" t="s">
        <v>1299</v>
      </c>
      <c r="D655" s="564" t="s">
        <v>819</v>
      </c>
      <c r="E655" s="565" t="s">
        <v>121</v>
      </c>
      <c r="F655" s="705">
        <v>1</v>
      </c>
      <c r="G655" s="619">
        <v>12.6</v>
      </c>
      <c r="H655" s="679">
        <v>1.8</v>
      </c>
      <c r="I655" s="679"/>
      <c r="J655" s="458">
        <f t="shared" si="15"/>
        <v>22.68</v>
      </c>
      <c r="K655" s="107"/>
      <c r="L655" s="11"/>
      <c r="M655" s="676"/>
    </row>
    <row r="656" spans="2:13" x14ac:dyDescent="0.2">
      <c r="B656" s="676"/>
      <c r="C656" s="677"/>
      <c r="D656" s="143" t="s">
        <v>2297</v>
      </c>
      <c r="E656" s="66"/>
      <c r="F656" s="705">
        <v>-1</v>
      </c>
      <c r="G656" s="619">
        <v>0.9</v>
      </c>
      <c r="H656" s="679">
        <v>1.8</v>
      </c>
      <c r="I656" s="679"/>
      <c r="J656" s="458">
        <f t="shared" si="15"/>
        <v>-1.62</v>
      </c>
      <c r="K656" s="107"/>
      <c r="L656" s="11"/>
      <c r="M656" s="676"/>
    </row>
    <row r="657" spans="2:13" x14ac:dyDescent="0.2">
      <c r="B657" s="676"/>
      <c r="C657" s="677"/>
      <c r="D657" s="143" t="s">
        <v>2315</v>
      </c>
      <c r="E657" s="66"/>
      <c r="F657" s="705">
        <v>1</v>
      </c>
      <c r="G657" s="619">
        <v>5.5</v>
      </c>
      <c r="H657" s="679">
        <v>1.8</v>
      </c>
      <c r="I657" s="679"/>
      <c r="J657" s="458">
        <f t="shared" si="15"/>
        <v>9.9</v>
      </c>
      <c r="K657" s="107"/>
      <c r="L657" s="11"/>
      <c r="M657" s="676"/>
    </row>
    <row r="658" spans="2:13" x14ac:dyDescent="0.2">
      <c r="B658" s="676"/>
      <c r="C658" s="677" t="s">
        <v>1300</v>
      </c>
      <c r="D658" s="143" t="s">
        <v>820</v>
      </c>
      <c r="E658" s="66" t="s">
        <v>121</v>
      </c>
      <c r="F658" s="705">
        <v>1</v>
      </c>
      <c r="G658" s="619">
        <v>11.7</v>
      </c>
      <c r="H658" s="679">
        <v>1.8</v>
      </c>
      <c r="I658" s="679"/>
      <c r="J658" s="458">
        <f t="shared" si="15"/>
        <v>21.06</v>
      </c>
      <c r="K658" s="107"/>
      <c r="L658" s="11"/>
      <c r="M658" s="676"/>
    </row>
    <row r="659" spans="2:13" x14ac:dyDescent="0.2">
      <c r="B659" s="676"/>
      <c r="C659" s="677"/>
      <c r="D659" s="143" t="s">
        <v>2297</v>
      </c>
      <c r="E659" s="66"/>
      <c r="F659" s="705">
        <v>-1</v>
      </c>
      <c r="G659" s="619">
        <v>0.9</v>
      </c>
      <c r="H659" s="679">
        <v>1.8</v>
      </c>
      <c r="I659" s="679"/>
      <c r="J659" s="458">
        <f t="shared" si="15"/>
        <v>-1.62</v>
      </c>
      <c r="K659" s="107"/>
      <c r="L659" s="11"/>
      <c r="M659" s="676"/>
    </row>
    <row r="660" spans="2:13" x14ac:dyDescent="0.2">
      <c r="B660" s="676"/>
      <c r="C660" s="677"/>
      <c r="D660" s="143" t="s">
        <v>2315</v>
      </c>
      <c r="E660" s="66"/>
      <c r="F660" s="705">
        <v>1</v>
      </c>
      <c r="G660" s="619">
        <v>5.2</v>
      </c>
      <c r="H660" s="679">
        <v>1.8</v>
      </c>
      <c r="I660" s="679"/>
      <c r="J660" s="458">
        <f t="shared" si="15"/>
        <v>9.3600000000000012</v>
      </c>
      <c r="K660" s="107"/>
      <c r="L660" s="11"/>
      <c r="M660" s="676"/>
    </row>
    <row r="661" spans="2:13" x14ac:dyDescent="0.2">
      <c r="B661" s="676"/>
      <c r="C661" s="677" t="s">
        <v>1293</v>
      </c>
      <c r="D661" s="143" t="s">
        <v>364</v>
      </c>
      <c r="E661" s="66" t="s">
        <v>121</v>
      </c>
      <c r="F661" s="705">
        <v>1</v>
      </c>
      <c r="G661" s="619">
        <v>12.05</v>
      </c>
      <c r="H661" s="679">
        <v>1.8</v>
      </c>
      <c r="I661" s="679"/>
      <c r="J661" s="458">
        <f t="shared" si="15"/>
        <v>21.69</v>
      </c>
      <c r="K661" s="107"/>
      <c r="L661" s="11"/>
      <c r="M661" s="676"/>
    </row>
    <row r="662" spans="2:13" x14ac:dyDescent="0.2">
      <c r="B662" s="676"/>
      <c r="C662" s="677"/>
      <c r="D662" s="143" t="s">
        <v>2297</v>
      </c>
      <c r="E662" s="66"/>
      <c r="F662" s="705">
        <v>-1</v>
      </c>
      <c r="G662" s="619">
        <v>1.8</v>
      </c>
      <c r="H662" s="679">
        <v>1.8</v>
      </c>
      <c r="I662" s="679"/>
      <c r="J662" s="458">
        <f t="shared" si="15"/>
        <v>-3.24</v>
      </c>
      <c r="K662" s="107"/>
      <c r="L662" s="11"/>
      <c r="M662" s="676"/>
    </row>
    <row r="663" spans="2:13" x14ac:dyDescent="0.2">
      <c r="B663" s="676"/>
      <c r="C663" s="677"/>
      <c r="D663" s="143" t="s">
        <v>2303</v>
      </c>
      <c r="E663" s="66"/>
      <c r="F663" s="705">
        <v>-1</v>
      </c>
      <c r="G663" s="619">
        <v>1.2</v>
      </c>
      <c r="H663" s="679">
        <v>1.8</v>
      </c>
      <c r="I663" s="679"/>
      <c r="J663" s="458">
        <f t="shared" si="15"/>
        <v>-2.16</v>
      </c>
      <c r="K663" s="107"/>
      <c r="L663" s="11"/>
      <c r="M663" s="676"/>
    </row>
    <row r="664" spans="2:13" x14ac:dyDescent="0.2">
      <c r="B664" s="676"/>
      <c r="C664" s="677" t="s">
        <v>1296</v>
      </c>
      <c r="D664" s="143" t="s">
        <v>138</v>
      </c>
      <c r="E664" s="66" t="s">
        <v>125</v>
      </c>
      <c r="F664" s="705">
        <v>1</v>
      </c>
      <c r="G664" s="619">
        <v>22.4</v>
      </c>
      <c r="H664" s="679">
        <v>1.5</v>
      </c>
      <c r="I664" s="679"/>
      <c r="J664" s="458">
        <f t="shared" si="15"/>
        <v>33.599999999999994</v>
      </c>
      <c r="K664" s="107"/>
      <c r="L664" s="11"/>
      <c r="M664" s="676"/>
    </row>
    <row r="665" spans="2:13" x14ac:dyDescent="0.2">
      <c r="B665" s="676"/>
      <c r="C665" s="677"/>
      <c r="D665" s="143" t="s">
        <v>2297</v>
      </c>
      <c r="E665" s="66"/>
      <c r="F665" s="705">
        <v>-1</v>
      </c>
      <c r="G665" s="619">
        <v>1.8</v>
      </c>
      <c r="H665" s="679">
        <v>1.5</v>
      </c>
      <c r="I665" s="679"/>
      <c r="J665" s="458">
        <f t="shared" si="15"/>
        <v>-2.7</v>
      </c>
      <c r="K665" s="107"/>
      <c r="L665" s="11"/>
      <c r="M665" s="676"/>
    </row>
    <row r="666" spans="2:13" x14ac:dyDescent="0.2">
      <c r="B666" s="676"/>
      <c r="C666" s="677"/>
      <c r="D666" s="143" t="s">
        <v>2297</v>
      </c>
      <c r="E666" s="66"/>
      <c r="F666" s="705">
        <v>-1</v>
      </c>
      <c r="G666" s="619">
        <v>1.2</v>
      </c>
      <c r="H666" s="679">
        <v>1.5</v>
      </c>
      <c r="I666" s="679"/>
      <c r="J666" s="458">
        <f t="shared" si="15"/>
        <v>-1.7999999999999998</v>
      </c>
      <c r="K666" s="107"/>
      <c r="L666" s="11"/>
      <c r="M666" s="676"/>
    </row>
    <row r="667" spans="2:13" x14ac:dyDescent="0.2">
      <c r="B667" s="676"/>
      <c r="C667" s="677"/>
      <c r="D667" s="143" t="s">
        <v>2297</v>
      </c>
      <c r="E667" s="66"/>
      <c r="F667" s="705">
        <v>-1</v>
      </c>
      <c r="G667" s="619">
        <v>1</v>
      </c>
      <c r="H667" s="679">
        <v>1.5</v>
      </c>
      <c r="I667" s="679"/>
      <c r="J667" s="458">
        <f t="shared" si="15"/>
        <v>-1.5</v>
      </c>
      <c r="K667" s="107"/>
      <c r="L667" s="11"/>
      <c r="M667" s="676"/>
    </row>
    <row r="668" spans="2:13" x14ac:dyDescent="0.2">
      <c r="B668" s="676"/>
      <c r="C668" s="677"/>
      <c r="D668" s="143" t="s">
        <v>2297</v>
      </c>
      <c r="E668" s="66"/>
      <c r="F668" s="705">
        <v>-4</v>
      </c>
      <c r="G668" s="619">
        <v>0.9</v>
      </c>
      <c r="H668" s="679">
        <v>1.5</v>
      </c>
      <c r="I668" s="679"/>
      <c r="J668" s="458">
        <f t="shared" si="15"/>
        <v>-5.4</v>
      </c>
      <c r="K668" s="107"/>
      <c r="L668" s="11"/>
      <c r="M668" s="676"/>
    </row>
    <row r="669" spans="2:13" x14ac:dyDescent="0.2">
      <c r="B669" s="676"/>
      <c r="C669" s="677" t="s">
        <v>1291</v>
      </c>
      <c r="D669" s="143" t="s">
        <v>210</v>
      </c>
      <c r="E669" s="66" t="s">
        <v>121</v>
      </c>
      <c r="F669" s="705">
        <v>1</v>
      </c>
      <c r="G669" s="619">
        <v>22.8</v>
      </c>
      <c r="H669" s="679">
        <v>1.8</v>
      </c>
      <c r="I669" s="679"/>
      <c r="J669" s="458">
        <f t="shared" si="15"/>
        <v>41.04</v>
      </c>
      <c r="K669" s="107"/>
      <c r="L669" s="11"/>
      <c r="M669" s="676"/>
    </row>
    <row r="670" spans="2:13" x14ac:dyDescent="0.2">
      <c r="B670" s="676"/>
      <c r="C670" s="677"/>
      <c r="D670" s="143" t="s">
        <v>2297</v>
      </c>
      <c r="E670" s="66"/>
      <c r="F670" s="705">
        <v>-1</v>
      </c>
      <c r="G670" s="619">
        <v>1.2</v>
      </c>
      <c r="H670" s="679">
        <v>1.8</v>
      </c>
      <c r="I670" s="679"/>
      <c r="J670" s="458">
        <f t="shared" si="15"/>
        <v>-2.16</v>
      </c>
      <c r="K670" s="107"/>
      <c r="L670" s="11"/>
      <c r="M670" s="676"/>
    </row>
    <row r="671" spans="2:13" x14ac:dyDescent="0.2">
      <c r="B671" s="676"/>
      <c r="C671" s="677"/>
      <c r="D671" s="143" t="s">
        <v>2303</v>
      </c>
      <c r="E671" s="66"/>
      <c r="F671" s="705">
        <v>-1</v>
      </c>
      <c r="G671" s="619">
        <v>1.2</v>
      </c>
      <c r="H671" s="679">
        <v>1.8</v>
      </c>
      <c r="I671" s="679"/>
      <c r="J671" s="458">
        <f t="shared" si="15"/>
        <v>-2.16</v>
      </c>
      <c r="K671" s="107"/>
      <c r="L671" s="11"/>
      <c r="M671" s="676"/>
    </row>
    <row r="672" spans="2:13" x14ac:dyDescent="0.2">
      <c r="B672" s="676"/>
      <c r="C672" s="677" t="s">
        <v>1290</v>
      </c>
      <c r="D672" s="143" t="s">
        <v>272</v>
      </c>
      <c r="E672" s="66" t="s">
        <v>128</v>
      </c>
      <c r="F672" s="705">
        <v>1</v>
      </c>
      <c r="G672" s="619">
        <v>6.9</v>
      </c>
      <c r="H672" s="679">
        <v>0.1</v>
      </c>
      <c r="I672" s="679"/>
      <c r="J672" s="458">
        <f t="shared" si="15"/>
        <v>0.69000000000000006</v>
      </c>
      <c r="K672" s="107"/>
      <c r="L672" s="11"/>
      <c r="M672" s="676"/>
    </row>
    <row r="673" spans="2:13" x14ac:dyDescent="0.2">
      <c r="B673" s="676"/>
      <c r="C673" s="677"/>
      <c r="D673" s="143" t="s">
        <v>2297</v>
      </c>
      <c r="E673" s="66"/>
      <c r="F673" s="705">
        <v>-1</v>
      </c>
      <c r="G673" s="619">
        <v>0.9</v>
      </c>
      <c r="H673" s="679">
        <v>0.1</v>
      </c>
      <c r="I673" s="679"/>
      <c r="J673" s="458">
        <f t="shared" si="15"/>
        <v>-9.0000000000000011E-2</v>
      </c>
      <c r="K673" s="107"/>
      <c r="L673" s="11"/>
      <c r="M673" s="676"/>
    </row>
    <row r="674" spans="2:13" x14ac:dyDescent="0.2">
      <c r="B674" s="676"/>
      <c r="C674" s="677" t="s">
        <v>1289</v>
      </c>
      <c r="D674" s="143" t="s">
        <v>177</v>
      </c>
      <c r="E674" s="66" t="s">
        <v>786</v>
      </c>
      <c r="F674" s="705">
        <v>1</v>
      </c>
      <c r="G674" s="619">
        <v>8.6999999999999993</v>
      </c>
      <c r="H674" s="679">
        <v>1.5</v>
      </c>
      <c r="I674" s="679"/>
      <c r="J674" s="458">
        <f t="shared" si="15"/>
        <v>13.049999999999999</v>
      </c>
      <c r="K674" s="107"/>
      <c r="L674" s="11"/>
      <c r="M674" s="676"/>
    </row>
    <row r="675" spans="2:13" x14ac:dyDescent="0.2">
      <c r="B675" s="676"/>
      <c r="C675" s="677"/>
      <c r="D675" s="143" t="s">
        <v>2297</v>
      </c>
      <c r="E675" s="66"/>
      <c r="F675" s="705">
        <v>-1</v>
      </c>
      <c r="G675" s="619">
        <v>0.9</v>
      </c>
      <c r="H675" s="679">
        <v>1.5</v>
      </c>
      <c r="I675" s="679"/>
      <c r="J675" s="458">
        <f t="shared" si="15"/>
        <v>-1.35</v>
      </c>
      <c r="K675" s="107"/>
      <c r="L675" s="11"/>
      <c r="M675" s="676"/>
    </row>
    <row r="676" spans="2:13" x14ac:dyDescent="0.2">
      <c r="B676" s="676"/>
      <c r="C676" s="677" t="s">
        <v>1286</v>
      </c>
      <c r="D676" s="143" t="s">
        <v>1287</v>
      </c>
      <c r="E676" s="66" t="s">
        <v>120</v>
      </c>
      <c r="F676" s="705">
        <v>1</v>
      </c>
      <c r="G676" s="619">
        <v>16.5</v>
      </c>
      <c r="H676" s="679">
        <v>1.2</v>
      </c>
      <c r="I676" s="679"/>
      <c r="J676" s="458">
        <f t="shared" si="15"/>
        <v>19.8</v>
      </c>
      <c r="K676" s="107"/>
      <c r="L676" s="11"/>
      <c r="M676" s="676"/>
    </row>
    <row r="677" spans="2:13" x14ac:dyDescent="0.2">
      <c r="B677" s="676"/>
      <c r="C677" s="677"/>
      <c r="D677" s="143" t="s">
        <v>2297</v>
      </c>
      <c r="E677" s="66"/>
      <c r="F677" s="705">
        <v>-1</v>
      </c>
      <c r="G677" s="619">
        <v>1</v>
      </c>
      <c r="H677" s="679">
        <v>1.2</v>
      </c>
      <c r="I677" s="679"/>
      <c r="J677" s="458">
        <f t="shared" si="15"/>
        <v>-1.2</v>
      </c>
      <c r="K677" s="107"/>
      <c r="L677" s="11"/>
      <c r="M677" s="676"/>
    </row>
    <row r="678" spans="2:13" x14ac:dyDescent="0.2">
      <c r="B678" s="676"/>
      <c r="C678" s="677" t="s">
        <v>1282</v>
      </c>
      <c r="D678" s="143" t="s">
        <v>1283</v>
      </c>
      <c r="E678" s="66" t="s">
        <v>123</v>
      </c>
      <c r="F678" s="705">
        <v>1</v>
      </c>
      <c r="G678" s="619">
        <v>27.45</v>
      </c>
      <c r="H678" s="679">
        <v>1.8</v>
      </c>
      <c r="I678" s="679"/>
      <c r="J678" s="458">
        <f t="shared" si="15"/>
        <v>49.41</v>
      </c>
      <c r="K678" s="107"/>
      <c r="L678" s="11"/>
      <c r="M678" s="676"/>
    </row>
    <row r="679" spans="2:13" x14ac:dyDescent="0.2">
      <c r="B679" s="676"/>
      <c r="C679" s="677"/>
      <c r="D679" s="143" t="s">
        <v>2297</v>
      </c>
      <c r="E679" s="66"/>
      <c r="F679" s="705">
        <v>-2</v>
      </c>
      <c r="G679" s="619">
        <v>1</v>
      </c>
      <c r="H679" s="679">
        <v>1.8</v>
      </c>
      <c r="I679" s="679"/>
      <c r="J679" s="458">
        <f t="shared" si="15"/>
        <v>-3.6</v>
      </c>
      <c r="K679" s="107"/>
      <c r="L679" s="11"/>
      <c r="M679" s="676"/>
    </row>
    <row r="680" spans="2:13" x14ac:dyDescent="0.2">
      <c r="B680" s="676"/>
      <c r="C680" s="677"/>
      <c r="D680" s="143"/>
      <c r="E680" s="143" t="s">
        <v>667</v>
      </c>
      <c r="F680" s="705">
        <v>-1</v>
      </c>
      <c r="G680" s="619">
        <v>1.6</v>
      </c>
      <c r="H680" s="679">
        <v>0.6</v>
      </c>
      <c r="I680" s="679"/>
      <c r="J680" s="458">
        <f t="shared" si="15"/>
        <v>-0.96</v>
      </c>
      <c r="K680" s="107"/>
      <c r="L680" s="11"/>
      <c r="M680" s="676"/>
    </row>
    <row r="681" spans="2:13" x14ac:dyDescent="0.2">
      <c r="B681" s="676"/>
      <c r="C681" s="677"/>
      <c r="D681" s="143"/>
      <c r="E681" s="66"/>
      <c r="F681" s="705"/>
      <c r="G681" s="619"/>
      <c r="H681" s="679"/>
      <c r="I681" s="679"/>
      <c r="J681" s="458"/>
      <c r="K681" s="107"/>
      <c r="L681" s="11"/>
      <c r="M681" s="676"/>
    </row>
    <row r="682" spans="2:13" x14ac:dyDescent="0.2">
      <c r="B682" s="676"/>
      <c r="C682" s="680"/>
      <c r="D682" s="690" t="s">
        <v>1273</v>
      </c>
      <c r="E682" s="66"/>
      <c r="F682" s="705"/>
      <c r="G682" s="619"/>
      <c r="H682" s="679"/>
      <c r="I682" s="679"/>
      <c r="J682" s="458"/>
      <c r="K682" s="107"/>
      <c r="L682" s="11"/>
      <c r="M682" s="676"/>
    </row>
    <row r="683" spans="2:13" x14ac:dyDescent="0.2">
      <c r="B683" s="676"/>
      <c r="C683" s="680" t="s">
        <v>1309</v>
      </c>
      <c r="D683" s="143" t="s">
        <v>1310</v>
      </c>
      <c r="E683" s="66" t="s">
        <v>131</v>
      </c>
      <c r="F683" s="705">
        <v>1</v>
      </c>
      <c r="G683" s="619">
        <v>13.3</v>
      </c>
      <c r="H683" s="679">
        <v>3</v>
      </c>
      <c r="I683" s="679"/>
      <c r="J683" s="458">
        <f t="shared" ref="J683:J706" si="16">PRODUCT(F683:I683)</f>
        <v>39.900000000000006</v>
      </c>
      <c r="K683" s="107"/>
      <c r="L683" s="11"/>
      <c r="M683" s="676"/>
    </row>
    <row r="684" spans="2:13" x14ac:dyDescent="0.2">
      <c r="B684" s="676"/>
      <c r="C684" s="677"/>
      <c r="D684" s="143" t="s">
        <v>2297</v>
      </c>
      <c r="E684" s="66"/>
      <c r="F684" s="705">
        <v>-1</v>
      </c>
      <c r="G684" s="619">
        <v>1.8</v>
      </c>
      <c r="H684" s="679">
        <v>2.1</v>
      </c>
      <c r="I684" s="679"/>
      <c r="J684" s="458">
        <f t="shared" si="16"/>
        <v>-3.7800000000000002</v>
      </c>
      <c r="K684" s="107"/>
      <c r="L684" s="11"/>
      <c r="M684" s="676"/>
    </row>
    <row r="685" spans="2:13" x14ac:dyDescent="0.2">
      <c r="B685" s="676"/>
      <c r="C685" s="677"/>
      <c r="D685" s="143"/>
      <c r="E685" s="66" t="s">
        <v>2362</v>
      </c>
      <c r="F685" s="705">
        <v>-1</v>
      </c>
      <c r="G685" s="619">
        <v>1.5</v>
      </c>
      <c r="H685" s="679">
        <v>0.9</v>
      </c>
      <c r="I685" s="679"/>
      <c r="J685" s="458">
        <f t="shared" si="16"/>
        <v>-1.35</v>
      </c>
      <c r="K685" s="107"/>
      <c r="L685" s="11"/>
      <c r="M685" s="676"/>
    </row>
    <row r="686" spans="2:13" x14ac:dyDescent="0.2">
      <c r="B686" s="676"/>
      <c r="C686" s="677" t="s">
        <v>1313</v>
      </c>
      <c r="D686" s="143" t="s">
        <v>2363</v>
      </c>
      <c r="E686" s="66" t="s">
        <v>131</v>
      </c>
      <c r="F686" s="705">
        <v>1</v>
      </c>
      <c r="G686" s="619">
        <v>15.95</v>
      </c>
      <c r="H686" s="679">
        <v>3</v>
      </c>
      <c r="I686" s="679"/>
      <c r="J686" s="458">
        <f t="shared" si="16"/>
        <v>47.849999999999994</v>
      </c>
      <c r="K686" s="107"/>
      <c r="L686" s="11"/>
      <c r="M686" s="676"/>
    </row>
    <row r="687" spans="2:13" x14ac:dyDescent="0.2">
      <c r="B687" s="676"/>
      <c r="C687" s="677"/>
      <c r="D687" s="143" t="s">
        <v>2297</v>
      </c>
      <c r="E687" s="66"/>
      <c r="F687" s="705">
        <v>-2</v>
      </c>
      <c r="G687" s="619">
        <v>0.9</v>
      </c>
      <c r="H687" s="679">
        <v>2</v>
      </c>
      <c r="I687" s="679"/>
      <c r="J687" s="458">
        <f t="shared" si="16"/>
        <v>-3.6</v>
      </c>
      <c r="K687" s="107"/>
      <c r="L687" s="11"/>
      <c r="M687" s="676"/>
    </row>
    <row r="688" spans="2:13" x14ac:dyDescent="0.2">
      <c r="B688" s="676"/>
      <c r="C688" s="677"/>
      <c r="D688" s="143"/>
      <c r="E688" s="66" t="s">
        <v>2364</v>
      </c>
      <c r="F688" s="705">
        <v>-2</v>
      </c>
      <c r="G688" s="619">
        <v>2.1</v>
      </c>
      <c r="H688" s="679">
        <v>0.9</v>
      </c>
      <c r="I688" s="679"/>
      <c r="J688" s="458">
        <f t="shared" si="16"/>
        <v>-3.7800000000000002</v>
      </c>
      <c r="K688" s="107"/>
      <c r="L688" s="11"/>
      <c r="M688" s="676"/>
    </row>
    <row r="689" spans="2:13" x14ac:dyDescent="0.2">
      <c r="B689" s="676"/>
      <c r="C689" s="677" t="s">
        <v>1331</v>
      </c>
      <c r="D689" s="143" t="s">
        <v>2201</v>
      </c>
      <c r="E689" s="66" t="s">
        <v>121</v>
      </c>
      <c r="F689" s="705">
        <v>1</v>
      </c>
      <c r="G689" s="619">
        <v>12.8</v>
      </c>
      <c r="H689" s="679">
        <v>1.8</v>
      </c>
      <c r="I689" s="679"/>
      <c r="J689" s="458">
        <f t="shared" si="16"/>
        <v>23.040000000000003</v>
      </c>
      <c r="K689" s="107"/>
      <c r="L689" s="11"/>
      <c r="M689" s="676"/>
    </row>
    <row r="690" spans="2:13" x14ac:dyDescent="0.3">
      <c r="B690" s="676"/>
      <c r="C690" s="725"/>
      <c r="D690" s="117" t="s">
        <v>2297</v>
      </c>
      <c r="E690" s="699"/>
      <c r="F690" s="705">
        <v>-2</v>
      </c>
      <c r="G690" s="619">
        <v>0.9</v>
      </c>
      <c r="H690" s="679">
        <v>1.8</v>
      </c>
      <c r="I690" s="679"/>
      <c r="J690" s="458">
        <f t="shared" si="16"/>
        <v>-3.24</v>
      </c>
      <c r="K690" s="107"/>
      <c r="L690" s="11"/>
      <c r="M690" s="676"/>
    </row>
    <row r="691" spans="2:13" x14ac:dyDescent="0.2">
      <c r="B691" s="676"/>
      <c r="C691" s="677"/>
      <c r="D691" s="143" t="s">
        <v>2315</v>
      </c>
      <c r="E691" s="66"/>
      <c r="F691" s="705">
        <v>1</v>
      </c>
      <c r="G691" s="619">
        <v>4.9000000000000004</v>
      </c>
      <c r="H691" s="679">
        <v>1.8</v>
      </c>
      <c r="I691" s="679"/>
      <c r="J691" s="458">
        <f t="shared" si="16"/>
        <v>8.82</v>
      </c>
      <c r="K691" s="107"/>
      <c r="L691" s="11"/>
      <c r="M691" s="676"/>
    </row>
    <row r="692" spans="2:13" x14ac:dyDescent="0.2">
      <c r="B692" s="676"/>
      <c r="C692" s="680" t="s">
        <v>1328</v>
      </c>
      <c r="D692" s="564" t="s">
        <v>177</v>
      </c>
      <c r="E692" s="565" t="s">
        <v>786</v>
      </c>
      <c r="F692" s="705">
        <v>1</v>
      </c>
      <c r="G692" s="619">
        <v>8</v>
      </c>
      <c r="H692" s="679">
        <v>1.5</v>
      </c>
      <c r="I692" s="679"/>
      <c r="J692" s="458">
        <f t="shared" si="16"/>
        <v>12</v>
      </c>
      <c r="K692" s="107"/>
      <c r="L692" s="11"/>
      <c r="M692" s="676"/>
    </row>
    <row r="693" spans="2:13" x14ac:dyDescent="0.2">
      <c r="B693" s="676"/>
      <c r="C693" s="680"/>
      <c r="D693" s="564" t="s">
        <v>2297</v>
      </c>
      <c r="E693" s="565"/>
      <c r="F693" s="705">
        <v>-1</v>
      </c>
      <c r="G693" s="619">
        <v>0.9</v>
      </c>
      <c r="H693" s="679">
        <v>1.5</v>
      </c>
      <c r="I693" s="679"/>
      <c r="J693" s="458">
        <f t="shared" si="16"/>
        <v>-1.35</v>
      </c>
      <c r="K693" s="107"/>
      <c r="L693" s="11"/>
      <c r="M693" s="676"/>
    </row>
    <row r="694" spans="2:13" x14ac:dyDescent="0.2">
      <c r="B694" s="676"/>
      <c r="C694" s="680" t="s">
        <v>1329</v>
      </c>
      <c r="D694" s="564" t="s">
        <v>1330</v>
      </c>
      <c r="E694" s="565" t="s">
        <v>131</v>
      </c>
      <c r="F694" s="705">
        <v>1</v>
      </c>
      <c r="G694" s="619">
        <v>8.5500000000000007</v>
      </c>
      <c r="H694" s="679">
        <v>3</v>
      </c>
      <c r="I694" s="679"/>
      <c r="J694" s="458">
        <f t="shared" si="16"/>
        <v>25.650000000000002</v>
      </c>
      <c r="K694" s="107"/>
      <c r="L694" s="11"/>
      <c r="M694" s="676"/>
    </row>
    <row r="695" spans="2:13" x14ac:dyDescent="0.2">
      <c r="B695" s="676"/>
      <c r="C695" s="680"/>
      <c r="D695" s="564" t="s">
        <v>2297</v>
      </c>
      <c r="E695" s="565"/>
      <c r="F695" s="705">
        <v>-1</v>
      </c>
      <c r="G695" s="619">
        <v>1.8</v>
      </c>
      <c r="H695" s="715">
        <v>2.1</v>
      </c>
      <c r="I695" s="679"/>
      <c r="J695" s="458">
        <f t="shared" si="16"/>
        <v>-3.7800000000000002</v>
      </c>
      <c r="K695" s="107"/>
      <c r="L695" s="11"/>
      <c r="M695" s="676"/>
    </row>
    <row r="696" spans="2:13" x14ac:dyDescent="0.3">
      <c r="B696" s="676"/>
      <c r="C696" s="725" t="s">
        <v>1317</v>
      </c>
      <c r="D696" s="117" t="s">
        <v>1318</v>
      </c>
      <c r="E696" s="699" t="s">
        <v>131</v>
      </c>
      <c r="F696" s="705">
        <v>1</v>
      </c>
      <c r="G696" s="619">
        <v>4.0999999999999996</v>
      </c>
      <c r="H696" s="715">
        <v>3</v>
      </c>
      <c r="I696" s="679"/>
      <c r="J696" s="458">
        <f t="shared" si="16"/>
        <v>12.299999999999999</v>
      </c>
      <c r="K696" s="107"/>
      <c r="L696" s="11"/>
      <c r="M696" s="676"/>
    </row>
    <row r="697" spans="2:13" x14ac:dyDescent="0.3">
      <c r="B697" s="676"/>
      <c r="C697" s="725"/>
      <c r="D697" s="117"/>
      <c r="E697" s="699" t="s">
        <v>2364</v>
      </c>
      <c r="F697" s="705">
        <v>-1</v>
      </c>
      <c r="G697" s="619">
        <v>2.1</v>
      </c>
      <c r="H697" s="715">
        <v>0.9</v>
      </c>
      <c r="I697" s="679"/>
      <c r="J697" s="458">
        <f t="shared" si="16"/>
        <v>-1.8900000000000001</v>
      </c>
      <c r="K697" s="107"/>
      <c r="L697" s="11"/>
      <c r="M697" s="676"/>
    </row>
    <row r="698" spans="2:13" x14ac:dyDescent="0.3">
      <c r="B698" s="676"/>
      <c r="C698" s="725" t="s">
        <v>1319</v>
      </c>
      <c r="D698" s="117" t="s">
        <v>1320</v>
      </c>
      <c r="E698" s="699" t="s">
        <v>131</v>
      </c>
      <c r="F698" s="705">
        <v>1</v>
      </c>
      <c r="G698" s="619">
        <v>7.8</v>
      </c>
      <c r="H698" s="715">
        <v>3</v>
      </c>
      <c r="I698" s="679"/>
      <c r="J698" s="458">
        <f t="shared" si="16"/>
        <v>23.4</v>
      </c>
      <c r="K698" s="107"/>
      <c r="L698" s="11"/>
      <c r="M698" s="676"/>
    </row>
    <row r="699" spans="2:13" x14ac:dyDescent="0.3">
      <c r="B699" s="676"/>
      <c r="C699" s="725"/>
      <c r="D699" s="117"/>
      <c r="E699" s="699" t="s">
        <v>2364</v>
      </c>
      <c r="F699" s="705">
        <v>-1</v>
      </c>
      <c r="G699" s="619">
        <v>2.1</v>
      </c>
      <c r="H699" s="715">
        <v>0.9</v>
      </c>
      <c r="I699" s="679"/>
      <c r="J699" s="458">
        <f t="shared" si="16"/>
        <v>-1.8900000000000001</v>
      </c>
      <c r="K699" s="107"/>
      <c r="L699" s="11"/>
      <c r="M699" s="676"/>
    </row>
    <row r="700" spans="2:13" x14ac:dyDescent="0.2">
      <c r="B700" s="676"/>
      <c r="C700" s="677"/>
      <c r="D700" s="143" t="s">
        <v>2315</v>
      </c>
      <c r="E700" s="66"/>
      <c r="F700" s="705">
        <v>-1</v>
      </c>
      <c r="G700" s="619">
        <v>3</v>
      </c>
      <c r="H700" s="679">
        <v>0.9</v>
      </c>
      <c r="I700" s="679"/>
      <c r="J700" s="458">
        <f t="shared" si="16"/>
        <v>-2.7</v>
      </c>
      <c r="K700" s="107"/>
      <c r="L700" s="11"/>
      <c r="M700" s="676"/>
    </row>
    <row r="701" spans="2:13" x14ac:dyDescent="0.3">
      <c r="B701" s="676"/>
      <c r="C701" s="725" t="s">
        <v>1321</v>
      </c>
      <c r="D701" s="117" t="s">
        <v>1322</v>
      </c>
      <c r="E701" s="699" t="s">
        <v>131</v>
      </c>
      <c r="F701" s="705">
        <v>1</v>
      </c>
      <c r="G701" s="619">
        <v>8.85</v>
      </c>
      <c r="H701" s="715">
        <v>3</v>
      </c>
      <c r="I701" s="679"/>
      <c r="J701" s="458">
        <f t="shared" si="16"/>
        <v>26.549999999999997</v>
      </c>
      <c r="K701" s="107"/>
      <c r="L701" s="11"/>
      <c r="M701" s="676"/>
    </row>
    <row r="702" spans="2:13" x14ac:dyDescent="0.3">
      <c r="B702" s="676"/>
      <c r="C702" s="725"/>
      <c r="D702" s="117"/>
      <c r="E702" s="699" t="s">
        <v>2365</v>
      </c>
      <c r="F702" s="705">
        <v>-1</v>
      </c>
      <c r="G702" s="619">
        <v>2.4</v>
      </c>
      <c r="H702" s="715">
        <v>0.9</v>
      </c>
      <c r="I702" s="679"/>
      <c r="J702" s="458">
        <f t="shared" si="16"/>
        <v>-2.16</v>
      </c>
      <c r="K702" s="107"/>
      <c r="L702" s="11"/>
      <c r="M702" s="676"/>
    </row>
    <row r="703" spans="2:13" x14ac:dyDescent="0.2">
      <c r="B703" s="676"/>
      <c r="C703" s="677"/>
      <c r="D703" s="143" t="s">
        <v>2315</v>
      </c>
      <c r="E703" s="66"/>
      <c r="F703" s="705">
        <v>-1</v>
      </c>
      <c r="G703" s="619">
        <v>3</v>
      </c>
      <c r="H703" s="679">
        <v>0.9</v>
      </c>
      <c r="I703" s="679"/>
      <c r="J703" s="458">
        <f t="shared" si="16"/>
        <v>-2.7</v>
      </c>
      <c r="K703" s="107"/>
      <c r="L703" s="11"/>
      <c r="M703" s="676"/>
    </row>
    <row r="704" spans="2:13" x14ac:dyDescent="0.3">
      <c r="B704" s="676"/>
      <c r="C704" s="725" t="s">
        <v>1325</v>
      </c>
      <c r="D704" s="117" t="s">
        <v>1326</v>
      </c>
      <c r="E704" s="699" t="s">
        <v>131</v>
      </c>
      <c r="F704" s="705">
        <v>1</v>
      </c>
      <c r="G704" s="619">
        <v>11.45</v>
      </c>
      <c r="H704" s="715">
        <v>3</v>
      </c>
      <c r="I704" s="679"/>
      <c r="J704" s="458">
        <f t="shared" si="16"/>
        <v>34.349999999999994</v>
      </c>
      <c r="K704" s="107"/>
      <c r="L704" s="11"/>
      <c r="M704" s="676"/>
    </row>
    <row r="705" spans="2:13" x14ac:dyDescent="0.3">
      <c r="B705" s="676"/>
      <c r="C705" s="725"/>
      <c r="D705" s="117"/>
      <c r="E705" s="699" t="s">
        <v>681</v>
      </c>
      <c r="F705" s="705">
        <v>-1</v>
      </c>
      <c r="G705" s="619">
        <v>1.2</v>
      </c>
      <c r="H705" s="715">
        <v>0.9</v>
      </c>
      <c r="I705" s="679"/>
      <c r="J705" s="458">
        <f t="shared" si="16"/>
        <v>-1.08</v>
      </c>
      <c r="K705" s="107"/>
      <c r="L705" s="11"/>
      <c r="M705" s="676"/>
    </row>
    <row r="706" spans="2:13" x14ac:dyDescent="0.3">
      <c r="B706" s="676"/>
      <c r="C706" s="725"/>
      <c r="D706" s="117"/>
      <c r="E706" s="699" t="s">
        <v>2366</v>
      </c>
      <c r="F706" s="705">
        <v>-1</v>
      </c>
      <c r="G706" s="619">
        <v>1.8</v>
      </c>
      <c r="H706" s="715">
        <v>0.9</v>
      </c>
      <c r="I706" s="679"/>
      <c r="J706" s="458">
        <f t="shared" si="16"/>
        <v>-1.62</v>
      </c>
      <c r="K706" s="107"/>
      <c r="L706" s="11"/>
      <c r="M706" s="676"/>
    </row>
    <row r="707" spans="2:13" x14ac:dyDescent="0.3">
      <c r="B707" s="676"/>
      <c r="C707" s="725"/>
      <c r="D707" s="117"/>
      <c r="E707" s="699"/>
      <c r="F707" s="705"/>
      <c r="G707" s="619"/>
      <c r="H707" s="715"/>
      <c r="I707" s="679"/>
      <c r="J707" s="458"/>
      <c r="K707" s="107"/>
      <c r="L707" s="11"/>
      <c r="M707" s="676"/>
    </row>
    <row r="708" spans="2:13" x14ac:dyDescent="0.2">
      <c r="B708" s="676"/>
      <c r="C708" s="725"/>
      <c r="D708" s="690" t="s">
        <v>1333</v>
      </c>
      <c r="E708" s="699"/>
      <c r="F708" s="705"/>
      <c r="G708" s="619"/>
      <c r="H708" s="715"/>
      <c r="I708" s="679"/>
      <c r="J708" s="458"/>
      <c r="K708" s="107"/>
      <c r="L708" s="11"/>
      <c r="M708" s="676"/>
    </row>
    <row r="709" spans="2:13" x14ac:dyDescent="0.3">
      <c r="B709" s="676"/>
      <c r="C709" s="725" t="s">
        <v>1334</v>
      </c>
      <c r="D709" s="117" t="s">
        <v>198</v>
      </c>
      <c r="E709" s="699" t="s">
        <v>128</v>
      </c>
      <c r="F709" s="705">
        <v>1</v>
      </c>
      <c r="G709" s="619">
        <v>18.2</v>
      </c>
      <c r="H709" s="715">
        <v>0.1</v>
      </c>
      <c r="I709" s="679"/>
      <c r="J709" s="458">
        <f t="shared" ref="J709:J722" si="17">PRODUCT(F709:I709)</f>
        <v>1.82</v>
      </c>
      <c r="K709" s="107"/>
      <c r="L709" s="11"/>
      <c r="M709" s="676"/>
    </row>
    <row r="710" spans="2:13" x14ac:dyDescent="0.3">
      <c r="B710" s="676"/>
      <c r="C710" s="725"/>
      <c r="D710" s="117" t="s">
        <v>2297</v>
      </c>
      <c r="E710" s="699"/>
      <c r="F710" s="705">
        <v>-1</v>
      </c>
      <c r="G710" s="619">
        <v>1</v>
      </c>
      <c r="H710" s="715">
        <v>0.1</v>
      </c>
      <c r="I710" s="679"/>
      <c r="J710" s="458">
        <f t="shared" si="17"/>
        <v>-0.1</v>
      </c>
      <c r="K710" s="107"/>
      <c r="L710" s="11"/>
      <c r="M710" s="676"/>
    </row>
    <row r="711" spans="2:13" x14ac:dyDescent="0.3">
      <c r="B711" s="676"/>
      <c r="C711" s="725" t="s">
        <v>1341</v>
      </c>
      <c r="D711" s="117" t="s">
        <v>194</v>
      </c>
      <c r="E711" s="565" t="s">
        <v>128</v>
      </c>
      <c r="F711" s="705">
        <v>1</v>
      </c>
      <c r="G711" s="619">
        <v>22.4</v>
      </c>
      <c r="H711" s="715">
        <v>0.1</v>
      </c>
      <c r="I711" s="679"/>
      <c r="J711" s="458">
        <f t="shared" si="17"/>
        <v>2.2399999999999998</v>
      </c>
      <c r="K711" s="107"/>
      <c r="L711" s="11"/>
      <c r="M711" s="676"/>
    </row>
    <row r="712" spans="2:13" x14ac:dyDescent="0.3">
      <c r="B712" s="676"/>
      <c r="C712" s="725"/>
      <c r="D712" s="117" t="s">
        <v>2297</v>
      </c>
      <c r="E712" s="565"/>
      <c r="F712" s="705">
        <v>-1</v>
      </c>
      <c r="G712" s="619">
        <v>1</v>
      </c>
      <c r="H712" s="715">
        <v>0.1</v>
      </c>
      <c r="I712" s="679"/>
      <c r="J712" s="458">
        <f t="shared" si="17"/>
        <v>-0.1</v>
      </c>
      <c r="K712" s="107"/>
      <c r="L712" s="11"/>
      <c r="M712" s="676"/>
    </row>
    <row r="713" spans="2:13" x14ac:dyDescent="0.3">
      <c r="B713" s="676"/>
      <c r="C713" s="725" t="s">
        <v>1349</v>
      </c>
      <c r="D713" s="117" t="s">
        <v>155</v>
      </c>
      <c r="E713" s="565" t="s">
        <v>128</v>
      </c>
      <c r="F713" s="705">
        <v>1</v>
      </c>
      <c r="G713" s="619">
        <v>14</v>
      </c>
      <c r="H713" s="715">
        <v>0.1</v>
      </c>
      <c r="I713" s="679"/>
      <c r="J713" s="458">
        <f t="shared" si="17"/>
        <v>1.4000000000000001</v>
      </c>
      <c r="K713" s="107"/>
      <c r="L713" s="11"/>
      <c r="M713" s="676"/>
    </row>
    <row r="714" spans="2:13" x14ac:dyDescent="0.3">
      <c r="B714" s="676"/>
      <c r="C714" s="725"/>
      <c r="D714" s="117" t="s">
        <v>2297</v>
      </c>
      <c r="E714" s="565"/>
      <c r="F714" s="705">
        <v>-1</v>
      </c>
      <c r="G714" s="619">
        <v>1</v>
      </c>
      <c r="H714" s="715">
        <v>0.1</v>
      </c>
      <c r="I714" s="679"/>
      <c r="J714" s="458">
        <f t="shared" si="17"/>
        <v>-0.1</v>
      </c>
      <c r="K714" s="107"/>
      <c r="L714" s="11"/>
      <c r="M714" s="676"/>
    </row>
    <row r="715" spans="2:13" x14ac:dyDescent="0.3">
      <c r="B715" s="676"/>
      <c r="C715" s="725" t="s">
        <v>1351</v>
      </c>
      <c r="D715" s="117" t="s">
        <v>177</v>
      </c>
      <c r="E715" s="565" t="s">
        <v>786</v>
      </c>
      <c r="F715" s="705">
        <v>1</v>
      </c>
      <c r="G715" s="619">
        <v>8.8000000000000007</v>
      </c>
      <c r="H715" s="715">
        <v>1.5</v>
      </c>
      <c r="I715" s="679"/>
      <c r="J715" s="458">
        <f t="shared" si="17"/>
        <v>13.200000000000001</v>
      </c>
      <c r="K715" s="107"/>
      <c r="L715" s="11"/>
      <c r="M715" s="676"/>
    </row>
    <row r="716" spans="2:13" x14ac:dyDescent="0.3">
      <c r="B716" s="676"/>
      <c r="C716" s="725"/>
      <c r="D716" s="117" t="s">
        <v>2297</v>
      </c>
      <c r="E716" s="565"/>
      <c r="F716" s="705">
        <v>-1</v>
      </c>
      <c r="G716" s="619">
        <v>0.9</v>
      </c>
      <c r="H716" s="715">
        <v>1.5</v>
      </c>
      <c r="I716" s="679"/>
      <c r="J716" s="458">
        <f t="shared" si="17"/>
        <v>-1.35</v>
      </c>
      <c r="K716" s="107"/>
      <c r="L716" s="11"/>
      <c r="M716" s="676"/>
    </row>
    <row r="717" spans="2:13" x14ac:dyDescent="0.3">
      <c r="B717" s="676"/>
      <c r="C717" s="725" t="s">
        <v>1353</v>
      </c>
      <c r="D717" s="117" t="s">
        <v>822</v>
      </c>
      <c r="E717" s="565" t="s">
        <v>787</v>
      </c>
      <c r="F717" s="705">
        <v>1</v>
      </c>
      <c r="G717" s="619">
        <v>15.1</v>
      </c>
      <c r="H717" s="715">
        <v>1.8</v>
      </c>
      <c r="I717" s="679"/>
      <c r="J717" s="458">
        <f t="shared" si="17"/>
        <v>27.18</v>
      </c>
      <c r="K717" s="107"/>
      <c r="L717" s="11"/>
      <c r="M717" s="676"/>
    </row>
    <row r="718" spans="2:13" x14ac:dyDescent="0.3">
      <c r="B718" s="676"/>
      <c r="C718" s="725"/>
      <c r="D718" s="117" t="s">
        <v>2297</v>
      </c>
      <c r="E718" s="565"/>
      <c r="F718" s="705">
        <v>-1</v>
      </c>
      <c r="G718" s="619">
        <v>0.9</v>
      </c>
      <c r="H718" s="715">
        <v>1.8</v>
      </c>
      <c r="I718" s="679"/>
      <c r="J718" s="458">
        <f t="shared" si="17"/>
        <v>-1.62</v>
      </c>
      <c r="K718" s="107"/>
      <c r="L718" s="11"/>
      <c r="M718" s="676"/>
    </row>
    <row r="719" spans="2:13" x14ac:dyDescent="0.2">
      <c r="B719" s="676"/>
      <c r="C719" s="677"/>
      <c r="D719" s="143" t="s">
        <v>2315</v>
      </c>
      <c r="E719" s="66"/>
      <c r="F719" s="705">
        <v>1</v>
      </c>
      <c r="G719" s="619">
        <v>3.8</v>
      </c>
      <c r="H719" s="679">
        <v>1.8</v>
      </c>
      <c r="I719" s="679"/>
      <c r="J719" s="458">
        <f t="shared" si="17"/>
        <v>6.84</v>
      </c>
      <c r="K719" s="107"/>
      <c r="L719" s="11"/>
      <c r="M719" s="676"/>
    </row>
    <row r="720" spans="2:13" x14ac:dyDescent="0.3">
      <c r="B720" s="676"/>
      <c r="C720" s="725" t="s">
        <v>1355</v>
      </c>
      <c r="D720" s="117" t="s">
        <v>1356</v>
      </c>
      <c r="E720" s="699" t="s">
        <v>787</v>
      </c>
      <c r="F720" s="705">
        <v>1</v>
      </c>
      <c r="G720" s="619">
        <v>15.3</v>
      </c>
      <c r="H720" s="715">
        <v>1.8</v>
      </c>
      <c r="I720" s="679"/>
      <c r="J720" s="458">
        <f t="shared" si="17"/>
        <v>27.540000000000003</v>
      </c>
      <c r="K720" s="107"/>
      <c r="L720" s="11"/>
      <c r="M720" s="676"/>
    </row>
    <row r="721" spans="2:13" x14ac:dyDescent="0.3">
      <c r="B721" s="676"/>
      <c r="C721" s="725"/>
      <c r="D721" s="117" t="s">
        <v>2297</v>
      </c>
      <c r="E721" s="699"/>
      <c r="F721" s="705">
        <v>-1</v>
      </c>
      <c r="G721" s="619">
        <v>0.9</v>
      </c>
      <c r="H721" s="715">
        <v>1.8</v>
      </c>
      <c r="I721" s="679"/>
      <c r="J721" s="458">
        <f t="shared" si="17"/>
        <v>-1.62</v>
      </c>
      <c r="K721" s="107"/>
      <c r="L721" s="11"/>
      <c r="M721" s="676"/>
    </row>
    <row r="722" spans="2:13" x14ac:dyDescent="0.2">
      <c r="B722" s="676"/>
      <c r="C722" s="677"/>
      <c r="D722" s="143" t="s">
        <v>2315</v>
      </c>
      <c r="E722" s="66"/>
      <c r="F722" s="705">
        <v>1</v>
      </c>
      <c r="G722" s="619">
        <v>5.7</v>
      </c>
      <c r="H722" s="679">
        <v>1.8</v>
      </c>
      <c r="I722" s="679"/>
      <c r="J722" s="458">
        <f t="shared" si="17"/>
        <v>10.26</v>
      </c>
      <c r="K722" s="107"/>
      <c r="L722" s="11"/>
      <c r="M722" s="676"/>
    </row>
    <row r="723" spans="2:13" x14ac:dyDescent="0.2">
      <c r="B723" s="676"/>
      <c r="C723" s="677"/>
      <c r="D723" s="143"/>
      <c r="E723" s="143"/>
      <c r="F723" s="705"/>
      <c r="G723" s="619"/>
      <c r="H723" s="679"/>
      <c r="I723" s="679"/>
      <c r="J723" s="458"/>
      <c r="K723" s="107"/>
      <c r="L723" s="11"/>
      <c r="M723" s="676"/>
    </row>
    <row r="724" spans="2:13" x14ac:dyDescent="0.2">
      <c r="B724" s="676"/>
      <c r="C724" s="677"/>
      <c r="D724" s="690" t="s">
        <v>1358</v>
      </c>
      <c r="E724" s="143"/>
      <c r="F724" s="705"/>
      <c r="G724" s="619"/>
      <c r="H724" s="679"/>
      <c r="I724" s="679"/>
      <c r="J724" s="458"/>
      <c r="K724" s="107"/>
      <c r="L724" s="11"/>
      <c r="M724" s="676"/>
    </row>
    <row r="725" spans="2:13" x14ac:dyDescent="0.2">
      <c r="B725" s="676"/>
      <c r="C725" s="677" t="s">
        <v>1359</v>
      </c>
      <c r="D725" s="143" t="s">
        <v>162</v>
      </c>
      <c r="E725" s="66" t="s">
        <v>128</v>
      </c>
      <c r="F725" s="705">
        <v>1</v>
      </c>
      <c r="G725" s="619">
        <v>8.6</v>
      </c>
      <c r="H725" s="679">
        <v>0.1</v>
      </c>
      <c r="I725" s="679"/>
      <c r="J725" s="458">
        <f t="shared" ref="J725:J736" si="18">PRODUCT(F725:I725)</f>
        <v>0.86</v>
      </c>
      <c r="K725" s="107"/>
      <c r="L725" s="11"/>
      <c r="M725" s="676"/>
    </row>
    <row r="726" spans="2:13" x14ac:dyDescent="0.2">
      <c r="B726" s="676"/>
      <c r="C726" s="677" t="s">
        <v>1403</v>
      </c>
      <c r="D726" s="143" t="s">
        <v>155</v>
      </c>
      <c r="E726" s="66" t="s">
        <v>128</v>
      </c>
      <c r="F726" s="705">
        <v>1</v>
      </c>
      <c r="G726" s="619">
        <v>13.3</v>
      </c>
      <c r="H726" s="679">
        <v>0.1</v>
      </c>
      <c r="I726" s="679"/>
      <c r="J726" s="458">
        <f t="shared" si="18"/>
        <v>1.33</v>
      </c>
      <c r="K726" s="107"/>
      <c r="L726" s="11"/>
      <c r="M726" s="676"/>
    </row>
    <row r="727" spans="2:13" x14ac:dyDescent="0.2">
      <c r="B727" s="676"/>
      <c r="C727" s="677"/>
      <c r="D727" s="143" t="s">
        <v>2297</v>
      </c>
      <c r="E727" s="66"/>
      <c r="F727" s="705">
        <v>-1</v>
      </c>
      <c r="G727" s="619">
        <v>0.9</v>
      </c>
      <c r="H727" s="679">
        <v>0.1</v>
      </c>
      <c r="I727" s="679"/>
      <c r="J727" s="458">
        <f t="shared" si="18"/>
        <v>-9.0000000000000011E-2</v>
      </c>
      <c r="K727" s="107"/>
      <c r="L727" s="11"/>
      <c r="M727" s="676"/>
    </row>
    <row r="728" spans="2:13" x14ac:dyDescent="0.2">
      <c r="B728" s="676"/>
      <c r="C728" s="677" t="s">
        <v>1402</v>
      </c>
      <c r="D728" s="143" t="s">
        <v>122</v>
      </c>
      <c r="E728" s="66" t="s">
        <v>788</v>
      </c>
      <c r="F728" s="705">
        <v>1</v>
      </c>
      <c r="G728" s="619">
        <v>8</v>
      </c>
      <c r="H728" s="679">
        <v>1.2</v>
      </c>
      <c r="I728" s="679"/>
      <c r="J728" s="458">
        <f t="shared" si="18"/>
        <v>9.6</v>
      </c>
      <c r="K728" s="107"/>
      <c r="L728" s="11"/>
      <c r="M728" s="676"/>
    </row>
    <row r="729" spans="2:13" x14ac:dyDescent="0.2">
      <c r="B729" s="676"/>
      <c r="C729" s="677"/>
      <c r="D729" s="143" t="s">
        <v>2297</v>
      </c>
      <c r="E729" s="66"/>
      <c r="F729" s="705">
        <v>-1</v>
      </c>
      <c r="G729" s="619">
        <v>0.8</v>
      </c>
      <c r="H729" s="679">
        <v>1.2</v>
      </c>
      <c r="I729" s="679"/>
      <c r="J729" s="458">
        <f t="shared" si="18"/>
        <v>-0.96</v>
      </c>
      <c r="K729" s="107"/>
      <c r="L729" s="11"/>
      <c r="M729" s="676"/>
    </row>
    <row r="730" spans="2:13" x14ac:dyDescent="0.2">
      <c r="B730" s="676"/>
      <c r="C730" s="677" t="s">
        <v>1399</v>
      </c>
      <c r="D730" s="143" t="s">
        <v>1400</v>
      </c>
      <c r="E730" s="66" t="s">
        <v>786</v>
      </c>
      <c r="F730" s="705">
        <v>1</v>
      </c>
      <c r="G730" s="619">
        <v>9.9</v>
      </c>
      <c r="H730" s="679">
        <v>1.5</v>
      </c>
      <c r="I730" s="679"/>
      <c r="J730" s="458">
        <f t="shared" si="18"/>
        <v>14.850000000000001</v>
      </c>
      <c r="K730" s="107"/>
      <c r="L730" s="11"/>
      <c r="M730" s="676"/>
    </row>
    <row r="731" spans="2:13" x14ac:dyDescent="0.2">
      <c r="B731" s="676"/>
      <c r="C731" s="677"/>
      <c r="D731" s="143" t="s">
        <v>2297</v>
      </c>
      <c r="E731" s="66"/>
      <c r="F731" s="705">
        <v>-1</v>
      </c>
      <c r="G731" s="619">
        <v>1</v>
      </c>
      <c r="H731" s="679">
        <v>1.5</v>
      </c>
      <c r="I731" s="679"/>
      <c r="J731" s="458">
        <f t="shared" si="18"/>
        <v>-1.5</v>
      </c>
      <c r="K731" s="107"/>
      <c r="L731" s="11"/>
      <c r="M731" s="676"/>
    </row>
    <row r="732" spans="2:13" x14ac:dyDescent="0.2">
      <c r="B732" s="676"/>
      <c r="C732" s="677" t="s">
        <v>2367</v>
      </c>
      <c r="D732" s="143" t="s">
        <v>138</v>
      </c>
      <c r="E732" s="66" t="s">
        <v>128</v>
      </c>
      <c r="F732" s="705">
        <v>1</v>
      </c>
      <c r="G732" s="619">
        <v>19.55</v>
      </c>
      <c r="H732" s="679">
        <v>0.1</v>
      </c>
      <c r="I732" s="679"/>
      <c r="J732" s="458">
        <f t="shared" si="18"/>
        <v>1.9550000000000001</v>
      </c>
      <c r="K732" s="107"/>
      <c r="L732" s="11"/>
      <c r="M732" s="676"/>
    </row>
    <row r="733" spans="2:13" x14ac:dyDescent="0.2">
      <c r="B733" s="676"/>
      <c r="C733" s="677"/>
      <c r="D733" s="143" t="s">
        <v>2297</v>
      </c>
      <c r="E733" s="66"/>
      <c r="F733" s="705">
        <v>-2</v>
      </c>
      <c r="G733" s="619">
        <v>1.8</v>
      </c>
      <c r="H733" s="679">
        <v>0.1</v>
      </c>
      <c r="I733" s="679"/>
      <c r="J733" s="458">
        <f t="shared" si="18"/>
        <v>-0.36000000000000004</v>
      </c>
      <c r="K733" s="107"/>
      <c r="L733" s="11"/>
      <c r="M733" s="676"/>
    </row>
    <row r="734" spans="2:13" x14ac:dyDescent="0.2">
      <c r="B734" s="676"/>
      <c r="C734" s="677"/>
      <c r="D734" s="143" t="s">
        <v>2297</v>
      </c>
      <c r="E734" s="66"/>
      <c r="F734" s="705">
        <v>-4</v>
      </c>
      <c r="G734" s="619">
        <v>1</v>
      </c>
      <c r="H734" s="679">
        <v>0.1</v>
      </c>
      <c r="I734" s="679"/>
      <c r="J734" s="458">
        <f t="shared" si="18"/>
        <v>-0.4</v>
      </c>
      <c r="K734" s="107"/>
      <c r="L734" s="11"/>
      <c r="M734" s="676"/>
    </row>
    <row r="735" spans="2:13" x14ac:dyDescent="0.2">
      <c r="B735" s="676"/>
      <c r="C735" s="677"/>
      <c r="D735" s="143" t="s">
        <v>2297</v>
      </c>
      <c r="E735" s="66"/>
      <c r="F735" s="705">
        <v>-2</v>
      </c>
      <c r="G735" s="619">
        <v>0.9</v>
      </c>
      <c r="H735" s="679">
        <v>0.1</v>
      </c>
      <c r="I735" s="679"/>
      <c r="J735" s="458">
        <f t="shared" si="18"/>
        <v>-0.18000000000000002</v>
      </c>
      <c r="K735" s="107"/>
      <c r="L735" s="11"/>
      <c r="M735" s="676"/>
    </row>
    <row r="736" spans="2:13" x14ac:dyDescent="0.2">
      <c r="B736" s="676"/>
      <c r="C736" s="677"/>
      <c r="D736" s="143" t="s">
        <v>2297</v>
      </c>
      <c r="E736" s="66"/>
      <c r="F736" s="705">
        <v>-1</v>
      </c>
      <c r="G736" s="619">
        <v>0.8</v>
      </c>
      <c r="H736" s="679">
        <v>0.1</v>
      </c>
      <c r="I736" s="679"/>
      <c r="J736" s="458">
        <f t="shared" si="18"/>
        <v>-8.0000000000000016E-2</v>
      </c>
      <c r="K736" s="107"/>
      <c r="L736" s="11"/>
      <c r="M736" s="676"/>
    </row>
    <row r="737" spans="2:13" x14ac:dyDescent="0.3">
      <c r="B737" s="676"/>
      <c r="C737" s="725"/>
      <c r="D737" s="117"/>
      <c r="E737" s="699"/>
      <c r="F737" s="705"/>
      <c r="G737" s="619"/>
      <c r="H737" s="715"/>
      <c r="I737" s="679"/>
      <c r="J737" s="458"/>
      <c r="K737" s="107"/>
      <c r="L737" s="11"/>
      <c r="M737" s="676"/>
    </row>
    <row r="738" spans="2:13" x14ac:dyDescent="0.2">
      <c r="B738" s="676"/>
      <c r="C738" s="725"/>
      <c r="D738" s="690" t="s">
        <v>1404</v>
      </c>
      <c r="E738" s="699"/>
      <c r="F738" s="705"/>
      <c r="G738" s="619"/>
      <c r="H738" s="715"/>
      <c r="I738" s="679"/>
      <c r="J738" s="458"/>
      <c r="K738" s="107"/>
      <c r="L738" s="11"/>
      <c r="M738" s="676"/>
    </row>
    <row r="739" spans="2:13" x14ac:dyDescent="0.3">
      <c r="B739" s="676"/>
      <c r="C739" s="725" t="s">
        <v>1423</v>
      </c>
      <c r="D739" s="117" t="s">
        <v>177</v>
      </c>
      <c r="E739" s="699" t="s">
        <v>786</v>
      </c>
      <c r="F739" s="705">
        <v>1</v>
      </c>
      <c r="G739" s="619">
        <v>8</v>
      </c>
      <c r="H739" s="715">
        <v>1.5</v>
      </c>
      <c r="I739" s="679"/>
      <c r="J739" s="458">
        <f t="shared" ref="J739:J802" si="19">PRODUCT(F739:I739)</f>
        <v>12</v>
      </c>
      <c r="K739" s="107"/>
      <c r="L739" s="11"/>
      <c r="M739" s="676"/>
    </row>
    <row r="740" spans="2:13" x14ac:dyDescent="0.3">
      <c r="B740" s="676"/>
      <c r="C740" s="725"/>
      <c r="D740" s="117" t="s">
        <v>2297</v>
      </c>
      <c r="E740" s="699"/>
      <c r="F740" s="705">
        <v>-1</v>
      </c>
      <c r="G740" s="619">
        <v>0.9</v>
      </c>
      <c r="H740" s="715">
        <v>1.5</v>
      </c>
      <c r="I740" s="679"/>
      <c r="J740" s="458">
        <f t="shared" si="19"/>
        <v>-1.35</v>
      </c>
      <c r="K740" s="107"/>
      <c r="L740" s="11"/>
      <c r="M740" s="676"/>
    </row>
    <row r="741" spans="2:13" x14ac:dyDescent="0.3">
      <c r="B741" s="676"/>
      <c r="C741" s="725" t="s">
        <v>2368</v>
      </c>
      <c r="D741" s="117" t="s">
        <v>834</v>
      </c>
      <c r="E741" s="699" t="s">
        <v>120</v>
      </c>
      <c r="F741" s="705">
        <v>1</v>
      </c>
      <c r="G741" s="619">
        <v>7.8</v>
      </c>
      <c r="H741" s="715">
        <v>1.2</v>
      </c>
      <c r="I741" s="679"/>
      <c r="J741" s="458">
        <f t="shared" si="19"/>
        <v>9.36</v>
      </c>
      <c r="K741" s="107"/>
      <c r="L741" s="11"/>
      <c r="M741" s="676"/>
    </row>
    <row r="742" spans="2:13" x14ac:dyDescent="0.3">
      <c r="B742" s="676"/>
      <c r="C742" s="725"/>
      <c r="D742" s="117" t="s">
        <v>2297</v>
      </c>
      <c r="E742" s="699"/>
      <c r="F742" s="705">
        <v>-1</v>
      </c>
      <c r="G742" s="619">
        <v>0.8</v>
      </c>
      <c r="H742" s="715">
        <v>1.2</v>
      </c>
      <c r="I742" s="679"/>
      <c r="J742" s="458">
        <f t="shared" si="19"/>
        <v>-0.96</v>
      </c>
      <c r="K742" s="107"/>
      <c r="L742" s="11"/>
      <c r="M742" s="676"/>
    </row>
    <row r="743" spans="2:13" x14ac:dyDescent="0.3">
      <c r="B743" s="676"/>
      <c r="C743" s="725" t="s">
        <v>2369</v>
      </c>
      <c r="D743" s="117" t="s">
        <v>163</v>
      </c>
      <c r="E743" s="699" t="s">
        <v>125</v>
      </c>
      <c r="F743" s="705">
        <v>1</v>
      </c>
      <c r="G743" s="619">
        <v>9.4</v>
      </c>
      <c r="H743" s="715">
        <v>1.5</v>
      </c>
      <c r="I743" s="679"/>
      <c r="J743" s="458">
        <f t="shared" si="19"/>
        <v>14.100000000000001</v>
      </c>
      <c r="K743" s="107"/>
      <c r="L743" s="11"/>
      <c r="M743" s="676"/>
    </row>
    <row r="744" spans="2:13" x14ac:dyDescent="0.3">
      <c r="B744" s="676"/>
      <c r="C744" s="725"/>
      <c r="D744" s="117" t="s">
        <v>2297</v>
      </c>
      <c r="E744" s="699"/>
      <c r="F744" s="705">
        <v>-1</v>
      </c>
      <c r="G744" s="619">
        <v>0.9</v>
      </c>
      <c r="H744" s="715">
        <v>1.5</v>
      </c>
      <c r="I744" s="679"/>
      <c r="J744" s="458">
        <f t="shared" si="19"/>
        <v>-1.35</v>
      </c>
      <c r="K744" s="107"/>
      <c r="L744" s="11"/>
      <c r="M744" s="676"/>
    </row>
    <row r="745" spans="2:13" x14ac:dyDescent="0.3">
      <c r="B745" s="676"/>
      <c r="C745" s="725" t="s">
        <v>1420</v>
      </c>
      <c r="D745" s="117" t="s">
        <v>2370</v>
      </c>
      <c r="E745" s="699" t="s">
        <v>125</v>
      </c>
      <c r="F745" s="705">
        <v>1</v>
      </c>
      <c r="G745" s="619">
        <v>12.2</v>
      </c>
      <c r="H745" s="715">
        <v>1.5</v>
      </c>
      <c r="I745" s="679"/>
      <c r="J745" s="458">
        <f t="shared" si="19"/>
        <v>18.299999999999997</v>
      </c>
      <c r="K745" s="107"/>
      <c r="L745" s="11"/>
      <c r="M745" s="676"/>
    </row>
    <row r="746" spans="2:13" x14ac:dyDescent="0.3">
      <c r="B746" s="676"/>
      <c r="C746" s="725"/>
      <c r="D746" s="117" t="s">
        <v>2297</v>
      </c>
      <c r="E746" s="699"/>
      <c r="F746" s="705">
        <v>-1</v>
      </c>
      <c r="G746" s="619">
        <v>1</v>
      </c>
      <c r="H746" s="715">
        <v>1.5</v>
      </c>
      <c r="I746" s="679"/>
      <c r="J746" s="458">
        <f t="shared" si="19"/>
        <v>-1.5</v>
      </c>
      <c r="K746" s="107"/>
      <c r="L746" s="11"/>
      <c r="M746" s="676"/>
    </row>
    <row r="747" spans="2:13" x14ac:dyDescent="0.3">
      <c r="B747" s="676"/>
      <c r="C747" s="725"/>
      <c r="D747" s="117" t="s">
        <v>2371</v>
      </c>
      <c r="E747" s="699"/>
      <c r="F747" s="705">
        <v>-2</v>
      </c>
      <c r="G747" s="619">
        <v>1.5</v>
      </c>
      <c r="H747" s="715">
        <v>0.3</v>
      </c>
      <c r="I747" s="679"/>
      <c r="J747" s="458">
        <f t="shared" si="19"/>
        <v>-0.89999999999999991</v>
      </c>
      <c r="K747" s="107"/>
      <c r="L747" s="11"/>
      <c r="M747" s="676"/>
    </row>
    <row r="748" spans="2:13" x14ac:dyDescent="0.3">
      <c r="B748" s="676"/>
      <c r="C748" s="725" t="s">
        <v>1419</v>
      </c>
      <c r="D748" s="117" t="s">
        <v>801</v>
      </c>
      <c r="E748" s="699" t="s">
        <v>123</v>
      </c>
      <c r="F748" s="705">
        <v>1</v>
      </c>
      <c r="G748" s="619">
        <v>7.5</v>
      </c>
      <c r="H748" s="715">
        <v>1.8</v>
      </c>
      <c r="I748" s="679"/>
      <c r="J748" s="458">
        <f t="shared" si="19"/>
        <v>13.5</v>
      </c>
      <c r="K748" s="107"/>
      <c r="L748" s="11"/>
      <c r="M748" s="676"/>
    </row>
    <row r="749" spans="2:13" x14ac:dyDescent="0.2">
      <c r="B749" s="676"/>
      <c r="C749" s="677" t="s">
        <v>1413</v>
      </c>
      <c r="D749" s="143" t="s">
        <v>122</v>
      </c>
      <c r="E749" s="66" t="s">
        <v>120</v>
      </c>
      <c r="F749" s="705">
        <v>1</v>
      </c>
      <c r="G749" s="619">
        <v>7.4</v>
      </c>
      <c r="H749" s="679">
        <v>1.2</v>
      </c>
      <c r="I749" s="679"/>
      <c r="J749" s="458">
        <f t="shared" si="19"/>
        <v>8.8800000000000008</v>
      </c>
      <c r="K749" s="107"/>
      <c r="L749" s="11"/>
      <c r="M749" s="676"/>
    </row>
    <row r="750" spans="2:13" x14ac:dyDescent="0.2">
      <c r="B750" s="676"/>
      <c r="C750" s="677"/>
      <c r="D750" s="143" t="s">
        <v>2297</v>
      </c>
      <c r="E750" s="66"/>
      <c r="F750" s="705">
        <v>-1</v>
      </c>
      <c r="G750" s="619">
        <v>0.8</v>
      </c>
      <c r="H750" s="679">
        <v>1.2</v>
      </c>
      <c r="I750" s="679"/>
      <c r="J750" s="458">
        <f t="shared" si="19"/>
        <v>-0.96</v>
      </c>
      <c r="K750" s="107"/>
      <c r="L750" s="11"/>
      <c r="M750" s="676"/>
    </row>
    <row r="751" spans="2:13" x14ac:dyDescent="0.2">
      <c r="B751" s="676"/>
      <c r="C751" s="677" t="s">
        <v>1408</v>
      </c>
      <c r="D751" s="143" t="s">
        <v>381</v>
      </c>
      <c r="E751" s="66" t="s">
        <v>125</v>
      </c>
      <c r="F751" s="705">
        <v>1</v>
      </c>
      <c r="G751" s="619">
        <v>10.9</v>
      </c>
      <c r="H751" s="679">
        <v>1.5</v>
      </c>
      <c r="I751" s="679"/>
      <c r="J751" s="458">
        <f t="shared" si="19"/>
        <v>16.350000000000001</v>
      </c>
      <c r="K751" s="107"/>
      <c r="L751" s="11"/>
      <c r="M751" s="676"/>
    </row>
    <row r="752" spans="2:13" x14ac:dyDescent="0.2">
      <c r="B752" s="676"/>
      <c r="C752" s="677"/>
      <c r="D752" s="143" t="s">
        <v>2297</v>
      </c>
      <c r="E752" s="66"/>
      <c r="F752" s="705">
        <v>-1</v>
      </c>
      <c r="G752" s="619">
        <v>0.9</v>
      </c>
      <c r="H752" s="679">
        <v>1.5</v>
      </c>
      <c r="I752" s="679"/>
      <c r="J752" s="458">
        <f t="shared" si="19"/>
        <v>-1.35</v>
      </c>
      <c r="K752" s="107"/>
      <c r="L752" s="11"/>
      <c r="M752" s="676"/>
    </row>
    <row r="753" spans="2:13" x14ac:dyDescent="0.2">
      <c r="B753" s="676"/>
      <c r="C753" s="677" t="s">
        <v>1409</v>
      </c>
      <c r="D753" s="143" t="s">
        <v>1410</v>
      </c>
      <c r="E753" s="699" t="s">
        <v>125</v>
      </c>
      <c r="F753" s="705">
        <v>1</v>
      </c>
      <c r="G753" s="619">
        <v>14.7</v>
      </c>
      <c r="H753" s="679">
        <v>1.5</v>
      </c>
      <c r="I753" s="679"/>
      <c r="J753" s="458">
        <f t="shared" si="19"/>
        <v>22.049999999999997</v>
      </c>
      <c r="K753" s="107"/>
      <c r="L753" s="11"/>
      <c r="M753" s="676"/>
    </row>
    <row r="754" spans="2:13" x14ac:dyDescent="0.2">
      <c r="B754" s="676"/>
      <c r="C754" s="677"/>
      <c r="D754" s="143" t="s">
        <v>2297</v>
      </c>
      <c r="E754" s="699"/>
      <c r="F754" s="705">
        <v>-1</v>
      </c>
      <c r="G754" s="619">
        <v>1</v>
      </c>
      <c r="H754" s="679">
        <v>1.5</v>
      </c>
      <c r="I754" s="679"/>
      <c r="J754" s="458">
        <f t="shared" si="19"/>
        <v>-1.5</v>
      </c>
      <c r="K754" s="107"/>
      <c r="L754" s="11"/>
      <c r="M754" s="676"/>
    </row>
    <row r="755" spans="2:13" x14ac:dyDescent="0.2">
      <c r="B755" s="676"/>
      <c r="C755" s="677"/>
      <c r="D755" s="564"/>
      <c r="E755" s="699" t="s">
        <v>2372</v>
      </c>
      <c r="F755" s="705">
        <v>-1</v>
      </c>
      <c r="G755" s="619">
        <v>1.6</v>
      </c>
      <c r="H755" s="715">
        <v>0.3</v>
      </c>
      <c r="I755" s="679"/>
      <c r="J755" s="458">
        <f t="shared" si="19"/>
        <v>-0.48</v>
      </c>
      <c r="K755" s="107"/>
      <c r="L755" s="11"/>
      <c r="M755" s="676"/>
    </row>
    <row r="756" spans="2:13" x14ac:dyDescent="0.2">
      <c r="B756" s="676"/>
      <c r="C756" s="677" t="s">
        <v>1411</v>
      </c>
      <c r="D756" s="564" t="s">
        <v>144</v>
      </c>
      <c r="E756" s="699" t="s">
        <v>125</v>
      </c>
      <c r="F756" s="705">
        <v>1</v>
      </c>
      <c r="G756" s="619">
        <v>11.35</v>
      </c>
      <c r="H756" s="715">
        <v>1.5</v>
      </c>
      <c r="I756" s="679"/>
      <c r="J756" s="458">
        <f t="shared" si="19"/>
        <v>17.024999999999999</v>
      </c>
      <c r="K756" s="107"/>
      <c r="L756" s="11"/>
      <c r="M756" s="676"/>
    </row>
    <row r="757" spans="2:13" x14ac:dyDescent="0.2">
      <c r="B757" s="676"/>
      <c r="C757" s="677"/>
      <c r="D757" s="564" t="s">
        <v>2345</v>
      </c>
      <c r="E757" s="699"/>
      <c r="F757" s="705">
        <v>-1</v>
      </c>
      <c r="G757" s="619">
        <v>1.95</v>
      </c>
      <c r="H757" s="715">
        <v>1.4</v>
      </c>
      <c r="I757" s="679"/>
      <c r="J757" s="458">
        <f t="shared" si="19"/>
        <v>-2.73</v>
      </c>
      <c r="K757" s="107"/>
      <c r="L757" s="11"/>
      <c r="M757" s="676"/>
    </row>
    <row r="758" spans="2:13" x14ac:dyDescent="0.2">
      <c r="B758" s="676"/>
      <c r="C758" s="677"/>
      <c r="D758" s="564" t="s">
        <v>2345</v>
      </c>
      <c r="E758" s="699"/>
      <c r="F758" s="705">
        <v>-1</v>
      </c>
      <c r="G758" s="619">
        <v>3.3</v>
      </c>
      <c r="H758" s="715">
        <v>1.4</v>
      </c>
      <c r="I758" s="679"/>
      <c r="J758" s="458">
        <f t="shared" si="19"/>
        <v>-4.6199999999999992</v>
      </c>
      <c r="K758" s="107"/>
      <c r="L758" s="11"/>
      <c r="M758" s="676"/>
    </row>
    <row r="759" spans="2:13" x14ac:dyDescent="0.2">
      <c r="B759" s="676"/>
      <c r="C759" s="677" t="s">
        <v>1425</v>
      </c>
      <c r="D759" s="143" t="s">
        <v>138</v>
      </c>
      <c r="E759" s="699" t="s">
        <v>125</v>
      </c>
      <c r="F759" s="705">
        <v>1</v>
      </c>
      <c r="G759" s="619">
        <v>23.05</v>
      </c>
      <c r="H759" s="715">
        <v>1.5</v>
      </c>
      <c r="I759" s="679"/>
      <c r="J759" s="458">
        <f t="shared" si="19"/>
        <v>34.575000000000003</v>
      </c>
      <c r="K759" s="107"/>
      <c r="L759" s="11"/>
      <c r="M759" s="676"/>
    </row>
    <row r="760" spans="2:13" x14ac:dyDescent="0.2">
      <c r="B760" s="676"/>
      <c r="C760" s="680"/>
      <c r="D760" s="564" t="s">
        <v>2297</v>
      </c>
      <c r="E760" s="699"/>
      <c r="F760" s="705">
        <v>-2</v>
      </c>
      <c r="G760" s="619">
        <v>1</v>
      </c>
      <c r="H760" s="715">
        <v>1.5</v>
      </c>
      <c r="I760" s="679"/>
      <c r="J760" s="458">
        <f t="shared" si="19"/>
        <v>-3</v>
      </c>
      <c r="K760" s="107"/>
      <c r="L760" s="11"/>
      <c r="M760" s="676"/>
    </row>
    <row r="761" spans="2:13" x14ac:dyDescent="0.2">
      <c r="B761" s="676"/>
      <c r="C761" s="680"/>
      <c r="D761" s="564" t="s">
        <v>2297</v>
      </c>
      <c r="E761" s="699"/>
      <c r="F761" s="705">
        <v>-5</v>
      </c>
      <c r="G761" s="619">
        <v>0.9</v>
      </c>
      <c r="H761" s="715">
        <v>1.5</v>
      </c>
      <c r="I761" s="679"/>
      <c r="J761" s="458">
        <f t="shared" si="19"/>
        <v>-6.75</v>
      </c>
      <c r="K761" s="107"/>
      <c r="L761" s="11"/>
      <c r="M761" s="676"/>
    </row>
    <row r="762" spans="2:13" x14ac:dyDescent="0.2">
      <c r="B762" s="676"/>
      <c r="C762" s="677"/>
      <c r="D762" s="143" t="s">
        <v>2297</v>
      </c>
      <c r="E762" s="699"/>
      <c r="F762" s="705">
        <v>-2</v>
      </c>
      <c r="G762" s="619">
        <v>0.8</v>
      </c>
      <c r="H762" s="715">
        <v>1.5</v>
      </c>
      <c r="I762" s="679"/>
      <c r="J762" s="458">
        <f t="shared" si="19"/>
        <v>-2.4000000000000004</v>
      </c>
      <c r="K762" s="107"/>
      <c r="L762" s="11"/>
      <c r="M762" s="676"/>
    </row>
    <row r="763" spans="2:13" x14ac:dyDescent="0.2">
      <c r="B763" s="676"/>
      <c r="C763" s="677"/>
      <c r="D763" s="143"/>
      <c r="E763" s="699" t="s">
        <v>666</v>
      </c>
      <c r="F763" s="705">
        <v>-1</v>
      </c>
      <c r="G763" s="619">
        <v>1.5</v>
      </c>
      <c r="H763" s="715">
        <v>0.3</v>
      </c>
      <c r="I763" s="679"/>
      <c r="J763" s="458">
        <f t="shared" si="19"/>
        <v>-0.44999999999999996</v>
      </c>
      <c r="K763" s="107"/>
      <c r="L763" s="11"/>
      <c r="M763" s="676"/>
    </row>
    <row r="764" spans="2:13" x14ac:dyDescent="0.2">
      <c r="B764" s="676"/>
      <c r="C764" s="680"/>
      <c r="D764" s="564"/>
      <c r="E764" s="699"/>
      <c r="F764" s="705"/>
      <c r="G764" s="619"/>
      <c r="H764" s="715"/>
      <c r="I764" s="679"/>
      <c r="J764" s="458"/>
      <c r="K764" s="107"/>
      <c r="L764" s="11"/>
      <c r="M764" s="676"/>
    </row>
    <row r="765" spans="2:13" x14ac:dyDescent="0.2">
      <c r="B765" s="676"/>
      <c r="C765" s="680"/>
      <c r="D765" s="690" t="s">
        <v>1426</v>
      </c>
      <c r="E765" s="699"/>
      <c r="F765" s="705"/>
      <c r="G765" s="619"/>
      <c r="H765" s="715"/>
      <c r="I765" s="679"/>
      <c r="J765" s="458"/>
      <c r="K765" s="107"/>
      <c r="L765" s="11"/>
      <c r="M765" s="676"/>
    </row>
    <row r="766" spans="2:13" x14ac:dyDescent="0.3">
      <c r="B766" s="676"/>
      <c r="C766" s="725" t="s">
        <v>1427</v>
      </c>
      <c r="D766" s="117" t="s">
        <v>122</v>
      </c>
      <c r="E766" s="699" t="s">
        <v>2373</v>
      </c>
      <c r="F766" s="705">
        <v>1</v>
      </c>
      <c r="G766" s="619">
        <v>6.8</v>
      </c>
      <c r="H766" s="715">
        <v>1.2</v>
      </c>
      <c r="I766" s="679"/>
      <c r="J766" s="458">
        <f t="shared" si="19"/>
        <v>8.16</v>
      </c>
      <c r="K766" s="107"/>
      <c r="L766" s="11"/>
      <c r="M766" s="676"/>
    </row>
    <row r="767" spans="2:13" x14ac:dyDescent="0.3">
      <c r="B767" s="676"/>
      <c r="C767" s="725"/>
      <c r="D767" s="117" t="s">
        <v>2297</v>
      </c>
      <c r="E767" s="699"/>
      <c r="F767" s="705">
        <v>-1</v>
      </c>
      <c r="G767" s="619">
        <v>0.8</v>
      </c>
      <c r="H767" s="715">
        <v>1.2</v>
      </c>
      <c r="I767" s="679"/>
      <c r="J767" s="458">
        <f t="shared" si="19"/>
        <v>-0.96</v>
      </c>
      <c r="K767" s="107"/>
      <c r="L767" s="11"/>
      <c r="M767" s="676"/>
    </row>
    <row r="768" spans="2:13" x14ac:dyDescent="0.3">
      <c r="B768" s="676"/>
      <c r="C768" s="725" t="s">
        <v>1432</v>
      </c>
      <c r="D768" s="117" t="s">
        <v>795</v>
      </c>
      <c r="E768" s="699" t="s">
        <v>124</v>
      </c>
      <c r="F768" s="705">
        <v>1</v>
      </c>
      <c r="G768" s="619">
        <v>8.6999999999999993</v>
      </c>
      <c r="H768" s="715">
        <v>0.1</v>
      </c>
      <c r="I768" s="679"/>
      <c r="J768" s="458">
        <f t="shared" si="19"/>
        <v>0.87</v>
      </c>
      <c r="K768" s="107"/>
      <c r="L768" s="11"/>
      <c r="M768" s="676"/>
    </row>
    <row r="769" spans="2:13" x14ac:dyDescent="0.3">
      <c r="B769" s="676"/>
      <c r="C769" s="725"/>
      <c r="D769" s="117" t="s">
        <v>2297</v>
      </c>
      <c r="E769" s="699"/>
      <c r="F769" s="705">
        <v>-1</v>
      </c>
      <c r="G769" s="619">
        <v>0.9</v>
      </c>
      <c r="H769" s="715">
        <v>0.1</v>
      </c>
      <c r="I769" s="679"/>
      <c r="J769" s="458">
        <f t="shared" si="19"/>
        <v>-9.0000000000000011E-2</v>
      </c>
      <c r="K769" s="107"/>
      <c r="L769" s="11"/>
      <c r="M769" s="676"/>
    </row>
    <row r="770" spans="2:13" x14ac:dyDescent="0.3">
      <c r="B770" s="676"/>
      <c r="C770" s="725" t="s">
        <v>1434</v>
      </c>
      <c r="D770" s="117" t="s">
        <v>795</v>
      </c>
      <c r="E770" s="699" t="s">
        <v>124</v>
      </c>
      <c r="F770" s="705">
        <v>1</v>
      </c>
      <c r="G770" s="619">
        <v>8.6</v>
      </c>
      <c r="H770" s="715">
        <v>0.1</v>
      </c>
      <c r="I770" s="679"/>
      <c r="J770" s="458">
        <f t="shared" si="19"/>
        <v>0.86</v>
      </c>
      <c r="K770" s="107"/>
      <c r="L770" s="11"/>
      <c r="M770" s="676"/>
    </row>
    <row r="771" spans="2:13" x14ac:dyDescent="0.3">
      <c r="B771" s="676"/>
      <c r="C771" s="677"/>
      <c r="D771" s="117" t="s">
        <v>2297</v>
      </c>
      <c r="E771" s="699"/>
      <c r="F771" s="705">
        <v>-1</v>
      </c>
      <c r="G771" s="619">
        <v>0.9</v>
      </c>
      <c r="H771" s="715">
        <v>0.1</v>
      </c>
      <c r="I771" s="679"/>
      <c r="J771" s="458">
        <f t="shared" si="19"/>
        <v>-9.0000000000000011E-2</v>
      </c>
      <c r="K771" s="107"/>
      <c r="L771" s="11"/>
      <c r="M771" s="676"/>
    </row>
    <row r="772" spans="2:13" x14ac:dyDescent="0.3">
      <c r="B772" s="676"/>
      <c r="C772" s="725" t="s">
        <v>1439</v>
      </c>
      <c r="D772" s="117" t="s">
        <v>122</v>
      </c>
      <c r="E772" s="699" t="s">
        <v>2373</v>
      </c>
      <c r="F772" s="705">
        <v>1</v>
      </c>
      <c r="G772" s="619">
        <v>6.4</v>
      </c>
      <c r="H772" s="715">
        <v>1.2</v>
      </c>
      <c r="I772" s="679"/>
      <c r="J772" s="458">
        <f t="shared" si="19"/>
        <v>7.68</v>
      </c>
      <c r="K772" s="107"/>
      <c r="L772" s="11"/>
      <c r="M772" s="676"/>
    </row>
    <row r="773" spans="2:13" x14ac:dyDescent="0.3">
      <c r="B773" s="676"/>
      <c r="C773" s="725"/>
      <c r="D773" s="117" t="s">
        <v>2297</v>
      </c>
      <c r="E773" s="699"/>
      <c r="F773" s="705">
        <v>-1</v>
      </c>
      <c r="G773" s="619">
        <v>0.8</v>
      </c>
      <c r="H773" s="715">
        <v>1.2</v>
      </c>
      <c r="I773" s="679"/>
      <c r="J773" s="458">
        <f t="shared" si="19"/>
        <v>-0.96</v>
      </c>
      <c r="K773" s="107"/>
      <c r="L773" s="11"/>
      <c r="M773" s="676"/>
    </row>
    <row r="774" spans="2:13" x14ac:dyDescent="0.3">
      <c r="B774" s="676"/>
      <c r="C774" s="725"/>
      <c r="D774" s="117"/>
      <c r="E774" s="699"/>
      <c r="F774" s="705"/>
      <c r="G774" s="619"/>
      <c r="H774" s="715"/>
      <c r="I774" s="679"/>
      <c r="J774" s="458"/>
      <c r="K774" s="107"/>
      <c r="L774" s="11"/>
      <c r="M774" s="676"/>
    </row>
    <row r="775" spans="2:13" x14ac:dyDescent="0.2">
      <c r="B775" s="676"/>
      <c r="C775" s="725"/>
      <c r="D775" s="690" t="s">
        <v>1450</v>
      </c>
      <c r="E775" s="699"/>
      <c r="F775" s="705"/>
      <c r="G775" s="619"/>
      <c r="H775" s="715"/>
      <c r="I775" s="679"/>
      <c r="J775" s="458"/>
      <c r="K775" s="107"/>
      <c r="L775" s="11"/>
      <c r="M775" s="676"/>
    </row>
    <row r="776" spans="2:13" x14ac:dyDescent="0.3">
      <c r="B776" s="676"/>
      <c r="C776" s="725" t="s">
        <v>1451</v>
      </c>
      <c r="D776" s="117" t="s">
        <v>795</v>
      </c>
      <c r="E776" s="699" t="s">
        <v>124</v>
      </c>
      <c r="F776" s="705">
        <v>1</v>
      </c>
      <c r="G776" s="619">
        <v>8.1999999999999993</v>
      </c>
      <c r="H776" s="715">
        <v>0.1</v>
      </c>
      <c r="I776" s="679"/>
      <c r="J776" s="458">
        <f t="shared" si="19"/>
        <v>0.82</v>
      </c>
      <c r="K776" s="107"/>
      <c r="L776" s="11"/>
      <c r="M776" s="676"/>
    </row>
    <row r="777" spans="2:13" x14ac:dyDescent="0.3">
      <c r="B777" s="676"/>
      <c r="C777" s="725"/>
      <c r="D777" s="117" t="s">
        <v>2297</v>
      </c>
      <c r="E777" s="699"/>
      <c r="F777" s="705">
        <v>-1</v>
      </c>
      <c r="G777" s="619">
        <v>0.9</v>
      </c>
      <c r="H777" s="715">
        <v>0.1</v>
      </c>
      <c r="I777" s="679"/>
      <c r="J777" s="458">
        <f t="shared" si="19"/>
        <v>-9.0000000000000011E-2</v>
      </c>
      <c r="K777" s="107"/>
      <c r="L777" s="11"/>
      <c r="M777" s="676"/>
    </row>
    <row r="778" spans="2:13" x14ac:dyDescent="0.3">
      <c r="B778" s="676"/>
      <c r="C778" s="725" t="s">
        <v>2186</v>
      </c>
      <c r="D778" s="117" t="s">
        <v>122</v>
      </c>
      <c r="E778" s="699" t="s">
        <v>2373</v>
      </c>
      <c r="F778" s="705">
        <v>1</v>
      </c>
      <c r="G778" s="619">
        <v>6</v>
      </c>
      <c r="H778" s="715">
        <v>1.2</v>
      </c>
      <c r="I778" s="679"/>
      <c r="J778" s="458">
        <f t="shared" si="19"/>
        <v>7.1999999999999993</v>
      </c>
      <c r="K778" s="107"/>
      <c r="L778" s="11"/>
      <c r="M778" s="676"/>
    </row>
    <row r="779" spans="2:13" x14ac:dyDescent="0.3">
      <c r="B779" s="676"/>
      <c r="C779" s="677"/>
      <c r="D779" s="117" t="s">
        <v>2297</v>
      </c>
      <c r="E779" s="699"/>
      <c r="F779" s="705">
        <v>-1</v>
      </c>
      <c r="G779" s="619">
        <v>0.8</v>
      </c>
      <c r="H779" s="715">
        <v>1.2</v>
      </c>
      <c r="I779" s="679"/>
      <c r="J779" s="458">
        <f t="shared" si="19"/>
        <v>-0.96</v>
      </c>
      <c r="K779" s="107"/>
      <c r="L779" s="11"/>
      <c r="M779" s="676"/>
    </row>
    <row r="780" spans="2:13" x14ac:dyDescent="0.2">
      <c r="B780" s="676"/>
      <c r="C780" s="677" t="s">
        <v>2228</v>
      </c>
      <c r="D780" s="143" t="s">
        <v>795</v>
      </c>
      <c r="E780" s="66" t="s">
        <v>124</v>
      </c>
      <c r="F780" s="705">
        <v>1</v>
      </c>
      <c r="G780" s="619">
        <v>8.1999999999999993</v>
      </c>
      <c r="H780" s="679">
        <v>0.1</v>
      </c>
      <c r="I780" s="679"/>
      <c r="J780" s="458">
        <f>PRODUCT(F780:I780)</f>
        <v>0.82</v>
      </c>
      <c r="K780" s="107"/>
      <c r="L780" s="11"/>
      <c r="M780" s="676"/>
    </row>
    <row r="781" spans="2:13" x14ac:dyDescent="0.2">
      <c r="B781" s="676"/>
      <c r="C781" s="677"/>
      <c r="D781" s="143" t="s">
        <v>2297</v>
      </c>
      <c r="E781" s="66"/>
      <c r="F781" s="705">
        <v>-1</v>
      </c>
      <c r="G781" s="619">
        <v>0.9</v>
      </c>
      <c r="H781" s="679">
        <v>0.1</v>
      </c>
      <c r="I781" s="679"/>
      <c r="J781" s="458">
        <f>PRODUCT(F781:I781)</f>
        <v>-9.0000000000000011E-2</v>
      </c>
      <c r="K781" s="107"/>
      <c r="L781" s="11"/>
      <c r="M781" s="676"/>
    </row>
    <row r="782" spans="2:13" x14ac:dyDescent="0.2">
      <c r="B782" s="676"/>
      <c r="C782" s="677" t="s">
        <v>2187</v>
      </c>
      <c r="D782" s="143" t="s">
        <v>122</v>
      </c>
      <c r="E782" s="66" t="s">
        <v>2373</v>
      </c>
      <c r="F782" s="705">
        <v>1</v>
      </c>
      <c r="G782" s="619">
        <v>6.4</v>
      </c>
      <c r="H782" s="679">
        <v>1.2</v>
      </c>
      <c r="I782" s="679"/>
      <c r="J782" s="458">
        <f>PRODUCT(F782:I782)</f>
        <v>7.68</v>
      </c>
      <c r="K782" s="107"/>
      <c r="L782" s="11"/>
      <c r="M782" s="676"/>
    </row>
    <row r="783" spans="2:13" x14ac:dyDescent="0.2">
      <c r="B783" s="676"/>
      <c r="C783" s="680"/>
      <c r="D783" s="143" t="s">
        <v>2297</v>
      </c>
      <c r="E783" s="66"/>
      <c r="F783" s="705">
        <v>-1</v>
      </c>
      <c r="G783" s="619">
        <v>0.8</v>
      </c>
      <c r="H783" s="679">
        <v>1.2</v>
      </c>
      <c r="I783" s="679"/>
      <c r="J783" s="458">
        <f>PRODUCT(F783:I783)</f>
        <v>-0.96</v>
      </c>
      <c r="K783" s="107"/>
      <c r="L783" s="11"/>
      <c r="M783" s="676"/>
    </row>
    <row r="784" spans="2:13" x14ac:dyDescent="0.3">
      <c r="B784" s="676"/>
      <c r="C784" s="677"/>
      <c r="D784" s="117"/>
      <c r="E784" s="699"/>
      <c r="F784" s="705"/>
      <c r="G784" s="619"/>
      <c r="H784" s="715"/>
      <c r="I784" s="679"/>
      <c r="J784" s="527"/>
      <c r="K784" s="127"/>
      <c r="L784" s="13"/>
      <c r="M784" s="676"/>
    </row>
    <row r="785" spans="2:13" x14ac:dyDescent="0.3">
      <c r="B785" s="676"/>
      <c r="C785" s="677"/>
      <c r="D785" s="724" t="s">
        <v>200</v>
      </c>
      <c r="E785" s="16"/>
      <c r="F785" s="678"/>
      <c r="G785" s="619"/>
      <c r="H785" s="679"/>
      <c r="I785" s="679"/>
      <c r="J785" s="527"/>
      <c r="K785" s="113"/>
      <c r="L785" s="12"/>
      <c r="M785" s="676"/>
    </row>
    <row r="786" spans="2:13" x14ac:dyDescent="0.3">
      <c r="B786" s="676"/>
      <c r="C786" s="677"/>
      <c r="D786" s="690" t="s">
        <v>1510</v>
      </c>
      <c r="E786" s="700"/>
      <c r="F786" s="678"/>
      <c r="G786" s="619"/>
      <c r="H786" s="715"/>
      <c r="I786" s="679"/>
      <c r="J786" s="527"/>
      <c r="K786" s="113"/>
      <c r="L786" s="12"/>
      <c r="M786" s="676"/>
    </row>
    <row r="787" spans="2:13" x14ac:dyDescent="0.3">
      <c r="B787" s="676"/>
      <c r="C787" s="677" t="s">
        <v>1479</v>
      </c>
      <c r="D787" s="117" t="s">
        <v>1480</v>
      </c>
      <c r="E787" s="699" t="s">
        <v>125</v>
      </c>
      <c r="F787" s="705">
        <v>1</v>
      </c>
      <c r="G787" s="619">
        <v>10.15</v>
      </c>
      <c r="H787" s="715">
        <v>1.5</v>
      </c>
      <c r="I787" s="679"/>
      <c r="J787" s="458">
        <f t="shared" si="19"/>
        <v>15.225000000000001</v>
      </c>
      <c r="K787" s="107"/>
      <c r="L787" s="11"/>
      <c r="M787" s="676"/>
    </row>
    <row r="788" spans="2:13" x14ac:dyDescent="0.3">
      <c r="B788" s="676"/>
      <c r="C788" s="725"/>
      <c r="D788" s="117" t="s">
        <v>2297</v>
      </c>
      <c r="E788" s="699"/>
      <c r="F788" s="705">
        <v>-1</v>
      </c>
      <c r="G788" s="619">
        <v>1.4</v>
      </c>
      <c r="H788" s="715">
        <v>1.5</v>
      </c>
      <c r="I788" s="679"/>
      <c r="J788" s="458">
        <f t="shared" si="19"/>
        <v>-2.0999999999999996</v>
      </c>
      <c r="K788" s="107"/>
      <c r="L788" s="11"/>
      <c r="M788" s="676"/>
    </row>
    <row r="789" spans="2:13" x14ac:dyDescent="0.3">
      <c r="B789" s="676"/>
      <c r="C789" s="725" t="s">
        <v>1465</v>
      </c>
      <c r="D789" s="117" t="s">
        <v>122</v>
      </c>
      <c r="E789" s="699" t="s">
        <v>121</v>
      </c>
      <c r="F789" s="705">
        <v>1</v>
      </c>
      <c r="G789" s="619">
        <v>9</v>
      </c>
      <c r="H789" s="715">
        <v>1.8</v>
      </c>
      <c r="I789" s="679"/>
      <c r="J789" s="458">
        <f t="shared" si="19"/>
        <v>16.2</v>
      </c>
      <c r="K789" s="107"/>
      <c r="L789" s="11"/>
      <c r="M789" s="676"/>
    </row>
    <row r="790" spans="2:13" x14ac:dyDescent="0.2">
      <c r="B790" s="676"/>
      <c r="C790" s="677"/>
      <c r="D790" s="143" t="s">
        <v>2297</v>
      </c>
      <c r="E790" s="699"/>
      <c r="F790" s="705">
        <v>-1</v>
      </c>
      <c r="G790" s="619">
        <v>0.9</v>
      </c>
      <c r="H790" s="715">
        <v>1.8</v>
      </c>
      <c r="I790" s="679"/>
      <c r="J790" s="458">
        <f t="shared" si="19"/>
        <v>-1.62</v>
      </c>
      <c r="K790" s="107"/>
      <c r="L790" s="11"/>
      <c r="M790" s="676"/>
    </row>
    <row r="791" spans="2:13" x14ac:dyDescent="0.2">
      <c r="B791" s="676"/>
      <c r="C791" s="677" t="s">
        <v>2273</v>
      </c>
      <c r="D791" s="143" t="s">
        <v>1477</v>
      </c>
      <c r="E791" s="699" t="s">
        <v>125</v>
      </c>
      <c r="F791" s="705">
        <v>1</v>
      </c>
      <c r="G791" s="619">
        <v>11.45</v>
      </c>
      <c r="H791" s="715">
        <v>1.5</v>
      </c>
      <c r="I791" s="679"/>
      <c r="J791" s="458">
        <f t="shared" si="19"/>
        <v>17.174999999999997</v>
      </c>
      <c r="K791" s="107"/>
      <c r="L791" s="11"/>
      <c r="M791" s="676"/>
    </row>
    <row r="792" spans="2:13" x14ac:dyDescent="0.2">
      <c r="B792" s="676"/>
      <c r="C792" s="677"/>
      <c r="D792" s="143"/>
      <c r="E792" s="699" t="s">
        <v>663</v>
      </c>
      <c r="F792" s="705">
        <v>-1</v>
      </c>
      <c r="G792" s="619">
        <v>2.7</v>
      </c>
      <c r="H792" s="715">
        <v>0.3</v>
      </c>
      <c r="I792" s="679"/>
      <c r="J792" s="458">
        <f t="shared" si="19"/>
        <v>-0.81</v>
      </c>
      <c r="K792" s="107"/>
      <c r="L792" s="11"/>
      <c r="M792" s="676"/>
    </row>
    <row r="793" spans="2:13" x14ac:dyDescent="0.2">
      <c r="B793" s="676"/>
      <c r="C793" s="677"/>
      <c r="D793" s="143"/>
      <c r="E793" s="699" t="s">
        <v>661</v>
      </c>
      <c r="F793" s="705">
        <v>-1</v>
      </c>
      <c r="G793" s="619">
        <v>1.5</v>
      </c>
      <c r="H793" s="715">
        <v>0.3</v>
      </c>
      <c r="I793" s="679"/>
      <c r="J793" s="458">
        <f t="shared" si="19"/>
        <v>-0.44999999999999996</v>
      </c>
      <c r="K793" s="107"/>
      <c r="L793" s="11"/>
      <c r="M793" s="676"/>
    </row>
    <row r="794" spans="2:13" x14ac:dyDescent="0.2">
      <c r="B794" s="676"/>
      <c r="C794" s="677" t="s">
        <v>2164</v>
      </c>
      <c r="D794" s="143" t="s">
        <v>138</v>
      </c>
      <c r="E794" s="699" t="s">
        <v>125</v>
      </c>
      <c r="F794" s="705">
        <v>1</v>
      </c>
      <c r="G794" s="619">
        <v>47.9</v>
      </c>
      <c r="H794" s="715">
        <v>1.5</v>
      </c>
      <c r="I794" s="679"/>
      <c r="J794" s="458">
        <f t="shared" si="19"/>
        <v>71.849999999999994</v>
      </c>
      <c r="K794" s="107"/>
      <c r="L794" s="11"/>
      <c r="M794" s="676"/>
    </row>
    <row r="795" spans="2:13" x14ac:dyDescent="0.3">
      <c r="B795" s="676"/>
      <c r="C795" s="725"/>
      <c r="D795" s="117" t="s">
        <v>2297</v>
      </c>
      <c r="E795" s="699"/>
      <c r="F795" s="705">
        <v>-1</v>
      </c>
      <c r="G795" s="619">
        <v>1.8</v>
      </c>
      <c r="H795" s="715">
        <v>1.5</v>
      </c>
      <c r="I795" s="679"/>
      <c r="J795" s="458">
        <f t="shared" si="19"/>
        <v>-2.7</v>
      </c>
      <c r="K795" s="107"/>
      <c r="L795" s="11"/>
      <c r="M795" s="676"/>
    </row>
    <row r="796" spans="2:13" x14ac:dyDescent="0.3">
      <c r="B796" s="676"/>
      <c r="C796" s="725"/>
      <c r="D796" s="117" t="s">
        <v>2297</v>
      </c>
      <c r="E796" s="699"/>
      <c r="F796" s="705">
        <v>-1</v>
      </c>
      <c r="G796" s="619">
        <v>1.6</v>
      </c>
      <c r="H796" s="715">
        <v>1.5</v>
      </c>
      <c r="I796" s="679"/>
      <c r="J796" s="458">
        <f t="shared" si="19"/>
        <v>-2.4000000000000004</v>
      </c>
      <c r="K796" s="107"/>
      <c r="L796" s="11"/>
      <c r="M796" s="676"/>
    </row>
    <row r="797" spans="2:13" x14ac:dyDescent="0.3">
      <c r="B797" s="676"/>
      <c r="C797" s="677"/>
      <c r="D797" s="117" t="s">
        <v>2297</v>
      </c>
      <c r="E797" s="699"/>
      <c r="F797" s="705">
        <v>-1</v>
      </c>
      <c r="G797" s="619">
        <v>1.4</v>
      </c>
      <c r="H797" s="715">
        <v>1.5</v>
      </c>
      <c r="I797" s="679"/>
      <c r="J797" s="458">
        <f t="shared" si="19"/>
        <v>-2.0999999999999996</v>
      </c>
      <c r="K797" s="107"/>
      <c r="L797" s="11"/>
      <c r="M797" s="676"/>
    </row>
    <row r="798" spans="2:13" x14ac:dyDescent="0.3">
      <c r="B798" s="676"/>
      <c r="C798" s="677"/>
      <c r="D798" s="117" t="s">
        <v>2297</v>
      </c>
      <c r="E798" s="699"/>
      <c r="F798" s="705">
        <v>-2</v>
      </c>
      <c r="G798" s="619">
        <v>1.2</v>
      </c>
      <c r="H798" s="715">
        <v>1.5</v>
      </c>
      <c r="I798" s="679"/>
      <c r="J798" s="458">
        <f t="shared" si="19"/>
        <v>-3.5999999999999996</v>
      </c>
      <c r="K798" s="107"/>
      <c r="L798" s="11"/>
      <c r="M798" s="676"/>
    </row>
    <row r="799" spans="2:13" x14ac:dyDescent="0.2">
      <c r="B799" s="676"/>
      <c r="C799" s="677"/>
      <c r="D799" s="143" t="s">
        <v>2297</v>
      </c>
      <c r="E799" s="699"/>
      <c r="F799" s="705">
        <v>-3</v>
      </c>
      <c r="G799" s="619">
        <v>1</v>
      </c>
      <c r="H799" s="715">
        <v>1.5</v>
      </c>
      <c r="I799" s="679"/>
      <c r="J799" s="458">
        <f t="shared" si="19"/>
        <v>-4.5</v>
      </c>
      <c r="K799" s="107"/>
      <c r="L799" s="11"/>
      <c r="M799" s="676"/>
    </row>
    <row r="800" spans="2:13" x14ac:dyDescent="0.2">
      <c r="B800" s="676"/>
      <c r="C800" s="677"/>
      <c r="D800" s="143" t="s">
        <v>2297</v>
      </c>
      <c r="E800" s="699"/>
      <c r="F800" s="705">
        <v>-2</v>
      </c>
      <c r="G800" s="619">
        <v>0.9</v>
      </c>
      <c r="H800" s="715">
        <v>1.5</v>
      </c>
      <c r="I800" s="679"/>
      <c r="J800" s="458">
        <f t="shared" si="19"/>
        <v>-2.7</v>
      </c>
      <c r="K800" s="107"/>
      <c r="L800" s="11"/>
      <c r="M800" s="676"/>
    </row>
    <row r="801" spans="2:13" x14ac:dyDescent="0.2">
      <c r="B801" s="676"/>
      <c r="C801" s="677"/>
      <c r="D801" s="143"/>
      <c r="E801" s="66" t="s">
        <v>2311</v>
      </c>
      <c r="F801" s="705">
        <v>-1</v>
      </c>
      <c r="G801" s="619">
        <v>0.7</v>
      </c>
      <c r="H801" s="679">
        <v>0.75</v>
      </c>
      <c r="I801" s="679"/>
      <c r="J801" s="458">
        <f t="shared" si="19"/>
        <v>-0.52499999999999991</v>
      </c>
      <c r="K801" s="107"/>
      <c r="L801" s="11"/>
      <c r="M801" s="676"/>
    </row>
    <row r="802" spans="2:13" x14ac:dyDescent="0.2">
      <c r="B802" s="676"/>
      <c r="C802" s="677"/>
      <c r="D802" s="143" t="s">
        <v>2371</v>
      </c>
      <c r="E802" s="699"/>
      <c r="F802" s="705">
        <v>-3</v>
      </c>
      <c r="G802" s="619">
        <v>2.1</v>
      </c>
      <c r="H802" s="715">
        <v>0.3</v>
      </c>
      <c r="I802" s="679"/>
      <c r="J802" s="458">
        <f t="shared" si="19"/>
        <v>-1.8900000000000001</v>
      </c>
      <c r="K802" s="107"/>
      <c r="L802" s="11"/>
      <c r="M802" s="676"/>
    </row>
    <row r="803" spans="2:13" x14ac:dyDescent="0.2">
      <c r="B803" s="676"/>
      <c r="C803" s="677" t="s">
        <v>1495</v>
      </c>
      <c r="D803" s="143" t="s">
        <v>130</v>
      </c>
      <c r="E803" s="699" t="s">
        <v>121</v>
      </c>
      <c r="F803" s="705">
        <v>1</v>
      </c>
      <c r="G803" s="619">
        <v>8.3000000000000007</v>
      </c>
      <c r="H803" s="715">
        <v>1.8</v>
      </c>
      <c r="I803" s="679"/>
      <c r="J803" s="458">
        <f t="shared" ref="J803:J866" si="20">PRODUCT(F803:I803)</f>
        <v>14.940000000000001</v>
      </c>
      <c r="K803" s="107"/>
      <c r="L803" s="11"/>
      <c r="M803" s="676"/>
    </row>
    <row r="804" spans="2:13" x14ac:dyDescent="0.2">
      <c r="B804" s="676"/>
      <c r="C804" s="677"/>
      <c r="D804" s="143" t="s">
        <v>2297</v>
      </c>
      <c r="E804" s="699"/>
      <c r="F804" s="705">
        <v>-1</v>
      </c>
      <c r="G804" s="619">
        <v>0.9</v>
      </c>
      <c r="H804" s="715">
        <v>1.8</v>
      </c>
      <c r="I804" s="679"/>
      <c r="J804" s="458">
        <f t="shared" si="20"/>
        <v>-1.62</v>
      </c>
      <c r="K804" s="107"/>
      <c r="L804" s="11"/>
      <c r="M804" s="676"/>
    </row>
    <row r="805" spans="2:13" x14ac:dyDescent="0.2">
      <c r="B805" s="676"/>
      <c r="C805" s="677" t="s">
        <v>1496</v>
      </c>
      <c r="D805" s="143" t="s">
        <v>218</v>
      </c>
      <c r="E805" s="699" t="s">
        <v>121</v>
      </c>
      <c r="F805" s="705">
        <v>1</v>
      </c>
      <c r="G805" s="619">
        <v>10.9</v>
      </c>
      <c r="H805" s="715">
        <v>1.8</v>
      </c>
      <c r="I805" s="679"/>
      <c r="J805" s="458">
        <f t="shared" si="20"/>
        <v>19.62</v>
      </c>
      <c r="K805" s="107"/>
      <c r="L805" s="11"/>
      <c r="M805" s="676"/>
    </row>
    <row r="806" spans="2:13" x14ac:dyDescent="0.2">
      <c r="B806" s="676"/>
      <c r="C806" s="677"/>
      <c r="D806" s="143" t="s">
        <v>2297</v>
      </c>
      <c r="E806" s="699"/>
      <c r="F806" s="705">
        <v>-1</v>
      </c>
      <c r="G806" s="619">
        <v>0.9</v>
      </c>
      <c r="H806" s="715">
        <v>1.8</v>
      </c>
      <c r="I806" s="679"/>
      <c r="J806" s="458">
        <f t="shared" si="20"/>
        <v>-1.62</v>
      </c>
      <c r="K806" s="107"/>
      <c r="L806" s="11"/>
      <c r="M806" s="676"/>
    </row>
    <row r="807" spans="2:13" x14ac:dyDescent="0.2">
      <c r="B807" s="676"/>
      <c r="C807" s="725" t="s">
        <v>2163</v>
      </c>
      <c r="D807" s="143" t="s">
        <v>138</v>
      </c>
      <c r="E807" s="699" t="s">
        <v>125</v>
      </c>
      <c r="F807" s="705">
        <v>1</v>
      </c>
      <c r="G807" s="619">
        <v>27</v>
      </c>
      <c r="H807" s="715">
        <v>1.5</v>
      </c>
      <c r="I807" s="679"/>
      <c r="J807" s="458">
        <f t="shared" si="20"/>
        <v>40.5</v>
      </c>
      <c r="K807" s="107"/>
      <c r="L807" s="11"/>
      <c r="M807" s="676"/>
    </row>
    <row r="808" spans="2:13" x14ac:dyDescent="0.3">
      <c r="B808" s="676"/>
      <c r="C808" s="725"/>
      <c r="D808" s="117" t="s">
        <v>2297</v>
      </c>
      <c r="E808" s="699"/>
      <c r="F808" s="705">
        <v>-1</v>
      </c>
      <c r="G808" s="619">
        <v>1</v>
      </c>
      <c r="H808" s="715">
        <v>1.5</v>
      </c>
      <c r="I808" s="679"/>
      <c r="J808" s="458">
        <f t="shared" si="20"/>
        <v>-1.5</v>
      </c>
      <c r="K808" s="107"/>
      <c r="L808" s="11"/>
      <c r="M808" s="676"/>
    </row>
    <row r="809" spans="2:13" x14ac:dyDescent="0.3">
      <c r="B809" s="676"/>
      <c r="C809" s="725"/>
      <c r="D809" s="117" t="s">
        <v>2297</v>
      </c>
      <c r="E809" s="699"/>
      <c r="F809" s="705">
        <v>-5</v>
      </c>
      <c r="G809" s="619">
        <v>0.9</v>
      </c>
      <c r="H809" s="715">
        <v>1.5</v>
      </c>
      <c r="I809" s="679"/>
      <c r="J809" s="458">
        <f t="shared" si="20"/>
        <v>-6.75</v>
      </c>
      <c r="K809" s="107"/>
      <c r="L809" s="11"/>
      <c r="M809" s="676"/>
    </row>
    <row r="810" spans="2:13" x14ac:dyDescent="0.3">
      <c r="B810" s="676"/>
      <c r="C810" s="725" t="s">
        <v>2203</v>
      </c>
      <c r="D810" s="117" t="s">
        <v>2204</v>
      </c>
      <c r="E810" s="699" t="s">
        <v>121</v>
      </c>
      <c r="F810" s="705">
        <v>1</v>
      </c>
      <c r="G810" s="619">
        <v>13.1</v>
      </c>
      <c r="H810" s="715">
        <v>1.8</v>
      </c>
      <c r="I810" s="679"/>
      <c r="J810" s="458">
        <f t="shared" si="20"/>
        <v>23.58</v>
      </c>
      <c r="K810" s="107"/>
      <c r="L810" s="11"/>
      <c r="M810" s="676"/>
    </row>
    <row r="811" spans="2:13" x14ac:dyDescent="0.2">
      <c r="B811" s="676"/>
      <c r="C811" s="677"/>
      <c r="D811" s="143" t="s">
        <v>2297</v>
      </c>
      <c r="E811" s="699"/>
      <c r="F811" s="705">
        <v>-1</v>
      </c>
      <c r="G811" s="619">
        <v>0.9</v>
      </c>
      <c r="H811" s="715">
        <v>1.8</v>
      </c>
      <c r="I811" s="679"/>
      <c r="J811" s="458">
        <f t="shared" si="20"/>
        <v>-1.62</v>
      </c>
      <c r="K811" s="107"/>
      <c r="L811" s="11"/>
      <c r="M811" s="676"/>
    </row>
    <row r="812" spans="2:13" x14ac:dyDescent="0.2">
      <c r="B812" s="676"/>
      <c r="C812" s="677"/>
      <c r="D812" s="143" t="s">
        <v>2315</v>
      </c>
      <c r="E812" s="66"/>
      <c r="F812" s="705">
        <v>1</v>
      </c>
      <c r="G812" s="619">
        <v>5.6</v>
      </c>
      <c r="H812" s="679">
        <v>1.8</v>
      </c>
      <c r="I812" s="679"/>
      <c r="J812" s="458">
        <f t="shared" si="20"/>
        <v>10.08</v>
      </c>
      <c r="K812" s="107"/>
      <c r="L812" s="11"/>
      <c r="M812" s="676"/>
    </row>
    <row r="813" spans="2:13" x14ac:dyDescent="0.2">
      <c r="B813" s="676"/>
      <c r="C813" s="677" t="s">
        <v>1492</v>
      </c>
      <c r="D813" s="143" t="s">
        <v>2204</v>
      </c>
      <c r="E813" s="699" t="s">
        <v>121</v>
      </c>
      <c r="F813" s="705">
        <v>1</v>
      </c>
      <c r="G813" s="619">
        <v>12.8</v>
      </c>
      <c r="H813" s="715">
        <v>1.8</v>
      </c>
      <c r="I813" s="679"/>
      <c r="J813" s="458">
        <f t="shared" si="20"/>
        <v>23.040000000000003</v>
      </c>
      <c r="K813" s="107"/>
      <c r="L813" s="11"/>
      <c r="M813" s="676"/>
    </row>
    <row r="814" spans="2:13" x14ac:dyDescent="0.2">
      <c r="B814" s="676"/>
      <c r="C814" s="677"/>
      <c r="D814" s="143" t="s">
        <v>2297</v>
      </c>
      <c r="E814" s="699"/>
      <c r="F814" s="705">
        <v>-1</v>
      </c>
      <c r="G814" s="619">
        <v>0.9</v>
      </c>
      <c r="H814" s="715">
        <v>1.8</v>
      </c>
      <c r="I814" s="679"/>
      <c r="J814" s="458">
        <f t="shared" si="20"/>
        <v>-1.62</v>
      </c>
      <c r="K814" s="107"/>
      <c r="L814" s="11"/>
      <c r="M814" s="676"/>
    </row>
    <row r="815" spans="2:13" x14ac:dyDescent="0.2">
      <c r="B815" s="676"/>
      <c r="C815" s="677" t="s">
        <v>1476</v>
      </c>
      <c r="D815" s="143" t="s">
        <v>279</v>
      </c>
      <c r="E815" s="699" t="s">
        <v>128</v>
      </c>
      <c r="F815" s="705">
        <v>1</v>
      </c>
      <c r="G815" s="619">
        <v>14.1</v>
      </c>
      <c r="H815" s="715">
        <v>0.1</v>
      </c>
      <c r="I815" s="679"/>
      <c r="J815" s="458">
        <f t="shared" si="20"/>
        <v>1.4100000000000001</v>
      </c>
      <c r="K815" s="107"/>
      <c r="L815" s="11"/>
      <c r="M815" s="676"/>
    </row>
    <row r="816" spans="2:13" x14ac:dyDescent="0.2">
      <c r="B816" s="676"/>
      <c r="C816" s="677"/>
      <c r="D816" s="143" t="s">
        <v>2297</v>
      </c>
      <c r="E816" s="66"/>
      <c r="F816" s="705">
        <v>-1</v>
      </c>
      <c r="G816" s="619">
        <v>0.9</v>
      </c>
      <c r="H816" s="715">
        <v>0.1</v>
      </c>
      <c r="I816" s="679"/>
      <c r="J816" s="458">
        <f t="shared" si="20"/>
        <v>-9.0000000000000011E-2</v>
      </c>
      <c r="K816" s="107"/>
      <c r="L816" s="11"/>
      <c r="M816" s="676"/>
    </row>
    <row r="817" spans="2:13" x14ac:dyDescent="0.2">
      <c r="B817" s="676"/>
      <c r="C817" s="677" t="s">
        <v>1508</v>
      </c>
      <c r="D817" s="143" t="s">
        <v>795</v>
      </c>
      <c r="E817" s="66" t="s">
        <v>128</v>
      </c>
      <c r="F817" s="705">
        <v>1</v>
      </c>
      <c r="G817" s="619">
        <v>10.9</v>
      </c>
      <c r="H817" s="715">
        <v>0.1</v>
      </c>
      <c r="I817" s="679"/>
      <c r="J817" s="458">
        <f t="shared" si="20"/>
        <v>1.0900000000000001</v>
      </c>
      <c r="K817" s="107"/>
      <c r="L817" s="11"/>
      <c r="M817" s="676"/>
    </row>
    <row r="818" spans="2:13" x14ac:dyDescent="0.2">
      <c r="B818" s="676"/>
      <c r="C818" s="677"/>
      <c r="D818" s="143" t="s">
        <v>2297</v>
      </c>
      <c r="E818" s="66"/>
      <c r="F818" s="705">
        <v>-1</v>
      </c>
      <c r="G818" s="619">
        <v>0.9</v>
      </c>
      <c r="H818" s="715">
        <v>0.1</v>
      </c>
      <c r="I818" s="679"/>
      <c r="J818" s="458">
        <f t="shared" si="20"/>
        <v>-9.0000000000000011E-2</v>
      </c>
      <c r="K818" s="107"/>
      <c r="L818" s="11"/>
      <c r="M818" s="676"/>
    </row>
    <row r="819" spans="2:13" x14ac:dyDescent="0.2">
      <c r="B819" s="676"/>
      <c r="C819" s="677"/>
      <c r="D819" s="143" t="s">
        <v>2303</v>
      </c>
      <c r="E819" s="66"/>
      <c r="F819" s="705">
        <v>-1</v>
      </c>
      <c r="G819" s="619">
        <v>1.2</v>
      </c>
      <c r="H819" s="715">
        <v>0.1</v>
      </c>
      <c r="I819" s="679"/>
      <c r="J819" s="458">
        <f t="shared" si="20"/>
        <v>-0.12</v>
      </c>
      <c r="K819" s="107"/>
      <c r="L819" s="11"/>
      <c r="M819" s="676"/>
    </row>
    <row r="820" spans="2:13" x14ac:dyDescent="0.2">
      <c r="B820" s="676"/>
      <c r="C820" s="677" t="s">
        <v>1468</v>
      </c>
      <c r="D820" s="143" t="s">
        <v>2374</v>
      </c>
      <c r="E820" s="699" t="s">
        <v>782</v>
      </c>
      <c r="F820" s="705">
        <v>1</v>
      </c>
      <c r="G820" s="619">
        <v>8.4</v>
      </c>
      <c r="H820" s="715">
        <v>2</v>
      </c>
      <c r="I820" s="679"/>
      <c r="J820" s="458">
        <f t="shared" si="20"/>
        <v>16.8</v>
      </c>
      <c r="K820" s="107"/>
      <c r="L820" s="11"/>
      <c r="M820" s="676"/>
    </row>
    <row r="821" spans="2:13" x14ac:dyDescent="0.2">
      <c r="B821" s="676"/>
      <c r="C821" s="680"/>
      <c r="D821" s="143" t="s">
        <v>2297</v>
      </c>
      <c r="E821" s="699"/>
      <c r="F821" s="705">
        <v>-1</v>
      </c>
      <c r="G821" s="619">
        <v>0.9</v>
      </c>
      <c r="H821" s="715">
        <v>2</v>
      </c>
      <c r="I821" s="679"/>
      <c r="J821" s="458">
        <f t="shared" si="20"/>
        <v>-1.8</v>
      </c>
      <c r="K821" s="107"/>
      <c r="L821" s="11"/>
      <c r="M821" s="676"/>
    </row>
    <row r="822" spans="2:13" x14ac:dyDescent="0.2">
      <c r="B822" s="676"/>
      <c r="C822" s="680" t="s">
        <v>1470</v>
      </c>
      <c r="D822" s="564" t="s">
        <v>177</v>
      </c>
      <c r="E822" s="699" t="s">
        <v>786</v>
      </c>
      <c r="F822" s="705">
        <v>1</v>
      </c>
      <c r="G822" s="619">
        <v>8.4</v>
      </c>
      <c r="H822" s="715">
        <v>1.5</v>
      </c>
      <c r="I822" s="679"/>
      <c r="J822" s="458">
        <f t="shared" si="20"/>
        <v>12.600000000000001</v>
      </c>
      <c r="K822" s="107"/>
      <c r="L822" s="11"/>
      <c r="M822" s="676"/>
    </row>
    <row r="823" spans="2:13" ht="15" customHeight="1" x14ac:dyDescent="0.2">
      <c r="B823" s="676"/>
      <c r="C823" s="680"/>
      <c r="D823" s="143" t="s">
        <v>2297</v>
      </c>
      <c r="E823" s="699"/>
      <c r="F823" s="705">
        <v>-1</v>
      </c>
      <c r="G823" s="619">
        <v>0.9</v>
      </c>
      <c r="H823" s="715">
        <v>1.5</v>
      </c>
      <c r="I823" s="679"/>
      <c r="J823" s="458">
        <f t="shared" si="20"/>
        <v>-1.35</v>
      </c>
      <c r="K823" s="107"/>
      <c r="L823" s="11"/>
      <c r="M823" s="676"/>
    </row>
    <row r="824" spans="2:13" x14ac:dyDescent="0.2">
      <c r="B824" s="676"/>
      <c r="C824" s="680" t="s">
        <v>1471</v>
      </c>
      <c r="D824" s="143" t="s">
        <v>2375</v>
      </c>
      <c r="E824" s="699" t="s">
        <v>120</v>
      </c>
      <c r="F824" s="705">
        <v>1</v>
      </c>
      <c r="G824" s="619">
        <v>9.9</v>
      </c>
      <c r="H824" s="715">
        <v>1.2</v>
      </c>
      <c r="I824" s="679"/>
      <c r="J824" s="458">
        <f t="shared" si="20"/>
        <v>11.88</v>
      </c>
      <c r="K824" s="107"/>
      <c r="L824" s="11"/>
      <c r="M824" s="676"/>
    </row>
    <row r="825" spans="2:13" x14ac:dyDescent="0.2">
      <c r="B825" s="676"/>
      <c r="C825" s="677"/>
      <c r="D825" s="143" t="s">
        <v>2297</v>
      </c>
      <c r="E825" s="699"/>
      <c r="F825" s="705">
        <v>-1</v>
      </c>
      <c r="G825" s="619">
        <v>0.9</v>
      </c>
      <c r="H825" s="715">
        <v>1.2</v>
      </c>
      <c r="I825" s="679"/>
      <c r="J825" s="458">
        <f t="shared" si="20"/>
        <v>-1.08</v>
      </c>
      <c r="K825" s="107"/>
      <c r="L825" s="11"/>
      <c r="M825" s="676"/>
    </row>
    <row r="826" spans="2:13" x14ac:dyDescent="0.2">
      <c r="B826" s="676"/>
      <c r="C826" s="677" t="s">
        <v>1472</v>
      </c>
      <c r="D826" s="143" t="s">
        <v>142</v>
      </c>
      <c r="E826" s="699" t="s">
        <v>121</v>
      </c>
      <c r="F826" s="705">
        <v>1</v>
      </c>
      <c r="G826" s="619">
        <v>8.4</v>
      </c>
      <c r="H826" s="715">
        <v>1.8</v>
      </c>
      <c r="I826" s="679"/>
      <c r="J826" s="458">
        <f t="shared" si="20"/>
        <v>15.120000000000001</v>
      </c>
      <c r="K826" s="107"/>
      <c r="L826" s="11"/>
      <c r="M826" s="676"/>
    </row>
    <row r="827" spans="2:13" x14ac:dyDescent="0.2">
      <c r="B827" s="676"/>
      <c r="C827" s="677"/>
      <c r="D827" s="143" t="s">
        <v>2297</v>
      </c>
      <c r="E827" s="699"/>
      <c r="F827" s="705">
        <v>-1</v>
      </c>
      <c r="G827" s="619">
        <v>0.9</v>
      </c>
      <c r="H827" s="715">
        <v>1.8</v>
      </c>
      <c r="I827" s="679"/>
      <c r="J827" s="458">
        <f t="shared" si="20"/>
        <v>-1.62</v>
      </c>
      <c r="K827" s="107"/>
      <c r="L827" s="11"/>
      <c r="M827" s="676"/>
    </row>
    <row r="828" spans="2:13" x14ac:dyDescent="0.2">
      <c r="B828" s="676"/>
      <c r="C828" s="677" t="s">
        <v>1473</v>
      </c>
      <c r="D828" s="143" t="s">
        <v>2376</v>
      </c>
      <c r="E828" s="699" t="s">
        <v>782</v>
      </c>
      <c r="F828" s="705">
        <v>1</v>
      </c>
      <c r="G828" s="619">
        <v>9.6</v>
      </c>
      <c r="H828" s="715">
        <v>2</v>
      </c>
      <c r="I828" s="679"/>
      <c r="J828" s="458">
        <f t="shared" si="20"/>
        <v>19.2</v>
      </c>
      <c r="K828" s="107"/>
      <c r="L828" s="11"/>
      <c r="M828" s="676"/>
    </row>
    <row r="829" spans="2:13" x14ac:dyDescent="0.2">
      <c r="B829" s="676"/>
      <c r="C829" s="677"/>
      <c r="D829" s="143" t="s">
        <v>2297</v>
      </c>
      <c r="E829" s="699"/>
      <c r="F829" s="705">
        <v>-1</v>
      </c>
      <c r="G829" s="619">
        <v>0.9</v>
      </c>
      <c r="H829" s="715">
        <v>2</v>
      </c>
      <c r="I829" s="679"/>
      <c r="J829" s="458">
        <f t="shared" si="20"/>
        <v>-1.8</v>
      </c>
      <c r="K829" s="107"/>
      <c r="L829" s="11"/>
      <c r="M829" s="676"/>
    </row>
    <row r="830" spans="2:13" x14ac:dyDescent="0.2">
      <c r="B830" s="676"/>
      <c r="C830" s="677" t="s">
        <v>1475</v>
      </c>
      <c r="D830" s="143" t="s">
        <v>122</v>
      </c>
      <c r="E830" s="699" t="s">
        <v>121</v>
      </c>
      <c r="F830" s="705">
        <v>1</v>
      </c>
      <c r="G830" s="619">
        <v>8.5</v>
      </c>
      <c r="H830" s="715">
        <v>1.8</v>
      </c>
      <c r="I830" s="679"/>
      <c r="J830" s="458">
        <f t="shared" si="20"/>
        <v>15.3</v>
      </c>
      <c r="K830" s="107"/>
      <c r="L830" s="11"/>
      <c r="M830" s="676"/>
    </row>
    <row r="831" spans="2:13" x14ac:dyDescent="0.2">
      <c r="B831" s="676"/>
      <c r="C831" s="677"/>
      <c r="D831" s="143" t="s">
        <v>2297</v>
      </c>
      <c r="E831" s="699"/>
      <c r="F831" s="705">
        <v>-1</v>
      </c>
      <c r="G831" s="619">
        <v>1</v>
      </c>
      <c r="H831" s="715">
        <v>1.8</v>
      </c>
      <c r="I831" s="679"/>
      <c r="J831" s="458">
        <f t="shared" si="20"/>
        <v>-1.8</v>
      </c>
      <c r="K831" s="107"/>
      <c r="L831" s="11"/>
      <c r="M831" s="676"/>
    </row>
    <row r="832" spans="2:13" x14ac:dyDescent="0.2">
      <c r="B832" s="676"/>
      <c r="C832" s="680" t="s">
        <v>2156</v>
      </c>
      <c r="D832" s="143" t="s">
        <v>571</v>
      </c>
      <c r="E832" s="699" t="s">
        <v>125</v>
      </c>
      <c r="F832" s="705">
        <v>1</v>
      </c>
      <c r="G832" s="619">
        <v>32.5</v>
      </c>
      <c r="H832" s="715">
        <v>1.5</v>
      </c>
      <c r="I832" s="679"/>
      <c r="J832" s="458">
        <f t="shared" si="20"/>
        <v>48.75</v>
      </c>
      <c r="K832" s="107"/>
      <c r="L832" s="11"/>
      <c r="M832" s="676"/>
    </row>
    <row r="833" spans="2:13" x14ac:dyDescent="0.2">
      <c r="B833" s="676"/>
      <c r="C833" s="680"/>
      <c r="D833" s="143" t="s">
        <v>2297</v>
      </c>
      <c r="E833" s="699"/>
      <c r="F833" s="705">
        <v>-1</v>
      </c>
      <c r="G833" s="619">
        <v>1.2</v>
      </c>
      <c r="H833" s="715">
        <v>1.5</v>
      </c>
      <c r="I833" s="679"/>
      <c r="J833" s="458">
        <f t="shared" si="20"/>
        <v>-1.7999999999999998</v>
      </c>
      <c r="K833" s="107"/>
      <c r="L833" s="11"/>
      <c r="M833" s="676"/>
    </row>
    <row r="834" spans="2:13" x14ac:dyDescent="0.2">
      <c r="B834" s="676"/>
      <c r="C834" s="680"/>
      <c r="D834" s="143" t="s">
        <v>2297</v>
      </c>
      <c r="E834" s="699"/>
      <c r="F834" s="705">
        <v>-1</v>
      </c>
      <c r="G834" s="619">
        <v>1</v>
      </c>
      <c r="H834" s="715">
        <v>1.5</v>
      </c>
      <c r="I834" s="679"/>
      <c r="J834" s="458">
        <f t="shared" si="20"/>
        <v>-1.5</v>
      </c>
      <c r="K834" s="107"/>
      <c r="L834" s="11"/>
      <c r="M834" s="676"/>
    </row>
    <row r="835" spans="2:13" x14ac:dyDescent="0.2">
      <c r="B835" s="676"/>
      <c r="C835" s="680"/>
      <c r="D835" s="143" t="s">
        <v>2297</v>
      </c>
      <c r="E835" s="699"/>
      <c r="F835" s="705">
        <v>-4</v>
      </c>
      <c r="G835" s="619">
        <v>0.9</v>
      </c>
      <c r="H835" s="715">
        <v>1.5</v>
      </c>
      <c r="I835" s="679"/>
      <c r="J835" s="458">
        <f t="shared" si="20"/>
        <v>-5.4</v>
      </c>
      <c r="K835" s="107"/>
      <c r="L835" s="11"/>
      <c r="M835" s="676"/>
    </row>
    <row r="836" spans="2:13" x14ac:dyDescent="0.2">
      <c r="B836" s="676"/>
      <c r="C836" s="677"/>
      <c r="D836" s="143"/>
      <c r="E836" s="66" t="s">
        <v>2302</v>
      </c>
      <c r="F836" s="705">
        <v>-1</v>
      </c>
      <c r="G836" s="619">
        <v>0.4</v>
      </c>
      <c r="H836" s="679">
        <v>0.75</v>
      </c>
      <c r="I836" s="679"/>
      <c r="J836" s="458">
        <f t="shared" si="20"/>
        <v>-0.30000000000000004</v>
      </c>
      <c r="K836" s="107"/>
      <c r="L836" s="11"/>
      <c r="M836" s="676"/>
    </row>
    <row r="837" spans="2:13" x14ac:dyDescent="0.2">
      <c r="B837" s="676"/>
      <c r="C837" s="680" t="s">
        <v>1498</v>
      </c>
      <c r="D837" s="143" t="s">
        <v>1499</v>
      </c>
      <c r="E837" s="699" t="s">
        <v>120</v>
      </c>
      <c r="F837" s="705">
        <v>1</v>
      </c>
      <c r="G837" s="619">
        <v>8.6</v>
      </c>
      <c r="H837" s="715">
        <v>1.2</v>
      </c>
      <c r="I837" s="679"/>
      <c r="J837" s="458">
        <f t="shared" si="20"/>
        <v>10.319999999999999</v>
      </c>
      <c r="K837" s="107"/>
      <c r="L837" s="11"/>
      <c r="M837" s="676"/>
    </row>
    <row r="838" spans="2:13" x14ac:dyDescent="0.2">
      <c r="B838" s="676"/>
      <c r="C838" s="677"/>
      <c r="D838" s="143" t="s">
        <v>2303</v>
      </c>
      <c r="E838" s="66"/>
      <c r="F838" s="705">
        <v>-1</v>
      </c>
      <c r="G838" s="619">
        <v>1.5</v>
      </c>
      <c r="H838" s="715">
        <v>1.2</v>
      </c>
      <c r="I838" s="679"/>
      <c r="J838" s="458">
        <f t="shared" si="20"/>
        <v>-1.7999999999999998</v>
      </c>
      <c r="K838" s="107"/>
      <c r="L838" s="11"/>
      <c r="M838" s="676"/>
    </row>
    <row r="839" spans="2:13" x14ac:dyDescent="0.2">
      <c r="B839" s="676"/>
      <c r="C839" s="680" t="s">
        <v>1501</v>
      </c>
      <c r="D839" s="143" t="s">
        <v>2376</v>
      </c>
      <c r="E839" s="699" t="s">
        <v>782</v>
      </c>
      <c r="F839" s="705">
        <v>1</v>
      </c>
      <c r="G839" s="619">
        <v>10.3</v>
      </c>
      <c r="H839" s="715">
        <v>2</v>
      </c>
      <c r="I839" s="679"/>
      <c r="J839" s="458">
        <f t="shared" si="20"/>
        <v>20.6</v>
      </c>
      <c r="K839" s="107"/>
      <c r="L839" s="11"/>
      <c r="M839" s="676"/>
    </row>
    <row r="840" spans="2:13" x14ac:dyDescent="0.2">
      <c r="B840" s="676"/>
      <c r="C840" s="680"/>
      <c r="D840" s="143" t="s">
        <v>2297</v>
      </c>
      <c r="E840" s="699"/>
      <c r="F840" s="705">
        <v>-1</v>
      </c>
      <c r="G840" s="619">
        <v>0.9</v>
      </c>
      <c r="H840" s="715">
        <v>2</v>
      </c>
      <c r="I840" s="679"/>
      <c r="J840" s="458">
        <f t="shared" si="20"/>
        <v>-1.8</v>
      </c>
      <c r="K840" s="107"/>
      <c r="L840" s="11"/>
      <c r="M840" s="676"/>
    </row>
    <row r="841" spans="2:13" x14ac:dyDescent="0.2">
      <c r="B841" s="676"/>
      <c r="C841" s="680" t="s">
        <v>2377</v>
      </c>
      <c r="D841" s="143" t="s">
        <v>571</v>
      </c>
      <c r="E841" s="699" t="s">
        <v>125</v>
      </c>
      <c r="F841" s="705">
        <v>1</v>
      </c>
      <c r="G841" s="619">
        <v>25.9</v>
      </c>
      <c r="H841" s="715">
        <v>1.5</v>
      </c>
      <c r="I841" s="679"/>
      <c r="J841" s="458">
        <f t="shared" si="20"/>
        <v>38.849999999999994</v>
      </c>
      <c r="K841" s="107"/>
      <c r="L841" s="11"/>
      <c r="M841" s="676"/>
    </row>
    <row r="842" spans="2:13" x14ac:dyDescent="0.2">
      <c r="B842" s="676"/>
      <c r="C842" s="680"/>
      <c r="D842" s="143" t="s">
        <v>2297</v>
      </c>
      <c r="E842" s="699"/>
      <c r="F842" s="705">
        <v>-2</v>
      </c>
      <c r="G842" s="619">
        <v>1.2</v>
      </c>
      <c r="H842" s="715">
        <v>1.5</v>
      </c>
      <c r="I842" s="679"/>
      <c r="J842" s="458">
        <f t="shared" si="20"/>
        <v>-3.5999999999999996</v>
      </c>
      <c r="K842" s="107"/>
      <c r="L842" s="11"/>
      <c r="M842" s="676"/>
    </row>
    <row r="843" spans="2:13" x14ac:dyDescent="0.2">
      <c r="B843" s="676"/>
      <c r="C843" s="680"/>
      <c r="D843" s="143" t="s">
        <v>2297</v>
      </c>
      <c r="E843" s="699"/>
      <c r="F843" s="705">
        <v>-5</v>
      </c>
      <c r="G843" s="619">
        <v>0.9</v>
      </c>
      <c r="H843" s="715">
        <v>1.5</v>
      </c>
      <c r="I843" s="679"/>
      <c r="J843" s="458">
        <f t="shared" si="20"/>
        <v>-6.75</v>
      </c>
      <c r="K843" s="107"/>
      <c r="L843" s="11"/>
      <c r="M843" s="676"/>
    </row>
    <row r="844" spans="2:13" x14ac:dyDescent="0.2">
      <c r="B844" s="676"/>
      <c r="C844" s="680"/>
      <c r="D844" s="143" t="s">
        <v>2297</v>
      </c>
      <c r="E844" s="699"/>
      <c r="F844" s="705">
        <v>-1</v>
      </c>
      <c r="G844" s="619">
        <v>0.6</v>
      </c>
      <c r="H844" s="715">
        <v>1.5</v>
      </c>
      <c r="I844" s="679"/>
      <c r="J844" s="458">
        <f t="shared" si="20"/>
        <v>-0.89999999999999991</v>
      </c>
      <c r="K844" s="107"/>
      <c r="L844" s="11"/>
      <c r="M844" s="676"/>
    </row>
    <row r="845" spans="2:13" x14ac:dyDescent="0.2">
      <c r="B845" s="676"/>
      <c r="C845" s="680"/>
      <c r="D845" s="143"/>
      <c r="E845" s="699" t="s">
        <v>2378</v>
      </c>
      <c r="F845" s="705">
        <v>-1</v>
      </c>
      <c r="G845" s="619">
        <v>2.1</v>
      </c>
      <c r="H845" s="715">
        <v>0.3</v>
      </c>
      <c r="I845" s="679"/>
      <c r="J845" s="458">
        <f t="shared" si="20"/>
        <v>-0.63</v>
      </c>
      <c r="K845" s="107"/>
      <c r="L845" s="11"/>
      <c r="M845" s="676"/>
    </row>
    <row r="846" spans="2:13" x14ac:dyDescent="0.2">
      <c r="B846" s="676"/>
      <c r="C846" s="677"/>
      <c r="D846" s="143"/>
      <c r="E846" s="66" t="s">
        <v>2302</v>
      </c>
      <c r="F846" s="705">
        <v>-1</v>
      </c>
      <c r="G846" s="619">
        <v>0.4</v>
      </c>
      <c r="H846" s="679">
        <v>0.75</v>
      </c>
      <c r="I846" s="679"/>
      <c r="J846" s="458">
        <f t="shared" si="20"/>
        <v>-0.30000000000000004</v>
      </c>
      <c r="K846" s="107"/>
      <c r="L846" s="11"/>
      <c r="M846" s="676"/>
    </row>
    <row r="847" spans="2:13" x14ac:dyDescent="0.2">
      <c r="B847" s="676"/>
      <c r="C847" s="680" t="s">
        <v>1503</v>
      </c>
      <c r="D847" s="143" t="s">
        <v>142</v>
      </c>
      <c r="E847" s="699" t="s">
        <v>121</v>
      </c>
      <c r="F847" s="705">
        <v>1</v>
      </c>
      <c r="G847" s="619">
        <v>8.6</v>
      </c>
      <c r="H847" s="715">
        <v>1.8</v>
      </c>
      <c r="I847" s="679"/>
      <c r="J847" s="458">
        <f t="shared" si="20"/>
        <v>15.48</v>
      </c>
      <c r="K847" s="107"/>
      <c r="L847" s="11"/>
      <c r="M847" s="676"/>
    </row>
    <row r="848" spans="2:13" x14ac:dyDescent="0.2">
      <c r="B848" s="676"/>
      <c r="C848" s="680"/>
      <c r="D848" s="143" t="s">
        <v>2297</v>
      </c>
      <c r="E848" s="699"/>
      <c r="F848" s="705">
        <v>-1</v>
      </c>
      <c r="G848" s="619">
        <v>0.9</v>
      </c>
      <c r="H848" s="715">
        <v>1.8</v>
      </c>
      <c r="I848" s="679"/>
      <c r="J848" s="458">
        <f t="shared" si="20"/>
        <v>-1.62</v>
      </c>
      <c r="K848" s="107"/>
      <c r="L848" s="11"/>
      <c r="M848" s="676"/>
    </row>
    <row r="849" spans="2:13" x14ac:dyDescent="0.2">
      <c r="B849" s="676"/>
      <c r="C849" s="680" t="s">
        <v>1504</v>
      </c>
      <c r="D849" s="143" t="s">
        <v>141</v>
      </c>
      <c r="E849" s="699" t="s">
        <v>121</v>
      </c>
      <c r="F849" s="705">
        <v>1</v>
      </c>
      <c r="G849" s="619">
        <v>9.6</v>
      </c>
      <c r="H849" s="715">
        <v>1.8</v>
      </c>
      <c r="I849" s="679"/>
      <c r="J849" s="458">
        <f t="shared" si="20"/>
        <v>17.28</v>
      </c>
      <c r="K849" s="107"/>
      <c r="L849" s="11"/>
      <c r="M849" s="676"/>
    </row>
    <row r="850" spans="2:13" x14ac:dyDescent="0.2">
      <c r="B850" s="676"/>
      <c r="C850" s="680"/>
      <c r="D850" s="143" t="s">
        <v>2297</v>
      </c>
      <c r="E850" s="699"/>
      <c r="F850" s="705">
        <v>-1</v>
      </c>
      <c r="G850" s="619">
        <v>0.9</v>
      </c>
      <c r="H850" s="715">
        <v>1.8</v>
      </c>
      <c r="I850" s="679"/>
      <c r="J850" s="458">
        <f t="shared" si="20"/>
        <v>-1.62</v>
      </c>
      <c r="K850" s="107"/>
      <c r="L850" s="11"/>
      <c r="M850" s="676"/>
    </row>
    <row r="851" spans="2:13" x14ac:dyDescent="0.2">
      <c r="B851" s="676"/>
      <c r="C851" s="680"/>
      <c r="D851" s="143"/>
      <c r="E851" s="699"/>
      <c r="F851" s="705"/>
      <c r="G851" s="619"/>
      <c r="H851" s="715"/>
      <c r="I851" s="679"/>
      <c r="J851" s="458"/>
      <c r="K851" s="107"/>
      <c r="L851" s="11"/>
      <c r="M851" s="676"/>
    </row>
    <row r="852" spans="2:13" x14ac:dyDescent="0.2">
      <c r="B852" s="676"/>
      <c r="C852" s="680"/>
      <c r="D852" s="690" t="s">
        <v>1511</v>
      </c>
      <c r="E852" s="699"/>
      <c r="F852" s="705"/>
      <c r="G852" s="619"/>
      <c r="H852" s="715"/>
      <c r="I852" s="679"/>
      <c r="J852" s="458"/>
      <c r="K852" s="107"/>
      <c r="L852" s="11"/>
      <c r="M852" s="676"/>
    </row>
    <row r="853" spans="2:13" x14ac:dyDescent="0.2">
      <c r="B853" s="676"/>
      <c r="C853" s="677" t="s">
        <v>1524</v>
      </c>
      <c r="D853" s="143" t="s">
        <v>581</v>
      </c>
      <c r="E853" s="699" t="s">
        <v>125</v>
      </c>
      <c r="F853" s="705">
        <v>1</v>
      </c>
      <c r="G853" s="619">
        <v>13.9</v>
      </c>
      <c r="H853" s="715">
        <v>1.5</v>
      </c>
      <c r="I853" s="679"/>
      <c r="J853" s="458">
        <f>PRODUCT(F853:I853)</f>
        <v>20.85</v>
      </c>
      <c r="K853" s="107"/>
      <c r="L853" s="11"/>
      <c r="M853" s="676"/>
    </row>
    <row r="854" spans="2:13" x14ac:dyDescent="0.2">
      <c r="B854" s="676"/>
      <c r="C854" s="677"/>
      <c r="D854" s="143" t="s">
        <v>2297</v>
      </c>
      <c r="E854" s="699"/>
      <c r="F854" s="705">
        <v>-3</v>
      </c>
      <c r="G854" s="619">
        <v>1</v>
      </c>
      <c r="H854" s="715">
        <v>1.5</v>
      </c>
      <c r="I854" s="679"/>
      <c r="J854" s="458">
        <f>PRODUCT(F854:I854)</f>
        <v>-4.5</v>
      </c>
      <c r="K854" s="107"/>
      <c r="L854" s="11"/>
      <c r="M854" s="676"/>
    </row>
    <row r="855" spans="2:13" x14ac:dyDescent="0.2">
      <c r="B855" s="676"/>
      <c r="C855" s="677" t="s">
        <v>1530</v>
      </c>
      <c r="D855" s="143" t="s">
        <v>2379</v>
      </c>
      <c r="E855" s="699" t="s">
        <v>121</v>
      </c>
      <c r="F855" s="705">
        <v>1</v>
      </c>
      <c r="G855" s="619">
        <v>10.199999999999999</v>
      </c>
      <c r="H855" s="715">
        <v>1.8</v>
      </c>
      <c r="I855" s="679"/>
      <c r="J855" s="458">
        <f t="shared" si="20"/>
        <v>18.36</v>
      </c>
      <c r="K855" s="107"/>
      <c r="L855" s="11"/>
      <c r="M855" s="676"/>
    </row>
    <row r="856" spans="2:13" x14ac:dyDescent="0.2">
      <c r="B856" s="676"/>
      <c r="C856" s="677"/>
      <c r="D856" s="143" t="s">
        <v>2297</v>
      </c>
      <c r="E856" s="699"/>
      <c r="F856" s="705">
        <v>-1</v>
      </c>
      <c r="G856" s="619">
        <v>1</v>
      </c>
      <c r="H856" s="715">
        <v>1.8</v>
      </c>
      <c r="I856" s="679"/>
      <c r="J856" s="458">
        <f t="shared" si="20"/>
        <v>-1.8</v>
      </c>
      <c r="K856" s="107"/>
      <c r="L856" s="11"/>
      <c r="M856" s="676"/>
    </row>
    <row r="857" spans="2:13" x14ac:dyDescent="0.2">
      <c r="B857" s="676"/>
      <c r="C857" s="677" t="s">
        <v>1531</v>
      </c>
      <c r="D857" s="143" t="s">
        <v>2375</v>
      </c>
      <c r="E857" s="699" t="s">
        <v>120</v>
      </c>
      <c r="F857" s="705">
        <v>1</v>
      </c>
      <c r="G857" s="619">
        <v>8.6999999999999993</v>
      </c>
      <c r="H857" s="715">
        <v>1.2</v>
      </c>
      <c r="I857" s="679"/>
      <c r="J857" s="458">
        <f t="shared" si="20"/>
        <v>10.44</v>
      </c>
      <c r="K857" s="107"/>
      <c r="L857" s="11"/>
      <c r="M857" s="676"/>
    </row>
    <row r="858" spans="2:13" x14ac:dyDescent="0.2">
      <c r="B858" s="676"/>
      <c r="C858" s="677"/>
      <c r="D858" s="143" t="s">
        <v>2297</v>
      </c>
      <c r="E858" s="699"/>
      <c r="F858" s="705">
        <v>-1</v>
      </c>
      <c r="G858" s="619">
        <v>0.9</v>
      </c>
      <c r="H858" s="715">
        <v>1.2</v>
      </c>
      <c r="I858" s="679"/>
      <c r="J858" s="458">
        <f t="shared" si="20"/>
        <v>-1.08</v>
      </c>
      <c r="K858" s="107"/>
      <c r="L858" s="11"/>
      <c r="M858" s="676"/>
    </row>
    <row r="859" spans="2:13" x14ac:dyDescent="0.3">
      <c r="B859" s="676"/>
      <c r="C859" s="725" t="s">
        <v>1532</v>
      </c>
      <c r="D859" s="117" t="s">
        <v>581</v>
      </c>
      <c r="E859" s="699" t="s">
        <v>125</v>
      </c>
      <c r="F859" s="705">
        <v>1</v>
      </c>
      <c r="G859" s="619">
        <v>8.5</v>
      </c>
      <c r="H859" s="715">
        <v>1.5</v>
      </c>
      <c r="I859" s="679"/>
      <c r="J859" s="458">
        <f t="shared" si="20"/>
        <v>12.75</v>
      </c>
      <c r="K859" s="107"/>
      <c r="L859" s="11"/>
      <c r="M859" s="676"/>
    </row>
    <row r="860" spans="2:13" x14ac:dyDescent="0.3">
      <c r="B860" s="676"/>
      <c r="C860" s="725"/>
      <c r="D860" s="117" t="s">
        <v>2297</v>
      </c>
      <c r="E860" s="699"/>
      <c r="F860" s="705">
        <v>-2</v>
      </c>
      <c r="G860" s="619">
        <v>1</v>
      </c>
      <c r="H860" s="715">
        <v>1.5</v>
      </c>
      <c r="I860" s="679"/>
      <c r="J860" s="458">
        <f t="shared" si="20"/>
        <v>-3</v>
      </c>
      <c r="K860" s="107"/>
      <c r="L860" s="11"/>
      <c r="M860" s="676"/>
    </row>
    <row r="861" spans="2:13" x14ac:dyDescent="0.2">
      <c r="B861" s="676"/>
      <c r="C861" s="677" t="s">
        <v>1549</v>
      </c>
      <c r="D861" s="143" t="s">
        <v>2380</v>
      </c>
      <c r="E861" s="66" t="s">
        <v>121</v>
      </c>
      <c r="F861" s="705">
        <v>1</v>
      </c>
      <c r="G861" s="619">
        <v>11.8</v>
      </c>
      <c r="H861" s="679">
        <v>1.8</v>
      </c>
      <c r="I861" s="679"/>
      <c r="J861" s="458">
        <f t="shared" si="20"/>
        <v>21.240000000000002</v>
      </c>
      <c r="K861" s="107"/>
      <c r="L861" s="11"/>
      <c r="M861" s="676"/>
    </row>
    <row r="862" spans="2:13" x14ac:dyDescent="0.2">
      <c r="B862" s="676"/>
      <c r="C862" s="677"/>
      <c r="D862" s="143" t="s">
        <v>2297</v>
      </c>
      <c r="E862" s="66"/>
      <c r="F862" s="705">
        <v>-1</v>
      </c>
      <c r="G862" s="619">
        <v>0.9</v>
      </c>
      <c r="H862" s="679">
        <v>1.8</v>
      </c>
      <c r="I862" s="679"/>
      <c r="J862" s="458">
        <f t="shared" si="20"/>
        <v>-1.62</v>
      </c>
      <c r="K862" s="107"/>
      <c r="L862" s="11"/>
      <c r="M862" s="676"/>
    </row>
    <row r="863" spans="2:13" x14ac:dyDescent="0.2">
      <c r="B863" s="676"/>
      <c r="C863" s="677"/>
      <c r="D863" s="143"/>
      <c r="E863" s="66" t="s">
        <v>57</v>
      </c>
      <c r="F863" s="705">
        <v>-1</v>
      </c>
      <c r="G863" s="619">
        <v>1.2</v>
      </c>
      <c r="H863" s="679">
        <v>1.04</v>
      </c>
      <c r="I863" s="679"/>
      <c r="J863" s="458">
        <f t="shared" si="20"/>
        <v>-1.248</v>
      </c>
      <c r="K863" s="107"/>
      <c r="L863" s="11"/>
      <c r="M863" s="676"/>
    </row>
    <row r="864" spans="2:13" x14ac:dyDescent="0.2">
      <c r="B864" s="676"/>
      <c r="C864" s="677" t="s">
        <v>1551</v>
      </c>
      <c r="D864" s="143" t="s">
        <v>2381</v>
      </c>
      <c r="E864" s="66" t="s">
        <v>121</v>
      </c>
      <c r="F864" s="705">
        <v>1</v>
      </c>
      <c r="G864" s="619">
        <v>8.1</v>
      </c>
      <c r="H864" s="679">
        <v>1.8</v>
      </c>
      <c r="I864" s="679"/>
      <c r="J864" s="458">
        <f t="shared" si="20"/>
        <v>14.58</v>
      </c>
      <c r="K864" s="107"/>
      <c r="L864" s="11"/>
      <c r="M864" s="676"/>
    </row>
    <row r="865" spans="2:13" x14ac:dyDescent="0.2">
      <c r="B865" s="676"/>
      <c r="C865" s="677"/>
      <c r="D865" s="143" t="s">
        <v>2297</v>
      </c>
      <c r="E865" s="66"/>
      <c r="F865" s="705">
        <v>-1</v>
      </c>
      <c r="G865" s="619">
        <v>0.9</v>
      </c>
      <c r="H865" s="679">
        <v>1.8</v>
      </c>
      <c r="I865" s="679"/>
      <c r="J865" s="458">
        <f t="shared" si="20"/>
        <v>-1.62</v>
      </c>
      <c r="K865" s="107"/>
      <c r="L865" s="11"/>
      <c r="M865" s="676"/>
    </row>
    <row r="866" spans="2:13" x14ac:dyDescent="0.2">
      <c r="B866" s="676"/>
      <c r="C866" s="677" t="s">
        <v>1561</v>
      </c>
      <c r="D866" s="143" t="s">
        <v>2382</v>
      </c>
      <c r="E866" s="66" t="s">
        <v>125</v>
      </c>
      <c r="F866" s="705">
        <v>1</v>
      </c>
      <c r="G866" s="619">
        <v>14.4</v>
      </c>
      <c r="H866" s="679">
        <v>1.5</v>
      </c>
      <c r="I866" s="679"/>
      <c r="J866" s="458">
        <f t="shared" si="20"/>
        <v>21.6</v>
      </c>
      <c r="K866" s="107"/>
      <c r="L866" s="11"/>
      <c r="M866" s="676"/>
    </row>
    <row r="867" spans="2:13" x14ac:dyDescent="0.3">
      <c r="B867" s="676"/>
      <c r="C867" s="725"/>
      <c r="D867" s="117" t="s">
        <v>2297</v>
      </c>
      <c r="E867" s="699"/>
      <c r="F867" s="705">
        <v>-2</v>
      </c>
      <c r="G867" s="619">
        <v>1.8</v>
      </c>
      <c r="H867" s="679">
        <v>1.5</v>
      </c>
      <c r="I867" s="679"/>
      <c r="J867" s="458">
        <f t="shared" ref="J867:J930" si="21">PRODUCT(F867:I867)</f>
        <v>-5.4</v>
      </c>
      <c r="K867" s="107"/>
      <c r="L867" s="11"/>
      <c r="M867" s="676"/>
    </row>
    <row r="868" spans="2:13" x14ac:dyDescent="0.3">
      <c r="B868" s="676"/>
      <c r="C868" s="725" t="s">
        <v>1551</v>
      </c>
      <c r="D868" s="117" t="s">
        <v>762</v>
      </c>
      <c r="E868" s="699" t="s">
        <v>121</v>
      </c>
      <c r="F868" s="705">
        <v>1</v>
      </c>
      <c r="G868" s="619">
        <v>14.5</v>
      </c>
      <c r="H868" s="715">
        <v>1.8</v>
      </c>
      <c r="I868" s="679"/>
      <c r="J868" s="458">
        <f t="shared" si="21"/>
        <v>26.1</v>
      </c>
      <c r="K868" s="107"/>
      <c r="L868" s="11"/>
      <c r="M868" s="676"/>
    </row>
    <row r="869" spans="2:13" x14ac:dyDescent="0.3">
      <c r="B869" s="676"/>
      <c r="C869" s="725"/>
      <c r="D869" s="117" t="s">
        <v>2315</v>
      </c>
      <c r="E869" s="699"/>
      <c r="F869" s="705">
        <v>1</v>
      </c>
      <c r="G869" s="619">
        <v>9.1</v>
      </c>
      <c r="H869" s="715">
        <v>1.8</v>
      </c>
      <c r="I869" s="679"/>
      <c r="J869" s="458">
        <f t="shared" si="21"/>
        <v>16.38</v>
      </c>
      <c r="K869" s="107"/>
      <c r="L869" s="11"/>
      <c r="M869" s="676"/>
    </row>
    <row r="870" spans="2:13" x14ac:dyDescent="0.3">
      <c r="B870" s="676"/>
      <c r="C870" s="725"/>
      <c r="D870" s="117" t="s">
        <v>2297</v>
      </c>
      <c r="E870" s="699"/>
      <c r="F870" s="705">
        <v>-2</v>
      </c>
      <c r="G870" s="619">
        <v>0.9</v>
      </c>
      <c r="H870" s="715">
        <v>1.8</v>
      </c>
      <c r="I870" s="679"/>
      <c r="J870" s="458">
        <f t="shared" si="21"/>
        <v>-3.24</v>
      </c>
      <c r="K870" s="107"/>
      <c r="L870" s="11"/>
      <c r="M870" s="676"/>
    </row>
    <row r="871" spans="2:13" x14ac:dyDescent="0.2">
      <c r="B871" s="676"/>
      <c r="C871" s="680" t="s">
        <v>1552</v>
      </c>
      <c r="D871" s="143" t="s">
        <v>252</v>
      </c>
      <c r="E871" s="699" t="s">
        <v>121</v>
      </c>
      <c r="F871" s="705">
        <v>1</v>
      </c>
      <c r="G871" s="619">
        <v>6.9</v>
      </c>
      <c r="H871" s="715">
        <v>1.8</v>
      </c>
      <c r="I871" s="679"/>
      <c r="J871" s="458">
        <f t="shared" si="21"/>
        <v>12.420000000000002</v>
      </c>
      <c r="K871" s="107"/>
      <c r="L871" s="11"/>
      <c r="M871" s="676"/>
    </row>
    <row r="872" spans="2:13" x14ac:dyDescent="0.2">
      <c r="B872" s="676"/>
      <c r="C872" s="680"/>
      <c r="D872" s="143" t="s">
        <v>2297</v>
      </c>
      <c r="E872" s="699"/>
      <c r="F872" s="705">
        <v>-2</v>
      </c>
      <c r="G872" s="619">
        <v>0.9</v>
      </c>
      <c r="H872" s="715">
        <v>1.8</v>
      </c>
      <c r="I872" s="679"/>
      <c r="J872" s="458">
        <f t="shared" si="21"/>
        <v>-3.24</v>
      </c>
      <c r="K872" s="107"/>
      <c r="L872" s="11"/>
      <c r="M872" s="676"/>
    </row>
    <row r="873" spans="2:13" x14ac:dyDescent="0.2">
      <c r="B873" s="676"/>
      <c r="C873" s="680" t="s">
        <v>1554</v>
      </c>
      <c r="D873" s="143" t="s">
        <v>762</v>
      </c>
      <c r="E873" s="699" t="s">
        <v>121</v>
      </c>
      <c r="F873" s="705">
        <v>1</v>
      </c>
      <c r="G873" s="619">
        <v>17.2</v>
      </c>
      <c r="H873" s="715">
        <v>1.8</v>
      </c>
      <c r="I873" s="679"/>
      <c r="J873" s="458">
        <f t="shared" si="21"/>
        <v>30.96</v>
      </c>
      <c r="K873" s="107"/>
      <c r="L873" s="11"/>
      <c r="M873" s="676"/>
    </row>
    <row r="874" spans="2:13" x14ac:dyDescent="0.2">
      <c r="B874" s="676"/>
      <c r="C874" s="680"/>
      <c r="D874" s="143" t="s">
        <v>2297</v>
      </c>
      <c r="E874" s="699"/>
      <c r="F874" s="705">
        <v>-2</v>
      </c>
      <c r="G874" s="619">
        <v>0.9</v>
      </c>
      <c r="H874" s="715">
        <v>1.8</v>
      </c>
      <c r="I874" s="679"/>
      <c r="J874" s="458">
        <f t="shared" si="21"/>
        <v>-3.24</v>
      </c>
      <c r="K874" s="107"/>
      <c r="L874" s="11"/>
      <c r="M874" s="676"/>
    </row>
    <row r="875" spans="2:13" x14ac:dyDescent="0.2">
      <c r="B875" s="676"/>
      <c r="C875" s="680" t="s">
        <v>1564</v>
      </c>
      <c r="D875" s="143" t="s">
        <v>130</v>
      </c>
      <c r="E875" s="699" t="s">
        <v>121</v>
      </c>
      <c r="F875" s="705">
        <v>1</v>
      </c>
      <c r="G875" s="619">
        <v>7.9</v>
      </c>
      <c r="H875" s="715">
        <v>1.8</v>
      </c>
      <c r="I875" s="679"/>
      <c r="J875" s="458">
        <f t="shared" si="21"/>
        <v>14.22</v>
      </c>
      <c r="K875" s="107"/>
      <c r="L875" s="11"/>
      <c r="M875" s="676"/>
    </row>
    <row r="876" spans="2:13" x14ac:dyDescent="0.3">
      <c r="B876" s="676"/>
      <c r="C876" s="725"/>
      <c r="D876" s="117" t="s">
        <v>2297</v>
      </c>
      <c r="E876" s="66"/>
      <c r="F876" s="705">
        <v>-1</v>
      </c>
      <c r="G876" s="619">
        <v>0.9</v>
      </c>
      <c r="H876" s="715">
        <v>1.8</v>
      </c>
      <c r="I876" s="679"/>
      <c r="J876" s="458">
        <f t="shared" si="21"/>
        <v>-1.62</v>
      </c>
      <c r="K876" s="107"/>
      <c r="L876" s="11"/>
      <c r="M876" s="676"/>
    </row>
    <row r="877" spans="2:13" x14ac:dyDescent="0.3">
      <c r="B877" s="676"/>
      <c r="C877" s="725" t="s">
        <v>1516</v>
      </c>
      <c r="D877" s="117" t="s">
        <v>1568</v>
      </c>
      <c r="E877" s="66" t="s">
        <v>128</v>
      </c>
      <c r="F877" s="705">
        <v>1</v>
      </c>
      <c r="G877" s="619">
        <v>19.100000000000001</v>
      </c>
      <c r="H877" s="715">
        <v>0.1</v>
      </c>
      <c r="I877" s="679"/>
      <c r="J877" s="458">
        <f t="shared" si="21"/>
        <v>1.9100000000000001</v>
      </c>
      <c r="K877" s="107"/>
      <c r="L877" s="11"/>
      <c r="M877" s="676"/>
    </row>
    <row r="878" spans="2:13" x14ac:dyDescent="0.3">
      <c r="B878" s="676"/>
      <c r="C878" s="725"/>
      <c r="D878" s="117" t="s">
        <v>2297</v>
      </c>
      <c r="E878" s="66"/>
      <c r="F878" s="705">
        <v>-1</v>
      </c>
      <c r="G878" s="619">
        <v>1</v>
      </c>
      <c r="H878" s="715">
        <v>0.1</v>
      </c>
      <c r="I878" s="679"/>
      <c r="J878" s="458">
        <f t="shared" si="21"/>
        <v>-0.1</v>
      </c>
      <c r="K878" s="107"/>
      <c r="L878" s="11"/>
      <c r="M878" s="676"/>
    </row>
    <row r="879" spans="2:13" x14ac:dyDescent="0.3">
      <c r="B879" s="676"/>
      <c r="C879" s="725"/>
      <c r="D879" s="117" t="s">
        <v>2297</v>
      </c>
      <c r="E879" s="66"/>
      <c r="F879" s="705">
        <v>-2</v>
      </c>
      <c r="G879" s="619">
        <v>0.9</v>
      </c>
      <c r="H879" s="715">
        <v>0.1</v>
      </c>
      <c r="I879" s="679"/>
      <c r="J879" s="458">
        <f t="shared" si="21"/>
        <v>-0.18000000000000002</v>
      </c>
      <c r="K879" s="107"/>
      <c r="L879" s="11"/>
      <c r="M879" s="676"/>
    </row>
    <row r="880" spans="2:13" x14ac:dyDescent="0.2">
      <c r="B880" s="676"/>
      <c r="C880" s="677" t="s">
        <v>1567</v>
      </c>
      <c r="D880" s="143" t="s">
        <v>122</v>
      </c>
      <c r="E880" s="66" t="s">
        <v>120</v>
      </c>
      <c r="F880" s="705">
        <v>1</v>
      </c>
      <c r="G880" s="619">
        <v>8</v>
      </c>
      <c r="H880" s="715">
        <v>1.2</v>
      </c>
      <c r="I880" s="679"/>
      <c r="J880" s="458">
        <f t="shared" si="21"/>
        <v>9.6</v>
      </c>
      <c r="K880" s="107"/>
      <c r="L880" s="11"/>
      <c r="M880" s="676"/>
    </row>
    <row r="881" spans="2:13" x14ac:dyDescent="0.2">
      <c r="B881" s="676"/>
      <c r="C881" s="677"/>
      <c r="D881" s="143" t="s">
        <v>2297</v>
      </c>
      <c r="E881" s="66"/>
      <c r="F881" s="705">
        <v>-1</v>
      </c>
      <c r="G881" s="619">
        <v>0.9</v>
      </c>
      <c r="H881" s="715">
        <v>1.2</v>
      </c>
      <c r="I881" s="679"/>
      <c r="J881" s="458">
        <f t="shared" si="21"/>
        <v>-1.08</v>
      </c>
      <c r="K881" s="107"/>
      <c r="L881" s="11"/>
      <c r="M881" s="676"/>
    </row>
    <row r="882" spans="2:13" x14ac:dyDescent="0.2">
      <c r="B882" s="676"/>
      <c r="C882" s="680" t="s">
        <v>1566</v>
      </c>
      <c r="D882" s="564" t="s">
        <v>122</v>
      </c>
      <c r="E882" s="66" t="s">
        <v>120</v>
      </c>
      <c r="F882" s="705">
        <v>1</v>
      </c>
      <c r="G882" s="619">
        <v>8</v>
      </c>
      <c r="H882" s="715">
        <v>1.2</v>
      </c>
      <c r="I882" s="679"/>
      <c r="J882" s="458">
        <f t="shared" si="21"/>
        <v>9.6</v>
      </c>
      <c r="K882" s="107"/>
      <c r="L882" s="11"/>
      <c r="M882" s="676"/>
    </row>
    <row r="883" spans="2:13" x14ac:dyDescent="0.2">
      <c r="B883" s="676"/>
      <c r="C883" s="680"/>
      <c r="D883" s="564" t="s">
        <v>2297</v>
      </c>
      <c r="E883" s="66"/>
      <c r="F883" s="705">
        <v>-1</v>
      </c>
      <c r="G883" s="619">
        <v>0.9</v>
      </c>
      <c r="H883" s="715">
        <v>1.2</v>
      </c>
      <c r="I883" s="679"/>
      <c r="J883" s="458">
        <f t="shared" si="21"/>
        <v>-1.08</v>
      </c>
      <c r="K883" s="107"/>
      <c r="L883" s="11"/>
      <c r="M883" s="676"/>
    </row>
    <row r="884" spans="2:13" x14ac:dyDescent="0.2">
      <c r="B884" s="676"/>
      <c r="C884" s="680" t="s">
        <v>1565</v>
      </c>
      <c r="D884" s="564" t="s">
        <v>177</v>
      </c>
      <c r="E884" s="66" t="s">
        <v>786</v>
      </c>
      <c r="F884" s="705">
        <v>1</v>
      </c>
      <c r="G884" s="619">
        <v>8.6</v>
      </c>
      <c r="H884" s="715">
        <v>1.5</v>
      </c>
      <c r="I884" s="679"/>
      <c r="J884" s="458">
        <f t="shared" si="21"/>
        <v>12.899999999999999</v>
      </c>
      <c r="K884" s="107"/>
      <c r="L884" s="11"/>
      <c r="M884" s="676"/>
    </row>
    <row r="885" spans="2:13" x14ac:dyDescent="0.2">
      <c r="B885" s="676"/>
      <c r="C885" s="677"/>
      <c r="D885" s="143" t="s">
        <v>2297</v>
      </c>
      <c r="E885" s="66"/>
      <c r="F885" s="705">
        <v>-1</v>
      </c>
      <c r="G885" s="619">
        <v>0.9</v>
      </c>
      <c r="H885" s="715">
        <v>1.5</v>
      </c>
      <c r="I885" s="679"/>
      <c r="J885" s="458">
        <f t="shared" si="21"/>
        <v>-1.35</v>
      </c>
      <c r="K885" s="107"/>
      <c r="L885" s="11"/>
      <c r="M885" s="676"/>
    </row>
    <row r="886" spans="2:13" x14ac:dyDescent="0.2">
      <c r="B886" s="676"/>
      <c r="C886" s="677" t="s">
        <v>1518</v>
      </c>
      <c r="D886" s="143" t="s">
        <v>176</v>
      </c>
      <c r="E886" s="66" t="s">
        <v>128</v>
      </c>
      <c r="F886" s="705">
        <v>1</v>
      </c>
      <c r="G886" s="619">
        <v>14.1</v>
      </c>
      <c r="H886" s="715">
        <v>0.1</v>
      </c>
      <c r="I886" s="679"/>
      <c r="J886" s="458">
        <f t="shared" si="21"/>
        <v>1.4100000000000001</v>
      </c>
      <c r="K886" s="107"/>
      <c r="L886" s="11"/>
      <c r="M886" s="676"/>
    </row>
    <row r="887" spans="2:13" x14ac:dyDescent="0.2">
      <c r="B887" s="676"/>
      <c r="C887" s="677"/>
      <c r="D887" s="143" t="s">
        <v>2297</v>
      </c>
      <c r="E887" s="66"/>
      <c r="F887" s="705">
        <v>-1</v>
      </c>
      <c r="G887" s="619">
        <v>1</v>
      </c>
      <c r="H887" s="715">
        <v>0.1</v>
      </c>
      <c r="I887" s="679"/>
      <c r="J887" s="458">
        <f t="shared" si="21"/>
        <v>-0.1</v>
      </c>
      <c r="K887" s="107"/>
      <c r="L887" s="11"/>
      <c r="M887" s="676"/>
    </row>
    <row r="888" spans="2:13" x14ac:dyDescent="0.3">
      <c r="B888" s="676"/>
      <c r="C888" s="725" t="s">
        <v>2282</v>
      </c>
      <c r="D888" s="117" t="s">
        <v>138</v>
      </c>
      <c r="E888" s="66" t="s">
        <v>125</v>
      </c>
      <c r="F888" s="705">
        <v>1</v>
      </c>
      <c r="G888" s="619">
        <v>20.100000000000001</v>
      </c>
      <c r="H888" s="715">
        <v>1.5</v>
      </c>
      <c r="I888" s="679"/>
      <c r="J888" s="458">
        <f t="shared" si="21"/>
        <v>30.150000000000002</v>
      </c>
      <c r="K888" s="107"/>
      <c r="L888" s="11"/>
      <c r="M888" s="676"/>
    </row>
    <row r="889" spans="2:13" x14ac:dyDescent="0.3">
      <c r="B889" s="676"/>
      <c r="C889" s="725"/>
      <c r="D889" s="117" t="s">
        <v>2297</v>
      </c>
      <c r="E889" s="66"/>
      <c r="F889" s="705">
        <v>-3</v>
      </c>
      <c r="G889" s="619">
        <v>1</v>
      </c>
      <c r="H889" s="715">
        <v>1.5</v>
      </c>
      <c r="I889" s="679"/>
      <c r="J889" s="458">
        <f t="shared" si="21"/>
        <v>-4.5</v>
      </c>
      <c r="K889" s="107"/>
      <c r="L889" s="11"/>
      <c r="M889" s="676"/>
    </row>
    <row r="890" spans="2:13" x14ac:dyDescent="0.3">
      <c r="B890" s="676"/>
      <c r="C890" s="677"/>
      <c r="D890" s="117" t="s">
        <v>2297</v>
      </c>
      <c r="E890" s="699"/>
      <c r="F890" s="705">
        <v>-3</v>
      </c>
      <c r="G890" s="619">
        <v>0.9</v>
      </c>
      <c r="H890" s="715">
        <v>1.5</v>
      </c>
      <c r="I890" s="679"/>
      <c r="J890" s="458">
        <f t="shared" si="21"/>
        <v>-4.0500000000000007</v>
      </c>
      <c r="K890" s="107"/>
      <c r="L890" s="11"/>
      <c r="M890" s="676"/>
    </row>
    <row r="891" spans="2:13" x14ac:dyDescent="0.3">
      <c r="B891" s="676"/>
      <c r="C891" s="677"/>
      <c r="D891" s="117" t="s">
        <v>2297</v>
      </c>
      <c r="E891" s="66"/>
      <c r="F891" s="705">
        <v>-2</v>
      </c>
      <c r="G891" s="619">
        <v>0.8</v>
      </c>
      <c r="H891" s="715">
        <v>1.5</v>
      </c>
      <c r="I891" s="679"/>
      <c r="J891" s="458">
        <f t="shared" si="21"/>
        <v>-2.4000000000000004</v>
      </c>
      <c r="K891" s="107"/>
      <c r="L891" s="11"/>
      <c r="M891" s="676"/>
    </row>
    <row r="892" spans="2:13" x14ac:dyDescent="0.3">
      <c r="B892" s="676"/>
      <c r="C892" s="677"/>
      <c r="D892" s="117" t="s">
        <v>2297</v>
      </c>
      <c r="E892" s="66"/>
      <c r="F892" s="705">
        <v>-1</v>
      </c>
      <c r="G892" s="619">
        <v>0.6</v>
      </c>
      <c r="H892" s="715">
        <v>1.5</v>
      </c>
      <c r="I892" s="679"/>
      <c r="J892" s="458">
        <f t="shared" si="21"/>
        <v>-0.89999999999999991</v>
      </c>
      <c r="K892" s="107"/>
      <c r="L892" s="11"/>
      <c r="M892" s="676"/>
    </row>
    <row r="893" spans="2:13" x14ac:dyDescent="0.3">
      <c r="B893" s="676"/>
      <c r="C893" s="725"/>
      <c r="D893" s="117"/>
      <c r="E893" s="66" t="s">
        <v>2383</v>
      </c>
      <c r="F893" s="705">
        <v>-1</v>
      </c>
      <c r="G893" s="619">
        <v>3.35</v>
      </c>
      <c r="H893" s="715">
        <v>1.4</v>
      </c>
      <c r="I893" s="679"/>
      <c r="J893" s="458">
        <f t="shared" si="21"/>
        <v>-4.6899999999999995</v>
      </c>
      <c r="K893" s="107"/>
      <c r="L893" s="11"/>
      <c r="M893" s="676"/>
    </row>
    <row r="894" spans="2:13" x14ac:dyDescent="0.3">
      <c r="B894" s="676"/>
      <c r="C894" s="725"/>
      <c r="D894" s="117"/>
      <c r="E894" s="66" t="s">
        <v>1081</v>
      </c>
      <c r="F894" s="705">
        <v>-1</v>
      </c>
      <c r="G894" s="619">
        <v>1.5</v>
      </c>
      <c r="H894" s="715">
        <v>1.4</v>
      </c>
      <c r="I894" s="679"/>
      <c r="J894" s="458">
        <f t="shared" si="21"/>
        <v>-2.0999999999999996</v>
      </c>
      <c r="K894" s="107"/>
      <c r="L894" s="11"/>
      <c r="M894" s="676"/>
    </row>
    <row r="895" spans="2:13" x14ac:dyDescent="0.3">
      <c r="B895" s="676"/>
      <c r="C895" s="725" t="s">
        <v>1573</v>
      </c>
      <c r="D895" s="117" t="s">
        <v>795</v>
      </c>
      <c r="E895" s="66" t="s">
        <v>128</v>
      </c>
      <c r="F895" s="705">
        <v>1</v>
      </c>
      <c r="G895" s="619">
        <v>9.3000000000000007</v>
      </c>
      <c r="H895" s="715">
        <v>0.1</v>
      </c>
      <c r="I895" s="679"/>
      <c r="J895" s="458">
        <f t="shared" si="21"/>
        <v>0.93000000000000016</v>
      </c>
      <c r="K895" s="107"/>
      <c r="L895" s="11"/>
      <c r="M895" s="676"/>
    </row>
    <row r="896" spans="2:13" x14ac:dyDescent="0.2">
      <c r="B896" s="676"/>
      <c r="C896" s="677"/>
      <c r="D896" s="143" t="s">
        <v>2297</v>
      </c>
      <c r="E896" s="66"/>
      <c r="F896" s="705">
        <v>-1</v>
      </c>
      <c r="G896" s="619">
        <v>0.9</v>
      </c>
      <c r="H896" s="715">
        <v>0.1</v>
      </c>
      <c r="I896" s="679"/>
      <c r="J896" s="458">
        <f t="shared" si="21"/>
        <v>-9.0000000000000011E-2</v>
      </c>
      <c r="K896" s="107"/>
      <c r="L896" s="11"/>
      <c r="M896" s="676"/>
    </row>
    <row r="897" spans="2:13" x14ac:dyDescent="0.2">
      <c r="B897" s="676"/>
      <c r="C897" s="677"/>
      <c r="D897" s="143" t="s">
        <v>2303</v>
      </c>
      <c r="E897" s="66"/>
      <c r="F897" s="705">
        <v>-1</v>
      </c>
      <c r="G897" s="619">
        <v>1.2</v>
      </c>
      <c r="H897" s="715">
        <v>0.1</v>
      </c>
      <c r="I897" s="679"/>
      <c r="J897" s="458">
        <f t="shared" si="21"/>
        <v>-0.12</v>
      </c>
      <c r="K897" s="107"/>
      <c r="L897" s="11"/>
      <c r="M897" s="676"/>
    </row>
    <row r="898" spans="2:13" x14ac:dyDescent="0.2">
      <c r="B898" s="676"/>
      <c r="C898" s="677" t="s">
        <v>1571</v>
      </c>
      <c r="D898" s="143" t="s">
        <v>2384</v>
      </c>
      <c r="E898" s="66" t="s">
        <v>128</v>
      </c>
      <c r="F898" s="705">
        <v>1</v>
      </c>
      <c r="G898" s="619">
        <v>14.3</v>
      </c>
      <c r="H898" s="715">
        <v>0.1</v>
      </c>
      <c r="I898" s="679"/>
      <c r="J898" s="458">
        <f t="shared" si="21"/>
        <v>1.4300000000000002</v>
      </c>
      <c r="K898" s="107"/>
      <c r="L898" s="11"/>
      <c r="M898" s="676"/>
    </row>
    <row r="899" spans="2:13" x14ac:dyDescent="0.2">
      <c r="B899" s="676"/>
      <c r="C899" s="725"/>
      <c r="D899" s="143" t="s">
        <v>2297</v>
      </c>
      <c r="E899" s="66"/>
      <c r="F899" s="705">
        <v>-1</v>
      </c>
      <c r="G899" s="619">
        <v>1</v>
      </c>
      <c r="H899" s="715">
        <v>0.1</v>
      </c>
      <c r="I899" s="679"/>
      <c r="J899" s="458">
        <f t="shared" si="21"/>
        <v>-0.1</v>
      </c>
      <c r="K899" s="107"/>
      <c r="L899" s="11"/>
      <c r="M899" s="676"/>
    </row>
    <row r="900" spans="2:13" x14ac:dyDescent="0.2">
      <c r="B900" s="676"/>
      <c r="C900" s="677" t="s">
        <v>1570</v>
      </c>
      <c r="D900" s="143" t="s">
        <v>803</v>
      </c>
      <c r="E900" s="66" t="s">
        <v>128</v>
      </c>
      <c r="F900" s="705">
        <v>1</v>
      </c>
      <c r="G900" s="619">
        <v>17.2</v>
      </c>
      <c r="H900" s="715">
        <v>0.1</v>
      </c>
      <c r="I900" s="679"/>
      <c r="J900" s="458">
        <f t="shared" si="21"/>
        <v>1.72</v>
      </c>
      <c r="K900" s="107"/>
      <c r="L900" s="11"/>
      <c r="M900" s="676"/>
    </row>
    <row r="901" spans="2:13" x14ac:dyDescent="0.2">
      <c r="B901" s="676"/>
      <c r="C901" s="677"/>
      <c r="D901" s="143" t="s">
        <v>2297</v>
      </c>
      <c r="E901" s="66"/>
      <c r="F901" s="705">
        <v>-1</v>
      </c>
      <c r="G901" s="619">
        <v>1</v>
      </c>
      <c r="H901" s="715">
        <v>0.1</v>
      </c>
      <c r="I901" s="679"/>
      <c r="J901" s="458">
        <f t="shared" si="21"/>
        <v>-0.1</v>
      </c>
      <c r="K901" s="107"/>
      <c r="L901" s="11"/>
      <c r="M901" s="676"/>
    </row>
    <row r="902" spans="2:13" x14ac:dyDescent="0.2">
      <c r="B902" s="676"/>
      <c r="C902" s="725" t="s">
        <v>1538</v>
      </c>
      <c r="D902" s="143" t="s">
        <v>773</v>
      </c>
      <c r="E902" s="66" t="s">
        <v>792</v>
      </c>
      <c r="F902" s="705">
        <v>1</v>
      </c>
      <c r="G902" s="619">
        <v>34.75</v>
      </c>
      <c r="H902" s="715">
        <v>3</v>
      </c>
      <c r="I902" s="679"/>
      <c r="J902" s="458">
        <f t="shared" si="21"/>
        <v>104.25</v>
      </c>
      <c r="K902" s="107"/>
      <c r="L902" s="11"/>
      <c r="M902" s="676"/>
    </row>
    <row r="903" spans="2:13" x14ac:dyDescent="0.3">
      <c r="B903" s="676"/>
      <c r="C903" s="725"/>
      <c r="D903" s="117" t="s">
        <v>2297</v>
      </c>
      <c r="E903" s="66"/>
      <c r="F903" s="705">
        <v>-1</v>
      </c>
      <c r="G903" s="619">
        <v>1.2</v>
      </c>
      <c r="H903" s="715">
        <v>2.1</v>
      </c>
      <c r="I903" s="679"/>
      <c r="J903" s="458">
        <f t="shared" si="21"/>
        <v>-2.52</v>
      </c>
      <c r="K903" s="107"/>
      <c r="L903" s="11"/>
      <c r="M903" s="676"/>
    </row>
    <row r="904" spans="2:13" x14ac:dyDescent="0.3">
      <c r="B904" s="676"/>
      <c r="C904" s="725"/>
      <c r="D904" s="117" t="s">
        <v>2297</v>
      </c>
      <c r="E904" s="66"/>
      <c r="F904" s="705">
        <v>-2</v>
      </c>
      <c r="G904" s="619">
        <v>1</v>
      </c>
      <c r="H904" s="715">
        <v>2.1</v>
      </c>
      <c r="I904" s="679"/>
      <c r="J904" s="458">
        <f t="shared" si="21"/>
        <v>-4.2</v>
      </c>
      <c r="K904" s="107"/>
      <c r="L904" s="11"/>
      <c r="M904" s="676"/>
    </row>
    <row r="905" spans="2:13" x14ac:dyDescent="0.3">
      <c r="B905" s="676"/>
      <c r="C905" s="725"/>
      <c r="D905" s="117"/>
      <c r="E905" s="66" t="s">
        <v>57</v>
      </c>
      <c r="F905" s="705">
        <v>-2</v>
      </c>
      <c r="G905" s="619">
        <v>1.2</v>
      </c>
      <c r="H905" s="715">
        <v>1.24</v>
      </c>
      <c r="I905" s="679"/>
      <c r="J905" s="458">
        <f t="shared" si="21"/>
        <v>-2.976</v>
      </c>
      <c r="K905" s="107"/>
      <c r="L905" s="11"/>
      <c r="M905" s="676"/>
    </row>
    <row r="906" spans="2:13" x14ac:dyDescent="0.3">
      <c r="B906" s="676"/>
      <c r="C906" s="725"/>
      <c r="D906" s="117"/>
      <c r="E906" s="66" t="s">
        <v>2385</v>
      </c>
      <c r="F906" s="705">
        <v>-1</v>
      </c>
      <c r="G906" s="619">
        <v>1.8</v>
      </c>
      <c r="H906" s="715">
        <v>0.5</v>
      </c>
      <c r="I906" s="679"/>
      <c r="J906" s="458">
        <f t="shared" si="21"/>
        <v>-0.9</v>
      </c>
      <c r="K906" s="107"/>
      <c r="L906" s="11"/>
      <c r="M906" s="676"/>
    </row>
    <row r="907" spans="2:13" x14ac:dyDescent="0.2">
      <c r="B907" s="676"/>
      <c r="C907" s="677"/>
      <c r="D907" s="143"/>
      <c r="E907" s="66" t="s">
        <v>2386</v>
      </c>
      <c r="F907" s="705">
        <v>-1</v>
      </c>
      <c r="G907" s="619">
        <v>2.1</v>
      </c>
      <c r="H907" s="715">
        <v>0.5</v>
      </c>
      <c r="I907" s="679"/>
      <c r="J907" s="458">
        <f t="shared" si="21"/>
        <v>-1.05</v>
      </c>
      <c r="K907" s="107"/>
      <c r="L907" s="11"/>
      <c r="M907" s="676"/>
    </row>
    <row r="908" spans="2:13" x14ac:dyDescent="0.2">
      <c r="B908" s="676"/>
      <c r="C908" s="677" t="s">
        <v>2290</v>
      </c>
      <c r="D908" s="143" t="s">
        <v>2387</v>
      </c>
      <c r="E908" s="66" t="s">
        <v>792</v>
      </c>
      <c r="F908" s="705">
        <v>1</v>
      </c>
      <c r="G908" s="619">
        <v>14.8</v>
      </c>
      <c r="H908" s="715">
        <v>3</v>
      </c>
      <c r="I908" s="679"/>
      <c r="J908" s="458">
        <f t="shared" si="21"/>
        <v>44.400000000000006</v>
      </c>
      <c r="K908" s="107"/>
      <c r="L908" s="11"/>
      <c r="M908" s="676"/>
    </row>
    <row r="909" spans="2:13" x14ac:dyDescent="0.2">
      <c r="B909" s="676"/>
      <c r="C909" s="725"/>
      <c r="D909" s="143" t="s">
        <v>2297</v>
      </c>
      <c r="E909" s="66"/>
      <c r="F909" s="705">
        <v>-1</v>
      </c>
      <c r="G909" s="619">
        <v>1</v>
      </c>
      <c r="H909" s="715">
        <v>2.1</v>
      </c>
      <c r="I909" s="679"/>
      <c r="J909" s="458">
        <f t="shared" si="21"/>
        <v>-2.1</v>
      </c>
      <c r="K909" s="107"/>
      <c r="L909" s="11"/>
      <c r="M909" s="676"/>
    </row>
    <row r="910" spans="2:13" x14ac:dyDescent="0.2">
      <c r="B910" s="676"/>
      <c r="C910" s="680"/>
      <c r="D910" s="564"/>
      <c r="E910" s="66" t="s">
        <v>57</v>
      </c>
      <c r="F910" s="705">
        <v>-1</v>
      </c>
      <c r="G910" s="619">
        <v>1.2</v>
      </c>
      <c r="H910" s="715">
        <v>1.24</v>
      </c>
      <c r="I910" s="679"/>
      <c r="J910" s="458">
        <f t="shared" si="21"/>
        <v>-1.488</v>
      </c>
      <c r="K910" s="107"/>
      <c r="L910" s="11"/>
      <c r="M910" s="676"/>
    </row>
    <row r="911" spans="2:13" x14ac:dyDescent="0.2">
      <c r="B911" s="676"/>
      <c r="C911" s="677"/>
      <c r="D911" s="143" t="s">
        <v>2388</v>
      </c>
      <c r="E911" s="66"/>
      <c r="F911" s="705">
        <v>1</v>
      </c>
      <c r="G911" s="619">
        <v>10.199999999999999</v>
      </c>
      <c r="H911" s="715">
        <v>3</v>
      </c>
      <c r="I911" s="679"/>
      <c r="J911" s="458">
        <f t="shared" si="21"/>
        <v>30.599999999999998</v>
      </c>
      <c r="K911" s="107"/>
      <c r="L911" s="11"/>
      <c r="M911" s="676"/>
    </row>
    <row r="912" spans="2:13" x14ac:dyDescent="0.2">
      <c r="B912" s="676"/>
      <c r="C912" s="677"/>
      <c r="D912" s="143" t="s">
        <v>2297</v>
      </c>
      <c r="E912" s="66"/>
      <c r="F912" s="705">
        <v>-1</v>
      </c>
      <c r="G912" s="619">
        <v>1.2</v>
      </c>
      <c r="H912" s="715">
        <v>2.1</v>
      </c>
      <c r="I912" s="679"/>
      <c r="J912" s="458">
        <f t="shared" si="21"/>
        <v>-2.52</v>
      </c>
      <c r="K912" s="107"/>
      <c r="L912" s="11"/>
      <c r="M912" s="676"/>
    </row>
    <row r="913" spans="2:13" x14ac:dyDescent="0.2">
      <c r="B913" s="676"/>
      <c r="C913" s="680"/>
      <c r="D913" s="564"/>
      <c r="E913" s="66" t="s">
        <v>57</v>
      </c>
      <c r="F913" s="705">
        <v>-1</v>
      </c>
      <c r="G913" s="619">
        <v>1.2</v>
      </c>
      <c r="H913" s="715">
        <v>1.24</v>
      </c>
      <c r="I913" s="679"/>
      <c r="J913" s="458">
        <f t="shared" si="21"/>
        <v>-1.488</v>
      </c>
      <c r="K913" s="107"/>
      <c r="L913" s="11"/>
      <c r="M913" s="676"/>
    </row>
    <row r="914" spans="2:13" x14ac:dyDescent="0.2">
      <c r="B914" s="676"/>
      <c r="C914" s="677" t="s">
        <v>1547</v>
      </c>
      <c r="D914" s="143" t="s">
        <v>156</v>
      </c>
      <c r="E914" s="66" t="s">
        <v>121</v>
      </c>
      <c r="F914" s="705">
        <v>1</v>
      </c>
      <c r="G914" s="619">
        <v>10.8</v>
      </c>
      <c r="H914" s="715">
        <v>1.8</v>
      </c>
      <c r="I914" s="679"/>
      <c r="J914" s="458">
        <f t="shared" si="21"/>
        <v>19.440000000000001</v>
      </c>
      <c r="K914" s="107"/>
      <c r="L914" s="11"/>
      <c r="M914" s="676"/>
    </row>
    <row r="915" spans="2:13" x14ac:dyDescent="0.2">
      <c r="B915" s="676"/>
      <c r="C915" s="677"/>
      <c r="D915" s="143" t="s">
        <v>2297</v>
      </c>
      <c r="E915" s="66"/>
      <c r="F915" s="705">
        <v>-3</v>
      </c>
      <c r="G915" s="619">
        <v>1</v>
      </c>
      <c r="H915" s="715">
        <v>1.8</v>
      </c>
      <c r="I915" s="679"/>
      <c r="J915" s="458">
        <f t="shared" si="21"/>
        <v>-5.4</v>
      </c>
      <c r="K915" s="107"/>
      <c r="L915" s="11"/>
      <c r="M915" s="676"/>
    </row>
    <row r="916" spans="2:13" x14ac:dyDescent="0.2">
      <c r="B916" s="676"/>
      <c r="C916" s="677" t="s">
        <v>1548</v>
      </c>
      <c r="D916" s="143" t="s">
        <v>2204</v>
      </c>
      <c r="E916" s="66" t="s">
        <v>121</v>
      </c>
      <c r="F916" s="705">
        <v>1</v>
      </c>
      <c r="G916" s="619">
        <v>11.5</v>
      </c>
      <c r="H916" s="715">
        <v>1.8</v>
      </c>
      <c r="I916" s="679"/>
      <c r="J916" s="458">
        <f t="shared" si="21"/>
        <v>20.7</v>
      </c>
      <c r="K916" s="107"/>
      <c r="L916" s="11"/>
      <c r="M916" s="676"/>
    </row>
    <row r="917" spans="2:13" x14ac:dyDescent="0.2">
      <c r="B917" s="676"/>
      <c r="C917" s="677"/>
      <c r="D917" s="143" t="s">
        <v>2297</v>
      </c>
      <c r="E917" s="66"/>
      <c r="F917" s="705">
        <v>-1</v>
      </c>
      <c r="G917" s="619">
        <v>0.9</v>
      </c>
      <c r="H917" s="715">
        <v>1.8</v>
      </c>
      <c r="I917" s="679"/>
      <c r="J917" s="458">
        <f t="shared" si="21"/>
        <v>-1.62</v>
      </c>
      <c r="K917" s="107"/>
      <c r="L917" s="11"/>
      <c r="M917" s="676"/>
    </row>
    <row r="918" spans="2:13" x14ac:dyDescent="0.2">
      <c r="B918" s="676"/>
      <c r="C918" s="677"/>
      <c r="D918" s="143" t="s">
        <v>2315</v>
      </c>
      <c r="E918" s="66"/>
      <c r="F918" s="705">
        <v>1</v>
      </c>
      <c r="G918" s="619">
        <v>5.2</v>
      </c>
      <c r="H918" s="715">
        <v>1.8</v>
      </c>
      <c r="I918" s="679"/>
      <c r="J918" s="458">
        <f t="shared" si="21"/>
        <v>9.3600000000000012</v>
      </c>
      <c r="K918" s="107"/>
      <c r="L918" s="11"/>
      <c r="M918" s="676"/>
    </row>
    <row r="919" spans="2:13" x14ac:dyDescent="0.2">
      <c r="B919" s="676"/>
      <c r="C919" s="677" t="s">
        <v>1578</v>
      </c>
      <c r="D919" s="143" t="s">
        <v>2389</v>
      </c>
      <c r="E919" s="66" t="s">
        <v>792</v>
      </c>
      <c r="F919" s="705">
        <v>1</v>
      </c>
      <c r="G919" s="619">
        <v>19.7</v>
      </c>
      <c r="H919" s="715">
        <v>3</v>
      </c>
      <c r="I919" s="679"/>
      <c r="J919" s="458">
        <f t="shared" si="21"/>
        <v>59.099999999999994</v>
      </c>
      <c r="K919" s="107"/>
      <c r="L919" s="11"/>
      <c r="M919" s="676"/>
    </row>
    <row r="920" spans="2:13" x14ac:dyDescent="0.2">
      <c r="B920" s="676"/>
      <c r="C920" s="677"/>
      <c r="D920" s="143" t="s">
        <v>2390</v>
      </c>
      <c r="E920" s="66"/>
      <c r="F920" s="705">
        <v>1</v>
      </c>
      <c r="G920" s="619">
        <v>2.6</v>
      </c>
      <c r="H920" s="715">
        <v>3</v>
      </c>
      <c r="I920" s="679"/>
      <c r="J920" s="458">
        <f t="shared" si="21"/>
        <v>7.8000000000000007</v>
      </c>
      <c r="K920" s="107"/>
      <c r="L920" s="11"/>
      <c r="M920" s="676"/>
    </row>
    <row r="921" spans="2:13" x14ac:dyDescent="0.2">
      <c r="B921" s="676"/>
      <c r="C921" s="677"/>
      <c r="D921" s="143"/>
      <c r="E921" s="66" t="s">
        <v>57</v>
      </c>
      <c r="F921" s="705">
        <v>-1</v>
      </c>
      <c r="G921" s="619">
        <v>1.2</v>
      </c>
      <c r="H921" s="715">
        <v>1.24</v>
      </c>
      <c r="I921" s="679"/>
      <c r="J921" s="458">
        <f t="shared" si="21"/>
        <v>-1.488</v>
      </c>
      <c r="K921" s="107"/>
      <c r="L921" s="11"/>
      <c r="M921" s="676"/>
    </row>
    <row r="922" spans="2:13" x14ac:dyDescent="0.2">
      <c r="B922" s="676"/>
      <c r="C922" s="677" t="s">
        <v>2291</v>
      </c>
      <c r="D922" s="143" t="s">
        <v>774</v>
      </c>
      <c r="E922" s="66" t="s">
        <v>125</v>
      </c>
      <c r="F922" s="705">
        <v>1</v>
      </c>
      <c r="G922" s="619">
        <v>10.8</v>
      </c>
      <c r="H922" s="715">
        <v>1.5</v>
      </c>
      <c r="I922" s="679"/>
      <c r="J922" s="458">
        <f t="shared" si="21"/>
        <v>16.200000000000003</v>
      </c>
      <c r="K922" s="107"/>
      <c r="L922" s="11"/>
      <c r="M922" s="676"/>
    </row>
    <row r="923" spans="2:13" x14ac:dyDescent="0.2">
      <c r="B923" s="676"/>
      <c r="C923" s="677"/>
      <c r="D923" s="143" t="s">
        <v>2297</v>
      </c>
      <c r="E923" s="66"/>
      <c r="F923" s="705">
        <v>-1</v>
      </c>
      <c r="G923" s="619">
        <v>1</v>
      </c>
      <c r="H923" s="715">
        <v>1.5</v>
      </c>
      <c r="I923" s="679"/>
      <c r="J923" s="458">
        <f t="shared" si="21"/>
        <v>-1.5</v>
      </c>
      <c r="K923" s="107"/>
      <c r="L923" s="11"/>
      <c r="M923" s="676"/>
    </row>
    <row r="924" spans="2:13" x14ac:dyDescent="0.2">
      <c r="B924" s="676"/>
      <c r="C924" s="677"/>
      <c r="D924" s="143"/>
      <c r="E924" s="66" t="s">
        <v>57</v>
      </c>
      <c r="F924" s="705">
        <v>-1</v>
      </c>
      <c r="G924" s="619">
        <v>1.2</v>
      </c>
      <c r="H924" s="715">
        <v>0.74</v>
      </c>
      <c r="I924" s="679"/>
      <c r="J924" s="458">
        <f t="shared" si="21"/>
        <v>-0.88800000000000001</v>
      </c>
      <c r="K924" s="107"/>
      <c r="L924" s="11"/>
      <c r="M924" s="676"/>
    </row>
    <row r="925" spans="2:13" x14ac:dyDescent="0.2">
      <c r="B925" s="676"/>
      <c r="C925" s="725" t="s">
        <v>1540</v>
      </c>
      <c r="D925" s="143" t="s">
        <v>155</v>
      </c>
      <c r="E925" s="66" t="s">
        <v>128</v>
      </c>
      <c r="F925" s="705">
        <v>1</v>
      </c>
      <c r="G925" s="619">
        <v>14</v>
      </c>
      <c r="H925" s="715">
        <v>0.1</v>
      </c>
      <c r="I925" s="679"/>
      <c r="J925" s="458">
        <f t="shared" si="21"/>
        <v>1.4000000000000001</v>
      </c>
      <c r="K925" s="107"/>
      <c r="L925" s="11"/>
      <c r="M925" s="676"/>
    </row>
    <row r="926" spans="2:13" x14ac:dyDescent="0.2">
      <c r="B926" s="676"/>
      <c r="C926" s="725"/>
      <c r="D926" s="143" t="s">
        <v>2297</v>
      </c>
      <c r="E926" s="66"/>
      <c r="F926" s="705">
        <v>-1</v>
      </c>
      <c r="G926" s="619">
        <v>1</v>
      </c>
      <c r="H926" s="715">
        <v>0.1</v>
      </c>
      <c r="I926" s="679"/>
      <c r="J926" s="458">
        <f t="shared" si="21"/>
        <v>-0.1</v>
      </c>
      <c r="K926" s="107"/>
      <c r="L926" s="11"/>
      <c r="M926" s="676"/>
    </row>
    <row r="927" spans="2:13" x14ac:dyDescent="0.3">
      <c r="B927" s="676"/>
      <c r="C927" s="677" t="s">
        <v>1542</v>
      </c>
      <c r="D927" s="117" t="s">
        <v>2391</v>
      </c>
      <c r="E927" s="699" t="s">
        <v>121</v>
      </c>
      <c r="F927" s="705">
        <v>1</v>
      </c>
      <c r="G927" s="619">
        <v>25.5</v>
      </c>
      <c r="H927" s="715">
        <v>1.8</v>
      </c>
      <c r="I927" s="679"/>
      <c r="J927" s="458">
        <f t="shared" si="21"/>
        <v>45.9</v>
      </c>
      <c r="K927" s="107"/>
      <c r="L927" s="11"/>
      <c r="M927" s="676"/>
    </row>
    <row r="928" spans="2:13" x14ac:dyDescent="0.3">
      <c r="B928" s="676"/>
      <c r="C928" s="677"/>
      <c r="D928" s="117" t="s">
        <v>2297</v>
      </c>
      <c r="E928" s="699"/>
      <c r="F928" s="705">
        <v>-1</v>
      </c>
      <c r="G928" s="619">
        <v>1.2</v>
      </c>
      <c r="H928" s="715">
        <v>1.8</v>
      </c>
      <c r="I928" s="679"/>
      <c r="J928" s="458">
        <f t="shared" si="21"/>
        <v>-2.16</v>
      </c>
      <c r="K928" s="107"/>
      <c r="L928" s="11"/>
      <c r="M928" s="676"/>
    </row>
    <row r="929" spans="2:13" x14ac:dyDescent="0.3">
      <c r="B929" s="676"/>
      <c r="C929" s="677"/>
      <c r="D929" s="117" t="s">
        <v>2297</v>
      </c>
      <c r="E929" s="699"/>
      <c r="F929" s="705">
        <v>-1</v>
      </c>
      <c r="G929" s="619">
        <v>1</v>
      </c>
      <c r="H929" s="715">
        <v>1.8</v>
      </c>
      <c r="I929" s="679"/>
      <c r="J929" s="458">
        <f t="shared" si="21"/>
        <v>-1.8</v>
      </c>
      <c r="K929" s="107"/>
      <c r="L929" s="11"/>
      <c r="M929" s="676"/>
    </row>
    <row r="930" spans="2:13" x14ac:dyDescent="0.3">
      <c r="B930" s="676"/>
      <c r="C930" s="677"/>
      <c r="D930" s="117"/>
      <c r="E930" s="699" t="s">
        <v>57</v>
      </c>
      <c r="F930" s="705">
        <v>-2</v>
      </c>
      <c r="G930" s="619">
        <v>1.2</v>
      </c>
      <c r="H930" s="715">
        <v>1.04</v>
      </c>
      <c r="I930" s="679"/>
      <c r="J930" s="458">
        <f t="shared" si="21"/>
        <v>-2.496</v>
      </c>
      <c r="K930" s="107"/>
      <c r="L930" s="11"/>
      <c r="M930" s="676"/>
    </row>
    <row r="931" spans="2:13" x14ac:dyDescent="0.3">
      <c r="B931" s="676"/>
      <c r="C931" s="677" t="s">
        <v>1545</v>
      </c>
      <c r="D931" s="117" t="s">
        <v>2392</v>
      </c>
      <c r="E931" s="699" t="s">
        <v>121</v>
      </c>
      <c r="F931" s="705">
        <v>1</v>
      </c>
      <c r="G931" s="619">
        <v>12.6</v>
      </c>
      <c r="H931" s="715">
        <v>1.8</v>
      </c>
      <c r="I931" s="679"/>
      <c r="J931" s="458">
        <f t="shared" ref="J931:J994" si="22">PRODUCT(F931:I931)</f>
        <v>22.68</v>
      </c>
      <c r="K931" s="107"/>
      <c r="L931" s="11"/>
      <c r="M931" s="676"/>
    </row>
    <row r="932" spans="2:13" x14ac:dyDescent="0.3">
      <c r="B932" s="676"/>
      <c r="C932" s="677"/>
      <c r="D932" s="117" t="s">
        <v>2297</v>
      </c>
      <c r="E932" s="699"/>
      <c r="F932" s="705">
        <v>-1</v>
      </c>
      <c r="G932" s="619">
        <v>1</v>
      </c>
      <c r="H932" s="715">
        <v>1.8</v>
      </c>
      <c r="I932" s="679"/>
      <c r="J932" s="458">
        <f t="shared" si="22"/>
        <v>-1.8</v>
      </c>
      <c r="K932" s="107"/>
      <c r="L932" s="11"/>
      <c r="M932" s="676"/>
    </row>
    <row r="933" spans="2:13" x14ac:dyDescent="0.3">
      <c r="B933" s="676"/>
      <c r="C933" s="677"/>
      <c r="D933" s="117"/>
      <c r="E933" s="699" t="s">
        <v>57</v>
      </c>
      <c r="F933" s="705">
        <v>-1</v>
      </c>
      <c r="G933" s="619">
        <v>1.2</v>
      </c>
      <c r="H933" s="715">
        <v>1.04</v>
      </c>
      <c r="I933" s="679"/>
      <c r="J933" s="458">
        <f t="shared" si="22"/>
        <v>-1.248</v>
      </c>
      <c r="K933" s="107"/>
      <c r="L933" s="11"/>
      <c r="M933" s="676"/>
    </row>
    <row r="934" spans="2:13" x14ac:dyDescent="0.2">
      <c r="B934" s="676"/>
      <c r="C934" s="680" t="s">
        <v>1575</v>
      </c>
      <c r="D934" s="143" t="s">
        <v>2393</v>
      </c>
      <c r="E934" s="699" t="s">
        <v>125</v>
      </c>
      <c r="F934" s="705">
        <v>1</v>
      </c>
      <c r="G934" s="619">
        <v>14.4</v>
      </c>
      <c r="H934" s="715">
        <v>1.5</v>
      </c>
      <c r="I934" s="679"/>
      <c r="J934" s="458">
        <f t="shared" si="22"/>
        <v>21.6</v>
      </c>
      <c r="K934" s="107"/>
      <c r="L934" s="11"/>
      <c r="M934" s="676"/>
    </row>
    <row r="935" spans="2:13" x14ac:dyDescent="0.3">
      <c r="B935" s="676"/>
      <c r="C935" s="725"/>
      <c r="D935" s="117" t="s">
        <v>2297</v>
      </c>
      <c r="E935" s="66"/>
      <c r="F935" s="705">
        <v>-1</v>
      </c>
      <c r="G935" s="619">
        <v>1</v>
      </c>
      <c r="H935" s="715">
        <v>1.5</v>
      </c>
      <c r="I935" s="679"/>
      <c r="J935" s="458">
        <f t="shared" si="22"/>
        <v>-1.5</v>
      </c>
      <c r="K935" s="107"/>
      <c r="L935" s="11"/>
      <c r="M935" s="676"/>
    </row>
    <row r="936" spans="2:13" x14ac:dyDescent="0.2">
      <c r="B936" s="676"/>
      <c r="C936" s="677"/>
      <c r="D936" s="143"/>
      <c r="E936" s="66" t="s">
        <v>57</v>
      </c>
      <c r="F936" s="705">
        <v>-1</v>
      </c>
      <c r="G936" s="619">
        <v>1.2</v>
      </c>
      <c r="H936" s="715">
        <v>0.74</v>
      </c>
      <c r="I936" s="679"/>
      <c r="J936" s="458">
        <f t="shared" si="22"/>
        <v>-0.88800000000000001</v>
      </c>
      <c r="K936" s="107"/>
      <c r="L936" s="11"/>
      <c r="M936" s="676"/>
    </row>
    <row r="937" spans="2:13" x14ac:dyDescent="0.3">
      <c r="B937" s="676"/>
      <c r="C937" s="725" t="s">
        <v>2394</v>
      </c>
      <c r="D937" s="117" t="s">
        <v>2395</v>
      </c>
      <c r="E937" s="66" t="s">
        <v>120</v>
      </c>
      <c r="F937" s="705">
        <v>1</v>
      </c>
      <c r="G937" s="619">
        <v>15.6</v>
      </c>
      <c r="H937" s="715">
        <v>1.2</v>
      </c>
      <c r="I937" s="679"/>
      <c r="J937" s="458">
        <f t="shared" si="22"/>
        <v>18.72</v>
      </c>
      <c r="K937" s="107"/>
      <c r="L937" s="11"/>
      <c r="M937" s="676"/>
    </row>
    <row r="938" spans="2:13" x14ac:dyDescent="0.3">
      <c r="B938" s="676"/>
      <c r="C938" s="725"/>
      <c r="D938" s="117" t="s">
        <v>2297</v>
      </c>
      <c r="E938" s="66"/>
      <c r="F938" s="705">
        <v>-1</v>
      </c>
      <c r="G938" s="619">
        <v>0.9</v>
      </c>
      <c r="H938" s="715">
        <v>1.2</v>
      </c>
      <c r="I938" s="679"/>
      <c r="J938" s="458">
        <f t="shared" si="22"/>
        <v>-1.08</v>
      </c>
      <c r="K938" s="107"/>
      <c r="L938" s="11"/>
      <c r="M938" s="676"/>
    </row>
    <row r="939" spans="2:13" x14ac:dyDescent="0.2">
      <c r="B939" s="676"/>
      <c r="C939" s="680" t="s">
        <v>1579</v>
      </c>
      <c r="D939" s="143" t="s">
        <v>2204</v>
      </c>
      <c r="E939" s="699" t="s">
        <v>121</v>
      </c>
      <c r="F939" s="705">
        <v>1</v>
      </c>
      <c r="G939" s="619">
        <v>11.4</v>
      </c>
      <c r="H939" s="715">
        <v>1.8</v>
      </c>
      <c r="I939" s="679"/>
      <c r="J939" s="458">
        <f t="shared" si="22"/>
        <v>20.52</v>
      </c>
      <c r="K939" s="107"/>
      <c r="L939" s="11"/>
      <c r="M939" s="676"/>
    </row>
    <row r="940" spans="2:13" x14ac:dyDescent="0.2">
      <c r="B940" s="676"/>
      <c r="C940" s="680"/>
      <c r="D940" s="143" t="s">
        <v>2297</v>
      </c>
      <c r="E940" s="699"/>
      <c r="F940" s="705">
        <v>-1</v>
      </c>
      <c r="G940" s="619">
        <v>0.9</v>
      </c>
      <c r="H940" s="715">
        <v>1.8</v>
      </c>
      <c r="I940" s="679"/>
      <c r="J940" s="458">
        <f t="shared" si="22"/>
        <v>-1.62</v>
      </c>
      <c r="K940" s="107"/>
      <c r="L940" s="11"/>
      <c r="M940" s="676"/>
    </row>
    <row r="941" spans="2:13" x14ac:dyDescent="0.2">
      <c r="B941" s="676"/>
      <c r="C941" s="680"/>
      <c r="D941" s="143" t="s">
        <v>2315</v>
      </c>
      <c r="E941" s="699"/>
      <c r="F941" s="705">
        <v>1</v>
      </c>
      <c r="G941" s="619">
        <v>5.35</v>
      </c>
      <c r="H941" s="715">
        <v>1.8</v>
      </c>
      <c r="I941" s="679"/>
      <c r="J941" s="458">
        <f t="shared" si="22"/>
        <v>9.629999999999999</v>
      </c>
      <c r="K941" s="107"/>
      <c r="L941" s="11"/>
      <c r="M941" s="676"/>
    </row>
    <row r="942" spans="2:13" x14ac:dyDescent="0.3">
      <c r="B942" s="676"/>
      <c r="C942" s="677" t="s">
        <v>1580</v>
      </c>
      <c r="D942" s="117" t="s">
        <v>177</v>
      </c>
      <c r="E942" s="699" t="s">
        <v>786</v>
      </c>
      <c r="F942" s="705">
        <v>1</v>
      </c>
      <c r="G942" s="619">
        <v>7.6</v>
      </c>
      <c r="H942" s="715">
        <v>1.5</v>
      </c>
      <c r="I942" s="679"/>
      <c r="J942" s="458">
        <f t="shared" si="22"/>
        <v>11.399999999999999</v>
      </c>
      <c r="K942" s="107"/>
      <c r="L942" s="11"/>
      <c r="M942" s="676"/>
    </row>
    <row r="943" spans="2:13" x14ac:dyDescent="0.3">
      <c r="B943" s="676"/>
      <c r="C943" s="677"/>
      <c r="D943" s="117" t="s">
        <v>2297</v>
      </c>
      <c r="E943" s="699"/>
      <c r="F943" s="705">
        <v>-1</v>
      </c>
      <c r="G943" s="619">
        <v>0.9</v>
      </c>
      <c r="H943" s="715">
        <v>1.5</v>
      </c>
      <c r="I943" s="679"/>
      <c r="J943" s="458">
        <f t="shared" si="22"/>
        <v>-1.35</v>
      </c>
      <c r="K943" s="107"/>
      <c r="L943" s="11"/>
      <c r="M943" s="676"/>
    </row>
    <row r="944" spans="2:13" x14ac:dyDescent="0.3">
      <c r="B944" s="676"/>
      <c r="C944" s="677" t="s">
        <v>1581</v>
      </c>
      <c r="D944" s="117" t="s">
        <v>138</v>
      </c>
      <c r="E944" s="699" t="s">
        <v>125</v>
      </c>
      <c r="F944" s="705">
        <v>1</v>
      </c>
      <c r="G944" s="619">
        <v>38.200000000000003</v>
      </c>
      <c r="H944" s="715">
        <v>1.5</v>
      </c>
      <c r="I944" s="679"/>
      <c r="J944" s="458">
        <f t="shared" si="22"/>
        <v>57.300000000000004</v>
      </c>
      <c r="K944" s="107"/>
      <c r="L944" s="11"/>
      <c r="M944" s="676"/>
    </row>
    <row r="945" spans="2:13" x14ac:dyDescent="0.3">
      <c r="B945" s="676"/>
      <c r="C945" s="677"/>
      <c r="D945" s="117" t="s">
        <v>2297</v>
      </c>
      <c r="E945" s="699"/>
      <c r="F945" s="705">
        <v>-2</v>
      </c>
      <c r="G945" s="619">
        <v>1.2</v>
      </c>
      <c r="H945" s="715">
        <v>1.5</v>
      </c>
      <c r="I945" s="679"/>
      <c r="J945" s="458">
        <f t="shared" si="22"/>
        <v>-3.5999999999999996</v>
      </c>
      <c r="K945" s="107"/>
      <c r="L945" s="11"/>
      <c r="M945" s="676"/>
    </row>
    <row r="946" spans="2:13" x14ac:dyDescent="0.3">
      <c r="B946" s="676"/>
      <c r="C946" s="677"/>
      <c r="D946" s="117" t="s">
        <v>2297</v>
      </c>
      <c r="E946" s="699"/>
      <c r="F946" s="705">
        <v>-2</v>
      </c>
      <c r="G946" s="619">
        <v>1</v>
      </c>
      <c r="H946" s="715">
        <v>1.5</v>
      </c>
      <c r="I946" s="679"/>
      <c r="J946" s="458">
        <f t="shared" si="22"/>
        <v>-3</v>
      </c>
      <c r="K946" s="107"/>
      <c r="L946" s="11"/>
      <c r="M946" s="676"/>
    </row>
    <row r="947" spans="2:13" x14ac:dyDescent="0.3">
      <c r="B947" s="676"/>
      <c r="C947" s="677"/>
      <c r="D947" s="117" t="s">
        <v>2297</v>
      </c>
      <c r="E947" s="699"/>
      <c r="F947" s="705">
        <v>-3</v>
      </c>
      <c r="G947" s="619">
        <v>0.9</v>
      </c>
      <c r="H947" s="715">
        <v>1.5</v>
      </c>
      <c r="I947" s="679"/>
      <c r="J947" s="458">
        <f t="shared" si="22"/>
        <v>-4.0500000000000007</v>
      </c>
      <c r="K947" s="107"/>
      <c r="L947" s="11"/>
      <c r="M947" s="676"/>
    </row>
    <row r="948" spans="2:13" x14ac:dyDescent="0.2">
      <c r="B948" s="676"/>
      <c r="C948" s="680"/>
      <c r="D948" s="143"/>
      <c r="E948" s="699" t="s">
        <v>671</v>
      </c>
      <c r="F948" s="705">
        <v>-2</v>
      </c>
      <c r="G948" s="619">
        <v>1.5</v>
      </c>
      <c r="H948" s="715">
        <v>0.3</v>
      </c>
      <c r="I948" s="679"/>
      <c r="J948" s="458">
        <f t="shared" si="22"/>
        <v>-0.89999999999999991</v>
      </c>
      <c r="K948" s="107"/>
      <c r="L948" s="11"/>
      <c r="M948" s="676"/>
    </row>
    <row r="949" spans="2:13" x14ac:dyDescent="0.2">
      <c r="B949" s="676"/>
      <c r="C949" s="677"/>
      <c r="D949" s="143"/>
      <c r="E949" s="66" t="s">
        <v>2311</v>
      </c>
      <c r="F949" s="705">
        <v>-1</v>
      </c>
      <c r="G949" s="619">
        <v>0.7</v>
      </c>
      <c r="H949" s="679">
        <v>0.75</v>
      </c>
      <c r="I949" s="679"/>
      <c r="J949" s="458">
        <f t="shared" si="22"/>
        <v>-0.52499999999999991</v>
      </c>
      <c r="K949" s="107"/>
      <c r="L949" s="11"/>
      <c r="M949" s="676"/>
    </row>
    <row r="950" spans="2:13" x14ac:dyDescent="0.2">
      <c r="B950" s="676"/>
      <c r="C950" s="677"/>
      <c r="D950" s="143"/>
      <c r="E950" s="66" t="s">
        <v>2302</v>
      </c>
      <c r="F950" s="705">
        <v>-1</v>
      </c>
      <c r="G950" s="619">
        <v>0.4</v>
      </c>
      <c r="H950" s="679">
        <v>0.75</v>
      </c>
      <c r="I950" s="679"/>
      <c r="J950" s="458">
        <f t="shared" si="22"/>
        <v>-0.30000000000000004</v>
      </c>
      <c r="K950" s="107"/>
      <c r="L950" s="11"/>
      <c r="M950" s="676"/>
    </row>
    <row r="951" spans="2:13" x14ac:dyDescent="0.2">
      <c r="B951" s="676"/>
      <c r="C951" s="680" t="s">
        <v>1507</v>
      </c>
      <c r="D951" s="564" t="s">
        <v>571</v>
      </c>
      <c r="E951" s="699" t="s">
        <v>125</v>
      </c>
      <c r="F951" s="705">
        <v>1</v>
      </c>
      <c r="G951" s="619">
        <v>94.1</v>
      </c>
      <c r="H951" s="715">
        <v>1.5</v>
      </c>
      <c r="I951" s="679"/>
      <c r="J951" s="458">
        <f t="shared" si="22"/>
        <v>141.14999999999998</v>
      </c>
      <c r="K951" s="107"/>
      <c r="L951" s="11"/>
      <c r="M951" s="676"/>
    </row>
    <row r="952" spans="2:13" x14ac:dyDescent="0.2">
      <c r="B952" s="676"/>
      <c r="C952" s="680"/>
      <c r="D952" s="143" t="s">
        <v>2297</v>
      </c>
      <c r="E952" s="699"/>
      <c r="F952" s="705">
        <v>-2</v>
      </c>
      <c r="G952" s="619">
        <v>1.8</v>
      </c>
      <c r="H952" s="715">
        <v>1.5</v>
      </c>
      <c r="I952" s="679"/>
      <c r="J952" s="458">
        <f t="shared" si="22"/>
        <v>-5.4</v>
      </c>
      <c r="K952" s="107"/>
      <c r="L952" s="11"/>
      <c r="M952" s="676"/>
    </row>
    <row r="953" spans="2:13" x14ac:dyDescent="0.2">
      <c r="B953" s="676"/>
      <c r="C953" s="680"/>
      <c r="D953" s="564" t="s">
        <v>2297</v>
      </c>
      <c r="E953" s="699"/>
      <c r="F953" s="705">
        <v>-2</v>
      </c>
      <c r="G953" s="619">
        <v>1.2</v>
      </c>
      <c r="H953" s="715">
        <v>1.5</v>
      </c>
      <c r="I953" s="679"/>
      <c r="J953" s="458">
        <f t="shared" si="22"/>
        <v>-3.5999999999999996</v>
      </c>
      <c r="K953" s="107"/>
      <c r="L953" s="11"/>
      <c r="M953" s="676"/>
    </row>
    <row r="954" spans="2:13" x14ac:dyDescent="0.2">
      <c r="B954" s="676"/>
      <c r="C954" s="680"/>
      <c r="D954" s="143" t="s">
        <v>2297</v>
      </c>
      <c r="E954" s="699"/>
      <c r="F954" s="705">
        <v>-2</v>
      </c>
      <c r="G954" s="619">
        <v>1</v>
      </c>
      <c r="H954" s="715">
        <v>1.5</v>
      </c>
      <c r="I954" s="679"/>
      <c r="J954" s="458">
        <f t="shared" si="22"/>
        <v>-3</v>
      </c>
      <c r="K954" s="107"/>
      <c r="L954" s="11"/>
      <c r="M954" s="676"/>
    </row>
    <row r="955" spans="2:13" x14ac:dyDescent="0.2">
      <c r="B955" s="676"/>
      <c r="C955" s="680"/>
      <c r="D955" s="143"/>
      <c r="E955" s="699" t="s">
        <v>1251</v>
      </c>
      <c r="F955" s="705">
        <v>-2</v>
      </c>
      <c r="G955" s="619">
        <v>6.85</v>
      </c>
      <c r="H955" s="715">
        <v>1.4</v>
      </c>
      <c r="I955" s="679"/>
      <c r="J955" s="458">
        <f t="shared" si="22"/>
        <v>-19.179999999999996</v>
      </c>
      <c r="K955" s="107"/>
      <c r="L955" s="11"/>
      <c r="M955" s="676"/>
    </row>
    <row r="956" spans="2:13" x14ac:dyDescent="0.2">
      <c r="B956" s="676"/>
      <c r="C956" s="680"/>
      <c r="D956" s="143"/>
      <c r="E956" s="699" t="s">
        <v>1587</v>
      </c>
      <c r="F956" s="705">
        <v>-1</v>
      </c>
      <c r="G956" s="619">
        <v>3.05</v>
      </c>
      <c r="H956" s="715">
        <v>1.4</v>
      </c>
      <c r="I956" s="679"/>
      <c r="J956" s="458">
        <f t="shared" si="22"/>
        <v>-4.2699999999999996</v>
      </c>
      <c r="K956" s="107"/>
      <c r="L956" s="11"/>
      <c r="M956" s="676"/>
    </row>
    <row r="957" spans="2:13" x14ac:dyDescent="0.2">
      <c r="B957" s="676"/>
      <c r="C957" s="680"/>
      <c r="D957" s="143"/>
      <c r="E957" s="699" t="s">
        <v>1588</v>
      </c>
      <c r="F957" s="705">
        <v>-1</v>
      </c>
      <c r="G957" s="619">
        <v>3.85</v>
      </c>
      <c r="H957" s="715">
        <v>1.4</v>
      </c>
      <c r="I957" s="679"/>
      <c r="J957" s="458">
        <f t="shared" si="22"/>
        <v>-5.39</v>
      </c>
      <c r="K957" s="107"/>
      <c r="L957" s="11"/>
      <c r="M957" s="676"/>
    </row>
    <row r="958" spans="2:13" x14ac:dyDescent="0.2">
      <c r="B958" s="676"/>
      <c r="C958" s="680"/>
      <c r="D958" s="143"/>
      <c r="E958" s="699" t="s">
        <v>2396</v>
      </c>
      <c r="F958" s="705">
        <v>-2</v>
      </c>
      <c r="G958" s="619">
        <v>2.1</v>
      </c>
      <c r="H958" s="715">
        <v>0.3</v>
      </c>
      <c r="I958" s="679"/>
      <c r="J958" s="458">
        <f t="shared" si="22"/>
        <v>-1.26</v>
      </c>
      <c r="K958" s="107"/>
      <c r="L958" s="11"/>
      <c r="M958" s="676"/>
    </row>
    <row r="959" spans="2:13" x14ac:dyDescent="0.2">
      <c r="B959" s="676"/>
      <c r="C959" s="680"/>
      <c r="D959" s="143"/>
      <c r="E959" s="699" t="s">
        <v>1509</v>
      </c>
      <c r="F959" s="705">
        <v>-2</v>
      </c>
      <c r="G959" s="619">
        <v>1.2</v>
      </c>
      <c r="H959" s="715">
        <v>1.5</v>
      </c>
      <c r="I959" s="679"/>
      <c r="J959" s="458">
        <f t="shared" si="22"/>
        <v>-3.5999999999999996</v>
      </c>
      <c r="K959" s="107"/>
      <c r="L959" s="11"/>
      <c r="M959" s="676"/>
    </row>
    <row r="960" spans="2:13" x14ac:dyDescent="0.2">
      <c r="B960" s="676"/>
      <c r="C960" s="677"/>
      <c r="D960" s="143"/>
      <c r="E960" s="66" t="s">
        <v>2311</v>
      </c>
      <c r="F960" s="705">
        <v>-1</v>
      </c>
      <c r="G960" s="619">
        <v>0.7</v>
      </c>
      <c r="H960" s="679">
        <v>0.75</v>
      </c>
      <c r="I960" s="679"/>
      <c r="J960" s="458">
        <f t="shared" si="22"/>
        <v>-0.52499999999999991</v>
      </c>
      <c r="K960" s="107"/>
      <c r="L960" s="11"/>
      <c r="M960" s="676"/>
    </row>
    <row r="961" spans="2:13" x14ac:dyDescent="0.2">
      <c r="B961" s="676"/>
      <c r="C961" s="677"/>
      <c r="D961" s="143"/>
      <c r="E961" s="66" t="s">
        <v>2302</v>
      </c>
      <c r="F961" s="705">
        <v>-1</v>
      </c>
      <c r="G961" s="619">
        <v>0.4</v>
      </c>
      <c r="H961" s="679">
        <v>0.75</v>
      </c>
      <c r="I961" s="679"/>
      <c r="J961" s="458">
        <f t="shared" si="22"/>
        <v>-0.30000000000000004</v>
      </c>
      <c r="K961" s="107"/>
      <c r="L961" s="11"/>
      <c r="M961" s="676"/>
    </row>
    <row r="962" spans="2:13" x14ac:dyDescent="0.2">
      <c r="B962" s="676"/>
      <c r="C962" s="677" t="s">
        <v>1686</v>
      </c>
      <c r="D962" s="143" t="s">
        <v>571</v>
      </c>
      <c r="E962" s="699" t="s">
        <v>125</v>
      </c>
      <c r="F962" s="705">
        <v>1</v>
      </c>
      <c r="G962" s="619">
        <v>80.599999999999994</v>
      </c>
      <c r="H962" s="715">
        <v>1.5</v>
      </c>
      <c r="I962" s="679"/>
      <c r="J962" s="458">
        <f t="shared" si="22"/>
        <v>120.89999999999999</v>
      </c>
      <c r="K962" s="107"/>
      <c r="L962" s="11"/>
      <c r="M962" s="676"/>
    </row>
    <row r="963" spans="2:13" x14ac:dyDescent="0.2">
      <c r="B963" s="676"/>
      <c r="C963" s="680"/>
      <c r="D963" s="564" t="s">
        <v>2297</v>
      </c>
      <c r="E963" s="66"/>
      <c r="F963" s="705">
        <v>-1</v>
      </c>
      <c r="G963" s="619">
        <v>1.2</v>
      </c>
      <c r="H963" s="715">
        <v>1.5</v>
      </c>
      <c r="I963" s="679"/>
      <c r="J963" s="458">
        <f t="shared" si="22"/>
        <v>-1.7999999999999998</v>
      </c>
      <c r="K963" s="107"/>
      <c r="L963" s="11"/>
      <c r="M963" s="676"/>
    </row>
    <row r="964" spans="2:13" x14ac:dyDescent="0.2">
      <c r="B964" s="676"/>
      <c r="C964" s="680"/>
      <c r="D964" s="564" t="s">
        <v>2297</v>
      </c>
      <c r="E964" s="66"/>
      <c r="F964" s="705">
        <v>-3</v>
      </c>
      <c r="G964" s="619">
        <v>1</v>
      </c>
      <c r="H964" s="715">
        <v>1.5</v>
      </c>
      <c r="I964" s="679"/>
      <c r="J964" s="458">
        <f t="shared" si="22"/>
        <v>-4.5</v>
      </c>
      <c r="K964" s="107"/>
      <c r="L964" s="11"/>
      <c r="M964" s="676"/>
    </row>
    <row r="965" spans="2:13" x14ac:dyDescent="0.2">
      <c r="B965" s="676"/>
      <c r="C965" s="680"/>
      <c r="D965" s="564" t="s">
        <v>2297</v>
      </c>
      <c r="E965" s="66"/>
      <c r="F965" s="705">
        <v>-2</v>
      </c>
      <c r="G965" s="619">
        <v>0.9</v>
      </c>
      <c r="H965" s="715">
        <v>1.5</v>
      </c>
      <c r="I965" s="679"/>
      <c r="J965" s="458">
        <f t="shared" si="22"/>
        <v>-2.7</v>
      </c>
      <c r="K965" s="107"/>
      <c r="L965" s="11"/>
      <c r="M965" s="676"/>
    </row>
    <row r="966" spans="2:13" x14ac:dyDescent="0.2">
      <c r="B966" s="676"/>
      <c r="C966" s="680"/>
      <c r="D966" s="564"/>
      <c r="E966" s="66" t="s">
        <v>2397</v>
      </c>
      <c r="F966" s="705">
        <v>-4</v>
      </c>
      <c r="G966" s="619">
        <v>6.5</v>
      </c>
      <c r="H966" s="715">
        <v>0.5</v>
      </c>
      <c r="I966" s="679"/>
      <c r="J966" s="458">
        <f t="shared" si="22"/>
        <v>-13</v>
      </c>
      <c r="K966" s="107"/>
      <c r="L966" s="11"/>
      <c r="M966" s="676"/>
    </row>
    <row r="967" spans="2:13" x14ac:dyDescent="0.2">
      <c r="B967" s="676"/>
      <c r="C967" s="680"/>
      <c r="D967" s="564"/>
      <c r="E967" s="66" t="s">
        <v>2320</v>
      </c>
      <c r="F967" s="705">
        <v>-1</v>
      </c>
      <c r="G967" s="619">
        <v>2.4</v>
      </c>
      <c r="H967" s="715">
        <v>0.3</v>
      </c>
      <c r="I967" s="679"/>
      <c r="J967" s="458">
        <f t="shared" si="22"/>
        <v>-0.72</v>
      </c>
      <c r="K967" s="107"/>
      <c r="L967" s="11"/>
      <c r="M967" s="676"/>
    </row>
    <row r="968" spans="2:13" x14ac:dyDescent="0.2">
      <c r="B968" s="676"/>
      <c r="C968" s="677"/>
      <c r="D968" s="143"/>
      <c r="E968" s="66" t="s">
        <v>2311</v>
      </c>
      <c r="F968" s="705">
        <v>-1</v>
      </c>
      <c r="G968" s="619">
        <v>0.7</v>
      </c>
      <c r="H968" s="679">
        <v>0.75</v>
      </c>
      <c r="I968" s="679"/>
      <c r="J968" s="458">
        <f t="shared" si="22"/>
        <v>-0.52499999999999991</v>
      </c>
      <c r="K968" s="107"/>
      <c r="L968" s="11"/>
      <c r="M968" s="676"/>
    </row>
    <row r="969" spans="2:13" x14ac:dyDescent="0.2">
      <c r="B969" s="676"/>
      <c r="C969" s="677"/>
      <c r="D969" s="143"/>
      <c r="E969" s="66" t="s">
        <v>2302</v>
      </c>
      <c r="F969" s="705">
        <v>-1</v>
      </c>
      <c r="G969" s="619">
        <v>0.4</v>
      </c>
      <c r="H969" s="679">
        <v>0.75</v>
      </c>
      <c r="I969" s="679"/>
      <c r="J969" s="458">
        <f t="shared" si="22"/>
        <v>-0.30000000000000004</v>
      </c>
      <c r="K969" s="107"/>
      <c r="L969" s="11"/>
      <c r="M969" s="676"/>
    </row>
    <row r="970" spans="2:13" x14ac:dyDescent="0.2">
      <c r="B970" s="676"/>
      <c r="C970" s="680"/>
      <c r="D970" s="564"/>
      <c r="E970" s="701"/>
      <c r="F970" s="705"/>
      <c r="G970" s="619"/>
      <c r="H970" s="715"/>
      <c r="I970" s="679"/>
      <c r="J970" s="458"/>
      <c r="K970" s="107"/>
      <c r="L970" s="11"/>
      <c r="M970" s="676"/>
    </row>
    <row r="971" spans="2:13" x14ac:dyDescent="0.2">
      <c r="B971" s="676"/>
      <c r="C971" s="680"/>
      <c r="D971" s="690" t="s">
        <v>1585</v>
      </c>
      <c r="E971" s="701"/>
      <c r="F971" s="705"/>
      <c r="G971" s="619"/>
      <c r="H971" s="715"/>
      <c r="I971" s="679"/>
      <c r="J971" s="458"/>
      <c r="K971" s="107"/>
      <c r="L971" s="11"/>
      <c r="M971" s="676"/>
    </row>
    <row r="972" spans="2:13" x14ac:dyDescent="0.3">
      <c r="B972" s="676"/>
      <c r="C972" s="725" t="s">
        <v>1687</v>
      </c>
      <c r="D972" s="117" t="s">
        <v>571</v>
      </c>
      <c r="E972" s="699" t="s">
        <v>125</v>
      </c>
      <c r="F972" s="705">
        <v>1</v>
      </c>
      <c r="G972" s="619">
        <v>82.35</v>
      </c>
      <c r="H972" s="715">
        <v>1.5</v>
      </c>
      <c r="I972" s="679"/>
      <c r="J972" s="458">
        <f>PRODUCT(F972:I972)</f>
        <v>123.52499999999999</v>
      </c>
      <c r="K972" s="107"/>
      <c r="L972" s="11"/>
      <c r="M972" s="676"/>
    </row>
    <row r="973" spans="2:13" x14ac:dyDescent="0.2">
      <c r="B973" s="676"/>
      <c r="C973" s="680"/>
      <c r="D973" s="564"/>
      <c r="E973" s="66" t="s">
        <v>2397</v>
      </c>
      <c r="F973" s="705">
        <v>-4</v>
      </c>
      <c r="G973" s="619">
        <v>6.5</v>
      </c>
      <c r="H973" s="715">
        <v>0.5</v>
      </c>
      <c r="I973" s="679"/>
      <c r="J973" s="458">
        <f>PRODUCT(F973:I973)</f>
        <v>-13</v>
      </c>
      <c r="K973" s="107"/>
      <c r="L973" s="11"/>
      <c r="M973" s="676"/>
    </row>
    <row r="974" spans="2:13" x14ac:dyDescent="0.2">
      <c r="B974" s="676"/>
      <c r="C974" s="677"/>
      <c r="D974" s="143"/>
      <c r="E974" s="66" t="s">
        <v>2311</v>
      </c>
      <c r="F974" s="705">
        <v>-1</v>
      </c>
      <c r="G974" s="619">
        <v>0.7</v>
      </c>
      <c r="H974" s="679">
        <v>0.75</v>
      </c>
      <c r="I974" s="679"/>
      <c r="J974" s="458">
        <f>PRODUCT(F974:I974)</f>
        <v>-0.52499999999999991</v>
      </c>
      <c r="K974" s="107"/>
      <c r="L974" s="11"/>
      <c r="M974" s="676"/>
    </row>
    <row r="975" spans="2:13" x14ac:dyDescent="0.2">
      <c r="B975" s="676"/>
      <c r="C975" s="677"/>
      <c r="D975" s="143"/>
      <c r="E975" s="66" t="s">
        <v>2302</v>
      </c>
      <c r="F975" s="705">
        <v>-1</v>
      </c>
      <c r="G975" s="619">
        <v>0.4</v>
      </c>
      <c r="H975" s="679">
        <v>0.75</v>
      </c>
      <c r="I975" s="679"/>
      <c r="J975" s="458">
        <f>PRODUCT(F975:I975)</f>
        <v>-0.30000000000000004</v>
      </c>
      <c r="K975" s="107"/>
      <c r="L975" s="11"/>
      <c r="M975" s="676"/>
    </row>
    <row r="976" spans="2:13" x14ac:dyDescent="0.2">
      <c r="B976" s="676"/>
      <c r="C976" s="680"/>
      <c r="D976" s="564"/>
      <c r="E976" s="701"/>
      <c r="F976" s="705"/>
      <c r="G976" s="619"/>
      <c r="H976" s="715"/>
      <c r="I976" s="679"/>
      <c r="J976" s="458"/>
      <c r="K976" s="107"/>
      <c r="L976" s="11"/>
      <c r="M976" s="676"/>
    </row>
    <row r="977" spans="2:13" x14ac:dyDescent="0.2">
      <c r="B977" s="676"/>
      <c r="C977" s="680"/>
      <c r="D977" s="690" t="s">
        <v>1639</v>
      </c>
      <c r="E977" s="701"/>
      <c r="F977" s="705"/>
      <c r="G977" s="619"/>
      <c r="H977" s="715"/>
      <c r="I977" s="679"/>
      <c r="J977" s="458"/>
      <c r="K977" s="107"/>
      <c r="L977" s="11"/>
      <c r="M977" s="676"/>
    </row>
    <row r="978" spans="2:13" x14ac:dyDescent="0.3">
      <c r="B978" s="676"/>
      <c r="C978" s="725" t="s">
        <v>1591</v>
      </c>
      <c r="D978" s="117" t="s">
        <v>369</v>
      </c>
      <c r="E978" s="699" t="s">
        <v>128</v>
      </c>
      <c r="F978" s="705">
        <v>1</v>
      </c>
      <c r="G978" s="619">
        <v>18.149999999999999</v>
      </c>
      <c r="H978" s="715">
        <v>0.1</v>
      </c>
      <c r="I978" s="679"/>
      <c r="J978" s="458">
        <f t="shared" si="22"/>
        <v>1.8149999999999999</v>
      </c>
      <c r="K978" s="107"/>
      <c r="L978" s="11"/>
      <c r="M978" s="676"/>
    </row>
    <row r="979" spans="2:13" x14ac:dyDescent="0.3">
      <c r="B979" s="676"/>
      <c r="C979" s="725"/>
      <c r="D979" s="117" t="s">
        <v>2297</v>
      </c>
      <c r="E979" s="699"/>
      <c r="F979" s="705">
        <v>-1</v>
      </c>
      <c r="G979" s="619">
        <v>1</v>
      </c>
      <c r="H979" s="715">
        <v>0.1</v>
      </c>
      <c r="I979" s="679"/>
      <c r="J979" s="458">
        <f t="shared" si="22"/>
        <v>-0.1</v>
      </c>
      <c r="K979" s="107"/>
      <c r="L979" s="11"/>
      <c r="M979" s="676"/>
    </row>
    <row r="980" spans="2:13" x14ac:dyDescent="0.3">
      <c r="B980" s="676"/>
      <c r="C980" s="725" t="s">
        <v>1490</v>
      </c>
      <c r="D980" s="117" t="s">
        <v>177</v>
      </c>
      <c r="E980" s="699" t="s">
        <v>786</v>
      </c>
      <c r="F980" s="705">
        <v>1</v>
      </c>
      <c r="G980" s="619">
        <v>9.9</v>
      </c>
      <c r="H980" s="715">
        <v>1.5</v>
      </c>
      <c r="I980" s="679"/>
      <c r="J980" s="458">
        <f t="shared" si="22"/>
        <v>14.850000000000001</v>
      </c>
      <c r="K980" s="107"/>
      <c r="L980" s="11"/>
      <c r="M980" s="676"/>
    </row>
    <row r="981" spans="2:13" x14ac:dyDescent="0.3">
      <c r="B981" s="676"/>
      <c r="C981" s="725"/>
      <c r="D981" s="117" t="s">
        <v>2297</v>
      </c>
      <c r="E981" s="699"/>
      <c r="F981" s="705">
        <v>-1</v>
      </c>
      <c r="G981" s="619">
        <v>0.9</v>
      </c>
      <c r="H981" s="715">
        <v>1.5</v>
      </c>
      <c r="I981" s="679"/>
      <c r="J981" s="458">
        <f t="shared" si="22"/>
        <v>-1.35</v>
      </c>
      <c r="K981" s="107"/>
      <c r="L981" s="11"/>
      <c r="M981" s="676"/>
    </row>
    <row r="982" spans="2:13" x14ac:dyDescent="0.3">
      <c r="B982" s="676"/>
      <c r="C982" s="725" t="s">
        <v>1485</v>
      </c>
      <c r="D982" s="117" t="s">
        <v>275</v>
      </c>
      <c r="E982" s="699" t="s">
        <v>128</v>
      </c>
      <c r="F982" s="705">
        <v>1</v>
      </c>
      <c r="G982" s="619">
        <v>21.2</v>
      </c>
      <c r="H982" s="715">
        <v>0.1</v>
      </c>
      <c r="I982" s="679"/>
      <c r="J982" s="458">
        <f t="shared" si="22"/>
        <v>2.12</v>
      </c>
      <c r="K982" s="107"/>
      <c r="L982" s="11"/>
      <c r="M982" s="676"/>
    </row>
    <row r="983" spans="2:13" x14ac:dyDescent="0.2">
      <c r="B983" s="676"/>
      <c r="C983" s="680"/>
      <c r="D983" s="143" t="s">
        <v>2297</v>
      </c>
      <c r="E983" s="699"/>
      <c r="F983" s="705">
        <v>-1</v>
      </c>
      <c r="G983" s="619">
        <v>1</v>
      </c>
      <c r="H983" s="715">
        <v>0.1</v>
      </c>
      <c r="I983" s="679"/>
      <c r="J983" s="458">
        <f t="shared" si="22"/>
        <v>-0.1</v>
      </c>
      <c r="K983" s="107"/>
      <c r="L983" s="11"/>
      <c r="M983" s="676"/>
    </row>
    <row r="984" spans="2:13" x14ac:dyDescent="0.2">
      <c r="B984" s="676"/>
      <c r="C984" s="680" t="s">
        <v>2027</v>
      </c>
      <c r="D984" s="143" t="s">
        <v>370</v>
      </c>
      <c r="E984" s="699" t="s">
        <v>128</v>
      </c>
      <c r="F984" s="705">
        <v>1</v>
      </c>
      <c r="G984" s="619">
        <v>19.149999999999999</v>
      </c>
      <c r="H984" s="715">
        <v>0.1</v>
      </c>
      <c r="I984" s="679"/>
      <c r="J984" s="458">
        <f t="shared" si="22"/>
        <v>1.915</v>
      </c>
      <c r="K984" s="107"/>
      <c r="L984" s="11"/>
      <c r="M984" s="676"/>
    </row>
    <row r="985" spans="2:13" x14ac:dyDescent="0.2">
      <c r="B985" s="676"/>
      <c r="C985" s="680"/>
      <c r="D985" s="143" t="s">
        <v>2297</v>
      </c>
      <c r="E985" s="699"/>
      <c r="F985" s="705">
        <v>-1</v>
      </c>
      <c r="G985" s="619">
        <v>1</v>
      </c>
      <c r="H985" s="715">
        <v>0.1</v>
      </c>
      <c r="I985" s="679"/>
      <c r="J985" s="458">
        <f t="shared" si="22"/>
        <v>-0.1</v>
      </c>
      <c r="K985" s="107"/>
      <c r="L985" s="11"/>
      <c r="M985" s="676"/>
    </row>
    <row r="986" spans="2:13" x14ac:dyDescent="0.2">
      <c r="B986" s="676"/>
      <c r="C986" s="680" t="s">
        <v>1506</v>
      </c>
      <c r="D986" s="143" t="s">
        <v>826</v>
      </c>
      <c r="E986" s="699" t="s">
        <v>788</v>
      </c>
      <c r="F986" s="705">
        <v>1</v>
      </c>
      <c r="G986" s="619">
        <v>15.7</v>
      </c>
      <c r="H986" s="715">
        <v>1.2</v>
      </c>
      <c r="I986" s="679"/>
      <c r="J986" s="458">
        <f t="shared" si="22"/>
        <v>18.84</v>
      </c>
      <c r="K986" s="107"/>
      <c r="L986" s="11"/>
      <c r="M986" s="676"/>
    </row>
    <row r="987" spans="2:13" x14ac:dyDescent="0.2">
      <c r="B987" s="676"/>
      <c r="C987" s="680"/>
      <c r="D987" s="143" t="s">
        <v>2297</v>
      </c>
      <c r="E987" s="699"/>
      <c r="F987" s="705">
        <v>-1</v>
      </c>
      <c r="G987" s="619">
        <v>0.9</v>
      </c>
      <c r="H987" s="715">
        <v>1.2</v>
      </c>
      <c r="I987" s="679"/>
      <c r="J987" s="458">
        <f t="shared" si="22"/>
        <v>-1.08</v>
      </c>
      <c r="K987" s="107"/>
      <c r="L987" s="11"/>
      <c r="M987" s="676"/>
    </row>
    <row r="988" spans="2:13" x14ac:dyDescent="0.2">
      <c r="B988" s="676"/>
      <c r="C988" s="680"/>
      <c r="D988" s="143" t="s">
        <v>2315</v>
      </c>
      <c r="E988" s="699"/>
      <c r="F988" s="705">
        <v>1</v>
      </c>
      <c r="G988" s="619">
        <v>2</v>
      </c>
      <c r="H988" s="715">
        <v>1.2</v>
      </c>
      <c r="I988" s="679"/>
      <c r="J988" s="458">
        <f t="shared" si="22"/>
        <v>2.4</v>
      </c>
      <c r="K988" s="107"/>
      <c r="L988" s="11"/>
      <c r="M988" s="676"/>
    </row>
    <row r="989" spans="2:13" x14ac:dyDescent="0.2">
      <c r="B989" s="676"/>
      <c r="C989" s="680" t="s">
        <v>2205</v>
      </c>
      <c r="D989" s="564" t="s">
        <v>827</v>
      </c>
      <c r="E989" s="699" t="s">
        <v>788</v>
      </c>
      <c r="F989" s="705">
        <v>1</v>
      </c>
      <c r="G989" s="619">
        <v>16.7</v>
      </c>
      <c r="H989" s="715">
        <v>1.2</v>
      </c>
      <c r="I989" s="679"/>
      <c r="J989" s="458">
        <f t="shared" si="22"/>
        <v>20.04</v>
      </c>
      <c r="K989" s="107"/>
      <c r="L989" s="11"/>
      <c r="M989" s="676"/>
    </row>
    <row r="990" spans="2:13" x14ac:dyDescent="0.2">
      <c r="B990" s="676"/>
      <c r="C990" s="680"/>
      <c r="D990" s="143" t="s">
        <v>2297</v>
      </c>
      <c r="E990" s="699"/>
      <c r="F990" s="705">
        <v>-1</v>
      </c>
      <c r="G990" s="619">
        <v>0.9</v>
      </c>
      <c r="H990" s="715">
        <v>1.2</v>
      </c>
      <c r="I990" s="679"/>
      <c r="J990" s="458">
        <f t="shared" si="22"/>
        <v>-1.08</v>
      </c>
      <c r="K990" s="107"/>
      <c r="L990" s="11"/>
      <c r="M990" s="676"/>
    </row>
    <row r="991" spans="2:13" x14ac:dyDescent="0.2">
      <c r="B991" s="676"/>
      <c r="C991" s="680" t="s">
        <v>1612</v>
      </c>
      <c r="D991" s="143" t="s">
        <v>138</v>
      </c>
      <c r="E991" s="699" t="s">
        <v>128</v>
      </c>
      <c r="F991" s="705">
        <v>1</v>
      </c>
      <c r="G991" s="619">
        <v>45.9</v>
      </c>
      <c r="H991" s="715">
        <v>0.1</v>
      </c>
      <c r="I991" s="679"/>
      <c r="J991" s="458">
        <f t="shared" si="22"/>
        <v>4.59</v>
      </c>
      <c r="K991" s="107"/>
      <c r="L991" s="11"/>
      <c r="M991" s="676"/>
    </row>
    <row r="992" spans="2:13" x14ac:dyDescent="0.2">
      <c r="B992" s="676"/>
      <c r="C992" s="680"/>
      <c r="D992" s="143" t="s">
        <v>2297</v>
      </c>
      <c r="E992" s="699"/>
      <c r="F992" s="705">
        <v>-2</v>
      </c>
      <c r="G992" s="619">
        <v>1.2</v>
      </c>
      <c r="H992" s="715">
        <v>0.1</v>
      </c>
      <c r="I992" s="679"/>
      <c r="J992" s="458">
        <f t="shared" si="22"/>
        <v>-0.24</v>
      </c>
      <c r="K992" s="107"/>
      <c r="L992" s="11"/>
      <c r="M992" s="676"/>
    </row>
    <row r="993" spans="2:13" x14ac:dyDescent="0.2">
      <c r="B993" s="676"/>
      <c r="C993" s="680"/>
      <c r="D993" s="143" t="s">
        <v>2297</v>
      </c>
      <c r="E993" s="699"/>
      <c r="F993" s="705">
        <v>-3</v>
      </c>
      <c r="G993" s="619">
        <v>1</v>
      </c>
      <c r="H993" s="715">
        <v>0.1</v>
      </c>
      <c r="I993" s="679"/>
      <c r="J993" s="458">
        <f t="shared" si="22"/>
        <v>-0.30000000000000004</v>
      </c>
      <c r="K993" s="107"/>
      <c r="L993" s="11"/>
      <c r="M993" s="676"/>
    </row>
    <row r="994" spans="2:13" x14ac:dyDescent="0.2">
      <c r="B994" s="676"/>
      <c r="C994" s="680"/>
      <c r="D994" s="143" t="s">
        <v>2297</v>
      </c>
      <c r="E994" s="699"/>
      <c r="F994" s="705">
        <v>-5</v>
      </c>
      <c r="G994" s="619">
        <v>0.9</v>
      </c>
      <c r="H994" s="715">
        <v>0.1</v>
      </c>
      <c r="I994" s="679"/>
      <c r="J994" s="458">
        <f t="shared" si="22"/>
        <v>-0.45</v>
      </c>
      <c r="K994" s="107"/>
      <c r="L994" s="11"/>
      <c r="M994" s="676"/>
    </row>
    <row r="995" spans="2:13" x14ac:dyDescent="0.2">
      <c r="B995" s="676"/>
      <c r="C995" s="680" t="s">
        <v>2029</v>
      </c>
      <c r="D995" s="143" t="s">
        <v>368</v>
      </c>
      <c r="E995" s="699" t="s">
        <v>128</v>
      </c>
      <c r="F995" s="705">
        <v>1</v>
      </c>
      <c r="G995" s="619">
        <v>17.25</v>
      </c>
      <c r="H995" s="715">
        <v>0.1</v>
      </c>
      <c r="I995" s="679"/>
      <c r="J995" s="458">
        <f t="shared" ref="J995:J1055" si="23">PRODUCT(F995:I995)</f>
        <v>1.7250000000000001</v>
      </c>
      <c r="K995" s="107"/>
      <c r="L995" s="11"/>
      <c r="M995" s="676"/>
    </row>
    <row r="996" spans="2:13" x14ac:dyDescent="0.2">
      <c r="B996" s="676"/>
      <c r="C996" s="680"/>
      <c r="D996" s="143" t="s">
        <v>2297</v>
      </c>
      <c r="E996" s="699"/>
      <c r="F996" s="705">
        <v>-1</v>
      </c>
      <c r="G996" s="619">
        <v>1</v>
      </c>
      <c r="H996" s="715">
        <v>0.1</v>
      </c>
      <c r="I996" s="679"/>
      <c r="J996" s="458">
        <f t="shared" si="23"/>
        <v>-0.1</v>
      </c>
      <c r="K996" s="107"/>
      <c r="L996" s="11"/>
      <c r="M996" s="676"/>
    </row>
    <row r="997" spans="2:13" x14ac:dyDescent="0.2">
      <c r="B997" s="676"/>
      <c r="C997" s="680" t="s">
        <v>2030</v>
      </c>
      <c r="D997" s="143" t="s">
        <v>2398</v>
      </c>
      <c r="E997" s="699" t="s">
        <v>128</v>
      </c>
      <c r="F997" s="705">
        <v>1</v>
      </c>
      <c r="G997" s="619">
        <v>18.25</v>
      </c>
      <c r="H997" s="715">
        <v>0.1</v>
      </c>
      <c r="I997" s="679"/>
      <c r="J997" s="458">
        <f t="shared" si="23"/>
        <v>1.8250000000000002</v>
      </c>
      <c r="K997" s="107"/>
      <c r="L997" s="11"/>
      <c r="M997" s="676"/>
    </row>
    <row r="998" spans="2:13" x14ac:dyDescent="0.2">
      <c r="B998" s="676"/>
      <c r="C998" s="680"/>
      <c r="D998" s="143" t="s">
        <v>2297</v>
      </c>
      <c r="E998" s="699"/>
      <c r="F998" s="705">
        <v>-1</v>
      </c>
      <c r="G998" s="619">
        <v>1</v>
      </c>
      <c r="H998" s="715">
        <v>0.1</v>
      </c>
      <c r="I998" s="679"/>
      <c r="J998" s="458">
        <f t="shared" si="23"/>
        <v>-0.1</v>
      </c>
      <c r="K998" s="107"/>
      <c r="L998" s="11"/>
      <c r="M998" s="676"/>
    </row>
    <row r="999" spans="2:13" x14ac:dyDescent="0.2">
      <c r="B999" s="676"/>
      <c r="C999" s="680" t="s">
        <v>2032</v>
      </c>
      <c r="D999" s="143" t="s">
        <v>2399</v>
      </c>
      <c r="E999" s="699" t="s">
        <v>128</v>
      </c>
      <c r="F999" s="705">
        <v>1</v>
      </c>
      <c r="G999" s="619">
        <v>16.850000000000001</v>
      </c>
      <c r="H999" s="715">
        <v>0.1</v>
      </c>
      <c r="I999" s="679"/>
      <c r="J999" s="458">
        <f t="shared" si="23"/>
        <v>1.6850000000000003</v>
      </c>
      <c r="K999" s="107"/>
      <c r="L999" s="11"/>
      <c r="M999" s="676"/>
    </row>
    <row r="1000" spans="2:13" x14ac:dyDescent="0.2">
      <c r="B1000" s="676"/>
      <c r="C1000" s="680"/>
      <c r="D1000" s="143" t="s">
        <v>2297</v>
      </c>
      <c r="E1000" s="699"/>
      <c r="F1000" s="705">
        <v>-1</v>
      </c>
      <c r="G1000" s="619">
        <v>1</v>
      </c>
      <c r="H1000" s="715">
        <v>0.1</v>
      </c>
      <c r="I1000" s="679"/>
      <c r="J1000" s="458">
        <f t="shared" si="23"/>
        <v>-0.1</v>
      </c>
      <c r="K1000" s="107"/>
      <c r="L1000" s="11"/>
      <c r="M1000" s="676"/>
    </row>
    <row r="1001" spans="2:13" x14ac:dyDescent="0.2">
      <c r="B1001" s="676"/>
      <c r="C1001" s="680" t="s">
        <v>2036</v>
      </c>
      <c r="D1001" s="143" t="s">
        <v>159</v>
      </c>
      <c r="E1001" s="699" t="s">
        <v>128</v>
      </c>
      <c r="F1001" s="705">
        <v>1</v>
      </c>
      <c r="G1001" s="619">
        <v>14.7</v>
      </c>
      <c r="H1001" s="715">
        <v>0.1</v>
      </c>
      <c r="I1001" s="679"/>
      <c r="J1001" s="458">
        <f t="shared" si="23"/>
        <v>1.47</v>
      </c>
      <c r="K1001" s="107"/>
      <c r="L1001" s="11"/>
      <c r="M1001" s="676"/>
    </row>
    <row r="1002" spans="2:13" x14ac:dyDescent="0.2">
      <c r="B1002" s="676"/>
      <c r="C1002" s="680"/>
      <c r="D1002" s="143" t="s">
        <v>2297</v>
      </c>
      <c r="E1002" s="699"/>
      <c r="F1002" s="705">
        <v>-1</v>
      </c>
      <c r="G1002" s="619">
        <v>1</v>
      </c>
      <c r="H1002" s="715">
        <v>0.1</v>
      </c>
      <c r="I1002" s="679"/>
      <c r="J1002" s="458">
        <f t="shared" si="23"/>
        <v>-0.1</v>
      </c>
      <c r="K1002" s="107"/>
      <c r="L1002" s="11"/>
      <c r="M1002" s="676"/>
    </row>
    <row r="1003" spans="2:13" x14ac:dyDescent="0.2">
      <c r="B1003" s="676"/>
      <c r="C1003" s="680" t="s">
        <v>1592</v>
      </c>
      <c r="D1003" s="143" t="s">
        <v>2400</v>
      </c>
      <c r="E1003" s="699" t="s">
        <v>128</v>
      </c>
      <c r="F1003" s="705">
        <v>1</v>
      </c>
      <c r="G1003" s="619">
        <v>17.350000000000001</v>
      </c>
      <c r="H1003" s="715">
        <v>0.1</v>
      </c>
      <c r="I1003" s="679"/>
      <c r="J1003" s="458">
        <f t="shared" si="23"/>
        <v>1.7350000000000003</v>
      </c>
      <c r="K1003" s="107"/>
      <c r="L1003" s="11"/>
      <c r="M1003" s="676"/>
    </row>
    <row r="1004" spans="2:13" x14ac:dyDescent="0.2">
      <c r="B1004" s="676"/>
      <c r="C1004" s="680"/>
      <c r="D1004" s="143" t="s">
        <v>2297</v>
      </c>
      <c r="E1004" s="699"/>
      <c r="F1004" s="705">
        <v>-1</v>
      </c>
      <c r="G1004" s="619">
        <v>1</v>
      </c>
      <c r="H1004" s="715">
        <v>0.1</v>
      </c>
      <c r="I1004" s="679"/>
      <c r="J1004" s="458">
        <f t="shared" si="23"/>
        <v>-0.1</v>
      </c>
      <c r="K1004" s="107"/>
      <c r="L1004" s="11"/>
      <c r="M1004" s="676"/>
    </row>
    <row r="1005" spans="2:13" x14ac:dyDescent="0.2">
      <c r="B1005" s="676"/>
      <c r="C1005" s="680"/>
      <c r="D1005" s="143" t="s">
        <v>2297</v>
      </c>
      <c r="E1005" s="699"/>
      <c r="F1005" s="705">
        <v>-1</v>
      </c>
      <c r="G1005" s="619">
        <v>0.8</v>
      </c>
      <c r="H1005" s="715">
        <v>0.1</v>
      </c>
      <c r="I1005" s="679"/>
      <c r="J1005" s="458">
        <f t="shared" si="23"/>
        <v>-8.0000000000000016E-2</v>
      </c>
      <c r="K1005" s="107"/>
      <c r="L1005" s="11"/>
      <c r="M1005" s="676"/>
    </row>
    <row r="1006" spans="2:13" x14ac:dyDescent="0.2">
      <c r="B1006" s="676"/>
      <c r="C1006" s="680" t="s">
        <v>1597</v>
      </c>
      <c r="D1006" s="143" t="s">
        <v>2401</v>
      </c>
      <c r="E1006" s="699" t="s">
        <v>782</v>
      </c>
      <c r="F1006" s="705">
        <v>1</v>
      </c>
      <c r="G1006" s="619">
        <v>8.6999999999999993</v>
      </c>
      <c r="H1006" s="715">
        <v>2</v>
      </c>
      <c r="I1006" s="679"/>
      <c r="J1006" s="458">
        <f t="shared" si="23"/>
        <v>17.399999999999999</v>
      </c>
      <c r="K1006" s="107"/>
      <c r="L1006" s="11"/>
      <c r="M1006" s="676"/>
    </row>
    <row r="1007" spans="2:13" x14ac:dyDescent="0.2">
      <c r="B1007" s="676"/>
      <c r="C1007" s="680"/>
      <c r="D1007" s="143" t="s">
        <v>2297</v>
      </c>
      <c r="E1007" s="699"/>
      <c r="F1007" s="705">
        <v>-1</v>
      </c>
      <c r="G1007" s="619">
        <v>0.9</v>
      </c>
      <c r="H1007" s="715">
        <v>2</v>
      </c>
      <c r="I1007" s="679"/>
      <c r="J1007" s="458">
        <f t="shared" si="23"/>
        <v>-1.8</v>
      </c>
      <c r="K1007" s="107"/>
      <c r="L1007" s="11"/>
      <c r="M1007" s="676"/>
    </row>
    <row r="1008" spans="2:13" x14ac:dyDescent="0.2">
      <c r="B1008" s="676"/>
      <c r="C1008" s="680" t="s">
        <v>1599</v>
      </c>
      <c r="D1008" s="564" t="s">
        <v>122</v>
      </c>
      <c r="E1008" s="699" t="s">
        <v>120</v>
      </c>
      <c r="F1008" s="705">
        <v>1</v>
      </c>
      <c r="G1008" s="619">
        <v>8.1</v>
      </c>
      <c r="H1008" s="715">
        <v>1.2</v>
      </c>
      <c r="I1008" s="679"/>
      <c r="J1008" s="458">
        <f t="shared" si="23"/>
        <v>9.7199999999999989</v>
      </c>
      <c r="K1008" s="107"/>
      <c r="L1008" s="11"/>
      <c r="M1008" s="676"/>
    </row>
    <row r="1009" spans="2:13" x14ac:dyDescent="0.3">
      <c r="B1009" s="676"/>
      <c r="C1009" s="725"/>
      <c r="D1009" s="117" t="s">
        <v>2297</v>
      </c>
      <c r="E1009" s="699"/>
      <c r="F1009" s="705">
        <v>-1</v>
      </c>
      <c r="G1009" s="619">
        <v>0.8</v>
      </c>
      <c r="H1009" s="715">
        <v>1.2</v>
      </c>
      <c r="I1009" s="679"/>
      <c r="J1009" s="458">
        <f t="shared" si="23"/>
        <v>-0.96</v>
      </c>
      <c r="K1009" s="107"/>
      <c r="L1009" s="11"/>
      <c r="M1009" s="676"/>
    </row>
    <row r="1010" spans="2:13" x14ac:dyDescent="0.3">
      <c r="B1010" s="676"/>
      <c r="C1010" s="725" t="s">
        <v>1600</v>
      </c>
      <c r="D1010" s="117" t="s">
        <v>122</v>
      </c>
      <c r="E1010" s="699" t="s">
        <v>120</v>
      </c>
      <c r="F1010" s="705">
        <v>1</v>
      </c>
      <c r="G1010" s="619">
        <v>6</v>
      </c>
      <c r="H1010" s="715">
        <v>1.2</v>
      </c>
      <c r="I1010" s="679"/>
      <c r="J1010" s="458">
        <f t="shared" si="23"/>
        <v>7.1999999999999993</v>
      </c>
      <c r="K1010" s="107"/>
      <c r="L1010" s="11"/>
      <c r="M1010" s="676"/>
    </row>
    <row r="1011" spans="2:13" x14ac:dyDescent="0.3">
      <c r="B1011" s="676"/>
      <c r="C1011" s="725"/>
      <c r="D1011" s="117" t="s">
        <v>2297</v>
      </c>
      <c r="E1011" s="699"/>
      <c r="F1011" s="705">
        <v>-1</v>
      </c>
      <c r="G1011" s="619">
        <v>0.8</v>
      </c>
      <c r="H1011" s="715">
        <v>1.2</v>
      </c>
      <c r="I1011" s="679"/>
      <c r="J1011" s="458">
        <f t="shared" si="23"/>
        <v>-0.96</v>
      </c>
      <c r="K1011" s="107"/>
      <c r="L1011" s="11"/>
      <c r="M1011" s="676"/>
    </row>
    <row r="1012" spans="2:13" x14ac:dyDescent="0.3">
      <c r="B1012" s="676"/>
      <c r="C1012" s="725" t="s">
        <v>1613</v>
      </c>
      <c r="D1012" s="117" t="s">
        <v>2402</v>
      </c>
      <c r="E1012" s="699" t="s">
        <v>125</v>
      </c>
      <c r="F1012" s="705">
        <v>1</v>
      </c>
      <c r="G1012" s="619">
        <v>14.5</v>
      </c>
      <c r="H1012" s="715">
        <v>1.5</v>
      </c>
      <c r="I1012" s="679"/>
      <c r="J1012" s="458">
        <f t="shared" si="23"/>
        <v>21.75</v>
      </c>
      <c r="K1012" s="107"/>
      <c r="L1012" s="11"/>
      <c r="M1012" s="676"/>
    </row>
    <row r="1013" spans="2:13" x14ac:dyDescent="0.3">
      <c r="B1013" s="676"/>
      <c r="C1013" s="725"/>
      <c r="D1013" s="117" t="s">
        <v>2297</v>
      </c>
      <c r="E1013" s="699"/>
      <c r="F1013" s="705">
        <v>-2</v>
      </c>
      <c r="G1013" s="619">
        <v>0.8</v>
      </c>
      <c r="H1013" s="715">
        <v>1.5</v>
      </c>
      <c r="I1013" s="679"/>
      <c r="J1013" s="458">
        <f t="shared" si="23"/>
        <v>-2.4000000000000004</v>
      </c>
      <c r="K1013" s="107"/>
      <c r="L1013" s="11"/>
      <c r="M1013" s="676"/>
    </row>
    <row r="1014" spans="2:13" x14ac:dyDescent="0.3">
      <c r="B1014" s="676"/>
      <c r="C1014" s="725"/>
      <c r="D1014" s="117"/>
      <c r="E1014" s="699" t="s">
        <v>2403</v>
      </c>
      <c r="F1014" s="705">
        <v>-1</v>
      </c>
      <c r="G1014" s="619">
        <v>2.15</v>
      </c>
      <c r="H1014" s="715">
        <v>1.4</v>
      </c>
      <c r="I1014" s="679"/>
      <c r="J1014" s="458">
        <f t="shared" si="23"/>
        <v>-3.01</v>
      </c>
      <c r="K1014" s="107"/>
      <c r="L1014" s="11"/>
      <c r="M1014" s="676"/>
    </row>
    <row r="1015" spans="2:13" x14ac:dyDescent="0.2">
      <c r="B1015" s="676"/>
      <c r="C1015" s="677" t="s">
        <v>1613</v>
      </c>
      <c r="D1015" s="143" t="s">
        <v>1615</v>
      </c>
      <c r="E1015" s="699" t="s">
        <v>125</v>
      </c>
      <c r="F1015" s="705">
        <v>1</v>
      </c>
      <c r="G1015" s="619">
        <v>7.15</v>
      </c>
      <c r="H1015" s="715">
        <v>1.5</v>
      </c>
      <c r="I1015" s="679"/>
      <c r="J1015" s="458">
        <f t="shared" si="23"/>
        <v>10.725000000000001</v>
      </c>
      <c r="K1015" s="107"/>
      <c r="L1015" s="11"/>
      <c r="M1015" s="676"/>
    </row>
    <row r="1016" spans="2:13" x14ac:dyDescent="0.2">
      <c r="B1016" s="676"/>
      <c r="C1016" s="677" t="s">
        <v>1601</v>
      </c>
      <c r="D1016" s="143" t="s">
        <v>2404</v>
      </c>
      <c r="E1016" s="699" t="s">
        <v>128</v>
      </c>
      <c r="F1016" s="705">
        <v>1</v>
      </c>
      <c r="G1016" s="619">
        <v>27.15</v>
      </c>
      <c r="H1016" s="715">
        <v>0.1</v>
      </c>
      <c r="I1016" s="679"/>
      <c r="J1016" s="458">
        <f t="shared" si="23"/>
        <v>2.7149999999999999</v>
      </c>
      <c r="K1016" s="107"/>
      <c r="L1016" s="11"/>
      <c r="M1016" s="676"/>
    </row>
    <row r="1017" spans="2:13" x14ac:dyDescent="0.2">
      <c r="B1017" s="676"/>
      <c r="C1017" s="677"/>
      <c r="D1017" s="143" t="s">
        <v>2297</v>
      </c>
      <c r="E1017" s="699"/>
      <c r="F1017" s="705">
        <v>-1</v>
      </c>
      <c r="G1017" s="619">
        <v>1</v>
      </c>
      <c r="H1017" s="715">
        <v>0.1</v>
      </c>
      <c r="I1017" s="679"/>
      <c r="J1017" s="458">
        <f t="shared" si="23"/>
        <v>-0.1</v>
      </c>
      <c r="K1017" s="107"/>
      <c r="L1017" s="11"/>
      <c r="M1017" s="676"/>
    </row>
    <row r="1018" spans="2:13" x14ac:dyDescent="0.2">
      <c r="B1018" s="676"/>
      <c r="C1018" s="677" t="s">
        <v>2039</v>
      </c>
      <c r="D1018" s="143" t="s">
        <v>371</v>
      </c>
      <c r="E1018" s="699" t="s">
        <v>128</v>
      </c>
      <c r="F1018" s="705">
        <v>1</v>
      </c>
      <c r="G1018" s="619">
        <v>20.5</v>
      </c>
      <c r="H1018" s="715">
        <v>0.1</v>
      </c>
      <c r="I1018" s="679"/>
      <c r="J1018" s="458">
        <f t="shared" si="23"/>
        <v>2.0500000000000003</v>
      </c>
      <c r="K1018" s="107"/>
      <c r="L1018" s="11"/>
      <c r="M1018" s="676"/>
    </row>
    <row r="1019" spans="2:13" x14ac:dyDescent="0.2">
      <c r="B1019" s="676"/>
      <c r="C1019" s="677"/>
      <c r="D1019" s="143" t="s">
        <v>2297</v>
      </c>
      <c r="E1019" s="699"/>
      <c r="F1019" s="705">
        <v>-1</v>
      </c>
      <c r="G1019" s="619">
        <v>1</v>
      </c>
      <c r="H1019" s="715">
        <v>0.1</v>
      </c>
      <c r="I1019" s="679"/>
      <c r="J1019" s="458">
        <f t="shared" si="23"/>
        <v>-0.1</v>
      </c>
      <c r="K1019" s="107"/>
      <c r="L1019" s="11"/>
      <c r="M1019" s="676"/>
    </row>
    <row r="1020" spans="2:13" x14ac:dyDescent="0.2">
      <c r="B1020" s="676"/>
      <c r="C1020" s="677" t="s">
        <v>1604</v>
      </c>
      <c r="D1020" s="143" t="s">
        <v>584</v>
      </c>
      <c r="E1020" s="699" t="s">
        <v>128</v>
      </c>
      <c r="F1020" s="705">
        <v>1</v>
      </c>
      <c r="G1020" s="619">
        <v>12.6</v>
      </c>
      <c r="H1020" s="715">
        <v>0.1</v>
      </c>
      <c r="I1020" s="679"/>
      <c r="J1020" s="458">
        <f t="shared" si="23"/>
        <v>1.26</v>
      </c>
      <c r="K1020" s="107"/>
      <c r="L1020" s="11"/>
      <c r="M1020" s="676"/>
    </row>
    <row r="1021" spans="2:13" x14ac:dyDescent="0.2">
      <c r="B1021" s="676"/>
      <c r="C1021" s="677"/>
      <c r="D1021" s="143" t="s">
        <v>2297</v>
      </c>
      <c r="E1021" s="699"/>
      <c r="F1021" s="705">
        <v>-1</v>
      </c>
      <c r="G1021" s="619">
        <v>1</v>
      </c>
      <c r="H1021" s="715">
        <v>0.1</v>
      </c>
      <c r="I1021" s="679"/>
      <c r="J1021" s="458">
        <f t="shared" si="23"/>
        <v>-0.1</v>
      </c>
      <c r="K1021" s="107"/>
      <c r="L1021" s="11"/>
      <c r="M1021" s="676"/>
    </row>
    <row r="1022" spans="2:13" x14ac:dyDescent="0.2">
      <c r="B1022" s="676"/>
      <c r="C1022" s="677"/>
      <c r="D1022" s="143"/>
      <c r="E1022" s="699" t="s">
        <v>1606</v>
      </c>
      <c r="F1022" s="705">
        <v>-1</v>
      </c>
      <c r="G1022" s="619">
        <v>1.2</v>
      </c>
      <c r="H1022" s="715">
        <v>0.1</v>
      </c>
      <c r="I1022" s="679"/>
      <c r="J1022" s="458">
        <f t="shared" si="23"/>
        <v>-0.12</v>
      </c>
      <c r="K1022" s="107"/>
      <c r="L1022" s="11"/>
      <c r="M1022" s="676"/>
    </row>
    <row r="1023" spans="2:13" x14ac:dyDescent="0.2">
      <c r="B1023" s="676"/>
      <c r="C1023" s="677" t="s">
        <v>2234</v>
      </c>
      <c r="D1023" s="143" t="s">
        <v>144</v>
      </c>
      <c r="E1023" s="699" t="s">
        <v>125</v>
      </c>
      <c r="F1023" s="705">
        <v>1</v>
      </c>
      <c r="G1023" s="619">
        <v>18.05</v>
      </c>
      <c r="H1023" s="715">
        <v>1.5</v>
      </c>
      <c r="I1023" s="679"/>
      <c r="J1023" s="458">
        <f t="shared" si="23"/>
        <v>27.075000000000003</v>
      </c>
      <c r="K1023" s="107"/>
      <c r="L1023" s="11"/>
      <c r="M1023" s="676"/>
    </row>
    <row r="1024" spans="2:13" x14ac:dyDescent="0.2">
      <c r="B1024" s="676"/>
      <c r="C1024" s="677"/>
      <c r="D1024" s="143" t="s">
        <v>2297</v>
      </c>
      <c r="E1024" s="699"/>
      <c r="F1024" s="705">
        <v>-1</v>
      </c>
      <c r="G1024" s="619">
        <v>1.2</v>
      </c>
      <c r="H1024" s="715">
        <v>1.5</v>
      </c>
      <c r="I1024" s="679"/>
      <c r="J1024" s="458">
        <f t="shared" si="23"/>
        <v>-1.7999999999999998</v>
      </c>
      <c r="K1024" s="107"/>
      <c r="L1024" s="11"/>
      <c r="M1024" s="676"/>
    </row>
    <row r="1025" spans="2:13" x14ac:dyDescent="0.2">
      <c r="B1025" s="676"/>
      <c r="C1025" s="677"/>
      <c r="D1025" s="143"/>
      <c r="E1025" s="699" t="s">
        <v>2405</v>
      </c>
      <c r="F1025" s="705">
        <v>-1</v>
      </c>
      <c r="G1025" s="619">
        <v>6.2</v>
      </c>
      <c r="H1025" s="715">
        <v>1.4</v>
      </c>
      <c r="I1025" s="679"/>
      <c r="J1025" s="458">
        <f t="shared" si="23"/>
        <v>-8.68</v>
      </c>
      <c r="K1025" s="107"/>
      <c r="L1025" s="11"/>
      <c r="M1025" s="676"/>
    </row>
    <row r="1026" spans="2:13" x14ac:dyDescent="0.2">
      <c r="B1026" s="676"/>
      <c r="C1026" s="677"/>
      <c r="D1026" s="143"/>
      <c r="E1026" s="699" t="s">
        <v>1606</v>
      </c>
      <c r="F1026" s="705">
        <v>-1</v>
      </c>
      <c r="G1026" s="619">
        <v>1.2</v>
      </c>
      <c r="H1026" s="715">
        <v>1.4</v>
      </c>
      <c r="I1026" s="679"/>
      <c r="J1026" s="458">
        <f t="shared" si="23"/>
        <v>-1.68</v>
      </c>
      <c r="K1026" s="107"/>
      <c r="L1026" s="11"/>
      <c r="M1026" s="676"/>
    </row>
    <row r="1027" spans="2:13" x14ac:dyDescent="0.2">
      <c r="B1027" s="676"/>
      <c r="C1027" s="677" t="s">
        <v>2406</v>
      </c>
      <c r="D1027" s="143" t="s">
        <v>138</v>
      </c>
      <c r="E1027" s="699" t="s">
        <v>128</v>
      </c>
      <c r="F1027" s="705">
        <v>1</v>
      </c>
      <c r="G1027" s="619">
        <v>42.3</v>
      </c>
      <c r="H1027" s="715">
        <v>0.1</v>
      </c>
      <c r="I1027" s="679"/>
      <c r="J1027" s="458">
        <f t="shared" si="23"/>
        <v>4.2299999999999995</v>
      </c>
      <c r="K1027" s="107"/>
      <c r="L1027" s="11"/>
      <c r="M1027" s="676"/>
    </row>
    <row r="1028" spans="2:13" x14ac:dyDescent="0.2">
      <c r="B1028" s="676"/>
      <c r="C1028" s="677"/>
      <c r="D1028" s="143" t="s">
        <v>2297</v>
      </c>
      <c r="E1028" s="699"/>
      <c r="F1028" s="705">
        <v>-8</v>
      </c>
      <c r="G1028" s="619">
        <v>1</v>
      </c>
      <c r="H1028" s="715">
        <v>0.1</v>
      </c>
      <c r="I1028" s="679"/>
      <c r="J1028" s="458">
        <f t="shared" si="23"/>
        <v>-0.8</v>
      </c>
      <c r="K1028" s="107"/>
      <c r="L1028" s="11"/>
      <c r="M1028" s="676"/>
    </row>
    <row r="1029" spans="2:13" x14ac:dyDescent="0.2">
      <c r="B1029" s="676"/>
      <c r="C1029" s="677" t="s">
        <v>1617</v>
      </c>
      <c r="D1029" s="143" t="s">
        <v>138</v>
      </c>
      <c r="E1029" s="699" t="s">
        <v>128</v>
      </c>
      <c r="F1029" s="705">
        <v>1</v>
      </c>
      <c r="G1029" s="619">
        <v>17.95</v>
      </c>
      <c r="H1029" s="715">
        <v>0.1</v>
      </c>
      <c r="I1029" s="679"/>
      <c r="J1029" s="458">
        <f t="shared" si="23"/>
        <v>1.7949999999999999</v>
      </c>
      <c r="K1029" s="107"/>
      <c r="L1029" s="11"/>
      <c r="M1029" s="676"/>
    </row>
    <row r="1030" spans="2:13" x14ac:dyDescent="0.2">
      <c r="B1030" s="676"/>
      <c r="C1030" s="677"/>
      <c r="D1030" s="143" t="s">
        <v>2297</v>
      </c>
      <c r="E1030" s="699"/>
      <c r="F1030" s="705">
        <v>-1</v>
      </c>
      <c r="G1030" s="619">
        <v>1.2</v>
      </c>
      <c r="H1030" s="715">
        <v>0.1</v>
      </c>
      <c r="I1030" s="679"/>
      <c r="J1030" s="458">
        <f t="shared" si="23"/>
        <v>-0.12</v>
      </c>
      <c r="K1030" s="107"/>
      <c r="L1030" s="11"/>
      <c r="M1030" s="676"/>
    </row>
    <row r="1031" spans="2:13" x14ac:dyDescent="0.2">
      <c r="B1031" s="676"/>
      <c r="C1031" s="677"/>
      <c r="D1031" s="143" t="s">
        <v>2297</v>
      </c>
      <c r="E1031" s="699"/>
      <c r="F1031" s="705">
        <v>-3</v>
      </c>
      <c r="G1031" s="619">
        <v>1</v>
      </c>
      <c r="H1031" s="715">
        <v>0.1</v>
      </c>
      <c r="I1031" s="679"/>
      <c r="J1031" s="458">
        <f t="shared" si="23"/>
        <v>-0.30000000000000004</v>
      </c>
      <c r="K1031" s="107"/>
      <c r="L1031" s="11"/>
      <c r="M1031" s="676"/>
    </row>
    <row r="1032" spans="2:13" x14ac:dyDescent="0.3">
      <c r="B1032" s="676"/>
      <c r="C1032" s="725" t="s">
        <v>1593</v>
      </c>
      <c r="D1032" s="117" t="s">
        <v>122</v>
      </c>
      <c r="E1032" s="699" t="s">
        <v>788</v>
      </c>
      <c r="F1032" s="705">
        <v>1</v>
      </c>
      <c r="G1032" s="619">
        <v>7.3</v>
      </c>
      <c r="H1032" s="715">
        <v>1.2</v>
      </c>
      <c r="I1032" s="679"/>
      <c r="J1032" s="458">
        <f t="shared" si="23"/>
        <v>8.76</v>
      </c>
      <c r="K1032" s="107"/>
      <c r="L1032" s="11"/>
      <c r="M1032" s="676"/>
    </row>
    <row r="1033" spans="2:13" x14ac:dyDescent="0.3">
      <c r="B1033" s="676"/>
      <c r="C1033" s="725"/>
      <c r="D1033" s="117" t="s">
        <v>2297</v>
      </c>
      <c r="E1033" s="699"/>
      <c r="F1033" s="705">
        <v>-1</v>
      </c>
      <c r="G1033" s="619">
        <v>0.8</v>
      </c>
      <c r="H1033" s="715">
        <v>1.2</v>
      </c>
      <c r="I1033" s="679"/>
      <c r="J1033" s="458">
        <f t="shared" si="23"/>
        <v>-0.96</v>
      </c>
      <c r="K1033" s="107"/>
      <c r="L1033" s="11"/>
      <c r="M1033" s="676"/>
    </row>
    <row r="1034" spans="2:13" x14ac:dyDescent="0.3">
      <c r="B1034" s="676"/>
      <c r="C1034" s="725" t="s">
        <v>1607</v>
      </c>
      <c r="D1034" s="117" t="s">
        <v>585</v>
      </c>
      <c r="E1034" s="699" t="s">
        <v>128</v>
      </c>
      <c r="F1034" s="705">
        <v>1</v>
      </c>
      <c r="G1034" s="619">
        <v>13.3</v>
      </c>
      <c r="H1034" s="715">
        <v>0.1</v>
      </c>
      <c r="I1034" s="679"/>
      <c r="J1034" s="458">
        <f t="shared" si="23"/>
        <v>1.33</v>
      </c>
      <c r="K1034" s="107"/>
      <c r="L1034" s="11"/>
      <c r="M1034" s="676"/>
    </row>
    <row r="1035" spans="2:13" x14ac:dyDescent="0.2">
      <c r="B1035" s="676"/>
      <c r="C1035" s="677"/>
      <c r="D1035" s="143" t="s">
        <v>2297</v>
      </c>
      <c r="E1035" s="699"/>
      <c r="F1035" s="705">
        <v>-1</v>
      </c>
      <c r="G1035" s="619">
        <v>1</v>
      </c>
      <c r="H1035" s="715">
        <v>0.1</v>
      </c>
      <c r="I1035" s="679"/>
      <c r="J1035" s="458">
        <f t="shared" si="23"/>
        <v>-0.1</v>
      </c>
      <c r="K1035" s="107"/>
      <c r="L1035" s="11"/>
      <c r="M1035" s="676"/>
    </row>
    <row r="1036" spans="2:13" x14ac:dyDescent="0.2">
      <c r="B1036" s="676"/>
      <c r="C1036" s="677" t="s">
        <v>1609</v>
      </c>
      <c r="D1036" s="143" t="s">
        <v>2038</v>
      </c>
      <c r="E1036" s="699" t="s">
        <v>128</v>
      </c>
      <c r="F1036" s="705">
        <v>1</v>
      </c>
      <c r="G1036" s="619">
        <v>23.5</v>
      </c>
      <c r="H1036" s="715">
        <v>0.1</v>
      </c>
      <c r="I1036" s="679"/>
      <c r="J1036" s="458">
        <f t="shared" si="23"/>
        <v>2.35</v>
      </c>
      <c r="K1036" s="107"/>
      <c r="L1036" s="11"/>
      <c r="M1036" s="676"/>
    </row>
    <row r="1037" spans="2:13" x14ac:dyDescent="0.2">
      <c r="B1037" s="676"/>
      <c r="C1037" s="677"/>
      <c r="D1037" s="143" t="s">
        <v>2297</v>
      </c>
      <c r="E1037" s="699"/>
      <c r="F1037" s="705">
        <v>-1</v>
      </c>
      <c r="G1037" s="619">
        <v>1</v>
      </c>
      <c r="H1037" s="715">
        <v>0.1</v>
      </c>
      <c r="I1037" s="679"/>
      <c r="J1037" s="458">
        <f t="shared" si="23"/>
        <v>-0.1</v>
      </c>
      <c r="K1037" s="107"/>
      <c r="L1037" s="11"/>
      <c r="M1037" s="676"/>
    </row>
    <row r="1038" spans="2:13" x14ac:dyDescent="0.2">
      <c r="B1038" s="676"/>
      <c r="C1038" s="677" t="s">
        <v>1611</v>
      </c>
      <c r="D1038" s="143" t="s">
        <v>327</v>
      </c>
      <c r="E1038" s="699" t="s">
        <v>128</v>
      </c>
      <c r="F1038" s="705">
        <v>1</v>
      </c>
      <c r="G1038" s="619">
        <v>24</v>
      </c>
      <c r="H1038" s="715">
        <v>0.1</v>
      </c>
      <c r="I1038" s="679"/>
      <c r="J1038" s="458">
        <f t="shared" si="23"/>
        <v>2.4000000000000004</v>
      </c>
      <c r="K1038" s="107"/>
      <c r="L1038" s="11"/>
      <c r="M1038" s="676"/>
    </row>
    <row r="1039" spans="2:13" x14ac:dyDescent="0.2">
      <c r="B1039" s="676"/>
      <c r="C1039" s="677"/>
      <c r="D1039" s="143" t="s">
        <v>2297</v>
      </c>
      <c r="E1039" s="699"/>
      <c r="F1039" s="705">
        <v>-1</v>
      </c>
      <c r="G1039" s="619">
        <v>1</v>
      </c>
      <c r="H1039" s="715">
        <v>0.1</v>
      </c>
      <c r="I1039" s="679"/>
      <c r="J1039" s="458">
        <f t="shared" si="23"/>
        <v>-0.1</v>
      </c>
      <c r="K1039" s="107"/>
      <c r="L1039" s="11"/>
      <c r="M1039" s="676"/>
    </row>
    <row r="1040" spans="2:13" x14ac:dyDescent="0.2">
      <c r="B1040" s="676"/>
      <c r="C1040" s="677" t="s">
        <v>1618</v>
      </c>
      <c r="D1040" s="143" t="s">
        <v>571</v>
      </c>
      <c r="E1040" s="699" t="s">
        <v>125</v>
      </c>
      <c r="F1040" s="705">
        <v>1</v>
      </c>
      <c r="G1040" s="619">
        <v>22.9</v>
      </c>
      <c r="H1040" s="715">
        <v>1.5</v>
      </c>
      <c r="I1040" s="679"/>
      <c r="J1040" s="458">
        <f t="shared" si="23"/>
        <v>34.349999999999994</v>
      </c>
      <c r="K1040" s="107"/>
      <c r="L1040" s="11"/>
      <c r="M1040" s="676"/>
    </row>
    <row r="1041" spans="2:13" x14ac:dyDescent="0.2">
      <c r="B1041" s="676"/>
      <c r="C1041" s="677"/>
      <c r="D1041" s="143" t="s">
        <v>2297</v>
      </c>
      <c r="E1041" s="699"/>
      <c r="F1041" s="705">
        <v>-2</v>
      </c>
      <c r="G1041" s="619">
        <v>1.2</v>
      </c>
      <c r="H1041" s="715">
        <v>1.5</v>
      </c>
      <c r="I1041" s="679"/>
      <c r="J1041" s="458">
        <f t="shared" si="23"/>
        <v>-3.5999999999999996</v>
      </c>
      <c r="K1041" s="107"/>
      <c r="L1041" s="11"/>
      <c r="M1041" s="676"/>
    </row>
    <row r="1042" spans="2:13" x14ac:dyDescent="0.2">
      <c r="B1042" s="676"/>
      <c r="C1042" s="677"/>
      <c r="D1042" s="143" t="s">
        <v>2345</v>
      </c>
      <c r="E1042" s="699"/>
      <c r="F1042" s="705">
        <v>-1</v>
      </c>
      <c r="G1042" s="619">
        <v>6.85</v>
      </c>
      <c r="H1042" s="715">
        <v>1.4</v>
      </c>
      <c r="I1042" s="679"/>
      <c r="J1042" s="458">
        <f t="shared" si="23"/>
        <v>-9.5899999999999981</v>
      </c>
      <c r="K1042" s="107"/>
      <c r="L1042" s="11"/>
      <c r="M1042" s="676"/>
    </row>
    <row r="1043" spans="2:13" x14ac:dyDescent="0.2">
      <c r="B1043" s="676"/>
      <c r="C1043" s="677"/>
      <c r="D1043" s="143"/>
      <c r="E1043" s="699" t="s">
        <v>2403</v>
      </c>
      <c r="F1043" s="705">
        <v>1</v>
      </c>
      <c r="G1043" s="619">
        <v>2.15</v>
      </c>
      <c r="H1043" s="715">
        <v>1.4</v>
      </c>
      <c r="I1043" s="679"/>
      <c r="J1043" s="458">
        <f t="shared" si="23"/>
        <v>3.01</v>
      </c>
      <c r="K1043" s="107"/>
      <c r="L1043" s="11"/>
      <c r="M1043" s="676"/>
    </row>
    <row r="1044" spans="2:13" x14ac:dyDescent="0.2">
      <c r="B1044" s="676"/>
      <c r="C1044" s="677" t="s">
        <v>2407</v>
      </c>
      <c r="D1044" s="143" t="s">
        <v>571</v>
      </c>
      <c r="E1044" s="699" t="s">
        <v>125</v>
      </c>
      <c r="F1044" s="705">
        <v>1</v>
      </c>
      <c r="G1044" s="619">
        <v>25.85</v>
      </c>
      <c r="H1044" s="715">
        <v>1.5</v>
      </c>
      <c r="I1044" s="679"/>
      <c r="J1044" s="458">
        <f t="shared" si="23"/>
        <v>38.775000000000006</v>
      </c>
      <c r="K1044" s="107"/>
      <c r="L1044" s="11"/>
      <c r="M1044" s="676"/>
    </row>
    <row r="1045" spans="2:13" x14ac:dyDescent="0.3">
      <c r="B1045" s="676"/>
      <c r="C1045" s="680"/>
      <c r="D1045" s="117" t="s">
        <v>2297</v>
      </c>
      <c r="E1045" s="699"/>
      <c r="F1045" s="705">
        <v>-1</v>
      </c>
      <c r="G1045" s="619">
        <v>1.2</v>
      </c>
      <c r="H1045" s="715">
        <v>1.5</v>
      </c>
      <c r="I1045" s="679"/>
      <c r="J1045" s="458">
        <f t="shared" si="23"/>
        <v>-1.7999999999999998</v>
      </c>
      <c r="K1045" s="107"/>
      <c r="L1045" s="11"/>
      <c r="M1045" s="676"/>
    </row>
    <row r="1046" spans="2:13" x14ac:dyDescent="0.3">
      <c r="B1046" s="676"/>
      <c r="C1046" s="725"/>
      <c r="D1046" s="117" t="s">
        <v>2297</v>
      </c>
      <c r="E1046" s="699"/>
      <c r="F1046" s="705">
        <v>-1</v>
      </c>
      <c r="G1046" s="619">
        <v>1</v>
      </c>
      <c r="H1046" s="715">
        <v>1.5</v>
      </c>
      <c r="I1046" s="679"/>
      <c r="J1046" s="458">
        <f t="shared" si="23"/>
        <v>-1.5</v>
      </c>
      <c r="K1046" s="107"/>
      <c r="L1046" s="11"/>
      <c r="M1046" s="676"/>
    </row>
    <row r="1047" spans="2:13" x14ac:dyDescent="0.3">
      <c r="B1047" s="676"/>
      <c r="C1047" s="725"/>
      <c r="D1047" s="117"/>
      <c r="E1047" s="699" t="s">
        <v>2405</v>
      </c>
      <c r="F1047" s="705">
        <v>-1</v>
      </c>
      <c r="G1047" s="619">
        <v>6.2</v>
      </c>
      <c r="H1047" s="715">
        <v>1.4</v>
      </c>
      <c r="I1047" s="679"/>
      <c r="J1047" s="458">
        <f t="shared" si="23"/>
        <v>-8.68</v>
      </c>
      <c r="K1047" s="107"/>
      <c r="L1047" s="11"/>
      <c r="M1047" s="676"/>
    </row>
    <row r="1048" spans="2:13" x14ac:dyDescent="0.2">
      <c r="B1048" s="676"/>
      <c r="C1048" s="680" t="s">
        <v>1619</v>
      </c>
      <c r="D1048" s="143" t="s">
        <v>2408</v>
      </c>
      <c r="E1048" s="699" t="s">
        <v>120</v>
      </c>
      <c r="F1048" s="705">
        <v>1</v>
      </c>
      <c r="G1048" s="619">
        <v>13.9</v>
      </c>
      <c r="H1048" s="715">
        <v>1.2</v>
      </c>
      <c r="I1048" s="679"/>
      <c r="J1048" s="458">
        <f t="shared" si="23"/>
        <v>16.68</v>
      </c>
      <c r="K1048" s="107"/>
      <c r="L1048" s="11"/>
      <c r="M1048" s="676"/>
    </row>
    <row r="1049" spans="2:13" x14ac:dyDescent="0.2">
      <c r="B1049" s="676"/>
      <c r="C1049" s="680"/>
      <c r="D1049" s="143" t="s">
        <v>2297</v>
      </c>
      <c r="E1049" s="699"/>
      <c r="F1049" s="705">
        <v>-1</v>
      </c>
      <c r="G1049" s="619">
        <v>0.9</v>
      </c>
      <c r="H1049" s="715">
        <v>1.2</v>
      </c>
      <c r="I1049" s="679"/>
      <c r="J1049" s="458">
        <f t="shared" si="23"/>
        <v>-1.08</v>
      </c>
      <c r="K1049" s="107"/>
      <c r="L1049" s="11"/>
      <c r="M1049" s="676"/>
    </row>
    <row r="1050" spans="2:13" x14ac:dyDescent="0.2">
      <c r="B1050" s="676"/>
      <c r="C1050" s="680" t="s">
        <v>1625</v>
      </c>
      <c r="D1050" s="143" t="s">
        <v>122</v>
      </c>
      <c r="E1050" s="699" t="s">
        <v>120</v>
      </c>
      <c r="F1050" s="705">
        <v>1</v>
      </c>
      <c r="G1050" s="619">
        <v>7.4</v>
      </c>
      <c r="H1050" s="715">
        <v>1.2</v>
      </c>
      <c r="I1050" s="679"/>
      <c r="J1050" s="458">
        <f t="shared" si="23"/>
        <v>8.8800000000000008</v>
      </c>
      <c r="K1050" s="107"/>
      <c r="L1050" s="11"/>
      <c r="M1050" s="676"/>
    </row>
    <row r="1051" spans="2:13" x14ac:dyDescent="0.2">
      <c r="B1051" s="676"/>
      <c r="C1051" s="677"/>
      <c r="D1051" s="143" t="s">
        <v>2297</v>
      </c>
      <c r="E1051" s="699"/>
      <c r="F1051" s="705">
        <v>-1</v>
      </c>
      <c r="G1051" s="619">
        <v>0.8</v>
      </c>
      <c r="H1051" s="715">
        <v>1.2</v>
      </c>
      <c r="I1051" s="679"/>
      <c r="J1051" s="458">
        <f t="shared" si="23"/>
        <v>-0.96</v>
      </c>
      <c r="K1051" s="107"/>
      <c r="L1051" s="11"/>
      <c r="M1051" s="676"/>
    </row>
    <row r="1052" spans="2:13" x14ac:dyDescent="0.2">
      <c r="B1052" s="676"/>
      <c r="C1052" s="677" t="s">
        <v>1627</v>
      </c>
      <c r="D1052" s="143" t="s">
        <v>2409</v>
      </c>
      <c r="E1052" s="699" t="s">
        <v>128</v>
      </c>
      <c r="F1052" s="705">
        <v>1</v>
      </c>
      <c r="G1052" s="619">
        <v>14.1</v>
      </c>
      <c r="H1052" s="715">
        <v>0.1</v>
      </c>
      <c r="I1052" s="679"/>
      <c r="J1052" s="458">
        <f t="shared" si="23"/>
        <v>1.4100000000000001</v>
      </c>
      <c r="K1052" s="107"/>
      <c r="L1052" s="11"/>
      <c r="M1052" s="676"/>
    </row>
    <row r="1053" spans="2:13" x14ac:dyDescent="0.2">
      <c r="B1053" s="676"/>
      <c r="C1053" s="677"/>
      <c r="D1053" s="143" t="s">
        <v>2297</v>
      </c>
      <c r="E1053" s="699"/>
      <c r="F1053" s="705">
        <v>-1</v>
      </c>
      <c r="G1053" s="619">
        <v>0.9</v>
      </c>
      <c r="H1053" s="715">
        <v>0.1</v>
      </c>
      <c r="I1053" s="679"/>
      <c r="J1053" s="458">
        <f t="shared" si="23"/>
        <v>-9.0000000000000011E-2</v>
      </c>
      <c r="K1053" s="107"/>
      <c r="L1053" s="11"/>
      <c r="M1053" s="676"/>
    </row>
    <row r="1054" spans="2:13" x14ac:dyDescent="0.3">
      <c r="B1054" s="676"/>
      <c r="C1054" s="725"/>
      <c r="D1054" s="117" t="s">
        <v>2303</v>
      </c>
      <c r="E1054" s="699"/>
      <c r="F1054" s="705">
        <v>-1</v>
      </c>
      <c r="G1054" s="619">
        <v>2.4</v>
      </c>
      <c r="H1054" s="715">
        <v>0.1</v>
      </c>
      <c r="I1054" s="679"/>
      <c r="J1054" s="458">
        <f t="shared" si="23"/>
        <v>-0.24</v>
      </c>
      <c r="K1054" s="107"/>
      <c r="L1054" s="11"/>
      <c r="M1054" s="676"/>
    </row>
    <row r="1055" spans="2:13" x14ac:dyDescent="0.3">
      <c r="B1055" s="676"/>
      <c r="C1055" s="725" t="s">
        <v>2158</v>
      </c>
      <c r="D1055" s="117" t="s">
        <v>138</v>
      </c>
      <c r="E1055" s="699" t="s">
        <v>125</v>
      </c>
      <c r="F1055" s="705">
        <v>1</v>
      </c>
      <c r="G1055" s="619">
        <v>34.200000000000003</v>
      </c>
      <c r="H1055" s="715">
        <v>1.5</v>
      </c>
      <c r="I1055" s="679"/>
      <c r="J1055" s="458">
        <f t="shared" si="23"/>
        <v>51.300000000000004</v>
      </c>
      <c r="K1055" s="107"/>
      <c r="L1055" s="11"/>
      <c r="M1055" s="676"/>
    </row>
    <row r="1056" spans="2:13" x14ac:dyDescent="0.3">
      <c r="B1056" s="676"/>
      <c r="C1056" s="725"/>
      <c r="D1056" s="117" t="s">
        <v>2297</v>
      </c>
      <c r="E1056" s="699"/>
      <c r="F1056" s="705">
        <v>-2</v>
      </c>
      <c r="G1056" s="619">
        <v>1.2</v>
      </c>
      <c r="H1056" s="715">
        <v>1.5</v>
      </c>
      <c r="I1056" s="679"/>
      <c r="J1056" s="458"/>
      <c r="K1056" s="107"/>
      <c r="L1056" s="11"/>
      <c r="M1056" s="676"/>
    </row>
    <row r="1057" spans="2:13" x14ac:dyDescent="0.3">
      <c r="B1057" s="676"/>
      <c r="C1057" s="725"/>
      <c r="D1057" s="117" t="s">
        <v>2297</v>
      </c>
      <c r="E1057" s="699"/>
      <c r="F1057" s="705">
        <v>-5</v>
      </c>
      <c r="G1057" s="619">
        <v>1</v>
      </c>
      <c r="H1057" s="715">
        <v>1.5</v>
      </c>
      <c r="I1057" s="679"/>
      <c r="J1057" s="458"/>
      <c r="K1057" s="107"/>
      <c r="L1057" s="11"/>
      <c r="M1057" s="676"/>
    </row>
    <row r="1058" spans="2:13" x14ac:dyDescent="0.3">
      <c r="B1058" s="676"/>
      <c r="C1058" s="725"/>
      <c r="D1058" s="117" t="s">
        <v>2297</v>
      </c>
      <c r="E1058" s="699"/>
      <c r="F1058" s="705">
        <v>-2</v>
      </c>
      <c r="G1058" s="619">
        <v>0.9</v>
      </c>
      <c r="H1058" s="715">
        <v>1.5</v>
      </c>
      <c r="I1058" s="679"/>
      <c r="J1058" s="458"/>
      <c r="K1058" s="107"/>
      <c r="L1058" s="11"/>
      <c r="M1058" s="676"/>
    </row>
    <row r="1059" spans="2:13" x14ac:dyDescent="0.3">
      <c r="B1059" s="676"/>
      <c r="C1059" s="725"/>
      <c r="D1059" s="117" t="s">
        <v>2297</v>
      </c>
      <c r="E1059" s="699"/>
      <c r="F1059" s="705">
        <v>-2</v>
      </c>
      <c r="G1059" s="619">
        <v>0.8</v>
      </c>
      <c r="H1059" s="715">
        <v>1.5</v>
      </c>
      <c r="I1059" s="679"/>
      <c r="J1059" s="458"/>
      <c r="K1059" s="107"/>
      <c r="L1059" s="11"/>
      <c r="M1059" s="676"/>
    </row>
    <row r="1060" spans="2:13" x14ac:dyDescent="0.3">
      <c r="B1060" s="676"/>
      <c r="C1060" s="680" t="s">
        <v>2410</v>
      </c>
      <c r="D1060" s="117" t="s">
        <v>2411</v>
      </c>
      <c r="E1060" s="699" t="s">
        <v>125</v>
      </c>
      <c r="F1060" s="705">
        <v>1</v>
      </c>
      <c r="G1060" s="619">
        <v>7.95</v>
      </c>
      <c r="H1060" s="715">
        <v>1.5</v>
      </c>
      <c r="I1060" s="679"/>
      <c r="J1060" s="458">
        <f t="shared" ref="J1060:J1065" si="24">PRODUCT(F1060:I1060)</f>
        <v>11.925000000000001</v>
      </c>
      <c r="K1060" s="107"/>
      <c r="L1060" s="11"/>
      <c r="M1060" s="676"/>
    </row>
    <row r="1061" spans="2:13" x14ac:dyDescent="0.3">
      <c r="B1061" s="676"/>
      <c r="C1061" s="725" t="s">
        <v>2157</v>
      </c>
      <c r="D1061" s="117" t="s">
        <v>144</v>
      </c>
      <c r="E1061" s="699" t="s">
        <v>125</v>
      </c>
      <c r="F1061" s="705">
        <v>1</v>
      </c>
      <c r="G1061" s="619">
        <v>13.7</v>
      </c>
      <c r="H1061" s="715">
        <v>1.5</v>
      </c>
      <c r="I1061" s="679"/>
      <c r="J1061" s="458">
        <f t="shared" si="24"/>
        <v>20.549999999999997</v>
      </c>
      <c r="K1061" s="107"/>
      <c r="L1061" s="11"/>
      <c r="M1061" s="676"/>
    </row>
    <row r="1062" spans="2:13" x14ac:dyDescent="0.2">
      <c r="B1062" s="676"/>
      <c r="C1062" s="680"/>
      <c r="D1062" s="564" t="s">
        <v>2297</v>
      </c>
      <c r="E1062" s="66"/>
      <c r="F1062" s="705">
        <v>-1</v>
      </c>
      <c r="G1062" s="619">
        <v>1.2</v>
      </c>
      <c r="H1062" s="715">
        <v>1.5</v>
      </c>
      <c r="I1062" s="679"/>
      <c r="J1062" s="458">
        <f t="shared" si="24"/>
        <v>-1.7999999999999998</v>
      </c>
      <c r="K1062" s="107"/>
      <c r="L1062" s="11"/>
      <c r="M1062" s="676"/>
    </row>
    <row r="1063" spans="2:13" x14ac:dyDescent="0.2">
      <c r="B1063" s="676"/>
      <c r="C1063" s="680"/>
      <c r="D1063" s="564" t="s">
        <v>2297</v>
      </c>
      <c r="E1063" s="66"/>
      <c r="F1063" s="705">
        <v>-1</v>
      </c>
      <c r="G1063" s="619">
        <v>0.9</v>
      </c>
      <c r="H1063" s="715">
        <v>1.5</v>
      </c>
      <c r="I1063" s="679"/>
      <c r="J1063" s="458">
        <f t="shared" si="24"/>
        <v>-1.35</v>
      </c>
      <c r="K1063" s="107"/>
      <c r="L1063" s="11"/>
      <c r="M1063" s="676"/>
    </row>
    <row r="1064" spans="2:13" x14ac:dyDescent="0.3">
      <c r="B1064" s="676"/>
      <c r="C1064" s="725"/>
      <c r="D1064" s="117" t="s">
        <v>2303</v>
      </c>
      <c r="E1064" s="699"/>
      <c r="F1064" s="705">
        <v>-1</v>
      </c>
      <c r="G1064" s="619">
        <v>2.4</v>
      </c>
      <c r="H1064" s="715">
        <v>1.5</v>
      </c>
      <c r="I1064" s="679"/>
      <c r="J1064" s="458">
        <f t="shared" si="24"/>
        <v>-3.5999999999999996</v>
      </c>
      <c r="K1064" s="107"/>
      <c r="L1064" s="11"/>
      <c r="M1064" s="676"/>
    </row>
    <row r="1065" spans="2:13" x14ac:dyDescent="0.3">
      <c r="B1065" s="676"/>
      <c r="C1065" s="725"/>
      <c r="D1065" s="117" t="s">
        <v>2412</v>
      </c>
      <c r="E1065" s="699"/>
      <c r="F1065" s="705">
        <v>-1</v>
      </c>
      <c r="G1065" s="619">
        <v>4.4000000000000004</v>
      </c>
      <c r="H1065" s="715">
        <v>1.35</v>
      </c>
      <c r="I1065" s="679"/>
      <c r="J1065" s="458">
        <f t="shared" si="24"/>
        <v>-5.9400000000000013</v>
      </c>
      <c r="K1065" s="107"/>
      <c r="L1065" s="11"/>
      <c r="M1065" s="676"/>
    </row>
    <row r="1066" spans="2:13" x14ac:dyDescent="0.3">
      <c r="B1066" s="676"/>
      <c r="C1066" s="725"/>
      <c r="D1066" s="117"/>
      <c r="E1066" s="699"/>
      <c r="F1066" s="705"/>
      <c r="G1066" s="619"/>
      <c r="H1066" s="715"/>
      <c r="I1066" s="679"/>
      <c r="J1066" s="458"/>
      <c r="K1066" s="107"/>
      <c r="L1066" s="11"/>
      <c r="M1066" s="676"/>
    </row>
    <row r="1067" spans="2:13" x14ac:dyDescent="0.2">
      <c r="B1067" s="676"/>
      <c r="C1067" s="725"/>
      <c r="D1067" s="690" t="s">
        <v>1685</v>
      </c>
      <c r="E1067" s="699"/>
      <c r="F1067" s="705"/>
      <c r="G1067" s="619"/>
      <c r="H1067" s="715"/>
      <c r="I1067" s="679"/>
      <c r="J1067" s="458"/>
      <c r="K1067" s="107"/>
      <c r="L1067" s="11"/>
      <c r="M1067" s="676"/>
    </row>
    <row r="1068" spans="2:13" x14ac:dyDescent="0.2">
      <c r="B1068" s="676"/>
      <c r="C1068" s="677" t="s">
        <v>1640</v>
      </c>
      <c r="D1068" s="143" t="s">
        <v>571</v>
      </c>
      <c r="E1068" s="699" t="s">
        <v>125</v>
      </c>
      <c r="F1068" s="705">
        <v>1</v>
      </c>
      <c r="G1068" s="619">
        <v>73.599999999999994</v>
      </c>
      <c r="H1068" s="715">
        <v>1.5</v>
      </c>
      <c r="I1068" s="679"/>
      <c r="J1068" s="458">
        <f t="shared" ref="J1068:J1131" si="25">PRODUCT(F1068:I1068)</f>
        <v>110.39999999999999</v>
      </c>
      <c r="K1068" s="107"/>
      <c r="L1068" s="11"/>
      <c r="M1068" s="676"/>
    </row>
    <row r="1069" spans="2:13" x14ac:dyDescent="0.2">
      <c r="B1069" s="676"/>
      <c r="C1069" s="677"/>
      <c r="D1069" s="143" t="s">
        <v>2297</v>
      </c>
      <c r="E1069" s="699"/>
      <c r="F1069" s="705">
        <v>-3</v>
      </c>
      <c r="G1069" s="619">
        <v>1.2</v>
      </c>
      <c r="H1069" s="715">
        <v>1.5</v>
      </c>
      <c r="I1069" s="679"/>
      <c r="J1069" s="458">
        <f t="shared" si="25"/>
        <v>-5.3999999999999995</v>
      </c>
      <c r="K1069" s="107"/>
      <c r="L1069" s="11"/>
      <c r="M1069" s="676"/>
    </row>
    <row r="1070" spans="2:13" x14ac:dyDescent="0.2">
      <c r="B1070" s="676"/>
      <c r="C1070" s="677"/>
      <c r="D1070" s="143" t="s">
        <v>2297</v>
      </c>
      <c r="E1070" s="699"/>
      <c r="F1070" s="705">
        <v>-5</v>
      </c>
      <c r="G1070" s="619">
        <v>0.9</v>
      </c>
      <c r="H1070" s="715">
        <v>1.5</v>
      </c>
      <c r="I1070" s="679"/>
      <c r="J1070" s="458">
        <f t="shared" si="25"/>
        <v>-6.75</v>
      </c>
      <c r="K1070" s="107"/>
      <c r="L1070" s="11"/>
      <c r="M1070" s="676"/>
    </row>
    <row r="1071" spans="2:13" x14ac:dyDescent="0.2">
      <c r="B1071" s="676"/>
      <c r="C1071" s="677"/>
      <c r="D1071" s="143" t="s">
        <v>2297</v>
      </c>
      <c r="E1071" s="699"/>
      <c r="F1071" s="705">
        <v>-1</v>
      </c>
      <c r="G1071" s="619">
        <v>0.6</v>
      </c>
      <c r="H1071" s="715">
        <v>1.5</v>
      </c>
      <c r="I1071" s="679"/>
      <c r="J1071" s="458">
        <f t="shared" si="25"/>
        <v>-0.89999999999999991</v>
      </c>
      <c r="K1071" s="107"/>
      <c r="L1071" s="11"/>
      <c r="M1071" s="676"/>
    </row>
    <row r="1072" spans="2:13" x14ac:dyDescent="0.2">
      <c r="B1072" s="676"/>
      <c r="C1072" s="677"/>
      <c r="D1072" s="143"/>
      <c r="E1072" s="699" t="s">
        <v>668</v>
      </c>
      <c r="F1072" s="705">
        <v>-2</v>
      </c>
      <c r="G1072" s="619">
        <v>1.8</v>
      </c>
      <c r="H1072" s="715">
        <v>0.3</v>
      </c>
      <c r="I1072" s="679"/>
      <c r="J1072" s="458">
        <f t="shared" si="25"/>
        <v>-1.08</v>
      </c>
      <c r="K1072" s="107"/>
      <c r="L1072" s="11"/>
      <c r="M1072" s="676"/>
    </row>
    <row r="1073" spans="2:13" x14ac:dyDescent="0.3">
      <c r="B1073" s="676"/>
      <c r="C1073" s="725"/>
      <c r="D1073" s="117" t="s">
        <v>2412</v>
      </c>
      <c r="E1073" s="699"/>
      <c r="F1073" s="705">
        <v>-1</v>
      </c>
      <c r="G1073" s="619">
        <v>21.05</v>
      </c>
      <c r="H1073" s="715">
        <v>1.35</v>
      </c>
      <c r="I1073" s="679"/>
      <c r="J1073" s="458">
        <f t="shared" si="25"/>
        <v>-28.417500000000004</v>
      </c>
      <c r="K1073" s="107"/>
      <c r="L1073" s="11"/>
      <c r="M1073" s="676"/>
    </row>
    <row r="1074" spans="2:13" x14ac:dyDescent="0.2">
      <c r="B1074" s="676"/>
      <c r="C1074" s="677"/>
      <c r="D1074" s="143"/>
      <c r="E1074" s="66" t="s">
        <v>57</v>
      </c>
      <c r="F1074" s="705">
        <v>-1</v>
      </c>
      <c r="G1074" s="619">
        <v>1.2</v>
      </c>
      <c r="H1074" s="715">
        <v>0.64</v>
      </c>
      <c r="I1074" s="679"/>
      <c r="J1074" s="458">
        <f t="shared" si="25"/>
        <v>-0.76800000000000002</v>
      </c>
      <c r="K1074" s="107"/>
      <c r="L1074" s="11"/>
      <c r="M1074" s="676"/>
    </row>
    <row r="1075" spans="2:13" x14ac:dyDescent="0.2">
      <c r="B1075" s="676"/>
      <c r="C1075" s="677"/>
      <c r="D1075" s="143"/>
      <c r="E1075" s="66" t="s">
        <v>2311</v>
      </c>
      <c r="F1075" s="705">
        <v>-1</v>
      </c>
      <c r="G1075" s="619">
        <v>0.7</v>
      </c>
      <c r="H1075" s="679">
        <v>0.75</v>
      </c>
      <c r="I1075" s="679"/>
      <c r="J1075" s="458">
        <f t="shared" si="25"/>
        <v>-0.52499999999999991</v>
      </c>
      <c r="K1075" s="107"/>
      <c r="L1075" s="11"/>
      <c r="M1075" s="676"/>
    </row>
    <row r="1076" spans="2:13" x14ac:dyDescent="0.2">
      <c r="B1076" s="676"/>
      <c r="C1076" s="677"/>
      <c r="D1076" s="143"/>
      <c r="E1076" s="66" t="s">
        <v>2302</v>
      </c>
      <c r="F1076" s="705">
        <v>-1</v>
      </c>
      <c r="G1076" s="619">
        <v>0.4</v>
      </c>
      <c r="H1076" s="679">
        <v>0.75</v>
      </c>
      <c r="I1076" s="679"/>
      <c r="J1076" s="458">
        <f t="shared" si="25"/>
        <v>-0.30000000000000004</v>
      </c>
      <c r="K1076" s="107"/>
      <c r="L1076" s="11"/>
      <c r="M1076" s="676"/>
    </row>
    <row r="1077" spans="2:13" x14ac:dyDescent="0.2">
      <c r="B1077" s="676"/>
      <c r="C1077" s="677" t="s">
        <v>2413</v>
      </c>
      <c r="D1077" s="143" t="s">
        <v>2414</v>
      </c>
      <c r="E1077" s="699" t="s">
        <v>125</v>
      </c>
      <c r="F1077" s="705">
        <v>1</v>
      </c>
      <c r="G1077" s="619">
        <v>8.9</v>
      </c>
      <c r="H1077" s="715">
        <v>1.5</v>
      </c>
      <c r="I1077" s="679"/>
      <c r="J1077" s="458">
        <f t="shared" si="25"/>
        <v>13.350000000000001</v>
      </c>
      <c r="K1077" s="107"/>
      <c r="L1077" s="11"/>
      <c r="M1077" s="676"/>
    </row>
    <row r="1078" spans="2:13" x14ac:dyDescent="0.2">
      <c r="B1078" s="676"/>
      <c r="C1078" s="680"/>
      <c r="D1078" s="143" t="s">
        <v>1587</v>
      </c>
      <c r="E1078" s="699"/>
      <c r="F1078" s="705">
        <v>-1</v>
      </c>
      <c r="G1078" s="619">
        <v>3.05</v>
      </c>
      <c r="H1078" s="715">
        <v>1.4</v>
      </c>
      <c r="I1078" s="679"/>
      <c r="J1078" s="458">
        <f t="shared" si="25"/>
        <v>-4.2699999999999996</v>
      </c>
      <c r="K1078" s="107"/>
      <c r="L1078" s="11"/>
      <c r="M1078" s="676"/>
    </row>
    <row r="1079" spans="2:13" x14ac:dyDescent="0.2">
      <c r="B1079" s="676"/>
      <c r="C1079" s="680" t="s">
        <v>2415</v>
      </c>
      <c r="D1079" s="143" t="s">
        <v>2416</v>
      </c>
      <c r="E1079" s="699" t="s">
        <v>125</v>
      </c>
      <c r="F1079" s="705">
        <v>1</v>
      </c>
      <c r="G1079" s="619">
        <v>3.25</v>
      </c>
      <c r="H1079" s="715">
        <v>1.5</v>
      </c>
      <c r="I1079" s="679"/>
      <c r="J1079" s="458">
        <f t="shared" si="25"/>
        <v>4.875</v>
      </c>
      <c r="K1079" s="107"/>
      <c r="L1079" s="11"/>
      <c r="M1079" s="676"/>
    </row>
    <row r="1080" spans="2:13" x14ac:dyDescent="0.3">
      <c r="B1080" s="676"/>
      <c r="C1080" s="725"/>
      <c r="D1080" s="117" t="s">
        <v>2297</v>
      </c>
      <c r="E1080" s="699"/>
      <c r="F1080" s="705">
        <v>-1</v>
      </c>
      <c r="G1080" s="619">
        <v>0.9</v>
      </c>
      <c r="H1080" s="715">
        <v>1.5</v>
      </c>
      <c r="I1080" s="679"/>
      <c r="J1080" s="458">
        <f t="shared" si="25"/>
        <v>-1.35</v>
      </c>
      <c r="K1080" s="107"/>
      <c r="L1080" s="11"/>
      <c r="M1080" s="676"/>
    </row>
    <row r="1081" spans="2:13" x14ac:dyDescent="0.3">
      <c r="B1081" s="676"/>
      <c r="C1081" s="725" t="s">
        <v>1630</v>
      </c>
      <c r="D1081" s="117" t="s">
        <v>122</v>
      </c>
      <c r="E1081" s="699" t="s">
        <v>120</v>
      </c>
      <c r="F1081" s="705">
        <v>1</v>
      </c>
      <c r="G1081" s="619">
        <v>8.1999999999999993</v>
      </c>
      <c r="H1081" s="715">
        <v>1.2</v>
      </c>
      <c r="I1081" s="679"/>
      <c r="J1081" s="458">
        <f t="shared" si="25"/>
        <v>9.8399999999999981</v>
      </c>
      <c r="K1081" s="107"/>
      <c r="L1081" s="11"/>
      <c r="M1081" s="676"/>
    </row>
    <row r="1082" spans="2:13" x14ac:dyDescent="0.3">
      <c r="B1082" s="676"/>
      <c r="C1082" s="725"/>
      <c r="D1082" s="117" t="s">
        <v>2297</v>
      </c>
      <c r="E1082" s="699"/>
      <c r="F1082" s="705">
        <v>-1</v>
      </c>
      <c r="G1082" s="619">
        <v>0.8</v>
      </c>
      <c r="H1082" s="715">
        <v>1.2</v>
      </c>
      <c r="I1082" s="679"/>
      <c r="J1082" s="458">
        <f t="shared" si="25"/>
        <v>-0.96</v>
      </c>
      <c r="K1082" s="107"/>
      <c r="L1082" s="11"/>
      <c r="M1082" s="676"/>
    </row>
    <row r="1083" spans="2:13" x14ac:dyDescent="0.3">
      <c r="B1083" s="676"/>
      <c r="C1083" s="725" t="s">
        <v>1629</v>
      </c>
      <c r="D1083" s="117" t="s">
        <v>122</v>
      </c>
      <c r="E1083" s="699" t="s">
        <v>120</v>
      </c>
      <c r="F1083" s="705">
        <v>1</v>
      </c>
      <c r="G1083" s="619">
        <v>8.3000000000000007</v>
      </c>
      <c r="H1083" s="715">
        <v>1.2</v>
      </c>
      <c r="I1083" s="679"/>
      <c r="J1083" s="458">
        <f t="shared" si="25"/>
        <v>9.9600000000000009</v>
      </c>
      <c r="K1083" s="107"/>
      <c r="L1083" s="11"/>
      <c r="M1083" s="676"/>
    </row>
    <row r="1084" spans="2:13" x14ac:dyDescent="0.3">
      <c r="B1084" s="676"/>
      <c r="C1084" s="725"/>
      <c r="D1084" s="117" t="s">
        <v>2297</v>
      </c>
      <c r="E1084" s="699"/>
      <c r="F1084" s="705">
        <v>-1</v>
      </c>
      <c r="G1084" s="619">
        <v>0.8</v>
      </c>
      <c r="H1084" s="715">
        <v>1.2</v>
      </c>
      <c r="I1084" s="679"/>
      <c r="J1084" s="458">
        <f t="shared" si="25"/>
        <v>-0.96</v>
      </c>
      <c r="K1084" s="107"/>
      <c r="L1084" s="11"/>
      <c r="M1084" s="676"/>
    </row>
    <row r="1085" spans="2:13" x14ac:dyDescent="0.3">
      <c r="B1085" s="676"/>
      <c r="C1085" s="725" t="s">
        <v>1641</v>
      </c>
      <c r="D1085" s="117" t="s">
        <v>177</v>
      </c>
      <c r="E1085" s="699" t="s">
        <v>786</v>
      </c>
      <c r="F1085" s="705">
        <v>1</v>
      </c>
      <c r="G1085" s="619">
        <v>8.3000000000000007</v>
      </c>
      <c r="H1085" s="715">
        <v>1.5</v>
      </c>
      <c r="I1085" s="679"/>
      <c r="J1085" s="458">
        <f t="shared" si="25"/>
        <v>12.450000000000001</v>
      </c>
      <c r="K1085" s="107"/>
      <c r="L1085" s="11"/>
      <c r="M1085" s="676"/>
    </row>
    <row r="1086" spans="2:13" x14ac:dyDescent="0.3">
      <c r="B1086" s="676"/>
      <c r="C1086" s="725"/>
      <c r="D1086" s="117" t="s">
        <v>2297</v>
      </c>
      <c r="E1086" s="699"/>
      <c r="F1086" s="705">
        <v>-1</v>
      </c>
      <c r="G1086" s="619">
        <v>0.9</v>
      </c>
      <c r="H1086" s="715">
        <v>1.5</v>
      </c>
      <c r="I1086" s="679"/>
      <c r="J1086" s="458">
        <f t="shared" si="25"/>
        <v>-1.35</v>
      </c>
      <c r="K1086" s="107"/>
      <c r="L1086" s="11"/>
      <c r="M1086" s="676"/>
    </row>
    <row r="1087" spans="2:13" x14ac:dyDescent="0.3">
      <c r="B1087" s="676"/>
      <c r="C1087" s="725" t="s">
        <v>1642</v>
      </c>
      <c r="D1087" s="117" t="s">
        <v>2417</v>
      </c>
      <c r="E1087" s="699" t="s">
        <v>786</v>
      </c>
      <c r="F1087" s="705">
        <v>1</v>
      </c>
      <c r="G1087" s="619">
        <v>7.5</v>
      </c>
      <c r="H1087" s="715">
        <v>1.5</v>
      </c>
      <c r="I1087" s="679"/>
      <c r="J1087" s="458">
        <f t="shared" si="25"/>
        <v>11.25</v>
      </c>
      <c r="K1087" s="107"/>
      <c r="L1087" s="11"/>
      <c r="M1087" s="676"/>
    </row>
    <row r="1088" spans="2:13" x14ac:dyDescent="0.3">
      <c r="B1088" s="676"/>
      <c r="C1088" s="725"/>
      <c r="D1088" s="117" t="s">
        <v>2297</v>
      </c>
      <c r="E1088" s="699"/>
      <c r="F1088" s="705">
        <v>-1</v>
      </c>
      <c r="G1088" s="619">
        <v>0.9</v>
      </c>
      <c r="H1088" s="715">
        <v>1.5</v>
      </c>
      <c r="I1088" s="679"/>
      <c r="J1088" s="458">
        <f t="shared" si="25"/>
        <v>-1.35</v>
      </c>
      <c r="K1088" s="107"/>
      <c r="L1088" s="11"/>
      <c r="M1088" s="676"/>
    </row>
    <row r="1089" spans="2:13" x14ac:dyDescent="0.3">
      <c r="B1089" s="676"/>
      <c r="C1089" s="725" t="s">
        <v>1643</v>
      </c>
      <c r="D1089" s="117" t="s">
        <v>2418</v>
      </c>
      <c r="E1089" s="699" t="s">
        <v>782</v>
      </c>
      <c r="F1089" s="705">
        <v>1</v>
      </c>
      <c r="G1089" s="619">
        <v>9.1</v>
      </c>
      <c r="H1089" s="715">
        <v>2</v>
      </c>
      <c r="I1089" s="679"/>
      <c r="J1089" s="458">
        <f t="shared" si="25"/>
        <v>18.2</v>
      </c>
      <c r="K1089" s="107"/>
      <c r="L1089" s="11"/>
      <c r="M1089" s="676"/>
    </row>
    <row r="1090" spans="2:13" x14ac:dyDescent="0.3">
      <c r="B1090" s="676"/>
      <c r="C1090" s="725"/>
      <c r="D1090" s="117" t="s">
        <v>2297</v>
      </c>
      <c r="E1090" s="699"/>
      <c r="F1090" s="705">
        <v>1</v>
      </c>
      <c r="G1090" s="619">
        <v>0.9</v>
      </c>
      <c r="H1090" s="715">
        <v>2</v>
      </c>
      <c r="I1090" s="679"/>
      <c r="J1090" s="458">
        <f t="shared" si="25"/>
        <v>1.8</v>
      </c>
      <c r="K1090" s="107"/>
      <c r="L1090" s="11"/>
      <c r="M1090" s="676"/>
    </row>
    <row r="1091" spans="2:13" x14ac:dyDescent="0.3">
      <c r="B1091" s="676"/>
      <c r="C1091" s="725" t="s">
        <v>1648</v>
      </c>
      <c r="D1091" s="117" t="s">
        <v>2287</v>
      </c>
      <c r="E1091" s="699" t="s">
        <v>125</v>
      </c>
      <c r="F1091" s="705">
        <v>1</v>
      </c>
      <c r="G1091" s="619">
        <v>13</v>
      </c>
      <c r="H1091" s="715">
        <v>1.5</v>
      </c>
      <c r="I1091" s="679"/>
      <c r="J1091" s="458">
        <f t="shared" si="25"/>
        <v>19.5</v>
      </c>
      <c r="K1091" s="107"/>
      <c r="L1091" s="11"/>
      <c r="M1091" s="676"/>
    </row>
    <row r="1092" spans="2:13" x14ac:dyDescent="0.2">
      <c r="B1092" s="676"/>
      <c r="C1092" s="725"/>
      <c r="D1092" s="564" t="s">
        <v>2297</v>
      </c>
      <c r="E1092" s="699"/>
      <c r="F1092" s="705">
        <v>-1</v>
      </c>
      <c r="G1092" s="619">
        <v>0.9</v>
      </c>
      <c r="H1092" s="715">
        <v>1.5</v>
      </c>
      <c r="I1092" s="679"/>
      <c r="J1092" s="458">
        <f t="shared" si="25"/>
        <v>-1.35</v>
      </c>
      <c r="K1092" s="107"/>
      <c r="L1092" s="11"/>
      <c r="M1092" s="676"/>
    </row>
    <row r="1093" spans="2:13" x14ac:dyDescent="0.2">
      <c r="B1093" s="676"/>
      <c r="C1093" s="677"/>
      <c r="D1093" s="143"/>
      <c r="E1093" s="66" t="s">
        <v>57</v>
      </c>
      <c r="F1093" s="705">
        <v>-1</v>
      </c>
      <c r="G1093" s="619">
        <v>1.2</v>
      </c>
      <c r="H1093" s="715">
        <v>0.64</v>
      </c>
      <c r="I1093" s="679"/>
      <c r="J1093" s="458">
        <f t="shared" si="25"/>
        <v>-0.76800000000000002</v>
      </c>
      <c r="K1093" s="107"/>
      <c r="L1093" s="11"/>
      <c r="M1093" s="676"/>
    </row>
    <row r="1094" spans="2:13" x14ac:dyDescent="0.2">
      <c r="B1094" s="676"/>
      <c r="C1094" s="680" t="s">
        <v>1650</v>
      </c>
      <c r="D1094" s="564" t="s">
        <v>2419</v>
      </c>
      <c r="E1094" s="701" t="s">
        <v>125</v>
      </c>
      <c r="F1094" s="705">
        <v>1</v>
      </c>
      <c r="G1094" s="619">
        <v>19.7</v>
      </c>
      <c r="H1094" s="715">
        <v>1.5</v>
      </c>
      <c r="I1094" s="679"/>
      <c r="J1094" s="458">
        <f t="shared" si="25"/>
        <v>29.549999999999997</v>
      </c>
      <c r="K1094" s="107"/>
      <c r="L1094" s="11"/>
      <c r="M1094" s="676"/>
    </row>
    <row r="1095" spans="2:13" x14ac:dyDescent="0.2">
      <c r="B1095" s="676"/>
      <c r="C1095" s="680"/>
      <c r="D1095" s="564" t="s">
        <v>2297</v>
      </c>
      <c r="E1095" s="701"/>
      <c r="F1095" s="705">
        <v>-1</v>
      </c>
      <c r="G1095" s="619">
        <v>1</v>
      </c>
      <c r="H1095" s="715">
        <v>1.5</v>
      </c>
      <c r="I1095" s="679"/>
      <c r="J1095" s="458"/>
      <c r="K1095" s="107"/>
      <c r="L1095" s="11"/>
      <c r="M1095" s="676"/>
    </row>
    <row r="1096" spans="2:13" x14ac:dyDescent="0.3">
      <c r="B1096" s="676"/>
      <c r="C1096" s="725" t="s">
        <v>1646</v>
      </c>
      <c r="D1096" s="117" t="s">
        <v>299</v>
      </c>
      <c r="E1096" s="699" t="s">
        <v>125</v>
      </c>
      <c r="F1096" s="705">
        <v>1</v>
      </c>
      <c r="G1096" s="619">
        <v>16.899999999999999</v>
      </c>
      <c r="H1096" s="715">
        <v>1.5</v>
      </c>
      <c r="I1096" s="679"/>
      <c r="J1096" s="458">
        <f t="shared" si="25"/>
        <v>25.349999999999998</v>
      </c>
      <c r="K1096" s="107"/>
      <c r="L1096" s="11"/>
      <c r="M1096" s="676"/>
    </row>
    <row r="1097" spans="2:13" x14ac:dyDescent="0.3">
      <c r="B1097" s="676"/>
      <c r="C1097" s="725"/>
      <c r="D1097" s="117" t="s">
        <v>2297</v>
      </c>
      <c r="E1097" s="699"/>
      <c r="F1097" s="705">
        <v>-1</v>
      </c>
      <c r="G1097" s="619">
        <v>1</v>
      </c>
      <c r="H1097" s="715">
        <v>1.5</v>
      </c>
      <c r="I1097" s="679"/>
      <c r="J1097" s="458">
        <f t="shared" si="25"/>
        <v>-1.5</v>
      </c>
      <c r="K1097" s="107"/>
      <c r="L1097" s="11"/>
      <c r="M1097" s="676"/>
    </row>
    <row r="1098" spans="2:13" x14ac:dyDescent="0.3">
      <c r="B1098" s="676"/>
      <c r="C1098" s="680" t="s">
        <v>1647</v>
      </c>
      <c r="D1098" s="117" t="s">
        <v>276</v>
      </c>
      <c r="E1098" s="699" t="s">
        <v>120</v>
      </c>
      <c r="F1098" s="705">
        <v>1</v>
      </c>
      <c r="G1098" s="619">
        <v>12.3</v>
      </c>
      <c r="H1098" s="715">
        <v>1.2</v>
      </c>
      <c r="I1098" s="679"/>
      <c r="J1098" s="458">
        <f t="shared" si="25"/>
        <v>14.76</v>
      </c>
      <c r="K1098" s="107"/>
      <c r="L1098" s="11"/>
      <c r="M1098" s="676"/>
    </row>
    <row r="1099" spans="2:13" x14ac:dyDescent="0.3">
      <c r="B1099" s="676"/>
      <c r="C1099" s="680"/>
      <c r="D1099" s="117" t="s">
        <v>2297</v>
      </c>
      <c r="E1099" s="699"/>
      <c r="F1099" s="705">
        <v>-1</v>
      </c>
      <c r="G1099" s="619">
        <v>1</v>
      </c>
      <c r="H1099" s="715">
        <v>1.2</v>
      </c>
      <c r="I1099" s="679"/>
      <c r="J1099" s="458">
        <f t="shared" si="25"/>
        <v>-1.2</v>
      </c>
      <c r="K1099" s="107"/>
      <c r="L1099" s="11"/>
      <c r="M1099" s="676"/>
    </row>
    <row r="1100" spans="2:13" x14ac:dyDescent="0.3">
      <c r="B1100" s="676"/>
      <c r="C1100" s="680" t="s">
        <v>1654</v>
      </c>
      <c r="D1100" s="117" t="s">
        <v>138</v>
      </c>
      <c r="E1100" s="699" t="s">
        <v>125</v>
      </c>
      <c r="F1100" s="705">
        <v>1</v>
      </c>
      <c r="G1100" s="619">
        <v>18</v>
      </c>
      <c r="H1100" s="715">
        <v>1.5</v>
      </c>
      <c r="I1100" s="679"/>
      <c r="J1100" s="458">
        <f t="shared" si="25"/>
        <v>27</v>
      </c>
      <c r="K1100" s="107"/>
      <c r="L1100" s="11"/>
      <c r="M1100" s="676"/>
    </row>
    <row r="1101" spans="2:13" x14ac:dyDescent="0.3">
      <c r="B1101" s="676"/>
      <c r="C1101" s="680"/>
      <c r="D1101" s="117" t="s">
        <v>2297</v>
      </c>
      <c r="E1101" s="699"/>
      <c r="F1101" s="705">
        <v>-3</v>
      </c>
      <c r="G1101" s="619">
        <v>1.2</v>
      </c>
      <c r="H1101" s="715">
        <v>1.5</v>
      </c>
      <c r="I1101" s="679"/>
      <c r="J1101" s="458">
        <f t="shared" si="25"/>
        <v>-5.3999999999999995</v>
      </c>
      <c r="K1101" s="107"/>
      <c r="L1101" s="11"/>
      <c r="M1101" s="676"/>
    </row>
    <row r="1102" spans="2:13" x14ac:dyDescent="0.3">
      <c r="B1102" s="676"/>
      <c r="C1102" s="680"/>
      <c r="D1102" s="117" t="s">
        <v>2297</v>
      </c>
      <c r="E1102" s="699"/>
      <c r="F1102" s="705">
        <v>-3</v>
      </c>
      <c r="G1102" s="619">
        <v>1</v>
      </c>
      <c r="H1102" s="715">
        <v>1.5</v>
      </c>
      <c r="I1102" s="679"/>
      <c r="J1102" s="458">
        <f t="shared" si="25"/>
        <v>-4.5</v>
      </c>
      <c r="K1102" s="107"/>
      <c r="L1102" s="11"/>
      <c r="M1102" s="676"/>
    </row>
    <row r="1103" spans="2:13" x14ac:dyDescent="0.2">
      <c r="B1103" s="676"/>
      <c r="C1103" s="677"/>
      <c r="D1103" s="143" t="s">
        <v>2297</v>
      </c>
      <c r="E1103" s="699"/>
      <c r="F1103" s="705">
        <v>-1</v>
      </c>
      <c r="G1103" s="619">
        <v>0.9</v>
      </c>
      <c r="H1103" s="715">
        <v>1.5</v>
      </c>
      <c r="I1103" s="679"/>
      <c r="J1103" s="458">
        <f t="shared" si="25"/>
        <v>-1.35</v>
      </c>
      <c r="K1103" s="107"/>
      <c r="L1103" s="11"/>
      <c r="M1103" s="676"/>
    </row>
    <row r="1104" spans="2:13" x14ac:dyDescent="0.2">
      <c r="B1104" s="676"/>
      <c r="C1104" s="677" t="s">
        <v>1637</v>
      </c>
      <c r="D1104" s="143" t="s">
        <v>2286</v>
      </c>
      <c r="E1104" s="699" t="s">
        <v>121</v>
      </c>
      <c r="F1104" s="705">
        <v>1</v>
      </c>
      <c r="G1104" s="619">
        <v>19.100000000000001</v>
      </c>
      <c r="H1104" s="715">
        <v>1.8</v>
      </c>
      <c r="I1104" s="679"/>
      <c r="J1104" s="458">
        <f t="shared" si="25"/>
        <v>34.380000000000003</v>
      </c>
      <c r="K1104" s="107"/>
      <c r="L1104" s="11"/>
      <c r="M1104" s="676"/>
    </row>
    <row r="1105" spans="2:13" x14ac:dyDescent="0.2">
      <c r="B1105" s="676"/>
      <c r="C1105" s="677"/>
      <c r="D1105" s="143" t="s">
        <v>2297</v>
      </c>
      <c r="E1105" s="699"/>
      <c r="F1105" s="705">
        <v>-1</v>
      </c>
      <c r="G1105" s="619">
        <v>1.2</v>
      </c>
      <c r="H1105" s="715">
        <v>1.8</v>
      </c>
      <c r="I1105" s="679"/>
      <c r="J1105" s="458">
        <f t="shared" si="25"/>
        <v>-2.16</v>
      </c>
      <c r="K1105" s="107"/>
      <c r="L1105" s="11"/>
      <c r="M1105" s="676"/>
    </row>
    <row r="1106" spans="2:13" x14ac:dyDescent="0.2">
      <c r="B1106" s="676"/>
      <c r="C1106" s="677" t="s">
        <v>1651</v>
      </c>
      <c r="D1106" s="143" t="s">
        <v>374</v>
      </c>
      <c r="E1106" s="699" t="s">
        <v>125</v>
      </c>
      <c r="F1106" s="705">
        <v>1</v>
      </c>
      <c r="G1106" s="619">
        <v>15</v>
      </c>
      <c r="H1106" s="715">
        <v>1.5</v>
      </c>
      <c r="I1106" s="679"/>
      <c r="J1106" s="458">
        <f t="shared" si="25"/>
        <v>22.5</v>
      </c>
      <c r="K1106" s="107"/>
      <c r="L1106" s="11"/>
      <c r="M1106" s="676"/>
    </row>
    <row r="1107" spans="2:13" x14ac:dyDescent="0.2">
      <c r="B1107" s="676"/>
      <c r="C1107" s="677"/>
      <c r="D1107" s="143" t="s">
        <v>2297</v>
      </c>
      <c r="E1107" s="699"/>
      <c r="F1107" s="705">
        <v>-1</v>
      </c>
      <c r="G1107" s="619">
        <v>1</v>
      </c>
      <c r="H1107" s="715">
        <v>1.5</v>
      </c>
      <c r="I1107" s="679"/>
      <c r="J1107" s="458">
        <f t="shared" si="25"/>
        <v>-1.5</v>
      </c>
      <c r="K1107" s="107"/>
      <c r="L1107" s="11"/>
      <c r="M1107" s="676"/>
    </row>
    <row r="1108" spans="2:13" x14ac:dyDescent="0.3">
      <c r="B1108" s="676"/>
      <c r="C1108" s="680" t="s">
        <v>1653</v>
      </c>
      <c r="D1108" s="117" t="s">
        <v>178</v>
      </c>
      <c r="E1108" s="699" t="s">
        <v>125</v>
      </c>
      <c r="F1108" s="705">
        <v>1</v>
      </c>
      <c r="G1108" s="619">
        <v>15</v>
      </c>
      <c r="H1108" s="715">
        <v>1.5</v>
      </c>
      <c r="I1108" s="679"/>
      <c r="J1108" s="458">
        <f t="shared" si="25"/>
        <v>22.5</v>
      </c>
      <c r="K1108" s="107"/>
      <c r="L1108" s="11"/>
      <c r="M1108" s="676"/>
    </row>
    <row r="1109" spans="2:13" x14ac:dyDescent="0.3">
      <c r="B1109" s="676"/>
      <c r="C1109" s="680"/>
      <c r="D1109" s="117" t="s">
        <v>2297</v>
      </c>
      <c r="E1109" s="699"/>
      <c r="F1109" s="705">
        <v>-1</v>
      </c>
      <c r="G1109" s="619">
        <v>0.9</v>
      </c>
      <c r="H1109" s="715">
        <v>1.5</v>
      </c>
      <c r="I1109" s="679"/>
      <c r="J1109" s="458">
        <f t="shared" si="25"/>
        <v>-1.35</v>
      </c>
      <c r="K1109" s="107"/>
      <c r="L1109" s="11"/>
      <c r="M1109" s="676"/>
    </row>
    <row r="1110" spans="2:13" x14ac:dyDescent="0.3">
      <c r="B1110" s="676"/>
      <c r="C1110" s="680" t="s">
        <v>2235</v>
      </c>
      <c r="D1110" s="117" t="s">
        <v>138</v>
      </c>
      <c r="E1110" s="699" t="s">
        <v>125</v>
      </c>
      <c r="F1110" s="705">
        <v>1</v>
      </c>
      <c r="G1110" s="619">
        <v>33</v>
      </c>
      <c r="H1110" s="715">
        <v>1.5</v>
      </c>
      <c r="I1110" s="679"/>
      <c r="J1110" s="458">
        <f t="shared" si="25"/>
        <v>49.5</v>
      </c>
      <c r="K1110" s="107"/>
      <c r="L1110" s="11"/>
      <c r="M1110" s="676"/>
    </row>
    <row r="1111" spans="2:13" x14ac:dyDescent="0.3">
      <c r="B1111" s="676"/>
      <c r="C1111" s="680"/>
      <c r="D1111" s="117" t="s">
        <v>2297</v>
      </c>
      <c r="E1111" s="699"/>
      <c r="F1111" s="705">
        <v>-3</v>
      </c>
      <c r="G1111" s="619">
        <v>1.2</v>
      </c>
      <c r="H1111" s="715">
        <v>1.5</v>
      </c>
      <c r="I1111" s="679"/>
      <c r="J1111" s="458">
        <f t="shared" si="25"/>
        <v>-5.3999999999999995</v>
      </c>
      <c r="K1111" s="107"/>
      <c r="L1111" s="11"/>
      <c r="M1111" s="676"/>
    </row>
    <row r="1112" spans="2:13" x14ac:dyDescent="0.3">
      <c r="B1112" s="676"/>
      <c r="C1112" s="680"/>
      <c r="D1112" s="117" t="s">
        <v>2297</v>
      </c>
      <c r="E1112" s="699"/>
      <c r="F1112" s="705">
        <v>-1</v>
      </c>
      <c r="G1112" s="619">
        <v>1</v>
      </c>
      <c r="H1112" s="715">
        <v>1.5</v>
      </c>
      <c r="I1112" s="679"/>
      <c r="J1112" s="458">
        <f t="shared" si="25"/>
        <v>-1.5</v>
      </c>
      <c r="K1112" s="107"/>
      <c r="L1112" s="11"/>
      <c r="M1112" s="676"/>
    </row>
    <row r="1113" spans="2:13" x14ac:dyDescent="0.2">
      <c r="B1113" s="676"/>
      <c r="C1113" s="677"/>
      <c r="D1113" s="143" t="s">
        <v>2297</v>
      </c>
      <c r="E1113" s="699"/>
      <c r="F1113" s="705">
        <v>-4</v>
      </c>
      <c r="G1113" s="619">
        <v>0.9</v>
      </c>
      <c r="H1113" s="715">
        <v>1.5</v>
      </c>
      <c r="I1113" s="679"/>
      <c r="J1113" s="458">
        <f t="shared" si="25"/>
        <v>-5.4</v>
      </c>
      <c r="K1113" s="107"/>
      <c r="L1113" s="11"/>
      <c r="M1113" s="676"/>
    </row>
    <row r="1114" spans="2:13" x14ac:dyDescent="0.2">
      <c r="B1114" s="676"/>
      <c r="C1114" s="677"/>
      <c r="D1114" s="143"/>
      <c r="E1114" s="66" t="s">
        <v>2302</v>
      </c>
      <c r="F1114" s="705">
        <v>-1</v>
      </c>
      <c r="G1114" s="619">
        <v>0.4</v>
      </c>
      <c r="H1114" s="679">
        <v>0.75</v>
      </c>
      <c r="I1114" s="679"/>
      <c r="J1114" s="458">
        <f t="shared" si="25"/>
        <v>-0.30000000000000004</v>
      </c>
      <c r="K1114" s="107"/>
      <c r="L1114" s="11"/>
      <c r="M1114" s="676"/>
    </row>
    <row r="1115" spans="2:13" x14ac:dyDescent="0.2">
      <c r="B1115" s="676"/>
      <c r="C1115" s="677"/>
      <c r="D1115" s="143"/>
      <c r="E1115" s="699" t="s">
        <v>982</v>
      </c>
      <c r="F1115" s="705">
        <v>-1</v>
      </c>
      <c r="G1115" s="619">
        <v>1</v>
      </c>
      <c r="H1115" s="715">
        <v>1.4</v>
      </c>
      <c r="I1115" s="679"/>
      <c r="J1115" s="458">
        <f t="shared" si="25"/>
        <v>-1.4</v>
      </c>
      <c r="K1115" s="107"/>
      <c r="L1115" s="11"/>
      <c r="M1115" s="676"/>
    </row>
    <row r="1116" spans="2:13" x14ac:dyDescent="0.2">
      <c r="B1116" s="676"/>
      <c r="C1116" s="677"/>
      <c r="D1116" s="143"/>
      <c r="E1116" s="699" t="s">
        <v>877</v>
      </c>
      <c r="F1116" s="705">
        <v>-1</v>
      </c>
      <c r="G1116" s="619">
        <v>0.9</v>
      </c>
      <c r="H1116" s="715">
        <v>1.4</v>
      </c>
      <c r="I1116" s="679"/>
      <c r="J1116" s="458">
        <f t="shared" si="25"/>
        <v>-1.26</v>
      </c>
      <c r="K1116" s="107"/>
      <c r="L1116" s="11"/>
      <c r="M1116" s="676"/>
    </row>
    <row r="1117" spans="2:13" x14ac:dyDescent="0.2">
      <c r="B1117" s="676"/>
      <c r="C1117" s="677" t="s">
        <v>1658</v>
      </c>
      <c r="D1117" s="143" t="s">
        <v>822</v>
      </c>
      <c r="E1117" s="699" t="s">
        <v>121</v>
      </c>
      <c r="F1117" s="705">
        <v>1</v>
      </c>
      <c r="G1117" s="619">
        <v>11.7</v>
      </c>
      <c r="H1117" s="715">
        <v>1.8</v>
      </c>
      <c r="I1117" s="679"/>
      <c r="J1117" s="458">
        <f t="shared" si="25"/>
        <v>21.06</v>
      </c>
      <c r="K1117" s="107"/>
      <c r="L1117" s="11"/>
      <c r="M1117" s="676"/>
    </row>
    <row r="1118" spans="2:13" x14ac:dyDescent="0.2">
      <c r="B1118" s="676"/>
      <c r="C1118" s="677"/>
      <c r="D1118" s="143" t="s">
        <v>2297</v>
      </c>
      <c r="E1118" s="699"/>
      <c r="F1118" s="705">
        <v>-1</v>
      </c>
      <c r="G1118" s="619">
        <v>0.9</v>
      </c>
      <c r="H1118" s="715">
        <v>1.8</v>
      </c>
      <c r="I1118" s="679"/>
      <c r="J1118" s="458">
        <f t="shared" si="25"/>
        <v>-1.62</v>
      </c>
      <c r="K1118" s="107"/>
      <c r="L1118" s="11"/>
      <c r="M1118" s="676"/>
    </row>
    <row r="1119" spans="2:13" x14ac:dyDescent="0.2">
      <c r="B1119" s="676"/>
      <c r="C1119" s="677"/>
      <c r="D1119" s="143" t="s">
        <v>2315</v>
      </c>
      <c r="E1119" s="699"/>
      <c r="F1119" s="705">
        <v>1</v>
      </c>
      <c r="G1119" s="619">
        <v>5.8</v>
      </c>
      <c r="H1119" s="715">
        <v>1.8</v>
      </c>
      <c r="I1119" s="679"/>
      <c r="J1119" s="458">
        <f t="shared" si="25"/>
        <v>10.44</v>
      </c>
      <c r="K1119" s="107"/>
      <c r="L1119" s="11"/>
      <c r="M1119" s="676"/>
    </row>
    <row r="1120" spans="2:13" x14ac:dyDescent="0.2">
      <c r="B1120" s="676"/>
      <c r="C1120" s="677" t="s">
        <v>1657</v>
      </c>
      <c r="D1120" s="143" t="s">
        <v>821</v>
      </c>
      <c r="E1120" s="699" t="s">
        <v>121</v>
      </c>
      <c r="F1120" s="705">
        <v>1</v>
      </c>
      <c r="G1120" s="619">
        <v>12.6</v>
      </c>
      <c r="H1120" s="715">
        <v>1.8</v>
      </c>
      <c r="I1120" s="679"/>
      <c r="J1120" s="458">
        <f t="shared" si="25"/>
        <v>22.68</v>
      </c>
      <c r="K1120" s="107"/>
      <c r="L1120" s="11"/>
      <c r="M1120" s="676"/>
    </row>
    <row r="1121" spans="2:13" x14ac:dyDescent="0.2">
      <c r="B1121" s="676"/>
      <c r="C1121" s="677"/>
      <c r="D1121" s="143" t="s">
        <v>2297</v>
      </c>
      <c r="E1121" s="699"/>
      <c r="F1121" s="705">
        <v>-1</v>
      </c>
      <c r="G1121" s="619">
        <v>0.9</v>
      </c>
      <c r="H1121" s="715">
        <v>1.8</v>
      </c>
      <c r="I1121" s="679"/>
      <c r="J1121" s="458">
        <f t="shared" si="25"/>
        <v>-1.62</v>
      </c>
      <c r="K1121" s="107"/>
      <c r="L1121" s="11"/>
      <c r="M1121" s="676"/>
    </row>
    <row r="1122" spans="2:13" x14ac:dyDescent="0.2">
      <c r="B1122" s="676"/>
      <c r="C1122" s="677"/>
      <c r="D1122" s="143" t="s">
        <v>2315</v>
      </c>
      <c r="E1122" s="699"/>
      <c r="F1122" s="705">
        <v>1</v>
      </c>
      <c r="G1122" s="619">
        <v>5.0999999999999996</v>
      </c>
      <c r="H1122" s="715">
        <v>1.8</v>
      </c>
      <c r="I1122" s="679"/>
      <c r="J1122" s="458">
        <f t="shared" si="25"/>
        <v>9.18</v>
      </c>
      <c r="K1122" s="107"/>
      <c r="L1122" s="11"/>
      <c r="M1122" s="676"/>
    </row>
    <row r="1123" spans="2:13" x14ac:dyDescent="0.2">
      <c r="B1123" s="676"/>
      <c r="C1123" s="677" t="s">
        <v>1659</v>
      </c>
      <c r="D1123" s="143" t="s">
        <v>155</v>
      </c>
      <c r="E1123" s="66" t="s">
        <v>128</v>
      </c>
      <c r="F1123" s="705">
        <v>1</v>
      </c>
      <c r="G1123" s="619">
        <v>15</v>
      </c>
      <c r="H1123" s="679">
        <v>0.1</v>
      </c>
      <c r="I1123" s="679"/>
      <c r="J1123" s="458">
        <f t="shared" si="25"/>
        <v>1.5</v>
      </c>
      <c r="K1123" s="107"/>
      <c r="L1123" s="11"/>
      <c r="M1123" s="676"/>
    </row>
    <row r="1124" spans="2:13" x14ac:dyDescent="0.2">
      <c r="B1124" s="676"/>
      <c r="C1124" s="677"/>
      <c r="D1124" s="143" t="s">
        <v>2297</v>
      </c>
      <c r="E1124" s="66"/>
      <c r="F1124" s="705">
        <v>-1</v>
      </c>
      <c r="G1124" s="619">
        <v>1</v>
      </c>
      <c r="H1124" s="679">
        <v>0.1</v>
      </c>
      <c r="I1124" s="679"/>
      <c r="J1124" s="458">
        <f t="shared" si="25"/>
        <v>-0.1</v>
      </c>
      <c r="K1124" s="107"/>
      <c r="L1124" s="11"/>
      <c r="M1124" s="676"/>
    </row>
    <row r="1125" spans="2:13" x14ac:dyDescent="0.2">
      <c r="B1125" s="676"/>
      <c r="C1125" s="677" t="s">
        <v>1660</v>
      </c>
      <c r="D1125" s="143" t="s">
        <v>2420</v>
      </c>
      <c r="E1125" s="66" t="s">
        <v>128</v>
      </c>
      <c r="F1125" s="705">
        <v>1</v>
      </c>
      <c r="G1125" s="619">
        <v>16.600000000000001</v>
      </c>
      <c r="H1125" s="679">
        <v>0.1</v>
      </c>
      <c r="I1125" s="679"/>
      <c r="J1125" s="458">
        <f t="shared" si="25"/>
        <v>1.6600000000000001</v>
      </c>
      <c r="K1125" s="107"/>
      <c r="L1125" s="11"/>
      <c r="M1125" s="676"/>
    </row>
    <row r="1126" spans="2:13" x14ac:dyDescent="0.2">
      <c r="B1126" s="676"/>
      <c r="C1126" s="677"/>
      <c r="D1126" s="143" t="s">
        <v>2297</v>
      </c>
      <c r="E1126" s="699"/>
      <c r="F1126" s="705">
        <v>-1</v>
      </c>
      <c r="G1126" s="619">
        <v>1.2</v>
      </c>
      <c r="H1126" s="679">
        <v>0.1</v>
      </c>
      <c r="I1126" s="679"/>
      <c r="J1126" s="458">
        <f t="shared" si="25"/>
        <v>-0.12</v>
      </c>
      <c r="K1126" s="107"/>
      <c r="L1126" s="11"/>
      <c r="M1126" s="676"/>
    </row>
    <row r="1127" spans="2:13" x14ac:dyDescent="0.2">
      <c r="B1127" s="676"/>
      <c r="C1127" s="677"/>
      <c r="D1127" s="143" t="s">
        <v>2297</v>
      </c>
      <c r="E1127" s="699"/>
      <c r="F1127" s="705">
        <v>-1</v>
      </c>
      <c r="G1127" s="619">
        <v>0.9</v>
      </c>
      <c r="H1127" s="679">
        <v>0.1</v>
      </c>
      <c r="I1127" s="679"/>
      <c r="J1127" s="458">
        <f t="shared" si="25"/>
        <v>-9.0000000000000011E-2</v>
      </c>
      <c r="K1127" s="107"/>
      <c r="L1127" s="11"/>
      <c r="M1127" s="676"/>
    </row>
    <row r="1128" spans="2:13" x14ac:dyDescent="0.2">
      <c r="B1128" s="676"/>
      <c r="C1128" s="677" t="s">
        <v>1663</v>
      </c>
      <c r="D1128" s="143" t="s">
        <v>155</v>
      </c>
      <c r="E1128" s="699" t="s">
        <v>128</v>
      </c>
      <c r="F1128" s="705">
        <v>1</v>
      </c>
      <c r="G1128" s="619">
        <v>14.7</v>
      </c>
      <c r="H1128" s="679">
        <v>0.1</v>
      </c>
      <c r="I1128" s="679"/>
      <c r="J1128" s="458">
        <f t="shared" si="25"/>
        <v>1.47</v>
      </c>
      <c r="K1128" s="107"/>
      <c r="L1128" s="11"/>
      <c r="M1128" s="676"/>
    </row>
    <row r="1129" spans="2:13" x14ac:dyDescent="0.2">
      <c r="B1129" s="676"/>
      <c r="C1129" s="677"/>
      <c r="D1129" s="143" t="s">
        <v>2297</v>
      </c>
      <c r="E1129" s="699"/>
      <c r="F1129" s="705">
        <v>-1</v>
      </c>
      <c r="G1129" s="619">
        <v>1</v>
      </c>
      <c r="H1129" s="679">
        <v>0.1</v>
      </c>
      <c r="I1129" s="679"/>
      <c r="J1129" s="458">
        <f t="shared" si="25"/>
        <v>-0.1</v>
      </c>
      <c r="K1129" s="107"/>
      <c r="L1129" s="11"/>
      <c r="M1129" s="676"/>
    </row>
    <row r="1130" spans="2:13" x14ac:dyDescent="0.2">
      <c r="B1130" s="676"/>
      <c r="C1130" s="677" t="s">
        <v>1665</v>
      </c>
      <c r="D1130" s="143" t="s">
        <v>1666</v>
      </c>
      <c r="E1130" s="699" t="s">
        <v>124</v>
      </c>
      <c r="F1130" s="705">
        <v>1</v>
      </c>
      <c r="G1130" s="619">
        <v>10.7</v>
      </c>
      <c r="H1130" s="679">
        <v>0.1</v>
      </c>
      <c r="I1130" s="679"/>
      <c r="J1130" s="458">
        <f t="shared" si="25"/>
        <v>1.07</v>
      </c>
      <c r="K1130" s="107"/>
      <c r="L1130" s="11"/>
      <c r="M1130" s="676"/>
    </row>
    <row r="1131" spans="2:13" x14ac:dyDescent="0.2">
      <c r="B1131" s="676"/>
      <c r="C1131" s="677"/>
      <c r="D1131" s="143" t="s">
        <v>2297</v>
      </c>
      <c r="E1131" s="699"/>
      <c r="F1131" s="705">
        <v>-1</v>
      </c>
      <c r="G1131" s="619">
        <v>0.9</v>
      </c>
      <c r="H1131" s="679">
        <v>0.1</v>
      </c>
      <c r="I1131" s="679"/>
      <c r="J1131" s="458">
        <f t="shared" si="25"/>
        <v>-9.0000000000000011E-2</v>
      </c>
      <c r="K1131" s="107"/>
      <c r="L1131" s="11"/>
      <c r="M1131" s="676"/>
    </row>
    <row r="1132" spans="2:13" x14ac:dyDescent="0.2">
      <c r="B1132" s="676"/>
      <c r="C1132" s="677" t="s">
        <v>1667</v>
      </c>
      <c r="D1132" s="143" t="s">
        <v>2421</v>
      </c>
      <c r="E1132" s="699" t="s">
        <v>128</v>
      </c>
      <c r="F1132" s="705">
        <v>1</v>
      </c>
      <c r="G1132" s="619">
        <v>12.4</v>
      </c>
      <c r="H1132" s="679">
        <v>0.1</v>
      </c>
      <c r="I1132" s="679"/>
      <c r="J1132" s="458">
        <f t="shared" ref="J1132:J1185" si="26">PRODUCT(F1132:I1132)</f>
        <v>1.2400000000000002</v>
      </c>
      <c r="K1132" s="107"/>
      <c r="L1132" s="11"/>
      <c r="M1132" s="676"/>
    </row>
    <row r="1133" spans="2:13" x14ac:dyDescent="0.2">
      <c r="B1133" s="676"/>
      <c r="C1133" s="677"/>
      <c r="D1133" s="143" t="s">
        <v>2297</v>
      </c>
      <c r="E1133" s="699"/>
      <c r="F1133" s="705">
        <v>-1</v>
      </c>
      <c r="G1133" s="619">
        <v>0.9</v>
      </c>
      <c r="H1133" s="679">
        <v>0.1</v>
      </c>
      <c r="I1133" s="679"/>
      <c r="J1133" s="458">
        <f t="shared" si="26"/>
        <v>-9.0000000000000011E-2</v>
      </c>
      <c r="K1133" s="107"/>
      <c r="L1133" s="11"/>
      <c r="M1133" s="676"/>
    </row>
    <row r="1134" spans="2:13" x14ac:dyDescent="0.2">
      <c r="B1134" s="676"/>
      <c r="C1134" s="677" t="s">
        <v>2159</v>
      </c>
      <c r="D1134" s="143" t="s">
        <v>138</v>
      </c>
      <c r="E1134" s="66" t="s">
        <v>128</v>
      </c>
      <c r="F1134" s="705">
        <v>1</v>
      </c>
      <c r="G1134" s="619">
        <v>35.1</v>
      </c>
      <c r="H1134" s="679">
        <v>0.1</v>
      </c>
      <c r="I1134" s="679"/>
      <c r="J1134" s="458">
        <f t="shared" si="26"/>
        <v>3.5100000000000002</v>
      </c>
      <c r="K1134" s="107"/>
      <c r="L1134" s="11"/>
      <c r="M1134" s="676"/>
    </row>
    <row r="1135" spans="2:13" x14ac:dyDescent="0.2">
      <c r="B1135" s="676"/>
      <c r="C1135" s="680"/>
      <c r="D1135" s="564" t="s">
        <v>2297</v>
      </c>
      <c r="E1135" s="66"/>
      <c r="F1135" s="705">
        <v>-2</v>
      </c>
      <c r="G1135" s="619">
        <v>1.2</v>
      </c>
      <c r="H1135" s="679">
        <v>0.1</v>
      </c>
      <c r="I1135" s="679"/>
      <c r="J1135" s="458">
        <f t="shared" si="26"/>
        <v>-0.24</v>
      </c>
      <c r="K1135" s="107"/>
      <c r="L1135" s="11"/>
      <c r="M1135" s="676"/>
    </row>
    <row r="1136" spans="2:13" x14ac:dyDescent="0.2">
      <c r="B1136" s="676"/>
      <c r="C1136" s="680"/>
      <c r="D1136" s="564" t="s">
        <v>2297</v>
      </c>
      <c r="E1136" s="66"/>
      <c r="F1136" s="705">
        <v>-5</v>
      </c>
      <c r="G1136" s="619">
        <v>1</v>
      </c>
      <c r="H1136" s="679">
        <v>0.1</v>
      </c>
      <c r="I1136" s="679"/>
      <c r="J1136" s="458">
        <f t="shared" si="26"/>
        <v>-0.5</v>
      </c>
      <c r="K1136" s="107"/>
      <c r="L1136" s="11"/>
      <c r="M1136" s="676"/>
    </row>
    <row r="1137" spans="2:13" x14ac:dyDescent="0.2">
      <c r="B1137" s="676"/>
      <c r="C1137" s="680"/>
      <c r="D1137" s="564" t="s">
        <v>2297</v>
      </c>
      <c r="E1137" s="66"/>
      <c r="F1137" s="705">
        <v>-1</v>
      </c>
      <c r="G1137" s="619">
        <v>0.9</v>
      </c>
      <c r="H1137" s="679">
        <v>0.1</v>
      </c>
      <c r="I1137" s="679"/>
      <c r="J1137" s="458">
        <f t="shared" si="26"/>
        <v>-9.0000000000000011E-2</v>
      </c>
      <c r="K1137" s="107"/>
      <c r="L1137" s="11"/>
      <c r="M1137" s="676"/>
    </row>
    <row r="1138" spans="2:13" x14ac:dyDescent="0.2">
      <c r="B1138" s="676"/>
      <c r="C1138" s="680"/>
      <c r="D1138" s="564" t="s">
        <v>2297</v>
      </c>
      <c r="E1138" s="66"/>
      <c r="F1138" s="705">
        <v>-1</v>
      </c>
      <c r="G1138" s="619">
        <v>0.8</v>
      </c>
      <c r="H1138" s="679">
        <v>0.1</v>
      </c>
      <c r="I1138" s="679"/>
      <c r="J1138" s="458">
        <f t="shared" si="26"/>
        <v>-8.0000000000000016E-2</v>
      </c>
      <c r="K1138" s="107"/>
      <c r="L1138" s="11"/>
      <c r="M1138" s="676"/>
    </row>
    <row r="1139" spans="2:13" x14ac:dyDescent="0.3">
      <c r="B1139" s="676"/>
      <c r="C1139" s="725" t="s">
        <v>1670</v>
      </c>
      <c r="D1139" s="117" t="s">
        <v>2422</v>
      </c>
      <c r="E1139" s="699" t="s">
        <v>128</v>
      </c>
      <c r="F1139" s="705">
        <v>1</v>
      </c>
      <c r="G1139" s="619">
        <v>13.9</v>
      </c>
      <c r="H1139" s="679">
        <v>0.1</v>
      </c>
      <c r="I1139" s="679"/>
      <c r="J1139" s="458">
        <f t="shared" si="26"/>
        <v>1.3900000000000001</v>
      </c>
      <c r="K1139" s="107"/>
      <c r="L1139" s="11"/>
      <c r="M1139" s="676"/>
    </row>
    <row r="1140" spans="2:13" x14ac:dyDescent="0.3">
      <c r="B1140" s="676"/>
      <c r="C1140" s="725"/>
      <c r="D1140" s="117" t="s">
        <v>2297</v>
      </c>
      <c r="E1140" s="699"/>
      <c r="F1140" s="705">
        <v>-1</v>
      </c>
      <c r="G1140" s="619">
        <v>1</v>
      </c>
      <c r="H1140" s="679">
        <v>0.1</v>
      </c>
      <c r="I1140" s="679"/>
      <c r="J1140" s="458">
        <f t="shared" si="26"/>
        <v>-0.1</v>
      </c>
      <c r="K1140" s="107"/>
      <c r="L1140" s="11"/>
      <c r="M1140" s="676"/>
    </row>
    <row r="1141" spans="2:13" x14ac:dyDescent="0.3">
      <c r="B1141" s="676"/>
      <c r="C1141" s="725" t="s">
        <v>1672</v>
      </c>
      <c r="D1141" s="117" t="s">
        <v>366</v>
      </c>
      <c r="E1141" s="699" t="s">
        <v>128</v>
      </c>
      <c r="F1141" s="705">
        <v>1</v>
      </c>
      <c r="G1141" s="619">
        <v>21.3</v>
      </c>
      <c r="H1141" s="679">
        <v>0.1</v>
      </c>
      <c r="I1141" s="679"/>
      <c r="J1141" s="458">
        <f t="shared" si="26"/>
        <v>2.1300000000000003</v>
      </c>
      <c r="K1141" s="107"/>
      <c r="L1141" s="11"/>
      <c r="M1141" s="676"/>
    </row>
    <row r="1142" spans="2:13" x14ac:dyDescent="0.3">
      <c r="B1142" s="676"/>
      <c r="C1142" s="725"/>
      <c r="D1142" s="117" t="s">
        <v>2297</v>
      </c>
      <c r="E1142" s="699"/>
      <c r="F1142" s="705">
        <v>-1</v>
      </c>
      <c r="G1142" s="619">
        <v>1</v>
      </c>
      <c r="H1142" s="679">
        <v>0.1</v>
      </c>
      <c r="I1142" s="679"/>
      <c r="J1142" s="458">
        <f t="shared" si="26"/>
        <v>-0.1</v>
      </c>
      <c r="K1142" s="107"/>
      <c r="L1142" s="11"/>
      <c r="M1142" s="676"/>
    </row>
    <row r="1143" spans="2:13" x14ac:dyDescent="0.3">
      <c r="B1143" s="676"/>
      <c r="C1143" s="725" t="s">
        <v>1674</v>
      </c>
      <c r="D1143" s="117" t="s">
        <v>122</v>
      </c>
      <c r="E1143" s="699" t="s">
        <v>788</v>
      </c>
      <c r="F1143" s="705">
        <v>1</v>
      </c>
      <c r="G1143" s="619">
        <v>8.9</v>
      </c>
      <c r="H1143" s="715">
        <v>1.2</v>
      </c>
      <c r="I1143" s="679"/>
      <c r="J1143" s="458">
        <f t="shared" si="26"/>
        <v>10.68</v>
      </c>
      <c r="K1143" s="107"/>
      <c r="L1143" s="11"/>
      <c r="M1143" s="676"/>
    </row>
    <row r="1144" spans="2:13" x14ac:dyDescent="0.3">
      <c r="B1144" s="676"/>
      <c r="C1144" s="725"/>
      <c r="D1144" s="117" t="s">
        <v>2297</v>
      </c>
      <c r="E1144" s="699"/>
      <c r="F1144" s="705">
        <v>-1</v>
      </c>
      <c r="G1144" s="619">
        <v>0.8</v>
      </c>
      <c r="H1144" s="715">
        <v>1.2</v>
      </c>
      <c r="I1144" s="679"/>
      <c r="J1144" s="458">
        <f t="shared" si="26"/>
        <v>-0.96</v>
      </c>
      <c r="K1144" s="107"/>
      <c r="L1144" s="11"/>
      <c r="M1144" s="676"/>
    </row>
    <row r="1145" spans="2:13" x14ac:dyDescent="0.3">
      <c r="B1145" s="676"/>
      <c r="C1145" s="725" t="s">
        <v>1675</v>
      </c>
      <c r="D1145" s="117" t="s">
        <v>693</v>
      </c>
      <c r="E1145" s="699" t="s">
        <v>128</v>
      </c>
      <c r="F1145" s="705">
        <v>1</v>
      </c>
      <c r="G1145" s="619">
        <v>12.1</v>
      </c>
      <c r="H1145" s="715">
        <v>0.1</v>
      </c>
      <c r="I1145" s="679"/>
      <c r="J1145" s="458">
        <f t="shared" si="26"/>
        <v>1.21</v>
      </c>
      <c r="K1145" s="107"/>
      <c r="L1145" s="11"/>
      <c r="M1145" s="676"/>
    </row>
    <row r="1146" spans="2:13" x14ac:dyDescent="0.2">
      <c r="B1146" s="676"/>
      <c r="C1146" s="677"/>
      <c r="D1146" s="143" t="s">
        <v>2297</v>
      </c>
      <c r="E1146" s="699"/>
      <c r="F1146" s="705">
        <v>-1</v>
      </c>
      <c r="G1146" s="619">
        <v>1</v>
      </c>
      <c r="H1146" s="715">
        <v>0.1</v>
      </c>
      <c r="I1146" s="679"/>
      <c r="J1146" s="458">
        <f t="shared" si="26"/>
        <v>-0.1</v>
      </c>
      <c r="K1146" s="107"/>
      <c r="L1146" s="11"/>
      <c r="M1146" s="676"/>
    </row>
    <row r="1147" spans="2:13" x14ac:dyDescent="0.2">
      <c r="B1147" s="676"/>
      <c r="C1147" s="677" t="s">
        <v>2423</v>
      </c>
      <c r="D1147" s="143" t="s">
        <v>571</v>
      </c>
      <c r="E1147" s="699" t="s">
        <v>125</v>
      </c>
      <c r="F1147" s="705">
        <v>1</v>
      </c>
      <c r="G1147" s="619">
        <v>64.349999999999994</v>
      </c>
      <c r="H1147" s="715">
        <v>1.5</v>
      </c>
      <c r="I1147" s="679"/>
      <c r="J1147" s="458">
        <f t="shared" si="26"/>
        <v>96.524999999999991</v>
      </c>
      <c r="K1147" s="107"/>
      <c r="L1147" s="11"/>
      <c r="M1147" s="676"/>
    </row>
    <row r="1148" spans="2:13" x14ac:dyDescent="0.2">
      <c r="B1148" s="676"/>
      <c r="C1148" s="680"/>
      <c r="D1148" s="564" t="s">
        <v>2297</v>
      </c>
      <c r="E1148" s="66"/>
      <c r="F1148" s="705">
        <v>-1</v>
      </c>
      <c r="G1148" s="619">
        <v>1.2</v>
      </c>
      <c r="H1148" s="715">
        <v>1.5</v>
      </c>
      <c r="I1148" s="679"/>
      <c r="J1148" s="458">
        <f t="shared" si="26"/>
        <v>-1.7999999999999998</v>
      </c>
      <c r="K1148" s="107"/>
      <c r="L1148" s="11"/>
      <c r="M1148" s="676"/>
    </row>
    <row r="1149" spans="2:13" x14ac:dyDescent="0.2">
      <c r="B1149" s="676"/>
      <c r="C1149" s="680"/>
      <c r="D1149" s="564" t="s">
        <v>2297</v>
      </c>
      <c r="E1149" s="66"/>
      <c r="F1149" s="705">
        <v>-2</v>
      </c>
      <c r="G1149" s="619">
        <v>1</v>
      </c>
      <c r="H1149" s="715">
        <v>1.5</v>
      </c>
      <c r="I1149" s="679"/>
      <c r="J1149" s="458">
        <f t="shared" si="26"/>
        <v>-3</v>
      </c>
      <c r="K1149" s="107"/>
      <c r="L1149" s="11"/>
      <c r="M1149" s="676"/>
    </row>
    <row r="1150" spans="2:13" x14ac:dyDescent="0.2">
      <c r="B1150" s="676"/>
      <c r="C1150" s="680"/>
      <c r="D1150" s="564" t="s">
        <v>2297</v>
      </c>
      <c r="E1150" s="66"/>
      <c r="F1150" s="705">
        <v>-1</v>
      </c>
      <c r="G1150" s="619">
        <v>0.9</v>
      </c>
      <c r="H1150" s="715">
        <v>1.5</v>
      </c>
      <c r="I1150" s="679"/>
      <c r="J1150" s="458">
        <f t="shared" si="26"/>
        <v>-1.35</v>
      </c>
      <c r="K1150" s="107"/>
      <c r="L1150" s="11"/>
      <c r="M1150" s="676"/>
    </row>
    <row r="1151" spans="2:13" x14ac:dyDescent="0.2">
      <c r="B1151" s="676"/>
      <c r="C1151" s="677"/>
      <c r="D1151" s="143"/>
      <c r="E1151" s="699" t="s">
        <v>667</v>
      </c>
      <c r="F1151" s="705">
        <v>-3</v>
      </c>
      <c r="G1151" s="619">
        <v>1.6</v>
      </c>
      <c r="H1151" s="715">
        <v>0.3</v>
      </c>
      <c r="I1151" s="679"/>
      <c r="J1151" s="458">
        <f t="shared" si="26"/>
        <v>-1.4400000000000002</v>
      </c>
      <c r="K1151" s="107"/>
      <c r="L1151" s="11"/>
      <c r="M1151" s="676"/>
    </row>
    <row r="1152" spans="2:13" x14ac:dyDescent="0.2">
      <c r="B1152" s="676"/>
      <c r="C1152" s="677"/>
      <c r="D1152" s="143"/>
      <c r="E1152" s="699" t="s">
        <v>2358</v>
      </c>
      <c r="F1152" s="705">
        <v>-2</v>
      </c>
      <c r="G1152" s="619">
        <v>3.15</v>
      </c>
      <c r="H1152" s="715">
        <v>0.9</v>
      </c>
      <c r="I1152" s="679"/>
      <c r="J1152" s="458">
        <f t="shared" si="26"/>
        <v>-5.67</v>
      </c>
      <c r="K1152" s="107"/>
      <c r="L1152" s="11"/>
      <c r="M1152" s="676"/>
    </row>
    <row r="1153" spans="2:13" x14ac:dyDescent="0.2">
      <c r="B1153" s="676"/>
      <c r="C1153" s="677"/>
      <c r="D1153" s="143"/>
      <c r="E1153" s="699" t="s">
        <v>2424</v>
      </c>
      <c r="F1153" s="705">
        <v>-1</v>
      </c>
      <c r="G1153" s="619">
        <v>5.95</v>
      </c>
      <c r="H1153" s="715">
        <v>1.4</v>
      </c>
      <c r="I1153" s="679"/>
      <c r="J1153" s="458">
        <f t="shared" si="26"/>
        <v>-8.33</v>
      </c>
      <c r="K1153" s="107"/>
      <c r="L1153" s="11"/>
      <c r="M1153" s="676"/>
    </row>
    <row r="1154" spans="2:13" x14ac:dyDescent="0.2">
      <c r="B1154" s="676"/>
      <c r="C1154" s="677"/>
      <c r="D1154" s="143"/>
      <c r="E1154" s="699" t="s">
        <v>1589</v>
      </c>
      <c r="F1154" s="705">
        <v>-1</v>
      </c>
      <c r="G1154" s="619">
        <v>4.0999999999999996</v>
      </c>
      <c r="H1154" s="715">
        <v>1.4</v>
      </c>
      <c r="I1154" s="679"/>
      <c r="J1154" s="458">
        <f t="shared" si="26"/>
        <v>-5.7399999999999993</v>
      </c>
      <c r="K1154" s="107"/>
      <c r="L1154" s="11"/>
      <c r="M1154" s="676"/>
    </row>
    <row r="1155" spans="2:13" x14ac:dyDescent="0.3">
      <c r="B1155" s="676"/>
      <c r="C1155" s="725"/>
      <c r="D1155" s="117" t="s">
        <v>2412</v>
      </c>
      <c r="E1155" s="699"/>
      <c r="F1155" s="705">
        <v>-1</v>
      </c>
      <c r="G1155" s="619">
        <v>3.3</v>
      </c>
      <c r="H1155" s="715">
        <v>1.35</v>
      </c>
      <c r="I1155" s="679"/>
      <c r="J1155" s="458">
        <f t="shared" si="26"/>
        <v>-4.4550000000000001</v>
      </c>
      <c r="K1155" s="107"/>
      <c r="L1155" s="11"/>
      <c r="M1155" s="676"/>
    </row>
    <row r="1156" spans="2:13" x14ac:dyDescent="0.3">
      <c r="B1156" s="676"/>
      <c r="C1156" s="725" t="s">
        <v>1684</v>
      </c>
      <c r="D1156" s="117" t="s">
        <v>566</v>
      </c>
      <c r="E1156" s="699" t="s">
        <v>125</v>
      </c>
      <c r="F1156" s="705">
        <v>1</v>
      </c>
      <c r="G1156" s="619">
        <v>24.35</v>
      </c>
      <c r="H1156" s="715">
        <v>1.5</v>
      </c>
      <c r="I1156" s="679"/>
      <c r="J1156" s="458">
        <f t="shared" si="26"/>
        <v>36.525000000000006</v>
      </c>
      <c r="K1156" s="107"/>
      <c r="L1156" s="11"/>
      <c r="M1156" s="676"/>
    </row>
    <row r="1157" spans="2:13" x14ac:dyDescent="0.2">
      <c r="B1157" s="676"/>
      <c r="C1157" s="680"/>
      <c r="D1157" s="564" t="s">
        <v>2297</v>
      </c>
      <c r="E1157" s="66"/>
      <c r="F1157" s="705">
        <v>-1</v>
      </c>
      <c r="G1157" s="619">
        <v>1.2</v>
      </c>
      <c r="H1157" s="715">
        <v>1.5</v>
      </c>
      <c r="I1157" s="679"/>
      <c r="J1157" s="458">
        <f t="shared" si="26"/>
        <v>-1.7999999999999998</v>
      </c>
      <c r="K1157" s="107"/>
      <c r="L1157" s="11"/>
      <c r="M1157" s="676"/>
    </row>
    <row r="1158" spans="2:13" x14ac:dyDescent="0.2">
      <c r="B1158" s="676"/>
      <c r="C1158" s="680"/>
      <c r="D1158" s="564" t="s">
        <v>2297</v>
      </c>
      <c r="E1158" s="66"/>
      <c r="F1158" s="705">
        <v>-4</v>
      </c>
      <c r="G1158" s="619">
        <v>0.9</v>
      </c>
      <c r="H1158" s="715">
        <v>1.5</v>
      </c>
      <c r="I1158" s="679"/>
      <c r="J1158" s="458">
        <f t="shared" si="26"/>
        <v>-5.4</v>
      </c>
      <c r="K1158" s="107"/>
      <c r="L1158" s="11"/>
      <c r="M1158" s="676"/>
    </row>
    <row r="1159" spans="2:13" x14ac:dyDescent="0.2">
      <c r="B1159" s="676"/>
      <c r="C1159" s="677"/>
      <c r="D1159" s="143"/>
      <c r="E1159" s="66" t="s">
        <v>2311</v>
      </c>
      <c r="F1159" s="705">
        <v>-1</v>
      </c>
      <c r="G1159" s="619">
        <v>0.7</v>
      </c>
      <c r="H1159" s="679">
        <v>0.75</v>
      </c>
      <c r="I1159" s="679"/>
      <c r="J1159" s="458">
        <f t="shared" si="26"/>
        <v>-0.52499999999999991</v>
      </c>
      <c r="K1159" s="107"/>
      <c r="L1159" s="11"/>
      <c r="M1159" s="676"/>
    </row>
    <row r="1160" spans="2:13" x14ac:dyDescent="0.2">
      <c r="B1160" s="676"/>
      <c r="C1160" s="677"/>
      <c r="D1160" s="143"/>
      <c r="E1160" s="66" t="s">
        <v>2302</v>
      </c>
      <c r="F1160" s="705">
        <v>-1</v>
      </c>
      <c r="G1160" s="619">
        <v>0.4</v>
      </c>
      <c r="H1160" s="679">
        <v>0.75</v>
      </c>
      <c r="I1160" s="679"/>
      <c r="J1160" s="458">
        <f t="shared" si="26"/>
        <v>-0.30000000000000004</v>
      </c>
      <c r="K1160" s="107"/>
      <c r="L1160" s="11"/>
      <c r="M1160" s="676"/>
    </row>
    <row r="1161" spans="2:13" x14ac:dyDescent="0.3">
      <c r="B1161" s="676"/>
      <c r="C1161" s="725" t="s">
        <v>1744</v>
      </c>
      <c r="D1161" s="117" t="s">
        <v>2411</v>
      </c>
      <c r="E1161" s="699" t="s">
        <v>125</v>
      </c>
      <c r="F1161" s="705">
        <v>1</v>
      </c>
      <c r="G1161" s="619">
        <v>39.75</v>
      </c>
      <c r="H1161" s="715">
        <v>1.5</v>
      </c>
      <c r="I1161" s="679"/>
      <c r="J1161" s="458">
        <f>PRODUCT(F1161:I1161)</f>
        <v>59.625</v>
      </c>
      <c r="K1161" s="107"/>
      <c r="L1161" s="11"/>
      <c r="M1161" s="676"/>
    </row>
    <row r="1162" spans="2:13" x14ac:dyDescent="0.2">
      <c r="B1162" s="676"/>
      <c r="C1162" s="680"/>
      <c r="D1162" s="564" t="s">
        <v>2297</v>
      </c>
      <c r="E1162" s="66"/>
      <c r="F1162" s="705">
        <v>-1</v>
      </c>
      <c r="G1162" s="619">
        <v>1.2</v>
      </c>
      <c r="H1162" s="715">
        <v>1.5</v>
      </c>
      <c r="I1162" s="679"/>
      <c r="J1162" s="458">
        <v>-1.2</v>
      </c>
      <c r="K1162" s="107"/>
      <c r="L1162" s="11"/>
      <c r="M1162" s="676"/>
    </row>
    <row r="1163" spans="2:13" x14ac:dyDescent="0.2">
      <c r="B1163" s="676"/>
      <c r="C1163" s="680"/>
      <c r="D1163" s="564" t="s">
        <v>2297</v>
      </c>
      <c r="E1163" s="66"/>
      <c r="F1163" s="705">
        <v>-1</v>
      </c>
      <c r="G1163" s="619">
        <v>1</v>
      </c>
      <c r="H1163" s="715">
        <v>1.5</v>
      </c>
      <c r="I1163" s="679"/>
      <c r="J1163" s="458">
        <v>-0.9</v>
      </c>
      <c r="K1163" s="107"/>
      <c r="L1163" s="11"/>
      <c r="M1163" s="676"/>
    </row>
    <row r="1164" spans="2:13" x14ac:dyDescent="0.2">
      <c r="B1164" s="676"/>
      <c r="C1164" s="677"/>
      <c r="D1164" s="143"/>
      <c r="E1164" s="66" t="s">
        <v>2311</v>
      </c>
      <c r="F1164" s="705">
        <v>-1</v>
      </c>
      <c r="G1164" s="619">
        <v>0.7</v>
      </c>
      <c r="H1164" s="679">
        <v>0.75</v>
      </c>
      <c r="I1164" s="679"/>
      <c r="J1164" s="458">
        <f>PRODUCT(F1164:I1164)</f>
        <v>-0.52499999999999991</v>
      </c>
      <c r="K1164" s="107"/>
      <c r="L1164" s="11"/>
      <c r="M1164" s="676"/>
    </row>
    <row r="1165" spans="2:13" x14ac:dyDescent="0.2">
      <c r="B1165" s="676"/>
      <c r="C1165" s="677"/>
      <c r="D1165" s="143"/>
      <c r="E1165" s="66" t="s">
        <v>2302</v>
      </c>
      <c r="F1165" s="705">
        <v>-1</v>
      </c>
      <c r="G1165" s="619">
        <v>0.4</v>
      </c>
      <c r="H1165" s="679">
        <v>0.75</v>
      </c>
      <c r="I1165" s="679"/>
      <c r="J1165" s="458">
        <f>PRODUCT(F1165:I1165)</f>
        <v>-0.30000000000000004</v>
      </c>
      <c r="K1165" s="107"/>
      <c r="L1165" s="11"/>
      <c r="M1165" s="676"/>
    </row>
    <row r="1166" spans="2:13" x14ac:dyDescent="0.3">
      <c r="B1166" s="676"/>
      <c r="C1166" s="725"/>
      <c r="D1166" s="117" t="s">
        <v>2412</v>
      </c>
      <c r="E1166" s="699"/>
      <c r="F1166" s="705">
        <v>-1</v>
      </c>
      <c r="G1166" s="619">
        <v>17.899999999999999</v>
      </c>
      <c r="H1166" s="715">
        <v>1.35</v>
      </c>
      <c r="I1166" s="679"/>
      <c r="J1166" s="458">
        <f>PRODUCT(F1166:I1166)</f>
        <v>-24.164999999999999</v>
      </c>
      <c r="K1166" s="107"/>
      <c r="L1166" s="11"/>
      <c r="M1166" s="676"/>
    </row>
    <row r="1167" spans="2:13" x14ac:dyDescent="0.2">
      <c r="B1167" s="676"/>
      <c r="C1167" s="677" t="s">
        <v>1676</v>
      </c>
      <c r="D1167" s="143" t="s">
        <v>367</v>
      </c>
      <c r="E1167" s="699" t="s">
        <v>128</v>
      </c>
      <c r="F1167" s="705">
        <v>1</v>
      </c>
      <c r="G1167" s="619">
        <v>21.5</v>
      </c>
      <c r="H1167" s="715">
        <v>0.1</v>
      </c>
      <c r="I1167" s="679"/>
      <c r="J1167" s="458">
        <f>PRODUCT(F1167:I1167)</f>
        <v>2.15</v>
      </c>
      <c r="K1167" s="107"/>
      <c r="L1167" s="11"/>
      <c r="M1167" s="676"/>
    </row>
    <row r="1168" spans="2:13" x14ac:dyDescent="0.2">
      <c r="B1168" s="676"/>
      <c r="C1168" s="677"/>
      <c r="D1168" s="143" t="s">
        <v>2297</v>
      </c>
      <c r="E1168" s="699"/>
      <c r="F1168" s="705">
        <v>-1</v>
      </c>
      <c r="G1168" s="619">
        <v>1</v>
      </c>
      <c r="H1168" s="715">
        <v>0.1</v>
      </c>
      <c r="I1168" s="679"/>
      <c r="J1168" s="458">
        <f>PRODUCT(F1168:I1168)</f>
        <v>-0.1</v>
      </c>
      <c r="K1168" s="107"/>
      <c r="L1168" s="11"/>
      <c r="M1168" s="676"/>
    </row>
    <row r="1169" spans="2:13" x14ac:dyDescent="0.2">
      <c r="B1169" s="676"/>
      <c r="C1169" s="680"/>
      <c r="D1169" s="564"/>
      <c r="E1169" s="701"/>
      <c r="F1169" s="705"/>
      <c r="G1169" s="619"/>
      <c r="H1169" s="715"/>
      <c r="I1169" s="679"/>
      <c r="J1169" s="458"/>
      <c r="K1169" s="107"/>
      <c r="L1169" s="11"/>
      <c r="M1169" s="676"/>
    </row>
    <row r="1170" spans="2:13" x14ac:dyDescent="0.2">
      <c r="B1170" s="676"/>
      <c r="C1170" s="680"/>
      <c r="D1170" s="690" t="s">
        <v>1692</v>
      </c>
      <c r="E1170" s="701"/>
      <c r="F1170" s="705"/>
      <c r="G1170" s="619"/>
      <c r="H1170" s="715"/>
      <c r="I1170" s="679"/>
      <c r="J1170" s="458"/>
      <c r="K1170" s="107"/>
      <c r="L1170" s="11"/>
      <c r="M1170" s="676"/>
    </row>
    <row r="1171" spans="2:13" x14ac:dyDescent="0.2">
      <c r="B1171" s="676"/>
      <c r="C1171" s="677" t="s">
        <v>2425</v>
      </c>
      <c r="D1171" s="564" t="s">
        <v>2426</v>
      </c>
      <c r="E1171" s="699" t="s">
        <v>125</v>
      </c>
      <c r="F1171" s="705">
        <v>1</v>
      </c>
      <c r="G1171" s="619">
        <v>11.76</v>
      </c>
      <c r="H1171" s="715">
        <v>1.5</v>
      </c>
      <c r="I1171" s="679"/>
      <c r="J1171" s="458">
        <f t="shared" si="26"/>
        <v>17.64</v>
      </c>
      <c r="K1171" s="107"/>
      <c r="L1171" s="11"/>
      <c r="M1171" s="676"/>
    </row>
    <row r="1172" spans="2:13" x14ac:dyDescent="0.2">
      <c r="B1172" s="676"/>
      <c r="C1172" s="680"/>
      <c r="D1172" s="564" t="s">
        <v>2297</v>
      </c>
      <c r="E1172" s="66"/>
      <c r="F1172" s="705">
        <v>-1</v>
      </c>
      <c r="G1172" s="619">
        <v>0.9</v>
      </c>
      <c r="H1172" s="715">
        <v>1.5</v>
      </c>
      <c r="I1172" s="679"/>
      <c r="J1172" s="458">
        <f t="shared" si="26"/>
        <v>-1.35</v>
      </c>
      <c r="K1172" s="107"/>
      <c r="L1172" s="11"/>
      <c r="M1172" s="676"/>
    </row>
    <row r="1173" spans="2:13" x14ac:dyDescent="0.2">
      <c r="B1173" s="676"/>
      <c r="C1173" s="680"/>
      <c r="D1173" s="564" t="s">
        <v>2345</v>
      </c>
      <c r="E1173" s="66"/>
      <c r="F1173" s="705">
        <v>-1</v>
      </c>
      <c r="G1173" s="619">
        <v>2.6</v>
      </c>
      <c r="H1173" s="715">
        <v>1.5</v>
      </c>
      <c r="I1173" s="679"/>
      <c r="J1173" s="458">
        <f t="shared" si="26"/>
        <v>-3.9000000000000004</v>
      </c>
      <c r="K1173" s="107"/>
      <c r="L1173" s="11"/>
      <c r="M1173" s="676"/>
    </row>
    <row r="1174" spans="2:13" x14ac:dyDescent="0.2">
      <c r="B1174" s="676"/>
      <c r="C1174" s="677" t="s">
        <v>2427</v>
      </c>
      <c r="D1174" s="564" t="s">
        <v>2428</v>
      </c>
      <c r="E1174" s="699" t="s">
        <v>125</v>
      </c>
      <c r="F1174" s="705">
        <v>1</v>
      </c>
      <c r="G1174" s="619">
        <v>2.65</v>
      </c>
      <c r="H1174" s="715">
        <v>1.5</v>
      </c>
      <c r="I1174" s="679"/>
      <c r="J1174" s="458">
        <f t="shared" si="26"/>
        <v>3.9749999999999996</v>
      </c>
      <c r="K1174" s="107"/>
      <c r="L1174" s="11"/>
      <c r="M1174" s="676"/>
    </row>
    <row r="1175" spans="2:13" x14ac:dyDescent="0.2">
      <c r="B1175" s="676"/>
      <c r="C1175" s="677" t="s">
        <v>2429</v>
      </c>
      <c r="D1175" s="143" t="s">
        <v>566</v>
      </c>
      <c r="E1175" s="699" t="s">
        <v>125</v>
      </c>
      <c r="F1175" s="705">
        <v>1</v>
      </c>
      <c r="G1175" s="619">
        <v>29.35</v>
      </c>
      <c r="H1175" s="715">
        <v>1.5</v>
      </c>
      <c r="I1175" s="679"/>
      <c r="J1175" s="458">
        <f t="shared" si="26"/>
        <v>44.025000000000006</v>
      </c>
      <c r="K1175" s="107"/>
      <c r="L1175" s="11"/>
      <c r="M1175" s="676"/>
    </row>
    <row r="1176" spans="2:13" x14ac:dyDescent="0.2">
      <c r="B1176" s="676"/>
      <c r="C1176" s="680"/>
      <c r="D1176" s="564" t="s">
        <v>2297</v>
      </c>
      <c r="E1176" s="66"/>
      <c r="F1176" s="705">
        <v>-1</v>
      </c>
      <c r="G1176" s="619">
        <v>1.6</v>
      </c>
      <c r="H1176" s="715">
        <v>1.5</v>
      </c>
      <c r="I1176" s="679"/>
      <c r="J1176" s="458">
        <v>-1.2</v>
      </c>
      <c r="K1176" s="107"/>
      <c r="L1176" s="11"/>
      <c r="M1176" s="676"/>
    </row>
    <row r="1177" spans="2:13" x14ac:dyDescent="0.2">
      <c r="B1177" s="676"/>
      <c r="C1177" s="680"/>
      <c r="D1177" s="564"/>
      <c r="E1177" s="66" t="s">
        <v>2372</v>
      </c>
      <c r="F1177" s="705">
        <v>-1</v>
      </c>
      <c r="G1177" s="619">
        <v>1.6</v>
      </c>
      <c r="H1177" s="715">
        <v>0.3</v>
      </c>
      <c r="I1177" s="679"/>
      <c r="J1177" s="458">
        <v>-1.2</v>
      </c>
      <c r="K1177" s="107"/>
      <c r="L1177" s="11"/>
      <c r="M1177" s="676"/>
    </row>
    <row r="1178" spans="2:13" x14ac:dyDescent="0.3">
      <c r="B1178" s="676"/>
      <c r="C1178" s="725"/>
      <c r="D1178" s="117" t="s">
        <v>2412</v>
      </c>
      <c r="E1178" s="699"/>
      <c r="F1178" s="705">
        <v>-1</v>
      </c>
      <c r="G1178" s="619">
        <v>14.35</v>
      </c>
      <c r="H1178" s="715">
        <v>1.35</v>
      </c>
      <c r="I1178" s="679"/>
      <c r="J1178" s="458">
        <f>PRODUCT(F1178:I1178)</f>
        <v>-19.372500000000002</v>
      </c>
      <c r="K1178" s="107"/>
      <c r="L1178" s="11"/>
      <c r="M1178" s="676"/>
    </row>
    <row r="1179" spans="2:13" x14ac:dyDescent="0.2">
      <c r="B1179" s="676"/>
      <c r="C1179" s="677" t="s">
        <v>1701</v>
      </c>
      <c r="D1179" s="143" t="s">
        <v>831</v>
      </c>
      <c r="E1179" s="699" t="s">
        <v>121</v>
      </c>
      <c r="F1179" s="705">
        <v>1</v>
      </c>
      <c r="G1179" s="619">
        <v>12.9</v>
      </c>
      <c r="H1179" s="715">
        <v>1.8</v>
      </c>
      <c r="I1179" s="679"/>
      <c r="J1179" s="458">
        <f t="shared" si="26"/>
        <v>23.220000000000002</v>
      </c>
      <c r="K1179" s="107"/>
      <c r="L1179" s="11"/>
      <c r="M1179" s="676"/>
    </row>
    <row r="1180" spans="2:13" x14ac:dyDescent="0.2">
      <c r="B1180" s="676"/>
      <c r="C1180" s="680"/>
      <c r="D1180" s="564" t="s">
        <v>2297</v>
      </c>
      <c r="E1180" s="66"/>
      <c r="F1180" s="705">
        <v>-1</v>
      </c>
      <c r="G1180" s="619">
        <v>1</v>
      </c>
      <c r="H1180" s="715">
        <v>1.8</v>
      </c>
      <c r="I1180" s="679"/>
      <c r="J1180" s="458">
        <v>-0.9</v>
      </c>
      <c r="K1180" s="107"/>
      <c r="L1180" s="11"/>
      <c r="M1180" s="676"/>
    </row>
    <row r="1181" spans="2:13" x14ac:dyDescent="0.2">
      <c r="B1181" s="676"/>
      <c r="C1181" s="677" t="s">
        <v>2202</v>
      </c>
      <c r="D1181" s="143" t="s">
        <v>2430</v>
      </c>
      <c r="E1181" s="699" t="s">
        <v>121</v>
      </c>
      <c r="F1181" s="705">
        <v>1</v>
      </c>
      <c r="G1181" s="619">
        <v>19.899999999999999</v>
      </c>
      <c r="H1181" s="715">
        <v>1.8</v>
      </c>
      <c r="I1181" s="679"/>
      <c r="J1181" s="458">
        <f t="shared" si="26"/>
        <v>35.82</v>
      </c>
      <c r="K1181" s="107"/>
      <c r="L1181" s="11"/>
      <c r="M1181" s="676"/>
    </row>
    <row r="1182" spans="2:13" x14ac:dyDescent="0.2">
      <c r="B1182" s="676"/>
      <c r="C1182" s="680"/>
      <c r="D1182" s="564" t="s">
        <v>2297</v>
      </c>
      <c r="E1182" s="66"/>
      <c r="F1182" s="705">
        <v>-1</v>
      </c>
      <c r="G1182" s="619">
        <v>0.9</v>
      </c>
      <c r="H1182" s="715">
        <v>1.8</v>
      </c>
      <c r="I1182" s="679"/>
      <c r="J1182" s="458">
        <v>-0.9</v>
      </c>
      <c r="K1182" s="107"/>
      <c r="L1182" s="11"/>
      <c r="M1182" s="676"/>
    </row>
    <row r="1183" spans="2:13" x14ac:dyDescent="0.2">
      <c r="B1183" s="676"/>
      <c r="C1183" s="677" t="s">
        <v>1702</v>
      </c>
      <c r="D1183" s="143" t="s">
        <v>2431</v>
      </c>
      <c r="E1183" s="699" t="s">
        <v>121</v>
      </c>
      <c r="F1183" s="705">
        <v>1</v>
      </c>
      <c r="G1183" s="619">
        <v>17.100000000000001</v>
      </c>
      <c r="H1183" s="715">
        <v>1.8</v>
      </c>
      <c r="I1183" s="679"/>
      <c r="J1183" s="458">
        <f t="shared" si="26"/>
        <v>30.780000000000005</v>
      </c>
      <c r="K1183" s="107"/>
      <c r="L1183" s="11"/>
      <c r="M1183" s="676"/>
    </row>
    <row r="1184" spans="2:13" x14ac:dyDescent="0.2">
      <c r="B1184" s="676"/>
      <c r="C1184" s="680"/>
      <c r="D1184" s="564" t="s">
        <v>2297</v>
      </c>
      <c r="E1184" s="66"/>
      <c r="F1184" s="705">
        <v>-1</v>
      </c>
      <c r="G1184" s="619">
        <v>0.9</v>
      </c>
      <c r="H1184" s="715">
        <v>1.8</v>
      </c>
      <c r="I1184" s="679"/>
      <c r="J1184" s="458">
        <v>-0.9</v>
      </c>
      <c r="K1184" s="107"/>
      <c r="L1184" s="11"/>
      <c r="M1184" s="676"/>
    </row>
    <row r="1185" spans="2:13" x14ac:dyDescent="0.2">
      <c r="B1185" s="676"/>
      <c r="C1185" s="677" t="s">
        <v>1703</v>
      </c>
      <c r="D1185" s="143" t="s">
        <v>861</v>
      </c>
      <c r="E1185" s="699" t="s">
        <v>121</v>
      </c>
      <c r="F1185" s="705">
        <v>1</v>
      </c>
      <c r="G1185" s="619">
        <v>9.4</v>
      </c>
      <c r="H1185" s="715">
        <v>1.8</v>
      </c>
      <c r="I1185" s="679"/>
      <c r="J1185" s="458">
        <f t="shared" si="26"/>
        <v>16.920000000000002</v>
      </c>
      <c r="K1185" s="107"/>
      <c r="L1185" s="11"/>
      <c r="M1185" s="676"/>
    </row>
    <row r="1186" spans="2:13" x14ac:dyDescent="0.2">
      <c r="B1186" s="676"/>
      <c r="C1186" s="680"/>
      <c r="D1186" s="564" t="s">
        <v>2297</v>
      </c>
      <c r="E1186" s="66"/>
      <c r="F1186" s="705">
        <v>-1</v>
      </c>
      <c r="G1186" s="619">
        <v>1</v>
      </c>
      <c r="H1186" s="715">
        <v>1.8</v>
      </c>
      <c r="I1186" s="679"/>
      <c r="J1186" s="458">
        <v>-0.9</v>
      </c>
      <c r="K1186" s="107"/>
      <c r="L1186" s="11"/>
      <c r="M1186" s="676"/>
    </row>
    <row r="1187" spans="2:13" x14ac:dyDescent="0.2">
      <c r="B1187" s="676"/>
      <c r="C1187" s="677" t="s">
        <v>1693</v>
      </c>
      <c r="D1187" s="143" t="s">
        <v>2432</v>
      </c>
      <c r="E1187" s="699" t="s">
        <v>120</v>
      </c>
      <c r="F1187" s="705">
        <v>1</v>
      </c>
      <c r="G1187" s="619">
        <v>18.05</v>
      </c>
      <c r="H1187" s="715">
        <v>1.2</v>
      </c>
      <c r="I1187" s="679"/>
      <c r="J1187" s="458">
        <f t="shared" ref="J1187:J1196" si="27">PRODUCT(F1187:I1187)</f>
        <v>21.66</v>
      </c>
      <c r="K1187" s="107"/>
      <c r="L1187" s="11"/>
      <c r="M1187" s="676"/>
    </row>
    <row r="1188" spans="2:13" x14ac:dyDescent="0.2">
      <c r="B1188" s="676"/>
      <c r="C1188" s="680"/>
      <c r="D1188" s="564" t="s">
        <v>2297</v>
      </c>
      <c r="E1188" s="66"/>
      <c r="F1188" s="705">
        <v>-1</v>
      </c>
      <c r="G1188" s="619">
        <v>1</v>
      </c>
      <c r="H1188" s="715">
        <v>1.2</v>
      </c>
      <c r="I1188" s="679"/>
      <c r="J1188" s="458">
        <f t="shared" si="27"/>
        <v>-1.2</v>
      </c>
      <c r="K1188" s="107"/>
      <c r="L1188" s="11"/>
      <c r="M1188" s="676"/>
    </row>
    <row r="1189" spans="2:13" x14ac:dyDescent="0.2">
      <c r="B1189" s="676"/>
      <c r="C1189" s="677" t="s">
        <v>1706</v>
      </c>
      <c r="D1189" s="143" t="s">
        <v>177</v>
      </c>
      <c r="E1189" s="699" t="s">
        <v>786</v>
      </c>
      <c r="F1189" s="705">
        <v>1</v>
      </c>
      <c r="G1189" s="619">
        <v>8.1999999999999993</v>
      </c>
      <c r="H1189" s="715">
        <v>1.5</v>
      </c>
      <c r="I1189" s="679"/>
      <c r="J1189" s="458">
        <f t="shared" si="27"/>
        <v>12.299999999999999</v>
      </c>
      <c r="K1189" s="107"/>
      <c r="L1189" s="11"/>
      <c r="M1189" s="676"/>
    </row>
    <row r="1190" spans="2:13" x14ac:dyDescent="0.2">
      <c r="B1190" s="676"/>
      <c r="C1190" s="680"/>
      <c r="D1190" s="564" t="s">
        <v>2297</v>
      </c>
      <c r="E1190" s="66"/>
      <c r="F1190" s="705">
        <v>-1</v>
      </c>
      <c r="G1190" s="619">
        <v>0.9</v>
      </c>
      <c r="H1190" s="715">
        <v>1.5</v>
      </c>
      <c r="I1190" s="679"/>
      <c r="J1190" s="458">
        <f t="shared" si="27"/>
        <v>-1.35</v>
      </c>
      <c r="K1190" s="107"/>
      <c r="L1190" s="11"/>
      <c r="M1190" s="676"/>
    </row>
    <row r="1191" spans="2:13" x14ac:dyDescent="0.2">
      <c r="B1191" s="676"/>
      <c r="C1191" s="677" t="s">
        <v>2433</v>
      </c>
      <c r="D1191" s="143" t="s">
        <v>2434</v>
      </c>
      <c r="E1191" s="699" t="s">
        <v>125</v>
      </c>
      <c r="F1191" s="705">
        <v>1</v>
      </c>
      <c r="G1191" s="619">
        <v>26.1</v>
      </c>
      <c r="H1191" s="715">
        <v>1.5</v>
      </c>
      <c r="I1191" s="679"/>
      <c r="J1191" s="458">
        <f t="shared" si="27"/>
        <v>39.150000000000006</v>
      </c>
      <c r="K1191" s="107"/>
      <c r="L1191" s="11"/>
      <c r="M1191" s="676"/>
    </row>
    <row r="1192" spans="2:13" x14ac:dyDescent="0.2">
      <c r="B1192" s="676"/>
      <c r="C1192" s="680"/>
      <c r="D1192" s="564" t="s">
        <v>2297</v>
      </c>
      <c r="E1192" s="66"/>
      <c r="F1192" s="705">
        <v>-2</v>
      </c>
      <c r="G1192" s="619">
        <v>1</v>
      </c>
      <c r="H1192" s="715">
        <v>1.5</v>
      </c>
      <c r="I1192" s="679"/>
      <c r="J1192" s="458">
        <f t="shared" si="27"/>
        <v>-3</v>
      </c>
      <c r="K1192" s="107"/>
      <c r="L1192" s="11"/>
      <c r="M1192" s="676"/>
    </row>
    <row r="1193" spans="2:13" x14ac:dyDescent="0.2">
      <c r="B1193" s="676"/>
      <c r="C1193" s="677"/>
      <c r="D1193" s="143"/>
      <c r="E1193" s="699" t="s">
        <v>673</v>
      </c>
      <c r="F1193" s="705">
        <v>-1</v>
      </c>
      <c r="G1193" s="619">
        <v>1.8</v>
      </c>
      <c r="H1193" s="715">
        <v>0.4</v>
      </c>
      <c r="I1193" s="679"/>
      <c r="J1193" s="458">
        <f t="shared" si="27"/>
        <v>-0.72000000000000008</v>
      </c>
      <c r="K1193" s="107"/>
      <c r="L1193" s="11"/>
      <c r="M1193" s="676"/>
    </row>
    <row r="1194" spans="2:13" x14ac:dyDescent="0.2">
      <c r="B1194" s="676"/>
      <c r="C1194" s="677"/>
      <c r="D1194" s="143"/>
      <c r="E1194" s="699" t="s">
        <v>673</v>
      </c>
      <c r="F1194" s="705">
        <v>-1</v>
      </c>
      <c r="G1194" s="619">
        <v>1.8</v>
      </c>
      <c r="H1194" s="715">
        <v>0.4</v>
      </c>
      <c r="I1194" s="679"/>
      <c r="J1194" s="458">
        <f t="shared" si="27"/>
        <v>-0.72000000000000008</v>
      </c>
      <c r="K1194" s="107"/>
      <c r="L1194" s="11"/>
      <c r="M1194" s="676"/>
    </row>
    <row r="1195" spans="2:13" x14ac:dyDescent="0.2">
      <c r="B1195" s="676"/>
      <c r="C1195" s="677"/>
      <c r="D1195" s="143"/>
      <c r="E1195" s="699" t="s">
        <v>671</v>
      </c>
      <c r="F1195" s="705">
        <v>-1</v>
      </c>
      <c r="G1195" s="619">
        <v>1.5</v>
      </c>
      <c r="H1195" s="715">
        <v>0.4</v>
      </c>
      <c r="I1195" s="679"/>
      <c r="J1195" s="458">
        <f t="shared" si="27"/>
        <v>-0.60000000000000009</v>
      </c>
      <c r="K1195" s="107"/>
      <c r="L1195" s="11"/>
      <c r="M1195" s="676"/>
    </row>
    <row r="1196" spans="2:13" x14ac:dyDescent="0.2">
      <c r="B1196" s="676"/>
      <c r="C1196" s="677"/>
      <c r="D1196" s="143" t="s">
        <v>2307</v>
      </c>
      <c r="E1196" s="699"/>
      <c r="F1196" s="705">
        <v>-1</v>
      </c>
      <c r="G1196" s="619">
        <v>1.72</v>
      </c>
      <c r="H1196" s="715">
        <v>1.5</v>
      </c>
      <c r="I1196" s="679"/>
      <c r="J1196" s="458">
        <f t="shared" si="27"/>
        <v>-2.58</v>
      </c>
      <c r="K1196" s="107"/>
      <c r="L1196" s="11"/>
      <c r="M1196" s="676"/>
    </row>
    <row r="1197" spans="2:13" x14ac:dyDescent="0.2">
      <c r="B1197" s="676"/>
      <c r="C1197" s="680"/>
      <c r="D1197" s="564"/>
      <c r="E1197" s="701"/>
      <c r="F1197" s="705"/>
      <c r="G1197" s="619"/>
      <c r="H1197" s="715"/>
      <c r="I1197" s="679"/>
      <c r="J1197" s="458"/>
      <c r="K1197" s="107"/>
      <c r="L1197" s="11"/>
      <c r="M1197" s="676"/>
    </row>
    <row r="1198" spans="2:13" x14ac:dyDescent="0.2">
      <c r="B1198" s="676"/>
      <c r="C1198" s="680"/>
      <c r="D1198" s="690" t="s">
        <v>1715</v>
      </c>
      <c r="E1198" s="701"/>
      <c r="F1198" s="705"/>
      <c r="G1198" s="619"/>
      <c r="H1198" s="715"/>
      <c r="I1198" s="679"/>
      <c r="J1198" s="458"/>
      <c r="K1198" s="107"/>
      <c r="L1198" s="11"/>
      <c r="M1198" s="676"/>
    </row>
    <row r="1199" spans="2:13" x14ac:dyDescent="0.2">
      <c r="B1199" s="676"/>
      <c r="C1199" s="677" t="s">
        <v>2435</v>
      </c>
      <c r="D1199" s="143" t="s">
        <v>144</v>
      </c>
      <c r="E1199" s="699" t="s">
        <v>125</v>
      </c>
      <c r="F1199" s="705">
        <v>1</v>
      </c>
      <c r="G1199" s="619">
        <v>35.5</v>
      </c>
      <c r="H1199" s="715">
        <v>1.5</v>
      </c>
      <c r="I1199" s="679"/>
      <c r="J1199" s="458">
        <f>PRODUCT(F1199:I1199)</f>
        <v>53.25</v>
      </c>
      <c r="K1199" s="107"/>
      <c r="L1199" s="11"/>
      <c r="M1199" s="676"/>
    </row>
    <row r="1200" spans="2:13" x14ac:dyDescent="0.2">
      <c r="B1200" s="676"/>
      <c r="C1200" s="680"/>
      <c r="D1200" s="564" t="s">
        <v>2297</v>
      </c>
      <c r="E1200" s="66"/>
      <c r="F1200" s="705">
        <v>-2</v>
      </c>
      <c r="G1200" s="619">
        <v>1</v>
      </c>
      <c r="H1200" s="715">
        <v>1.5</v>
      </c>
      <c r="I1200" s="679"/>
      <c r="J1200" s="458">
        <v>-0.9</v>
      </c>
      <c r="K1200" s="107"/>
      <c r="L1200" s="11"/>
      <c r="M1200" s="676"/>
    </row>
    <row r="1201" spans="2:13" x14ac:dyDescent="0.2">
      <c r="B1201" s="676"/>
      <c r="C1201" s="680"/>
      <c r="D1201" s="564" t="s">
        <v>2297</v>
      </c>
      <c r="E1201" s="66"/>
      <c r="F1201" s="705">
        <v>-2</v>
      </c>
      <c r="G1201" s="619">
        <v>0.9</v>
      </c>
      <c r="H1201" s="715">
        <v>1.5</v>
      </c>
      <c r="I1201" s="679"/>
      <c r="J1201" s="458">
        <v>-0.9</v>
      </c>
      <c r="K1201" s="107"/>
      <c r="L1201" s="11"/>
      <c r="M1201" s="676"/>
    </row>
    <row r="1202" spans="2:13" x14ac:dyDescent="0.2">
      <c r="B1202" s="676"/>
      <c r="C1202" s="680"/>
      <c r="D1202" s="564" t="s">
        <v>2297</v>
      </c>
      <c r="E1202" s="66"/>
      <c r="F1202" s="705">
        <v>-1</v>
      </c>
      <c r="G1202" s="619">
        <v>0.6</v>
      </c>
      <c r="H1202" s="715">
        <v>1.5</v>
      </c>
      <c r="I1202" s="679"/>
      <c r="J1202" s="458">
        <v>-0.9</v>
      </c>
      <c r="K1202" s="107"/>
      <c r="L1202" s="11"/>
      <c r="M1202" s="676"/>
    </row>
    <row r="1203" spans="2:13" x14ac:dyDescent="0.3">
      <c r="B1203" s="676"/>
      <c r="C1203" s="725"/>
      <c r="D1203" s="117" t="s">
        <v>2412</v>
      </c>
      <c r="E1203" s="699"/>
      <c r="F1203" s="705">
        <v>-1</v>
      </c>
      <c r="G1203" s="619">
        <v>15.7</v>
      </c>
      <c r="H1203" s="715">
        <v>1.35</v>
      </c>
      <c r="I1203" s="679"/>
      <c r="J1203" s="458">
        <f t="shared" ref="J1203:J1236" si="28">PRODUCT(F1203:I1203)</f>
        <v>-21.195</v>
      </c>
      <c r="K1203" s="107"/>
      <c r="L1203" s="11"/>
      <c r="M1203" s="676"/>
    </row>
    <row r="1204" spans="2:13" x14ac:dyDescent="0.3">
      <c r="B1204" s="676"/>
      <c r="C1204" s="725" t="s">
        <v>2436</v>
      </c>
      <c r="D1204" s="117" t="s">
        <v>2411</v>
      </c>
      <c r="E1204" s="699" t="s">
        <v>125</v>
      </c>
      <c r="F1204" s="705">
        <v>1</v>
      </c>
      <c r="G1204" s="619">
        <v>66.25</v>
      </c>
      <c r="H1204" s="715">
        <v>1.5</v>
      </c>
      <c r="I1204" s="679"/>
      <c r="J1204" s="458">
        <f t="shared" si="28"/>
        <v>99.375</v>
      </c>
      <c r="K1204" s="107"/>
      <c r="L1204" s="11"/>
      <c r="M1204" s="676"/>
    </row>
    <row r="1205" spans="2:13" x14ac:dyDescent="0.2">
      <c r="B1205" s="676"/>
      <c r="C1205" s="680"/>
      <c r="D1205" s="564" t="s">
        <v>2297</v>
      </c>
      <c r="E1205" s="66"/>
      <c r="F1205" s="705">
        <v>-3</v>
      </c>
      <c r="G1205" s="619">
        <v>1.2</v>
      </c>
      <c r="H1205" s="715">
        <v>1.5</v>
      </c>
      <c r="I1205" s="679"/>
      <c r="J1205" s="458">
        <f t="shared" si="28"/>
        <v>-5.3999999999999995</v>
      </c>
      <c r="K1205" s="107"/>
      <c r="L1205" s="11"/>
      <c r="M1205" s="676"/>
    </row>
    <row r="1206" spans="2:13" x14ac:dyDescent="0.2">
      <c r="B1206" s="676"/>
      <c r="C1206" s="680"/>
      <c r="D1206" s="564" t="s">
        <v>2297</v>
      </c>
      <c r="E1206" s="66"/>
      <c r="F1206" s="705">
        <v>-11</v>
      </c>
      <c r="G1206" s="619">
        <v>1</v>
      </c>
      <c r="H1206" s="715">
        <v>1.5</v>
      </c>
      <c r="I1206" s="679"/>
      <c r="J1206" s="458">
        <f t="shared" si="28"/>
        <v>-16.5</v>
      </c>
      <c r="K1206" s="107"/>
      <c r="L1206" s="11"/>
      <c r="M1206" s="676"/>
    </row>
    <row r="1207" spans="2:13" x14ac:dyDescent="0.2">
      <c r="B1207" s="676"/>
      <c r="C1207" s="680"/>
      <c r="D1207" s="564" t="s">
        <v>2297</v>
      </c>
      <c r="E1207" s="66"/>
      <c r="F1207" s="705">
        <v>-3</v>
      </c>
      <c r="G1207" s="619">
        <v>0.9</v>
      </c>
      <c r="H1207" s="715">
        <v>1.5</v>
      </c>
      <c r="I1207" s="679"/>
      <c r="J1207" s="458">
        <f t="shared" si="28"/>
        <v>-4.0500000000000007</v>
      </c>
      <c r="K1207" s="107"/>
      <c r="L1207" s="11"/>
      <c r="M1207" s="676"/>
    </row>
    <row r="1208" spans="2:13" x14ac:dyDescent="0.2">
      <c r="B1208" s="676"/>
      <c r="C1208" s="680"/>
      <c r="D1208" s="564" t="s">
        <v>2297</v>
      </c>
      <c r="E1208" s="66"/>
      <c r="F1208" s="705">
        <v>-2</v>
      </c>
      <c r="G1208" s="619">
        <v>0.8</v>
      </c>
      <c r="H1208" s="715">
        <v>1.5</v>
      </c>
      <c r="I1208" s="679"/>
      <c r="J1208" s="458">
        <f t="shared" si="28"/>
        <v>-2.4000000000000004</v>
      </c>
      <c r="K1208" s="107"/>
      <c r="L1208" s="11"/>
      <c r="M1208" s="676"/>
    </row>
    <row r="1209" spans="2:13" x14ac:dyDescent="0.2">
      <c r="B1209" s="676"/>
      <c r="C1209" s="680"/>
      <c r="D1209" s="564" t="s">
        <v>2297</v>
      </c>
      <c r="E1209" s="66"/>
      <c r="F1209" s="705">
        <v>-1</v>
      </c>
      <c r="G1209" s="619">
        <v>0.6</v>
      </c>
      <c r="H1209" s="715">
        <v>1.5</v>
      </c>
      <c r="I1209" s="679"/>
      <c r="J1209" s="458">
        <f t="shared" si="28"/>
        <v>-0.89999999999999991</v>
      </c>
      <c r="K1209" s="107"/>
      <c r="L1209" s="11"/>
      <c r="M1209" s="676"/>
    </row>
    <row r="1210" spans="2:13" x14ac:dyDescent="0.2">
      <c r="B1210" s="676"/>
      <c r="C1210" s="677"/>
      <c r="D1210" s="143"/>
      <c r="E1210" s="66" t="s">
        <v>2311</v>
      </c>
      <c r="F1210" s="705">
        <v>-2</v>
      </c>
      <c r="G1210" s="619">
        <v>0.7</v>
      </c>
      <c r="H1210" s="679">
        <v>0.75</v>
      </c>
      <c r="I1210" s="679"/>
      <c r="J1210" s="458">
        <f t="shared" si="28"/>
        <v>-1.0499999999999998</v>
      </c>
      <c r="K1210" s="107"/>
      <c r="L1210" s="11"/>
      <c r="M1210" s="676"/>
    </row>
    <row r="1211" spans="2:13" x14ac:dyDescent="0.2">
      <c r="B1211" s="676"/>
      <c r="C1211" s="677"/>
      <c r="D1211" s="143"/>
      <c r="E1211" s="66" t="s">
        <v>2302</v>
      </c>
      <c r="F1211" s="705">
        <v>-2</v>
      </c>
      <c r="G1211" s="619">
        <v>0.4</v>
      </c>
      <c r="H1211" s="679">
        <v>0.75</v>
      </c>
      <c r="I1211" s="679"/>
      <c r="J1211" s="458">
        <f t="shared" si="28"/>
        <v>-0.60000000000000009</v>
      </c>
      <c r="K1211" s="107"/>
      <c r="L1211" s="11"/>
      <c r="M1211" s="676"/>
    </row>
    <row r="1212" spans="2:13" x14ac:dyDescent="0.2">
      <c r="B1212" s="676"/>
      <c r="C1212" s="677" t="s">
        <v>2437</v>
      </c>
      <c r="D1212" s="143" t="s">
        <v>2438</v>
      </c>
      <c r="E1212" s="699" t="s">
        <v>125</v>
      </c>
      <c r="F1212" s="705">
        <v>1</v>
      </c>
      <c r="G1212" s="619">
        <v>42.6</v>
      </c>
      <c r="H1212" s="715">
        <v>1.5</v>
      </c>
      <c r="I1212" s="679"/>
      <c r="J1212" s="458">
        <f t="shared" si="28"/>
        <v>63.900000000000006</v>
      </c>
      <c r="K1212" s="107"/>
      <c r="L1212" s="11"/>
      <c r="M1212" s="676"/>
    </row>
    <row r="1213" spans="2:13" x14ac:dyDescent="0.2">
      <c r="B1213" s="676"/>
      <c r="C1213" s="680"/>
      <c r="D1213" s="564" t="s">
        <v>2297</v>
      </c>
      <c r="E1213" s="66"/>
      <c r="F1213" s="705">
        <v>-1</v>
      </c>
      <c r="G1213" s="619">
        <v>1.2</v>
      </c>
      <c r="H1213" s="715">
        <v>1.5</v>
      </c>
      <c r="I1213" s="679"/>
      <c r="J1213" s="458">
        <f t="shared" si="28"/>
        <v>-1.7999999999999998</v>
      </c>
      <c r="K1213" s="107"/>
      <c r="L1213" s="11"/>
      <c r="M1213" s="676"/>
    </row>
    <row r="1214" spans="2:13" x14ac:dyDescent="0.2">
      <c r="B1214" s="676"/>
      <c r="C1214" s="680"/>
      <c r="D1214" s="564" t="s">
        <v>2297</v>
      </c>
      <c r="E1214" s="66"/>
      <c r="F1214" s="705">
        <v>-4</v>
      </c>
      <c r="G1214" s="619">
        <v>1</v>
      </c>
      <c r="H1214" s="715">
        <v>1.5</v>
      </c>
      <c r="I1214" s="679"/>
      <c r="J1214" s="458">
        <f t="shared" si="28"/>
        <v>-6</v>
      </c>
      <c r="K1214" s="107"/>
      <c r="L1214" s="11"/>
      <c r="M1214" s="676"/>
    </row>
    <row r="1215" spans="2:13" x14ac:dyDescent="0.2">
      <c r="B1215" s="676"/>
      <c r="C1215" s="677"/>
      <c r="D1215" s="143"/>
      <c r="E1215" s="66" t="s">
        <v>2311</v>
      </c>
      <c r="F1215" s="705">
        <v>-1</v>
      </c>
      <c r="G1215" s="619">
        <v>0.7</v>
      </c>
      <c r="H1215" s="679">
        <v>0.75</v>
      </c>
      <c r="I1215" s="679"/>
      <c r="J1215" s="458">
        <f t="shared" si="28"/>
        <v>-0.52499999999999991</v>
      </c>
      <c r="K1215" s="107"/>
      <c r="L1215" s="11"/>
      <c r="M1215" s="676"/>
    </row>
    <row r="1216" spans="2:13" x14ac:dyDescent="0.2">
      <c r="B1216" s="676"/>
      <c r="C1216" s="677"/>
      <c r="D1216" s="143"/>
      <c r="E1216" s="66" t="s">
        <v>2302</v>
      </c>
      <c r="F1216" s="705">
        <v>-1</v>
      </c>
      <c r="G1216" s="619">
        <v>0.4</v>
      </c>
      <c r="H1216" s="679">
        <v>0.75</v>
      </c>
      <c r="I1216" s="679"/>
      <c r="J1216" s="458">
        <f t="shared" si="28"/>
        <v>-0.30000000000000004</v>
      </c>
      <c r="K1216" s="107"/>
      <c r="L1216" s="11"/>
      <c r="M1216" s="676"/>
    </row>
    <row r="1217" spans="2:13" x14ac:dyDescent="0.2">
      <c r="B1217" s="676"/>
      <c r="C1217" s="680"/>
      <c r="D1217" s="564"/>
      <c r="E1217" s="701" t="s">
        <v>666</v>
      </c>
      <c r="F1217" s="705">
        <v>-2</v>
      </c>
      <c r="G1217" s="619">
        <v>1.5</v>
      </c>
      <c r="H1217" s="715">
        <v>0.3</v>
      </c>
      <c r="I1217" s="679"/>
      <c r="J1217" s="458">
        <f t="shared" si="28"/>
        <v>-0.89999999999999991</v>
      </c>
      <c r="K1217" s="107"/>
      <c r="L1217" s="11"/>
      <c r="M1217" s="676"/>
    </row>
    <row r="1218" spans="2:13" x14ac:dyDescent="0.3">
      <c r="B1218" s="676"/>
      <c r="C1218" s="725"/>
      <c r="D1218" s="117" t="s">
        <v>2412</v>
      </c>
      <c r="E1218" s="699"/>
      <c r="F1218" s="705">
        <v>-1</v>
      </c>
      <c r="G1218" s="619">
        <v>22.75</v>
      </c>
      <c r="H1218" s="715">
        <v>1.35</v>
      </c>
      <c r="I1218" s="679"/>
      <c r="J1218" s="458">
        <f t="shared" si="28"/>
        <v>-30.712500000000002</v>
      </c>
      <c r="K1218" s="107"/>
      <c r="L1218" s="11"/>
      <c r="M1218" s="676"/>
    </row>
    <row r="1219" spans="2:13" x14ac:dyDescent="0.2">
      <c r="B1219" s="676"/>
      <c r="C1219" s="677" t="s">
        <v>1734</v>
      </c>
      <c r="D1219" s="143" t="s">
        <v>122</v>
      </c>
      <c r="E1219" s="66" t="s">
        <v>120</v>
      </c>
      <c r="F1219" s="705">
        <v>1</v>
      </c>
      <c r="G1219" s="619">
        <v>6.3</v>
      </c>
      <c r="H1219" s="679">
        <v>1.2</v>
      </c>
      <c r="I1219" s="679"/>
      <c r="J1219" s="458">
        <f t="shared" si="28"/>
        <v>7.56</v>
      </c>
      <c r="K1219" s="107"/>
      <c r="L1219" s="11"/>
      <c r="M1219" s="676"/>
    </row>
    <row r="1220" spans="2:13" x14ac:dyDescent="0.2">
      <c r="B1220" s="676"/>
      <c r="C1220" s="677"/>
      <c r="D1220" s="143" t="s">
        <v>2297</v>
      </c>
      <c r="E1220" s="699"/>
      <c r="F1220" s="705">
        <v>-1</v>
      </c>
      <c r="G1220" s="619">
        <v>0.9</v>
      </c>
      <c r="H1220" s="679">
        <v>1.2</v>
      </c>
      <c r="I1220" s="679"/>
      <c r="J1220" s="458">
        <f t="shared" si="28"/>
        <v>-1.08</v>
      </c>
      <c r="K1220" s="107"/>
      <c r="L1220" s="11"/>
      <c r="M1220" s="676"/>
    </row>
    <row r="1221" spans="2:13" x14ac:dyDescent="0.2">
      <c r="B1221" s="676"/>
      <c r="C1221" s="677" t="s">
        <v>1737</v>
      </c>
      <c r="D1221" s="143" t="s">
        <v>2418</v>
      </c>
      <c r="E1221" s="66" t="s">
        <v>782</v>
      </c>
      <c r="F1221" s="705">
        <v>1</v>
      </c>
      <c r="G1221" s="619">
        <v>8.1</v>
      </c>
      <c r="H1221" s="679">
        <v>2</v>
      </c>
      <c r="I1221" s="679"/>
      <c r="J1221" s="458">
        <f t="shared" si="28"/>
        <v>16.2</v>
      </c>
      <c r="K1221" s="107"/>
      <c r="L1221" s="11"/>
      <c r="M1221" s="676"/>
    </row>
    <row r="1222" spans="2:13" x14ac:dyDescent="0.2">
      <c r="B1222" s="676"/>
      <c r="C1222" s="677"/>
      <c r="D1222" s="143" t="s">
        <v>2297</v>
      </c>
      <c r="E1222" s="699"/>
      <c r="F1222" s="705">
        <v>-1</v>
      </c>
      <c r="G1222" s="619">
        <v>0.9</v>
      </c>
      <c r="H1222" s="679">
        <v>2</v>
      </c>
      <c r="I1222" s="679"/>
      <c r="J1222" s="458">
        <f t="shared" si="28"/>
        <v>-1.8</v>
      </c>
      <c r="K1222" s="107"/>
      <c r="L1222" s="11"/>
      <c r="M1222" s="676"/>
    </row>
    <row r="1223" spans="2:13" x14ac:dyDescent="0.3">
      <c r="B1223" s="676"/>
      <c r="C1223" s="725" t="s">
        <v>1738</v>
      </c>
      <c r="D1223" s="117" t="s">
        <v>177</v>
      </c>
      <c r="E1223" s="699" t="s">
        <v>786</v>
      </c>
      <c r="F1223" s="705">
        <v>1</v>
      </c>
      <c r="G1223" s="619">
        <v>8.1</v>
      </c>
      <c r="H1223" s="715">
        <v>1.5</v>
      </c>
      <c r="I1223" s="679"/>
      <c r="J1223" s="458">
        <f t="shared" si="28"/>
        <v>12.149999999999999</v>
      </c>
      <c r="K1223" s="107"/>
      <c r="L1223" s="11"/>
      <c r="M1223" s="676"/>
    </row>
    <row r="1224" spans="2:13" x14ac:dyDescent="0.2">
      <c r="B1224" s="676"/>
      <c r="C1224" s="677"/>
      <c r="D1224" s="143" t="s">
        <v>2297</v>
      </c>
      <c r="E1224" s="699"/>
      <c r="F1224" s="705">
        <v>-1</v>
      </c>
      <c r="G1224" s="619">
        <v>0.9</v>
      </c>
      <c r="H1224" s="715">
        <v>1.5</v>
      </c>
      <c r="I1224" s="679"/>
      <c r="J1224" s="458">
        <f t="shared" si="28"/>
        <v>-1.35</v>
      </c>
      <c r="K1224" s="107"/>
      <c r="L1224" s="11"/>
      <c r="M1224" s="676"/>
    </row>
    <row r="1225" spans="2:13" x14ac:dyDescent="0.3">
      <c r="B1225" s="676"/>
      <c r="C1225" s="725" t="s">
        <v>2160</v>
      </c>
      <c r="D1225" s="117" t="s">
        <v>571</v>
      </c>
      <c r="E1225" s="699" t="s">
        <v>125</v>
      </c>
      <c r="F1225" s="705">
        <v>1</v>
      </c>
      <c r="G1225" s="619">
        <v>46.3</v>
      </c>
      <c r="H1225" s="715">
        <v>1.5</v>
      </c>
      <c r="I1225" s="679"/>
      <c r="J1225" s="458">
        <f t="shared" si="28"/>
        <v>69.449999999999989</v>
      </c>
      <c r="K1225" s="107"/>
      <c r="L1225" s="11"/>
      <c r="M1225" s="676"/>
    </row>
    <row r="1226" spans="2:13" x14ac:dyDescent="0.2">
      <c r="B1226" s="676"/>
      <c r="C1226" s="680"/>
      <c r="D1226" s="564" t="s">
        <v>2297</v>
      </c>
      <c r="E1226" s="66"/>
      <c r="F1226" s="705">
        <v>-1</v>
      </c>
      <c r="G1226" s="619">
        <v>1.2</v>
      </c>
      <c r="H1226" s="715">
        <v>1.5</v>
      </c>
      <c r="I1226" s="679"/>
      <c r="J1226" s="458">
        <f t="shared" si="28"/>
        <v>-1.7999999999999998</v>
      </c>
      <c r="K1226" s="107"/>
      <c r="L1226" s="11"/>
      <c r="M1226" s="676"/>
    </row>
    <row r="1227" spans="2:13" x14ac:dyDescent="0.2">
      <c r="B1227" s="676"/>
      <c r="C1227" s="680"/>
      <c r="D1227" s="564" t="s">
        <v>2297</v>
      </c>
      <c r="E1227" s="66"/>
      <c r="F1227" s="705">
        <v>-5</v>
      </c>
      <c r="G1227" s="619">
        <v>1</v>
      </c>
      <c r="H1227" s="715">
        <v>1.5</v>
      </c>
      <c r="I1227" s="679"/>
      <c r="J1227" s="458">
        <f t="shared" si="28"/>
        <v>-7.5</v>
      </c>
      <c r="K1227" s="107"/>
      <c r="L1227" s="11"/>
      <c r="M1227" s="676"/>
    </row>
    <row r="1228" spans="2:13" x14ac:dyDescent="0.2">
      <c r="B1228" s="676"/>
      <c r="C1228" s="680"/>
      <c r="D1228" s="564" t="s">
        <v>2297</v>
      </c>
      <c r="E1228" s="66"/>
      <c r="F1228" s="705">
        <v>-1</v>
      </c>
      <c r="G1228" s="619">
        <v>0.9</v>
      </c>
      <c r="H1228" s="715">
        <v>1.5</v>
      </c>
      <c r="I1228" s="679"/>
      <c r="J1228" s="458">
        <f t="shared" si="28"/>
        <v>-1.35</v>
      </c>
      <c r="K1228" s="107"/>
      <c r="L1228" s="11"/>
      <c r="M1228" s="676"/>
    </row>
    <row r="1229" spans="2:13" x14ac:dyDescent="0.2">
      <c r="B1229" s="676"/>
      <c r="C1229" s="680"/>
      <c r="D1229" s="564" t="s">
        <v>2439</v>
      </c>
      <c r="E1229" s="66"/>
      <c r="F1229" s="705">
        <v>-1</v>
      </c>
      <c r="G1229" s="619">
        <v>1.65</v>
      </c>
      <c r="H1229" s="715">
        <v>1.5</v>
      </c>
      <c r="I1229" s="679"/>
      <c r="J1229" s="458">
        <f t="shared" si="28"/>
        <v>-2.4749999999999996</v>
      </c>
      <c r="K1229" s="107"/>
      <c r="L1229" s="11"/>
      <c r="M1229" s="676"/>
    </row>
    <row r="1230" spans="2:13" x14ac:dyDescent="0.2">
      <c r="B1230" s="676"/>
      <c r="C1230" s="680"/>
      <c r="D1230" s="564"/>
      <c r="E1230" s="66" t="s">
        <v>2358</v>
      </c>
      <c r="F1230" s="705">
        <v>-5</v>
      </c>
      <c r="G1230" s="619">
        <v>3.15</v>
      </c>
      <c r="H1230" s="715">
        <v>0.9</v>
      </c>
      <c r="I1230" s="679"/>
      <c r="J1230" s="458">
        <f t="shared" si="28"/>
        <v>-14.175000000000001</v>
      </c>
      <c r="K1230" s="107"/>
      <c r="L1230" s="11"/>
      <c r="M1230" s="676"/>
    </row>
    <row r="1231" spans="2:13" x14ac:dyDescent="0.2">
      <c r="B1231" s="676"/>
      <c r="C1231" s="680"/>
      <c r="D1231" s="564"/>
      <c r="E1231" s="66" t="s">
        <v>2440</v>
      </c>
      <c r="F1231" s="705">
        <v>-1</v>
      </c>
      <c r="G1231" s="619">
        <v>2.4</v>
      </c>
      <c r="H1231" s="715">
        <v>0.9</v>
      </c>
      <c r="I1231" s="679"/>
      <c r="J1231" s="458">
        <f t="shared" si="28"/>
        <v>-2.16</v>
      </c>
      <c r="K1231" s="107"/>
      <c r="L1231" s="11"/>
      <c r="M1231" s="676"/>
    </row>
    <row r="1232" spans="2:13" x14ac:dyDescent="0.2">
      <c r="B1232" s="676"/>
      <c r="C1232" s="680"/>
      <c r="D1232" s="564"/>
      <c r="E1232" s="66" t="s">
        <v>667</v>
      </c>
      <c r="F1232" s="705">
        <v>-4</v>
      </c>
      <c r="G1232" s="619">
        <v>1.6</v>
      </c>
      <c r="H1232" s="715">
        <v>0.3</v>
      </c>
      <c r="I1232" s="679"/>
      <c r="J1232" s="458">
        <f t="shared" si="28"/>
        <v>-1.92</v>
      </c>
      <c r="K1232" s="107"/>
      <c r="L1232" s="11"/>
      <c r="M1232" s="676"/>
    </row>
    <row r="1233" spans="2:13" x14ac:dyDescent="0.2">
      <c r="B1233" s="676"/>
      <c r="C1233" s="677" t="s">
        <v>1742</v>
      </c>
      <c r="D1233" s="143" t="s">
        <v>834</v>
      </c>
      <c r="E1233" s="699" t="s">
        <v>120</v>
      </c>
      <c r="F1233" s="705">
        <v>1</v>
      </c>
      <c r="G1233" s="619">
        <v>7.2</v>
      </c>
      <c r="H1233" s="715">
        <v>1.2</v>
      </c>
      <c r="I1233" s="679"/>
      <c r="J1233" s="458">
        <f t="shared" si="28"/>
        <v>8.64</v>
      </c>
      <c r="K1233" s="107"/>
      <c r="L1233" s="11"/>
      <c r="M1233" s="676"/>
    </row>
    <row r="1234" spans="2:13" x14ac:dyDescent="0.2">
      <c r="B1234" s="676"/>
      <c r="C1234" s="680"/>
      <c r="D1234" s="564" t="s">
        <v>2297</v>
      </c>
      <c r="E1234" s="66"/>
      <c r="F1234" s="705">
        <v>-1</v>
      </c>
      <c r="G1234" s="619">
        <v>0.8</v>
      </c>
      <c r="H1234" s="715">
        <v>1.2</v>
      </c>
      <c r="I1234" s="679"/>
      <c r="J1234" s="458">
        <f t="shared" si="28"/>
        <v>-0.96</v>
      </c>
      <c r="K1234" s="107"/>
      <c r="L1234" s="11"/>
      <c r="M1234" s="676"/>
    </row>
    <row r="1235" spans="2:13" x14ac:dyDescent="0.2">
      <c r="B1235" s="676"/>
      <c r="C1235" s="677" t="s">
        <v>1743</v>
      </c>
      <c r="D1235" s="143" t="s">
        <v>834</v>
      </c>
      <c r="E1235" s="699" t="s">
        <v>120</v>
      </c>
      <c r="F1235" s="705">
        <v>1</v>
      </c>
      <c r="G1235" s="619">
        <v>6</v>
      </c>
      <c r="H1235" s="715">
        <v>1.2</v>
      </c>
      <c r="I1235" s="679"/>
      <c r="J1235" s="458">
        <f t="shared" si="28"/>
        <v>7.1999999999999993</v>
      </c>
      <c r="K1235" s="107"/>
      <c r="L1235" s="11"/>
      <c r="M1235" s="676"/>
    </row>
    <row r="1236" spans="2:13" x14ac:dyDescent="0.2">
      <c r="B1236" s="676"/>
      <c r="C1236" s="680"/>
      <c r="D1236" s="564" t="s">
        <v>2297</v>
      </c>
      <c r="E1236" s="66"/>
      <c r="F1236" s="705">
        <v>-1</v>
      </c>
      <c r="G1236" s="619">
        <v>0.8</v>
      </c>
      <c r="H1236" s="715">
        <v>1.2</v>
      </c>
      <c r="I1236" s="679"/>
      <c r="J1236" s="458">
        <f t="shared" si="28"/>
        <v>-0.96</v>
      </c>
      <c r="K1236" s="107"/>
      <c r="L1236" s="11"/>
      <c r="M1236" s="676"/>
    </row>
    <row r="1237" spans="2:13" x14ac:dyDescent="0.2">
      <c r="B1237" s="676"/>
      <c r="C1237" s="680"/>
      <c r="D1237" s="564"/>
      <c r="E1237" s="701"/>
      <c r="F1237" s="705"/>
      <c r="G1237" s="619"/>
      <c r="H1237" s="715"/>
      <c r="I1237" s="679"/>
      <c r="J1237" s="458"/>
      <c r="K1237" s="107"/>
      <c r="L1237" s="11"/>
      <c r="M1237" s="676"/>
    </row>
    <row r="1238" spans="2:13" x14ac:dyDescent="0.3">
      <c r="B1238" s="676"/>
      <c r="C1238" s="677"/>
      <c r="D1238" s="724" t="s">
        <v>203</v>
      </c>
      <c r="E1238" s="16"/>
      <c r="F1238" s="678"/>
      <c r="G1238" s="619"/>
      <c r="H1238" s="679"/>
      <c r="I1238" s="679"/>
      <c r="J1238" s="527">
        <f>PRODUCT(F1238:I1238)</f>
        <v>0</v>
      </c>
      <c r="K1238" s="113"/>
      <c r="L1238" s="12"/>
      <c r="M1238" s="676"/>
    </row>
    <row r="1239" spans="2:13" x14ac:dyDescent="0.3">
      <c r="B1239" s="676"/>
      <c r="C1239" s="680"/>
      <c r="D1239" s="690" t="s">
        <v>1750</v>
      </c>
      <c r="E1239" s="700"/>
      <c r="F1239" s="678"/>
      <c r="G1239" s="619"/>
      <c r="H1239" s="715"/>
      <c r="I1239" s="679"/>
      <c r="J1239" s="527"/>
      <c r="K1239" s="113"/>
      <c r="L1239" s="12"/>
      <c r="M1239" s="676"/>
    </row>
    <row r="1240" spans="2:13" x14ac:dyDescent="0.3">
      <c r="B1240" s="676"/>
      <c r="C1240" s="725" t="s">
        <v>1770</v>
      </c>
      <c r="D1240" s="117" t="s">
        <v>1771</v>
      </c>
      <c r="E1240" s="675" t="s">
        <v>128</v>
      </c>
      <c r="F1240" s="705">
        <v>1</v>
      </c>
      <c r="G1240" s="619">
        <v>15.4</v>
      </c>
      <c r="H1240" s="715">
        <v>0.1</v>
      </c>
      <c r="I1240" s="679"/>
      <c r="J1240" s="527">
        <f>PRODUCT(F1240:I1240)</f>
        <v>1.54</v>
      </c>
      <c r="K1240" s="107"/>
      <c r="L1240" s="11"/>
      <c r="M1240" s="676"/>
    </row>
    <row r="1241" spans="2:13" x14ac:dyDescent="0.2">
      <c r="B1241" s="676"/>
      <c r="C1241" s="680"/>
      <c r="D1241" s="564" t="s">
        <v>2297</v>
      </c>
      <c r="E1241" s="66"/>
      <c r="F1241" s="705">
        <v>-1</v>
      </c>
      <c r="G1241" s="619">
        <v>0.9</v>
      </c>
      <c r="H1241" s="715">
        <v>0.1</v>
      </c>
      <c r="I1241" s="679"/>
      <c r="J1241" s="458">
        <f t="shared" ref="J1241:J1274" si="29">PRODUCT(F1241:I1241)</f>
        <v>-9.0000000000000011E-2</v>
      </c>
      <c r="K1241" s="107"/>
      <c r="L1241" s="11"/>
      <c r="M1241" s="676"/>
    </row>
    <row r="1242" spans="2:13" x14ac:dyDescent="0.2">
      <c r="B1242" s="676"/>
      <c r="C1242" s="680"/>
      <c r="D1242" s="564" t="s">
        <v>2297</v>
      </c>
      <c r="E1242" s="66"/>
      <c r="F1242" s="705">
        <v>-1</v>
      </c>
      <c r="G1242" s="619">
        <v>0.8</v>
      </c>
      <c r="H1242" s="715">
        <v>0.1</v>
      </c>
      <c r="I1242" s="679"/>
      <c r="J1242" s="458">
        <f t="shared" si="29"/>
        <v>-8.0000000000000016E-2</v>
      </c>
      <c r="K1242" s="107"/>
      <c r="L1242" s="11"/>
      <c r="M1242" s="676"/>
    </row>
    <row r="1243" spans="2:13" x14ac:dyDescent="0.2">
      <c r="B1243" s="676"/>
      <c r="C1243" s="680"/>
      <c r="D1243" s="564" t="s">
        <v>2439</v>
      </c>
      <c r="E1243" s="66"/>
      <c r="F1243" s="705">
        <v>-1</v>
      </c>
      <c r="G1243" s="619">
        <v>0.9</v>
      </c>
      <c r="H1243" s="715">
        <v>0.1</v>
      </c>
      <c r="I1243" s="679"/>
      <c r="J1243" s="458">
        <f t="shared" si="29"/>
        <v>-9.0000000000000011E-2</v>
      </c>
      <c r="K1243" s="107"/>
      <c r="L1243" s="11"/>
      <c r="M1243" s="676"/>
    </row>
    <row r="1244" spans="2:13" x14ac:dyDescent="0.3">
      <c r="B1244" s="676"/>
      <c r="C1244" s="725" t="s">
        <v>2193</v>
      </c>
      <c r="D1244" s="117" t="s">
        <v>213</v>
      </c>
      <c r="E1244" s="675" t="s">
        <v>121</v>
      </c>
      <c r="F1244" s="705">
        <v>1</v>
      </c>
      <c r="G1244" s="619">
        <v>7.5</v>
      </c>
      <c r="H1244" s="715">
        <v>1.8</v>
      </c>
      <c r="I1244" s="679"/>
      <c r="J1244" s="527">
        <f t="shared" si="29"/>
        <v>13.5</v>
      </c>
      <c r="K1244" s="107"/>
      <c r="L1244" s="11"/>
      <c r="M1244" s="676"/>
    </row>
    <row r="1245" spans="2:13" x14ac:dyDescent="0.2">
      <c r="B1245" s="676"/>
      <c r="C1245" s="680"/>
      <c r="D1245" s="564" t="s">
        <v>2297</v>
      </c>
      <c r="E1245" s="66"/>
      <c r="F1245" s="705">
        <v>-1</v>
      </c>
      <c r="G1245" s="619">
        <v>0.8</v>
      </c>
      <c r="H1245" s="715">
        <v>1.8</v>
      </c>
      <c r="I1245" s="679"/>
      <c r="J1245" s="458">
        <f t="shared" si="29"/>
        <v>-1.4400000000000002</v>
      </c>
      <c r="K1245" s="107"/>
      <c r="L1245" s="11"/>
      <c r="M1245" s="676"/>
    </row>
    <row r="1246" spans="2:13" x14ac:dyDescent="0.3">
      <c r="B1246" s="676"/>
      <c r="C1246" s="725" t="s">
        <v>2149</v>
      </c>
      <c r="D1246" s="117" t="s">
        <v>1771</v>
      </c>
      <c r="E1246" s="675" t="s">
        <v>128</v>
      </c>
      <c r="F1246" s="705">
        <v>1</v>
      </c>
      <c r="G1246" s="619">
        <v>15.4</v>
      </c>
      <c r="H1246" s="715">
        <v>0.1</v>
      </c>
      <c r="I1246" s="679"/>
      <c r="J1246" s="527">
        <f t="shared" si="29"/>
        <v>1.54</v>
      </c>
      <c r="K1246" s="107"/>
      <c r="L1246" s="11"/>
      <c r="M1246" s="676"/>
    </row>
    <row r="1247" spans="2:13" x14ac:dyDescent="0.2">
      <c r="B1247" s="676"/>
      <c r="C1247" s="680"/>
      <c r="D1247" s="564" t="s">
        <v>2297</v>
      </c>
      <c r="E1247" s="66"/>
      <c r="F1247" s="705">
        <v>-1</v>
      </c>
      <c r="G1247" s="619">
        <v>0.9</v>
      </c>
      <c r="H1247" s="715">
        <v>0.1</v>
      </c>
      <c r="I1247" s="679"/>
      <c r="J1247" s="458">
        <f t="shared" si="29"/>
        <v>-9.0000000000000011E-2</v>
      </c>
      <c r="K1247" s="107"/>
      <c r="L1247" s="11"/>
      <c r="M1247" s="676"/>
    </row>
    <row r="1248" spans="2:13" x14ac:dyDescent="0.2">
      <c r="B1248" s="676"/>
      <c r="C1248" s="680"/>
      <c r="D1248" s="564" t="s">
        <v>2297</v>
      </c>
      <c r="E1248" s="66"/>
      <c r="F1248" s="705">
        <v>-1</v>
      </c>
      <c r="G1248" s="619">
        <v>0.8</v>
      </c>
      <c r="H1248" s="715">
        <v>0.1</v>
      </c>
      <c r="I1248" s="679"/>
      <c r="J1248" s="458">
        <f t="shared" si="29"/>
        <v>-8.0000000000000016E-2</v>
      </c>
      <c r="K1248" s="107"/>
      <c r="L1248" s="11"/>
      <c r="M1248" s="676"/>
    </row>
    <row r="1249" spans="2:13" x14ac:dyDescent="0.2">
      <c r="B1249" s="676"/>
      <c r="C1249" s="680"/>
      <c r="D1249" s="564" t="s">
        <v>2439</v>
      </c>
      <c r="E1249" s="66"/>
      <c r="F1249" s="705">
        <v>-1</v>
      </c>
      <c r="G1249" s="619">
        <v>0.9</v>
      </c>
      <c r="H1249" s="715">
        <v>0.1</v>
      </c>
      <c r="I1249" s="679"/>
      <c r="J1249" s="458">
        <f t="shared" si="29"/>
        <v>-9.0000000000000011E-2</v>
      </c>
      <c r="K1249" s="107"/>
      <c r="L1249" s="11"/>
      <c r="M1249" s="676"/>
    </row>
    <row r="1250" spans="2:13" x14ac:dyDescent="0.3">
      <c r="B1250" s="676"/>
      <c r="C1250" s="725" t="s">
        <v>2192</v>
      </c>
      <c r="D1250" s="117" t="s">
        <v>213</v>
      </c>
      <c r="E1250" s="675" t="s">
        <v>121</v>
      </c>
      <c r="F1250" s="705">
        <v>1</v>
      </c>
      <c r="G1250" s="619">
        <v>8.1999999999999993</v>
      </c>
      <c r="H1250" s="715">
        <v>1.8</v>
      </c>
      <c r="I1250" s="679"/>
      <c r="J1250" s="527">
        <f t="shared" si="29"/>
        <v>14.76</v>
      </c>
      <c r="K1250" s="107"/>
      <c r="L1250" s="11"/>
      <c r="M1250" s="676"/>
    </row>
    <row r="1251" spans="2:13" x14ac:dyDescent="0.2">
      <c r="B1251" s="676"/>
      <c r="C1251" s="680"/>
      <c r="D1251" s="564" t="s">
        <v>2297</v>
      </c>
      <c r="E1251" s="66"/>
      <c r="F1251" s="705">
        <v>-1</v>
      </c>
      <c r="G1251" s="619">
        <v>0.8</v>
      </c>
      <c r="H1251" s="715">
        <v>1.8</v>
      </c>
      <c r="I1251" s="679"/>
      <c r="J1251" s="458">
        <f t="shared" si="29"/>
        <v>-1.4400000000000002</v>
      </c>
      <c r="K1251" s="107"/>
      <c r="L1251" s="11"/>
      <c r="M1251" s="676"/>
    </row>
    <row r="1252" spans="2:13" x14ac:dyDescent="0.3">
      <c r="B1252" s="676"/>
      <c r="C1252" s="725" t="s">
        <v>2191</v>
      </c>
      <c r="D1252" s="117" t="s">
        <v>2441</v>
      </c>
      <c r="E1252" s="675" t="s">
        <v>120</v>
      </c>
      <c r="F1252" s="705">
        <v>1</v>
      </c>
      <c r="G1252" s="619">
        <v>7.1</v>
      </c>
      <c r="H1252" s="715">
        <v>1.2</v>
      </c>
      <c r="I1252" s="679"/>
      <c r="J1252" s="527">
        <f t="shared" si="29"/>
        <v>8.52</v>
      </c>
      <c r="K1252" s="107"/>
      <c r="L1252" s="11"/>
      <c r="M1252" s="676"/>
    </row>
    <row r="1253" spans="2:13" x14ac:dyDescent="0.2">
      <c r="B1253" s="676"/>
      <c r="C1253" s="680"/>
      <c r="D1253" s="564" t="s">
        <v>2297</v>
      </c>
      <c r="E1253" s="66"/>
      <c r="F1253" s="705">
        <v>-1</v>
      </c>
      <c r="G1253" s="619">
        <v>0.8</v>
      </c>
      <c r="H1253" s="715">
        <v>1.2</v>
      </c>
      <c r="I1253" s="679"/>
      <c r="J1253" s="458">
        <f t="shared" si="29"/>
        <v>-0.96</v>
      </c>
      <c r="K1253" s="107"/>
      <c r="L1253" s="11"/>
      <c r="M1253" s="676"/>
    </row>
    <row r="1254" spans="2:13" x14ac:dyDescent="0.3">
      <c r="B1254" s="676"/>
      <c r="C1254" s="681" t="s">
        <v>1776</v>
      </c>
      <c r="D1254" s="117" t="s">
        <v>1777</v>
      </c>
      <c r="E1254" s="675" t="s">
        <v>128</v>
      </c>
      <c r="F1254" s="618">
        <v>1</v>
      </c>
      <c r="G1254" s="619">
        <v>19.850000000000001</v>
      </c>
      <c r="H1254" s="715">
        <v>0.1</v>
      </c>
      <c r="I1254" s="715"/>
      <c r="J1254" s="527">
        <f t="shared" si="29"/>
        <v>1.9850000000000003</v>
      </c>
      <c r="K1254" s="100"/>
      <c r="L1254" s="31"/>
      <c r="M1254" s="676"/>
    </row>
    <row r="1255" spans="2:13" x14ac:dyDescent="0.2">
      <c r="B1255" s="676"/>
      <c r="C1255" s="680"/>
      <c r="D1255" s="564" t="s">
        <v>2297</v>
      </c>
      <c r="E1255" s="66"/>
      <c r="F1255" s="705">
        <v>-1</v>
      </c>
      <c r="G1255" s="619">
        <v>1</v>
      </c>
      <c r="H1255" s="715">
        <v>0.1</v>
      </c>
      <c r="I1255" s="679"/>
      <c r="J1255" s="458">
        <f t="shared" si="29"/>
        <v>-0.1</v>
      </c>
      <c r="K1255" s="107"/>
      <c r="L1255" s="11"/>
      <c r="M1255" s="676"/>
    </row>
    <row r="1256" spans="2:13" x14ac:dyDescent="0.2">
      <c r="B1256" s="676"/>
      <c r="C1256" s="680"/>
      <c r="D1256" s="564" t="s">
        <v>2297</v>
      </c>
      <c r="E1256" s="66"/>
      <c r="F1256" s="705">
        <v>-2</v>
      </c>
      <c r="G1256" s="619">
        <v>0.9</v>
      </c>
      <c r="H1256" s="715">
        <v>0.1</v>
      </c>
      <c r="I1256" s="679"/>
      <c r="J1256" s="458">
        <f t="shared" si="29"/>
        <v>-0.18000000000000002</v>
      </c>
      <c r="K1256" s="107"/>
      <c r="L1256" s="11"/>
      <c r="M1256" s="676"/>
    </row>
    <row r="1257" spans="2:13" x14ac:dyDescent="0.2">
      <c r="B1257" s="676"/>
      <c r="C1257" s="680"/>
      <c r="D1257" s="564" t="s">
        <v>2297</v>
      </c>
      <c r="E1257" s="66"/>
      <c r="F1257" s="705">
        <v>-1</v>
      </c>
      <c r="G1257" s="619">
        <v>0.8</v>
      </c>
      <c r="H1257" s="715">
        <v>0.1</v>
      </c>
      <c r="I1257" s="679"/>
      <c r="J1257" s="458">
        <f t="shared" si="29"/>
        <v>-8.0000000000000016E-2</v>
      </c>
      <c r="K1257" s="107"/>
      <c r="L1257" s="11"/>
      <c r="M1257" s="676"/>
    </row>
    <row r="1258" spans="2:13" x14ac:dyDescent="0.3">
      <c r="B1258" s="676"/>
      <c r="C1258" s="725" t="s">
        <v>2289</v>
      </c>
      <c r="D1258" s="117" t="s">
        <v>2288</v>
      </c>
      <c r="E1258" s="675" t="s">
        <v>787</v>
      </c>
      <c r="F1258" s="705">
        <v>1</v>
      </c>
      <c r="G1258" s="619">
        <v>11.45</v>
      </c>
      <c r="H1258" s="715">
        <v>1.8</v>
      </c>
      <c r="I1258" s="679"/>
      <c r="J1258" s="527">
        <f t="shared" si="29"/>
        <v>20.61</v>
      </c>
      <c r="K1258" s="107"/>
      <c r="L1258" s="11"/>
      <c r="M1258" s="676"/>
    </row>
    <row r="1259" spans="2:13" x14ac:dyDescent="0.3">
      <c r="B1259" s="676"/>
      <c r="C1259" s="725" t="s">
        <v>1752</v>
      </c>
      <c r="D1259" s="117" t="s">
        <v>1753</v>
      </c>
      <c r="E1259" s="675" t="s">
        <v>125</v>
      </c>
      <c r="F1259" s="705">
        <v>1</v>
      </c>
      <c r="G1259" s="619">
        <v>15.5</v>
      </c>
      <c r="H1259" s="715">
        <v>1.5</v>
      </c>
      <c r="I1259" s="679"/>
      <c r="J1259" s="527">
        <f t="shared" si="29"/>
        <v>23.25</v>
      </c>
      <c r="K1259" s="107"/>
      <c r="L1259" s="11"/>
      <c r="M1259" s="676"/>
    </row>
    <row r="1260" spans="2:13" x14ac:dyDescent="0.2">
      <c r="B1260" s="676"/>
      <c r="C1260" s="680"/>
      <c r="D1260" s="564" t="s">
        <v>2297</v>
      </c>
      <c r="E1260" s="66"/>
      <c r="F1260" s="705">
        <v>-2</v>
      </c>
      <c r="G1260" s="619">
        <v>1.2</v>
      </c>
      <c r="H1260" s="715">
        <v>1.5</v>
      </c>
      <c r="I1260" s="679"/>
      <c r="J1260" s="458">
        <f t="shared" si="29"/>
        <v>-3.5999999999999996</v>
      </c>
      <c r="K1260" s="107"/>
      <c r="L1260" s="11"/>
      <c r="M1260" s="676"/>
    </row>
    <row r="1261" spans="2:13" x14ac:dyDescent="0.2">
      <c r="B1261" s="676"/>
      <c r="C1261" s="680"/>
      <c r="D1261" s="564" t="s">
        <v>2297</v>
      </c>
      <c r="E1261" s="66"/>
      <c r="F1261" s="705">
        <v>-1</v>
      </c>
      <c r="G1261" s="619">
        <v>1</v>
      </c>
      <c r="H1261" s="715">
        <v>1.5</v>
      </c>
      <c r="I1261" s="679"/>
      <c r="J1261" s="458">
        <f t="shared" si="29"/>
        <v>-1.5</v>
      </c>
      <c r="K1261" s="107"/>
      <c r="L1261" s="11"/>
      <c r="M1261" s="676"/>
    </row>
    <row r="1262" spans="2:13" x14ac:dyDescent="0.3">
      <c r="B1262" s="676"/>
      <c r="C1262" s="725" t="s">
        <v>1754</v>
      </c>
      <c r="D1262" s="117" t="s">
        <v>177</v>
      </c>
      <c r="E1262" s="675" t="s">
        <v>786</v>
      </c>
      <c r="F1262" s="705">
        <v>1</v>
      </c>
      <c r="G1262" s="619">
        <v>8.3000000000000007</v>
      </c>
      <c r="H1262" s="715">
        <v>1.5</v>
      </c>
      <c r="I1262" s="679"/>
      <c r="J1262" s="527">
        <f t="shared" si="29"/>
        <v>12.450000000000001</v>
      </c>
      <c r="K1262" s="107"/>
      <c r="L1262" s="11"/>
      <c r="M1262" s="676"/>
    </row>
    <row r="1263" spans="2:13" x14ac:dyDescent="0.2">
      <c r="B1263" s="676"/>
      <c r="C1263" s="680"/>
      <c r="D1263" s="564" t="s">
        <v>2297</v>
      </c>
      <c r="E1263" s="66"/>
      <c r="F1263" s="705">
        <v>-1</v>
      </c>
      <c r="G1263" s="619">
        <v>0.9</v>
      </c>
      <c r="H1263" s="715">
        <v>1.5</v>
      </c>
      <c r="I1263" s="679"/>
      <c r="J1263" s="458">
        <f t="shared" si="29"/>
        <v>-1.35</v>
      </c>
      <c r="K1263" s="107"/>
      <c r="L1263" s="11"/>
      <c r="M1263" s="676"/>
    </row>
    <row r="1264" spans="2:13" x14ac:dyDescent="0.3">
      <c r="B1264" s="676"/>
      <c r="C1264" s="725" t="s">
        <v>1756</v>
      </c>
      <c r="D1264" s="117" t="s">
        <v>1644</v>
      </c>
      <c r="E1264" s="675" t="s">
        <v>782</v>
      </c>
      <c r="F1264" s="705">
        <v>1</v>
      </c>
      <c r="G1264" s="619">
        <v>8.3000000000000007</v>
      </c>
      <c r="H1264" s="715">
        <v>2</v>
      </c>
      <c r="I1264" s="679"/>
      <c r="J1264" s="527">
        <f t="shared" si="29"/>
        <v>16.600000000000001</v>
      </c>
      <c r="K1264" s="107"/>
      <c r="L1264" s="11"/>
      <c r="M1264" s="676"/>
    </row>
    <row r="1265" spans="2:13" x14ac:dyDescent="0.2">
      <c r="B1265" s="676"/>
      <c r="C1265" s="680"/>
      <c r="D1265" s="564" t="s">
        <v>2297</v>
      </c>
      <c r="E1265" s="66"/>
      <c r="F1265" s="705">
        <v>-1</v>
      </c>
      <c r="G1265" s="619">
        <v>0.9</v>
      </c>
      <c r="H1265" s="715">
        <v>2</v>
      </c>
      <c r="I1265" s="679"/>
      <c r="J1265" s="458">
        <f t="shared" si="29"/>
        <v>-1.8</v>
      </c>
      <c r="K1265" s="107"/>
      <c r="L1265" s="11"/>
      <c r="M1265" s="676"/>
    </row>
    <row r="1266" spans="2:13" x14ac:dyDescent="0.3">
      <c r="B1266" s="676"/>
      <c r="C1266" s="725" t="s">
        <v>1757</v>
      </c>
      <c r="D1266" s="117" t="s">
        <v>1758</v>
      </c>
      <c r="E1266" s="675" t="s">
        <v>125</v>
      </c>
      <c r="F1266" s="705">
        <v>1</v>
      </c>
      <c r="G1266" s="619">
        <v>6.6</v>
      </c>
      <c r="H1266" s="715">
        <v>1.5</v>
      </c>
      <c r="I1266" s="679"/>
      <c r="J1266" s="527">
        <f t="shared" si="29"/>
        <v>9.8999999999999986</v>
      </c>
      <c r="K1266" s="107"/>
      <c r="L1266" s="11"/>
      <c r="M1266" s="676"/>
    </row>
    <row r="1267" spans="2:13" x14ac:dyDescent="0.3">
      <c r="B1267" s="676"/>
      <c r="C1267" s="725" t="s">
        <v>1759</v>
      </c>
      <c r="D1267" s="117" t="s">
        <v>686</v>
      </c>
      <c r="E1267" s="675" t="s">
        <v>125</v>
      </c>
      <c r="F1267" s="705">
        <v>1</v>
      </c>
      <c r="G1267" s="619">
        <v>17.7</v>
      </c>
      <c r="H1267" s="715">
        <v>1.5</v>
      </c>
      <c r="I1267" s="679"/>
      <c r="J1267" s="527">
        <f t="shared" si="29"/>
        <v>26.549999999999997</v>
      </c>
      <c r="K1267" s="107"/>
      <c r="L1267" s="11"/>
      <c r="M1267" s="676"/>
    </row>
    <row r="1268" spans="2:13" x14ac:dyDescent="0.2">
      <c r="B1268" s="676"/>
      <c r="C1268" s="680"/>
      <c r="D1268" s="564" t="s">
        <v>2297</v>
      </c>
      <c r="E1268" s="66"/>
      <c r="F1268" s="705">
        <v>-1</v>
      </c>
      <c r="G1268" s="619">
        <v>1.2</v>
      </c>
      <c r="H1268" s="715">
        <v>1.5</v>
      </c>
      <c r="I1268" s="679"/>
      <c r="J1268" s="458">
        <f t="shared" si="29"/>
        <v>-1.7999999999999998</v>
      </c>
      <c r="K1268" s="107"/>
      <c r="L1268" s="11"/>
      <c r="M1268" s="676"/>
    </row>
    <row r="1269" spans="2:13" x14ac:dyDescent="0.3">
      <c r="B1269" s="676"/>
      <c r="C1269" s="725" t="s">
        <v>1781</v>
      </c>
      <c r="D1269" s="117" t="s">
        <v>122</v>
      </c>
      <c r="E1269" s="675" t="s">
        <v>121</v>
      </c>
      <c r="F1269" s="705">
        <v>1</v>
      </c>
      <c r="G1269" s="619">
        <v>8.4499999999999993</v>
      </c>
      <c r="H1269" s="715">
        <v>1.8</v>
      </c>
      <c r="I1269" s="679"/>
      <c r="J1269" s="527">
        <f t="shared" si="29"/>
        <v>15.209999999999999</v>
      </c>
      <c r="K1269" s="107"/>
      <c r="L1269" s="11"/>
      <c r="M1269" s="676"/>
    </row>
    <row r="1270" spans="2:13" x14ac:dyDescent="0.2">
      <c r="B1270" s="676"/>
      <c r="C1270" s="680"/>
      <c r="D1270" s="564" t="s">
        <v>2297</v>
      </c>
      <c r="E1270" s="66"/>
      <c r="F1270" s="705">
        <v>-1</v>
      </c>
      <c r="G1270" s="619">
        <v>0.9</v>
      </c>
      <c r="H1270" s="715">
        <v>1.8</v>
      </c>
      <c r="I1270" s="679"/>
      <c r="J1270" s="458">
        <f t="shared" si="29"/>
        <v>-1.62</v>
      </c>
      <c r="K1270" s="107"/>
      <c r="L1270" s="11"/>
      <c r="M1270" s="676"/>
    </row>
    <row r="1271" spans="2:13" x14ac:dyDescent="0.3">
      <c r="B1271" s="676"/>
      <c r="C1271" s="725" t="s">
        <v>1782</v>
      </c>
      <c r="D1271" s="117" t="s">
        <v>834</v>
      </c>
      <c r="E1271" s="675" t="s">
        <v>120</v>
      </c>
      <c r="F1271" s="705">
        <v>1</v>
      </c>
      <c r="G1271" s="619">
        <v>8.1</v>
      </c>
      <c r="H1271" s="715">
        <v>1.2</v>
      </c>
      <c r="I1271" s="679"/>
      <c r="J1271" s="527">
        <f t="shared" si="29"/>
        <v>9.7199999999999989</v>
      </c>
      <c r="K1271" s="107"/>
      <c r="L1271" s="11"/>
      <c r="M1271" s="676"/>
    </row>
    <row r="1272" spans="2:13" x14ac:dyDescent="0.2">
      <c r="B1272" s="676"/>
      <c r="C1272" s="680"/>
      <c r="D1272" s="564" t="s">
        <v>2297</v>
      </c>
      <c r="E1272" s="66"/>
      <c r="F1272" s="705">
        <v>-1</v>
      </c>
      <c r="G1272" s="619">
        <v>0.8</v>
      </c>
      <c r="H1272" s="715">
        <v>1.2</v>
      </c>
      <c r="I1272" s="679"/>
      <c r="J1272" s="458">
        <f t="shared" si="29"/>
        <v>-0.96</v>
      </c>
      <c r="K1272" s="107"/>
      <c r="L1272" s="11"/>
      <c r="M1272" s="676"/>
    </row>
    <row r="1273" spans="2:13" x14ac:dyDescent="0.3">
      <c r="B1273" s="676"/>
      <c r="C1273" s="725" t="s">
        <v>1784</v>
      </c>
      <c r="D1273" s="117" t="s">
        <v>122</v>
      </c>
      <c r="E1273" s="675" t="s">
        <v>121</v>
      </c>
      <c r="F1273" s="705">
        <v>1</v>
      </c>
      <c r="G1273" s="619">
        <v>7.9</v>
      </c>
      <c r="H1273" s="715">
        <v>1.8</v>
      </c>
      <c r="I1273" s="679"/>
      <c r="J1273" s="527">
        <f t="shared" si="29"/>
        <v>14.22</v>
      </c>
      <c r="K1273" s="107"/>
      <c r="L1273" s="11"/>
      <c r="M1273" s="676"/>
    </row>
    <row r="1274" spans="2:13" x14ac:dyDescent="0.2">
      <c r="B1274" s="676"/>
      <c r="C1274" s="680"/>
      <c r="D1274" s="564" t="s">
        <v>2297</v>
      </c>
      <c r="E1274" s="66"/>
      <c r="F1274" s="705">
        <v>-1</v>
      </c>
      <c r="G1274" s="619">
        <v>0.9</v>
      </c>
      <c r="H1274" s="715">
        <v>1.8</v>
      </c>
      <c r="I1274" s="679"/>
      <c r="J1274" s="458">
        <f t="shared" si="29"/>
        <v>-1.62</v>
      </c>
      <c r="K1274" s="107"/>
      <c r="L1274" s="11"/>
      <c r="M1274" s="676"/>
    </row>
    <row r="1275" spans="2:13" x14ac:dyDescent="0.3">
      <c r="B1275" s="676"/>
      <c r="C1275" s="725" t="s">
        <v>1760</v>
      </c>
      <c r="D1275" s="117" t="s">
        <v>141</v>
      </c>
      <c r="E1275" s="675" t="s">
        <v>121</v>
      </c>
      <c r="F1275" s="705">
        <v>1</v>
      </c>
      <c r="G1275" s="619">
        <v>8</v>
      </c>
      <c r="H1275" s="715">
        <v>1.8</v>
      </c>
      <c r="I1275" s="679"/>
      <c r="J1275" s="527">
        <f>PRODUCT(F1275:I1275)</f>
        <v>14.4</v>
      </c>
      <c r="K1275" s="107"/>
      <c r="L1275" s="11"/>
      <c r="M1275" s="676"/>
    </row>
    <row r="1276" spans="2:13" x14ac:dyDescent="0.2">
      <c r="B1276" s="676"/>
      <c r="C1276" s="680"/>
      <c r="D1276" s="564" t="s">
        <v>2297</v>
      </c>
      <c r="E1276" s="66"/>
      <c r="F1276" s="705">
        <v>-1</v>
      </c>
      <c r="G1276" s="619">
        <v>0.9</v>
      </c>
      <c r="H1276" s="715">
        <v>1.8</v>
      </c>
      <c r="I1276" s="679"/>
      <c r="J1276" s="458">
        <f>PRODUCT(F1276:I1276)</f>
        <v>-1.62</v>
      </c>
      <c r="K1276" s="107"/>
      <c r="L1276" s="11"/>
      <c r="M1276" s="676"/>
    </row>
    <row r="1277" spans="2:13" x14ac:dyDescent="0.3">
      <c r="B1277" s="676"/>
      <c r="C1277" s="725" t="s">
        <v>1761</v>
      </c>
      <c r="D1277" s="117" t="s">
        <v>130</v>
      </c>
      <c r="E1277" s="675" t="s">
        <v>121</v>
      </c>
      <c r="F1277" s="705">
        <v>1</v>
      </c>
      <c r="G1277" s="619">
        <v>8</v>
      </c>
      <c r="H1277" s="715">
        <v>1.8</v>
      </c>
      <c r="I1277" s="679"/>
      <c r="J1277" s="527">
        <f t="shared" ref="J1277:J1307" si="30">PRODUCT(F1277:I1277)</f>
        <v>14.4</v>
      </c>
      <c r="K1277" s="107"/>
      <c r="L1277" s="11"/>
      <c r="M1277" s="676"/>
    </row>
    <row r="1278" spans="2:13" x14ac:dyDescent="0.2">
      <c r="B1278" s="676"/>
      <c r="C1278" s="680"/>
      <c r="D1278" s="564" t="s">
        <v>2297</v>
      </c>
      <c r="E1278" s="66"/>
      <c r="F1278" s="705">
        <v>-1</v>
      </c>
      <c r="G1278" s="619">
        <v>0.9</v>
      </c>
      <c r="H1278" s="715">
        <v>1.8</v>
      </c>
      <c r="I1278" s="679"/>
      <c r="J1278" s="458">
        <f t="shared" si="30"/>
        <v>-1.62</v>
      </c>
      <c r="K1278" s="107"/>
      <c r="L1278" s="11"/>
      <c r="M1278" s="676"/>
    </row>
    <row r="1279" spans="2:13" x14ac:dyDescent="0.3">
      <c r="B1279" s="676"/>
      <c r="C1279" s="725" t="s">
        <v>1773</v>
      </c>
      <c r="D1279" s="117" t="s">
        <v>359</v>
      </c>
      <c r="E1279" s="675" t="s">
        <v>125</v>
      </c>
      <c r="F1279" s="705">
        <v>1</v>
      </c>
      <c r="G1279" s="619">
        <v>5.85</v>
      </c>
      <c r="H1279" s="715">
        <v>1.5</v>
      </c>
      <c r="I1279" s="679"/>
      <c r="J1279" s="527">
        <f t="shared" si="30"/>
        <v>8.7749999999999986</v>
      </c>
      <c r="K1279" s="107"/>
      <c r="L1279" s="11"/>
      <c r="M1279" s="676"/>
    </row>
    <row r="1280" spans="2:13" x14ac:dyDescent="0.2">
      <c r="B1280" s="676"/>
      <c r="C1280" s="680"/>
      <c r="D1280" s="564" t="s">
        <v>2297</v>
      </c>
      <c r="E1280" s="66"/>
      <c r="F1280" s="705">
        <v>-1</v>
      </c>
      <c r="G1280" s="619">
        <v>0.9</v>
      </c>
      <c r="H1280" s="715">
        <v>1.5</v>
      </c>
      <c r="I1280" s="679"/>
      <c r="J1280" s="458">
        <f t="shared" si="30"/>
        <v>-1.35</v>
      </c>
      <c r="K1280" s="107"/>
      <c r="L1280" s="11"/>
      <c r="M1280" s="676"/>
    </row>
    <row r="1281" spans="2:13" x14ac:dyDescent="0.3">
      <c r="B1281" s="676"/>
      <c r="C1281" s="725" t="s">
        <v>2442</v>
      </c>
      <c r="D1281" s="117" t="s">
        <v>2272</v>
      </c>
      <c r="E1281" s="675" t="s">
        <v>125</v>
      </c>
      <c r="F1281" s="705">
        <v>1</v>
      </c>
      <c r="G1281" s="619">
        <v>2.7</v>
      </c>
      <c r="H1281" s="715">
        <v>1.5</v>
      </c>
      <c r="I1281" s="679"/>
      <c r="J1281" s="527">
        <f t="shared" si="30"/>
        <v>4.0500000000000007</v>
      </c>
      <c r="K1281" s="107"/>
      <c r="L1281" s="11"/>
      <c r="M1281" s="676"/>
    </row>
    <row r="1282" spans="2:13" x14ac:dyDescent="0.3">
      <c r="B1282" s="676"/>
      <c r="C1282" s="725" t="s">
        <v>1765</v>
      </c>
      <c r="D1282" s="117" t="s">
        <v>122</v>
      </c>
      <c r="E1282" s="675" t="s">
        <v>121</v>
      </c>
      <c r="F1282" s="705">
        <v>1</v>
      </c>
      <c r="G1282" s="619">
        <v>8.9</v>
      </c>
      <c r="H1282" s="715">
        <v>1.8</v>
      </c>
      <c r="I1282" s="679"/>
      <c r="J1282" s="527">
        <f t="shared" si="30"/>
        <v>16.02</v>
      </c>
      <c r="K1282" s="107"/>
      <c r="L1282" s="11"/>
      <c r="M1282" s="676"/>
    </row>
    <row r="1283" spans="2:13" x14ac:dyDescent="0.2">
      <c r="B1283" s="676"/>
      <c r="C1283" s="680"/>
      <c r="D1283" s="564" t="s">
        <v>2297</v>
      </c>
      <c r="E1283" s="66"/>
      <c r="F1283" s="705">
        <v>-1</v>
      </c>
      <c r="G1283" s="619">
        <v>0.9</v>
      </c>
      <c r="H1283" s="715">
        <v>1.8</v>
      </c>
      <c r="I1283" s="679"/>
      <c r="J1283" s="458">
        <f t="shared" si="30"/>
        <v>-1.62</v>
      </c>
      <c r="K1283" s="107"/>
      <c r="L1283" s="11"/>
      <c r="M1283" s="676"/>
    </row>
    <row r="1284" spans="2:13" x14ac:dyDescent="0.3">
      <c r="B1284" s="676"/>
      <c r="C1284" s="725" t="s">
        <v>1766</v>
      </c>
      <c r="D1284" s="117" t="s">
        <v>122</v>
      </c>
      <c r="E1284" s="675" t="s">
        <v>121</v>
      </c>
      <c r="F1284" s="705">
        <v>1</v>
      </c>
      <c r="G1284" s="619">
        <v>8.9</v>
      </c>
      <c r="H1284" s="715">
        <v>1.8</v>
      </c>
      <c r="I1284" s="679"/>
      <c r="J1284" s="527">
        <f t="shared" si="30"/>
        <v>16.02</v>
      </c>
      <c r="K1284" s="107"/>
      <c r="L1284" s="11"/>
      <c r="M1284" s="676"/>
    </row>
    <row r="1285" spans="2:13" x14ac:dyDescent="0.2">
      <c r="B1285" s="676"/>
      <c r="C1285" s="680"/>
      <c r="D1285" s="564" t="s">
        <v>2297</v>
      </c>
      <c r="E1285" s="66"/>
      <c r="F1285" s="705">
        <v>-1</v>
      </c>
      <c r="G1285" s="619">
        <v>0.9</v>
      </c>
      <c r="H1285" s="715">
        <v>1.8</v>
      </c>
      <c r="I1285" s="679"/>
      <c r="J1285" s="458">
        <f t="shared" si="30"/>
        <v>-1.62</v>
      </c>
      <c r="K1285" s="107"/>
      <c r="L1285" s="11"/>
      <c r="M1285" s="676"/>
    </row>
    <row r="1286" spans="2:13" x14ac:dyDescent="0.3">
      <c r="B1286" s="676"/>
      <c r="C1286" s="725" t="s">
        <v>1767</v>
      </c>
      <c r="D1286" s="117" t="s">
        <v>268</v>
      </c>
      <c r="E1286" s="675" t="s">
        <v>121</v>
      </c>
      <c r="F1286" s="705">
        <v>1</v>
      </c>
      <c r="G1286" s="619">
        <v>10.3</v>
      </c>
      <c r="H1286" s="715">
        <v>1.8</v>
      </c>
      <c r="I1286" s="679"/>
      <c r="J1286" s="527">
        <f t="shared" si="30"/>
        <v>18.540000000000003</v>
      </c>
      <c r="K1286" s="107"/>
      <c r="L1286" s="11"/>
      <c r="M1286" s="676"/>
    </row>
    <row r="1287" spans="2:13" x14ac:dyDescent="0.2">
      <c r="B1287" s="676"/>
      <c r="C1287" s="680"/>
      <c r="D1287" s="564" t="s">
        <v>2297</v>
      </c>
      <c r="E1287" s="66"/>
      <c r="F1287" s="705">
        <v>-1</v>
      </c>
      <c r="G1287" s="619">
        <v>1</v>
      </c>
      <c r="H1287" s="715">
        <v>1.8</v>
      </c>
      <c r="I1287" s="679"/>
      <c r="J1287" s="458">
        <f t="shared" si="30"/>
        <v>-1.8</v>
      </c>
      <c r="K1287" s="107"/>
      <c r="L1287" s="11"/>
      <c r="M1287" s="676"/>
    </row>
    <row r="1288" spans="2:13" x14ac:dyDescent="0.3">
      <c r="B1288" s="676"/>
      <c r="C1288" s="725" t="s">
        <v>2443</v>
      </c>
      <c r="D1288" s="117" t="s">
        <v>2444</v>
      </c>
      <c r="E1288" s="675" t="s">
        <v>125</v>
      </c>
      <c r="F1288" s="705">
        <v>1</v>
      </c>
      <c r="G1288" s="619">
        <v>34.32</v>
      </c>
      <c r="H1288" s="715">
        <v>1.5</v>
      </c>
      <c r="I1288" s="679"/>
      <c r="J1288" s="527">
        <f t="shared" si="30"/>
        <v>51.480000000000004</v>
      </c>
      <c r="K1288" s="107"/>
      <c r="L1288" s="11"/>
      <c r="M1288" s="676"/>
    </row>
    <row r="1289" spans="2:13" x14ac:dyDescent="0.2">
      <c r="B1289" s="676"/>
      <c r="C1289" s="680"/>
      <c r="D1289" s="564" t="s">
        <v>2297</v>
      </c>
      <c r="E1289" s="66"/>
      <c r="F1289" s="705">
        <v>-1</v>
      </c>
      <c r="G1289" s="619">
        <v>2.6</v>
      </c>
      <c r="H1289" s="715">
        <v>1.5</v>
      </c>
      <c r="I1289" s="679"/>
      <c r="J1289" s="458">
        <f t="shared" si="30"/>
        <v>-3.9000000000000004</v>
      </c>
      <c r="K1289" s="107"/>
      <c r="L1289" s="11"/>
      <c r="M1289" s="676"/>
    </row>
    <row r="1290" spans="2:13" x14ac:dyDescent="0.2">
      <c r="B1290" s="676"/>
      <c r="C1290" s="680"/>
      <c r="D1290" s="564" t="s">
        <v>2297</v>
      </c>
      <c r="E1290" s="66"/>
      <c r="F1290" s="705">
        <v>-2</v>
      </c>
      <c r="G1290" s="619">
        <v>1.2</v>
      </c>
      <c r="H1290" s="715">
        <v>1.5</v>
      </c>
      <c r="I1290" s="679"/>
      <c r="J1290" s="458">
        <f t="shared" si="30"/>
        <v>-3.5999999999999996</v>
      </c>
      <c r="K1290" s="107"/>
      <c r="L1290" s="11"/>
      <c r="M1290" s="676"/>
    </row>
    <row r="1291" spans="2:13" x14ac:dyDescent="0.2">
      <c r="B1291" s="676"/>
      <c r="C1291" s="680"/>
      <c r="D1291" s="564" t="s">
        <v>2297</v>
      </c>
      <c r="E1291" s="66"/>
      <c r="F1291" s="705">
        <v>-1</v>
      </c>
      <c r="G1291" s="619">
        <v>1</v>
      </c>
      <c r="H1291" s="715">
        <v>1.5</v>
      </c>
      <c r="I1291" s="679"/>
      <c r="J1291" s="458">
        <f t="shared" si="30"/>
        <v>-1.5</v>
      </c>
      <c r="K1291" s="107"/>
      <c r="L1291" s="11"/>
      <c r="M1291" s="676"/>
    </row>
    <row r="1292" spans="2:13" x14ac:dyDescent="0.2">
      <c r="B1292" s="676"/>
      <c r="C1292" s="680"/>
      <c r="D1292" s="564" t="s">
        <v>2297</v>
      </c>
      <c r="E1292" s="66"/>
      <c r="F1292" s="705">
        <v>-2</v>
      </c>
      <c r="G1292" s="619">
        <v>0.9</v>
      </c>
      <c r="H1292" s="715">
        <v>1.5</v>
      </c>
      <c r="I1292" s="679"/>
      <c r="J1292" s="458">
        <f t="shared" si="30"/>
        <v>-2.7</v>
      </c>
      <c r="K1292" s="107"/>
      <c r="L1292" s="11"/>
      <c r="M1292" s="676"/>
    </row>
    <row r="1293" spans="2:13" x14ac:dyDescent="0.3">
      <c r="B1293" s="676"/>
      <c r="C1293" s="725" t="s">
        <v>1787</v>
      </c>
      <c r="D1293" s="117" t="s">
        <v>2445</v>
      </c>
      <c r="E1293" s="675" t="s">
        <v>120</v>
      </c>
      <c r="F1293" s="705">
        <v>1</v>
      </c>
      <c r="G1293" s="619">
        <v>8.6999999999999993</v>
      </c>
      <c r="H1293" s="715">
        <v>1.2</v>
      </c>
      <c r="I1293" s="679"/>
      <c r="J1293" s="527">
        <f t="shared" si="30"/>
        <v>10.44</v>
      </c>
      <c r="K1293" s="107"/>
      <c r="L1293" s="11"/>
      <c r="M1293" s="676"/>
    </row>
    <row r="1294" spans="2:13" x14ac:dyDescent="0.2">
      <c r="B1294" s="676"/>
      <c r="C1294" s="680"/>
      <c r="D1294" s="564" t="s">
        <v>2297</v>
      </c>
      <c r="E1294" s="66"/>
      <c r="F1294" s="705">
        <v>-1</v>
      </c>
      <c r="G1294" s="619">
        <v>0.8</v>
      </c>
      <c r="H1294" s="715">
        <v>1.2</v>
      </c>
      <c r="I1294" s="679"/>
      <c r="J1294" s="458">
        <f t="shared" si="30"/>
        <v>-0.96</v>
      </c>
      <c r="K1294" s="107"/>
      <c r="L1294" s="11"/>
      <c r="M1294" s="676"/>
    </row>
    <row r="1295" spans="2:13" x14ac:dyDescent="0.3">
      <c r="B1295" s="676"/>
      <c r="C1295" s="725" t="s">
        <v>1774</v>
      </c>
      <c r="D1295" s="117" t="s">
        <v>2446</v>
      </c>
      <c r="E1295" s="675" t="s">
        <v>120</v>
      </c>
      <c r="F1295" s="705">
        <v>1</v>
      </c>
      <c r="G1295" s="619">
        <v>6.6</v>
      </c>
      <c r="H1295" s="715">
        <v>1.2</v>
      </c>
      <c r="I1295" s="679"/>
      <c r="J1295" s="527">
        <f t="shared" si="30"/>
        <v>7.919999999999999</v>
      </c>
      <c r="K1295" s="107"/>
      <c r="L1295" s="11"/>
      <c r="M1295" s="676"/>
    </row>
    <row r="1296" spans="2:13" x14ac:dyDescent="0.2">
      <c r="B1296" s="676"/>
      <c r="C1296" s="680"/>
      <c r="D1296" s="564" t="s">
        <v>2297</v>
      </c>
      <c r="E1296" s="66"/>
      <c r="F1296" s="705">
        <v>-1</v>
      </c>
      <c r="G1296" s="619">
        <v>0.8</v>
      </c>
      <c r="H1296" s="715">
        <v>1.2</v>
      </c>
      <c r="I1296" s="679"/>
      <c r="J1296" s="458">
        <f t="shared" si="30"/>
        <v>-0.96</v>
      </c>
      <c r="K1296" s="107"/>
      <c r="L1296" s="11"/>
      <c r="M1296" s="676"/>
    </row>
    <row r="1297" spans="2:13" x14ac:dyDescent="0.3">
      <c r="B1297" s="676"/>
      <c r="C1297" s="725" t="s">
        <v>1792</v>
      </c>
      <c r="D1297" s="117" t="s">
        <v>2447</v>
      </c>
      <c r="E1297" s="675" t="s">
        <v>125</v>
      </c>
      <c r="F1297" s="705">
        <v>1</v>
      </c>
      <c r="G1297" s="619">
        <v>20.9</v>
      </c>
      <c r="H1297" s="715">
        <v>1.5</v>
      </c>
      <c r="I1297" s="679"/>
      <c r="J1297" s="527">
        <f t="shared" si="30"/>
        <v>31.349999999999998</v>
      </c>
      <c r="K1297" s="107"/>
      <c r="L1297" s="11"/>
      <c r="M1297" s="676"/>
    </row>
    <row r="1298" spans="2:13" x14ac:dyDescent="0.2">
      <c r="B1298" s="676"/>
      <c r="C1298" s="680"/>
      <c r="D1298" s="564" t="s">
        <v>2297</v>
      </c>
      <c r="E1298" s="66"/>
      <c r="F1298" s="705">
        <v>-1</v>
      </c>
      <c r="G1298" s="619">
        <v>0.9</v>
      </c>
      <c r="H1298" s="715">
        <v>1.5</v>
      </c>
      <c r="I1298" s="679"/>
      <c r="J1298" s="458">
        <f t="shared" si="30"/>
        <v>-1.35</v>
      </c>
      <c r="K1298" s="107"/>
      <c r="L1298" s="11"/>
      <c r="M1298" s="676"/>
    </row>
    <row r="1299" spans="2:13" x14ac:dyDescent="0.2">
      <c r="B1299" s="676"/>
      <c r="C1299" s="680"/>
      <c r="D1299" s="564" t="s">
        <v>2297</v>
      </c>
      <c r="E1299" s="66"/>
      <c r="F1299" s="705">
        <v>-2</v>
      </c>
      <c r="G1299" s="619">
        <v>0.8</v>
      </c>
      <c r="H1299" s="715">
        <v>1.5</v>
      </c>
      <c r="I1299" s="679"/>
      <c r="J1299" s="458">
        <f t="shared" si="30"/>
        <v>-2.4000000000000004</v>
      </c>
      <c r="K1299" s="107"/>
      <c r="L1299" s="11"/>
      <c r="M1299" s="676"/>
    </row>
    <row r="1300" spans="2:13" x14ac:dyDescent="0.3">
      <c r="B1300" s="676"/>
      <c r="C1300" s="725"/>
      <c r="D1300" s="117"/>
      <c r="E1300" s="675" t="s">
        <v>2378</v>
      </c>
      <c r="F1300" s="705">
        <v>-1</v>
      </c>
      <c r="G1300" s="619">
        <v>2.1</v>
      </c>
      <c r="H1300" s="715">
        <v>0.3</v>
      </c>
      <c r="I1300" s="679"/>
      <c r="J1300" s="527">
        <f t="shared" si="30"/>
        <v>-0.63</v>
      </c>
      <c r="K1300" s="107"/>
      <c r="L1300" s="11"/>
      <c r="M1300" s="676"/>
    </row>
    <row r="1301" spans="2:13" x14ac:dyDescent="0.3">
      <c r="B1301" s="676"/>
      <c r="C1301" s="725"/>
      <c r="D1301" s="117"/>
      <c r="E1301" s="675" t="s">
        <v>2448</v>
      </c>
      <c r="F1301" s="705">
        <v>-1</v>
      </c>
      <c r="G1301" s="619">
        <v>3.15</v>
      </c>
      <c r="H1301" s="715">
        <v>0.3</v>
      </c>
      <c r="I1301" s="679"/>
      <c r="J1301" s="527">
        <f t="shared" si="30"/>
        <v>-0.94499999999999995</v>
      </c>
      <c r="K1301" s="107"/>
      <c r="L1301" s="11"/>
      <c r="M1301" s="676"/>
    </row>
    <row r="1302" spans="2:13" x14ac:dyDescent="0.3">
      <c r="B1302" s="676"/>
      <c r="C1302" s="725" t="s">
        <v>1789</v>
      </c>
      <c r="D1302" s="117" t="s">
        <v>142</v>
      </c>
      <c r="E1302" s="675" t="s">
        <v>121</v>
      </c>
      <c r="F1302" s="705">
        <v>1</v>
      </c>
      <c r="G1302" s="619">
        <v>9.3000000000000007</v>
      </c>
      <c r="H1302" s="715">
        <v>1.8</v>
      </c>
      <c r="I1302" s="679"/>
      <c r="J1302" s="527">
        <f t="shared" si="30"/>
        <v>16.740000000000002</v>
      </c>
      <c r="K1302" s="107"/>
      <c r="L1302" s="11"/>
      <c r="M1302" s="676"/>
    </row>
    <row r="1303" spans="2:13" x14ac:dyDescent="0.2">
      <c r="B1303" s="676"/>
      <c r="C1303" s="680"/>
      <c r="D1303" s="564" t="s">
        <v>2297</v>
      </c>
      <c r="E1303" s="66"/>
      <c r="F1303" s="705">
        <v>-1</v>
      </c>
      <c r="G1303" s="619">
        <v>0.9</v>
      </c>
      <c r="H1303" s="715">
        <v>1.8</v>
      </c>
      <c r="I1303" s="679"/>
      <c r="J1303" s="458">
        <f t="shared" si="30"/>
        <v>-1.62</v>
      </c>
      <c r="K1303" s="107"/>
      <c r="L1303" s="11"/>
      <c r="M1303" s="676"/>
    </row>
    <row r="1304" spans="2:13" x14ac:dyDescent="0.3">
      <c r="B1304" s="676"/>
      <c r="C1304" s="725" t="s">
        <v>1790</v>
      </c>
      <c r="D1304" s="117" t="s">
        <v>140</v>
      </c>
      <c r="E1304" s="675" t="s">
        <v>782</v>
      </c>
      <c r="F1304" s="705">
        <v>1</v>
      </c>
      <c r="G1304" s="619">
        <v>10.3</v>
      </c>
      <c r="H1304" s="715">
        <v>2</v>
      </c>
      <c r="I1304" s="679"/>
      <c r="J1304" s="527">
        <f t="shared" si="30"/>
        <v>20.6</v>
      </c>
      <c r="K1304" s="107"/>
      <c r="L1304" s="11"/>
      <c r="M1304" s="676"/>
    </row>
    <row r="1305" spans="2:13" x14ac:dyDescent="0.2">
      <c r="B1305" s="676"/>
      <c r="C1305" s="680"/>
      <c r="D1305" s="564" t="s">
        <v>2297</v>
      </c>
      <c r="E1305" s="66"/>
      <c r="F1305" s="705">
        <v>-1</v>
      </c>
      <c r="G1305" s="619">
        <v>0.9</v>
      </c>
      <c r="H1305" s="715">
        <v>2</v>
      </c>
      <c r="I1305" s="679"/>
      <c r="J1305" s="458">
        <f t="shared" si="30"/>
        <v>-1.8</v>
      </c>
      <c r="K1305" s="107"/>
      <c r="L1305" s="11"/>
      <c r="M1305" s="676"/>
    </row>
    <row r="1306" spans="2:13" x14ac:dyDescent="0.3">
      <c r="B1306" s="676"/>
      <c r="C1306" s="725" t="s">
        <v>1796</v>
      </c>
      <c r="D1306" s="117" t="s">
        <v>2449</v>
      </c>
      <c r="E1306" s="675" t="s">
        <v>125</v>
      </c>
      <c r="F1306" s="705">
        <v>1</v>
      </c>
      <c r="G1306" s="619">
        <v>23.1</v>
      </c>
      <c r="H1306" s="715">
        <v>1.5</v>
      </c>
      <c r="I1306" s="679"/>
      <c r="J1306" s="527">
        <f t="shared" si="30"/>
        <v>34.650000000000006</v>
      </c>
      <c r="K1306" s="107"/>
      <c r="L1306" s="11"/>
      <c r="M1306" s="676"/>
    </row>
    <row r="1307" spans="2:13" x14ac:dyDescent="0.2">
      <c r="B1307" s="676"/>
      <c r="C1307" s="680"/>
      <c r="D1307" s="564" t="s">
        <v>2297</v>
      </c>
      <c r="E1307" s="66"/>
      <c r="F1307" s="705">
        <v>-2</v>
      </c>
      <c r="G1307" s="619">
        <v>1.2</v>
      </c>
      <c r="H1307" s="715">
        <v>1.5</v>
      </c>
      <c r="I1307" s="679"/>
      <c r="J1307" s="458">
        <f t="shared" si="30"/>
        <v>-3.5999999999999996</v>
      </c>
      <c r="K1307" s="107"/>
      <c r="L1307" s="11"/>
      <c r="M1307" s="676"/>
    </row>
    <row r="1308" spans="2:13" x14ac:dyDescent="0.3">
      <c r="B1308" s="676"/>
      <c r="C1308" s="725"/>
      <c r="D1308" s="117" t="s">
        <v>2371</v>
      </c>
      <c r="E1308" s="675"/>
      <c r="F1308" s="705">
        <v>-4</v>
      </c>
      <c r="G1308" s="619">
        <v>3.15</v>
      </c>
      <c r="H1308" s="715">
        <v>0.3</v>
      </c>
      <c r="I1308" s="679"/>
      <c r="J1308" s="527">
        <f>PRODUCT(F1308:I1308)</f>
        <v>-3.78</v>
      </c>
      <c r="K1308" s="107"/>
      <c r="L1308" s="11"/>
      <c r="M1308" s="676"/>
    </row>
    <row r="1309" spans="2:13" x14ac:dyDescent="0.2">
      <c r="B1309" s="676"/>
      <c r="C1309" s="680"/>
      <c r="D1309" s="564"/>
      <c r="E1309" s="565"/>
      <c r="F1309" s="705"/>
      <c r="G1309" s="619"/>
      <c r="H1309" s="715"/>
      <c r="I1309" s="679"/>
      <c r="J1309" s="527"/>
      <c r="K1309" s="107"/>
      <c r="L1309" s="11"/>
      <c r="M1309" s="676"/>
    </row>
    <row r="1310" spans="2:13" x14ac:dyDescent="0.2">
      <c r="B1310" s="676"/>
      <c r="C1310" s="680"/>
      <c r="D1310" s="690" t="s">
        <v>1798</v>
      </c>
      <c r="E1310" s="565"/>
      <c r="F1310" s="705"/>
      <c r="G1310" s="619"/>
      <c r="H1310" s="715"/>
      <c r="I1310" s="679"/>
      <c r="J1310" s="527"/>
      <c r="K1310" s="107"/>
      <c r="L1310" s="11"/>
      <c r="M1310" s="676"/>
    </row>
    <row r="1311" spans="2:13" x14ac:dyDescent="0.3">
      <c r="B1311" s="676"/>
      <c r="C1311" s="725" t="s">
        <v>1786</v>
      </c>
      <c r="D1311" s="117" t="s">
        <v>122</v>
      </c>
      <c r="E1311" s="675" t="s">
        <v>121</v>
      </c>
      <c r="F1311" s="705">
        <v>1</v>
      </c>
      <c r="G1311" s="619">
        <v>8.1</v>
      </c>
      <c r="H1311" s="715">
        <v>1.8</v>
      </c>
      <c r="I1311" s="679"/>
      <c r="J1311" s="527">
        <f t="shared" ref="J1311:J1374" si="31">PRODUCT(F1311:I1311)</f>
        <v>14.58</v>
      </c>
      <c r="K1311" s="107"/>
      <c r="L1311" s="11"/>
      <c r="M1311" s="676"/>
    </row>
    <row r="1312" spans="2:13" x14ac:dyDescent="0.2">
      <c r="B1312" s="676"/>
      <c r="C1312" s="680"/>
      <c r="D1312" s="564" t="s">
        <v>2297</v>
      </c>
      <c r="E1312" s="66"/>
      <c r="F1312" s="705">
        <v>-1</v>
      </c>
      <c r="G1312" s="619">
        <v>0.9</v>
      </c>
      <c r="H1312" s="715">
        <v>1.8</v>
      </c>
      <c r="I1312" s="679"/>
      <c r="J1312" s="458">
        <f t="shared" si="31"/>
        <v>-1.62</v>
      </c>
      <c r="K1312" s="107"/>
      <c r="L1312" s="11"/>
      <c r="M1312" s="676"/>
    </row>
    <row r="1313" spans="2:13" x14ac:dyDescent="0.3">
      <c r="B1313" s="676"/>
      <c r="C1313" s="725" t="s">
        <v>1803</v>
      </c>
      <c r="D1313" s="117" t="s">
        <v>176</v>
      </c>
      <c r="E1313" s="675" t="s">
        <v>128</v>
      </c>
      <c r="F1313" s="705">
        <v>1</v>
      </c>
      <c r="G1313" s="619">
        <v>17.8</v>
      </c>
      <c r="H1313" s="715">
        <v>0.1</v>
      </c>
      <c r="I1313" s="679"/>
      <c r="J1313" s="527">
        <f t="shared" si="31"/>
        <v>1.7800000000000002</v>
      </c>
      <c r="K1313" s="107"/>
      <c r="L1313" s="11"/>
      <c r="M1313" s="676"/>
    </row>
    <row r="1314" spans="2:13" x14ac:dyDescent="0.2">
      <c r="B1314" s="676"/>
      <c r="C1314" s="680"/>
      <c r="D1314" s="564" t="s">
        <v>2297</v>
      </c>
      <c r="E1314" s="66"/>
      <c r="F1314" s="705">
        <v>-1</v>
      </c>
      <c r="G1314" s="619">
        <v>1</v>
      </c>
      <c r="H1314" s="715">
        <v>0.1</v>
      </c>
      <c r="I1314" s="679"/>
      <c r="J1314" s="458">
        <f t="shared" si="31"/>
        <v>-0.1</v>
      </c>
      <c r="K1314" s="107"/>
      <c r="L1314" s="11"/>
      <c r="M1314" s="676"/>
    </row>
    <row r="1315" spans="2:13" x14ac:dyDescent="0.3">
      <c r="B1315" s="676"/>
      <c r="C1315" s="725" t="s">
        <v>1804</v>
      </c>
      <c r="D1315" s="117" t="s">
        <v>204</v>
      </c>
      <c r="E1315" s="675" t="s">
        <v>125</v>
      </c>
      <c r="F1315" s="705">
        <v>1</v>
      </c>
      <c r="G1315" s="619">
        <v>12.8</v>
      </c>
      <c r="H1315" s="715">
        <v>1.5</v>
      </c>
      <c r="I1315" s="679"/>
      <c r="J1315" s="527">
        <f t="shared" si="31"/>
        <v>19.200000000000003</v>
      </c>
      <c r="K1315" s="107"/>
      <c r="L1315" s="11"/>
      <c r="M1315" s="676"/>
    </row>
    <row r="1316" spans="2:13" x14ac:dyDescent="0.2">
      <c r="B1316" s="676"/>
      <c r="C1316" s="680"/>
      <c r="D1316" s="564" t="s">
        <v>2297</v>
      </c>
      <c r="E1316" s="66"/>
      <c r="F1316" s="705">
        <v>-1</v>
      </c>
      <c r="G1316" s="619">
        <v>1.2</v>
      </c>
      <c r="H1316" s="715">
        <v>1.5</v>
      </c>
      <c r="I1316" s="679"/>
      <c r="J1316" s="458">
        <f t="shared" si="31"/>
        <v>-1.7999999999999998</v>
      </c>
      <c r="K1316" s="107"/>
      <c r="L1316" s="11"/>
      <c r="M1316" s="676"/>
    </row>
    <row r="1317" spans="2:13" x14ac:dyDescent="0.2">
      <c r="B1317" s="676"/>
      <c r="C1317" s="680"/>
      <c r="D1317" s="564"/>
      <c r="E1317" s="66" t="s">
        <v>673</v>
      </c>
      <c r="F1317" s="705">
        <v>-1</v>
      </c>
      <c r="G1317" s="619">
        <v>1.8</v>
      </c>
      <c r="H1317" s="715">
        <v>0.3</v>
      </c>
      <c r="I1317" s="679"/>
      <c r="J1317" s="458">
        <f t="shared" si="31"/>
        <v>-0.54</v>
      </c>
      <c r="K1317" s="107"/>
      <c r="L1317" s="11"/>
      <c r="M1317" s="676"/>
    </row>
    <row r="1318" spans="2:13" x14ac:dyDescent="0.3">
      <c r="B1318" s="676"/>
      <c r="C1318" s="725" t="s">
        <v>1805</v>
      </c>
      <c r="D1318" s="117" t="s">
        <v>159</v>
      </c>
      <c r="E1318" s="675" t="s">
        <v>128</v>
      </c>
      <c r="F1318" s="705">
        <v>1</v>
      </c>
      <c r="G1318" s="619">
        <v>13.7</v>
      </c>
      <c r="H1318" s="715">
        <v>0.1</v>
      </c>
      <c r="I1318" s="679"/>
      <c r="J1318" s="527">
        <f t="shared" si="31"/>
        <v>1.37</v>
      </c>
      <c r="K1318" s="107"/>
      <c r="L1318" s="11"/>
      <c r="M1318" s="676"/>
    </row>
    <row r="1319" spans="2:13" x14ac:dyDescent="0.2">
      <c r="B1319" s="676"/>
      <c r="C1319" s="680"/>
      <c r="D1319" s="564" t="s">
        <v>2297</v>
      </c>
      <c r="E1319" s="66"/>
      <c r="F1319" s="705">
        <v>-1</v>
      </c>
      <c r="G1319" s="619">
        <v>1</v>
      </c>
      <c r="H1319" s="715">
        <v>0.1</v>
      </c>
      <c r="I1319" s="679"/>
      <c r="J1319" s="458">
        <f t="shared" si="31"/>
        <v>-0.1</v>
      </c>
      <c r="K1319" s="107"/>
      <c r="L1319" s="11"/>
      <c r="M1319" s="676"/>
    </row>
    <row r="1320" spans="2:13" x14ac:dyDescent="0.3">
      <c r="B1320" s="676"/>
      <c r="C1320" s="725" t="s">
        <v>1801</v>
      </c>
      <c r="D1320" s="117" t="s">
        <v>155</v>
      </c>
      <c r="E1320" s="675" t="s">
        <v>128</v>
      </c>
      <c r="F1320" s="705">
        <v>1</v>
      </c>
      <c r="G1320" s="619">
        <v>14.6</v>
      </c>
      <c r="H1320" s="715">
        <v>0.1</v>
      </c>
      <c r="I1320" s="679"/>
      <c r="J1320" s="527">
        <f t="shared" si="31"/>
        <v>1.46</v>
      </c>
      <c r="K1320" s="107"/>
      <c r="L1320" s="11"/>
      <c r="M1320" s="676"/>
    </row>
    <row r="1321" spans="2:13" x14ac:dyDescent="0.2">
      <c r="B1321" s="676"/>
      <c r="C1321" s="680"/>
      <c r="D1321" s="564" t="s">
        <v>2297</v>
      </c>
      <c r="E1321" s="66"/>
      <c r="F1321" s="705">
        <v>-1</v>
      </c>
      <c r="G1321" s="619">
        <v>1</v>
      </c>
      <c r="H1321" s="715">
        <v>0.1</v>
      </c>
      <c r="I1321" s="679"/>
      <c r="J1321" s="458">
        <f t="shared" si="31"/>
        <v>-0.1</v>
      </c>
      <c r="K1321" s="107"/>
      <c r="L1321" s="11"/>
      <c r="M1321" s="676"/>
    </row>
    <row r="1322" spans="2:13" x14ac:dyDescent="0.3">
      <c r="B1322" s="676"/>
      <c r="C1322" s="725" t="s">
        <v>1823</v>
      </c>
      <c r="D1322" s="117" t="s">
        <v>1824</v>
      </c>
      <c r="E1322" s="675" t="s">
        <v>125</v>
      </c>
      <c r="F1322" s="705">
        <v>1</v>
      </c>
      <c r="G1322" s="619">
        <v>24.5</v>
      </c>
      <c r="H1322" s="715">
        <v>1.5</v>
      </c>
      <c r="I1322" s="679"/>
      <c r="J1322" s="527">
        <f t="shared" si="31"/>
        <v>36.75</v>
      </c>
      <c r="K1322" s="107"/>
      <c r="L1322" s="11"/>
      <c r="M1322" s="676"/>
    </row>
    <row r="1323" spans="2:13" x14ac:dyDescent="0.2">
      <c r="B1323" s="676"/>
      <c r="C1323" s="680"/>
      <c r="D1323" s="564" t="s">
        <v>2297</v>
      </c>
      <c r="E1323" s="66"/>
      <c r="F1323" s="705">
        <v>-1</v>
      </c>
      <c r="G1323" s="619">
        <v>1.8</v>
      </c>
      <c r="H1323" s="715">
        <v>1.5</v>
      </c>
      <c r="I1323" s="679"/>
      <c r="J1323" s="458">
        <f t="shared" si="31"/>
        <v>-2.7</v>
      </c>
      <c r="K1323" s="107"/>
      <c r="L1323" s="11"/>
      <c r="M1323" s="676"/>
    </row>
    <row r="1324" spans="2:13" x14ac:dyDescent="0.2">
      <c r="B1324" s="676"/>
      <c r="C1324" s="680"/>
      <c r="D1324" s="564" t="s">
        <v>2297</v>
      </c>
      <c r="E1324" s="66"/>
      <c r="F1324" s="705">
        <v>-2</v>
      </c>
      <c r="G1324" s="619">
        <v>1.2</v>
      </c>
      <c r="H1324" s="715">
        <v>1.5</v>
      </c>
      <c r="I1324" s="679"/>
      <c r="J1324" s="458">
        <f t="shared" si="31"/>
        <v>-3.5999999999999996</v>
      </c>
      <c r="K1324" s="107"/>
      <c r="L1324" s="11"/>
      <c r="M1324" s="676"/>
    </row>
    <row r="1325" spans="2:13" x14ac:dyDescent="0.2">
      <c r="B1325" s="676"/>
      <c r="C1325" s="680"/>
      <c r="D1325" s="564" t="s">
        <v>2297</v>
      </c>
      <c r="E1325" s="66"/>
      <c r="F1325" s="705">
        <v>-1</v>
      </c>
      <c r="G1325" s="619">
        <v>0.9</v>
      </c>
      <c r="H1325" s="715">
        <v>1.5</v>
      </c>
      <c r="I1325" s="679"/>
      <c r="J1325" s="458">
        <f t="shared" si="31"/>
        <v>-1.35</v>
      </c>
      <c r="K1325" s="107"/>
      <c r="L1325" s="11"/>
      <c r="M1325" s="676"/>
    </row>
    <row r="1326" spans="2:13" x14ac:dyDescent="0.2">
      <c r="B1326" s="676"/>
      <c r="C1326" s="680"/>
      <c r="D1326" s="564"/>
      <c r="E1326" s="66" t="s">
        <v>672</v>
      </c>
      <c r="F1326" s="705">
        <v>-1</v>
      </c>
      <c r="G1326" s="619">
        <v>1.6</v>
      </c>
      <c r="H1326" s="715">
        <v>0.3</v>
      </c>
      <c r="I1326" s="679"/>
      <c r="J1326" s="458">
        <f t="shared" si="31"/>
        <v>-0.48</v>
      </c>
      <c r="K1326" s="107"/>
      <c r="L1326" s="11"/>
      <c r="M1326" s="676"/>
    </row>
    <row r="1327" spans="2:13" x14ac:dyDescent="0.2">
      <c r="B1327" s="676"/>
      <c r="C1327" s="677"/>
      <c r="D1327" s="143"/>
      <c r="E1327" s="66" t="s">
        <v>2311</v>
      </c>
      <c r="F1327" s="705">
        <v>-1</v>
      </c>
      <c r="G1327" s="619">
        <v>0.7</v>
      </c>
      <c r="H1327" s="679">
        <v>0.75</v>
      </c>
      <c r="I1327" s="679"/>
      <c r="J1327" s="458">
        <f t="shared" si="31"/>
        <v>-0.52499999999999991</v>
      </c>
      <c r="K1327" s="107"/>
      <c r="L1327" s="11"/>
      <c r="M1327" s="676"/>
    </row>
    <row r="1328" spans="2:13" x14ac:dyDescent="0.2">
      <c r="B1328" s="676"/>
      <c r="C1328" s="677"/>
      <c r="D1328" s="143"/>
      <c r="E1328" s="66" t="s">
        <v>2302</v>
      </c>
      <c r="F1328" s="705">
        <v>-1</v>
      </c>
      <c r="G1328" s="619">
        <v>0.4</v>
      </c>
      <c r="H1328" s="679">
        <v>0.75</v>
      </c>
      <c r="I1328" s="679"/>
      <c r="J1328" s="458">
        <f t="shared" si="31"/>
        <v>-0.30000000000000004</v>
      </c>
      <c r="K1328" s="107"/>
      <c r="L1328" s="11"/>
      <c r="M1328" s="676"/>
    </row>
    <row r="1329" spans="2:13" x14ac:dyDescent="0.3">
      <c r="B1329" s="676"/>
      <c r="C1329" s="725" t="s">
        <v>1799</v>
      </c>
      <c r="D1329" s="117" t="s">
        <v>1800</v>
      </c>
      <c r="E1329" s="675" t="s">
        <v>125</v>
      </c>
      <c r="F1329" s="705">
        <v>1</v>
      </c>
      <c r="G1329" s="619">
        <v>3.1</v>
      </c>
      <c r="H1329" s="715">
        <v>1.5</v>
      </c>
      <c r="I1329" s="679"/>
      <c r="J1329" s="527">
        <f t="shared" si="31"/>
        <v>4.6500000000000004</v>
      </c>
      <c r="K1329" s="107"/>
      <c r="L1329" s="11"/>
      <c r="M1329" s="676"/>
    </row>
    <row r="1330" spans="2:13" x14ac:dyDescent="0.2">
      <c r="B1330" s="676"/>
      <c r="C1330" s="680"/>
      <c r="D1330" s="564" t="s">
        <v>2297</v>
      </c>
      <c r="E1330" s="66"/>
      <c r="F1330" s="705">
        <v>-1</v>
      </c>
      <c r="G1330" s="619">
        <v>0.9</v>
      </c>
      <c r="H1330" s="715">
        <v>1.5</v>
      </c>
      <c r="I1330" s="679"/>
      <c r="J1330" s="458">
        <f t="shared" si="31"/>
        <v>-1.35</v>
      </c>
      <c r="K1330" s="107"/>
      <c r="L1330" s="11"/>
      <c r="M1330" s="676"/>
    </row>
    <row r="1331" spans="2:13" x14ac:dyDescent="0.3">
      <c r="B1331" s="676"/>
      <c r="C1331" s="725" t="s">
        <v>2222</v>
      </c>
      <c r="D1331" s="117" t="s">
        <v>2450</v>
      </c>
      <c r="E1331" s="675" t="s">
        <v>121</v>
      </c>
      <c r="F1331" s="705">
        <v>1</v>
      </c>
      <c r="G1331" s="619">
        <v>14.5</v>
      </c>
      <c r="H1331" s="715">
        <v>1.8</v>
      </c>
      <c r="I1331" s="679"/>
      <c r="J1331" s="527">
        <f t="shared" si="31"/>
        <v>26.1</v>
      </c>
      <c r="K1331" s="107"/>
      <c r="L1331" s="11"/>
      <c r="M1331" s="676"/>
    </row>
    <row r="1332" spans="2:13" x14ac:dyDescent="0.2">
      <c r="B1332" s="676"/>
      <c r="C1332" s="680"/>
      <c r="D1332" s="564" t="s">
        <v>2297</v>
      </c>
      <c r="E1332" s="66"/>
      <c r="F1332" s="705">
        <v>-1</v>
      </c>
      <c r="G1332" s="619">
        <v>0.9</v>
      </c>
      <c r="H1332" s="715">
        <v>1.8</v>
      </c>
      <c r="I1332" s="679"/>
      <c r="J1332" s="458">
        <f t="shared" si="31"/>
        <v>-1.62</v>
      </c>
      <c r="K1332" s="107"/>
      <c r="L1332" s="11"/>
      <c r="M1332" s="676"/>
    </row>
    <row r="1333" spans="2:13" x14ac:dyDescent="0.2">
      <c r="B1333" s="676"/>
      <c r="C1333" s="680"/>
      <c r="D1333" s="564" t="s">
        <v>2315</v>
      </c>
      <c r="E1333" s="66"/>
      <c r="F1333" s="705">
        <v>1</v>
      </c>
      <c r="G1333" s="619">
        <v>6.8</v>
      </c>
      <c r="H1333" s="715">
        <v>1.8</v>
      </c>
      <c r="I1333" s="679"/>
      <c r="J1333" s="458">
        <f t="shared" si="31"/>
        <v>12.24</v>
      </c>
      <c r="K1333" s="107"/>
      <c r="L1333" s="11"/>
      <c r="M1333" s="676"/>
    </row>
    <row r="1334" spans="2:13" x14ac:dyDescent="0.3">
      <c r="B1334" s="676"/>
      <c r="C1334" s="725" t="s">
        <v>1816</v>
      </c>
      <c r="D1334" s="117" t="s">
        <v>2451</v>
      </c>
      <c r="E1334" s="675" t="s">
        <v>121</v>
      </c>
      <c r="F1334" s="705">
        <v>1</v>
      </c>
      <c r="G1334" s="619">
        <v>13.3</v>
      </c>
      <c r="H1334" s="715">
        <v>1.8</v>
      </c>
      <c r="I1334" s="679"/>
      <c r="J1334" s="527">
        <f t="shared" si="31"/>
        <v>23.94</v>
      </c>
      <c r="K1334" s="107"/>
      <c r="L1334" s="11"/>
      <c r="M1334" s="676"/>
    </row>
    <row r="1335" spans="2:13" x14ac:dyDescent="0.2">
      <c r="B1335" s="676"/>
      <c r="C1335" s="680"/>
      <c r="D1335" s="564" t="s">
        <v>2297</v>
      </c>
      <c r="E1335" s="66"/>
      <c r="F1335" s="705">
        <v>-1</v>
      </c>
      <c r="G1335" s="619">
        <v>0.9</v>
      </c>
      <c r="H1335" s="715">
        <v>1.8</v>
      </c>
      <c r="I1335" s="679"/>
      <c r="J1335" s="458">
        <f t="shared" si="31"/>
        <v>-1.62</v>
      </c>
      <c r="K1335" s="107"/>
      <c r="L1335" s="11"/>
      <c r="M1335" s="676"/>
    </row>
    <row r="1336" spans="2:13" x14ac:dyDescent="0.2">
      <c r="B1336" s="676"/>
      <c r="C1336" s="680"/>
      <c r="D1336" s="564" t="s">
        <v>2315</v>
      </c>
      <c r="E1336" s="66"/>
      <c r="F1336" s="705">
        <v>1</v>
      </c>
      <c r="G1336" s="619">
        <v>6.4</v>
      </c>
      <c r="H1336" s="715">
        <v>1.8</v>
      </c>
      <c r="I1336" s="679"/>
      <c r="J1336" s="458">
        <f t="shared" si="31"/>
        <v>11.520000000000001</v>
      </c>
      <c r="K1336" s="107"/>
      <c r="L1336" s="11"/>
      <c r="M1336" s="676"/>
    </row>
    <row r="1337" spans="2:13" x14ac:dyDescent="0.3">
      <c r="B1337" s="676"/>
      <c r="C1337" s="725" t="s">
        <v>1819</v>
      </c>
      <c r="D1337" s="117" t="s">
        <v>122</v>
      </c>
      <c r="E1337" s="675" t="s">
        <v>121</v>
      </c>
      <c r="F1337" s="705">
        <v>1</v>
      </c>
      <c r="G1337" s="619">
        <v>8.4</v>
      </c>
      <c r="H1337" s="715">
        <v>1.8</v>
      </c>
      <c r="I1337" s="679"/>
      <c r="J1337" s="527">
        <f t="shared" si="31"/>
        <v>15.120000000000001</v>
      </c>
      <c r="K1337" s="107"/>
      <c r="L1337" s="11"/>
      <c r="M1337" s="676"/>
    </row>
    <row r="1338" spans="2:13" x14ac:dyDescent="0.2">
      <c r="B1338" s="676"/>
      <c r="C1338" s="680"/>
      <c r="D1338" s="564" t="s">
        <v>2297</v>
      </c>
      <c r="E1338" s="66"/>
      <c r="F1338" s="705">
        <v>-1</v>
      </c>
      <c r="G1338" s="619">
        <v>0.9</v>
      </c>
      <c r="H1338" s="715">
        <v>1.8</v>
      </c>
      <c r="I1338" s="679"/>
      <c r="J1338" s="458">
        <f t="shared" si="31"/>
        <v>-1.62</v>
      </c>
      <c r="K1338" s="107"/>
      <c r="L1338" s="11"/>
      <c r="M1338" s="676"/>
    </row>
    <row r="1339" spans="2:13" x14ac:dyDescent="0.3">
      <c r="B1339" s="676"/>
      <c r="C1339" s="725" t="s">
        <v>1820</v>
      </c>
      <c r="D1339" s="117" t="s">
        <v>686</v>
      </c>
      <c r="E1339" s="675" t="s">
        <v>125</v>
      </c>
      <c r="F1339" s="705">
        <v>1</v>
      </c>
      <c r="G1339" s="619">
        <v>16.5</v>
      </c>
      <c r="H1339" s="715">
        <v>1.5</v>
      </c>
      <c r="I1339" s="679"/>
      <c r="J1339" s="527">
        <f t="shared" si="31"/>
        <v>24.75</v>
      </c>
      <c r="K1339" s="107"/>
      <c r="L1339" s="11"/>
      <c r="M1339" s="676"/>
    </row>
    <row r="1340" spans="2:13" x14ac:dyDescent="0.2">
      <c r="B1340" s="676"/>
      <c r="C1340" s="680"/>
      <c r="D1340" s="564" t="s">
        <v>2297</v>
      </c>
      <c r="E1340" s="66"/>
      <c r="F1340" s="705">
        <v>-1</v>
      </c>
      <c r="G1340" s="619">
        <v>1.2</v>
      </c>
      <c r="H1340" s="715">
        <v>1.5</v>
      </c>
      <c r="I1340" s="679"/>
      <c r="J1340" s="458">
        <f t="shared" si="31"/>
        <v>-1.7999999999999998</v>
      </c>
      <c r="K1340" s="107"/>
      <c r="L1340" s="11"/>
      <c r="M1340" s="676"/>
    </row>
    <row r="1341" spans="2:13" x14ac:dyDescent="0.3">
      <c r="B1341" s="676"/>
      <c r="C1341" s="725" t="s">
        <v>1821</v>
      </c>
      <c r="D1341" s="117" t="s">
        <v>1758</v>
      </c>
      <c r="E1341" s="675" t="s">
        <v>125</v>
      </c>
      <c r="F1341" s="705">
        <v>1</v>
      </c>
      <c r="G1341" s="619">
        <v>8.9</v>
      </c>
      <c r="H1341" s="715">
        <v>1.5</v>
      </c>
      <c r="I1341" s="679"/>
      <c r="J1341" s="527">
        <f t="shared" si="31"/>
        <v>13.350000000000001</v>
      </c>
      <c r="K1341" s="107"/>
      <c r="L1341" s="11"/>
      <c r="M1341" s="676"/>
    </row>
    <row r="1342" spans="2:13" x14ac:dyDescent="0.2">
      <c r="B1342" s="676"/>
      <c r="C1342" s="680"/>
      <c r="D1342" s="564" t="s">
        <v>2297</v>
      </c>
      <c r="E1342" s="66"/>
      <c r="F1342" s="705">
        <v>-1</v>
      </c>
      <c r="G1342" s="619">
        <v>1.2</v>
      </c>
      <c r="H1342" s="715">
        <v>1.5</v>
      </c>
      <c r="I1342" s="679"/>
      <c r="J1342" s="458">
        <f t="shared" si="31"/>
        <v>-1.7999999999999998</v>
      </c>
      <c r="K1342" s="107"/>
      <c r="L1342" s="11"/>
      <c r="M1342" s="676"/>
    </row>
    <row r="1343" spans="2:13" x14ac:dyDescent="0.3">
      <c r="B1343" s="676"/>
      <c r="C1343" s="725" t="s">
        <v>2214</v>
      </c>
      <c r="D1343" s="117" t="s">
        <v>122</v>
      </c>
      <c r="E1343" s="675" t="s">
        <v>121</v>
      </c>
      <c r="F1343" s="705">
        <v>1</v>
      </c>
      <c r="G1343" s="619">
        <v>8.3000000000000007</v>
      </c>
      <c r="H1343" s="715">
        <v>1.8</v>
      </c>
      <c r="I1343" s="679"/>
      <c r="J1343" s="527">
        <f t="shared" si="31"/>
        <v>14.940000000000001</v>
      </c>
      <c r="K1343" s="107"/>
      <c r="L1343" s="11"/>
      <c r="M1343" s="676"/>
    </row>
    <row r="1344" spans="2:13" x14ac:dyDescent="0.2">
      <c r="B1344" s="676"/>
      <c r="C1344" s="680"/>
      <c r="D1344" s="564" t="s">
        <v>2297</v>
      </c>
      <c r="E1344" s="66"/>
      <c r="F1344" s="705">
        <v>-1</v>
      </c>
      <c r="G1344" s="619">
        <v>0.9</v>
      </c>
      <c r="H1344" s="715">
        <v>1.8</v>
      </c>
      <c r="I1344" s="679"/>
      <c r="J1344" s="458">
        <f t="shared" si="31"/>
        <v>-1.62</v>
      </c>
      <c r="K1344" s="107"/>
      <c r="L1344" s="11"/>
      <c r="M1344" s="676"/>
    </row>
    <row r="1345" spans="2:13" x14ac:dyDescent="0.3">
      <c r="B1345" s="676"/>
      <c r="C1345" s="725" t="s">
        <v>1835</v>
      </c>
      <c r="D1345" s="117" t="s">
        <v>1753</v>
      </c>
      <c r="E1345" s="675" t="s">
        <v>125</v>
      </c>
      <c r="F1345" s="705">
        <v>1</v>
      </c>
      <c r="G1345" s="619">
        <v>9.5500000000000007</v>
      </c>
      <c r="H1345" s="715">
        <v>1.5</v>
      </c>
      <c r="I1345" s="679"/>
      <c r="J1345" s="527">
        <f>PRODUCT(F1345:I1345)</f>
        <v>14.325000000000001</v>
      </c>
      <c r="K1345" s="107"/>
      <c r="L1345" s="11"/>
      <c r="M1345" s="676"/>
    </row>
    <row r="1346" spans="2:13" x14ac:dyDescent="0.2">
      <c r="B1346" s="676"/>
      <c r="C1346" s="680"/>
      <c r="D1346" s="564" t="s">
        <v>2297</v>
      </c>
      <c r="E1346" s="66"/>
      <c r="F1346" s="705">
        <v>-1</v>
      </c>
      <c r="G1346" s="619">
        <v>1.2</v>
      </c>
      <c r="H1346" s="715">
        <v>1.5</v>
      </c>
      <c r="I1346" s="679"/>
      <c r="J1346" s="458">
        <f>PRODUCT(F1346:I1346)</f>
        <v>-1.7999999999999998</v>
      </c>
      <c r="K1346" s="107"/>
      <c r="L1346" s="11"/>
      <c r="M1346" s="676"/>
    </row>
    <row r="1347" spans="2:13" x14ac:dyDescent="0.3">
      <c r="B1347" s="676"/>
      <c r="C1347" s="725" t="s">
        <v>1768</v>
      </c>
      <c r="D1347" s="117" t="s">
        <v>2452</v>
      </c>
      <c r="E1347" s="675" t="s">
        <v>125</v>
      </c>
      <c r="F1347" s="705">
        <v>1</v>
      </c>
      <c r="G1347" s="619">
        <v>143.15</v>
      </c>
      <c r="H1347" s="715">
        <v>1.5</v>
      </c>
      <c r="I1347" s="679"/>
      <c r="J1347" s="527">
        <f t="shared" si="31"/>
        <v>214.72500000000002</v>
      </c>
      <c r="K1347" s="107"/>
      <c r="L1347" s="11"/>
      <c r="M1347" s="676"/>
    </row>
    <row r="1348" spans="2:13" x14ac:dyDescent="0.2">
      <c r="B1348" s="676"/>
      <c r="C1348" s="680"/>
      <c r="D1348" s="564" t="s">
        <v>2297</v>
      </c>
      <c r="E1348" s="66"/>
      <c r="F1348" s="705">
        <v>-1</v>
      </c>
      <c r="G1348" s="619">
        <v>1.8</v>
      </c>
      <c r="H1348" s="715">
        <v>1.5</v>
      </c>
      <c r="I1348" s="679"/>
      <c r="J1348" s="458">
        <f t="shared" si="31"/>
        <v>-2.7</v>
      </c>
      <c r="K1348" s="107"/>
      <c r="L1348" s="11"/>
      <c r="M1348" s="676"/>
    </row>
    <row r="1349" spans="2:13" x14ac:dyDescent="0.2">
      <c r="B1349" s="676"/>
      <c r="C1349" s="680"/>
      <c r="D1349" s="564" t="s">
        <v>2297</v>
      </c>
      <c r="E1349" s="66"/>
      <c r="F1349" s="705">
        <v>-10</v>
      </c>
      <c r="G1349" s="619">
        <v>1.2</v>
      </c>
      <c r="H1349" s="715">
        <v>1.5</v>
      </c>
      <c r="I1349" s="679"/>
      <c r="J1349" s="458">
        <f t="shared" si="31"/>
        <v>-18</v>
      </c>
      <c r="K1349" s="107"/>
      <c r="L1349" s="11"/>
      <c r="M1349" s="676"/>
    </row>
    <row r="1350" spans="2:13" x14ac:dyDescent="0.2">
      <c r="B1350" s="676"/>
      <c r="C1350" s="680"/>
      <c r="D1350" s="564" t="s">
        <v>2297</v>
      </c>
      <c r="E1350" s="66"/>
      <c r="F1350" s="705">
        <v>-6</v>
      </c>
      <c r="G1350" s="619">
        <v>1</v>
      </c>
      <c r="H1350" s="715">
        <v>1.5</v>
      </c>
      <c r="I1350" s="679"/>
      <c r="J1350" s="458">
        <f t="shared" si="31"/>
        <v>-9</v>
      </c>
      <c r="K1350" s="107"/>
      <c r="L1350" s="11"/>
      <c r="M1350" s="676"/>
    </row>
    <row r="1351" spans="2:13" x14ac:dyDescent="0.2">
      <c r="B1351" s="676"/>
      <c r="C1351" s="680"/>
      <c r="D1351" s="564" t="s">
        <v>2297</v>
      </c>
      <c r="E1351" s="66"/>
      <c r="F1351" s="705">
        <v>-16</v>
      </c>
      <c r="G1351" s="619">
        <v>0.9</v>
      </c>
      <c r="H1351" s="715">
        <v>1.5</v>
      </c>
      <c r="I1351" s="679"/>
      <c r="J1351" s="458">
        <f t="shared" si="31"/>
        <v>-21.6</v>
      </c>
      <c r="K1351" s="107"/>
      <c r="L1351" s="11"/>
      <c r="M1351" s="676"/>
    </row>
    <row r="1352" spans="2:13" x14ac:dyDescent="0.2">
      <c r="B1352" s="676"/>
      <c r="C1352" s="680"/>
      <c r="D1352" s="564" t="s">
        <v>2297</v>
      </c>
      <c r="E1352" s="66"/>
      <c r="F1352" s="705">
        <v>-1</v>
      </c>
      <c r="G1352" s="619">
        <v>0.8</v>
      </c>
      <c r="H1352" s="715">
        <v>1.5</v>
      </c>
      <c r="I1352" s="679"/>
      <c r="J1352" s="458">
        <f t="shared" si="31"/>
        <v>-1.2000000000000002</v>
      </c>
      <c r="K1352" s="107"/>
      <c r="L1352" s="11"/>
      <c r="M1352" s="676"/>
    </row>
    <row r="1353" spans="2:13" x14ac:dyDescent="0.3">
      <c r="B1353" s="676"/>
      <c r="C1353" s="680"/>
      <c r="D1353" s="117" t="s">
        <v>2371</v>
      </c>
      <c r="E1353" s="66"/>
      <c r="F1353" s="705">
        <v>-2</v>
      </c>
      <c r="G1353" s="619">
        <v>1.8</v>
      </c>
      <c r="H1353" s="715">
        <v>0.3</v>
      </c>
      <c r="I1353" s="679"/>
      <c r="J1353" s="458">
        <f t="shared" si="31"/>
        <v>-1.08</v>
      </c>
      <c r="K1353" s="107"/>
      <c r="L1353" s="11"/>
      <c r="M1353" s="676"/>
    </row>
    <row r="1354" spans="2:13" x14ac:dyDescent="0.3">
      <c r="B1354" s="676"/>
      <c r="C1354" s="725"/>
      <c r="D1354" s="117" t="s">
        <v>2371</v>
      </c>
      <c r="E1354" s="675"/>
      <c r="F1354" s="705">
        <v>-3</v>
      </c>
      <c r="G1354" s="619">
        <v>2.4</v>
      </c>
      <c r="H1354" s="715">
        <v>0.3</v>
      </c>
      <c r="I1354" s="679"/>
      <c r="J1354" s="527">
        <f t="shared" si="31"/>
        <v>-2.1599999999999997</v>
      </c>
      <c r="K1354" s="107"/>
      <c r="L1354" s="11"/>
      <c r="M1354" s="676"/>
    </row>
    <row r="1355" spans="2:13" x14ac:dyDescent="0.3">
      <c r="B1355" s="676"/>
      <c r="C1355" s="725"/>
      <c r="D1355" s="117"/>
      <c r="E1355" s="675" t="s">
        <v>1802</v>
      </c>
      <c r="F1355" s="705">
        <v>-1</v>
      </c>
      <c r="G1355" s="619">
        <v>2.5</v>
      </c>
      <c r="H1355" s="715">
        <v>1.4</v>
      </c>
      <c r="I1355" s="679"/>
      <c r="J1355" s="527">
        <f t="shared" si="31"/>
        <v>-3.5</v>
      </c>
      <c r="K1355" s="107"/>
      <c r="L1355" s="11"/>
      <c r="M1355" s="676"/>
    </row>
    <row r="1356" spans="2:13" x14ac:dyDescent="0.2">
      <c r="B1356" s="676"/>
      <c r="C1356" s="677"/>
      <c r="D1356" s="143"/>
      <c r="E1356" s="66" t="s">
        <v>2311</v>
      </c>
      <c r="F1356" s="705">
        <v>-2</v>
      </c>
      <c r="G1356" s="619">
        <v>0.7</v>
      </c>
      <c r="H1356" s="679">
        <v>0.75</v>
      </c>
      <c r="I1356" s="679"/>
      <c r="J1356" s="458">
        <f t="shared" si="31"/>
        <v>-1.0499999999999998</v>
      </c>
      <c r="K1356" s="107"/>
      <c r="L1356" s="11"/>
      <c r="M1356" s="676"/>
    </row>
    <row r="1357" spans="2:13" x14ac:dyDescent="0.2">
      <c r="B1357" s="676"/>
      <c r="C1357" s="677"/>
      <c r="D1357" s="143"/>
      <c r="E1357" s="66" t="s">
        <v>2302</v>
      </c>
      <c r="F1357" s="705">
        <v>-1</v>
      </c>
      <c r="G1357" s="619">
        <v>0.4</v>
      </c>
      <c r="H1357" s="679">
        <v>0.75</v>
      </c>
      <c r="I1357" s="679"/>
      <c r="J1357" s="458">
        <f t="shared" si="31"/>
        <v>-0.30000000000000004</v>
      </c>
      <c r="K1357" s="107"/>
      <c r="L1357" s="11"/>
      <c r="M1357" s="676"/>
    </row>
    <row r="1358" spans="2:13" x14ac:dyDescent="0.2">
      <c r="B1358" s="676"/>
      <c r="C1358" s="677"/>
      <c r="D1358" s="143"/>
      <c r="E1358" s="66" t="s">
        <v>2453</v>
      </c>
      <c r="F1358" s="705">
        <v>-2</v>
      </c>
      <c r="G1358" s="619">
        <v>0.2</v>
      </c>
      <c r="H1358" s="679">
        <v>1.4</v>
      </c>
      <c r="I1358" s="679"/>
      <c r="J1358" s="458">
        <f t="shared" si="31"/>
        <v>-0.55999999999999994</v>
      </c>
      <c r="K1358" s="107"/>
      <c r="L1358" s="11"/>
      <c r="M1358" s="676"/>
    </row>
    <row r="1359" spans="2:13" x14ac:dyDescent="0.3">
      <c r="B1359" s="676"/>
      <c r="C1359" s="725" t="s">
        <v>1794</v>
      </c>
      <c r="D1359" s="117" t="s">
        <v>1795</v>
      </c>
      <c r="E1359" s="675" t="s">
        <v>128</v>
      </c>
      <c r="F1359" s="705">
        <v>1</v>
      </c>
      <c r="G1359" s="619">
        <v>14.7</v>
      </c>
      <c r="H1359" s="715">
        <v>0.1</v>
      </c>
      <c r="I1359" s="679"/>
      <c r="J1359" s="527">
        <f t="shared" si="31"/>
        <v>1.47</v>
      </c>
      <c r="K1359" s="107"/>
      <c r="L1359" s="11"/>
      <c r="M1359" s="676"/>
    </row>
    <row r="1360" spans="2:13" x14ac:dyDescent="0.2">
      <c r="B1360" s="676"/>
      <c r="C1360" s="680"/>
      <c r="D1360" s="564" t="s">
        <v>2297</v>
      </c>
      <c r="E1360" s="66"/>
      <c r="F1360" s="705">
        <v>-1</v>
      </c>
      <c r="G1360" s="619">
        <v>0.9</v>
      </c>
      <c r="H1360" s="715">
        <v>0.1</v>
      </c>
      <c r="I1360" s="679"/>
      <c r="J1360" s="458">
        <f t="shared" si="31"/>
        <v>-9.0000000000000011E-2</v>
      </c>
      <c r="K1360" s="107"/>
      <c r="L1360" s="11"/>
      <c r="M1360" s="676"/>
    </row>
    <row r="1361" spans="2:13" x14ac:dyDescent="0.3">
      <c r="B1361" s="676"/>
      <c r="C1361" s="725" t="s">
        <v>1808</v>
      </c>
      <c r="D1361" s="117" t="s">
        <v>1809</v>
      </c>
      <c r="E1361" s="675" t="s">
        <v>128</v>
      </c>
      <c r="F1361" s="705">
        <v>1</v>
      </c>
      <c r="G1361" s="619">
        <v>14.8</v>
      </c>
      <c r="H1361" s="715">
        <v>0.1</v>
      </c>
      <c r="I1361" s="679"/>
      <c r="J1361" s="527">
        <f t="shared" si="31"/>
        <v>1.4800000000000002</v>
      </c>
      <c r="K1361" s="107"/>
      <c r="L1361" s="11"/>
      <c r="M1361" s="676"/>
    </row>
    <row r="1362" spans="2:13" x14ac:dyDescent="0.2">
      <c r="B1362" s="676"/>
      <c r="C1362" s="680"/>
      <c r="D1362" s="564" t="s">
        <v>2297</v>
      </c>
      <c r="E1362" s="66"/>
      <c r="F1362" s="705">
        <v>-1</v>
      </c>
      <c r="G1362" s="619">
        <v>0.9</v>
      </c>
      <c r="H1362" s="715">
        <v>0.1</v>
      </c>
      <c r="I1362" s="679"/>
      <c r="J1362" s="458">
        <f t="shared" si="31"/>
        <v>-9.0000000000000011E-2</v>
      </c>
      <c r="K1362" s="107"/>
      <c r="L1362" s="11"/>
      <c r="M1362" s="676"/>
    </row>
    <row r="1363" spans="2:13" x14ac:dyDescent="0.3">
      <c r="B1363" s="676"/>
      <c r="C1363" s="725" t="s">
        <v>1806</v>
      </c>
      <c r="D1363" s="117" t="s">
        <v>1807</v>
      </c>
      <c r="E1363" s="675" t="s">
        <v>128</v>
      </c>
      <c r="F1363" s="705">
        <v>1</v>
      </c>
      <c r="G1363" s="619">
        <v>14.5</v>
      </c>
      <c r="H1363" s="715">
        <v>0.1</v>
      </c>
      <c r="I1363" s="679"/>
      <c r="J1363" s="527">
        <f t="shared" si="31"/>
        <v>1.4500000000000002</v>
      </c>
      <c r="K1363" s="107"/>
      <c r="L1363" s="11"/>
      <c r="M1363" s="676"/>
    </row>
    <row r="1364" spans="2:13" x14ac:dyDescent="0.2">
      <c r="B1364" s="676"/>
      <c r="C1364" s="680"/>
      <c r="D1364" s="564" t="s">
        <v>2297</v>
      </c>
      <c r="E1364" s="66"/>
      <c r="F1364" s="705">
        <v>-1</v>
      </c>
      <c r="G1364" s="619">
        <v>1</v>
      </c>
      <c r="H1364" s="715">
        <v>0.1</v>
      </c>
      <c r="I1364" s="679"/>
      <c r="J1364" s="458">
        <f t="shared" si="31"/>
        <v>-0.1</v>
      </c>
      <c r="K1364" s="107"/>
      <c r="L1364" s="11"/>
      <c r="M1364" s="676"/>
    </row>
    <row r="1365" spans="2:13" x14ac:dyDescent="0.3">
      <c r="B1365" s="676"/>
      <c r="C1365" s="725" t="s">
        <v>2218</v>
      </c>
      <c r="D1365" s="117" t="s">
        <v>140</v>
      </c>
      <c r="E1365" s="675" t="s">
        <v>782</v>
      </c>
      <c r="F1365" s="705">
        <v>1</v>
      </c>
      <c r="G1365" s="619">
        <v>12.1</v>
      </c>
      <c r="H1365" s="715">
        <v>2</v>
      </c>
      <c r="I1365" s="679"/>
      <c r="J1365" s="527">
        <f t="shared" si="31"/>
        <v>24.2</v>
      </c>
      <c r="K1365" s="107"/>
      <c r="L1365" s="11"/>
      <c r="M1365" s="676"/>
    </row>
    <row r="1366" spans="2:13" x14ac:dyDescent="0.2">
      <c r="B1366" s="676"/>
      <c r="C1366" s="680"/>
      <c r="D1366" s="564" t="s">
        <v>2297</v>
      </c>
      <c r="E1366" s="66"/>
      <c r="F1366" s="705">
        <v>-1</v>
      </c>
      <c r="G1366" s="619">
        <v>0.9</v>
      </c>
      <c r="H1366" s="715">
        <v>2</v>
      </c>
      <c r="I1366" s="679"/>
      <c r="J1366" s="458">
        <f t="shared" si="31"/>
        <v>-1.8</v>
      </c>
      <c r="K1366" s="107"/>
      <c r="L1366" s="11"/>
      <c r="M1366" s="676"/>
    </row>
    <row r="1367" spans="2:13" x14ac:dyDescent="0.3">
      <c r="B1367" s="676"/>
      <c r="C1367" s="725" t="s">
        <v>1811</v>
      </c>
      <c r="D1367" s="117" t="s">
        <v>177</v>
      </c>
      <c r="E1367" s="675" t="s">
        <v>786</v>
      </c>
      <c r="F1367" s="705">
        <v>1</v>
      </c>
      <c r="G1367" s="619">
        <v>8.8000000000000007</v>
      </c>
      <c r="H1367" s="715">
        <v>1.5</v>
      </c>
      <c r="I1367" s="679"/>
      <c r="J1367" s="527">
        <f t="shared" si="31"/>
        <v>13.200000000000001</v>
      </c>
      <c r="K1367" s="107"/>
      <c r="L1367" s="11"/>
      <c r="M1367" s="676"/>
    </row>
    <row r="1368" spans="2:13" x14ac:dyDescent="0.2">
      <c r="B1368" s="676"/>
      <c r="C1368" s="680"/>
      <c r="D1368" s="564" t="s">
        <v>2297</v>
      </c>
      <c r="E1368" s="66"/>
      <c r="F1368" s="705">
        <v>-1</v>
      </c>
      <c r="G1368" s="619">
        <v>0.9</v>
      </c>
      <c r="H1368" s="715">
        <v>1.5</v>
      </c>
      <c r="I1368" s="679"/>
      <c r="J1368" s="458">
        <f t="shared" si="31"/>
        <v>-1.35</v>
      </c>
      <c r="K1368" s="107"/>
      <c r="L1368" s="11"/>
      <c r="M1368" s="676"/>
    </row>
    <row r="1369" spans="2:13" x14ac:dyDescent="0.3">
      <c r="B1369" s="676"/>
      <c r="C1369" s="725" t="s">
        <v>1812</v>
      </c>
      <c r="D1369" s="117" t="s">
        <v>268</v>
      </c>
      <c r="E1369" s="675" t="s">
        <v>121</v>
      </c>
      <c r="F1369" s="705">
        <v>1</v>
      </c>
      <c r="G1369" s="619">
        <v>11.7</v>
      </c>
      <c r="H1369" s="715">
        <v>1.8</v>
      </c>
      <c r="I1369" s="679"/>
      <c r="J1369" s="527">
        <f t="shared" si="31"/>
        <v>21.06</v>
      </c>
      <c r="K1369" s="107"/>
      <c r="L1369" s="11"/>
      <c r="M1369" s="676"/>
    </row>
    <row r="1370" spans="2:13" x14ac:dyDescent="0.2">
      <c r="B1370" s="676"/>
      <c r="C1370" s="680"/>
      <c r="D1370" s="564" t="s">
        <v>2297</v>
      </c>
      <c r="E1370" s="66"/>
      <c r="F1370" s="705">
        <v>-1</v>
      </c>
      <c r="G1370" s="619">
        <v>1</v>
      </c>
      <c r="H1370" s="715">
        <v>1.8</v>
      </c>
      <c r="I1370" s="679"/>
      <c r="J1370" s="458">
        <f t="shared" si="31"/>
        <v>-1.8</v>
      </c>
      <c r="K1370" s="107"/>
      <c r="L1370" s="11"/>
      <c r="M1370" s="676"/>
    </row>
    <row r="1371" spans="2:13" x14ac:dyDescent="0.3">
      <c r="B1371" s="676"/>
      <c r="C1371" s="725" t="s">
        <v>2454</v>
      </c>
      <c r="D1371" s="117" t="s">
        <v>278</v>
      </c>
      <c r="E1371" s="675" t="s">
        <v>125</v>
      </c>
      <c r="F1371" s="705">
        <v>1</v>
      </c>
      <c r="G1371" s="619">
        <v>14.9</v>
      </c>
      <c r="H1371" s="715">
        <v>1.5</v>
      </c>
      <c r="I1371" s="679"/>
      <c r="J1371" s="527">
        <f t="shared" si="31"/>
        <v>22.35</v>
      </c>
      <c r="K1371" s="107"/>
      <c r="L1371" s="11"/>
      <c r="M1371" s="676"/>
    </row>
    <row r="1372" spans="2:13" x14ac:dyDescent="0.3">
      <c r="B1372" s="676"/>
      <c r="C1372" s="725"/>
      <c r="D1372" s="117" t="s">
        <v>2297</v>
      </c>
      <c r="E1372" s="675"/>
      <c r="F1372" s="705">
        <v>-2</v>
      </c>
      <c r="G1372" s="619">
        <v>1</v>
      </c>
      <c r="H1372" s="715">
        <v>1.5</v>
      </c>
      <c r="I1372" s="679"/>
      <c r="J1372" s="527">
        <f t="shared" si="31"/>
        <v>-3</v>
      </c>
      <c r="K1372" s="107"/>
      <c r="L1372" s="11"/>
      <c r="M1372" s="676"/>
    </row>
    <row r="1373" spans="2:13" x14ac:dyDescent="0.3">
      <c r="B1373" s="676"/>
      <c r="C1373" s="725"/>
      <c r="D1373" s="117"/>
      <c r="E1373" s="675" t="s">
        <v>2455</v>
      </c>
      <c r="F1373" s="705">
        <v>-1</v>
      </c>
      <c r="G1373" s="619">
        <v>1.85</v>
      </c>
      <c r="H1373" s="715">
        <v>1.4</v>
      </c>
      <c r="I1373" s="679"/>
      <c r="J1373" s="527">
        <f t="shared" si="31"/>
        <v>-2.59</v>
      </c>
      <c r="K1373" s="107"/>
      <c r="L1373" s="11"/>
      <c r="M1373" s="676"/>
    </row>
    <row r="1374" spans="2:13" x14ac:dyDescent="0.3">
      <c r="B1374" s="676"/>
      <c r="C1374" s="725"/>
      <c r="D1374" s="117"/>
      <c r="E1374" s="675" t="s">
        <v>2456</v>
      </c>
      <c r="F1374" s="705">
        <v>-1</v>
      </c>
      <c r="G1374" s="619">
        <v>1.6</v>
      </c>
      <c r="H1374" s="715">
        <v>0.3</v>
      </c>
      <c r="I1374" s="679"/>
      <c r="J1374" s="527">
        <f t="shared" si="31"/>
        <v>-0.48</v>
      </c>
      <c r="K1374" s="107"/>
      <c r="L1374" s="11"/>
      <c r="M1374" s="676"/>
    </row>
    <row r="1375" spans="2:13" x14ac:dyDescent="0.3">
      <c r="B1375" s="676"/>
      <c r="C1375" s="725" t="s">
        <v>2457</v>
      </c>
      <c r="D1375" s="117" t="s">
        <v>2458</v>
      </c>
      <c r="E1375" s="675" t="s">
        <v>125</v>
      </c>
      <c r="F1375" s="705">
        <v>1</v>
      </c>
      <c r="G1375" s="619">
        <v>50</v>
      </c>
      <c r="H1375" s="715">
        <v>1.5</v>
      </c>
      <c r="I1375" s="679"/>
      <c r="J1375" s="527">
        <f t="shared" ref="J1375:J1438" si="32">PRODUCT(F1375:I1375)</f>
        <v>75</v>
      </c>
      <c r="K1375" s="107"/>
      <c r="L1375" s="11"/>
      <c r="M1375" s="676"/>
    </row>
    <row r="1376" spans="2:13" x14ac:dyDescent="0.3">
      <c r="B1376" s="676"/>
      <c r="C1376" s="725"/>
      <c r="D1376" s="117" t="s">
        <v>2297</v>
      </c>
      <c r="E1376" s="675"/>
      <c r="F1376" s="705">
        <v>-1</v>
      </c>
      <c r="G1376" s="619">
        <v>2.6</v>
      </c>
      <c r="H1376" s="715">
        <v>1.5</v>
      </c>
      <c r="I1376" s="679"/>
      <c r="J1376" s="527">
        <f t="shared" si="32"/>
        <v>-3.9000000000000004</v>
      </c>
      <c r="K1376" s="107"/>
      <c r="L1376" s="11"/>
      <c r="M1376" s="676"/>
    </row>
    <row r="1377" spans="2:13" x14ac:dyDescent="0.3">
      <c r="B1377" s="676"/>
      <c r="C1377" s="725"/>
      <c r="D1377" s="117" t="s">
        <v>2297</v>
      </c>
      <c r="E1377" s="675"/>
      <c r="F1377" s="705">
        <v>-8</v>
      </c>
      <c r="G1377" s="619">
        <v>1.2</v>
      </c>
      <c r="H1377" s="715">
        <v>1.5</v>
      </c>
      <c r="I1377" s="679"/>
      <c r="J1377" s="527">
        <f t="shared" si="32"/>
        <v>-14.399999999999999</v>
      </c>
      <c r="K1377" s="107"/>
      <c r="L1377" s="11"/>
      <c r="M1377" s="676"/>
    </row>
    <row r="1378" spans="2:13" x14ac:dyDescent="0.3">
      <c r="B1378" s="676"/>
      <c r="C1378" s="725"/>
      <c r="D1378" s="117" t="s">
        <v>2297</v>
      </c>
      <c r="E1378" s="675"/>
      <c r="F1378" s="705">
        <v>-4</v>
      </c>
      <c r="G1378" s="619">
        <v>1</v>
      </c>
      <c r="H1378" s="715">
        <v>1.5</v>
      </c>
      <c r="I1378" s="679"/>
      <c r="J1378" s="527">
        <f t="shared" si="32"/>
        <v>-6</v>
      </c>
      <c r="K1378" s="107"/>
      <c r="L1378" s="11"/>
      <c r="M1378" s="676"/>
    </row>
    <row r="1379" spans="2:13" x14ac:dyDescent="0.3">
      <c r="B1379" s="676"/>
      <c r="C1379" s="725"/>
      <c r="D1379" s="117" t="s">
        <v>2297</v>
      </c>
      <c r="E1379" s="675"/>
      <c r="F1379" s="705">
        <v>-2</v>
      </c>
      <c r="G1379" s="619">
        <v>0.9</v>
      </c>
      <c r="H1379" s="715">
        <v>1.5</v>
      </c>
      <c r="I1379" s="679"/>
      <c r="J1379" s="527">
        <f t="shared" si="32"/>
        <v>-2.7</v>
      </c>
      <c r="K1379" s="107"/>
      <c r="L1379" s="11"/>
      <c r="M1379" s="676"/>
    </row>
    <row r="1380" spans="2:13" x14ac:dyDescent="0.3">
      <c r="B1380" s="676"/>
      <c r="C1380" s="725"/>
      <c r="D1380" s="117"/>
      <c r="E1380" s="675" t="s">
        <v>2459</v>
      </c>
      <c r="F1380" s="705">
        <v>-1</v>
      </c>
      <c r="G1380" s="619">
        <v>1.85</v>
      </c>
      <c r="H1380" s="715">
        <v>1.4</v>
      </c>
      <c r="I1380" s="679"/>
      <c r="J1380" s="527">
        <f t="shared" si="32"/>
        <v>-2.59</v>
      </c>
      <c r="K1380" s="107"/>
      <c r="L1380" s="11"/>
      <c r="M1380" s="676"/>
    </row>
    <row r="1381" spans="2:13" x14ac:dyDescent="0.3">
      <c r="B1381" s="676"/>
      <c r="C1381" s="725"/>
      <c r="D1381" s="117"/>
      <c r="E1381" s="675" t="s">
        <v>664</v>
      </c>
      <c r="F1381" s="705">
        <v>-1</v>
      </c>
      <c r="G1381" s="619">
        <v>1.5</v>
      </c>
      <c r="H1381" s="715">
        <v>0.3</v>
      </c>
      <c r="I1381" s="679"/>
      <c r="J1381" s="527">
        <f t="shared" si="32"/>
        <v>-0.44999999999999996</v>
      </c>
      <c r="K1381" s="107"/>
      <c r="L1381" s="11"/>
      <c r="M1381" s="676"/>
    </row>
    <row r="1382" spans="2:13" x14ac:dyDescent="0.3">
      <c r="B1382" s="676"/>
      <c r="C1382" s="725" t="s">
        <v>2274</v>
      </c>
      <c r="D1382" s="117" t="s">
        <v>2272</v>
      </c>
      <c r="E1382" s="675" t="s">
        <v>125</v>
      </c>
      <c r="F1382" s="705">
        <v>1</v>
      </c>
      <c r="G1382" s="619">
        <v>2.6</v>
      </c>
      <c r="H1382" s="715">
        <v>1.5</v>
      </c>
      <c r="I1382" s="679"/>
      <c r="J1382" s="527">
        <f t="shared" si="32"/>
        <v>3.9000000000000004</v>
      </c>
      <c r="K1382" s="107"/>
      <c r="L1382" s="11"/>
      <c r="M1382" s="676"/>
    </row>
    <row r="1383" spans="2:13" x14ac:dyDescent="0.3">
      <c r="B1383" s="676"/>
      <c r="C1383" s="725" t="s">
        <v>2279</v>
      </c>
      <c r="D1383" s="117" t="s">
        <v>359</v>
      </c>
      <c r="E1383" s="675" t="s">
        <v>125</v>
      </c>
      <c r="F1383" s="705">
        <v>1</v>
      </c>
      <c r="G1383" s="619">
        <v>4.7</v>
      </c>
      <c r="H1383" s="715">
        <v>1.5</v>
      </c>
      <c r="I1383" s="679"/>
      <c r="J1383" s="527">
        <f t="shared" si="32"/>
        <v>7.0500000000000007</v>
      </c>
      <c r="K1383" s="107"/>
      <c r="L1383" s="11"/>
      <c r="M1383" s="676"/>
    </row>
    <row r="1384" spans="2:13" x14ac:dyDescent="0.3">
      <c r="B1384" s="676"/>
      <c r="C1384" s="725"/>
      <c r="D1384" s="117" t="s">
        <v>2297</v>
      </c>
      <c r="E1384" s="675"/>
      <c r="F1384" s="705">
        <v>-1</v>
      </c>
      <c r="G1384" s="619">
        <v>0.9</v>
      </c>
      <c r="H1384" s="715">
        <v>1.5</v>
      </c>
      <c r="I1384" s="679"/>
      <c r="J1384" s="527">
        <f t="shared" si="32"/>
        <v>-1.35</v>
      </c>
      <c r="K1384" s="107"/>
      <c r="L1384" s="11"/>
      <c r="M1384" s="676"/>
    </row>
    <row r="1385" spans="2:13" x14ac:dyDescent="0.3">
      <c r="B1385" s="676"/>
      <c r="C1385" s="725" t="s">
        <v>2460</v>
      </c>
      <c r="D1385" s="117" t="s">
        <v>2461</v>
      </c>
      <c r="E1385" s="675" t="s">
        <v>782</v>
      </c>
      <c r="F1385" s="705">
        <v>1</v>
      </c>
      <c r="G1385" s="619">
        <v>8.5</v>
      </c>
      <c r="H1385" s="715">
        <v>2</v>
      </c>
      <c r="I1385" s="679"/>
      <c r="J1385" s="527">
        <f t="shared" si="32"/>
        <v>17</v>
      </c>
      <c r="K1385" s="107"/>
      <c r="L1385" s="11"/>
      <c r="M1385" s="676"/>
    </row>
    <row r="1386" spans="2:13" x14ac:dyDescent="0.3">
      <c r="B1386" s="676"/>
      <c r="C1386" s="725"/>
      <c r="D1386" s="117" t="s">
        <v>2297</v>
      </c>
      <c r="E1386" s="675"/>
      <c r="F1386" s="705">
        <v>-1</v>
      </c>
      <c r="G1386" s="619">
        <v>0.9</v>
      </c>
      <c r="H1386" s="715">
        <v>2</v>
      </c>
      <c r="I1386" s="679"/>
      <c r="J1386" s="527">
        <f t="shared" si="32"/>
        <v>-1.8</v>
      </c>
      <c r="K1386" s="107"/>
      <c r="L1386" s="11"/>
      <c r="M1386" s="676"/>
    </row>
    <row r="1387" spans="2:13" x14ac:dyDescent="0.3">
      <c r="B1387" s="676"/>
      <c r="C1387" s="725" t="s">
        <v>1836</v>
      </c>
      <c r="D1387" s="117" t="s">
        <v>141</v>
      </c>
      <c r="E1387" s="675" t="s">
        <v>121</v>
      </c>
      <c r="F1387" s="705">
        <v>1</v>
      </c>
      <c r="G1387" s="619">
        <v>8</v>
      </c>
      <c r="H1387" s="715">
        <v>1.8</v>
      </c>
      <c r="I1387" s="679"/>
      <c r="J1387" s="527">
        <f t="shared" si="32"/>
        <v>14.4</v>
      </c>
      <c r="K1387" s="107"/>
      <c r="L1387" s="11"/>
      <c r="M1387" s="676"/>
    </row>
    <row r="1388" spans="2:13" x14ac:dyDescent="0.3">
      <c r="B1388" s="676"/>
      <c r="C1388" s="725"/>
      <c r="D1388" s="117" t="s">
        <v>2297</v>
      </c>
      <c r="E1388" s="675"/>
      <c r="F1388" s="705">
        <v>-1</v>
      </c>
      <c r="G1388" s="619">
        <v>0.9</v>
      </c>
      <c r="H1388" s="715">
        <v>1.8</v>
      </c>
      <c r="I1388" s="679"/>
      <c r="J1388" s="527">
        <f t="shared" si="32"/>
        <v>-1.62</v>
      </c>
      <c r="K1388" s="107"/>
      <c r="L1388" s="11"/>
      <c r="M1388" s="676"/>
    </row>
    <row r="1389" spans="2:13" x14ac:dyDescent="0.3">
      <c r="B1389" s="676"/>
      <c r="C1389" s="725" t="s">
        <v>1837</v>
      </c>
      <c r="D1389" s="117" t="s">
        <v>142</v>
      </c>
      <c r="E1389" s="675" t="s">
        <v>121</v>
      </c>
      <c r="F1389" s="705">
        <v>1</v>
      </c>
      <c r="G1389" s="619">
        <v>11.7</v>
      </c>
      <c r="H1389" s="715">
        <v>1.8</v>
      </c>
      <c r="I1389" s="679"/>
      <c r="J1389" s="527">
        <f t="shared" si="32"/>
        <v>21.06</v>
      </c>
      <c r="K1389" s="107"/>
      <c r="L1389" s="11"/>
      <c r="M1389" s="676"/>
    </row>
    <row r="1390" spans="2:13" x14ac:dyDescent="0.3">
      <c r="B1390" s="676"/>
      <c r="C1390" s="725"/>
      <c r="D1390" s="117" t="s">
        <v>2297</v>
      </c>
      <c r="E1390" s="675"/>
      <c r="F1390" s="705">
        <v>-1</v>
      </c>
      <c r="G1390" s="619">
        <v>0.9</v>
      </c>
      <c r="H1390" s="715">
        <v>1.8</v>
      </c>
      <c r="I1390" s="679"/>
      <c r="J1390" s="527">
        <f t="shared" si="32"/>
        <v>-1.62</v>
      </c>
      <c r="K1390" s="107"/>
      <c r="L1390" s="11"/>
      <c r="M1390" s="676"/>
    </row>
    <row r="1391" spans="2:13" x14ac:dyDescent="0.3">
      <c r="B1391" s="676"/>
      <c r="C1391" s="725" t="s">
        <v>1840</v>
      </c>
      <c r="D1391" s="117" t="s">
        <v>130</v>
      </c>
      <c r="E1391" s="675" t="s">
        <v>121</v>
      </c>
      <c r="F1391" s="705">
        <v>1</v>
      </c>
      <c r="G1391" s="619">
        <v>8.3000000000000007</v>
      </c>
      <c r="H1391" s="715">
        <v>1.8</v>
      </c>
      <c r="I1391" s="679"/>
      <c r="J1391" s="527">
        <f t="shared" si="32"/>
        <v>14.940000000000001</v>
      </c>
      <c r="K1391" s="107"/>
      <c r="L1391" s="11"/>
      <c r="M1391" s="676"/>
    </row>
    <row r="1392" spans="2:13" x14ac:dyDescent="0.3">
      <c r="B1392" s="676"/>
      <c r="C1392" s="725"/>
      <c r="D1392" s="117" t="s">
        <v>2297</v>
      </c>
      <c r="E1392" s="675"/>
      <c r="F1392" s="705">
        <v>-1</v>
      </c>
      <c r="G1392" s="619">
        <v>0.9</v>
      </c>
      <c r="H1392" s="715">
        <v>1.8</v>
      </c>
      <c r="I1392" s="679"/>
      <c r="J1392" s="527">
        <f t="shared" si="32"/>
        <v>-1.62</v>
      </c>
      <c r="K1392" s="107"/>
      <c r="L1392" s="11"/>
      <c r="M1392" s="676"/>
    </row>
    <row r="1393" spans="2:13" x14ac:dyDescent="0.3">
      <c r="B1393" s="676"/>
      <c r="C1393" s="725" t="s">
        <v>2212</v>
      </c>
      <c r="D1393" s="117" t="s">
        <v>122</v>
      </c>
      <c r="E1393" s="675" t="s">
        <v>121</v>
      </c>
      <c r="F1393" s="705">
        <v>1</v>
      </c>
      <c r="G1393" s="619">
        <v>8.3000000000000007</v>
      </c>
      <c r="H1393" s="715">
        <v>1.8</v>
      </c>
      <c r="I1393" s="679"/>
      <c r="J1393" s="527">
        <f t="shared" si="32"/>
        <v>14.940000000000001</v>
      </c>
      <c r="K1393" s="107"/>
      <c r="L1393" s="11"/>
      <c r="M1393" s="676"/>
    </row>
    <row r="1394" spans="2:13" x14ac:dyDescent="0.3">
      <c r="B1394" s="676"/>
      <c r="C1394" s="725"/>
      <c r="D1394" s="117" t="s">
        <v>2297</v>
      </c>
      <c r="E1394" s="675"/>
      <c r="F1394" s="705">
        <v>-1</v>
      </c>
      <c r="G1394" s="619">
        <v>0.9</v>
      </c>
      <c r="H1394" s="715">
        <v>1.8</v>
      </c>
      <c r="I1394" s="679"/>
      <c r="J1394" s="527">
        <f t="shared" si="32"/>
        <v>-1.62</v>
      </c>
      <c r="K1394" s="107"/>
      <c r="L1394" s="11"/>
      <c r="M1394" s="676"/>
    </row>
    <row r="1395" spans="2:13" x14ac:dyDescent="0.3">
      <c r="B1395" s="676"/>
      <c r="C1395" s="725"/>
      <c r="D1395" s="117"/>
      <c r="E1395" s="675"/>
      <c r="F1395" s="705"/>
      <c r="G1395" s="619"/>
      <c r="H1395" s="715"/>
      <c r="I1395" s="679"/>
      <c r="J1395" s="527"/>
      <c r="K1395" s="107"/>
      <c r="L1395" s="11"/>
      <c r="M1395" s="676"/>
    </row>
    <row r="1396" spans="2:13" x14ac:dyDescent="0.2">
      <c r="B1396" s="676"/>
      <c r="C1396" s="725"/>
      <c r="D1396" s="690" t="s">
        <v>1844</v>
      </c>
      <c r="E1396" s="675"/>
      <c r="F1396" s="705"/>
      <c r="G1396" s="619"/>
      <c r="H1396" s="715"/>
      <c r="I1396" s="679"/>
      <c r="J1396" s="527"/>
      <c r="K1396" s="107"/>
      <c r="L1396" s="11"/>
      <c r="M1396" s="676"/>
    </row>
    <row r="1397" spans="2:13" x14ac:dyDescent="0.3">
      <c r="B1397" s="676"/>
      <c r="C1397" s="725" t="s">
        <v>2215</v>
      </c>
      <c r="D1397" s="117" t="s">
        <v>122</v>
      </c>
      <c r="E1397" s="675" t="s">
        <v>121</v>
      </c>
      <c r="F1397" s="705">
        <v>1</v>
      </c>
      <c r="G1397" s="619">
        <v>9.6</v>
      </c>
      <c r="H1397" s="715">
        <v>1.8</v>
      </c>
      <c r="I1397" s="679"/>
      <c r="J1397" s="527">
        <f t="shared" si="32"/>
        <v>17.28</v>
      </c>
      <c r="K1397" s="107"/>
      <c r="L1397" s="11"/>
      <c r="M1397" s="676"/>
    </row>
    <row r="1398" spans="2:13" x14ac:dyDescent="0.3">
      <c r="B1398" s="676"/>
      <c r="C1398" s="725"/>
      <c r="D1398" s="117" t="s">
        <v>2297</v>
      </c>
      <c r="E1398" s="675"/>
      <c r="F1398" s="705">
        <v>-1</v>
      </c>
      <c r="G1398" s="619">
        <v>0.9</v>
      </c>
      <c r="H1398" s="715">
        <v>1.8</v>
      </c>
      <c r="I1398" s="679"/>
      <c r="J1398" s="527">
        <f t="shared" si="32"/>
        <v>-1.62</v>
      </c>
      <c r="K1398" s="107"/>
      <c r="L1398" s="11"/>
      <c r="M1398" s="676"/>
    </row>
    <row r="1399" spans="2:13" x14ac:dyDescent="0.3">
      <c r="B1399" s="676"/>
      <c r="C1399" s="725" t="s">
        <v>1850</v>
      </c>
      <c r="D1399" s="117" t="s">
        <v>122</v>
      </c>
      <c r="E1399" s="675" t="s">
        <v>121</v>
      </c>
      <c r="F1399" s="705">
        <v>1</v>
      </c>
      <c r="G1399" s="619">
        <v>8.8000000000000007</v>
      </c>
      <c r="H1399" s="715">
        <v>1.8</v>
      </c>
      <c r="I1399" s="679"/>
      <c r="J1399" s="527">
        <f t="shared" si="32"/>
        <v>15.840000000000002</v>
      </c>
      <c r="K1399" s="107"/>
      <c r="L1399" s="11"/>
      <c r="M1399" s="676"/>
    </row>
    <row r="1400" spans="2:13" x14ac:dyDescent="0.3">
      <c r="B1400" s="676"/>
      <c r="C1400" s="725"/>
      <c r="D1400" s="117" t="s">
        <v>2297</v>
      </c>
      <c r="E1400" s="675"/>
      <c r="F1400" s="705">
        <v>-1</v>
      </c>
      <c r="G1400" s="619">
        <v>0.9</v>
      </c>
      <c r="H1400" s="715">
        <v>1.8</v>
      </c>
      <c r="I1400" s="679"/>
      <c r="J1400" s="527">
        <f t="shared" si="32"/>
        <v>-1.62</v>
      </c>
      <c r="K1400" s="107"/>
      <c r="L1400" s="11"/>
      <c r="M1400" s="676"/>
    </row>
    <row r="1401" spans="2:13" x14ac:dyDescent="0.3">
      <c r="B1401" s="676"/>
      <c r="C1401" s="725" t="s">
        <v>2216</v>
      </c>
      <c r="D1401" s="117" t="s">
        <v>122</v>
      </c>
      <c r="E1401" s="675" t="s">
        <v>121</v>
      </c>
      <c r="F1401" s="705">
        <v>1</v>
      </c>
      <c r="G1401" s="619">
        <v>9.9</v>
      </c>
      <c r="H1401" s="715">
        <v>1.8</v>
      </c>
      <c r="I1401" s="679"/>
      <c r="J1401" s="527">
        <f t="shared" si="32"/>
        <v>17.82</v>
      </c>
      <c r="K1401" s="107"/>
      <c r="L1401" s="11"/>
      <c r="M1401" s="676"/>
    </row>
    <row r="1402" spans="2:13" x14ac:dyDescent="0.3">
      <c r="B1402" s="676"/>
      <c r="C1402" s="725"/>
      <c r="D1402" s="117" t="s">
        <v>2297</v>
      </c>
      <c r="E1402" s="675"/>
      <c r="F1402" s="705">
        <v>-1</v>
      </c>
      <c r="G1402" s="619">
        <v>0.9</v>
      </c>
      <c r="H1402" s="715">
        <v>1.8</v>
      </c>
      <c r="I1402" s="679"/>
      <c r="J1402" s="527">
        <f t="shared" si="32"/>
        <v>-1.62</v>
      </c>
      <c r="K1402" s="107"/>
      <c r="L1402" s="11"/>
      <c r="M1402" s="676"/>
    </row>
    <row r="1403" spans="2:13" x14ac:dyDescent="0.3">
      <c r="B1403" s="676"/>
      <c r="C1403" s="725" t="s">
        <v>2462</v>
      </c>
      <c r="D1403" s="117" t="s">
        <v>2463</v>
      </c>
      <c r="E1403" s="675" t="s">
        <v>125</v>
      </c>
      <c r="F1403" s="705">
        <v>1</v>
      </c>
      <c r="G1403" s="619">
        <v>34.200000000000003</v>
      </c>
      <c r="H1403" s="715">
        <v>1.5</v>
      </c>
      <c r="I1403" s="679"/>
      <c r="J1403" s="527">
        <f t="shared" si="32"/>
        <v>51.300000000000004</v>
      </c>
      <c r="K1403" s="107"/>
      <c r="L1403" s="11"/>
      <c r="M1403" s="676"/>
    </row>
    <row r="1404" spans="2:13" x14ac:dyDescent="0.3">
      <c r="B1404" s="676"/>
      <c r="C1404" s="725"/>
      <c r="D1404" s="117" t="s">
        <v>2297</v>
      </c>
      <c r="E1404" s="675"/>
      <c r="F1404" s="705">
        <v>-1</v>
      </c>
      <c r="G1404" s="619">
        <v>2.6</v>
      </c>
      <c r="H1404" s="715">
        <v>1.5</v>
      </c>
      <c r="I1404" s="679"/>
      <c r="J1404" s="527">
        <f t="shared" si="32"/>
        <v>-3.9000000000000004</v>
      </c>
      <c r="K1404" s="107"/>
      <c r="L1404" s="11"/>
      <c r="M1404" s="676"/>
    </row>
    <row r="1405" spans="2:13" x14ac:dyDescent="0.3">
      <c r="B1405" s="676"/>
      <c r="C1405" s="725"/>
      <c r="D1405" s="117" t="s">
        <v>2297</v>
      </c>
      <c r="E1405" s="675"/>
      <c r="F1405" s="705">
        <v>-4</v>
      </c>
      <c r="G1405" s="619">
        <v>1.2</v>
      </c>
      <c r="H1405" s="715">
        <v>1.5</v>
      </c>
      <c r="I1405" s="679"/>
      <c r="J1405" s="527">
        <f t="shared" si="32"/>
        <v>-7.1999999999999993</v>
      </c>
      <c r="K1405" s="107"/>
      <c r="L1405" s="11"/>
      <c r="M1405" s="676"/>
    </row>
    <row r="1406" spans="2:13" x14ac:dyDescent="0.3">
      <c r="B1406" s="676"/>
      <c r="C1406" s="725"/>
      <c r="D1406" s="117" t="s">
        <v>2297</v>
      </c>
      <c r="E1406" s="675"/>
      <c r="F1406" s="705">
        <v>-1</v>
      </c>
      <c r="G1406" s="619">
        <v>1</v>
      </c>
      <c r="H1406" s="715">
        <v>1.5</v>
      </c>
      <c r="I1406" s="679"/>
      <c r="J1406" s="527">
        <f t="shared" si="32"/>
        <v>-1.5</v>
      </c>
      <c r="K1406" s="107"/>
      <c r="L1406" s="11"/>
      <c r="M1406" s="676"/>
    </row>
    <row r="1407" spans="2:13" x14ac:dyDescent="0.3">
      <c r="B1407" s="676"/>
      <c r="C1407" s="725"/>
      <c r="D1407" s="117" t="s">
        <v>2297</v>
      </c>
      <c r="E1407" s="675"/>
      <c r="F1407" s="705">
        <v>-2</v>
      </c>
      <c r="G1407" s="619">
        <v>0.9</v>
      </c>
      <c r="H1407" s="715">
        <v>1.5</v>
      </c>
      <c r="I1407" s="679"/>
      <c r="J1407" s="527">
        <f t="shared" si="32"/>
        <v>-2.7</v>
      </c>
      <c r="K1407" s="107"/>
      <c r="L1407" s="11"/>
      <c r="M1407" s="676"/>
    </row>
    <row r="1408" spans="2:13" x14ac:dyDescent="0.3">
      <c r="B1408" s="676"/>
      <c r="C1408" s="725" t="s">
        <v>1875</v>
      </c>
      <c r="D1408" s="117" t="s">
        <v>1876</v>
      </c>
      <c r="E1408" s="675" t="s">
        <v>125</v>
      </c>
      <c r="F1408" s="705">
        <v>1</v>
      </c>
      <c r="G1408" s="619">
        <v>14.2</v>
      </c>
      <c r="H1408" s="715">
        <v>1.5</v>
      </c>
      <c r="I1408" s="679"/>
      <c r="J1408" s="527">
        <f t="shared" si="32"/>
        <v>21.299999999999997</v>
      </c>
      <c r="K1408" s="107"/>
      <c r="L1408" s="11"/>
      <c r="M1408" s="676"/>
    </row>
    <row r="1409" spans="2:13" x14ac:dyDescent="0.3">
      <c r="B1409" s="676"/>
      <c r="C1409" s="725"/>
      <c r="D1409" s="117"/>
      <c r="E1409" s="675" t="s">
        <v>1251</v>
      </c>
      <c r="F1409" s="705">
        <v>-1</v>
      </c>
      <c r="G1409" s="619">
        <v>6.85</v>
      </c>
      <c r="H1409" s="715">
        <v>1.4</v>
      </c>
      <c r="I1409" s="679"/>
      <c r="J1409" s="527">
        <f t="shared" si="32"/>
        <v>-9.5899999999999981</v>
      </c>
      <c r="K1409" s="107"/>
      <c r="L1409" s="11"/>
      <c r="M1409" s="676"/>
    </row>
    <row r="1410" spans="2:13" x14ac:dyDescent="0.3">
      <c r="B1410" s="676"/>
      <c r="C1410" s="725" t="s">
        <v>2464</v>
      </c>
      <c r="D1410" s="117" t="s">
        <v>2465</v>
      </c>
      <c r="E1410" s="675" t="s">
        <v>125</v>
      </c>
      <c r="F1410" s="705">
        <v>1</v>
      </c>
      <c r="G1410" s="619">
        <v>13.45</v>
      </c>
      <c r="H1410" s="715">
        <v>1.5</v>
      </c>
      <c r="I1410" s="679"/>
      <c r="J1410" s="527">
        <f t="shared" si="32"/>
        <v>20.174999999999997</v>
      </c>
      <c r="K1410" s="107"/>
      <c r="L1410" s="11"/>
      <c r="M1410" s="676"/>
    </row>
    <row r="1411" spans="2:13" x14ac:dyDescent="0.3">
      <c r="B1411" s="676"/>
      <c r="C1411" s="725"/>
      <c r="D1411" s="117" t="s">
        <v>2297</v>
      </c>
      <c r="E1411" s="675"/>
      <c r="F1411" s="705">
        <v>-2</v>
      </c>
      <c r="G1411" s="619">
        <v>1.2</v>
      </c>
      <c r="H1411" s="715">
        <v>1.5</v>
      </c>
      <c r="I1411" s="679"/>
      <c r="J1411" s="527">
        <f t="shared" si="32"/>
        <v>-3.5999999999999996</v>
      </c>
      <c r="K1411" s="107"/>
      <c r="L1411" s="11"/>
      <c r="M1411" s="676"/>
    </row>
    <row r="1412" spans="2:13" x14ac:dyDescent="0.3">
      <c r="B1412" s="676"/>
      <c r="C1412" s="725"/>
      <c r="D1412" s="117" t="s">
        <v>2297</v>
      </c>
      <c r="E1412" s="675"/>
      <c r="F1412" s="705">
        <v>-1</v>
      </c>
      <c r="G1412" s="619">
        <v>1</v>
      </c>
      <c r="H1412" s="715">
        <v>1.5</v>
      </c>
      <c r="I1412" s="679"/>
      <c r="J1412" s="527">
        <f t="shared" si="32"/>
        <v>-1.5</v>
      </c>
      <c r="K1412" s="107"/>
      <c r="L1412" s="11"/>
      <c r="M1412" s="676"/>
    </row>
    <row r="1413" spans="2:13" x14ac:dyDescent="0.3">
      <c r="B1413" s="676"/>
      <c r="C1413" s="725" t="s">
        <v>2466</v>
      </c>
      <c r="D1413" s="117" t="s">
        <v>2449</v>
      </c>
      <c r="E1413" s="675" t="s">
        <v>125</v>
      </c>
      <c r="F1413" s="705">
        <v>1</v>
      </c>
      <c r="G1413" s="619">
        <v>11.95</v>
      </c>
      <c r="H1413" s="715">
        <v>1.5</v>
      </c>
      <c r="I1413" s="679"/>
      <c r="J1413" s="527">
        <f t="shared" si="32"/>
        <v>17.924999999999997</v>
      </c>
      <c r="K1413" s="107"/>
      <c r="L1413" s="11"/>
      <c r="M1413" s="676"/>
    </row>
    <row r="1414" spans="2:13" x14ac:dyDescent="0.3">
      <c r="B1414" s="676"/>
      <c r="C1414" s="725"/>
      <c r="D1414" s="117" t="s">
        <v>2297</v>
      </c>
      <c r="E1414" s="675"/>
      <c r="F1414" s="705">
        <v>-2</v>
      </c>
      <c r="G1414" s="619">
        <v>1.2</v>
      </c>
      <c r="H1414" s="715">
        <v>1.5</v>
      </c>
      <c r="I1414" s="679"/>
      <c r="J1414" s="527">
        <f t="shared" si="32"/>
        <v>-3.5999999999999996</v>
      </c>
      <c r="K1414" s="107"/>
      <c r="L1414" s="11"/>
      <c r="M1414" s="676"/>
    </row>
    <row r="1415" spans="2:13" x14ac:dyDescent="0.3">
      <c r="B1415" s="676"/>
      <c r="C1415" s="725"/>
      <c r="D1415" s="117"/>
      <c r="E1415" s="675" t="s">
        <v>2467</v>
      </c>
      <c r="F1415" s="705">
        <v>-2</v>
      </c>
      <c r="G1415" s="619">
        <v>3.15</v>
      </c>
      <c r="H1415" s="715">
        <v>0.3</v>
      </c>
      <c r="I1415" s="679"/>
      <c r="J1415" s="527">
        <f t="shared" si="32"/>
        <v>-1.89</v>
      </c>
      <c r="K1415" s="107"/>
      <c r="L1415" s="11"/>
      <c r="M1415" s="676"/>
    </row>
    <row r="1416" spans="2:13" x14ac:dyDescent="0.3">
      <c r="B1416" s="676"/>
      <c r="C1416" s="725" t="s">
        <v>1881</v>
      </c>
      <c r="D1416" s="117" t="s">
        <v>2445</v>
      </c>
      <c r="E1416" s="675" t="s">
        <v>120</v>
      </c>
      <c r="F1416" s="705">
        <v>1</v>
      </c>
      <c r="G1416" s="619">
        <v>8.8000000000000007</v>
      </c>
      <c r="H1416" s="715">
        <v>1.2</v>
      </c>
      <c r="I1416" s="679"/>
      <c r="J1416" s="527">
        <f t="shared" si="32"/>
        <v>10.56</v>
      </c>
      <c r="K1416" s="107"/>
      <c r="L1416" s="11"/>
      <c r="M1416" s="676"/>
    </row>
    <row r="1417" spans="2:13" x14ac:dyDescent="0.3">
      <c r="B1417" s="676"/>
      <c r="C1417" s="725"/>
      <c r="D1417" s="117" t="s">
        <v>2297</v>
      </c>
      <c r="E1417" s="675"/>
      <c r="F1417" s="705">
        <v>-1</v>
      </c>
      <c r="G1417" s="619">
        <v>0.8</v>
      </c>
      <c r="H1417" s="715">
        <v>1.2</v>
      </c>
      <c r="I1417" s="679"/>
      <c r="J1417" s="527">
        <f t="shared" si="32"/>
        <v>-0.96</v>
      </c>
      <c r="K1417" s="107"/>
      <c r="L1417" s="11"/>
      <c r="M1417" s="676"/>
    </row>
    <row r="1418" spans="2:13" x14ac:dyDescent="0.3">
      <c r="B1418" s="676"/>
      <c r="C1418" s="725" t="s">
        <v>2468</v>
      </c>
      <c r="D1418" s="117" t="s">
        <v>2446</v>
      </c>
      <c r="E1418" s="675" t="s">
        <v>120</v>
      </c>
      <c r="F1418" s="705">
        <v>1</v>
      </c>
      <c r="G1418" s="619">
        <v>5.9</v>
      </c>
      <c r="H1418" s="715">
        <v>1.2</v>
      </c>
      <c r="I1418" s="679"/>
      <c r="J1418" s="527">
        <f t="shared" si="32"/>
        <v>7.08</v>
      </c>
      <c r="K1418" s="107"/>
      <c r="L1418" s="11"/>
      <c r="M1418" s="676"/>
    </row>
    <row r="1419" spans="2:13" x14ac:dyDescent="0.3">
      <c r="B1419" s="676"/>
      <c r="C1419" s="725"/>
      <c r="D1419" s="117" t="s">
        <v>2297</v>
      </c>
      <c r="E1419" s="675"/>
      <c r="F1419" s="705">
        <v>-1</v>
      </c>
      <c r="G1419" s="619">
        <v>0.8</v>
      </c>
      <c r="H1419" s="715">
        <v>1.2</v>
      </c>
      <c r="I1419" s="679"/>
      <c r="J1419" s="527">
        <f t="shared" si="32"/>
        <v>-0.96</v>
      </c>
      <c r="K1419" s="107"/>
      <c r="L1419" s="11"/>
      <c r="M1419" s="676"/>
    </row>
    <row r="1420" spans="2:13" x14ac:dyDescent="0.3">
      <c r="B1420" s="676"/>
      <c r="C1420" s="725" t="s">
        <v>2469</v>
      </c>
      <c r="D1420" s="117" t="s">
        <v>1887</v>
      </c>
      <c r="E1420" s="675" t="s">
        <v>125</v>
      </c>
      <c r="F1420" s="705">
        <v>1</v>
      </c>
      <c r="G1420" s="619">
        <v>16</v>
      </c>
      <c r="H1420" s="715">
        <v>1.5</v>
      </c>
      <c r="I1420" s="679"/>
      <c r="J1420" s="527">
        <f t="shared" si="32"/>
        <v>24</v>
      </c>
      <c r="K1420" s="107"/>
      <c r="L1420" s="11"/>
      <c r="M1420" s="676"/>
    </row>
    <row r="1421" spans="2:13" x14ac:dyDescent="0.3">
      <c r="B1421" s="676"/>
      <c r="C1421" s="725"/>
      <c r="D1421" s="117" t="s">
        <v>2297</v>
      </c>
      <c r="E1421" s="675"/>
      <c r="F1421" s="705">
        <v>-2</v>
      </c>
      <c r="G1421" s="619">
        <v>0.8</v>
      </c>
      <c r="H1421" s="715">
        <v>1.5</v>
      </c>
      <c r="I1421" s="679"/>
      <c r="J1421" s="527">
        <f t="shared" si="32"/>
        <v>-2.4000000000000004</v>
      </c>
      <c r="K1421" s="107"/>
      <c r="L1421" s="11"/>
      <c r="M1421" s="676"/>
    </row>
    <row r="1422" spans="2:13" x14ac:dyDescent="0.3">
      <c r="B1422" s="676"/>
      <c r="C1422" s="725"/>
      <c r="D1422" s="117"/>
      <c r="E1422" s="675" t="s">
        <v>2470</v>
      </c>
      <c r="F1422" s="705">
        <v>-1</v>
      </c>
      <c r="G1422" s="619">
        <v>2.4</v>
      </c>
      <c r="H1422" s="715">
        <v>0.3</v>
      </c>
      <c r="I1422" s="679"/>
      <c r="J1422" s="527">
        <f t="shared" si="32"/>
        <v>-0.72</v>
      </c>
      <c r="K1422" s="107"/>
      <c r="L1422" s="11"/>
      <c r="M1422" s="676"/>
    </row>
    <row r="1423" spans="2:13" x14ac:dyDescent="0.3">
      <c r="B1423" s="676"/>
      <c r="C1423" s="725" t="s">
        <v>1883</v>
      </c>
      <c r="D1423" s="117" t="s">
        <v>1644</v>
      </c>
      <c r="E1423" s="675" t="s">
        <v>782</v>
      </c>
      <c r="F1423" s="705">
        <v>1</v>
      </c>
      <c r="G1423" s="619">
        <v>9.6</v>
      </c>
      <c r="H1423" s="715">
        <v>2</v>
      </c>
      <c r="I1423" s="679"/>
      <c r="J1423" s="527">
        <f t="shared" si="32"/>
        <v>19.2</v>
      </c>
      <c r="K1423" s="107"/>
      <c r="L1423" s="11"/>
      <c r="M1423" s="676"/>
    </row>
    <row r="1424" spans="2:13" x14ac:dyDescent="0.3">
      <c r="B1424" s="676"/>
      <c r="C1424" s="725"/>
      <c r="D1424" s="117" t="s">
        <v>2297</v>
      </c>
      <c r="E1424" s="675"/>
      <c r="F1424" s="705">
        <v>-1</v>
      </c>
      <c r="G1424" s="619">
        <v>0.9</v>
      </c>
      <c r="H1424" s="715">
        <v>2</v>
      </c>
      <c r="I1424" s="679"/>
      <c r="J1424" s="527">
        <f t="shared" si="32"/>
        <v>-1.8</v>
      </c>
      <c r="K1424" s="107"/>
      <c r="L1424" s="11"/>
      <c r="M1424" s="676"/>
    </row>
    <row r="1425" spans="2:13" x14ac:dyDescent="0.3">
      <c r="B1425" s="676"/>
      <c r="C1425" s="725" t="s">
        <v>2220</v>
      </c>
      <c r="D1425" s="117" t="s">
        <v>213</v>
      </c>
      <c r="E1425" s="675" t="s">
        <v>121</v>
      </c>
      <c r="F1425" s="705">
        <v>1</v>
      </c>
      <c r="G1425" s="619">
        <v>8.9</v>
      </c>
      <c r="H1425" s="715">
        <v>1.8</v>
      </c>
      <c r="I1425" s="679"/>
      <c r="J1425" s="527">
        <f t="shared" si="32"/>
        <v>16.02</v>
      </c>
      <c r="K1425" s="107"/>
      <c r="L1425" s="11"/>
      <c r="M1425" s="676"/>
    </row>
    <row r="1426" spans="2:13" x14ac:dyDescent="0.3">
      <c r="B1426" s="676"/>
      <c r="C1426" s="725"/>
      <c r="D1426" s="117" t="s">
        <v>2297</v>
      </c>
      <c r="E1426" s="675"/>
      <c r="F1426" s="705">
        <v>-1</v>
      </c>
      <c r="G1426" s="619">
        <v>0.9</v>
      </c>
      <c r="H1426" s="715">
        <v>1.8</v>
      </c>
      <c r="I1426" s="679"/>
      <c r="J1426" s="527">
        <f t="shared" si="32"/>
        <v>-1.62</v>
      </c>
      <c r="K1426" s="107"/>
      <c r="L1426" s="11"/>
      <c r="M1426" s="676"/>
    </row>
    <row r="1427" spans="2:13" x14ac:dyDescent="0.3">
      <c r="B1427" s="676"/>
      <c r="C1427" s="725" t="s">
        <v>2471</v>
      </c>
      <c r="D1427" s="117" t="s">
        <v>2449</v>
      </c>
      <c r="E1427" s="675" t="s">
        <v>125</v>
      </c>
      <c r="F1427" s="705">
        <v>1</v>
      </c>
      <c r="G1427" s="619">
        <v>11.6</v>
      </c>
      <c r="H1427" s="715">
        <v>1.5</v>
      </c>
      <c r="I1427" s="679"/>
      <c r="J1427" s="527">
        <f t="shared" si="32"/>
        <v>17.399999999999999</v>
      </c>
      <c r="K1427" s="107"/>
      <c r="L1427" s="11"/>
      <c r="M1427" s="676"/>
    </row>
    <row r="1428" spans="2:13" x14ac:dyDescent="0.3">
      <c r="B1428" s="676"/>
      <c r="C1428" s="725"/>
      <c r="D1428" s="117" t="s">
        <v>2297</v>
      </c>
      <c r="E1428" s="675"/>
      <c r="F1428" s="705">
        <v>-2</v>
      </c>
      <c r="G1428" s="619">
        <v>1.2</v>
      </c>
      <c r="H1428" s="715">
        <v>1.5</v>
      </c>
      <c r="I1428" s="679"/>
      <c r="J1428" s="527">
        <f t="shared" si="32"/>
        <v>-3.5999999999999996</v>
      </c>
      <c r="K1428" s="107"/>
      <c r="L1428" s="11"/>
      <c r="M1428" s="676"/>
    </row>
    <row r="1429" spans="2:13" x14ac:dyDescent="0.3">
      <c r="B1429" s="676"/>
      <c r="C1429" s="725"/>
      <c r="D1429" s="117"/>
      <c r="E1429" s="675" t="s">
        <v>2467</v>
      </c>
      <c r="F1429" s="705">
        <v>-2</v>
      </c>
      <c r="G1429" s="619">
        <v>3.15</v>
      </c>
      <c r="H1429" s="715">
        <v>0.3</v>
      </c>
      <c r="I1429" s="679"/>
      <c r="J1429" s="527">
        <f t="shared" si="32"/>
        <v>-1.89</v>
      </c>
      <c r="K1429" s="107"/>
      <c r="L1429" s="11"/>
      <c r="M1429" s="676"/>
    </row>
    <row r="1430" spans="2:13" x14ac:dyDescent="0.3">
      <c r="B1430" s="676"/>
      <c r="C1430" s="725" t="s">
        <v>1861</v>
      </c>
      <c r="D1430" s="117" t="s">
        <v>177</v>
      </c>
      <c r="E1430" s="675" t="s">
        <v>786</v>
      </c>
      <c r="F1430" s="705">
        <v>1</v>
      </c>
      <c r="G1430" s="619">
        <v>8.3000000000000007</v>
      </c>
      <c r="H1430" s="715">
        <v>1.5</v>
      </c>
      <c r="I1430" s="679"/>
      <c r="J1430" s="527">
        <f t="shared" si="32"/>
        <v>12.450000000000001</v>
      </c>
      <c r="K1430" s="107"/>
      <c r="L1430" s="11"/>
      <c r="M1430" s="676"/>
    </row>
    <row r="1431" spans="2:13" x14ac:dyDescent="0.3">
      <c r="B1431" s="676"/>
      <c r="C1431" s="725"/>
      <c r="D1431" s="117" t="s">
        <v>2297</v>
      </c>
      <c r="E1431" s="675"/>
      <c r="F1431" s="705">
        <v>-1</v>
      </c>
      <c r="G1431" s="619">
        <v>0.9</v>
      </c>
      <c r="H1431" s="715">
        <v>1.5</v>
      </c>
      <c r="I1431" s="679"/>
      <c r="J1431" s="527">
        <f t="shared" si="32"/>
        <v>-1.35</v>
      </c>
      <c r="K1431" s="107"/>
      <c r="L1431" s="11"/>
      <c r="M1431" s="676"/>
    </row>
    <row r="1432" spans="2:13" x14ac:dyDescent="0.3">
      <c r="B1432" s="676"/>
      <c r="C1432" s="725" t="s">
        <v>1865</v>
      </c>
      <c r="D1432" s="117" t="s">
        <v>122</v>
      </c>
      <c r="E1432" s="675" t="s">
        <v>121</v>
      </c>
      <c r="F1432" s="705">
        <v>1</v>
      </c>
      <c r="G1432" s="619">
        <v>8.4</v>
      </c>
      <c r="H1432" s="715">
        <v>1.8</v>
      </c>
      <c r="I1432" s="679"/>
      <c r="J1432" s="527">
        <f t="shared" si="32"/>
        <v>15.120000000000001</v>
      </c>
      <c r="K1432" s="107"/>
      <c r="L1432" s="11"/>
      <c r="M1432" s="676"/>
    </row>
    <row r="1433" spans="2:13" x14ac:dyDescent="0.3">
      <c r="B1433" s="676"/>
      <c r="C1433" s="725"/>
      <c r="D1433" s="117" t="s">
        <v>2297</v>
      </c>
      <c r="E1433" s="675"/>
      <c r="F1433" s="705">
        <v>-1</v>
      </c>
      <c r="G1433" s="619">
        <v>0.9</v>
      </c>
      <c r="H1433" s="715">
        <v>1.8</v>
      </c>
      <c r="I1433" s="679"/>
      <c r="J1433" s="527">
        <f t="shared" si="32"/>
        <v>-1.62</v>
      </c>
      <c r="K1433" s="107"/>
      <c r="L1433" s="11"/>
      <c r="M1433" s="676"/>
    </row>
    <row r="1434" spans="2:13" x14ac:dyDescent="0.3">
      <c r="B1434" s="676"/>
      <c r="C1434" s="725" t="s">
        <v>1866</v>
      </c>
      <c r="D1434" s="117" t="s">
        <v>122</v>
      </c>
      <c r="E1434" s="675" t="s">
        <v>121</v>
      </c>
      <c r="F1434" s="705">
        <v>1</v>
      </c>
      <c r="G1434" s="619">
        <v>8.5</v>
      </c>
      <c r="H1434" s="715">
        <v>1.8</v>
      </c>
      <c r="I1434" s="679"/>
      <c r="J1434" s="527">
        <f t="shared" si="32"/>
        <v>15.3</v>
      </c>
      <c r="K1434" s="107"/>
      <c r="L1434" s="11"/>
      <c r="M1434" s="676"/>
    </row>
    <row r="1435" spans="2:13" x14ac:dyDescent="0.3">
      <c r="B1435" s="676"/>
      <c r="C1435" s="725"/>
      <c r="D1435" s="117" t="s">
        <v>2297</v>
      </c>
      <c r="E1435" s="675"/>
      <c r="F1435" s="705">
        <v>-1</v>
      </c>
      <c r="G1435" s="619">
        <v>0.9</v>
      </c>
      <c r="H1435" s="715">
        <v>1.8</v>
      </c>
      <c r="I1435" s="679"/>
      <c r="J1435" s="527">
        <f t="shared" si="32"/>
        <v>-1.62</v>
      </c>
      <c r="K1435" s="107"/>
      <c r="L1435" s="11"/>
      <c r="M1435" s="676"/>
    </row>
    <row r="1436" spans="2:13" x14ac:dyDescent="0.3">
      <c r="B1436" s="676"/>
      <c r="C1436" s="725" t="s">
        <v>2211</v>
      </c>
      <c r="D1436" s="117" t="s">
        <v>122</v>
      </c>
      <c r="E1436" s="675" t="s">
        <v>121</v>
      </c>
      <c r="F1436" s="705">
        <v>1</v>
      </c>
      <c r="G1436" s="619">
        <v>8.6</v>
      </c>
      <c r="H1436" s="715">
        <v>1.8</v>
      </c>
      <c r="I1436" s="679"/>
      <c r="J1436" s="527">
        <f t="shared" si="32"/>
        <v>15.48</v>
      </c>
      <c r="K1436" s="107"/>
      <c r="L1436" s="11"/>
      <c r="M1436" s="676"/>
    </row>
    <row r="1437" spans="2:13" x14ac:dyDescent="0.3">
      <c r="B1437" s="676"/>
      <c r="C1437" s="725"/>
      <c r="D1437" s="117" t="s">
        <v>2297</v>
      </c>
      <c r="E1437" s="675"/>
      <c r="F1437" s="705">
        <v>-1</v>
      </c>
      <c r="G1437" s="619">
        <v>0.9</v>
      </c>
      <c r="H1437" s="715">
        <v>1.8</v>
      </c>
      <c r="I1437" s="679"/>
      <c r="J1437" s="527">
        <f t="shared" si="32"/>
        <v>-1.62</v>
      </c>
      <c r="K1437" s="107"/>
      <c r="L1437" s="11"/>
      <c r="M1437" s="676"/>
    </row>
    <row r="1438" spans="2:13" x14ac:dyDescent="0.3">
      <c r="B1438" s="676"/>
      <c r="C1438" s="725" t="s">
        <v>2207</v>
      </c>
      <c r="D1438" s="117" t="s">
        <v>122</v>
      </c>
      <c r="E1438" s="675" t="s">
        <v>121</v>
      </c>
      <c r="F1438" s="705">
        <v>1</v>
      </c>
      <c r="G1438" s="619">
        <v>8.6</v>
      </c>
      <c r="H1438" s="715">
        <v>1.8</v>
      </c>
      <c r="I1438" s="679"/>
      <c r="J1438" s="527">
        <f t="shared" si="32"/>
        <v>15.48</v>
      </c>
      <c r="K1438" s="107"/>
      <c r="L1438" s="11"/>
      <c r="M1438" s="676"/>
    </row>
    <row r="1439" spans="2:13" x14ac:dyDescent="0.3">
      <c r="B1439" s="676"/>
      <c r="C1439" s="725"/>
      <c r="D1439" s="117" t="s">
        <v>2297</v>
      </c>
      <c r="E1439" s="675"/>
      <c r="F1439" s="705">
        <v>-1</v>
      </c>
      <c r="G1439" s="619">
        <v>0.9</v>
      </c>
      <c r="H1439" s="715">
        <v>1.8</v>
      </c>
      <c r="I1439" s="679"/>
      <c r="J1439" s="527">
        <f t="shared" ref="J1439:J1502" si="33">PRODUCT(F1439:I1439)</f>
        <v>-1.62</v>
      </c>
      <c r="K1439" s="107"/>
      <c r="L1439" s="11"/>
      <c r="M1439" s="676"/>
    </row>
    <row r="1440" spans="2:13" x14ac:dyDescent="0.3">
      <c r="B1440" s="676"/>
      <c r="C1440" s="725"/>
      <c r="D1440" s="117"/>
      <c r="E1440" s="675"/>
      <c r="F1440" s="705"/>
      <c r="G1440" s="619"/>
      <c r="H1440" s="715"/>
      <c r="I1440" s="679"/>
      <c r="J1440" s="527"/>
      <c r="K1440" s="107"/>
      <c r="L1440" s="11"/>
      <c r="M1440" s="676"/>
    </row>
    <row r="1441" spans="2:13" x14ac:dyDescent="0.2">
      <c r="B1441" s="676"/>
      <c r="C1441" s="725"/>
      <c r="D1441" s="690" t="s">
        <v>1929</v>
      </c>
      <c r="E1441" s="675"/>
      <c r="F1441" s="705"/>
      <c r="G1441" s="619"/>
      <c r="H1441" s="715"/>
      <c r="I1441" s="679"/>
      <c r="J1441" s="527"/>
      <c r="K1441" s="107"/>
      <c r="L1441" s="11"/>
      <c r="M1441" s="676"/>
    </row>
    <row r="1442" spans="2:13" x14ac:dyDescent="0.3">
      <c r="B1442" s="676"/>
      <c r="C1442" s="725" t="s">
        <v>1901</v>
      </c>
      <c r="D1442" s="117" t="s">
        <v>2472</v>
      </c>
      <c r="E1442" s="675" t="s">
        <v>125</v>
      </c>
      <c r="F1442" s="705">
        <v>1</v>
      </c>
      <c r="G1442" s="619">
        <v>15.7</v>
      </c>
      <c r="H1442" s="715">
        <v>1.5</v>
      </c>
      <c r="I1442" s="679"/>
      <c r="J1442" s="527">
        <f t="shared" si="33"/>
        <v>23.549999999999997</v>
      </c>
      <c r="K1442" s="107"/>
      <c r="L1442" s="11"/>
      <c r="M1442" s="676"/>
    </row>
    <row r="1443" spans="2:13" x14ac:dyDescent="0.3">
      <c r="B1443" s="676"/>
      <c r="C1443" s="725"/>
      <c r="D1443" s="117" t="s">
        <v>2297</v>
      </c>
      <c r="E1443" s="675"/>
      <c r="F1443" s="705">
        <v>-1</v>
      </c>
      <c r="G1443" s="619">
        <v>1.2</v>
      </c>
      <c r="H1443" s="715">
        <v>1.5</v>
      </c>
      <c r="I1443" s="679"/>
      <c r="J1443" s="527">
        <f t="shared" si="33"/>
        <v>-1.7999999999999998</v>
      </c>
      <c r="K1443" s="107"/>
      <c r="L1443" s="11"/>
      <c r="M1443" s="676"/>
    </row>
    <row r="1444" spans="2:13" x14ac:dyDescent="0.3">
      <c r="B1444" s="676"/>
      <c r="C1444" s="725"/>
      <c r="D1444" s="117"/>
      <c r="E1444" s="675" t="s">
        <v>2470</v>
      </c>
      <c r="F1444" s="705">
        <v>-1</v>
      </c>
      <c r="G1444" s="619">
        <v>2.4</v>
      </c>
      <c r="H1444" s="715">
        <v>0.3</v>
      </c>
      <c r="I1444" s="679"/>
      <c r="J1444" s="527">
        <f t="shared" si="33"/>
        <v>-0.72</v>
      </c>
      <c r="K1444" s="107"/>
      <c r="L1444" s="11"/>
      <c r="M1444" s="676"/>
    </row>
    <row r="1445" spans="2:13" x14ac:dyDescent="0.3">
      <c r="B1445" s="676"/>
      <c r="C1445" s="725" t="s">
        <v>1902</v>
      </c>
      <c r="D1445" s="117" t="s">
        <v>2376</v>
      </c>
      <c r="E1445" s="675" t="s">
        <v>782</v>
      </c>
      <c r="F1445" s="705">
        <v>1</v>
      </c>
      <c r="G1445" s="619">
        <v>11.1</v>
      </c>
      <c r="H1445" s="715">
        <v>2</v>
      </c>
      <c r="I1445" s="679"/>
      <c r="J1445" s="527">
        <f t="shared" si="33"/>
        <v>22.2</v>
      </c>
      <c r="K1445" s="107"/>
      <c r="L1445" s="11"/>
      <c r="M1445" s="676"/>
    </row>
    <row r="1446" spans="2:13" x14ac:dyDescent="0.3">
      <c r="B1446" s="676"/>
      <c r="C1446" s="725"/>
      <c r="D1446" s="117" t="s">
        <v>2297</v>
      </c>
      <c r="E1446" s="675"/>
      <c r="F1446" s="705">
        <v>-1</v>
      </c>
      <c r="G1446" s="619">
        <v>0.9</v>
      </c>
      <c r="H1446" s="715">
        <v>2</v>
      </c>
      <c r="I1446" s="679"/>
      <c r="J1446" s="527">
        <f t="shared" si="33"/>
        <v>-1.8</v>
      </c>
      <c r="K1446" s="107"/>
      <c r="L1446" s="11"/>
      <c r="M1446" s="676"/>
    </row>
    <row r="1447" spans="2:13" x14ac:dyDescent="0.3">
      <c r="B1447" s="676"/>
      <c r="C1447" s="725" t="s">
        <v>2217</v>
      </c>
      <c r="D1447" s="117" t="s">
        <v>2382</v>
      </c>
      <c r="E1447" s="675" t="s">
        <v>125</v>
      </c>
      <c r="F1447" s="705">
        <v>1</v>
      </c>
      <c r="G1447" s="619">
        <v>7.25</v>
      </c>
      <c r="H1447" s="715">
        <v>1.5</v>
      </c>
      <c r="I1447" s="679"/>
      <c r="J1447" s="527">
        <f t="shared" si="33"/>
        <v>10.875</v>
      </c>
      <c r="K1447" s="107"/>
      <c r="L1447" s="11"/>
      <c r="M1447" s="676"/>
    </row>
    <row r="1448" spans="2:13" x14ac:dyDescent="0.3">
      <c r="B1448" s="676"/>
      <c r="C1448" s="725"/>
      <c r="D1448" s="117" t="s">
        <v>2297</v>
      </c>
      <c r="E1448" s="675"/>
      <c r="F1448" s="705">
        <v>-1</v>
      </c>
      <c r="G1448" s="619">
        <v>0.9</v>
      </c>
      <c r="H1448" s="715">
        <v>1.5</v>
      </c>
      <c r="I1448" s="679"/>
      <c r="J1448" s="527">
        <f t="shared" si="33"/>
        <v>-1.35</v>
      </c>
      <c r="K1448" s="107"/>
      <c r="L1448" s="11"/>
      <c r="M1448" s="676"/>
    </row>
    <row r="1449" spans="2:13" x14ac:dyDescent="0.3">
      <c r="B1449" s="676"/>
      <c r="C1449" s="725" t="s">
        <v>2208</v>
      </c>
      <c r="D1449" s="117" t="s">
        <v>122</v>
      </c>
      <c r="E1449" s="675" t="s">
        <v>121</v>
      </c>
      <c r="F1449" s="705">
        <v>1</v>
      </c>
      <c r="G1449" s="619">
        <v>9.1</v>
      </c>
      <c r="H1449" s="715">
        <v>1.8</v>
      </c>
      <c r="I1449" s="679"/>
      <c r="J1449" s="527">
        <f t="shared" si="33"/>
        <v>16.38</v>
      </c>
      <c r="K1449" s="107"/>
      <c r="L1449" s="11"/>
      <c r="M1449" s="676"/>
    </row>
    <row r="1450" spans="2:13" x14ac:dyDescent="0.3">
      <c r="B1450" s="676"/>
      <c r="C1450" s="725"/>
      <c r="D1450" s="117" t="s">
        <v>2297</v>
      </c>
      <c r="E1450" s="675"/>
      <c r="F1450" s="705">
        <v>-1</v>
      </c>
      <c r="G1450" s="619">
        <v>0.9</v>
      </c>
      <c r="H1450" s="715">
        <v>1.8</v>
      </c>
      <c r="I1450" s="679"/>
      <c r="J1450" s="527">
        <f t="shared" si="33"/>
        <v>-1.62</v>
      </c>
      <c r="K1450" s="107"/>
      <c r="L1450" s="11"/>
      <c r="M1450" s="676"/>
    </row>
    <row r="1451" spans="2:13" x14ac:dyDescent="0.3">
      <c r="B1451" s="676"/>
      <c r="C1451" s="725" t="s">
        <v>1893</v>
      </c>
      <c r="D1451" s="117" t="s">
        <v>204</v>
      </c>
      <c r="E1451" s="675" t="s">
        <v>125</v>
      </c>
      <c r="F1451" s="705">
        <v>1</v>
      </c>
      <c r="G1451" s="619">
        <v>12.6</v>
      </c>
      <c r="H1451" s="715">
        <v>1.5</v>
      </c>
      <c r="I1451" s="679"/>
      <c r="J1451" s="527">
        <f t="shared" si="33"/>
        <v>18.899999999999999</v>
      </c>
      <c r="K1451" s="107"/>
      <c r="L1451" s="11"/>
      <c r="M1451" s="676"/>
    </row>
    <row r="1452" spans="2:13" x14ac:dyDescent="0.3">
      <c r="B1452" s="676"/>
      <c r="C1452" s="725"/>
      <c r="D1452" s="117" t="s">
        <v>2297</v>
      </c>
      <c r="E1452" s="675"/>
      <c r="F1452" s="705">
        <v>-1</v>
      </c>
      <c r="G1452" s="619">
        <v>1.2</v>
      </c>
      <c r="H1452" s="715">
        <v>1.5</v>
      </c>
      <c r="I1452" s="679"/>
      <c r="J1452" s="527">
        <f t="shared" si="33"/>
        <v>-1.7999999999999998</v>
      </c>
      <c r="K1452" s="107"/>
      <c r="L1452" s="11"/>
      <c r="M1452" s="676"/>
    </row>
    <row r="1453" spans="2:13" x14ac:dyDescent="0.3">
      <c r="B1453" s="676"/>
      <c r="C1453" s="725" t="s">
        <v>2210</v>
      </c>
      <c r="D1453" s="117" t="s">
        <v>122</v>
      </c>
      <c r="E1453" s="675" t="s">
        <v>121</v>
      </c>
      <c r="F1453" s="705">
        <v>1</v>
      </c>
      <c r="G1453" s="619">
        <v>7.9</v>
      </c>
      <c r="H1453" s="715">
        <v>1.8</v>
      </c>
      <c r="I1453" s="679"/>
      <c r="J1453" s="527">
        <f t="shared" si="33"/>
        <v>14.22</v>
      </c>
      <c r="K1453" s="107"/>
      <c r="L1453" s="11"/>
      <c r="M1453" s="676"/>
    </row>
    <row r="1454" spans="2:13" x14ac:dyDescent="0.3">
      <c r="B1454" s="676"/>
      <c r="C1454" s="725"/>
      <c r="D1454" s="117" t="s">
        <v>2297</v>
      </c>
      <c r="E1454" s="675"/>
      <c r="F1454" s="705">
        <v>-1</v>
      </c>
      <c r="G1454" s="619">
        <v>0.9</v>
      </c>
      <c r="H1454" s="715">
        <v>1.8</v>
      </c>
      <c r="I1454" s="679"/>
      <c r="J1454" s="527">
        <f t="shared" si="33"/>
        <v>-1.62</v>
      </c>
      <c r="K1454" s="107"/>
      <c r="L1454" s="11"/>
      <c r="M1454" s="676"/>
    </row>
    <row r="1455" spans="2:13" x14ac:dyDescent="0.3">
      <c r="B1455" s="676"/>
      <c r="C1455" s="725" t="s">
        <v>2209</v>
      </c>
      <c r="D1455" s="117" t="s">
        <v>122</v>
      </c>
      <c r="E1455" s="675" t="s">
        <v>121</v>
      </c>
      <c r="F1455" s="705">
        <v>1</v>
      </c>
      <c r="G1455" s="619">
        <v>8.1999999999999993</v>
      </c>
      <c r="H1455" s="715">
        <v>1.8</v>
      </c>
      <c r="I1455" s="679"/>
      <c r="J1455" s="527">
        <f t="shared" si="33"/>
        <v>14.76</v>
      </c>
      <c r="K1455" s="107"/>
      <c r="L1455" s="11"/>
      <c r="M1455" s="676"/>
    </row>
    <row r="1456" spans="2:13" x14ac:dyDescent="0.3">
      <c r="B1456" s="676"/>
      <c r="C1456" s="725"/>
      <c r="D1456" s="117" t="s">
        <v>2297</v>
      </c>
      <c r="E1456" s="675"/>
      <c r="F1456" s="705">
        <v>-1</v>
      </c>
      <c r="G1456" s="619">
        <v>0.9</v>
      </c>
      <c r="H1456" s="715">
        <v>1.8</v>
      </c>
      <c r="I1456" s="679"/>
      <c r="J1456" s="527">
        <f t="shared" si="33"/>
        <v>-1.62</v>
      </c>
      <c r="K1456" s="107"/>
      <c r="L1456" s="11"/>
      <c r="M1456" s="676"/>
    </row>
    <row r="1457" spans="2:13" x14ac:dyDescent="0.3">
      <c r="B1457" s="676"/>
      <c r="C1457" s="725" t="s">
        <v>1903</v>
      </c>
      <c r="D1457" s="117" t="s">
        <v>2473</v>
      </c>
      <c r="E1457" s="675" t="s">
        <v>121</v>
      </c>
      <c r="F1457" s="705">
        <v>1</v>
      </c>
      <c r="G1457" s="619">
        <v>11.1</v>
      </c>
      <c r="H1457" s="715">
        <v>1.8</v>
      </c>
      <c r="I1457" s="679"/>
      <c r="J1457" s="527">
        <f t="shared" si="33"/>
        <v>19.98</v>
      </c>
      <c r="K1457" s="107"/>
      <c r="L1457" s="11"/>
      <c r="M1457" s="676"/>
    </row>
    <row r="1458" spans="2:13" x14ac:dyDescent="0.3">
      <c r="B1458" s="676"/>
      <c r="C1458" s="725"/>
      <c r="D1458" s="117" t="s">
        <v>2297</v>
      </c>
      <c r="E1458" s="675"/>
      <c r="F1458" s="705">
        <v>-1</v>
      </c>
      <c r="G1458" s="619">
        <v>1</v>
      </c>
      <c r="H1458" s="715">
        <v>1.8</v>
      </c>
      <c r="I1458" s="679"/>
      <c r="J1458" s="527">
        <f t="shared" si="33"/>
        <v>-1.8</v>
      </c>
      <c r="K1458" s="107"/>
      <c r="L1458" s="11"/>
      <c r="M1458" s="676"/>
    </row>
    <row r="1459" spans="2:13" x14ac:dyDescent="0.3">
      <c r="B1459" s="676"/>
      <c r="C1459" s="725" t="s">
        <v>1905</v>
      </c>
      <c r="D1459" s="117" t="s">
        <v>2474</v>
      </c>
      <c r="E1459" s="675" t="s">
        <v>125</v>
      </c>
      <c r="F1459" s="705">
        <v>1</v>
      </c>
      <c r="G1459" s="619">
        <v>12</v>
      </c>
      <c r="H1459" s="715">
        <v>1.5</v>
      </c>
      <c r="I1459" s="679"/>
      <c r="J1459" s="527">
        <f t="shared" si="33"/>
        <v>18</v>
      </c>
      <c r="K1459" s="107"/>
      <c r="L1459" s="11"/>
      <c r="M1459" s="676"/>
    </row>
    <row r="1460" spans="2:13" x14ac:dyDescent="0.3">
      <c r="B1460" s="676"/>
      <c r="C1460" s="725"/>
      <c r="D1460" s="117" t="s">
        <v>2297</v>
      </c>
      <c r="E1460" s="675"/>
      <c r="F1460" s="705">
        <v>-1</v>
      </c>
      <c r="G1460" s="619">
        <v>1.2</v>
      </c>
      <c r="H1460" s="715">
        <v>1.5</v>
      </c>
      <c r="I1460" s="679"/>
      <c r="J1460" s="527">
        <f t="shared" si="33"/>
        <v>-1.7999999999999998</v>
      </c>
      <c r="K1460" s="107"/>
      <c r="L1460" s="11"/>
      <c r="M1460" s="676"/>
    </row>
    <row r="1461" spans="2:13" x14ac:dyDescent="0.3">
      <c r="B1461" s="676"/>
      <c r="C1461" s="725"/>
      <c r="D1461" s="117" t="s">
        <v>2297</v>
      </c>
      <c r="E1461" s="675"/>
      <c r="F1461" s="705">
        <v>-1</v>
      </c>
      <c r="G1461" s="619">
        <v>0.9</v>
      </c>
      <c r="H1461" s="715">
        <v>1.5</v>
      </c>
      <c r="I1461" s="679"/>
      <c r="J1461" s="527">
        <f t="shared" si="33"/>
        <v>-1.35</v>
      </c>
      <c r="K1461" s="107"/>
      <c r="L1461" s="11"/>
      <c r="M1461" s="676"/>
    </row>
    <row r="1462" spans="2:13" x14ac:dyDescent="0.3">
      <c r="B1462" s="676"/>
      <c r="C1462" s="725"/>
      <c r="D1462" s="117" t="s">
        <v>2297</v>
      </c>
      <c r="E1462" s="675"/>
      <c r="F1462" s="705">
        <v>-1</v>
      </c>
      <c r="G1462" s="619">
        <v>0.6</v>
      </c>
      <c r="H1462" s="715">
        <v>1.5</v>
      </c>
      <c r="I1462" s="679"/>
      <c r="J1462" s="527">
        <f t="shared" si="33"/>
        <v>-0.89999999999999991</v>
      </c>
      <c r="K1462" s="107"/>
      <c r="L1462" s="11"/>
      <c r="M1462" s="676"/>
    </row>
    <row r="1463" spans="2:13" x14ac:dyDescent="0.3">
      <c r="B1463" s="676"/>
      <c r="C1463" s="725"/>
      <c r="D1463" s="117"/>
      <c r="E1463" s="675" t="s">
        <v>2475</v>
      </c>
      <c r="F1463" s="705">
        <v>-1</v>
      </c>
      <c r="G1463" s="619">
        <v>0.8</v>
      </c>
      <c r="H1463" s="715">
        <v>0.3</v>
      </c>
      <c r="I1463" s="679"/>
      <c r="J1463" s="527">
        <f t="shared" si="33"/>
        <v>-0.24</v>
      </c>
      <c r="K1463" s="107"/>
      <c r="L1463" s="11"/>
      <c r="M1463" s="676"/>
    </row>
    <row r="1464" spans="2:13" x14ac:dyDescent="0.3">
      <c r="B1464" s="676"/>
      <c r="C1464" s="725" t="s">
        <v>2476</v>
      </c>
      <c r="D1464" s="117" t="s">
        <v>684</v>
      </c>
      <c r="E1464" s="675" t="s">
        <v>125</v>
      </c>
      <c r="F1464" s="705">
        <v>1</v>
      </c>
      <c r="G1464" s="619">
        <v>4.7</v>
      </c>
      <c r="H1464" s="715">
        <v>1.5</v>
      </c>
      <c r="I1464" s="679"/>
      <c r="J1464" s="527">
        <f t="shared" si="33"/>
        <v>7.0500000000000007</v>
      </c>
      <c r="K1464" s="107"/>
      <c r="L1464" s="11"/>
      <c r="M1464" s="676"/>
    </row>
    <row r="1465" spans="2:13" x14ac:dyDescent="0.3">
      <c r="B1465" s="676"/>
      <c r="C1465" s="725" t="s">
        <v>1915</v>
      </c>
      <c r="D1465" s="117" t="s">
        <v>141</v>
      </c>
      <c r="E1465" s="675" t="s">
        <v>121</v>
      </c>
      <c r="F1465" s="705">
        <v>1</v>
      </c>
      <c r="G1465" s="619">
        <v>8.6999999999999993</v>
      </c>
      <c r="H1465" s="715">
        <v>1.8</v>
      </c>
      <c r="I1465" s="679"/>
      <c r="J1465" s="527">
        <f t="shared" si="33"/>
        <v>15.659999999999998</v>
      </c>
      <c r="K1465" s="107"/>
      <c r="L1465" s="11"/>
      <c r="M1465" s="676"/>
    </row>
    <row r="1466" spans="2:13" x14ac:dyDescent="0.3">
      <c r="B1466" s="676"/>
      <c r="C1466" s="725"/>
      <c r="D1466" s="117" t="s">
        <v>2297</v>
      </c>
      <c r="E1466" s="675"/>
      <c r="F1466" s="705">
        <v>-1</v>
      </c>
      <c r="G1466" s="619">
        <v>0.9</v>
      </c>
      <c r="H1466" s="715">
        <v>1.8</v>
      </c>
      <c r="I1466" s="679"/>
      <c r="J1466" s="527">
        <f t="shared" si="33"/>
        <v>-1.62</v>
      </c>
      <c r="K1466" s="107"/>
      <c r="L1466" s="11"/>
      <c r="M1466" s="676"/>
    </row>
    <row r="1467" spans="2:13" x14ac:dyDescent="0.3">
      <c r="B1467" s="676"/>
      <c r="C1467" s="725" t="s">
        <v>1914</v>
      </c>
      <c r="D1467" s="117" t="s">
        <v>177</v>
      </c>
      <c r="E1467" s="675" t="s">
        <v>786</v>
      </c>
      <c r="F1467" s="705">
        <v>1</v>
      </c>
      <c r="G1467" s="619">
        <v>8</v>
      </c>
      <c r="H1467" s="715">
        <v>1.5</v>
      </c>
      <c r="I1467" s="679"/>
      <c r="J1467" s="527">
        <f t="shared" si="33"/>
        <v>12</v>
      </c>
      <c r="K1467" s="107"/>
      <c r="L1467" s="11"/>
      <c r="M1467" s="676"/>
    </row>
    <row r="1468" spans="2:13" x14ac:dyDescent="0.3">
      <c r="B1468" s="676"/>
      <c r="C1468" s="725"/>
      <c r="D1468" s="117" t="s">
        <v>2297</v>
      </c>
      <c r="E1468" s="675"/>
      <c r="F1468" s="705">
        <v>-1</v>
      </c>
      <c r="G1468" s="619">
        <v>0.9</v>
      </c>
      <c r="H1468" s="715">
        <v>1.5</v>
      </c>
      <c r="I1468" s="679"/>
      <c r="J1468" s="527">
        <f t="shared" si="33"/>
        <v>-1.35</v>
      </c>
      <c r="K1468" s="107"/>
      <c r="L1468" s="11"/>
      <c r="M1468" s="676"/>
    </row>
    <row r="1469" spans="2:13" x14ac:dyDescent="0.3">
      <c r="B1469" s="676"/>
      <c r="C1469" s="725" t="s">
        <v>1913</v>
      </c>
      <c r="D1469" s="117" t="s">
        <v>2374</v>
      </c>
      <c r="E1469" s="675" t="s">
        <v>782</v>
      </c>
      <c r="F1469" s="705">
        <v>1</v>
      </c>
      <c r="G1469" s="619">
        <v>8.4</v>
      </c>
      <c r="H1469" s="715">
        <v>2</v>
      </c>
      <c r="I1469" s="679"/>
      <c r="J1469" s="527">
        <f t="shared" si="33"/>
        <v>16.8</v>
      </c>
      <c r="K1469" s="107"/>
      <c r="L1469" s="11"/>
      <c r="M1469" s="676"/>
    </row>
    <row r="1470" spans="2:13" x14ac:dyDescent="0.3">
      <c r="B1470" s="676"/>
      <c r="C1470" s="725"/>
      <c r="D1470" s="117" t="s">
        <v>2297</v>
      </c>
      <c r="E1470" s="675"/>
      <c r="F1470" s="705">
        <v>-1</v>
      </c>
      <c r="G1470" s="619">
        <v>0.9</v>
      </c>
      <c r="H1470" s="715">
        <v>2</v>
      </c>
      <c r="I1470" s="679"/>
      <c r="J1470" s="527">
        <f t="shared" si="33"/>
        <v>-1.8</v>
      </c>
      <c r="K1470" s="107"/>
      <c r="L1470" s="11"/>
      <c r="M1470" s="676"/>
    </row>
    <row r="1471" spans="2:13" x14ac:dyDescent="0.3">
      <c r="B1471" s="676"/>
      <c r="C1471" s="725" t="s">
        <v>1912</v>
      </c>
      <c r="D1471" s="117" t="s">
        <v>142</v>
      </c>
      <c r="E1471" s="675" t="s">
        <v>121</v>
      </c>
      <c r="F1471" s="705">
        <v>1</v>
      </c>
      <c r="G1471" s="619">
        <v>11.8</v>
      </c>
      <c r="H1471" s="715">
        <v>1.8</v>
      </c>
      <c r="I1471" s="679"/>
      <c r="J1471" s="527">
        <f t="shared" si="33"/>
        <v>21.240000000000002</v>
      </c>
      <c r="K1471" s="107"/>
      <c r="L1471" s="11"/>
      <c r="M1471" s="676"/>
    </row>
    <row r="1472" spans="2:13" x14ac:dyDescent="0.3">
      <c r="B1472" s="676"/>
      <c r="C1472" s="725"/>
      <c r="D1472" s="117" t="s">
        <v>2297</v>
      </c>
      <c r="E1472" s="675"/>
      <c r="F1472" s="705">
        <v>-1</v>
      </c>
      <c r="G1472" s="619">
        <v>0.9</v>
      </c>
      <c r="H1472" s="715">
        <v>1.8</v>
      </c>
      <c r="I1472" s="679"/>
      <c r="J1472" s="527">
        <f t="shared" si="33"/>
        <v>-1.62</v>
      </c>
      <c r="K1472" s="107"/>
      <c r="L1472" s="11"/>
      <c r="M1472" s="676"/>
    </row>
    <row r="1473" spans="2:13" x14ac:dyDescent="0.3">
      <c r="B1473" s="676"/>
      <c r="C1473" s="725" t="s">
        <v>2165</v>
      </c>
      <c r="D1473" s="117" t="s">
        <v>122</v>
      </c>
      <c r="E1473" s="675" t="s">
        <v>121</v>
      </c>
      <c r="F1473" s="705">
        <v>1</v>
      </c>
      <c r="G1473" s="619">
        <v>8.6</v>
      </c>
      <c r="H1473" s="715">
        <v>1.8</v>
      </c>
      <c r="I1473" s="679"/>
      <c r="J1473" s="527">
        <f t="shared" si="33"/>
        <v>15.48</v>
      </c>
      <c r="K1473" s="107"/>
      <c r="L1473" s="11"/>
      <c r="M1473" s="676"/>
    </row>
    <row r="1474" spans="2:13" x14ac:dyDescent="0.3">
      <c r="B1474" s="676"/>
      <c r="C1474" s="725"/>
      <c r="D1474" s="117" t="s">
        <v>2297</v>
      </c>
      <c r="E1474" s="675"/>
      <c r="F1474" s="705">
        <v>-1</v>
      </c>
      <c r="G1474" s="619">
        <v>0.9</v>
      </c>
      <c r="H1474" s="715">
        <v>1.8</v>
      </c>
      <c r="I1474" s="679"/>
      <c r="J1474" s="527">
        <f t="shared" si="33"/>
        <v>-1.62</v>
      </c>
      <c r="K1474" s="107"/>
      <c r="L1474" s="11"/>
      <c r="M1474" s="676"/>
    </row>
    <row r="1475" spans="2:13" x14ac:dyDescent="0.3">
      <c r="B1475" s="676"/>
      <c r="C1475" s="725" t="s">
        <v>2213</v>
      </c>
      <c r="D1475" s="117" t="s">
        <v>122</v>
      </c>
      <c r="E1475" s="675" t="s">
        <v>121</v>
      </c>
      <c r="F1475" s="705">
        <v>1</v>
      </c>
      <c r="G1475" s="619">
        <v>7.9</v>
      </c>
      <c r="H1475" s="715">
        <v>1.8</v>
      </c>
      <c r="I1475" s="679"/>
      <c r="J1475" s="527">
        <f t="shared" si="33"/>
        <v>14.22</v>
      </c>
      <c r="K1475" s="107"/>
      <c r="L1475" s="11"/>
      <c r="M1475" s="676"/>
    </row>
    <row r="1476" spans="2:13" x14ac:dyDescent="0.3">
      <c r="B1476" s="676"/>
      <c r="C1476" s="725"/>
      <c r="D1476" s="117" t="s">
        <v>2297</v>
      </c>
      <c r="E1476" s="675"/>
      <c r="F1476" s="705">
        <v>-1</v>
      </c>
      <c r="G1476" s="619">
        <v>0.9</v>
      </c>
      <c r="H1476" s="715">
        <v>1.8</v>
      </c>
      <c r="I1476" s="679"/>
      <c r="J1476" s="527">
        <f t="shared" si="33"/>
        <v>-1.62</v>
      </c>
      <c r="K1476" s="107"/>
      <c r="L1476" s="11"/>
      <c r="M1476" s="676"/>
    </row>
    <row r="1477" spans="2:13" x14ac:dyDescent="0.3">
      <c r="B1477" s="676"/>
      <c r="C1477" s="725" t="s">
        <v>2477</v>
      </c>
      <c r="D1477" s="117" t="s">
        <v>2478</v>
      </c>
      <c r="E1477" s="675" t="s">
        <v>125</v>
      </c>
      <c r="F1477" s="705">
        <v>1</v>
      </c>
      <c r="G1477" s="619">
        <v>19.600000000000001</v>
      </c>
      <c r="H1477" s="715">
        <v>1.5</v>
      </c>
      <c r="I1477" s="679"/>
      <c r="J1477" s="527">
        <f t="shared" si="33"/>
        <v>29.400000000000002</v>
      </c>
      <c r="K1477" s="107"/>
      <c r="L1477" s="11"/>
      <c r="M1477" s="676"/>
    </row>
    <row r="1478" spans="2:13" x14ac:dyDescent="0.3">
      <c r="B1478" s="676"/>
      <c r="C1478" s="725"/>
      <c r="D1478" s="117" t="s">
        <v>2297</v>
      </c>
      <c r="E1478" s="675"/>
      <c r="F1478" s="705">
        <v>-1</v>
      </c>
      <c r="G1478" s="619">
        <v>2.6</v>
      </c>
      <c r="H1478" s="715">
        <v>1.5</v>
      </c>
      <c r="I1478" s="679"/>
      <c r="J1478" s="527">
        <f t="shared" si="33"/>
        <v>-3.9000000000000004</v>
      </c>
      <c r="K1478" s="107"/>
      <c r="L1478" s="11"/>
      <c r="M1478" s="676"/>
    </row>
    <row r="1479" spans="2:13" x14ac:dyDescent="0.3">
      <c r="B1479" s="676"/>
      <c r="C1479" s="725"/>
      <c r="D1479" s="117" t="s">
        <v>2297</v>
      </c>
      <c r="E1479" s="675"/>
      <c r="F1479" s="705">
        <v>-2</v>
      </c>
      <c r="G1479" s="619">
        <v>1.2</v>
      </c>
      <c r="H1479" s="715">
        <v>1.5</v>
      </c>
      <c r="I1479" s="679"/>
      <c r="J1479" s="527">
        <f t="shared" si="33"/>
        <v>-3.5999999999999996</v>
      </c>
      <c r="K1479" s="107"/>
      <c r="L1479" s="11"/>
      <c r="M1479" s="676"/>
    </row>
    <row r="1480" spans="2:13" x14ac:dyDescent="0.3">
      <c r="B1480" s="676"/>
      <c r="C1480" s="725"/>
      <c r="D1480" s="117" t="s">
        <v>2297</v>
      </c>
      <c r="E1480" s="675"/>
      <c r="F1480" s="705">
        <v>-3</v>
      </c>
      <c r="G1480" s="619">
        <v>0.9</v>
      </c>
      <c r="H1480" s="715">
        <v>1.5</v>
      </c>
      <c r="I1480" s="679"/>
      <c r="J1480" s="527">
        <f t="shared" si="33"/>
        <v>-4.0500000000000007</v>
      </c>
      <c r="K1480" s="107"/>
      <c r="L1480" s="11"/>
      <c r="M1480" s="676"/>
    </row>
    <row r="1481" spans="2:13" x14ac:dyDescent="0.3">
      <c r="B1481" s="676"/>
      <c r="C1481" s="725" t="s">
        <v>1918</v>
      </c>
      <c r="D1481" s="117" t="s">
        <v>122</v>
      </c>
      <c r="E1481" s="675" t="s">
        <v>121</v>
      </c>
      <c r="F1481" s="705">
        <v>1</v>
      </c>
      <c r="G1481" s="619">
        <v>9</v>
      </c>
      <c r="H1481" s="715">
        <v>1.8</v>
      </c>
      <c r="I1481" s="679"/>
      <c r="J1481" s="527">
        <f t="shared" si="33"/>
        <v>16.2</v>
      </c>
      <c r="K1481" s="107"/>
      <c r="L1481" s="11"/>
      <c r="M1481" s="676"/>
    </row>
    <row r="1482" spans="2:13" x14ac:dyDescent="0.3">
      <c r="B1482" s="676"/>
      <c r="C1482" s="725"/>
      <c r="D1482" s="117" t="s">
        <v>2297</v>
      </c>
      <c r="E1482" s="675"/>
      <c r="F1482" s="705">
        <v>-1</v>
      </c>
      <c r="G1482" s="619">
        <v>0.9</v>
      </c>
      <c r="H1482" s="715">
        <v>1.8</v>
      </c>
      <c r="I1482" s="679"/>
      <c r="J1482" s="527">
        <f t="shared" si="33"/>
        <v>-1.62</v>
      </c>
      <c r="K1482" s="107"/>
      <c r="L1482" s="11"/>
      <c r="M1482" s="676"/>
    </row>
    <row r="1483" spans="2:13" x14ac:dyDescent="0.3">
      <c r="B1483" s="676"/>
      <c r="C1483" s="725" t="s">
        <v>1920</v>
      </c>
      <c r="D1483" s="117" t="s">
        <v>122</v>
      </c>
      <c r="E1483" s="675" t="s">
        <v>121</v>
      </c>
      <c r="F1483" s="705">
        <v>1</v>
      </c>
      <c r="G1483" s="619">
        <v>9</v>
      </c>
      <c r="H1483" s="715">
        <v>1.8</v>
      </c>
      <c r="I1483" s="679"/>
      <c r="J1483" s="527">
        <f t="shared" si="33"/>
        <v>16.2</v>
      </c>
      <c r="K1483" s="107"/>
      <c r="L1483" s="11"/>
      <c r="M1483" s="676"/>
    </row>
    <row r="1484" spans="2:13" x14ac:dyDescent="0.3">
      <c r="B1484" s="676"/>
      <c r="C1484" s="725"/>
      <c r="D1484" s="117" t="s">
        <v>2297</v>
      </c>
      <c r="E1484" s="675"/>
      <c r="F1484" s="705">
        <v>-1</v>
      </c>
      <c r="G1484" s="619">
        <v>0.9</v>
      </c>
      <c r="H1484" s="715">
        <v>1.8</v>
      </c>
      <c r="I1484" s="679"/>
      <c r="J1484" s="527">
        <f t="shared" si="33"/>
        <v>-1.62</v>
      </c>
      <c r="K1484" s="107"/>
      <c r="L1484" s="11"/>
      <c r="M1484" s="676"/>
    </row>
    <row r="1485" spans="2:13" x14ac:dyDescent="0.3">
      <c r="B1485" s="676"/>
      <c r="C1485" s="725" t="s">
        <v>1925</v>
      </c>
      <c r="D1485" s="117" t="s">
        <v>122</v>
      </c>
      <c r="E1485" s="675" t="s">
        <v>121</v>
      </c>
      <c r="F1485" s="705">
        <v>1</v>
      </c>
      <c r="G1485" s="619">
        <v>9</v>
      </c>
      <c r="H1485" s="715">
        <v>1.8</v>
      </c>
      <c r="I1485" s="679"/>
      <c r="J1485" s="527">
        <f t="shared" si="33"/>
        <v>16.2</v>
      </c>
      <c r="K1485" s="107"/>
      <c r="L1485" s="11"/>
      <c r="M1485" s="676"/>
    </row>
    <row r="1486" spans="2:13" x14ac:dyDescent="0.3">
      <c r="B1486" s="676"/>
      <c r="C1486" s="725"/>
      <c r="D1486" s="117" t="s">
        <v>2297</v>
      </c>
      <c r="E1486" s="675"/>
      <c r="F1486" s="705">
        <v>-1</v>
      </c>
      <c r="G1486" s="619">
        <v>0.9</v>
      </c>
      <c r="H1486" s="715">
        <v>1.8</v>
      </c>
      <c r="I1486" s="679"/>
      <c r="J1486" s="527">
        <f t="shared" si="33"/>
        <v>-1.62</v>
      </c>
      <c r="K1486" s="107"/>
      <c r="L1486" s="11"/>
      <c r="M1486" s="676"/>
    </row>
    <row r="1487" spans="2:13" x14ac:dyDescent="0.3">
      <c r="B1487" s="676"/>
      <c r="C1487" s="725" t="s">
        <v>1927</v>
      </c>
      <c r="D1487" s="117" t="s">
        <v>122</v>
      </c>
      <c r="E1487" s="675" t="s">
        <v>121</v>
      </c>
      <c r="F1487" s="705">
        <v>1</v>
      </c>
      <c r="G1487" s="619">
        <v>9</v>
      </c>
      <c r="H1487" s="715">
        <v>1.8</v>
      </c>
      <c r="I1487" s="679"/>
      <c r="J1487" s="527">
        <f t="shared" si="33"/>
        <v>16.2</v>
      </c>
      <c r="K1487" s="107"/>
      <c r="L1487" s="11"/>
      <c r="M1487" s="676"/>
    </row>
    <row r="1488" spans="2:13" x14ac:dyDescent="0.3">
      <c r="B1488" s="676"/>
      <c r="C1488" s="725"/>
      <c r="D1488" s="117" t="s">
        <v>2297</v>
      </c>
      <c r="E1488" s="675"/>
      <c r="F1488" s="705">
        <v>-1</v>
      </c>
      <c r="G1488" s="619">
        <v>0.9</v>
      </c>
      <c r="H1488" s="715">
        <v>1.8</v>
      </c>
      <c r="I1488" s="679"/>
      <c r="J1488" s="527">
        <f t="shared" si="33"/>
        <v>-1.62</v>
      </c>
      <c r="K1488" s="107"/>
      <c r="L1488" s="11"/>
      <c r="M1488" s="676"/>
    </row>
    <row r="1489" spans="2:13" x14ac:dyDescent="0.3">
      <c r="B1489" s="676"/>
      <c r="C1489" s="725" t="s">
        <v>1889</v>
      </c>
      <c r="D1489" s="117" t="s">
        <v>2479</v>
      </c>
      <c r="E1489" s="675" t="s">
        <v>125</v>
      </c>
      <c r="F1489" s="705">
        <v>1</v>
      </c>
      <c r="G1489" s="619">
        <v>85.35</v>
      </c>
      <c r="H1489" s="715">
        <v>1.5</v>
      </c>
      <c r="I1489" s="679"/>
      <c r="J1489" s="527">
        <f t="shared" si="33"/>
        <v>128.02499999999998</v>
      </c>
      <c r="K1489" s="107"/>
      <c r="L1489" s="11"/>
      <c r="M1489" s="676"/>
    </row>
    <row r="1490" spans="2:13" x14ac:dyDescent="0.3">
      <c r="B1490" s="676"/>
      <c r="C1490" s="725"/>
      <c r="D1490" s="117" t="s">
        <v>2297</v>
      </c>
      <c r="E1490" s="675"/>
      <c r="F1490" s="705">
        <v>-14</v>
      </c>
      <c r="G1490" s="619">
        <v>1.2</v>
      </c>
      <c r="H1490" s="715">
        <v>1.5</v>
      </c>
      <c r="I1490" s="679"/>
      <c r="J1490" s="527">
        <f t="shared" si="33"/>
        <v>-25.200000000000003</v>
      </c>
      <c r="K1490" s="107"/>
      <c r="L1490" s="11"/>
      <c r="M1490" s="676"/>
    </row>
    <row r="1491" spans="2:13" x14ac:dyDescent="0.3">
      <c r="B1491" s="676"/>
      <c r="C1491" s="725"/>
      <c r="D1491" s="117" t="s">
        <v>2297</v>
      </c>
      <c r="E1491" s="675"/>
      <c r="F1491" s="705">
        <v>-1</v>
      </c>
      <c r="G1491" s="619">
        <v>1</v>
      </c>
      <c r="H1491" s="715">
        <v>1.5</v>
      </c>
      <c r="I1491" s="679"/>
      <c r="J1491" s="527">
        <f t="shared" si="33"/>
        <v>-1.5</v>
      </c>
      <c r="K1491" s="107"/>
      <c r="L1491" s="11"/>
      <c r="M1491" s="676"/>
    </row>
    <row r="1492" spans="2:13" x14ac:dyDescent="0.3">
      <c r="B1492" s="676"/>
      <c r="C1492" s="725"/>
      <c r="D1492" s="117" t="s">
        <v>2297</v>
      </c>
      <c r="E1492" s="675"/>
      <c r="F1492" s="705">
        <v>-3</v>
      </c>
      <c r="G1492" s="619">
        <v>0.9</v>
      </c>
      <c r="H1492" s="715">
        <v>1.5</v>
      </c>
      <c r="I1492" s="679"/>
      <c r="J1492" s="527">
        <f t="shared" si="33"/>
        <v>-4.0500000000000007</v>
      </c>
      <c r="K1492" s="107"/>
      <c r="L1492" s="11"/>
      <c r="M1492" s="676"/>
    </row>
    <row r="1493" spans="2:13" x14ac:dyDescent="0.3">
      <c r="B1493" s="676"/>
      <c r="C1493" s="725"/>
      <c r="D1493" s="117" t="s">
        <v>2297</v>
      </c>
      <c r="E1493" s="675"/>
      <c r="F1493" s="705">
        <v>-2</v>
      </c>
      <c r="G1493" s="619">
        <v>0.8</v>
      </c>
      <c r="H1493" s="715">
        <v>1.5</v>
      </c>
      <c r="I1493" s="679"/>
      <c r="J1493" s="527">
        <f t="shared" si="33"/>
        <v>-2.4000000000000004</v>
      </c>
      <c r="K1493" s="107"/>
      <c r="L1493" s="11"/>
      <c r="M1493" s="676"/>
    </row>
    <row r="1494" spans="2:13" x14ac:dyDescent="0.3">
      <c r="B1494" s="676"/>
      <c r="C1494" s="725"/>
      <c r="D1494" s="117" t="s">
        <v>2297</v>
      </c>
      <c r="E1494" s="675"/>
      <c r="F1494" s="705">
        <v>-1</v>
      </c>
      <c r="G1494" s="619">
        <v>0.6</v>
      </c>
      <c r="H1494" s="715">
        <v>1.5</v>
      </c>
      <c r="I1494" s="679"/>
      <c r="J1494" s="527">
        <f t="shared" si="33"/>
        <v>-0.89999999999999991</v>
      </c>
      <c r="K1494" s="107"/>
      <c r="L1494" s="11"/>
      <c r="M1494" s="676"/>
    </row>
    <row r="1495" spans="2:13" x14ac:dyDescent="0.3">
      <c r="B1495" s="676"/>
      <c r="C1495" s="725"/>
      <c r="D1495" s="117" t="s">
        <v>2371</v>
      </c>
      <c r="E1495" s="675"/>
      <c r="F1495" s="705">
        <v>-3</v>
      </c>
      <c r="G1495" s="619">
        <v>2.4</v>
      </c>
      <c r="H1495" s="715">
        <v>0.3</v>
      </c>
      <c r="I1495" s="679"/>
      <c r="J1495" s="527">
        <f t="shared" si="33"/>
        <v>-2.1599999999999997</v>
      </c>
      <c r="K1495" s="107"/>
      <c r="L1495" s="11"/>
      <c r="M1495" s="676"/>
    </row>
    <row r="1496" spans="2:13" x14ac:dyDescent="0.3">
      <c r="B1496" s="676"/>
      <c r="C1496" s="725"/>
      <c r="D1496" s="117"/>
      <c r="E1496" s="675" t="s">
        <v>2453</v>
      </c>
      <c r="F1496" s="705">
        <v>-2</v>
      </c>
      <c r="G1496" s="619">
        <v>0.2</v>
      </c>
      <c r="H1496" s="715">
        <v>1.4</v>
      </c>
      <c r="I1496" s="679"/>
      <c r="J1496" s="527"/>
      <c r="K1496" s="107"/>
      <c r="L1496" s="11"/>
      <c r="M1496" s="676"/>
    </row>
    <row r="1497" spans="2:13" x14ac:dyDescent="0.2">
      <c r="B1497" s="676"/>
      <c r="C1497" s="677"/>
      <c r="D1497" s="143"/>
      <c r="E1497" s="66" t="s">
        <v>2311</v>
      </c>
      <c r="F1497" s="705">
        <v>-2</v>
      </c>
      <c r="G1497" s="619">
        <v>0.7</v>
      </c>
      <c r="H1497" s="679">
        <v>0.75</v>
      </c>
      <c r="I1497" s="679"/>
      <c r="J1497" s="458">
        <f t="shared" si="33"/>
        <v>-1.0499999999999998</v>
      </c>
      <c r="K1497" s="107"/>
      <c r="L1497" s="11"/>
      <c r="M1497" s="676"/>
    </row>
    <row r="1498" spans="2:13" x14ac:dyDescent="0.2">
      <c r="B1498" s="676"/>
      <c r="C1498" s="677"/>
      <c r="D1498" s="143"/>
      <c r="E1498" s="66" t="s">
        <v>2302</v>
      </c>
      <c r="F1498" s="705">
        <v>-2</v>
      </c>
      <c r="G1498" s="619">
        <v>0.4</v>
      </c>
      <c r="H1498" s="679">
        <v>0.75</v>
      </c>
      <c r="I1498" s="679"/>
      <c r="J1498" s="458">
        <f t="shared" si="33"/>
        <v>-0.60000000000000009</v>
      </c>
      <c r="K1498" s="107"/>
      <c r="L1498" s="11"/>
      <c r="M1498" s="676"/>
    </row>
    <row r="1499" spans="2:13" x14ac:dyDescent="0.3">
      <c r="B1499" s="676"/>
      <c r="C1499" s="725" t="s">
        <v>1899</v>
      </c>
      <c r="D1499" s="117" t="s">
        <v>130</v>
      </c>
      <c r="E1499" s="675" t="s">
        <v>121</v>
      </c>
      <c r="F1499" s="705">
        <v>1</v>
      </c>
      <c r="G1499" s="619">
        <v>7.4</v>
      </c>
      <c r="H1499" s="715">
        <v>1.8</v>
      </c>
      <c r="I1499" s="679"/>
      <c r="J1499" s="527">
        <f t="shared" si="33"/>
        <v>13.32</v>
      </c>
      <c r="K1499" s="107"/>
      <c r="L1499" s="11"/>
      <c r="M1499" s="676"/>
    </row>
    <row r="1500" spans="2:13" x14ac:dyDescent="0.3">
      <c r="B1500" s="676"/>
      <c r="C1500" s="725"/>
      <c r="D1500" s="117" t="s">
        <v>2297</v>
      </c>
      <c r="E1500" s="675"/>
      <c r="F1500" s="705">
        <v>-1</v>
      </c>
      <c r="G1500" s="619">
        <v>0.9</v>
      </c>
      <c r="H1500" s="715">
        <v>1.8</v>
      </c>
      <c r="I1500" s="679"/>
      <c r="J1500" s="527">
        <f t="shared" si="33"/>
        <v>-1.62</v>
      </c>
      <c r="K1500" s="107"/>
      <c r="L1500" s="11"/>
      <c r="M1500" s="676"/>
    </row>
    <row r="1501" spans="2:13" x14ac:dyDescent="0.3">
      <c r="B1501" s="676"/>
      <c r="C1501" s="725" t="s">
        <v>1900</v>
      </c>
      <c r="D1501" s="117" t="s">
        <v>122</v>
      </c>
      <c r="E1501" s="675" t="s">
        <v>120</v>
      </c>
      <c r="F1501" s="705">
        <v>1</v>
      </c>
      <c r="G1501" s="619">
        <v>6</v>
      </c>
      <c r="H1501" s="715">
        <v>1.2</v>
      </c>
      <c r="I1501" s="679"/>
      <c r="J1501" s="527">
        <f t="shared" si="33"/>
        <v>7.1999999999999993</v>
      </c>
      <c r="K1501" s="107"/>
      <c r="L1501" s="11"/>
      <c r="M1501" s="676"/>
    </row>
    <row r="1502" spans="2:13" x14ac:dyDescent="0.3">
      <c r="B1502" s="676"/>
      <c r="C1502" s="725"/>
      <c r="D1502" s="117" t="s">
        <v>2297</v>
      </c>
      <c r="E1502" s="675"/>
      <c r="F1502" s="705">
        <v>-1</v>
      </c>
      <c r="G1502" s="619">
        <v>0.8</v>
      </c>
      <c r="H1502" s="715">
        <v>1.2</v>
      </c>
      <c r="I1502" s="679"/>
      <c r="J1502" s="527">
        <f t="shared" si="33"/>
        <v>-0.96</v>
      </c>
      <c r="K1502" s="107"/>
      <c r="L1502" s="11"/>
      <c r="M1502" s="676"/>
    </row>
    <row r="1503" spans="2:13" x14ac:dyDescent="0.3">
      <c r="B1503" s="676"/>
      <c r="C1503" s="725"/>
      <c r="D1503" s="117"/>
      <c r="E1503" s="699"/>
      <c r="F1503" s="705"/>
      <c r="G1503" s="619"/>
      <c r="H1503" s="715"/>
      <c r="I1503" s="679"/>
      <c r="J1503" s="458"/>
      <c r="K1503" s="107"/>
      <c r="L1503" s="11"/>
      <c r="M1503" s="676"/>
    </row>
    <row r="1504" spans="2:13" ht="14.4" thickBot="1" x14ac:dyDescent="0.35">
      <c r="B1504" s="676"/>
      <c r="C1504" s="725"/>
      <c r="D1504" s="117"/>
      <c r="E1504" s="699"/>
      <c r="F1504" s="705"/>
      <c r="G1504" s="619"/>
      <c r="H1504" s="679"/>
      <c r="I1504" s="679"/>
      <c r="J1504" s="458"/>
      <c r="K1504" s="107"/>
      <c r="L1504" s="11"/>
      <c r="M1504" s="676"/>
    </row>
    <row r="1505" spans="2:13" ht="14.4" thickBot="1" x14ac:dyDescent="0.3">
      <c r="B1505" s="676"/>
      <c r="C1505" s="1980"/>
      <c r="D1505" s="1981"/>
      <c r="E1505" s="1981"/>
      <c r="F1505" s="1981"/>
      <c r="G1505" s="1981"/>
      <c r="H1505" s="1981"/>
      <c r="I1505" s="1981"/>
      <c r="J1505" s="1981"/>
      <c r="K1505" s="1981"/>
      <c r="L1505" s="1982"/>
      <c r="M1505" s="676"/>
    </row>
    <row r="1506" spans="2:13" x14ac:dyDescent="0.25">
      <c r="B1506" s="676"/>
      <c r="C1506" s="682" t="str">
        <f>+[39]RESUMEN!C22</f>
        <v>03.02.02</v>
      </c>
      <c r="D1506" s="1983" t="str">
        <f>+[39]RESUMEN!D22</f>
        <v xml:space="preserve">    TARRAJEO INTERIOR</v>
      </c>
      <c r="E1506" s="1984"/>
      <c r="F1506" s="1984"/>
      <c r="G1506" s="1984"/>
      <c r="H1506" s="1984"/>
      <c r="I1506" s="1984"/>
      <c r="J1506" s="1984"/>
      <c r="K1506" s="1984"/>
      <c r="L1506" s="1985"/>
      <c r="M1506" s="676"/>
    </row>
    <row r="1507" spans="2:13" x14ac:dyDescent="0.25">
      <c r="B1507" s="676"/>
      <c r="C1507" s="683" t="str">
        <f>RESUMEN!C24</f>
        <v>03.02.02.01</v>
      </c>
      <c r="D1507" s="1986" t="str">
        <f>RESUMEN!D24</f>
        <v>TARRAJEO EN MUROS INTERIORES C:A 1:5 e=1.5cm</v>
      </c>
      <c r="E1507" s="1987"/>
      <c r="F1507" s="1987"/>
      <c r="G1507" s="1987"/>
      <c r="H1507" s="1987"/>
      <c r="I1507" s="1987"/>
      <c r="J1507" s="1987"/>
      <c r="K1507" s="1987"/>
      <c r="L1507" s="1988"/>
      <c r="M1507" s="676"/>
    </row>
    <row r="1508" spans="2:13" x14ac:dyDescent="0.25">
      <c r="B1508" s="676"/>
      <c r="C1508" s="684" t="s">
        <v>1</v>
      </c>
      <c r="D1508" s="691" t="s">
        <v>2</v>
      </c>
      <c r="E1508" s="691" t="s">
        <v>239</v>
      </c>
      <c r="F1508" s="706" t="s">
        <v>58</v>
      </c>
      <c r="G1508" s="713" t="s">
        <v>52</v>
      </c>
      <c r="H1508" s="716" t="s">
        <v>47</v>
      </c>
      <c r="I1508" s="713" t="s">
        <v>48</v>
      </c>
      <c r="J1508" s="716" t="s">
        <v>49</v>
      </c>
      <c r="K1508" s="93" t="s">
        <v>50</v>
      </c>
      <c r="L1508" s="721" t="s">
        <v>3</v>
      </c>
      <c r="M1508" s="676"/>
    </row>
    <row r="1509" spans="2:13" x14ac:dyDescent="0.25">
      <c r="B1509" s="676"/>
      <c r="C1509" s="685"/>
      <c r="D1509" s="692"/>
      <c r="E1509" s="195"/>
      <c r="F1509" s="707"/>
      <c r="G1509" s="707"/>
      <c r="H1509" s="717"/>
      <c r="I1509" s="717"/>
      <c r="J1509" s="196"/>
      <c r="K1509" s="145">
        <f>SUM(J1511:J4065)</f>
        <v>24565.749499999929</v>
      </c>
      <c r="L1509" s="722" t="str">
        <f>+[39]RESUMEN!E23</f>
        <v>m2</v>
      </c>
      <c r="M1509" s="676"/>
    </row>
    <row r="1510" spans="2:13" x14ac:dyDescent="0.25">
      <c r="B1510" s="676"/>
      <c r="C1510" s="632"/>
      <c r="D1510" s="693"/>
      <c r="E1510" s="674"/>
      <c r="F1510" s="686"/>
      <c r="G1510" s="686"/>
      <c r="H1510" s="718"/>
      <c r="I1510" s="718"/>
      <c r="J1510" s="125"/>
      <c r="K1510" s="451"/>
      <c r="L1510" s="723"/>
      <c r="M1510" s="676"/>
    </row>
    <row r="1511" spans="2:13" x14ac:dyDescent="0.3">
      <c r="B1511" s="676"/>
      <c r="C1511" s="677"/>
      <c r="D1511" s="724" t="s">
        <v>2480</v>
      </c>
      <c r="E1511" s="16"/>
      <c r="F1511" s="678"/>
      <c r="G1511" s="619"/>
      <c r="H1511" s="679"/>
      <c r="I1511" s="679"/>
      <c r="J1511" s="527"/>
      <c r="K1511" s="113"/>
      <c r="L1511" s="12"/>
      <c r="M1511" s="676"/>
    </row>
    <row r="1512" spans="2:13" x14ac:dyDescent="0.2">
      <c r="B1512" s="676"/>
      <c r="C1512" s="677"/>
      <c r="D1512" s="690" t="s">
        <v>924</v>
      </c>
      <c r="E1512" s="66"/>
      <c r="F1512" s="705"/>
      <c r="G1512" s="619"/>
      <c r="H1512" s="679"/>
      <c r="I1512" s="679"/>
      <c r="J1512" s="458"/>
      <c r="K1512" s="107"/>
      <c r="L1512" s="11"/>
      <c r="M1512" s="676"/>
    </row>
    <row r="1513" spans="2:13" x14ac:dyDescent="0.2">
      <c r="B1513" s="676"/>
      <c r="C1513" s="677" t="s">
        <v>853</v>
      </c>
      <c r="D1513" s="143" t="s">
        <v>2481</v>
      </c>
      <c r="E1513" s="66" t="s">
        <v>134</v>
      </c>
      <c r="F1513" s="705">
        <v>1</v>
      </c>
      <c r="G1513" s="619">
        <v>8</v>
      </c>
      <c r="H1513" s="679">
        <v>1.65</v>
      </c>
      <c r="I1513" s="679"/>
      <c r="J1513" s="458">
        <f>PRODUCT(F1513:I1513)</f>
        <v>13.2</v>
      </c>
      <c r="K1513" s="107"/>
      <c r="L1513" s="11"/>
      <c r="M1513" s="676"/>
    </row>
    <row r="1514" spans="2:13" x14ac:dyDescent="0.2">
      <c r="B1514" s="676"/>
      <c r="C1514" s="677"/>
      <c r="D1514" s="143" t="s">
        <v>2297</v>
      </c>
      <c r="E1514" s="66"/>
      <c r="F1514" s="705">
        <v>-1</v>
      </c>
      <c r="G1514" s="619">
        <v>0.9</v>
      </c>
      <c r="H1514" s="679">
        <v>1.65</v>
      </c>
      <c r="I1514" s="679"/>
      <c r="J1514" s="458">
        <f>PRODUCT(F1514:I1514)</f>
        <v>-1.4849999999999999</v>
      </c>
      <c r="K1514" s="107"/>
      <c r="L1514" s="11"/>
      <c r="M1514" s="676"/>
    </row>
    <row r="1515" spans="2:13" x14ac:dyDescent="0.25">
      <c r="B1515" s="676"/>
      <c r="C1515" s="726"/>
      <c r="D1515" s="727"/>
      <c r="E1515" s="702"/>
      <c r="F1515" s="708"/>
      <c r="G1515" s="686"/>
      <c r="H1515" s="718"/>
      <c r="I1515" s="686"/>
      <c r="J1515" s="718"/>
      <c r="K1515" s="451"/>
      <c r="L1515" s="723"/>
      <c r="M1515" s="676"/>
    </row>
    <row r="1516" spans="2:13" x14ac:dyDescent="0.3">
      <c r="B1516" s="676"/>
      <c r="C1516" s="677"/>
      <c r="D1516" s="724" t="s">
        <v>169</v>
      </c>
      <c r="E1516" s="16"/>
      <c r="F1516" s="678"/>
      <c r="G1516" s="619"/>
      <c r="H1516" s="679"/>
      <c r="I1516" s="679"/>
      <c r="J1516" s="527"/>
      <c r="K1516" s="113"/>
      <c r="L1516" s="12"/>
      <c r="M1516" s="676"/>
    </row>
    <row r="1517" spans="2:13" x14ac:dyDescent="0.3">
      <c r="B1517" s="676"/>
      <c r="C1517" s="680"/>
      <c r="D1517" s="690" t="s">
        <v>925</v>
      </c>
      <c r="E1517" s="700"/>
      <c r="F1517" s="678"/>
      <c r="G1517" s="619"/>
      <c r="H1517" s="715"/>
      <c r="I1517" s="679"/>
      <c r="J1517" s="527"/>
      <c r="K1517" s="113"/>
      <c r="L1517" s="12"/>
      <c r="M1517" s="676"/>
    </row>
    <row r="1518" spans="2:13" x14ac:dyDescent="0.3">
      <c r="B1518" s="676"/>
      <c r="C1518" s="725" t="s">
        <v>855</v>
      </c>
      <c r="D1518" s="117" t="s">
        <v>854</v>
      </c>
      <c r="E1518" s="675" t="s">
        <v>128</v>
      </c>
      <c r="F1518" s="705">
        <v>1</v>
      </c>
      <c r="G1518" s="619">
        <v>12.6</v>
      </c>
      <c r="H1518" s="715">
        <v>3.57</v>
      </c>
      <c r="I1518" s="679"/>
      <c r="J1518" s="527">
        <f>PRODUCT(F1518:I1518)</f>
        <v>44.981999999999999</v>
      </c>
      <c r="K1518" s="107"/>
      <c r="L1518" s="11"/>
      <c r="M1518" s="676"/>
    </row>
    <row r="1519" spans="2:13" x14ac:dyDescent="0.3">
      <c r="B1519" s="676"/>
      <c r="C1519" s="725"/>
      <c r="D1519" s="117" t="s">
        <v>2345</v>
      </c>
      <c r="E1519" s="675"/>
      <c r="F1519" s="705">
        <v>-1</v>
      </c>
      <c r="G1519" s="619">
        <v>2</v>
      </c>
      <c r="H1519" s="715">
        <v>2.5</v>
      </c>
      <c r="I1519" s="679"/>
      <c r="J1519" s="527">
        <f>PRODUCT(F1519:I1519)</f>
        <v>-5</v>
      </c>
      <c r="K1519" s="107"/>
      <c r="L1519" s="11"/>
      <c r="M1519" s="676"/>
    </row>
    <row r="1520" spans="2:13" x14ac:dyDescent="0.3">
      <c r="B1520" s="676"/>
      <c r="C1520" s="725"/>
      <c r="D1520" s="117" t="s">
        <v>2371</v>
      </c>
      <c r="E1520" s="675"/>
      <c r="F1520" s="705">
        <v>-1</v>
      </c>
      <c r="G1520" s="619">
        <v>1.5</v>
      </c>
      <c r="H1520" s="715">
        <v>1.4</v>
      </c>
      <c r="I1520" s="679"/>
      <c r="J1520" s="527">
        <f t="shared" ref="J1520:J1610" si="34">PRODUCT(F1520:I1520)</f>
        <v>-2.0999999999999996</v>
      </c>
      <c r="K1520" s="107"/>
      <c r="L1520" s="11"/>
      <c r="M1520" s="676"/>
    </row>
    <row r="1521" spans="2:13" x14ac:dyDescent="0.3">
      <c r="B1521" s="676"/>
      <c r="C1521" s="725"/>
      <c r="D1521" s="117" t="s">
        <v>2390</v>
      </c>
      <c r="E1521" s="675"/>
      <c r="F1521" s="705">
        <v>-1</v>
      </c>
      <c r="G1521" s="619">
        <v>1</v>
      </c>
      <c r="H1521" s="715">
        <v>4.07</v>
      </c>
      <c r="I1521" s="679"/>
      <c r="J1521" s="527">
        <f t="shared" si="34"/>
        <v>-4.07</v>
      </c>
      <c r="K1521" s="107"/>
      <c r="L1521" s="11"/>
      <c r="M1521" s="676"/>
    </row>
    <row r="1522" spans="2:13" x14ac:dyDescent="0.3">
      <c r="B1522" s="676"/>
      <c r="C1522" s="725" t="s">
        <v>860</v>
      </c>
      <c r="D1522" s="117" t="s">
        <v>828</v>
      </c>
      <c r="E1522" s="675" t="s">
        <v>121</v>
      </c>
      <c r="F1522" s="705">
        <v>1</v>
      </c>
      <c r="G1522" s="619">
        <v>6.9</v>
      </c>
      <c r="H1522" s="715">
        <v>1.77</v>
      </c>
      <c r="I1522" s="679"/>
      <c r="J1522" s="527">
        <f t="shared" si="34"/>
        <v>12.213000000000001</v>
      </c>
      <c r="K1522" s="107"/>
      <c r="L1522" s="11"/>
      <c r="M1522" s="676"/>
    </row>
    <row r="1523" spans="2:13" x14ac:dyDescent="0.3">
      <c r="B1523" s="676"/>
      <c r="C1523" s="725"/>
      <c r="D1523" s="117" t="s">
        <v>2297</v>
      </c>
      <c r="E1523" s="675"/>
      <c r="F1523" s="705">
        <v>-1</v>
      </c>
      <c r="G1523" s="619">
        <v>0.8</v>
      </c>
      <c r="H1523" s="715">
        <v>0.7</v>
      </c>
      <c r="I1523" s="679"/>
      <c r="J1523" s="527">
        <f t="shared" si="34"/>
        <v>-0.55999999999999994</v>
      </c>
      <c r="K1523" s="107"/>
      <c r="L1523" s="11"/>
      <c r="M1523" s="676"/>
    </row>
    <row r="1524" spans="2:13" x14ac:dyDescent="0.3">
      <c r="B1524" s="676"/>
      <c r="C1524" s="725" t="s">
        <v>862</v>
      </c>
      <c r="D1524" s="117" t="s">
        <v>2244</v>
      </c>
      <c r="E1524" s="675" t="s">
        <v>121</v>
      </c>
      <c r="F1524" s="705">
        <v>1</v>
      </c>
      <c r="G1524" s="619">
        <v>9.3000000000000007</v>
      </c>
      <c r="H1524" s="715">
        <v>1.77</v>
      </c>
      <c r="I1524" s="679"/>
      <c r="J1524" s="527">
        <f t="shared" si="34"/>
        <v>16.461000000000002</v>
      </c>
      <c r="K1524" s="107"/>
      <c r="L1524" s="11"/>
      <c r="M1524" s="676"/>
    </row>
    <row r="1525" spans="2:13" x14ac:dyDescent="0.3">
      <c r="B1525" s="676"/>
      <c r="C1525" s="725"/>
      <c r="D1525" s="117" t="s">
        <v>2297</v>
      </c>
      <c r="E1525" s="675"/>
      <c r="F1525" s="705">
        <v>-1</v>
      </c>
      <c r="G1525" s="619">
        <v>1</v>
      </c>
      <c r="H1525" s="715">
        <v>0.7</v>
      </c>
      <c r="I1525" s="679"/>
      <c r="J1525" s="527">
        <f t="shared" si="34"/>
        <v>-0.7</v>
      </c>
      <c r="K1525" s="107"/>
      <c r="L1525" s="11"/>
      <c r="M1525" s="676"/>
    </row>
    <row r="1526" spans="2:13" x14ac:dyDescent="0.3">
      <c r="B1526" s="676"/>
      <c r="C1526" s="725"/>
      <c r="D1526" s="117" t="s">
        <v>2371</v>
      </c>
      <c r="E1526" s="675"/>
      <c r="F1526" s="705">
        <v>-1</v>
      </c>
      <c r="G1526" s="619">
        <v>1.2</v>
      </c>
      <c r="H1526" s="715">
        <v>0.5</v>
      </c>
      <c r="I1526" s="679"/>
      <c r="J1526" s="527">
        <f t="shared" si="34"/>
        <v>-0.6</v>
      </c>
      <c r="K1526" s="107"/>
      <c r="L1526" s="11"/>
      <c r="M1526" s="676"/>
    </row>
    <row r="1527" spans="2:13" x14ac:dyDescent="0.3">
      <c r="B1527" s="676"/>
      <c r="C1527" s="725" t="s">
        <v>863</v>
      </c>
      <c r="D1527" s="117" t="s">
        <v>825</v>
      </c>
      <c r="E1527" s="675" t="s">
        <v>121</v>
      </c>
      <c r="F1527" s="705">
        <v>1</v>
      </c>
      <c r="G1527" s="619">
        <v>6.5</v>
      </c>
      <c r="H1527" s="715">
        <v>2.27</v>
      </c>
      <c r="I1527" s="679"/>
      <c r="J1527" s="527">
        <f t="shared" si="34"/>
        <v>14.755000000000001</v>
      </c>
      <c r="K1527" s="107"/>
      <c r="L1527" s="11"/>
      <c r="M1527" s="676"/>
    </row>
    <row r="1528" spans="2:13" x14ac:dyDescent="0.3">
      <c r="B1528" s="676"/>
      <c r="C1528" s="725"/>
      <c r="D1528" s="117" t="s">
        <v>2297</v>
      </c>
      <c r="E1528" s="675"/>
      <c r="F1528" s="705">
        <v>-1</v>
      </c>
      <c r="G1528" s="619">
        <v>0.8</v>
      </c>
      <c r="H1528" s="715">
        <v>0.7</v>
      </c>
      <c r="I1528" s="679"/>
      <c r="J1528" s="527">
        <f t="shared" si="34"/>
        <v>-0.55999999999999994</v>
      </c>
      <c r="K1528" s="107"/>
      <c r="L1528" s="11"/>
      <c r="M1528" s="676"/>
    </row>
    <row r="1529" spans="2:13" x14ac:dyDescent="0.3">
      <c r="B1529" s="676"/>
      <c r="C1529" s="725" t="s">
        <v>864</v>
      </c>
      <c r="D1529" s="117" t="s">
        <v>352</v>
      </c>
      <c r="E1529" s="675" t="s">
        <v>128</v>
      </c>
      <c r="F1529" s="705">
        <v>1</v>
      </c>
      <c r="G1529" s="619">
        <v>14.8</v>
      </c>
      <c r="H1529" s="715">
        <v>3.05</v>
      </c>
      <c r="I1529" s="679"/>
      <c r="J1529" s="527">
        <f t="shared" si="34"/>
        <v>45.14</v>
      </c>
      <c r="K1529" s="107"/>
      <c r="L1529" s="11"/>
      <c r="M1529" s="676"/>
    </row>
    <row r="1530" spans="2:13" x14ac:dyDescent="0.3">
      <c r="B1530" s="676"/>
      <c r="C1530" s="725"/>
      <c r="D1530" s="117" t="s">
        <v>2345</v>
      </c>
      <c r="E1530" s="675"/>
      <c r="F1530" s="705">
        <v>-1</v>
      </c>
      <c r="G1530" s="619">
        <v>1.75</v>
      </c>
      <c r="H1530" s="715">
        <v>2.5</v>
      </c>
      <c r="I1530" s="679"/>
      <c r="J1530" s="527">
        <f t="shared" si="34"/>
        <v>-4.375</v>
      </c>
      <c r="K1530" s="107"/>
      <c r="L1530" s="11"/>
      <c r="M1530" s="676"/>
    </row>
    <row r="1531" spans="2:13" x14ac:dyDescent="0.3">
      <c r="B1531" s="676"/>
      <c r="C1531" s="725"/>
      <c r="D1531" s="117" t="s">
        <v>2297</v>
      </c>
      <c r="E1531" s="675"/>
      <c r="F1531" s="705">
        <v>-1</v>
      </c>
      <c r="G1531" s="619">
        <v>0.8</v>
      </c>
      <c r="H1531" s="715">
        <v>2.5</v>
      </c>
      <c r="I1531" s="679"/>
      <c r="J1531" s="527">
        <f t="shared" si="34"/>
        <v>-2</v>
      </c>
      <c r="K1531" s="107"/>
      <c r="L1531" s="11"/>
      <c r="M1531" s="676"/>
    </row>
    <row r="1532" spans="2:13" x14ac:dyDescent="0.3">
      <c r="B1532" s="676"/>
      <c r="C1532" s="725"/>
      <c r="D1532" s="117" t="s">
        <v>2390</v>
      </c>
      <c r="E1532" s="675"/>
      <c r="F1532" s="705">
        <v>-1</v>
      </c>
      <c r="G1532" s="619">
        <v>1.1499999999999999</v>
      </c>
      <c r="H1532" s="715">
        <v>4.07</v>
      </c>
      <c r="I1532" s="679"/>
      <c r="J1532" s="527">
        <f t="shared" si="34"/>
        <v>-4.6805000000000003</v>
      </c>
      <c r="K1532" s="107"/>
      <c r="L1532" s="11"/>
      <c r="M1532" s="676"/>
    </row>
    <row r="1533" spans="2:13" x14ac:dyDescent="0.3">
      <c r="B1533" s="676"/>
      <c r="C1533" s="681" t="s">
        <v>2236</v>
      </c>
      <c r="D1533" s="117" t="s">
        <v>122</v>
      </c>
      <c r="E1533" s="675" t="s">
        <v>787</v>
      </c>
      <c r="F1533" s="618">
        <v>1</v>
      </c>
      <c r="G1533" s="619">
        <v>8.9</v>
      </c>
      <c r="H1533" s="715">
        <v>2.37</v>
      </c>
      <c r="I1533" s="715"/>
      <c r="J1533" s="527">
        <f t="shared" si="34"/>
        <v>21.093000000000004</v>
      </c>
      <c r="K1533" s="100"/>
      <c r="L1533" s="31"/>
      <c r="M1533" s="676"/>
    </row>
    <row r="1534" spans="2:13" x14ac:dyDescent="0.3">
      <c r="B1534" s="676"/>
      <c r="C1534" s="681"/>
      <c r="D1534" s="117" t="s">
        <v>2297</v>
      </c>
      <c r="E1534" s="675"/>
      <c r="F1534" s="618">
        <v>-1</v>
      </c>
      <c r="G1534" s="619">
        <v>0.8</v>
      </c>
      <c r="H1534" s="715">
        <v>0.7</v>
      </c>
      <c r="I1534" s="715"/>
      <c r="J1534" s="527">
        <f t="shared" si="34"/>
        <v>-0.55999999999999994</v>
      </c>
      <c r="K1534" s="100"/>
      <c r="L1534" s="31"/>
      <c r="M1534" s="676"/>
    </row>
    <row r="1535" spans="2:13" x14ac:dyDescent="0.3">
      <c r="B1535" s="676"/>
      <c r="C1535" s="681"/>
      <c r="D1535" s="117" t="s">
        <v>2371</v>
      </c>
      <c r="E1535" s="675"/>
      <c r="F1535" s="618">
        <v>-1</v>
      </c>
      <c r="G1535" s="619">
        <v>1.2</v>
      </c>
      <c r="H1535" s="715">
        <v>0.5</v>
      </c>
      <c r="I1535" s="715"/>
      <c r="J1535" s="527">
        <f t="shared" si="34"/>
        <v>-0.6</v>
      </c>
      <c r="K1535" s="100"/>
      <c r="L1535" s="31"/>
      <c r="M1535" s="676"/>
    </row>
    <row r="1536" spans="2:13" x14ac:dyDescent="0.3">
      <c r="B1536" s="676"/>
      <c r="C1536" s="681" t="s">
        <v>1368</v>
      </c>
      <c r="D1536" s="117" t="s">
        <v>185</v>
      </c>
      <c r="E1536" s="675" t="s">
        <v>125</v>
      </c>
      <c r="F1536" s="618">
        <v>1</v>
      </c>
      <c r="G1536" s="619">
        <v>12.5</v>
      </c>
      <c r="H1536" s="715">
        <v>1.55</v>
      </c>
      <c r="I1536" s="715"/>
      <c r="J1536" s="527">
        <f t="shared" si="34"/>
        <v>19.375</v>
      </c>
      <c r="K1536" s="100"/>
      <c r="L1536" s="31"/>
      <c r="M1536" s="676"/>
    </row>
    <row r="1537" spans="2:13" x14ac:dyDescent="0.3">
      <c r="B1537" s="676"/>
      <c r="C1537" s="725"/>
      <c r="D1537" s="117" t="s">
        <v>2297</v>
      </c>
      <c r="E1537" s="675"/>
      <c r="F1537" s="705">
        <v>-1</v>
      </c>
      <c r="G1537" s="619">
        <v>1</v>
      </c>
      <c r="H1537" s="715">
        <v>1</v>
      </c>
      <c r="I1537" s="679"/>
      <c r="J1537" s="527">
        <f t="shared" si="34"/>
        <v>-1</v>
      </c>
      <c r="K1537" s="107"/>
      <c r="L1537" s="11"/>
      <c r="M1537" s="676"/>
    </row>
    <row r="1538" spans="2:13" x14ac:dyDescent="0.3">
      <c r="B1538" s="676"/>
      <c r="C1538" s="725" t="s">
        <v>870</v>
      </c>
      <c r="D1538" s="117" t="s">
        <v>267</v>
      </c>
      <c r="E1538" s="675" t="s">
        <v>125</v>
      </c>
      <c r="F1538" s="705">
        <v>1</v>
      </c>
      <c r="G1538" s="619">
        <v>16.7</v>
      </c>
      <c r="H1538" s="715">
        <v>1.55</v>
      </c>
      <c r="I1538" s="679"/>
      <c r="J1538" s="527">
        <f t="shared" si="34"/>
        <v>25.884999999999998</v>
      </c>
      <c r="K1538" s="107"/>
      <c r="L1538" s="11"/>
      <c r="M1538" s="676"/>
    </row>
    <row r="1539" spans="2:13" x14ac:dyDescent="0.3">
      <c r="B1539" s="676"/>
      <c r="C1539" s="725"/>
      <c r="D1539" s="117" t="s">
        <v>2371</v>
      </c>
      <c r="E1539" s="675"/>
      <c r="F1539" s="705">
        <v>-2</v>
      </c>
      <c r="G1539" s="619">
        <v>1.2</v>
      </c>
      <c r="H1539" s="715">
        <v>0.5</v>
      </c>
      <c r="I1539" s="679"/>
      <c r="J1539" s="527">
        <f t="shared" si="34"/>
        <v>-1.2</v>
      </c>
      <c r="K1539" s="107"/>
      <c r="L1539" s="11"/>
      <c r="M1539" s="676"/>
    </row>
    <row r="1540" spans="2:13" x14ac:dyDescent="0.2">
      <c r="B1540" s="676"/>
      <c r="C1540" s="677"/>
      <c r="D1540" s="143" t="s">
        <v>2298</v>
      </c>
      <c r="E1540" s="66"/>
      <c r="F1540" s="705">
        <v>-1</v>
      </c>
      <c r="G1540" s="619">
        <v>1.5</v>
      </c>
      <c r="H1540" s="679">
        <v>1</v>
      </c>
      <c r="I1540" s="679"/>
      <c r="J1540" s="458">
        <f t="shared" si="34"/>
        <v>-1.5</v>
      </c>
      <c r="K1540" s="107"/>
      <c r="L1540" s="11"/>
      <c r="M1540" s="676"/>
    </row>
    <row r="1541" spans="2:13" x14ac:dyDescent="0.3">
      <c r="B1541" s="676"/>
      <c r="C1541" s="725"/>
      <c r="D1541" s="117" t="s">
        <v>2390</v>
      </c>
      <c r="E1541" s="675"/>
      <c r="F1541" s="705">
        <v>-1</v>
      </c>
      <c r="G1541" s="619">
        <v>1.65</v>
      </c>
      <c r="H1541" s="715">
        <v>2.57</v>
      </c>
      <c r="I1541" s="679"/>
      <c r="J1541" s="527">
        <f t="shared" si="34"/>
        <v>-4.2404999999999999</v>
      </c>
      <c r="K1541" s="107"/>
      <c r="L1541" s="11"/>
      <c r="M1541" s="676"/>
    </row>
    <row r="1542" spans="2:13" x14ac:dyDescent="0.3">
      <c r="B1542" s="676"/>
      <c r="C1542" s="725" t="s">
        <v>874</v>
      </c>
      <c r="D1542" s="117" t="s">
        <v>873</v>
      </c>
      <c r="E1542" s="675" t="s">
        <v>125</v>
      </c>
      <c r="F1542" s="705">
        <v>1</v>
      </c>
      <c r="G1542" s="619">
        <v>16.100000000000001</v>
      </c>
      <c r="H1542" s="715">
        <v>1.55</v>
      </c>
      <c r="I1542" s="679"/>
      <c r="J1542" s="527">
        <f t="shared" si="34"/>
        <v>24.955000000000002</v>
      </c>
      <c r="K1542" s="107"/>
      <c r="L1542" s="11"/>
      <c r="M1542" s="676"/>
    </row>
    <row r="1543" spans="2:13" x14ac:dyDescent="0.3">
      <c r="B1543" s="676"/>
      <c r="C1543" s="725"/>
      <c r="D1543" s="117" t="s">
        <v>2371</v>
      </c>
      <c r="E1543" s="675"/>
      <c r="F1543" s="705">
        <v>-2</v>
      </c>
      <c r="G1543" s="619">
        <v>1.2</v>
      </c>
      <c r="H1543" s="715">
        <v>0.5</v>
      </c>
      <c r="I1543" s="679"/>
      <c r="J1543" s="527">
        <f t="shared" si="34"/>
        <v>-1.2</v>
      </c>
      <c r="K1543" s="107"/>
      <c r="L1543" s="11"/>
      <c r="M1543" s="676"/>
    </row>
    <row r="1544" spans="2:13" x14ac:dyDescent="0.2">
      <c r="B1544" s="676"/>
      <c r="C1544" s="677"/>
      <c r="D1544" s="143" t="s">
        <v>2298</v>
      </c>
      <c r="E1544" s="66"/>
      <c r="F1544" s="705">
        <v>-1</v>
      </c>
      <c r="G1544" s="619">
        <v>1.5</v>
      </c>
      <c r="H1544" s="679">
        <v>1</v>
      </c>
      <c r="I1544" s="679"/>
      <c r="J1544" s="458">
        <f t="shared" si="34"/>
        <v>-1.5</v>
      </c>
      <c r="K1544" s="107"/>
      <c r="L1544" s="11"/>
      <c r="M1544" s="676"/>
    </row>
    <row r="1545" spans="2:13" x14ac:dyDescent="0.3">
      <c r="B1545" s="676"/>
      <c r="C1545" s="725" t="s">
        <v>931</v>
      </c>
      <c r="D1545" s="117" t="s">
        <v>566</v>
      </c>
      <c r="E1545" s="675" t="s">
        <v>125</v>
      </c>
      <c r="F1545" s="705">
        <v>1</v>
      </c>
      <c r="G1545" s="619">
        <v>20.2</v>
      </c>
      <c r="H1545" s="715">
        <v>1.55</v>
      </c>
      <c r="I1545" s="679"/>
      <c r="J1545" s="527">
        <f t="shared" si="34"/>
        <v>31.31</v>
      </c>
      <c r="K1545" s="107"/>
      <c r="L1545" s="11"/>
      <c r="M1545" s="676"/>
    </row>
    <row r="1546" spans="2:13" x14ac:dyDescent="0.3">
      <c r="B1546" s="676"/>
      <c r="C1546" s="725"/>
      <c r="D1546" s="117" t="s">
        <v>2297</v>
      </c>
      <c r="E1546" s="675"/>
      <c r="F1546" s="705">
        <v>-1</v>
      </c>
      <c r="G1546" s="619">
        <v>1.8</v>
      </c>
      <c r="H1546" s="715">
        <v>0.5</v>
      </c>
      <c r="I1546" s="679"/>
      <c r="J1546" s="527">
        <f t="shared" si="34"/>
        <v>-0.9</v>
      </c>
      <c r="K1546" s="107"/>
      <c r="L1546" s="11"/>
      <c r="M1546" s="676"/>
    </row>
    <row r="1547" spans="2:13" x14ac:dyDescent="0.3">
      <c r="B1547" s="676"/>
      <c r="C1547" s="725"/>
      <c r="D1547" s="117" t="s">
        <v>2297</v>
      </c>
      <c r="E1547" s="675"/>
      <c r="F1547" s="705">
        <v>-2</v>
      </c>
      <c r="G1547" s="619">
        <v>1</v>
      </c>
      <c r="H1547" s="715">
        <v>1</v>
      </c>
      <c r="I1547" s="679"/>
      <c r="J1547" s="527">
        <f t="shared" si="34"/>
        <v>-2</v>
      </c>
      <c r="K1547" s="107"/>
      <c r="L1547" s="11"/>
      <c r="M1547" s="676"/>
    </row>
    <row r="1548" spans="2:13" x14ac:dyDescent="0.3">
      <c r="B1548" s="676"/>
      <c r="C1548" s="725"/>
      <c r="D1548" s="117" t="s">
        <v>2297</v>
      </c>
      <c r="E1548" s="675"/>
      <c r="F1548" s="705">
        <v>-2</v>
      </c>
      <c r="G1548" s="619">
        <v>0.8</v>
      </c>
      <c r="H1548" s="715">
        <v>1</v>
      </c>
      <c r="I1548" s="679"/>
      <c r="J1548" s="527">
        <f t="shared" si="34"/>
        <v>-1.6</v>
      </c>
      <c r="K1548" s="107"/>
      <c r="L1548" s="11"/>
      <c r="M1548" s="676"/>
    </row>
    <row r="1549" spans="2:13" x14ac:dyDescent="0.3">
      <c r="B1549" s="676"/>
      <c r="C1549" s="725"/>
      <c r="D1549" s="117" t="s">
        <v>2345</v>
      </c>
      <c r="E1549" s="675"/>
      <c r="F1549" s="705">
        <v>-1</v>
      </c>
      <c r="G1549" s="619">
        <v>2</v>
      </c>
      <c r="H1549" s="715">
        <v>1</v>
      </c>
      <c r="I1549" s="679"/>
      <c r="J1549" s="527">
        <f t="shared" si="34"/>
        <v>-2</v>
      </c>
      <c r="K1549" s="107"/>
      <c r="L1549" s="11"/>
      <c r="M1549" s="676"/>
    </row>
    <row r="1550" spans="2:13" x14ac:dyDescent="0.2">
      <c r="B1550" s="676"/>
      <c r="C1550" s="677" t="s">
        <v>2225</v>
      </c>
      <c r="D1550" s="143" t="s">
        <v>138</v>
      </c>
      <c r="E1550" s="66" t="s">
        <v>125</v>
      </c>
      <c r="F1550" s="705">
        <v>1</v>
      </c>
      <c r="G1550" s="619">
        <v>23.95</v>
      </c>
      <c r="H1550" s="679">
        <v>1.55</v>
      </c>
      <c r="I1550" s="679"/>
      <c r="J1550" s="458">
        <f t="shared" si="34"/>
        <v>37.122500000000002</v>
      </c>
      <c r="K1550" s="107"/>
      <c r="L1550" s="11"/>
      <c r="M1550" s="676"/>
    </row>
    <row r="1551" spans="2:13" x14ac:dyDescent="0.2">
      <c r="B1551" s="676"/>
      <c r="C1551" s="677"/>
      <c r="D1551" s="143" t="s">
        <v>2297</v>
      </c>
      <c r="E1551" s="66"/>
      <c r="F1551" s="705">
        <v>-1</v>
      </c>
      <c r="G1551" s="619">
        <v>1.8</v>
      </c>
      <c r="H1551" s="679">
        <v>0.5</v>
      </c>
      <c r="I1551" s="679"/>
      <c r="J1551" s="458">
        <f t="shared" si="34"/>
        <v>-0.9</v>
      </c>
      <c r="K1551" s="107"/>
      <c r="L1551" s="11"/>
      <c r="M1551" s="676"/>
    </row>
    <row r="1552" spans="2:13" x14ac:dyDescent="0.2">
      <c r="B1552" s="676"/>
      <c r="C1552" s="677"/>
      <c r="D1552" s="143" t="s">
        <v>2297</v>
      </c>
      <c r="E1552" s="66"/>
      <c r="F1552" s="705">
        <v>-1</v>
      </c>
      <c r="G1552" s="619">
        <v>0.9</v>
      </c>
      <c r="H1552" s="679">
        <v>0.5</v>
      </c>
      <c r="I1552" s="679"/>
      <c r="J1552" s="458">
        <f t="shared" si="34"/>
        <v>-0.45</v>
      </c>
      <c r="K1552" s="107"/>
      <c r="L1552" s="11"/>
      <c r="M1552" s="676"/>
    </row>
    <row r="1553" spans="2:13" x14ac:dyDescent="0.2">
      <c r="B1553" s="676"/>
      <c r="C1553" s="677"/>
      <c r="D1553" s="143" t="s">
        <v>2298</v>
      </c>
      <c r="E1553" s="66"/>
      <c r="F1553" s="705">
        <v>-4</v>
      </c>
      <c r="G1553" s="619">
        <v>1.5</v>
      </c>
      <c r="H1553" s="679">
        <v>1</v>
      </c>
      <c r="I1553" s="679"/>
      <c r="J1553" s="458">
        <f t="shared" si="34"/>
        <v>-6</v>
      </c>
      <c r="K1553" s="107"/>
      <c r="L1553" s="11"/>
      <c r="M1553" s="676"/>
    </row>
    <row r="1554" spans="2:13" x14ac:dyDescent="0.3">
      <c r="B1554" s="676"/>
      <c r="C1554" s="725"/>
      <c r="D1554" s="117" t="s">
        <v>2390</v>
      </c>
      <c r="E1554" s="675"/>
      <c r="F1554" s="705">
        <v>-1</v>
      </c>
      <c r="G1554" s="619">
        <v>1.3</v>
      </c>
      <c r="H1554" s="715">
        <v>2.57</v>
      </c>
      <c r="I1554" s="679"/>
      <c r="J1554" s="527">
        <f t="shared" si="34"/>
        <v>-3.3409999999999997</v>
      </c>
      <c r="K1554" s="107"/>
      <c r="L1554" s="11"/>
      <c r="M1554" s="676"/>
    </row>
    <row r="1555" spans="2:13" x14ac:dyDescent="0.2">
      <c r="B1555" s="676"/>
      <c r="C1555" s="677" t="s">
        <v>875</v>
      </c>
      <c r="D1555" s="143" t="s">
        <v>876</v>
      </c>
      <c r="E1555" s="66" t="s">
        <v>125</v>
      </c>
      <c r="F1555" s="705">
        <v>1</v>
      </c>
      <c r="G1555" s="619">
        <v>16.7</v>
      </c>
      <c r="H1555" s="679">
        <v>1.55</v>
      </c>
      <c r="I1555" s="679"/>
      <c r="J1555" s="458">
        <f t="shared" si="34"/>
        <v>25.884999999999998</v>
      </c>
      <c r="K1555" s="107"/>
      <c r="L1555" s="11"/>
      <c r="M1555" s="676"/>
    </row>
    <row r="1556" spans="2:13" x14ac:dyDescent="0.2">
      <c r="B1556" s="676"/>
      <c r="C1556" s="677"/>
      <c r="D1556" s="143" t="s">
        <v>2298</v>
      </c>
      <c r="E1556" s="66"/>
      <c r="F1556" s="705">
        <v>-2</v>
      </c>
      <c r="G1556" s="619">
        <v>1.5</v>
      </c>
      <c r="H1556" s="679">
        <v>1</v>
      </c>
      <c r="I1556" s="679"/>
      <c r="J1556" s="458">
        <f t="shared" si="34"/>
        <v>-3</v>
      </c>
      <c r="K1556" s="107"/>
      <c r="L1556" s="11"/>
      <c r="M1556" s="676"/>
    </row>
    <row r="1557" spans="2:13" x14ac:dyDescent="0.2">
      <c r="B1557" s="676"/>
      <c r="C1557" s="677"/>
      <c r="D1557" s="143"/>
      <c r="E1557" s="66" t="s">
        <v>2299</v>
      </c>
      <c r="F1557" s="705">
        <v>-1</v>
      </c>
      <c r="G1557" s="619">
        <v>1.75</v>
      </c>
      <c r="H1557" s="679">
        <v>0.9</v>
      </c>
      <c r="I1557" s="679"/>
      <c r="J1557" s="458">
        <f t="shared" si="34"/>
        <v>-1.575</v>
      </c>
      <c r="K1557" s="107"/>
      <c r="L1557" s="11"/>
      <c r="M1557" s="676"/>
    </row>
    <row r="1558" spans="2:13" x14ac:dyDescent="0.2">
      <c r="B1558" s="676"/>
      <c r="C1558" s="677"/>
      <c r="D1558" s="143" t="s">
        <v>2371</v>
      </c>
      <c r="E1558" s="66"/>
      <c r="F1558" s="705">
        <v>-1</v>
      </c>
      <c r="G1558" s="619">
        <v>1.2</v>
      </c>
      <c r="H1558" s="679">
        <v>0.5</v>
      </c>
      <c r="I1558" s="679"/>
      <c r="J1558" s="458">
        <f t="shared" si="34"/>
        <v>-0.6</v>
      </c>
      <c r="K1558" s="107"/>
      <c r="L1558" s="11"/>
      <c r="M1558" s="676"/>
    </row>
    <row r="1559" spans="2:13" x14ac:dyDescent="0.3">
      <c r="B1559" s="676"/>
      <c r="C1559" s="725"/>
      <c r="D1559" s="117" t="s">
        <v>2390</v>
      </c>
      <c r="E1559" s="675"/>
      <c r="F1559" s="705">
        <v>-1</v>
      </c>
      <c r="G1559" s="619">
        <v>1.65</v>
      </c>
      <c r="H1559" s="715">
        <v>2.57</v>
      </c>
      <c r="I1559" s="679"/>
      <c r="J1559" s="527">
        <f t="shared" si="34"/>
        <v>-4.2404999999999999</v>
      </c>
      <c r="K1559" s="107"/>
      <c r="L1559" s="11"/>
      <c r="M1559" s="676"/>
    </row>
    <row r="1560" spans="2:13" x14ac:dyDescent="0.2">
      <c r="B1560" s="676"/>
      <c r="C1560" s="677" t="s">
        <v>2300</v>
      </c>
      <c r="D1560" s="143" t="s">
        <v>138</v>
      </c>
      <c r="E1560" s="66" t="s">
        <v>125</v>
      </c>
      <c r="F1560" s="705">
        <v>1</v>
      </c>
      <c r="G1560" s="619">
        <v>22.25</v>
      </c>
      <c r="H1560" s="679">
        <v>2.0699999999999998</v>
      </c>
      <c r="I1560" s="679"/>
      <c r="J1560" s="458">
        <f t="shared" si="34"/>
        <v>46.057499999999997</v>
      </c>
      <c r="K1560" s="115"/>
      <c r="L1560" s="720"/>
      <c r="M1560" s="676"/>
    </row>
    <row r="1561" spans="2:13" x14ac:dyDescent="0.2">
      <c r="B1561" s="676"/>
      <c r="C1561" s="677"/>
      <c r="D1561" s="143" t="s">
        <v>2297</v>
      </c>
      <c r="E1561" s="66"/>
      <c r="F1561" s="705">
        <v>-3</v>
      </c>
      <c r="G1561" s="619">
        <v>0.9</v>
      </c>
      <c r="H1561" s="679">
        <v>0.5</v>
      </c>
      <c r="I1561" s="679"/>
      <c r="J1561" s="458">
        <f t="shared" si="34"/>
        <v>-1.35</v>
      </c>
      <c r="K1561" s="107"/>
      <c r="L1561" s="11"/>
      <c r="M1561" s="676"/>
    </row>
    <row r="1562" spans="2:13" x14ac:dyDescent="0.2">
      <c r="B1562" s="676"/>
      <c r="C1562" s="677"/>
      <c r="D1562" s="143" t="s">
        <v>2298</v>
      </c>
      <c r="E1562" s="66"/>
      <c r="F1562" s="705">
        <v>-1</v>
      </c>
      <c r="G1562" s="619">
        <v>1.2</v>
      </c>
      <c r="H1562" s="679">
        <v>1</v>
      </c>
      <c r="I1562" s="679"/>
      <c r="J1562" s="458">
        <f t="shared" si="34"/>
        <v>-1.2</v>
      </c>
      <c r="K1562" s="107"/>
      <c r="L1562" s="11"/>
      <c r="M1562" s="676"/>
    </row>
    <row r="1563" spans="2:13" x14ac:dyDescent="0.3">
      <c r="B1563" s="676"/>
      <c r="C1563" s="725"/>
      <c r="D1563" s="117" t="s">
        <v>2390</v>
      </c>
      <c r="E1563" s="675"/>
      <c r="F1563" s="705">
        <v>-1</v>
      </c>
      <c r="G1563" s="619">
        <v>1.3</v>
      </c>
      <c r="H1563" s="715">
        <v>2.57</v>
      </c>
      <c r="I1563" s="679"/>
      <c r="J1563" s="527">
        <f t="shared" si="34"/>
        <v>-3.3409999999999997</v>
      </c>
      <c r="K1563" s="107"/>
      <c r="L1563" s="11"/>
      <c r="M1563" s="676"/>
    </row>
    <row r="1564" spans="2:13" x14ac:dyDescent="0.2">
      <c r="B1564" s="676"/>
      <c r="C1564" s="677" t="s">
        <v>2226</v>
      </c>
      <c r="D1564" s="143" t="s">
        <v>2482</v>
      </c>
      <c r="E1564" s="66" t="s">
        <v>264</v>
      </c>
      <c r="F1564" s="705">
        <v>1</v>
      </c>
      <c r="G1564" s="619">
        <v>6.5</v>
      </c>
      <c r="H1564" s="679">
        <v>3.57</v>
      </c>
      <c r="I1564" s="679"/>
      <c r="J1564" s="458">
        <f t="shared" si="34"/>
        <v>23.204999999999998</v>
      </c>
      <c r="K1564" s="107"/>
      <c r="L1564" s="11"/>
      <c r="M1564" s="676"/>
    </row>
    <row r="1565" spans="2:13" x14ac:dyDescent="0.2">
      <c r="B1565" s="676"/>
      <c r="C1565" s="677"/>
      <c r="D1565" s="143" t="s">
        <v>2345</v>
      </c>
      <c r="E1565" s="66"/>
      <c r="F1565" s="705">
        <v>-1</v>
      </c>
      <c r="G1565" s="619">
        <v>3.5</v>
      </c>
      <c r="H1565" s="679">
        <v>2</v>
      </c>
      <c r="I1565" s="679"/>
      <c r="J1565" s="458">
        <f t="shared" si="34"/>
        <v>-7</v>
      </c>
      <c r="K1565" s="107"/>
      <c r="L1565" s="11"/>
      <c r="M1565" s="676"/>
    </row>
    <row r="1566" spans="2:13" x14ac:dyDescent="0.2">
      <c r="B1566" s="676"/>
      <c r="C1566" s="677"/>
      <c r="D1566" s="143"/>
      <c r="E1566" s="66" t="s">
        <v>2311</v>
      </c>
      <c r="F1566" s="705">
        <v>-1</v>
      </c>
      <c r="G1566" s="619">
        <v>0.7</v>
      </c>
      <c r="H1566" s="679">
        <v>0.9</v>
      </c>
      <c r="I1566" s="679"/>
      <c r="J1566" s="458">
        <f t="shared" si="34"/>
        <v>-0.63</v>
      </c>
      <c r="K1566" s="107"/>
      <c r="L1566" s="11"/>
      <c r="M1566" s="676"/>
    </row>
    <row r="1567" spans="2:13" x14ac:dyDescent="0.3">
      <c r="B1567" s="676"/>
      <c r="C1567" s="725"/>
      <c r="D1567" s="117" t="s">
        <v>2390</v>
      </c>
      <c r="E1567" s="675"/>
      <c r="F1567" s="705">
        <v>-1</v>
      </c>
      <c r="G1567" s="619">
        <v>0.65</v>
      </c>
      <c r="H1567" s="715">
        <v>3.57</v>
      </c>
      <c r="I1567" s="679"/>
      <c r="J1567" s="527">
        <f t="shared" si="34"/>
        <v>-2.3205</v>
      </c>
      <c r="K1567" s="107"/>
      <c r="L1567" s="11"/>
      <c r="M1567" s="676"/>
    </row>
    <row r="1568" spans="2:13" x14ac:dyDescent="0.2">
      <c r="B1568" s="676"/>
      <c r="C1568" s="677" t="s">
        <v>934</v>
      </c>
      <c r="D1568" s="143" t="s">
        <v>222</v>
      </c>
      <c r="E1568" s="66" t="s">
        <v>128</v>
      </c>
      <c r="F1568" s="705">
        <v>1</v>
      </c>
      <c r="G1568" s="619">
        <v>13.9</v>
      </c>
      <c r="H1568" s="679">
        <v>3.57</v>
      </c>
      <c r="I1568" s="679"/>
      <c r="J1568" s="458">
        <f t="shared" si="34"/>
        <v>49.622999999999998</v>
      </c>
      <c r="K1568" s="107"/>
      <c r="L1568" s="11"/>
      <c r="M1568" s="676"/>
    </row>
    <row r="1569" spans="2:13" x14ac:dyDescent="0.2">
      <c r="B1569" s="676"/>
      <c r="C1569" s="677"/>
      <c r="D1569" s="143" t="s">
        <v>2345</v>
      </c>
      <c r="E1569" s="66"/>
      <c r="F1569" s="705">
        <v>-1</v>
      </c>
      <c r="G1569" s="619">
        <v>3.5</v>
      </c>
      <c r="H1569" s="679">
        <v>2.5</v>
      </c>
      <c r="I1569" s="679"/>
      <c r="J1569" s="458">
        <f t="shared" si="34"/>
        <v>-8.75</v>
      </c>
      <c r="K1569" s="107"/>
      <c r="L1569" s="11"/>
      <c r="M1569" s="676"/>
    </row>
    <row r="1570" spans="2:13" x14ac:dyDescent="0.3">
      <c r="B1570" s="676"/>
      <c r="C1570" s="725"/>
      <c r="D1570" s="117" t="s">
        <v>2390</v>
      </c>
      <c r="E1570" s="675"/>
      <c r="F1570" s="705">
        <v>-1</v>
      </c>
      <c r="G1570" s="619">
        <v>2.5</v>
      </c>
      <c r="H1570" s="715">
        <v>4.07</v>
      </c>
      <c r="I1570" s="679"/>
      <c r="J1570" s="527">
        <f t="shared" si="34"/>
        <v>-10.175000000000001</v>
      </c>
      <c r="K1570" s="107"/>
      <c r="L1570" s="11"/>
      <c r="M1570" s="676"/>
    </row>
    <row r="1571" spans="2:13" x14ac:dyDescent="0.2">
      <c r="B1571" s="676"/>
      <c r="C1571" s="677" t="s">
        <v>936</v>
      </c>
      <c r="D1571" s="143" t="s">
        <v>937</v>
      </c>
      <c r="E1571" s="66" t="s">
        <v>121</v>
      </c>
      <c r="F1571" s="705">
        <v>1</v>
      </c>
      <c r="G1571" s="619">
        <v>14.6</v>
      </c>
      <c r="H1571" s="679">
        <v>1.77</v>
      </c>
      <c r="I1571" s="679"/>
      <c r="J1571" s="458">
        <f t="shared" si="34"/>
        <v>25.841999999999999</v>
      </c>
      <c r="K1571" s="107"/>
      <c r="L1571" s="11"/>
      <c r="M1571" s="676"/>
    </row>
    <row r="1572" spans="2:13" x14ac:dyDescent="0.2">
      <c r="B1572" s="676"/>
      <c r="C1572" s="677"/>
      <c r="D1572" s="143" t="s">
        <v>2298</v>
      </c>
      <c r="E1572" s="66"/>
      <c r="F1572" s="705">
        <v>-1</v>
      </c>
      <c r="G1572" s="619">
        <v>2.35</v>
      </c>
      <c r="H1572" s="679">
        <v>0.7</v>
      </c>
      <c r="I1572" s="679"/>
      <c r="J1572" s="458">
        <f t="shared" si="34"/>
        <v>-1.645</v>
      </c>
      <c r="K1572" s="107"/>
      <c r="L1572" s="11"/>
      <c r="M1572" s="676"/>
    </row>
    <row r="1573" spans="2:13" x14ac:dyDescent="0.3">
      <c r="B1573" s="676"/>
      <c r="C1573" s="725"/>
      <c r="D1573" s="117" t="s">
        <v>2390</v>
      </c>
      <c r="E1573" s="675"/>
      <c r="F1573" s="705">
        <v>-1</v>
      </c>
      <c r="G1573" s="619">
        <v>3.2</v>
      </c>
      <c r="H1573" s="715">
        <v>2.27</v>
      </c>
      <c r="I1573" s="679"/>
      <c r="J1573" s="527">
        <f t="shared" si="34"/>
        <v>-7.2640000000000002</v>
      </c>
      <c r="K1573" s="107"/>
      <c r="L1573" s="11"/>
      <c r="M1573" s="676"/>
    </row>
    <row r="1574" spans="2:13" x14ac:dyDescent="0.2">
      <c r="B1574" s="676"/>
      <c r="C1574" s="677" t="s">
        <v>940</v>
      </c>
      <c r="D1574" s="143" t="s">
        <v>2483</v>
      </c>
      <c r="E1574" s="66" t="s">
        <v>793</v>
      </c>
      <c r="F1574" s="705">
        <v>1</v>
      </c>
      <c r="G1574" s="619">
        <v>19.7</v>
      </c>
      <c r="H1574" s="679">
        <v>3.67</v>
      </c>
      <c r="I1574" s="679"/>
      <c r="J1574" s="458">
        <f t="shared" si="34"/>
        <v>72.298999999999992</v>
      </c>
      <c r="K1574" s="107"/>
      <c r="L1574" s="11"/>
      <c r="M1574" s="676"/>
    </row>
    <row r="1575" spans="2:13" x14ac:dyDescent="0.2">
      <c r="B1575" s="676"/>
      <c r="C1575" s="677"/>
      <c r="D1575" s="143" t="s">
        <v>2298</v>
      </c>
      <c r="E1575" s="66"/>
      <c r="F1575" s="705">
        <v>-1</v>
      </c>
      <c r="G1575" s="619">
        <v>2.4</v>
      </c>
      <c r="H1575" s="679">
        <v>2.6</v>
      </c>
      <c r="I1575" s="679"/>
      <c r="J1575" s="458">
        <f t="shared" si="34"/>
        <v>-6.24</v>
      </c>
      <c r="K1575" s="107"/>
      <c r="L1575" s="11"/>
      <c r="M1575" s="676"/>
    </row>
    <row r="1576" spans="2:13" x14ac:dyDescent="0.3">
      <c r="B1576" s="676"/>
      <c r="C1576" s="725"/>
      <c r="D1576" s="117" t="s">
        <v>2390</v>
      </c>
      <c r="E1576" s="675"/>
      <c r="F1576" s="705">
        <v>-1</v>
      </c>
      <c r="G1576" s="619">
        <v>1.1000000000000001</v>
      </c>
      <c r="H1576" s="715">
        <v>4.17</v>
      </c>
      <c r="I1576" s="679"/>
      <c r="J1576" s="527">
        <f t="shared" si="34"/>
        <v>-4.5870000000000006</v>
      </c>
      <c r="K1576" s="107"/>
      <c r="L1576" s="11"/>
      <c r="M1576" s="676"/>
    </row>
    <row r="1577" spans="2:13" x14ac:dyDescent="0.2">
      <c r="B1577" s="676"/>
      <c r="C1577" s="677" t="s">
        <v>942</v>
      </c>
      <c r="D1577" s="143" t="s">
        <v>268</v>
      </c>
      <c r="E1577" s="66" t="s">
        <v>121</v>
      </c>
      <c r="F1577" s="705">
        <v>1</v>
      </c>
      <c r="G1577" s="619">
        <v>14.9</v>
      </c>
      <c r="H1577" s="679">
        <v>1.77</v>
      </c>
      <c r="I1577" s="679"/>
      <c r="J1577" s="458">
        <f t="shared" si="34"/>
        <v>26.373000000000001</v>
      </c>
      <c r="K1577" s="107"/>
      <c r="L1577" s="11"/>
      <c r="M1577" s="676"/>
    </row>
    <row r="1578" spans="2:13" x14ac:dyDescent="0.2">
      <c r="B1578" s="676"/>
      <c r="C1578" s="677"/>
      <c r="D1578" s="143" t="s">
        <v>2297</v>
      </c>
      <c r="E1578" s="66"/>
      <c r="F1578" s="705">
        <v>-1</v>
      </c>
      <c r="G1578" s="619">
        <v>1</v>
      </c>
      <c r="H1578" s="679">
        <v>0.2</v>
      </c>
      <c r="I1578" s="679"/>
      <c r="J1578" s="458">
        <f t="shared" si="34"/>
        <v>-0.2</v>
      </c>
      <c r="K1578" s="107"/>
      <c r="L1578" s="11"/>
      <c r="M1578" s="676"/>
    </row>
    <row r="1579" spans="2:13" x14ac:dyDescent="0.2">
      <c r="B1579" s="676"/>
      <c r="C1579" s="677"/>
      <c r="D1579" s="143" t="s">
        <v>2371</v>
      </c>
      <c r="E1579" s="66"/>
      <c r="F1579" s="705">
        <v>-1</v>
      </c>
      <c r="G1579" s="619">
        <v>0.9</v>
      </c>
      <c r="H1579" s="679">
        <v>0.5</v>
      </c>
      <c r="I1579" s="679"/>
      <c r="J1579" s="458">
        <f t="shared" si="34"/>
        <v>-0.45</v>
      </c>
      <c r="K1579" s="107"/>
      <c r="L1579" s="11"/>
      <c r="M1579" s="676"/>
    </row>
    <row r="1580" spans="2:13" x14ac:dyDescent="0.3">
      <c r="B1580" s="676"/>
      <c r="C1580" s="725"/>
      <c r="D1580" s="117" t="s">
        <v>2390</v>
      </c>
      <c r="E1580" s="675"/>
      <c r="F1580" s="705">
        <v>-1</v>
      </c>
      <c r="G1580" s="619">
        <v>1.4</v>
      </c>
      <c r="H1580" s="715">
        <v>2.27</v>
      </c>
      <c r="I1580" s="679"/>
      <c r="J1580" s="527">
        <f t="shared" si="34"/>
        <v>-3.1779999999999999</v>
      </c>
      <c r="K1580" s="107"/>
      <c r="L1580" s="11"/>
      <c r="M1580" s="676"/>
    </row>
    <row r="1581" spans="2:13" x14ac:dyDescent="0.2">
      <c r="B1581" s="676"/>
      <c r="C1581" s="677" t="s">
        <v>944</v>
      </c>
      <c r="D1581" s="143" t="s">
        <v>804</v>
      </c>
      <c r="E1581" s="66" t="s">
        <v>127</v>
      </c>
      <c r="F1581" s="705">
        <v>1</v>
      </c>
      <c r="G1581" s="619">
        <v>14.4</v>
      </c>
      <c r="H1581" s="679">
        <v>4.07</v>
      </c>
      <c r="I1581" s="679"/>
      <c r="J1581" s="458">
        <f t="shared" si="34"/>
        <v>58.608000000000004</v>
      </c>
      <c r="K1581" s="107"/>
      <c r="L1581" s="11"/>
      <c r="M1581" s="676"/>
    </row>
    <row r="1582" spans="2:13" x14ac:dyDescent="0.2">
      <c r="B1582" s="676"/>
      <c r="C1582" s="677"/>
      <c r="D1582" s="143" t="s">
        <v>2297</v>
      </c>
      <c r="E1582" s="66"/>
      <c r="F1582" s="705">
        <v>-1</v>
      </c>
      <c r="G1582" s="619">
        <v>1</v>
      </c>
      <c r="H1582" s="679">
        <v>2</v>
      </c>
      <c r="I1582" s="679"/>
      <c r="J1582" s="458">
        <f t="shared" si="34"/>
        <v>-2</v>
      </c>
      <c r="K1582" s="107"/>
      <c r="L1582" s="11"/>
      <c r="M1582" s="676"/>
    </row>
    <row r="1583" spans="2:13" x14ac:dyDescent="0.2">
      <c r="B1583" s="676"/>
      <c r="C1583" s="677"/>
      <c r="D1583" s="143" t="s">
        <v>2371</v>
      </c>
      <c r="E1583" s="66"/>
      <c r="F1583" s="705">
        <v>-1</v>
      </c>
      <c r="G1583" s="619">
        <v>1.8</v>
      </c>
      <c r="H1583" s="679">
        <v>0.5</v>
      </c>
      <c r="I1583" s="679"/>
      <c r="J1583" s="458">
        <f t="shared" si="34"/>
        <v>-0.9</v>
      </c>
      <c r="K1583" s="107"/>
      <c r="L1583" s="11"/>
      <c r="M1583" s="676"/>
    </row>
    <row r="1584" spans="2:13" x14ac:dyDescent="0.2">
      <c r="B1584" s="676"/>
      <c r="C1584" s="677" t="s">
        <v>946</v>
      </c>
      <c r="D1584" s="143" t="s">
        <v>947</v>
      </c>
      <c r="E1584" s="66" t="s">
        <v>121</v>
      </c>
      <c r="F1584" s="705">
        <v>1</v>
      </c>
      <c r="G1584" s="619">
        <v>14.5</v>
      </c>
      <c r="H1584" s="679">
        <v>1.77</v>
      </c>
      <c r="I1584" s="679"/>
      <c r="J1584" s="458">
        <f t="shared" si="34"/>
        <v>25.664999999999999</v>
      </c>
      <c r="K1584" s="107"/>
      <c r="L1584" s="11"/>
      <c r="M1584" s="676"/>
    </row>
    <row r="1585" spans="2:13" x14ac:dyDescent="0.2">
      <c r="B1585" s="676"/>
      <c r="C1585" s="677"/>
      <c r="D1585" s="143" t="s">
        <v>2297</v>
      </c>
      <c r="E1585" s="66"/>
      <c r="F1585" s="705">
        <v>-1</v>
      </c>
      <c r="G1585" s="619">
        <v>1</v>
      </c>
      <c r="H1585" s="679">
        <v>0.2</v>
      </c>
      <c r="I1585" s="679"/>
      <c r="J1585" s="458">
        <f t="shared" si="34"/>
        <v>-0.2</v>
      </c>
      <c r="K1585" s="107"/>
      <c r="L1585" s="11"/>
      <c r="M1585" s="676"/>
    </row>
    <row r="1586" spans="2:13" x14ac:dyDescent="0.2">
      <c r="B1586" s="676"/>
      <c r="C1586" s="677"/>
      <c r="D1586" s="143" t="s">
        <v>2371</v>
      </c>
      <c r="E1586" s="66"/>
      <c r="F1586" s="705">
        <v>-1</v>
      </c>
      <c r="G1586" s="619">
        <v>1.8</v>
      </c>
      <c r="H1586" s="679">
        <v>0.5</v>
      </c>
      <c r="I1586" s="679"/>
      <c r="J1586" s="458">
        <f>PRODUCT(F1586:I1586)</f>
        <v>-0.9</v>
      </c>
      <c r="K1586" s="107"/>
      <c r="L1586" s="11"/>
      <c r="M1586" s="676"/>
    </row>
    <row r="1587" spans="2:13" x14ac:dyDescent="0.3">
      <c r="B1587" s="676"/>
      <c r="C1587" s="725"/>
      <c r="D1587" s="117" t="s">
        <v>2390</v>
      </c>
      <c r="E1587" s="675"/>
      <c r="F1587" s="705">
        <v>-1</v>
      </c>
      <c r="G1587" s="619">
        <v>0.5</v>
      </c>
      <c r="H1587" s="715">
        <v>2.27</v>
      </c>
      <c r="I1587" s="679"/>
      <c r="J1587" s="527">
        <f>PRODUCT(F1587:I1587)</f>
        <v>-1.135</v>
      </c>
      <c r="K1587" s="107"/>
      <c r="L1587" s="11"/>
      <c r="M1587" s="676"/>
    </row>
    <row r="1588" spans="2:13" x14ac:dyDescent="0.2">
      <c r="B1588" s="676"/>
      <c r="C1588" s="677" t="s">
        <v>948</v>
      </c>
      <c r="D1588" s="143" t="s">
        <v>209</v>
      </c>
      <c r="E1588" s="66" t="s">
        <v>129</v>
      </c>
      <c r="F1588" s="705">
        <v>1</v>
      </c>
      <c r="G1588" s="619">
        <v>13.1</v>
      </c>
      <c r="H1588" s="679">
        <v>4.07</v>
      </c>
      <c r="I1588" s="679"/>
      <c r="J1588" s="458">
        <f>PRODUCT(F1588:I1588)</f>
        <v>53.317</v>
      </c>
      <c r="K1588" s="107"/>
      <c r="L1588" s="11"/>
      <c r="M1588" s="676"/>
    </row>
    <row r="1589" spans="2:13" x14ac:dyDescent="0.2">
      <c r="B1589" s="676"/>
      <c r="C1589" s="677"/>
      <c r="D1589" s="143" t="s">
        <v>2297</v>
      </c>
      <c r="E1589" s="66"/>
      <c r="F1589" s="705">
        <v>-1</v>
      </c>
      <c r="G1589" s="619">
        <v>1</v>
      </c>
      <c r="H1589" s="679">
        <v>2</v>
      </c>
      <c r="I1589" s="679"/>
      <c r="J1589" s="458">
        <f>PRODUCT(F1589:I1589)</f>
        <v>-2</v>
      </c>
      <c r="K1589" s="107"/>
      <c r="L1589" s="11"/>
      <c r="M1589" s="676"/>
    </row>
    <row r="1590" spans="2:13" x14ac:dyDescent="0.3">
      <c r="B1590" s="676"/>
      <c r="C1590" s="725"/>
      <c r="D1590" s="117" t="s">
        <v>2390</v>
      </c>
      <c r="E1590" s="675"/>
      <c r="F1590" s="705">
        <v>-1</v>
      </c>
      <c r="G1590" s="619">
        <v>1</v>
      </c>
      <c r="H1590" s="715">
        <v>4.07</v>
      </c>
      <c r="I1590" s="679"/>
      <c r="J1590" s="527">
        <f>PRODUCT(F1590:I1590)</f>
        <v>-4.07</v>
      </c>
      <c r="K1590" s="107"/>
      <c r="L1590" s="11"/>
      <c r="M1590" s="676"/>
    </row>
    <row r="1591" spans="2:13" x14ac:dyDescent="0.2">
      <c r="B1591" s="676"/>
      <c r="C1591" s="677" t="s">
        <v>950</v>
      </c>
      <c r="D1591" s="143" t="s">
        <v>951</v>
      </c>
      <c r="E1591" s="66" t="s">
        <v>125</v>
      </c>
      <c r="F1591" s="705">
        <v>1</v>
      </c>
      <c r="G1591" s="619">
        <v>12.9</v>
      </c>
      <c r="H1591" s="679">
        <v>2.0699999999999998</v>
      </c>
      <c r="I1591" s="679"/>
      <c r="J1591" s="458">
        <f t="shared" si="34"/>
        <v>26.702999999999999</v>
      </c>
      <c r="K1591" s="107"/>
      <c r="L1591" s="11"/>
      <c r="M1591" s="676"/>
    </row>
    <row r="1592" spans="2:13" x14ac:dyDescent="0.2">
      <c r="B1592" s="676"/>
      <c r="C1592" s="677"/>
      <c r="D1592" s="143" t="s">
        <v>2297</v>
      </c>
      <c r="E1592" s="66"/>
      <c r="F1592" s="705">
        <v>-1</v>
      </c>
      <c r="G1592" s="619">
        <v>1.2</v>
      </c>
      <c r="H1592" s="679">
        <v>0.5</v>
      </c>
      <c r="I1592" s="679"/>
      <c r="J1592" s="458">
        <f t="shared" si="34"/>
        <v>-0.6</v>
      </c>
      <c r="K1592" s="107"/>
      <c r="L1592" s="11"/>
      <c r="M1592" s="676"/>
    </row>
    <row r="1593" spans="2:13" x14ac:dyDescent="0.2">
      <c r="B1593" s="676"/>
      <c r="C1593" s="677" t="s">
        <v>996</v>
      </c>
      <c r="D1593" s="143" t="s">
        <v>138</v>
      </c>
      <c r="E1593" s="66" t="s">
        <v>125</v>
      </c>
      <c r="F1593" s="705">
        <v>1</v>
      </c>
      <c r="G1593" s="619">
        <v>67.349999999999994</v>
      </c>
      <c r="H1593" s="679">
        <v>1.55</v>
      </c>
      <c r="I1593" s="679"/>
      <c r="J1593" s="458">
        <f t="shared" si="34"/>
        <v>104.3925</v>
      </c>
      <c r="K1593" s="107"/>
      <c r="L1593" s="11"/>
      <c r="M1593" s="676"/>
    </row>
    <row r="1594" spans="2:13" x14ac:dyDescent="0.2">
      <c r="B1594" s="676"/>
      <c r="C1594" s="677"/>
      <c r="D1594" s="143" t="s">
        <v>2297</v>
      </c>
      <c r="E1594" s="66"/>
      <c r="F1594" s="705">
        <v>-2</v>
      </c>
      <c r="G1594" s="619">
        <v>1.8</v>
      </c>
      <c r="H1594" s="679">
        <v>1</v>
      </c>
      <c r="I1594" s="679"/>
      <c r="J1594" s="458">
        <f t="shared" si="34"/>
        <v>-3.6</v>
      </c>
      <c r="K1594" s="107"/>
      <c r="L1594" s="11"/>
      <c r="M1594" s="676"/>
    </row>
    <row r="1595" spans="2:13" x14ac:dyDescent="0.2">
      <c r="B1595" s="676"/>
      <c r="C1595" s="677"/>
      <c r="D1595" s="143" t="s">
        <v>2297</v>
      </c>
      <c r="E1595" s="66"/>
      <c r="F1595" s="705">
        <v>-2</v>
      </c>
      <c r="G1595" s="619">
        <v>1.2</v>
      </c>
      <c r="H1595" s="679">
        <v>0.5</v>
      </c>
      <c r="I1595" s="679"/>
      <c r="J1595" s="458">
        <f t="shared" si="34"/>
        <v>-1.2</v>
      </c>
      <c r="K1595" s="107"/>
      <c r="L1595" s="11"/>
      <c r="M1595" s="676"/>
    </row>
    <row r="1596" spans="2:13" x14ac:dyDescent="0.2">
      <c r="B1596" s="676"/>
      <c r="C1596" s="677"/>
      <c r="D1596" s="143" t="s">
        <v>2297</v>
      </c>
      <c r="E1596" s="66"/>
      <c r="F1596" s="705">
        <v>-5</v>
      </c>
      <c r="G1596" s="619">
        <v>1</v>
      </c>
      <c r="H1596" s="679">
        <v>0.5</v>
      </c>
      <c r="I1596" s="679"/>
      <c r="J1596" s="458">
        <f t="shared" si="34"/>
        <v>-2.5</v>
      </c>
      <c r="K1596" s="107"/>
      <c r="L1596" s="11"/>
      <c r="M1596" s="676"/>
    </row>
    <row r="1597" spans="2:13" x14ac:dyDescent="0.2">
      <c r="B1597" s="676"/>
      <c r="C1597" s="677"/>
      <c r="D1597" s="143" t="s">
        <v>2297</v>
      </c>
      <c r="E1597" s="66"/>
      <c r="F1597" s="705">
        <v>-3</v>
      </c>
      <c r="G1597" s="619">
        <v>0.9</v>
      </c>
      <c r="H1597" s="679">
        <v>0.5</v>
      </c>
      <c r="I1597" s="679"/>
      <c r="J1597" s="458">
        <f t="shared" si="34"/>
        <v>-1.35</v>
      </c>
      <c r="K1597" s="107"/>
      <c r="L1597" s="11"/>
      <c r="M1597" s="676"/>
    </row>
    <row r="1598" spans="2:13" x14ac:dyDescent="0.2">
      <c r="B1598" s="676"/>
      <c r="C1598" s="677"/>
      <c r="D1598" s="143" t="s">
        <v>2297</v>
      </c>
      <c r="E1598" s="66"/>
      <c r="F1598" s="705">
        <v>-1</v>
      </c>
      <c r="G1598" s="619">
        <v>0.6</v>
      </c>
      <c r="H1598" s="679">
        <v>0.5</v>
      </c>
      <c r="I1598" s="679"/>
      <c r="J1598" s="458">
        <f t="shared" si="34"/>
        <v>-0.3</v>
      </c>
      <c r="K1598" s="107"/>
      <c r="L1598" s="11"/>
      <c r="M1598" s="676"/>
    </row>
    <row r="1599" spans="2:13" x14ac:dyDescent="0.2">
      <c r="B1599" s="676"/>
      <c r="C1599" s="677"/>
      <c r="D1599" s="143"/>
      <c r="E1599" s="66" t="s">
        <v>674</v>
      </c>
      <c r="F1599" s="705">
        <v>-1</v>
      </c>
      <c r="G1599" s="619">
        <v>1.2</v>
      </c>
      <c r="H1599" s="679">
        <v>1</v>
      </c>
      <c r="I1599" s="679"/>
      <c r="J1599" s="458">
        <f t="shared" si="34"/>
        <v>-1.2</v>
      </c>
      <c r="K1599" s="107"/>
      <c r="L1599" s="11"/>
      <c r="M1599" s="676"/>
    </row>
    <row r="1600" spans="2:13" x14ac:dyDescent="0.2">
      <c r="B1600" s="676"/>
      <c r="C1600" s="677"/>
      <c r="D1600" s="143"/>
      <c r="E1600" s="66" t="s">
        <v>2301</v>
      </c>
      <c r="F1600" s="705">
        <v>-1</v>
      </c>
      <c r="G1600" s="619">
        <v>2.4</v>
      </c>
      <c r="H1600" s="679">
        <v>1</v>
      </c>
      <c r="I1600" s="679"/>
      <c r="J1600" s="458">
        <f t="shared" si="34"/>
        <v>-2.4</v>
      </c>
      <c r="K1600" s="107"/>
      <c r="L1600" s="11"/>
      <c r="M1600" s="676"/>
    </row>
    <row r="1601" spans="2:13" x14ac:dyDescent="0.2">
      <c r="B1601" s="676"/>
      <c r="C1601" s="677"/>
      <c r="D1601" s="143"/>
      <c r="E1601" s="66" t="s">
        <v>2302</v>
      </c>
      <c r="F1601" s="705">
        <v>-1</v>
      </c>
      <c r="G1601" s="619">
        <v>0.4</v>
      </c>
      <c r="H1601" s="679">
        <v>0.05</v>
      </c>
      <c r="I1601" s="679"/>
      <c r="J1601" s="458">
        <f t="shared" si="34"/>
        <v>-2.0000000000000004E-2</v>
      </c>
      <c r="K1601" s="107"/>
      <c r="L1601" s="11"/>
      <c r="M1601" s="676"/>
    </row>
    <row r="1602" spans="2:13" x14ac:dyDescent="0.2">
      <c r="B1602" s="676"/>
      <c r="C1602" s="677"/>
      <c r="D1602" s="143" t="s">
        <v>2298</v>
      </c>
      <c r="E1602" s="66"/>
      <c r="F1602" s="705">
        <v>-1</v>
      </c>
      <c r="G1602" s="619">
        <v>2.4</v>
      </c>
      <c r="H1602" s="679">
        <v>1</v>
      </c>
      <c r="I1602" s="679"/>
      <c r="J1602" s="458">
        <f t="shared" si="34"/>
        <v>-2.4</v>
      </c>
      <c r="K1602" s="107"/>
      <c r="L1602" s="11"/>
      <c r="M1602" s="676"/>
    </row>
    <row r="1603" spans="2:13" x14ac:dyDescent="0.2">
      <c r="B1603" s="676"/>
      <c r="C1603" s="677"/>
      <c r="D1603" s="143" t="s">
        <v>2298</v>
      </c>
      <c r="E1603" s="66"/>
      <c r="F1603" s="705">
        <v>-1</v>
      </c>
      <c r="G1603" s="619">
        <v>2.35</v>
      </c>
      <c r="H1603" s="679">
        <v>1</v>
      </c>
      <c r="I1603" s="679"/>
      <c r="J1603" s="458">
        <f t="shared" si="34"/>
        <v>-2.35</v>
      </c>
      <c r="K1603" s="107"/>
      <c r="L1603" s="11"/>
      <c r="M1603" s="676"/>
    </row>
    <row r="1604" spans="2:13" x14ac:dyDescent="0.2">
      <c r="B1604" s="676"/>
      <c r="C1604" s="677" t="s">
        <v>905</v>
      </c>
      <c r="D1604" s="143" t="s">
        <v>354</v>
      </c>
      <c r="E1604" s="66" t="s">
        <v>128</v>
      </c>
      <c r="F1604" s="705">
        <v>1</v>
      </c>
      <c r="G1604" s="619">
        <v>12.3</v>
      </c>
      <c r="H1604" s="679">
        <v>3.05</v>
      </c>
      <c r="I1604" s="679"/>
      <c r="J1604" s="458">
        <f t="shared" si="34"/>
        <v>37.515000000000001</v>
      </c>
      <c r="K1604" s="107"/>
      <c r="L1604" s="11"/>
      <c r="M1604" s="676"/>
    </row>
    <row r="1605" spans="2:13" x14ac:dyDescent="0.2">
      <c r="B1605" s="676"/>
      <c r="C1605" s="677"/>
      <c r="D1605" s="143" t="s">
        <v>2345</v>
      </c>
      <c r="E1605" s="66"/>
      <c r="F1605" s="705">
        <v>-1</v>
      </c>
      <c r="G1605" s="619">
        <v>2.75</v>
      </c>
      <c r="H1605" s="679">
        <v>2.5</v>
      </c>
      <c r="I1605" s="679"/>
      <c r="J1605" s="458">
        <f t="shared" si="34"/>
        <v>-6.875</v>
      </c>
      <c r="K1605" s="107"/>
      <c r="L1605" s="11"/>
      <c r="M1605" s="676"/>
    </row>
    <row r="1606" spans="2:13" x14ac:dyDescent="0.3">
      <c r="B1606" s="676"/>
      <c r="C1606" s="725"/>
      <c r="D1606" s="117" t="s">
        <v>2390</v>
      </c>
      <c r="E1606" s="675"/>
      <c r="F1606" s="705">
        <v>-1</v>
      </c>
      <c r="G1606" s="619">
        <v>1</v>
      </c>
      <c r="H1606" s="715">
        <v>4.07</v>
      </c>
      <c r="I1606" s="679"/>
      <c r="J1606" s="527">
        <f t="shared" si="34"/>
        <v>-4.07</v>
      </c>
      <c r="K1606" s="107"/>
      <c r="L1606" s="11"/>
      <c r="M1606" s="676"/>
    </row>
    <row r="1607" spans="2:13" x14ac:dyDescent="0.2">
      <c r="B1607" s="676"/>
      <c r="C1607" s="677" t="s">
        <v>906</v>
      </c>
      <c r="D1607" s="143" t="s">
        <v>1203</v>
      </c>
      <c r="E1607" s="66" t="s">
        <v>128</v>
      </c>
      <c r="F1607" s="705">
        <v>1</v>
      </c>
      <c r="G1607" s="619">
        <v>12.1</v>
      </c>
      <c r="H1607" s="679">
        <v>3.05</v>
      </c>
      <c r="I1607" s="679"/>
      <c r="J1607" s="458">
        <f t="shared" si="34"/>
        <v>36.904999999999994</v>
      </c>
      <c r="K1607" s="107"/>
      <c r="L1607" s="11"/>
      <c r="M1607" s="676"/>
    </row>
    <row r="1608" spans="2:13" x14ac:dyDescent="0.2">
      <c r="B1608" s="676"/>
      <c r="C1608" s="677"/>
      <c r="D1608" s="143" t="s">
        <v>2345</v>
      </c>
      <c r="E1608" s="66"/>
      <c r="F1608" s="705">
        <v>-1</v>
      </c>
      <c r="G1608" s="619">
        <v>2.65</v>
      </c>
      <c r="H1608" s="679">
        <v>2.5</v>
      </c>
      <c r="I1608" s="679"/>
      <c r="J1608" s="458">
        <f t="shared" si="34"/>
        <v>-6.625</v>
      </c>
      <c r="K1608" s="107"/>
      <c r="L1608" s="11"/>
      <c r="M1608" s="676"/>
    </row>
    <row r="1609" spans="2:13" x14ac:dyDescent="0.2">
      <c r="B1609" s="676"/>
      <c r="C1609" s="677" t="s">
        <v>910</v>
      </c>
      <c r="D1609" s="143" t="s">
        <v>214</v>
      </c>
      <c r="E1609" s="66" t="s">
        <v>128</v>
      </c>
      <c r="F1609" s="705">
        <v>1</v>
      </c>
      <c r="G1609" s="619">
        <v>12.7</v>
      </c>
      <c r="H1609" s="679">
        <v>3.05</v>
      </c>
      <c r="I1609" s="679"/>
      <c r="J1609" s="458">
        <f t="shared" si="34"/>
        <v>38.734999999999992</v>
      </c>
      <c r="K1609" s="107"/>
      <c r="L1609" s="11"/>
      <c r="M1609" s="676"/>
    </row>
    <row r="1610" spans="2:13" x14ac:dyDescent="0.2">
      <c r="B1610" s="676"/>
      <c r="C1610" s="677"/>
      <c r="D1610" s="143" t="s">
        <v>2345</v>
      </c>
      <c r="E1610" s="66"/>
      <c r="F1610" s="705">
        <v>-1</v>
      </c>
      <c r="G1610" s="619">
        <v>2.95</v>
      </c>
      <c r="H1610" s="679">
        <v>2.5</v>
      </c>
      <c r="I1610" s="679"/>
      <c r="J1610" s="458">
        <f t="shared" si="34"/>
        <v>-7.375</v>
      </c>
      <c r="K1610" s="107"/>
      <c r="L1610" s="11"/>
      <c r="M1610" s="676"/>
    </row>
    <row r="1611" spans="2:13" x14ac:dyDescent="0.3">
      <c r="B1611" s="676"/>
      <c r="C1611" s="725"/>
      <c r="D1611" s="117" t="s">
        <v>2390</v>
      </c>
      <c r="E1611" s="675"/>
      <c r="F1611" s="705">
        <v>-1</v>
      </c>
      <c r="G1611" s="619">
        <v>0.5</v>
      </c>
      <c r="H1611" s="715">
        <v>4.07</v>
      </c>
      <c r="I1611" s="679"/>
      <c r="J1611" s="527">
        <f t="shared" ref="J1611:J1656" si="35">PRODUCT(F1611:I1611)</f>
        <v>-2.0350000000000001</v>
      </c>
      <c r="K1611" s="107"/>
      <c r="L1611" s="11"/>
      <c r="M1611" s="676"/>
    </row>
    <row r="1612" spans="2:13" x14ac:dyDescent="0.2">
      <c r="B1612" s="676"/>
      <c r="C1612" s="677" t="s">
        <v>911</v>
      </c>
      <c r="D1612" s="143" t="s">
        <v>177</v>
      </c>
      <c r="E1612" s="66" t="s">
        <v>786</v>
      </c>
      <c r="F1612" s="705">
        <v>1</v>
      </c>
      <c r="G1612" s="619">
        <v>9.5</v>
      </c>
      <c r="H1612" s="679">
        <v>2.67</v>
      </c>
      <c r="I1612" s="679"/>
      <c r="J1612" s="458">
        <f t="shared" si="35"/>
        <v>25.364999999999998</v>
      </c>
      <c r="K1612" s="107"/>
      <c r="L1612" s="11"/>
      <c r="M1612" s="676"/>
    </row>
    <row r="1613" spans="2:13" x14ac:dyDescent="0.2">
      <c r="B1613" s="676"/>
      <c r="C1613" s="677"/>
      <c r="D1613" s="143" t="s">
        <v>2297</v>
      </c>
      <c r="E1613" s="66"/>
      <c r="F1613" s="705">
        <v>-1</v>
      </c>
      <c r="G1613" s="619">
        <v>0.9</v>
      </c>
      <c r="H1613" s="679">
        <v>1</v>
      </c>
      <c r="I1613" s="679"/>
      <c r="J1613" s="458">
        <f t="shared" si="35"/>
        <v>-0.9</v>
      </c>
      <c r="K1613" s="107"/>
      <c r="L1613" s="11"/>
      <c r="M1613" s="676"/>
    </row>
    <row r="1614" spans="2:13" x14ac:dyDescent="0.2">
      <c r="B1614" s="676"/>
      <c r="C1614" s="677" t="s">
        <v>930</v>
      </c>
      <c r="D1614" s="143" t="s">
        <v>833</v>
      </c>
      <c r="E1614" s="66" t="s">
        <v>120</v>
      </c>
      <c r="F1614" s="705">
        <v>1</v>
      </c>
      <c r="G1614" s="619">
        <v>10</v>
      </c>
      <c r="H1614" s="679">
        <v>2.37</v>
      </c>
      <c r="I1614" s="679"/>
      <c r="J1614" s="458">
        <f t="shared" si="35"/>
        <v>23.700000000000003</v>
      </c>
      <c r="K1614" s="107"/>
      <c r="L1614" s="11"/>
      <c r="M1614" s="676"/>
    </row>
    <row r="1615" spans="2:13" x14ac:dyDescent="0.2">
      <c r="B1615" s="676"/>
      <c r="C1615" s="677"/>
      <c r="D1615" s="143" t="s">
        <v>2297</v>
      </c>
      <c r="E1615" s="66"/>
      <c r="F1615" s="705">
        <v>-1</v>
      </c>
      <c r="G1615" s="619">
        <v>0.9</v>
      </c>
      <c r="H1615" s="679">
        <v>0.8</v>
      </c>
      <c r="I1615" s="679"/>
      <c r="J1615" s="458">
        <f t="shared" si="35"/>
        <v>-0.72000000000000008</v>
      </c>
      <c r="K1615" s="107"/>
      <c r="L1615" s="11"/>
      <c r="M1615" s="676"/>
    </row>
    <row r="1616" spans="2:13" x14ac:dyDescent="0.2">
      <c r="B1616" s="676"/>
      <c r="C1616" s="677"/>
      <c r="D1616" s="143" t="s">
        <v>2371</v>
      </c>
      <c r="E1616" s="66"/>
      <c r="F1616" s="705">
        <v>-1</v>
      </c>
      <c r="G1616" s="619">
        <v>1.2</v>
      </c>
      <c r="H1616" s="679">
        <v>0.5</v>
      </c>
      <c r="I1616" s="679"/>
      <c r="J1616" s="458">
        <f t="shared" si="35"/>
        <v>-0.6</v>
      </c>
      <c r="K1616" s="107"/>
      <c r="L1616" s="11"/>
      <c r="M1616" s="676"/>
    </row>
    <row r="1617" spans="2:13" x14ac:dyDescent="0.3">
      <c r="B1617" s="676"/>
      <c r="C1617" s="725"/>
      <c r="D1617" s="117" t="s">
        <v>2390</v>
      </c>
      <c r="E1617" s="675"/>
      <c r="F1617" s="705">
        <v>-1</v>
      </c>
      <c r="G1617" s="619">
        <v>1</v>
      </c>
      <c r="H1617" s="715">
        <v>2.87</v>
      </c>
      <c r="I1617" s="679"/>
      <c r="J1617" s="527">
        <f t="shared" si="35"/>
        <v>-2.87</v>
      </c>
      <c r="K1617" s="107"/>
      <c r="L1617" s="11"/>
      <c r="M1617" s="676"/>
    </row>
    <row r="1618" spans="2:13" x14ac:dyDescent="0.2">
      <c r="B1618" s="676"/>
      <c r="C1618" s="677" t="s">
        <v>929</v>
      </c>
      <c r="D1618" s="143" t="s">
        <v>832</v>
      </c>
      <c r="E1618" s="66" t="s">
        <v>120</v>
      </c>
      <c r="F1618" s="705">
        <v>1</v>
      </c>
      <c r="G1618" s="619">
        <v>9.9</v>
      </c>
      <c r="H1618" s="679">
        <v>2.37</v>
      </c>
      <c r="I1618" s="679"/>
      <c r="J1618" s="458">
        <f t="shared" si="35"/>
        <v>23.463000000000001</v>
      </c>
      <c r="K1618" s="107"/>
      <c r="L1618" s="11"/>
      <c r="M1618" s="676"/>
    </row>
    <row r="1619" spans="2:13" x14ac:dyDescent="0.2">
      <c r="B1619" s="676"/>
      <c r="C1619" s="677"/>
      <c r="D1619" s="143" t="s">
        <v>2297</v>
      </c>
      <c r="E1619" s="66"/>
      <c r="F1619" s="705">
        <v>-1</v>
      </c>
      <c r="G1619" s="619">
        <v>0.9</v>
      </c>
      <c r="H1619" s="679">
        <v>0.8</v>
      </c>
      <c r="I1619" s="679"/>
      <c r="J1619" s="458">
        <f t="shared" si="35"/>
        <v>-0.72000000000000008</v>
      </c>
      <c r="K1619" s="107"/>
      <c r="L1619" s="11"/>
      <c r="M1619" s="676"/>
    </row>
    <row r="1620" spans="2:13" x14ac:dyDescent="0.2">
      <c r="B1620" s="676"/>
      <c r="C1620" s="677"/>
      <c r="D1620" s="143" t="s">
        <v>2371</v>
      </c>
      <c r="E1620" s="66"/>
      <c r="F1620" s="705">
        <v>-1</v>
      </c>
      <c r="G1620" s="619">
        <v>1.2</v>
      </c>
      <c r="H1620" s="679">
        <v>0.5</v>
      </c>
      <c r="I1620" s="679"/>
      <c r="J1620" s="458">
        <f t="shared" si="35"/>
        <v>-0.6</v>
      </c>
      <c r="K1620" s="107"/>
      <c r="L1620" s="11"/>
      <c r="M1620" s="676"/>
    </row>
    <row r="1621" spans="2:13" x14ac:dyDescent="0.2">
      <c r="B1621" s="676"/>
      <c r="C1621" s="677" t="s">
        <v>923</v>
      </c>
      <c r="D1621" s="143" t="s">
        <v>927</v>
      </c>
      <c r="E1621" s="66" t="s">
        <v>125</v>
      </c>
      <c r="F1621" s="705">
        <v>1</v>
      </c>
      <c r="G1621" s="619">
        <v>16.600000000000001</v>
      </c>
      <c r="H1621" s="679">
        <v>1.55</v>
      </c>
      <c r="I1621" s="679"/>
      <c r="J1621" s="458">
        <f t="shared" si="35"/>
        <v>25.730000000000004</v>
      </c>
      <c r="K1621" s="107"/>
      <c r="L1621" s="11"/>
      <c r="M1621" s="676"/>
    </row>
    <row r="1622" spans="2:13" x14ac:dyDescent="0.2">
      <c r="B1622" s="676"/>
      <c r="C1622" s="677"/>
      <c r="D1622" s="143" t="s">
        <v>2298</v>
      </c>
      <c r="E1622" s="66"/>
      <c r="F1622" s="705">
        <v>-1</v>
      </c>
      <c r="G1622" s="619">
        <v>1.5</v>
      </c>
      <c r="H1622" s="679">
        <v>1</v>
      </c>
      <c r="I1622" s="679"/>
      <c r="J1622" s="458">
        <f t="shared" si="35"/>
        <v>-1.5</v>
      </c>
      <c r="K1622" s="107"/>
      <c r="L1622" s="11"/>
      <c r="M1622" s="676"/>
    </row>
    <row r="1623" spans="2:13" x14ac:dyDescent="0.3">
      <c r="B1623" s="676"/>
      <c r="C1623" s="725"/>
      <c r="D1623" s="117" t="s">
        <v>2390</v>
      </c>
      <c r="E1623" s="675"/>
      <c r="F1623" s="705">
        <v>-1</v>
      </c>
      <c r="G1623" s="619">
        <v>1</v>
      </c>
      <c r="H1623" s="715">
        <v>2.57</v>
      </c>
      <c r="I1623" s="679"/>
      <c r="J1623" s="527">
        <f t="shared" si="35"/>
        <v>-2.57</v>
      </c>
      <c r="K1623" s="107"/>
      <c r="L1623" s="11"/>
      <c r="M1623" s="676"/>
    </row>
    <row r="1624" spans="2:13" x14ac:dyDescent="0.2">
      <c r="B1624" s="676"/>
      <c r="C1624" s="677" t="s">
        <v>921</v>
      </c>
      <c r="D1624" s="143" t="s">
        <v>922</v>
      </c>
      <c r="E1624" s="66" t="s">
        <v>125</v>
      </c>
      <c r="F1624" s="705">
        <v>1</v>
      </c>
      <c r="G1624" s="619">
        <v>19.399999999999999</v>
      </c>
      <c r="H1624" s="679">
        <v>1.55</v>
      </c>
      <c r="I1624" s="679"/>
      <c r="J1624" s="458">
        <f t="shared" si="35"/>
        <v>30.07</v>
      </c>
      <c r="K1624" s="107"/>
      <c r="L1624" s="11"/>
      <c r="M1624" s="676"/>
    </row>
    <row r="1625" spans="2:13" x14ac:dyDescent="0.2">
      <c r="B1625" s="676"/>
      <c r="C1625" s="677"/>
      <c r="D1625" s="143" t="s">
        <v>2298</v>
      </c>
      <c r="E1625" s="66"/>
      <c r="F1625" s="705">
        <v>-1</v>
      </c>
      <c r="G1625" s="619">
        <v>1.5</v>
      </c>
      <c r="H1625" s="679">
        <v>1</v>
      </c>
      <c r="I1625" s="679"/>
      <c r="J1625" s="458">
        <f t="shared" si="35"/>
        <v>-1.5</v>
      </c>
      <c r="K1625" s="107"/>
      <c r="L1625" s="11"/>
      <c r="M1625" s="676"/>
    </row>
    <row r="1626" spans="2:13" x14ac:dyDescent="0.3">
      <c r="B1626" s="676"/>
      <c r="C1626" s="725"/>
      <c r="D1626" s="117" t="s">
        <v>2390</v>
      </c>
      <c r="E1626" s="675"/>
      <c r="F1626" s="705">
        <v>-1</v>
      </c>
      <c r="G1626" s="619">
        <v>1.65</v>
      </c>
      <c r="H1626" s="715">
        <v>2.57</v>
      </c>
      <c r="I1626" s="679"/>
      <c r="J1626" s="527">
        <f t="shared" si="35"/>
        <v>-4.2404999999999999</v>
      </c>
      <c r="K1626" s="107"/>
      <c r="L1626" s="11"/>
      <c r="M1626" s="676"/>
    </row>
    <row r="1627" spans="2:13" x14ac:dyDescent="0.2">
      <c r="B1627" s="676"/>
      <c r="C1627" s="677" t="s">
        <v>918</v>
      </c>
      <c r="D1627" s="143" t="s">
        <v>186</v>
      </c>
      <c r="E1627" s="66" t="s">
        <v>128</v>
      </c>
      <c r="F1627" s="705">
        <v>1</v>
      </c>
      <c r="G1627" s="619">
        <v>11</v>
      </c>
      <c r="H1627" s="679">
        <v>3.05</v>
      </c>
      <c r="I1627" s="679"/>
      <c r="J1627" s="458">
        <f t="shared" si="35"/>
        <v>33.549999999999997</v>
      </c>
      <c r="K1627" s="107"/>
      <c r="L1627" s="11"/>
      <c r="M1627" s="676"/>
    </row>
    <row r="1628" spans="2:13" x14ac:dyDescent="0.2">
      <c r="B1628" s="676"/>
      <c r="C1628" s="677"/>
      <c r="D1628" s="143" t="s">
        <v>2297</v>
      </c>
      <c r="E1628" s="66"/>
      <c r="F1628" s="705">
        <v>-1</v>
      </c>
      <c r="G1628" s="619">
        <v>0.9</v>
      </c>
      <c r="H1628" s="679">
        <v>2</v>
      </c>
      <c r="I1628" s="679"/>
      <c r="J1628" s="458">
        <f t="shared" si="35"/>
        <v>-1.8</v>
      </c>
      <c r="K1628" s="107"/>
      <c r="L1628" s="11"/>
      <c r="M1628" s="676"/>
    </row>
    <row r="1629" spans="2:13" x14ac:dyDescent="0.2">
      <c r="B1629" s="676"/>
      <c r="C1629" s="677"/>
      <c r="D1629" s="143" t="s">
        <v>2303</v>
      </c>
      <c r="E1629" s="66"/>
      <c r="F1629" s="705">
        <v>-1</v>
      </c>
      <c r="G1629" s="619">
        <v>2.4</v>
      </c>
      <c r="H1629" s="679">
        <v>2.5</v>
      </c>
      <c r="I1629" s="679"/>
      <c r="J1629" s="458">
        <f t="shared" si="35"/>
        <v>-6</v>
      </c>
      <c r="K1629" s="107"/>
      <c r="L1629" s="11"/>
      <c r="M1629" s="676"/>
    </row>
    <row r="1630" spans="2:13" x14ac:dyDescent="0.2">
      <c r="B1630" s="676"/>
      <c r="C1630" s="677"/>
      <c r="D1630" s="143" t="s">
        <v>2307</v>
      </c>
      <c r="E1630" s="66"/>
      <c r="F1630" s="705">
        <v>-1</v>
      </c>
      <c r="G1630" s="619">
        <v>2.2999999999999998</v>
      </c>
      <c r="H1630" s="679">
        <v>4.07</v>
      </c>
      <c r="I1630" s="679"/>
      <c r="J1630" s="458">
        <f t="shared" si="35"/>
        <v>-9.3610000000000007</v>
      </c>
      <c r="K1630" s="107"/>
      <c r="L1630" s="11"/>
      <c r="M1630" s="676"/>
    </row>
    <row r="1631" spans="2:13" x14ac:dyDescent="0.2">
      <c r="B1631" s="676"/>
      <c r="C1631" s="677" t="s">
        <v>920</v>
      </c>
      <c r="D1631" s="143" t="s">
        <v>187</v>
      </c>
      <c r="E1631" s="66" t="s">
        <v>128</v>
      </c>
      <c r="F1631" s="705">
        <v>1</v>
      </c>
      <c r="G1631" s="619">
        <v>9.4</v>
      </c>
      <c r="H1631" s="679">
        <v>3.05</v>
      </c>
      <c r="I1631" s="679"/>
      <c r="J1631" s="458">
        <f t="shared" si="35"/>
        <v>28.669999999999998</v>
      </c>
      <c r="K1631" s="107"/>
      <c r="L1631" s="11"/>
      <c r="M1631" s="676"/>
    </row>
    <row r="1632" spans="2:13" x14ac:dyDescent="0.2">
      <c r="B1632" s="676"/>
      <c r="C1632" s="677"/>
      <c r="D1632" s="143" t="s">
        <v>2297</v>
      </c>
      <c r="E1632" s="66"/>
      <c r="F1632" s="705">
        <v>-1</v>
      </c>
      <c r="G1632" s="619">
        <v>0.8</v>
      </c>
      <c r="H1632" s="679">
        <v>2</v>
      </c>
      <c r="I1632" s="679"/>
      <c r="J1632" s="458">
        <f t="shared" si="35"/>
        <v>-1.6</v>
      </c>
      <c r="K1632" s="107"/>
      <c r="L1632" s="11"/>
      <c r="M1632" s="676"/>
    </row>
    <row r="1633" spans="2:13" x14ac:dyDescent="0.2">
      <c r="B1633" s="676"/>
      <c r="C1633" s="677"/>
      <c r="D1633" s="143" t="s">
        <v>2303</v>
      </c>
      <c r="E1633" s="66"/>
      <c r="F1633" s="705">
        <v>-1</v>
      </c>
      <c r="G1633" s="619">
        <v>1.2</v>
      </c>
      <c r="H1633" s="679">
        <v>2.5</v>
      </c>
      <c r="I1633" s="679"/>
      <c r="J1633" s="458">
        <f t="shared" si="35"/>
        <v>-3</v>
      </c>
      <c r="K1633" s="107"/>
      <c r="L1633" s="11"/>
      <c r="M1633" s="676"/>
    </row>
    <row r="1634" spans="2:13" x14ac:dyDescent="0.2">
      <c r="B1634" s="676"/>
      <c r="C1634" s="677"/>
      <c r="D1634" s="143" t="s">
        <v>2307</v>
      </c>
      <c r="E1634" s="66"/>
      <c r="F1634" s="705">
        <v>-1</v>
      </c>
      <c r="G1634" s="619">
        <v>2.7</v>
      </c>
      <c r="H1634" s="679">
        <v>4.07</v>
      </c>
      <c r="I1634" s="679"/>
      <c r="J1634" s="458">
        <f t="shared" si="35"/>
        <v>-10.989000000000001</v>
      </c>
      <c r="K1634" s="107"/>
      <c r="L1634" s="11"/>
      <c r="M1634" s="676"/>
    </row>
    <row r="1635" spans="2:13" x14ac:dyDescent="0.2">
      <c r="B1635" s="676"/>
      <c r="C1635" s="677" t="s">
        <v>913</v>
      </c>
      <c r="D1635" s="143" t="s">
        <v>914</v>
      </c>
      <c r="E1635" s="66" t="s">
        <v>127</v>
      </c>
      <c r="F1635" s="705">
        <v>1</v>
      </c>
      <c r="G1635" s="619">
        <v>22.3</v>
      </c>
      <c r="H1635" s="679">
        <v>4.07</v>
      </c>
      <c r="I1635" s="679"/>
      <c r="J1635" s="458">
        <f t="shared" si="35"/>
        <v>90.76100000000001</v>
      </c>
      <c r="K1635" s="107"/>
      <c r="L1635" s="11"/>
      <c r="M1635" s="676"/>
    </row>
    <row r="1636" spans="2:13" x14ac:dyDescent="0.2">
      <c r="B1636" s="676"/>
      <c r="C1636" s="677"/>
      <c r="D1636" s="143" t="s">
        <v>2297</v>
      </c>
      <c r="E1636" s="66"/>
      <c r="F1636" s="705">
        <v>-1</v>
      </c>
      <c r="G1636" s="619">
        <v>1.2</v>
      </c>
      <c r="H1636" s="679">
        <v>2.1</v>
      </c>
      <c r="I1636" s="679"/>
      <c r="J1636" s="458">
        <f t="shared" si="35"/>
        <v>-2.52</v>
      </c>
      <c r="K1636" s="107"/>
      <c r="L1636" s="11"/>
      <c r="M1636" s="676"/>
    </row>
    <row r="1637" spans="2:13" x14ac:dyDescent="0.2">
      <c r="B1637" s="676"/>
      <c r="C1637" s="677"/>
      <c r="D1637" s="143" t="s">
        <v>2303</v>
      </c>
      <c r="E1637" s="66"/>
      <c r="F1637" s="705">
        <v>-1</v>
      </c>
      <c r="G1637" s="619">
        <v>1.2</v>
      </c>
      <c r="H1637" s="679">
        <v>2.6</v>
      </c>
      <c r="I1637" s="679"/>
      <c r="J1637" s="458">
        <f t="shared" si="35"/>
        <v>-3.12</v>
      </c>
      <c r="K1637" s="107"/>
      <c r="L1637" s="11"/>
      <c r="M1637" s="676"/>
    </row>
    <row r="1638" spans="2:13" x14ac:dyDescent="0.2">
      <c r="B1638" s="676"/>
      <c r="C1638" s="677"/>
      <c r="D1638" s="143" t="s">
        <v>2371</v>
      </c>
      <c r="E1638" s="66"/>
      <c r="F1638" s="705">
        <v>-2</v>
      </c>
      <c r="G1638" s="619">
        <v>1.8</v>
      </c>
      <c r="H1638" s="679">
        <v>0.5</v>
      </c>
      <c r="I1638" s="679"/>
      <c r="J1638" s="458">
        <f t="shared" si="35"/>
        <v>-1.8</v>
      </c>
      <c r="K1638" s="107"/>
      <c r="L1638" s="11"/>
      <c r="M1638" s="676"/>
    </row>
    <row r="1639" spans="2:13" x14ac:dyDescent="0.3">
      <c r="B1639" s="676"/>
      <c r="C1639" s="725"/>
      <c r="D1639" s="117" t="s">
        <v>2390</v>
      </c>
      <c r="E1639" s="675"/>
      <c r="F1639" s="705">
        <v>-1</v>
      </c>
      <c r="G1639" s="619">
        <v>1</v>
      </c>
      <c r="H1639" s="715">
        <v>4.07</v>
      </c>
      <c r="I1639" s="679"/>
      <c r="J1639" s="527">
        <f t="shared" si="35"/>
        <v>-4.07</v>
      </c>
      <c r="K1639" s="107"/>
      <c r="L1639" s="11"/>
      <c r="M1639" s="676"/>
    </row>
    <row r="1640" spans="2:13" x14ac:dyDescent="0.2">
      <c r="B1640" s="676"/>
      <c r="C1640" s="677" t="s">
        <v>2304</v>
      </c>
      <c r="D1640" s="143" t="s">
        <v>2305</v>
      </c>
      <c r="E1640" s="66" t="s">
        <v>125</v>
      </c>
      <c r="F1640" s="705">
        <v>1</v>
      </c>
      <c r="G1640" s="619">
        <v>25.2</v>
      </c>
      <c r="H1640" s="679">
        <v>2.57</v>
      </c>
      <c r="I1640" s="679"/>
      <c r="J1640" s="458">
        <f t="shared" si="35"/>
        <v>64.763999999999996</v>
      </c>
      <c r="K1640" s="107"/>
      <c r="L1640" s="11"/>
      <c r="M1640" s="676"/>
    </row>
    <row r="1641" spans="2:13" x14ac:dyDescent="0.2">
      <c r="B1641" s="676"/>
      <c r="C1641" s="677"/>
      <c r="D1641" s="143"/>
      <c r="E1641" s="66" t="s">
        <v>154</v>
      </c>
      <c r="F1641" s="705">
        <v>-1</v>
      </c>
      <c r="G1641" s="619">
        <v>4.1500000000000004</v>
      </c>
      <c r="H1641" s="679">
        <v>0.9</v>
      </c>
      <c r="I1641" s="679"/>
      <c r="J1641" s="458">
        <f t="shared" si="35"/>
        <v>-3.7350000000000003</v>
      </c>
      <c r="K1641" s="107"/>
      <c r="L1641" s="11"/>
      <c r="M1641" s="676"/>
    </row>
    <row r="1642" spans="2:13" x14ac:dyDescent="0.2">
      <c r="B1642" s="676"/>
      <c r="C1642" s="677"/>
      <c r="D1642" s="143"/>
      <c r="E1642" s="66" t="s">
        <v>908</v>
      </c>
      <c r="F1642" s="705">
        <v>-1</v>
      </c>
      <c r="G1642" s="619">
        <v>2.75</v>
      </c>
      <c r="H1642" s="679">
        <v>1</v>
      </c>
      <c r="I1642" s="679"/>
      <c r="J1642" s="458">
        <f t="shared" si="35"/>
        <v>-2.75</v>
      </c>
      <c r="K1642" s="107"/>
      <c r="L1642" s="11"/>
      <c r="M1642" s="676"/>
    </row>
    <row r="1643" spans="2:13" x14ac:dyDescent="0.2">
      <c r="B1643" s="676"/>
      <c r="C1643" s="677"/>
      <c r="D1643" s="143"/>
      <c r="E1643" s="66" t="s">
        <v>909</v>
      </c>
      <c r="F1643" s="705">
        <v>-1</v>
      </c>
      <c r="G1643" s="619">
        <v>2.65</v>
      </c>
      <c r="H1643" s="679">
        <v>1</v>
      </c>
      <c r="I1643" s="679"/>
      <c r="J1643" s="458">
        <f t="shared" si="35"/>
        <v>-2.65</v>
      </c>
      <c r="K1643" s="107"/>
      <c r="L1643" s="11"/>
      <c r="M1643" s="676"/>
    </row>
    <row r="1644" spans="2:13" x14ac:dyDescent="0.2">
      <c r="B1644" s="676"/>
      <c r="C1644" s="677"/>
      <c r="D1644" s="143"/>
      <c r="E1644" s="66" t="s">
        <v>2306</v>
      </c>
      <c r="F1644" s="705">
        <v>-1</v>
      </c>
      <c r="G1644" s="619">
        <v>2.95</v>
      </c>
      <c r="H1644" s="679">
        <v>1</v>
      </c>
      <c r="I1644" s="679"/>
      <c r="J1644" s="458">
        <f t="shared" si="35"/>
        <v>-2.95</v>
      </c>
      <c r="K1644" s="107"/>
      <c r="L1644" s="11"/>
      <c r="M1644" s="676"/>
    </row>
    <row r="1645" spans="2:13" x14ac:dyDescent="0.2">
      <c r="B1645" s="676"/>
      <c r="C1645" s="677"/>
      <c r="D1645" s="143" t="s">
        <v>2303</v>
      </c>
      <c r="E1645" s="66"/>
      <c r="F1645" s="705">
        <v>-4</v>
      </c>
      <c r="G1645" s="619">
        <v>1.2</v>
      </c>
      <c r="H1645" s="679">
        <v>1</v>
      </c>
      <c r="I1645" s="679"/>
      <c r="J1645" s="458">
        <f t="shared" si="35"/>
        <v>-4.8</v>
      </c>
      <c r="K1645" s="107"/>
      <c r="L1645" s="11"/>
      <c r="M1645" s="676"/>
    </row>
    <row r="1646" spans="2:13" x14ac:dyDescent="0.2">
      <c r="B1646" s="676"/>
      <c r="C1646" s="677"/>
      <c r="D1646" s="143" t="s">
        <v>2307</v>
      </c>
      <c r="E1646" s="66"/>
      <c r="F1646" s="705">
        <v>-1</v>
      </c>
      <c r="G1646" s="619">
        <v>0.5</v>
      </c>
      <c r="H1646" s="679">
        <v>4.07</v>
      </c>
      <c r="I1646" s="679"/>
      <c r="J1646" s="458">
        <f t="shared" si="35"/>
        <v>-2.0350000000000001</v>
      </c>
      <c r="K1646" s="107"/>
      <c r="L1646" s="11"/>
      <c r="M1646" s="676"/>
    </row>
    <row r="1647" spans="2:13" x14ac:dyDescent="0.3">
      <c r="B1647" s="676"/>
      <c r="C1647" s="725"/>
      <c r="D1647" s="117" t="s">
        <v>2390</v>
      </c>
      <c r="E1647" s="675"/>
      <c r="F1647" s="705">
        <v>-1</v>
      </c>
      <c r="G1647" s="619">
        <v>1.8</v>
      </c>
      <c r="H1647" s="715">
        <v>2.57</v>
      </c>
      <c r="I1647" s="679"/>
      <c r="J1647" s="527">
        <f t="shared" si="35"/>
        <v>-4.6259999999999994</v>
      </c>
      <c r="K1647" s="107"/>
      <c r="L1647" s="11"/>
      <c r="M1647" s="676"/>
    </row>
    <row r="1648" spans="2:13" x14ac:dyDescent="0.2">
      <c r="B1648" s="676"/>
      <c r="C1648" s="677" t="s">
        <v>2143</v>
      </c>
      <c r="D1648" s="143" t="s">
        <v>1055</v>
      </c>
      <c r="E1648" s="66" t="s">
        <v>264</v>
      </c>
      <c r="F1648" s="705">
        <v>1</v>
      </c>
      <c r="G1648" s="619">
        <v>22.6</v>
      </c>
      <c r="H1648" s="679">
        <v>3.57</v>
      </c>
      <c r="I1648" s="679"/>
      <c r="J1648" s="458">
        <f t="shared" si="35"/>
        <v>80.682000000000002</v>
      </c>
      <c r="K1648" s="107"/>
      <c r="L1648" s="11"/>
      <c r="M1648" s="676"/>
    </row>
    <row r="1649" spans="2:13" x14ac:dyDescent="0.2">
      <c r="B1649" s="676"/>
      <c r="C1649" s="677"/>
      <c r="D1649" s="143" t="s">
        <v>2297</v>
      </c>
      <c r="E1649" s="66"/>
      <c r="F1649" s="705">
        <v>-1</v>
      </c>
      <c r="G1649" s="619">
        <v>0.9</v>
      </c>
      <c r="H1649" s="679">
        <v>1.5</v>
      </c>
      <c r="I1649" s="679"/>
      <c r="J1649" s="458">
        <f t="shared" si="35"/>
        <v>-1.35</v>
      </c>
      <c r="K1649" s="107"/>
      <c r="L1649" s="11"/>
      <c r="M1649" s="676"/>
    </row>
    <row r="1650" spans="2:13" x14ac:dyDescent="0.2">
      <c r="B1650" s="676"/>
      <c r="C1650" s="677"/>
      <c r="D1650" s="143" t="s">
        <v>2371</v>
      </c>
      <c r="E1650" s="66"/>
      <c r="F1650" s="705">
        <v>-1</v>
      </c>
      <c r="G1650" s="619">
        <v>2.4</v>
      </c>
      <c r="H1650" s="679">
        <v>1.4</v>
      </c>
      <c r="I1650" s="679"/>
      <c r="J1650" s="458">
        <f t="shared" si="35"/>
        <v>-3.36</v>
      </c>
      <c r="K1650" s="107"/>
      <c r="L1650" s="11"/>
      <c r="M1650" s="676"/>
    </row>
    <row r="1651" spans="2:13" x14ac:dyDescent="0.2">
      <c r="B1651" s="676"/>
      <c r="C1651" s="677"/>
      <c r="D1651" s="143" t="s">
        <v>2371</v>
      </c>
      <c r="E1651" s="66"/>
      <c r="F1651" s="705">
        <v>-1</v>
      </c>
      <c r="G1651" s="619">
        <v>1.2</v>
      </c>
      <c r="H1651" s="679">
        <v>1.4</v>
      </c>
      <c r="I1651" s="679"/>
      <c r="J1651" s="458">
        <f t="shared" si="35"/>
        <v>-1.68</v>
      </c>
      <c r="K1651" s="107"/>
      <c r="L1651" s="11"/>
      <c r="M1651" s="676"/>
    </row>
    <row r="1652" spans="2:13" x14ac:dyDescent="0.2">
      <c r="B1652" s="676"/>
      <c r="C1652" s="677"/>
      <c r="D1652" s="143" t="s">
        <v>2371</v>
      </c>
      <c r="E1652" s="66"/>
      <c r="F1652" s="705">
        <v>-2</v>
      </c>
      <c r="G1652" s="619">
        <v>1.2</v>
      </c>
      <c r="H1652" s="679">
        <v>0.5</v>
      </c>
      <c r="I1652" s="679"/>
      <c r="J1652" s="458">
        <f t="shared" si="35"/>
        <v>-1.2</v>
      </c>
      <c r="K1652" s="107"/>
      <c r="L1652" s="11"/>
      <c r="M1652" s="676"/>
    </row>
    <row r="1653" spans="2:13" x14ac:dyDescent="0.2">
      <c r="B1653" s="676"/>
      <c r="C1653" s="677"/>
      <c r="D1653" s="143" t="s">
        <v>2371</v>
      </c>
      <c r="E1653" s="66"/>
      <c r="F1653" s="705">
        <v>-1</v>
      </c>
      <c r="G1653" s="619">
        <v>1.5</v>
      </c>
      <c r="H1653" s="679">
        <v>0.5</v>
      </c>
      <c r="I1653" s="679"/>
      <c r="J1653" s="458">
        <f t="shared" si="35"/>
        <v>-0.75</v>
      </c>
      <c r="K1653" s="107"/>
      <c r="L1653" s="11"/>
      <c r="M1653" s="676"/>
    </row>
    <row r="1654" spans="2:13" x14ac:dyDescent="0.2">
      <c r="B1654" s="676"/>
      <c r="C1654" s="677"/>
      <c r="D1654" s="143" t="s">
        <v>2371</v>
      </c>
      <c r="E1654" s="66"/>
      <c r="F1654" s="705">
        <v>-2</v>
      </c>
      <c r="G1654" s="619">
        <v>1.8</v>
      </c>
      <c r="H1654" s="679">
        <v>0.5</v>
      </c>
      <c r="I1654" s="679"/>
      <c r="J1654" s="458">
        <f t="shared" si="35"/>
        <v>-1.8</v>
      </c>
      <c r="K1654" s="107"/>
      <c r="L1654" s="11"/>
      <c r="M1654" s="676"/>
    </row>
    <row r="1655" spans="2:13" x14ac:dyDescent="0.2">
      <c r="B1655" s="676"/>
      <c r="C1655" s="677"/>
      <c r="D1655" s="143" t="s">
        <v>2371</v>
      </c>
      <c r="E1655" s="66"/>
      <c r="F1655" s="705">
        <v>-1</v>
      </c>
      <c r="G1655" s="619">
        <v>2.1</v>
      </c>
      <c r="H1655" s="679">
        <v>0.5</v>
      </c>
      <c r="I1655" s="679"/>
      <c r="J1655" s="458">
        <f t="shared" si="35"/>
        <v>-1.05</v>
      </c>
      <c r="K1655" s="107"/>
      <c r="L1655" s="11"/>
      <c r="M1655" s="676"/>
    </row>
    <row r="1656" spans="2:13" x14ac:dyDescent="0.3">
      <c r="B1656" s="676"/>
      <c r="C1656" s="725"/>
      <c r="D1656" s="117" t="s">
        <v>2390</v>
      </c>
      <c r="E1656" s="675"/>
      <c r="F1656" s="705">
        <v>-1</v>
      </c>
      <c r="G1656" s="619">
        <v>0.5</v>
      </c>
      <c r="H1656" s="715">
        <v>3.57</v>
      </c>
      <c r="I1656" s="679"/>
      <c r="J1656" s="527">
        <f t="shared" si="35"/>
        <v>-1.7849999999999999</v>
      </c>
      <c r="K1656" s="107"/>
      <c r="L1656" s="11"/>
      <c r="M1656" s="676"/>
    </row>
    <row r="1657" spans="2:13" x14ac:dyDescent="0.25">
      <c r="B1657" s="728"/>
      <c r="C1657" s="728"/>
      <c r="D1657" s="728"/>
      <c r="E1657" s="728"/>
      <c r="F1657" s="728"/>
      <c r="G1657" s="728"/>
      <c r="H1657" s="728"/>
      <c r="I1657" s="728"/>
      <c r="J1657" s="728"/>
      <c r="K1657" s="728"/>
      <c r="L1657" s="728"/>
      <c r="M1657" s="728"/>
    </row>
    <row r="1658" spans="2:13" x14ac:dyDescent="0.2">
      <c r="B1658" s="676"/>
      <c r="C1658" s="677"/>
      <c r="D1658" s="690" t="s">
        <v>952</v>
      </c>
      <c r="E1658" s="66"/>
      <c r="F1658" s="705"/>
      <c r="G1658" s="619"/>
      <c r="H1658" s="679"/>
      <c r="I1658" s="679"/>
      <c r="J1658" s="458"/>
      <c r="K1658" s="107"/>
      <c r="L1658" s="11"/>
      <c r="M1658" s="676"/>
    </row>
    <row r="1659" spans="2:13" x14ac:dyDescent="0.2">
      <c r="B1659" s="676"/>
      <c r="C1659" s="677" t="s">
        <v>878</v>
      </c>
      <c r="D1659" s="143" t="s">
        <v>146</v>
      </c>
      <c r="E1659" s="66" t="s">
        <v>125</v>
      </c>
      <c r="F1659" s="705">
        <v>1</v>
      </c>
      <c r="G1659" s="619">
        <v>16.3</v>
      </c>
      <c r="H1659" s="679">
        <v>2.57</v>
      </c>
      <c r="I1659" s="679"/>
      <c r="J1659" s="458">
        <f t="shared" ref="J1659:J1764" si="36">PRODUCT(F1659:I1659)</f>
        <v>41.890999999999998</v>
      </c>
      <c r="K1659" s="107"/>
      <c r="L1659" s="11"/>
      <c r="M1659" s="676"/>
    </row>
    <row r="1660" spans="2:13" x14ac:dyDescent="0.2">
      <c r="B1660" s="676"/>
      <c r="C1660" s="677"/>
      <c r="D1660" s="143" t="s">
        <v>2298</v>
      </c>
      <c r="E1660" s="66"/>
      <c r="F1660" s="705">
        <v>-1</v>
      </c>
      <c r="G1660" s="619">
        <v>1.5</v>
      </c>
      <c r="H1660" s="679">
        <v>1</v>
      </c>
      <c r="I1660" s="679"/>
      <c r="J1660" s="458">
        <f t="shared" si="36"/>
        <v>-1.5</v>
      </c>
      <c r="K1660" s="107"/>
      <c r="L1660" s="11"/>
      <c r="M1660" s="676"/>
    </row>
    <row r="1661" spans="2:13" x14ac:dyDescent="0.2">
      <c r="B1661" s="676"/>
      <c r="C1661" s="677"/>
      <c r="D1661" s="143" t="s">
        <v>2371</v>
      </c>
      <c r="E1661" s="66"/>
      <c r="F1661" s="705">
        <v>-2</v>
      </c>
      <c r="G1661" s="619">
        <v>1.2</v>
      </c>
      <c r="H1661" s="679">
        <v>0.5</v>
      </c>
      <c r="I1661" s="679"/>
      <c r="J1661" s="458">
        <f t="shared" si="36"/>
        <v>-1.2</v>
      </c>
      <c r="K1661" s="107"/>
      <c r="L1661" s="11"/>
      <c r="M1661" s="676"/>
    </row>
    <row r="1662" spans="2:13" x14ac:dyDescent="0.3">
      <c r="B1662" s="676"/>
      <c r="C1662" s="725"/>
      <c r="D1662" s="117" t="s">
        <v>2390</v>
      </c>
      <c r="E1662" s="675"/>
      <c r="F1662" s="705">
        <v>-1</v>
      </c>
      <c r="G1662" s="619">
        <v>1</v>
      </c>
      <c r="H1662" s="715">
        <v>2.57</v>
      </c>
      <c r="I1662" s="679"/>
      <c r="J1662" s="527">
        <f t="shared" si="36"/>
        <v>-2.57</v>
      </c>
      <c r="K1662" s="107"/>
      <c r="L1662" s="11"/>
      <c r="M1662" s="676"/>
    </row>
    <row r="1663" spans="2:13" x14ac:dyDescent="0.2">
      <c r="B1663" s="676"/>
      <c r="C1663" s="677" t="s">
        <v>926</v>
      </c>
      <c r="D1663" s="143" t="s">
        <v>355</v>
      </c>
      <c r="E1663" s="66" t="s">
        <v>125</v>
      </c>
      <c r="F1663" s="705">
        <v>1</v>
      </c>
      <c r="G1663" s="619">
        <v>9.1</v>
      </c>
      <c r="H1663" s="679">
        <v>1.55</v>
      </c>
      <c r="I1663" s="679"/>
      <c r="J1663" s="458">
        <f t="shared" si="36"/>
        <v>14.105</v>
      </c>
      <c r="K1663" s="107"/>
      <c r="L1663" s="11"/>
      <c r="M1663" s="676"/>
    </row>
    <row r="1664" spans="2:13" x14ac:dyDescent="0.2">
      <c r="B1664" s="676"/>
      <c r="C1664" s="677"/>
      <c r="D1664" s="143" t="s">
        <v>2298</v>
      </c>
      <c r="E1664" s="66"/>
      <c r="F1664" s="705">
        <v>-1</v>
      </c>
      <c r="G1664" s="619">
        <v>1.5</v>
      </c>
      <c r="H1664" s="679">
        <v>1</v>
      </c>
      <c r="I1664" s="679"/>
      <c r="J1664" s="458">
        <f t="shared" si="36"/>
        <v>-1.5</v>
      </c>
      <c r="K1664" s="107"/>
      <c r="L1664" s="11"/>
      <c r="M1664" s="676"/>
    </row>
    <row r="1665" spans="2:13" x14ac:dyDescent="0.2">
      <c r="B1665" s="676"/>
      <c r="C1665" s="677" t="s">
        <v>954</v>
      </c>
      <c r="D1665" s="143" t="s">
        <v>122</v>
      </c>
      <c r="E1665" s="66" t="s">
        <v>120</v>
      </c>
      <c r="F1665" s="705">
        <v>1</v>
      </c>
      <c r="G1665" s="619">
        <v>6.8</v>
      </c>
      <c r="H1665" s="679">
        <v>2.87</v>
      </c>
      <c r="I1665" s="679"/>
      <c r="J1665" s="458">
        <f t="shared" si="36"/>
        <v>19.516000000000002</v>
      </c>
      <c r="K1665" s="107"/>
      <c r="L1665" s="11"/>
      <c r="M1665" s="676"/>
    </row>
    <row r="1666" spans="2:13" x14ac:dyDescent="0.2">
      <c r="B1666" s="676"/>
      <c r="C1666" s="677"/>
      <c r="D1666" s="143" t="s">
        <v>2297</v>
      </c>
      <c r="E1666" s="66"/>
      <c r="F1666" s="705">
        <v>-1</v>
      </c>
      <c r="G1666" s="619">
        <v>0.9</v>
      </c>
      <c r="H1666" s="679">
        <v>1.3</v>
      </c>
      <c r="I1666" s="679"/>
      <c r="J1666" s="458">
        <f t="shared" si="36"/>
        <v>-1.1700000000000002</v>
      </c>
      <c r="K1666" s="107"/>
      <c r="L1666" s="11"/>
      <c r="M1666" s="676"/>
    </row>
    <row r="1667" spans="2:13" x14ac:dyDescent="0.2">
      <c r="B1667" s="676"/>
      <c r="C1667" s="677" t="s">
        <v>956</v>
      </c>
      <c r="D1667" s="143" t="s">
        <v>955</v>
      </c>
      <c r="E1667" s="66" t="s">
        <v>125</v>
      </c>
      <c r="F1667" s="705">
        <v>1</v>
      </c>
      <c r="G1667" s="619">
        <v>17</v>
      </c>
      <c r="H1667" s="679">
        <v>2.57</v>
      </c>
      <c r="I1667" s="679"/>
      <c r="J1667" s="458">
        <f t="shared" si="36"/>
        <v>43.69</v>
      </c>
      <c r="K1667" s="107"/>
      <c r="L1667" s="11"/>
      <c r="M1667" s="676"/>
    </row>
    <row r="1668" spans="2:13" x14ac:dyDescent="0.2">
      <c r="B1668" s="676"/>
      <c r="C1668" s="677"/>
      <c r="D1668" s="143" t="s">
        <v>2297</v>
      </c>
      <c r="E1668" s="66"/>
      <c r="F1668" s="705">
        <v>-1</v>
      </c>
      <c r="G1668" s="619">
        <v>0.9</v>
      </c>
      <c r="H1668" s="679">
        <v>1</v>
      </c>
      <c r="I1668" s="679"/>
      <c r="J1668" s="458">
        <f t="shared" si="36"/>
        <v>-0.9</v>
      </c>
      <c r="K1668" s="107"/>
      <c r="L1668" s="11"/>
      <c r="M1668" s="676"/>
    </row>
    <row r="1669" spans="2:13" x14ac:dyDescent="0.2">
      <c r="B1669" s="676"/>
      <c r="C1669" s="677"/>
      <c r="D1669" s="143" t="s">
        <v>2298</v>
      </c>
      <c r="E1669" s="66"/>
      <c r="F1669" s="705">
        <v>-1</v>
      </c>
      <c r="G1669" s="619">
        <v>1.2</v>
      </c>
      <c r="H1669" s="679">
        <v>1</v>
      </c>
      <c r="I1669" s="679"/>
      <c r="J1669" s="458">
        <f t="shared" si="36"/>
        <v>-1.2</v>
      </c>
      <c r="K1669" s="107"/>
      <c r="L1669" s="11"/>
      <c r="M1669" s="676"/>
    </row>
    <row r="1670" spans="2:13" x14ac:dyDescent="0.3">
      <c r="B1670" s="676"/>
      <c r="C1670" s="725"/>
      <c r="D1670" s="117" t="s">
        <v>2390</v>
      </c>
      <c r="E1670" s="675"/>
      <c r="F1670" s="705">
        <v>-1</v>
      </c>
      <c r="G1670" s="619">
        <v>1.65</v>
      </c>
      <c r="H1670" s="715">
        <v>2.57</v>
      </c>
      <c r="I1670" s="679"/>
      <c r="J1670" s="527">
        <f t="shared" si="36"/>
        <v>-4.2404999999999999</v>
      </c>
      <c r="K1670" s="107"/>
      <c r="L1670" s="11"/>
      <c r="M1670" s="676"/>
    </row>
    <row r="1671" spans="2:13" x14ac:dyDescent="0.2">
      <c r="B1671" s="676"/>
      <c r="C1671" s="677" t="s">
        <v>881</v>
      </c>
      <c r="D1671" s="143" t="s">
        <v>882</v>
      </c>
      <c r="E1671" s="66" t="s">
        <v>125</v>
      </c>
      <c r="F1671" s="705">
        <v>1</v>
      </c>
      <c r="G1671" s="619">
        <v>26.2</v>
      </c>
      <c r="H1671" s="679">
        <v>2.57</v>
      </c>
      <c r="I1671" s="679"/>
      <c r="J1671" s="458">
        <f t="shared" si="36"/>
        <v>67.333999999999989</v>
      </c>
      <c r="K1671" s="107"/>
      <c r="L1671" s="11"/>
      <c r="M1671" s="676"/>
    </row>
    <row r="1672" spans="2:13" x14ac:dyDescent="0.2">
      <c r="B1672" s="676"/>
      <c r="C1672" s="677"/>
      <c r="D1672" s="143" t="s">
        <v>2297</v>
      </c>
      <c r="E1672" s="66"/>
      <c r="F1672" s="705">
        <v>-1</v>
      </c>
      <c r="G1672" s="619">
        <v>1.8</v>
      </c>
      <c r="H1672" s="679">
        <v>1</v>
      </c>
      <c r="I1672" s="679"/>
      <c r="J1672" s="458">
        <f t="shared" si="36"/>
        <v>-1.8</v>
      </c>
      <c r="K1672" s="107"/>
      <c r="L1672" s="11"/>
      <c r="M1672" s="676"/>
    </row>
    <row r="1673" spans="2:13" x14ac:dyDescent="0.2">
      <c r="B1673" s="676"/>
      <c r="C1673" s="677"/>
      <c r="D1673" s="143" t="s">
        <v>2297</v>
      </c>
      <c r="E1673" s="66"/>
      <c r="F1673" s="705">
        <v>-1</v>
      </c>
      <c r="G1673" s="619">
        <v>0.9</v>
      </c>
      <c r="H1673" s="679">
        <v>1</v>
      </c>
      <c r="I1673" s="679"/>
      <c r="J1673" s="458">
        <f t="shared" si="36"/>
        <v>-0.9</v>
      </c>
      <c r="K1673" s="107"/>
      <c r="L1673" s="11"/>
      <c r="M1673" s="676"/>
    </row>
    <row r="1674" spans="2:13" x14ac:dyDescent="0.2">
      <c r="B1674" s="676"/>
      <c r="C1674" s="677"/>
      <c r="D1674" s="143"/>
      <c r="E1674" s="66" t="s">
        <v>663</v>
      </c>
      <c r="F1674" s="705">
        <v>-1</v>
      </c>
      <c r="G1674" s="619">
        <v>2.7</v>
      </c>
      <c r="H1674" s="679">
        <v>1</v>
      </c>
      <c r="I1674" s="679"/>
      <c r="J1674" s="458">
        <f t="shared" si="36"/>
        <v>-2.7</v>
      </c>
      <c r="K1674" s="107"/>
      <c r="L1674" s="11"/>
      <c r="M1674" s="676"/>
    </row>
    <row r="1675" spans="2:13" x14ac:dyDescent="0.2">
      <c r="B1675" s="676"/>
      <c r="C1675" s="677"/>
      <c r="D1675" s="143" t="s">
        <v>2371</v>
      </c>
      <c r="E1675" s="66"/>
      <c r="F1675" s="705">
        <v>-1</v>
      </c>
      <c r="G1675" s="619">
        <v>1.5</v>
      </c>
      <c r="H1675" s="679">
        <v>0.5</v>
      </c>
      <c r="I1675" s="679"/>
      <c r="J1675" s="458">
        <f t="shared" si="36"/>
        <v>-0.75</v>
      </c>
      <c r="K1675" s="107"/>
      <c r="L1675" s="11"/>
      <c r="M1675" s="676"/>
    </row>
    <row r="1676" spans="2:13" x14ac:dyDescent="0.3">
      <c r="B1676" s="676"/>
      <c r="C1676" s="725"/>
      <c r="D1676" s="117" t="s">
        <v>2390</v>
      </c>
      <c r="E1676" s="675"/>
      <c r="F1676" s="705">
        <v>-1</v>
      </c>
      <c r="G1676" s="619">
        <v>1</v>
      </c>
      <c r="H1676" s="715">
        <v>2.57</v>
      </c>
      <c r="I1676" s="679"/>
      <c r="J1676" s="527">
        <f t="shared" si="36"/>
        <v>-2.57</v>
      </c>
      <c r="K1676" s="107"/>
      <c r="L1676" s="11"/>
      <c r="M1676" s="676"/>
    </row>
    <row r="1677" spans="2:13" x14ac:dyDescent="0.2">
      <c r="B1677" s="676"/>
      <c r="C1677" s="677" t="s">
        <v>879</v>
      </c>
      <c r="D1677" s="143" t="s">
        <v>122</v>
      </c>
      <c r="E1677" s="66" t="s">
        <v>121</v>
      </c>
      <c r="F1677" s="705">
        <v>1</v>
      </c>
      <c r="G1677" s="619">
        <v>9.5</v>
      </c>
      <c r="H1677" s="679">
        <v>2.27</v>
      </c>
      <c r="I1677" s="679"/>
      <c r="J1677" s="458">
        <f t="shared" si="36"/>
        <v>21.565000000000001</v>
      </c>
      <c r="K1677" s="107"/>
      <c r="L1677" s="11"/>
      <c r="M1677" s="676"/>
    </row>
    <row r="1678" spans="2:13" x14ac:dyDescent="0.2">
      <c r="B1678" s="676"/>
      <c r="C1678" s="677"/>
      <c r="D1678" s="143" t="s">
        <v>2297</v>
      </c>
      <c r="E1678" s="66"/>
      <c r="F1678" s="705">
        <v>-1</v>
      </c>
      <c r="G1678" s="619">
        <v>0.9</v>
      </c>
      <c r="H1678" s="679">
        <v>0.7</v>
      </c>
      <c r="I1678" s="679"/>
      <c r="J1678" s="458">
        <f t="shared" si="36"/>
        <v>-0.63</v>
      </c>
      <c r="K1678" s="107"/>
      <c r="L1678" s="11"/>
      <c r="M1678" s="676"/>
    </row>
    <row r="1679" spans="2:13" x14ac:dyDescent="0.2">
      <c r="B1679" s="676"/>
      <c r="C1679" s="677"/>
      <c r="D1679" s="143" t="s">
        <v>2371</v>
      </c>
      <c r="E1679" s="66"/>
      <c r="F1679" s="705">
        <v>-1</v>
      </c>
      <c r="G1679" s="619">
        <v>1.2</v>
      </c>
      <c r="H1679" s="679">
        <v>0.5</v>
      </c>
      <c r="I1679" s="679"/>
      <c r="J1679" s="458">
        <f t="shared" si="36"/>
        <v>-0.6</v>
      </c>
      <c r="K1679" s="107"/>
      <c r="L1679" s="11"/>
      <c r="M1679" s="676"/>
    </row>
    <row r="1680" spans="2:13" x14ac:dyDescent="0.3">
      <c r="B1680" s="676"/>
      <c r="C1680" s="725"/>
      <c r="D1680" s="117" t="s">
        <v>2390</v>
      </c>
      <c r="E1680" s="675"/>
      <c r="F1680" s="705">
        <v>-1</v>
      </c>
      <c r="G1680" s="619">
        <v>0.5</v>
      </c>
      <c r="H1680" s="715">
        <v>2.27</v>
      </c>
      <c r="I1680" s="679"/>
      <c r="J1680" s="527">
        <f t="shared" si="36"/>
        <v>-1.135</v>
      </c>
      <c r="K1680" s="107"/>
      <c r="L1680" s="11"/>
      <c r="M1680" s="676"/>
    </row>
    <row r="1681" spans="2:13" x14ac:dyDescent="0.2">
      <c r="B1681" s="676"/>
      <c r="C1681" s="677" t="s">
        <v>958</v>
      </c>
      <c r="D1681" s="143" t="s">
        <v>329</v>
      </c>
      <c r="E1681" s="66" t="s">
        <v>129</v>
      </c>
      <c r="F1681" s="705">
        <v>1</v>
      </c>
      <c r="G1681" s="619">
        <v>6.5</v>
      </c>
      <c r="H1681" s="679">
        <v>4.07</v>
      </c>
      <c r="I1681" s="679"/>
      <c r="J1681" s="458">
        <f t="shared" si="36"/>
        <v>26.455000000000002</v>
      </c>
      <c r="K1681" s="107"/>
      <c r="L1681" s="11"/>
      <c r="M1681" s="676"/>
    </row>
    <row r="1682" spans="2:13" x14ac:dyDescent="0.2">
      <c r="B1682" s="676"/>
      <c r="C1682" s="677"/>
      <c r="D1682" s="143" t="s">
        <v>2297</v>
      </c>
      <c r="E1682" s="66"/>
      <c r="F1682" s="705">
        <v>-1</v>
      </c>
      <c r="G1682" s="619">
        <v>0.9</v>
      </c>
      <c r="H1682" s="679">
        <v>2</v>
      </c>
      <c r="I1682" s="679"/>
      <c r="J1682" s="458">
        <f t="shared" si="36"/>
        <v>-1.8</v>
      </c>
      <c r="K1682" s="107"/>
      <c r="L1682" s="11"/>
      <c r="M1682" s="676"/>
    </row>
    <row r="1683" spans="2:13" x14ac:dyDescent="0.2">
      <c r="B1683" s="676"/>
      <c r="C1683" s="677" t="s">
        <v>960</v>
      </c>
      <c r="D1683" s="143" t="s">
        <v>122</v>
      </c>
      <c r="E1683" s="66" t="s">
        <v>121</v>
      </c>
      <c r="F1683" s="705">
        <v>1</v>
      </c>
      <c r="G1683" s="619">
        <v>8.3000000000000007</v>
      </c>
      <c r="H1683" s="679">
        <v>2.27</v>
      </c>
      <c r="I1683" s="679"/>
      <c r="J1683" s="458">
        <f t="shared" si="36"/>
        <v>18.841000000000001</v>
      </c>
      <c r="K1683" s="107"/>
      <c r="L1683" s="11"/>
      <c r="M1683" s="676"/>
    </row>
    <row r="1684" spans="2:13" x14ac:dyDescent="0.2">
      <c r="B1684" s="676"/>
      <c r="C1684" s="677"/>
      <c r="D1684" s="143" t="s">
        <v>2297</v>
      </c>
      <c r="E1684" s="66"/>
      <c r="F1684" s="705">
        <v>-1</v>
      </c>
      <c r="G1684" s="619">
        <v>0.9</v>
      </c>
      <c r="H1684" s="679">
        <v>0.7</v>
      </c>
      <c r="I1684" s="679"/>
      <c r="J1684" s="458">
        <f t="shared" si="36"/>
        <v>-0.63</v>
      </c>
      <c r="K1684" s="107"/>
      <c r="L1684" s="11"/>
      <c r="M1684" s="676"/>
    </row>
    <row r="1685" spans="2:13" x14ac:dyDescent="0.2">
      <c r="B1685" s="676"/>
      <c r="C1685" s="677" t="s">
        <v>961</v>
      </c>
      <c r="D1685" s="143" t="s">
        <v>141</v>
      </c>
      <c r="E1685" s="66" t="s">
        <v>121</v>
      </c>
      <c r="F1685" s="705">
        <v>1</v>
      </c>
      <c r="G1685" s="619">
        <v>8.4</v>
      </c>
      <c r="H1685" s="679">
        <v>1.25</v>
      </c>
      <c r="I1685" s="679"/>
      <c r="J1685" s="458">
        <f t="shared" si="36"/>
        <v>10.5</v>
      </c>
      <c r="K1685" s="107"/>
      <c r="L1685" s="11"/>
      <c r="M1685" s="676"/>
    </row>
    <row r="1686" spans="2:13" x14ac:dyDescent="0.2">
      <c r="B1686" s="676"/>
      <c r="C1686" s="677"/>
      <c r="D1686" s="143" t="s">
        <v>2297</v>
      </c>
      <c r="E1686" s="66"/>
      <c r="F1686" s="705">
        <v>-1</v>
      </c>
      <c r="G1686" s="619">
        <v>0.9</v>
      </c>
      <c r="H1686" s="679">
        <v>0.7</v>
      </c>
      <c r="I1686" s="679"/>
      <c r="J1686" s="458">
        <f t="shared" si="36"/>
        <v>-0.63</v>
      </c>
      <c r="K1686" s="107"/>
      <c r="L1686" s="11"/>
      <c r="M1686" s="676"/>
    </row>
    <row r="1687" spans="2:13" x14ac:dyDescent="0.2">
      <c r="B1687" s="676"/>
      <c r="C1687" s="677" t="s">
        <v>963</v>
      </c>
      <c r="D1687" s="143" t="s">
        <v>962</v>
      </c>
      <c r="E1687" s="66" t="s">
        <v>125</v>
      </c>
      <c r="F1687" s="705">
        <v>1</v>
      </c>
      <c r="G1687" s="619">
        <v>23.5</v>
      </c>
      <c r="H1687" s="679">
        <v>2.57</v>
      </c>
      <c r="I1687" s="679"/>
      <c r="J1687" s="458">
        <f t="shared" si="36"/>
        <v>60.394999999999996</v>
      </c>
      <c r="K1687" s="107"/>
      <c r="L1687" s="11"/>
      <c r="M1687" s="676"/>
    </row>
    <row r="1688" spans="2:13" x14ac:dyDescent="0.2">
      <c r="B1688" s="676"/>
      <c r="C1688" s="677"/>
      <c r="D1688" s="143" t="s">
        <v>2297</v>
      </c>
      <c r="E1688" s="66"/>
      <c r="F1688" s="705">
        <v>-1</v>
      </c>
      <c r="G1688" s="619">
        <v>0.9</v>
      </c>
      <c r="H1688" s="679">
        <v>1</v>
      </c>
      <c r="I1688" s="679"/>
      <c r="J1688" s="458">
        <f t="shared" si="36"/>
        <v>-0.9</v>
      </c>
      <c r="K1688" s="107"/>
      <c r="L1688" s="11"/>
      <c r="M1688" s="676"/>
    </row>
    <row r="1689" spans="2:13" x14ac:dyDescent="0.2">
      <c r="B1689" s="676"/>
      <c r="C1689" s="677"/>
      <c r="D1689" s="143" t="s">
        <v>2307</v>
      </c>
      <c r="E1689" s="66"/>
      <c r="F1689" s="705">
        <v>-2</v>
      </c>
      <c r="G1689" s="619">
        <v>3.9</v>
      </c>
      <c r="H1689" s="679">
        <v>4.07</v>
      </c>
      <c r="I1689" s="679"/>
      <c r="J1689" s="458">
        <f t="shared" si="36"/>
        <v>-31.746000000000002</v>
      </c>
      <c r="K1689" s="107"/>
      <c r="L1689" s="11"/>
      <c r="M1689" s="676"/>
    </row>
    <row r="1690" spans="2:13" x14ac:dyDescent="0.3">
      <c r="B1690" s="676"/>
      <c r="C1690" s="725"/>
      <c r="D1690" s="117" t="s">
        <v>2390</v>
      </c>
      <c r="E1690" s="675"/>
      <c r="F1690" s="705">
        <v>-1</v>
      </c>
      <c r="G1690" s="619">
        <v>0.65</v>
      </c>
      <c r="H1690" s="715">
        <v>2.57</v>
      </c>
      <c r="I1690" s="679"/>
      <c r="J1690" s="527">
        <f t="shared" si="36"/>
        <v>-1.6704999999999999</v>
      </c>
      <c r="K1690" s="107"/>
      <c r="L1690" s="11"/>
      <c r="M1690" s="676"/>
    </row>
    <row r="1691" spans="2:13" x14ac:dyDescent="0.2">
      <c r="B1691" s="676"/>
      <c r="C1691" s="677" t="s">
        <v>2271</v>
      </c>
      <c r="D1691" s="143" t="s">
        <v>2270</v>
      </c>
      <c r="E1691" s="66" t="s">
        <v>125</v>
      </c>
      <c r="F1691" s="705">
        <v>1</v>
      </c>
      <c r="G1691" s="619">
        <v>12.05</v>
      </c>
      <c r="H1691" s="679">
        <v>1.55</v>
      </c>
      <c r="I1691" s="679"/>
      <c r="J1691" s="458">
        <f t="shared" si="36"/>
        <v>18.677500000000002</v>
      </c>
      <c r="K1691" s="107"/>
      <c r="L1691" s="11"/>
      <c r="M1691" s="676"/>
    </row>
    <row r="1692" spans="2:13" x14ac:dyDescent="0.2">
      <c r="B1692" s="676"/>
      <c r="C1692" s="677"/>
      <c r="D1692" s="143" t="s">
        <v>2297</v>
      </c>
      <c r="E1692" s="66"/>
      <c r="F1692" s="705">
        <v>-1</v>
      </c>
      <c r="G1692" s="619">
        <v>0.9</v>
      </c>
      <c r="H1692" s="679">
        <v>1</v>
      </c>
      <c r="I1692" s="679"/>
      <c r="J1692" s="458">
        <f t="shared" si="36"/>
        <v>-0.9</v>
      </c>
      <c r="K1692" s="107"/>
      <c r="L1692" s="11"/>
      <c r="M1692" s="676"/>
    </row>
    <row r="1693" spans="2:13" x14ac:dyDescent="0.2">
      <c r="B1693" s="676"/>
      <c r="C1693" s="677"/>
      <c r="D1693" s="143"/>
      <c r="E1693" s="66" t="s">
        <v>663</v>
      </c>
      <c r="F1693" s="705">
        <v>-1</v>
      </c>
      <c r="G1693" s="619">
        <v>2.7</v>
      </c>
      <c r="H1693" s="679">
        <v>1</v>
      </c>
      <c r="I1693" s="679"/>
      <c r="J1693" s="458">
        <f t="shared" si="36"/>
        <v>-2.7</v>
      </c>
      <c r="K1693" s="107"/>
      <c r="L1693" s="11"/>
      <c r="M1693" s="676"/>
    </row>
    <row r="1694" spans="2:13" x14ac:dyDescent="0.3">
      <c r="B1694" s="676"/>
      <c r="C1694" s="725"/>
      <c r="D1694" s="117" t="s">
        <v>2390</v>
      </c>
      <c r="E1694" s="675"/>
      <c r="F1694" s="705">
        <v>-1</v>
      </c>
      <c r="G1694" s="619">
        <v>0.65</v>
      </c>
      <c r="H1694" s="715">
        <v>2.57</v>
      </c>
      <c r="I1694" s="679"/>
      <c r="J1694" s="527">
        <f t="shared" si="36"/>
        <v>-1.6704999999999999</v>
      </c>
      <c r="K1694" s="107"/>
      <c r="L1694" s="11"/>
      <c r="M1694" s="676"/>
    </row>
    <row r="1695" spans="2:13" x14ac:dyDescent="0.2">
      <c r="B1695" s="676"/>
      <c r="C1695" s="677" t="s">
        <v>2254</v>
      </c>
      <c r="D1695" s="143" t="s">
        <v>566</v>
      </c>
      <c r="E1695" s="66" t="s">
        <v>125</v>
      </c>
      <c r="F1695" s="705">
        <v>1</v>
      </c>
      <c r="G1695" s="619">
        <v>19.25</v>
      </c>
      <c r="H1695" s="679">
        <v>2.57</v>
      </c>
      <c r="I1695" s="679"/>
      <c r="J1695" s="458">
        <f t="shared" si="36"/>
        <v>49.472499999999997</v>
      </c>
      <c r="K1695" s="107"/>
      <c r="L1695" s="11"/>
      <c r="M1695" s="676"/>
    </row>
    <row r="1696" spans="2:13" x14ac:dyDescent="0.2">
      <c r="B1696" s="676"/>
      <c r="C1696" s="677"/>
      <c r="D1696" s="143" t="s">
        <v>2297</v>
      </c>
      <c r="E1696" s="66"/>
      <c r="F1696" s="705">
        <v>-2</v>
      </c>
      <c r="G1696" s="619">
        <v>1.8</v>
      </c>
      <c r="H1696" s="679">
        <v>1</v>
      </c>
      <c r="I1696" s="679"/>
      <c r="J1696" s="458">
        <f t="shared" si="36"/>
        <v>-3.6</v>
      </c>
      <c r="K1696" s="107"/>
      <c r="L1696" s="11"/>
      <c r="M1696" s="676"/>
    </row>
    <row r="1697" spans="2:13" x14ac:dyDescent="0.2">
      <c r="B1697" s="676"/>
      <c r="C1697" s="677"/>
      <c r="D1697" s="143" t="s">
        <v>2307</v>
      </c>
      <c r="E1697" s="66"/>
      <c r="F1697" s="705">
        <v>-1</v>
      </c>
      <c r="G1697" s="619">
        <v>1.4</v>
      </c>
      <c r="H1697" s="679">
        <v>4.07</v>
      </c>
      <c r="I1697" s="679"/>
      <c r="J1697" s="458">
        <f t="shared" si="36"/>
        <v>-5.6980000000000004</v>
      </c>
      <c r="K1697" s="107"/>
      <c r="L1697" s="11"/>
      <c r="M1697" s="676"/>
    </row>
    <row r="1698" spans="2:13" x14ac:dyDescent="0.3">
      <c r="B1698" s="676"/>
      <c r="C1698" s="725"/>
      <c r="D1698" s="117" t="s">
        <v>2390</v>
      </c>
      <c r="E1698" s="675"/>
      <c r="F1698" s="705">
        <v>-1</v>
      </c>
      <c r="G1698" s="619">
        <v>1.1499999999999999</v>
      </c>
      <c r="H1698" s="715">
        <v>2.57</v>
      </c>
      <c r="I1698" s="679"/>
      <c r="J1698" s="527">
        <f t="shared" si="36"/>
        <v>-2.9554999999999998</v>
      </c>
      <c r="K1698" s="107"/>
      <c r="L1698" s="11"/>
      <c r="M1698" s="676"/>
    </row>
    <row r="1699" spans="2:13" x14ac:dyDescent="0.2">
      <c r="B1699" s="676"/>
      <c r="C1699" s="677" t="s">
        <v>969</v>
      </c>
      <c r="D1699" s="143" t="s">
        <v>970</v>
      </c>
      <c r="E1699" s="66" t="s">
        <v>125</v>
      </c>
      <c r="F1699" s="705">
        <v>1</v>
      </c>
      <c r="G1699" s="619">
        <v>9.1999999999999993</v>
      </c>
      <c r="H1699" s="679">
        <v>2.0699999999999998</v>
      </c>
      <c r="I1699" s="679"/>
      <c r="J1699" s="458">
        <f t="shared" si="36"/>
        <v>19.043999999999997</v>
      </c>
      <c r="K1699" s="107"/>
      <c r="L1699" s="11"/>
      <c r="M1699" s="676"/>
    </row>
    <row r="1700" spans="2:13" x14ac:dyDescent="0.2">
      <c r="B1700" s="676"/>
      <c r="C1700" s="677"/>
      <c r="D1700" s="143" t="s">
        <v>2297</v>
      </c>
      <c r="E1700" s="66"/>
      <c r="F1700" s="705">
        <v>-1</v>
      </c>
      <c r="G1700" s="619">
        <v>0.8</v>
      </c>
      <c r="H1700" s="679">
        <v>0.5</v>
      </c>
      <c r="I1700" s="679"/>
      <c r="J1700" s="458">
        <f t="shared" si="36"/>
        <v>-0.4</v>
      </c>
      <c r="K1700" s="107"/>
      <c r="L1700" s="11"/>
      <c r="M1700" s="676"/>
    </row>
    <row r="1701" spans="2:13" x14ac:dyDescent="0.3">
      <c r="B1701" s="676"/>
      <c r="C1701" s="725"/>
      <c r="D1701" s="117" t="s">
        <v>2390</v>
      </c>
      <c r="E1701" s="675"/>
      <c r="F1701" s="705">
        <v>-1</v>
      </c>
      <c r="G1701" s="619">
        <v>0.5</v>
      </c>
      <c r="H1701" s="715">
        <v>2.57</v>
      </c>
      <c r="I1701" s="679"/>
      <c r="J1701" s="527">
        <f t="shared" si="36"/>
        <v>-1.2849999999999999</v>
      </c>
      <c r="K1701" s="107"/>
      <c r="L1701" s="11"/>
      <c r="M1701" s="676"/>
    </row>
    <row r="1702" spans="2:13" ht="22.8" x14ac:dyDescent="0.2">
      <c r="B1702" s="676"/>
      <c r="C1702" s="677" t="s">
        <v>2308</v>
      </c>
      <c r="D1702" s="143" t="s">
        <v>2309</v>
      </c>
      <c r="E1702" s="66" t="s">
        <v>125</v>
      </c>
      <c r="F1702" s="705">
        <v>1</v>
      </c>
      <c r="G1702" s="619">
        <v>51.1</v>
      </c>
      <c r="H1702" s="679">
        <v>2.57</v>
      </c>
      <c r="I1702" s="679"/>
      <c r="J1702" s="458">
        <f t="shared" si="36"/>
        <v>131.327</v>
      </c>
      <c r="K1702" s="107"/>
      <c r="L1702" s="11"/>
      <c r="M1702" s="676"/>
    </row>
    <row r="1703" spans="2:13" x14ac:dyDescent="0.2">
      <c r="B1703" s="676"/>
      <c r="C1703" s="677"/>
      <c r="D1703" s="143" t="s">
        <v>2297</v>
      </c>
      <c r="E1703" s="66"/>
      <c r="F1703" s="705">
        <v>-1</v>
      </c>
      <c r="G1703" s="619">
        <v>1.8</v>
      </c>
      <c r="H1703" s="679">
        <v>1</v>
      </c>
      <c r="I1703" s="679"/>
      <c r="J1703" s="458">
        <f t="shared" si="36"/>
        <v>-1.8</v>
      </c>
      <c r="K1703" s="107"/>
      <c r="L1703" s="11"/>
      <c r="M1703" s="676"/>
    </row>
    <row r="1704" spans="2:13" x14ac:dyDescent="0.2">
      <c r="B1704" s="676"/>
      <c r="C1704" s="677"/>
      <c r="D1704" s="143" t="s">
        <v>2297</v>
      </c>
      <c r="E1704" s="66"/>
      <c r="F1704" s="705">
        <v>-2</v>
      </c>
      <c r="G1704" s="619">
        <v>0.9</v>
      </c>
      <c r="H1704" s="679">
        <v>1</v>
      </c>
      <c r="I1704" s="679"/>
      <c r="J1704" s="458">
        <f t="shared" si="36"/>
        <v>-1.8</v>
      </c>
      <c r="K1704" s="107"/>
      <c r="L1704" s="11"/>
      <c r="M1704" s="676"/>
    </row>
    <row r="1705" spans="2:13" x14ac:dyDescent="0.2">
      <c r="B1705" s="676"/>
      <c r="C1705" s="677"/>
      <c r="D1705" s="143"/>
      <c r="E1705" s="66" t="s">
        <v>2310</v>
      </c>
      <c r="F1705" s="705">
        <v>-1</v>
      </c>
      <c r="G1705" s="619">
        <v>2.1</v>
      </c>
      <c r="H1705" s="679">
        <v>1</v>
      </c>
      <c r="I1705" s="679"/>
      <c r="J1705" s="458">
        <f t="shared" si="36"/>
        <v>-2.1</v>
      </c>
      <c r="K1705" s="107"/>
      <c r="L1705" s="11"/>
      <c r="M1705" s="676"/>
    </row>
    <row r="1706" spans="2:13" x14ac:dyDescent="0.2">
      <c r="B1706" s="676"/>
      <c r="C1706" s="677"/>
      <c r="D1706" s="143" t="s">
        <v>2371</v>
      </c>
      <c r="E1706" s="66"/>
      <c r="F1706" s="705">
        <v>-2</v>
      </c>
      <c r="G1706" s="619">
        <v>2.1</v>
      </c>
      <c r="H1706" s="679">
        <v>0.5</v>
      </c>
      <c r="I1706" s="679"/>
      <c r="J1706" s="458">
        <f t="shared" si="36"/>
        <v>-2.1</v>
      </c>
      <c r="K1706" s="107"/>
      <c r="L1706" s="11"/>
      <c r="M1706" s="676"/>
    </row>
    <row r="1707" spans="2:13" x14ac:dyDescent="0.3">
      <c r="B1707" s="676"/>
      <c r="C1707" s="725"/>
      <c r="D1707" s="117" t="s">
        <v>2390</v>
      </c>
      <c r="E1707" s="675"/>
      <c r="F1707" s="705">
        <v>-1</v>
      </c>
      <c r="G1707" s="619">
        <v>16.3</v>
      </c>
      <c r="H1707" s="715">
        <v>2.57</v>
      </c>
      <c r="I1707" s="679"/>
      <c r="J1707" s="527">
        <f t="shared" si="36"/>
        <v>-41.890999999999998</v>
      </c>
      <c r="K1707" s="107"/>
      <c r="L1707" s="11"/>
      <c r="M1707" s="676"/>
    </row>
    <row r="1708" spans="2:13" x14ac:dyDescent="0.2">
      <c r="B1708" s="676"/>
      <c r="C1708" s="677" t="s">
        <v>2237</v>
      </c>
      <c r="D1708" s="143" t="s">
        <v>122</v>
      </c>
      <c r="E1708" s="66" t="s">
        <v>121</v>
      </c>
      <c r="F1708" s="705">
        <v>1</v>
      </c>
      <c r="G1708" s="619">
        <v>8</v>
      </c>
      <c r="H1708" s="679">
        <v>2.27</v>
      </c>
      <c r="I1708" s="679"/>
      <c r="J1708" s="458">
        <f t="shared" si="36"/>
        <v>18.16</v>
      </c>
      <c r="K1708" s="107"/>
      <c r="L1708" s="11"/>
      <c r="M1708" s="676"/>
    </row>
    <row r="1709" spans="2:13" x14ac:dyDescent="0.2">
      <c r="B1709" s="676"/>
      <c r="C1709" s="677"/>
      <c r="D1709" s="143" t="s">
        <v>2297</v>
      </c>
      <c r="E1709" s="66"/>
      <c r="F1709" s="705">
        <v>-1</v>
      </c>
      <c r="G1709" s="619">
        <v>0.9</v>
      </c>
      <c r="H1709" s="679">
        <v>0.7</v>
      </c>
      <c r="I1709" s="679"/>
      <c r="J1709" s="458">
        <f t="shared" si="36"/>
        <v>-0.63</v>
      </c>
      <c r="K1709" s="107"/>
      <c r="L1709" s="11"/>
      <c r="M1709" s="676"/>
    </row>
    <row r="1710" spans="2:13" x14ac:dyDescent="0.2">
      <c r="B1710" s="676"/>
      <c r="C1710" s="677" t="s">
        <v>2007</v>
      </c>
      <c r="D1710" s="143" t="s">
        <v>2008</v>
      </c>
      <c r="E1710" s="66" t="s">
        <v>2484</v>
      </c>
      <c r="F1710" s="705">
        <v>1</v>
      </c>
      <c r="G1710" s="619">
        <v>39.82</v>
      </c>
      <c r="H1710" s="679">
        <v>3.57</v>
      </c>
      <c r="I1710" s="679"/>
      <c r="J1710" s="458">
        <f t="shared" si="36"/>
        <v>142.1574</v>
      </c>
      <c r="K1710" s="107"/>
      <c r="L1710" s="11"/>
      <c r="M1710" s="676"/>
    </row>
    <row r="1711" spans="2:13" x14ac:dyDescent="0.3">
      <c r="B1711" s="676"/>
      <c r="C1711" s="725"/>
      <c r="D1711" s="117" t="s">
        <v>2297</v>
      </c>
      <c r="E1711" s="699"/>
      <c r="F1711" s="705">
        <v>-2</v>
      </c>
      <c r="G1711" s="619">
        <v>1.2</v>
      </c>
      <c r="H1711" s="715">
        <v>2</v>
      </c>
      <c r="I1711" s="679"/>
      <c r="J1711" s="458">
        <f t="shared" si="36"/>
        <v>-4.8</v>
      </c>
      <c r="K1711" s="107"/>
      <c r="L1711" s="11"/>
      <c r="M1711" s="676"/>
    </row>
    <row r="1712" spans="2:13" x14ac:dyDescent="0.2">
      <c r="B1712" s="676"/>
      <c r="C1712" s="677"/>
      <c r="D1712" s="143"/>
      <c r="E1712" s="66" t="s">
        <v>2453</v>
      </c>
      <c r="F1712" s="705">
        <v>-1</v>
      </c>
      <c r="G1712" s="619">
        <v>0.2</v>
      </c>
      <c r="H1712" s="679">
        <v>0.2</v>
      </c>
      <c r="I1712" s="679"/>
      <c r="J1712" s="458">
        <f t="shared" si="36"/>
        <v>-4.0000000000000008E-2</v>
      </c>
      <c r="K1712" s="107"/>
      <c r="L1712" s="11"/>
      <c r="M1712" s="676"/>
    </row>
    <row r="1713" spans="2:13" x14ac:dyDescent="0.2">
      <c r="B1713" s="676"/>
      <c r="C1713" s="677"/>
      <c r="D1713" s="143" t="s">
        <v>2390</v>
      </c>
      <c r="E1713" s="66"/>
      <c r="F1713" s="705">
        <v>-1</v>
      </c>
      <c r="G1713" s="619">
        <v>1</v>
      </c>
      <c r="H1713" s="679">
        <v>4.07</v>
      </c>
      <c r="I1713" s="679"/>
      <c r="J1713" s="458">
        <f t="shared" si="36"/>
        <v>-4.07</v>
      </c>
      <c r="K1713" s="107"/>
      <c r="L1713" s="11"/>
      <c r="M1713" s="676"/>
    </row>
    <row r="1714" spans="2:13" x14ac:dyDescent="0.2">
      <c r="B1714" s="676"/>
      <c r="C1714" s="677" t="s">
        <v>887</v>
      </c>
      <c r="D1714" s="143" t="s">
        <v>141</v>
      </c>
      <c r="E1714" s="66" t="s">
        <v>121</v>
      </c>
      <c r="F1714" s="705">
        <v>1</v>
      </c>
      <c r="G1714" s="619">
        <v>11</v>
      </c>
      <c r="H1714" s="679">
        <v>2.27</v>
      </c>
      <c r="I1714" s="679"/>
      <c r="J1714" s="458">
        <f t="shared" si="36"/>
        <v>24.97</v>
      </c>
      <c r="K1714" s="107"/>
      <c r="L1714" s="11"/>
      <c r="M1714" s="676"/>
    </row>
    <row r="1715" spans="2:13" x14ac:dyDescent="0.2">
      <c r="B1715" s="676"/>
      <c r="C1715" s="677"/>
      <c r="D1715" s="143" t="s">
        <v>2297</v>
      </c>
      <c r="E1715" s="66"/>
      <c r="F1715" s="705">
        <v>-1</v>
      </c>
      <c r="G1715" s="619">
        <v>0.9</v>
      </c>
      <c r="H1715" s="679">
        <v>0.7</v>
      </c>
      <c r="I1715" s="679"/>
      <c r="J1715" s="458">
        <f t="shared" si="36"/>
        <v>-0.63</v>
      </c>
      <c r="K1715" s="107"/>
      <c r="L1715" s="11"/>
      <c r="M1715" s="676"/>
    </row>
    <row r="1716" spans="2:13" x14ac:dyDescent="0.3">
      <c r="B1716" s="676"/>
      <c r="C1716" s="725"/>
      <c r="D1716" s="117" t="s">
        <v>2390</v>
      </c>
      <c r="E1716" s="675"/>
      <c r="F1716" s="705">
        <v>-1</v>
      </c>
      <c r="G1716" s="619">
        <v>3.4</v>
      </c>
      <c r="H1716" s="715">
        <v>2.27</v>
      </c>
      <c r="I1716" s="679"/>
      <c r="J1716" s="527">
        <f t="shared" si="36"/>
        <v>-7.718</v>
      </c>
      <c r="K1716" s="107"/>
      <c r="L1716" s="11"/>
      <c r="M1716" s="676"/>
    </row>
    <row r="1717" spans="2:13" x14ac:dyDescent="0.2">
      <c r="B1717" s="676"/>
      <c r="C1717" s="677" t="s">
        <v>889</v>
      </c>
      <c r="D1717" s="143" t="s">
        <v>890</v>
      </c>
      <c r="E1717" s="66" t="s">
        <v>793</v>
      </c>
      <c r="F1717" s="705">
        <v>1</v>
      </c>
      <c r="G1717" s="619">
        <v>17.2</v>
      </c>
      <c r="H1717" s="679">
        <v>4.17</v>
      </c>
      <c r="I1717" s="679"/>
      <c r="J1717" s="458">
        <f t="shared" si="36"/>
        <v>71.72399999999999</v>
      </c>
      <c r="K1717" s="107"/>
      <c r="L1717" s="11"/>
      <c r="M1717" s="676"/>
    </row>
    <row r="1718" spans="2:13" x14ac:dyDescent="0.2">
      <c r="B1718" s="676"/>
      <c r="C1718" s="677"/>
      <c r="D1718" s="143" t="s">
        <v>2297</v>
      </c>
      <c r="E1718" s="66"/>
      <c r="F1718" s="705">
        <v>-1</v>
      </c>
      <c r="G1718" s="619">
        <v>1.2</v>
      </c>
      <c r="H1718" s="679">
        <v>2.6</v>
      </c>
      <c r="I1718" s="679"/>
      <c r="J1718" s="458">
        <f t="shared" si="36"/>
        <v>-3.12</v>
      </c>
      <c r="K1718" s="107"/>
      <c r="L1718" s="11"/>
      <c r="M1718" s="676"/>
    </row>
    <row r="1719" spans="2:13" x14ac:dyDescent="0.2">
      <c r="B1719" s="676"/>
      <c r="C1719" s="677"/>
      <c r="D1719" s="143" t="s">
        <v>2297</v>
      </c>
      <c r="E1719" s="66"/>
      <c r="F1719" s="705">
        <v>-1</v>
      </c>
      <c r="G1719" s="619">
        <v>0.9</v>
      </c>
      <c r="H1719" s="679">
        <v>2.6</v>
      </c>
      <c r="I1719" s="679"/>
      <c r="J1719" s="458">
        <f t="shared" si="36"/>
        <v>-2.3400000000000003</v>
      </c>
      <c r="K1719" s="107"/>
      <c r="L1719" s="11"/>
      <c r="M1719" s="676"/>
    </row>
    <row r="1720" spans="2:13" x14ac:dyDescent="0.2">
      <c r="B1720" s="676"/>
      <c r="C1720" s="677"/>
      <c r="D1720" s="143" t="s">
        <v>2371</v>
      </c>
      <c r="E1720" s="66"/>
      <c r="F1720" s="705">
        <v>-1</v>
      </c>
      <c r="G1720" s="619">
        <v>2.1</v>
      </c>
      <c r="H1720" s="679">
        <v>1.4</v>
      </c>
      <c r="I1720" s="679"/>
      <c r="J1720" s="458">
        <f t="shared" si="36"/>
        <v>-2.94</v>
      </c>
      <c r="K1720" s="107"/>
      <c r="L1720" s="11"/>
      <c r="M1720" s="676"/>
    </row>
    <row r="1721" spans="2:13" x14ac:dyDescent="0.2">
      <c r="B1721" s="676"/>
      <c r="C1721" s="677"/>
      <c r="D1721" s="143" t="s">
        <v>2307</v>
      </c>
      <c r="E1721" s="66"/>
      <c r="F1721" s="705">
        <v>-1</v>
      </c>
      <c r="G1721" s="619">
        <v>0.8</v>
      </c>
      <c r="H1721" s="679">
        <v>4.07</v>
      </c>
      <c r="I1721" s="679"/>
      <c r="J1721" s="458">
        <f t="shared" si="36"/>
        <v>-3.2560000000000002</v>
      </c>
      <c r="K1721" s="107"/>
      <c r="L1721" s="11"/>
      <c r="M1721" s="676"/>
    </row>
    <row r="1722" spans="2:13" x14ac:dyDescent="0.2">
      <c r="B1722" s="676"/>
      <c r="C1722" s="677" t="s">
        <v>2247</v>
      </c>
      <c r="D1722" s="143" t="s">
        <v>156</v>
      </c>
      <c r="E1722" s="66" t="s">
        <v>793</v>
      </c>
      <c r="F1722" s="705">
        <v>1</v>
      </c>
      <c r="G1722" s="619">
        <v>11.9</v>
      </c>
      <c r="H1722" s="679">
        <v>4.17</v>
      </c>
      <c r="I1722" s="679"/>
      <c r="J1722" s="458">
        <f t="shared" si="36"/>
        <v>49.622999999999998</v>
      </c>
      <c r="K1722" s="107"/>
      <c r="L1722" s="11"/>
      <c r="M1722" s="676"/>
    </row>
    <row r="1723" spans="2:13" x14ac:dyDescent="0.2">
      <c r="B1723" s="676"/>
      <c r="C1723" s="677"/>
      <c r="D1723" s="143" t="s">
        <v>2297</v>
      </c>
      <c r="E1723" s="66"/>
      <c r="F1723" s="705">
        <v>-2</v>
      </c>
      <c r="G1723" s="619">
        <v>1.2</v>
      </c>
      <c r="H1723" s="679">
        <v>2.6</v>
      </c>
      <c r="I1723" s="679"/>
      <c r="J1723" s="458">
        <f t="shared" si="36"/>
        <v>-6.24</v>
      </c>
      <c r="K1723" s="107"/>
      <c r="L1723" s="11"/>
      <c r="M1723" s="676"/>
    </row>
    <row r="1724" spans="2:13" x14ac:dyDescent="0.2">
      <c r="B1724" s="676"/>
      <c r="C1724" s="677"/>
      <c r="D1724" s="143" t="s">
        <v>2390</v>
      </c>
      <c r="E1724" s="66"/>
      <c r="F1724" s="705">
        <v>-1</v>
      </c>
      <c r="G1724" s="619">
        <v>0.5</v>
      </c>
      <c r="H1724" s="679">
        <v>4.17</v>
      </c>
      <c r="I1724" s="679"/>
      <c r="J1724" s="458">
        <f t="shared" si="36"/>
        <v>-2.085</v>
      </c>
      <c r="K1724" s="107"/>
      <c r="L1724" s="11"/>
      <c r="M1724" s="676"/>
    </row>
    <row r="1725" spans="2:13" x14ac:dyDescent="0.2">
      <c r="B1725" s="676"/>
      <c r="C1725" s="677" t="s">
        <v>2238</v>
      </c>
      <c r="D1725" s="143" t="s">
        <v>122</v>
      </c>
      <c r="E1725" s="66" t="s">
        <v>121</v>
      </c>
      <c r="F1725" s="705">
        <v>1</v>
      </c>
      <c r="G1725" s="619">
        <v>8.9</v>
      </c>
      <c r="H1725" s="679">
        <v>2.27</v>
      </c>
      <c r="I1725" s="679"/>
      <c r="J1725" s="458">
        <f t="shared" si="36"/>
        <v>20.202999999999999</v>
      </c>
      <c r="K1725" s="107"/>
      <c r="L1725" s="11"/>
      <c r="M1725" s="676"/>
    </row>
    <row r="1726" spans="2:13" x14ac:dyDescent="0.2">
      <c r="B1726" s="676"/>
      <c r="C1726" s="677"/>
      <c r="D1726" s="143" t="s">
        <v>2297</v>
      </c>
      <c r="E1726" s="66"/>
      <c r="F1726" s="705">
        <v>-1</v>
      </c>
      <c r="G1726" s="619">
        <v>0.9</v>
      </c>
      <c r="H1726" s="679">
        <v>0.7</v>
      </c>
      <c r="I1726" s="679"/>
      <c r="J1726" s="458">
        <f t="shared" si="36"/>
        <v>-0.63</v>
      </c>
      <c r="K1726" s="107"/>
      <c r="L1726" s="11"/>
      <c r="M1726" s="676"/>
    </row>
    <row r="1727" spans="2:13" x14ac:dyDescent="0.2">
      <c r="B1727" s="676"/>
      <c r="C1727" s="677" t="s">
        <v>2258</v>
      </c>
      <c r="D1727" s="143" t="s">
        <v>360</v>
      </c>
      <c r="E1727" s="66" t="s">
        <v>125</v>
      </c>
      <c r="F1727" s="705">
        <v>1</v>
      </c>
      <c r="G1727" s="619">
        <v>45.3</v>
      </c>
      <c r="H1727" s="679">
        <v>2.57</v>
      </c>
      <c r="I1727" s="679"/>
      <c r="J1727" s="458">
        <f t="shared" si="36"/>
        <v>116.42099999999999</v>
      </c>
      <c r="K1727" s="107"/>
      <c r="L1727" s="11"/>
      <c r="M1727" s="676"/>
    </row>
    <row r="1728" spans="2:13" x14ac:dyDescent="0.2">
      <c r="B1728" s="676"/>
      <c r="C1728" s="677"/>
      <c r="D1728" s="143" t="s">
        <v>2297</v>
      </c>
      <c r="E1728" s="66"/>
      <c r="F1728" s="705">
        <v>-3</v>
      </c>
      <c r="G1728" s="619">
        <v>1.8</v>
      </c>
      <c r="H1728" s="679">
        <v>1</v>
      </c>
      <c r="I1728" s="679"/>
      <c r="J1728" s="458">
        <f t="shared" si="36"/>
        <v>-5.4</v>
      </c>
      <c r="K1728" s="107"/>
      <c r="L1728" s="11"/>
      <c r="M1728" s="676"/>
    </row>
    <row r="1729" spans="2:13" x14ac:dyDescent="0.2">
      <c r="B1729" s="676"/>
      <c r="C1729" s="677"/>
      <c r="D1729" s="143" t="s">
        <v>2297</v>
      </c>
      <c r="E1729" s="66"/>
      <c r="F1729" s="705">
        <v>-1</v>
      </c>
      <c r="G1729" s="619">
        <v>1.2</v>
      </c>
      <c r="H1729" s="679">
        <v>0.5</v>
      </c>
      <c r="I1729" s="679"/>
      <c r="J1729" s="458">
        <f t="shared" si="36"/>
        <v>-0.6</v>
      </c>
      <c r="K1729" s="107"/>
      <c r="L1729" s="11"/>
      <c r="M1729" s="676"/>
    </row>
    <row r="1730" spans="2:13" x14ac:dyDescent="0.2">
      <c r="B1730" s="676"/>
      <c r="C1730" s="677"/>
      <c r="D1730" s="143"/>
      <c r="E1730" s="66" t="s">
        <v>2311</v>
      </c>
      <c r="F1730" s="705">
        <v>-1</v>
      </c>
      <c r="G1730" s="619">
        <v>0.7</v>
      </c>
      <c r="H1730" s="679">
        <v>0.05</v>
      </c>
      <c r="I1730" s="679"/>
      <c r="J1730" s="458">
        <f t="shared" si="36"/>
        <v>-3.4999999999999996E-2</v>
      </c>
      <c r="K1730" s="107"/>
      <c r="L1730" s="11"/>
      <c r="M1730" s="676"/>
    </row>
    <row r="1731" spans="2:13" x14ac:dyDescent="0.2">
      <c r="B1731" s="676"/>
      <c r="C1731" s="677"/>
      <c r="D1731" s="143"/>
      <c r="E1731" s="66" t="s">
        <v>2302</v>
      </c>
      <c r="F1731" s="705">
        <v>-1</v>
      </c>
      <c r="G1731" s="619">
        <v>0.4</v>
      </c>
      <c r="H1731" s="679">
        <v>0.05</v>
      </c>
      <c r="I1731" s="679"/>
      <c r="J1731" s="458">
        <f t="shared" si="36"/>
        <v>-2.0000000000000004E-2</v>
      </c>
      <c r="K1731" s="107"/>
      <c r="L1731" s="11"/>
      <c r="M1731" s="676"/>
    </row>
    <row r="1732" spans="2:13" x14ac:dyDescent="0.3">
      <c r="B1732" s="676"/>
      <c r="C1732" s="725"/>
      <c r="D1732" s="117" t="s">
        <v>2390</v>
      </c>
      <c r="E1732" s="675"/>
      <c r="F1732" s="705">
        <v>-1</v>
      </c>
      <c r="G1732" s="619">
        <v>4.3</v>
      </c>
      <c r="H1732" s="715">
        <v>2.57</v>
      </c>
      <c r="I1732" s="679"/>
      <c r="J1732" s="527">
        <f t="shared" si="36"/>
        <v>-11.050999999999998</v>
      </c>
      <c r="K1732" s="107"/>
      <c r="L1732" s="11"/>
      <c r="M1732" s="676"/>
    </row>
    <row r="1733" spans="2:13" x14ac:dyDescent="0.2">
      <c r="B1733" s="676"/>
      <c r="C1733" s="677" t="s">
        <v>898</v>
      </c>
      <c r="D1733" s="143" t="s">
        <v>816</v>
      </c>
      <c r="E1733" s="66" t="s">
        <v>120</v>
      </c>
      <c r="F1733" s="705">
        <v>1</v>
      </c>
      <c r="G1733" s="619">
        <v>8.9</v>
      </c>
      <c r="H1733" s="679">
        <v>2.87</v>
      </c>
      <c r="I1733" s="679"/>
      <c r="J1733" s="458">
        <f t="shared" si="36"/>
        <v>25.543000000000003</v>
      </c>
      <c r="K1733" s="107"/>
      <c r="L1733" s="11"/>
      <c r="M1733" s="676"/>
    </row>
    <row r="1734" spans="2:13" x14ac:dyDescent="0.2">
      <c r="B1734" s="676"/>
      <c r="C1734" s="677"/>
      <c r="D1734" s="143" t="s">
        <v>2297</v>
      </c>
      <c r="E1734" s="66"/>
      <c r="F1734" s="705">
        <v>-1</v>
      </c>
      <c r="G1734" s="619">
        <v>0.9</v>
      </c>
      <c r="H1734" s="679">
        <v>0.8</v>
      </c>
      <c r="I1734" s="679"/>
      <c r="J1734" s="458">
        <f t="shared" si="36"/>
        <v>-0.72000000000000008</v>
      </c>
      <c r="K1734" s="107"/>
      <c r="L1734" s="11"/>
      <c r="M1734" s="676"/>
    </row>
    <row r="1735" spans="2:13" x14ac:dyDescent="0.2">
      <c r="B1735" s="676"/>
      <c r="C1735" s="677"/>
      <c r="D1735" s="143" t="s">
        <v>2371</v>
      </c>
      <c r="E1735" s="66"/>
      <c r="F1735" s="705">
        <v>-1</v>
      </c>
      <c r="G1735" s="619">
        <v>1.2</v>
      </c>
      <c r="H1735" s="679">
        <v>0.5</v>
      </c>
      <c r="I1735" s="679"/>
      <c r="J1735" s="458">
        <f t="shared" si="36"/>
        <v>-0.6</v>
      </c>
      <c r="K1735" s="107"/>
      <c r="L1735" s="11"/>
      <c r="M1735" s="676"/>
    </row>
    <row r="1736" spans="2:13" x14ac:dyDescent="0.3">
      <c r="B1736" s="676"/>
      <c r="C1736" s="725"/>
      <c r="D1736" s="117" t="s">
        <v>2390</v>
      </c>
      <c r="E1736" s="675"/>
      <c r="F1736" s="705">
        <v>-1</v>
      </c>
      <c r="G1736" s="619">
        <v>1</v>
      </c>
      <c r="H1736" s="715">
        <v>2.87</v>
      </c>
      <c r="I1736" s="679"/>
      <c r="J1736" s="527">
        <f t="shared" si="36"/>
        <v>-2.87</v>
      </c>
      <c r="K1736" s="107"/>
      <c r="L1736" s="11"/>
      <c r="M1736" s="676"/>
    </row>
    <row r="1737" spans="2:13" x14ac:dyDescent="0.2">
      <c r="B1737" s="676"/>
      <c r="C1737" s="677" t="s">
        <v>2161</v>
      </c>
      <c r="D1737" s="143" t="s">
        <v>564</v>
      </c>
      <c r="E1737" s="66" t="s">
        <v>128</v>
      </c>
      <c r="F1737" s="705">
        <v>1</v>
      </c>
      <c r="G1737" s="619">
        <v>9.85</v>
      </c>
      <c r="H1737" s="679">
        <v>4.07</v>
      </c>
      <c r="I1737" s="679"/>
      <c r="J1737" s="458">
        <f t="shared" si="36"/>
        <v>40.089500000000001</v>
      </c>
      <c r="K1737" s="107"/>
      <c r="L1737" s="11"/>
      <c r="M1737" s="676"/>
    </row>
    <row r="1738" spans="2:13" x14ac:dyDescent="0.2">
      <c r="B1738" s="676"/>
      <c r="C1738" s="677"/>
      <c r="D1738" s="143" t="s">
        <v>2297</v>
      </c>
      <c r="E1738" s="66"/>
      <c r="F1738" s="705">
        <v>-1</v>
      </c>
      <c r="G1738" s="619">
        <v>1.2</v>
      </c>
      <c r="H1738" s="679">
        <v>2</v>
      </c>
      <c r="I1738" s="679"/>
      <c r="J1738" s="458">
        <f t="shared" si="36"/>
        <v>-2.4</v>
      </c>
      <c r="K1738" s="107"/>
      <c r="L1738" s="11"/>
      <c r="M1738" s="676"/>
    </row>
    <row r="1739" spans="2:13" x14ac:dyDescent="0.2">
      <c r="B1739" s="676"/>
      <c r="C1739" s="677"/>
      <c r="D1739" s="143" t="s">
        <v>2297</v>
      </c>
      <c r="E1739" s="66"/>
      <c r="F1739" s="705">
        <v>-1</v>
      </c>
      <c r="G1739" s="619">
        <v>0.8</v>
      </c>
      <c r="H1739" s="679">
        <v>2</v>
      </c>
      <c r="I1739" s="679"/>
      <c r="J1739" s="458">
        <f t="shared" si="36"/>
        <v>-1.6</v>
      </c>
      <c r="K1739" s="107"/>
      <c r="L1739" s="11"/>
      <c r="M1739" s="676"/>
    </row>
    <row r="1740" spans="2:13" x14ac:dyDescent="0.2">
      <c r="B1740" s="676"/>
      <c r="C1740" s="677" t="s">
        <v>896</v>
      </c>
      <c r="D1740" s="143" t="s">
        <v>895</v>
      </c>
      <c r="E1740" s="66" t="s">
        <v>792</v>
      </c>
      <c r="F1740" s="705">
        <v>1</v>
      </c>
      <c r="G1740" s="619">
        <v>11.1</v>
      </c>
      <c r="H1740" s="679">
        <v>1.07</v>
      </c>
      <c r="I1740" s="679"/>
      <c r="J1740" s="458">
        <f t="shared" si="36"/>
        <v>11.877000000000001</v>
      </c>
      <c r="K1740" s="107"/>
      <c r="L1740" s="11"/>
      <c r="M1740" s="676"/>
    </row>
    <row r="1741" spans="2:13" x14ac:dyDescent="0.2">
      <c r="B1741" s="676"/>
      <c r="C1741" s="677"/>
      <c r="D1741" s="143" t="s">
        <v>2307</v>
      </c>
      <c r="E1741" s="66"/>
      <c r="F1741" s="705">
        <v>-1</v>
      </c>
      <c r="G1741" s="619">
        <v>2.5</v>
      </c>
      <c r="H1741" s="679">
        <v>1.07</v>
      </c>
      <c r="I1741" s="679"/>
      <c r="J1741" s="458">
        <f t="shared" si="36"/>
        <v>-2.6750000000000003</v>
      </c>
      <c r="K1741" s="107"/>
      <c r="L1741" s="11"/>
      <c r="M1741" s="676"/>
    </row>
    <row r="1742" spans="2:13" x14ac:dyDescent="0.3">
      <c r="B1742" s="676"/>
      <c r="C1742" s="725"/>
      <c r="D1742" s="117" t="s">
        <v>2390</v>
      </c>
      <c r="E1742" s="675"/>
      <c r="F1742" s="705">
        <v>-1</v>
      </c>
      <c r="G1742" s="619">
        <v>1</v>
      </c>
      <c r="H1742" s="715">
        <v>1.07</v>
      </c>
      <c r="I1742" s="679"/>
      <c r="J1742" s="527">
        <f t="shared" si="36"/>
        <v>-1.07</v>
      </c>
      <c r="K1742" s="107"/>
      <c r="L1742" s="11"/>
      <c r="M1742" s="676"/>
    </row>
    <row r="1743" spans="2:13" x14ac:dyDescent="0.2">
      <c r="B1743" s="676"/>
      <c r="C1743" s="677" t="s">
        <v>903</v>
      </c>
      <c r="D1743" s="143" t="s">
        <v>2167</v>
      </c>
      <c r="E1743" s="66" t="s">
        <v>792</v>
      </c>
      <c r="F1743" s="705">
        <v>1</v>
      </c>
      <c r="G1743" s="619">
        <v>17.600000000000001</v>
      </c>
      <c r="H1743" s="679">
        <v>1.07</v>
      </c>
      <c r="I1743" s="679"/>
      <c r="J1743" s="458">
        <f t="shared" si="36"/>
        <v>18.832000000000004</v>
      </c>
      <c r="K1743" s="107"/>
      <c r="L1743" s="11"/>
      <c r="M1743" s="676"/>
    </row>
    <row r="1744" spans="2:13" x14ac:dyDescent="0.2">
      <c r="B1744" s="676"/>
      <c r="C1744" s="677"/>
      <c r="D1744" s="143" t="s">
        <v>2307</v>
      </c>
      <c r="E1744" s="66"/>
      <c r="F1744" s="705">
        <v>-1</v>
      </c>
      <c r="G1744" s="619">
        <v>2.5</v>
      </c>
      <c r="H1744" s="679">
        <v>1.07</v>
      </c>
      <c r="I1744" s="679"/>
      <c r="J1744" s="458">
        <f t="shared" si="36"/>
        <v>-2.6750000000000003</v>
      </c>
      <c r="K1744" s="107"/>
      <c r="L1744" s="11"/>
      <c r="M1744" s="676"/>
    </row>
    <row r="1745" spans="2:13" x14ac:dyDescent="0.3">
      <c r="B1745" s="676"/>
      <c r="C1745" s="725"/>
      <c r="D1745" s="117" t="s">
        <v>2390</v>
      </c>
      <c r="E1745" s="675"/>
      <c r="F1745" s="705">
        <v>-1</v>
      </c>
      <c r="G1745" s="619">
        <v>0.5</v>
      </c>
      <c r="H1745" s="715">
        <v>1.07</v>
      </c>
      <c r="I1745" s="679"/>
      <c r="J1745" s="527">
        <f t="shared" si="36"/>
        <v>-0.53500000000000003</v>
      </c>
      <c r="K1745" s="107"/>
      <c r="L1745" s="11"/>
      <c r="M1745" s="676"/>
    </row>
    <row r="1746" spans="2:13" x14ac:dyDescent="0.2">
      <c r="B1746" s="676"/>
      <c r="C1746" s="677" t="s">
        <v>2230</v>
      </c>
      <c r="D1746" s="143" t="s">
        <v>900</v>
      </c>
      <c r="E1746" s="66" t="s">
        <v>128</v>
      </c>
      <c r="F1746" s="705">
        <v>1</v>
      </c>
      <c r="G1746" s="619">
        <v>14.3</v>
      </c>
      <c r="H1746" s="679">
        <v>4.07</v>
      </c>
      <c r="I1746" s="679"/>
      <c r="J1746" s="458">
        <f t="shared" si="36"/>
        <v>58.201000000000008</v>
      </c>
      <c r="K1746" s="107"/>
      <c r="L1746" s="11"/>
      <c r="M1746" s="676"/>
    </row>
    <row r="1747" spans="2:13" x14ac:dyDescent="0.2">
      <c r="B1747" s="676"/>
      <c r="C1747" s="677"/>
      <c r="D1747" s="143" t="s">
        <v>2297</v>
      </c>
      <c r="E1747" s="66"/>
      <c r="F1747" s="705">
        <v>-1</v>
      </c>
      <c r="G1747" s="619">
        <v>1</v>
      </c>
      <c r="H1747" s="679">
        <v>2.5</v>
      </c>
      <c r="I1747" s="679"/>
      <c r="J1747" s="458">
        <f t="shared" si="36"/>
        <v>-2.5</v>
      </c>
      <c r="K1747" s="107"/>
      <c r="L1747" s="11"/>
      <c r="M1747" s="676"/>
    </row>
    <row r="1748" spans="2:13" x14ac:dyDescent="0.2">
      <c r="B1748" s="676"/>
      <c r="C1748" s="677"/>
      <c r="D1748" s="143" t="s">
        <v>2371</v>
      </c>
      <c r="E1748" s="66"/>
      <c r="F1748" s="705">
        <v>-1</v>
      </c>
      <c r="G1748" s="619">
        <v>1.8</v>
      </c>
      <c r="H1748" s="679">
        <v>1.4</v>
      </c>
      <c r="I1748" s="679"/>
      <c r="J1748" s="458">
        <f t="shared" si="36"/>
        <v>-2.52</v>
      </c>
      <c r="K1748" s="107"/>
      <c r="L1748" s="11"/>
      <c r="M1748" s="676"/>
    </row>
    <row r="1749" spans="2:13" x14ac:dyDescent="0.3">
      <c r="B1749" s="676"/>
      <c r="C1749" s="725"/>
      <c r="D1749" s="117" t="s">
        <v>2390</v>
      </c>
      <c r="E1749" s="675"/>
      <c r="F1749" s="705">
        <v>-1</v>
      </c>
      <c r="G1749" s="619">
        <v>0.5</v>
      </c>
      <c r="H1749" s="715">
        <v>4.07</v>
      </c>
      <c r="I1749" s="679"/>
      <c r="J1749" s="527">
        <f t="shared" si="36"/>
        <v>-2.0350000000000001</v>
      </c>
      <c r="K1749" s="107"/>
      <c r="L1749" s="11"/>
      <c r="M1749" s="676"/>
    </row>
    <row r="1750" spans="2:13" x14ac:dyDescent="0.2">
      <c r="B1750" s="676"/>
      <c r="C1750" s="677" t="s">
        <v>983</v>
      </c>
      <c r="D1750" s="143" t="s">
        <v>984</v>
      </c>
      <c r="E1750" s="66" t="s">
        <v>124</v>
      </c>
      <c r="F1750" s="705">
        <v>1</v>
      </c>
      <c r="G1750" s="619">
        <v>21.1</v>
      </c>
      <c r="H1750" s="679">
        <v>4.07</v>
      </c>
      <c r="I1750" s="679"/>
      <c r="J1750" s="458">
        <f t="shared" si="36"/>
        <v>85.87700000000001</v>
      </c>
      <c r="K1750" s="107"/>
      <c r="L1750" s="11"/>
      <c r="M1750" s="676"/>
    </row>
    <row r="1751" spans="2:13" x14ac:dyDescent="0.2">
      <c r="B1751" s="676"/>
      <c r="C1751" s="677"/>
      <c r="D1751" s="143" t="s">
        <v>2297</v>
      </c>
      <c r="E1751" s="66"/>
      <c r="F1751" s="705">
        <v>-1</v>
      </c>
      <c r="G1751" s="619">
        <v>1.2</v>
      </c>
      <c r="H1751" s="679">
        <v>2</v>
      </c>
      <c r="I1751" s="679"/>
      <c r="J1751" s="458">
        <f t="shared" si="36"/>
        <v>-2.4</v>
      </c>
      <c r="K1751" s="107"/>
      <c r="L1751" s="11"/>
      <c r="M1751" s="676"/>
    </row>
    <row r="1752" spans="2:13" x14ac:dyDescent="0.3">
      <c r="B1752" s="676"/>
      <c r="C1752" s="725"/>
      <c r="D1752" s="117" t="s">
        <v>2371</v>
      </c>
      <c r="E1752" s="675"/>
      <c r="F1752" s="705">
        <v>-1</v>
      </c>
      <c r="G1752" s="619">
        <v>0.9</v>
      </c>
      <c r="H1752" s="715">
        <v>0.5</v>
      </c>
      <c r="I1752" s="679"/>
      <c r="J1752" s="527">
        <f t="shared" si="36"/>
        <v>-0.45</v>
      </c>
      <c r="K1752" s="107"/>
      <c r="L1752" s="11"/>
      <c r="M1752" s="676"/>
    </row>
    <row r="1753" spans="2:13" x14ac:dyDescent="0.3">
      <c r="B1753" s="676"/>
      <c r="C1753" s="725"/>
      <c r="D1753" s="117" t="s">
        <v>2390</v>
      </c>
      <c r="E1753" s="675"/>
      <c r="F1753" s="705">
        <v>-1</v>
      </c>
      <c r="G1753" s="619">
        <v>2</v>
      </c>
      <c r="H1753" s="715">
        <v>4.07</v>
      </c>
      <c r="I1753" s="679"/>
      <c r="J1753" s="527">
        <f t="shared" si="36"/>
        <v>-8.14</v>
      </c>
      <c r="K1753" s="107"/>
      <c r="L1753" s="11"/>
      <c r="M1753" s="676"/>
    </row>
    <row r="1754" spans="2:13" x14ac:dyDescent="0.2">
      <c r="B1754" s="676"/>
      <c r="C1754" s="677" t="s">
        <v>989</v>
      </c>
      <c r="D1754" s="143" t="s">
        <v>387</v>
      </c>
      <c r="E1754" s="66" t="s">
        <v>128</v>
      </c>
      <c r="F1754" s="705">
        <v>1</v>
      </c>
      <c r="G1754" s="619">
        <v>12.6</v>
      </c>
      <c r="H1754" s="679">
        <v>3.57</v>
      </c>
      <c r="I1754" s="679"/>
      <c r="J1754" s="458">
        <f t="shared" si="36"/>
        <v>44.981999999999999</v>
      </c>
      <c r="K1754" s="107"/>
      <c r="L1754" s="11"/>
      <c r="M1754" s="676"/>
    </row>
    <row r="1755" spans="2:13" x14ac:dyDescent="0.2">
      <c r="B1755" s="676"/>
      <c r="C1755" s="677"/>
      <c r="D1755" s="143" t="s">
        <v>2297</v>
      </c>
      <c r="E1755" s="66"/>
      <c r="F1755" s="705">
        <v>-1</v>
      </c>
      <c r="G1755" s="619">
        <v>0.9</v>
      </c>
      <c r="H1755" s="679">
        <v>2.5</v>
      </c>
      <c r="I1755" s="679"/>
      <c r="J1755" s="458">
        <f t="shared" si="36"/>
        <v>-2.25</v>
      </c>
      <c r="K1755" s="107"/>
      <c r="L1755" s="11"/>
      <c r="M1755" s="676"/>
    </row>
    <row r="1756" spans="2:13" x14ac:dyDescent="0.2">
      <c r="B1756" s="676"/>
      <c r="C1756" s="677"/>
      <c r="D1756" s="143" t="s">
        <v>2371</v>
      </c>
      <c r="E1756" s="66"/>
      <c r="F1756" s="705">
        <v>-1</v>
      </c>
      <c r="G1756" s="619">
        <v>2.4</v>
      </c>
      <c r="H1756" s="679">
        <v>1.4</v>
      </c>
      <c r="I1756" s="679"/>
      <c r="J1756" s="458">
        <f t="shared" si="36"/>
        <v>-3.36</v>
      </c>
      <c r="K1756" s="107"/>
      <c r="L1756" s="11"/>
      <c r="M1756" s="676"/>
    </row>
    <row r="1757" spans="2:13" x14ac:dyDescent="0.2">
      <c r="B1757" s="676"/>
      <c r="C1757" s="677" t="s">
        <v>988</v>
      </c>
      <c r="D1757" s="143" t="s">
        <v>985</v>
      </c>
      <c r="E1757" s="66" t="s">
        <v>2312</v>
      </c>
      <c r="F1757" s="705">
        <v>1</v>
      </c>
      <c r="G1757" s="619">
        <v>11.25</v>
      </c>
      <c r="H1757" s="679">
        <v>2.37</v>
      </c>
      <c r="I1757" s="679"/>
      <c r="J1757" s="458">
        <f t="shared" si="36"/>
        <v>26.662500000000001</v>
      </c>
      <c r="K1757" s="107"/>
      <c r="L1757" s="11"/>
      <c r="M1757" s="676"/>
    </row>
    <row r="1758" spans="2:13" x14ac:dyDescent="0.2">
      <c r="B1758" s="676"/>
      <c r="C1758" s="677" t="s">
        <v>992</v>
      </c>
      <c r="D1758" s="143" t="s">
        <v>993</v>
      </c>
      <c r="E1758" s="66" t="s">
        <v>128</v>
      </c>
      <c r="F1758" s="705">
        <v>1</v>
      </c>
      <c r="G1758" s="619">
        <v>14.3</v>
      </c>
      <c r="H1758" s="679">
        <v>3.05</v>
      </c>
      <c r="I1758" s="679"/>
      <c r="J1758" s="458">
        <f t="shared" si="36"/>
        <v>43.615000000000002</v>
      </c>
      <c r="K1758" s="107"/>
      <c r="L1758" s="11"/>
      <c r="M1758" s="676"/>
    </row>
    <row r="1759" spans="2:13" x14ac:dyDescent="0.2">
      <c r="B1759" s="676"/>
      <c r="C1759" s="677"/>
      <c r="D1759" s="143" t="s">
        <v>2297</v>
      </c>
      <c r="E1759" s="66"/>
      <c r="F1759" s="705">
        <v>-1</v>
      </c>
      <c r="G1759" s="619">
        <v>0.9</v>
      </c>
      <c r="H1759" s="679">
        <v>2</v>
      </c>
      <c r="I1759" s="679"/>
      <c r="J1759" s="458">
        <f t="shared" si="36"/>
        <v>-1.8</v>
      </c>
      <c r="K1759" s="107"/>
      <c r="L1759" s="11"/>
      <c r="M1759" s="676"/>
    </row>
    <row r="1760" spans="2:13" x14ac:dyDescent="0.2">
      <c r="B1760" s="676"/>
      <c r="C1760" s="677"/>
      <c r="D1760" s="143" t="s">
        <v>2297</v>
      </c>
      <c r="E1760" s="66"/>
      <c r="F1760" s="705">
        <v>-1</v>
      </c>
      <c r="G1760" s="619">
        <v>0.8</v>
      </c>
      <c r="H1760" s="679">
        <v>2</v>
      </c>
      <c r="I1760" s="679"/>
      <c r="J1760" s="458">
        <f t="shared" si="36"/>
        <v>-1.6</v>
      </c>
      <c r="K1760" s="107"/>
      <c r="L1760" s="11"/>
      <c r="M1760" s="676"/>
    </row>
    <row r="1761" spans="2:13" x14ac:dyDescent="0.2">
      <c r="B1761" s="676"/>
      <c r="C1761" s="677"/>
      <c r="D1761" s="143" t="s">
        <v>2371</v>
      </c>
      <c r="E1761" s="66"/>
      <c r="F1761" s="705">
        <v>-1</v>
      </c>
      <c r="G1761" s="619">
        <v>1.8</v>
      </c>
      <c r="H1761" s="679">
        <v>1.4</v>
      </c>
      <c r="I1761" s="679"/>
      <c r="J1761" s="458">
        <f t="shared" si="36"/>
        <v>-2.52</v>
      </c>
      <c r="K1761" s="107"/>
      <c r="L1761" s="11"/>
      <c r="M1761" s="676"/>
    </row>
    <row r="1762" spans="2:13" x14ac:dyDescent="0.3">
      <c r="B1762" s="676"/>
      <c r="C1762" s="725"/>
      <c r="D1762" s="117" t="s">
        <v>2390</v>
      </c>
      <c r="E1762" s="675"/>
      <c r="F1762" s="705">
        <v>-1</v>
      </c>
      <c r="G1762" s="619">
        <v>1.1499999999999999</v>
      </c>
      <c r="H1762" s="715">
        <v>4.07</v>
      </c>
      <c r="I1762" s="679"/>
      <c r="J1762" s="527">
        <f t="shared" si="36"/>
        <v>-4.6805000000000003</v>
      </c>
      <c r="K1762" s="107"/>
      <c r="L1762" s="11"/>
      <c r="M1762" s="676"/>
    </row>
    <row r="1763" spans="2:13" x14ac:dyDescent="0.2">
      <c r="B1763" s="676"/>
      <c r="C1763" s="677" t="s">
        <v>1003</v>
      </c>
      <c r="D1763" s="143" t="s">
        <v>122</v>
      </c>
      <c r="E1763" s="66" t="s">
        <v>787</v>
      </c>
      <c r="F1763" s="705">
        <v>1</v>
      </c>
      <c r="G1763" s="619">
        <v>9.1999999999999993</v>
      </c>
      <c r="H1763" s="679">
        <v>1.87</v>
      </c>
      <c r="I1763" s="679"/>
      <c r="J1763" s="458">
        <f t="shared" si="36"/>
        <v>17.204000000000001</v>
      </c>
      <c r="K1763" s="107"/>
      <c r="L1763" s="11"/>
      <c r="M1763" s="676"/>
    </row>
    <row r="1764" spans="2:13" x14ac:dyDescent="0.2">
      <c r="B1764" s="676"/>
      <c r="C1764" s="677"/>
      <c r="D1764" s="143" t="s">
        <v>2297</v>
      </c>
      <c r="E1764" s="66"/>
      <c r="F1764" s="705">
        <v>-1</v>
      </c>
      <c r="G1764" s="619">
        <v>0.8</v>
      </c>
      <c r="H1764" s="679">
        <v>2</v>
      </c>
      <c r="I1764" s="679"/>
      <c r="J1764" s="458">
        <f t="shared" si="36"/>
        <v>-1.6</v>
      </c>
      <c r="K1764" s="107"/>
      <c r="L1764" s="11"/>
      <c r="M1764" s="676"/>
    </row>
    <row r="1765" spans="2:13" x14ac:dyDescent="0.2">
      <c r="B1765" s="676"/>
      <c r="C1765" s="677"/>
      <c r="D1765" s="143" t="s">
        <v>2371</v>
      </c>
      <c r="E1765" s="66"/>
      <c r="F1765" s="705">
        <v>-1</v>
      </c>
      <c r="G1765" s="619">
        <v>0.9</v>
      </c>
      <c r="H1765" s="679">
        <v>0.5</v>
      </c>
      <c r="I1765" s="679"/>
      <c r="J1765" s="458">
        <f t="shared" ref="J1765:J1828" si="37">PRODUCT(F1765:I1765)</f>
        <v>-0.45</v>
      </c>
      <c r="K1765" s="107"/>
      <c r="L1765" s="11"/>
      <c r="M1765" s="676"/>
    </row>
    <row r="1766" spans="2:13" x14ac:dyDescent="0.2">
      <c r="B1766" s="676"/>
      <c r="C1766" s="677" t="s">
        <v>1006</v>
      </c>
      <c r="D1766" s="143" t="s">
        <v>1007</v>
      </c>
      <c r="E1766" s="66" t="s">
        <v>128</v>
      </c>
      <c r="F1766" s="705">
        <v>1</v>
      </c>
      <c r="G1766" s="619">
        <v>15.4</v>
      </c>
      <c r="H1766" s="679">
        <v>3.57</v>
      </c>
      <c r="I1766" s="679"/>
      <c r="J1766" s="458">
        <f t="shared" si="37"/>
        <v>54.978000000000002</v>
      </c>
      <c r="K1766" s="107"/>
      <c r="L1766" s="11"/>
      <c r="M1766" s="676"/>
    </row>
    <row r="1767" spans="2:13" x14ac:dyDescent="0.2">
      <c r="B1767" s="676"/>
      <c r="C1767" s="677"/>
      <c r="D1767" s="143" t="s">
        <v>2297</v>
      </c>
      <c r="E1767" s="66"/>
      <c r="F1767" s="705">
        <v>-1</v>
      </c>
      <c r="G1767" s="619">
        <v>0.9</v>
      </c>
      <c r="H1767" s="679">
        <v>2</v>
      </c>
      <c r="I1767" s="679"/>
      <c r="J1767" s="458">
        <f t="shared" si="37"/>
        <v>-1.8</v>
      </c>
      <c r="K1767" s="107"/>
      <c r="L1767" s="11"/>
      <c r="M1767" s="676"/>
    </row>
    <row r="1768" spans="2:13" x14ac:dyDescent="0.2">
      <c r="B1768" s="676"/>
      <c r="C1768" s="677"/>
      <c r="D1768" s="143" t="s">
        <v>2297</v>
      </c>
      <c r="E1768" s="66"/>
      <c r="F1768" s="705">
        <v>-1</v>
      </c>
      <c r="G1768" s="619">
        <v>0.8</v>
      </c>
      <c r="H1768" s="679">
        <v>2</v>
      </c>
      <c r="I1768" s="679"/>
      <c r="J1768" s="458">
        <f t="shared" si="37"/>
        <v>-1.6</v>
      </c>
      <c r="K1768" s="107"/>
      <c r="L1768" s="11"/>
      <c r="M1768" s="676"/>
    </row>
    <row r="1769" spans="2:13" x14ac:dyDescent="0.2">
      <c r="B1769" s="676"/>
      <c r="C1769" s="677"/>
      <c r="D1769" s="143" t="s">
        <v>2371</v>
      </c>
      <c r="E1769" s="66"/>
      <c r="F1769" s="705">
        <v>-1</v>
      </c>
      <c r="G1769" s="619">
        <v>1.8</v>
      </c>
      <c r="H1769" s="679">
        <v>1.4</v>
      </c>
      <c r="I1769" s="679"/>
      <c r="J1769" s="458">
        <f t="shared" si="37"/>
        <v>-2.52</v>
      </c>
      <c r="K1769" s="107"/>
      <c r="L1769" s="11"/>
      <c r="M1769" s="676"/>
    </row>
    <row r="1770" spans="2:13" x14ac:dyDescent="0.3">
      <c r="B1770" s="676"/>
      <c r="C1770" s="725"/>
      <c r="D1770" s="117" t="s">
        <v>2390</v>
      </c>
      <c r="E1770" s="675"/>
      <c r="F1770" s="705">
        <v>-1</v>
      </c>
      <c r="G1770" s="619">
        <v>1</v>
      </c>
      <c r="H1770" s="715">
        <v>4.07</v>
      </c>
      <c r="I1770" s="679"/>
      <c r="J1770" s="527">
        <f t="shared" si="37"/>
        <v>-4.07</v>
      </c>
      <c r="K1770" s="107"/>
      <c r="L1770" s="11"/>
      <c r="M1770" s="676"/>
    </row>
    <row r="1771" spans="2:13" x14ac:dyDescent="0.2">
      <c r="B1771" s="676"/>
      <c r="C1771" s="677" t="s">
        <v>1004</v>
      </c>
      <c r="D1771" s="143" t="s">
        <v>122</v>
      </c>
      <c r="E1771" s="66" t="s">
        <v>787</v>
      </c>
      <c r="F1771" s="705">
        <v>1</v>
      </c>
      <c r="G1771" s="619">
        <v>9.1999999999999993</v>
      </c>
      <c r="H1771" s="679">
        <v>1.87</v>
      </c>
      <c r="I1771" s="679"/>
      <c r="J1771" s="458">
        <f t="shared" si="37"/>
        <v>17.204000000000001</v>
      </c>
      <c r="K1771" s="107"/>
      <c r="L1771" s="11"/>
      <c r="M1771" s="676"/>
    </row>
    <row r="1772" spans="2:13" x14ac:dyDescent="0.2">
      <c r="B1772" s="676"/>
      <c r="C1772" s="677"/>
      <c r="D1772" s="143" t="s">
        <v>2297</v>
      </c>
      <c r="E1772" s="66"/>
      <c r="F1772" s="705">
        <v>-1</v>
      </c>
      <c r="G1772" s="619">
        <v>0.8</v>
      </c>
      <c r="H1772" s="679">
        <v>2</v>
      </c>
      <c r="I1772" s="679"/>
      <c r="J1772" s="458">
        <f t="shared" si="37"/>
        <v>-1.6</v>
      </c>
      <c r="K1772" s="107"/>
      <c r="L1772" s="11"/>
      <c r="M1772" s="676"/>
    </row>
    <row r="1773" spans="2:13" x14ac:dyDescent="0.2">
      <c r="B1773" s="676"/>
      <c r="C1773" s="677"/>
      <c r="D1773" s="143" t="s">
        <v>2371</v>
      </c>
      <c r="E1773" s="66"/>
      <c r="F1773" s="705">
        <v>-1</v>
      </c>
      <c r="G1773" s="619">
        <v>0.9</v>
      </c>
      <c r="H1773" s="679">
        <v>0.5</v>
      </c>
      <c r="I1773" s="679"/>
      <c r="J1773" s="458">
        <f t="shared" si="37"/>
        <v>-0.45</v>
      </c>
      <c r="K1773" s="107"/>
      <c r="L1773" s="11"/>
      <c r="M1773" s="676"/>
    </row>
    <row r="1774" spans="2:13" x14ac:dyDescent="0.2">
      <c r="B1774" s="676"/>
      <c r="C1774" s="677" t="s">
        <v>990</v>
      </c>
      <c r="D1774" s="143" t="s">
        <v>991</v>
      </c>
      <c r="E1774" s="66" t="s">
        <v>788</v>
      </c>
      <c r="F1774" s="705">
        <v>1</v>
      </c>
      <c r="G1774" s="619">
        <v>8.4</v>
      </c>
      <c r="H1774" s="679">
        <v>2.97</v>
      </c>
      <c r="I1774" s="679"/>
      <c r="J1774" s="458">
        <f t="shared" si="37"/>
        <v>24.948000000000004</v>
      </c>
      <c r="K1774" s="107"/>
      <c r="L1774" s="11"/>
      <c r="M1774" s="676"/>
    </row>
    <row r="1775" spans="2:13" x14ac:dyDescent="0.2">
      <c r="B1775" s="676"/>
      <c r="C1775" s="677"/>
      <c r="D1775" s="143" t="s">
        <v>2297</v>
      </c>
      <c r="E1775" s="66"/>
      <c r="F1775" s="705">
        <v>-1</v>
      </c>
      <c r="G1775" s="619">
        <v>0.8</v>
      </c>
      <c r="H1775" s="679">
        <v>0.9</v>
      </c>
      <c r="I1775" s="679"/>
      <c r="J1775" s="458">
        <f t="shared" si="37"/>
        <v>-0.72000000000000008</v>
      </c>
      <c r="K1775" s="107"/>
      <c r="L1775" s="11"/>
      <c r="M1775" s="676"/>
    </row>
    <row r="1776" spans="2:13" x14ac:dyDescent="0.2">
      <c r="B1776" s="676"/>
      <c r="C1776" s="677" t="s">
        <v>1000</v>
      </c>
      <c r="D1776" s="143" t="s">
        <v>350</v>
      </c>
      <c r="E1776" s="66" t="s">
        <v>786</v>
      </c>
      <c r="F1776" s="705">
        <v>1</v>
      </c>
      <c r="G1776" s="619">
        <v>7.5</v>
      </c>
      <c r="H1776" s="679">
        <v>1.65</v>
      </c>
      <c r="I1776" s="679"/>
      <c r="J1776" s="458">
        <f t="shared" si="37"/>
        <v>12.375</v>
      </c>
      <c r="K1776" s="107"/>
      <c r="L1776" s="11"/>
      <c r="M1776" s="676"/>
    </row>
    <row r="1777" spans="2:13" x14ac:dyDescent="0.2">
      <c r="B1777" s="676"/>
      <c r="C1777" s="677"/>
      <c r="D1777" s="143" t="s">
        <v>2297</v>
      </c>
      <c r="E1777" s="66"/>
      <c r="F1777" s="705">
        <v>-1</v>
      </c>
      <c r="G1777" s="619">
        <v>0.9</v>
      </c>
      <c r="H1777" s="679">
        <v>0.6</v>
      </c>
      <c r="I1777" s="679"/>
      <c r="J1777" s="458">
        <f t="shared" si="37"/>
        <v>-0.54</v>
      </c>
      <c r="K1777" s="107"/>
      <c r="L1777" s="11"/>
      <c r="M1777" s="676"/>
    </row>
    <row r="1778" spans="2:13" x14ac:dyDescent="0.2">
      <c r="B1778" s="676"/>
      <c r="C1778" s="677" t="s">
        <v>1002</v>
      </c>
      <c r="D1778" s="143" t="s">
        <v>122</v>
      </c>
      <c r="E1778" s="66" t="s">
        <v>787</v>
      </c>
      <c r="F1778" s="705">
        <v>1</v>
      </c>
      <c r="G1778" s="619">
        <v>8.6</v>
      </c>
      <c r="H1778" s="679">
        <v>2.37</v>
      </c>
      <c r="I1778" s="679"/>
      <c r="J1778" s="458">
        <f t="shared" si="37"/>
        <v>20.382000000000001</v>
      </c>
      <c r="K1778" s="107"/>
      <c r="L1778" s="11"/>
      <c r="M1778" s="676"/>
    </row>
    <row r="1779" spans="2:13" x14ac:dyDescent="0.2">
      <c r="B1779" s="676"/>
      <c r="C1779" s="677"/>
      <c r="D1779" s="143" t="s">
        <v>2297</v>
      </c>
      <c r="E1779" s="66"/>
      <c r="F1779" s="705">
        <v>-1</v>
      </c>
      <c r="G1779" s="619">
        <v>0.8</v>
      </c>
      <c r="H1779" s="679">
        <v>0.3</v>
      </c>
      <c r="I1779" s="679"/>
      <c r="J1779" s="458">
        <f t="shared" si="37"/>
        <v>-0.24</v>
      </c>
      <c r="K1779" s="107"/>
      <c r="L1779" s="11"/>
      <c r="M1779" s="676"/>
    </row>
    <row r="1780" spans="2:13" x14ac:dyDescent="0.2">
      <c r="B1780" s="676"/>
      <c r="C1780" s="677" t="s">
        <v>1370</v>
      </c>
      <c r="D1780" s="143" t="s">
        <v>1005</v>
      </c>
      <c r="E1780" s="66" t="s">
        <v>128</v>
      </c>
      <c r="F1780" s="705">
        <v>1</v>
      </c>
      <c r="G1780" s="619">
        <v>17.100000000000001</v>
      </c>
      <c r="H1780" s="679">
        <v>4.07</v>
      </c>
      <c r="I1780" s="679"/>
      <c r="J1780" s="458">
        <f t="shared" si="37"/>
        <v>69.597000000000008</v>
      </c>
      <c r="K1780" s="107"/>
      <c r="L1780" s="11"/>
      <c r="M1780" s="676"/>
    </row>
    <row r="1781" spans="2:13" x14ac:dyDescent="0.2">
      <c r="B1781" s="676"/>
      <c r="C1781" s="677"/>
      <c r="D1781" s="143" t="s">
        <v>2297</v>
      </c>
      <c r="E1781" s="66"/>
      <c r="F1781" s="705">
        <v>-1</v>
      </c>
      <c r="G1781" s="619">
        <v>0.9</v>
      </c>
      <c r="H1781" s="679">
        <v>2</v>
      </c>
      <c r="I1781" s="679"/>
      <c r="J1781" s="458">
        <f t="shared" si="37"/>
        <v>-1.8</v>
      </c>
      <c r="K1781" s="107"/>
      <c r="L1781" s="11"/>
      <c r="M1781" s="676"/>
    </row>
    <row r="1782" spans="2:13" x14ac:dyDescent="0.2">
      <c r="B1782" s="676"/>
      <c r="C1782" s="677"/>
      <c r="D1782" s="143" t="s">
        <v>2297</v>
      </c>
      <c r="E1782" s="66"/>
      <c r="F1782" s="705">
        <v>-1</v>
      </c>
      <c r="G1782" s="619">
        <v>0.8</v>
      </c>
      <c r="H1782" s="679">
        <v>2</v>
      </c>
      <c r="I1782" s="679"/>
      <c r="J1782" s="458">
        <f t="shared" si="37"/>
        <v>-1.6</v>
      </c>
      <c r="K1782" s="107"/>
      <c r="L1782" s="11"/>
      <c r="M1782" s="676"/>
    </row>
    <row r="1783" spans="2:13" x14ac:dyDescent="0.2">
      <c r="B1783" s="676"/>
      <c r="C1783" s="677"/>
      <c r="D1783" s="143" t="s">
        <v>2371</v>
      </c>
      <c r="E1783" s="66"/>
      <c r="F1783" s="705">
        <v>-1</v>
      </c>
      <c r="G1783" s="619">
        <v>1.8</v>
      </c>
      <c r="H1783" s="679">
        <v>1.4</v>
      </c>
      <c r="I1783" s="679"/>
      <c r="J1783" s="458">
        <f t="shared" si="37"/>
        <v>-2.52</v>
      </c>
      <c r="K1783" s="107"/>
      <c r="L1783" s="11"/>
      <c r="M1783" s="676"/>
    </row>
    <row r="1784" spans="2:13" x14ac:dyDescent="0.3">
      <c r="B1784" s="676"/>
      <c r="C1784" s="725"/>
      <c r="D1784" s="117" t="s">
        <v>2390</v>
      </c>
      <c r="E1784" s="675"/>
      <c r="F1784" s="705">
        <v>-1</v>
      </c>
      <c r="G1784" s="619">
        <v>1</v>
      </c>
      <c r="H1784" s="715">
        <v>4.07</v>
      </c>
      <c r="I1784" s="679"/>
      <c r="J1784" s="527">
        <f t="shared" si="37"/>
        <v>-4.07</v>
      </c>
      <c r="K1784" s="107"/>
      <c r="L1784" s="11"/>
      <c r="M1784" s="676"/>
    </row>
    <row r="1785" spans="2:13" x14ac:dyDescent="0.2">
      <c r="B1785" s="676"/>
      <c r="C1785" s="677" t="s">
        <v>2231</v>
      </c>
      <c r="D1785" s="143" t="s">
        <v>138</v>
      </c>
      <c r="E1785" s="66" t="s">
        <v>128</v>
      </c>
      <c r="F1785" s="705">
        <v>1</v>
      </c>
      <c r="G1785" s="619">
        <v>21.75</v>
      </c>
      <c r="H1785" s="679">
        <v>3.05</v>
      </c>
      <c r="I1785" s="679"/>
      <c r="J1785" s="458">
        <f t="shared" si="37"/>
        <v>66.337499999999991</v>
      </c>
      <c r="K1785" s="107"/>
      <c r="L1785" s="11"/>
      <c r="M1785" s="676"/>
    </row>
    <row r="1786" spans="2:13" x14ac:dyDescent="0.2">
      <c r="B1786" s="676"/>
      <c r="C1786" s="677"/>
      <c r="D1786" s="143" t="s">
        <v>2297</v>
      </c>
      <c r="E1786" s="66"/>
      <c r="F1786" s="705">
        <v>-1</v>
      </c>
      <c r="G1786" s="619">
        <v>1</v>
      </c>
      <c r="H1786" s="679">
        <v>2.5</v>
      </c>
      <c r="I1786" s="679"/>
      <c r="J1786" s="458">
        <f t="shared" si="37"/>
        <v>-2.5</v>
      </c>
      <c r="K1786" s="107"/>
      <c r="L1786" s="11"/>
      <c r="M1786" s="676"/>
    </row>
    <row r="1787" spans="2:13" x14ac:dyDescent="0.2">
      <c r="B1787" s="676"/>
      <c r="C1787" s="677"/>
      <c r="D1787" s="143" t="s">
        <v>2297</v>
      </c>
      <c r="E1787" s="66"/>
      <c r="F1787" s="705">
        <v>-4</v>
      </c>
      <c r="G1787" s="619">
        <v>0.9</v>
      </c>
      <c r="H1787" s="679">
        <v>2</v>
      </c>
      <c r="I1787" s="679"/>
      <c r="J1787" s="458">
        <f t="shared" si="37"/>
        <v>-7.2</v>
      </c>
      <c r="K1787" s="107"/>
      <c r="L1787" s="11"/>
      <c r="M1787" s="676"/>
    </row>
    <row r="1788" spans="2:13" x14ac:dyDescent="0.2">
      <c r="B1788" s="676"/>
      <c r="C1788" s="677"/>
      <c r="D1788" s="143" t="s">
        <v>2297</v>
      </c>
      <c r="E1788" s="66"/>
      <c r="F1788" s="705">
        <v>-1</v>
      </c>
      <c r="G1788" s="619">
        <v>0.8</v>
      </c>
      <c r="H1788" s="679">
        <v>2</v>
      </c>
      <c r="I1788" s="679"/>
      <c r="J1788" s="458">
        <f t="shared" si="37"/>
        <v>-1.6</v>
      </c>
      <c r="K1788" s="107"/>
      <c r="L1788" s="11"/>
      <c r="M1788" s="676"/>
    </row>
    <row r="1789" spans="2:13" x14ac:dyDescent="0.2">
      <c r="B1789" s="676"/>
      <c r="C1789" s="677" t="s">
        <v>965</v>
      </c>
      <c r="D1789" s="143" t="s">
        <v>685</v>
      </c>
      <c r="E1789" s="66" t="s">
        <v>128</v>
      </c>
      <c r="F1789" s="705">
        <v>1</v>
      </c>
      <c r="G1789" s="619">
        <v>15.8</v>
      </c>
      <c r="H1789" s="679">
        <v>3.05</v>
      </c>
      <c r="I1789" s="679"/>
      <c r="J1789" s="458">
        <f t="shared" si="37"/>
        <v>48.19</v>
      </c>
      <c r="K1789" s="107"/>
      <c r="L1789" s="11"/>
      <c r="M1789" s="676"/>
    </row>
    <row r="1790" spans="2:13" x14ac:dyDescent="0.2">
      <c r="B1790" s="676"/>
      <c r="C1790" s="677"/>
      <c r="D1790" s="143" t="s">
        <v>2297</v>
      </c>
      <c r="E1790" s="66"/>
      <c r="F1790" s="705">
        <v>-1</v>
      </c>
      <c r="G1790" s="619">
        <v>1</v>
      </c>
      <c r="H1790" s="679">
        <v>2</v>
      </c>
      <c r="I1790" s="679"/>
      <c r="J1790" s="458">
        <f t="shared" si="37"/>
        <v>-2</v>
      </c>
      <c r="K1790" s="107"/>
      <c r="L1790" s="11"/>
      <c r="M1790" s="676"/>
    </row>
    <row r="1791" spans="2:13" x14ac:dyDescent="0.2">
      <c r="B1791" s="676"/>
      <c r="C1791" s="677"/>
      <c r="D1791" s="143" t="s">
        <v>2371</v>
      </c>
      <c r="E1791" s="66"/>
      <c r="F1791" s="705">
        <v>-1</v>
      </c>
      <c r="G1791" s="619">
        <v>1.8</v>
      </c>
      <c r="H1791" s="679">
        <v>1.4</v>
      </c>
      <c r="I1791" s="679"/>
      <c r="J1791" s="458">
        <f t="shared" si="37"/>
        <v>-2.52</v>
      </c>
      <c r="K1791" s="107"/>
      <c r="L1791" s="11"/>
      <c r="M1791" s="676"/>
    </row>
    <row r="1792" spans="2:13" x14ac:dyDescent="0.3">
      <c r="B1792" s="676"/>
      <c r="C1792" s="725"/>
      <c r="D1792" s="117" t="s">
        <v>2390</v>
      </c>
      <c r="E1792" s="675"/>
      <c r="F1792" s="705">
        <v>-1</v>
      </c>
      <c r="G1792" s="619">
        <v>1</v>
      </c>
      <c r="H1792" s="715">
        <v>4.07</v>
      </c>
      <c r="I1792" s="679"/>
      <c r="J1792" s="527">
        <f t="shared" si="37"/>
        <v>-4.07</v>
      </c>
      <c r="K1792" s="107"/>
      <c r="L1792" s="11"/>
      <c r="M1792" s="676"/>
    </row>
    <row r="1793" spans="2:13" x14ac:dyDescent="0.2">
      <c r="B1793" s="676"/>
      <c r="C1793" s="677" t="s">
        <v>966</v>
      </c>
      <c r="D1793" s="143" t="s">
        <v>130</v>
      </c>
      <c r="E1793" s="66" t="s">
        <v>121</v>
      </c>
      <c r="F1793" s="705">
        <v>1</v>
      </c>
      <c r="G1793" s="619">
        <v>8.3000000000000007</v>
      </c>
      <c r="H1793" s="679">
        <v>1.25</v>
      </c>
      <c r="I1793" s="679"/>
      <c r="J1793" s="458">
        <f t="shared" si="37"/>
        <v>10.375</v>
      </c>
      <c r="K1793" s="107"/>
      <c r="L1793" s="11"/>
      <c r="M1793" s="676"/>
    </row>
    <row r="1794" spans="2:13" x14ac:dyDescent="0.2">
      <c r="B1794" s="676"/>
      <c r="C1794" s="677"/>
      <c r="D1794" s="143" t="s">
        <v>2297</v>
      </c>
      <c r="E1794" s="66"/>
      <c r="F1794" s="705">
        <v>-1</v>
      </c>
      <c r="G1794" s="619">
        <v>0.9</v>
      </c>
      <c r="H1794" s="679">
        <v>0.2</v>
      </c>
      <c r="I1794" s="679"/>
      <c r="J1794" s="458">
        <f t="shared" si="37"/>
        <v>-0.18000000000000002</v>
      </c>
      <c r="K1794" s="107"/>
      <c r="L1794" s="11"/>
      <c r="M1794" s="676"/>
    </row>
    <row r="1795" spans="2:13" x14ac:dyDescent="0.2">
      <c r="B1795" s="676"/>
      <c r="C1795" s="677" t="s">
        <v>967</v>
      </c>
      <c r="D1795" s="143" t="s">
        <v>177</v>
      </c>
      <c r="E1795" s="66" t="s">
        <v>786</v>
      </c>
      <c r="F1795" s="705">
        <v>1</v>
      </c>
      <c r="G1795" s="619">
        <v>10.5</v>
      </c>
      <c r="H1795" s="679">
        <v>2.67</v>
      </c>
      <c r="I1795" s="679"/>
      <c r="J1795" s="458">
        <f t="shared" si="37"/>
        <v>28.035</v>
      </c>
      <c r="K1795" s="107"/>
      <c r="L1795" s="11"/>
      <c r="M1795" s="676"/>
    </row>
    <row r="1796" spans="2:13" x14ac:dyDescent="0.2">
      <c r="B1796" s="676"/>
      <c r="C1796" s="677"/>
      <c r="D1796" s="143" t="s">
        <v>2297</v>
      </c>
      <c r="E1796" s="66"/>
      <c r="F1796" s="705">
        <v>-1</v>
      </c>
      <c r="G1796" s="619">
        <v>0.9</v>
      </c>
      <c r="H1796" s="679">
        <v>0.5</v>
      </c>
      <c r="I1796" s="679"/>
      <c r="J1796" s="458">
        <f t="shared" si="37"/>
        <v>-0.45</v>
      </c>
      <c r="K1796" s="107"/>
      <c r="L1796" s="11"/>
      <c r="M1796" s="676"/>
    </row>
    <row r="1797" spans="2:13" x14ac:dyDescent="0.3">
      <c r="B1797" s="676"/>
      <c r="C1797" s="725"/>
      <c r="D1797" s="117" t="s">
        <v>2390</v>
      </c>
      <c r="E1797" s="675"/>
      <c r="F1797" s="705">
        <v>-1</v>
      </c>
      <c r="G1797" s="619">
        <v>0.25</v>
      </c>
      <c r="H1797" s="715">
        <v>2.67</v>
      </c>
      <c r="I1797" s="679"/>
      <c r="J1797" s="527">
        <f t="shared" si="37"/>
        <v>-0.66749999999999998</v>
      </c>
      <c r="K1797" s="107"/>
      <c r="L1797" s="11"/>
      <c r="M1797" s="676"/>
    </row>
    <row r="1798" spans="2:13" x14ac:dyDescent="0.2">
      <c r="B1798" s="676"/>
      <c r="C1798" s="677" t="s">
        <v>2256</v>
      </c>
      <c r="D1798" s="143" t="s">
        <v>1562</v>
      </c>
      <c r="E1798" s="66" t="s">
        <v>125</v>
      </c>
      <c r="F1798" s="705">
        <v>1</v>
      </c>
      <c r="G1798" s="619">
        <v>16.45</v>
      </c>
      <c r="H1798" s="679">
        <v>2.57</v>
      </c>
      <c r="I1798" s="679"/>
      <c r="J1798" s="458">
        <f t="shared" si="37"/>
        <v>42.276499999999999</v>
      </c>
      <c r="K1798" s="107"/>
      <c r="L1798" s="11"/>
      <c r="M1798" s="676"/>
    </row>
    <row r="1799" spans="2:13" x14ac:dyDescent="0.2">
      <c r="B1799" s="676"/>
      <c r="C1799" s="677"/>
      <c r="D1799" s="143" t="s">
        <v>2297</v>
      </c>
      <c r="E1799" s="66"/>
      <c r="F1799" s="705">
        <v>-1</v>
      </c>
      <c r="G1799" s="619">
        <v>1.8</v>
      </c>
      <c r="H1799" s="679">
        <v>2.5</v>
      </c>
      <c r="I1799" s="679"/>
      <c r="J1799" s="458">
        <f t="shared" si="37"/>
        <v>-4.5</v>
      </c>
      <c r="K1799" s="107"/>
      <c r="L1799" s="11"/>
      <c r="M1799" s="676"/>
    </row>
    <row r="1800" spans="2:13" x14ac:dyDescent="0.2">
      <c r="B1800" s="676"/>
      <c r="C1800" s="677"/>
      <c r="D1800" s="143" t="s">
        <v>2297</v>
      </c>
      <c r="E1800" s="66"/>
      <c r="F1800" s="705">
        <v>-1</v>
      </c>
      <c r="G1800" s="619">
        <v>0.9</v>
      </c>
      <c r="H1800" s="679">
        <v>2</v>
      </c>
      <c r="I1800" s="679"/>
      <c r="J1800" s="458">
        <f t="shared" si="37"/>
        <v>-1.8</v>
      </c>
      <c r="K1800" s="107"/>
      <c r="L1800" s="11"/>
      <c r="M1800" s="676"/>
    </row>
    <row r="1801" spans="2:13" x14ac:dyDescent="0.2">
      <c r="B1801" s="676"/>
      <c r="C1801" s="677"/>
      <c r="D1801" s="143" t="s">
        <v>2297</v>
      </c>
      <c r="E1801" s="66"/>
      <c r="F1801" s="705">
        <v>-2</v>
      </c>
      <c r="G1801" s="619">
        <v>0.8</v>
      </c>
      <c r="H1801" s="679">
        <v>2</v>
      </c>
      <c r="I1801" s="679"/>
      <c r="J1801" s="458">
        <f t="shared" si="37"/>
        <v>-3.2</v>
      </c>
      <c r="K1801" s="107"/>
      <c r="L1801" s="11"/>
      <c r="M1801" s="676"/>
    </row>
    <row r="1802" spans="2:13" x14ac:dyDescent="0.3">
      <c r="B1802" s="676"/>
      <c r="C1802" s="725"/>
      <c r="D1802" s="117" t="s">
        <v>2390</v>
      </c>
      <c r="E1802" s="675"/>
      <c r="F1802" s="705">
        <v>-1</v>
      </c>
      <c r="G1802" s="619">
        <v>0.95</v>
      </c>
      <c r="H1802" s="715">
        <v>2.57</v>
      </c>
      <c r="I1802" s="679"/>
      <c r="J1802" s="527">
        <f t="shared" si="37"/>
        <v>-2.4414999999999996</v>
      </c>
      <c r="K1802" s="107"/>
      <c r="L1802" s="11"/>
      <c r="M1802" s="676"/>
    </row>
    <row r="1803" spans="2:13" x14ac:dyDescent="0.2">
      <c r="B1803" s="676"/>
      <c r="C1803" s="677" t="s">
        <v>972</v>
      </c>
      <c r="D1803" s="143" t="s">
        <v>827</v>
      </c>
      <c r="E1803" s="66" t="s">
        <v>121</v>
      </c>
      <c r="F1803" s="705">
        <v>1</v>
      </c>
      <c r="G1803" s="619">
        <v>8.6</v>
      </c>
      <c r="H1803" s="679">
        <v>2.27</v>
      </c>
      <c r="I1803" s="679"/>
      <c r="J1803" s="458">
        <f t="shared" si="37"/>
        <v>19.521999999999998</v>
      </c>
      <c r="K1803" s="107"/>
      <c r="L1803" s="11"/>
      <c r="M1803" s="676"/>
    </row>
    <row r="1804" spans="2:13" x14ac:dyDescent="0.2">
      <c r="B1804" s="676"/>
      <c r="C1804" s="677"/>
      <c r="D1804" s="143" t="s">
        <v>2297</v>
      </c>
      <c r="E1804" s="66"/>
      <c r="F1804" s="705">
        <v>-1</v>
      </c>
      <c r="G1804" s="619">
        <v>0.8</v>
      </c>
      <c r="H1804" s="679">
        <v>0.2</v>
      </c>
      <c r="I1804" s="679"/>
      <c r="J1804" s="458">
        <f t="shared" si="37"/>
        <v>-0.16000000000000003</v>
      </c>
      <c r="K1804" s="107"/>
      <c r="L1804" s="11"/>
      <c r="M1804" s="676"/>
    </row>
    <row r="1805" spans="2:13" x14ac:dyDescent="0.2">
      <c r="B1805" s="676"/>
      <c r="C1805" s="677" t="s">
        <v>2185</v>
      </c>
      <c r="D1805" s="143" t="s">
        <v>826</v>
      </c>
      <c r="E1805" s="66" t="s">
        <v>121</v>
      </c>
      <c r="F1805" s="705">
        <v>1</v>
      </c>
      <c r="G1805" s="619">
        <v>9.6</v>
      </c>
      <c r="H1805" s="679">
        <v>2.27</v>
      </c>
      <c r="I1805" s="679"/>
      <c r="J1805" s="458">
        <f t="shared" si="37"/>
        <v>21.791999999999998</v>
      </c>
      <c r="K1805" s="107"/>
      <c r="L1805" s="11"/>
      <c r="M1805" s="676"/>
    </row>
    <row r="1806" spans="2:13" x14ac:dyDescent="0.2">
      <c r="B1806" s="676"/>
      <c r="C1806" s="677"/>
      <c r="D1806" s="143" t="s">
        <v>2297</v>
      </c>
      <c r="E1806" s="66"/>
      <c r="F1806" s="705">
        <v>-1</v>
      </c>
      <c r="G1806" s="619">
        <v>0.8</v>
      </c>
      <c r="H1806" s="679">
        <v>0.2</v>
      </c>
      <c r="I1806" s="679"/>
      <c r="J1806" s="458">
        <f t="shared" si="37"/>
        <v>-0.16000000000000003</v>
      </c>
      <c r="K1806" s="107"/>
      <c r="L1806" s="11"/>
      <c r="M1806" s="676"/>
    </row>
    <row r="1807" spans="2:13" x14ac:dyDescent="0.3">
      <c r="B1807" s="676"/>
      <c r="C1807" s="725"/>
      <c r="D1807" s="117" t="s">
        <v>2390</v>
      </c>
      <c r="E1807" s="675"/>
      <c r="F1807" s="705">
        <v>-1</v>
      </c>
      <c r="G1807" s="619">
        <v>0.45</v>
      </c>
      <c r="H1807" s="715">
        <v>2.27</v>
      </c>
      <c r="I1807" s="679"/>
      <c r="J1807" s="527">
        <f t="shared" si="37"/>
        <v>-1.0215000000000001</v>
      </c>
      <c r="K1807" s="107"/>
      <c r="L1807" s="11"/>
      <c r="M1807" s="676"/>
    </row>
    <row r="1808" spans="2:13" x14ac:dyDescent="0.3">
      <c r="B1808" s="676"/>
      <c r="C1808" s="725" t="s">
        <v>975</v>
      </c>
      <c r="D1808" s="117" t="s">
        <v>142</v>
      </c>
      <c r="E1808" s="66" t="s">
        <v>121</v>
      </c>
      <c r="F1808" s="705">
        <v>1</v>
      </c>
      <c r="G1808" s="619">
        <v>8.1</v>
      </c>
      <c r="H1808" s="715">
        <v>2.27</v>
      </c>
      <c r="I1808" s="679"/>
      <c r="J1808" s="458">
        <f t="shared" si="37"/>
        <v>18.387</v>
      </c>
      <c r="K1808" s="107"/>
      <c r="L1808" s="11"/>
      <c r="M1808" s="676"/>
    </row>
    <row r="1809" spans="2:13" x14ac:dyDescent="0.2">
      <c r="B1809" s="676"/>
      <c r="C1809" s="677"/>
      <c r="D1809" s="143" t="s">
        <v>2297</v>
      </c>
      <c r="E1809" s="66"/>
      <c r="F1809" s="705">
        <v>-1</v>
      </c>
      <c r="G1809" s="619">
        <v>0.9</v>
      </c>
      <c r="H1809" s="679">
        <v>0.2</v>
      </c>
      <c r="I1809" s="679"/>
      <c r="J1809" s="458">
        <f t="shared" si="37"/>
        <v>-0.18000000000000002</v>
      </c>
      <c r="K1809" s="107"/>
      <c r="L1809" s="11"/>
      <c r="M1809" s="676"/>
    </row>
    <row r="1810" spans="2:13" x14ac:dyDescent="0.2">
      <c r="B1810" s="676"/>
      <c r="C1810" s="677" t="s">
        <v>976</v>
      </c>
      <c r="D1810" s="143" t="s">
        <v>1059</v>
      </c>
      <c r="E1810" s="66" t="s">
        <v>782</v>
      </c>
      <c r="F1810" s="705">
        <v>1</v>
      </c>
      <c r="G1810" s="619">
        <v>8.1</v>
      </c>
      <c r="H1810" s="679">
        <v>2.0699999999999998</v>
      </c>
      <c r="I1810" s="679"/>
      <c r="J1810" s="458">
        <f t="shared" si="37"/>
        <v>16.766999999999999</v>
      </c>
      <c r="K1810" s="107"/>
      <c r="L1810" s="11"/>
      <c r="M1810" s="676"/>
    </row>
    <row r="1811" spans="2:13" x14ac:dyDescent="0.3">
      <c r="B1811" s="676"/>
      <c r="C1811" s="725"/>
      <c r="D1811" s="117" t="s">
        <v>2390</v>
      </c>
      <c r="E1811" s="675"/>
      <c r="F1811" s="705">
        <v>-1</v>
      </c>
      <c r="G1811" s="619">
        <v>1.35</v>
      </c>
      <c r="H1811" s="715">
        <v>2.0699999999999998</v>
      </c>
      <c r="I1811" s="679"/>
      <c r="J1811" s="527">
        <f t="shared" si="37"/>
        <v>-2.7944999999999998</v>
      </c>
      <c r="K1811" s="107"/>
      <c r="L1811" s="11"/>
      <c r="M1811" s="676"/>
    </row>
    <row r="1812" spans="2:13" x14ac:dyDescent="0.3">
      <c r="B1812" s="676"/>
      <c r="C1812" s="725" t="s">
        <v>978</v>
      </c>
      <c r="D1812" s="117" t="s">
        <v>140</v>
      </c>
      <c r="E1812" s="66" t="s">
        <v>782</v>
      </c>
      <c r="F1812" s="705">
        <v>1</v>
      </c>
      <c r="G1812" s="619">
        <v>11.8</v>
      </c>
      <c r="H1812" s="715">
        <v>2.0699999999999998</v>
      </c>
      <c r="I1812" s="679"/>
      <c r="J1812" s="458">
        <f t="shared" si="37"/>
        <v>24.425999999999998</v>
      </c>
      <c r="K1812" s="107"/>
      <c r="L1812" s="11"/>
      <c r="M1812" s="676"/>
    </row>
    <row r="1813" spans="2:13" x14ac:dyDescent="0.3">
      <c r="B1813" s="676"/>
      <c r="C1813" s="725"/>
      <c r="D1813" s="117" t="s">
        <v>2390</v>
      </c>
      <c r="E1813" s="675"/>
      <c r="F1813" s="705">
        <v>-1</v>
      </c>
      <c r="G1813" s="619">
        <v>1.5</v>
      </c>
      <c r="H1813" s="715">
        <v>2.0699999999999998</v>
      </c>
      <c r="I1813" s="679"/>
      <c r="J1813" s="527">
        <f t="shared" si="37"/>
        <v>-3.1049999999999995</v>
      </c>
      <c r="K1813" s="107"/>
      <c r="L1813" s="11"/>
      <c r="M1813" s="676"/>
    </row>
    <row r="1814" spans="2:13" x14ac:dyDescent="0.2">
      <c r="B1814" s="676"/>
      <c r="C1814" s="677" t="s">
        <v>979</v>
      </c>
      <c r="D1814" s="143" t="s">
        <v>159</v>
      </c>
      <c r="E1814" s="66" t="s">
        <v>128</v>
      </c>
      <c r="F1814" s="705">
        <v>1</v>
      </c>
      <c r="G1814" s="619">
        <v>12.7</v>
      </c>
      <c r="H1814" s="679">
        <v>3.05</v>
      </c>
      <c r="I1814" s="679"/>
      <c r="J1814" s="458">
        <f t="shared" si="37"/>
        <v>38.734999999999992</v>
      </c>
      <c r="K1814" s="107"/>
      <c r="L1814" s="11"/>
      <c r="M1814" s="676"/>
    </row>
    <row r="1815" spans="2:13" x14ac:dyDescent="0.2">
      <c r="B1815" s="676"/>
      <c r="C1815" s="677"/>
      <c r="D1815" s="143" t="s">
        <v>2345</v>
      </c>
      <c r="E1815" s="66"/>
      <c r="F1815" s="705">
        <v>-1</v>
      </c>
      <c r="G1815" s="619">
        <v>2.2999999999999998</v>
      </c>
      <c r="H1815" s="679">
        <v>2.5</v>
      </c>
      <c r="I1815" s="679"/>
      <c r="J1815" s="458">
        <f t="shared" si="37"/>
        <v>-5.75</v>
      </c>
      <c r="K1815" s="107"/>
      <c r="L1815" s="11"/>
      <c r="M1815" s="676"/>
    </row>
    <row r="1816" spans="2:13" x14ac:dyDescent="0.2">
      <c r="B1816" s="676"/>
      <c r="C1816" s="677"/>
      <c r="D1816" s="143" t="s">
        <v>2371</v>
      </c>
      <c r="E1816" s="66"/>
      <c r="F1816" s="705">
        <v>-1</v>
      </c>
      <c r="G1816" s="619">
        <v>1.2</v>
      </c>
      <c r="H1816" s="679">
        <v>1.4</v>
      </c>
      <c r="I1816" s="679"/>
      <c r="J1816" s="458">
        <f t="shared" si="37"/>
        <v>-1.68</v>
      </c>
      <c r="K1816" s="107"/>
      <c r="L1816" s="11"/>
      <c r="M1816" s="676"/>
    </row>
    <row r="1817" spans="2:13" x14ac:dyDescent="0.3">
      <c r="B1817" s="676"/>
      <c r="C1817" s="725"/>
      <c r="D1817" s="117" t="s">
        <v>2390</v>
      </c>
      <c r="E1817" s="675"/>
      <c r="F1817" s="705">
        <v>-1</v>
      </c>
      <c r="G1817" s="619">
        <v>1.2</v>
      </c>
      <c r="H1817" s="715">
        <v>4.07</v>
      </c>
      <c r="I1817" s="679"/>
      <c r="J1817" s="527">
        <f t="shared" si="37"/>
        <v>-4.8840000000000003</v>
      </c>
      <c r="K1817" s="107"/>
      <c r="L1817" s="11"/>
      <c r="M1817" s="676"/>
    </row>
    <row r="1818" spans="2:13" x14ac:dyDescent="0.2">
      <c r="B1818" s="676"/>
      <c r="C1818" s="677" t="s">
        <v>980</v>
      </c>
      <c r="D1818" s="143" t="s">
        <v>155</v>
      </c>
      <c r="E1818" s="66" t="s">
        <v>128</v>
      </c>
      <c r="F1818" s="705">
        <v>1</v>
      </c>
      <c r="G1818" s="619">
        <v>14.6</v>
      </c>
      <c r="H1818" s="679">
        <v>4.07</v>
      </c>
      <c r="I1818" s="679"/>
      <c r="J1818" s="458">
        <f t="shared" si="37"/>
        <v>59.422000000000004</v>
      </c>
      <c r="K1818" s="107"/>
      <c r="L1818" s="11"/>
      <c r="M1818" s="676"/>
    </row>
    <row r="1819" spans="2:13" x14ac:dyDescent="0.2">
      <c r="B1819" s="676"/>
      <c r="C1819" s="677"/>
      <c r="D1819" s="143" t="s">
        <v>2345</v>
      </c>
      <c r="E1819" s="66"/>
      <c r="F1819" s="705">
        <v>-1</v>
      </c>
      <c r="G1819" s="619">
        <v>2</v>
      </c>
      <c r="H1819" s="679">
        <v>2.5</v>
      </c>
      <c r="I1819" s="679"/>
      <c r="J1819" s="458">
        <f t="shared" si="37"/>
        <v>-5</v>
      </c>
      <c r="K1819" s="107"/>
      <c r="L1819" s="11"/>
      <c r="M1819" s="676"/>
    </row>
    <row r="1820" spans="2:13" x14ac:dyDescent="0.2">
      <c r="B1820" s="676"/>
      <c r="C1820" s="677"/>
      <c r="D1820" s="143" t="s">
        <v>2371</v>
      </c>
      <c r="E1820" s="66"/>
      <c r="F1820" s="705">
        <v>-1</v>
      </c>
      <c r="G1820" s="619">
        <v>1.8</v>
      </c>
      <c r="H1820" s="679">
        <v>1.4</v>
      </c>
      <c r="I1820" s="679"/>
      <c r="J1820" s="458">
        <f t="shared" si="37"/>
        <v>-2.52</v>
      </c>
      <c r="K1820" s="107"/>
      <c r="L1820" s="11"/>
      <c r="M1820" s="676"/>
    </row>
    <row r="1821" spans="2:13" x14ac:dyDescent="0.2">
      <c r="B1821" s="676"/>
      <c r="C1821" s="677" t="s">
        <v>995</v>
      </c>
      <c r="D1821" s="143" t="s">
        <v>566</v>
      </c>
      <c r="E1821" s="66" t="s">
        <v>125</v>
      </c>
      <c r="F1821" s="705">
        <v>1</v>
      </c>
      <c r="G1821" s="619">
        <v>32.1</v>
      </c>
      <c r="H1821" s="679">
        <v>2.57</v>
      </c>
      <c r="I1821" s="679"/>
      <c r="J1821" s="458">
        <f t="shared" si="37"/>
        <v>82.497</v>
      </c>
      <c r="K1821" s="107"/>
      <c r="L1821" s="11"/>
      <c r="M1821" s="676"/>
    </row>
    <row r="1822" spans="2:13" x14ac:dyDescent="0.2">
      <c r="B1822" s="676"/>
      <c r="C1822" s="677"/>
      <c r="D1822" s="143" t="s">
        <v>2297</v>
      </c>
      <c r="E1822" s="66"/>
      <c r="F1822" s="705">
        <v>-2</v>
      </c>
      <c r="G1822" s="619">
        <v>1.8</v>
      </c>
      <c r="H1822" s="679">
        <v>1</v>
      </c>
      <c r="I1822" s="679"/>
      <c r="J1822" s="458">
        <f t="shared" si="37"/>
        <v>-3.6</v>
      </c>
      <c r="K1822" s="107"/>
      <c r="L1822" s="11"/>
      <c r="M1822" s="676"/>
    </row>
    <row r="1823" spans="2:13" x14ac:dyDescent="0.2">
      <c r="B1823" s="676"/>
      <c r="C1823" s="677"/>
      <c r="D1823" s="143" t="s">
        <v>2297</v>
      </c>
      <c r="E1823" s="66"/>
      <c r="F1823" s="705">
        <v>-1</v>
      </c>
      <c r="G1823" s="619">
        <v>1.2</v>
      </c>
      <c r="H1823" s="679">
        <v>0.5</v>
      </c>
      <c r="I1823" s="679"/>
      <c r="J1823" s="458">
        <f t="shared" si="37"/>
        <v>-0.6</v>
      </c>
      <c r="K1823" s="107"/>
      <c r="L1823" s="11"/>
      <c r="M1823" s="676"/>
    </row>
    <row r="1824" spans="2:13" x14ac:dyDescent="0.2">
      <c r="B1824" s="676"/>
      <c r="C1824" s="677"/>
      <c r="D1824" s="143" t="s">
        <v>2297</v>
      </c>
      <c r="E1824" s="66"/>
      <c r="F1824" s="705">
        <v>-3</v>
      </c>
      <c r="G1824" s="619">
        <v>0.9</v>
      </c>
      <c r="H1824" s="679">
        <v>0.5</v>
      </c>
      <c r="I1824" s="679"/>
      <c r="J1824" s="458">
        <f t="shared" si="37"/>
        <v>-1.35</v>
      </c>
      <c r="K1824" s="107"/>
      <c r="L1824" s="11"/>
      <c r="M1824" s="676"/>
    </row>
    <row r="1825" spans="2:13" x14ac:dyDescent="0.2">
      <c r="B1825" s="676"/>
      <c r="C1825" s="677"/>
      <c r="D1825" s="143" t="s">
        <v>2297</v>
      </c>
      <c r="E1825" s="66"/>
      <c r="F1825" s="705">
        <v>-1</v>
      </c>
      <c r="G1825" s="619">
        <v>0.8</v>
      </c>
      <c r="H1825" s="679">
        <v>0.5</v>
      </c>
      <c r="I1825" s="679"/>
      <c r="J1825" s="458">
        <f t="shared" si="37"/>
        <v>-0.4</v>
      </c>
      <c r="K1825" s="107"/>
      <c r="L1825" s="11"/>
      <c r="M1825" s="676"/>
    </row>
    <row r="1826" spans="2:13" x14ac:dyDescent="0.2">
      <c r="B1826" s="676"/>
      <c r="C1826" s="677"/>
      <c r="D1826" s="143" t="s">
        <v>2297</v>
      </c>
      <c r="E1826" s="66"/>
      <c r="F1826" s="705">
        <v>-1</v>
      </c>
      <c r="G1826" s="619">
        <v>0.6</v>
      </c>
      <c r="H1826" s="679">
        <v>0.5</v>
      </c>
      <c r="I1826" s="679"/>
      <c r="J1826" s="458">
        <f t="shared" si="37"/>
        <v>-0.3</v>
      </c>
      <c r="K1826" s="107"/>
      <c r="L1826" s="11"/>
      <c r="M1826" s="676"/>
    </row>
    <row r="1827" spans="2:13" x14ac:dyDescent="0.2">
      <c r="B1827" s="676"/>
      <c r="C1827" s="677"/>
      <c r="D1827" s="143" t="s">
        <v>2345</v>
      </c>
      <c r="E1827" s="66"/>
      <c r="F1827" s="705">
        <v>-1</v>
      </c>
      <c r="G1827" s="619">
        <v>2.2999999999999998</v>
      </c>
      <c r="H1827" s="679">
        <v>1</v>
      </c>
      <c r="I1827" s="679"/>
      <c r="J1827" s="458">
        <f t="shared" si="37"/>
        <v>-2.2999999999999998</v>
      </c>
      <c r="K1827" s="107"/>
      <c r="L1827" s="11"/>
      <c r="M1827" s="676"/>
    </row>
    <row r="1828" spans="2:13" x14ac:dyDescent="0.2">
      <c r="B1828" s="676"/>
      <c r="C1828" s="677"/>
      <c r="D1828" s="143" t="s">
        <v>2345</v>
      </c>
      <c r="E1828" s="66"/>
      <c r="F1828" s="705">
        <v>-1</v>
      </c>
      <c r="G1828" s="619">
        <v>2</v>
      </c>
      <c r="H1828" s="679">
        <v>1</v>
      </c>
      <c r="I1828" s="679"/>
      <c r="J1828" s="458">
        <f t="shared" si="37"/>
        <v>-2</v>
      </c>
      <c r="K1828" s="107"/>
      <c r="L1828" s="11"/>
      <c r="M1828" s="676"/>
    </row>
    <row r="1829" spans="2:13" x14ac:dyDescent="0.2">
      <c r="B1829" s="676"/>
      <c r="C1829" s="677"/>
      <c r="D1829" s="143"/>
      <c r="E1829" s="66" t="s">
        <v>2302</v>
      </c>
      <c r="F1829" s="705">
        <v>-1</v>
      </c>
      <c r="G1829" s="619">
        <v>0.4</v>
      </c>
      <c r="H1829" s="679">
        <v>0.05</v>
      </c>
      <c r="I1829" s="679"/>
      <c r="J1829" s="458">
        <f>PRODUCT(F1829:I1829)</f>
        <v>-2.0000000000000004E-2</v>
      </c>
      <c r="K1829" s="107"/>
      <c r="L1829" s="11"/>
      <c r="M1829" s="676"/>
    </row>
    <row r="1830" spans="2:13" x14ac:dyDescent="0.3">
      <c r="B1830" s="676"/>
      <c r="C1830" s="725"/>
      <c r="D1830" s="117" t="s">
        <v>2390</v>
      </c>
      <c r="E1830" s="675"/>
      <c r="F1830" s="705">
        <v>-1</v>
      </c>
      <c r="G1830" s="619">
        <v>1.3</v>
      </c>
      <c r="H1830" s="715">
        <v>2.57</v>
      </c>
      <c r="I1830" s="679"/>
      <c r="J1830" s="527">
        <f>PRODUCT(F1830:I1830)</f>
        <v>-3.3409999999999997</v>
      </c>
      <c r="K1830" s="107"/>
      <c r="L1830" s="11"/>
      <c r="M1830" s="676"/>
    </row>
    <row r="1831" spans="2:13" x14ac:dyDescent="0.25">
      <c r="B1831" s="728"/>
      <c r="C1831" s="728"/>
      <c r="D1831" s="728"/>
      <c r="E1831" s="728"/>
      <c r="F1831" s="728"/>
      <c r="G1831" s="728"/>
      <c r="H1831" s="728"/>
      <c r="I1831" s="728"/>
      <c r="J1831" s="728"/>
      <c r="K1831" s="728"/>
      <c r="L1831" s="728"/>
      <c r="M1831" s="728"/>
    </row>
    <row r="1832" spans="2:13" x14ac:dyDescent="0.2">
      <c r="B1832" s="676"/>
      <c r="C1832" s="677"/>
      <c r="D1832" s="690" t="s">
        <v>1018</v>
      </c>
      <c r="E1832" s="66"/>
      <c r="F1832" s="705"/>
      <c r="G1832" s="619"/>
      <c r="H1832" s="679"/>
      <c r="I1832" s="679"/>
      <c r="J1832" s="458"/>
      <c r="K1832" s="107"/>
      <c r="L1832" s="11"/>
      <c r="M1832" s="676"/>
    </row>
    <row r="1833" spans="2:13" x14ac:dyDescent="0.2">
      <c r="B1833" s="676"/>
      <c r="C1833" s="677" t="s">
        <v>1008</v>
      </c>
      <c r="D1833" s="143" t="s">
        <v>348</v>
      </c>
      <c r="E1833" s="66" t="s">
        <v>134</v>
      </c>
      <c r="F1833" s="705">
        <v>1</v>
      </c>
      <c r="G1833" s="619">
        <v>18.649999999999999</v>
      </c>
      <c r="H1833" s="679">
        <v>3.37</v>
      </c>
      <c r="I1833" s="679"/>
      <c r="J1833" s="458">
        <f t="shared" ref="J1833:J1874" si="38">PRODUCT(F1833:I1833)</f>
        <v>62.850499999999997</v>
      </c>
      <c r="K1833" s="107"/>
      <c r="L1833" s="11"/>
      <c r="M1833" s="676"/>
    </row>
    <row r="1834" spans="2:13" x14ac:dyDescent="0.2">
      <c r="B1834" s="676"/>
      <c r="C1834" s="677"/>
      <c r="D1834" s="143"/>
      <c r="E1834" s="66" t="s">
        <v>633</v>
      </c>
      <c r="F1834" s="705">
        <v>-1</v>
      </c>
      <c r="G1834" s="619">
        <v>6.8</v>
      </c>
      <c r="H1834" s="679">
        <v>2.6</v>
      </c>
      <c r="I1834" s="679"/>
      <c r="J1834" s="458">
        <f t="shared" si="38"/>
        <v>-17.68</v>
      </c>
      <c r="K1834" s="107"/>
      <c r="L1834" s="11"/>
      <c r="M1834" s="676"/>
    </row>
    <row r="1835" spans="2:13" x14ac:dyDescent="0.2">
      <c r="B1835" s="676"/>
      <c r="C1835" s="677"/>
      <c r="D1835" s="690"/>
      <c r="E1835" s="66"/>
      <c r="F1835" s="705">
        <v>2</v>
      </c>
      <c r="G1835" s="619">
        <v>2.5</v>
      </c>
      <c r="H1835" s="679">
        <v>0.3</v>
      </c>
      <c r="I1835" s="679"/>
      <c r="J1835" s="458">
        <f t="shared" si="38"/>
        <v>1.5</v>
      </c>
      <c r="K1835" s="107"/>
      <c r="L1835" s="11"/>
      <c r="M1835" s="676"/>
    </row>
    <row r="1836" spans="2:13" x14ac:dyDescent="0.2">
      <c r="B1836" s="676"/>
      <c r="C1836" s="677"/>
      <c r="D1836" s="143"/>
      <c r="E1836" s="66" t="s">
        <v>1015</v>
      </c>
      <c r="F1836" s="705">
        <v>1</v>
      </c>
      <c r="G1836" s="619">
        <v>3.25</v>
      </c>
      <c r="H1836" s="679">
        <v>0.3</v>
      </c>
      <c r="I1836" s="679"/>
      <c r="J1836" s="458">
        <f t="shared" si="38"/>
        <v>0.97499999999999998</v>
      </c>
      <c r="K1836" s="107"/>
      <c r="L1836" s="11"/>
      <c r="M1836" s="676"/>
    </row>
    <row r="1837" spans="2:13" x14ac:dyDescent="0.3">
      <c r="B1837" s="676"/>
      <c r="C1837" s="725"/>
      <c r="D1837" s="117" t="s">
        <v>2390</v>
      </c>
      <c r="E1837" s="675"/>
      <c r="F1837" s="705">
        <v>-1</v>
      </c>
      <c r="G1837" s="619">
        <v>1.65</v>
      </c>
      <c r="H1837" s="715">
        <v>3.37</v>
      </c>
      <c r="I1837" s="679"/>
      <c r="J1837" s="527">
        <f t="shared" si="38"/>
        <v>-5.5605000000000002</v>
      </c>
      <c r="K1837" s="107"/>
      <c r="L1837" s="11"/>
      <c r="M1837" s="676"/>
    </row>
    <row r="1838" spans="2:13" x14ac:dyDescent="0.2">
      <c r="B1838" s="676"/>
      <c r="C1838" s="677" t="s">
        <v>1011</v>
      </c>
      <c r="D1838" s="143" t="s">
        <v>372</v>
      </c>
      <c r="E1838" s="66" t="s">
        <v>134</v>
      </c>
      <c r="F1838" s="705">
        <v>1</v>
      </c>
      <c r="G1838" s="619">
        <v>19.7</v>
      </c>
      <c r="H1838" s="679">
        <v>3.87</v>
      </c>
      <c r="I1838" s="679"/>
      <c r="J1838" s="458">
        <f t="shared" si="38"/>
        <v>76.239000000000004</v>
      </c>
      <c r="K1838" s="107"/>
      <c r="L1838" s="11"/>
      <c r="M1838" s="676"/>
    </row>
    <row r="1839" spans="2:13" x14ac:dyDescent="0.2">
      <c r="B1839" s="676"/>
      <c r="C1839" s="677"/>
      <c r="D1839" s="143"/>
      <c r="E1839" s="66" t="s">
        <v>633</v>
      </c>
      <c r="F1839" s="705">
        <v>-1</v>
      </c>
      <c r="G1839" s="619">
        <v>2.9</v>
      </c>
      <c r="H1839" s="679">
        <v>2.6</v>
      </c>
      <c r="I1839" s="679"/>
      <c r="J1839" s="458">
        <f t="shared" si="38"/>
        <v>-7.54</v>
      </c>
      <c r="K1839" s="107"/>
      <c r="L1839" s="11"/>
      <c r="M1839" s="676"/>
    </row>
    <row r="1840" spans="2:13" x14ac:dyDescent="0.2">
      <c r="B1840" s="676"/>
      <c r="C1840" s="677"/>
      <c r="D1840" s="690"/>
      <c r="E1840" s="66"/>
      <c r="F1840" s="705">
        <v>2</v>
      </c>
      <c r="G1840" s="619">
        <v>0.55000000000000004</v>
      </c>
      <c r="H1840" s="679">
        <v>0.3</v>
      </c>
      <c r="I1840" s="679"/>
      <c r="J1840" s="458">
        <f t="shared" si="38"/>
        <v>0.33</v>
      </c>
      <c r="K1840" s="107"/>
      <c r="L1840" s="11"/>
      <c r="M1840" s="676"/>
    </row>
    <row r="1841" spans="2:13" x14ac:dyDescent="0.3">
      <c r="B1841" s="676"/>
      <c r="C1841" s="725"/>
      <c r="D1841" s="117" t="s">
        <v>2390</v>
      </c>
      <c r="E1841" s="675"/>
      <c r="F1841" s="705">
        <v>-1</v>
      </c>
      <c r="G1841" s="619">
        <v>2.9</v>
      </c>
      <c r="H1841" s="715">
        <v>3.87</v>
      </c>
      <c r="I1841" s="679"/>
      <c r="J1841" s="527">
        <f t="shared" si="38"/>
        <v>-11.223000000000001</v>
      </c>
      <c r="K1841" s="107"/>
      <c r="L1841" s="11"/>
      <c r="M1841" s="676"/>
    </row>
    <row r="1842" spans="2:13" x14ac:dyDescent="0.2">
      <c r="B1842" s="676"/>
      <c r="C1842" s="677" t="s">
        <v>1012</v>
      </c>
      <c r="D1842" s="143" t="s">
        <v>1013</v>
      </c>
      <c r="E1842" s="66" t="s">
        <v>134</v>
      </c>
      <c r="F1842" s="705">
        <v>1</v>
      </c>
      <c r="G1842" s="619">
        <v>13.49</v>
      </c>
      <c r="H1842" s="679">
        <v>3.37</v>
      </c>
      <c r="I1842" s="679"/>
      <c r="J1842" s="458">
        <f t="shared" si="38"/>
        <v>45.461300000000001</v>
      </c>
      <c r="K1842" s="107"/>
      <c r="L1842" s="11"/>
      <c r="M1842" s="676"/>
    </row>
    <row r="1843" spans="2:13" x14ac:dyDescent="0.2">
      <c r="B1843" s="676"/>
      <c r="C1843" s="677"/>
      <c r="D1843" s="143"/>
      <c r="E1843" s="66" t="s">
        <v>632</v>
      </c>
      <c r="F1843" s="705">
        <v>-1</v>
      </c>
      <c r="G1843" s="619">
        <v>2.85</v>
      </c>
      <c r="H1843" s="679">
        <v>2.6</v>
      </c>
      <c r="I1843" s="679"/>
      <c r="J1843" s="458">
        <f t="shared" si="38"/>
        <v>-7.41</v>
      </c>
      <c r="K1843" s="107"/>
      <c r="L1843" s="11"/>
      <c r="M1843" s="676"/>
    </row>
    <row r="1844" spans="2:13" x14ac:dyDescent="0.2">
      <c r="B1844" s="676"/>
      <c r="C1844" s="677"/>
      <c r="D1844" s="690"/>
      <c r="E1844" s="66"/>
      <c r="F1844" s="705">
        <v>1</v>
      </c>
      <c r="G1844" s="619">
        <v>0.55000000000000004</v>
      </c>
      <c r="H1844" s="679">
        <v>0.3</v>
      </c>
      <c r="I1844" s="679"/>
      <c r="J1844" s="458">
        <f t="shared" si="38"/>
        <v>0.16500000000000001</v>
      </c>
      <c r="K1844" s="107"/>
      <c r="L1844" s="11"/>
      <c r="M1844" s="676"/>
    </row>
    <row r="1845" spans="2:13" x14ac:dyDescent="0.2">
      <c r="B1845" s="676"/>
      <c r="C1845" s="677"/>
      <c r="D1845" s="690"/>
      <c r="E1845" s="66"/>
      <c r="F1845" s="705">
        <v>1</v>
      </c>
      <c r="G1845" s="619">
        <v>0.5</v>
      </c>
      <c r="H1845" s="679">
        <v>0.3</v>
      </c>
      <c r="I1845" s="679"/>
      <c r="J1845" s="458">
        <f t="shared" si="38"/>
        <v>0.15</v>
      </c>
      <c r="K1845" s="107"/>
      <c r="L1845" s="11"/>
      <c r="M1845" s="676"/>
    </row>
    <row r="1846" spans="2:13" x14ac:dyDescent="0.2">
      <c r="B1846" s="676"/>
      <c r="C1846" s="677"/>
      <c r="D1846" s="143"/>
      <c r="E1846" s="66" t="s">
        <v>1015</v>
      </c>
      <c r="F1846" s="705">
        <v>1</v>
      </c>
      <c r="G1846" s="619">
        <v>2.9</v>
      </c>
      <c r="H1846" s="679">
        <v>0.3</v>
      </c>
      <c r="I1846" s="679"/>
      <c r="J1846" s="458">
        <f t="shared" si="38"/>
        <v>0.87</v>
      </c>
      <c r="K1846" s="107"/>
      <c r="L1846" s="11"/>
      <c r="M1846" s="676"/>
    </row>
    <row r="1847" spans="2:13" x14ac:dyDescent="0.3">
      <c r="B1847" s="676"/>
      <c r="C1847" s="725"/>
      <c r="D1847" s="117" t="s">
        <v>2390</v>
      </c>
      <c r="E1847" s="675"/>
      <c r="F1847" s="705">
        <v>-1</v>
      </c>
      <c r="G1847" s="619">
        <v>1</v>
      </c>
      <c r="H1847" s="715">
        <v>3.87</v>
      </c>
      <c r="I1847" s="679"/>
      <c r="J1847" s="527">
        <f t="shared" si="38"/>
        <v>-3.87</v>
      </c>
      <c r="K1847" s="107"/>
      <c r="L1847" s="11"/>
      <c r="M1847" s="676"/>
    </row>
    <row r="1848" spans="2:13" x14ac:dyDescent="0.2">
      <c r="B1848" s="676"/>
      <c r="C1848" s="677" t="s">
        <v>1017</v>
      </c>
      <c r="D1848" s="143" t="s">
        <v>212</v>
      </c>
      <c r="E1848" s="66" t="s">
        <v>134</v>
      </c>
      <c r="F1848" s="705">
        <v>1</v>
      </c>
      <c r="G1848" s="619">
        <v>13.7</v>
      </c>
      <c r="H1848" s="679">
        <v>3.87</v>
      </c>
      <c r="I1848" s="679"/>
      <c r="J1848" s="458">
        <f t="shared" si="38"/>
        <v>53.018999999999998</v>
      </c>
      <c r="K1848" s="107"/>
      <c r="L1848" s="11"/>
      <c r="M1848" s="676"/>
    </row>
    <row r="1849" spans="2:13" x14ac:dyDescent="0.2">
      <c r="B1849" s="676"/>
      <c r="C1849" s="677"/>
      <c r="D1849" s="143"/>
      <c r="E1849" s="66" t="s">
        <v>1016</v>
      </c>
      <c r="F1849" s="705">
        <v>-1</v>
      </c>
      <c r="G1849" s="619">
        <v>3.45</v>
      </c>
      <c r="H1849" s="679">
        <v>2.6</v>
      </c>
      <c r="I1849" s="679"/>
      <c r="J1849" s="458">
        <f t="shared" si="38"/>
        <v>-8.9700000000000006</v>
      </c>
      <c r="K1849" s="107"/>
      <c r="L1849" s="11"/>
      <c r="M1849" s="676"/>
    </row>
    <row r="1850" spans="2:13" x14ac:dyDescent="0.2">
      <c r="B1850" s="676"/>
      <c r="C1850" s="677"/>
      <c r="D1850" s="690"/>
      <c r="E1850" s="66"/>
      <c r="F1850" s="705">
        <v>2</v>
      </c>
      <c r="G1850" s="619">
        <v>0.83</v>
      </c>
      <c r="H1850" s="679">
        <v>0.3</v>
      </c>
      <c r="I1850" s="679"/>
      <c r="J1850" s="458">
        <f t="shared" si="38"/>
        <v>0.49799999999999994</v>
      </c>
      <c r="K1850" s="107"/>
      <c r="L1850" s="11"/>
      <c r="M1850" s="676"/>
    </row>
    <row r="1851" spans="2:13" x14ac:dyDescent="0.3">
      <c r="B1851" s="676"/>
      <c r="C1851" s="725"/>
      <c r="D1851" s="117" t="s">
        <v>2390</v>
      </c>
      <c r="E1851" s="675"/>
      <c r="F1851" s="705">
        <v>-1</v>
      </c>
      <c r="G1851" s="619">
        <v>3.4</v>
      </c>
      <c r="H1851" s="715">
        <v>3.87</v>
      </c>
      <c r="I1851" s="679"/>
      <c r="J1851" s="527">
        <f t="shared" si="38"/>
        <v>-13.157999999999999</v>
      </c>
      <c r="K1851" s="107"/>
      <c r="L1851" s="11"/>
      <c r="M1851" s="676"/>
    </row>
    <row r="1852" spans="2:13" x14ac:dyDescent="0.2">
      <c r="B1852" s="676"/>
      <c r="C1852" s="677" t="s">
        <v>2485</v>
      </c>
      <c r="D1852" s="143" t="s">
        <v>300</v>
      </c>
      <c r="E1852" s="66" t="s">
        <v>134</v>
      </c>
      <c r="F1852" s="705">
        <v>1</v>
      </c>
      <c r="G1852" s="619">
        <v>40.9</v>
      </c>
      <c r="H1852" s="679">
        <v>3.87</v>
      </c>
      <c r="I1852" s="679"/>
      <c r="J1852" s="458">
        <f t="shared" si="38"/>
        <v>158.28299999999999</v>
      </c>
      <c r="K1852" s="107"/>
      <c r="L1852" s="11"/>
      <c r="M1852" s="676"/>
    </row>
    <row r="1853" spans="2:13" x14ac:dyDescent="0.3">
      <c r="B1853" s="676"/>
      <c r="C1853" s="725"/>
      <c r="D1853" s="117" t="s">
        <v>2297</v>
      </c>
      <c r="E1853" s="675"/>
      <c r="F1853" s="705">
        <v>-2</v>
      </c>
      <c r="G1853" s="619">
        <v>1.8</v>
      </c>
      <c r="H1853" s="715">
        <v>2.1</v>
      </c>
      <c r="I1853" s="679"/>
      <c r="J1853" s="527">
        <f t="shared" si="38"/>
        <v>-7.5600000000000005</v>
      </c>
      <c r="K1853" s="107"/>
      <c r="L1853" s="11"/>
      <c r="M1853" s="676"/>
    </row>
    <row r="1854" spans="2:13" x14ac:dyDescent="0.2">
      <c r="B1854" s="676"/>
      <c r="C1854" s="677" t="s">
        <v>2486</v>
      </c>
      <c r="D1854" s="143" t="s">
        <v>196</v>
      </c>
      <c r="E1854" s="66" t="s">
        <v>134</v>
      </c>
      <c r="F1854" s="705">
        <v>1</v>
      </c>
      <c r="G1854" s="619">
        <v>34.4</v>
      </c>
      <c r="H1854" s="679">
        <v>3.87</v>
      </c>
      <c r="I1854" s="679"/>
      <c r="J1854" s="458">
        <f t="shared" si="38"/>
        <v>133.12799999999999</v>
      </c>
      <c r="K1854" s="107"/>
      <c r="L1854" s="11"/>
      <c r="M1854" s="676"/>
    </row>
    <row r="1855" spans="2:13" x14ac:dyDescent="0.3">
      <c r="B1855" s="676"/>
      <c r="C1855" s="725"/>
      <c r="D1855" s="117" t="s">
        <v>2297</v>
      </c>
      <c r="E1855" s="675"/>
      <c r="F1855" s="705">
        <v>-1</v>
      </c>
      <c r="G1855" s="619">
        <v>1.8</v>
      </c>
      <c r="H1855" s="715">
        <v>2.1</v>
      </c>
      <c r="I1855" s="679"/>
      <c r="J1855" s="527">
        <f t="shared" si="38"/>
        <v>-3.7800000000000002</v>
      </c>
      <c r="K1855" s="107"/>
      <c r="L1855" s="11"/>
      <c r="M1855" s="676"/>
    </row>
    <row r="1856" spans="2:13" x14ac:dyDescent="0.2">
      <c r="B1856" s="676"/>
      <c r="C1856" s="677" t="s">
        <v>2313</v>
      </c>
      <c r="D1856" s="143" t="s">
        <v>360</v>
      </c>
      <c r="E1856" s="66" t="s">
        <v>125</v>
      </c>
      <c r="F1856" s="705">
        <v>1</v>
      </c>
      <c r="G1856" s="619">
        <v>49.2</v>
      </c>
      <c r="H1856" s="679">
        <v>2.57</v>
      </c>
      <c r="I1856" s="679"/>
      <c r="J1856" s="458">
        <f t="shared" si="38"/>
        <v>126.444</v>
      </c>
      <c r="K1856" s="107"/>
      <c r="L1856" s="11"/>
      <c r="M1856" s="676"/>
    </row>
    <row r="1857" spans="2:13" x14ac:dyDescent="0.2">
      <c r="B1857" s="676"/>
      <c r="C1857" s="677"/>
      <c r="D1857" s="143" t="s">
        <v>2297</v>
      </c>
      <c r="E1857" s="66"/>
      <c r="F1857" s="705">
        <v>-2</v>
      </c>
      <c r="G1857" s="619">
        <v>1.8</v>
      </c>
      <c r="H1857" s="679">
        <v>0.5</v>
      </c>
      <c r="I1857" s="679"/>
      <c r="J1857" s="458">
        <f t="shared" si="38"/>
        <v>-1.8</v>
      </c>
      <c r="K1857" s="107"/>
      <c r="L1857" s="11"/>
      <c r="M1857" s="676"/>
    </row>
    <row r="1858" spans="2:13" x14ac:dyDescent="0.2">
      <c r="B1858" s="676"/>
      <c r="C1858" s="677"/>
      <c r="D1858" s="143"/>
      <c r="E1858" s="66" t="s">
        <v>632</v>
      </c>
      <c r="F1858" s="705">
        <v>-1</v>
      </c>
      <c r="G1858" s="619">
        <v>2.85</v>
      </c>
      <c r="H1858" s="679">
        <v>1</v>
      </c>
      <c r="I1858" s="679"/>
      <c r="J1858" s="458">
        <f t="shared" si="38"/>
        <v>-2.85</v>
      </c>
      <c r="K1858" s="107"/>
      <c r="L1858" s="11"/>
      <c r="M1858" s="676"/>
    </row>
    <row r="1859" spans="2:13" x14ac:dyDescent="0.2">
      <c r="B1859" s="676"/>
      <c r="C1859" s="677"/>
      <c r="D1859" s="143"/>
      <c r="E1859" s="66" t="s">
        <v>1016</v>
      </c>
      <c r="F1859" s="705">
        <v>-1</v>
      </c>
      <c r="G1859" s="619">
        <v>3.45</v>
      </c>
      <c r="H1859" s="679">
        <v>1</v>
      </c>
      <c r="I1859" s="679"/>
      <c r="J1859" s="458">
        <f t="shared" si="38"/>
        <v>-3.45</v>
      </c>
      <c r="K1859" s="107"/>
      <c r="L1859" s="11"/>
      <c r="M1859" s="676"/>
    </row>
    <row r="1860" spans="2:13" x14ac:dyDescent="0.3">
      <c r="B1860" s="676"/>
      <c r="C1860" s="725"/>
      <c r="D1860" s="117" t="s">
        <v>2390</v>
      </c>
      <c r="E1860" s="675"/>
      <c r="F1860" s="705">
        <v>-1</v>
      </c>
      <c r="G1860" s="619">
        <v>16.95</v>
      </c>
      <c r="H1860" s="715">
        <v>2.57</v>
      </c>
      <c r="I1860" s="679"/>
      <c r="J1860" s="527">
        <f t="shared" si="38"/>
        <v>-43.561499999999995</v>
      </c>
      <c r="K1860" s="107"/>
      <c r="L1860" s="11"/>
      <c r="M1860" s="676"/>
    </row>
    <row r="1861" spans="2:13" x14ac:dyDescent="0.2">
      <c r="B1861" s="676"/>
      <c r="C1861" s="677" t="s">
        <v>1371</v>
      </c>
      <c r="D1861" s="143" t="s">
        <v>1019</v>
      </c>
      <c r="E1861" s="66" t="s">
        <v>131</v>
      </c>
      <c r="F1861" s="705">
        <v>1</v>
      </c>
      <c r="G1861" s="619">
        <v>25.6</v>
      </c>
      <c r="H1861" s="679">
        <v>1.07</v>
      </c>
      <c r="I1861" s="679"/>
      <c r="J1861" s="458">
        <f t="shared" si="38"/>
        <v>27.392000000000003</v>
      </c>
      <c r="K1861" s="107"/>
      <c r="L1861" s="11"/>
      <c r="M1861" s="676"/>
    </row>
    <row r="1862" spans="2:13" x14ac:dyDescent="0.3">
      <c r="B1862" s="676"/>
      <c r="C1862" s="725"/>
      <c r="D1862" s="117" t="s">
        <v>2390</v>
      </c>
      <c r="E1862" s="675"/>
      <c r="F1862" s="705">
        <v>-1</v>
      </c>
      <c r="G1862" s="619">
        <v>2.2999999999999998</v>
      </c>
      <c r="H1862" s="715">
        <v>1.07</v>
      </c>
      <c r="I1862" s="679"/>
      <c r="J1862" s="527">
        <f t="shared" si="38"/>
        <v>-2.4609999999999999</v>
      </c>
      <c r="K1862" s="107"/>
      <c r="L1862" s="11"/>
      <c r="M1862" s="676"/>
    </row>
    <row r="1863" spans="2:13" x14ac:dyDescent="0.2">
      <c r="B1863" s="676"/>
      <c r="C1863" s="677" t="s">
        <v>1372</v>
      </c>
      <c r="D1863" s="143" t="s">
        <v>122</v>
      </c>
      <c r="E1863" s="66" t="s">
        <v>788</v>
      </c>
      <c r="F1863" s="705">
        <v>1</v>
      </c>
      <c r="G1863" s="619">
        <v>7.5</v>
      </c>
      <c r="H1863" s="679">
        <v>2.97</v>
      </c>
      <c r="I1863" s="679"/>
      <c r="J1863" s="458">
        <f t="shared" si="38"/>
        <v>22.275000000000002</v>
      </c>
      <c r="K1863" s="107"/>
      <c r="L1863" s="11"/>
      <c r="M1863" s="676"/>
    </row>
    <row r="1864" spans="2:13" x14ac:dyDescent="0.2">
      <c r="B1864" s="676"/>
      <c r="C1864" s="677"/>
      <c r="D1864" s="143" t="s">
        <v>2297</v>
      </c>
      <c r="E1864" s="66"/>
      <c r="F1864" s="705">
        <v>-1</v>
      </c>
      <c r="G1864" s="619">
        <v>0.8</v>
      </c>
      <c r="H1864" s="679">
        <v>1.4</v>
      </c>
      <c r="I1864" s="679"/>
      <c r="J1864" s="458">
        <f t="shared" si="38"/>
        <v>-1.1199999999999999</v>
      </c>
      <c r="K1864" s="107"/>
      <c r="L1864" s="11"/>
      <c r="M1864" s="676"/>
    </row>
    <row r="1865" spans="2:13" x14ac:dyDescent="0.2">
      <c r="B1865" s="676"/>
      <c r="C1865" s="677"/>
      <c r="D1865" s="143" t="s">
        <v>2371</v>
      </c>
      <c r="E1865" s="66"/>
      <c r="F1865" s="705">
        <v>-1</v>
      </c>
      <c r="G1865" s="619">
        <v>0.9</v>
      </c>
      <c r="H1865" s="679">
        <v>0.5</v>
      </c>
      <c r="I1865" s="679"/>
      <c r="J1865" s="458">
        <f t="shared" si="38"/>
        <v>-0.45</v>
      </c>
      <c r="K1865" s="107"/>
      <c r="L1865" s="11"/>
      <c r="M1865" s="676"/>
    </row>
    <row r="1866" spans="2:13" x14ac:dyDescent="0.2">
      <c r="B1866" s="676"/>
      <c r="C1866" s="677" t="s">
        <v>1373</v>
      </c>
      <c r="D1866" s="143" t="s">
        <v>207</v>
      </c>
      <c r="E1866" s="66" t="s">
        <v>134</v>
      </c>
      <c r="F1866" s="705">
        <v>1</v>
      </c>
      <c r="G1866" s="619">
        <v>26</v>
      </c>
      <c r="H1866" s="679">
        <v>3.87</v>
      </c>
      <c r="I1866" s="679"/>
      <c r="J1866" s="458">
        <f t="shared" si="38"/>
        <v>100.62</v>
      </c>
      <c r="K1866" s="107"/>
      <c r="L1866" s="11"/>
      <c r="M1866" s="676"/>
    </row>
    <row r="1867" spans="2:13" x14ac:dyDescent="0.3">
      <c r="B1867" s="676"/>
      <c r="C1867" s="725"/>
      <c r="D1867" s="117" t="s">
        <v>2297</v>
      </c>
      <c r="E1867" s="675"/>
      <c r="F1867" s="705">
        <v>-1</v>
      </c>
      <c r="G1867" s="619">
        <v>1.8</v>
      </c>
      <c r="H1867" s="715">
        <v>1.8</v>
      </c>
      <c r="I1867" s="679"/>
      <c r="J1867" s="527">
        <f t="shared" si="38"/>
        <v>-3.24</v>
      </c>
      <c r="K1867" s="107"/>
      <c r="L1867" s="11"/>
      <c r="M1867" s="676"/>
    </row>
    <row r="1868" spans="2:13" x14ac:dyDescent="0.3">
      <c r="B1868" s="676"/>
      <c r="C1868" s="725"/>
      <c r="D1868" s="117" t="s">
        <v>2390</v>
      </c>
      <c r="E1868" s="675"/>
      <c r="F1868" s="705">
        <v>-1</v>
      </c>
      <c r="G1868" s="619">
        <v>1.65</v>
      </c>
      <c r="H1868" s="715">
        <v>3.87</v>
      </c>
      <c r="I1868" s="679"/>
      <c r="J1868" s="527">
        <f t="shared" si="38"/>
        <v>-6.3854999999999995</v>
      </c>
      <c r="K1868" s="107"/>
      <c r="L1868" s="11"/>
      <c r="M1868" s="676"/>
    </row>
    <row r="1869" spans="2:13" x14ac:dyDescent="0.2">
      <c r="B1869" s="676"/>
      <c r="C1869" s="677" t="s">
        <v>1376</v>
      </c>
      <c r="D1869" s="143" t="s">
        <v>254</v>
      </c>
      <c r="E1869" s="66" t="s">
        <v>134</v>
      </c>
      <c r="F1869" s="705">
        <v>1</v>
      </c>
      <c r="G1869" s="619">
        <v>25.7</v>
      </c>
      <c r="H1869" s="679">
        <v>3.87</v>
      </c>
      <c r="I1869" s="679"/>
      <c r="J1869" s="458">
        <f t="shared" si="38"/>
        <v>99.459000000000003</v>
      </c>
      <c r="K1869" s="107"/>
      <c r="L1869" s="11"/>
      <c r="M1869" s="676"/>
    </row>
    <row r="1870" spans="2:13" x14ac:dyDescent="0.3">
      <c r="B1870" s="676"/>
      <c r="C1870" s="725"/>
      <c r="D1870" s="117" t="s">
        <v>2297</v>
      </c>
      <c r="E1870" s="675"/>
      <c r="F1870" s="705">
        <v>-1</v>
      </c>
      <c r="G1870" s="619">
        <v>1.8</v>
      </c>
      <c r="H1870" s="715">
        <v>1.8</v>
      </c>
      <c r="I1870" s="679"/>
      <c r="J1870" s="527">
        <f t="shared" si="38"/>
        <v>-3.24</v>
      </c>
      <c r="K1870" s="107"/>
      <c r="L1870" s="11"/>
      <c r="M1870" s="676"/>
    </row>
    <row r="1871" spans="2:13" x14ac:dyDescent="0.3">
      <c r="B1871" s="676"/>
      <c r="C1871" s="725"/>
      <c r="D1871" s="117" t="s">
        <v>2390</v>
      </c>
      <c r="E1871" s="675"/>
      <c r="F1871" s="705">
        <v>-1</v>
      </c>
      <c r="G1871" s="619">
        <v>1.65</v>
      </c>
      <c r="H1871" s="715">
        <v>3.87</v>
      </c>
      <c r="I1871" s="679"/>
      <c r="J1871" s="527">
        <f t="shared" si="38"/>
        <v>-6.3854999999999995</v>
      </c>
      <c r="K1871" s="107"/>
      <c r="L1871" s="11"/>
      <c r="M1871" s="676"/>
    </row>
    <row r="1872" spans="2:13" x14ac:dyDescent="0.2">
      <c r="B1872" s="676"/>
      <c r="C1872" s="677" t="s">
        <v>853</v>
      </c>
      <c r="D1872" s="143" t="s">
        <v>211</v>
      </c>
      <c r="E1872" s="66" t="s">
        <v>134</v>
      </c>
      <c r="F1872" s="705">
        <v>1</v>
      </c>
      <c r="G1872" s="619">
        <v>39.1</v>
      </c>
      <c r="H1872" s="679">
        <v>3.37</v>
      </c>
      <c r="I1872" s="679"/>
      <c r="J1872" s="458">
        <f t="shared" si="38"/>
        <v>131.767</v>
      </c>
      <c r="K1872" s="107"/>
      <c r="L1872" s="11"/>
      <c r="M1872" s="676"/>
    </row>
    <row r="1873" spans="2:13" x14ac:dyDescent="0.3">
      <c r="B1873" s="676"/>
      <c r="C1873" s="725"/>
      <c r="D1873" s="117" t="s">
        <v>2297</v>
      </c>
      <c r="E1873" s="675"/>
      <c r="F1873" s="705">
        <v>-2</v>
      </c>
      <c r="G1873" s="619">
        <v>2.5</v>
      </c>
      <c r="H1873" s="715">
        <v>1.8</v>
      </c>
      <c r="I1873" s="679"/>
      <c r="J1873" s="527">
        <f t="shared" si="38"/>
        <v>-9</v>
      </c>
      <c r="K1873" s="107"/>
      <c r="L1873" s="11"/>
      <c r="M1873" s="676"/>
    </row>
    <row r="1874" spans="2:13" x14ac:dyDescent="0.3">
      <c r="B1874" s="676"/>
      <c r="C1874" s="725"/>
      <c r="D1874" s="117" t="s">
        <v>2390</v>
      </c>
      <c r="E1874" s="675"/>
      <c r="F1874" s="705">
        <v>-1</v>
      </c>
      <c r="G1874" s="619">
        <v>2.1</v>
      </c>
      <c r="H1874" s="715">
        <v>3.37</v>
      </c>
      <c r="I1874" s="679"/>
      <c r="J1874" s="527">
        <f t="shared" si="38"/>
        <v>-7.0770000000000008</v>
      </c>
      <c r="K1874" s="107"/>
      <c r="L1874" s="11"/>
      <c r="M1874" s="676"/>
    </row>
    <row r="1875" spans="2:13" x14ac:dyDescent="0.2">
      <c r="B1875" s="676"/>
      <c r="C1875" s="686"/>
      <c r="D1875" s="568"/>
      <c r="E1875" s="703"/>
      <c r="F1875" s="708"/>
      <c r="G1875" s="686"/>
      <c r="H1875" s="718"/>
      <c r="I1875" s="718"/>
      <c r="J1875" s="569"/>
      <c r="K1875" s="451"/>
      <c r="L1875" s="451"/>
      <c r="M1875" s="676"/>
    </row>
    <row r="1876" spans="2:13" x14ac:dyDescent="0.2">
      <c r="B1876" s="676"/>
      <c r="C1876" s="677"/>
      <c r="D1876" s="690" t="s">
        <v>1021</v>
      </c>
      <c r="E1876" s="66"/>
      <c r="F1876" s="705"/>
      <c r="G1876" s="619"/>
      <c r="H1876" s="679"/>
      <c r="I1876" s="679"/>
      <c r="J1876" s="458"/>
      <c r="K1876" s="107"/>
      <c r="L1876" s="11"/>
      <c r="M1876" s="676"/>
    </row>
    <row r="1877" spans="2:13" x14ac:dyDescent="0.2">
      <c r="B1877" s="676"/>
      <c r="C1877" s="677" t="s">
        <v>1050</v>
      </c>
      <c r="D1877" s="143" t="s">
        <v>144</v>
      </c>
      <c r="E1877" s="66" t="s">
        <v>125</v>
      </c>
      <c r="F1877" s="705">
        <v>1</v>
      </c>
      <c r="G1877" s="619">
        <v>26.95</v>
      </c>
      <c r="H1877" s="679">
        <v>2.57</v>
      </c>
      <c r="I1877" s="679"/>
      <c r="J1877" s="458">
        <f t="shared" ref="J1877:J2042" si="39">PRODUCT(F1877:I1877)</f>
        <v>69.261499999999998</v>
      </c>
      <c r="K1877" s="107"/>
      <c r="L1877" s="11"/>
      <c r="M1877" s="676"/>
    </row>
    <row r="1878" spans="2:13" x14ac:dyDescent="0.2">
      <c r="B1878" s="676"/>
      <c r="C1878" s="677"/>
      <c r="D1878" s="143" t="s">
        <v>2297</v>
      </c>
      <c r="E1878" s="66"/>
      <c r="F1878" s="705">
        <v>-1</v>
      </c>
      <c r="G1878" s="619">
        <v>1.8</v>
      </c>
      <c r="H1878" s="679">
        <v>1</v>
      </c>
      <c r="I1878" s="679"/>
      <c r="J1878" s="458">
        <f t="shared" si="39"/>
        <v>-1.8</v>
      </c>
      <c r="K1878" s="107"/>
      <c r="L1878" s="11"/>
      <c r="M1878" s="676"/>
    </row>
    <row r="1879" spans="2:13" x14ac:dyDescent="0.2">
      <c r="B1879" s="676"/>
      <c r="C1879" s="677"/>
      <c r="D1879" s="143" t="s">
        <v>2297</v>
      </c>
      <c r="E1879" s="66"/>
      <c r="F1879" s="705">
        <v>-1</v>
      </c>
      <c r="G1879" s="619">
        <v>1.2</v>
      </c>
      <c r="H1879" s="679">
        <v>1</v>
      </c>
      <c r="I1879" s="679"/>
      <c r="J1879" s="458">
        <f t="shared" si="39"/>
        <v>-1.2</v>
      </c>
      <c r="K1879" s="107"/>
      <c r="L1879" s="11"/>
      <c r="M1879" s="676"/>
    </row>
    <row r="1880" spans="2:13" x14ac:dyDescent="0.2">
      <c r="B1880" s="676"/>
      <c r="C1880" s="677"/>
      <c r="D1880" s="143" t="s">
        <v>2297</v>
      </c>
      <c r="E1880" s="66"/>
      <c r="F1880" s="705">
        <v>-2</v>
      </c>
      <c r="G1880" s="619">
        <v>1</v>
      </c>
      <c r="H1880" s="679">
        <v>0.5</v>
      </c>
      <c r="I1880" s="679"/>
      <c r="J1880" s="458">
        <f t="shared" si="39"/>
        <v>-1</v>
      </c>
      <c r="K1880" s="107"/>
      <c r="L1880" s="11"/>
      <c r="M1880" s="676"/>
    </row>
    <row r="1881" spans="2:13" x14ac:dyDescent="0.2">
      <c r="B1881" s="676"/>
      <c r="C1881" s="677"/>
      <c r="D1881" s="143" t="s">
        <v>2307</v>
      </c>
      <c r="E1881" s="66"/>
      <c r="F1881" s="705">
        <v>-1</v>
      </c>
      <c r="G1881" s="619">
        <v>0.4</v>
      </c>
      <c r="H1881" s="679">
        <v>4.07</v>
      </c>
      <c r="I1881" s="679"/>
      <c r="J1881" s="458">
        <f t="shared" si="39"/>
        <v>-1.6280000000000001</v>
      </c>
      <c r="K1881" s="107"/>
      <c r="L1881" s="11"/>
      <c r="M1881" s="676"/>
    </row>
    <row r="1882" spans="2:13" x14ac:dyDescent="0.3">
      <c r="B1882" s="676"/>
      <c r="C1882" s="725"/>
      <c r="D1882" s="117" t="s">
        <v>2390</v>
      </c>
      <c r="E1882" s="675"/>
      <c r="F1882" s="705">
        <v>-1</v>
      </c>
      <c r="G1882" s="619">
        <v>2.85</v>
      </c>
      <c r="H1882" s="715">
        <v>2.57</v>
      </c>
      <c r="I1882" s="679"/>
      <c r="J1882" s="527">
        <f t="shared" si="39"/>
        <v>-7.3244999999999996</v>
      </c>
      <c r="K1882" s="107"/>
      <c r="L1882" s="11"/>
      <c r="M1882" s="676"/>
    </row>
    <row r="1883" spans="2:13" x14ac:dyDescent="0.2">
      <c r="B1883" s="676"/>
      <c r="C1883" s="677" t="s">
        <v>1047</v>
      </c>
      <c r="D1883" s="143" t="s">
        <v>122</v>
      </c>
      <c r="E1883" s="66" t="s">
        <v>120</v>
      </c>
      <c r="F1883" s="705">
        <v>1</v>
      </c>
      <c r="G1883" s="619">
        <v>8.8000000000000007</v>
      </c>
      <c r="H1883" s="679">
        <v>2.87</v>
      </c>
      <c r="I1883" s="679"/>
      <c r="J1883" s="458">
        <f t="shared" si="39"/>
        <v>25.256000000000004</v>
      </c>
      <c r="K1883" s="107"/>
      <c r="L1883" s="11"/>
      <c r="M1883" s="676"/>
    </row>
    <row r="1884" spans="2:13" x14ac:dyDescent="0.2">
      <c r="B1884" s="676"/>
      <c r="C1884" s="677"/>
      <c r="D1884" s="143" t="s">
        <v>2297</v>
      </c>
      <c r="E1884" s="66"/>
      <c r="F1884" s="705">
        <v>-1</v>
      </c>
      <c r="G1884" s="619">
        <v>1</v>
      </c>
      <c r="H1884" s="679">
        <v>0.8</v>
      </c>
      <c r="I1884" s="679"/>
      <c r="J1884" s="458">
        <f t="shared" si="39"/>
        <v>-0.8</v>
      </c>
      <c r="K1884" s="107"/>
      <c r="L1884" s="11"/>
      <c r="M1884" s="676"/>
    </row>
    <row r="1885" spans="2:13" x14ac:dyDescent="0.2">
      <c r="B1885" s="676"/>
      <c r="C1885" s="677" t="s">
        <v>1049</v>
      </c>
      <c r="D1885" s="143" t="s">
        <v>122</v>
      </c>
      <c r="E1885" s="66" t="s">
        <v>120</v>
      </c>
      <c r="F1885" s="705">
        <v>1</v>
      </c>
      <c r="G1885" s="619">
        <v>8.8000000000000007</v>
      </c>
      <c r="H1885" s="679">
        <v>2.87</v>
      </c>
      <c r="I1885" s="679"/>
      <c r="J1885" s="458">
        <f t="shared" si="39"/>
        <v>25.256000000000004</v>
      </c>
      <c r="K1885" s="107"/>
      <c r="L1885" s="11"/>
      <c r="M1885" s="676"/>
    </row>
    <row r="1886" spans="2:13" x14ac:dyDescent="0.2">
      <c r="B1886" s="676"/>
      <c r="C1886" s="677"/>
      <c r="D1886" s="143" t="s">
        <v>2297</v>
      </c>
      <c r="E1886" s="66"/>
      <c r="F1886" s="705">
        <v>-1</v>
      </c>
      <c r="G1886" s="619">
        <v>1</v>
      </c>
      <c r="H1886" s="679">
        <v>0.8</v>
      </c>
      <c r="I1886" s="679"/>
      <c r="J1886" s="458">
        <f t="shared" si="39"/>
        <v>-0.8</v>
      </c>
      <c r="K1886" s="107"/>
      <c r="L1886" s="11"/>
      <c r="M1886" s="676"/>
    </row>
    <row r="1887" spans="2:13" x14ac:dyDescent="0.3">
      <c r="B1887" s="676"/>
      <c r="C1887" s="725"/>
      <c r="D1887" s="117" t="s">
        <v>2390</v>
      </c>
      <c r="E1887" s="675"/>
      <c r="F1887" s="705">
        <v>-1</v>
      </c>
      <c r="G1887" s="619">
        <v>0.5</v>
      </c>
      <c r="H1887" s="715">
        <v>2.87</v>
      </c>
      <c r="I1887" s="679"/>
      <c r="J1887" s="527">
        <f t="shared" si="39"/>
        <v>-1.4350000000000001</v>
      </c>
      <c r="K1887" s="107"/>
      <c r="L1887" s="11"/>
      <c r="M1887" s="676"/>
    </row>
    <row r="1888" spans="2:13" x14ac:dyDescent="0.2">
      <c r="B1888" s="676"/>
      <c r="C1888" s="677" t="s">
        <v>1071</v>
      </c>
      <c r="D1888" s="143" t="s">
        <v>187</v>
      </c>
      <c r="E1888" s="66" t="s">
        <v>128</v>
      </c>
      <c r="F1888" s="705">
        <v>1</v>
      </c>
      <c r="G1888" s="619">
        <v>10.199999999999999</v>
      </c>
      <c r="H1888" s="679">
        <v>3.57</v>
      </c>
      <c r="I1888" s="679"/>
      <c r="J1888" s="458">
        <f t="shared" si="39"/>
        <v>36.413999999999994</v>
      </c>
      <c r="K1888" s="107"/>
      <c r="L1888" s="11"/>
      <c r="M1888" s="676"/>
    </row>
    <row r="1889" spans="2:13" x14ac:dyDescent="0.2">
      <c r="B1889" s="676"/>
      <c r="C1889" s="677"/>
      <c r="D1889" s="143" t="s">
        <v>2297</v>
      </c>
      <c r="E1889" s="66"/>
      <c r="F1889" s="705">
        <v>-1</v>
      </c>
      <c r="G1889" s="619">
        <v>0.8</v>
      </c>
      <c r="H1889" s="679">
        <v>2</v>
      </c>
      <c r="I1889" s="679"/>
      <c r="J1889" s="458">
        <f t="shared" si="39"/>
        <v>-1.6</v>
      </c>
      <c r="K1889" s="107"/>
      <c r="L1889" s="11"/>
      <c r="M1889" s="676"/>
    </row>
    <row r="1890" spans="2:13" x14ac:dyDescent="0.2">
      <c r="B1890" s="676"/>
      <c r="C1890" s="677"/>
      <c r="D1890" s="143" t="s">
        <v>2303</v>
      </c>
      <c r="E1890" s="66"/>
      <c r="F1890" s="705">
        <v>-1</v>
      </c>
      <c r="G1890" s="619">
        <v>2.4</v>
      </c>
      <c r="H1890" s="679">
        <v>2.5</v>
      </c>
      <c r="I1890" s="679"/>
      <c r="J1890" s="458">
        <f t="shared" si="39"/>
        <v>-6</v>
      </c>
      <c r="K1890" s="107"/>
      <c r="L1890" s="11"/>
      <c r="M1890" s="676"/>
    </row>
    <row r="1891" spans="2:13" x14ac:dyDescent="0.2">
      <c r="B1891" s="676"/>
      <c r="C1891" s="677" t="s">
        <v>1074</v>
      </c>
      <c r="D1891" s="143" t="s">
        <v>158</v>
      </c>
      <c r="E1891" s="66" t="s">
        <v>128</v>
      </c>
      <c r="F1891" s="705">
        <v>1</v>
      </c>
      <c r="G1891" s="619">
        <v>15.9</v>
      </c>
      <c r="H1891" s="679">
        <v>3.57</v>
      </c>
      <c r="I1891" s="679"/>
      <c r="J1891" s="458">
        <f t="shared" si="39"/>
        <v>56.762999999999998</v>
      </c>
      <c r="K1891" s="107"/>
      <c r="L1891" s="11"/>
      <c r="M1891" s="676"/>
    </row>
    <row r="1892" spans="2:13" x14ac:dyDescent="0.2">
      <c r="B1892" s="676"/>
      <c r="C1892" s="677"/>
      <c r="D1892" s="143" t="s">
        <v>2297</v>
      </c>
      <c r="E1892" s="66"/>
      <c r="F1892" s="705">
        <v>-2</v>
      </c>
      <c r="G1892" s="619">
        <v>0.9</v>
      </c>
      <c r="H1892" s="679">
        <v>2</v>
      </c>
      <c r="I1892" s="679"/>
      <c r="J1892" s="458">
        <f t="shared" si="39"/>
        <v>-3.6</v>
      </c>
      <c r="K1892" s="107"/>
      <c r="L1892" s="11"/>
      <c r="M1892" s="676"/>
    </row>
    <row r="1893" spans="2:13" x14ac:dyDescent="0.2">
      <c r="B1893" s="676"/>
      <c r="C1893" s="677"/>
      <c r="D1893" s="143" t="s">
        <v>2297</v>
      </c>
      <c r="E1893" s="66"/>
      <c r="F1893" s="705">
        <v>-1</v>
      </c>
      <c r="G1893" s="619">
        <v>0.8</v>
      </c>
      <c r="H1893" s="679">
        <v>2</v>
      </c>
      <c r="I1893" s="679"/>
      <c r="J1893" s="458">
        <f t="shared" si="39"/>
        <v>-1.6</v>
      </c>
      <c r="K1893" s="107"/>
      <c r="L1893" s="11"/>
      <c r="M1893" s="676"/>
    </row>
    <row r="1894" spans="2:13" x14ac:dyDescent="0.2">
      <c r="B1894" s="676"/>
      <c r="C1894" s="677"/>
      <c r="D1894" s="143" t="s">
        <v>2303</v>
      </c>
      <c r="E1894" s="66"/>
      <c r="F1894" s="705">
        <v>-1</v>
      </c>
      <c r="G1894" s="619">
        <v>4.8</v>
      </c>
      <c r="H1894" s="679">
        <v>2.5</v>
      </c>
      <c r="I1894" s="679"/>
      <c r="J1894" s="458">
        <f t="shared" si="39"/>
        <v>-12</v>
      </c>
      <c r="K1894" s="107"/>
      <c r="L1894" s="11"/>
      <c r="M1894" s="676"/>
    </row>
    <row r="1895" spans="2:13" x14ac:dyDescent="0.2">
      <c r="B1895" s="676"/>
      <c r="C1895" s="677" t="s">
        <v>2233</v>
      </c>
      <c r="D1895" s="143" t="s">
        <v>144</v>
      </c>
      <c r="E1895" s="66" t="s">
        <v>125</v>
      </c>
      <c r="F1895" s="705">
        <v>1</v>
      </c>
      <c r="G1895" s="619">
        <v>29.4</v>
      </c>
      <c r="H1895" s="679">
        <v>2.0699999999999998</v>
      </c>
      <c r="I1895" s="679"/>
      <c r="J1895" s="458">
        <f t="shared" si="39"/>
        <v>60.85799999999999</v>
      </c>
      <c r="K1895" s="107"/>
      <c r="L1895" s="11"/>
      <c r="M1895" s="676"/>
    </row>
    <row r="1896" spans="2:13" x14ac:dyDescent="0.2">
      <c r="B1896" s="676"/>
      <c r="C1896" s="677"/>
      <c r="D1896" s="143" t="s">
        <v>2297</v>
      </c>
      <c r="E1896" s="66"/>
      <c r="F1896" s="705">
        <v>-2</v>
      </c>
      <c r="G1896" s="619">
        <v>1.2</v>
      </c>
      <c r="H1896" s="679">
        <v>1</v>
      </c>
      <c r="I1896" s="679"/>
      <c r="J1896" s="458">
        <f t="shared" si="39"/>
        <v>-2.4</v>
      </c>
      <c r="K1896" s="107"/>
      <c r="L1896" s="11"/>
      <c r="M1896" s="676"/>
    </row>
    <row r="1897" spans="2:13" x14ac:dyDescent="0.2">
      <c r="B1897" s="676"/>
      <c r="C1897" s="677"/>
      <c r="D1897" s="143" t="s">
        <v>2297</v>
      </c>
      <c r="E1897" s="66"/>
      <c r="F1897" s="705">
        <v>-2</v>
      </c>
      <c r="G1897" s="619">
        <v>0.9</v>
      </c>
      <c r="H1897" s="679">
        <v>0.5</v>
      </c>
      <c r="I1897" s="679"/>
      <c r="J1897" s="458">
        <f t="shared" si="39"/>
        <v>-0.9</v>
      </c>
      <c r="K1897" s="107"/>
      <c r="L1897" s="11"/>
      <c r="M1897" s="676"/>
    </row>
    <row r="1898" spans="2:13" x14ac:dyDescent="0.2">
      <c r="B1898" s="676"/>
      <c r="C1898" s="677"/>
      <c r="D1898" s="143"/>
      <c r="E1898" s="66" t="s">
        <v>1090</v>
      </c>
      <c r="F1898" s="705">
        <v>-1</v>
      </c>
      <c r="G1898" s="619">
        <v>3.2</v>
      </c>
      <c r="H1898" s="679">
        <v>1</v>
      </c>
      <c r="I1898" s="679"/>
      <c r="J1898" s="458">
        <f t="shared" si="39"/>
        <v>-3.2</v>
      </c>
      <c r="K1898" s="107"/>
      <c r="L1898" s="11"/>
      <c r="M1898" s="676"/>
    </row>
    <row r="1899" spans="2:13" x14ac:dyDescent="0.2">
      <c r="B1899" s="676"/>
      <c r="C1899" s="677"/>
      <c r="D1899" s="143"/>
      <c r="E1899" s="66" t="s">
        <v>1251</v>
      </c>
      <c r="F1899" s="705">
        <v>-1</v>
      </c>
      <c r="G1899" s="619">
        <v>6.85</v>
      </c>
      <c r="H1899" s="679">
        <v>0.9</v>
      </c>
      <c r="I1899" s="679"/>
      <c r="J1899" s="458">
        <f t="shared" si="39"/>
        <v>-6.165</v>
      </c>
      <c r="K1899" s="107"/>
      <c r="L1899" s="11"/>
      <c r="M1899" s="676"/>
    </row>
    <row r="1900" spans="2:13" x14ac:dyDescent="0.2">
      <c r="B1900" s="676"/>
      <c r="C1900" s="677"/>
      <c r="D1900" s="143" t="s">
        <v>2303</v>
      </c>
      <c r="E1900" s="66"/>
      <c r="F1900" s="705">
        <v>-3</v>
      </c>
      <c r="G1900" s="619">
        <v>1.2</v>
      </c>
      <c r="H1900" s="679">
        <v>1</v>
      </c>
      <c r="I1900" s="679"/>
      <c r="J1900" s="458">
        <f t="shared" si="39"/>
        <v>-3.5999999999999996</v>
      </c>
      <c r="K1900" s="107"/>
      <c r="L1900" s="11"/>
      <c r="M1900" s="676"/>
    </row>
    <row r="1901" spans="2:13" x14ac:dyDescent="0.3">
      <c r="B1901" s="676"/>
      <c r="C1901" s="725"/>
      <c r="D1901" s="117" t="s">
        <v>2390</v>
      </c>
      <c r="E1901" s="675"/>
      <c r="F1901" s="705">
        <v>-1</v>
      </c>
      <c r="G1901" s="619">
        <v>2.6</v>
      </c>
      <c r="H1901" s="715">
        <v>2.57</v>
      </c>
      <c r="I1901" s="679"/>
      <c r="J1901" s="527">
        <f t="shared" si="39"/>
        <v>-6.6819999999999995</v>
      </c>
      <c r="K1901" s="107"/>
      <c r="L1901" s="11"/>
      <c r="M1901" s="676"/>
    </row>
    <row r="1902" spans="2:13" x14ac:dyDescent="0.2">
      <c r="B1902" s="676"/>
      <c r="C1902" s="677" t="s">
        <v>1044</v>
      </c>
      <c r="D1902" s="143" t="s">
        <v>2314</v>
      </c>
      <c r="E1902" s="66" t="s">
        <v>128</v>
      </c>
      <c r="F1902" s="705">
        <v>1</v>
      </c>
      <c r="G1902" s="619">
        <v>13.9</v>
      </c>
      <c r="H1902" s="679">
        <v>3.05</v>
      </c>
      <c r="I1902" s="679"/>
      <c r="J1902" s="458">
        <f t="shared" si="39"/>
        <v>42.394999999999996</v>
      </c>
      <c r="K1902" s="107"/>
      <c r="L1902" s="11"/>
      <c r="M1902" s="676"/>
    </row>
    <row r="1903" spans="2:13" x14ac:dyDescent="0.2">
      <c r="B1903" s="676"/>
      <c r="C1903" s="677"/>
      <c r="D1903" s="143" t="s">
        <v>2345</v>
      </c>
      <c r="E1903" s="66"/>
      <c r="F1903" s="705">
        <v>-1</v>
      </c>
      <c r="G1903" s="619">
        <v>3</v>
      </c>
      <c r="H1903" s="679">
        <v>2.5</v>
      </c>
      <c r="I1903" s="679"/>
      <c r="J1903" s="458">
        <f t="shared" si="39"/>
        <v>-7.5</v>
      </c>
      <c r="K1903" s="107"/>
      <c r="L1903" s="11"/>
      <c r="M1903" s="676"/>
    </row>
    <row r="1904" spans="2:13" x14ac:dyDescent="0.2">
      <c r="B1904" s="676"/>
      <c r="C1904" s="677" t="s">
        <v>1042</v>
      </c>
      <c r="D1904" s="143" t="s">
        <v>2242</v>
      </c>
      <c r="E1904" s="66" t="s">
        <v>121</v>
      </c>
      <c r="F1904" s="705">
        <v>1</v>
      </c>
      <c r="G1904" s="619">
        <v>17.399999999999999</v>
      </c>
      <c r="H1904" s="679">
        <v>2.27</v>
      </c>
      <c r="I1904" s="679"/>
      <c r="J1904" s="458">
        <f t="shared" si="39"/>
        <v>39.497999999999998</v>
      </c>
      <c r="K1904" s="107"/>
      <c r="L1904" s="11"/>
      <c r="M1904" s="676"/>
    </row>
    <row r="1905" spans="2:13" x14ac:dyDescent="0.2">
      <c r="B1905" s="676"/>
      <c r="C1905" s="677"/>
      <c r="D1905" s="143" t="s">
        <v>2297</v>
      </c>
      <c r="E1905" s="66"/>
      <c r="F1905" s="705">
        <v>-1</v>
      </c>
      <c r="G1905" s="619">
        <v>1</v>
      </c>
      <c r="H1905" s="679">
        <v>0.7</v>
      </c>
      <c r="I1905" s="679"/>
      <c r="J1905" s="458">
        <f t="shared" si="39"/>
        <v>-0.7</v>
      </c>
      <c r="K1905" s="107"/>
      <c r="L1905" s="11"/>
      <c r="M1905" s="676"/>
    </row>
    <row r="1906" spans="2:13" x14ac:dyDescent="0.2">
      <c r="B1906" s="676"/>
      <c r="C1906" s="677"/>
      <c r="D1906" s="143" t="s">
        <v>2315</v>
      </c>
      <c r="E1906" s="66"/>
      <c r="F1906" s="705">
        <v>1</v>
      </c>
      <c r="G1906" s="619">
        <v>8.4499999999999993</v>
      </c>
      <c r="H1906" s="679">
        <v>0.2</v>
      </c>
      <c r="I1906" s="679"/>
      <c r="J1906" s="458">
        <f t="shared" si="39"/>
        <v>1.69</v>
      </c>
      <c r="K1906" s="107"/>
      <c r="L1906" s="11"/>
      <c r="M1906" s="676"/>
    </row>
    <row r="1907" spans="2:13" x14ac:dyDescent="0.2">
      <c r="B1907" s="676"/>
      <c r="C1907" s="677"/>
      <c r="D1907" s="143" t="s">
        <v>2371</v>
      </c>
      <c r="E1907" s="66"/>
      <c r="F1907" s="705">
        <v>-2</v>
      </c>
      <c r="G1907" s="619">
        <v>0.9</v>
      </c>
      <c r="H1907" s="679">
        <v>0.5</v>
      </c>
      <c r="I1907" s="679"/>
      <c r="J1907" s="458">
        <f t="shared" si="39"/>
        <v>-0.9</v>
      </c>
      <c r="K1907" s="107"/>
      <c r="L1907" s="11"/>
      <c r="M1907" s="676"/>
    </row>
    <row r="1908" spans="2:13" x14ac:dyDescent="0.3">
      <c r="B1908" s="676"/>
      <c r="C1908" s="725"/>
      <c r="D1908" s="117" t="s">
        <v>2390</v>
      </c>
      <c r="E1908" s="675"/>
      <c r="F1908" s="705">
        <v>-1</v>
      </c>
      <c r="G1908" s="619">
        <v>0.65</v>
      </c>
      <c r="H1908" s="715">
        <v>2.27</v>
      </c>
      <c r="I1908" s="679"/>
      <c r="J1908" s="527">
        <f t="shared" si="39"/>
        <v>-1.4755</v>
      </c>
      <c r="K1908" s="107"/>
      <c r="L1908" s="11"/>
      <c r="M1908" s="676"/>
    </row>
    <row r="1909" spans="2:13" x14ac:dyDescent="0.2">
      <c r="B1909" s="676"/>
      <c r="C1909" s="677" t="s">
        <v>1038</v>
      </c>
      <c r="D1909" s="143" t="s">
        <v>2242</v>
      </c>
      <c r="E1909" s="66" t="s">
        <v>121</v>
      </c>
      <c r="F1909" s="705">
        <v>1</v>
      </c>
      <c r="G1909" s="619">
        <v>16.899999999999999</v>
      </c>
      <c r="H1909" s="679">
        <v>2.27</v>
      </c>
      <c r="I1909" s="679"/>
      <c r="J1909" s="458">
        <f t="shared" si="39"/>
        <v>38.363</v>
      </c>
      <c r="K1909" s="107"/>
      <c r="L1909" s="11"/>
      <c r="M1909" s="676"/>
    </row>
    <row r="1910" spans="2:13" x14ac:dyDescent="0.2">
      <c r="B1910" s="676"/>
      <c r="C1910" s="677"/>
      <c r="D1910" s="143" t="s">
        <v>2297</v>
      </c>
      <c r="E1910" s="66"/>
      <c r="F1910" s="705">
        <v>-1</v>
      </c>
      <c r="G1910" s="619">
        <v>1</v>
      </c>
      <c r="H1910" s="679">
        <v>0.7</v>
      </c>
      <c r="I1910" s="679"/>
      <c r="J1910" s="458">
        <f t="shared" si="39"/>
        <v>-0.7</v>
      </c>
      <c r="K1910" s="107"/>
      <c r="L1910" s="11"/>
      <c r="M1910" s="676"/>
    </row>
    <row r="1911" spans="2:13" x14ac:dyDescent="0.2">
      <c r="B1911" s="676"/>
      <c r="C1911" s="677"/>
      <c r="D1911" s="143" t="s">
        <v>2315</v>
      </c>
      <c r="E1911" s="66"/>
      <c r="F1911" s="705">
        <v>1</v>
      </c>
      <c r="G1911" s="619">
        <v>7.95</v>
      </c>
      <c r="H1911" s="679">
        <v>0.2</v>
      </c>
      <c r="I1911" s="679"/>
      <c r="J1911" s="458">
        <f t="shared" si="39"/>
        <v>1.59</v>
      </c>
      <c r="K1911" s="107"/>
      <c r="L1911" s="11"/>
      <c r="M1911" s="676"/>
    </row>
    <row r="1912" spans="2:13" x14ac:dyDescent="0.2">
      <c r="B1912" s="676"/>
      <c r="C1912" s="677"/>
      <c r="D1912" s="143" t="s">
        <v>2371</v>
      </c>
      <c r="E1912" s="66"/>
      <c r="F1912" s="705">
        <v>-2</v>
      </c>
      <c r="G1912" s="619">
        <v>0.9</v>
      </c>
      <c r="H1912" s="679">
        <v>0.5</v>
      </c>
      <c r="I1912" s="679"/>
      <c r="J1912" s="458">
        <f t="shared" si="39"/>
        <v>-0.9</v>
      </c>
      <c r="K1912" s="107"/>
      <c r="L1912" s="11"/>
      <c r="M1912" s="676"/>
    </row>
    <row r="1913" spans="2:13" x14ac:dyDescent="0.2">
      <c r="B1913" s="676"/>
      <c r="C1913" s="677" t="s">
        <v>1022</v>
      </c>
      <c r="D1913" s="143" t="s">
        <v>569</v>
      </c>
      <c r="E1913" s="66" t="s">
        <v>797</v>
      </c>
      <c r="F1913" s="705">
        <v>1</v>
      </c>
      <c r="G1913" s="619">
        <v>22</v>
      </c>
      <c r="H1913" s="679">
        <v>4.17</v>
      </c>
      <c r="I1913" s="679"/>
      <c r="J1913" s="458">
        <f t="shared" si="39"/>
        <v>91.74</v>
      </c>
      <c r="K1913" s="107"/>
      <c r="L1913" s="11"/>
      <c r="M1913" s="676"/>
    </row>
    <row r="1914" spans="2:13" x14ac:dyDescent="0.2">
      <c r="B1914" s="676"/>
      <c r="C1914" s="677"/>
      <c r="D1914" s="143" t="s">
        <v>2297</v>
      </c>
      <c r="E1914" s="66"/>
      <c r="F1914" s="705">
        <v>-1</v>
      </c>
      <c r="G1914" s="619">
        <v>1.8</v>
      </c>
      <c r="H1914" s="679">
        <v>2.6</v>
      </c>
      <c r="I1914" s="679"/>
      <c r="J1914" s="458">
        <f t="shared" si="39"/>
        <v>-4.6800000000000006</v>
      </c>
      <c r="K1914" s="107"/>
      <c r="L1914" s="11"/>
      <c r="M1914" s="676"/>
    </row>
    <row r="1915" spans="2:13" x14ac:dyDescent="0.2">
      <c r="B1915" s="676"/>
      <c r="C1915" s="677"/>
      <c r="D1915" s="143" t="s">
        <v>2297</v>
      </c>
      <c r="E1915" s="66"/>
      <c r="F1915" s="705">
        <v>-1</v>
      </c>
      <c r="G1915" s="619">
        <v>1</v>
      </c>
      <c r="H1915" s="679">
        <v>2.1</v>
      </c>
      <c r="I1915" s="679"/>
      <c r="J1915" s="458">
        <f t="shared" si="39"/>
        <v>-2.1</v>
      </c>
      <c r="K1915" s="107"/>
      <c r="L1915" s="11"/>
      <c r="M1915" s="676"/>
    </row>
    <row r="1916" spans="2:13" x14ac:dyDescent="0.3">
      <c r="B1916" s="676"/>
      <c r="C1916" s="725"/>
      <c r="D1916" s="117" t="s">
        <v>2390</v>
      </c>
      <c r="E1916" s="675"/>
      <c r="F1916" s="705">
        <v>-1</v>
      </c>
      <c r="G1916" s="619">
        <v>5.7</v>
      </c>
      <c r="H1916" s="715">
        <v>4.17</v>
      </c>
      <c r="I1916" s="679"/>
      <c r="J1916" s="527">
        <f t="shared" si="39"/>
        <v>-23.769000000000002</v>
      </c>
      <c r="K1916" s="107"/>
      <c r="L1916" s="11"/>
      <c r="M1916" s="676"/>
    </row>
    <row r="1917" spans="2:13" x14ac:dyDescent="0.2">
      <c r="B1917" s="676"/>
      <c r="C1917" s="677" t="s">
        <v>1035</v>
      </c>
      <c r="D1917" s="143" t="s">
        <v>218</v>
      </c>
      <c r="E1917" s="66" t="s">
        <v>121</v>
      </c>
      <c r="F1917" s="705">
        <v>1</v>
      </c>
      <c r="G1917" s="619">
        <v>15</v>
      </c>
      <c r="H1917" s="679">
        <v>2.27</v>
      </c>
      <c r="I1917" s="679"/>
      <c r="J1917" s="458">
        <f t="shared" si="39"/>
        <v>34.049999999999997</v>
      </c>
      <c r="K1917" s="107"/>
      <c r="L1917" s="11"/>
      <c r="M1917" s="676"/>
    </row>
    <row r="1918" spans="2:13" x14ac:dyDescent="0.2">
      <c r="B1918" s="676"/>
      <c r="C1918" s="677"/>
      <c r="D1918" s="143" t="s">
        <v>2297</v>
      </c>
      <c r="E1918" s="66"/>
      <c r="F1918" s="705">
        <v>-1</v>
      </c>
      <c r="G1918" s="619">
        <v>1</v>
      </c>
      <c r="H1918" s="679">
        <v>0.2</v>
      </c>
      <c r="I1918" s="679"/>
      <c r="J1918" s="458">
        <f t="shared" si="39"/>
        <v>-0.2</v>
      </c>
      <c r="K1918" s="107"/>
      <c r="L1918" s="11"/>
      <c r="M1918" s="676"/>
    </row>
    <row r="1919" spans="2:13" x14ac:dyDescent="0.2">
      <c r="B1919" s="676"/>
      <c r="C1919" s="677"/>
      <c r="D1919" s="143" t="s">
        <v>2371</v>
      </c>
      <c r="E1919" s="66"/>
      <c r="F1919" s="705">
        <v>-1</v>
      </c>
      <c r="G1919" s="619">
        <v>1.8</v>
      </c>
      <c r="H1919" s="679">
        <v>0.5</v>
      </c>
      <c r="I1919" s="679"/>
      <c r="J1919" s="458">
        <f t="shared" si="39"/>
        <v>-0.9</v>
      </c>
      <c r="K1919" s="107"/>
      <c r="L1919" s="11"/>
      <c r="M1919" s="676"/>
    </row>
    <row r="1920" spans="2:13" x14ac:dyDescent="0.2">
      <c r="B1920" s="676"/>
      <c r="C1920" s="677" t="s">
        <v>1037</v>
      </c>
      <c r="D1920" s="143" t="s">
        <v>130</v>
      </c>
      <c r="E1920" s="66" t="s">
        <v>121</v>
      </c>
      <c r="F1920" s="705">
        <v>1</v>
      </c>
      <c r="G1920" s="619">
        <v>7.6</v>
      </c>
      <c r="H1920" s="679">
        <v>1.25</v>
      </c>
      <c r="I1920" s="679"/>
      <c r="J1920" s="458">
        <f t="shared" si="39"/>
        <v>9.5</v>
      </c>
      <c r="K1920" s="107"/>
      <c r="L1920" s="11"/>
      <c r="M1920" s="676"/>
    </row>
    <row r="1921" spans="2:13" x14ac:dyDescent="0.2">
      <c r="B1921" s="676"/>
      <c r="C1921" s="677"/>
      <c r="D1921" s="143" t="s">
        <v>2297</v>
      </c>
      <c r="E1921" s="66"/>
      <c r="F1921" s="705">
        <v>-1</v>
      </c>
      <c r="G1921" s="619">
        <v>0.9</v>
      </c>
      <c r="H1921" s="679">
        <v>0.7</v>
      </c>
      <c r="I1921" s="679"/>
      <c r="J1921" s="458">
        <f t="shared" si="39"/>
        <v>-0.63</v>
      </c>
      <c r="K1921" s="107"/>
      <c r="L1921" s="11"/>
      <c r="M1921" s="676"/>
    </row>
    <row r="1922" spans="2:13" x14ac:dyDescent="0.2">
      <c r="B1922" s="676"/>
      <c r="C1922" s="677" t="s">
        <v>2316</v>
      </c>
      <c r="D1922" s="143" t="s">
        <v>2317</v>
      </c>
      <c r="E1922" s="66" t="s">
        <v>128</v>
      </c>
      <c r="F1922" s="705">
        <v>1</v>
      </c>
      <c r="G1922" s="619">
        <v>17.399999999999999</v>
      </c>
      <c r="H1922" s="679">
        <v>4.07</v>
      </c>
      <c r="I1922" s="679"/>
      <c r="J1922" s="458">
        <f t="shared" si="39"/>
        <v>70.817999999999998</v>
      </c>
      <c r="K1922" s="107"/>
      <c r="L1922" s="11"/>
      <c r="M1922" s="676"/>
    </row>
    <row r="1923" spans="2:13" x14ac:dyDescent="0.2">
      <c r="B1923" s="676"/>
      <c r="C1923" s="677"/>
      <c r="D1923" s="143" t="s">
        <v>2297</v>
      </c>
      <c r="E1923" s="66"/>
      <c r="F1923" s="705">
        <v>-2</v>
      </c>
      <c r="G1923" s="619">
        <v>1.2</v>
      </c>
      <c r="H1923" s="679">
        <v>2</v>
      </c>
      <c r="I1923" s="679"/>
      <c r="J1923" s="458">
        <f t="shared" si="39"/>
        <v>-4.8</v>
      </c>
      <c r="K1923" s="107"/>
      <c r="L1923" s="11"/>
      <c r="M1923" s="676"/>
    </row>
    <row r="1924" spans="2:13" x14ac:dyDescent="0.3">
      <c r="B1924" s="676"/>
      <c r="C1924" s="725"/>
      <c r="D1924" s="117" t="s">
        <v>2390</v>
      </c>
      <c r="E1924" s="675"/>
      <c r="F1924" s="705">
        <v>-1</v>
      </c>
      <c r="G1924" s="619">
        <v>13.25</v>
      </c>
      <c r="H1924" s="715">
        <v>4.07</v>
      </c>
      <c r="I1924" s="679"/>
      <c r="J1924" s="527">
        <f t="shared" si="39"/>
        <v>-53.927500000000002</v>
      </c>
      <c r="K1924" s="107"/>
      <c r="L1924" s="11"/>
      <c r="M1924" s="676"/>
    </row>
    <row r="1925" spans="2:13" x14ac:dyDescent="0.2">
      <c r="B1925" s="676"/>
      <c r="C1925" s="677" t="s">
        <v>1026</v>
      </c>
      <c r="D1925" s="143" t="s">
        <v>1027</v>
      </c>
      <c r="E1925" s="66" t="s">
        <v>2484</v>
      </c>
      <c r="F1925" s="705">
        <v>1</v>
      </c>
      <c r="G1925" s="619">
        <v>26.46</v>
      </c>
      <c r="H1925" s="679">
        <v>4.07</v>
      </c>
      <c r="I1925" s="679"/>
      <c r="J1925" s="458">
        <f t="shared" si="39"/>
        <v>107.69220000000001</v>
      </c>
      <c r="K1925" s="107"/>
      <c r="L1925" s="11"/>
      <c r="M1925" s="676"/>
    </row>
    <row r="1926" spans="2:13" x14ac:dyDescent="0.2">
      <c r="B1926" s="676"/>
      <c r="C1926" s="677"/>
      <c r="D1926" s="143" t="s">
        <v>2297</v>
      </c>
      <c r="E1926" s="66"/>
      <c r="F1926" s="705">
        <v>-1</v>
      </c>
      <c r="G1926" s="619">
        <v>1.2</v>
      </c>
      <c r="H1926" s="679">
        <v>2</v>
      </c>
      <c r="I1926" s="679"/>
      <c r="J1926" s="458">
        <f t="shared" si="39"/>
        <v>-2.4</v>
      </c>
      <c r="K1926" s="107"/>
      <c r="L1926" s="11"/>
      <c r="M1926" s="676"/>
    </row>
    <row r="1927" spans="2:13" x14ac:dyDescent="0.2">
      <c r="B1927" s="676"/>
      <c r="C1927" s="677"/>
      <c r="D1927" s="143" t="s">
        <v>2307</v>
      </c>
      <c r="E1927" s="66"/>
      <c r="F1927" s="705">
        <v>-1</v>
      </c>
      <c r="G1927" s="619">
        <v>5.8</v>
      </c>
      <c r="H1927" s="679">
        <v>4.07</v>
      </c>
      <c r="I1927" s="679"/>
      <c r="J1927" s="458">
        <f t="shared" si="39"/>
        <v>-23.606000000000002</v>
      </c>
      <c r="K1927" s="107"/>
      <c r="L1927" s="11"/>
      <c r="M1927" s="676"/>
    </row>
    <row r="1928" spans="2:13" x14ac:dyDescent="0.3">
      <c r="B1928" s="676"/>
      <c r="C1928" s="725"/>
      <c r="D1928" s="117" t="s">
        <v>2390</v>
      </c>
      <c r="E1928" s="675"/>
      <c r="F1928" s="705">
        <v>-1</v>
      </c>
      <c r="G1928" s="619">
        <v>0.35</v>
      </c>
      <c r="H1928" s="715">
        <v>4.07</v>
      </c>
      <c r="I1928" s="679"/>
      <c r="J1928" s="527">
        <f t="shared" si="39"/>
        <v>-1.4245000000000001</v>
      </c>
      <c r="K1928" s="107"/>
      <c r="L1928" s="11"/>
      <c r="M1928" s="676"/>
    </row>
    <row r="1929" spans="2:13" x14ac:dyDescent="0.2">
      <c r="B1929" s="676"/>
      <c r="C1929" s="677" t="s">
        <v>1028</v>
      </c>
      <c r="D1929" s="143" t="s">
        <v>826</v>
      </c>
      <c r="E1929" s="66" t="s">
        <v>121</v>
      </c>
      <c r="F1929" s="705">
        <v>1</v>
      </c>
      <c r="G1929" s="619">
        <v>11.2</v>
      </c>
      <c r="H1929" s="679">
        <v>2.27</v>
      </c>
      <c r="I1929" s="679"/>
      <c r="J1929" s="458">
        <f t="shared" si="39"/>
        <v>25.423999999999999</v>
      </c>
      <c r="K1929" s="107"/>
      <c r="L1929" s="11"/>
      <c r="M1929" s="676"/>
    </row>
    <row r="1930" spans="2:13" x14ac:dyDescent="0.2">
      <c r="B1930" s="676"/>
      <c r="C1930" s="677"/>
      <c r="D1930" s="143" t="s">
        <v>2315</v>
      </c>
      <c r="E1930" s="66"/>
      <c r="F1930" s="705">
        <v>1</v>
      </c>
      <c r="G1930" s="619">
        <v>5.2</v>
      </c>
      <c r="H1930" s="679">
        <v>0.2</v>
      </c>
      <c r="I1930" s="679"/>
      <c r="J1930" s="458">
        <f t="shared" si="39"/>
        <v>1.04</v>
      </c>
      <c r="K1930" s="107"/>
      <c r="L1930" s="11"/>
      <c r="M1930" s="676"/>
    </row>
    <row r="1931" spans="2:13" x14ac:dyDescent="0.2">
      <c r="B1931" s="676"/>
      <c r="C1931" s="677"/>
      <c r="D1931" s="143" t="s">
        <v>2297</v>
      </c>
      <c r="E1931" s="66"/>
      <c r="F1931" s="705">
        <v>-1</v>
      </c>
      <c r="G1931" s="619">
        <v>0.9</v>
      </c>
      <c r="H1931" s="679">
        <v>0.7</v>
      </c>
      <c r="I1931" s="679"/>
      <c r="J1931" s="458">
        <f t="shared" si="39"/>
        <v>-0.63</v>
      </c>
      <c r="K1931" s="107"/>
      <c r="L1931" s="11"/>
      <c r="M1931" s="676"/>
    </row>
    <row r="1932" spans="2:13" x14ac:dyDescent="0.3">
      <c r="B1932" s="676"/>
      <c r="C1932" s="725"/>
      <c r="D1932" s="117" t="s">
        <v>2390</v>
      </c>
      <c r="E1932" s="675"/>
      <c r="F1932" s="705">
        <v>-1</v>
      </c>
      <c r="G1932" s="619">
        <v>2.7</v>
      </c>
      <c r="H1932" s="715">
        <v>2.27</v>
      </c>
      <c r="I1932" s="679"/>
      <c r="J1932" s="527">
        <f t="shared" si="39"/>
        <v>-6.1290000000000004</v>
      </c>
      <c r="K1932" s="107"/>
      <c r="L1932" s="11"/>
      <c r="M1932" s="676"/>
    </row>
    <row r="1933" spans="2:13" x14ac:dyDescent="0.2">
      <c r="B1933" s="676"/>
      <c r="C1933" s="677" t="s">
        <v>1029</v>
      </c>
      <c r="D1933" s="143" t="s">
        <v>827</v>
      </c>
      <c r="E1933" s="66" t="s">
        <v>121</v>
      </c>
      <c r="F1933" s="705">
        <v>1</v>
      </c>
      <c r="G1933" s="619">
        <v>11.2</v>
      </c>
      <c r="H1933" s="679">
        <v>2.27</v>
      </c>
      <c r="I1933" s="679"/>
      <c r="J1933" s="458">
        <f t="shared" si="39"/>
        <v>25.423999999999999</v>
      </c>
      <c r="K1933" s="107"/>
      <c r="L1933" s="11"/>
      <c r="M1933" s="676"/>
    </row>
    <row r="1934" spans="2:13" x14ac:dyDescent="0.2">
      <c r="B1934" s="676"/>
      <c r="C1934" s="677"/>
      <c r="D1934" s="143" t="s">
        <v>2315</v>
      </c>
      <c r="E1934" s="66"/>
      <c r="F1934" s="705">
        <v>1</v>
      </c>
      <c r="G1934" s="619">
        <v>5.2</v>
      </c>
      <c r="H1934" s="679">
        <v>0.2</v>
      </c>
      <c r="I1934" s="679"/>
      <c r="J1934" s="458">
        <f t="shared" si="39"/>
        <v>1.04</v>
      </c>
      <c r="K1934" s="107"/>
      <c r="L1934" s="11"/>
      <c r="M1934" s="676"/>
    </row>
    <row r="1935" spans="2:13" x14ac:dyDescent="0.2">
      <c r="B1935" s="676"/>
      <c r="C1935" s="677"/>
      <c r="D1935" s="143" t="s">
        <v>2297</v>
      </c>
      <c r="E1935" s="66"/>
      <c r="F1935" s="705">
        <v>-1</v>
      </c>
      <c r="G1935" s="619">
        <v>0.9</v>
      </c>
      <c r="H1935" s="679">
        <v>0.7</v>
      </c>
      <c r="I1935" s="679"/>
      <c r="J1935" s="458">
        <f t="shared" si="39"/>
        <v>-0.63</v>
      </c>
      <c r="K1935" s="107"/>
      <c r="L1935" s="11"/>
      <c r="M1935" s="676"/>
    </row>
    <row r="1936" spans="2:13" x14ac:dyDescent="0.3">
      <c r="B1936" s="676"/>
      <c r="C1936" s="725"/>
      <c r="D1936" s="117" t="s">
        <v>2390</v>
      </c>
      <c r="E1936" s="675"/>
      <c r="F1936" s="705">
        <v>-1</v>
      </c>
      <c r="G1936" s="619">
        <v>2.7</v>
      </c>
      <c r="H1936" s="715">
        <v>2.27</v>
      </c>
      <c r="I1936" s="679"/>
      <c r="J1936" s="527">
        <f t="shared" si="39"/>
        <v>-6.1290000000000004</v>
      </c>
      <c r="K1936" s="107"/>
      <c r="L1936" s="11"/>
      <c r="M1936" s="676"/>
    </row>
    <row r="1937" spans="2:13" x14ac:dyDescent="0.2">
      <c r="B1937" s="676"/>
      <c r="C1937" s="677" t="s">
        <v>1030</v>
      </c>
      <c r="D1937" s="143" t="s">
        <v>142</v>
      </c>
      <c r="E1937" s="66" t="s">
        <v>121</v>
      </c>
      <c r="F1937" s="705">
        <v>1</v>
      </c>
      <c r="G1937" s="619">
        <v>8.1999999999999993</v>
      </c>
      <c r="H1937" s="679">
        <v>2.27</v>
      </c>
      <c r="I1937" s="679"/>
      <c r="J1937" s="458">
        <f t="shared" si="39"/>
        <v>18.613999999999997</v>
      </c>
      <c r="K1937" s="107"/>
      <c r="L1937" s="11"/>
      <c r="M1937" s="676"/>
    </row>
    <row r="1938" spans="2:13" x14ac:dyDescent="0.2">
      <c r="B1938" s="676"/>
      <c r="C1938" s="677"/>
      <c r="D1938" s="143" t="s">
        <v>2297</v>
      </c>
      <c r="E1938" s="66"/>
      <c r="F1938" s="705">
        <v>-1</v>
      </c>
      <c r="G1938" s="619">
        <v>0.9</v>
      </c>
      <c r="H1938" s="679">
        <v>0.2</v>
      </c>
      <c r="I1938" s="679"/>
      <c r="J1938" s="458">
        <f t="shared" si="39"/>
        <v>-0.18000000000000002</v>
      </c>
      <c r="K1938" s="107"/>
      <c r="L1938" s="11"/>
      <c r="M1938" s="676"/>
    </row>
    <row r="1939" spans="2:13" x14ac:dyDescent="0.3">
      <c r="B1939" s="676"/>
      <c r="C1939" s="725"/>
      <c r="D1939" s="117" t="s">
        <v>2390</v>
      </c>
      <c r="E1939" s="675"/>
      <c r="F1939" s="705">
        <v>-1</v>
      </c>
      <c r="G1939" s="619">
        <v>4.0999999999999996</v>
      </c>
      <c r="H1939" s="715">
        <v>2.27</v>
      </c>
      <c r="I1939" s="679"/>
      <c r="J1939" s="527">
        <f t="shared" si="39"/>
        <v>-9.3069999999999986</v>
      </c>
      <c r="K1939" s="107"/>
      <c r="L1939" s="11"/>
      <c r="M1939" s="676"/>
    </row>
    <row r="1940" spans="2:13" x14ac:dyDescent="0.2">
      <c r="B1940" s="676"/>
      <c r="C1940" s="677" t="s">
        <v>1057</v>
      </c>
      <c r="D1940" s="143" t="s">
        <v>177</v>
      </c>
      <c r="E1940" s="66" t="s">
        <v>786</v>
      </c>
      <c r="F1940" s="705">
        <v>1</v>
      </c>
      <c r="G1940" s="619">
        <v>8.4</v>
      </c>
      <c r="H1940" s="679">
        <v>2.67</v>
      </c>
      <c r="I1940" s="679"/>
      <c r="J1940" s="458">
        <f t="shared" si="39"/>
        <v>22.428000000000001</v>
      </c>
      <c r="K1940" s="107"/>
      <c r="L1940" s="11"/>
      <c r="M1940" s="676"/>
    </row>
    <row r="1941" spans="2:13" x14ac:dyDescent="0.2">
      <c r="B1941" s="676"/>
      <c r="C1941" s="677"/>
      <c r="D1941" s="143" t="s">
        <v>2297</v>
      </c>
      <c r="E1941" s="66"/>
      <c r="F1941" s="705">
        <v>-1</v>
      </c>
      <c r="G1941" s="619">
        <v>0.9</v>
      </c>
      <c r="H1941" s="679">
        <v>1</v>
      </c>
      <c r="I1941" s="679"/>
      <c r="J1941" s="458">
        <f t="shared" si="39"/>
        <v>-0.9</v>
      </c>
      <c r="K1941" s="107"/>
      <c r="L1941" s="11"/>
      <c r="M1941" s="676"/>
    </row>
    <row r="1942" spans="2:13" x14ac:dyDescent="0.2">
      <c r="B1942" s="676"/>
      <c r="C1942" s="677"/>
      <c r="D1942" s="143" t="s">
        <v>2371</v>
      </c>
      <c r="E1942" s="66"/>
      <c r="F1942" s="705">
        <v>-1</v>
      </c>
      <c r="G1942" s="619">
        <v>0.9</v>
      </c>
      <c r="H1942" s="679">
        <v>0.5</v>
      </c>
      <c r="I1942" s="679"/>
      <c r="J1942" s="458">
        <f t="shared" si="39"/>
        <v>-0.45</v>
      </c>
      <c r="K1942" s="107"/>
      <c r="L1942" s="11"/>
      <c r="M1942" s="676"/>
    </row>
    <row r="1943" spans="2:13" x14ac:dyDescent="0.2">
      <c r="B1943" s="676"/>
      <c r="C1943" s="677" t="s">
        <v>1058</v>
      </c>
      <c r="D1943" s="143" t="s">
        <v>1059</v>
      </c>
      <c r="E1943" s="66" t="s">
        <v>782</v>
      </c>
      <c r="F1943" s="705">
        <v>1</v>
      </c>
      <c r="G1943" s="619">
        <v>8.6999999999999993</v>
      </c>
      <c r="H1943" s="679">
        <v>2.0699999999999998</v>
      </c>
      <c r="I1943" s="679"/>
      <c r="J1943" s="458">
        <f t="shared" si="39"/>
        <v>18.008999999999997</v>
      </c>
      <c r="K1943" s="107"/>
      <c r="L1943" s="11"/>
      <c r="M1943" s="676"/>
    </row>
    <row r="1944" spans="2:13" x14ac:dyDescent="0.3">
      <c r="B1944" s="676"/>
      <c r="C1944" s="725"/>
      <c r="D1944" s="117" t="s">
        <v>2390</v>
      </c>
      <c r="E1944" s="675"/>
      <c r="F1944" s="705">
        <v>-1</v>
      </c>
      <c r="G1944" s="619">
        <v>1</v>
      </c>
      <c r="H1944" s="715">
        <v>2.0699999999999998</v>
      </c>
      <c r="I1944" s="679"/>
      <c r="J1944" s="527">
        <f t="shared" si="39"/>
        <v>-2.0699999999999998</v>
      </c>
      <c r="K1944" s="107"/>
      <c r="L1944" s="11"/>
      <c r="M1944" s="676"/>
    </row>
    <row r="1945" spans="2:13" x14ac:dyDescent="0.2">
      <c r="B1945" s="676"/>
      <c r="C1945" s="677" t="s">
        <v>1054</v>
      </c>
      <c r="D1945" s="143" t="s">
        <v>1055</v>
      </c>
      <c r="E1945" s="66" t="s">
        <v>264</v>
      </c>
      <c r="F1945" s="705">
        <v>1</v>
      </c>
      <c r="G1945" s="619">
        <v>17.2</v>
      </c>
      <c r="H1945" s="679">
        <v>3.07</v>
      </c>
      <c r="I1945" s="679"/>
      <c r="J1945" s="458">
        <f t="shared" si="39"/>
        <v>52.803999999999995</v>
      </c>
      <c r="K1945" s="107"/>
      <c r="L1945" s="11"/>
      <c r="M1945" s="676"/>
    </row>
    <row r="1946" spans="2:13" x14ac:dyDescent="0.2">
      <c r="B1946" s="676"/>
      <c r="C1946" s="677"/>
      <c r="D1946" s="143" t="s">
        <v>2297</v>
      </c>
      <c r="E1946" s="66"/>
      <c r="F1946" s="705">
        <v>-1</v>
      </c>
      <c r="G1946" s="619">
        <v>0.9</v>
      </c>
      <c r="H1946" s="679">
        <v>1.5</v>
      </c>
      <c r="I1946" s="679"/>
      <c r="J1946" s="458">
        <f t="shared" si="39"/>
        <v>-1.35</v>
      </c>
      <c r="K1946" s="107"/>
      <c r="L1946" s="11"/>
      <c r="M1946" s="676"/>
    </row>
    <row r="1947" spans="2:13" x14ac:dyDescent="0.2">
      <c r="B1947" s="676"/>
      <c r="C1947" s="677"/>
      <c r="D1947" s="143" t="s">
        <v>2371</v>
      </c>
      <c r="E1947" s="66"/>
      <c r="F1947" s="705">
        <v>-1</v>
      </c>
      <c r="G1947" s="619">
        <v>2.4</v>
      </c>
      <c r="H1947" s="679">
        <v>1.4</v>
      </c>
      <c r="I1947" s="679"/>
      <c r="J1947" s="458">
        <f t="shared" si="39"/>
        <v>-3.36</v>
      </c>
      <c r="K1947" s="107"/>
      <c r="L1947" s="11"/>
      <c r="M1947" s="676"/>
    </row>
    <row r="1948" spans="2:13" x14ac:dyDescent="0.2">
      <c r="B1948" s="676"/>
      <c r="C1948" s="677"/>
      <c r="D1948" s="143" t="s">
        <v>2371</v>
      </c>
      <c r="E1948" s="66"/>
      <c r="F1948" s="705">
        <v>-1</v>
      </c>
      <c r="G1948" s="619">
        <v>1.2</v>
      </c>
      <c r="H1948" s="679">
        <v>1.4</v>
      </c>
      <c r="I1948" s="679"/>
      <c r="J1948" s="458">
        <f t="shared" si="39"/>
        <v>-1.68</v>
      </c>
      <c r="K1948" s="107"/>
      <c r="L1948" s="11"/>
      <c r="M1948" s="676"/>
    </row>
    <row r="1949" spans="2:13" x14ac:dyDescent="0.2">
      <c r="B1949" s="676"/>
      <c r="C1949" s="677"/>
      <c r="D1949" s="143" t="s">
        <v>2371</v>
      </c>
      <c r="E1949" s="66"/>
      <c r="F1949" s="705">
        <v>-1</v>
      </c>
      <c r="G1949" s="619">
        <v>0.9</v>
      </c>
      <c r="H1949" s="679">
        <v>0.5</v>
      </c>
      <c r="I1949" s="679"/>
      <c r="J1949" s="458">
        <f t="shared" si="39"/>
        <v>-0.45</v>
      </c>
      <c r="K1949" s="107"/>
      <c r="L1949" s="11"/>
      <c r="M1949" s="676"/>
    </row>
    <row r="1950" spans="2:13" x14ac:dyDescent="0.3">
      <c r="B1950" s="676"/>
      <c r="C1950" s="725"/>
      <c r="D1950" s="117" t="s">
        <v>2390</v>
      </c>
      <c r="E1950" s="675"/>
      <c r="F1950" s="705">
        <v>-1</v>
      </c>
      <c r="G1950" s="619">
        <v>1</v>
      </c>
      <c r="H1950" s="715">
        <v>3.57</v>
      </c>
      <c r="I1950" s="679"/>
      <c r="J1950" s="527">
        <f t="shared" si="39"/>
        <v>-3.57</v>
      </c>
      <c r="K1950" s="107"/>
      <c r="L1950" s="11"/>
      <c r="M1950" s="676"/>
    </row>
    <row r="1951" spans="2:13" x14ac:dyDescent="0.2">
      <c r="B1951" s="676"/>
      <c r="C1951" s="677" t="s">
        <v>1060</v>
      </c>
      <c r="D1951" s="143" t="s">
        <v>177</v>
      </c>
      <c r="E1951" s="66" t="s">
        <v>786</v>
      </c>
      <c r="F1951" s="705">
        <v>1</v>
      </c>
      <c r="G1951" s="619">
        <v>9.4</v>
      </c>
      <c r="H1951" s="679">
        <v>2.67</v>
      </c>
      <c r="I1951" s="679"/>
      <c r="J1951" s="458">
        <f t="shared" si="39"/>
        <v>25.097999999999999</v>
      </c>
      <c r="K1951" s="107"/>
      <c r="L1951" s="11"/>
      <c r="M1951" s="676"/>
    </row>
    <row r="1952" spans="2:13" x14ac:dyDescent="0.2">
      <c r="B1952" s="676"/>
      <c r="C1952" s="677"/>
      <c r="D1952" s="143" t="s">
        <v>2297</v>
      </c>
      <c r="E1952" s="66"/>
      <c r="F1952" s="705">
        <v>-1</v>
      </c>
      <c r="G1952" s="619">
        <v>0.9</v>
      </c>
      <c r="H1952" s="679">
        <v>0.5</v>
      </c>
      <c r="I1952" s="679"/>
      <c r="J1952" s="458">
        <f t="shared" si="39"/>
        <v>-0.45</v>
      </c>
      <c r="K1952" s="107"/>
      <c r="L1952" s="11"/>
      <c r="M1952" s="676"/>
    </row>
    <row r="1953" spans="2:13" x14ac:dyDescent="0.2">
      <c r="B1953" s="676"/>
      <c r="C1953" s="677"/>
      <c r="D1953" s="143" t="s">
        <v>2371</v>
      </c>
      <c r="E1953" s="66"/>
      <c r="F1953" s="705">
        <v>-1</v>
      </c>
      <c r="G1953" s="619">
        <v>0.9</v>
      </c>
      <c r="H1953" s="679">
        <v>0.5</v>
      </c>
      <c r="I1953" s="679"/>
      <c r="J1953" s="458">
        <f t="shared" si="39"/>
        <v>-0.45</v>
      </c>
      <c r="K1953" s="107"/>
      <c r="L1953" s="11"/>
      <c r="M1953" s="676"/>
    </row>
    <row r="1954" spans="2:13" x14ac:dyDescent="0.2">
      <c r="B1954" s="676"/>
      <c r="C1954" s="677" t="s">
        <v>1061</v>
      </c>
      <c r="D1954" s="143" t="s">
        <v>215</v>
      </c>
      <c r="E1954" s="66" t="s">
        <v>797</v>
      </c>
      <c r="F1954" s="705">
        <v>1</v>
      </c>
      <c r="G1954" s="619">
        <v>24.2</v>
      </c>
      <c r="H1954" s="679">
        <v>3.15</v>
      </c>
      <c r="I1954" s="679"/>
      <c r="J1954" s="458">
        <f t="shared" si="39"/>
        <v>76.22999999999999</v>
      </c>
      <c r="K1954" s="107"/>
      <c r="L1954" s="11"/>
      <c r="M1954" s="676"/>
    </row>
    <row r="1955" spans="2:13" x14ac:dyDescent="0.2">
      <c r="B1955" s="676"/>
      <c r="C1955" s="677"/>
      <c r="D1955" s="143" t="s">
        <v>2297</v>
      </c>
      <c r="E1955" s="66"/>
      <c r="F1955" s="705">
        <v>-1</v>
      </c>
      <c r="G1955" s="619">
        <v>1.2</v>
      </c>
      <c r="H1955" s="679">
        <v>2.6</v>
      </c>
      <c r="I1955" s="679"/>
      <c r="J1955" s="458">
        <f t="shared" si="39"/>
        <v>-3.12</v>
      </c>
      <c r="K1955" s="107"/>
      <c r="L1955" s="11"/>
      <c r="M1955" s="676"/>
    </row>
    <row r="1956" spans="2:13" x14ac:dyDescent="0.2">
      <c r="B1956" s="676"/>
      <c r="C1956" s="677"/>
      <c r="D1956" s="143" t="s">
        <v>2371</v>
      </c>
      <c r="E1956" s="66"/>
      <c r="F1956" s="705">
        <v>-1</v>
      </c>
      <c r="G1956" s="619">
        <v>2.4</v>
      </c>
      <c r="H1956" s="679">
        <v>1.4</v>
      </c>
      <c r="I1956" s="679"/>
      <c r="J1956" s="458">
        <f t="shared" si="39"/>
        <v>-3.36</v>
      </c>
      <c r="K1956" s="107"/>
      <c r="L1956" s="11"/>
      <c r="M1956" s="676"/>
    </row>
    <row r="1957" spans="2:13" x14ac:dyDescent="0.3">
      <c r="B1957" s="676"/>
      <c r="C1957" s="725"/>
      <c r="D1957" s="117" t="s">
        <v>2390</v>
      </c>
      <c r="E1957" s="675"/>
      <c r="F1957" s="705">
        <v>-1</v>
      </c>
      <c r="G1957" s="619">
        <v>2.2999999999999998</v>
      </c>
      <c r="H1957" s="715">
        <v>4.17</v>
      </c>
      <c r="I1957" s="679"/>
      <c r="J1957" s="527">
        <f t="shared" si="39"/>
        <v>-9.5909999999999993</v>
      </c>
      <c r="K1957" s="107"/>
      <c r="L1957" s="11"/>
      <c r="M1957" s="676"/>
    </row>
    <row r="1958" spans="2:13" x14ac:dyDescent="0.2">
      <c r="B1958" s="676"/>
      <c r="C1958" s="677" t="s">
        <v>1063</v>
      </c>
      <c r="D1958" s="143" t="s">
        <v>1064</v>
      </c>
      <c r="E1958" s="66" t="s">
        <v>125</v>
      </c>
      <c r="F1958" s="705">
        <v>1</v>
      </c>
      <c r="G1958" s="619">
        <v>17.5</v>
      </c>
      <c r="H1958" s="679">
        <v>2.0699999999999998</v>
      </c>
      <c r="I1958" s="679"/>
      <c r="J1958" s="458">
        <f t="shared" si="39"/>
        <v>36.224999999999994</v>
      </c>
      <c r="K1958" s="107"/>
      <c r="L1958" s="11"/>
      <c r="M1958" s="676"/>
    </row>
    <row r="1959" spans="2:13" x14ac:dyDescent="0.2">
      <c r="B1959" s="676"/>
      <c r="C1959" s="677"/>
      <c r="D1959" s="143" t="s">
        <v>2297</v>
      </c>
      <c r="E1959" s="66"/>
      <c r="F1959" s="705">
        <v>-1</v>
      </c>
      <c r="G1959" s="619">
        <v>1.2</v>
      </c>
      <c r="H1959" s="679">
        <v>1</v>
      </c>
      <c r="I1959" s="679"/>
      <c r="J1959" s="458">
        <f t="shared" si="39"/>
        <v>-1.2</v>
      </c>
      <c r="K1959" s="107"/>
      <c r="L1959" s="11"/>
      <c r="M1959" s="676"/>
    </row>
    <row r="1960" spans="2:13" x14ac:dyDescent="0.2">
      <c r="B1960" s="676"/>
      <c r="C1960" s="677" t="s">
        <v>1067</v>
      </c>
      <c r="D1960" s="143" t="s">
        <v>1059</v>
      </c>
      <c r="E1960" s="66" t="s">
        <v>782</v>
      </c>
      <c r="F1960" s="705">
        <v>1</v>
      </c>
      <c r="G1960" s="619">
        <v>8.6</v>
      </c>
      <c r="H1960" s="679">
        <v>2.0699999999999998</v>
      </c>
      <c r="I1960" s="679"/>
      <c r="J1960" s="458">
        <f t="shared" si="39"/>
        <v>17.802</v>
      </c>
      <c r="K1960" s="107"/>
      <c r="L1960" s="11"/>
      <c r="M1960" s="676"/>
    </row>
    <row r="1961" spans="2:13" x14ac:dyDescent="0.2">
      <c r="B1961" s="676"/>
      <c r="C1961" s="677" t="s">
        <v>1069</v>
      </c>
      <c r="D1961" s="143" t="s">
        <v>826</v>
      </c>
      <c r="E1961" s="66" t="s">
        <v>120</v>
      </c>
      <c r="F1961" s="705">
        <v>1</v>
      </c>
      <c r="G1961" s="619">
        <v>8.3000000000000007</v>
      </c>
      <c r="H1961" s="679">
        <v>2.87</v>
      </c>
      <c r="I1961" s="679"/>
      <c r="J1961" s="458">
        <f t="shared" si="39"/>
        <v>23.821000000000002</v>
      </c>
      <c r="K1961" s="107"/>
      <c r="L1961" s="11"/>
      <c r="M1961" s="676"/>
    </row>
    <row r="1962" spans="2:13" x14ac:dyDescent="0.2">
      <c r="B1962" s="676"/>
      <c r="C1962" s="677"/>
      <c r="D1962" s="143" t="s">
        <v>2297</v>
      </c>
      <c r="E1962" s="66"/>
      <c r="F1962" s="705">
        <v>-1</v>
      </c>
      <c r="G1962" s="619">
        <v>0.8</v>
      </c>
      <c r="H1962" s="679">
        <v>0.8</v>
      </c>
      <c r="I1962" s="679"/>
      <c r="J1962" s="458">
        <f t="shared" si="39"/>
        <v>-0.64000000000000012</v>
      </c>
      <c r="K1962" s="107"/>
      <c r="L1962" s="11"/>
      <c r="M1962" s="676"/>
    </row>
    <row r="1963" spans="2:13" x14ac:dyDescent="0.2">
      <c r="B1963" s="676"/>
      <c r="C1963" s="677" t="s">
        <v>1070</v>
      </c>
      <c r="D1963" s="143" t="s">
        <v>827</v>
      </c>
      <c r="E1963" s="66" t="s">
        <v>120</v>
      </c>
      <c r="F1963" s="705">
        <v>1</v>
      </c>
      <c r="G1963" s="619">
        <v>6.2</v>
      </c>
      <c r="H1963" s="679">
        <v>2.87</v>
      </c>
      <c r="I1963" s="679"/>
      <c r="J1963" s="458">
        <f t="shared" si="39"/>
        <v>17.794</v>
      </c>
      <c r="K1963" s="107"/>
      <c r="L1963" s="11"/>
      <c r="M1963" s="676"/>
    </row>
    <row r="1964" spans="2:13" x14ac:dyDescent="0.2">
      <c r="B1964" s="676"/>
      <c r="C1964" s="677"/>
      <c r="D1964" s="143" t="s">
        <v>2297</v>
      </c>
      <c r="E1964" s="66"/>
      <c r="F1964" s="705">
        <v>-1</v>
      </c>
      <c r="G1964" s="619">
        <v>0.8</v>
      </c>
      <c r="H1964" s="679">
        <v>0.8</v>
      </c>
      <c r="I1964" s="679"/>
      <c r="J1964" s="458">
        <f t="shared" si="39"/>
        <v>-0.64000000000000012</v>
      </c>
      <c r="K1964" s="107"/>
      <c r="L1964" s="11"/>
      <c r="M1964" s="676"/>
    </row>
    <row r="1965" spans="2:13" x14ac:dyDescent="0.2">
      <c r="B1965" s="676"/>
      <c r="C1965" s="677" t="s">
        <v>2318</v>
      </c>
      <c r="D1965" s="143" t="s">
        <v>1065</v>
      </c>
      <c r="E1965" s="66" t="s">
        <v>128</v>
      </c>
      <c r="F1965" s="705">
        <v>1</v>
      </c>
      <c r="G1965" s="619">
        <v>25.1</v>
      </c>
      <c r="H1965" s="679">
        <v>4.07</v>
      </c>
      <c r="I1965" s="679"/>
      <c r="J1965" s="458">
        <f t="shared" si="39"/>
        <v>102.15700000000001</v>
      </c>
      <c r="K1965" s="107"/>
      <c r="L1965" s="11"/>
      <c r="M1965" s="676"/>
    </row>
    <row r="1966" spans="2:13" x14ac:dyDescent="0.2">
      <c r="B1966" s="676"/>
      <c r="C1966" s="677"/>
      <c r="D1966" s="143" t="s">
        <v>2297</v>
      </c>
      <c r="E1966" s="66"/>
      <c r="F1966" s="705">
        <v>-1</v>
      </c>
      <c r="G1966" s="619">
        <v>1</v>
      </c>
      <c r="H1966" s="679">
        <v>2</v>
      </c>
      <c r="I1966" s="679"/>
      <c r="J1966" s="458">
        <f t="shared" si="39"/>
        <v>-2</v>
      </c>
      <c r="K1966" s="107"/>
      <c r="L1966" s="11"/>
      <c r="M1966" s="676"/>
    </row>
    <row r="1967" spans="2:13" x14ac:dyDescent="0.2">
      <c r="B1967" s="676"/>
      <c r="C1967" s="677"/>
      <c r="D1967" s="143" t="s">
        <v>2297</v>
      </c>
      <c r="E1967" s="66"/>
      <c r="F1967" s="705">
        <v>-1</v>
      </c>
      <c r="G1967" s="619">
        <v>0.9</v>
      </c>
      <c r="H1967" s="679">
        <v>2</v>
      </c>
      <c r="I1967" s="679"/>
      <c r="J1967" s="458">
        <f t="shared" si="39"/>
        <v>-1.8</v>
      </c>
      <c r="K1967" s="107"/>
      <c r="L1967" s="11"/>
      <c r="M1967" s="676"/>
    </row>
    <row r="1968" spans="2:13" x14ac:dyDescent="0.3">
      <c r="B1968" s="676"/>
      <c r="C1968" s="725"/>
      <c r="D1968" s="117" t="s">
        <v>2390</v>
      </c>
      <c r="E1968" s="675"/>
      <c r="F1968" s="705">
        <v>-1</v>
      </c>
      <c r="G1968" s="619">
        <v>3.05</v>
      </c>
      <c r="H1968" s="715">
        <v>4.07</v>
      </c>
      <c r="I1968" s="679"/>
      <c r="J1968" s="527">
        <f t="shared" si="39"/>
        <v>-12.413500000000001</v>
      </c>
      <c r="K1968" s="107"/>
      <c r="L1968" s="11"/>
      <c r="M1968" s="676"/>
    </row>
    <row r="1969" spans="2:13" x14ac:dyDescent="0.2">
      <c r="B1969" s="676"/>
      <c r="C1969" s="677" t="s">
        <v>2319</v>
      </c>
      <c r="D1969" s="143" t="s">
        <v>138</v>
      </c>
      <c r="E1969" s="66" t="s">
        <v>125</v>
      </c>
      <c r="F1969" s="705">
        <v>1</v>
      </c>
      <c r="G1969" s="619">
        <v>60.5</v>
      </c>
      <c r="H1969" s="679">
        <v>1.55</v>
      </c>
      <c r="I1969" s="679"/>
      <c r="J1969" s="458">
        <f t="shared" si="39"/>
        <v>93.775000000000006</v>
      </c>
      <c r="K1969" s="107"/>
      <c r="L1969" s="11"/>
      <c r="M1969" s="676"/>
    </row>
    <row r="1970" spans="2:13" x14ac:dyDescent="0.2">
      <c r="B1970" s="676"/>
      <c r="C1970" s="677"/>
      <c r="D1970" s="143" t="s">
        <v>2297</v>
      </c>
      <c r="E1970" s="66"/>
      <c r="F1970" s="705">
        <v>-2</v>
      </c>
      <c r="G1970" s="619">
        <v>1.8</v>
      </c>
      <c r="H1970" s="679">
        <v>1</v>
      </c>
      <c r="I1970" s="679"/>
      <c r="J1970" s="458">
        <f t="shared" si="39"/>
        <v>-3.6</v>
      </c>
      <c r="K1970" s="107"/>
      <c r="L1970" s="11"/>
      <c r="M1970" s="676"/>
    </row>
    <row r="1971" spans="2:13" x14ac:dyDescent="0.2">
      <c r="B1971" s="676"/>
      <c r="C1971" s="677"/>
      <c r="D1971" s="143" t="s">
        <v>2297</v>
      </c>
      <c r="E1971" s="66"/>
      <c r="F1971" s="705">
        <v>-3</v>
      </c>
      <c r="G1971" s="619">
        <v>1.2</v>
      </c>
      <c r="H1971" s="679">
        <v>1</v>
      </c>
      <c r="I1971" s="679"/>
      <c r="J1971" s="458">
        <f t="shared" si="39"/>
        <v>-3.5999999999999996</v>
      </c>
      <c r="K1971" s="107"/>
      <c r="L1971" s="11"/>
      <c r="M1971" s="676"/>
    </row>
    <row r="1972" spans="2:13" x14ac:dyDescent="0.2">
      <c r="B1972" s="676"/>
      <c r="C1972" s="677"/>
      <c r="D1972" s="143" t="s">
        <v>2297</v>
      </c>
      <c r="E1972" s="66"/>
      <c r="F1972" s="705">
        <v>-2</v>
      </c>
      <c r="G1972" s="619">
        <v>1</v>
      </c>
      <c r="H1972" s="679">
        <v>1</v>
      </c>
      <c r="I1972" s="679"/>
      <c r="J1972" s="458">
        <f t="shared" si="39"/>
        <v>-2</v>
      </c>
      <c r="K1972" s="107"/>
      <c r="L1972" s="11"/>
      <c r="M1972" s="676"/>
    </row>
    <row r="1973" spans="2:13" x14ac:dyDescent="0.2">
      <c r="B1973" s="676"/>
      <c r="C1973" s="677"/>
      <c r="D1973" s="143" t="s">
        <v>2297</v>
      </c>
      <c r="E1973" s="66"/>
      <c r="F1973" s="705">
        <v>-7</v>
      </c>
      <c r="G1973" s="619">
        <v>0.9</v>
      </c>
      <c r="H1973" s="679">
        <v>1</v>
      </c>
      <c r="I1973" s="679"/>
      <c r="J1973" s="458">
        <f t="shared" si="39"/>
        <v>-6.3</v>
      </c>
      <c r="K1973" s="107"/>
      <c r="L1973" s="11"/>
      <c r="M1973" s="676"/>
    </row>
    <row r="1974" spans="2:13" x14ac:dyDescent="0.2">
      <c r="B1974" s="676"/>
      <c r="C1974" s="677"/>
      <c r="D1974" s="143"/>
      <c r="E1974" s="66" t="s">
        <v>1046</v>
      </c>
      <c r="F1974" s="705">
        <v>-1</v>
      </c>
      <c r="G1974" s="619">
        <v>3</v>
      </c>
      <c r="H1974" s="679">
        <v>1</v>
      </c>
      <c r="I1974" s="679"/>
      <c r="J1974" s="458">
        <f t="shared" si="39"/>
        <v>-3</v>
      </c>
      <c r="K1974" s="107"/>
      <c r="L1974" s="11"/>
      <c r="M1974" s="676"/>
    </row>
    <row r="1975" spans="2:13" x14ac:dyDescent="0.2">
      <c r="B1975" s="676"/>
      <c r="C1975" s="677"/>
      <c r="D1975" s="143"/>
      <c r="E1975" s="66" t="s">
        <v>2320</v>
      </c>
      <c r="F1975" s="705">
        <v>-1</v>
      </c>
      <c r="G1975" s="619">
        <v>2.4</v>
      </c>
      <c r="H1975" s="679">
        <v>1</v>
      </c>
      <c r="I1975" s="679"/>
      <c r="J1975" s="458">
        <f t="shared" si="39"/>
        <v>-2.4</v>
      </c>
      <c r="K1975" s="107"/>
      <c r="L1975" s="11"/>
      <c r="M1975" s="676"/>
    </row>
    <row r="1976" spans="2:13" x14ac:dyDescent="0.2">
      <c r="B1976" s="676"/>
      <c r="C1976" s="677"/>
      <c r="D1976" s="143"/>
      <c r="E1976" s="66" t="s">
        <v>670</v>
      </c>
      <c r="F1976" s="705">
        <v>-1</v>
      </c>
      <c r="G1976" s="619">
        <v>1.2</v>
      </c>
      <c r="H1976" s="679">
        <v>1</v>
      </c>
      <c r="I1976" s="679"/>
      <c r="J1976" s="458">
        <f t="shared" si="39"/>
        <v>-1.2</v>
      </c>
      <c r="K1976" s="107"/>
      <c r="L1976" s="11"/>
      <c r="M1976" s="676"/>
    </row>
    <row r="1977" spans="2:13" x14ac:dyDescent="0.2">
      <c r="B1977" s="676"/>
      <c r="C1977" s="677"/>
      <c r="D1977" s="143"/>
      <c r="E1977" s="66" t="s">
        <v>2311</v>
      </c>
      <c r="F1977" s="705">
        <v>-1</v>
      </c>
      <c r="G1977" s="619">
        <v>0.7</v>
      </c>
      <c r="H1977" s="679">
        <v>0.05</v>
      </c>
      <c r="I1977" s="679"/>
      <c r="J1977" s="458">
        <f t="shared" si="39"/>
        <v>-3.4999999999999996E-2</v>
      </c>
      <c r="K1977" s="107"/>
      <c r="L1977" s="11"/>
      <c r="M1977" s="676"/>
    </row>
    <row r="1978" spans="2:13" x14ac:dyDescent="0.2">
      <c r="B1978" s="676"/>
      <c r="C1978" s="677"/>
      <c r="D1978" s="143"/>
      <c r="E1978" s="66" t="s">
        <v>2302</v>
      </c>
      <c r="F1978" s="705">
        <v>-2</v>
      </c>
      <c r="G1978" s="619">
        <v>0.4</v>
      </c>
      <c r="H1978" s="679">
        <v>0.05</v>
      </c>
      <c r="I1978" s="679"/>
      <c r="J1978" s="458">
        <f t="shared" si="39"/>
        <v>-4.0000000000000008E-2</v>
      </c>
      <c r="K1978" s="107"/>
      <c r="L1978" s="11"/>
      <c r="M1978" s="676"/>
    </row>
    <row r="1979" spans="2:13" x14ac:dyDescent="0.3">
      <c r="B1979" s="676"/>
      <c r="C1979" s="725"/>
      <c r="D1979" s="117" t="s">
        <v>2390</v>
      </c>
      <c r="E1979" s="675"/>
      <c r="F1979" s="705">
        <v>-1</v>
      </c>
      <c r="G1979" s="619">
        <v>5.45</v>
      </c>
      <c r="H1979" s="715">
        <v>2.57</v>
      </c>
      <c r="I1979" s="679"/>
      <c r="J1979" s="527">
        <f t="shared" si="39"/>
        <v>-14.006499999999999</v>
      </c>
      <c r="K1979" s="107"/>
      <c r="L1979" s="11"/>
      <c r="M1979" s="676"/>
    </row>
    <row r="1980" spans="2:13" x14ac:dyDescent="0.2">
      <c r="B1980" s="676"/>
      <c r="C1980" s="677" t="s">
        <v>1031</v>
      </c>
      <c r="D1980" s="143" t="s">
        <v>150</v>
      </c>
      <c r="E1980" s="66" t="s">
        <v>128</v>
      </c>
      <c r="F1980" s="705">
        <v>1</v>
      </c>
      <c r="G1980" s="619">
        <v>19.600000000000001</v>
      </c>
      <c r="H1980" s="679">
        <v>4.07</v>
      </c>
      <c r="I1980" s="679"/>
      <c r="J1980" s="458">
        <f t="shared" si="39"/>
        <v>79.772000000000006</v>
      </c>
      <c r="K1980" s="107"/>
      <c r="L1980" s="11"/>
      <c r="M1980" s="676"/>
    </row>
    <row r="1981" spans="2:13" x14ac:dyDescent="0.2">
      <c r="B1981" s="676"/>
      <c r="C1981" s="677"/>
      <c r="D1981" s="143" t="s">
        <v>2297</v>
      </c>
      <c r="E1981" s="66"/>
      <c r="F1981" s="705">
        <v>-1</v>
      </c>
      <c r="G1981" s="619">
        <v>1</v>
      </c>
      <c r="H1981" s="679">
        <v>2</v>
      </c>
      <c r="I1981" s="679"/>
      <c r="J1981" s="458">
        <f t="shared" si="39"/>
        <v>-2</v>
      </c>
      <c r="K1981" s="107"/>
      <c r="L1981" s="11"/>
      <c r="M1981" s="676"/>
    </row>
    <row r="1982" spans="2:13" x14ac:dyDescent="0.2">
      <c r="B1982" s="676"/>
      <c r="C1982" s="677"/>
      <c r="D1982" s="143" t="s">
        <v>2371</v>
      </c>
      <c r="E1982" s="66"/>
      <c r="F1982" s="705">
        <v>-1</v>
      </c>
      <c r="G1982" s="619">
        <v>1.8</v>
      </c>
      <c r="H1982" s="679">
        <v>0.5</v>
      </c>
      <c r="I1982" s="679"/>
      <c r="J1982" s="458">
        <f t="shared" si="39"/>
        <v>-0.9</v>
      </c>
      <c r="K1982" s="107"/>
      <c r="L1982" s="11"/>
      <c r="M1982" s="676"/>
    </row>
    <row r="1983" spans="2:13" x14ac:dyDescent="0.3">
      <c r="B1983" s="676"/>
      <c r="C1983" s="725"/>
      <c r="D1983" s="117" t="s">
        <v>2390</v>
      </c>
      <c r="E1983" s="675"/>
      <c r="F1983" s="705">
        <v>-1</v>
      </c>
      <c r="G1983" s="619">
        <v>4</v>
      </c>
      <c r="H1983" s="715">
        <v>4.07</v>
      </c>
      <c r="I1983" s="679"/>
      <c r="J1983" s="527">
        <f t="shared" si="39"/>
        <v>-16.28</v>
      </c>
      <c r="K1983" s="107"/>
      <c r="L1983" s="11"/>
      <c r="M1983" s="676"/>
    </row>
    <row r="1984" spans="2:13" x14ac:dyDescent="0.2">
      <c r="B1984" s="676"/>
      <c r="C1984" s="677" t="s">
        <v>1033</v>
      </c>
      <c r="D1984" s="143" t="s">
        <v>1034</v>
      </c>
      <c r="E1984" s="66" t="s">
        <v>129</v>
      </c>
      <c r="F1984" s="705">
        <v>1</v>
      </c>
      <c r="G1984" s="619">
        <v>14.5</v>
      </c>
      <c r="H1984" s="679">
        <v>4.07</v>
      </c>
      <c r="I1984" s="679"/>
      <c r="J1984" s="458">
        <f t="shared" si="39"/>
        <v>59.015000000000001</v>
      </c>
      <c r="K1984" s="107"/>
      <c r="L1984" s="11"/>
      <c r="M1984" s="676"/>
    </row>
    <row r="1985" spans="2:13" x14ac:dyDescent="0.2">
      <c r="B1985" s="676"/>
      <c r="C1985" s="677"/>
      <c r="D1985" s="143" t="s">
        <v>2297</v>
      </c>
      <c r="E1985" s="66"/>
      <c r="F1985" s="705">
        <v>-1</v>
      </c>
      <c r="G1985" s="619">
        <v>1</v>
      </c>
      <c r="H1985" s="679">
        <v>2</v>
      </c>
      <c r="I1985" s="679"/>
      <c r="J1985" s="458">
        <f t="shared" si="39"/>
        <v>-2</v>
      </c>
      <c r="K1985" s="107"/>
      <c r="L1985" s="11"/>
      <c r="M1985" s="676"/>
    </row>
    <row r="1986" spans="2:13" x14ac:dyDescent="0.2">
      <c r="B1986" s="676"/>
      <c r="C1986" s="677" t="s">
        <v>1103</v>
      </c>
      <c r="D1986" s="143" t="s">
        <v>360</v>
      </c>
      <c r="E1986" s="66" t="s">
        <v>125</v>
      </c>
      <c r="F1986" s="705">
        <v>1</v>
      </c>
      <c r="G1986" s="619">
        <v>56.1</v>
      </c>
      <c r="H1986" s="679">
        <v>2.57</v>
      </c>
      <c r="I1986" s="679"/>
      <c r="J1986" s="458">
        <f t="shared" si="39"/>
        <v>144.17699999999999</v>
      </c>
      <c r="K1986" s="107"/>
      <c r="L1986" s="11"/>
      <c r="M1986" s="676"/>
    </row>
    <row r="1987" spans="2:13" x14ac:dyDescent="0.2">
      <c r="B1987" s="676"/>
      <c r="C1987" s="677"/>
      <c r="D1987" s="143" t="s">
        <v>2297</v>
      </c>
      <c r="E1987" s="66"/>
      <c r="F1987" s="705">
        <v>-1</v>
      </c>
      <c r="G1987" s="619">
        <v>1.8</v>
      </c>
      <c r="H1987" s="679">
        <v>1</v>
      </c>
      <c r="I1987" s="679"/>
      <c r="J1987" s="458">
        <f t="shared" si="39"/>
        <v>-1.8</v>
      </c>
      <c r="K1987" s="107"/>
      <c r="L1987" s="11"/>
      <c r="M1987" s="676"/>
    </row>
    <row r="1988" spans="2:13" x14ac:dyDescent="0.2">
      <c r="B1988" s="676"/>
      <c r="C1988" s="677"/>
      <c r="D1988" s="143" t="s">
        <v>2297</v>
      </c>
      <c r="E1988" s="66"/>
      <c r="F1988" s="705">
        <v>-1</v>
      </c>
      <c r="G1988" s="619">
        <v>1.2</v>
      </c>
      <c r="H1988" s="679">
        <v>1</v>
      </c>
      <c r="I1988" s="679"/>
      <c r="J1988" s="458">
        <f t="shared" si="39"/>
        <v>-1.2</v>
      </c>
      <c r="K1988" s="107"/>
      <c r="L1988" s="11"/>
      <c r="M1988" s="676"/>
    </row>
    <row r="1989" spans="2:13" x14ac:dyDescent="0.2">
      <c r="B1989" s="676"/>
      <c r="C1989" s="677"/>
      <c r="D1989" s="143" t="s">
        <v>2297</v>
      </c>
      <c r="E1989" s="66"/>
      <c r="F1989" s="705">
        <v>-3</v>
      </c>
      <c r="G1989" s="619">
        <v>1</v>
      </c>
      <c r="H1989" s="679">
        <v>0.5</v>
      </c>
      <c r="I1989" s="679"/>
      <c r="J1989" s="458">
        <f t="shared" si="39"/>
        <v>-1.5</v>
      </c>
      <c r="K1989" s="107"/>
      <c r="L1989" s="11"/>
      <c r="M1989" s="676"/>
    </row>
    <row r="1990" spans="2:13" x14ac:dyDescent="0.2">
      <c r="B1990" s="676"/>
      <c r="C1990" s="677"/>
      <c r="D1990" s="143" t="s">
        <v>2297</v>
      </c>
      <c r="E1990" s="66"/>
      <c r="F1990" s="705">
        <v>-2</v>
      </c>
      <c r="G1990" s="619">
        <v>0.9</v>
      </c>
      <c r="H1990" s="679">
        <v>0.5</v>
      </c>
      <c r="I1990" s="679"/>
      <c r="J1990" s="458">
        <f t="shared" si="39"/>
        <v>-0.9</v>
      </c>
      <c r="K1990" s="107"/>
      <c r="L1990" s="11"/>
      <c r="M1990" s="676"/>
    </row>
    <row r="1991" spans="2:13" x14ac:dyDescent="0.2">
      <c r="B1991" s="676"/>
      <c r="C1991" s="677"/>
      <c r="D1991" s="143" t="s">
        <v>2297</v>
      </c>
      <c r="E1991" s="66"/>
      <c r="F1991" s="705">
        <v>-2</v>
      </c>
      <c r="G1991" s="619">
        <v>0.8</v>
      </c>
      <c r="H1991" s="679">
        <v>0.5</v>
      </c>
      <c r="I1991" s="679"/>
      <c r="J1991" s="458">
        <f t="shared" si="39"/>
        <v>-0.8</v>
      </c>
      <c r="K1991" s="107"/>
      <c r="L1991" s="11"/>
      <c r="M1991" s="676"/>
    </row>
    <row r="1992" spans="2:13" x14ac:dyDescent="0.3">
      <c r="B1992" s="676"/>
      <c r="C1992" s="725"/>
      <c r="D1992" s="117" t="s">
        <v>2390</v>
      </c>
      <c r="E1992" s="675"/>
      <c r="F1992" s="705">
        <v>-1</v>
      </c>
      <c r="G1992" s="619">
        <v>5.5</v>
      </c>
      <c r="H1992" s="715">
        <v>2.57</v>
      </c>
      <c r="I1992" s="679"/>
      <c r="J1992" s="527">
        <f t="shared" si="39"/>
        <v>-14.135</v>
      </c>
      <c r="K1992" s="107"/>
      <c r="L1992" s="11"/>
      <c r="M1992" s="676"/>
    </row>
    <row r="1993" spans="2:13" x14ac:dyDescent="0.2">
      <c r="B1993" s="676"/>
      <c r="C1993" s="677" t="s">
        <v>1380</v>
      </c>
      <c r="D1993" s="143" t="s">
        <v>803</v>
      </c>
      <c r="E1993" s="66" t="s">
        <v>128</v>
      </c>
      <c r="F1993" s="705">
        <v>1</v>
      </c>
      <c r="G1993" s="619">
        <v>17</v>
      </c>
      <c r="H1993" s="679">
        <v>3.57</v>
      </c>
      <c r="I1993" s="679"/>
      <c r="J1993" s="458">
        <f t="shared" si="39"/>
        <v>60.69</v>
      </c>
      <c r="K1993" s="107"/>
      <c r="L1993" s="11"/>
      <c r="M1993" s="676"/>
    </row>
    <row r="1994" spans="2:13" x14ac:dyDescent="0.2">
      <c r="B1994" s="676"/>
      <c r="C1994" s="677"/>
      <c r="D1994" s="143" t="s">
        <v>2345</v>
      </c>
      <c r="E1994" s="66"/>
      <c r="F1994" s="705">
        <v>-1</v>
      </c>
      <c r="G1994" s="619">
        <v>2.5</v>
      </c>
      <c r="H1994" s="679">
        <v>2.5</v>
      </c>
      <c r="I1994" s="679"/>
      <c r="J1994" s="458">
        <f t="shared" si="39"/>
        <v>-6.25</v>
      </c>
      <c r="K1994" s="107"/>
      <c r="L1994" s="11"/>
      <c r="M1994" s="676"/>
    </row>
    <row r="1995" spans="2:13" x14ac:dyDescent="0.2">
      <c r="B1995" s="676"/>
      <c r="C1995" s="677"/>
      <c r="D1995" s="143" t="s">
        <v>2345</v>
      </c>
      <c r="E1995" s="66"/>
      <c r="F1995" s="705">
        <v>-1</v>
      </c>
      <c r="G1995" s="619">
        <v>4</v>
      </c>
      <c r="H1995" s="679">
        <v>2.4</v>
      </c>
      <c r="I1995" s="679"/>
      <c r="J1995" s="458">
        <f t="shared" si="39"/>
        <v>-9.6</v>
      </c>
      <c r="K1995" s="107"/>
      <c r="L1995" s="11"/>
      <c r="M1995" s="676"/>
    </row>
    <row r="1996" spans="2:13" x14ac:dyDescent="0.3">
      <c r="B1996" s="676"/>
      <c r="C1996" s="725"/>
      <c r="D1996" s="117" t="s">
        <v>2390</v>
      </c>
      <c r="E1996" s="675"/>
      <c r="F1996" s="705">
        <v>-1</v>
      </c>
      <c r="G1996" s="619">
        <v>1</v>
      </c>
      <c r="H1996" s="715">
        <v>4.07</v>
      </c>
      <c r="I1996" s="679"/>
      <c r="J1996" s="527">
        <f t="shared" si="39"/>
        <v>-4.07</v>
      </c>
      <c r="K1996" s="107"/>
      <c r="L1996" s="11"/>
      <c r="M1996" s="676"/>
    </row>
    <row r="1997" spans="2:13" x14ac:dyDescent="0.2">
      <c r="B1997" s="676"/>
      <c r="C1997" s="677" t="s">
        <v>1082</v>
      </c>
      <c r="D1997" s="143" t="s">
        <v>1083</v>
      </c>
      <c r="E1997" s="66" t="s">
        <v>128</v>
      </c>
      <c r="F1997" s="705">
        <v>1</v>
      </c>
      <c r="G1997" s="619">
        <v>14.8</v>
      </c>
      <c r="H1997" s="679">
        <v>3.57</v>
      </c>
      <c r="I1997" s="679"/>
      <c r="J1997" s="458">
        <f t="shared" si="39"/>
        <v>52.835999999999999</v>
      </c>
      <c r="K1997" s="107"/>
      <c r="L1997" s="11"/>
      <c r="M1997" s="676"/>
    </row>
    <row r="1998" spans="2:13" x14ac:dyDescent="0.2">
      <c r="B1998" s="676"/>
      <c r="C1998" s="677"/>
      <c r="D1998" s="143" t="s">
        <v>2345</v>
      </c>
      <c r="E1998" s="66"/>
      <c r="F1998" s="705">
        <v>-1</v>
      </c>
      <c r="G1998" s="619">
        <v>2</v>
      </c>
      <c r="H1998" s="679">
        <v>2.5</v>
      </c>
      <c r="I1998" s="679"/>
      <c r="J1998" s="458">
        <f t="shared" si="39"/>
        <v>-5</v>
      </c>
      <c r="K1998" s="107"/>
      <c r="L1998" s="11"/>
      <c r="M1998" s="676"/>
    </row>
    <row r="1999" spans="2:13" x14ac:dyDescent="0.3">
      <c r="B1999" s="676"/>
      <c r="C1999" s="725"/>
      <c r="D1999" s="117" t="s">
        <v>2390</v>
      </c>
      <c r="E1999" s="675"/>
      <c r="F1999" s="705">
        <v>-1</v>
      </c>
      <c r="G1999" s="619">
        <v>1</v>
      </c>
      <c r="H1999" s="715">
        <v>4.07</v>
      </c>
      <c r="I1999" s="679"/>
      <c r="J1999" s="527">
        <f t="shared" si="39"/>
        <v>-4.07</v>
      </c>
      <c r="K1999" s="107"/>
      <c r="L1999" s="11"/>
      <c r="M1999" s="676"/>
    </row>
    <row r="2000" spans="2:13" x14ac:dyDescent="0.2">
      <c r="B2000" s="676"/>
      <c r="C2000" s="677" t="s">
        <v>1077</v>
      </c>
      <c r="D2000" s="143" t="s">
        <v>271</v>
      </c>
      <c r="E2000" s="66" t="s">
        <v>127</v>
      </c>
      <c r="F2000" s="705">
        <v>1</v>
      </c>
      <c r="G2000" s="619">
        <v>29.4</v>
      </c>
      <c r="H2000" s="679">
        <v>4.07</v>
      </c>
      <c r="I2000" s="679"/>
      <c r="J2000" s="458">
        <f t="shared" si="39"/>
        <v>119.658</v>
      </c>
      <c r="K2000" s="107"/>
      <c r="L2000" s="11"/>
      <c r="M2000" s="676"/>
    </row>
    <row r="2001" spans="2:13" x14ac:dyDescent="0.2">
      <c r="B2001" s="676"/>
      <c r="C2001" s="677"/>
      <c r="D2001" s="143" t="s">
        <v>2297</v>
      </c>
      <c r="E2001" s="66"/>
      <c r="F2001" s="705">
        <v>-1</v>
      </c>
      <c r="G2001" s="619">
        <v>1.2</v>
      </c>
      <c r="H2001" s="679">
        <v>2</v>
      </c>
      <c r="I2001" s="679"/>
      <c r="J2001" s="458">
        <f t="shared" si="39"/>
        <v>-2.4</v>
      </c>
      <c r="K2001" s="107"/>
      <c r="L2001" s="11"/>
      <c r="M2001" s="676"/>
    </row>
    <row r="2002" spans="2:13" x14ac:dyDescent="0.3">
      <c r="B2002" s="676"/>
      <c r="C2002" s="725"/>
      <c r="D2002" s="117" t="s">
        <v>2390</v>
      </c>
      <c r="E2002" s="675"/>
      <c r="F2002" s="705">
        <v>-1</v>
      </c>
      <c r="G2002" s="619">
        <v>1.1499999999999999</v>
      </c>
      <c r="H2002" s="715">
        <v>4.07</v>
      </c>
      <c r="I2002" s="679"/>
      <c r="J2002" s="527">
        <f t="shared" si="39"/>
        <v>-4.6805000000000003</v>
      </c>
      <c r="K2002" s="107"/>
      <c r="L2002" s="11"/>
      <c r="M2002" s="676"/>
    </row>
    <row r="2003" spans="2:13" x14ac:dyDescent="0.2">
      <c r="B2003" s="676"/>
      <c r="C2003" s="677" t="s">
        <v>1086</v>
      </c>
      <c r="D2003" s="143" t="s">
        <v>2487</v>
      </c>
      <c r="E2003" s="66" t="s">
        <v>127</v>
      </c>
      <c r="F2003" s="705">
        <v>1</v>
      </c>
      <c r="G2003" s="619">
        <v>26.9</v>
      </c>
      <c r="H2003" s="679">
        <v>4.07</v>
      </c>
      <c r="I2003" s="679"/>
      <c r="J2003" s="458">
        <f t="shared" si="39"/>
        <v>109.483</v>
      </c>
      <c r="K2003" s="107"/>
      <c r="L2003" s="11"/>
      <c r="M2003" s="676"/>
    </row>
    <row r="2004" spans="2:13" x14ac:dyDescent="0.2">
      <c r="B2004" s="676"/>
      <c r="C2004" s="677"/>
      <c r="D2004" s="143" t="s">
        <v>2297</v>
      </c>
      <c r="E2004" s="66"/>
      <c r="F2004" s="705">
        <v>-1</v>
      </c>
      <c r="G2004" s="619">
        <v>1.2</v>
      </c>
      <c r="H2004" s="679">
        <v>2.5</v>
      </c>
      <c r="I2004" s="679"/>
      <c r="J2004" s="458">
        <f t="shared" si="39"/>
        <v>-3</v>
      </c>
      <c r="K2004" s="107"/>
      <c r="L2004" s="11"/>
      <c r="M2004" s="676"/>
    </row>
    <row r="2005" spans="2:13" x14ac:dyDescent="0.2">
      <c r="B2005" s="676"/>
      <c r="C2005" s="677"/>
      <c r="D2005" s="143" t="s">
        <v>2303</v>
      </c>
      <c r="E2005" s="66"/>
      <c r="F2005" s="705">
        <v>-3</v>
      </c>
      <c r="G2005" s="619">
        <v>1.2</v>
      </c>
      <c r="H2005" s="679">
        <v>2.5</v>
      </c>
      <c r="I2005" s="679"/>
      <c r="J2005" s="458">
        <f t="shared" si="39"/>
        <v>-9</v>
      </c>
      <c r="K2005" s="107"/>
      <c r="L2005" s="11"/>
      <c r="M2005" s="676"/>
    </row>
    <row r="2006" spans="2:13" x14ac:dyDescent="0.3">
      <c r="B2006" s="676"/>
      <c r="C2006" s="725"/>
      <c r="D2006" s="117" t="s">
        <v>2390</v>
      </c>
      <c r="E2006" s="675"/>
      <c r="F2006" s="705">
        <v>-1</v>
      </c>
      <c r="G2006" s="619">
        <v>0.65</v>
      </c>
      <c r="H2006" s="715">
        <v>4.07</v>
      </c>
      <c r="I2006" s="679"/>
      <c r="J2006" s="527">
        <f t="shared" si="39"/>
        <v>-2.6455000000000002</v>
      </c>
      <c r="K2006" s="107"/>
      <c r="L2006" s="11"/>
      <c r="M2006" s="676"/>
    </row>
    <row r="2007" spans="2:13" x14ac:dyDescent="0.2">
      <c r="B2007" s="676"/>
      <c r="C2007" s="677" t="s">
        <v>1084</v>
      </c>
      <c r="D2007" s="143" t="s">
        <v>177</v>
      </c>
      <c r="E2007" s="66" t="s">
        <v>786</v>
      </c>
      <c r="F2007" s="705">
        <v>1</v>
      </c>
      <c r="G2007" s="619">
        <v>8.1999999999999993</v>
      </c>
      <c r="H2007" s="679">
        <v>2.67</v>
      </c>
      <c r="I2007" s="679"/>
      <c r="J2007" s="458">
        <f t="shared" si="39"/>
        <v>21.893999999999998</v>
      </c>
      <c r="K2007" s="107"/>
      <c r="L2007" s="11"/>
      <c r="M2007" s="676"/>
    </row>
    <row r="2008" spans="2:13" x14ac:dyDescent="0.2">
      <c r="B2008" s="676"/>
      <c r="C2008" s="677"/>
      <c r="D2008" s="143" t="s">
        <v>2297</v>
      </c>
      <c r="E2008" s="66"/>
      <c r="F2008" s="705">
        <v>-1</v>
      </c>
      <c r="G2008" s="619">
        <v>0.9</v>
      </c>
      <c r="H2008" s="679">
        <v>1</v>
      </c>
      <c r="I2008" s="679"/>
      <c r="J2008" s="458">
        <f t="shared" si="39"/>
        <v>-0.9</v>
      </c>
      <c r="K2008" s="107"/>
      <c r="L2008" s="11"/>
      <c r="M2008" s="676"/>
    </row>
    <row r="2009" spans="2:13" x14ac:dyDescent="0.2">
      <c r="B2009" s="676"/>
      <c r="C2009" s="677" t="s">
        <v>1085</v>
      </c>
      <c r="D2009" s="143" t="s">
        <v>1059</v>
      </c>
      <c r="E2009" s="66" t="s">
        <v>782</v>
      </c>
      <c r="F2009" s="705">
        <v>1</v>
      </c>
      <c r="G2009" s="619">
        <v>10.199999999999999</v>
      </c>
      <c r="H2009" s="679">
        <v>2.0699999999999998</v>
      </c>
      <c r="I2009" s="679"/>
      <c r="J2009" s="458">
        <f t="shared" si="39"/>
        <v>21.113999999999997</v>
      </c>
      <c r="K2009" s="107"/>
      <c r="L2009" s="11"/>
      <c r="M2009" s="676"/>
    </row>
    <row r="2010" spans="2:13" x14ac:dyDescent="0.2">
      <c r="B2010" s="676"/>
      <c r="C2010" s="677" t="s">
        <v>1088</v>
      </c>
      <c r="D2010" s="143" t="s">
        <v>1089</v>
      </c>
      <c r="E2010" s="66" t="s">
        <v>128</v>
      </c>
      <c r="F2010" s="705">
        <v>1</v>
      </c>
      <c r="G2010" s="619">
        <v>19.3</v>
      </c>
      <c r="H2010" s="679">
        <v>3.05</v>
      </c>
      <c r="I2010" s="679"/>
      <c r="J2010" s="458">
        <f t="shared" si="39"/>
        <v>58.865000000000002</v>
      </c>
      <c r="K2010" s="107"/>
      <c r="L2010" s="11"/>
      <c r="M2010" s="676"/>
    </row>
    <row r="2011" spans="2:13" x14ac:dyDescent="0.2">
      <c r="B2011" s="676"/>
      <c r="C2011" s="677"/>
      <c r="D2011" s="143" t="s">
        <v>2297</v>
      </c>
      <c r="E2011" s="66"/>
      <c r="F2011" s="705">
        <v>-1</v>
      </c>
      <c r="G2011" s="619">
        <v>1.2</v>
      </c>
      <c r="H2011" s="679">
        <v>2.5</v>
      </c>
      <c r="I2011" s="679"/>
      <c r="J2011" s="458">
        <f t="shared" si="39"/>
        <v>-3</v>
      </c>
      <c r="K2011" s="107"/>
      <c r="L2011" s="11"/>
      <c r="M2011" s="676"/>
    </row>
    <row r="2012" spans="2:13" x14ac:dyDescent="0.2">
      <c r="B2012" s="676"/>
      <c r="C2012" s="677"/>
      <c r="D2012" s="143" t="s">
        <v>2345</v>
      </c>
      <c r="E2012" s="66"/>
      <c r="F2012" s="705">
        <v>-1</v>
      </c>
      <c r="G2012" s="619">
        <v>3.2</v>
      </c>
      <c r="H2012" s="679">
        <v>2.5</v>
      </c>
      <c r="I2012" s="679"/>
      <c r="J2012" s="458">
        <f t="shared" si="39"/>
        <v>-8</v>
      </c>
      <c r="K2012" s="107"/>
      <c r="L2012" s="11"/>
      <c r="M2012" s="676"/>
    </row>
    <row r="2013" spans="2:13" x14ac:dyDescent="0.2">
      <c r="B2013" s="676"/>
      <c r="C2013" s="677" t="s">
        <v>1105</v>
      </c>
      <c r="D2013" s="143" t="s">
        <v>360</v>
      </c>
      <c r="E2013" s="66" t="s">
        <v>125</v>
      </c>
      <c r="F2013" s="705">
        <v>1</v>
      </c>
      <c r="G2013" s="619">
        <v>43.3</v>
      </c>
      <c r="H2013" s="679">
        <v>2.0699999999999998</v>
      </c>
      <c r="I2013" s="679"/>
      <c r="J2013" s="458">
        <f t="shared" si="39"/>
        <v>89.630999999999986</v>
      </c>
      <c r="K2013" s="107"/>
      <c r="L2013" s="11"/>
      <c r="M2013" s="676"/>
    </row>
    <row r="2014" spans="2:13" x14ac:dyDescent="0.2">
      <c r="B2014" s="676"/>
      <c r="C2014" s="677"/>
      <c r="D2014" s="143" t="s">
        <v>2297</v>
      </c>
      <c r="E2014" s="66"/>
      <c r="F2014" s="705">
        <v>-1</v>
      </c>
      <c r="G2014" s="619">
        <v>1.6</v>
      </c>
      <c r="H2014" s="679">
        <v>1</v>
      </c>
      <c r="I2014" s="679"/>
      <c r="J2014" s="458">
        <f t="shared" si="39"/>
        <v>-1.6</v>
      </c>
      <c r="K2014" s="107"/>
      <c r="L2014" s="11"/>
      <c r="M2014" s="676"/>
    </row>
    <row r="2015" spans="2:13" x14ac:dyDescent="0.2">
      <c r="B2015" s="676"/>
      <c r="C2015" s="677"/>
      <c r="D2015" s="143" t="s">
        <v>2297</v>
      </c>
      <c r="E2015" s="66"/>
      <c r="F2015" s="705">
        <v>-5</v>
      </c>
      <c r="G2015" s="619">
        <v>1.2</v>
      </c>
      <c r="H2015" s="679">
        <v>1</v>
      </c>
      <c r="I2015" s="679"/>
      <c r="J2015" s="458">
        <f t="shared" si="39"/>
        <v>-6</v>
      </c>
      <c r="K2015" s="107"/>
      <c r="L2015" s="11"/>
      <c r="M2015" s="676"/>
    </row>
    <row r="2016" spans="2:13" x14ac:dyDescent="0.2">
      <c r="B2016" s="676"/>
      <c r="C2016" s="677"/>
      <c r="D2016" s="143" t="s">
        <v>2297</v>
      </c>
      <c r="E2016" s="66"/>
      <c r="F2016" s="705">
        <v>-4</v>
      </c>
      <c r="G2016" s="619">
        <v>0.9</v>
      </c>
      <c r="H2016" s="679">
        <v>1</v>
      </c>
      <c r="I2016" s="679"/>
      <c r="J2016" s="458">
        <f t="shared" si="39"/>
        <v>-3.6</v>
      </c>
      <c r="K2016" s="107"/>
      <c r="L2016" s="11"/>
      <c r="M2016" s="676"/>
    </row>
    <row r="2017" spans="2:13" x14ac:dyDescent="0.2">
      <c r="B2017" s="676"/>
      <c r="C2017" s="677"/>
      <c r="D2017" s="143"/>
      <c r="E2017" s="66" t="s">
        <v>1081</v>
      </c>
      <c r="F2017" s="705">
        <v>-1</v>
      </c>
      <c r="G2017" s="619">
        <v>2.5</v>
      </c>
      <c r="H2017" s="679">
        <v>1</v>
      </c>
      <c r="I2017" s="679"/>
      <c r="J2017" s="458">
        <f t="shared" si="39"/>
        <v>-2.5</v>
      </c>
      <c r="K2017" s="107"/>
      <c r="L2017" s="11"/>
      <c r="M2017" s="676"/>
    </row>
    <row r="2018" spans="2:13" x14ac:dyDescent="0.2">
      <c r="B2018" s="676"/>
      <c r="C2018" s="677"/>
      <c r="D2018" s="143"/>
      <c r="E2018" s="66" t="s">
        <v>982</v>
      </c>
      <c r="F2018" s="705">
        <v>-1</v>
      </c>
      <c r="G2018" s="619">
        <v>2</v>
      </c>
      <c r="H2018" s="679">
        <v>1</v>
      </c>
      <c r="I2018" s="679"/>
      <c r="J2018" s="458">
        <f t="shared" si="39"/>
        <v>-2</v>
      </c>
      <c r="K2018" s="107"/>
      <c r="L2018" s="11"/>
      <c r="M2018" s="676"/>
    </row>
    <row r="2019" spans="2:13" x14ac:dyDescent="0.2">
      <c r="B2019" s="676"/>
      <c r="C2019" s="677"/>
      <c r="D2019" s="143"/>
      <c r="E2019" s="66" t="s">
        <v>2302</v>
      </c>
      <c r="F2019" s="705">
        <v>-1</v>
      </c>
      <c r="G2019" s="619">
        <v>0.4</v>
      </c>
      <c r="H2019" s="679">
        <v>0.05</v>
      </c>
      <c r="I2019" s="679"/>
      <c r="J2019" s="458">
        <f t="shared" si="39"/>
        <v>-2.0000000000000004E-2</v>
      </c>
      <c r="K2019" s="107"/>
      <c r="L2019" s="11"/>
      <c r="M2019" s="676"/>
    </row>
    <row r="2020" spans="2:13" x14ac:dyDescent="0.3">
      <c r="B2020" s="676"/>
      <c r="C2020" s="725"/>
      <c r="D2020" s="117" t="s">
        <v>2390</v>
      </c>
      <c r="E2020" s="675"/>
      <c r="F2020" s="705">
        <v>-1</v>
      </c>
      <c r="G2020" s="619">
        <v>1.65</v>
      </c>
      <c r="H2020" s="715">
        <v>2.57</v>
      </c>
      <c r="I2020" s="679"/>
      <c r="J2020" s="527">
        <f t="shared" si="39"/>
        <v>-4.2404999999999999</v>
      </c>
      <c r="K2020" s="107"/>
      <c r="L2020" s="11"/>
      <c r="M2020" s="676"/>
    </row>
    <row r="2021" spans="2:13" x14ac:dyDescent="0.2">
      <c r="B2021" s="676"/>
      <c r="C2021" s="677" t="s">
        <v>1092</v>
      </c>
      <c r="D2021" s="143" t="s">
        <v>1093</v>
      </c>
      <c r="E2021" s="66" t="s">
        <v>121</v>
      </c>
      <c r="F2021" s="705">
        <v>1</v>
      </c>
      <c r="G2021" s="619">
        <v>12.8</v>
      </c>
      <c r="H2021" s="679">
        <v>1.77</v>
      </c>
      <c r="I2021" s="679"/>
      <c r="J2021" s="458">
        <f t="shared" si="39"/>
        <v>22.656000000000002</v>
      </c>
      <c r="K2021" s="107"/>
      <c r="L2021" s="11"/>
      <c r="M2021" s="676"/>
    </row>
    <row r="2022" spans="2:13" x14ac:dyDescent="0.2">
      <c r="B2022" s="676"/>
      <c r="C2022" s="677"/>
      <c r="D2022" s="143" t="s">
        <v>2315</v>
      </c>
      <c r="E2022" s="66"/>
      <c r="F2022" s="705">
        <v>1</v>
      </c>
      <c r="G2022" s="619">
        <v>3.4</v>
      </c>
      <c r="H2022" s="679">
        <v>0.2</v>
      </c>
      <c r="I2022" s="679"/>
      <c r="J2022" s="458">
        <f t="shared" si="39"/>
        <v>0.68</v>
      </c>
      <c r="K2022" s="107"/>
      <c r="L2022" s="11"/>
      <c r="M2022" s="676"/>
    </row>
    <row r="2023" spans="2:13" x14ac:dyDescent="0.2">
      <c r="B2023" s="676"/>
      <c r="C2023" s="677"/>
      <c r="D2023" s="143" t="s">
        <v>2297</v>
      </c>
      <c r="E2023" s="66"/>
      <c r="F2023" s="705">
        <v>-1</v>
      </c>
      <c r="G2023" s="619">
        <v>0.9</v>
      </c>
      <c r="H2023" s="679">
        <v>0.7</v>
      </c>
      <c r="I2023" s="679"/>
      <c r="J2023" s="458">
        <f t="shared" si="39"/>
        <v>-0.63</v>
      </c>
      <c r="K2023" s="107"/>
      <c r="L2023" s="11"/>
      <c r="M2023" s="676"/>
    </row>
    <row r="2024" spans="2:13" x14ac:dyDescent="0.3">
      <c r="B2024" s="676"/>
      <c r="C2024" s="725"/>
      <c r="D2024" s="117" t="s">
        <v>2390</v>
      </c>
      <c r="E2024" s="675"/>
      <c r="F2024" s="705">
        <v>-1</v>
      </c>
      <c r="G2024" s="619">
        <v>0.75</v>
      </c>
      <c r="H2024" s="715">
        <v>2.27</v>
      </c>
      <c r="I2024" s="679"/>
      <c r="J2024" s="527">
        <f t="shared" si="39"/>
        <v>-1.7025000000000001</v>
      </c>
      <c r="K2024" s="107"/>
      <c r="L2024" s="11"/>
      <c r="M2024" s="676"/>
    </row>
    <row r="2025" spans="2:13" x14ac:dyDescent="0.2">
      <c r="B2025" s="676"/>
      <c r="C2025" s="677" t="s">
        <v>1096</v>
      </c>
      <c r="D2025" s="143" t="s">
        <v>1097</v>
      </c>
      <c r="E2025" s="66" t="s">
        <v>121</v>
      </c>
      <c r="F2025" s="705">
        <v>1</v>
      </c>
      <c r="G2025" s="619">
        <v>12.1</v>
      </c>
      <c r="H2025" s="679">
        <v>2.27</v>
      </c>
      <c r="I2025" s="679"/>
      <c r="J2025" s="458">
        <f t="shared" si="39"/>
        <v>27.466999999999999</v>
      </c>
      <c r="K2025" s="107"/>
      <c r="L2025" s="11"/>
      <c r="M2025" s="676"/>
    </row>
    <row r="2026" spans="2:13" x14ac:dyDescent="0.2">
      <c r="B2026" s="676"/>
      <c r="C2026" s="677"/>
      <c r="D2026" s="143" t="s">
        <v>2315</v>
      </c>
      <c r="E2026" s="66"/>
      <c r="F2026" s="705">
        <v>1</v>
      </c>
      <c r="G2026" s="619">
        <v>3.6</v>
      </c>
      <c r="H2026" s="679">
        <v>0.2</v>
      </c>
      <c r="I2026" s="679"/>
      <c r="J2026" s="458">
        <f t="shared" si="39"/>
        <v>0.72000000000000008</v>
      </c>
      <c r="K2026" s="107"/>
      <c r="L2026" s="11"/>
      <c r="M2026" s="676"/>
    </row>
    <row r="2027" spans="2:13" x14ac:dyDescent="0.2">
      <c r="B2027" s="676"/>
      <c r="C2027" s="677"/>
      <c r="D2027" s="143" t="s">
        <v>2297</v>
      </c>
      <c r="E2027" s="66"/>
      <c r="F2027" s="705">
        <v>-1</v>
      </c>
      <c r="G2027" s="619">
        <v>0.9</v>
      </c>
      <c r="H2027" s="679">
        <v>0.7</v>
      </c>
      <c r="I2027" s="679"/>
      <c r="J2027" s="458">
        <f t="shared" si="39"/>
        <v>-0.63</v>
      </c>
      <c r="K2027" s="107"/>
      <c r="L2027" s="11"/>
      <c r="M2027" s="676"/>
    </row>
    <row r="2028" spans="2:13" x14ac:dyDescent="0.2">
      <c r="B2028" s="676"/>
      <c r="C2028" s="677" t="s">
        <v>1098</v>
      </c>
      <c r="D2028" s="143" t="s">
        <v>2246</v>
      </c>
      <c r="E2028" s="66" t="s">
        <v>125</v>
      </c>
      <c r="F2028" s="705">
        <v>1</v>
      </c>
      <c r="G2028" s="619">
        <v>24.1</v>
      </c>
      <c r="H2028" s="679">
        <v>2.57</v>
      </c>
      <c r="I2028" s="679"/>
      <c r="J2028" s="458">
        <f t="shared" si="39"/>
        <v>61.936999999999998</v>
      </c>
      <c r="K2028" s="107"/>
      <c r="L2028" s="11"/>
      <c r="M2028" s="676"/>
    </row>
    <row r="2029" spans="2:13" x14ac:dyDescent="0.2">
      <c r="B2029" s="676"/>
      <c r="C2029" s="677"/>
      <c r="D2029" s="143" t="s">
        <v>2297</v>
      </c>
      <c r="E2029" s="66"/>
      <c r="F2029" s="705">
        <v>-1</v>
      </c>
      <c r="G2029" s="619">
        <v>1.2</v>
      </c>
      <c r="H2029" s="679">
        <v>1</v>
      </c>
      <c r="I2029" s="679"/>
      <c r="J2029" s="458">
        <f t="shared" si="39"/>
        <v>-1.2</v>
      </c>
      <c r="K2029" s="107"/>
      <c r="L2029" s="11"/>
      <c r="M2029" s="676"/>
    </row>
    <row r="2030" spans="2:13" x14ac:dyDescent="0.3">
      <c r="B2030" s="676"/>
      <c r="C2030" s="725"/>
      <c r="D2030" s="117" t="s">
        <v>2390</v>
      </c>
      <c r="E2030" s="675"/>
      <c r="F2030" s="705">
        <v>-1</v>
      </c>
      <c r="G2030" s="619">
        <v>1.65</v>
      </c>
      <c r="H2030" s="715">
        <v>2.57</v>
      </c>
      <c r="I2030" s="679"/>
      <c r="J2030" s="527">
        <f t="shared" si="39"/>
        <v>-4.2404999999999999</v>
      </c>
      <c r="K2030" s="107"/>
      <c r="L2030" s="11"/>
      <c r="M2030" s="676"/>
    </row>
    <row r="2031" spans="2:13" x14ac:dyDescent="0.2">
      <c r="B2031" s="676"/>
      <c r="C2031" s="677" t="s">
        <v>1099</v>
      </c>
      <c r="D2031" s="143" t="s">
        <v>825</v>
      </c>
      <c r="E2031" s="66" t="s">
        <v>120</v>
      </c>
      <c r="F2031" s="705">
        <v>1</v>
      </c>
      <c r="G2031" s="619">
        <v>7.7</v>
      </c>
      <c r="H2031" s="679">
        <v>2.87</v>
      </c>
      <c r="I2031" s="679"/>
      <c r="J2031" s="458">
        <f t="shared" si="39"/>
        <v>22.099</v>
      </c>
      <c r="K2031" s="107"/>
      <c r="L2031" s="11"/>
      <c r="M2031" s="676"/>
    </row>
    <row r="2032" spans="2:13" x14ac:dyDescent="0.2">
      <c r="B2032" s="676"/>
      <c r="C2032" s="677"/>
      <c r="D2032" s="143" t="s">
        <v>2297</v>
      </c>
      <c r="E2032" s="66"/>
      <c r="F2032" s="705">
        <v>-1</v>
      </c>
      <c r="G2032" s="619">
        <v>0.8</v>
      </c>
      <c r="H2032" s="679">
        <v>0.8</v>
      </c>
      <c r="I2032" s="679"/>
      <c r="J2032" s="458">
        <f t="shared" si="39"/>
        <v>-0.64000000000000012</v>
      </c>
      <c r="K2032" s="107"/>
      <c r="L2032" s="11"/>
      <c r="M2032" s="676"/>
    </row>
    <row r="2033" spans="2:13" x14ac:dyDescent="0.3">
      <c r="B2033" s="676"/>
      <c r="C2033" s="725"/>
      <c r="D2033" s="117" t="s">
        <v>2390</v>
      </c>
      <c r="E2033" s="675"/>
      <c r="F2033" s="705">
        <v>-1</v>
      </c>
      <c r="G2033" s="619">
        <v>0.5</v>
      </c>
      <c r="H2033" s="715">
        <v>2.87</v>
      </c>
      <c r="I2033" s="679"/>
      <c r="J2033" s="527">
        <f t="shared" si="39"/>
        <v>-1.4350000000000001</v>
      </c>
      <c r="K2033" s="107"/>
      <c r="L2033" s="11"/>
      <c r="M2033" s="676"/>
    </row>
    <row r="2034" spans="2:13" x14ac:dyDescent="0.2">
      <c r="B2034" s="676"/>
      <c r="C2034" s="677" t="s">
        <v>1101</v>
      </c>
      <c r="D2034" s="143" t="s">
        <v>828</v>
      </c>
      <c r="E2034" s="66" t="s">
        <v>120</v>
      </c>
      <c r="F2034" s="705">
        <v>1</v>
      </c>
      <c r="G2034" s="619">
        <v>7.7</v>
      </c>
      <c r="H2034" s="679">
        <v>2.87</v>
      </c>
      <c r="I2034" s="679"/>
      <c r="J2034" s="458">
        <f t="shared" si="39"/>
        <v>22.099</v>
      </c>
      <c r="K2034" s="107"/>
      <c r="L2034" s="11"/>
      <c r="M2034" s="676"/>
    </row>
    <row r="2035" spans="2:13" x14ac:dyDescent="0.2">
      <c r="B2035" s="676"/>
      <c r="C2035" s="677"/>
      <c r="D2035" s="143" t="s">
        <v>2297</v>
      </c>
      <c r="E2035" s="66"/>
      <c r="F2035" s="705">
        <v>-1</v>
      </c>
      <c r="G2035" s="619">
        <v>0.8</v>
      </c>
      <c r="H2035" s="679">
        <v>0.8</v>
      </c>
      <c r="I2035" s="679"/>
      <c r="J2035" s="458">
        <f t="shared" si="39"/>
        <v>-0.64000000000000012</v>
      </c>
      <c r="K2035" s="107"/>
      <c r="L2035" s="11"/>
      <c r="M2035" s="676"/>
    </row>
    <row r="2036" spans="2:13" x14ac:dyDescent="0.2">
      <c r="B2036" s="676"/>
      <c r="C2036" s="677" t="s">
        <v>2252</v>
      </c>
      <c r="D2036" s="143" t="s">
        <v>360</v>
      </c>
      <c r="E2036" s="66" t="s">
        <v>125</v>
      </c>
      <c r="F2036" s="705">
        <v>1</v>
      </c>
      <c r="G2036" s="619">
        <v>43.1</v>
      </c>
      <c r="H2036" s="679">
        <v>2.0699999999999998</v>
      </c>
      <c r="I2036" s="679"/>
      <c r="J2036" s="458">
        <f t="shared" si="39"/>
        <v>89.216999999999999</v>
      </c>
      <c r="K2036" s="107"/>
      <c r="L2036" s="11"/>
      <c r="M2036" s="676"/>
    </row>
    <row r="2037" spans="2:13" x14ac:dyDescent="0.2">
      <c r="B2037" s="676"/>
      <c r="C2037" s="677"/>
      <c r="D2037" s="143" t="s">
        <v>2297</v>
      </c>
      <c r="E2037" s="66"/>
      <c r="F2037" s="705">
        <v>-1</v>
      </c>
      <c r="G2037" s="619">
        <v>1.8</v>
      </c>
      <c r="H2037" s="679">
        <v>1</v>
      </c>
      <c r="I2037" s="679"/>
      <c r="J2037" s="458">
        <f t="shared" si="39"/>
        <v>-1.8</v>
      </c>
      <c r="K2037" s="107"/>
      <c r="L2037" s="11"/>
      <c r="M2037" s="676"/>
    </row>
    <row r="2038" spans="2:13" x14ac:dyDescent="0.2">
      <c r="B2038" s="676"/>
      <c r="C2038" s="677"/>
      <c r="D2038" s="143" t="s">
        <v>2297</v>
      </c>
      <c r="E2038" s="66"/>
      <c r="F2038" s="705">
        <v>-1</v>
      </c>
      <c r="G2038" s="619">
        <v>1.6</v>
      </c>
      <c r="H2038" s="679">
        <v>1</v>
      </c>
      <c r="I2038" s="679"/>
      <c r="J2038" s="458">
        <f t="shared" si="39"/>
        <v>-1.6</v>
      </c>
      <c r="K2038" s="107"/>
      <c r="L2038" s="11"/>
      <c r="M2038" s="676"/>
    </row>
    <row r="2039" spans="2:13" x14ac:dyDescent="0.2">
      <c r="B2039" s="676"/>
      <c r="C2039" s="677"/>
      <c r="D2039" s="143" t="s">
        <v>2297</v>
      </c>
      <c r="E2039" s="66"/>
      <c r="F2039" s="705">
        <v>-1</v>
      </c>
      <c r="G2039" s="619">
        <v>0.6</v>
      </c>
      <c r="H2039" s="679">
        <v>2</v>
      </c>
      <c r="I2039" s="679"/>
      <c r="J2039" s="458">
        <f t="shared" si="39"/>
        <v>-1.2</v>
      </c>
      <c r="K2039" s="107"/>
      <c r="L2039" s="11"/>
      <c r="M2039" s="676"/>
    </row>
    <row r="2040" spans="2:13" x14ac:dyDescent="0.2">
      <c r="B2040" s="676"/>
      <c r="C2040" s="677"/>
      <c r="D2040" s="143"/>
      <c r="E2040" s="66" t="s">
        <v>1080</v>
      </c>
      <c r="F2040" s="705">
        <v>-1</v>
      </c>
      <c r="G2040" s="619">
        <v>4</v>
      </c>
      <c r="H2040" s="679">
        <v>2.4</v>
      </c>
      <c r="I2040" s="679"/>
      <c r="J2040" s="458">
        <f t="shared" si="39"/>
        <v>-9.6</v>
      </c>
      <c r="K2040" s="107"/>
      <c r="L2040" s="11"/>
      <c r="M2040" s="676"/>
    </row>
    <row r="2041" spans="2:13" x14ac:dyDescent="0.2">
      <c r="B2041" s="676"/>
      <c r="C2041" s="677"/>
      <c r="D2041" s="143"/>
      <c r="E2041" s="66" t="s">
        <v>669</v>
      </c>
      <c r="F2041" s="705">
        <v>-1</v>
      </c>
      <c r="G2041" s="619">
        <v>2.4</v>
      </c>
      <c r="H2041" s="679">
        <v>1</v>
      </c>
      <c r="I2041" s="679"/>
      <c r="J2041" s="458">
        <f t="shared" si="39"/>
        <v>-2.4</v>
      </c>
      <c r="K2041" s="107"/>
      <c r="L2041" s="11"/>
      <c r="M2041" s="676"/>
    </row>
    <row r="2042" spans="2:13" x14ac:dyDescent="0.2">
      <c r="B2042" s="676"/>
      <c r="C2042" s="677"/>
      <c r="D2042" s="143"/>
      <c r="E2042" s="66" t="s">
        <v>2041</v>
      </c>
      <c r="F2042" s="705">
        <v>-1</v>
      </c>
      <c r="G2042" s="619">
        <v>14.7</v>
      </c>
      <c r="H2042" s="679">
        <v>2.4</v>
      </c>
      <c r="I2042" s="679"/>
      <c r="J2042" s="458">
        <f t="shared" si="39"/>
        <v>-35.279999999999994</v>
      </c>
      <c r="K2042" s="107"/>
      <c r="L2042" s="11"/>
      <c r="M2042" s="676"/>
    </row>
    <row r="2043" spans="2:13" x14ac:dyDescent="0.3">
      <c r="B2043" s="676"/>
      <c r="C2043" s="725"/>
      <c r="D2043" s="117" t="s">
        <v>2390</v>
      </c>
      <c r="E2043" s="675"/>
      <c r="F2043" s="705">
        <v>-1</v>
      </c>
      <c r="G2043" s="619">
        <v>2.6</v>
      </c>
      <c r="H2043" s="715">
        <v>2.57</v>
      </c>
      <c r="I2043" s="679"/>
      <c r="J2043" s="527">
        <f>PRODUCT(F2043:I2043)</f>
        <v>-6.6819999999999995</v>
      </c>
      <c r="K2043" s="107"/>
      <c r="L2043" s="11"/>
      <c r="M2043" s="676"/>
    </row>
    <row r="2044" spans="2:13" x14ac:dyDescent="0.25">
      <c r="B2044" s="728"/>
      <c r="C2044" s="728"/>
      <c r="D2044" s="728"/>
      <c r="E2044" s="728"/>
      <c r="F2044" s="728"/>
      <c r="G2044" s="728"/>
      <c r="H2044" s="728"/>
      <c r="I2044" s="728"/>
      <c r="J2044" s="728"/>
      <c r="K2044" s="728"/>
      <c r="L2044" s="728"/>
      <c r="M2044" s="728"/>
    </row>
    <row r="2045" spans="2:13" x14ac:dyDescent="0.2">
      <c r="B2045" s="676"/>
      <c r="C2045" s="677"/>
      <c r="D2045" s="690" t="s">
        <v>1102</v>
      </c>
      <c r="E2045" s="66"/>
      <c r="F2045" s="705"/>
      <c r="G2045" s="619"/>
      <c r="H2045" s="679"/>
      <c r="I2045" s="679"/>
      <c r="J2045" s="458"/>
      <c r="K2045" s="107"/>
      <c r="L2045" s="11"/>
      <c r="M2045" s="676"/>
    </row>
    <row r="2046" spans="2:13" x14ac:dyDescent="0.2">
      <c r="B2046" s="676"/>
      <c r="C2046" s="677" t="s">
        <v>2321</v>
      </c>
      <c r="D2046" s="143" t="s">
        <v>1745</v>
      </c>
      <c r="E2046" s="66" t="s">
        <v>125</v>
      </c>
      <c r="F2046" s="705">
        <v>1</v>
      </c>
      <c r="G2046" s="619">
        <v>15</v>
      </c>
      <c r="H2046" s="679">
        <v>2.57</v>
      </c>
      <c r="I2046" s="679"/>
      <c r="J2046" s="458">
        <f>PRODUCT(F2046:I2046)</f>
        <v>38.549999999999997</v>
      </c>
      <c r="K2046" s="107"/>
      <c r="L2046" s="11"/>
      <c r="M2046" s="676"/>
    </row>
    <row r="2047" spans="2:13" x14ac:dyDescent="0.2">
      <c r="B2047" s="676"/>
      <c r="C2047" s="677"/>
      <c r="D2047" s="143"/>
      <c r="E2047" s="66" t="s">
        <v>1250</v>
      </c>
      <c r="F2047" s="705">
        <v>-1</v>
      </c>
      <c r="G2047" s="619">
        <v>6.85</v>
      </c>
      <c r="H2047" s="679">
        <v>2.5</v>
      </c>
      <c r="I2047" s="679"/>
      <c r="J2047" s="458">
        <f>PRODUCT(F2047:I2047)</f>
        <v>-17.125</v>
      </c>
      <c r="K2047" s="107"/>
      <c r="L2047" s="11"/>
      <c r="M2047" s="676"/>
    </row>
    <row r="2048" spans="2:13" x14ac:dyDescent="0.2">
      <c r="B2048" s="676"/>
      <c r="C2048" s="677"/>
      <c r="D2048" s="143"/>
      <c r="E2048" s="66" t="s">
        <v>1251</v>
      </c>
      <c r="F2048" s="705">
        <v>-1</v>
      </c>
      <c r="G2048" s="619">
        <v>6.85</v>
      </c>
      <c r="H2048" s="679">
        <v>2.5</v>
      </c>
      <c r="I2048" s="679"/>
      <c r="J2048" s="458">
        <f>PRODUCT(F2048:I2048)</f>
        <v>-17.125</v>
      </c>
      <c r="K2048" s="107"/>
      <c r="L2048" s="11"/>
      <c r="M2048" s="676"/>
    </row>
    <row r="2049" spans="2:13" x14ac:dyDescent="0.3">
      <c r="B2049" s="676"/>
      <c r="C2049" s="725"/>
      <c r="D2049" s="117" t="s">
        <v>2390</v>
      </c>
      <c r="E2049" s="675"/>
      <c r="F2049" s="705">
        <v>-1</v>
      </c>
      <c r="G2049" s="619">
        <v>1.3</v>
      </c>
      <c r="H2049" s="715">
        <v>2.57</v>
      </c>
      <c r="I2049" s="679"/>
      <c r="J2049" s="527">
        <f>PRODUCT(F2049:I2049)</f>
        <v>-3.3409999999999997</v>
      </c>
      <c r="K2049" s="107"/>
      <c r="L2049" s="11"/>
      <c r="M2049" s="676"/>
    </row>
    <row r="2050" spans="2:13" x14ac:dyDescent="0.2">
      <c r="B2050" s="676"/>
      <c r="C2050" s="677" t="s">
        <v>2253</v>
      </c>
      <c r="D2050" s="143" t="s">
        <v>144</v>
      </c>
      <c r="E2050" s="66" t="s">
        <v>125</v>
      </c>
      <c r="F2050" s="705">
        <v>1</v>
      </c>
      <c r="G2050" s="619">
        <v>20.25</v>
      </c>
      <c r="H2050" s="679">
        <v>2.57</v>
      </c>
      <c r="I2050" s="679"/>
      <c r="J2050" s="458">
        <f>PRODUCT(F2050:I2050)</f>
        <v>52.042499999999997</v>
      </c>
      <c r="K2050" s="107"/>
      <c r="L2050" s="11"/>
      <c r="M2050" s="676"/>
    </row>
    <row r="2051" spans="2:13" x14ac:dyDescent="0.2">
      <c r="B2051" s="676"/>
      <c r="C2051" s="677"/>
      <c r="D2051" s="143" t="s">
        <v>2297</v>
      </c>
      <c r="E2051" s="66"/>
      <c r="F2051" s="705">
        <v>-1</v>
      </c>
      <c r="G2051" s="619">
        <v>1.8</v>
      </c>
      <c r="H2051" s="679">
        <v>1</v>
      </c>
      <c r="I2051" s="679"/>
      <c r="J2051" s="458">
        <f t="shared" ref="J2051:J2139" si="40">PRODUCT(F2051:I2051)</f>
        <v>-1.8</v>
      </c>
      <c r="K2051" s="107"/>
      <c r="L2051" s="11"/>
      <c r="M2051" s="676"/>
    </row>
    <row r="2052" spans="2:13" x14ac:dyDescent="0.2">
      <c r="B2052" s="676"/>
      <c r="C2052" s="677"/>
      <c r="D2052" s="143" t="s">
        <v>2297</v>
      </c>
      <c r="E2052" s="66"/>
      <c r="F2052" s="705">
        <v>-2</v>
      </c>
      <c r="G2052" s="619">
        <v>0.8</v>
      </c>
      <c r="H2052" s="679">
        <v>0.5</v>
      </c>
      <c r="I2052" s="679"/>
      <c r="J2052" s="458">
        <f t="shared" si="40"/>
        <v>-0.8</v>
      </c>
      <c r="K2052" s="107"/>
      <c r="L2052" s="11"/>
      <c r="M2052" s="676"/>
    </row>
    <row r="2053" spans="2:13" x14ac:dyDescent="0.2">
      <c r="B2053" s="676"/>
      <c r="C2053" s="677"/>
      <c r="D2053" s="143"/>
      <c r="E2053" s="66" t="s">
        <v>2311</v>
      </c>
      <c r="F2053" s="705">
        <v>-1</v>
      </c>
      <c r="G2053" s="619">
        <v>0.7</v>
      </c>
      <c r="H2053" s="679">
        <v>0.05</v>
      </c>
      <c r="I2053" s="679"/>
      <c r="J2053" s="458">
        <f t="shared" si="40"/>
        <v>-3.4999999999999996E-2</v>
      </c>
      <c r="K2053" s="107"/>
      <c r="L2053" s="11"/>
      <c r="M2053" s="676"/>
    </row>
    <row r="2054" spans="2:13" x14ac:dyDescent="0.2">
      <c r="B2054" s="676"/>
      <c r="C2054" s="677"/>
      <c r="D2054" s="143"/>
      <c r="E2054" s="66" t="s">
        <v>2302</v>
      </c>
      <c r="F2054" s="705">
        <v>-1</v>
      </c>
      <c r="G2054" s="619">
        <v>0.4</v>
      </c>
      <c r="H2054" s="679">
        <v>0.05</v>
      </c>
      <c r="I2054" s="679"/>
      <c r="J2054" s="458">
        <f t="shared" si="40"/>
        <v>-2.0000000000000004E-2</v>
      </c>
      <c r="K2054" s="107"/>
      <c r="L2054" s="11"/>
      <c r="M2054" s="676"/>
    </row>
    <row r="2055" spans="2:13" x14ac:dyDescent="0.2">
      <c r="B2055" s="676"/>
      <c r="C2055" s="677"/>
      <c r="D2055" s="143" t="s">
        <v>2303</v>
      </c>
      <c r="E2055" s="66"/>
      <c r="F2055" s="705">
        <v>-1</v>
      </c>
      <c r="G2055" s="619">
        <v>4.3</v>
      </c>
      <c r="H2055" s="679">
        <v>1</v>
      </c>
      <c r="I2055" s="679"/>
      <c r="J2055" s="458">
        <f t="shared" si="40"/>
        <v>-4.3</v>
      </c>
      <c r="K2055" s="107"/>
      <c r="L2055" s="11"/>
      <c r="M2055" s="676"/>
    </row>
    <row r="2056" spans="2:13" x14ac:dyDescent="0.3">
      <c r="B2056" s="676"/>
      <c r="C2056" s="725"/>
      <c r="D2056" s="117" t="s">
        <v>2390</v>
      </c>
      <c r="E2056" s="675"/>
      <c r="F2056" s="705">
        <v>-1</v>
      </c>
      <c r="G2056" s="619">
        <v>0.65</v>
      </c>
      <c r="H2056" s="715">
        <v>2.57</v>
      </c>
      <c r="I2056" s="679"/>
      <c r="J2056" s="527">
        <f t="shared" si="40"/>
        <v>-1.6704999999999999</v>
      </c>
      <c r="K2056" s="107"/>
      <c r="L2056" s="11"/>
      <c r="M2056" s="676"/>
    </row>
    <row r="2057" spans="2:13" x14ac:dyDescent="0.2">
      <c r="B2057" s="676"/>
      <c r="C2057" s="677" t="s">
        <v>2232</v>
      </c>
      <c r="D2057" s="143" t="s">
        <v>144</v>
      </c>
      <c r="E2057" s="66" t="s">
        <v>125</v>
      </c>
      <c r="F2057" s="705">
        <v>1</v>
      </c>
      <c r="G2057" s="619">
        <v>14.4</v>
      </c>
      <c r="H2057" s="679">
        <v>2.0699999999999998</v>
      </c>
      <c r="I2057" s="679"/>
      <c r="J2057" s="458">
        <f t="shared" si="40"/>
        <v>29.808</v>
      </c>
      <c r="K2057" s="107"/>
      <c r="L2057" s="11"/>
      <c r="M2057" s="676"/>
    </row>
    <row r="2058" spans="2:13" x14ac:dyDescent="0.2">
      <c r="B2058" s="676"/>
      <c r="C2058" s="677"/>
      <c r="D2058" s="143" t="s">
        <v>2297</v>
      </c>
      <c r="E2058" s="66"/>
      <c r="F2058" s="705">
        <v>-1</v>
      </c>
      <c r="G2058" s="619">
        <v>1.2</v>
      </c>
      <c r="H2058" s="679">
        <v>1</v>
      </c>
      <c r="I2058" s="679"/>
      <c r="J2058" s="458">
        <f t="shared" si="40"/>
        <v>-1.2</v>
      </c>
      <c r="K2058" s="107"/>
      <c r="L2058" s="11"/>
      <c r="M2058" s="676"/>
    </row>
    <row r="2059" spans="2:13" x14ac:dyDescent="0.2">
      <c r="B2059" s="676"/>
      <c r="C2059" s="677"/>
      <c r="D2059" s="143" t="s">
        <v>2297</v>
      </c>
      <c r="E2059" s="66"/>
      <c r="F2059" s="705">
        <v>-1</v>
      </c>
      <c r="G2059" s="619">
        <v>0.9</v>
      </c>
      <c r="H2059" s="679">
        <v>1</v>
      </c>
      <c r="I2059" s="679"/>
      <c r="J2059" s="458">
        <f t="shared" si="40"/>
        <v>-0.9</v>
      </c>
      <c r="K2059" s="107"/>
      <c r="L2059" s="11"/>
      <c r="M2059" s="676"/>
    </row>
    <row r="2060" spans="2:13" x14ac:dyDescent="0.2">
      <c r="B2060" s="676"/>
      <c r="C2060" s="677"/>
      <c r="D2060" s="143" t="s">
        <v>2303</v>
      </c>
      <c r="E2060" s="66"/>
      <c r="F2060" s="705">
        <v>-1</v>
      </c>
      <c r="G2060" s="619">
        <v>3.6</v>
      </c>
      <c r="H2060" s="679">
        <v>1</v>
      </c>
      <c r="I2060" s="679"/>
      <c r="J2060" s="458">
        <f t="shared" si="40"/>
        <v>-3.6</v>
      </c>
      <c r="K2060" s="107"/>
      <c r="L2060" s="11"/>
      <c r="M2060" s="676"/>
    </row>
    <row r="2061" spans="2:13" x14ac:dyDescent="0.2">
      <c r="B2061" s="676"/>
      <c r="C2061" s="677"/>
      <c r="D2061" s="143" t="s">
        <v>2371</v>
      </c>
      <c r="E2061" s="66"/>
      <c r="F2061" s="705">
        <v>-2</v>
      </c>
      <c r="G2061" s="619">
        <v>1.5</v>
      </c>
      <c r="H2061" s="679">
        <v>0.5</v>
      </c>
      <c r="I2061" s="679"/>
      <c r="J2061" s="458">
        <f t="shared" si="40"/>
        <v>-1.5</v>
      </c>
      <c r="K2061" s="107"/>
      <c r="L2061" s="11"/>
      <c r="M2061" s="676"/>
    </row>
    <row r="2062" spans="2:13" x14ac:dyDescent="0.3">
      <c r="B2062" s="676"/>
      <c r="C2062" s="725"/>
      <c r="D2062" s="117" t="s">
        <v>2390</v>
      </c>
      <c r="E2062" s="675"/>
      <c r="F2062" s="705">
        <v>-1</v>
      </c>
      <c r="G2062" s="619">
        <v>0.65</v>
      </c>
      <c r="H2062" s="715">
        <v>2.57</v>
      </c>
      <c r="I2062" s="679"/>
      <c r="J2062" s="527">
        <f t="shared" si="40"/>
        <v>-1.6704999999999999</v>
      </c>
      <c r="K2062" s="107"/>
      <c r="L2062" s="11"/>
      <c r="M2062" s="676"/>
    </row>
    <row r="2063" spans="2:13" x14ac:dyDescent="0.2">
      <c r="B2063" s="676"/>
      <c r="C2063" s="677" t="s">
        <v>2224</v>
      </c>
      <c r="D2063" s="143" t="s">
        <v>175</v>
      </c>
      <c r="E2063" s="66" t="s">
        <v>127</v>
      </c>
      <c r="F2063" s="705">
        <v>1</v>
      </c>
      <c r="G2063" s="619">
        <v>5.05</v>
      </c>
      <c r="H2063" s="679">
        <v>3.05</v>
      </c>
      <c r="I2063" s="679"/>
      <c r="J2063" s="458">
        <f t="shared" si="40"/>
        <v>15.402499999999998</v>
      </c>
      <c r="K2063" s="107"/>
      <c r="L2063" s="11"/>
      <c r="M2063" s="676"/>
    </row>
    <row r="2064" spans="2:13" x14ac:dyDescent="0.3">
      <c r="B2064" s="676"/>
      <c r="C2064" s="725"/>
      <c r="D2064" s="117" t="s">
        <v>2390</v>
      </c>
      <c r="E2064" s="675"/>
      <c r="F2064" s="705">
        <v>-1</v>
      </c>
      <c r="G2064" s="619">
        <v>1.1499999999999999</v>
      </c>
      <c r="H2064" s="715">
        <v>4.07</v>
      </c>
      <c r="I2064" s="679"/>
      <c r="J2064" s="527">
        <f t="shared" si="40"/>
        <v>-4.6805000000000003</v>
      </c>
      <c r="K2064" s="107"/>
      <c r="L2064" s="11"/>
      <c r="M2064" s="676"/>
    </row>
    <row r="2065" spans="2:13" x14ac:dyDescent="0.2">
      <c r="B2065" s="676"/>
      <c r="C2065" s="680" t="s">
        <v>2322</v>
      </c>
      <c r="D2065" s="564" t="s">
        <v>2323</v>
      </c>
      <c r="E2065" s="66" t="s">
        <v>125</v>
      </c>
      <c r="F2065" s="705">
        <v>1</v>
      </c>
      <c r="G2065" s="619">
        <v>21.3</v>
      </c>
      <c r="H2065" s="715">
        <v>2.57</v>
      </c>
      <c r="I2065" s="679"/>
      <c r="J2065" s="458">
        <f t="shared" si="40"/>
        <v>54.741</v>
      </c>
      <c r="K2065" s="107"/>
      <c r="L2065" s="11"/>
      <c r="M2065" s="676"/>
    </row>
    <row r="2066" spans="2:13" x14ac:dyDescent="0.2">
      <c r="B2066" s="676"/>
      <c r="C2066" s="677"/>
      <c r="D2066" s="143" t="s">
        <v>2297</v>
      </c>
      <c r="E2066" s="66"/>
      <c r="F2066" s="705">
        <v>-1</v>
      </c>
      <c r="G2066" s="619">
        <v>1</v>
      </c>
      <c r="H2066" s="679">
        <v>0.5</v>
      </c>
      <c r="I2066" s="679"/>
      <c r="J2066" s="458">
        <f t="shared" si="40"/>
        <v>-0.5</v>
      </c>
      <c r="K2066" s="107"/>
      <c r="L2066" s="11"/>
      <c r="M2066" s="676"/>
    </row>
    <row r="2067" spans="2:13" x14ac:dyDescent="0.2">
      <c r="B2067" s="676"/>
      <c r="C2067" s="677"/>
      <c r="D2067" s="143" t="s">
        <v>2297</v>
      </c>
      <c r="E2067" s="66"/>
      <c r="F2067" s="705">
        <v>-1</v>
      </c>
      <c r="G2067" s="619">
        <v>0.9</v>
      </c>
      <c r="H2067" s="679">
        <v>0.5</v>
      </c>
      <c r="I2067" s="679"/>
      <c r="J2067" s="458">
        <f t="shared" si="40"/>
        <v>-0.45</v>
      </c>
      <c r="K2067" s="107"/>
      <c r="L2067" s="11"/>
      <c r="M2067" s="676"/>
    </row>
    <row r="2068" spans="2:13" x14ac:dyDescent="0.2">
      <c r="B2068" s="676"/>
      <c r="C2068" s="677" t="s">
        <v>1121</v>
      </c>
      <c r="D2068" s="143" t="s">
        <v>179</v>
      </c>
      <c r="E2068" s="66" t="s">
        <v>128</v>
      </c>
      <c r="F2068" s="705">
        <v>1</v>
      </c>
      <c r="G2068" s="619">
        <v>14.6</v>
      </c>
      <c r="H2068" s="679">
        <v>3.05</v>
      </c>
      <c r="I2068" s="679"/>
      <c r="J2068" s="458">
        <f t="shared" si="40"/>
        <v>44.529999999999994</v>
      </c>
      <c r="K2068" s="107"/>
      <c r="L2068" s="11"/>
      <c r="M2068" s="676"/>
    </row>
    <row r="2069" spans="2:13" x14ac:dyDescent="0.2">
      <c r="B2069" s="676"/>
      <c r="C2069" s="677"/>
      <c r="D2069" s="143" t="s">
        <v>2297</v>
      </c>
      <c r="E2069" s="66"/>
      <c r="F2069" s="705">
        <v>-2</v>
      </c>
      <c r="G2069" s="619">
        <v>0.9</v>
      </c>
      <c r="H2069" s="679">
        <v>2</v>
      </c>
      <c r="I2069" s="679"/>
      <c r="J2069" s="458">
        <f t="shared" si="40"/>
        <v>-3.6</v>
      </c>
      <c r="K2069" s="107"/>
      <c r="L2069" s="11"/>
      <c r="M2069" s="676"/>
    </row>
    <row r="2070" spans="2:13" x14ac:dyDescent="0.2">
      <c r="B2070" s="676"/>
      <c r="C2070" s="677"/>
      <c r="D2070" s="143" t="s">
        <v>2303</v>
      </c>
      <c r="E2070" s="66"/>
      <c r="F2070" s="705">
        <v>-1</v>
      </c>
      <c r="G2070" s="619">
        <v>4.3</v>
      </c>
      <c r="H2070" s="679">
        <v>2.5</v>
      </c>
      <c r="I2070" s="679"/>
      <c r="J2070" s="458">
        <f t="shared" si="40"/>
        <v>-10.75</v>
      </c>
      <c r="K2070" s="107"/>
      <c r="L2070" s="11"/>
      <c r="M2070" s="676"/>
    </row>
    <row r="2071" spans="2:13" x14ac:dyDescent="0.3">
      <c r="B2071" s="676"/>
      <c r="C2071" s="725"/>
      <c r="D2071" s="117" t="s">
        <v>2390</v>
      </c>
      <c r="E2071" s="675"/>
      <c r="F2071" s="705">
        <v>-1</v>
      </c>
      <c r="G2071" s="619">
        <v>1.3</v>
      </c>
      <c r="H2071" s="715">
        <v>4.07</v>
      </c>
      <c r="I2071" s="679"/>
      <c r="J2071" s="527">
        <f t="shared" si="40"/>
        <v>-5.2910000000000004</v>
      </c>
      <c r="K2071" s="107"/>
      <c r="L2071" s="11"/>
      <c r="M2071" s="676"/>
    </row>
    <row r="2072" spans="2:13" x14ac:dyDescent="0.2">
      <c r="B2072" s="676"/>
      <c r="C2072" s="677" t="s">
        <v>1110</v>
      </c>
      <c r="D2072" s="143" t="s">
        <v>2324</v>
      </c>
      <c r="E2072" s="66" t="s">
        <v>786</v>
      </c>
      <c r="F2072" s="705">
        <v>1</v>
      </c>
      <c r="G2072" s="619">
        <v>16.7</v>
      </c>
      <c r="H2072" s="679">
        <v>2.67</v>
      </c>
      <c r="I2072" s="679"/>
      <c r="J2072" s="458">
        <f t="shared" si="40"/>
        <v>44.588999999999999</v>
      </c>
      <c r="K2072" s="107"/>
      <c r="L2072" s="11"/>
      <c r="M2072" s="676"/>
    </row>
    <row r="2073" spans="2:13" x14ac:dyDescent="0.2">
      <c r="B2073" s="676"/>
      <c r="C2073" s="677"/>
      <c r="D2073" s="143" t="s">
        <v>2297</v>
      </c>
      <c r="E2073" s="66"/>
      <c r="F2073" s="705">
        <v>-1</v>
      </c>
      <c r="G2073" s="619">
        <v>1</v>
      </c>
      <c r="H2073" s="679">
        <v>0.5</v>
      </c>
      <c r="I2073" s="679"/>
      <c r="J2073" s="458">
        <f t="shared" si="40"/>
        <v>-0.5</v>
      </c>
      <c r="K2073" s="107"/>
      <c r="L2073" s="11"/>
      <c r="M2073" s="676"/>
    </row>
    <row r="2074" spans="2:13" x14ac:dyDescent="0.2">
      <c r="B2074" s="676"/>
      <c r="C2074" s="677"/>
      <c r="D2074" s="143"/>
      <c r="E2074" s="66" t="s">
        <v>669</v>
      </c>
      <c r="F2074" s="705">
        <v>-1</v>
      </c>
      <c r="G2074" s="619">
        <v>2.4</v>
      </c>
      <c r="H2074" s="679">
        <v>1</v>
      </c>
      <c r="I2074" s="679"/>
      <c r="J2074" s="458">
        <f t="shared" si="40"/>
        <v>-2.4</v>
      </c>
      <c r="K2074" s="107"/>
      <c r="L2074" s="11"/>
      <c r="M2074" s="676"/>
    </row>
    <row r="2075" spans="2:13" x14ac:dyDescent="0.2">
      <c r="B2075" s="676"/>
      <c r="C2075" s="677" t="s">
        <v>1118</v>
      </c>
      <c r="D2075" s="143" t="s">
        <v>174</v>
      </c>
      <c r="E2075" s="66" t="s">
        <v>121</v>
      </c>
      <c r="F2075" s="705">
        <v>1</v>
      </c>
      <c r="G2075" s="619">
        <v>9.8000000000000007</v>
      </c>
      <c r="H2075" s="679">
        <v>2.27</v>
      </c>
      <c r="I2075" s="679"/>
      <c r="J2075" s="458">
        <f t="shared" si="40"/>
        <v>22.246000000000002</v>
      </c>
      <c r="K2075" s="107"/>
      <c r="L2075" s="11"/>
      <c r="M2075" s="676"/>
    </row>
    <row r="2076" spans="2:13" x14ac:dyDescent="0.2">
      <c r="B2076" s="676"/>
      <c r="C2076" s="677"/>
      <c r="D2076" s="143" t="s">
        <v>2297</v>
      </c>
      <c r="E2076" s="66"/>
      <c r="F2076" s="705">
        <v>-1</v>
      </c>
      <c r="G2076" s="619">
        <v>1</v>
      </c>
      <c r="H2076" s="679">
        <v>0.2</v>
      </c>
      <c r="I2076" s="679"/>
      <c r="J2076" s="458">
        <f t="shared" si="40"/>
        <v>-0.2</v>
      </c>
      <c r="K2076" s="107"/>
      <c r="L2076" s="11"/>
      <c r="M2076" s="676"/>
    </row>
    <row r="2077" spans="2:13" x14ac:dyDescent="0.2">
      <c r="B2077" s="676"/>
      <c r="C2077" s="677" t="s">
        <v>1117</v>
      </c>
      <c r="D2077" s="143" t="s">
        <v>173</v>
      </c>
      <c r="E2077" s="66" t="s">
        <v>797</v>
      </c>
      <c r="F2077" s="705">
        <v>1</v>
      </c>
      <c r="G2077" s="619">
        <v>17</v>
      </c>
      <c r="H2077" s="679">
        <v>3.67</v>
      </c>
      <c r="I2077" s="679"/>
      <c r="J2077" s="458">
        <f t="shared" si="40"/>
        <v>62.39</v>
      </c>
      <c r="K2077" s="107"/>
      <c r="L2077" s="11"/>
      <c r="M2077" s="676"/>
    </row>
    <row r="2078" spans="2:13" x14ac:dyDescent="0.2">
      <c r="B2078" s="676"/>
      <c r="C2078" s="677"/>
      <c r="D2078" s="143" t="s">
        <v>2297</v>
      </c>
      <c r="E2078" s="66"/>
      <c r="F2078" s="705">
        <v>-1</v>
      </c>
      <c r="G2078" s="619">
        <v>1</v>
      </c>
      <c r="H2078" s="679">
        <v>2.1</v>
      </c>
      <c r="I2078" s="679"/>
      <c r="J2078" s="458">
        <f t="shared" si="40"/>
        <v>-2.1</v>
      </c>
      <c r="K2078" s="107"/>
      <c r="L2078" s="11"/>
      <c r="M2078" s="676"/>
    </row>
    <row r="2079" spans="2:13" x14ac:dyDescent="0.2">
      <c r="B2079" s="676"/>
      <c r="C2079" s="677"/>
      <c r="D2079" s="143" t="s">
        <v>2297</v>
      </c>
      <c r="E2079" s="66"/>
      <c r="F2079" s="705">
        <v>-1</v>
      </c>
      <c r="G2079" s="619">
        <v>0.9</v>
      </c>
      <c r="H2079" s="679">
        <v>2.1</v>
      </c>
      <c r="I2079" s="679"/>
      <c r="J2079" s="458">
        <f t="shared" si="40"/>
        <v>-1.8900000000000001</v>
      </c>
      <c r="K2079" s="107"/>
      <c r="L2079" s="11"/>
      <c r="M2079" s="676"/>
    </row>
    <row r="2080" spans="2:13" x14ac:dyDescent="0.3">
      <c r="B2080" s="676"/>
      <c r="C2080" s="725"/>
      <c r="D2080" s="117" t="s">
        <v>2390</v>
      </c>
      <c r="E2080" s="675"/>
      <c r="F2080" s="705">
        <v>-1</v>
      </c>
      <c r="G2080" s="619">
        <v>1.1499999999999999</v>
      </c>
      <c r="H2080" s="715">
        <v>4.17</v>
      </c>
      <c r="I2080" s="679"/>
      <c r="J2080" s="527">
        <f t="shared" si="40"/>
        <v>-4.7954999999999997</v>
      </c>
      <c r="K2080" s="107"/>
      <c r="L2080" s="11"/>
      <c r="M2080" s="676"/>
    </row>
    <row r="2081" spans="2:13" x14ac:dyDescent="0.2">
      <c r="B2081" s="676"/>
      <c r="C2081" s="677" t="s">
        <v>2196</v>
      </c>
      <c r="D2081" s="143" t="s">
        <v>122</v>
      </c>
      <c r="E2081" s="66" t="s">
        <v>120</v>
      </c>
      <c r="F2081" s="705">
        <v>1</v>
      </c>
      <c r="G2081" s="619">
        <v>7</v>
      </c>
      <c r="H2081" s="679">
        <v>2.87</v>
      </c>
      <c r="I2081" s="679"/>
      <c r="J2081" s="458">
        <f t="shared" si="40"/>
        <v>20.09</v>
      </c>
      <c r="K2081" s="107"/>
      <c r="L2081" s="11"/>
      <c r="M2081" s="676"/>
    </row>
    <row r="2082" spans="2:13" x14ac:dyDescent="0.2">
      <c r="B2082" s="676"/>
      <c r="C2082" s="677"/>
      <c r="D2082" s="143" t="s">
        <v>2297</v>
      </c>
      <c r="E2082" s="66"/>
      <c r="F2082" s="705">
        <v>-1</v>
      </c>
      <c r="G2082" s="619">
        <v>0.9</v>
      </c>
      <c r="H2082" s="679">
        <v>0.8</v>
      </c>
      <c r="I2082" s="679"/>
      <c r="J2082" s="458">
        <f t="shared" si="40"/>
        <v>-0.72000000000000008</v>
      </c>
      <c r="K2082" s="107"/>
      <c r="L2082" s="11"/>
      <c r="M2082" s="676"/>
    </row>
    <row r="2083" spans="2:13" x14ac:dyDescent="0.2">
      <c r="B2083" s="676"/>
      <c r="C2083" s="677" t="s">
        <v>2488</v>
      </c>
      <c r="D2083" s="143" t="s">
        <v>762</v>
      </c>
      <c r="E2083" s="66" t="s">
        <v>797</v>
      </c>
      <c r="F2083" s="705">
        <v>1</v>
      </c>
      <c r="G2083" s="619">
        <v>6.4</v>
      </c>
      <c r="H2083" s="679">
        <v>3.15</v>
      </c>
      <c r="I2083" s="679"/>
      <c r="J2083" s="458">
        <f t="shared" si="40"/>
        <v>20.16</v>
      </c>
      <c r="K2083" s="107"/>
      <c r="L2083" s="11"/>
      <c r="M2083" s="676"/>
    </row>
    <row r="2084" spans="2:13" x14ac:dyDescent="0.2">
      <c r="B2084" s="676"/>
      <c r="C2084" s="677" t="s">
        <v>1157</v>
      </c>
      <c r="D2084" s="143" t="s">
        <v>138</v>
      </c>
      <c r="E2084" s="66" t="s">
        <v>125</v>
      </c>
      <c r="F2084" s="705">
        <v>1</v>
      </c>
      <c r="G2084" s="619">
        <v>50.7</v>
      </c>
      <c r="H2084" s="679">
        <v>2.0699999999999998</v>
      </c>
      <c r="I2084" s="679"/>
      <c r="J2084" s="458">
        <f t="shared" si="40"/>
        <v>104.949</v>
      </c>
      <c r="K2084" s="107"/>
      <c r="L2084" s="11"/>
      <c r="M2084" s="676"/>
    </row>
    <row r="2085" spans="2:13" x14ac:dyDescent="0.2">
      <c r="B2085" s="676"/>
      <c r="C2085" s="677"/>
      <c r="D2085" s="143" t="s">
        <v>2297</v>
      </c>
      <c r="E2085" s="66"/>
      <c r="F2085" s="705">
        <v>-2</v>
      </c>
      <c r="G2085" s="619">
        <v>1.8</v>
      </c>
      <c r="H2085" s="679">
        <v>1</v>
      </c>
      <c r="I2085" s="679"/>
      <c r="J2085" s="458">
        <f t="shared" si="40"/>
        <v>-3.6</v>
      </c>
      <c r="K2085" s="107"/>
      <c r="L2085" s="11"/>
      <c r="M2085" s="676"/>
    </row>
    <row r="2086" spans="2:13" x14ac:dyDescent="0.2">
      <c r="B2086" s="676"/>
      <c r="C2086" s="677"/>
      <c r="D2086" s="143" t="s">
        <v>2297</v>
      </c>
      <c r="E2086" s="66"/>
      <c r="F2086" s="705">
        <v>-1</v>
      </c>
      <c r="G2086" s="619">
        <v>1.2</v>
      </c>
      <c r="H2086" s="679">
        <v>0.5</v>
      </c>
      <c r="I2086" s="679"/>
      <c r="J2086" s="458">
        <f t="shared" si="40"/>
        <v>-0.6</v>
      </c>
      <c r="K2086" s="107"/>
      <c r="L2086" s="11"/>
      <c r="M2086" s="676"/>
    </row>
    <row r="2087" spans="2:13" x14ac:dyDescent="0.2">
      <c r="B2087" s="676"/>
      <c r="C2087" s="677"/>
      <c r="D2087" s="143" t="s">
        <v>2297</v>
      </c>
      <c r="E2087" s="66"/>
      <c r="F2087" s="705">
        <v>-4</v>
      </c>
      <c r="G2087" s="619">
        <v>1</v>
      </c>
      <c r="H2087" s="679">
        <v>0.5</v>
      </c>
      <c r="I2087" s="679"/>
      <c r="J2087" s="458">
        <f t="shared" si="40"/>
        <v>-2</v>
      </c>
      <c r="K2087" s="107"/>
      <c r="L2087" s="11"/>
      <c r="M2087" s="676"/>
    </row>
    <row r="2088" spans="2:13" x14ac:dyDescent="0.2">
      <c r="B2088" s="676"/>
      <c r="C2088" s="677"/>
      <c r="D2088" s="143" t="s">
        <v>2297</v>
      </c>
      <c r="E2088" s="66"/>
      <c r="F2088" s="705">
        <v>-4</v>
      </c>
      <c r="G2088" s="619">
        <v>0.9</v>
      </c>
      <c r="H2088" s="679">
        <v>0.5</v>
      </c>
      <c r="I2088" s="679"/>
      <c r="J2088" s="458">
        <f t="shared" si="40"/>
        <v>-1.8</v>
      </c>
      <c r="K2088" s="107"/>
      <c r="L2088" s="11"/>
      <c r="M2088" s="676"/>
    </row>
    <row r="2089" spans="2:13" x14ac:dyDescent="0.3">
      <c r="B2089" s="676"/>
      <c r="C2089" s="725"/>
      <c r="D2089" s="117" t="s">
        <v>2390</v>
      </c>
      <c r="E2089" s="675"/>
      <c r="F2089" s="705">
        <v>-1</v>
      </c>
      <c r="G2089" s="619">
        <v>1.8</v>
      </c>
      <c r="H2089" s="715">
        <v>2.57</v>
      </c>
      <c r="I2089" s="679"/>
      <c r="J2089" s="527">
        <f t="shared" si="40"/>
        <v>-4.6259999999999994</v>
      </c>
      <c r="K2089" s="107"/>
      <c r="L2089" s="11"/>
      <c r="M2089" s="676"/>
    </row>
    <row r="2090" spans="2:13" x14ac:dyDescent="0.2">
      <c r="B2090" s="676"/>
      <c r="C2090" s="677" t="s">
        <v>1123</v>
      </c>
      <c r="D2090" s="143" t="s">
        <v>840</v>
      </c>
      <c r="E2090" s="66" t="s">
        <v>121</v>
      </c>
      <c r="F2090" s="705">
        <v>1</v>
      </c>
      <c r="G2090" s="619">
        <v>12.5</v>
      </c>
      <c r="H2090" s="679">
        <v>1.77</v>
      </c>
      <c r="I2090" s="679"/>
      <c r="J2090" s="458">
        <f t="shared" si="40"/>
        <v>22.125</v>
      </c>
      <c r="K2090" s="107"/>
      <c r="L2090" s="11"/>
      <c r="M2090" s="676"/>
    </row>
    <row r="2091" spans="2:13" x14ac:dyDescent="0.2">
      <c r="B2091" s="676"/>
      <c r="C2091" s="677"/>
      <c r="D2091" s="143" t="s">
        <v>2315</v>
      </c>
      <c r="E2091" s="66"/>
      <c r="F2091" s="705">
        <v>1</v>
      </c>
      <c r="G2091" s="619">
        <v>3.1</v>
      </c>
      <c r="H2091" s="679">
        <v>0.2</v>
      </c>
      <c r="I2091" s="679"/>
      <c r="J2091" s="458">
        <f t="shared" si="40"/>
        <v>0.62000000000000011</v>
      </c>
      <c r="K2091" s="107"/>
      <c r="L2091" s="11"/>
      <c r="M2091" s="676"/>
    </row>
    <row r="2092" spans="2:13" x14ac:dyDescent="0.2">
      <c r="B2092" s="676"/>
      <c r="C2092" s="677"/>
      <c r="D2092" s="143" t="s">
        <v>2297</v>
      </c>
      <c r="E2092" s="66"/>
      <c r="F2092" s="705">
        <v>-1</v>
      </c>
      <c r="G2092" s="619">
        <v>0.9</v>
      </c>
      <c r="H2092" s="679">
        <v>0.2</v>
      </c>
      <c r="I2092" s="679"/>
      <c r="J2092" s="458">
        <f t="shared" si="40"/>
        <v>-0.18000000000000002</v>
      </c>
      <c r="K2092" s="107"/>
      <c r="L2092" s="11"/>
      <c r="M2092" s="676"/>
    </row>
    <row r="2093" spans="2:13" x14ac:dyDescent="0.3">
      <c r="B2093" s="676"/>
      <c r="C2093" s="725"/>
      <c r="D2093" s="117" t="s">
        <v>2390</v>
      </c>
      <c r="E2093" s="675"/>
      <c r="F2093" s="705">
        <v>-1</v>
      </c>
      <c r="G2093" s="619">
        <v>1</v>
      </c>
      <c r="H2093" s="715">
        <v>2.27</v>
      </c>
      <c r="I2093" s="679"/>
      <c r="J2093" s="527">
        <f t="shared" si="40"/>
        <v>-2.27</v>
      </c>
      <c r="K2093" s="107"/>
      <c r="L2093" s="11"/>
      <c r="M2093" s="676"/>
    </row>
    <row r="2094" spans="2:13" x14ac:dyDescent="0.2">
      <c r="B2094" s="676"/>
      <c r="C2094" s="677" t="s">
        <v>1130</v>
      </c>
      <c r="D2094" s="143" t="s">
        <v>840</v>
      </c>
      <c r="E2094" s="66" t="s">
        <v>121</v>
      </c>
      <c r="F2094" s="705">
        <v>1</v>
      </c>
      <c r="G2094" s="619">
        <v>14.3</v>
      </c>
      <c r="H2094" s="679">
        <v>1.77</v>
      </c>
      <c r="I2094" s="679"/>
      <c r="J2094" s="458">
        <f t="shared" si="40"/>
        <v>25.311</v>
      </c>
      <c r="K2094" s="107"/>
      <c r="L2094" s="11"/>
      <c r="M2094" s="676"/>
    </row>
    <row r="2095" spans="2:13" x14ac:dyDescent="0.2">
      <c r="B2095" s="676"/>
      <c r="C2095" s="677"/>
      <c r="D2095" s="143" t="s">
        <v>2315</v>
      </c>
      <c r="E2095" s="66"/>
      <c r="F2095" s="705">
        <v>1</v>
      </c>
      <c r="G2095" s="619">
        <v>2.1</v>
      </c>
      <c r="H2095" s="679">
        <v>0.2</v>
      </c>
      <c r="I2095" s="679"/>
      <c r="J2095" s="458">
        <f t="shared" si="40"/>
        <v>0.42000000000000004</v>
      </c>
      <c r="K2095" s="107"/>
      <c r="L2095" s="11"/>
      <c r="M2095" s="676"/>
    </row>
    <row r="2096" spans="2:13" x14ac:dyDescent="0.2">
      <c r="B2096" s="676"/>
      <c r="C2096" s="677"/>
      <c r="D2096" s="143" t="s">
        <v>2297</v>
      </c>
      <c r="E2096" s="66"/>
      <c r="F2096" s="705">
        <v>-1</v>
      </c>
      <c r="G2096" s="619">
        <v>0.9</v>
      </c>
      <c r="H2096" s="679">
        <v>0.2</v>
      </c>
      <c r="I2096" s="679"/>
      <c r="J2096" s="458">
        <f t="shared" si="40"/>
        <v>-0.18000000000000002</v>
      </c>
      <c r="K2096" s="107"/>
      <c r="L2096" s="11"/>
      <c r="M2096" s="676"/>
    </row>
    <row r="2097" spans="2:13" x14ac:dyDescent="0.3">
      <c r="B2097" s="676"/>
      <c r="C2097" s="725"/>
      <c r="D2097" s="117" t="s">
        <v>2390</v>
      </c>
      <c r="E2097" s="675"/>
      <c r="F2097" s="705">
        <v>-1</v>
      </c>
      <c r="G2097" s="619">
        <v>1.1499999999999999</v>
      </c>
      <c r="H2097" s="715">
        <v>2.27</v>
      </c>
      <c r="I2097" s="679"/>
      <c r="J2097" s="527">
        <f t="shared" si="40"/>
        <v>-2.6104999999999996</v>
      </c>
      <c r="K2097" s="107"/>
      <c r="L2097" s="11"/>
      <c r="M2097" s="676"/>
    </row>
    <row r="2098" spans="2:13" x14ac:dyDescent="0.2">
      <c r="B2098" s="676"/>
      <c r="C2098" s="677" t="s">
        <v>1133</v>
      </c>
      <c r="D2098" s="143" t="s">
        <v>1132</v>
      </c>
      <c r="E2098" s="66" t="s">
        <v>125</v>
      </c>
      <c r="F2098" s="705">
        <v>1</v>
      </c>
      <c r="G2098" s="619">
        <v>15</v>
      </c>
      <c r="H2098" s="715">
        <v>2.0699999999999998</v>
      </c>
      <c r="I2098" s="679"/>
      <c r="J2098" s="458">
        <f t="shared" si="40"/>
        <v>31.049999999999997</v>
      </c>
      <c r="K2098" s="107"/>
      <c r="L2098" s="11"/>
      <c r="M2098" s="676"/>
    </row>
    <row r="2099" spans="2:13" x14ac:dyDescent="0.2">
      <c r="B2099" s="676"/>
      <c r="C2099" s="677"/>
      <c r="D2099" s="143" t="s">
        <v>2297</v>
      </c>
      <c r="E2099" s="66"/>
      <c r="F2099" s="705">
        <v>-1</v>
      </c>
      <c r="G2099" s="619">
        <v>0.9</v>
      </c>
      <c r="H2099" s="679">
        <v>0.5</v>
      </c>
      <c r="I2099" s="679"/>
      <c r="J2099" s="458">
        <f t="shared" si="40"/>
        <v>-0.45</v>
      </c>
      <c r="K2099" s="107"/>
      <c r="L2099" s="11"/>
      <c r="M2099" s="676"/>
    </row>
    <row r="2100" spans="2:13" x14ac:dyDescent="0.3">
      <c r="B2100" s="676"/>
      <c r="C2100" s="725"/>
      <c r="D2100" s="117" t="s">
        <v>2390</v>
      </c>
      <c r="E2100" s="675"/>
      <c r="F2100" s="705">
        <v>-1</v>
      </c>
      <c r="G2100" s="619">
        <v>1</v>
      </c>
      <c r="H2100" s="715">
        <v>2.57</v>
      </c>
      <c r="I2100" s="679"/>
      <c r="J2100" s="527">
        <f t="shared" si="40"/>
        <v>-2.57</v>
      </c>
      <c r="K2100" s="107"/>
      <c r="L2100" s="11"/>
      <c r="M2100" s="676"/>
    </row>
    <row r="2101" spans="2:13" x14ac:dyDescent="0.2">
      <c r="B2101" s="676"/>
      <c r="C2101" s="677" t="s">
        <v>1125</v>
      </c>
      <c r="D2101" s="143" t="s">
        <v>2257</v>
      </c>
      <c r="E2101" s="66" t="s">
        <v>121</v>
      </c>
      <c r="F2101" s="705">
        <v>1</v>
      </c>
      <c r="G2101" s="619">
        <v>16.5</v>
      </c>
      <c r="H2101" s="679">
        <v>1.77</v>
      </c>
      <c r="I2101" s="679"/>
      <c r="J2101" s="458">
        <f t="shared" si="40"/>
        <v>29.205000000000002</v>
      </c>
      <c r="K2101" s="107"/>
      <c r="L2101" s="11"/>
      <c r="M2101" s="676"/>
    </row>
    <row r="2102" spans="2:13" x14ac:dyDescent="0.2">
      <c r="B2102" s="676"/>
      <c r="C2102" s="677"/>
      <c r="D2102" s="143" t="s">
        <v>2297</v>
      </c>
      <c r="E2102" s="66"/>
      <c r="F2102" s="705">
        <v>-1</v>
      </c>
      <c r="G2102" s="619">
        <v>1.2</v>
      </c>
      <c r="H2102" s="679">
        <v>0.7</v>
      </c>
      <c r="I2102" s="679"/>
      <c r="J2102" s="458">
        <f t="shared" si="40"/>
        <v>-0.84</v>
      </c>
      <c r="K2102" s="107"/>
      <c r="L2102" s="11"/>
      <c r="M2102" s="676"/>
    </row>
    <row r="2103" spans="2:13" x14ac:dyDescent="0.2">
      <c r="B2103" s="676"/>
      <c r="C2103" s="677"/>
      <c r="D2103" s="143" t="s">
        <v>2371</v>
      </c>
      <c r="E2103" s="66"/>
      <c r="F2103" s="705">
        <v>-2</v>
      </c>
      <c r="G2103" s="619">
        <v>1.5</v>
      </c>
      <c r="H2103" s="679">
        <v>0.5</v>
      </c>
      <c r="I2103" s="679"/>
      <c r="J2103" s="458">
        <f t="shared" si="40"/>
        <v>-1.5</v>
      </c>
      <c r="K2103" s="107"/>
      <c r="L2103" s="11"/>
      <c r="M2103" s="676"/>
    </row>
    <row r="2104" spans="2:13" x14ac:dyDescent="0.2">
      <c r="B2104" s="676"/>
      <c r="C2104" s="677" t="s">
        <v>2243</v>
      </c>
      <c r="D2104" s="143" t="s">
        <v>171</v>
      </c>
      <c r="E2104" s="66" t="s">
        <v>121</v>
      </c>
      <c r="F2104" s="705">
        <v>1</v>
      </c>
      <c r="G2104" s="619">
        <v>13.1</v>
      </c>
      <c r="H2104" s="679">
        <v>2.27</v>
      </c>
      <c r="I2104" s="679"/>
      <c r="J2104" s="458">
        <f t="shared" si="40"/>
        <v>29.736999999999998</v>
      </c>
      <c r="K2104" s="107"/>
      <c r="L2104" s="11"/>
      <c r="M2104" s="676"/>
    </row>
    <row r="2105" spans="2:13" x14ac:dyDescent="0.2">
      <c r="B2105" s="676"/>
      <c r="C2105" s="677"/>
      <c r="D2105" s="143" t="s">
        <v>2297</v>
      </c>
      <c r="E2105" s="66"/>
      <c r="F2105" s="705">
        <v>-1</v>
      </c>
      <c r="G2105" s="619">
        <v>1</v>
      </c>
      <c r="H2105" s="679">
        <v>0.7</v>
      </c>
      <c r="I2105" s="679"/>
      <c r="J2105" s="458">
        <f t="shared" si="40"/>
        <v>-0.7</v>
      </c>
      <c r="K2105" s="107"/>
      <c r="L2105" s="11"/>
      <c r="M2105" s="676"/>
    </row>
    <row r="2106" spans="2:13" x14ac:dyDescent="0.2">
      <c r="B2106" s="676"/>
      <c r="C2106" s="677" t="s">
        <v>1134</v>
      </c>
      <c r="D2106" s="143" t="s">
        <v>156</v>
      </c>
      <c r="E2106" s="66" t="s">
        <v>121</v>
      </c>
      <c r="F2106" s="705">
        <v>1</v>
      </c>
      <c r="G2106" s="619">
        <v>8.3000000000000007</v>
      </c>
      <c r="H2106" s="679">
        <v>2.27</v>
      </c>
      <c r="I2106" s="679"/>
      <c r="J2106" s="458">
        <f t="shared" si="40"/>
        <v>18.841000000000001</v>
      </c>
      <c r="K2106" s="107"/>
      <c r="L2106" s="11"/>
      <c r="M2106" s="676"/>
    </row>
    <row r="2107" spans="2:13" x14ac:dyDescent="0.2">
      <c r="B2107" s="676"/>
      <c r="C2107" s="677"/>
      <c r="D2107" s="143" t="s">
        <v>2297</v>
      </c>
      <c r="E2107" s="66"/>
      <c r="F2107" s="705">
        <v>-1</v>
      </c>
      <c r="G2107" s="619">
        <v>1.2</v>
      </c>
      <c r="H2107" s="679">
        <v>0.7</v>
      </c>
      <c r="I2107" s="679"/>
      <c r="J2107" s="458">
        <f t="shared" si="40"/>
        <v>-0.84</v>
      </c>
      <c r="K2107" s="107"/>
      <c r="L2107" s="11"/>
      <c r="M2107" s="676"/>
    </row>
    <row r="2108" spans="2:13" x14ac:dyDescent="0.2">
      <c r="B2108" s="676"/>
      <c r="C2108" s="677"/>
      <c r="D2108" s="143" t="s">
        <v>2297</v>
      </c>
      <c r="E2108" s="66"/>
      <c r="F2108" s="705">
        <v>-1</v>
      </c>
      <c r="G2108" s="619">
        <v>1.2</v>
      </c>
      <c r="H2108" s="679">
        <v>0.2</v>
      </c>
      <c r="I2108" s="679"/>
      <c r="J2108" s="458">
        <f t="shared" si="40"/>
        <v>-0.24</v>
      </c>
      <c r="K2108" s="107"/>
      <c r="L2108" s="11"/>
      <c r="M2108" s="676"/>
    </row>
    <row r="2109" spans="2:13" x14ac:dyDescent="0.2">
      <c r="B2109" s="676"/>
      <c r="C2109" s="677" t="s">
        <v>1135</v>
      </c>
      <c r="D2109" s="143" t="s">
        <v>764</v>
      </c>
      <c r="E2109" s="66" t="s">
        <v>121</v>
      </c>
      <c r="F2109" s="705">
        <v>1</v>
      </c>
      <c r="G2109" s="619">
        <v>18.7</v>
      </c>
      <c r="H2109" s="679">
        <v>2.27</v>
      </c>
      <c r="I2109" s="679"/>
      <c r="J2109" s="458">
        <f t="shared" si="40"/>
        <v>42.448999999999998</v>
      </c>
      <c r="K2109" s="107"/>
      <c r="L2109" s="11"/>
      <c r="M2109" s="676"/>
    </row>
    <row r="2110" spans="2:13" x14ac:dyDescent="0.2">
      <c r="B2110" s="676"/>
      <c r="C2110" s="677"/>
      <c r="D2110" s="143" t="s">
        <v>2297</v>
      </c>
      <c r="E2110" s="66"/>
      <c r="F2110" s="705">
        <v>-1</v>
      </c>
      <c r="G2110" s="619">
        <v>1.2</v>
      </c>
      <c r="H2110" s="679">
        <v>0.7</v>
      </c>
      <c r="I2110" s="679"/>
      <c r="J2110" s="458">
        <f t="shared" si="40"/>
        <v>-0.84</v>
      </c>
      <c r="K2110" s="107"/>
      <c r="L2110" s="11"/>
      <c r="M2110" s="676"/>
    </row>
    <row r="2111" spans="2:13" x14ac:dyDescent="0.2">
      <c r="B2111" s="676"/>
      <c r="C2111" s="677"/>
      <c r="D2111" s="143" t="s">
        <v>2371</v>
      </c>
      <c r="E2111" s="66"/>
      <c r="F2111" s="705">
        <v>-2</v>
      </c>
      <c r="G2111" s="619">
        <v>1.5</v>
      </c>
      <c r="H2111" s="679">
        <v>0.5</v>
      </c>
      <c r="I2111" s="679"/>
      <c r="J2111" s="458">
        <f t="shared" si="40"/>
        <v>-1.5</v>
      </c>
      <c r="K2111" s="107"/>
      <c r="L2111" s="11"/>
      <c r="M2111" s="676"/>
    </row>
    <row r="2112" spans="2:13" x14ac:dyDescent="0.2">
      <c r="B2112" s="676"/>
      <c r="C2112" s="677" t="s">
        <v>1127</v>
      </c>
      <c r="D2112" s="143" t="s">
        <v>297</v>
      </c>
      <c r="E2112" s="66" t="s">
        <v>121</v>
      </c>
      <c r="F2112" s="705">
        <v>1</v>
      </c>
      <c r="G2112" s="619">
        <v>18.399999999999999</v>
      </c>
      <c r="H2112" s="679">
        <v>1.25</v>
      </c>
      <c r="I2112" s="679"/>
      <c r="J2112" s="458">
        <f t="shared" si="40"/>
        <v>23</v>
      </c>
      <c r="K2112" s="107"/>
      <c r="L2112" s="11"/>
      <c r="M2112" s="676"/>
    </row>
    <row r="2113" spans="2:13" x14ac:dyDescent="0.2">
      <c r="B2113" s="676"/>
      <c r="C2113" s="677"/>
      <c r="D2113" s="143" t="s">
        <v>2297</v>
      </c>
      <c r="E2113" s="66"/>
      <c r="F2113" s="705">
        <v>-1</v>
      </c>
      <c r="G2113" s="619">
        <v>1.2</v>
      </c>
      <c r="H2113" s="679">
        <v>0.7</v>
      </c>
      <c r="I2113" s="679"/>
      <c r="J2113" s="458">
        <f t="shared" si="40"/>
        <v>-0.84</v>
      </c>
      <c r="K2113" s="107"/>
      <c r="L2113" s="11"/>
      <c r="M2113" s="676"/>
    </row>
    <row r="2114" spans="2:13" x14ac:dyDescent="0.2">
      <c r="B2114" s="676"/>
      <c r="C2114" s="677"/>
      <c r="D2114" s="143" t="s">
        <v>2371</v>
      </c>
      <c r="E2114" s="66"/>
      <c r="F2114" s="705">
        <v>-2</v>
      </c>
      <c r="G2114" s="619">
        <v>1.2</v>
      </c>
      <c r="H2114" s="679">
        <v>0.5</v>
      </c>
      <c r="I2114" s="679"/>
      <c r="J2114" s="458">
        <f t="shared" si="40"/>
        <v>-1.2</v>
      </c>
      <c r="K2114" s="107"/>
      <c r="L2114" s="11"/>
      <c r="M2114" s="676"/>
    </row>
    <row r="2115" spans="2:13" x14ac:dyDescent="0.3">
      <c r="B2115" s="676"/>
      <c r="C2115" s="725"/>
      <c r="D2115" s="117" t="s">
        <v>2390</v>
      </c>
      <c r="E2115" s="675"/>
      <c r="F2115" s="705">
        <v>-1</v>
      </c>
      <c r="G2115" s="619">
        <v>1.65</v>
      </c>
      <c r="H2115" s="715">
        <v>2.27</v>
      </c>
      <c r="I2115" s="679"/>
      <c r="J2115" s="527">
        <f t="shared" si="40"/>
        <v>-3.7454999999999998</v>
      </c>
      <c r="K2115" s="107"/>
      <c r="L2115" s="11"/>
      <c r="M2115" s="676"/>
    </row>
    <row r="2116" spans="2:13" x14ac:dyDescent="0.2">
      <c r="B2116" s="676"/>
      <c r="C2116" s="677" t="s">
        <v>1138</v>
      </c>
      <c r="D2116" s="143" t="s">
        <v>282</v>
      </c>
      <c r="E2116" s="66" t="s">
        <v>120</v>
      </c>
      <c r="F2116" s="705">
        <v>1</v>
      </c>
      <c r="G2116" s="619">
        <v>10.1</v>
      </c>
      <c r="H2116" s="679">
        <v>1.85</v>
      </c>
      <c r="I2116" s="679"/>
      <c r="J2116" s="458">
        <f t="shared" si="40"/>
        <v>18.684999999999999</v>
      </c>
      <c r="K2116" s="107"/>
      <c r="L2116" s="11"/>
      <c r="M2116" s="676"/>
    </row>
    <row r="2117" spans="2:13" x14ac:dyDescent="0.2">
      <c r="B2117" s="676"/>
      <c r="C2117" s="677"/>
      <c r="D2117" s="143"/>
      <c r="E2117" s="66" t="s">
        <v>1081</v>
      </c>
      <c r="F2117" s="705">
        <v>-1</v>
      </c>
      <c r="G2117" s="619">
        <v>2.5</v>
      </c>
      <c r="H2117" s="679">
        <v>1.3</v>
      </c>
      <c r="I2117" s="679"/>
      <c r="J2117" s="458">
        <f t="shared" si="40"/>
        <v>-3.25</v>
      </c>
      <c r="K2117" s="107"/>
      <c r="L2117" s="11"/>
      <c r="M2117" s="676"/>
    </row>
    <row r="2118" spans="2:13" x14ac:dyDescent="0.2">
      <c r="B2118" s="676"/>
      <c r="C2118" s="677" t="s">
        <v>1139</v>
      </c>
      <c r="D2118" s="143" t="s">
        <v>133</v>
      </c>
      <c r="E2118" s="66" t="s">
        <v>120</v>
      </c>
      <c r="F2118" s="705">
        <v>1</v>
      </c>
      <c r="G2118" s="619">
        <v>13.2</v>
      </c>
      <c r="H2118" s="679">
        <v>1.85</v>
      </c>
      <c r="I2118" s="679"/>
      <c r="J2118" s="458">
        <f t="shared" si="40"/>
        <v>24.419999999999998</v>
      </c>
      <c r="K2118" s="107"/>
      <c r="L2118" s="11"/>
      <c r="M2118" s="676"/>
    </row>
    <row r="2119" spans="2:13" x14ac:dyDescent="0.2">
      <c r="B2119" s="676"/>
      <c r="C2119" s="677"/>
      <c r="D2119" s="143" t="s">
        <v>2297</v>
      </c>
      <c r="E2119" s="66"/>
      <c r="F2119" s="705">
        <v>-1</v>
      </c>
      <c r="G2119" s="619">
        <v>0.9</v>
      </c>
      <c r="H2119" s="679">
        <v>1.3</v>
      </c>
      <c r="I2119" s="679"/>
      <c r="J2119" s="458">
        <f t="shared" si="40"/>
        <v>-1.1700000000000002</v>
      </c>
      <c r="K2119" s="107"/>
      <c r="L2119" s="11"/>
      <c r="M2119" s="676"/>
    </row>
    <row r="2120" spans="2:13" x14ac:dyDescent="0.2">
      <c r="B2120" s="676"/>
      <c r="C2120" s="677"/>
      <c r="D2120" s="143" t="s">
        <v>2297</v>
      </c>
      <c r="E2120" s="66"/>
      <c r="F2120" s="705">
        <v>-1</v>
      </c>
      <c r="G2120" s="619">
        <v>0.9</v>
      </c>
      <c r="H2120" s="679">
        <v>0.8</v>
      </c>
      <c r="I2120" s="679"/>
      <c r="J2120" s="458">
        <f t="shared" si="40"/>
        <v>-0.72000000000000008</v>
      </c>
      <c r="K2120" s="107"/>
      <c r="L2120" s="11"/>
      <c r="M2120" s="676"/>
    </row>
    <row r="2121" spans="2:13" x14ac:dyDescent="0.3">
      <c r="B2121" s="676"/>
      <c r="C2121" s="725"/>
      <c r="D2121" s="117" t="s">
        <v>2390</v>
      </c>
      <c r="E2121" s="675"/>
      <c r="F2121" s="705">
        <v>-1</v>
      </c>
      <c r="G2121" s="619">
        <v>1.65</v>
      </c>
      <c r="H2121" s="715">
        <v>2.87</v>
      </c>
      <c r="I2121" s="679"/>
      <c r="J2121" s="527">
        <f t="shared" si="40"/>
        <v>-4.7355</v>
      </c>
      <c r="K2121" s="107"/>
      <c r="L2121" s="11"/>
      <c r="M2121" s="676"/>
    </row>
    <row r="2122" spans="2:13" x14ac:dyDescent="0.2">
      <c r="B2122" s="676"/>
      <c r="C2122" s="677" t="s">
        <v>2245</v>
      </c>
      <c r="D2122" s="143" t="s">
        <v>138</v>
      </c>
      <c r="E2122" s="66" t="s">
        <v>125</v>
      </c>
      <c r="F2122" s="705">
        <v>1</v>
      </c>
      <c r="G2122" s="619">
        <v>20.8</v>
      </c>
      <c r="H2122" s="679">
        <v>1.55</v>
      </c>
      <c r="I2122" s="679"/>
      <c r="J2122" s="458">
        <f t="shared" si="40"/>
        <v>32.24</v>
      </c>
      <c r="K2122" s="107"/>
      <c r="L2122" s="11"/>
      <c r="M2122" s="676"/>
    </row>
    <row r="2123" spans="2:13" x14ac:dyDescent="0.2">
      <c r="B2123" s="676"/>
      <c r="C2123" s="677"/>
      <c r="D2123" s="143" t="s">
        <v>2297</v>
      </c>
      <c r="E2123" s="66"/>
      <c r="F2123" s="705">
        <v>-4</v>
      </c>
      <c r="G2123" s="619">
        <v>1.2</v>
      </c>
      <c r="H2123" s="679">
        <v>1</v>
      </c>
      <c r="I2123" s="679"/>
      <c r="J2123" s="458">
        <f t="shared" si="40"/>
        <v>-4.8</v>
      </c>
      <c r="K2123" s="107"/>
      <c r="L2123" s="11"/>
      <c r="M2123" s="676"/>
    </row>
    <row r="2124" spans="2:13" x14ac:dyDescent="0.2">
      <c r="B2124" s="676"/>
      <c r="C2124" s="677"/>
      <c r="D2124" s="143" t="s">
        <v>2297</v>
      </c>
      <c r="E2124" s="66"/>
      <c r="F2124" s="705">
        <v>-1</v>
      </c>
      <c r="G2124" s="619">
        <v>1</v>
      </c>
      <c r="H2124" s="679">
        <v>1</v>
      </c>
      <c r="I2124" s="679"/>
      <c r="J2124" s="458">
        <f t="shared" si="40"/>
        <v>-1</v>
      </c>
      <c r="K2124" s="107"/>
      <c r="L2124" s="11"/>
      <c r="M2124" s="676"/>
    </row>
    <row r="2125" spans="2:13" x14ac:dyDescent="0.2">
      <c r="B2125" s="676"/>
      <c r="C2125" s="677"/>
      <c r="D2125" s="143" t="s">
        <v>2297</v>
      </c>
      <c r="E2125" s="66"/>
      <c r="F2125" s="705">
        <v>-1</v>
      </c>
      <c r="G2125" s="619">
        <v>0.9</v>
      </c>
      <c r="H2125" s="679">
        <v>1</v>
      </c>
      <c r="I2125" s="679"/>
      <c r="J2125" s="458">
        <f t="shared" si="40"/>
        <v>-0.9</v>
      </c>
      <c r="K2125" s="107"/>
      <c r="L2125" s="11"/>
      <c r="M2125" s="676"/>
    </row>
    <row r="2126" spans="2:13" x14ac:dyDescent="0.2">
      <c r="B2126" s="676"/>
      <c r="C2126" s="677"/>
      <c r="D2126" s="143"/>
      <c r="E2126" s="66" t="s">
        <v>1081</v>
      </c>
      <c r="F2126" s="705">
        <v>-1</v>
      </c>
      <c r="G2126" s="619">
        <v>2.5</v>
      </c>
      <c r="H2126" s="679">
        <v>1</v>
      </c>
      <c r="I2126" s="679"/>
      <c r="J2126" s="458">
        <f t="shared" si="40"/>
        <v>-2.5</v>
      </c>
      <c r="K2126" s="107"/>
      <c r="L2126" s="11"/>
      <c r="M2126" s="676"/>
    </row>
    <row r="2127" spans="2:13" x14ac:dyDescent="0.3">
      <c r="B2127" s="676"/>
      <c r="C2127" s="725"/>
      <c r="D2127" s="117" t="s">
        <v>2390</v>
      </c>
      <c r="E2127" s="675"/>
      <c r="F2127" s="705">
        <v>-1</v>
      </c>
      <c r="G2127" s="619">
        <v>0.65</v>
      </c>
      <c r="H2127" s="715">
        <v>2.57</v>
      </c>
      <c r="I2127" s="679"/>
      <c r="J2127" s="527">
        <f t="shared" si="40"/>
        <v>-1.6704999999999999</v>
      </c>
      <c r="K2127" s="107"/>
      <c r="L2127" s="11"/>
      <c r="M2127" s="676"/>
    </row>
    <row r="2128" spans="2:13" x14ac:dyDescent="0.2">
      <c r="B2128" s="676"/>
      <c r="C2128" s="677" t="s">
        <v>1136</v>
      </c>
      <c r="D2128" s="143" t="s">
        <v>1137</v>
      </c>
      <c r="E2128" s="66" t="s">
        <v>127</v>
      </c>
      <c r="F2128" s="705">
        <v>1</v>
      </c>
      <c r="G2128" s="619">
        <v>8.3000000000000007</v>
      </c>
      <c r="H2128" s="679">
        <v>3.05</v>
      </c>
      <c r="I2128" s="679"/>
      <c r="J2128" s="458">
        <f t="shared" si="40"/>
        <v>25.315000000000001</v>
      </c>
      <c r="K2128" s="107"/>
      <c r="L2128" s="11"/>
      <c r="M2128" s="676"/>
    </row>
    <row r="2129" spans="2:13" x14ac:dyDescent="0.2">
      <c r="B2129" s="676"/>
      <c r="C2129" s="677"/>
      <c r="D2129" s="143" t="s">
        <v>2297</v>
      </c>
      <c r="E2129" s="66"/>
      <c r="F2129" s="705">
        <v>-1</v>
      </c>
      <c r="G2129" s="619">
        <v>0.9</v>
      </c>
      <c r="H2129" s="679">
        <v>2.5</v>
      </c>
      <c r="I2129" s="679"/>
      <c r="J2129" s="458">
        <f t="shared" si="40"/>
        <v>-2.25</v>
      </c>
      <c r="K2129" s="107"/>
      <c r="L2129" s="11"/>
      <c r="M2129" s="676"/>
    </row>
    <row r="2130" spans="2:13" x14ac:dyDescent="0.3">
      <c r="B2130" s="676"/>
      <c r="C2130" s="725"/>
      <c r="D2130" s="117" t="s">
        <v>2390</v>
      </c>
      <c r="E2130" s="675"/>
      <c r="F2130" s="705">
        <v>-1</v>
      </c>
      <c r="G2130" s="619">
        <v>1.1499999999999999</v>
      </c>
      <c r="H2130" s="715">
        <v>4.07</v>
      </c>
      <c r="I2130" s="679"/>
      <c r="J2130" s="527">
        <f t="shared" si="40"/>
        <v>-4.6805000000000003</v>
      </c>
      <c r="K2130" s="107"/>
      <c r="L2130" s="11"/>
      <c r="M2130" s="676"/>
    </row>
    <row r="2131" spans="2:13" x14ac:dyDescent="0.2">
      <c r="B2131" s="676"/>
      <c r="C2131" s="677" t="s">
        <v>2325</v>
      </c>
      <c r="D2131" s="143" t="s">
        <v>138</v>
      </c>
      <c r="E2131" s="66" t="s">
        <v>125</v>
      </c>
      <c r="F2131" s="705">
        <v>1</v>
      </c>
      <c r="G2131" s="619">
        <v>41.2</v>
      </c>
      <c r="H2131" s="679">
        <v>2.57</v>
      </c>
      <c r="I2131" s="679"/>
      <c r="J2131" s="458">
        <f t="shared" si="40"/>
        <v>105.884</v>
      </c>
      <c r="K2131" s="107"/>
      <c r="L2131" s="11"/>
      <c r="M2131" s="676"/>
    </row>
    <row r="2132" spans="2:13" x14ac:dyDescent="0.2">
      <c r="B2132" s="676"/>
      <c r="C2132" s="677"/>
      <c r="D2132" s="143" t="s">
        <v>2297</v>
      </c>
      <c r="E2132" s="66"/>
      <c r="F2132" s="705">
        <v>-1</v>
      </c>
      <c r="G2132" s="619">
        <v>1.6</v>
      </c>
      <c r="H2132" s="679">
        <v>1</v>
      </c>
      <c r="I2132" s="679"/>
      <c r="J2132" s="458">
        <f t="shared" si="40"/>
        <v>-1.6</v>
      </c>
      <c r="K2132" s="107"/>
      <c r="L2132" s="11"/>
      <c r="M2132" s="676"/>
    </row>
    <row r="2133" spans="2:13" x14ac:dyDescent="0.2">
      <c r="B2133" s="676"/>
      <c r="C2133" s="677"/>
      <c r="D2133" s="143" t="s">
        <v>2297</v>
      </c>
      <c r="E2133" s="66"/>
      <c r="F2133" s="705">
        <v>-2</v>
      </c>
      <c r="G2133" s="619">
        <v>1.2</v>
      </c>
      <c r="H2133" s="679">
        <v>1</v>
      </c>
      <c r="I2133" s="679"/>
      <c r="J2133" s="458">
        <f t="shared" si="40"/>
        <v>-2.4</v>
      </c>
      <c r="K2133" s="107"/>
      <c r="L2133" s="11"/>
      <c r="M2133" s="676"/>
    </row>
    <row r="2134" spans="2:13" x14ac:dyDescent="0.2">
      <c r="B2134" s="676"/>
      <c r="C2134" s="677"/>
      <c r="D2134" s="143" t="s">
        <v>2297</v>
      </c>
      <c r="E2134" s="66"/>
      <c r="F2134" s="705">
        <v>-7</v>
      </c>
      <c r="G2134" s="619">
        <v>0.9</v>
      </c>
      <c r="H2134" s="679">
        <v>0.5</v>
      </c>
      <c r="I2134" s="679"/>
      <c r="J2134" s="458">
        <f t="shared" si="40"/>
        <v>-3.15</v>
      </c>
      <c r="K2134" s="107"/>
      <c r="L2134" s="11"/>
      <c r="M2134" s="676"/>
    </row>
    <row r="2135" spans="2:13" x14ac:dyDescent="0.3">
      <c r="B2135" s="676"/>
      <c r="C2135" s="725"/>
      <c r="D2135" s="117" t="s">
        <v>2390</v>
      </c>
      <c r="E2135" s="675"/>
      <c r="F2135" s="705">
        <v>-1</v>
      </c>
      <c r="G2135" s="619">
        <v>0.5</v>
      </c>
      <c r="H2135" s="715">
        <v>2.57</v>
      </c>
      <c r="I2135" s="679"/>
      <c r="J2135" s="527">
        <f t="shared" si="40"/>
        <v>-1.2849999999999999</v>
      </c>
      <c r="K2135" s="107"/>
      <c r="L2135" s="11"/>
      <c r="M2135" s="676"/>
    </row>
    <row r="2136" spans="2:13" x14ac:dyDescent="0.2">
      <c r="B2136" s="676"/>
      <c r="C2136" s="677" t="s">
        <v>1128</v>
      </c>
      <c r="D2136" s="143" t="s">
        <v>177</v>
      </c>
      <c r="E2136" s="66" t="s">
        <v>786</v>
      </c>
      <c r="F2136" s="705">
        <v>1</v>
      </c>
      <c r="G2136" s="619">
        <v>8.1</v>
      </c>
      <c r="H2136" s="679">
        <v>2.67</v>
      </c>
      <c r="I2136" s="679"/>
      <c r="J2136" s="458">
        <f t="shared" si="40"/>
        <v>21.626999999999999</v>
      </c>
      <c r="K2136" s="107"/>
      <c r="L2136" s="11"/>
      <c r="M2136" s="676"/>
    </row>
    <row r="2137" spans="2:13" x14ac:dyDescent="0.2">
      <c r="B2137" s="676"/>
      <c r="C2137" s="677"/>
      <c r="D2137" s="143" t="s">
        <v>2297</v>
      </c>
      <c r="E2137" s="66"/>
      <c r="F2137" s="705">
        <v>-1</v>
      </c>
      <c r="G2137" s="619">
        <v>0.9</v>
      </c>
      <c r="H2137" s="679">
        <v>0.5</v>
      </c>
      <c r="I2137" s="679"/>
      <c r="J2137" s="458">
        <f t="shared" si="40"/>
        <v>-0.45</v>
      </c>
      <c r="K2137" s="107"/>
      <c r="L2137" s="11"/>
      <c r="M2137" s="676"/>
    </row>
    <row r="2138" spans="2:13" x14ac:dyDescent="0.2">
      <c r="B2138" s="676"/>
      <c r="C2138" s="677" t="s">
        <v>1129</v>
      </c>
      <c r="D2138" s="143" t="s">
        <v>1059</v>
      </c>
      <c r="E2138" s="66" t="s">
        <v>782</v>
      </c>
      <c r="F2138" s="705">
        <v>1</v>
      </c>
      <c r="G2138" s="619">
        <v>8.1999999999999993</v>
      </c>
      <c r="H2138" s="679">
        <v>2.0699999999999998</v>
      </c>
      <c r="I2138" s="679"/>
      <c r="J2138" s="458">
        <f t="shared" si="40"/>
        <v>16.973999999999997</v>
      </c>
      <c r="K2138" s="107"/>
      <c r="L2138" s="11"/>
      <c r="M2138" s="676"/>
    </row>
    <row r="2139" spans="2:13" x14ac:dyDescent="0.2">
      <c r="B2139" s="676"/>
      <c r="C2139" s="677" t="s">
        <v>1140</v>
      </c>
      <c r="D2139" s="143" t="s">
        <v>840</v>
      </c>
      <c r="E2139" s="66" t="s">
        <v>121</v>
      </c>
      <c r="F2139" s="705">
        <v>1</v>
      </c>
      <c r="G2139" s="619">
        <v>11.8</v>
      </c>
      <c r="H2139" s="679">
        <v>2.27</v>
      </c>
      <c r="I2139" s="679"/>
      <c r="J2139" s="458">
        <f t="shared" si="40"/>
        <v>26.786000000000001</v>
      </c>
      <c r="K2139" s="107"/>
      <c r="L2139" s="11"/>
      <c r="M2139" s="676"/>
    </row>
    <row r="2140" spans="2:13" x14ac:dyDescent="0.2">
      <c r="B2140" s="676"/>
      <c r="C2140" s="677"/>
      <c r="D2140" s="143" t="s">
        <v>2315</v>
      </c>
      <c r="E2140" s="66"/>
      <c r="F2140" s="705">
        <v>1</v>
      </c>
      <c r="G2140" s="619">
        <v>3.3</v>
      </c>
      <c r="H2140" s="679">
        <v>0.2</v>
      </c>
      <c r="I2140" s="679"/>
      <c r="J2140" s="458">
        <f t="shared" ref="J2140:J2189" si="41">PRODUCT(F2140:I2140)</f>
        <v>0.66</v>
      </c>
      <c r="K2140" s="107"/>
      <c r="L2140" s="11"/>
      <c r="M2140" s="676"/>
    </row>
    <row r="2141" spans="2:13" x14ac:dyDescent="0.2">
      <c r="B2141" s="676"/>
      <c r="C2141" s="677"/>
      <c r="D2141" s="143" t="s">
        <v>2297</v>
      </c>
      <c r="E2141" s="66"/>
      <c r="F2141" s="705">
        <v>-1</v>
      </c>
      <c r="G2141" s="619">
        <v>0.9</v>
      </c>
      <c r="H2141" s="679">
        <v>0.2</v>
      </c>
      <c r="I2141" s="679"/>
      <c r="J2141" s="458">
        <f t="shared" si="41"/>
        <v>-0.18000000000000002</v>
      </c>
      <c r="K2141" s="107"/>
      <c r="L2141" s="11"/>
      <c r="M2141" s="676"/>
    </row>
    <row r="2142" spans="2:13" x14ac:dyDescent="0.2">
      <c r="B2142" s="676"/>
      <c r="C2142" s="677" t="s">
        <v>1141</v>
      </c>
      <c r="D2142" s="143" t="s">
        <v>840</v>
      </c>
      <c r="E2142" s="66" t="s">
        <v>121</v>
      </c>
      <c r="F2142" s="705">
        <v>1</v>
      </c>
      <c r="G2142" s="619">
        <v>11.4</v>
      </c>
      <c r="H2142" s="679">
        <v>2.27</v>
      </c>
      <c r="I2142" s="679"/>
      <c r="J2142" s="458">
        <f t="shared" si="41"/>
        <v>25.878</v>
      </c>
      <c r="K2142" s="107"/>
      <c r="L2142" s="11"/>
      <c r="M2142" s="676"/>
    </row>
    <row r="2143" spans="2:13" x14ac:dyDescent="0.2">
      <c r="B2143" s="676"/>
      <c r="C2143" s="677"/>
      <c r="D2143" s="143" t="s">
        <v>2315</v>
      </c>
      <c r="E2143" s="66"/>
      <c r="F2143" s="705">
        <v>1</v>
      </c>
      <c r="G2143" s="619">
        <v>3.3</v>
      </c>
      <c r="H2143" s="679">
        <v>0.2</v>
      </c>
      <c r="I2143" s="679"/>
      <c r="J2143" s="458">
        <f t="shared" si="41"/>
        <v>0.66</v>
      </c>
      <c r="K2143" s="107"/>
      <c r="L2143" s="11"/>
      <c r="M2143" s="676"/>
    </row>
    <row r="2144" spans="2:13" x14ac:dyDescent="0.2">
      <c r="B2144" s="676"/>
      <c r="C2144" s="677"/>
      <c r="D2144" s="143" t="s">
        <v>2297</v>
      </c>
      <c r="E2144" s="66"/>
      <c r="F2144" s="705">
        <v>-1</v>
      </c>
      <c r="G2144" s="619">
        <v>0.9</v>
      </c>
      <c r="H2144" s="679">
        <v>0.2</v>
      </c>
      <c r="I2144" s="679"/>
      <c r="J2144" s="458">
        <f t="shared" si="41"/>
        <v>-0.18000000000000002</v>
      </c>
      <c r="K2144" s="107"/>
      <c r="L2144" s="11"/>
      <c r="M2144" s="676"/>
    </row>
    <row r="2145" spans="2:13" x14ac:dyDescent="0.2">
      <c r="B2145" s="676"/>
      <c r="C2145" s="677" t="s">
        <v>1142</v>
      </c>
      <c r="D2145" s="143" t="s">
        <v>209</v>
      </c>
      <c r="E2145" s="66" t="s">
        <v>129</v>
      </c>
      <c r="F2145" s="705">
        <v>1</v>
      </c>
      <c r="G2145" s="619">
        <v>11.3</v>
      </c>
      <c r="H2145" s="679">
        <v>4.07</v>
      </c>
      <c r="I2145" s="679"/>
      <c r="J2145" s="458">
        <f t="shared" si="41"/>
        <v>45.991000000000007</v>
      </c>
      <c r="K2145" s="107"/>
      <c r="L2145" s="11"/>
      <c r="M2145" s="676"/>
    </row>
    <row r="2146" spans="2:13" x14ac:dyDescent="0.2">
      <c r="B2146" s="676"/>
      <c r="C2146" s="677"/>
      <c r="D2146" s="143" t="s">
        <v>2297</v>
      </c>
      <c r="E2146" s="66"/>
      <c r="F2146" s="705">
        <v>-1</v>
      </c>
      <c r="G2146" s="619">
        <v>0.9</v>
      </c>
      <c r="H2146" s="679">
        <v>2</v>
      </c>
      <c r="I2146" s="679"/>
      <c r="J2146" s="458">
        <f t="shared" si="41"/>
        <v>-1.8</v>
      </c>
      <c r="K2146" s="107"/>
      <c r="L2146" s="11"/>
      <c r="M2146" s="676"/>
    </row>
    <row r="2147" spans="2:13" x14ac:dyDescent="0.2">
      <c r="B2147" s="676"/>
      <c r="C2147" s="677" t="s">
        <v>1384</v>
      </c>
      <c r="D2147" s="143" t="s">
        <v>360</v>
      </c>
      <c r="E2147" s="66" t="s">
        <v>125</v>
      </c>
      <c r="F2147" s="705">
        <v>1</v>
      </c>
      <c r="G2147" s="619">
        <v>32.700000000000003</v>
      </c>
      <c r="H2147" s="679">
        <v>2.57</v>
      </c>
      <c r="I2147" s="679"/>
      <c r="J2147" s="458">
        <f t="shared" si="41"/>
        <v>84.039000000000001</v>
      </c>
      <c r="K2147" s="107"/>
      <c r="L2147" s="11"/>
      <c r="M2147" s="676"/>
    </row>
    <row r="2148" spans="2:13" x14ac:dyDescent="0.2">
      <c r="B2148" s="676"/>
      <c r="C2148" s="677"/>
      <c r="D2148" s="143" t="s">
        <v>2297</v>
      </c>
      <c r="E2148" s="66"/>
      <c r="F2148" s="705">
        <v>-2</v>
      </c>
      <c r="G2148" s="619">
        <v>1</v>
      </c>
      <c r="H2148" s="679">
        <v>0.5</v>
      </c>
      <c r="I2148" s="679"/>
      <c r="J2148" s="458">
        <f t="shared" si="41"/>
        <v>-1</v>
      </c>
      <c r="K2148" s="107"/>
      <c r="L2148" s="11"/>
      <c r="M2148" s="676"/>
    </row>
    <row r="2149" spans="2:13" x14ac:dyDescent="0.3">
      <c r="B2149" s="676"/>
      <c r="C2149" s="725"/>
      <c r="D2149" s="117" t="s">
        <v>2390</v>
      </c>
      <c r="E2149" s="675"/>
      <c r="F2149" s="705">
        <v>-1</v>
      </c>
      <c r="G2149" s="619">
        <v>6</v>
      </c>
      <c r="H2149" s="715">
        <v>2.57</v>
      </c>
      <c r="I2149" s="679"/>
      <c r="J2149" s="527">
        <f t="shared" si="41"/>
        <v>-15.419999999999998</v>
      </c>
      <c r="K2149" s="107"/>
      <c r="L2149" s="11"/>
      <c r="M2149" s="676"/>
    </row>
    <row r="2150" spans="2:13" x14ac:dyDescent="0.2">
      <c r="B2150" s="676"/>
      <c r="C2150" s="677" t="s">
        <v>1148</v>
      </c>
      <c r="D2150" s="143" t="s">
        <v>351</v>
      </c>
      <c r="E2150" s="66" t="s">
        <v>129</v>
      </c>
      <c r="F2150" s="705">
        <v>1</v>
      </c>
      <c r="G2150" s="619">
        <v>16.5</v>
      </c>
      <c r="H2150" s="679">
        <v>4.07</v>
      </c>
      <c r="I2150" s="679"/>
      <c r="J2150" s="458">
        <f t="shared" si="41"/>
        <v>67.155000000000001</v>
      </c>
      <c r="K2150" s="107"/>
      <c r="L2150" s="11"/>
      <c r="M2150" s="676"/>
    </row>
    <row r="2151" spans="2:13" x14ac:dyDescent="0.2">
      <c r="B2151" s="676"/>
      <c r="C2151" s="677"/>
      <c r="D2151" s="143" t="s">
        <v>2297</v>
      </c>
      <c r="E2151" s="66"/>
      <c r="F2151" s="705">
        <v>-1</v>
      </c>
      <c r="G2151" s="619">
        <v>1</v>
      </c>
      <c r="H2151" s="679">
        <v>2</v>
      </c>
      <c r="I2151" s="679"/>
      <c r="J2151" s="458">
        <f t="shared" si="41"/>
        <v>-2</v>
      </c>
      <c r="K2151" s="107"/>
      <c r="L2151" s="11"/>
      <c r="M2151" s="676"/>
    </row>
    <row r="2152" spans="2:13" x14ac:dyDescent="0.3">
      <c r="B2152" s="676"/>
      <c r="C2152" s="725"/>
      <c r="D2152" s="117" t="s">
        <v>2390</v>
      </c>
      <c r="E2152" s="675"/>
      <c r="F2152" s="705">
        <v>-1</v>
      </c>
      <c r="G2152" s="619">
        <v>3.9</v>
      </c>
      <c r="H2152" s="715">
        <v>4.07</v>
      </c>
      <c r="I2152" s="679"/>
      <c r="J2152" s="527">
        <f t="shared" si="41"/>
        <v>-15.873000000000001</v>
      </c>
      <c r="K2152" s="107"/>
      <c r="L2152" s="11"/>
      <c r="M2152" s="676"/>
    </row>
    <row r="2153" spans="2:13" x14ac:dyDescent="0.2">
      <c r="B2153" s="676"/>
      <c r="C2153" s="677" t="s">
        <v>1151</v>
      </c>
      <c r="D2153" s="143" t="s">
        <v>209</v>
      </c>
      <c r="E2153" s="66" t="s">
        <v>129</v>
      </c>
      <c r="F2153" s="705">
        <v>1</v>
      </c>
      <c r="G2153" s="619">
        <v>13.1</v>
      </c>
      <c r="H2153" s="679">
        <v>4.07</v>
      </c>
      <c r="I2153" s="679"/>
      <c r="J2153" s="458">
        <f t="shared" si="41"/>
        <v>53.317</v>
      </c>
      <c r="K2153" s="107"/>
      <c r="L2153" s="11"/>
      <c r="M2153" s="676"/>
    </row>
    <row r="2154" spans="2:13" x14ac:dyDescent="0.2">
      <c r="B2154" s="676"/>
      <c r="C2154" s="677"/>
      <c r="D2154" s="143" t="s">
        <v>2297</v>
      </c>
      <c r="E2154" s="66"/>
      <c r="F2154" s="705">
        <v>-1</v>
      </c>
      <c r="G2154" s="619">
        <v>1</v>
      </c>
      <c r="H2154" s="679">
        <v>2</v>
      </c>
      <c r="I2154" s="679"/>
      <c r="J2154" s="458">
        <f t="shared" si="41"/>
        <v>-2</v>
      </c>
      <c r="K2154" s="107"/>
      <c r="L2154" s="11"/>
      <c r="M2154" s="676"/>
    </row>
    <row r="2155" spans="2:13" x14ac:dyDescent="0.3">
      <c r="B2155" s="676"/>
      <c r="C2155" s="725"/>
      <c r="D2155" s="117" t="s">
        <v>2390</v>
      </c>
      <c r="E2155" s="675"/>
      <c r="F2155" s="705">
        <v>-1</v>
      </c>
      <c r="G2155" s="619">
        <v>1.05</v>
      </c>
      <c r="H2155" s="715">
        <v>4.07</v>
      </c>
      <c r="I2155" s="679"/>
      <c r="J2155" s="527">
        <f t="shared" si="41"/>
        <v>-4.2735000000000003</v>
      </c>
      <c r="K2155" s="107"/>
      <c r="L2155" s="11"/>
      <c r="M2155" s="676"/>
    </row>
    <row r="2156" spans="2:13" x14ac:dyDescent="0.2">
      <c r="B2156" s="676"/>
      <c r="C2156" s="677" t="s">
        <v>1155</v>
      </c>
      <c r="D2156" s="143" t="s">
        <v>566</v>
      </c>
      <c r="E2156" s="66" t="s">
        <v>125</v>
      </c>
      <c r="F2156" s="705">
        <v>1</v>
      </c>
      <c r="G2156" s="619">
        <v>27.6</v>
      </c>
      <c r="H2156" s="679">
        <v>2.57</v>
      </c>
      <c r="I2156" s="679"/>
      <c r="J2156" s="458">
        <f>PRODUCT(F2156:I2156)</f>
        <v>70.932000000000002</v>
      </c>
      <c r="K2156" s="107"/>
      <c r="L2156" s="11"/>
      <c r="M2156" s="676"/>
    </row>
    <row r="2157" spans="2:13" x14ac:dyDescent="0.2">
      <c r="B2157" s="676"/>
      <c r="C2157" s="677"/>
      <c r="D2157" s="143" t="s">
        <v>2297</v>
      </c>
      <c r="E2157" s="66"/>
      <c r="F2157" s="705">
        <v>-3</v>
      </c>
      <c r="G2157" s="619">
        <v>1.2</v>
      </c>
      <c r="H2157" s="679">
        <v>0.5</v>
      </c>
      <c r="I2157" s="679"/>
      <c r="J2157" s="458">
        <f t="shared" si="41"/>
        <v>-1.7999999999999998</v>
      </c>
      <c r="K2157" s="107"/>
      <c r="L2157" s="11"/>
      <c r="M2157" s="676"/>
    </row>
    <row r="2158" spans="2:13" x14ac:dyDescent="0.2">
      <c r="B2158" s="676"/>
      <c r="C2158" s="677"/>
      <c r="D2158" s="143" t="s">
        <v>2297</v>
      </c>
      <c r="E2158" s="66"/>
      <c r="F2158" s="705">
        <v>-4</v>
      </c>
      <c r="G2158" s="619">
        <v>0.9</v>
      </c>
      <c r="H2158" s="679">
        <v>0.5</v>
      </c>
      <c r="I2158" s="679"/>
      <c r="J2158" s="458">
        <f t="shared" si="41"/>
        <v>-1.8</v>
      </c>
      <c r="K2158" s="107"/>
      <c r="L2158" s="11"/>
      <c r="M2158" s="676"/>
    </row>
    <row r="2159" spans="2:13" x14ac:dyDescent="0.2">
      <c r="B2159" s="676"/>
      <c r="C2159" s="677"/>
      <c r="D2159" s="143"/>
      <c r="E2159" s="66" t="s">
        <v>2311</v>
      </c>
      <c r="F2159" s="705">
        <v>-1</v>
      </c>
      <c r="G2159" s="619">
        <v>0.8</v>
      </c>
      <c r="H2159" s="679">
        <v>0.05</v>
      </c>
      <c r="I2159" s="679"/>
      <c r="J2159" s="458">
        <f t="shared" si="41"/>
        <v>-4.0000000000000008E-2</v>
      </c>
      <c r="K2159" s="107"/>
      <c r="L2159" s="11"/>
      <c r="M2159" s="676"/>
    </row>
    <row r="2160" spans="2:13" x14ac:dyDescent="0.2">
      <c r="B2160" s="676"/>
      <c r="C2160" s="677"/>
      <c r="D2160" s="143"/>
      <c r="E2160" s="66" t="s">
        <v>2302</v>
      </c>
      <c r="F2160" s="705">
        <v>-1</v>
      </c>
      <c r="G2160" s="619">
        <v>0.4</v>
      </c>
      <c r="H2160" s="679">
        <v>0.05</v>
      </c>
      <c r="I2160" s="679"/>
      <c r="J2160" s="458">
        <f t="shared" si="41"/>
        <v>-2.0000000000000004E-2</v>
      </c>
      <c r="K2160" s="107"/>
      <c r="L2160" s="11"/>
      <c r="M2160" s="676"/>
    </row>
    <row r="2161" spans="2:13" x14ac:dyDescent="0.3">
      <c r="B2161" s="676"/>
      <c r="C2161" s="725"/>
      <c r="D2161" s="117" t="s">
        <v>2390</v>
      </c>
      <c r="E2161" s="675"/>
      <c r="F2161" s="705">
        <v>-1</v>
      </c>
      <c r="G2161" s="619">
        <v>7.1</v>
      </c>
      <c r="H2161" s="715">
        <v>2.57</v>
      </c>
      <c r="I2161" s="679"/>
      <c r="J2161" s="527">
        <f t="shared" si="41"/>
        <v>-18.246999999999996</v>
      </c>
      <c r="K2161" s="107"/>
      <c r="L2161" s="11"/>
      <c r="M2161" s="676"/>
    </row>
    <row r="2162" spans="2:13" x14ac:dyDescent="0.2">
      <c r="B2162" s="676"/>
      <c r="C2162" s="677" t="s">
        <v>1152</v>
      </c>
      <c r="D2162" s="143" t="s">
        <v>1153</v>
      </c>
      <c r="E2162" s="66" t="s">
        <v>2484</v>
      </c>
      <c r="F2162" s="705">
        <v>1</v>
      </c>
      <c r="G2162" s="619">
        <v>28.05</v>
      </c>
      <c r="H2162" s="679">
        <v>4.07</v>
      </c>
      <c r="I2162" s="679"/>
      <c r="J2162" s="458">
        <f>PRODUCT(F2162:I2162)</f>
        <v>114.16350000000001</v>
      </c>
      <c r="K2162" s="107"/>
      <c r="L2162" s="11"/>
      <c r="M2162" s="676"/>
    </row>
    <row r="2163" spans="2:13" x14ac:dyDescent="0.2">
      <c r="B2163" s="676"/>
      <c r="C2163" s="677"/>
      <c r="D2163" s="143" t="s">
        <v>2297</v>
      </c>
      <c r="E2163" s="66"/>
      <c r="F2163" s="705">
        <v>-2</v>
      </c>
      <c r="G2163" s="619">
        <v>1.2</v>
      </c>
      <c r="H2163" s="679">
        <v>2</v>
      </c>
      <c r="I2163" s="679"/>
      <c r="J2163" s="458">
        <f>PRODUCT(F2163:I2163)</f>
        <v>-4.8</v>
      </c>
      <c r="K2163" s="107"/>
      <c r="L2163" s="11"/>
      <c r="M2163" s="676"/>
    </row>
    <row r="2164" spans="2:13" x14ac:dyDescent="0.3">
      <c r="B2164" s="676"/>
      <c r="C2164" s="725"/>
      <c r="D2164" s="117" t="s">
        <v>2390</v>
      </c>
      <c r="E2164" s="675"/>
      <c r="F2164" s="705">
        <v>-1</v>
      </c>
      <c r="G2164" s="619">
        <v>1.1499999999999999</v>
      </c>
      <c r="H2164" s="715">
        <v>4.07</v>
      </c>
      <c r="I2164" s="679"/>
      <c r="J2164" s="527">
        <f>PRODUCT(F2164:I2164)</f>
        <v>-4.6805000000000003</v>
      </c>
      <c r="K2164" s="107"/>
      <c r="L2164" s="11"/>
      <c r="M2164" s="676"/>
    </row>
    <row r="2165" spans="2:13" x14ac:dyDescent="0.2">
      <c r="B2165" s="676"/>
      <c r="C2165" s="677" t="s">
        <v>2251</v>
      </c>
      <c r="D2165" s="143" t="s">
        <v>360</v>
      </c>
      <c r="E2165" s="66" t="s">
        <v>125</v>
      </c>
      <c r="F2165" s="705">
        <v>1</v>
      </c>
      <c r="G2165" s="619">
        <v>74.8</v>
      </c>
      <c r="H2165" s="679">
        <v>2.0699999999999998</v>
      </c>
      <c r="I2165" s="679"/>
      <c r="J2165" s="458">
        <f t="shared" si="41"/>
        <v>154.83599999999998</v>
      </c>
      <c r="K2165" s="107"/>
      <c r="L2165" s="11"/>
      <c r="M2165" s="676"/>
    </row>
    <row r="2166" spans="2:13" x14ac:dyDescent="0.2">
      <c r="B2166" s="676"/>
      <c r="C2166" s="677"/>
      <c r="D2166" s="143" t="s">
        <v>2297</v>
      </c>
      <c r="E2166" s="66"/>
      <c r="F2166" s="705">
        <v>-4</v>
      </c>
      <c r="G2166" s="619">
        <v>1.8</v>
      </c>
      <c r="H2166" s="679">
        <v>1</v>
      </c>
      <c r="I2166" s="679"/>
      <c r="J2166" s="458">
        <f t="shared" si="41"/>
        <v>-7.2</v>
      </c>
      <c r="K2166" s="107"/>
      <c r="L2166" s="11"/>
      <c r="M2166" s="676"/>
    </row>
    <row r="2167" spans="2:13" x14ac:dyDescent="0.2">
      <c r="B2167" s="676"/>
      <c r="C2167" s="677"/>
      <c r="D2167" s="143" t="s">
        <v>2297</v>
      </c>
      <c r="E2167" s="66"/>
      <c r="F2167" s="705">
        <v>-1</v>
      </c>
      <c r="G2167" s="619">
        <v>1.6</v>
      </c>
      <c r="H2167" s="679">
        <v>1</v>
      </c>
      <c r="I2167" s="679"/>
      <c r="J2167" s="458">
        <f t="shared" si="41"/>
        <v>-1.6</v>
      </c>
      <c r="K2167" s="107"/>
      <c r="L2167" s="11"/>
      <c r="M2167" s="676"/>
    </row>
    <row r="2168" spans="2:13" x14ac:dyDescent="0.2">
      <c r="B2168" s="676"/>
      <c r="C2168" s="677"/>
      <c r="D2168" s="143"/>
      <c r="E2168" s="66" t="s">
        <v>2326</v>
      </c>
      <c r="F2168" s="705">
        <v>-1</v>
      </c>
      <c r="G2168" s="619">
        <v>5.95</v>
      </c>
      <c r="H2168" s="679">
        <v>2.4</v>
      </c>
      <c r="I2168" s="679"/>
      <c r="J2168" s="458">
        <f t="shared" si="41"/>
        <v>-14.28</v>
      </c>
      <c r="K2168" s="107"/>
      <c r="L2168" s="11"/>
      <c r="M2168" s="676"/>
    </row>
    <row r="2169" spans="2:13" x14ac:dyDescent="0.2">
      <c r="B2169" s="676"/>
      <c r="C2169" s="677"/>
      <c r="D2169" s="143"/>
      <c r="E2169" s="66" t="s">
        <v>2327</v>
      </c>
      <c r="F2169" s="705">
        <v>-1</v>
      </c>
      <c r="G2169" s="619">
        <v>5.2</v>
      </c>
      <c r="H2169" s="679">
        <v>2.4</v>
      </c>
      <c r="I2169" s="679"/>
      <c r="J2169" s="458">
        <f t="shared" si="41"/>
        <v>-12.48</v>
      </c>
      <c r="K2169" s="107"/>
      <c r="L2169" s="11"/>
      <c r="M2169" s="676"/>
    </row>
    <row r="2170" spans="2:13" x14ac:dyDescent="0.2">
      <c r="B2170" s="676"/>
      <c r="C2170" s="677"/>
      <c r="D2170" s="143" t="s">
        <v>2328</v>
      </c>
      <c r="E2170" s="66"/>
      <c r="F2170" s="705">
        <v>-1</v>
      </c>
      <c r="G2170" s="619">
        <v>13.4</v>
      </c>
      <c r="H2170" s="679">
        <v>2.4</v>
      </c>
      <c r="I2170" s="679"/>
      <c r="J2170" s="458">
        <f t="shared" si="41"/>
        <v>-32.159999999999997</v>
      </c>
      <c r="K2170" s="107"/>
      <c r="L2170" s="11"/>
      <c r="M2170" s="676"/>
    </row>
    <row r="2171" spans="2:13" x14ac:dyDescent="0.2">
      <c r="B2171" s="676"/>
      <c r="C2171" s="677"/>
      <c r="D2171" s="143"/>
      <c r="E2171" s="66" t="s">
        <v>2329</v>
      </c>
      <c r="F2171" s="705">
        <v>-3</v>
      </c>
      <c r="G2171" s="619">
        <v>2.1</v>
      </c>
      <c r="H2171" s="679">
        <v>1</v>
      </c>
      <c r="I2171" s="679"/>
      <c r="J2171" s="458">
        <f t="shared" si="41"/>
        <v>-6.3000000000000007</v>
      </c>
      <c r="K2171" s="107"/>
      <c r="L2171" s="11"/>
      <c r="M2171" s="676"/>
    </row>
    <row r="2172" spans="2:13" x14ac:dyDescent="0.2">
      <c r="B2172" s="676"/>
      <c r="C2172" s="677"/>
      <c r="D2172" s="143" t="s">
        <v>2371</v>
      </c>
      <c r="E2172" s="66"/>
      <c r="F2172" s="705">
        <v>-2</v>
      </c>
      <c r="G2172" s="619">
        <v>1.5</v>
      </c>
      <c r="H2172" s="679">
        <v>0.5</v>
      </c>
      <c r="I2172" s="679"/>
      <c r="J2172" s="458">
        <f t="shared" si="41"/>
        <v>-1.5</v>
      </c>
      <c r="K2172" s="107"/>
      <c r="L2172" s="11"/>
      <c r="M2172" s="676"/>
    </row>
    <row r="2173" spans="2:13" x14ac:dyDescent="0.2">
      <c r="B2173" s="676"/>
      <c r="C2173" s="677"/>
      <c r="D2173" s="143" t="s">
        <v>2371</v>
      </c>
      <c r="E2173" s="66"/>
      <c r="F2173" s="705">
        <v>-4</v>
      </c>
      <c r="G2173" s="619">
        <v>1.2</v>
      </c>
      <c r="H2173" s="679">
        <v>0.5</v>
      </c>
      <c r="I2173" s="679"/>
      <c r="J2173" s="458">
        <f t="shared" si="41"/>
        <v>-2.4</v>
      </c>
      <c r="K2173" s="107"/>
      <c r="L2173" s="11"/>
      <c r="M2173" s="676"/>
    </row>
    <row r="2174" spans="2:13" x14ac:dyDescent="0.2">
      <c r="B2174" s="676"/>
      <c r="C2174" s="677"/>
      <c r="D2174" s="143" t="s">
        <v>2371</v>
      </c>
      <c r="E2174" s="66"/>
      <c r="F2174" s="705">
        <v>-1</v>
      </c>
      <c r="G2174" s="619">
        <v>0.9</v>
      </c>
      <c r="H2174" s="679">
        <v>0.5</v>
      </c>
      <c r="I2174" s="679"/>
      <c r="J2174" s="458">
        <f t="shared" si="41"/>
        <v>-0.45</v>
      </c>
      <c r="K2174" s="107"/>
      <c r="L2174" s="11"/>
      <c r="M2174" s="676"/>
    </row>
    <row r="2175" spans="2:13" x14ac:dyDescent="0.3">
      <c r="B2175" s="676"/>
      <c r="C2175" s="725"/>
      <c r="D2175" s="117" t="s">
        <v>2390</v>
      </c>
      <c r="E2175" s="675"/>
      <c r="F2175" s="705">
        <v>-1</v>
      </c>
      <c r="G2175" s="619">
        <v>7.35</v>
      </c>
      <c r="H2175" s="715">
        <v>2.57</v>
      </c>
      <c r="I2175" s="679"/>
      <c r="J2175" s="527">
        <f t="shared" si="41"/>
        <v>-18.889499999999998</v>
      </c>
      <c r="K2175" s="107"/>
      <c r="L2175" s="11"/>
      <c r="M2175" s="676"/>
    </row>
    <row r="2176" spans="2:13" x14ac:dyDescent="0.2">
      <c r="B2176" s="676"/>
      <c r="C2176" s="677" t="s">
        <v>2330</v>
      </c>
      <c r="D2176" s="143" t="s">
        <v>2331</v>
      </c>
      <c r="E2176" s="66" t="s">
        <v>125</v>
      </c>
      <c r="F2176" s="705">
        <v>1</v>
      </c>
      <c r="G2176" s="619">
        <v>21.05</v>
      </c>
      <c r="H2176" s="679">
        <v>2.0699999999999998</v>
      </c>
      <c r="I2176" s="679"/>
      <c r="J2176" s="458">
        <f t="shared" si="41"/>
        <v>43.573499999999996</v>
      </c>
      <c r="K2176" s="107"/>
      <c r="L2176" s="11"/>
      <c r="M2176" s="676"/>
    </row>
    <row r="2177" spans="2:13" x14ac:dyDescent="0.2">
      <c r="B2177" s="676"/>
      <c r="C2177" s="677"/>
      <c r="D2177" s="143" t="s">
        <v>2297</v>
      </c>
      <c r="E2177" s="66"/>
      <c r="F2177" s="705">
        <v>-1</v>
      </c>
      <c r="G2177" s="619">
        <v>1.8</v>
      </c>
      <c r="H2177" s="679">
        <v>1</v>
      </c>
      <c r="I2177" s="679"/>
      <c r="J2177" s="458">
        <f t="shared" si="41"/>
        <v>-1.8</v>
      </c>
      <c r="K2177" s="107"/>
      <c r="L2177" s="11"/>
      <c r="M2177" s="676"/>
    </row>
    <row r="2178" spans="2:13" x14ac:dyDescent="0.2">
      <c r="B2178" s="676"/>
      <c r="C2178" s="677"/>
      <c r="D2178" s="143" t="s">
        <v>2297</v>
      </c>
      <c r="E2178" s="66"/>
      <c r="F2178" s="705">
        <v>-2</v>
      </c>
      <c r="G2178" s="619">
        <v>1.2</v>
      </c>
      <c r="H2178" s="679">
        <v>1</v>
      </c>
      <c r="I2178" s="679"/>
      <c r="J2178" s="458">
        <f t="shared" si="41"/>
        <v>-2.4</v>
      </c>
      <c r="K2178" s="107"/>
      <c r="L2178" s="11"/>
      <c r="M2178" s="676"/>
    </row>
    <row r="2179" spans="2:13" x14ac:dyDescent="0.2">
      <c r="B2179" s="676"/>
      <c r="C2179" s="677"/>
      <c r="D2179" s="143" t="s">
        <v>2297</v>
      </c>
      <c r="E2179" s="66"/>
      <c r="F2179" s="705">
        <v>-1</v>
      </c>
      <c r="G2179" s="619">
        <v>0.9</v>
      </c>
      <c r="H2179" s="679">
        <v>0.5</v>
      </c>
      <c r="I2179" s="679"/>
      <c r="J2179" s="458">
        <f t="shared" si="41"/>
        <v>-0.45</v>
      </c>
      <c r="K2179" s="107"/>
      <c r="L2179" s="11"/>
      <c r="M2179" s="676"/>
    </row>
    <row r="2180" spans="2:13" x14ac:dyDescent="0.2">
      <c r="B2180" s="676"/>
      <c r="C2180" s="677"/>
      <c r="D2180" s="143"/>
      <c r="E2180" s="66" t="s">
        <v>2311</v>
      </c>
      <c r="F2180" s="705">
        <v>-1</v>
      </c>
      <c r="G2180" s="619">
        <v>0.7</v>
      </c>
      <c r="H2180" s="679">
        <v>0.05</v>
      </c>
      <c r="I2180" s="679"/>
      <c r="J2180" s="458">
        <f t="shared" si="41"/>
        <v>-3.4999999999999996E-2</v>
      </c>
      <c r="K2180" s="107"/>
      <c r="L2180" s="11"/>
      <c r="M2180" s="676"/>
    </row>
    <row r="2181" spans="2:13" x14ac:dyDescent="0.2">
      <c r="B2181" s="676"/>
      <c r="C2181" s="677"/>
      <c r="D2181" s="143"/>
      <c r="E2181" s="66" t="s">
        <v>2302</v>
      </c>
      <c r="F2181" s="705">
        <v>-1</v>
      </c>
      <c r="G2181" s="619">
        <v>0.4</v>
      </c>
      <c r="H2181" s="679">
        <v>0.05</v>
      </c>
      <c r="I2181" s="679"/>
      <c r="J2181" s="458">
        <f t="shared" si="41"/>
        <v>-2.0000000000000004E-2</v>
      </c>
      <c r="K2181" s="107"/>
      <c r="L2181" s="11"/>
      <c r="M2181" s="676"/>
    </row>
    <row r="2182" spans="2:13" x14ac:dyDescent="0.3">
      <c r="B2182" s="676"/>
      <c r="C2182" s="725"/>
      <c r="D2182" s="117" t="s">
        <v>2390</v>
      </c>
      <c r="E2182" s="675"/>
      <c r="F2182" s="705">
        <v>-1</v>
      </c>
      <c r="G2182" s="619">
        <v>4.2</v>
      </c>
      <c r="H2182" s="715">
        <v>2.57</v>
      </c>
      <c r="I2182" s="679"/>
      <c r="J2182" s="527">
        <f t="shared" si="41"/>
        <v>-10.794</v>
      </c>
      <c r="K2182" s="107"/>
      <c r="L2182" s="11"/>
      <c r="M2182" s="676"/>
    </row>
    <row r="2183" spans="2:13" x14ac:dyDescent="0.2">
      <c r="B2183" s="676"/>
      <c r="C2183" s="677" t="s">
        <v>1143</v>
      </c>
      <c r="D2183" s="143" t="s">
        <v>1144</v>
      </c>
      <c r="E2183" s="66" t="s">
        <v>120</v>
      </c>
      <c r="F2183" s="705">
        <v>1</v>
      </c>
      <c r="G2183" s="619">
        <v>16.7</v>
      </c>
      <c r="H2183" s="679">
        <v>2.37</v>
      </c>
      <c r="I2183" s="679"/>
      <c r="J2183" s="458">
        <f t="shared" si="41"/>
        <v>39.579000000000001</v>
      </c>
      <c r="K2183" s="107"/>
      <c r="L2183" s="11"/>
      <c r="M2183" s="676"/>
    </row>
    <row r="2184" spans="2:13" x14ac:dyDescent="0.2">
      <c r="B2184" s="676"/>
      <c r="C2184" s="677"/>
      <c r="D2184" s="143" t="s">
        <v>2297</v>
      </c>
      <c r="E2184" s="66"/>
      <c r="F2184" s="705">
        <v>-1</v>
      </c>
      <c r="G2184" s="619">
        <v>0.9</v>
      </c>
      <c r="H2184" s="679">
        <v>0.8</v>
      </c>
      <c r="I2184" s="679"/>
      <c r="J2184" s="458">
        <f t="shared" si="41"/>
        <v>-0.72000000000000008</v>
      </c>
      <c r="K2184" s="107"/>
      <c r="L2184" s="11"/>
      <c r="M2184" s="676"/>
    </row>
    <row r="2185" spans="2:13" x14ac:dyDescent="0.2">
      <c r="B2185" s="676"/>
      <c r="C2185" s="677"/>
      <c r="D2185" s="143" t="s">
        <v>2303</v>
      </c>
      <c r="E2185" s="66"/>
      <c r="F2185" s="705">
        <v>-1</v>
      </c>
      <c r="G2185" s="619">
        <v>3.6</v>
      </c>
      <c r="H2185" s="679">
        <v>1.3</v>
      </c>
      <c r="I2185" s="679"/>
      <c r="J2185" s="458">
        <f t="shared" si="41"/>
        <v>-4.6800000000000006</v>
      </c>
      <c r="K2185" s="107"/>
      <c r="L2185" s="11"/>
      <c r="M2185" s="676"/>
    </row>
    <row r="2186" spans="2:13" x14ac:dyDescent="0.3">
      <c r="B2186" s="676"/>
      <c r="C2186" s="725"/>
      <c r="D2186" s="117" t="s">
        <v>2390</v>
      </c>
      <c r="E2186" s="675"/>
      <c r="F2186" s="705">
        <v>-1</v>
      </c>
      <c r="G2186" s="619">
        <v>1</v>
      </c>
      <c r="H2186" s="715">
        <v>2.87</v>
      </c>
      <c r="I2186" s="679"/>
      <c r="J2186" s="527">
        <f t="shared" si="41"/>
        <v>-2.87</v>
      </c>
      <c r="K2186" s="107"/>
      <c r="L2186" s="11"/>
      <c r="M2186" s="676"/>
    </row>
    <row r="2187" spans="2:13" x14ac:dyDescent="0.2">
      <c r="B2187" s="676"/>
      <c r="C2187" s="677" t="s">
        <v>1147</v>
      </c>
      <c r="D2187" s="143" t="s">
        <v>803</v>
      </c>
      <c r="E2187" s="66" t="s">
        <v>128</v>
      </c>
      <c r="F2187" s="705">
        <v>1</v>
      </c>
      <c r="G2187" s="619">
        <v>17.399999999999999</v>
      </c>
      <c r="H2187" s="679">
        <v>4.07</v>
      </c>
      <c r="I2187" s="679"/>
      <c r="J2187" s="458">
        <f t="shared" si="41"/>
        <v>70.817999999999998</v>
      </c>
      <c r="K2187" s="107"/>
      <c r="L2187" s="11"/>
      <c r="M2187" s="676"/>
    </row>
    <row r="2188" spans="2:13" x14ac:dyDescent="0.2">
      <c r="B2188" s="676"/>
      <c r="C2188" s="677"/>
      <c r="D2188" s="143" t="s">
        <v>2297</v>
      </c>
      <c r="E2188" s="66"/>
      <c r="F2188" s="705">
        <v>-1</v>
      </c>
      <c r="G2188" s="619">
        <v>0.9</v>
      </c>
      <c r="H2188" s="679">
        <v>2</v>
      </c>
      <c r="I2188" s="679"/>
      <c r="J2188" s="458">
        <f t="shared" si="41"/>
        <v>-1.8</v>
      </c>
      <c r="K2188" s="107"/>
      <c r="L2188" s="11"/>
      <c r="M2188" s="676"/>
    </row>
    <row r="2189" spans="2:13" x14ac:dyDescent="0.2">
      <c r="B2189" s="676"/>
      <c r="C2189" s="677"/>
      <c r="D2189" s="143" t="s">
        <v>2371</v>
      </c>
      <c r="E2189" s="66"/>
      <c r="F2189" s="705">
        <v>-2</v>
      </c>
      <c r="G2189" s="619">
        <v>1.8</v>
      </c>
      <c r="H2189" s="679">
        <v>1.4</v>
      </c>
      <c r="I2189" s="679"/>
      <c r="J2189" s="458">
        <f t="shared" si="41"/>
        <v>-5.04</v>
      </c>
      <c r="K2189" s="107"/>
      <c r="L2189" s="11"/>
      <c r="M2189" s="676"/>
    </row>
    <row r="2190" spans="2:13" x14ac:dyDescent="0.25">
      <c r="B2190" s="728"/>
      <c r="C2190" s="728"/>
      <c r="D2190" s="728"/>
      <c r="E2190" s="728"/>
      <c r="F2190" s="728"/>
      <c r="G2190" s="728"/>
      <c r="H2190" s="728"/>
      <c r="I2190" s="728"/>
      <c r="J2190" s="728"/>
      <c r="K2190" s="728"/>
      <c r="L2190" s="728"/>
      <c r="M2190" s="728"/>
    </row>
    <row r="2191" spans="2:13" x14ac:dyDescent="0.2">
      <c r="B2191" s="676"/>
      <c r="C2191" s="677"/>
      <c r="D2191" s="690" t="s">
        <v>1253</v>
      </c>
      <c r="E2191" s="66"/>
      <c r="F2191" s="705"/>
      <c r="G2191" s="619"/>
      <c r="H2191" s="679"/>
      <c r="I2191" s="679"/>
      <c r="J2191" s="458"/>
      <c r="K2191" s="107"/>
      <c r="L2191" s="11"/>
      <c r="M2191" s="676"/>
    </row>
    <row r="2192" spans="2:13" x14ac:dyDescent="0.2">
      <c r="B2192" s="676"/>
      <c r="C2192" s="677" t="s">
        <v>2332</v>
      </c>
      <c r="D2192" s="143" t="s">
        <v>2333</v>
      </c>
      <c r="E2192" s="66" t="s">
        <v>789</v>
      </c>
      <c r="F2192" s="705">
        <v>1</v>
      </c>
      <c r="G2192" s="619">
        <v>27.2</v>
      </c>
      <c r="H2192" s="679">
        <v>2.37</v>
      </c>
      <c r="I2192" s="679"/>
      <c r="J2192" s="458">
        <f t="shared" ref="J2192:J2258" si="42">PRODUCT(F2192:I2192)</f>
        <v>64.463999999999999</v>
      </c>
      <c r="K2192" s="107"/>
      <c r="L2192" s="11"/>
      <c r="M2192" s="676"/>
    </row>
    <row r="2193" spans="2:13" x14ac:dyDescent="0.2">
      <c r="B2193" s="676"/>
      <c r="C2193" s="677"/>
      <c r="D2193" s="143" t="s">
        <v>2297</v>
      </c>
      <c r="E2193" s="66"/>
      <c r="F2193" s="705">
        <v>-1</v>
      </c>
      <c r="G2193" s="619">
        <v>0.9</v>
      </c>
      <c r="H2193" s="679">
        <v>0.8</v>
      </c>
      <c r="I2193" s="679"/>
      <c r="J2193" s="458">
        <f t="shared" si="42"/>
        <v>-0.72000000000000008</v>
      </c>
      <c r="K2193" s="107"/>
      <c r="L2193" s="11"/>
      <c r="M2193" s="676"/>
    </row>
    <row r="2194" spans="2:13" x14ac:dyDescent="0.2">
      <c r="B2194" s="676"/>
      <c r="C2194" s="677"/>
      <c r="D2194" s="143"/>
      <c r="E2194" s="66" t="s">
        <v>668</v>
      </c>
      <c r="F2194" s="705">
        <v>-2</v>
      </c>
      <c r="G2194" s="619">
        <v>1.8</v>
      </c>
      <c r="H2194" s="679">
        <v>1</v>
      </c>
      <c r="I2194" s="679"/>
      <c r="J2194" s="458">
        <f t="shared" si="42"/>
        <v>-3.6</v>
      </c>
      <c r="K2194" s="107"/>
      <c r="L2194" s="11"/>
      <c r="M2194" s="676"/>
    </row>
    <row r="2195" spans="2:13" x14ac:dyDescent="0.2">
      <c r="B2195" s="676"/>
      <c r="C2195" s="677"/>
      <c r="D2195" s="143" t="s">
        <v>2328</v>
      </c>
      <c r="E2195" s="66"/>
      <c r="F2195" s="705">
        <v>-1</v>
      </c>
      <c r="G2195" s="619">
        <v>13.1</v>
      </c>
      <c r="H2195" s="679">
        <v>2.4</v>
      </c>
      <c r="I2195" s="679"/>
      <c r="J2195" s="458">
        <f t="shared" si="42"/>
        <v>-31.439999999999998</v>
      </c>
      <c r="K2195" s="107"/>
      <c r="L2195" s="11"/>
      <c r="M2195" s="676"/>
    </row>
    <row r="2196" spans="2:13" x14ac:dyDescent="0.3">
      <c r="B2196" s="676"/>
      <c r="C2196" s="725"/>
      <c r="D2196" s="117" t="s">
        <v>2390</v>
      </c>
      <c r="E2196" s="675"/>
      <c r="F2196" s="705">
        <v>-1</v>
      </c>
      <c r="G2196" s="619">
        <v>1</v>
      </c>
      <c r="H2196" s="715">
        <v>2.37</v>
      </c>
      <c r="I2196" s="679"/>
      <c r="J2196" s="527">
        <f t="shared" si="42"/>
        <v>-2.37</v>
      </c>
      <c r="K2196" s="107"/>
      <c r="L2196" s="11"/>
      <c r="M2196" s="676"/>
    </row>
    <row r="2197" spans="2:13" x14ac:dyDescent="0.2">
      <c r="B2197" s="676"/>
      <c r="C2197" s="677" t="s">
        <v>2144</v>
      </c>
      <c r="D2197" s="143" t="s">
        <v>2145</v>
      </c>
      <c r="E2197" s="66" t="s">
        <v>128</v>
      </c>
      <c r="F2197" s="705">
        <v>1</v>
      </c>
      <c r="G2197" s="619">
        <v>14</v>
      </c>
      <c r="H2197" s="679">
        <v>4.07</v>
      </c>
      <c r="I2197" s="679"/>
      <c r="J2197" s="458">
        <f t="shared" si="42"/>
        <v>56.980000000000004</v>
      </c>
      <c r="K2197" s="107"/>
      <c r="L2197" s="11"/>
      <c r="M2197" s="676"/>
    </row>
    <row r="2198" spans="2:13" x14ac:dyDescent="0.2">
      <c r="B2198" s="676"/>
      <c r="C2198" s="677"/>
      <c r="D2198" s="143" t="s">
        <v>2297</v>
      </c>
      <c r="E2198" s="66"/>
      <c r="F2198" s="705">
        <v>-1</v>
      </c>
      <c r="G2198" s="619">
        <v>0.9</v>
      </c>
      <c r="H2198" s="679">
        <v>2</v>
      </c>
      <c r="I2198" s="679"/>
      <c r="J2198" s="458">
        <f t="shared" si="42"/>
        <v>-1.8</v>
      </c>
      <c r="K2198" s="107"/>
      <c r="L2198" s="11"/>
      <c r="M2198" s="676"/>
    </row>
    <row r="2199" spans="2:13" x14ac:dyDescent="0.2">
      <c r="B2199" s="676"/>
      <c r="C2199" s="677"/>
      <c r="D2199" s="143" t="s">
        <v>2371</v>
      </c>
      <c r="E2199" s="66"/>
      <c r="F2199" s="705">
        <v>-1</v>
      </c>
      <c r="G2199" s="619">
        <v>2.1</v>
      </c>
      <c r="H2199" s="679">
        <v>1.4</v>
      </c>
      <c r="I2199" s="679"/>
      <c r="J2199" s="458">
        <f t="shared" si="42"/>
        <v>-2.94</v>
      </c>
      <c r="K2199" s="107"/>
      <c r="L2199" s="11"/>
      <c r="M2199" s="676"/>
    </row>
    <row r="2200" spans="2:13" x14ac:dyDescent="0.2">
      <c r="B2200" s="676"/>
      <c r="C2200" s="677" t="s">
        <v>2334</v>
      </c>
      <c r="D2200" s="143" t="s">
        <v>179</v>
      </c>
      <c r="E2200" s="66" t="s">
        <v>128</v>
      </c>
      <c r="F2200" s="705">
        <v>1</v>
      </c>
      <c r="G2200" s="619">
        <v>17.899999999999999</v>
      </c>
      <c r="H2200" s="679">
        <v>4.07</v>
      </c>
      <c r="I2200" s="679"/>
      <c r="J2200" s="458">
        <f t="shared" si="42"/>
        <v>72.852999999999994</v>
      </c>
      <c r="K2200" s="107"/>
      <c r="L2200" s="11"/>
      <c r="M2200" s="676"/>
    </row>
    <row r="2201" spans="2:13" x14ac:dyDescent="0.2">
      <c r="B2201" s="676"/>
      <c r="C2201" s="677"/>
      <c r="D2201" s="143" t="s">
        <v>2297</v>
      </c>
      <c r="E2201" s="66"/>
      <c r="F2201" s="705">
        <v>-1</v>
      </c>
      <c r="G2201" s="619">
        <v>1.2</v>
      </c>
      <c r="H2201" s="679">
        <v>2.5</v>
      </c>
      <c r="I2201" s="679"/>
      <c r="J2201" s="458">
        <f t="shared" si="42"/>
        <v>-3</v>
      </c>
      <c r="K2201" s="107"/>
      <c r="L2201" s="11"/>
      <c r="M2201" s="676"/>
    </row>
    <row r="2202" spans="2:13" x14ac:dyDescent="0.2">
      <c r="B2202" s="676"/>
      <c r="C2202" s="677"/>
      <c r="D2202" s="143" t="s">
        <v>2297</v>
      </c>
      <c r="E2202" s="66"/>
      <c r="F2202" s="705">
        <v>-1</v>
      </c>
      <c r="G2202" s="619">
        <v>0.9</v>
      </c>
      <c r="H2202" s="679">
        <v>2</v>
      </c>
      <c r="I2202" s="679"/>
      <c r="J2202" s="458">
        <f t="shared" si="42"/>
        <v>-1.8</v>
      </c>
      <c r="K2202" s="107"/>
      <c r="L2202" s="11"/>
      <c r="M2202" s="676"/>
    </row>
    <row r="2203" spans="2:13" x14ac:dyDescent="0.2">
      <c r="B2203" s="676"/>
      <c r="C2203" s="677"/>
      <c r="D2203" s="143" t="s">
        <v>2297</v>
      </c>
      <c r="E2203" s="66"/>
      <c r="F2203" s="705">
        <v>-1</v>
      </c>
      <c r="G2203" s="619">
        <v>0.8</v>
      </c>
      <c r="H2203" s="679">
        <v>2.5</v>
      </c>
      <c r="I2203" s="679"/>
      <c r="J2203" s="458">
        <f t="shared" si="42"/>
        <v>-2</v>
      </c>
      <c r="K2203" s="107"/>
      <c r="L2203" s="11"/>
      <c r="M2203" s="676"/>
    </row>
    <row r="2204" spans="2:13" x14ac:dyDescent="0.2">
      <c r="B2204" s="676"/>
      <c r="C2204" s="677"/>
      <c r="D2204" s="143" t="s">
        <v>2345</v>
      </c>
      <c r="E2204" s="66"/>
      <c r="F2204" s="705">
        <v>-1</v>
      </c>
      <c r="G2204" s="619">
        <v>3.05</v>
      </c>
      <c r="H2204" s="679">
        <v>2.5</v>
      </c>
      <c r="I2204" s="679"/>
      <c r="J2204" s="458">
        <f t="shared" si="42"/>
        <v>-7.625</v>
      </c>
      <c r="K2204" s="107"/>
      <c r="L2204" s="11"/>
      <c r="M2204" s="676"/>
    </row>
    <row r="2205" spans="2:13" x14ac:dyDescent="0.2">
      <c r="B2205" s="676"/>
      <c r="C2205" s="677" t="s">
        <v>2255</v>
      </c>
      <c r="D2205" s="143" t="s">
        <v>360</v>
      </c>
      <c r="E2205" s="66" t="s">
        <v>125</v>
      </c>
      <c r="F2205" s="705">
        <v>1</v>
      </c>
      <c r="G2205" s="619">
        <v>49</v>
      </c>
      <c r="H2205" s="679">
        <v>2.0699999999999998</v>
      </c>
      <c r="I2205" s="679"/>
      <c r="J2205" s="458">
        <f t="shared" si="42"/>
        <v>101.42999999999999</v>
      </c>
      <c r="K2205" s="107"/>
      <c r="L2205" s="11"/>
      <c r="M2205" s="676"/>
    </row>
    <row r="2206" spans="2:13" x14ac:dyDescent="0.2">
      <c r="B2206" s="676"/>
      <c r="C2206" s="677"/>
      <c r="D2206" s="143"/>
      <c r="E2206" s="66" t="s">
        <v>2335</v>
      </c>
      <c r="F2206" s="705">
        <v>-2</v>
      </c>
      <c r="G2206" s="619">
        <v>1.8</v>
      </c>
      <c r="H2206" s="679">
        <v>1</v>
      </c>
      <c r="I2206" s="679"/>
      <c r="J2206" s="458">
        <f t="shared" si="42"/>
        <v>-3.6</v>
      </c>
      <c r="K2206" s="107"/>
      <c r="L2206" s="11"/>
      <c r="M2206" s="676"/>
    </row>
    <row r="2207" spans="2:13" x14ac:dyDescent="0.2">
      <c r="B2207" s="676"/>
      <c r="C2207" s="677"/>
      <c r="D2207" s="143"/>
      <c r="E2207" s="66" t="s">
        <v>2336</v>
      </c>
      <c r="F2207" s="705">
        <v>-1</v>
      </c>
      <c r="G2207" s="619">
        <v>3.05</v>
      </c>
      <c r="H2207" s="679">
        <v>1</v>
      </c>
      <c r="I2207" s="679"/>
      <c r="J2207" s="458">
        <f t="shared" si="42"/>
        <v>-3.05</v>
      </c>
      <c r="K2207" s="107"/>
      <c r="L2207" s="11"/>
      <c r="M2207" s="676"/>
    </row>
    <row r="2208" spans="2:13" x14ac:dyDescent="0.2">
      <c r="B2208" s="676"/>
      <c r="C2208" s="677"/>
      <c r="D2208" s="143"/>
      <c r="E2208" s="66" t="s">
        <v>1167</v>
      </c>
      <c r="F2208" s="705">
        <v>-1</v>
      </c>
      <c r="G2208" s="619">
        <v>3.6</v>
      </c>
      <c r="H2208" s="679">
        <v>1</v>
      </c>
      <c r="I2208" s="679"/>
      <c r="J2208" s="458">
        <f t="shared" si="42"/>
        <v>-3.6</v>
      </c>
      <c r="K2208" s="107"/>
      <c r="L2208" s="11"/>
      <c r="M2208" s="676"/>
    </row>
    <row r="2209" spans="2:13" x14ac:dyDescent="0.2">
      <c r="B2209" s="676"/>
      <c r="C2209" s="677"/>
      <c r="D2209" s="143"/>
      <c r="E2209" s="66" t="s">
        <v>1168</v>
      </c>
      <c r="F2209" s="705">
        <v>-1</v>
      </c>
      <c r="G2209" s="619">
        <v>2.6</v>
      </c>
      <c r="H2209" s="679">
        <v>0.9</v>
      </c>
      <c r="I2209" s="679"/>
      <c r="J2209" s="458">
        <f t="shared" si="42"/>
        <v>-2.3400000000000003</v>
      </c>
      <c r="K2209" s="107"/>
      <c r="L2209" s="11"/>
      <c r="M2209" s="676"/>
    </row>
    <row r="2210" spans="2:13" x14ac:dyDescent="0.2">
      <c r="B2210" s="676"/>
      <c r="C2210" s="677"/>
      <c r="D2210" s="143" t="s">
        <v>2297</v>
      </c>
      <c r="E2210" s="66"/>
      <c r="F2210" s="705">
        <v>-1</v>
      </c>
      <c r="G2210" s="619">
        <v>1.2</v>
      </c>
      <c r="H2210" s="679">
        <v>1.5</v>
      </c>
      <c r="I2210" s="679"/>
      <c r="J2210" s="458">
        <f t="shared" si="42"/>
        <v>-1.7999999999999998</v>
      </c>
      <c r="K2210" s="107"/>
      <c r="L2210" s="11"/>
      <c r="M2210" s="676"/>
    </row>
    <row r="2211" spans="2:13" x14ac:dyDescent="0.2">
      <c r="B2211" s="676"/>
      <c r="C2211" s="677"/>
      <c r="D2211" s="143" t="s">
        <v>2297</v>
      </c>
      <c r="E2211" s="66"/>
      <c r="F2211" s="705">
        <v>-1</v>
      </c>
      <c r="G2211" s="619">
        <v>1</v>
      </c>
      <c r="H2211" s="679">
        <v>1.5</v>
      </c>
      <c r="I2211" s="679"/>
      <c r="J2211" s="458">
        <f t="shared" si="42"/>
        <v>-1.5</v>
      </c>
      <c r="K2211" s="107"/>
      <c r="L2211" s="11"/>
      <c r="M2211" s="676"/>
    </row>
    <row r="2212" spans="2:13" x14ac:dyDescent="0.2">
      <c r="B2212" s="676"/>
      <c r="C2212" s="677"/>
      <c r="D2212" s="143" t="s">
        <v>2371</v>
      </c>
      <c r="E2212" s="66"/>
      <c r="F2212" s="705">
        <v>-5</v>
      </c>
      <c r="G2212" s="619">
        <v>1.2</v>
      </c>
      <c r="H2212" s="679">
        <v>0.5</v>
      </c>
      <c r="I2212" s="679"/>
      <c r="J2212" s="458">
        <f t="shared" si="42"/>
        <v>-3</v>
      </c>
      <c r="K2212" s="107"/>
      <c r="L2212" s="11"/>
      <c r="M2212" s="676"/>
    </row>
    <row r="2213" spans="2:13" x14ac:dyDescent="0.3">
      <c r="B2213" s="676"/>
      <c r="C2213" s="725"/>
      <c r="D2213" s="117" t="s">
        <v>2390</v>
      </c>
      <c r="E2213" s="675"/>
      <c r="F2213" s="705">
        <v>-1</v>
      </c>
      <c r="G2213" s="619">
        <v>1.8</v>
      </c>
      <c r="H2213" s="715">
        <v>2.57</v>
      </c>
      <c r="I2213" s="679"/>
      <c r="J2213" s="527">
        <f t="shared" si="42"/>
        <v>-4.6259999999999994</v>
      </c>
      <c r="K2213" s="107"/>
      <c r="L2213" s="11"/>
      <c r="M2213" s="676"/>
    </row>
    <row r="2214" spans="2:13" x14ac:dyDescent="0.2">
      <c r="B2214" s="676"/>
      <c r="C2214" s="677" t="s">
        <v>2248</v>
      </c>
      <c r="D2214" s="143" t="s">
        <v>2249</v>
      </c>
      <c r="E2214" s="66" t="s">
        <v>123</v>
      </c>
      <c r="F2214" s="705">
        <v>1</v>
      </c>
      <c r="G2214" s="619">
        <v>19.850000000000001</v>
      </c>
      <c r="H2214" s="679">
        <v>2.27</v>
      </c>
      <c r="I2214" s="679"/>
      <c r="J2214" s="458">
        <f t="shared" si="42"/>
        <v>45.059500000000007</v>
      </c>
      <c r="K2214" s="107"/>
      <c r="L2214" s="11"/>
      <c r="M2214" s="676"/>
    </row>
    <row r="2215" spans="2:13" x14ac:dyDescent="0.2">
      <c r="B2215" s="676"/>
      <c r="C2215" s="677"/>
      <c r="D2215" s="143" t="s">
        <v>2297</v>
      </c>
      <c r="E2215" s="66"/>
      <c r="F2215" s="705">
        <v>-1</v>
      </c>
      <c r="G2215" s="619">
        <v>1.2</v>
      </c>
      <c r="H2215" s="679">
        <v>0.7</v>
      </c>
      <c r="I2215" s="679"/>
      <c r="J2215" s="458">
        <f t="shared" si="42"/>
        <v>-0.84</v>
      </c>
      <c r="K2215" s="107"/>
      <c r="L2215" s="11"/>
      <c r="M2215" s="676"/>
    </row>
    <row r="2216" spans="2:13" x14ac:dyDescent="0.2">
      <c r="B2216" s="676"/>
      <c r="C2216" s="677"/>
      <c r="D2216" s="143" t="s">
        <v>2297</v>
      </c>
      <c r="E2216" s="66"/>
      <c r="F2216" s="705">
        <v>-1</v>
      </c>
      <c r="G2216" s="619">
        <v>1.2</v>
      </c>
      <c r="H2216" s="679">
        <v>0.2</v>
      </c>
      <c r="I2216" s="679"/>
      <c r="J2216" s="458">
        <f t="shared" si="42"/>
        <v>-0.24</v>
      </c>
      <c r="K2216" s="107"/>
      <c r="L2216" s="11"/>
      <c r="M2216" s="676"/>
    </row>
    <row r="2217" spans="2:13" x14ac:dyDescent="0.2">
      <c r="B2217" s="676"/>
      <c r="C2217" s="677"/>
      <c r="D2217" s="143" t="s">
        <v>2303</v>
      </c>
      <c r="E2217" s="66"/>
      <c r="F2217" s="705">
        <v>-1</v>
      </c>
      <c r="G2217" s="619">
        <v>1.45</v>
      </c>
      <c r="H2217" s="679">
        <v>0.7</v>
      </c>
      <c r="I2217" s="679"/>
      <c r="J2217" s="458">
        <f t="shared" si="42"/>
        <v>-1.0149999999999999</v>
      </c>
      <c r="K2217" s="107"/>
      <c r="L2217" s="11"/>
      <c r="M2217" s="676"/>
    </row>
    <row r="2218" spans="2:13" x14ac:dyDescent="0.3">
      <c r="B2218" s="676"/>
      <c r="C2218" s="725"/>
      <c r="D2218" s="117" t="s">
        <v>2390</v>
      </c>
      <c r="E2218" s="675"/>
      <c r="F2218" s="705">
        <v>-1</v>
      </c>
      <c r="G2218" s="619">
        <v>2.4500000000000002</v>
      </c>
      <c r="H2218" s="715">
        <v>2.27</v>
      </c>
      <c r="I2218" s="679"/>
      <c r="J2218" s="527">
        <f t="shared" si="42"/>
        <v>-5.5615000000000006</v>
      </c>
      <c r="K2218" s="107"/>
      <c r="L2218" s="11"/>
      <c r="M2218" s="676"/>
    </row>
    <row r="2219" spans="2:13" x14ac:dyDescent="0.2">
      <c r="B2219" s="676"/>
      <c r="C2219" s="677" t="s">
        <v>1158</v>
      </c>
      <c r="D2219" s="143" t="s">
        <v>190</v>
      </c>
      <c r="E2219" s="66" t="s">
        <v>121</v>
      </c>
      <c r="F2219" s="705">
        <v>1</v>
      </c>
      <c r="G2219" s="619">
        <v>16.2</v>
      </c>
      <c r="H2219" s="679">
        <v>2.27</v>
      </c>
      <c r="I2219" s="679"/>
      <c r="J2219" s="458">
        <f t="shared" si="42"/>
        <v>36.774000000000001</v>
      </c>
      <c r="K2219" s="107"/>
      <c r="L2219" s="11"/>
      <c r="M2219" s="676"/>
    </row>
    <row r="2220" spans="2:13" x14ac:dyDescent="0.2">
      <c r="B2220" s="676"/>
      <c r="C2220" s="677"/>
      <c r="D2220" s="143"/>
      <c r="E2220" s="66" t="s">
        <v>601</v>
      </c>
      <c r="F2220" s="705">
        <v>-2</v>
      </c>
      <c r="G2220" s="619">
        <v>1.2</v>
      </c>
      <c r="H2220" s="679">
        <v>0.2</v>
      </c>
      <c r="I2220" s="679"/>
      <c r="J2220" s="458">
        <f t="shared" si="42"/>
        <v>-0.48</v>
      </c>
      <c r="K2220" s="107"/>
      <c r="L2220" s="11"/>
      <c r="M2220" s="676"/>
    </row>
    <row r="2221" spans="2:13" x14ac:dyDescent="0.2">
      <c r="B2221" s="676"/>
      <c r="C2221" s="677"/>
      <c r="D2221" s="143" t="s">
        <v>2371</v>
      </c>
      <c r="E2221" s="66"/>
      <c r="F2221" s="705">
        <v>-2</v>
      </c>
      <c r="G2221" s="619">
        <v>1.2</v>
      </c>
      <c r="H2221" s="679">
        <v>0.5</v>
      </c>
      <c r="I2221" s="679"/>
      <c r="J2221" s="458">
        <f t="shared" si="42"/>
        <v>-1.2</v>
      </c>
      <c r="K2221" s="107"/>
      <c r="L2221" s="11"/>
      <c r="M2221" s="676"/>
    </row>
    <row r="2222" spans="2:13" x14ac:dyDescent="0.2">
      <c r="B2222" s="676"/>
      <c r="C2222" s="677" t="s">
        <v>1160</v>
      </c>
      <c r="D2222" s="143" t="s">
        <v>695</v>
      </c>
      <c r="E2222" s="66" t="s">
        <v>121</v>
      </c>
      <c r="F2222" s="705">
        <v>1</v>
      </c>
      <c r="G2222" s="619">
        <v>13.9</v>
      </c>
      <c r="H2222" s="679">
        <v>2.27</v>
      </c>
      <c r="I2222" s="679"/>
      <c r="J2222" s="458">
        <f t="shared" si="42"/>
        <v>31.553000000000001</v>
      </c>
      <c r="K2222" s="107"/>
      <c r="L2222" s="11"/>
      <c r="M2222" s="676"/>
    </row>
    <row r="2223" spans="2:13" x14ac:dyDescent="0.2">
      <c r="B2223" s="676"/>
      <c r="C2223" s="677"/>
      <c r="D2223" s="143"/>
      <c r="E2223" s="66" t="s">
        <v>615</v>
      </c>
      <c r="F2223" s="705">
        <v>-1</v>
      </c>
      <c r="G2223" s="619">
        <v>1</v>
      </c>
      <c r="H2223" s="679">
        <v>0.7</v>
      </c>
      <c r="I2223" s="679"/>
      <c r="J2223" s="458">
        <f t="shared" si="42"/>
        <v>-0.7</v>
      </c>
      <c r="K2223" s="107"/>
      <c r="L2223" s="11"/>
      <c r="M2223" s="676"/>
    </row>
    <row r="2224" spans="2:13" x14ac:dyDescent="0.2">
      <c r="B2224" s="676"/>
      <c r="C2224" s="677"/>
      <c r="D2224" s="143" t="s">
        <v>2303</v>
      </c>
      <c r="E2224" s="66"/>
      <c r="F2224" s="705">
        <v>-1</v>
      </c>
      <c r="G2224" s="619">
        <v>1.2</v>
      </c>
      <c r="H2224" s="679">
        <v>0.7</v>
      </c>
      <c r="I2224" s="679"/>
      <c r="J2224" s="458">
        <f t="shared" si="42"/>
        <v>-0.84</v>
      </c>
      <c r="K2224" s="107"/>
      <c r="L2224" s="11"/>
      <c r="M2224" s="676"/>
    </row>
    <row r="2225" spans="2:13" x14ac:dyDescent="0.2">
      <c r="B2225" s="676"/>
      <c r="C2225" s="677" t="s">
        <v>1162</v>
      </c>
      <c r="D2225" s="143" t="s">
        <v>1163</v>
      </c>
      <c r="E2225" s="66" t="s">
        <v>123</v>
      </c>
      <c r="F2225" s="705">
        <v>1</v>
      </c>
      <c r="G2225" s="619">
        <v>11.05</v>
      </c>
      <c r="H2225" s="679">
        <v>2.27</v>
      </c>
      <c r="I2225" s="679"/>
      <c r="J2225" s="458">
        <f t="shared" si="42"/>
        <v>25.083500000000001</v>
      </c>
      <c r="K2225" s="107"/>
      <c r="L2225" s="11"/>
      <c r="M2225" s="676"/>
    </row>
    <row r="2226" spans="2:13" x14ac:dyDescent="0.2">
      <c r="B2226" s="676"/>
      <c r="C2226" s="677"/>
      <c r="D2226" s="143" t="s">
        <v>2297</v>
      </c>
      <c r="E2226" s="66"/>
      <c r="F2226" s="705">
        <v>-1</v>
      </c>
      <c r="G2226" s="619">
        <v>1</v>
      </c>
      <c r="H2226" s="679">
        <v>0.7</v>
      </c>
      <c r="I2226" s="679"/>
      <c r="J2226" s="458">
        <f t="shared" si="42"/>
        <v>-0.7</v>
      </c>
      <c r="K2226" s="107"/>
      <c r="L2226" s="11"/>
      <c r="M2226" s="676"/>
    </row>
    <row r="2227" spans="2:13" x14ac:dyDescent="0.2">
      <c r="B2227" s="676"/>
      <c r="C2227" s="677"/>
      <c r="D2227" s="143"/>
      <c r="E2227" s="66" t="s">
        <v>2301</v>
      </c>
      <c r="F2227" s="705">
        <v>-1</v>
      </c>
      <c r="G2227" s="619">
        <v>2.4</v>
      </c>
      <c r="H2227" s="679">
        <v>0.8</v>
      </c>
      <c r="I2227" s="679"/>
      <c r="J2227" s="458">
        <f t="shared" si="42"/>
        <v>-1.92</v>
      </c>
      <c r="K2227" s="107"/>
      <c r="L2227" s="11"/>
      <c r="M2227" s="676"/>
    </row>
    <row r="2228" spans="2:13" x14ac:dyDescent="0.2">
      <c r="B2228" s="676"/>
      <c r="C2228" s="677" t="s">
        <v>1164</v>
      </c>
      <c r="D2228" s="143" t="s">
        <v>184</v>
      </c>
      <c r="E2228" s="66" t="s">
        <v>128</v>
      </c>
      <c r="F2228" s="705">
        <v>1</v>
      </c>
      <c r="G2228" s="619">
        <v>15.6</v>
      </c>
      <c r="H2228" s="679">
        <v>3.57</v>
      </c>
      <c r="I2228" s="679"/>
      <c r="J2228" s="458">
        <f t="shared" si="42"/>
        <v>55.691999999999993</v>
      </c>
      <c r="K2228" s="107"/>
      <c r="L2228" s="11"/>
      <c r="M2228" s="676"/>
    </row>
    <row r="2229" spans="2:13" x14ac:dyDescent="0.2">
      <c r="B2229" s="676"/>
      <c r="C2229" s="677"/>
      <c r="D2229" s="143" t="s">
        <v>2297</v>
      </c>
      <c r="E2229" s="66"/>
      <c r="F2229" s="705">
        <v>-1</v>
      </c>
      <c r="G2229" s="619">
        <v>1</v>
      </c>
      <c r="H2229" s="679">
        <v>2.5</v>
      </c>
      <c r="I2229" s="679"/>
      <c r="J2229" s="458">
        <f t="shared" si="42"/>
        <v>-2.5</v>
      </c>
      <c r="K2229" s="107"/>
      <c r="L2229" s="11"/>
      <c r="M2229" s="676"/>
    </row>
    <row r="2230" spans="2:13" x14ac:dyDescent="0.2">
      <c r="B2230" s="676"/>
      <c r="C2230" s="677"/>
      <c r="D2230" s="143" t="s">
        <v>2345</v>
      </c>
      <c r="E2230" s="66"/>
      <c r="F2230" s="705">
        <v>-1</v>
      </c>
      <c r="G2230" s="619">
        <v>3</v>
      </c>
      <c r="H2230" s="679">
        <v>2.5</v>
      </c>
      <c r="I2230" s="679"/>
      <c r="J2230" s="458">
        <f t="shared" si="42"/>
        <v>-7.5</v>
      </c>
      <c r="K2230" s="107"/>
      <c r="L2230" s="11"/>
      <c r="M2230" s="676"/>
    </row>
    <row r="2231" spans="2:13" x14ac:dyDescent="0.2">
      <c r="B2231" s="676"/>
      <c r="C2231" s="677"/>
      <c r="D2231" s="143" t="s">
        <v>2371</v>
      </c>
      <c r="E2231" s="66"/>
      <c r="F2231" s="705">
        <v>-1</v>
      </c>
      <c r="G2231" s="619">
        <v>2.4</v>
      </c>
      <c r="H2231" s="679">
        <v>1.4</v>
      </c>
      <c r="I2231" s="679"/>
      <c r="J2231" s="458">
        <f t="shared" si="42"/>
        <v>-3.36</v>
      </c>
      <c r="K2231" s="107"/>
      <c r="L2231" s="11"/>
      <c r="M2231" s="676"/>
    </row>
    <row r="2232" spans="2:13" x14ac:dyDescent="0.2">
      <c r="B2232" s="676"/>
      <c r="C2232" s="677" t="s">
        <v>1166</v>
      </c>
      <c r="D2232" s="143" t="s">
        <v>132</v>
      </c>
      <c r="E2232" s="66" t="s">
        <v>123</v>
      </c>
      <c r="F2232" s="705">
        <v>1</v>
      </c>
      <c r="G2232" s="619">
        <v>31.9</v>
      </c>
      <c r="H2232" s="679">
        <v>1.77</v>
      </c>
      <c r="I2232" s="679"/>
      <c r="J2232" s="458">
        <f t="shared" si="42"/>
        <v>56.463000000000001</v>
      </c>
      <c r="K2232" s="107"/>
      <c r="L2232" s="11"/>
      <c r="M2232" s="676"/>
    </row>
    <row r="2233" spans="2:13" x14ac:dyDescent="0.2">
      <c r="B2233" s="676"/>
      <c r="C2233" s="677"/>
      <c r="D2233" s="143" t="s">
        <v>2297</v>
      </c>
      <c r="E2233" s="66"/>
      <c r="F2233" s="705">
        <v>-1</v>
      </c>
      <c r="G2233" s="619">
        <v>1.2</v>
      </c>
      <c r="H2233" s="679">
        <v>0.7</v>
      </c>
      <c r="I2233" s="679"/>
      <c r="J2233" s="458">
        <f t="shared" si="42"/>
        <v>-0.84</v>
      </c>
      <c r="K2233" s="107"/>
      <c r="L2233" s="11"/>
      <c r="M2233" s="676"/>
    </row>
    <row r="2234" spans="2:13" x14ac:dyDescent="0.2">
      <c r="B2234" s="676"/>
      <c r="C2234" s="677"/>
      <c r="D2234" s="143" t="s">
        <v>2297</v>
      </c>
      <c r="E2234" s="66"/>
      <c r="F2234" s="705">
        <v>-1</v>
      </c>
      <c r="G2234" s="619">
        <v>1</v>
      </c>
      <c r="H2234" s="679">
        <v>0.7</v>
      </c>
      <c r="I2234" s="679"/>
      <c r="J2234" s="458">
        <f t="shared" si="42"/>
        <v>-0.7</v>
      </c>
      <c r="K2234" s="107"/>
      <c r="L2234" s="11"/>
      <c r="M2234" s="676"/>
    </row>
    <row r="2235" spans="2:13" x14ac:dyDescent="0.2">
      <c r="B2235" s="676"/>
      <c r="C2235" s="677"/>
      <c r="D2235" s="143" t="s">
        <v>2297</v>
      </c>
      <c r="E2235" s="66"/>
      <c r="F2235" s="705">
        <v>-1</v>
      </c>
      <c r="G2235" s="619">
        <v>0.9</v>
      </c>
      <c r="H2235" s="679">
        <v>0.2</v>
      </c>
      <c r="I2235" s="679"/>
      <c r="J2235" s="458">
        <f t="shared" si="42"/>
        <v>-0.18000000000000002</v>
      </c>
      <c r="K2235" s="107"/>
      <c r="L2235" s="11"/>
      <c r="M2235" s="676"/>
    </row>
    <row r="2236" spans="2:13" x14ac:dyDescent="0.2">
      <c r="B2236" s="676"/>
      <c r="C2236" s="677"/>
      <c r="D2236" s="143" t="s">
        <v>2371</v>
      </c>
      <c r="E2236" s="66"/>
      <c r="F2236" s="705">
        <v>-3</v>
      </c>
      <c r="G2236" s="619">
        <v>1.8</v>
      </c>
      <c r="H2236" s="679">
        <v>0.5</v>
      </c>
      <c r="I2236" s="679"/>
      <c r="J2236" s="458">
        <f t="shared" si="42"/>
        <v>-2.7</v>
      </c>
      <c r="K2236" s="107"/>
      <c r="L2236" s="11"/>
      <c r="M2236" s="676"/>
    </row>
    <row r="2237" spans="2:13" x14ac:dyDescent="0.3">
      <c r="B2237" s="676"/>
      <c r="C2237" s="725"/>
      <c r="D2237" s="117" t="s">
        <v>2390</v>
      </c>
      <c r="E2237" s="675"/>
      <c r="F2237" s="705">
        <v>-1</v>
      </c>
      <c r="G2237" s="619">
        <v>4.4000000000000004</v>
      </c>
      <c r="H2237" s="715">
        <v>2.27</v>
      </c>
      <c r="I2237" s="679"/>
      <c r="J2237" s="527">
        <f t="shared" si="42"/>
        <v>-9.9880000000000013</v>
      </c>
      <c r="K2237" s="107"/>
      <c r="L2237" s="11"/>
      <c r="M2237" s="676"/>
    </row>
    <row r="2238" spans="2:13" x14ac:dyDescent="0.2">
      <c r="B2238" s="676"/>
      <c r="C2238" s="677" t="s">
        <v>1165</v>
      </c>
      <c r="D2238" s="143" t="s">
        <v>189</v>
      </c>
      <c r="E2238" s="66" t="s">
        <v>125</v>
      </c>
      <c r="F2238" s="705">
        <v>1</v>
      </c>
      <c r="G2238" s="619">
        <v>38.799999999999997</v>
      </c>
      <c r="H2238" s="679">
        <v>2.0699999999999998</v>
      </c>
      <c r="I2238" s="679"/>
      <c r="J2238" s="458">
        <f t="shared" si="42"/>
        <v>80.315999999999988</v>
      </c>
      <c r="K2238" s="107"/>
      <c r="L2238" s="11"/>
      <c r="M2238" s="676"/>
    </row>
    <row r="2239" spans="2:13" x14ac:dyDescent="0.2">
      <c r="B2239" s="676"/>
      <c r="C2239" s="677"/>
      <c r="D2239" s="143" t="s">
        <v>2297</v>
      </c>
      <c r="E2239" s="66"/>
      <c r="F2239" s="705">
        <v>-1</v>
      </c>
      <c r="G2239" s="619">
        <v>1.2</v>
      </c>
      <c r="H2239" s="679">
        <v>1</v>
      </c>
      <c r="I2239" s="679"/>
      <c r="J2239" s="458">
        <f t="shared" si="42"/>
        <v>-1.2</v>
      </c>
      <c r="K2239" s="107"/>
      <c r="L2239" s="11"/>
      <c r="M2239" s="676"/>
    </row>
    <row r="2240" spans="2:13" x14ac:dyDescent="0.2">
      <c r="B2240" s="676"/>
      <c r="C2240" s="677"/>
      <c r="D2240" s="143" t="s">
        <v>2297</v>
      </c>
      <c r="E2240" s="66"/>
      <c r="F2240" s="705">
        <v>-2</v>
      </c>
      <c r="G2240" s="619">
        <v>0.8</v>
      </c>
      <c r="H2240" s="679">
        <v>1</v>
      </c>
      <c r="I2240" s="679"/>
      <c r="J2240" s="458">
        <f t="shared" si="42"/>
        <v>-1.6</v>
      </c>
      <c r="K2240" s="107"/>
      <c r="L2240" s="11"/>
      <c r="M2240" s="676"/>
    </row>
    <row r="2241" spans="2:13" x14ac:dyDescent="0.2">
      <c r="B2241" s="676"/>
      <c r="C2241" s="677"/>
      <c r="D2241" s="143"/>
      <c r="E2241" s="66" t="s">
        <v>1167</v>
      </c>
      <c r="F2241" s="705">
        <v>-1</v>
      </c>
      <c r="G2241" s="619">
        <v>3.6</v>
      </c>
      <c r="H2241" s="679">
        <v>1</v>
      </c>
      <c r="I2241" s="679"/>
      <c r="J2241" s="458">
        <f t="shared" si="42"/>
        <v>-3.6</v>
      </c>
      <c r="K2241" s="107"/>
      <c r="L2241" s="11"/>
      <c r="M2241" s="676"/>
    </row>
    <row r="2242" spans="2:13" x14ac:dyDescent="0.2">
      <c r="B2242" s="676"/>
      <c r="C2242" s="677"/>
      <c r="D2242" s="143"/>
      <c r="E2242" s="66" t="s">
        <v>1168</v>
      </c>
      <c r="F2242" s="705">
        <v>-1</v>
      </c>
      <c r="G2242" s="619">
        <v>2.6</v>
      </c>
      <c r="H2242" s="679">
        <v>1</v>
      </c>
      <c r="I2242" s="679"/>
      <c r="J2242" s="458">
        <f t="shared" si="42"/>
        <v>-2.6</v>
      </c>
      <c r="K2242" s="107"/>
      <c r="L2242" s="11"/>
      <c r="M2242" s="676"/>
    </row>
    <row r="2243" spans="2:13" x14ac:dyDescent="0.2">
      <c r="B2243" s="676"/>
      <c r="C2243" s="677"/>
      <c r="D2243" s="143"/>
      <c r="E2243" s="66" t="s">
        <v>2302</v>
      </c>
      <c r="F2243" s="705">
        <v>-1</v>
      </c>
      <c r="G2243" s="619">
        <v>0.4</v>
      </c>
      <c r="H2243" s="679">
        <v>0.05</v>
      </c>
      <c r="I2243" s="679"/>
      <c r="J2243" s="458">
        <f t="shared" si="42"/>
        <v>-2.0000000000000004E-2</v>
      </c>
      <c r="K2243" s="107"/>
      <c r="L2243" s="11"/>
      <c r="M2243" s="676"/>
    </row>
    <row r="2244" spans="2:13" x14ac:dyDescent="0.2">
      <c r="B2244" s="676"/>
      <c r="C2244" s="677"/>
      <c r="D2244" s="143" t="s">
        <v>2303</v>
      </c>
      <c r="E2244" s="66"/>
      <c r="F2244" s="705">
        <v>-1</v>
      </c>
      <c r="G2244" s="619">
        <v>1.45</v>
      </c>
      <c r="H2244" s="679">
        <v>1</v>
      </c>
      <c r="I2244" s="679"/>
      <c r="J2244" s="458">
        <f t="shared" si="42"/>
        <v>-1.45</v>
      </c>
      <c r="K2244" s="107"/>
      <c r="L2244" s="11"/>
      <c r="M2244" s="676"/>
    </row>
    <row r="2245" spans="2:13" x14ac:dyDescent="0.3">
      <c r="B2245" s="676"/>
      <c r="C2245" s="725"/>
      <c r="D2245" s="117" t="s">
        <v>2390</v>
      </c>
      <c r="E2245" s="675"/>
      <c r="F2245" s="705">
        <v>-1</v>
      </c>
      <c r="G2245" s="619">
        <v>3.3</v>
      </c>
      <c r="H2245" s="715">
        <v>2.57</v>
      </c>
      <c r="I2245" s="679"/>
      <c r="J2245" s="527">
        <f t="shared" si="42"/>
        <v>-8.4809999999999999</v>
      </c>
      <c r="K2245" s="107"/>
      <c r="L2245" s="11"/>
      <c r="M2245" s="676"/>
    </row>
    <row r="2246" spans="2:13" x14ac:dyDescent="0.2">
      <c r="B2246" s="676"/>
      <c r="C2246" s="677" t="s">
        <v>1169</v>
      </c>
      <c r="D2246" s="143" t="s">
        <v>191</v>
      </c>
      <c r="E2246" s="66" t="s">
        <v>121</v>
      </c>
      <c r="F2246" s="705">
        <v>1</v>
      </c>
      <c r="G2246" s="619">
        <v>12.9</v>
      </c>
      <c r="H2246" s="679">
        <v>2.27</v>
      </c>
      <c r="I2246" s="679"/>
      <c r="J2246" s="458">
        <f t="shared" si="42"/>
        <v>29.283000000000001</v>
      </c>
      <c r="K2246" s="107"/>
      <c r="L2246" s="11"/>
      <c r="M2246" s="676"/>
    </row>
    <row r="2247" spans="2:13" x14ac:dyDescent="0.2">
      <c r="B2247" s="676"/>
      <c r="C2247" s="677"/>
      <c r="D2247" s="143" t="s">
        <v>2297</v>
      </c>
      <c r="E2247" s="66"/>
      <c r="F2247" s="705">
        <v>-2</v>
      </c>
      <c r="G2247" s="619">
        <v>1</v>
      </c>
      <c r="H2247" s="679">
        <v>0.7</v>
      </c>
      <c r="I2247" s="679"/>
      <c r="J2247" s="458">
        <f t="shared" si="42"/>
        <v>-1.4</v>
      </c>
      <c r="K2247" s="107"/>
      <c r="L2247" s="11"/>
      <c r="M2247" s="676"/>
    </row>
    <row r="2248" spans="2:13" x14ac:dyDescent="0.2">
      <c r="B2248" s="676"/>
      <c r="C2248" s="677"/>
      <c r="D2248" s="143" t="s">
        <v>2371</v>
      </c>
      <c r="E2248" s="66"/>
      <c r="F2248" s="705">
        <v>-1</v>
      </c>
      <c r="G2248" s="619">
        <v>1.2</v>
      </c>
      <c r="H2248" s="679">
        <v>0.5</v>
      </c>
      <c r="I2248" s="679"/>
      <c r="J2248" s="458">
        <f t="shared" si="42"/>
        <v>-0.6</v>
      </c>
      <c r="K2248" s="107"/>
      <c r="L2248" s="11"/>
      <c r="M2248" s="676"/>
    </row>
    <row r="2249" spans="2:13" x14ac:dyDescent="0.2">
      <c r="B2249" s="676"/>
      <c r="C2249" s="677" t="s">
        <v>1170</v>
      </c>
      <c r="D2249" s="143" t="s">
        <v>1171</v>
      </c>
      <c r="E2249" s="66" t="s">
        <v>120</v>
      </c>
      <c r="F2249" s="705">
        <v>1</v>
      </c>
      <c r="G2249" s="619">
        <v>7.8</v>
      </c>
      <c r="H2249" s="679">
        <v>2.87</v>
      </c>
      <c r="I2249" s="679"/>
      <c r="J2249" s="458">
        <f t="shared" si="42"/>
        <v>22.385999999999999</v>
      </c>
      <c r="K2249" s="107"/>
      <c r="L2249" s="11"/>
      <c r="M2249" s="676"/>
    </row>
    <row r="2250" spans="2:13" x14ac:dyDescent="0.2">
      <c r="B2250" s="676"/>
      <c r="C2250" s="677"/>
      <c r="D2250" s="143" t="s">
        <v>2297</v>
      </c>
      <c r="E2250" s="66"/>
      <c r="F2250" s="705">
        <v>-1</v>
      </c>
      <c r="G2250" s="619">
        <v>0.8</v>
      </c>
      <c r="H2250" s="679">
        <v>1.3</v>
      </c>
      <c r="I2250" s="679"/>
      <c r="J2250" s="458">
        <f t="shared" si="42"/>
        <v>-1.04</v>
      </c>
      <c r="K2250" s="107"/>
      <c r="L2250" s="11"/>
      <c r="M2250" s="676"/>
    </row>
    <row r="2251" spans="2:13" x14ac:dyDescent="0.2">
      <c r="B2251" s="676"/>
      <c r="C2251" s="677" t="s">
        <v>1172</v>
      </c>
      <c r="D2251" s="143" t="s">
        <v>1173</v>
      </c>
      <c r="E2251" s="66" t="s">
        <v>120</v>
      </c>
      <c r="F2251" s="705">
        <v>1</v>
      </c>
      <c r="G2251" s="619">
        <v>7.8</v>
      </c>
      <c r="H2251" s="679">
        <v>2.87</v>
      </c>
      <c r="I2251" s="679"/>
      <c r="J2251" s="458">
        <f t="shared" si="42"/>
        <v>22.385999999999999</v>
      </c>
      <c r="K2251" s="107"/>
      <c r="L2251" s="11"/>
      <c r="M2251" s="676"/>
    </row>
    <row r="2252" spans="2:13" x14ac:dyDescent="0.2">
      <c r="B2252" s="676"/>
      <c r="C2252" s="677"/>
      <c r="D2252" s="143" t="s">
        <v>2297</v>
      </c>
      <c r="E2252" s="66"/>
      <c r="F2252" s="705">
        <v>-1</v>
      </c>
      <c r="G2252" s="619">
        <v>0.8</v>
      </c>
      <c r="H2252" s="679">
        <v>1.3</v>
      </c>
      <c r="I2252" s="679"/>
      <c r="J2252" s="458">
        <f t="shared" si="42"/>
        <v>-1.04</v>
      </c>
      <c r="K2252" s="107"/>
      <c r="L2252" s="11"/>
      <c r="M2252" s="676"/>
    </row>
    <row r="2253" spans="2:13" x14ac:dyDescent="0.2">
      <c r="B2253" s="676"/>
      <c r="C2253" s="677" t="s">
        <v>1176</v>
      </c>
      <c r="D2253" s="143" t="s">
        <v>688</v>
      </c>
      <c r="E2253" s="66" t="s">
        <v>121</v>
      </c>
      <c r="F2253" s="705">
        <v>1</v>
      </c>
      <c r="G2253" s="619">
        <v>12.45</v>
      </c>
      <c r="H2253" s="679">
        <v>2.27</v>
      </c>
      <c r="I2253" s="679"/>
      <c r="J2253" s="458">
        <f t="shared" si="42"/>
        <v>28.261499999999998</v>
      </c>
      <c r="K2253" s="107"/>
      <c r="L2253" s="11"/>
      <c r="M2253" s="676"/>
    </row>
    <row r="2254" spans="2:13" x14ac:dyDescent="0.2">
      <c r="B2254" s="676"/>
      <c r="C2254" s="677"/>
      <c r="D2254" s="143" t="s">
        <v>2315</v>
      </c>
      <c r="E2254" s="66"/>
      <c r="F2254" s="705">
        <v>1</v>
      </c>
      <c r="G2254" s="619">
        <v>3.1</v>
      </c>
      <c r="H2254" s="679">
        <v>0.2</v>
      </c>
      <c r="I2254" s="679"/>
      <c r="J2254" s="458">
        <f t="shared" si="42"/>
        <v>0.62000000000000011</v>
      </c>
      <c r="K2254" s="107"/>
      <c r="L2254" s="11"/>
      <c r="M2254" s="676"/>
    </row>
    <row r="2255" spans="2:13" x14ac:dyDescent="0.2">
      <c r="B2255" s="676"/>
      <c r="C2255" s="677"/>
      <c r="D2255" s="143" t="s">
        <v>2297</v>
      </c>
      <c r="E2255" s="66"/>
      <c r="F2255" s="705">
        <v>-1</v>
      </c>
      <c r="G2255" s="619">
        <v>1</v>
      </c>
      <c r="H2255" s="679">
        <v>0.7</v>
      </c>
      <c r="I2255" s="679"/>
      <c r="J2255" s="458">
        <f t="shared" si="42"/>
        <v>-0.7</v>
      </c>
      <c r="K2255" s="107"/>
      <c r="L2255" s="11"/>
      <c r="M2255" s="676"/>
    </row>
    <row r="2256" spans="2:13" x14ac:dyDescent="0.2">
      <c r="B2256" s="676"/>
      <c r="C2256" s="677"/>
      <c r="D2256" s="143" t="s">
        <v>2371</v>
      </c>
      <c r="E2256" s="66"/>
      <c r="F2256" s="705">
        <v>-1</v>
      </c>
      <c r="G2256" s="619">
        <v>1.2</v>
      </c>
      <c r="H2256" s="679">
        <v>0.5</v>
      </c>
      <c r="I2256" s="679"/>
      <c r="J2256" s="458">
        <f t="shared" si="42"/>
        <v>-0.6</v>
      </c>
      <c r="K2256" s="107"/>
      <c r="L2256" s="11"/>
      <c r="M2256" s="676"/>
    </row>
    <row r="2257" spans="2:13" x14ac:dyDescent="0.3">
      <c r="B2257" s="676"/>
      <c r="C2257" s="725"/>
      <c r="D2257" s="117" t="s">
        <v>2390</v>
      </c>
      <c r="E2257" s="675"/>
      <c r="F2257" s="705">
        <v>-1</v>
      </c>
      <c r="G2257" s="619">
        <v>1.65</v>
      </c>
      <c r="H2257" s="715">
        <v>2.27</v>
      </c>
      <c r="I2257" s="679"/>
      <c r="J2257" s="527">
        <f t="shared" si="42"/>
        <v>-3.7454999999999998</v>
      </c>
      <c r="K2257" s="107"/>
      <c r="L2257" s="11"/>
      <c r="M2257" s="676"/>
    </row>
    <row r="2258" spans="2:13" x14ac:dyDescent="0.2">
      <c r="B2258" s="676"/>
      <c r="C2258" s="677" t="s">
        <v>1180</v>
      </c>
      <c r="D2258" s="143" t="s">
        <v>156</v>
      </c>
      <c r="E2258" s="66" t="s">
        <v>121</v>
      </c>
      <c r="F2258" s="705">
        <v>1</v>
      </c>
      <c r="G2258" s="619">
        <v>10.199999999999999</v>
      </c>
      <c r="H2258" s="679">
        <v>2.27</v>
      </c>
      <c r="I2258" s="679"/>
      <c r="J2258" s="458">
        <f t="shared" si="42"/>
        <v>23.154</v>
      </c>
      <c r="K2258" s="107"/>
      <c r="L2258" s="11"/>
      <c r="M2258" s="676"/>
    </row>
    <row r="2259" spans="2:13" x14ac:dyDescent="0.2">
      <c r="B2259" s="676"/>
      <c r="C2259" s="677"/>
      <c r="D2259" s="143" t="s">
        <v>2297</v>
      </c>
      <c r="E2259" s="66"/>
      <c r="F2259" s="705">
        <v>-2</v>
      </c>
      <c r="G2259" s="619">
        <v>1</v>
      </c>
      <c r="H2259" s="679">
        <v>0.7</v>
      </c>
      <c r="I2259" s="679"/>
      <c r="J2259" s="458"/>
      <c r="K2259" s="107"/>
      <c r="L2259" s="11"/>
      <c r="M2259" s="676"/>
    </row>
    <row r="2260" spans="2:13" x14ac:dyDescent="0.3">
      <c r="B2260" s="676"/>
      <c r="C2260" s="725"/>
      <c r="D2260" s="117" t="s">
        <v>2390</v>
      </c>
      <c r="E2260" s="675"/>
      <c r="F2260" s="705">
        <v>-1</v>
      </c>
      <c r="G2260" s="619">
        <v>1.65</v>
      </c>
      <c r="H2260" s="715">
        <v>2.27</v>
      </c>
      <c r="I2260" s="679"/>
      <c r="J2260" s="527">
        <f t="shared" ref="J2260:J2314" si="43">PRODUCT(F2260:I2260)</f>
        <v>-3.7454999999999998</v>
      </c>
      <c r="K2260" s="107"/>
      <c r="L2260" s="11"/>
      <c r="M2260" s="676"/>
    </row>
    <row r="2261" spans="2:13" x14ac:dyDescent="0.2">
      <c r="B2261" s="676"/>
      <c r="C2261" s="677" t="s">
        <v>1177</v>
      </c>
      <c r="D2261" s="143" t="s">
        <v>1178</v>
      </c>
      <c r="E2261" s="66" t="s">
        <v>121</v>
      </c>
      <c r="F2261" s="705">
        <v>1</v>
      </c>
      <c r="G2261" s="619">
        <v>5.4</v>
      </c>
      <c r="H2261" s="679">
        <v>2.27</v>
      </c>
      <c r="I2261" s="679"/>
      <c r="J2261" s="458">
        <f t="shared" si="43"/>
        <v>12.258000000000001</v>
      </c>
      <c r="K2261" s="107"/>
      <c r="L2261" s="11"/>
      <c r="M2261" s="676"/>
    </row>
    <row r="2262" spans="2:13" x14ac:dyDescent="0.2">
      <c r="B2262" s="676"/>
      <c r="C2262" s="677"/>
      <c r="D2262" s="143" t="s">
        <v>2315</v>
      </c>
      <c r="E2262" s="66"/>
      <c r="F2262" s="705">
        <v>1</v>
      </c>
      <c r="G2262" s="619">
        <v>2.8</v>
      </c>
      <c r="H2262" s="679">
        <v>0.2</v>
      </c>
      <c r="I2262" s="679"/>
      <c r="J2262" s="458">
        <f t="shared" si="43"/>
        <v>0.55999999999999994</v>
      </c>
      <c r="K2262" s="107"/>
      <c r="L2262" s="11"/>
      <c r="M2262" s="676"/>
    </row>
    <row r="2263" spans="2:13" x14ac:dyDescent="0.2">
      <c r="B2263" s="676"/>
      <c r="C2263" s="677"/>
      <c r="D2263" s="143" t="s">
        <v>2371</v>
      </c>
      <c r="E2263" s="66"/>
      <c r="F2263" s="705">
        <v>-1</v>
      </c>
      <c r="G2263" s="619">
        <v>1.2</v>
      </c>
      <c r="H2263" s="679">
        <v>0.5</v>
      </c>
      <c r="I2263" s="679"/>
      <c r="J2263" s="458">
        <f t="shared" si="43"/>
        <v>-0.6</v>
      </c>
      <c r="K2263" s="107"/>
      <c r="L2263" s="11"/>
      <c r="M2263" s="676"/>
    </row>
    <row r="2264" spans="2:13" x14ac:dyDescent="0.2">
      <c r="B2264" s="676"/>
      <c r="C2264" s="677" t="s">
        <v>1179</v>
      </c>
      <c r="D2264" s="143" t="s">
        <v>489</v>
      </c>
      <c r="E2264" s="66" t="s">
        <v>121</v>
      </c>
      <c r="F2264" s="705">
        <v>1</v>
      </c>
      <c r="G2264" s="619">
        <v>6.95</v>
      </c>
      <c r="H2264" s="679">
        <v>1.8</v>
      </c>
      <c r="I2264" s="679"/>
      <c r="J2264" s="458">
        <f t="shared" si="43"/>
        <v>12.51</v>
      </c>
      <c r="K2264" s="107"/>
      <c r="L2264" s="11"/>
      <c r="M2264" s="676"/>
    </row>
    <row r="2265" spans="2:13" x14ac:dyDescent="0.2">
      <c r="B2265" s="676"/>
      <c r="C2265" s="677"/>
      <c r="D2265" s="143" t="s">
        <v>2315</v>
      </c>
      <c r="E2265" s="66"/>
      <c r="F2265" s="705">
        <v>1</v>
      </c>
      <c r="G2265" s="619">
        <v>2</v>
      </c>
      <c r="H2265" s="679">
        <v>0.2</v>
      </c>
      <c r="I2265" s="679"/>
      <c r="J2265" s="458">
        <f t="shared" si="43"/>
        <v>0.4</v>
      </c>
      <c r="K2265" s="107"/>
      <c r="L2265" s="11"/>
      <c r="M2265" s="676"/>
    </row>
    <row r="2266" spans="2:13" x14ac:dyDescent="0.2">
      <c r="B2266" s="676"/>
      <c r="C2266" s="677" t="s">
        <v>1183</v>
      </c>
      <c r="D2266" s="143" t="s">
        <v>820</v>
      </c>
      <c r="E2266" s="66" t="s">
        <v>121</v>
      </c>
      <c r="F2266" s="705">
        <v>1</v>
      </c>
      <c r="G2266" s="619">
        <v>11.8</v>
      </c>
      <c r="H2266" s="679">
        <v>1.77</v>
      </c>
      <c r="I2266" s="679"/>
      <c r="J2266" s="458">
        <f t="shared" si="43"/>
        <v>20.886000000000003</v>
      </c>
      <c r="K2266" s="107"/>
      <c r="L2266" s="11"/>
      <c r="M2266" s="676"/>
    </row>
    <row r="2267" spans="2:13" x14ac:dyDescent="0.2">
      <c r="B2267" s="676"/>
      <c r="C2267" s="677"/>
      <c r="D2267" s="143" t="s">
        <v>2315</v>
      </c>
      <c r="E2267" s="66"/>
      <c r="F2267" s="705">
        <v>1</v>
      </c>
      <c r="G2267" s="619">
        <v>5.3</v>
      </c>
      <c r="H2267" s="679">
        <v>0.2</v>
      </c>
      <c r="I2267" s="679"/>
      <c r="J2267" s="458">
        <f t="shared" si="43"/>
        <v>1.06</v>
      </c>
      <c r="K2267" s="107"/>
      <c r="L2267" s="11"/>
      <c r="M2267" s="676"/>
    </row>
    <row r="2268" spans="2:13" x14ac:dyDescent="0.2">
      <c r="B2268" s="676"/>
      <c r="C2268" s="677"/>
      <c r="D2268" s="143" t="s">
        <v>2297</v>
      </c>
      <c r="E2268" s="66"/>
      <c r="F2268" s="705">
        <v>-1</v>
      </c>
      <c r="G2268" s="619">
        <v>0.9</v>
      </c>
      <c r="H2268" s="679">
        <v>0.7</v>
      </c>
      <c r="I2268" s="679"/>
      <c r="J2268" s="458">
        <f t="shared" si="43"/>
        <v>-0.63</v>
      </c>
      <c r="K2268" s="107"/>
      <c r="L2268" s="11"/>
      <c r="M2268" s="676"/>
    </row>
    <row r="2269" spans="2:13" x14ac:dyDescent="0.2">
      <c r="B2269" s="676"/>
      <c r="C2269" s="677"/>
      <c r="D2269" s="143" t="s">
        <v>2371</v>
      </c>
      <c r="E2269" s="66"/>
      <c r="F2269" s="705">
        <v>-1</v>
      </c>
      <c r="G2269" s="619">
        <v>1.2</v>
      </c>
      <c r="H2269" s="679">
        <v>0.5</v>
      </c>
      <c r="I2269" s="679"/>
      <c r="J2269" s="458">
        <f t="shared" si="43"/>
        <v>-0.6</v>
      </c>
      <c r="K2269" s="107"/>
      <c r="L2269" s="11"/>
      <c r="M2269" s="676"/>
    </row>
    <row r="2270" spans="2:13" x14ac:dyDescent="0.2">
      <c r="B2270" s="676"/>
      <c r="C2270" s="677" t="s">
        <v>1184</v>
      </c>
      <c r="D2270" s="143" t="s">
        <v>177</v>
      </c>
      <c r="E2270" s="66" t="s">
        <v>786</v>
      </c>
      <c r="F2270" s="705">
        <v>1</v>
      </c>
      <c r="G2270" s="619">
        <v>9</v>
      </c>
      <c r="H2270" s="679">
        <v>2.17</v>
      </c>
      <c r="I2270" s="679"/>
      <c r="J2270" s="458">
        <f t="shared" si="43"/>
        <v>19.53</v>
      </c>
      <c r="K2270" s="107"/>
      <c r="L2270" s="11"/>
      <c r="M2270" s="676"/>
    </row>
    <row r="2271" spans="2:13" x14ac:dyDescent="0.2">
      <c r="B2271" s="676"/>
      <c r="C2271" s="677"/>
      <c r="D2271" s="143" t="s">
        <v>2297</v>
      </c>
      <c r="E2271" s="66"/>
      <c r="F2271" s="705">
        <v>-1</v>
      </c>
      <c r="G2271" s="619">
        <v>0.9</v>
      </c>
      <c r="H2271" s="679">
        <v>1</v>
      </c>
      <c r="I2271" s="679"/>
      <c r="J2271" s="458">
        <f t="shared" si="43"/>
        <v>-0.9</v>
      </c>
      <c r="K2271" s="107"/>
      <c r="L2271" s="11"/>
      <c r="M2271" s="676"/>
    </row>
    <row r="2272" spans="2:13" x14ac:dyDescent="0.2">
      <c r="B2272" s="676"/>
      <c r="C2272" s="677"/>
      <c r="D2272" s="143" t="s">
        <v>2371</v>
      </c>
      <c r="E2272" s="66"/>
      <c r="F2272" s="705">
        <v>-1</v>
      </c>
      <c r="G2272" s="619">
        <v>1.2</v>
      </c>
      <c r="H2272" s="679">
        <v>0.5</v>
      </c>
      <c r="I2272" s="679"/>
      <c r="J2272" s="458">
        <f t="shared" si="43"/>
        <v>-0.6</v>
      </c>
      <c r="K2272" s="107"/>
      <c r="L2272" s="11"/>
      <c r="M2272" s="676"/>
    </row>
    <row r="2273" spans="2:13" x14ac:dyDescent="0.3">
      <c r="B2273" s="676"/>
      <c r="C2273" s="725"/>
      <c r="D2273" s="117" t="s">
        <v>2390</v>
      </c>
      <c r="E2273" s="675"/>
      <c r="F2273" s="705">
        <v>-1</v>
      </c>
      <c r="G2273" s="619">
        <v>1</v>
      </c>
      <c r="H2273" s="715">
        <v>2.67</v>
      </c>
      <c r="I2273" s="679"/>
      <c r="J2273" s="527">
        <f t="shared" si="43"/>
        <v>-2.67</v>
      </c>
      <c r="K2273" s="107"/>
      <c r="L2273" s="11"/>
      <c r="M2273" s="676"/>
    </row>
    <row r="2274" spans="2:13" x14ac:dyDescent="0.2">
      <c r="B2274" s="676"/>
      <c r="C2274" s="677" t="s">
        <v>1186</v>
      </c>
      <c r="D2274" s="143" t="s">
        <v>819</v>
      </c>
      <c r="E2274" s="66" t="s">
        <v>121</v>
      </c>
      <c r="F2274" s="705">
        <v>1</v>
      </c>
      <c r="G2274" s="619">
        <v>12.9</v>
      </c>
      <c r="H2274" s="679">
        <v>1.77</v>
      </c>
      <c r="I2274" s="679"/>
      <c r="J2274" s="458">
        <f t="shared" si="43"/>
        <v>22.833000000000002</v>
      </c>
      <c r="K2274" s="107"/>
      <c r="L2274" s="11"/>
      <c r="M2274" s="676"/>
    </row>
    <row r="2275" spans="2:13" x14ac:dyDescent="0.2">
      <c r="B2275" s="676"/>
      <c r="C2275" s="677"/>
      <c r="D2275" s="143" t="s">
        <v>2315</v>
      </c>
      <c r="E2275" s="66"/>
      <c r="F2275" s="705">
        <v>1</v>
      </c>
      <c r="G2275" s="619">
        <v>6.5</v>
      </c>
      <c r="H2275" s="679">
        <v>0.2</v>
      </c>
      <c r="I2275" s="679"/>
      <c r="J2275" s="458">
        <f t="shared" si="43"/>
        <v>1.3</v>
      </c>
      <c r="K2275" s="107"/>
      <c r="L2275" s="11"/>
      <c r="M2275" s="676"/>
    </row>
    <row r="2276" spans="2:13" x14ac:dyDescent="0.2">
      <c r="B2276" s="676"/>
      <c r="C2276" s="677"/>
      <c r="D2276" s="143" t="s">
        <v>2297</v>
      </c>
      <c r="E2276" s="66"/>
      <c r="F2276" s="705">
        <v>-1</v>
      </c>
      <c r="G2276" s="619">
        <v>0.9</v>
      </c>
      <c r="H2276" s="679">
        <v>0.7</v>
      </c>
      <c r="I2276" s="679"/>
      <c r="J2276" s="458">
        <f t="shared" si="43"/>
        <v>-0.63</v>
      </c>
      <c r="K2276" s="107"/>
      <c r="L2276" s="11"/>
      <c r="M2276" s="676"/>
    </row>
    <row r="2277" spans="2:13" x14ac:dyDescent="0.2">
      <c r="B2277" s="676"/>
      <c r="C2277" s="677"/>
      <c r="D2277" s="143" t="s">
        <v>2371</v>
      </c>
      <c r="E2277" s="66"/>
      <c r="F2277" s="705">
        <v>-1</v>
      </c>
      <c r="G2277" s="619">
        <v>1.8</v>
      </c>
      <c r="H2277" s="679">
        <v>0.5</v>
      </c>
      <c r="I2277" s="679"/>
      <c r="J2277" s="458">
        <f t="shared" si="43"/>
        <v>-0.9</v>
      </c>
      <c r="K2277" s="107"/>
      <c r="L2277" s="11"/>
      <c r="M2277" s="676"/>
    </row>
    <row r="2278" spans="2:13" x14ac:dyDescent="0.2">
      <c r="B2278" s="676"/>
      <c r="C2278" s="677" t="s">
        <v>2337</v>
      </c>
      <c r="D2278" s="143" t="s">
        <v>138</v>
      </c>
      <c r="E2278" s="66" t="s">
        <v>123</v>
      </c>
      <c r="F2278" s="705">
        <v>1</v>
      </c>
      <c r="G2278" s="619">
        <v>23.2</v>
      </c>
      <c r="H2278" s="679">
        <v>2.27</v>
      </c>
      <c r="I2278" s="679"/>
      <c r="J2278" s="458">
        <f t="shared" si="43"/>
        <v>52.664000000000001</v>
      </c>
      <c r="K2278" s="107"/>
      <c r="L2278" s="11"/>
      <c r="M2278" s="676"/>
    </row>
    <row r="2279" spans="2:13" x14ac:dyDescent="0.2">
      <c r="B2279" s="676"/>
      <c r="C2279" s="677"/>
      <c r="D2279" s="143" t="s">
        <v>2297</v>
      </c>
      <c r="E2279" s="66"/>
      <c r="F2279" s="705">
        <v>-1</v>
      </c>
      <c r="G2279" s="619">
        <v>1.8</v>
      </c>
      <c r="H2279" s="679">
        <v>0.7</v>
      </c>
      <c r="I2279" s="679"/>
      <c r="J2279" s="458">
        <f t="shared" si="43"/>
        <v>-1.26</v>
      </c>
      <c r="K2279" s="107"/>
      <c r="L2279" s="11"/>
      <c r="M2279" s="676"/>
    </row>
    <row r="2280" spans="2:13" x14ac:dyDescent="0.2">
      <c r="B2280" s="676"/>
      <c r="C2280" s="677"/>
      <c r="D2280" s="143" t="s">
        <v>2297</v>
      </c>
      <c r="E2280" s="66"/>
      <c r="F2280" s="705">
        <v>-1</v>
      </c>
      <c r="G2280" s="619">
        <v>1.2</v>
      </c>
      <c r="H2280" s="679">
        <v>0.7</v>
      </c>
      <c r="I2280" s="679"/>
      <c r="J2280" s="458">
        <f t="shared" si="43"/>
        <v>-0.84</v>
      </c>
      <c r="K2280" s="107"/>
      <c r="L2280" s="11"/>
      <c r="M2280" s="676"/>
    </row>
    <row r="2281" spans="2:13" x14ac:dyDescent="0.2">
      <c r="B2281" s="676"/>
      <c r="C2281" s="677"/>
      <c r="D2281" s="143" t="s">
        <v>2297</v>
      </c>
      <c r="E2281" s="66"/>
      <c r="F2281" s="705">
        <v>-1</v>
      </c>
      <c r="G2281" s="619">
        <v>1</v>
      </c>
      <c r="H2281" s="679">
        <v>0.7</v>
      </c>
      <c r="I2281" s="679"/>
      <c r="J2281" s="458">
        <f t="shared" si="43"/>
        <v>-0.7</v>
      </c>
      <c r="K2281" s="107"/>
      <c r="L2281" s="11"/>
      <c r="M2281" s="676"/>
    </row>
    <row r="2282" spans="2:13" x14ac:dyDescent="0.2">
      <c r="B2282" s="676"/>
      <c r="C2282" s="677"/>
      <c r="D2282" s="143" t="s">
        <v>2297</v>
      </c>
      <c r="E2282" s="66"/>
      <c r="F2282" s="705">
        <v>-1</v>
      </c>
      <c r="G2282" s="619">
        <v>0.9</v>
      </c>
      <c r="H2282" s="679">
        <v>0.7</v>
      </c>
      <c r="I2282" s="679"/>
      <c r="J2282" s="458">
        <f t="shared" si="43"/>
        <v>-0.63</v>
      </c>
      <c r="K2282" s="107"/>
      <c r="L2282" s="11"/>
      <c r="M2282" s="676"/>
    </row>
    <row r="2283" spans="2:13" x14ac:dyDescent="0.3">
      <c r="B2283" s="676"/>
      <c r="C2283" s="725"/>
      <c r="D2283" s="117" t="s">
        <v>2390</v>
      </c>
      <c r="E2283" s="675"/>
      <c r="F2283" s="705">
        <v>-1</v>
      </c>
      <c r="G2283" s="619">
        <v>1</v>
      </c>
      <c r="H2283" s="715">
        <v>2.27</v>
      </c>
      <c r="I2283" s="679"/>
      <c r="J2283" s="527">
        <f t="shared" si="43"/>
        <v>-2.27</v>
      </c>
      <c r="K2283" s="107"/>
      <c r="L2283" s="11"/>
      <c r="M2283" s="676"/>
    </row>
    <row r="2284" spans="2:13" x14ac:dyDescent="0.2">
      <c r="B2284" s="676"/>
      <c r="C2284" s="677" t="s">
        <v>1187</v>
      </c>
      <c r="D2284" s="143" t="s">
        <v>2338</v>
      </c>
      <c r="E2284" s="66" t="s">
        <v>123</v>
      </c>
      <c r="F2284" s="705">
        <v>1</v>
      </c>
      <c r="G2284" s="619">
        <v>13.6</v>
      </c>
      <c r="H2284" s="679">
        <v>2.27</v>
      </c>
      <c r="I2284" s="679"/>
      <c r="J2284" s="458">
        <f t="shared" si="43"/>
        <v>30.872</v>
      </c>
      <c r="K2284" s="107"/>
      <c r="L2284" s="11"/>
      <c r="M2284" s="676"/>
    </row>
    <row r="2285" spans="2:13" x14ac:dyDescent="0.2">
      <c r="B2285" s="676"/>
      <c r="C2285" s="677"/>
      <c r="D2285" s="143" t="s">
        <v>2297</v>
      </c>
      <c r="E2285" s="66"/>
      <c r="F2285" s="705">
        <v>-2</v>
      </c>
      <c r="G2285" s="619">
        <v>0.9</v>
      </c>
      <c r="H2285" s="679">
        <v>0.7</v>
      </c>
      <c r="I2285" s="679"/>
      <c r="J2285" s="458">
        <f t="shared" si="43"/>
        <v>-1.26</v>
      </c>
      <c r="K2285" s="107"/>
      <c r="L2285" s="11"/>
      <c r="M2285" s="676"/>
    </row>
    <row r="2286" spans="2:13" x14ac:dyDescent="0.2">
      <c r="B2286" s="676"/>
      <c r="C2286" s="677"/>
      <c r="D2286" s="143"/>
      <c r="E2286" s="66" t="s">
        <v>674</v>
      </c>
      <c r="F2286" s="705">
        <v>-1</v>
      </c>
      <c r="G2286" s="619">
        <v>1.2</v>
      </c>
      <c r="H2286" s="679">
        <v>0.8</v>
      </c>
      <c r="I2286" s="679"/>
      <c r="J2286" s="458">
        <f t="shared" si="43"/>
        <v>-0.96</v>
      </c>
      <c r="K2286" s="107"/>
      <c r="L2286" s="11"/>
      <c r="M2286" s="676"/>
    </row>
    <row r="2287" spans="2:13" x14ac:dyDescent="0.3">
      <c r="B2287" s="676"/>
      <c r="C2287" s="725"/>
      <c r="D2287" s="117" t="s">
        <v>2390</v>
      </c>
      <c r="E2287" s="675"/>
      <c r="F2287" s="705">
        <v>-1</v>
      </c>
      <c r="G2287" s="619">
        <v>1.1499999999999999</v>
      </c>
      <c r="H2287" s="715">
        <v>2.27</v>
      </c>
      <c r="I2287" s="679"/>
      <c r="J2287" s="527">
        <f t="shared" si="43"/>
        <v>-2.6104999999999996</v>
      </c>
      <c r="K2287" s="107"/>
      <c r="L2287" s="11"/>
      <c r="M2287" s="676"/>
    </row>
    <row r="2288" spans="2:13" x14ac:dyDescent="0.2">
      <c r="B2288" s="676"/>
      <c r="C2288" s="677" t="s">
        <v>1174</v>
      </c>
      <c r="D2288" s="143" t="s">
        <v>177</v>
      </c>
      <c r="E2288" s="66" t="s">
        <v>786</v>
      </c>
      <c r="F2288" s="705">
        <v>1</v>
      </c>
      <c r="G2288" s="619">
        <v>9</v>
      </c>
      <c r="H2288" s="679">
        <v>2.67</v>
      </c>
      <c r="I2288" s="679"/>
      <c r="J2288" s="458">
        <f t="shared" si="43"/>
        <v>24.03</v>
      </c>
      <c r="K2288" s="107"/>
      <c r="L2288" s="11"/>
      <c r="M2288" s="676"/>
    </row>
    <row r="2289" spans="2:13" x14ac:dyDescent="0.2">
      <c r="B2289" s="676"/>
      <c r="C2289" s="677"/>
      <c r="D2289" s="143" t="s">
        <v>2297</v>
      </c>
      <c r="E2289" s="66"/>
      <c r="F2289" s="705">
        <v>-1</v>
      </c>
      <c r="G2289" s="619">
        <v>0.9</v>
      </c>
      <c r="H2289" s="679">
        <v>1</v>
      </c>
      <c r="I2289" s="679"/>
      <c r="J2289" s="458">
        <f t="shared" si="43"/>
        <v>-0.9</v>
      </c>
      <c r="K2289" s="107"/>
      <c r="L2289" s="11"/>
      <c r="M2289" s="676"/>
    </row>
    <row r="2290" spans="2:13" x14ac:dyDescent="0.2">
      <c r="B2290" s="676"/>
      <c r="C2290" s="677" t="s">
        <v>1175</v>
      </c>
      <c r="D2290" s="143" t="s">
        <v>790</v>
      </c>
      <c r="E2290" s="66" t="s">
        <v>782</v>
      </c>
      <c r="F2290" s="705">
        <v>1</v>
      </c>
      <c r="G2290" s="619">
        <v>9.9</v>
      </c>
      <c r="H2290" s="679">
        <v>2.0699999999999998</v>
      </c>
      <c r="I2290" s="679"/>
      <c r="J2290" s="458">
        <f t="shared" si="43"/>
        <v>20.492999999999999</v>
      </c>
      <c r="K2290" s="107"/>
      <c r="L2290" s="11"/>
      <c r="M2290" s="676"/>
    </row>
    <row r="2291" spans="2:13" x14ac:dyDescent="0.2">
      <c r="B2291" s="676"/>
      <c r="C2291" s="677"/>
      <c r="D2291" s="143" t="s">
        <v>2371</v>
      </c>
      <c r="E2291" s="66"/>
      <c r="F2291" s="705">
        <v>-1</v>
      </c>
      <c r="G2291" s="619">
        <v>0.6</v>
      </c>
      <c r="H2291" s="679">
        <v>0.5</v>
      </c>
      <c r="I2291" s="679"/>
      <c r="J2291" s="458">
        <f t="shared" si="43"/>
        <v>-0.3</v>
      </c>
      <c r="K2291" s="107"/>
      <c r="L2291" s="11"/>
      <c r="M2291" s="676"/>
    </row>
    <row r="2292" spans="2:13" x14ac:dyDescent="0.2">
      <c r="B2292" s="676"/>
      <c r="C2292" s="677" t="s">
        <v>1181</v>
      </c>
      <c r="D2292" s="143" t="s">
        <v>1182</v>
      </c>
      <c r="E2292" s="66" t="s">
        <v>123</v>
      </c>
      <c r="F2292" s="705">
        <v>1</v>
      </c>
      <c r="G2292" s="619">
        <v>19.8</v>
      </c>
      <c r="H2292" s="679">
        <v>1.77</v>
      </c>
      <c r="I2292" s="679"/>
      <c r="J2292" s="458">
        <f t="shared" si="43"/>
        <v>35.045999999999999</v>
      </c>
      <c r="K2292" s="107"/>
      <c r="L2292" s="11"/>
      <c r="M2292" s="676"/>
    </row>
    <row r="2293" spans="2:13" x14ac:dyDescent="0.2">
      <c r="B2293" s="676"/>
      <c r="C2293" s="677"/>
      <c r="D2293" s="143" t="s">
        <v>2297</v>
      </c>
      <c r="E2293" s="66"/>
      <c r="F2293" s="705">
        <v>-1</v>
      </c>
      <c r="G2293" s="619">
        <v>1</v>
      </c>
      <c r="H2293" s="679">
        <v>0.2</v>
      </c>
      <c r="I2293" s="679"/>
      <c r="J2293" s="458">
        <f t="shared" si="43"/>
        <v>-0.2</v>
      </c>
      <c r="K2293" s="107"/>
      <c r="L2293" s="11"/>
      <c r="M2293" s="676"/>
    </row>
    <row r="2294" spans="2:13" x14ac:dyDescent="0.3">
      <c r="B2294" s="676"/>
      <c r="C2294" s="725"/>
      <c r="D2294" s="117" t="s">
        <v>2390</v>
      </c>
      <c r="E2294" s="675"/>
      <c r="F2294" s="705">
        <v>-1</v>
      </c>
      <c r="G2294" s="619">
        <v>1.65</v>
      </c>
      <c r="H2294" s="715">
        <v>2.27</v>
      </c>
      <c r="I2294" s="679"/>
      <c r="J2294" s="527">
        <f t="shared" si="43"/>
        <v>-3.7454999999999998</v>
      </c>
      <c r="K2294" s="107"/>
      <c r="L2294" s="11"/>
      <c r="M2294" s="676"/>
    </row>
    <row r="2295" spans="2:13" x14ac:dyDescent="0.2">
      <c r="B2295" s="676"/>
      <c r="C2295" s="677" t="s">
        <v>1188</v>
      </c>
      <c r="D2295" s="143" t="s">
        <v>172</v>
      </c>
      <c r="E2295" s="66" t="s">
        <v>123</v>
      </c>
      <c r="F2295" s="705">
        <v>1</v>
      </c>
      <c r="G2295" s="619">
        <v>12</v>
      </c>
      <c r="H2295" s="679">
        <v>1.25</v>
      </c>
      <c r="I2295" s="679"/>
      <c r="J2295" s="458">
        <f t="shared" si="43"/>
        <v>15</v>
      </c>
      <c r="K2295" s="107"/>
      <c r="L2295" s="11"/>
      <c r="M2295" s="676"/>
    </row>
    <row r="2296" spans="2:13" x14ac:dyDescent="0.2">
      <c r="B2296" s="676"/>
      <c r="C2296" s="677"/>
      <c r="D2296" s="143" t="s">
        <v>2297</v>
      </c>
      <c r="E2296" s="66"/>
      <c r="F2296" s="705">
        <v>-1</v>
      </c>
      <c r="G2296" s="619">
        <v>1.2</v>
      </c>
      <c r="H2296" s="679">
        <v>0.7</v>
      </c>
      <c r="I2296" s="679"/>
      <c r="J2296" s="458">
        <f t="shared" si="43"/>
        <v>-0.84</v>
      </c>
      <c r="K2296" s="107"/>
      <c r="L2296" s="11"/>
      <c r="M2296" s="676"/>
    </row>
    <row r="2297" spans="2:13" x14ac:dyDescent="0.2">
      <c r="B2297" s="676"/>
      <c r="C2297" s="677"/>
      <c r="D2297" s="143" t="s">
        <v>2297</v>
      </c>
      <c r="E2297" s="66"/>
      <c r="F2297" s="705">
        <v>-3</v>
      </c>
      <c r="G2297" s="619">
        <v>1</v>
      </c>
      <c r="H2297" s="679">
        <v>0.2</v>
      </c>
      <c r="I2297" s="679"/>
      <c r="J2297" s="458">
        <f t="shared" si="43"/>
        <v>-0.60000000000000009</v>
      </c>
      <c r="K2297" s="107"/>
      <c r="L2297" s="11"/>
      <c r="M2297" s="676"/>
    </row>
    <row r="2298" spans="2:13" x14ac:dyDescent="0.2">
      <c r="B2298" s="676"/>
      <c r="C2298" s="677" t="s">
        <v>1192</v>
      </c>
      <c r="D2298" s="143" t="s">
        <v>1193</v>
      </c>
      <c r="E2298" s="66" t="s">
        <v>123</v>
      </c>
      <c r="F2298" s="705">
        <v>1</v>
      </c>
      <c r="G2298" s="619">
        <v>9.5</v>
      </c>
      <c r="H2298" s="679">
        <v>1.25</v>
      </c>
      <c r="I2298" s="679"/>
      <c r="J2298" s="458">
        <f t="shared" si="43"/>
        <v>11.875</v>
      </c>
      <c r="K2298" s="107"/>
      <c r="L2298" s="11"/>
      <c r="M2298" s="676"/>
    </row>
    <row r="2299" spans="2:13" x14ac:dyDescent="0.2">
      <c r="B2299" s="676"/>
      <c r="C2299" s="677"/>
      <c r="D2299" s="143" t="s">
        <v>2297</v>
      </c>
      <c r="E2299" s="66"/>
      <c r="F2299" s="705">
        <v>-1</v>
      </c>
      <c r="G2299" s="619">
        <v>1</v>
      </c>
      <c r="H2299" s="679">
        <v>0.2</v>
      </c>
      <c r="I2299" s="679"/>
      <c r="J2299" s="458">
        <f t="shared" si="43"/>
        <v>-0.2</v>
      </c>
      <c r="K2299" s="107"/>
      <c r="L2299" s="11"/>
      <c r="M2299" s="676"/>
    </row>
    <row r="2300" spans="2:13" x14ac:dyDescent="0.2">
      <c r="B2300" s="676"/>
      <c r="C2300" s="677"/>
      <c r="D2300" s="143" t="s">
        <v>2371</v>
      </c>
      <c r="E2300" s="66"/>
      <c r="F2300" s="705">
        <v>-1</v>
      </c>
      <c r="G2300" s="619">
        <v>1.8</v>
      </c>
      <c r="H2300" s="679">
        <v>0.5</v>
      </c>
      <c r="I2300" s="679"/>
      <c r="J2300" s="458">
        <f t="shared" si="43"/>
        <v>-0.9</v>
      </c>
      <c r="K2300" s="107"/>
      <c r="L2300" s="11"/>
      <c r="M2300" s="676"/>
    </row>
    <row r="2301" spans="2:13" x14ac:dyDescent="0.2">
      <c r="B2301" s="676"/>
      <c r="C2301" s="677" t="s">
        <v>1189</v>
      </c>
      <c r="D2301" s="143" t="s">
        <v>1190</v>
      </c>
      <c r="E2301" s="66" t="s">
        <v>123</v>
      </c>
      <c r="F2301" s="705">
        <v>1</v>
      </c>
      <c r="G2301" s="619">
        <v>9.5</v>
      </c>
      <c r="H2301" s="679">
        <v>1.25</v>
      </c>
      <c r="I2301" s="679"/>
      <c r="J2301" s="458">
        <f t="shared" si="43"/>
        <v>11.875</v>
      </c>
      <c r="K2301" s="107"/>
      <c r="L2301" s="11"/>
      <c r="M2301" s="676"/>
    </row>
    <row r="2302" spans="2:13" x14ac:dyDescent="0.2">
      <c r="B2302" s="676"/>
      <c r="C2302" s="677"/>
      <c r="D2302" s="143" t="s">
        <v>2297</v>
      </c>
      <c r="E2302" s="66"/>
      <c r="F2302" s="705">
        <v>-1</v>
      </c>
      <c r="G2302" s="619">
        <v>1</v>
      </c>
      <c r="H2302" s="679">
        <v>0.2</v>
      </c>
      <c r="I2302" s="679"/>
      <c r="J2302" s="458">
        <f t="shared" si="43"/>
        <v>-0.2</v>
      </c>
      <c r="K2302" s="107"/>
      <c r="L2302" s="11"/>
      <c r="M2302" s="676"/>
    </row>
    <row r="2303" spans="2:13" x14ac:dyDescent="0.2">
      <c r="B2303" s="676"/>
      <c r="C2303" s="677"/>
      <c r="D2303" s="143" t="s">
        <v>2371</v>
      </c>
      <c r="E2303" s="66"/>
      <c r="F2303" s="705">
        <v>-1</v>
      </c>
      <c r="G2303" s="619">
        <v>0.9</v>
      </c>
      <c r="H2303" s="679">
        <v>0.5</v>
      </c>
      <c r="I2303" s="679"/>
      <c r="J2303" s="458">
        <f t="shared" si="43"/>
        <v>-0.45</v>
      </c>
      <c r="K2303" s="107"/>
      <c r="L2303" s="11"/>
      <c r="M2303" s="676"/>
    </row>
    <row r="2304" spans="2:13" x14ac:dyDescent="0.2">
      <c r="B2304" s="676"/>
      <c r="C2304" s="677" t="s">
        <v>1191</v>
      </c>
      <c r="D2304" s="143" t="s">
        <v>760</v>
      </c>
      <c r="E2304" s="66" t="s">
        <v>123</v>
      </c>
      <c r="F2304" s="705">
        <v>1</v>
      </c>
      <c r="G2304" s="619">
        <v>13.8</v>
      </c>
      <c r="H2304" s="679">
        <v>1.77</v>
      </c>
      <c r="I2304" s="679"/>
      <c r="J2304" s="458">
        <f t="shared" si="43"/>
        <v>24.426000000000002</v>
      </c>
      <c r="K2304" s="107"/>
      <c r="L2304" s="11"/>
      <c r="M2304" s="676"/>
    </row>
    <row r="2305" spans="2:13" x14ac:dyDescent="0.2">
      <c r="B2305" s="676"/>
      <c r="C2305" s="677"/>
      <c r="D2305" s="143" t="s">
        <v>2297</v>
      </c>
      <c r="E2305" s="66"/>
      <c r="F2305" s="705">
        <v>-1</v>
      </c>
      <c r="G2305" s="619">
        <v>1</v>
      </c>
      <c r="H2305" s="679">
        <v>0.2</v>
      </c>
      <c r="I2305" s="679"/>
      <c r="J2305" s="458">
        <f t="shared" si="43"/>
        <v>-0.2</v>
      </c>
      <c r="K2305" s="107"/>
      <c r="L2305" s="11"/>
      <c r="M2305" s="676"/>
    </row>
    <row r="2306" spans="2:13" x14ac:dyDescent="0.2">
      <c r="B2306" s="676"/>
      <c r="C2306" s="677"/>
      <c r="D2306" s="143" t="s">
        <v>2371</v>
      </c>
      <c r="E2306" s="66"/>
      <c r="F2306" s="705">
        <v>-1</v>
      </c>
      <c r="G2306" s="619">
        <v>1.8</v>
      </c>
      <c r="H2306" s="679">
        <v>0.5</v>
      </c>
      <c r="I2306" s="679"/>
      <c r="J2306" s="458">
        <f t="shared" si="43"/>
        <v>-0.9</v>
      </c>
      <c r="K2306" s="107"/>
      <c r="L2306" s="11"/>
      <c r="M2306" s="676"/>
    </row>
    <row r="2307" spans="2:13" x14ac:dyDescent="0.3">
      <c r="B2307" s="676"/>
      <c r="C2307" s="725"/>
      <c r="D2307" s="117" t="s">
        <v>2390</v>
      </c>
      <c r="E2307" s="675"/>
      <c r="F2307" s="705">
        <v>-1</v>
      </c>
      <c r="G2307" s="619">
        <v>1</v>
      </c>
      <c r="H2307" s="715">
        <v>2.27</v>
      </c>
      <c r="I2307" s="679"/>
      <c r="J2307" s="527">
        <f t="shared" si="43"/>
        <v>-2.27</v>
      </c>
      <c r="K2307" s="107"/>
      <c r="L2307" s="11"/>
      <c r="M2307" s="676"/>
    </row>
    <row r="2308" spans="2:13" x14ac:dyDescent="0.2">
      <c r="B2308" s="676"/>
      <c r="C2308" s="677" t="s">
        <v>2339</v>
      </c>
      <c r="D2308" s="143" t="s">
        <v>360</v>
      </c>
      <c r="E2308" s="66" t="s">
        <v>125</v>
      </c>
      <c r="F2308" s="705">
        <v>1</v>
      </c>
      <c r="G2308" s="619">
        <v>35.299999999999997</v>
      </c>
      <c r="H2308" s="679">
        <v>2.57</v>
      </c>
      <c r="I2308" s="679"/>
      <c r="J2308" s="458">
        <f t="shared" si="43"/>
        <v>90.720999999999989</v>
      </c>
      <c r="K2308" s="107"/>
      <c r="L2308" s="11"/>
      <c r="M2308" s="676"/>
    </row>
    <row r="2309" spans="2:13" x14ac:dyDescent="0.2">
      <c r="B2309" s="676"/>
      <c r="C2309" s="677"/>
      <c r="D2309" s="143" t="s">
        <v>2297</v>
      </c>
      <c r="E2309" s="66"/>
      <c r="F2309" s="705">
        <v>-3</v>
      </c>
      <c r="G2309" s="619">
        <v>1.2</v>
      </c>
      <c r="H2309" s="679">
        <v>0.5</v>
      </c>
      <c r="I2309" s="679"/>
      <c r="J2309" s="458">
        <f t="shared" si="43"/>
        <v>-1.7999999999999998</v>
      </c>
      <c r="K2309" s="107"/>
      <c r="L2309" s="11"/>
      <c r="M2309" s="676"/>
    </row>
    <row r="2310" spans="2:13" x14ac:dyDescent="0.2">
      <c r="B2310" s="676"/>
      <c r="C2310" s="680"/>
      <c r="D2310" s="143"/>
      <c r="E2310" s="66" t="s">
        <v>2329</v>
      </c>
      <c r="F2310" s="705">
        <v>-1</v>
      </c>
      <c r="G2310" s="619">
        <v>2.1</v>
      </c>
      <c r="H2310" s="679">
        <v>1</v>
      </c>
      <c r="I2310" s="679"/>
      <c r="J2310" s="458">
        <f t="shared" si="43"/>
        <v>-2.1</v>
      </c>
      <c r="K2310" s="107"/>
      <c r="L2310" s="11"/>
      <c r="M2310" s="676"/>
    </row>
    <row r="2311" spans="2:13" x14ac:dyDescent="0.2">
      <c r="B2311" s="676"/>
      <c r="C2311" s="680"/>
      <c r="D2311" s="143"/>
      <c r="E2311" s="66" t="s">
        <v>2301</v>
      </c>
      <c r="F2311" s="705">
        <v>-1</v>
      </c>
      <c r="G2311" s="619">
        <v>2.4</v>
      </c>
      <c r="H2311" s="679">
        <v>1</v>
      </c>
      <c r="I2311" s="679"/>
      <c r="J2311" s="458">
        <f t="shared" si="43"/>
        <v>-2.4</v>
      </c>
      <c r="K2311" s="107"/>
      <c r="L2311" s="11"/>
      <c r="M2311" s="676"/>
    </row>
    <row r="2312" spans="2:13" x14ac:dyDescent="0.2">
      <c r="B2312" s="676"/>
      <c r="C2312" s="677"/>
      <c r="D2312" s="143"/>
      <c r="E2312" s="66" t="s">
        <v>2340</v>
      </c>
      <c r="F2312" s="705">
        <v>-1</v>
      </c>
      <c r="G2312" s="619">
        <v>3</v>
      </c>
      <c r="H2312" s="679">
        <v>1</v>
      </c>
      <c r="I2312" s="679"/>
      <c r="J2312" s="458">
        <f t="shared" si="43"/>
        <v>-3</v>
      </c>
      <c r="K2312" s="107"/>
      <c r="L2312" s="11"/>
      <c r="M2312" s="676"/>
    </row>
    <row r="2313" spans="2:13" x14ac:dyDescent="0.2">
      <c r="B2313" s="676"/>
      <c r="C2313" s="677"/>
      <c r="D2313" s="143" t="s">
        <v>2303</v>
      </c>
      <c r="E2313" s="66"/>
      <c r="F2313" s="705">
        <v>-1</v>
      </c>
      <c r="G2313" s="619">
        <v>1.2</v>
      </c>
      <c r="H2313" s="679">
        <v>1</v>
      </c>
      <c r="I2313" s="679"/>
      <c r="J2313" s="458">
        <f t="shared" si="43"/>
        <v>-1.2</v>
      </c>
      <c r="K2313" s="107"/>
      <c r="L2313" s="11"/>
      <c r="M2313" s="676"/>
    </row>
    <row r="2314" spans="2:13" x14ac:dyDescent="0.3">
      <c r="B2314" s="676"/>
      <c r="C2314" s="725"/>
      <c r="D2314" s="117" t="s">
        <v>2390</v>
      </c>
      <c r="E2314" s="675"/>
      <c r="F2314" s="705">
        <v>-1</v>
      </c>
      <c r="G2314" s="619">
        <v>8.75</v>
      </c>
      <c r="H2314" s="715">
        <v>2.57</v>
      </c>
      <c r="I2314" s="679"/>
      <c r="J2314" s="527">
        <f t="shared" si="43"/>
        <v>-22.487499999999997</v>
      </c>
      <c r="K2314" s="107"/>
      <c r="L2314" s="11"/>
      <c r="M2314" s="676"/>
    </row>
    <row r="2315" spans="2:13" x14ac:dyDescent="0.25">
      <c r="B2315" s="728"/>
      <c r="C2315" s="728"/>
      <c r="D2315" s="728"/>
      <c r="E2315" s="728"/>
      <c r="F2315" s="728"/>
      <c r="G2315" s="728"/>
      <c r="H2315" s="728"/>
      <c r="I2315" s="728"/>
      <c r="J2315" s="728"/>
      <c r="K2315" s="728"/>
      <c r="L2315" s="728"/>
      <c r="M2315" s="728"/>
    </row>
    <row r="2316" spans="2:13" x14ac:dyDescent="0.2">
      <c r="B2316" s="676"/>
      <c r="C2316" s="677"/>
      <c r="D2316" s="690" t="s">
        <v>1385</v>
      </c>
      <c r="E2316" s="66"/>
      <c r="F2316" s="705"/>
      <c r="G2316" s="619"/>
      <c r="H2316" s="679"/>
      <c r="I2316" s="679"/>
      <c r="J2316" s="458"/>
      <c r="K2316" s="107"/>
      <c r="L2316" s="11"/>
      <c r="M2316" s="676"/>
    </row>
    <row r="2317" spans="2:13" x14ac:dyDescent="0.2">
      <c r="B2317" s="676"/>
      <c r="C2317" s="677" t="s">
        <v>2341</v>
      </c>
      <c r="D2317" s="143" t="s">
        <v>1745</v>
      </c>
      <c r="E2317" s="66" t="s">
        <v>125</v>
      </c>
      <c r="F2317" s="705">
        <v>1</v>
      </c>
      <c r="G2317" s="619">
        <v>15.95</v>
      </c>
      <c r="H2317" s="679">
        <v>2.0699999999999998</v>
      </c>
      <c r="I2317" s="679"/>
      <c r="J2317" s="458">
        <f t="shared" ref="J2317:J2426" si="44">PRODUCT(F2317:I2317)</f>
        <v>33.016499999999994</v>
      </c>
      <c r="K2317" s="107"/>
      <c r="L2317" s="11"/>
      <c r="M2317" s="676"/>
    </row>
    <row r="2318" spans="2:13" x14ac:dyDescent="0.2">
      <c r="B2318" s="676"/>
      <c r="C2318" s="677"/>
      <c r="D2318" s="143" t="s">
        <v>2297</v>
      </c>
      <c r="E2318" s="66"/>
      <c r="F2318" s="705">
        <v>-1</v>
      </c>
      <c r="G2318" s="619">
        <v>0.9</v>
      </c>
      <c r="H2318" s="679">
        <v>0.5</v>
      </c>
      <c r="I2318" s="679"/>
      <c r="J2318" s="458">
        <f t="shared" si="44"/>
        <v>-0.45</v>
      </c>
      <c r="K2318" s="107"/>
      <c r="L2318" s="11"/>
      <c r="M2318" s="676"/>
    </row>
    <row r="2319" spans="2:13" x14ac:dyDescent="0.3">
      <c r="B2319" s="676"/>
      <c r="C2319" s="725"/>
      <c r="D2319" s="117" t="s">
        <v>2390</v>
      </c>
      <c r="E2319" s="675"/>
      <c r="F2319" s="705">
        <v>-1</v>
      </c>
      <c r="G2319" s="619">
        <v>1.3</v>
      </c>
      <c r="H2319" s="715">
        <v>2.57</v>
      </c>
      <c r="I2319" s="679"/>
      <c r="J2319" s="527">
        <f t="shared" si="44"/>
        <v>-3.3409999999999997</v>
      </c>
      <c r="K2319" s="107"/>
      <c r="L2319" s="11"/>
      <c r="M2319" s="676"/>
    </row>
    <row r="2320" spans="2:13" x14ac:dyDescent="0.2">
      <c r="B2320" s="676"/>
      <c r="C2320" s="677" t="s">
        <v>2489</v>
      </c>
      <c r="D2320" s="143" t="s">
        <v>296</v>
      </c>
      <c r="E2320" s="66" t="s">
        <v>157</v>
      </c>
      <c r="F2320" s="705">
        <v>1</v>
      </c>
      <c r="G2320" s="619">
        <v>2.7</v>
      </c>
      <c r="H2320" s="679">
        <v>4.07</v>
      </c>
      <c r="I2320" s="679"/>
      <c r="J2320" s="458">
        <f t="shared" si="44"/>
        <v>10.989000000000001</v>
      </c>
      <c r="K2320" s="107"/>
      <c r="L2320" s="11"/>
      <c r="M2320" s="676"/>
    </row>
    <row r="2321" spans="2:13" x14ac:dyDescent="0.2">
      <c r="B2321" s="676"/>
      <c r="C2321" s="677" t="s">
        <v>2490</v>
      </c>
      <c r="D2321" s="143" t="s">
        <v>294</v>
      </c>
      <c r="E2321" s="66" t="s">
        <v>157</v>
      </c>
      <c r="F2321" s="705">
        <v>1</v>
      </c>
      <c r="G2321" s="619">
        <v>3.5</v>
      </c>
      <c r="H2321" s="679">
        <v>4.07</v>
      </c>
      <c r="I2321" s="679"/>
      <c r="J2321" s="458">
        <f t="shared" si="44"/>
        <v>14.245000000000001</v>
      </c>
      <c r="K2321" s="107"/>
      <c r="L2321" s="11"/>
      <c r="M2321" s="676"/>
    </row>
    <row r="2322" spans="2:13" x14ac:dyDescent="0.2">
      <c r="B2322" s="676"/>
      <c r="C2322" s="677" t="s">
        <v>2342</v>
      </c>
      <c r="D2322" s="143" t="s">
        <v>144</v>
      </c>
      <c r="E2322" s="66" t="s">
        <v>125</v>
      </c>
      <c r="F2322" s="705">
        <v>1</v>
      </c>
      <c r="G2322" s="619">
        <v>12.45</v>
      </c>
      <c r="H2322" s="679">
        <v>2.0699999999999998</v>
      </c>
      <c r="I2322" s="679"/>
      <c r="J2322" s="458">
        <f t="shared" si="44"/>
        <v>25.771499999999996</v>
      </c>
      <c r="K2322" s="107"/>
      <c r="L2322" s="11"/>
      <c r="M2322" s="676"/>
    </row>
    <row r="2323" spans="2:13" x14ac:dyDescent="0.2">
      <c r="B2323" s="676"/>
      <c r="C2323" s="677"/>
      <c r="D2323" s="143" t="s">
        <v>2303</v>
      </c>
      <c r="E2323" s="66"/>
      <c r="F2323" s="705">
        <v>-1</v>
      </c>
      <c r="G2323" s="619">
        <v>2.4</v>
      </c>
      <c r="H2323" s="679">
        <v>1</v>
      </c>
      <c r="I2323" s="679"/>
      <c r="J2323" s="458">
        <f t="shared" si="44"/>
        <v>-2.4</v>
      </c>
      <c r="K2323" s="107"/>
      <c r="L2323" s="11"/>
      <c r="M2323" s="676"/>
    </row>
    <row r="2324" spans="2:13" x14ac:dyDescent="0.2">
      <c r="B2324" s="676"/>
      <c r="C2324" s="677"/>
      <c r="D2324" s="143" t="s">
        <v>2303</v>
      </c>
      <c r="E2324" s="66"/>
      <c r="F2324" s="705">
        <v>-1</v>
      </c>
      <c r="G2324" s="619">
        <v>4.8</v>
      </c>
      <c r="H2324" s="679">
        <v>1</v>
      </c>
      <c r="I2324" s="679"/>
      <c r="J2324" s="458">
        <f t="shared" si="44"/>
        <v>-4.8</v>
      </c>
      <c r="K2324" s="107"/>
      <c r="L2324" s="11"/>
      <c r="M2324" s="676"/>
    </row>
    <row r="2325" spans="2:13" x14ac:dyDescent="0.3">
      <c r="B2325" s="676"/>
      <c r="C2325" s="725"/>
      <c r="D2325" s="117" t="s">
        <v>2390</v>
      </c>
      <c r="E2325" s="675"/>
      <c r="F2325" s="705">
        <v>-1</v>
      </c>
      <c r="G2325" s="619">
        <v>1.8</v>
      </c>
      <c r="H2325" s="715">
        <v>2.57</v>
      </c>
      <c r="I2325" s="679"/>
      <c r="J2325" s="527">
        <f t="shared" si="44"/>
        <v>-4.6259999999999994</v>
      </c>
      <c r="K2325" s="107"/>
      <c r="L2325" s="11"/>
      <c r="M2325" s="676"/>
    </row>
    <row r="2326" spans="2:13" x14ac:dyDescent="0.2">
      <c r="B2326" s="676"/>
      <c r="C2326" s="677" t="s">
        <v>2343</v>
      </c>
      <c r="D2326" s="143" t="s">
        <v>2344</v>
      </c>
      <c r="E2326" s="66" t="s">
        <v>125</v>
      </c>
      <c r="F2326" s="705">
        <v>1</v>
      </c>
      <c r="G2326" s="619">
        <v>11.65</v>
      </c>
      <c r="H2326" s="679">
        <v>2.0699999999999998</v>
      </c>
      <c r="I2326" s="679"/>
      <c r="J2326" s="458">
        <f t="shared" si="44"/>
        <v>24.115499999999997</v>
      </c>
      <c r="K2326" s="107"/>
      <c r="L2326" s="11"/>
      <c r="M2326" s="676"/>
    </row>
    <row r="2327" spans="2:13" x14ac:dyDescent="0.2">
      <c r="B2327" s="676"/>
      <c r="C2327" s="677"/>
      <c r="D2327" s="143" t="s">
        <v>2297</v>
      </c>
      <c r="E2327" s="66"/>
      <c r="F2327" s="705">
        <v>-2</v>
      </c>
      <c r="G2327" s="619">
        <v>1.2</v>
      </c>
      <c r="H2327" s="679">
        <v>0.5</v>
      </c>
      <c r="I2327" s="679"/>
      <c r="J2327" s="458">
        <f t="shared" si="44"/>
        <v>-1.2</v>
      </c>
      <c r="K2327" s="107"/>
      <c r="L2327" s="11"/>
      <c r="M2327" s="676"/>
    </row>
    <row r="2328" spans="2:13" x14ac:dyDescent="0.2">
      <c r="B2328" s="676"/>
      <c r="C2328" s="677"/>
      <c r="D2328" s="143" t="s">
        <v>2345</v>
      </c>
      <c r="E2328" s="66"/>
      <c r="F2328" s="705">
        <v>-1</v>
      </c>
      <c r="G2328" s="619">
        <v>2.8</v>
      </c>
      <c r="H2328" s="715">
        <v>1</v>
      </c>
      <c r="I2328" s="679"/>
      <c r="J2328" s="458">
        <f t="shared" si="44"/>
        <v>-2.8</v>
      </c>
      <c r="K2328" s="107"/>
      <c r="L2328" s="11"/>
      <c r="M2328" s="676"/>
    </row>
    <row r="2329" spans="2:13" x14ac:dyDescent="0.3">
      <c r="B2329" s="676"/>
      <c r="C2329" s="725"/>
      <c r="D2329" s="117" t="s">
        <v>2390</v>
      </c>
      <c r="E2329" s="675"/>
      <c r="F2329" s="705">
        <v>-1</v>
      </c>
      <c r="G2329" s="619">
        <v>3.95</v>
      </c>
      <c r="H2329" s="715">
        <v>2.57</v>
      </c>
      <c r="I2329" s="679"/>
      <c r="J2329" s="527">
        <f t="shared" si="44"/>
        <v>-10.1515</v>
      </c>
      <c r="K2329" s="107"/>
      <c r="L2329" s="11"/>
      <c r="M2329" s="676"/>
    </row>
    <row r="2330" spans="2:13" x14ac:dyDescent="0.2">
      <c r="B2330" s="676"/>
      <c r="C2330" s="677" t="s">
        <v>2491</v>
      </c>
      <c r="D2330" s="143" t="s">
        <v>144</v>
      </c>
      <c r="E2330" s="66" t="s">
        <v>157</v>
      </c>
      <c r="F2330" s="705">
        <v>1</v>
      </c>
      <c r="G2330" s="619">
        <v>11</v>
      </c>
      <c r="H2330" s="715">
        <v>4.07</v>
      </c>
      <c r="I2330" s="679"/>
      <c r="J2330" s="458">
        <f t="shared" si="44"/>
        <v>44.77</v>
      </c>
      <c r="K2330" s="107"/>
      <c r="L2330" s="11"/>
      <c r="M2330" s="676"/>
    </row>
    <row r="2331" spans="2:13" x14ac:dyDescent="0.2">
      <c r="B2331" s="676"/>
      <c r="C2331" s="680"/>
      <c r="D2331" s="564" t="s">
        <v>2345</v>
      </c>
      <c r="E2331" s="565"/>
      <c r="F2331" s="705">
        <v>-1</v>
      </c>
      <c r="G2331" s="619">
        <v>1.7</v>
      </c>
      <c r="H2331" s="715">
        <v>2.5</v>
      </c>
      <c r="I2331" s="679"/>
      <c r="J2331" s="527">
        <f t="shared" si="44"/>
        <v>-4.25</v>
      </c>
      <c r="K2331" s="107"/>
      <c r="L2331" s="11"/>
      <c r="M2331" s="676"/>
    </row>
    <row r="2332" spans="2:13" x14ac:dyDescent="0.2">
      <c r="B2332" s="676"/>
      <c r="C2332" s="680"/>
      <c r="D2332" s="564" t="s">
        <v>2345</v>
      </c>
      <c r="E2332" s="565"/>
      <c r="F2332" s="705">
        <v>-1</v>
      </c>
      <c r="G2332" s="619">
        <v>1.55</v>
      </c>
      <c r="H2332" s="715">
        <v>2.5</v>
      </c>
      <c r="I2332" s="679"/>
      <c r="J2332" s="527">
        <f t="shared" si="44"/>
        <v>-3.875</v>
      </c>
      <c r="K2332" s="107"/>
      <c r="L2332" s="11"/>
      <c r="M2332" s="676"/>
    </row>
    <row r="2333" spans="2:13" x14ac:dyDescent="0.2">
      <c r="B2333" s="676"/>
      <c r="C2333" s="680"/>
      <c r="D2333" s="564" t="s">
        <v>2345</v>
      </c>
      <c r="E2333" s="565"/>
      <c r="F2333" s="705">
        <v>-1</v>
      </c>
      <c r="G2333" s="619">
        <v>0.9</v>
      </c>
      <c r="H2333" s="715">
        <v>2.5</v>
      </c>
      <c r="I2333" s="679"/>
      <c r="J2333" s="527">
        <f t="shared" si="44"/>
        <v>-2.25</v>
      </c>
      <c r="K2333" s="107"/>
      <c r="L2333" s="11"/>
      <c r="M2333" s="676"/>
    </row>
    <row r="2334" spans="2:13" x14ac:dyDescent="0.2">
      <c r="B2334" s="676"/>
      <c r="C2334" s="680"/>
      <c r="D2334" s="564" t="s">
        <v>2345</v>
      </c>
      <c r="E2334" s="565"/>
      <c r="F2334" s="705">
        <v>-2</v>
      </c>
      <c r="G2334" s="619">
        <v>3</v>
      </c>
      <c r="H2334" s="715">
        <v>2.5</v>
      </c>
      <c r="I2334" s="679"/>
      <c r="J2334" s="527">
        <f t="shared" si="44"/>
        <v>-15</v>
      </c>
      <c r="K2334" s="107"/>
      <c r="L2334" s="11"/>
      <c r="M2334" s="676"/>
    </row>
    <row r="2335" spans="2:13" x14ac:dyDescent="0.3">
      <c r="B2335" s="676"/>
      <c r="C2335" s="725"/>
      <c r="D2335" s="117" t="s">
        <v>2390</v>
      </c>
      <c r="E2335" s="675"/>
      <c r="F2335" s="705">
        <v>-1</v>
      </c>
      <c r="G2335" s="619">
        <v>0.65</v>
      </c>
      <c r="H2335" s="715">
        <v>4.07</v>
      </c>
      <c r="I2335" s="679"/>
      <c r="J2335" s="527">
        <f t="shared" si="44"/>
        <v>-2.6455000000000002</v>
      </c>
      <c r="K2335" s="107"/>
      <c r="L2335" s="11"/>
      <c r="M2335" s="676"/>
    </row>
    <row r="2336" spans="2:13" x14ac:dyDescent="0.2">
      <c r="B2336" s="676"/>
      <c r="C2336" s="677" t="s">
        <v>1194</v>
      </c>
      <c r="D2336" s="143" t="s">
        <v>1195</v>
      </c>
      <c r="E2336" s="66" t="s">
        <v>797</v>
      </c>
      <c r="F2336" s="705">
        <v>1</v>
      </c>
      <c r="G2336" s="619">
        <v>15.2</v>
      </c>
      <c r="H2336" s="715">
        <v>4.07</v>
      </c>
      <c r="I2336" s="679"/>
      <c r="J2336" s="458">
        <f t="shared" si="44"/>
        <v>61.864000000000004</v>
      </c>
      <c r="K2336" s="107"/>
      <c r="L2336" s="11"/>
      <c r="M2336" s="676"/>
    </row>
    <row r="2337" spans="2:13" x14ac:dyDescent="0.2">
      <c r="B2337" s="676"/>
      <c r="C2337" s="677"/>
      <c r="D2337" s="143" t="s">
        <v>2297</v>
      </c>
      <c r="E2337" s="66"/>
      <c r="F2337" s="705">
        <v>-1</v>
      </c>
      <c r="G2337" s="619">
        <v>1</v>
      </c>
      <c r="H2337" s="679">
        <v>2</v>
      </c>
      <c r="I2337" s="679"/>
      <c r="J2337" s="458">
        <f t="shared" si="44"/>
        <v>-2</v>
      </c>
      <c r="K2337" s="107"/>
      <c r="L2337" s="11"/>
      <c r="M2337" s="676"/>
    </row>
    <row r="2338" spans="2:13" x14ac:dyDescent="0.2">
      <c r="B2338" s="676"/>
      <c r="C2338" s="677"/>
      <c r="D2338" s="143" t="s">
        <v>2371</v>
      </c>
      <c r="E2338" s="66"/>
      <c r="F2338" s="705">
        <v>-1</v>
      </c>
      <c r="G2338" s="619">
        <v>2.4</v>
      </c>
      <c r="H2338" s="715">
        <v>1.4</v>
      </c>
      <c r="I2338" s="679"/>
      <c r="J2338" s="458">
        <f t="shared" si="44"/>
        <v>-3.36</v>
      </c>
      <c r="K2338" s="107"/>
      <c r="L2338" s="11"/>
      <c r="M2338" s="676"/>
    </row>
    <row r="2339" spans="2:13" x14ac:dyDescent="0.3">
      <c r="B2339" s="676"/>
      <c r="C2339" s="725"/>
      <c r="D2339" s="117" t="s">
        <v>2390</v>
      </c>
      <c r="E2339" s="675"/>
      <c r="F2339" s="705">
        <v>-1</v>
      </c>
      <c r="G2339" s="619">
        <v>1.4</v>
      </c>
      <c r="H2339" s="715">
        <v>4.07</v>
      </c>
      <c r="I2339" s="679"/>
      <c r="J2339" s="527">
        <f t="shared" si="44"/>
        <v>-5.6980000000000004</v>
      </c>
      <c r="K2339" s="107"/>
      <c r="L2339" s="11"/>
      <c r="M2339" s="676"/>
    </row>
    <row r="2340" spans="2:13" x14ac:dyDescent="0.2">
      <c r="B2340" s="676"/>
      <c r="C2340" s="677" t="s">
        <v>1198</v>
      </c>
      <c r="D2340" s="143" t="s">
        <v>361</v>
      </c>
      <c r="E2340" s="66" t="s">
        <v>128</v>
      </c>
      <c r="F2340" s="705">
        <v>1</v>
      </c>
      <c r="G2340" s="619">
        <v>11</v>
      </c>
      <c r="H2340" s="715">
        <v>3.05</v>
      </c>
      <c r="I2340" s="679"/>
      <c r="J2340" s="458">
        <f t="shared" si="44"/>
        <v>33.549999999999997</v>
      </c>
      <c r="K2340" s="107"/>
      <c r="L2340" s="11"/>
      <c r="M2340" s="676"/>
    </row>
    <row r="2341" spans="2:13" x14ac:dyDescent="0.2">
      <c r="B2341" s="676"/>
      <c r="C2341" s="677"/>
      <c r="D2341" s="143" t="s">
        <v>2345</v>
      </c>
      <c r="E2341" s="66"/>
      <c r="F2341" s="705">
        <v>-1</v>
      </c>
      <c r="G2341" s="619">
        <v>1.7</v>
      </c>
      <c r="H2341" s="679">
        <v>2.5</v>
      </c>
      <c r="I2341" s="679"/>
      <c r="J2341" s="458">
        <f t="shared" si="44"/>
        <v>-4.25</v>
      </c>
      <c r="K2341" s="107"/>
      <c r="L2341" s="11"/>
      <c r="M2341" s="676"/>
    </row>
    <row r="2342" spans="2:13" x14ac:dyDescent="0.2">
      <c r="B2342" s="676"/>
      <c r="C2342" s="677" t="s">
        <v>1199</v>
      </c>
      <c r="D2342" s="143" t="s">
        <v>354</v>
      </c>
      <c r="E2342" s="66" t="s">
        <v>128</v>
      </c>
      <c r="F2342" s="705">
        <v>1</v>
      </c>
      <c r="G2342" s="619">
        <v>13.2</v>
      </c>
      <c r="H2342" s="715">
        <v>3.05</v>
      </c>
      <c r="I2342" s="679"/>
      <c r="J2342" s="458">
        <f t="shared" si="44"/>
        <v>40.26</v>
      </c>
      <c r="K2342" s="107"/>
      <c r="L2342" s="11"/>
      <c r="M2342" s="676"/>
    </row>
    <row r="2343" spans="2:13" x14ac:dyDescent="0.2">
      <c r="B2343" s="676"/>
      <c r="C2343" s="677"/>
      <c r="D2343" s="143" t="s">
        <v>2345</v>
      </c>
      <c r="E2343" s="66"/>
      <c r="F2343" s="705">
        <v>-1</v>
      </c>
      <c r="G2343" s="619">
        <v>1.55</v>
      </c>
      <c r="H2343" s="679">
        <v>2.5</v>
      </c>
      <c r="I2343" s="679"/>
      <c r="J2343" s="458">
        <f t="shared" si="44"/>
        <v>-3.875</v>
      </c>
      <c r="K2343" s="107"/>
      <c r="L2343" s="11"/>
      <c r="M2343" s="676"/>
    </row>
    <row r="2344" spans="2:13" x14ac:dyDescent="0.2">
      <c r="B2344" s="676"/>
      <c r="C2344" s="677"/>
      <c r="D2344" s="143" t="s">
        <v>2345</v>
      </c>
      <c r="E2344" s="66"/>
      <c r="F2344" s="705">
        <v>-1</v>
      </c>
      <c r="G2344" s="619">
        <v>0.9</v>
      </c>
      <c r="H2344" s="679">
        <v>2.5</v>
      </c>
      <c r="I2344" s="679"/>
      <c r="J2344" s="458">
        <f t="shared" si="44"/>
        <v>-2.25</v>
      </c>
      <c r="K2344" s="107"/>
      <c r="L2344" s="11"/>
      <c r="M2344" s="676"/>
    </row>
    <row r="2345" spans="2:13" x14ac:dyDescent="0.3">
      <c r="B2345" s="676"/>
      <c r="C2345" s="725"/>
      <c r="D2345" s="117" t="s">
        <v>2390</v>
      </c>
      <c r="E2345" s="675"/>
      <c r="F2345" s="705">
        <v>-1</v>
      </c>
      <c r="G2345" s="619">
        <v>1.65</v>
      </c>
      <c r="H2345" s="715">
        <v>4.07</v>
      </c>
      <c r="I2345" s="679"/>
      <c r="J2345" s="527">
        <f t="shared" si="44"/>
        <v>-6.7155000000000005</v>
      </c>
      <c r="K2345" s="107"/>
      <c r="L2345" s="11"/>
      <c r="M2345" s="676"/>
    </row>
    <row r="2346" spans="2:13" x14ac:dyDescent="0.2">
      <c r="B2346" s="676"/>
      <c r="C2346" s="677" t="s">
        <v>1201</v>
      </c>
      <c r="D2346" s="143" t="s">
        <v>214</v>
      </c>
      <c r="E2346" s="66" t="s">
        <v>128</v>
      </c>
      <c r="F2346" s="705">
        <v>1</v>
      </c>
      <c r="G2346" s="619">
        <v>14</v>
      </c>
      <c r="H2346" s="715">
        <v>3.05</v>
      </c>
      <c r="I2346" s="679"/>
      <c r="J2346" s="458">
        <f t="shared" si="44"/>
        <v>42.699999999999996</v>
      </c>
      <c r="K2346" s="107"/>
      <c r="L2346" s="11"/>
      <c r="M2346" s="676"/>
    </row>
    <row r="2347" spans="2:13" x14ac:dyDescent="0.2">
      <c r="B2347" s="676"/>
      <c r="C2347" s="677"/>
      <c r="D2347" s="143" t="s">
        <v>2345</v>
      </c>
      <c r="E2347" s="66"/>
      <c r="F2347" s="705">
        <v>-1</v>
      </c>
      <c r="G2347" s="619">
        <v>3</v>
      </c>
      <c r="H2347" s="679">
        <v>2.5</v>
      </c>
      <c r="I2347" s="679"/>
      <c r="J2347" s="458">
        <f t="shared" si="44"/>
        <v>-7.5</v>
      </c>
      <c r="K2347" s="107"/>
      <c r="L2347" s="11"/>
      <c r="M2347" s="676"/>
    </row>
    <row r="2348" spans="2:13" x14ac:dyDescent="0.2">
      <c r="B2348" s="676"/>
      <c r="C2348" s="677" t="s">
        <v>2346</v>
      </c>
      <c r="D2348" s="143" t="s">
        <v>2347</v>
      </c>
      <c r="E2348" s="66" t="s">
        <v>125</v>
      </c>
      <c r="F2348" s="705">
        <v>1</v>
      </c>
      <c r="G2348" s="619">
        <v>31.55</v>
      </c>
      <c r="H2348" s="715">
        <v>1.55</v>
      </c>
      <c r="I2348" s="679"/>
      <c r="J2348" s="458">
        <f t="shared" si="44"/>
        <v>48.902500000000003</v>
      </c>
      <c r="K2348" s="107"/>
      <c r="L2348" s="11"/>
      <c r="M2348" s="676"/>
    </row>
    <row r="2349" spans="2:13" x14ac:dyDescent="0.2">
      <c r="B2349" s="676"/>
      <c r="C2349" s="677"/>
      <c r="D2349" s="143" t="s">
        <v>2297</v>
      </c>
      <c r="E2349" s="66"/>
      <c r="F2349" s="705">
        <v>-2</v>
      </c>
      <c r="G2349" s="619">
        <v>1</v>
      </c>
      <c r="H2349" s="715">
        <v>0.5</v>
      </c>
      <c r="I2349" s="679"/>
      <c r="J2349" s="458">
        <f t="shared" si="44"/>
        <v>-1</v>
      </c>
      <c r="K2349" s="107"/>
      <c r="L2349" s="11"/>
      <c r="M2349" s="676"/>
    </row>
    <row r="2350" spans="2:13" x14ac:dyDescent="0.2">
      <c r="B2350" s="676"/>
      <c r="C2350" s="677"/>
      <c r="D2350" s="143" t="s">
        <v>2297</v>
      </c>
      <c r="E2350" s="66"/>
      <c r="F2350" s="705">
        <v>-2</v>
      </c>
      <c r="G2350" s="619">
        <v>0.9</v>
      </c>
      <c r="H2350" s="715">
        <v>0.5</v>
      </c>
      <c r="I2350" s="679"/>
      <c r="J2350" s="458">
        <f t="shared" si="44"/>
        <v>-0.9</v>
      </c>
      <c r="K2350" s="107"/>
      <c r="L2350" s="11"/>
      <c r="M2350" s="676"/>
    </row>
    <row r="2351" spans="2:13" x14ac:dyDescent="0.2">
      <c r="B2351" s="676"/>
      <c r="C2351" s="677"/>
      <c r="D2351" s="143" t="s">
        <v>2297</v>
      </c>
      <c r="E2351" s="66"/>
      <c r="F2351" s="705">
        <v>-1</v>
      </c>
      <c r="G2351" s="619">
        <v>0.8</v>
      </c>
      <c r="H2351" s="715">
        <v>1</v>
      </c>
      <c r="I2351" s="679"/>
      <c r="J2351" s="458">
        <f t="shared" si="44"/>
        <v>-0.8</v>
      </c>
      <c r="K2351" s="107"/>
      <c r="L2351" s="11"/>
      <c r="M2351" s="676"/>
    </row>
    <row r="2352" spans="2:13" x14ac:dyDescent="0.2">
      <c r="B2352" s="676"/>
      <c r="C2352" s="677"/>
      <c r="D2352" s="143"/>
      <c r="E2352" s="66" t="s">
        <v>1208</v>
      </c>
      <c r="F2352" s="705">
        <v>-1</v>
      </c>
      <c r="G2352" s="619">
        <v>3.3</v>
      </c>
      <c r="H2352" s="715">
        <v>1.4</v>
      </c>
      <c r="I2352" s="679"/>
      <c r="J2352" s="458">
        <f t="shared" si="44"/>
        <v>-4.6199999999999992</v>
      </c>
      <c r="K2352" s="107"/>
      <c r="L2352" s="11"/>
      <c r="M2352" s="676"/>
    </row>
    <row r="2353" spans="2:13" x14ac:dyDescent="0.3">
      <c r="B2353" s="676"/>
      <c r="C2353" s="725"/>
      <c r="D2353" s="117" t="s">
        <v>2390</v>
      </c>
      <c r="E2353" s="675"/>
      <c r="F2353" s="705">
        <v>-1</v>
      </c>
      <c r="G2353" s="619">
        <v>1</v>
      </c>
      <c r="H2353" s="715">
        <v>2.57</v>
      </c>
      <c r="I2353" s="679"/>
      <c r="J2353" s="527">
        <f t="shared" si="44"/>
        <v>-2.57</v>
      </c>
      <c r="K2353" s="107"/>
      <c r="L2353" s="11"/>
      <c r="M2353" s="676"/>
    </row>
    <row r="2354" spans="2:13" x14ac:dyDescent="0.2">
      <c r="B2354" s="676"/>
      <c r="C2354" s="677" t="s">
        <v>1209</v>
      </c>
      <c r="D2354" s="143" t="s">
        <v>2348</v>
      </c>
      <c r="E2354" s="66" t="s">
        <v>120</v>
      </c>
      <c r="F2354" s="705">
        <v>1</v>
      </c>
      <c r="G2354" s="619">
        <v>8.5</v>
      </c>
      <c r="H2354" s="679">
        <v>2.87</v>
      </c>
      <c r="I2354" s="679"/>
      <c r="J2354" s="458">
        <f t="shared" si="44"/>
        <v>24.395</v>
      </c>
      <c r="K2354" s="107"/>
      <c r="L2354" s="11"/>
      <c r="M2354" s="676"/>
    </row>
    <row r="2355" spans="2:13" x14ac:dyDescent="0.2">
      <c r="B2355" s="676"/>
      <c r="C2355" s="677"/>
      <c r="D2355" s="143" t="s">
        <v>2297</v>
      </c>
      <c r="E2355" s="66"/>
      <c r="F2355" s="705">
        <v>-1</v>
      </c>
      <c r="G2355" s="619">
        <v>0.8</v>
      </c>
      <c r="H2355" s="715">
        <v>1.3</v>
      </c>
      <c r="I2355" s="679"/>
      <c r="J2355" s="458">
        <f t="shared" si="44"/>
        <v>-1.04</v>
      </c>
      <c r="K2355" s="107"/>
      <c r="L2355" s="11"/>
      <c r="M2355" s="676"/>
    </row>
    <row r="2356" spans="2:13" x14ac:dyDescent="0.2">
      <c r="B2356" s="676"/>
      <c r="C2356" s="677"/>
      <c r="D2356" s="143" t="s">
        <v>2371</v>
      </c>
      <c r="E2356" s="66"/>
      <c r="F2356" s="705">
        <v>-1</v>
      </c>
      <c r="G2356" s="619">
        <v>0.6</v>
      </c>
      <c r="H2356" s="715">
        <v>0.5</v>
      </c>
      <c r="I2356" s="679"/>
      <c r="J2356" s="458">
        <f t="shared" si="44"/>
        <v>-0.3</v>
      </c>
      <c r="K2356" s="107"/>
      <c r="L2356" s="11"/>
      <c r="M2356" s="676"/>
    </row>
    <row r="2357" spans="2:13" x14ac:dyDescent="0.2">
      <c r="B2357" s="676"/>
      <c r="C2357" s="677" t="s">
        <v>1212</v>
      </c>
      <c r="D2357" s="143" t="s">
        <v>322</v>
      </c>
      <c r="E2357" s="66" t="s">
        <v>125</v>
      </c>
      <c r="F2357" s="705">
        <v>1</v>
      </c>
      <c r="G2357" s="619">
        <v>11.9</v>
      </c>
      <c r="H2357" s="679">
        <v>2.57</v>
      </c>
      <c r="I2357" s="679"/>
      <c r="J2357" s="458">
        <f t="shared" si="44"/>
        <v>30.582999999999998</v>
      </c>
      <c r="K2357" s="107"/>
      <c r="L2357" s="11"/>
      <c r="M2357" s="676"/>
    </row>
    <row r="2358" spans="2:13" x14ac:dyDescent="0.2">
      <c r="B2358" s="676"/>
      <c r="C2358" s="677"/>
      <c r="D2358" s="143" t="s">
        <v>2297</v>
      </c>
      <c r="E2358" s="66"/>
      <c r="F2358" s="705">
        <v>-1</v>
      </c>
      <c r="G2358" s="619">
        <v>0.9</v>
      </c>
      <c r="H2358" s="715">
        <v>0.5</v>
      </c>
      <c r="I2358" s="679"/>
      <c r="J2358" s="458">
        <f t="shared" si="44"/>
        <v>-0.45</v>
      </c>
      <c r="K2358" s="107"/>
      <c r="L2358" s="11"/>
      <c r="M2358" s="676"/>
    </row>
    <row r="2359" spans="2:13" x14ac:dyDescent="0.3">
      <c r="B2359" s="676"/>
      <c r="C2359" s="725"/>
      <c r="D2359" s="117" t="s">
        <v>2390</v>
      </c>
      <c r="E2359" s="675"/>
      <c r="F2359" s="705">
        <v>-1</v>
      </c>
      <c r="G2359" s="619">
        <v>2.2000000000000002</v>
      </c>
      <c r="H2359" s="715">
        <v>2.57</v>
      </c>
      <c r="I2359" s="679"/>
      <c r="J2359" s="527">
        <f t="shared" si="44"/>
        <v>-5.6539999999999999</v>
      </c>
      <c r="K2359" s="107"/>
      <c r="L2359" s="11"/>
      <c r="M2359" s="676"/>
    </row>
    <row r="2360" spans="2:13" x14ac:dyDescent="0.2">
      <c r="B2360" s="676"/>
      <c r="C2360" s="677" t="s">
        <v>1213</v>
      </c>
      <c r="D2360" s="143" t="s">
        <v>163</v>
      </c>
      <c r="E2360" s="66" t="s">
        <v>127</v>
      </c>
      <c r="F2360" s="705">
        <v>1</v>
      </c>
      <c r="G2360" s="619">
        <v>9.8000000000000007</v>
      </c>
      <c r="H2360" s="679">
        <v>4.07</v>
      </c>
      <c r="I2360" s="679"/>
      <c r="J2360" s="458">
        <f t="shared" si="44"/>
        <v>39.886000000000003</v>
      </c>
      <c r="K2360" s="107"/>
      <c r="L2360" s="11"/>
      <c r="M2360" s="676"/>
    </row>
    <row r="2361" spans="2:13" x14ac:dyDescent="0.2">
      <c r="B2361" s="676"/>
      <c r="C2361" s="677"/>
      <c r="D2361" s="143" t="s">
        <v>2297</v>
      </c>
      <c r="E2361" s="66"/>
      <c r="F2361" s="705">
        <v>-1</v>
      </c>
      <c r="G2361" s="619">
        <v>0.9</v>
      </c>
      <c r="H2361" s="715">
        <v>2</v>
      </c>
      <c r="I2361" s="679"/>
      <c r="J2361" s="458">
        <f t="shared" si="44"/>
        <v>-1.8</v>
      </c>
      <c r="K2361" s="107"/>
      <c r="L2361" s="11"/>
      <c r="M2361" s="676"/>
    </row>
    <row r="2362" spans="2:13" x14ac:dyDescent="0.3">
      <c r="B2362" s="676"/>
      <c r="C2362" s="725"/>
      <c r="D2362" s="117" t="s">
        <v>2390</v>
      </c>
      <c r="E2362" s="675"/>
      <c r="F2362" s="705">
        <v>-1</v>
      </c>
      <c r="G2362" s="619">
        <v>2.35</v>
      </c>
      <c r="H2362" s="715">
        <v>4.07</v>
      </c>
      <c r="I2362" s="679"/>
      <c r="J2362" s="527">
        <f t="shared" si="44"/>
        <v>-9.5645000000000007</v>
      </c>
      <c r="K2362" s="107"/>
      <c r="L2362" s="11"/>
      <c r="M2362" s="676"/>
    </row>
    <row r="2363" spans="2:13" x14ac:dyDescent="0.2">
      <c r="B2363" s="676"/>
      <c r="C2363" s="677" t="s">
        <v>1214</v>
      </c>
      <c r="D2363" s="143" t="s">
        <v>1215</v>
      </c>
      <c r="E2363" s="66" t="s">
        <v>120</v>
      </c>
      <c r="F2363" s="705">
        <v>1</v>
      </c>
      <c r="G2363" s="619">
        <v>7.2</v>
      </c>
      <c r="H2363" s="679">
        <v>2.87</v>
      </c>
      <c r="I2363" s="679"/>
      <c r="J2363" s="458">
        <f t="shared" si="44"/>
        <v>20.664000000000001</v>
      </c>
      <c r="K2363" s="107"/>
      <c r="L2363" s="11"/>
      <c r="M2363" s="676"/>
    </row>
    <row r="2364" spans="2:13" x14ac:dyDescent="0.2">
      <c r="B2364" s="676"/>
      <c r="C2364" s="677"/>
      <c r="D2364" s="143" t="s">
        <v>2297</v>
      </c>
      <c r="E2364" s="66"/>
      <c r="F2364" s="705">
        <v>-1</v>
      </c>
      <c r="G2364" s="619">
        <v>0.8</v>
      </c>
      <c r="H2364" s="715">
        <v>0.8</v>
      </c>
      <c r="I2364" s="679"/>
      <c r="J2364" s="458">
        <f t="shared" si="44"/>
        <v>-0.64000000000000012</v>
      </c>
      <c r="K2364" s="107"/>
      <c r="L2364" s="11"/>
      <c r="M2364" s="676"/>
    </row>
    <row r="2365" spans="2:13" x14ac:dyDescent="0.3">
      <c r="B2365" s="676"/>
      <c r="C2365" s="725"/>
      <c r="D2365" s="117" t="s">
        <v>2390</v>
      </c>
      <c r="E2365" s="675"/>
      <c r="F2365" s="705">
        <v>-1</v>
      </c>
      <c r="G2365" s="619">
        <v>1.45</v>
      </c>
      <c r="H2365" s="715">
        <v>2.87</v>
      </c>
      <c r="I2365" s="679"/>
      <c r="J2365" s="527">
        <f t="shared" si="44"/>
        <v>-4.1615000000000002</v>
      </c>
      <c r="K2365" s="107"/>
      <c r="L2365" s="11"/>
      <c r="M2365" s="676"/>
    </row>
    <row r="2366" spans="2:13" x14ac:dyDescent="0.2">
      <c r="B2366" s="676"/>
      <c r="C2366" s="677" t="s">
        <v>1216</v>
      </c>
      <c r="D2366" s="143" t="s">
        <v>2349</v>
      </c>
      <c r="E2366" s="66" t="s">
        <v>120</v>
      </c>
      <c r="F2366" s="705">
        <v>1</v>
      </c>
      <c r="G2366" s="619">
        <v>8.3000000000000007</v>
      </c>
      <c r="H2366" s="679">
        <v>2.87</v>
      </c>
      <c r="I2366" s="679"/>
      <c r="J2366" s="458">
        <f t="shared" si="44"/>
        <v>23.821000000000002</v>
      </c>
      <c r="K2366" s="107"/>
      <c r="L2366" s="11"/>
      <c r="M2366" s="676"/>
    </row>
    <row r="2367" spans="2:13" x14ac:dyDescent="0.2">
      <c r="B2367" s="676"/>
      <c r="C2367" s="677"/>
      <c r="D2367" s="143" t="s">
        <v>2297</v>
      </c>
      <c r="E2367" s="66"/>
      <c r="F2367" s="705">
        <v>-1</v>
      </c>
      <c r="G2367" s="619">
        <v>0.8</v>
      </c>
      <c r="H2367" s="715">
        <v>0.8</v>
      </c>
      <c r="I2367" s="679"/>
      <c r="J2367" s="458">
        <f t="shared" si="44"/>
        <v>-0.64000000000000012</v>
      </c>
      <c r="K2367" s="107"/>
      <c r="L2367" s="11"/>
      <c r="M2367" s="676"/>
    </row>
    <row r="2368" spans="2:13" x14ac:dyDescent="0.3">
      <c r="B2368" s="676"/>
      <c r="C2368" s="725"/>
      <c r="D2368" s="117" t="s">
        <v>2390</v>
      </c>
      <c r="E2368" s="675"/>
      <c r="F2368" s="705">
        <v>-1</v>
      </c>
      <c r="G2368" s="619">
        <v>2</v>
      </c>
      <c r="H2368" s="715">
        <v>2.87</v>
      </c>
      <c r="I2368" s="679"/>
      <c r="J2368" s="527">
        <f t="shared" si="44"/>
        <v>-5.74</v>
      </c>
      <c r="K2368" s="107"/>
      <c r="L2368" s="11"/>
      <c r="M2368" s="676"/>
    </row>
    <row r="2369" spans="2:13" x14ac:dyDescent="0.2">
      <c r="B2369" s="676"/>
      <c r="C2369" s="677" t="s">
        <v>1205</v>
      </c>
      <c r="D2369" s="143" t="s">
        <v>784</v>
      </c>
      <c r="E2369" s="66" t="s">
        <v>786</v>
      </c>
      <c r="F2369" s="705">
        <v>1</v>
      </c>
      <c r="G2369" s="619">
        <v>10.199999999999999</v>
      </c>
      <c r="H2369" s="715">
        <v>2.67</v>
      </c>
      <c r="I2369" s="679"/>
      <c r="J2369" s="458">
        <f t="shared" si="44"/>
        <v>27.233999999999998</v>
      </c>
      <c r="K2369" s="107"/>
      <c r="L2369" s="11"/>
      <c r="M2369" s="676"/>
    </row>
    <row r="2370" spans="2:13" x14ac:dyDescent="0.2">
      <c r="B2370" s="676"/>
      <c r="C2370" s="677"/>
      <c r="D2370" s="143" t="s">
        <v>2297</v>
      </c>
      <c r="E2370" s="66"/>
      <c r="F2370" s="705">
        <v>-1</v>
      </c>
      <c r="G2370" s="619">
        <v>0.9</v>
      </c>
      <c r="H2370" s="715">
        <v>0.5</v>
      </c>
      <c r="I2370" s="679"/>
      <c r="J2370" s="458">
        <f t="shared" si="44"/>
        <v>-0.45</v>
      </c>
      <c r="K2370" s="107"/>
      <c r="L2370" s="11"/>
      <c r="M2370" s="676"/>
    </row>
    <row r="2371" spans="2:13" x14ac:dyDescent="0.3">
      <c r="B2371" s="676"/>
      <c r="C2371" s="725"/>
      <c r="D2371" s="117" t="s">
        <v>2390</v>
      </c>
      <c r="E2371" s="675"/>
      <c r="F2371" s="705">
        <v>-1</v>
      </c>
      <c r="G2371" s="619">
        <v>1</v>
      </c>
      <c r="H2371" s="715">
        <v>2.57</v>
      </c>
      <c r="I2371" s="679"/>
      <c r="J2371" s="527">
        <f t="shared" si="44"/>
        <v>-2.57</v>
      </c>
      <c r="K2371" s="107"/>
      <c r="L2371" s="11"/>
      <c r="M2371" s="676"/>
    </row>
    <row r="2372" spans="2:13" x14ac:dyDescent="0.2">
      <c r="B2372" s="676"/>
      <c r="C2372" s="677"/>
      <c r="D2372" s="143" t="s">
        <v>2350</v>
      </c>
      <c r="E2372" s="66" t="s">
        <v>125</v>
      </c>
      <c r="F2372" s="705">
        <v>1</v>
      </c>
      <c r="G2372" s="619">
        <v>9.4</v>
      </c>
      <c r="H2372" s="715">
        <v>2.57</v>
      </c>
      <c r="I2372" s="679"/>
      <c r="J2372" s="458">
        <f t="shared" si="44"/>
        <v>24.157999999999998</v>
      </c>
      <c r="K2372" s="107"/>
      <c r="L2372" s="11"/>
      <c r="M2372" s="676"/>
    </row>
    <row r="2373" spans="2:13" x14ac:dyDescent="0.2">
      <c r="B2373" s="676"/>
      <c r="C2373" s="677"/>
      <c r="D2373" s="143" t="s">
        <v>2297</v>
      </c>
      <c r="E2373" s="66"/>
      <c r="F2373" s="705">
        <v>-1</v>
      </c>
      <c r="G2373" s="619">
        <v>1</v>
      </c>
      <c r="H2373" s="715">
        <v>0.5</v>
      </c>
      <c r="I2373" s="679"/>
      <c r="J2373" s="458">
        <f t="shared" si="44"/>
        <v>-0.5</v>
      </c>
      <c r="K2373" s="107"/>
      <c r="L2373" s="11"/>
      <c r="M2373" s="676"/>
    </row>
    <row r="2374" spans="2:13" x14ac:dyDescent="0.2">
      <c r="B2374" s="676"/>
      <c r="C2374" s="677"/>
      <c r="D2374" s="143" t="s">
        <v>2297</v>
      </c>
      <c r="E2374" s="66"/>
      <c r="F2374" s="705">
        <v>-1</v>
      </c>
      <c r="G2374" s="619">
        <v>0.9</v>
      </c>
      <c r="H2374" s="715">
        <v>0.5</v>
      </c>
      <c r="I2374" s="679"/>
      <c r="J2374" s="458">
        <f t="shared" si="44"/>
        <v>-0.45</v>
      </c>
      <c r="K2374" s="107"/>
      <c r="L2374" s="11"/>
      <c r="M2374" s="676"/>
    </row>
    <row r="2375" spans="2:13" x14ac:dyDescent="0.2">
      <c r="B2375" s="676"/>
      <c r="C2375" s="677"/>
      <c r="D2375" s="143" t="s">
        <v>2297</v>
      </c>
      <c r="E2375" s="66"/>
      <c r="F2375" s="705">
        <v>-2</v>
      </c>
      <c r="G2375" s="619">
        <v>0.8</v>
      </c>
      <c r="H2375" s="715">
        <v>0.5</v>
      </c>
      <c r="I2375" s="679"/>
      <c r="J2375" s="458">
        <f t="shared" si="44"/>
        <v>-0.8</v>
      </c>
      <c r="K2375" s="107"/>
      <c r="L2375" s="11"/>
      <c r="M2375" s="676"/>
    </row>
    <row r="2376" spans="2:13" x14ac:dyDescent="0.2">
      <c r="B2376" s="676"/>
      <c r="C2376" s="677" t="s">
        <v>1202</v>
      </c>
      <c r="D2376" s="143" t="s">
        <v>1203</v>
      </c>
      <c r="E2376" s="66" t="s">
        <v>128</v>
      </c>
      <c r="F2376" s="705">
        <v>1</v>
      </c>
      <c r="G2376" s="619">
        <v>12.5</v>
      </c>
      <c r="H2376" s="679">
        <v>3.05</v>
      </c>
      <c r="I2376" s="679"/>
      <c r="J2376" s="458">
        <f t="shared" si="44"/>
        <v>38.125</v>
      </c>
      <c r="K2376" s="107"/>
      <c r="L2376" s="11"/>
      <c r="M2376" s="676"/>
    </row>
    <row r="2377" spans="2:13" x14ac:dyDescent="0.2">
      <c r="B2377" s="676"/>
      <c r="C2377" s="677"/>
      <c r="D2377" s="143" t="s">
        <v>2345</v>
      </c>
      <c r="E2377" s="66"/>
      <c r="F2377" s="705">
        <v>-1</v>
      </c>
      <c r="G2377" s="619">
        <v>3</v>
      </c>
      <c r="H2377" s="715">
        <v>2.5</v>
      </c>
      <c r="I2377" s="679"/>
      <c r="J2377" s="458">
        <f t="shared" si="44"/>
        <v>-7.5</v>
      </c>
      <c r="K2377" s="107"/>
      <c r="L2377" s="11"/>
      <c r="M2377" s="676"/>
    </row>
    <row r="2378" spans="2:13" x14ac:dyDescent="0.3">
      <c r="B2378" s="676"/>
      <c r="C2378" s="725"/>
      <c r="D2378" s="117" t="s">
        <v>2390</v>
      </c>
      <c r="E2378" s="675"/>
      <c r="F2378" s="705">
        <v>-1</v>
      </c>
      <c r="G2378" s="619">
        <v>0.5</v>
      </c>
      <c r="H2378" s="715">
        <v>4.07</v>
      </c>
      <c r="I2378" s="679"/>
      <c r="J2378" s="527">
        <f t="shared" si="44"/>
        <v>-2.0350000000000001</v>
      </c>
      <c r="K2378" s="107"/>
      <c r="L2378" s="11"/>
      <c r="M2378" s="676"/>
    </row>
    <row r="2379" spans="2:13" x14ac:dyDescent="0.2">
      <c r="B2379" s="676"/>
      <c r="C2379" s="677" t="s">
        <v>2013</v>
      </c>
      <c r="D2379" s="143" t="s">
        <v>1860</v>
      </c>
      <c r="E2379" s="66" t="s">
        <v>2484</v>
      </c>
      <c r="F2379" s="705">
        <v>1</v>
      </c>
      <c r="G2379" s="619">
        <v>18.600000000000001</v>
      </c>
      <c r="H2379" s="679">
        <v>4.07</v>
      </c>
      <c r="I2379" s="679"/>
      <c r="J2379" s="458">
        <f t="shared" si="44"/>
        <v>75.702000000000012</v>
      </c>
      <c r="K2379" s="107"/>
      <c r="L2379" s="11"/>
      <c r="M2379" s="676"/>
    </row>
    <row r="2380" spans="2:13" x14ac:dyDescent="0.3">
      <c r="B2380" s="676"/>
      <c r="C2380" s="725"/>
      <c r="D2380" s="117" t="s">
        <v>2297</v>
      </c>
      <c r="E2380" s="699"/>
      <c r="F2380" s="705">
        <v>-2</v>
      </c>
      <c r="G2380" s="619">
        <v>1.2</v>
      </c>
      <c r="H2380" s="715">
        <v>2</v>
      </c>
      <c r="I2380" s="679"/>
      <c r="J2380" s="458">
        <f t="shared" si="44"/>
        <v>-4.8</v>
      </c>
      <c r="K2380" s="107"/>
      <c r="L2380" s="11"/>
      <c r="M2380" s="676"/>
    </row>
    <row r="2381" spans="2:13" x14ac:dyDescent="0.2">
      <c r="B2381" s="676"/>
      <c r="C2381" s="677"/>
      <c r="D2381" s="143"/>
      <c r="E2381" s="66" t="s">
        <v>2453</v>
      </c>
      <c r="F2381" s="705">
        <v>-1</v>
      </c>
      <c r="G2381" s="619">
        <v>0.2</v>
      </c>
      <c r="H2381" s="679">
        <v>0.2</v>
      </c>
      <c r="I2381" s="679"/>
      <c r="J2381" s="458">
        <f t="shared" si="44"/>
        <v>-4.0000000000000008E-2</v>
      </c>
      <c r="K2381" s="107"/>
      <c r="L2381" s="11"/>
      <c r="M2381" s="676"/>
    </row>
    <row r="2382" spans="2:13" x14ac:dyDescent="0.2">
      <c r="B2382" s="676"/>
      <c r="C2382" s="677"/>
      <c r="D2382" s="143" t="s">
        <v>2390</v>
      </c>
      <c r="E2382" s="66"/>
      <c r="F2382" s="705">
        <v>-1</v>
      </c>
      <c r="G2382" s="619">
        <v>2.9</v>
      </c>
      <c r="H2382" s="679">
        <v>4.07</v>
      </c>
      <c r="I2382" s="679"/>
      <c r="J2382" s="458">
        <f t="shared" si="44"/>
        <v>-11.803000000000001</v>
      </c>
      <c r="K2382" s="107"/>
      <c r="L2382" s="11"/>
      <c r="M2382" s="676"/>
    </row>
    <row r="2383" spans="2:13" x14ac:dyDescent="0.2">
      <c r="B2383" s="676"/>
      <c r="C2383" s="677" t="s">
        <v>1218</v>
      </c>
      <c r="D2383" s="143" t="s">
        <v>185</v>
      </c>
      <c r="E2383" s="66" t="s">
        <v>797</v>
      </c>
      <c r="F2383" s="705">
        <v>1</v>
      </c>
      <c r="G2383" s="619">
        <v>15.1</v>
      </c>
      <c r="H2383" s="679">
        <v>3.67</v>
      </c>
      <c r="I2383" s="679"/>
      <c r="J2383" s="458">
        <f t="shared" si="44"/>
        <v>55.416999999999994</v>
      </c>
      <c r="K2383" s="107"/>
      <c r="L2383" s="11"/>
      <c r="M2383" s="676"/>
    </row>
    <row r="2384" spans="2:13" x14ac:dyDescent="0.2">
      <c r="B2384" s="676"/>
      <c r="C2384" s="677"/>
      <c r="D2384" s="143" t="s">
        <v>2297</v>
      </c>
      <c r="E2384" s="66"/>
      <c r="F2384" s="705">
        <v>-1</v>
      </c>
      <c r="G2384" s="619">
        <v>1</v>
      </c>
      <c r="H2384" s="715">
        <v>2.1</v>
      </c>
      <c r="I2384" s="679"/>
      <c r="J2384" s="458">
        <f t="shared" si="44"/>
        <v>-2.1</v>
      </c>
      <c r="K2384" s="107"/>
      <c r="L2384" s="11"/>
      <c r="M2384" s="676"/>
    </row>
    <row r="2385" spans="2:13" x14ac:dyDescent="0.2">
      <c r="B2385" s="676"/>
      <c r="C2385" s="677"/>
      <c r="D2385" s="143" t="s">
        <v>2371</v>
      </c>
      <c r="E2385" s="66"/>
      <c r="F2385" s="705">
        <v>-1</v>
      </c>
      <c r="G2385" s="619">
        <v>1.8</v>
      </c>
      <c r="H2385" s="715">
        <v>1.4</v>
      </c>
      <c r="I2385" s="679"/>
      <c r="J2385" s="458">
        <f t="shared" si="44"/>
        <v>-2.52</v>
      </c>
      <c r="K2385" s="107"/>
      <c r="L2385" s="11"/>
      <c r="M2385" s="676"/>
    </row>
    <row r="2386" spans="2:13" x14ac:dyDescent="0.3">
      <c r="B2386" s="676"/>
      <c r="C2386" s="725"/>
      <c r="D2386" s="117" t="s">
        <v>2390</v>
      </c>
      <c r="E2386" s="675"/>
      <c r="F2386" s="705">
        <v>-1</v>
      </c>
      <c r="G2386" s="619">
        <v>4.8499999999999996</v>
      </c>
      <c r="H2386" s="715">
        <v>4.17</v>
      </c>
      <c r="I2386" s="679"/>
      <c r="J2386" s="527">
        <f t="shared" si="44"/>
        <v>-20.224499999999999</v>
      </c>
      <c r="K2386" s="107"/>
      <c r="L2386" s="11"/>
      <c r="M2386" s="676"/>
    </row>
    <row r="2387" spans="2:13" ht="22.8" x14ac:dyDescent="0.2">
      <c r="B2387" s="676"/>
      <c r="C2387" s="677" t="s">
        <v>1220</v>
      </c>
      <c r="D2387" s="143" t="s">
        <v>1221</v>
      </c>
      <c r="E2387" s="66" t="s">
        <v>797</v>
      </c>
      <c r="F2387" s="705">
        <v>1</v>
      </c>
      <c r="G2387" s="619">
        <v>15.7</v>
      </c>
      <c r="H2387" s="679">
        <v>3.15</v>
      </c>
      <c r="I2387" s="679"/>
      <c r="J2387" s="458">
        <f t="shared" si="44"/>
        <v>49.454999999999998</v>
      </c>
      <c r="K2387" s="107"/>
      <c r="L2387" s="11"/>
      <c r="M2387" s="676"/>
    </row>
    <row r="2388" spans="2:13" x14ac:dyDescent="0.2">
      <c r="B2388" s="676"/>
      <c r="C2388" s="677"/>
      <c r="D2388" s="143" t="s">
        <v>2297</v>
      </c>
      <c r="E2388" s="66"/>
      <c r="F2388" s="705">
        <v>-1</v>
      </c>
      <c r="G2388" s="619">
        <v>1</v>
      </c>
      <c r="H2388" s="715">
        <v>2.1</v>
      </c>
      <c r="I2388" s="679"/>
      <c r="J2388" s="458">
        <f t="shared" si="44"/>
        <v>-2.1</v>
      </c>
      <c r="K2388" s="107"/>
      <c r="L2388" s="11"/>
      <c r="M2388" s="676"/>
    </row>
    <row r="2389" spans="2:13" x14ac:dyDescent="0.2">
      <c r="B2389" s="676"/>
      <c r="C2389" s="677"/>
      <c r="D2389" s="143" t="s">
        <v>2371</v>
      </c>
      <c r="E2389" s="66"/>
      <c r="F2389" s="705">
        <v>-1</v>
      </c>
      <c r="G2389" s="619">
        <v>1.8</v>
      </c>
      <c r="H2389" s="715">
        <v>1.4</v>
      </c>
      <c r="I2389" s="679"/>
      <c r="J2389" s="458">
        <f t="shared" si="44"/>
        <v>-2.52</v>
      </c>
      <c r="K2389" s="107"/>
      <c r="L2389" s="11"/>
      <c r="M2389" s="676"/>
    </row>
    <row r="2390" spans="2:13" ht="22.8" x14ac:dyDescent="0.2">
      <c r="B2390" s="676"/>
      <c r="C2390" s="677" t="s">
        <v>1223</v>
      </c>
      <c r="D2390" s="143" t="s">
        <v>1224</v>
      </c>
      <c r="E2390" s="66" t="s">
        <v>797</v>
      </c>
      <c r="F2390" s="705">
        <v>1</v>
      </c>
      <c r="G2390" s="619">
        <v>16.399999999999999</v>
      </c>
      <c r="H2390" s="679">
        <v>4.17</v>
      </c>
      <c r="I2390" s="679"/>
      <c r="J2390" s="458">
        <f t="shared" si="44"/>
        <v>68.387999999999991</v>
      </c>
      <c r="K2390" s="107"/>
      <c r="L2390" s="11"/>
      <c r="M2390" s="676"/>
    </row>
    <row r="2391" spans="2:13" x14ac:dyDescent="0.2">
      <c r="B2391" s="676"/>
      <c r="C2391" s="677"/>
      <c r="D2391" s="143" t="s">
        <v>2297</v>
      </c>
      <c r="E2391" s="66"/>
      <c r="F2391" s="705">
        <v>-1</v>
      </c>
      <c r="G2391" s="619">
        <v>1</v>
      </c>
      <c r="H2391" s="715">
        <v>2.1</v>
      </c>
      <c r="I2391" s="679"/>
      <c r="J2391" s="458">
        <f t="shared" si="44"/>
        <v>-2.1</v>
      </c>
      <c r="K2391" s="107"/>
      <c r="L2391" s="11"/>
      <c r="M2391" s="676"/>
    </row>
    <row r="2392" spans="2:13" x14ac:dyDescent="0.2">
      <c r="B2392" s="676"/>
      <c r="C2392" s="677"/>
      <c r="D2392" s="143" t="s">
        <v>2371</v>
      </c>
      <c r="E2392" s="66"/>
      <c r="F2392" s="705">
        <v>-1</v>
      </c>
      <c r="G2392" s="619">
        <v>1.5</v>
      </c>
      <c r="H2392" s="715">
        <v>1.4</v>
      </c>
      <c r="I2392" s="679"/>
      <c r="J2392" s="458">
        <f t="shared" si="44"/>
        <v>-2.0999999999999996</v>
      </c>
      <c r="K2392" s="107"/>
      <c r="L2392" s="11"/>
      <c r="M2392" s="676"/>
    </row>
    <row r="2393" spans="2:13" x14ac:dyDescent="0.3">
      <c r="B2393" s="676"/>
      <c r="C2393" s="725"/>
      <c r="D2393" s="117" t="s">
        <v>2390</v>
      </c>
      <c r="E2393" s="675"/>
      <c r="F2393" s="705">
        <v>-1</v>
      </c>
      <c r="G2393" s="619">
        <v>1.1499999999999999</v>
      </c>
      <c r="H2393" s="715">
        <v>4.17</v>
      </c>
      <c r="I2393" s="679"/>
      <c r="J2393" s="527">
        <f t="shared" si="44"/>
        <v>-4.7954999999999997</v>
      </c>
      <c r="K2393" s="107"/>
      <c r="L2393" s="11"/>
      <c r="M2393" s="676"/>
    </row>
    <row r="2394" spans="2:13" x14ac:dyDescent="0.2">
      <c r="B2394" s="676"/>
      <c r="C2394" s="677" t="s">
        <v>1225</v>
      </c>
      <c r="D2394" s="143" t="s">
        <v>1226</v>
      </c>
      <c r="E2394" s="66" t="s">
        <v>797</v>
      </c>
      <c r="F2394" s="705">
        <v>1</v>
      </c>
      <c r="G2394" s="619">
        <v>10.4</v>
      </c>
      <c r="H2394" s="679">
        <v>4.17</v>
      </c>
      <c r="I2394" s="679"/>
      <c r="J2394" s="458">
        <f t="shared" si="44"/>
        <v>43.368000000000002</v>
      </c>
      <c r="K2394" s="107"/>
      <c r="L2394" s="11"/>
      <c r="M2394" s="676"/>
    </row>
    <row r="2395" spans="2:13" x14ac:dyDescent="0.2">
      <c r="B2395" s="676"/>
      <c r="C2395" s="677"/>
      <c r="D2395" s="143" t="s">
        <v>2297</v>
      </c>
      <c r="E2395" s="66"/>
      <c r="F2395" s="705">
        <v>-1</v>
      </c>
      <c r="G2395" s="619">
        <v>0.9</v>
      </c>
      <c r="H2395" s="715">
        <v>2.1</v>
      </c>
      <c r="I2395" s="679"/>
      <c r="J2395" s="458">
        <f t="shared" si="44"/>
        <v>-1.8900000000000001</v>
      </c>
      <c r="K2395" s="107"/>
      <c r="L2395" s="11"/>
      <c r="M2395" s="676"/>
    </row>
    <row r="2396" spans="2:13" x14ac:dyDescent="0.2">
      <c r="B2396" s="676"/>
      <c r="C2396" s="677" t="s">
        <v>1227</v>
      </c>
      <c r="D2396" s="143" t="s">
        <v>122</v>
      </c>
      <c r="E2396" s="66" t="s">
        <v>120</v>
      </c>
      <c r="F2396" s="705">
        <v>1</v>
      </c>
      <c r="G2396" s="619">
        <v>6.8</v>
      </c>
      <c r="H2396" s="679">
        <v>2.37</v>
      </c>
      <c r="I2396" s="679"/>
      <c r="J2396" s="458">
        <f t="shared" si="44"/>
        <v>16.116</v>
      </c>
      <c r="K2396" s="107"/>
      <c r="L2396" s="11"/>
      <c r="M2396" s="676"/>
    </row>
    <row r="2397" spans="2:13" x14ac:dyDescent="0.2">
      <c r="B2397" s="676"/>
      <c r="C2397" s="677"/>
      <c r="D2397" s="143" t="s">
        <v>2297</v>
      </c>
      <c r="E2397" s="66"/>
      <c r="F2397" s="705">
        <v>-1</v>
      </c>
      <c r="G2397" s="619">
        <v>0.9</v>
      </c>
      <c r="H2397" s="715">
        <v>0.8</v>
      </c>
      <c r="I2397" s="679"/>
      <c r="J2397" s="458">
        <f t="shared" si="44"/>
        <v>-0.72000000000000008</v>
      </c>
      <c r="K2397" s="107"/>
      <c r="L2397" s="11"/>
      <c r="M2397" s="676"/>
    </row>
    <row r="2398" spans="2:13" x14ac:dyDescent="0.2">
      <c r="B2398" s="676"/>
      <c r="C2398" s="677"/>
      <c r="D2398" s="143" t="s">
        <v>2371</v>
      </c>
      <c r="E2398" s="66"/>
      <c r="F2398" s="705">
        <v>-1</v>
      </c>
      <c r="G2398" s="619">
        <v>1.2</v>
      </c>
      <c r="H2398" s="715">
        <v>0.5</v>
      </c>
      <c r="I2398" s="679"/>
      <c r="J2398" s="458">
        <f t="shared" si="44"/>
        <v>-0.6</v>
      </c>
      <c r="K2398" s="107"/>
      <c r="L2398" s="11"/>
      <c r="M2398" s="676"/>
    </row>
    <row r="2399" spans="2:13" x14ac:dyDescent="0.2">
      <c r="B2399" s="676"/>
      <c r="C2399" s="677" t="s">
        <v>2152</v>
      </c>
      <c r="D2399" s="143" t="s">
        <v>1229</v>
      </c>
      <c r="E2399" s="66" t="s">
        <v>797</v>
      </c>
      <c r="F2399" s="705">
        <v>1</v>
      </c>
      <c r="G2399" s="619">
        <v>16.100000000000001</v>
      </c>
      <c r="H2399" s="679">
        <v>3.67</v>
      </c>
      <c r="I2399" s="679"/>
      <c r="J2399" s="458">
        <f t="shared" si="44"/>
        <v>59.087000000000003</v>
      </c>
      <c r="K2399" s="107"/>
      <c r="L2399" s="11"/>
      <c r="M2399" s="676"/>
    </row>
    <row r="2400" spans="2:13" x14ac:dyDescent="0.2">
      <c r="B2400" s="676"/>
      <c r="C2400" s="677"/>
      <c r="D2400" s="143" t="s">
        <v>2297</v>
      </c>
      <c r="E2400" s="66"/>
      <c r="F2400" s="705">
        <v>-1</v>
      </c>
      <c r="G2400" s="619">
        <v>1</v>
      </c>
      <c r="H2400" s="715">
        <v>2.1</v>
      </c>
      <c r="I2400" s="679"/>
      <c r="J2400" s="458">
        <f t="shared" si="44"/>
        <v>-2.1</v>
      </c>
      <c r="K2400" s="107"/>
      <c r="L2400" s="11"/>
      <c r="M2400" s="676"/>
    </row>
    <row r="2401" spans="2:13" x14ac:dyDescent="0.2">
      <c r="B2401" s="676"/>
      <c r="C2401" s="677"/>
      <c r="D2401" s="143" t="s">
        <v>2297</v>
      </c>
      <c r="E2401" s="66"/>
      <c r="F2401" s="705">
        <v>-1</v>
      </c>
      <c r="G2401" s="619">
        <v>0.9</v>
      </c>
      <c r="H2401" s="715">
        <v>2.1</v>
      </c>
      <c r="I2401" s="679"/>
      <c r="J2401" s="458">
        <f t="shared" si="44"/>
        <v>-1.8900000000000001</v>
      </c>
      <c r="K2401" s="107"/>
      <c r="L2401" s="11"/>
      <c r="M2401" s="676"/>
    </row>
    <row r="2402" spans="2:13" x14ac:dyDescent="0.2">
      <c r="B2402" s="676"/>
      <c r="C2402" s="677"/>
      <c r="D2402" s="143" t="s">
        <v>2371</v>
      </c>
      <c r="E2402" s="66"/>
      <c r="F2402" s="705">
        <v>-1</v>
      </c>
      <c r="G2402" s="619">
        <v>1.8</v>
      </c>
      <c r="H2402" s="715">
        <v>1.4</v>
      </c>
      <c r="I2402" s="679"/>
      <c r="J2402" s="458">
        <f t="shared" si="44"/>
        <v>-2.52</v>
      </c>
      <c r="K2402" s="107"/>
      <c r="L2402" s="11"/>
      <c r="M2402" s="676"/>
    </row>
    <row r="2403" spans="2:13" x14ac:dyDescent="0.3">
      <c r="B2403" s="676"/>
      <c r="C2403" s="725"/>
      <c r="D2403" s="117" t="s">
        <v>2390</v>
      </c>
      <c r="E2403" s="675"/>
      <c r="F2403" s="705">
        <v>-1</v>
      </c>
      <c r="G2403" s="619">
        <v>1.5</v>
      </c>
      <c r="H2403" s="715">
        <v>4.17</v>
      </c>
      <c r="I2403" s="679"/>
      <c r="J2403" s="527">
        <f t="shared" si="44"/>
        <v>-6.2549999999999999</v>
      </c>
      <c r="K2403" s="107"/>
      <c r="L2403" s="11"/>
      <c r="M2403" s="676"/>
    </row>
    <row r="2404" spans="2:13" x14ac:dyDescent="0.2">
      <c r="B2404" s="676"/>
      <c r="C2404" s="677" t="s">
        <v>1228</v>
      </c>
      <c r="D2404" s="143" t="s">
        <v>145</v>
      </c>
      <c r="E2404" s="66" t="s">
        <v>797</v>
      </c>
      <c r="F2404" s="705">
        <v>1</v>
      </c>
      <c r="G2404" s="619">
        <v>16</v>
      </c>
      <c r="H2404" s="679">
        <v>3.15</v>
      </c>
      <c r="I2404" s="679"/>
      <c r="J2404" s="458">
        <f t="shared" si="44"/>
        <v>50.4</v>
      </c>
      <c r="K2404" s="107"/>
      <c r="L2404" s="11"/>
      <c r="M2404" s="676"/>
    </row>
    <row r="2405" spans="2:13" x14ac:dyDescent="0.2">
      <c r="B2405" s="676"/>
      <c r="C2405" s="677"/>
      <c r="D2405" s="143" t="s">
        <v>2297</v>
      </c>
      <c r="E2405" s="66"/>
      <c r="F2405" s="705">
        <v>-1</v>
      </c>
      <c r="G2405" s="619">
        <v>1</v>
      </c>
      <c r="H2405" s="715">
        <v>2.1</v>
      </c>
      <c r="I2405" s="679"/>
      <c r="J2405" s="458">
        <f t="shared" si="44"/>
        <v>-2.1</v>
      </c>
      <c r="K2405" s="107"/>
      <c r="L2405" s="11"/>
      <c r="M2405" s="676"/>
    </row>
    <row r="2406" spans="2:13" x14ac:dyDescent="0.2">
      <c r="B2406" s="676"/>
      <c r="C2406" s="677"/>
      <c r="D2406" s="143" t="s">
        <v>2371</v>
      </c>
      <c r="E2406" s="66"/>
      <c r="F2406" s="705">
        <v>-1</v>
      </c>
      <c r="G2406" s="619">
        <v>1.8</v>
      </c>
      <c r="H2406" s="715">
        <v>1.4</v>
      </c>
      <c r="I2406" s="679"/>
      <c r="J2406" s="458">
        <f t="shared" si="44"/>
        <v>-2.52</v>
      </c>
      <c r="K2406" s="107"/>
      <c r="L2406" s="11"/>
      <c r="M2406" s="676"/>
    </row>
    <row r="2407" spans="2:13" x14ac:dyDescent="0.3">
      <c r="B2407" s="676"/>
      <c r="C2407" s="725"/>
      <c r="D2407" s="117" t="s">
        <v>2390</v>
      </c>
      <c r="E2407" s="675"/>
      <c r="F2407" s="705">
        <v>-1</v>
      </c>
      <c r="G2407" s="619">
        <v>0.5</v>
      </c>
      <c r="H2407" s="715">
        <v>4.17</v>
      </c>
      <c r="I2407" s="679"/>
      <c r="J2407" s="527">
        <f t="shared" si="44"/>
        <v>-2.085</v>
      </c>
      <c r="K2407" s="107"/>
      <c r="L2407" s="11"/>
      <c r="M2407" s="676"/>
    </row>
    <row r="2408" spans="2:13" x14ac:dyDescent="0.2">
      <c r="B2408" s="676"/>
      <c r="C2408" s="677" t="s">
        <v>1245</v>
      </c>
      <c r="D2408" s="143" t="s">
        <v>2351</v>
      </c>
      <c r="E2408" s="66" t="s">
        <v>121</v>
      </c>
      <c r="F2408" s="705">
        <v>1</v>
      </c>
      <c r="G2408" s="619">
        <v>12.9</v>
      </c>
      <c r="H2408" s="679">
        <v>2.27</v>
      </c>
      <c r="I2408" s="679"/>
      <c r="J2408" s="458">
        <f t="shared" si="44"/>
        <v>29.283000000000001</v>
      </c>
      <c r="K2408" s="107"/>
      <c r="L2408" s="11"/>
      <c r="M2408" s="676"/>
    </row>
    <row r="2409" spans="2:13" x14ac:dyDescent="0.2">
      <c r="B2409" s="676"/>
      <c r="C2409" s="677"/>
      <c r="D2409" s="143" t="s">
        <v>2297</v>
      </c>
      <c r="E2409" s="66"/>
      <c r="F2409" s="705">
        <v>-1</v>
      </c>
      <c r="G2409" s="619">
        <v>1</v>
      </c>
      <c r="H2409" s="715">
        <v>0.2</v>
      </c>
      <c r="I2409" s="679"/>
      <c r="J2409" s="458">
        <f t="shared" si="44"/>
        <v>-0.2</v>
      </c>
      <c r="K2409" s="107"/>
      <c r="L2409" s="11"/>
      <c r="M2409" s="676"/>
    </row>
    <row r="2410" spans="2:13" x14ac:dyDescent="0.2">
      <c r="B2410" s="676"/>
      <c r="C2410" s="677"/>
      <c r="D2410" s="143" t="s">
        <v>2371</v>
      </c>
      <c r="E2410" s="66"/>
      <c r="F2410" s="705">
        <v>-1</v>
      </c>
      <c r="G2410" s="619">
        <v>0.9</v>
      </c>
      <c r="H2410" s="715">
        <v>0.5</v>
      </c>
      <c r="I2410" s="679"/>
      <c r="J2410" s="458">
        <f t="shared" si="44"/>
        <v>-0.45</v>
      </c>
      <c r="K2410" s="107"/>
      <c r="L2410" s="11"/>
      <c r="M2410" s="676"/>
    </row>
    <row r="2411" spans="2:13" x14ac:dyDescent="0.3">
      <c r="B2411" s="676"/>
      <c r="C2411" s="725"/>
      <c r="D2411" s="117" t="s">
        <v>2390</v>
      </c>
      <c r="E2411" s="675"/>
      <c r="F2411" s="705">
        <v>-1</v>
      </c>
      <c r="G2411" s="619">
        <v>1.1499999999999999</v>
      </c>
      <c r="H2411" s="715">
        <v>2.27</v>
      </c>
      <c r="I2411" s="679"/>
      <c r="J2411" s="527">
        <f t="shared" si="44"/>
        <v>-2.6104999999999996</v>
      </c>
      <c r="K2411" s="107"/>
      <c r="L2411" s="11"/>
      <c r="M2411" s="676"/>
    </row>
    <row r="2412" spans="2:13" x14ac:dyDescent="0.2">
      <c r="B2412" s="676"/>
      <c r="C2412" s="677" t="s">
        <v>1242</v>
      </c>
      <c r="D2412" s="143" t="s">
        <v>828</v>
      </c>
      <c r="E2412" s="66" t="s">
        <v>121</v>
      </c>
      <c r="F2412" s="705">
        <v>1</v>
      </c>
      <c r="G2412" s="619">
        <v>19.899999999999999</v>
      </c>
      <c r="H2412" s="679">
        <v>1.25</v>
      </c>
      <c r="I2412" s="679"/>
      <c r="J2412" s="458">
        <f t="shared" si="44"/>
        <v>24.875</v>
      </c>
      <c r="K2412" s="107"/>
      <c r="L2412" s="11"/>
      <c r="M2412" s="676"/>
    </row>
    <row r="2413" spans="2:13" x14ac:dyDescent="0.2">
      <c r="B2413" s="676"/>
      <c r="C2413" s="677"/>
      <c r="D2413" s="143" t="s">
        <v>2297</v>
      </c>
      <c r="E2413" s="66"/>
      <c r="F2413" s="705">
        <v>-1</v>
      </c>
      <c r="G2413" s="619">
        <v>0.9</v>
      </c>
      <c r="H2413" s="715">
        <v>0.2</v>
      </c>
      <c r="I2413" s="679"/>
      <c r="J2413" s="458">
        <f t="shared" si="44"/>
        <v>-0.18000000000000002</v>
      </c>
      <c r="K2413" s="107"/>
      <c r="L2413" s="11"/>
      <c r="M2413" s="676"/>
    </row>
    <row r="2414" spans="2:13" x14ac:dyDescent="0.2">
      <c r="B2414" s="676"/>
      <c r="C2414" s="677"/>
      <c r="D2414" s="143" t="s">
        <v>2371</v>
      </c>
      <c r="E2414" s="66"/>
      <c r="F2414" s="705">
        <v>-1</v>
      </c>
      <c r="G2414" s="619">
        <v>0.9</v>
      </c>
      <c r="H2414" s="715">
        <v>0.5</v>
      </c>
      <c r="I2414" s="679"/>
      <c r="J2414" s="458">
        <f t="shared" si="44"/>
        <v>-0.45</v>
      </c>
      <c r="K2414" s="107"/>
      <c r="L2414" s="11"/>
      <c r="M2414" s="676"/>
    </row>
    <row r="2415" spans="2:13" x14ac:dyDescent="0.3">
      <c r="B2415" s="676"/>
      <c r="C2415" s="725"/>
      <c r="D2415" s="117" t="s">
        <v>2390</v>
      </c>
      <c r="E2415" s="675"/>
      <c r="F2415" s="705">
        <v>-1</v>
      </c>
      <c r="G2415" s="619">
        <v>1.65</v>
      </c>
      <c r="H2415" s="715">
        <v>2.27</v>
      </c>
      <c r="I2415" s="679"/>
      <c r="J2415" s="527">
        <f t="shared" si="44"/>
        <v>-3.7454999999999998</v>
      </c>
      <c r="K2415" s="107"/>
      <c r="L2415" s="11"/>
      <c r="M2415" s="676"/>
    </row>
    <row r="2416" spans="2:13" x14ac:dyDescent="0.2">
      <c r="B2416" s="676"/>
      <c r="C2416" s="677" t="s">
        <v>1386</v>
      </c>
      <c r="D2416" s="143" t="s">
        <v>825</v>
      </c>
      <c r="E2416" s="66" t="s">
        <v>121</v>
      </c>
      <c r="F2416" s="705">
        <v>1</v>
      </c>
      <c r="G2416" s="619">
        <v>17.100000000000001</v>
      </c>
      <c r="H2416" s="679">
        <v>1.77</v>
      </c>
      <c r="I2416" s="679"/>
      <c r="J2416" s="458">
        <f t="shared" si="44"/>
        <v>30.267000000000003</v>
      </c>
      <c r="K2416" s="107"/>
      <c r="L2416" s="11"/>
      <c r="M2416" s="676"/>
    </row>
    <row r="2417" spans="2:13" x14ac:dyDescent="0.2">
      <c r="B2417" s="676"/>
      <c r="C2417" s="677"/>
      <c r="D2417" s="143" t="s">
        <v>2297</v>
      </c>
      <c r="E2417" s="66"/>
      <c r="F2417" s="705">
        <v>-1</v>
      </c>
      <c r="G2417" s="619">
        <v>0.9</v>
      </c>
      <c r="H2417" s="715">
        <v>0.2</v>
      </c>
      <c r="I2417" s="679"/>
      <c r="J2417" s="458">
        <f t="shared" si="44"/>
        <v>-0.18000000000000002</v>
      </c>
      <c r="K2417" s="107"/>
      <c r="L2417" s="11"/>
      <c r="M2417" s="676"/>
    </row>
    <row r="2418" spans="2:13" x14ac:dyDescent="0.2">
      <c r="B2418" s="676"/>
      <c r="C2418" s="677"/>
      <c r="D2418" s="143" t="s">
        <v>2371</v>
      </c>
      <c r="E2418" s="66"/>
      <c r="F2418" s="705">
        <v>-1</v>
      </c>
      <c r="G2418" s="619">
        <v>1.2</v>
      </c>
      <c r="H2418" s="715">
        <v>0.5</v>
      </c>
      <c r="I2418" s="679"/>
      <c r="J2418" s="458">
        <f t="shared" si="44"/>
        <v>-0.6</v>
      </c>
      <c r="K2418" s="107"/>
      <c r="L2418" s="11"/>
      <c r="M2418" s="676"/>
    </row>
    <row r="2419" spans="2:13" x14ac:dyDescent="0.3">
      <c r="B2419" s="676"/>
      <c r="C2419" s="725"/>
      <c r="D2419" s="117" t="s">
        <v>2390</v>
      </c>
      <c r="E2419" s="675"/>
      <c r="F2419" s="705">
        <v>-1</v>
      </c>
      <c r="G2419" s="619">
        <v>1.65</v>
      </c>
      <c r="H2419" s="715">
        <v>2.27</v>
      </c>
      <c r="I2419" s="679"/>
      <c r="J2419" s="527">
        <f t="shared" si="44"/>
        <v>-3.7454999999999998</v>
      </c>
      <c r="K2419" s="107"/>
      <c r="L2419" s="11"/>
      <c r="M2419" s="676"/>
    </row>
    <row r="2420" spans="2:13" x14ac:dyDescent="0.2">
      <c r="B2420" s="676"/>
      <c r="C2420" s="677" t="s">
        <v>1246</v>
      </c>
      <c r="D2420" s="143" t="s">
        <v>2244</v>
      </c>
      <c r="E2420" s="66" t="s">
        <v>121</v>
      </c>
      <c r="F2420" s="705">
        <v>1</v>
      </c>
      <c r="G2420" s="619">
        <v>9.4</v>
      </c>
      <c r="H2420" s="679">
        <v>1.77</v>
      </c>
      <c r="I2420" s="679"/>
      <c r="J2420" s="458">
        <f t="shared" si="44"/>
        <v>16.638000000000002</v>
      </c>
      <c r="K2420" s="107"/>
      <c r="L2420" s="11"/>
      <c r="M2420" s="676"/>
    </row>
    <row r="2421" spans="2:13" x14ac:dyDescent="0.2">
      <c r="B2421" s="676"/>
      <c r="C2421" s="677"/>
      <c r="D2421" s="143" t="s">
        <v>2297</v>
      </c>
      <c r="E2421" s="66"/>
      <c r="F2421" s="705">
        <v>-1</v>
      </c>
      <c r="G2421" s="619">
        <v>1</v>
      </c>
      <c r="H2421" s="715">
        <v>0.2</v>
      </c>
      <c r="I2421" s="679"/>
      <c r="J2421" s="458">
        <f t="shared" si="44"/>
        <v>-0.2</v>
      </c>
      <c r="K2421" s="107"/>
      <c r="L2421" s="11"/>
      <c r="M2421" s="676"/>
    </row>
    <row r="2422" spans="2:13" x14ac:dyDescent="0.2">
      <c r="B2422" s="676"/>
      <c r="C2422" s="677"/>
      <c r="D2422" s="143" t="s">
        <v>2371</v>
      </c>
      <c r="E2422" s="66"/>
      <c r="F2422" s="705">
        <v>-1</v>
      </c>
      <c r="G2422" s="619">
        <v>0.9</v>
      </c>
      <c r="H2422" s="715">
        <v>0.5</v>
      </c>
      <c r="I2422" s="679"/>
      <c r="J2422" s="458">
        <f t="shared" si="44"/>
        <v>-0.45</v>
      </c>
      <c r="K2422" s="107"/>
      <c r="L2422" s="11"/>
      <c r="M2422" s="676"/>
    </row>
    <row r="2423" spans="2:13" x14ac:dyDescent="0.3">
      <c r="B2423" s="676"/>
      <c r="C2423" s="725"/>
      <c r="D2423" s="117" t="s">
        <v>2390</v>
      </c>
      <c r="E2423" s="675"/>
      <c r="F2423" s="705">
        <v>-1</v>
      </c>
      <c r="G2423" s="619">
        <v>1</v>
      </c>
      <c r="H2423" s="715">
        <v>2.27</v>
      </c>
      <c r="I2423" s="679"/>
      <c r="J2423" s="527">
        <f t="shared" si="44"/>
        <v>-2.27</v>
      </c>
      <c r="K2423" s="107"/>
      <c r="L2423" s="11"/>
      <c r="M2423" s="676"/>
    </row>
    <row r="2424" spans="2:13" x14ac:dyDescent="0.2">
      <c r="B2424" s="676"/>
      <c r="C2424" s="677"/>
      <c r="D2424" s="143" t="s">
        <v>2350</v>
      </c>
      <c r="E2424" s="66" t="s">
        <v>125</v>
      </c>
      <c r="F2424" s="705">
        <v>1</v>
      </c>
      <c r="G2424" s="619">
        <v>9.4</v>
      </c>
      <c r="H2424" s="679">
        <v>2.57</v>
      </c>
      <c r="I2424" s="679"/>
      <c r="J2424" s="458">
        <f t="shared" si="44"/>
        <v>24.157999999999998</v>
      </c>
      <c r="K2424" s="107"/>
      <c r="L2424" s="11"/>
      <c r="M2424" s="676"/>
    </row>
    <row r="2425" spans="2:13" x14ac:dyDescent="0.2">
      <c r="B2425" s="676"/>
      <c r="C2425" s="677"/>
      <c r="D2425" s="143" t="s">
        <v>2297</v>
      </c>
      <c r="E2425" s="66"/>
      <c r="F2425" s="705">
        <v>-2</v>
      </c>
      <c r="G2425" s="619">
        <v>1</v>
      </c>
      <c r="H2425" s="715">
        <v>0.5</v>
      </c>
      <c r="I2425" s="679"/>
      <c r="J2425" s="458">
        <f t="shared" si="44"/>
        <v>-1</v>
      </c>
      <c r="K2425" s="107"/>
      <c r="L2425" s="11"/>
      <c r="M2425" s="676"/>
    </row>
    <row r="2426" spans="2:13" x14ac:dyDescent="0.2">
      <c r="B2426" s="676"/>
      <c r="C2426" s="677"/>
      <c r="D2426" s="143" t="s">
        <v>2297</v>
      </c>
      <c r="E2426" s="66"/>
      <c r="F2426" s="705">
        <v>-2</v>
      </c>
      <c r="G2426" s="619">
        <v>0.9</v>
      </c>
      <c r="H2426" s="715">
        <v>0.5</v>
      </c>
      <c r="I2426" s="679"/>
      <c r="J2426" s="458">
        <f t="shared" si="44"/>
        <v>-0.9</v>
      </c>
      <c r="K2426" s="107"/>
      <c r="L2426" s="11"/>
      <c r="M2426" s="676"/>
    </row>
    <row r="2427" spans="2:13" x14ac:dyDescent="0.25">
      <c r="B2427" s="728"/>
      <c r="C2427" s="728"/>
      <c r="D2427" s="728"/>
      <c r="E2427" s="728"/>
      <c r="F2427" s="728"/>
      <c r="G2427" s="728"/>
      <c r="H2427" s="728"/>
      <c r="I2427" s="728"/>
      <c r="J2427" s="728"/>
      <c r="K2427" s="728"/>
      <c r="L2427" s="728"/>
      <c r="M2427" s="728"/>
    </row>
    <row r="2428" spans="2:13" x14ac:dyDescent="0.2">
      <c r="B2428" s="676"/>
      <c r="C2428" s="677"/>
      <c r="D2428" s="690" t="s">
        <v>1387</v>
      </c>
      <c r="E2428" s="66"/>
      <c r="F2428" s="705"/>
      <c r="G2428" s="619"/>
      <c r="H2428" s="679"/>
      <c r="I2428" s="679"/>
      <c r="J2428" s="458"/>
      <c r="K2428" s="107"/>
      <c r="L2428" s="11"/>
      <c r="M2428" s="676"/>
    </row>
    <row r="2429" spans="2:13" x14ac:dyDescent="0.2">
      <c r="B2429" s="676"/>
      <c r="C2429" s="677" t="s">
        <v>2352</v>
      </c>
      <c r="D2429" s="143" t="s">
        <v>1745</v>
      </c>
      <c r="E2429" s="66" t="s">
        <v>125</v>
      </c>
      <c r="F2429" s="705">
        <v>1</v>
      </c>
      <c r="G2429" s="619">
        <v>15.65</v>
      </c>
      <c r="H2429" s="679">
        <v>2.0699999999999998</v>
      </c>
      <c r="I2429" s="679"/>
      <c r="J2429" s="458">
        <f t="shared" ref="J2429:J2519" si="45">PRODUCT(F2429:I2429)</f>
        <v>32.395499999999998</v>
      </c>
      <c r="K2429" s="107"/>
      <c r="L2429" s="11"/>
      <c r="M2429" s="676"/>
    </row>
    <row r="2430" spans="2:13" x14ac:dyDescent="0.2">
      <c r="B2430" s="676"/>
      <c r="C2430" s="677"/>
      <c r="D2430" s="143"/>
      <c r="E2430" s="66" t="s">
        <v>1250</v>
      </c>
      <c r="F2430" s="705">
        <v>-2</v>
      </c>
      <c r="G2430" s="619">
        <v>6.85</v>
      </c>
      <c r="H2430" s="679">
        <v>1</v>
      </c>
      <c r="I2430" s="679"/>
      <c r="J2430" s="458">
        <f t="shared" si="45"/>
        <v>-13.7</v>
      </c>
      <c r="K2430" s="107"/>
      <c r="L2430" s="11"/>
      <c r="M2430" s="676"/>
    </row>
    <row r="2431" spans="2:13" x14ac:dyDescent="0.3">
      <c r="B2431" s="676"/>
      <c r="C2431" s="725"/>
      <c r="D2431" s="117" t="s">
        <v>2390</v>
      </c>
      <c r="E2431" s="675"/>
      <c r="F2431" s="705">
        <v>-1</v>
      </c>
      <c r="G2431" s="619">
        <v>1.95</v>
      </c>
      <c r="H2431" s="715">
        <v>2.57</v>
      </c>
      <c r="I2431" s="679"/>
      <c r="J2431" s="527">
        <f t="shared" si="45"/>
        <v>-5.0114999999999998</v>
      </c>
      <c r="K2431" s="107"/>
      <c r="L2431" s="11"/>
      <c r="M2431" s="676"/>
    </row>
    <row r="2432" spans="2:13" x14ac:dyDescent="0.2">
      <c r="B2432" s="676"/>
      <c r="C2432" s="677" t="s">
        <v>2353</v>
      </c>
      <c r="D2432" s="143" t="s">
        <v>144</v>
      </c>
      <c r="E2432" s="66" t="s">
        <v>125</v>
      </c>
      <c r="F2432" s="705">
        <v>1</v>
      </c>
      <c r="G2432" s="619">
        <v>15.65</v>
      </c>
      <c r="H2432" s="679">
        <v>1.55</v>
      </c>
      <c r="I2432" s="679"/>
      <c r="J2432" s="458">
        <f t="shared" si="45"/>
        <v>24.2575</v>
      </c>
      <c r="K2432" s="107"/>
      <c r="L2432" s="11"/>
      <c r="M2432" s="676"/>
    </row>
    <row r="2433" spans="2:13" x14ac:dyDescent="0.2">
      <c r="B2433" s="676"/>
      <c r="C2433" s="677"/>
      <c r="D2433" s="143" t="s">
        <v>2297</v>
      </c>
      <c r="E2433" s="66"/>
      <c r="F2433" s="705">
        <v>-1</v>
      </c>
      <c r="G2433" s="619">
        <v>1.2</v>
      </c>
      <c r="H2433" s="715">
        <v>0.5</v>
      </c>
      <c r="I2433" s="679"/>
      <c r="J2433" s="458">
        <f t="shared" si="45"/>
        <v>-0.6</v>
      </c>
      <c r="K2433" s="107"/>
      <c r="L2433" s="11"/>
      <c r="M2433" s="676"/>
    </row>
    <row r="2434" spans="2:13" x14ac:dyDescent="0.2">
      <c r="B2434" s="676"/>
      <c r="C2434" s="677"/>
      <c r="D2434" s="143" t="s">
        <v>2297</v>
      </c>
      <c r="E2434" s="66"/>
      <c r="F2434" s="705">
        <v>-2</v>
      </c>
      <c r="G2434" s="619">
        <v>1</v>
      </c>
      <c r="H2434" s="715">
        <v>0.5</v>
      </c>
      <c r="I2434" s="679"/>
      <c r="J2434" s="458">
        <f t="shared" si="45"/>
        <v>-1</v>
      </c>
      <c r="K2434" s="107"/>
      <c r="L2434" s="11"/>
      <c r="M2434" s="676"/>
    </row>
    <row r="2435" spans="2:13" x14ac:dyDescent="0.3">
      <c r="B2435" s="676"/>
      <c r="C2435" s="725"/>
      <c r="D2435" s="117" t="s">
        <v>2390</v>
      </c>
      <c r="E2435" s="675"/>
      <c r="F2435" s="705">
        <v>-1</v>
      </c>
      <c r="G2435" s="619">
        <v>1.95</v>
      </c>
      <c r="H2435" s="715">
        <v>2.57</v>
      </c>
      <c r="I2435" s="679"/>
      <c r="J2435" s="527">
        <f t="shared" si="45"/>
        <v>-5.0114999999999998</v>
      </c>
      <c r="K2435" s="107"/>
      <c r="L2435" s="11"/>
      <c r="M2435" s="676"/>
    </row>
    <row r="2436" spans="2:13" x14ac:dyDescent="0.2">
      <c r="B2436" s="676"/>
      <c r="C2436" s="677" t="s">
        <v>1231</v>
      </c>
      <c r="D2436" s="143" t="s">
        <v>1232</v>
      </c>
      <c r="E2436" s="66" t="s">
        <v>797</v>
      </c>
      <c r="F2436" s="705">
        <v>1</v>
      </c>
      <c r="G2436" s="619">
        <v>16.8</v>
      </c>
      <c r="H2436" s="679">
        <v>3.15</v>
      </c>
      <c r="I2436" s="679"/>
      <c r="J2436" s="458">
        <f t="shared" si="45"/>
        <v>52.92</v>
      </c>
      <c r="K2436" s="107"/>
      <c r="L2436" s="11"/>
      <c r="M2436" s="676"/>
    </row>
    <row r="2437" spans="2:13" x14ac:dyDescent="0.2">
      <c r="B2437" s="676"/>
      <c r="C2437" s="677"/>
      <c r="D2437" s="143" t="s">
        <v>2297</v>
      </c>
      <c r="E2437" s="66"/>
      <c r="F2437" s="705">
        <v>-1</v>
      </c>
      <c r="G2437" s="619">
        <v>1</v>
      </c>
      <c r="H2437" s="715">
        <v>2.1</v>
      </c>
      <c r="I2437" s="679"/>
      <c r="J2437" s="458">
        <f t="shared" si="45"/>
        <v>-2.1</v>
      </c>
      <c r="K2437" s="107"/>
      <c r="L2437" s="11"/>
      <c r="M2437" s="676"/>
    </row>
    <row r="2438" spans="2:13" x14ac:dyDescent="0.2">
      <c r="B2438" s="676"/>
      <c r="C2438" s="677"/>
      <c r="D2438" s="143" t="s">
        <v>2371</v>
      </c>
      <c r="E2438" s="66"/>
      <c r="F2438" s="705">
        <v>-1</v>
      </c>
      <c r="G2438" s="619">
        <v>1.8</v>
      </c>
      <c r="H2438" s="715">
        <v>1.4</v>
      </c>
      <c r="I2438" s="679"/>
      <c r="J2438" s="458">
        <f t="shared" si="45"/>
        <v>-2.52</v>
      </c>
      <c r="K2438" s="107"/>
      <c r="L2438" s="11"/>
      <c r="M2438" s="676"/>
    </row>
    <row r="2439" spans="2:13" x14ac:dyDescent="0.3">
      <c r="B2439" s="676"/>
      <c r="C2439" s="725"/>
      <c r="D2439" s="117" t="s">
        <v>2390</v>
      </c>
      <c r="E2439" s="675"/>
      <c r="F2439" s="705">
        <v>-1</v>
      </c>
      <c r="G2439" s="619">
        <v>0.5</v>
      </c>
      <c r="H2439" s="715">
        <v>4.17</v>
      </c>
      <c r="I2439" s="679"/>
      <c r="J2439" s="527">
        <f t="shared" si="45"/>
        <v>-2.085</v>
      </c>
      <c r="K2439" s="107"/>
      <c r="L2439" s="11"/>
      <c r="M2439" s="676"/>
    </row>
    <row r="2440" spans="2:13" x14ac:dyDescent="0.2">
      <c r="B2440" s="676"/>
      <c r="C2440" s="677" t="s">
        <v>1234</v>
      </c>
      <c r="D2440" s="143" t="s">
        <v>182</v>
      </c>
      <c r="E2440" s="66" t="s">
        <v>797</v>
      </c>
      <c r="F2440" s="705">
        <v>1</v>
      </c>
      <c r="G2440" s="619">
        <v>15.7</v>
      </c>
      <c r="H2440" s="679">
        <v>3.15</v>
      </c>
      <c r="I2440" s="679"/>
      <c r="J2440" s="458">
        <f t="shared" si="45"/>
        <v>49.454999999999998</v>
      </c>
      <c r="K2440" s="107"/>
      <c r="L2440" s="11"/>
      <c r="M2440" s="676"/>
    </row>
    <row r="2441" spans="2:13" x14ac:dyDescent="0.2">
      <c r="B2441" s="676"/>
      <c r="C2441" s="677"/>
      <c r="D2441" s="143" t="s">
        <v>2297</v>
      </c>
      <c r="E2441" s="66"/>
      <c r="F2441" s="705">
        <v>-1</v>
      </c>
      <c r="G2441" s="619">
        <v>1</v>
      </c>
      <c r="H2441" s="715">
        <v>2.1</v>
      </c>
      <c r="I2441" s="679"/>
      <c r="J2441" s="458">
        <f t="shared" si="45"/>
        <v>-2.1</v>
      </c>
      <c r="K2441" s="107"/>
      <c r="L2441" s="11"/>
      <c r="M2441" s="676"/>
    </row>
    <row r="2442" spans="2:13" x14ac:dyDescent="0.2">
      <c r="B2442" s="676"/>
      <c r="C2442" s="677"/>
      <c r="D2442" s="143" t="s">
        <v>2371</v>
      </c>
      <c r="E2442" s="66"/>
      <c r="F2442" s="705">
        <v>-1</v>
      </c>
      <c r="G2442" s="619">
        <v>1.5</v>
      </c>
      <c r="H2442" s="715">
        <v>1.4</v>
      </c>
      <c r="I2442" s="679"/>
      <c r="J2442" s="458">
        <f t="shared" si="45"/>
        <v>-2.0999999999999996</v>
      </c>
      <c r="K2442" s="107"/>
      <c r="L2442" s="11"/>
      <c r="M2442" s="676"/>
    </row>
    <row r="2443" spans="2:13" x14ac:dyDescent="0.3">
      <c r="B2443" s="676"/>
      <c r="C2443" s="725"/>
      <c r="D2443" s="117" t="s">
        <v>2390</v>
      </c>
      <c r="E2443" s="675"/>
      <c r="F2443" s="705">
        <v>-1</v>
      </c>
      <c r="G2443" s="619">
        <v>1.5</v>
      </c>
      <c r="H2443" s="715">
        <v>4.17</v>
      </c>
      <c r="I2443" s="679"/>
      <c r="J2443" s="527">
        <f t="shared" si="45"/>
        <v>-6.2549999999999999</v>
      </c>
      <c r="K2443" s="107"/>
      <c r="L2443" s="11"/>
      <c r="M2443" s="676"/>
    </row>
    <row r="2444" spans="2:13" x14ac:dyDescent="0.2">
      <c r="B2444" s="676"/>
      <c r="C2444" s="677" t="s">
        <v>1236</v>
      </c>
      <c r="D2444" s="143" t="s">
        <v>182</v>
      </c>
      <c r="E2444" s="66" t="s">
        <v>797</v>
      </c>
      <c r="F2444" s="705">
        <v>1</v>
      </c>
      <c r="G2444" s="619">
        <v>15.7</v>
      </c>
      <c r="H2444" s="679">
        <v>4.17</v>
      </c>
      <c r="I2444" s="679"/>
      <c r="J2444" s="458">
        <f t="shared" si="45"/>
        <v>65.468999999999994</v>
      </c>
      <c r="K2444" s="107"/>
      <c r="L2444" s="11"/>
      <c r="M2444" s="676"/>
    </row>
    <row r="2445" spans="2:13" x14ac:dyDescent="0.2">
      <c r="B2445" s="676"/>
      <c r="C2445" s="677"/>
      <c r="D2445" s="143" t="s">
        <v>2297</v>
      </c>
      <c r="E2445" s="66"/>
      <c r="F2445" s="705">
        <v>-1</v>
      </c>
      <c r="G2445" s="619">
        <v>1</v>
      </c>
      <c r="H2445" s="715">
        <v>2.1</v>
      </c>
      <c r="I2445" s="679"/>
      <c r="J2445" s="458">
        <f t="shared" si="45"/>
        <v>-2.1</v>
      </c>
      <c r="K2445" s="107"/>
      <c r="L2445" s="11"/>
      <c r="M2445" s="676"/>
    </row>
    <row r="2446" spans="2:13" x14ac:dyDescent="0.2">
      <c r="B2446" s="676"/>
      <c r="C2446" s="677"/>
      <c r="D2446" s="143" t="s">
        <v>2371</v>
      </c>
      <c r="E2446" s="66"/>
      <c r="F2446" s="705">
        <v>-1</v>
      </c>
      <c r="G2446" s="619">
        <v>1.8</v>
      </c>
      <c r="H2446" s="715">
        <v>1.4</v>
      </c>
      <c r="I2446" s="679"/>
      <c r="J2446" s="458">
        <f t="shared" si="45"/>
        <v>-2.52</v>
      </c>
      <c r="K2446" s="107"/>
      <c r="L2446" s="11"/>
      <c r="M2446" s="676"/>
    </row>
    <row r="2447" spans="2:13" x14ac:dyDescent="0.2">
      <c r="B2447" s="676"/>
      <c r="C2447" s="677" t="s">
        <v>1237</v>
      </c>
      <c r="D2447" s="143" t="s">
        <v>2200</v>
      </c>
      <c r="E2447" s="66" t="s">
        <v>120</v>
      </c>
      <c r="F2447" s="705">
        <v>1</v>
      </c>
      <c r="G2447" s="619">
        <v>12.2</v>
      </c>
      <c r="H2447" s="679">
        <v>2.37</v>
      </c>
      <c r="I2447" s="679"/>
      <c r="J2447" s="458">
        <f t="shared" si="45"/>
        <v>28.913999999999998</v>
      </c>
      <c r="K2447" s="107"/>
      <c r="L2447" s="11"/>
      <c r="M2447" s="676"/>
    </row>
    <row r="2448" spans="2:13" x14ac:dyDescent="0.2">
      <c r="B2448" s="676"/>
      <c r="C2448" s="677"/>
      <c r="D2448" s="143" t="s">
        <v>2297</v>
      </c>
      <c r="E2448" s="66"/>
      <c r="F2448" s="705">
        <v>-1</v>
      </c>
      <c r="G2448" s="619">
        <v>0.9</v>
      </c>
      <c r="H2448" s="715">
        <v>0.8</v>
      </c>
      <c r="I2448" s="679"/>
      <c r="J2448" s="458">
        <f t="shared" si="45"/>
        <v>-0.72000000000000008</v>
      </c>
      <c r="K2448" s="107"/>
      <c r="L2448" s="11"/>
      <c r="M2448" s="676"/>
    </row>
    <row r="2449" spans="2:13" x14ac:dyDescent="0.2">
      <c r="B2449" s="676"/>
      <c r="C2449" s="677"/>
      <c r="D2449" s="143" t="s">
        <v>2371</v>
      </c>
      <c r="E2449" s="66"/>
      <c r="F2449" s="705">
        <v>-1</v>
      </c>
      <c r="G2449" s="619">
        <v>0.6</v>
      </c>
      <c r="H2449" s="715">
        <v>0.5</v>
      </c>
      <c r="I2449" s="679"/>
      <c r="J2449" s="458">
        <f t="shared" si="45"/>
        <v>-0.3</v>
      </c>
      <c r="K2449" s="107"/>
      <c r="L2449" s="11"/>
      <c r="M2449" s="676"/>
    </row>
    <row r="2450" spans="2:13" x14ac:dyDescent="0.3">
      <c r="B2450" s="676"/>
      <c r="C2450" s="725"/>
      <c r="D2450" s="117" t="s">
        <v>2390</v>
      </c>
      <c r="E2450" s="675"/>
      <c r="F2450" s="705">
        <v>-1</v>
      </c>
      <c r="G2450" s="619">
        <v>0.9</v>
      </c>
      <c r="H2450" s="715">
        <v>2.87</v>
      </c>
      <c r="I2450" s="679"/>
      <c r="J2450" s="527">
        <f t="shared" si="45"/>
        <v>-2.5830000000000002</v>
      </c>
      <c r="K2450" s="107"/>
      <c r="L2450" s="11"/>
      <c r="M2450" s="676"/>
    </row>
    <row r="2451" spans="2:13" x14ac:dyDescent="0.2">
      <c r="B2451" s="676"/>
      <c r="C2451" s="677" t="s">
        <v>1254</v>
      </c>
      <c r="D2451" s="143" t="s">
        <v>126</v>
      </c>
      <c r="E2451" s="66" t="s">
        <v>797</v>
      </c>
      <c r="F2451" s="705">
        <v>1</v>
      </c>
      <c r="G2451" s="619">
        <v>17.7</v>
      </c>
      <c r="H2451" s="679">
        <v>3.67</v>
      </c>
      <c r="I2451" s="679"/>
      <c r="J2451" s="458">
        <f t="shared" si="45"/>
        <v>64.959000000000003</v>
      </c>
      <c r="K2451" s="107"/>
      <c r="L2451" s="11"/>
      <c r="M2451" s="676"/>
    </row>
    <row r="2452" spans="2:13" x14ac:dyDescent="0.2">
      <c r="B2452" s="676"/>
      <c r="C2452" s="677"/>
      <c r="D2452" s="143" t="s">
        <v>2297</v>
      </c>
      <c r="E2452" s="66"/>
      <c r="F2452" s="705">
        <v>-1</v>
      </c>
      <c r="G2452" s="619">
        <v>1</v>
      </c>
      <c r="H2452" s="715">
        <v>2.1</v>
      </c>
      <c r="I2452" s="679"/>
      <c r="J2452" s="458">
        <f t="shared" si="45"/>
        <v>-2.1</v>
      </c>
      <c r="K2452" s="107"/>
      <c r="L2452" s="11"/>
      <c r="M2452" s="676"/>
    </row>
    <row r="2453" spans="2:13" x14ac:dyDescent="0.2">
      <c r="B2453" s="676"/>
      <c r="C2453" s="677"/>
      <c r="D2453" s="143" t="s">
        <v>2371</v>
      </c>
      <c r="E2453" s="66"/>
      <c r="F2453" s="705">
        <v>-1</v>
      </c>
      <c r="G2453" s="619">
        <v>1.8</v>
      </c>
      <c r="H2453" s="715">
        <v>1.4</v>
      </c>
      <c r="I2453" s="679"/>
      <c r="J2453" s="458">
        <f t="shared" si="45"/>
        <v>-2.52</v>
      </c>
      <c r="K2453" s="107"/>
      <c r="L2453" s="11"/>
      <c r="M2453" s="676"/>
    </row>
    <row r="2454" spans="2:13" x14ac:dyDescent="0.3">
      <c r="B2454" s="676"/>
      <c r="C2454" s="725"/>
      <c r="D2454" s="117" t="s">
        <v>2390</v>
      </c>
      <c r="E2454" s="675"/>
      <c r="F2454" s="705">
        <v>-1</v>
      </c>
      <c r="G2454" s="619">
        <v>1.1000000000000001</v>
      </c>
      <c r="H2454" s="715">
        <v>4.17</v>
      </c>
      <c r="I2454" s="679"/>
      <c r="J2454" s="527">
        <f t="shared" si="45"/>
        <v>-4.5870000000000006</v>
      </c>
      <c r="K2454" s="107"/>
      <c r="L2454" s="11"/>
      <c r="M2454" s="676"/>
    </row>
    <row r="2455" spans="2:13" x14ac:dyDescent="0.2">
      <c r="B2455" s="676"/>
      <c r="C2455" s="677" t="s">
        <v>1255</v>
      </c>
      <c r="D2455" s="143" t="s">
        <v>325</v>
      </c>
      <c r="E2455" s="66" t="s">
        <v>797</v>
      </c>
      <c r="F2455" s="705">
        <v>1</v>
      </c>
      <c r="G2455" s="619">
        <v>15.7</v>
      </c>
      <c r="H2455" s="679">
        <v>3.67</v>
      </c>
      <c r="I2455" s="679"/>
      <c r="J2455" s="458">
        <f t="shared" si="45"/>
        <v>57.619</v>
      </c>
      <c r="K2455" s="107"/>
      <c r="L2455" s="11"/>
      <c r="M2455" s="676"/>
    </row>
    <row r="2456" spans="2:13" x14ac:dyDescent="0.2">
      <c r="B2456" s="676"/>
      <c r="C2456" s="677"/>
      <c r="D2456" s="143" t="s">
        <v>2297</v>
      </c>
      <c r="E2456" s="66"/>
      <c r="F2456" s="705">
        <v>-1</v>
      </c>
      <c r="G2456" s="619">
        <v>1</v>
      </c>
      <c r="H2456" s="715">
        <v>2.1</v>
      </c>
      <c r="I2456" s="679"/>
      <c r="J2456" s="458">
        <f t="shared" si="45"/>
        <v>-2.1</v>
      </c>
      <c r="K2456" s="107"/>
      <c r="L2456" s="11"/>
      <c r="M2456" s="676"/>
    </row>
    <row r="2457" spans="2:13" x14ac:dyDescent="0.2">
      <c r="B2457" s="676"/>
      <c r="C2457" s="677"/>
      <c r="D2457" s="143" t="s">
        <v>2371</v>
      </c>
      <c r="E2457" s="66"/>
      <c r="F2457" s="705">
        <v>-1</v>
      </c>
      <c r="G2457" s="619">
        <v>1.8</v>
      </c>
      <c r="H2457" s="715">
        <v>1.4</v>
      </c>
      <c r="I2457" s="679"/>
      <c r="J2457" s="458">
        <f t="shared" si="45"/>
        <v>-2.52</v>
      </c>
      <c r="K2457" s="107"/>
      <c r="L2457" s="11"/>
      <c r="M2457" s="676"/>
    </row>
    <row r="2458" spans="2:13" x14ac:dyDescent="0.3">
      <c r="B2458" s="676"/>
      <c r="C2458" s="725"/>
      <c r="D2458" s="117" t="s">
        <v>2390</v>
      </c>
      <c r="E2458" s="675"/>
      <c r="F2458" s="705">
        <v>-1</v>
      </c>
      <c r="G2458" s="619">
        <v>4.6500000000000004</v>
      </c>
      <c r="H2458" s="715">
        <v>4.17</v>
      </c>
      <c r="I2458" s="679"/>
      <c r="J2458" s="527">
        <f t="shared" si="45"/>
        <v>-19.390499999999999</v>
      </c>
      <c r="K2458" s="107"/>
      <c r="L2458" s="11"/>
      <c r="M2458" s="676"/>
    </row>
    <row r="2459" spans="2:13" x14ac:dyDescent="0.2">
      <c r="B2459" s="676"/>
      <c r="C2459" s="677" t="s">
        <v>1270</v>
      </c>
      <c r="D2459" s="143" t="s">
        <v>1271</v>
      </c>
      <c r="E2459" s="66" t="s">
        <v>2484</v>
      </c>
      <c r="F2459" s="705">
        <v>1</v>
      </c>
      <c r="G2459" s="619">
        <v>32.6</v>
      </c>
      <c r="H2459" s="679">
        <v>4.07</v>
      </c>
      <c r="I2459" s="679"/>
      <c r="J2459" s="458">
        <f t="shared" si="45"/>
        <v>132.68200000000002</v>
      </c>
      <c r="K2459" s="107"/>
      <c r="L2459" s="11"/>
      <c r="M2459" s="676"/>
    </row>
    <row r="2460" spans="2:13" x14ac:dyDescent="0.3">
      <c r="B2460" s="676"/>
      <c r="C2460" s="725"/>
      <c r="D2460" s="117" t="s">
        <v>2297</v>
      </c>
      <c r="E2460" s="699"/>
      <c r="F2460" s="705">
        <v>-2</v>
      </c>
      <c r="G2460" s="619">
        <v>1.2</v>
      </c>
      <c r="H2460" s="715">
        <v>2</v>
      </c>
      <c r="I2460" s="679"/>
      <c r="J2460" s="458">
        <f t="shared" si="45"/>
        <v>-4.8</v>
      </c>
      <c r="K2460" s="107"/>
      <c r="L2460" s="11"/>
      <c r="M2460" s="676"/>
    </row>
    <row r="2461" spans="2:13" x14ac:dyDescent="0.2">
      <c r="B2461" s="676"/>
      <c r="C2461" s="677"/>
      <c r="D2461" s="143"/>
      <c r="E2461" s="66" t="s">
        <v>2453</v>
      </c>
      <c r="F2461" s="705">
        <v>-1</v>
      </c>
      <c r="G2461" s="619">
        <v>0.2</v>
      </c>
      <c r="H2461" s="679">
        <v>0.2</v>
      </c>
      <c r="I2461" s="679"/>
      <c r="J2461" s="458">
        <f t="shared" si="45"/>
        <v>-4.0000000000000008E-2</v>
      </c>
      <c r="K2461" s="107"/>
      <c r="L2461" s="11"/>
      <c r="M2461" s="676"/>
    </row>
    <row r="2462" spans="2:13" x14ac:dyDescent="0.2">
      <c r="B2462" s="676"/>
      <c r="C2462" s="677"/>
      <c r="D2462" s="143" t="s">
        <v>2390</v>
      </c>
      <c r="E2462" s="66"/>
      <c r="F2462" s="705">
        <v>-1</v>
      </c>
      <c r="G2462" s="619">
        <v>1</v>
      </c>
      <c r="H2462" s="679">
        <v>4.07</v>
      </c>
      <c r="I2462" s="679"/>
      <c r="J2462" s="458">
        <f t="shared" si="45"/>
        <v>-4.07</v>
      </c>
      <c r="K2462" s="107"/>
      <c r="L2462" s="11"/>
      <c r="M2462" s="676"/>
    </row>
    <row r="2463" spans="2:13" x14ac:dyDescent="0.2">
      <c r="B2463" s="676"/>
      <c r="C2463" s="677" t="s">
        <v>1389</v>
      </c>
      <c r="D2463" s="143" t="s">
        <v>826</v>
      </c>
      <c r="E2463" s="66" t="s">
        <v>120</v>
      </c>
      <c r="F2463" s="705">
        <v>1</v>
      </c>
      <c r="G2463" s="619">
        <v>7.2</v>
      </c>
      <c r="H2463" s="679">
        <v>2.37</v>
      </c>
      <c r="I2463" s="679"/>
      <c r="J2463" s="458">
        <f t="shared" si="45"/>
        <v>17.064</v>
      </c>
      <c r="K2463" s="107"/>
      <c r="L2463" s="11"/>
      <c r="M2463" s="676"/>
    </row>
    <row r="2464" spans="2:13" x14ac:dyDescent="0.2">
      <c r="B2464" s="676"/>
      <c r="C2464" s="677"/>
      <c r="D2464" s="143" t="s">
        <v>2297</v>
      </c>
      <c r="E2464" s="66"/>
      <c r="F2464" s="705">
        <v>-1</v>
      </c>
      <c r="G2464" s="619">
        <v>0.8</v>
      </c>
      <c r="H2464" s="715">
        <v>1.3</v>
      </c>
      <c r="I2464" s="679"/>
      <c r="J2464" s="458">
        <f t="shared" si="45"/>
        <v>-1.04</v>
      </c>
      <c r="K2464" s="107"/>
      <c r="L2464" s="11"/>
      <c r="M2464" s="676"/>
    </row>
    <row r="2465" spans="2:13" x14ac:dyDescent="0.2">
      <c r="B2465" s="676"/>
      <c r="C2465" s="677" t="s">
        <v>1391</v>
      </c>
      <c r="D2465" s="143" t="s">
        <v>827</v>
      </c>
      <c r="E2465" s="66" t="s">
        <v>120</v>
      </c>
      <c r="F2465" s="705">
        <v>1</v>
      </c>
      <c r="G2465" s="619">
        <v>6</v>
      </c>
      <c r="H2465" s="679">
        <v>2.37</v>
      </c>
      <c r="I2465" s="679"/>
      <c r="J2465" s="458">
        <f t="shared" si="45"/>
        <v>14.22</v>
      </c>
      <c r="K2465" s="107"/>
      <c r="L2465" s="11"/>
      <c r="M2465" s="676"/>
    </row>
    <row r="2466" spans="2:13" x14ac:dyDescent="0.2">
      <c r="B2466" s="676"/>
      <c r="C2466" s="677"/>
      <c r="D2466" s="143" t="s">
        <v>2297</v>
      </c>
      <c r="E2466" s="66"/>
      <c r="F2466" s="705">
        <v>-1</v>
      </c>
      <c r="G2466" s="619">
        <v>0.8</v>
      </c>
      <c r="H2466" s="715">
        <v>1.3</v>
      </c>
      <c r="I2466" s="679"/>
      <c r="J2466" s="458">
        <f t="shared" si="45"/>
        <v>-1.04</v>
      </c>
      <c r="K2466" s="107"/>
      <c r="L2466" s="11"/>
      <c r="M2466" s="676"/>
    </row>
    <row r="2467" spans="2:13" x14ac:dyDescent="0.3">
      <c r="B2467" s="676"/>
      <c r="C2467" s="725"/>
      <c r="D2467" s="117" t="s">
        <v>2390</v>
      </c>
      <c r="E2467" s="675"/>
      <c r="F2467" s="705">
        <v>-1</v>
      </c>
      <c r="G2467" s="619">
        <v>1.3</v>
      </c>
      <c r="H2467" s="715">
        <v>2.87</v>
      </c>
      <c r="I2467" s="679"/>
      <c r="J2467" s="527">
        <f t="shared" si="45"/>
        <v>-3.7310000000000003</v>
      </c>
      <c r="K2467" s="107"/>
      <c r="L2467" s="11"/>
      <c r="M2467" s="676"/>
    </row>
    <row r="2468" spans="2:13" x14ac:dyDescent="0.2">
      <c r="B2468" s="676"/>
      <c r="C2468" s="677" t="s">
        <v>2354</v>
      </c>
      <c r="D2468" s="143" t="s">
        <v>2355</v>
      </c>
      <c r="E2468" s="66" t="s">
        <v>125</v>
      </c>
      <c r="F2468" s="705">
        <v>1</v>
      </c>
      <c r="G2468" s="619">
        <v>70.55</v>
      </c>
      <c r="H2468" s="679">
        <v>2.0699999999999998</v>
      </c>
      <c r="I2468" s="679"/>
      <c r="J2468" s="458">
        <f t="shared" si="45"/>
        <v>146.03849999999997</v>
      </c>
      <c r="K2468" s="107"/>
      <c r="L2468" s="11"/>
      <c r="M2468" s="676"/>
    </row>
    <row r="2469" spans="2:13" x14ac:dyDescent="0.2">
      <c r="B2469" s="676"/>
      <c r="C2469" s="677"/>
      <c r="D2469" s="143" t="s">
        <v>2297</v>
      </c>
      <c r="E2469" s="66"/>
      <c r="F2469" s="705">
        <v>-11</v>
      </c>
      <c r="G2469" s="619">
        <v>1</v>
      </c>
      <c r="H2469" s="679">
        <v>0.5</v>
      </c>
      <c r="I2469" s="679"/>
      <c r="J2469" s="458">
        <f t="shared" si="45"/>
        <v>-5.5</v>
      </c>
      <c r="K2469" s="107"/>
      <c r="L2469" s="11"/>
      <c r="M2469" s="676"/>
    </row>
    <row r="2470" spans="2:13" x14ac:dyDescent="0.2">
      <c r="B2470" s="676"/>
      <c r="C2470" s="677"/>
      <c r="D2470" s="143" t="s">
        <v>2297</v>
      </c>
      <c r="E2470" s="66"/>
      <c r="F2470" s="705">
        <v>-1</v>
      </c>
      <c r="G2470" s="619">
        <v>0.9</v>
      </c>
      <c r="H2470" s="679">
        <v>0.5</v>
      </c>
      <c r="I2470" s="679"/>
      <c r="J2470" s="458">
        <f t="shared" si="45"/>
        <v>-0.45</v>
      </c>
      <c r="K2470" s="107"/>
      <c r="L2470" s="11"/>
      <c r="M2470" s="676"/>
    </row>
    <row r="2471" spans="2:13" x14ac:dyDescent="0.2">
      <c r="B2471" s="676"/>
      <c r="C2471" s="677"/>
      <c r="D2471" s="143" t="s">
        <v>2297</v>
      </c>
      <c r="E2471" s="66"/>
      <c r="F2471" s="705">
        <v>-1</v>
      </c>
      <c r="G2471" s="619">
        <v>0.6</v>
      </c>
      <c r="H2471" s="679">
        <v>0.5</v>
      </c>
      <c r="I2471" s="679"/>
      <c r="J2471" s="458">
        <f t="shared" si="45"/>
        <v>-0.3</v>
      </c>
      <c r="K2471" s="107"/>
      <c r="L2471" s="11"/>
      <c r="M2471" s="676"/>
    </row>
    <row r="2472" spans="2:13" x14ac:dyDescent="0.2">
      <c r="B2472" s="676"/>
      <c r="C2472" s="677"/>
      <c r="D2472" s="143"/>
      <c r="E2472" s="66" t="s">
        <v>2311</v>
      </c>
      <c r="F2472" s="705">
        <v>-2</v>
      </c>
      <c r="G2472" s="619">
        <v>0.7</v>
      </c>
      <c r="H2472" s="679">
        <v>0.05</v>
      </c>
      <c r="I2472" s="679"/>
      <c r="J2472" s="458">
        <f t="shared" si="45"/>
        <v>-6.9999999999999993E-2</v>
      </c>
      <c r="K2472" s="107"/>
      <c r="L2472" s="11"/>
      <c r="M2472" s="676"/>
    </row>
    <row r="2473" spans="2:13" x14ac:dyDescent="0.2">
      <c r="B2473" s="676"/>
      <c r="C2473" s="677"/>
      <c r="D2473" s="143"/>
      <c r="E2473" s="66" t="s">
        <v>2302</v>
      </c>
      <c r="F2473" s="705">
        <v>-2</v>
      </c>
      <c r="G2473" s="619">
        <v>0.4</v>
      </c>
      <c r="H2473" s="679">
        <v>0.05</v>
      </c>
      <c r="I2473" s="679"/>
      <c r="J2473" s="458">
        <f t="shared" si="45"/>
        <v>-4.0000000000000008E-2</v>
      </c>
      <c r="K2473" s="107"/>
      <c r="L2473" s="11"/>
      <c r="M2473" s="676"/>
    </row>
    <row r="2474" spans="2:13" x14ac:dyDescent="0.2">
      <c r="B2474" s="676"/>
      <c r="C2474" s="677"/>
      <c r="D2474" s="143"/>
      <c r="E2474" s="66" t="s">
        <v>1251</v>
      </c>
      <c r="F2474" s="705">
        <v>-2</v>
      </c>
      <c r="G2474" s="619">
        <v>6.85</v>
      </c>
      <c r="H2474" s="679">
        <v>1</v>
      </c>
      <c r="I2474" s="679"/>
      <c r="J2474" s="458">
        <f t="shared" si="45"/>
        <v>-13.7</v>
      </c>
      <c r="K2474" s="107"/>
      <c r="L2474" s="11"/>
      <c r="M2474" s="676"/>
    </row>
    <row r="2475" spans="2:13" x14ac:dyDescent="0.3">
      <c r="B2475" s="676"/>
      <c r="C2475" s="725"/>
      <c r="D2475" s="117" t="s">
        <v>2390</v>
      </c>
      <c r="E2475" s="675"/>
      <c r="F2475" s="705">
        <v>-1</v>
      </c>
      <c r="G2475" s="619">
        <v>5.2</v>
      </c>
      <c r="H2475" s="715">
        <v>2.57</v>
      </c>
      <c r="I2475" s="679"/>
      <c r="J2475" s="527">
        <f t="shared" si="45"/>
        <v>-13.363999999999999</v>
      </c>
      <c r="K2475" s="107"/>
      <c r="L2475" s="11"/>
      <c r="M2475" s="676"/>
    </row>
    <row r="2476" spans="2:13" x14ac:dyDescent="0.2">
      <c r="B2476" s="676"/>
      <c r="C2476" s="677" t="s">
        <v>1266</v>
      </c>
      <c r="D2476" s="143" t="s">
        <v>790</v>
      </c>
      <c r="E2476" s="66" t="s">
        <v>782</v>
      </c>
      <c r="F2476" s="705">
        <v>1</v>
      </c>
      <c r="G2476" s="619">
        <v>9</v>
      </c>
      <c r="H2476" s="679">
        <v>2.0699999999999998</v>
      </c>
      <c r="I2476" s="679"/>
      <c r="J2476" s="458">
        <f t="shared" si="45"/>
        <v>18.63</v>
      </c>
      <c r="K2476" s="107"/>
      <c r="L2476" s="11"/>
      <c r="M2476" s="676"/>
    </row>
    <row r="2477" spans="2:13" x14ac:dyDescent="0.2">
      <c r="B2477" s="676"/>
      <c r="C2477" s="677" t="s">
        <v>1267</v>
      </c>
      <c r="D2477" s="143" t="s">
        <v>177</v>
      </c>
      <c r="E2477" s="66" t="s">
        <v>786</v>
      </c>
      <c r="F2477" s="705">
        <v>1</v>
      </c>
      <c r="G2477" s="619">
        <v>9</v>
      </c>
      <c r="H2477" s="679">
        <v>2.67</v>
      </c>
      <c r="I2477" s="679"/>
      <c r="J2477" s="458">
        <f t="shared" si="45"/>
        <v>24.03</v>
      </c>
      <c r="K2477" s="107"/>
      <c r="L2477" s="11"/>
      <c r="M2477" s="676"/>
    </row>
    <row r="2478" spans="2:13" x14ac:dyDescent="0.2">
      <c r="B2478" s="676"/>
      <c r="C2478" s="677"/>
      <c r="D2478" s="143" t="s">
        <v>2297</v>
      </c>
      <c r="E2478" s="66"/>
      <c r="F2478" s="705">
        <v>-1</v>
      </c>
      <c r="G2478" s="619">
        <v>0.9</v>
      </c>
      <c r="H2478" s="679">
        <v>1</v>
      </c>
      <c r="I2478" s="679"/>
      <c r="J2478" s="458">
        <f t="shared" si="45"/>
        <v>-0.9</v>
      </c>
      <c r="K2478" s="107"/>
      <c r="L2478" s="11"/>
      <c r="M2478" s="676"/>
    </row>
    <row r="2479" spans="2:13" x14ac:dyDescent="0.2">
      <c r="B2479" s="676"/>
      <c r="C2479" s="677" t="s">
        <v>1268</v>
      </c>
      <c r="D2479" s="143" t="s">
        <v>1269</v>
      </c>
      <c r="E2479" s="66" t="s">
        <v>120</v>
      </c>
      <c r="F2479" s="705">
        <v>1</v>
      </c>
      <c r="G2479" s="619">
        <v>12</v>
      </c>
      <c r="H2479" s="679">
        <v>1.85</v>
      </c>
      <c r="I2479" s="679"/>
      <c r="J2479" s="458">
        <f t="shared" si="45"/>
        <v>22.200000000000003</v>
      </c>
      <c r="K2479" s="107"/>
      <c r="L2479" s="11"/>
      <c r="M2479" s="676"/>
    </row>
    <row r="2480" spans="2:13" x14ac:dyDescent="0.2">
      <c r="B2480" s="676"/>
      <c r="C2480" s="677"/>
      <c r="D2480" s="143" t="s">
        <v>2297</v>
      </c>
      <c r="E2480" s="66"/>
      <c r="F2480" s="705">
        <v>-1</v>
      </c>
      <c r="G2480" s="619">
        <v>0.9</v>
      </c>
      <c r="H2480" s="679">
        <v>1.3</v>
      </c>
      <c r="I2480" s="679"/>
      <c r="J2480" s="458">
        <f t="shared" si="45"/>
        <v>-1.1700000000000002</v>
      </c>
      <c r="K2480" s="107"/>
      <c r="L2480" s="11"/>
      <c r="M2480" s="676"/>
    </row>
    <row r="2481" spans="2:13" x14ac:dyDescent="0.2">
      <c r="B2481" s="676"/>
      <c r="C2481" s="677" t="s">
        <v>1263</v>
      </c>
      <c r="D2481" s="143" t="s">
        <v>829</v>
      </c>
      <c r="E2481" s="66" t="s">
        <v>797</v>
      </c>
      <c r="F2481" s="705">
        <v>1</v>
      </c>
      <c r="G2481" s="619">
        <v>18.100000000000001</v>
      </c>
      <c r="H2481" s="679">
        <v>3.15</v>
      </c>
      <c r="I2481" s="679"/>
      <c r="J2481" s="458">
        <f t="shared" si="45"/>
        <v>57.015000000000001</v>
      </c>
      <c r="K2481" s="107"/>
      <c r="L2481" s="11"/>
      <c r="M2481" s="676"/>
    </row>
    <row r="2482" spans="2:13" x14ac:dyDescent="0.2">
      <c r="B2482" s="676"/>
      <c r="C2482" s="677"/>
      <c r="D2482" s="143" t="s">
        <v>2297</v>
      </c>
      <c r="E2482" s="66"/>
      <c r="F2482" s="705">
        <v>-1</v>
      </c>
      <c r="G2482" s="619">
        <v>1</v>
      </c>
      <c r="H2482" s="679">
        <v>2.1</v>
      </c>
      <c r="I2482" s="679"/>
      <c r="J2482" s="458">
        <f t="shared" si="45"/>
        <v>-2.1</v>
      </c>
      <c r="K2482" s="107"/>
      <c r="L2482" s="11"/>
      <c r="M2482" s="676"/>
    </row>
    <row r="2483" spans="2:13" x14ac:dyDescent="0.2">
      <c r="B2483" s="676"/>
      <c r="C2483" s="677"/>
      <c r="D2483" s="143" t="s">
        <v>2297</v>
      </c>
      <c r="E2483" s="66"/>
      <c r="F2483" s="705">
        <v>-1</v>
      </c>
      <c r="G2483" s="619">
        <v>0.9</v>
      </c>
      <c r="H2483" s="679">
        <v>2.1</v>
      </c>
      <c r="I2483" s="679"/>
      <c r="J2483" s="458">
        <f t="shared" si="45"/>
        <v>-1.8900000000000001</v>
      </c>
      <c r="K2483" s="107"/>
      <c r="L2483" s="11"/>
      <c r="M2483" s="676"/>
    </row>
    <row r="2484" spans="2:13" x14ac:dyDescent="0.2">
      <c r="B2484" s="676"/>
      <c r="C2484" s="677"/>
      <c r="D2484" s="143" t="s">
        <v>2371</v>
      </c>
      <c r="E2484" s="66"/>
      <c r="F2484" s="705">
        <v>-1</v>
      </c>
      <c r="G2484" s="619">
        <v>1.2</v>
      </c>
      <c r="H2484" s="679">
        <v>1.4</v>
      </c>
      <c r="I2484" s="679"/>
      <c r="J2484" s="458">
        <f t="shared" si="45"/>
        <v>-1.68</v>
      </c>
      <c r="K2484" s="107"/>
      <c r="L2484" s="11"/>
      <c r="M2484" s="676"/>
    </row>
    <row r="2485" spans="2:13" x14ac:dyDescent="0.3">
      <c r="B2485" s="676"/>
      <c r="C2485" s="725"/>
      <c r="D2485" s="117" t="s">
        <v>2390</v>
      </c>
      <c r="E2485" s="675"/>
      <c r="F2485" s="705">
        <v>-1</v>
      </c>
      <c r="G2485" s="619">
        <v>1.1499999999999999</v>
      </c>
      <c r="H2485" s="715">
        <v>4.17</v>
      </c>
      <c r="I2485" s="679"/>
      <c r="J2485" s="527">
        <f t="shared" si="45"/>
        <v>-4.7954999999999997</v>
      </c>
      <c r="K2485" s="107"/>
      <c r="L2485" s="11"/>
      <c r="M2485" s="676"/>
    </row>
    <row r="2486" spans="2:13" x14ac:dyDescent="0.2">
      <c r="B2486" s="676"/>
      <c r="C2486" s="677" t="s">
        <v>2198</v>
      </c>
      <c r="D2486" s="143" t="s">
        <v>122</v>
      </c>
      <c r="E2486" s="66" t="s">
        <v>120</v>
      </c>
      <c r="F2486" s="705">
        <v>1</v>
      </c>
      <c r="G2486" s="619">
        <v>6</v>
      </c>
      <c r="H2486" s="679">
        <v>2.87</v>
      </c>
      <c r="I2486" s="679"/>
      <c r="J2486" s="458">
        <f t="shared" si="45"/>
        <v>17.22</v>
      </c>
      <c r="K2486" s="107"/>
      <c r="L2486" s="11"/>
      <c r="M2486" s="676"/>
    </row>
    <row r="2487" spans="2:13" x14ac:dyDescent="0.2">
      <c r="B2487" s="676"/>
      <c r="C2487" s="677"/>
      <c r="D2487" s="143" t="s">
        <v>2297</v>
      </c>
      <c r="E2487" s="66"/>
      <c r="F2487" s="705">
        <v>-1</v>
      </c>
      <c r="G2487" s="619">
        <v>0.9</v>
      </c>
      <c r="H2487" s="679">
        <v>0.8</v>
      </c>
      <c r="I2487" s="679"/>
      <c r="J2487" s="458">
        <f t="shared" si="45"/>
        <v>-0.72000000000000008</v>
      </c>
      <c r="K2487" s="107"/>
      <c r="L2487" s="11"/>
      <c r="M2487" s="676"/>
    </row>
    <row r="2488" spans="2:13" x14ac:dyDescent="0.2">
      <c r="B2488" s="676"/>
      <c r="C2488" s="677"/>
      <c r="D2488" s="143" t="s">
        <v>2371</v>
      </c>
      <c r="E2488" s="66"/>
      <c r="F2488" s="705">
        <v>-1</v>
      </c>
      <c r="G2488" s="619">
        <v>0.9</v>
      </c>
      <c r="H2488" s="679">
        <v>0.5</v>
      </c>
      <c r="I2488" s="679"/>
      <c r="J2488" s="458">
        <f t="shared" si="45"/>
        <v>-0.45</v>
      </c>
      <c r="K2488" s="107"/>
      <c r="L2488" s="11"/>
      <c r="M2488" s="676"/>
    </row>
    <row r="2489" spans="2:13" x14ac:dyDescent="0.2">
      <c r="B2489" s="676"/>
      <c r="C2489" s="677" t="s">
        <v>1261</v>
      </c>
      <c r="D2489" s="143" t="s">
        <v>578</v>
      </c>
      <c r="E2489" s="66" t="s">
        <v>797</v>
      </c>
      <c r="F2489" s="705">
        <v>1</v>
      </c>
      <c r="G2489" s="619">
        <v>17.600000000000001</v>
      </c>
      <c r="H2489" s="679">
        <v>3.15</v>
      </c>
      <c r="I2489" s="679"/>
      <c r="J2489" s="458">
        <f t="shared" si="45"/>
        <v>55.440000000000005</v>
      </c>
      <c r="K2489" s="107"/>
      <c r="L2489" s="11"/>
      <c r="M2489" s="676"/>
    </row>
    <row r="2490" spans="2:13" x14ac:dyDescent="0.2">
      <c r="B2490" s="676"/>
      <c r="C2490" s="677"/>
      <c r="D2490" s="143" t="s">
        <v>2297</v>
      </c>
      <c r="E2490" s="66"/>
      <c r="F2490" s="705">
        <v>-1</v>
      </c>
      <c r="G2490" s="619">
        <v>1</v>
      </c>
      <c r="H2490" s="679">
        <v>2.1</v>
      </c>
      <c r="I2490" s="679"/>
      <c r="J2490" s="458">
        <f t="shared" si="45"/>
        <v>-2.1</v>
      </c>
      <c r="K2490" s="107"/>
      <c r="L2490" s="11"/>
      <c r="M2490" s="676"/>
    </row>
    <row r="2491" spans="2:13" x14ac:dyDescent="0.2">
      <c r="B2491" s="676"/>
      <c r="C2491" s="677"/>
      <c r="D2491" s="143" t="s">
        <v>2297</v>
      </c>
      <c r="E2491" s="66"/>
      <c r="F2491" s="705">
        <v>-1</v>
      </c>
      <c r="G2491" s="619">
        <v>0.9</v>
      </c>
      <c r="H2491" s="679">
        <v>2.1</v>
      </c>
      <c r="I2491" s="679"/>
      <c r="J2491" s="458">
        <f t="shared" si="45"/>
        <v>-1.8900000000000001</v>
      </c>
      <c r="K2491" s="107"/>
      <c r="L2491" s="11"/>
      <c r="M2491" s="676"/>
    </row>
    <row r="2492" spans="2:13" x14ac:dyDescent="0.2">
      <c r="B2492" s="676"/>
      <c r="C2492" s="677"/>
      <c r="D2492" s="143" t="s">
        <v>2371</v>
      </c>
      <c r="E2492" s="66"/>
      <c r="F2492" s="705">
        <v>-1</v>
      </c>
      <c r="G2492" s="619">
        <v>1.2</v>
      </c>
      <c r="H2492" s="679">
        <v>1.4</v>
      </c>
      <c r="I2492" s="679"/>
      <c r="J2492" s="458">
        <f t="shared" si="45"/>
        <v>-1.68</v>
      </c>
      <c r="K2492" s="107"/>
      <c r="L2492" s="11"/>
      <c r="M2492" s="676"/>
    </row>
    <row r="2493" spans="2:13" x14ac:dyDescent="0.2">
      <c r="B2493" s="676"/>
      <c r="C2493" s="677" t="s">
        <v>2197</v>
      </c>
      <c r="D2493" s="143" t="s">
        <v>122</v>
      </c>
      <c r="E2493" s="66" t="s">
        <v>120</v>
      </c>
      <c r="F2493" s="705">
        <v>1</v>
      </c>
      <c r="G2493" s="619">
        <v>6</v>
      </c>
      <c r="H2493" s="679">
        <v>2.87</v>
      </c>
      <c r="I2493" s="679"/>
      <c r="J2493" s="458">
        <f t="shared" si="45"/>
        <v>17.22</v>
      </c>
      <c r="K2493" s="107"/>
      <c r="L2493" s="11"/>
      <c r="M2493" s="676"/>
    </row>
    <row r="2494" spans="2:13" x14ac:dyDescent="0.2">
      <c r="B2494" s="676"/>
      <c r="C2494" s="677"/>
      <c r="D2494" s="143" t="s">
        <v>2297</v>
      </c>
      <c r="E2494" s="66"/>
      <c r="F2494" s="705">
        <v>-1</v>
      </c>
      <c r="G2494" s="619">
        <v>0.9</v>
      </c>
      <c r="H2494" s="679">
        <v>0.8</v>
      </c>
      <c r="I2494" s="679"/>
      <c r="J2494" s="458">
        <f t="shared" si="45"/>
        <v>-0.72000000000000008</v>
      </c>
      <c r="K2494" s="107"/>
      <c r="L2494" s="11"/>
      <c r="M2494" s="676"/>
    </row>
    <row r="2495" spans="2:13" x14ac:dyDescent="0.2">
      <c r="B2495" s="676"/>
      <c r="C2495" s="677"/>
      <c r="D2495" s="143" t="s">
        <v>2371</v>
      </c>
      <c r="E2495" s="66"/>
      <c r="F2495" s="705">
        <v>-1</v>
      </c>
      <c r="G2495" s="619">
        <v>0.9</v>
      </c>
      <c r="H2495" s="679">
        <v>0.5</v>
      </c>
      <c r="I2495" s="679"/>
      <c r="J2495" s="458">
        <f t="shared" si="45"/>
        <v>-0.45</v>
      </c>
      <c r="K2495" s="107"/>
      <c r="L2495" s="11"/>
      <c r="M2495" s="676"/>
    </row>
    <row r="2496" spans="2:13" x14ac:dyDescent="0.2">
      <c r="B2496" s="676"/>
      <c r="C2496" s="677" t="s">
        <v>1259</v>
      </c>
      <c r="D2496" s="143" t="s">
        <v>578</v>
      </c>
      <c r="E2496" s="66" t="s">
        <v>797</v>
      </c>
      <c r="F2496" s="705">
        <v>1</v>
      </c>
      <c r="G2496" s="619">
        <v>17.600000000000001</v>
      </c>
      <c r="H2496" s="679">
        <v>3.15</v>
      </c>
      <c r="I2496" s="679"/>
      <c r="J2496" s="458">
        <f t="shared" si="45"/>
        <v>55.440000000000005</v>
      </c>
      <c r="K2496" s="107"/>
      <c r="L2496" s="11"/>
      <c r="M2496" s="676"/>
    </row>
    <row r="2497" spans="2:13" x14ac:dyDescent="0.2">
      <c r="B2497" s="676"/>
      <c r="C2497" s="677"/>
      <c r="D2497" s="143" t="s">
        <v>2297</v>
      </c>
      <c r="E2497" s="66"/>
      <c r="F2497" s="705">
        <v>-1</v>
      </c>
      <c r="G2497" s="619">
        <v>1</v>
      </c>
      <c r="H2497" s="679">
        <v>2.1</v>
      </c>
      <c r="I2497" s="679"/>
      <c r="J2497" s="458">
        <f t="shared" si="45"/>
        <v>-2.1</v>
      </c>
      <c r="K2497" s="107"/>
      <c r="L2497" s="11"/>
      <c r="M2497" s="676"/>
    </row>
    <row r="2498" spans="2:13" x14ac:dyDescent="0.2">
      <c r="B2498" s="676"/>
      <c r="C2498" s="677"/>
      <c r="D2498" s="143" t="s">
        <v>2297</v>
      </c>
      <c r="E2498" s="66"/>
      <c r="F2498" s="705">
        <v>-1</v>
      </c>
      <c r="G2498" s="619">
        <v>0.9</v>
      </c>
      <c r="H2498" s="679">
        <v>2.1</v>
      </c>
      <c r="I2498" s="679"/>
      <c r="J2498" s="458">
        <f t="shared" si="45"/>
        <v>-1.8900000000000001</v>
      </c>
      <c r="K2498" s="107"/>
      <c r="L2498" s="11"/>
      <c r="M2498" s="676"/>
    </row>
    <row r="2499" spans="2:13" x14ac:dyDescent="0.2">
      <c r="B2499" s="676"/>
      <c r="C2499" s="677"/>
      <c r="D2499" s="143" t="s">
        <v>2371</v>
      </c>
      <c r="E2499" s="66"/>
      <c r="F2499" s="705">
        <v>-1</v>
      </c>
      <c r="G2499" s="619">
        <v>1.2</v>
      </c>
      <c r="H2499" s="679">
        <v>1.4</v>
      </c>
      <c r="I2499" s="679"/>
      <c r="J2499" s="458">
        <f t="shared" si="45"/>
        <v>-1.68</v>
      </c>
      <c r="K2499" s="107"/>
      <c r="L2499" s="11"/>
      <c r="M2499" s="676"/>
    </row>
    <row r="2500" spans="2:13" x14ac:dyDescent="0.3">
      <c r="B2500" s="676"/>
      <c r="C2500" s="725"/>
      <c r="D2500" s="117" t="s">
        <v>2390</v>
      </c>
      <c r="E2500" s="675"/>
      <c r="F2500" s="705">
        <v>-1</v>
      </c>
      <c r="G2500" s="619">
        <v>1</v>
      </c>
      <c r="H2500" s="715">
        <v>4.17</v>
      </c>
      <c r="I2500" s="679"/>
      <c r="J2500" s="527">
        <f t="shared" si="45"/>
        <v>-4.17</v>
      </c>
      <c r="K2500" s="107"/>
      <c r="L2500" s="11"/>
      <c r="M2500" s="676"/>
    </row>
    <row r="2501" spans="2:13" x14ac:dyDescent="0.2">
      <c r="B2501" s="676"/>
      <c r="C2501" s="677" t="s">
        <v>2199</v>
      </c>
      <c r="D2501" s="143" t="s">
        <v>122</v>
      </c>
      <c r="E2501" s="66" t="s">
        <v>120</v>
      </c>
      <c r="F2501" s="705">
        <v>1</v>
      </c>
      <c r="G2501" s="619">
        <v>6</v>
      </c>
      <c r="H2501" s="679">
        <v>2.87</v>
      </c>
      <c r="I2501" s="679"/>
      <c r="J2501" s="458">
        <f t="shared" si="45"/>
        <v>17.22</v>
      </c>
      <c r="K2501" s="107"/>
      <c r="L2501" s="11"/>
      <c r="M2501" s="676"/>
    </row>
    <row r="2502" spans="2:13" x14ac:dyDescent="0.2">
      <c r="B2502" s="676"/>
      <c r="C2502" s="677"/>
      <c r="D2502" s="143" t="s">
        <v>2297</v>
      </c>
      <c r="E2502" s="66"/>
      <c r="F2502" s="705">
        <v>-1</v>
      </c>
      <c r="G2502" s="619">
        <v>0.9</v>
      </c>
      <c r="H2502" s="679">
        <v>0.8</v>
      </c>
      <c r="I2502" s="679"/>
      <c r="J2502" s="458">
        <f t="shared" si="45"/>
        <v>-0.72000000000000008</v>
      </c>
      <c r="K2502" s="107"/>
      <c r="L2502" s="11"/>
      <c r="M2502" s="676"/>
    </row>
    <row r="2503" spans="2:13" x14ac:dyDescent="0.2">
      <c r="B2503" s="676"/>
      <c r="C2503" s="677"/>
      <c r="D2503" s="143" t="s">
        <v>2371</v>
      </c>
      <c r="E2503" s="66"/>
      <c r="F2503" s="705">
        <v>-1</v>
      </c>
      <c r="G2503" s="619">
        <v>0.9</v>
      </c>
      <c r="H2503" s="679">
        <v>0.5</v>
      </c>
      <c r="I2503" s="679"/>
      <c r="J2503" s="458">
        <f t="shared" si="45"/>
        <v>-0.45</v>
      </c>
      <c r="K2503" s="107"/>
      <c r="L2503" s="11"/>
      <c r="M2503" s="676"/>
    </row>
    <row r="2504" spans="2:13" x14ac:dyDescent="0.2">
      <c r="B2504" s="676"/>
      <c r="C2504" s="677" t="s">
        <v>1256</v>
      </c>
      <c r="D2504" s="143" t="s">
        <v>2492</v>
      </c>
      <c r="E2504" s="66" t="s">
        <v>797</v>
      </c>
      <c r="F2504" s="705">
        <v>1</v>
      </c>
      <c r="G2504" s="619">
        <v>25.1</v>
      </c>
      <c r="H2504" s="679">
        <v>3.15</v>
      </c>
      <c r="I2504" s="679"/>
      <c r="J2504" s="458">
        <f t="shared" si="45"/>
        <v>79.064999999999998</v>
      </c>
      <c r="K2504" s="107"/>
      <c r="L2504" s="11"/>
      <c r="M2504" s="676"/>
    </row>
    <row r="2505" spans="2:13" x14ac:dyDescent="0.2">
      <c r="B2505" s="676"/>
      <c r="C2505" s="677"/>
      <c r="D2505" s="143" t="s">
        <v>2297</v>
      </c>
      <c r="E2505" s="66"/>
      <c r="F2505" s="705">
        <v>-1</v>
      </c>
      <c r="G2505" s="619">
        <v>1.2</v>
      </c>
      <c r="H2505" s="679">
        <v>2.1</v>
      </c>
      <c r="I2505" s="679"/>
      <c r="J2505" s="458">
        <f t="shared" si="45"/>
        <v>-2.52</v>
      </c>
      <c r="K2505" s="107"/>
      <c r="L2505" s="11"/>
      <c r="M2505" s="676"/>
    </row>
    <row r="2506" spans="2:13" x14ac:dyDescent="0.2">
      <c r="B2506" s="676"/>
      <c r="C2506" s="677"/>
      <c r="D2506" s="143" t="s">
        <v>2371</v>
      </c>
      <c r="E2506" s="66"/>
      <c r="F2506" s="705">
        <v>-2</v>
      </c>
      <c r="G2506" s="619">
        <v>2.4</v>
      </c>
      <c r="H2506" s="679">
        <v>1.4</v>
      </c>
      <c r="I2506" s="679"/>
      <c r="J2506" s="458">
        <f t="shared" si="45"/>
        <v>-6.72</v>
      </c>
      <c r="K2506" s="107"/>
      <c r="L2506" s="11"/>
      <c r="M2506" s="676"/>
    </row>
    <row r="2507" spans="2:13" x14ac:dyDescent="0.3">
      <c r="B2507" s="676"/>
      <c r="C2507" s="725"/>
      <c r="D2507" s="117" t="s">
        <v>2390</v>
      </c>
      <c r="E2507" s="675"/>
      <c r="F2507" s="705">
        <v>-1</v>
      </c>
      <c r="G2507" s="619">
        <v>1</v>
      </c>
      <c r="H2507" s="715">
        <v>4.17</v>
      </c>
      <c r="I2507" s="679"/>
      <c r="J2507" s="527">
        <f t="shared" si="45"/>
        <v>-4.17</v>
      </c>
      <c r="K2507" s="107"/>
      <c r="L2507" s="11"/>
      <c r="M2507" s="676"/>
    </row>
    <row r="2508" spans="2:13" x14ac:dyDescent="0.2">
      <c r="B2508" s="676"/>
      <c r="C2508" s="677" t="s">
        <v>1154</v>
      </c>
      <c r="D2508" s="143" t="s">
        <v>360</v>
      </c>
      <c r="E2508" s="66" t="s">
        <v>125</v>
      </c>
      <c r="F2508" s="705">
        <v>1</v>
      </c>
      <c r="G2508" s="619">
        <v>73.3</v>
      </c>
      <c r="H2508" s="679">
        <v>2.0699999999999998</v>
      </c>
      <c r="I2508" s="679"/>
      <c r="J2508" s="458">
        <f t="shared" si="45"/>
        <v>151.73099999999999</v>
      </c>
      <c r="K2508" s="107"/>
      <c r="L2508" s="11"/>
      <c r="M2508" s="676"/>
    </row>
    <row r="2509" spans="2:13" x14ac:dyDescent="0.2">
      <c r="B2509" s="676"/>
      <c r="C2509" s="677"/>
      <c r="D2509" s="143" t="s">
        <v>2297</v>
      </c>
      <c r="E2509" s="66"/>
      <c r="F2509" s="705">
        <v>-3</v>
      </c>
      <c r="G2509" s="619">
        <v>1.2</v>
      </c>
      <c r="H2509" s="679">
        <v>1</v>
      </c>
      <c r="I2509" s="679"/>
      <c r="J2509" s="458">
        <f t="shared" si="45"/>
        <v>-3.5999999999999996</v>
      </c>
      <c r="K2509" s="107"/>
      <c r="L2509" s="11"/>
      <c r="M2509" s="676"/>
    </row>
    <row r="2510" spans="2:13" x14ac:dyDescent="0.2">
      <c r="B2510" s="676"/>
      <c r="C2510" s="677"/>
      <c r="D2510" s="143" t="s">
        <v>2297</v>
      </c>
      <c r="E2510" s="66"/>
      <c r="F2510" s="705">
        <v>-1</v>
      </c>
      <c r="G2510" s="619">
        <v>1</v>
      </c>
      <c r="H2510" s="679">
        <v>0.5</v>
      </c>
      <c r="I2510" s="679"/>
      <c r="J2510" s="458">
        <f t="shared" si="45"/>
        <v>-0.5</v>
      </c>
      <c r="K2510" s="107"/>
      <c r="L2510" s="11"/>
      <c r="M2510" s="676"/>
    </row>
    <row r="2511" spans="2:13" x14ac:dyDescent="0.2">
      <c r="B2511" s="676"/>
      <c r="C2511" s="677"/>
      <c r="D2511" s="143" t="s">
        <v>2297</v>
      </c>
      <c r="E2511" s="66"/>
      <c r="F2511" s="705">
        <v>-3</v>
      </c>
      <c r="G2511" s="619">
        <v>0.9</v>
      </c>
      <c r="H2511" s="679">
        <v>1</v>
      </c>
      <c r="I2511" s="679"/>
      <c r="J2511" s="458">
        <f t="shared" si="45"/>
        <v>-2.7</v>
      </c>
      <c r="K2511" s="107"/>
      <c r="L2511" s="11"/>
      <c r="M2511" s="676"/>
    </row>
    <row r="2512" spans="2:13" x14ac:dyDescent="0.2">
      <c r="B2512" s="676"/>
      <c r="C2512" s="677"/>
      <c r="D2512" s="143" t="s">
        <v>2297</v>
      </c>
      <c r="E2512" s="66"/>
      <c r="F2512" s="705">
        <v>-2</v>
      </c>
      <c r="G2512" s="619">
        <v>0.8</v>
      </c>
      <c r="H2512" s="679">
        <v>1</v>
      </c>
      <c r="I2512" s="679"/>
      <c r="J2512" s="458">
        <f t="shared" si="45"/>
        <v>-1.6</v>
      </c>
      <c r="K2512" s="107"/>
      <c r="L2512" s="11"/>
      <c r="M2512" s="676"/>
    </row>
    <row r="2513" spans="2:13" x14ac:dyDescent="0.2">
      <c r="B2513" s="676"/>
      <c r="C2513" s="677"/>
      <c r="D2513" s="143" t="s">
        <v>2297</v>
      </c>
      <c r="E2513" s="66"/>
      <c r="F2513" s="705">
        <v>-1</v>
      </c>
      <c r="G2513" s="619">
        <v>0.6</v>
      </c>
      <c r="H2513" s="679">
        <v>0.5</v>
      </c>
      <c r="I2513" s="679"/>
      <c r="J2513" s="458">
        <f t="shared" si="45"/>
        <v>-0.3</v>
      </c>
      <c r="K2513" s="107"/>
      <c r="L2513" s="11"/>
      <c r="M2513" s="676"/>
    </row>
    <row r="2514" spans="2:13" x14ac:dyDescent="0.2">
      <c r="B2514" s="676"/>
      <c r="C2514" s="677"/>
      <c r="D2514" s="143"/>
      <c r="E2514" s="66" t="s">
        <v>2356</v>
      </c>
      <c r="F2514" s="705">
        <v>-2</v>
      </c>
      <c r="G2514" s="619">
        <v>1.8</v>
      </c>
      <c r="H2514" s="679">
        <v>1</v>
      </c>
      <c r="I2514" s="679"/>
      <c r="J2514" s="458">
        <f t="shared" si="45"/>
        <v>-3.6</v>
      </c>
      <c r="K2514" s="107"/>
      <c r="L2514" s="11"/>
      <c r="M2514" s="676"/>
    </row>
    <row r="2515" spans="2:13" x14ac:dyDescent="0.2">
      <c r="B2515" s="676"/>
      <c r="C2515" s="677"/>
      <c r="D2515" s="143"/>
      <c r="E2515" s="66" t="s">
        <v>2301</v>
      </c>
      <c r="F2515" s="705">
        <v>-2</v>
      </c>
      <c r="G2515" s="619">
        <v>2.4</v>
      </c>
      <c r="H2515" s="679">
        <v>1</v>
      </c>
      <c r="I2515" s="679"/>
      <c r="J2515" s="458">
        <f t="shared" si="45"/>
        <v>-4.8</v>
      </c>
      <c r="K2515" s="107"/>
      <c r="L2515" s="11"/>
      <c r="M2515" s="676"/>
    </row>
    <row r="2516" spans="2:13" x14ac:dyDescent="0.2">
      <c r="B2516" s="676"/>
      <c r="C2516" s="677"/>
      <c r="D2516" s="143"/>
      <c r="E2516" s="66" t="s">
        <v>674</v>
      </c>
      <c r="F2516" s="705">
        <v>-3</v>
      </c>
      <c r="G2516" s="619">
        <v>1.2</v>
      </c>
      <c r="H2516" s="679">
        <v>1</v>
      </c>
      <c r="I2516" s="679"/>
      <c r="J2516" s="458">
        <f t="shared" si="45"/>
        <v>-3.5999999999999996</v>
      </c>
      <c r="K2516" s="107"/>
      <c r="L2516" s="11"/>
      <c r="M2516" s="676"/>
    </row>
    <row r="2517" spans="2:13" x14ac:dyDescent="0.2">
      <c r="B2517" s="676"/>
      <c r="C2517" s="677"/>
      <c r="D2517" s="143"/>
      <c r="E2517" s="66" t="s">
        <v>2357</v>
      </c>
      <c r="F2517" s="705">
        <v>-1</v>
      </c>
      <c r="G2517" s="619">
        <v>0.9</v>
      </c>
      <c r="H2517" s="679">
        <v>1</v>
      </c>
      <c r="I2517" s="679"/>
      <c r="J2517" s="458">
        <f t="shared" si="45"/>
        <v>-0.9</v>
      </c>
      <c r="K2517" s="107"/>
      <c r="L2517" s="11"/>
      <c r="M2517" s="676"/>
    </row>
    <row r="2518" spans="2:13" x14ac:dyDescent="0.2">
      <c r="B2518" s="676"/>
      <c r="C2518" s="677"/>
      <c r="D2518" s="143"/>
      <c r="E2518" s="66" t="s">
        <v>2358</v>
      </c>
      <c r="F2518" s="705">
        <v>-6</v>
      </c>
      <c r="G2518" s="619">
        <v>3.15</v>
      </c>
      <c r="H2518" s="679">
        <v>1</v>
      </c>
      <c r="I2518" s="679"/>
      <c r="J2518" s="458">
        <f t="shared" si="45"/>
        <v>-18.899999999999999</v>
      </c>
      <c r="K2518" s="107"/>
      <c r="L2518" s="11"/>
      <c r="M2518" s="676"/>
    </row>
    <row r="2519" spans="2:13" x14ac:dyDescent="0.2">
      <c r="B2519" s="676"/>
      <c r="C2519" s="677"/>
      <c r="D2519" s="143"/>
      <c r="E2519" s="66" t="s">
        <v>2359</v>
      </c>
      <c r="F2519" s="705">
        <v>-1</v>
      </c>
      <c r="G2519" s="619">
        <v>1.6</v>
      </c>
      <c r="H2519" s="679">
        <v>1</v>
      </c>
      <c r="I2519" s="679"/>
      <c r="J2519" s="458">
        <f t="shared" si="45"/>
        <v>-1.6</v>
      </c>
      <c r="K2519" s="107"/>
      <c r="L2519" s="11"/>
      <c r="M2519" s="676"/>
    </row>
    <row r="2520" spans="2:13" x14ac:dyDescent="0.2">
      <c r="B2520" s="676"/>
      <c r="C2520" s="677"/>
      <c r="D2520" s="143" t="s">
        <v>2371</v>
      </c>
      <c r="E2520" s="66"/>
      <c r="F2520" s="705">
        <v>-3</v>
      </c>
      <c r="G2520" s="619">
        <v>0.9</v>
      </c>
      <c r="H2520" s="679">
        <v>0.5</v>
      </c>
      <c r="I2520" s="679"/>
      <c r="J2520" s="458">
        <f>PRODUCT(F2520:I2520)</f>
        <v>-1.35</v>
      </c>
      <c r="K2520" s="107"/>
      <c r="L2520" s="11"/>
      <c r="M2520" s="676"/>
    </row>
    <row r="2521" spans="2:13" x14ac:dyDescent="0.3">
      <c r="B2521" s="676"/>
      <c r="C2521" s="725"/>
      <c r="D2521" s="117" t="s">
        <v>2390</v>
      </c>
      <c r="E2521" s="675"/>
      <c r="F2521" s="705">
        <v>-1</v>
      </c>
      <c r="G2521" s="619">
        <v>7.15</v>
      </c>
      <c r="H2521" s="715">
        <v>2.57</v>
      </c>
      <c r="I2521" s="679"/>
      <c r="J2521" s="527">
        <f>PRODUCT(F2521:I2521)</f>
        <v>-18.375499999999999</v>
      </c>
      <c r="K2521" s="107"/>
      <c r="L2521" s="11"/>
      <c r="M2521" s="676"/>
    </row>
    <row r="2522" spans="2:13" x14ac:dyDescent="0.25">
      <c r="B2522" s="728"/>
      <c r="C2522" s="728"/>
      <c r="D2522" s="728"/>
      <c r="E2522" s="728"/>
      <c r="F2522" s="728"/>
      <c r="G2522" s="728"/>
      <c r="H2522" s="728"/>
      <c r="I2522" s="728"/>
      <c r="J2522" s="728"/>
      <c r="K2522" s="728"/>
      <c r="L2522" s="728"/>
      <c r="M2522" s="728"/>
    </row>
    <row r="2523" spans="2:13" x14ac:dyDescent="0.2">
      <c r="B2523" s="676"/>
      <c r="C2523" s="677"/>
      <c r="D2523" s="690" t="s">
        <v>1274</v>
      </c>
      <c r="E2523" s="66"/>
      <c r="F2523" s="705"/>
      <c r="G2523" s="619"/>
      <c r="H2523" s="679"/>
      <c r="I2523" s="679"/>
      <c r="J2523" s="458"/>
      <c r="K2523" s="107"/>
      <c r="L2523" s="11"/>
      <c r="M2523" s="676"/>
    </row>
    <row r="2524" spans="2:13" x14ac:dyDescent="0.2">
      <c r="B2524" s="676"/>
      <c r="C2524" s="677" t="s">
        <v>1275</v>
      </c>
      <c r="D2524" s="143" t="s">
        <v>383</v>
      </c>
      <c r="E2524" s="66" t="s">
        <v>121</v>
      </c>
      <c r="F2524" s="705">
        <v>1</v>
      </c>
      <c r="G2524" s="619">
        <v>9.15</v>
      </c>
      <c r="H2524" s="679">
        <v>2.27</v>
      </c>
      <c r="I2524" s="679"/>
      <c r="J2524" s="458">
        <f t="shared" ref="J2524:J2580" si="46">PRODUCT(F2524:I2524)</f>
        <v>20.770500000000002</v>
      </c>
      <c r="K2524" s="107"/>
      <c r="L2524" s="11"/>
      <c r="M2524" s="676"/>
    </row>
    <row r="2525" spans="2:13" x14ac:dyDescent="0.2">
      <c r="B2525" s="676"/>
      <c r="C2525" s="677"/>
      <c r="D2525" s="143" t="s">
        <v>2297</v>
      </c>
      <c r="E2525" s="66"/>
      <c r="F2525" s="705">
        <v>-1</v>
      </c>
      <c r="G2525" s="619">
        <v>1</v>
      </c>
      <c r="H2525" s="679">
        <v>0.2</v>
      </c>
      <c r="I2525" s="679"/>
      <c r="J2525" s="458">
        <f t="shared" si="46"/>
        <v>-0.2</v>
      </c>
      <c r="K2525" s="107"/>
      <c r="L2525" s="11"/>
      <c r="M2525" s="676"/>
    </row>
    <row r="2526" spans="2:13" x14ac:dyDescent="0.2">
      <c r="B2526" s="676"/>
      <c r="C2526" s="677"/>
      <c r="D2526" s="143"/>
      <c r="E2526" s="66" t="s">
        <v>674</v>
      </c>
      <c r="F2526" s="705">
        <v>-1</v>
      </c>
      <c r="G2526" s="619">
        <v>1.2</v>
      </c>
      <c r="H2526" s="679">
        <v>0.8</v>
      </c>
      <c r="I2526" s="679"/>
      <c r="J2526" s="458">
        <f t="shared" si="46"/>
        <v>-0.96</v>
      </c>
      <c r="K2526" s="107"/>
      <c r="L2526" s="11"/>
      <c r="M2526" s="676"/>
    </row>
    <row r="2527" spans="2:13" x14ac:dyDescent="0.2">
      <c r="B2527" s="676"/>
      <c r="C2527" s="677"/>
      <c r="D2527" s="143" t="s">
        <v>2303</v>
      </c>
      <c r="E2527" s="66"/>
      <c r="F2527" s="705">
        <v>-1</v>
      </c>
      <c r="G2527" s="619">
        <v>1.2</v>
      </c>
      <c r="H2527" s="679">
        <v>0.7</v>
      </c>
      <c r="I2527" s="679"/>
      <c r="J2527" s="458">
        <f t="shared" si="46"/>
        <v>-0.84</v>
      </c>
      <c r="K2527" s="107"/>
      <c r="L2527" s="11"/>
      <c r="M2527" s="676"/>
    </row>
    <row r="2528" spans="2:13" x14ac:dyDescent="0.3">
      <c r="B2528" s="676"/>
      <c r="C2528" s="725"/>
      <c r="D2528" s="117" t="s">
        <v>2390</v>
      </c>
      <c r="E2528" s="675"/>
      <c r="F2528" s="705">
        <v>-1</v>
      </c>
      <c r="G2528" s="619">
        <v>2.25</v>
      </c>
      <c r="H2528" s="715">
        <v>2.27</v>
      </c>
      <c r="I2528" s="679"/>
      <c r="J2528" s="527">
        <f t="shared" si="46"/>
        <v>-5.1074999999999999</v>
      </c>
      <c r="K2528" s="107"/>
      <c r="L2528" s="11"/>
      <c r="M2528" s="676"/>
    </row>
    <row r="2529" spans="2:13" x14ac:dyDescent="0.2">
      <c r="B2529" s="676"/>
      <c r="C2529" s="677" t="s">
        <v>1278</v>
      </c>
      <c r="D2529" s="143" t="s">
        <v>293</v>
      </c>
      <c r="E2529" s="66" t="s">
        <v>123</v>
      </c>
      <c r="F2529" s="705">
        <v>1</v>
      </c>
      <c r="G2529" s="619">
        <v>14.8</v>
      </c>
      <c r="H2529" s="679">
        <v>1.77</v>
      </c>
      <c r="I2529" s="679"/>
      <c r="J2529" s="458">
        <f t="shared" si="46"/>
        <v>26.196000000000002</v>
      </c>
      <c r="K2529" s="107"/>
      <c r="L2529" s="11"/>
      <c r="M2529" s="676"/>
    </row>
    <row r="2530" spans="2:13" x14ac:dyDescent="0.2">
      <c r="B2530" s="676"/>
      <c r="C2530" s="677"/>
      <c r="D2530" s="143" t="s">
        <v>2297</v>
      </c>
      <c r="E2530" s="66"/>
      <c r="F2530" s="705">
        <v>-1</v>
      </c>
      <c r="G2530" s="619">
        <v>1.8</v>
      </c>
      <c r="H2530" s="679">
        <v>0.2</v>
      </c>
      <c r="I2530" s="679"/>
      <c r="J2530" s="458">
        <f t="shared" si="46"/>
        <v>-0.36000000000000004</v>
      </c>
      <c r="K2530" s="107"/>
      <c r="L2530" s="11"/>
      <c r="M2530" s="676"/>
    </row>
    <row r="2531" spans="2:13" x14ac:dyDescent="0.2">
      <c r="B2531" s="676"/>
      <c r="C2531" s="677"/>
      <c r="D2531" s="143" t="s">
        <v>2297</v>
      </c>
      <c r="E2531" s="66"/>
      <c r="F2531" s="705">
        <v>-1</v>
      </c>
      <c r="G2531" s="619">
        <v>1</v>
      </c>
      <c r="H2531" s="679">
        <v>0.2</v>
      </c>
      <c r="I2531" s="679"/>
      <c r="J2531" s="458">
        <f t="shared" si="46"/>
        <v>-0.2</v>
      </c>
      <c r="K2531" s="107"/>
      <c r="L2531" s="11"/>
      <c r="M2531" s="676"/>
    </row>
    <row r="2532" spans="2:13" x14ac:dyDescent="0.2">
      <c r="B2532" s="676"/>
      <c r="C2532" s="677"/>
      <c r="D2532" s="143" t="s">
        <v>2371</v>
      </c>
      <c r="E2532" s="66"/>
      <c r="F2532" s="705">
        <v>-1</v>
      </c>
      <c r="G2532" s="619">
        <v>2.4</v>
      </c>
      <c r="H2532" s="679">
        <v>0.5</v>
      </c>
      <c r="I2532" s="679"/>
      <c r="J2532" s="458">
        <f t="shared" si="46"/>
        <v>-1.2</v>
      </c>
      <c r="K2532" s="107"/>
      <c r="L2532" s="11"/>
      <c r="M2532" s="676"/>
    </row>
    <row r="2533" spans="2:13" x14ac:dyDescent="0.3">
      <c r="B2533" s="676"/>
      <c r="C2533" s="725"/>
      <c r="D2533" s="117" t="s">
        <v>2390</v>
      </c>
      <c r="E2533" s="675"/>
      <c r="F2533" s="705">
        <v>-1</v>
      </c>
      <c r="G2533" s="619">
        <v>0.45</v>
      </c>
      <c r="H2533" s="715">
        <v>2.27</v>
      </c>
      <c r="I2533" s="679"/>
      <c r="J2533" s="527">
        <f t="shared" si="46"/>
        <v>-1.0215000000000001</v>
      </c>
      <c r="K2533" s="107"/>
      <c r="L2533" s="11"/>
      <c r="M2533" s="676"/>
    </row>
    <row r="2534" spans="2:13" x14ac:dyDescent="0.2">
      <c r="B2534" s="676"/>
      <c r="C2534" s="677" t="s">
        <v>2360</v>
      </c>
      <c r="D2534" s="143" t="s">
        <v>823</v>
      </c>
      <c r="E2534" s="66" t="s">
        <v>123</v>
      </c>
      <c r="F2534" s="705">
        <v>1</v>
      </c>
      <c r="G2534" s="619">
        <v>7.05</v>
      </c>
      <c r="H2534" s="679">
        <v>1.77</v>
      </c>
      <c r="I2534" s="679"/>
      <c r="J2534" s="458">
        <f t="shared" si="46"/>
        <v>12.4785</v>
      </c>
      <c r="K2534" s="107"/>
      <c r="L2534" s="11"/>
      <c r="M2534" s="676"/>
    </row>
    <row r="2535" spans="2:13" x14ac:dyDescent="0.2">
      <c r="B2535" s="676"/>
      <c r="C2535" s="677"/>
      <c r="D2535" s="143" t="s">
        <v>2371</v>
      </c>
      <c r="E2535" s="66"/>
      <c r="F2535" s="705">
        <v>-1</v>
      </c>
      <c r="G2535" s="619">
        <v>2.1</v>
      </c>
      <c r="H2535" s="679">
        <v>0.5</v>
      </c>
      <c r="I2535" s="679"/>
      <c r="J2535" s="458">
        <f t="shared" si="46"/>
        <v>-1.05</v>
      </c>
      <c r="K2535" s="107"/>
      <c r="L2535" s="11"/>
      <c r="M2535" s="676"/>
    </row>
    <row r="2536" spans="2:13" x14ac:dyDescent="0.3">
      <c r="B2536" s="676"/>
      <c r="C2536" s="725"/>
      <c r="D2536" s="117" t="s">
        <v>2390</v>
      </c>
      <c r="E2536" s="675"/>
      <c r="F2536" s="705">
        <v>-1</v>
      </c>
      <c r="G2536" s="619">
        <v>1.05</v>
      </c>
      <c r="H2536" s="715">
        <v>2.27</v>
      </c>
      <c r="I2536" s="679"/>
      <c r="J2536" s="527">
        <f t="shared" si="46"/>
        <v>-2.3835000000000002</v>
      </c>
      <c r="K2536" s="107"/>
      <c r="L2536" s="11"/>
      <c r="M2536" s="676"/>
    </row>
    <row r="2537" spans="2:13" x14ac:dyDescent="0.2">
      <c r="B2537" s="676"/>
      <c r="C2537" s="677" t="s">
        <v>1279</v>
      </c>
      <c r="D2537" s="143" t="s">
        <v>1280</v>
      </c>
      <c r="E2537" s="66" t="s">
        <v>123</v>
      </c>
      <c r="F2537" s="705">
        <v>1</v>
      </c>
      <c r="G2537" s="619">
        <v>9</v>
      </c>
      <c r="H2537" s="679">
        <v>1.77</v>
      </c>
      <c r="I2537" s="679"/>
      <c r="J2537" s="458">
        <f t="shared" si="46"/>
        <v>15.93</v>
      </c>
      <c r="K2537" s="107"/>
      <c r="L2537" s="11"/>
      <c r="M2537" s="676"/>
    </row>
    <row r="2538" spans="2:13" x14ac:dyDescent="0.2">
      <c r="B2538" s="676"/>
      <c r="C2538" s="677"/>
      <c r="D2538" s="143" t="s">
        <v>2371</v>
      </c>
      <c r="E2538" s="66"/>
      <c r="F2538" s="705">
        <v>-2</v>
      </c>
      <c r="G2538" s="619">
        <v>2.1</v>
      </c>
      <c r="H2538" s="679">
        <v>0.5</v>
      </c>
      <c r="I2538" s="679"/>
      <c r="J2538" s="458">
        <f t="shared" si="46"/>
        <v>-2.1</v>
      </c>
      <c r="K2538" s="107"/>
      <c r="L2538" s="11"/>
      <c r="M2538" s="676"/>
    </row>
    <row r="2539" spans="2:13" x14ac:dyDescent="0.3">
      <c r="B2539" s="676"/>
      <c r="C2539" s="725"/>
      <c r="D2539" s="117" t="s">
        <v>2390</v>
      </c>
      <c r="E2539" s="675"/>
      <c r="F2539" s="705">
        <v>-1</v>
      </c>
      <c r="G2539" s="619">
        <v>2.1</v>
      </c>
      <c r="H2539" s="715">
        <v>2.27</v>
      </c>
      <c r="I2539" s="679"/>
      <c r="J2539" s="527">
        <f t="shared" si="46"/>
        <v>-4.7670000000000003</v>
      </c>
      <c r="K2539" s="107"/>
      <c r="L2539" s="11"/>
      <c r="M2539" s="676"/>
    </row>
    <row r="2540" spans="2:13" x14ac:dyDescent="0.2">
      <c r="B2540" s="676"/>
      <c r="C2540" s="677" t="s">
        <v>1296</v>
      </c>
      <c r="D2540" s="143" t="s">
        <v>1297</v>
      </c>
      <c r="E2540" s="66" t="s">
        <v>121</v>
      </c>
      <c r="F2540" s="705">
        <v>1</v>
      </c>
      <c r="G2540" s="619">
        <v>13.5</v>
      </c>
      <c r="H2540" s="679">
        <v>2.27</v>
      </c>
      <c r="I2540" s="679"/>
      <c r="J2540" s="458">
        <f t="shared" si="46"/>
        <v>30.645</v>
      </c>
      <c r="K2540" s="107"/>
      <c r="L2540" s="11"/>
      <c r="M2540" s="676"/>
    </row>
    <row r="2541" spans="2:13" x14ac:dyDescent="0.2">
      <c r="B2541" s="676"/>
      <c r="C2541" s="677"/>
      <c r="D2541" s="143" t="s">
        <v>2297</v>
      </c>
      <c r="E2541" s="66"/>
      <c r="F2541" s="705">
        <v>-1</v>
      </c>
      <c r="G2541" s="619">
        <v>1.2</v>
      </c>
      <c r="H2541" s="679">
        <v>0.7</v>
      </c>
      <c r="I2541" s="679"/>
      <c r="J2541" s="458">
        <f t="shared" si="46"/>
        <v>-0.84</v>
      </c>
      <c r="K2541" s="107"/>
      <c r="L2541" s="11"/>
      <c r="M2541" s="676"/>
    </row>
    <row r="2542" spans="2:13" x14ac:dyDescent="0.2">
      <c r="B2542" s="676"/>
      <c r="C2542" s="677"/>
      <c r="D2542" s="564"/>
      <c r="E2542" s="565" t="s">
        <v>2361</v>
      </c>
      <c r="F2542" s="705">
        <v>-1</v>
      </c>
      <c r="G2542" s="619">
        <v>3</v>
      </c>
      <c r="H2542" s="679">
        <v>0.8</v>
      </c>
      <c r="I2542" s="679"/>
      <c r="J2542" s="458">
        <f t="shared" si="46"/>
        <v>-2.4000000000000004</v>
      </c>
      <c r="K2542" s="107"/>
      <c r="L2542" s="11"/>
      <c r="M2542" s="676"/>
    </row>
    <row r="2543" spans="2:13" x14ac:dyDescent="0.3">
      <c r="B2543" s="676"/>
      <c r="C2543" s="725"/>
      <c r="D2543" s="117" t="s">
        <v>2390</v>
      </c>
      <c r="E2543" s="675"/>
      <c r="F2543" s="705">
        <v>-1</v>
      </c>
      <c r="G2543" s="619">
        <v>0.5</v>
      </c>
      <c r="H2543" s="715">
        <v>2.27</v>
      </c>
      <c r="I2543" s="679"/>
      <c r="J2543" s="527">
        <f t="shared" si="46"/>
        <v>-1.135</v>
      </c>
      <c r="K2543" s="107"/>
      <c r="L2543" s="11"/>
      <c r="M2543" s="676"/>
    </row>
    <row r="2544" spans="2:13" x14ac:dyDescent="0.2">
      <c r="B2544" s="676"/>
      <c r="C2544" s="677" t="s">
        <v>1299</v>
      </c>
      <c r="D2544" s="564" t="s">
        <v>819</v>
      </c>
      <c r="E2544" s="565" t="s">
        <v>121</v>
      </c>
      <c r="F2544" s="705">
        <v>1</v>
      </c>
      <c r="G2544" s="619">
        <v>12.6</v>
      </c>
      <c r="H2544" s="679">
        <v>2.27</v>
      </c>
      <c r="I2544" s="679"/>
      <c r="J2544" s="458">
        <f t="shared" si="46"/>
        <v>28.602</v>
      </c>
      <c r="K2544" s="107"/>
      <c r="L2544" s="11"/>
      <c r="M2544" s="676"/>
    </row>
    <row r="2545" spans="2:13" x14ac:dyDescent="0.2">
      <c r="B2545" s="676"/>
      <c r="C2545" s="677"/>
      <c r="D2545" s="143" t="s">
        <v>2297</v>
      </c>
      <c r="E2545" s="66"/>
      <c r="F2545" s="705">
        <v>-1</v>
      </c>
      <c r="G2545" s="619">
        <v>0.9</v>
      </c>
      <c r="H2545" s="679">
        <v>0.7</v>
      </c>
      <c r="I2545" s="679"/>
      <c r="J2545" s="458">
        <f t="shared" si="46"/>
        <v>-0.63</v>
      </c>
      <c r="K2545" s="107"/>
      <c r="L2545" s="11"/>
      <c r="M2545" s="676"/>
    </row>
    <row r="2546" spans="2:13" x14ac:dyDescent="0.2">
      <c r="B2546" s="676"/>
      <c r="C2546" s="677"/>
      <c r="D2546" s="143" t="s">
        <v>2315</v>
      </c>
      <c r="E2546" s="66"/>
      <c r="F2546" s="705">
        <v>1</v>
      </c>
      <c r="G2546" s="619">
        <v>5.5</v>
      </c>
      <c r="H2546" s="679">
        <v>0.2</v>
      </c>
      <c r="I2546" s="679"/>
      <c r="J2546" s="458">
        <f t="shared" si="46"/>
        <v>1.1000000000000001</v>
      </c>
      <c r="K2546" s="107"/>
      <c r="L2546" s="11"/>
      <c r="M2546" s="676"/>
    </row>
    <row r="2547" spans="2:13" x14ac:dyDescent="0.2">
      <c r="B2547" s="676"/>
      <c r="C2547" s="677" t="s">
        <v>1300</v>
      </c>
      <c r="D2547" s="143" t="s">
        <v>820</v>
      </c>
      <c r="E2547" s="66" t="s">
        <v>121</v>
      </c>
      <c r="F2547" s="705">
        <v>1</v>
      </c>
      <c r="G2547" s="619">
        <v>11.7</v>
      </c>
      <c r="H2547" s="679">
        <v>2.27</v>
      </c>
      <c r="I2547" s="679"/>
      <c r="J2547" s="458">
        <f t="shared" si="46"/>
        <v>26.558999999999997</v>
      </c>
      <c r="K2547" s="107"/>
      <c r="L2547" s="11"/>
      <c r="M2547" s="676"/>
    </row>
    <row r="2548" spans="2:13" x14ac:dyDescent="0.2">
      <c r="B2548" s="676"/>
      <c r="C2548" s="677"/>
      <c r="D2548" s="143" t="s">
        <v>2297</v>
      </c>
      <c r="E2548" s="66"/>
      <c r="F2548" s="705">
        <v>-1</v>
      </c>
      <c r="G2548" s="619">
        <v>0.9</v>
      </c>
      <c r="H2548" s="679">
        <v>0.7</v>
      </c>
      <c r="I2548" s="679"/>
      <c r="J2548" s="458">
        <f t="shared" si="46"/>
        <v>-0.63</v>
      </c>
      <c r="K2548" s="107"/>
      <c r="L2548" s="11"/>
      <c r="M2548" s="676"/>
    </row>
    <row r="2549" spans="2:13" x14ac:dyDescent="0.2">
      <c r="B2549" s="676"/>
      <c r="C2549" s="677"/>
      <c r="D2549" s="143" t="s">
        <v>2315</v>
      </c>
      <c r="E2549" s="66"/>
      <c r="F2549" s="705">
        <v>1</v>
      </c>
      <c r="G2549" s="619">
        <v>5.2</v>
      </c>
      <c r="H2549" s="679">
        <v>0.2</v>
      </c>
      <c r="I2549" s="679"/>
      <c r="J2549" s="458">
        <f t="shared" si="46"/>
        <v>1.04</v>
      </c>
      <c r="K2549" s="107"/>
      <c r="L2549" s="11"/>
      <c r="M2549" s="676"/>
    </row>
    <row r="2550" spans="2:13" x14ac:dyDescent="0.3">
      <c r="B2550" s="676"/>
      <c r="C2550" s="725"/>
      <c r="D2550" s="117" t="s">
        <v>2390</v>
      </c>
      <c r="E2550" s="675"/>
      <c r="F2550" s="705">
        <v>-1</v>
      </c>
      <c r="G2550" s="619">
        <v>0.5</v>
      </c>
      <c r="H2550" s="715">
        <v>2.27</v>
      </c>
      <c r="I2550" s="679"/>
      <c r="J2550" s="527">
        <f t="shared" si="46"/>
        <v>-1.135</v>
      </c>
      <c r="K2550" s="107"/>
      <c r="L2550" s="11"/>
      <c r="M2550" s="676"/>
    </row>
    <row r="2551" spans="2:13" x14ac:dyDescent="0.2">
      <c r="B2551" s="676"/>
      <c r="C2551" s="677" t="s">
        <v>1293</v>
      </c>
      <c r="D2551" s="143" t="s">
        <v>364</v>
      </c>
      <c r="E2551" s="66" t="s">
        <v>121</v>
      </c>
      <c r="F2551" s="705">
        <v>1</v>
      </c>
      <c r="G2551" s="619">
        <v>12.05</v>
      </c>
      <c r="H2551" s="679">
        <v>2.27</v>
      </c>
      <c r="I2551" s="679"/>
      <c r="J2551" s="458">
        <f t="shared" si="46"/>
        <v>27.3535</v>
      </c>
      <c r="K2551" s="107"/>
      <c r="L2551" s="11"/>
      <c r="M2551" s="676"/>
    </row>
    <row r="2552" spans="2:13" x14ac:dyDescent="0.2">
      <c r="B2552" s="676"/>
      <c r="C2552" s="677"/>
      <c r="D2552" s="143" t="s">
        <v>2297</v>
      </c>
      <c r="E2552" s="66"/>
      <c r="F2552" s="705">
        <v>-1</v>
      </c>
      <c r="G2552" s="619">
        <v>1.8</v>
      </c>
      <c r="H2552" s="679">
        <v>0.7</v>
      </c>
      <c r="I2552" s="679"/>
      <c r="J2552" s="458">
        <f t="shared" si="46"/>
        <v>-1.26</v>
      </c>
      <c r="K2552" s="107"/>
      <c r="L2552" s="11"/>
      <c r="M2552" s="676"/>
    </row>
    <row r="2553" spans="2:13" x14ac:dyDescent="0.2">
      <c r="B2553" s="676"/>
      <c r="C2553" s="677"/>
      <c r="D2553" s="143" t="s">
        <v>2303</v>
      </c>
      <c r="E2553" s="66"/>
      <c r="F2553" s="705">
        <v>-1</v>
      </c>
      <c r="G2553" s="619">
        <v>1.2</v>
      </c>
      <c r="H2553" s="679">
        <v>0.7</v>
      </c>
      <c r="I2553" s="679"/>
      <c r="J2553" s="458">
        <f t="shared" si="46"/>
        <v>-0.84</v>
      </c>
      <c r="K2553" s="107"/>
      <c r="L2553" s="11"/>
      <c r="M2553" s="676"/>
    </row>
    <row r="2554" spans="2:13" x14ac:dyDescent="0.3">
      <c r="B2554" s="676"/>
      <c r="C2554" s="725"/>
      <c r="D2554" s="117" t="s">
        <v>2390</v>
      </c>
      <c r="E2554" s="675"/>
      <c r="F2554" s="705">
        <v>-1</v>
      </c>
      <c r="G2554" s="619">
        <v>1.05</v>
      </c>
      <c r="H2554" s="715">
        <v>2.27</v>
      </c>
      <c r="I2554" s="679"/>
      <c r="J2554" s="527">
        <f t="shared" si="46"/>
        <v>-2.3835000000000002</v>
      </c>
      <c r="K2554" s="107"/>
      <c r="L2554" s="11"/>
      <c r="M2554" s="676"/>
    </row>
    <row r="2555" spans="2:13" x14ac:dyDescent="0.2">
      <c r="B2555" s="676"/>
      <c r="C2555" s="677" t="s">
        <v>1296</v>
      </c>
      <c r="D2555" s="143" t="s">
        <v>138</v>
      </c>
      <c r="E2555" s="66" t="s">
        <v>125</v>
      </c>
      <c r="F2555" s="705">
        <v>1</v>
      </c>
      <c r="G2555" s="619">
        <v>22.4</v>
      </c>
      <c r="H2555" s="679">
        <v>2.57</v>
      </c>
      <c r="I2555" s="679"/>
      <c r="J2555" s="458">
        <f t="shared" si="46"/>
        <v>57.567999999999991</v>
      </c>
      <c r="K2555" s="107"/>
      <c r="L2555" s="11"/>
      <c r="M2555" s="676"/>
    </row>
    <row r="2556" spans="2:13" x14ac:dyDescent="0.2">
      <c r="B2556" s="676"/>
      <c r="C2556" s="677"/>
      <c r="D2556" s="143" t="s">
        <v>2297</v>
      </c>
      <c r="E2556" s="66"/>
      <c r="F2556" s="705">
        <v>-1</v>
      </c>
      <c r="G2556" s="619">
        <v>1.8</v>
      </c>
      <c r="H2556" s="679">
        <v>0.5</v>
      </c>
      <c r="I2556" s="679"/>
      <c r="J2556" s="458">
        <f t="shared" si="46"/>
        <v>-0.9</v>
      </c>
      <c r="K2556" s="107"/>
      <c r="L2556" s="11"/>
      <c r="M2556" s="676"/>
    </row>
    <row r="2557" spans="2:13" x14ac:dyDescent="0.2">
      <c r="B2557" s="676"/>
      <c r="C2557" s="677"/>
      <c r="D2557" s="143" t="s">
        <v>2297</v>
      </c>
      <c r="E2557" s="66"/>
      <c r="F2557" s="705">
        <v>-1</v>
      </c>
      <c r="G2557" s="619">
        <v>1.2</v>
      </c>
      <c r="H2557" s="679">
        <v>0.5</v>
      </c>
      <c r="I2557" s="679"/>
      <c r="J2557" s="458">
        <f t="shared" si="46"/>
        <v>-0.6</v>
      </c>
      <c r="K2557" s="107"/>
      <c r="L2557" s="11"/>
      <c r="M2557" s="676"/>
    </row>
    <row r="2558" spans="2:13" x14ac:dyDescent="0.2">
      <c r="B2558" s="676"/>
      <c r="C2558" s="677"/>
      <c r="D2558" s="143" t="s">
        <v>2297</v>
      </c>
      <c r="E2558" s="66"/>
      <c r="F2558" s="705">
        <v>-1</v>
      </c>
      <c r="G2558" s="619">
        <v>1</v>
      </c>
      <c r="H2558" s="679">
        <v>0.5</v>
      </c>
      <c r="I2558" s="679"/>
      <c r="J2558" s="458">
        <f t="shared" si="46"/>
        <v>-0.5</v>
      </c>
      <c r="K2558" s="107"/>
      <c r="L2558" s="11"/>
      <c r="M2558" s="676"/>
    </row>
    <row r="2559" spans="2:13" x14ac:dyDescent="0.2">
      <c r="B2559" s="676"/>
      <c r="C2559" s="677"/>
      <c r="D2559" s="143" t="s">
        <v>2297</v>
      </c>
      <c r="E2559" s="66"/>
      <c r="F2559" s="705">
        <v>-4</v>
      </c>
      <c r="G2559" s="619">
        <v>0.9</v>
      </c>
      <c r="H2559" s="679">
        <v>1</v>
      </c>
      <c r="I2559" s="679"/>
      <c r="J2559" s="458">
        <f t="shared" si="46"/>
        <v>-3.6</v>
      </c>
      <c r="K2559" s="107"/>
      <c r="L2559" s="11"/>
      <c r="M2559" s="676"/>
    </row>
    <row r="2560" spans="2:13" x14ac:dyDescent="0.3">
      <c r="B2560" s="676"/>
      <c r="C2560" s="725"/>
      <c r="D2560" s="117" t="s">
        <v>2390</v>
      </c>
      <c r="E2560" s="675"/>
      <c r="F2560" s="705">
        <v>-1</v>
      </c>
      <c r="G2560" s="619">
        <v>1.65</v>
      </c>
      <c r="H2560" s="715">
        <v>2.57</v>
      </c>
      <c r="I2560" s="679"/>
      <c r="J2560" s="527">
        <f t="shared" si="46"/>
        <v>-4.2404999999999999</v>
      </c>
      <c r="K2560" s="107"/>
      <c r="L2560" s="11"/>
      <c r="M2560" s="676"/>
    </row>
    <row r="2561" spans="2:13" x14ac:dyDescent="0.2">
      <c r="B2561" s="676"/>
      <c r="C2561" s="677" t="s">
        <v>1291</v>
      </c>
      <c r="D2561" s="143" t="s">
        <v>210</v>
      </c>
      <c r="E2561" s="66" t="s">
        <v>121</v>
      </c>
      <c r="F2561" s="705">
        <v>1</v>
      </c>
      <c r="G2561" s="619">
        <v>22.8</v>
      </c>
      <c r="H2561" s="679">
        <v>1.77</v>
      </c>
      <c r="I2561" s="679"/>
      <c r="J2561" s="458">
        <f t="shared" si="46"/>
        <v>40.356000000000002</v>
      </c>
      <c r="K2561" s="107"/>
      <c r="L2561" s="11"/>
      <c r="M2561" s="676"/>
    </row>
    <row r="2562" spans="2:13" x14ac:dyDescent="0.2">
      <c r="B2562" s="676"/>
      <c r="C2562" s="677"/>
      <c r="D2562" s="143" t="s">
        <v>2297</v>
      </c>
      <c r="E2562" s="66"/>
      <c r="F2562" s="705">
        <v>-1</v>
      </c>
      <c r="G2562" s="619">
        <v>1.2</v>
      </c>
      <c r="H2562" s="679">
        <v>0.2</v>
      </c>
      <c r="I2562" s="679"/>
      <c r="J2562" s="458">
        <f t="shared" si="46"/>
        <v>-0.24</v>
      </c>
      <c r="K2562" s="107"/>
      <c r="L2562" s="11"/>
      <c r="M2562" s="676"/>
    </row>
    <row r="2563" spans="2:13" x14ac:dyDescent="0.2">
      <c r="B2563" s="676"/>
      <c r="C2563" s="677"/>
      <c r="D2563" s="143" t="s">
        <v>2371</v>
      </c>
      <c r="E2563" s="66"/>
      <c r="F2563" s="705">
        <v>-1</v>
      </c>
      <c r="G2563" s="619">
        <v>1.8</v>
      </c>
      <c r="H2563" s="679">
        <v>0.5</v>
      </c>
      <c r="I2563" s="679"/>
      <c r="J2563" s="458">
        <f t="shared" si="46"/>
        <v>-0.9</v>
      </c>
      <c r="K2563" s="107"/>
      <c r="L2563" s="11"/>
      <c r="M2563" s="676"/>
    </row>
    <row r="2564" spans="2:13" x14ac:dyDescent="0.2">
      <c r="B2564" s="676"/>
      <c r="C2564" s="677"/>
      <c r="D2564" s="143" t="s">
        <v>2371</v>
      </c>
      <c r="E2564" s="66"/>
      <c r="F2564" s="705">
        <v>-1</v>
      </c>
      <c r="G2564" s="619">
        <v>1.5</v>
      </c>
      <c r="H2564" s="679">
        <v>0.5</v>
      </c>
      <c r="I2564" s="679"/>
      <c r="J2564" s="458">
        <f t="shared" si="46"/>
        <v>-0.75</v>
      </c>
      <c r="K2564" s="107"/>
      <c r="L2564" s="11"/>
      <c r="M2564" s="676"/>
    </row>
    <row r="2565" spans="2:13" x14ac:dyDescent="0.2">
      <c r="B2565" s="676"/>
      <c r="C2565" s="677"/>
      <c r="D2565" s="143" t="s">
        <v>2303</v>
      </c>
      <c r="E2565" s="66"/>
      <c r="F2565" s="705">
        <v>-1</v>
      </c>
      <c r="G2565" s="619">
        <v>1.2</v>
      </c>
      <c r="H2565" s="679">
        <v>0.7</v>
      </c>
      <c r="I2565" s="679"/>
      <c r="J2565" s="458">
        <f t="shared" si="46"/>
        <v>-0.84</v>
      </c>
      <c r="K2565" s="107"/>
      <c r="L2565" s="11"/>
      <c r="M2565" s="676"/>
    </row>
    <row r="2566" spans="2:13" x14ac:dyDescent="0.3">
      <c r="B2566" s="676"/>
      <c r="C2566" s="725"/>
      <c r="D2566" s="117" t="s">
        <v>2390</v>
      </c>
      <c r="E2566" s="675"/>
      <c r="F2566" s="705">
        <v>-1</v>
      </c>
      <c r="G2566" s="619">
        <v>2.1</v>
      </c>
      <c r="H2566" s="715">
        <v>2.27</v>
      </c>
      <c r="I2566" s="679"/>
      <c r="J2566" s="527">
        <f t="shared" si="46"/>
        <v>-4.7670000000000003</v>
      </c>
      <c r="K2566" s="107"/>
      <c r="L2566" s="11"/>
      <c r="M2566" s="676"/>
    </row>
    <row r="2567" spans="2:13" x14ac:dyDescent="0.2">
      <c r="B2567" s="676"/>
      <c r="C2567" s="677" t="s">
        <v>1290</v>
      </c>
      <c r="D2567" s="143" t="s">
        <v>272</v>
      </c>
      <c r="E2567" s="66" t="s">
        <v>128</v>
      </c>
      <c r="F2567" s="705">
        <v>1</v>
      </c>
      <c r="G2567" s="619">
        <v>6.9</v>
      </c>
      <c r="H2567" s="679">
        <v>4.07</v>
      </c>
      <c r="I2567" s="679"/>
      <c r="J2567" s="458">
        <f t="shared" si="46"/>
        <v>28.083000000000002</v>
      </c>
      <c r="K2567" s="107"/>
      <c r="L2567" s="11"/>
      <c r="M2567" s="676"/>
    </row>
    <row r="2568" spans="2:13" x14ac:dyDescent="0.2">
      <c r="B2568" s="676"/>
      <c r="C2568" s="677"/>
      <c r="D2568" s="143" t="s">
        <v>2297</v>
      </c>
      <c r="E2568" s="66"/>
      <c r="F2568" s="705">
        <v>-1</v>
      </c>
      <c r="G2568" s="619">
        <v>0.9</v>
      </c>
      <c r="H2568" s="679">
        <v>2</v>
      </c>
      <c r="I2568" s="679"/>
      <c r="J2568" s="458">
        <f t="shared" si="46"/>
        <v>-1.8</v>
      </c>
      <c r="K2568" s="107"/>
      <c r="L2568" s="11"/>
      <c r="M2568" s="676"/>
    </row>
    <row r="2569" spans="2:13" x14ac:dyDescent="0.2">
      <c r="B2569" s="676"/>
      <c r="C2569" s="677" t="s">
        <v>1289</v>
      </c>
      <c r="D2569" s="143" t="s">
        <v>177</v>
      </c>
      <c r="E2569" s="66" t="s">
        <v>786</v>
      </c>
      <c r="F2569" s="705">
        <v>1</v>
      </c>
      <c r="G2569" s="619">
        <v>8.6999999999999993</v>
      </c>
      <c r="H2569" s="679">
        <v>2.67</v>
      </c>
      <c r="I2569" s="679"/>
      <c r="J2569" s="458">
        <f t="shared" si="46"/>
        <v>23.228999999999999</v>
      </c>
      <c r="K2569" s="107"/>
      <c r="L2569" s="11"/>
      <c r="M2569" s="676"/>
    </row>
    <row r="2570" spans="2:13" x14ac:dyDescent="0.2">
      <c r="B2570" s="676"/>
      <c r="C2570" s="677"/>
      <c r="D2570" s="143" t="s">
        <v>2297</v>
      </c>
      <c r="E2570" s="66"/>
      <c r="F2570" s="705">
        <v>-1</v>
      </c>
      <c r="G2570" s="619">
        <v>0.9</v>
      </c>
      <c r="H2570" s="679">
        <v>1</v>
      </c>
      <c r="I2570" s="679"/>
      <c r="J2570" s="458">
        <f t="shared" si="46"/>
        <v>-0.9</v>
      </c>
      <c r="K2570" s="107"/>
      <c r="L2570" s="11"/>
      <c r="M2570" s="676"/>
    </row>
    <row r="2571" spans="2:13" x14ac:dyDescent="0.2">
      <c r="B2571" s="676"/>
      <c r="C2571" s="677" t="s">
        <v>1286</v>
      </c>
      <c r="D2571" s="143" t="s">
        <v>1287</v>
      </c>
      <c r="E2571" s="66" t="s">
        <v>120</v>
      </c>
      <c r="F2571" s="705">
        <v>1</v>
      </c>
      <c r="G2571" s="619">
        <v>16.5</v>
      </c>
      <c r="H2571" s="679">
        <v>2.87</v>
      </c>
      <c r="I2571" s="679"/>
      <c r="J2571" s="458">
        <f t="shared" si="46"/>
        <v>47.355000000000004</v>
      </c>
      <c r="K2571" s="107"/>
      <c r="L2571" s="11"/>
      <c r="M2571" s="676"/>
    </row>
    <row r="2572" spans="2:13" x14ac:dyDescent="0.2">
      <c r="B2572" s="676"/>
      <c r="C2572" s="677"/>
      <c r="D2572" s="143" t="s">
        <v>2297</v>
      </c>
      <c r="E2572" s="66"/>
      <c r="F2572" s="705">
        <v>-1</v>
      </c>
      <c r="G2572" s="619">
        <v>1</v>
      </c>
      <c r="H2572" s="679">
        <v>0.8</v>
      </c>
      <c r="I2572" s="679"/>
      <c r="J2572" s="458">
        <f t="shared" si="46"/>
        <v>-0.8</v>
      </c>
      <c r="K2572" s="107"/>
      <c r="L2572" s="11"/>
      <c r="M2572" s="676"/>
    </row>
    <row r="2573" spans="2:13" x14ac:dyDescent="0.2">
      <c r="B2573" s="676"/>
      <c r="C2573" s="677"/>
      <c r="D2573" s="143" t="s">
        <v>2371</v>
      </c>
      <c r="E2573" s="66"/>
      <c r="F2573" s="705">
        <v>-1</v>
      </c>
      <c r="G2573" s="619">
        <v>1.5</v>
      </c>
      <c r="H2573" s="679">
        <v>0.5</v>
      </c>
      <c r="I2573" s="679"/>
      <c r="J2573" s="458">
        <f t="shared" si="46"/>
        <v>-0.75</v>
      </c>
      <c r="K2573" s="107"/>
      <c r="L2573" s="11"/>
      <c r="M2573" s="676"/>
    </row>
    <row r="2574" spans="2:13" x14ac:dyDescent="0.3">
      <c r="B2574" s="676"/>
      <c r="C2574" s="725"/>
      <c r="D2574" s="117" t="s">
        <v>2390</v>
      </c>
      <c r="E2574" s="675"/>
      <c r="F2574" s="705">
        <v>-1</v>
      </c>
      <c r="G2574" s="619">
        <v>1.5</v>
      </c>
      <c r="H2574" s="715">
        <v>2.87</v>
      </c>
      <c r="I2574" s="679"/>
      <c r="J2574" s="527">
        <f t="shared" si="46"/>
        <v>-4.3049999999999997</v>
      </c>
      <c r="K2574" s="107"/>
      <c r="L2574" s="11"/>
      <c r="M2574" s="676"/>
    </row>
    <row r="2575" spans="2:13" x14ac:dyDescent="0.2">
      <c r="B2575" s="676"/>
      <c r="C2575" s="677" t="s">
        <v>1282</v>
      </c>
      <c r="D2575" s="143" t="s">
        <v>1283</v>
      </c>
      <c r="E2575" s="66" t="s">
        <v>123</v>
      </c>
      <c r="F2575" s="705">
        <v>1</v>
      </c>
      <c r="G2575" s="619">
        <v>27.45</v>
      </c>
      <c r="H2575" s="679">
        <v>1.77</v>
      </c>
      <c r="I2575" s="679"/>
      <c r="J2575" s="458">
        <f t="shared" si="46"/>
        <v>48.586500000000001</v>
      </c>
      <c r="K2575" s="107"/>
      <c r="L2575" s="11"/>
      <c r="M2575" s="676"/>
    </row>
    <row r="2576" spans="2:13" x14ac:dyDescent="0.2">
      <c r="B2576" s="676"/>
      <c r="C2576" s="677"/>
      <c r="D2576" s="143" t="s">
        <v>2297</v>
      </c>
      <c r="E2576" s="66"/>
      <c r="F2576" s="705">
        <v>-2</v>
      </c>
      <c r="G2576" s="619">
        <v>1</v>
      </c>
      <c r="H2576" s="679">
        <v>0.2</v>
      </c>
      <c r="I2576" s="679"/>
      <c r="J2576" s="458">
        <f t="shared" si="46"/>
        <v>-0.4</v>
      </c>
      <c r="K2576" s="107"/>
      <c r="L2576" s="11"/>
      <c r="M2576" s="676"/>
    </row>
    <row r="2577" spans="2:13" x14ac:dyDescent="0.2">
      <c r="B2577" s="676"/>
      <c r="C2577" s="677"/>
      <c r="D2577" s="143"/>
      <c r="E2577" s="143" t="s">
        <v>667</v>
      </c>
      <c r="F2577" s="705">
        <v>-1</v>
      </c>
      <c r="G2577" s="619">
        <v>1.6</v>
      </c>
      <c r="H2577" s="679">
        <v>0.8</v>
      </c>
      <c r="I2577" s="679"/>
      <c r="J2577" s="458">
        <f t="shared" si="46"/>
        <v>-1.2800000000000002</v>
      </c>
      <c r="K2577" s="107"/>
      <c r="L2577" s="11"/>
      <c r="M2577" s="676"/>
    </row>
    <row r="2578" spans="2:13" x14ac:dyDescent="0.2">
      <c r="B2578" s="676"/>
      <c r="C2578" s="677"/>
      <c r="D2578" s="143" t="s">
        <v>2371</v>
      </c>
      <c r="E2578" s="66"/>
      <c r="F2578" s="705">
        <v>-1</v>
      </c>
      <c r="G2578" s="619">
        <v>2.4</v>
      </c>
      <c r="H2578" s="679">
        <v>0.5</v>
      </c>
      <c r="I2578" s="679"/>
      <c r="J2578" s="458">
        <f t="shared" si="46"/>
        <v>-1.2</v>
      </c>
      <c r="K2578" s="107"/>
      <c r="L2578" s="11"/>
      <c r="M2578" s="676"/>
    </row>
    <row r="2579" spans="2:13" x14ac:dyDescent="0.2">
      <c r="B2579" s="676"/>
      <c r="C2579" s="677"/>
      <c r="D2579" s="143" t="s">
        <v>2371</v>
      </c>
      <c r="E2579" s="66"/>
      <c r="F2579" s="705">
        <v>-2</v>
      </c>
      <c r="G2579" s="619">
        <v>2.1</v>
      </c>
      <c r="H2579" s="679">
        <v>0.5</v>
      </c>
      <c r="I2579" s="679"/>
      <c r="J2579" s="458">
        <f t="shared" si="46"/>
        <v>-2.1</v>
      </c>
      <c r="K2579" s="107"/>
      <c r="L2579" s="11"/>
      <c r="M2579" s="676"/>
    </row>
    <row r="2580" spans="2:13" x14ac:dyDescent="0.3">
      <c r="B2580" s="676"/>
      <c r="C2580" s="725"/>
      <c r="D2580" s="117" t="s">
        <v>2390</v>
      </c>
      <c r="E2580" s="675"/>
      <c r="F2580" s="705">
        <v>-1</v>
      </c>
      <c r="G2580" s="619">
        <v>3.6</v>
      </c>
      <c r="H2580" s="715">
        <v>2.27</v>
      </c>
      <c r="I2580" s="679"/>
      <c r="J2580" s="527">
        <f t="shared" si="46"/>
        <v>-8.1720000000000006</v>
      </c>
      <c r="K2580" s="107"/>
      <c r="L2580" s="11"/>
      <c r="M2580" s="676"/>
    </row>
    <row r="2581" spans="2:13" x14ac:dyDescent="0.25">
      <c r="B2581" s="728"/>
      <c r="C2581" s="728"/>
      <c r="D2581" s="728"/>
      <c r="E2581" s="728"/>
      <c r="F2581" s="728"/>
      <c r="G2581" s="728"/>
      <c r="H2581" s="728"/>
      <c r="I2581" s="728"/>
      <c r="J2581" s="728"/>
      <c r="K2581" s="728"/>
      <c r="L2581" s="728"/>
      <c r="M2581" s="728"/>
    </row>
    <row r="2582" spans="2:13" x14ac:dyDescent="0.2">
      <c r="B2582" s="676"/>
      <c r="C2582" s="680"/>
      <c r="D2582" s="690" t="s">
        <v>1273</v>
      </c>
      <c r="E2582" s="66"/>
      <c r="F2582" s="705"/>
      <c r="G2582" s="619"/>
      <c r="H2582" s="679"/>
      <c r="I2582" s="679"/>
      <c r="J2582" s="458"/>
      <c r="K2582" s="107"/>
      <c r="L2582" s="11"/>
      <c r="M2582" s="676"/>
    </row>
    <row r="2583" spans="2:13" x14ac:dyDescent="0.2">
      <c r="B2583" s="676"/>
      <c r="C2583" s="680" t="s">
        <v>1309</v>
      </c>
      <c r="D2583" s="143" t="s">
        <v>1310</v>
      </c>
      <c r="E2583" s="66" t="s">
        <v>131</v>
      </c>
      <c r="F2583" s="705">
        <v>1</v>
      </c>
      <c r="G2583" s="619">
        <v>13.3</v>
      </c>
      <c r="H2583" s="679">
        <v>0.56999999999999995</v>
      </c>
      <c r="I2583" s="679"/>
      <c r="J2583" s="458">
        <f t="shared" ref="J2583:J2603" si="47">PRODUCT(F2583:I2583)</f>
        <v>7.5809999999999995</v>
      </c>
      <c r="K2583" s="107"/>
      <c r="L2583" s="11"/>
      <c r="M2583" s="676"/>
    </row>
    <row r="2584" spans="2:13" x14ac:dyDescent="0.2">
      <c r="B2584" s="676"/>
      <c r="C2584" s="677"/>
      <c r="D2584" s="143" t="s">
        <v>2390</v>
      </c>
      <c r="E2584" s="66"/>
      <c r="F2584" s="705">
        <v>-1</v>
      </c>
      <c r="G2584" s="619">
        <v>2.5499999999999998</v>
      </c>
      <c r="H2584" s="679">
        <v>1.07</v>
      </c>
      <c r="I2584" s="679"/>
      <c r="J2584" s="458">
        <f t="shared" si="47"/>
        <v>-2.7284999999999999</v>
      </c>
      <c r="K2584" s="107"/>
      <c r="L2584" s="11"/>
      <c r="M2584" s="676"/>
    </row>
    <row r="2585" spans="2:13" x14ac:dyDescent="0.2">
      <c r="B2585" s="676"/>
      <c r="C2585" s="677" t="s">
        <v>1313</v>
      </c>
      <c r="D2585" s="143" t="s">
        <v>2363</v>
      </c>
      <c r="E2585" s="66" t="s">
        <v>131</v>
      </c>
      <c r="F2585" s="705">
        <v>1</v>
      </c>
      <c r="G2585" s="619">
        <v>15.95</v>
      </c>
      <c r="H2585" s="679">
        <v>0.56999999999999995</v>
      </c>
      <c r="I2585" s="679"/>
      <c r="J2585" s="458">
        <f t="shared" si="47"/>
        <v>9.0914999999999981</v>
      </c>
      <c r="K2585" s="107"/>
      <c r="L2585" s="11"/>
      <c r="M2585" s="676"/>
    </row>
    <row r="2586" spans="2:13" x14ac:dyDescent="0.2">
      <c r="B2586" s="676"/>
      <c r="C2586" s="677"/>
      <c r="D2586" s="143" t="s">
        <v>2390</v>
      </c>
      <c r="E2586" s="66"/>
      <c r="F2586" s="705">
        <v>-1</v>
      </c>
      <c r="G2586" s="619">
        <v>3.5</v>
      </c>
      <c r="H2586" s="679">
        <v>1.07</v>
      </c>
      <c r="I2586" s="679"/>
      <c r="J2586" s="458">
        <f t="shared" si="47"/>
        <v>-3.7450000000000001</v>
      </c>
      <c r="K2586" s="107"/>
      <c r="L2586" s="11"/>
      <c r="M2586" s="676"/>
    </row>
    <row r="2587" spans="2:13" x14ac:dyDescent="0.2">
      <c r="B2587" s="676"/>
      <c r="C2587" s="677" t="s">
        <v>1331</v>
      </c>
      <c r="D2587" s="143" t="s">
        <v>2201</v>
      </c>
      <c r="E2587" s="66" t="s">
        <v>121</v>
      </c>
      <c r="F2587" s="705">
        <v>1</v>
      </c>
      <c r="G2587" s="619">
        <v>12.8</v>
      </c>
      <c r="H2587" s="679">
        <v>2.27</v>
      </c>
      <c r="I2587" s="679"/>
      <c r="J2587" s="458">
        <f t="shared" si="47"/>
        <v>29.056000000000001</v>
      </c>
      <c r="K2587" s="107"/>
      <c r="L2587" s="11"/>
      <c r="M2587" s="676"/>
    </row>
    <row r="2588" spans="2:13" x14ac:dyDescent="0.3">
      <c r="B2588" s="676"/>
      <c r="C2588" s="725"/>
      <c r="D2588" s="117" t="s">
        <v>2297</v>
      </c>
      <c r="E2588" s="699"/>
      <c r="F2588" s="705">
        <v>-2</v>
      </c>
      <c r="G2588" s="619">
        <v>0.9</v>
      </c>
      <c r="H2588" s="679">
        <v>0.2</v>
      </c>
      <c r="I2588" s="679"/>
      <c r="J2588" s="458">
        <f t="shared" si="47"/>
        <v>-0.36000000000000004</v>
      </c>
      <c r="K2588" s="107"/>
      <c r="L2588" s="11"/>
      <c r="M2588" s="676"/>
    </row>
    <row r="2589" spans="2:13" x14ac:dyDescent="0.2">
      <c r="B2589" s="676"/>
      <c r="C2589" s="677"/>
      <c r="D2589" s="143" t="s">
        <v>2315</v>
      </c>
      <c r="E2589" s="66"/>
      <c r="F2589" s="705">
        <v>1</v>
      </c>
      <c r="G2589" s="619">
        <v>4.9000000000000004</v>
      </c>
      <c r="H2589" s="679">
        <v>0.2</v>
      </c>
      <c r="I2589" s="679"/>
      <c r="J2589" s="458">
        <f t="shared" si="47"/>
        <v>0.98000000000000009</v>
      </c>
      <c r="K2589" s="107"/>
      <c r="L2589" s="11"/>
      <c r="M2589" s="676"/>
    </row>
    <row r="2590" spans="2:13" x14ac:dyDescent="0.2">
      <c r="B2590" s="676"/>
      <c r="C2590" s="677"/>
      <c r="D2590" s="143" t="s">
        <v>2371</v>
      </c>
      <c r="E2590" s="66"/>
      <c r="F2590" s="705">
        <v>-1</v>
      </c>
      <c r="G2590" s="619">
        <v>0.9</v>
      </c>
      <c r="H2590" s="679">
        <v>0.5</v>
      </c>
      <c r="I2590" s="679"/>
      <c r="J2590" s="458">
        <f t="shared" si="47"/>
        <v>-0.45</v>
      </c>
      <c r="K2590" s="107"/>
      <c r="L2590" s="11"/>
      <c r="M2590" s="676"/>
    </row>
    <row r="2591" spans="2:13" x14ac:dyDescent="0.3">
      <c r="B2591" s="676"/>
      <c r="C2591" s="725"/>
      <c r="D2591" s="117" t="s">
        <v>2390</v>
      </c>
      <c r="E2591" s="675"/>
      <c r="F2591" s="705">
        <v>-1</v>
      </c>
      <c r="G2591" s="619">
        <v>1.05</v>
      </c>
      <c r="H2591" s="715">
        <v>2.27</v>
      </c>
      <c r="I2591" s="679"/>
      <c r="J2591" s="527">
        <f t="shared" si="47"/>
        <v>-2.3835000000000002</v>
      </c>
      <c r="K2591" s="107"/>
      <c r="L2591" s="11"/>
      <c r="M2591" s="676"/>
    </row>
    <row r="2592" spans="2:13" x14ac:dyDescent="0.2">
      <c r="B2592" s="676"/>
      <c r="C2592" s="680" t="s">
        <v>1328</v>
      </c>
      <c r="D2592" s="564" t="s">
        <v>177</v>
      </c>
      <c r="E2592" s="565" t="s">
        <v>786</v>
      </c>
      <c r="F2592" s="705">
        <v>1</v>
      </c>
      <c r="G2592" s="619">
        <v>8</v>
      </c>
      <c r="H2592" s="679">
        <v>2.67</v>
      </c>
      <c r="I2592" s="679"/>
      <c r="J2592" s="458">
        <f t="shared" si="47"/>
        <v>21.36</v>
      </c>
      <c r="K2592" s="107"/>
      <c r="L2592" s="11"/>
      <c r="M2592" s="676"/>
    </row>
    <row r="2593" spans="2:13" x14ac:dyDescent="0.2">
      <c r="B2593" s="676"/>
      <c r="C2593" s="680"/>
      <c r="D2593" s="564" t="s">
        <v>2297</v>
      </c>
      <c r="E2593" s="565"/>
      <c r="F2593" s="705">
        <v>-1</v>
      </c>
      <c r="G2593" s="619">
        <v>0.9</v>
      </c>
      <c r="H2593" s="679">
        <v>1</v>
      </c>
      <c r="I2593" s="679"/>
      <c r="J2593" s="458">
        <f t="shared" si="47"/>
        <v>-0.9</v>
      </c>
      <c r="K2593" s="107"/>
      <c r="L2593" s="11"/>
      <c r="M2593" s="676"/>
    </row>
    <row r="2594" spans="2:13" x14ac:dyDescent="0.2">
      <c r="B2594" s="676"/>
      <c r="C2594" s="677"/>
      <c r="D2594" s="143" t="s">
        <v>2371</v>
      </c>
      <c r="E2594" s="66"/>
      <c r="F2594" s="705">
        <v>-1</v>
      </c>
      <c r="G2594" s="619">
        <v>0.9</v>
      </c>
      <c r="H2594" s="679">
        <v>0.5</v>
      </c>
      <c r="I2594" s="679"/>
      <c r="J2594" s="458">
        <f t="shared" si="47"/>
        <v>-0.45</v>
      </c>
      <c r="K2594" s="107"/>
      <c r="L2594" s="11"/>
      <c r="M2594" s="676"/>
    </row>
    <row r="2595" spans="2:13" x14ac:dyDescent="0.3">
      <c r="B2595" s="676"/>
      <c r="C2595" s="725"/>
      <c r="D2595" s="117" t="s">
        <v>2390</v>
      </c>
      <c r="E2595" s="675"/>
      <c r="F2595" s="705">
        <v>-1</v>
      </c>
      <c r="G2595" s="619">
        <v>0.6</v>
      </c>
      <c r="H2595" s="715">
        <v>2.57</v>
      </c>
      <c r="I2595" s="679"/>
      <c r="J2595" s="527">
        <f t="shared" si="47"/>
        <v>-1.5419999999999998</v>
      </c>
      <c r="K2595" s="107"/>
      <c r="L2595" s="11"/>
      <c r="M2595" s="676"/>
    </row>
    <row r="2596" spans="2:13" x14ac:dyDescent="0.2">
      <c r="B2596" s="676"/>
      <c r="C2596" s="680" t="s">
        <v>1329</v>
      </c>
      <c r="D2596" s="564" t="s">
        <v>1330</v>
      </c>
      <c r="E2596" s="565" t="s">
        <v>131</v>
      </c>
      <c r="F2596" s="705">
        <v>1</v>
      </c>
      <c r="G2596" s="619">
        <v>8.5500000000000007</v>
      </c>
      <c r="H2596" s="679">
        <v>1.07</v>
      </c>
      <c r="I2596" s="679"/>
      <c r="J2596" s="458">
        <f t="shared" si="47"/>
        <v>9.1485000000000021</v>
      </c>
      <c r="K2596" s="107"/>
      <c r="L2596" s="11"/>
      <c r="M2596" s="676"/>
    </row>
    <row r="2597" spans="2:13" x14ac:dyDescent="0.3">
      <c r="B2597" s="676"/>
      <c r="C2597" s="725" t="s">
        <v>1317</v>
      </c>
      <c r="D2597" s="117" t="s">
        <v>1318</v>
      </c>
      <c r="E2597" s="699" t="s">
        <v>131</v>
      </c>
      <c r="F2597" s="705">
        <v>1</v>
      </c>
      <c r="G2597" s="619">
        <v>4.0999999999999996</v>
      </c>
      <c r="H2597" s="715">
        <v>0.56999999999999995</v>
      </c>
      <c r="I2597" s="679"/>
      <c r="J2597" s="458">
        <f t="shared" si="47"/>
        <v>2.3369999999999997</v>
      </c>
      <c r="K2597" s="107"/>
      <c r="L2597" s="11"/>
      <c r="M2597" s="676"/>
    </row>
    <row r="2598" spans="2:13" x14ac:dyDescent="0.3">
      <c r="B2598" s="676"/>
      <c r="C2598" s="725" t="s">
        <v>1319</v>
      </c>
      <c r="D2598" s="117" t="s">
        <v>1320</v>
      </c>
      <c r="E2598" s="699" t="s">
        <v>131</v>
      </c>
      <c r="F2598" s="705">
        <v>1</v>
      </c>
      <c r="G2598" s="619">
        <v>4.8</v>
      </c>
      <c r="H2598" s="715">
        <v>0.56999999999999995</v>
      </c>
      <c r="I2598" s="679"/>
      <c r="J2598" s="458">
        <f t="shared" si="47"/>
        <v>2.7359999999999998</v>
      </c>
      <c r="K2598" s="107"/>
      <c r="L2598" s="11"/>
      <c r="M2598" s="676"/>
    </row>
    <row r="2599" spans="2:13" x14ac:dyDescent="0.2">
      <c r="B2599" s="676"/>
      <c r="C2599" s="677"/>
      <c r="D2599" s="143" t="s">
        <v>2390</v>
      </c>
      <c r="E2599" s="66"/>
      <c r="F2599" s="705">
        <v>-1</v>
      </c>
      <c r="G2599" s="619">
        <v>2.1</v>
      </c>
      <c r="H2599" s="679">
        <v>1.07</v>
      </c>
      <c r="I2599" s="679"/>
      <c r="J2599" s="458">
        <f t="shared" si="47"/>
        <v>-2.2470000000000003</v>
      </c>
      <c r="K2599" s="107"/>
      <c r="L2599" s="11"/>
      <c r="M2599" s="676"/>
    </row>
    <row r="2600" spans="2:13" x14ac:dyDescent="0.3">
      <c r="B2600" s="676"/>
      <c r="C2600" s="725" t="s">
        <v>1321</v>
      </c>
      <c r="D2600" s="117" t="s">
        <v>1322</v>
      </c>
      <c r="E2600" s="699" t="s">
        <v>131</v>
      </c>
      <c r="F2600" s="705">
        <v>1</v>
      </c>
      <c r="G2600" s="619">
        <v>5.85</v>
      </c>
      <c r="H2600" s="715">
        <v>0.56999999999999995</v>
      </c>
      <c r="I2600" s="679"/>
      <c r="J2600" s="458">
        <f t="shared" si="47"/>
        <v>3.3344999999999994</v>
      </c>
      <c r="K2600" s="107"/>
      <c r="L2600" s="11"/>
      <c r="M2600" s="676"/>
    </row>
    <row r="2601" spans="2:13" x14ac:dyDescent="0.2">
      <c r="B2601" s="676"/>
      <c r="C2601" s="677"/>
      <c r="D2601" s="143" t="s">
        <v>2390</v>
      </c>
      <c r="E2601" s="66"/>
      <c r="F2601" s="705">
        <v>-1</v>
      </c>
      <c r="G2601" s="619">
        <v>0.3</v>
      </c>
      <c r="H2601" s="679">
        <v>1.07</v>
      </c>
      <c r="I2601" s="679"/>
      <c r="J2601" s="458">
        <f t="shared" si="47"/>
        <v>-0.32100000000000001</v>
      </c>
      <c r="K2601" s="107"/>
      <c r="L2601" s="11"/>
      <c r="M2601" s="676"/>
    </row>
    <row r="2602" spans="2:13" x14ac:dyDescent="0.3">
      <c r="B2602" s="676"/>
      <c r="C2602" s="725" t="s">
        <v>1325</v>
      </c>
      <c r="D2602" s="117" t="s">
        <v>1326</v>
      </c>
      <c r="E2602" s="699" t="s">
        <v>131</v>
      </c>
      <c r="F2602" s="705">
        <v>1</v>
      </c>
      <c r="G2602" s="619">
        <v>11.45</v>
      </c>
      <c r="H2602" s="715">
        <v>0.56999999999999995</v>
      </c>
      <c r="I2602" s="679"/>
      <c r="J2602" s="458">
        <f t="shared" si="47"/>
        <v>6.5264999999999986</v>
      </c>
      <c r="K2602" s="107"/>
      <c r="L2602" s="11"/>
      <c r="M2602" s="676"/>
    </row>
    <row r="2603" spans="2:13" x14ac:dyDescent="0.2">
      <c r="B2603" s="676"/>
      <c r="C2603" s="677"/>
      <c r="D2603" s="143" t="s">
        <v>2390</v>
      </c>
      <c r="E2603" s="66"/>
      <c r="F2603" s="705">
        <v>-1</v>
      </c>
      <c r="G2603" s="619">
        <v>2.7</v>
      </c>
      <c r="H2603" s="679">
        <v>1.07</v>
      </c>
      <c r="I2603" s="679"/>
      <c r="J2603" s="458">
        <f t="shared" si="47"/>
        <v>-2.8890000000000002</v>
      </c>
      <c r="K2603" s="107"/>
      <c r="L2603" s="11"/>
      <c r="M2603" s="676"/>
    </row>
    <row r="2604" spans="2:13" x14ac:dyDescent="0.3">
      <c r="B2604" s="676"/>
      <c r="C2604" s="725"/>
      <c r="D2604" s="117"/>
      <c r="E2604" s="699"/>
      <c r="F2604" s="705"/>
      <c r="G2604" s="619"/>
      <c r="H2604" s="715"/>
      <c r="I2604" s="679"/>
      <c r="J2604" s="458"/>
      <c r="K2604" s="107"/>
      <c r="L2604" s="11"/>
      <c r="M2604" s="676"/>
    </row>
    <row r="2605" spans="2:13" x14ac:dyDescent="0.2">
      <c r="B2605" s="676"/>
      <c r="C2605" s="725"/>
      <c r="D2605" s="690" t="s">
        <v>1333</v>
      </c>
      <c r="E2605" s="699"/>
      <c r="F2605" s="705"/>
      <c r="G2605" s="619"/>
      <c r="H2605" s="715"/>
      <c r="I2605" s="679"/>
      <c r="J2605" s="458"/>
      <c r="K2605" s="107"/>
      <c r="L2605" s="11"/>
      <c r="M2605" s="676"/>
    </row>
    <row r="2606" spans="2:13" x14ac:dyDescent="0.3">
      <c r="B2606" s="676"/>
      <c r="C2606" s="725" t="s">
        <v>1334</v>
      </c>
      <c r="D2606" s="117" t="s">
        <v>198</v>
      </c>
      <c r="E2606" s="699" t="s">
        <v>128</v>
      </c>
      <c r="F2606" s="705">
        <v>1</v>
      </c>
      <c r="G2606" s="619">
        <v>18.2</v>
      </c>
      <c r="H2606" s="715">
        <v>3.57</v>
      </c>
      <c r="I2606" s="679"/>
      <c r="J2606" s="458">
        <f t="shared" ref="J2606:J2648" si="48">PRODUCT(F2606:I2606)</f>
        <v>64.97399999999999</v>
      </c>
      <c r="K2606" s="107"/>
      <c r="L2606" s="11"/>
      <c r="M2606" s="676"/>
    </row>
    <row r="2607" spans="2:13" x14ac:dyDescent="0.3">
      <c r="B2607" s="676"/>
      <c r="C2607" s="725"/>
      <c r="D2607" s="117" t="s">
        <v>2297</v>
      </c>
      <c r="E2607" s="699"/>
      <c r="F2607" s="705">
        <v>-1</v>
      </c>
      <c r="G2607" s="619">
        <v>1</v>
      </c>
      <c r="H2607" s="715">
        <v>2.5</v>
      </c>
      <c r="I2607" s="679"/>
      <c r="J2607" s="458">
        <f t="shared" si="48"/>
        <v>-2.5</v>
      </c>
      <c r="K2607" s="107"/>
      <c r="L2607" s="11"/>
      <c r="M2607" s="676"/>
    </row>
    <row r="2608" spans="2:13" x14ac:dyDescent="0.2">
      <c r="B2608" s="676"/>
      <c r="C2608" s="677"/>
      <c r="D2608" s="143" t="s">
        <v>2371</v>
      </c>
      <c r="E2608" s="66"/>
      <c r="F2608" s="705">
        <v>-1</v>
      </c>
      <c r="G2608" s="619">
        <v>2.4</v>
      </c>
      <c r="H2608" s="679">
        <v>1.4</v>
      </c>
      <c r="I2608" s="679"/>
      <c r="J2608" s="458">
        <f t="shared" si="48"/>
        <v>-3.36</v>
      </c>
      <c r="K2608" s="107"/>
      <c r="L2608" s="11"/>
      <c r="M2608" s="676"/>
    </row>
    <row r="2609" spans="2:13" x14ac:dyDescent="0.2">
      <c r="B2609" s="676"/>
      <c r="C2609" s="677"/>
      <c r="D2609" s="143" t="s">
        <v>2371</v>
      </c>
      <c r="E2609" s="66"/>
      <c r="F2609" s="705">
        <v>-1</v>
      </c>
      <c r="G2609" s="619">
        <v>1.2</v>
      </c>
      <c r="H2609" s="679">
        <v>1.4</v>
      </c>
      <c r="I2609" s="679"/>
      <c r="J2609" s="458">
        <f t="shared" si="48"/>
        <v>-1.68</v>
      </c>
      <c r="K2609" s="107"/>
      <c r="L2609" s="11"/>
      <c r="M2609" s="676"/>
    </row>
    <row r="2610" spans="2:13" x14ac:dyDescent="0.2">
      <c r="B2610" s="676"/>
      <c r="C2610" s="677"/>
      <c r="D2610" s="143" t="s">
        <v>2390</v>
      </c>
      <c r="E2610" s="66"/>
      <c r="F2610" s="705">
        <v>-1</v>
      </c>
      <c r="G2610" s="619">
        <v>2.1</v>
      </c>
      <c r="H2610" s="679">
        <v>4.07</v>
      </c>
      <c r="I2610" s="679"/>
      <c r="J2610" s="458">
        <f t="shared" si="48"/>
        <v>-8.5470000000000006</v>
      </c>
      <c r="K2610" s="107"/>
      <c r="L2610" s="11"/>
      <c r="M2610" s="676"/>
    </row>
    <row r="2611" spans="2:13" x14ac:dyDescent="0.3">
      <c r="B2611" s="676"/>
      <c r="C2611" s="725" t="s">
        <v>1339</v>
      </c>
      <c r="D2611" s="117" t="s">
        <v>351</v>
      </c>
      <c r="E2611" s="565" t="s">
        <v>129</v>
      </c>
      <c r="F2611" s="705">
        <v>1</v>
      </c>
      <c r="G2611" s="619">
        <v>14.3</v>
      </c>
      <c r="H2611" s="715">
        <v>3.57</v>
      </c>
      <c r="I2611" s="679"/>
      <c r="J2611" s="458">
        <f t="shared" si="48"/>
        <v>51.051000000000002</v>
      </c>
      <c r="K2611" s="107"/>
      <c r="L2611" s="11"/>
      <c r="M2611" s="676"/>
    </row>
    <row r="2612" spans="2:13" x14ac:dyDescent="0.3">
      <c r="B2612" s="676"/>
      <c r="C2612" s="725"/>
      <c r="D2612" s="117" t="s">
        <v>2297</v>
      </c>
      <c r="E2612" s="699"/>
      <c r="F2612" s="705">
        <v>-1</v>
      </c>
      <c r="G2612" s="619">
        <v>1</v>
      </c>
      <c r="H2612" s="715">
        <v>2</v>
      </c>
      <c r="I2612" s="679"/>
      <c r="J2612" s="458">
        <f t="shared" si="48"/>
        <v>-2</v>
      </c>
      <c r="K2612" s="107"/>
      <c r="L2612" s="11"/>
      <c r="M2612" s="676"/>
    </row>
    <row r="2613" spans="2:13" x14ac:dyDescent="0.2">
      <c r="B2613" s="676"/>
      <c r="C2613" s="677"/>
      <c r="D2613" s="143" t="s">
        <v>2390</v>
      </c>
      <c r="E2613" s="66"/>
      <c r="F2613" s="705">
        <v>-1</v>
      </c>
      <c r="G2613" s="619">
        <v>2.1</v>
      </c>
      <c r="H2613" s="679">
        <v>4.07</v>
      </c>
      <c r="I2613" s="679"/>
      <c r="J2613" s="458">
        <f t="shared" si="48"/>
        <v>-8.5470000000000006</v>
      </c>
      <c r="K2613" s="107"/>
      <c r="L2613" s="11"/>
      <c r="M2613" s="676"/>
    </row>
    <row r="2614" spans="2:13" x14ac:dyDescent="0.3">
      <c r="B2614" s="676"/>
      <c r="C2614" s="725" t="s">
        <v>1341</v>
      </c>
      <c r="D2614" s="117" t="s">
        <v>194</v>
      </c>
      <c r="E2614" s="565" t="s">
        <v>128</v>
      </c>
      <c r="F2614" s="705">
        <v>1</v>
      </c>
      <c r="G2614" s="619">
        <v>22.4</v>
      </c>
      <c r="H2614" s="715">
        <v>4.07</v>
      </c>
      <c r="I2614" s="679"/>
      <c r="J2614" s="458">
        <f t="shared" si="48"/>
        <v>91.168000000000006</v>
      </c>
      <c r="K2614" s="107"/>
      <c r="L2614" s="11"/>
      <c r="M2614" s="676"/>
    </row>
    <row r="2615" spans="2:13" x14ac:dyDescent="0.3">
      <c r="B2615" s="676"/>
      <c r="C2615" s="725"/>
      <c r="D2615" s="117" t="s">
        <v>2297</v>
      </c>
      <c r="E2615" s="565"/>
      <c r="F2615" s="705">
        <v>-1</v>
      </c>
      <c r="G2615" s="619">
        <v>1</v>
      </c>
      <c r="H2615" s="715">
        <v>2</v>
      </c>
      <c r="I2615" s="679"/>
      <c r="J2615" s="458">
        <f t="shared" si="48"/>
        <v>-2</v>
      </c>
      <c r="K2615" s="107"/>
      <c r="L2615" s="11"/>
      <c r="M2615" s="676"/>
    </row>
    <row r="2616" spans="2:13" x14ac:dyDescent="0.2">
      <c r="B2616" s="676"/>
      <c r="C2616" s="677"/>
      <c r="D2616" s="143" t="s">
        <v>2371</v>
      </c>
      <c r="E2616" s="66"/>
      <c r="F2616" s="705">
        <v>-1</v>
      </c>
      <c r="G2616" s="619">
        <v>1.2</v>
      </c>
      <c r="H2616" s="679">
        <v>1.4</v>
      </c>
      <c r="I2616" s="679"/>
      <c r="J2616" s="458">
        <f t="shared" si="48"/>
        <v>-1.68</v>
      </c>
      <c r="K2616" s="107"/>
      <c r="L2616" s="11"/>
      <c r="M2616" s="676"/>
    </row>
    <row r="2617" spans="2:13" x14ac:dyDescent="0.2">
      <c r="B2617" s="676"/>
      <c r="C2617" s="677"/>
      <c r="D2617" s="143" t="s">
        <v>2390</v>
      </c>
      <c r="E2617" s="66"/>
      <c r="F2617" s="705">
        <v>-1</v>
      </c>
      <c r="G2617" s="619">
        <v>2.4</v>
      </c>
      <c r="H2617" s="679">
        <v>4.07</v>
      </c>
      <c r="I2617" s="679"/>
      <c r="J2617" s="458">
        <f t="shared" si="48"/>
        <v>-9.7680000000000007</v>
      </c>
      <c r="K2617" s="107"/>
      <c r="L2617" s="11"/>
      <c r="M2617" s="676"/>
    </row>
    <row r="2618" spans="2:13" x14ac:dyDescent="0.3">
      <c r="B2618" s="676"/>
      <c r="C2618" s="725" t="s">
        <v>1343</v>
      </c>
      <c r="D2618" s="117" t="s">
        <v>1344</v>
      </c>
      <c r="E2618" s="565" t="s">
        <v>134</v>
      </c>
      <c r="F2618" s="705">
        <v>1</v>
      </c>
      <c r="G2618" s="619">
        <v>26</v>
      </c>
      <c r="H2618" s="715">
        <v>3.37</v>
      </c>
      <c r="I2618" s="679"/>
      <c r="J2618" s="458">
        <f t="shared" si="48"/>
        <v>87.62</v>
      </c>
      <c r="K2618" s="107"/>
      <c r="L2618" s="11"/>
      <c r="M2618" s="676"/>
    </row>
    <row r="2619" spans="2:13" x14ac:dyDescent="0.2">
      <c r="B2619" s="676"/>
      <c r="C2619" s="677"/>
      <c r="D2619" s="143"/>
      <c r="E2619" s="66" t="s">
        <v>2493</v>
      </c>
      <c r="F2619" s="705">
        <v>-2</v>
      </c>
      <c r="G2619" s="619">
        <v>1.8</v>
      </c>
      <c r="H2619" s="679">
        <v>1</v>
      </c>
      <c r="I2619" s="679"/>
      <c r="J2619" s="458">
        <f t="shared" si="48"/>
        <v>-3.6</v>
      </c>
      <c r="K2619" s="107"/>
      <c r="L2619" s="11"/>
      <c r="M2619" s="676"/>
    </row>
    <row r="2620" spans="2:13" x14ac:dyDescent="0.2">
      <c r="B2620" s="676"/>
      <c r="C2620" s="677"/>
      <c r="D2620" s="143"/>
      <c r="E2620" s="66" t="s">
        <v>1346</v>
      </c>
      <c r="F2620" s="705">
        <v>-1</v>
      </c>
      <c r="G2620" s="619">
        <v>4.8</v>
      </c>
      <c r="H2620" s="679">
        <v>2.2999999999999998</v>
      </c>
      <c r="I2620" s="679"/>
      <c r="J2620" s="458">
        <f t="shared" si="48"/>
        <v>-11.04</v>
      </c>
      <c r="K2620" s="107"/>
      <c r="L2620" s="11"/>
      <c r="M2620" s="676"/>
    </row>
    <row r="2621" spans="2:13" x14ac:dyDescent="0.2">
      <c r="B2621" s="676"/>
      <c r="C2621" s="677"/>
      <c r="D2621" s="143"/>
      <c r="E2621" s="66"/>
      <c r="F2621" s="705">
        <v>2</v>
      </c>
      <c r="G2621" s="619">
        <v>1.5</v>
      </c>
      <c r="H2621" s="679">
        <v>0.3</v>
      </c>
      <c r="I2621" s="679"/>
      <c r="J2621" s="458">
        <f t="shared" si="48"/>
        <v>0.89999999999999991</v>
      </c>
      <c r="K2621" s="107"/>
      <c r="L2621" s="11"/>
      <c r="M2621" s="676"/>
    </row>
    <row r="2622" spans="2:13" x14ac:dyDescent="0.2">
      <c r="B2622" s="676"/>
      <c r="C2622" s="677"/>
      <c r="D2622" s="143" t="s">
        <v>2390</v>
      </c>
      <c r="E2622" s="66"/>
      <c r="F2622" s="705">
        <v>-1</v>
      </c>
      <c r="G2622" s="619">
        <v>1</v>
      </c>
      <c r="H2622" s="679">
        <v>3.87</v>
      </c>
      <c r="I2622" s="679"/>
      <c r="J2622" s="458">
        <f t="shared" si="48"/>
        <v>-3.87</v>
      </c>
      <c r="K2622" s="107"/>
      <c r="L2622" s="11"/>
      <c r="M2622" s="676"/>
    </row>
    <row r="2623" spans="2:13" x14ac:dyDescent="0.3">
      <c r="B2623" s="676"/>
      <c r="C2623" s="725" t="s">
        <v>2494</v>
      </c>
      <c r="D2623" s="117" t="s">
        <v>193</v>
      </c>
      <c r="E2623" s="565" t="s">
        <v>134</v>
      </c>
      <c r="F2623" s="705">
        <v>1</v>
      </c>
      <c r="G2623" s="619">
        <v>31.7</v>
      </c>
      <c r="H2623" s="715">
        <v>3.37</v>
      </c>
      <c r="I2623" s="679"/>
      <c r="J2623" s="458">
        <f t="shared" si="48"/>
        <v>106.82900000000001</v>
      </c>
      <c r="K2623" s="107"/>
      <c r="L2623" s="11"/>
      <c r="M2623" s="676"/>
    </row>
    <row r="2624" spans="2:13" x14ac:dyDescent="0.2">
      <c r="B2624" s="676"/>
      <c r="C2624" s="677"/>
      <c r="D2624" s="143"/>
      <c r="E2624" s="66" t="s">
        <v>2493</v>
      </c>
      <c r="F2624" s="705">
        <v>-2</v>
      </c>
      <c r="G2624" s="619">
        <v>1.8</v>
      </c>
      <c r="H2624" s="679">
        <v>1</v>
      </c>
      <c r="I2624" s="679"/>
      <c r="J2624" s="458">
        <f t="shared" si="48"/>
        <v>-3.6</v>
      </c>
      <c r="K2624" s="107"/>
      <c r="L2624" s="11"/>
      <c r="M2624" s="676"/>
    </row>
    <row r="2625" spans="2:13" x14ac:dyDescent="0.2">
      <c r="B2625" s="676"/>
      <c r="C2625" s="677"/>
      <c r="D2625" s="143"/>
      <c r="E2625" s="66" t="s">
        <v>1347</v>
      </c>
      <c r="F2625" s="705">
        <v>-1</v>
      </c>
      <c r="G2625" s="619">
        <v>4.6500000000000004</v>
      </c>
      <c r="H2625" s="679">
        <v>2.2999999999999998</v>
      </c>
      <c r="I2625" s="679"/>
      <c r="J2625" s="458">
        <f t="shared" si="48"/>
        <v>-10.695</v>
      </c>
      <c r="K2625" s="107"/>
      <c r="L2625" s="11"/>
      <c r="M2625" s="676"/>
    </row>
    <row r="2626" spans="2:13" x14ac:dyDescent="0.2">
      <c r="B2626" s="676"/>
      <c r="C2626" s="677"/>
      <c r="D2626" s="143"/>
      <c r="E2626" s="66"/>
      <c r="F2626" s="705">
        <v>1</v>
      </c>
      <c r="G2626" s="619">
        <v>1.5</v>
      </c>
      <c r="H2626" s="679">
        <v>0.3</v>
      </c>
      <c r="I2626" s="679"/>
      <c r="J2626" s="458">
        <f t="shared" si="48"/>
        <v>0.44999999999999996</v>
      </c>
      <c r="K2626" s="107"/>
      <c r="L2626" s="11"/>
      <c r="M2626" s="676"/>
    </row>
    <row r="2627" spans="2:13" x14ac:dyDescent="0.2">
      <c r="B2627" s="676"/>
      <c r="C2627" s="677"/>
      <c r="D2627" s="143"/>
      <c r="E2627" s="66"/>
      <c r="F2627" s="705">
        <v>1</v>
      </c>
      <c r="G2627" s="619">
        <v>1.35</v>
      </c>
      <c r="H2627" s="679">
        <v>0.3</v>
      </c>
      <c r="I2627" s="679"/>
      <c r="J2627" s="458">
        <f t="shared" si="48"/>
        <v>0.40500000000000003</v>
      </c>
      <c r="K2627" s="107"/>
      <c r="L2627" s="11"/>
      <c r="M2627" s="676"/>
    </row>
    <row r="2628" spans="2:13" x14ac:dyDescent="0.2">
      <c r="B2628" s="676"/>
      <c r="C2628" s="677"/>
      <c r="D2628" s="143" t="s">
        <v>2390</v>
      </c>
      <c r="E2628" s="66"/>
      <c r="F2628" s="705">
        <v>-1</v>
      </c>
      <c r="G2628" s="619">
        <v>2.65</v>
      </c>
      <c r="H2628" s="679">
        <v>3.87</v>
      </c>
      <c r="I2628" s="679"/>
      <c r="J2628" s="458">
        <f t="shared" si="48"/>
        <v>-10.2555</v>
      </c>
      <c r="K2628" s="107"/>
      <c r="L2628" s="11"/>
      <c r="M2628" s="676"/>
    </row>
    <row r="2629" spans="2:13" x14ac:dyDescent="0.3">
      <c r="B2629" s="676"/>
      <c r="C2629" s="725" t="s">
        <v>2495</v>
      </c>
      <c r="D2629" s="117" t="s">
        <v>195</v>
      </c>
      <c r="E2629" s="565" t="s">
        <v>134</v>
      </c>
      <c r="F2629" s="705">
        <v>1</v>
      </c>
      <c r="G2629" s="619">
        <v>27.4</v>
      </c>
      <c r="H2629" s="715">
        <v>3.37</v>
      </c>
      <c r="I2629" s="679"/>
      <c r="J2629" s="458">
        <f t="shared" si="48"/>
        <v>92.337999999999994</v>
      </c>
      <c r="K2629" s="107"/>
      <c r="L2629" s="11"/>
      <c r="M2629" s="676"/>
    </row>
    <row r="2630" spans="2:13" x14ac:dyDescent="0.2">
      <c r="B2630" s="676"/>
      <c r="C2630" s="677"/>
      <c r="D2630" s="143"/>
      <c r="E2630" s="66" t="s">
        <v>2496</v>
      </c>
      <c r="F2630" s="705">
        <v>-2</v>
      </c>
      <c r="G2630" s="619">
        <v>1.5</v>
      </c>
      <c r="H2630" s="679">
        <v>1</v>
      </c>
      <c r="I2630" s="679"/>
      <c r="J2630" s="458">
        <f t="shared" si="48"/>
        <v>-3</v>
      </c>
      <c r="K2630" s="107"/>
      <c r="L2630" s="11"/>
      <c r="M2630" s="676"/>
    </row>
    <row r="2631" spans="2:13" x14ac:dyDescent="0.2">
      <c r="B2631" s="676"/>
      <c r="C2631" s="677"/>
      <c r="D2631" s="143"/>
      <c r="E2631" s="66" t="s">
        <v>1348</v>
      </c>
      <c r="F2631" s="705">
        <v>-1</v>
      </c>
      <c r="G2631" s="619">
        <v>3.97</v>
      </c>
      <c r="H2631" s="679">
        <v>2.2999999999999998</v>
      </c>
      <c r="I2631" s="679"/>
      <c r="J2631" s="458">
        <f t="shared" si="48"/>
        <v>-9.1310000000000002</v>
      </c>
      <c r="K2631" s="107"/>
      <c r="L2631" s="11"/>
      <c r="M2631" s="676"/>
    </row>
    <row r="2632" spans="2:13" x14ac:dyDescent="0.2">
      <c r="B2632" s="676"/>
      <c r="C2632" s="677"/>
      <c r="D2632" s="143"/>
      <c r="E2632" s="66"/>
      <c r="F2632" s="705">
        <v>1</v>
      </c>
      <c r="G2632" s="619">
        <v>1.1000000000000001</v>
      </c>
      <c r="H2632" s="679">
        <v>0.3</v>
      </c>
      <c r="I2632" s="679"/>
      <c r="J2632" s="458">
        <f t="shared" si="48"/>
        <v>0.33</v>
      </c>
      <c r="K2632" s="107"/>
      <c r="L2632" s="11"/>
      <c r="M2632" s="676"/>
    </row>
    <row r="2633" spans="2:13" x14ac:dyDescent="0.2">
      <c r="B2633" s="676"/>
      <c r="C2633" s="677"/>
      <c r="D2633" s="143"/>
      <c r="E2633" s="66"/>
      <c r="F2633" s="705">
        <v>1</v>
      </c>
      <c r="G2633" s="619">
        <v>1.07</v>
      </c>
      <c r="H2633" s="679">
        <v>0.3</v>
      </c>
      <c r="I2633" s="679"/>
      <c r="J2633" s="458">
        <f t="shared" si="48"/>
        <v>0.32100000000000001</v>
      </c>
      <c r="K2633" s="107"/>
      <c r="L2633" s="11"/>
      <c r="M2633" s="676"/>
    </row>
    <row r="2634" spans="2:13" x14ac:dyDescent="0.2">
      <c r="B2634" s="676"/>
      <c r="C2634" s="677"/>
      <c r="D2634" s="143" t="s">
        <v>2390</v>
      </c>
      <c r="E2634" s="66"/>
      <c r="F2634" s="705">
        <v>-1</v>
      </c>
      <c r="G2634" s="619">
        <v>2.4</v>
      </c>
      <c r="H2634" s="679">
        <v>3.87</v>
      </c>
      <c r="I2634" s="679"/>
      <c r="J2634" s="458">
        <f t="shared" si="48"/>
        <v>-9.2880000000000003</v>
      </c>
      <c r="K2634" s="107"/>
      <c r="L2634" s="11"/>
      <c r="M2634" s="676"/>
    </row>
    <row r="2635" spans="2:13" x14ac:dyDescent="0.3">
      <c r="B2635" s="676"/>
      <c r="C2635" s="725" t="s">
        <v>1349</v>
      </c>
      <c r="D2635" s="117" t="s">
        <v>155</v>
      </c>
      <c r="E2635" s="565" t="s">
        <v>128</v>
      </c>
      <c r="F2635" s="705">
        <v>1</v>
      </c>
      <c r="G2635" s="619">
        <v>14</v>
      </c>
      <c r="H2635" s="715">
        <v>6.57</v>
      </c>
      <c r="I2635" s="679"/>
      <c r="J2635" s="458">
        <f t="shared" si="48"/>
        <v>91.98</v>
      </c>
      <c r="K2635" s="107"/>
      <c r="L2635" s="11"/>
      <c r="M2635" s="676"/>
    </row>
    <row r="2636" spans="2:13" x14ac:dyDescent="0.3">
      <c r="B2636" s="676"/>
      <c r="C2636" s="725"/>
      <c r="D2636" s="117" t="s">
        <v>2345</v>
      </c>
      <c r="E2636" s="565"/>
      <c r="F2636" s="705">
        <v>-1</v>
      </c>
      <c r="G2636" s="619">
        <v>3.8</v>
      </c>
      <c r="H2636" s="715">
        <v>2.5</v>
      </c>
      <c r="I2636" s="679"/>
      <c r="J2636" s="458">
        <f t="shared" si="48"/>
        <v>-9.5</v>
      </c>
      <c r="K2636" s="107"/>
      <c r="L2636" s="11"/>
      <c r="M2636" s="676"/>
    </row>
    <row r="2637" spans="2:13" x14ac:dyDescent="0.3">
      <c r="B2637" s="676"/>
      <c r="C2637" s="725" t="s">
        <v>1351</v>
      </c>
      <c r="D2637" s="117" t="s">
        <v>177</v>
      </c>
      <c r="E2637" s="565" t="s">
        <v>786</v>
      </c>
      <c r="F2637" s="705">
        <v>1</v>
      </c>
      <c r="G2637" s="619">
        <v>8.8000000000000007</v>
      </c>
      <c r="H2637" s="715">
        <v>2.17</v>
      </c>
      <c r="I2637" s="679"/>
      <c r="J2637" s="458">
        <f t="shared" si="48"/>
        <v>19.096</v>
      </c>
      <c r="K2637" s="107"/>
      <c r="L2637" s="11"/>
      <c r="M2637" s="676"/>
    </row>
    <row r="2638" spans="2:13" x14ac:dyDescent="0.3">
      <c r="B2638" s="676"/>
      <c r="C2638" s="725"/>
      <c r="D2638" s="117" t="s">
        <v>2297</v>
      </c>
      <c r="E2638" s="565"/>
      <c r="F2638" s="705">
        <v>-1</v>
      </c>
      <c r="G2638" s="619">
        <v>0.9</v>
      </c>
      <c r="H2638" s="715">
        <v>0.7</v>
      </c>
      <c r="I2638" s="679"/>
      <c r="J2638" s="458">
        <f t="shared" si="48"/>
        <v>-0.63</v>
      </c>
      <c r="K2638" s="107"/>
      <c r="L2638" s="11"/>
      <c r="M2638" s="676"/>
    </row>
    <row r="2639" spans="2:13" x14ac:dyDescent="0.2">
      <c r="B2639" s="676"/>
      <c r="C2639" s="677"/>
      <c r="D2639" s="143" t="s">
        <v>2390</v>
      </c>
      <c r="E2639" s="66"/>
      <c r="F2639" s="705">
        <v>-1</v>
      </c>
      <c r="G2639" s="619">
        <v>0.95</v>
      </c>
      <c r="H2639" s="679">
        <v>2.67</v>
      </c>
      <c r="I2639" s="679"/>
      <c r="J2639" s="458">
        <f t="shared" si="48"/>
        <v>-2.5364999999999998</v>
      </c>
      <c r="K2639" s="107"/>
      <c r="L2639" s="11"/>
      <c r="M2639" s="676"/>
    </row>
    <row r="2640" spans="2:13" x14ac:dyDescent="0.3">
      <c r="B2640" s="676"/>
      <c r="C2640" s="725" t="s">
        <v>1353</v>
      </c>
      <c r="D2640" s="117" t="s">
        <v>822</v>
      </c>
      <c r="E2640" s="565" t="s">
        <v>787</v>
      </c>
      <c r="F2640" s="705">
        <v>1</v>
      </c>
      <c r="G2640" s="619">
        <v>15.1</v>
      </c>
      <c r="H2640" s="715">
        <v>1.87</v>
      </c>
      <c r="I2640" s="679"/>
      <c r="J2640" s="458">
        <f t="shared" si="48"/>
        <v>28.237000000000002</v>
      </c>
      <c r="K2640" s="107"/>
      <c r="L2640" s="11"/>
      <c r="M2640" s="676"/>
    </row>
    <row r="2641" spans="2:13" x14ac:dyDescent="0.3">
      <c r="B2641" s="676"/>
      <c r="C2641" s="725"/>
      <c r="D2641" s="117" t="s">
        <v>2297</v>
      </c>
      <c r="E2641" s="565"/>
      <c r="F2641" s="705">
        <v>-1</v>
      </c>
      <c r="G2641" s="619">
        <v>0.9</v>
      </c>
      <c r="H2641" s="715">
        <v>0.8</v>
      </c>
      <c r="I2641" s="679"/>
      <c r="J2641" s="458">
        <f t="shared" si="48"/>
        <v>-0.72000000000000008</v>
      </c>
      <c r="K2641" s="107"/>
      <c r="L2641" s="11"/>
      <c r="M2641" s="676"/>
    </row>
    <row r="2642" spans="2:13" x14ac:dyDescent="0.2">
      <c r="B2642" s="676"/>
      <c r="C2642" s="677"/>
      <c r="D2642" s="143" t="s">
        <v>2315</v>
      </c>
      <c r="E2642" s="66"/>
      <c r="F2642" s="705">
        <v>1</v>
      </c>
      <c r="G2642" s="619">
        <v>3.8</v>
      </c>
      <c r="H2642" s="679">
        <v>0.3</v>
      </c>
      <c r="I2642" s="679"/>
      <c r="J2642" s="458">
        <f t="shared" si="48"/>
        <v>1.1399999999999999</v>
      </c>
      <c r="K2642" s="107"/>
      <c r="L2642" s="11"/>
      <c r="M2642" s="676"/>
    </row>
    <row r="2643" spans="2:13" x14ac:dyDescent="0.2">
      <c r="B2643" s="676"/>
      <c r="C2643" s="677"/>
      <c r="D2643" s="143" t="s">
        <v>2371</v>
      </c>
      <c r="E2643" s="66"/>
      <c r="F2643" s="705">
        <v>-1</v>
      </c>
      <c r="G2643" s="619">
        <v>0.9</v>
      </c>
      <c r="H2643" s="679">
        <v>0.5</v>
      </c>
      <c r="I2643" s="679"/>
      <c r="J2643" s="458">
        <f t="shared" si="48"/>
        <v>-0.45</v>
      </c>
      <c r="K2643" s="107"/>
      <c r="L2643" s="11"/>
      <c r="M2643" s="676"/>
    </row>
    <row r="2644" spans="2:13" x14ac:dyDescent="0.3">
      <c r="B2644" s="676"/>
      <c r="C2644" s="725" t="s">
        <v>1355</v>
      </c>
      <c r="D2644" s="117" t="s">
        <v>1356</v>
      </c>
      <c r="E2644" s="699" t="s">
        <v>787</v>
      </c>
      <c r="F2644" s="705">
        <v>1</v>
      </c>
      <c r="G2644" s="619">
        <v>15.3</v>
      </c>
      <c r="H2644" s="715">
        <v>1.87</v>
      </c>
      <c r="I2644" s="679"/>
      <c r="J2644" s="458">
        <f t="shared" si="48"/>
        <v>28.611000000000004</v>
      </c>
      <c r="K2644" s="107"/>
      <c r="L2644" s="11"/>
      <c r="M2644" s="676"/>
    </row>
    <row r="2645" spans="2:13" x14ac:dyDescent="0.3">
      <c r="B2645" s="676"/>
      <c r="C2645" s="725"/>
      <c r="D2645" s="117" t="s">
        <v>2297</v>
      </c>
      <c r="E2645" s="699"/>
      <c r="F2645" s="705">
        <v>-1</v>
      </c>
      <c r="G2645" s="619">
        <v>0.9</v>
      </c>
      <c r="H2645" s="715">
        <v>0.8</v>
      </c>
      <c r="I2645" s="679"/>
      <c r="J2645" s="458">
        <f t="shared" si="48"/>
        <v>-0.72000000000000008</v>
      </c>
      <c r="K2645" s="107"/>
      <c r="L2645" s="11"/>
      <c r="M2645" s="676"/>
    </row>
    <row r="2646" spans="2:13" x14ac:dyDescent="0.2">
      <c r="B2646" s="676"/>
      <c r="C2646" s="677"/>
      <c r="D2646" s="143" t="s">
        <v>2315</v>
      </c>
      <c r="E2646" s="66"/>
      <c r="F2646" s="705">
        <v>1</v>
      </c>
      <c r="G2646" s="619">
        <v>5.7</v>
      </c>
      <c r="H2646" s="679">
        <v>0.3</v>
      </c>
      <c r="I2646" s="679"/>
      <c r="J2646" s="458">
        <f t="shared" si="48"/>
        <v>1.71</v>
      </c>
      <c r="K2646" s="107"/>
      <c r="L2646" s="11"/>
      <c r="M2646" s="676"/>
    </row>
    <row r="2647" spans="2:13" x14ac:dyDescent="0.2">
      <c r="B2647" s="676"/>
      <c r="C2647" s="677"/>
      <c r="D2647" s="143" t="s">
        <v>2371</v>
      </c>
      <c r="E2647" s="66"/>
      <c r="F2647" s="705">
        <v>-1</v>
      </c>
      <c r="G2647" s="619">
        <v>1.2</v>
      </c>
      <c r="H2647" s="679">
        <v>0.5</v>
      </c>
      <c r="I2647" s="679"/>
      <c r="J2647" s="458">
        <f t="shared" si="48"/>
        <v>-0.6</v>
      </c>
      <c r="K2647" s="107"/>
      <c r="L2647" s="11"/>
      <c r="M2647" s="676"/>
    </row>
    <row r="2648" spans="2:13" x14ac:dyDescent="0.2">
      <c r="B2648" s="676"/>
      <c r="C2648" s="677"/>
      <c r="D2648" s="143" t="s">
        <v>2390</v>
      </c>
      <c r="E2648" s="66"/>
      <c r="F2648" s="705">
        <v>-1</v>
      </c>
      <c r="G2648" s="619">
        <v>2.1</v>
      </c>
      <c r="H2648" s="679">
        <v>2.37</v>
      </c>
      <c r="I2648" s="679"/>
      <c r="J2648" s="458">
        <f t="shared" si="48"/>
        <v>-4.9770000000000003</v>
      </c>
      <c r="K2648" s="107"/>
      <c r="L2648" s="11"/>
      <c r="M2648" s="676"/>
    </row>
    <row r="2649" spans="2:13" x14ac:dyDescent="0.25">
      <c r="B2649" s="728"/>
      <c r="C2649" s="728"/>
      <c r="D2649" s="728"/>
      <c r="E2649" s="728"/>
      <c r="F2649" s="728"/>
      <c r="G2649" s="728"/>
      <c r="H2649" s="728"/>
      <c r="I2649" s="728"/>
      <c r="J2649" s="728"/>
      <c r="K2649" s="728"/>
      <c r="L2649" s="728"/>
      <c r="M2649" s="728"/>
    </row>
    <row r="2650" spans="2:13" x14ac:dyDescent="0.2">
      <c r="B2650" s="676"/>
      <c r="C2650" s="677"/>
      <c r="D2650" s="690" t="s">
        <v>1358</v>
      </c>
      <c r="E2650" s="143"/>
      <c r="F2650" s="705"/>
      <c r="G2650" s="619"/>
      <c r="H2650" s="679"/>
      <c r="I2650" s="679"/>
      <c r="J2650" s="458"/>
      <c r="K2650" s="107"/>
      <c r="L2650" s="11"/>
      <c r="M2650" s="676"/>
    </row>
    <row r="2651" spans="2:13" x14ac:dyDescent="0.2">
      <c r="B2651" s="676"/>
      <c r="C2651" s="677" t="s">
        <v>1359</v>
      </c>
      <c r="D2651" s="143" t="s">
        <v>162</v>
      </c>
      <c r="E2651" s="66" t="s">
        <v>128</v>
      </c>
      <c r="F2651" s="705">
        <v>1</v>
      </c>
      <c r="G2651" s="619">
        <v>8.6</v>
      </c>
      <c r="H2651" s="679">
        <v>3.57</v>
      </c>
      <c r="I2651" s="679"/>
      <c r="J2651" s="458">
        <f t="shared" ref="J2651:J2690" si="49">PRODUCT(F2651:I2651)</f>
        <v>30.701999999999998</v>
      </c>
      <c r="K2651" s="107"/>
      <c r="L2651" s="11"/>
      <c r="M2651" s="676"/>
    </row>
    <row r="2652" spans="2:13" x14ac:dyDescent="0.2">
      <c r="B2652" s="676"/>
      <c r="C2652" s="677"/>
      <c r="D2652" s="143" t="s">
        <v>2371</v>
      </c>
      <c r="E2652" s="66"/>
      <c r="F2652" s="705">
        <v>-1</v>
      </c>
      <c r="G2652" s="619">
        <v>1.2</v>
      </c>
      <c r="H2652" s="679">
        <v>0.5</v>
      </c>
      <c r="I2652" s="679"/>
      <c r="J2652" s="458">
        <f t="shared" si="49"/>
        <v>-0.6</v>
      </c>
      <c r="K2652" s="107"/>
      <c r="L2652" s="11"/>
      <c r="M2652" s="676"/>
    </row>
    <row r="2653" spans="2:13" x14ac:dyDescent="0.2">
      <c r="B2653" s="676"/>
      <c r="C2653" s="677"/>
      <c r="D2653" s="143" t="s">
        <v>2371</v>
      </c>
      <c r="E2653" s="66"/>
      <c r="F2653" s="705">
        <v>-1</v>
      </c>
      <c r="G2653" s="619">
        <v>1.2</v>
      </c>
      <c r="H2653" s="679">
        <v>1.4</v>
      </c>
      <c r="I2653" s="679"/>
      <c r="J2653" s="458">
        <f t="shared" si="49"/>
        <v>-1.68</v>
      </c>
      <c r="K2653" s="107"/>
      <c r="L2653" s="11"/>
      <c r="M2653" s="676"/>
    </row>
    <row r="2654" spans="2:13" x14ac:dyDescent="0.2">
      <c r="B2654" s="676"/>
      <c r="C2654" s="677"/>
      <c r="D2654" s="143" t="s">
        <v>2390</v>
      </c>
      <c r="E2654" s="66"/>
      <c r="F2654" s="705">
        <v>-1</v>
      </c>
      <c r="G2654" s="619">
        <v>2.1</v>
      </c>
      <c r="H2654" s="679">
        <v>4.07</v>
      </c>
      <c r="I2654" s="679"/>
      <c r="J2654" s="458">
        <f t="shared" si="49"/>
        <v>-8.5470000000000006</v>
      </c>
      <c r="K2654" s="107"/>
      <c r="L2654" s="11"/>
      <c r="M2654" s="676"/>
    </row>
    <row r="2655" spans="2:13" x14ac:dyDescent="0.2">
      <c r="B2655" s="676"/>
      <c r="C2655" s="677" t="s">
        <v>1403</v>
      </c>
      <c r="D2655" s="143" t="s">
        <v>155</v>
      </c>
      <c r="E2655" s="66" t="s">
        <v>128</v>
      </c>
      <c r="F2655" s="705">
        <v>1</v>
      </c>
      <c r="G2655" s="619">
        <v>13.3</v>
      </c>
      <c r="H2655" s="679">
        <v>3.57</v>
      </c>
      <c r="I2655" s="679"/>
      <c r="J2655" s="458">
        <f t="shared" si="49"/>
        <v>47.481000000000002</v>
      </c>
      <c r="K2655" s="107"/>
      <c r="L2655" s="11"/>
      <c r="M2655" s="676"/>
    </row>
    <row r="2656" spans="2:13" x14ac:dyDescent="0.2">
      <c r="B2656" s="676"/>
      <c r="C2656" s="677"/>
      <c r="D2656" s="143" t="s">
        <v>2297</v>
      </c>
      <c r="E2656" s="66"/>
      <c r="F2656" s="705">
        <v>-1</v>
      </c>
      <c r="G2656" s="619">
        <v>0.9</v>
      </c>
      <c r="H2656" s="679">
        <v>2.5</v>
      </c>
      <c r="I2656" s="679"/>
      <c r="J2656" s="458">
        <f t="shared" si="49"/>
        <v>-2.25</v>
      </c>
      <c r="K2656" s="107"/>
      <c r="L2656" s="11"/>
      <c r="M2656" s="676"/>
    </row>
    <row r="2657" spans="2:13" x14ac:dyDescent="0.2">
      <c r="B2657" s="676"/>
      <c r="C2657" s="677"/>
      <c r="D2657" s="143" t="s">
        <v>2371</v>
      </c>
      <c r="E2657" s="66"/>
      <c r="F2657" s="705">
        <v>-1</v>
      </c>
      <c r="G2657" s="619">
        <v>1.8</v>
      </c>
      <c r="H2657" s="679">
        <v>1.4</v>
      </c>
      <c r="I2657" s="679"/>
      <c r="J2657" s="458">
        <f t="shared" si="49"/>
        <v>-2.52</v>
      </c>
      <c r="K2657" s="107"/>
      <c r="L2657" s="11"/>
      <c r="M2657" s="676"/>
    </row>
    <row r="2658" spans="2:13" x14ac:dyDescent="0.2">
      <c r="B2658" s="676"/>
      <c r="C2658" s="677"/>
      <c r="D2658" s="143" t="s">
        <v>2371</v>
      </c>
      <c r="E2658" s="66"/>
      <c r="F2658" s="705">
        <v>-1</v>
      </c>
      <c r="G2658" s="619">
        <v>1.2</v>
      </c>
      <c r="H2658" s="679">
        <v>1.4</v>
      </c>
      <c r="I2658" s="679"/>
      <c r="J2658" s="458">
        <f t="shared" si="49"/>
        <v>-1.68</v>
      </c>
      <c r="K2658" s="107"/>
      <c r="L2658" s="11"/>
      <c r="M2658" s="676"/>
    </row>
    <row r="2659" spans="2:13" x14ac:dyDescent="0.2">
      <c r="B2659" s="676"/>
      <c r="C2659" s="677"/>
      <c r="D2659" s="143" t="s">
        <v>2390</v>
      </c>
      <c r="E2659" s="66"/>
      <c r="F2659" s="705">
        <v>-1</v>
      </c>
      <c r="G2659" s="619">
        <v>2.1</v>
      </c>
      <c r="H2659" s="679">
        <v>4.07</v>
      </c>
      <c r="I2659" s="679"/>
      <c r="J2659" s="458">
        <f t="shared" si="49"/>
        <v>-8.5470000000000006</v>
      </c>
      <c r="K2659" s="107"/>
      <c r="L2659" s="11"/>
      <c r="M2659" s="676"/>
    </row>
    <row r="2660" spans="2:13" x14ac:dyDescent="0.2">
      <c r="B2660" s="676"/>
      <c r="C2660" s="677" t="s">
        <v>1363</v>
      </c>
      <c r="D2660" s="143" t="s">
        <v>223</v>
      </c>
      <c r="E2660" s="66" t="s">
        <v>164</v>
      </c>
      <c r="F2660" s="705">
        <v>1</v>
      </c>
      <c r="G2660" s="619">
        <v>16.5</v>
      </c>
      <c r="H2660" s="679">
        <v>3.47</v>
      </c>
      <c r="I2660" s="679"/>
      <c r="J2660" s="458">
        <f t="shared" si="49"/>
        <v>57.255000000000003</v>
      </c>
      <c r="K2660" s="107"/>
      <c r="L2660" s="11"/>
      <c r="M2660" s="676"/>
    </row>
    <row r="2661" spans="2:13" x14ac:dyDescent="0.2">
      <c r="B2661" s="676"/>
      <c r="C2661" s="677"/>
      <c r="D2661" s="143" t="s">
        <v>2297</v>
      </c>
      <c r="E2661" s="66"/>
      <c r="F2661" s="705">
        <v>-1</v>
      </c>
      <c r="G2661" s="619">
        <v>1</v>
      </c>
      <c r="H2661" s="679">
        <v>1.9</v>
      </c>
      <c r="I2661" s="679"/>
      <c r="J2661" s="458">
        <f t="shared" si="49"/>
        <v>-1.9</v>
      </c>
      <c r="K2661" s="107"/>
      <c r="L2661" s="11"/>
      <c r="M2661" s="676"/>
    </row>
    <row r="2662" spans="2:13" x14ac:dyDescent="0.2">
      <c r="B2662" s="676"/>
      <c r="C2662" s="677"/>
      <c r="D2662" s="143" t="s">
        <v>2371</v>
      </c>
      <c r="E2662" s="66"/>
      <c r="F2662" s="705">
        <v>-1</v>
      </c>
      <c r="G2662" s="619">
        <v>2.4</v>
      </c>
      <c r="H2662" s="679">
        <v>0.5</v>
      </c>
      <c r="I2662" s="679"/>
      <c r="J2662" s="458">
        <f t="shared" si="49"/>
        <v>-1.2</v>
      </c>
      <c r="K2662" s="107"/>
      <c r="L2662" s="11"/>
      <c r="M2662" s="676"/>
    </row>
    <row r="2663" spans="2:13" x14ac:dyDescent="0.2">
      <c r="B2663" s="676"/>
      <c r="C2663" s="677"/>
      <c r="D2663" s="143" t="s">
        <v>2371</v>
      </c>
      <c r="E2663" s="66"/>
      <c r="F2663" s="705">
        <v>-1</v>
      </c>
      <c r="G2663" s="619">
        <v>1.5</v>
      </c>
      <c r="H2663" s="679">
        <v>0.5</v>
      </c>
      <c r="I2663" s="679"/>
      <c r="J2663" s="458">
        <f t="shared" si="49"/>
        <v>-0.75</v>
      </c>
      <c r="K2663" s="107"/>
      <c r="L2663" s="11"/>
      <c r="M2663" s="676"/>
    </row>
    <row r="2664" spans="2:13" x14ac:dyDescent="0.2">
      <c r="B2664" s="676"/>
      <c r="C2664" s="677"/>
      <c r="D2664" s="143" t="s">
        <v>2390</v>
      </c>
      <c r="E2664" s="66"/>
      <c r="F2664" s="705">
        <v>-1</v>
      </c>
      <c r="G2664" s="619">
        <v>2.1</v>
      </c>
      <c r="H2664" s="679">
        <v>3.97</v>
      </c>
      <c r="I2664" s="679"/>
      <c r="J2664" s="458">
        <f t="shared" si="49"/>
        <v>-8.3370000000000015</v>
      </c>
      <c r="K2664" s="107"/>
      <c r="L2664" s="11"/>
      <c r="M2664" s="676"/>
    </row>
    <row r="2665" spans="2:13" x14ac:dyDescent="0.2">
      <c r="B2665" s="676"/>
      <c r="C2665" s="677" t="s">
        <v>1365</v>
      </c>
      <c r="D2665" s="143" t="s">
        <v>1366</v>
      </c>
      <c r="E2665" s="66" t="s">
        <v>164</v>
      </c>
      <c r="F2665" s="705">
        <v>1</v>
      </c>
      <c r="G2665" s="619">
        <v>15.3</v>
      </c>
      <c r="H2665" s="679">
        <v>3.47</v>
      </c>
      <c r="I2665" s="679"/>
      <c r="J2665" s="458">
        <f t="shared" si="49"/>
        <v>53.091000000000008</v>
      </c>
      <c r="K2665" s="107"/>
      <c r="L2665" s="11"/>
      <c r="M2665" s="676"/>
    </row>
    <row r="2666" spans="2:13" x14ac:dyDescent="0.2">
      <c r="B2666" s="676"/>
      <c r="C2666" s="677"/>
      <c r="D2666" s="143" t="s">
        <v>2297</v>
      </c>
      <c r="E2666" s="66"/>
      <c r="F2666" s="705">
        <v>-1</v>
      </c>
      <c r="G2666" s="619">
        <v>1</v>
      </c>
      <c r="H2666" s="679">
        <v>1.9</v>
      </c>
      <c r="I2666" s="679"/>
      <c r="J2666" s="458">
        <f t="shared" si="49"/>
        <v>-1.9</v>
      </c>
      <c r="K2666" s="107"/>
      <c r="L2666" s="11"/>
      <c r="M2666" s="676"/>
    </row>
    <row r="2667" spans="2:13" x14ac:dyDescent="0.2">
      <c r="B2667" s="676"/>
      <c r="C2667" s="677"/>
      <c r="D2667" s="143" t="s">
        <v>2371</v>
      </c>
      <c r="E2667" s="66"/>
      <c r="F2667" s="705">
        <v>-1</v>
      </c>
      <c r="G2667" s="619">
        <v>1.5</v>
      </c>
      <c r="H2667" s="679">
        <v>0.5</v>
      </c>
      <c r="I2667" s="679"/>
      <c r="J2667" s="458">
        <f t="shared" si="49"/>
        <v>-0.75</v>
      </c>
      <c r="K2667" s="107"/>
      <c r="L2667" s="11"/>
      <c r="M2667" s="676"/>
    </row>
    <row r="2668" spans="2:13" x14ac:dyDescent="0.2">
      <c r="B2668" s="676"/>
      <c r="C2668" s="677"/>
      <c r="D2668" s="143" t="s">
        <v>2390</v>
      </c>
      <c r="E2668" s="66"/>
      <c r="F2668" s="705">
        <v>-1</v>
      </c>
      <c r="G2668" s="619">
        <v>1.2</v>
      </c>
      <c r="H2668" s="679">
        <v>3.97</v>
      </c>
      <c r="I2668" s="679"/>
      <c r="J2668" s="458">
        <f t="shared" si="49"/>
        <v>-4.7640000000000002</v>
      </c>
      <c r="K2668" s="107"/>
      <c r="L2668" s="11"/>
      <c r="M2668" s="676"/>
    </row>
    <row r="2669" spans="2:13" x14ac:dyDescent="0.2">
      <c r="B2669" s="676"/>
      <c r="C2669" s="677" t="s">
        <v>1394</v>
      </c>
      <c r="D2669" s="143" t="s">
        <v>163</v>
      </c>
      <c r="E2669" s="66" t="s">
        <v>164</v>
      </c>
      <c r="F2669" s="705">
        <v>1</v>
      </c>
      <c r="G2669" s="619">
        <v>20.8</v>
      </c>
      <c r="H2669" s="679">
        <v>3.47</v>
      </c>
      <c r="I2669" s="679"/>
      <c r="J2669" s="458">
        <f t="shared" si="49"/>
        <v>72.176000000000002</v>
      </c>
      <c r="K2669" s="107"/>
      <c r="L2669" s="11"/>
      <c r="M2669" s="676"/>
    </row>
    <row r="2670" spans="2:13" x14ac:dyDescent="0.2">
      <c r="B2670" s="676"/>
      <c r="C2670" s="677"/>
      <c r="D2670" s="143" t="s">
        <v>2297</v>
      </c>
      <c r="E2670" s="66"/>
      <c r="F2670" s="705">
        <v>-1</v>
      </c>
      <c r="G2670" s="619">
        <v>1</v>
      </c>
      <c r="H2670" s="679">
        <v>1.9</v>
      </c>
      <c r="I2670" s="679"/>
      <c r="J2670" s="458">
        <f t="shared" si="49"/>
        <v>-1.9</v>
      </c>
      <c r="K2670" s="107"/>
      <c r="L2670" s="11"/>
      <c r="M2670" s="676"/>
    </row>
    <row r="2671" spans="2:13" x14ac:dyDescent="0.2">
      <c r="B2671" s="676"/>
      <c r="C2671" s="677"/>
      <c r="D2671" s="143" t="s">
        <v>2371</v>
      </c>
      <c r="E2671" s="66"/>
      <c r="F2671" s="705">
        <v>-2</v>
      </c>
      <c r="G2671" s="619">
        <v>1.5</v>
      </c>
      <c r="H2671" s="679">
        <v>0.5</v>
      </c>
      <c r="I2671" s="679"/>
      <c r="J2671" s="458">
        <f t="shared" si="49"/>
        <v>-1.5</v>
      </c>
      <c r="K2671" s="107"/>
      <c r="L2671" s="11"/>
      <c r="M2671" s="676"/>
    </row>
    <row r="2672" spans="2:13" x14ac:dyDescent="0.2">
      <c r="B2672" s="676"/>
      <c r="C2672" s="677"/>
      <c r="D2672" s="143" t="s">
        <v>2390</v>
      </c>
      <c r="E2672" s="66"/>
      <c r="F2672" s="705">
        <v>-1</v>
      </c>
      <c r="G2672" s="619">
        <v>1.8</v>
      </c>
      <c r="H2672" s="679">
        <v>3.97</v>
      </c>
      <c r="I2672" s="679"/>
      <c r="J2672" s="458">
        <f t="shared" si="49"/>
        <v>-7.1460000000000008</v>
      </c>
      <c r="K2672" s="107"/>
      <c r="L2672" s="11"/>
      <c r="M2672" s="676"/>
    </row>
    <row r="2673" spans="2:13" x14ac:dyDescent="0.2">
      <c r="B2673" s="676"/>
      <c r="C2673" s="677" t="s">
        <v>1402</v>
      </c>
      <c r="D2673" s="143" t="s">
        <v>122</v>
      </c>
      <c r="E2673" s="66" t="s">
        <v>788</v>
      </c>
      <c r="F2673" s="705">
        <v>1</v>
      </c>
      <c r="G2673" s="619">
        <v>8</v>
      </c>
      <c r="H2673" s="679">
        <v>2.97</v>
      </c>
      <c r="I2673" s="679"/>
      <c r="J2673" s="458">
        <f t="shared" si="49"/>
        <v>23.76</v>
      </c>
      <c r="K2673" s="107"/>
      <c r="L2673" s="11"/>
      <c r="M2673" s="676"/>
    </row>
    <row r="2674" spans="2:13" x14ac:dyDescent="0.2">
      <c r="B2674" s="676"/>
      <c r="C2674" s="677"/>
      <c r="D2674" s="143" t="s">
        <v>2297</v>
      </c>
      <c r="E2674" s="66"/>
      <c r="F2674" s="705">
        <v>-1</v>
      </c>
      <c r="G2674" s="619">
        <v>0.8</v>
      </c>
      <c r="H2674" s="679">
        <v>1.4</v>
      </c>
      <c r="I2674" s="679"/>
      <c r="J2674" s="458">
        <f t="shared" si="49"/>
        <v>-1.1199999999999999</v>
      </c>
      <c r="K2674" s="107"/>
      <c r="L2674" s="11"/>
      <c r="M2674" s="676"/>
    </row>
    <row r="2675" spans="2:13" x14ac:dyDescent="0.2">
      <c r="B2675" s="676"/>
      <c r="C2675" s="677"/>
      <c r="D2675" s="143" t="s">
        <v>2371</v>
      </c>
      <c r="E2675" s="66"/>
      <c r="F2675" s="705">
        <v>-1</v>
      </c>
      <c r="G2675" s="619">
        <v>1.2</v>
      </c>
      <c r="H2675" s="679">
        <v>0.5</v>
      </c>
      <c r="I2675" s="679"/>
      <c r="J2675" s="458">
        <f t="shared" si="49"/>
        <v>-0.6</v>
      </c>
      <c r="K2675" s="107"/>
      <c r="L2675" s="11"/>
      <c r="M2675" s="676"/>
    </row>
    <row r="2676" spans="2:13" x14ac:dyDescent="0.2">
      <c r="B2676" s="676"/>
      <c r="C2676" s="677" t="s">
        <v>1399</v>
      </c>
      <c r="D2676" s="143" t="s">
        <v>1400</v>
      </c>
      <c r="E2676" s="66" t="s">
        <v>786</v>
      </c>
      <c r="F2676" s="705">
        <v>1</v>
      </c>
      <c r="G2676" s="619">
        <v>9.9</v>
      </c>
      <c r="H2676" s="679">
        <v>2.17</v>
      </c>
      <c r="I2676" s="679"/>
      <c r="J2676" s="458">
        <f t="shared" si="49"/>
        <v>21.483000000000001</v>
      </c>
      <c r="K2676" s="107"/>
      <c r="L2676" s="11"/>
      <c r="M2676" s="676"/>
    </row>
    <row r="2677" spans="2:13" x14ac:dyDescent="0.2">
      <c r="B2677" s="676"/>
      <c r="C2677" s="677"/>
      <c r="D2677" s="143" t="s">
        <v>2297</v>
      </c>
      <c r="E2677" s="66"/>
      <c r="F2677" s="705">
        <v>-1</v>
      </c>
      <c r="G2677" s="619">
        <v>1</v>
      </c>
      <c r="H2677" s="679">
        <v>0.5</v>
      </c>
      <c r="I2677" s="679"/>
      <c r="J2677" s="458">
        <f t="shared" si="49"/>
        <v>-0.5</v>
      </c>
      <c r="K2677" s="107"/>
      <c r="L2677" s="11"/>
      <c r="M2677" s="676"/>
    </row>
    <row r="2678" spans="2:13" x14ac:dyDescent="0.2">
      <c r="B2678" s="676"/>
      <c r="C2678" s="677"/>
      <c r="D2678" s="143" t="s">
        <v>2371</v>
      </c>
      <c r="E2678" s="66"/>
      <c r="F2678" s="705">
        <v>-1</v>
      </c>
      <c r="G2678" s="619">
        <v>1.5</v>
      </c>
      <c r="H2678" s="679">
        <v>1.4</v>
      </c>
      <c r="I2678" s="679"/>
      <c r="J2678" s="458">
        <f t="shared" si="49"/>
        <v>-2.0999999999999996</v>
      </c>
      <c r="K2678" s="107"/>
      <c r="L2678" s="11"/>
      <c r="M2678" s="676"/>
    </row>
    <row r="2679" spans="2:13" x14ac:dyDescent="0.2">
      <c r="B2679" s="676"/>
      <c r="C2679" s="677"/>
      <c r="D2679" s="143" t="s">
        <v>2390</v>
      </c>
      <c r="E2679" s="66"/>
      <c r="F2679" s="705">
        <v>-1</v>
      </c>
      <c r="G2679" s="619">
        <v>0.6</v>
      </c>
      <c r="H2679" s="679">
        <v>2.67</v>
      </c>
      <c r="I2679" s="679"/>
      <c r="J2679" s="458">
        <f t="shared" si="49"/>
        <v>-1.6019999999999999</v>
      </c>
      <c r="K2679" s="107"/>
      <c r="L2679" s="11"/>
      <c r="M2679" s="676"/>
    </row>
    <row r="2680" spans="2:13" x14ac:dyDescent="0.2">
      <c r="B2680" s="676"/>
      <c r="C2680" s="677" t="s">
        <v>2367</v>
      </c>
      <c r="D2680" s="143" t="s">
        <v>138</v>
      </c>
      <c r="E2680" s="66" t="s">
        <v>128</v>
      </c>
      <c r="F2680" s="705">
        <v>1</v>
      </c>
      <c r="G2680" s="619">
        <v>19.55</v>
      </c>
      <c r="H2680" s="679">
        <v>3.57</v>
      </c>
      <c r="I2680" s="679"/>
      <c r="J2680" s="458">
        <f t="shared" si="49"/>
        <v>69.793499999999995</v>
      </c>
      <c r="K2680" s="107"/>
      <c r="L2680" s="11"/>
      <c r="M2680" s="676"/>
    </row>
    <row r="2681" spans="2:13" x14ac:dyDescent="0.2">
      <c r="B2681" s="676"/>
      <c r="C2681" s="677"/>
      <c r="D2681" s="143" t="s">
        <v>2297</v>
      </c>
      <c r="E2681" s="66"/>
      <c r="F2681" s="705">
        <v>-2</v>
      </c>
      <c r="G2681" s="619">
        <v>1.8</v>
      </c>
      <c r="H2681" s="679">
        <v>2.5</v>
      </c>
      <c r="I2681" s="679"/>
      <c r="J2681" s="458">
        <f t="shared" si="49"/>
        <v>-9</v>
      </c>
      <c r="K2681" s="107"/>
      <c r="L2681" s="11"/>
      <c r="M2681" s="676"/>
    </row>
    <row r="2682" spans="2:13" x14ac:dyDescent="0.2">
      <c r="B2682" s="676"/>
      <c r="C2682" s="677"/>
      <c r="D2682" s="143" t="s">
        <v>2297</v>
      </c>
      <c r="E2682" s="66"/>
      <c r="F2682" s="705">
        <v>-4</v>
      </c>
      <c r="G2682" s="619">
        <v>1</v>
      </c>
      <c r="H2682" s="679">
        <v>2</v>
      </c>
      <c r="I2682" s="679"/>
      <c r="J2682" s="458">
        <f t="shared" si="49"/>
        <v>-8</v>
      </c>
      <c r="K2682" s="107"/>
      <c r="L2682" s="11"/>
      <c r="M2682" s="676"/>
    </row>
    <row r="2683" spans="2:13" x14ac:dyDescent="0.2">
      <c r="B2683" s="676"/>
      <c r="C2683" s="677"/>
      <c r="D2683" s="143" t="s">
        <v>2297</v>
      </c>
      <c r="E2683" s="66"/>
      <c r="F2683" s="705">
        <v>-2</v>
      </c>
      <c r="G2683" s="619">
        <v>0.9</v>
      </c>
      <c r="H2683" s="679">
        <v>2.5</v>
      </c>
      <c r="I2683" s="679"/>
      <c r="J2683" s="458">
        <f t="shared" si="49"/>
        <v>-4.5</v>
      </c>
      <c r="K2683" s="107"/>
      <c r="L2683" s="11"/>
      <c r="M2683" s="676"/>
    </row>
    <row r="2684" spans="2:13" x14ac:dyDescent="0.2">
      <c r="B2684" s="676"/>
      <c r="C2684" s="677"/>
      <c r="D2684" s="143" t="s">
        <v>2297</v>
      </c>
      <c r="E2684" s="66"/>
      <c r="F2684" s="705">
        <v>-1</v>
      </c>
      <c r="G2684" s="619">
        <v>0.8</v>
      </c>
      <c r="H2684" s="679">
        <v>2.5</v>
      </c>
      <c r="I2684" s="679"/>
      <c r="J2684" s="458">
        <f t="shared" si="49"/>
        <v>-2</v>
      </c>
      <c r="K2684" s="107"/>
      <c r="L2684" s="11"/>
      <c r="M2684" s="676"/>
    </row>
    <row r="2685" spans="2:13" x14ac:dyDescent="0.2">
      <c r="B2685" s="676"/>
      <c r="C2685" s="677"/>
      <c r="D2685" s="143"/>
      <c r="E2685" s="66" t="s">
        <v>2302</v>
      </c>
      <c r="F2685" s="705">
        <v>-1</v>
      </c>
      <c r="G2685" s="619">
        <v>0.4</v>
      </c>
      <c r="H2685" s="679">
        <v>0.9</v>
      </c>
      <c r="I2685" s="679"/>
      <c r="J2685" s="458">
        <f t="shared" si="49"/>
        <v>-0.36000000000000004</v>
      </c>
      <c r="K2685" s="107"/>
      <c r="L2685" s="11"/>
      <c r="M2685" s="676"/>
    </row>
    <row r="2686" spans="2:13" x14ac:dyDescent="0.2">
      <c r="B2686" s="676"/>
      <c r="C2686" s="677"/>
      <c r="D2686" s="143" t="s">
        <v>2390</v>
      </c>
      <c r="E2686" s="66"/>
      <c r="F2686" s="705">
        <v>-1</v>
      </c>
      <c r="G2686" s="619">
        <v>0.95</v>
      </c>
      <c r="H2686" s="679">
        <v>4.07</v>
      </c>
      <c r="I2686" s="679"/>
      <c r="J2686" s="458">
        <f t="shared" si="49"/>
        <v>-3.8665000000000003</v>
      </c>
      <c r="K2686" s="107"/>
      <c r="L2686" s="11"/>
      <c r="M2686" s="676"/>
    </row>
    <row r="2687" spans="2:13" x14ac:dyDescent="0.2">
      <c r="B2687" s="676"/>
      <c r="C2687" s="677" t="s">
        <v>1395</v>
      </c>
      <c r="D2687" s="143" t="s">
        <v>192</v>
      </c>
      <c r="E2687" s="66" t="s">
        <v>164</v>
      </c>
      <c r="F2687" s="705">
        <v>1</v>
      </c>
      <c r="G2687" s="619">
        <v>33.15</v>
      </c>
      <c r="H2687" s="679">
        <v>3.47</v>
      </c>
      <c r="I2687" s="679"/>
      <c r="J2687" s="458">
        <f t="shared" si="49"/>
        <v>115.0305</v>
      </c>
      <c r="K2687" s="107"/>
      <c r="L2687" s="11"/>
      <c r="M2687" s="676"/>
    </row>
    <row r="2688" spans="2:13" x14ac:dyDescent="0.2">
      <c r="B2688" s="676"/>
      <c r="C2688" s="677"/>
      <c r="D2688" s="143" t="s">
        <v>2297</v>
      </c>
      <c r="E2688" s="66"/>
      <c r="F2688" s="705">
        <v>-1</v>
      </c>
      <c r="G2688" s="619">
        <v>1.8</v>
      </c>
      <c r="H2688" s="679">
        <v>1.9</v>
      </c>
      <c r="I2688" s="679"/>
      <c r="J2688" s="458">
        <f t="shared" si="49"/>
        <v>-3.42</v>
      </c>
      <c r="K2688" s="107"/>
      <c r="L2688" s="11"/>
      <c r="M2688" s="676"/>
    </row>
    <row r="2689" spans="2:13" x14ac:dyDescent="0.2">
      <c r="B2689" s="676"/>
      <c r="C2689" s="677"/>
      <c r="D2689" s="143" t="s">
        <v>2371</v>
      </c>
      <c r="E2689" s="66"/>
      <c r="F2689" s="705">
        <v>-4</v>
      </c>
      <c r="G2689" s="619">
        <v>2.4</v>
      </c>
      <c r="H2689" s="679">
        <v>0.5</v>
      </c>
      <c r="I2689" s="679"/>
      <c r="J2689" s="458">
        <f t="shared" si="49"/>
        <v>-4.8</v>
      </c>
      <c r="K2689" s="107"/>
      <c r="L2689" s="11"/>
      <c r="M2689" s="676"/>
    </row>
    <row r="2690" spans="2:13" x14ac:dyDescent="0.2">
      <c r="B2690" s="676"/>
      <c r="C2690" s="677"/>
      <c r="D2690" s="143" t="s">
        <v>2390</v>
      </c>
      <c r="E2690" s="66"/>
      <c r="F2690" s="705">
        <v>-1</v>
      </c>
      <c r="G2690" s="619">
        <v>6.75</v>
      </c>
      <c r="H2690" s="679">
        <v>3.97</v>
      </c>
      <c r="I2690" s="679"/>
      <c r="J2690" s="458">
        <f t="shared" si="49"/>
        <v>-26.797500000000003</v>
      </c>
      <c r="K2690" s="107"/>
      <c r="L2690" s="11"/>
      <c r="M2690" s="676"/>
    </row>
    <row r="2691" spans="2:13" x14ac:dyDescent="0.25">
      <c r="B2691" s="728"/>
      <c r="C2691" s="728"/>
      <c r="D2691" s="728"/>
      <c r="E2691" s="728"/>
      <c r="F2691" s="728"/>
      <c r="G2691" s="728"/>
      <c r="H2691" s="728"/>
      <c r="I2691" s="728"/>
      <c r="J2691" s="728"/>
      <c r="K2691" s="728"/>
      <c r="L2691" s="728"/>
      <c r="M2691" s="728"/>
    </row>
    <row r="2692" spans="2:13" x14ac:dyDescent="0.2">
      <c r="B2692" s="676"/>
      <c r="C2692" s="725"/>
      <c r="D2692" s="690" t="s">
        <v>1404</v>
      </c>
      <c r="E2692" s="699"/>
      <c r="F2692" s="705"/>
      <c r="G2692" s="619"/>
      <c r="H2692" s="715"/>
      <c r="I2692" s="679"/>
      <c r="J2692" s="458"/>
      <c r="K2692" s="107"/>
      <c r="L2692" s="11"/>
      <c r="M2692" s="676"/>
    </row>
    <row r="2693" spans="2:13" x14ac:dyDescent="0.3">
      <c r="B2693" s="676"/>
      <c r="C2693" s="725" t="s">
        <v>1423</v>
      </c>
      <c r="D2693" s="117" t="s">
        <v>177</v>
      </c>
      <c r="E2693" s="699" t="s">
        <v>786</v>
      </c>
      <c r="F2693" s="705">
        <v>1</v>
      </c>
      <c r="G2693" s="619">
        <v>8</v>
      </c>
      <c r="H2693" s="715">
        <v>2.17</v>
      </c>
      <c r="I2693" s="679"/>
      <c r="J2693" s="458">
        <f t="shared" ref="J2693:J2734" si="50">PRODUCT(F2693:I2693)</f>
        <v>17.36</v>
      </c>
      <c r="K2693" s="107"/>
      <c r="L2693" s="11"/>
      <c r="M2693" s="676"/>
    </row>
    <row r="2694" spans="2:13" x14ac:dyDescent="0.3">
      <c r="B2694" s="676"/>
      <c r="C2694" s="725"/>
      <c r="D2694" s="117" t="s">
        <v>2297</v>
      </c>
      <c r="E2694" s="699"/>
      <c r="F2694" s="705">
        <v>-1</v>
      </c>
      <c r="G2694" s="619">
        <v>0.9</v>
      </c>
      <c r="H2694" s="715">
        <v>1</v>
      </c>
      <c r="I2694" s="679"/>
      <c r="J2694" s="458">
        <f t="shared" si="50"/>
        <v>-0.9</v>
      </c>
      <c r="K2694" s="107"/>
      <c r="L2694" s="11"/>
      <c r="M2694" s="676"/>
    </row>
    <row r="2695" spans="2:13" x14ac:dyDescent="0.2">
      <c r="B2695" s="676"/>
      <c r="C2695" s="677"/>
      <c r="D2695" s="143" t="s">
        <v>2371</v>
      </c>
      <c r="E2695" s="66"/>
      <c r="F2695" s="705">
        <v>-1</v>
      </c>
      <c r="G2695" s="619">
        <v>0.9</v>
      </c>
      <c r="H2695" s="679">
        <v>0.5</v>
      </c>
      <c r="I2695" s="679"/>
      <c r="J2695" s="458">
        <f t="shared" si="50"/>
        <v>-0.45</v>
      </c>
      <c r="K2695" s="107"/>
      <c r="L2695" s="11"/>
      <c r="M2695" s="676"/>
    </row>
    <row r="2696" spans="2:13" x14ac:dyDescent="0.2">
      <c r="B2696" s="676"/>
      <c r="C2696" s="677"/>
      <c r="D2696" s="143" t="s">
        <v>2390</v>
      </c>
      <c r="E2696" s="66"/>
      <c r="F2696" s="705">
        <v>-1</v>
      </c>
      <c r="G2696" s="619">
        <v>1.35</v>
      </c>
      <c r="H2696" s="679">
        <v>2.67</v>
      </c>
      <c r="I2696" s="679"/>
      <c r="J2696" s="458">
        <f t="shared" si="50"/>
        <v>-3.6045000000000003</v>
      </c>
      <c r="K2696" s="107"/>
      <c r="L2696" s="11"/>
      <c r="M2696" s="676"/>
    </row>
    <row r="2697" spans="2:13" x14ac:dyDescent="0.3">
      <c r="B2697" s="676"/>
      <c r="C2697" s="725" t="s">
        <v>2368</v>
      </c>
      <c r="D2697" s="117" t="s">
        <v>834</v>
      </c>
      <c r="E2697" s="699" t="s">
        <v>120</v>
      </c>
      <c r="F2697" s="705">
        <v>1</v>
      </c>
      <c r="G2697" s="619">
        <v>7.8</v>
      </c>
      <c r="H2697" s="715">
        <v>2.37</v>
      </c>
      <c r="I2697" s="679"/>
      <c r="J2697" s="458">
        <f t="shared" si="50"/>
        <v>18.486000000000001</v>
      </c>
      <c r="K2697" s="107"/>
      <c r="L2697" s="11"/>
      <c r="M2697" s="676"/>
    </row>
    <row r="2698" spans="2:13" x14ac:dyDescent="0.3">
      <c r="B2698" s="676"/>
      <c r="C2698" s="725"/>
      <c r="D2698" s="117" t="s">
        <v>2297</v>
      </c>
      <c r="E2698" s="699"/>
      <c r="F2698" s="705">
        <v>-1</v>
      </c>
      <c r="G2698" s="619">
        <v>0.8</v>
      </c>
      <c r="H2698" s="715">
        <v>0.8</v>
      </c>
      <c r="I2698" s="679"/>
      <c r="J2698" s="458">
        <f t="shared" si="50"/>
        <v>-0.64000000000000012</v>
      </c>
      <c r="K2698" s="107"/>
      <c r="L2698" s="11"/>
      <c r="M2698" s="676"/>
    </row>
    <row r="2699" spans="2:13" x14ac:dyDescent="0.2">
      <c r="B2699" s="676"/>
      <c r="C2699" s="677"/>
      <c r="D2699" s="143" t="s">
        <v>2371</v>
      </c>
      <c r="E2699" s="66"/>
      <c r="F2699" s="705">
        <v>-1</v>
      </c>
      <c r="G2699" s="619">
        <v>0.9</v>
      </c>
      <c r="H2699" s="679">
        <v>0.5</v>
      </c>
      <c r="I2699" s="679"/>
      <c r="J2699" s="458">
        <f t="shared" si="50"/>
        <v>-0.45</v>
      </c>
      <c r="K2699" s="107"/>
      <c r="L2699" s="11"/>
      <c r="M2699" s="676"/>
    </row>
    <row r="2700" spans="2:13" x14ac:dyDescent="0.3">
      <c r="B2700" s="676"/>
      <c r="C2700" s="725" t="s">
        <v>2369</v>
      </c>
      <c r="D2700" s="117" t="s">
        <v>163</v>
      </c>
      <c r="E2700" s="699" t="s">
        <v>125</v>
      </c>
      <c r="F2700" s="705">
        <v>1</v>
      </c>
      <c r="G2700" s="619">
        <v>9.4</v>
      </c>
      <c r="H2700" s="715">
        <v>2.57</v>
      </c>
      <c r="I2700" s="679"/>
      <c r="J2700" s="458">
        <f t="shared" si="50"/>
        <v>24.157999999999998</v>
      </c>
      <c r="K2700" s="107"/>
      <c r="L2700" s="11"/>
      <c r="M2700" s="676"/>
    </row>
    <row r="2701" spans="2:13" x14ac:dyDescent="0.3">
      <c r="B2701" s="676"/>
      <c r="C2701" s="725"/>
      <c r="D2701" s="117" t="s">
        <v>2297</v>
      </c>
      <c r="E2701" s="699"/>
      <c r="F2701" s="705">
        <v>-1</v>
      </c>
      <c r="G2701" s="619">
        <v>0.9</v>
      </c>
      <c r="H2701" s="715">
        <v>0.5</v>
      </c>
      <c r="I2701" s="679"/>
      <c r="J2701" s="458">
        <f t="shared" si="50"/>
        <v>-0.45</v>
      </c>
      <c r="K2701" s="107"/>
      <c r="L2701" s="11"/>
      <c r="M2701" s="676"/>
    </row>
    <row r="2702" spans="2:13" x14ac:dyDescent="0.2">
      <c r="B2702" s="676"/>
      <c r="C2702" s="677"/>
      <c r="D2702" s="143" t="s">
        <v>2371</v>
      </c>
      <c r="E2702" s="66"/>
      <c r="F2702" s="705">
        <v>-1</v>
      </c>
      <c r="G2702" s="619">
        <v>1.2</v>
      </c>
      <c r="H2702" s="679">
        <v>0.5</v>
      </c>
      <c r="I2702" s="679"/>
      <c r="J2702" s="458">
        <f t="shared" si="50"/>
        <v>-0.6</v>
      </c>
      <c r="K2702" s="107"/>
      <c r="L2702" s="11"/>
      <c r="M2702" s="676"/>
    </row>
    <row r="2703" spans="2:13" x14ac:dyDescent="0.2">
      <c r="B2703" s="676"/>
      <c r="C2703" s="677"/>
      <c r="D2703" s="143" t="s">
        <v>2390</v>
      </c>
      <c r="E2703" s="66"/>
      <c r="F2703" s="705">
        <v>-1</v>
      </c>
      <c r="G2703" s="619">
        <v>0.4</v>
      </c>
      <c r="H2703" s="679">
        <v>2.57</v>
      </c>
      <c r="I2703" s="679"/>
      <c r="J2703" s="458">
        <f t="shared" si="50"/>
        <v>-1.028</v>
      </c>
      <c r="K2703" s="107"/>
      <c r="L2703" s="11"/>
      <c r="M2703" s="676"/>
    </row>
    <row r="2704" spans="2:13" x14ac:dyDescent="0.3">
      <c r="B2704" s="676"/>
      <c r="C2704" s="725" t="s">
        <v>1420</v>
      </c>
      <c r="D2704" s="117" t="s">
        <v>2370</v>
      </c>
      <c r="E2704" s="699" t="s">
        <v>125</v>
      </c>
      <c r="F2704" s="705">
        <v>1</v>
      </c>
      <c r="G2704" s="619">
        <v>12.2</v>
      </c>
      <c r="H2704" s="715">
        <v>2.0699999999999998</v>
      </c>
      <c r="I2704" s="679"/>
      <c r="J2704" s="458">
        <f t="shared" si="50"/>
        <v>25.253999999999998</v>
      </c>
      <c r="K2704" s="107"/>
      <c r="L2704" s="11"/>
      <c r="M2704" s="676"/>
    </row>
    <row r="2705" spans="2:13" x14ac:dyDescent="0.3">
      <c r="B2705" s="676"/>
      <c r="C2705" s="725"/>
      <c r="D2705" s="117" t="s">
        <v>2297</v>
      </c>
      <c r="E2705" s="699"/>
      <c r="F2705" s="705">
        <v>-1</v>
      </c>
      <c r="G2705" s="619">
        <v>1</v>
      </c>
      <c r="H2705" s="715">
        <v>1</v>
      </c>
      <c r="I2705" s="679"/>
      <c r="J2705" s="458">
        <f t="shared" si="50"/>
        <v>-1</v>
      </c>
      <c r="K2705" s="107"/>
      <c r="L2705" s="11"/>
      <c r="M2705" s="676"/>
    </row>
    <row r="2706" spans="2:13" x14ac:dyDescent="0.3">
      <c r="B2706" s="676"/>
      <c r="C2706" s="725"/>
      <c r="D2706" s="117" t="s">
        <v>2371</v>
      </c>
      <c r="E2706" s="699"/>
      <c r="F2706" s="705">
        <v>-2</v>
      </c>
      <c r="G2706" s="619">
        <v>1.5</v>
      </c>
      <c r="H2706" s="715">
        <v>1</v>
      </c>
      <c r="I2706" s="679"/>
      <c r="J2706" s="458">
        <f t="shared" si="50"/>
        <v>-3</v>
      </c>
      <c r="K2706" s="107"/>
      <c r="L2706" s="11"/>
      <c r="M2706" s="676"/>
    </row>
    <row r="2707" spans="2:13" x14ac:dyDescent="0.2">
      <c r="B2707" s="676"/>
      <c r="C2707" s="677"/>
      <c r="D2707" s="143" t="s">
        <v>2390</v>
      </c>
      <c r="E2707" s="66"/>
      <c r="F2707" s="705">
        <v>-1</v>
      </c>
      <c r="G2707" s="619">
        <v>0.4</v>
      </c>
      <c r="H2707" s="679">
        <v>2.57</v>
      </c>
      <c r="I2707" s="679"/>
      <c r="J2707" s="458">
        <f t="shared" si="50"/>
        <v>-1.028</v>
      </c>
      <c r="K2707" s="107"/>
      <c r="L2707" s="11"/>
      <c r="M2707" s="676"/>
    </row>
    <row r="2708" spans="2:13" x14ac:dyDescent="0.3">
      <c r="B2708" s="676"/>
      <c r="C2708" s="725" t="s">
        <v>1419</v>
      </c>
      <c r="D2708" s="117" t="s">
        <v>801</v>
      </c>
      <c r="E2708" s="699" t="s">
        <v>123</v>
      </c>
      <c r="F2708" s="705">
        <v>1</v>
      </c>
      <c r="G2708" s="619">
        <v>7.5</v>
      </c>
      <c r="H2708" s="715">
        <v>2.27</v>
      </c>
      <c r="I2708" s="679"/>
      <c r="J2708" s="458">
        <f t="shared" si="50"/>
        <v>17.024999999999999</v>
      </c>
      <c r="K2708" s="107"/>
      <c r="L2708" s="11"/>
      <c r="M2708" s="676"/>
    </row>
    <row r="2709" spans="2:13" x14ac:dyDescent="0.2">
      <c r="B2709" s="676"/>
      <c r="C2709" s="677" t="s">
        <v>1413</v>
      </c>
      <c r="D2709" s="143" t="s">
        <v>122</v>
      </c>
      <c r="E2709" s="66" t="s">
        <v>120</v>
      </c>
      <c r="F2709" s="705">
        <v>1</v>
      </c>
      <c r="G2709" s="619">
        <v>7.4</v>
      </c>
      <c r="H2709" s="679">
        <v>2.37</v>
      </c>
      <c r="I2709" s="679"/>
      <c r="J2709" s="458">
        <f t="shared" si="50"/>
        <v>17.538</v>
      </c>
      <c r="K2709" s="107"/>
      <c r="L2709" s="11"/>
      <c r="M2709" s="676"/>
    </row>
    <row r="2710" spans="2:13" x14ac:dyDescent="0.2">
      <c r="B2710" s="676"/>
      <c r="C2710" s="677"/>
      <c r="D2710" s="143" t="s">
        <v>2297</v>
      </c>
      <c r="E2710" s="66"/>
      <c r="F2710" s="705">
        <v>-1</v>
      </c>
      <c r="G2710" s="619">
        <v>0.8</v>
      </c>
      <c r="H2710" s="679">
        <v>0.8</v>
      </c>
      <c r="I2710" s="679"/>
      <c r="J2710" s="458">
        <f t="shared" si="50"/>
        <v>-0.64000000000000012</v>
      </c>
      <c r="K2710" s="107"/>
      <c r="L2710" s="11"/>
      <c r="M2710" s="676"/>
    </row>
    <row r="2711" spans="2:13" x14ac:dyDescent="0.3">
      <c r="B2711" s="676"/>
      <c r="C2711" s="725"/>
      <c r="D2711" s="117" t="s">
        <v>2371</v>
      </c>
      <c r="E2711" s="699"/>
      <c r="F2711" s="705">
        <v>-1</v>
      </c>
      <c r="G2711" s="619">
        <v>1.2</v>
      </c>
      <c r="H2711" s="715">
        <v>0.5</v>
      </c>
      <c r="I2711" s="679"/>
      <c r="J2711" s="458">
        <f t="shared" si="50"/>
        <v>-0.6</v>
      </c>
      <c r="K2711" s="107"/>
      <c r="L2711" s="11"/>
      <c r="M2711" s="676"/>
    </row>
    <row r="2712" spans="2:13" x14ac:dyDescent="0.2">
      <c r="B2712" s="676"/>
      <c r="C2712" s="677"/>
      <c r="D2712" s="143" t="s">
        <v>2390</v>
      </c>
      <c r="E2712" s="66"/>
      <c r="F2712" s="705">
        <v>-1</v>
      </c>
      <c r="G2712" s="619">
        <v>1.3</v>
      </c>
      <c r="H2712" s="679">
        <v>2.87</v>
      </c>
      <c r="I2712" s="679"/>
      <c r="J2712" s="458">
        <f t="shared" si="50"/>
        <v>-3.7310000000000003</v>
      </c>
      <c r="K2712" s="107"/>
      <c r="L2712" s="11"/>
      <c r="M2712" s="676"/>
    </row>
    <row r="2713" spans="2:13" x14ac:dyDescent="0.2">
      <c r="B2713" s="676"/>
      <c r="C2713" s="677" t="s">
        <v>1405</v>
      </c>
      <c r="D2713" s="143" t="s">
        <v>351</v>
      </c>
      <c r="E2713" s="66" t="s">
        <v>129</v>
      </c>
      <c r="F2713" s="705">
        <v>1</v>
      </c>
      <c r="G2713" s="619">
        <v>14</v>
      </c>
      <c r="H2713" s="679">
        <v>4.07</v>
      </c>
      <c r="I2713" s="679"/>
      <c r="J2713" s="458">
        <f t="shared" si="50"/>
        <v>56.980000000000004</v>
      </c>
      <c r="K2713" s="107"/>
      <c r="L2713" s="11"/>
      <c r="M2713" s="676"/>
    </row>
    <row r="2714" spans="2:13" x14ac:dyDescent="0.2">
      <c r="B2714" s="676"/>
      <c r="C2714" s="677"/>
      <c r="D2714" s="143" t="s">
        <v>2297</v>
      </c>
      <c r="E2714" s="66"/>
      <c r="F2714" s="705">
        <v>-1</v>
      </c>
      <c r="G2714" s="619">
        <v>1</v>
      </c>
      <c r="H2714" s="679">
        <v>2</v>
      </c>
      <c r="I2714" s="679"/>
      <c r="J2714" s="458">
        <f t="shared" si="50"/>
        <v>-2</v>
      </c>
      <c r="K2714" s="107"/>
      <c r="L2714" s="11"/>
      <c r="M2714" s="676"/>
    </row>
    <row r="2715" spans="2:13" x14ac:dyDescent="0.2">
      <c r="B2715" s="676"/>
      <c r="C2715" s="677"/>
      <c r="D2715" s="143" t="s">
        <v>2390</v>
      </c>
      <c r="E2715" s="66"/>
      <c r="F2715" s="705">
        <v>-1</v>
      </c>
      <c r="G2715" s="619">
        <v>2.1</v>
      </c>
      <c r="H2715" s="679">
        <v>4.07</v>
      </c>
      <c r="I2715" s="679"/>
      <c r="J2715" s="458">
        <f t="shared" si="50"/>
        <v>-8.5470000000000006</v>
      </c>
      <c r="K2715" s="107"/>
      <c r="L2715" s="11"/>
      <c r="M2715" s="676"/>
    </row>
    <row r="2716" spans="2:13" x14ac:dyDescent="0.2">
      <c r="B2716" s="676"/>
      <c r="C2716" s="677" t="s">
        <v>1408</v>
      </c>
      <c r="D2716" s="143" t="s">
        <v>381</v>
      </c>
      <c r="E2716" s="66" t="s">
        <v>125</v>
      </c>
      <c r="F2716" s="705">
        <v>1</v>
      </c>
      <c r="G2716" s="619">
        <v>10.9</v>
      </c>
      <c r="H2716" s="679">
        <v>2.57</v>
      </c>
      <c r="I2716" s="679"/>
      <c r="J2716" s="458">
        <f t="shared" si="50"/>
        <v>28.012999999999998</v>
      </c>
      <c r="K2716" s="107"/>
      <c r="L2716" s="11"/>
      <c r="M2716" s="676"/>
    </row>
    <row r="2717" spans="2:13" x14ac:dyDescent="0.2">
      <c r="B2717" s="676"/>
      <c r="C2717" s="677"/>
      <c r="D2717" s="143" t="s">
        <v>2297</v>
      </c>
      <c r="E2717" s="66"/>
      <c r="F2717" s="705">
        <v>-1</v>
      </c>
      <c r="G2717" s="619">
        <v>0.9</v>
      </c>
      <c r="H2717" s="679">
        <v>1</v>
      </c>
      <c r="I2717" s="679"/>
      <c r="J2717" s="458">
        <f t="shared" si="50"/>
        <v>-0.9</v>
      </c>
      <c r="K2717" s="107"/>
      <c r="L2717" s="11"/>
      <c r="M2717" s="676"/>
    </row>
    <row r="2718" spans="2:13" x14ac:dyDescent="0.3">
      <c r="B2718" s="676"/>
      <c r="C2718" s="725"/>
      <c r="D2718" s="117" t="s">
        <v>2371</v>
      </c>
      <c r="E2718" s="699"/>
      <c r="F2718" s="705">
        <v>-1</v>
      </c>
      <c r="G2718" s="619">
        <v>1.2</v>
      </c>
      <c r="H2718" s="715">
        <v>0.5</v>
      </c>
      <c r="I2718" s="679"/>
      <c r="J2718" s="458">
        <f t="shared" si="50"/>
        <v>-0.6</v>
      </c>
      <c r="K2718" s="107"/>
      <c r="L2718" s="11"/>
      <c r="M2718" s="676"/>
    </row>
    <row r="2719" spans="2:13" x14ac:dyDescent="0.2">
      <c r="B2719" s="676"/>
      <c r="C2719" s="677" t="s">
        <v>1409</v>
      </c>
      <c r="D2719" s="143" t="s">
        <v>1410</v>
      </c>
      <c r="E2719" s="699" t="s">
        <v>125</v>
      </c>
      <c r="F2719" s="705">
        <v>1</v>
      </c>
      <c r="G2719" s="619">
        <v>14.7</v>
      </c>
      <c r="H2719" s="679">
        <v>2.0699999999999998</v>
      </c>
      <c r="I2719" s="679"/>
      <c r="J2719" s="458">
        <f t="shared" si="50"/>
        <v>30.428999999999995</v>
      </c>
      <c r="K2719" s="107"/>
      <c r="L2719" s="11"/>
      <c r="M2719" s="676"/>
    </row>
    <row r="2720" spans="2:13" x14ac:dyDescent="0.2">
      <c r="B2720" s="676"/>
      <c r="C2720" s="677"/>
      <c r="D2720" s="143" t="s">
        <v>2297</v>
      </c>
      <c r="E2720" s="699"/>
      <c r="F2720" s="705">
        <v>-1</v>
      </c>
      <c r="G2720" s="619">
        <v>1</v>
      </c>
      <c r="H2720" s="679">
        <v>1</v>
      </c>
      <c r="I2720" s="679"/>
      <c r="J2720" s="458">
        <f t="shared" si="50"/>
        <v>-1</v>
      </c>
      <c r="K2720" s="107"/>
      <c r="L2720" s="11"/>
      <c r="M2720" s="676"/>
    </row>
    <row r="2721" spans="2:13" x14ac:dyDescent="0.2">
      <c r="B2721" s="676"/>
      <c r="C2721" s="677"/>
      <c r="D2721" s="564"/>
      <c r="E2721" s="699" t="s">
        <v>2372</v>
      </c>
      <c r="F2721" s="705">
        <v>-1</v>
      </c>
      <c r="G2721" s="619">
        <v>1.6</v>
      </c>
      <c r="H2721" s="715">
        <v>1</v>
      </c>
      <c r="I2721" s="679"/>
      <c r="J2721" s="458">
        <f t="shared" si="50"/>
        <v>-1.6</v>
      </c>
      <c r="K2721" s="107"/>
      <c r="L2721" s="11"/>
      <c r="M2721" s="676"/>
    </row>
    <row r="2722" spans="2:13" x14ac:dyDescent="0.3">
      <c r="B2722" s="676"/>
      <c r="C2722" s="725"/>
      <c r="D2722" s="117" t="s">
        <v>2371</v>
      </c>
      <c r="E2722" s="699"/>
      <c r="F2722" s="705">
        <v>-1</v>
      </c>
      <c r="G2722" s="619">
        <v>1.2</v>
      </c>
      <c r="H2722" s="715">
        <v>0.5</v>
      </c>
      <c r="I2722" s="679"/>
      <c r="J2722" s="458">
        <f t="shared" si="50"/>
        <v>-0.6</v>
      </c>
      <c r="K2722" s="107"/>
      <c r="L2722" s="11"/>
      <c r="M2722" s="676"/>
    </row>
    <row r="2723" spans="2:13" x14ac:dyDescent="0.2">
      <c r="B2723" s="676"/>
      <c r="C2723" s="677"/>
      <c r="D2723" s="143" t="s">
        <v>2390</v>
      </c>
      <c r="E2723" s="66"/>
      <c r="F2723" s="705">
        <v>-1</v>
      </c>
      <c r="G2723" s="619">
        <v>0.55000000000000004</v>
      </c>
      <c r="H2723" s="679">
        <v>2.57</v>
      </c>
      <c r="I2723" s="679"/>
      <c r="J2723" s="458">
        <f t="shared" si="50"/>
        <v>-1.4135</v>
      </c>
      <c r="K2723" s="107"/>
      <c r="L2723" s="11"/>
      <c r="M2723" s="676"/>
    </row>
    <row r="2724" spans="2:13" x14ac:dyDescent="0.2">
      <c r="B2724" s="676"/>
      <c r="C2724" s="677" t="s">
        <v>1411</v>
      </c>
      <c r="D2724" s="564" t="s">
        <v>144</v>
      </c>
      <c r="E2724" s="699" t="s">
        <v>125</v>
      </c>
      <c r="F2724" s="705">
        <v>1</v>
      </c>
      <c r="G2724" s="619">
        <v>11.35</v>
      </c>
      <c r="H2724" s="715">
        <v>2.0699999999999998</v>
      </c>
      <c r="I2724" s="679"/>
      <c r="J2724" s="458">
        <f t="shared" si="50"/>
        <v>23.494499999999999</v>
      </c>
      <c r="K2724" s="107"/>
      <c r="L2724" s="11"/>
      <c r="M2724" s="676"/>
    </row>
    <row r="2725" spans="2:13" x14ac:dyDescent="0.2">
      <c r="B2725" s="676"/>
      <c r="C2725" s="677"/>
      <c r="D2725" s="564" t="s">
        <v>2345</v>
      </c>
      <c r="E2725" s="699"/>
      <c r="F2725" s="705">
        <v>-1</v>
      </c>
      <c r="G2725" s="619">
        <v>1.95</v>
      </c>
      <c r="H2725" s="715">
        <v>1</v>
      </c>
      <c r="I2725" s="679"/>
      <c r="J2725" s="458">
        <f t="shared" si="50"/>
        <v>-1.95</v>
      </c>
      <c r="K2725" s="107"/>
      <c r="L2725" s="11"/>
      <c r="M2725" s="676"/>
    </row>
    <row r="2726" spans="2:13" x14ac:dyDescent="0.2">
      <c r="B2726" s="676"/>
      <c r="C2726" s="677"/>
      <c r="D2726" s="564" t="s">
        <v>2345</v>
      </c>
      <c r="E2726" s="699"/>
      <c r="F2726" s="705">
        <v>-1</v>
      </c>
      <c r="G2726" s="619">
        <v>3.3</v>
      </c>
      <c r="H2726" s="715">
        <v>1</v>
      </c>
      <c r="I2726" s="679"/>
      <c r="J2726" s="458">
        <f t="shared" si="50"/>
        <v>-3.3</v>
      </c>
      <c r="K2726" s="107"/>
      <c r="L2726" s="11"/>
      <c r="M2726" s="676"/>
    </row>
    <row r="2727" spans="2:13" x14ac:dyDescent="0.2">
      <c r="B2727" s="676"/>
      <c r="C2727" s="677"/>
      <c r="D2727" s="143" t="s">
        <v>2390</v>
      </c>
      <c r="E2727" s="66"/>
      <c r="F2727" s="705">
        <v>-1</v>
      </c>
      <c r="G2727" s="619">
        <v>2.1</v>
      </c>
      <c r="H2727" s="679">
        <v>2.57</v>
      </c>
      <c r="I2727" s="679"/>
      <c r="J2727" s="458">
        <f t="shared" si="50"/>
        <v>-5.3970000000000002</v>
      </c>
      <c r="K2727" s="107"/>
      <c r="L2727" s="11"/>
      <c r="M2727" s="676"/>
    </row>
    <row r="2728" spans="2:13" x14ac:dyDescent="0.2">
      <c r="B2728" s="676"/>
      <c r="C2728" s="677" t="s">
        <v>1425</v>
      </c>
      <c r="D2728" s="143" t="s">
        <v>138</v>
      </c>
      <c r="E2728" s="699" t="s">
        <v>125</v>
      </c>
      <c r="F2728" s="705">
        <v>1</v>
      </c>
      <c r="G2728" s="619">
        <v>23.05</v>
      </c>
      <c r="H2728" s="715">
        <v>2.0699999999999998</v>
      </c>
      <c r="I2728" s="679"/>
      <c r="J2728" s="458">
        <f t="shared" si="50"/>
        <v>47.713499999999996</v>
      </c>
      <c r="K2728" s="107"/>
      <c r="L2728" s="11"/>
      <c r="M2728" s="676"/>
    </row>
    <row r="2729" spans="2:13" x14ac:dyDescent="0.2">
      <c r="B2729" s="676"/>
      <c r="C2729" s="680"/>
      <c r="D2729" s="564" t="s">
        <v>2297</v>
      </c>
      <c r="E2729" s="699"/>
      <c r="F2729" s="705">
        <v>-2</v>
      </c>
      <c r="G2729" s="619">
        <v>1</v>
      </c>
      <c r="H2729" s="715">
        <v>1</v>
      </c>
      <c r="I2729" s="679"/>
      <c r="J2729" s="458">
        <f t="shared" si="50"/>
        <v>-2</v>
      </c>
      <c r="K2729" s="107"/>
      <c r="L2729" s="11"/>
      <c r="M2729" s="676"/>
    </row>
    <row r="2730" spans="2:13" x14ac:dyDescent="0.2">
      <c r="B2730" s="676"/>
      <c r="C2730" s="680"/>
      <c r="D2730" s="564" t="s">
        <v>2297</v>
      </c>
      <c r="E2730" s="699"/>
      <c r="F2730" s="705">
        <v>-5</v>
      </c>
      <c r="G2730" s="619">
        <v>0.9</v>
      </c>
      <c r="H2730" s="715">
        <v>1</v>
      </c>
      <c r="I2730" s="679"/>
      <c r="J2730" s="458">
        <f t="shared" si="50"/>
        <v>-4.5</v>
      </c>
      <c r="K2730" s="107"/>
      <c r="L2730" s="11"/>
      <c r="M2730" s="676"/>
    </row>
    <row r="2731" spans="2:13" x14ac:dyDescent="0.2">
      <c r="B2731" s="676"/>
      <c r="C2731" s="677"/>
      <c r="D2731" s="143" t="s">
        <v>2297</v>
      </c>
      <c r="E2731" s="699"/>
      <c r="F2731" s="705">
        <v>-2</v>
      </c>
      <c r="G2731" s="619">
        <v>0.8</v>
      </c>
      <c r="H2731" s="715">
        <v>0.5</v>
      </c>
      <c r="I2731" s="679"/>
      <c r="J2731" s="458">
        <f t="shared" si="50"/>
        <v>-0.8</v>
      </c>
      <c r="K2731" s="107"/>
      <c r="L2731" s="11"/>
      <c r="M2731" s="676"/>
    </row>
    <row r="2732" spans="2:13" x14ac:dyDescent="0.2">
      <c r="B2732" s="676"/>
      <c r="C2732" s="677"/>
      <c r="D2732" s="143"/>
      <c r="E2732" s="699" t="s">
        <v>666</v>
      </c>
      <c r="F2732" s="705">
        <v>-1</v>
      </c>
      <c r="G2732" s="619">
        <v>1.5</v>
      </c>
      <c r="H2732" s="715">
        <v>1</v>
      </c>
      <c r="I2732" s="679"/>
      <c r="J2732" s="458">
        <f t="shared" si="50"/>
        <v>-1.5</v>
      </c>
      <c r="K2732" s="107"/>
      <c r="L2732" s="11"/>
      <c r="M2732" s="676"/>
    </row>
    <row r="2733" spans="2:13" x14ac:dyDescent="0.3">
      <c r="B2733" s="676"/>
      <c r="C2733" s="725"/>
      <c r="D2733" s="117" t="s">
        <v>2371</v>
      </c>
      <c r="E2733" s="699"/>
      <c r="F2733" s="705">
        <v>-1</v>
      </c>
      <c r="G2733" s="619">
        <v>1.2</v>
      </c>
      <c r="H2733" s="715">
        <v>0.5</v>
      </c>
      <c r="I2733" s="679"/>
      <c r="J2733" s="458">
        <f t="shared" si="50"/>
        <v>-0.6</v>
      </c>
      <c r="K2733" s="107"/>
      <c r="L2733" s="11"/>
      <c r="M2733" s="676"/>
    </row>
    <row r="2734" spans="2:13" x14ac:dyDescent="0.2">
      <c r="B2734" s="676"/>
      <c r="C2734" s="677"/>
      <c r="D2734" s="143" t="s">
        <v>2390</v>
      </c>
      <c r="E2734" s="66"/>
      <c r="F2734" s="705">
        <v>-1</v>
      </c>
      <c r="G2734" s="619">
        <v>1.05</v>
      </c>
      <c r="H2734" s="679">
        <v>2.57</v>
      </c>
      <c r="I2734" s="679"/>
      <c r="J2734" s="458">
        <f t="shared" si="50"/>
        <v>-2.6985000000000001</v>
      </c>
      <c r="K2734" s="107"/>
      <c r="L2734" s="11"/>
      <c r="M2734" s="676"/>
    </row>
    <row r="2735" spans="2:13" x14ac:dyDescent="0.25">
      <c r="B2735" s="728"/>
      <c r="C2735" s="728"/>
      <c r="D2735" s="728"/>
      <c r="E2735" s="728"/>
      <c r="F2735" s="728"/>
      <c r="G2735" s="728"/>
      <c r="H2735" s="728"/>
      <c r="I2735" s="728"/>
      <c r="J2735" s="728"/>
      <c r="K2735" s="728"/>
      <c r="L2735" s="728"/>
      <c r="M2735" s="728"/>
    </row>
    <row r="2736" spans="2:13" x14ac:dyDescent="0.2">
      <c r="B2736" s="676"/>
      <c r="C2736" s="680"/>
      <c r="D2736" s="690" t="s">
        <v>1426</v>
      </c>
      <c r="E2736" s="699"/>
      <c r="F2736" s="705"/>
      <c r="G2736" s="619"/>
      <c r="H2736" s="715"/>
      <c r="I2736" s="679"/>
      <c r="J2736" s="458"/>
      <c r="K2736" s="107"/>
      <c r="L2736" s="11"/>
      <c r="M2736" s="676"/>
    </row>
    <row r="2737" spans="2:13" x14ac:dyDescent="0.3">
      <c r="B2737" s="676"/>
      <c r="C2737" s="725" t="s">
        <v>1427</v>
      </c>
      <c r="D2737" s="117" t="s">
        <v>122</v>
      </c>
      <c r="E2737" s="699" t="s">
        <v>2373</v>
      </c>
      <c r="F2737" s="705">
        <v>1</v>
      </c>
      <c r="G2737" s="619">
        <v>6.8</v>
      </c>
      <c r="H2737" s="715">
        <v>1.6</v>
      </c>
      <c r="I2737" s="679"/>
      <c r="J2737" s="458">
        <f t="shared" ref="J2737:J2769" si="51">PRODUCT(F2737:I2737)</f>
        <v>10.88</v>
      </c>
      <c r="K2737" s="107"/>
      <c r="L2737" s="11"/>
      <c r="M2737" s="676"/>
    </row>
    <row r="2738" spans="2:13" x14ac:dyDescent="0.3">
      <c r="B2738" s="676"/>
      <c r="C2738" s="725"/>
      <c r="D2738" s="117" t="s">
        <v>2297</v>
      </c>
      <c r="E2738" s="699"/>
      <c r="F2738" s="705">
        <v>-1</v>
      </c>
      <c r="G2738" s="619">
        <v>0.8</v>
      </c>
      <c r="H2738" s="715">
        <v>0.9</v>
      </c>
      <c r="I2738" s="679"/>
      <c r="J2738" s="458">
        <f t="shared" si="51"/>
        <v>-0.72000000000000008</v>
      </c>
      <c r="K2738" s="107"/>
      <c r="L2738" s="11"/>
      <c r="M2738" s="676"/>
    </row>
    <row r="2739" spans="2:13" x14ac:dyDescent="0.2">
      <c r="B2739" s="676"/>
      <c r="C2739" s="677"/>
      <c r="D2739" s="143" t="s">
        <v>2390</v>
      </c>
      <c r="E2739" s="66"/>
      <c r="F2739" s="705">
        <v>-1</v>
      </c>
      <c r="G2739" s="619">
        <v>0.5</v>
      </c>
      <c r="H2739" s="679">
        <v>1.6</v>
      </c>
      <c r="I2739" s="679"/>
      <c r="J2739" s="458">
        <f t="shared" si="51"/>
        <v>-0.8</v>
      </c>
      <c r="K2739" s="107"/>
      <c r="L2739" s="11"/>
      <c r="M2739" s="676"/>
    </row>
    <row r="2740" spans="2:13" x14ac:dyDescent="0.3">
      <c r="B2740" s="676"/>
      <c r="C2740" s="725"/>
      <c r="D2740" s="117" t="s">
        <v>2371</v>
      </c>
      <c r="E2740" s="699"/>
      <c r="F2740" s="705">
        <v>-1</v>
      </c>
      <c r="G2740" s="619">
        <v>0.9</v>
      </c>
      <c r="H2740" s="715">
        <v>0.5</v>
      </c>
      <c r="I2740" s="679"/>
      <c r="J2740" s="458">
        <f t="shared" si="51"/>
        <v>-0.45</v>
      </c>
      <c r="K2740" s="107"/>
      <c r="L2740" s="11"/>
      <c r="M2740" s="676"/>
    </row>
    <row r="2741" spans="2:13" x14ac:dyDescent="0.3">
      <c r="B2741" s="676"/>
      <c r="C2741" s="725" t="s">
        <v>1432</v>
      </c>
      <c r="D2741" s="117" t="s">
        <v>795</v>
      </c>
      <c r="E2741" s="699" t="s">
        <v>124</v>
      </c>
      <c r="F2741" s="705">
        <v>1</v>
      </c>
      <c r="G2741" s="619">
        <v>8.6999999999999993</v>
      </c>
      <c r="H2741" s="715">
        <v>2.7</v>
      </c>
      <c r="I2741" s="679"/>
      <c r="J2741" s="458">
        <f t="shared" si="51"/>
        <v>23.49</v>
      </c>
      <c r="K2741" s="107"/>
      <c r="L2741" s="11"/>
      <c r="M2741" s="676"/>
    </row>
    <row r="2742" spans="2:13" x14ac:dyDescent="0.3">
      <c r="B2742" s="676"/>
      <c r="C2742" s="725"/>
      <c r="D2742" s="117" t="s">
        <v>2297</v>
      </c>
      <c r="E2742" s="699"/>
      <c r="F2742" s="705">
        <v>-1</v>
      </c>
      <c r="G2742" s="619">
        <v>0.9</v>
      </c>
      <c r="H2742" s="715">
        <v>2.5</v>
      </c>
      <c r="I2742" s="679"/>
      <c r="J2742" s="458">
        <f t="shared" si="51"/>
        <v>-2.25</v>
      </c>
      <c r="K2742" s="107"/>
      <c r="L2742" s="11"/>
      <c r="M2742" s="676"/>
    </row>
    <row r="2743" spans="2:13" x14ac:dyDescent="0.2">
      <c r="B2743" s="676"/>
      <c r="C2743" s="677"/>
      <c r="D2743" s="143" t="s">
        <v>2390</v>
      </c>
      <c r="E2743" s="66"/>
      <c r="F2743" s="705">
        <v>-1</v>
      </c>
      <c r="G2743" s="619">
        <v>0.5</v>
      </c>
      <c r="H2743" s="679">
        <v>2.7</v>
      </c>
      <c r="I2743" s="679"/>
      <c r="J2743" s="458">
        <f t="shared" si="51"/>
        <v>-1.35</v>
      </c>
      <c r="K2743" s="107"/>
      <c r="L2743" s="11"/>
      <c r="M2743" s="676"/>
    </row>
    <row r="2744" spans="2:13" x14ac:dyDescent="0.3">
      <c r="B2744" s="676"/>
      <c r="C2744" s="725"/>
      <c r="D2744" s="117" t="s">
        <v>2371</v>
      </c>
      <c r="E2744" s="699"/>
      <c r="F2744" s="705">
        <v>-1</v>
      </c>
      <c r="G2744" s="619">
        <v>1.6</v>
      </c>
      <c r="H2744" s="715">
        <v>1.6</v>
      </c>
      <c r="I2744" s="679"/>
      <c r="J2744" s="458">
        <f t="shared" si="51"/>
        <v>-2.5600000000000005</v>
      </c>
      <c r="K2744" s="107"/>
      <c r="L2744" s="11"/>
      <c r="M2744" s="676"/>
    </row>
    <row r="2745" spans="2:13" x14ac:dyDescent="0.3">
      <c r="B2745" s="676"/>
      <c r="C2745" s="725"/>
      <c r="D2745" s="117" t="s">
        <v>2371</v>
      </c>
      <c r="E2745" s="699"/>
      <c r="F2745" s="705">
        <v>-1</v>
      </c>
      <c r="G2745" s="619">
        <v>0.8</v>
      </c>
      <c r="H2745" s="715">
        <v>1.6</v>
      </c>
      <c r="I2745" s="679"/>
      <c r="J2745" s="458">
        <f t="shared" si="51"/>
        <v>-1.2800000000000002</v>
      </c>
      <c r="K2745" s="107"/>
      <c r="L2745" s="11"/>
      <c r="M2745" s="676"/>
    </row>
    <row r="2746" spans="2:13" x14ac:dyDescent="0.3">
      <c r="B2746" s="676"/>
      <c r="C2746" s="725" t="s">
        <v>1434</v>
      </c>
      <c r="D2746" s="117" t="s">
        <v>795</v>
      </c>
      <c r="E2746" s="699" t="s">
        <v>124</v>
      </c>
      <c r="F2746" s="705">
        <v>1</v>
      </c>
      <c r="G2746" s="619">
        <v>8.6</v>
      </c>
      <c r="H2746" s="715">
        <v>3.2</v>
      </c>
      <c r="I2746" s="679"/>
      <c r="J2746" s="458">
        <f t="shared" si="51"/>
        <v>27.52</v>
      </c>
      <c r="K2746" s="107"/>
      <c r="L2746" s="11"/>
      <c r="M2746" s="676"/>
    </row>
    <row r="2747" spans="2:13" x14ac:dyDescent="0.3">
      <c r="B2747" s="676"/>
      <c r="C2747" s="677"/>
      <c r="D2747" s="117" t="s">
        <v>2297</v>
      </c>
      <c r="E2747" s="699"/>
      <c r="F2747" s="705">
        <v>-1</v>
      </c>
      <c r="G2747" s="619">
        <v>0.9</v>
      </c>
      <c r="H2747" s="715">
        <v>2.5</v>
      </c>
      <c r="I2747" s="679"/>
      <c r="J2747" s="458">
        <f t="shared" si="51"/>
        <v>-2.25</v>
      </c>
      <c r="K2747" s="107"/>
      <c r="L2747" s="11"/>
      <c r="M2747" s="676"/>
    </row>
    <row r="2748" spans="2:13" x14ac:dyDescent="0.2">
      <c r="B2748" s="676"/>
      <c r="C2748" s="677"/>
      <c r="D2748" s="143" t="s">
        <v>2390</v>
      </c>
      <c r="E2748" s="66"/>
      <c r="F2748" s="705">
        <v>-1</v>
      </c>
      <c r="G2748" s="619">
        <v>0.4</v>
      </c>
      <c r="H2748" s="679">
        <v>3.2</v>
      </c>
      <c r="I2748" s="679"/>
      <c r="J2748" s="458">
        <f t="shared" si="51"/>
        <v>-1.2800000000000002</v>
      </c>
      <c r="K2748" s="107"/>
      <c r="L2748" s="11"/>
      <c r="M2748" s="676"/>
    </row>
    <row r="2749" spans="2:13" x14ac:dyDescent="0.3">
      <c r="B2749" s="676"/>
      <c r="C2749" s="725"/>
      <c r="D2749" s="117" t="s">
        <v>2371</v>
      </c>
      <c r="E2749" s="699"/>
      <c r="F2749" s="705">
        <v>-1</v>
      </c>
      <c r="G2749" s="619">
        <v>1.6</v>
      </c>
      <c r="H2749" s="715">
        <v>1.6</v>
      </c>
      <c r="I2749" s="679"/>
      <c r="J2749" s="458">
        <f t="shared" si="51"/>
        <v>-2.5600000000000005</v>
      </c>
      <c r="K2749" s="107"/>
      <c r="L2749" s="11"/>
      <c r="M2749" s="676"/>
    </row>
    <row r="2750" spans="2:13" x14ac:dyDescent="0.3">
      <c r="B2750" s="676"/>
      <c r="C2750" s="725"/>
      <c r="D2750" s="117" t="s">
        <v>2371</v>
      </c>
      <c r="E2750" s="699"/>
      <c r="F2750" s="705">
        <v>-1</v>
      </c>
      <c r="G2750" s="619">
        <v>1.2</v>
      </c>
      <c r="H2750" s="715">
        <v>1.6</v>
      </c>
      <c r="I2750" s="679"/>
      <c r="J2750" s="458">
        <f t="shared" si="51"/>
        <v>-1.92</v>
      </c>
      <c r="K2750" s="107"/>
      <c r="L2750" s="11"/>
      <c r="M2750" s="676"/>
    </row>
    <row r="2751" spans="2:13" x14ac:dyDescent="0.3">
      <c r="B2751" s="676"/>
      <c r="C2751" s="725" t="s">
        <v>1439</v>
      </c>
      <c r="D2751" s="117" t="s">
        <v>122</v>
      </c>
      <c r="E2751" s="699" t="s">
        <v>2373</v>
      </c>
      <c r="F2751" s="705">
        <v>1</v>
      </c>
      <c r="G2751" s="619">
        <v>6.4</v>
      </c>
      <c r="H2751" s="715">
        <v>2.1</v>
      </c>
      <c r="I2751" s="679"/>
      <c r="J2751" s="458">
        <f t="shared" si="51"/>
        <v>13.440000000000001</v>
      </c>
      <c r="K2751" s="107"/>
      <c r="L2751" s="11"/>
      <c r="M2751" s="676"/>
    </row>
    <row r="2752" spans="2:13" x14ac:dyDescent="0.3">
      <c r="B2752" s="676"/>
      <c r="C2752" s="725"/>
      <c r="D2752" s="117" t="s">
        <v>2297</v>
      </c>
      <c r="E2752" s="699"/>
      <c r="F2752" s="705">
        <v>-1</v>
      </c>
      <c r="G2752" s="619">
        <v>0.8</v>
      </c>
      <c r="H2752" s="715">
        <v>0.9</v>
      </c>
      <c r="I2752" s="679"/>
      <c r="J2752" s="458">
        <f t="shared" si="51"/>
        <v>-0.72000000000000008</v>
      </c>
      <c r="K2752" s="107"/>
      <c r="L2752" s="11"/>
      <c r="M2752" s="676"/>
    </row>
    <row r="2753" spans="2:13" x14ac:dyDescent="0.2">
      <c r="B2753" s="676"/>
      <c r="C2753" s="677"/>
      <c r="D2753" s="143" t="s">
        <v>2390</v>
      </c>
      <c r="E2753" s="66"/>
      <c r="F2753" s="705">
        <v>-1</v>
      </c>
      <c r="G2753" s="619">
        <v>0.2</v>
      </c>
      <c r="H2753" s="679">
        <v>2.1</v>
      </c>
      <c r="I2753" s="679"/>
      <c r="J2753" s="458">
        <f t="shared" si="51"/>
        <v>-0.42000000000000004</v>
      </c>
      <c r="K2753" s="107"/>
      <c r="L2753" s="11"/>
      <c r="M2753" s="676"/>
    </row>
    <row r="2754" spans="2:13" x14ac:dyDescent="0.3">
      <c r="B2754" s="676"/>
      <c r="C2754" s="725"/>
      <c r="D2754" s="117" t="s">
        <v>2371</v>
      </c>
      <c r="E2754" s="699"/>
      <c r="F2754" s="705">
        <v>-1</v>
      </c>
      <c r="G2754" s="619">
        <v>0.9</v>
      </c>
      <c r="H2754" s="715">
        <v>0.5</v>
      </c>
      <c r="I2754" s="679"/>
      <c r="J2754" s="458">
        <f t="shared" si="51"/>
        <v>-0.45</v>
      </c>
      <c r="K2754" s="107"/>
      <c r="L2754" s="11"/>
      <c r="M2754" s="676"/>
    </row>
    <row r="2755" spans="2:13" x14ac:dyDescent="0.3">
      <c r="B2755" s="676"/>
      <c r="C2755" s="725" t="s">
        <v>1446</v>
      </c>
      <c r="D2755" s="117" t="s">
        <v>1447</v>
      </c>
      <c r="E2755" s="699" t="s">
        <v>129</v>
      </c>
      <c r="F2755" s="705">
        <v>1</v>
      </c>
      <c r="G2755" s="619">
        <v>8</v>
      </c>
      <c r="H2755" s="715">
        <v>3.2</v>
      </c>
      <c r="I2755" s="679"/>
      <c r="J2755" s="458">
        <f t="shared" si="51"/>
        <v>25.6</v>
      </c>
      <c r="K2755" s="107"/>
      <c r="L2755" s="11"/>
      <c r="M2755" s="676"/>
    </row>
    <row r="2756" spans="2:13" x14ac:dyDescent="0.3">
      <c r="B2756" s="676"/>
      <c r="C2756" s="725"/>
      <c r="D2756" s="117" t="s">
        <v>2297</v>
      </c>
      <c r="E2756" s="699"/>
      <c r="F2756" s="705">
        <v>-1</v>
      </c>
      <c r="G2756" s="619">
        <v>0.8</v>
      </c>
      <c r="H2756" s="715">
        <v>2</v>
      </c>
      <c r="I2756" s="679"/>
      <c r="J2756" s="458">
        <f t="shared" si="51"/>
        <v>-1.6</v>
      </c>
      <c r="K2756" s="107"/>
      <c r="L2756" s="11"/>
      <c r="M2756" s="676"/>
    </row>
    <row r="2757" spans="2:13" x14ac:dyDescent="0.3">
      <c r="B2757" s="676"/>
      <c r="C2757" s="725" t="s">
        <v>1448</v>
      </c>
      <c r="D2757" s="117" t="s">
        <v>2481</v>
      </c>
      <c r="E2757" s="699" t="s">
        <v>134</v>
      </c>
      <c r="F2757" s="705">
        <v>1</v>
      </c>
      <c r="G2757" s="619">
        <v>8.6</v>
      </c>
      <c r="H2757" s="715">
        <v>3</v>
      </c>
      <c r="I2757" s="679"/>
      <c r="J2757" s="458">
        <f t="shared" si="51"/>
        <v>25.799999999999997</v>
      </c>
      <c r="K2757" s="107"/>
      <c r="L2757" s="11"/>
      <c r="M2757" s="676"/>
    </row>
    <row r="2758" spans="2:13" x14ac:dyDescent="0.3">
      <c r="B2758" s="676"/>
      <c r="C2758" s="725"/>
      <c r="D2758" s="117" t="s">
        <v>2297</v>
      </c>
      <c r="E2758" s="699"/>
      <c r="F2758" s="705">
        <v>-1</v>
      </c>
      <c r="G2758" s="619">
        <v>0.9</v>
      </c>
      <c r="H2758" s="715">
        <v>1.8</v>
      </c>
      <c r="I2758" s="679"/>
      <c r="J2758" s="458">
        <f t="shared" si="51"/>
        <v>-1.62</v>
      </c>
      <c r="K2758" s="107"/>
      <c r="L2758" s="11"/>
      <c r="M2758" s="676"/>
    </row>
    <row r="2759" spans="2:13" x14ac:dyDescent="0.3">
      <c r="B2759" s="676"/>
      <c r="C2759" s="725"/>
      <c r="D2759" s="117"/>
      <c r="E2759" s="699"/>
      <c r="F2759" s="705"/>
      <c r="G2759" s="619"/>
      <c r="H2759" s="715"/>
      <c r="I2759" s="679"/>
      <c r="J2759" s="458"/>
      <c r="K2759" s="107"/>
      <c r="L2759" s="11"/>
      <c r="M2759" s="676"/>
    </row>
    <row r="2760" spans="2:13" x14ac:dyDescent="0.2">
      <c r="B2760" s="676"/>
      <c r="C2760" s="725"/>
      <c r="D2760" s="690" t="s">
        <v>1450</v>
      </c>
      <c r="E2760" s="699"/>
      <c r="F2760" s="705"/>
      <c r="G2760" s="619"/>
      <c r="H2760" s="715"/>
      <c r="I2760" s="679"/>
      <c r="J2760" s="458"/>
      <c r="K2760" s="107"/>
      <c r="L2760" s="11"/>
      <c r="M2760" s="676"/>
    </row>
    <row r="2761" spans="2:13" x14ac:dyDescent="0.3">
      <c r="B2761" s="676"/>
      <c r="C2761" s="725" t="s">
        <v>1451</v>
      </c>
      <c r="D2761" s="117" t="s">
        <v>795</v>
      </c>
      <c r="E2761" s="699" t="s">
        <v>124</v>
      </c>
      <c r="F2761" s="705">
        <v>1</v>
      </c>
      <c r="G2761" s="619">
        <v>8.1999999999999993</v>
      </c>
      <c r="H2761" s="715">
        <v>2.85</v>
      </c>
      <c r="I2761" s="679"/>
      <c r="J2761" s="458">
        <f t="shared" si="51"/>
        <v>23.369999999999997</v>
      </c>
      <c r="K2761" s="107"/>
      <c r="L2761" s="11"/>
      <c r="M2761" s="676"/>
    </row>
    <row r="2762" spans="2:13" x14ac:dyDescent="0.3">
      <c r="B2762" s="676"/>
      <c r="C2762" s="725"/>
      <c r="D2762" s="117" t="s">
        <v>2297</v>
      </c>
      <c r="E2762" s="699"/>
      <c r="F2762" s="705">
        <v>-1</v>
      </c>
      <c r="G2762" s="619">
        <v>0.9</v>
      </c>
      <c r="H2762" s="715">
        <v>2.5</v>
      </c>
      <c r="I2762" s="679"/>
      <c r="J2762" s="458">
        <f t="shared" si="51"/>
        <v>-2.25</v>
      </c>
      <c r="K2762" s="107"/>
      <c r="L2762" s="11"/>
      <c r="M2762" s="676"/>
    </row>
    <row r="2763" spans="2:13" x14ac:dyDescent="0.2">
      <c r="B2763" s="676"/>
      <c r="C2763" s="677"/>
      <c r="D2763" s="143" t="s">
        <v>2390</v>
      </c>
      <c r="E2763" s="66"/>
      <c r="F2763" s="705">
        <v>-1</v>
      </c>
      <c r="G2763" s="619">
        <v>0.4</v>
      </c>
      <c r="H2763" s="679">
        <v>2.85</v>
      </c>
      <c r="I2763" s="679"/>
      <c r="J2763" s="458">
        <f t="shared" si="51"/>
        <v>-1.1400000000000001</v>
      </c>
      <c r="K2763" s="107"/>
      <c r="L2763" s="11"/>
      <c r="M2763" s="676"/>
    </row>
    <row r="2764" spans="2:13" x14ac:dyDescent="0.3">
      <c r="B2764" s="676"/>
      <c r="C2764" s="725"/>
      <c r="D2764" s="117" t="s">
        <v>2371</v>
      </c>
      <c r="E2764" s="699"/>
      <c r="F2764" s="705">
        <v>-1</v>
      </c>
      <c r="G2764" s="619">
        <v>1.6</v>
      </c>
      <c r="H2764" s="715">
        <v>1.6</v>
      </c>
      <c r="I2764" s="679"/>
      <c r="J2764" s="458">
        <f t="shared" si="51"/>
        <v>-2.5600000000000005</v>
      </c>
      <c r="K2764" s="107"/>
      <c r="L2764" s="11"/>
      <c r="M2764" s="676"/>
    </row>
    <row r="2765" spans="2:13" x14ac:dyDescent="0.3">
      <c r="B2765" s="676"/>
      <c r="C2765" s="725"/>
      <c r="D2765" s="117" t="s">
        <v>2371</v>
      </c>
      <c r="E2765" s="699"/>
      <c r="F2765" s="705">
        <v>-1</v>
      </c>
      <c r="G2765" s="619">
        <v>1.2</v>
      </c>
      <c r="H2765" s="715">
        <v>1.6</v>
      </c>
      <c r="I2765" s="679"/>
      <c r="J2765" s="458">
        <f t="shared" si="51"/>
        <v>-1.92</v>
      </c>
      <c r="K2765" s="107"/>
      <c r="L2765" s="11"/>
      <c r="M2765" s="676"/>
    </row>
    <row r="2766" spans="2:13" x14ac:dyDescent="0.3">
      <c r="B2766" s="676"/>
      <c r="C2766" s="725" t="s">
        <v>2186</v>
      </c>
      <c r="D2766" s="117" t="s">
        <v>122</v>
      </c>
      <c r="E2766" s="699" t="s">
        <v>2373</v>
      </c>
      <c r="F2766" s="705">
        <v>1</v>
      </c>
      <c r="G2766" s="619">
        <v>6</v>
      </c>
      <c r="H2766" s="715">
        <v>1.75</v>
      </c>
      <c r="I2766" s="679"/>
      <c r="J2766" s="458">
        <f t="shared" si="51"/>
        <v>10.5</v>
      </c>
      <c r="K2766" s="107"/>
      <c r="L2766" s="11"/>
      <c r="M2766" s="676"/>
    </row>
    <row r="2767" spans="2:13" x14ac:dyDescent="0.3">
      <c r="B2767" s="676"/>
      <c r="C2767" s="677"/>
      <c r="D2767" s="117" t="s">
        <v>2297</v>
      </c>
      <c r="E2767" s="699"/>
      <c r="F2767" s="705">
        <v>-1</v>
      </c>
      <c r="G2767" s="619">
        <v>0.8</v>
      </c>
      <c r="H2767" s="715">
        <v>0.9</v>
      </c>
      <c r="I2767" s="679"/>
      <c r="J2767" s="458">
        <f t="shared" si="51"/>
        <v>-0.72000000000000008</v>
      </c>
      <c r="K2767" s="107"/>
      <c r="L2767" s="11"/>
      <c r="M2767" s="676"/>
    </row>
    <row r="2768" spans="2:13" x14ac:dyDescent="0.2">
      <c r="B2768" s="676"/>
      <c r="C2768" s="677"/>
      <c r="D2768" s="143" t="s">
        <v>2390</v>
      </c>
      <c r="E2768" s="66"/>
      <c r="F2768" s="705">
        <v>-1</v>
      </c>
      <c r="G2768" s="619">
        <v>0.2</v>
      </c>
      <c r="H2768" s="679">
        <v>1.75</v>
      </c>
      <c r="I2768" s="679"/>
      <c r="J2768" s="458">
        <f t="shared" si="51"/>
        <v>-0.35000000000000003</v>
      </c>
      <c r="K2768" s="107"/>
      <c r="L2768" s="11"/>
      <c r="M2768" s="676"/>
    </row>
    <row r="2769" spans="2:13" x14ac:dyDescent="0.3">
      <c r="B2769" s="676"/>
      <c r="C2769" s="725"/>
      <c r="D2769" s="117" t="s">
        <v>2371</v>
      </c>
      <c r="E2769" s="699"/>
      <c r="F2769" s="705">
        <v>-1</v>
      </c>
      <c r="G2769" s="619">
        <v>0.9</v>
      </c>
      <c r="H2769" s="715">
        <v>0.5</v>
      </c>
      <c r="I2769" s="679"/>
      <c r="J2769" s="458">
        <f t="shared" si="51"/>
        <v>-0.45</v>
      </c>
      <c r="K2769" s="107"/>
      <c r="L2769" s="11"/>
      <c r="M2769" s="676"/>
    </row>
    <row r="2770" spans="2:13" x14ac:dyDescent="0.2">
      <c r="B2770" s="676"/>
      <c r="C2770" s="677" t="s">
        <v>2228</v>
      </c>
      <c r="D2770" s="143" t="s">
        <v>795</v>
      </c>
      <c r="E2770" s="66" t="s">
        <v>124</v>
      </c>
      <c r="F2770" s="705">
        <v>1</v>
      </c>
      <c r="G2770" s="619">
        <v>8.1999999999999993</v>
      </c>
      <c r="H2770" s="679">
        <v>2.85</v>
      </c>
      <c r="I2770" s="679"/>
      <c r="J2770" s="458">
        <f t="shared" ref="J2770:J2778" si="52">PRODUCT(F2770:I2770)</f>
        <v>23.369999999999997</v>
      </c>
      <c r="K2770" s="107"/>
      <c r="L2770" s="11"/>
      <c r="M2770" s="676"/>
    </row>
    <row r="2771" spans="2:13" x14ac:dyDescent="0.2">
      <c r="B2771" s="676"/>
      <c r="C2771" s="677"/>
      <c r="D2771" s="143" t="s">
        <v>2297</v>
      </c>
      <c r="E2771" s="66"/>
      <c r="F2771" s="705">
        <v>-1</v>
      </c>
      <c r="G2771" s="619">
        <v>0.9</v>
      </c>
      <c r="H2771" s="679">
        <v>2.5</v>
      </c>
      <c r="I2771" s="679"/>
      <c r="J2771" s="458">
        <f t="shared" si="52"/>
        <v>-2.25</v>
      </c>
      <c r="K2771" s="107"/>
      <c r="L2771" s="11"/>
      <c r="M2771" s="676"/>
    </row>
    <row r="2772" spans="2:13" x14ac:dyDescent="0.2">
      <c r="B2772" s="676"/>
      <c r="C2772" s="677"/>
      <c r="D2772" s="143" t="s">
        <v>2390</v>
      </c>
      <c r="E2772" s="66"/>
      <c r="F2772" s="705">
        <v>-1</v>
      </c>
      <c r="G2772" s="619">
        <v>0.4</v>
      </c>
      <c r="H2772" s="679">
        <v>2.85</v>
      </c>
      <c r="I2772" s="679"/>
      <c r="J2772" s="458">
        <f t="shared" si="52"/>
        <v>-1.1400000000000001</v>
      </c>
      <c r="K2772" s="107"/>
      <c r="L2772" s="11"/>
      <c r="M2772" s="676"/>
    </row>
    <row r="2773" spans="2:13" x14ac:dyDescent="0.3">
      <c r="B2773" s="676"/>
      <c r="C2773" s="725"/>
      <c r="D2773" s="117" t="s">
        <v>2371</v>
      </c>
      <c r="E2773" s="699"/>
      <c r="F2773" s="705">
        <v>-1</v>
      </c>
      <c r="G2773" s="619">
        <v>1.6</v>
      </c>
      <c r="H2773" s="715">
        <v>1.6</v>
      </c>
      <c r="I2773" s="679"/>
      <c r="J2773" s="458">
        <f t="shared" si="52"/>
        <v>-2.5600000000000005</v>
      </c>
      <c r="K2773" s="107"/>
      <c r="L2773" s="11"/>
      <c r="M2773" s="676"/>
    </row>
    <row r="2774" spans="2:13" x14ac:dyDescent="0.3">
      <c r="B2774" s="676"/>
      <c r="C2774" s="725"/>
      <c r="D2774" s="117" t="s">
        <v>2371</v>
      </c>
      <c r="E2774" s="699"/>
      <c r="F2774" s="705">
        <v>-1</v>
      </c>
      <c r="G2774" s="619">
        <v>0.8</v>
      </c>
      <c r="H2774" s="715">
        <v>1.6</v>
      </c>
      <c r="I2774" s="679"/>
      <c r="J2774" s="458">
        <f t="shared" si="52"/>
        <v>-1.2800000000000002</v>
      </c>
      <c r="K2774" s="107"/>
      <c r="L2774" s="11"/>
      <c r="M2774" s="676"/>
    </row>
    <row r="2775" spans="2:13" x14ac:dyDescent="0.2">
      <c r="B2775" s="676"/>
      <c r="C2775" s="677" t="s">
        <v>2187</v>
      </c>
      <c r="D2775" s="143" t="s">
        <v>122</v>
      </c>
      <c r="E2775" s="66" t="s">
        <v>2373</v>
      </c>
      <c r="F2775" s="705">
        <v>1</v>
      </c>
      <c r="G2775" s="619">
        <v>6.4</v>
      </c>
      <c r="H2775" s="679">
        <v>1.75</v>
      </c>
      <c r="I2775" s="679"/>
      <c r="J2775" s="458">
        <f t="shared" si="52"/>
        <v>11.200000000000001</v>
      </c>
      <c r="K2775" s="107"/>
      <c r="L2775" s="11"/>
      <c r="M2775" s="676"/>
    </row>
    <row r="2776" spans="2:13" x14ac:dyDescent="0.2">
      <c r="B2776" s="676"/>
      <c r="C2776" s="680"/>
      <c r="D2776" s="143" t="s">
        <v>2297</v>
      </c>
      <c r="E2776" s="66"/>
      <c r="F2776" s="705">
        <v>-1</v>
      </c>
      <c r="G2776" s="619">
        <v>0.8</v>
      </c>
      <c r="H2776" s="679">
        <v>0.9</v>
      </c>
      <c r="I2776" s="679"/>
      <c r="J2776" s="458">
        <f t="shared" si="52"/>
        <v>-0.72000000000000008</v>
      </c>
      <c r="K2776" s="107"/>
      <c r="L2776" s="11"/>
      <c r="M2776" s="676"/>
    </row>
    <row r="2777" spans="2:13" x14ac:dyDescent="0.2">
      <c r="B2777" s="676"/>
      <c r="C2777" s="677"/>
      <c r="D2777" s="143" t="s">
        <v>2390</v>
      </c>
      <c r="E2777" s="66"/>
      <c r="F2777" s="705">
        <v>-1</v>
      </c>
      <c r="G2777" s="619">
        <v>0.4</v>
      </c>
      <c r="H2777" s="679">
        <v>1.75</v>
      </c>
      <c r="I2777" s="679"/>
      <c r="J2777" s="458">
        <f t="shared" si="52"/>
        <v>-0.70000000000000007</v>
      </c>
      <c r="K2777" s="107"/>
      <c r="L2777" s="11"/>
      <c r="M2777" s="676"/>
    </row>
    <row r="2778" spans="2:13" x14ac:dyDescent="0.3">
      <c r="B2778" s="676"/>
      <c r="C2778" s="725"/>
      <c r="D2778" s="117" t="s">
        <v>2371</v>
      </c>
      <c r="E2778" s="699"/>
      <c r="F2778" s="705">
        <v>-1</v>
      </c>
      <c r="G2778" s="619">
        <v>0.9</v>
      </c>
      <c r="H2778" s="715">
        <v>0.5</v>
      </c>
      <c r="I2778" s="679"/>
      <c r="J2778" s="458">
        <f t="shared" si="52"/>
        <v>-0.45</v>
      </c>
      <c r="K2778" s="107"/>
      <c r="L2778" s="11"/>
      <c r="M2778" s="676"/>
    </row>
    <row r="2779" spans="2:13" x14ac:dyDescent="0.25">
      <c r="B2779" s="728"/>
      <c r="C2779" s="728"/>
      <c r="D2779" s="728"/>
      <c r="E2779" s="728"/>
      <c r="F2779" s="728"/>
      <c r="G2779" s="728"/>
      <c r="H2779" s="728"/>
      <c r="I2779" s="728"/>
      <c r="J2779" s="728"/>
      <c r="K2779" s="728"/>
      <c r="L2779" s="728"/>
      <c r="M2779" s="728"/>
    </row>
    <row r="2780" spans="2:13" x14ac:dyDescent="0.3">
      <c r="B2780" s="676"/>
      <c r="C2780" s="677"/>
      <c r="D2780" s="724" t="s">
        <v>200</v>
      </c>
      <c r="E2780" s="16"/>
      <c r="F2780" s="678"/>
      <c r="G2780" s="619"/>
      <c r="H2780" s="679"/>
      <c r="I2780" s="679"/>
      <c r="J2780" s="527"/>
      <c r="K2780" s="113"/>
      <c r="L2780" s="12"/>
      <c r="M2780" s="676"/>
    </row>
    <row r="2781" spans="2:13" x14ac:dyDescent="0.3">
      <c r="B2781" s="676"/>
      <c r="C2781" s="677"/>
      <c r="D2781" s="690" t="s">
        <v>1510</v>
      </c>
      <c r="E2781" s="700"/>
      <c r="F2781" s="678"/>
      <c r="G2781" s="619"/>
      <c r="H2781" s="715"/>
      <c r="I2781" s="679"/>
      <c r="J2781" s="527"/>
      <c r="K2781" s="113"/>
      <c r="L2781" s="12"/>
      <c r="M2781" s="676"/>
    </row>
    <row r="2782" spans="2:13" x14ac:dyDescent="0.3">
      <c r="B2782" s="676"/>
      <c r="C2782" s="677" t="s">
        <v>1461</v>
      </c>
      <c r="D2782" s="117" t="s">
        <v>1462</v>
      </c>
      <c r="E2782" s="699" t="s">
        <v>143</v>
      </c>
      <c r="F2782" s="705">
        <v>1</v>
      </c>
      <c r="G2782" s="619">
        <v>25.55</v>
      </c>
      <c r="H2782" s="715">
        <v>4.17</v>
      </c>
      <c r="I2782" s="679"/>
      <c r="J2782" s="458">
        <f t="shared" ref="J2782:J2788" si="53">PRODUCT(F2782:I2782)</f>
        <v>106.54349999999999</v>
      </c>
      <c r="K2782" s="107"/>
      <c r="L2782" s="11"/>
      <c r="M2782" s="676"/>
    </row>
    <row r="2783" spans="2:13" x14ac:dyDescent="0.3">
      <c r="B2783" s="676"/>
      <c r="C2783" s="725"/>
      <c r="D2783" s="117" t="s">
        <v>2297</v>
      </c>
      <c r="E2783" s="699"/>
      <c r="F2783" s="705">
        <v>-1</v>
      </c>
      <c r="G2783" s="619">
        <v>1.4</v>
      </c>
      <c r="H2783" s="715">
        <v>2.1</v>
      </c>
      <c r="I2783" s="679"/>
      <c r="J2783" s="458">
        <f t="shared" si="53"/>
        <v>-2.94</v>
      </c>
      <c r="K2783" s="107"/>
      <c r="L2783" s="11"/>
      <c r="M2783" s="676"/>
    </row>
    <row r="2784" spans="2:13" x14ac:dyDescent="0.3">
      <c r="B2784" s="676"/>
      <c r="C2784" s="725"/>
      <c r="D2784" s="117" t="s">
        <v>2297</v>
      </c>
      <c r="E2784" s="699"/>
      <c r="F2784" s="705">
        <v>-1</v>
      </c>
      <c r="G2784" s="619">
        <v>1</v>
      </c>
      <c r="H2784" s="715">
        <v>2.1</v>
      </c>
      <c r="I2784" s="679"/>
      <c r="J2784" s="458">
        <f t="shared" si="53"/>
        <v>-2.1</v>
      </c>
      <c r="K2784" s="107"/>
      <c r="L2784" s="11"/>
      <c r="M2784" s="676"/>
    </row>
    <row r="2785" spans="2:13" x14ac:dyDescent="0.3">
      <c r="B2785" s="676"/>
      <c r="C2785" s="725"/>
      <c r="D2785" s="117" t="s">
        <v>2297</v>
      </c>
      <c r="E2785" s="699"/>
      <c r="F2785" s="705">
        <v>-1</v>
      </c>
      <c r="G2785" s="619">
        <v>0.9</v>
      </c>
      <c r="H2785" s="715">
        <v>2.1</v>
      </c>
      <c r="I2785" s="679"/>
      <c r="J2785" s="458">
        <f t="shared" si="53"/>
        <v>-1.8900000000000001</v>
      </c>
      <c r="K2785" s="107"/>
      <c r="L2785" s="11"/>
      <c r="M2785" s="676"/>
    </row>
    <row r="2786" spans="2:13" x14ac:dyDescent="0.2">
      <c r="B2786" s="676"/>
      <c r="C2786" s="677"/>
      <c r="D2786" s="143" t="s">
        <v>2390</v>
      </c>
      <c r="E2786" s="66"/>
      <c r="F2786" s="705">
        <v>-1</v>
      </c>
      <c r="G2786" s="619">
        <v>1.65</v>
      </c>
      <c r="H2786" s="679">
        <v>4.17</v>
      </c>
      <c r="I2786" s="679"/>
      <c r="J2786" s="458">
        <f t="shared" si="53"/>
        <v>-6.8804999999999996</v>
      </c>
      <c r="K2786" s="107"/>
      <c r="L2786" s="11"/>
      <c r="M2786" s="676"/>
    </row>
    <row r="2787" spans="2:13" x14ac:dyDescent="0.3">
      <c r="B2787" s="676"/>
      <c r="C2787" s="725" t="s">
        <v>1465</v>
      </c>
      <c r="D2787" s="117" t="s">
        <v>122</v>
      </c>
      <c r="E2787" s="699" t="s">
        <v>121</v>
      </c>
      <c r="F2787" s="705">
        <v>1</v>
      </c>
      <c r="G2787" s="619">
        <v>9</v>
      </c>
      <c r="H2787" s="715">
        <v>2.27</v>
      </c>
      <c r="I2787" s="679"/>
      <c r="J2787" s="458">
        <f t="shared" si="53"/>
        <v>20.43</v>
      </c>
      <c r="K2787" s="107"/>
      <c r="L2787" s="11"/>
      <c r="M2787" s="676"/>
    </row>
    <row r="2788" spans="2:13" x14ac:dyDescent="0.2">
      <c r="B2788" s="676"/>
      <c r="C2788" s="677"/>
      <c r="D2788" s="143" t="s">
        <v>2297</v>
      </c>
      <c r="E2788" s="699"/>
      <c r="F2788" s="705">
        <v>-1</v>
      </c>
      <c r="G2788" s="619">
        <v>0.9</v>
      </c>
      <c r="H2788" s="715">
        <v>0.2</v>
      </c>
      <c r="I2788" s="679"/>
      <c r="J2788" s="458">
        <f t="shared" si="53"/>
        <v>-0.18000000000000002</v>
      </c>
      <c r="K2788" s="107"/>
      <c r="L2788" s="11"/>
      <c r="M2788" s="676"/>
    </row>
    <row r="2789" spans="2:13" x14ac:dyDescent="0.3">
      <c r="B2789" s="676"/>
      <c r="C2789" s="677" t="s">
        <v>1481</v>
      </c>
      <c r="D2789" s="117" t="s">
        <v>2497</v>
      </c>
      <c r="E2789" s="699" t="s">
        <v>793</v>
      </c>
      <c r="F2789" s="705">
        <v>1</v>
      </c>
      <c r="G2789" s="619">
        <v>17.3</v>
      </c>
      <c r="H2789" s="715">
        <v>4.17</v>
      </c>
      <c r="I2789" s="679"/>
      <c r="J2789" s="458">
        <f t="shared" ref="J2789:J2852" si="54">PRODUCT(F2789:I2789)</f>
        <v>72.141000000000005</v>
      </c>
      <c r="K2789" s="107"/>
      <c r="L2789" s="11"/>
      <c r="M2789" s="676"/>
    </row>
    <row r="2790" spans="2:13" x14ac:dyDescent="0.3">
      <c r="B2790" s="676"/>
      <c r="C2790" s="725"/>
      <c r="D2790" s="117" t="s">
        <v>2297</v>
      </c>
      <c r="E2790" s="699"/>
      <c r="F2790" s="705">
        <v>-3</v>
      </c>
      <c r="G2790" s="619">
        <v>1</v>
      </c>
      <c r="H2790" s="715">
        <v>2.1</v>
      </c>
      <c r="I2790" s="679"/>
      <c r="J2790" s="458">
        <f t="shared" si="54"/>
        <v>-6.3000000000000007</v>
      </c>
      <c r="K2790" s="107"/>
      <c r="L2790" s="11"/>
      <c r="M2790" s="676"/>
    </row>
    <row r="2791" spans="2:13" x14ac:dyDescent="0.2">
      <c r="B2791" s="676"/>
      <c r="C2791" s="677"/>
      <c r="D2791" s="143" t="s">
        <v>2390</v>
      </c>
      <c r="E2791" s="66"/>
      <c r="F2791" s="705">
        <v>-1</v>
      </c>
      <c r="G2791" s="619">
        <v>1.65</v>
      </c>
      <c r="H2791" s="679">
        <v>4.17</v>
      </c>
      <c r="I2791" s="679"/>
      <c r="J2791" s="458">
        <f t="shared" si="54"/>
        <v>-6.8804999999999996</v>
      </c>
      <c r="K2791" s="107"/>
      <c r="L2791" s="11"/>
      <c r="M2791" s="676"/>
    </row>
    <row r="2792" spans="2:13" x14ac:dyDescent="0.3">
      <c r="B2792" s="676"/>
      <c r="C2792" s="677" t="s">
        <v>1479</v>
      </c>
      <c r="D2792" s="117" t="s">
        <v>1480</v>
      </c>
      <c r="E2792" s="699" t="s">
        <v>125</v>
      </c>
      <c r="F2792" s="705">
        <v>1</v>
      </c>
      <c r="G2792" s="619">
        <v>10.15</v>
      </c>
      <c r="H2792" s="715">
        <v>2.57</v>
      </c>
      <c r="I2792" s="679"/>
      <c r="J2792" s="458">
        <f t="shared" si="54"/>
        <v>26.0855</v>
      </c>
      <c r="K2792" s="107"/>
      <c r="L2792" s="11"/>
      <c r="M2792" s="676"/>
    </row>
    <row r="2793" spans="2:13" x14ac:dyDescent="0.3">
      <c r="B2793" s="676"/>
      <c r="C2793" s="725"/>
      <c r="D2793" s="117" t="s">
        <v>2297</v>
      </c>
      <c r="E2793" s="699"/>
      <c r="F2793" s="705">
        <v>-1</v>
      </c>
      <c r="G2793" s="619">
        <v>1.4</v>
      </c>
      <c r="H2793" s="715">
        <v>0.5</v>
      </c>
      <c r="I2793" s="679"/>
      <c r="J2793" s="458">
        <f t="shared" si="54"/>
        <v>-0.7</v>
      </c>
      <c r="K2793" s="107"/>
      <c r="L2793" s="11"/>
      <c r="M2793" s="676"/>
    </row>
    <row r="2794" spans="2:13" x14ac:dyDescent="0.2">
      <c r="B2794" s="676"/>
      <c r="C2794" s="677" t="s">
        <v>2273</v>
      </c>
      <c r="D2794" s="143" t="s">
        <v>1477</v>
      </c>
      <c r="E2794" s="699" t="s">
        <v>125</v>
      </c>
      <c r="F2794" s="705">
        <v>1</v>
      </c>
      <c r="G2794" s="619">
        <v>11.45</v>
      </c>
      <c r="H2794" s="715">
        <v>1.55</v>
      </c>
      <c r="I2794" s="679"/>
      <c r="J2794" s="458">
        <f t="shared" si="54"/>
        <v>17.747499999999999</v>
      </c>
      <c r="K2794" s="107"/>
      <c r="L2794" s="11"/>
      <c r="M2794" s="676"/>
    </row>
    <row r="2795" spans="2:13" x14ac:dyDescent="0.2">
      <c r="B2795" s="676"/>
      <c r="C2795" s="677"/>
      <c r="D2795" s="143"/>
      <c r="E2795" s="699" t="s">
        <v>663</v>
      </c>
      <c r="F2795" s="705">
        <v>-1</v>
      </c>
      <c r="G2795" s="619">
        <v>2.7</v>
      </c>
      <c r="H2795" s="715">
        <v>1</v>
      </c>
      <c r="I2795" s="679"/>
      <c r="J2795" s="458">
        <f t="shared" si="54"/>
        <v>-2.7</v>
      </c>
      <c r="K2795" s="107"/>
      <c r="L2795" s="11"/>
      <c r="M2795" s="676"/>
    </row>
    <row r="2796" spans="2:13" x14ac:dyDescent="0.2">
      <c r="B2796" s="676"/>
      <c r="C2796" s="677"/>
      <c r="D2796" s="143"/>
      <c r="E2796" s="699" t="s">
        <v>661</v>
      </c>
      <c r="F2796" s="705">
        <v>-1</v>
      </c>
      <c r="G2796" s="619">
        <v>1.5</v>
      </c>
      <c r="H2796" s="715">
        <v>1</v>
      </c>
      <c r="I2796" s="679"/>
      <c r="J2796" s="458">
        <f t="shared" si="54"/>
        <v>-1.5</v>
      </c>
      <c r="K2796" s="107"/>
      <c r="L2796" s="11"/>
      <c r="M2796" s="676"/>
    </row>
    <row r="2797" spans="2:13" x14ac:dyDescent="0.2">
      <c r="B2797" s="676"/>
      <c r="C2797" s="677"/>
      <c r="D2797" s="143" t="s">
        <v>2390</v>
      </c>
      <c r="E2797" s="66"/>
      <c r="F2797" s="705">
        <v>-1</v>
      </c>
      <c r="G2797" s="619">
        <v>1.3</v>
      </c>
      <c r="H2797" s="679">
        <v>2.57</v>
      </c>
      <c r="I2797" s="679"/>
      <c r="J2797" s="458">
        <f t="shared" si="54"/>
        <v>-3.3409999999999997</v>
      </c>
      <c r="K2797" s="107"/>
      <c r="L2797" s="11"/>
      <c r="M2797" s="676"/>
    </row>
    <row r="2798" spans="2:13" x14ac:dyDescent="0.2">
      <c r="B2798" s="676"/>
      <c r="C2798" s="677" t="s">
        <v>1466</v>
      </c>
      <c r="D2798" s="143" t="s">
        <v>2498</v>
      </c>
      <c r="E2798" s="699" t="s">
        <v>793</v>
      </c>
      <c r="F2798" s="705">
        <v>1</v>
      </c>
      <c r="G2798" s="619">
        <v>34</v>
      </c>
      <c r="H2798" s="715">
        <v>3.67</v>
      </c>
      <c r="I2798" s="679"/>
      <c r="J2798" s="458">
        <f t="shared" si="54"/>
        <v>124.78</v>
      </c>
      <c r="K2798" s="107"/>
      <c r="L2798" s="11"/>
      <c r="M2798" s="676"/>
    </row>
    <row r="2799" spans="2:13" x14ac:dyDescent="0.3">
      <c r="B2799" s="676"/>
      <c r="C2799" s="725"/>
      <c r="D2799" s="117" t="s">
        <v>2297</v>
      </c>
      <c r="E2799" s="699"/>
      <c r="F2799" s="705">
        <v>-1</v>
      </c>
      <c r="G2799" s="619">
        <v>1.6</v>
      </c>
      <c r="H2799" s="715">
        <v>2.6</v>
      </c>
      <c r="I2799" s="679"/>
      <c r="J2799" s="458">
        <f t="shared" si="54"/>
        <v>-4.16</v>
      </c>
      <c r="K2799" s="107"/>
      <c r="L2799" s="11"/>
      <c r="M2799" s="676"/>
    </row>
    <row r="2800" spans="2:13" x14ac:dyDescent="0.3">
      <c r="B2800" s="676"/>
      <c r="C2800" s="725"/>
      <c r="D2800" s="117" t="s">
        <v>2297</v>
      </c>
      <c r="E2800" s="699"/>
      <c r="F2800" s="705">
        <v>-1</v>
      </c>
      <c r="G2800" s="619">
        <v>0.9</v>
      </c>
      <c r="H2800" s="715">
        <v>2.6</v>
      </c>
      <c r="I2800" s="679"/>
      <c r="J2800" s="458">
        <f t="shared" si="54"/>
        <v>-2.3400000000000003</v>
      </c>
      <c r="K2800" s="107"/>
      <c r="L2800" s="11"/>
      <c r="M2800" s="676"/>
    </row>
    <row r="2801" spans="2:13" x14ac:dyDescent="0.2">
      <c r="B2801" s="676"/>
      <c r="C2801" s="677"/>
      <c r="D2801" s="143" t="s">
        <v>2371</v>
      </c>
      <c r="E2801" s="699"/>
      <c r="F2801" s="705">
        <v>-1</v>
      </c>
      <c r="G2801" s="619">
        <v>2.7</v>
      </c>
      <c r="H2801" s="715">
        <v>1.4</v>
      </c>
      <c r="I2801" s="679"/>
      <c r="J2801" s="458">
        <f t="shared" si="54"/>
        <v>-3.78</v>
      </c>
      <c r="K2801" s="107"/>
      <c r="L2801" s="11"/>
      <c r="M2801" s="676"/>
    </row>
    <row r="2802" spans="2:13" x14ac:dyDescent="0.2">
      <c r="B2802" s="676"/>
      <c r="C2802" s="677"/>
      <c r="D2802" s="143" t="s">
        <v>2371</v>
      </c>
      <c r="E2802" s="699"/>
      <c r="F2802" s="705">
        <v>-1</v>
      </c>
      <c r="G2802" s="619">
        <v>2.4</v>
      </c>
      <c r="H2802" s="715">
        <v>1.4</v>
      </c>
      <c r="I2802" s="679"/>
      <c r="J2802" s="458">
        <f t="shared" si="54"/>
        <v>-3.36</v>
      </c>
      <c r="K2802" s="107"/>
      <c r="L2802" s="11"/>
      <c r="M2802" s="676"/>
    </row>
    <row r="2803" spans="2:13" x14ac:dyDescent="0.2">
      <c r="B2803" s="676"/>
      <c r="C2803" s="677"/>
      <c r="D2803" s="143" t="s">
        <v>2371</v>
      </c>
      <c r="E2803" s="699"/>
      <c r="F2803" s="705">
        <v>-1</v>
      </c>
      <c r="G2803" s="619">
        <v>1.5</v>
      </c>
      <c r="H2803" s="715">
        <v>1.4</v>
      </c>
      <c r="I2803" s="679"/>
      <c r="J2803" s="458">
        <f t="shared" si="54"/>
        <v>-2.0999999999999996</v>
      </c>
      <c r="K2803" s="107"/>
      <c r="L2803" s="11"/>
      <c r="M2803" s="676"/>
    </row>
    <row r="2804" spans="2:13" x14ac:dyDescent="0.2">
      <c r="B2804" s="676"/>
      <c r="C2804" s="677"/>
      <c r="D2804" s="143" t="s">
        <v>2390</v>
      </c>
      <c r="E2804" s="66"/>
      <c r="F2804" s="705">
        <v>-1</v>
      </c>
      <c r="G2804" s="619">
        <v>2.8</v>
      </c>
      <c r="H2804" s="679">
        <v>4.17</v>
      </c>
      <c r="I2804" s="679"/>
      <c r="J2804" s="458">
        <f t="shared" si="54"/>
        <v>-11.675999999999998</v>
      </c>
      <c r="K2804" s="107"/>
      <c r="L2804" s="11"/>
      <c r="M2804" s="676"/>
    </row>
    <row r="2805" spans="2:13" x14ac:dyDescent="0.2">
      <c r="B2805" s="676"/>
      <c r="C2805" s="677" t="s">
        <v>2164</v>
      </c>
      <c r="D2805" s="143" t="s">
        <v>138</v>
      </c>
      <c r="E2805" s="699" t="s">
        <v>125</v>
      </c>
      <c r="F2805" s="705">
        <v>1</v>
      </c>
      <c r="G2805" s="619">
        <v>47.9</v>
      </c>
      <c r="H2805" s="715">
        <v>2.0699999999999998</v>
      </c>
      <c r="I2805" s="679"/>
      <c r="J2805" s="458">
        <f t="shared" si="54"/>
        <v>99.152999999999992</v>
      </c>
      <c r="K2805" s="107"/>
      <c r="L2805" s="11"/>
      <c r="M2805" s="676"/>
    </row>
    <row r="2806" spans="2:13" x14ac:dyDescent="0.3">
      <c r="B2806" s="676"/>
      <c r="C2806" s="725"/>
      <c r="D2806" s="117" t="s">
        <v>2297</v>
      </c>
      <c r="E2806" s="699"/>
      <c r="F2806" s="705">
        <v>-1</v>
      </c>
      <c r="G2806" s="619">
        <v>1.8</v>
      </c>
      <c r="H2806" s="715">
        <v>0.5</v>
      </c>
      <c r="I2806" s="679"/>
      <c r="J2806" s="458">
        <f t="shared" si="54"/>
        <v>-0.9</v>
      </c>
      <c r="K2806" s="107"/>
      <c r="L2806" s="11"/>
      <c r="M2806" s="676"/>
    </row>
    <row r="2807" spans="2:13" x14ac:dyDescent="0.3">
      <c r="B2807" s="676"/>
      <c r="C2807" s="725"/>
      <c r="D2807" s="117" t="s">
        <v>2297</v>
      </c>
      <c r="E2807" s="699"/>
      <c r="F2807" s="705">
        <v>-1</v>
      </c>
      <c r="G2807" s="619">
        <v>1.6</v>
      </c>
      <c r="H2807" s="715">
        <v>1</v>
      </c>
      <c r="I2807" s="679"/>
      <c r="J2807" s="458">
        <f t="shared" si="54"/>
        <v>-1.6</v>
      </c>
      <c r="K2807" s="107"/>
      <c r="L2807" s="11"/>
      <c r="M2807" s="676"/>
    </row>
    <row r="2808" spans="2:13" x14ac:dyDescent="0.3">
      <c r="B2808" s="676"/>
      <c r="C2808" s="677"/>
      <c r="D2808" s="117" t="s">
        <v>2297</v>
      </c>
      <c r="E2808" s="699"/>
      <c r="F2808" s="705">
        <v>-1</v>
      </c>
      <c r="G2808" s="619">
        <v>1.4</v>
      </c>
      <c r="H2808" s="715">
        <v>0.5</v>
      </c>
      <c r="I2808" s="679"/>
      <c r="J2808" s="458">
        <f t="shared" si="54"/>
        <v>-0.7</v>
      </c>
      <c r="K2808" s="107"/>
      <c r="L2808" s="11"/>
      <c r="M2808" s="676"/>
    </row>
    <row r="2809" spans="2:13" x14ac:dyDescent="0.3">
      <c r="B2809" s="676"/>
      <c r="C2809" s="677"/>
      <c r="D2809" s="117" t="s">
        <v>2297</v>
      </c>
      <c r="E2809" s="699"/>
      <c r="F2809" s="705">
        <v>-2</v>
      </c>
      <c r="G2809" s="619">
        <v>1.2</v>
      </c>
      <c r="H2809" s="715">
        <v>1</v>
      </c>
      <c r="I2809" s="679"/>
      <c r="J2809" s="458">
        <f t="shared" si="54"/>
        <v>-2.4</v>
      </c>
      <c r="K2809" s="107"/>
      <c r="L2809" s="11"/>
      <c r="M2809" s="676"/>
    </row>
    <row r="2810" spans="2:13" x14ac:dyDescent="0.2">
      <c r="B2810" s="676"/>
      <c r="C2810" s="677"/>
      <c r="D2810" s="143" t="s">
        <v>2297</v>
      </c>
      <c r="E2810" s="699"/>
      <c r="F2810" s="705">
        <v>-3</v>
      </c>
      <c r="G2810" s="619">
        <v>1</v>
      </c>
      <c r="H2810" s="715">
        <v>0.5</v>
      </c>
      <c r="I2810" s="679"/>
      <c r="J2810" s="458">
        <f t="shared" si="54"/>
        <v>-1.5</v>
      </c>
      <c r="K2810" s="107"/>
      <c r="L2810" s="11"/>
      <c r="M2810" s="676"/>
    </row>
    <row r="2811" spans="2:13" x14ac:dyDescent="0.2">
      <c r="B2811" s="676"/>
      <c r="C2811" s="677"/>
      <c r="D2811" s="143" t="s">
        <v>2297</v>
      </c>
      <c r="E2811" s="699"/>
      <c r="F2811" s="705">
        <v>-2</v>
      </c>
      <c r="G2811" s="619">
        <v>0.9</v>
      </c>
      <c r="H2811" s="715">
        <v>0.5</v>
      </c>
      <c r="I2811" s="679"/>
      <c r="J2811" s="458">
        <f t="shared" si="54"/>
        <v>-0.9</v>
      </c>
      <c r="K2811" s="107"/>
      <c r="L2811" s="11"/>
      <c r="M2811" s="676"/>
    </row>
    <row r="2812" spans="2:13" x14ac:dyDescent="0.2">
      <c r="B2812" s="676"/>
      <c r="C2812" s="677"/>
      <c r="D2812" s="143"/>
      <c r="E2812" s="66" t="s">
        <v>2311</v>
      </c>
      <c r="F2812" s="705">
        <v>-1</v>
      </c>
      <c r="G2812" s="619">
        <v>0.7</v>
      </c>
      <c r="H2812" s="679">
        <v>0.05</v>
      </c>
      <c r="I2812" s="679"/>
      <c r="J2812" s="458">
        <f t="shared" si="54"/>
        <v>-3.4999999999999996E-2</v>
      </c>
      <c r="K2812" s="107"/>
      <c r="L2812" s="11"/>
      <c r="M2812" s="676"/>
    </row>
    <row r="2813" spans="2:13" x14ac:dyDescent="0.2">
      <c r="B2813" s="676"/>
      <c r="C2813" s="677"/>
      <c r="D2813" s="143" t="s">
        <v>2371</v>
      </c>
      <c r="E2813" s="699"/>
      <c r="F2813" s="705">
        <v>-3</v>
      </c>
      <c r="G2813" s="619">
        <v>2.1</v>
      </c>
      <c r="H2813" s="715">
        <v>1</v>
      </c>
      <c r="I2813" s="679"/>
      <c r="J2813" s="458">
        <f t="shared" si="54"/>
        <v>-6.3000000000000007</v>
      </c>
      <c r="K2813" s="107"/>
      <c r="L2813" s="11"/>
      <c r="M2813" s="676"/>
    </row>
    <row r="2814" spans="2:13" x14ac:dyDescent="0.2">
      <c r="B2814" s="676"/>
      <c r="C2814" s="677"/>
      <c r="D2814" s="143" t="s">
        <v>2390</v>
      </c>
      <c r="E2814" s="66"/>
      <c r="F2814" s="705">
        <v>-1</v>
      </c>
      <c r="G2814" s="619">
        <v>1.3</v>
      </c>
      <c r="H2814" s="679">
        <v>2.57</v>
      </c>
      <c r="I2814" s="679"/>
      <c r="J2814" s="458">
        <f t="shared" si="54"/>
        <v>-3.3409999999999997</v>
      </c>
      <c r="K2814" s="107"/>
      <c r="L2814" s="11"/>
      <c r="M2814" s="676"/>
    </row>
    <row r="2815" spans="2:13" x14ac:dyDescent="0.2">
      <c r="B2815" s="676"/>
      <c r="C2815" s="677" t="s">
        <v>1482</v>
      </c>
      <c r="D2815" s="143" t="s">
        <v>201</v>
      </c>
      <c r="E2815" s="699" t="s">
        <v>143</v>
      </c>
      <c r="F2815" s="705">
        <v>1</v>
      </c>
      <c r="G2815" s="619">
        <v>22.65</v>
      </c>
      <c r="H2815" s="715">
        <v>4.17</v>
      </c>
      <c r="I2815" s="679"/>
      <c r="J2815" s="458">
        <f t="shared" si="54"/>
        <v>94.450499999999991</v>
      </c>
      <c r="K2815" s="107"/>
      <c r="L2815" s="11"/>
      <c r="M2815" s="676"/>
    </row>
    <row r="2816" spans="2:13" x14ac:dyDescent="0.3">
      <c r="B2816" s="676"/>
      <c r="C2816" s="725"/>
      <c r="D2816" s="117" t="s">
        <v>2297</v>
      </c>
      <c r="E2816" s="699"/>
      <c r="F2816" s="705">
        <v>-1</v>
      </c>
      <c r="G2816" s="619">
        <v>1.4</v>
      </c>
      <c r="H2816" s="715">
        <v>2.1</v>
      </c>
      <c r="I2816" s="679"/>
      <c r="J2816" s="458">
        <f t="shared" si="54"/>
        <v>-2.94</v>
      </c>
      <c r="K2816" s="107"/>
      <c r="L2816" s="11"/>
      <c r="M2816" s="676"/>
    </row>
    <row r="2817" spans="2:13" x14ac:dyDescent="0.3">
      <c r="B2817" s="676"/>
      <c r="C2817" s="725"/>
      <c r="D2817" s="117" t="s">
        <v>2297</v>
      </c>
      <c r="E2817" s="699"/>
      <c r="F2817" s="705">
        <v>-1</v>
      </c>
      <c r="G2817" s="619">
        <v>1</v>
      </c>
      <c r="H2817" s="715">
        <v>2.1</v>
      </c>
      <c r="I2817" s="679"/>
      <c r="J2817" s="458">
        <f t="shared" si="54"/>
        <v>-2.1</v>
      </c>
      <c r="K2817" s="107"/>
      <c r="L2817" s="11"/>
      <c r="M2817" s="676"/>
    </row>
    <row r="2818" spans="2:13" x14ac:dyDescent="0.2">
      <c r="B2818" s="676"/>
      <c r="C2818" s="677" t="s">
        <v>1497</v>
      </c>
      <c r="D2818" s="143" t="s">
        <v>283</v>
      </c>
      <c r="E2818" s="699" t="s">
        <v>793</v>
      </c>
      <c r="F2818" s="705">
        <v>1</v>
      </c>
      <c r="G2818" s="619">
        <v>22.6</v>
      </c>
      <c r="H2818" s="715">
        <v>3.15</v>
      </c>
      <c r="I2818" s="679"/>
      <c r="J2818" s="458">
        <f t="shared" si="54"/>
        <v>71.19</v>
      </c>
      <c r="K2818" s="107"/>
      <c r="L2818" s="11"/>
      <c r="M2818" s="676"/>
    </row>
    <row r="2819" spans="2:13" x14ac:dyDescent="0.3">
      <c r="B2819" s="676"/>
      <c r="C2819" s="725"/>
      <c r="D2819" s="117" t="s">
        <v>2297</v>
      </c>
      <c r="E2819" s="699"/>
      <c r="F2819" s="705">
        <v>-1</v>
      </c>
      <c r="G2819" s="619">
        <v>1.2</v>
      </c>
      <c r="H2819" s="715">
        <v>2.6</v>
      </c>
      <c r="I2819" s="679"/>
      <c r="J2819" s="458">
        <f t="shared" si="54"/>
        <v>-3.12</v>
      </c>
      <c r="K2819" s="107"/>
      <c r="L2819" s="11"/>
      <c r="M2819" s="676"/>
    </row>
    <row r="2820" spans="2:13" x14ac:dyDescent="0.2">
      <c r="B2820" s="676"/>
      <c r="C2820" s="677"/>
      <c r="D2820" s="143" t="s">
        <v>2371</v>
      </c>
      <c r="E2820" s="699"/>
      <c r="F2820" s="705">
        <v>-1</v>
      </c>
      <c r="G2820" s="619">
        <v>2.1</v>
      </c>
      <c r="H2820" s="715">
        <v>1.4</v>
      </c>
      <c r="I2820" s="679"/>
      <c r="J2820" s="458">
        <f t="shared" si="54"/>
        <v>-2.94</v>
      </c>
      <c r="K2820" s="107"/>
      <c r="L2820" s="11"/>
      <c r="M2820" s="676"/>
    </row>
    <row r="2821" spans="2:13" x14ac:dyDescent="0.2">
      <c r="B2821" s="676"/>
      <c r="C2821" s="677" t="s">
        <v>1495</v>
      </c>
      <c r="D2821" s="143" t="s">
        <v>130</v>
      </c>
      <c r="E2821" s="699" t="s">
        <v>121</v>
      </c>
      <c r="F2821" s="705">
        <v>1</v>
      </c>
      <c r="G2821" s="619">
        <v>8.3000000000000007</v>
      </c>
      <c r="H2821" s="715">
        <v>1.25</v>
      </c>
      <c r="I2821" s="679"/>
      <c r="J2821" s="458">
        <f t="shared" si="54"/>
        <v>10.375</v>
      </c>
      <c r="K2821" s="107"/>
      <c r="L2821" s="11"/>
      <c r="M2821" s="676"/>
    </row>
    <row r="2822" spans="2:13" x14ac:dyDescent="0.2">
      <c r="B2822" s="676"/>
      <c r="C2822" s="677"/>
      <c r="D2822" s="143" t="s">
        <v>2297</v>
      </c>
      <c r="E2822" s="699"/>
      <c r="F2822" s="705">
        <v>-1</v>
      </c>
      <c r="G2822" s="619">
        <v>0.9</v>
      </c>
      <c r="H2822" s="715">
        <v>0.2</v>
      </c>
      <c r="I2822" s="679"/>
      <c r="J2822" s="458">
        <f t="shared" si="54"/>
        <v>-0.18000000000000002</v>
      </c>
      <c r="K2822" s="107"/>
      <c r="L2822" s="11"/>
      <c r="M2822" s="676"/>
    </row>
    <row r="2823" spans="2:13" x14ac:dyDescent="0.2">
      <c r="B2823" s="676"/>
      <c r="C2823" s="677" t="s">
        <v>1496</v>
      </c>
      <c r="D2823" s="143" t="s">
        <v>218</v>
      </c>
      <c r="E2823" s="699" t="s">
        <v>121</v>
      </c>
      <c r="F2823" s="705">
        <v>1</v>
      </c>
      <c r="G2823" s="619">
        <v>10.9</v>
      </c>
      <c r="H2823" s="715">
        <v>2.27</v>
      </c>
      <c r="I2823" s="679"/>
      <c r="J2823" s="458">
        <f t="shared" si="54"/>
        <v>24.743000000000002</v>
      </c>
      <c r="K2823" s="107"/>
      <c r="L2823" s="11"/>
      <c r="M2823" s="676"/>
    </row>
    <row r="2824" spans="2:13" x14ac:dyDescent="0.2">
      <c r="B2824" s="676"/>
      <c r="C2824" s="677"/>
      <c r="D2824" s="143" t="s">
        <v>2297</v>
      </c>
      <c r="E2824" s="699"/>
      <c r="F2824" s="705">
        <v>-1</v>
      </c>
      <c r="G2824" s="619">
        <v>0.9</v>
      </c>
      <c r="H2824" s="715">
        <v>0.2</v>
      </c>
      <c r="I2824" s="679"/>
      <c r="J2824" s="458">
        <f t="shared" si="54"/>
        <v>-0.18000000000000002</v>
      </c>
      <c r="K2824" s="107"/>
      <c r="L2824" s="11"/>
      <c r="M2824" s="676"/>
    </row>
    <row r="2825" spans="2:13" x14ac:dyDescent="0.2">
      <c r="B2825" s="676"/>
      <c r="C2825" s="725" t="s">
        <v>2163</v>
      </c>
      <c r="D2825" s="143" t="s">
        <v>138</v>
      </c>
      <c r="E2825" s="699" t="s">
        <v>125</v>
      </c>
      <c r="F2825" s="705">
        <v>1</v>
      </c>
      <c r="G2825" s="619">
        <v>27</v>
      </c>
      <c r="H2825" s="715">
        <v>2.57</v>
      </c>
      <c r="I2825" s="679"/>
      <c r="J2825" s="458">
        <f t="shared" si="54"/>
        <v>69.39</v>
      </c>
      <c r="K2825" s="107"/>
      <c r="L2825" s="11"/>
      <c r="M2825" s="676"/>
    </row>
    <row r="2826" spans="2:13" x14ac:dyDescent="0.3">
      <c r="B2826" s="676"/>
      <c r="C2826" s="725"/>
      <c r="D2826" s="117" t="s">
        <v>2297</v>
      </c>
      <c r="E2826" s="699"/>
      <c r="F2826" s="705">
        <v>-1</v>
      </c>
      <c r="G2826" s="619">
        <v>1</v>
      </c>
      <c r="H2826" s="715">
        <v>0.5</v>
      </c>
      <c r="I2826" s="679"/>
      <c r="J2826" s="458">
        <f t="shared" si="54"/>
        <v>-0.5</v>
      </c>
      <c r="K2826" s="107"/>
      <c r="L2826" s="11"/>
      <c r="M2826" s="676"/>
    </row>
    <row r="2827" spans="2:13" x14ac:dyDescent="0.3">
      <c r="B2827" s="676"/>
      <c r="C2827" s="725"/>
      <c r="D2827" s="117" t="s">
        <v>2297</v>
      </c>
      <c r="E2827" s="699"/>
      <c r="F2827" s="705">
        <v>-5</v>
      </c>
      <c r="G2827" s="619">
        <v>0.9</v>
      </c>
      <c r="H2827" s="715">
        <v>0.5</v>
      </c>
      <c r="I2827" s="679"/>
      <c r="J2827" s="458">
        <f t="shared" si="54"/>
        <v>-2.25</v>
      </c>
      <c r="K2827" s="107"/>
      <c r="L2827" s="11"/>
      <c r="M2827" s="676"/>
    </row>
    <row r="2828" spans="2:13" x14ac:dyDescent="0.2">
      <c r="B2828" s="676"/>
      <c r="C2828" s="677"/>
      <c r="D2828" s="143" t="s">
        <v>2390</v>
      </c>
      <c r="E2828" s="66"/>
      <c r="F2828" s="705">
        <v>-1</v>
      </c>
      <c r="G2828" s="619">
        <v>0.65</v>
      </c>
      <c r="H2828" s="679">
        <v>2.57</v>
      </c>
      <c r="I2828" s="679"/>
      <c r="J2828" s="458">
        <f t="shared" si="54"/>
        <v>-1.6704999999999999</v>
      </c>
      <c r="K2828" s="107"/>
      <c r="L2828" s="11"/>
      <c r="M2828" s="676"/>
    </row>
    <row r="2829" spans="2:13" x14ac:dyDescent="0.3">
      <c r="B2829" s="676"/>
      <c r="C2829" s="725" t="s">
        <v>2203</v>
      </c>
      <c r="D2829" s="117" t="s">
        <v>2204</v>
      </c>
      <c r="E2829" s="699" t="s">
        <v>121</v>
      </c>
      <c r="F2829" s="705">
        <v>1</v>
      </c>
      <c r="G2829" s="619">
        <v>13.1</v>
      </c>
      <c r="H2829" s="715">
        <v>1.77</v>
      </c>
      <c r="I2829" s="679"/>
      <c r="J2829" s="458">
        <f t="shared" si="54"/>
        <v>23.187000000000001</v>
      </c>
      <c r="K2829" s="107"/>
      <c r="L2829" s="11"/>
      <c r="M2829" s="676"/>
    </row>
    <row r="2830" spans="2:13" x14ac:dyDescent="0.2">
      <c r="B2830" s="676"/>
      <c r="C2830" s="677"/>
      <c r="D2830" s="143" t="s">
        <v>2315</v>
      </c>
      <c r="E2830" s="66"/>
      <c r="F2830" s="705">
        <v>1</v>
      </c>
      <c r="G2830" s="619">
        <v>5.6</v>
      </c>
      <c r="H2830" s="679">
        <v>0.2</v>
      </c>
      <c r="I2830" s="679"/>
      <c r="J2830" s="458">
        <f t="shared" si="54"/>
        <v>1.1199999999999999</v>
      </c>
      <c r="K2830" s="107"/>
      <c r="L2830" s="11"/>
      <c r="M2830" s="676"/>
    </row>
    <row r="2831" spans="2:13" x14ac:dyDescent="0.2">
      <c r="B2831" s="676"/>
      <c r="C2831" s="677"/>
      <c r="D2831" s="143" t="s">
        <v>2297</v>
      </c>
      <c r="E2831" s="699"/>
      <c r="F2831" s="705">
        <v>-1</v>
      </c>
      <c r="G2831" s="619">
        <v>0.9</v>
      </c>
      <c r="H2831" s="715">
        <v>0.2</v>
      </c>
      <c r="I2831" s="679"/>
      <c r="J2831" s="458">
        <f t="shared" si="54"/>
        <v>-0.18000000000000002</v>
      </c>
      <c r="K2831" s="107"/>
      <c r="L2831" s="11"/>
      <c r="M2831" s="676"/>
    </row>
    <row r="2832" spans="2:13" x14ac:dyDescent="0.2">
      <c r="B2832" s="676"/>
      <c r="C2832" s="677"/>
      <c r="D2832" s="143" t="s">
        <v>2371</v>
      </c>
      <c r="E2832" s="699"/>
      <c r="F2832" s="705">
        <v>-1</v>
      </c>
      <c r="G2832" s="619">
        <v>1.8</v>
      </c>
      <c r="H2832" s="715">
        <v>0.5</v>
      </c>
      <c r="I2832" s="679"/>
      <c r="J2832" s="458">
        <f t="shared" si="54"/>
        <v>-0.9</v>
      </c>
      <c r="K2832" s="107"/>
      <c r="L2832" s="11"/>
      <c r="M2832" s="676"/>
    </row>
    <row r="2833" spans="2:13" x14ac:dyDescent="0.2">
      <c r="B2833" s="676"/>
      <c r="C2833" s="677"/>
      <c r="D2833" s="143" t="s">
        <v>2390</v>
      </c>
      <c r="E2833" s="66"/>
      <c r="F2833" s="705">
        <v>-1</v>
      </c>
      <c r="G2833" s="619">
        <v>0.5</v>
      </c>
      <c r="H2833" s="679">
        <v>2.27</v>
      </c>
      <c r="I2833" s="679"/>
      <c r="J2833" s="458">
        <f t="shared" si="54"/>
        <v>-1.135</v>
      </c>
      <c r="K2833" s="107"/>
      <c r="L2833" s="11"/>
      <c r="M2833" s="676"/>
    </row>
    <row r="2834" spans="2:13" x14ac:dyDescent="0.2">
      <c r="B2834" s="676"/>
      <c r="C2834" s="677" t="s">
        <v>1492</v>
      </c>
      <c r="D2834" s="143" t="s">
        <v>2204</v>
      </c>
      <c r="E2834" s="699" t="s">
        <v>121</v>
      </c>
      <c r="F2834" s="705">
        <v>1</v>
      </c>
      <c r="G2834" s="619">
        <v>12.8</v>
      </c>
      <c r="H2834" s="715">
        <v>2.27</v>
      </c>
      <c r="I2834" s="679"/>
      <c r="J2834" s="458">
        <f t="shared" si="54"/>
        <v>29.056000000000001</v>
      </c>
      <c r="K2834" s="107"/>
      <c r="L2834" s="11"/>
      <c r="M2834" s="676"/>
    </row>
    <row r="2835" spans="2:13" x14ac:dyDescent="0.2">
      <c r="B2835" s="676"/>
      <c r="C2835" s="677"/>
      <c r="D2835" s="143" t="s">
        <v>2315</v>
      </c>
      <c r="E2835" s="66"/>
      <c r="F2835" s="705">
        <v>1</v>
      </c>
      <c r="G2835" s="619">
        <v>6.1</v>
      </c>
      <c r="H2835" s="679">
        <v>0.2</v>
      </c>
      <c r="I2835" s="679"/>
      <c r="J2835" s="458">
        <f t="shared" si="54"/>
        <v>1.22</v>
      </c>
      <c r="K2835" s="107"/>
      <c r="L2835" s="11"/>
      <c r="M2835" s="676"/>
    </row>
    <row r="2836" spans="2:13" x14ac:dyDescent="0.2">
      <c r="B2836" s="676"/>
      <c r="C2836" s="677"/>
      <c r="D2836" s="143" t="s">
        <v>2297</v>
      </c>
      <c r="E2836" s="699"/>
      <c r="F2836" s="705">
        <v>-1</v>
      </c>
      <c r="G2836" s="619">
        <v>0.9</v>
      </c>
      <c r="H2836" s="715">
        <v>0.2</v>
      </c>
      <c r="I2836" s="679"/>
      <c r="J2836" s="458">
        <f t="shared" si="54"/>
        <v>-0.18000000000000002</v>
      </c>
      <c r="K2836" s="107"/>
      <c r="L2836" s="11"/>
      <c r="M2836" s="676"/>
    </row>
    <row r="2837" spans="2:13" x14ac:dyDescent="0.2">
      <c r="B2837" s="676"/>
      <c r="C2837" s="677"/>
      <c r="D2837" s="143" t="s">
        <v>2390</v>
      </c>
      <c r="E2837" s="66"/>
      <c r="F2837" s="705">
        <v>-1</v>
      </c>
      <c r="G2837" s="619">
        <v>3.2</v>
      </c>
      <c r="H2837" s="679">
        <v>2.27</v>
      </c>
      <c r="I2837" s="679"/>
      <c r="J2837" s="458">
        <f t="shared" si="54"/>
        <v>-7.2640000000000002</v>
      </c>
      <c r="K2837" s="107"/>
      <c r="L2837" s="11"/>
      <c r="M2837" s="676"/>
    </row>
    <row r="2838" spans="2:13" x14ac:dyDescent="0.2">
      <c r="B2838" s="676"/>
      <c r="C2838" s="677" t="s">
        <v>1476</v>
      </c>
      <c r="D2838" s="143" t="s">
        <v>279</v>
      </c>
      <c r="E2838" s="699" t="s">
        <v>128</v>
      </c>
      <c r="F2838" s="705">
        <v>1</v>
      </c>
      <c r="G2838" s="619">
        <v>14.1</v>
      </c>
      <c r="H2838" s="715">
        <v>4.07</v>
      </c>
      <c r="I2838" s="679"/>
      <c r="J2838" s="458">
        <f t="shared" si="54"/>
        <v>57.387</v>
      </c>
      <c r="K2838" s="107"/>
      <c r="L2838" s="11"/>
      <c r="M2838" s="676"/>
    </row>
    <row r="2839" spans="2:13" x14ac:dyDescent="0.2">
      <c r="B2839" s="676"/>
      <c r="C2839" s="677"/>
      <c r="D2839" s="143" t="s">
        <v>2297</v>
      </c>
      <c r="E2839" s="66"/>
      <c r="F2839" s="705">
        <v>-1</v>
      </c>
      <c r="G2839" s="619">
        <v>0.9</v>
      </c>
      <c r="H2839" s="715">
        <v>2</v>
      </c>
      <c r="I2839" s="679"/>
      <c r="J2839" s="458">
        <f t="shared" si="54"/>
        <v>-1.8</v>
      </c>
      <c r="K2839" s="107"/>
      <c r="L2839" s="11"/>
      <c r="M2839" s="676"/>
    </row>
    <row r="2840" spans="2:13" x14ac:dyDescent="0.2">
      <c r="B2840" s="676"/>
      <c r="C2840" s="677"/>
      <c r="D2840" s="143" t="s">
        <v>2499</v>
      </c>
      <c r="E2840" s="66"/>
      <c r="F2840" s="705">
        <v>-1</v>
      </c>
      <c r="G2840" s="619">
        <v>1.75</v>
      </c>
      <c r="H2840" s="679">
        <v>4.07</v>
      </c>
      <c r="I2840" s="679"/>
      <c r="J2840" s="458">
        <f t="shared" si="54"/>
        <v>-7.1225000000000005</v>
      </c>
      <c r="K2840" s="107"/>
      <c r="L2840" s="11"/>
      <c r="M2840" s="676"/>
    </row>
    <row r="2841" spans="2:13" x14ac:dyDescent="0.2">
      <c r="B2841" s="676"/>
      <c r="C2841" s="677" t="s">
        <v>1508</v>
      </c>
      <c r="D2841" s="143" t="s">
        <v>795</v>
      </c>
      <c r="E2841" s="66" t="s">
        <v>128</v>
      </c>
      <c r="F2841" s="705">
        <v>1</v>
      </c>
      <c r="G2841" s="619">
        <v>10.9</v>
      </c>
      <c r="H2841" s="715">
        <v>4.07</v>
      </c>
      <c r="I2841" s="679"/>
      <c r="J2841" s="458">
        <f t="shared" si="54"/>
        <v>44.363000000000007</v>
      </c>
      <c r="K2841" s="107"/>
      <c r="L2841" s="11"/>
      <c r="M2841" s="676"/>
    </row>
    <row r="2842" spans="2:13" x14ac:dyDescent="0.2">
      <c r="B2842" s="676"/>
      <c r="C2842" s="677"/>
      <c r="D2842" s="143" t="s">
        <v>2297</v>
      </c>
      <c r="E2842" s="66"/>
      <c r="F2842" s="705">
        <v>-1</v>
      </c>
      <c r="G2842" s="619">
        <v>0.9</v>
      </c>
      <c r="H2842" s="715">
        <v>2</v>
      </c>
      <c r="I2842" s="679"/>
      <c r="J2842" s="458">
        <f t="shared" si="54"/>
        <v>-1.8</v>
      </c>
      <c r="K2842" s="107"/>
      <c r="L2842" s="11"/>
      <c r="M2842" s="676"/>
    </row>
    <row r="2843" spans="2:13" x14ac:dyDescent="0.2">
      <c r="B2843" s="676"/>
      <c r="C2843" s="677"/>
      <c r="D2843" s="143" t="s">
        <v>2303</v>
      </c>
      <c r="E2843" s="66"/>
      <c r="F2843" s="705">
        <v>-1</v>
      </c>
      <c r="G2843" s="619">
        <v>1.2</v>
      </c>
      <c r="H2843" s="715">
        <v>2.5</v>
      </c>
      <c r="I2843" s="679"/>
      <c r="J2843" s="458">
        <f t="shared" si="54"/>
        <v>-3</v>
      </c>
      <c r="K2843" s="107"/>
      <c r="L2843" s="11"/>
      <c r="M2843" s="676"/>
    </row>
    <row r="2844" spans="2:13" x14ac:dyDescent="0.2">
      <c r="B2844" s="676"/>
      <c r="C2844" s="677" t="s">
        <v>1468</v>
      </c>
      <c r="D2844" s="143" t="s">
        <v>2374</v>
      </c>
      <c r="E2844" s="699" t="s">
        <v>782</v>
      </c>
      <c r="F2844" s="705">
        <v>1</v>
      </c>
      <c r="G2844" s="619">
        <v>8.4</v>
      </c>
      <c r="H2844" s="715">
        <v>2.0699999999999998</v>
      </c>
      <c r="I2844" s="679"/>
      <c r="J2844" s="458">
        <f t="shared" si="54"/>
        <v>17.387999999999998</v>
      </c>
      <c r="K2844" s="107"/>
      <c r="L2844" s="11"/>
      <c r="M2844" s="676"/>
    </row>
    <row r="2845" spans="2:13" x14ac:dyDescent="0.2">
      <c r="B2845" s="676"/>
      <c r="C2845" s="680"/>
      <c r="D2845" s="143" t="s">
        <v>2371</v>
      </c>
      <c r="E2845" s="699"/>
      <c r="F2845" s="705">
        <v>-1</v>
      </c>
      <c r="G2845" s="619">
        <v>0.9</v>
      </c>
      <c r="H2845" s="715">
        <v>0.5</v>
      </c>
      <c r="I2845" s="679"/>
      <c r="J2845" s="458">
        <f t="shared" si="54"/>
        <v>-0.45</v>
      </c>
      <c r="K2845" s="107"/>
      <c r="L2845" s="11"/>
      <c r="M2845" s="676"/>
    </row>
    <row r="2846" spans="2:13" x14ac:dyDescent="0.2">
      <c r="B2846" s="676"/>
      <c r="C2846" s="680" t="s">
        <v>1470</v>
      </c>
      <c r="D2846" s="564" t="s">
        <v>177</v>
      </c>
      <c r="E2846" s="699" t="s">
        <v>786</v>
      </c>
      <c r="F2846" s="705">
        <v>1</v>
      </c>
      <c r="G2846" s="619">
        <v>8.4</v>
      </c>
      <c r="H2846" s="715">
        <v>2.67</v>
      </c>
      <c r="I2846" s="679"/>
      <c r="J2846" s="458">
        <f t="shared" si="54"/>
        <v>22.428000000000001</v>
      </c>
      <c r="K2846" s="107"/>
      <c r="L2846" s="11"/>
      <c r="M2846" s="676"/>
    </row>
    <row r="2847" spans="2:13" x14ac:dyDescent="0.2">
      <c r="B2847" s="676"/>
      <c r="C2847" s="680"/>
      <c r="D2847" s="143" t="s">
        <v>2297</v>
      </c>
      <c r="E2847" s="699"/>
      <c r="F2847" s="705">
        <v>-1</v>
      </c>
      <c r="G2847" s="619">
        <v>0.9</v>
      </c>
      <c r="H2847" s="715">
        <v>0.5</v>
      </c>
      <c r="I2847" s="679"/>
      <c r="J2847" s="458">
        <f t="shared" si="54"/>
        <v>-0.45</v>
      </c>
      <c r="K2847" s="107"/>
      <c r="L2847" s="11"/>
      <c r="M2847" s="676"/>
    </row>
    <row r="2848" spans="2:13" x14ac:dyDescent="0.2">
      <c r="B2848" s="676"/>
      <c r="C2848" s="680" t="s">
        <v>1471</v>
      </c>
      <c r="D2848" s="143" t="s">
        <v>2375</v>
      </c>
      <c r="E2848" s="699" t="s">
        <v>120</v>
      </c>
      <c r="F2848" s="705">
        <v>1</v>
      </c>
      <c r="G2848" s="619">
        <v>9.9</v>
      </c>
      <c r="H2848" s="715">
        <v>2.87</v>
      </c>
      <c r="I2848" s="679"/>
      <c r="J2848" s="458">
        <f t="shared" si="54"/>
        <v>28.413000000000004</v>
      </c>
      <c r="K2848" s="107"/>
      <c r="L2848" s="11"/>
      <c r="M2848" s="676"/>
    </row>
    <row r="2849" spans="2:13" x14ac:dyDescent="0.2">
      <c r="B2849" s="676"/>
      <c r="C2849" s="677"/>
      <c r="D2849" s="143" t="s">
        <v>2297</v>
      </c>
      <c r="E2849" s="699"/>
      <c r="F2849" s="705">
        <v>-1</v>
      </c>
      <c r="G2849" s="619">
        <v>0.9</v>
      </c>
      <c r="H2849" s="715">
        <v>1.3</v>
      </c>
      <c r="I2849" s="679"/>
      <c r="J2849" s="458">
        <f t="shared" si="54"/>
        <v>-1.1700000000000002</v>
      </c>
      <c r="K2849" s="107"/>
      <c r="L2849" s="11"/>
      <c r="M2849" s="676"/>
    </row>
    <row r="2850" spans="2:13" x14ac:dyDescent="0.2">
      <c r="B2850" s="676"/>
      <c r="C2850" s="677" t="s">
        <v>1472</v>
      </c>
      <c r="D2850" s="143" t="s">
        <v>142</v>
      </c>
      <c r="E2850" s="699" t="s">
        <v>121</v>
      </c>
      <c r="F2850" s="705">
        <v>1</v>
      </c>
      <c r="G2850" s="619">
        <v>8.4</v>
      </c>
      <c r="H2850" s="715">
        <v>2.27</v>
      </c>
      <c r="I2850" s="679"/>
      <c r="J2850" s="458">
        <f t="shared" si="54"/>
        <v>19.068000000000001</v>
      </c>
      <c r="K2850" s="107"/>
      <c r="L2850" s="11"/>
      <c r="M2850" s="676"/>
    </row>
    <row r="2851" spans="2:13" x14ac:dyDescent="0.2">
      <c r="B2851" s="676"/>
      <c r="C2851" s="677"/>
      <c r="D2851" s="143" t="s">
        <v>2297</v>
      </c>
      <c r="E2851" s="699"/>
      <c r="F2851" s="705">
        <v>-1</v>
      </c>
      <c r="G2851" s="619">
        <v>0.9</v>
      </c>
      <c r="H2851" s="715">
        <v>0.2</v>
      </c>
      <c r="I2851" s="679"/>
      <c r="J2851" s="458">
        <f t="shared" si="54"/>
        <v>-0.18000000000000002</v>
      </c>
      <c r="K2851" s="107"/>
      <c r="L2851" s="11"/>
      <c r="M2851" s="676"/>
    </row>
    <row r="2852" spans="2:13" x14ac:dyDescent="0.2">
      <c r="B2852" s="676"/>
      <c r="C2852" s="677" t="s">
        <v>1473</v>
      </c>
      <c r="D2852" s="143" t="s">
        <v>2376</v>
      </c>
      <c r="E2852" s="699" t="s">
        <v>782</v>
      </c>
      <c r="F2852" s="705">
        <v>1</v>
      </c>
      <c r="G2852" s="619">
        <v>9.6</v>
      </c>
      <c r="H2852" s="715">
        <v>1.57</v>
      </c>
      <c r="I2852" s="679"/>
      <c r="J2852" s="458">
        <f t="shared" si="54"/>
        <v>15.071999999999999</v>
      </c>
      <c r="K2852" s="107"/>
      <c r="L2852" s="11"/>
      <c r="M2852" s="676"/>
    </row>
    <row r="2853" spans="2:13" x14ac:dyDescent="0.2">
      <c r="B2853" s="676"/>
      <c r="C2853" s="677" t="s">
        <v>1475</v>
      </c>
      <c r="D2853" s="143" t="s">
        <v>122</v>
      </c>
      <c r="E2853" s="699" t="s">
        <v>121</v>
      </c>
      <c r="F2853" s="705">
        <v>1</v>
      </c>
      <c r="G2853" s="619">
        <v>8.5</v>
      </c>
      <c r="H2853" s="715">
        <v>2.27</v>
      </c>
      <c r="I2853" s="679"/>
      <c r="J2853" s="458">
        <f t="shared" ref="J2853:J2878" si="55">PRODUCT(F2853:I2853)</f>
        <v>19.295000000000002</v>
      </c>
      <c r="K2853" s="107"/>
      <c r="L2853" s="11"/>
      <c r="M2853" s="676"/>
    </row>
    <row r="2854" spans="2:13" x14ac:dyDescent="0.2">
      <c r="B2854" s="676"/>
      <c r="C2854" s="677"/>
      <c r="D2854" s="143" t="s">
        <v>2297</v>
      </c>
      <c r="E2854" s="699"/>
      <c r="F2854" s="705">
        <v>-1</v>
      </c>
      <c r="G2854" s="619">
        <v>1</v>
      </c>
      <c r="H2854" s="715">
        <v>0.7</v>
      </c>
      <c r="I2854" s="679"/>
      <c r="J2854" s="458">
        <f t="shared" si="55"/>
        <v>-0.7</v>
      </c>
      <c r="K2854" s="107"/>
      <c r="L2854" s="11"/>
      <c r="M2854" s="676"/>
    </row>
    <row r="2855" spans="2:13" x14ac:dyDescent="0.2">
      <c r="B2855" s="676"/>
      <c r="C2855" s="680" t="s">
        <v>2156</v>
      </c>
      <c r="D2855" s="143" t="s">
        <v>571</v>
      </c>
      <c r="E2855" s="699" t="s">
        <v>125</v>
      </c>
      <c r="F2855" s="705">
        <v>1</v>
      </c>
      <c r="G2855" s="619">
        <v>32.5</v>
      </c>
      <c r="H2855" s="715">
        <v>2.57</v>
      </c>
      <c r="I2855" s="679"/>
      <c r="J2855" s="458">
        <f t="shared" si="55"/>
        <v>83.524999999999991</v>
      </c>
      <c r="K2855" s="107"/>
      <c r="L2855" s="11"/>
      <c r="M2855" s="676"/>
    </row>
    <row r="2856" spans="2:13" x14ac:dyDescent="0.2">
      <c r="B2856" s="676"/>
      <c r="C2856" s="680"/>
      <c r="D2856" s="143" t="s">
        <v>2297</v>
      </c>
      <c r="E2856" s="699"/>
      <c r="F2856" s="705">
        <v>-1</v>
      </c>
      <c r="G2856" s="619">
        <v>1.2</v>
      </c>
      <c r="H2856" s="715">
        <v>0.5</v>
      </c>
      <c r="I2856" s="679"/>
      <c r="J2856" s="458">
        <f t="shared" si="55"/>
        <v>-0.6</v>
      </c>
      <c r="K2856" s="107"/>
      <c r="L2856" s="11"/>
      <c r="M2856" s="676"/>
    </row>
    <row r="2857" spans="2:13" x14ac:dyDescent="0.2">
      <c r="B2857" s="676"/>
      <c r="C2857" s="680"/>
      <c r="D2857" s="143" t="s">
        <v>2297</v>
      </c>
      <c r="E2857" s="699"/>
      <c r="F2857" s="705">
        <v>-1</v>
      </c>
      <c r="G2857" s="619">
        <v>1</v>
      </c>
      <c r="H2857" s="715">
        <v>0.5</v>
      </c>
      <c r="I2857" s="679"/>
      <c r="J2857" s="458">
        <f t="shared" si="55"/>
        <v>-0.5</v>
      </c>
      <c r="K2857" s="107"/>
      <c r="L2857" s="11"/>
      <c r="M2857" s="676"/>
    </row>
    <row r="2858" spans="2:13" x14ac:dyDescent="0.2">
      <c r="B2858" s="676"/>
      <c r="C2858" s="680"/>
      <c r="D2858" s="143" t="s">
        <v>2297</v>
      </c>
      <c r="E2858" s="699"/>
      <c r="F2858" s="705">
        <v>-4</v>
      </c>
      <c r="G2858" s="619">
        <v>0.9</v>
      </c>
      <c r="H2858" s="715">
        <v>0.5</v>
      </c>
      <c r="I2858" s="679"/>
      <c r="J2858" s="458">
        <f t="shared" si="55"/>
        <v>-1.8</v>
      </c>
      <c r="K2858" s="107"/>
      <c r="L2858" s="11"/>
      <c r="M2858" s="676"/>
    </row>
    <row r="2859" spans="2:13" x14ac:dyDescent="0.2">
      <c r="B2859" s="676"/>
      <c r="C2859" s="677"/>
      <c r="D2859" s="143"/>
      <c r="E2859" s="66" t="s">
        <v>2302</v>
      </c>
      <c r="F2859" s="705">
        <v>-1</v>
      </c>
      <c r="G2859" s="619">
        <v>0.4</v>
      </c>
      <c r="H2859" s="679">
        <v>0.05</v>
      </c>
      <c r="I2859" s="679"/>
      <c r="J2859" s="458">
        <f t="shared" si="55"/>
        <v>-2.0000000000000004E-2</v>
      </c>
      <c r="K2859" s="107"/>
      <c r="L2859" s="11"/>
      <c r="M2859" s="676"/>
    </row>
    <row r="2860" spans="2:13" x14ac:dyDescent="0.2">
      <c r="B2860" s="676"/>
      <c r="C2860" s="677"/>
      <c r="D2860" s="143" t="s">
        <v>2390</v>
      </c>
      <c r="E2860" s="66"/>
      <c r="F2860" s="705">
        <v>-1</v>
      </c>
      <c r="G2860" s="619">
        <v>1.8</v>
      </c>
      <c r="H2860" s="679">
        <v>2.57</v>
      </c>
      <c r="I2860" s="679"/>
      <c r="J2860" s="458">
        <f t="shared" si="55"/>
        <v>-4.6259999999999994</v>
      </c>
      <c r="K2860" s="107"/>
      <c r="L2860" s="11"/>
      <c r="M2860" s="676"/>
    </row>
    <row r="2861" spans="2:13" x14ac:dyDescent="0.2">
      <c r="B2861" s="676"/>
      <c r="C2861" s="680" t="s">
        <v>1498</v>
      </c>
      <c r="D2861" s="143" t="s">
        <v>1499</v>
      </c>
      <c r="E2861" s="699" t="s">
        <v>120</v>
      </c>
      <c r="F2861" s="705">
        <v>1</v>
      </c>
      <c r="G2861" s="619">
        <v>8.6</v>
      </c>
      <c r="H2861" s="715">
        <v>2.87</v>
      </c>
      <c r="I2861" s="679"/>
      <c r="J2861" s="458">
        <f t="shared" si="55"/>
        <v>24.681999999999999</v>
      </c>
      <c r="K2861" s="107"/>
      <c r="L2861" s="11"/>
      <c r="M2861" s="676"/>
    </row>
    <row r="2862" spans="2:13" x14ac:dyDescent="0.2">
      <c r="B2862" s="676"/>
      <c r="C2862" s="677"/>
      <c r="D2862" s="143" t="s">
        <v>2303</v>
      </c>
      <c r="E2862" s="66"/>
      <c r="F2862" s="705">
        <v>-1</v>
      </c>
      <c r="G2862" s="619">
        <v>1.5</v>
      </c>
      <c r="H2862" s="715">
        <v>1.3</v>
      </c>
      <c r="I2862" s="679"/>
      <c r="J2862" s="458">
        <f t="shared" si="55"/>
        <v>-1.9500000000000002</v>
      </c>
      <c r="K2862" s="107"/>
      <c r="L2862" s="11"/>
      <c r="M2862" s="676"/>
    </row>
    <row r="2863" spans="2:13" x14ac:dyDescent="0.2">
      <c r="B2863" s="676"/>
      <c r="C2863" s="680" t="s">
        <v>1501</v>
      </c>
      <c r="D2863" s="143" t="s">
        <v>2376</v>
      </c>
      <c r="E2863" s="699" t="s">
        <v>782</v>
      </c>
      <c r="F2863" s="705">
        <v>1</v>
      </c>
      <c r="G2863" s="619">
        <v>10.3</v>
      </c>
      <c r="H2863" s="715">
        <v>2.0699999999999998</v>
      </c>
      <c r="I2863" s="679"/>
      <c r="J2863" s="458">
        <f t="shared" si="55"/>
        <v>21.321000000000002</v>
      </c>
      <c r="K2863" s="107"/>
      <c r="L2863" s="11"/>
      <c r="M2863" s="676"/>
    </row>
    <row r="2864" spans="2:13" x14ac:dyDescent="0.2">
      <c r="B2864" s="676"/>
      <c r="C2864" s="680" t="s">
        <v>2377</v>
      </c>
      <c r="D2864" s="143" t="s">
        <v>571</v>
      </c>
      <c r="E2864" s="699" t="s">
        <v>125</v>
      </c>
      <c r="F2864" s="705">
        <v>1</v>
      </c>
      <c r="G2864" s="619">
        <v>25.9</v>
      </c>
      <c r="H2864" s="715">
        <v>2.57</v>
      </c>
      <c r="I2864" s="679"/>
      <c r="J2864" s="458">
        <f t="shared" si="55"/>
        <v>66.562999999999988</v>
      </c>
      <c r="K2864" s="107"/>
      <c r="L2864" s="11"/>
      <c r="M2864" s="676"/>
    </row>
    <row r="2865" spans="2:13" x14ac:dyDescent="0.2">
      <c r="B2865" s="676"/>
      <c r="C2865" s="680"/>
      <c r="D2865" s="143" t="s">
        <v>2297</v>
      </c>
      <c r="E2865" s="699"/>
      <c r="F2865" s="705">
        <v>-2</v>
      </c>
      <c r="G2865" s="619">
        <v>1.2</v>
      </c>
      <c r="H2865" s="715">
        <v>0.5</v>
      </c>
      <c r="I2865" s="679"/>
      <c r="J2865" s="458">
        <f t="shared" si="55"/>
        <v>-1.2</v>
      </c>
      <c r="K2865" s="107"/>
      <c r="L2865" s="11"/>
      <c r="M2865" s="676"/>
    </row>
    <row r="2866" spans="2:13" x14ac:dyDescent="0.2">
      <c r="B2866" s="676"/>
      <c r="C2866" s="680"/>
      <c r="D2866" s="143" t="s">
        <v>2297</v>
      </c>
      <c r="E2866" s="699"/>
      <c r="F2866" s="705">
        <v>-5</v>
      </c>
      <c r="G2866" s="619">
        <v>0.9</v>
      </c>
      <c r="H2866" s="715">
        <v>0.5</v>
      </c>
      <c r="I2866" s="679"/>
      <c r="J2866" s="458">
        <f t="shared" si="55"/>
        <v>-2.25</v>
      </c>
      <c r="K2866" s="107"/>
      <c r="L2866" s="11"/>
      <c r="M2866" s="676"/>
    </row>
    <row r="2867" spans="2:13" x14ac:dyDescent="0.2">
      <c r="B2867" s="676"/>
      <c r="C2867" s="680"/>
      <c r="D2867" s="143" t="s">
        <v>2297</v>
      </c>
      <c r="E2867" s="699"/>
      <c r="F2867" s="705">
        <v>-1</v>
      </c>
      <c r="G2867" s="619">
        <v>0.6</v>
      </c>
      <c r="H2867" s="715">
        <v>0.5</v>
      </c>
      <c r="I2867" s="679"/>
      <c r="J2867" s="458">
        <f t="shared" si="55"/>
        <v>-0.3</v>
      </c>
      <c r="K2867" s="107"/>
      <c r="L2867" s="11"/>
      <c r="M2867" s="676"/>
    </row>
    <row r="2868" spans="2:13" x14ac:dyDescent="0.2">
      <c r="B2868" s="676"/>
      <c r="C2868" s="680"/>
      <c r="D2868" s="143"/>
      <c r="E2868" s="699" t="s">
        <v>2378</v>
      </c>
      <c r="F2868" s="705">
        <v>-1</v>
      </c>
      <c r="G2868" s="619">
        <v>2.1</v>
      </c>
      <c r="H2868" s="715">
        <v>1</v>
      </c>
      <c r="I2868" s="679"/>
      <c r="J2868" s="458">
        <f t="shared" si="55"/>
        <v>-2.1</v>
      </c>
      <c r="K2868" s="107"/>
      <c r="L2868" s="11"/>
      <c r="M2868" s="676"/>
    </row>
    <row r="2869" spans="2:13" x14ac:dyDescent="0.2">
      <c r="B2869" s="676"/>
      <c r="C2869" s="677"/>
      <c r="D2869" s="143"/>
      <c r="E2869" s="66" t="s">
        <v>2302</v>
      </c>
      <c r="F2869" s="705">
        <v>-1</v>
      </c>
      <c r="G2869" s="619">
        <v>0.4</v>
      </c>
      <c r="H2869" s="679">
        <v>0.05</v>
      </c>
      <c r="I2869" s="679"/>
      <c r="J2869" s="458">
        <f t="shared" si="55"/>
        <v>-2.0000000000000004E-2</v>
      </c>
      <c r="K2869" s="107"/>
      <c r="L2869" s="11"/>
      <c r="M2869" s="676"/>
    </row>
    <row r="2870" spans="2:13" x14ac:dyDescent="0.2">
      <c r="B2870" s="676"/>
      <c r="C2870" s="677"/>
      <c r="D2870" s="143" t="s">
        <v>2390</v>
      </c>
      <c r="E2870" s="66"/>
      <c r="F2870" s="705">
        <v>-1</v>
      </c>
      <c r="G2870" s="619">
        <v>1.3</v>
      </c>
      <c r="H2870" s="679">
        <v>2.57</v>
      </c>
      <c r="I2870" s="679"/>
      <c r="J2870" s="458">
        <f t="shared" si="55"/>
        <v>-3.3409999999999997</v>
      </c>
      <c r="K2870" s="107"/>
      <c r="L2870" s="11"/>
      <c r="M2870" s="676"/>
    </row>
    <row r="2871" spans="2:13" x14ac:dyDescent="0.2">
      <c r="B2871" s="676"/>
      <c r="C2871" s="680" t="s">
        <v>1502</v>
      </c>
      <c r="D2871" s="143" t="s">
        <v>2250</v>
      </c>
      <c r="E2871" s="699" t="s">
        <v>793</v>
      </c>
      <c r="F2871" s="705">
        <v>1</v>
      </c>
      <c r="G2871" s="619">
        <v>18</v>
      </c>
      <c r="H2871" s="715">
        <v>3.67</v>
      </c>
      <c r="I2871" s="679"/>
      <c r="J2871" s="458">
        <f t="shared" si="55"/>
        <v>66.06</v>
      </c>
      <c r="K2871" s="107"/>
      <c r="L2871" s="11"/>
      <c r="M2871" s="676"/>
    </row>
    <row r="2872" spans="2:13" x14ac:dyDescent="0.2">
      <c r="B2872" s="676"/>
      <c r="C2872" s="680"/>
      <c r="D2872" s="143" t="s">
        <v>2297</v>
      </c>
      <c r="E2872" s="699"/>
      <c r="F2872" s="705">
        <v>-1</v>
      </c>
      <c r="G2872" s="619">
        <v>1.2</v>
      </c>
      <c r="H2872" s="715">
        <v>2.6</v>
      </c>
      <c r="I2872" s="679"/>
      <c r="J2872" s="458">
        <f t="shared" si="55"/>
        <v>-3.12</v>
      </c>
      <c r="K2872" s="107"/>
      <c r="L2872" s="11"/>
      <c r="M2872" s="676"/>
    </row>
    <row r="2873" spans="2:13" x14ac:dyDescent="0.2">
      <c r="B2873" s="676"/>
      <c r="C2873" s="680"/>
      <c r="D2873" s="143" t="s">
        <v>2371</v>
      </c>
      <c r="E2873" s="699"/>
      <c r="F2873" s="705">
        <v>-2</v>
      </c>
      <c r="G2873" s="619">
        <v>1.5</v>
      </c>
      <c r="H2873" s="715">
        <v>1.4</v>
      </c>
      <c r="I2873" s="679"/>
      <c r="J2873" s="458">
        <f t="shared" si="55"/>
        <v>-4.1999999999999993</v>
      </c>
      <c r="K2873" s="107"/>
      <c r="L2873" s="11"/>
      <c r="M2873" s="676"/>
    </row>
    <row r="2874" spans="2:13" x14ac:dyDescent="0.2">
      <c r="B2874" s="676"/>
      <c r="C2874" s="677"/>
      <c r="D2874" s="143" t="s">
        <v>2390</v>
      </c>
      <c r="E2874" s="66"/>
      <c r="F2874" s="705">
        <v>-1</v>
      </c>
      <c r="G2874" s="619">
        <v>0.65</v>
      </c>
      <c r="H2874" s="679">
        <v>4.17</v>
      </c>
      <c r="I2874" s="679"/>
      <c r="J2874" s="458">
        <f t="shared" si="55"/>
        <v>-2.7105000000000001</v>
      </c>
      <c r="K2874" s="107"/>
      <c r="L2874" s="11"/>
      <c r="M2874" s="676"/>
    </row>
    <row r="2875" spans="2:13" x14ac:dyDescent="0.2">
      <c r="B2875" s="676"/>
      <c r="C2875" s="680" t="s">
        <v>1503</v>
      </c>
      <c r="D2875" s="143" t="s">
        <v>142</v>
      </c>
      <c r="E2875" s="699" t="s">
        <v>121</v>
      </c>
      <c r="F2875" s="705">
        <v>1</v>
      </c>
      <c r="G2875" s="619">
        <v>8.6</v>
      </c>
      <c r="H2875" s="715">
        <v>2.27</v>
      </c>
      <c r="I2875" s="679"/>
      <c r="J2875" s="458">
        <f t="shared" si="55"/>
        <v>19.521999999999998</v>
      </c>
      <c r="K2875" s="107"/>
      <c r="L2875" s="11"/>
      <c r="M2875" s="676"/>
    </row>
    <row r="2876" spans="2:13" x14ac:dyDescent="0.2">
      <c r="B2876" s="676"/>
      <c r="C2876" s="680"/>
      <c r="D2876" s="143" t="s">
        <v>2297</v>
      </c>
      <c r="E2876" s="699"/>
      <c r="F2876" s="705">
        <v>-1</v>
      </c>
      <c r="G2876" s="619">
        <v>0.9</v>
      </c>
      <c r="H2876" s="715">
        <v>0.2</v>
      </c>
      <c r="I2876" s="679"/>
      <c r="J2876" s="458">
        <f t="shared" si="55"/>
        <v>-0.18000000000000002</v>
      </c>
      <c r="K2876" s="107"/>
      <c r="L2876" s="11"/>
      <c r="M2876" s="676"/>
    </row>
    <row r="2877" spans="2:13" x14ac:dyDescent="0.2">
      <c r="B2877" s="676"/>
      <c r="C2877" s="680" t="s">
        <v>1504</v>
      </c>
      <c r="D2877" s="143" t="s">
        <v>141</v>
      </c>
      <c r="E2877" s="699" t="s">
        <v>121</v>
      </c>
      <c r="F2877" s="705">
        <v>1</v>
      </c>
      <c r="G2877" s="619">
        <v>9.6</v>
      </c>
      <c r="H2877" s="715">
        <v>1.77</v>
      </c>
      <c r="I2877" s="679"/>
      <c r="J2877" s="458">
        <f t="shared" si="55"/>
        <v>16.992000000000001</v>
      </c>
      <c r="K2877" s="107"/>
      <c r="L2877" s="11"/>
      <c r="M2877" s="676"/>
    </row>
    <row r="2878" spans="2:13" x14ac:dyDescent="0.2">
      <c r="B2878" s="676"/>
      <c r="C2878" s="680"/>
      <c r="D2878" s="143" t="s">
        <v>2297</v>
      </c>
      <c r="E2878" s="699"/>
      <c r="F2878" s="705">
        <v>-1</v>
      </c>
      <c r="G2878" s="619">
        <v>0.9</v>
      </c>
      <c r="H2878" s="715">
        <v>0.2</v>
      </c>
      <c r="I2878" s="679"/>
      <c r="J2878" s="458">
        <f t="shared" si="55"/>
        <v>-0.18000000000000002</v>
      </c>
      <c r="K2878" s="107"/>
      <c r="L2878" s="11"/>
      <c r="M2878" s="676"/>
    </row>
    <row r="2879" spans="2:13" x14ac:dyDescent="0.25">
      <c r="B2879" s="728"/>
      <c r="C2879" s="728"/>
      <c r="D2879" s="728"/>
      <c r="E2879" s="728"/>
      <c r="F2879" s="728"/>
      <c r="G2879" s="728"/>
      <c r="H2879" s="728"/>
      <c r="I2879" s="728"/>
      <c r="J2879" s="728"/>
      <c r="K2879" s="728"/>
      <c r="L2879" s="728"/>
      <c r="M2879" s="728"/>
    </row>
    <row r="2880" spans="2:13" x14ac:dyDescent="0.2">
      <c r="B2880" s="676"/>
      <c r="C2880" s="680"/>
      <c r="D2880" s="690" t="s">
        <v>1511</v>
      </c>
      <c r="E2880" s="699"/>
      <c r="F2880" s="705"/>
      <c r="G2880" s="619"/>
      <c r="H2880" s="715"/>
      <c r="I2880" s="679"/>
      <c r="J2880" s="458"/>
      <c r="K2880" s="107"/>
      <c r="L2880" s="11"/>
      <c r="M2880" s="676"/>
    </row>
    <row r="2881" spans="2:13" x14ac:dyDescent="0.2">
      <c r="B2881" s="676"/>
      <c r="C2881" s="677" t="s">
        <v>1512</v>
      </c>
      <c r="D2881" s="143" t="s">
        <v>2500</v>
      </c>
      <c r="E2881" s="699" t="s">
        <v>143</v>
      </c>
      <c r="F2881" s="705">
        <v>1</v>
      </c>
      <c r="G2881" s="619">
        <v>24.27</v>
      </c>
      <c r="H2881" s="715">
        <v>4.17</v>
      </c>
      <c r="I2881" s="679"/>
      <c r="J2881" s="458">
        <f t="shared" ref="J2881:J2944" si="56">PRODUCT(F2881:I2881)</f>
        <v>101.2059</v>
      </c>
      <c r="K2881" s="107"/>
      <c r="L2881" s="11"/>
      <c r="M2881" s="676"/>
    </row>
    <row r="2882" spans="2:13" x14ac:dyDescent="0.2">
      <c r="B2882" s="676"/>
      <c r="C2882" s="677"/>
      <c r="D2882" s="143" t="s">
        <v>2297</v>
      </c>
      <c r="E2882" s="699"/>
      <c r="F2882" s="705">
        <v>-1</v>
      </c>
      <c r="G2882" s="619">
        <v>1.6</v>
      </c>
      <c r="H2882" s="715">
        <v>2.1</v>
      </c>
      <c r="I2882" s="679"/>
      <c r="J2882" s="458">
        <f t="shared" si="56"/>
        <v>-3.3600000000000003</v>
      </c>
      <c r="K2882" s="107"/>
      <c r="L2882" s="11"/>
      <c r="M2882" s="676"/>
    </row>
    <row r="2883" spans="2:13" x14ac:dyDescent="0.2">
      <c r="B2883" s="676"/>
      <c r="C2883" s="677"/>
      <c r="D2883" s="143" t="s">
        <v>2297</v>
      </c>
      <c r="E2883" s="699"/>
      <c r="F2883" s="705">
        <v>-1</v>
      </c>
      <c r="G2883" s="619">
        <v>1</v>
      </c>
      <c r="H2883" s="715">
        <v>2.1</v>
      </c>
      <c r="I2883" s="679"/>
      <c r="J2883" s="458">
        <f t="shared" si="56"/>
        <v>-2.1</v>
      </c>
      <c r="K2883" s="107"/>
      <c r="L2883" s="11"/>
      <c r="M2883" s="676"/>
    </row>
    <row r="2884" spans="2:13" x14ac:dyDescent="0.2">
      <c r="B2884" s="676"/>
      <c r="C2884" s="677" t="s">
        <v>1524</v>
      </c>
      <c r="D2884" s="143" t="s">
        <v>581</v>
      </c>
      <c r="E2884" s="699" t="s">
        <v>125</v>
      </c>
      <c r="F2884" s="705">
        <v>1</v>
      </c>
      <c r="G2884" s="619">
        <v>13.9</v>
      </c>
      <c r="H2884" s="715">
        <v>2.0699999999999998</v>
      </c>
      <c r="I2884" s="679"/>
      <c r="J2884" s="458">
        <f t="shared" si="56"/>
        <v>28.773</v>
      </c>
      <c r="K2884" s="107"/>
      <c r="L2884" s="11"/>
      <c r="M2884" s="676"/>
    </row>
    <row r="2885" spans="2:13" x14ac:dyDescent="0.2">
      <c r="B2885" s="676"/>
      <c r="C2885" s="677"/>
      <c r="D2885" s="143" t="s">
        <v>2297</v>
      </c>
      <c r="E2885" s="699"/>
      <c r="F2885" s="705">
        <v>-3</v>
      </c>
      <c r="G2885" s="619">
        <v>1</v>
      </c>
      <c r="H2885" s="715">
        <v>0.5</v>
      </c>
      <c r="I2885" s="679"/>
      <c r="J2885" s="458">
        <f t="shared" si="56"/>
        <v>-1.5</v>
      </c>
      <c r="K2885" s="107"/>
      <c r="L2885" s="11"/>
      <c r="M2885" s="676"/>
    </row>
    <row r="2886" spans="2:13" x14ac:dyDescent="0.2">
      <c r="B2886" s="676"/>
      <c r="C2886" s="677"/>
      <c r="D2886" s="143" t="s">
        <v>2390</v>
      </c>
      <c r="E2886" s="66"/>
      <c r="F2886" s="705">
        <v>-1</v>
      </c>
      <c r="G2886" s="619">
        <v>1.65</v>
      </c>
      <c r="H2886" s="679">
        <v>2.57</v>
      </c>
      <c r="I2886" s="679"/>
      <c r="J2886" s="458">
        <f t="shared" si="56"/>
        <v>-4.2404999999999999</v>
      </c>
      <c r="K2886" s="107"/>
      <c r="L2886" s="11"/>
      <c r="M2886" s="676"/>
    </row>
    <row r="2887" spans="2:13" x14ac:dyDescent="0.2">
      <c r="B2887" s="676"/>
      <c r="C2887" s="677" t="s">
        <v>1526</v>
      </c>
      <c r="D2887" s="143" t="s">
        <v>2001</v>
      </c>
      <c r="E2887" s="699" t="s">
        <v>143</v>
      </c>
      <c r="F2887" s="705">
        <v>1</v>
      </c>
      <c r="G2887" s="619">
        <v>19.97</v>
      </c>
      <c r="H2887" s="715">
        <v>4.17</v>
      </c>
      <c r="I2887" s="679"/>
      <c r="J2887" s="458">
        <f t="shared" si="56"/>
        <v>83.274899999999988</v>
      </c>
      <c r="K2887" s="107"/>
      <c r="L2887" s="11"/>
      <c r="M2887" s="676"/>
    </row>
    <row r="2888" spans="2:13" x14ac:dyDescent="0.2">
      <c r="B2888" s="676"/>
      <c r="C2888" s="677"/>
      <c r="D2888" s="143" t="s">
        <v>2297</v>
      </c>
      <c r="E2888" s="699"/>
      <c r="F2888" s="705">
        <v>-1</v>
      </c>
      <c r="G2888" s="619">
        <v>1.6</v>
      </c>
      <c r="H2888" s="715">
        <v>2.1</v>
      </c>
      <c r="I2888" s="679"/>
      <c r="J2888" s="458">
        <f t="shared" si="56"/>
        <v>-3.3600000000000003</v>
      </c>
      <c r="K2888" s="107"/>
      <c r="L2888" s="11"/>
      <c r="M2888" s="676"/>
    </row>
    <row r="2889" spans="2:13" x14ac:dyDescent="0.2">
      <c r="B2889" s="676"/>
      <c r="C2889" s="677"/>
      <c r="D2889" s="143" t="s">
        <v>2297</v>
      </c>
      <c r="E2889" s="699"/>
      <c r="F2889" s="705">
        <v>-1</v>
      </c>
      <c r="G2889" s="619">
        <v>1</v>
      </c>
      <c r="H2889" s="715">
        <v>2.1</v>
      </c>
      <c r="I2889" s="679"/>
      <c r="J2889" s="458">
        <f t="shared" si="56"/>
        <v>-2.1</v>
      </c>
      <c r="K2889" s="107"/>
      <c r="L2889" s="11"/>
      <c r="M2889" s="676"/>
    </row>
    <row r="2890" spans="2:13" x14ac:dyDescent="0.2">
      <c r="B2890" s="676"/>
      <c r="C2890" s="677"/>
      <c r="D2890" s="143" t="s">
        <v>2390</v>
      </c>
      <c r="E2890" s="66"/>
      <c r="F2890" s="705">
        <v>-1</v>
      </c>
      <c r="G2890" s="619">
        <v>0.5</v>
      </c>
      <c r="H2890" s="679">
        <v>4.17</v>
      </c>
      <c r="I2890" s="679"/>
      <c r="J2890" s="458">
        <f t="shared" si="56"/>
        <v>-2.085</v>
      </c>
      <c r="K2890" s="107"/>
      <c r="L2890" s="11"/>
      <c r="M2890" s="676"/>
    </row>
    <row r="2891" spans="2:13" x14ac:dyDescent="0.2">
      <c r="B2891" s="676"/>
      <c r="C2891" s="677" t="s">
        <v>1528</v>
      </c>
      <c r="D2891" s="143" t="s">
        <v>209</v>
      </c>
      <c r="E2891" s="699" t="s">
        <v>129</v>
      </c>
      <c r="F2891" s="705">
        <v>1</v>
      </c>
      <c r="G2891" s="619">
        <v>13.7</v>
      </c>
      <c r="H2891" s="715">
        <v>4.07</v>
      </c>
      <c r="I2891" s="679"/>
      <c r="J2891" s="458">
        <f t="shared" si="56"/>
        <v>55.759</v>
      </c>
      <c r="K2891" s="107"/>
      <c r="L2891" s="11"/>
      <c r="M2891" s="676"/>
    </row>
    <row r="2892" spans="2:13" x14ac:dyDescent="0.2">
      <c r="B2892" s="676"/>
      <c r="C2892" s="677"/>
      <c r="D2892" s="143" t="s">
        <v>2297</v>
      </c>
      <c r="E2892" s="699"/>
      <c r="F2892" s="705">
        <v>-1</v>
      </c>
      <c r="G2892" s="619">
        <v>1</v>
      </c>
      <c r="H2892" s="715">
        <v>2</v>
      </c>
      <c r="I2892" s="679"/>
      <c r="J2892" s="458">
        <f t="shared" si="56"/>
        <v>-2</v>
      </c>
      <c r="K2892" s="107"/>
      <c r="L2892" s="11"/>
      <c r="M2892" s="676"/>
    </row>
    <row r="2893" spans="2:13" x14ac:dyDescent="0.2">
      <c r="B2893" s="676"/>
      <c r="C2893" s="677" t="s">
        <v>1530</v>
      </c>
      <c r="D2893" s="143" t="s">
        <v>2379</v>
      </c>
      <c r="E2893" s="699" t="s">
        <v>121</v>
      </c>
      <c r="F2893" s="705">
        <v>1</v>
      </c>
      <c r="G2893" s="619">
        <v>10.199999999999999</v>
      </c>
      <c r="H2893" s="715">
        <v>2.27</v>
      </c>
      <c r="I2893" s="679"/>
      <c r="J2893" s="458">
        <f t="shared" si="56"/>
        <v>23.154</v>
      </c>
      <c r="K2893" s="107"/>
      <c r="L2893" s="11"/>
      <c r="M2893" s="676"/>
    </row>
    <row r="2894" spans="2:13" x14ac:dyDescent="0.2">
      <c r="B2894" s="676"/>
      <c r="C2894" s="677"/>
      <c r="D2894" s="143" t="s">
        <v>2297</v>
      </c>
      <c r="E2894" s="699"/>
      <c r="F2894" s="705">
        <v>-1</v>
      </c>
      <c r="G2894" s="619">
        <v>1</v>
      </c>
      <c r="H2894" s="715">
        <v>0.2</v>
      </c>
      <c r="I2894" s="679"/>
      <c r="J2894" s="458">
        <f t="shared" si="56"/>
        <v>-0.2</v>
      </c>
      <c r="K2894" s="107"/>
      <c r="L2894" s="11"/>
      <c r="M2894" s="676"/>
    </row>
    <row r="2895" spans="2:13" x14ac:dyDescent="0.2">
      <c r="B2895" s="676"/>
      <c r="C2895" s="677" t="s">
        <v>1531</v>
      </c>
      <c r="D2895" s="143" t="s">
        <v>2375</v>
      </c>
      <c r="E2895" s="699" t="s">
        <v>120</v>
      </c>
      <c r="F2895" s="705">
        <v>1</v>
      </c>
      <c r="G2895" s="619">
        <v>8.6999999999999993</v>
      </c>
      <c r="H2895" s="715">
        <v>1.85</v>
      </c>
      <c r="I2895" s="679"/>
      <c r="J2895" s="458">
        <f t="shared" si="56"/>
        <v>16.094999999999999</v>
      </c>
      <c r="K2895" s="107"/>
      <c r="L2895" s="11"/>
      <c r="M2895" s="676"/>
    </row>
    <row r="2896" spans="2:13" x14ac:dyDescent="0.2">
      <c r="B2896" s="676"/>
      <c r="C2896" s="677"/>
      <c r="D2896" s="143" t="s">
        <v>2297</v>
      </c>
      <c r="E2896" s="699"/>
      <c r="F2896" s="705">
        <v>-1</v>
      </c>
      <c r="G2896" s="619">
        <v>0.9</v>
      </c>
      <c r="H2896" s="715">
        <v>0.8</v>
      </c>
      <c r="I2896" s="679"/>
      <c r="J2896" s="458">
        <f t="shared" si="56"/>
        <v>-0.72000000000000008</v>
      </c>
      <c r="K2896" s="107"/>
      <c r="L2896" s="11"/>
      <c r="M2896" s="676"/>
    </row>
    <row r="2897" spans="2:13" x14ac:dyDescent="0.2">
      <c r="B2897" s="676"/>
      <c r="C2897" s="677"/>
      <c r="D2897" s="143" t="s">
        <v>2390</v>
      </c>
      <c r="E2897" s="66"/>
      <c r="F2897" s="705">
        <v>-1</v>
      </c>
      <c r="G2897" s="619">
        <v>0.5</v>
      </c>
      <c r="H2897" s="679">
        <v>2.87</v>
      </c>
      <c r="I2897" s="679"/>
      <c r="J2897" s="458">
        <f t="shared" si="56"/>
        <v>-1.4350000000000001</v>
      </c>
      <c r="K2897" s="107"/>
      <c r="L2897" s="11"/>
      <c r="M2897" s="676"/>
    </row>
    <row r="2898" spans="2:13" x14ac:dyDescent="0.3">
      <c r="B2898" s="676"/>
      <c r="C2898" s="725" t="s">
        <v>1532</v>
      </c>
      <c r="D2898" s="117" t="s">
        <v>581</v>
      </c>
      <c r="E2898" s="699" t="s">
        <v>125</v>
      </c>
      <c r="F2898" s="705">
        <v>1</v>
      </c>
      <c r="G2898" s="619">
        <v>8.5</v>
      </c>
      <c r="H2898" s="715">
        <v>1.55</v>
      </c>
      <c r="I2898" s="679"/>
      <c r="J2898" s="458">
        <f t="shared" si="56"/>
        <v>13.175000000000001</v>
      </c>
      <c r="K2898" s="107"/>
      <c r="L2898" s="11"/>
      <c r="M2898" s="676"/>
    </row>
    <row r="2899" spans="2:13" x14ac:dyDescent="0.3">
      <c r="B2899" s="676"/>
      <c r="C2899" s="725"/>
      <c r="D2899" s="117" t="s">
        <v>2297</v>
      </c>
      <c r="E2899" s="699"/>
      <c r="F2899" s="705">
        <v>-2</v>
      </c>
      <c r="G2899" s="619">
        <v>1</v>
      </c>
      <c r="H2899" s="715">
        <v>0.5</v>
      </c>
      <c r="I2899" s="679"/>
      <c r="J2899" s="458">
        <f t="shared" si="56"/>
        <v>-1</v>
      </c>
      <c r="K2899" s="107"/>
      <c r="L2899" s="11"/>
      <c r="M2899" s="676"/>
    </row>
    <row r="2900" spans="2:13" x14ac:dyDescent="0.2">
      <c r="B2900" s="676"/>
      <c r="C2900" s="677"/>
      <c r="D2900" s="143" t="s">
        <v>2390</v>
      </c>
      <c r="E2900" s="66"/>
      <c r="F2900" s="705">
        <v>-1</v>
      </c>
      <c r="G2900" s="619">
        <v>1</v>
      </c>
      <c r="H2900" s="679">
        <v>2.57</v>
      </c>
      <c r="I2900" s="679"/>
      <c r="J2900" s="458">
        <f t="shared" si="56"/>
        <v>-2.57</v>
      </c>
      <c r="K2900" s="107"/>
      <c r="L2900" s="11"/>
      <c r="M2900" s="676"/>
    </row>
    <row r="2901" spans="2:13" x14ac:dyDescent="0.2">
      <c r="B2901" s="676"/>
      <c r="C2901" s="677" t="s">
        <v>1533</v>
      </c>
      <c r="D2901" s="143" t="s">
        <v>2501</v>
      </c>
      <c r="E2901" s="699" t="s">
        <v>791</v>
      </c>
      <c r="F2901" s="705">
        <v>1</v>
      </c>
      <c r="G2901" s="619">
        <v>21.4</v>
      </c>
      <c r="H2901" s="715">
        <v>4.17</v>
      </c>
      <c r="I2901" s="679"/>
      <c r="J2901" s="458">
        <f t="shared" si="56"/>
        <v>89.238</v>
      </c>
      <c r="K2901" s="107"/>
      <c r="L2901" s="11"/>
      <c r="M2901" s="676"/>
    </row>
    <row r="2902" spans="2:13" x14ac:dyDescent="0.2">
      <c r="B2902" s="676"/>
      <c r="C2902" s="677"/>
      <c r="D2902" s="143" t="s">
        <v>2303</v>
      </c>
      <c r="E2902" s="66"/>
      <c r="F2902" s="705">
        <v>-1</v>
      </c>
      <c r="G2902" s="619">
        <v>2.4</v>
      </c>
      <c r="H2902" s="679">
        <v>2.6</v>
      </c>
      <c r="I2902" s="679"/>
      <c r="J2902" s="458">
        <f t="shared" si="56"/>
        <v>-6.24</v>
      </c>
      <c r="K2902" s="107"/>
      <c r="L2902" s="11"/>
      <c r="M2902" s="676"/>
    </row>
    <row r="2903" spans="2:13" x14ac:dyDescent="0.2">
      <c r="B2903" s="676"/>
      <c r="C2903" s="677"/>
      <c r="D2903" s="143" t="s">
        <v>2390</v>
      </c>
      <c r="E2903" s="66"/>
      <c r="F2903" s="705">
        <v>-1</v>
      </c>
      <c r="G2903" s="619">
        <v>1.3</v>
      </c>
      <c r="H2903" s="679">
        <v>4.17</v>
      </c>
      <c r="I2903" s="679"/>
      <c r="J2903" s="458">
        <f t="shared" si="56"/>
        <v>-5.4210000000000003</v>
      </c>
      <c r="K2903" s="107"/>
      <c r="L2903" s="11"/>
      <c r="M2903" s="676"/>
    </row>
    <row r="2904" spans="2:13" x14ac:dyDescent="0.2">
      <c r="B2904" s="676"/>
      <c r="C2904" s="677" t="s">
        <v>2502</v>
      </c>
      <c r="D2904" s="143" t="s">
        <v>2503</v>
      </c>
      <c r="E2904" s="699" t="s">
        <v>143</v>
      </c>
      <c r="F2904" s="705">
        <v>1</v>
      </c>
      <c r="G2904" s="619">
        <v>24.05</v>
      </c>
      <c r="H2904" s="715">
        <v>4.17</v>
      </c>
      <c r="I2904" s="679"/>
      <c r="J2904" s="458">
        <f t="shared" si="56"/>
        <v>100.2885</v>
      </c>
      <c r="K2904" s="107"/>
      <c r="L2904" s="11"/>
      <c r="M2904" s="676"/>
    </row>
    <row r="2905" spans="2:13" x14ac:dyDescent="0.3">
      <c r="B2905" s="676"/>
      <c r="C2905" s="725"/>
      <c r="D2905" s="117" t="s">
        <v>2297</v>
      </c>
      <c r="E2905" s="699"/>
      <c r="F2905" s="705">
        <v>-1</v>
      </c>
      <c r="G2905" s="619">
        <v>1.6</v>
      </c>
      <c r="H2905" s="715">
        <v>2.1</v>
      </c>
      <c r="I2905" s="679"/>
      <c r="J2905" s="458">
        <f t="shared" si="56"/>
        <v>-3.3600000000000003</v>
      </c>
      <c r="K2905" s="107"/>
      <c r="L2905" s="11"/>
      <c r="M2905" s="676"/>
    </row>
    <row r="2906" spans="2:13" x14ac:dyDescent="0.2">
      <c r="B2906" s="676"/>
      <c r="C2906" s="677"/>
      <c r="D2906" s="143" t="s">
        <v>2499</v>
      </c>
      <c r="E2906" s="66"/>
      <c r="F2906" s="705">
        <v>-1</v>
      </c>
      <c r="G2906" s="619">
        <v>5.15</v>
      </c>
      <c r="H2906" s="679">
        <v>4.17</v>
      </c>
      <c r="I2906" s="679"/>
      <c r="J2906" s="458">
        <f t="shared" si="56"/>
        <v>-21.4755</v>
      </c>
      <c r="K2906" s="107"/>
      <c r="L2906" s="11"/>
      <c r="M2906" s="676"/>
    </row>
    <row r="2907" spans="2:13" x14ac:dyDescent="0.2">
      <c r="B2907" s="676"/>
      <c r="C2907" s="677" t="s">
        <v>1535</v>
      </c>
      <c r="D2907" s="143" t="s">
        <v>2504</v>
      </c>
      <c r="E2907" s="699" t="s">
        <v>2484</v>
      </c>
      <c r="F2907" s="705">
        <v>1</v>
      </c>
      <c r="G2907" s="619">
        <v>19.3</v>
      </c>
      <c r="H2907" s="715">
        <v>4.07</v>
      </c>
      <c r="I2907" s="679"/>
      <c r="J2907" s="458">
        <f t="shared" si="56"/>
        <v>78.551000000000002</v>
      </c>
      <c r="K2907" s="107"/>
      <c r="L2907" s="11"/>
      <c r="M2907" s="676"/>
    </row>
    <row r="2908" spans="2:13" x14ac:dyDescent="0.3">
      <c r="B2908" s="676"/>
      <c r="C2908" s="725"/>
      <c r="D2908" s="117" t="s">
        <v>2297</v>
      </c>
      <c r="E2908" s="699"/>
      <c r="F2908" s="705">
        <v>-2</v>
      </c>
      <c r="G2908" s="619">
        <v>1.2</v>
      </c>
      <c r="H2908" s="715">
        <v>2</v>
      </c>
      <c r="I2908" s="679"/>
      <c r="J2908" s="458">
        <f t="shared" si="56"/>
        <v>-4.8</v>
      </c>
      <c r="K2908" s="107"/>
      <c r="L2908" s="11"/>
      <c r="M2908" s="676"/>
    </row>
    <row r="2909" spans="2:13" x14ac:dyDescent="0.2">
      <c r="B2909" s="676"/>
      <c r="C2909" s="677"/>
      <c r="D2909" s="143" t="s">
        <v>2307</v>
      </c>
      <c r="E2909" s="66"/>
      <c r="F2909" s="705">
        <v>-1</v>
      </c>
      <c r="G2909" s="619">
        <v>1.25</v>
      </c>
      <c r="H2909" s="679">
        <v>4.07</v>
      </c>
      <c r="I2909" s="679"/>
      <c r="J2909" s="458">
        <f t="shared" si="56"/>
        <v>-5.0875000000000004</v>
      </c>
      <c r="K2909" s="107"/>
      <c r="L2909" s="11"/>
      <c r="M2909" s="676"/>
    </row>
    <row r="2910" spans="2:13" x14ac:dyDescent="0.2">
      <c r="B2910" s="676"/>
      <c r="C2910" s="677"/>
      <c r="D2910" s="143"/>
      <c r="E2910" s="66" t="s">
        <v>2453</v>
      </c>
      <c r="F2910" s="705">
        <v>-1</v>
      </c>
      <c r="G2910" s="619">
        <v>0.2</v>
      </c>
      <c r="H2910" s="679">
        <v>0.2</v>
      </c>
      <c r="I2910" s="679"/>
      <c r="J2910" s="458">
        <f t="shared" si="56"/>
        <v>-4.0000000000000008E-2</v>
      </c>
      <c r="K2910" s="107"/>
      <c r="L2910" s="11"/>
      <c r="M2910" s="676"/>
    </row>
    <row r="2911" spans="2:13" x14ac:dyDescent="0.2">
      <c r="B2911" s="676"/>
      <c r="C2911" s="677"/>
      <c r="D2911" s="143" t="s">
        <v>2390</v>
      </c>
      <c r="E2911" s="66"/>
      <c r="F2911" s="705">
        <v>-1</v>
      </c>
      <c r="G2911" s="619">
        <v>0.5</v>
      </c>
      <c r="H2911" s="679">
        <v>4.07</v>
      </c>
      <c r="I2911" s="679"/>
      <c r="J2911" s="458">
        <f t="shared" si="56"/>
        <v>-2.0350000000000001</v>
      </c>
      <c r="K2911" s="107"/>
      <c r="L2911" s="11"/>
      <c r="M2911" s="676"/>
    </row>
    <row r="2912" spans="2:13" x14ac:dyDescent="0.2">
      <c r="B2912" s="676"/>
      <c r="C2912" s="677" t="s">
        <v>1537</v>
      </c>
      <c r="D2912" s="143" t="s">
        <v>522</v>
      </c>
      <c r="E2912" s="699" t="s">
        <v>2484</v>
      </c>
      <c r="F2912" s="705">
        <v>1</v>
      </c>
      <c r="G2912" s="619">
        <v>13.7</v>
      </c>
      <c r="H2912" s="715">
        <v>4.07</v>
      </c>
      <c r="I2912" s="679"/>
      <c r="J2912" s="458">
        <f t="shared" si="56"/>
        <v>55.759</v>
      </c>
      <c r="K2912" s="107"/>
      <c r="L2912" s="11"/>
      <c r="M2912" s="676"/>
    </row>
    <row r="2913" spans="2:13" x14ac:dyDescent="0.3">
      <c r="B2913" s="676"/>
      <c r="C2913" s="725"/>
      <c r="D2913" s="117" t="s">
        <v>2297</v>
      </c>
      <c r="E2913" s="699"/>
      <c r="F2913" s="705">
        <v>-2</v>
      </c>
      <c r="G2913" s="619">
        <v>1.2</v>
      </c>
      <c r="H2913" s="715">
        <v>2</v>
      </c>
      <c r="I2913" s="679"/>
      <c r="J2913" s="458">
        <f t="shared" si="56"/>
        <v>-4.8</v>
      </c>
      <c r="K2913" s="107"/>
      <c r="L2913" s="11"/>
      <c r="M2913" s="676"/>
    </row>
    <row r="2914" spans="2:13" x14ac:dyDescent="0.2">
      <c r="B2914" s="676"/>
      <c r="C2914" s="677"/>
      <c r="D2914" s="143"/>
      <c r="E2914" s="66" t="s">
        <v>2453</v>
      </c>
      <c r="F2914" s="705">
        <v>-1</v>
      </c>
      <c r="G2914" s="619">
        <v>0.2</v>
      </c>
      <c r="H2914" s="679">
        <v>0.2</v>
      </c>
      <c r="I2914" s="679"/>
      <c r="J2914" s="458">
        <f t="shared" si="56"/>
        <v>-4.0000000000000008E-2</v>
      </c>
      <c r="K2914" s="107"/>
      <c r="L2914" s="11"/>
      <c r="M2914" s="676"/>
    </row>
    <row r="2915" spans="2:13" x14ac:dyDescent="0.2">
      <c r="B2915" s="676"/>
      <c r="C2915" s="677"/>
      <c r="D2915" s="143" t="s">
        <v>2390</v>
      </c>
      <c r="E2915" s="66"/>
      <c r="F2915" s="705">
        <v>-1</v>
      </c>
      <c r="G2915" s="619">
        <v>0.5</v>
      </c>
      <c r="H2915" s="679">
        <v>4.07</v>
      </c>
      <c r="I2915" s="679"/>
      <c r="J2915" s="458">
        <f t="shared" si="56"/>
        <v>-2.0350000000000001</v>
      </c>
      <c r="K2915" s="107"/>
      <c r="L2915" s="11"/>
      <c r="M2915" s="676"/>
    </row>
    <row r="2916" spans="2:13" x14ac:dyDescent="0.2">
      <c r="B2916" s="676"/>
      <c r="C2916" s="677" t="s">
        <v>1514</v>
      </c>
      <c r="D2916" s="143" t="s">
        <v>2505</v>
      </c>
      <c r="E2916" s="699" t="s">
        <v>127</v>
      </c>
      <c r="F2916" s="705">
        <v>1</v>
      </c>
      <c r="G2916" s="619">
        <v>10.199999999999999</v>
      </c>
      <c r="H2916" s="715">
        <v>4.07</v>
      </c>
      <c r="I2916" s="679"/>
      <c r="J2916" s="458">
        <f>PRODUCT(F2916:I2916)</f>
        <v>41.514000000000003</v>
      </c>
      <c r="K2916" s="107"/>
      <c r="L2916" s="11"/>
      <c r="M2916" s="676"/>
    </row>
    <row r="2917" spans="2:13" x14ac:dyDescent="0.2">
      <c r="B2917" s="676"/>
      <c r="C2917" s="677"/>
      <c r="D2917" s="143" t="s">
        <v>2297</v>
      </c>
      <c r="E2917" s="699"/>
      <c r="F2917" s="705">
        <v>-1</v>
      </c>
      <c r="G2917" s="619">
        <v>0.3</v>
      </c>
      <c r="H2917" s="715">
        <v>2</v>
      </c>
      <c r="I2917" s="679"/>
      <c r="J2917" s="458">
        <f>PRODUCT(F2917:I2917)</f>
        <v>-0.6</v>
      </c>
      <c r="K2917" s="107"/>
      <c r="L2917" s="11"/>
      <c r="M2917" s="676"/>
    </row>
    <row r="2918" spans="2:13" x14ac:dyDescent="0.2">
      <c r="B2918" s="676"/>
      <c r="C2918" s="677"/>
      <c r="D2918" s="143" t="s">
        <v>2390</v>
      </c>
      <c r="E2918" s="66"/>
      <c r="F2918" s="705">
        <v>-1</v>
      </c>
      <c r="G2918" s="619">
        <v>0.5</v>
      </c>
      <c r="H2918" s="679">
        <v>4.07</v>
      </c>
      <c r="I2918" s="679"/>
      <c r="J2918" s="458">
        <f>PRODUCT(F2918:I2918)</f>
        <v>-2.0350000000000001</v>
      </c>
      <c r="K2918" s="107"/>
      <c r="L2918" s="11"/>
      <c r="M2918" s="676"/>
    </row>
    <row r="2919" spans="2:13" x14ac:dyDescent="0.2">
      <c r="B2919" s="676"/>
      <c r="C2919" s="677" t="s">
        <v>2506</v>
      </c>
      <c r="D2919" s="143" t="s">
        <v>2507</v>
      </c>
      <c r="E2919" s="699" t="s">
        <v>791</v>
      </c>
      <c r="F2919" s="705">
        <v>1</v>
      </c>
      <c r="G2919" s="619">
        <v>51.05</v>
      </c>
      <c r="H2919" s="715">
        <v>3.67</v>
      </c>
      <c r="I2919" s="679"/>
      <c r="J2919" s="458">
        <f t="shared" ref="J2919:J2927" si="57">PRODUCT(F2919:I2919)</f>
        <v>187.3535</v>
      </c>
      <c r="K2919" s="107"/>
      <c r="L2919" s="11"/>
      <c r="M2919" s="676"/>
    </row>
    <row r="2920" spans="2:13" x14ac:dyDescent="0.2">
      <c r="B2920" s="676"/>
      <c r="C2920" s="677"/>
      <c r="D2920" s="143" t="s">
        <v>2297</v>
      </c>
      <c r="E2920" s="699"/>
      <c r="F2920" s="705">
        <v>-3</v>
      </c>
      <c r="G2920" s="619">
        <v>1.6</v>
      </c>
      <c r="H2920" s="715">
        <v>2.1</v>
      </c>
      <c r="I2920" s="679"/>
      <c r="J2920" s="458">
        <f t="shared" si="57"/>
        <v>-10.080000000000002</v>
      </c>
      <c r="K2920" s="107"/>
      <c r="L2920" s="11"/>
      <c r="M2920" s="676"/>
    </row>
    <row r="2921" spans="2:13" x14ac:dyDescent="0.2">
      <c r="B2921" s="676"/>
      <c r="C2921" s="677"/>
      <c r="D2921" s="143" t="s">
        <v>2297</v>
      </c>
      <c r="E2921" s="699"/>
      <c r="F2921" s="705">
        <v>-2</v>
      </c>
      <c r="G2921" s="619">
        <v>1.2</v>
      </c>
      <c r="H2921" s="715">
        <v>2.1</v>
      </c>
      <c r="I2921" s="679"/>
      <c r="J2921" s="458">
        <f t="shared" si="57"/>
        <v>-5.04</v>
      </c>
      <c r="K2921" s="107"/>
      <c r="L2921" s="11"/>
      <c r="M2921" s="676"/>
    </row>
    <row r="2922" spans="2:13" x14ac:dyDescent="0.2">
      <c r="B2922" s="676"/>
      <c r="C2922" s="677"/>
      <c r="D2922" s="143" t="s">
        <v>2297</v>
      </c>
      <c r="E2922" s="699"/>
      <c r="F2922" s="705">
        <v>-1</v>
      </c>
      <c r="G2922" s="619">
        <v>1</v>
      </c>
      <c r="H2922" s="715">
        <v>2.1</v>
      </c>
      <c r="I2922" s="679"/>
      <c r="J2922" s="458">
        <f t="shared" si="57"/>
        <v>-2.1</v>
      </c>
      <c r="K2922" s="107"/>
      <c r="L2922" s="11"/>
      <c r="M2922" s="676"/>
    </row>
    <row r="2923" spans="2:13" x14ac:dyDescent="0.2">
      <c r="B2923" s="676"/>
      <c r="C2923" s="677"/>
      <c r="D2923" s="143" t="s">
        <v>2297</v>
      </c>
      <c r="E2923" s="699"/>
      <c r="F2923" s="705">
        <v>-2</v>
      </c>
      <c r="G2923" s="619">
        <v>0.9</v>
      </c>
      <c r="H2923" s="715">
        <v>2.1</v>
      </c>
      <c r="I2923" s="679"/>
      <c r="J2923" s="458">
        <f t="shared" si="57"/>
        <v>-3.7800000000000002</v>
      </c>
      <c r="K2923" s="107"/>
      <c r="L2923" s="11"/>
      <c r="M2923" s="676"/>
    </row>
    <row r="2924" spans="2:13" x14ac:dyDescent="0.2">
      <c r="B2924" s="676"/>
      <c r="C2924" s="677"/>
      <c r="D2924" s="143"/>
      <c r="E2924" s="66" t="s">
        <v>2311</v>
      </c>
      <c r="F2924" s="705">
        <v>-1</v>
      </c>
      <c r="G2924" s="619">
        <v>0.7</v>
      </c>
      <c r="H2924" s="679">
        <v>0.05</v>
      </c>
      <c r="I2924" s="679"/>
      <c r="J2924" s="458">
        <f t="shared" si="57"/>
        <v>-3.4999999999999996E-2</v>
      </c>
      <c r="K2924" s="107"/>
      <c r="L2924" s="11"/>
      <c r="M2924" s="676"/>
    </row>
    <row r="2925" spans="2:13" x14ac:dyDescent="0.2">
      <c r="B2925" s="676"/>
      <c r="C2925" s="677"/>
      <c r="D2925" s="143" t="s">
        <v>2303</v>
      </c>
      <c r="E2925" s="699"/>
      <c r="F2925" s="705">
        <v>-1</v>
      </c>
      <c r="G2925" s="619">
        <v>2.2999999999999998</v>
      </c>
      <c r="H2925" s="715">
        <v>2.33</v>
      </c>
      <c r="I2925" s="679"/>
      <c r="J2925" s="458">
        <f t="shared" si="57"/>
        <v>-5.359</v>
      </c>
      <c r="K2925" s="107"/>
      <c r="L2925" s="11"/>
      <c r="M2925" s="676"/>
    </row>
    <row r="2926" spans="2:13" x14ac:dyDescent="0.2">
      <c r="B2926" s="676"/>
      <c r="C2926" s="677"/>
      <c r="D2926" s="143" t="s">
        <v>2303</v>
      </c>
      <c r="E2926" s="699"/>
      <c r="F2926" s="705">
        <v>-1</v>
      </c>
      <c r="G2926" s="619">
        <v>2.4</v>
      </c>
      <c r="H2926" s="715">
        <v>2.6</v>
      </c>
      <c r="I2926" s="679"/>
      <c r="J2926" s="458">
        <f t="shared" si="57"/>
        <v>-6.24</v>
      </c>
      <c r="K2926" s="107"/>
      <c r="L2926" s="11"/>
      <c r="M2926" s="676"/>
    </row>
    <row r="2927" spans="2:13" x14ac:dyDescent="0.2">
      <c r="B2927" s="676"/>
      <c r="C2927" s="677"/>
      <c r="D2927" s="143" t="s">
        <v>2390</v>
      </c>
      <c r="E2927" s="66"/>
      <c r="F2927" s="705">
        <v>-1</v>
      </c>
      <c r="G2927" s="619">
        <v>1.95</v>
      </c>
      <c r="H2927" s="679">
        <v>4.17</v>
      </c>
      <c r="I2927" s="679"/>
      <c r="J2927" s="458">
        <f t="shared" si="57"/>
        <v>-8.1314999999999991</v>
      </c>
      <c r="K2927" s="107"/>
      <c r="L2927" s="11"/>
      <c r="M2927" s="676"/>
    </row>
    <row r="2928" spans="2:13" x14ac:dyDescent="0.2">
      <c r="B2928" s="676"/>
      <c r="C2928" s="677" t="s">
        <v>1549</v>
      </c>
      <c r="D2928" s="143" t="s">
        <v>2380</v>
      </c>
      <c r="E2928" s="66" t="s">
        <v>121</v>
      </c>
      <c r="F2928" s="705">
        <v>1</v>
      </c>
      <c r="G2928" s="619">
        <v>11.8</v>
      </c>
      <c r="H2928" s="679">
        <v>2.27</v>
      </c>
      <c r="I2928" s="679"/>
      <c r="J2928" s="458">
        <f t="shared" si="56"/>
        <v>26.786000000000001</v>
      </c>
      <c r="K2928" s="107"/>
      <c r="L2928" s="11"/>
      <c r="M2928" s="676"/>
    </row>
    <row r="2929" spans="2:13" x14ac:dyDescent="0.2">
      <c r="B2929" s="676"/>
      <c r="C2929" s="677"/>
      <c r="D2929" s="143" t="s">
        <v>2297</v>
      </c>
      <c r="E2929" s="66"/>
      <c r="F2929" s="705">
        <v>-1</v>
      </c>
      <c r="G2929" s="619">
        <v>0.9</v>
      </c>
      <c r="H2929" s="679">
        <v>0.2</v>
      </c>
      <c r="I2929" s="679"/>
      <c r="J2929" s="458">
        <f t="shared" si="56"/>
        <v>-0.18000000000000002</v>
      </c>
      <c r="K2929" s="107"/>
      <c r="L2929" s="11"/>
      <c r="M2929" s="676"/>
    </row>
    <row r="2930" spans="2:13" x14ac:dyDescent="0.2">
      <c r="B2930" s="676"/>
      <c r="C2930" s="677"/>
      <c r="D2930" s="143"/>
      <c r="E2930" s="66" t="s">
        <v>57</v>
      </c>
      <c r="F2930" s="705">
        <v>-1</v>
      </c>
      <c r="G2930" s="619">
        <v>1.2</v>
      </c>
      <c r="H2930" s="679">
        <v>0.2</v>
      </c>
      <c r="I2930" s="679"/>
      <c r="J2930" s="458">
        <f t="shared" si="56"/>
        <v>-0.24</v>
      </c>
      <c r="K2930" s="107"/>
      <c r="L2930" s="11"/>
      <c r="M2930" s="676"/>
    </row>
    <row r="2931" spans="2:13" x14ac:dyDescent="0.2">
      <c r="B2931" s="676"/>
      <c r="C2931" s="677"/>
      <c r="D2931" s="143" t="s">
        <v>2499</v>
      </c>
      <c r="E2931" s="66"/>
      <c r="F2931" s="705">
        <v>-1</v>
      </c>
      <c r="G2931" s="619">
        <v>2.7</v>
      </c>
      <c r="H2931" s="679">
        <v>2.27</v>
      </c>
      <c r="I2931" s="679"/>
      <c r="J2931" s="458">
        <f t="shared" si="56"/>
        <v>-6.1290000000000004</v>
      </c>
      <c r="K2931" s="107"/>
      <c r="L2931" s="11"/>
      <c r="M2931" s="676"/>
    </row>
    <row r="2932" spans="2:13" ht="22.8" x14ac:dyDescent="0.2">
      <c r="B2932" s="676"/>
      <c r="C2932" s="677" t="s">
        <v>2508</v>
      </c>
      <c r="D2932" s="143" t="s">
        <v>2509</v>
      </c>
      <c r="E2932" s="66" t="s">
        <v>791</v>
      </c>
      <c r="F2932" s="705">
        <v>1</v>
      </c>
      <c r="G2932" s="619">
        <v>44.7</v>
      </c>
      <c r="H2932" s="679">
        <v>4.17</v>
      </c>
      <c r="I2932" s="679"/>
      <c r="J2932" s="458">
        <f t="shared" si="56"/>
        <v>186.399</v>
      </c>
      <c r="K2932" s="107"/>
      <c r="L2932" s="11"/>
      <c r="M2932" s="676"/>
    </row>
    <row r="2933" spans="2:13" x14ac:dyDescent="0.2">
      <c r="B2933" s="676"/>
      <c r="C2933" s="677"/>
      <c r="D2933" s="143" t="s">
        <v>2297</v>
      </c>
      <c r="E2933" s="699"/>
      <c r="F2933" s="705">
        <v>-1</v>
      </c>
      <c r="G2933" s="619">
        <v>1.8</v>
      </c>
      <c r="H2933" s="715">
        <v>2.1</v>
      </c>
      <c r="I2933" s="679"/>
      <c r="J2933" s="458">
        <f t="shared" si="56"/>
        <v>-3.7800000000000002</v>
      </c>
      <c r="K2933" s="107"/>
      <c r="L2933" s="11"/>
      <c r="M2933" s="676"/>
    </row>
    <row r="2934" spans="2:13" x14ac:dyDescent="0.2">
      <c r="B2934" s="676"/>
      <c r="C2934" s="677"/>
      <c r="D2934" s="143" t="s">
        <v>2297</v>
      </c>
      <c r="E2934" s="699"/>
      <c r="F2934" s="705">
        <v>-1</v>
      </c>
      <c r="G2934" s="619">
        <v>1.2</v>
      </c>
      <c r="H2934" s="715">
        <v>2.1</v>
      </c>
      <c r="I2934" s="679"/>
      <c r="J2934" s="458">
        <f t="shared" si="56"/>
        <v>-2.52</v>
      </c>
      <c r="K2934" s="107"/>
      <c r="L2934" s="11"/>
      <c r="M2934" s="676"/>
    </row>
    <row r="2935" spans="2:13" x14ac:dyDescent="0.2">
      <c r="B2935" s="676"/>
      <c r="C2935" s="677"/>
      <c r="D2935" s="143" t="s">
        <v>2297</v>
      </c>
      <c r="E2935" s="699"/>
      <c r="F2935" s="705">
        <v>-1</v>
      </c>
      <c r="G2935" s="619">
        <v>0.9</v>
      </c>
      <c r="H2935" s="715">
        <v>2.1</v>
      </c>
      <c r="I2935" s="679"/>
      <c r="J2935" s="458">
        <f t="shared" si="56"/>
        <v>-1.8900000000000001</v>
      </c>
      <c r="K2935" s="107"/>
      <c r="L2935" s="11"/>
      <c r="M2935" s="676"/>
    </row>
    <row r="2936" spans="2:13" x14ac:dyDescent="0.2">
      <c r="B2936" s="676"/>
      <c r="C2936" s="677"/>
      <c r="D2936" s="143" t="s">
        <v>2390</v>
      </c>
      <c r="E2936" s="66"/>
      <c r="F2936" s="705">
        <v>-1</v>
      </c>
      <c r="G2936" s="619">
        <v>0.5</v>
      </c>
      <c r="H2936" s="679">
        <v>4.17</v>
      </c>
      <c r="I2936" s="679"/>
      <c r="J2936" s="458">
        <f t="shared" si="56"/>
        <v>-2.085</v>
      </c>
      <c r="K2936" s="107"/>
      <c r="L2936" s="11"/>
      <c r="M2936" s="676"/>
    </row>
    <row r="2937" spans="2:13" x14ac:dyDescent="0.2">
      <c r="B2937" s="676"/>
      <c r="C2937" s="677" t="s">
        <v>1520</v>
      </c>
      <c r="D2937" s="143" t="s">
        <v>2510</v>
      </c>
      <c r="E2937" s="66" t="s">
        <v>129</v>
      </c>
      <c r="F2937" s="705">
        <v>1</v>
      </c>
      <c r="G2937" s="619">
        <v>13.9</v>
      </c>
      <c r="H2937" s="679">
        <v>4.07</v>
      </c>
      <c r="I2937" s="679"/>
      <c r="J2937" s="458">
        <f t="shared" si="56"/>
        <v>56.573000000000008</v>
      </c>
      <c r="K2937" s="107"/>
      <c r="L2937" s="11"/>
      <c r="M2937" s="676"/>
    </row>
    <row r="2938" spans="2:13" x14ac:dyDescent="0.2">
      <c r="B2938" s="676"/>
      <c r="C2938" s="677"/>
      <c r="D2938" s="143" t="s">
        <v>2297</v>
      </c>
      <c r="E2938" s="699"/>
      <c r="F2938" s="705">
        <v>-1</v>
      </c>
      <c r="G2938" s="619">
        <v>1</v>
      </c>
      <c r="H2938" s="715">
        <v>2</v>
      </c>
      <c r="I2938" s="679"/>
      <c r="J2938" s="458">
        <f t="shared" si="56"/>
        <v>-2</v>
      </c>
      <c r="K2938" s="107"/>
      <c r="L2938" s="11"/>
      <c r="M2938" s="676"/>
    </row>
    <row r="2939" spans="2:13" x14ac:dyDescent="0.2">
      <c r="B2939" s="676"/>
      <c r="C2939" s="677" t="s">
        <v>1551</v>
      </c>
      <c r="D2939" s="143" t="s">
        <v>2381</v>
      </c>
      <c r="E2939" s="66" t="s">
        <v>121</v>
      </c>
      <c r="F2939" s="705">
        <v>1</v>
      </c>
      <c r="G2939" s="619">
        <v>8.1</v>
      </c>
      <c r="H2939" s="679">
        <v>1.25</v>
      </c>
      <c r="I2939" s="679"/>
      <c r="J2939" s="458">
        <f t="shared" si="56"/>
        <v>10.125</v>
      </c>
      <c r="K2939" s="107"/>
      <c r="L2939" s="11"/>
      <c r="M2939" s="676"/>
    </row>
    <row r="2940" spans="2:13" x14ac:dyDescent="0.2">
      <c r="B2940" s="676"/>
      <c r="C2940" s="677"/>
      <c r="D2940" s="143" t="s">
        <v>2297</v>
      </c>
      <c r="E2940" s="66"/>
      <c r="F2940" s="705">
        <v>-1</v>
      </c>
      <c r="G2940" s="619">
        <v>0.9</v>
      </c>
      <c r="H2940" s="679">
        <v>0.2</v>
      </c>
      <c r="I2940" s="679"/>
      <c r="J2940" s="458">
        <f t="shared" si="56"/>
        <v>-0.18000000000000002</v>
      </c>
      <c r="K2940" s="107"/>
      <c r="L2940" s="11"/>
      <c r="M2940" s="676"/>
    </row>
    <row r="2941" spans="2:13" x14ac:dyDescent="0.2">
      <c r="B2941" s="676"/>
      <c r="C2941" s="677" t="s">
        <v>1560</v>
      </c>
      <c r="D2941" s="143" t="s">
        <v>138</v>
      </c>
      <c r="E2941" s="66" t="s">
        <v>791</v>
      </c>
      <c r="F2941" s="705">
        <v>1</v>
      </c>
      <c r="G2941" s="619">
        <v>18.100000000000001</v>
      </c>
      <c r="H2941" s="679">
        <v>3.67</v>
      </c>
      <c r="I2941" s="679"/>
      <c r="J2941" s="458">
        <f t="shared" si="56"/>
        <v>66.427000000000007</v>
      </c>
      <c r="K2941" s="107"/>
      <c r="L2941" s="11"/>
      <c r="M2941" s="676"/>
    </row>
    <row r="2942" spans="2:13" x14ac:dyDescent="0.2">
      <c r="B2942" s="676"/>
      <c r="C2942" s="677"/>
      <c r="D2942" s="143" t="s">
        <v>2297</v>
      </c>
      <c r="E2942" s="699"/>
      <c r="F2942" s="705">
        <v>-2</v>
      </c>
      <c r="G2942" s="619">
        <v>1.8</v>
      </c>
      <c r="H2942" s="715">
        <v>2.1</v>
      </c>
      <c r="I2942" s="679"/>
      <c r="J2942" s="458">
        <f t="shared" si="56"/>
        <v>-7.5600000000000005</v>
      </c>
      <c r="K2942" s="107"/>
      <c r="L2942" s="11"/>
      <c r="M2942" s="676"/>
    </row>
    <row r="2943" spans="2:13" x14ac:dyDescent="0.2">
      <c r="B2943" s="676"/>
      <c r="C2943" s="677"/>
      <c r="D2943" s="143" t="s">
        <v>2297</v>
      </c>
      <c r="E2943" s="699"/>
      <c r="F2943" s="705">
        <v>-1</v>
      </c>
      <c r="G2943" s="619">
        <v>1.2</v>
      </c>
      <c r="H2943" s="715">
        <v>2.6</v>
      </c>
      <c r="I2943" s="679"/>
      <c r="J2943" s="458">
        <f t="shared" si="56"/>
        <v>-3.12</v>
      </c>
      <c r="K2943" s="107"/>
      <c r="L2943" s="11"/>
      <c r="M2943" s="676"/>
    </row>
    <row r="2944" spans="2:13" x14ac:dyDescent="0.2">
      <c r="B2944" s="676"/>
      <c r="C2944" s="677"/>
      <c r="D2944" s="143" t="s">
        <v>2297</v>
      </c>
      <c r="E2944" s="699"/>
      <c r="F2944" s="705">
        <v>-1</v>
      </c>
      <c r="G2944" s="619">
        <v>0.9</v>
      </c>
      <c r="H2944" s="715">
        <v>2.1</v>
      </c>
      <c r="I2944" s="679"/>
      <c r="J2944" s="458">
        <f t="shared" si="56"/>
        <v>-1.8900000000000001</v>
      </c>
      <c r="K2944" s="107"/>
      <c r="L2944" s="11"/>
      <c r="M2944" s="676"/>
    </row>
    <row r="2945" spans="2:13" x14ac:dyDescent="0.2">
      <c r="B2945" s="676"/>
      <c r="C2945" s="677"/>
      <c r="D2945" s="143" t="s">
        <v>2303</v>
      </c>
      <c r="E2945" s="699"/>
      <c r="F2945" s="705">
        <v>-1</v>
      </c>
      <c r="G2945" s="619">
        <v>2.2999999999999998</v>
      </c>
      <c r="H2945" s="715">
        <v>2.33</v>
      </c>
      <c r="I2945" s="679"/>
      <c r="J2945" s="458">
        <f t="shared" ref="J2945:J3008" si="58">PRODUCT(F2945:I2945)</f>
        <v>-5.359</v>
      </c>
      <c r="K2945" s="107"/>
      <c r="L2945" s="11"/>
      <c r="M2945" s="676"/>
    </row>
    <row r="2946" spans="2:13" x14ac:dyDescent="0.2">
      <c r="B2946" s="676"/>
      <c r="C2946" s="677"/>
      <c r="D2946" s="143" t="s">
        <v>2390</v>
      </c>
      <c r="E2946" s="66"/>
      <c r="F2946" s="705">
        <v>-1</v>
      </c>
      <c r="G2946" s="619">
        <v>0.5</v>
      </c>
      <c r="H2946" s="679">
        <v>4.17</v>
      </c>
      <c r="I2946" s="679"/>
      <c r="J2946" s="458">
        <f t="shared" si="58"/>
        <v>-2.085</v>
      </c>
      <c r="K2946" s="107"/>
      <c r="L2946" s="11"/>
      <c r="M2946" s="676"/>
    </row>
    <row r="2947" spans="2:13" x14ac:dyDescent="0.2">
      <c r="B2947" s="676"/>
      <c r="C2947" s="677" t="s">
        <v>1561</v>
      </c>
      <c r="D2947" s="143" t="s">
        <v>2382</v>
      </c>
      <c r="E2947" s="66" t="s">
        <v>125</v>
      </c>
      <c r="F2947" s="705">
        <v>1</v>
      </c>
      <c r="G2947" s="619">
        <v>14.4</v>
      </c>
      <c r="H2947" s="679">
        <v>2.0699999999999998</v>
      </c>
      <c r="I2947" s="679"/>
      <c r="J2947" s="458">
        <f t="shared" si="58"/>
        <v>29.808</v>
      </c>
      <c r="K2947" s="107"/>
      <c r="L2947" s="11"/>
      <c r="M2947" s="676"/>
    </row>
    <row r="2948" spans="2:13" x14ac:dyDescent="0.3">
      <c r="B2948" s="676"/>
      <c r="C2948" s="725"/>
      <c r="D2948" s="117" t="s">
        <v>2297</v>
      </c>
      <c r="E2948" s="699"/>
      <c r="F2948" s="705">
        <v>-2</v>
      </c>
      <c r="G2948" s="619">
        <v>1.8</v>
      </c>
      <c r="H2948" s="679">
        <v>0.5</v>
      </c>
      <c r="I2948" s="679"/>
      <c r="J2948" s="458">
        <f t="shared" si="58"/>
        <v>-1.8</v>
      </c>
      <c r="K2948" s="107"/>
      <c r="L2948" s="11"/>
      <c r="M2948" s="676"/>
    </row>
    <row r="2949" spans="2:13" x14ac:dyDescent="0.2">
      <c r="B2949" s="676"/>
      <c r="C2949" s="677" t="s">
        <v>1558</v>
      </c>
      <c r="D2949" s="143" t="s">
        <v>2511</v>
      </c>
      <c r="E2949" s="66" t="s">
        <v>791</v>
      </c>
      <c r="F2949" s="705">
        <v>1</v>
      </c>
      <c r="G2949" s="619">
        <v>6.25</v>
      </c>
      <c r="H2949" s="679">
        <v>3.15</v>
      </c>
      <c r="I2949" s="679"/>
      <c r="J2949" s="458">
        <f t="shared" si="58"/>
        <v>19.6875</v>
      </c>
      <c r="K2949" s="107"/>
      <c r="L2949" s="11"/>
      <c r="M2949" s="676"/>
    </row>
    <row r="2950" spans="2:13" x14ac:dyDescent="0.2">
      <c r="B2950" s="676"/>
      <c r="C2950" s="677" t="s">
        <v>1556</v>
      </c>
      <c r="D2950" s="143" t="s">
        <v>2512</v>
      </c>
      <c r="E2950" s="66" t="s">
        <v>791</v>
      </c>
      <c r="F2950" s="705">
        <v>1</v>
      </c>
      <c r="G2950" s="619">
        <v>6</v>
      </c>
      <c r="H2950" s="679">
        <v>3.15</v>
      </c>
      <c r="I2950" s="679"/>
      <c r="J2950" s="458">
        <f t="shared" si="58"/>
        <v>18.899999999999999</v>
      </c>
      <c r="K2950" s="107"/>
      <c r="L2950" s="11"/>
      <c r="M2950" s="676"/>
    </row>
    <row r="2951" spans="2:13" x14ac:dyDescent="0.3">
      <c r="B2951" s="676"/>
      <c r="C2951" s="725" t="s">
        <v>1551</v>
      </c>
      <c r="D2951" s="117" t="s">
        <v>762</v>
      </c>
      <c r="E2951" s="699" t="s">
        <v>121</v>
      </c>
      <c r="F2951" s="705">
        <v>1</v>
      </c>
      <c r="G2951" s="619">
        <v>14.5</v>
      </c>
      <c r="H2951" s="715">
        <v>2.27</v>
      </c>
      <c r="I2951" s="679"/>
      <c r="J2951" s="458">
        <f t="shared" si="58"/>
        <v>32.914999999999999</v>
      </c>
      <c r="K2951" s="107"/>
      <c r="L2951" s="11"/>
      <c r="M2951" s="676"/>
    </row>
    <row r="2952" spans="2:13" x14ac:dyDescent="0.3">
      <c r="B2952" s="676"/>
      <c r="C2952" s="725"/>
      <c r="D2952" s="117" t="s">
        <v>2315</v>
      </c>
      <c r="E2952" s="699"/>
      <c r="F2952" s="705">
        <v>1</v>
      </c>
      <c r="G2952" s="619">
        <v>9.1</v>
      </c>
      <c r="H2952" s="715">
        <v>0.2</v>
      </c>
      <c r="I2952" s="679"/>
      <c r="J2952" s="458">
        <f t="shared" si="58"/>
        <v>1.82</v>
      </c>
      <c r="K2952" s="107"/>
      <c r="L2952" s="11"/>
      <c r="M2952" s="676"/>
    </row>
    <row r="2953" spans="2:13" x14ac:dyDescent="0.3">
      <c r="B2953" s="676"/>
      <c r="C2953" s="725"/>
      <c r="D2953" s="117" t="s">
        <v>2297</v>
      </c>
      <c r="E2953" s="699"/>
      <c r="F2953" s="705">
        <v>-2</v>
      </c>
      <c r="G2953" s="619">
        <v>0.9</v>
      </c>
      <c r="H2953" s="715">
        <v>0.2</v>
      </c>
      <c r="I2953" s="679"/>
      <c r="J2953" s="458">
        <f t="shared" si="58"/>
        <v>-0.36000000000000004</v>
      </c>
      <c r="K2953" s="107"/>
      <c r="L2953" s="11"/>
      <c r="M2953" s="676"/>
    </row>
    <row r="2954" spans="2:13" x14ac:dyDescent="0.2">
      <c r="B2954" s="676"/>
      <c r="C2954" s="680" t="s">
        <v>1552</v>
      </c>
      <c r="D2954" s="143" t="s">
        <v>252</v>
      </c>
      <c r="E2954" s="699" t="s">
        <v>121</v>
      </c>
      <c r="F2954" s="705">
        <v>1</v>
      </c>
      <c r="G2954" s="619">
        <v>6.9</v>
      </c>
      <c r="H2954" s="715">
        <v>2.27</v>
      </c>
      <c r="I2954" s="679"/>
      <c r="J2954" s="458">
        <f t="shared" si="58"/>
        <v>15.663</v>
      </c>
      <c r="K2954" s="107"/>
      <c r="L2954" s="11"/>
      <c r="M2954" s="676"/>
    </row>
    <row r="2955" spans="2:13" x14ac:dyDescent="0.2">
      <c r="B2955" s="676"/>
      <c r="C2955" s="680"/>
      <c r="D2955" s="143" t="s">
        <v>2297</v>
      </c>
      <c r="E2955" s="699"/>
      <c r="F2955" s="705">
        <v>-2</v>
      </c>
      <c r="G2955" s="619">
        <v>0.9</v>
      </c>
      <c r="H2955" s="715">
        <v>0.2</v>
      </c>
      <c r="I2955" s="679"/>
      <c r="J2955" s="458">
        <f t="shared" si="58"/>
        <v>-0.36000000000000004</v>
      </c>
      <c r="K2955" s="107"/>
      <c r="L2955" s="11"/>
      <c r="M2955" s="676"/>
    </row>
    <row r="2956" spans="2:13" x14ac:dyDescent="0.2">
      <c r="B2956" s="676"/>
      <c r="C2956" s="680" t="s">
        <v>1554</v>
      </c>
      <c r="D2956" s="143" t="s">
        <v>762</v>
      </c>
      <c r="E2956" s="699" t="s">
        <v>121</v>
      </c>
      <c r="F2956" s="705">
        <v>1</v>
      </c>
      <c r="G2956" s="619">
        <v>17.2</v>
      </c>
      <c r="H2956" s="715">
        <v>2.27</v>
      </c>
      <c r="I2956" s="679"/>
      <c r="J2956" s="458">
        <f t="shared" si="58"/>
        <v>39.043999999999997</v>
      </c>
      <c r="K2956" s="107"/>
      <c r="L2956" s="11"/>
      <c r="M2956" s="676"/>
    </row>
    <row r="2957" spans="2:13" x14ac:dyDescent="0.3">
      <c r="B2957" s="676"/>
      <c r="C2957" s="725"/>
      <c r="D2957" s="117" t="s">
        <v>2315</v>
      </c>
      <c r="E2957" s="699"/>
      <c r="F2957" s="705">
        <v>1</v>
      </c>
      <c r="G2957" s="619">
        <v>7.8</v>
      </c>
      <c r="H2957" s="715">
        <v>0.2</v>
      </c>
      <c r="I2957" s="679"/>
      <c r="J2957" s="458">
        <f t="shared" si="58"/>
        <v>1.56</v>
      </c>
      <c r="K2957" s="107"/>
      <c r="L2957" s="11"/>
      <c r="M2957" s="676"/>
    </row>
    <row r="2958" spans="2:13" x14ac:dyDescent="0.2">
      <c r="B2958" s="676"/>
      <c r="C2958" s="680"/>
      <c r="D2958" s="143" t="s">
        <v>2297</v>
      </c>
      <c r="E2958" s="699"/>
      <c r="F2958" s="705">
        <v>-2</v>
      </c>
      <c r="G2958" s="619">
        <v>0.9</v>
      </c>
      <c r="H2958" s="715">
        <v>0.2</v>
      </c>
      <c r="I2958" s="679"/>
      <c r="J2958" s="458">
        <f t="shared" si="58"/>
        <v>-0.36000000000000004</v>
      </c>
      <c r="K2958" s="107"/>
      <c r="L2958" s="11"/>
      <c r="M2958" s="676"/>
    </row>
    <row r="2959" spans="2:13" x14ac:dyDescent="0.2">
      <c r="B2959" s="676"/>
      <c r="C2959" s="680" t="s">
        <v>1564</v>
      </c>
      <c r="D2959" s="143" t="s">
        <v>130</v>
      </c>
      <c r="E2959" s="699" t="s">
        <v>121</v>
      </c>
      <c r="F2959" s="705">
        <v>1</v>
      </c>
      <c r="G2959" s="619">
        <v>7.9</v>
      </c>
      <c r="H2959" s="715">
        <v>1.25</v>
      </c>
      <c r="I2959" s="679"/>
      <c r="J2959" s="458">
        <f t="shared" si="58"/>
        <v>9.875</v>
      </c>
      <c r="K2959" s="107"/>
      <c r="L2959" s="11"/>
      <c r="M2959" s="676"/>
    </row>
    <row r="2960" spans="2:13" x14ac:dyDescent="0.3">
      <c r="B2960" s="676"/>
      <c r="C2960" s="725"/>
      <c r="D2960" s="117" t="s">
        <v>2297</v>
      </c>
      <c r="E2960" s="66"/>
      <c r="F2960" s="705">
        <v>-1</v>
      </c>
      <c r="G2960" s="619">
        <v>0.9</v>
      </c>
      <c r="H2960" s="715">
        <v>0.2</v>
      </c>
      <c r="I2960" s="679"/>
      <c r="J2960" s="458">
        <f t="shared" si="58"/>
        <v>-0.18000000000000002</v>
      </c>
      <c r="K2960" s="107"/>
      <c r="L2960" s="11"/>
      <c r="M2960" s="676"/>
    </row>
    <row r="2961" spans="2:13" x14ac:dyDescent="0.3">
      <c r="B2961" s="676"/>
      <c r="C2961" s="725" t="s">
        <v>1516</v>
      </c>
      <c r="D2961" s="117" t="s">
        <v>1568</v>
      </c>
      <c r="E2961" s="66" t="s">
        <v>128</v>
      </c>
      <c r="F2961" s="705">
        <v>1</v>
      </c>
      <c r="G2961" s="619">
        <v>19.100000000000001</v>
      </c>
      <c r="H2961" s="715">
        <v>4.07</v>
      </c>
      <c r="I2961" s="679"/>
      <c r="J2961" s="458">
        <f t="shared" si="58"/>
        <v>77.737000000000009</v>
      </c>
      <c r="K2961" s="107"/>
      <c r="L2961" s="11"/>
      <c r="M2961" s="676"/>
    </row>
    <row r="2962" spans="2:13" x14ac:dyDescent="0.3">
      <c r="B2962" s="676"/>
      <c r="C2962" s="725"/>
      <c r="D2962" s="117" t="s">
        <v>2297</v>
      </c>
      <c r="E2962" s="66"/>
      <c r="F2962" s="705">
        <v>-1</v>
      </c>
      <c r="G2962" s="619">
        <v>1</v>
      </c>
      <c r="H2962" s="715">
        <v>2</v>
      </c>
      <c r="I2962" s="679"/>
      <c r="J2962" s="458">
        <f t="shared" si="58"/>
        <v>-2</v>
      </c>
      <c r="K2962" s="107"/>
      <c r="L2962" s="11"/>
      <c r="M2962" s="676"/>
    </row>
    <row r="2963" spans="2:13" x14ac:dyDescent="0.3">
      <c r="B2963" s="676"/>
      <c r="C2963" s="725"/>
      <c r="D2963" s="117" t="s">
        <v>2297</v>
      </c>
      <c r="E2963" s="66"/>
      <c r="F2963" s="705">
        <v>-2</v>
      </c>
      <c r="G2963" s="619">
        <v>0.9</v>
      </c>
      <c r="H2963" s="715">
        <v>2</v>
      </c>
      <c r="I2963" s="679"/>
      <c r="J2963" s="458">
        <f t="shared" si="58"/>
        <v>-3.6</v>
      </c>
      <c r="K2963" s="107"/>
      <c r="L2963" s="11"/>
      <c r="M2963" s="676"/>
    </row>
    <row r="2964" spans="2:13" x14ac:dyDescent="0.2">
      <c r="B2964" s="676"/>
      <c r="C2964" s="677"/>
      <c r="D2964" s="143" t="s">
        <v>2390</v>
      </c>
      <c r="E2964" s="66"/>
      <c r="F2964" s="705">
        <v>-1</v>
      </c>
      <c r="G2964" s="619">
        <v>0.5</v>
      </c>
      <c r="H2964" s="679">
        <v>4.07</v>
      </c>
      <c r="I2964" s="679"/>
      <c r="J2964" s="458">
        <f t="shared" si="58"/>
        <v>-2.0350000000000001</v>
      </c>
      <c r="K2964" s="107"/>
      <c r="L2964" s="11"/>
      <c r="M2964" s="676"/>
    </row>
    <row r="2965" spans="2:13" x14ac:dyDescent="0.2">
      <c r="B2965" s="676"/>
      <c r="C2965" s="677" t="s">
        <v>1567</v>
      </c>
      <c r="D2965" s="143" t="s">
        <v>122</v>
      </c>
      <c r="E2965" s="66" t="s">
        <v>120</v>
      </c>
      <c r="F2965" s="705">
        <v>1</v>
      </c>
      <c r="G2965" s="619">
        <v>8</v>
      </c>
      <c r="H2965" s="715">
        <v>2.87</v>
      </c>
      <c r="I2965" s="679"/>
      <c r="J2965" s="458">
        <f t="shared" si="58"/>
        <v>22.96</v>
      </c>
      <c r="K2965" s="107"/>
      <c r="L2965" s="11"/>
      <c r="M2965" s="676"/>
    </row>
    <row r="2966" spans="2:13" x14ac:dyDescent="0.2">
      <c r="B2966" s="676"/>
      <c r="C2966" s="677"/>
      <c r="D2966" s="143" t="s">
        <v>2297</v>
      </c>
      <c r="E2966" s="66"/>
      <c r="F2966" s="705">
        <v>-1</v>
      </c>
      <c r="G2966" s="619">
        <v>0.9</v>
      </c>
      <c r="H2966" s="715">
        <v>0.8</v>
      </c>
      <c r="I2966" s="679"/>
      <c r="J2966" s="458">
        <f t="shared" si="58"/>
        <v>-0.72000000000000008</v>
      </c>
      <c r="K2966" s="107"/>
      <c r="L2966" s="11"/>
      <c r="M2966" s="676"/>
    </row>
    <row r="2967" spans="2:13" x14ac:dyDescent="0.2">
      <c r="B2967" s="676"/>
      <c r="C2967" s="680" t="s">
        <v>1566</v>
      </c>
      <c r="D2967" s="564" t="s">
        <v>122</v>
      </c>
      <c r="E2967" s="66" t="s">
        <v>120</v>
      </c>
      <c r="F2967" s="705">
        <v>1</v>
      </c>
      <c r="G2967" s="619">
        <v>8</v>
      </c>
      <c r="H2967" s="715">
        <v>1.85</v>
      </c>
      <c r="I2967" s="679"/>
      <c r="J2967" s="458">
        <f t="shared" si="58"/>
        <v>14.8</v>
      </c>
      <c r="K2967" s="107"/>
      <c r="L2967" s="11"/>
      <c r="M2967" s="676"/>
    </row>
    <row r="2968" spans="2:13" x14ac:dyDescent="0.2">
      <c r="B2968" s="676"/>
      <c r="C2968" s="680"/>
      <c r="D2968" s="564" t="s">
        <v>2297</v>
      </c>
      <c r="E2968" s="66"/>
      <c r="F2968" s="705">
        <v>-1</v>
      </c>
      <c r="G2968" s="619">
        <v>0.9</v>
      </c>
      <c r="H2968" s="715">
        <v>0.8</v>
      </c>
      <c r="I2968" s="679"/>
      <c r="J2968" s="458">
        <f t="shared" si="58"/>
        <v>-0.72000000000000008</v>
      </c>
      <c r="K2968" s="107"/>
      <c r="L2968" s="11"/>
      <c r="M2968" s="676"/>
    </row>
    <row r="2969" spans="2:13" x14ac:dyDescent="0.2">
      <c r="B2969" s="676"/>
      <c r="C2969" s="680" t="s">
        <v>1565</v>
      </c>
      <c r="D2969" s="564" t="s">
        <v>177</v>
      </c>
      <c r="E2969" s="66" t="s">
        <v>786</v>
      </c>
      <c r="F2969" s="705">
        <v>1</v>
      </c>
      <c r="G2969" s="619">
        <v>8.6</v>
      </c>
      <c r="H2969" s="715">
        <v>2.17</v>
      </c>
      <c r="I2969" s="679"/>
      <c r="J2969" s="458">
        <f t="shared" si="58"/>
        <v>18.661999999999999</v>
      </c>
      <c r="K2969" s="107"/>
      <c r="L2969" s="11"/>
      <c r="M2969" s="676"/>
    </row>
    <row r="2970" spans="2:13" x14ac:dyDescent="0.2">
      <c r="B2970" s="676"/>
      <c r="C2970" s="677"/>
      <c r="D2970" s="143" t="s">
        <v>2297</v>
      </c>
      <c r="E2970" s="66"/>
      <c r="F2970" s="705">
        <v>-1</v>
      </c>
      <c r="G2970" s="619">
        <v>0.9</v>
      </c>
      <c r="H2970" s="715">
        <v>0.5</v>
      </c>
      <c r="I2970" s="679"/>
      <c r="J2970" s="458">
        <f t="shared" si="58"/>
        <v>-0.45</v>
      </c>
      <c r="K2970" s="107"/>
      <c r="L2970" s="11"/>
      <c r="M2970" s="676"/>
    </row>
    <row r="2971" spans="2:13" x14ac:dyDescent="0.2">
      <c r="B2971" s="676"/>
      <c r="C2971" s="677"/>
      <c r="D2971" s="143" t="s">
        <v>2390</v>
      </c>
      <c r="E2971" s="66"/>
      <c r="F2971" s="705">
        <v>-1</v>
      </c>
      <c r="G2971" s="619">
        <v>1</v>
      </c>
      <c r="H2971" s="679">
        <v>2.67</v>
      </c>
      <c r="I2971" s="679"/>
      <c r="J2971" s="458">
        <f t="shared" si="58"/>
        <v>-2.67</v>
      </c>
      <c r="K2971" s="107"/>
      <c r="L2971" s="11"/>
      <c r="M2971" s="676"/>
    </row>
    <row r="2972" spans="2:13" x14ac:dyDescent="0.2">
      <c r="B2972" s="676"/>
      <c r="C2972" s="677" t="s">
        <v>1518</v>
      </c>
      <c r="D2972" s="143" t="s">
        <v>176</v>
      </c>
      <c r="E2972" s="66" t="s">
        <v>128</v>
      </c>
      <c r="F2972" s="705">
        <v>1</v>
      </c>
      <c r="G2972" s="619">
        <v>14.1</v>
      </c>
      <c r="H2972" s="715">
        <v>4.07</v>
      </c>
      <c r="I2972" s="679"/>
      <c r="J2972" s="458">
        <f t="shared" si="58"/>
        <v>57.387</v>
      </c>
      <c r="K2972" s="107"/>
      <c r="L2972" s="11"/>
      <c r="M2972" s="676"/>
    </row>
    <row r="2973" spans="2:13" x14ac:dyDescent="0.2">
      <c r="B2973" s="676"/>
      <c r="C2973" s="677"/>
      <c r="D2973" s="143" t="s">
        <v>2297</v>
      </c>
      <c r="E2973" s="66"/>
      <c r="F2973" s="705">
        <v>-1</v>
      </c>
      <c r="G2973" s="619">
        <v>1</v>
      </c>
      <c r="H2973" s="715">
        <v>2.5</v>
      </c>
      <c r="I2973" s="679"/>
      <c r="J2973" s="458">
        <f t="shared" si="58"/>
        <v>-2.5</v>
      </c>
      <c r="K2973" s="107"/>
      <c r="L2973" s="11"/>
      <c r="M2973" s="676"/>
    </row>
    <row r="2974" spans="2:13" x14ac:dyDescent="0.3">
      <c r="B2974" s="676"/>
      <c r="C2974" s="725" t="s">
        <v>2282</v>
      </c>
      <c r="D2974" s="117" t="s">
        <v>138</v>
      </c>
      <c r="E2974" s="66" t="s">
        <v>125</v>
      </c>
      <c r="F2974" s="705">
        <v>1</v>
      </c>
      <c r="G2974" s="619">
        <v>20.100000000000001</v>
      </c>
      <c r="H2974" s="715">
        <v>1.55</v>
      </c>
      <c r="I2974" s="679"/>
      <c r="J2974" s="458">
        <f t="shared" si="58"/>
        <v>31.155000000000005</v>
      </c>
      <c r="K2974" s="107"/>
      <c r="L2974" s="11"/>
      <c r="M2974" s="676"/>
    </row>
    <row r="2975" spans="2:13" x14ac:dyDescent="0.3">
      <c r="B2975" s="676"/>
      <c r="C2975" s="725"/>
      <c r="D2975" s="117" t="s">
        <v>2297</v>
      </c>
      <c r="E2975" s="66"/>
      <c r="F2975" s="705">
        <v>-1</v>
      </c>
      <c r="G2975" s="619">
        <v>1</v>
      </c>
      <c r="H2975" s="715">
        <v>0.5</v>
      </c>
      <c r="I2975" s="679"/>
      <c r="J2975" s="458">
        <f t="shared" si="58"/>
        <v>-0.5</v>
      </c>
      <c r="K2975" s="107"/>
      <c r="L2975" s="11"/>
      <c r="M2975" s="676"/>
    </row>
    <row r="2976" spans="2:13" x14ac:dyDescent="0.3">
      <c r="B2976" s="676"/>
      <c r="C2976" s="677"/>
      <c r="D2976" s="117" t="s">
        <v>2297</v>
      </c>
      <c r="E2976" s="699"/>
      <c r="F2976" s="705">
        <v>-3</v>
      </c>
      <c r="G2976" s="619">
        <v>0.9</v>
      </c>
      <c r="H2976" s="715">
        <v>0.5</v>
      </c>
      <c r="I2976" s="679"/>
      <c r="J2976" s="458">
        <f t="shared" si="58"/>
        <v>-1.35</v>
      </c>
      <c r="K2976" s="107"/>
      <c r="L2976" s="11"/>
      <c r="M2976" s="676"/>
    </row>
    <row r="2977" spans="2:13" x14ac:dyDescent="0.3">
      <c r="B2977" s="676"/>
      <c r="C2977" s="677"/>
      <c r="D2977" s="117" t="s">
        <v>2297</v>
      </c>
      <c r="E2977" s="66"/>
      <c r="F2977" s="705">
        <v>-2</v>
      </c>
      <c r="G2977" s="619">
        <v>0.8</v>
      </c>
      <c r="H2977" s="715">
        <v>0.5</v>
      </c>
      <c r="I2977" s="679"/>
      <c r="J2977" s="458">
        <f t="shared" si="58"/>
        <v>-0.8</v>
      </c>
      <c r="K2977" s="107"/>
      <c r="L2977" s="11"/>
      <c r="M2977" s="676"/>
    </row>
    <row r="2978" spans="2:13" x14ac:dyDescent="0.3">
      <c r="B2978" s="676"/>
      <c r="C2978" s="677"/>
      <c r="D2978" s="117" t="s">
        <v>2297</v>
      </c>
      <c r="E2978" s="66"/>
      <c r="F2978" s="705">
        <v>-1</v>
      </c>
      <c r="G2978" s="619">
        <v>0.6</v>
      </c>
      <c r="H2978" s="715">
        <v>0.5</v>
      </c>
      <c r="I2978" s="679"/>
      <c r="J2978" s="458">
        <f t="shared" si="58"/>
        <v>-0.3</v>
      </c>
      <c r="K2978" s="107"/>
      <c r="L2978" s="11"/>
      <c r="M2978" s="676"/>
    </row>
    <row r="2979" spans="2:13" x14ac:dyDescent="0.3">
      <c r="B2979" s="676"/>
      <c r="C2979" s="725"/>
      <c r="D2979" s="117"/>
      <c r="E2979" s="66" t="s">
        <v>869</v>
      </c>
      <c r="F2979" s="705">
        <v>-1</v>
      </c>
      <c r="G2979" s="619">
        <v>1</v>
      </c>
      <c r="H2979" s="715">
        <v>1</v>
      </c>
      <c r="I2979" s="679"/>
      <c r="J2979" s="458">
        <f t="shared" si="58"/>
        <v>-1</v>
      </c>
      <c r="K2979" s="107"/>
      <c r="L2979" s="11"/>
      <c r="M2979" s="676"/>
    </row>
    <row r="2980" spans="2:13" x14ac:dyDescent="0.3">
      <c r="B2980" s="676"/>
      <c r="C2980" s="725"/>
      <c r="D2980" s="117"/>
      <c r="E2980" s="66" t="s">
        <v>2383</v>
      </c>
      <c r="F2980" s="705">
        <v>-1</v>
      </c>
      <c r="G2980" s="619">
        <v>4.3499999999999996</v>
      </c>
      <c r="H2980" s="715">
        <v>1</v>
      </c>
      <c r="I2980" s="679"/>
      <c r="J2980" s="458">
        <f t="shared" si="58"/>
        <v>-4.3499999999999996</v>
      </c>
      <c r="K2980" s="107"/>
      <c r="L2980" s="11"/>
      <c r="M2980" s="676"/>
    </row>
    <row r="2981" spans="2:13" x14ac:dyDescent="0.3">
      <c r="B2981" s="676"/>
      <c r="C2981" s="725"/>
      <c r="D2981" s="117"/>
      <c r="E2981" s="66" t="s">
        <v>1081</v>
      </c>
      <c r="F2981" s="705">
        <v>-1</v>
      </c>
      <c r="G2981" s="619">
        <v>2.5</v>
      </c>
      <c r="H2981" s="715">
        <v>1</v>
      </c>
      <c r="I2981" s="679"/>
      <c r="J2981" s="458">
        <f t="shared" si="58"/>
        <v>-2.5</v>
      </c>
      <c r="K2981" s="107"/>
      <c r="L2981" s="11"/>
      <c r="M2981" s="676"/>
    </row>
    <row r="2982" spans="2:13" x14ac:dyDescent="0.2">
      <c r="B2982" s="676"/>
      <c r="C2982" s="677"/>
      <c r="D2982" s="143" t="s">
        <v>2390</v>
      </c>
      <c r="E2982" s="66"/>
      <c r="F2982" s="705">
        <v>-1</v>
      </c>
      <c r="G2982" s="619">
        <v>1.3</v>
      </c>
      <c r="H2982" s="679">
        <v>2.57</v>
      </c>
      <c r="I2982" s="679"/>
      <c r="J2982" s="458">
        <f t="shared" si="58"/>
        <v>-3.3409999999999997</v>
      </c>
      <c r="K2982" s="107"/>
      <c r="L2982" s="11"/>
      <c r="M2982" s="676"/>
    </row>
    <row r="2983" spans="2:13" x14ac:dyDescent="0.3">
      <c r="B2983" s="676"/>
      <c r="C2983" s="725" t="s">
        <v>1573</v>
      </c>
      <c r="D2983" s="117" t="s">
        <v>795</v>
      </c>
      <c r="E2983" s="66" t="s">
        <v>128</v>
      </c>
      <c r="F2983" s="705">
        <v>1</v>
      </c>
      <c r="G2983" s="619">
        <v>9.3000000000000007</v>
      </c>
      <c r="H2983" s="715">
        <v>4.07</v>
      </c>
      <c r="I2983" s="679"/>
      <c r="J2983" s="458">
        <f t="shared" si="58"/>
        <v>37.851000000000006</v>
      </c>
      <c r="K2983" s="107"/>
      <c r="L2983" s="11"/>
      <c r="M2983" s="676"/>
    </row>
    <row r="2984" spans="2:13" x14ac:dyDescent="0.2">
      <c r="B2984" s="676"/>
      <c r="C2984" s="677"/>
      <c r="D2984" s="143" t="s">
        <v>2297</v>
      </c>
      <c r="E2984" s="66"/>
      <c r="F2984" s="705">
        <v>-1</v>
      </c>
      <c r="G2984" s="619">
        <v>0.9</v>
      </c>
      <c r="H2984" s="715">
        <v>1</v>
      </c>
      <c r="I2984" s="679"/>
      <c r="J2984" s="458">
        <f t="shared" si="58"/>
        <v>-0.9</v>
      </c>
      <c r="K2984" s="107"/>
      <c r="L2984" s="11"/>
      <c r="M2984" s="676"/>
    </row>
    <row r="2985" spans="2:13" x14ac:dyDescent="0.2">
      <c r="B2985" s="676"/>
      <c r="C2985" s="677"/>
      <c r="D2985" s="143" t="s">
        <v>2303</v>
      </c>
      <c r="E2985" s="66"/>
      <c r="F2985" s="705">
        <v>-1</v>
      </c>
      <c r="G2985" s="619">
        <v>1.2</v>
      </c>
      <c r="H2985" s="715">
        <v>2.5</v>
      </c>
      <c r="I2985" s="679"/>
      <c r="J2985" s="458">
        <f t="shared" si="58"/>
        <v>-3</v>
      </c>
      <c r="K2985" s="107"/>
      <c r="L2985" s="11"/>
      <c r="M2985" s="676"/>
    </row>
    <row r="2986" spans="2:13" x14ac:dyDescent="0.2">
      <c r="B2986" s="676"/>
      <c r="C2986" s="677" t="s">
        <v>1571</v>
      </c>
      <c r="D2986" s="143" t="s">
        <v>2384</v>
      </c>
      <c r="E2986" s="66" t="s">
        <v>128</v>
      </c>
      <c r="F2986" s="705">
        <v>1</v>
      </c>
      <c r="G2986" s="619">
        <v>14.3</v>
      </c>
      <c r="H2986" s="715">
        <v>4.07</v>
      </c>
      <c r="I2986" s="679"/>
      <c r="J2986" s="458">
        <f t="shared" si="58"/>
        <v>58.201000000000008</v>
      </c>
      <c r="K2986" s="107"/>
      <c r="L2986" s="11"/>
      <c r="M2986" s="676"/>
    </row>
    <row r="2987" spans="2:13" x14ac:dyDescent="0.2">
      <c r="B2987" s="676"/>
      <c r="C2987" s="725"/>
      <c r="D2987" s="143" t="s">
        <v>2345</v>
      </c>
      <c r="E2987" s="66"/>
      <c r="F2987" s="705">
        <v>-1</v>
      </c>
      <c r="G2987" s="619">
        <v>4.3499999999999996</v>
      </c>
      <c r="H2987" s="715">
        <v>2.5</v>
      </c>
      <c r="I2987" s="679"/>
      <c r="J2987" s="458">
        <f t="shared" si="58"/>
        <v>-10.875</v>
      </c>
      <c r="K2987" s="107"/>
      <c r="L2987" s="11"/>
      <c r="M2987" s="676"/>
    </row>
    <row r="2988" spans="2:13" x14ac:dyDescent="0.2">
      <c r="B2988" s="676"/>
      <c r="C2988" s="677" t="s">
        <v>1570</v>
      </c>
      <c r="D2988" s="143" t="s">
        <v>803</v>
      </c>
      <c r="E2988" s="66" t="s">
        <v>128</v>
      </c>
      <c r="F2988" s="705">
        <v>1</v>
      </c>
      <c r="G2988" s="619">
        <v>17.2</v>
      </c>
      <c r="H2988" s="715">
        <v>4.07</v>
      </c>
      <c r="I2988" s="679"/>
      <c r="J2988" s="458">
        <f t="shared" si="58"/>
        <v>70.004000000000005</v>
      </c>
      <c r="K2988" s="107"/>
      <c r="L2988" s="11"/>
      <c r="M2988" s="676"/>
    </row>
    <row r="2989" spans="2:13" x14ac:dyDescent="0.2">
      <c r="B2989" s="676"/>
      <c r="C2989" s="677"/>
      <c r="D2989" s="143" t="s">
        <v>2345</v>
      </c>
      <c r="E2989" s="66"/>
      <c r="F2989" s="705">
        <v>-1</v>
      </c>
      <c r="G2989" s="619">
        <v>2.5</v>
      </c>
      <c r="H2989" s="715">
        <v>2.5</v>
      </c>
      <c r="I2989" s="679"/>
      <c r="J2989" s="458">
        <f t="shared" si="58"/>
        <v>-6.25</v>
      </c>
      <c r="K2989" s="107"/>
      <c r="L2989" s="11"/>
      <c r="M2989" s="676"/>
    </row>
    <row r="2990" spans="2:13" x14ac:dyDescent="0.2">
      <c r="B2990" s="676"/>
      <c r="C2990" s="677"/>
      <c r="D2990" s="143" t="s">
        <v>2371</v>
      </c>
      <c r="E2990" s="66"/>
      <c r="F2990" s="705">
        <v>-2</v>
      </c>
      <c r="G2990" s="619">
        <v>2.1</v>
      </c>
      <c r="H2990" s="715">
        <v>1.4</v>
      </c>
      <c r="I2990" s="679"/>
      <c r="J2990" s="458">
        <f t="shared" si="58"/>
        <v>-5.88</v>
      </c>
      <c r="K2990" s="107"/>
      <c r="L2990" s="11"/>
      <c r="M2990" s="676"/>
    </row>
    <row r="2991" spans="2:13" x14ac:dyDescent="0.2">
      <c r="B2991" s="676"/>
      <c r="C2991" s="725" t="s">
        <v>1538</v>
      </c>
      <c r="D2991" s="143" t="s">
        <v>773</v>
      </c>
      <c r="E2991" s="66" t="s">
        <v>792</v>
      </c>
      <c r="F2991" s="705">
        <v>1</v>
      </c>
      <c r="G2991" s="619">
        <v>34.75</v>
      </c>
      <c r="H2991" s="715">
        <v>0.56999999999999995</v>
      </c>
      <c r="I2991" s="679"/>
      <c r="J2991" s="458">
        <f t="shared" si="58"/>
        <v>19.807499999999997</v>
      </c>
      <c r="K2991" s="107"/>
      <c r="L2991" s="11"/>
      <c r="M2991" s="676"/>
    </row>
    <row r="2992" spans="2:13" x14ac:dyDescent="0.3">
      <c r="B2992" s="676"/>
      <c r="C2992" s="725"/>
      <c r="D2992" s="117" t="s">
        <v>2390</v>
      </c>
      <c r="E2992" s="66"/>
      <c r="F2992" s="705">
        <v>-1</v>
      </c>
      <c r="G2992" s="619">
        <v>8.5500000000000007</v>
      </c>
      <c r="H2992" s="715">
        <v>1.07</v>
      </c>
      <c r="I2992" s="679"/>
      <c r="J2992" s="458">
        <f t="shared" si="58"/>
        <v>-9.1485000000000021</v>
      </c>
      <c r="K2992" s="107"/>
      <c r="L2992" s="11"/>
      <c r="M2992" s="676"/>
    </row>
    <row r="2993" spans="2:13" x14ac:dyDescent="0.2">
      <c r="B2993" s="676"/>
      <c r="C2993" s="677" t="s">
        <v>2290</v>
      </c>
      <c r="D2993" s="143" t="s">
        <v>2387</v>
      </c>
      <c r="E2993" s="66" t="s">
        <v>792</v>
      </c>
      <c r="F2993" s="705">
        <v>1</v>
      </c>
      <c r="G2993" s="619">
        <v>14.8</v>
      </c>
      <c r="H2993" s="715">
        <v>1.07</v>
      </c>
      <c r="I2993" s="679"/>
      <c r="J2993" s="458">
        <f t="shared" si="58"/>
        <v>15.836000000000002</v>
      </c>
      <c r="K2993" s="107"/>
      <c r="L2993" s="11"/>
      <c r="M2993" s="676"/>
    </row>
    <row r="2994" spans="2:13" x14ac:dyDescent="0.2">
      <c r="B2994" s="676"/>
      <c r="C2994" s="677"/>
      <c r="D2994" s="143" t="s">
        <v>2388</v>
      </c>
      <c r="E2994" s="66"/>
      <c r="F2994" s="705">
        <v>1</v>
      </c>
      <c r="G2994" s="619">
        <v>10.199999999999999</v>
      </c>
      <c r="H2994" s="715">
        <v>0.05</v>
      </c>
      <c r="I2994" s="679"/>
      <c r="J2994" s="458">
        <f t="shared" si="58"/>
        <v>0.51</v>
      </c>
      <c r="K2994" s="107"/>
      <c r="L2994" s="11"/>
      <c r="M2994" s="676"/>
    </row>
    <row r="2995" spans="2:13" x14ac:dyDescent="0.3">
      <c r="B2995" s="676"/>
      <c r="C2995" s="725"/>
      <c r="D2995" s="117" t="s">
        <v>2390</v>
      </c>
      <c r="E2995" s="66"/>
      <c r="F2995" s="705">
        <v>-1</v>
      </c>
      <c r="G2995" s="619">
        <v>2.5499999999999998</v>
      </c>
      <c r="H2995" s="715">
        <v>1.07</v>
      </c>
      <c r="I2995" s="679"/>
      <c r="J2995" s="458">
        <f t="shared" si="58"/>
        <v>-2.7284999999999999</v>
      </c>
      <c r="K2995" s="107"/>
      <c r="L2995" s="11"/>
      <c r="M2995" s="676"/>
    </row>
    <row r="2996" spans="2:13" x14ac:dyDescent="0.2">
      <c r="B2996" s="676"/>
      <c r="C2996" s="677" t="s">
        <v>1547</v>
      </c>
      <c r="D2996" s="143" t="s">
        <v>156</v>
      </c>
      <c r="E2996" s="66" t="s">
        <v>121</v>
      </c>
      <c r="F2996" s="705">
        <v>1</v>
      </c>
      <c r="G2996" s="619">
        <v>10.8</v>
      </c>
      <c r="H2996" s="715">
        <v>2.27</v>
      </c>
      <c r="I2996" s="679"/>
      <c r="J2996" s="458">
        <f t="shared" si="58"/>
        <v>24.516000000000002</v>
      </c>
      <c r="K2996" s="107"/>
      <c r="L2996" s="11"/>
      <c r="M2996" s="676"/>
    </row>
    <row r="2997" spans="2:13" x14ac:dyDescent="0.2">
      <c r="B2997" s="676"/>
      <c r="C2997" s="677"/>
      <c r="D2997" s="143" t="s">
        <v>2297</v>
      </c>
      <c r="E2997" s="66"/>
      <c r="F2997" s="705">
        <v>-3</v>
      </c>
      <c r="G2997" s="619">
        <v>1</v>
      </c>
      <c r="H2997" s="715">
        <v>0.2</v>
      </c>
      <c r="I2997" s="679"/>
      <c r="J2997" s="458">
        <f t="shared" si="58"/>
        <v>-0.60000000000000009</v>
      </c>
      <c r="K2997" s="107"/>
      <c r="L2997" s="11"/>
      <c r="M2997" s="676"/>
    </row>
    <row r="2998" spans="2:13" x14ac:dyDescent="0.2">
      <c r="B2998" s="676"/>
      <c r="C2998" s="677" t="s">
        <v>1548</v>
      </c>
      <c r="D2998" s="143" t="s">
        <v>2204</v>
      </c>
      <c r="E2998" s="66" t="s">
        <v>121</v>
      </c>
      <c r="F2998" s="705">
        <v>1</v>
      </c>
      <c r="G2998" s="619">
        <v>11.5</v>
      </c>
      <c r="H2998" s="715">
        <v>2.27</v>
      </c>
      <c r="I2998" s="679"/>
      <c r="J2998" s="458">
        <f t="shared" si="58"/>
        <v>26.105</v>
      </c>
      <c r="K2998" s="107"/>
      <c r="L2998" s="11"/>
      <c r="M2998" s="676"/>
    </row>
    <row r="2999" spans="2:13" x14ac:dyDescent="0.2">
      <c r="B2999" s="676"/>
      <c r="C2999" s="677"/>
      <c r="D2999" s="143" t="s">
        <v>2297</v>
      </c>
      <c r="E2999" s="66"/>
      <c r="F2999" s="705">
        <v>-1</v>
      </c>
      <c r="G2999" s="619">
        <v>0.9</v>
      </c>
      <c r="H2999" s="715">
        <v>0.2</v>
      </c>
      <c r="I2999" s="679"/>
      <c r="J2999" s="458">
        <f t="shared" si="58"/>
        <v>-0.18000000000000002</v>
      </c>
      <c r="K2999" s="107"/>
      <c r="L2999" s="11"/>
      <c r="M2999" s="676"/>
    </row>
    <row r="3000" spans="2:13" x14ac:dyDescent="0.2">
      <c r="B3000" s="676"/>
      <c r="C3000" s="677"/>
      <c r="D3000" s="143" t="s">
        <v>2315</v>
      </c>
      <c r="E3000" s="66"/>
      <c r="F3000" s="705">
        <v>1</v>
      </c>
      <c r="G3000" s="619">
        <v>5.2</v>
      </c>
      <c r="H3000" s="715">
        <v>0.2</v>
      </c>
      <c r="I3000" s="679"/>
      <c r="J3000" s="458">
        <f t="shared" si="58"/>
        <v>1.04</v>
      </c>
      <c r="K3000" s="107"/>
      <c r="L3000" s="11"/>
      <c r="M3000" s="676"/>
    </row>
    <row r="3001" spans="2:13" x14ac:dyDescent="0.2">
      <c r="B3001" s="676"/>
      <c r="C3001" s="677" t="s">
        <v>1578</v>
      </c>
      <c r="D3001" s="143" t="s">
        <v>2389</v>
      </c>
      <c r="E3001" s="66" t="s">
        <v>792</v>
      </c>
      <c r="F3001" s="705">
        <v>1</v>
      </c>
      <c r="G3001" s="619">
        <v>19.7</v>
      </c>
      <c r="H3001" s="715">
        <v>1.07</v>
      </c>
      <c r="I3001" s="679"/>
      <c r="J3001" s="458">
        <f t="shared" si="58"/>
        <v>21.079000000000001</v>
      </c>
      <c r="K3001" s="107"/>
      <c r="L3001" s="11"/>
      <c r="M3001" s="676"/>
    </row>
    <row r="3002" spans="2:13" x14ac:dyDescent="0.2">
      <c r="B3002" s="676"/>
      <c r="C3002" s="677"/>
      <c r="D3002" s="143" t="s">
        <v>2390</v>
      </c>
      <c r="E3002" s="66"/>
      <c r="F3002" s="705">
        <v>1</v>
      </c>
      <c r="G3002" s="619">
        <v>2.6</v>
      </c>
      <c r="H3002" s="715">
        <v>1.07</v>
      </c>
      <c r="I3002" s="679"/>
      <c r="J3002" s="458">
        <f t="shared" si="58"/>
        <v>2.7820000000000005</v>
      </c>
      <c r="K3002" s="107"/>
      <c r="L3002" s="11"/>
      <c r="M3002" s="676"/>
    </row>
    <row r="3003" spans="2:13" x14ac:dyDescent="0.2">
      <c r="B3003" s="676"/>
      <c r="C3003" s="677" t="s">
        <v>2291</v>
      </c>
      <c r="D3003" s="143" t="s">
        <v>774</v>
      </c>
      <c r="E3003" s="66" t="s">
        <v>125</v>
      </c>
      <c r="F3003" s="705">
        <v>1</v>
      </c>
      <c r="G3003" s="619">
        <v>10.8</v>
      </c>
      <c r="H3003" s="715">
        <v>2.57</v>
      </c>
      <c r="I3003" s="679"/>
      <c r="J3003" s="458">
        <f t="shared" si="58"/>
        <v>27.756</v>
      </c>
      <c r="K3003" s="107"/>
      <c r="L3003" s="11"/>
      <c r="M3003" s="676"/>
    </row>
    <row r="3004" spans="2:13" x14ac:dyDescent="0.2">
      <c r="B3004" s="676"/>
      <c r="C3004" s="677"/>
      <c r="D3004" s="143" t="s">
        <v>2297</v>
      </c>
      <c r="E3004" s="66"/>
      <c r="F3004" s="705">
        <v>-1</v>
      </c>
      <c r="G3004" s="619">
        <v>1</v>
      </c>
      <c r="H3004" s="715">
        <v>0.5</v>
      </c>
      <c r="I3004" s="679"/>
      <c r="J3004" s="458">
        <f t="shared" si="58"/>
        <v>-0.5</v>
      </c>
      <c r="K3004" s="107"/>
      <c r="L3004" s="11"/>
      <c r="M3004" s="676"/>
    </row>
    <row r="3005" spans="2:13" x14ac:dyDescent="0.2">
      <c r="B3005" s="676"/>
      <c r="C3005" s="677"/>
      <c r="D3005" s="143"/>
      <c r="E3005" s="66" t="s">
        <v>57</v>
      </c>
      <c r="F3005" s="705">
        <v>-1</v>
      </c>
      <c r="G3005" s="619">
        <v>1.2</v>
      </c>
      <c r="H3005" s="715">
        <v>0.5</v>
      </c>
      <c r="I3005" s="679"/>
      <c r="J3005" s="458">
        <f t="shared" si="58"/>
        <v>-0.6</v>
      </c>
      <c r="K3005" s="107"/>
      <c r="L3005" s="11"/>
      <c r="M3005" s="676"/>
    </row>
    <row r="3006" spans="2:13" x14ac:dyDescent="0.2">
      <c r="B3006" s="676"/>
      <c r="C3006" s="725" t="s">
        <v>1540</v>
      </c>
      <c r="D3006" s="143" t="s">
        <v>155</v>
      </c>
      <c r="E3006" s="66" t="s">
        <v>128</v>
      </c>
      <c r="F3006" s="705">
        <v>1</v>
      </c>
      <c r="G3006" s="619">
        <v>14</v>
      </c>
      <c r="H3006" s="715">
        <v>4.07</v>
      </c>
      <c r="I3006" s="679"/>
      <c r="J3006" s="458">
        <f t="shared" si="58"/>
        <v>56.980000000000004</v>
      </c>
      <c r="K3006" s="107"/>
      <c r="L3006" s="11"/>
      <c r="M3006" s="676"/>
    </row>
    <row r="3007" spans="2:13" x14ac:dyDescent="0.2">
      <c r="B3007" s="676"/>
      <c r="C3007" s="725"/>
      <c r="D3007" s="143" t="s">
        <v>2297</v>
      </c>
      <c r="E3007" s="66"/>
      <c r="F3007" s="705">
        <v>-1</v>
      </c>
      <c r="G3007" s="619">
        <v>1</v>
      </c>
      <c r="H3007" s="715">
        <v>2</v>
      </c>
      <c r="I3007" s="679"/>
      <c r="J3007" s="458">
        <f t="shared" si="58"/>
        <v>-2</v>
      </c>
      <c r="K3007" s="107"/>
      <c r="L3007" s="11"/>
      <c r="M3007" s="676"/>
    </row>
    <row r="3008" spans="2:13" x14ac:dyDescent="0.2">
      <c r="B3008" s="676"/>
      <c r="C3008" s="677"/>
      <c r="D3008" s="143" t="s">
        <v>2371</v>
      </c>
      <c r="E3008" s="66"/>
      <c r="F3008" s="705">
        <v>-1</v>
      </c>
      <c r="G3008" s="619">
        <v>2.4</v>
      </c>
      <c r="H3008" s="715">
        <v>1.4</v>
      </c>
      <c r="I3008" s="679"/>
      <c r="J3008" s="458">
        <f t="shared" si="58"/>
        <v>-3.36</v>
      </c>
      <c r="K3008" s="107"/>
      <c r="L3008" s="11"/>
      <c r="M3008" s="676"/>
    </row>
    <row r="3009" spans="2:13" x14ac:dyDescent="0.2">
      <c r="B3009" s="676"/>
      <c r="C3009" s="677"/>
      <c r="D3009" s="143" t="s">
        <v>2390</v>
      </c>
      <c r="E3009" s="66"/>
      <c r="F3009" s="705">
        <v>-1</v>
      </c>
      <c r="G3009" s="619">
        <v>1</v>
      </c>
      <c r="H3009" s="679">
        <v>4.07</v>
      </c>
      <c r="I3009" s="679"/>
      <c r="J3009" s="458">
        <f t="shared" ref="J3009:J3061" si="59">PRODUCT(F3009:I3009)</f>
        <v>-4.07</v>
      </c>
      <c r="K3009" s="107"/>
      <c r="L3009" s="11"/>
      <c r="M3009" s="676"/>
    </row>
    <row r="3010" spans="2:13" x14ac:dyDescent="0.3">
      <c r="B3010" s="676"/>
      <c r="C3010" s="677" t="s">
        <v>1542</v>
      </c>
      <c r="D3010" s="117" t="s">
        <v>2391</v>
      </c>
      <c r="E3010" s="699" t="s">
        <v>121</v>
      </c>
      <c r="F3010" s="705">
        <v>1</v>
      </c>
      <c r="G3010" s="619">
        <v>25.5</v>
      </c>
      <c r="H3010" s="715">
        <v>1.77</v>
      </c>
      <c r="I3010" s="679"/>
      <c r="J3010" s="458">
        <f t="shared" si="59"/>
        <v>45.134999999999998</v>
      </c>
      <c r="K3010" s="107"/>
      <c r="L3010" s="11"/>
      <c r="M3010" s="676"/>
    </row>
    <row r="3011" spans="2:13" x14ac:dyDescent="0.3">
      <c r="B3011" s="676"/>
      <c r="C3011" s="677"/>
      <c r="D3011" s="117" t="s">
        <v>2297</v>
      </c>
      <c r="E3011" s="699"/>
      <c r="F3011" s="705">
        <v>-1</v>
      </c>
      <c r="G3011" s="619">
        <v>1.2</v>
      </c>
      <c r="H3011" s="715">
        <v>0.2</v>
      </c>
      <c r="I3011" s="679"/>
      <c r="J3011" s="458">
        <f t="shared" si="59"/>
        <v>-0.24</v>
      </c>
      <c r="K3011" s="107"/>
      <c r="L3011" s="11"/>
      <c r="M3011" s="676"/>
    </row>
    <row r="3012" spans="2:13" x14ac:dyDescent="0.3">
      <c r="B3012" s="676"/>
      <c r="C3012" s="677"/>
      <c r="D3012" s="117" t="s">
        <v>2297</v>
      </c>
      <c r="E3012" s="699"/>
      <c r="F3012" s="705">
        <v>-1</v>
      </c>
      <c r="G3012" s="619">
        <v>1</v>
      </c>
      <c r="H3012" s="715">
        <v>0.2</v>
      </c>
      <c r="I3012" s="679"/>
      <c r="J3012" s="458">
        <f t="shared" si="59"/>
        <v>-0.2</v>
      </c>
      <c r="K3012" s="107"/>
      <c r="L3012" s="11"/>
      <c r="M3012" s="676"/>
    </row>
    <row r="3013" spans="2:13" x14ac:dyDescent="0.3">
      <c r="B3013" s="676"/>
      <c r="C3013" s="677"/>
      <c r="D3013" s="117"/>
      <c r="E3013" s="699" t="s">
        <v>57</v>
      </c>
      <c r="F3013" s="705">
        <v>-2</v>
      </c>
      <c r="G3013" s="619">
        <v>1.2</v>
      </c>
      <c r="H3013" s="715">
        <v>0.2</v>
      </c>
      <c r="I3013" s="679"/>
      <c r="J3013" s="458">
        <f t="shared" si="59"/>
        <v>-0.48</v>
      </c>
      <c r="K3013" s="107"/>
      <c r="L3013" s="11"/>
      <c r="M3013" s="676"/>
    </row>
    <row r="3014" spans="2:13" x14ac:dyDescent="0.2">
      <c r="B3014" s="676"/>
      <c r="C3014" s="677"/>
      <c r="D3014" s="143" t="s">
        <v>2390</v>
      </c>
      <c r="E3014" s="66"/>
      <c r="F3014" s="705">
        <v>-1</v>
      </c>
      <c r="G3014" s="619">
        <v>0.5</v>
      </c>
      <c r="H3014" s="679">
        <v>2.27</v>
      </c>
      <c r="I3014" s="679"/>
      <c r="J3014" s="458">
        <f t="shared" si="59"/>
        <v>-1.135</v>
      </c>
      <c r="K3014" s="107"/>
      <c r="L3014" s="11"/>
      <c r="M3014" s="676"/>
    </row>
    <row r="3015" spans="2:13" x14ac:dyDescent="0.3">
      <c r="B3015" s="676"/>
      <c r="C3015" s="677" t="s">
        <v>1545</v>
      </c>
      <c r="D3015" s="117" t="s">
        <v>2392</v>
      </c>
      <c r="E3015" s="699" t="s">
        <v>121</v>
      </c>
      <c r="F3015" s="705">
        <v>1</v>
      </c>
      <c r="G3015" s="619">
        <v>12.6</v>
      </c>
      <c r="H3015" s="715">
        <v>2.27</v>
      </c>
      <c r="I3015" s="679"/>
      <c r="J3015" s="458">
        <f t="shared" si="59"/>
        <v>28.602</v>
      </c>
      <c r="K3015" s="107"/>
      <c r="L3015" s="11"/>
      <c r="M3015" s="676"/>
    </row>
    <row r="3016" spans="2:13" x14ac:dyDescent="0.3">
      <c r="B3016" s="676"/>
      <c r="C3016" s="677"/>
      <c r="D3016" s="117" t="s">
        <v>2297</v>
      </c>
      <c r="E3016" s="699"/>
      <c r="F3016" s="705">
        <v>-1</v>
      </c>
      <c r="G3016" s="619">
        <v>1</v>
      </c>
      <c r="H3016" s="715">
        <v>0.2</v>
      </c>
      <c r="I3016" s="679"/>
      <c r="J3016" s="458">
        <f t="shared" si="59"/>
        <v>-0.2</v>
      </c>
      <c r="K3016" s="107"/>
      <c r="L3016" s="11"/>
      <c r="M3016" s="676"/>
    </row>
    <row r="3017" spans="2:13" x14ac:dyDescent="0.3">
      <c r="B3017" s="676"/>
      <c r="C3017" s="677"/>
      <c r="D3017" s="117"/>
      <c r="E3017" s="699" t="s">
        <v>57</v>
      </c>
      <c r="F3017" s="705">
        <v>-1</v>
      </c>
      <c r="G3017" s="619">
        <v>1.2</v>
      </c>
      <c r="H3017" s="715">
        <v>0.2</v>
      </c>
      <c r="I3017" s="679"/>
      <c r="J3017" s="458">
        <f t="shared" si="59"/>
        <v>-0.24</v>
      </c>
      <c r="K3017" s="107"/>
      <c r="L3017" s="11"/>
      <c r="M3017" s="676"/>
    </row>
    <row r="3018" spans="2:13" x14ac:dyDescent="0.2">
      <c r="B3018" s="676"/>
      <c r="C3018" s="677"/>
      <c r="D3018" s="143" t="s">
        <v>2390</v>
      </c>
      <c r="E3018" s="66"/>
      <c r="F3018" s="705">
        <v>-1</v>
      </c>
      <c r="G3018" s="619">
        <v>0.8</v>
      </c>
      <c r="H3018" s="679">
        <v>2.27</v>
      </c>
      <c r="I3018" s="679"/>
      <c r="J3018" s="458">
        <f t="shared" si="59"/>
        <v>-1.8160000000000001</v>
      </c>
      <c r="K3018" s="107"/>
      <c r="L3018" s="11"/>
      <c r="M3018" s="676"/>
    </row>
    <row r="3019" spans="2:13" x14ac:dyDescent="0.2">
      <c r="B3019" s="676"/>
      <c r="C3019" s="680" t="s">
        <v>1575</v>
      </c>
      <c r="D3019" s="143" t="s">
        <v>2393</v>
      </c>
      <c r="E3019" s="699" t="s">
        <v>125</v>
      </c>
      <c r="F3019" s="705">
        <v>1</v>
      </c>
      <c r="G3019" s="619">
        <v>14.4</v>
      </c>
      <c r="H3019" s="715">
        <v>1.55</v>
      </c>
      <c r="I3019" s="679"/>
      <c r="J3019" s="458">
        <f t="shared" si="59"/>
        <v>22.32</v>
      </c>
      <c r="K3019" s="107"/>
      <c r="L3019" s="11"/>
      <c r="M3019" s="676"/>
    </row>
    <row r="3020" spans="2:13" x14ac:dyDescent="0.3">
      <c r="B3020" s="676"/>
      <c r="C3020" s="725"/>
      <c r="D3020" s="117" t="s">
        <v>2297</v>
      </c>
      <c r="E3020" s="66"/>
      <c r="F3020" s="705">
        <v>-1</v>
      </c>
      <c r="G3020" s="619">
        <v>1</v>
      </c>
      <c r="H3020" s="715">
        <v>1</v>
      </c>
      <c r="I3020" s="679"/>
      <c r="J3020" s="458">
        <f t="shared" si="59"/>
        <v>-1</v>
      </c>
      <c r="K3020" s="107"/>
      <c r="L3020" s="11"/>
      <c r="M3020" s="676"/>
    </row>
    <row r="3021" spans="2:13" x14ac:dyDescent="0.2">
      <c r="B3021" s="676"/>
      <c r="C3021" s="677"/>
      <c r="D3021" s="143"/>
      <c r="E3021" s="66" t="s">
        <v>57</v>
      </c>
      <c r="F3021" s="705">
        <v>-1</v>
      </c>
      <c r="G3021" s="619">
        <v>1.2</v>
      </c>
      <c r="H3021" s="715">
        <v>0.5</v>
      </c>
      <c r="I3021" s="679"/>
      <c r="J3021" s="458">
        <f t="shared" si="59"/>
        <v>-0.6</v>
      </c>
      <c r="K3021" s="107"/>
      <c r="L3021" s="11"/>
      <c r="M3021" s="676"/>
    </row>
    <row r="3022" spans="2:13" x14ac:dyDescent="0.3">
      <c r="B3022" s="676"/>
      <c r="C3022" s="725" t="s">
        <v>2394</v>
      </c>
      <c r="D3022" s="117" t="s">
        <v>2395</v>
      </c>
      <c r="E3022" s="66" t="s">
        <v>120</v>
      </c>
      <c r="F3022" s="705">
        <v>1</v>
      </c>
      <c r="G3022" s="619">
        <v>15.6</v>
      </c>
      <c r="H3022" s="715">
        <v>2.87</v>
      </c>
      <c r="I3022" s="679"/>
      <c r="J3022" s="458">
        <f t="shared" si="59"/>
        <v>44.771999999999998</v>
      </c>
      <c r="K3022" s="107"/>
      <c r="L3022" s="11"/>
      <c r="M3022" s="676"/>
    </row>
    <row r="3023" spans="2:13" x14ac:dyDescent="0.3">
      <c r="B3023" s="676"/>
      <c r="C3023" s="725"/>
      <c r="D3023" s="117" t="s">
        <v>2297</v>
      </c>
      <c r="E3023" s="66"/>
      <c r="F3023" s="705">
        <v>-1</v>
      </c>
      <c r="G3023" s="619">
        <v>0.9</v>
      </c>
      <c r="H3023" s="715">
        <v>0.8</v>
      </c>
      <c r="I3023" s="679"/>
      <c r="J3023" s="458">
        <f t="shared" si="59"/>
        <v>-0.72000000000000008</v>
      </c>
      <c r="K3023" s="107"/>
      <c r="L3023" s="11"/>
      <c r="M3023" s="676"/>
    </row>
    <row r="3024" spans="2:13" x14ac:dyDescent="0.2">
      <c r="B3024" s="676"/>
      <c r="C3024" s="677"/>
      <c r="D3024" s="143" t="s">
        <v>2390</v>
      </c>
      <c r="E3024" s="66"/>
      <c r="F3024" s="705">
        <v>-1</v>
      </c>
      <c r="G3024" s="619">
        <v>1.65</v>
      </c>
      <c r="H3024" s="679">
        <v>2.87</v>
      </c>
      <c r="I3024" s="679"/>
      <c r="J3024" s="458">
        <f t="shared" si="59"/>
        <v>-4.7355</v>
      </c>
      <c r="K3024" s="107"/>
      <c r="L3024" s="11"/>
      <c r="M3024" s="676"/>
    </row>
    <row r="3025" spans="2:13" x14ac:dyDescent="0.2">
      <c r="B3025" s="676"/>
      <c r="C3025" s="680" t="s">
        <v>1579</v>
      </c>
      <c r="D3025" s="143" t="s">
        <v>2204</v>
      </c>
      <c r="E3025" s="699" t="s">
        <v>121</v>
      </c>
      <c r="F3025" s="705">
        <v>1</v>
      </c>
      <c r="G3025" s="619">
        <v>11.4</v>
      </c>
      <c r="H3025" s="715">
        <v>1.77</v>
      </c>
      <c r="I3025" s="679"/>
      <c r="J3025" s="458">
        <f t="shared" si="59"/>
        <v>20.178000000000001</v>
      </c>
      <c r="K3025" s="107"/>
      <c r="L3025" s="11"/>
      <c r="M3025" s="676"/>
    </row>
    <row r="3026" spans="2:13" x14ac:dyDescent="0.2">
      <c r="B3026" s="676"/>
      <c r="C3026" s="680"/>
      <c r="D3026" s="143" t="s">
        <v>2297</v>
      </c>
      <c r="E3026" s="699"/>
      <c r="F3026" s="705">
        <v>-1</v>
      </c>
      <c r="G3026" s="619">
        <v>0.9</v>
      </c>
      <c r="H3026" s="715">
        <v>0.2</v>
      </c>
      <c r="I3026" s="679"/>
      <c r="J3026" s="458">
        <f t="shared" si="59"/>
        <v>-0.18000000000000002</v>
      </c>
      <c r="K3026" s="107"/>
      <c r="L3026" s="11"/>
      <c r="M3026" s="676"/>
    </row>
    <row r="3027" spans="2:13" x14ac:dyDescent="0.2">
      <c r="B3027" s="676"/>
      <c r="C3027" s="677"/>
      <c r="D3027" s="143" t="s">
        <v>2315</v>
      </c>
      <c r="E3027" s="66"/>
      <c r="F3027" s="705">
        <v>1</v>
      </c>
      <c r="G3027" s="619">
        <v>5.35</v>
      </c>
      <c r="H3027" s="679">
        <v>0.2</v>
      </c>
      <c r="I3027" s="679"/>
      <c r="J3027" s="458">
        <f t="shared" si="59"/>
        <v>1.07</v>
      </c>
      <c r="K3027" s="107"/>
      <c r="L3027" s="11"/>
      <c r="M3027" s="676"/>
    </row>
    <row r="3028" spans="2:13" x14ac:dyDescent="0.3">
      <c r="B3028" s="676"/>
      <c r="C3028" s="677" t="s">
        <v>1580</v>
      </c>
      <c r="D3028" s="117" t="s">
        <v>177</v>
      </c>
      <c r="E3028" s="699" t="s">
        <v>786</v>
      </c>
      <c r="F3028" s="705">
        <v>1</v>
      </c>
      <c r="G3028" s="619">
        <v>7.6</v>
      </c>
      <c r="H3028" s="715">
        <v>2.67</v>
      </c>
      <c r="I3028" s="679"/>
      <c r="J3028" s="458">
        <f t="shared" si="59"/>
        <v>20.291999999999998</v>
      </c>
      <c r="K3028" s="107"/>
      <c r="L3028" s="11"/>
      <c r="M3028" s="676"/>
    </row>
    <row r="3029" spans="2:13" x14ac:dyDescent="0.3">
      <c r="B3029" s="676"/>
      <c r="C3029" s="677"/>
      <c r="D3029" s="117" t="s">
        <v>2297</v>
      </c>
      <c r="E3029" s="699"/>
      <c r="F3029" s="705">
        <v>-1</v>
      </c>
      <c r="G3029" s="619">
        <v>0.9</v>
      </c>
      <c r="H3029" s="715">
        <v>1</v>
      </c>
      <c r="I3029" s="679"/>
      <c r="J3029" s="458">
        <f t="shared" si="59"/>
        <v>-0.9</v>
      </c>
      <c r="K3029" s="107"/>
      <c r="L3029" s="11"/>
      <c r="M3029" s="676"/>
    </row>
    <row r="3030" spans="2:13" x14ac:dyDescent="0.2">
      <c r="B3030" s="676"/>
      <c r="C3030" s="677"/>
      <c r="D3030" s="143" t="s">
        <v>2390</v>
      </c>
      <c r="E3030" s="66"/>
      <c r="F3030" s="705">
        <v>-1</v>
      </c>
      <c r="G3030" s="619">
        <v>0.5</v>
      </c>
      <c r="H3030" s="679">
        <v>2.67</v>
      </c>
      <c r="I3030" s="679"/>
      <c r="J3030" s="458">
        <f t="shared" si="59"/>
        <v>-1.335</v>
      </c>
      <c r="K3030" s="107"/>
      <c r="L3030" s="11"/>
      <c r="M3030" s="676"/>
    </row>
    <row r="3031" spans="2:13" x14ac:dyDescent="0.3">
      <c r="B3031" s="676"/>
      <c r="C3031" s="677" t="s">
        <v>1581</v>
      </c>
      <c r="D3031" s="117" t="s">
        <v>138</v>
      </c>
      <c r="E3031" s="699" t="s">
        <v>125</v>
      </c>
      <c r="F3031" s="705">
        <v>1</v>
      </c>
      <c r="G3031" s="619">
        <v>38.200000000000003</v>
      </c>
      <c r="H3031" s="715">
        <v>2.0699999999999998</v>
      </c>
      <c r="I3031" s="679"/>
      <c r="J3031" s="458">
        <f t="shared" si="59"/>
        <v>79.073999999999998</v>
      </c>
      <c r="K3031" s="107"/>
      <c r="L3031" s="11"/>
      <c r="M3031" s="676"/>
    </row>
    <row r="3032" spans="2:13" x14ac:dyDescent="0.3">
      <c r="B3032" s="676"/>
      <c r="C3032" s="677"/>
      <c r="D3032" s="117" t="s">
        <v>2297</v>
      </c>
      <c r="E3032" s="699"/>
      <c r="F3032" s="705">
        <v>-2</v>
      </c>
      <c r="G3032" s="619">
        <v>1.2</v>
      </c>
      <c r="H3032" s="715">
        <v>1</v>
      </c>
      <c r="I3032" s="679"/>
      <c r="J3032" s="458">
        <f t="shared" si="59"/>
        <v>-2.4</v>
      </c>
      <c r="K3032" s="107"/>
      <c r="L3032" s="11"/>
      <c r="M3032" s="676"/>
    </row>
    <row r="3033" spans="2:13" x14ac:dyDescent="0.3">
      <c r="B3033" s="676"/>
      <c r="C3033" s="677"/>
      <c r="D3033" s="117" t="s">
        <v>2297</v>
      </c>
      <c r="E3033" s="699"/>
      <c r="F3033" s="705">
        <v>-2</v>
      </c>
      <c r="G3033" s="619">
        <v>1</v>
      </c>
      <c r="H3033" s="715">
        <v>0.5</v>
      </c>
      <c r="I3033" s="679"/>
      <c r="J3033" s="458">
        <f t="shared" si="59"/>
        <v>-1</v>
      </c>
      <c r="K3033" s="107"/>
      <c r="L3033" s="11"/>
      <c r="M3033" s="676"/>
    </row>
    <row r="3034" spans="2:13" x14ac:dyDescent="0.3">
      <c r="B3034" s="676"/>
      <c r="C3034" s="677"/>
      <c r="D3034" s="117" t="s">
        <v>2297</v>
      </c>
      <c r="E3034" s="699"/>
      <c r="F3034" s="705">
        <v>-3</v>
      </c>
      <c r="G3034" s="619">
        <v>0.9</v>
      </c>
      <c r="H3034" s="715">
        <v>0.5</v>
      </c>
      <c r="I3034" s="679"/>
      <c r="J3034" s="458">
        <f t="shared" si="59"/>
        <v>-1.35</v>
      </c>
      <c r="K3034" s="107"/>
      <c r="L3034" s="11"/>
      <c r="M3034" s="676"/>
    </row>
    <row r="3035" spans="2:13" x14ac:dyDescent="0.2">
      <c r="B3035" s="676"/>
      <c r="C3035" s="680"/>
      <c r="D3035" s="143"/>
      <c r="E3035" s="699" t="s">
        <v>671</v>
      </c>
      <c r="F3035" s="705">
        <v>-2</v>
      </c>
      <c r="G3035" s="619">
        <v>1.5</v>
      </c>
      <c r="H3035" s="715">
        <v>1</v>
      </c>
      <c r="I3035" s="679"/>
      <c r="J3035" s="458">
        <f t="shared" si="59"/>
        <v>-3</v>
      </c>
      <c r="K3035" s="107"/>
      <c r="L3035" s="11"/>
      <c r="M3035" s="676"/>
    </row>
    <row r="3036" spans="2:13" x14ac:dyDescent="0.2">
      <c r="B3036" s="676"/>
      <c r="C3036" s="677"/>
      <c r="D3036" s="143"/>
      <c r="E3036" s="66" t="s">
        <v>2311</v>
      </c>
      <c r="F3036" s="705">
        <v>-1</v>
      </c>
      <c r="G3036" s="619">
        <v>0.7</v>
      </c>
      <c r="H3036" s="679">
        <v>0.05</v>
      </c>
      <c r="I3036" s="679"/>
      <c r="J3036" s="458">
        <f t="shared" si="59"/>
        <v>-3.4999999999999996E-2</v>
      </c>
      <c r="K3036" s="107"/>
      <c r="L3036" s="11"/>
      <c r="M3036" s="676"/>
    </row>
    <row r="3037" spans="2:13" x14ac:dyDescent="0.2">
      <c r="B3037" s="676"/>
      <c r="C3037" s="677"/>
      <c r="D3037" s="143"/>
      <c r="E3037" s="66" t="s">
        <v>2302</v>
      </c>
      <c r="F3037" s="705">
        <v>-1</v>
      </c>
      <c r="G3037" s="619">
        <v>0.4</v>
      </c>
      <c r="H3037" s="679">
        <v>0.05</v>
      </c>
      <c r="I3037" s="679"/>
      <c r="J3037" s="458">
        <f t="shared" si="59"/>
        <v>-2.0000000000000004E-2</v>
      </c>
      <c r="K3037" s="107"/>
      <c r="L3037" s="11"/>
      <c r="M3037" s="676"/>
    </row>
    <row r="3038" spans="2:13" x14ac:dyDescent="0.2">
      <c r="B3038" s="676"/>
      <c r="C3038" s="677"/>
      <c r="D3038" s="143" t="s">
        <v>2390</v>
      </c>
      <c r="E3038" s="66"/>
      <c r="F3038" s="705">
        <v>-1</v>
      </c>
      <c r="G3038" s="619">
        <v>1</v>
      </c>
      <c r="H3038" s="679">
        <v>2.57</v>
      </c>
      <c r="I3038" s="679"/>
      <c r="J3038" s="458">
        <f t="shared" si="59"/>
        <v>-2.57</v>
      </c>
      <c r="K3038" s="107"/>
      <c r="L3038" s="11"/>
      <c r="M3038" s="676"/>
    </row>
    <row r="3039" spans="2:13" x14ac:dyDescent="0.2">
      <c r="B3039" s="676"/>
      <c r="C3039" s="680" t="s">
        <v>1507</v>
      </c>
      <c r="D3039" s="564" t="s">
        <v>571</v>
      </c>
      <c r="E3039" s="699" t="s">
        <v>125</v>
      </c>
      <c r="F3039" s="705">
        <v>1</v>
      </c>
      <c r="G3039" s="619">
        <v>94.1</v>
      </c>
      <c r="H3039" s="715">
        <v>2.57</v>
      </c>
      <c r="I3039" s="679"/>
      <c r="J3039" s="458">
        <f t="shared" si="59"/>
        <v>241.83699999999996</v>
      </c>
      <c r="K3039" s="107"/>
      <c r="L3039" s="11"/>
      <c r="M3039" s="676"/>
    </row>
    <row r="3040" spans="2:13" x14ac:dyDescent="0.2">
      <c r="B3040" s="676"/>
      <c r="C3040" s="680"/>
      <c r="D3040" s="143" t="s">
        <v>2297</v>
      </c>
      <c r="E3040" s="699"/>
      <c r="F3040" s="705">
        <v>-2</v>
      </c>
      <c r="G3040" s="619">
        <v>1.8</v>
      </c>
      <c r="H3040" s="715">
        <v>0.5</v>
      </c>
      <c r="I3040" s="679"/>
      <c r="J3040" s="458">
        <f t="shared" si="59"/>
        <v>-1.8</v>
      </c>
      <c r="K3040" s="107"/>
      <c r="L3040" s="11"/>
      <c r="M3040" s="676"/>
    </row>
    <row r="3041" spans="2:13" x14ac:dyDescent="0.2">
      <c r="B3041" s="676"/>
      <c r="C3041" s="680"/>
      <c r="D3041" s="564" t="s">
        <v>2297</v>
      </c>
      <c r="E3041" s="699"/>
      <c r="F3041" s="705">
        <v>-2</v>
      </c>
      <c r="G3041" s="619">
        <v>1.2</v>
      </c>
      <c r="H3041" s="715">
        <v>1</v>
      </c>
      <c r="I3041" s="679"/>
      <c r="J3041" s="458">
        <f t="shared" si="59"/>
        <v>-2.4</v>
      </c>
      <c r="K3041" s="107"/>
      <c r="L3041" s="11"/>
      <c r="M3041" s="676"/>
    </row>
    <row r="3042" spans="2:13" x14ac:dyDescent="0.2">
      <c r="B3042" s="676"/>
      <c r="C3042" s="680"/>
      <c r="D3042" s="143" t="s">
        <v>2297</v>
      </c>
      <c r="E3042" s="699"/>
      <c r="F3042" s="705">
        <v>-2</v>
      </c>
      <c r="G3042" s="619">
        <v>1</v>
      </c>
      <c r="H3042" s="715">
        <v>0.5</v>
      </c>
      <c r="I3042" s="679"/>
      <c r="J3042" s="458">
        <f t="shared" si="59"/>
        <v>-1</v>
      </c>
      <c r="K3042" s="107"/>
      <c r="L3042" s="11"/>
      <c r="M3042" s="676"/>
    </row>
    <row r="3043" spans="2:13" x14ac:dyDescent="0.2">
      <c r="B3043" s="676"/>
      <c r="C3043" s="680"/>
      <c r="D3043" s="143"/>
      <c r="E3043" s="699" t="s">
        <v>1251</v>
      </c>
      <c r="F3043" s="705">
        <v>-2</v>
      </c>
      <c r="G3043" s="619">
        <v>6.85</v>
      </c>
      <c r="H3043" s="715">
        <v>1</v>
      </c>
      <c r="I3043" s="679"/>
      <c r="J3043" s="458">
        <f t="shared" si="59"/>
        <v>-13.7</v>
      </c>
      <c r="K3043" s="107"/>
      <c r="L3043" s="11"/>
      <c r="M3043" s="676"/>
    </row>
    <row r="3044" spans="2:13" x14ac:dyDescent="0.2">
      <c r="B3044" s="676"/>
      <c r="C3044" s="680"/>
      <c r="D3044" s="143"/>
      <c r="E3044" s="699" t="s">
        <v>1587</v>
      </c>
      <c r="F3044" s="705">
        <v>-1</v>
      </c>
      <c r="G3044" s="619">
        <v>3.05</v>
      </c>
      <c r="H3044" s="715">
        <v>1</v>
      </c>
      <c r="I3044" s="679"/>
      <c r="J3044" s="458">
        <f t="shared" si="59"/>
        <v>-3.05</v>
      </c>
      <c r="K3044" s="107"/>
      <c r="L3044" s="11"/>
      <c r="M3044" s="676"/>
    </row>
    <row r="3045" spans="2:13" x14ac:dyDescent="0.2">
      <c r="B3045" s="676"/>
      <c r="C3045" s="680"/>
      <c r="D3045" s="143"/>
      <c r="E3045" s="699" t="s">
        <v>1588</v>
      </c>
      <c r="F3045" s="705">
        <v>-1</v>
      </c>
      <c r="G3045" s="619">
        <v>3.85</v>
      </c>
      <c r="H3045" s="715">
        <v>1</v>
      </c>
      <c r="I3045" s="679"/>
      <c r="J3045" s="458">
        <f t="shared" si="59"/>
        <v>-3.85</v>
      </c>
      <c r="K3045" s="107"/>
      <c r="L3045" s="11"/>
      <c r="M3045" s="676"/>
    </row>
    <row r="3046" spans="2:13" x14ac:dyDescent="0.2">
      <c r="B3046" s="676"/>
      <c r="C3046" s="680"/>
      <c r="D3046" s="143"/>
      <c r="E3046" s="699" t="s">
        <v>2396</v>
      </c>
      <c r="F3046" s="705">
        <v>-2</v>
      </c>
      <c r="G3046" s="619">
        <v>2.1</v>
      </c>
      <c r="H3046" s="715">
        <v>1</v>
      </c>
      <c r="I3046" s="679"/>
      <c r="J3046" s="458">
        <f t="shared" si="59"/>
        <v>-4.2</v>
      </c>
      <c r="K3046" s="107"/>
      <c r="L3046" s="11"/>
      <c r="M3046" s="676"/>
    </row>
    <row r="3047" spans="2:13" x14ac:dyDescent="0.2">
      <c r="B3047" s="676"/>
      <c r="C3047" s="680"/>
      <c r="D3047" s="143"/>
      <c r="E3047" s="699" t="s">
        <v>1509</v>
      </c>
      <c r="F3047" s="705">
        <v>-2</v>
      </c>
      <c r="G3047" s="619">
        <v>1.2</v>
      </c>
      <c r="H3047" s="715">
        <v>1</v>
      </c>
      <c r="I3047" s="679"/>
      <c r="J3047" s="458">
        <f t="shared" si="59"/>
        <v>-2.4</v>
      </c>
      <c r="K3047" s="107"/>
      <c r="L3047" s="11"/>
      <c r="M3047" s="676"/>
    </row>
    <row r="3048" spans="2:13" x14ac:dyDescent="0.2">
      <c r="B3048" s="676"/>
      <c r="C3048" s="677"/>
      <c r="D3048" s="143"/>
      <c r="E3048" s="66" t="s">
        <v>2311</v>
      </c>
      <c r="F3048" s="705">
        <v>-1</v>
      </c>
      <c r="G3048" s="619">
        <v>0.7</v>
      </c>
      <c r="H3048" s="679">
        <v>0.05</v>
      </c>
      <c r="I3048" s="679"/>
      <c r="J3048" s="458">
        <f t="shared" si="59"/>
        <v>-3.4999999999999996E-2</v>
      </c>
      <c r="K3048" s="107"/>
      <c r="L3048" s="11"/>
      <c r="M3048" s="676"/>
    </row>
    <row r="3049" spans="2:13" x14ac:dyDescent="0.2">
      <c r="B3049" s="676"/>
      <c r="C3049" s="677"/>
      <c r="D3049" s="143"/>
      <c r="E3049" s="66" t="s">
        <v>2302</v>
      </c>
      <c r="F3049" s="705">
        <v>-1</v>
      </c>
      <c r="G3049" s="619">
        <v>0.4</v>
      </c>
      <c r="H3049" s="679">
        <v>0.05</v>
      </c>
      <c r="I3049" s="679"/>
      <c r="J3049" s="458">
        <f t="shared" si="59"/>
        <v>-2.0000000000000004E-2</v>
      </c>
      <c r="K3049" s="107"/>
      <c r="L3049" s="11"/>
      <c r="M3049" s="676"/>
    </row>
    <row r="3050" spans="2:13" x14ac:dyDescent="0.2">
      <c r="B3050" s="676"/>
      <c r="C3050" s="677"/>
      <c r="D3050" s="143" t="s">
        <v>2390</v>
      </c>
      <c r="E3050" s="66"/>
      <c r="F3050" s="705">
        <v>-1</v>
      </c>
      <c r="G3050" s="619">
        <v>10.9</v>
      </c>
      <c r="H3050" s="679">
        <v>2.57</v>
      </c>
      <c r="I3050" s="679"/>
      <c r="J3050" s="458">
        <f t="shared" si="59"/>
        <v>-28.012999999999998</v>
      </c>
      <c r="K3050" s="107"/>
      <c r="L3050" s="11"/>
      <c r="M3050" s="676"/>
    </row>
    <row r="3051" spans="2:13" x14ac:dyDescent="0.2">
      <c r="B3051" s="676"/>
      <c r="C3051" s="677" t="s">
        <v>1686</v>
      </c>
      <c r="D3051" s="143" t="s">
        <v>571</v>
      </c>
      <c r="E3051" s="699" t="s">
        <v>125</v>
      </c>
      <c r="F3051" s="705">
        <v>1</v>
      </c>
      <c r="G3051" s="619">
        <v>80.599999999999994</v>
      </c>
      <c r="H3051" s="715">
        <v>2.0699999999999998</v>
      </c>
      <c r="I3051" s="679"/>
      <c r="J3051" s="458">
        <f t="shared" si="59"/>
        <v>166.84199999999998</v>
      </c>
      <c r="K3051" s="107"/>
      <c r="L3051" s="11"/>
      <c r="M3051" s="676"/>
    </row>
    <row r="3052" spans="2:13" x14ac:dyDescent="0.2">
      <c r="B3052" s="676"/>
      <c r="C3052" s="680"/>
      <c r="D3052" s="564" t="s">
        <v>2297</v>
      </c>
      <c r="E3052" s="66"/>
      <c r="F3052" s="705">
        <v>-1</v>
      </c>
      <c r="G3052" s="619">
        <v>1.2</v>
      </c>
      <c r="H3052" s="715">
        <v>0.5</v>
      </c>
      <c r="I3052" s="679"/>
      <c r="J3052" s="458">
        <f t="shared" si="59"/>
        <v>-0.6</v>
      </c>
      <c r="K3052" s="107"/>
      <c r="L3052" s="11"/>
      <c r="M3052" s="676"/>
    </row>
    <row r="3053" spans="2:13" x14ac:dyDescent="0.2">
      <c r="B3053" s="676"/>
      <c r="C3053" s="680"/>
      <c r="D3053" s="564" t="s">
        <v>2297</v>
      </c>
      <c r="E3053" s="66"/>
      <c r="F3053" s="705">
        <v>-3</v>
      </c>
      <c r="G3053" s="619">
        <v>1</v>
      </c>
      <c r="H3053" s="715">
        <v>0.5</v>
      </c>
      <c r="I3053" s="679"/>
      <c r="J3053" s="458">
        <f t="shared" si="59"/>
        <v>-1.5</v>
      </c>
      <c r="K3053" s="107"/>
      <c r="L3053" s="11"/>
      <c r="M3053" s="676"/>
    </row>
    <row r="3054" spans="2:13" x14ac:dyDescent="0.2">
      <c r="B3054" s="676"/>
      <c r="C3054" s="680"/>
      <c r="D3054" s="564" t="s">
        <v>2297</v>
      </c>
      <c r="E3054" s="66"/>
      <c r="F3054" s="705">
        <v>-2</v>
      </c>
      <c r="G3054" s="619">
        <v>0.9</v>
      </c>
      <c r="H3054" s="715">
        <v>0.5</v>
      </c>
      <c r="I3054" s="679"/>
      <c r="J3054" s="458">
        <f t="shared" si="59"/>
        <v>-0.9</v>
      </c>
      <c r="K3054" s="107"/>
      <c r="L3054" s="11"/>
      <c r="M3054" s="676"/>
    </row>
    <row r="3055" spans="2:13" x14ac:dyDescent="0.2">
      <c r="B3055" s="676"/>
      <c r="C3055" s="680"/>
      <c r="D3055" s="564"/>
      <c r="E3055" s="66" t="s">
        <v>2397</v>
      </c>
      <c r="F3055" s="705">
        <v>-4</v>
      </c>
      <c r="G3055" s="619">
        <v>6.5</v>
      </c>
      <c r="H3055" s="715">
        <v>1.8</v>
      </c>
      <c r="I3055" s="679"/>
      <c r="J3055" s="458">
        <f t="shared" si="59"/>
        <v>-46.800000000000004</v>
      </c>
      <c r="K3055" s="107"/>
      <c r="L3055" s="11"/>
      <c r="M3055" s="676"/>
    </row>
    <row r="3056" spans="2:13" x14ac:dyDescent="0.2">
      <c r="B3056" s="676"/>
      <c r="C3056" s="680"/>
      <c r="D3056" s="564"/>
      <c r="E3056" s="66" t="s">
        <v>2320</v>
      </c>
      <c r="F3056" s="705">
        <v>-1</v>
      </c>
      <c r="G3056" s="619">
        <v>2.4</v>
      </c>
      <c r="H3056" s="715">
        <v>1</v>
      </c>
      <c r="I3056" s="679"/>
      <c r="J3056" s="458">
        <f t="shared" si="59"/>
        <v>-2.4</v>
      </c>
      <c r="K3056" s="107"/>
      <c r="L3056" s="11"/>
      <c r="M3056" s="676"/>
    </row>
    <row r="3057" spans="2:13" x14ac:dyDescent="0.2">
      <c r="B3057" s="676"/>
      <c r="C3057" s="680"/>
      <c r="D3057" s="564" t="s">
        <v>2371</v>
      </c>
      <c r="E3057" s="66"/>
      <c r="F3057" s="705">
        <v>-1</v>
      </c>
      <c r="G3057" s="619">
        <v>2.1</v>
      </c>
      <c r="H3057" s="715">
        <v>0.5</v>
      </c>
      <c r="I3057" s="679"/>
      <c r="J3057" s="458">
        <f t="shared" si="59"/>
        <v>-1.05</v>
      </c>
      <c r="K3057" s="107"/>
      <c r="L3057" s="11"/>
      <c r="M3057" s="676"/>
    </row>
    <row r="3058" spans="2:13" x14ac:dyDescent="0.2">
      <c r="B3058" s="676"/>
      <c r="C3058" s="680"/>
      <c r="D3058" s="564" t="s">
        <v>2371</v>
      </c>
      <c r="E3058" s="66"/>
      <c r="F3058" s="705">
        <v>-1</v>
      </c>
      <c r="G3058" s="619">
        <v>1.8</v>
      </c>
      <c r="H3058" s="715">
        <v>0.5</v>
      </c>
      <c r="I3058" s="679"/>
      <c r="J3058" s="458">
        <f t="shared" si="59"/>
        <v>-0.9</v>
      </c>
      <c r="K3058" s="107"/>
      <c r="L3058" s="11"/>
      <c r="M3058" s="676"/>
    </row>
    <row r="3059" spans="2:13" x14ac:dyDescent="0.2">
      <c r="B3059" s="676"/>
      <c r="C3059" s="677"/>
      <c r="D3059" s="143"/>
      <c r="E3059" s="66" t="s">
        <v>2311</v>
      </c>
      <c r="F3059" s="705">
        <v>-1</v>
      </c>
      <c r="G3059" s="619">
        <v>0.7</v>
      </c>
      <c r="H3059" s="679">
        <v>0.05</v>
      </c>
      <c r="I3059" s="679"/>
      <c r="J3059" s="458">
        <f t="shared" si="59"/>
        <v>-3.4999999999999996E-2</v>
      </c>
      <c r="K3059" s="107"/>
      <c r="L3059" s="11"/>
      <c r="M3059" s="676"/>
    </row>
    <row r="3060" spans="2:13" x14ac:dyDescent="0.2">
      <c r="B3060" s="676"/>
      <c r="C3060" s="677"/>
      <c r="D3060" s="143"/>
      <c r="E3060" s="66" t="s">
        <v>2302</v>
      </c>
      <c r="F3060" s="705">
        <v>-1</v>
      </c>
      <c r="G3060" s="619">
        <v>0.4</v>
      </c>
      <c r="H3060" s="679">
        <v>0.05</v>
      </c>
      <c r="I3060" s="679"/>
      <c r="J3060" s="458">
        <f t="shared" si="59"/>
        <v>-2.0000000000000004E-2</v>
      </c>
      <c r="K3060" s="107"/>
      <c r="L3060" s="11"/>
      <c r="M3060" s="676"/>
    </row>
    <row r="3061" spans="2:13" x14ac:dyDescent="0.2">
      <c r="B3061" s="676"/>
      <c r="C3061" s="677"/>
      <c r="D3061" s="143" t="s">
        <v>2390</v>
      </c>
      <c r="E3061" s="66"/>
      <c r="F3061" s="705">
        <v>-1</v>
      </c>
      <c r="G3061" s="619">
        <v>6.2</v>
      </c>
      <c r="H3061" s="679">
        <v>2.57</v>
      </c>
      <c r="I3061" s="679"/>
      <c r="J3061" s="458">
        <f t="shared" si="59"/>
        <v>-15.933999999999999</v>
      </c>
      <c r="K3061" s="107"/>
      <c r="L3061" s="11"/>
      <c r="M3061" s="676"/>
    </row>
    <row r="3062" spans="2:13" x14ac:dyDescent="0.25">
      <c r="B3062" s="728"/>
      <c r="C3062" s="728"/>
      <c r="D3062" s="728"/>
      <c r="E3062" s="728"/>
      <c r="F3062" s="728"/>
      <c r="G3062" s="728"/>
      <c r="H3062" s="728"/>
      <c r="I3062" s="728"/>
      <c r="J3062" s="728"/>
      <c r="K3062" s="728"/>
      <c r="L3062" s="728"/>
      <c r="M3062" s="728"/>
    </row>
    <row r="3063" spans="2:13" x14ac:dyDescent="0.2">
      <c r="B3063" s="676"/>
      <c r="C3063" s="680"/>
      <c r="D3063" s="690" t="s">
        <v>1585</v>
      </c>
      <c r="E3063" s="701"/>
      <c r="F3063" s="705"/>
      <c r="G3063" s="619"/>
      <c r="H3063" s="715"/>
      <c r="I3063" s="679"/>
      <c r="J3063" s="458"/>
      <c r="K3063" s="107"/>
      <c r="L3063" s="11"/>
      <c r="M3063" s="676"/>
    </row>
    <row r="3064" spans="2:13" x14ac:dyDescent="0.3">
      <c r="B3064" s="676"/>
      <c r="C3064" s="725" t="s">
        <v>1687</v>
      </c>
      <c r="D3064" s="117" t="s">
        <v>571</v>
      </c>
      <c r="E3064" s="699" t="s">
        <v>125</v>
      </c>
      <c r="F3064" s="705">
        <v>1</v>
      </c>
      <c r="G3064" s="619">
        <v>82.35</v>
      </c>
      <c r="H3064" s="715">
        <v>2.57</v>
      </c>
      <c r="I3064" s="679"/>
      <c r="J3064" s="458">
        <f>PRODUCT(F3064:I3064)</f>
        <v>211.63949999999997</v>
      </c>
      <c r="K3064" s="107"/>
      <c r="L3064" s="11"/>
      <c r="M3064" s="676"/>
    </row>
    <row r="3065" spans="2:13" x14ac:dyDescent="0.2">
      <c r="B3065" s="676"/>
      <c r="C3065" s="680"/>
      <c r="D3065" s="564"/>
      <c r="E3065" s="66" t="s">
        <v>2397</v>
      </c>
      <c r="F3065" s="705">
        <v>-4</v>
      </c>
      <c r="G3065" s="619">
        <v>6.5</v>
      </c>
      <c r="H3065" s="715">
        <v>1.8</v>
      </c>
      <c r="I3065" s="679"/>
      <c r="J3065" s="458">
        <f>PRODUCT(F3065:I3065)</f>
        <v>-46.800000000000004</v>
      </c>
      <c r="K3065" s="107"/>
      <c r="L3065" s="11"/>
      <c r="M3065" s="676"/>
    </row>
    <row r="3066" spans="2:13" x14ac:dyDescent="0.2">
      <c r="B3066" s="676"/>
      <c r="C3066" s="677"/>
      <c r="D3066" s="143"/>
      <c r="E3066" s="66" t="s">
        <v>2311</v>
      </c>
      <c r="F3066" s="705">
        <v>-1</v>
      </c>
      <c r="G3066" s="619">
        <v>0.7</v>
      </c>
      <c r="H3066" s="679">
        <v>0.05</v>
      </c>
      <c r="I3066" s="679"/>
      <c r="J3066" s="458">
        <f>PRODUCT(F3066:I3066)</f>
        <v>-3.4999999999999996E-2</v>
      </c>
      <c r="K3066" s="107"/>
      <c r="L3066" s="11"/>
      <c r="M3066" s="676"/>
    </row>
    <row r="3067" spans="2:13" x14ac:dyDescent="0.2">
      <c r="B3067" s="676"/>
      <c r="C3067" s="677"/>
      <c r="D3067" s="143"/>
      <c r="E3067" s="66" t="s">
        <v>2302</v>
      </c>
      <c r="F3067" s="705">
        <v>-1</v>
      </c>
      <c r="G3067" s="619">
        <v>0.4</v>
      </c>
      <c r="H3067" s="679">
        <v>0.05</v>
      </c>
      <c r="I3067" s="679"/>
      <c r="J3067" s="458">
        <f>PRODUCT(F3067:I3067)</f>
        <v>-2.0000000000000004E-2</v>
      </c>
      <c r="K3067" s="107"/>
      <c r="L3067" s="11"/>
      <c r="M3067" s="676"/>
    </row>
    <row r="3068" spans="2:13" x14ac:dyDescent="0.2">
      <c r="B3068" s="676"/>
      <c r="C3068" s="677"/>
      <c r="D3068" s="143" t="s">
        <v>2390</v>
      </c>
      <c r="E3068" s="66"/>
      <c r="F3068" s="705">
        <v>-1</v>
      </c>
      <c r="G3068" s="619">
        <v>7.85</v>
      </c>
      <c r="H3068" s="679">
        <v>2.57</v>
      </c>
      <c r="I3068" s="679"/>
      <c r="J3068" s="458">
        <f>PRODUCT(F3068:I3068)</f>
        <v>-20.174499999999998</v>
      </c>
      <c r="K3068" s="107"/>
      <c r="L3068" s="11"/>
      <c r="M3068" s="676"/>
    </row>
    <row r="3069" spans="2:13" x14ac:dyDescent="0.25">
      <c r="B3069" s="728"/>
      <c r="C3069" s="728"/>
      <c r="D3069" s="728"/>
      <c r="E3069" s="728"/>
      <c r="F3069" s="728"/>
      <c r="G3069" s="728"/>
      <c r="H3069" s="728"/>
      <c r="I3069" s="728"/>
      <c r="J3069" s="728"/>
      <c r="K3069" s="728"/>
      <c r="L3069" s="728"/>
      <c r="M3069" s="728"/>
    </row>
    <row r="3070" spans="2:13" x14ac:dyDescent="0.2">
      <c r="B3070" s="676"/>
      <c r="C3070" s="680"/>
      <c r="D3070" s="690" t="s">
        <v>1639</v>
      </c>
      <c r="E3070" s="701"/>
      <c r="F3070" s="705"/>
      <c r="G3070" s="619"/>
      <c r="H3070" s="715"/>
      <c r="I3070" s="679"/>
      <c r="J3070" s="458"/>
      <c r="K3070" s="107"/>
      <c r="L3070" s="11"/>
      <c r="M3070" s="676"/>
    </row>
    <row r="3071" spans="2:13" x14ac:dyDescent="0.3">
      <c r="B3071" s="676"/>
      <c r="C3071" s="725" t="s">
        <v>1591</v>
      </c>
      <c r="D3071" s="117" t="s">
        <v>369</v>
      </c>
      <c r="E3071" s="699" t="s">
        <v>128</v>
      </c>
      <c r="F3071" s="705">
        <v>1</v>
      </c>
      <c r="G3071" s="619">
        <v>12.1</v>
      </c>
      <c r="H3071" s="715">
        <v>3.57</v>
      </c>
      <c r="I3071" s="679"/>
      <c r="J3071" s="458">
        <f t="shared" ref="J3071:J3188" si="60">PRODUCT(F3071:I3071)</f>
        <v>43.196999999999996</v>
      </c>
      <c r="K3071" s="107"/>
      <c r="L3071" s="11"/>
      <c r="M3071" s="676"/>
    </row>
    <row r="3072" spans="2:13" x14ac:dyDescent="0.3">
      <c r="B3072" s="676"/>
      <c r="C3072" s="725"/>
      <c r="D3072" s="117" t="s">
        <v>2297</v>
      </c>
      <c r="E3072" s="699"/>
      <c r="F3072" s="705">
        <v>-1</v>
      </c>
      <c r="G3072" s="619">
        <v>1</v>
      </c>
      <c r="H3072" s="715">
        <v>2.5</v>
      </c>
      <c r="I3072" s="679"/>
      <c r="J3072" s="458">
        <f t="shared" si="60"/>
        <v>-2.5</v>
      </c>
      <c r="K3072" s="107"/>
      <c r="L3072" s="11"/>
      <c r="M3072" s="676"/>
    </row>
    <row r="3073" spans="2:13" x14ac:dyDescent="0.2">
      <c r="B3073" s="676"/>
      <c r="C3073" s="677"/>
      <c r="D3073" s="143" t="s">
        <v>2390</v>
      </c>
      <c r="E3073" s="66"/>
      <c r="F3073" s="705">
        <v>-1</v>
      </c>
      <c r="G3073" s="619">
        <v>1</v>
      </c>
      <c r="H3073" s="679">
        <v>4.07</v>
      </c>
      <c r="I3073" s="679"/>
      <c r="J3073" s="458">
        <f t="shared" si="60"/>
        <v>-4.07</v>
      </c>
      <c r="K3073" s="107"/>
      <c r="L3073" s="11"/>
      <c r="M3073" s="676"/>
    </row>
    <row r="3074" spans="2:13" x14ac:dyDescent="0.3">
      <c r="B3074" s="676"/>
      <c r="C3074" s="725" t="s">
        <v>1490</v>
      </c>
      <c r="D3074" s="117" t="s">
        <v>177</v>
      </c>
      <c r="E3074" s="699" t="s">
        <v>786</v>
      </c>
      <c r="F3074" s="705">
        <v>1</v>
      </c>
      <c r="G3074" s="619">
        <v>8.5500000000000007</v>
      </c>
      <c r="H3074" s="715">
        <v>2.67</v>
      </c>
      <c r="I3074" s="679"/>
      <c r="J3074" s="458">
        <f t="shared" si="60"/>
        <v>22.828500000000002</v>
      </c>
      <c r="K3074" s="107"/>
      <c r="L3074" s="11"/>
      <c r="M3074" s="676"/>
    </row>
    <row r="3075" spans="2:13" x14ac:dyDescent="0.3">
      <c r="B3075" s="676"/>
      <c r="C3075" s="725"/>
      <c r="D3075" s="117" t="s">
        <v>2297</v>
      </c>
      <c r="E3075" s="699"/>
      <c r="F3075" s="705">
        <v>-1</v>
      </c>
      <c r="G3075" s="619">
        <v>0.9</v>
      </c>
      <c r="H3075" s="715">
        <v>1</v>
      </c>
      <c r="I3075" s="679"/>
      <c r="J3075" s="458">
        <f t="shared" si="60"/>
        <v>-0.9</v>
      </c>
      <c r="K3075" s="107"/>
      <c r="L3075" s="11"/>
      <c r="M3075" s="676"/>
    </row>
    <row r="3076" spans="2:13" x14ac:dyDescent="0.3">
      <c r="B3076" s="676"/>
      <c r="C3076" s="725"/>
      <c r="D3076" s="117" t="s">
        <v>2315</v>
      </c>
      <c r="E3076" s="699"/>
      <c r="F3076" s="705">
        <v>1</v>
      </c>
      <c r="G3076" s="619">
        <v>1.35</v>
      </c>
      <c r="H3076" s="715">
        <v>0.6</v>
      </c>
      <c r="I3076" s="679"/>
      <c r="J3076" s="458">
        <f t="shared" si="60"/>
        <v>0.81</v>
      </c>
      <c r="K3076" s="107"/>
      <c r="L3076" s="11"/>
      <c r="M3076" s="676"/>
    </row>
    <row r="3077" spans="2:13" x14ac:dyDescent="0.3">
      <c r="B3077" s="676"/>
      <c r="C3077" s="725" t="s">
        <v>1485</v>
      </c>
      <c r="D3077" s="117" t="s">
        <v>275</v>
      </c>
      <c r="E3077" s="699" t="s">
        <v>128</v>
      </c>
      <c r="F3077" s="705">
        <v>1</v>
      </c>
      <c r="G3077" s="619">
        <v>21.2</v>
      </c>
      <c r="H3077" s="715">
        <v>4.07</v>
      </c>
      <c r="I3077" s="679"/>
      <c r="J3077" s="458">
        <f t="shared" si="60"/>
        <v>86.284000000000006</v>
      </c>
      <c r="K3077" s="107"/>
      <c r="L3077" s="11"/>
      <c r="M3077" s="676"/>
    </row>
    <row r="3078" spans="2:13" x14ac:dyDescent="0.2">
      <c r="B3078" s="676"/>
      <c r="C3078" s="680"/>
      <c r="D3078" s="143" t="s">
        <v>2297</v>
      </c>
      <c r="E3078" s="699"/>
      <c r="F3078" s="705">
        <v>-1</v>
      </c>
      <c r="G3078" s="619">
        <v>1</v>
      </c>
      <c r="H3078" s="715">
        <v>2</v>
      </c>
      <c r="I3078" s="679"/>
      <c r="J3078" s="458">
        <f t="shared" si="60"/>
        <v>-2</v>
      </c>
      <c r="K3078" s="107"/>
      <c r="L3078" s="11"/>
      <c r="M3078" s="676"/>
    </row>
    <row r="3079" spans="2:13" x14ac:dyDescent="0.3">
      <c r="B3079" s="676"/>
      <c r="C3079" s="725"/>
      <c r="D3079" s="117" t="s">
        <v>2371</v>
      </c>
      <c r="E3079" s="699"/>
      <c r="F3079" s="705">
        <v>-1</v>
      </c>
      <c r="G3079" s="619">
        <v>1.5</v>
      </c>
      <c r="H3079" s="715">
        <v>1.4</v>
      </c>
      <c r="I3079" s="679"/>
      <c r="J3079" s="458">
        <f t="shared" si="60"/>
        <v>-2.0999999999999996</v>
      </c>
      <c r="K3079" s="107"/>
      <c r="L3079" s="11"/>
      <c r="M3079" s="676"/>
    </row>
    <row r="3080" spans="2:13" x14ac:dyDescent="0.2">
      <c r="B3080" s="676"/>
      <c r="C3080" s="677"/>
      <c r="D3080" s="143" t="s">
        <v>2390</v>
      </c>
      <c r="E3080" s="66"/>
      <c r="F3080" s="705">
        <v>-1</v>
      </c>
      <c r="G3080" s="619">
        <v>8.8000000000000007</v>
      </c>
      <c r="H3080" s="679">
        <v>4.07</v>
      </c>
      <c r="I3080" s="679"/>
      <c r="J3080" s="458">
        <f t="shared" si="60"/>
        <v>-35.816000000000003</v>
      </c>
      <c r="K3080" s="107"/>
      <c r="L3080" s="11"/>
      <c r="M3080" s="676"/>
    </row>
    <row r="3081" spans="2:13" x14ac:dyDescent="0.3">
      <c r="B3081" s="676"/>
      <c r="C3081" s="725" t="s">
        <v>1595</v>
      </c>
      <c r="D3081" s="117" t="s">
        <v>1596</v>
      </c>
      <c r="E3081" s="699" t="s">
        <v>2484</v>
      </c>
      <c r="F3081" s="705">
        <v>1</v>
      </c>
      <c r="G3081" s="619">
        <v>46.1</v>
      </c>
      <c r="H3081" s="715">
        <v>4.07</v>
      </c>
      <c r="I3081" s="679"/>
      <c r="J3081" s="458">
        <f t="shared" si="60"/>
        <v>187.62700000000001</v>
      </c>
      <c r="K3081" s="107"/>
      <c r="L3081" s="11"/>
      <c r="M3081" s="676"/>
    </row>
    <row r="3082" spans="2:13" x14ac:dyDescent="0.2">
      <c r="B3082" s="676"/>
      <c r="C3082" s="680"/>
      <c r="D3082" s="564" t="s">
        <v>2297</v>
      </c>
      <c r="E3082" s="66"/>
      <c r="F3082" s="705">
        <v>-2</v>
      </c>
      <c r="G3082" s="619">
        <v>1.2</v>
      </c>
      <c r="H3082" s="715">
        <v>2</v>
      </c>
      <c r="I3082" s="679"/>
      <c r="J3082" s="458">
        <f t="shared" si="60"/>
        <v>-4.8</v>
      </c>
      <c r="K3082" s="107"/>
      <c r="L3082" s="11"/>
      <c r="M3082" s="676"/>
    </row>
    <row r="3083" spans="2:13" x14ac:dyDescent="0.2">
      <c r="B3083" s="676"/>
      <c r="C3083" s="677"/>
      <c r="D3083" s="143"/>
      <c r="E3083" s="66" t="s">
        <v>2453</v>
      </c>
      <c r="F3083" s="705">
        <v>-1</v>
      </c>
      <c r="G3083" s="619">
        <v>0.2</v>
      </c>
      <c r="H3083" s="679">
        <v>0.2</v>
      </c>
      <c r="I3083" s="679"/>
      <c r="J3083" s="458">
        <f t="shared" si="60"/>
        <v>-4.0000000000000008E-2</v>
      </c>
      <c r="K3083" s="107"/>
      <c r="L3083" s="11"/>
      <c r="M3083" s="676"/>
    </row>
    <row r="3084" spans="2:13" x14ac:dyDescent="0.2">
      <c r="B3084" s="676"/>
      <c r="C3084" s="677"/>
      <c r="D3084" s="143"/>
      <c r="E3084" s="66" t="s">
        <v>2513</v>
      </c>
      <c r="F3084" s="705">
        <v>-2</v>
      </c>
      <c r="G3084" s="619">
        <v>0.56000000000000005</v>
      </c>
      <c r="H3084" s="679">
        <v>0.56000000000000005</v>
      </c>
      <c r="I3084" s="679"/>
      <c r="J3084" s="458">
        <f t="shared" si="60"/>
        <v>-0.62720000000000009</v>
      </c>
      <c r="K3084" s="107"/>
      <c r="L3084" s="11"/>
      <c r="M3084" s="676"/>
    </row>
    <row r="3085" spans="2:13" x14ac:dyDescent="0.2">
      <c r="B3085" s="676"/>
      <c r="C3085" s="677"/>
      <c r="D3085" s="143" t="s">
        <v>2307</v>
      </c>
      <c r="E3085" s="66"/>
      <c r="F3085" s="705">
        <v>-1</v>
      </c>
      <c r="G3085" s="619">
        <v>3.05</v>
      </c>
      <c r="H3085" s="679">
        <v>4.07</v>
      </c>
      <c r="I3085" s="679"/>
      <c r="J3085" s="458">
        <f t="shared" si="60"/>
        <v>-12.413500000000001</v>
      </c>
      <c r="K3085" s="107"/>
      <c r="L3085" s="11"/>
      <c r="M3085" s="676"/>
    </row>
    <row r="3086" spans="2:13" x14ac:dyDescent="0.2">
      <c r="B3086" s="676"/>
      <c r="C3086" s="677"/>
      <c r="D3086" s="143" t="s">
        <v>2390</v>
      </c>
      <c r="E3086" s="66"/>
      <c r="F3086" s="705">
        <v>-1</v>
      </c>
      <c r="G3086" s="619">
        <v>7.1</v>
      </c>
      <c r="H3086" s="679">
        <v>4.07</v>
      </c>
      <c r="I3086" s="679"/>
      <c r="J3086" s="458">
        <f t="shared" si="60"/>
        <v>-28.897000000000002</v>
      </c>
      <c r="K3086" s="107"/>
      <c r="L3086" s="11"/>
      <c r="M3086" s="676"/>
    </row>
    <row r="3087" spans="2:13" x14ac:dyDescent="0.2">
      <c r="B3087" s="676"/>
      <c r="C3087" s="680" t="s">
        <v>2027</v>
      </c>
      <c r="D3087" s="143" t="s">
        <v>370</v>
      </c>
      <c r="E3087" s="699" t="s">
        <v>128</v>
      </c>
      <c r="F3087" s="705">
        <v>1</v>
      </c>
      <c r="G3087" s="619">
        <v>5.0999999999999996</v>
      </c>
      <c r="H3087" s="715">
        <v>4.07</v>
      </c>
      <c r="I3087" s="679"/>
      <c r="J3087" s="458">
        <f t="shared" si="60"/>
        <v>20.757000000000001</v>
      </c>
      <c r="K3087" s="107"/>
      <c r="L3087" s="11"/>
      <c r="M3087" s="676"/>
    </row>
    <row r="3088" spans="2:13" x14ac:dyDescent="0.2">
      <c r="B3088" s="676"/>
      <c r="C3088" s="680"/>
      <c r="D3088" s="143" t="s">
        <v>2345</v>
      </c>
      <c r="E3088" s="699"/>
      <c r="F3088" s="705">
        <v>-1</v>
      </c>
      <c r="G3088" s="619">
        <v>5.0999999999999996</v>
      </c>
      <c r="H3088" s="715">
        <v>2.5</v>
      </c>
      <c r="I3088" s="679"/>
      <c r="J3088" s="458">
        <f t="shared" si="60"/>
        <v>-12.75</v>
      </c>
      <c r="K3088" s="107"/>
      <c r="L3088" s="11"/>
      <c r="M3088" s="676"/>
    </row>
    <row r="3089" spans="2:13" x14ac:dyDescent="0.2">
      <c r="B3089" s="676"/>
      <c r="C3089" s="680" t="s">
        <v>1506</v>
      </c>
      <c r="D3089" s="143" t="s">
        <v>826</v>
      </c>
      <c r="E3089" s="699" t="s">
        <v>788</v>
      </c>
      <c r="F3089" s="705">
        <v>1</v>
      </c>
      <c r="G3089" s="619">
        <v>15.7</v>
      </c>
      <c r="H3089" s="715">
        <v>2.4700000000000002</v>
      </c>
      <c r="I3089" s="679"/>
      <c r="J3089" s="458">
        <f t="shared" si="60"/>
        <v>38.779000000000003</v>
      </c>
      <c r="K3089" s="107"/>
      <c r="L3089" s="11"/>
      <c r="M3089" s="676"/>
    </row>
    <row r="3090" spans="2:13" x14ac:dyDescent="0.2">
      <c r="B3090" s="676"/>
      <c r="C3090" s="680"/>
      <c r="D3090" s="143" t="s">
        <v>2297</v>
      </c>
      <c r="E3090" s="699"/>
      <c r="F3090" s="705">
        <v>-1</v>
      </c>
      <c r="G3090" s="619">
        <v>0.9</v>
      </c>
      <c r="H3090" s="715">
        <v>0.9</v>
      </c>
      <c r="I3090" s="679"/>
      <c r="J3090" s="458">
        <f t="shared" si="60"/>
        <v>-0.81</v>
      </c>
      <c r="K3090" s="107"/>
      <c r="L3090" s="11"/>
      <c r="M3090" s="676"/>
    </row>
    <row r="3091" spans="2:13" x14ac:dyDescent="0.2">
      <c r="B3091" s="676"/>
      <c r="C3091" s="680"/>
      <c r="D3091" s="143" t="s">
        <v>2315</v>
      </c>
      <c r="E3091" s="699"/>
      <c r="F3091" s="705">
        <v>1</v>
      </c>
      <c r="G3091" s="619">
        <v>2</v>
      </c>
      <c r="H3091" s="715">
        <v>0.9</v>
      </c>
      <c r="I3091" s="679"/>
      <c r="J3091" s="458">
        <f t="shared" si="60"/>
        <v>1.8</v>
      </c>
      <c r="K3091" s="107"/>
      <c r="L3091" s="11"/>
      <c r="M3091" s="676"/>
    </row>
    <row r="3092" spans="2:13" x14ac:dyDescent="0.2">
      <c r="B3092" s="676"/>
      <c r="C3092" s="677"/>
      <c r="D3092" s="143" t="s">
        <v>2499</v>
      </c>
      <c r="E3092" s="66"/>
      <c r="F3092" s="705">
        <v>-1</v>
      </c>
      <c r="G3092" s="619">
        <v>0.6</v>
      </c>
      <c r="H3092" s="679">
        <v>2.97</v>
      </c>
      <c r="I3092" s="679"/>
      <c r="J3092" s="458">
        <f t="shared" si="60"/>
        <v>-1.782</v>
      </c>
      <c r="K3092" s="107"/>
      <c r="L3092" s="11"/>
      <c r="M3092" s="676"/>
    </row>
    <row r="3093" spans="2:13" x14ac:dyDescent="0.2">
      <c r="B3093" s="676"/>
      <c r="C3093" s="680" t="s">
        <v>2205</v>
      </c>
      <c r="D3093" s="564" t="s">
        <v>827</v>
      </c>
      <c r="E3093" s="699" t="s">
        <v>788</v>
      </c>
      <c r="F3093" s="705">
        <v>1</v>
      </c>
      <c r="G3093" s="619">
        <v>16.7</v>
      </c>
      <c r="H3093" s="715">
        <v>2.97</v>
      </c>
      <c r="I3093" s="679"/>
      <c r="J3093" s="458">
        <f t="shared" si="60"/>
        <v>49.599000000000004</v>
      </c>
      <c r="K3093" s="107"/>
      <c r="L3093" s="11"/>
      <c r="M3093" s="676"/>
    </row>
    <row r="3094" spans="2:13" x14ac:dyDescent="0.2">
      <c r="B3094" s="676"/>
      <c r="C3094" s="680"/>
      <c r="D3094" s="143" t="s">
        <v>2297</v>
      </c>
      <c r="E3094" s="699"/>
      <c r="F3094" s="705">
        <v>-1</v>
      </c>
      <c r="G3094" s="619">
        <v>0.9</v>
      </c>
      <c r="H3094" s="715">
        <v>0.9</v>
      </c>
      <c r="I3094" s="679"/>
      <c r="J3094" s="458">
        <f t="shared" si="60"/>
        <v>-0.81</v>
      </c>
      <c r="K3094" s="107"/>
      <c r="L3094" s="11"/>
      <c r="M3094" s="676"/>
    </row>
    <row r="3095" spans="2:13" x14ac:dyDescent="0.2">
      <c r="B3095" s="676"/>
      <c r="C3095" s="677"/>
      <c r="D3095" s="143" t="s">
        <v>2499</v>
      </c>
      <c r="E3095" s="66"/>
      <c r="F3095" s="705">
        <v>-1</v>
      </c>
      <c r="G3095" s="619">
        <v>2.5499999999999998</v>
      </c>
      <c r="H3095" s="679">
        <v>2.97</v>
      </c>
      <c r="I3095" s="679"/>
      <c r="J3095" s="458">
        <f t="shared" si="60"/>
        <v>-7.5735000000000001</v>
      </c>
      <c r="K3095" s="107"/>
      <c r="L3095" s="11"/>
      <c r="M3095" s="676"/>
    </row>
    <row r="3096" spans="2:13" x14ac:dyDescent="0.2">
      <c r="B3096" s="676"/>
      <c r="C3096" s="680" t="s">
        <v>1612</v>
      </c>
      <c r="D3096" s="143" t="s">
        <v>138</v>
      </c>
      <c r="E3096" s="699" t="s">
        <v>128</v>
      </c>
      <c r="F3096" s="705">
        <v>1</v>
      </c>
      <c r="G3096" s="619">
        <v>45.9</v>
      </c>
      <c r="H3096" s="715">
        <v>4.07</v>
      </c>
      <c r="I3096" s="679"/>
      <c r="J3096" s="458">
        <f t="shared" si="60"/>
        <v>186.81300000000002</v>
      </c>
      <c r="K3096" s="107"/>
      <c r="L3096" s="11"/>
      <c r="M3096" s="676"/>
    </row>
    <row r="3097" spans="2:13" x14ac:dyDescent="0.2">
      <c r="B3097" s="676"/>
      <c r="C3097" s="680"/>
      <c r="D3097" s="143" t="s">
        <v>2297</v>
      </c>
      <c r="E3097" s="699"/>
      <c r="F3097" s="705">
        <v>-2</v>
      </c>
      <c r="G3097" s="619">
        <v>1.2</v>
      </c>
      <c r="H3097" s="715">
        <v>2.5</v>
      </c>
      <c r="I3097" s="679"/>
      <c r="J3097" s="458">
        <f t="shared" si="60"/>
        <v>-6</v>
      </c>
      <c r="K3097" s="107"/>
      <c r="L3097" s="11"/>
      <c r="M3097" s="676"/>
    </row>
    <row r="3098" spans="2:13" x14ac:dyDescent="0.2">
      <c r="B3098" s="676"/>
      <c r="C3098" s="680"/>
      <c r="D3098" s="143" t="s">
        <v>2297</v>
      </c>
      <c r="E3098" s="699"/>
      <c r="F3098" s="705">
        <v>-3</v>
      </c>
      <c r="G3098" s="619">
        <v>1</v>
      </c>
      <c r="H3098" s="715">
        <v>2</v>
      </c>
      <c r="I3098" s="679"/>
      <c r="J3098" s="458">
        <f t="shared" si="60"/>
        <v>-6</v>
      </c>
      <c r="K3098" s="107"/>
      <c r="L3098" s="11"/>
      <c r="M3098" s="676"/>
    </row>
    <row r="3099" spans="2:13" x14ac:dyDescent="0.2">
      <c r="B3099" s="676"/>
      <c r="C3099" s="680"/>
      <c r="D3099" s="143" t="s">
        <v>2297</v>
      </c>
      <c r="E3099" s="699"/>
      <c r="F3099" s="705">
        <v>-5</v>
      </c>
      <c r="G3099" s="619">
        <v>0.9</v>
      </c>
      <c r="H3099" s="715">
        <v>2</v>
      </c>
      <c r="I3099" s="679"/>
      <c r="J3099" s="458">
        <f t="shared" si="60"/>
        <v>-9</v>
      </c>
      <c r="K3099" s="107"/>
      <c r="L3099" s="11"/>
      <c r="M3099" s="676"/>
    </row>
    <row r="3100" spans="2:13" x14ac:dyDescent="0.2">
      <c r="B3100" s="676"/>
      <c r="C3100" s="680"/>
      <c r="D3100" s="143" t="s">
        <v>2345</v>
      </c>
      <c r="E3100" s="699"/>
      <c r="F3100" s="705">
        <v>-1</v>
      </c>
      <c r="G3100" s="619">
        <v>3.53</v>
      </c>
      <c r="H3100" s="715">
        <v>2.5</v>
      </c>
      <c r="I3100" s="679"/>
      <c r="J3100" s="458">
        <f t="shared" si="60"/>
        <v>-8.8249999999999993</v>
      </c>
      <c r="K3100" s="107"/>
      <c r="L3100" s="11"/>
      <c r="M3100" s="676"/>
    </row>
    <row r="3101" spans="2:13" x14ac:dyDescent="0.2">
      <c r="B3101" s="676"/>
      <c r="C3101" s="680"/>
      <c r="D3101" s="143" t="s">
        <v>2371</v>
      </c>
      <c r="E3101" s="699"/>
      <c r="F3101" s="705">
        <v>-1</v>
      </c>
      <c r="G3101" s="619">
        <v>2.4</v>
      </c>
      <c r="H3101" s="715">
        <v>1.4</v>
      </c>
      <c r="I3101" s="679"/>
      <c r="J3101" s="458">
        <f t="shared" si="60"/>
        <v>-3.36</v>
      </c>
      <c r="K3101" s="107"/>
      <c r="L3101" s="11"/>
      <c r="M3101" s="676"/>
    </row>
    <row r="3102" spans="2:13" x14ac:dyDescent="0.2">
      <c r="B3102" s="676"/>
      <c r="C3102" s="677"/>
      <c r="D3102" s="143"/>
      <c r="E3102" s="66" t="s">
        <v>2311</v>
      </c>
      <c r="F3102" s="705">
        <v>-1</v>
      </c>
      <c r="G3102" s="619">
        <v>0.7</v>
      </c>
      <c r="H3102" s="679">
        <v>0.9</v>
      </c>
      <c r="I3102" s="679"/>
      <c r="J3102" s="458">
        <f t="shared" si="60"/>
        <v>-0.63</v>
      </c>
      <c r="K3102" s="107"/>
      <c r="L3102" s="11"/>
      <c r="M3102" s="676"/>
    </row>
    <row r="3103" spans="2:13" x14ac:dyDescent="0.2">
      <c r="B3103" s="676"/>
      <c r="C3103" s="677"/>
      <c r="D3103" s="143"/>
      <c r="E3103" s="66" t="s">
        <v>2302</v>
      </c>
      <c r="F3103" s="705">
        <v>-1</v>
      </c>
      <c r="G3103" s="619">
        <v>0.4</v>
      </c>
      <c r="H3103" s="679">
        <v>0.9</v>
      </c>
      <c r="I3103" s="679"/>
      <c r="J3103" s="458">
        <f t="shared" si="60"/>
        <v>-0.36000000000000004</v>
      </c>
      <c r="K3103" s="107"/>
      <c r="L3103" s="11"/>
      <c r="M3103" s="676"/>
    </row>
    <row r="3104" spans="2:13" x14ac:dyDescent="0.2">
      <c r="B3104" s="676"/>
      <c r="C3104" s="677"/>
      <c r="D3104" s="143" t="s">
        <v>2390</v>
      </c>
      <c r="E3104" s="66"/>
      <c r="F3104" s="705">
        <v>-1</v>
      </c>
      <c r="G3104" s="619">
        <v>8.25</v>
      </c>
      <c r="H3104" s="679">
        <v>4.07</v>
      </c>
      <c r="I3104" s="679"/>
      <c r="J3104" s="458">
        <f t="shared" si="60"/>
        <v>-33.577500000000001</v>
      </c>
      <c r="K3104" s="107"/>
      <c r="L3104" s="11"/>
      <c r="M3104" s="676"/>
    </row>
    <row r="3105" spans="2:13" x14ac:dyDescent="0.2">
      <c r="B3105" s="676"/>
      <c r="C3105" s="680" t="s">
        <v>2029</v>
      </c>
      <c r="D3105" s="143" t="s">
        <v>368</v>
      </c>
      <c r="E3105" s="699" t="s">
        <v>128</v>
      </c>
      <c r="F3105" s="705">
        <v>1</v>
      </c>
      <c r="G3105" s="619">
        <v>5.15</v>
      </c>
      <c r="H3105" s="715">
        <v>4.07</v>
      </c>
      <c r="I3105" s="679"/>
      <c r="J3105" s="458">
        <f t="shared" si="60"/>
        <v>20.960500000000003</v>
      </c>
      <c r="K3105" s="107"/>
      <c r="L3105" s="11"/>
      <c r="M3105" s="676"/>
    </row>
    <row r="3106" spans="2:13" x14ac:dyDescent="0.2">
      <c r="B3106" s="676"/>
      <c r="C3106" s="680"/>
      <c r="D3106" s="143" t="s">
        <v>2345</v>
      </c>
      <c r="E3106" s="699"/>
      <c r="F3106" s="705">
        <v>-1</v>
      </c>
      <c r="G3106" s="619">
        <v>5.15</v>
      </c>
      <c r="H3106" s="715">
        <v>2.5</v>
      </c>
      <c r="I3106" s="679"/>
      <c r="J3106" s="458">
        <f t="shared" si="60"/>
        <v>-12.875</v>
      </c>
      <c r="K3106" s="107"/>
      <c r="L3106" s="11"/>
      <c r="M3106" s="676"/>
    </row>
    <row r="3107" spans="2:13" x14ac:dyDescent="0.2">
      <c r="B3107" s="676"/>
      <c r="C3107" s="680" t="s">
        <v>2030</v>
      </c>
      <c r="D3107" s="143" t="s">
        <v>2398</v>
      </c>
      <c r="E3107" s="699" t="s">
        <v>128</v>
      </c>
      <c r="F3107" s="705">
        <v>1</v>
      </c>
      <c r="G3107" s="619">
        <v>4.2</v>
      </c>
      <c r="H3107" s="715">
        <v>4.07</v>
      </c>
      <c r="I3107" s="679"/>
      <c r="J3107" s="458">
        <f t="shared" si="60"/>
        <v>17.094000000000001</v>
      </c>
      <c r="K3107" s="107"/>
      <c r="L3107" s="11"/>
      <c r="M3107" s="676"/>
    </row>
    <row r="3108" spans="2:13" x14ac:dyDescent="0.2">
      <c r="B3108" s="676"/>
      <c r="C3108" s="680"/>
      <c r="D3108" s="143" t="s">
        <v>2345</v>
      </c>
      <c r="E3108" s="699"/>
      <c r="F3108" s="705">
        <v>-1</v>
      </c>
      <c r="G3108" s="619">
        <v>4.2</v>
      </c>
      <c r="H3108" s="715">
        <v>2.5</v>
      </c>
      <c r="I3108" s="679"/>
      <c r="J3108" s="458">
        <f t="shared" si="60"/>
        <v>-10.5</v>
      </c>
      <c r="K3108" s="107"/>
      <c r="L3108" s="11"/>
      <c r="M3108" s="676"/>
    </row>
    <row r="3109" spans="2:13" x14ac:dyDescent="0.2">
      <c r="B3109" s="676"/>
      <c r="C3109" s="680" t="s">
        <v>2032</v>
      </c>
      <c r="D3109" s="143" t="s">
        <v>2399</v>
      </c>
      <c r="E3109" s="699" t="s">
        <v>128</v>
      </c>
      <c r="F3109" s="705">
        <v>1</v>
      </c>
      <c r="G3109" s="619">
        <v>4.2</v>
      </c>
      <c r="H3109" s="715">
        <v>4.07</v>
      </c>
      <c r="I3109" s="679"/>
      <c r="J3109" s="458">
        <f t="shared" si="60"/>
        <v>17.094000000000001</v>
      </c>
      <c r="K3109" s="107"/>
      <c r="L3109" s="11"/>
      <c r="M3109" s="676"/>
    </row>
    <row r="3110" spans="2:13" x14ac:dyDescent="0.2">
      <c r="B3110" s="676"/>
      <c r="C3110" s="680"/>
      <c r="D3110" s="143" t="s">
        <v>2345</v>
      </c>
      <c r="E3110" s="699"/>
      <c r="F3110" s="705">
        <v>-1</v>
      </c>
      <c r="G3110" s="619">
        <v>4.2</v>
      </c>
      <c r="H3110" s="715">
        <v>2.5</v>
      </c>
      <c r="I3110" s="679"/>
      <c r="J3110" s="458">
        <f t="shared" si="60"/>
        <v>-10.5</v>
      </c>
      <c r="K3110" s="107"/>
      <c r="L3110" s="11"/>
      <c r="M3110" s="676"/>
    </row>
    <row r="3111" spans="2:13" x14ac:dyDescent="0.2">
      <c r="B3111" s="676"/>
      <c r="C3111" s="680" t="s">
        <v>2036</v>
      </c>
      <c r="D3111" s="143" t="s">
        <v>159</v>
      </c>
      <c r="E3111" s="699" t="s">
        <v>128</v>
      </c>
      <c r="F3111" s="705">
        <v>1</v>
      </c>
      <c r="G3111" s="619">
        <v>2.6</v>
      </c>
      <c r="H3111" s="715">
        <v>4.07</v>
      </c>
      <c r="I3111" s="679"/>
      <c r="J3111" s="458">
        <f t="shared" si="60"/>
        <v>10.582000000000001</v>
      </c>
      <c r="K3111" s="107"/>
      <c r="L3111" s="11"/>
      <c r="M3111" s="676"/>
    </row>
    <row r="3112" spans="2:13" x14ac:dyDescent="0.2">
      <c r="B3112" s="676"/>
      <c r="C3112" s="680"/>
      <c r="D3112" s="143" t="s">
        <v>2345</v>
      </c>
      <c r="E3112" s="699"/>
      <c r="F3112" s="705">
        <v>-1</v>
      </c>
      <c r="G3112" s="619">
        <v>2.6</v>
      </c>
      <c r="H3112" s="715">
        <v>2.5</v>
      </c>
      <c r="I3112" s="679"/>
      <c r="J3112" s="458">
        <f t="shared" si="60"/>
        <v>-6.5</v>
      </c>
      <c r="K3112" s="107"/>
      <c r="L3112" s="11"/>
      <c r="M3112" s="676"/>
    </row>
    <row r="3113" spans="2:13" x14ac:dyDescent="0.2">
      <c r="B3113" s="676"/>
      <c r="C3113" s="680" t="s">
        <v>1592</v>
      </c>
      <c r="D3113" s="143" t="s">
        <v>2400</v>
      </c>
      <c r="E3113" s="699" t="s">
        <v>128</v>
      </c>
      <c r="F3113" s="705">
        <v>1</v>
      </c>
      <c r="G3113" s="619">
        <v>10.11</v>
      </c>
      <c r="H3113" s="715">
        <v>4.07</v>
      </c>
      <c r="I3113" s="679"/>
      <c r="J3113" s="458">
        <f t="shared" si="60"/>
        <v>41.1477</v>
      </c>
      <c r="K3113" s="107"/>
      <c r="L3113" s="11"/>
      <c r="M3113" s="676"/>
    </row>
    <row r="3114" spans="2:13" x14ac:dyDescent="0.2">
      <c r="B3114" s="676"/>
      <c r="C3114" s="680"/>
      <c r="D3114" s="143" t="s">
        <v>2297</v>
      </c>
      <c r="E3114" s="699"/>
      <c r="F3114" s="705">
        <v>-1</v>
      </c>
      <c r="G3114" s="619">
        <v>1</v>
      </c>
      <c r="H3114" s="715">
        <v>2.5</v>
      </c>
      <c r="I3114" s="679"/>
      <c r="J3114" s="458">
        <f t="shared" si="60"/>
        <v>-2.5</v>
      </c>
      <c r="K3114" s="107"/>
      <c r="L3114" s="11"/>
      <c r="M3114" s="676"/>
    </row>
    <row r="3115" spans="2:13" x14ac:dyDescent="0.2">
      <c r="B3115" s="676"/>
      <c r="C3115" s="680"/>
      <c r="D3115" s="143" t="s">
        <v>2297</v>
      </c>
      <c r="E3115" s="699"/>
      <c r="F3115" s="705">
        <v>-1</v>
      </c>
      <c r="G3115" s="619">
        <v>0.8</v>
      </c>
      <c r="H3115" s="715">
        <v>2</v>
      </c>
      <c r="I3115" s="679"/>
      <c r="J3115" s="458">
        <f t="shared" si="60"/>
        <v>-1.6</v>
      </c>
      <c r="K3115" s="107"/>
      <c r="L3115" s="11"/>
      <c r="M3115" s="676"/>
    </row>
    <row r="3116" spans="2:13" x14ac:dyDescent="0.2">
      <c r="B3116" s="676"/>
      <c r="C3116" s="680" t="s">
        <v>1597</v>
      </c>
      <c r="D3116" s="143" t="s">
        <v>2401</v>
      </c>
      <c r="E3116" s="699" t="s">
        <v>782</v>
      </c>
      <c r="F3116" s="705">
        <v>1</v>
      </c>
      <c r="G3116" s="619">
        <v>8.6999999999999993</v>
      </c>
      <c r="H3116" s="715">
        <v>1.57</v>
      </c>
      <c r="I3116" s="679"/>
      <c r="J3116" s="458">
        <f t="shared" si="60"/>
        <v>13.658999999999999</v>
      </c>
      <c r="K3116" s="107"/>
      <c r="L3116" s="11"/>
      <c r="M3116" s="676"/>
    </row>
    <row r="3117" spans="2:13" x14ac:dyDescent="0.2">
      <c r="B3117" s="676"/>
      <c r="C3117" s="680"/>
      <c r="D3117" s="143" t="s">
        <v>2371</v>
      </c>
      <c r="E3117" s="699"/>
      <c r="F3117" s="705">
        <v>-1</v>
      </c>
      <c r="G3117" s="619">
        <v>0.9</v>
      </c>
      <c r="H3117" s="715">
        <v>0.5</v>
      </c>
      <c r="I3117" s="679"/>
      <c r="J3117" s="458">
        <f t="shared" si="60"/>
        <v>-0.45</v>
      </c>
      <c r="K3117" s="107"/>
      <c r="L3117" s="11"/>
      <c r="M3117" s="676"/>
    </row>
    <row r="3118" spans="2:13" x14ac:dyDescent="0.2">
      <c r="B3118" s="676"/>
      <c r="C3118" s="680"/>
      <c r="D3118" s="143" t="s">
        <v>2390</v>
      </c>
      <c r="E3118" s="699"/>
      <c r="F3118" s="705">
        <v>-1</v>
      </c>
      <c r="G3118" s="619">
        <v>0.5</v>
      </c>
      <c r="H3118" s="715">
        <v>2.0699999999999998</v>
      </c>
      <c r="I3118" s="679"/>
      <c r="J3118" s="458">
        <f t="shared" si="60"/>
        <v>-1.0349999999999999</v>
      </c>
      <c r="K3118" s="107"/>
      <c r="L3118" s="11"/>
      <c r="M3118" s="676"/>
    </row>
    <row r="3119" spans="2:13" x14ac:dyDescent="0.2">
      <c r="B3119" s="676"/>
      <c r="C3119" s="680" t="s">
        <v>1599</v>
      </c>
      <c r="D3119" s="564" t="s">
        <v>122</v>
      </c>
      <c r="E3119" s="699" t="s">
        <v>120</v>
      </c>
      <c r="F3119" s="705">
        <v>1</v>
      </c>
      <c r="G3119" s="619">
        <v>8.1</v>
      </c>
      <c r="H3119" s="715">
        <v>2.87</v>
      </c>
      <c r="I3119" s="679"/>
      <c r="J3119" s="458">
        <f t="shared" si="60"/>
        <v>23.247</v>
      </c>
      <c r="K3119" s="107"/>
      <c r="L3119" s="11"/>
      <c r="M3119" s="676"/>
    </row>
    <row r="3120" spans="2:13" x14ac:dyDescent="0.3">
      <c r="B3120" s="676"/>
      <c r="C3120" s="725"/>
      <c r="D3120" s="117" t="s">
        <v>2297</v>
      </c>
      <c r="E3120" s="699"/>
      <c r="F3120" s="705">
        <v>-1</v>
      </c>
      <c r="G3120" s="619">
        <v>0.8</v>
      </c>
      <c r="H3120" s="715">
        <v>1.3</v>
      </c>
      <c r="I3120" s="679"/>
      <c r="J3120" s="458">
        <f t="shared" si="60"/>
        <v>-1.04</v>
      </c>
      <c r="K3120" s="107"/>
      <c r="L3120" s="11"/>
      <c r="M3120" s="676"/>
    </row>
    <row r="3121" spans="2:13" x14ac:dyDescent="0.2">
      <c r="B3121" s="676"/>
      <c r="C3121" s="680"/>
      <c r="D3121" s="143" t="s">
        <v>2371</v>
      </c>
      <c r="E3121" s="699"/>
      <c r="F3121" s="705">
        <v>-1</v>
      </c>
      <c r="G3121" s="619">
        <v>0.9</v>
      </c>
      <c r="H3121" s="715">
        <v>0.5</v>
      </c>
      <c r="I3121" s="679"/>
      <c r="J3121" s="458">
        <f t="shared" si="60"/>
        <v>-0.45</v>
      </c>
      <c r="K3121" s="107"/>
      <c r="L3121" s="11"/>
      <c r="M3121" s="676"/>
    </row>
    <row r="3122" spans="2:13" x14ac:dyDescent="0.3">
      <c r="B3122" s="676"/>
      <c r="C3122" s="725" t="s">
        <v>1600</v>
      </c>
      <c r="D3122" s="117" t="s">
        <v>122</v>
      </c>
      <c r="E3122" s="699" t="s">
        <v>120</v>
      </c>
      <c r="F3122" s="705">
        <v>1</v>
      </c>
      <c r="G3122" s="619">
        <v>6</v>
      </c>
      <c r="H3122" s="715">
        <v>2.87</v>
      </c>
      <c r="I3122" s="679"/>
      <c r="J3122" s="458">
        <f t="shared" si="60"/>
        <v>17.22</v>
      </c>
      <c r="K3122" s="107"/>
      <c r="L3122" s="11"/>
      <c r="M3122" s="676"/>
    </row>
    <row r="3123" spans="2:13" x14ac:dyDescent="0.3">
      <c r="B3123" s="676"/>
      <c r="C3123" s="725"/>
      <c r="D3123" s="117" t="s">
        <v>2297</v>
      </c>
      <c r="E3123" s="699"/>
      <c r="F3123" s="705">
        <v>-1</v>
      </c>
      <c r="G3123" s="619">
        <v>0.8</v>
      </c>
      <c r="H3123" s="715">
        <v>1.3</v>
      </c>
      <c r="I3123" s="679"/>
      <c r="J3123" s="458">
        <f t="shared" si="60"/>
        <v>-1.04</v>
      </c>
      <c r="K3123" s="107"/>
      <c r="L3123" s="11"/>
      <c r="M3123" s="676"/>
    </row>
    <row r="3124" spans="2:13" x14ac:dyDescent="0.2">
      <c r="B3124" s="676"/>
      <c r="C3124" s="680"/>
      <c r="D3124" s="143" t="s">
        <v>2371</v>
      </c>
      <c r="E3124" s="699"/>
      <c r="F3124" s="705">
        <v>-1</v>
      </c>
      <c r="G3124" s="619">
        <v>0.9</v>
      </c>
      <c r="H3124" s="715">
        <v>0.5</v>
      </c>
      <c r="I3124" s="679"/>
      <c r="J3124" s="458">
        <f t="shared" si="60"/>
        <v>-0.45</v>
      </c>
      <c r="K3124" s="107"/>
      <c r="L3124" s="11"/>
      <c r="M3124" s="676"/>
    </row>
    <row r="3125" spans="2:13" x14ac:dyDescent="0.3">
      <c r="B3125" s="676"/>
      <c r="C3125" s="725" t="s">
        <v>1613</v>
      </c>
      <c r="D3125" s="117" t="s">
        <v>2402</v>
      </c>
      <c r="E3125" s="699" t="s">
        <v>125</v>
      </c>
      <c r="F3125" s="705">
        <v>1</v>
      </c>
      <c r="G3125" s="619">
        <v>14.5</v>
      </c>
      <c r="H3125" s="715">
        <v>2.57</v>
      </c>
      <c r="I3125" s="679"/>
      <c r="J3125" s="458">
        <f t="shared" si="60"/>
        <v>37.265000000000001</v>
      </c>
      <c r="K3125" s="107"/>
      <c r="L3125" s="11"/>
      <c r="M3125" s="676"/>
    </row>
    <row r="3126" spans="2:13" x14ac:dyDescent="0.3">
      <c r="B3126" s="676"/>
      <c r="C3126" s="725"/>
      <c r="D3126" s="117" t="s">
        <v>2297</v>
      </c>
      <c r="E3126" s="699"/>
      <c r="F3126" s="705">
        <v>-2</v>
      </c>
      <c r="G3126" s="619">
        <v>0.8</v>
      </c>
      <c r="H3126" s="715">
        <v>1</v>
      </c>
      <c r="I3126" s="679"/>
      <c r="J3126" s="458">
        <f t="shared" si="60"/>
        <v>-1.6</v>
      </c>
      <c r="K3126" s="107"/>
      <c r="L3126" s="11"/>
      <c r="M3126" s="676"/>
    </row>
    <row r="3127" spans="2:13" x14ac:dyDescent="0.3">
      <c r="B3127" s="676"/>
      <c r="C3127" s="725"/>
      <c r="D3127" s="117"/>
      <c r="E3127" s="699" t="s">
        <v>2403</v>
      </c>
      <c r="F3127" s="705">
        <v>-1</v>
      </c>
      <c r="G3127" s="619">
        <v>2.15</v>
      </c>
      <c r="H3127" s="715">
        <v>1.3</v>
      </c>
      <c r="I3127" s="679"/>
      <c r="J3127" s="458">
        <f t="shared" si="60"/>
        <v>-2.7949999999999999</v>
      </c>
      <c r="K3127" s="107"/>
      <c r="L3127" s="11"/>
      <c r="M3127" s="676"/>
    </row>
    <row r="3128" spans="2:13" x14ac:dyDescent="0.2">
      <c r="B3128" s="676"/>
      <c r="C3128" s="680"/>
      <c r="D3128" s="143" t="s">
        <v>2390</v>
      </c>
      <c r="E3128" s="699"/>
      <c r="F3128" s="705">
        <v>-1</v>
      </c>
      <c r="G3128" s="619">
        <v>0.95</v>
      </c>
      <c r="H3128" s="715">
        <v>2.57</v>
      </c>
      <c r="I3128" s="679"/>
      <c r="J3128" s="458">
        <f t="shared" si="60"/>
        <v>-2.4414999999999996</v>
      </c>
      <c r="K3128" s="107"/>
      <c r="L3128" s="11"/>
      <c r="M3128" s="676"/>
    </row>
    <row r="3129" spans="2:13" x14ac:dyDescent="0.2">
      <c r="B3129" s="676"/>
      <c r="C3129" s="677" t="s">
        <v>1613</v>
      </c>
      <c r="D3129" s="143" t="s">
        <v>1615</v>
      </c>
      <c r="E3129" s="699" t="s">
        <v>125</v>
      </c>
      <c r="F3129" s="705">
        <v>1</v>
      </c>
      <c r="G3129" s="619">
        <v>7.15</v>
      </c>
      <c r="H3129" s="715">
        <v>2.57</v>
      </c>
      <c r="I3129" s="679"/>
      <c r="J3129" s="458">
        <f t="shared" si="60"/>
        <v>18.375499999999999</v>
      </c>
      <c r="K3129" s="107"/>
      <c r="L3129" s="11"/>
      <c r="M3129" s="676"/>
    </row>
    <row r="3130" spans="2:13" x14ac:dyDescent="0.2">
      <c r="B3130" s="676"/>
      <c r="C3130" s="677" t="s">
        <v>1601</v>
      </c>
      <c r="D3130" s="143" t="s">
        <v>2404</v>
      </c>
      <c r="E3130" s="699" t="s">
        <v>128</v>
      </c>
      <c r="F3130" s="705">
        <v>1</v>
      </c>
      <c r="G3130" s="619">
        <v>19.32</v>
      </c>
      <c r="H3130" s="715">
        <v>3.57</v>
      </c>
      <c r="I3130" s="679"/>
      <c r="J3130" s="458">
        <f t="shared" si="60"/>
        <v>68.972399999999993</v>
      </c>
      <c r="K3130" s="107"/>
      <c r="L3130" s="11"/>
      <c r="M3130" s="676"/>
    </row>
    <row r="3131" spans="2:13" x14ac:dyDescent="0.2">
      <c r="B3131" s="676"/>
      <c r="C3131" s="677"/>
      <c r="D3131" s="143" t="s">
        <v>2345</v>
      </c>
      <c r="E3131" s="699"/>
      <c r="F3131" s="705">
        <v>-1</v>
      </c>
      <c r="G3131" s="619">
        <v>2.9</v>
      </c>
      <c r="H3131" s="715">
        <v>2.5</v>
      </c>
      <c r="I3131" s="679"/>
      <c r="J3131" s="458">
        <f t="shared" si="60"/>
        <v>-7.25</v>
      </c>
      <c r="K3131" s="107"/>
      <c r="L3131" s="11"/>
      <c r="M3131" s="676"/>
    </row>
    <row r="3132" spans="2:13" x14ac:dyDescent="0.2">
      <c r="B3132" s="676"/>
      <c r="C3132" s="677"/>
      <c r="D3132" s="143" t="s">
        <v>2345</v>
      </c>
      <c r="E3132" s="699"/>
      <c r="F3132" s="705">
        <v>-1</v>
      </c>
      <c r="G3132" s="619">
        <v>1.18</v>
      </c>
      <c r="H3132" s="715">
        <v>2.5</v>
      </c>
      <c r="I3132" s="679"/>
      <c r="J3132" s="458">
        <f t="shared" si="60"/>
        <v>-2.9499999999999997</v>
      </c>
      <c r="K3132" s="107"/>
      <c r="L3132" s="11"/>
      <c r="M3132" s="676"/>
    </row>
    <row r="3133" spans="2:13" x14ac:dyDescent="0.2">
      <c r="B3133" s="676"/>
      <c r="C3133" s="677"/>
      <c r="D3133" s="143" t="s">
        <v>2371</v>
      </c>
      <c r="E3133" s="699"/>
      <c r="F3133" s="705">
        <v>-1</v>
      </c>
      <c r="G3133" s="619">
        <v>2.4</v>
      </c>
      <c r="H3133" s="715">
        <v>1.4</v>
      </c>
      <c r="I3133" s="679"/>
      <c r="J3133" s="458">
        <f t="shared" si="60"/>
        <v>-3.36</v>
      </c>
      <c r="K3133" s="107"/>
      <c r="L3133" s="11"/>
      <c r="M3133" s="676"/>
    </row>
    <row r="3134" spans="2:13" x14ac:dyDescent="0.2">
      <c r="B3134" s="676"/>
      <c r="C3134" s="680"/>
      <c r="D3134" s="143" t="s">
        <v>2390</v>
      </c>
      <c r="E3134" s="699"/>
      <c r="F3134" s="705">
        <v>-1</v>
      </c>
      <c r="G3134" s="619">
        <v>3.36</v>
      </c>
      <c r="H3134" s="715">
        <v>4.07</v>
      </c>
      <c r="I3134" s="679"/>
      <c r="J3134" s="458">
        <f t="shared" si="60"/>
        <v>-13.6752</v>
      </c>
      <c r="K3134" s="107"/>
      <c r="L3134" s="11"/>
      <c r="M3134" s="676"/>
    </row>
    <row r="3135" spans="2:13" x14ac:dyDescent="0.2">
      <c r="B3135" s="676"/>
      <c r="C3135" s="677" t="s">
        <v>1616</v>
      </c>
      <c r="D3135" s="143" t="s">
        <v>351</v>
      </c>
      <c r="E3135" s="699" t="s">
        <v>129</v>
      </c>
      <c r="F3135" s="705">
        <v>1</v>
      </c>
      <c r="G3135" s="619">
        <v>15.2</v>
      </c>
      <c r="H3135" s="715">
        <v>4.07</v>
      </c>
      <c r="I3135" s="679"/>
      <c r="J3135" s="458">
        <f t="shared" si="60"/>
        <v>61.864000000000004</v>
      </c>
      <c r="K3135" s="107"/>
      <c r="L3135" s="11"/>
      <c r="M3135" s="676"/>
    </row>
    <row r="3136" spans="2:13" x14ac:dyDescent="0.2">
      <c r="B3136" s="676"/>
      <c r="C3136" s="677"/>
      <c r="D3136" s="143" t="s">
        <v>2371</v>
      </c>
      <c r="E3136" s="699"/>
      <c r="F3136" s="705">
        <v>-1</v>
      </c>
      <c r="G3136" s="619">
        <v>1</v>
      </c>
      <c r="H3136" s="715">
        <v>2</v>
      </c>
      <c r="I3136" s="679"/>
      <c r="J3136" s="458">
        <f t="shared" si="60"/>
        <v>-2</v>
      </c>
      <c r="K3136" s="107"/>
      <c r="L3136" s="11"/>
      <c r="M3136" s="676"/>
    </row>
    <row r="3137" spans="2:13" x14ac:dyDescent="0.2">
      <c r="B3137" s="676"/>
      <c r="C3137" s="680"/>
      <c r="D3137" s="143" t="s">
        <v>2390</v>
      </c>
      <c r="E3137" s="699"/>
      <c r="F3137" s="705">
        <v>-1</v>
      </c>
      <c r="G3137" s="619">
        <v>0.65</v>
      </c>
      <c r="H3137" s="715">
        <v>4.07</v>
      </c>
      <c r="I3137" s="679"/>
      <c r="J3137" s="458">
        <f t="shared" si="60"/>
        <v>-2.6455000000000002</v>
      </c>
      <c r="K3137" s="107"/>
      <c r="L3137" s="11"/>
      <c r="M3137" s="676"/>
    </row>
    <row r="3138" spans="2:13" x14ac:dyDescent="0.2">
      <c r="B3138" s="676"/>
      <c r="C3138" s="677" t="s">
        <v>1604</v>
      </c>
      <c r="D3138" s="143" t="s">
        <v>584</v>
      </c>
      <c r="E3138" s="699" t="s">
        <v>128</v>
      </c>
      <c r="F3138" s="705">
        <v>1</v>
      </c>
      <c r="G3138" s="619">
        <v>7.3</v>
      </c>
      <c r="H3138" s="715">
        <v>4.07</v>
      </c>
      <c r="I3138" s="679"/>
      <c r="J3138" s="458">
        <f t="shared" si="60"/>
        <v>29.711000000000002</v>
      </c>
      <c r="K3138" s="107"/>
      <c r="L3138" s="11"/>
      <c r="M3138" s="676"/>
    </row>
    <row r="3139" spans="2:13" x14ac:dyDescent="0.2">
      <c r="B3139" s="676"/>
      <c r="C3139" s="677"/>
      <c r="D3139" s="143" t="s">
        <v>2297</v>
      </c>
      <c r="E3139" s="699"/>
      <c r="F3139" s="705">
        <v>-1</v>
      </c>
      <c r="G3139" s="619">
        <v>1</v>
      </c>
      <c r="H3139" s="715">
        <v>2.5</v>
      </c>
      <c r="I3139" s="679"/>
      <c r="J3139" s="458">
        <f t="shared" si="60"/>
        <v>-2.5</v>
      </c>
      <c r="K3139" s="107"/>
      <c r="L3139" s="11"/>
      <c r="M3139" s="676"/>
    </row>
    <row r="3140" spans="2:13" x14ac:dyDescent="0.2">
      <c r="B3140" s="676"/>
      <c r="C3140" s="677"/>
      <c r="D3140" s="143"/>
      <c r="E3140" s="699" t="s">
        <v>1606</v>
      </c>
      <c r="F3140" s="705">
        <v>-1</v>
      </c>
      <c r="G3140" s="619">
        <v>1.2</v>
      </c>
      <c r="H3140" s="715">
        <v>2.5</v>
      </c>
      <c r="I3140" s="679"/>
      <c r="J3140" s="458">
        <f t="shared" si="60"/>
        <v>-3</v>
      </c>
      <c r="K3140" s="107"/>
      <c r="L3140" s="11"/>
      <c r="M3140" s="676"/>
    </row>
    <row r="3141" spans="2:13" x14ac:dyDescent="0.2">
      <c r="B3141" s="676"/>
      <c r="C3141" s="677" t="s">
        <v>2234</v>
      </c>
      <c r="D3141" s="143" t="s">
        <v>144</v>
      </c>
      <c r="E3141" s="699" t="s">
        <v>125</v>
      </c>
      <c r="F3141" s="705">
        <v>1</v>
      </c>
      <c r="G3141" s="619">
        <v>18.05</v>
      </c>
      <c r="H3141" s="715">
        <v>2.57</v>
      </c>
      <c r="I3141" s="679"/>
      <c r="J3141" s="458">
        <f t="shared" si="60"/>
        <v>46.388500000000001</v>
      </c>
      <c r="K3141" s="107"/>
      <c r="L3141" s="11"/>
      <c r="M3141" s="676"/>
    </row>
    <row r="3142" spans="2:13" x14ac:dyDescent="0.2">
      <c r="B3142" s="676"/>
      <c r="C3142" s="677"/>
      <c r="D3142" s="143" t="s">
        <v>2297</v>
      </c>
      <c r="E3142" s="699"/>
      <c r="F3142" s="705">
        <v>-1</v>
      </c>
      <c r="G3142" s="619">
        <v>1.2</v>
      </c>
      <c r="H3142" s="715">
        <v>1</v>
      </c>
      <c r="I3142" s="679"/>
      <c r="J3142" s="458">
        <f t="shared" si="60"/>
        <v>-1.2</v>
      </c>
      <c r="K3142" s="107"/>
      <c r="L3142" s="11"/>
      <c r="M3142" s="676"/>
    </row>
    <row r="3143" spans="2:13" x14ac:dyDescent="0.2">
      <c r="B3143" s="676"/>
      <c r="C3143" s="677"/>
      <c r="D3143" s="143"/>
      <c r="E3143" s="699" t="s">
        <v>2405</v>
      </c>
      <c r="F3143" s="705">
        <v>-1</v>
      </c>
      <c r="G3143" s="619">
        <v>6.2</v>
      </c>
      <c r="H3143" s="715">
        <v>1</v>
      </c>
      <c r="I3143" s="679"/>
      <c r="J3143" s="458">
        <f t="shared" si="60"/>
        <v>-6.2</v>
      </c>
      <c r="K3143" s="107"/>
      <c r="L3143" s="11"/>
      <c r="M3143" s="676"/>
    </row>
    <row r="3144" spans="2:13" x14ac:dyDescent="0.2">
      <c r="B3144" s="676"/>
      <c r="C3144" s="677"/>
      <c r="D3144" s="143"/>
      <c r="E3144" s="699" t="s">
        <v>1606</v>
      </c>
      <c r="F3144" s="705">
        <v>-1</v>
      </c>
      <c r="G3144" s="619">
        <v>1.2</v>
      </c>
      <c r="H3144" s="715">
        <v>1</v>
      </c>
      <c r="I3144" s="679"/>
      <c r="J3144" s="458">
        <f t="shared" si="60"/>
        <v>-1.2</v>
      </c>
      <c r="K3144" s="107"/>
      <c r="L3144" s="11"/>
      <c r="M3144" s="676"/>
    </row>
    <row r="3145" spans="2:13" x14ac:dyDescent="0.2">
      <c r="B3145" s="676"/>
      <c r="C3145" s="680"/>
      <c r="D3145" s="143" t="s">
        <v>2390</v>
      </c>
      <c r="E3145" s="699"/>
      <c r="F3145" s="705">
        <v>-1</v>
      </c>
      <c r="G3145" s="619">
        <v>0.25</v>
      </c>
      <c r="H3145" s="715">
        <v>2.57</v>
      </c>
      <c r="I3145" s="679"/>
      <c r="J3145" s="458">
        <f t="shared" si="60"/>
        <v>-0.64249999999999996</v>
      </c>
      <c r="K3145" s="107"/>
      <c r="L3145" s="11"/>
      <c r="M3145" s="676"/>
    </row>
    <row r="3146" spans="2:13" x14ac:dyDescent="0.2">
      <c r="B3146" s="676"/>
      <c r="C3146" s="677" t="s">
        <v>2406</v>
      </c>
      <c r="D3146" s="143" t="s">
        <v>138</v>
      </c>
      <c r="E3146" s="699" t="s">
        <v>128</v>
      </c>
      <c r="F3146" s="705">
        <v>1</v>
      </c>
      <c r="G3146" s="619">
        <v>36.200000000000003</v>
      </c>
      <c r="H3146" s="715">
        <v>3.57</v>
      </c>
      <c r="I3146" s="679"/>
      <c r="J3146" s="458">
        <f t="shared" si="60"/>
        <v>129.23400000000001</v>
      </c>
      <c r="K3146" s="107"/>
      <c r="L3146" s="11"/>
      <c r="M3146" s="676"/>
    </row>
    <row r="3147" spans="2:13" x14ac:dyDescent="0.2">
      <c r="B3147" s="676"/>
      <c r="C3147" s="677"/>
      <c r="D3147" s="143" t="s">
        <v>2371</v>
      </c>
      <c r="E3147" s="699"/>
      <c r="F3147" s="705">
        <v>-1</v>
      </c>
      <c r="G3147" s="619">
        <v>2.4</v>
      </c>
      <c r="H3147" s="715">
        <v>1.4</v>
      </c>
      <c r="I3147" s="679"/>
      <c r="J3147" s="458">
        <f t="shared" si="60"/>
        <v>-3.36</v>
      </c>
      <c r="K3147" s="107"/>
      <c r="L3147" s="11"/>
      <c r="M3147" s="676"/>
    </row>
    <row r="3148" spans="2:13" x14ac:dyDescent="0.2">
      <c r="B3148" s="676"/>
      <c r="C3148" s="677"/>
      <c r="D3148" s="143" t="s">
        <v>2345</v>
      </c>
      <c r="E3148" s="699"/>
      <c r="F3148" s="705">
        <v>-1</v>
      </c>
      <c r="G3148" s="619">
        <v>5.15</v>
      </c>
      <c r="H3148" s="715">
        <v>2.5</v>
      </c>
      <c r="I3148" s="679"/>
      <c r="J3148" s="458">
        <f t="shared" si="60"/>
        <v>-12.875</v>
      </c>
      <c r="K3148" s="107"/>
      <c r="L3148" s="11"/>
      <c r="M3148" s="676"/>
    </row>
    <row r="3149" spans="2:13" x14ac:dyDescent="0.2">
      <c r="B3149" s="676"/>
      <c r="C3149" s="677"/>
      <c r="D3149" s="143" t="s">
        <v>2345</v>
      </c>
      <c r="E3149" s="699"/>
      <c r="F3149" s="705">
        <v>-2</v>
      </c>
      <c r="G3149" s="619">
        <v>4.2</v>
      </c>
      <c r="H3149" s="715">
        <v>2.5</v>
      </c>
      <c r="I3149" s="679"/>
      <c r="J3149" s="458">
        <f t="shared" si="60"/>
        <v>-21</v>
      </c>
      <c r="K3149" s="107"/>
      <c r="L3149" s="11"/>
      <c r="M3149" s="676"/>
    </row>
    <row r="3150" spans="2:13" x14ac:dyDescent="0.2">
      <c r="B3150" s="676"/>
      <c r="C3150" s="677"/>
      <c r="D3150" s="143" t="s">
        <v>2345</v>
      </c>
      <c r="E3150" s="699"/>
      <c r="F3150" s="705">
        <v>-1</v>
      </c>
      <c r="G3150" s="619">
        <v>2.9</v>
      </c>
      <c r="H3150" s="715">
        <v>2.5</v>
      </c>
      <c r="I3150" s="679"/>
      <c r="J3150" s="458">
        <f t="shared" si="60"/>
        <v>-7.25</v>
      </c>
      <c r="K3150" s="107"/>
      <c r="L3150" s="11"/>
      <c r="M3150" s="676"/>
    </row>
    <row r="3151" spans="2:13" x14ac:dyDescent="0.2">
      <c r="B3151" s="676"/>
      <c r="C3151" s="677"/>
      <c r="D3151" s="143" t="s">
        <v>2345</v>
      </c>
      <c r="E3151" s="699"/>
      <c r="F3151" s="705">
        <v>-1</v>
      </c>
      <c r="G3151" s="619">
        <v>2.6</v>
      </c>
      <c r="H3151" s="715">
        <v>2.5</v>
      </c>
      <c r="I3151" s="679"/>
      <c r="J3151" s="458">
        <f t="shared" si="60"/>
        <v>-6.5</v>
      </c>
      <c r="K3151" s="107"/>
      <c r="L3151" s="11"/>
      <c r="M3151" s="676"/>
    </row>
    <row r="3152" spans="2:13" x14ac:dyDescent="0.2">
      <c r="B3152" s="676"/>
      <c r="C3152" s="677"/>
      <c r="D3152" s="143" t="s">
        <v>2345</v>
      </c>
      <c r="E3152" s="699"/>
      <c r="F3152" s="705">
        <v>-1</v>
      </c>
      <c r="G3152" s="619">
        <v>2.5</v>
      </c>
      <c r="H3152" s="715">
        <v>2.5</v>
      </c>
      <c r="I3152" s="679"/>
      <c r="J3152" s="458">
        <f t="shared" si="60"/>
        <v>-6.25</v>
      </c>
      <c r="K3152" s="107"/>
      <c r="L3152" s="11"/>
      <c r="M3152" s="676"/>
    </row>
    <row r="3153" spans="2:13" x14ac:dyDescent="0.2">
      <c r="B3153" s="676"/>
      <c r="C3153" s="677"/>
      <c r="D3153" s="143" t="s">
        <v>2345</v>
      </c>
      <c r="E3153" s="699"/>
      <c r="F3153" s="705">
        <v>-1</v>
      </c>
      <c r="G3153" s="619">
        <v>1.57</v>
      </c>
      <c r="H3153" s="715">
        <v>2.5</v>
      </c>
      <c r="I3153" s="679"/>
      <c r="J3153" s="458">
        <f t="shared" si="60"/>
        <v>-3.9250000000000003</v>
      </c>
      <c r="K3153" s="107"/>
      <c r="L3153" s="11"/>
      <c r="M3153" s="676"/>
    </row>
    <row r="3154" spans="2:13" x14ac:dyDescent="0.2">
      <c r="B3154" s="676"/>
      <c r="C3154" s="677"/>
      <c r="D3154" s="143" t="s">
        <v>2345</v>
      </c>
      <c r="E3154" s="699"/>
      <c r="F3154" s="705">
        <v>-1</v>
      </c>
      <c r="G3154" s="619">
        <v>1.18</v>
      </c>
      <c r="H3154" s="715">
        <v>2.5</v>
      </c>
      <c r="I3154" s="679"/>
      <c r="J3154" s="458">
        <f t="shared" si="60"/>
        <v>-2.9499999999999997</v>
      </c>
      <c r="K3154" s="107"/>
      <c r="L3154" s="11"/>
      <c r="M3154" s="676"/>
    </row>
    <row r="3155" spans="2:13" x14ac:dyDescent="0.2">
      <c r="B3155" s="676"/>
      <c r="C3155" s="677"/>
      <c r="D3155" s="143" t="s">
        <v>2345</v>
      </c>
      <c r="E3155" s="699"/>
      <c r="F3155" s="705">
        <v>-1</v>
      </c>
      <c r="G3155" s="619">
        <v>1</v>
      </c>
      <c r="H3155" s="715">
        <v>2.5</v>
      </c>
      <c r="I3155" s="679"/>
      <c r="J3155" s="458">
        <f t="shared" si="60"/>
        <v>-2.5</v>
      </c>
      <c r="K3155" s="107"/>
      <c r="L3155" s="11"/>
      <c r="M3155" s="676"/>
    </row>
    <row r="3156" spans="2:13" x14ac:dyDescent="0.2">
      <c r="B3156" s="676"/>
      <c r="C3156" s="677"/>
      <c r="D3156" s="143" t="s">
        <v>2307</v>
      </c>
      <c r="E3156" s="699"/>
      <c r="F3156" s="705">
        <v>-1</v>
      </c>
      <c r="G3156" s="619">
        <v>4.7300000000000004</v>
      </c>
      <c r="H3156" s="715">
        <v>3.57</v>
      </c>
      <c r="I3156" s="679"/>
      <c r="J3156" s="458">
        <f t="shared" si="60"/>
        <v>-16.886099999999999</v>
      </c>
      <c r="K3156" s="107"/>
      <c r="L3156" s="11"/>
      <c r="M3156" s="676"/>
    </row>
    <row r="3157" spans="2:13" x14ac:dyDescent="0.2">
      <c r="B3157" s="676"/>
      <c r="C3157" s="680"/>
      <c r="D3157" s="143" t="s">
        <v>2390</v>
      </c>
      <c r="E3157" s="699"/>
      <c r="F3157" s="705">
        <v>-1</v>
      </c>
      <c r="G3157" s="619">
        <v>1.3</v>
      </c>
      <c r="H3157" s="715">
        <v>4.07</v>
      </c>
      <c r="I3157" s="679"/>
      <c r="J3157" s="458">
        <f t="shared" si="60"/>
        <v>-5.2910000000000004</v>
      </c>
      <c r="K3157" s="107"/>
      <c r="L3157" s="11"/>
      <c r="M3157" s="676"/>
    </row>
    <row r="3158" spans="2:13" x14ac:dyDescent="0.2">
      <c r="B3158" s="676"/>
      <c r="C3158" s="677" t="s">
        <v>1617</v>
      </c>
      <c r="D3158" s="143" t="s">
        <v>138</v>
      </c>
      <c r="E3158" s="699" t="s">
        <v>128</v>
      </c>
      <c r="F3158" s="705">
        <v>1</v>
      </c>
      <c r="G3158" s="619">
        <v>17.95</v>
      </c>
      <c r="H3158" s="715">
        <v>3.57</v>
      </c>
      <c r="I3158" s="679"/>
      <c r="J3158" s="458">
        <f t="shared" si="60"/>
        <v>64.081499999999991</v>
      </c>
      <c r="K3158" s="107"/>
      <c r="L3158" s="11"/>
      <c r="M3158" s="676"/>
    </row>
    <row r="3159" spans="2:13" x14ac:dyDescent="0.2">
      <c r="B3159" s="676"/>
      <c r="C3159" s="677"/>
      <c r="D3159" s="143" t="s">
        <v>2297</v>
      </c>
      <c r="E3159" s="699"/>
      <c r="F3159" s="705">
        <v>-1</v>
      </c>
      <c r="G3159" s="619">
        <v>1.2</v>
      </c>
      <c r="H3159" s="715">
        <v>2.5</v>
      </c>
      <c r="I3159" s="679"/>
      <c r="J3159" s="458">
        <f t="shared" si="60"/>
        <v>-3</v>
      </c>
      <c r="K3159" s="107"/>
      <c r="L3159" s="11"/>
      <c r="M3159" s="676"/>
    </row>
    <row r="3160" spans="2:13" x14ac:dyDescent="0.2">
      <c r="B3160" s="676"/>
      <c r="C3160" s="677"/>
      <c r="D3160" s="143" t="s">
        <v>2297</v>
      </c>
      <c r="E3160" s="699"/>
      <c r="F3160" s="705">
        <v>-3</v>
      </c>
      <c r="G3160" s="619">
        <v>1</v>
      </c>
      <c r="H3160" s="715">
        <v>2.5</v>
      </c>
      <c r="I3160" s="679"/>
      <c r="J3160" s="458">
        <f t="shared" si="60"/>
        <v>-7.5</v>
      </c>
      <c r="K3160" s="107"/>
      <c r="L3160" s="11"/>
      <c r="M3160" s="676"/>
    </row>
    <row r="3161" spans="2:13" x14ac:dyDescent="0.2">
      <c r="B3161" s="676"/>
      <c r="C3161" s="677"/>
      <c r="D3161" s="143" t="s">
        <v>2307</v>
      </c>
      <c r="E3161" s="699"/>
      <c r="F3161" s="705">
        <v>-1</v>
      </c>
      <c r="G3161" s="619">
        <v>8.9</v>
      </c>
      <c r="H3161" s="715">
        <v>3.57</v>
      </c>
      <c r="I3161" s="679"/>
      <c r="J3161" s="458">
        <f t="shared" si="60"/>
        <v>-31.773</v>
      </c>
      <c r="K3161" s="107"/>
      <c r="L3161" s="11"/>
      <c r="M3161" s="676"/>
    </row>
    <row r="3162" spans="2:13" x14ac:dyDescent="0.2">
      <c r="B3162" s="676"/>
      <c r="C3162" s="680"/>
      <c r="D3162" s="143" t="s">
        <v>2390</v>
      </c>
      <c r="E3162" s="699"/>
      <c r="F3162" s="705">
        <v>-1</v>
      </c>
      <c r="G3162" s="619">
        <v>1.65</v>
      </c>
      <c r="H3162" s="715">
        <v>4.07</v>
      </c>
      <c r="I3162" s="679"/>
      <c r="J3162" s="458">
        <f t="shared" si="60"/>
        <v>-6.7155000000000005</v>
      </c>
      <c r="K3162" s="107"/>
      <c r="L3162" s="11"/>
      <c r="M3162" s="676"/>
    </row>
    <row r="3163" spans="2:13" x14ac:dyDescent="0.3">
      <c r="B3163" s="676"/>
      <c r="C3163" s="725" t="s">
        <v>1593</v>
      </c>
      <c r="D3163" s="117" t="s">
        <v>122</v>
      </c>
      <c r="E3163" s="699" t="s">
        <v>788</v>
      </c>
      <c r="F3163" s="705">
        <v>1</v>
      </c>
      <c r="G3163" s="619">
        <v>7.3</v>
      </c>
      <c r="H3163" s="715">
        <v>2.97</v>
      </c>
      <c r="I3163" s="679"/>
      <c r="J3163" s="458">
        <f t="shared" si="60"/>
        <v>21.681000000000001</v>
      </c>
      <c r="K3163" s="107"/>
      <c r="L3163" s="11"/>
      <c r="M3163" s="676"/>
    </row>
    <row r="3164" spans="2:13" x14ac:dyDescent="0.3">
      <c r="B3164" s="676"/>
      <c r="C3164" s="725"/>
      <c r="D3164" s="117" t="s">
        <v>2297</v>
      </c>
      <c r="E3164" s="699"/>
      <c r="F3164" s="705">
        <v>-1</v>
      </c>
      <c r="G3164" s="619">
        <v>0.8</v>
      </c>
      <c r="H3164" s="715">
        <v>0.9</v>
      </c>
      <c r="I3164" s="679"/>
      <c r="J3164" s="458">
        <f t="shared" si="60"/>
        <v>-0.72000000000000008</v>
      </c>
      <c r="K3164" s="107"/>
      <c r="L3164" s="11"/>
      <c r="M3164" s="676"/>
    </row>
    <row r="3165" spans="2:13" x14ac:dyDescent="0.3">
      <c r="B3165" s="676"/>
      <c r="C3165" s="725"/>
      <c r="D3165" s="117" t="s">
        <v>2371</v>
      </c>
      <c r="E3165" s="699"/>
      <c r="F3165" s="705">
        <v>-1</v>
      </c>
      <c r="G3165" s="619">
        <v>0.9</v>
      </c>
      <c r="H3165" s="715">
        <v>0.5</v>
      </c>
      <c r="I3165" s="679"/>
      <c r="J3165" s="458">
        <f t="shared" si="60"/>
        <v>-0.45</v>
      </c>
      <c r="K3165" s="107"/>
      <c r="L3165" s="11"/>
      <c r="M3165" s="676"/>
    </row>
    <row r="3166" spans="2:13" x14ac:dyDescent="0.3">
      <c r="B3166" s="676"/>
      <c r="C3166" s="725" t="s">
        <v>1607</v>
      </c>
      <c r="D3166" s="117" t="s">
        <v>585</v>
      </c>
      <c r="E3166" s="699" t="s">
        <v>128</v>
      </c>
      <c r="F3166" s="705">
        <v>1</v>
      </c>
      <c r="G3166" s="619">
        <v>13.3</v>
      </c>
      <c r="H3166" s="715">
        <v>4.07</v>
      </c>
      <c r="I3166" s="679"/>
      <c r="J3166" s="458">
        <f t="shared" si="60"/>
        <v>54.131000000000007</v>
      </c>
      <c r="K3166" s="107"/>
      <c r="L3166" s="11"/>
      <c r="M3166" s="676"/>
    </row>
    <row r="3167" spans="2:13" x14ac:dyDescent="0.2">
      <c r="B3167" s="676"/>
      <c r="C3167" s="677"/>
      <c r="D3167" s="143" t="s">
        <v>2345</v>
      </c>
      <c r="E3167" s="699"/>
      <c r="F3167" s="705">
        <v>-1</v>
      </c>
      <c r="G3167" s="619">
        <v>2.5</v>
      </c>
      <c r="H3167" s="715">
        <v>2.5</v>
      </c>
      <c r="I3167" s="679"/>
      <c r="J3167" s="458">
        <f t="shared" si="60"/>
        <v>-6.25</v>
      </c>
      <c r="K3167" s="107"/>
      <c r="L3167" s="11"/>
      <c r="M3167" s="676"/>
    </row>
    <row r="3168" spans="2:13" x14ac:dyDescent="0.2">
      <c r="B3168" s="676"/>
      <c r="C3168" s="677"/>
      <c r="D3168" s="143" t="s">
        <v>2371</v>
      </c>
      <c r="E3168" s="699"/>
      <c r="F3168" s="705">
        <v>-1</v>
      </c>
      <c r="G3168" s="619">
        <v>1.6</v>
      </c>
      <c r="H3168" s="715">
        <v>1.4</v>
      </c>
      <c r="I3168" s="679"/>
      <c r="J3168" s="458">
        <f t="shared" si="60"/>
        <v>-2.2399999999999998</v>
      </c>
      <c r="K3168" s="107"/>
      <c r="L3168" s="11"/>
      <c r="M3168" s="676"/>
    </row>
    <row r="3169" spans="2:13" x14ac:dyDescent="0.2">
      <c r="B3169" s="676"/>
      <c r="C3169" s="677"/>
      <c r="D3169" s="143" t="s">
        <v>2307</v>
      </c>
      <c r="E3169" s="699"/>
      <c r="F3169" s="705">
        <v>-1</v>
      </c>
      <c r="G3169" s="619">
        <v>3.65</v>
      </c>
      <c r="H3169" s="715">
        <v>4.07</v>
      </c>
      <c r="I3169" s="679"/>
      <c r="J3169" s="458">
        <f t="shared" si="60"/>
        <v>-14.855500000000001</v>
      </c>
      <c r="K3169" s="107"/>
      <c r="L3169" s="11"/>
      <c r="M3169" s="676"/>
    </row>
    <row r="3170" spans="2:13" x14ac:dyDescent="0.2">
      <c r="B3170" s="676"/>
      <c r="C3170" s="680"/>
      <c r="D3170" s="143" t="s">
        <v>2390</v>
      </c>
      <c r="E3170" s="699"/>
      <c r="F3170" s="705">
        <v>-1</v>
      </c>
      <c r="G3170" s="619">
        <v>1.65</v>
      </c>
      <c r="H3170" s="715">
        <v>4.07</v>
      </c>
      <c r="I3170" s="679"/>
      <c r="J3170" s="458">
        <f t="shared" si="60"/>
        <v>-6.7155000000000005</v>
      </c>
      <c r="K3170" s="107"/>
      <c r="L3170" s="11"/>
      <c r="M3170" s="676"/>
    </row>
    <row r="3171" spans="2:13" x14ac:dyDescent="0.2">
      <c r="B3171" s="676"/>
      <c r="C3171" s="677" t="s">
        <v>1609</v>
      </c>
      <c r="D3171" s="143" t="s">
        <v>2038</v>
      </c>
      <c r="E3171" s="699" t="s">
        <v>128</v>
      </c>
      <c r="F3171" s="705">
        <v>1</v>
      </c>
      <c r="G3171" s="619">
        <v>23.5</v>
      </c>
      <c r="H3171" s="715">
        <v>4.07</v>
      </c>
      <c r="I3171" s="679"/>
      <c r="J3171" s="458">
        <f t="shared" si="60"/>
        <v>95.64500000000001</v>
      </c>
      <c r="K3171" s="107"/>
      <c r="L3171" s="11"/>
      <c r="M3171" s="676"/>
    </row>
    <row r="3172" spans="2:13" x14ac:dyDescent="0.2">
      <c r="B3172" s="676"/>
      <c r="C3172" s="677"/>
      <c r="D3172" s="143" t="s">
        <v>2345</v>
      </c>
      <c r="E3172" s="699"/>
      <c r="F3172" s="705">
        <v>-1</v>
      </c>
      <c r="G3172" s="619">
        <v>3.5</v>
      </c>
      <c r="H3172" s="715">
        <v>2.5</v>
      </c>
      <c r="I3172" s="679"/>
      <c r="J3172" s="458">
        <f t="shared" si="60"/>
        <v>-8.75</v>
      </c>
      <c r="K3172" s="107"/>
      <c r="L3172" s="11"/>
      <c r="M3172" s="676"/>
    </row>
    <row r="3173" spans="2:13" x14ac:dyDescent="0.2">
      <c r="B3173" s="676"/>
      <c r="C3173" s="677"/>
      <c r="D3173" s="143" t="s">
        <v>2371</v>
      </c>
      <c r="E3173" s="699"/>
      <c r="F3173" s="705">
        <v>-1</v>
      </c>
      <c r="G3173" s="619">
        <v>2.4</v>
      </c>
      <c r="H3173" s="715">
        <v>1.4</v>
      </c>
      <c r="I3173" s="679"/>
      <c r="J3173" s="458">
        <f t="shared" si="60"/>
        <v>-3.36</v>
      </c>
      <c r="K3173" s="107"/>
      <c r="L3173" s="11"/>
      <c r="M3173" s="676"/>
    </row>
    <row r="3174" spans="2:13" x14ac:dyDescent="0.2">
      <c r="B3174" s="676"/>
      <c r="C3174" s="677"/>
      <c r="D3174" s="143" t="s">
        <v>2307</v>
      </c>
      <c r="E3174" s="699"/>
      <c r="F3174" s="705">
        <v>-1</v>
      </c>
      <c r="G3174" s="619">
        <v>15.92</v>
      </c>
      <c r="H3174" s="715">
        <v>4.07</v>
      </c>
      <c r="I3174" s="679"/>
      <c r="J3174" s="458">
        <f t="shared" si="60"/>
        <v>-64.79440000000001</v>
      </c>
      <c r="K3174" s="107"/>
      <c r="L3174" s="11"/>
      <c r="M3174" s="676"/>
    </row>
    <row r="3175" spans="2:13" x14ac:dyDescent="0.2">
      <c r="B3175" s="676"/>
      <c r="C3175" s="677" t="s">
        <v>1611</v>
      </c>
      <c r="D3175" s="143" t="s">
        <v>327</v>
      </c>
      <c r="E3175" s="699" t="s">
        <v>128</v>
      </c>
      <c r="F3175" s="705">
        <v>1</v>
      </c>
      <c r="G3175" s="619">
        <v>24</v>
      </c>
      <c r="H3175" s="715">
        <v>4.07</v>
      </c>
      <c r="I3175" s="679"/>
      <c r="J3175" s="458">
        <f t="shared" si="60"/>
        <v>97.68</v>
      </c>
      <c r="K3175" s="107"/>
      <c r="L3175" s="11"/>
      <c r="M3175" s="676"/>
    </row>
    <row r="3176" spans="2:13" x14ac:dyDescent="0.2">
      <c r="B3176" s="676"/>
      <c r="C3176" s="677"/>
      <c r="D3176" s="143" t="s">
        <v>2297</v>
      </c>
      <c r="E3176" s="699"/>
      <c r="F3176" s="705">
        <v>-1</v>
      </c>
      <c r="G3176" s="619">
        <v>1</v>
      </c>
      <c r="H3176" s="715">
        <v>2.5</v>
      </c>
      <c r="I3176" s="679"/>
      <c r="J3176" s="458">
        <f t="shared" si="60"/>
        <v>-2.5</v>
      </c>
      <c r="K3176" s="107"/>
      <c r="L3176" s="11"/>
      <c r="M3176" s="676"/>
    </row>
    <row r="3177" spans="2:13" x14ac:dyDescent="0.2">
      <c r="B3177" s="676"/>
      <c r="C3177" s="677"/>
      <c r="D3177" s="143" t="s">
        <v>2371</v>
      </c>
      <c r="E3177" s="699"/>
      <c r="F3177" s="705">
        <v>-1</v>
      </c>
      <c r="G3177" s="619">
        <v>1.6</v>
      </c>
      <c r="H3177" s="715">
        <v>1.4</v>
      </c>
      <c r="I3177" s="679"/>
      <c r="J3177" s="458">
        <f t="shared" si="60"/>
        <v>-2.2399999999999998</v>
      </c>
      <c r="K3177" s="107"/>
      <c r="L3177" s="11"/>
      <c r="M3177" s="676"/>
    </row>
    <row r="3178" spans="2:13" x14ac:dyDescent="0.2">
      <c r="B3178" s="676"/>
      <c r="C3178" s="677"/>
      <c r="D3178" s="143" t="s">
        <v>2307</v>
      </c>
      <c r="E3178" s="699"/>
      <c r="F3178" s="705">
        <v>-1</v>
      </c>
      <c r="G3178" s="619">
        <v>8.58</v>
      </c>
      <c r="H3178" s="715">
        <v>4.07</v>
      </c>
      <c r="I3178" s="679"/>
      <c r="J3178" s="458">
        <f t="shared" si="60"/>
        <v>-34.9206</v>
      </c>
      <c r="K3178" s="107"/>
      <c r="L3178" s="11"/>
      <c r="M3178" s="676"/>
    </row>
    <row r="3179" spans="2:13" x14ac:dyDescent="0.2">
      <c r="B3179" s="676"/>
      <c r="C3179" s="680"/>
      <c r="D3179" s="143" t="s">
        <v>2390</v>
      </c>
      <c r="E3179" s="699"/>
      <c r="F3179" s="705">
        <v>-1</v>
      </c>
      <c r="G3179" s="619">
        <v>2.83</v>
      </c>
      <c r="H3179" s="715">
        <v>4.07</v>
      </c>
      <c r="I3179" s="679"/>
      <c r="J3179" s="458">
        <f t="shared" si="60"/>
        <v>-11.5181</v>
      </c>
      <c r="K3179" s="107"/>
      <c r="L3179" s="11"/>
      <c r="M3179" s="676"/>
    </row>
    <row r="3180" spans="2:13" x14ac:dyDescent="0.2">
      <c r="B3180" s="676"/>
      <c r="C3180" s="677" t="s">
        <v>1618</v>
      </c>
      <c r="D3180" s="143" t="s">
        <v>571</v>
      </c>
      <c r="E3180" s="699" t="s">
        <v>125</v>
      </c>
      <c r="F3180" s="705">
        <v>1</v>
      </c>
      <c r="G3180" s="619">
        <v>22.9</v>
      </c>
      <c r="H3180" s="715">
        <v>2.0699999999999998</v>
      </c>
      <c r="I3180" s="679"/>
      <c r="J3180" s="458">
        <f t="shared" si="60"/>
        <v>47.402999999999992</v>
      </c>
      <c r="K3180" s="107"/>
      <c r="L3180" s="11"/>
      <c r="M3180" s="676"/>
    </row>
    <row r="3181" spans="2:13" x14ac:dyDescent="0.2">
      <c r="B3181" s="676"/>
      <c r="C3181" s="677"/>
      <c r="D3181" s="143" t="s">
        <v>2297</v>
      </c>
      <c r="E3181" s="699"/>
      <c r="F3181" s="705">
        <v>-2</v>
      </c>
      <c r="G3181" s="619">
        <v>1.2</v>
      </c>
      <c r="H3181" s="715">
        <v>1</v>
      </c>
      <c r="I3181" s="679"/>
      <c r="J3181" s="458">
        <f t="shared" si="60"/>
        <v>-2.4</v>
      </c>
      <c r="K3181" s="107"/>
      <c r="L3181" s="11"/>
      <c r="M3181" s="676"/>
    </row>
    <row r="3182" spans="2:13" x14ac:dyDescent="0.2">
      <c r="B3182" s="676"/>
      <c r="C3182" s="677"/>
      <c r="D3182" s="143" t="s">
        <v>2345</v>
      </c>
      <c r="E3182" s="699"/>
      <c r="F3182" s="705">
        <v>-1</v>
      </c>
      <c r="G3182" s="619">
        <v>6.85</v>
      </c>
      <c r="H3182" s="715">
        <v>1</v>
      </c>
      <c r="I3182" s="679"/>
      <c r="J3182" s="458">
        <f t="shared" si="60"/>
        <v>-6.85</v>
      </c>
      <c r="K3182" s="107"/>
      <c r="L3182" s="11"/>
      <c r="M3182" s="676"/>
    </row>
    <row r="3183" spans="2:13" x14ac:dyDescent="0.2">
      <c r="B3183" s="676"/>
      <c r="C3183" s="677"/>
      <c r="D3183" s="143"/>
      <c r="E3183" s="699" t="s">
        <v>2403</v>
      </c>
      <c r="F3183" s="705">
        <v>1</v>
      </c>
      <c r="G3183" s="619">
        <v>2.15</v>
      </c>
      <c r="H3183" s="715">
        <v>1</v>
      </c>
      <c r="I3183" s="679"/>
      <c r="J3183" s="458">
        <f t="shared" si="60"/>
        <v>2.15</v>
      </c>
      <c r="K3183" s="107"/>
      <c r="L3183" s="11"/>
      <c r="M3183" s="676"/>
    </row>
    <row r="3184" spans="2:13" x14ac:dyDescent="0.2">
      <c r="B3184" s="676"/>
      <c r="C3184" s="680"/>
      <c r="D3184" s="143" t="s">
        <v>2390</v>
      </c>
      <c r="E3184" s="699"/>
      <c r="F3184" s="705">
        <v>-1</v>
      </c>
      <c r="G3184" s="619">
        <v>1.3</v>
      </c>
      <c r="H3184" s="715">
        <v>2.57</v>
      </c>
      <c r="I3184" s="679"/>
      <c r="J3184" s="458">
        <f t="shared" si="60"/>
        <v>-3.3409999999999997</v>
      </c>
      <c r="K3184" s="107"/>
      <c r="L3184" s="11"/>
      <c r="M3184" s="676"/>
    </row>
    <row r="3185" spans="2:13" x14ac:dyDescent="0.2">
      <c r="B3185" s="676"/>
      <c r="C3185" s="677" t="s">
        <v>2407</v>
      </c>
      <c r="D3185" s="143" t="s">
        <v>571</v>
      </c>
      <c r="E3185" s="699" t="s">
        <v>125</v>
      </c>
      <c r="F3185" s="705">
        <v>1</v>
      </c>
      <c r="G3185" s="619">
        <v>25.85</v>
      </c>
      <c r="H3185" s="715">
        <v>2.0699999999999998</v>
      </c>
      <c r="I3185" s="679"/>
      <c r="J3185" s="458">
        <f t="shared" si="60"/>
        <v>53.509499999999996</v>
      </c>
      <c r="K3185" s="107"/>
      <c r="L3185" s="11"/>
      <c r="M3185" s="676"/>
    </row>
    <row r="3186" spans="2:13" x14ac:dyDescent="0.3">
      <c r="B3186" s="676"/>
      <c r="C3186" s="680"/>
      <c r="D3186" s="117" t="s">
        <v>2297</v>
      </c>
      <c r="E3186" s="699"/>
      <c r="F3186" s="705">
        <v>-1</v>
      </c>
      <c r="G3186" s="619">
        <v>1.2</v>
      </c>
      <c r="H3186" s="715">
        <v>1</v>
      </c>
      <c r="I3186" s="679"/>
      <c r="J3186" s="458">
        <f t="shared" si="60"/>
        <v>-1.2</v>
      </c>
      <c r="K3186" s="107"/>
      <c r="L3186" s="11"/>
      <c r="M3186" s="676"/>
    </row>
    <row r="3187" spans="2:13" x14ac:dyDescent="0.3">
      <c r="B3187" s="676"/>
      <c r="C3187" s="725"/>
      <c r="D3187" s="117" t="s">
        <v>2297</v>
      </c>
      <c r="E3187" s="699"/>
      <c r="F3187" s="705">
        <v>-1</v>
      </c>
      <c r="G3187" s="619">
        <v>1</v>
      </c>
      <c r="H3187" s="715">
        <v>0.5</v>
      </c>
      <c r="I3187" s="679"/>
      <c r="J3187" s="458">
        <f t="shared" si="60"/>
        <v>-0.5</v>
      </c>
      <c r="K3187" s="107"/>
      <c r="L3187" s="11"/>
      <c r="M3187" s="676"/>
    </row>
    <row r="3188" spans="2:13" x14ac:dyDescent="0.3">
      <c r="B3188" s="676"/>
      <c r="C3188" s="725"/>
      <c r="D3188" s="117"/>
      <c r="E3188" s="699" t="s">
        <v>2405</v>
      </c>
      <c r="F3188" s="705">
        <v>-1</v>
      </c>
      <c r="G3188" s="619">
        <v>6.2</v>
      </c>
      <c r="H3188" s="715">
        <v>1</v>
      </c>
      <c r="I3188" s="679"/>
      <c r="J3188" s="458">
        <f t="shared" si="60"/>
        <v>-6.2</v>
      </c>
      <c r="K3188" s="107"/>
      <c r="L3188" s="11"/>
      <c r="M3188" s="676"/>
    </row>
    <row r="3189" spans="2:13" x14ac:dyDescent="0.2">
      <c r="B3189" s="676"/>
      <c r="C3189" s="680"/>
      <c r="D3189" s="143" t="s">
        <v>2390</v>
      </c>
      <c r="E3189" s="699"/>
      <c r="F3189" s="705">
        <v>-1</v>
      </c>
      <c r="G3189" s="619">
        <v>1.3</v>
      </c>
      <c r="H3189" s="715">
        <v>2.57</v>
      </c>
      <c r="I3189" s="679"/>
      <c r="J3189" s="458">
        <f t="shared" ref="J3189:J3209" si="61">PRODUCT(F3189:I3189)</f>
        <v>-3.3409999999999997</v>
      </c>
      <c r="K3189" s="107"/>
      <c r="L3189" s="11"/>
      <c r="M3189" s="676"/>
    </row>
    <row r="3190" spans="2:13" x14ac:dyDescent="0.2">
      <c r="B3190" s="676"/>
      <c r="C3190" s="680" t="s">
        <v>1619</v>
      </c>
      <c r="D3190" s="143" t="s">
        <v>2408</v>
      </c>
      <c r="E3190" s="699" t="s">
        <v>120</v>
      </c>
      <c r="F3190" s="705">
        <v>1</v>
      </c>
      <c r="G3190" s="619">
        <v>13.9</v>
      </c>
      <c r="H3190" s="715">
        <v>2.37</v>
      </c>
      <c r="I3190" s="679"/>
      <c r="J3190" s="458">
        <f t="shared" si="61"/>
        <v>32.943000000000005</v>
      </c>
      <c r="K3190" s="107"/>
      <c r="L3190" s="11"/>
      <c r="M3190" s="676"/>
    </row>
    <row r="3191" spans="2:13" x14ac:dyDescent="0.2">
      <c r="B3191" s="676"/>
      <c r="C3191" s="680"/>
      <c r="D3191" s="143" t="s">
        <v>2297</v>
      </c>
      <c r="E3191" s="699"/>
      <c r="F3191" s="705">
        <v>-1</v>
      </c>
      <c r="G3191" s="619">
        <v>0.9</v>
      </c>
      <c r="H3191" s="715">
        <v>1.3</v>
      </c>
      <c r="I3191" s="679"/>
      <c r="J3191" s="458">
        <f t="shared" si="61"/>
        <v>-1.1700000000000002</v>
      </c>
      <c r="K3191" s="107"/>
      <c r="L3191" s="11"/>
      <c r="M3191" s="676"/>
    </row>
    <row r="3192" spans="2:13" x14ac:dyDescent="0.2">
      <c r="B3192" s="676"/>
      <c r="C3192" s="680"/>
      <c r="D3192" s="143" t="s">
        <v>2371</v>
      </c>
      <c r="E3192" s="699"/>
      <c r="F3192" s="705">
        <v>-2</v>
      </c>
      <c r="G3192" s="619">
        <v>1.2</v>
      </c>
      <c r="H3192" s="715">
        <v>0.5</v>
      </c>
      <c r="I3192" s="679"/>
      <c r="J3192" s="458">
        <f t="shared" si="61"/>
        <v>-1.2</v>
      </c>
      <c r="K3192" s="107"/>
      <c r="L3192" s="11"/>
      <c r="M3192" s="676"/>
    </row>
    <row r="3193" spans="2:13" x14ac:dyDescent="0.2">
      <c r="B3193" s="676"/>
      <c r="C3193" s="680"/>
      <c r="D3193" s="143" t="s">
        <v>2390</v>
      </c>
      <c r="E3193" s="699"/>
      <c r="F3193" s="705">
        <v>-1</v>
      </c>
      <c r="G3193" s="619">
        <v>1</v>
      </c>
      <c r="H3193" s="715">
        <v>2.87</v>
      </c>
      <c r="I3193" s="679"/>
      <c r="J3193" s="458">
        <f t="shared" si="61"/>
        <v>-2.87</v>
      </c>
      <c r="K3193" s="107"/>
      <c r="L3193" s="11"/>
      <c r="M3193" s="676"/>
    </row>
    <row r="3194" spans="2:13" x14ac:dyDescent="0.2">
      <c r="B3194" s="676"/>
      <c r="C3194" s="680" t="s">
        <v>1621</v>
      </c>
      <c r="D3194" s="143" t="s">
        <v>2514</v>
      </c>
      <c r="E3194" s="699" t="s">
        <v>797</v>
      </c>
      <c r="F3194" s="705">
        <v>1</v>
      </c>
      <c r="G3194" s="619">
        <v>20.6</v>
      </c>
      <c r="H3194" s="715">
        <v>3.67</v>
      </c>
      <c r="I3194" s="679"/>
      <c r="J3194" s="458">
        <f t="shared" si="61"/>
        <v>75.602000000000004</v>
      </c>
      <c r="K3194" s="107"/>
      <c r="L3194" s="11"/>
      <c r="M3194" s="676"/>
    </row>
    <row r="3195" spans="2:13" x14ac:dyDescent="0.2">
      <c r="B3195" s="676"/>
      <c r="C3195" s="680"/>
      <c r="D3195" s="143" t="s">
        <v>2297</v>
      </c>
      <c r="E3195" s="699"/>
      <c r="F3195" s="705">
        <v>-1</v>
      </c>
      <c r="G3195" s="619">
        <v>1</v>
      </c>
      <c r="H3195" s="715">
        <v>2.1</v>
      </c>
      <c r="I3195" s="679"/>
      <c r="J3195" s="458">
        <f t="shared" si="61"/>
        <v>-2.1</v>
      </c>
      <c r="K3195" s="107"/>
      <c r="L3195" s="11"/>
      <c r="M3195" s="676"/>
    </row>
    <row r="3196" spans="2:13" x14ac:dyDescent="0.2">
      <c r="B3196" s="676"/>
      <c r="C3196" s="680"/>
      <c r="D3196" s="143" t="s">
        <v>2390</v>
      </c>
      <c r="E3196" s="699"/>
      <c r="F3196" s="705">
        <v>-1</v>
      </c>
      <c r="G3196" s="619">
        <v>1</v>
      </c>
      <c r="H3196" s="715">
        <v>4.17</v>
      </c>
      <c r="I3196" s="679"/>
      <c r="J3196" s="458">
        <f t="shared" si="61"/>
        <v>-4.17</v>
      </c>
      <c r="K3196" s="107"/>
      <c r="L3196" s="11"/>
      <c r="M3196" s="676"/>
    </row>
    <row r="3197" spans="2:13" x14ac:dyDescent="0.2">
      <c r="B3197" s="676"/>
      <c r="C3197" s="680" t="s">
        <v>1623</v>
      </c>
      <c r="D3197" s="143" t="s">
        <v>2515</v>
      </c>
      <c r="E3197" s="699" t="s">
        <v>797</v>
      </c>
      <c r="F3197" s="705">
        <v>1</v>
      </c>
      <c r="G3197" s="619">
        <v>16.2</v>
      </c>
      <c r="H3197" s="715">
        <v>3.15</v>
      </c>
      <c r="I3197" s="679"/>
      <c r="J3197" s="458">
        <f t="shared" si="61"/>
        <v>51.029999999999994</v>
      </c>
      <c r="K3197" s="107"/>
      <c r="L3197" s="11"/>
      <c r="M3197" s="676"/>
    </row>
    <row r="3198" spans="2:13" x14ac:dyDescent="0.2">
      <c r="B3198" s="676"/>
      <c r="C3198" s="680"/>
      <c r="D3198" s="143" t="s">
        <v>2297</v>
      </c>
      <c r="E3198" s="699"/>
      <c r="F3198" s="705">
        <v>-1</v>
      </c>
      <c r="G3198" s="619">
        <v>1</v>
      </c>
      <c r="H3198" s="715">
        <v>2.1</v>
      </c>
      <c r="I3198" s="679"/>
      <c r="J3198" s="458">
        <f t="shared" si="61"/>
        <v>-2.1</v>
      </c>
      <c r="K3198" s="107"/>
      <c r="L3198" s="11"/>
      <c r="M3198" s="676"/>
    </row>
    <row r="3199" spans="2:13" x14ac:dyDescent="0.2">
      <c r="B3199" s="676"/>
      <c r="C3199" s="680"/>
      <c r="D3199" s="143" t="s">
        <v>2297</v>
      </c>
      <c r="E3199" s="699"/>
      <c r="F3199" s="705">
        <v>-1</v>
      </c>
      <c r="G3199" s="619">
        <v>0.8</v>
      </c>
      <c r="H3199" s="715">
        <v>2.1</v>
      </c>
      <c r="I3199" s="679"/>
      <c r="J3199" s="458">
        <f t="shared" si="61"/>
        <v>-1.6800000000000002</v>
      </c>
      <c r="K3199" s="107"/>
      <c r="L3199" s="11"/>
      <c r="M3199" s="676"/>
    </row>
    <row r="3200" spans="2:13" x14ac:dyDescent="0.2">
      <c r="B3200" s="676"/>
      <c r="C3200" s="680"/>
      <c r="D3200" s="143" t="s">
        <v>2298</v>
      </c>
      <c r="E3200" s="699"/>
      <c r="F3200" s="705">
        <v>-1</v>
      </c>
      <c r="G3200" s="619">
        <v>1.2</v>
      </c>
      <c r="H3200" s="715">
        <v>2.6</v>
      </c>
      <c r="I3200" s="679"/>
      <c r="J3200" s="458">
        <f t="shared" si="61"/>
        <v>-3.12</v>
      </c>
      <c r="K3200" s="107"/>
      <c r="L3200" s="11"/>
      <c r="M3200" s="676"/>
    </row>
    <row r="3201" spans="2:13" x14ac:dyDescent="0.2">
      <c r="B3201" s="676"/>
      <c r="C3201" s="680"/>
      <c r="D3201" s="143" t="s">
        <v>2390</v>
      </c>
      <c r="E3201" s="699"/>
      <c r="F3201" s="705">
        <v>-1</v>
      </c>
      <c r="G3201" s="619">
        <v>0.5</v>
      </c>
      <c r="H3201" s="715">
        <v>4.17</v>
      </c>
      <c r="I3201" s="679"/>
      <c r="J3201" s="458">
        <f t="shared" si="61"/>
        <v>-2.085</v>
      </c>
      <c r="K3201" s="107"/>
      <c r="L3201" s="11"/>
      <c r="M3201" s="676"/>
    </row>
    <row r="3202" spans="2:13" x14ac:dyDescent="0.2">
      <c r="B3202" s="676"/>
      <c r="C3202" s="680" t="s">
        <v>1625</v>
      </c>
      <c r="D3202" s="143" t="s">
        <v>122</v>
      </c>
      <c r="E3202" s="699" t="s">
        <v>120</v>
      </c>
      <c r="F3202" s="705">
        <v>1</v>
      </c>
      <c r="G3202" s="619">
        <v>7.4</v>
      </c>
      <c r="H3202" s="715">
        <v>2.87</v>
      </c>
      <c r="I3202" s="679"/>
      <c r="J3202" s="458">
        <f t="shared" si="61"/>
        <v>21.238000000000003</v>
      </c>
      <c r="K3202" s="107"/>
      <c r="L3202" s="11"/>
      <c r="M3202" s="676"/>
    </row>
    <row r="3203" spans="2:13" x14ac:dyDescent="0.2">
      <c r="B3203" s="676"/>
      <c r="C3203" s="677"/>
      <c r="D3203" s="143" t="s">
        <v>2297</v>
      </c>
      <c r="E3203" s="699"/>
      <c r="F3203" s="705">
        <v>-1</v>
      </c>
      <c r="G3203" s="619">
        <v>0.8</v>
      </c>
      <c r="H3203" s="715">
        <v>0.8</v>
      </c>
      <c r="I3203" s="679"/>
      <c r="J3203" s="458">
        <f t="shared" si="61"/>
        <v>-0.64000000000000012</v>
      </c>
      <c r="K3203" s="107"/>
      <c r="L3203" s="11"/>
      <c r="M3203" s="676"/>
    </row>
    <row r="3204" spans="2:13" x14ac:dyDescent="0.2">
      <c r="B3204" s="676"/>
      <c r="C3204" s="680" t="s">
        <v>1626</v>
      </c>
      <c r="D3204" s="143" t="s">
        <v>762</v>
      </c>
      <c r="E3204" s="699" t="s">
        <v>797</v>
      </c>
      <c r="F3204" s="705">
        <v>1</v>
      </c>
      <c r="G3204" s="619">
        <v>7.9</v>
      </c>
      <c r="H3204" s="715">
        <v>3.15</v>
      </c>
      <c r="I3204" s="679"/>
      <c r="J3204" s="458">
        <f t="shared" si="61"/>
        <v>24.885000000000002</v>
      </c>
      <c r="K3204" s="107"/>
      <c r="L3204" s="11"/>
      <c r="M3204" s="676"/>
    </row>
    <row r="3205" spans="2:13" x14ac:dyDescent="0.2">
      <c r="B3205" s="676"/>
      <c r="C3205" s="680"/>
      <c r="D3205" s="143" t="s">
        <v>2298</v>
      </c>
      <c r="E3205" s="699"/>
      <c r="F3205" s="705">
        <v>-1</v>
      </c>
      <c r="G3205" s="619">
        <v>1.2</v>
      </c>
      <c r="H3205" s="715">
        <v>2.6</v>
      </c>
      <c r="I3205" s="679"/>
      <c r="J3205" s="458">
        <f t="shared" si="61"/>
        <v>-3.12</v>
      </c>
      <c r="K3205" s="107"/>
      <c r="L3205" s="11"/>
      <c r="M3205" s="676"/>
    </row>
    <row r="3206" spans="2:13" x14ac:dyDescent="0.2">
      <c r="B3206" s="676"/>
      <c r="C3206" s="677" t="s">
        <v>1627</v>
      </c>
      <c r="D3206" s="143" t="s">
        <v>2409</v>
      </c>
      <c r="E3206" s="699" t="s">
        <v>128</v>
      </c>
      <c r="F3206" s="705">
        <v>1</v>
      </c>
      <c r="G3206" s="619">
        <v>14.1</v>
      </c>
      <c r="H3206" s="715">
        <v>3.57</v>
      </c>
      <c r="I3206" s="679"/>
      <c r="J3206" s="458">
        <f t="shared" si="61"/>
        <v>50.336999999999996</v>
      </c>
      <c r="K3206" s="107"/>
      <c r="L3206" s="11"/>
      <c r="M3206" s="676"/>
    </row>
    <row r="3207" spans="2:13" x14ac:dyDescent="0.2">
      <c r="B3207" s="676"/>
      <c r="C3207" s="677"/>
      <c r="D3207" s="143" t="s">
        <v>2297</v>
      </c>
      <c r="E3207" s="699"/>
      <c r="F3207" s="705">
        <v>-1</v>
      </c>
      <c r="G3207" s="619">
        <v>0.9</v>
      </c>
      <c r="H3207" s="715">
        <v>2</v>
      </c>
      <c r="I3207" s="679"/>
      <c r="J3207" s="458">
        <f t="shared" si="61"/>
        <v>-1.8</v>
      </c>
      <c r="K3207" s="107"/>
      <c r="L3207" s="11"/>
      <c r="M3207" s="676"/>
    </row>
    <row r="3208" spans="2:13" x14ac:dyDescent="0.3">
      <c r="B3208" s="676"/>
      <c r="C3208" s="725"/>
      <c r="D3208" s="117" t="s">
        <v>2303</v>
      </c>
      <c r="E3208" s="699"/>
      <c r="F3208" s="705">
        <v>-1</v>
      </c>
      <c r="G3208" s="619">
        <v>2.4</v>
      </c>
      <c r="H3208" s="715">
        <v>2.5</v>
      </c>
      <c r="I3208" s="679"/>
      <c r="J3208" s="458">
        <f t="shared" si="61"/>
        <v>-6</v>
      </c>
      <c r="K3208" s="107"/>
      <c r="L3208" s="11"/>
      <c r="M3208" s="676"/>
    </row>
    <row r="3209" spans="2:13" x14ac:dyDescent="0.3">
      <c r="B3209" s="676"/>
      <c r="C3209" s="725" t="s">
        <v>2158</v>
      </c>
      <c r="D3209" s="117" t="s">
        <v>138</v>
      </c>
      <c r="E3209" s="699" t="s">
        <v>125</v>
      </c>
      <c r="F3209" s="705">
        <v>1</v>
      </c>
      <c r="G3209" s="619">
        <v>34.200000000000003</v>
      </c>
      <c r="H3209" s="715">
        <v>1.55</v>
      </c>
      <c r="I3209" s="679"/>
      <c r="J3209" s="458">
        <f t="shared" si="61"/>
        <v>53.010000000000005</v>
      </c>
      <c r="K3209" s="107"/>
      <c r="L3209" s="11"/>
      <c r="M3209" s="676"/>
    </row>
    <row r="3210" spans="2:13" x14ac:dyDescent="0.3">
      <c r="B3210" s="676"/>
      <c r="C3210" s="725"/>
      <c r="D3210" s="117" t="s">
        <v>2297</v>
      </c>
      <c r="E3210" s="699"/>
      <c r="F3210" s="705">
        <v>-2</v>
      </c>
      <c r="G3210" s="619">
        <v>1.2</v>
      </c>
      <c r="H3210" s="715">
        <v>0.5</v>
      </c>
      <c r="I3210" s="679"/>
      <c r="J3210" s="458"/>
      <c r="K3210" s="107"/>
      <c r="L3210" s="11"/>
      <c r="M3210" s="676"/>
    </row>
    <row r="3211" spans="2:13" x14ac:dyDescent="0.3">
      <c r="B3211" s="676"/>
      <c r="C3211" s="725"/>
      <c r="D3211" s="117" t="s">
        <v>2297</v>
      </c>
      <c r="E3211" s="699"/>
      <c r="F3211" s="705">
        <v>-5</v>
      </c>
      <c r="G3211" s="619">
        <v>1</v>
      </c>
      <c r="H3211" s="715">
        <v>0.5</v>
      </c>
      <c r="I3211" s="679"/>
      <c r="J3211" s="458"/>
      <c r="K3211" s="107"/>
      <c r="L3211" s="11"/>
      <c r="M3211" s="676"/>
    </row>
    <row r="3212" spans="2:13" x14ac:dyDescent="0.3">
      <c r="B3212" s="676"/>
      <c r="C3212" s="725"/>
      <c r="D3212" s="117" t="s">
        <v>2297</v>
      </c>
      <c r="E3212" s="699"/>
      <c r="F3212" s="705">
        <v>-2</v>
      </c>
      <c r="G3212" s="619">
        <v>0.9</v>
      </c>
      <c r="H3212" s="715">
        <v>0.5</v>
      </c>
      <c r="I3212" s="679"/>
      <c r="J3212" s="458"/>
      <c r="K3212" s="107"/>
      <c r="L3212" s="11"/>
      <c r="M3212" s="676"/>
    </row>
    <row r="3213" spans="2:13" x14ac:dyDescent="0.3">
      <c r="B3213" s="676"/>
      <c r="C3213" s="725"/>
      <c r="D3213" s="117" t="s">
        <v>2297</v>
      </c>
      <c r="E3213" s="699"/>
      <c r="F3213" s="705">
        <v>-2</v>
      </c>
      <c r="G3213" s="619">
        <v>0.8</v>
      </c>
      <c r="H3213" s="715">
        <v>0.5</v>
      </c>
      <c r="I3213" s="679"/>
      <c r="J3213" s="458"/>
      <c r="K3213" s="107"/>
      <c r="L3213" s="11"/>
      <c r="M3213" s="676"/>
    </row>
    <row r="3214" spans="2:13" x14ac:dyDescent="0.2">
      <c r="B3214" s="676"/>
      <c r="C3214" s="680"/>
      <c r="D3214" s="143" t="s">
        <v>2390</v>
      </c>
      <c r="E3214" s="699"/>
      <c r="F3214" s="705">
        <v>-1</v>
      </c>
      <c r="G3214" s="619">
        <v>1.1499999999999999</v>
      </c>
      <c r="H3214" s="715">
        <v>2.57</v>
      </c>
      <c r="I3214" s="679"/>
      <c r="J3214" s="458">
        <f t="shared" ref="J3214:J3221" si="62">PRODUCT(F3214:I3214)</f>
        <v>-2.9554999999999998</v>
      </c>
      <c r="K3214" s="107"/>
      <c r="L3214" s="11"/>
      <c r="M3214" s="676"/>
    </row>
    <row r="3215" spans="2:13" x14ac:dyDescent="0.3">
      <c r="B3215" s="676"/>
      <c r="C3215" s="680" t="s">
        <v>2410</v>
      </c>
      <c r="D3215" s="117" t="s">
        <v>2411</v>
      </c>
      <c r="E3215" s="699" t="s">
        <v>125</v>
      </c>
      <c r="F3215" s="705">
        <v>1</v>
      </c>
      <c r="G3215" s="619">
        <v>7.95</v>
      </c>
      <c r="H3215" s="715">
        <v>2.57</v>
      </c>
      <c r="I3215" s="679"/>
      <c r="J3215" s="458">
        <f t="shared" si="62"/>
        <v>20.4315</v>
      </c>
      <c r="K3215" s="107"/>
      <c r="L3215" s="11"/>
      <c r="M3215" s="676"/>
    </row>
    <row r="3216" spans="2:13" x14ac:dyDescent="0.3">
      <c r="B3216" s="676"/>
      <c r="C3216" s="725" t="s">
        <v>2157</v>
      </c>
      <c r="D3216" s="117" t="s">
        <v>144</v>
      </c>
      <c r="E3216" s="699" t="s">
        <v>125</v>
      </c>
      <c r="F3216" s="705">
        <v>1</v>
      </c>
      <c r="G3216" s="619">
        <v>13.7</v>
      </c>
      <c r="H3216" s="715">
        <v>2.0699999999999998</v>
      </c>
      <c r="I3216" s="679"/>
      <c r="J3216" s="458">
        <f t="shared" si="62"/>
        <v>28.358999999999995</v>
      </c>
      <c r="K3216" s="107"/>
      <c r="L3216" s="11"/>
      <c r="M3216" s="676"/>
    </row>
    <row r="3217" spans="2:13" x14ac:dyDescent="0.2">
      <c r="B3217" s="676"/>
      <c r="C3217" s="680"/>
      <c r="D3217" s="564" t="s">
        <v>2297</v>
      </c>
      <c r="E3217" s="66"/>
      <c r="F3217" s="705">
        <v>-1</v>
      </c>
      <c r="G3217" s="619">
        <v>1.2</v>
      </c>
      <c r="H3217" s="715">
        <v>0.5</v>
      </c>
      <c r="I3217" s="679"/>
      <c r="J3217" s="458">
        <f t="shared" si="62"/>
        <v>-0.6</v>
      </c>
      <c r="K3217" s="107"/>
      <c r="L3217" s="11"/>
      <c r="M3217" s="676"/>
    </row>
    <row r="3218" spans="2:13" x14ac:dyDescent="0.2">
      <c r="B3218" s="676"/>
      <c r="C3218" s="680"/>
      <c r="D3218" s="564" t="s">
        <v>2297</v>
      </c>
      <c r="E3218" s="66"/>
      <c r="F3218" s="705">
        <v>-1</v>
      </c>
      <c r="G3218" s="619">
        <v>0.9</v>
      </c>
      <c r="H3218" s="715">
        <v>0.5</v>
      </c>
      <c r="I3218" s="679"/>
      <c r="J3218" s="458">
        <f t="shared" si="62"/>
        <v>-0.45</v>
      </c>
      <c r="K3218" s="107"/>
      <c r="L3218" s="11"/>
      <c r="M3218" s="676"/>
    </row>
    <row r="3219" spans="2:13" x14ac:dyDescent="0.3">
      <c r="B3219" s="676"/>
      <c r="C3219" s="725"/>
      <c r="D3219" s="117" t="s">
        <v>2303</v>
      </c>
      <c r="E3219" s="699"/>
      <c r="F3219" s="705">
        <v>-1</v>
      </c>
      <c r="G3219" s="619">
        <v>2.4</v>
      </c>
      <c r="H3219" s="715">
        <v>1</v>
      </c>
      <c r="I3219" s="679"/>
      <c r="J3219" s="458">
        <f t="shared" si="62"/>
        <v>-2.4</v>
      </c>
      <c r="K3219" s="107"/>
      <c r="L3219" s="11"/>
      <c r="M3219" s="676"/>
    </row>
    <row r="3220" spans="2:13" x14ac:dyDescent="0.3">
      <c r="B3220" s="676"/>
      <c r="C3220" s="725"/>
      <c r="D3220" s="117" t="s">
        <v>2412</v>
      </c>
      <c r="E3220" s="699"/>
      <c r="F3220" s="705">
        <v>-1</v>
      </c>
      <c r="G3220" s="619">
        <v>4.4000000000000004</v>
      </c>
      <c r="H3220" s="715">
        <v>1</v>
      </c>
      <c r="I3220" s="679"/>
      <c r="J3220" s="458">
        <f t="shared" si="62"/>
        <v>-4.4000000000000004</v>
      </c>
      <c r="K3220" s="107"/>
      <c r="L3220" s="11"/>
      <c r="M3220" s="676"/>
    </row>
    <row r="3221" spans="2:13" x14ac:dyDescent="0.2">
      <c r="B3221" s="676"/>
      <c r="C3221" s="680"/>
      <c r="D3221" s="143" t="s">
        <v>2390</v>
      </c>
      <c r="E3221" s="699"/>
      <c r="F3221" s="705">
        <v>-1</v>
      </c>
      <c r="G3221" s="619">
        <v>2.4500000000000002</v>
      </c>
      <c r="H3221" s="715">
        <v>2.57</v>
      </c>
      <c r="I3221" s="679"/>
      <c r="J3221" s="458">
        <f t="shared" si="62"/>
        <v>-6.2965</v>
      </c>
      <c r="K3221" s="107"/>
      <c r="L3221" s="11"/>
      <c r="M3221" s="676"/>
    </row>
    <row r="3222" spans="2:13" x14ac:dyDescent="0.25">
      <c r="B3222" s="728"/>
      <c r="C3222" s="728"/>
      <c r="D3222" s="728"/>
      <c r="E3222" s="728"/>
      <c r="F3222" s="728"/>
      <c r="G3222" s="728"/>
      <c r="H3222" s="728"/>
      <c r="I3222" s="728"/>
      <c r="J3222" s="728"/>
      <c r="K3222" s="728"/>
      <c r="L3222" s="728"/>
      <c r="M3222" s="728"/>
    </row>
    <row r="3223" spans="2:13" x14ac:dyDescent="0.2">
      <c r="B3223" s="676"/>
      <c r="C3223" s="725"/>
      <c r="D3223" s="690" t="s">
        <v>1685</v>
      </c>
      <c r="E3223" s="699"/>
      <c r="F3223" s="705"/>
      <c r="G3223" s="619"/>
      <c r="H3223" s="715"/>
      <c r="I3223" s="679"/>
      <c r="J3223" s="458"/>
      <c r="K3223" s="107"/>
      <c r="L3223" s="11"/>
      <c r="M3223" s="676"/>
    </row>
    <row r="3224" spans="2:13" x14ac:dyDescent="0.2">
      <c r="B3224" s="676"/>
      <c r="C3224" s="677" t="s">
        <v>1640</v>
      </c>
      <c r="D3224" s="143" t="s">
        <v>571</v>
      </c>
      <c r="E3224" s="699" t="s">
        <v>125</v>
      </c>
      <c r="F3224" s="705">
        <v>1</v>
      </c>
      <c r="G3224" s="619">
        <v>73.599999999999994</v>
      </c>
      <c r="H3224" s="715">
        <v>2.0699999999999998</v>
      </c>
      <c r="I3224" s="679"/>
      <c r="J3224" s="458">
        <f t="shared" ref="J3224:J3318" si="63">PRODUCT(F3224:I3224)</f>
        <v>152.35199999999998</v>
      </c>
      <c r="K3224" s="107"/>
      <c r="L3224" s="11"/>
      <c r="M3224" s="676"/>
    </row>
    <row r="3225" spans="2:13" x14ac:dyDescent="0.2">
      <c r="B3225" s="676"/>
      <c r="C3225" s="677"/>
      <c r="D3225" s="143" t="s">
        <v>2297</v>
      </c>
      <c r="E3225" s="699"/>
      <c r="F3225" s="705">
        <v>-3</v>
      </c>
      <c r="G3225" s="619">
        <v>1.2</v>
      </c>
      <c r="H3225" s="715">
        <v>1</v>
      </c>
      <c r="I3225" s="679"/>
      <c r="J3225" s="458">
        <f t="shared" si="63"/>
        <v>-3.5999999999999996</v>
      </c>
      <c r="K3225" s="107"/>
      <c r="L3225" s="11"/>
      <c r="M3225" s="676"/>
    </row>
    <row r="3226" spans="2:13" x14ac:dyDescent="0.2">
      <c r="B3226" s="676"/>
      <c r="C3226" s="677"/>
      <c r="D3226" s="143" t="s">
        <v>2297</v>
      </c>
      <c r="E3226" s="699"/>
      <c r="F3226" s="705">
        <v>-5</v>
      </c>
      <c r="G3226" s="619">
        <v>0.9</v>
      </c>
      <c r="H3226" s="715">
        <v>0.5</v>
      </c>
      <c r="I3226" s="679"/>
      <c r="J3226" s="458">
        <f t="shared" si="63"/>
        <v>-2.25</v>
      </c>
      <c r="K3226" s="107"/>
      <c r="L3226" s="11"/>
      <c r="M3226" s="676"/>
    </row>
    <row r="3227" spans="2:13" x14ac:dyDescent="0.2">
      <c r="B3227" s="676"/>
      <c r="C3227" s="677"/>
      <c r="D3227" s="143" t="s">
        <v>2297</v>
      </c>
      <c r="E3227" s="699"/>
      <c r="F3227" s="705">
        <v>-1</v>
      </c>
      <c r="G3227" s="619">
        <v>0.6</v>
      </c>
      <c r="H3227" s="715">
        <v>0.5</v>
      </c>
      <c r="I3227" s="679"/>
      <c r="J3227" s="458">
        <f t="shared" si="63"/>
        <v>-0.3</v>
      </c>
      <c r="K3227" s="107"/>
      <c r="L3227" s="11"/>
      <c r="M3227" s="676"/>
    </row>
    <row r="3228" spans="2:13" x14ac:dyDescent="0.2">
      <c r="B3228" s="676"/>
      <c r="C3228" s="677"/>
      <c r="D3228" s="143"/>
      <c r="E3228" s="699" t="s">
        <v>668</v>
      </c>
      <c r="F3228" s="705">
        <v>-2</v>
      </c>
      <c r="G3228" s="619">
        <v>1.8</v>
      </c>
      <c r="H3228" s="715">
        <v>1</v>
      </c>
      <c r="I3228" s="679"/>
      <c r="J3228" s="458">
        <f t="shared" si="63"/>
        <v>-3.6</v>
      </c>
      <c r="K3228" s="107"/>
      <c r="L3228" s="11"/>
      <c r="M3228" s="676"/>
    </row>
    <row r="3229" spans="2:13" x14ac:dyDescent="0.3">
      <c r="B3229" s="676"/>
      <c r="C3229" s="725"/>
      <c r="D3229" s="117" t="s">
        <v>2412</v>
      </c>
      <c r="E3229" s="699"/>
      <c r="F3229" s="705">
        <v>-1</v>
      </c>
      <c r="G3229" s="619">
        <v>21.05</v>
      </c>
      <c r="H3229" s="715">
        <v>1</v>
      </c>
      <c r="I3229" s="679"/>
      <c r="J3229" s="458">
        <f t="shared" si="63"/>
        <v>-21.05</v>
      </c>
      <c r="K3229" s="107"/>
      <c r="L3229" s="11"/>
      <c r="M3229" s="676"/>
    </row>
    <row r="3230" spans="2:13" x14ac:dyDescent="0.2">
      <c r="B3230" s="676"/>
      <c r="C3230" s="677"/>
      <c r="D3230" s="143"/>
      <c r="E3230" s="66" t="s">
        <v>57</v>
      </c>
      <c r="F3230" s="705">
        <v>-1</v>
      </c>
      <c r="G3230" s="619">
        <v>1.2</v>
      </c>
      <c r="H3230" s="715">
        <v>0.5</v>
      </c>
      <c r="I3230" s="679"/>
      <c r="J3230" s="458">
        <f t="shared" si="63"/>
        <v>-0.6</v>
      </c>
      <c r="K3230" s="107"/>
      <c r="L3230" s="11"/>
      <c r="M3230" s="676"/>
    </row>
    <row r="3231" spans="2:13" x14ac:dyDescent="0.2">
      <c r="B3231" s="676"/>
      <c r="C3231" s="677"/>
      <c r="D3231" s="143"/>
      <c r="E3231" s="66" t="s">
        <v>2311</v>
      </c>
      <c r="F3231" s="705">
        <v>-1</v>
      </c>
      <c r="G3231" s="619">
        <v>0.7</v>
      </c>
      <c r="H3231" s="679">
        <v>0.05</v>
      </c>
      <c r="I3231" s="679"/>
      <c r="J3231" s="458">
        <f t="shared" si="63"/>
        <v>-3.4999999999999996E-2</v>
      </c>
      <c r="K3231" s="107"/>
      <c r="L3231" s="11"/>
      <c r="M3231" s="676"/>
    </row>
    <row r="3232" spans="2:13" x14ac:dyDescent="0.2">
      <c r="B3232" s="676"/>
      <c r="C3232" s="677"/>
      <c r="D3232" s="143"/>
      <c r="E3232" s="66" t="s">
        <v>2302</v>
      </c>
      <c r="F3232" s="705">
        <v>-1</v>
      </c>
      <c r="G3232" s="619">
        <v>0.4</v>
      </c>
      <c r="H3232" s="679">
        <v>0.05</v>
      </c>
      <c r="I3232" s="679"/>
      <c r="J3232" s="458">
        <f t="shared" si="63"/>
        <v>-2.0000000000000004E-2</v>
      </c>
      <c r="K3232" s="107"/>
      <c r="L3232" s="11"/>
      <c r="M3232" s="676"/>
    </row>
    <row r="3233" spans="2:13" x14ac:dyDescent="0.2">
      <c r="B3233" s="676"/>
      <c r="C3233" s="677"/>
      <c r="D3233" s="143" t="s">
        <v>2371</v>
      </c>
      <c r="E3233" s="699"/>
      <c r="F3233" s="705">
        <v>-2</v>
      </c>
      <c r="G3233" s="619">
        <v>1.2</v>
      </c>
      <c r="H3233" s="715">
        <v>0.5</v>
      </c>
      <c r="I3233" s="679"/>
      <c r="J3233" s="458">
        <f t="shared" si="63"/>
        <v>-1.2</v>
      </c>
      <c r="K3233" s="107"/>
      <c r="L3233" s="11"/>
      <c r="M3233" s="676"/>
    </row>
    <row r="3234" spans="2:13" x14ac:dyDescent="0.2">
      <c r="B3234" s="676"/>
      <c r="C3234" s="680"/>
      <c r="D3234" s="143" t="s">
        <v>2390</v>
      </c>
      <c r="E3234" s="699"/>
      <c r="F3234" s="705">
        <v>-1</v>
      </c>
      <c r="G3234" s="619">
        <v>5.55</v>
      </c>
      <c r="H3234" s="715">
        <v>2.57</v>
      </c>
      <c r="I3234" s="679"/>
      <c r="J3234" s="458">
        <f t="shared" si="63"/>
        <v>-14.263499999999999</v>
      </c>
      <c r="K3234" s="107"/>
      <c r="L3234" s="11"/>
      <c r="M3234" s="676"/>
    </row>
    <row r="3235" spans="2:13" x14ac:dyDescent="0.2">
      <c r="B3235" s="676"/>
      <c r="C3235" s="677" t="s">
        <v>2413</v>
      </c>
      <c r="D3235" s="143" t="s">
        <v>2414</v>
      </c>
      <c r="E3235" s="699" t="s">
        <v>125</v>
      </c>
      <c r="F3235" s="705">
        <v>1</v>
      </c>
      <c r="G3235" s="619">
        <v>8.9</v>
      </c>
      <c r="H3235" s="715">
        <v>2.57</v>
      </c>
      <c r="I3235" s="679"/>
      <c r="J3235" s="458">
        <f t="shared" si="63"/>
        <v>22.873000000000001</v>
      </c>
      <c r="K3235" s="107"/>
      <c r="L3235" s="11"/>
      <c r="M3235" s="676"/>
    </row>
    <row r="3236" spans="2:13" x14ac:dyDescent="0.2">
      <c r="B3236" s="676"/>
      <c r="C3236" s="680"/>
      <c r="D3236" s="143" t="s">
        <v>1587</v>
      </c>
      <c r="E3236" s="699"/>
      <c r="F3236" s="705">
        <v>-1</v>
      </c>
      <c r="G3236" s="619">
        <v>3.05</v>
      </c>
      <c r="H3236" s="715">
        <v>2.5</v>
      </c>
      <c r="I3236" s="679"/>
      <c r="J3236" s="458">
        <f t="shared" si="63"/>
        <v>-7.625</v>
      </c>
      <c r="K3236" s="107"/>
      <c r="L3236" s="11"/>
      <c r="M3236" s="676"/>
    </row>
    <row r="3237" spans="2:13" x14ac:dyDescent="0.2">
      <c r="B3237" s="676"/>
      <c r="C3237" s="680"/>
      <c r="D3237" s="143" t="s">
        <v>2390</v>
      </c>
      <c r="E3237" s="699"/>
      <c r="F3237" s="705">
        <v>-1</v>
      </c>
      <c r="G3237" s="619">
        <v>4.8499999999999996</v>
      </c>
      <c r="H3237" s="715">
        <v>2.57</v>
      </c>
      <c r="I3237" s="679"/>
      <c r="J3237" s="458">
        <f t="shared" si="63"/>
        <v>-12.464499999999997</v>
      </c>
      <c r="K3237" s="107"/>
      <c r="L3237" s="11"/>
      <c r="M3237" s="676"/>
    </row>
    <row r="3238" spans="2:13" x14ac:dyDescent="0.2">
      <c r="B3238" s="676"/>
      <c r="C3238" s="680" t="s">
        <v>2415</v>
      </c>
      <c r="D3238" s="143" t="s">
        <v>2416</v>
      </c>
      <c r="E3238" s="699" t="s">
        <v>125</v>
      </c>
      <c r="F3238" s="705">
        <v>1</v>
      </c>
      <c r="G3238" s="619">
        <v>3.25</v>
      </c>
      <c r="H3238" s="715">
        <v>2.57</v>
      </c>
      <c r="I3238" s="679"/>
      <c r="J3238" s="458">
        <f t="shared" si="63"/>
        <v>8.3524999999999991</v>
      </c>
      <c r="K3238" s="107"/>
      <c r="L3238" s="11"/>
      <c r="M3238" s="676"/>
    </row>
    <row r="3239" spans="2:13" x14ac:dyDescent="0.2">
      <c r="B3239" s="676"/>
      <c r="C3239" s="680"/>
      <c r="D3239" s="143" t="s">
        <v>2297</v>
      </c>
      <c r="E3239" s="699"/>
      <c r="F3239" s="705">
        <v>-1</v>
      </c>
      <c r="G3239" s="619">
        <v>0.9</v>
      </c>
      <c r="H3239" s="715">
        <v>0.4</v>
      </c>
      <c r="I3239" s="679"/>
      <c r="J3239" s="458">
        <f t="shared" si="63"/>
        <v>-0.36000000000000004</v>
      </c>
      <c r="K3239" s="107"/>
      <c r="L3239" s="11"/>
      <c r="M3239" s="676"/>
    </row>
    <row r="3240" spans="2:13" x14ac:dyDescent="0.3">
      <c r="B3240" s="676"/>
      <c r="C3240" s="725" t="s">
        <v>1630</v>
      </c>
      <c r="D3240" s="117" t="s">
        <v>122</v>
      </c>
      <c r="E3240" s="699" t="s">
        <v>120</v>
      </c>
      <c r="F3240" s="705">
        <v>1</v>
      </c>
      <c r="G3240" s="619">
        <v>8.1999999999999993</v>
      </c>
      <c r="H3240" s="715">
        <v>2.37</v>
      </c>
      <c r="I3240" s="679"/>
      <c r="J3240" s="458">
        <f t="shared" si="63"/>
        <v>19.433999999999997</v>
      </c>
      <c r="K3240" s="107"/>
      <c r="L3240" s="11"/>
      <c r="M3240" s="676"/>
    </row>
    <row r="3241" spans="2:13" x14ac:dyDescent="0.3">
      <c r="B3241" s="676"/>
      <c r="C3241" s="725"/>
      <c r="D3241" s="117" t="s">
        <v>2297</v>
      </c>
      <c r="E3241" s="699"/>
      <c r="F3241" s="705">
        <v>-1</v>
      </c>
      <c r="G3241" s="619">
        <v>0.8</v>
      </c>
      <c r="H3241" s="715">
        <v>0.8</v>
      </c>
      <c r="I3241" s="679"/>
      <c r="J3241" s="458">
        <f t="shared" si="63"/>
        <v>-0.64000000000000012</v>
      </c>
      <c r="K3241" s="107"/>
      <c r="L3241" s="11"/>
      <c r="M3241" s="676"/>
    </row>
    <row r="3242" spans="2:13" x14ac:dyDescent="0.2">
      <c r="B3242" s="676"/>
      <c r="C3242" s="680"/>
      <c r="D3242" s="143" t="s">
        <v>2390</v>
      </c>
      <c r="E3242" s="699"/>
      <c r="F3242" s="705">
        <v>-1</v>
      </c>
      <c r="G3242" s="619">
        <v>0.6</v>
      </c>
      <c r="H3242" s="715">
        <v>2.87</v>
      </c>
      <c r="I3242" s="679"/>
      <c r="J3242" s="458">
        <f t="shared" si="63"/>
        <v>-1.722</v>
      </c>
      <c r="K3242" s="107"/>
      <c r="L3242" s="11"/>
      <c r="M3242" s="676"/>
    </row>
    <row r="3243" spans="2:13" x14ac:dyDescent="0.3">
      <c r="B3243" s="676"/>
      <c r="C3243" s="725" t="s">
        <v>1629</v>
      </c>
      <c r="D3243" s="117" t="s">
        <v>122</v>
      </c>
      <c r="E3243" s="699" t="s">
        <v>120</v>
      </c>
      <c r="F3243" s="705">
        <v>1</v>
      </c>
      <c r="G3243" s="619">
        <v>8.3000000000000007</v>
      </c>
      <c r="H3243" s="715">
        <v>1.85</v>
      </c>
      <c r="I3243" s="679"/>
      <c r="J3243" s="458">
        <f t="shared" si="63"/>
        <v>15.355000000000002</v>
      </c>
      <c r="K3243" s="107"/>
      <c r="L3243" s="11"/>
      <c r="M3243" s="676"/>
    </row>
    <row r="3244" spans="2:13" x14ac:dyDescent="0.3">
      <c r="B3244" s="676"/>
      <c r="C3244" s="725"/>
      <c r="D3244" s="117" t="s">
        <v>2297</v>
      </c>
      <c r="E3244" s="699"/>
      <c r="F3244" s="705">
        <v>-1</v>
      </c>
      <c r="G3244" s="619">
        <v>0.8</v>
      </c>
      <c r="H3244" s="715">
        <v>0.8</v>
      </c>
      <c r="I3244" s="679"/>
      <c r="J3244" s="458">
        <f t="shared" si="63"/>
        <v>-0.64000000000000012</v>
      </c>
      <c r="K3244" s="107"/>
      <c r="L3244" s="11"/>
      <c r="M3244" s="676"/>
    </row>
    <row r="3245" spans="2:13" x14ac:dyDescent="0.3">
      <c r="B3245" s="676"/>
      <c r="C3245" s="725" t="s">
        <v>1641</v>
      </c>
      <c r="D3245" s="117" t="s">
        <v>177</v>
      </c>
      <c r="E3245" s="699" t="s">
        <v>786</v>
      </c>
      <c r="F3245" s="705">
        <v>1</v>
      </c>
      <c r="G3245" s="619">
        <v>8.3000000000000007</v>
      </c>
      <c r="H3245" s="715">
        <v>2.67</v>
      </c>
      <c r="I3245" s="679"/>
      <c r="J3245" s="458">
        <f t="shared" si="63"/>
        <v>22.161000000000001</v>
      </c>
      <c r="K3245" s="107"/>
      <c r="L3245" s="11"/>
      <c r="M3245" s="676"/>
    </row>
    <row r="3246" spans="2:13" x14ac:dyDescent="0.3">
      <c r="B3246" s="676"/>
      <c r="C3246" s="725"/>
      <c r="D3246" s="117" t="s">
        <v>2297</v>
      </c>
      <c r="E3246" s="699"/>
      <c r="F3246" s="705">
        <v>-1</v>
      </c>
      <c r="G3246" s="619">
        <v>0.9</v>
      </c>
      <c r="H3246" s="715">
        <v>0.5</v>
      </c>
      <c r="I3246" s="679"/>
      <c r="J3246" s="458">
        <f t="shared" si="63"/>
        <v>-0.45</v>
      </c>
      <c r="K3246" s="107"/>
      <c r="L3246" s="11"/>
      <c r="M3246" s="676"/>
    </row>
    <row r="3247" spans="2:13" x14ac:dyDescent="0.3">
      <c r="B3247" s="676"/>
      <c r="C3247" s="725" t="s">
        <v>1642</v>
      </c>
      <c r="D3247" s="117" t="s">
        <v>2417</v>
      </c>
      <c r="E3247" s="699" t="s">
        <v>786</v>
      </c>
      <c r="F3247" s="705">
        <v>1</v>
      </c>
      <c r="G3247" s="619">
        <v>7.5</v>
      </c>
      <c r="H3247" s="715">
        <v>2.67</v>
      </c>
      <c r="I3247" s="679"/>
      <c r="J3247" s="458">
        <f t="shared" si="63"/>
        <v>20.024999999999999</v>
      </c>
      <c r="K3247" s="107"/>
      <c r="L3247" s="11"/>
      <c r="M3247" s="676"/>
    </row>
    <row r="3248" spans="2:13" x14ac:dyDescent="0.3">
      <c r="B3248" s="676"/>
      <c r="C3248" s="725"/>
      <c r="D3248" s="117" t="s">
        <v>2297</v>
      </c>
      <c r="E3248" s="699"/>
      <c r="F3248" s="705">
        <v>-1</v>
      </c>
      <c r="G3248" s="619">
        <v>0.9</v>
      </c>
      <c r="H3248" s="715">
        <v>0.4</v>
      </c>
      <c r="I3248" s="679"/>
      <c r="J3248" s="458">
        <f t="shared" si="63"/>
        <v>-0.36000000000000004</v>
      </c>
      <c r="K3248" s="107"/>
      <c r="L3248" s="11"/>
      <c r="M3248" s="676"/>
    </row>
    <row r="3249" spans="2:13" x14ac:dyDescent="0.3">
      <c r="B3249" s="676"/>
      <c r="C3249" s="725" t="s">
        <v>1643</v>
      </c>
      <c r="D3249" s="117" t="s">
        <v>2418</v>
      </c>
      <c r="E3249" s="699" t="s">
        <v>782</v>
      </c>
      <c r="F3249" s="705">
        <v>1</v>
      </c>
      <c r="G3249" s="619">
        <v>9.1</v>
      </c>
      <c r="H3249" s="715">
        <v>1.57</v>
      </c>
      <c r="I3249" s="679"/>
      <c r="J3249" s="458">
        <f t="shared" si="63"/>
        <v>14.287000000000001</v>
      </c>
      <c r="K3249" s="107"/>
      <c r="L3249" s="11"/>
      <c r="M3249" s="676"/>
    </row>
    <row r="3250" spans="2:13" x14ac:dyDescent="0.3">
      <c r="B3250" s="676"/>
      <c r="C3250" s="725"/>
      <c r="D3250" s="117" t="s">
        <v>2390</v>
      </c>
      <c r="E3250" s="699"/>
      <c r="F3250" s="705">
        <v>-1</v>
      </c>
      <c r="G3250" s="619">
        <v>1</v>
      </c>
      <c r="H3250" s="715">
        <v>2.0699999999999998</v>
      </c>
      <c r="I3250" s="679"/>
      <c r="J3250" s="458">
        <f t="shared" si="63"/>
        <v>-2.0699999999999998</v>
      </c>
      <c r="K3250" s="107"/>
      <c r="L3250" s="11"/>
      <c r="M3250" s="676"/>
    </row>
    <row r="3251" spans="2:13" x14ac:dyDescent="0.3">
      <c r="B3251" s="676"/>
      <c r="C3251" s="725" t="s">
        <v>1648</v>
      </c>
      <c r="D3251" s="117" t="s">
        <v>2287</v>
      </c>
      <c r="E3251" s="699" t="s">
        <v>125</v>
      </c>
      <c r="F3251" s="705">
        <v>1</v>
      </c>
      <c r="G3251" s="619">
        <v>13</v>
      </c>
      <c r="H3251" s="715">
        <v>2.57</v>
      </c>
      <c r="I3251" s="679"/>
      <c r="J3251" s="458">
        <f t="shared" si="63"/>
        <v>33.409999999999997</v>
      </c>
      <c r="K3251" s="107"/>
      <c r="L3251" s="11"/>
      <c r="M3251" s="676"/>
    </row>
    <row r="3252" spans="2:13" x14ac:dyDescent="0.2">
      <c r="B3252" s="676"/>
      <c r="C3252" s="725"/>
      <c r="D3252" s="564" t="s">
        <v>2297</v>
      </c>
      <c r="E3252" s="699"/>
      <c r="F3252" s="705">
        <v>-1</v>
      </c>
      <c r="G3252" s="619">
        <v>0.9</v>
      </c>
      <c r="H3252" s="715">
        <v>1</v>
      </c>
      <c r="I3252" s="679"/>
      <c r="J3252" s="458">
        <f t="shared" si="63"/>
        <v>-0.9</v>
      </c>
      <c r="K3252" s="107"/>
      <c r="L3252" s="11"/>
      <c r="M3252" s="676"/>
    </row>
    <row r="3253" spans="2:13" x14ac:dyDescent="0.2">
      <c r="B3253" s="676"/>
      <c r="C3253" s="677"/>
      <c r="D3253" s="143"/>
      <c r="E3253" s="66" t="s">
        <v>57</v>
      </c>
      <c r="F3253" s="705">
        <v>-1</v>
      </c>
      <c r="G3253" s="619">
        <v>1.2</v>
      </c>
      <c r="H3253" s="715">
        <v>0.5</v>
      </c>
      <c r="I3253" s="679"/>
      <c r="J3253" s="458">
        <f t="shared" si="63"/>
        <v>-0.6</v>
      </c>
      <c r="K3253" s="107"/>
      <c r="L3253" s="11"/>
      <c r="M3253" s="676"/>
    </row>
    <row r="3254" spans="2:13" x14ac:dyDescent="0.2">
      <c r="B3254" s="676"/>
      <c r="C3254" s="680" t="s">
        <v>1631</v>
      </c>
      <c r="D3254" s="564" t="s">
        <v>1632</v>
      </c>
      <c r="E3254" s="701" t="s">
        <v>797</v>
      </c>
      <c r="F3254" s="705">
        <v>1</v>
      </c>
      <c r="G3254" s="619">
        <v>15.3</v>
      </c>
      <c r="H3254" s="715">
        <v>4.17</v>
      </c>
      <c r="I3254" s="679"/>
      <c r="J3254" s="458">
        <f t="shared" si="63"/>
        <v>63.801000000000002</v>
      </c>
      <c r="K3254" s="107"/>
      <c r="L3254" s="11"/>
      <c r="M3254" s="676"/>
    </row>
    <row r="3255" spans="2:13" x14ac:dyDescent="0.3">
      <c r="B3255" s="676"/>
      <c r="C3255" s="725"/>
      <c r="D3255" s="117" t="s">
        <v>2297</v>
      </c>
      <c r="E3255" s="699"/>
      <c r="F3255" s="705">
        <v>-1</v>
      </c>
      <c r="G3255" s="619">
        <v>1</v>
      </c>
      <c r="H3255" s="715">
        <v>2.1</v>
      </c>
      <c r="I3255" s="679"/>
      <c r="J3255" s="458">
        <f t="shared" si="63"/>
        <v>-2.1</v>
      </c>
      <c r="K3255" s="107"/>
      <c r="L3255" s="11"/>
      <c r="M3255" s="676"/>
    </row>
    <row r="3256" spans="2:13" x14ac:dyDescent="0.3">
      <c r="B3256" s="676"/>
      <c r="C3256" s="725"/>
      <c r="D3256" s="117" t="s">
        <v>2390</v>
      </c>
      <c r="E3256" s="699"/>
      <c r="F3256" s="705">
        <v>-1</v>
      </c>
      <c r="G3256" s="619">
        <v>1</v>
      </c>
      <c r="H3256" s="715">
        <v>4.17</v>
      </c>
      <c r="I3256" s="679"/>
      <c r="J3256" s="458">
        <f t="shared" si="63"/>
        <v>-4.17</v>
      </c>
      <c r="K3256" s="107"/>
      <c r="L3256" s="11"/>
      <c r="M3256" s="676"/>
    </row>
    <row r="3257" spans="2:13" x14ac:dyDescent="0.2">
      <c r="B3257" s="676"/>
      <c r="C3257" s="680" t="s">
        <v>1633</v>
      </c>
      <c r="D3257" s="564" t="s">
        <v>1634</v>
      </c>
      <c r="E3257" s="701" t="s">
        <v>797</v>
      </c>
      <c r="F3257" s="705">
        <v>1</v>
      </c>
      <c r="G3257" s="619">
        <v>13.4</v>
      </c>
      <c r="H3257" s="715">
        <v>3.15</v>
      </c>
      <c r="I3257" s="679"/>
      <c r="J3257" s="458">
        <f t="shared" si="63"/>
        <v>42.21</v>
      </c>
      <c r="K3257" s="107"/>
      <c r="L3257" s="11"/>
      <c r="M3257" s="676"/>
    </row>
    <row r="3258" spans="2:13" x14ac:dyDescent="0.3">
      <c r="B3258" s="676"/>
      <c r="C3258" s="725"/>
      <c r="D3258" s="117" t="s">
        <v>2297</v>
      </c>
      <c r="E3258" s="699"/>
      <c r="F3258" s="705">
        <v>-1</v>
      </c>
      <c r="G3258" s="619">
        <v>1</v>
      </c>
      <c r="H3258" s="715">
        <v>2.1</v>
      </c>
      <c r="I3258" s="679"/>
      <c r="J3258" s="458">
        <f t="shared" si="63"/>
        <v>-2.1</v>
      </c>
      <c r="K3258" s="107"/>
      <c r="L3258" s="11"/>
      <c r="M3258" s="676"/>
    </row>
    <row r="3259" spans="2:13" x14ac:dyDescent="0.3">
      <c r="B3259" s="676"/>
      <c r="C3259" s="725"/>
      <c r="D3259" s="117" t="s">
        <v>2390</v>
      </c>
      <c r="E3259" s="699"/>
      <c r="F3259" s="705">
        <v>-1</v>
      </c>
      <c r="G3259" s="619">
        <v>0.5</v>
      </c>
      <c r="H3259" s="715">
        <v>4.17</v>
      </c>
      <c r="I3259" s="679"/>
      <c r="J3259" s="458">
        <f t="shared" si="63"/>
        <v>-2.085</v>
      </c>
      <c r="K3259" s="107"/>
      <c r="L3259" s="11"/>
      <c r="M3259" s="676"/>
    </row>
    <row r="3260" spans="2:13" x14ac:dyDescent="0.2">
      <c r="B3260" s="676"/>
      <c r="C3260" s="680" t="s">
        <v>1635</v>
      </c>
      <c r="D3260" s="564" t="s">
        <v>2516</v>
      </c>
      <c r="E3260" s="701" t="s">
        <v>797</v>
      </c>
      <c r="F3260" s="705">
        <v>1</v>
      </c>
      <c r="G3260" s="619">
        <v>13.8</v>
      </c>
      <c r="H3260" s="715">
        <v>3.67</v>
      </c>
      <c r="I3260" s="679"/>
      <c r="J3260" s="458">
        <f t="shared" si="63"/>
        <v>50.646000000000001</v>
      </c>
      <c r="K3260" s="107"/>
      <c r="L3260" s="11"/>
      <c r="M3260" s="676"/>
    </row>
    <row r="3261" spans="2:13" x14ac:dyDescent="0.3">
      <c r="B3261" s="676"/>
      <c r="C3261" s="725"/>
      <c r="D3261" s="117" t="s">
        <v>2297</v>
      </c>
      <c r="E3261" s="699"/>
      <c r="F3261" s="705">
        <v>-1</v>
      </c>
      <c r="G3261" s="619">
        <v>1</v>
      </c>
      <c r="H3261" s="715">
        <v>2.1</v>
      </c>
      <c r="I3261" s="679"/>
      <c r="J3261" s="458">
        <f t="shared" si="63"/>
        <v>-2.1</v>
      </c>
      <c r="K3261" s="107"/>
      <c r="L3261" s="11"/>
      <c r="M3261" s="676"/>
    </row>
    <row r="3262" spans="2:13" x14ac:dyDescent="0.3">
      <c r="B3262" s="676"/>
      <c r="C3262" s="725"/>
      <c r="D3262" s="117" t="s">
        <v>2390</v>
      </c>
      <c r="E3262" s="699"/>
      <c r="F3262" s="705">
        <v>-1</v>
      </c>
      <c r="G3262" s="619">
        <v>1</v>
      </c>
      <c r="H3262" s="715">
        <v>4.17</v>
      </c>
      <c r="I3262" s="679"/>
      <c r="J3262" s="458">
        <f t="shared" si="63"/>
        <v>-4.17</v>
      </c>
      <c r="K3262" s="107"/>
      <c r="L3262" s="11"/>
      <c r="M3262" s="676"/>
    </row>
    <row r="3263" spans="2:13" x14ac:dyDescent="0.2">
      <c r="B3263" s="676"/>
      <c r="C3263" s="680" t="s">
        <v>1650</v>
      </c>
      <c r="D3263" s="564" t="s">
        <v>2419</v>
      </c>
      <c r="E3263" s="701" t="s">
        <v>125</v>
      </c>
      <c r="F3263" s="705">
        <v>1</v>
      </c>
      <c r="G3263" s="619">
        <v>19.7</v>
      </c>
      <c r="H3263" s="715">
        <v>2.57</v>
      </c>
      <c r="I3263" s="679"/>
      <c r="J3263" s="458">
        <f t="shared" si="63"/>
        <v>50.628999999999998</v>
      </c>
      <c r="K3263" s="107"/>
      <c r="L3263" s="11"/>
      <c r="M3263" s="676"/>
    </row>
    <row r="3264" spans="2:13" x14ac:dyDescent="0.2">
      <c r="B3264" s="676"/>
      <c r="C3264" s="680"/>
      <c r="D3264" s="564" t="s">
        <v>2297</v>
      </c>
      <c r="E3264" s="701"/>
      <c r="F3264" s="705">
        <v>-1</v>
      </c>
      <c r="G3264" s="619">
        <v>1</v>
      </c>
      <c r="H3264" s="715">
        <v>0.5</v>
      </c>
      <c r="I3264" s="679"/>
      <c r="J3264" s="458"/>
      <c r="K3264" s="107"/>
      <c r="L3264" s="11"/>
      <c r="M3264" s="676"/>
    </row>
    <row r="3265" spans="2:13" x14ac:dyDescent="0.2">
      <c r="B3265" s="676"/>
      <c r="C3265" s="680"/>
      <c r="D3265" s="143" t="s">
        <v>2390</v>
      </c>
      <c r="E3265" s="699"/>
      <c r="F3265" s="705">
        <v>-1</v>
      </c>
      <c r="G3265" s="619">
        <v>1</v>
      </c>
      <c r="H3265" s="715">
        <v>2.57</v>
      </c>
      <c r="I3265" s="679"/>
      <c r="J3265" s="458">
        <f>PRODUCT(F3265:I3265)</f>
        <v>-2.57</v>
      </c>
      <c r="K3265" s="107"/>
      <c r="L3265" s="11"/>
      <c r="M3265" s="676"/>
    </row>
    <row r="3266" spans="2:13" x14ac:dyDescent="0.3">
      <c r="B3266" s="676"/>
      <c r="C3266" s="725" t="s">
        <v>1646</v>
      </c>
      <c r="D3266" s="117" t="s">
        <v>299</v>
      </c>
      <c r="E3266" s="699" t="s">
        <v>125</v>
      </c>
      <c r="F3266" s="705">
        <v>1</v>
      </c>
      <c r="G3266" s="619">
        <v>16.899999999999999</v>
      </c>
      <c r="H3266" s="715">
        <v>2.57</v>
      </c>
      <c r="I3266" s="679"/>
      <c r="J3266" s="458">
        <f t="shared" si="63"/>
        <v>43.432999999999993</v>
      </c>
      <c r="K3266" s="107"/>
      <c r="L3266" s="11"/>
      <c r="M3266" s="676"/>
    </row>
    <row r="3267" spans="2:13" x14ac:dyDescent="0.3">
      <c r="B3267" s="676"/>
      <c r="C3267" s="725"/>
      <c r="D3267" s="117" t="s">
        <v>2297</v>
      </c>
      <c r="E3267" s="699"/>
      <c r="F3267" s="705">
        <v>-1</v>
      </c>
      <c r="G3267" s="619">
        <v>1</v>
      </c>
      <c r="H3267" s="715">
        <v>0.5</v>
      </c>
      <c r="I3267" s="679"/>
      <c r="J3267" s="458">
        <f t="shared" si="63"/>
        <v>-0.5</v>
      </c>
      <c r="K3267" s="107"/>
      <c r="L3267" s="11"/>
      <c r="M3267" s="676"/>
    </row>
    <row r="3268" spans="2:13" x14ac:dyDescent="0.2">
      <c r="B3268" s="676"/>
      <c r="C3268" s="680"/>
      <c r="D3268" s="143" t="s">
        <v>2390</v>
      </c>
      <c r="E3268" s="699"/>
      <c r="F3268" s="705">
        <v>-1</v>
      </c>
      <c r="G3268" s="619">
        <v>0.5</v>
      </c>
      <c r="H3268" s="715">
        <v>2.57</v>
      </c>
      <c r="I3268" s="679"/>
      <c r="J3268" s="458">
        <f t="shared" si="63"/>
        <v>-1.2849999999999999</v>
      </c>
      <c r="K3268" s="107"/>
      <c r="L3268" s="11"/>
      <c r="M3268" s="676"/>
    </row>
    <row r="3269" spans="2:13" x14ac:dyDescent="0.3">
      <c r="B3269" s="676"/>
      <c r="C3269" s="680" t="s">
        <v>1647</v>
      </c>
      <c r="D3269" s="117" t="s">
        <v>276</v>
      </c>
      <c r="E3269" s="699" t="s">
        <v>120</v>
      </c>
      <c r="F3269" s="705">
        <v>1</v>
      </c>
      <c r="G3269" s="619">
        <v>12.3</v>
      </c>
      <c r="H3269" s="715">
        <v>2.87</v>
      </c>
      <c r="I3269" s="679"/>
      <c r="J3269" s="458">
        <f t="shared" si="63"/>
        <v>35.301000000000002</v>
      </c>
      <c r="K3269" s="107"/>
      <c r="L3269" s="11"/>
      <c r="M3269" s="676"/>
    </row>
    <row r="3270" spans="2:13" x14ac:dyDescent="0.3">
      <c r="B3270" s="676"/>
      <c r="C3270" s="680"/>
      <c r="D3270" s="117" t="s">
        <v>2297</v>
      </c>
      <c r="E3270" s="699"/>
      <c r="F3270" s="705">
        <v>-1</v>
      </c>
      <c r="G3270" s="619">
        <v>1</v>
      </c>
      <c r="H3270" s="715">
        <v>0.8</v>
      </c>
      <c r="I3270" s="679"/>
      <c r="J3270" s="458">
        <f t="shared" si="63"/>
        <v>-0.8</v>
      </c>
      <c r="K3270" s="107"/>
      <c r="L3270" s="11"/>
      <c r="M3270" s="676"/>
    </row>
    <row r="3271" spans="2:13" x14ac:dyDescent="0.3">
      <c r="B3271" s="676"/>
      <c r="C3271" s="680" t="s">
        <v>1654</v>
      </c>
      <c r="D3271" s="117" t="s">
        <v>138</v>
      </c>
      <c r="E3271" s="699" t="s">
        <v>125</v>
      </c>
      <c r="F3271" s="705">
        <v>1</v>
      </c>
      <c r="G3271" s="619">
        <v>18</v>
      </c>
      <c r="H3271" s="715">
        <v>2.0699999999999998</v>
      </c>
      <c r="I3271" s="679"/>
      <c r="J3271" s="458">
        <f t="shared" si="63"/>
        <v>37.26</v>
      </c>
      <c r="K3271" s="107"/>
      <c r="L3271" s="11"/>
      <c r="M3271" s="676"/>
    </row>
    <row r="3272" spans="2:13" x14ac:dyDescent="0.3">
      <c r="B3272" s="676"/>
      <c r="C3272" s="680"/>
      <c r="D3272" s="117" t="s">
        <v>2297</v>
      </c>
      <c r="E3272" s="699"/>
      <c r="F3272" s="705">
        <v>-3</v>
      </c>
      <c r="G3272" s="619">
        <v>1.2</v>
      </c>
      <c r="H3272" s="715">
        <v>0.5</v>
      </c>
      <c r="I3272" s="679"/>
      <c r="J3272" s="458">
        <f t="shared" si="63"/>
        <v>-1.7999999999999998</v>
      </c>
      <c r="K3272" s="107"/>
      <c r="L3272" s="11"/>
      <c r="M3272" s="676"/>
    </row>
    <row r="3273" spans="2:13" x14ac:dyDescent="0.3">
      <c r="B3273" s="676"/>
      <c r="C3273" s="680"/>
      <c r="D3273" s="117" t="s">
        <v>2297</v>
      </c>
      <c r="E3273" s="699"/>
      <c r="F3273" s="705">
        <v>-3</v>
      </c>
      <c r="G3273" s="619">
        <v>1</v>
      </c>
      <c r="H3273" s="715">
        <v>0.5</v>
      </c>
      <c r="I3273" s="679"/>
      <c r="J3273" s="458">
        <f t="shared" si="63"/>
        <v>-1.5</v>
      </c>
      <c r="K3273" s="107"/>
      <c r="L3273" s="11"/>
      <c r="M3273" s="676"/>
    </row>
    <row r="3274" spans="2:13" x14ac:dyDescent="0.2">
      <c r="B3274" s="676"/>
      <c r="C3274" s="677"/>
      <c r="D3274" s="143" t="s">
        <v>2297</v>
      </c>
      <c r="E3274" s="699"/>
      <c r="F3274" s="705">
        <v>-1</v>
      </c>
      <c r="G3274" s="619">
        <v>0.9</v>
      </c>
      <c r="H3274" s="715">
        <v>0.5</v>
      </c>
      <c r="I3274" s="679"/>
      <c r="J3274" s="458">
        <f t="shared" si="63"/>
        <v>-0.45</v>
      </c>
      <c r="K3274" s="107"/>
      <c r="L3274" s="11"/>
      <c r="M3274" s="676"/>
    </row>
    <row r="3275" spans="2:13" x14ac:dyDescent="0.2">
      <c r="B3275" s="676"/>
      <c r="C3275" s="680"/>
      <c r="D3275" s="143" t="s">
        <v>2390</v>
      </c>
      <c r="E3275" s="699"/>
      <c r="F3275" s="705">
        <v>-1</v>
      </c>
      <c r="G3275" s="619">
        <v>0.65</v>
      </c>
      <c r="H3275" s="715">
        <v>2.57</v>
      </c>
      <c r="I3275" s="679"/>
      <c r="J3275" s="458">
        <f t="shared" si="63"/>
        <v>-1.6704999999999999</v>
      </c>
      <c r="K3275" s="107"/>
      <c r="L3275" s="11"/>
      <c r="M3275" s="676"/>
    </row>
    <row r="3276" spans="2:13" x14ac:dyDescent="0.2">
      <c r="B3276" s="676"/>
      <c r="C3276" s="677" t="s">
        <v>1637</v>
      </c>
      <c r="D3276" s="143" t="s">
        <v>2286</v>
      </c>
      <c r="E3276" s="699" t="s">
        <v>121</v>
      </c>
      <c r="F3276" s="705">
        <v>1</v>
      </c>
      <c r="G3276" s="619">
        <v>19.100000000000001</v>
      </c>
      <c r="H3276" s="715">
        <v>2.27</v>
      </c>
      <c r="I3276" s="679"/>
      <c r="J3276" s="458">
        <f t="shared" si="63"/>
        <v>43.357000000000006</v>
      </c>
      <c r="K3276" s="107"/>
      <c r="L3276" s="11"/>
      <c r="M3276" s="676"/>
    </row>
    <row r="3277" spans="2:13" x14ac:dyDescent="0.2">
      <c r="B3277" s="676"/>
      <c r="C3277" s="677"/>
      <c r="D3277" s="143" t="s">
        <v>2297</v>
      </c>
      <c r="E3277" s="699"/>
      <c r="F3277" s="705">
        <v>-1</v>
      </c>
      <c r="G3277" s="619">
        <v>1.2</v>
      </c>
      <c r="H3277" s="715">
        <v>0.2</v>
      </c>
      <c r="I3277" s="679"/>
      <c r="J3277" s="458">
        <f t="shared" si="63"/>
        <v>-0.24</v>
      </c>
      <c r="K3277" s="107"/>
      <c r="L3277" s="11"/>
      <c r="M3277" s="676"/>
    </row>
    <row r="3278" spans="2:13" x14ac:dyDescent="0.3">
      <c r="B3278" s="676"/>
      <c r="C3278" s="680"/>
      <c r="D3278" s="117" t="s">
        <v>2371</v>
      </c>
      <c r="E3278" s="699"/>
      <c r="F3278" s="705">
        <v>-1</v>
      </c>
      <c r="G3278" s="619">
        <v>1.8</v>
      </c>
      <c r="H3278" s="715">
        <v>0.5</v>
      </c>
      <c r="I3278" s="679"/>
      <c r="J3278" s="458">
        <f t="shared" si="63"/>
        <v>-0.9</v>
      </c>
      <c r="K3278" s="107"/>
      <c r="L3278" s="11"/>
      <c r="M3278" s="676"/>
    </row>
    <row r="3279" spans="2:13" x14ac:dyDescent="0.2">
      <c r="B3279" s="676"/>
      <c r="C3279" s="677"/>
      <c r="D3279" s="143" t="s">
        <v>2371</v>
      </c>
      <c r="E3279" s="699"/>
      <c r="F3279" s="705">
        <v>-1</v>
      </c>
      <c r="G3279" s="619">
        <v>1.2</v>
      </c>
      <c r="H3279" s="715">
        <v>0.5</v>
      </c>
      <c r="I3279" s="679"/>
      <c r="J3279" s="458">
        <f t="shared" si="63"/>
        <v>-0.6</v>
      </c>
      <c r="K3279" s="107"/>
      <c r="L3279" s="11"/>
      <c r="M3279" s="676"/>
    </row>
    <row r="3280" spans="2:13" x14ac:dyDescent="0.2">
      <c r="B3280" s="676"/>
      <c r="C3280" s="680"/>
      <c r="D3280" s="143" t="s">
        <v>2390</v>
      </c>
      <c r="E3280" s="699"/>
      <c r="F3280" s="705">
        <v>-1</v>
      </c>
      <c r="G3280" s="619">
        <v>1</v>
      </c>
      <c r="H3280" s="715">
        <v>2.27</v>
      </c>
      <c r="I3280" s="679"/>
      <c r="J3280" s="458">
        <f t="shared" si="63"/>
        <v>-2.27</v>
      </c>
      <c r="K3280" s="107"/>
      <c r="L3280" s="11"/>
      <c r="M3280" s="676"/>
    </row>
    <row r="3281" spans="2:13" x14ac:dyDescent="0.2">
      <c r="B3281" s="676"/>
      <c r="C3281" s="677" t="s">
        <v>1651</v>
      </c>
      <c r="D3281" s="143" t="s">
        <v>374</v>
      </c>
      <c r="E3281" s="699" t="s">
        <v>125</v>
      </c>
      <c r="F3281" s="705">
        <v>1</v>
      </c>
      <c r="G3281" s="619">
        <v>15</v>
      </c>
      <c r="H3281" s="715">
        <v>1.55</v>
      </c>
      <c r="I3281" s="679"/>
      <c r="J3281" s="458">
        <f t="shared" si="63"/>
        <v>23.25</v>
      </c>
      <c r="K3281" s="107"/>
      <c r="L3281" s="11"/>
      <c r="M3281" s="676"/>
    </row>
    <row r="3282" spans="2:13" x14ac:dyDescent="0.2">
      <c r="B3282" s="676"/>
      <c r="C3282" s="677"/>
      <c r="D3282" s="143" t="s">
        <v>2297</v>
      </c>
      <c r="E3282" s="699"/>
      <c r="F3282" s="705">
        <v>-1</v>
      </c>
      <c r="G3282" s="619">
        <v>1</v>
      </c>
      <c r="H3282" s="715">
        <v>0.5</v>
      </c>
      <c r="I3282" s="679"/>
      <c r="J3282" s="458">
        <f t="shared" si="63"/>
        <v>-0.5</v>
      </c>
      <c r="K3282" s="107"/>
      <c r="L3282" s="11"/>
      <c r="M3282" s="676"/>
    </row>
    <row r="3283" spans="2:13" x14ac:dyDescent="0.3">
      <c r="B3283" s="676"/>
      <c r="C3283" s="680"/>
      <c r="D3283" s="117" t="s">
        <v>2371</v>
      </c>
      <c r="E3283" s="699"/>
      <c r="F3283" s="705">
        <v>-1</v>
      </c>
      <c r="G3283" s="619">
        <v>1.2</v>
      </c>
      <c r="H3283" s="715">
        <v>0.5</v>
      </c>
      <c r="I3283" s="679"/>
      <c r="J3283" s="458">
        <f t="shared" si="63"/>
        <v>-0.6</v>
      </c>
      <c r="K3283" s="107"/>
      <c r="L3283" s="11"/>
      <c r="M3283" s="676"/>
    </row>
    <row r="3284" spans="2:13" x14ac:dyDescent="0.2">
      <c r="B3284" s="676"/>
      <c r="C3284" s="680"/>
      <c r="D3284" s="143" t="s">
        <v>2390</v>
      </c>
      <c r="E3284" s="699"/>
      <c r="F3284" s="705">
        <v>-1</v>
      </c>
      <c r="G3284" s="619">
        <v>0.55000000000000004</v>
      </c>
      <c r="H3284" s="715">
        <v>2.57</v>
      </c>
      <c r="I3284" s="679"/>
      <c r="J3284" s="458">
        <f t="shared" si="63"/>
        <v>-1.4135</v>
      </c>
      <c r="K3284" s="107"/>
      <c r="L3284" s="11"/>
      <c r="M3284" s="676"/>
    </row>
    <row r="3285" spans="2:13" x14ac:dyDescent="0.3">
      <c r="B3285" s="676"/>
      <c r="C3285" s="680" t="s">
        <v>1653</v>
      </c>
      <c r="D3285" s="117" t="s">
        <v>178</v>
      </c>
      <c r="E3285" s="699" t="s">
        <v>125</v>
      </c>
      <c r="F3285" s="705">
        <v>1</v>
      </c>
      <c r="G3285" s="619">
        <v>15</v>
      </c>
      <c r="H3285" s="715">
        <v>1.55</v>
      </c>
      <c r="I3285" s="679"/>
      <c r="J3285" s="458">
        <f t="shared" si="63"/>
        <v>23.25</v>
      </c>
      <c r="K3285" s="107"/>
      <c r="L3285" s="11"/>
      <c r="M3285" s="676"/>
    </row>
    <row r="3286" spans="2:13" x14ac:dyDescent="0.3">
      <c r="B3286" s="676"/>
      <c r="C3286" s="680"/>
      <c r="D3286" s="117" t="s">
        <v>2297</v>
      </c>
      <c r="E3286" s="699"/>
      <c r="F3286" s="705">
        <v>-1</v>
      </c>
      <c r="G3286" s="619">
        <v>0.9</v>
      </c>
      <c r="H3286" s="715">
        <v>0.5</v>
      </c>
      <c r="I3286" s="679"/>
      <c r="J3286" s="458">
        <f t="shared" si="63"/>
        <v>-0.45</v>
      </c>
      <c r="K3286" s="107"/>
      <c r="L3286" s="11"/>
      <c r="M3286" s="676"/>
    </row>
    <row r="3287" spans="2:13" x14ac:dyDescent="0.3">
      <c r="B3287" s="676"/>
      <c r="C3287" s="680"/>
      <c r="D3287" s="117" t="s">
        <v>2371</v>
      </c>
      <c r="E3287" s="699"/>
      <c r="F3287" s="705">
        <v>-1</v>
      </c>
      <c r="G3287" s="619">
        <v>1.8</v>
      </c>
      <c r="H3287" s="715">
        <v>0.5</v>
      </c>
      <c r="I3287" s="679"/>
      <c r="J3287" s="458">
        <f t="shared" si="63"/>
        <v>-0.9</v>
      </c>
      <c r="K3287" s="107"/>
      <c r="L3287" s="11"/>
      <c r="M3287" s="676"/>
    </row>
    <row r="3288" spans="2:13" x14ac:dyDescent="0.3">
      <c r="B3288" s="676"/>
      <c r="C3288" s="680" t="s">
        <v>2235</v>
      </c>
      <c r="D3288" s="117" t="s">
        <v>138</v>
      </c>
      <c r="E3288" s="699" t="s">
        <v>125</v>
      </c>
      <c r="F3288" s="705">
        <v>1</v>
      </c>
      <c r="G3288" s="619">
        <v>33</v>
      </c>
      <c r="H3288" s="715">
        <v>2.0699999999999998</v>
      </c>
      <c r="I3288" s="679"/>
      <c r="J3288" s="458">
        <f t="shared" si="63"/>
        <v>68.309999999999988</v>
      </c>
      <c r="K3288" s="107"/>
      <c r="L3288" s="11"/>
      <c r="M3288" s="676"/>
    </row>
    <row r="3289" spans="2:13" x14ac:dyDescent="0.3">
      <c r="B3289" s="676"/>
      <c r="C3289" s="680"/>
      <c r="D3289" s="117" t="s">
        <v>2297</v>
      </c>
      <c r="E3289" s="699"/>
      <c r="F3289" s="705">
        <v>-3</v>
      </c>
      <c r="G3289" s="619">
        <v>1.2</v>
      </c>
      <c r="H3289" s="715">
        <v>1</v>
      </c>
      <c r="I3289" s="679"/>
      <c r="J3289" s="458">
        <f t="shared" si="63"/>
        <v>-3.5999999999999996</v>
      </c>
      <c r="K3289" s="107"/>
      <c r="L3289" s="11"/>
      <c r="M3289" s="676"/>
    </row>
    <row r="3290" spans="2:13" x14ac:dyDescent="0.2">
      <c r="B3290" s="676"/>
      <c r="C3290" s="677"/>
      <c r="D3290" s="143" t="s">
        <v>2297</v>
      </c>
      <c r="E3290" s="699"/>
      <c r="F3290" s="705">
        <v>-4</v>
      </c>
      <c r="G3290" s="619">
        <v>0.9</v>
      </c>
      <c r="H3290" s="715">
        <v>1</v>
      </c>
      <c r="I3290" s="679"/>
      <c r="J3290" s="458">
        <f t="shared" si="63"/>
        <v>-3.6</v>
      </c>
      <c r="K3290" s="107"/>
      <c r="L3290" s="11"/>
      <c r="M3290" s="676"/>
    </row>
    <row r="3291" spans="2:13" x14ac:dyDescent="0.2">
      <c r="B3291" s="676"/>
      <c r="C3291" s="677"/>
      <c r="D3291" s="143"/>
      <c r="E3291" s="66" t="s">
        <v>2302</v>
      </c>
      <c r="F3291" s="705">
        <v>-1</v>
      </c>
      <c r="G3291" s="619">
        <v>0.4</v>
      </c>
      <c r="H3291" s="679">
        <v>0.05</v>
      </c>
      <c r="I3291" s="679"/>
      <c r="J3291" s="458">
        <f t="shared" si="63"/>
        <v>-2.0000000000000004E-2</v>
      </c>
      <c r="K3291" s="107"/>
      <c r="L3291" s="11"/>
      <c r="M3291" s="676"/>
    </row>
    <row r="3292" spans="2:13" x14ac:dyDescent="0.2">
      <c r="B3292" s="676"/>
      <c r="C3292" s="677"/>
      <c r="D3292" s="143"/>
      <c r="E3292" s="699" t="s">
        <v>982</v>
      </c>
      <c r="F3292" s="705">
        <v>-1</v>
      </c>
      <c r="G3292" s="619">
        <v>2</v>
      </c>
      <c r="H3292" s="715">
        <v>1</v>
      </c>
      <c r="I3292" s="679"/>
      <c r="J3292" s="458">
        <f t="shared" si="63"/>
        <v>-2</v>
      </c>
      <c r="K3292" s="107"/>
      <c r="L3292" s="11"/>
      <c r="M3292" s="676"/>
    </row>
    <row r="3293" spans="2:13" x14ac:dyDescent="0.2">
      <c r="B3293" s="676"/>
      <c r="C3293" s="677"/>
      <c r="D3293" s="143"/>
      <c r="E3293" s="699" t="s">
        <v>877</v>
      </c>
      <c r="F3293" s="705">
        <v>-1</v>
      </c>
      <c r="G3293" s="619">
        <v>0.9</v>
      </c>
      <c r="H3293" s="715">
        <v>1</v>
      </c>
      <c r="I3293" s="679"/>
      <c r="J3293" s="458">
        <f t="shared" si="63"/>
        <v>-0.9</v>
      </c>
      <c r="K3293" s="107"/>
      <c r="L3293" s="11"/>
      <c r="M3293" s="676"/>
    </row>
    <row r="3294" spans="2:13" x14ac:dyDescent="0.2">
      <c r="B3294" s="676"/>
      <c r="C3294" s="680"/>
      <c r="D3294" s="143" t="s">
        <v>2390</v>
      </c>
      <c r="E3294" s="699"/>
      <c r="F3294" s="705">
        <v>-1</v>
      </c>
      <c r="G3294" s="619">
        <v>1.1499999999999999</v>
      </c>
      <c r="H3294" s="715">
        <v>2.57</v>
      </c>
      <c r="I3294" s="679"/>
      <c r="J3294" s="458">
        <f t="shared" si="63"/>
        <v>-2.9554999999999998</v>
      </c>
      <c r="K3294" s="107"/>
      <c r="L3294" s="11"/>
      <c r="M3294" s="676"/>
    </row>
    <row r="3295" spans="2:13" x14ac:dyDescent="0.2">
      <c r="B3295" s="676"/>
      <c r="C3295" s="677" t="s">
        <v>1658</v>
      </c>
      <c r="D3295" s="143" t="s">
        <v>822</v>
      </c>
      <c r="E3295" s="699" t="s">
        <v>121</v>
      </c>
      <c r="F3295" s="705">
        <v>1</v>
      </c>
      <c r="G3295" s="619">
        <v>11.7</v>
      </c>
      <c r="H3295" s="715">
        <v>1.77</v>
      </c>
      <c r="I3295" s="679"/>
      <c r="J3295" s="458">
        <f t="shared" si="63"/>
        <v>20.709</v>
      </c>
      <c r="K3295" s="107"/>
      <c r="L3295" s="11"/>
      <c r="M3295" s="676"/>
    </row>
    <row r="3296" spans="2:13" x14ac:dyDescent="0.2">
      <c r="B3296" s="676"/>
      <c r="C3296" s="677"/>
      <c r="D3296" s="143" t="s">
        <v>2297</v>
      </c>
      <c r="E3296" s="699"/>
      <c r="F3296" s="705">
        <v>-1</v>
      </c>
      <c r="G3296" s="619">
        <v>0.9</v>
      </c>
      <c r="H3296" s="715">
        <v>0.7</v>
      </c>
      <c r="I3296" s="679"/>
      <c r="J3296" s="458">
        <f t="shared" si="63"/>
        <v>-0.63</v>
      </c>
      <c r="K3296" s="107"/>
      <c r="L3296" s="11"/>
      <c r="M3296" s="676"/>
    </row>
    <row r="3297" spans="2:13" x14ac:dyDescent="0.2">
      <c r="B3297" s="676"/>
      <c r="C3297" s="677"/>
      <c r="D3297" s="143" t="s">
        <v>2315</v>
      </c>
      <c r="E3297" s="699"/>
      <c r="F3297" s="705">
        <v>1</v>
      </c>
      <c r="G3297" s="619">
        <v>5.8</v>
      </c>
      <c r="H3297" s="715">
        <v>0.2</v>
      </c>
      <c r="I3297" s="679"/>
      <c r="J3297" s="458">
        <f t="shared" si="63"/>
        <v>1.1599999999999999</v>
      </c>
      <c r="K3297" s="107"/>
      <c r="L3297" s="11"/>
      <c r="M3297" s="676"/>
    </row>
    <row r="3298" spans="2:13" x14ac:dyDescent="0.2">
      <c r="B3298" s="676"/>
      <c r="C3298" s="680"/>
      <c r="D3298" s="143" t="s">
        <v>2390</v>
      </c>
      <c r="E3298" s="699"/>
      <c r="F3298" s="705">
        <v>-1</v>
      </c>
      <c r="G3298" s="619">
        <v>0.5</v>
      </c>
      <c r="H3298" s="715">
        <v>2.27</v>
      </c>
      <c r="I3298" s="679"/>
      <c r="J3298" s="458">
        <f t="shared" si="63"/>
        <v>-1.135</v>
      </c>
      <c r="K3298" s="107"/>
      <c r="L3298" s="11"/>
      <c r="M3298" s="676"/>
    </row>
    <row r="3299" spans="2:13" x14ac:dyDescent="0.2">
      <c r="B3299" s="676"/>
      <c r="C3299" s="677" t="s">
        <v>1657</v>
      </c>
      <c r="D3299" s="143" t="s">
        <v>821</v>
      </c>
      <c r="E3299" s="699" t="s">
        <v>121</v>
      </c>
      <c r="F3299" s="705">
        <v>1</v>
      </c>
      <c r="G3299" s="619">
        <v>12.6</v>
      </c>
      <c r="H3299" s="715">
        <v>1.77</v>
      </c>
      <c r="I3299" s="679"/>
      <c r="J3299" s="458">
        <f t="shared" si="63"/>
        <v>22.302</v>
      </c>
      <c r="K3299" s="107"/>
      <c r="L3299" s="11"/>
      <c r="M3299" s="676"/>
    </row>
    <row r="3300" spans="2:13" x14ac:dyDescent="0.2">
      <c r="B3300" s="676"/>
      <c r="C3300" s="677"/>
      <c r="D3300" s="143" t="s">
        <v>2297</v>
      </c>
      <c r="E3300" s="699"/>
      <c r="F3300" s="705">
        <v>-1</v>
      </c>
      <c r="G3300" s="619">
        <v>0.9</v>
      </c>
      <c r="H3300" s="715">
        <v>0.7</v>
      </c>
      <c r="I3300" s="679"/>
      <c r="J3300" s="458">
        <f t="shared" si="63"/>
        <v>-0.63</v>
      </c>
      <c r="K3300" s="107"/>
      <c r="L3300" s="11"/>
      <c r="M3300" s="676"/>
    </row>
    <row r="3301" spans="2:13" x14ac:dyDescent="0.2">
      <c r="B3301" s="676"/>
      <c r="C3301" s="677"/>
      <c r="D3301" s="143" t="s">
        <v>2315</v>
      </c>
      <c r="E3301" s="699"/>
      <c r="F3301" s="705">
        <v>1</v>
      </c>
      <c r="G3301" s="619">
        <v>5.0999999999999996</v>
      </c>
      <c r="H3301" s="715">
        <v>0.2</v>
      </c>
      <c r="I3301" s="679"/>
      <c r="J3301" s="458">
        <f t="shared" si="63"/>
        <v>1.02</v>
      </c>
      <c r="K3301" s="107"/>
      <c r="L3301" s="11"/>
      <c r="M3301" s="676"/>
    </row>
    <row r="3302" spans="2:13" x14ac:dyDescent="0.2">
      <c r="B3302" s="676"/>
      <c r="C3302" s="677" t="s">
        <v>1659</v>
      </c>
      <c r="D3302" s="143" t="s">
        <v>155</v>
      </c>
      <c r="E3302" s="66" t="s">
        <v>128</v>
      </c>
      <c r="F3302" s="705">
        <v>1</v>
      </c>
      <c r="G3302" s="619">
        <v>15</v>
      </c>
      <c r="H3302" s="679">
        <v>3.57</v>
      </c>
      <c r="I3302" s="679"/>
      <c r="J3302" s="458">
        <f t="shared" si="63"/>
        <v>53.55</v>
      </c>
      <c r="K3302" s="107"/>
      <c r="L3302" s="11"/>
      <c r="M3302" s="676"/>
    </row>
    <row r="3303" spans="2:13" x14ac:dyDescent="0.2">
      <c r="B3303" s="676"/>
      <c r="C3303" s="677"/>
      <c r="D3303" s="143" t="s">
        <v>2345</v>
      </c>
      <c r="E3303" s="66"/>
      <c r="F3303" s="705">
        <v>-1</v>
      </c>
      <c r="G3303" s="619">
        <v>2</v>
      </c>
      <c r="H3303" s="679">
        <v>2.5</v>
      </c>
      <c r="I3303" s="679"/>
      <c r="J3303" s="458">
        <f t="shared" si="63"/>
        <v>-5</v>
      </c>
      <c r="K3303" s="107"/>
      <c r="L3303" s="11"/>
      <c r="M3303" s="676"/>
    </row>
    <row r="3304" spans="2:13" x14ac:dyDescent="0.2">
      <c r="B3304" s="676"/>
      <c r="C3304" s="677"/>
      <c r="D3304" s="143" t="s">
        <v>2345</v>
      </c>
      <c r="E3304" s="66"/>
      <c r="F3304" s="705">
        <v>-1</v>
      </c>
      <c r="G3304" s="619">
        <v>0.9</v>
      </c>
      <c r="H3304" s="679">
        <v>2.5</v>
      </c>
      <c r="I3304" s="679"/>
      <c r="J3304" s="458">
        <f t="shared" si="63"/>
        <v>-2.25</v>
      </c>
      <c r="K3304" s="107"/>
      <c r="L3304" s="11"/>
      <c r="M3304" s="676"/>
    </row>
    <row r="3305" spans="2:13" x14ac:dyDescent="0.2">
      <c r="B3305" s="676"/>
      <c r="C3305" s="680"/>
      <c r="D3305" s="143" t="s">
        <v>2390</v>
      </c>
      <c r="E3305" s="699"/>
      <c r="F3305" s="705">
        <v>-1</v>
      </c>
      <c r="G3305" s="619">
        <v>5.0999999999999996</v>
      </c>
      <c r="H3305" s="715">
        <v>4.07</v>
      </c>
      <c r="I3305" s="679"/>
      <c r="J3305" s="458">
        <f t="shared" si="63"/>
        <v>-20.757000000000001</v>
      </c>
      <c r="K3305" s="107"/>
      <c r="L3305" s="11"/>
      <c r="M3305" s="676"/>
    </row>
    <row r="3306" spans="2:13" x14ac:dyDescent="0.2">
      <c r="B3306" s="676"/>
      <c r="C3306" s="677" t="s">
        <v>1660</v>
      </c>
      <c r="D3306" s="143" t="s">
        <v>2420</v>
      </c>
      <c r="E3306" s="66" t="s">
        <v>128</v>
      </c>
      <c r="F3306" s="705">
        <v>1</v>
      </c>
      <c r="G3306" s="619">
        <v>16.600000000000001</v>
      </c>
      <c r="H3306" s="679">
        <v>3.05</v>
      </c>
      <c r="I3306" s="679"/>
      <c r="J3306" s="458">
        <f t="shared" si="63"/>
        <v>50.63</v>
      </c>
      <c r="K3306" s="107"/>
      <c r="L3306" s="11"/>
      <c r="M3306" s="676"/>
    </row>
    <row r="3307" spans="2:13" x14ac:dyDescent="0.2">
      <c r="B3307" s="676"/>
      <c r="C3307" s="677"/>
      <c r="D3307" s="143" t="s">
        <v>2297</v>
      </c>
      <c r="E3307" s="699"/>
      <c r="F3307" s="705">
        <v>-1</v>
      </c>
      <c r="G3307" s="619">
        <v>1.2</v>
      </c>
      <c r="H3307" s="679">
        <v>2</v>
      </c>
      <c r="I3307" s="679"/>
      <c r="J3307" s="458">
        <f t="shared" si="63"/>
        <v>-2.4</v>
      </c>
      <c r="K3307" s="107"/>
      <c r="L3307" s="11"/>
      <c r="M3307" s="676"/>
    </row>
    <row r="3308" spans="2:13" x14ac:dyDescent="0.2">
      <c r="B3308" s="676"/>
      <c r="C3308" s="677"/>
      <c r="D3308" s="143" t="s">
        <v>2297</v>
      </c>
      <c r="E3308" s="699"/>
      <c r="F3308" s="705">
        <v>-1</v>
      </c>
      <c r="G3308" s="619">
        <v>0.9</v>
      </c>
      <c r="H3308" s="679">
        <v>2.5</v>
      </c>
      <c r="I3308" s="679"/>
      <c r="J3308" s="458">
        <f t="shared" si="63"/>
        <v>-2.25</v>
      </c>
      <c r="K3308" s="107"/>
      <c r="L3308" s="11"/>
      <c r="M3308" s="676"/>
    </row>
    <row r="3309" spans="2:13" x14ac:dyDescent="0.2">
      <c r="B3309" s="676"/>
      <c r="C3309" s="680"/>
      <c r="D3309" s="143" t="s">
        <v>2390</v>
      </c>
      <c r="E3309" s="699"/>
      <c r="F3309" s="705">
        <v>-1</v>
      </c>
      <c r="G3309" s="619">
        <v>7.7</v>
      </c>
      <c r="H3309" s="715">
        <v>4.07</v>
      </c>
      <c r="I3309" s="679"/>
      <c r="J3309" s="458">
        <f t="shared" si="63"/>
        <v>-31.339000000000002</v>
      </c>
      <c r="K3309" s="107"/>
      <c r="L3309" s="11"/>
      <c r="M3309" s="676"/>
    </row>
    <row r="3310" spans="2:13" x14ac:dyDescent="0.2">
      <c r="B3310" s="676"/>
      <c r="C3310" s="677" t="s">
        <v>1663</v>
      </c>
      <c r="D3310" s="143" t="s">
        <v>155</v>
      </c>
      <c r="E3310" s="699" t="s">
        <v>128</v>
      </c>
      <c r="F3310" s="705">
        <v>1</v>
      </c>
      <c r="G3310" s="619">
        <v>14.7</v>
      </c>
      <c r="H3310" s="679">
        <v>3.57</v>
      </c>
      <c r="I3310" s="679"/>
      <c r="J3310" s="458">
        <f t="shared" si="63"/>
        <v>52.478999999999992</v>
      </c>
      <c r="K3310" s="107"/>
      <c r="L3310" s="11"/>
      <c r="M3310" s="676"/>
    </row>
    <row r="3311" spans="2:13" x14ac:dyDescent="0.2">
      <c r="B3311" s="676"/>
      <c r="C3311" s="677"/>
      <c r="D3311" s="143" t="s">
        <v>2345</v>
      </c>
      <c r="E3311" s="699"/>
      <c r="F3311" s="705">
        <v>-1</v>
      </c>
      <c r="G3311" s="619">
        <v>2</v>
      </c>
      <c r="H3311" s="679">
        <v>2.5</v>
      </c>
      <c r="I3311" s="679"/>
      <c r="J3311" s="458">
        <f t="shared" si="63"/>
        <v>-5</v>
      </c>
      <c r="K3311" s="107"/>
      <c r="L3311" s="11"/>
      <c r="M3311" s="676"/>
    </row>
    <row r="3312" spans="2:13" x14ac:dyDescent="0.2">
      <c r="B3312" s="676"/>
      <c r="C3312" s="677"/>
      <c r="D3312" s="143" t="s">
        <v>2371</v>
      </c>
      <c r="E3312" s="699"/>
      <c r="F3312" s="705">
        <v>-1</v>
      </c>
      <c r="G3312" s="619">
        <v>1.8</v>
      </c>
      <c r="H3312" s="679">
        <v>1.4</v>
      </c>
      <c r="I3312" s="679"/>
      <c r="J3312" s="458">
        <f t="shared" si="63"/>
        <v>-2.52</v>
      </c>
      <c r="K3312" s="107"/>
      <c r="L3312" s="11"/>
      <c r="M3312" s="676"/>
    </row>
    <row r="3313" spans="2:13" x14ac:dyDescent="0.2">
      <c r="B3313" s="676"/>
      <c r="C3313" s="680"/>
      <c r="D3313" s="143" t="s">
        <v>2390</v>
      </c>
      <c r="E3313" s="699"/>
      <c r="F3313" s="705">
        <v>-1</v>
      </c>
      <c r="G3313" s="619">
        <v>1</v>
      </c>
      <c r="H3313" s="715">
        <v>4.07</v>
      </c>
      <c r="I3313" s="679"/>
      <c r="J3313" s="458">
        <f t="shared" si="63"/>
        <v>-4.07</v>
      </c>
      <c r="K3313" s="107"/>
      <c r="L3313" s="11"/>
      <c r="M3313" s="676"/>
    </row>
    <row r="3314" spans="2:13" x14ac:dyDescent="0.2">
      <c r="B3314" s="676"/>
      <c r="C3314" s="677" t="s">
        <v>1665</v>
      </c>
      <c r="D3314" s="143" t="s">
        <v>1666</v>
      </c>
      <c r="E3314" s="699" t="s">
        <v>124</v>
      </c>
      <c r="F3314" s="705">
        <v>1</v>
      </c>
      <c r="G3314" s="619">
        <v>10.7</v>
      </c>
      <c r="H3314" s="679">
        <v>4.07</v>
      </c>
      <c r="I3314" s="679"/>
      <c r="J3314" s="458">
        <f t="shared" si="63"/>
        <v>43.548999999999999</v>
      </c>
      <c r="K3314" s="107"/>
      <c r="L3314" s="11"/>
      <c r="M3314" s="676"/>
    </row>
    <row r="3315" spans="2:13" x14ac:dyDescent="0.2">
      <c r="B3315" s="676"/>
      <c r="C3315" s="677"/>
      <c r="D3315" s="143" t="s">
        <v>2297</v>
      </c>
      <c r="E3315" s="699"/>
      <c r="F3315" s="705">
        <v>-1</v>
      </c>
      <c r="G3315" s="619">
        <v>0.9</v>
      </c>
      <c r="H3315" s="679">
        <v>2</v>
      </c>
      <c r="I3315" s="679"/>
      <c r="J3315" s="458">
        <f t="shared" si="63"/>
        <v>-1.8</v>
      </c>
      <c r="K3315" s="107"/>
      <c r="L3315" s="11"/>
      <c r="M3315" s="676"/>
    </row>
    <row r="3316" spans="2:13" x14ac:dyDescent="0.2">
      <c r="B3316" s="676"/>
      <c r="C3316" s="680"/>
      <c r="D3316" s="143" t="s">
        <v>2499</v>
      </c>
      <c r="E3316" s="699"/>
      <c r="F3316" s="705">
        <v>-1</v>
      </c>
      <c r="G3316" s="619">
        <v>1.75</v>
      </c>
      <c r="H3316" s="715">
        <v>4.07</v>
      </c>
      <c r="I3316" s="679"/>
      <c r="J3316" s="458">
        <f t="shared" si="63"/>
        <v>-7.1225000000000005</v>
      </c>
      <c r="K3316" s="107"/>
      <c r="L3316" s="11"/>
      <c r="M3316" s="676"/>
    </row>
    <row r="3317" spans="2:13" x14ac:dyDescent="0.2">
      <c r="B3317" s="676"/>
      <c r="C3317" s="677" t="s">
        <v>1667</v>
      </c>
      <c r="D3317" s="143" t="s">
        <v>2421</v>
      </c>
      <c r="E3317" s="699" t="s">
        <v>128</v>
      </c>
      <c r="F3317" s="705">
        <v>1</v>
      </c>
      <c r="G3317" s="619">
        <v>12.4</v>
      </c>
      <c r="H3317" s="679">
        <v>4.07</v>
      </c>
      <c r="I3317" s="679"/>
      <c r="J3317" s="458">
        <f t="shared" si="63"/>
        <v>50.468000000000004</v>
      </c>
      <c r="K3317" s="107"/>
      <c r="L3317" s="11"/>
      <c r="M3317" s="676"/>
    </row>
    <row r="3318" spans="2:13" x14ac:dyDescent="0.2">
      <c r="B3318" s="676"/>
      <c r="C3318" s="677"/>
      <c r="D3318" s="143" t="s">
        <v>2297</v>
      </c>
      <c r="E3318" s="699"/>
      <c r="F3318" s="705">
        <v>-1</v>
      </c>
      <c r="G3318" s="619">
        <v>0.9</v>
      </c>
      <c r="H3318" s="679">
        <v>2</v>
      </c>
      <c r="I3318" s="679"/>
      <c r="J3318" s="458">
        <f t="shared" si="63"/>
        <v>-1.8</v>
      </c>
      <c r="K3318" s="107"/>
      <c r="L3318" s="11"/>
      <c r="M3318" s="676"/>
    </row>
    <row r="3319" spans="2:13" x14ac:dyDescent="0.2">
      <c r="B3319" s="676"/>
      <c r="C3319" s="680"/>
      <c r="D3319" s="143" t="s">
        <v>2499</v>
      </c>
      <c r="E3319" s="699"/>
      <c r="F3319" s="705">
        <v>-1</v>
      </c>
      <c r="G3319" s="619">
        <v>2.6</v>
      </c>
      <c r="H3319" s="715">
        <v>4.07</v>
      </c>
      <c r="I3319" s="679"/>
      <c r="J3319" s="458">
        <f t="shared" ref="J3319:J3368" si="64">PRODUCT(F3319:I3319)</f>
        <v>-10.582000000000001</v>
      </c>
      <c r="K3319" s="107"/>
      <c r="L3319" s="11"/>
      <c r="M3319" s="676"/>
    </row>
    <row r="3320" spans="2:13" x14ac:dyDescent="0.2">
      <c r="B3320" s="676"/>
      <c r="C3320" s="677" t="s">
        <v>1669</v>
      </c>
      <c r="D3320" s="143" t="s">
        <v>217</v>
      </c>
      <c r="E3320" s="699" t="s">
        <v>166</v>
      </c>
      <c r="F3320" s="705">
        <v>1</v>
      </c>
      <c r="G3320" s="619">
        <v>27.1</v>
      </c>
      <c r="H3320" s="679">
        <v>4.17</v>
      </c>
      <c r="I3320" s="679"/>
      <c r="J3320" s="458">
        <f t="shared" si="64"/>
        <v>113.00700000000001</v>
      </c>
      <c r="K3320" s="107"/>
      <c r="L3320" s="11"/>
      <c r="M3320" s="676"/>
    </row>
    <row r="3321" spans="2:13" x14ac:dyDescent="0.2">
      <c r="B3321" s="676"/>
      <c r="C3321" s="677"/>
      <c r="D3321" s="143" t="s">
        <v>2297</v>
      </c>
      <c r="E3321" s="699"/>
      <c r="F3321" s="705">
        <v>-1</v>
      </c>
      <c r="G3321" s="619">
        <v>1.2</v>
      </c>
      <c r="H3321" s="679">
        <v>2.1</v>
      </c>
      <c r="I3321" s="679"/>
      <c r="J3321" s="458">
        <f t="shared" si="64"/>
        <v>-2.52</v>
      </c>
      <c r="K3321" s="107"/>
      <c r="L3321" s="11"/>
      <c r="M3321" s="676"/>
    </row>
    <row r="3322" spans="2:13" x14ac:dyDescent="0.2">
      <c r="B3322" s="676"/>
      <c r="C3322" s="680"/>
      <c r="D3322" s="143" t="s">
        <v>2390</v>
      </c>
      <c r="E3322" s="699"/>
      <c r="F3322" s="705">
        <v>-1</v>
      </c>
      <c r="G3322" s="619">
        <v>1.65</v>
      </c>
      <c r="H3322" s="715">
        <v>4.17</v>
      </c>
      <c r="I3322" s="679"/>
      <c r="J3322" s="458">
        <f t="shared" si="64"/>
        <v>-6.8804999999999996</v>
      </c>
      <c r="K3322" s="107"/>
      <c r="L3322" s="11"/>
      <c r="M3322" s="676"/>
    </row>
    <row r="3323" spans="2:13" x14ac:dyDescent="0.2">
      <c r="B3323" s="676"/>
      <c r="C3323" s="677" t="s">
        <v>2159</v>
      </c>
      <c r="D3323" s="143" t="s">
        <v>138</v>
      </c>
      <c r="E3323" s="66" t="s">
        <v>128</v>
      </c>
      <c r="F3323" s="705">
        <v>1</v>
      </c>
      <c r="G3323" s="619">
        <v>35.1</v>
      </c>
      <c r="H3323" s="679">
        <v>3.05</v>
      </c>
      <c r="I3323" s="679"/>
      <c r="J3323" s="458">
        <f t="shared" si="64"/>
        <v>107.05499999999999</v>
      </c>
      <c r="K3323" s="107"/>
      <c r="L3323" s="11"/>
      <c r="M3323" s="676"/>
    </row>
    <row r="3324" spans="2:13" x14ac:dyDescent="0.2">
      <c r="B3324" s="676"/>
      <c r="C3324" s="680"/>
      <c r="D3324" s="564" t="s">
        <v>2297</v>
      </c>
      <c r="E3324" s="66"/>
      <c r="F3324" s="705">
        <v>-2</v>
      </c>
      <c r="G3324" s="619">
        <v>1.2</v>
      </c>
      <c r="H3324" s="679">
        <v>0.5</v>
      </c>
      <c r="I3324" s="679"/>
      <c r="J3324" s="458">
        <f t="shared" si="64"/>
        <v>-1.2</v>
      </c>
      <c r="K3324" s="107"/>
      <c r="L3324" s="11"/>
      <c r="M3324" s="676"/>
    </row>
    <row r="3325" spans="2:13" x14ac:dyDescent="0.2">
      <c r="B3325" s="676"/>
      <c r="C3325" s="680"/>
      <c r="D3325" s="564" t="s">
        <v>2297</v>
      </c>
      <c r="E3325" s="66"/>
      <c r="F3325" s="705">
        <v>-1</v>
      </c>
      <c r="G3325" s="619">
        <v>1</v>
      </c>
      <c r="H3325" s="679">
        <v>0.5</v>
      </c>
      <c r="I3325" s="679"/>
      <c r="J3325" s="458">
        <f t="shared" si="64"/>
        <v>-0.5</v>
      </c>
      <c r="K3325" s="107"/>
      <c r="L3325" s="11"/>
      <c r="M3325" s="676"/>
    </row>
    <row r="3326" spans="2:13" x14ac:dyDescent="0.2">
      <c r="B3326" s="676"/>
      <c r="C3326" s="680"/>
      <c r="D3326" s="564" t="s">
        <v>2297</v>
      </c>
      <c r="E3326" s="66"/>
      <c r="F3326" s="705">
        <v>-1</v>
      </c>
      <c r="G3326" s="619">
        <v>0.9</v>
      </c>
      <c r="H3326" s="679">
        <v>0.5</v>
      </c>
      <c r="I3326" s="679"/>
      <c r="J3326" s="458">
        <f t="shared" si="64"/>
        <v>-0.45</v>
      </c>
      <c r="K3326" s="107"/>
      <c r="L3326" s="11"/>
      <c r="M3326" s="676"/>
    </row>
    <row r="3327" spans="2:13" x14ac:dyDescent="0.2">
      <c r="B3327" s="676"/>
      <c r="C3327" s="680"/>
      <c r="D3327" s="564" t="s">
        <v>2297</v>
      </c>
      <c r="E3327" s="66"/>
      <c r="F3327" s="705">
        <v>-1</v>
      </c>
      <c r="G3327" s="619">
        <v>0.8</v>
      </c>
      <c r="H3327" s="679">
        <v>0.5</v>
      </c>
      <c r="I3327" s="679"/>
      <c r="J3327" s="458">
        <f t="shared" si="64"/>
        <v>-0.4</v>
      </c>
      <c r="K3327" s="107"/>
      <c r="L3327" s="11"/>
      <c r="M3327" s="676"/>
    </row>
    <row r="3328" spans="2:13" x14ac:dyDescent="0.2">
      <c r="B3328" s="676"/>
      <c r="C3328" s="680"/>
      <c r="D3328" s="564" t="s">
        <v>2345</v>
      </c>
      <c r="E3328" s="66"/>
      <c r="F3328" s="705">
        <v>-1</v>
      </c>
      <c r="G3328" s="619">
        <v>1.7</v>
      </c>
      <c r="H3328" s="679">
        <v>2.5</v>
      </c>
      <c r="I3328" s="679"/>
      <c r="J3328" s="458">
        <f t="shared" si="64"/>
        <v>-4.25</v>
      </c>
      <c r="K3328" s="107"/>
      <c r="L3328" s="11"/>
      <c r="M3328" s="676"/>
    </row>
    <row r="3329" spans="2:13" x14ac:dyDescent="0.2">
      <c r="B3329" s="676"/>
      <c r="C3329" s="680"/>
      <c r="D3329" s="564" t="s">
        <v>2345</v>
      </c>
      <c r="E3329" s="66"/>
      <c r="F3329" s="705">
        <v>-1</v>
      </c>
      <c r="G3329" s="619">
        <v>2</v>
      </c>
      <c r="H3329" s="679">
        <v>2.5</v>
      </c>
      <c r="I3329" s="679"/>
      <c r="J3329" s="458">
        <f t="shared" si="64"/>
        <v>-5</v>
      </c>
      <c r="K3329" s="107"/>
      <c r="L3329" s="11"/>
      <c r="M3329" s="676"/>
    </row>
    <row r="3330" spans="2:13" x14ac:dyDescent="0.2">
      <c r="B3330" s="676"/>
      <c r="C3330" s="680"/>
      <c r="D3330" s="564" t="s">
        <v>2345</v>
      </c>
      <c r="E3330" s="66"/>
      <c r="F3330" s="705">
        <v>-1</v>
      </c>
      <c r="G3330" s="619">
        <v>2.5</v>
      </c>
      <c r="H3330" s="679">
        <v>2.5</v>
      </c>
      <c r="I3330" s="679"/>
      <c r="J3330" s="458">
        <f t="shared" si="64"/>
        <v>-6.25</v>
      </c>
      <c r="K3330" s="107"/>
      <c r="L3330" s="11"/>
      <c r="M3330" s="676"/>
    </row>
    <row r="3331" spans="2:13" x14ac:dyDescent="0.2">
      <c r="B3331" s="676"/>
      <c r="C3331" s="680"/>
      <c r="D3331" s="564" t="s">
        <v>2345</v>
      </c>
      <c r="E3331" s="66"/>
      <c r="F3331" s="705">
        <v>-1</v>
      </c>
      <c r="G3331" s="619">
        <v>5.5</v>
      </c>
      <c r="H3331" s="679">
        <v>2.5</v>
      </c>
      <c r="I3331" s="679"/>
      <c r="J3331" s="458">
        <f t="shared" si="64"/>
        <v>-13.75</v>
      </c>
      <c r="K3331" s="107"/>
      <c r="L3331" s="11"/>
      <c r="M3331" s="676"/>
    </row>
    <row r="3332" spans="2:13" x14ac:dyDescent="0.2">
      <c r="B3332" s="676"/>
      <c r="C3332" s="680"/>
      <c r="D3332" s="143" t="s">
        <v>2390</v>
      </c>
      <c r="E3332" s="699"/>
      <c r="F3332" s="705">
        <v>-1</v>
      </c>
      <c r="G3332" s="619">
        <v>8.23</v>
      </c>
      <c r="H3332" s="715">
        <v>4.07</v>
      </c>
      <c r="I3332" s="679"/>
      <c r="J3332" s="458">
        <f t="shared" si="64"/>
        <v>-33.496100000000006</v>
      </c>
      <c r="K3332" s="107"/>
      <c r="L3332" s="11"/>
      <c r="M3332" s="676"/>
    </row>
    <row r="3333" spans="2:13" x14ac:dyDescent="0.3">
      <c r="B3333" s="676"/>
      <c r="C3333" s="725" t="s">
        <v>1670</v>
      </c>
      <c r="D3333" s="117" t="s">
        <v>2422</v>
      </c>
      <c r="E3333" s="699" t="s">
        <v>128</v>
      </c>
      <c r="F3333" s="705">
        <v>1</v>
      </c>
      <c r="G3333" s="619">
        <v>13.9</v>
      </c>
      <c r="H3333" s="679">
        <v>3.57</v>
      </c>
      <c r="I3333" s="679"/>
      <c r="J3333" s="458">
        <f t="shared" si="64"/>
        <v>49.622999999999998</v>
      </c>
      <c r="K3333" s="107"/>
      <c r="L3333" s="11"/>
      <c r="M3333" s="676"/>
    </row>
    <row r="3334" spans="2:13" x14ac:dyDescent="0.3">
      <c r="B3334" s="676"/>
      <c r="C3334" s="725"/>
      <c r="D3334" s="117" t="s">
        <v>2345</v>
      </c>
      <c r="E3334" s="699"/>
      <c r="F3334" s="705">
        <v>-1</v>
      </c>
      <c r="G3334" s="619">
        <v>2.5</v>
      </c>
      <c r="H3334" s="679">
        <v>2.5</v>
      </c>
      <c r="I3334" s="679"/>
      <c r="J3334" s="458">
        <f t="shared" si="64"/>
        <v>-6.25</v>
      </c>
      <c r="K3334" s="107"/>
      <c r="L3334" s="11"/>
      <c r="M3334" s="676"/>
    </row>
    <row r="3335" spans="2:13" x14ac:dyDescent="0.3">
      <c r="B3335" s="676"/>
      <c r="C3335" s="725"/>
      <c r="D3335" s="117" t="s">
        <v>2371</v>
      </c>
      <c r="E3335" s="699"/>
      <c r="F3335" s="705">
        <v>-1</v>
      </c>
      <c r="G3335" s="619">
        <v>1.8</v>
      </c>
      <c r="H3335" s="679">
        <v>1.4</v>
      </c>
      <c r="I3335" s="679"/>
      <c r="J3335" s="458">
        <f t="shared" si="64"/>
        <v>-2.52</v>
      </c>
      <c r="K3335" s="107"/>
      <c r="L3335" s="11"/>
      <c r="M3335" s="676"/>
    </row>
    <row r="3336" spans="2:13" x14ac:dyDescent="0.3">
      <c r="B3336" s="676"/>
      <c r="C3336" s="725" t="s">
        <v>1672</v>
      </c>
      <c r="D3336" s="117" t="s">
        <v>366</v>
      </c>
      <c r="E3336" s="699" t="s">
        <v>128</v>
      </c>
      <c r="F3336" s="705">
        <v>1</v>
      </c>
      <c r="G3336" s="619">
        <v>21.3</v>
      </c>
      <c r="H3336" s="679">
        <v>4.07</v>
      </c>
      <c r="I3336" s="679"/>
      <c r="J3336" s="458">
        <f t="shared" si="64"/>
        <v>86.691000000000003</v>
      </c>
      <c r="K3336" s="107"/>
      <c r="L3336" s="11"/>
      <c r="M3336" s="676"/>
    </row>
    <row r="3337" spans="2:13" x14ac:dyDescent="0.3">
      <c r="B3337" s="676"/>
      <c r="C3337" s="725"/>
      <c r="D3337" s="117" t="s">
        <v>2345</v>
      </c>
      <c r="E3337" s="699"/>
      <c r="F3337" s="705">
        <v>-1</v>
      </c>
      <c r="G3337" s="619">
        <v>5.5</v>
      </c>
      <c r="H3337" s="679">
        <v>2.5</v>
      </c>
      <c r="I3337" s="679"/>
      <c r="J3337" s="458">
        <f t="shared" si="64"/>
        <v>-13.75</v>
      </c>
      <c r="K3337" s="107"/>
      <c r="L3337" s="11"/>
      <c r="M3337" s="676"/>
    </row>
    <row r="3338" spans="2:13" x14ac:dyDescent="0.3">
      <c r="B3338" s="676"/>
      <c r="C3338" s="725" t="s">
        <v>1674</v>
      </c>
      <c r="D3338" s="117" t="s">
        <v>122</v>
      </c>
      <c r="E3338" s="699" t="s">
        <v>788</v>
      </c>
      <c r="F3338" s="705">
        <v>1</v>
      </c>
      <c r="G3338" s="619">
        <v>8.9</v>
      </c>
      <c r="H3338" s="715">
        <v>2.97</v>
      </c>
      <c r="I3338" s="679"/>
      <c r="J3338" s="458">
        <f t="shared" si="64"/>
        <v>26.433000000000003</v>
      </c>
      <c r="K3338" s="107"/>
      <c r="L3338" s="11"/>
      <c r="M3338" s="676"/>
    </row>
    <row r="3339" spans="2:13" x14ac:dyDescent="0.3">
      <c r="B3339" s="676"/>
      <c r="C3339" s="725"/>
      <c r="D3339" s="117" t="s">
        <v>2297</v>
      </c>
      <c r="E3339" s="699"/>
      <c r="F3339" s="705">
        <v>-1</v>
      </c>
      <c r="G3339" s="619">
        <v>0.8</v>
      </c>
      <c r="H3339" s="715">
        <v>0.9</v>
      </c>
      <c r="I3339" s="679"/>
      <c r="J3339" s="458">
        <f t="shared" si="64"/>
        <v>-0.72000000000000008</v>
      </c>
      <c r="K3339" s="107"/>
      <c r="L3339" s="11"/>
      <c r="M3339" s="676"/>
    </row>
    <row r="3340" spans="2:13" x14ac:dyDescent="0.3">
      <c r="B3340" s="676"/>
      <c r="C3340" s="725" t="s">
        <v>1675</v>
      </c>
      <c r="D3340" s="117" t="s">
        <v>693</v>
      </c>
      <c r="E3340" s="699" t="s">
        <v>128</v>
      </c>
      <c r="F3340" s="705">
        <v>1</v>
      </c>
      <c r="G3340" s="619">
        <v>12.1</v>
      </c>
      <c r="H3340" s="715">
        <v>4.07</v>
      </c>
      <c r="I3340" s="679"/>
      <c r="J3340" s="458">
        <f t="shared" si="64"/>
        <v>49.247</v>
      </c>
      <c r="K3340" s="107"/>
      <c r="L3340" s="11"/>
      <c r="M3340" s="676"/>
    </row>
    <row r="3341" spans="2:13" x14ac:dyDescent="0.2">
      <c r="B3341" s="676"/>
      <c r="C3341" s="677"/>
      <c r="D3341" s="143" t="s">
        <v>2297</v>
      </c>
      <c r="E3341" s="699"/>
      <c r="F3341" s="705">
        <v>-1</v>
      </c>
      <c r="G3341" s="619">
        <v>1</v>
      </c>
      <c r="H3341" s="715">
        <v>2</v>
      </c>
      <c r="I3341" s="679"/>
      <c r="J3341" s="458">
        <f t="shared" si="64"/>
        <v>-2</v>
      </c>
      <c r="K3341" s="107"/>
      <c r="L3341" s="11"/>
      <c r="M3341" s="676"/>
    </row>
    <row r="3342" spans="2:13" x14ac:dyDescent="0.2">
      <c r="B3342" s="676"/>
      <c r="C3342" s="677" t="s">
        <v>2423</v>
      </c>
      <c r="D3342" s="143" t="s">
        <v>571</v>
      </c>
      <c r="E3342" s="699" t="s">
        <v>125</v>
      </c>
      <c r="F3342" s="705">
        <v>1</v>
      </c>
      <c r="G3342" s="619">
        <v>64.349999999999994</v>
      </c>
      <c r="H3342" s="715">
        <v>2.57</v>
      </c>
      <c r="I3342" s="679"/>
      <c r="J3342" s="458">
        <f t="shared" si="64"/>
        <v>165.37949999999998</v>
      </c>
      <c r="K3342" s="107"/>
      <c r="L3342" s="11"/>
      <c r="M3342" s="676"/>
    </row>
    <row r="3343" spans="2:13" x14ac:dyDescent="0.2">
      <c r="B3343" s="676"/>
      <c r="C3343" s="680"/>
      <c r="D3343" s="564" t="s">
        <v>2297</v>
      </c>
      <c r="E3343" s="66"/>
      <c r="F3343" s="705">
        <v>-1</v>
      </c>
      <c r="G3343" s="619">
        <v>1.2</v>
      </c>
      <c r="H3343" s="715">
        <v>0.5</v>
      </c>
      <c r="I3343" s="679"/>
      <c r="J3343" s="458">
        <f t="shared" si="64"/>
        <v>-0.6</v>
      </c>
      <c r="K3343" s="107"/>
      <c r="L3343" s="11"/>
      <c r="M3343" s="676"/>
    </row>
    <row r="3344" spans="2:13" x14ac:dyDescent="0.2">
      <c r="B3344" s="676"/>
      <c r="C3344" s="680"/>
      <c r="D3344" s="564" t="s">
        <v>2297</v>
      </c>
      <c r="E3344" s="66"/>
      <c r="F3344" s="705">
        <v>-2</v>
      </c>
      <c r="G3344" s="619">
        <v>1</v>
      </c>
      <c r="H3344" s="715">
        <v>0.5</v>
      </c>
      <c r="I3344" s="679"/>
      <c r="J3344" s="458">
        <f t="shared" si="64"/>
        <v>-1</v>
      </c>
      <c r="K3344" s="107"/>
      <c r="L3344" s="11"/>
      <c r="M3344" s="676"/>
    </row>
    <row r="3345" spans="2:13" x14ac:dyDescent="0.2">
      <c r="B3345" s="676"/>
      <c r="C3345" s="680"/>
      <c r="D3345" s="564" t="s">
        <v>2297</v>
      </c>
      <c r="E3345" s="66"/>
      <c r="F3345" s="705">
        <v>-1</v>
      </c>
      <c r="G3345" s="619">
        <v>0.9</v>
      </c>
      <c r="H3345" s="715">
        <v>0.5</v>
      </c>
      <c r="I3345" s="679"/>
      <c r="J3345" s="458">
        <f t="shared" si="64"/>
        <v>-0.45</v>
      </c>
      <c r="K3345" s="107"/>
      <c r="L3345" s="11"/>
      <c r="M3345" s="676"/>
    </row>
    <row r="3346" spans="2:13" x14ac:dyDescent="0.2">
      <c r="B3346" s="676"/>
      <c r="C3346" s="677"/>
      <c r="D3346" s="143"/>
      <c r="E3346" s="699" t="s">
        <v>667</v>
      </c>
      <c r="F3346" s="705">
        <v>-3</v>
      </c>
      <c r="G3346" s="619">
        <v>1.6</v>
      </c>
      <c r="H3346" s="715">
        <v>1</v>
      </c>
      <c r="I3346" s="679"/>
      <c r="J3346" s="458">
        <f t="shared" si="64"/>
        <v>-4.8000000000000007</v>
      </c>
      <c r="K3346" s="107"/>
      <c r="L3346" s="11"/>
      <c r="M3346" s="676"/>
    </row>
    <row r="3347" spans="2:13" x14ac:dyDescent="0.2">
      <c r="B3347" s="676"/>
      <c r="C3347" s="677"/>
      <c r="D3347" s="143"/>
      <c r="E3347" s="699" t="s">
        <v>2358</v>
      </c>
      <c r="F3347" s="705">
        <v>-2</v>
      </c>
      <c r="G3347" s="619">
        <v>3.15</v>
      </c>
      <c r="H3347" s="715">
        <v>1</v>
      </c>
      <c r="I3347" s="679"/>
      <c r="J3347" s="458">
        <f t="shared" si="64"/>
        <v>-6.3</v>
      </c>
      <c r="K3347" s="107"/>
      <c r="L3347" s="11"/>
      <c r="M3347" s="676"/>
    </row>
    <row r="3348" spans="2:13" x14ac:dyDescent="0.2">
      <c r="B3348" s="676"/>
      <c r="C3348" s="677"/>
      <c r="D3348" s="143"/>
      <c r="E3348" s="699" t="s">
        <v>2424</v>
      </c>
      <c r="F3348" s="705">
        <v>-1</v>
      </c>
      <c r="G3348" s="619">
        <v>5.95</v>
      </c>
      <c r="H3348" s="715">
        <v>1</v>
      </c>
      <c r="I3348" s="679"/>
      <c r="J3348" s="458">
        <f t="shared" si="64"/>
        <v>-5.95</v>
      </c>
      <c r="K3348" s="107"/>
      <c r="L3348" s="11"/>
      <c r="M3348" s="676"/>
    </row>
    <row r="3349" spans="2:13" x14ac:dyDescent="0.2">
      <c r="B3349" s="676"/>
      <c r="C3349" s="677"/>
      <c r="D3349" s="143"/>
      <c r="E3349" s="699" t="s">
        <v>1589</v>
      </c>
      <c r="F3349" s="705">
        <v>-1</v>
      </c>
      <c r="G3349" s="619">
        <v>4.0999999999999996</v>
      </c>
      <c r="H3349" s="715">
        <v>1</v>
      </c>
      <c r="I3349" s="679"/>
      <c r="J3349" s="458">
        <f t="shared" si="64"/>
        <v>-4.0999999999999996</v>
      </c>
      <c r="K3349" s="107"/>
      <c r="L3349" s="11"/>
      <c r="M3349" s="676"/>
    </row>
    <row r="3350" spans="2:13" x14ac:dyDescent="0.3">
      <c r="B3350" s="676"/>
      <c r="C3350" s="725"/>
      <c r="D3350" s="117" t="s">
        <v>2412</v>
      </c>
      <c r="E3350" s="699"/>
      <c r="F3350" s="705">
        <v>-1</v>
      </c>
      <c r="G3350" s="619">
        <v>3.3</v>
      </c>
      <c r="H3350" s="715">
        <v>1</v>
      </c>
      <c r="I3350" s="679"/>
      <c r="J3350" s="458">
        <f t="shared" si="64"/>
        <v>-3.3</v>
      </c>
      <c r="K3350" s="107"/>
      <c r="L3350" s="11"/>
      <c r="M3350" s="676"/>
    </row>
    <row r="3351" spans="2:13" x14ac:dyDescent="0.2">
      <c r="B3351" s="676"/>
      <c r="C3351" s="680"/>
      <c r="D3351" s="143" t="s">
        <v>2390</v>
      </c>
      <c r="E3351" s="699"/>
      <c r="F3351" s="705">
        <v>-1</v>
      </c>
      <c r="G3351" s="619">
        <v>7</v>
      </c>
      <c r="H3351" s="715">
        <v>2.57</v>
      </c>
      <c r="I3351" s="679"/>
      <c r="J3351" s="458">
        <f t="shared" si="64"/>
        <v>-17.989999999999998</v>
      </c>
      <c r="K3351" s="107"/>
      <c r="L3351" s="11"/>
      <c r="M3351" s="676"/>
    </row>
    <row r="3352" spans="2:13" x14ac:dyDescent="0.3">
      <c r="B3352" s="676"/>
      <c r="C3352" s="725" t="s">
        <v>1678</v>
      </c>
      <c r="D3352" s="117" t="s">
        <v>349</v>
      </c>
      <c r="E3352" s="699" t="s">
        <v>129</v>
      </c>
      <c r="F3352" s="705">
        <v>1</v>
      </c>
      <c r="G3352" s="619">
        <v>16.5</v>
      </c>
      <c r="H3352" s="715">
        <v>4.07</v>
      </c>
      <c r="I3352" s="679"/>
      <c r="J3352" s="458">
        <f t="shared" si="64"/>
        <v>67.155000000000001</v>
      </c>
      <c r="K3352" s="107"/>
      <c r="L3352" s="11"/>
      <c r="M3352" s="676"/>
    </row>
    <row r="3353" spans="2:13" x14ac:dyDescent="0.3">
      <c r="B3353" s="676"/>
      <c r="C3353" s="725"/>
      <c r="D3353" s="117" t="s">
        <v>2297</v>
      </c>
      <c r="E3353" s="699"/>
      <c r="F3353" s="705">
        <v>-1</v>
      </c>
      <c r="G3353" s="619">
        <v>1</v>
      </c>
      <c r="H3353" s="715">
        <v>2</v>
      </c>
      <c r="I3353" s="679"/>
      <c r="J3353" s="458">
        <f t="shared" si="64"/>
        <v>-2</v>
      </c>
      <c r="K3353" s="107"/>
      <c r="L3353" s="11"/>
      <c r="M3353" s="676"/>
    </row>
    <row r="3354" spans="2:13" x14ac:dyDescent="0.2">
      <c r="B3354" s="676"/>
      <c r="C3354" s="680"/>
      <c r="D3354" s="143" t="s">
        <v>2390</v>
      </c>
      <c r="E3354" s="699"/>
      <c r="F3354" s="705">
        <v>-1</v>
      </c>
      <c r="G3354" s="619">
        <v>3.9</v>
      </c>
      <c r="H3354" s="715">
        <v>4.07</v>
      </c>
      <c r="I3354" s="679"/>
      <c r="J3354" s="458">
        <f t="shared" si="64"/>
        <v>-15.873000000000001</v>
      </c>
      <c r="K3354" s="107"/>
      <c r="L3354" s="11"/>
      <c r="M3354" s="676"/>
    </row>
    <row r="3355" spans="2:13" x14ac:dyDescent="0.3">
      <c r="B3355" s="676"/>
      <c r="C3355" s="725" t="s">
        <v>1679</v>
      </c>
      <c r="D3355" s="117" t="s">
        <v>209</v>
      </c>
      <c r="E3355" s="699" t="s">
        <v>129</v>
      </c>
      <c r="F3355" s="705">
        <v>1</v>
      </c>
      <c r="G3355" s="619">
        <v>13.1</v>
      </c>
      <c r="H3355" s="715">
        <v>4.07</v>
      </c>
      <c r="I3355" s="679"/>
      <c r="J3355" s="458">
        <f t="shared" si="64"/>
        <v>53.317</v>
      </c>
      <c r="K3355" s="107"/>
      <c r="L3355" s="11"/>
      <c r="M3355" s="676"/>
    </row>
    <row r="3356" spans="2:13" x14ac:dyDescent="0.3">
      <c r="B3356" s="676"/>
      <c r="C3356" s="725"/>
      <c r="D3356" s="117" t="s">
        <v>2297</v>
      </c>
      <c r="E3356" s="699"/>
      <c r="F3356" s="705">
        <v>-1</v>
      </c>
      <c r="G3356" s="619">
        <v>1</v>
      </c>
      <c r="H3356" s="715">
        <v>2</v>
      </c>
      <c r="I3356" s="679"/>
      <c r="J3356" s="458">
        <f t="shared" si="64"/>
        <v>-2</v>
      </c>
      <c r="K3356" s="107"/>
      <c r="L3356" s="11"/>
      <c r="M3356" s="676"/>
    </row>
    <row r="3357" spans="2:13" x14ac:dyDescent="0.2">
      <c r="B3357" s="676"/>
      <c r="C3357" s="680"/>
      <c r="D3357" s="143" t="s">
        <v>2390</v>
      </c>
      <c r="E3357" s="699"/>
      <c r="F3357" s="705">
        <v>-1</v>
      </c>
      <c r="G3357" s="619">
        <v>1.05</v>
      </c>
      <c r="H3357" s="715">
        <v>4.07</v>
      </c>
      <c r="I3357" s="679"/>
      <c r="J3357" s="458">
        <f t="shared" si="64"/>
        <v>-4.2735000000000003</v>
      </c>
      <c r="K3357" s="107"/>
      <c r="L3357" s="11"/>
      <c r="M3357" s="676"/>
    </row>
    <row r="3358" spans="2:13" x14ac:dyDescent="0.3">
      <c r="B3358" s="676"/>
      <c r="C3358" s="725" t="s">
        <v>1684</v>
      </c>
      <c r="D3358" s="117" t="s">
        <v>566</v>
      </c>
      <c r="E3358" s="699" t="s">
        <v>125</v>
      </c>
      <c r="F3358" s="705">
        <v>1</v>
      </c>
      <c r="G3358" s="619">
        <v>24.35</v>
      </c>
      <c r="H3358" s="715">
        <v>2.0699999999999998</v>
      </c>
      <c r="I3358" s="679"/>
      <c r="J3358" s="458">
        <f t="shared" si="64"/>
        <v>50.404499999999999</v>
      </c>
      <c r="K3358" s="107"/>
      <c r="L3358" s="11"/>
      <c r="M3358" s="676"/>
    </row>
    <row r="3359" spans="2:13" x14ac:dyDescent="0.2">
      <c r="B3359" s="676"/>
      <c r="C3359" s="680"/>
      <c r="D3359" s="564" t="s">
        <v>2297</v>
      </c>
      <c r="E3359" s="66"/>
      <c r="F3359" s="705">
        <v>-1</v>
      </c>
      <c r="G3359" s="619">
        <v>1.2</v>
      </c>
      <c r="H3359" s="715">
        <v>0.5</v>
      </c>
      <c r="I3359" s="679"/>
      <c r="J3359" s="458">
        <f t="shared" si="64"/>
        <v>-0.6</v>
      </c>
      <c r="K3359" s="107"/>
      <c r="L3359" s="11"/>
      <c r="M3359" s="676"/>
    </row>
    <row r="3360" spans="2:13" x14ac:dyDescent="0.2">
      <c r="B3360" s="676"/>
      <c r="C3360" s="680"/>
      <c r="D3360" s="564" t="s">
        <v>2297</v>
      </c>
      <c r="E3360" s="66"/>
      <c r="F3360" s="705">
        <v>-4</v>
      </c>
      <c r="G3360" s="619">
        <v>0.9</v>
      </c>
      <c r="H3360" s="715">
        <v>0.4</v>
      </c>
      <c r="I3360" s="679"/>
      <c r="J3360" s="458">
        <f t="shared" si="64"/>
        <v>-1.4400000000000002</v>
      </c>
      <c r="K3360" s="107"/>
      <c r="L3360" s="11"/>
      <c r="M3360" s="676"/>
    </row>
    <row r="3361" spans="2:13" x14ac:dyDescent="0.2">
      <c r="B3361" s="676"/>
      <c r="C3361" s="680"/>
      <c r="D3361" s="564" t="s">
        <v>2371</v>
      </c>
      <c r="E3361" s="66"/>
      <c r="F3361" s="705">
        <v>-1</v>
      </c>
      <c r="G3361" s="619">
        <v>1.8</v>
      </c>
      <c r="H3361" s="715">
        <v>1</v>
      </c>
      <c r="I3361" s="679"/>
      <c r="J3361" s="458">
        <f t="shared" si="64"/>
        <v>-1.8</v>
      </c>
      <c r="K3361" s="107"/>
      <c r="L3361" s="11"/>
      <c r="M3361" s="676"/>
    </row>
    <row r="3362" spans="2:13" x14ac:dyDescent="0.2">
      <c r="B3362" s="676"/>
      <c r="C3362" s="677"/>
      <c r="D3362" s="143"/>
      <c r="E3362" s="66" t="s">
        <v>2311</v>
      </c>
      <c r="F3362" s="705">
        <v>-1</v>
      </c>
      <c r="G3362" s="619">
        <v>0.7</v>
      </c>
      <c r="H3362" s="679">
        <v>0.05</v>
      </c>
      <c r="I3362" s="679"/>
      <c r="J3362" s="458">
        <f t="shared" si="64"/>
        <v>-3.4999999999999996E-2</v>
      </c>
      <c r="K3362" s="107"/>
      <c r="L3362" s="11"/>
      <c r="M3362" s="676"/>
    </row>
    <row r="3363" spans="2:13" x14ac:dyDescent="0.2">
      <c r="B3363" s="676"/>
      <c r="C3363" s="677"/>
      <c r="D3363" s="143"/>
      <c r="E3363" s="66" t="s">
        <v>2302</v>
      </c>
      <c r="F3363" s="705">
        <v>-1</v>
      </c>
      <c r="G3363" s="619">
        <v>0.4</v>
      </c>
      <c r="H3363" s="679">
        <v>0.05</v>
      </c>
      <c r="I3363" s="679"/>
      <c r="J3363" s="458">
        <f t="shared" si="64"/>
        <v>-2.0000000000000004E-2</v>
      </c>
      <c r="K3363" s="107"/>
      <c r="L3363" s="11"/>
      <c r="M3363" s="676"/>
    </row>
    <row r="3364" spans="2:13" x14ac:dyDescent="0.2">
      <c r="B3364" s="676"/>
      <c r="C3364" s="680"/>
      <c r="D3364" s="143" t="s">
        <v>2390</v>
      </c>
      <c r="E3364" s="699"/>
      <c r="F3364" s="705">
        <v>-1</v>
      </c>
      <c r="G3364" s="619">
        <v>5.5</v>
      </c>
      <c r="H3364" s="715">
        <v>2.57</v>
      </c>
      <c r="I3364" s="679"/>
      <c r="J3364" s="458">
        <f t="shared" si="64"/>
        <v>-14.135</v>
      </c>
      <c r="K3364" s="107"/>
      <c r="L3364" s="11"/>
      <c r="M3364" s="676"/>
    </row>
    <row r="3365" spans="2:13" x14ac:dyDescent="0.3">
      <c r="B3365" s="676"/>
      <c r="C3365" s="725" t="s">
        <v>1680</v>
      </c>
      <c r="D3365" s="117" t="s">
        <v>2517</v>
      </c>
      <c r="E3365" s="699" t="s">
        <v>2484</v>
      </c>
      <c r="F3365" s="705">
        <v>1</v>
      </c>
      <c r="G3365" s="619">
        <v>10.6</v>
      </c>
      <c r="H3365" s="715">
        <v>4.07</v>
      </c>
      <c r="I3365" s="679"/>
      <c r="J3365" s="458">
        <f t="shared" si="64"/>
        <v>43.142000000000003</v>
      </c>
      <c r="K3365" s="107"/>
      <c r="L3365" s="11"/>
      <c r="M3365" s="676"/>
    </row>
    <row r="3366" spans="2:13" x14ac:dyDescent="0.2">
      <c r="B3366" s="676"/>
      <c r="C3366" s="680"/>
      <c r="D3366" s="564" t="s">
        <v>2297</v>
      </c>
      <c r="E3366" s="66"/>
      <c r="F3366" s="705">
        <v>-1</v>
      </c>
      <c r="G3366" s="619">
        <v>1.2</v>
      </c>
      <c r="H3366" s="715">
        <v>2</v>
      </c>
      <c r="I3366" s="679"/>
      <c r="J3366" s="458">
        <f t="shared" si="64"/>
        <v>-2.4</v>
      </c>
      <c r="K3366" s="107"/>
      <c r="L3366" s="11"/>
      <c r="M3366" s="676"/>
    </row>
    <row r="3367" spans="2:13" x14ac:dyDescent="0.2">
      <c r="B3367" s="676"/>
      <c r="C3367" s="677"/>
      <c r="D3367" s="143"/>
      <c r="E3367" s="66" t="s">
        <v>2453</v>
      </c>
      <c r="F3367" s="705">
        <v>-1</v>
      </c>
      <c r="G3367" s="619">
        <v>0.2</v>
      </c>
      <c r="H3367" s="679">
        <v>0.2</v>
      </c>
      <c r="I3367" s="679"/>
      <c r="J3367" s="458">
        <f t="shared" si="64"/>
        <v>-4.0000000000000008E-2</v>
      </c>
      <c r="K3367" s="107"/>
      <c r="L3367" s="11"/>
      <c r="M3367" s="676"/>
    </row>
    <row r="3368" spans="2:13" x14ac:dyDescent="0.2">
      <c r="B3368" s="676"/>
      <c r="C3368" s="677"/>
      <c r="D3368" s="143"/>
      <c r="E3368" s="66" t="s">
        <v>2513</v>
      </c>
      <c r="F3368" s="705">
        <v>-1</v>
      </c>
      <c r="G3368" s="619">
        <v>1.06</v>
      </c>
      <c r="H3368" s="679">
        <v>1.06</v>
      </c>
      <c r="I3368" s="679"/>
      <c r="J3368" s="458">
        <f t="shared" si="64"/>
        <v>-1.1236000000000002</v>
      </c>
      <c r="K3368" s="107"/>
      <c r="L3368" s="11"/>
      <c r="M3368" s="676"/>
    </row>
    <row r="3369" spans="2:13" x14ac:dyDescent="0.3">
      <c r="B3369" s="676"/>
      <c r="C3369" s="725" t="s">
        <v>1744</v>
      </c>
      <c r="D3369" s="117" t="s">
        <v>2411</v>
      </c>
      <c r="E3369" s="699" t="s">
        <v>125</v>
      </c>
      <c r="F3369" s="705">
        <v>1</v>
      </c>
      <c r="G3369" s="619">
        <v>39.75</v>
      </c>
      <c r="H3369" s="715">
        <v>2.0699999999999998</v>
      </c>
      <c r="I3369" s="679"/>
      <c r="J3369" s="458">
        <f>PRODUCT(F3369:I3369)</f>
        <v>82.282499999999999</v>
      </c>
      <c r="K3369" s="107"/>
      <c r="L3369" s="11"/>
      <c r="M3369" s="676"/>
    </row>
    <row r="3370" spans="2:13" x14ac:dyDescent="0.2">
      <c r="B3370" s="676"/>
      <c r="C3370" s="680"/>
      <c r="D3370" s="564" t="s">
        <v>2297</v>
      </c>
      <c r="E3370" s="66"/>
      <c r="F3370" s="705">
        <v>-1</v>
      </c>
      <c r="G3370" s="619">
        <v>1.2</v>
      </c>
      <c r="H3370" s="715">
        <v>0.5</v>
      </c>
      <c r="I3370" s="679"/>
      <c r="J3370" s="458">
        <v>-1.2</v>
      </c>
      <c r="K3370" s="107"/>
      <c r="L3370" s="11"/>
      <c r="M3370" s="676"/>
    </row>
    <row r="3371" spans="2:13" x14ac:dyDescent="0.2">
      <c r="B3371" s="676"/>
      <c r="C3371" s="680"/>
      <c r="D3371" s="564" t="s">
        <v>2297</v>
      </c>
      <c r="E3371" s="66"/>
      <c r="F3371" s="705">
        <v>-1</v>
      </c>
      <c r="G3371" s="619">
        <v>1</v>
      </c>
      <c r="H3371" s="715">
        <v>0.5</v>
      </c>
      <c r="I3371" s="679"/>
      <c r="J3371" s="458">
        <v>-0.9</v>
      </c>
      <c r="K3371" s="107"/>
      <c r="L3371" s="11"/>
      <c r="M3371" s="676"/>
    </row>
    <row r="3372" spans="2:13" x14ac:dyDescent="0.2">
      <c r="B3372" s="676"/>
      <c r="C3372" s="680"/>
      <c r="D3372" s="564" t="s">
        <v>2371</v>
      </c>
      <c r="E3372" s="66"/>
      <c r="F3372" s="705">
        <v>-3</v>
      </c>
      <c r="G3372" s="619">
        <v>1.8</v>
      </c>
      <c r="H3372" s="715">
        <v>0.5</v>
      </c>
      <c r="I3372" s="679"/>
      <c r="J3372" s="458">
        <f t="shared" ref="J3372:J3377" si="65">PRODUCT(F3372:I3372)</f>
        <v>-2.7</v>
      </c>
      <c r="K3372" s="107"/>
      <c r="L3372" s="11"/>
      <c r="M3372" s="676"/>
    </row>
    <row r="3373" spans="2:13" x14ac:dyDescent="0.2">
      <c r="B3373" s="676"/>
      <c r="C3373" s="680"/>
      <c r="D3373" s="564" t="s">
        <v>2371</v>
      </c>
      <c r="E3373" s="66"/>
      <c r="F3373" s="705">
        <v>-2</v>
      </c>
      <c r="G3373" s="619">
        <v>1.2</v>
      </c>
      <c r="H3373" s="715">
        <v>0.5</v>
      </c>
      <c r="I3373" s="679"/>
      <c r="J3373" s="458">
        <f t="shared" si="65"/>
        <v>-1.2</v>
      </c>
      <c r="K3373" s="107"/>
      <c r="L3373" s="11"/>
      <c r="M3373" s="676"/>
    </row>
    <row r="3374" spans="2:13" x14ac:dyDescent="0.2">
      <c r="B3374" s="676"/>
      <c r="C3374" s="677"/>
      <c r="D3374" s="143"/>
      <c r="E3374" s="66" t="s">
        <v>2311</v>
      </c>
      <c r="F3374" s="705">
        <v>-1</v>
      </c>
      <c r="G3374" s="619">
        <v>0.7</v>
      </c>
      <c r="H3374" s="679">
        <v>0.05</v>
      </c>
      <c r="I3374" s="679"/>
      <c r="J3374" s="458">
        <f t="shared" si="65"/>
        <v>-3.4999999999999996E-2</v>
      </c>
      <c r="K3374" s="107"/>
      <c r="L3374" s="11"/>
      <c r="M3374" s="676"/>
    </row>
    <row r="3375" spans="2:13" x14ac:dyDescent="0.2">
      <c r="B3375" s="676"/>
      <c r="C3375" s="677"/>
      <c r="D3375" s="143"/>
      <c r="E3375" s="66" t="s">
        <v>2302</v>
      </c>
      <c r="F3375" s="705">
        <v>-1</v>
      </c>
      <c r="G3375" s="619">
        <v>0.4</v>
      </c>
      <c r="H3375" s="679">
        <v>0.05</v>
      </c>
      <c r="I3375" s="679"/>
      <c r="J3375" s="458">
        <f t="shared" si="65"/>
        <v>-2.0000000000000004E-2</v>
      </c>
      <c r="K3375" s="107"/>
      <c r="L3375" s="11"/>
      <c r="M3375" s="676"/>
    </row>
    <row r="3376" spans="2:13" x14ac:dyDescent="0.3">
      <c r="B3376" s="676"/>
      <c r="C3376" s="725"/>
      <c r="D3376" s="117" t="s">
        <v>2412</v>
      </c>
      <c r="E3376" s="699"/>
      <c r="F3376" s="705">
        <v>-1</v>
      </c>
      <c r="G3376" s="619">
        <v>17.899999999999999</v>
      </c>
      <c r="H3376" s="715">
        <v>1</v>
      </c>
      <c r="I3376" s="679"/>
      <c r="J3376" s="458">
        <f t="shared" si="65"/>
        <v>-17.899999999999999</v>
      </c>
      <c r="K3376" s="107"/>
      <c r="L3376" s="11"/>
      <c r="M3376" s="676"/>
    </row>
    <row r="3377" spans="2:13" x14ac:dyDescent="0.2">
      <c r="B3377" s="676"/>
      <c r="C3377" s="680"/>
      <c r="D3377" s="143" t="s">
        <v>2390</v>
      </c>
      <c r="E3377" s="699"/>
      <c r="F3377" s="705">
        <v>-1</v>
      </c>
      <c r="G3377" s="619">
        <v>7.05</v>
      </c>
      <c r="H3377" s="715">
        <v>2.57</v>
      </c>
      <c r="I3377" s="679"/>
      <c r="J3377" s="458">
        <f t="shared" si="65"/>
        <v>-18.118499999999997</v>
      </c>
      <c r="K3377" s="107"/>
      <c r="L3377" s="11"/>
      <c r="M3377" s="676"/>
    </row>
    <row r="3378" spans="2:13" x14ac:dyDescent="0.2">
      <c r="B3378" s="676"/>
      <c r="C3378" s="677" t="s">
        <v>1676</v>
      </c>
      <c r="D3378" s="143" t="s">
        <v>367</v>
      </c>
      <c r="E3378" s="699" t="s">
        <v>128</v>
      </c>
      <c r="F3378" s="705">
        <v>1</v>
      </c>
      <c r="G3378" s="619">
        <v>21.5</v>
      </c>
      <c r="H3378" s="715">
        <v>4.07</v>
      </c>
      <c r="I3378" s="679"/>
      <c r="J3378" s="458">
        <f>PRODUCT(F3378:I3378)</f>
        <v>87.50500000000001</v>
      </c>
      <c r="K3378" s="107"/>
      <c r="L3378" s="11"/>
      <c r="M3378" s="676"/>
    </row>
    <row r="3379" spans="2:13" x14ac:dyDescent="0.2">
      <c r="B3379" s="676"/>
      <c r="C3379" s="677"/>
      <c r="D3379" s="143" t="s">
        <v>2345</v>
      </c>
      <c r="E3379" s="699"/>
      <c r="F3379" s="705">
        <v>-1</v>
      </c>
      <c r="G3379" s="619">
        <v>1.7</v>
      </c>
      <c r="H3379" s="715">
        <v>2.5</v>
      </c>
      <c r="I3379" s="679"/>
      <c r="J3379" s="458">
        <f>PRODUCT(F3379:I3379)</f>
        <v>-4.25</v>
      </c>
      <c r="K3379" s="107"/>
      <c r="L3379" s="11"/>
      <c r="M3379" s="676"/>
    </row>
    <row r="3380" spans="2:13" x14ac:dyDescent="0.2">
      <c r="B3380" s="676"/>
      <c r="C3380" s="680"/>
      <c r="D3380" s="564" t="s">
        <v>2371</v>
      </c>
      <c r="E3380" s="66"/>
      <c r="F3380" s="705">
        <v>-2</v>
      </c>
      <c r="G3380" s="619">
        <v>1.6</v>
      </c>
      <c r="H3380" s="715">
        <v>1.4</v>
      </c>
      <c r="I3380" s="679"/>
      <c r="J3380" s="458">
        <f>PRODUCT(F3380:I3380)</f>
        <v>-4.4799999999999995</v>
      </c>
      <c r="K3380" s="107"/>
      <c r="L3380" s="11"/>
      <c r="M3380" s="676"/>
    </row>
    <row r="3381" spans="2:13" x14ac:dyDescent="0.2">
      <c r="B3381" s="676"/>
      <c r="C3381" s="680"/>
      <c r="D3381" s="564" t="s">
        <v>2371</v>
      </c>
      <c r="E3381" s="66"/>
      <c r="F3381" s="705">
        <v>-2</v>
      </c>
      <c r="G3381" s="619">
        <v>1.5</v>
      </c>
      <c r="H3381" s="715">
        <v>1.4</v>
      </c>
      <c r="I3381" s="679"/>
      <c r="J3381" s="458">
        <f>PRODUCT(F3381:I3381)</f>
        <v>-4.1999999999999993</v>
      </c>
      <c r="K3381" s="107"/>
      <c r="L3381" s="11"/>
      <c r="M3381" s="676"/>
    </row>
    <row r="3382" spans="2:13" x14ac:dyDescent="0.2">
      <c r="B3382" s="676"/>
      <c r="C3382" s="680"/>
      <c r="D3382" s="143" t="s">
        <v>2390</v>
      </c>
      <c r="E3382" s="699"/>
      <c r="F3382" s="705">
        <v>-1</v>
      </c>
      <c r="G3382" s="619">
        <v>0.5</v>
      </c>
      <c r="H3382" s="715">
        <v>2.57</v>
      </c>
      <c r="I3382" s="679"/>
      <c r="J3382" s="458">
        <f>PRODUCT(F3382:I3382)</f>
        <v>-1.2849999999999999</v>
      </c>
      <c r="K3382" s="107"/>
      <c r="L3382" s="11"/>
      <c r="M3382" s="676"/>
    </row>
    <row r="3383" spans="2:13" x14ac:dyDescent="0.25">
      <c r="B3383" s="728"/>
      <c r="C3383" s="728"/>
      <c r="D3383" s="728"/>
      <c r="E3383" s="728"/>
      <c r="F3383" s="728"/>
      <c r="G3383" s="728"/>
      <c r="H3383" s="728"/>
      <c r="I3383" s="728"/>
      <c r="J3383" s="728"/>
      <c r="K3383" s="728"/>
      <c r="L3383" s="728"/>
      <c r="M3383" s="728"/>
    </row>
    <row r="3384" spans="2:13" x14ac:dyDescent="0.2">
      <c r="B3384" s="676"/>
      <c r="C3384" s="680"/>
      <c r="D3384" s="690" t="s">
        <v>1692</v>
      </c>
      <c r="E3384" s="701"/>
      <c r="F3384" s="705"/>
      <c r="G3384" s="619"/>
      <c r="H3384" s="715"/>
      <c r="I3384" s="679"/>
      <c r="J3384" s="458"/>
      <c r="K3384" s="107"/>
      <c r="L3384" s="11"/>
      <c r="M3384" s="676"/>
    </row>
    <row r="3385" spans="2:13" x14ac:dyDescent="0.2">
      <c r="B3385" s="676"/>
      <c r="C3385" s="677" t="s">
        <v>2425</v>
      </c>
      <c r="D3385" s="564" t="s">
        <v>2426</v>
      </c>
      <c r="E3385" s="699" t="s">
        <v>125</v>
      </c>
      <c r="F3385" s="705">
        <v>1</v>
      </c>
      <c r="G3385" s="619">
        <v>11.76</v>
      </c>
      <c r="H3385" s="715">
        <v>2.0699999999999998</v>
      </c>
      <c r="I3385" s="679"/>
      <c r="J3385" s="458">
        <f>PRODUCT(F3385:I3385)</f>
        <v>24.343199999999996</v>
      </c>
      <c r="K3385" s="107"/>
      <c r="L3385" s="11"/>
      <c r="M3385" s="676"/>
    </row>
    <row r="3386" spans="2:13" x14ac:dyDescent="0.2">
      <c r="B3386" s="676"/>
      <c r="C3386" s="680"/>
      <c r="D3386" s="564" t="s">
        <v>2297</v>
      </c>
      <c r="E3386" s="66"/>
      <c r="F3386" s="705">
        <v>-1</v>
      </c>
      <c r="G3386" s="619">
        <v>0.9</v>
      </c>
      <c r="H3386" s="715">
        <v>0.5</v>
      </c>
      <c r="I3386" s="679"/>
      <c r="J3386" s="458">
        <f>PRODUCT(F3386:I3386)</f>
        <v>-0.45</v>
      </c>
      <c r="K3386" s="107"/>
      <c r="L3386" s="11"/>
      <c r="M3386" s="676"/>
    </row>
    <row r="3387" spans="2:13" x14ac:dyDescent="0.2">
      <c r="B3387" s="676"/>
      <c r="C3387" s="680"/>
      <c r="D3387" s="564" t="s">
        <v>2345</v>
      </c>
      <c r="E3387" s="66"/>
      <c r="F3387" s="705">
        <v>-1</v>
      </c>
      <c r="G3387" s="619">
        <v>2.6</v>
      </c>
      <c r="H3387" s="715">
        <v>1</v>
      </c>
      <c r="I3387" s="679"/>
      <c r="J3387" s="458">
        <f>PRODUCT(F3387:I3387)</f>
        <v>-2.6</v>
      </c>
      <c r="K3387" s="107"/>
      <c r="L3387" s="11"/>
      <c r="M3387" s="676"/>
    </row>
    <row r="3388" spans="2:13" x14ac:dyDescent="0.2">
      <c r="B3388" s="676"/>
      <c r="C3388" s="680"/>
      <c r="D3388" s="143" t="s">
        <v>2390</v>
      </c>
      <c r="E3388" s="699"/>
      <c r="F3388" s="705">
        <v>-1</v>
      </c>
      <c r="G3388" s="619">
        <v>4.43</v>
      </c>
      <c r="H3388" s="715">
        <v>2.57</v>
      </c>
      <c r="I3388" s="679"/>
      <c r="J3388" s="458">
        <f>PRODUCT(F3388:I3388)</f>
        <v>-11.385099999999998</v>
      </c>
      <c r="K3388" s="107"/>
      <c r="L3388" s="11"/>
      <c r="M3388" s="676"/>
    </row>
    <row r="3389" spans="2:13" x14ac:dyDescent="0.2">
      <c r="B3389" s="676"/>
      <c r="C3389" s="677" t="s">
        <v>2429</v>
      </c>
      <c r="D3389" s="143" t="s">
        <v>566</v>
      </c>
      <c r="E3389" s="699" t="s">
        <v>125</v>
      </c>
      <c r="F3389" s="705">
        <v>1</v>
      </c>
      <c r="G3389" s="619">
        <v>29.35</v>
      </c>
      <c r="H3389" s="715">
        <v>2.57</v>
      </c>
      <c r="I3389" s="679"/>
      <c r="J3389" s="458">
        <f>PRODUCT(F3389:I3389)</f>
        <v>75.429500000000004</v>
      </c>
      <c r="K3389" s="107"/>
      <c r="L3389" s="11"/>
      <c r="M3389" s="676"/>
    </row>
    <row r="3390" spans="2:13" x14ac:dyDescent="0.2">
      <c r="B3390" s="676"/>
      <c r="C3390" s="680"/>
      <c r="D3390" s="564" t="s">
        <v>2297</v>
      </c>
      <c r="E3390" s="66"/>
      <c r="F3390" s="705">
        <v>-1</v>
      </c>
      <c r="G3390" s="619">
        <v>1.6</v>
      </c>
      <c r="H3390" s="715">
        <v>1</v>
      </c>
      <c r="I3390" s="679"/>
      <c r="J3390" s="458">
        <v>-1.2</v>
      </c>
      <c r="K3390" s="107"/>
      <c r="L3390" s="11"/>
      <c r="M3390" s="676"/>
    </row>
    <row r="3391" spans="2:13" x14ac:dyDescent="0.2">
      <c r="B3391" s="676"/>
      <c r="C3391" s="680"/>
      <c r="D3391" s="564"/>
      <c r="E3391" s="66" t="s">
        <v>2372</v>
      </c>
      <c r="F3391" s="705">
        <v>-1</v>
      </c>
      <c r="G3391" s="619">
        <v>1.6</v>
      </c>
      <c r="H3391" s="715">
        <v>1</v>
      </c>
      <c r="I3391" s="679"/>
      <c r="J3391" s="458">
        <v>-1.2</v>
      </c>
      <c r="K3391" s="107"/>
      <c r="L3391" s="11"/>
      <c r="M3391" s="676"/>
    </row>
    <row r="3392" spans="2:13" x14ac:dyDescent="0.3">
      <c r="B3392" s="676"/>
      <c r="C3392" s="725"/>
      <c r="D3392" s="117" t="s">
        <v>2412</v>
      </c>
      <c r="E3392" s="699"/>
      <c r="F3392" s="705">
        <v>-1</v>
      </c>
      <c r="G3392" s="619">
        <v>14.35</v>
      </c>
      <c r="H3392" s="715">
        <v>1</v>
      </c>
      <c r="I3392" s="679"/>
      <c r="J3392" s="458">
        <f t="shared" ref="J3392:J3397" si="66">PRODUCT(F3392:I3392)</f>
        <v>-14.35</v>
      </c>
      <c r="K3392" s="107"/>
      <c r="L3392" s="11"/>
      <c r="M3392" s="676"/>
    </row>
    <row r="3393" spans="2:13" x14ac:dyDescent="0.2">
      <c r="B3393" s="676"/>
      <c r="C3393" s="680"/>
      <c r="D3393" s="143" t="s">
        <v>2390</v>
      </c>
      <c r="E3393" s="699"/>
      <c r="F3393" s="705">
        <v>-1</v>
      </c>
      <c r="G3393" s="619">
        <v>1.95</v>
      </c>
      <c r="H3393" s="715">
        <v>2.57</v>
      </c>
      <c r="I3393" s="679"/>
      <c r="J3393" s="458">
        <f t="shared" si="66"/>
        <v>-5.0114999999999998</v>
      </c>
      <c r="K3393" s="107"/>
      <c r="L3393" s="11"/>
      <c r="M3393" s="676"/>
    </row>
    <row r="3394" spans="2:13" x14ac:dyDescent="0.2">
      <c r="B3394" s="676"/>
      <c r="C3394" s="677" t="s">
        <v>1699</v>
      </c>
      <c r="D3394" s="143" t="s">
        <v>1832</v>
      </c>
      <c r="E3394" s="699" t="s">
        <v>129</v>
      </c>
      <c r="F3394" s="705">
        <v>1</v>
      </c>
      <c r="G3394" s="619">
        <v>13.5</v>
      </c>
      <c r="H3394" s="715">
        <v>3.57</v>
      </c>
      <c r="I3394" s="679"/>
      <c r="J3394" s="458">
        <f t="shared" si="66"/>
        <v>48.195</v>
      </c>
      <c r="K3394" s="107"/>
      <c r="L3394" s="11"/>
      <c r="M3394" s="676"/>
    </row>
    <row r="3395" spans="2:13" x14ac:dyDescent="0.3">
      <c r="B3395" s="676"/>
      <c r="C3395" s="725"/>
      <c r="D3395" s="117" t="s">
        <v>2297</v>
      </c>
      <c r="E3395" s="699"/>
      <c r="F3395" s="705">
        <v>-1</v>
      </c>
      <c r="G3395" s="619">
        <v>1</v>
      </c>
      <c r="H3395" s="715">
        <v>2</v>
      </c>
      <c r="I3395" s="679"/>
      <c r="J3395" s="458">
        <f t="shared" si="66"/>
        <v>-2</v>
      </c>
      <c r="K3395" s="107"/>
      <c r="L3395" s="11"/>
      <c r="M3395" s="676"/>
    </row>
    <row r="3396" spans="2:13" x14ac:dyDescent="0.2">
      <c r="B3396" s="676"/>
      <c r="C3396" s="680"/>
      <c r="D3396" s="143" t="s">
        <v>2390</v>
      </c>
      <c r="E3396" s="699"/>
      <c r="F3396" s="705">
        <v>-1</v>
      </c>
      <c r="G3396" s="619">
        <v>0.5</v>
      </c>
      <c r="H3396" s="715">
        <v>4.07</v>
      </c>
      <c r="I3396" s="679"/>
      <c r="J3396" s="458">
        <f t="shared" si="66"/>
        <v>-2.0350000000000001</v>
      </c>
      <c r="K3396" s="107"/>
      <c r="L3396" s="11"/>
      <c r="M3396" s="676"/>
    </row>
    <row r="3397" spans="2:13" x14ac:dyDescent="0.2">
      <c r="B3397" s="676"/>
      <c r="C3397" s="677" t="s">
        <v>1701</v>
      </c>
      <c r="D3397" s="143" t="s">
        <v>831</v>
      </c>
      <c r="E3397" s="699" t="s">
        <v>121</v>
      </c>
      <c r="F3397" s="705">
        <v>1</v>
      </c>
      <c r="G3397" s="619">
        <v>12.9</v>
      </c>
      <c r="H3397" s="715">
        <v>2.27</v>
      </c>
      <c r="I3397" s="679"/>
      <c r="J3397" s="458">
        <f t="shared" si="66"/>
        <v>29.283000000000001</v>
      </c>
      <c r="K3397" s="107"/>
      <c r="L3397" s="11"/>
      <c r="M3397" s="676"/>
    </row>
    <row r="3398" spans="2:13" x14ac:dyDescent="0.2">
      <c r="B3398" s="676"/>
      <c r="C3398" s="680"/>
      <c r="D3398" s="564" t="s">
        <v>2297</v>
      </c>
      <c r="E3398" s="66"/>
      <c r="F3398" s="705">
        <v>-1</v>
      </c>
      <c r="G3398" s="619">
        <v>1</v>
      </c>
      <c r="H3398" s="715">
        <v>0.2</v>
      </c>
      <c r="I3398" s="679"/>
      <c r="J3398" s="458">
        <v>-0.9</v>
      </c>
      <c r="K3398" s="107"/>
      <c r="L3398" s="11"/>
      <c r="M3398" s="676"/>
    </row>
    <row r="3399" spans="2:13" x14ac:dyDescent="0.3">
      <c r="B3399" s="676"/>
      <c r="C3399" s="725"/>
      <c r="D3399" s="117" t="s">
        <v>2518</v>
      </c>
      <c r="E3399" s="699"/>
      <c r="F3399" s="705">
        <v>-1</v>
      </c>
      <c r="G3399" s="619">
        <v>0.9</v>
      </c>
      <c r="H3399" s="715">
        <v>0.5</v>
      </c>
      <c r="I3399" s="679"/>
      <c r="J3399" s="458">
        <f>PRODUCT(F3399:I3399)</f>
        <v>-0.45</v>
      </c>
      <c r="K3399" s="107"/>
      <c r="L3399" s="11"/>
      <c r="M3399" s="676"/>
    </row>
    <row r="3400" spans="2:13" x14ac:dyDescent="0.2">
      <c r="B3400" s="676"/>
      <c r="C3400" s="680"/>
      <c r="D3400" s="143" t="s">
        <v>2390</v>
      </c>
      <c r="E3400" s="699"/>
      <c r="F3400" s="705">
        <v>-1</v>
      </c>
      <c r="G3400" s="619">
        <v>1.1499999999999999</v>
      </c>
      <c r="H3400" s="715">
        <v>2.27</v>
      </c>
      <c r="I3400" s="679"/>
      <c r="J3400" s="458">
        <f>PRODUCT(F3400:I3400)</f>
        <v>-2.6104999999999996</v>
      </c>
      <c r="K3400" s="107"/>
      <c r="L3400" s="11"/>
      <c r="M3400" s="676"/>
    </row>
    <row r="3401" spans="2:13" x14ac:dyDescent="0.2">
      <c r="B3401" s="676"/>
      <c r="C3401" s="677" t="s">
        <v>2202</v>
      </c>
      <c r="D3401" s="143" t="s">
        <v>2430</v>
      </c>
      <c r="E3401" s="699" t="s">
        <v>121</v>
      </c>
      <c r="F3401" s="705">
        <v>1</v>
      </c>
      <c r="G3401" s="619">
        <v>19.899999999999999</v>
      </c>
      <c r="H3401" s="715">
        <v>1.25</v>
      </c>
      <c r="I3401" s="679"/>
      <c r="J3401" s="458">
        <f>PRODUCT(F3401:I3401)</f>
        <v>24.875</v>
      </c>
      <c r="K3401" s="107"/>
      <c r="L3401" s="11"/>
      <c r="M3401" s="676"/>
    </row>
    <row r="3402" spans="2:13" x14ac:dyDescent="0.2">
      <c r="B3402" s="676"/>
      <c r="C3402" s="680"/>
      <c r="D3402" s="564" t="s">
        <v>2297</v>
      </c>
      <c r="E3402" s="66"/>
      <c r="F3402" s="705">
        <v>-1</v>
      </c>
      <c r="G3402" s="619">
        <v>0.9</v>
      </c>
      <c r="H3402" s="715">
        <v>0.2</v>
      </c>
      <c r="I3402" s="679"/>
      <c r="J3402" s="458">
        <v>-0.9</v>
      </c>
      <c r="K3402" s="107"/>
      <c r="L3402" s="11"/>
      <c r="M3402" s="676"/>
    </row>
    <row r="3403" spans="2:13" x14ac:dyDescent="0.3">
      <c r="B3403" s="676"/>
      <c r="C3403" s="725"/>
      <c r="D3403" s="117" t="s">
        <v>2518</v>
      </c>
      <c r="E3403" s="699"/>
      <c r="F3403" s="705">
        <v>-1</v>
      </c>
      <c r="G3403" s="619">
        <v>0.9</v>
      </c>
      <c r="H3403" s="715">
        <v>0.5</v>
      </c>
      <c r="I3403" s="679"/>
      <c r="J3403" s="458">
        <f>PRODUCT(F3403:I3403)</f>
        <v>-0.45</v>
      </c>
      <c r="K3403" s="107"/>
      <c r="L3403" s="11"/>
      <c r="M3403" s="676"/>
    </row>
    <row r="3404" spans="2:13" x14ac:dyDescent="0.2">
      <c r="B3404" s="676"/>
      <c r="C3404" s="680"/>
      <c r="D3404" s="143" t="s">
        <v>2390</v>
      </c>
      <c r="E3404" s="699"/>
      <c r="F3404" s="705">
        <v>-1</v>
      </c>
      <c r="G3404" s="619">
        <v>1.65</v>
      </c>
      <c r="H3404" s="715">
        <v>2.27</v>
      </c>
      <c r="I3404" s="679"/>
      <c r="J3404" s="458">
        <f>PRODUCT(F3404:I3404)</f>
        <v>-3.7454999999999998</v>
      </c>
      <c r="K3404" s="107"/>
      <c r="L3404" s="11"/>
      <c r="M3404" s="676"/>
    </row>
    <row r="3405" spans="2:13" x14ac:dyDescent="0.2">
      <c r="B3405" s="676"/>
      <c r="C3405" s="677" t="s">
        <v>1702</v>
      </c>
      <c r="D3405" s="143" t="s">
        <v>2431</v>
      </c>
      <c r="E3405" s="699" t="s">
        <v>121</v>
      </c>
      <c r="F3405" s="705">
        <v>1</v>
      </c>
      <c r="G3405" s="619">
        <v>17.100000000000001</v>
      </c>
      <c r="H3405" s="715">
        <v>1.77</v>
      </c>
      <c r="I3405" s="679"/>
      <c r="J3405" s="458">
        <f>PRODUCT(F3405:I3405)</f>
        <v>30.267000000000003</v>
      </c>
      <c r="K3405" s="107"/>
      <c r="L3405" s="11"/>
      <c r="M3405" s="676"/>
    </row>
    <row r="3406" spans="2:13" x14ac:dyDescent="0.2">
      <c r="B3406" s="676"/>
      <c r="C3406" s="680"/>
      <c r="D3406" s="564" t="s">
        <v>2297</v>
      </c>
      <c r="E3406" s="66"/>
      <c r="F3406" s="705">
        <v>-1</v>
      </c>
      <c r="G3406" s="619">
        <v>0.9</v>
      </c>
      <c r="H3406" s="715">
        <v>0.2</v>
      </c>
      <c r="I3406" s="679"/>
      <c r="J3406" s="458">
        <v>-0.9</v>
      </c>
      <c r="K3406" s="107"/>
      <c r="L3406" s="11"/>
      <c r="M3406" s="676"/>
    </row>
    <row r="3407" spans="2:13" x14ac:dyDescent="0.3">
      <c r="B3407" s="676"/>
      <c r="C3407" s="725"/>
      <c r="D3407" s="117" t="s">
        <v>2518</v>
      </c>
      <c r="E3407" s="699"/>
      <c r="F3407" s="705">
        <v>-1</v>
      </c>
      <c r="G3407" s="619">
        <v>1.2</v>
      </c>
      <c r="H3407" s="715">
        <v>0.5</v>
      </c>
      <c r="I3407" s="679"/>
      <c r="J3407" s="458">
        <f>PRODUCT(F3407:I3407)</f>
        <v>-0.6</v>
      </c>
      <c r="K3407" s="107"/>
      <c r="L3407" s="11"/>
      <c r="M3407" s="676"/>
    </row>
    <row r="3408" spans="2:13" x14ac:dyDescent="0.2">
      <c r="B3408" s="676"/>
      <c r="C3408" s="680"/>
      <c r="D3408" s="143" t="s">
        <v>2390</v>
      </c>
      <c r="E3408" s="699"/>
      <c r="F3408" s="705">
        <v>-1</v>
      </c>
      <c r="G3408" s="619">
        <v>1.65</v>
      </c>
      <c r="H3408" s="715">
        <v>2.27</v>
      </c>
      <c r="I3408" s="679"/>
      <c r="J3408" s="458">
        <f>PRODUCT(F3408:I3408)</f>
        <v>-3.7454999999999998</v>
      </c>
      <c r="K3408" s="107"/>
      <c r="L3408" s="11"/>
      <c r="M3408" s="676"/>
    </row>
    <row r="3409" spans="2:13" x14ac:dyDescent="0.2">
      <c r="B3409" s="676"/>
      <c r="C3409" s="677" t="s">
        <v>1703</v>
      </c>
      <c r="D3409" s="143" t="s">
        <v>861</v>
      </c>
      <c r="E3409" s="699" t="s">
        <v>121</v>
      </c>
      <c r="F3409" s="705">
        <v>1</v>
      </c>
      <c r="G3409" s="619">
        <v>9.4</v>
      </c>
      <c r="H3409" s="715">
        <v>1.77</v>
      </c>
      <c r="I3409" s="679"/>
      <c r="J3409" s="458">
        <f>PRODUCT(F3409:I3409)</f>
        <v>16.638000000000002</v>
      </c>
      <c r="K3409" s="107"/>
      <c r="L3409" s="11"/>
      <c r="M3409" s="676"/>
    </row>
    <row r="3410" spans="2:13" x14ac:dyDescent="0.2">
      <c r="B3410" s="676"/>
      <c r="C3410" s="680"/>
      <c r="D3410" s="564" t="s">
        <v>2297</v>
      </c>
      <c r="E3410" s="66"/>
      <c r="F3410" s="705">
        <v>-1</v>
      </c>
      <c r="G3410" s="619">
        <v>1</v>
      </c>
      <c r="H3410" s="715">
        <v>0.2</v>
      </c>
      <c r="I3410" s="679"/>
      <c r="J3410" s="458">
        <v>-0.9</v>
      </c>
      <c r="K3410" s="107"/>
      <c r="L3410" s="11"/>
      <c r="M3410" s="676"/>
    </row>
    <row r="3411" spans="2:13" x14ac:dyDescent="0.3">
      <c r="B3411" s="676"/>
      <c r="C3411" s="725"/>
      <c r="D3411" s="117" t="s">
        <v>2518</v>
      </c>
      <c r="E3411" s="699"/>
      <c r="F3411" s="705">
        <v>-1</v>
      </c>
      <c r="G3411" s="619">
        <v>0.9</v>
      </c>
      <c r="H3411" s="715">
        <v>0.5</v>
      </c>
      <c r="I3411" s="679"/>
      <c r="J3411" s="458">
        <f t="shared" ref="J3411:J3447" si="67">PRODUCT(F3411:I3411)</f>
        <v>-0.45</v>
      </c>
      <c r="K3411" s="107"/>
      <c r="L3411" s="11"/>
      <c r="M3411" s="676"/>
    </row>
    <row r="3412" spans="2:13" x14ac:dyDescent="0.2">
      <c r="B3412" s="676"/>
      <c r="C3412" s="680"/>
      <c r="D3412" s="143" t="s">
        <v>2390</v>
      </c>
      <c r="E3412" s="699"/>
      <c r="F3412" s="705">
        <v>-1</v>
      </c>
      <c r="G3412" s="619">
        <v>1</v>
      </c>
      <c r="H3412" s="715">
        <v>2.27</v>
      </c>
      <c r="I3412" s="679"/>
      <c r="J3412" s="458">
        <f t="shared" si="67"/>
        <v>-2.27</v>
      </c>
      <c r="K3412" s="107"/>
      <c r="L3412" s="11"/>
      <c r="M3412" s="676"/>
    </row>
    <row r="3413" spans="2:13" x14ac:dyDescent="0.2">
      <c r="B3413" s="676"/>
      <c r="C3413" s="677" t="s">
        <v>1693</v>
      </c>
      <c r="D3413" s="143" t="s">
        <v>2432</v>
      </c>
      <c r="E3413" s="699" t="s">
        <v>120</v>
      </c>
      <c r="F3413" s="705">
        <v>1</v>
      </c>
      <c r="G3413" s="619">
        <v>18.05</v>
      </c>
      <c r="H3413" s="715">
        <v>2.87</v>
      </c>
      <c r="I3413" s="679"/>
      <c r="J3413" s="458">
        <f t="shared" si="67"/>
        <v>51.803500000000007</v>
      </c>
      <c r="K3413" s="107"/>
      <c r="L3413" s="11"/>
      <c r="M3413" s="676"/>
    </row>
    <row r="3414" spans="2:13" x14ac:dyDescent="0.2">
      <c r="B3414" s="676"/>
      <c r="C3414" s="680"/>
      <c r="D3414" s="564" t="s">
        <v>2297</v>
      </c>
      <c r="E3414" s="66"/>
      <c r="F3414" s="705">
        <v>-1</v>
      </c>
      <c r="G3414" s="619">
        <v>1</v>
      </c>
      <c r="H3414" s="715">
        <v>0.8</v>
      </c>
      <c r="I3414" s="679"/>
      <c r="J3414" s="458">
        <f t="shared" si="67"/>
        <v>-0.8</v>
      </c>
      <c r="K3414" s="107"/>
      <c r="L3414" s="11"/>
      <c r="M3414" s="676"/>
    </row>
    <row r="3415" spans="2:13" x14ac:dyDescent="0.2">
      <c r="B3415" s="676"/>
      <c r="C3415" s="680"/>
      <c r="D3415" s="143" t="s">
        <v>2390</v>
      </c>
      <c r="E3415" s="699"/>
      <c r="F3415" s="705">
        <v>-1</v>
      </c>
      <c r="G3415" s="619">
        <v>4.57</v>
      </c>
      <c r="H3415" s="715">
        <v>2.87</v>
      </c>
      <c r="I3415" s="679"/>
      <c r="J3415" s="458">
        <f t="shared" si="67"/>
        <v>-13.115900000000002</v>
      </c>
      <c r="K3415" s="107"/>
      <c r="L3415" s="11"/>
      <c r="M3415" s="676"/>
    </row>
    <row r="3416" spans="2:13" x14ac:dyDescent="0.2">
      <c r="B3416" s="676"/>
      <c r="C3416" s="677" t="s">
        <v>1695</v>
      </c>
      <c r="D3416" s="143" t="s">
        <v>1696</v>
      </c>
      <c r="E3416" s="699" t="s">
        <v>251</v>
      </c>
      <c r="F3416" s="705">
        <v>1</v>
      </c>
      <c r="G3416" s="619">
        <v>43.2</v>
      </c>
      <c r="H3416" s="715">
        <v>4.17</v>
      </c>
      <c r="I3416" s="679"/>
      <c r="J3416" s="458">
        <f t="shared" si="67"/>
        <v>180.14400000000001</v>
      </c>
      <c r="K3416" s="107"/>
      <c r="L3416" s="11"/>
      <c r="M3416" s="676"/>
    </row>
    <row r="3417" spans="2:13" x14ac:dyDescent="0.2">
      <c r="B3417" s="676"/>
      <c r="C3417" s="680"/>
      <c r="D3417" s="564" t="s">
        <v>2297</v>
      </c>
      <c r="E3417" s="66"/>
      <c r="F3417" s="705">
        <v>-1</v>
      </c>
      <c r="G3417" s="619">
        <v>1.6</v>
      </c>
      <c r="H3417" s="715">
        <v>2.6</v>
      </c>
      <c r="I3417" s="679"/>
      <c r="J3417" s="458">
        <f t="shared" si="67"/>
        <v>-4.16</v>
      </c>
      <c r="K3417" s="107"/>
      <c r="L3417" s="11"/>
      <c r="M3417" s="676"/>
    </row>
    <row r="3418" spans="2:13" x14ac:dyDescent="0.2">
      <c r="B3418" s="676"/>
      <c r="C3418" s="680"/>
      <c r="D3418" s="564" t="s">
        <v>2297</v>
      </c>
      <c r="E3418" s="66"/>
      <c r="F3418" s="705">
        <v>-1</v>
      </c>
      <c r="G3418" s="619">
        <v>1</v>
      </c>
      <c r="H3418" s="715">
        <v>2.1</v>
      </c>
      <c r="I3418" s="679"/>
      <c r="J3418" s="458">
        <f t="shared" si="67"/>
        <v>-2.1</v>
      </c>
      <c r="K3418" s="107"/>
      <c r="L3418" s="11"/>
      <c r="M3418" s="676"/>
    </row>
    <row r="3419" spans="2:13" x14ac:dyDescent="0.3">
      <c r="B3419" s="676"/>
      <c r="C3419" s="725"/>
      <c r="D3419" s="117" t="s">
        <v>2518</v>
      </c>
      <c r="E3419" s="699"/>
      <c r="F3419" s="705">
        <v>-1</v>
      </c>
      <c r="G3419" s="619">
        <v>2.1</v>
      </c>
      <c r="H3419" s="715">
        <v>1.4</v>
      </c>
      <c r="I3419" s="679"/>
      <c r="J3419" s="458">
        <f t="shared" si="67"/>
        <v>-2.94</v>
      </c>
      <c r="K3419" s="107"/>
      <c r="L3419" s="11"/>
      <c r="M3419" s="676"/>
    </row>
    <row r="3420" spans="2:13" x14ac:dyDescent="0.3">
      <c r="B3420" s="676"/>
      <c r="C3420" s="725"/>
      <c r="D3420" s="117" t="s">
        <v>2518</v>
      </c>
      <c r="E3420" s="699"/>
      <c r="F3420" s="705">
        <v>-1</v>
      </c>
      <c r="G3420" s="619">
        <v>1.2</v>
      </c>
      <c r="H3420" s="715">
        <v>1.4</v>
      </c>
      <c r="I3420" s="679"/>
      <c r="J3420" s="458">
        <f t="shared" si="67"/>
        <v>-1.68</v>
      </c>
      <c r="K3420" s="107"/>
      <c r="L3420" s="11"/>
      <c r="M3420" s="676"/>
    </row>
    <row r="3421" spans="2:13" x14ac:dyDescent="0.2">
      <c r="B3421" s="676"/>
      <c r="C3421" s="680"/>
      <c r="D3421" s="143" t="s">
        <v>2390</v>
      </c>
      <c r="E3421" s="699"/>
      <c r="F3421" s="705">
        <v>-1</v>
      </c>
      <c r="G3421" s="619">
        <v>4.0999999999999996</v>
      </c>
      <c r="H3421" s="715">
        <v>4.17</v>
      </c>
      <c r="I3421" s="679"/>
      <c r="J3421" s="458">
        <f t="shared" si="67"/>
        <v>-17.096999999999998</v>
      </c>
      <c r="K3421" s="107"/>
      <c r="L3421" s="11"/>
      <c r="M3421" s="676"/>
    </row>
    <row r="3422" spans="2:13" x14ac:dyDescent="0.2">
      <c r="B3422" s="676"/>
      <c r="C3422" s="677" t="s">
        <v>1704</v>
      </c>
      <c r="D3422" s="143" t="s">
        <v>2519</v>
      </c>
      <c r="E3422" s="699" t="s">
        <v>2484</v>
      </c>
      <c r="F3422" s="705">
        <v>1</v>
      </c>
      <c r="G3422" s="619">
        <v>4.3499999999999996</v>
      </c>
      <c r="H3422" s="715">
        <v>3.57</v>
      </c>
      <c r="I3422" s="679"/>
      <c r="J3422" s="458">
        <f t="shared" si="67"/>
        <v>15.529499999999999</v>
      </c>
      <c r="K3422" s="107"/>
      <c r="L3422" s="11"/>
      <c r="M3422" s="676"/>
    </row>
    <row r="3423" spans="2:13" x14ac:dyDescent="0.2">
      <c r="B3423" s="676"/>
      <c r="C3423" s="680"/>
      <c r="D3423" s="564" t="s">
        <v>2297</v>
      </c>
      <c r="E3423" s="66"/>
      <c r="F3423" s="705">
        <v>-1</v>
      </c>
      <c r="G3423" s="619">
        <v>1.2</v>
      </c>
      <c r="H3423" s="715">
        <v>2</v>
      </c>
      <c r="I3423" s="679"/>
      <c r="J3423" s="458">
        <f t="shared" si="67"/>
        <v>-2.4</v>
      </c>
      <c r="K3423" s="107"/>
      <c r="L3423" s="11"/>
      <c r="M3423" s="676"/>
    </row>
    <row r="3424" spans="2:13" x14ac:dyDescent="0.2">
      <c r="B3424" s="676"/>
      <c r="C3424" s="677" t="s">
        <v>1706</v>
      </c>
      <c r="D3424" s="143" t="s">
        <v>177</v>
      </c>
      <c r="E3424" s="699" t="s">
        <v>786</v>
      </c>
      <c r="F3424" s="705">
        <v>1</v>
      </c>
      <c r="G3424" s="619">
        <v>8.1999999999999993</v>
      </c>
      <c r="H3424" s="715">
        <v>2.67</v>
      </c>
      <c r="I3424" s="679"/>
      <c r="J3424" s="458">
        <f t="shared" si="67"/>
        <v>21.893999999999998</v>
      </c>
      <c r="K3424" s="107"/>
      <c r="L3424" s="11"/>
      <c r="M3424" s="676"/>
    </row>
    <row r="3425" spans="2:13" x14ac:dyDescent="0.2">
      <c r="B3425" s="676"/>
      <c r="C3425" s="680"/>
      <c r="D3425" s="564" t="s">
        <v>2297</v>
      </c>
      <c r="E3425" s="66"/>
      <c r="F3425" s="705">
        <v>-1</v>
      </c>
      <c r="G3425" s="619">
        <v>0.9</v>
      </c>
      <c r="H3425" s="715">
        <v>0.5</v>
      </c>
      <c r="I3425" s="679"/>
      <c r="J3425" s="458">
        <f t="shared" si="67"/>
        <v>-0.45</v>
      </c>
      <c r="K3425" s="107"/>
      <c r="L3425" s="11"/>
      <c r="M3425" s="676"/>
    </row>
    <row r="3426" spans="2:13" x14ac:dyDescent="0.2">
      <c r="B3426" s="676"/>
      <c r="C3426" s="680"/>
      <c r="D3426" s="564" t="s">
        <v>2518</v>
      </c>
      <c r="E3426" s="66"/>
      <c r="F3426" s="705">
        <v>-1</v>
      </c>
      <c r="G3426" s="619">
        <v>1.8</v>
      </c>
      <c r="H3426" s="715">
        <v>0.5</v>
      </c>
      <c r="I3426" s="679"/>
      <c r="J3426" s="458">
        <f t="shared" si="67"/>
        <v>-0.9</v>
      </c>
      <c r="K3426" s="107"/>
      <c r="L3426" s="11"/>
      <c r="M3426" s="676"/>
    </row>
    <row r="3427" spans="2:13" x14ac:dyDescent="0.2">
      <c r="B3427" s="676"/>
      <c r="C3427" s="677" t="s">
        <v>1708</v>
      </c>
      <c r="D3427" s="143" t="s">
        <v>185</v>
      </c>
      <c r="E3427" s="699" t="s">
        <v>797</v>
      </c>
      <c r="F3427" s="705">
        <v>1</v>
      </c>
      <c r="G3427" s="619">
        <v>15.1</v>
      </c>
      <c r="H3427" s="715">
        <v>3.15</v>
      </c>
      <c r="I3427" s="679"/>
      <c r="J3427" s="458">
        <f t="shared" si="67"/>
        <v>47.564999999999998</v>
      </c>
      <c r="K3427" s="107"/>
      <c r="L3427" s="11"/>
      <c r="M3427" s="676"/>
    </row>
    <row r="3428" spans="2:13" x14ac:dyDescent="0.2">
      <c r="B3428" s="676"/>
      <c r="C3428" s="680"/>
      <c r="D3428" s="564" t="s">
        <v>2297</v>
      </c>
      <c r="E3428" s="66"/>
      <c r="F3428" s="705">
        <v>-1</v>
      </c>
      <c r="G3428" s="619">
        <v>1</v>
      </c>
      <c r="H3428" s="715">
        <v>2.1</v>
      </c>
      <c r="I3428" s="679"/>
      <c r="J3428" s="458">
        <f t="shared" si="67"/>
        <v>-2.1</v>
      </c>
      <c r="K3428" s="107"/>
      <c r="L3428" s="11"/>
      <c r="M3428" s="676"/>
    </row>
    <row r="3429" spans="2:13" x14ac:dyDescent="0.2">
      <c r="B3429" s="676"/>
      <c r="C3429" s="680"/>
      <c r="D3429" s="564" t="s">
        <v>2518</v>
      </c>
      <c r="E3429" s="66"/>
      <c r="F3429" s="705">
        <v>-1</v>
      </c>
      <c r="G3429" s="619">
        <v>1.8</v>
      </c>
      <c r="H3429" s="715">
        <v>1.4</v>
      </c>
      <c r="I3429" s="679"/>
      <c r="J3429" s="458">
        <f t="shared" si="67"/>
        <v>-2.52</v>
      </c>
      <c r="K3429" s="107"/>
      <c r="L3429" s="11"/>
      <c r="M3429" s="676"/>
    </row>
    <row r="3430" spans="2:13" x14ac:dyDescent="0.2">
      <c r="B3430" s="676"/>
      <c r="C3430" s="677" t="s">
        <v>1710</v>
      </c>
      <c r="D3430" s="143" t="s">
        <v>2520</v>
      </c>
      <c r="E3430" s="699" t="s">
        <v>797</v>
      </c>
      <c r="F3430" s="705">
        <v>1</v>
      </c>
      <c r="G3430" s="619">
        <v>16.100000000000001</v>
      </c>
      <c r="H3430" s="715">
        <v>3.67</v>
      </c>
      <c r="I3430" s="679"/>
      <c r="J3430" s="458">
        <f t="shared" si="67"/>
        <v>59.087000000000003</v>
      </c>
      <c r="K3430" s="107"/>
      <c r="L3430" s="11"/>
      <c r="M3430" s="676"/>
    </row>
    <row r="3431" spans="2:13" x14ac:dyDescent="0.2">
      <c r="B3431" s="676"/>
      <c r="C3431" s="680"/>
      <c r="D3431" s="564" t="s">
        <v>2297</v>
      </c>
      <c r="E3431" s="66"/>
      <c r="F3431" s="705">
        <v>-1</v>
      </c>
      <c r="G3431" s="619">
        <v>1</v>
      </c>
      <c r="H3431" s="715">
        <v>2.1</v>
      </c>
      <c r="I3431" s="679"/>
      <c r="J3431" s="458">
        <f t="shared" si="67"/>
        <v>-2.1</v>
      </c>
      <c r="K3431" s="107"/>
      <c r="L3431" s="11"/>
      <c r="M3431" s="676"/>
    </row>
    <row r="3432" spans="2:13" x14ac:dyDescent="0.2">
      <c r="B3432" s="676"/>
      <c r="C3432" s="680"/>
      <c r="D3432" s="564" t="s">
        <v>2518</v>
      </c>
      <c r="E3432" s="66"/>
      <c r="F3432" s="705">
        <v>-1</v>
      </c>
      <c r="G3432" s="619">
        <v>1.5</v>
      </c>
      <c r="H3432" s="715">
        <v>1.4</v>
      </c>
      <c r="I3432" s="679"/>
      <c r="J3432" s="458">
        <f t="shared" si="67"/>
        <v>-2.0999999999999996</v>
      </c>
      <c r="K3432" s="107"/>
      <c r="L3432" s="11"/>
      <c r="M3432" s="676"/>
    </row>
    <row r="3433" spans="2:13" x14ac:dyDescent="0.2">
      <c r="B3433" s="676"/>
      <c r="C3433" s="680"/>
      <c r="D3433" s="143" t="s">
        <v>2390</v>
      </c>
      <c r="E3433" s="699"/>
      <c r="F3433" s="705">
        <v>-1</v>
      </c>
      <c r="G3433" s="619">
        <v>1.1499999999999999</v>
      </c>
      <c r="H3433" s="715">
        <v>4.17</v>
      </c>
      <c r="I3433" s="679"/>
      <c r="J3433" s="458">
        <f t="shared" si="67"/>
        <v>-4.7954999999999997</v>
      </c>
      <c r="K3433" s="107"/>
      <c r="L3433" s="11"/>
      <c r="M3433" s="676"/>
    </row>
    <row r="3434" spans="2:13" x14ac:dyDescent="0.2">
      <c r="B3434" s="676"/>
      <c r="C3434" s="677" t="s">
        <v>1712</v>
      </c>
      <c r="D3434" s="143" t="s">
        <v>2521</v>
      </c>
      <c r="E3434" s="699" t="s">
        <v>797</v>
      </c>
      <c r="F3434" s="705">
        <v>1</v>
      </c>
      <c r="G3434" s="619">
        <v>15.7</v>
      </c>
      <c r="H3434" s="715">
        <v>3.15</v>
      </c>
      <c r="I3434" s="679"/>
      <c r="J3434" s="458">
        <f t="shared" si="67"/>
        <v>49.454999999999998</v>
      </c>
      <c r="K3434" s="107"/>
      <c r="L3434" s="11"/>
      <c r="M3434" s="676"/>
    </row>
    <row r="3435" spans="2:13" x14ac:dyDescent="0.2">
      <c r="B3435" s="676"/>
      <c r="C3435" s="680"/>
      <c r="D3435" s="564" t="s">
        <v>2297</v>
      </c>
      <c r="E3435" s="66"/>
      <c r="F3435" s="705">
        <v>-1</v>
      </c>
      <c r="G3435" s="619">
        <v>1</v>
      </c>
      <c r="H3435" s="715">
        <v>2.1</v>
      </c>
      <c r="I3435" s="679"/>
      <c r="J3435" s="458">
        <f t="shared" si="67"/>
        <v>-2.1</v>
      </c>
      <c r="K3435" s="107"/>
      <c r="L3435" s="11"/>
      <c r="M3435" s="676"/>
    </row>
    <row r="3436" spans="2:13" x14ac:dyDescent="0.2">
      <c r="B3436" s="676"/>
      <c r="C3436" s="680"/>
      <c r="D3436" s="564" t="s">
        <v>2518</v>
      </c>
      <c r="E3436" s="66"/>
      <c r="F3436" s="705">
        <v>-1</v>
      </c>
      <c r="G3436" s="619">
        <v>1.8</v>
      </c>
      <c r="H3436" s="715">
        <v>1.4</v>
      </c>
      <c r="I3436" s="679"/>
      <c r="J3436" s="458">
        <f t="shared" si="67"/>
        <v>-2.52</v>
      </c>
      <c r="K3436" s="107"/>
      <c r="L3436" s="11"/>
      <c r="M3436" s="676"/>
    </row>
    <row r="3437" spans="2:13" x14ac:dyDescent="0.2">
      <c r="B3437" s="676"/>
      <c r="C3437" s="677" t="s">
        <v>1714</v>
      </c>
      <c r="D3437" s="143" t="s">
        <v>568</v>
      </c>
      <c r="E3437" s="699" t="s">
        <v>797</v>
      </c>
      <c r="F3437" s="705">
        <v>1</v>
      </c>
      <c r="G3437" s="619">
        <v>15.7</v>
      </c>
      <c r="H3437" s="715">
        <v>3.15</v>
      </c>
      <c r="I3437" s="679"/>
      <c r="J3437" s="458">
        <f t="shared" si="67"/>
        <v>49.454999999999998</v>
      </c>
      <c r="K3437" s="107"/>
      <c r="L3437" s="11"/>
      <c r="M3437" s="676"/>
    </row>
    <row r="3438" spans="2:13" x14ac:dyDescent="0.2">
      <c r="B3438" s="676"/>
      <c r="C3438" s="680"/>
      <c r="D3438" s="564" t="s">
        <v>2297</v>
      </c>
      <c r="E3438" s="66"/>
      <c r="F3438" s="705">
        <v>-1</v>
      </c>
      <c r="G3438" s="619">
        <v>1</v>
      </c>
      <c r="H3438" s="715">
        <v>2.1</v>
      </c>
      <c r="I3438" s="679"/>
      <c r="J3438" s="458">
        <f t="shared" si="67"/>
        <v>-2.1</v>
      </c>
      <c r="K3438" s="107"/>
      <c r="L3438" s="11"/>
      <c r="M3438" s="676"/>
    </row>
    <row r="3439" spans="2:13" x14ac:dyDescent="0.2">
      <c r="B3439" s="676"/>
      <c r="C3439" s="680"/>
      <c r="D3439" s="564" t="s">
        <v>2518</v>
      </c>
      <c r="E3439" s="66"/>
      <c r="F3439" s="705">
        <v>-1</v>
      </c>
      <c r="G3439" s="619">
        <v>1.8</v>
      </c>
      <c r="H3439" s="715">
        <v>1.4</v>
      </c>
      <c r="I3439" s="679"/>
      <c r="J3439" s="458">
        <f t="shared" si="67"/>
        <v>-2.52</v>
      </c>
      <c r="K3439" s="107"/>
      <c r="L3439" s="11"/>
      <c r="M3439" s="676"/>
    </row>
    <row r="3440" spans="2:13" x14ac:dyDescent="0.2">
      <c r="B3440" s="676"/>
      <c r="C3440" s="680"/>
      <c r="D3440" s="143" t="s">
        <v>2390</v>
      </c>
      <c r="E3440" s="699"/>
      <c r="F3440" s="705">
        <v>-1</v>
      </c>
      <c r="G3440" s="619">
        <v>1.5</v>
      </c>
      <c r="H3440" s="715">
        <v>4.17</v>
      </c>
      <c r="I3440" s="679"/>
      <c r="J3440" s="458">
        <f t="shared" si="67"/>
        <v>-6.2549999999999999</v>
      </c>
      <c r="K3440" s="107"/>
      <c r="L3440" s="11"/>
      <c r="M3440" s="676"/>
    </row>
    <row r="3441" spans="2:13" x14ac:dyDescent="0.2">
      <c r="B3441" s="676"/>
      <c r="C3441" s="677" t="s">
        <v>2433</v>
      </c>
      <c r="D3441" s="143" t="s">
        <v>2434</v>
      </c>
      <c r="E3441" s="699" t="s">
        <v>125</v>
      </c>
      <c r="F3441" s="705">
        <v>1</v>
      </c>
      <c r="G3441" s="619">
        <v>26.1</v>
      </c>
      <c r="H3441" s="715">
        <v>2.0699999999999998</v>
      </c>
      <c r="I3441" s="679"/>
      <c r="J3441" s="458">
        <f t="shared" si="67"/>
        <v>54.027000000000001</v>
      </c>
      <c r="K3441" s="107"/>
      <c r="L3441" s="11"/>
      <c r="M3441" s="676"/>
    </row>
    <row r="3442" spans="2:13" x14ac:dyDescent="0.2">
      <c r="B3442" s="676"/>
      <c r="C3442" s="680"/>
      <c r="D3442" s="564" t="s">
        <v>2297</v>
      </c>
      <c r="E3442" s="66"/>
      <c r="F3442" s="705">
        <v>-2</v>
      </c>
      <c r="G3442" s="619">
        <v>1</v>
      </c>
      <c r="H3442" s="715">
        <v>0.5</v>
      </c>
      <c r="I3442" s="679"/>
      <c r="J3442" s="458">
        <f t="shared" si="67"/>
        <v>-1</v>
      </c>
      <c r="K3442" s="107"/>
      <c r="L3442" s="11"/>
      <c r="M3442" s="676"/>
    </row>
    <row r="3443" spans="2:13" x14ac:dyDescent="0.2">
      <c r="B3443" s="676"/>
      <c r="C3443" s="677"/>
      <c r="D3443" s="143"/>
      <c r="E3443" s="699" t="s">
        <v>673</v>
      </c>
      <c r="F3443" s="705">
        <v>-1</v>
      </c>
      <c r="G3443" s="619">
        <v>1.8</v>
      </c>
      <c r="H3443" s="715">
        <v>1</v>
      </c>
      <c r="I3443" s="679"/>
      <c r="J3443" s="458">
        <f t="shared" si="67"/>
        <v>-1.8</v>
      </c>
      <c r="K3443" s="107"/>
      <c r="L3443" s="11"/>
      <c r="M3443" s="676"/>
    </row>
    <row r="3444" spans="2:13" x14ac:dyDescent="0.2">
      <c r="B3444" s="676"/>
      <c r="C3444" s="677"/>
      <c r="D3444" s="143"/>
      <c r="E3444" s="699" t="s">
        <v>673</v>
      </c>
      <c r="F3444" s="705">
        <v>-1</v>
      </c>
      <c r="G3444" s="619">
        <v>1.8</v>
      </c>
      <c r="H3444" s="715">
        <v>1</v>
      </c>
      <c r="I3444" s="679"/>
      <c r="J3444" s="458">
        <f t="shared" si="67"/>
        <v>-1.8</v>
      </c>
      <c r="K3444" s="107"/>
      <c r="L3444" s="11"/>
      <c r="M3444" s="676"/>
    </row>
    <row r="3445" spans="2:13" x14ac:dyDescent="0.2">
      <c r="B3445" s="676"/>
      <c r="C3445" s="677"/>
      <c r="D3445" s="143"/>
      <c r="E3445" s="699" t="s">
        <v>671</v>
      </c>
      <c r="F3445" s="705">
        <v>-1</v>
      </c>
      <c r="G3445" s="619">
        <v>1.5</v>
      </c>
      <c r="H3445" s="715">
        <v>1</v>
      </c>
      <c r="I3445" s="679"/>
      <c r="J3445" s="458">
        <f t="shared" si="67"/>
        <v>-1.5</v>
      </c>
      <c r="K3445" s="107"/>
      <c r="L3445" s="11"/>
      <c r="M3445" s="676"/>
    </row>
    <row r="3446" spans="2:13" x14ac:dyDescent="0.2">
      <c r="B3446" s="676"/>
      <c r="C3446" s="677"/>
      <c r="D3446" s="143" t="s">
        <v>2307</v>
      </c>
      <c r="E3446" s="699"/>
      <c r="F3446" s="705">
        <v>-1</v>
      </c>
      <c r="G3446" s="619">
        <v>1.72</v>
      </c>
      <c r="H3446" s="715">
        <v>2.0699999999999998</v>
      </c>
      <c r="I3446" s="679"/>
      <c r="J3446" s="458">
        <f t="shared" si="67"/>
        <v>-3.5603999999999996</v>
      </c>
      <c r="K3446" s="107"/>
      <c r="L3446" s="11"/>
      <c r="M3446" s="676"/>
    </row>
    <row r="3447" spans="2:13" x14ac:dyDescent="0.2">
      <c r="B3447" s="676"/>
      <c r="C3447" s="680"/>
      <c r="D3447" s="143" t="s">
        <v>2390</v>
      </c>
      <c r="E3447" s="699"/>
      <c r="F3447" s="705">
        <v>-1</v>
      </c>
      <c r="G3447" s="619">
        <v>2.2999999999999998</v>
      </c>
      <c r="H3447" s="715">
        <v>2.57</v>
      </c>
      <c r="I3447" s="679"/>
      <c r="J3447" s="458">
        <f t="shared" si="67"/>
        <v>-5.9109999999999996</v>
      </c>
      <c r="K3447" s="107"/>
      <c r="L3447" s="11"/>
      <c r="M3447" s="676"/>
    </row>
    <row r="3448" spans="2:13" x14ac:dyDescent="0.25">
      <c r="B3448" s="728"/>
      <c r="C3448" s="728"/>
      <c r="D3448" s="728"/>
      <c r="E3448" s="728"/>
      <c r="F3448" s="728"/>
      <c r="G3448" s="728"/>
      <c r="H3448" s="728"/>
      <c r="I3448" s="728"/>
      <c r="J3448" s="728"/>
      <c r="K3448" s="728"/>
      <c r="L3448" s="728"/>
      <c r="M3448" s="728"/>
    </row>
    <row r="3449" spans="2:13" x14ac:dyDescent="0.2">
      <c r="B3449" s="676"/>
      <c r="C3449" s="680"/>
      <c r="D3449" s="690" t="s">
        <v>1715</v>
      </c>
      <c r="E3449" s="701"/>
      <c r="F3449" s="705"/>
      <c r="G3449" s="619"/>
      <c r="H3449" s="715"/>
      <c r="I3449" s="679"/>
      <c r="J3449" s="458"/>
      <c r="K3449" s="107"/>
      <c r="L3449" s="11"/>
      <c r="M3449" s="676"/>
    </row>
    <row r="3450" spans="2:13" x14ac:dyDescent="0.2">
      <c r="B3450" s="676"/>
      <c r="C3450" s="677" t="s">
        <v>2435</v>
      </c>
      <c r="D3450" s="143" t="s">
        <v>144</v>
      </c>
      <c r="E3450" s="699" t="s">
        <v>125</v>
      </c>
      <c r="F3450" s="705">
        <v>1</v>
      </c>
      <c r="G3450" s="619">
        <v>35.5</v>
      </c>
      <c r="H3450" s="715">
        <v>2.0699999999999998</v>
      </c>
      <c r="I3450" s="679"/>
      <c r="J3450" s="458">
        <f>PRODUCT(F3450:I3450)</f>
        <v>73.484999999999999</v>
      </c>
      <c r="K3450" s="107"/>
      <c r="L3450" s="11"/>
      <c r="M3450" s="676"/>
    </row>
    <row r="3451" spans="2:13" x14ac:dyDescent="0.2">
      <c r="B3451" s="676"/>
      <c r="C3451" s="680"/>
      <c r="D3451" s="564" t="s">
        <v>2297</v>
      </c>
      <c r="E3451" s="66"/>
      <c r="F3451" s="705">
        <v>-2</v>
      </c>
      <c r="G3451" s="619">
        <v>1</v>
      </c>
      <c r="H3451" s="715">
        <v>0.5</v>
      </c>
      <c r="I3451" s="679"/>
      <c r="J3451" s="458">
        <v>-0.9</v>
      </c>
      <c r="K3451" s="107"/>
      <c r="L3451" s="11"/>
      <c r="M3451" s="676"/>
    </row>
    <row r="3452" spans="2:13" x14ac:dyDescent="0.2">
      <c r="B3452" s="676"/>
      <c r="C3452" s="680"/>
      <c r="D3452" s="564" t="s">
        <v>2297</v>
      </c>
      <c r="E3452" s="66"/>
      <c r="F3452" s="705">
        <v>-2</v>
      </c>
      <c r="G3452" s="619">
        <v>0.9</v>
      </c>
      <c r="H3452" s="715">
        <v>0.5</v>
      </c>
      <c r="I3452" s="679"/>
      <c r="J3452" s="458">
        <v>-0.9</v>
      </c>
      <c r="K3452" s="107"/>
      <c r="L3452" s="11"/>
      <c r="M3452" s="676"/>
    </row>
    <row r="3453" spans="2:13" x14ac:dyDescent="0.2">
      <c r="B3453" s="676"/>
      <c r="C3453" s="680"/>
      <c r="D3453" s="564" t="s">
        <v>2297</v>
      </c>
      <c r="E3453" s="66"/>
      <c r="F3453" s="705">
        <v>-1</v>
      </c>
      <c r="G3453" s="619">
        <v>0.6</v>
      </c>
      <c r="H3453" s="715">
        <v>0.4</v>
      </c>
      <c r="I3453" s="679"/>
      <c r="J3453" s="458">
        <v>-0.9</v>
      </c>
      <c r="K3453" s="107"/>
      <c r="L3453" s="11"/>
      <c r="M3453" s="676"/>
    </row>
    <row r="3454" spans="2:13" x14ac:dyDescent="0.3">
      <c r="B3454" s="676"/>
      <c r="C3454" s="725"/>
      <c r="D3454" s="117" t="s">
        <v>2412</v>
      </c>
      <c r="E3454" s="699"/>
      <c r="F3454" s="705">
        <v>-1</v>
      </c>
      <c r="G3454" s="619">
        <v>15.7</v>
      </c>
      <c r="H3454" s="715">
        <v>1</v>
      </c>
      <c r="I3454" s="679"/>
      <c r="J3454" s="458">
        <f t="shared" ref="J3454:J3530" si="68">PRODUCT(F3454:I3454)</f>
        <v>-15.7</v>
      </c>
      <c r="K3454" s="107"/>
      <c r="L3454" s="11"/>
      <c r="M3454" s="676"/>
    </row>
    <row r="3455" spans="2:13" x14ac:dyDescent="0.2">
      <c r="B3455" s="676"/>
      <c r="C3455" s="680"/>
      <c r="D3455" s="143" t="s">
        <v>2390</v>
      </c>
      <c r="E3455" s="699"/>
      <c r="F3455" s="705">
        <v>-1</v>
      </c>
      <c r="G3455" s="619">
        <v>2.6</v>
      </c>
      <c r="H3455" s="715">
        <v>2.57</v>
      </c>
      <c r="I3455" s="679"/>
      <c r="J3455" s="458">
        <f t="shared" si="68"/>
        <v>-6.6819999999999995</v>
      </c>
      <c r="K3455" s="107"/>
      <c r="L3455" s="11"/>
      <c r="M3455" s="676"/>
    </row>
    <row r="3456" spans="2:13" x14ac:dyDescent="0.3">
      <c r="B3456" s="676"/>
      <c r="C3456" s="725" t="s">
        <v>2436</v>
      </c>
      <c r="D3456" s="117" t="s">
        <v>2411</v>
      </c>
      <c r="E3456" s="699" t="s">
        <v>125</v>
      </c>
      <c r="F3456" s="705">
        <v>1</v>
      </c>
      <c r="G3456" s="619">
        <v>66.25</v>
      </c>
      <c r="H3456" s="715">
        <v>2.0699999999999998</v>
      </c>
      <c r="I3456" s="679"/>
      <c r="J3456" s="458">
        <f t="shared" si="68"/>
        <v>137.13749999999999</v>
      </c>
      <c r="K3456" s="107"/>
      <c r="L3456" s="11"/>
      <c r="M3456" s="676"/>
    </row>
    <row r="3457" spans="2:13" x14ac:dyDescent="0.2">
      <c r="B3457" s="676"/>
      <c r="C3457" s="680"/>
      <c r="D3457" s="564" t="s">
        <v>2297</v>
      </c>
      <c r="E3457" s="66"/>
      <c r="F3457" s="705">
        <v>-3</v>
      </c>
      <c r="G3457" s="619">
        <v>1.2</v>
      </c>
      <c r="H3457" s="715">
        <v>0.5</v>
      </c>
      <c r="I3457" s="679"/>
      <c r="J3457" s="458">
        <f t="shared" si="68"/>
        <v>-1.7999999999999998</v>
      </c>
      <c r="K3457" s="107"/>
      <c r="L3457" s="11"/>
      <c r="M3457" s="676"/>
    </row>
    <row r="3458" spans="2:13" x14ac:dyDescent="0.2">
      <c r="B3458" s="676"/>
      <c r="C3458" s="680"/>
      <c r="D3458" s="564" t="s">
        <v>2297</v>
      </c>
      <c r="E3458" s="66"/>
      <c r="F3458" s="705">
        <v>-11</v>
      </c>
      <c r="G3458" s="619">
        <v>1</v>
      </c>
      <c r="H3458" s="715">
        <v>0.5</v>
      </c>
      <c r="I3458" s="679"/>
      <c r="J3458" s="458">
        <f t="shared" si="68"/>
        <v>-5.5</v>
      </c>
      <c r="K3458" s="107"/>
      <c r="L3458" s="11"/>
      <c r="M3458" s="676"/>
    </row>
    <row r="3459" spans="2:13" x14ac:dyDescent="0.2">
      <c r="B3459" s="676"/>
      <c r="C3459" s="680"/>
      <c r="D3459" s="564" t="s">
        <v>2297</v>
      </c>
      <c r="E3459" s="66"/>
      <c r="F3459" s="705">
        <v>-3</v>
      </c>
      <c r="G3459" s="619">
        <v>0.9</v>
      </c>
      <c r="H3459" s="715">
        <v>0.5</v>
      </c>
      <c r="I3459" s="679"/>
      <c r="J3459" s="458">
        <f t="shared" si="68"/>
        <v>-1.35</v>
      </c>
      <c r="K3459" s="107"/>
      <c r="L3459" s="11"/>
      <c r="M3459" s="676"/>
    </row>
    <row r="3460" spans="2:13" x14ac:dyDescent="0.2">
      <c r="B3460" s="676"/>
      <c r="C3460" s="680"/>
      <c r="D3460" s="564" t="s">
        <v>2297</v>
      </c>
      <c r="E3460" s="66"/>
      <c r="F3460" s="705">
        <v>-2</v>
      </c>
      <c r="G3460" s="619">
        <v>0.8</v>
      </c>
      <c r="H3460" s="715">
        <v>1</v>
      </c>
      <c r="I3460" s="679"/>
      <c r="J3460" s="458">
        <f t="shared" si="68"/>
        <v>-1.6</v>
      </c>
      <c r="K3460" s="107"/>
      <c r="L3460" s="11"/>
      <c r="M3460" s="676"/>
    </row>
    <row r="3461" spans="2:13" x14ac:dyDescent="0.2">
      <c r="B3461" s="676"/>
      <c r="C3461" s="680"/>
      <c r="D3461" s="564" t="s">
        <v>2297</v>
      </c>
      <c r="E3461" s="66"/>
      <c r="F3461" s="705">
        <v>-1</v>
      </c>
      <c r="G3461" s="619">
        <v>0.6</v>
      </c>
      <c r="H3461" s="715">
        <v>0.4</v>
      </c>
      <c r="I3461" s="679"/>
      <c r="J3461" s="458">
        <f t="shared" si="68"/>
        <v>-0.24</v>
      </c>
      <c r="K3461" s="107"/>
      <c r="L3461" s="11"/>
      <c r="M3461" s="676"/>
    </row>
    <row r="3462" spans="2:13" x14ac:dyDescent="0.2">
      <c r="B3462" s="676"/>
      <c r="C3462" s="677"/>
      <c r="D3462" s="143"/>
      <c r="E3462" s="66" t="s">
        <v>2311</v>
      </c>
      <c r="F3462" s="705">
        <v>-2</v>
      </c>
      <c r="G3462" s="619">
        <v>0.7</v>
      </c>
      <c r="H3462" s="679">
        <v>0.05</v>
      </c>
      <c r="I3462" s="679"/>
      <c r="J3462" s="458">
        <f t="shared" si="68"/>
        <v>-6.9999999999999993E-2</v>
      </c>
      <c r="K3462" s="107"/>
      <c r="L3462" s="11"/>
      <c r="M3462" s="676"/>
    </row>
    <row r="3463" spans="2:13" x14ac:dyDescent="0.2">
      <c r="B3463" s="676"/>
      <c r="C3463" s="677"/>
      <c r="D3463" s="143"/>
      <c r="E3463" s="66" t="s">
        <v>2302</v>
      </c>
      <c r="F3463" s="705">
        <v>-2</v>
      </c>
      <c r="G3463" s="619">
        <v>0.4</v>
      </c>
      <c r="H3463" s="679">
        <v>0.05</v>
      </c>
      <c r="I3463" s="679"/>
      <c r="J3463" s="458">
        <f t="shared" si="68"/>
        <v>-4.0000000000000008E-2</v>
      </c>
      <c r="K3463" s="107"/>
      <c r="L3463" s="11"/>
      <c r="M3463" s="676"/>
    </row>
    <row r="3464" spans="2:13" x14ac:dyDescent="0.2">
      <c r="B3464" s="676"/>
      <c r="C3464" s="680"/>
      <c r="D3464" s="143" t="s">
        <v>2390</v>
      </c>
      <c r="E3464" s="699"/>
      <c r="F3464" s="705">
        <v>-1</v>
      </c>
      <c r="G3464" s="619">
        <v>4.3</v>
      </c>
      <c r="H3464" s="715">
        <v>2.57</v>
      </c>
      <c r="I3464" s="679"/>
      <c r="J3464" s="458">
        <f t="shared" si="68"/>
        <v>-11.050999999999998</v>
      </c>
      <c r="K3464" s="107"/>
      <c r="L3464" s="11"/>
      <c r="M3464" s="676"/>
    </row>
    <row r="3465" spans="2:13" x14ac:dyDescent="0.2">
      <c r="B3465" s="676"/>
      <c r="C3465" s="677" t="s">
        <v>2437</v>
      </c>
      <c r="D3465" s="143" t="s">
        <v>2438</v>
      </c>
      <c r="E3465" s="699" t="s">
        <v>125</v>
      </c>
      <c r="F3465" s="705">
        <v>1</v>
      </c>
      <c r="G3465" s="619">
        <v>42.6</v>
      </c>
      <c r="H3465" s="715">
        <v>1.55</v>
      </c>
      <c r="I3465" s="679"/>
      <c r="J3465" s="458">
        <f t="shared" si="68"/>
        <v>66.03</v>
      </c>
      <c r="K3465" s="107"/>
      <c r="L3465" s="11"/>
      <c r="M3465" s="676"/>
    </row>
    <row r="3466" spans="2:13" x14ac:dyDescent="0.2">
      <c r="B3466" s="676"/>
      <c r="C3466" s="680"/>
      <c r="D3466" s="564" t="s">
        <v>2297</v>
      </c>
      <c r="E3466" s="66"/>
      <c r="F3466" s="705">
        <v>-1</v>
      </c>
      <c r="G3466" s="619">
        <v>1.2</v>
      </c>
      <c r="H3466" s="715">
        <v>0.5</v>
      </c>
      <c r="I3466" s="679"/>
      <c r="J3466" s="458">
        <f t="shared" si="68"/>
        <v>-0.6</v>
      </c>
      <c r="K3466" s="107"/>
      <c r="L3466" s="11"/>
      <c r="M3466" s="676"/>
    </row>
    <row r="3467" spans="2:13" x14ac:dyDescent="0.2">
      <c r="B3467" s="676"/>
      <c r="C3467" s="680"/>
      <c r="D3467" s="564" t="s">
        <v>2297</v>
      </c>
      <c r="E3467" s="66"/>
      <c r="F3467" s="705">
        <v>-4</v>
      </c>
      <c r="G3467" s="619">
        <v>1</v>
      </c>
      <c r="H3467" s="715">
        <v>0.5</v>
      </c>
      <c r="I3467" s="679"/>
      <c r="J3467" s="458">
        <f t="shared" si="68"/>
        <v>-2</v>
      </c>
      <c r="K3467" s="107"/>
      <c r="L3467" s="11"/>
      <c r="M3467" s="676"/>
    </row>
    <row r="3468" spans="2:13" x14ac:dyDescent="0.2">
      <c r="B3468" s="676"/>
      <c r="C3468" s="677"/>
      <c r="D3468" s="143"/>
      <c r="E3468" s="66" t="s">
        <v>2311</v>
      </c>
      <c r="F3468" s="705">
        <v>-1</v>
      </c>
      <c r="G3468" s="619">
        <v>0.7</v>
      </c>
      <c r="H3468" s="679">
        <v>0.05</v>
      </c>
      <c r="I3468" s="679"/>
      <c r="J3468" s="458">
        <f t="shared" si="68"/>
        <v>-3.4999999999999996E-2</v>
      </c>
      <c r="K3468" s="107"/>
      <c r="L3468" s="11"/>
      <c r="M3468" s="676"/>
    </row>
    <row r="3469" spans="2:13" x14ac:dyDescent="0.2">
      <c r="B3469" s="676"/>
      <c r="C3469" s="677"/>
      <c r="D3469" s="143"/>
      <c r="E3469" s="66" t="s">
        <v>2302</v>
      </c>
      <c r="F3469" s="705">
        <v>-1</v>
      </c>
      <c r="G3469" s="619">
        <v>0.4</v>
      </c>
      <c r="H3469" s="679">
        <v>0.05</v>
      </c>
      <c r="I3469" s="679"/>
      <c r="J3469" s="458">
        <f t="shared" si="68"/>
        <v>-2.0000000000000004E-2</v>
      </c>
      <c r="K3469" s="107"/>
      <c r="L3469" s="11"/>
      <c r="M3469" s="676"/>
    </row>
    <row r="3470" spans="2:13" x14ac:dyDescent="0.2">
      <c r="B3470" s="676"/>
      <c r="C3470" s="680"/>
      <c r="D3470" s="564"/>
      <c r="E3470" s="701" t="s">
        <v>666</v>
      </c>
      <c r="F3470" s="705">
        <v>-2</v>
      </c>
      <c r="G3470" s="619">
        <v>1.5</v>
      </c>
      <c r="H3470" s="715">
        <v>1</v>
      </c>
      <c r="I3470" s="679"/>
      <c r="J3470" s="458">
        <f t="shared" si="68"/>
        <v>-3</v>
      </c>
      <c r="K3470" s="107"/>
      <c r="L3470" s="11"/>
      <c r="M3470" s="676"/>
    </row>
    <row r="3471" spans="2:13" x14ac:dyDescent="0.3">
      <c r="B3471" s="676"/>
      <c r="C3471" s="725"/>
      <c r="D3471" s="117" t="s">
        <v>2412</v>
      </c>
      <c r="E3471" s="699"/>
      <c r="F3471" s="705">
        <v>-1</v>
      </c>
      <c r="G3471" s="619">
        <v>22.75</v>
      </c>
      <c r="H3471" s="715">
        <v>1</v>
      </c>
      <c r="I3471" s="679"/>
      <c r="J3471" s="458">
        <f t="shared" si="68"/>
        <v>-22.75</v>
      </c>
      <c r="K3471" s="107"/>
      <c r="L3471" s="11"/>
      <c r="M3471" s="676"/>
    </row>
    <row r="3472" spans="2:13" x14ac:dyDescent="0.2">
      <c r="B3472" s="676"/>
      <c r="C3472" s="680"/>
      <c r="D3472" s="143" t="s">
        <v>2390</v>
      </c>
      <c r="E3472" s="699"/>
      <c r="F3472" s="705">
        <v>-1</v>
      </c>
      <c r="G3472" s="619">
        <v>1.95</v>
      </c>
      <c r="H3472" s="715">
        <v>2.57</v>
      </c>
      <c r="I3472" s="679"/>
      <c r="J3472" s="458">
        <f t="shared" si="68"/>
        <v>-5.0114999999999998</v>
      </c>
      <c r="K3472" s="107"/>
      <c r="L3472" s="11"/>
      <c r="M3472" s="676"/>
    </row>
    <row r="3473" spans="2:13" x14ac:dyDescent="0.2">
      <c r="B3473" s="676"/>
      <c r="C3473" s="677" t="s">
        <v>1727</v>
      </c>
      <c r="D3473" s="143" t="s">
        <v>692</v>
      </c>
      <c r="E3473" s="66" t="s">
        <v>797</v>
      </c>
      <c r="F3473" s="705">
        <v>1</v>
      </c>
      <c r="G3473" s="619">
        <v>19.600000000000001</v>
      </c>
      <c r="H3473" s="679">
        <v>4.17</v>
      </c>
      <c r="I3473" s="679"/>
      <c r="J3473" s="458">
        <f t="shared" si="68"/>
        <v>81.731999999999999</v>
      </c>
      <c r="K3473" s="107"/>
      <c r="L3473" s="11"/>
      <c r="M3473" s="676"/>
    </row>
    <row r="3474" spans="2:13" x14ac:dyDescent="0.2">
      <c r="B3474" s="676"/>
      <c r="C3474" s="680"/>
      <c r="D3474" s="564" t="s">
        <v>2297</v>
      </c>
      <c r="E3474" s="66"/>
      <c r="F3474" s="705">
        <v>-2</v>
      </c>
      <c r="G3474" s="619">
        <v>1</v>
      </c>
      <c r="H3474" s="715">
        <v>2.1</v>
      </c>
      <c r="I3474" s="679"/>
      <c r="J3474" s="458">
        <f t="shared" si="68"/>
        <v>-4.2</v>
      </c>
      <c r="K3474" s="107"/>
      <c r="L3474" s="11"/>
      <c r="M3474" s="676"/>
    </row>
    <row r="3475" spans="2:13" x14ac:dyDescent="0.2">
      <c r="B3475" s="676"/>
      <c r="C3475" s="680"/>
      <c r="D3475" s="564" t="s">
        <v>2371</v>
      </c>
      <c r="E3475" s="66"/>
      <c r="F3475" s="705">
        <v>-1</v>
      </c>
      <c r="G3475" s="619">
        <v>1.6</v>
      </c>
      <c r="H3475" s="715">
        <v>1.4</v>
      </c>
      <c r="I3475" s="679"/>
      <c r="J3475" s="458">
        <f t="shared" si="68"/>
        <v>-2.2399999999999998</v>
      </c>
      <c r="K3475" s="107"/>
      <c r="L3475" s="11"/>
      <c r="M3475" s="676"/>
    </row>
    <row r="3476" spans="2:13" x14ac:dyDescent="0.2">
      <c r="B3476" s="676"/>
      <c r="C3476" s="680"/>
      <c r="D3476" s="143" t="s">
        <v>2390</v>
      </c>
      <c r="E3476" s="699"/>
      <c r="F3476" s="705">
        <v>-1</v>
      </c>
      <c r="G3476" s="619">
        <v>1.65</v>
      </c>
      <c r="H3476" s="715">
        <v>4.17</v>
      </c>
      <c r="I3476" s="679"/>
      <c r="J3476" s="458">
        <f t="shared" si="68"/>
        <v>-6.8804999999999996</v>
      </c>
      <c r="K3476" s="107"/>
      <c r="L3476" s="11"/>
      <c r="M3476" s="676"/>
    </row>
    <row r="3477" spans="2:13" x14ac:dyDescent="0.2">
      <c r="B3477" s="676"/>
      <c r="C3477" s="677" t="s">
        <v>1729</v>
      </c>
      <c r="D3477" s="143" t="s">
        <v>2522</v>
      </c>
      <c r="E3477" s="66" t="s">
        <v>797</v>
      </c>
      <c r="F3477" s="705">
        <v>1</v>
      </c>
      <c r="G3477" s="619">
        <v>17.399999999999999</v>
      </c>
      <c r="H3477" s="679">
        <v>3.15</v>
      </c>
      <c r="I3477" s="679"/>
      <c r="J3477" s="458">
        <f t="shared" si="68"/>
        <v>54.809999999999995</v>
      </c>
      <c r="K3477" s="107"/>
      <c r="L3477" s="11"/>
      <c r="M3477" s="676"/>
    </row>
    <row r="3478" spans="2:13" x14ac:dyDescent="0.2">
      <c r="B3478" s="676"/>
      <c r="C3478" s="680"/>
      <c r="D3478" s="564" t="s">
        <v>2297</v>
      </c>
      <c r="E3478" s="66"/>
      <c r="F3478" s="705">
        <v>-2</v>
      </c>
      <c r="G3478" s="619">
        <v>1</v>
      </c>
      <c r="H3478" s="715">
        <v>2.1</v>
      </c>
      <c r="I3478" s="679"/>
      <c r="J3478" s="458">
        <f t="shared" si="68"/>
        <v>-4.2</v>
      </c>
      <c r="K3478" s="107"/>
      <c r="L3478" s="11"/>
      <c r="M3478" s="676"/>
    </row>
    <row r="3479" spans="2:13" x14ac:dyDescent="0.2">
      <c r="B3479" s="676"/>
      <c r="C3479" s="680"/>
      <c r="D3479" s="564" t="s">
        <v>2371</v>
      </c>
      <c r="E3479" s="66"/>
      <c r="F3479" s="705">
        <v>-1</v>
      </c>
      <c r="G3479" s="619">
        <v>1.6</v>
      </c>
      <c r="H3479" s="715">
        <v>1.4</v>
      </c>
      <c r="I3479" s="679"/>
      <c r="J3479" s="458">
        <f t="shared" si="68"/>
        <v>-2.2399999999999998</v>
      </c>
      <c r="K3479" s="107"/>
      <c r="L3479" s="11"/>
      <c r="M3479" s="676"/>
    </row>
    <row r="3480" spans="2:13" x14ac:dyDescent="0.2">
      <c r="B3480" s="676"/>
      <c r="C3480" s="677" t="s">
        <v>1730</v>
      </c>
      <c r="D3480" s="143" t="s">
        <v>2523</v>
      </c>
      <c r="E3480" s="66" t="s">
        <v>797</v>
      </c>
      <c r="F3480" s="705">
        <v>1</v>
      </c>
      <c r="G3480" s="619">
        <v>17.8</v>
      </c>
      <c r="H3480" s="679">
        <v>3.15</v>
      </c>
      <c r="I3480" s="679"/>
      <c r="J3480" s="458">
        <f t="shared" si="68"/>
        <v>56.07</v>
      </c>
      <c r="K3480" s="107"/>
      <c r="L3480" s="11"/>
      <c r="M3480" s="676"/>
    </row>
    <row r="3481" spans="2:13" x14ac:dyDescent="0.2">
      <c r="B3481" s="676"/>
      <c r="C3481" s="680"/>
      <c r="D3481" s="564" t="s">
        <v>2297</v>
      </c>
      <c r="E3481" s="66"/>
      <c r="F3481" s="705">
        <v>-2</v>
      </c>
      <c r="G3481" s="619">
        <v>1</v>
      </c>
      <c r="H3481" s="715">
        <v>2.1</v>
      </c>
      <c r="I3481" s="679"/>
      <c r="J3481" s="458">
        <f t="shared" si="68"/>
        <v>-4.2</v>
      </c>
      <c r="K3481" s="107"/>
      <c r="L3481" s="11"/>
      <c r="M3481" s="676"/>
    </row>
    <row r="3482" spans="2:13" x14ac:dyDescent="0.2">
      <c r="B3482" s="676"/>
      <c r="C3482" s="680"/>
      <c r="D3482" s="564" t="s">
        <v>2371</v>
      </c>
      <c r="E3482" s="66"/>
      <c r="F3482" s="705">
        <v>-1</v>
      </c>
      <c r="G3482" s="619">
        <v>1.6</v>
      </c>
      <c r="H3482" s="715">
        <v>1.4</v>
      </c>
      <c r="I3482" s="679"/>
      <c r="J3482" s="458">
        <f t="shared" si="68"/>
        <v>-2.2399999999999998</v>
      </c>
      <c r="K3482" s="107"/>
      <c r="L3482" s="11"/>
      <c r="M3482" s="676"/>
    </row>
    <row r="3483" spans="2:13" x14ac:dyDescent="0.2">
      <c r="B3483" s="676"/>
      <c r="C3483" s="680"/>
      <c r="D3483" s="143" t="s">
        <v>2390</v>
      </c>
      <c r="E3483" s="699"/>
      <c r="F3483" s="705">
        <v>-1</v>
      </c>
      <c r="G3483" s="619">
        <v>1.1499999999999999</v>
      </c>
      <c r="H3483" s="715">
        <v>4.17</v>
      </c>
      <c r="I3483" s="679"/>
      <c r="J3483" s="458">
        <f t="shared" si="68"/>
        <v>-4.7954999999999997</v>
      </c>
      <c r="K3483" s="107"/>
      <c r="L3483" s="11"/>
      <c r="M3483" s="676"/>
    </row>
    <row r="3484" spans="2:13" x14ac:dyDescent="0.2">
      <c r="B3484" s="676"/>
      <c r="C3484" s="677" t="s">
        <v>1731</v>
      </c>
      <c r="D3484" s="143" t="s">
        <v>183</v>
      </c>
      <c r="E3484" s="66" t="s">
        <v>797</v>
      </c>
      <c r="F3484" s="705">
        <v>1</v>
      </c>
      <c r="G3484" s="619">
        <v>17.399999999999999</v>
      </c>
      <c r="H3484" s="679">
        <v>3.15</v>
      </c>
      <c r="I3484" s="679"/>
      <c r="J3484" s="458">
        <f t="shared" si="68"/>
        <v>54.809999999999995</v>
      </c>
      <c r="K3484" s="107"/>
      <c r="L3484" s="11"/>
      <c r="M3484" s="676"/>
    </row>
    <row r="3485" spans="2:13" x14ac:dyDescent="0.2">
      <c r="B3485" s="676"/>
      <c r="C3485" s="680"/>
      <c r="D3485" s="564" t="s">
        <v>2297</v>
      </c>
      <c r="E3485" s="66"/>
      <c r="F3485" s="705">
        <v>-2</v>
      </c>
      <c r="G3485" s="619">
        <v>1</v>
      </c>
      <c r="H3485" s="715">
        <v>2.1</v>
      </c>
      <c r="I3485" s="679"/>
      <c r="J3485" s="458">
        <f t="shared" si="68"/>
        <v>-4.2</v>
      </c>
      <c r="K3485" s="107"/>
      <c r="L3485" s="11"/>
      <c r="M3485" s="676"/>
    </row>
    <row r="3486" spans="2:13" x14ac:dyDescent="0.2">
      <c r="B3486" s="676"/>
      <c r="C3486" s="680"/>
      <c r="D3486" s="564" t="s">
        <v>2371</v>
      </c>
      <c r="E3486" s="66"/>
      <c r="F3486" s="705">
        <v>-1</v>
      </c>
      <c r="G3486" s="619">
        <v>1.6</v>
      </c>
      <c r="H3486" s="715">
        <v>1.4</v>
      </c>
      <c r="I3486" s="679"/>
      <c r="J3486" s="458">
        <f t="shared" si="68"/>
        <v>-2.2399999999999998</v>
      </c>
      <c r="K3486" s="107"/>
      <c r="L3486" s="11"/>
      <c r="M3486" s="676"/>
    </row>
    <row r="3487" spans="2:13" x14ac:dyDescent="0.2">
      <c r="B3487" s="676"/>
      <c r="C3487" s="677" t="s">
        <v>1732</v>
      </c>
      <c r="D3487" s="143" t="s">
        <v>2472</v>
      </c>
      <c r="E3487" s="66" t="s">
        <v>797</v>
      </c>
      <c r="F3487" s="705">
        <v>1</v>
      </c>
      <c r="G3487" s="619">
        <v>18.399999999999999</v>
      </c>
      <c r="H3487" s="679">
        <v>3.15</v>
      </c>
      <c r="I3487" s="679"/>
      <c r="J3487" s="458">
        <f t="shared" si="68"/>
        <v>57.959999999999994</v>
      </c>
      <c r="K3487" s="107"/>
      <c r="L3487" s="11"/>
      <c r="M3487" s="676"/>
    </row>
    <row r="3488" spans="2:13" x14ac:dyDescent="0.2">
      <c r="B3488" s="676"/>
      <c r="C3488" s="680"/>
      <c r="D3488" s="564" t="s">
        <v>2297</v>
      </c>
      <c r="E3488" s="66"/>
      <c r="F3488" s="705">
        <v>-1</v>
      </c>
      <c r="G3488" s="619">
        <v>1.2</v>
      </c>
      <c r="H3488" s="715">
        <v>2.1</v>
      </c>
      <c r="I3488" s="679"/>
      <c r="J3488" s="458">
        <f t="shared" si="68"/>
        <v>-2.52</v>
      </c>
      <c r="K3488" s="107"/>
      <c r="L3488" s="11"/>
      <c r="M3488" s="676"/>
    </row>
    <row r="3489" spans="2:13" x14ac:dyDescent="0.2">
      <c r="B3489" s="676"/>
      <c r="C3489" s="680"/>
      <c r="D3489" s="564" t="s">
        <v>2297</v>
      </c>
      <c r="E3489" s="66"/>
      <c r="F3489" s="705">
        <v>-1</v>
      </c>
      <c r="G3489" s="619">
        <v>0.9</v>
      </c>
      <c r="H3489" s="715">
        <v>2.1</v>
      </c>
      <c r="I3489" s="679"/>
      <c r="J3489" s="458">
        <f t="shared" si="68"/>
        <v>-1.8900000000000001</v>
      </c>
      <c r="K3489" s="107"/>
      <c r="L3489" s="11"/>
      <c r="M3489" s="676"/>
    </row>
    <row r="3490" spans="2:13" x14ac:dyDescent="0.2">
      <c r="B3490" s="676"/>
      <c r="C3490" s="680"/>
      <c r="D3490" s="564" t="s">
        <v>2297</v>
      </c>
      <c r="E3490" s="66"/>
      <c r="F3490" s="705">
        <v>-1</v>
      </c>
      <c r="G3490" s="619">
        <v>0.9</v>
      </c>
      <c r="H3490" s="715">
        <v>2.6</v>
      </c>
      <c r="I3490" s="679"/>
      <c r="J3490" s="458">
        <f t="shared" si="68"/>
        <v>-2.3400000000000003</v>
      </c>
      <c r="K3490" s="107"/>
      <c r="L3490" s="11"/>
      <c r="M3490" s="676"/>
    </row>
    <row r="3491" spans="2:13" x14ac:dyDescent="0.2">
      <c r="B3491" s="676"/>
      <c r="C3491" s="680"/>
      <c r="D3491" s="564" t="s">
        <v>2390</v>
      </c>
      <c r="E3491" s="66"/>
      <c r="F3491" s="705">
        <v>-1</v>
      </c>
      <c r="G3491" s="619">
        <v>0.5</v>
      </c>
      <c r="H3491" s="715">
        <v>4.17</v>
      </c>
      <c r="I3491" s="679"/>
      <c r="J3491" s="458">
        <f t="shared" si="68"/>
        <v>-2.085</v>
      </c>
      <c r="K3491" s="107"/>
      <c r="L3491" s="11"/>
      <c r="M3491" s="676"/>
    </row>
    <row r="3492" spans="2:13" x14ac:dyDescent="0.2">
      <c r="B3492" s="676"/>
      <c r="C3492" s="677" t="s">
        <v>1734</v>
      </c>
      <c r="D3492" s="143" t="s">
        <v>122</v>
      </c>
      <c r="E3492" s="66" t="s">
        <v>120</v>
      </c>
      <c r="F3492" s="705">
        <v>1</v>
      </c>
      <c r="G3492" s="619">
        <v>6.3</v>
      </c>
      <c r="H3492" s="679">
        <v>2.87</v>
      </c>
      <c r="I3492" s="679"/>
      <c r="J3492" s="458">
        <f t="shared" si="68"/>
        <v>18.081</v>
      </c>
      <c r="K3492" s="107"/>
      <c r="L3492" s="11"/>
      <c r="M3492" s="676"/>
    </row>
    <row r="3493" spans="2:13" x14ac:dyDescent="0.2">
      <c r="B3493" s="676"/>
      <c r="C3493" s="677"/>
      <c r="D3493" s="143" t="s">
        <v>2297</v>
      </c>
      <c r="E3493" s="699"/>
      <c r="F3493" s="705">
        <v>-1</v>
      </c>
      <c r="G3493" s="619">
        <v>0.9</v>
      </c>
      <c r="H3493" s="679">
        <v>1.3</v>
      </c>
      <c r="I3493" s="679"/>
      <c r="J3493" s="458">
        <f t="shared" si="68"/>
        <v>-1.1700000000000002</v>
      </c>
      <c r="K3493" s="107"/>
      <c r="L3493" s="11"/>
      <c r="M3493" s="676"/>
    </row>
    <row r="3494" spans="2:13" x14ac:dyDescent="0.2">
      <c r="B3494" s="676"/>
      <c r="C3494" s="680"/>
      <c r="D3494" s="564" t="s">
        <v>2371</v>
      </c>
      <c r="E3494" s="66"/>
      <c r="F3494" s="705">
        <v>-1</v>
      </c>
      <c r="G3494" s="619">
        <v>0.9</v>
      </c>
      <c r="H3494" s="715">
        <v>0.5</v>
      </c>
      <c r="I3494" s="679"/>
      <c r="J3494" s="458">
        <f t="shared" si="68"/>
        <v>-0.45</v>
      </c>
      <c r="K3494" s="107"/>
      <c r="L3494" s="11"/>
      <c r="M3494" s="676"/>
    </row>
    <row r="3495" spans="2:13" x14ac:dyDescent="0.2">
      <c r="B3495" s="676"/>
      <c r="C3495" s="677" t="s">
        <v>1735</v>
      </c>
      <c r="D3495" s="143" t="s">
        <v>2524</v>
      </c>
      <c r="E3495" s="66" t="s">
        <v>797</v>
      </c>
      <c r="F3495" s="705">
        <v>1</v>
      </c>
      <c r="G3495" s="619">
        <v>17.399999999999999</v>
      </c>
      <c r="H3495" s="679">
        <v>3.67</v>
      </c>
      <c r="I3495" s="679"/>
      <c r="J3495" s="458">
        <f t="shared" si="68"/>
        <v>63.857999999999997</v>
      </c>
      <c r="K3495" s="107"/>
      <c r="L3495" s="11"/>
      <c r="M3495" s="676"/>
    </row>
    <row r="3496" spans="2:13" x14ac:dyDescent="0.2">
      <c r="B3496" s="676"/>
      <c r="C3496" s="680"/>
      <c r="D3496" s="564" t="s">
        <v>2297</v>
      </c>
      <c r="E3496" s="66"/>
      <c r="F3496" s="705">
        <v>-2</v>
      </c>
      <c r="G3496" s="619">
        <v>1</v>
      </c>
      <c r="H3496" s="715">
        <v>2.1</v>
      </c>
      <c r="I3496" s="679"/>
      <c r="J3496" s="458">
        <f t="shared" si="68"/>
        <v>-4.2</v>
      </c>
      <c r="K3496" s="107"/>
      <c r="L3496" s="11"/>
      <c r="M3496" s="676"/>
    </row>
    <row r="3497" spans="2:13" x14ac:dyDescent="0.2">
      <c r="B3497" s="676"/>
      <c r="C3497" s="680"/>
      <c r="D3497" s="564" t="s">
        <v>2371</v>
      </c>
      <c r="E3497" s="66"/>
      <c r="F3497" s="705">
        <v>-1</v>
      </c>
      <c r="G3497" s="619">
        <v>1.6</v>
      </c>
      <c r="H3497" s="715">
        <v>1.4</v>
      </c>
      <c r="I3497" s="679"/>
      <c r="J3497" s="458">
        <f t="shared" si="68"/>
        <v>-2.2399999999999998</v>
      </c>
      <c r="K3497" s="107"/>
      <c r="L3497" s="11"/>
      <c r="M3497" s="676"/>
    </row>
    <row r="3498" spans="2:13" x14ac:dyDescent="0.2">
      <c r="B3498" s="676"/>
      <c r="C3498" s="680"/>
      <c r="D3498" s="143" t="s">
        <v>2390</v>
      </c>
      <c r="E3498" s="699"/>
      <c r="F3498" s="705">
        <v>-1</v>
      </c>
      <c r="G3498" s="619">
        <v>1</v>
      </c>
      <c r="H3498" s="715">
        <v>4.17</v>
      </c>
      <c r="I3498" s="679"/>
      <c r="J3498" s="458">
        <f t="shared" si="68"/>
        <v>-4.17</v>
      </c>
      <c r="K3498" s="107"/>
      <c r="L3498" s="11"/>
      <c r="M3498" s="676"/>
    </row>
    <row r="3499" spans="2:13" x14ac:dyDescent="0.2">
      <c r="B3499" s="676"/>
      <c r="C3499" s="677" t="s">
        <v>1737</v>
      </c>
      <c r="D3499" s="143" t="s">
        <v>2418</v>
      </c>
      <c r="E3499" s="66" t="s">
        <v>782</v>
      </c>
      <c r="F3499" s="705">
        <v>1</v>
      </c>
      <c r="G3499" s="619">
        <v>8.1</v>
      </c>
      <c r="H3499" s="679">
        <v>2.0699999999999998</v>
      </c>
      <c r="I3499" s="679"/>
      <c r="J3499" s="458">
        <f t="shared" si="68"/>
        <v>16.766999999999999</v>
      </c>
      <c r="K3499" s="107"/>
      <c r="L3499" s="11"/>
      <c r="M3499" s="676"/>
    </row>
    <row r="3500" spans="2:13" x14ac:dyDescent="0.3">
      <c r="B3500" s="676"/>
      <c r="C3500" s="725" t="s">
        <v>1738</v>
      </c>
      <c r="D3500" s="117" t="s">
        <v>177</v>
      </c>
      <c r="E3500" s="699" t="s">
        <v>786</v>
      </c>
      <c r="F3500" s="705">
        <v>1</v>
      </c>
      <c r="G3500" s="619">
        <v>8.1</v>
      </c>
      <c r="H3500" s="715">
        <v>2.67</v>
      </c>
      <c r="I3500" s="679"/>
      <c r="J3500" s="458">
        <f t="shared" si="68"/>
        <v>21.626999999999999</v>
      </c>
      <c r="K3500" s="107"/>
      <c r="L3500" s="11"/>
      <c r="M3500" s="676"/>
    </row>
    <row r="3501" spans="2:13" x14ac:dyDescent="0.2">
      <c r="B3501" s="676"/>
      <c r="C3501" s="677"/>
      <c r="D3501" s="143" t="s">
        <v>2297</v>
      </c>
      <c r="E3501" s="699"/>
      <c r="F3501" s="705">
        <v>-1</v>
      </c>
      <c r="G3501" s="619">
        <v>0.9</v>
      </c>
      <c r="H3501" s="715">
        <v>1</v>
      </c>
      <c r="I3501" s="679"/>
      <c r="J3501" s="458">
        <f t="shared" si="68"/>
        <v>-0.9</v>
      </c>
      <c r="K3501" s="107"/>
      <c r="L3501" s="11"/>
      <c r="M3501" s="676"/>
    </row>
    <row r="3502" spans="2:13" x14ac:dyDescent="0.3">
      <c r="B3502" s="676"/>
      <c r="C3502" s="725" t="s">
        <v>2160</v>
      </c>
      <c r="D3502" s="117" t="s">
        <v>571</v>
      </c>
      <c r="E3502" s="699" t="s">
        <v>125</v>
      </c>
      <c r="F3502" s="705">
        <v>1</v>
      </c>
      <c r="G3502" s="619">
        <v>46.3</v>
      </c>
      <c r="H3502" s="715">
        <v>2.0699999999999998</v>
      </c>
      <c r="I3502" s="679"/>
      <c r="J3502" s="458">
        <f t="shared" si="68"/>
        <v>95.84099999999998</v>
      </c>
      <c r="K3502" s="107"/>
      <c r="L3502" s="11"/>
      <c r="M3502" s="676"/>
    </row>
    <row r="3503" spans="2:13" x14ac:dyDescent="0.2">
      <c r="B3503" s="676"/>
      <c r="C3503" s="680"/>
      <c r="D3503" s="564" t="s">
        <v>2297</v>
      </c>
      <c r="E3503" s="66"/>
      <c r="F3503" s="705">
        <v>-1</v>
      </c>
      <c r="G3503" s="619">
        <v>1.2</v>
      </c>
      <c r="H3503" s="715">
        <v>0.5</v>
      </c>
      <c r="I3503" s="679"/>
      <c r="J3503" s="458">
        <f t="shared" si="68"/>
        <v>-0.6</v>
      </c>
      <c r="K3503" s="107"/>
      <c r="L3503" s="11"/>
      <c r="M3503" s="676"/>
    </row>
    <row r="3504" spans="2:13" x14ac:dyDescent="0.2">
      <c r="B3504" s="676"/>
      <c r="C3504" s="680"/>
      <c r="D3504" s="564" t="s">
        <v>2297</v>
      </c>
      <c r="E3504" s="66"/>
      <c r="F3504" s="705">
        <v>-5</v>
      </c>
      <c r="G3504" s="619">
        <v>1</v>
      </c>
      <c r="H3504" s="715">
        <v>0.5</v>
      </c>
      <c r="I3504" s="679"/>
      <c r="J3504" s="458">
        <f t="shared" si="68"/>
        <v>-2.5</v>
      </c>
      <c r="K3504" s="107"/>
      <c r="L3504" s="11"/>
      <c r="M3504" s="676"/>
    </row>
    <row r="3505" spans="2:13" x14ac:dyDescent="0.2">
      <c r="B3505" s="676"/>
      <c r="C3505" s="680"/>
      <c r="D3505" s="564" t="s">
        <v>2297</v>
      </c>
      <c r="E3505" s="66"/>
      <c r="F3505" s="705">
        <v>-1</v>
      </c>
      <c r="G3505" s="619">
        <v>0.9</v>
      </c>
      <c r="H3505" s="715">
        <v>0.5</v>
      </c>
      <c r="I3505" s="679"/>
      <c r="J3505" s="458">
        <f t="shared" si="68"/>
        <v>-0.45</v>
      </c>
      <c r="K3505" s="107"/>
      <c r="L3505" s="11"/>
      <c r="M3505" s="676"/>
    </row>
    <row r="3506" spans="2:13" x14ac:dyDescent="0.2">
      <c r="B3506" s="676"/>
      <c r="C3506" s="680"/>
      <c r="D3506" s="564" t="s">
        <v>2439</v>
      </c>
      <c r="E3506" s="66"/>
      <c r="F3506" s="705">
        <v>-1</v>
      </c>
      <c r="G3506" s="619">
        <v>1.65</v>
      </c>
      <c r="H3506" s="715">
        <v>0.5</v>
      </c>
      <c r="I3506" s="679"/>
      <c r="J3506" s="458">
        <f t="shared" si="68"/>
        <v>-0.82499999999999996</v>
      </c>
      <c r="K3506" s="107"/>
      <c r="L3506" s="11"/>
      <c r="M3506" s="676"/>
    </row>
    <row r="3507" spans="2:13" x14ac:dyDescent="0.2">
      <c r="B3507" s="676"/>
      <c r="C3507" s="680"/>
      <c r="D3507" s="564"/>
      <c r="E3507" s="66" t="s">
        <v>2358</v>
      </c>
      <c r="F3507" s="705">
        <v>-5</v>
      </c>
      <c r="G3507" s="619">
        <v>3.15</v>
      </c>
      <c r="H3507" s="715">
        <v>1</v>
      </c>
      <c r="I3507" s="679"/>
      <c r="J3507" s="458">
        <f t="shared" si="68"/>
        <v>-15.75</v>
      </c>
      <c r="K3507" s="107"/>
      <c r="L3507" s="11"/>
      <c r="M3507" s="676"/>
    </row>
    <row r="3508" spans="2:13" x14ac:dyDescent="0.2">
      <c r="B3508" s="676"/>
      <c r="C3508" s="680"/>
      <c r="D3508" s="564"/>
      <c r="E3508" s="66" t="s">
        <v>2525</v>
      </c>
      <c r="F3508" s="705">
        <v>-1</v>
      </c>
      <c r="G3508" s="619">
        <v>2.4</v>
      </c>
      <c r="H3508" s="715">
        <v>1</v>
      </c>
      <c r="I3508" s="679"/>
      <c r="J3508" s="458">
        <f t="shared" si="68"/>
        <v>-2.4</v>
      </c>
      <c r="K3508" s="107"/>
      <c r="L3508" s="11"/>
      <c r="M3508" s="676"/>
    </row>
    <row r="3509" spans="2:13" x14ac:dyDescent="0.2">
      <c r="B3509" s="676"/>
      <c r="C3509" s="680"/>
      <c r="D3509" s="564"/>
      <c r="E3509" s="66" t="s">
        <v>667</v>
      </c>
      <c r="F3509" s="705">
        <v>-4</v>
      </c>
      <c r="G3509" s="619">
        <v>1.6</v>
      </c>
      <c r="H3509" s="715">
        <v>1</v>
      </c>
      <c r="I3509" s="679"/>
      <c r="J3509" s="458">
        <f t="shared" si="68"/>
        <v>-6.4</v>
      </c>
      <c r="K3509" s="107"/>
      <c r="L3509" s="11"/>
      <c r="M3509" s="676"/>
    </row>
    <row r="3510" spans="2:13" x14ac:dyDescent="0.2">
      <c r="B3510" s="676"/>
      <c r="C3510" s="680"/>
      <c r="D3510" s="564" t="s">
        <v>2371</v>
      </c>
      <c r="E3510" s="66"/>
      <c r="F3510" s="705">
        <v>-1</v>
      </c>
      <c r="G3510" s="619">
        <v>0.9</v>
      </c>
      <c r="H3510" s="715">
        <v>0.5</v>
      </c>
      <c r="I3510" s="679"/>
      <c r="J3510" s="458">
        <f t="shared" si="68"/>
        <v>-0.45</v>
      </c>
      <c r="K3510" s="107"/>
      <c r="L3510" s="11"/>
      <c r="M3510" s="676"/>
    </row>
    <row r="3511" spans="2:13" x14ac:dyDescent="0.2">
      <c r="B3511" s="676"/>
      <c r="C3511" s="680"/>
      <c r="D3511" s="143" t="s">
        <v>2390</v>
      </c>
      <c r="E3511" s="699"/>
      <c r="F3511" s="705">
        <v>-1</v>
      </c>
      <c r="G3511" s="619">
        <v>4.3</v>
      </c>
      <c r="H3511" s="715">
        <v>2.57</v>
      </c>
      <c r="I3511" s="679"/>
      <c r="J3511" s="458">
        <f t="shared" si="68"/>
        <v>-11.050999999999998</v>
      </c>
      <c r="K3511" s="107"/>
      <c r="L3511" s="11"/>
      <c r="M3511" s="676"/>
    </row>
    <row r="3512" spans="2:13" x14ac:dyDescent="0.3">
      <c r="B3512" s="676"/>
      <c r="C3512" s="725" t="s">
        <v>1721</v>
      </c>
      <c r="D3512" s="117" t="s">
        <v>2526</v>
      </c>
      <c r="E3512" s="699" t="s">
        <v>797</v>
      </c>
      <c r="F3512" s="705">
        <v>1</v>
      </c>
      <c r="G3512" s="619">
        <v>15.7</v>
      </c>
      <c r="H3512" s="715">
        <v>3.15</v>
      </c>
      <c r="I3512" s="679"/>
      <c r="J3512" s="458">
        <f t="shared" si="68"/>
        <v>49.454999999999998</v>
      </c>
      <c r="K3512" s="107"/>
      <c r="L3512" s="11"/>
      <c r="M3512" s="676"/>
    </row>
    <row r="3513" spans="2:13" x14ac:dyDescent="0.2">
      <c r="B3513" s="676"/>
      <c r="C3513" s="680"/>
      <c r="D3513" s="564" t="s">
        <v>2297</v>
      </c>
      <c r="E3513" s="66"/>
      <c r="F3513" s="705">
        <v>-1</v>
      </c>
      <c r="G3513" s="619">
        <v>1</v>
      </c>
      <c r="H3513" s="715">
        <v>2.1</v>
      </c>
      <c r="I3513" s="679"/>
      <c r="J3513" s="458">
        <f t="shared" si="68"/>
        <v>-2.1</v>
      </c>
      <c r="K3513" s="107"/>
      <c r="L3513" s="11"/>
      <c r="M3513" s="676"/>
    </row>
    <row r="3514" spans="2:13" x14ac:dyDescent="0.2">
      <c r="B3514" s="676"/>
      <c r="C3514" s="680"/>
      <c r="D3514" s="564" t="s">
        <v>2371</v>
      </c>
      <c r="E3514" s="66"/>
      <c r="F3514" s="705">
        <v>-1</v>
      </c>
      <c r="G3514" s="619">
        <v>1.8</v>
      </c>
      <c r="H3514" s="715">
        <v>1.4</v>
      </c>
      <c r="I3514" s="679"/>
      <c r="J3514" s="458">
        <f t="shared" si="68"/>
        <v>-2.52</v>
      </c>
      <c r="K3514" s="107"/>
      <c r="L3514" s="11"/>
      <c r="M3514" s="676"/>
    </row>
    <row r="3515" spans="2:13" x14ac:dyDescent="0.3">
      <c r="B3515" s="676"/>
      <c r="C3515" s="725" t="s">
        <v>1722</v>
      </c>
      <c r="D3515" s="117" t="s">
        <v>2527</v>
      </c>
      <c r="E3515" s="699" t="s">
        <v>797</v>
      </c>
      <c r="F3515" s="705">
        <v>1</v>
      </c>
      <c r="G3515" s="619">
        <v>16</v>
      </c>
      <c r="H3515" s="715">
        <v>3.15</v>
      </c>
      <c r="I3515" s="679"/>
      <c r="J3515" s="458">
        <f t="shared" si="68"/>
        <v>50.4</v>
      </c>
      <c r="K3515" s="107"/>
      <c r="L3515" s="11"/>
      <c r="M3515" s="676"/>
    </row>
    <row r="3516" spans="2:13" x14ac:dyDescent="0.2">
      <c r="B3516" s="676"/>
      <c r="C3516" s="680"/>
      <c r="D3516" s="564" t="s">
        <v>2297</v>
      </c>
      <c r="E3516" s="66"/>
      <c r="F3516" s="705">
        <v>-1</v>
      </c>
      <c r="G3516" s="619">
        <v>1</v>
      </c>
      <c r="H3516" s="715">
        <v>2.1</v>
      </c>
      <c r="I3516" s="679"/>
      <c r="J3516" s="458">
        <f t="shared" si="68"/>
        <v>-2.1</v>
      </c>
      <c r="K3516" s="107"/>
      <c r="L3516" s="11"/>
      <c r="M3516" s="676"/>
    </row>
    <row r="3517" spans="2:13" x14ac:dyDescent="0.2">
      <c r="B3517" s="676"/>
      <c r="C3517" s="680"/>
      <c r="D3517" s="564" t="s">
        <v>2371</v>
      </c>
      <c r="E3517" s="66"/>
      <c r="F3517" s="705">
        <v>-1</v>
      </c>
      <c r="G3517" s="619">
        <v>1.6</v>
      </c>
      <c r="H3517" s="715">
        <v>1.4</v>
      </c>
      <c r="I3517" s="679"/>
      <c r="J3517" s="458">
        <f t="shared" si="68"/>
        <v>-2.2399999999999998</v>
      </c>
      <c r="K3517" s="107"/>
      <c r="L3517" s="11"/>
      <c r="M3517" s="676"/>
    </row>
    <row r="3518" spans="2:13" x14ac:dyDescent="0.2">
      <c r="B3518" s="676"/>
      <c r="C3518" s="680"/>
      <c r="D3518" s="143" t="s">
        <v>2390</v>
      </c>
      <c r="E3518" s="699"/>
      <c r="F3518" s="705">
        <v>-1</v>
      </c>
      <c r="G3518" s="619">
        <v>1.8</v>
      </c>
      <c r="H3518" s="715">
        <v>4.17</v>
      </c>
      <c r="I3518" s="679"/>
      <c r="J3518" s="458">
        <f t="shared" si="68"/>
        <v>-7.5060000000000002</v>
      </c>
      <c r="K3518" s="107"/>
      <c r="L3518" s="11"/>
      <c r="M3518" s="676"/>
    </row>
    <row r="3519" spans="2:13" x14ac:dyDescent="0.2">
      <c r="B3519" s="676"/>
      <c r="C3519" s="677"/>
      <c r="D3519" s="143" t="s">
        <v>2307</v>
      </c>
      <c r="E3519" s="699"/>
      <c r="F3519" s="705">
        <v>-1</v>
      </c>
      <c r="G3519" s="619">
        <v>0.67</v>
      </c>
      <c r="H3519" s="715">
        <v>3.15</v>
      </c>
      <c r="I3519" s="679"/>
      <c r="J3519" s="458">
        <f t="shared" si="68"/>
        <v>-2.1105</v>
      </c>
      <c r="K3519" s="107"/>
      <c r="L3519" s="11"/>
      <c r="M3519" s="676"/>
    </row>
    <row r="3520" spans="2:13" x14ac:dyDescent="0.3">
      <c r="B3520" s="676"/>
      <c r="C3520" s="725" t="s">
        <v>1724</v>
      </c>
      <c r="D3520" s="117" t="s">
        <v>357</v>
      </c>
      <c r="E3520" s="699" t="s">
        <v>797</v>
      </c>
      <c r="F3520" s="705">
        <v>1</v>
      </c>
      <c r="G3520" s="619">
        <v>15.7</v>
      </c>
      <c r="H3520" s="715">
        <v>3.15</v>
      </c>
      <c r="I3520" s="679"/>
      <c r="J3520" s="458">
        <f t="shared" si="68"/>
        <v>49.454999999999998</v>
      </c>
      <c r="K3520" s="107"/>
      <c r="L3520" s="11"/>
      <c r="M3520" s="676"/>
    </row>
    <row r="3521" spans="2:13" x14ac:dyDescent="0.2">
      <c r="B3521" s="676"/>
      <c r="C3521" s="680"/>
      <c r="D3521" s="564" t="s">
        <v>2297</v>
      </c>
      <c r="E3521" s="66"/>
      <c r="F3521" s="705">
        <v>-1</v>
      </c>
      <c r="G3521" s="619">
        <v>1</v>
      </c>
      <c r="H3521" s="715">
        <v>2.1</v>
      </c>
      <c r="I3521" s="679"/>
      <c r="J3521" s="458">
        <f t="shared" si="68"/>
        <v>-2.1</v>
      </c>
      <c r="K3521" s="107"/>
      <c r="L3521" s="11"/>
      <c r="M3521" s="676"/>
    </row>
    <row r="3522" spans="2:13" x14ac:dyDescent="0.2">
      <c r="B3522" s="676"/>
      <c r="C3522" s="680"/>
      <c r="D3522" s="564" t="s">
        <v>2371</v>
      </c>
      <c r="E3522" s="66"/>
      <c r="F3522" s="705">
        <v>-1</v>
      </c>
      <c r="G3522" s="619">
        <v>1.8</v>
      </c>
      <c r="H3522" s="715">
        <v>1.4</v>
      </c>
      <c r="I3522" s="679"/>
      <c r="J3522" s="458">
        <f t="shared" si="68"/>
        <v>-2.52</v>
      </c>
      <c r="K3522" s="107"/>
      <c r="L3522" s="11"/>
      <c r="M3522" s="676"/>
    </row>
    <row r="3523" spans="2:13" x14ac:dyDescent="0.3">
      <c r="B3523" s="676"/>
      <c r="C3523" s="725" t="s">
        <v>1725</v>
      </c>
      <c r="D3523" s="117" t="s">
        <v>2528</v>
      </c>
      <c r="E3523" s="699" t="s">
        <v>797</v>
      </c>
      <c r="F3523" s="705">
        <v>1</v>
      </c>
      <c r="G3523" s="619">
        <v>15.7</v>
      </c>
      <c r="H3523" s="715">
        <v>3.67</v>
      </c>
      <c r="I3523" s="679"/>
      <c r="J3523" s="458">
        <f t="shared" si="68"/>
        <v>57.619</v>
      </c>
      <c r="K3523" s="107"/>
      <c r="L3523" s="11"/>
      <c r="M3523" s="676"/>
    </row>
    <row r="3524" spans="2:13" x14ac:dyDescent="0.2">
      <c r="B3524" s="676"/>
      <c r="C3524" s="680"/>
      <c r="D3524" s="564" t="s">
        <v>2297</v>
      </c>
      <c r="E3524" s="66"/>
      <c r="F3524" s="705">
        <v>-1</v>
      </c>
      <c r="G3524" s="619">
        <v>1</v>
      </c>
      <c r="H3524" s="715">
        <v>2.1</v>
      </c>
      <c r="I3524" s="679"/>
      <c r="J3524" s="458">
        <f t="shared" si="68"/>
        <v>-2.1</v>
      </c>
      <c r="K3524" s="107"/>
      <c r="L3524" s="11"/>
      <c r="M3524" s="676"/>
    </row>
    <row r="3525" spans="2:13" x14ac:dyDescent="0.2">
      <c r="B3525" s="676"/>
      <c r="C3525" s="680"/>
      <c r="D3525" s="564" t="s">
        <v>2371</v>
      </c>
      <c r="E3525" s="66"/>
      <c r="F3525" s="705">
        <v>-1</v>
      </c>
      <c r="G3525" s="619">
        <v>1.8</v>
      </c>
      <c r="H3525" s="715">
        <v>1.4</v>
      </c>
      <c r="I3525" s="679"/>
      <c r="J3525" s="458">
        <f t="shared" si="68"/>
        <v>-2.52</v>
      </c>
      <c r="K3525" s="107"/>
      <c r="L3525" s="11"/>
      <c r="M3525" s="676"/>
    </row>
    <row r="3526" spans="2:13" x14ac:dyDescent="0.2">
      <c r="B3526" s="676"/>
      <c r="C3526" s="680"/>
      <c r="D3526" s="143" t="s">
        <v>2390</v>
      </c>
      <c r="E3526" s="699"/>
      <c r="F3526" s="705">
        <v>-1</v>
      </c>
      <c r="G3526" s="619">
        <v>0.55000000000000004</v>
      </c>
      <c r="H3526" s="715">
        <v>4.17</v>
      </c>
      <c r="I3526" s="679"/>
      <c r="J3526" s="458">
        <f t="shared" si="68"/>
        <v>-2.2935000000000003</v>
      </c>
      <c r="K3526" s="107"/>
      <c r="L3526" s="11"/>
      <c r="M3526" s="676"/>
    </row>
    <row r="3527" spans="2:13" x14ac:dyDescent="0.2">
      <c r="B3527" s="676"/>
      <c r="C3527" s="677" t="s">
        <v>1742</v>
      </c>
      <c r="D3527" s="143" t="s">
        <v>834</v>
      </c>
      <c r="E3527" s="699" t="s">
        <v>120</v>
      </c>
      <c r="F3527" s="705">
        <v>1</v>
      </c>
      <c r="G3527" s="619">
        <v>7.2</v>
      </c>
      <c r="H3527" s="715">
        <v>1.2</v>
      </c>
      <c r="I3527" s="679"/>
      <c r="J3527" s="458">
        <f t="shared" si="68"/>
        <v>8.64</v>
      </c>
      <c r="K3527" s="107"/>
      <c r="L3527" s="11"/>
      <c r="M3527" s="676"/>
    </row>
    <row r="3528" spans="2:13" x14ac:dyDescent="0.2">
      <c r="B3528" s="676"/>
      <c r="C3528" s="680"/>
      <c r="D3528" s="564" t="s">
        <v>2297</v>
      </c>
      <c r="E3528" s="66"/>
      <c r="F3528" s="705">
        <v>-1</v>
      </c>
      <c r="G3528" s="619">
        <v>0.8</v>
      </c>
      <c r="H3528" s="715">
        <v>1.2</v>
      </c>
      <c r="I3528" s="679"/>
      <c r="J3528" s="458">
        <f t="shared" si="68"/>
        <v>-0.96</v>
      </c>
      <c r="K3528" s="107"/>
      <c r="L3528" s="11"/>
      <c r="M3528" s="676"/>
    </row>
    <row r="3529" spans="2:13" x14ac:dyDescent="0.2">
      <c r="B3529" s="676"/>
      <c r="C3529" s="677" t="s">
        <v>1743</v>
      </c>
      <c r="D3529" s="143" t="s">
        <v>834</v>
      </c>
      <c r="E3529" s="699" t="s">
        <v>120</v>
      </c>
      <c r="F3529" s="705">
        <v>1</v>
      </c>
      <c r="G3529" s="619">
        <v>6</v>
      </c>
      <c r="H3529" s="715">
        <v>1.2</v>
      </c>
      <c r="I3529" s="679"/>
      <c r="J3529" s="458">
        <f t="shared" si="68"/>
        <v>7.1999999999999993</v>
      </c>
      <c r="K3529" s="107"/>
      <c r="L3529" s="11"/>
      <c r="M3529" s="676"/>
    </row>
    <row r="3530" spans="2:13" x14ac:dyDescent="0.2">
      <c r="B3530" s="676"/>
      <c r="C3530" s="680"/>
      <c r="D3530" s="564" t="s">
        <v>2297</v>
      </c>
      <c r="E3530" s="66"/>
      <c r="F3530" s="705">
        <v>-1</v>
      </c>
      <c r="G3530" s="619">
        <v>0.8</v>
      </c>
      <c r="H3530" s="715">
        <v>1.2</v>
      </c>
      <c r="I3530" s="679"/>
      <c r="J3530" s="458">
        <f t="shared" si="68"/>
        <v>-0.96</v>
      </c>
      <c r="K3530" s="107"/>
      <c r="L3530" s="11"/>
      <c r="M3530" s="676"/>
    </row>
    <row r="3531" spans="2:13" x14ac:dyDescent="0.2">
      <c r="B3531" s="676"/>
      <c r="C3531" s="677" t="s">
        <v>1740</v>
      </c>
      <c r="D3531" s="143" t="s">
        <v>2529</v>
      </c>
      <c r="E3531" s="699" t="s">
        <v>2484</v>
      </c>
      <c r="F3531" s="705">
        <v>1</v>
      </c>
      <c r="G3531" s="619">
        <v>17.3</v>
      </c>
      <c r="H3531" s="715">
        <v>3.57</v>
      </c>
      <c r="I3531" s="679"/>
      <c r="J3531" s="458">
        <f>PRODUCT(F3531:I3531)</f>
        <v>61.761000000000003</v>
      </c>
      <c r="K3531" s="107"/>
      <c r="L3531" s="11"/>
      <c r="M3531" s="676"/>
    </row>
    <row r="3532" spans="2:13" x14ac:dyDescent="0.2">
      <c r="B3532" s="676"/>
      <c r="C3532" s="680"/>
      <c r="D3532" s="564" t="s">
        <v>2297</v>
      </c>
      <c r="E3532" s="66"/>
      <c r="F3532" s="705">
        <v>-1</v>
      </c>
      <c r="G3532" s="619">
        <v>1.2</v>
      </c>
      <c r="H3532" s="715">
        <v>2</v>
      </c>
      <c r="I3532" s="679"/>
      <c r="J3532" s="458">
        <f>PRODUCT(F3532:I3532)</f>
        <v>-2.4</v>
      </c>
      <c r="K3532" s="107"/>
      <c r="L3532" s="11"/>
      <c r="M3532" s="676"/>
    </row>
    <row r="3533" spans="2:13" x14ac:dyDescent="0.2">
      <c r="B3533" s="676"/>
      <c r="C3533" s="677"/>
      <c r="D3533" s="143"/>
      <c r="E3533" s="66" t="s">
        <v>2453</v>
      </c>
      <c r="F3533" s="705">
        <v>-1</v>
      </c>
      <c r="G3533" s="619">
        <v>0.2</v>
      </c>
      <c r="H3533" s="679">
        <v>0.2</v>
      </c>
      <c r="I3533" s="679"/>
      <c r="J3533" s="458">
        <f>PRODUCT(F3533:I3533)</f>
        <v>-4.0000000000000008E-2</v>
      </c>
      <c r="K3533" s="107"/>
      <c r="L3533" s="11"/>
      <c r="M3533" s="676"/>
    </row>
    <row r="3534" spans="2:13" x14ac:dyDescent="0.2">
      <c r="B3534" s="676"/>
      <c r="C3534" s="677"/>
      <c r="D3534" s="143"/>
      <c r="E3534" s="66" t="s">
        <v>2513</v>
      </c>
      <c r="F3534" s="705">
        <v>-1</v>
      </c>
      <c r="G3534" s="619">
        <v>1.06</v>
      </c>
      <c r="H3534" s="679">
        <v>1.06</v>
      </c>
      <c r="I3534" s="679"/>
      <c r="J3534" s="458">
        <f>PRODUCT(F3534:I3534)</f>
        <v>-1.1236000000000002</v>
      </c>
      <c r="K3534" s="107"/>
      <c r="L3534" s="11"/>
      <c r="M3534" s="676"/>
    </row>
    <row r="3535" spans="2:13" x14ac:dyDescent="0.2">
      <c r="B3535" s="676"/>
      <c r="C3535" s="680"/>
      <c r="D3535" s="143" t="s">
        <v>2390</v>
      </c>
      <c r="E3535" s="699"/>
      <c r="F3535" s="705">
        <v>-1</v>
      </c>
      <c r="G3535" s="619">
        <v>1.26</v>
      </c>
      <c r="H3535" s="715">
        <v>4.07</v>
      </c>
      <c r="I3535" s="679"/>
      <c r="J3535" s="458">
        <f>PRODUCT(F3535:I3535)</f>
        <v>-5.1282000000000005</v>
      </c>
      <c r="K3535" s="107"/>
      <c r="L3535" s="11"/>
      <c r="M3535" s="676"/>
    </row>
    <row r="3536" spans="2:13" x14ac:dyDescent="0.25">
      <c r="B3536" s="728"/>
      <c r="C3536" s="728"/>
      <c r="D3536" s="728"/>
      <c r="E3536" s="728"/>
      <c r="F3536" s="728"/>
      <c r="G3536" s="728"/>
      <c r="H3536" s="728"/>
      <c r="I3536" s="728"/>
      <c r="J3536" s="728"/>
      <c r="K3536" s="728"/>
      <c r="L3536" s="728"/>
      <c r="M3536" s="728"/>
    </row>
    <row r="3537" spans="2:13" x14ac:dyDescent="0.3">
      <c r="B3537" s="676"/>
      <c r="C3537" s="677"/>
      <c r="D3537" s="724" t="s">
        <v>203</v>
      </c>
      <c r="E3537" s="16"/>
      <c r="F3537" s="678"/>
      <c r="G3537" s="619"/>
      <c r="H3537" s="679"/>
      <c r="I3537" s="679"/>
      <c r="J3537" s="527">
        <f>PRODUCT(F3537:I3537)</f>
        <v>0</v>
      </c>
      <c r="K3537" s="113"/>
      <c r="L3537" s="12"/>
      <c r="M3537" s="676"/>
    </row>
    <row r="3538" spans="2:13" x14ac:dyDescent="0.3">
      <c r="B3538" s="676"/>
      <c r="C3538" s="680"/>
      <c r="D3538" s="690" t="s">
        <v>1750</v>
      </c>
      <c r="E3538" s="700"/>
      <c r="F3538" s="678"/>
      <c r="G3538" s="619"/>
      <c r="H3538" s="715"/>
      <c r="I3538" s="679"/>
      <c r="J3538" s="527"/>
      <c r="K3538" s="113"/>
      <c r="L3538" s="12"/>
      <c r="M3538" s="676"/>
    </row>
    <row r="3539" spans="2:13" x14ac:dyDescent="0.3">
      <c r="B3539" s="676"/>
      <c r="C3539" s="725" t="s">
        <v>1751</v>
      </c>
      <c r="D3539" s="117" t="s">
        <v>1027</v>
      </c>
      <c r="E3539" s="675" t="s">
        <v>2484</v>
      </c>
      <c r="F3539" s="705">
        <v>1</v>
      </c>
      <c r="G3539" s="619">
        <v>20.2</v>
      </c>
      <c r="H3539" s="715">
        <v>3.57</v>
      </c>
      <c r="I3539" s="679"/>
      <c r="J3539" s="527">
        <f t="shared" ref="J3539:J3544" si="69">PRODUCT(F3539:I3539)</f>
        <v>72.11399999999999</v>
      </c>
      <c r="K3539" s="107"/>
      <c r="L3539" s="11"/>
      <c r="M3539" s="676"/>
    </row>
    <row r="3540" spans="2:13" x14ac:dyDescent="0.2">
      <c r="B3540" s="676"/>
      <c r="C3540" s="680"/>
      <c r="D3540" s="564" t="s">
        <v>2297</v>
      </c>
      <c r="E3540" s="66"/>
      <c r="F3540" s="705">
        <v>-1</v>
      </c>
      <c r="G3540" s="619">
        <v>1.2</v>
      </c>
      <c r="H3540" s="715">
        <v>2</v>
      </c>
      <c r="I3540" s="679"/>
      <c r="J3540" s="458">
        <f t="shared" si="69"/>
        <v>-2.4</v>
      </c>
      <c r="K3540" s="107"/>
      <c r="L3540" s="11"/>
      <c r="M3540" s="676"/>
    </row>
    <row r="3541" spans="2:13" x14ac:dyDescent="0.2">
      <c r="B3541" s="676"/>
      <c r="C3541" s="677"/>
      <c r="D3541" s="143"/>
      <c r="E3541" s="66" t="s">
        <v>2453</v>
      </c>
      <c r="F3541" s="705">
        <v>-1</v>
      </c>
      <c r="G3541" s="619">
        <v>0.2</v>
      </c>
      <c r="H3541" s="679">
        <v>0.2</v>
      </c>
      <c r="I3541" s="679"/>
      <c r="J3541" s="458">
        <f t="shared" si="69"/>
        <v>-4.0000000000000008E-2</v>
      </c>
      <c r="K3541" s="107"/>
      <c r="L3541" s="11"/>
      <c r="M3541" s="676"/>
    </row>
    <row r="3542" spans="2:13" x14ac:dyDescent="0.2">
      <c r="B3542" s="676"/>
      <c r="C3542" s="677"/>
      <c r="D3542" s="143"/>
      <c r="E3542" s="66" t="s">
        <v>2513</v>
      </c>
      <c r="F3542" s="705">
        <v>-2</v>
      </c>
      <c r="G3542" s="619">
        <v>0.56000000000000005</v>
      </c>
      <c r="H3542" s="679">
        <v>0.56000000000000005</v>
      </c>
      <c r="I3542" s="679"/>
      <c r="J3542" s="458">
        <f t="shared" si="69"/>
        <v>-0.62720000000000009</v>
      </c>
      <c r="K3542" s="107"/>
      <c r="L3542" s="11"/>
      <c r="M3542" s="676"/>
    </row>
    <row r="3543" spans="2:13" x14ac:dyDescent="0.2">
      <c r="B3543" s="676"/>
      <c r="C3543" s="677"/>
      <c r="D3543" s="143" t="s">
        <v>2390</v>
      </c>
      <c r="E3543" s="66"/>
      <c r="F3543" s="705">
        <v>-1</v>
      </c>
      <c r="G3543" s="619">
        <v>0.35</v>
      </c>
      <c r="H3543" s="679">
        <v>4.07</v>
      </c>
      <c r="I3543" s="679"/>
      <c r="J3543" s="458">
        <f t="shared" si="69"/>
        <v>-1.4245000000000001</v>
      </c>
      <c r="K3543" s="107"/>
      <c r="L3543" s="11"/>
      <c r="M3543" s="676"/>
    </row>
    <row r="3544" spans="2:13" x14ac:dyDescent="0.3">
      <c r="B3544" s="676"/>
      <c r="C3544" s="725" t="s">
        <v>1770</v>
      </c>
      <c r="D3544" s="117" t="s">
        <v>1771</v>
      </c>
      <c r="E3544" s="675" t="s">
        <v>128</v>
      </c>
      <c r="F3544" s="705">
        <v>1</v>
      </c>
      <c r="G3544" s="619">
        <v>15.4</v>
      </c>
      <c r="H3544" s="715">
        <v>4.07</v>
      </c>
      <c r="I3544" s="679"/>
      <c r="J3544" s="527">
        <f t="shared" si="69"/>
        <v>62.678000000000004</v>
      </c>
      <c r="K3544" s="107"/>
      <c r="L3544" s="11"/>
      <c r="M3544" s="676"/>
    </row>
    <row r="3545" spans="2:13" x14ac:dyDescent="0.2">
      <c r="B3545" s="676"/>
      <c r="C3545" s="680"/>
      <c r="D3545" s="564" t="s">
        <v>2297</v>
      </c>
      <c r="E3545" s="66"/>
      <c r="F3545" s="705">
        <v>-1</v>
      </c>
      <c r="G3545" s="619">
        <v>0.9</v>
      </c>
      <c r="H3545" s="715">
        <v>2</v>
      </c>
      <c r="I3545" s="679"/>
      <c r="J3545" s="458">
        <f t="shared" ref="J3545:J3604" si="70">PRODUCT(F3545:I3545)</f>
        <v>-1.8</v>
      </c>
      <c r="K3545" s="107"/>
      <c r="L3545" s="11"/>
      <c r="M3545" s="676"/>
    </row>
    <row r="3546" spans="2:13" x14ac:dyDescent="0.2">
      <c r="B3546" s="676"/>
      <c r="C3546" s="680"/>
      <c r="D3546" s="564" t="s">
        <v>2297</v>
      </c>
      <c r="E3546" s="66"/>
      <c r="F3546" s="705">
        <v>-1</v>
      </c>
      <c r="G3546" s="619">
        <v>0.8</v>
      </c>
      <c r="H3546" s="715">
        <v>2</v>
      </c>
      <c r="I3546" s="679"/>
      <c r="J3546" s="458">
        <f t="shared" si="70"/>
        <v>-1.6</v>
      </c>
      <c r="K3546" s="107"/>
      <c r="L3546" s="11"/>
      <c r="M3546" s="676"/>
    </row>
    <row r="3547" spans="2:13" x14ac:dyDescent="0.2">
      <c r="B3547" s="676"/>
      <c r="C3547" s="680"/>
      <c r="D3547" s="564" t="s">
        <v>2439</v>
      </c>
      <c r="E3547" s="66"/>
      <c r="F3547" s="705">
        <v>-1</v>
      </c>
      <c r="G3547" s="619">
        <v>0.9</v>
      </c>
      <c r="H3547" s="715">
        <v>2</v>
      </c>
      <c r="I3547" s="679"/>
      <c r="J3547" s="458">
        <f t="shared" si="70"/>
        <v>-1.8</v>
      </c>
      <c r="K3547" s="107"/>
      <c r="L3547" s="11"/>
      <c r="M3547" s="676"/>
    </row>
    <row r="3548" spans="2:13" x14ac:dyDescent="0.2">
      <c r="B3548" s="676"/>
      <c r="C3548" s="680"/>
      <c r="D3548" s="564" t="s">
        <v>2371</v>
      </c>
      <c r="E3548" s="66"/>
      <c r="F3548" s="705">
        <v>-1</v>
      </c>
      <c r="G3548" s="619">
        <v>1.8</v>
      </c>
      <c r="H3548" s="715">
        <v>1.4</v>
      </c>
      <c r="I3548" s="679"/>
      <c r="J3548" s="458">
        <f t="shared" si="70"/>
        <v>-2.52</v>
      </c>
      <c r="K3548" s="107"/>
      <c r="L3548" s="11"/>
      <c r="M3548" s="676"/>
    </row>
    <row r="3549" spans="2:13" x14ac:dyDescent="0.3">
      <c r="B3549" s="676"/>
      <c r="C3549" s="725" t="s">
        <v>2193</v>
      </c>
      <c r="D3549" s="117" t="s">
        <v>213</v>
      </c>
      <c r="E3549" s="675" t="s">
        <v>121</v>
      </c>
      <c r="F3549" s="705">
        <v>1</v>
      </c>
      <c r="G3549" s="619">
        <v>7.5</v>
      </c>
      <c r="H3549" s="715">
        <v>2.27</v>
      </c>
      <c r="I3549" s="679"/>
      <c r="J3549" s="527">
        <f t="shared" si="70"/>
        <v>17.024999999999999</v>
      </c>
      <c r="K3549" s="107"/>
      <c r="L3549" s="11"/>
      <c r="M3549" s="676"/>
    </row>
    <row r="3550" spans="2:13" x14ac:dyDescent="0.2">
      <c r="B3550" s="676"/>
      <c r="C3550" s="680"/>
      <c r="D3550" s="564" t="s">
        <v>2297</v>
      </c>
      <c r="E3550" s="66"/>
      <c r="F3550" s="705">
        <v>-1</v>
      </c>
      <c r="G3550" s="619">
        <v>0.8</v>
      </c>
      <c r="H3550" s="715">
        <v>0.2</v>
      </c>
      <c r="I3550" s="679"/>
      <c r="J3550" s="458">
        <f t="shared" si="70"/>
        <v>-0.16000000000000003</v>
      </c>
      <c r="K3550" s="107"/>
      <c r="L3550" s="11"/>
      <c r="M3550" s="676"/>
    </row>
    <row r="3551" spans="2:13" x14ac:dyDescent="0.2">
      <c r="B3551" s="676"/>
      <c r="C3551" s="680"/>
      <c r="D3551" s="564" t="s">
        <v>2371</v>
      </c>
      <c r="E3551" s="66"/>
      <c r="F3551" s="705">
        <v>-1</v>
      </c>
      <c r="G3551" s="619">
        <v>0.9</v>
      </c>
      <c r="H3551" s="715">
        <v>0.5</v>
      </c>
      <c r="I3551" s="679"/>
      <c r="J3551" s="458">
        <f t="shared" si="70"/>
        <v>-0.45</v>
      </c>
      <c r="K3551" s="107"/>
      <c r="L3551" s="11"/>
      <c r="M3551" s="676"/>
    </row>
    <row r="3552" spans="2:13" x14ac:dyDescent="0.3">
      <c r="B3552" s="676"/>
      <c r="C3552" s="725" t="s">
        <v>2149</v>
      </c>
      <c r="D3552" s="117" t="s">
        <v>1771</v>
      </c>
      <c r="E3552" s="675" t="s">
        <v>128</v>
      </c>
      <c r="F3552" s="705">
        <v>1</v>
      </c>
      <c r="G3552" s="619">
        <v>15.4</v>
      </c>
      <c r="H3552" s="715">
        <v>3.57</v>
      </c>
      <c r="I3552" s="679"/>
      <c r="J3552" s="527">
        <f t="shared" si="70"/>
        <v>54.978000000000002</v>
      </c>
      <c r="K3552" s="107"/>
      <c r="L3552" s="11"/>
      <c r="M3552" s="676"/>
    </row>
    <row r="3553" spans="2:13" x14ac:dyDescent="0.2">
      <c r="B3553" s="676"/>
      <c r="C3553" s="680"/>
      <c r="D3553" s="564" t="s">
        <v>2297</v>
      </c>
      <c r="E3553" s="66"/>
      <c r="F3553" s="705">
        <v>-1</v>
      </c>
      <c r="G3553" s="619">
        <v>0.9</v>
      </c>
      <c r="H3553" s="715">
        <v>2</v>
      </c>
      <c r="I3553" s="679"/>
      <c r="J3553" s="458">
        <f t="shared" si="70"/>
        <v>-1.8</v>
      </c>
      <c r="K3553" s="107"/>
      <c r="L3553" s="11"/>
      <c r="M3553" s="676"/>
    </row>
    <row r="3554" spans="2:13" x14ac:dyDescent="0.2">
      <c r="B3554" s="676"/>
      <c r="C3554" s="680"/>
      <c r="D3554" s="564" t="s">
        <v>2297</v>
      </c>
      <c r="E3554" s="66"/>
      <c r="F3554" s="705">
        <v>-1</v>
      </c>
      <c r="G3554" s="619">
        <v>0.8</v>
      </c>
      <c r="H3554" s="715">
        <v>2</v>
      </c>
      <c r="I3554" s="679"/>
      <c r="J3554" s="458">
        <f t="shared" si="70"/>
        <v>-1.6</v>
      </c>
      <c r="K3554" s="107"/>
      <c r="L3554" s="11"/>
      <c r="M3554" s="676"/>
    </row>
    <row r="3555" spans="2:13" x14ac:dyDescent="0.2">
      <c r="B3555" s="676"/>
      <c r="C3555" s="680"/>
      <c r="D3555" s="564" t="s">
        <v>2439</v>
      </c>
      <c r="E3555" s="66"/>
      <c r="F3555" s="705">
        <v>-1</v>
      </c>
      <c r="G3555" s="619">
        <v>0.9</v>
      </c>
      <c r="H3555" s="715">
        <v>2</v>
      </c>
      <c r="I3555" s="679"/>
      <c r="J3555" s="458">
        <f t="shared" si="70"/>
        <v>-1.8</v>
      </c>
      <c r="K3555" s="107"/>
      <c r="L3555" s="11"/>
      <c r="M3555" s="676"/>
    </row>
    <row r="3556" spans="2:13" x14ac:dyDescent="0.2">
      <c r="B3556" s="676"/>
      <c r="C3556" s="680"/>
      <c r="D3556" s="564" t="s">
        <v>2371</v>
      </c>
      <c r="E3556" s="66"/>
      <c r="F3556" s="705">
        <v>-1</v>
      </c>
      <c r="G3556" s="619">
        <v>1.8</v>
      </c>
      <c r="H3556" s="715">
        <v>1.4</v>
      </c>
      <c r="I3556" s="679"/>
      <c r="J3556" s="458">
        <f t="shared" si="70"/>
        <v>-2.52</v>
      </c>
      <c r="K3556" s="107"/>
      <c r="L3556" s="11"/>
      <c r="M3556" s="676"/>
    </row>
    <row r="3557" spans="2:13" x14ac:dyDescent="0.2">
      <c r="B3557" s="676"/>
      <c r="C3557" s="680"/>
      <c r="D3557" s="564" t="s">
        <v>2390</v>
      </c>
      <c r="E3557" s="66"/>
      <c r="F3557" s="705">
        <v>-1</v>
      </c>
      <c r="G3557" s="619">
        <v>1</v>
      </c>
      <c r="H3557" s="715">
        <v>4.07</v>
      </c>
      <c r="I3557" s="679"/>
      <c r="J3557" s="458">
        <f t="shared" si="70"/>
        <v>-4.07</v>
      </c>
      <c r="K3557" s="107"/>
      <c r="L3557" s="11"/>
      <c r="M3557" s="676"/>
    </row>
    <row r="3558" spans="2:13" x14ac:dyDescent="0.3">
      <c r="B3558" s="676"/>
      <c r="C3558" s="725" t="s">
        <v>2192</v>
      </c>
      <c r="D3558" s="117" t="s">
        <v>213</v>
      </c>
      <c r="E3558" s="675" t="s">
        <v>121</v>
      </c>
      <c r="F3558" s="705">
        <v>1</v>
      </c>
      <c r="G3558" s="619">
        <v>8.1999999999999993</v>
      </c>
      <c r="H3558" s="715">
        <v>2.27</v>
      </c>
      <c r="I3558" s="679"/>
      <c r="J3558" s="527">
        <f t="shared" si="70"/>
        <v>18.613999999999997</v>
      </c>
      <c r="K3558" s="107"/>
      <c r="L3558" s="11"/>
      <c r="M3558" s="676"/>
    </row>
    <row r="3559" spans="2:13" x14ac:dyDescent="0.2">
      <c r="B3559" s="676"/>
      <c r="C3559" s="680"/>
      <c r="D3559" s="564" t="s">
        <v>2297</v>
      </c>
      <c r="E3559" s="66"/>
      <c r="F3559" s="705">
        <v>-1</v>
      </c>
      <c r="G3559" s="619">
        <v>0.8</v>
      </c>
      <c r="H3559" s="715">
        <v>0.2</v>
      </c>
      <c r="I3559" s="679"/>
      <c r="J3559" s="458">
        <f t="shared" si="70"/>
        <v>-0.16000000000000003</v>
      </c>
      <c r="K3559" s="107"/>
      <c r="L3559" s="11"/>
      <c r="M3559" s="676"/>
    </row>
    <row r="3560" spans="2:13" x14ac:dyDescent="0.2">
      <c r="B3560" s="676"/>
      <c r="C3560" s="680"/>
      <c r="D3560" s="564" t="s">
        <v>2371</v>
      </c>
      <c r="E3560" s="66"/>
      <c r="F3560" s="705">
        <v>-1</v>
      </c>
      <c r="G3560" s="619">
        <v>0.6</v>
      </c>
      <c r="H3560" s="715">
        <v>0.5</v>
      </c>
      <c r="I3560" s="679"/>
      <c r="J3560" s="458">
        <f t="shared" si="70"/>
        <v>-0.3</v>
      </c>
      <c r="K3560" s="107"/>
      <c r="L3560" s="11"/>
      <c r="M3560" s="676"/>
    </row>
    <row r="3561" spans="2:13" x14ac:dyDescent="0.3">
      <c r="B3561" s="676"/>
      <c r="C3561" s="725" t="s">
        <v>2191</v>
      </c>
      <c r="D3561" s="117" t="s">
        <v>2441</v>
      </c>
      <c r="E3561" s="675" t="s">
        <v>120</v>
      </c>
      <c r="F3561" s="705">
        <v>1</v>
      </c>
      <c r="G3561" s="619">
        <v>7.1</v>
      </c>
      <c r="H3561" s="715">
        <v>2.87</v>
      </c>
      <c r="I3561" s="679"/>
      <c r="J3561" s="527">
        <f t="shared" si="70"/>
        <v>20.376999999999999</v>
      </c>
      <c r="K3561" s="107"/>
      <c r="L3561" s="11"/>
      <c r="M3561" s="676"/>
    </row>
    <row r="3562" spans="2:13" x14ac:dyDescent="0.2">
      <c r="B3562" s="676"/>
      <c r="C3562" s="680"/>
      <c r="D3562" s="564" t="s">
        <v>2297</v>
      </c>
      <c r="E3562" s="66"/>
      <c r="F3562" s="705">
        <v>-1</v>
      </c>
      <c r="G3562" s="619">
        <v>0.8</v>
      </c>
      <c r="H3562" s="715">
        <v>0.8</v>
      </c>
      <c r="I3562" s="679"/>
      <c r="J3562" s="458">
        <f t="shared" si="70"/>
        <v>-0.64000000000000012</v>
      </c>
      <c r="K3562" s="107"/>
      <c r="L3562" s="11"/>
      <c r="M3562" s="676"/>
    </row>
    <row r="3563" spans="2:13" x14ac:dyDescent="0.2">
      <c r="B3563" s="676"/>
      <c r="C3563" s="680"/>
      <c r="D3563" s="564" t="s">
        <v>2371</v>
      </c>
      <c r="E3563" s="66"/>
      <c r="F3563" s="705">
        <v>-1</v>
      </c>
      <c r="G3563" s="619">
        <v>0.6</v>
      </c>
      <c r="H3563" s="715">
        <v>0.5</v>
      </c>
      <c r="I3563" s="679"/>
      <c r="J3563" s="458">
        <f t="shared" si="70"/>
        <v>-0.3</v>
      </c>
      <c r="K3563" s="107"/>
      <c r="L3563" s="11"/>
      <c r="M3563" s="676"/>
    </row>
    <row r="3564" spans="2:13" x14ac:dyDescent="0.3">
      <c r="B3564" s="676"/>
      <c r="C3564" s="681" t="s">
        <v>1776</v>
      </c>
      <c r="D3564" s="117" t="s">
        <v>1777</v>
      </c>
      <c r="E3564" s="675" t="s">
        <v>128</v>
      </c>
      <c r="F3564" s="618">
        <v>1</v>
      </c>
      <c r="G3564" s="619">
        <v>19.850000000000001</v>
      </c>
      <c r="H3564" s="715">
        <v>3.57</v>
      </c>
      <c r="I3564" s="715"/>
      <c r="J3564" s="527">
        <f t="shared" si="70"/>
        <v>70.864500000000007</v>
      </c>
      <c r="K3564" s="100"/>
      <c r="L3564" s="31"/>
      <c r="M3564" s="676"/>
    </row>
    <row r="3565" spans="2:13" x14ac:dyDescent="0.2">
      <c r="B3565" s="676"/>
      <c r="C3565" s="680"/>
      <c r="D3565" s="564" t="s">
        <v>2297</v>
      </c>
      <c r="E3565" s="66"/>
      <c r="F3565" s="705">
        <v>-1</v>
      </c>
      <c r="G3565" s="619">
        <v>1</v>
      </c>
      <c r="H3565" s="715">
        <v>2</v>
      </c>
      <c r="I3565" s="679"/>
      <c r="J3565" s="458">
        <f t="shared" si="70"/>
        <v>-2</v>
      </c>
      <c r="K3565" s="107"/>
      <c r="L3565" s="11"/>
      <c r="M3565" s="676"/>
    </row>
    <row r="3566" spans="2:13" x14ac:dyDescent="0.2">
      <c r="B3566" s="676"/>
      <c r="C3566" s="680"/>
      <c r="D3566" s="564" t="s">
        <v>2297</v>
      </c>
      <c r="E3566" s="66"/>
      <c r="F3566" s="705">
        <v>-2</v>
      </c>
      <c r="G3566" s="619">
        <v>0.9</v>
      </c>
      <c r="H3566" s="715">
        <v>2</v>
      </c>
      <c r="I3566" s="679"/>
      <c r="J3566" s="458">
        <f t="shared" si="70"/>
        <v>-3.6</v>
      </c>
      <c r="K3566" s="107"/>
      <c r="L3566" s="11"/>
      <c r="M3566" s="676"/>
    </row>
    <row r="3567" spans="2:13" x14ac:dyDescent="0.2">
      <c r="B3567" s="676"/>
      <c r="C3567" s="680"/>
      <c r="D3567" s="564" t="s">
        <v>2297</v>
      </c>
      <c r="E3567" s="66"/>
      <c r="F3567" s="705">
        <v>-1</v>
      </c>
      <c r="G3567" s="619">
        <v>0.8</v>
      </c>
      <c r="H3567" s="715">
        <v>2</v>
      </c>
      <c r="I3567" s="679"/>
      <c r="J3567" s="458">
        <f t="shared" si="70"/>
        <v>-1.6</v>
      </c>
      <c r="K3567" s="107"/>
      <c r="L3567" s="11"/>
      <c r="M3567" s="676"/>
    </row>
    <row r="3568" spans="2:13" x14ac:dyDescent="0.2">
      <c r="B3568" s="676"/>
      <c r="C3568" s="680"/>
      <c r="D3568" s="564" t="s">
        <v>2371</v>
      </c>
      <c r="E3568" s="66"/>
      <c r="F3568" s="705">
        <v>-1</v>
      </c>
      <c r="G3568" s="619">
        <v>2.4</v>
      </c>
      <c r="H3568" s="715">
        <v>1.4</v>
      </c>
      <c r="I3568" s="679"/>
      <c r="J3568" s="458">
        <f t="shared" si="70"/>
        <v>-3.36</v>
      </c>
      <c r="K3568" s="107"/>
      <c r="L3568" s="11"/>
      <c r="M3568" s="676"/>
    </row>
    <row r="3569" spans="2:13" x14ac:dyDescent="0.2">
      <c r="B3569" s="676"/>
      <c r="C3569" s="680"/>
      <c r="D3569" s="564" t="s">
        <v>2390</v>
      </c>
      <c r="E3569" s="66"/>
      <c r="F3569" s="705">
        <v>-1</v>
      </c>
      <c r="G3569" s="619">
        <v>0.9</v>
      </c>
      <c r="H3569" s="715">
        <v>4.07</v>
      </c>
      <c r="I3569" s="679"/>
      <c r="J3569" s="458">
        <f t="shared" si="70"/>
        <v>-3.6630000000000003</v>
      </c>
      <c r="K3569" s="107"/>
      <c r="L3569" s="11"/>
      <c r="M3569" s="676"/>
    </row>
    <row r="3570" spans="2:13" x14ac:dyDescent="0.3">
      <c r="B3570" s="676"/>
      <c r="C3570" s="725" t="s">
        <v>2289</v>
      </c>
      <c r="D3570" s="117" t="s">
        <v>2288</v>
      </c>
      <c r="E3570" s="675" t="s">
        <v>787</v>
      </c>
      <c r="F3570" s="705">
        <v>1</v>
      </c>
      <c r="G3570" s="619">
        <v>11.45</v>
      </c>
      <c r="H3570" s="715">
        <v>1.87</v>
      </c>
      <c r="I3570" s="679"/>
      <c r="J3570" s="527">
        <f t="shared" si="70"/>
        <v>21.4115</v>
      </c>
      <c r="K3570" s="107"/>
      <c r="L3570" s="11"/>
      <c r="M3570" s="676"/>
    </row>
    <row r="3571" spans="2:13" x14ac:dyDescent="0.2">
      <c r="B3571" s="676"/>
      <c r="C3571" s="680"/>
      <c r="D3571" s="564" t="s">
        <v>2390</v>
      </c>
      <c r="E3571" s="66"/>
      <c r="F3571" s="705">
        <v>-1</v>
      </c>
      <c r="G3571" s="619">
        <v>3.6</v>
      </c>
      <c r="H3571" s="715">
        <v>2.37</v>
      </c>
      <c r="I3571" s="679"/>
      <c r="J3571" s="458">
        <f t="shared" si="70"/>
        <v>-8.532</v>
      </c>
      <c r="K3571" s="107"/>
      <c r="L3571" s="11"/>
      <c r="M3571" s="676"/>
    </row>
    <row r="3572" spans="2:13" x14ac:dyDescent="0.3">
      <c r="B3572" s="676"/>
      <c r="C3572" s="725" t="s">
        <v>1752</v>
      </c>
      <c r="D3572" s="117" t="s">
        <v>1753</v>
      </c>
      <c r="E3572" s="675" t="s">
        <v>125</v>
      </c>
      <c r="F3572" s="705">
        <v>1</v>
      </c>
      <c r="G3572" s="619">
        <v>15.5</v>
      </c>
      <c r="H3572" s="715">
        <v>2.0699999999999998</v>
      </c>
      <c r="I3572" s="679"/>
      <c r="J3572" s="527">
        <f t="shared" si="70"/>
        <v>32.085000000000001</v>
      </c>
      <c r="K3572" s="107"/>
      <c r="L3572" s="11"/>
      <c r="M3572" s="676"/>
    </row>
    <row r="3573" spans="2:13" x14ac:dyDescent="0.2">
      <c r="B3573" s="676"/>
      <c r="C3573" s="680"/>
      <c r="D3573" s="564" t="s">
        <v>2297</v>
      </c>
      <c r="E3573" s="66"/>
      <c r="F3573" s="705">
        <v>-2</v>
      </c>
      <c r="G3573" s="619">
        <v>1.2</v>
      </c>
      <c r="H3573" s="715">
        <v>0.5</v>
      </c>
      <c r="I3573" s="679"/>
      <c r="J3573" s="458">
        <f t="shared" si="70"/>
        <v>-1.2</v>
      </c>
      <c r="K3573" s="107"/>
      <c r="L3573" s="11"/>
      <c r="M3573" s="676"/>
    </row>
    <row r="3574" spans="2:13" x14ac:dyDescent="0.2">
      <c r="B3574" s="676"/>
      <c r="C3574" s="680"/>
      <c r="D3574" s="564" t="s">
        <v>2297</v>
      </c>
      <c r="E3574" s="66"/>
      <c r="F3574" s="705">
        <v>-1</v>
      </c>
      <c r="G3574" s="619">
        <v>1</v>
      </c>
      <c r="H3574" s="715">
        <v>0.5</v>
      </c>
      <c r="I3574" s="679"/>
      <c r="J3574" s="458">
        <f t="shared" si="70"/>
        <v>-0.5</v>
      </c>
      <c r="K3574" s="107"/>
      <c r="L3574" s="11"/>
      <c r="M3574" s="676"/>
    </row>
    <row r="3575" spans="2:13" x14ac:dyDescent="0.2">
      <c r="B3575" s="676"/>
      <c r="C3575" s="680"/>
      <c r="D3575" s="564" t="s">
        <v>2390</v>
      </c>
      <c r="E3575" s="66"/>
      <c r="F3575" s="705">
        <v>-1</v>
      </c>
      <c r="G3575" s="619">
        <v>6.3</v>
      </c>
      <c r="H3575" s="715">
        <v>2.57</v>
      </c>
      <c r="I3575" s="679"/>
      <c r="J3575" s="458">
        <f t="shared" si="70"/>
        <v>-16.190999999999999</v>
      </c>
      <c r="K3575" s="107"/>
      <c r="L3575" s="11"/>
      <c r="M3575" s="676"/>
    </row>
    <row r="3576" spans="2:13" x14ac:dyDescent="0.3">
      <c r="B3576" s="676"/>
      <c r="C3576" s="725" t="s">
        <v>1754</v>
      </c>
      <c r="D3576" s="117" t="s">
        <v>177</v>
      </c>
      <c r="E3576" s="675" t="s">
        <v>786</v>
      </c>
      <c r="F3576" s="705">
        <v>1</v>
      </c>
      <c r="G3576" s="619">
        <v>8.3000000000000007</v>
      </c>
      <c r="H3576" s="715">
        <v>2.67</v>
      </c>
      <c r="I3576" s="679"/>
      <c r="J3576" s="527">
        <f t="shared" si="70"/>
        <v>22.161000000000001</v>
      </c>
      <c r="K3576" s="107"/>
      <c r="L3576" s="11"/>
      <c r="M3576" s="676"/>
    </row>
    <row r="3577" spans="2:13" x14ac:dyDescent="0.2">
      <c r="B3577" s="676"/>
      <c r="C3577" s="680"/>
      <c r="D3577" s="564" t="s">
        <v>2297</v>
      </c>
      <c r="E3577" s="66"/>
      <c r="F3577" s="705">
        <v>-1</v>
      </c>
      <c r="G3577" s="619">
        <v>0.9</v>
      </c>
      <c r="H3577" s="715">
        <v>0.5</v>
      </c>
      <c r="I3577" s="679"/>
      <c r="J3577" s="458">
        <f t="shared" si="70"/>
        <v>-0.45</v>
      </c>
      <c r="K3577" s="107"/>
      <c r="L3577" s="11"/>
      <c r="M3577" s="676"/>
    </row>
    <row r="3578" spans="2:13" x14ac:dyDescent="0.2">
      <c r="B3578" s="676"/>
      <c r="C3578" s="680"/>
      <c r="D3578" s="564" t="s">
        <v>2371</v>
      </c>
      <c r="E3578" s="66"/>
      <c r="F3578" s="705">
        <v>-1</v>
      </c>
      <c r="G3578" s="619">
        <v>0.6</v>
      </c>
      <c r="H3578" s="715">
        <v>0.5</v>
      </c>
      <c r="I3578" s="679"/>
      <c r="J3578" s="458">
        <f t="shared" si="70"/>
        <v>-0.3</v>
      </c>
      <c r="K3578" s="107"/>
      <c r="L3578" s="11"/>
      <c r="M3578" s="676"/>
    </row>
    <row r="3579" spans="2:13" x14ac:dyDescent="0.2">
      <c r="B3579" s="676"/>
      <c r="C3579" s="680"/>
      <c r="D3579" s="564" t="s">
        <v>2499</v>
      </c>
      <c r="E3579" s="66"/>
      <c r="F3579" s="705">
        <v>-1</v>
      </c>
      <c r="G3579" s="619">
        <v>2.15</v>
      </c>
      <c r="H3579" s="715">
        <v>2.67</v>
      </c>
      <c r="I3579" s="679"/>
      <c r="J3579" s="458">
        <f t="shared" si="70"/>
        <v>-5.7404999999999999</v>
      </c>
      <c r="K3579" s="107"/>
      <c r="L3579" s="11"/>
      <c r="M3579" s="676"/>
    </row>
    <row r="3580" spans="2:13" x14ac:dyDescent="0.3">
      <c r="B3580" s="676"/>
      <c r="C3580" s="725" t="s">
        <v>1756</v>
      </c>
      <c r="D3580" s="117" t="s">
        <v>1644</v>
      </c>
      <c r="E3580" s="675" t="s">
        <v>782</v>
      </c>
      <c r="F3580" s="705">
        <v>1</v>
      </c>
      <c r="G3580" s="619">
        <v>8.3000000000000007</v>
      </c>
      <c r="H3580" s="715">
        <v>2.0699999999999998</v>
      </c>
      <c r="I3580" s="679"/>
      <c r="J3580" s="527">
        <f t="shared" si="70"/>
        <v>17.181000000000001</v>
      </c>
      <c r="K3580" s="107"/>
      <c r="L3580" s="11"/>
      <c r="M3580" s="676"/>
    </row>
    <row r="3581" spans="2:13" x14ac:dyDescent="0.2">
      <c r="B3581" s="676"/>
      <c r="C3581" s="680"/>
      <c r="D3581" s="564" t="s">
        <v>2371</v>
      </c>
      <c r="E3581" s="66"/>
      <c r="F3581" s="705">
        <v>-1</v>
      </c>
      <c r="G3581" s="619">
        <v>0.6</v>
      </c>
      <c r="H3581" s="715">
        <v>0.5</v>
      </c>
      <c r="I3581" s="679"/>
      <c r="J3581" s="458">
        <f t="shared" si="70"/>
        <v>-0.3</v>
      </c>
      <c r="K3581" s="107"/>
      <c r="L3581" s="11"/>
      <c r="M3581" s="676"/>
    </row>
    <row r="3582" spans="2:13" x14ac:dyDescent="0.3">
      <c r="B3582" s="676"/>
      <c r="C3582" s="725" t="s">
        <v>1757</v>
      </c>
      <c r="D3582" s="117" t="s">
        <v>1758</v>
      </c>
      <c r="E3582" s="675" t="s">
        <v>125</v>
      </c>
      <c r="F3582" s="705">
        <v>1</v>
      </c>
      <c r="G3582" s="619">
        <v>6.6</v>
      </c>
      <c r="H3582" s="715">
        <v>2.57</v>
      </c>
      <c r="I3582" s="679"/>
      <c r="J3582" s="527">
        <f t="shared" si="70"/>
        <v>16.962</v>
      </c>
      <c r="K3582" s="107"/>
      <c r="L3582" s="11"/>
      <c r="M3582" s="676"/>
    </row>
    <row r="3583" spans="2:13" x14ac:dyDescent="0.2">
      <c r="B3583" s="676"/>
      <c r="C3583" s="680"/>
      <c r="D3583" s="564" t="s">
        <v>2390</v>
      </c>
      <c r="E3583" s="66"/>
      <c r="F3583" s="705">
        <v>-1</v>
      </c>
      <c r="G3583" s="619">
        <v>1.1499999999999999</v>
      </c>
      <c r="H3583" s="715">
        <v>2.57</v>
      </c>
      <c r="I3583" s="679"/>
      <c r="J3583" s="458">
        <f t="shared" si="70"/>
        <v>-2.9554999999999998</v>
      </c>
      <c r="K3583" s="107"/>
      <c r="L3583" s="11"/>
      <c r="M3583" s="676"/>
    </row>
    <row r="3584" spans="2:13" x14ac:dyDescent="0.3">
      <c r="B3584" s="676"/>
      <c r="C3584" s="725" t="s">
        <v>1759</v>
      </c>
      <c r="D3584" s="117" t="s">
        <v>686</v>
      </c>
      <c r="E3584" s="675" t="s">
        <v>125</v>
      </c>
      <c r="F3584" s="705">
        <v>1</v>
      </c>
      <c r="G3584" s="619">
        <v>17.7</v>
      </c>
      <c r="H3584" s="715">
        <v>2.0699999999999998</v>
      </c>
      <c r="I3584" s="679"/>
      <c r="J3584" s="527">
        <f t="shared" si="70"/>
        <v>36.638999999999996</v>
      </c>
      <c r="K3584" s="107"/>
      <c r="L3584" s="11"/>
      <c r="M3584" s="676"/>
    </row>
    <row r="3585" spans="2:13" x14ac:dyDescent="0.2">
      <c r="B3585" s="676"/>
      <c r="C3585" s="680"/>
      <c r="D3585" s="564" t="s">
        <v>2297</v>
      </c>
      <c r="E3585" s="66"/>
      <c r="F3585" s="705">
        <v>-1</v>
      </c>
      <c r="G3585" s="619">
        <v>1.2</v>
      </c>
      <c r="H3585" s="715">
        <v>0.5</v>
      </c>
      <c r="I3585" s="679"/>
      <c r="J3585" s="458">
        <f t="shared" si="70"/>
        <v>-0.6</v>
      </c>
      <c r="K3585" s="107"/>
      <c r="L3585" s="11"/>
      <c r="M3585" s="676"/>
    </row>
    <row r="3586" spans="2:13" x14ac:dyDescent="0.3">
      <c r="B3586" s="676"/>
      <c r="C3586" s="725" t="s">
        <v>1781</v>
      </c>
      <c r="D3586" s="117" t="s">
        <v>122</v>
      </c>
      <c r="E3586" s="675" t="s">
        <v>121</v>
      </c>
      <c r="F3586" s="705">
        <v>1</v>
      </c>
      <c r="G3586" s="619">
        <v>8.4499999999999993</v>
      </c>
      <c r="H3586" s="715">
        <v>2.27</v>
      </c>
      <c r="I3586" s="679"/>
      <c r="J3586" s="527">
        <f t="shared" si="70"/>
        <v>19.1815</v>
      </c>
      <c r="K3586" s="107"/>
      <c r="L3586" s="11"/>
      <c r="M3586" s="676"/>
    </row>
    <row r="3587" spans="2:13" x14ac:dyDescent="0.2">
      <c r="B3587" s="676"/>
      <c r="C3587" s="680"/>
      <c r="D3587" s="564" t="s">
        <v>2297</v>
      </c>
      <c r="E3587" s="66"/>
      <c r="F3587" s="705">
        <v>-1</v>
      </c>
      <c r="G3587" s="619">
        <v>0.9</v>
      </c>
      <c r="H3587" s="715">
        <v>0.2</v>
      </c>
      <c r="I3587" s="679"/>
      <c r="J3587" s="458">
        <f t="shared" si="70"/>
        <v>-0.18000000000000002</v>
      </c>
      <c r="K3587" s="107"/>
      <c r="L3587" s="11"/>
      <c r="M3587" s="676"/>
    </row>
    <row r="3588" spans="2:13" x14ac:dyDescent="0.2">
      <c r="B3588" s="676"/>
      <c r="C3588" s="680"/>
      <c r="D3588" s="564" t="s">
        <v>2371</v>
      </c>
      <c r="E3588" s="66"/>
      <c r="F3588" s="705">
        <v>-1</v>
      </c>
      <c r="G3588" s="619">
        <v>0.6</v>
      </c>
      <c r="H3588" s="715">
        <v>0.5</v>
      </c>
      <c r="I3588" s="679"/>
      <c r="J3588" s="458">
        <f t="shared" si="70"/>
        <v>-0.3</v>
      </c>
      <c r="K3588" s="107"/>
      <c r="L3588" s="11"/>
      <c r="M3588" s="676"/>
    </row>
    <row r="3589" spans="2:13" x14ac:dyDescent="0.3">
      <c r="B3589" s="676"/>
      <c r="C3589" s="725" t="s">
        <v>1782</v>
      </c>
      <c r="D3589" s="117" t="s">
        <v>834</v>
      </c>
      <c r="E3589" s="675" t="s">
        <v>120</v>
      </c>
      <c r="F3589" s="705">
        <v>1</v>
      </c>
      <c r="G3589" s="619">
        <v>8.1</v>
      </c>
      <c r="H3589" s="715">
        <v>1.77</v>
      </c>
      <c r="I3589" s="679"/>
      <c r="J3589" s="527">
        <f t="shared" si="70"/>
        <v>14.337</v>
      </c>
      <c r="K3589" s="107"/>
      <c r="L3589" s="11"/>
      <c r="M3589" s="676"/>
    </row>
    <row r="3590" spans="2:13" x14ac:dyDescent="0.2">
      <c r="B3590" s="676"/>
      <c r="C3590" s="680"/>
      <c r="D3590" s="564" t="s">
        <v>2297</v>
      </c>
      <c r="E3590" s="66"/>
      <c r="F3590" s="705">
        <v>-1</v>
      </c>
      <c r="G3590" s="619">
        <v>0.8</v>
      </c>
      <c r="H3590" s="715">
        <v>0.2</v>
      </c>
      <c r="I3590" s="679"/>
      <c r="J3590" s="458">
        <f t="shared" si="70"/>
        <v>-0.16000000000000003</v>
      </c>
      <c r="K3590" s="107"/>
      <c r="L3590" s="11"/>
      <c r="M3590" s="676"/>
    </row>
    <row r="3591" spans="2:13" x14ac:dyDescent="0.2">
      <c r="B3591" s="676"/>
      <c r="C3591" s="680"/>
      <c r="D3591" s="564" t="s">
        <v>2371</v>
      </c>
      <c r="E3591" s="66"/>
      <c r="F3591" s="705">
        <v>-1</v>
      </c>
      <c r="G3591" s="619">
        <v>0.6</v>
      </c>
      <c r="H3591" s="715">
        <v>0.5</v>
      </c>
      <c r="I3591" s="679"/>
      <c r="J3591" s="458">
        <f t="shared" si="70"/>
        <v>-0.3</v>
      </c>
      <c r="K3591" s="107"/>
      <c r="L3591" s="11"/>
      <c r="M3591" s="676"/>
    </row>
    <row r="3592" spans="2:13" x14ac:dyDescent="0.2">
      <c r="B3592" s="676"/>
      <c r="C3592" s="680"/>
      <c r="D3592" s="564" t="s">
        <v>2390</v>
      </c>
      <c r="E3592" s="66"/>
      <c r="F3592" s="705">
        <v>-1</v>
      </c>
      <c r="G3592" s="619">
        <v>1</v>
      </c>
      <c r="H3592" s="715">
        <v>2.27</v>
      </c>
      <c r="I3592" s="679"/>
      <c r="J3592" s="458">
        <f t="shared" si="70"/>
        <v>-2.27</v>
      </c>
      <c r="K3592" s="107"/>
      <c r="L3592" s="11"/>
      <c r="M3592" s="676"/>
    </row>
    <row r="3593" spans="2:13" x14ac:dyDescent="0.3">
      <c r="B3593" s="676"/>
      <c r="C3593" s="725" t="s">
        <v>1779</v>
      </c>
      <c r="D3593" s="117" t="s">
        <v>2530</v>
      </c>
      <c r="E3593" s="675" t="s">
        <v>793</v>
      </c>
      <c r="F3593" s="705">
        <v>1</v>
      </c>
      <c r="G3593" s="619">
        <v>19.25</v>
      </c>
      <c r="H3593" s="715">
        <v>3.67</v>
      </c>
      <c r="I3593" s="679"/>
      <c r="J3593" s="527">
        <f t="shared" si="70"/>
        <v>70.647499999999994</v>
      </c>
      <c r="K3593" s="107"/>
      <c r="L3593" s="11"/>
      <c r="M3593" s="676"/>
    </row>
    <row r="3594" spans="2:13" x14ac:dyDescent="0.2">
      <c r="B3594" s="676"/>
      <c r="C3594" s="680"/>
      <c r="D3594" s="564" t="s">
        <v>2297</v>
      </c>
      <c r="E3594" s="66"/>
      <c r="F3594" s="705">
        <v>-1</v>
      </c>
      <c r="G3594" s="619">
        <v>1.2</v>
      </c>
      <c r="H3594" s="715">
        <v>2.1</v>
      </c>
      <c r="I3594" s="679"/>
      <c r="J3594" s="458">
        <f t="shared" si="70"/>
        <v>-2.52</v>
      </c>
      <c r="K3594" s="107"/>
      <c r="L3594" s="11"/>
      <c r="M3594" s="676"/>
    </row>
    <row r="3595" spans="2:13" x14ac:dyDescent="0.2">
      <c r="B3595" s="676"/>
      <c r="C3595" s="680"/>
      <c r="D3595" s="564" t="s">
        <v>2297</v>
      </c>
      <c r="E3595" s="66"/>
      <c r="F3595" s="705">
        <v>-1</v>
      </c>
      <c r="G3595" s="619">
        <v>0.9</v>
      </c>
      <c r="H3595" s="715">
        <v>2.1</v>
      </c>
      <c r="I3595" s="679"/>
      <c r="J3595" s="458">
        <f t="shared" si="70"/>
        <v>-1.8900000000000001</v>
      </c>
      <c r="K3595" s="107"/>
      <c r="L3595" s="11"/>
      <c r="M3595" s="676"/>
    </row>
    <row r="3596" spans="2:13" x14ac:dyDescent="0.2">
      <c r="B3596" s="676"/>
      <c r="C3596" s="680"/>
      <c r="D3596" s="564" t="s">
        <v>2371</v>
      </c>
      <c r="E3596" s="66"/>
      <c r="F3596" s="705">
        <v>-1</v>
      </c>
      <c r="G3596" s="619">
        <v>1.8</v>
      </c>
      <c r="H3596" s="715">
        <v>1.4</v>
      </c>
      <c r="I3596" s="679"/>
      <c r="J3596" s="458">
        <f t="shared" si="70"/>
        <v>-2.52</v>
      </c>
      <c r="K3596" s="107"/>
      <c r="L3596" s="11"/>
      <c r="M3596" s="676"/>
    </row>
    <row r="3597" spans="2:13" x14ac:dyDescent="0.2">
      <c r="B3597" s="676"/>
      <c r="C3597" s="680"/>
      <c r="D3597" s="564" t="s">
        <v>2390</v>
      </c>
      <c r="E3597" s="66"/>
      <c r="F3597" s="705">
        <v>-1</v>
      </c>
      <c r="G3597" s="619">
        <v>1</v>
      </c>
      <c r="H3597" s="715">
        <v>4.17</v>
      </c>
      <c r="I3597" s="679"/>
      <c r="J3597" s="458">
        <f t="shared" si="70"/>
        <v>-4.17</v>
      </c>
      <c r="K3597" s="107"/>
      <c r="L3597" s="11"/>
      <c r="M3597" s="676"/>
    </row>
    <row r="3598" spans="2:13" x14ac:dyDescent="0.3">
      <c r="B3598" s="676"/>
      <c r="C3598" s="725" t="s">
        <v>1784</v>
      </c>
      <c r="D3598" s="117" t="s">
        <v>122</v>
      </c>
      <c r="E3598" s="675" t="s">
        <v>121</v>
      </c>
      <c r="F3598" s="705">
        <v>1</v>
      </c>
      <c r="G3598" s="619">
        <v>7.9</v>
      </c>
      <c r="H3598" s="715">
        <v>2.27</v>
      </c>
      <c r="I3598" s="679"/>
      <c r="J3598" s="527">
        <f t="shared" si="70"/>
        <v>17.933</v>
      </c>
      <c r="K3598" s="107"/>
      <c r="L3598" s="11"/>
      <c r="M3598" s="676"/>
    </row>
    <row r="3599" spans="2:13" x14ac:dyDescent="0.2">
      <c r="B3599" s="676"/>
      <c r="C3599" s="680"/>
      <c r="D3599" s="564" t="s">
        <v>2297</v>
      </c>
      <c r="E3599" s="66"/>
      <c r="F3599" s="705">
        <v>-1</v>
      </c>
      <c r="G3599" s="619">
        <v>0.9</v>
      </c>
      <c r="H3599" s="715">
        <v>0.2</v>
      </c>
      <c r="I3599" s="679"/>
      <c r="J3599" s="458">
        <f t="shared" si="70"/>
        <v>-0.18000000000000002</v>
      </c>
      <c r="K3599" s="107"/>
      <c r="L3599" s="11"/>
      <c r="M3599" s="676"/>
    </row>
    <row r="3600" spans="2:13" x14ac:dyDescent="0.3">
      <c r="B3600" s="676"/>
      <c r="C3600" s="725" t="s">
        <v>1783</v>
      </c>
      <c r="D3600" s="117" t="s">
        <v>2530</v>
      </c>
      <c r="E3600" s="675" t="s">
        <v>793</v>
      </c>
      <c r="F3600" s="705">
        <v>1</v>
      </c>
      <c r="G3600" s="619">
        <v>23.8</v>
      </c>
      <c r="H3600" s="715">
        <v>3.15</v>
      </c>
      <c r="I3600" s="679"/>
      <c r="J3600" s="527">
        <f t="shared" si="70"/>
        <v>74.97</v>
      </c>
      <c r="K3600" s="107"/>
      <c r="L3600" s="11"/>
      <c r="M3600" s="676"/>
    </row>
    <row r="3601" spans="2:13" x14ac:dyDescent="0.2">
      <c r="B3601" s="676"/>
      <c r="C3601" s="680"/>
      <c r="D3601" s="564" t="s">
        <v>2297</v>
      </c>
      <c r="E3601" s="66"/>
      <c r="F3601" s="705">
        <v>-1</v>
      </c>
      <c r="G3601" s="619">
        <v>1.2</v>
      </c>
      <c r="H3601" s="715">
        <v>2.1</v>
      </c>
      <c r="I3601" s="679"/>
      <c r="J3601" s="458">
        <f t="shared" si="70"/>
        <v>-2.52</v>
      </c>
      <c r="K3601" s="107"/>
      <c r="L3601" s="11"/>
      <c r="M3601" s="676"/>
    </row>
    <row r="3602" spans="2:13" x14ac:dyDescent="0.2">
      <c r="B3602" s="676"/>
      <c r="C3602" s="680"/>
      <c r="D3602" s="564" t="s">
        <v>2297</v>
      </c>
      <c r="E3602" s="66"/>
      <c r="F3602" s="705">
        <v>-1</v>
      </c>
      <c r="G3602" s="619">
        <v>0.9</v>
      </c>
      <c r="H3602" s="715">
        <v>2.1</v>
      </c>
      <c r="I3602" s="679"/>
      <c r="J3602" s="458">
        <f t="shared" si="70"/>
        <v>-1.8900000000000001</v>
      </c>
      <c r="K3602" s="107"/>
      <c r="L3602" s="11"/>
      <c r="M3602" s="676"/>
    </row>
    <row r="3603" spans="2:13" x14ac:dyDescent="0.2">
      <c r="B3603" s="676"/>
      <c r="C3603" s="680"/>
      <c r="D3603" s="564" t="s">
        <v>2371</v>
      </c>
      <c r="E3603" s="66"/>
      <c r="F3603" s="705">
        <v>-1</v>
      </c>
      <c r="G3603" s="619">
        <v>1.8</v>
      </c>
      <c r="H3603" s="715">
        <v>1.4</v>
      </c>
      <c r="I3603" s="679"/>
      <c r="J3603" s="458">
        <f t="shared" si="70"/>
        <v>-2.52</v>
      </c>
      <c r="K3603" s="107"/>
      <c r="L3603" s="11"/>
      <c r="M3603" s="676"/>
    </row>
    <row r="3604" spans="2:13" x14ac:dyDescent="0.2">
      <c r="B3604" s="676"/>
      <c r="C3604" s="680"/>
      <c r="D3604" s="564" t="s">
        <v>2390</v>
      </c>
      <c r="E3604" s="66"/>
      <c r="F3604" s="705">
        <v>-1</v>
      </c>
      <c r="G3604" s="619">
        <v>1.3</v>
      </c>
      <c r="H3604" s="715">
        <v>4.17</v>
      </c>
      <c r="I3604" s="679"/>
      <c r="J3604" s="458">
        <f t="shared" si="70"/>
        <v>-5.4210000000000003</v>
      </c>
      <c r="K3604" s="107"/>
      <c r="L3604" s="11"/>
      <c r="M3604" s="676"/>
    </row>
    <row r="3605" spans="2:13" x14ac:dyDescent="0.3">
      <c r="B3605" s="676"/>
      <c r="C3605" s="725" t="s">
        <v>1760</v>
      </c>
      <c r="D3605" s="117" t="s">
        <v>141</v>
      </c>
      <c r="E3605" s="675" t="s">
        <v>121</v>
      </c>
      <c r="F3605" s="705">
        <v>1</v>
      </c>
      <c r="G3605" s="619">
        <v>8</v>
      </c>
      <c r="H3605" s="715">
        <v>1.77</v>
      </c>
      <c r="I3605" s="679"/>
      <c r="J3605" s="527">
        <f>PRODUCT(F3605:I3605)</f>
        <v>14.16</v>
      </c>
      <c r="K3605" s="107"/>
      <c r="L3605" s="11"/>
      <c r="M3605" s="676"/>
    </row>
    <row r="3606" spans="2:13" x14ac:dyDescent="0.2">
      <c r="B3606" s="676"/>
      <c r="C3606" s="680"/>
      <c r="D3606" s="564" t="s">
        <v>2297</v>
      </c>
      <c r="E3606" s="66"/>
      <c r="F3606" s="705">
        <v>-1</v>
      </c>
      <c r="G3606" s="619">
        <v>0.9</v>
      </c>
      <c r="H3606" s="715">
        <v>0.2</v>
      </c>
      <c r="I3606" s="679"/>
      <c r="J3606" s="458">
        <f>PRODUCT(F3606:I3606)</f>
        <v>-0.18000000000000002</v>
      </c>
      <c r="K3606" s="107"/>
      <c r="L3606" s="11"/>
      <c r="M3606" s="676"/>
    </row>
    <row r="3607" spans="2:13" x14ac:dyDescent="0.2">
      <c r="B3607" s="676"/>
      <c r="C3607" s="680"/>
      <c r="D3607" s="564" t="s">
        <v>2371</v>
      </c>
      <c r="E3607" s="66"/>
      <c r="F3607" s="705">
        <v>-1</v>
      </c>
      <c r="G3607" s="619">
        <v>0.9</v>
      </c>
      <c r="H3607" s="715">
        <v>0.5</v>
      </c>
      <c r="I3607" s="679"/>
      <c r="J3607" s="458">
        <f t="shared" ref="J3607:J3655" si="71">PRODUCT(F3607:I3607)</f>
        <v>-0.45</v>
      </c>
      <c r="K3607" s="107"/>
      <c r="L3607" s="11"/>
      <c r="M3607" s="676"/>
    </row>
    <row r="3608" spans="2:13" x14ac:dyDescent="0.3">
      <c r="B3608" s="676"/>
      <c r="C3608" s="725" t="s">
        <v>1761</v>
      </c>
      <c r="D3608" s="117" t="s">
        <v>130</v>
      </c>
      <c r="E3608" s="675" t="s">
        <v>121</v>
      </c>
      <c r="F3608" s="705">
        <v>1</v>
      </c>
      <c r="G3608" s="619">
        <v>8</v>
      </c>
      <c r="H3608" s="715">
        <v>1.77</v>
      </c>
      <c r="I3608" s="679"/>
      <c r="J3608" s="527">
        <f t="shared" si="71"/>
        <v>14.16</v>
      </c>
      <c r="K3608" s="107"/>
      <c r="L3608" s="11"/>
      <c r="M3608" s="676"/>
    </row>
    <row r="3609" spans="2:13" x14ac:dyDescent="0.2">
      <c r="B3609" s="676"/>
      <c r="C3609" s="680"/>
      <c r="D3609" s="564" t="s">
        <v>2297</v>
      </c>
      <c r="E3609" s="66"/>
      <c r="F3609" s="705">
        <v>-1</v>
      </c>
      <c r="G3609" s="619">
        <v>0.9</v>
      </c>
      <c r="H3609" s="715">
        <v>0.2</v>
      </c>
      <c r="I3609" s="679"/>
      <c r="J3609" s="458">
        <f t="shared" si="71"/>
        <v>-0.18000000000000002</v>
      </c>
      <c r="K3609" s="107"/>
      <c r="L3609" s="11"/>
      <c r="M3609" s="676"/>
    </row>
    <row r="3610" spans="2:13" x14ac:dyDescent="0.2">
      <c r="B3610" s="676"/>
      <c r="C3610" s="680"/>
      <c r="D3610" s="564" t="s">
        <v>2371</v>
      </c>
      <c r="E3610" s="66"/>
      <c r="F3610" s="705">
        <v>-1</v>
      </c>
      <c r="G3610" s="619">
        <v>0.9</v>
      </c>
      <c r="H3610" s="715">
        <v>0.5</v>
      </c>
      <c r="I3610" s="679"/>
      <c r="J3610" s="458">
        <f t="shared" si="71"/>
        <v>-0.45</v>
      </c>
      <c r="K3610" s="107"/>
      <c r="L3610" s="11"/>
      <c r="M3610" s="676"/>
    </row>
    <row r="3611" spans="2:13" x14ac:dyDescent="0.3">
      <c r="B3611" s="676"/>
      <c r="C3611" s="725" t="s">
        <v>1773</v>
      </c>
      <c r="D3611" s="117" t="s">
        <v>359</v>
      </c>
      <c r="E3611" s="675" t="s">
        <v>125</v>
      </c>
      <c r="F3611" s="705">
        <v>1</v>
      </c>
      <c r="G3611" s="619">
        <v>5.85</v>
      </c>
      <c r="H3611" s="715">
        <v>1.55</v>
      </c>
      <c r="I3611" s="679"/>
      <c r="J3611" s="527">
        <f t="shared" si="71"/>
        <v>9.067499999999999</v>
      </c>
      <c r="K3611" s="107"/>
      <c r="L3611" s="11"/>
      <c r="M3611" s="676"/>
    </row>
    <row r="3612" spans="2:13" x14ac:dyDescent="0.2">
      <c r="B3612" s="676"/>
      <c r="C3612" s="680"/>
      <c r="D3612" s="564" t="s">
        <v>2297</v>
      </c>
      <c r="E3612" s="66"/>
      <c r="F3612" s="705">
        <v>-1</v>
      </c>
      <c r="G3612" s="619">
        <v>0.9</v>
      </c>
      <c r="H3612" s="715">
        <v>0.5</v>
      </c>
      <c r="I3612" s="679"/>
      <c r="J3612" s="458">
        <f t="shared" si="71"/>
        <v>-0.45</v>
      </c>
      <c r="K3612" s="107"/>
      <c r="L3612" s="11"/>
      <c r="M3612" s="676"/>
    </row>
    <row r="3613" spans="2:13" x14ac:dyDescent="0.2">
      <c r="B3613" s="676"/>
      <c r="C3613" s="680"/>
      <c r="D3613" s="564" t="s">
        <v>2390</v>
      </c>
      <c r="E3613" s="66"/>
      <c r="F3613" s="705">
        <v>-1</v>
      </c>
      <c r="G3613" s="619">
        <v>0.9</v>
      </c>
      <c r="H3613" s="715">
        <v>2.57</v>
      </c>
      <c r="I3613" s="679"/>
      <c r="J3613" s="458">
        <f t="shared" si="71"/>
        <v>-2.3129999999999997</v>
      </c>
      <c r="K3613" s="107"/>
      <c r="L3613" s="11"/>
      <c r="M3613" s="676"/>
    </row>
    <row r="3614" spans="2:13" x14ac:dyDescent="0.3">
      <c r="B3614" s="676"/>
      <c r="C3614" s="725" t="s">
        <v>2442</v>
      </c>
      <c r="D3614" s="117" t="s">
        <v>2272</v>
      </c>
      <c r="E3614" s="675" t="s">
        <v>125</v>
      </c>
      <c r="F3614" s="705">
        <v>1</v>
      </c>
      <c r="G3614" s="619">
        <v>2.7</v>
      </c>
      <c r="H3614" s="715">
        <v>1.55</v>
      </c>
      <c r="I3614" s="679"/>
      <c r="J3614" s="527">
        <f t="shared" si="71"/>
        <v>4.1850000000000005</v>
      </c>
      <c r="K3614" s="107"/>
      <c r="L3614" s="11"/>
      <c r="M3614" s="676"/>
    </row>
    <row r="3615" spans="2:13" x14ac:dyDescent="0.2">
      <c r="B3615" s="676"/>
      <c r="C3615" s="680"/>
      <c r="D3615" s="564" t="s">
        <v>2390</v>
      </c>
      <c r="E3615" s="66"/>
      <c r="F3615" s="705">
        <v>-1</v>
      </c>
      <c r="G3615" s="619">
        <v>0.25</v>
      </c>
      <c r="H3615" s="715">
        <v>2.57</v>
      </c>
      <c r="I3615" s="679"/>
      <c r="J3615" s="458">
        <f t="shared" si="71"/>
        <v>-0.64249999999999996</v>
      </c>
      <c r="K3615" s="107"/>
      <c r="L3615" s="11"/>
      <c r="M3615" s="676"/>
    </row>
    <row r="3616" spans="2:13" x14ac:dyDescent="0.3">
      <c r="B3616" s="676"/>
      <c r="C3616" s="725" t="s">
        <v>1762</v>
      </c>
      <c r="D3616" s="117" t="s">
        <v>2531</v>
      </c>
      <c r="E3616" s="675" t="s">
        <v>793</v>
      </c>
      <c r="F3616" s="705">
        <v>1</v>
      </c>
      <c r="G3616" s="619">
        <v>21.7</v>
      </c>
      <c r="H3616" s="715">
        <v>3.67</v>
      </c>
      <c r="I3616" s="679"/>
      <c r="J3616" s="527">
        <f t="shared" si="71"/>
        <v>79.638999999999996</v>
      </c>
      <c r="K3616" s="107"/>
      <c r="L3616" s="11"/>
      <c r="M3616" s="676"/>
    </row>
    <row r="3617" spans="2:13" x14ac:dyDescent="0.2">
      <c r="B3617" s="676"/>
      <c r="C3617" s="680"/>
      <c r="D3617" s="564" t="s">
        <v>2297</v>
      </c>
      <c r="E3617" s="66"/>
      <c r="F3617" s="705">
        <v>-1</v>
      </c>
      <c r="G3617" s="619">
        <v>1.2</v>
      </c>
      <c r="H3617" s="715">
        <v>2.1</v>
      </c>
      <c r="I3617" s="679"/>
      <c r="J3617" s="458">
        <f t="shared" si="71"/>
        <v>-2.52</v>
      </c>
      <c r="K3617" s="107"/>
      <c r="L3617" s="11"/>
      <c r="M3617" s="676"/>
    </row>
    <row r="3618" spans="2:13" x14ac:dyDescent="0.2">
      <c r="B3618" s="676"/>
      <c r="C3618" s="680"/>
      <c r="D3618" s="564" t="s">
        <v>2297</v>
      </c>
      <c r="E3618" s="66"/>
      <c r="F3618" s="705">
        <v>-1</v>
      </c>
      <c r="G3618" s="619">
        <v>0.9</v>
      </c>
      <c r="H3618" s="715">
        <v>2.1</v>
      </c>
      <c r="I3618" s="679"/>
      <c r="J3618" s="458">
        <f t="shared" si="71"/>
        <v>-1.8900000000000001</v>
      </c>
      <c r="K3618" s="107"/>
      <c r="L3618" s="11"/>
      <c r="M3618" s="676"/>
    </row>
    <row r="3619" spans="2:13" x14ac:dyDescent="0.2">
      <c r="B3619" s="676"/>
      <c r="C3619" s="680"/>
      <c r="D3619" s="564" t="s">
        <v>2371</v>
      </c>
      <c r="E3619" s="66"/>
      <c r="F3619" s="705">
        <v>-1</v>
      </c>
      <c r="G3619" s="619">
        <v>1.6</v>
      </c>
      <c r="H3619" s="715">
        <v>1.4</v>
      </c>
      <c r="I3619" s="679"/>
      <c r="J3619" s="458">
        <f t="shared" si="71"/>
        <v>-2.2399999999999998</v>
      </c>
      <c r="K3619" s="107"/>
      <c r="L3619" s="11"/>
      <c r="M3619" s="676"/>
    </row>
    <row r="3620" spans="2:13" x14ac:dyDescent="0.2">
      <c r="B3620" s="676"/>
      <c r="C3620" s="680"/>
      <c r="D3620" s="564" t="s">
        <v>2390</v>
      </c>
      <c r="E3620" s="66"/>
      <c r="F3620" s="705">
        <v>-1</v>
      </c>
      <c r="G3620" s="619">
        <v>1.1499999999999999</v>
      </c>
      <c r="H3620" s="715">
        <v>4.17</v>
      </c>
      <c r="I3620" s="679"/>
      <c r="J3620" s="458">
        <f t="shared" si="71"/>
        <v>-4.7954999999999997</v>
      </c>
      <c r="K3620" s="107"/>
      <c r="L3620" s="11"/>
      <c r="M3620" s="676"/>
    </row>
    <row r="3621" spans="2:13" x14ac:dyDescent="0.3">
      <c r="B3621" s="676"/>
      <c r="C3621" s="725" t="s">
        <v>1765</v>
      </c>
      <c r="D3621" s="117" t="s">
        <v>122</v>
      </c>
      <c r="E3621" s="675" t="s">
        <v>121</v>
      </c>
      <c r="F3621" s="705">
        <v>1</v>
      </c>
      <c r="G3621" s="619">
        <v>8.9</v>
      </c>
      <c r="H3621" s="715">
        <v>2.27</v>
      </c>
      <c r="I3621" s="679"/>
      <c r="J3621" s="527">
        <f t="shared" si="71"/>
        <v>20.202999999999999</v>
      </c>
      <c r="K3621" s="107"/>
      <c r="L3621" s="11"/>
      <c r="M3621" s="676"/>
    </row>
    <row r="3622" spans="2:13" x14ac:dyDescent="0.2">
      <c r="B3622" s="676"/>
      <c r="C3622" s="680"/>
      <c r="D3622" s="564" t="s">
        <v>2297</v>
      </c>
      <c r="E3622" s="66"/>
      <c r="F3622" s="705">
        <v>-1</v>
      </c>
      <c r="G3622" s="619">
        <v>0.9</v>
      </c>
      <c r="H3622" s="715">
        <v>0.2</v>
      </c>
      <c r="I3622" s="679"/>
      <c r="J3622" s="458">
        <f t="shared" si="71"/>
        <v>-0.18000000000000002</v>
      </c>
      <c r="K3622" s="107"/>
      <c r="L3622" s="11"/>
      <c r="M3622" s="676"/>
    </row>
    <row r="3623" spans="2:13" x14ac:dyDescent="0.2">
      <c r="B3623" s="676"/>
      <c r="C3623" s="680"/>
      <c r="D3623" s="564" t="s">
        <v>2371</v>
      </c>
      <c r="E3623" s="66"/>
      <c r="F3623" s="705">
        <v>-1</v>
      </c>
      <c r="G3623" s="619">
        <v>0.9</v>
      </c>
      <c r="H3623" s="715">
        <v>0.5</v>
      </c>
      <c r="I3623" s="679"/>
      <c r="J3623" s="458">
        <f t="shared" si="71"/>
        <v>-0.45</v>
      </c>
      <c r="K3623" s="107"/>
      <c r="L3623" s="11"/>
      <c r="M3623" s="676"/>
    </row>
    <row r="3624" spans="2:13" x14ac:dyDescent="0.3">
      <c r="B3624" s="676"/>
      <c r="C3624" s="725" t="s">
        <v>1766</v>
      </c>
      <c r="D3624" s="117" t="s">
        <v>122</v>
      </c>
      <c r="E3624" s="675" t="s">
        <v>121</v>
      </c>
      <c r="F3624" s="705">
        <v>1</v>
      </c>
      <c r="G3624" s="619">
        <v>8.9</v>
      </c>
      <c r="H3624" s="715">
        <v>1.77</v>
      </c>
      <c r="I3624" s="679"/>
      <c r="J3624" s="527">
        <f t="shared" si="71"/>
        <v>15.753</v>
      </c>
      <c r="K3624" s="107"/>
      <c r="L3624" s="11"/>
      <c r="M3624" s="676"/>
    </row>
    <row r="3625" spans="2:13" x14ac:dyDescent="0.2">
      <c r="B3625" s="676"/>
      <c r="C3625" s="680"/>
      <c r="D3625" s="564" t="s">
        <v>2297</v>
      </c>
      <c r="E3625" s="66"/>
      <c r="F3625" s="705">
        <v>-1</v>
      </c>
      <c r="G3625" s="619">
        <v>0.9</v>
      </c>
      <c r="H3625" s="715">
        <v>0.2</v>
      </c>
      <c r="I3625" s="679"/>
      <c r="J3625" s="458">
        <f t="shared" si="71"/>
        <v>-0.18000000000000002</v>
      </c>
      <c r="K3625" s="107"/>
      <c r="L3625" s="11"/>
      <c r="M3625" s="676"/>
    </row>
    <row r="3626" spans="2:13" x14ac:dyDescent="0.2">
      <c r="B3626" s="676"/>
      <c r="C3626" s="680"/>
      <c r="D3626" s="564" t="s">
        <v>2371</v>
      </c>
      <c r="E3626" s="66"/>
      <c r="F3626" s="705">
        <v>-1</v>
      </c>
      <c r="G3626" s="619">
        <v>0.9</v>
      </c>
      <c r="H3626" s="715">
        <v>0.5</v>
      </c>
      <c r="I3626" s="679"/>
      <c r="J3626" s="458">
        <f t="shared" si="71"/>
        <v>-0.45</v>
      </c>
      <c r="K3626" s="107"/>
      <c r="L3626" s="11"/>
      <c r="M3626" s="676"/>
    </row>
    <row r="3627" spans="2:13" x14ac:dyDescent="0.2">
      <c r="B3627" s="676"/>
      <c r="C3627" s="680"/>
      <c r="D3627" s="564" t="s">
        <v>2390</v>
      </c>
      <c r="E3627" s="66"/>
      <c r="F3627" s="705">
        <v>-1</v>
      </c>
      <c r="G3627" s="619">
        <v>0.2</v>
      </c>
      <c r="H3627" s="715">
        <v>2.27</v>
      </c>
      <c r="I3627" s="679"/>
      <c r="J3627" s="458">
        <f t="shared" si="71"/>
        <v>-0.45400000000000001</v>
      </c>
      <c r="K3627" s="107"/>
      <c r="L3627" s="11"/>
      <c r="M3627" s="676"/>
    </row>
    <row r="3628" spans="2:13" x14ac:dyDescent="0.3">
      <c r="B3628" s="676"/>
      <c r="C3628" s="725" t="s">
        <v>1767</v>
      </c>
      <c r="D3628" s="117" t="s">
        <v>268</v>
      </c>
      <c r="E3628" s="675" t="s">
        <v>121</v>
      </c>
      <c r="F3628" s="705">
        <v>1</v>
      </c>
      <c r="G3628" s="619">
        <v>10.3</v>
      </c>
      <c r="H3628" s="715">
        <v>2.27</v>
      </c>
      <c r="I3628" s="679"/>
      <c r="J3628" s="527">
        <f t="shared" si="71"/>
        <v>23.381</v>
      </c>
      <c r="K3628" s="107"/>
      <c r="L3628" s="11"/>
      <c r="M3628" s="676"/>
    </row>
    <row r="3629" spans="2:13" x14ac:dyDescent="0.2">
      <c r="B3629" s="676"/>
      <c r="C3629" s="680"/>
      <c r="D3629" s="564" t="s">
        <v>2297</v>
      </c>
      <c r="E3629" s="66"/>
      <c r="F3629" s="705">
        <v>-1</v>
      </c>
      <c r="G3629" s="619">
        <v>1</v>
      </c>
      <c r="H3629" s="715">
        <v>0.2</v>
      </c>
      <c r="I3629" s="679"/>
      <c r="J3629" s="458">
        <f t="shared" si="71"/>
        <v>-0.2</v>
      </c>
      <c r="K3629" s="107"/>
      <c r="L3629" s="11"/>
      <c r="M3629" s="676"/>
    </row>
    <row r="3630" spans="2:13" x14ac:dyDescent="0.3">
      <c r="B3630" s="676"/>
      <c r="C3630" s="725" t="s">
        <v>2443</v>
      </c>
      <c r="D3630" s="117" t="s">
        <v>2444</v>
      </c>
      <c r="E3630" s="675" t="s">
        <v>125</v>
      </c>
      <c r="F3630" s="705">
        <v>1</v>
      </c>
      <c r="G3630" s="619">
        <v>34.32</v>
      </c>
      <c r="H3630" s="715">
        <v>2.57</v>
      </c>
      <c r="I3630" s="679"/>
      <c r="J3630" s="527">
        <f t="shared" si="71"/>
        <v>88.202399999999997</v>
      </c>
      <c r="K3630" s="107"/>
      <c r="L3630" s="11"/>
      <c r="M3630" s="676"/>
    </row>
    <row r="3631" spans="2:13" x14ac:dyDescent="0.2">
      <c r="B3631" s="676"/>
      <c r="C3631" s="680"/>
      <c r="D3631" s="564" t="s">
        <v>2297</v>
      </c>
      <c r="E3631" s="66"/>
      <c r="F3631" s="705">
        <v>-1</v>
      </c>
      <c r="G3631" s="619">
        <v>2.6</v>
      </c>
      <c r="H3631" s="715">
        <v>0.5</v>
      </c>
      <c r="I3631" s="679"/>
      <c r="J3631" s="458">
        <f t="shared" si="71"/>
        <v>-1.3</v>
      </c>
      <c r="K3631" s="107"/>
      <c r="L3631" s="11"/>
      <c r="M3631" s="676"/>
    </row>
    <row r="3632" spans="2:13" x14ac:dyDescent="0.2">
      <c r="B3632" s="676"/>
      <c r="C3632" s="680"/>
      <c r="D3632" s="564" t="s">
        <v>2297</v>
      </c>
      <c r="E3632" s="66"/>
      <c r="F3632" s="705">
        <v>-2</v>
      </c>
      <c r="G3632" s="619">
        <v>1.2</v>
      </c>
      <c r="H3632" s="715">
        <v>0.5</v>
      </c>
      <c r="I3632" s="679"/>
      <c r="J3632" s="458">
        <f t="shared" si="71"/>
        <v>-1.2</v>
      </c>
      <c r="K3632" s="107"/>
      <c r="L3632" s="11"/>
      <c r="M3632" s="676"/>
    </row>
    <row r="3633" spans="2:13" x14ac:dyDescent="0.2">
      <c r="B3633" s="676"/>
      <c r="C3633" s="680"/>
      <c r="D3633" s="564" t="s">
        <v>2297</v>
      </c>
      <c r="E3633" s="66"/>
      <c r="F3633" s="705">
        <v>-1</v>
      </c>
      <c r="G3633" s="619">
        <v>1</v>
      </c>
      <c r="H3633" s="715">
        <v>0.5</v>
      </c>
      <c r="I3633" s="679"/>
      <c r="J3633" s="458">
        <f t="shared" si="71"/>
        <v>-0.5</v>
      </c>
      <c r="K3633" s="107"/>
      <c r="L3633" s="11"/>
      <c r="M3633" s="676"/>
    </row>
    <row r="3634" spans="2:13" x14ac:dyDescent="0.2">
      <c r="B3634" s="676"/>
      <c r="C3634" s="680"/>
      <c r="D3634" s="564" t="s">
        <v>2297</v>
      </c>
      <c r="E3634" s="66"/>
      <c r="F3634" s="705">
        <v>-2</v>
      </c>
      <c r="G3634" s="619">
        <v>0.9</v>
      </c>
      <c r="H3634" s="715">
        <v>0.5</v>
      </c>
      <c r="I3634" s="679"/>
      <c r="J3634" s="458">
        <f t="shared" si="71"/>
        <v>-0.9</v>
      </c>
      <c r="K3634" s="107"/>
      <c r="L3634" s="11"/>
      <c r="M3634" s="676"/>
    </row>
    <row r="3635" spans="2:13" x14ac:dyDescent="0.3">
      <c r="B3635" s="676"/>
      <c r="C3635" s="725" t="s">
        <v>1787</v>
      </c>
      <c r="D3635" s="117" t="s">
        <v>2445</v>
      </c>
      <c r="E3635" s="675" t="s">
        <v>120</v>
      </c>
      <c r="F3635" s="705">
        <v>1</v>
      </c>
      <c r="G3635" s="619">
        <v>8.6999999999999993</v>
      </c>
      <c r="H3635" s="715">
        <v>2.87</v>
      </c>
      <c r="I3635" s="679"/>
      <c r="J3635" s="527">
        <f t="shared" si="71"/>
        <v>24.968999999999998</v>
      </c>
      <c r="K3635" s="107"/>
      <c r="L3635" s="11"/>
      <c r="M3635" s="676"/>
    </row>
    <row r="3636" spans="2:13" x14ac:dyDescent="0.2">
      <c r="B3636" s="676"/>
      <c r="C3636" s="680"/>
      <c r="D3636" s="564" t="s">
        <v>2297</v>
      </c>
      <c r="E3636" s="66"/>
      <c r="F3636" s="705">
        <v>-1</v>
      </c>
      <c r="G3636" s="619">
        <v>0.8</v>
      </c>
      <c r="H3636" s="715">
        <v>0.8</v>
      </c>
      <c r="I3636" s="679"/>
      <c r="J3636" s="458">
        <f t="shared" si="71"/>
        <v>-0.64000000000000012</v>
      </c>
      <c r="K3636" s="107"/>
      <c r="L3636" s="11"/>
      <c r="M3636" s="676"/>
    </row>
    <row r="3637" spans="2:13" x14ac:dyDescent="0.2">
      <c r="B3637" s="676"/>
      <c r="C3637" s="680"/>
      <c r="D3637" s="564" t="s">
        <v>2371</v>
      </c>
      <c r="E3637" s="66"/>
      <c r="F3637" s="705">
        <v>-1</v>
      </c>
      <c r="G3637" s="619">
        <v>0.6</v>
      </c>
      <c r="H3637" s="715">
        <v>0.5</v>
      </c>
      <c r="I3637" s="679"/>
      <c r="J3637" s="458">
        <f t="shared" si="71"/>
        <v>-0.3</v>
      </c>
      <c r="K3637" s="107"/>
      <c r="L3637" s="11"/>
      <c r="M3637" s="676"/>
    </row>
    <row r="3638" spans="2:13" x14ac:dyDescent="0.3">
      <c r="B3638" s="676"/>
      <c r="C3638" s="725" t="s">
        <v>1774</v>
      </c>
      <c r="D3638" s="117" t="s">
        <v>2446</v>
      </c>
      <c r="E3638" s="675" t="s">
        <v>120</v>
      </c>
      <c r="F3638" s="705">
        <v>1</v>
      </c>
      <c r="G3638" s="619">
        <v>6.6</v>
      </c>
      <c r="H3638" s="715">
        <v>2.37</v>
      </c>
      <c r="I3638" s="679"/>
      <c r="J3638" s="527">
        <f t="shared" si="71"/>
        <v>15.641999999999999</v>
      </c>
      <c r="K3638" s="107"/>
      <c r="L3638" s="11"/>
      <c r="M3638" s="676"/>
    </row>
    <row r="3639" spans="2:13" x14ac:dyDescent="0.2">
      <c r="B3639" s="676"/>
      <c r="C3639" s="680"/>
      <c r="D3639" s="564" t="s">
        <v>2297</v>
      </c>
      <c r="E3639" s="66"/>
      <c r="F3639" s="705">
        <v>-1</v>
      </c>
      <c r="G3639" s="619">
        <v>0.8</v>
      </c>
      <c r="H3639" s="715">
        <v>0.8</v>
      </c>
      <c r="I3639" s="679"/>
      <c r="J3639" s="458">
        <f t="shared" si="71"/>
        <v>-0.64000000000000012</v>
      </c>
      <c r="K3639" s="107"/>
      <c r="L3639" s="11"/>
      <c r="M3639" s="676"/>
    </row>
    <row r="3640" spans="2:13" x14ac:dyDescent="0.2">
      <c r="B3640" s="676"/>
      <c r="C3640" s="680"/>
      <c r="D3640" s="564" t="s">
        <v>2371</v>
      </c>
      <c r="E3640" s="66"/>
      <c r="F3640" s="705">
        <v>-1</v>
      </c>
      <c r="G3640" s="619">
        <v>0.6</v>
      </c>
      <c r="H3640" s="715">
        <v>0.5</v>
      </c>
      <c r="I3640" s="679"/>
      <c r="J3640" s="458">
        <f t="shared" si="71"/>
        <v>-0.3</v>
      </c>
      <c r="K3640" s="107"/>
      <c r="L3640" s="11"/>
      <c r="M3640" s="676"/>
    </row>
    <row r="3641" spans="2:13" x14ac:dyDescent="0.3">
      <c r="B3641" s="676"/>
      <c r="C3641" s="725" t="s">
        <v>1792</v>
      </c>
      <c r="D3641" s="117" t="s">
        <v>2447</v>
      </c>
      <c r="E3641" s="675" t="s">
        <v>125</v>
      </c>
      <c r="F3641" s="705">
        <v>1</v>
      </c>
      <c r="G3641" s="619">
        <v>20.9</v>
      </c>
      <c r="H3641" s="715">
        <v>2.0699999999999998</v>
      </c>
      <c r="I3641" s="679"/>
      <c r="J3641" s="527">
        <f t="shared" si="71"/>
        <v>43.262999999999991</v>
      </c>
      <c r="K3641" s="107"/>
      <c r="L3641" s="11"/>
      <c r="M3641" s="676"/>
    </row>
    <row r="3642" spans="2:13" x14ac:dyDescent="0.2">
      <c r="B3642" s="676"/>
      <c r="C3642" s="680"/>
      <c r="D3642" s="564" t="s">
        <v>2297</v>
      </c>
      <c r="E3642" s="66"/>
      <c r="F3642" s="705">
        <v>-1</v>
      </c>
      <c r="G3642" s="619">
        <v>0.9</v>
      </c>
      <c r="H3642" s="715">
        <v>0.4</v>
      </c>
      <c r="I3642" s="679"/>
      <c r="J3642" s="458">
        <f t="shared" si="71"/>
        <v>-0.36000000000000004</v>
      </c>
      <c r="K3642" s="107"/>
      <c r="L3642" s="11"/>
      <c r="M3642" s="676"/>
    </row>
    <row r="3643" spans="2:13" x14ac:dyDescent="0.2">
      <c r="B3643" s="676"/>
      <c r="C3643" s="680"/>
      <c r="D3643" s="564" t="s">
        <v>2297</v>
      </c>
      <c r="E3643" s="66"/>
      <c r="F3643" s="705">
        <v>-2</v>
      </c>
      <c r="G3643" s="619">
        <v>0.8</v>
      </c>
      <c r="H3643" s="715">
        <v>0.5</v>
      </c>
      <c r="I3643" s="679"/>
      <c r="J3643" s="458">
        <f t="shared" si="71"/>
        <v>-0.8</v>
      </c>
      <c r="K3643" s="107"/>
      <c r="L3643" s="11"/>
      <c r="M3643" s="676"/>
    </row>
    <row r="3644" spans="2:13" x14ac:dyDescent="0.3">
      <c r="B3644" s="676"/>
      <c r="C3644" s="725"/>
      <c r="D3644" s="117"/>
      <c r="E3644" s="675" t="s">
        <v>2378</v>
      </c>
      <c r="F3644" s="705">
        <v>-1</v>
      </c>
      <c r="G3644" s="619">
        <v>2.1</v>
      </c>
      <c r="H3644" s="715">
        <v>1</v>
      </c>
      <c r="I3644" s="679"/>
      <c r="J3644" s="527">
        <f t="shared" si="71"/>
        <v>-2.1</v>
      </c>
      <c r="K3644" s="107"/>
      <c r="L3644" s="11"/>
      <c r="M3644" s="676"/>
    </row>
    <row r="3645" spans="2:13" x14ac:dyDescent="0.3">
      <c r="B3645" s="676"/>
      <c r="C3645" s="725"/>
      <c r="D3645" s="117"/>
      <c r="E3645" s="675" t="s">
        <v>2448</v>
      </c>
      <c r="F3645" s="705">
        <v>-1</v>
      </c>
      <c r="G3645" s="619">
        <v>3.15</v>
      </c>
      <c r="H3645" s="715">
        <v>1</v>
      </c>
      <c r="I3645" s="679"/>
      <c r="J3645" s="527">
        <f t="shared" si="71"/>
        <v>-3.15</v>
      </c>
      <c r="K3645" s="107"/>
      <c r="L3645" s="11"/>
      <c r="M3645" s="676"/>
    </row>
    <row r="3646" spans="2:13" x14ac:dyDescent="0.2">
      <c r="B3646" s="676"/>
      <c r="C3646" s="680"/>
      <c r="D3646" s="564" t="s">
        <v>2390</v>
      </c>
      <c r="E3646" s="66"/>
      <c r="F3646" s="705">
        <v>-1</v>
      </c>
      <c r="G3646" s="619">
        <v>1.1499999999999999</v>
      </c>
      <c r="H3646" s="715">
        <v>2.57</v>
      </c>
      <c r="I3646" s="679"/>
      <c r="J3646" s="458">
        <f t="shared" si="71"/>
        <v>-2.9554999999999998</v>
      </c>
      <c r="K3646" s="107"/>
      <c r="L3646" s="11"/>
      <c r="M3646" s="676"/>
    </row>
    <row r="3647" spans="2:13" x14ac:dyDescent="0.3">
      <c r="B3647" s="676"/>
      <c r="C3647" s="725" t="s">
        <v>1789</v>
      </c>
      <c r="D3647" s="117" t="s">
        <v>142</v>
      </c>
      <c r="E3647" s="675" t="s">
        <v>121</v>
      </c>
      <c r="F3647" s="705">
        <v>1</v>
      </c>
      <c r="G3647" s="619">
        <v>9.3000000000000007</v>
      </c>
      <c r="H3647" s="715">
        <v>2.27</v>
      </c>
      <c r="I3647" s="679"/>
      <c r="J3647" s="527">
        <f t="shared" si="71"/>
        <v>21.111000000000001</v>
      </c>
      <c r="K3647" s="107"/>
      <c r="L3647" s="11"/>
      <c r="M3647" s="676"/>
    </row>
    <row r="3648" spans="2:13" x14ac:dyDescent="0.2">
      <c r="B3648" s="676"/>
      <c r="C3648" s="680"/>
      <c r="D3648" s="564" t="s">
        <v>2297</v>
      </c>
      <c r="E3648" s="66"/>
      <c r="F3648" s="705">
        <v>-1</v>
      </c>
      <c r="G3648" s="619">
        <v>0.9</v>
      </c>
      <c r="H3648" s="715">
        <v>0.2</v>
      </c>
      <c r="I3648" s="679"/>
      <c r="J3648" s="458">
        <f t="shared" si="71"/>
        <v>-0.18000000000000002</v>
      </c>
      <c r="K3648" s="107"/>
      <c r="L3648" s="11"/>
      <c r="M3648" s="676"/>
    </row>
    <row r="3649" spans="2:13" x14ac:dyDescent="0.2">
      <c r="B3649" s="676"/>
      <c r="C3649" s="680"/>
      <c r="D3649" s="564" t="s">
        <v>2371</v>
      </c>
      <c r="E3649" s="66"/>
      <c r="F3649" s="705">
        <v>-1</v>
      </c>
      <c r="G3649" s="619">
        <v>1.2</v>
      </c>
      <c r="H3649" s="715">
        <v>0.5</v>
      </c>
      <c r="I3649" s="679"/>
      <c r="J3649" s="458">
        <f t="shared" si="71"/>
        <v>-0.6</v>
      </c>
      <c r="K3649" s="107"/>
      <c r="L3649" s="11"/>
      <c r="M3649" s="676"/>
    </row>
    <row r="3650" spans="2:13" x14ac:dyDescent="0.2">
      <c r="B3650" s="676"/>
      <c r="C3650" s="680"/>
      <c r="D3650" s="564" t="s">
        <v>2390</v>
      </c>
      <c r="E3650" s="66"/>
      <c r="F3650" s="705">
        <v>-1</v>
      </c>
      <c r="G3650" s="619">
        <v>0.95</v>
      </c>
      <c r="H3650" s="715">
        <v>2.27</v>
      </c>
      <c r="I3650" s="679"/>
      <c r="J3650" s="458">
        <f t="shared" si="71"/>
        <v>-2.1564999999999999</v>
      </c>
      <c r="K3650" s="107"/>
      <c r="L3650" s="11"/>
      <c r="M3650" s="676"/>
    </row>
    <row r="3651" spans="2:13" x14ac:dyDescent="0.3">
      <c r="B3651" s="676"/>
      <c r="C3651" s="725" t="s">
        <v>1790</v>
      </c>
      <c r="D3651" s="117" t="s">
        <v>140</v>
      </c>
      <c r="E3651" s="675" t="s">
        <v>782</v>
      </c>
      <c r="F3651" s="705">
        <v>1</v>
      </c>
      <c r="G3651" s="619">
        <v>10.3</v>
      </c>
      <c r="H3651" s="715">
        <v>2.0699999999999998</v>
      </c>
      <c r="I3651" s="679"/>
      <c r="J3651" s="527">
        <f t="shared" si="71"/>
        <v>21.321000000000002</v>
      </c>
      <c r="K3651" s="107"/>
      <c r="L3651" s="11"/>
      <c r="M3651" s="676"/>
    </row>
    <row r="3652" spans="2:13" x14ac:dyDescent="0.2">
      <c r="B3652" s="676"/>
      <c r="C3652" s="680"/>
      <c r="D3652" s="564" t="s">
        <v>2371</v>
      </c>
      <c r="E3652" s="66"/>
      <c r="F3652" s="705">
        <v>-1</v>
      </c>
      <c r="G3652" s="619">
        <v>1.8</v>
      </c>
      <c r="H3652" s="715">
        <v>0.5</v>
      </c>
      <c r="I3652" s="679"/>
      <c r="J3652" s="458">
        <f t="shared" si="71"/>
        <v>-0.9</v>
      </c>
      <c r="K3652" s="107"/>
      <c r="L3652" s="11"/>
      <c r="M3652" s="676"/>
    </row>
    <row r="3653" spans="2:13" x14ac:dyDescent="0.2">
      <c r="B3653" s="676"/>
      <c r="C3653" s="680"/>
      <c r="D3653" s="564" t="s">
        <v>2390</v>
      </c>
      <c r="E3653" s="66"/>
      <c r="F3653" s="705">
        <v>-1</v>
      </c>
      <c r="G3653" s="619">
        <v>0.75</v>
      </c>
      <c r="H3653" s="715">
        <v>2.0699999999999998</v>
      </c>
      <c r="I3653" s="679"/>
      <c r="J3653" s="458">
        <f t="shared" si="71"/>
        <v>-1.5524999999999998</v>
      </c>
      <c r="K3653" s="107"/>
      <c r="L3653" s="11"/>
      <c r="M3653" s="676"/>
    </row>
    <row r="3654" spans="2:13" x14ac:dyDescent="0.3">
      <c r="B3654" s="676"/>
      <c r="C3654" s="725" t="s">
        <v>1796</v>
      </c>
      <c r="D3654" s="117" t="s">
        <v>2449</v>
      </c>
      <c r="E3654" s="675" t="s">
        <v>125</v>
      </c>
      <c r="F3654" s="705">
        <v>1</v>
      </c>
      <c r="G3654" s="619">
        <v>23.1</v>
      </c>
      <c r="H3654" s="715">
        <v>2.0699999999999998</v>
      </c>
      <c r="I3654" s="679"/>
      <c r="J3654" s="527">
        <f t="shared" si="71"/>
        <v>47.817</v>
      </c>
      <c r="K3654" s="107"/>
      <c r="L3654" s="11"/>
      <c r="M3654" s="676"/>
    </row>
    <row r="3655" spans="2:13" x14ac:dyDescent="0.2">
      <c r="B3655" s="676"/>
      <c r="C3655" s="680"/>
      <c r="D3655" s="564" t="s">
        <v>2297</v>
      </c>
      <c r="E3655" s="66"/>
      <c r="F3655" s="705">
        <v>-2</v>
      </c>
      <c r="G3655" s="619">
        <v>1.2</v>
      </c>
      <c r="H3655" s="715">
        <v>0.5</v>
      </c>
      <c r="I3655" s="679"/>
      <c r="J3655" s="458">
        <f t="shared" si="71"/>
        <v>-1.2</v>
      </c>
      <c r="K3655" s="107"/>
      <c r="L3655" s="11"/>
      <c r="M3655" s="676"/>
    </row>
    <row r="3656" spans="2:13" x14ac:dyDescent="0.3">
      <c r="B3656" s="676"/>
      <c r="C3656" s="725"/>
      <c r="D3656" s="117" t="s">
        <v>2371</v>
      </c>
      <c r="E3656" s="675"/>
      <c r="F3656" s="705">
        <v>-4</v>
      </c>
      <c r="G3656" s="619">
        <v>3.15</v>
      </c>
      <c r="H3656" s="715">
        <v>1</v>
      </c>
      <c r="I3656" s="679"/>
      <c r="J3656" s="527">
        <f>PRODUCT(F3656:I3656)</f>
        <v>-12.6</v>
      </c>
      <c r="K3656" s="107"/>
      <c r="L3656" s="11"/>
      <c r="M3656" s="676"/>
    </row>
    <row r="3657" spans="2:13" x14ac:dyDescent="0.2">
      <c r="B3657" s="676"/>
      <c r="C3657" s="680"/>
      <c r="D3657" s="564" t="s">
        <v>2390</v>
      </c>
      <c r="E3657" s="66"/>
      <c r="F3657" s="705">
        <v>-1</v>
      </c>
      <c r="G3657" s="619">
        <v>1.1499999999999999</v>
      </c>
      <c r="H3657" s="715">
        <v>2.57</v>
      </c>
      <c r="I3657" s="679"/>
      <c r="J3657" s="458">
        <f>PRODUCT(F3657:I3657)</f>
        <v>-2.9554999999999998</v>
      </c>
      <c r="K3657" s="107"/>
      <c r="L3657" s="11"/>
      <c r="M3657" s="676"/>
    </row>
    <row r="3658" spans="2:13" x14ac:dyDescent="0.25">
      <c r="B3658" s="728"/>
      <c r="C3658" s="728"/>
      <c r="D3658" s="728"/>
      <c r="E3658" s="728"/>
      <c r="F3658" s="728"/>
      <c r="G3658" s="728"/>
      <c r="H3658" s="728"/>
      <c r="I3658" s="728"/>
      <c r="J3658" s="728"/>
      <c r="K3658" s="728"/>
      <c r="L3658" s="728"/>
      <c r="M3658" s="728"/>
    </row>
    <row r="3659" spans="2:13" x14ac:dyDescent="0.2">
      <c r="B3659" s="676"/>
      <c r="C3659" s="680"/>
      <c r="D3659" s="690" t="s">
        <v>1798</v>
      </c>
      <c r="E3659" s="565"/>
      <c r="F3659" s="705"/>
      <c r="G3659" s="619"/>
      <c r="H3659" s="715"/>
      <c r="I3659" s="679"/>
      <c r="J3659" s="527"/>
      <c r="K3659" s="107"/>
      <c r="L3659" s="11"/>
      <c r="M3659" s="676"/>
    </row>
    <row r="3660" spans="2:13" x14ac:dyDescent="0.3">
      <c r="B3660" s="676"/>
      <c r="C3660" s="725" t="s">
        <v>1785</v>
      </c>
      <c r="D3660" s="117" t="s">
        <v>2530</v>
      </c>
      <c r="E3660" s="675" t="s">
        <v>793</v>
      </c>
      <c r="F3660" s="705">
        <v>1</v>
      </c>
      <c r="G3660" s="619">
        <v>24</v>
      </c>
      <c r="H3660" s="715">
        <v>3.67</v>
      </c>
      <c r="I3660" s="679"/>
      <c r="J3660" s="527">
        <f t="shared" ref="J3660:J3723" si="72">PRODUCT(F3660:I3660)</f>
        <v>88.08</v>
      </c>
      <c r="K3660" s="107"/>
      <c r="L3660" s="11"/>
      <c r="M3660" s="676"/>
    </row>
    <row r="3661" spans="2:13" x14ac:dyDescent="0.2">
      <c r="B3661" s="676"/>
      <c r="C3661" s="680"/>
      <c r="D3661" s="564" t="s">
        <v>2297</v>
      </c>
      <c r="E3661" s="66"/>
      <c r="F3661" s="705">
        <v>-1</v>
      </c>
      <c r="G3661" s="619">
        <v>1.2</v>
      </c>
      <c r="H3661" s="715">
        <v>2.1</v>
      </c>
      <c r="I3661" s="679"/>
      <c r="J3661" s="458">
        <f t="shared" si="72"/>
        <v>-2.52</v>
      </c>
      <c r="K3661" s="107"/>
      <c r="L3661" s="11"/>
      <c r="M3661" s="676"/>
    </row>
    <row r="3662" spans="2:13" x14ac:dyDescent="0.2">
      <c r="B3662" s="676"/>
      <c r="C3662" s="680"/>
      <c r="D3662" s="564" t="s">
        <v>2297</v>
      </c>
      <c r="E3662" s="66"/>
      <c r="F3662" s="705">
        <v>-1</v>
      </c>
      <c r="G3662" s="619">
        <v>0.9</v>
      </c>
      <c r="H3662" s="715">
        <v>2.1</v>
      </c>
      <c r="I3662" s="679"/>
      <c r="J3662" s="458">
        <f t="shared" si="72"/>
        <v>-1.8900000000000001</v>
      </c>
      <c r="K3662" s="107"/>
      <c r="L3662" s="11"/>
      <c r="M3662" s="676"/>
    </row>
    <row r="3663" spans="2:13" x14ac:dyDescent="0.2">
      <c r="B3663" s="676"/>
      <c r="C3663" s="680"/>
      <c r="D3663" s="564" t="s">
        <v>2371</v>
      </c>
      <c r="E3663" s="66"/>
      <c r="F3663" s="705">
        <v>-1</v>
      </c>
      <c r="G3663" s="619">
        <v>1.8</v>
      </c>
      <c r="H3663" s="715">
        <v>1.4</v>
      </c>
      <c r="I3663" s="679"/>
      <c r="J3663" s="458">
        <f t="shared" si="72"/>
        <v>-2.52</v>
      </c>
      <c r="K3663" s="107"/>
      <c r="L3663" s="11"/>
      <c r="M3663" s="676"/>
    </row>
    <row r="3664" spans="2:13" x14ac:dyDescent="0.2">
      <c r="B3664" s="676"/>
      <c r="C3664" s="680"/>
      <c r="D3664" s="564" t="s">
        <v>2390</v>
      </c>
      <c r="E3664" s="66"/>
      <c r="F3664" s="705">
        <v>-1</v>
      </c>
      <c r="G3664" s="619">
        <v>1.2</v>
      </c>
      <c r="H3664" s="715">
        <v>4.17</v>
      </c>
      <c r="I3664" s="679"/>
      <c r="J3664" s="458">
        <f t="shared" si="72"/>
        <v>-5.0039999999999996</v>
      </c>
      <c r="K3664" s="107"/>
      <c r="L3664" s="11"/>
      <c r="M3664" s="676"/>
    </row>
    <row r="3665" spans="2:13" x14ac:dyDescent="0.3">
      <c r="B3665" s="676"/>
      <c r="C3665" s="725" t="s">
        <v>1786</v>
      </c>
      <c r="D3665" s="117" t="s">
        <v>122</v>
      </c>
      <c r="E3665" s="675" t="s">
        <v>121</v>
      </c>
      <c r="F3665" s="705">
        <v>1</v>
      </c>
      <c r="G3665" s="619">
        <v>8.1</v>
      </c>
      <c r="H3665" s="715">
        <v>2.27</v>
      </c>
      <c r="I3665" s="679"/>
      <c r="J3665" s="527">
        <f t="shared" si="72"/>
        <v>18.387</v>
      </c>
      <c r="K3665" s="107"/>
      <c r="L3665" s="11"/>
      <c r="M3665" s="676"/>
    </row>
    <row r="3666" spans="2:13" x14ac:dyDescent="0.2">
      <c r="B3666" s="676"/>
      <c r="C3666" s="680"/>
      <c r="D3666" s="564" t="s">
        <v>2297</v>
      </c>
      <c r="E3666" s="66"/>
      <c r="F3666" s="705">
        <v>-1</v>
      </c>
      <c r="G3666" s="619">
        <v>0.9</v>
      </c>
      <c r="H3666" s="715">
        <v>0.2</v>
      </c>
      <c r="I3666" s="679"/>
      <c r="J3666" s="458">
        <f t="shared" si="72"/>
        <v>-0.18000000000000002</v>
      </c>
      <c r="K3666" s="107"/>
      <c r="L3666" s="11"/>
      <c r="M3666" s="676"/>
    </row>
    <row r="3667" spans="2:13" x14ac:dyDescent="0.3">
      <c r="B3667" s="676"/>
      <c r="C3667" s="725" t="s">
        <v>1803</v>
      </c>
      <c r="D3667" s="117" t="s">
        <v>176</v>
      </c>
      <c r="E3667" s="675" t="s">
        <v>128</v>
      </c>
      <c r="F3667" s="705">
        <v>1</v>
      </c>
      <c r="G3667" s="619">
        <v>17.8</v>
      </c>
      <c r="H3667" s="715">
        <v>3.05</v>
      </c>
      <c r="I3667" s="679"/>
      <c r="J3667" s="527">
        <f t="shared" si="72"/>
        <v>54.29</v>
      </c>
      <c r="K3667" s="107"/>
      <c r="L3667" s="11"/>
      <c r="M3667" s="676"/>
    </row>
    <row r="3668" spans="2:13" x14ac:dyDescent="0.2">
      <c r="B3668" s="676"/>
      <c r="C3668" s="680"/>
      <c r="D3668" s="564" t="s">
        <v>2297</v>
      </c>
      <c r="E3668" s="66"/>
      <c r="F3668" s="705">
        <v>-1</v>
      </c>
      <c r="G3668" s="619">
        <v>1</v>
      </c>
      <c r="H3668" s="715">
        <v>2.5</v>
      </c>
      <c r="I3668" s="679"/>
      <c r="J3668" s="458">
        <f t="shared" si="72"/>
        <v>-2.5</v>
      </c>
      <c r="K3668" s="107"/>
      <c r="L3668" s="11"/>
      <c r="M3668" s="676"/>
    </row>
    <row r="3669" spans="2:13" x14ac:dyDescent="0.2">
      <c r="B3669" s="676"/>
      <c r="C3669" s="680"/>
      <c r="D3669" s="564" t="s">
        <v>2371</v>
      </c>
      <c r="E3669" s="66"/>
      <c r="F3669" s="705">
        <v>-1</v>
      </c>
      <c r="G3669" s="619">
        <v>1.8</v>
      </c>
      <c r="H3669" s="715">
        <v>1.4</v>
      </c>
      <c r="I3669" s="679"/>
      <c r="J3669" s="458">
        <f t="shared" si="72"/>
        <v>-2.52</v>
      </c>
      <c r="K3669" s="107"/>
      <c r="L3669" s="11"/>
      <c r="M3669" s="676"/>
    </row>
    <row r="3670" spans="2:13" x14ac:dyDescent="0.2">
      <c r="B3670" s="676"/>
      <c r="C3670" s="680"/>
      <c r="D3670" s="564" t="s">
        <v>2390</v>
      </c>
      <c r="E3670" s="66"/>
      <c r="F3670" s="705">
        <v>-1</v>
      </c>
      <c r="G3670" s="619">
        <v>0.5</v>
      </c>
      <c r="H3670" s="715">
        <v>4.07</v>
      </c>
      <c r="I3670" s="679"/>
      <c r="J3670" s="458">
        <f t="shared" si="72"/>
        <v>-2.0350000000000001</v>
      </c>
      <c r="K3670" s="107"/>
      <c r="L3670" s="11"/>
      <c r="M3670" s="676"/>
    </row>
    <row r="3671" spans="2:13" x14ac:dyDescent="0.3">
      <c r="B3671" s="676"/>
      <c r="C3671" s="725" t="s">
        <v>1804</v>
      </c>
      <c r="D3671" s="117" t="s">
        <v>204</v>
      </c>
      <c r="E3671" s="675" t="s">
        <v>125</v>
      </c>
      <c r="F3671" s="705">
        <v>1</v>
      </c>
      <c r="G3671" s="619">
        <v>12.8</v>
      </c>
      <c r="H3671" s="715">
        <v>1.55</v>
      </c>
      <c r="I3671" s="679"/>
      <c r="J3671" s="527">
        <f t="shared" si="72"/>
        <v>19.840000000000003</v>
      </c>
      <c r="K3671" s="107"/>
      <c r="L3671" s="11"/>
      <c r="M3671" s="676"/>
    </row>
    <row r="3672" spans="2:13" x14ac:dyDescent="0.2">
      <c r="B3672" s="676"/>
      <c r="C3672" s="680"/>
      <c r="D3672" s="564" t="s">
        <v>2297</v>
      </c>
      <c r="E3672" s="66"/>
      <c r="F3672" s="705">
        <v>-1</v>
      </c>
      <c r="G3672" s="619">
        <v>1.2</v>
      </c>
      <c r="H3672" s="715">
        <v>0.5</v>
      </c>
      <c r="I3672" s="679"/>
      <c r="J3672" s="458">
        <f t="shared" si="72"/>
        <v>-0.6</v>
      </c>
      <c r="K3672" s="107"/>
      <c r="L3672" s="11"/>
      <c r="M3672" s="676"/>
    </row>
    <row r="3673" spans="2:13" x14ac:dyDescent="0.2">
      <c r="B3673" s="676"/>
      <c r="C3673" s="680"/>
      <c r="D3673" s="564"/>
      <c r="E3673" s="66" t="s">
        <v>673</v>
      </c>
      <c r="F3673" s="705">
        <v>-1</v>
      </c>
      <c r="G3673" s="619">
        <v>1.8</v>
      </c>
      <c r="H3673" s="715">
        <v>1</v>
      </c>
      <c r="I3673" s="679"/>
      <c r="J3673" s="458">
        <f t="shared" si="72"/>
        <v>-1.8</v>
      </c>
      <c r="K3673" s="107"/>
      <c r="L3673" s="11"/>
      <c r="M3673" s="676"/>
    </row>
    <row r="3674" spans="2:13" x14ac:dyDescent="0.2">
      <c r="B3674" s="676"/>
      <c r="C3674" s="680"/>
      <c r="D3674" s="564" t="s">
        <v>2390</v>
      </c>
      <c r="E3674" s="66"/>
      <c r="F3674" s="705">
        <v>-1</v>
      </c>
      <c r="G3674" s="619">
        <v>1.1499999999999999</v>
      </c>
      <c r="H3674" s="715">
        <v>2.57</v>
      </c>
      <c r="I3674" s="679"/>
      <c r="J3674" s="458">
        <f t="shared" si="72"/>
        <v>-2.9554999999999998</v>
      </c>
      <c r="K3674" s="107"/>
      <c r="L3674" s="11"/>
      <c r="M3674" s="676"/>
    </row>
    <row r="3675" spans="2:13" x14ac:dyDescent="0.3">
      <c r="B3675" s="676"/>
      <c r="C3675" s="725" t="s">
        <v>1805</v>
      </c>
      <c r="D3675" s="117" t="s">
        <v>159</v>
      </c>
      <c r="E3675" s="675" t="s">
        <v>128</v>
      </c>
      <c r="F3675" s="705">
        <v>1</v>
      </c>
      <c r="G3675" s="619">
        <v>13.7</v>
      </c>
      <c r="H3675" s="715">
        <v>3.05</v>
      </c>
      <c r="I3675" s="679"/>
      <c r="J3675" s="527">
        <f t="shared" si="72"/>
        <v>41.784999999999997</v>
      </c>
      <c r="K3675" s="107"/>
      <c r="L3675" s="11"/>
      <c r="M3675" s="676"/>
    </row>
    <row r="3676" spans="2:13" x14ac:dyDescent="0.2">
      <c r="B3676" s="676"/>
      <c r="C3676" s="680"/>
      <c r="D3676" s="564" t="s">
        <v>2371</v>
      </c>
      <c r="E3676" s="66"/>
      <c r="F3676" s="705">
        <v>-1</v>
      </c>
      <c r="G3676" s="619">
        <v>2.4</v>
      </c>
      <c r="H3676" s="715">
        <v>1.4</v>
      </c>
      <c r="I3676" s="679"/>
      <c r="J3676" s="458">
        <f t="shared" si="72"/>
        <v>-3.36</v>
      </c>
      <c r="K3676" s="107"/>
      <c r="L3676" s="11"/>
      <c r="M3676" s="676"/>
    </row>
    <row r="3677" spans="2:13" x14ac:dyDescent="0.2">
      <c r="B3677" s="676"/>
      <c r="C3677" s="680"/>
      <c r="D3677" s="564" t="s">
        <v>2345</v>
      </c>
      <c r="E3677" s="66"/>
      <c r="F3677" s="705">
        <v>-1</v>
      </c>
      <c r="G3677" s="619">
        <v>3.5</v>
      </c>
      <c r="H3677" s="715">
        <v>2.5</v>
      </c>
      <c r="I3677" s="679"/>
      <c r="J3677" s="458">
        <f t="shared" si="72"/>
        <v>-8.75</v>
      </c>
      <c r="K3677" s="107"/>
      <c r="L3677" s="11"/>
      <c r="M3677" s="676"/>
    </row>
    <row r="3678" spans="2:13" x14ac:dyDescent="0.3">
      <c r="B3678" s="676"/>
      <c r="C3678" s="725" t="s">
        <v>1801</v>
      </c>
      <c r="D3678" s="117" t="s">
        <v>155</v>
      </c>
      <c r="E3678" s="675" t="s">
        <v>128</v>
      </c>
      <c r="F3678" s="705">
        <v>1</v>
      </c>
      <c r="G3678" s="619">
        <v>14.6</v>
      </c>
      <c r="H3678" s="715">
        <v>4.07</v>
      </c>
      <c r="I3678" s="679"/>
      <c r="J3678" s="527">
        <f t="shared" si="72"/>
        <v>59.422000000000004</v>
      </c>
      <c r="K3678" s="107"/>
      <c r="L3678" s="11"/>
      <c r="M3678" s="676"/>
    </row>
    <row r="3679" spans="2:13" x14ac:dyDescent="0.2">
      <c r="B3679" s="676"/>
      <c r="C3679" s="680"/>
      <c r="D3679" s="564" t="s">
        <v>2345</v>
      </c>
      <c r="E3679" s="66"/>
      <c r="F3679" s="705">
        <v>-1</v>
      </c>
      <c r="G3679" s="619">
        <v>3.5</v>
      </c>
      <c r="H3679" s="715">
        <v>2.5</v>
      </c>
      <c r="I3679" s="679"/>
      <c r="J3679" s="458">
        <f t="shared" si="72"/>
        <v>-8.75</v>
      </c>
      <c r="K3679" s="107"/>
      <c r="L3679" s="11"/>
      <c r="M3679" s="676"/>
    </row>
    <row r="3680" spans="2:13" x14ac:dyDescent="0.2">
      <c r="B3680" s="676"/>
      <c r="C3680" s="680"/>
      <c r="D3680" s="564" t="s">
        <v>2371</v>
      </c>
      <c r="E3680" s="66"/>
      <c r="F3680" s="705">
        <v>-1</v>
      </c>
      <c r="G3680" s="619">
        <v>1.8</v>
      </c>
      <c r="H3680" s="715">
        <v>1.4</v>
      </c>
      <c r="I3680" s="679"/>
      <c r="J3680" s="458">
        <f t="shared" si="72"/>
        <v>-2.52</v>
      </c>
      <c r="K3680" s="107"/>
      <c r="L3680" s="11"/>
      <c r="M3680" s="676"/>
    </row>
    <row r="3681" spans="2:13" x14ac:dyDescent="0.2">
      <c r="B3681" s="676"/>
      <c r="C3681" s="680"/>
      <c r="D3681" s="564" t="s">
        <v>2390</v>
      </c>
      <c r="E3681" s="66"/>
      <c r="F3681" s="705">
        <v>-1</v>
      </c>
      <c r="G3681" s="619">
        <v>1</v>
      </c>
      <c r="H3681" s="715">
        <v>4.07</v>
      </c>
      <c r="I3681" s="679"/>
      <c r="J3681" s="458">
        <f t="shared" si="72"/>
        <v>-4.07</v>
      </c>
      <c r="K3681" s="107"/>
      <c r="L3681" s="11"/>
      <c r="M3681" s="676"/>
    </row>
    <row r="3682" spans="2:13" x14ac:dyDescent="0.3">
      <c r="B3682" s="676"/>
      <c r="C3682" s="725" t="s">
        <v>1823</v>
      </c>
      <c r="D3682" s="117" t="s">
        <v>1824</v>
      </c>
      <c r="E3682" s="675" t="s">
        <v>125</v>
      </c>
      <c r="F3682" s="705">
        <v>1</v>
      </c>
      <c r="G3682" s="619">
        <v>21.95</v>
      </c>
      <c r="H3682" s="715">
        <v>2.57</v>
      </c>
      <c r="I3682" s="679"/>
      <c r="J3682" s="527">
        <f t="shared" si="72"/>
        <v>56.411499999999997</v>
      </c>
      <c r="K3682" s="107"/>
      <c r="L3682" s="11"/>
      <c r="M3682" s="676"/>
    </row>
    <row r="3683" spans="2:13" x14ac:dyDescent="0.2">
      <c r="B3683" s="676"/>
      <c r="C3683" s="680"/>
      <c r="D3683" s="564" t="s">
        <v>2297</v>
      </c>
      <c r="E3683" s="66"/>
      <c r="F3683" s="705">
        <v>-1</v>
      </c>
      <c r="G3683" s="619">
        <v>1.8</v>
      </c>
      <c r="H3683" s="715">
        <v>0.5</v>
      </c>
      <c r="I3683" s="679"/>
      <c r="J3683" s="458">
        <f t="shared" si="72"/>
        <v>-0.9</v>
      </c>
      <c r="K3683" s="107"/>
      <c r="L3683" s="11"/>
      <c r="M3683" s="676"/>
    </row>
    <row r="3684" spans="2:13" x14ac:dyDescent="0.2">
      <c r="B3684" s="676"/>
      <c r="C3684" s="680"/>
      <c r="D3684" s="564" t="s">
        <v>2297</v>
      </c>
      <c r="E3684" s="66"/>
      <c r="F3684" s="705">
        <v>-1</v>
      </c>
      <c r="G3684" s="619">
        <v>0.9</v>
      </c>
      <c r="H3684" s="715">
        <v>0.5</v>
      </c>
      <c r="I3684" s="679"/>
      <c r="J3684" s="458">
        <f t="shared" si="72"/>
        <v>-0.45</v>
      </c>
      <c r="K3684" s="107"/>
      <c r="L3684" s="11"/>
      <c r="M3684" s="676"/>
    </row>
    <row r="3685" spans="2:13" x14ac:dyDescent="0.2">
      <c r="B3685" s="676"/>
      <c r="C3685" s="680"/>
      <c r="D3685" s="564"/>
      <c r="E3685" s="66" t="s">
        <v>672</v>
      </c>
      <c r="F3685" s="705">
        <v>-1</v>
      </c>
      <c r="G3685" s="619">
        <v>1.6</v>
      </c>
      <c r="H3685" s="715">
        <v>1</v>
      </c>
      <c r="I3685" s="679"/>
      <c r="J3685" s="458">
        <f t="shared" si="72"/>
        <v>-1.6</v>
      </c>
      <c r="K3685" s="107"/>
      <c r="L3685" s="11"/>
      <c r="M3685" s="676"/>
    </row>
    <row r="3686" spans="2:13" x14ac:dyDescent="0.2">
      <c r="B3686" s="676"/>
      <c r="C3686" s="677"/>
      <c r="D3686" s="143"/>
      <c r="E3686" s="66" t="s">
        <v>2311</v>
      </c>
      <c r="F3686" s="705">
        <v>-1</v>
      </c>
      <c r="G3686" s="619">
        <v>0.7</v>
      </c>
      <c r="H3686" s="679">
        <v>0.05</v>
      </c>
      <c r="I3686" s="679"/>
      <c r="J3686" s="458">
        <f t="shared" si="72"/>
        <v>-3.4999999999999996E-2</v>
      </c>
      <c r="K3686" s="107"/>
      <c r="L3686" s="11"/>
      <c r="M3686" s="676"/>
    </row>
    <row r="3687" spans="2:13" x14ac:dyDescent="0.2">
      <c r="B3687" s="676"/>
      <c r="C3687" s="677"/>
      <c r="D3687" s="143"/>
      <c r="E3687" s="66" t="s">
        <v>2302</v>
      </c>
      <c r="F3687" s="705">
        <v>-1</v>
      </c>
      <c r="G3687" s="619">
        <v>0.4</v>
      </c>
      <c r="H3687" s="679">
        <v>0.05</v>
      </c>
      <c r="I3687" s="679"/>
      <c r="J3687" s="458">
        <f t="shared" si="72"/>
        <v>-2.0000000000000004E-2</v>
      </c>
      <c r="K3687" s="107"/>
      <c r="L3687" s="11"/>
      <c r="M3687" s="676"/>
    </row>
    <row r="3688" spans="2:13" x14ac:dyDescent="0.2">
      <c r="B3688" s="676"/>
      <c r="C3688" s="680"/>
      <c r="D3688" s="564" t="s">
        <v>2390</v>
      </c>
      <c r="E3688" s="66"/>
      <c r="F3688" s="705">
        <v>-1</v>
      </c>
      <c r="G3688" s="619">
        <v>5.35</v>
      </c>
      <c r="H3688" s="715">
        <v>2.57</v>
      </c>
      <c r="I3688" s="679"/>
      <c r="J3688" s="458">
        <f t="shared" si="72"/>
        <v>-13.749499999999998</v>
      </c>
      <c r="K3688" s="107"/>
      <c r="L3688" s="11"/>
      <c r="M3688" s="676"/>
    </row>
    <row r="3689" spans="2:13" x14ac:dyDescent="0.3">
      <c r="B3689" s="676"/>
      <c r="C3689" s="725" t="s">
        <v>1799</v>
      </c>
      <c r="D3689" s="117" t="s">
        <v>1800</v>
      </c>
      <c r="E3689" s="675" t="s">
        <v>125</v>
      </c>
      <c r="F3689" s="705">
        <v>1</v>
      </c>
      <c r="G3689" s="619">
        <v>3.1</v>
      </c>
      <c r="H3689" s="715">
        <v>2.57</v>
      </c>
      <c r="I3689" s="679"/>
      <c r="J3689" s="527">
        <f t="shared" si="72"/>
        <v>7.9669999999999996</v>
      </c>
      <c r="K3689" s="107"/>
      <c r="L3689" s="11"/>
      <c r="M3689" s="676"/>
    </row>
    <row r="3690" spans="2:13" x14ac:dyDescent="0.2">
      <c r="B3690" s="676"/>
      <c r="C3690" s="680"/>
      <c r="D3690" s="564" t="s">
        <v>2297</v>
      </c>
      <c r="E3690" s="66"/>
      <c r="F3690" s="705">
        <v>-1</v>
      </c>
      <c r="G3690" s="619">
        <v>0.9</v>
      </c>
      <c r="H3690" s="715">
        <v>0.4</v>
      </c>
      <c r="I3690" s="679"/>
      <c r="J3690" s="458">
        <f t="shared" si="72"/>
        <v>-0.36000000000000004</v>
      </c>
      <c r="K3690" s="107"/>
      <c r="L3690" s="11"/>
      <c r="M3690" s="676"/>
    </row>
    <row r="3691" spans="2:13" x14ac:dyDescent="0.3">
      <c r="B3691" s="676"/>
      <c r="C3691" s="725" t="s">
        <v>2222</v>
      </c>
      <c r="D3691" s="117" t="s">
        <v>2450</v>
      </c>
      <c r="E3691" s="675" t="s">
        <v>121</v>
      </c>
      <c r="F3691" s="705">
        <v>1</v>
      </c>
      <c r="G3691" s="619">
        <v>14.5</v>
      </c>
      <c r="H3691" s="715">
        <v>2.27</v>
      </c>
      <c r="I3691" s="679"/>
      <c r="J3691" s="527">
        <f t="shared" si="72"/>
        <v>32.914999999999999</v>
      </c>
      <c r="K3691" s="107"/>
      <c r="L3691" s="11"/>
      <c r="M3691" s="676"/>
    </row>
    <row r="3692" spans="2:13" x14ac:dyDescent="0.2">
      <c r="B3692" s="676"/>
      <c r="C3692" s="680"/>
      <c r="D3692" s="564" t="s">
        <v>2297</v>
      </c>
      <c r="E3692" s="66"/>
      <c r="F3692" s="705">
        <v>-1</v>
      </c>
      <c r="G3692" s="619">
        <v>0.9</v>
      </c>
      <c r="H3692" s="715">
        <v>0.2</v>
      </c>
      <c r="I3692" s="679"/>
      <c r="J3692" s="458">
        <f t="shared" si="72"/>
        <v>-0.18000000000000002</v>
      </c>
      <c r="K3692" s="107"/>
      <c r="L3692" s="11"/>
      <c r="M3692" s="676"/>
    </row>
    <row r="3693" spans="2:13" x14ac:dyDescent="0.2">
      <c r="B3693" s="676"/>
      <c r="C3693" s="680"/>
      <c r="D3693" s="564" t="s">
        <v>2315</v>
      </c>
      <c r="E3693" s="66"/>
      <c r="F3693" s="705">
        <v>1</v>
      </c>
      <c r="G3693" s="619">
        <v>6.8</v>
      </c>
      <c r="H3693" s="715">
        <v>0.2</v>
      </c>
      <c r="I3693" s="679"/>
      <c r="J3693" s="458">
        <f t="shared" si="72"/>
        <v>1.36</v>
      </c>
      <c r="K3693" s="107"/>
      <c r="L3693" s="11"/>
      <c r="M3693" s="676"/>
    </row>
    <row r="3694" spans="2:13" x14ac:dyDescent="0.2">
      <c r="B3694" s="676"/>
      <c r="C3694" s="680"/>
      <c r="D3694" s="564" t="s">
        <v>2390</v>
      </c>
      <c r="E3694" s="66"/>
      <c r="F3694" s="705">
        <v>-1</v>
      </c>
      <c r="G3694" s="619">
        <v>0.5</v>
      </c>
      <c r="H3694" s="715">
        <v>2.27</v>
      </c>
      <c r="I3694" s="679"/>
      <c r="J3694" s="458">
        <f t="shared" si="72"/>
        <v>-1.135</v>
      </c>
      <c r="K3694" s="107"/>
      <c r="L3694" s="11"/>
      <c r="M3694" s="676"/>
    </row>
    <row r="3695" spans="2:13" x14ac:dyDescent="0.3">
      <c r="B3695" s="676"/>
      <c r="C3695" s="725" t="s">
        <v>1816</v>
      </c>
      <c r="D3695" s="117" t="s">
        <v>2451</v>
      </c>
      <c r="E3695" s="675" t="s">
        <v>121</v>
      </c>
      <c r="F3695" s="705">
        <v>1</v>
      </c>
      <c r="G3695" s="619">
        <v>13.3</v>
      </c>
      <c r="H3695" s="715">
        <v>1.77</v>
      </c>
      <c r="I3695" s="679"/>
      <c r="J3695" s="527">
        <f t="shared" si="72"/>
        <v>23.541</v>
      </c>
      <c r="K3695" s="107"/>
      <c r="L3695" s="11"/>
      <c r="M3695" s="676"/>
    </row>
    <row r="3696" spans="2:13" x14ac:dyDescent="0.2">
      <c r="B3696" s="676"/>
      <c r="C3696" s="680"/>
      <c r="D3696" s="564" t="s">
        <v>2297</v>
      </c>
      <c r="E3696" s="66"/>
      <c r="F3696" s="705">
        <v>-1</v>
      </c>
      <c r="G3696" s="619">
        <v>0.9</v>
      </c>
      <c r="H3696" s="715">
        <v>0.2</v>
      </c>
      <c r="I3696" s="679"/>
      <c r="J3696" s="458">
        <f t="shared" si="72"/>
        <v>-0.18000000000000002</v>
      </c>
      <c r="K3696" s="107"/>
      <c r="L3696" s="11"/>
      <c r="M3696" s="676"/>
    </row>
    <row r="3697" spans="2:13" x14ac:dyDescent="0.2">
      <c r="B3697" s="676"/>
      <c r="C3697" s="680"/>
      <c r="D3697" s="564" t="s">
        <v>2315</v>
      </c>
      <c r="E3697" s="66"/>
      <c r="F3697" s="705">
        <v>1</v>
      </c>
      <c r="G3697" s="619">
        <v>6.4</v>
      </c>
      <c r="H3697" s="715">
        <v>0.2</v>
      </c>
      <c r="I3697" s="679"/>
      <c r="J3697" s="458">
        <f t="shared" si="72"/>
        <v>1.2800000000000002</v>
      </c>
      <c r="K3697" s="107"/>
      <c r="L3697" s="11"/>
      <c r="M3697" s="676"/>
    </row>
    <row r="3698" spans="2:13" x14ac:dyDescent="0.2">
      <c r="B3698" s="676"/>
      <c r="C3698" s="680"/>
      <c r="D3698" s="564" t="s">
        <v>2371</v>
      </c>
      <c r="E3698" s="66"/>
      <c r="F3698" s="705">
        <v>-1</v>
      </c>
      <c r="G3698" s="619">
        <v>0.9</v>
      </c>
      <c r="H3698" s="715">
        <v>0.5</v>
      </c>
      <c r="I3698" s="679"/>
      <c r="J3698" s="458">
        <f t="shared" si="72"/>
        <v>-0.45</v>
      </c>
      <c r="K3698" s="107"/>
      <c r="L3698" s="11"/>
      <c r="M3698" s="676"/>
    </row>
    <row r="3699" spans="2:13" x14ac:dyDescent="0.3">
      <c r="B3699" s="676"/>
      <c r="C3699" s="725" t="s">
        <v>1819</v>
      </c>
      <c r="D3699" s="117" t="s">
        <v>122</v>
      </c>
      <c r="E3699" s="675" t="s">
        <v>121</v>
      </c>
      <c r="F3699" s="705">
        <v>1</v>
      </c>
      <c r="G3699" s="619">
        <v>8.4</v>
      </c>
      <c r="H3699" s="715">
        <v>1.77</v>
      </c>
      <c r="I3699" s="679"/>
      <c r="J3699" s="527">
        <f t="shared" si="72"/>
        <v>14.868</v>
      </c>
      <c r="K3699" s="107"/>
      <c r="L3699" s="11"/>
      <c r="M3699" s="676"/>
    </row>
    <row r="3700" spans="2:13" x14ac:dyDescent="0.2">
      <c r="B3700" s="676"/>
      <c r="C3700" s="680"/>
      <c r="D3700" s="564" t="s">
        <v>2297</v>
      </c>
      <c r="E3700" s="66"/>
      <c r="F3700" s="705">
        <v>-1</v>
      </c>
      <c r="G3700" s="619">
        <v>0.9</v>
      </c>
      <c r="H3700" s="715">
        <v>0.2</v>
      </c>
      <c r="I3700" s="679"/>
      <c r="J3700" s="458">
        <f t="shared" si="72"/>
        <v>-0.18000000000000002</v>
      </c>
      <c r="K3700" s="107"/>
      <c r="L3700" s="11"/>
      <c r="M3700" s="676"/>
    </row>
    <row r="3701" spans="2:13" x14ac:dyDescent="0.2">
      <c r="B3701" s="676"/>
      <c r="C3701" s="680"/>
      <c r="D3701" s="564" t="s">
        <v>2371</v>
      </c>
      <c r="E3701" s="66"/>
      <c r="F3701" s="705">
        <v>-1</v>
      </c>
      <c r="G3701" s="619">
        <v>0.9</v>
      </c>
      <c r="H3701" s="715">
        <v>0.5</v>
      </c>
      <c r="I3701" s="679"/>
      <c r="J3701" s="458">
        <f t="shared" si="72"/>
        <v>-0.45</v>
      </c>
      <c r="K3701" s="107"/>
      <c r="L3701" s="11"/>
      <c r="M3701" s="676"/>
    </row>
    <row r="3702" spans="2:13" x14ac:dyDescent="0.2">
      <c r="B3702" s="676"/>
      <c r="C3702" s="680"/>
      <c r="D3702" s="564" t="s">
        <v>2390</v>
      </c>
      <c r="E3702" s="66"/>
      <c r="F3702" s="705">
        <v>-1</v>
      </c>
      <c r="G3702" s="619">
        <v>0.8</v>
      </c>
      <c r="H3702" s="715">
        <v>2.27</v>
      </c>
      <c r="I3702" s="679"/>
      <c r="J3702" s="458">
        <f t="shared" si="72"/>
        <v>-1.8160000000000001</v>
      </c>
      <c r="K3702" s="107"/>
      <c r="L3702" s="11"/>
      <c r="M3702" s="676"/>
    </row>
    <row r="3703" spans="2:13" x14ac:dyDescent="0.3">
      <c r="B3703" s="676"/>
      <c r="C3703" s="725" t="s">
        <v>1820</v>
      </c>
      <c r="D3703" s="117" t="s">
        <v>686</v>
      </c>
      <c r="E3703" s="675" t="s">
        <v>125</v>
      </c>
      <c r="F3703" s="705">
        <v>1</v>
      </c>
      <c r="G3703" s="619">
        <v>16.5</v>
      </c>
      <c r="H3703" s="715">
        <v>2.57</v>
      </c>
      <c r="I3703" s="679"/>
      <c r="J3703" s="527">
        <f t="shared" si="72"/>
        <v>42.404999999999994</v>
      </c>
      <c r="K3703" s="107"/>
      <c r="L3703" s="11"/>
      <c r="M3703" s="676"/>
    </row>
    <row r="3704" spans="2:13" x14ac:dyDescent="0.2">
      <c r="B3704" s="676"/>
      <c r="C3704" s="680"/>
      <c r="D3704" s="564" t="s">
        <v>2297</v>
      </c>
      <c r="E3704" s="66"/>
      <c r="F3704" s="705">
        <v>-1</v>
      </c>
      <c r="G3704" s="619">
        <v>1.2</v>
      </c>
      <c r="H3704" s="715">
        <v>0.5</v>
      </c>
      <c r="I3704" s="679"/>
      <c r="J3704" s="458">
        <f t="shared" si="72"/>
        <v>-0.6</v>
      </c>
      <c r="K3704" s="107"/>
      <c r="L3704" s="11"/>
      <c r="M3704" s="676"/>
    </row>
    <row r="3705" spans="2:13" x14ac:dyDescent="0.3">
      <c r="B3705" s="676"/>
      <c r="C3705" s="725" t="s">
        <v>1821</v>
      </c>
      <c r="D3705" s="117" t="s">
        <v>1758</v>
      </c>
      <c r="E3705" s="675" t="s">
        <v>125</v>
      </c>
      <c r="F3705" s="705">
        <v>1</v>
      </c>
      <c r="G3705" s="619">
        <v>8.9</v>
      </c>
      <c r="H3705" s="715">
        <v>1.55</v>
      </c>
      <c r="I3705" s="679"/>
      <c r="J3705" s="527">
        <f t="shared" si="72"/>
        <v>13.795000000000002</v>
      </c>
      <c r="K3705" s="107"/>
      <c r="L3705" s="11"/>
      <c r="M3705" s="676"/>
    </row>
    <row r="3706" spans="2:13" x14ac:dyDescent="0.2">
      <c r="B3706" s="676"/>
      <c r="C3706" s="680"/>
      <c r="D3706" s="564" t="s">
        <v>2297</v>
      </c>
      <c r="E3706" s="66"/>
      <c r="F3706" s="705">
        <v>-1</v>
      </c>
      <c r="G3706" s="619">
        <v>1.2</v>
      </c>
      <c r="H3706" s="715">
        <v>0.5</v>
      </c>
      <c r="I3706" s="679"/>
      <c r="J3706" s="458">
        <f t="shared" si="72"/>
        <v>-0.6</v>
      </c>
      <c r="K3706" s="107"/>
      <c r="L3706" s="11"/>
      <c r="M3706" s="676"/>
    </row>
    <row r="3707" spans="2:13" x14ac:dyDescent="0.2">
      <c r="B3707" s="676"/>
      <c r="C3707" s="680"/>
      <c r="D3707" s="564" t="s">
        <v>2390</v>
      </c>
      <c r="E3707" s="66"/>
      <c r="F3707" s="705">
        <v>-1</v>
      </c>
      <c r="G3707" s="619">
        <v>0.95</v>
      </c>
      <c r="H3707" s="715">
        <v>2.57</v>
      </c>
      <c r="I3707" s="679"/>
      <c r="J3707" s="458">
        <f t="shared" si="72"/>
        <v>-2.4414999999999996</v>
      </c>
      <c r="K3707" s="107"/>
      <c r="L3707" s="11"/>
      <c r="M3707" s="676"/>
    </row>
    <row r="3708" spans="2:13" x14ac:dyDescent="0.3">
      <c r="B3708" s="676"/>
      <c r="C3708" s="725" t="s">
        <v>1826</v>
      </c>
      <c r="D3708" s="117" t="s">
        <v>2532</v>
      </c>
      <c r="E3708" s="675" t="s">
        <v>793</v>
      </c>
      <c r="F3708" s="705">
        <v>1</v>
      </c>
      <c r="G3708" s="619">
        <v>19.05</v>
      </c>
      <c r="H3708" s="715">
        <v>3.67</v>
      </c>
      <c r="I3708" s="679"/>
      <c r="J3708" s="527">
        <f t="shared" si="72"/>
        <v>69.913499999999999</v>
      </c>
      <c r="K3708" s="107"/>
      <c r="L3708" s="11"/>
      <c r="M3708" s="676"/>
    </row>
    <row r="3709" spans="2:13" x14ac:dyDescent="0.2">
      <c r="B3709" s="676"/>
      <c r="C3709" s="680"/>
      <c r="D3709" s="564" t="s">
        <v>2297</v>
      </c>
      <c r="E3709" s="66"/>
      <c r="F3709" s="705">
        <v>-1</v>
      </c>
      <c r="G3709" s="619">
        <v>1.2</v>
      </c>
      <c r="H3709" s="715">
        <v>2.1</v>
      </c>
      <c r="I3709" s="679"/>
      <c r="J3709" s="458">
        <f t="shared" si="72"/>
        <v>-2.52</v>
      </c>
      <c r="K3709" s="107"/>
      <c r="L3709" s="11"/>
      <c r="M3709" s="676"/>
    </row>
    <row r="3710" spans="2:13" x14ac:dyDescent="0.2">
      <c r="B3710" s="676"/>
      <c r="C3710" s="680"/>
      <c r="D3710" s="564" t="s">
        <v>2297</v>
      </c>
      <c r="E3710" s="66"/>
      <c r="F3710" s="705">
        <v>-1</v>
      </c>
      <c r="G3710" s="619">
        <v>0.9</v>
      </c>
      <c r="H3710" s="715">
        <v>2.1</v>
      </c>
      <c r="I3710" s="679"/>
      <c r="J3710" s="458">
        <f t="shared" si="72"/>
        <v>-1.8900000000000001</v>
      </c>
      <c r="K3710" s="107"/>
      <c r="L3710" s="11"/>
      <c r="M3710" s="676"/>
    </row>
    <row r="3711" spans="2:13" x14ac:dyDescent="0.2">
      <c r="B3711" s="676"/>
      <c r="C3711" s="680"/>
      <c r="D3711" s="564" t="s">
        <v>2371</v>
      </c>
      <c r="E3711" s="66"/>
      <c r="F3711" s="705">
        <v>-1</v>
      </c>
      <c r="G3711" s="619">
        <v>1.8</v>
      </c>
      <c r="H3711" s="715">
        <v>1.4</v>
      </c>
      <c r="I3711" s="679"/>
      <c r="J3711" s="458">
        <f t="shared" si="72"/>
        <v>-2.52</v>
      </c>
      <c r="K3711" s="107"/>
      <c r="L3711" s="11"/>
      <c r="M3711" s="676"/>
    </row>
    <row r="3712" spans="2:13" x14ac:dyDescent="0.2">
      <c r="B3712" s="676"/>
      <c r="C3712" s="680"/>
      <c r="D3712" s="564" t="s">
        <v>2390</v>
      </c>
      <c r="E3712" s="66"/>
      <c r="F3712" s="705">
        <v>-1</v>
      </c>
      <c r="G3712" s="619">
        <v>1.4</v>
      </c>
      <c r="H3712" s="715">
        <v>4.17</v>
      </c>
      <c r="I3712" s="679"/>
      <c r="J3712" s="458">
        <f t="shared" si="72"/>
        <v>-5.8379999999999992</v>
      </c>
      <c r="K3712" s="107"/>
      <c r="L3712" s="11"/>
      <c r="M3712" s="676"/>
    </row>
    <row r="3713" spans="2:13" x14ac:dyDescent="0.3">
      <c r="B3713" s="676"/>
      <c r="C3713" s="725" t="s">
        <v>2214</v>
      </c>
      <c r="D3713" s="117" t="s">
        <v>122</v>
      </c>
      <c r="E3713" s="675" t="s">
        <v>121</v>
      </c>
      <c r="F3713" s="705">
        <v>1</v>
      </c>
      <c r="G3713" s="619">
        <v>8.3000000000000007</v>
      </c>
      <c r="H3713" s="715">
        <v>2.27</v>
      </c>
      <c r="I3713" s="679"/>
      <c r="J3713" s="527">
        <f t="shared" si="72"/>
        <v>18.841000000000001</v>
      </c>
      <c r="K3713" s="107"/>
      <c r="L3713" s="11"/>
      <c r="M3713" s="676"/>
    </row>
    <row r="3714" spans="2:13" x14ac:dyDescent="0.2">
      <c r="B3714" s="676"/>
      <c r="C3714" s="680"/>
      <c r="D3714" s="564" t="s">
        <v>2297</v>
      </c>
      <c r="E3714" s="66"/>
      <c r="F3714" s="705">
        <v>-1</v>
      </c>
      <c r="G3714" s="619">
        <v>0.9</v>
      </c>
      <c r="H3714" s="715">
        <v>0.2</v>
      </c>
      <c r="I3714" s="679"/>
      <c r="J3714" s="458">
        <f t="shared" si="72"/>
        <v>-0.18000000000000002</v>
      </c>
      <c r="K3714" s="107"/>
      <c r="L3714" s="11"/>
      <c r="M3714" s="676"/>
    </row>
    <row r="3715" spans="2:13" x14ac:dyDescent="0.3">
      <c r="B3715" s="676"/>
      <c r="C3715" s="725" t="s">
        <v>2178</v>
      </c>
      <c r="D3715" s="117" t="s">
        <v>2532</v>
      </c>
      <c r="E3715" s="675" t="s">
        <v>793</v>
      </c>
      <c r="F3715" s="705">
        <v>1</v>
      </c>
      <c r="G3715" s="619">
        <v>25.2</v>
      </c>
      <c r="H3715" s="715">
        <v>3.67</v>
      </c>
      <c r="I3715" s="679"/>
      <c r="J3715" s="527">
        <f t="shared" si="72"/>
        <v>92.483999999999995</v>
      </c>
      <c r="K3715" s="107"/>
      <c r="L3715" s="11"/>
      <c r="M3715" s="676"/>
    </row>
    <row r="3716" spans="2:13" x14ac:dyDescent="0.2">
      <c r="B3716" s="676"/>
      <c r="C3716" s="680"/>
      <c r="D3716" s="564" t="s">
        <v>2297</v>
      </c>
      <c r="E3716" s="66"/>
      <c r="F3716" s="705">
        <v>-1</v>
      </c>
      <c r="G3716" s="619">
        <v>1.2</v>
      </c>
      <c r="H3716" s="715">
        <v>2.1</v>
      </c>
      <c r="I3716" s="679"/>
      <c r="J3716" s="458">
        <f t="shared" si="72"/>
        <v>-2.52</v>
      </c>
      <c r="K3716" s="107"/>
      <c r="L3716" s="11"/>
      <c r="M3716" s="676"/>
    </row>
    <row r="3717" spans="2:13" x14ac:dyDescent="0.2">
      <c r="B3717" s="676"/>
      <c r="C3717" s="680"/>
      <c r="D3717" s="564" t="s">
        <v>2297</v>
      </c>
      <c r="E3717" s="66"/>
      <c r="F3717" s="705">
        <v>-1</v>
      </c>
      <c r="G3717" s="619">
        <v>0.9</v>
      </c>
      <c r="H3717" s="715">
        <v>2.1</v>
      </c>
      <c r="I3717" s="679"/>
      <c r="J3717" s="458">
        <f t="shared" si="72"/>
        <v>-1.8900000000000001</v>
      </c>
      <c r="K3717" s="107"/>
      <c r="L3717" s="11"/>
      <c r="M3717" s="676"/>
    </row>
    <row r="3718" spans="2:13" x14ac:dyDescent="0.2">
      <c r="B3718" s="676"/>
      <c r="C3718" s="680"/>
      <c r="D3718" s="564" t="s">
        <v>2371</v>
      </c>
      <c r="E3718" s="66"/>
      <c r="F3718" s="705">
        <v>-1</v>
      </c>
      <c r="G3718" s="619">
        <v>1.8</v>
      </c>
      <c r="H3718" s="715">
        <v>1.4</v>
      </c>
      <c r="I3718" s="679"/>
      <c r="J3718" s="458">
        <f t="shared" si="72"/>
        <v>-2.52</v>
      </c>
      <c r="K3718" s="107"/>
      <c r="L3718" s="11"/>
      <c r="M3718" s="676"/>
    </row>
    <row r="3719" spans="2:13" x14ac:dyDescent="0.2">
      <c r="B3719" s="676"/>
      <c r="C3719" s="680"/>
      <c r="D3719" s="564" t="s">
        <v>2390</v>
      </c>
      <c r="E3719" s="66"/>
      <c r="F3719" s="705">
        <v>-1</v>
      </c>
      <c r="G3719" s="619">
        <v>1</v>
      </c>
      <c r="H3719" s="715">
        <v>3.67</v>
      </c>
      <c r="I3719" s="679"/>
      <c r="J3719" s="458">
        <f t="shared" si="72"/>
        <v>-3.67</v>
      </c>
      <c r="K3719" s="107"/>
      <c r="L3719" s="11"/>
      <c r="M3719" s="676"/>
    </row>
    <row r="3720" spans="2:13" x14ac:dyDescent="0.3">
      <c r="B3720" s="676"/>
      <c r="C3720" s="725" t="s">
        <v>1829</v>
      </c>
      <c r="D3720" s="117" t="s">
        <v>1830</v>
      </c>
      <c r="E3720" s="675" t="s">
        <v>129</v>
      </c>
      <c r="F3720" s="705">
        <v>1</v>
      </c>
      <c r="G3720" s="619">
        <v>16.5</v>
      </c>
      <c r="H3720" s="715">
        <v>4.07</v>
      </c>
      <c r="I3720" s="679"/>
      <c r="J3720" s="527">
        <f t="shared" si="72"/>
        <v>67.155000000000001</v>
      </c>
      <c r="K3720" s="107"/>
      <c r="L3720" s="11"/>
      <c r="M3720" s="676"/>
    </row>
    <row r="3721" spans="2:13" x14ac:dyDescent="0.2">
      <c r="B3721" s="676"/>
      <c r="C3721" s="680"/>
      <c r="D3721" s="564" t="s">
        <v>2297</v>
      </c>
      <c r="E3721" s="66"/>
      <c r="F3721" s="705">
        <v>-1</v>
      </c>
      <c r="G3721" s="619">
        <v>1</v>
      </c>
      <c r="H3721" s="715">
        <v>2</v>
      </c>
      <c r="I3721" s="679"/>
      <c r="J3721" s="458">
        <f t="shared" si="72"/>
        <v>-2</v>
      </c>
      <c r="K3721" s="107"/>
      <c r="L3721" s="11"/>
      <c r="M3721" s="676"/>
    </row>
    <row r="3722" spans="2:13" x14ac:dyDescent="0.2">
      <c r="B3722" s="676"/>
      <c r="C3722" s="680"/>
      <c r="D3722" s="564" t="s">
        <v>2390</v>
      </c>
      <c r="E3722" s="66"/>
      <c r="F3722" s="705">
        <v>-1</v>
      </c>
      <c r="G3722" s="619">
        <v>3.9</v>
      </c>
      <c r="H3722" s="715">
        <v>4.07</v>
      </c>
      <c r="I3722" s="679"/>
      <c r="J3722" s="458">
        <f t="shared" si="72"/>
        <v>-15.873000000000001</v>
      </c>
      <c r="K3722" s="107"/>
      <c r="L3722" s="11"/>
      <c r="M3722" s="676"/>
    </row>
    <row r="3723" spans="2:13" x14ac:dyDescent="0.3">
      <c r="B3723" s="676"/>
      <c r="C3723" s="725" t="s">
        <v>1831</v>
      </c>
      <c r="D3723" s="117" t="s">
        <v>1832</v>
      </c>
      <c r="E3723" s="675" t="s">
        <v>129</v>
      </c>
      <c r="F3723" s="705">
        <v>1</v>
      </c>
      <c r="G3723" s="619">
        <v>13.1</v>
      </c>
      <c r="H3723" s="715">
        <v>4.07</v>
      </c>
      <c r="I3723" s="679"/>
      <c r="J3723" s="527">
        <f t="shared" si="72"/>
        <v>53.317</v>
      </c>
      <c r="K3723" s="107"/>
      <c r="L3723" s="11"/>
      <c r="M3723" s="676"/>
    </row>
    <row r="3724" spans="2:13" x14ac:dyDescent="0.2">
      <c r="B3724" s="676"/>
      <c r="C3724" s="680"/>
      <c r="D3724" s="564" t="s">
        <v>2297</v>
      </c>
      <c r="E3724" s="66"/>
      <c r="F3724" s="705">
        <v>-1</v>
      </c>
      <c r="G3724" s="619">
        <v>1</v>
      </c>
      <c r="H3724" s="715">
        <v>2</v>
      </c>
      <c r="I3724" s="679"/>
      <c r="J3724" s="458">
        <f>PRODUCT(F3724:I3724)</f>
        <v>-2</v>
      </c>
      <c r="K3724" s="107"/>
      <c r="L3724" s="11"/>
      <c r="M3724" s="676"/>
    </row>
    <row r="3725" spans="2:13" x14ac:dyDescent="0.2">
      <c r="B3725" s="676"/>
      <c r="C3725" s="680"/>
      <c r="D3725" s="564" t="s">
        <v>2390</v>
      </c>
      <c r="E3725" s="66"/>
      <c r="F3725" s="705">
        <v>-1</v>
      </c>
      <c r="G3725" s="619">
        <v>1.05</v>
      </c>
      <c r="H3725" s="715">
        <v>4.07</v>
      </c>
      <c r="I3725" s="679"/>
      <c r="J3725" s="458">
        <f>PRODUCT(F3725:I3725)</f>
        <v>-4.2735000000000003</v>
      </c>
      <c r="K3725" s="107"/>
      <c r="L3725" s="11"/>
      <c r="M3725" s="676"/>
    </row>
    <row r="3726" spans="2:13" x14ac:dyDescent="0.3">
      <c r="B3726" s="676"/>
      <c r="C3726" s="725" t="s">
        <v>1835</v>
      </c>
      <c r="D3726" s="117" t="s">
        <v>1753</v>
      </c>
      <c r="E3726" s="675" t="s">
        <v>125</v>
      </c>
      <c r="F3726" s="705">
        <v>1</v>
      </c>
      <c r="G3726" s="619">
        <v>8.35</v>
      </c>
      <c r="H3726" s="715">
        <v>2.0699999999999998</v>
      </c>
      <c r="I3726" s="679"/>
      <c r="J3726" s="527">
        <f>PRODUCT(F3726:I3726)</f>
        <v>17.284499999999998</v>
      </c>
      <c r="K3726" s="107"/>
      <c r="L3726" s="11"/>
      <c r="M3726" s="676"/>
    </row>
    <row r="3727" spans="2:13" x14ac:dyDescent="0.2">
      <c r="B3727" s="676"/>
      <c r="C3727" s="680"/>
      <c r="D3727" s="564" t="s">
        <v>2390</v>
      </c>
      <c r="E3727" s="66"/>
      <c r="F3727" s="705">
        <v>-1</v>
      </c>
      <c r="G3727" s="619">
        <v>1.1499999999999999</v>
      </c>
      <c r="H3727" s="715">
        <v>2.0699999999999998</v>
      </c>
      <c r="I3727" s="679"/>
      <c r="J3727" s="458">
        <f t="shared" ref="J3727:J3790" si="73">PRODUCT(F3727:I3727)</f>
        <v>-2.3804999999999996</v>
      </c>
      <c r="K3727" s="107"/>
      <c r="L3727" s="11"/>
      <c r="M3727" s="676"/>
    </row>
    <row r="3728" spans="2:13" x14ac:dyDescent="0.3">
      <c r="B3728" s="676"/>
      <c r="C3728" s="725" t="s">
        <v>1768</v>
      </c>
      <c r="D3728" s="117" t="s">
        <v>2452</v>
      </c>
      <c r="E3728" s="675" t="s">
        <v>125</v>
      </c>
      <c r="F3728" s="705">
        <v>1</v>
      </c>
      <c r="G3728" s="619">
        <v>143.15</v>
      </c>
      <c r="H3728" s="715">
        <v>2.0699999999999998</v>
      </c>
      <c r="I3728" s="679"/>
      <c r="J3728" s="527">
        <f t="shared" si="73"/>
        <v>296.32049999999998</v>
      </c>
      <c r="K3728" s="107"/>
      <c r="L3728" s="11"/>
      <c r="M3728" s="676"/>
    </row>
    <row r="3729" spans="2:13" x14ac:dyDescent="0.2">
      <c r="B3729" s="676"/>
      <c r="C3729" s="680"/>
      <c r="D3729" s="564" t="s">
        <v>2297</v>
      </c>
      <c r="E3729" s="66"/>
      <c r="F3729" s="705">
        <v>-1</v>
      </c>
      <c r="G3729" s="619">
        <v>1.8</v>
      </c>
      <c r="H3729" s="715">
        <v>0.5</v>
      </c>
      <c r="I3729" s="679"/>
      <c r="J3729" s="458">
        <f t="shared" si="73"/>
        <v>-0.9</v>
      </c>
      <c r="K3729" s="107"/>
      <c r="L3729" s="11"/>
      <c r="M3729" s="676"/>
    </row>
    <row r="3730" spans="2:13" x14ac:dyDescent="0.2">
      <c r="B3730" s="676"/>
      <c r="C3730" s="680"/>
      <c r="D3730" s="564" t="s">
        <v>2297</v>
      </c>
      <c r="E3730" s="66"/>
      <c r="F3730" s="705">
        <v>-10</v>
      </c>
      <c r="G3730" s="619">
        <v>1.2</v>
      </c>
      <c r="H3730" s="715">
        <v>0.5</v>
      </c>
      <c r="I3730" s="679"/>
      <c r="J3730" s="458">
        <f t="shared" si="73"/>
        <v>-6</v>
      </c>
      <c r="K3730" s="107"/>
      <c r="L3730" s="11"/>
      <c r="M3730" s="676"/>
    </row>
    <row r="3731" spans="2:13" x14ac:dyDescent="0.2">
      <c r="B3731" s="676"/>
      <c r="C3731" s="680"/>
      <c r="D3731" s="564" t="s">
        <v>2297</v>
      </c>
      <c r="E3731" s="66"/>
      <c r="F3731" s="705">
        <v>-4</v>
      </c>
      <c r="G3731" s="619">
        <v>1</v>
      </c>
      <c r="H3731" s="715">
        <v>0.5</v>
      </c>
      <c r="I3731" s="679"/>
      <c r="J3731" s="458">
        <f t="shared" si="73"/>
        <v>-2</v>
      </c>
      <c r="K3731" s="107"/>
      <c r="L3731" s="11"/>
      <c r="M3731" s="676"/>
    </row>
    <row r="3732" spans="2:13" x14ac:dyDescent="0.2">
      <c r="B3732" s="676"/>
      <c r="C3732" s="680"/>
      <c r="D3732" s="564" t="s">
        <v>2297</v>
      </c>
      <c r="E3732" s="66"/>
      <c r="F3732" s="705">
        <v>-16</v>
      </c>
      <c r="G3732" s="619">
        <v>0.9</v>
      </c>
      <c r="H3732" s="715">
        <v>0.5</v>
      </c>
      <c r="I3732" s="679"/>
      <c r="J3732" s="458">
        <f t="shared" si="73"/>
        <v>-7.2</v>
      </c>
      <c r="K3732" s="107"/>
      <c r="L3732" s="11"/>
      <c r="M3732" s="676"/>
    </row>
    <row r="3733" spans="2:13" x14ac:dyDescent="0.2">
      <c r="B3733" s="676"/>
      <c r="C3733" s="680"/>
      <c r="D3733" s="564" t="s">
        <v>2297</v>
      </c>
      <c r="E3733" s="66"/>
      <c r="F3733" s="705">
        <v>-1</v>
      </c>
      <c r="G3733" s="619">
        <v>0.8</v>
      </c>
      <c r="H3733" s="715">
        <v>0.5</v>
      </c>
      <c r="I3733" s="679"/>
      <c r="J3733" s="458">
        <f t="shared" si="73"/>
        <v>-0.4</v>
      </c>
      <c r="K3733" s="107"/>
      <c r="L3733" s="11"/>
      <c r="M3733" s="676"/>
    </row>
    <row r="3734" spans="2:13" x14ac:dyDescent="0.3">
      <c r="B3734" s="676"/>
      <c r="C3734" s="680"/>
      <c r="D3734" s="117" t="s">
        <v>2371</v>
      </c>
      <c r="E3734" s="66"/>
      <c r="F3734" s="705">
        <v>-2</v>
      </c>
      <c r="G3734" s="619">
        <v>1.8</v>
      </c>
      <c r="H3734" s="715">
        <v>1</v>
      </c>
      <c r="I3734" s="679"/>
      <c r="J3734" s="458">
        <f t="shared" si="73"/>
        <v>-3.6</v>
      </c>
      <c r="K3734" s="107"/>
      <c r="L3734" s="11"/>
      <c r="M3734" s="676"/>
    </row>
    <row r="3735" spans="2:13" x14ac:dyDescent="0.3">
      <c r="B3735" s="676"/>
      <c r="C3735" s="725"/>
      <c r="D3735" s="117" t="s">
        <v>2371</v>
      </c>
      <c r="E3735" s="675"/>
      <c r="F3735" s="705">
        <v>-3</v>
      </c>
      <c r="G3735" s="619">
        <v>2.4</v>
      </c>
      <c r="H3735" s="715">
        <v>1</v>
      </c>
      <c r="I3735" s="679"/>
      <c r="J3735" s="527">
        <f t="shared" si="73"/>
        <v>-7.1999999999999993</v>
      </c>
      <c r="K3735" s="107"/>
      <c r="L3735" s="11"/>
      <c r="M3735" s="676"/>
    </row>
    <row r="3736" spans="2:13" x14ac:dyDescent="0.3">
      <c r="B3736" s="676"/>
      <c r="C3736" s="725"/>
      <c r="D3736" s="117"/>
      <c r="E3736" s="675" t="s">
        <v>1802</v>
      </c>
      <c r="F3736" s="705">
        <v>-2</v>
      </c>
      <c r="G3736" s="619">
        <v>3.5</v>
      </c>
      <c r="H3736" s="715">
        <v>1</v>
      </c>
      <c r="I3736" s="679"/>
      <c r="J3736" s="527">
        <f t="shared" si="73"/>
        <v>-7</v>
      </c>
      <c r="K3736" s="107"/>
      <c r="L3736" s="11"/>
      <c r="M3736" s="676"/>
    </row>
    <row r="3737" spans="2:13" x14ac:dyDescent="0.2">
      <c r="B3737" s="676"/>
      <c r="C3737" s="677"/>
      <c r="D3737" s="143"/>
      <c r="E3737" s="66" t="s">
        <v>2311</v>
      </c>
      <c r="F3737" s="705">
        <v>-2</v>
      </c>
      <c r="G3737" s="619">
        <v>0.7</v>
      </c>
      <c r="H3737" s="679">
        <v>0.05</v>
      </c>
      <c r="I3737" s="679"/>
      <c r="J3737" s="458">
        <f t="shared" si="73"/>
        <v>-6.9999999999999993E-2</v>
      </c>
      <c r="K3737" s="107"/>
      <c r="L3737" s="11"/>
      <c r="M3737" s="676"/>
    </row>
    <row r="3738" spans="2:13" x14ac:dyDescent="0.2">
      <c r="B3738" s="676"/>
      <c r="C3738" s="677"/>
      <c r="D3738" s="143"/>
      <c r="E3738" s="66" t="s">
        <v>2302</v>
      </c>
      <c r="F3738" s="705">
        <v>-1</v>
      </c>
      <c r="G3738" s="619">
        <v>0.4</v>
      </c>
      <c r="H3738" s="679">
        <v>0.05</v>
      </c>
      <c r="I3738" s="679"/>
      <c r="J3738" s="458">
        <f t="shared" si="73"/>
        <v>-2.0000000000000004E-2</v>
      </c>
      <c r="K3738" s="107"/>
      <c r="L3738" s="11"/>
      <c r="M3738" s="676"/>
    </row>
    <row r="3739" spans="2:13" x14ac:dyDescent="0.2">
      <c r="B3739" s="676"/>
      <c r="C3739" s="680"/>
      <c r="D3739" s="564" t="s">
        <v>2390</v>
      </c>
      <c r="E3739" s="66"/>
      <c r="F3739" s="705">
        <v>-1</v>
      </c>
      <c r="G3739" s="619">
        <v>8.0500000000000007</v>
      </c>
      <c r="H3739" s="715">
        <v>2.0699999999999998</v>
      </c>
      <c r="I3739" s="679"/>
      <c r="J3739" s="458">
        <f t="shared" si="73"/>
        <v>-16.663499999999999</v>
      </c>
      <c r="K3739" s="107"/>
      <c r="L3739" s="11"/>
      <c r="M3739" s="676"/>
    </row>
    <row r="3740" spans="2:13" x14ac:dyDescent="0.3">
      <c r="B3740" s="676"/>
      <c r="C3740" s="725" t="s">
        <v>1794</v>
      </c>
      <c r="D3740" s="117" t="s">
        <v>1795</v>
      </c>
      <c r="E3740" s="675" t="s">
        <v>128</v>
      </c>
      <c r="F3740" s="705">
        <v>1</v>
      </c>
      <c r="G3740" s="619">
        <v>14.7</v>
      </c>
      <c r="H3740" s="715">
        <v>3.05</v>
      </c>
      <c r="I3740" s="679"/>
      <c r="J3740" s="527">
        <f t="shared" si="73"/>
        <v>44.834999999999994</v>
      </c>
      <c r="K3740" s="107"/>
      <c r="L3740" s="11"/>
      <c r="M3740" s="676"/>
    </row>
    <row r="3741" spans="2:13" x14ac:dyDescent="0.2">
      <c r="B3741" s="676"/>
      <c r="C3741" s="680"/>
      <c r="D3741" s="564" t="s">
        <v>2297</v>
      </c>
      <c r="E3741" s="66"/>
      <c r="F3741" s="705">
        <v>-1</v>
      </c>
      <c r="G3741" s="619">
        <v>0.9</v>
      </c>
      <c r="H3741" s="715">
        <v>2</v>
      </c>
      <c r="I3741" s="679"/>
      <c r="J3741" s="458">
        <f t="shared" si="73"/>
        <v>-1.8</v>
      </c>
      <c r="K3741" s="107"/>
      <c r="L3741" s="11"/>
      <c r="M3741" s="676"/>
    </row>
    <row r="3742" spans="2:13" x14ac:dyDescent="0.3">
      <c r="B3742" s="676"/>
      <c r="C3742" s="725"/>
      <c r="D3742" s="117" t="s">
        <v>2371</v>
      </c>
      <c r="E3742" s="675"/>
      <c r="F3742" s="705">
        <v>-1</v>
      </c>
      <c r="G3742" s="619">
        <v>1.8</v>
      </c>
      <c r="H3742" s="715">
        <v>1.4</v>
      </c>
      <c r="I3742" s="679"/>
      <c r="J3742" s="527">
        <f t="shared" si="73"/>
        <v>-2.52</v>
      </c>
      <c r="K3742" s="107"/>
      <c r="L3742" s="11"/>
      <c r="M3742" s="676"/>
    </row>
    <row r="3743" spans="2:13" x14ac:dyDescent="0.3">
      <c r="B3743" s="676"/>
      <c r="C3743" s="725" t="s">
        <v>1808</v>
      </c>
      <c r="D3743" s="117" t="s">
        <v>1809</v>
      </c>
      <c r="E3743" s="675" t="s">
        <v>128</v>
      </c>
      <c r="F3743" s="705">
        <v>1</v>
      </c>
      <c r="G3743" s="619">
        <v>14.8</v>
      </c>
      <c r="H3743" s="715">
        <v>3.05</v>
      </c>
      <c r="I3743" s="679"/>
      <c r="J3743" s="527">
        <f t="shared" si="73"/>
        <v>45.14</v>
      </c>
      <c r="K3743" s="107"/>
      <c r="L3743" s="11"/>
      <c r="M3743" s="676"/>
    </row>
    <row r="3744" spans="2:13" x14ac:dyDescent="0.2">
      <c r="B3744" s="676"/>
      <c r="C3744" s="680"/>
      <c r="D3744" s="564" t="s">
        <v>2297</v>
      </c>
      <c r="E3744" s="66"/>
      <c r="F3744" s="705">
        <v>-1</v>
      </c>
      <c r="G3744" s="619">
        <v>0.9</v>
      </c>
      <c r="H3744" s="715">
        <v>2</v>
      </c>
      <c r="I3744" s="679"/>
      <c r="J3744" s="458">
        <f t="shared" si="73"/>
        <v>-1.8</v>
      </c>
      <c r="K3744" s="107"/>
      <c r="L3744" s="11"/>
      <c r="M3744" s="676"/>
    </row>
    <row r="3745" spans="2:13" x14ac:dyDescent="0.3">
      <c r="B3745" s="676"/>
      <c r="C3745" s="680"/>
      <c r="D3745" s="117" t="s">
        <v>2371</v>
      </c>
      <c r="E3745" s="66"/>
      <c r="F3745" s="705">
        <v>-1</v>
      </c>
      <c r="G3745" s="619">
        <v>1.6</v>
      </c>
      <c r="H3745" s="715">
        <v>1.4</v>
      </c>
      <c r="I3745" s="679"/>
      <c r="J3745" s="458">
        <f t="shared" si="73"/>
        <v>-2.2399999999999998</v>
      </c>
      <c r="K3745" s="107"/>
      <c r="L3745" s="11"/>
      <c r="M3745" s="676"/>
    </row>
    <row r="3746" spans="2:13" x14ac:dyDescent="0.3">
      <c r="B3746" s="676"/>
      <c r="C3746" s="725"/>
      <c r="D3746" s="117" t="s">
        <v>2390</v>
      </c>
      <c r="E3746" s="675"/>
      <c r="F3746" s="705">
        <v>-1</v>
      </c>
      <c r="G3746" s="619">
        <v>1.1499999999999999</v>
      </c>
      <c r="H3746" s="715">
        <v>3.05</v>
      </c>
      <c r="I3746" s="679"/>
      <c r="J3746" s="527">
        <f t="shared" si="73"/>
        <v>-3.5074999999999994</v>
      </c>
      <c r="K3746" s="107"/>
      <c r="L3746" s="11"/>
      <c r="M3746" s="676"/>
    </row>
    <row r="3747" spans="2:13" x14ac:dyDescent="0.3">
      <c r="B3747" s="676"/>
      <c r="C3747" s="725" t="s">
        <v>1806</v>
      </c>
      <c r="D3747" s="117" t="s">
        <v>1807</v>
      </c>
      <c r="E3747" s="675" t="s">
        <v>128</v>
      </c>
      <c r="F3747" s="705">
        <v>1</v>
      </c>
      <c r="G3747" s="619">
        <v>14.5</v>
      </c>
      <c r="H3747" s="715">
        <v>3.57</v>
      </c>
      <c r="I3747" s="679"/>
      <c r="J3747" s="527">
        <f t="shared" si="73"/>
        <v>51.765000000000001</v>
      </c>
      <c r="K3747" s="107"/>
      <c r="L3747" s="11"/>
      <c r="M3747" s="676"/>
    </row>
    <row r="3748" spans="2:13" x14ac:dyDescent="0.2">
      <c r="B3748" s="676"/>
      <c r="C3748" s="680"/>
      <c r="D3748" s="564" t="s">
        <v>2297</v>
      </c>
      <c r="E3748" s="66"/>
      <c r="F3748" s="705">
        <v>-1</v>
      </c>
      <c r="G3748" s="619">
        <v>1</v>
      </c>
      <c r="H3748" s="715">
        <v>2</v>
      </c>
      <c r="I3748" s="679"/>
      <c r="J3748" s="458">
        <f t="shared" si="73"/>
        <v>-2</v>
      </c>
      <c r="K3748" s="107"/>
      <c r="L3748" s="11"/>
      <c r="M3748" s="676"/>
    </row>
    <row r="3749" spans="2:13" x14ac:dyDescent="0.3">
      <c r="B3749" s="676"/>
      <c r="C3749" s="680"/>
      <c r="D3749" s="117" t="s">
        <v>2371</v>
      </c>
      <c r="E3749" s="66"/>
      <c r="F3749" s="705">
        <v>-1</v>
      </c>
      <c r="G3749" s="619">
        <v>1.8</v>
      </c>
      <c r="H3749" s="715">
        <v>1.4</v>
      </c>
      <c r="I3749" s="679"/>
      <c r="J3749" s="458">
        <f t="shared" si="73"/>
        <v>-2.52</v>
      </c>
      <c r="K3749" s="107"/>
      <c r="L3749" s="11"/>
      <c r="M3749" s="676"/>
    </row>
    <row r="3750" spans="2:13" x14ac:dyDescent="0.3">
      <c r="B3750" s="676"/>
      <c r="C3750" s="725" t="s">
        <v>2218</v>
      </c>
      <c r="D3750" s="117" t="s">
        <v>140</v>
      </c>
      <c r="E3750" s="675" t="s">
        <v>782</v>
      </c>
      <c r="F3750" s="705">
        <v>1</v>
      </c>
      <c r="G3750" s="619">
        <v>12.1</v>
      </c>
      <c r="H3750" s="715">
        <v>2.0699999999999998</v>
      </c>
      <c r="I3750" s="679"/>
      <c r="J3750" s="527">
        <f t="shared" si="73"/>
        <v>25.046999999999997</v>
      </c>
      <c r="K3750" s="107"/>
      <c r="L3750" s="11"/>
      <c r="M3750" s="676"/>
    </row>
    <row r="3751" spans="2:13" x14ac:dyDescent="0.2">
      <c r="B3751" s="676"/>
      <c r="C3751" s="680"/>
      <c r="D3751" s="564" t="s">
        <v>2371</v>
      </c>
      <c r="E3751" s="66"/>
      <c r="F3751" s="705">
        <v>-1</v>
      </c>
      <c r="G3751" s="619">
        <v>0.9</v>
      </c>
      <c r="H3751" s="715">
        <v>0.5</v>
      </c>
      <c r="I3751" s="679"/>
      <c r="J3751" s="458">
        <f t="shared" si="73"/>
        <v>-0.45</v>
      </c>
      <c r="K3751" s="107"/>
      <c r="L3751" s="11"/>
      <c r="M3751" s="676"/>
    </row>
    <row r="3752" spans="2:13" x14ac:dyDescent="0.3">
      <c r="B3752" s="676"/>
      <c r="C3752" s="725" t="s">
        <v>1811</v>
      </c>
      <c r="D3752" s="117" t="s">
        <v>177</v>
      </c>
      <c r="E3752" s="675" t="s">
        <v>786</v>
      </c>
      <c r="F3752" s="705">
        <v>1</v>
      </c>
      <c r="G3752" s="619">
        <v>8.8000000000000007</v>
      </c>
      <c r="H3752" s="715">
        <v>2.17</v>
      </c>
      <c r="I3752" s="679"/>
      <c r="J3752" s="527">
        <f t="shared" si="73"/>
        <v>19.096</v>
      </c>
      <c r="K3752" s="107"/>
      <c r="L3752" s="11"/>
      <c r="M3752" s="676"/>
    </row>
    <row r="3753" spans="2:13" x14ac:dyDescent="0.2">
      <c r="B3753" s="676"/>
      <c r="C3753" s="680"/>
      <c r="D3753" s="564" t="s">
        <v>2297</v>
      </c>
      <c r="E3753" s="66"/>
      <c r="F3753" s="705">
        <v>-1</v>
      </c>
      <c r="G3753" s="619">
        <v>0.9</v>
      </c>
      <c r="H3753" s="715">
        <v>0.5</v>
      </c>
      <c r="I3753" s="679"/>
      <c r="J3753" s="458">
        <f t="shared" si="73"/>
        <v>-0.45</v>
      </c>
      <c r="K3753" s="107"/>
      <c r="L3753" s="11"/>
      <c r="M3753" s="676"/>
    </row>
    <row r="3754" spans="2:13" x14ac:dyDescent="0.3">
      <c r="B3754" s="676"/>
      <c r="C3754" s="680"/>
      <c r="D3754" s="117" t="s">
        <v>2371</v>
      </c>
      <c r="E3754" s="66"/>
      <c r="F3754" s="705">
        <v>-1</v>
      </c>
      <c r="G3754" s="619">
        <v>0.9</v>
      </c>
      <c r="H3754" s="715">
        <v>0.5</v>
      </c>
      <c r="I3754" s="679"/>
      <c r="J3754" s="458">
        <f t="shared" si="73"/>
        <v>-0.45</v>
      </c>
      <c r="K3754" s="107"/>
      <c r="L3754" s="11"/>
      <c r="M3754" s="676"/>
    </row>
    <row r="3755" spans="2:13" x14ac:dyDescent="0.3">
      <c r="B3755" s="676"/>
      <c r="C3755" s="680"/>
      <c r="D3755" s="117" t="s">
        <v>2315</v>
      </c>
      <c r="E3755" s="66"/>
      <c r="F3755" s="705">
        <v>1</v>
      </c>
      <c r="G3755" s="619">
        <v>1.35</v>
      </c>
      <c r="H3755" s="715">
        <v>0.5</v>
      </c>
      <c r="I3755" s="679"/>
      <c r="J3755" s="458">
        <f t="shared" si="73"/>
        <v>0.67500000000000004</v>
      </c>
      <c r="K3755" s="107"/>
      <c r="L3755" s="11"/>
      <c r="M3755" s="676"/>
    </row>
    <row r="3756" spans="2:13" x14ac:dyDescent="0.3">
      <c r="B3756" s="676"/>
      <c r="C3756" s="725"/>
      <c r="D3756" s="117" t="s">
        <v>2390</v>
      </c>
      <c r="E3756" s="675"/>
      <c r="F3756" s="705">
        <v>-1</v>
      </c>
      <c r="G3756" s="619">
        <v>0.5</v>
      </c>
      <c r="H3756" s="715">
        <v>2.17</v>
      </c>
      <c r="I3756" s="679"/>
      <c r="J3756" s="527">
        <f t="shared" si="73"/>
        <v>-1.085</v>
      </c>
      <c r="K3756" s="107"/>
      <c r="L3756" s="11"/>
      <c r="M3756" s="676"/>
    </row>
    <row r="3757" spans="2:13" x14ac:dyDescent="0.3">
      <c r="B3757" s="676"/>
      <c r="C3757" s="725" t="s">
        <v>1812</v>
      </c>
      <c r="D3757" s="117" t="s">
        <v>268</v>
      </c>
      <c r="E3757" s="675" t="s">
        <v>121</v>
      </c>
      <c r="F3757" s="705">
        <v>1</v>
      </c>
      <c r="G3757" s="619">
        <v>11.7</v>
      </c>
      <c r="H3757" s="715">
        <v>2.27</v>
      </c>
      <c r="I3757" s="679"/>
      <c r="J3757" s="527">
        <f t="shared" si="73"/>
        <v>26.558999999999997</v>
      </c>
      <c r="K3757" s="107"/>
      <c r="L3757" s="11"/>
      <c r="M3757" s="676"/>
    </row>
    <row r="3758" spans="2:13" x14ac:dyDescent="0.2">
      <c r="B3758" s="676"/>
      <c r="C3758" s="680"/>
      <c r="D3758" s="564" t="s">
        <v>2297</v>
      </c>
      <c r="E3758" s="66"/>
      <c r="F3758" s="705">
        <v>-1</v>
      </c>
      <c r="G3758" s="619">
        <v>1</v>
      </c>
      <c r="H3758" s="715">
        <v>0.2</v>
      </c>
      <c r="I3758" s="679"/>
      <c r="J3758" s="458">
        <f t="shared" si="73"/>
        <v>-0.2</v>
      </c>
      <c r="K3758" s="107"/>
      <c r="L3758" s="11"/>
      <c r="M3758" s="676"/>
    </row>
    <row r="3759" spans="2:13" x14ac:dyDescent="0.3">
      <c r="B3759" s="676"/>
      <c r="C3759" s="725" t="s">
        <v>1813</v>
      </c>
      <c r="D3759" s="117" t="s">
        <v>205</v>
      </c>
      <c r="E3759" s="675" t="s">
        <v>797</v>
      </c>
      <c r="F3759" s="705">
        <v>1</v>
      </c>
      <c r="G3759" s="619">
        <v>13.6</v>
      </c>
      <c r="H3759" s="715">
        <v>3.67</v>
      </c>
      <c r="I3759" s="679"/>
      <c r="J3759" s="527">
        <f t="shared" si="73"/>
        <v>49.911999999999999</v>
      </c>
      <c r="K3759" s="107"/>
      <c r="L3759" s="11"/>
      <c r="M3759" s="676"/>
    </row>
    <row r="3760" spans="2:13" x14ac:dyDescent="0.3">
      <c r="B3760" s="676"/>
      <c r="C3760" s="680"/>
      <c r="D3760" s="117" t="s">
        <v>2297</v>
      </c>
      <c r="E3760" s="66"/>
      <c r="F3760" s="705">
        <v>-1</v>
      </c>
      <c r="G3760" s="619">
        <v>1</v>
      </c>
      <c r="H3760" s="715">
        <v>2.1</v>
      </c>
      <c r="I3760" s="679"/>
      <c r="J3760" s="458">
        <f t="shared" si="73"/>
        <v>-2.1</v>
      </c>
      <c r="K3760" s="107"/>
      <c r="L3760" s="11"/>
      <c r="M3760" s="676"/>
    </row>
    <row r="3761" spans="2:13" x14ac:dyDescent="0.3">
      <c r="B3761" s="676"/>
      <c r="C3761" s="725"/>
      <c r="D3761" s="117" t="s">
        <v>2390</v>
      </c>
      <c r="E3761" s="675"/>
      <c r="F3761" s="705">
        <v>-1</v>
      </c>
      <c r="G3761" s="619">
        <v>1</v>
      </c>
      <c r="H3761" s="715">
        <v>3.67</v>
      </c>
      <c r="I3761" s="679"/>
      <c r="J3761" s="527">
        <f t="shared" si="73"/>
        <v>-3.67</v>
      </c>
      <c r="K3761" s="107"/>
      <c r="L3761" s="11"/>
      <c r="M3761" s="676"/>
    </row>
    <row r="3762" spans="2:13" x14ac:dyDescent="0.3">
      <c r="B3762" s="676"/>
      <c r="C3762" s="725" t="s">
        <v>2454</v>
      </c>
      <c r="D3762" s="117" t="s">
        <v>278</v>
      </c>
      <c r="E3762" s="675" t="s">
        <v>125</v>
      </c>
      <c r="F3762" s="705">
        <v>1</v>
      </c>
      <c r="G3762" s="619">
        <v>14.9</v>
      </c>
      <c r="H3762" s="715">
        <v>1.55</v>
      </c>
      <c r="I3762" s="679"/>
      <c r="J3762" s="527">
        <f t="shared" si="73"/>
        <v>23.095000000000002</v>
      </c>
      <c r="K3762" s="107"/>
      <c r="L3762" s="11"/>
      <c r="M3762" s="676"/>
    </row>
    <row r="3763" spans="2:13" x14ac:dyDescent="0.3">
      <c r="B3763" s="676"/>
      <c r="C3763" s="725"/>
      <c r="D3763" s="117" t="s">
        <v>2297</v>
      </c>
      <c r="E3763" s="675"/>
      <c r="F3763" s="705">
        <v>-1</v>
      </c>
      <c r="G3763" s="619">
        <v>1</v>
      </c>
      <c r="H3763" s="715">
        <v>1</v>
      </c>
      <c r="I3763" s="679"/>
      <c r="J3763" s="527">
        <f t="shared" si="73"/>
        <v>-1</v>
      </c>
      <c r="K3763" s="107"/>
      <c r="L3763" s="11"/>
      <c r="M3763" s="676"/>
    </row>
    <row r="3764" spans="2:13" x14ac:dyDescent="0.3">
      <c r="B3764" s="676"/>
      <c r="C3764" s="725"/>
      <c r="D3764" s="117"/>
      <c r="E3764" s="675" t="s">
        <v>2455</v>
      </c>
      <c r="F3764" s="705">
        <v>-1</v>
      </c>
      <c r="G3764" s="619">
        <v>2.87</v>
      </c>
      <c r="H3764" s="715">
        <v>1</v>
      </c>
      <c r="I3764" s="679"/>
      <c r="J3764" s="527">
        <f t="shared" si="73"/>
        <v>-2.87</v>
      </c>
      <c r="K3764" s="107"/>
      <c r="L3764" s="11"/>
      <c r="M3764" s="676"/>
    </row>
    <row r="3765" spans="2:13" x14ac:dyDescent="0.3">
      <c r="B3765" s="676"/>
      <c r="C3765" s="725"/>
      <c r="D3765" s="117"/>
      <c r="E3765" s="675" t="s">
        <v>2456</v>
      </c>
      <c r="F3765" s="705">
        <v>-1</v>
      </c>
      <c r="G3765" s="619">
        <v>1.6</v>
      </c>
      <c r="H3765" s="715">
        <v>1</v>
      </c>
      <c r="I3765" s="679"/>
      <c r="J3765" s="527">
        <f t="shared" si="73"/>
        <v>-1.6</v>
      </c>
      <c r="K3765" s="107"/>
      <c r="L3765" s="11"/>
      <c r="M3765" s="676"/>
    </row>
    <row r="3766" spans="2:13" x14ac:dyDescent="0.3">
      <c r="B3766" s="676"/>
      <c r="C3766" s="725"/>
      <c r="D3766" s="117" t="s">
        <v>2390</v>
      </c>
      <c r="E3766" s="675"/>
      <c r="F3766" s="705">
        <v>-1</v>
      </c>
      <c r="G3766" s="619">
        <v>0.5</v>
      </c>
      <c r="H3766" s="715">
        <v>1.55</v>
      </c>
      <c r="I3766" s="679"/>
      <c r="J3766" s="527">
        <f t="shared" si="73"/>
        <v>-0.77500000000000002</v>
      </c>
      <c r="K3766" s="107"/>
      <c r="L3766" s="11"/>
      <c r="M3766" s="676"/>
    </row>
    <row r="3767" spans="2:13" x14ac:dyDescent="0.3">
      <c r="B3767" s="676"/>
      <c r="C3767" s="725" t="s">
        <v>1814</v>
      </c>
      <c r="D3767" s="117" t="s">
        <v>2533</v>
      </c>
      <c r="E3767" s="675" t="s">
        <v>793</v>
      </c>
      <c r="F3767" s="705">
        <v>1</v>
      </c>
      <c r="G3767" s="619">
        <v>14.8</v>
      </c>
      <c r="H3767" s="715">
        <v>3.15</v>
      </c>
      <c r="I3767" s="679"/>
      <c r="J3767" s="527">
        <f t="shared" si="73"/>
        <v>46.62</v>
      </c>
      <c r="K3767" s="107"/>
      <c r="L3767" s="11"/>
      <c r="M3767" s="676"/>
    </row>
    <row r="3768" spans="2:13" x14ac:dyDescent="0.2">
      <c r="B3768" s="676"/>
      <c r="C3768" s="680"/>
      <c r="D3768" s="564" t="s">
        <v>2297</v>
      </c>
      <c r="E3768" s="66"/>
      <c r="F3768" s="705">
        <v>-1</v>
      </c>
      <c r="G3768" s="619">
        <v>1.2</v>
      </c>
      <c r="H3768" s="715">
        <v>2.1</v>
      </c>
      <c r="I3768" s="679"/>
      <c r="J3768" s="458">
        <f t="shared" si="73"/>
        <v>-2.52</v>
      </c>
      <c r="K3768" s="107"/>
      <c r="L3768" s="11"/>
      <c r="M3768" s="676"/>
    </row>
    <row r="3769" spans="2:13" x14ac:dyDescent="0.3">
      <c r="B3769" s="676"/>
      <c r="C3769" s="680"/>
      <c r="D3769" s="117" t="s">
        <v>2371</v>
      </c>
      <c r="E3769" s="66"/>
      <c r="F3769" s="705">
        <v>-1</v>
      </c>
      <c r="G3769" s="619">
        <v>1.8</v>
      </c>
      <c r="H3769" s="715">
        <v>1.4</v>
      </c>
      <c r="I3769" s="679"/>
      <c r="J3769" s="458">
        <f t="shared" si="73"/>
        <v>-2.52</v>
      </c>
      <c r="K3769" s="107"/>
      <c r="L3769" s="11"/>
      <c r="M3769" s="676"/>
    </row>
    <row r="3770" spans="2:13" x14ac:dyDescent="0.3">
      <c r="B3770" s="676"/>
      <c r="C3770" s="725" t="s">
        <v>2457</v>
      </c>
      <c r="D3770" s="117" t="s">
        <v>2458</v>
      </c>
      <c r="E3770" s="675" t="s">
        <v>125</v>
      </c>
      <c r="F3770" s="705">
        <v>1</v>
      </c>
      <c r="G3770" s="619">
        <v>50</v>
      </c>
      <c r="H3770" s="715">
        <v>2.0699999999999998</v>
      </c>
      <c r="I3770" s="679"/>
      <c r="J3770" s="527">
        <f t="shared" si="73"/>
        <v>103.49999999999999</v>
      </c>
      <c r="K3770" s="107"/>
      <c r="L3770" s="11"/>
      <c r="M3770" s="676"/>
    </row>
    <row r="3771" spans="2:13" x14ac:dyDescent="0.3">
      <c r="B3771" s="676"/>
      <c r="C3771" s="725"/>
      <c r="D3771" s="117" t="s">
        <v>2297</v>
      </c>
      <c r="E3771" s="675"/>
      <c r="F3771" s="705">
        <v>-1</v>
      </c>
      <c r="G3771" s="619">
        <v>2.6</v>
      </c>
      <c r="H3771" s="715">
        <v>0.5</v>
      </c>
      <c r="I3771" s="679"/>
      <c r="J3771" s="527">
        <f t="shared" si="73"/>
        <v>-1.3</v>
      </c>
      <c r="K3771" s="107"/>
      <c r="L3771" s="11"/>
      <c r="M3771" s="676"/>
    </row>
    <row r="3772" spans="2:13" x14ac:dyDescent="0.3">
      <c r="B3772" s="676"/>
      <c r="C3772" s="725"/>
      <c r="D3772" s="117" t="s">
        <v>2297</v>
      </c>
      <c r="E3772" s="675"/>
      <c r="F3772" s="705">
        <v>-8</v>
      </c>
      <c r="G3772" s="619">
        <v>1.2</v>
      </c>
      <c r="H3772" s="715">
        <v>0.5</v>
      </c>
      <c r="I3772" s="679"/>
      <c r="J3772" s="527">
        <f t="shared" si="73"/>
        <v>-4.8</v>
      </c>
      <c r="K3772" s="107"/>
      <c r="L3772" s="11"/>
      <c r="M3772" s="676"/>
    </row>
    <row r="3773" spans="2:13" x14ac:dyDescent="0.3">
      <c r="B3773" s="676"/>
      <c r="C3773" s="725"/>
      <c r="D3773" s="117" t="s">
        <v>2297</v>
      </c>
      <c r="E3773" s="675"/>
      <c r="F3773" s="705">
        <v>-3</v>
      </c>
      <c r="G3773" s="619">
        <v>1</v>
      </c>
      <c r="H3773" s="715">
        <v>0.5</v>
      </c>
      <c r="I3773" s="679"/>
      <c r="J3773" s="527">
        <f t="shared" si="73"/>
        <v>-1.5</v>
      </c>
      <c r="K3773" s="107"/>
      <c r="L3773" s="11"/>
      <c r="M3773" s="676"/>
    </row>
    <row r="3774" spans="2:13" x14ac:dyDescent="0.3">
      <c r="B3774" s="676"/>
      <c r="C3774" s="725"/>
      <c r="D3774" s="117" t="s">
        <v>2297</v>
      </c>
      <c r="E3774" s="675"/>
      <c r="F3774" s="705">
        <v>-2</v>
      </c>
      <c r="G3774" s="619">
        <v>0.9</v>
      </c>
      <c r="H3774" s="715">
        <v>0.5</v>
      </c>
      <c r="I3774" s="679"/>
      <c r="J3774" s="527">
        <f t="shared" si="73"/>
        <v>-0.9</v>
      </c>
      <c r="K3774" s="107"/>
      <c r="L3774" s="11"/>
      <c r="M3774" s="676"/>
    </row>
    <row r="3775" spans="2:13" x14ac:dyDescent="0.3">
      <c r="B3775" s="676"/>
      <c r="C3775" s="725"/>
      <c r="D3775" s="117"/>
      <c r="E3775" s="675" t="s">
        <v>2459</v>
      </c>
      <c r="F3775" s="705">
        <v>-1</v>
      </c>
      <c r="G3775" s="619">
        <v>2.85</v>
      </c>
      <c r="H3775" s="715">
        <v>1</v>
      </c>
      <c r="I3775" s="679"/>
      <c r="J3775" s="527">
        <f t="shared" si="73"/>
        <v>-2.85</v>
      </c>
      <c r="K3775" s="107"/>
      <c r="L3775" s="11"/>
      <c r="M3775" s="676"/>
    </row>
    <row r="3776" spans="2:13" x14ac:dyDescent="0.3">
      <c r="B3776" s="676"/>
      <c r="C3776" s="725"/>
      <c r="D3776" s="117"/>
      <c r="E3776" s="675" t="s">
        <v>664</v>
      </c>
      <c r="F3776" s="705">
        <v>-1</v>
      </c>
      <c r="G3776" s="619">
        <v>1.5</v>
      </c>
      <c r="H3776" s="715">
        <v>0.5</v>
      </c>
      <c r="I3776" s="679"/>
      <c r="J3776" s="527">
        <f t="shared" si="73"/>
        <v>-0.75</v>
      </c>
      <c r="K3776" s="107"/>
      <c r="L3776" s="11"/>
      <c r="M3776" s="676"/>
    </row>
    <row r="3777" spans="2:13" x14ac:dyDescent="0.3">
      <c r="B3777" s="676"/>
      <c r="C3777" s="725"/>
      <c r="D3777" s="117" t="s">
        <v>2390</v>
      </c>
      <c r="E3777" s="675"/>
      <c r="F3777" s="705">
        <v>-1</v>
      </c>
      <c r="G3777" s="619">
        <v>1.3</v>
      </c>
      <c r="H3777" s="715">
        <v>2.0699999999999998</v>
      </c>
      <c r="I3777" s="679"/>
      <c r="J3777" s="527">
        <f t="shared" si="73"/>
        <v>-2.6909999999999998</v>
      </c>
      <c r="K3777" s="107"/>
      <c r="L3777" s="11"/>
      <c r="M3777" s="676"/>
    </row>
    <row r="3778" spans="2:13" x14ac:dyDescent="0.3">
      <c r="B3778" s="676"/>
      <c r="C3778" s="725" t="s">
        <v>2279</v>
      </c>
      <c r="D3778" s="117" t="s">
        <v>359</v>
      </c>
      <c r="E3778" s="675" t="s">
        <v>125</v>
      </c>
      <c r="F3778" s="705">
        <v>1</v>
      </c>
      <c r="G3778" s="619">
        <v>4.7</v>
      </c>
      <c r="H3778" s="715">
        <v>2.57</v>
      </c>
      <c r="I3778" s="679"/>
      <c r="J3778" s="527">
        <f t="shared" si="73"/>
        <v>12.078999999999999</v>
      </c>
      <c r="K3778" s="107"/>
      <c r="L3778" s="11"/>
      <c r="M3778" s="676"/>
    </row>
    <row r="3779" spans="2:13" x14ac:dyDescent="0.3">
      <c r="B3779" s="676"/>
      <c r="C3779" s="725"/>
      <c r="D3779" s="117" t="s">
        <v>2297</v>
      </c>
      <c r="E3779" s="675"/>
      <c r="F3779" s="705">
        <v>-1</v>
      </c>
      <c r="G3779" s="619">
        <v>0.9</v>
      </c>
      <c r="H3779" s="715">
        <v>0.5</v>
      </c>
      <c r="I3779" s="679"/>
      <c r="J3779" s="527">
        <f t="shared" si="73"/>
        <v>-0.45</v>
      </c>
      <c r="K3779" s="107"/>
      <c r="L3779" s="11"/>
      <c r="M3779" s="676"/>
    </row>
    <row r="3780" spans="2:13" x14ac:dyDescent="0.3">
      <c r="B3780" s="676"/>
      <c r="C3780" s="725" t="s">
        <v>2460</v>
      </c>
      <c r="D3780" s="117" t="s">
        <v>2461</v>
      </c>
      <c r="E3780" s="675" t="s">
        <v>782</v>
      </c>
      <c r="F3780" s="705">
        <v>1</v>
      </c>
      <c r="G3780" s="619">
        <v>8.5</v>
      </c>
      <c r="H3780" s="715">
        <v>2.0699999999999998</v>
      </c>
      <c r="I3780" s="679"/>
      <c r="J3780" s="527">
        <f t="shared" si="73"/>
        <v>17.594999999999999</v>
      </c>
      <c r="K3780" s="107"/>
      <c r="L3780" s="11"/>
      <c r="M3780" s="676"/>
    </row>
    <row r="3781" spans="2:13" x14ac:dyDescent="0.3">
      <c r="B3781" s="676"/>
      <c r="C3781" s="725" t="s">
        <v>1836</v>
      </c>
      <c r="D3781" s="117" t="s">
        <v>141</v>
      </c>
      <c r="E3781" s="675" t="s">
        <v>121</v>
      </c>
      <c r="F3781" s="705">
        <v>1</v>
      </c>
      <c r="G3781" s="619">
        <v>8</v>
      </c>
      <c r="H3781" s="715">
        <v>1.25</v>
      </c>
      <c r="I3781" s="679"/>
      <c r="J3781" s="527">
        <f t="shared" si="73"/>
        <v>10</v>
      </c>
      <c r="K3781" s="107"/>
      <c r="L3781" s="11"/>
      <c r="M3781" s="676"/>
    </row>
    <row r="3782" spans="2:13" x14ac:dyDescent="0.3">
      <c r="B3782" s="676"/>
      <c r="C3782" s="725"/>
      <c r="D3782" s="117" t="s">
        <v>2297</v>
      </c>
      <c r="E3782" s="675"/>
      <c r="F3782" s="705">
        <v>-1</v>
      </c>
      <c r="G3782" s="619">
        <v>0.9</v>
      </c>
      <c r="H3782" s="715">
        <v>0.2</v>
      </c>
      <c r="I3782" s="679"/>
      <c r="J3782" s="527">
        <f t="shared" si="73"/>
        <v>-0.18000000000000002</v>
      </c>
      <c r="K3782" s="107"/>
      <c r="L3782" s="11"/>
      <c r="M3782" s="676"/>
    </row>
    <row r="3783" spans="2:13" x14ac:dyDescent="0.3">
      <c r="B3783" s="676"/>
      <c r="C3783" s="725" t="s">
        <v>1837</v>
      </c>
      <c r="D3783" s="117" t="s">
        <v>142</v>
      </c>
      <c r="E3783" s="675" t="s">
        <v>121</v>
      </c>
      <c r="F3783" s="705">
        <v>1</v>
      </c>
      <c r="G3783" s="619">
        <v>11.7</v>
      </c>
      <c r="H3783" s="715">
        <v>2.27</v>
      </c>
      <c r="I3783" s="679"/>
      <c r="J3783" s="527">
        <f t="shared" si="73"/>
        <v>26.558999999999997</v>
      </c>
      <c r="K3783" s="107"/>
      <c r="L3783" s="11"/>
      <c r="M3783" s="676"/>
    </row>
    <row r="3784" spans="2:13" x14ac:dyDescent="0.3">
      <c r="B3784" s="676"/>
      <c r="C3784" s="725"/>
      <c r="D3784" s="117" t="s">
        <v>2297</v>
      </c>
      <c r="E3784" s="675"/>
      <c r="F3784" s="705">
        <v>-1</v>
      </c>
      <c r="G3784" s="619">
        <v>0.9</v>
      </c>
      <c r="H3784" s="715">
        <v>0.2</v>
      </c>
      <c r="I3784" s="679"/>
      <c r="J3784" s="527">
        <f t="shared" si="73"/>
        <v>-0.18000000000000002</v>
      </c>
      <c r="K3784" s="107"/>
      <c r="L3784" s="11"/>
      <c r="M3784" s="676"/>
    </row>
    <row r="3785" spans="2:13" x14ac:dyDescent="0.3">
      <c r="B3785" s="676"/>
      <c r="C3785" s="725"/>
      <c r="D3785" s="117" t="s">
        <v>2390</v>
      </c>
      <c r="E3785" s="675"/>
      <c r="F3785" s="705">
        <v>-1</v>
      </c>
      <c r="G3785" s="619">
        <v>0.5</v>
      </c>
      <c r="H3785" s="715">
        <v>2.27</v>
      </c>
      <c r="I3785" s="679"/>
      <c r="J3785" s="527">
        <f t="shared" si="73"/>
        <v>-1.135</v>
      </c>
      <c r="K3785" s="107"/>
      <c r="L3785" s="11"/>
      <c r="M3785" s="676"/>
    </row>
    <row r="3786" spans="2:13" x14ac:dyDescent="0.3">
      <c r="B3786" s="676"/>
      <c r="C3786" s="725" t="s">
        <v>1833</v>
      </c>
      <c r="D3786" s="117" t="s">
        <v>1153</v>
      </c>
      <c r="E3786" s="675" t="s">
        <v>2484</v>
      </c>
      <c r="F3786" s="705">
        <v>1</v>
      </c>
      <c r="G3786" s="619">
        <v>12.5</v>
      </c>
      <c r="H3786" s="715">
        <v>4.07</v>
      </c>
      <c r="I3786" s="679"/>
      <c r="J3786" s="527">
        <f t="shared" si="73"/>
        <v>50.875</v>
      </c>
      <c r="K3786" s="107"/>
      <c r="L3786" s="11"/>
      <c r="M3786" s="676"/>
    </row>
    <row r="3787" spans="2:13" x14ac:dyDescent="0.2">
      <c r="B3787" s="676"/>
      <c r="C3787" s="680"/>
      <c r="D3787" s="564" t="s">
        <v>2297</v>
      </c>
      <c r="E3787" s="66"/>
      <c r="F3787" s="705">
        <v>-1</v>
      </c>
      <c r="G3787" s="619">
        <v>1.2</v>
      </c>
      <c r="H3787" s="715">
        <v>2</v>
      </c>
      <c r="I3787" s="679"/>
      <c r="J3787" s="458">
        <f t="shared" si="73"/>
        <v>-2.4</v>
      </c>
      <c r="K3787" s="107"/>
      <c r="L3787" s="11"/>
      <c r="M3787" s="676"/>
    </row>
    <row r="3788" spans="2:13" x14ac:dyDescent="0.2">
      <c r="B3788" s="676"/>
      <c r="C3788" s="677"/>
      <c r="D3788" s="143"/>
      <c r="E3788" s="66" t="s">
        <v>2453</v>
      </c>
      <c r="F3788" s="705">
        <v>-1</v>
      </c>
      <c r="G3788" s="619">
        <v>0.2</v>
      </c>
      <c r="H3788" s="679">
        <v>0.2</v>
      </c>
      <c r="I3788" s="679"/>
      <c r="J3788" s="458">
        <f t="shared" si="73"/>
        <v>-4.0000000000000008E-2</v>
      </c>
      <c r="K3788" s="107"/>
      <c r="L3788" s="11"/>
      <c r="M3788" s="676"/>
    </row>
    <row r="3789" spans="2:13" x14ac:dyDescent="0.2">
      <c r="B3789" s="676"/>
      <c r="C3789" s="677"/>
      <c r="D3789" s="143"/>
      <c r="E3789" s="66" t="s">
        <v>2513</v>
      </c>
      <c r="F3789" s="705">
        <v>-1</v>
      </c>
      <c r="G3789" s="619">
        <v>1.06</v>
      </c>
      <c r="H3789" s="679">
        <v>1.06</v>
      </c>
      <c r="I3789" s="679"/>
      <c r="J3789" s="458">
        <f t="shared" si="73"/>
        <v>-1.1236000000000002</v>
      </c>
      <c r="K3789" s="107"/>
      <c r="L3789" s="11"/>
      <c r="M3789" s="676"/>
    </row>
    <row r="3790" spans="2:13" x14ac:dyDescent="0.3">
      <c r="B3790" s="676"/>
      <c r="C3790" s="725" t="s">
        <v>1838</v>
      </c>
      <c r="D3790" s="117" t="s">
        <v>1839</v>
      </c>
      <c r="E3790" s="675" t="s">
        <v>793</v>
      </c>
      <c r="F3790" s="705">
        <v>1</v>
      </c>
      <c r="G3790" s="619">
        <v>14.9</v>
      </c>
      <c r="H3790" s="715">
        <v>3.67</v>
      </c>
      <c r="I3790" s="679"/>
      <c r="J3790" s="527">
        <f t="shared" si="73"/>
        <v>54.683</v>
      </c>
      <c r="K3790" s="107"/>
      <c r="L3790" s="11"/>
      <c r="M3790" s="676"/>
    </row>
    <row r="3791" spans="2:13" x14ac:dyDescent="0.3">
      <c r="B3791" s="676"/>
      <c r="C3791" s="725"/>
      <c r="D3791" s="117" t="s">
        <v>2297</v>
      </c>
      <c r="E3791" s="675"/>
      <c r="F3791" s="705">
        <v>-1</v>
      </c>
      <c r="G3791" s="619">
        <v>1.2</v>
      </c>
      <c r="H3791" s="715">
        <v>2.1</v>
      </c>
      <c r="I3791" s="679"/>
      <c r="J3791" s="527">
        <f t="shared" ref="J3791:J3803" si="74">PRODUCT(F3791:I3791)</f>
        <v>-2.52</v>
      </c>
      <c r="K3791" s="107"/>
      <c r="L3791" s="11"/>
      <c r="M3791" s="676"/>
    </row>
    <row r="3792" spans="2:13" x14ac:dyDescent="0.3">
      <c r="B3792" s="676"/>
      <c r="C3792" s="725"/>
      <c r="D3792" s="117" t="s">
        <v>2371</v>
      </c>
      <c r="E3792" s="675"/>
      <c r="F3792" s="705">
        <v>-1</v>
      </c>
      <c r="G3792" s="619">
        <v>0.9</v>
      </c>
      <c r="H3792" s="715">
        <v>1.4</v>
      </c>
      <c r="I3792" s="679"/>
      <c r="J3792" s="527">
        <f t="shared" si="74"/>
        <v>-1.26</v>
      </c>
      <c r="K3792" s="107"/>
      <c r="L3792" s="11"/>
      <c r="M3792" s="676"/>
    </row>
    <row r="3793" spans="2:13" x14ac:dyDescent="0.3">
      <c r="B3793" s="676"/>
      <c r="C3793" s="725"/>
      <c r="D3793" s="117" t="s">
        <v>2371</v>
      </c>
      <c r="E3793" s="675"/>
      <c r="F3793" s="705">
        <v>-1</v>
      </c>
      <c r="G3793" s="619">
        <v>1.5</v>
      </c>
      <c r="H3793" s="715">
        <v>0.9</v>
      </c>
      <c r="I3793" s="679"/>
      <c r="J3793" s="527">
        <f t="shared" si="74"/>
        <v>-1.35</v>
      </c>
      <c r="K3793" s="107"/>
      <c r="L3793" s="11"/>
      <c r="M3793" s="676"/>
    </row>
    <row r="3794" spans="2:13" x14ac:dyDescent="0.3">
      <c r="B3794" s="676"/>
      <c r="C3794" s="725"/>
      <c r="D3794" s="117" t="s">
        <v>2390</v>
      </c>
      <c r="E3794" s="675"/>
      <c r="F3794" s="705">
        <v>-1</v>
      </c>
      <c r="G3794" s="619">
        <v>2.77</v>
      </c>
      <c r="H3794" s="715">
        <v>3.67</v>
      </c>
      <c r="I3794" s="679"/>
      <c r="J3794" s="527">
        <f t="shared" si="74"/>
        <v>-10.165900000000001</v>
      </c>
      <c r="K3794" s="107"/>
      <c r="L3794" s="11"/>
      <c r="M3794" s="676"/>
    </row>
    <row r="3795" spans="2:13" x14ac:dyDescent="0.3">
      <c r="B3795" s="676"/>
      <c r="C3795" s="725" t="s">
        <v>1841</v>
      </c>
      <c r="D3795" s="117" t="s">
        <v>1842</v>
      </c>
      <c r="E3795" s="675" t="s">
        <v>793</v>
      </c>
      <c r="F3795" s="705">
        <v>1</v>
      </c>
      <c r="G3795" s="619">
        <v>16.7</v>
      </c>
      <c r="H3795" s="715">
        <v>3.67</v>
      </c>
      <c r="I3795" s="679"/>
      <c r="J3795" s="527">
        <f t="shared" si="74"/>
        <v>61.288999999999994</v>
      </c>
      <c r="K3795" s="107"/>
      <c r="L3795" s="11"/>
      <c r="M3795" s="676"/>
    </row>
    <row r="3796" spans="2:13" x14ac:dyDescent="0.3">
      <c r="B3796" s="676"/>
      <c r="C3796" s="725"/>
      <c r="D3796" s="117" t="s">
        <v>2297</v>
      </c>
      <c r="E3796" s="675"/>
      <c r="F3796" s="705">
        <v>-1</v>
      </c>
      <c r="G3796" s="619">
        <v>1.2</v>
      </c>
      <c r="H3796" s="715">
        <v>2.1</v>
      </c>
      <c r="I3796" s="679"/>
      <c r="J3796" s="527">
        <f t="shared" si="74"/>
        <v>-2.52</v>
      </c>
      <c r="K3796" s="107"/>
      <c r="L3796" s="11"/>
      <c r="M3796" s="676"/>
    </row>
    <row r="3797" spans="2:13" x14ac:dyDescent="0.3">
      <c r="B3797" s="676"/>
      <c r="C3797" s="725"/>
      <c r="D3797" s="117" t="s">
        <v>2371</v>
      </c>
      <c r="E3797" s="675"/>
      <c r="F3797" s="705">
        <v>-1</v>
      </c>
      <c r="G3797" s="619">
        <v>1.6</v>
      </c>
      <c r="H3797" s="715">
        <v>1.4</v>
      </c>
      <c r="I3797" s="679"/>
      <c r="J3797" s="527">
        <f t="shared" si="74"/>
        <v>-2.2399999999999998</v>
      </c>
      <c r="K3797" s="107"/>
      <c r="L3797" s="11"/>
      <c r="M3797" s="676"/>
    </row>
    <row r="3798" spans="2:13" x14ac:dyDescent="0.3">
      <c r="B3798" s="676"/>
      <c r="C3798" s="725"/>
      <c r="D3798" s="117" t="s">
        <v>2390</v>
      </c>
      <c r="E3798" s="675"/>
      <c r="F3798" s="705">
        <v>-1</v>
      </c>
      <c r="G3798" s="619">
        <v>0.7</v>
      </c>
      <c r="H3798" s="715">
        <v>3.67</v>
      </c>
      <c r="I3798" s="679"/>
      <c r="J3798" s="527">
        <f t="shared" si="74"/>
        <v>-2.569</v>
      </c>
      <c r="K3798" s="107"/>
      <c r="L3798" s="11"/>
      <c r="M3798" s="676"/>
    </row>
    <row r="3799" spans="2:13" x14ac:dyDescent="0.3">
      <c r="B3799" s="676"/>
      <c r="C3799" s="725" t="s">
        <v>1840</v>
      </c>
      <c r="D3799" s="117" t="s">
        <v>130</v>
      </c>
      <c r="E3799" s="675" t="s">
        <v>121</v>
      </c>
      <c r="F3799" s="705">
        <v>1</v>
      </c>
      <c r="G3799" s="619">
        <v>8.3000000000000007</v>
      </c>
      <c r="H3799" s="715">
        <v>1.25</v>
      </c>
      <c r="I3799" s="679"/>
      <c r="J3799" s="527">
        <f t="shared" si="74"/>
        <v>10.375</v>
      </c>
      <c r="K3799" s="107"/>
      <c r="L3799" s="11"/>
      <c r="M3799" s="676"/>
    </row>
    <row r="3800" spans="2:13" x14ac:dyDescent="0.3">
      <c r="B3800" s="676"/>
      <c r="C3800" s="725"/>
      <c r="D3800" s="117" t="s">
        <v>2297</v>
      </c>
      <c r="E3800" s="675"/>
      <c r="F3800" s="705">
        <v>-1</v>
      </c>
      <c r="G3800" s="619">
        <v>0.9</v>
      </c>
      <c r="H3800" s="715">
        <v>0.2</v>
      </c>
      <c r="I3800" s="679"/>
      <c r="J3800" s="527">
        <f t="shared" si="74"/>
        <v>-0.18000000000000002</v>
      </c>
      <c r="K3800" s="107"/>
      <c r="L3800" s="11"/>
      <c r="M3800" s="676"/>
    </row>
    <row r="3801" spans="2:13" x14ac:dyDescent="0.3">
      <c r="B3801" s="676"/>
      <c r="C3801" s="725" t="s">
        <v>2212</v>
      </c>
      <c r="D3801" s="117" t="s">
        <v>122</v>
      </c>
      <c r="E3801" s="675" t="s">
        <v>121</v>
      </c>
      <c r="F3801" s="705">
        <v>1</v>
      </c>
      <c r="G3801" s="619">
        <v>8.3000000000000007</v>
      </c>
      <c r="H3801" s="715">
        <v>2.27</v>
      </c>
      <c r="I3801" s="679"/>
      <c r="J3801" s="527">
        <f t="shared" si="74"/>
        <v>18.841000000000001</v>
      </c>
      <c r="K3801" s="107"/>
      <c r="L3801" s="11"/>
      <c r="M3801" s="676"/>
    </row>
    <row r="3802" spans="2:13" x14ac:dyDescent="0.3">
      <c r="B3802" s="676"/>
      <c r="C3802" s="725"/>
      <c r="D3802" s="117" t="s">
        <v>2297</v>
      </c>
      <c r="E3802" s="675"/>
      <c r="F3802" s="705">
        <v>-1</v>
      </c>
      <c r="G3802" s="619">
        <v>0.9</v>
      </c>
      <c r="H3802" s="715">
        <v>0.2</v>
      </c>
      <c r="I3802" s="679"/>
      <c r="J3802" s="527">
        <f t="shared" si="74"/>
        <v>-0.18000000000000002</v>
      </c>
      <c r="K3802" s="107"/>
      <c r="L3802" s="11"/>
      <c r="M3802" s="676"/>
    </row>
    <row r="3803" spans="2:13" x14ac:dyDescent="0.3">
      <c r="B3803" s="676"/>
      <c r="C3803" s="725"/>
      <c r="D3803" s="117" t="s">
        <v>2390</v>
      </c>
      <c r="E3803" s="675"/>
      <c r="F3803" s="705">
        <v>-1</v>
      </c>
      <c r="G3803" s="619">
        <v>0.5</v>
      </c>
      <c r="H3803" s="715">
        <v>2.27</v>
      </c>
      <c r="I3803" s="679"/>
      <c r="J3803" s="527">
        <f t="shared" si="74"/>
        <v>-1.135</v>
      </c>
      <c r="K3803" s="107"/>
      <c r="L3803" s="11"/>
      <c r="M3803" s="676"/>
    </row>
    <row r="3804" spans="2:13" x14ac:dyDescent="0.25">
      <c r="B3804" s="728"/>
      <c r="C3804" s="728"/>
      <c r="D3804" s="728"/>
      <c r="E3804" s="728"/>
      <c r="F3804" s="728"/>
      <c r="G3804" s="728"/>
      <c r="H3804" s="728"/>
      <c r="I3804" s="728"/>
      <c r="J3804" s="728"/>
      <c r="K3804" s="728"/>
      <c r="L3804" s="728"/>
      <c r="M3804" s="728"/>
    </row>
    <row r="3805" spans="2:13" x14ac:dyDescent="0.2">
      <c r="B3805" s="676"/>
      <c r="C3805" s="725"/>
      <c r="D3805" s="690" t="s">
        <v>1844</v>
      </c>
      <c r="E3805" s="675"/>
      <c r="F3805" s="705"/>
      <c r="G3805" s="619"/>
      <c r="H3805" s="715"/>
      <c r="I3805" s="679"/>
      <c r="J3805" s="527"/>
      <c r="K3805" s="107"/>
      <c r="L3805" s="11"/>
      <c r="M3805" s="676"/>
    </row>
    <row r="3806" spans="2:13" x14ac:dyDescent="0.3">
      <c r="B3806" s="676"/>
      <c r="C3806" s="725" t="s">
        <v>1847</v>
      </c>
      <c r="D3806" s="117" t="s">
        <v>1763</v>
      </c>
      <c r="E3806" s="675" t="s">
        <v>793</v>
      </c>
      <c r="F3806" s="705">
        <v>1</v>
      </c>
      <c r="G3806" s="619">
        <v>21.3</v>
      </c>
      <c r="H3806" s="715">
        <v>3.67</v>
      </c>
      <c r="I3806" s="679"/>
      <c r="J3806" s="527">
        <f t="shared" ref="J3806:J3869" si="75">PRODUCT(F3806:I3806)</f>
        <v>78.171000000000006</v>
      </c>
      <c r="K3806" s="107"/>
      <c r="L3806" s="11"/>
      <c r="M3806" s="676"/>
    </row>
    <row r="3807" spans="2:13" x14ac:dyDescent="0.3">
      <c r="B3807" s="676"/>
      <c r="C3807" s="725"/>
      <c r="D3807" s="117" t="s">
        <v>2297</v>
      </c>
      <c r="E3807" s="675"/>
      <c r="F3807" s="705">
        <v>-1</v>
      </c>
      <c r="G3807" s="619">
        <v>1.2</v>
      </c>
      <c r="H3807" s="715">
        <v>2.1</v>
      </c>
      <c r="I3807" s="679"/>
      <c r="J3807" s="527">
        <f t="shared" si="75"/>
        <v>-2.52</v>
      </c>
      <c r="K3807" s="107"/>
      <c r="L3807" s="11"/>
      <c r="M3807" s="676"/>
    </row>
    <row r="3808" spans="2:13" x14ac:dyDescent="0.3">
      <c r="B3808" s="676"/>
      <c r="C3808" s="725"/>
      <c r="D3808" s="117" t="s">
        <v>2297</v>
      </c>
      <c r="E3808" s="675"/>
      <c r="F3808" s="705">
        <v>-1</v>
      </c>
      <c r="G3808" s="619">
        <v>0.9</v>
      </c>
      <c r="H3808" s="715">
        <v>2.1</v>
      </c>
      <c r="I3808" s="679"/>
      <c r="J3808" s="527">
        <f t="shared" si="75"/>
        <v>-1.8900000000000001</v>
      </c>
      <c r="K3808" s="107"/>
      <c r="L3808" s="11"/>
      <c r="M3808" s="676"/>
    </row>
    <row r="3809" spans="2:13" x14ac:dyDescent="0.3">
      <c r="B3809" s="676"/>
      <c r="C3809" s="725"/>
      <c r="D3809" s="117" t="s">
        <v>2371</v>
      </c>
      <c r="E3809" s="675"/>
      <c r="F3809" s="705">
        <v>-1</v>
      </c>
      <c r="G3809" s="619">
        <v>1.6</v>
      </c>
      <c r="H3809" s="715">
        <v>1.4</v>
      </c>
      <c r="I3809" s="679"/>
      <c r="J3809" s="527">
        <f t="shared" si="75"/>
        <v>-2.2399999999999998</v>
      </c>
      <c r="K3809" s="107"/>
      <c r="L3809" s="11"/>
      <c r="M3809" s="676"/>
    </row>
    <row r="3810" spans="2:13" x14ac:dyDescent="0.3">
      <c r="B3810" s="676"/>
      <c r="C3810" s="725"/>
      <c r="D3810" s="117" t="s">
        <v>2390</v>
      </c>
      <c r="E3810" s="675"/>
      <c r="F3810" s="705">
        <v>-1</v>
      </c>
      <c r="G3810" s="619">
        <v>1.6</v>
      </c>
      <c r="H3810" s="715">
        <v>3.67</v>
      </c>
      <c r="I3810" s="679"/>
      <c r="J3810" s="527">
        <f t="shared" si="75"/>
        <v>-5.8719999999999999</v>
      </c>
      <c r="K3810" s="107"/>
      <c r="L3810" s="11"/>
      <c r="M3810" s="676"/>
    </row>
    <row r="3811" spans="2:13" x14ac:dyDescent="0.3">
      <c r="B3811" s="676"/>
      <c r="C3811" s="725" t="s">
        <v>1848</v>
      </c>
      <c r="D3811" s="117" t="s">
        <v>1763</v>
      </c>
      <c r="E3811" s="675" t="s">
        <v>793</v>
      </c>
      <c r="F3811" s="705">
        <v>1</v>
      </c>
      <c r="G3811" s="619">
        <v>20.9</v>
      </c>
      <c r="H3811" s="715">
        <v>3.67</v>
      </c>
      <c r="I3811" s="679"/>
      <c r="J3811" s="527">
        <f t="shared" si="75"/>
        <v>76.702999999999989</v>
      </c>
      <c r="K3811" s="107"/>
      <c r="L3811" s="11"/>
      <c r="M3811" s="676"/>
    </row>
    <row r="3812" spans="2:13" x14ac:dyDescent="0.3">
      <c r="B3812" s="676"/>
      <c r="C3812" s="725"/>
      <c r="D3812" s="117" t="s">
        <v>2297</v>
      </c>
      <c r="E3812" s="675"/>
      <c r="F3812" s="705">
        <v>-1</v>
      </c>
      <c r="G3812" s="619">
        <v>1.2</v>
      </c>
      <c r="H3812" s="715">
        <v>2.1</v>
      </c>
      <c r="I3812" s="679"/>
      <c r="J3812" s="527">
        <f t="shared" si="75"/>
        <v>-2.52</v>
      </c>
      <c r="K3812" s="107"/>
      <c r="L3812" s="11"/>
      <c r="M3812" s="676"/>
    </row>
    <row r="3813" spans="2:13" x14ac:dyDescent="0.3">
      <c r="B3813" s="676"/>
      <c r="C3813" s="725"/>
      <c r="D3813" s="117" t="s">
        <v>2297</v>
      </c>
      <c r="E3813" s="675"/>
      <c r="F3813" s="705">
        <v>-1</v>
      </c>
      <c r="G3813" s="619">
        <v>0.9</v>
      </c>
      <c r="H3813" s="715">
        <v>2.1</v>
      </c>
      <c r="I3813" s="679"/>
      <c r="J3813" s="527">
        <f t="shared" si="75"/>
        <v>-1.8900000000000001</v>
      </c>
      <c r="K3813" s="107"/>
      <c r="L3813" s="11"/>
      <c r="M3813" s="676"/>
    </row>
    <row r="3814" spans="2:13" x14ac:dyDescent="0.3">
      <c r="B3814" s="676"/>
      <c r="C3814" s="725"/>
      <c r="D3814" s="117" t="s">
        <v>2371</v>
      </c>
      <c r="E3814" s="675"/>
      <c r="F3814" s="705">
        <v>-1</v>
      </c>
      <c r="G3814" s="619">
        <v>1.6</v>
      </c>
      <c r="H3814" s="715">
        <v>1.4</v>
      </c>
      <c r="I3814" s="679"/>
      <c r="J3814" s="527">
        <f t="shared" si="75"/>
        <v>-2.2399999999999998</v>
      </c>
      <c r="K3814" s="107"/>
      <c r="L3814" s="11"/>
      <c r="M3814" s="676"/>
    </row>
    <row r="3815" spans="2:13" x14ac:dyDescent="0.3">
      <c r="B3815" s="676"/>
      <c r="C3815" s="725"/>
      <c r="D3815" s="117" t="s">
        <v>2390</v>
      </c>
      <c r="E3815" s="675"/>
      <c r="F3815" s="705">
        <v>-1</v>
      </c>
      <c r="G3815" s="619">
        <v>1.25</v>
      </c>
      <c r="H3815" s="715">
        <v>3.67</v>
      </c>
      <c r="I3815" s="679"/>
      <c r="J3815" s="527">
        <f t="shared" si="75"/>
        <v>-4.5875000000000004</v>
      </c>
      <c r="K3815" s="107"/>
      <c r="L3815" s="11"/>
      <c r="M3815" s="676"/>
    </row>
    <row r="3816" spans="2:13" x14ac:dyDescent="0.3">
      <c r="B3816" s="676"/>
      <c r="C3816" s="725" t="s">
        <v>2215</v>
      </c>
      <c r="D3816" s="117" t="s">
        <v>122</v>
      </c>
      <c r="E3816" s="675" t="s">
        <v>121</v>
      </c>
      <c r="F3816" s="705">
        <v>1</v>
      </c>
      <c r="G3816" s="619">
        <v>9.6</v>
      </c>
      <c r="H3816" s="715">
        <v>1.77</v>
      </c>
      <c r="I3816" s="679"/>
      <c r="J3816" s="527">
        <f t="shared" si="75"/>
        <v>16.992000000000001</v>
      </c>
      <c r="K3816" s="107"/>
      <c r="L3816" s="11"/>
      <c r="M3816" s="676"/>
    </row>
    <row r="3817" spans="2:13" x14ac:dyDescent="0.3">
      <c r="B3817" s="676"/>
      <c r="C3817" s="725"/>
      <c r="D3817" s="117" t="s">
        <v>2297</v>
      </c>
      <c r="E3817" s="675"/>
      <c r="F3817" s="705">
        <v>-1</v>
      </c>
      <c r="G3817" s="619">
        <v>0.9</v>
      </c>
      <c r="H3817" s="715">
        <v>0.2</v>
      </c>
      <c r="I3817" s="679"/>
      <c r="J3817" s="527">
        <f t="shared" si="75"/>
        <v>-0.18000000000000002</v>
      </c>
      <c r="K3817" s="107"/>
      <c r="L3817" s="11"/>
      <c r="M3817" s="676"/>
    </row>
    <row r="3818" spans="2:13" x14ac:dyDescent="0.3">
      <c r="B3818" s="676"/>
      <c r="C3818" s="725"/>
      <c r="D3818" s="117" t="s">
        <v>2371</v>
      </c>
      <c r="E3818" s="675"/>
      <c r="F3818" s="705">
        <v>-1</v>
      </c>
      <c r="G3818" s="619">
        <v>0.9</v>
      </c>
      <c r="H3818" s="715">
        <v>0.5</v>
      </c>
      <c r="I3818" s="679"/>
      <c r="J3818" s="527">
        <f t="shared" si="75"/>
        <v>-0.45</v>
      </c>
      <c r="K3818" s="107"/>
      <c r="L3818" s="11"/>
      <c r="M3818" s="676"/>
    </row>
    <row r="3819" spans="2:13" x14ac:dyDescent="0.3">
      <c r="B3819" s="676"/>
      <c r="C3819" s="725" t="s">
        <v>1850</v>
      </c>
      <c r="D3819" s="117" t="s">
        <v>122</v>
      </c>
      <c r="E3819" s="675" t="s">
        <v>121</v>
      </c>
      <c r="F3819" s="705">
        <v>1</v>
      </c>
      <c r="G3819" s="619">
        <v>8.8000000000000007</v>
      </c>
      <c r="H3819" s="715">
        <v>2.27</v>
      </c>
      <c r="I3819" s="679"/>
      <c r="J3819" s="527">
        <f t="shared" si="75"/>
        <v>19.976000000000003</v>
      </c>
      <c r="K3819" s="107"/>
      <c r="L3819" s="11"/>
      <c r="M3819" s="676"/>
    </row>
    <row r="3820" spans="2:13" x14ac:dyDescent="0.3">
      <c r="B3820" s="676"/>
      <c r="C3820" s="725"/>
      <c r="D3820" s="117" t="s">
        <v>2297</v>
      </c>
      <c r="E3820" s="675"/>
      <c r="F3820" s="705">
        <v>-1</v>
      </c>
      <c r="G3820" s="619">
        <v>0.9</v>
      </c>
      <c r="H3820" s="715">
        <v>0.2</v>
      </c>
      <c r="I3820" s="679"/>
      <c r="J3820" s="527">
        <f t="shared" si="75"/>
        <v>-0.18000000000000002</v>
      </c>
      <c r="K3820" s="107"/>
      <c r="L3820" s="11"/>
      <c r="M3820" s="676"/>
    </row>
    <row r="3821" spans="2:13" x14ac:dyDescent="0.3">
      <c r="B3821" s="676"/>
      <c r="C3821" s="725" t="s">
        <v>1852</v>
      </c>
      <c r="D3821" s="117" t="s">
        <v>2534</v>
      </c>
      <c r="E3821" s="675" t="s">
        <v>793</v>
      </c>
      <c r="F3821" s="705">
        <v>1</v>
      </c>
      <c r="G3821" s="619">
        <v>19.2</v>
      </c>
      <c r="H3821" s="715">
        <v>4.17</v>
      </c>
      <c r="I3821" s="679"/>
      <c r="J3821" s="527">
        <f t="shared" si="75"/>
        <v>80.063999999999993</v>
      </c>
      <c r="K3821" s="107"/>
      <c r="L3821" s="11"/>
      <c r="M3821" s="676"/>
    </row>
    <row r="3822" spans="2:13" x14ac:dyDescent="0.3">
      <c r="B3822" s="676"/>
      <c r="C3822" s="725"/>
      <c r="D3822" s="117" t="s">
        <v>2297</v>
      </c>
      <c r="E3822" s="675"/>
      <c r="F3822" s="705">
        <v>-1</v>
      </c>
      <c r="G3822" s="619">
        <v>1.2</v>
      </c>
      <c r="H3822" s="715">
        <v>2.1</v>
      </c>
      <c r="I3822" s="679"/>
      <c r="J3822" s="527">
        <f t="shared" si="75"/>
        <v>-2.52</v>
      </c>
      <c r="K3822" s="107"/>
      <c r="L3822" s="11"/>
      <c r="M3822" s="676"/>
    </row>
    <row r="3823" spans="2:13" x14ac:dyDescent="0.3">
      <c r="B3823" s="676"/>
      <c r="C3823" s="725"/>
      <c r="D3823" s="117" t="s">
        <v>2297</v>
      </c>
      <c r="E3823" s="675"/>
      <c r="F3823" s="705">
        <v>-1</v>
      </c>
      <c r="G3823" s="619">
        <v>0.9</v>
      </c>
      <c r="H3823" s="715">
        <v>2.1</v>
      </c>
      <c r="I3823" s="679"/>
      <c r="J3823" s="527">
        <f t="shared" si="75"/>
        <v>-1.8900000000000001</v>
      </c>
      <c r="K3823" s="107"/>
      <c r="L3823" s="11"/>
      <c r="M3823" s="676"/>
    </row>
    <row r="3824" spans="2:13" x14ac:dyDescent="0.3">
      <c r="B3824" s="676"/>
      <c r="C3824" s="725"/>
      <c r="D3824" s="117" t="s">
        <v>2371</v>
      </c>
      <c r="E3824" s="675"/>
      <c r="F3824" s="705">
        <v>-1</v>
      </c>
      <c r="G3824" s="619">
        <v>1.6</v>
      </c>
      <c r="H3824" s="715">
        <v>1.4</v>
      </c>
      <c r="I3824" s="679"/>
      <c r="J3824" s="527">
        <f t="shared" si="75"/>
        <v>-2.2399999999999998</v>
      </c>
      <c r="K3824" s="107"/>
      <c r="L3824" s="11"/>
      <c r="M3824" s="676"/>
    </row>
    <row r="3825" spans="2:13" x14ac:dyDescent="0.3">
      <c r="B3825" s="676"/>
      <c r="C3825" s="725" t="s">
        <v>2216</v>
      </c>
      <c r="D3825" s="117" t="s">
        <v>122</v>
      </c>
      <c r="E3825" s="675" t="s">
        <v>121</v>
      </c>
      <c r="F3825" s="705">
        <v>1</v>
      </c>
      <c r="G3825" s="619">
        <v>9.9</v>
      </c>
      <c r="H3825" s="715">
        <v>1.77</v>
      </c>
      <c r="I3825" s="679"/>
      <c r="J3825" s="527">
        <f t="shared" si="75"/>
        <v>17.523</v>
      </c>
      <c r="K3825" s="107"/>
      <c r="L3825" s="11"/>
      <c r="M3825" s="676"/>
    </row>
    <row r="3826" spans="2:13" x14ac:dyDescent="0.3">
      <c r="B3826" s="676"/>
      <c r="C3826" s="725"/>
      <c r="D3826" s="117" t="s">
        <v>2297</v>
      </c>
      <c r="E3826" s="675"/>
      <c r="F3826" s="705">
        <v>-1</v>
      </c>
      <c r="G3826" s="619">
        <v>0.9</v>
      </c>
      <c r="H3826" s="715">
        <v>0.2</v>
      </c>
      <c r="I3826" s="679"/>
      <c r="J3826" s="527">
        <f t="shared" si="75"/>
        <v>-0.18000000000000002</v>
      </c>
      <c r="K3826" s="107"/>
      <c r="L3826" s="11"/>
      <c r="M3826" s="676"/>
    </row>
    <row r="3827" spans="2:13" x14ac:dyDescent="0.3">
      <c r="B3827" s="676"/>
      <c r="C3827" s="725"/>
      <c r="D3827" s="117" t="s">
        <v>2371</v>
      </c>
      <c r="E3827" s="675"/>
      <c r="F3827" s="705">
        <v>-1</v>
      </c>
      <c r="G3827" s="619">
        <v>0.9</v>
      </c>
      <c r="H3827" s="715">
        <v>0.5</v>
      </c>
      <c r="I3827" s="679"/>
      <c r="J3827" s="527">
        <f t="shared" si="75"/>
        <v>-0.45</v>
      </c>
      <c r="K3827" s="107"/>
      <c r="L3827" s="11"/>
      <c r="M3827" s="676"/>
    </row>
    <row r="3828" spans="2:13" x14ac:dyDescent="0.3">
      <c r="B3828" s="676"/>
      <c r="C3828" s="725"/>
      <c r="D3828" s="117" t="s">
        <v>2390</v>
      </c>
      <c r="E3828" s="675"/>
      <c r="F3828" s="705">
        <v>-1</v>
      </c>
      <c r="G3828" s="619">
        <v>0.5</v>
      </c>
      <c r="H3828" s="715">
        <v>1.77</v>
      </c>
      <c r="I3828" s="679"/>
      <c r="J3828" s="527">
        <f t="shared" si="75"/>
        <v>-0.88500000000000001</v>
      </c>
      <c r="K3828" s="107"/>
      <c r="L3828" s="11"/>
      <c r="M3828" s="676"/>
    </row>
    <row r="3829" spans="2:13" x14ac:dyDescent="0.3">
      <c r="B3829" s="676"/>
      <c r="C3829" s="725" t="s">
        <v>2166</v>
      </c>
      <c r="D3829" s="117" t="s">
        <v>156</v>
      </c>
      <c r="E3829" s="675" t="s">
        <v>793</v>
      </c>
      <c r="F3829" s="705">
        <v>1</v>
      </c>
      <c r="G3829" s="619">
        <v>9.9</v>
      </c>
      <c r="H3829" s="715">
        <v>4.17</v>
      </c>
      <c r="I3829" s="679"/>
      <c r="J3829" s="527">
        <f t="shared" si="75"/>
        <v>41.283000000000001</v>
      </c>
      <c r="K3829" s="107"/>
      <c r="L3829" s="11"/>
      <c r="M3829" s="676"/>
    </row>
    <row r="3830" spans="2:13" x14ac:dyDescent="0.3">
      <c r="B3830" s="676"/>
      <c r="C3830" s="725"/>
      <c r="D3830" s="117" t="s">
        <v>2297</v>
      </c>
      <c r="E3830" s="675"/>
      <c r="F3830" s="705">
        <v>-2</v>
      </c>
      <c r="G3830" s="619">
        <v>1</v>
      </c>
      <c r="H3830" s="715">
        <v>2.1</v>
      </c>
      <c r="I3830" s="679"/>
      <c r="J3830" s="527">
        <f t="shared" si="75"/>
        <v>-4.2</v>
      </c>
      <c r="K3830" s="107"/>
      <c r="L3830" s="11"/>
      <c r="M3830" s="676"/>
    </row>
    <row r="3831" spans="2:13" x14ac:dyDescent="0.3">
      <c r="B3831" s="676"/>
      <c r="C3831" s="725"/>
      <c r="D3831" s="117" t="s">
        <v>2390</v>
      </c>
      <c r="E3831" s="675"/>
      <c r="F3831" s="705">
        <v>-1</v>
      </c>
      <c r="G3831" s="619">
        <v>1</v>
      </c>
      <c r="H3831" s="715">
        <v>4.17</v>
      </c>
      <c r="I3831" s="679"/>
      <c r="J3831" s="527">
        <f t="shared" si="75"/>
        <v>-4.17</v>
      </c>
      <c r="K3831" s="107"/>
      <c r="L3831" s="11"/>
      <c r="M3831" s="676"/>
    </row>
    <row r="3832" spans="2:13" x14ac:dyDescent="0.3">
      <c r="B3832" s="676"/>
      <c r="C3832" s="725" t="s">
        <v>1855</v>
      </c>
      <c r="D3832" s="117" t="s">
        <v>2535</v>
      </c>
      <c r="E3832" s="675" t="s">
        <v>793</v>
      </c>
      <c r="F3832" s="705">
        <v>1</v>
      </c>
      <c r="G3832" s="619">
        <v>19.3</v>
      </c>
      <c r="H3832" s="715">
        <v>3.67</v>
      </c>
      <c r="I3832" s="679"/>
      <c r="J3832" s="527">
        <f t="shared" si="75"/>
        <v>70.831000000000003</v>
      </c>
      <c r="K3832" s="107"/>
      <c r="L3832" s="11"/>
      <c r="M3832" s="676"/>
    </row>
    <row r="3833" spans="2:13" x14ac:dyDescent="0.3">
      <c r="B3833" s="676"/>
      <c r="C3833" s="725"/>
      <c r="D3833" s="117" t="s">
        <v>2297</v>
      </c>
      <c r="E3833" s="675"/>
      <c r="F3833" s="705">
        <v>-1</v>
      </c>
      <c r="G3833" s="619">
        <v>1.2</v>
      </c>
      <c r="H3833" s="715">
        <v>2.1</v>
      </c>
      <c r="I3833" s="679"/>
      <c r="J3833" s="527">
        <f t="shared" si="75"/>
        <v>-2.52</v>
      </c>
      <c r="K3833" s="107"/>
      <c r="L3833" s="11"/>
      <c r="M3833" s="676"/>
    </row>
    <row r="3834" spans="2:13" x14ac:dyDescent="0.3">
      <c r="B3834" s="676"/>
      <c r="C3834" s="725"/>
      <c r="D3834" s="117" t="s">
        <v>2297</v>
      </c>
      <c r="E3834" s="675"/>
      <c r="F3834" s="705">
        <v>-1</v>
      </c>
      <c r="G3834" s="619">
        <v>0.9</v>
      </c>
      <c r="H3834" s="715">
        <v>2.1</v>
      </c>
      <c r="I3834" s="679"/>
      <c r="J3834" s="527">
        <f t="shared" si="75"/>
        <v>-1.8900000000000001</v>
      </c>
      <c r="K3834" s="107"/>
      <c r="L3834" s="11"/>
      <c r="M3834" s="676"/>
    </row>
    <row r="3835" spans="2:13" x14ac:dyDescent="0.3">
      <c r="B3835" s="676"/>
      <c r="C3835" s="725"/>
      <c r="D3835" s="117" t="s">
        <v>2371</v>
      </c>
      <c r="E3835" s="675"/>
      <c r="F3835" s="705">
        <v>-1</v>
      </c>
      <c r="G3835" s="619">
        <v>1.6</v>
      </c>
      <c r="H3835" s="715">
        <v>1.4</v>
      </c>
      <c r="I3835" s="679"/>
      <c r="J3835" s="527">
        <f t="shared" si="75"/>
        <v>-2.2399999999999998</v>
      </c>
      <c r="K3835" s="107"/>
      <c r="L3835" s="11"/>
      <c r="M3835" s="676"/>
    </row>
    <row r="3836" spans="2:13" x14ac:dyDescent="0.3">
      <c r="B3836" s="676"/>
      <c r="C3836" s="725"/>
      <c r="D3836" s="117" t="s">
        <v>2390</v>
      </c>
      <c r="E3836" s="675"/>
      <c r="F3836" s="705">
        <v>-1</v>
      </c>
      <c r="G3836" s="619">
        <v>0.65</v>
      </c>
      <c r="H3836" s="715">
        <v>3.67</v>
      </c>
      <c r="I3836" s="679"/>
      <c r="J3836" s="527">
        <f t="shared" si="75"/>
        <v>-2.3855</v>
      </c>
      <c r="K3836" s="107"/>
      <c r="L3836" s="11"/>
      <c r="M3836" s="676"/>
    </row>
    <row r="3837" spans="2:13" x14ac:dyDescent="0.3">
      <c r="B3837" s="676"/>
      <c r="C3837" s="725" t="s">
        <v>2462</v>
      </c>
      <c r="D3837" s="117" t="s">
        <v>2463</v>
      </c>
      <c r="E3837" s="675" t="s">
        <v>125</v>
      </c>
      <c r="F3837" s="705">
        <v>1</v>
      </c>
      <c r="G3837" s="619">
        <v>34.200000000000003</v>
      </c>
      <c r="H3837" s="715">
        <v>2.57</v>
      </c>
      <c r="I3837" s="679"/>
      <c r="J3837" s="527">
        <f t="shared" si="75"/>
        <v>87.894000000000005</v>
      </c>
      <c r="K3837" s="107"/>
      <c r="L3837" s="11"/>
      <c r="M3837" s="676"/>
    </row>
    <row r="3838" spans="2:13" x14ac:dyDescent="0.3">
      <c r="B3838" s="676"/>
      <c r="C3838" s="725"/>
      <c r="D3838" s="117" t="s">
        <v>2297</v>
      </c>
      <c r="E3838" s="675"/>
      <c r="F3838" s="705">
        <v>-1</v>
      </c>
      <c r="G3838" s="619">
        <v>2.6</v>
      </c>
      <c r="H3838" s="715">
        <v>0.5</v>
      </c>
      <c r="I3838" s="679"/>
      <c r="J3838" s="527">
        <f t="shared" si="75"/>
        <v>-1.3</v>
      </c>
      <c r="K3838" s="107"/>
      <c r="L3838" s="11"/>
      <c r="M3838" s="676"/>
    </row>
    <row r="3839" spans="2:13" x14ac:dyDescent="0.3">
      <c r="B3839" s="676"/>
      <c r="C3839" s="725"/>
      <c r="D3839" s="117" t="s">
        <v>2297</v>
      </c>
      <c r="E3839" s="675"/>
      <c r="F3839" s="705">
        <v>-4</v>
      </c>
      <c r="G3839" s="619">
        <v>1.2</v>
      </c>
      <c r="H3839" s="715">
        <v>0.5</v>
      </c>
      <c r="I3839" s="679"/>
      <c r="J3839" s="527">
        <f t="shared" si="75"/>
        <v>-2.4</v>
      </c>
      <c r="K3839" s="107"/>
      <c r="L3839" s="11"/>
      <c r="M3839" s="676"/>
    </row>
    <row r="3840" spans="2:13" x14ac:dyDescent="0.3">
      <c r="B3840" s="676"/>
      <c r="C3840" s="725"/>
      <c r="D3840" s="117" t="s">
        <v>2297</v>
      </c>
      <c r="E3840" s="675"/>
      <c r="F3840" s="705">
        <v>-1</v>
      </c>
      <c r="G3840" s="619">
        <v>1</v>
      </c>
      <c r="H3840" s="715">
        <v>0.5</v>
      </c>
      <c r="I3840" s="679"/>
      <c r="J3840" s="527">
        <f t="shared" si="75"/>
        <v>-0.5</v>
      </c>
      <c r="K3840" s="107"/>
      <c r="L3840" s="11"/>
      <c r="M3840" s="676"/>
    </row>
    <row r="3841" spans="2:13" x14ac:dyDescent="0.3">
      <c r="B3841" s="676"/>
      <c r="C3841" s="725"/>
      <c r="D3841" s="117" t="s">
        <v>2297</v>
      </c>
      <c r="E3841" s="675"/>
      <c r="F3841" s="705">
        <v>-2</v>
      </c>
      <c r="G3841" s="619">
        <v>0.9</v>
      </c>
      <c r="H3841" s="715">
        <v>0.5</v>
      </c>
      <c r="I3841" s="679"/>
      <c r="J3841" s="527">
        <f t="shared" si="75"/>
        <v>-0.9</v>
      </c>
      <c r="K3841" s="107"/>
      <c r="L3841" s="11"/>
      <c r="M3841" s="676"/>
    </row>
    <row r="3842" spans="2:13" x14ac:dyDescent="0.3">
      <c r="B3842" s="676"/>
      <c r="C3842" s="725" t="s">
        <v>1875</v>
      </c>
      <c r="D3842" s="117" t="s">
        <v>1876</v>
      </c>
      <c r="E3842" s="675" t="s">
        <v>125</v>
      </c>
      <c r="F3842" s="705">
        <v>1</v>
      </c>
      <c r="G3842" s="619">
        <v>14.2</v>
      </c>
      <c r="H3842" s="715">
        <v>2.0699999999999998</v>
      </c>
      <c r="I3842" s="679"/>
      <c r="J3842" s="527">
        <f t="shared" si="75"/>
        <v>29.393999999999995</v>
      </c>
      <c r="K3842" s="107"/>
      <c r="L3842" s="11"/>
      <c r="M3842" s="676"/>
    </row>
    <row r="3843" spans="2:13" x14ac:dyDescent="0.3">
      <c r="B3843" s="676"/>
      <c r="C3843" s="725"/>
      <c r="D3843" s="117"/>
      <c r="E3843" s="675" t="s">
        <v>1251</v>
      </c>
      <c r="F3843" s="705">
        <v>-1</v>
      </c>
      <c r="G3843" s="619">
        <v>6.85</v>
      </c>
      <c r="H3843" s="715">
        <v>1</v>
      </c>
      <c r="I3843" s="679"/>
      <c r="J3843" s="527">
        <f t="shared" si="75"/>
        <v>-6.85</v>
      </c>
      <c r="K3843" s="107"/>
      <c r="L3843" s="11"/>
      <c r="M3843" s="676"/>
    </row>
    <row r="3844" spans="2:13" x14ac:dyDescent="0.3">
      <c r="B3844" s="676"/>
      <c r="C3844" s="725"/>
      <c r="D3844" s="117" t="s">
        <v>2390</v>
      </c>
      <c r="E3844" s="675"/>
      <c r="F3844" s="705">
        <v>-1</v>
      </c>
      <c r="G3844" s="619">
        <v>2.5499999999999998</v>
      </c>
      <c r="H3844" s="715">
        <v>2.0699999999999998</v>
      </c>
      <c r="I3844" s="679"/>
      <c r="J3844" s="527">
        <f t="shared" si="75"/>
        <v>-5.2784999999999993</v>
      </c>
      <c r="K3844" s="107"/>
      <c r="L3844" s="11"/>
      <c r="M3844" s="676"/>
    </row>
    <row r="3845" spans="2:13" x14ac:dyDescent="0.3">
      <c r="B3845" s="676"/>
      <c r="C3845" s="725" t="s">
        <v>2464</v>
      </c>
      <c r="D3845" s="117" t="s">
        <v>2465</v>
      </c>
      <c r="E3845" s="675" t="s">
        <v>125</v>
      </c>
      <c r="F3845" s="705">
        <v>1</v>
      </c>
      <c r="G3845" s="619">
        <v>6.95</v>
      </c>
      <c r="H3845" s="715">
        <v>2.57</v>
      </c>
      <c r="I3845" s="679"/>
      <c r="J3845" s="527">
        <f t="shared" si="75"/>
        <v>17.861499999999999</v>
      </c>
      <c r="K3845" s="107"/>
      <c r="L3845" s="11"/>
      <c r="M3845" s="676"/>
    </row>
    <row r="3846" spans="2:13" x14ac:dyDescent="0.3">
      <c r="B3846" s="676"/>
      <c r="C3846" s="725"/>
      <c r="D3846" s="117" t="s">
        <v>2297</v>
      </c>
      <c r="E3846" s="675"/>
      <c r="F3846" s="705">
        <v>-1</v>
      </c>
      <c r="G3846" s="619">
        <v>1</v>
      </c>
      <c r="H3846" s="715">
        <v>0.5</v>
      </c>
      <c r="I3846" s="679"/>
      <c r="J3846" s="527">
        <f t="shared" si="75"/>
        <v>-0.5</v>
      </c>
      <c r="K3846" s="107"/>
      <c r="L3846" s="11"/>
      <c r="M3846" s="676"/>
    </row>
    <row r="3847" spans="2:13" x14ac:dyDescent="0.3">
      <c r="B3847" s="676"/>
      <c r="C3847" s="725"/>
      <c r="D3847" s="117" t="s">
        <v>2390</v>
      </c>
      <c r="E3847" s="675"/>
      <c r="F3847" s="705">
        <v>-1</v>
      </c>
      <c r="G3847" s="619">
        <v>0.65</v>
      </c>
      <c r="H3847" s="715">
        <v>2.57</v>
      </c>
      <c r="I3847" s="679"/>
      <c r="J3847" s="527">
        <f t="shared" si="75"/>
        <v>-1.6704999999999999</v>
      </c>
      <c r="K3847" s="107"/>
      <c r="L3847" s="11"/>
      <c r="M3847" s="676"/>
    </row>
    <row r="3848" spans="2:13" x14ac:dyDescent="0.3">
      <c r="B3848" s="676"/>
      <c r="C3848" s="725" t="s">
        <v>2466</v>
      </c>
      <c r="D3848" s="117" t="s">
        <v>2449</v>
      </c>
      <c r="E3848" s="675" t="s">
        <v>125</v>
      </c>
      <c r="F3848" s="705">
        <v>1</v>
      </c>
      <c r="G3848" s="619">
        <v>11.45</v>
      </c>
      <c r="H3848" s="715">
        <v>2.0699999999999998</v>
      </c>
      <c r="I3848" s="679"/>
      <c r="J3848" s="527">
        <f t="shared" si="75"/>
        <v>23.701499999999996</v>
      </c>
      <c r="K3848" s="107"/>
      <c r="L3848" s="11"/>
      <c r="M3848" s="676"/>
    </row>
    <row r="3849" spans="2:13" x14ac:dyDescent="0.3">
      <c r="B3849" s="676"/>
      <c r="C3849" s="725"/>
      <c r="D3849" s="117" t="s">
        <v>2297</v>
      </c>
      <c r="E3849" s="675"/>
      <c r="F3849" s="705">
        <v>-2</v>
      </c>
      <c r="G3849" s="619">
        <v>1.2</v>
      </c>
      <c r="H3849" s="715">
        <v>0.5</v>
      </c>
      <c r="I3849" s="679"/>
      <c r="J3849" s="527">
        <f t="shared" si="75"/>
        <v>-1.2</v>
      </c>
      <c r="K3849" s="107"/>
      <c r="L3849" s="11"/>
      <c r="M3849" s="676"/>
    </row>
    <row r="3850" spans="2:13" x14ac:dyDescent="0.3">
      <c r="B3850" s="676"/>
      <c r="C3850" s="725"/>
      <c r="D3850" s="117"/>
      <c r="E3850" s="675" t="s">
        <v>2467</v>
      </c>
      <c r="F3850" s="705">
        <v>-2</v>
      </c>
      <c r="G3850" s="619">
        <v>3.15</v>
      </c>
      <c r="H3850" s="715">
        <v>1</v>
      </c>
      <c r="I3850" s="679"/>
      <c r="J3850" s="527">
        <f t="shared" si="75"/>
        <v>-6.3</v>
      </c>
      <c r="K3850" s="107"/>
      <c r="L3850" s="11"/>
      <c r="M3850" s="676"/>
    </row>
    <row r="3851" spans="2:13" x14ac:dyDescent="0.3">
      <c r="B3851" s="676"/>
      <c r="C3851" s="725"/>
      <c r="D3851" s="117" t="s">
        <v>2390</v>
      </c>
      <c r="E3851" s="675"/>
      <c r="F3851" s="705">
        <v>-1</v>
      </c>
      <c r="G3851" s="619">
        <v>0.5</v>
      </c>
      <c r="H3851" s="715">
        <v>2.0699999999999998</v>
      </c>
      <c r="I3851" s="679"/>
      <c r="J3851" s="527">
        <f t="shared" si="75"/>
        <v>-1.0349999999999999</v>
      </c>
      <c r="K3851" s="107"/>
      <c r="L3851" s="11"/>
      <c r="M3851" s="676"/>
    </row>
    <row r="3852" spans="2:13" x14ac:dyDescent="0.3">
      <c r="B3852" s="676"/>
      <c r="C3852" s="725" t="s">
        <v>1878</v>
      </c>
      <c r="D3852" s="117" t="s">
        <v>209</v>
      </c>
      <c r="E3852" s="675" t="s">
        <v>129</v>
      </c>
      <c r="F3852" s="705">
        <v>1</v>
      </c>
      <c r="G3852" s="619">
        <v>13.8</v>
      </c>
      <c r="H3852" s="715">
        <v>4.07</v>
      </c>
      <c r="I3852" s="679"/>
      <c r="J3852" s="527">
        <f t="shared" si="75"/>
        <v>56.166000000000004</v>
      </c>
      <c r="K3852" s="107"/>
      <c r="L3852" s="11"/>
      <c r="M3852" s="676"/>
    </row>
    <row r="3853" spans="2:13" x14ac:dyDescent="0.3">
      <c r="B3853" s="676"/>
      <c r="C3853" s="725"/>
      <c r="D3853" s="117" t="s">
        <v>2297</v>
      </c>
      <c r="E3853" s="675"/>
      <c r="F3853" s="705">
        <v>-1</v>
      </c>
      <c r="G3853" s="619">
        <v>1</v>
      </c>
      <c r="H3853" s="715">
        <v>2</v>
      </c>
      <c r="I3853" s="679"/>
      <c r="J3853" s="527">
        <f t="shared" si="75"/>
        <v>-2</v>
      </c>
      <c r="K3853" s="107"/>
      <c r="L3853" s="11"/>
      <c r="M3853" s="676"/>
    </row>
    <row r="3854" spans="2:13" x14ac:dyDescent="0.3">
      <c r="B3854" s="676"/>
      <c r="C3854" s="725"/>
      <c r="D3854" s="117" t="s">
        <v>2390</v>
      </c>
      <c r="E3854" s="675"/>
      <c r="F3854" s="705">
        <v>-1</v>
      </c>
      <c r="G3854" s="619">
        <v>1.1499999999999999</v>
      </c>
      <c r="H3854" s="715">
        <v>4.07</v>
      </c>
      <c r="I3854" s="679"/>
      <c r="J3854" s="527">
        <f t="shared" si="75"/>
        <v>-4.6805000000000003</v>
      </c>
      <c r="K3854" s="107"/>
      <c r="L3854" s="11"/>
      <c r="M3854" s="676"/>
    </row>
    <row r="3855" spans="2:13" x14ac:dyDescent="0.3">
      <c r="B3855" s="676"/>
      <c r="C3855" s="725" t="s">
        <v>1879</v>
      </c>
      <c r="D3855" s="117" t="s">
        <v>351</v>
      </c>
      <c r="E3855" s="675" t="s">
        <v>129</v>
      </c>
      <c r="F3855" s="705">
        <v>1</v>
      </c>
      <c r="G3855" s="619">
        <v>11.65</v>
      </c>
      <c r="H3855" s="715">
        <v>4.07</v>
      </c>
      <c r="I3855" s="679"/>
      <c r="J3855" s="527">
        <f t="shared" si="75"/>
        <v>47.415500000000002</v>
      </c>
      <c r="K3855" s="107"/>
      <c r="L3855" s="11"/>
      <c r="M3855" s="676"/>
    </row>
    <row r="3856" spans="2:13" x14ac:dyDescent="0.3">
      <c r="B3856" s="676"/>
      <c r="C3856" s="725"/>
      <c r="D3856" s="117" t="s">
        <v>2297</v>
      </c>
      <c r="E3856" s="675"/>
      <c r="F3856" s="705">
        <v>-1</v>
      </c>
      <c r="G3856" s="619">
        <v>1</v>
      </c>
      <c r="H3856" s="715">
        <v>2</v>
      </c>
      <c r="I3856" s="679"/>
      <c r="J3856" s="527">
        <f t="shared" si="75"/>
        <v>-2</v>
      </c>
      <c r="K3856" s="107"/>
      <c r="L3856" s="11"/>
      <c r="M3856" s="676"/>
    </row>
    <row r="3857" spans="2:13" x14ac:dyDescent="0.3">
      <c r="B3857" s="676"/>
      <c r="C3857" s="725" t="s">
        <v>1881</v>
      </c>
      <c r="D3857" s="117" t="s">
        <v>2445</v>
      </c>
      <c r="E3857" s="675" t="s">
        <v>120</v>
      </c>
      <c r="F3857" s="705">
        <v>1</v>
      </c>
      <c r="G3857" s="619">
        <v>8.8000000000000007</v>
      </c>
      <c r="H3857" s="715">
        <v>1.85</v>
      </c>
      <c r="I3857" s="679"/>
      <c r="J3857" s="527">
        <f t="shared" si="75"/>
        <v>16.28</v>
      </c>
      <c r="K3857" s="107"/>
      <c r="L3857" s="11"/>
      <c r="M3857" s="676"/>
    </row>
    <row r="3858" spans="2:13" x14ac:dyDescent="0.3">
      <c r="B3858" s="676"/>
      <c r="C3858" s="725"/>
      <c r="D3858" s="117" t="s">
        <v>2297</v>
      </c>
      <c r="E3858" s="675"/>
      <c r="F3858" s="705">
        <v>-1</v>
      </c>
      <c r="G3858" s="619">
        <v>0.8</v>
      </c>
      <c r="H3858" s="715">
        <v>0.8</v>
      </c>
      <c r="I3858" s="679"/>
      <c r="J3858" s="527">
        <f t="shared" si="75"/>
        <v>-0.64000000000000012</v>
      </c>
      <c r="K3858" s="107"/>
      <c r="L3858" s="11"/>
      <c r="M3858" s="676"/>
    </row>
    <row r="3859" spans="2:13" x14ac:dyDescent="0.3">
      <c r="B3859" s="676"/>
      <c r="C3859" s="725"/>
      <c r="D3859" s="117" t="s">
        <v>2371</v>
      </c>
      <c r="E3859" s="675"/>
      <c r="F3859" s="705">
        <v>-1</v>
      </c>
      <c r="G3859" s="619">
        <v>0.6</v>
      </c>
      <c r="H3859" s="715">
        <v>0.5</v>
      </c>
      <c r="I3859" s="679"/>
      <c r="J3859" s="527">
        <f t="shared" si="75"/>
        <v>-0.3</v>
      </c>
      <c r="K3859" s="107"/>
      <c r="L3859" s="11"/>
      <c r="M3859" s="676"/>
    </row>
    <row r="3860" spans="2:13" x14ac:dyDescent="0.3">
      <c r="B3860" s="676"/>
      <c r="C3860" s="725" t="s">
        <v>2468</v>
      </c>
      <c r="D3860" s="117" t="s">
        <v>2446</v>
      </c>
      <c r="E3860" s="675" t="s">
        <v>120</v>
      </c>
      <c r="F3860" s="705">
        <v>1</v>
      </c>
      <c r="G3860" s="619">
        <v>5.9</v>
      </c>
      <c r="H3860" s="715">
        <v>2.37</v>
      </c>
      <c r="I3860" s="679"/>
      <c r="J3860" s="527">
        <f t="shared" si="75"/>
        <v>13.983000000000002</v>
      </c>
      <c r="K3860" s="107"/>
      <c r="L3860" s="11"/>
      <c r="M3860" s="676"/>
    </row>
    <row r="3861" spans="2:13" x14ac:dyDescent="0.3">
      <c r="B3861" s="676"/>
      <c r="C3861" s="725"/>
      <c r="D3861" s="117" t="s">
        <v>2297</v>
      </c>
      <c r="E3861" s="675"/>
      <c r="F3861" s="705">
        <v>-1</v>
      </c>
      <c r="G3861" s="619">
        <v>0.8</v>
      </c>
      <c r="H3861" s="715">
        <v>0.8</v>
      </c>
      <c r="I3861" s="679"/>
      <c r="J3861" s="527">
        <f t="shared" si="75"/>
        <v>-0.64000000000000012</v>
      </c>
      <c r="K3861" s="107"/>
      <c r="L3861" s="11"/>
      <c r="M3861" s="676"/>
    </row>
    <row r="3862" spans="2:13" x14ac:dyDescent="0.3">
      <c r="B3862" s="676"/>
      <c r="C3862" s="725"/>
      <c r="D3862" s="117" t="s">
        <v>2390</v>
      </c>
      <c r="E3862" s="675"/>
      <c r="F3862" s="705">
        <v>-1</v>
      </c>
      <c r="G3862" s="619">
        <v>0.25</v>
      </c>
      <c r="H3862" s="715">
        <v>2.37</v>
      </c>
      <c r="I3862" s="679"/>
      <c r="J3862" s="527">
        <f t="shared" si="75"/>
        <v>-0.59250000000000003</v>
      </c>
      <c r="K3862" s="107"/>
      <c r="L3862" s="11"/>
      <c r="M3862" s="676"/>
    </row>
    <row r="3863" spans="2:13" x14ac:dyDescent="0.3">
      <c r="B3863" s="676"/>
      <c r="C3863" s="725" t="s">
        <v>2469</v>
      </c>
      <c r="D3863" s="117" t="s">
        <v>1887</v>
      </c>
      <c r="E3863" s="675" t="s">
        <v>125</v>
      </c>
      <c r="F3863" s="705">
        <v>1</v>
      </c>
      <c r="G3863" s="619">
        <v>16</v>
      </c>
      <c r="H3863" s="715">
        <v>2.57</v>
      </c>
      <c r="I3863" s="679"/>
      <c r="J3863" s="527">
        <f t="shared" si="75"/>
        <v>41.12</v>
      </c>
      <c r="K3863" s="107"/>
      <c r="L3863" s="11"/>
      <c r="M3863" s="676"/>
    </row>
    <row r="3864" spans="2:13" x14ac:dyDescent="0.3">
      <c r="B3864" s="676"/>
      <c r="C3864" s="725"/>
      <c r="D3864" s="117" t="s">
        <v>2297</v>
      </c>
      <c r="E3864" s="675"/>
      <c r="F3864" s="705">
        <v>-2</v>
      </c>
      <c r="G3864" s="619">
        <v>0.8</v>
      </c>
      <c r="H3864" s="715">
        <v>0.5</v>
      </c>
      <c r="I3864" s="679"/>
      <c r="J3864" s="527">
        <f t="shared" si="75"/>
        <v>-0.8</v>
      </c>
      <c r="K3864" s="107"/>
      <c r="L3864" s="11"/>
      <c r="M3864" s="676"/>
    </row>
    <row r="3865" spans="2:13" x14ac:dyDescent="0.3">
      <c r="B3865" s="676"/>
      <c r="C3865" s="725"/>
      <c r="D3865" s="117"/>
      <c r="E3865" s="675" t="s">
        <v>2470</v>
      </c>
      <c r="F3865" s="705">
        <v>-1</v>
      </c>
      <c r="G3865" s="619">
        <v>2.4</v>
      </c>
      <c r="H3865" s="715">
        <v>1</v>
      </c>
      <c r="I3865" s="679"/>
      <c r="J3865" s="527">
        <f t="shared" si="75"/>
        <v>-2.4</v>
      </c>
      <c r="K3865" s="107"/>
      <c r="L3865" s="11"/>
      <c r="M3865" s="676"/>
    </row>
    <row r="3866" spans="2:13" x14ac:dyDescent="0.3">
      <c r="B3866" s="676"/>
      <c r="C3866" s="725"/>
      <c r="D3866" s="117" t="s">
        <v>2390</v>
      </c>
      <c r="E3866" s="675"/>
      <c r="F3866" s="705">
        <v>-1</v>
      </c>
      <c r="G3866" s="619">
        <v>0.9</v>
      </c>
      <c r="H3866" s="715">
        <v>2.57</v>
      </c>
      <c r="I3866" s="679"/>
      <c r="J3866" s="527">
        <f t="shared" si="75"/>
        <v>-2.3129999999999997</v>
      </c>
      <c r="K3866" s="107"/>
      <c r="L3866" s="11"/>
      <c r="M3866" s="676"/>
    </row>
    <row r="3867" spans="2:13" x14ac:dyDescent="0.3">
      <c r="B3867" s="676"/>
      <c r="C3867" s="725" t="s">
        <v>1883</v>
      </c>
      <c r="D3867" s="117" t="s">
        <v>1644</v>
      </c>
      <c r="E3867" s="675" t="s">
        <v>782</v>
      </c>
      <c r="F3867" s="705">
        <v>1</v>
      </c>
      <c r="G3867" s="619">
        <v>9.6</v>
      </c>
      <c r="H3867" s="715">
        <v>2.0699999999999998</v>
      </c>
      <c r="I3867" s="679"/>
      <c r="J3867" s="527">
        <f t="shared" si="75"/>
        <v>19.871999999999996</v>
      </c>
      <c r="K3867" s="107"/>
      <c r="L3867" s="11"/>
      <c r="M3867" s="676"/>
    </row>
    <row r="3868" spans="2:13" x14ac:dyDescent="0.3">
      <c r="B3868" s="676"/>
      <c r="C3868" s="725"/>
      <c r="D3868" s="117" t="s">
        <v>2371</v>
      </c>
      <c r="E3868" s="675"/>
      <c r="F3868" s="705">
        <v>-1</v>
      </c>
      <c r="G3868" s="619">
        <v>1.2</v>
      </c>
      <c r="H3868" s="715">
        <v>0.5</v>
      </c>
      <c r="I3868" s="679"/>
      <c r="J3868" s="527">
        <f t="shared" si="75"/>
        <v>-0.6</v>
      </c>
      <c r="K3868" s="107"/>
      <c r="L3868" s="11"/>
      <c r="M3868" s="676"/>
    </row>
    <row r="3869" spans="2:13" x14ac:dyDescent="0.3">
      <c r="B3869" s="676"/>
      <c r="C3869" s="725"/>
      <c r="D3869" s="117" t="s">
        <v>2390</v>
      </c>
      <c r="E3869" s="675"/>
      <c r="F3869" s="705">
        <v>-1</v>
      </c>
      <c r="G3869" s="619">
        <v>1.1499999999999999</v>
      </c>
      <c r="H3869" s="715">
        <v>2.0699999999999998</v>
      </c>
      <c r="I3869" s="679"/>
      <c r="J3869" s="527">
        <f t="shared" si="75"/>
        <v>-2.3804999999999996</v>
      </c>
      <c r="K3869" s="107"/>
      <c r="L3869" s="11"/>
      <c r="M3869" s="676"/>
    </row>
    <row r="3870" spans="2:13" x14ac:dyDescent="0.3">
      <c r="B3870" s="676"/>
      <c r="C3870" s="725" t="s">
        <v>2220</v>
      </c>
      <c r="D3870" s="117" t="s">
        <v>213</v>
      </c>
      <c r="E3870" s="675" t="s">
        <v>121</v>
      </c>
      <c r="F3870" s="705">
        <v>1</v>
      </c>
      <c r="G3870" s="619">
        <v>8.9</v>
      </c>
      <c r="H3870" s="715">
        <v>2.27</v>
      </c>
      <c r="I3870" s="679"/>
      <c r="J3870" s="527">
        <f t="shared" ref="J3870:J3918" si="76">PRODUCT(F3870:I3870)</f>
        <v>20.202999999999999</v>
      </c>
      <c r="K3870" s="107"/>
      <c r="L3870" s="11"/>
      <c r="M3870" s="676"/>
    </row>
    <row r="3871" spans="2:13" x14ac:dyDescent="0.3">
      <c r="B3871" s="676"/>
      <c r="C3871" s="725"/>
      <c r="D3871" s="117" t="s">
        <v>2297</v>
      </c>
      <c r="E3871" s="675"/>
      <c r="F3871" s="705">
        <v>-1</v>
      </c>
      <c r="G3871" s="619">
        <v>0.9</v>
      </c>
      <c r="H3871" s="715">
        <v>0.2</v>
      </c>
      <c r="I3871" s="679"/>
      <c r="J3871" s="527">
        <f t="shared" si="76"/>
        <v>-0.18000000000000002</v>
      </c>
      <c r="K3871" s="107"/>
      <c r="L3871" s="11"/>
      <c r="M3871" s="676"/>
    </row>
    <row r="3872" spans="2:13" x14ac:dyDescent="0.3">
      <c r="B3872" s="676"/>
      <c r="C3872" s="725" t="s">
        <v>2184</v>
      </c>
      <c r="D3872" s="117" t="s">
        <v>2536</v>
      </c>
      <c r="E3872" s="675" t="s">
        <v>793</v>
      </c>
      <c r="F3872" s="705">
        <v>1</v>
      </c>
      <c r="G3872" s="619">
        <v>17.3</v>
      </c>
      <c r="H3872" s="715">
        <v>3.67</v>
      </c>
      <c r="I3872" s="679"/>
      <c r="J3872" s="527">
        <f t="shared" si="76"/>
        <v>63.491</v>
      </c>
      <c r="K3872" s="107"/>
      <c r="L3872" s="11"/>
      <c r="M3872" s="676"/>
    </row>
    <row r="3873" spans="2:13" x14ac:dyDescent="0.3">
      <c r="B3873" s="676"/>
      <c r="C3873" s="725"/>
      <c r="D3873" s="117" t="s">
        <v>2297</v>
      </c>
      <c r="E3873" s="675"/>
      <c r="F3873" s="705">
        <v>-1</v>
      </c>
      <c r="G3873" s="619">
        <v>1.2</v>
      </c>
      <c r="H3873" s="715">
        <v>2.1</v>
      </c>
      <c r="I3873" s="679"/>
      <c r="J3873" s="527">
        <f t="shared" si="76"/>
        <v>-2.52</v>
      </c>
      <c r="K3873" s="107"/>
      <c r="L3873" s="11"/>
      <c r="M3873" s="676"/>
    </row>
    <row r="3874" spans="2:13" x14ac:dyDescent="0.3">
      <c r="B3874" s="676"/>
      <c r="C3874" s="725"/>
      <c r="D3874" s="117" t="s">
        <v>2297</v>
      </c>
      <c r="E3874" s="675"/>
      <c r="F3874" s="705">
        <v>-1</v>
      </c>
      <c r="G3874" s="619">
        <v>0.9</v>
      </c>
      <c r="H3874" s="715">
        <v>2.1</v>
      </c>
      <c r="I3874" s="679"/>
      <c r="J3874" s="527">
        <f t="shared" si="76"/>
        <v>-1.8900000000000001</v>
      </c>
      <c r="K3874" s="107"/>
      <c r="L3874" s="11"/>
      <c r="M3874" s="676"/>
    </row>
    <row r="3875" spans="2:13" x14ac:dyDescent="0.3">
      <c r="B3875" s="676"/>
      <c r="C3875" s="725"/>
      <c r="D3875" s="117" t="s">
        <v>2371</v>
      </c>
      <c r="E3875" s="675"/>
      <c r="F3875" s="705">
        <v>-1</v>
      </c>
      <c r="G3875" s="619">
        <v>2.4</v>
      </c>
      <c r="H3875" s="715">
        <v>1.4</v>
      </c>
      <c r="I3875" s="679"/>
      <c r="J3875" s="527">
        <f t="shared" si="76"/>
        <v>-3.36</v>
      </c>
      <c r="K3875" s="107"/>
      <c r="L3875" s="11"/>
      <c r="M3875" s="676"/>
    </row>
    <row r="3876" spans="2:13" x14ac:dyDescent="0.3">
      <c r="B3876" s="676"/>
      <c r="C3876" s="725"/>
      <c r="D3876" s="117" t="s">
        <v>2390</v>
      </c>
      <c r="E3876" s="675"/>
      <c r="F3876" s="705">
        <v>-1</v>
      </c>
      <c r="G3876" s="619">
        <v>0.75</v>
      </c>
      <c r="H3876" s="715">
        <v>3.67</v>
      </c>
      <c r="I3876" s="679"/>
      <c r="J3876" s="527">
        <f t="shared" si="76"/>
        <v>-2.7524999999999999</v>
      </c>
      <c r="K3876" s="107"/>
      <c r="L3876" s="11"/>
      <c r="M3876" s="676"/>
    </row>
    <row r="3877" spans="2:13" x14ac:dyDescent="0.3">
      <c r="B3877" s="676"/>
      <c r="C3877" s="725" t="s">
        <v>2471</v>
      </c>
      <c r="D3877" s="117" t="s">
        <v>2449</v>
      </c>
      <c r="E3877" s="675" t="s">
        <v>125</v>
      </c>
      <c r="F3877" s="705">
        <v>1</v>
      </c>
      <c r="G3877" s="619">
        <v>17.95</v>
      </c>
      <c r="H3877" s="715">
        <v>2.57</v>
      </c>
      <c r="I3877" s="679"/>
      <c r="J3877" s="527">
        <f t="shared" si="76"/>
        <v>46.131499999999996</v>
      </c>
      <c r="K3877" s="107"/>
      <c r="L3877" s="11"/>
      <c r="M3877" s="676"/>
    </row>
    <row r="3878" spans="2:13" x14ac:dyDescent="0.3">
      <c r="B3878" s="676"/>
      <c r="C3878" s="725"/>
      <c r="D3878" s="117" t="s">
        <v>2297</v>
      </c>
      <c r="E3878" s="675"/>
      <c r="F3878" s="705">
        <v>-2</v>
      </c>
      <c r="G3878" s="619">
        <v>1.2</v>
      </c>
      <c r="H3878" s="715">
        <v>0.5</v>
      </c>
      <c r="I3878" s="679"/>
      <c r="J3878" s="527">
        <f t="shared" si="76"/>
        <v>-1.2</v>
      </c>
      <c r="K3878" s="107"/>
      <c r="L3878" s="11"/>
      <c r="M3878" s="676"/>
    </row>
    <row r="3879" spans="2:13" x14ac:dyDescent="0.3">
      <c r="B3879" s="676"/>
      <c r="C3879" s="725"/>
      <c r="D3879" s="117"/>
      <c r="E3879" s="675" t="s">
        <v>2467</v>
      </c>
      <c r="F3879" s="705">
        <v>-2</v>
      </c>
      <c r="G3879" s="619">
        <v>3.15</v>
      </c>
      <c r="H3879" s="715">
        <v>1</v>
      </c>
      <c r="I3879" s="679"/>
      <c r="J3879" s="527">
        <f t="shared" si="76"/>
        <v>-6.3</v>
      </c>
      <c r="K3879" s="107"/>
      <c r="L3879" s="11"/>
      <c r="M3879" s="676"/>
    </row>
    <row r="3880" spans="2:13" x14ac:dyDescent="0.3">
      <c r="B3880" s="676"/>
      <c r="C3880" s="725"/>
      <c r="D3880" s="117" t="s">
        <v>2390</v>
      </c>
      <c r="E3880" s="675"/>
      <c r="F3880" s="705">
        <v>-1</v>
      </c>
      <c r="G3880" s="619">
        <v>0.65</v>
      </c>
      <c r="H3880" s="715">
        <v>2.57</v>
      </c>
      <c r="I3880" s="679"/>
      <c r="J3880" s="527">
        <f t="shared" si="76"/>
        <v>-1.6704999999999999</v>
      </c>
      <c r="K3880" s="107"/>
      <c r="L3880" s="11"/>
      <c r="M3880" s="676"/>
    </row>
    <row r="3881" spans="2:13" x14ac:dyDescent="0.3">
      <c r="B3881" s="676"/>
      <c r="C3881" s="725" t="s">
        <v>1859</v>
      </c>
      <c r="D3881" s="117" t="s">
        <v>1860</v>
      </c>
      <c r="E3881" s="675" t="s">
        <v>2484</v>
      </c>
      <c r="F3881" s="705">
        <v>1</v>
      </c>
      <c r="G3881" s="619">
        <v>12.15</v>
      </c>
      <c r="H3881" s="715">
        <v>3.57</v>
      </c>
      <c r="I3881" s="679"/>
      <c r="J3881" s="527">
        <f t="shared" si="76"/>
        <v>43.375500000000002</v>
      </c>
      <c r="K3881" s="107"/>
      <c r="L3881" s="11"/>
      <c r="M3881" s="676"/>
    </row>
    <row r="3882" spans="2:13" x14ac:dyDescent="0.2">
      <c r="B3882" s="676"/>
      <c r="C3882" s="680"/>
      <c r="D3882" s="564" t="s">
        <v>2297</v>
      </c>
      <c r="E3882" s="66"/>
      <c r="F3882" s="705">
        <v>-1</v>
      </c>
      <c r="G3882" s="619">
        <v>1.2</v>
      </c>
      <c r="H3882" s="715">
        <v>2</v>
      </c>
      <c r="I3882" s="679"/>
      <c r="J3882" s="458">
        <v>-2.4</v>
      </c>
      <c r="K3882" s="107"/>
      <c r="L3882" s="11"/>
      <c r="M3882" s="676"/>
    </row>
    <row r="3883" spans="2:13" x14ac:dyDescent="0.2">
      <c r="B3883" s="676"/>
      <c r="C3883" s="677"/>
      <c r="D3883" s="143"/>
      <c r="E3883" s="66" t="s">
        <v>2453</v>
      </c>
      <c r="F3883" s="705">
        <v>-1</v>
      </c>
      <c r="G3883" s="619">
        <v>0.2</v>
      </c>
      <c r="H3883" s="679">
        <v>0.2</v>
      </c>
      <c r="I3883" s="679"/>
      <c r="J3883" s="458">
        <v>-4.0000000000000008E-2</v>
      </c>
      <c r="K3883" s="107"/>
      <c r="L3883" s="11"/>
      <c r="M3883" s="676"/>
    </row>
    <row r="3884" spans="2:13" x14ac:dyDescent="0.2">
      <c r="B3884" s="676"/>
      <c r="C3884" s="677"/>
      <c r="D3884" s="143" t="s">
        <v>2390</v>
      </c>
      <c r="E3884" s="66"/>
      <c r="F3884" s="705">
        <v>-1</v>
      </c>
      <c r="G3884" s="619">
        <v>1</v>
      </c>
      <c r="H3884" s="679">
        <v>3.57</v>
      </c>
      <c r="I3884" s="679"/>
      <c r="J3884" s="458">
        <v>-1.4245000000000001</v>
      </c>
      <c r="K3884" s="107"/>
      <c r="L3884" s="11"/>
      <c r="M3884" s="676"/>
    </row>
    <row r="3885" spans="2:13" x14ac:dyDescent="0.3">
      <c r="B3885" s="676"/>
      <c r="C3885" s="725" t="s">
        <v>1861</v>
      </c>
      <c r="D3885" s="117" t="s">
        <v>177</v>
      </c>
      <c r="E3885" s="675" t="s">
        <v>786</v>
      </c>
      <c r="F3885" s="705">
        <v>1</v>
      </c>
      <c r="G3885" s="619">
        <v>8.3000000000000007</v>
      </c>
      <c r="H3885" s="715">
        <v>2.17</v>
      </c>
      <c r="I3885" s="679"/>
      <c r="J3885" s="527">
        <f t="shared" si="76"/>
        <v>18.010999999999999</v>
      </c>
      <c r="K3885" s="107"/>
      <c r="L3885" s="11"/>
      <c r="M3885" s="676"/>
    </row>
    <row r="3886" spans="2:13" x14ac:dyDescent="0.3">
      <c r="B3886" s="676"/>
      <c r="C3886" s="725"/>
      <c r="D3886" s="117" t="s">
        <v>2297</v>
      </c>
      <c r="E3886" s="675"/>
      <c r="F3886" s="705">
        <v>-1</v>
      </c>
      <c r="G3886" s="619">
        <v>0.9</v>
      </c>
      <c r="H3886" s="715">
        <v>0.5</v>
      </c>
      <c r="I3886" s="679"/>
      <c r="J3886" s="527">
        <f t="shared" si="76"/>
        <v>-0.45</v>
      </c>
      <c r="K3886" s="107"/>
      <c r="L3886" s="11"/>
      <c r="M3886" s="676"/>
    </row>
    <row r="3887" spans="2:13" x14ac:dyDescent="0.2">
      <c r="B3887" s="676"/>
      <c r="C3887" s="677"/>
      <c r="D3887" s="143" t="s">
        <v>2390</v>
      </c>
      <c r="E3887" s="66"/>
      <c r="F3887" s="705">
        <v>-1</v>
      </c>
      <c r="G3887" s="619">
        <v>0.5</v>
      </c>
      <c r="H3887" s="679">
        <v>2.17</v>
      </c>
      <c r="I3887" s="679"/>
      <c r="J3887" s="458">
        <v>-1.4245000000000001</v>
      </c>
      <c r="K3887" s="107"/>
      <c r="L3887" s="11"/>
      <c r="M3887" s="676"/>
    </row>
    <row r="3888" spans="2:13" x14ac:dyDescent="0.3">
      <c r="B3888" s="676"/>
      <c r="C3888" s="725" t="s">
        <v>1862</v>
      </c>
      <c r="D3888" s="117" t="s">
        <v>2537</v>
      </c>
      <c r="E3888" s="675" t="s">
        <v>793</v>
      </c>
      <c r="F3888" s="705">
        <v>1</v>
      </c>
      <c r="G3888" s="619">
        <v>18.600000000000001</v>
      </c>
      <c r="H3888" s="715">
        <v>4.17</v>
      </c>
      <c r="I3888" s="679"/>
      <c r="J3888" s="527">
        <f t="shared" ref="J3888:J3895" si="77">PRODUCT(F3888:I3888)</f>
        <v>77.561999999999998</v>
      </c>
      <c r="K3888" s="107"/>
      <c r="L3888" s="11"/>
      <c r="M3888" s="676"/>
    </row>
    <row r="3889" spans="2:13" x14ac:dyDescent="0.3">
      <c r="B3889" s="676"/>
      <c r="C3889" s="725"/>
      <c r="D3889" s="117" t="s">
        <v>2297</v>
      </c>
      <c r="E3889" s="675"/>
      <c r="F3889" s="705">
        <v>-1</v>
      </c>
      <c r="G3889" s="619">
        <v>1.2</v>
      </c>
      <c r="H3889" s="715">
        <v>2.1</v>
      </c>
      <c r="I3889" s="679"/>
      <c r="J3889" s="527">
        <f t="shared" si="77"/>
        <v>-2.52</v>
      </c>
      <c r="K3889" s="107"/>
      <c r="L3889" s="11"/>
      <c r="M3889" s="676"/>
    </row>
    <row r="3890" spans="2:13" x14ac:dyDescent="0.3">
      <c r="B3890" s="676"/>
      <c r="C3890" s="725"/>
      <c r="D3890" s="117" t="s">
        <v>2297</v>
      </c>
      <c r="E3890" s="675"/>
      <c r="F3890" s="705">
        <v>-1</v>
      </c>
      <c r="G3890" s="619">
        <v>1</v>
      </c>
      <c r="H3890" s="715">
        <v>2.1</v>
      </c>
      <c r="I3890" s="679"/>
      <c r="J3890" s="527">
        <f t="shared" si="77"/>
        <v>-2.1</v>
      </c>
      <c r="K3890" s="107"/>
      <c r="L3890" s="11"/>
      <c r="M3890" s="676"/>
    </row>
    <row r="3891" spans="2:13" x14ac:dyDescent="0.3">
      <c r="B3891" s="676"/>
      <c r="C3891" s="725"/>
      <c r="D3891" s="117" t="s">
        <v>2297</v>
      </c>
      <c r="E3891" s="675"/>
      <c r="F3891" s="705">
        <v>-1</v>
      </c>
      <c r="G3891" s="619">
        <v>0.9</v>
      </c>
      <c r="H3891" s="715">
        <v>2.1</v>
      </c>
      <c r="I3891" s="679"/>
      <c r="J3891" s="527">
        <f t="shared" si="77"/>
        <v>-1.8900000000000001</v>
      </c>
      <c r="K3891" s="107"/>
      <c r="L3891" s="11"/>
      <c r="M3891" s="676"/>
    </row>
    <row r="3892" spans="2:13" x14ac:dyDescent="0.3">
      <c r="B3892" s="676"/>
      <c r="C3892" s="725"/>
      <c r="D3892" s="117" t="s">
        <v>2371</v>
      </c>
      <c r="E3892" s="675"/>
      <c r="F3892" s="705">
        <v>-1</v>
      </c>
      <c r="G3892" s="619">
        <v>2.4</v>
      </c>
      <c r="H3892" s="715">
        <v>1.4</v>
      </c>
      <c r="I3892" s="679"/>
      <c r="J3892" s="527">
        <f t="shared" si="77"/>
        <v>-3.36</v>
      </c>
      <c r="K3892" s="107"/>
      <c r="L3892" s="11"/>
      <c r="M3892" s="676"/>
    </row>
    <row r="3893" spans="2:13" x14ac:dyDescent="0.3">
      <c r="B3893" s="676"/>
      <c r="C3893" s="725"/>
      <c r="D3893" s="117" t="s">
        <v>2390</v>
      </c>
      <c r="E3893" s="675"/>
      <c r="F3893" s="705">
        <v>-1</v>
      </c>
      <c r="G3893" s="619">
        <v>0.65</v>
      </c>
      <c r="H3893" s="715">
        <v>4.17</v>
      </c>
      <c r="I3893" s="679"/>
      <c r="J3893" s="527">
        <f t="shared" si="77"/>
        <v>-2.7105000000000001</v>
      </c>
      <c r="K3893" s="107"/>
      <c r="L3893" s="11"/>
      <c r="M3893" s="676"/>
    </row>
    <row r="3894" spans="2:13" x14ac:dyDescent="0.3">
      <c r="B3894" s="676"/>
      <c r="C3894" s="725" t="s">
        <v>1864</v>
      </c>
      <c r="D3894" s="117" t="s">
        <v>156</v>
      </c>
      <c r="E3894" s="675" t="s">
        <v>793</v>
      </c>
      <c r="F3894" s="705">
        <v>1</v>
      </c>
      <c r="G3894" s="619">
        <v>11.9</v>
      </c>
      <c r="H3894" s="715">
        <v>4.17</v>
      </c>
      <c r="I3894" s="679"/>
      <c r="J3894" s="527">
        <f t="shared" si="77"/>
        <v>49.622999999999998</v>
      </c>
      <c r="K3894" s="107"/>
      <c r="L3894" s="11"/>
      <c r="M3894" s="676"/>
    </row>
    <row r="3895" spans="2:13" x14ac:dyDescent="0.3">
      <c r="B3895" s="676"/>
      <c r="C3895" s="725"/>
      <c r="D3895" s="117" t="s">
        <v>2297</v>
      </c>
      <c r="E3895" s="675"/>
      <c r="F3895" s="705">
        <v>-2</v>
      </c>
      <c r="G3895" s="619">
        <v>1</v>
      </c>
      <c r="H3895" s="715">
        <v>2.1</v>
      </c>
      <c r="I3895" s="679"/>
      <c r="J3895" s="527">
        <f t="shared" si="77"/>
        <v>-4.2</v>
      </c>
      <c r="K3895" s="107"/>
      <c r="L3895" s="11"/>
      <c r="M3895" s="676"/>
    </row>
    <row r="3896" spans="2:13" x14ac:dyDescent="0.3">
      <c r="B3896" s="676"/>
      <c r="C3896" s="725" t="s">
        <v>1865</v>
      </c>
      <c r="D3896" s="117" t="s">
        <v>122</v>
      </c>
      <c r="E3896" s="675" t="s">
        <v>121</v>
      </c>
      <c r="F3896" s="705">
        <v>1</v>
      </c>
      <c r="G3896" s="619">
        <v>8.4</v>
      </c>
      <c r="H3896" s="715">
        <v>2.27</v>
      </c>
      <c r="I3896" s="679"/>
      <c r="J3896" s="527">
        <f t="shared" si="76"/>
        <v>19.068000000000001</v>
      </c>
      <c r="K3896" s="107"/>
      <c r="L3896" s="11"/>
      <c r="M3896" s="676"/>
    </row>
    <row r="3897" spans="2:13" x14ac:dyDescent="0.3">
      <c r="B3897" s="676"/>
      <c r="C3897" s="725"/>
      <c r="D3897" s="117" t="s">
        <v>2297</v>
      </c>
      <c r="E3897" s="675"/>
      <c r="F3897" s="705">
        <v>-1</v>
      </c>
      <c r="G3897" s="619">
        <v>0.9</v>
      </c>
      <c r="H3897" s="715">
        <v>0.2</v>
      </c>
      <c r="I3897" s="679"/>
      <c r="J3897" s="527">
        <f t="shared" si="76"/>
        <v>-0.18000000000000002</v>
      </c>
      <c r="K3897" s="107"/>
      <c r="L3897" s="11"/>
      <c r="M3897" s="676"/>
    </row>
    <row r="3898" spans="2:13" x14ac:dyDescent="0.3">
      <c r="B3898" s="676"/>
      <c r="C3898" s="725"/>
      <c r="D3898" s="117" t="s">
        <v>2371</v>
      </c>
      <c r="E3898" s="675"/>
      <c r="F3898" s="705">
        <v>-1</v>
      </c>
      <c r="G3898" s="619">
        <v>0.9</v>
      </c>
      <c r="H3898" s="715">
        <v>0.5</v>
      </c>
      <c r="I3898" s="679"/>
      <c r="J3898" s="527">
        <f t="shared" si="76"/>
        <v>-0.45</v>
      </c>
      <c r="K3898" s="107"/>
      <c r="L3898" s="11"/>
      <c r="M3898" s="676"/>
    </row>
    <row r="3899" spans="2:13" x14ac:dyDescent="0.3">
      <c r="B3899" s="676"/>
      <c r="C3899" s="725" t="s">
        <v>1866</v>
      </c>
      <c r="D3899" s="117" t="s">
        <v>122</v>
      </c>
      <c r="E3899" s="675" t="s">
        <v>121</v>
      </c>
      <c r="F3899" s="705">
        <v>1</v>
      </c>
      <c r="G3899" s="619">
        <v>8.5</v>
      </c>
      <c r="H3899" s="715">
        <v>1.77</v>
      </c>
      <c r="I3899" s="679"/>
      <c r="J3899" s="527">
        <f t="shared" si="76"/>
        <v>15.045</v>
      </c>
      <c r="K3899" s="107"/>
      <c r="L3899" s="11"/>
      <c r="M3899" s="676"/>
    </row>
    <row r="3900" spans="2:13" x14ac:dyDescent="0.3">
      <c r="B3900" s="676"/>
      <c r="C3900" s="725"/>
      <c r="D3900" s="117" t="s">
        <v>2297</v>
      </c>
      <c r="E3900" s="675"/>
      <c r="F3900" s="705">
        <v>-1</v>
      </c>
      <c r="G3900" s="619">
        <v>0.9</v>
      </c>
      <c r="H3900" s="715">
        <v>0.2</v>
      </c>
      <c r="I3900" s="679"/>
      <c r="J3900" s="527">
        <f t="shared" si="76"/>
        <v>-0.18000000000000002</v>
      </c>
      <c r="K3900" s="107"/>
      <c r="L3900" s="11"/>
      <c r="M3900" s="676"/>
    </row>
    <row r="3901" spans="2:13" x14ac:dyDescent="0.3">
      <c r="B3901" s="676"/>
      <c r="C3901" s="725"/>
      <c r="D3901" s="117" t="s">
        <v>2371</v>
      </c>
      <c r="E3901" s="675"/>
      <c r="F3901" s="705">
        <v>-1</v>
      </c>
      <c r="G3901" s="619">
        <v>0.9</v>
      </c>
      <c r="H3901" s="715">
        <v>0.5</v>
      </c>
      <c r="I3901" s="679"/>
      <c r="J3901" s="527">
        <f t="shared" si="76"/>
        <v>-0.45</v>
      </c>
      <c r="K3901" s="107"/>
      <c r="L3901" s="11"/>
      <c r="M3901" s="676"/>
    </row>
    <row r="3902" spans="2:13" x14ac:dyDescent="0.3">
      <c r="B3902" s="676"/>
      <c r="C3902" s="725"/>
      <c r="D3902" s="117" t="s">
        <v>2390</v>
      </c>
      <c r="E3902" s="675"/>
      <c r="F3902" s="705">
        <v>-1</v>
      </c>
      <c r="G3902" s="619">
        <v>0.65</v>
      </c>
      <c r="H3902" s="715">
        <v>1.77</v>
      </c>
      <c r="I3902" s="679"/>
      <c r="J3902" s="527">
        <f t="shared" si="76"/>
        <v>-1.1505000000000001</v>
      </c>
      <c r="K3902" s="107"/>
      <c r="L3902" s="11"/>
      <c r="M3902" s="676"/>
    </row>
    <row r="3903" spans="2:13" x14ac:dyDescent="0.3">
      <c r="B3903" s="676"/>
      <c r="C3903" s="725" t="s">
        <v>2168</v>
      </c>
      <c r="D3903" s="117" t="s">
        <v>2538</v>
      </c>
      <c r="E3903" s="675" t="s">
        <v>793</v>
      </c>
      <c r="F3903" s="705">
        <v>1</v>
      </c>
      <c r="G3903" s="619">
        <v>20.9</v>
      </c>
      <c r="H3903" s="715">
        <v>3.67</v>
      </c>
      <c r="I3903" s="679"/>
      <c r="J3903" s="527">
        <f t="shared" si="76"/>
        <v>76.702999999999989</v>
      </c>
      <c r="K3903" s="107"/>
      <c r="L3903" s="11"/>
      <c r="M3903" s="676"/>
    </row>
    <row r="3904" spans="2:13" x14ac:dyDescent="0.3">
      <c r="B3904" s="676"/>
      <c r="C3904" s="725"/>
      <c r="D3904" s="117" t="s">
        <v>2297</v>
      </c>
      <c r="E3904" s="675"/>
      <c r="F3904" s="705">
        <v>-1</v>
      </c>
      <c r="G3904" s="619">
        <v>1.2</v>
      </c>
      <c r="H3904" s="715">
        <v>2.1</v>
      </c>
      <c r="I3904" s="679"/>
      <c r="J3904" s="527">
        <f t="shared" si="76"/>
        <v>-2.52</v>
      </c>
      <c r="K3904" s="107"/>
      <c r="L3904" s="11"/>
      <c r="M3904" s="676"/>
    </row>
    <row r="3905" spans="2:13" x14ac:dyDescent="0.3">
      <c r="B3905" s="676"/>
      <c r="C3905" s="725"/>
      <c r="D3905" s="117" t="s">
        <v>2297</v>
      </c>
      <c r="E3905" s="675"/>
      <c r="F3905" s="705">
        <v>-1</v>
      </c>
      <c r="G3905" s="619">
        <v>0.9</v>
      </c>
      <c r="H3905" s="715">
        <v>2.1</v>
      </c>
      <c r="I3905" s="679"/>
      <c r="J3905" s="527">
        <f t="shared" si="76"/>
        <v>-1.8900000000000001</v>
      </c>
      <c r="K3905" s="107"/>
      <c r="L3905" s="11"/>
      <c r="M3905" s="676"/>
    </row>
    <row r="3906" spans="2:13" x14ac:dyDescent="0.3">
      <c r="B3906" s="676"/>
      <c r="C3906" s="725"/>
      <c r="D3906" s="117" t="s">
        <v>2371</v>
      </c>
      <c r="E3906" s="675"/>
      <c r="F3906" s="705">
        <v>-1</v>
      </c>
      <c r="G3906" s="619">
        <v>2.4</v>
      </c>
      <c r="H3906" s="715">
        <v>1.4</v>
      </c>
      <c r="I3906" s="679"/>
      <c r="J3906" s="527">
        <f t="shared" si="76"/>
        <v>-3.36</v>
      </c>
      <c r="K3906" s="107"/>
      <c r="L3906" s="11"/>
      <c r="M3906" s="676"/>
    </row>
    <row r="3907" spans="2:13" x14ac:dyDescent="0.3">
      <c r="B3907" s="676"/>
      <c r="C3907" s="725"/>
      <c r="D3907" s="117" t="s">
        <v>2390</v>
      </c>
      <c r="E3907" s="675"/>
      <c r="F3907" s="705">
        <v>-1</v>
      </c>
      <c r="G3907" s="619">
        <v>1.35</v>
      </c>
      <c r="H3907" s="715">
        <v>3.67</v>
      </c>
      <c r="I3907" s="679"/>
      <c r="J3907" s="527">
        <f t="shared" si="76"/>
        <v>-4.9545000000000003</v>
      </c>
      <c r="K3907" s="107"/>
      <c r="L3907" s="11"/>
      <c r="M3907" s="676"/>
    </row>
    <row r="3908" spans="2:13" x14ac:dyDescent="0.3">
      <c r="B3908" s="676"/>
      <c r="C3908" s="725" t="s">
        <v>1868</v>
      </c>
      <c r="D3908" s="117" t="s">
        <v>2539</v>
      </c>
      <c r="E3908" s="675" t="s">
        <v>793</v>
      </c>
      <c r="F3908" s="705">
        <v>1</v>
      </c>
      <c r="G3908" s="619">
        <v>20.7</v>
      </c>
      <c r="H3908" s="715">
        <v>3.67</v>
      </c>
      <c r="I3908" s="679"/>
      <c r="J3908" s="527">
        <f t="shared" si="76"/>
        <v>75.968999999999994</v>
      </c>
      <c r="K3908" s="107"/>
      <c r="L3908" s="11"/>
      <c r="M3908" s="676"/>
    </row>
    <row r="3909" spans="2:13" x14ac:dyDescent="0.3">
      <c r="B3909" s="676"/>
      <c r="C3909" s="725"/>
      <c r="D3909" s="117" t="s">
        <v>2297</v>
      </c>
      <c r="E3909" s="675"/>
      <c r="F3909" s="705">
        <v>-1</v>
      </c>
      <c r="G3909" s="619">
        <v>1.2</v>
      </c>
      <c r="H3909" s="715">
        <v>2.1</v>
      </c>
      <c r="I3909" s="679"/>
      <c r="J3909" s="527">
        <f t="shared" si="76"/>
        <v>-2.52</v>
      </c>
      <c r="K3909" s="107"/>
      <c r="L3909" s="11"/>
      <c r="M3909" s="676"/>
    </row>
    <row r="3910" spans="2:13" x14ac:dyDescent="0.3">
      <c r="B3910" s="676"/>
      <c r="C3910" s="725"/>
      <c r="D3910" s="117" t="s">
        <v>2297</v>
      </c>
      <c r="E3910" s="675"/>
      <c r="F3910" s="705">
        <v>-1</v>
      </c>
      <c r="G3910" s="619">
        <v>0.9</v>
      </c>
      <c r="H3910" s="715">
        <v>2.1</v>
      </c>
      <c r="I3910" s="679"/>
      <c r="J3910" s="527">
        <f t="shared" si="76"/>
        <v>-1.8900000000000001</v>
      </c>
      <c r="K3910" s="107"/>
      <c r="L3910" s="11"/>
      <c r="M3910" s="676"/>
    </row>
    <row r="3911" spans="2:13" x14ac:dyDescent="0.3">
      <c r="B3911" s="676"/>
      <c r="C3911" s="725"/>
      <c r="D3911" s="117" t="s">
        <v>2371</v>
      </c>
      <c r="E3911" s="675"/>
      <c r="F3911" s="705">
        <v>-1</v>
      </c>
      <c r="G3911" s="619">
        <v>2.4</v>
      </c>
      <c r="H3911" s="715">
        <v>1.4</v>
      </c>
      <c r="I3911" s="679"/>
      <c r="J3911" s="527">
        <f t="shared" si="76"/>
        <v>-3.36</v>
      </c>
      <c r="K3911" s="107"/>
      <c r="L3911" s="11"/>
      <c r="M3911" s="676"/>
    </row>
    <row r="3912" spans="2:13" x14ac:dyDescent="0.3">
      <c r="B3912" s="676"/>
      <c r="C3912" s="725"/>
      <c r="D3912" s="117" t="s">
        <v>2390</v>
      </c>
      <c r="E3912" s="675"/>
      <c r="F3912" s="705">
        <v>-1</v>
      </c>
      <c r="G3912" s="619">
        <v>1.9</v>
      </c>
      <c r="H3912" s="715">
        <v>3.67</v>
      </c>
      <c r="I3912" s="679"/>
      <c r="J3912" s="527">
        <f t="shared" si="76"/>
        <v>-6.9729999999999999</v>
      </c>
      <c r="K3912" s="107"/>
      <c r="L3912" s="11"/>
      <c r="M3912" s="676"/>
    </row>
    <row r="3913" spans="2:13" x14ac:dyDescent="0.3">
      <c r="B3913" s="676"/>
      <c r="C3913" s="725" t="s">
        <v>2211</v>
      </c>
      <c r="D3913" s="117" t="s">
        <v>122</v>
      </c>
      <c r="E3913" s="675" t="s">
        <v>121</v>
      </c>
      <c r="F3913" s="705">
        <v>1</v>
      </c>
      <c r="G3913" s="619">
        <v>8.6</v>
      </c>
      <c r="H3913" s="715">
        <v>1.77</v>
      </c>
      <c r="I3913" s="679"/>
      <c r="J3913" s="527">
        <f t="shared" si="76"/>
        <v>15.222</v>
      </c>
      <c r="K3913" s="107"/>
      <c r="L3913" s="11"/>
      <c r="M3913" s="676"/>
    </row>
    <row r="3914" spans="2:13" x14ac:dyDescent="0.3">
      <c r="B3914" s="676"/>
      <c r="C3914" s="725"/>
      <c r="D3914" s="117" t="s">
        <v>2297</v>
      </c>
      <c r="E3914" s="675"/>
      <c r="F3914" s="705">
        <v>-1</v>
      </c>
      <c r="G3914" s="619">
        <v>0.9</v>
      </c>
      <c r="H3914" s="715">
        <v>0.2</v>
      </c>
      <c r="I3914" s="679"/>
      <c r="J3914" s="527">
        <f t="shared" si="76"/>
        <v>-0.18000000000000002</v>
      </c>
      <c r="K3914" s="107"/>
      <c r="L3914" s="11"/>
      <c r="M3914" s="676"/>
    </row>
    <row r="3915" spans="2:13" x14ac:dyDescent="0.3">
      <c r="B3915" s="676"/>
      <c r="C3915" s="725"/>
      <c r="D3915" s="117" t="s">
        <v>2390</v>
      </c>
      <c r="E3915" s="675"/>
      <c r="F3915" s="705">
        <v>-1</v>
      </c>
      <c r="G3915" s="619">
        <v>0.9</v>
      </c>
      <c r="H3915" s="715">
        <v>1.77</v>
      </c>
      <c r="I3915" s="679"/>
      <c r="J3915" s="527">
        <f t="shared" si="76"/>
        <v>-1.593</v>
      </c>
      <c r="K3915" s="107"/>
      <c r="L3915" s="11"/>
      <c r="M3915" s="676"/>
    </row>
    <row r="3916" spans="2:13" x14ac:dyDescent="0.3">
      <c r="B3916" s="676"/>
      <c r="C3916" s="725" t="s">
        <v>2207</v>
      </c>
      <c r="D3916" s="117" t="s">
        <v>122</v>
      </c>
      <c r="E3916" s="675" t="s">
        <v>121</v>
      </c>
      <c r="F3916" s="705">
        <v>1</v>
      </c>
      <c r="G3916" s="619">
        <v>8.6</v>
      </c>
      <c r="H3916" s="715">
        <v>2.27</v>
      </c>
      <c r="I3916" s="679"/>
      <c r="J3916" s="527">
        <f t="shared" si="76"/>
        <v>19.521999999999998</v>
      </c>
      <c r="K3916" s="107"/>
      <c r="L3916" s="11"/>
      <c r="M3916" s="676"/>
    </row>
    <row r="3917" spans="2:13" x14ac:dyDescent="0.3">
      <c r="B3917" s="676"/>
      <c r="C3917" s="725"/>
      <c r="D3917" s="117" t="s">
        <v>2297</v>
      </c>
      <c r="E3917" s="675"/>
      <c r="F3917" s="705">
        <v>-1</v>
      </c>
      <c r="G3917" s="619">
        <v>0.9</v>
      </c>
      <c r="H3917" s="715">
        <v>0.2</v>
      </c>
      <c r="I3917" s="679"/>
      <c r="J3917" s="527">
        <f t="shared" si="76"/>
        <v>-0.18000000000000002</v>
      </c>
      <c r="K3917" s="107"/>
      <c r="L3917" s="11"/>
      <c r="M3917" s="676"/>
    </row>
    <row r="3918" spans="2:13" x14ac:dyDescent="0.3">
      <c r="B3918" s="676"/>
      <c r="C3918" s="725"/>
      <c r="D3918" s="117" t="s">
        <v>2371</v>
      </c>
      <c r="E3918" s="675"/>
      <c r="F3918" s="705">
        <v>-1</v>
      </c>
      <c r="G3918" s="619">
        <v>0.9</v>
      </c>
      <c r="H3918" s="715">
        <v>0.5</v>
      </c>
      <c r="I3918" s="679"/>
      <c r="J3918" s="527">
        <f t="shared" si="76"/>
        <v>-0.45</v>
      </c>
      <c r="K3918" s="107"/>
      <c r="L3918" s="11"/>
      <c r="M3918" s="676"/>
    </row>
    <row r="3919" spans="2:13" x14ac:dyDescent="0.25">
      <c r="B3919" s="728"/>
      <c r="C3919" s="728"/>
      <c r="D3919" s="728"/>
      <c r="E3919" s="728"/>
      <c r="F3919" s="728"/>
      <c r="G3919" s="728"/>
      <c r="H3919" s="728"/>
      <c r="I3919" s="728"/>
      <c r="J3919" s="728"/>
      <c r="K3919" s="728"/>
      <c r="L3919" s="728"/>
      <c r="M3919" s="728"/>
    </row>
    <row r="3920" spans="2:13" x14ac:dyDescent="0.2">
      <c r="B3920" s="676"/>
      <c r="C3920" s="725"/>
      <c r="D3920" s="690" t="s">
        <v>1929</v>
      </c>
      <c r="E3920" s="675"/>
      <c r="F3920" s="705"/>
      <c r="G3920" s="619"/>
      <c r="H3920" s="715"/>
      <c r="I3920" s="679"/>
      <c r="J3920" s="527"/>
      <c r="K3920" s="107"/>
      <c r="L3920" s="11"/>
      <c r="M3920" s="676"/>
    </row>
    <row r="3921" spans="2:13" x14ac:dyDescent="0.3">
      <c r="B3921" s="676"/>
      <c r="C3921" s="725" t="s">
        <v>1901</v>
      </c>
      <c r="D3921" s="117" t="s">
        <v>2472</v>
      </c>
      <c r="E3921" s="675" t="s">
        <v>125</v>
      </c>
      <c r="F3921" s="705">
        <v>1</v>
      </c>
      <c r="G3921" s="619">
        <v>15.7</v>
      </c>
      <c r="H3921" s="715">
        <v>2.57</v>
      </c>
      <c r="I3921" s="679"/>
      <c r="J3921" s="527">
        <f t="shared" ref="J3921:J4058" si="78">PRODUCT(F3921:I3921)</f>
        <v>40.348999999999997</v>
      </c>
      <c r="K3921" s="107"/>
      <c r="L3921" s="11"/>
      <c r="M3921" s="676"/>
    </row>
    <row r="3922" spans="2:13" x14ac:dyDescent="0.3">
      <c r="B3922" s="676"/>
      <c r="C3922" s="725"/>
      <c r="D3922" s="117" t="s">
        <v>2297</v>
      </c>
      <c r="E3922" s="675"/>
      <c r="F3922" s="705">
        <v>-1</v>
      </c>
      <c r="G3922" s="619">
        <v>1.2</v>
      </c>
      <c r="H3922" s="715">
        <v>0.5</v>
      </c>
      <c r="I3922" s="679"/>
      <c r="J3922" s="527">
        <f t="shared" si="78"/>
        <v>-0.6</v>
      </c>
      <c r="K3922" s="107"/>
      <c r="L3922" s="11"/>
      <c r="M3922" s="676"/>
    </row>
    <row r="3923" spans="2:13" x14ac:dyDescent="0.3">
      <c r="B3923" s="676"/>
      <c r="C3923" s="725"/>
      <c r="D3923" s="117"/>
      <c r="E3923" s="675" t="s">
        <v>2470</v>
      </c>
      <c r="F3923" s="705">
        <v>-1</v>
      </c>
      <c r="G3923" s="619">
        <v>2.4</v>
      </c>
      <c r="H3923" s="715">
        <v>1</v>
      </c>
      <c r="I3923" s="679"/>
      <c r="J3923" s="527">
        <f t="shared" si="78"/>
        <v>-2.4</v>
      </c>
      <c r="K3923" s="107"/>
      <c r="L3923" s="11"/>
      <c r="M3923" s="676"/>
    </row>
    <row r="3924" spans="2:13" x14ac:dyDescent="0.3">
      <c r="B3924" s="676"/>
      <c r="C3924" s="725" t="s">
        <v>1902</v>
      </c>
      <c r="D3924" s="117" t="s">
        <v>2376</v>
      </c>
      <c r="E3924" s="675" t="s">
        <v>782</v>
      </c>
      <c r="F3924" s="705">
        <v>1</v>
      </c>
      <c r="G3924" s="619">
        <v>11.1</v>
      </c>
      <c r="H3924" s="715">
        <v>2.0699999999999998</v>
      </c>
      <c r="I3924" s="679"/>
      <c r="J3924" s="527">
        <f t="shared" si="78"/>
        <v>22.976999999999997</v>
      </c>
      <c r="K3924" s="107"/>
      <c r="L3924" s="11"/>
      <c r="M3924" s="676"/>
    </row>
    <row r="3925" spans="2:13" x14ac:dyDescent="0.3">
      <c r="B3925" s="676"/>
      <c r="C3925" s="725"/>
      <c r="D3925" s="117" t="s">
        <v>2371</v>
      </c>
      <c r="E3925" s="675"/>
      <c r="F3925" s="705">
        <v>-1</v>
      </c>
      <c r="G3925" s="619">
        <v>0.9</v>
      </c>
      <c r="H3925" s="715">
        <v>0.5</v>
      </c>
      <c r="I3925" s="679"/>
      <c r="J3925" s="527">
        <f t="shared" si="78"/>
        <v>-0.45</v>
      </c>
      <c r="K3925" s="107"/>
      <c r="L3925" s="11"/>
      <c r="M3925" s="676"/>
    </row>
    <row r="3926" spans="2:13" x14ac:dyDescent="0.3">
      <c r="B3926" s="676"/>
      <c r="C3926" s="725"/>
      <c r="D3926" s="117" t="s">
        <v>2390</v>
      </c>
      <c r="E3926" s="675"/>
      <c r="F3926" s="705">
        <v>-1</v>
      </c>
      <c r="G3926" s="619">
        <v>1.65</v>
      </c>
      <c r="H3926" s="715">
        <v>2.0699999999999998</v>
      </c>
      <c r="I3926" s="679"/>
      <c r="J3926" s="527">
        <f t="shared" si="78"/>
        <v>-3.4154999999999998</v>
      </c>
      <c r="K3926" s="107"/>
      <c r="L3926" s="11"/>
      <c r="M3926" s="676"/>
    </row>
    <row r="3927" spans="2:13" x14ac:dyDescent="0.3">
      <c r="B3927" s="676"/>
      <c r="C3927" s="725" t="s">
        <v>2217</v>
      </c>
      <c r="D3927" s="117" t="s">
        <v>2382</v>
      </c>
      <c r="E3927" s="675" t="s">
        <v>125</v>
      </c>
      <c r="F3927" s="705">
        <v>1</v>
      </c>
      <c r="G3927" s="619">
        <v>7.25</v>
      </c>
      <c r="H3927" s="715">
        <v>1.55</v>
      </c>
      <c r="I3927" s="679"/>
      <c r="J3927" s="527">
        <f t="shared" si="78"/>
        <v>11.237500000000001</v>
      </c>
      <c r="K3927" s="107"/>
      <c r="L3927" s="11"/>
      <c r="M3927" s="676"/>
    </row>
    <row r="3928" spans="2:13" x14ac:dyDescent="0.3">
      <c r="B3928" s="676"/>
      <c r="C3928" s="725"/>
      <c r="D3928" s="117" t="s">
        <v>2297</v>
      </c>
      <c r="E3928" s="675"/>
      <c r="F3928" s="705">
        <v>-1</v>
      </c>
      <c r="G3928" s="619">
        <v>0.9</v>
      </c>
      <c r="H3928" s="715">
        <v>0.5</v>
      </c>
      <c r="I3928" s="679"/>
      <c r="J3928" s="527">
        <f t="shared" si="78"/>
        <v>-0.45</v>
      </c>
      <c r="K3928" s="107"/>
      <c r="L3928" s="11"/>
      <c r="M3928" s="676"/>
    </row>
    <row r="3929" spans="2:13" x14ac:dyDescent="0.3">
      <c r="B3929" s="676"/>
      <c r="C3929" s="725" t="s">
        <v>1872</v>
      </c>
      <c r="D3929" s="117" t="s">
        <v>2540</v>
      </c>
      <c r="E3929" s="675" t="s">
        <v>793</v>
      </c>
      <c r="F3929" s="705">
        <v>1</v>
      </c>
      <c r="G3929" s="619">
        <v>20.7</v>
      </c>
      <c r="H3929" s="715">
        <v>4.17</v>
      </c>
      <c r="I3929" s="679"/>
      <c r="J3929" s="527">
        <f t="shared" si="78"/>
        <v>86.319000000000003</v>
      </c>
      <c r="K3929" s="107"/>
      <c r="L3929" s="11"/>
      <c r="M3929" s="676"/>
    </row>
    <row r="3930" spans="2:13" x14ac:dyDescent="0.3">
      <c r="B3930" s="676"/>
      <c r="C3930" s="725"/>
      <c r="D3930" s="117" t="s">
        <v>2297</v>
      </c>
      <c r="E3930" s="675"/>
      <c r="F3930" s="705">
        <v>-1</v>
      </c>
      <c r="G3930" s="619">
        <v>1.2</v>
      </c>
      <c r="H3930" s="715">
        <v>2.1</v>
      </c>
      <c r="I3930" s="679"/>
      <c r="J3930" s="527">
        <f t="shared" si="78"/>
        <v>-2.52</v>
      </c>
      <c r="K3930" s="107"/>
      <c r="L3930" s="11"/>
      <c r="M3930" s="676"/>
    </row>
    <row r="3931" spans="2:13" x14ac:dyDescent="0.3">
      <c r="B3931" s="676"/>
      <c r="C3931" s="725"/>
      <c r="D3931" s="117" t="s">
        <v>2297</v>
      </c>
      <c r="E3931" s="675"/>
      <c r="F3931" s="705">
        <v>-1</v>
      </c>
      <c r="G3931" s="619">
        <v>0.9</v>
      </c>
      <c r="H3931" s="715">
        <v>2.1</v>
      </c>
      <c r="I3931" s="679"/>
      <c r="J3931" s="527">
        <f t="shared" si="78"/>
        <v>-1.8900000000000001</v>
      </c>
      <c r="K3931" s="107"/>
      <c r="L3931" s="11"/>
      <c r="M3931" s="676"/>
    </row>
    <row r="3932" spans="2:13" x14ac:dyDescent="0.3">
      <c r="B3932" s="676"/>
      <c r="C3932" s="725"/>
      <c r="D3932" s="117" t="s">
        <v>2371</v>
      </c>
      <c r="E3932" s="675"/>
      <c r="F3932" s="705">
        <v>-1</v>
      </c>
      <c r="G3932" s="619">
        <v>2.4</v>
      </c>
      <c r="H3932" s="715">
        <v>1.4</v>
      </c>
      <c r="I3932" s="679"/>
      <c r="J3932" s="527">
        <f t="shared" si="78"/>
        <v>-3.36</v>
      </c>
      <c r="K3932" s="107"/>
      <c r="L3932" s="11"/>
      <c r="M3932" s="676"/>
    </row>
    <row r="3933" spans="2:13" x14ac:dyDescent="0.3">
      <c r="B3933" s="676"/>
      <c r="C3933" s="725" t="s">
        <v>2541</v>
      </c>
      <c r="D3933" s="117" t="s">
        <v>1226</v>
      </c>
      <c r="E3933" s="675" t="s">
        <v>129</v>
      </c>
      <c r="F3933" s="705">
        <v>1</v>
      </c>
      <c r="G3933" s="619">
        <v>8</v>
      </c>
      <c r="H3933" s="715">
        <v>4.07</v>
      </c>
      <c r="I3933" s="679"/>
      <c r="J3933" s="527">
        <f t="shared" si="78"/>
        <v>32.56</v>
      </c>
      <c r="K3933" s="107"/>
      <c r="L3933" s="11"/>
      <c r="M3933" s="676"/>
    </row>
    <row r="3934" spans="2:13" x14ac:dyDescent="0.3">
      <c r="B3934" s="676"/>
      <c r="C3934" s="725"/>
      <c r="D3934" s="117" t="s">
        <v>2297</v>
      </c>
      <c r="E3934" s="675"/>
      <c r="F3934" s="705">
        <v>-1</v>
      </c>
      <c r="G3934" s="619">
        <v>0.8</v>
      </c>
      <c r="H3934" s="715">
        <v>2</v>
      </c>
      <c r="I3934" s="679"/>
      <c r="J3934" s="527">
        <f t="shared" si="78"/>
        <v>-1.6</v>
      </c>
      <c r="K3934" s="107"/>
      <c r="L3934" s="11"/>
      <c r="M3934" s="676"/>
    </row>
    <row r="3935" spans="2:13" x14ac:dyDescent="0.3">
      <c r="B3935" s="676"/>
      <c r="C3935" s="725" t="s">
        <v>2208</v>
      </c>
      <c r="D3935" s="117" t="s">
        <v>122</v>
      </c>
      <c r="E3935" s="675" t="s">
        <v>121</v>
      </c>
      <c r="F3935" s="705">
        <v>1</v>
      </c>
      <c r="G3935" s="619">
        <v>9.1</v>
      </c>
      <c r="H3935" s="715">
        <v>2.27</v>
      </c>
      <c r="I3935" s="679"/>
      <c r="J3935" s="527">
        <f t="shared" si="78"/>
        <v>20.657</v>
      </c>
      <c r="K3935" s="107"/>
      <c r="L3935" s="11"/>
      <c r="M3935" s="676"/>
    </row>
    <row r="3936" spans="2:13" x14ac:dyDescent="0.3">
      <c r="B3936" s="676"/>
      <c r="C3936" s="725"/>
      <c r="D3936" s="117" t="s">
        <v>2297</v>
      </c>
      <c r="E3936" s="675"/>
      <c r="F3936" s="705">
        <v>-1</v>
      </c>
      <c r="G3936" s="619">
        <v>0.9</v>
      </c>
      <c r="H3936" s="715">
        <v>0.2</v>
      </c>
      <c r="I3936" s="679"/>
      <c r="J3936" s="527">
        <f t="shared" si="78"/>
        <v>-0.18000000000000002</v>
      </c>
      <c r="K3936" s="107"/>
      <c r="L3936" s="11"/>
      <c r="M3936" s="676"/>
    </row>
    <row r="3937" spans="2:13" x14ac:dyDescent="0.3">
      <c r="B3937" s="676"/>
      <c r="C3937" s="725"/>
      <c r="D3937" s="117" t="s">
        <v>2371</v>
      </c>
      <c r="E3937" s="675"/>
      <c r="F3937" s="705">
        <v>-1</v>
      </c>
      <c r="G3937" s="619">
        <v>0.9</v>
      </c>
      <c r="H3937" s="715">
        <v>0.5</v>
      </c>
      <c r="I3937" s="679"/>
      <c r="J3937" s="527">
        <f t="shared" si="78"/>
        <v>-0.45</v>
      </c>
      <c r="K3937" s="107"/>
      <c r="L3937" s="11"/>
      <c r="M3937" s="676"/>
    </row>
    <row r="3938" spans="2:13" x14ac:dyDescent="0.3">
      <c r="B3938" s="676"/>
      <c r="C3938" s="725"/>
      <c r="D3938" s="117" t="s">
        <v>2390</v>
      </c>
      <c r="E3938" s="675"/>
      <c r="F3938" s="705">
        <v>-1</v>
      </c>
      <c r="G3938" s="619">
        <v>0.65</v>
      </c>
      <c r="H3938" s="715">
        <v>2.27</v>
      </c>
      <c r="I3938" s="679"/>
      <c r="J3938" s="527">
        <f t="shared" si="78"/>
        <v>-1.4755</v>
      </c>
      <c r="K3938" s="107"/>
      <c r="L3938" s="11"/>
      <c r="M3938" s="676"/>
    </row>
    <row r="3939" spans="2:13" x14ac:dyDescent="0.3">
      <c r="B3939" s="676"/>
      <c r="C3939" s="725" t="s">
        <v>1873</v>
      </c>
      <c r="D3939" s="117" t="s">
        <v>2540</v>
      </c>
      <c r="E3939" s="675" t="s">
        <v>793</v>
      </c>
      <c r="F3939" s="705">
        <v>1</v>
      </c>
      <c r="G3939" s="619">
        <v>20.7</v>
      </c>
      <c r="H3939" s="715">
        <v>4.17</v>
      </c>
      <c r="I3939" s="679"/>
      <c r="J3939" s="527">
        <f t="shared" si="78"/>
        <v>86.319000000000003</v>
      </c>
      <c r="K3939" s="107"/>
      <c r="L3939" s="11"/>
      <c r="M3939" s="676"/>
    </row>
    <row r="3940" spans="2:13" x14ac:dyDescent="0.3">
      <c r="B3940" s="676"/>
      <c r="C3940" s="725"/>
      <c r="D3940" s="117" t="s">
        <v>2297</v>
      </c>
      <c r="E3940" s="675"/>
      <c r="F3940" s="705">
        <v>-1</v>
      </c>
      <c r="G3940" s="619">
        <v>1.2</v>
      </c>
      <c r="H3940" s="715">
        <v>2.1</v>
      </c>
      <c r="I3940" s="679"/>
      <c r="J3940" s="527">
        <f t="shared" si="78"/>
        <v>-2.52</v>
      </c>
      <c r="K3940" s="107"/>
      <c r="L3940" s="11"/>
      <c r="M3940" s="676"/>
    </row>
    <row r="3941" spans="2:13" x14ac:dyDescent="0.3">
      <c r="B3941" s="676"/>
      <c r="C3941" s="725"/>
      <c r="D3941" s="117" t="s">
        <v>2297</v>
      </c>
      <c r="E3941" s="675"/>
      <c r="F3941" s="705">
        <v>-1</v>
      </c>
      <c r="G3941" s="619">
        <v>0.9</v>
      </c>
      <c r="H3941" s="715">
        <v>2.1</v>
      </c>
      <c r="I3941" s="679"/>
      <c r="J3941" s="527">
        <f t="shared" si="78"/>
        <v>-1.8900000000000001</v>
      </c>
      <c r="K3941" s="107"/>
      <c r="L3941" s="11"/>
      <c r="M3941" s="676"/>
    </row>
    <row r="3942" spans="2:13" x14ac:dyDescent="0.3">
      <c r="B3942" s="676"/>
      <c r="C3942" s="725"/>
      <c r="D3942" s="117" t="s">
        <v>2371</v>
      </c>
      <c r="E3942" s="675"/>
      <c r="F3942" s="705">
        <v>-1</v>
      </c>
      <c r="G3942" s="619">
        <v>2.4</v>
      </c>
      <c r="H3942" s="715">
        <v>1.4</v>
      </c>
      <c r="I3942" s="679"/>
      <c r="J3942" s="527">
        <f t="shared" si="78"/>
        <v>-3.36</v>
      </c>
      <c r="K3942" s="107"/>
      <c r="L3942" s="11"/>
      <c r="M3942" s="676"/>
    </row>
    <row r="3943" spans="2:13" x14ac:dyDescent="0.3">
      <c r="B3943" s="676"/>
      <c r="C3943" s="725"/>
      <c r="D3943" s="117" t="s">
        <v>2390</v>
      </c>
      <c r="E3943" s="675"/>
      <c r="F3943" s="705">
        <v>-1</v>
      </c>
      <c r="G3943" s="619">
        <v>1.95</v>
      </c>
      <c r="H3943" s="715">
        <v>4.17</v>
      </c>
      <c r="I3943" s="679"/>
      <c r="J3943" s="527">
        <f t="shared" si="78"/>
        <v>-8.1314999999999991</v>
      </c>
      <c r="K3943" s="107"/>
      <c r="L3943" s="11"/>
      <c r="M3943" s="676"/>
    </row>
    <row r="3944" spans="2:13" x14ac:dyDescent="0.3">
      <c r="B3944" s="676"/>
      <c r="C3944" s="725" t="s">
        <v>1891</v>
      </c>
      <c r="D3944" s="117" t="s">
        <v>2540</v>
      </c>
      <c r="E3944" s="675" t="s">
        <v>793</v>
      </c>
      <c r="F3944" s="705">
        <v>1</v>
      </c>
      <c r="G3944" s="619">
        <v>20.2</v>
      </c>
      <c r="H3944" s="715">
        <v>3.15</v>
      </c>
      <c r="I3944" s="679"/>
      <c r="J3944" s="527">
        <f t="shared" si="78"/>
        <v>63.629999999999995</v>
      </c>
      <c r="K3944" s="107"/>
      <c r="L3944" s="11"/>
      <c r="M3944" s="676"/>
    </row>
    <row r="3945" spans="2:13" x14ac:dyDescent="0.3">
      <c r="B3945" s="676"/>
      <c r="C3945" s="725"/>
      <c r="D3945" s="117" t="s">
        <v>2297</v>
      </c>
      <c r="E3945" s="675"/>
      <c r="F3945" s="705">
        <v>-1</v>
      </c>
      <c r="G3945" s="619">
        <v>1.2</v>
      </c>
      <c r="H3945" s="715">
        <v>2.1</v>
      </c>
      <c r="I3945" s="679"/>
      <c r="J3945" s="527">
        <f t="shared" si="78"/>
        <v>-2.52</v>
      </c>
      <c r="K3945" s="107"/>
      <c r="L3945" s="11"/>
      <c r="M3945" s="676"/>
    </row>
    <row r="3946" spans="2:13" x14ac:dyDescent="0.3">
      <c r="B3946" s="676"/>
      <c r="C3946" s="725"/>
      <c r="D3946" s="117" t="s">
        <v>2297</v>
      </c>
      <c r="E3946" s="675"/>
      <c r="F3946" s="705">
        <v>-1</v>
      </c>
      <c r="G3946" s="619">
        <v>0.9</v>
      </c>
      <c r="H3946" s="715">
        <v>2.1</v>
      </c>
      <c r="I3946" s="679"/>
      <c r="J3946" s="527">
        <f t="shared" si="78"/>
        <v>-1.8900000000000001</v>
      </c>
      <c r="K3946" s="107"/>
      <c r="L3946" s="11"/>
      <c r="M3946" s="676"/>
    </row>
    <row r="3947" spans="2:13" x14ac:dyDescent="0.3">
      <c r="B3947" s="676"/>
      <c r="C3947" s="725"/>
      <c r="D3947" s="117" t="s">
        <v>2371</v>
      </c>
      <c r="E3947" s="675"/>
      <c r="F3947" s="705">
        <v>-1</v>
      </c>
      <c r="G3947" s="619">
        <v>2.4</v>
      </c>
      <c r="H3947" s="715">
        <v>1.4</v>
      </c>
      <c r="I3947" s="679"/>
      <c r="J3947" s="527">
        <f t="shared" si="78"/>
        <v>-3.36</v>
      </c>
      <c r="K3947" s="107"/>
      <c r="L3947" s="11"/>
      <c r="M3947" s="676"/>
    </row>
    <row r="3948" spans="2:13" x14ac:dyDescent="0.3">
      <c r="B3948" s="676"/>
      <c r="C3948" s="725"/>
      <c r="D3948" s="117" t="s">
        <v>2390</v>
      </c>
      <c r="E3948" s="675"/>
      <c r="F3948" s="705">
        <v>-1</v>
      </c>
      <c r="G3948" s="619">
        <v>2.15</v>
      </c>
      <c r="H3948" s="715">
        <v>3.15</v>
      </c>
      <c r="I3948" s="679"/>
      <c r="J3948" s="527">
        <f t="shared" si="78"/>
        <v>-6.7725</v>
      </c>
      <c r="K3948" s="107"/>
      <c r="L3948" s="11"/>
      <c r="M3948" s="676"/>
    </row>
    <row r="3949" spans="2:13" x14ac:dyDescent="0.3">
      <c r="B3949" s="676"/>
      <c r="C3949" s="725" t="s">
        <v>1893</v>
      </c>
      <c r="D3949" s="117" t="s">
        <v>204</v>
      </c>
      <c r="E3949" s="675" t="s">
        <v>125</v>
      </c>
      <c r="F3949" s="705">
        <v>1</v>
      </c>
      <c r="G3949" s="619">
        <v>12.6</v>
      </c>
      <c r="H3949" s="715">
        <v>1.55</v>
      </c>
      <c r="I3949" s="679"/>
      <c r="J3949" s="527">
        <f t="shared" si="78"/>
        <v>19.53</v>
      </c>
      <c r="K3949" s="107"/>
      <c r="L3949" s="11"/>
      <c r="M3949" s="676"/>
    </row>
    <row r="3950" spans="2:13" x14ac:dyDescent="0.3">
      <c r="B3950" s="676"/>
      <c r="C3950" s="725"/>
      <c r="D3950" s="117" t="s">
        <v>2297</v>
      </c>
      <c r="E3950" s="675"/>
      <c r="F3950" s="705">
        <v>-1</v>
      </c>
      <c r="G3950" s="619">
        <v>1.2</v>
      </c>
      <c r="H3950" s="715">
        <v>0.5</v>
      </c>
      <c r="I3950" s="679"/>
      <c r="J3950" s="527">
        <f t="shared" si="78"/>
        <v>-0.6</v>
      </c>
      <c r="K3950" s="107"/>
      <c r="L3950" s="11"/>
      <c r="M3950" s="676"/>
    </row>
    <row r="3951" spans="2:13" x14ac:dyDescent="0.3">
      <c r="B3951" s="676"/>
      <c r="C3951" s="725"/>
      <c r="D3951" s="117" t="s">
        <v>2390</v>
      </c>
      <c r="E3951" s="675"/>
      <c r="F3951" s="705">
        <v>-1</v>
      </c>
      <c r="G3951" s="619">
        <v>0.5</v>
      </c>
      <c r="H3951" s="715">
        <v>1.55</v>
      </c>
      <c r="I3951" s="679"/>
      <c r="J3951" s="527">
        <f t="shared" si="78"/>
        <v>-0.77500000000000002</v>
      </c>
      <c r="K3951" s="107"/>
      <c r="L3951" s="11"/>
      <c r="M3951" s="676"/>
    </row>
    <row r="3952" spans="2:13" x14ac:dyDescent="0.3">
      <c r="B3952" s="676"/>
      <c r="C3952" s="725" t="s">
        <v>2210</v>
      </c>
      <c r="D3952" s="117" t="s">
        <v>122</v>
      </c>
      <c r="E3952" s="675" t="s">
        <v>121</v>
      </c>
      <c r="F3952" s="705">
        <v>1</v>
      </c>
      <c r="G3952" s="619">
        <v>7.9</v>
      </c>
      <c r="H3952" s="715">
        <v>2.27</v>
      </c>
      <c r="I3952" s="679"/>
      <c r="J3952" s="527">
        <f t="shared" si="78"/>
        <v>17.933</v>
      </c>
      <c r="K3952" s="107"/>
      <c r="L3952" s="11"/>
      <c r="M3952" s="676"/>
    </row>
    <row r="3953" spans="2:13" x14ac:dyDescent="0.3">
      <c r="B3953" s="676"/>
      <c r="C3953" s="725"/>
      <c r="D3953" s="117" t="s">
        <v>2297</v>
      </c>
      <c r="E3953" s="675"/>
      <c r="F3953" s="705">
        <v>-1</v>
      </c>
      <c r="G3953" s="619">
        <v>0.9</v>
      </c>
      <c r="H3953" s="715">
        <v>0.2</v>
      </c>
      <c r="I3953" s="679"/>
      <c r="J3953" s="527">
        <f t="shared" si="78"/>
        <v>-0.18000000000000002</v>
      </c>
      <c r="K3953" s="107"/>
      <c r="L3953" s="11"/>
      <c r="M3953" s="676"/>
    </row>
    <row r="3954" spans="2:13" x14ac:dyDescent="0.3">
      <c r="B3954" s="676"/>
      <c r="C3954" s="725"/>
      <c r="D3954" s="117" t="s">
        <v>2371</v>
      </c>
      <c r="E3954" s="675"/>
      <c r="F3954" s="705">
        <v>-1</v>
      </c>
      <c r="G3954" s="619">
        <v>0.9</v>
      </c>
      <c r="H3954" s="715">
        <v>0.5</v>
      </c>
      <c r="I3954" s="679"/>
      <c r="J3954" s="527">
        <f t="shared" si="78"/>
        <v>-0.45</v>
      </c>
      <c r="K3954" s="107"/>
      <c r="L3954" s="11"/>
      <c r="M3954" s="676"/>
    </row>
    <row r="3955" spans="2:13" x14ac:dyDescent="0.3">
      <c r="B3955" s="676"/>
      <c r="C3955" s="725"/>
      <c r="D3955" s="117" t="s">
        <v>2390</v>
      </c>
      <c r="E3955" s="675"/>
      <c r="F3955" s="705">
        <v>-1</v>
      </c>
      <c r="G3955" s="619">
        <v>0.65</v>
      </c>
      <c r="H3955" s="715">
        <v>2.27</v>
      </c>
      <c r="I3955" s="679"/>
      <c r="J3955" s="527">
        <f t="shared" si="78"/>
        <v>-1.4755</v>
      </c>
      <c r="K3955" s="107"/>
      <c r="L3955" s="11"/>
      <c r="M3955" s="676"/>
    </row>
    <row r="3956" spans="2:13" x14ac:dyDescent="0.3">
      <c r="B3956" s="676"/>
      <c r="C3956" s="725" t="s">
        <v>2209</v>
      </c>
      <c r="D3956" s="117" t="s">
        <v>122</v>
      </c>
      <c r="E3956" s="675" t="s">
        <v>121</v>
      </c>
      <c r="F3956" s="705">
        <v>1</v>
      </c>
      <c r="G3956" s="619">
        <v>8.1999999999999993</v>
      </c>
      <c r="H3956" s="715">
        <v>2.27</v>
      </c>
      <c r="I3956" s="679"/>
      <c r="J3956" s="527">
        <f t="shared" si="78"/>
        <v>18.613999999999997</v>
      </c>
      <c r="K3956" s="107"/>
      <c r="L3956" s="11"/>
      <c r="M3956" s="676"/>
    </row>
    <row r="3957" spans="2:13" x14ac:dyDescent="0.3">
      <c r="B3957" s="676"/>
      <c r="C3957" s="725"/>
      <c r="D3957" s="117" t="s">
        <v>2297</v>
      </c>
      <c r="E3957" s="675"/>
      <c r="F3957" s="705">
        <v>-1</v>
      </c>
      <c r="G3957" s="619">
        <v>0.9</v>
      </c>
      <c r="H3957" s="715">
        <v>0.2</v>
      </c>
      <c r="I3957" s="679"/>
      <c r="J3957" s="527">
        <f t="shared" si="78"/>
        <v>-0.18000000000000002</v>
      </c>
      <c r="K3957" s="107"/>
      <c r="L3957" s="11"/>
      <c r="M3957" s="676"/>
    </row>
    <row r="3958" spans="2:13" x14ac:dyDescent="0.3">
      <c r="B3958" s="676"/>
      <c r="C3958" s="725"/>
      <c r="D3958" s="117" t="s">
        <v>2371</v>
      </c>
      <c r="E3958" s="675"/>
      <c r="F3958" s="705">
        <v>-1</v>
      </c>
      <c r="G3958" s="619">
        <v>0.9</v>
      </c>
      <c r="H3958" s="715">
        <v>0.5</v>
      </c>
      <c r="I3958" s="679"/>
      <c r="J3958" s="527">
        <f t="shared" si="78"/>
        <v>-0.45</v>
      </c>
      <c r="K3958" s="107"/>
      <c r="L3958" s="11"/>
      <c r="M3958" s="676"/>
    </row>
    <row r="3959" spans="2:13" x14ac:dyDescent="0.3">
      <c r="B3959" s="676"/>
      <c r="C3959" s="725" t="s">
        <v>1896</v>
      </c>
      <c r="D3959" s="117" t="s">
        <v>2542</v>
      </c>
      <c r="E3959" s="675" t="s">
        <v>793</v>
      </c>
      <c r="F3959" s="705">
        <v>1</v>
      </c>
      <c r="G3959" s="619">
        <v>19.95</v>
      </c>
      <c r="H3959" s="715">
        <v>3.67</v>
      </c>
      <c r="I3959" s="679"/>
      <c r="J3959" s="527">
        <f t="shared" si="78"/>
        <v>73.216499999999996</v>
      </c>
      <c r="K3959" s="107"/>
      <c r="L3959" s="11"/>
      <c r="M3959" s="676"/>
    </row>
    <row r="3960" spans="2:13" x14ac:dyDescent="0.3">
      <c r="B3960" s="676"/>
      <c r="C3960" s="725"/>
      <c r="D3960" s="117" t="s">
        <v>2297</v>
      </c>
      <c r="E3960" s="675"/>
      <c r="F3960" s="705">
        <v>-1</v>
      </c>
      <c r="G3960" s="619">
        <v>1.2</v>
      </c>
      <c r="H3960" s="715">
        <v>2.1</v>
      </c>
      <c r="I3960" s="679"/>
      <c r="J3960" s="527">
        <f t="shared" si="78"/>
        <v>-2.52</v>
      </c>
      <c r="K3960" s="107"/>
      <c r="L3960" s="11"/>
      <c r="M3960" s="676"/>
    </row>
    <row r="3961" spans="2:13" x14ac:dyDescent="0.3">
      <c r="B3961" s="676"/>
      <c r="C3961" s="725"/>
      <c r="D3961" s="117" t="s">
        <v>2297</v>
      </c>
      <c r="E3961" s="675"/>
      <c r="F3961" s="705">
        <v>-1</v>
      </c>
      <c r="G3961" s="619">
        <v>0.9</v>
      </c>
      <c r="H3961" s="715">
        <v>2.1</v>
      </c>
      <c r="I3961" s="679"/>
      <c r="J3961" s="527">
        <f t="shared" si="78"/>
        <v>-1.8900000000000001</v>
      </c>
      <c r="K3961" s="107"/>
      <c r="L3961" s="11"/>
      <c r="M3961" s="676"/>
    </row>
    <row r="3962" spans="2:13" x14ac:dyDescent="0.3">
      <c r="B3962" s="676"/>
      <c r="C3962" s="725"/>
      <c r="D3962" s="117" t="s">
        <v>2371</v>
      </c>
      <c r="E3962" s="675"/>
      <c r="F3962" s="705">
        <v>-1</v>
      </c>
      <c r="G3962" s="619">
        <v>2.4</v>
      </c>
      <c r="H3962" s="715">
        <v>1.4</v>
      </c>
      <c r="I3962" s="679"/>
      <c r="J3962" s="527">
        <f t="shared" si="78"/>
        <v>-3.36</v>
      </c>
      <c r="K3962" s="107"/>
      <c r="L3962" s="11"/>
      <c r="M3962" s="676"/>
    </row>
    <row r="3963" spans="2:13" x14ac:dyDescent="0.3">
      <c r="B3963" s="676"/>
      <c r="C3963" s="725"/>
      <c r="D3963" s="117" t="s">
        <v>2390</v>
      </c>
      <c r="E3963" s="675"/>
      <c r="F3963" s="705">
        <v>-1</v>
      </c>
      <c r="G3963" s="619">
        <v>1.2</v>
      </c>
      <c r="H3963" s="715">
        <v>3.67</v>
      </c>
      <c r="I3963" s="679"/>
      <c r="J3963" s="527">
        <f t="shared" si="78"/>
        <v>-4.4039999999999999</v>
      </c>
      <c r="K3963" s="107"/>
      <c r="L3963" s="11"/>
      <c r="M3963" s="676"/>
    </row>
    <row r="3964" spans="2:13" x14ac:dyDescent="0.3">
      <c r="B3964" s="676"/>
      <c r="C3964" s="725" t="s">
        <v>1903</v>
      </c>
      <c r="D3964" s="117" t="s">
        <v>2473</v>
      </c>
      <c r="E3964" s="675" t="s">
        <v>121</v>
      </c>
      <c r="F3964" s="705">
        <v>1</v>
      </c>
      <c r="G3964" s="619">
        <v>11.1</v>
      </c>
      <c r="H3964" s="715">
        <v>2.27</v>
      </c>
      <c r="I3964" s="679"/>
      <c r="J3964" s="527">
        <f t="shared" si="78"/>
        <v>25.196999999999999</v>
      </c>
      <c r="K3964" s="107"/>
      <c r="L3964" s="11"/>
      <c r="M3964" s="676"/>
    </row>
    <row r="3965" spans="2:13" x14ac:dyDescent="0.3">
      <c r="B3965" s="676"/>
      <c r="C3965" s="725"/>
      <c r="D3965" s="117" t="s">
        <v>2297</v>
      </c>
      <c r="E3965" s="675"/>
      <c r="F3965" s="705">
        <v>-1</v>
      </c>
      <c r="G3965" s="619">
        <v>1</v>
      </c>
      <c r="H3965" s="715">
        <v>0.2</v>
      </c>
      <c r="I3965" s="679"/>
      <c r="J3965" s="527">
        <f t="shared" si="78"/>
        <v>-0.2</v>
      </c>
      <c r="K3965" s="107"/>
      <c r="L3965" s="11"/>
      <c r="M3965" s="676"/>
    </row>
    <row r="3966" spans="2:13" x14ac:dyDescent="0.3">
      <c r="B3966" s="676"/>
      <c r="C3966" s="725"/>
      <c r="D3966" s="117" t="s">
        <v>2371</v>
      </c>
      <c r="E3966" s="675"/>
      <c r="F3966" s="705">
        <v>-2</v>
      </c>
      <c r="G3966" s="619">
        <v>1.2</v>
      </c>
      <c r="H3966" s="715">
        <v>0.5</v>
      </c>
      <c r="I3966" s="679"/>
      <c r="J3966" s="527">
        <f t="shared" si="78"/>
        <v>-1.2</v>
      </c>
      <c r="K3966" s="107"/>
      <c r="L3966" s="11"/>
      <c r="M3966" s="676"/>
    </row>
    <row r="3967" spans="2:13" x14ac:dyDescent="0.3">
      <c r="B3967" s="676"/>
      <c r="C3967" s="725" t="s">
        <v>1905</v>
      </c>
      <c r="D3967" s="117" t="s">
        <v>2474</v>
      </c>
      <c r="E3967" s="675" t="s">
        <v>125</v>
      </c>
      <c r="F3967" s="705">
        <v>1</v>
      </c>
      <c r="G3967" s="619">
        <v>12</v>
      </c>
      <c r="H3967" s="715">
        <v>2.57</v>
      </c>
      <c r="I3967" s="679"/>
      <c r="J3967" s="527">
        <f t="shared" si="78"/>
        <v>30.839999999999996</v>
      </c>
      <c r="K3967" s="107"/>
      <c r="L3967" s="11"/>
      <c r="M3967" s="676"/>
    </row>
    <row r="3968" spans="2:13" x14ac:dyDescent="0.3">
      <c r="B3968" s="676"/>
      <c r="C3968" s="725"/>
      <c r="D3968" s="117" t="s">
        <v>2297</v>
      </c>
      <c r="E3968" s="675"/>
      <c r="F3968" s="705">
        <v>-2</v>
      </c>
      <c r="G3968" s="619">
        <v>0.9</v>
      </c>
      <c r="H3968" s="715">
        <v>0.5</v>
      </c>
      <c r="I3968" s="679"/>
      <c r="J3968" s="527">
        <f t="shared" si="78"/>
        <v>-0.9</v>
      </c>
      <c r="K3968" s="107"/>
      <c r="L3968" s="11"/>
      <c r="M3968" s="676"/>
    </row>
    <row r="3969" spans="2:13" x14ac:dyDescent="0.3">
      <c r="B3969" s="676"/>
      <c r="C3969" s="725"/>
      <c r="D3969" s="117" t="s">
        <v>2297</v>
      </c>
      <c r="E3969" s="675"/>
      <c r="F3969" s="705">
        <v>-1</v>
      </c>
      <c r="G3969" s="619">
        <v>0.6</v>
      </c>
      <c r="H3969" s="715">
        <v>0.4</v>
      </c>
      <c r="I3969" s="679"/>
      <c r="J3969" s="527">
        <f t="shared" si="78"/>
        <v>-0.24</v>
      </c>
      <c r="K3969" s="107"/>
      <c r="L3969" s="11"/>
      <c r="M3969" s="676"/>
    </row>
    <row r="3970" spans="2:13" x14ac:dyDescent="0.3">
      <c r="B3970" s="676"/>
      <c r="C3970" s="725"/>
      <c r="D3970" s="117"/>
      <c r="E3970" s="675" t="s">
        <v>2475</v>
      </c>
      <c r="F3970" s="705">
        <v>-1</v>
      </c>
      <c r="G3970" s="619">
        <v>0.8</v>
      </c>
      <c r="H3970" s="715">
        <v>1</v>
      </c>
      <c r="I3970" s="679"/>
      <c r="J3970" s="527">
        <f t="shared" si="78"/>
        <v>-0.8</v>
      </c>
      <c r="K3970" s="107"/>
      <c r="L3970" s="11"/>
      <c r="M3970" s="676"/>
    </row>
    <row r="3971" spans="2:13" x14ac:dyDescent="0.3">
      <c r="B3971" s="676"/>
      <c r="C3971" s="725" t="s">
        <v>2476</v>
      </c>
      <c r="D3971" s="117" t="s">
        <v>684</v>
      </c>
      <c r="E3971" s="675" t="s">
        <v>125</v>
      </c>
      <c r="F3971" s="705">
        <v>1</v>
      </c>
      <c r="G3971" s="619">
        <v>4.7</v>
      </c>
      <c r="H3971" s="715">
        <v>2.57</v>
      </c>
      <c r="I3971" s="679"/>
      <c r="J3971" s="527">
        <f t="shared" si="78"/>
        <v>12.078999999999999</v>
      </c>
      <c r="K3971" s="107"/>
      <c r="L3971" s="11"/>
      <c r="M3971" s="676"/>
    </row>
    <row r="3972" spans="2:13" x14ac:dyDescent="0.3">
      <c r="B3972" s="676"/>
      <c r="C3972" s="725" t="s">
        <v>1915</v>
      </c>
      <c r="D3972" s="117" t="s">
        <v>141</v>
      </c>
      <c r="E3972" s="675" t="s">
        <v>121</v>
      </c>
      <c r="F3972" s="705">
        <v>1</v>
      </c>
      <c r="G3972" s="619">
        <v>8.6999999999999993</v>
      </c>
      <c r="H3972" s="715">
        <v>1.77</v>
      </c>
      <c r="I3972" s="679"/>
      <c r="J3972" s="527">
        <f t="shared" si="78"/>
        <v>15.398999999999999</v>
      </c>
      <c r="K3972" s="107"/>
      <c r="L3972" s="11"/>
      <c r="M3972" s="676"/>
    </row>
    <row r="3973" spans="2:13" x14ac:dyDescent="0.3">
      <c r="B3973" s="676"/>
      <c r="C3973" s="725"/>
      <c r="D3973" s="117" t="s">
        <v>2297</v>
      </c>
      <c r="E3973" s="675"/>
      <c r="F3973" s="705">
        <v>-1</v>
      </c>
      <c r="G3973" s="619">
        <v>0.9</v>
      </c>
      <c r="H3973" s="715">
        <v>0.2</v>
      </c>
      <c r="I3973" s="679"/>
      <c r="J3973" s="527">
        <f t="shared" si="78"/>
        <v>-0.18000000000000002</v>
      </c>
      <c r="K3973" s="107"/>
      <c r="L3973" s="11"/>
      <c r="M3973" s="676"/>
    </row>
    <row r="3974" spans="2:13" x14ac:dyDescent="0.3">
      <c r="B3974" s="676"/>
      <c r="C3974" s="725"/>
      <c r="D3974" s="117" t="s">
        <v>2371</v>
      </c>
      <c r="E3974" s="675"/>
      <c r="F3974" s="705">
        <v>-1</v>
      </c>
      <c r="G3974" s="619">
        <v>0.6</v>
      </c>
      <c r="H3974" s="715">
        <v>0.5</v>
      </c>
      <c r="I3974" s="679"/>
      <c r="J3974" s="527">
        <f t="shared" si="78"/>
        <v>-0.3</v>
      </c>
      <c r="K3974" s="107"/>
      <c r="L3974" s="11"/>
      <c r="M3974" s="676"/>
    </row>
    <row r="3975" spans="2:13" x14ac:dyDescent="0.3">
      <c r="B3975" s="676"/>
      <c r="C3975" s="725"/>
      <c r="D3975" s="117" t="s">
        <v>2390</v>
      </c>
      <c r="E3975" s="675"/>
      <c r="F3975" s="705">
        <v>-1</v>
      </c>
      <c r="G3975" s="619">
        <v>1.1499999999999999</v>
      </c>
      <c r="H3975" s="715">
        <v>1.77</v>
      </c>
      <c r="I3975" s="679"/>
      <c r="J3975" s="527">
        <f t="shared" si="78"/>
        <v>-2.0354999999999999</v>
      </c>
      <c r="K3975" s="107"/>
      <c r="L3975" s="11"/>
      <c r="M3975" s="676"/>
    </row>
    <row r="3976" spans="2:13" x14ac:dyDescent="0.3">
      <c r="B3976" s="676"/>
      <c r="C3976" s="725" t="s">
        <v>1914</v>
      </c>
      <c r="D3976" s="117" t="s">
        <v>177</v>
      </c>
      <c r="E3976" s="675" t="s">
        <v>786</v>
      </c>
      <c r="F3976" s="705">
        <v>1</v>
      </c>
      <c r="G3976" s="619">
        <v>8</v>
      </c>
      <c r="H3976" s="715">
        <v>2.67</v>
      </c>
      <c r="I3976" s="679"/>
      <c r="J3976" s="527">
        <f t="shared" si="78"/>
        <v>21.36</v>
      </c>
      <c r="K3976" s="107"/>
      <c r="L3976" s="11"/>
      <c r="M3976" s="676"/>
    </row>
    <row r="3977" spans="2:13" x14ac:dyDescent="0.3">
      <c r="B3977" s="676"/>
      <c r="C3977" s="725"/>
      <c r="D3977" s="117" t="s">
        <v>2297</v>
      </c>
      <c r="E3977" s="675"/>
      <c r="F3977" s="705">
        <v>-1</v>
      </c>
      <c r="G3977" s="619">
        <v>0.9</v>
      </c>
      <c r="H3977" s="715">
        <v>0.5</v>
      </c>
      <c r="I3977" s="679"/>
      <c r="J3977" s="527">
        <f t="shared" si="78"/>
        <v>-0.45</v>
      </c>
      <c r="K3977" s="107"/>
      <c r="L3977" s="11"/>
      <c r="M3977" s="676"/>
    </row>
    <row r="3978" spans="2:13" x14ac:dyDescent="0.3">
      <c r="B3978" s="676"/>
      <c r="C3978" s="725"/>
      <c r="D3978" s="117" t="s">
        <v>2371</v>
      </c>
      <c r="E3978" s="675"/>
      <c r="F3978" s="705">
        <v>-1</v>
      </c>
      <c r="G3978" s="619">
        <v>0.6</v>
      </c>
      <c r="H3978" s="715">
        <v>0.5</v>
      </c>
      <c r="I3978" s="679"/>
      <c r="J3978" s="527">
        <f t="shared" si="78"/>
        <v>-0.3</v>
      </c>
      <c r="K3978" s="107"/>
      <c r="L3978" s="11"/>
      <c r="M3978" s="676"/>
    </row>
    <row r="3979" spans="2:13" x14ac:dyDescent="0.3">
      <c r="B3979" s="676"/>
      <c r="C3979" s="725" t="s">
        <v>1913</v>
      </c>
      <c r="D3979" s="117" t="s">
        <v>2374</v>
      </c>
      <c r="E3979" s="675" t="s">
        <v>782</v>
      </c>
      <c r="F3979" s="705">
        <v>1</v>
      </c>
      <c r="G3979" s="619">
        <v>8.4</v>
      </c>
      <c r="H3979" s="715">
        <v>2.0699999999999998</v>
      </c>
      <c r="I3979" s="679"/>
      <c r="J3979" s="527">
        <f t="shared" si="78"/>
        <v>17.387999999999998</v>
      </c>
      <c r="K3979" s="107"/>
      <c r="L3979" s="11"/>
      <c r="M3979" s="676"/>
    </row>
    <row r="3980" spans="2:13" x14ac:dyDescent="0.3">
      <c r="B3980" s="676"/>
      <c r="C3980" s="725"/>
      <c r="D3980" s="117" t="s">
        <v>2371</v>
      </c>
      <c r="E3980" s="675"/>
      <c r="F3980" s="705">
        <v>-1</v>
      </c>
      <c r="G3980" s="619">
        <v>1.2</v>
      </c>
      <c r="H3980" s="715">
        <v>0.5</v>
      </c>
      <c r="I3980" s="679"/>
      <c r="J3980" s="527">
        <f t="shared" si="78"/>
        <v>-0.6</v>
      </c>
      <c r="K3980" s="107"/>
      <c r="L3980" s="11"/>
      <c r="M3980" s="676"/>
    </row>
    <row r="3981" spans="2:13" x14ac:dyDescent="0.3">
      <c r="B3981" s="676"/>
      <c r="C3981" s="725" t="s">
        <v>1912</v>
      </c>
      <c r="D3981" s="117" t="s">
        <v>142</v>
      </c>
      <c r="E3981" s="675" t="s">
        <v>121</v>
      </c>
      <c r="F3981" s="705">
        <v>1</v>
      </c>
      <c r="G3981" s="619">
        <v>11.8</v>
      </c>
      <c r="H3981" s="715">
        <v>2.27</v>
      </c>
      <c r="I3981" s="679"/>
      <c r="J3981" s="527">
        <f t="shared" si="78"/>
        <v>26.786000000000001</v>
      </c>
      <c r="K3981" s="107"/>
      <c r="L3981" s="11"/>
      <c r="M3981" s="676"/>
    </row>
    <row r="3982" spans="2:13" x14ac:dyDescent="0.3">
      <c r="B3982" s="676"/>
      <c r="C3982" s="725"/>
      <c r="D3982" s="117" t="s">
        <v>2297</v>
      </c>
      <c r="E3982" s="675"/>
      <c r="F3982" s="705">
        <v>-1</v>
      </c>
      <c r="G3982" s="619">
        <v>0.9</v>
      </c>
      <c r="H3982" s="715">
        <v>0.2</v>
      </c>
      <c r="I3982" s="679"/>
      <c r="J3982" s="527">
        <f t="shared" si="78"/>
        <v>-0.18000000000000002</v>
      </c>
      <c r="K3982" s="107"/>
      <c r="L3982" s="11"/>
      <c r="M3982" s="676"/>
    </row>
    <row r="3983" spans="2:13" x14ac:dyDescent="0.3">
      <c r="B3983" s="676"/>
      <c r="C3983" s="725" t="s">
        <v>2176</v>
      </c>
      <c r="D3983" s="117" t="s">
        <v>2543</v>
      </c>
      <c r="E3983" s="675" t="s">
        <v>793</v>
      </c>
      <c r="F3983" s="705">
        <v>1</v>
      </c>
      <c r="G3983" s="619">
        <v>15.8</v>
      </c>
      <c r="H3983" s="715">
        <v>3.67</v>
      </c>
      <c r="I3983" s="679"/>
      <c r="J3983" s="527">
        <f t="shared" si="78"/>
        <v>57.986000000000004</v>
      </c>
      <c r="K3983" s="107"/>
      <c r="L3983" s="11"/>
      <c r="M3983" s="676"/>
    </row>
    <row r="3984" spans="2:13" x14ac:dyDescent="0.3">
      <c r="B3984" s="676"/>
      <c r="C3984" s="725"/>
      <c r="D3984" s="117" t="s">
        <v>2297</v>
      </c>
      <c r="E3984" s="675"/>
      <c r="F3984" s="705">
        <v>-1</v>
      </c>
      <c r="G3984" s="619">
        <v>1.2</v>
      </c>
      <c r="H3984" s="715">
        <v>2.1</v>
      </c>
      <c r="I3984" s="679"/>
      <c r="J3984" s="527">
        <f t="shared" si="78"/>
        <v>-2.52</v>
      </c>
      <c r="K3984" s="107"/>
      <c r="L3984" s="11"/>
      <c r="M3984" s="676"/>
    </row>
    <row r="3985" spans="2:13" x14ac:dyDescent="0.3">
      <c r="B3985" s="676"/>
      <c r="C3985" s="725"/>
      <c r="D3985" s="117" t="s">
        <v>2297</v>
      </c>
      <c r="E3985" s="675"/>
      <c r="F3985" s="705">
        <v>-1</v>
      </c>
      <c r="G3985" s="619">
        <v>1</v>
      </c>
      <c r="H3985" s="715">
        <v>2.1</v>
      </c>
      <c r="I3985" s="679"/>
      <c r="J3985" s="527">
        <f t="shared" si="78"/>
        <v>-2.1</v>
      </c>
      <c r="K3985" s="107"/>
      <c r="L3985" s="11"/>
      <c r="M3985" s="676"/>
    </row>
    <row r="3986" spans="2:13" x14ac:dyDescent="0.3">
      <c r="B3986" s="676"/>
      <c r="C3986" s="725"/>
      <c r="D3986" s="117" t="s">
        <v>2297</v>
      </c>
      <c r="E3986" s="675"/>
      <c r="F3986" s="705">
        <v>-1</v>
      </c>
      <c r="G3986" s="619">
        <v>0.9</v>
      </c>
      <c r="H3986" s="715">
        <v>2.1</v>
      </c>
      <c r="I3986" s="679"/>
      <c r="J3986" s="527">
        <f t="shared" si="78"/>
        <v>-1.8900000000000001</v>
      </c>
      <c r="K3986" s="107"/>
      <c r="L3986" s="11"/>
      <c r="M3986" s="676"/>
    </row>
    <row r="3987" spans="2:13" x14ac:dyDescent="0.3">
      <c r="B3987" s="676"/>
      <c r="C3987" s="725"/>
      <c r="D3987" s="117" t="s">
        <v>2371</v>
      </c>
      <c r="E3987" s="675"/>
      <c r="F3987" s="705">
        <v>-1</v>
      </c>
      <c r="G3987" s="619">
        <v>1.6</v>
      </c>
      <c r="H3987" s="715">
        <v>1.4</v>
      </c>
      <c r="I3987" s="679"/>
      <c r="J3987" s="527">
        <f t="shared" si="78"/>
        <v>-2.2399999999999998</v>
      </c>
      <c r="K3987" s="107"/>
      <c r="L3987" s="11"/>
      <c r="M3987" s="676"/>
    </row>
    <row r="3988" spans="2:13" x14ac:dyDescent="0.3">
      <c r="B3988" s="676"/>
      <c r="C3988" s="725"/>
      <c r="D3988" s="117" t="s">
        <v>2390</v>
      </c>
      <c r="E3988" s="675"/>
      <c r="F3988" s="705">
        <v>-1</v>
      </c>
      <c r="G3988" s="619">
        <v>1</v>
      </c>
      <c r="H3988" s="715">
        <v>3.67</v>
      </c>
      <c r="I3988" s="679"/>
      <c r="J3988" s="527">
        <f t="shared" si="78"/>
        <v>-3.67</v>
      </c>
      <c r="K3988" s="107"/>
      <c r="L3988" s="11"/>
      <c r="M3988" s="676"/>
    </row>
    <row r="3989" spans="2:13" x14ac:dyDescent="0.3">
      <c r="B3989" s="676"/>
      <c r="C3989" s="725" t="s">
        <v>2165</v>
      </c>
      <c r="D3989" s="117" t="s">
        <v>122</v>
      </c>
      <c r="E3989" s="675" t="s">
        <v>121</v>
      </c>
      <c r="F3989" s="705">
        <v>1</v>
      </c>
      <c r="G3989" s="619">
        <v>8.6</v>
      </c>
      <c r="H3989" s="715">
        <v>1.77</v>
      </c>
      <c r="I3989" s="679"/>
      <c r="J3989" s="527">
        <f t="shared" ref="J3989:J3994" si="79">PRODUCT(F3989:I3989)</f>
        <v>15.222</v>
      </c>
      <c r="K3989" s="107"/>
      <c r="L3989" s="11"/>
      <c r="M3989" s="676"/>
    </row>
    <row r="3990" spans="2:13" x14ac:dyDescent="0.3">
      <c r="B3990" s="676"/>
      <c r="C3990" s="725"/>
      <c r="D3990" s="117" t="s">
        <v>2297</v>
      </c>
      <c r="E3990" s="675"/>
      <c r="F3990" s="705">
        <v>-1</v>
      </c>
      <c r="G3990" s="619">
        <v>0.9</v>
      </c>
      <c r="H3990" s="715">
        <v>0.2</v>
      </c>
      <c r="I3990" s="679"/>
      <c r="J3990" s="527">
        <f t="shared" si="79"/>
        <v>-0.18000000000000002</v>
      </c>
      <c r="K3990" s="107"/>
      <c r="L3990" s="11"/>
      <c r="M3990" s="676"/>
    </row>
    <row r="3991" spans="2:13" x14ac:dyDescent="0.3">
      <c r="B3991" s="676"/>
      <c r="C3991" s="725"/>
      <c r="D3991" s="117" t="s">
        <v>2371</v>
      </c>
      <c r="E3991" s="675"/>
      <c r="F3991" s="705">
        <v>-1</v>
      </c>
      <c r="G3991" s="619">
        <v>1.2</v>
      </c>
      <c r="H3991" s="715">
        <v>0.5</v>
      </c>
      <c r="I3991" s="679"/>
      <c r="J3991" s="527">
        <f t="shared" si="79"/>
        <v>-0.6</v>
      </c>
      <c r="K3991" s="107"/>
      <c r="L3991" s="11"/>
      <c r="M3991" s="676"/>
    </row>
    <row r="3992" spans="2:13" x14ac:dyDescent="0.3">
      <c r="B3992" s="676"/>
      <c r="C3992" s="725"/>
      <c r="D3992" s="117" t="s">
        <v>2390</v>
      </c>
      <c r="E3992" s="675"/>
      <c r="F3992" s="705">
        <v>-1</v>
      </c>
      <c r="G3992" s="619">
        <v>0.5</v>
      </c>
      <c r="H3992" s="715">
        <v>1.77</v>
      </c>
      <c r="I3992" s="679"/>
      <c r="J3992" s="527">
        <f t="shared" si="79"/>
        <v>-0.88500000000000001</v>
      </c>
      <c r="K3992" s="107"/>
      <c r="L3992" s="11"/>
      <c r="M3992" s="676"/>
    </row>
    <row r="3993" spans="2:13" x14ac:dyDescent="0.3">
      <c r="B3993" s="676"/>
      <c r="C3993" s="725" t="s">
        <v>1910</v>
      </c>
      <c r="D3993" s="117" t="s">
        <v>156</v>
      </c>
      <c r="E3993" s="675" t="s">
        <v>793</v>
      </c>
      <c r="F3993" s="705">
        <v>1</v>
      </c>
      <c r="G3993" s="619">
        <v>8.9</v>
      </c>
      <c r="H3993" s="715">
        <v>4.17</v>
      </c>
      <c r="I3993" s="679"/>
      <c r="J3993" s="527">
        <f t="shared" si="79"/>
        <v>37.113</v>
      </c>
      <c r="K3993" s="107"/>
      <c r="L3993" s="11"/>
      <c r="M3993" s="676"/>
    </row>
    <row r="3994" spans="2:13" x14ac:dyDescent="0.3">
      <c r="B3994" s="676"/>
      <c r="C3994" s="725"/>
      <c r="D3994" s="117" t="s">
        <v>2297</v>
      </c>
      <c r="E3994" s="675"/>
      <c r="F3994" s="705">
        <v>-2</v>
      </c>
      <c r="G3994" s="619">
        <v>1</v>
      </c>
      <c r="H3994" s="715">
        <v>2.1</v>
      </c>
      <c r="I3994" s="679"/>
      <c r="J3994" s="527">
        <f t="shared" si="79"/>
        <v>-4.2</v>
      </c>
      <c r="K3994" s="107"/>
      <c r="L3994" s="11"/>
      <c r="M3994" s="676"/>
    </row>
    <row r="3995" spans="2:13" x14ac:dyDescent="0.3">
      <c r="B3995" s="676"/>
      <c r="C3995" s="725" t="s">
        <v>2213</v>
      </c>
      <c r="D3995" s="117" t="s">
        <v>122</v>
      </c>
      <c r="E3995" s="675" t="s">
        <v>121</v>
      </c>
      <c r="F3995" s="705">
        <v>1</v>
      </c>
      <c r="G3995" s="619">
        <v>7.9</v>
      </c>
      <c r="H3995" s="715">
        <v>2.27</v>
      </c>
      <c r="I3995" s="679"/>
      <c r="J3995" s="527">
        <f t="shared" si="78"/>
        <v>17.933</v>
      </c>
      <c r="K3995" s="107"/>
      <c r="L3995" s="11"/>
      <c r="M3995" s="676"/>
    </row>
    <row r="3996" spans="2:13" x14ac:dyDescent="0.3">
      <c r="B3996" s="676"/>
      <c r="C3996" s="725"/>
      <c r="D3996" s="117" t="s">
        <v>2297</v>
      </c>
      <c r="E3996" s="675"/>
      <c r="F3996" s="705">
        <v>-1</v>
      </c>
      <c r="G3996" s="619">
        <v>0.9</v>
      </c>
      <c r="H3996" s="715">
        <v>0.2</v>
      </c>
      <c r="I3996" s="679"/>
      <c r="J3996" s="527">
        <f t="shared" si="78"/>
        <v>-0.18000000000000002</v>
      </c>
      <c r="K3996" s="107"/>
      <c r="L3996" s="11"/>
      <c r="M3996" s="676"/>
    </row>
    <row r="3997" spans="2:13" x14ac:dyDescent="0.3">
      <c r="B3997" s="676"/>
      <c r="C3997" s="725"/>
      <c r="D3997" s="117" t="s">
        <v>2371</v>
      </c>
      <c r="E3997" s="675"/>
      <c r="F3997" s="705">
        <v>-1</v>
      </c>
      <c r="G3997" s="619">
        <v>1.2</v>
      </c>
      <c r="H3997" s="715">
        <v>0.5</v>
      </c>
      <c r="I3997" s="679"/>
      <c r="J3997" s="527">
        <f t="shared" si="78"/>
        <v>-0.6</v>
      </c>
      <c r="K3997" s="107"/>
      <c r="L3997" s="11"/>
      <c r="M3997" s="676"/>
    </row>
    <row r="3998" spans="2:13" x14ac:dyDescent="0.3">
      <c r="B3998" s="676"/>
      <c r="C3998" s="725" t="s">
        <v>1909</v>
      </c>
      <c r="D3998" s="117" t="s">
        <v>1226</v>
      </c>
      <c r="E3998" s="675" t="s">
        <v>129</v>
      </c>
      <c r="F3998" s="705">
        <v>1</v>
      </c>
      <c r="G3998" s="619">
        <v>7.5</v>
      </c>
      <c r="H3998" s="715">
        <v>4.07</v>
      </c>
      <c r="I3998" s="679"/>
      <c r="J3998" s="527">
        <f t="shared" si="78"/>
        <v>30.525000000000002</v>
      </c>
      <c r="K3998" s="107"/>
      <c r="L3998" s="11"/>
      <c r="M3998" s="676"/>
    </row>
    <row r="3999" spans="2:13" x14ac:dyDescent="0.3">
      <c r="B3999" s="676"/>
      <c r="C3999" s="725"/>
      <c r="D3999" s="117" t="s">
        <v>2297</v>
      </c>
      <c r="E3999" s="675"/>
      <c r="F3999" s="705">
        <v>-1</v>
      </c>
      <c r="G3999" s="619">
        <v>0.9</v>
      </c>
      <c r="H3999" s="715">
        <v>2</v>
      </c>
      <c r="I3999" s="679"/>
      <c r="J3999" s="527">
        <f t="shared" si="78"/>
        <v>-1.8</v>
      </c>
      <c r="K3999" s="107"/>
      <c r="L3999" s="11"/>
      <c r="M3999" s="676"/>
    </row>
    <row r="4000" spans="2:13" x14ac:dyDescent="0.3">
      <c r="B4000" s="676"/>
      <c r="C4000" s="725" t="s">
        <v>1906</v>
      </c>
      <c r="D4000" s="117" t="s">
        <v>2544</v>
      </c>
      <c r="E4000" s="675" t="s">
        <v>793</v>
      </c>
      <c r="F4000" s="705">
        <v>1</v>
      </c>
      <c r="G4000" s="619">
        <v>19</v>
      </c>
      <c r="H4000" s="715">
        <v>3.67</v>
      </c>
      <c r="I4000" s="679"/>
      <c r="J4000" s="527">
        <f t="shared" si="78"/>
        <v>69.73</v>
      </c>
      <c r="K4000" s="107"/>
      <c r="L4000" s="11"/>
      <c r="M4000" s="676"/>
    </row>
    <row r="4001" spans="2:13" x14ac:dyDescent="0.3">
      <c r="B4001" s="676"/>
      <c r="C4001" s="725"/>
      <c r="D4001" s="117" t="s">
        <v>2297</v>
      </c>
      <c r="E4001" s="675"/>
      <c r="F4001" s="705">
        <v>-1</v>
      </c>
      <c r="G4001" s="619">
        <v>1.2</v>
      </c>
      <c r="H4001" s="715">
        <v>2.1</v>
      </c>
      <c r="I4001" s="679"/>
      <c r="J4001" s="527">
        <f t="shared" si="78"/>
        <v>-2.52</v>
      </c>
      <c r="K4001" s="107"/>
      <c r="L4001" s="11"/>
      <c r="M4001" s="676"/>
    </row>
    <row r="4002" spans="2:13" x14ac:dyDescent="0.3">
      <c r="B4002" s="676"/>
      <c r="C4002" s="725"/>
      <c r="D4002" s="117" t="s">
        <v>2297</v>
      </c>
      <c r="E4002" s="675"/>
      <c r="F4002" s="705">
        <v>-1</v>
      </c>
      <c r="G4002" s="619">
        <v>0.9</v>
      </c>
      <c r="H4002" s="715">
        <v>2.1</v>
      </c>
      <c r="I4002" s="679"/>
      <c r="J4002" s="527">
        <f t="shared" si="78"/>
        <v>-1.8900000000000001</v>
      </c>
      <c r="K4002" s="107"/>
      <c r="L4002" s="11"/>
      <c r="M4002" s="676"/>
    </row>
    <row r="4003" spans="2:13" x14ac:dyDescent="0.3">
      <c r="B4003" s="676"/>
      <c r="C4003" s="725"/>
      <c r="D4003" s="117" t="s">
        <v>2371</v>
      </c>
      <c r="E4003" s="675"/>
      <c r="F4003" s="705">
        <v>-1</v>
      </c>
      <c r="G4003" s="619">
        <v>1.8</v>
      </c>
      <c r="H4003" s="715">
        <v>1.4</v>
      </c>
      <c r="I4003" s="679"/>
      <c r="J4003" s="527">
        <f t="shared" si="78"/>
        <v>-2.52</v>
      </c>
      <c r="K4003" s="107"/>
      <c r="L4003" s="11"/>
      <c r="M4003" s="676"/>
    </row>
    <row r="4004" spans="2:13" x14ac:dyDescent="0.3">
      <c r="B4004" s="676"/>
      <c r="C4004" s="725"/>
      <c r="D4004" s="117" t="s">
        <v>2390</v>
      </c>
      <c r="E4004" s="675"/>
      <c r="F4004" s="705">
        <v>-1</v>
      </c>
      <c r="G4004" s="619">
        <v>1.65</v>
      </c>
      <c r="H4004" s="715">
        <v>3.67</v>
      </c>
      <c r="I4004" s="679"/>
      <c r="J4004" s="527">
        <f t="shared" si="78"/>
        <v>-6.0554999999999994</v>
      </c>
      <c r="K4004" s="107"/>
      <c r="L4004" s="11"/>
      <c r="M4004" s="676"/>
    </row>
    <row r="4005" spans="2:13" x14ac:dyDescent="0.3">
      <c r="B4005" s="676"/>
      <c r="C4005" s="725" t="s">
        <v>2477</v>
      </c>
      <c r="D4005" s="117" t="s">
        <v>2478</v>
      </c>
      <c r="E4005" s="675" t="s">
        <v>125</v>
      </c>
      <c r="F4005" s="705">
        <v>1</v>
      </c>
      <c r="G4005" s="619">
        <v>19.600000000000001</v>
      </c>
      <c r="H4005" s="715">
        <v>2.0699999999999998</v>
      </c>
      <c r="I4005" s="679"/>
      <c r="J4005" s="527">
        <f t="shared" si="78"/>
        <v>40.572000000000003</v>
      </c>
      <c r="K4005" s="107"/>
      <c r="L4005" s="11"/>
      <c r="M4005" s="676"/>
    </row>
    <row r="4006" spans="2:13" x14ac:dyDescent="0.3">
      <c r="B4006" s="676"/>
      <c r="C4006" s="725"/>
      <c r="D4006" s="117" t="s">
        <v>2297</v>
      </c>
      <c r="E4006" s="675"/>
      <c r="F4006" s="705">
        <v>-1</v>
      </c>
      <c r="G4006" s="619">
        <v>2.6</v>
      </c>
      <c r="H4006" s="715">
        <v>0.5</v>
      </c>
      <c r="I4006" s="679"/>
      <c r="J4006" s="527">
        <f t="shared" si="78"/>
        <v>-1.3</v>
      </c>
      <c r="K4006" s="107"/>
      <c r="L4006" s="11"/>
      <c r="M4006" s="676"/>
    </row>
    <row r="4007" spans="2:13" x14ac:dyDescent="0.3">
      <c r="B4007" s="676"/>
      <c r="C4007" s="725"/>
      <c r="D4007" s="117" t="s">
        <v>2297</v>
      </c>
      <c r="E4007" s="675"/>
      <c r="F4007" s="705">
        <v>-2</v>
      </c>
      <c r="G4007" s="619">
        <v>1.2</v>
      </c>
      <c r="H4007" s="715">
        <v>0.5</v>
      </c>
      <c r="I4007" s="679"/>
      <c r="J4007" s="527">
        <f t="shared" si="78"/>
        <v>-1.2</v>
      </c>
      <c r="K4007" s="107"/>
      <c r="L4007" s="11"/>
      <c r="M4007" s="676"/>
    </row>
    <row r="4008" spans="2:13" x14ac:dyDescent="0.3">
      <c r="B4008" s="676"/>
      <c r="C4008" s="725"/>
      <c r="D4008" s="117" t="s">
        <v>2297</v>
      </c>
      <c r="E4008" s="675"/>
      <c r="F4008" s="705">
        <v>-3</v>
      </c>
      <c r="G4008" s="619">
        <v>0.9</v>
      </c>
      <c r="H4008" s="715">
        <v>0.5</v>
      </c>
      <c r="I4008" s="679"/>
      <c r="J4008" s="527">
        <f t="shared" si="78"/>
        <v>-1.35</v>
      </c>
      <c r="K4008" s="107"/>
      <c r="L4008" s="11"/>
      <c r="M4008" s="676"/>
    </row>
    <row r="4009" spans="2:13" x14ac:dyDescent="0.3">
      <c r="B4009" s="676"/>
      <c r="C4009" s="725"/>
      <c r="D4009" s="117" t="s">
        <v>2390</v>
      </c>
      <c r="E4009" s="675"/>
      <c r="F4009" s="705">
        <v>-1</v>
      </c>
      <c r="G4009" s="619">
        <v>0.65</v>
      </c>
      <c r="H4009" s="715">
        <v>2.0699999999999998</v>
      </c>
      <c r="I4009" s="679"/>
      <c r="J4009" s="527">
        <f t="shared" si="78"/>
        <v>-1.3454999999999999</v>
      </c>
      <c r="K4009" s="107"/>
      <c r="L4009" s="11"/>
      <c r="M4009" s="676"/>
    </row>
    <row r="4010" spans="2:13" x14ac:dyDescent="0.3">
      <c r="B4010" s="676"/>
      <c r="C4010" s="725" t="s">
        <v>1916</v>
      </c>
      <c r="D4010" s="117" t="s">
        <v>2545</v>
      </c>
      <c r="E4010" s="675" t="s">
        <v>793</v>
      </c>
      <c r="F4010" s="705">
        <v>1</v>
      </c>
      <c r="G4010" s="619">
        <v>26.5</v>
      </c>
      <c r="H4010" s="715">
        <v>3.67</v>
      </c>
      <c r="I4010" s="679"/>
      <c r="J4010" s="527">
        <f t="shared" si="78"/>
        <v>97.254999999999995</v>
      </c>
      <c r="K4010" s="107"/>
      <c r="L4010" s="11"/>
      <c r="M4010" s="676"/>
    </row>
    <row r="4011" spans="2:13" x14ac:dyDescent="0.3">
      <c r="B4011" s="676"/>
      <c r="C4011" s="725"/>
      <c r="D4011" s="117" t="s">
        <v>2297</v>
      </c>
      <c r="E4011" s="675"/>
      <c r="F4011" s="705">
        <v>-1</v>
      </c>
      <c r="G4011" s="619">
        <v>1.2</v>
      </c>
      <c r="H4011" s="715">
        <v>2.1</v>
      </c>
      <c r="I4011" s="679"/>
      <c r="J4011" s="527">
        <f t="shared" si="78"/>
        <v>-2.52</v>
      </c>
      <c r="K4011" s="107"/>
      <c r="L4011" s="11"/>
      <c r="M4011" s="676"/>
    </row>
    <row r="4012" spans="2:13" x14ac:dyDescent="0.3">
      <c r="B4012" s="676"/>
      <c r="C4012" s="725"/>
      <c r="D4012" s="117" t="s">
        <v>2297</v>
      </c>
      <c r="E4012" s="675"/>
      <c r="F4012" s="705">
        <v>-1</v>
      </c>
      <c r="G4012" s="619">
        <v>0.9</v>
      </c>
      <c r="H4012" s="715">
        <v>2.1</v>
      </c>
      <c r="I4012" s="679"/>
      <c r="J4012" s="527">
        <f t="shared" si="78"/>
        <v>-1.8900000000000001</v>
      </c>
      <c r="K4012" s="107"/>
      <c r="L4012" s="11"/>
      <c r="M4012" s="676"/>
    </row>
    <row r="4013" spans="2:13" x14ac:dyDescent="0.3">
      <c r="B4013" s="676"/>
      <c r="C4013" s="725"/>
      <c r="D4013" s="117" t="s">
        <v>2371</v>
      </c>
      <c r="E4013" s="675"/>
      <c r="F4013" s="705">
        <v>-1</v>
      </c>
      <c r="G4013" s="619">
        <v>1.6</v>
      </c>
      <c r="H4013" s="715">
        <v>1.4</v>
      </c>
      <c r="I4013" s="679"/>
      <c r="J4013" s="527">
        <f t="shared" si="78"/>
        <v>-2.2399999999999998</v>
      </c>
      <c r="K4013" s="107"/>
      <c r="L4013" s="11"/>
      <c r="M4013" s="676"/>
    </row>
    <row r="4014" spans="2:13" x14ac:dyDescent="0.3">
      <c r="B4014" s="676"/>
      <c r="C4014" s="725"/>
      <c r="D4014" s="117" t="s">
        <v>2390</v>
      </c>
      <c r="E4014" s="675"/>
      <c r="F4014" s="705">
        <v>-1</v>
      </c>
      <c r="G4014" s="619">
        <v>2.15</v>
      </c>
      <c r="H4014" s="715">
        <v>3.67</v>
      </c>
      <c r="I4014" s="679"/>
      <c r="J4014" s="527">
        <f t="shared" si="78"/>
        <v>-7.8904999999999994</v>
      </c>
      <c r="K4014" s="107"/>
      <c r="L4014" s="11"/>
      <c r="M4014" s="676"/>
    </row>
    <row r="4015" spans="2:13" x14ac:dyDescent="0.3">
      <c r="B4015" s="676"/>
      <c r="C4015" s="725" t="s">
        <v>1918</v>
      </c>
      <c r="D4015" s="117" t="s">
        <v>122</v>
      </c>
      <c r="E4015" s="675" t="s">
        <v>121</v>
      </c>
      <c r="F4015" s="705">
        <v>1</v>
      </c>
      <c r="G4015" s="619">
        <v>9</v>
      </c>
      <c r="H4015" s="715">
        <v>2.27</v>
      </c>
      <c r="I4015" s="679"/>
      <c r="J4015" s="527">
        <f t="shared" si="78"/>
        <v>20.43</v>
      </c>
      <c r="K4015" s="107"/>
      <c r="L4015" s="11"/>
      <c r="M4015" s="676"/>
    </row>
    <row r="4016" spans="2:13" x14ac:dyDescent="0.3">
      <c r="B4016" s="676"/>
      <c r="C4016" s="725"/>
      <c r="D4016" s="117" t="s">
        <v>2297</v>
      </c>
      <c r="E4016" s="675"/>
      <c r="F4016" s="705">
        <v>-1</v>
      </c>
      <c r="G4016" s="619">
        <v>0.9</v>
      </c>
      <c r="H4016" s="715">
        <v>0.2</v>
      </c>
      <c r="I4016" s="679"/>
      <c r="J4016" s="527">
        <f t="shared" si="78"/>
        <v>-0.18000000000000002</v>
      </c>
      <c r="K4016" s="107"/>
      <c r="L4016" s="11"/>
      <c r="M4016" s="676"/>
    </row>
    <row r="4017" spans="2:13" x14ac:dyDescent="0.3">
      <c r="B4017" s="676"/>
      <c r="C4017" s="725" t="s">
        <v>1924</v>
      </c>
      <c r="D4017" s="117" t="s">
        <v>2546</v>
      </c>
      <c r="E4017" s="675" t="s">
        <v>793</v>
      </c>
      <c r="F4017" s="705">
        <v>1</v>
      </c>
      <c r="G4017" s="619">
        <v>25.9</v>
      </c>
      <c r="H4017" s="715">
        <v>3.67</v>
      </c>
      <c r="I4017" s="679"/>
      <c r="J4017" s="527">
        <f t="shared" si="78"/>
        <v>95.052999999999997</v>
      </c>
      <c r="K4017" s="107"/>
      <c r="L4017" s="11"/>
      <c r="M4017" s="676"/>
    </row>
    <row r="4018" spans="2:13" x14ac:dyDescent="0.3">
      <c r="B4018" s="676"/>
      <c r="C4018" s="725"/>
      <c r="D4018" s="117" t="s">
        <v>2297</v>
      </c>
      <c r="E4018" s="675"/>
      <c r="F4018" s="705">
        <v>-1</v>
      </c>
      <c r="G4018" s="619">
        <v>1.2</v>
      </c>
      <c r="H4018" s="715">
        <v>2.1</v>
      </c>
      <c r="I4018" s="679"/>
      <c r="J4018" s="527">
        <f t="shared" si="78"/>
        <v>-2.52</v>
      </c>
      <c r="K4018" s="107"/>
      <c r="L4018" s="11"/>
      <c r="M4018" s="676"/>
    </row>
    <row r="4019" spans="2:13" x14ac:dyDescent="0.3">
      <c r="B4019" s="676"/>
      <c r="C4019" s="725"/>
      <c r="D4019" s="117" t="s">
        <v>2297</v>
      </c>
      <c r="E4019" s="675"/>
      <c r="F4019" s="705">
        <v>-1</v>
      </c>
      <c r="G4019" s="619">
        <v>0.9</v>
      </c>
      <c r="H4019" s="715">
        <v>2.1</v>
      </c>
      <c r="I4019" s="679"/>
      <c r="J4019" s="527">
        <f t="shared" si="78"/>
        <v>-1.8900000000000001</v>
      </c>
      <c r="K4019" s="107"/>
      <c r="L4019" s="11"/>
      <c r="M4019" s="676"/>
    </row>
    <row r="4020" spans="2:13" x14ac:dyDescent="0.3">
      <c r="B4020" s="676"/>
      <c r="C4020" s="725"/>
      <c r="D4020" s="117" t="s">
        <v>2371</v>
      </c>
      <c r="E4020" s="675"/>
      <c r="F4020" s="705">
        <v>-1</v>
      </c>
      <c r="G4020" s="619">
        <v>1.6</v>
      </c>
      <c r="H4020" s="715">
        <v>1.4</v>
      </c>
      <c r="I4020" s="679"/>
      <c r="J4020" s="527">
        <f t="shared" si="78"/>
        <v>-2.2399999999999998</v>
      </c>
      <c r="K4020" s="107"/>
      <c r="L4020" s="11"/>
      <c r="M4020" s="676"/>
    </row>
    <row r="4021" spans="2:13" x14ac:dyDescent="0.3">
      <c r="B4021" s="676"/>
      <c r="C4021" s="725"/>
      <c r="D4021" s="117" t="s">
        <v>2390</v>
      </c>
      <c r="E4021" s="675"/>
      <c r="F4021" s="705">
        <v>-1</v>
      </c>
      <c r="G4021" s="619">
        <v>0.9</v>
      </c>
      <c r="H4021" s="715">
        <v>3.67</v>
      </c>
      <c r="I4021" s="679"/>
      <c r="J4021" s="527">
        <f t="shared" si="78"/>
        <v>-3.3029999999999999</v>
      </c>
      <c r="K4021" s="107"/>
      <c r="L4021" s="11"/>
      <c r="M4021" s="676"/>
    </row>
    <row r="4022" spans="2:13" x14ac:dyDescent="0.3">
      <c r="B4022" s="676"/>
      <c r="C4022" s="725" t="s">
        <v>1920</v>
      </c>
      <c r="D4022" s="117" t="s">
        <v>122</v>
      </c>
      <c r="E4022" s="675" t="s">
        <v>121</v>
      </c>
      <c r="F4022" s="705">
        <v>1</v>
      </c>
      <c r="G4022" s="619">
        <v>9</v>
      </c>
      <c r="H4022" s="715">
        <v>1.77</v>
      </c>
      <c r="I4022" s="679"/>
      <c r="J4022" s="527">
        <f t="shared" si="78"/>
        <v>15.93</v>
      </c>
      <c r="K4022" s="107"/>
      <c r="L4022" s="11"/>
      <c r="M4022" s="676"/>
    </row>
    <row r="4023" spans="2:13" x14ac:dyDescent="0.3">
      <c r="B4023" s="676"/>
      <c r="C4023" s="725"/>
      <c r="D4023" s="117" t="s">
        <v>2297</v>
      </c>
      <c r="E4023" s="675"/>
      <c r="F4023" s="705">
        <v>-1</v>
      </c>
      <c r="G4023" s="619">
        <v>0.9</v>
      </c>
      <c r="H4023" s="715">
        <v>0.2</v>
      </c>
      <c r="I4023" s="679"/>
      <c r="J4023" s="527">
        <f t="shared" si="78"/>
        <v>-0.18000000000000002</v>
      </c>
      <c r="K4023" s="107"/>
      <c r="L4023" s="11"/>
      <c r="M4023" s="676"/>
    </row>
    <row r="4024" spans="2:13" x14ac:dyDescent="0.3">
      <c r="B4024" s="676"/>
      <c r="C4024" s="725"/>
      <c r="D4024" s="117" t="s">
        <v>2390</v>
      </c>
      <c r="E4024" s="675"/>
      <c r="F4024" s="705">
        <v>-1</v>
      </c>
      <c r="G4024" s="619">
        <v>0.75</v>
      </c>
      <c r="H4024" s="715">
        <v>1.77</v>
      </c>
      <c r="I4024" s="679"/>
      <c r="J4024" s="527">
        <f t="shared" si="78"/>
        <v>-1.3275000000000001</v>
      </c>
      <c r="K4024" s="107"/>
      <c r="L4024" s="11"/>
      <c r="M4024" s="676"/>
    </row>
    <row r="4025" spans="2:13" x14ac:dyDescent="0.3">
      <c r="B4025" s="676"/>
      <c r="C4025" s="725" t="s">
        <v>1921</v>
      </c>
      <c r="D4025" s="117" t="s">
        <v>2547</v>
      </c>
      <c r="E4025" s="675" t="s">
        <v>793</v>
      </c>
      <c r="F4025" s="705">
        <v>1</v>
      </c>
      <c r="G4025" s="619">
        <v>26.5</v>
      </c>
      <c r="H4025" s="715">
        <v>3.67</v>
      </c>
      <c r="I4025" s="679"/>
      <c r="J4025" s="527">
        <f t="shared" si="78"/>
        <v>97.254999999999995</v>
      </c>
      <c r="K4025" s="107"/>
      <c r="L4025" s="11"/>
      <c r="M4025" s="676"/>
    </row>
    <row r="4026" spans="2:13" x14ac:dyDescent="0.3">
      <c r="B4026" s="676"/>
      <c r="C4026" s="725"/>
      <c r="D4026" s="117" t="s">
        <v>2297</v>
      </c>
      <c r="E4026" s="675"/>
      <c r="F4026" s="705">
        <v>-1</v>
      </c>
      <c r="G4026" s="619">
        <v>1.2</v>
      </c>
      <c r="H4026" s="715">
        <v>2.1</v>
      </c>
      <c r="I4026" s="679"/>
      <c r="J4026" s="527">
        <f t="shared" si="78"/>
        <v>-2.52</v>
      </c>
      <c r="K4026" s="107"/>
      <c r="L4026" s="11"/>
      <c r="M4026" s="676"/>
    </row>
    <row r="4027" spans="2:13" x14ac:dyDescent="0.3">
      <c r="B4027" s="676"/>
      <c r="C4027" s="725"/>
      <c r="D4027" s="117" t="s">
        <v>2297</v>
      </c>
      <c r="E4027" s="675"/>
      <c r="F4027" s="705">
        <v>-1</v>
      </c>
      <c r="G4027" s="619">
        <v>0.9</v>
      </c>
      <c r="H4027" s="715">
        <v>2.1</v>
      </c>
      <c r="I4027" s="679"/>
      <c r="J4027" s="527">
        <f t="shared" si="78"/>
        <v>-1.8900000000000001</v>
      </c>
      <c r="K4027" s="107"/>
      <c r="L4027" s="11"/>
      <c r="M4027" s="676"/>
    </row>
    <row r="4028" spans="2:13" x14ac:dyDescent="0.3">
      <c r="B4028" s="676"/>
      <c r="C4028" s="725"/>
      <c r="D4028" s="117" t="s">
        <v>2371</v>
      </c>
      <c r="E4028" s="675"/>
      <c r="F4028" s="705">
        <v>-1</v>
      </c>
      <c r="G4028" s="619">
        <v>1.6</v>
      </c>
      <c r="H4028" s="715">
        <v>1.4</v>
      </c>
      <c r="I4028" s="679"/>
      <c r="J4028" s="527">
        <f t="shared" si="78"/>
        <v>-2.2399999999999998</v>
      </c>
      <c r="K4028" s="107"/>
      <c r="L4028" s="11"/>
      <c r="M4028" s="676"/>
    </row>
    <row r="4029" spans="2:13" x14ac:dyDescent="0.3">
      <c r="B4029" s="676"/>
      <c r="C4029" s="725"/>
      <c r="D4029" s="117" t="s">
        <v>2390</v>
      </c>
      <c r="E4029" s="675"/>
      <c r="F4029" s="705">
        <v>-1</v>
      </c>
      <c r="G4029" s="619">
        <v>2.15</v>
      </c>
      <c r="H4029" s="715">
        <v>3.67</v>
      </c>
      <c r="I4029" s="679"/>
      <c r="J4029" s="527">
        <f t="shared" si="78"/>
        <v>-7.8904999999999994</v>
      </c>
      <c r="K4029" s="107"/>
      <c r="L4029" s="11"/>
      <c r="M4029" s="676"/>
    </row>
    <row r="4030" spans="2:13" x14ac:dyDescent="0.3">
      <c r="B4030" s="676"/>
      <c r="C4030" s="725" t="s">
        <v>1923</v>
      </c>
      <c r="D4030" s="117" t="s">
        <v>122</v>
      </c>
      <c r="E4030" s="675" t="s">
        <v>121</v>
      </c>
      <c r="F4030" s="705">
        <v>1</v>
      </c>
      <c r="G4030" s="619">
        <v>9</v>
      </c>
      <c r="H4030" s="715">
        <v>2.27</v>
      </c>
      <c r="I4030" s="679"/>
      <c r="J4030" s="527">
        <f t="shared" si="78"/>
        <v>20.43</v>
      </c>
      <c r="K4030" s="107"/>
      <c r="L4030" s="11"/>
      <c r="M4030" s="676"/>
    </row>
    <row r="4031" spans="2:13" x14ac:dyDescent="0.3">
      <c r="B4031" s="676"/>
      <c r="C4031" s="725"/>
      <c r="D4031" s="117" t="s">
        <v>2297</v>
      </c>
      <c r="E4031" s="675"/>
      <c r="F4031" s="705">
        <v>-1</v>
      </c>
      <c r="G4031" s="619">
        <v>0.9</v>
      </c>
      <c r="H4031" s="715">
        <v>0.2</v>
      </c>
      <c r="I4031" s="679"/>
      <c r="J4031" s="527">
        <f t="shared" si="78"/>
        <v>-0.18000000000000002</v>
      </c>
      <c r="K4031" s="107"/>
      <c r="L4031" s="11"/>
      <c r="M4031" s="676"/>
    </row>
    <row r="4032" spans="2:13" x14ac:dyDescent="0.3">
      <c r="B4032" s="676"/>
      <c r="C4032" s="725" t="s">
        <v>1925</v>
      </c>
      <c r="D4032" s="117" t="s">
        <v>2547</v>
      </c>
      <c r="E4032" s="675" t="s">
        <v>793</v>
      </c>
      <c r="F4032" s="705">
        <v>1</v>
      </c>
      <c r="G4032" s="619">
        <v>26.6</v>
      </c>
      <c r="H4032" s="715">
        <v>3.67</v>
      </c>
      <c r="I4032" s="679"/>
      <c r="J4032" s="527">
        <f t="shared" si="78"/>
        <v>97.622</v>
      </c>
      <c r="K4032" s="107"/>
      <c r="L4032" s="11"/>
      <c r="M4032" s="676"/>
    </row>
    <row r="4033" spans="2:13" x14ac:dyDescent="0.3">
      <c r="B4033" s="676"/>
      <c r="C4033" s="725"/>
      <c r="D4033" s="117" t="s">
        <v>2297</v>
      </c>
      <c r="E4033" s="675"/>
      <c r="F4033" s="705">
        <v>-1</v>
      </c>
      <c r="G4033" s="619">
        <v>1.2</v>
      </c>
      <c r="H4033" s="715">
        <v>2.1</v>
      </c>
      <c r="I4033" s="679"/>
      <c r="J4033" s="527">
        <f t="shared" si="78"/>
        <v>-2.52</v>
      </c>
      <c r="K4033" s="107"/>
      <c r="L4033" s="11"/>
      <c r="M4033" s="676"/>
    </row>
    <row r="4034" spans="2:13" x14ac:dyDescent="0.3">
      <c r="B4034" s="676"/>
      <c r="C4034" s="725"/>
      <c r="D4034" s="117" t="s">
        <v>2297</v>
      </c>
      <c r="E4034" s="675"/>
      <c r="F4034" s="705">
        <v>-1</v>
      </c>
      <c r="G4034" s="619">
        <v>0.9</v>
      </c>
      <c r="H4034" s="715">
        <v>2.1</v>
      </c>
      <c r="I4034" s="679"/>
      <c r="J4034" s="527">
        <f t="shared" si="78"/>
        <v>-1.8900000000000001</v>
      </c>
      <c r="K4034" s="107"/>
      <c r="L4034" s="11"/>
      <c r="M4034" s="676"/>
    </row>
    <row r="4035" spans="2:13" x14ac:dyDescent="0.3">
      <c r="B4035" s="676"/>
      <c r="C4035" s="725"/>
      <c r="D4035" s="117" t="s">
        <v>2371</v>
      </c>
      <c r="E4035" s="675"/>
      <c r="F4035" s="705">
        <v>-1</v>
      </c>
      <c r="G4035" s="619">
        <v>1.6</v>
      </c>
      <c r="H4035" s="715">
        <v>1.4</v>
      </c>
      <c r="I4035" s="679"/>
      <c r="J4035" s="527">
        <f t="shared" si="78"/>
        <v>-2.2399999999999998</v>
      </c>
      <c r="K4035" s="107"/>
      <c r="L4035" s="11"/>
      <c r="M4035" s="676"/>
    </row>
    <row r="4036" spans="2:13" x14ac:dyDescent="0.3">
      <c r="B4036" s="676"/>
      <c r="C4036" s="725"/>
      <c r="D4036" s="117" t="s">
        <v>2390</v>
      </c>
      <c r="E4036" s="675"/>
      <c r="F4036" s="705">
        <v>-1</v>
      </c>
      <c r="G4036" s="619">
        <v>0.8</v>
      </c>
      <c r="H4036" s="715">
        <v>3.67</v>
      </c>
      <c r="I4036" s="679"/>
      <c r="J4036" s="527">
        <f t="shared" si="78"/>
        <v>-2.9359999999999999</v>
      </c>
      <c r="K4036" s="107"/>
      <c r="L4036" s="11"/>
      <c r="M4036" s="676"/>
    </row>
    <row r="4037" spans="2:13" x14ac:dyDescent="0.3">
      <c r="B4037" s="676"/>
      <c r="C4037" s="725" t="s">
        <v>1927</v>
      </c>
      <c r="D4037" s="117" t="s">
        <v>122</v>
      </c>
      <c r="E4037" s="675" t="s">
        <v>121</v>
      </c>
      <c r="F4037" s="705">
        <v>1</v>
      </c>
      <c r="G4037" s="619">
        <v>9</v>
      </c>
      <c r="H4037" s="715">
        <v>2.27</v>
      </c>
      <c r="I4037" s="679"/>
      <c r="J4037" s="527">
        <f t="shared" si="78"/>
        <v>20.43</v>
      </c>
      <c r="K4037" s="107"/>
      <c r="L4037" s="11"/>
      <c r="M4037" s="676"/>
    </row>
    <row r="4038" spans="2:13" x14ac:dyDescent="0.3">
      <c r="B4038" s="676"/>
      <c r="C4038" s="725"/>
      <c r="D4038" s="117" t="s">
        <v>2297</v>
      </c>
      <c r="E4038" s="675"/>
      <c r="F4038" s="705">
        <v>-1</v>
      </c>
      <c r="G4038" s="619">
        <v>0.9</v>
      </c>
      <c r="H4038" s="715">
        <v>0.2</v>
      </c>
      <c r="I4038" s="679"/>
      <c r="J4038" s="527">
        <f t="shared" si="78"/>
        <v>-0.18000000000000002</v>
      </c>
      <c r="K4038" s="107"/>
      <c r="L4038" s="11"/>
      <c r="M4038" s="676"/>
    </row>
    <row r="4039" spans="2:13" x14ac:dyDescent="0.3">
      <c r="B4039" s="676"/>
      <c r="C4039" s="725"/>
      <c r="D4039" s="117" t="s">
        <v>2390</v>
      </c>
      <c r="E4039" s="675"/>
      <c r="F4039" s="705">
        <v>-1</v>
      </c>
      <c r="G4039" s="619">
        <v>0.65</v>
      </c>
      <c r="H4039" s="715">
        <v>2.27</v>
      </c>
      <c r="I4039" s="679"/>
      <c r="J4039" s="527">
        <f t="shared" si="78"/>
        <v>-1.4755</v>
      </c>
      <c r="K4039" s="107"/>
      <c r="L4039" s="11"/>
      <c r="M4039" s="676"/>
    </row>
    <row r="4040" spans="2:13" x14ac:dyDescent="0.3">
      <c r="B4040" s="676"/>
      <c r="C4040" s="725" t="s">
        <v>1928</v>
      </c>
      <c r="D4040" s="117" t="s">
        <v>2548</v>
      </c>
      <c r="E4040" s="675" t="s">
        <v>793</v>
      </c>
      <c r="F4040" s="705">
        <v>1</v>
      </c>
      <c r="G4040" s="619">
        <v>26.8</v>
      </c>
      <c r="H4040" s="715">
        <v>3.15</v>
      </c>
      <c r="I4040" s="679"/>
      <c r="J4040" s="527">
        <f t="shared" si="78"/>
        <v>84.42</v>
      </c>
      <c r="K4040" s="107"/>
      <c r="L4040" s="11"/>
      <c r="M4040" s="676"/>
    </row>
    <row r="4041" spans="2:13" x14ac:dyDescent="0.3">
      <c r="B4041" s="676"/>
      <c r="C4041" s="725"/>
      <c r="D4041" s="117" t="s">
        <v>2297</v>
      </c>
      <c r="E4041" s="675"/>
      <c r="F4041" s="705">
        <v>-1</v>
      </c>
      <c r="G4041" s="619">
        <v>1.2</v>
      </c>
      <c r="H4041" s="715">
        <v>2.1</v>
      </c>
      <c r="I4041" s="679"/>
      <c r="J4041" s="527">
        <f t="shared" si="78"/>
        <v>-2.52</v>
      </c>
      <c r="K4041" s="107"/>
      <c r="L4041" s="11"/>
      <c r="M4041" s="676"/>
    </row>
    <row r="4042" spans="2:13" x14ac:dyDescent="0.3">
      <c r="B4042" s="676"/>
      <c r="C4042" s="725"/>
      <c r="D4042" s="117" t="s">
        <v>2297</v>
      </c>
      <c r="E4042" s="675"/>
      <c r="F4042" s="705">
        <v>-1</v>
      </c>
      <c r="G4042" s="619">
        <v>0.9</v>
      </c>
      <c r="H4042" s="715">
        <v>2.1</v>
      </c>
      <c r="I4042" s="679"/>
      <c r="J4042" s="527">
        <f t="shared" si="78"/>
        <v>-1.8900000000000001</v>
      </c>
      <c r="K4042" s="107"/>
      <c r="L4042" s="11"/>
      <c r="M4042" s="676"/>
    </row>
    <row r="4043" spans="2:13" x14ac:dyDescent="0.3">
      <c r="B4043" s="676"/>
      <c r="C4043" s="725"/>
      <c r="D4043" s="117" t="s">
        <v>2371</v>
      </c>
      <c r="E4043" s="675"/>
      <c r="F4043" s="705">
        <v>-1</v>
      </c>
      <c r="G4043" s="619">
        <v>2.4</v>
      </c>
      <c r="H4043" s="715">
        <v>1.4</v>
      </c>
      <c r="I4043" s="679"/>
      <c r="J4043" s="527">
        <f t="shared" si="78"/>
        <v>-3.36</v>
      </c>
      <c r="K4043" s="107"/>
      <c r="L4043" s="11"/>
      <c r="M4043" s="676"/>
    </row>
    <row r="4044" spans="2:13" x14ac:dyDescent="0.3">
      <c r="B4044" s="676"/>
      <c r="C4044" s="725"/>
      <c r="D4044" s="117" t="s">
        <v>2390</v>
      </c>
      <c r="E4044" s="675"/>
      <c r="F4044" s="705">
        <v>-1</v>
      </c>
      <c r="G4044" s="619">
        <v>2.35</v>
      </c>
      <c r="H4044" s="715">
        <v>3.15</v>
      </c>
      <c r="I4044" s="679"/>
      <c r="J4044" s="527">
        <f t="shared" si="78"/>
        <v>-7.4024999999999999</v>
      </c>
      <c r="K4044" s="107"/>
      <c r="L4044" s="11"/>
      <c r="M4044" s="676"/>
    </row>
    <row r="4045" spans="2:13" x14ac:dyDescent="0.3">
      <c r="B4045" s="676"/>
      <c r="C4045" s="725" t="s">
        <v>1889</v>
      </c>
      <c r="D4045" s="117" t="s">
        <v>2479</v>
      </c>
      <c r="E4045" s="675" t="s">
        <v>125</v>
      </c>
      <c r="F4045" s="705">
        <v>1</v>
      </c>
      <c r="G4045" s="619">
        <v>85.35</v>
      </c>
      <c r="H4045" s="715">
        <v>2.0699999999999998</v>
      </c>
      <c r="I4045" s="679"/>
      <c r="J4045" s="527">
        <f t="shared" si="78"/>
        <v>176.67449999999997</v>
      </c>
      <c r="K4045" s="107"/>
      <c r="L4045" s="11"/>
      <c r="M4045" s="676"/>
    </row>
    <row r="4046" spans="2:13" x14ac:dyDescent="0.3">
      <c r="B4046" s="676"/>
      <c r="C4046" s="725"/>
      <c r="D4046" s="117" t="s">
        <v>2297</v>
      </c>
      <c r="E4046" s="675"/>
      <c r="F4046" s="705">
        <v>-14</v>
      </c>
      <c r="G4046" s="619">
        <v>1.2</v>
      </c>
      <c r="H4046" s="715">
        <v>0.5</v>
      </c>
      <c r="I4046" s="679"/>
      <c r="J4046" s="527">
        <f t="shared" si="78"/>
        <v>-8.4</v>
      </c>
      <c r="K4046" s="107"/>
      <c r="L4046" s="11"/>
      <c r="M4046" s="676"/>
    </row>
    <row r="4047" spans="2:13" x14ac:dyDescent="0.3">
      <c r="B4047" s="676"/>
      <c r="C4047" s="725"/>
      <c r="D4047" s="117" t="s">
        <v>2297</v>
      </c>
      <c r="E4047" s="675"/>
      <c r="F4047" s="705">
        <v>-1</v>
      </c>
      <c r="G4047" s="619">
        <v>1</v>
      </c>
      <c r="H4047" s="715">
        <v>0.5</v>
      </c>
      <c r="I4047" s="679"/>
      <c r="J4047" s="527">
        <f t="shared" si="78"/>
        <v>-0.5</v>
      </c>
      <c r="K4047" s="107"/>
      <c r="L4047" s="11"/>
      <c r="M4047" s="676"/>
    </row>
    <row r="4048" spans="2:13" x14ac:dyDescent="0.3">
      <c r="B4048" s="676"/>
      <c r="C4048" s="725"/>
      <c r="D4048" s="117" t="s">
        <v>2297</v>
      </c>
      <c r="E4048" s="675"/>
      <c r="F4048" s="705">
        <v>-3</v>
      </c>
      <c r="G4048" s="619">
        <v>0.9</v>
      </c>
      <c r="H4048" s="715">
        <v>0.5</v>
      </c>
      <c r="I4048" s="679"/>
      <c r="J4048" s="527">
        <f t="shared" si="78"/>
        <v>-1.35</v>
      </c>
      <c r="K4048" s="107"/>
      <c r="L4048" s="11"/>
      <c r="M4048" s="676"/>
    </row>
    <row r="4049" spans="2:13" x14ac:dyDescent="0.3">
      <c r="B4049" s="676"/>
      <c r="C4049" s="725"/>
      <c r="D4049" s="117" t="s">
        <v>2297</v>
      </c>
      <c r="E4049" s="675"/>
      <c r="F4049" s="705">
        <v>-2</v>
      </c>
      <c r="G4049" s="619">
        <v>0.8</v>
      </c>
      <c r="H4049" s="715">
        <v>0.5</v>
      </c>
      <c r="I4049" s="679"/>
      <c r="J4049" s="527">
        <f t="shared" si="78"/>
        <v>-0.8</v>
      </c>
      <c r="K4049" s="107"/>
      <c r="L4049" s="11"/>
      <c r="M4049" s="676"/>
    </row>
    <row r="4050" spans="2:13" x14ac:dyDescent="0.3">
      <c r="B4050" s="676"/>
      <c r="C4050" s="725"/>
      <c r="D4050" s="117" t="s">
        <v>2297</v>
      </c>
      <c r="E4050" s="675"/>
      <c r="F4050" s="705">
        <v>-1</v>
      </c>
      <c r="G4050" s="619">
        <v>0.6</v>
      </c>
      <c r="H4050" s="715">
        <v>0.5</v>
      </c>
      <c r="I4050" s="679"/>
      <c r="J4050" s="527">
        <f t="shared" si="78"/>
        <v>-0.3</v>
      </c>
      <c r="K4050" s="107"/>
      <c r="L4050" s="11"/>
      <c r="M4050" s="676"/>
    </row>
    <row r="4051" spans="2:13" x14ac:dyDescent="0.3">
      <c r="B4051" s="676"/>
      <c r="C4051" s="725"/>
      <c r="D4051" s="117" t="s">
        <v>2371</v>
      </c>
      <c r="E4051" s="675"/>
      <c r="F4051" s="705">
        <v>-3</v>
      </c>
      <c r="G4051" s="619">
        <v>2.4</v>
      </c>
      <c r="H4051" s="715">
        <v>1</v>
      </c>
      <c r="I4051" s="679"/>
      <c r="J4051" s="527">
        <f t="shared" si="78"/>
        <v>-7.1999999999999993</v>
      </c>
      <c r="K4051" s="107"/>
      <c r="L4051" s="11"/>
      <c r="M4051" s="676"/>
    </row>
    <row r="4052" spans="2:13" x14ac:dyDescent="0.2">
      <c r="B4052" s="676"/>
      <c r="C4052" s="677"/>
      <c r="D4052" s="143"/>
      <c r="E4052" s="66" t="s">
        <v>2311</v>
      </c>
      <c r="F4052" s="705">
        <v>-2</v>
      </c>
      <c r="G4052" s="619">
        <v>0.7</v>
      </c>
      <c r="H4052" s="679">
        <v>0.05</v>
      </c>
      <c r="I4052" s="679"/>
      <c r="J4052" s="458">
        <f t="shared" si="78"/>
        <v>-6.9999999999999993E-2</v>
      </c>
      <c r="K4052" s="107"/>
      <c r="L4052" s="11"/>
      <c r="M4052" s="676"/>
    </row>
    <row r="4053" spans="2:13" x14ac:dyDescent="0.2">
      <c r="B4053" s="676"/>
      <c r="C4053" s="677"/>
      <c r="D4053" s="143"/>
      <c r="E4053" s="66" t="s">
        <v>2302</v>
      </c>
      <c r="F4053" s="705">
        <v>-2</v>
      </c>
      <c r="G4053" s="619">
        <v>0.4</v>
      </c>
      <c r="H4053" s="679">
        <v>0.05</v>
      </c>
      <c r="I4053" s="679"/>
      <c r="J4053" s="458">
        <f t="shared" si="78"/>
        <v>-4.0000000000000008E-2</v>
      </c>
      <c r="K4053" s="107"/>
      <c r="L4053" s="11"/>
      <c r="M4053" s="676"/>
    </row>
    <row r="4054" spans="2:13" x14ac:dyDescent="0.3">
      <c r="B4054" s="676"/>
      <c r="C4054" s="725"/>
      <c r="D4054" s="117" t="s">
        <v>2390</v>
      </c>
      <c r="E4054" s="675"/>
      <c r="F4054" s="705">
        <v>-1</v>
      </c>
      <c r="G4054" s="619">
        <v>4.3499999999999996</v>
      </c>
      <c r="H4054" s="715">
        <v>2.0699999999999998</v>
      </c>
      <c r="I4054" s="679"/>
      <c r="J4054" s="527">
        <f t="shared" si="78"/>
        <v>-9.0044999999999984</v>
      </c>
      <c r="K4054" s="107"/>
      <c r="L4054" s="11"/>
      <c r="M4054" s="676"/>
    </row>
    <row r="4055" spans="2:13" x14ac:dyDescent="0.3">
      <c r="B4055" s="676"/>
      <c r="C4055" s="725" t="s">
        <v>1899</v>
      </c>
      <c r="D4055" s="117" t="s">
        <v>130</v>
      </c>
      <c r="E4055" s="675" t="s">
        <v>121</v>
      </c>
      <c r="F4055" s="705">
        <v>1</v>
      </c>
      <c r="G4055" s="619">
        <v>7.4</v>
      </c>
      <c r="H4055" s="715">
        <v>2.27</v>
      </c>
      <c r="I4055" s="679"/>
      <c r="J4055" s="527">
        <f t="shared" si="78"/>
        <v>16.798000000000002</v>
      </c>
      <c r="K4055" s="107"/>
      <c r="L4055" s="11"/>
      <c r="M4055" s="676"/>
    </row>
    <row r="4056" spans="2:13" x14ac:dyDescent="0.3">
      <c r="B4056" s="676"/>
      <c r="C4056" s="725"/>
      <c r="D4056" s="117" t="s">
        <v>2297</v>
      </c>
      <c r="E4056" s="675"/>
      <c r="F4056" s="705">
        <v>-1</v>
      </c>
      <c r="G4056" s="619">
        <v>0.9</v>
      </c>
      <c r="H4056" s="715">
        <v>0.2</v>
      </c>
      <c r="I4056" s="679"/>
      <c r="J4056" s="527">
        <f t="shared" si="78"/>
        <v>-0.18000000000000002</v>
      </c>
      <c r="K4056" s="107"/>
      <c r="L4056" s="11"/>
      <c r="M4056" s="676"/>
    </row>
    <row r="4057" spans="2:13" x14ac:dyDescent="0.3">
      <c r="B4057" s="676"/>
      <c r="C4057" s="725" t="s">
        <v>1900</v>
      </c>
      <c r="D4057" s="117" t="s">
        <v>122</v>
      </c>
      <c r="E4057" s="675" t="s">
        <v>120</v>
      </c>
      <c r="F4057" s="705">
        <v>1</v>
      </c>
      <c r="G4057" s="619">
        <v>6</v>
      </c>
      <c r="H4057" s="715">
        <v>2.37</v>
      </c>
      <c r="I4057" s="679"/>
      <c r="J4057" s="527">
        <f t="shared" si="78"/>
        <v>14.22</v>
      </c>
      <c r="K4057" s="107"/>
      <c r="L4057" s="11"/>
      <c r="M4057" s="676"/>
    </row>
    <row r="4058" spans="2:13" x14ac:dyDescent="0.3">
      <c r="B4058" s="676"/>
      <c r="C4058" s="725"/>
      <c r="D4058" s="117" t="s">
        <v>2297</v>
      </c>
      <c r="E4058" s="675"/>
      <c r="F4058" s="705">
        <v>-1</v>
      </c>
      <c r="G4058" s="619">
        <v>0.8</v>
      </c>
      <c r="H4058" s="715">
        <v>0.8</v>
      </c>
      <c r="I4058" s="679"/>
      <c r="J4058" s="527">
        <f t="shared" si="78"/>
        <v>-0.64000000000000012</v>
      </c>
      <c r="K4058" s="107"/>
      <c r="L4058" s="11"/>
      <c r="M4058" s="676"/>
    </row>
    <row r="4059" spans="2:13" x14ac:dyDescent="0.3">
      <c r="B4059" s="676"/>
      <c r="C4059" s="725"/>
      <c r="D4059" s="117" t="s">
        <v>2390</v>
      </c>
      <c r="E4059" s="675"/>
      <c r="F4059" s="705">
        <v>-1</v>
      </c>
      <c r="G4059" s="619">
        <v>0.5</v>
      </c>
      <c r="H4059" s="715">
        <v>2.37</v>
      </c>
      <c r="I4059" s="679"/>
      <c r="J4059" s="527">
        <f t="shared" ref="J4059:J4064" si="80">PRODUCT(F4059:I4059)</f>
        <v>-1.1850000000000001</v>
      </c>
      <c r="K4059" s="107"/>
      <c r="L4059" s="11"/>
      <c r="M4059" s="676"/>
    </row>
    <row r="4060" spans="2:13" x14ac:dyDescent="0.3">
      <c r="B4060" s="676"/>
      <c r="C4060" s="725" t="s">
        <v>1898</v>
      </c>
      <c r="D4060" s="117" t="s">
        <v>1271</v>
      </c>
      <c r="E4060" s="675" t="s">
        <v>2484</v>
      </c>
      <c r="F4060" s="705">
        <v>1</v>
      </c>
      <c r="G4060" s="619">
        <v>17.3</v>
      </c>
      <c r="H4060" s="715">
        <v>3.57</v>
      </c>
      <c r="I4060" s="679"/>
      <c r="J4060" s="527">
        <f t="shared" si="80"/>
        <v>61.761000000000003</v>
      </c>
      <c r="K4060" s="107"/>
      <c r="L4060" s="11"/>
      <c r="M4060" s="676"/>
    </row>
    <row r="4061" spans="2:13" x14ac:dyDescent="0.2">
      <c r="B4061" s="676"/>
      <c r="C4061" s="680"/>
      <c r="D4061" s="564" t="s">
        <v>2297</v>
      </c>
      <c r="E4061" s="66"/>
      <c r="F4061" s="705">
        <v>-1</v>
      </c>
      <c r="G4061" s="619">
        <v>1.2</v>
      </c>
      <c r="H4061" s="715">
        <v>2</v>
      </c>
      <c r="I4061" s="679"/>
      <c r="J4061" s="458">
        <f t="shared" si="80"/>
        <v>-2.4</v>
      </c>
      <c r="K4061" s="107"/>
      <c r="L4061" s="11"/>
      <c r="M4061" s="676"/>
    </row>
    <row r="4062" spans="2:13" x14ac:dyDescent="0.2">
      <c r="B4062" s="676"/>
      <c r="C4062" s="677"/>
      <c r="D4062" s="143"/>
      <c r="E4062" s="66" t="s">
        <v>2453</v>
      </c>
      <c r="F4062" s="705">
        <v>-1</v>
      </c>
      <c r="G4062" s="619">
        <v>0.2</v>
      </c>
      <c r="H4062" s="679">
        <v>0.2</v>
      </c>
      <c r="I4062" s="679"/>
      <c r="J4062" s="458">
        <f t="shared" si="80"/>
        <v>-4.0000000000000008E-2</v>
      </c>
      <c r="K4062" s="107"/>
      <c r="L4062" s="11"/>
      <c r="M4062" s="676"/>
    </row>
    <row r="4063" spans="2:13" x14ac:dyDescent="0.2">
      <c r="B4063" s="676"/>
      <c r="C4063" s="677"/>
      <c r="D4063" s="143"/>
      <c r="E4063" s="66" t="s">
        <v>2513</v>
      </c>
      <c r="F4063" s="705">
        <v>-1</v>
      </c>
      <c r="G4063" s="619">
        <v>1.06</v>
      </c>
      <c r="H4063" s="679">
        <v>1.06</v>
      </c>
      <c r="I4063" s="679"/>
      <c r="J4063" s="458">
        <f t="shared" si="80"/>
        <v>-1.1236000000000002</v>
      </c>
      <c r="K4063" s="107"/>
      <c r="L4063" s="11"/>
      <c r="M4063" s="676"/>
    </row>
    <row r="4064" spans="2:13" x14ac:dyDescent="0.2">
      <c r="B4064" s="676"/>
      <c r="C4064" s="677"/>
      <c r="D4064" s="143" t="s">
        <v>2390</v>
      </c>
      <c r="E4064" s="66"/>
      <c r="F4064" s="705">
        <v>-1</v>
      </c>
      <c r="G4064" s="619">
        <v>0.88</v>
      </c>
      <c r="H4064" s="679">
        <v>3.57</v>
      </c>
      <c r="I4064" s="679"/>
      <c r="J4064" s="458">
        <f t="shared" si="80"/>
        <v>-3.1415999999999999</v>
      </c>
      <c r="K4064" s="107"/>
      <c r="L4064" s="11"/>
      <c r="M4064" s="676"/>
    </row>
    <row r="4065" spans="2:13" x14ac:dyDescent="0.3">
      <c r="B4065" s="676"/>
      <c r="C4065" s="725"/>
      <c r="D4065" s="117"/>
      <c r="E4065" s="675"/>
      <c r="F4065" s="705"/>
      <c r="G4065" s="619"/>
      <c r="H4065" s="715"/>
      <c r="I4065" s="679"/>
      <c r="J4065" s="527"/>
      <c r="K4065" s="107"/>
      <c r="L4065" s="11"/>
      <c r="M4065" s="676"/>
    </row>
    <row r="4066" spans="2:13" ht="14.4" thickBot="1" x14ac:dyDescent="0.3">
      <c r="B4066" s="676"/>
      <c r="C4066" s="687"/>
      <c r="D4066" s="694"/>
      <c r="E4066" s="199"/>
      <c r="F4066" s="199"/>
      <c r="G4066" s="199"/>
      <c r="H4066" s="200"/>
      <c r="I4066" s="199"/>
      <c r="J4066" s="527"/>
      <c r="K4066" s="159"/>
      <c r="L4066" s="201"/>
      <c r="M4066" s="676"/>
    </row>
    <row r="4067" spans="2:13" ht="14.4" thickBot="1" x14ac:dyDescent="0.3">
      <c r="B4067" s="676"/>
      <c r="C4067" s="1989"/>
      <c r="D4067" s="1990"/>
      <c r="E4067" s="1990"/>
      <c r="F4067" s="1990"/>
      <c r="G4067" s="1990"/>
      <c r="H4067" s="1990"/>
      <c r="I4067" s="1990"/>
      <c r="J4067" s="1990"/>
      <c r="K4067" s="1990"/>
      <c r="L4067" s="1991"/>
      <c r="M4067" s="676"/>
    </row>
    <row r="4068" spans="2:13" x14ac:dyDescent="0.25">
      <c r="B4068" s="676"/>
      <c r="C4068" s="680" t="str">
        <f>RESUMEN!C25</f>
        <v>03.02.02.02</v>
      </c>
      <c r="D4068" s="2005" t="str">
        <f>RESUMEN!D25</f>
        <v>TARRAJEO EN MUROS CON CEMENTO PULIDO C/ ENDURECEDOR E IMPERMEABILIZANTE</v>
      </c>
      <c r="E4068" s="2006"/>
      <c r="F4068" s="2006"/>
      <c r="G4068" s="2006"/>
      <c r="H4068" s="2006"/>
      <c r="I4068" s="2006"/>
      <c r="J4068" s="2006"/>
      <c r="K4068" s="2006"/>
      <c r="L4068" s="2007"/>
      <c r="M4068" s="676"/>
    </row>
    <row r="4069" spans="2:13" x14ac:dyDescent="0.25">
      <c r="B4069" s="676"/>
      <c r="C4069" s="684" t="s">
        <v>1</v>
      </c>
      <c r="D4069" s="691" t="s">
        <v>2</v>
      </c>
      <c r="E4069" s="691" t="s">
        <v>239</v>
      </c>
      <c r="F4069" s="706" t="s">
        <v>58</v>
      </c>
      <c r="G4069" s="713" t="s">
        <v>52</v>
      </c>
      <c r="H4069" s="716" t="s">
        <v>47</v>
      </c>
      <c r="I4069" s="713" t="s">
        <v>48</v>
      </c>
      <c r="J4069" s="716" t="s">
        <v>49</v>
      </c>
      <c r="K4069" s="93" t="s">
        <v>50</v>
      </c>
      <c r="L4069" s="721" t="s">
        <v>3</v>
      </c>
      <c r="M4069" s="676"/>
    </row>
    <row r="4070" spans="2:13" x14ac:dyDescent="0.25">
      <c r="B4070" s="676"/>
      <c r="C4070" s="729"/>
      <c r="D4070" s="730"/>
      <c r="E4070" s="704"/>
      <c r="F4070" s="709"/>
      <c r="G4070" s="707"/>
      <c r="H4070" s="717"/>
      <c r="I4070" s="707"/>
      <c r="J4070" s="717"/>
      <c r="K4070" s="145">
        <f>SUM(J4071:J4079)</f>
        <v>361.83089999999999</v>
      </c>
      <c r="L4070" s="722" t="str">
        <f>+[39]RESUMEN!E24</f>
        <v>m2</v>
      </c>
      <c r="M4070" s="676"/>
    </row>
    <row r="4071" spans="2:13" x14ac:dyDescent="0.3">
      <c r="B4071" s="676"/>
      <c r="C4071" s="681"/>
      <c r="D4071" s="117"/>
      <c r="E4071" s="67"/>
      <c r="F4071" s="67"/>
      <c r="G4071" s="619"/>
      <c r="H4071" s="715"/>
      <c r="I4071" s="618"/>
      <c r="J4071" s="122"/>
      <c r="K4071" s="107"/>
      <c r="L4071" s="12"/>
      <c r="M4071" s="676"/>
    </row>
    <row r="4072" spans="2:13" x14ac:dyDescent="0.25">
      <c r="B4072" s="676"/>
      <c r="C4072" s="681"/>
      <c r="D4072" s="724" t="s">
        <v>169</v>
      </c>
      <c r="E4072" s="67"/>
      <c r="F4072" s="67"/>
      <c r="G4072" s="619"/>
      <c r="H4072" s="715"/>
      <c r="I4072" s="618"/>
      <c r="J4072" s="115"/>
      <c r="K4072" s="107"/>
      <c r="L4072" s="12"/>
      <c r="M4072" s="676"/>
    </row>
    <row r="4073" spans="2:13" x14ac:dyDescent="0.2">
      <c r="B4073" s="676"/>
      <c r="C4073" s="681"/>
      <c r="D4073" s="690" t="s">
        <v>2557</v>
      </c>
      <c r="E4073" s="67"/>
      <c r="F4073" s="67"/>
      <c r="G4073" s="619"/>
      <c r="H4073" s="715"/>
      <c r="I4073" s="618"/>
      <c r="J4073" s="115"/>
      <c r="K4073" s="107"/>
      <c r="L4073" s="12"/>
      <c r="M4073" s="676"/>
    </row>
    <row r="4074" spans="2:13" x14ac:dyDescent="0.25">
      <c r="B4074" s="676"/>
      <c r="C4074" s="725" t="s">
        <v>2549</v>
      </c>
      <c r="D4074" s="695" t="s">
        <v>807</v>
      </c>
      <c r="E4074" s="64" t="s">
        <v>798</v>
      </c>
      <c r="F4074" s="710">
        <v>1</v>
      </c>
      <c r="G4074" s="619">
        <v>30.93</v>
      </c>
      <c r="H4074" s="679">
        <v>4.17</v>
      </c>
      <c r="I4074" s="679"/>
      <c r="J4074" s="115">
        <f t="shared" ref="J4074:J4079" si="81">PRODUCT(F4074:I4074)</f>
        <v>128.97809999999998</v>
      </c>
      <c r="K4074" s="107"/>
      <c r="L4074" s="12"/>
      <c r="M4074" s="676"/>
    </row>
    <row r="4075" spans="2:13" x14ac:dyDescent="0.25">
      <c r="B4075" s="676"/>
      <c r="C4075" s="725" t="s">
        <v>2550</v>
      </c>
      <c r="D4075" s="695" t="s">
        <v>806</v>
      </c>
      <c r="E4075" s="64" t="s">
        <v>798</v>
      </c>
      <c r="F4075" s="710">
        <v>1</v>
      </c>
      <c r="G4075" s="619">
        <v>12.08</v>
      </c>
      <c r="H4075" s="679">
        <v>4.17</v>
      </c>
      <c r="I4075" s="679"/>
      <c r="J4075" s="115">
        <f t="shared" si="81"/>
        <v>50.373599999999996</v>
      </c>
      <c r="K4075" s="107"/>
      <c r="L4075" s="12"/>
      <c r="M4075" s="676"/>
    </row>
    <row r="4076" spans="2:13" x14ac:dyDescent="0.25">
      <c r="B4076" s="676"/>
      <c r="C4076" s="725" t="s">
        <v>2551</v>
      </c>
      <c r="D4076" s="695" t="s">
        <v>805</v>
      </c>
      <c r="E4076" s="64" t="s">
        <v>798</v>
      </c>
      <c r="F4076" s="710">
        <v>1</v>
      </c>
      <c r="G4076" s="619">
        <v>23.43</v>
      </c>
      <c r="H4076" s="679">
        <v>4.17</v>
      </c>
      <c r="I4076" s="679"/>
      <c r="J4076" s="115">
        <f t="shared" si="81"/>
        <v>97.703099999999992</v>
      </c>
      <c r="K4076" s="107"/>
      <c r="L4076" s="12"/>
      <c r="M4076" s="676"/>
    </row>
    <row r="4077" spans="2:13" x14ac:dyDescent="0.25">
      <c r="B4077" s="676"/>
      <c r="C4077" s="725" t="s">
        <v>2552</v>
      </c>
      <c r="D4077" s="695" t="s">
        <v>805</v>
      </c>
      <c r="E4077" s="64" t="s">
        <v>798</v>
      </c>
      <c r="F4077" s="710">
        <v>1</v>
      </c>
      <c r="G4077" s="619">
        <v>20.329999999999998</v>
      </c>
      <c r="H4077" s="679">
        <v>4.17</v>
      </c>
      <c r="I4077" s="679"/>
      <c r="J4077" s="115">
        <f t="shared" si="81"/>
        <v>84.776099999999985</v>
      </c>
      <c r="K4077" s="107"/>
      <c r="L4077" s="12"/>
      <c r="M4077" s="676"/>
    </row>
    <row r="4078" spans="2:13" x14ac:dyDescent="0.25">
      <c r="B4078" s="676"/>
      <c r="C4078" s="681"/>
      <c r="D4078" s="696"/>
      <c r="E4078" s="67"/>
      <c r="F4078" s="710"/>
      <c r="G4078" s="619"/>
      <c r="H4078" s="715"/>
      <c r="I4078" s="715"/>
      <c r="J4078" s="115">
        <f t="shared" si="81"/>
        <v>0</v>
      </c>
      <c r="K4078" s="107"/>
      <c r="L4078" s="12"/>
      <c r="M4078" s="676"/>
    </row>
    <row r="4079" spans="2:13" x14ac:dyDescent="0.25">
      <c r="B4079" s="676"/>
      <c r="C4079" s="681"/>
      <c r="D4079" s="696"/>
      <c r="E4079" s="67"/>
      <c r="F4079" s="710"/>
      <c r="G4079" s="619"/>
      <c r="H4079" s="715"/>
      <c r="I4079" s="715"/>
      <c r="J4079" s="115">
        <f t="shared" si="81"/>
        <v>0</v>
      </c>
      <c r="K4079" s="107"/>
      <c r="L4079" s="12"/>
      <c r="M4079" s="676"/>
    </row>
    <row r="4080" spans="2:13" x14ac:dyDescent="0.25">
      <c r="B4080" s="676"/>
      <c r="C4080" s="2008"/>
      <c r="D4080" s="2009"/>
      <c r="E4080" s="2009"/>
      <c r="F4080" s="2009"/>
      <c r="G4080" s="2009"/>
      <c r="H4080" s="2009"/>
      <c r="I4080" s="2009"/>
      <c r="J4080" s="2009"/>
      <c r="K4080" s="2009"/>
      <c r="L4080" s="2010"/>
      <c r="M4080" s="676"/>
    </row>
    <row r="4081" spans="2:13" x14ac:dyDescent="0.3">
      <c r="B4081" s="676"/>
      <c r="C4081" s="680" t="str">
        <f>RESUMEN!C26</f>
        <v>03.02.02.03</v>
      </c>
      <c r="D4081" s="2011" t="str">
        <f>RESUMEN!D26</f>
        <v>TARRAJEO DE COLUMNAS Y/O PLACAS C/MORT C:A 1:5, e=1.5 CM</v>
      </c>
      <c r="E4081" s="2012"/>
      <c r="F4081" s="2012"/>
      <c r="G4081" s="2012"/>
      <c r="H4081" s="2012"/>
      <c r="I4081" s="2012"/>
      <c r="J4081" s="2012"/>
      <c r="K4081" s="2012"/>
      <c r="L4081" s="2013"/>
      <c r="M4081" s="676"/>
    </row>
    <row r="4082" spans="2:13" x14ac:dyDescent="0.25">
      <c r="B4082" s="676"/>
      <c r="C4082" s="684" t="s">
        <v>1</v>
      </c>
      <c r="D4082" s="691" t="s">
        <v>2</v>
      </c>
      <c r="E4082" s="691" t="s">
        <v>239</v>
      </c>
      <c r="F4082" s="706" t="s">
        <v>58</v>
      </c>
      <c r="G4082" s="713" t="s">
        <v>52</v>
      </c>
      <c r="H4082" s="713" t="s">
        <v>47</v>
      </c>
      <c r="I4082" s="713" t="s">
        <v>48</v>
      </c>
      <c r="J4082" s="713" t="s">
        <v>49</v>
      </c>
      <c r="K4082" s="93" t="s">
        <v>50</v>
      </c>
      <c r="L4082" s="721" t="s">
        <v>3</v>
      </c>
      <c r="M4082" s="676"/>
    </row>
    <row r="4083" spans="2:13" x14ac:dyDescent="0.25">
      <c r="B4083" s="676"/>
      <c r="C4083" s="688"/>
      <c r="D4083" s="697"/>
      <c r="E4083" s="202"/>
      <c r="F4083" s="709"/>
      <c r="G4083" s="707"/>
      <c r="H4083" s="717"/>
      <c r="I4083" s="707"/>
      <c r="J4083" s="717"/>
      <c r="K4083" s="145">
        <f>+SUM(J4084:J4549)</f>
        <v>3440.4319999999839</v>
      </c>
      <c r="L4083" s="722" t="str">
        <f>[39]RESUMEN!E24</f>
        <v>m2</v>
      </c>
      <c r="M4083" s="676"/>
    </row>
    <row r="4084" spans="2:13" x14ac:dyDescent="0.25">
      <c r="B4084" s="676"/>
      <c r="C4084" s="689"/>
      <c r="D4084" s="698"/>
      <c r="E4084" s="64"/>
      <c r="F4084" s="711"/>
      <c r="G4084" s="714"/>
      <c r="H4084" s="620"/>
      <c r="I4084" s="620"/>
      <c r="J4084" s="719"/>
      <c r="K4084" s="127"/>
      <c r="L4084" s="13"/>
      <c r="M4084" s="676"/>
    </row>
    <row r="4085" spans="2:13" x14ac:dyDescent="0.3">
      <c r="B4085" s="676"/>
      <c r="C4085" s="677"/>
      <c r="D4085" s="724" t="s">
        <v>169</v>
      </c>
      <c r="E4085" s="16"/>
      <c r="F4085" s="678"/>
      <c r="G4085" s="619"/>
      <c r="H4085" s="679"/>
      <c r="I4085" s="679"/>
      <c r="J4085" s="527"/>
      <c r="K4085" s="113"/>
      <c r="L4085" s="12"/>
      <c r="M4085" s="676"/>
    </row>
    <row r="4086" spans="2:13" x14ac:dyDescent="0.2">
      <c r="B4086" s="676"/>
      <c r="C4086" s="677"/>
      <c r="D4086" s="690" t="s">
        <v>2559</v>
      </c>
      <c r="E4086" s="66"/>
      <c r="F4086" s="705"/>
      <c r="G4086" s="619"/>
      <c r="H4086" s="679"/>
      <c r="I4086" s="679"/>
      <c r="J4086" s="458"/>
      <c r="K4086" s="107"/>
      <c r="L4086" s="11"/>
      <c r="M4086" s="676"/>
    </row>
    <row r="4087" spans="2:13" x14ac:dyDescent="0.2">
      <c r="B4087" s="676"/>
      <c r="C4087" s="677"/>
      <c r="D4087" s="143" t="s">
        <v>2560</v>
      </c>
      <c r="E4087" s="66"/>
      <c r="F4087" s="705">
        <v>1</v>
      </c>
      <c r="G4087" s="619">
        <v>4.25</v>
      </c>
      <c r="H4087" s="679">
        <v>3.67</v>
      </c>
      <c r="I4087" s="679"/>
      <c r="J4087" s="458">
        <f t="shared" ref="J4087:J4183" si="82">PRODUCT(F4087:I4087)</f>
        <v>15.5975</v>
      </c>
      <c r="K4087" s="107"/>
      <c r="L4087" s="11"/>
      <c r="M4087" s="676"/>
    </row>
    <row r="4088" spans="2:13" x14ac:dyDescent="0.2">
      <c r="B4088" s="676"/>
      <c r="C4088" s="677"/>
      <c r="D4088" s="143" t="s">
        <v>2561</v>
      </c>
      <c r="E4088" s="66"/>
      <c r="F4088" s="705">
        <v>1</v>
      </c>
      <c r="G4088" s="619">
        <v>1.1499999999999999</v>
      </c>
      <c r="H4088" s="679">
        <v>3.67</v>
      </c>
      <c r="I4088" s="679"/>
      <c r="J4088" s="458">
        <f t="shared" si="82"/>
        <v>4.2204999999999995</v>
      </c>
      <c r="K4088" s="107"/>
      <c r="L4088" s="11"/>
      <c r="M4088" s="676"/>
    </row>
    <row r="4089" spans="2:13" x14ac:dyDescent="0.2">
      <c r="B4089" s="676"/>
      <c r="C4089" s="677"/>
      <c r="D4089" s="143" t="s">
        <v>2562</v>
      </c>
      <c r="E4089" s="66"/>
      <c r="F4089" s="705">
        <v>1</v>
      </c>
      <c r="G4089" s="619">
        <v>1.65</v>
      </c>
      <c r="H4089" s="679">
        <v>3.67</v>
      </c>
      <c r="I4089" s="679"/>
      <c r="J4089" s="458">
        <f t="shared" si="82"/>
        <v>6.0554999999999994</v>
      </c>
      <c r="K4089" s="107"/>
      <c r="L4089" s="11"/>
      <c r="M4089" s="676"/>
    </row>
    <row r="4090" spans="2:13" x14ac:dyDescent="0.2">
      <c r="B4090" s="676"/>
      <c r="C4090" s="677"/>
      <c r="D4090" s="143" t="s">
        <v>2563</v>
      </c>
      <c r="E4090" s="66"/>
      <c r="F4090" s="705">
        <v>1</v>
      </c>
      <c r="G4090" s="619">
        <v>1.65</v>
      </c>
      <c r="H4090" s="679">
        <v>3.67</v>
      </c>
      <c r="I4090" s="679"/>
      <c r="J4090" s="458">
        <f t="shared" si="82"/>
        <v>6.0554999999999994</v>
      </c>
      <c r="K4090" s="107"/>
      <c r="L4090" s="11"/>
      <c r="M4090" s="676"/>
    </row>
    <row r="4091" spans="2:13" x14ac:dyDescent="0.2">
      <c r="B4091" s="676"/>
      <c r="C4091" s="677"/>
      <c r="D4091" s="143" t="s">
        <v>2564</v>
      </c>
      <c r="E4091" s="66"/>
      <c r="F4091" s="705">
        <v>1</v>
      </c>
      <c r="G4091" s="619">
        <v>1.5</v>
      </c>
      <c r="H4091" s="679">
        <v>3.67</v>
      </c>
      <c r="I4091" s="679"/>
      <c r="J4091" s="458">
        <f t="shared" si="82"/>
        <v>5.5049999999999999</v>
      </c>
      <c r="K4091" s="107"/>
      <c r="L4091" s="11"/>
      <c r="M4091" s="676"/>
    </row>
    <row r="4092" spans="2:13" x14ac:dyDescent="0.2">
      <c r="B4092" s="676"/>
      <c r="C4092" s="677"/>
      <c r="D4092" s="143" t="s">
        <v>2565</v>
      </c>
      <c r="E4092" s="66"/>
      <c r="F4092" s="705">
        <v>1</v>
      </c>
      <c r="G4092" s="619">
        <v>1.5</v>
      </c>
      <c r="H4092" s="679">
        <v>3.67</v>
      </c>
      <c r="I4092" s="679"/>
      <c r="J4092" s="458">
        <f t="shared" si="82"/>
        <v>5.5049999999999999</v>
      </c>
      <c r="K4092" s="107"/>
      <c r="L4092" s="11"/>
      <c r="M4092" s="676"/>
    </row>
    <row r="4093" spans="2:13" x14ac:dyDescent="0.2">
      <c r="B4093" s="676"/>
      <c r="C4093" s="677"/>
      <c r="D4093" s="143" t="s">
        <v>2566</v>
      </c>
      <c r="E4093" s="66"/>
      <c r="F4093" s="705">
        <v>1</v>
      </c>
      <c r="G4093" s="619">
        <v>1.5</v>
      </c>
      <c r="H4093" s="679">
        <v>3.67</v>
      </c>
      <c r="I4093" s="679"/>
      <c r="J4093" s="458">
        <f t="shared" si="82"/>
        <v>5.5049999999999999</v>
      </c>
      <c r="K4093" s="107"/>
      <c r="L4093" s="11"/>
      <c r="M4093" s="676"/>
    </row>
    <row r="4094" spans="2:13" x14ac:dyDescent="0.2">
      <c r="B4094" s="676"/>
      <c r="C4094" s="677"/>
      <c r="D4094" s="143" t="s">
        <v>2567</v>
      </c>
      <c r="E4094" s="66"/>
      <c r="F4094" s="705">
        <v>1</v>
      </c>
      <c r="G4094" s="619">
        <v>1</v>
      </c>
      <c r="H4094" s="679">
        <v>3.67</v>
      </c>
      <c r="I4094" s="679"/>
      <c r="J4094" s="458">
        <f t="shared" si="82"/>
        <v>3.67</v>
      </c>
      <c r="K4094" s="107"/>
      <c r="L4094" s="11"/>
      <c r="M4094" s="676"/>
    </row>
    <row r="4095" spans="2:13" x14ac:dyDescent="0.2">
      <c r="B4095" s="676"/>
      <c r="C4095" s="677"/>
      <c r="D4095" s="143" t="s">
        <v>2568</v>
      </c>
      <c r="E4095" s="66"/>
      <c r="F4095" s="705">
        <v>1</v>
      </c>
      <c r="G4095" s="619">
        <v>3.35</v>
      </c>
      <c r="H4095" s="679">
        <v>3.67</v>
      </c>
      <c r="I4095" s="679"/>
      <c r="J4095" s="458">
        <f t="shared" si="82"/>
        <v>12.294499999999999</v>
      </c>
      <c r="K4095" s="107"/>
      <c r="L4095" s="11"/>
      <c r="M4095" s="676"/>
    </row>
    <row r="4096" spans="2:13" x14ac:dyDescent="0.2">
      <c r="B4096" s="676"/>
      <c r="C4096" s="677" t="s">
        <v>2230</v>
      </c>
      <c r="D4096" s="143" t="s">
        <v>900</v>
      </c>
      <c r="E4096" s="66"/>
      <c r="F4096" s="705">
        <v>1</v>
      </c>
      <c r="G4096" s="619">
        <v>1</v>
      </c>
      <c r="H4096" s="679">
        <v>3.67</v>
      </c>
      <c r="I4096" s="679"/>
      <c r="J4096" s="458">
        <f t="shared" si="82"/>
        <v>3.67</v>
      </c>
      <c r="K4096" s="107"/>
      <c r="L4096" s="11"/>
      <c r="M4096" s="676"/>
    </row>
    <row r="4097" spans="2:13" x14ac:dyDescent="0.2">
      <c r="B4097" s="676"/>
      <c r="C4097" s="677" t="s">
        <v>1008</v>
      </c>
      <c r="D4097" s="143" t="s">
        <v>348</v>
      </c>
      <c r="E4097" s="66"/>
      <c r="F4097" s="705">
        <v>1</v>
      </c>
      <c r="G4097" s="619">
        <v>20.3</v>
      </c>
      <c r="H4097" s="679">
        <v>3.67</v>
      </c>
      <c r="I4097" s="679"/>
      <c r="J4097" s="458">
        <f t="shared" si="82"/>
        <v>74.501000000000005</v>
      </c>
      <c r="K4097" s="107"/>
      <c r="L4097" s="11"/>
      <c r="M4097" s="676"/>
    </row>
    <row r="4098" spans="2:13" x14ac:dyDescent="0.2">
      <c r="B4098" s="676"/>
      <c r="C4098" s="677" t="s">
        <v>2549</v>
      </c>
      <c r="D4098" s="143" t="s">
        <v>807</v>
      </c>
      <c r="E4098" s="66"/>
      <c r="F4098" s="705">
        <v>1</v>
      </c>
      <c r="G4098" s="619">
        <v>30.93</v>
      </c>
      <c r="H4098" s="679">
        <v>3.67</v>
      </c>
      <c r="I4098" s="679"/>
      <c r="J4098" s="458">
        <f t="shared" si="82"/>
        <v>113.51309999999999</v>
      </c>
      <c r="K4098" s="107"/>
      <c r="L4098" s="11"/>
      <c r="M4098" s="676"/>
    </row>
    <row r="4099" spans="2:13" x14ac:dyDescent="0.2">
      <c r="B4099" s="676"/>
      <c r="C4099" s="677" t="s">
        <v>2485</v>
      </c>
      <c r="D4099" s="143" t="s">
        <v>300</v>
      </c>
      <c r="E4099" s="66"/>
      <c r="F4099" s="705">
        <v>1</v>
      </c>
      <c r="G4099" s="619">
        <v>40.9</v>
      </c>
      <c r="H4099" s="679">
        <v>3.67</v>
      </c>
      <c r="I4099" s="679"/>
      <c r="J4099" s="458">
        <f t="shared" si="82"/>
        <v>150.10299999999998</v>
      </c>
      <c r="K4099" s="107"/>
      <c r="L4099" s="11"/>
      <c r="M4099" s="676"/>
    </row>
    <row r="4100" spans="2:13" x14ac:dyDescent="0.2">
      <c r="B4100" s="676"/>
      <c r="C4100" s="677"/>
      <c r="D4100" s="143" t="s">
        <v>2297</v>
      </c>
      <c r="E4100" s="66"/>
      <c r="F4100" s="705">
        <v>-2</v>
      </c>
      <c r="G4100" s="619">
        <v>1.8</v>
      </c>
      <c r="H4100" s="679">
        <v>2.1</v>
      </c>
      <c r="I4100" s="679"/>
      <c r="J4100" s="458">
        <f t="shared" si="82"/>
        <v>-7.5600000000000005</v>
      </c>
      <c r="K4100" s="107"/>
      <c r="L4100" s="11"/>
      <c r="M4100" s="676"/>
    </row>
    <row r="4101" spans="2:13" x14ac:dyDescent="0.2">
      <c r="B4101" s="676"/>
      <c r="C4101" s="677"/>
      <c r="D4101" s="143" t="s">
        <v>2569</v>
      </c>
      <c r="E4101" s="66"/>
      <c r="F4101" s="705">
        <v>1</v>
      </c>
      <c r="G4101" s="619">
        <v>1.95</v>
      </c>
      <c r="H4101" s="679">
        <v>3.67</v>
      </c>
      <c r="I4101" s="679"/>
      <c r="J4101" s="458">
        <f t="shared" si="82"/>
        <v>7.1564999999999994</v>
      </c>
      <c r="K4101" s="107"/>
      <c r="L4101" s="11"/>
      <c r="M4101" s="676"/>
    </row>
    <row r="4102" spans="2:13" x14ac:dyDescent="0.2">
      <c r="B4102" s="676"/>
      <c r="C4102" s="677"/>
      <c r="D4102" s="143" t="s">
        <v>2570</v>
      </c>
      <c r="E4102" s="66"/>
      <c r="F4102" s="705">
        <v>1</v>
      </c>
      <c r="G4102" s="619">
        <v>2.6</v>
      </c>
      <c r="H4102" s="679">
        <v>3.67</v>
      </c>
      <c r="I4102" s="679"/>
      <c r="J4102" s="458">
        <f t="shared" si="82"/>
        <v>9.5419999999999998</v>
      </c>
      <c r="K4102" s="107"/>
      <c r="L4102" s="11"/>
      <c r="M4102" s="676"/>
    </row>
    <row r="4103" spans="2:13" x14ac:dyDescent="0.2">
      <c r="B4103" s="676"/>
      <c r="C4103" s="677"/>
      <c r="D4103" s="143" t="s">
        <v>2571</v>
      </c>
      <c r="E4103" s="66"/>
      <c r="F4103" s="705">
        <v>1</v>
      </c>
      <c r="G4103" s="619">
        <v>2.2999999999999998</v>
      </c>
      <c r="H4103" s="679">
        <v>3.67</v>
      </c>
      <c r="I4103" s="679"/>
      <c r="J4103" s="458">
        <f t="shared" si="82"/>
        <v>8.4409999999999989</v>
      </c>
      <c r="K4103" s="107"/>
      <c r="L4103" s="11"/>
      <c r="M4103" s="676"/>
    </row>
    <row r="4104" spans="2:13" x14ac:dyDescent="0.2">
      <c r="B4104" s="676"/>
      <c r="C4104" s="677"/>
      <c r="D4104" s="143" t="s">
        <v>2572</v>
      </c>
      <c r="E4104" s="66"/>
      <c r="F4104" s="705">
        <v>1</v>
      </c>
      <c r="G4104" s="619">
        <v>2.2999999999999998</v>
      </c>
      <c r="H4104" s="679">
        <v>3.67</v>
      </c>
      <c r="I4104" s="679"/>
      <c r="J4104" s="458">
        <f t="shared" si="82"/>
        <v>8.4409999999999989</v>
      </c>
      <c r="K4104" s="107"/>
      <c r="L4104" s="11"/>
      <c r="M4104" s="676"/>
    </row>
    <row r="4105" spans="2:13" x14ac:dyDescent="0.2">
      <c r="B4105" s="676"/>
      <c r="C4105" s="677"/>
      <c r="D4105" s="143" t="s">
        <v>2573</v>
      </c>
      <c r="E4105" s="66"/>
      <c r="F4105" s="705">
        <v>1</v>
      </c>
      <c r="G4105" s="619">
        <v>2.2999999999999998</v>
      </c>
      <c r="H4105" s="679">
        <v>3.67</v>
      </c>
      <c r="I4105" s="679"/>
      <c r="J4105" s="458">
        <f t="shared" si="82"/>
        <v>8.4409999999999989</v>
      </c>
      <c r="K4105" s="107"/>
      <c r="L4105" s="11"/>
      <c r="M4105" s="676"/>
    </row>
    <row r="4106" spans="2:13" x14ac:dyDescent="0.2">
      <c r="B4106" s="676"/>
      <c r="C4106" s="677"/>
      <c r="D4106" s="143" t="s">
        <v>2574</v>
      </c>
      <c r="E4106" s="66"/>
      <c r="F4106" s="705">
        <v>1</v>
      </c>
      <c r="G4106" s="619">
        <v>2.2999999999999998</v>
      </c>
      <c r="H4106" s="679">
        <v>3.67</v>
      </c>
      <c r="I4106" s="679"/>
      <c r="J4106" s="458">
        <f t="shared" si="82"/>
        <v>8.4409999999999989</v>
      </c>
      <c r="K4106" s="107"/>
      <c r="L4106" s="11"/>
      <c r="M4106" s="676"/>
    </row>
    <row r="4107" spans="2:13" x14ac:dyDescent="0.2">
      <c r="B4107" s="676"/>
      <c r="C4107" s="677"/>
      <c r="D4107" s="143" t="s">
        <v>2575</v>
      </c>
      <c r="E4107" s="66"/>
      <c r="F4107" s="705">
        <v>1</v>
      </c>
      <c r="G4107" s="619">
        <v>2.2999999999999998</v>
      </c>
      <c r="H4107" s="679">
        <v>3.67</v>
      </c>
      <c r="I4107" s="679"/>
      <c r="J4107" s="458">
        <f t="shared" si="82"/>
        <v>8.4409999999999989</v>
      </c>
      <c r="K4107" s="107"/>
      <c r="L4107" s="11"/>
      <c r="M4107" s="676"/>
    </row>
    <row r="4108" spans="2:13" x14ac:dyDescent="0.2">
      <c r="B4108" s="676"/>
      <c r="C4108" s="677"/>
      <c r="D4108" s="143" t="s">
        <v>2576</v>
      </c>
      <c r="E4108" s="66"/>
      <c r="F4108" s="705">
        <v>1</v>
      </c>
      <c r="G4108" s="619">
        <v>2.65</v>
      </c>
      <c r="H4108" s="679">
        <v>3.67</v>
      </c>
      <c r="I4108" s="679"/>
      <c r="J4108" s="458">
        <f t="shared" si="82"/>
        <v>9.7255000000000003</v>
      </c>
      <c r="K4108" s="107"/>
      <c r="L4108" s="11"/>
      <c r="M4108" s="676"/>
    </row>
    <row r="4109" spans="2:13" x14ac:dyDescent="0.2">
      <c r="B4109" s="676"/>
      <c r="C4109" s="677"/>
      <c r="D4109" s="143" t="s">
        <v>2577</v>
      </c>
      <c r="E4109" s="66"/>
      <c r="F4109" s="705">
        <v>1</v>
      </c>
      <c r="G4109" s="619">
        <v>1</v>
      </c>
      <c r="H4109" s="679">
        <v>3.67</v>
      </c>
      <c r="I4109" s="679"/>
      <c r="J4109" s="458">
        <f t="shared" si="82"/>
        <v>3.67</v>
      </c>
      <c r="K4109" s="107"/>
      <c r="L4109" s="11"/>
      <c r="M4109" s="676"/>
    </row>
    <row r="4110" spans="2:13" x14ac:dyDescent="0.2">
      <c r="B4110" s="676"/>
      <c r="C4110" s="677"/>
      <c r="D4110" s="143" t="s">
        <v>2578</v>
      </c>
      <c r="E4110" s="66"/>
      <c r="F4110" s="705">
        <v>1</v>
      </c>
      <c r="G4110" s="619">
        <v>1</v>
      </c>
      <c r="H4110" s="679">
        <v>3.67</v>
      </c>
      <c r="I4110" s="679"/>
      <c r="J4110" s="458">
        <f t="shared" si="82"/>
        <v>3.67</v>
      </c>
      <c r="K4110" s="107"/>
      <c r="L4110" s="11"/>
      <c r="M4110" s="676"/>
    </row>
    <row r="4111" spans="2:13" x14ac:dyDescent="0.2">
      <c r="B4111" s="676"/>
      <c r="C4111" s="677"/>
      <c r="D4111" s="143" t="s">
        <v>2579</v>
      </c>
      <c r="E4111" s="66"/>
      <c r="F4111" s="705">
        <v>1</v>
      </c>
      <c r="G4111" s="619">
        <v>0.5</v>
      </c>
      <c r="H4111" s="679">
        <v>3.67</v>
      </c>
      <c r="I4111" s="679"/>
      <c r="J4111" s="458">
        <f t="shared" si="82"/>
        <v>1.835</v>
      </c>
      <c r="K4111" s="107"/>
      <c r="L4111" s="11"/>
      <c r="M4111" s="676"/>
    </row>
    <row r="4112" spans="2:13" x14ac:dyDescent="0.2">
      <c r="B4112" s="676"/>
      <c r="C4112" s="677"/>
      <c r="D4112" s="143" t="s">
        <v>2580</v>
      </c>
      <c r="E4112" s="66"/>
      <c r="F4112" s="705">
        <v>1</v>
      </c>
      <c r="G4112" s="619">
        <v>2.15</v>
      </c>
      <c r="H4112" s="679">
        <v>3.67</v>
      </c>
      <c r="I4112" s="679"/>
      <c r="J4112" s="458">
        <f t="shared" si="82"/>
        <v>7.8904999999999994</v>
      </c>
      <c r="K4112" s="107"/>
      <c r="L4112" s="11"/>
      <c r="M4112" s="676"/>
    </row>
    <row r="4113" spans="2:13" x14ac:dyDescent="0.2">
      <c r="B4113" s="676"/>
      <c r="C4113" s="677"/>
      <c r="D4113" s="143" t="s">
        <v>2581</v>
      </c>
      <c r="E4113" s="66"/>
      <c r="F4113" s="705">
        <v>1</v>
      </c>
      <c r="G4113" s="619">
        <v>2.2999999999999998</v>
      </c>
      <c r="H4113" s="679">
        <v>3.67</v>
      </c>
      <c r="I4113" s="679"/>
      <c r="J4113" s="458">
        <f t="shared" si="82"/>
        <v>8.4409999999999989</v>
      </c>
      <c r="K4113" s="107"/>
      <c r="L4113" s="11"/>
      <c r="M4113" s="676"/>
    </row>
    <row r="4114" spans="2:13" x14ac:dyDescent="0.2">
      <c r="B4114" s="676"/>
      <c r="C4114" s="677"/>
      <c r="D4114" s="143" t="s">
        <v>2582</v>
      </c>
      <c r="E4114" s="66"/>
      <c r="F4114" s="705">
        <v>1</v>
      </c>
      <c r="G4114" s="619">
        <v>2.2999999999999998</v>
      </c>
      <c r="H4114" s="679">
        <v>3.67</v>
      </c>
      <c r="I4114" s="679"/>
      <c r="J4114" s="458">
        <f t="shared" si="82"/>
        <v>8.4409999999999989</v>
      </c>
      <c r="K4114" s="107"/>
      <c r="L4114" s="11"/>
      <c r="M4114" s="676"/>
    </row>
    <row r="4115" spans="2:13" x14ac:dyDescent="0.2">
      <c r="B4115" s="676"/>
      <c r="C4115" s="677"/>
      <c r="D4115" s="143" t="s">
        <v>2583</v>
      </c>
      <c r="E4115" s="66"/>
      <c r="F4115" s="705">
        <v>1</v>
      </c>
      <c r="G4115" s="619">
        <v>1.8</v>
      </c>
      <c r="H4115" s="679">
        <v>3.67</v>
      </c>
      <c r="I4115" s="679"/>
      <c r="J4115" s="458">
        <f t="shared" si="82"/>
        <v>6.6059999999999999</v>
      </c>
      <c r="K4115" s="107"/>
      <c r="L4115" s="11"/>
      <c r="M4115" s="676"/>
    </row>
    <row r="4116" spans="2:13" x14ac:dyDescent="0.2">
      <c r="B4116" s="676"/>
      <c r="C4116" s="677"/>
      <c r="D4116" s="143" t="s">
        <v>2584</v>
      </c>
      <c r="E4116" s="66"/>
      <c r="F4116" s="705">
        <v>1</v>
      </c>
      <c r="G4116" s="619">
        <v>1.1499999999999999</v>
      </c>
      <c r="H4116" s="679">
        <v>3.67</v>
      </c>
      <c r="I4116" s="679"/>
      <c r="J4116" s="458">
        <f t="shared" si="82"/>
        <v>4.2204999999999995</v>
      </c>
      <c r="K4116" s="107"/>
      <c r="L4116" s="11"/>
      <c r="M4116" s="676"/>
    </row>
    <row r="4117" spans="2:13" x14ac:dyDescent="0.2">
      <c r="B4117" s="676"/>
      <c r="C4117" s="677"/>
      <c r="D4117" s="143" t="s">
        <v>2585</v>
      </c>
      <c r="E4117" s="66"/>
      <c r="F4117" s="705">
        <v>1</v>
      </c>
      <c r="G4117" s="619">
        <v>0.65</v>
      </c>
      <c r="H4117" s="679">
        <v>3.67</v>
      </c>
      <c r="I4117" s="679"/>
      <c r="J4117" s="458">
        <f t="shared" si="82"/>
        <v>2.3855</v>
      </c>
      <c r="K4117" s="107"/>
      <c r="L4117" s="11"/>
      <c r="M4117" s="676"/>
    </row>
    <row r="4118" spans="2:13" x14ac:dyDescent="0.2">
      <c r="B4118" s="676"/>
      <c r="C4118" s="677"/>
      <c r="D4118" s="143" t="s">
        <v>2586</v>
      </c>
      <c r="E4118" s="66"/>
      <c r="F4118" s="705">
        <v>1</v>
      </c>
      <c r="G4118" s="619">
        <v>1.1499999999999999</v>
      </c>
      <c r="H4118" s="679">
        <v>3.67</v>
      </c>
      <c r="I4118" s="679"/>
      <c r="J4118" s="458">
        <f t="shared" si="82"/>
        <v>4.2204999999999995</v>
      </c>
      <c r="K4118" s="107"/>
      <c r="L4118" s="11"/>
      <c r="M4118" s="676"/>
    </row>
    <row r="4119" spans="2:13" x14ac:dyDescent="0.2">
      <c r="B4119" s="676"/>
      <c r="C4119" s="677" t="s">
        <v>1011</v>
      </c>
      <c r="D4119" s="143" t="s">
        <v>372</v>
      </c>
      <c r="E4119" s="66"/>
      <c r="F4119" s="705">
        <v>1</v>
      </c>
      <c r="G4119" s="619">
        <v>2.9</v>
      </c>
      <c r="H4119" s="679">
        <v>3.67</v>
      </c>
      <c r="I4119" s="679"/>
      <c r="J4119" s="458">
        <f t="shared" si="82"/>
        <v>10.642999999999999</v>
      </c>
      <c r="K4119" s="107"/>
      <c r="L4119" s="11"/>
      <c r="M4119" s="676"/>
    </row>
    <row r="4120" spans="2:13" x14ac:dyDescent="0.2">
      <c r="B4120" s="676"/>
      <c r="C4120" s="677" t="s">
        <v>2550</v>
      </c>
      <c r="D4120" s="143" t="s">
        <v>806</v>
      </c>
      <c r="E4120" s="66"/>
      <c r="F4120" s="705">
        <v>1</v>
      </c>
      <c r="G4120" s="619">
        <v>12.08</v>
      </c>
      <c r="H4120" s="679">
        <v>3.67</v>
      </c>
      <c r="I4120" s="679"/>
      <c r="J4120" s="458">
        <f t="shared" si="82"/>
        <v>44.333599999999997</v>
      </c>
      <c r="K4120" s="107"/>
      <c r="L4120" s="11"/>
      <c r="M4120" s="676"/>
    </row>
    <row r="4121" spans="2:13" x14ac:dyDescent="0.2">
      <c r="B4121" s="676"/>
      <c r="C4121" s="677" t="s">
        <v>2486</v>
      </c>
      <c r="D4121" s="143" t="s">
        <v>196</v>
      </c>
      <c r="E4121" s="66"/>
      <c r="F4121" s="705">
        <v>1</v>
      </c>
      <c r="G4121" s="619">
        <v>34.4</v>
      </c>
      <c r="H4121" s="679">
        <v>3.67</v>
      </c>
      <c r="I4121" s="679"/>
      <c r="J4121" s="458">
        <f t="shared" si="82"/>
        <v>126.24799999999999</v>
      </c>
      <c r="K4121" s="107"/>
      <c r="L4121" s="11"/>
      <c r="M4121" s="676"/>
    </row>
    <row r="4122" spans="2:13" x14ac:dyDescent="0.2">
      <c r="B4122" s="676"/>
      <c r="C4122" s="677"/>
      <c r="D4122" s="143" t="s">
        <v>2297</v>
      </c>
      <c r="E4122" s="66"/>
      <c r="F4122" s="705">
        <v>-1</v>
      </c>
      <c r="G4122" s="619">
        <v>1.8</v>
      </c>
      <c r="H4122" s="679">
        <v>2.1</v>
      </c>
      <c r="I4122" s="679"/>
      <c r="J4122" s="458">
        <f t="shared" si="82"/>
        <v>-3.7800000000000002</v>
      </c>
      <c r="K4122" s="107"/>
      <c r="L4122" s="11"/>
      <c r="M4122" s="676"/>
    </row>
    <row r="4123" spans="2:13" x14ac:dyDescent="0.2">
      <c r="B4123" s="676"/>
      <c r="C4123" s="677"/>
      <c r="D4123" s="143" t="s">
        <v>2587</v>
      </c>
      <c r="E4123" s="66"/>
      <c r="F4123" s="705">
        <v>1</v>
      </c>
      <c r="G4123" s="619">
        <v>1</v>
      </c>
      <c r="H4123" s="679">
        <v>3.67</v>
      </c>
      <c r="I4123" s="679"/>
      <c r="J4123" s="458">
        <f t="shared" si="82"/>
        <v>3.67</v>
      </c>
      <c r="K4123" s="107"/>
      <c r="L4123" s="11"/>
      <c r="M4123" s="676"/>
    </row>
    <row r="4124" spans="2:13" x14ac:dyDescent="0.2">
      <c r="B4124" s="676"/>
      <c r="C4124" s="677" t="s">
        <v>1017</v>
      </c>
      <c r="D4124" s="143" t="s">
        <v>212</v>
      </c>
      <c r="E4124" s="66"/>
      <c r="F4124" s="705">
        <v>1</v>
      </c>
      <c r="G4124" s="619">
        <v>3.4</v>
      </c>
      <c r="H4124" s="679">
        <v>3.67</v>
      </c>
      <c r="I4124" s="679"/>
      <c r="J4124" s="458">
        <f t="shared" si="82"/>
        <v>12.478</v>
      </c>
      <c r="K4124" s="107"/>
      <c r="L4124" s="11"/>
      <c r="M4124" s="676"/>
    </row>
    <row r="4125" spans="2:13" x14ac:dyDescent="0.2">
      <c r="B4125" s="676"/>
      <c r="C4125" s="677" t="s">
        <v>2551</v>
      </c>
      <c r="D4125" s="143" t="s">
        <v>805</v>
      </c>
      <c r="E4125" s="66"/>
      <c r="F4125" s="705">
        <v>1</v>
      </c>
      <c r="G4125" s="619">
        <v>23.43</v>
      </c>
      <c r="H4125" s="679">
        <v>3.67</v>
      </c>
      <c r="I4125" s="679"/>
      <c r="J4125" s="458">
        <f t="shared" si="82"/>
        <v>85.988100000000003</v>
      </c>
      <c r="K4125" s="107"/>
      <c r="L4125" s="11"/>
      <c r="M4125" s="676"/>
    </row>
    <row r="4126" spans="2:13" x14ac:dyDescent="0.2">
      <c r="B4126" s="676"/>
      <c r="C4126" s="677" t="s">
        <v>2552</v>
      </c>
      <c r="D4126" s="143" t="s">
        <v>805</v>
      </c>
      <c r="E4126" s="66"/>
      <c r="F4126" s="705">
        <v>1</v>
      </c>
      <c r="G4126" s="619">
        <v>20.329999999999998</v>
      </c>
      <c r="H4126" s="679">
        <v>3.67</v>
      </c>
      <c r="I4126" s="679"/>
      <c r="J4126" s="458">
        <f t="shared" si="82"/>
        <v>74.611099999999993</v>
      </c>
      <c r="K4126" s="107"/>
      <c r="L4126" s="11"/>
      <c r="M4126" s="676"/>
    </row>
    <row r="4127" spans="2:13" x14ac:dyDescent="0.2">
      <c r="B4127" s="676"/>
      <c r="C4127" s="677" t="s">
        <v>2313</v>
      </c>
      <c r="D4127" s="143" t="s">
        <v>360</v>
      </c>
      <c r="E4127" s="66"/>
      <c r="F4127" s="705">
        <v>1</v>
      </c>
      <c r="G4127" s="619">
        <v>16.3</v>
      </c>
      <c r="H4127" s="679">
        <v>3.67</v>
      </c>
      <c r="I4127" s="679"/>
      <c r="J4127" s="458">
        <f t="shared" si="82"/>
        <v>59.820999999999998</v>
      </c>
      <c r="K4127" s="107"/>
      <c r="L4127" s="11"/>
      <c r="M4127" s="676"/>
    </row>
    <row r="4128" spans="2:13" x14ac:dyDescent="0.2">
      <c r="B4128" s="676"/>
      <c r="C4128" s="677"/>
      <c r="D4128" s="143" t="s">
        <v>2588</v>
      </c>
      <c r="E4128" s="66"/>
      <c r="F4128" s="705">
        <v>1</v>
      </c>
      <c r="G4128" s="619">
        <v>1</v>
      </c>
      <c r="H4128" s="679">
        <v>3.67</v>
      </c>
      <c r="I4128" s="679"/>
      <c r="J4128" s="458">
        <f t="shared" si="82"/>
        <v>3.67</v>
      </c>
      <c r="K4128" s="107"/>
      <c r="L4128" s="11"/>
      <c r="M4128" s="676"/>
    </row>
    <row r="4129" spans="2:13" x14ac:dyDescent="0.2">
      <c r="B4129" s="676"/>
      <c r="C4129" s="677"/>
      <c r="D4129" s="143" t="s">
        <v>2589</v>
      </c>
      <c r="E4129" s="66"/>
      <c r="F4129" s="705">
        <v>1</v>
      </c>
      <c r="G4129" s="619">
        <v>1.1499999999999999</v>
      </c>
      <c r="H4129" s="679">
        <v>3.67</v>
      </c>
      <c r="I4129" s="679"/>
      <c r="J4129" s="458">
        <f t="shared" si="82"/>
        <v>4.2204999999999995</v>
      </c>
      <c r="K4129" s="107"/>
      <c r="L4129" s="11"/>
      <c r="M4129" s="676"/>
    </row>
    <row r="4130" spans="2:13" x14ac:dyDescent="0.2">
      <c r="B4130" s="676"/>
      <c r="C4130" s="677" t="s">
        <v>934</v>
      </c>
      <c r="D4130" s="143" t="s">
        <v>222</v>
      </c>
      <c r="E4130" s="66"/>
      <c r="F4130" s="705">
        <v>1</v>
      </c>
      <c r="G4130" s="619">
        <v>0.65</v>
      </c>
      <c r="H4130" s="679">
        <v>3.67</v>
      </c>
      <c r="I4130" s="679"/>
      <c r="J4130" s="458">
        <f t="shared" si="82"/>
        <v>2.3855</v>
      </c>
      <c r="K4130" s="107"/>
      <c r="L4130" s="11"/>
      <c r="M4130" s="676"/>
    </row>
    <row r="4131" spans="2:13" x14ac:dyDescent="0.2">
      <c r="B4131" s="676"/>
      <c r="C4131" s="677"/>
      <c r="D4131" s="143" t="s">
        <v>2590</v>
      </c>
      <c r="E4131" s="66"/>
      <c r="F4131" s="705">
        <v>1</v>
      </c>
      <c r="G4131" s="619">
        <v>3.8</v>
      </c>
      <c r="H4131" s="679">
        <v>3.67</v>
      </c>
      <c r="I4131" s="679"/>
      <c r="J4131" s="458">
        <f t="shared" si="82"/>
        <v>13.946</v>
      </c>
      <c r="K4131" s="107"/>
      <c r="L4131" s="11"/>
      <c r="M4131" s="676"/>
    </row>
    <row r="4132" spans="2:13" x14ac:dyDescent="0.2">
      <c r="B4132" s="676"/>
      <c r="C4132" s="677"/>
      <c r="D4132" s="143" t="s">
        <v>2591</v>
      </c>
      <c r="E4132" s="66"/>
      <c r="F4132" s="705">
        <v>1</v>
      </c>
      <c r="G4132" s="619">
        <v>2.15</v>
      </c>
      <c r="H4132" s="679">
        <v>3.67</v>
      </c>
      <c r="I4132" s="679"/>
      <c r="J4132" s="458">
        <f t="shared" si="82"/>
        <v>7.8904999999999994</v>
      </c>
      <c r="K4132" s="107"/>
      <c r="L4132" s="11"/>
      <c r="M4132" s="676"/>
    </row>
    <row r="4133" spans="2:13" x14ac:dyDescent="0.2">
      <c r="B4133" s="676"/>
      <c r="C4133" s="677"/>
      <c r="D4133" s="143" t="s">
        <v>2592</v>
      </c>
      <c r="E4133" s="66"/>
      <c r="F4133" s="705">
        <v>1</v>
      </c>
      <c r="G4133" s="619">
        <v>2.15</v>
      </c>
      <c r="H4133" s="679">
        <v>3.67</v>
      </c>
      <c r="I4133" s="679"/>
      <c r="J4133" s="458">
        <f t="shared" si="82"/>
        <v>7.8904999999999994</v>
      </c>
      <c r="K4133" s="107"/>
      <c r="L4133" s="11"/>
      <c r="M4133" s="676"/>
    </row>
    <row r="4134" spans="2:13" x14ac:dyDescent="0.2">
      <c r="B4134" s="676"/>
      <c r="C4134" s="677"/>
      <c r="D4134" s="143" t="s">
        <v>2593</v>
      </c>
      <c r="E4134" s="66"/>
      <c r="F4134" s="705">
        <v>1</v>
      </c>
      <c r="G4134" s="619">
        <v>4.05</v>
      </c>
      <c r="H4134" s="679">
        <v>3.67</v>
      </c>
      <c r="I4134" s="679"/>
      <c r="J4134" s="458">
        <f t="shared" si="82"/>
        <v>14.863499999999998</v>
      </c>
      <c r="K4134" s="115"/>
      <c r="L4134" s="720"/>
      <c r="M4134" s="676"/>
    </row>
    <row r="4135" spans="2:13" x14ac:dyDescent="0.2">
      <c r="B4135" s="676"/>
      <c r="C4135" s="677" t="s">
        <v>967</v>
      </c>
      <c r="D4135" s="143" t="s">
        <v>177</v>
      </c>
      <c r="E4135" s="66"/>
      <c r="F4135" s="705">
        <v>1</v>
      </c>
      <c r="G4135" s="619">
        <v>3.6</v>
      </c>
      <c r="H4135" s="679">
        <v>3.67</v>
      </c>
      <c r="I4135" s="679"/>
      <c r="J4135" s="458">
        <f t="shared" si="82"/>
        <v>13.212</v>
      </c>
      <c r="K4135" s="107"/>
      <c r="L4135" s="11"/>
      <c r="M4135" s="676"/>
    </row>
    <row r="4136" spans="2:13" x14ac:dyDescent="0.2">
      <c r="B4136" s="676"/>
      <c r="C4136" s="677" t="s">
        <v>1106</v>
      </c>
      <c r="D4136" s="143" t="s">
        <v>1107</v>
      </c>
      <c r="E4136" s="66"/>
      <c r="F4136" s="705">
        <v>1</v>
      </c>
      <c r="G4136" s="619">
        <v>2.95</v>
      </c>
      <c r="H4136" s="679">
        <v>3.67</v>
      </c>
      <c r="I4136" s="679"/>
      <c r="J4136" s="458">
        <f t="shared" si="82"/>
        <v>10.826500000000001</v>
      </c>
      <c r="K4136" s="107"/>
      <c r="L4136" s="11"/>
      <c r="M4136" s="676"/>
    </row>
    <row r="4137" spans="2:13" x14ac:dyDescent="0.2">
      <c r="B4137" s="676"/>
      <c r="C4137" s="677"/>
      <c r="D4137" s="143" t="s">
        <v>2594</v>
      </c>
      <c r="E4137" s="66"/>
      <c r="F4137" s="705">
        <v>1</v>
      </c>
      <c r="G4137" s="619">
        <v>2.1</v>
      </c>
      <c r="H4137" s="679">
        <v>3.67</v>
      </c>
      <c r="I4137" s="679"/>
      <c r="J4137" s="458">
        <f t="shared" si="82"/>
        <v>7.7069999999999999</v>
      </c>
      <c r="K4137" s="107"/>
      <c r="L4137" s="11"/>
      <c r="M4137" s="676"/>
    </row>
    <row r="4138" spans="2:13" x14ac:dyDescent="0.2">
      <c r="B4138" s="676"/>
      <c r="C4138" s="677" t="s">
        <v>2185</v>
      </c>
      <c r="D4138" s="143" t="s">
        <v>826</v>
      </c>
      <c r="E4138" s="66"/>
      <c r="F4138" s="705">
        <v>1</v>
      </c>
      <c r="G4138" s="619">
        <v>0.45</v>
      </c>
      <c r="H4138" s="679">
        <v>3.67</v>
      </c>
      <c r="I4138" s="679"/>
      <c r="J4138" s="458">
        <f t="shared" si="82"/>
        <v>1.6515</v>
      </c>
      <c r="K4138" s="107"/>
      <c r="L4138" s="11"/>
      <c r="M4138" s="676"/>
    </row>
    <row r="4139" spans="2:13" x14ac:dyDescent="0.2">
      <c r="B4139" s="676"/>
      <c r="C4139" s="677" t="s">
        <v>976</v>
      </c>
      <c r="D4139" s="143" t="s">
        <v>1059</v>
      </c>
      <c r="E4139" s="66"/>
      <c r="F4139" s="705">
        <v>1</v>
      </c>
      <c r="G4139" s="619">
        <v>1.35</v>
      </c>
      <c r="H4139" s="679">
        <v>3.67</v>
      </c>
      <c r="I4139" s="679"/>
      <c r="J4139" s="458">
        <f t="shared" si="82"/>
        <v>4.9545000000000003</v>
      </c>
      <c r="K4139" s="107"/>
      <c r="L4139" s="11"/>
      <c r="M4139" s="676"/>
    </row>
    <row r="4140" spans="2:13" x14ac:dyDescent="0.2">
      <c r="B4140" s="676"/>
      <c r="C4140" s="677" t="s">
        <v>978</v>
      </c>
      <c r="D4140" s="143" t="s">
        <v>140</v>
      </c>
      <c r="E4140" s="66"/>
      <c r="F4140" s="705">
        <v>1</v>
      </c>
      <c r="G4140" s="619">
        <v>1.5</v>
      </c>
      <c r="H4140" s="679">
        <v>3.67</v>
      </c>
      <c r="I4140" s="679"/>
      <c r="J4140" s="458">
        <f t="shared" si="82"/>
        <v>5.5049999999999999</v>
      </c>
      <c r="K4140" s="107"/>
      <c r="L4140" s="11"/>
      <c r="M4140" s="676"/>
    </row>
    <row r="4141" spans="2:13" x14ac:dyDescent="0.2">
      <c r="B4141" s="676"/>
      <c r="C4141" s="677" t="s">
        <v>2553</v>
      </c>
      <c r="D4141" s="143" t="s">
        <v>2414</v>
      </c>
      <c r="E4141" s="66"/>
      <c r="F4141" s="705">
        <v>1</v>
      </c>
      <c r="G4141" s="619">
        <v>3.55</v>
      </c>
      <c r="H4141" s="679">
        <v>3.67</v>
      </c>
      <c r="I4141" s="679"/>
      <c r="J4141" s="458">
        <f t="shared" si="82"/>
        <v>13.028499999999999</v>
      </c>
      <c r="K4141" s="107"/>
      <c r="L4141" s="11"/>
      <c r="M4141" s="676"/>
    </row>
    <row r="4142" spans="2:13" x14ac:dyDescent="0.2">
      <c r="B4142" s="676"/>
      <c r="C4142" s="677"/>
      <c r="D4142" s="143" t="s">
        <v>2595</v>
      </c>
      <c r="E4142" s="66"/>
      <c r="F4142" s="705">
        <v>1</v>
      </c>
      <c r="G4142" s="619">
        <v>1.1499999999999999</v>
      </c>
      <c r="H4142" s="679">
        <v>3.67</v>
      </c>
      <c r="I4142" s="679"/>
      <c r="J4142" s="458">
        <f t="shared" si="82"/>
        <v>4.2204999999999995</v>
      </c>
      <c r="K4142" s="107"/>
      <c r="L4142" s="11"/>
      <c r="M4142" s="676"/>
    </row>
    <row r="4143" spans="2:13" x14ac:dyDescent="0.2">
      <c r="B4143" s="676"/>
      <c r="C4143" s="677"/>
      <c r="D4143" s="143" t="s">
        <v>2596</v>
      </c>
      <c r="E4143" s="66"/>
      <c r="F4143" s="705">
        <v>1</v>
      </c>
      <c r="G4143" s="619">
        <v>1.5</v>
      </c>
      <c r="H4143" s="679">
        <v>3.67</v>
      </c>
      <c r="I4143" s="679"/>
      <c r="J4143" s="458">
        <f t="shared" si="82"/>
        <v>5.5049999999999999</v>
      </c>
      <c r="K4143" s="107"/>
      <c r="L4143" s="11"/>
      <c r="M4143" s="676"/>
    </row>
    <row r="4144" spans="2:13" x14ac:dyDescent="0.2">
      <c r="B4144" s="676"/>
      <c r="C4144" s="677" t="s">
        <v>1006</v>
      </c>
      <c r="D4144" s="143" t="s">
        <v>1007</v>
      </c>
      <c r="E4144" s="66"/>
      <c r="F4144" s="705">
        <v>1</v>
      </c>
      <c r="G4144" s="619">
        <v>2.23</v>
      </c>
      <c r="H4144" s="679">
        <v>3.67</v>
      </c>
      <c r="I4144" s="679"/>
      <c r="J4144" s="458">
        <f t="shared" si="82"/>
        <v>8.184099999999999</v>
      </c>
      <c r="K4144" s="107"/>
      <c r="L4144" s="11"/>
      <c r="M4144" s="676"/>
    </row>
    <row r="4145" spans="2:13" x14ac:dyDescent="0.2">
      <c r="B4145" s="676"/>
      <c r="C4145" s="677" t="s">
        <v>2332</v>
      </c>
      <c r="D4145" s="143" t="s">
        <v>2333</v>
      </c>
      <c r="E4145" s="66"/>
      <c r="F4145" s="705">
        <v>1</v>
      </c>
      <c r="G4145" s="619">
        <v>1.78</v>
      </c>
      <c r="H4145" s="679">
        <v>3.67</v>
      </c>
      <c r="I4145" s="679"/>
      <c r="J4145" s="458">
        <f t="shared" si="82"/>
        <v>6.5326000000000004</v>
      </c>
      <c r="K4145" s="107"/>
      <c r="L4145" s="11"/>
      <c r="M4145" s="676"/>
    </row>
    <row r="4146" spans="2:13" x14ac:dyDescent="0.2">
      <c r="B4146" s="676"/>
      <c r="C4146" s="677"/>
      <c r="D4146" s="143" t="s">
        <v>2597</v>
      </c>
      <c r="E4146" s="66"/>
      <c r="F4146" s="705">
        <v>1</v>
      </c>
      <c r="G4146" s="619">
        <v>1.35</v>
      </c>
      <c r="H4146" s="679">
        <v>3.67</v>
      </c>
      <c r="I4146" s="679"/>
      <c r="J4146" s="458">
        <f t="shared" si="82"/>
        <v>4.9545000000000003</v>
      </c>
      <c r="K4146" s="107"/>
      <c r="L4146" s="11"/>
      <c r="M4146" s="676"/>
    </row>
    <row r="4147" spans="2:13" x14ac:dyDescent="0.2">
      <c r="B4147" s="676"/>
      <c r="C4147" s="677"/>
      <c r="D4147" s="143" t="s">
        <v>2598</v>
      </c>
      <c r="E4147" s="66"/>
      <c r="F4147" s="705">
        <v>1</v>
      </c>
      <c r="G4147" s="619">
        <v>1.65</v>
      </c>
      <c r="H4147" s="679">
        <v>3.67</v>
      </c>
      <c r="I4147" s="679"/>
      <c r="J4147" s="458">
        <f t="shared" si="82"/>
        <v>6.0554999999999994</v>
      </c>
      <c r="K4147" s="107"/>
      <c r="L4147" s="11"/>
      <c r="M4147" s="676"/>
    </row>
    <row r="4148" spans="2:13" x14ac:dyDescent="0.2">
      <c r="B4148" s="676"/>
      <c r="C4148" s="677"/>
      <c r="D4148" s="143" t="s">
        <v>2599</v>
      </c>
      <c r="E4148" s="66"/>
      <c r="F4148" s="705">
        <v>1</v>
      </c>
      <c r="G4148" s="619">
        <v>2.2999999999999998</v>
      </c>
      <c r="H4148" s="679">
        <v>3.67</v>
      </c>
      <c r="I4148" s="679"/>
      <c r="J4148" s="458">
        <f t="shared" si="82"/>
        <v>8.4409999999999989</v>
      </c>
      <c r="K4148" s="107"/>
      <c r="L4148" s="11"/>
      <c r="M4148" s="676"/>
    </row>
    <row r="4149" spans="2:13" x14ac:dyDescent="0.2">
      <c r="B4149" s="676"/>
      <c r="C4149" s="677"/>
      <c r="D4149" s="143" t="s">
        <v>2600</v>
      </c>
      <c r="E4149" s="66"/>
      <c r="F4149" s="705">
        <v>1</v>
      </c>
      <c r="G4149" s="619">
        <v>2.2999999999999998</v>
      </c>
      <c r="H4149" s="679">
        <v>3.67</v>
      </c>
      <c r="I4149" s="679"/>
      <c r="J4149" s="458">
        <f t="shared" si="82"/>
        <v>8.4409999999999989</v>
      </c>
      <c r="K4149" s="107"/>
      <c r="L4149" s="11"/>
      <c r="M4149" s="676"/>
    </row>
    <row r="4150" spans="2:13" x14ac:dyDescent="0.2">
      <c r="B4150" s="676"/>
      <c r="C4150" s="677"/>
      <c r="D4150" s="143" t="s">
        <v>2601</v>
      </c>
      <c r="E4150" s="66"/>
      <c r="F4150" s="705">
        <v>1</v>
      </c>
      <c r="G4150" s="619">
        <v>1.45</v>
      </c>
      <c r="H4150" s="679">
        <v>3.67</v>
      </c>
      <c r="I4150" s="679"/>
      <c r="J4150" s="458">
        <f t="shared" si="82"/>
        <v>5.3214999999999995</v>
      </c>
      <c r="K4150" s="107"/>
      <c r="L4150" s="11"/>
      <c r="M4150" s="676"/>
    </row>
    <row r="4151" spans="2:13" x14ac:dyDescent="0.2">
      <c r="B4151" s="676"/>
      <c r="C4151" s="677"/>
      <c r="D4151" s="143" t="s">
        <v>2602</v>
      </c>
      <c r="E4151" s="66"/>
      <c r="F4151" s="705">
        <v>1</v>
      </c>
      <c r="G4151" s="619">
        <v>1.3</v>
      </c>
      <c r="H4151" s="679">
        <v>3.67</v>
      </c>
      <c r="I4151" s="679"/>
      <c r="J4151" s="458">
        <f t="shared" si="82"/>
        <v>4.7709999999999999</v>
      </c>
      <c r="K4151" s="107"/>
      <c r="L4151" s="11"/>
      <c r="M4151" s="676"/>
    </row>
    <row r="4152" spans="2:13" x14ac:dyDescent="0.2">
      <c r="B4152" s="676"/>
      <c r="C4152" s="677"/>
      <c r="D4152" s="143" t="s">
        <v>2603</v>
      </c>
      <c r="E4152" s="66"/>
      <c r="F4152" s="705">
        <v>1</v>
      </c>
      <c r="G4152" s="619">
        <v>2.2999999999999998</v>
      </c>
      <c r="H4152" s="679">
        <v>3.67</v>
      </c>
      <c r="I4152" s="679"/>
      <c r="J4152" s="458">
        <f t="shared" si="82"/>
        <v>8.4409999999999989</v>
      </c>
      <c r="K4152" s="107"/>
      <c r="L4152" s="11"/>
      <c r="M4152" s="676"/>
    </row>
    <row r="4153" spans="2:13" x14ac:dyDescent="0.2">
      <c r="B4153" s="676"/>
      <c r="C4153" s="677"/>
      <c r="D4153" s="143" t="s">
        <v>2604</v>
      </c>
      <c r="E4153" s="66"/>
      <c r="F4153" s="705">
        <v>1</v>
      </c>
      <c r="G4153" s="619">
        <v>2.15</v>
      </c>
      <c r="H4153" s="679">
        <v>3.67</v>
      </c>
      <c r="I4153" s="679"/>
      <c r="J4153" s="458">
        <f t="shared" si="82"/>
        <v>7.8904999999999994</v>
      </c>
      <c r="K4153" s="107"/>
      <c r="L4153" s="11"/>
      <c r="M4153" s="676"/>
    </row>
    <row r="4154" spans="2:13" x14ac:dyDescent="0.2">
      <c r="B4154" s="676"/>
      <c r="C4154" s="677"/>
      <c r="D4154" s="143" t="s">
        <v>2605</v>
      </c>
      <c r="E4154" s="66"/>
      <c r="F4154" s="705">
        <v>1</v>
      </c>
      <c r="G4154" s="619">
        <v>2.15</v>
      </c>
      <c r="H4154" s="679">
        <v>3.67</v>
      </c>
      <c r="I4154" s="679"/>
      <c r="J4154" s="458">
        <f t="shared" si="82"/>
        <v>7.8904999999999994</v>
      </c>
      <c r="K4154" s="107"/>
      <c r="L4154" s="11"/>
      <c r="M4154" s="676"/>
    </row>
    <row r="4155" spans="2:13" x14ac:dyDescent="0.2">
      <c r="B4155" s="676"/>
      <c r="C4155" s="677"/>
      <c r="D4155" s="143" t="s">
        <v>2606</v>
      </c>
      <c r="E4155" s="66"/>
      <c r="F4155" s="705">
        <v>1</v>
      </c>
      <c r="G4155" s="619">
        <v>1.9</v>
      </c>
      <c r="H4155" s="679">
        <v>3.67</v>
      </c>
      <c r="I4155" s="679"/>
      <c r="J4155" s="458">
        <f t="shared" si="82"/>
        <v>6.9729999999999999</v>
      </c>
      <c r="K4155" s="107"/>
      <c r="L4155" s="11"/>
      <c r="M4155" s="676"/>
    </row>
    <row r="4156" spans="2:13" x14ac:dyDescent="0.2">
      <c r="B4156" s="676"/>
      <c r="C4156" s="677"/>
      <c r="D4156" s="143" t="s">
        <v>2607</v>
      </c>
      <c r="E4156" s="66"/>
      <c r="F4156" s="705">
        <v>1</v>
      </c>
      <c r="G4156" s="619">
        <v>1.8</v>
      </c>
      <c r="H4156" s="679">
        <v>3.67</v>
      </c>
      <c r="I4156" s="679"/>
      <c r="J4156" s="458">
        <f t="shared" si="82"/>
        <v>6.6059999999999999</v>
      </c>
      <c r="K4156" s="107"/>
      <c r="L4156" s="11"/>
      <c r="M4156" s="676"/>
    </row>
    <row r="4157" spans="2:13" x14ac:dyDescent="0.2">
      <c r="B4157" s="676"/>
      <c r="C4157" s="677"/>
      <c r="D4157" s="143" t="s">
        <v>2608</v>
      </c>
      <c r="E4157" s="66"/>
      <c r="F4157" s="705">
        <v>1</v>
      </c>
      <c r="G4157" s="619">
        <v>2.2999999999999998</v>
      </c>
      <c r="H4157" s="679">
        <v>3.67</v>
      </c>
      <c r="I4157" s="679"/>
      <c r="J4157" s="458">
        <f t="shared" si="82"/>
        <v>8.4409999999999989</v>
      </c>
      <c r="K4157" s="107"/>
      <c r="L4157" s="11"/>
      <c r="M4157" s="676"/>
    </row>
    <row r="4158" spans="2:13" x14ac:dyDescent="0.2">
      <c r="B4158" s="676"/>
      <c r="C4158" s="677" t="s">
        <v>2251</v>
      </c>
      <c r="D4158" s="143" t="s">
        <v>360</v>
      </c>
      <c r="E4158" s="66"/>
      <c r="F4158" s="705">
        <v>1</v>
      </c>
      <c r="G4158" s="619">
        <v>4.0999999999999996</v>
      </c>
      <c r="H4158" s="679">
        <v>3.67</v>
      </c>
      <c r="I4158" s="679"/>
      <c r="J4158" s="458">
        <f t="shared" si="82"/>
        <v>15.046999999999999</v>
      </c>
      <c r="K4158" s="107"/>
      <c r="L4158" s="11"/>
      <c r="M4158" s="676"/>
    </row>
    <row r="4159" spans="2:13" x14ac:dyDescent="0.2">
      <c r="B4159" s="676"/>
      <c r="C4159" s="677"/>
      <c r="D4159" s="143" t="s">
        <v>2609</v>
      </c>
      <c r="E4159" s="66"/>
      <c r="F4159" s="705">
        <v>1</v>
      </c>
      <c r="G4159" s="619">
        <v>2.2999999999999998</v>
      </c>
      <c r="H4159" s="679">
        <v>3.67</v>
      </c>
      <c r="I4159" s="679"/>
      <c r="J4159" s="458">
        <f t="shared" si="82"/>
        <v>8.4409999999999989</v>
      </c>
      <c r="K4159" s="107"/>
      <c r="L4159" s="11"/>
      <c r="M4159" s="676"/>
    </row>
    <row r="4160" spans="2:13" x14ac:dyDescent="0.2">
      <c r="B4160" s="676"/>
      <c r="C4160" s="677"/>
      <c r="D4160" s="143" t="s">
        <v>2610</v>
      </c>
      <c r="E4160" s="66"/>
      <c r="F4160" s="705">
        <v>1</v>
      </c>
      <c r="G4160" s="619">
        <v>2.2999999999999998</v>
      </c>
      <c r="H4160" s="679">
        <v>3.67</v>
      </c>
      <c r="I4160" s="679"/>
      <c r="J4160" s="458">
        <f t="shared" si="82"/>
        <v>8.4409999999999989</v>
      </c>
      <c r="K4160" s="107"/>
      <c r="L4160" s="11"/>
      <c r="M4160" s="676"/>
    </row>
    <row r="4161" spans="2:13" x14ac:dyDescent="0.2">
      <c r="B4161" s="676"/>
      <c r="C4161" s="677" t="s">
        <v>1148</v>
      </c>
      <c r="D4161" s="143" t="s">
        <v>351</v>
      </c>
      <c r="E4161" s="66"/>
      <c r="F4161" s="705">
        <v>1</v>
      </c>
      <c r="G4161" s="619">
        <v>2.9</v>
      </c>
      <c r="H4161" s="679">
        <v>3.67</v>
      </c>
      <c r="I4161" s="679"/>
      <c r="J4161" s="458">
        <f t="shared" si="82"/>
        <v>10.642999999999999</v>
      </c>
      <c r="K4161" s="107"/>
      <c r="L4161" s="11"/>
      <c r="M4161" s="676"/>
    </row>
    <row r="4162" spans="2:13" x14ac:dyDescent="0.2">
      <c r="B4162" s="676"/>
      <c r="C4162" s="677" t="s">
        <v>1151</v>
      </c>
      <c r="D4162" s="143" t="s">
        <v>209</v>
      </c>
      <c r="E4162" s="66"/>
      <c r="F4162" s="705">
        <v>1</v>
      </c>
      <c r="G4162" s="619">
        <v>1.05</v>
      </c>
      <c r="H4162" s="679">
        <v>3.67</v>
      </c>
      <c r="I4162" s="679"/>
      <c r="J4162" s="458">
        <f t="shared" si="82"/>
        <v>3.8534999999999999</v>
      </c>
      <c r="K4162" s="107"/>
      <c r="L4162" s="11"/>
      <c r="M4162" s="676"/>
    </row>
    <row r="4163" spans="2:13" x14ac:dyDescent="0.2">
      <c r="B4163" s="676"/>
      <c r="C4163" s="677" t="s">
        <v>1155</v>
      </c>
      <c r="D4163" s="143" t="s">
        <v>566</v>
      </c>
      <c r="E4163" s="66"/>
      <c r="F4163" s="705">
        <v>1</v>
      </c>
      <c r="G4163" s="619">
        <v>1.95</v>
      </c>
      <c r="H4163" s="679">
        <v>3.67</v>
      </c>
      <c r="I4163" s="679"/>
      <c r="J4163" s="458">
        <f t="shared" si="82"/>
        <v>7.1564999999999994</v>
      </c>
      <c r="K4163" s="107"/>
      <c r="L4163" s="11"/>
      <c r="M4163" s="676"/>
    </row>
    <row r="4164" spans="2:13" x14ac:dyDescent="0.2">
      <c r="B4164" s="676"/>
      <c r="C4164" s="677"/>
      <c r="D4164" s="143" t="s">
        <v>2611</v>
      </c>
      <c r="E4164" s="66"/>
      <c r="F4164" s="705">
        <v>1</v>
      </c>
      <c r="G4164" s="619">
        <v>0.65</v>
      </c>
      <c r="H4164" s="679">
        <v>3.67</v>
      </c>
      <c r="I4164" s="679"/>
      <c r="J4164" s="458">
        <f t="shared" si="82"/>
        <v>2.3855</v>
      </c>
      <c r="K4164" s="107"/>
      <c r="L4164" s="11"/>
      <c r="M4164" s="676"/>
    </row>
    <row r="4165" spans="2:13" x14ac:dyDescent="0.2">
      <c r="B4165" s="676"/>
      <c r="C4165" s="677" t="s">
        <v>2339</v>
      </c>
      <c r="D4165" s="143" t="s">
        <v>360</v>
      </c>
      <c r="E4165" s="66"/>
      <c r="F4165" s="705">
        <v>1</v>
      </c>
      <c r="G4165" s="619">
        <v>4.95</v>
      </c>
      <c r="H4165" s="679">
        <v>3.67</v>
      </c>
      <c r="I4165" s="679"/>
      <c r="J4165" s="458">
        <f t="shared" si="82"/>
        <v>18.166499999999999</v>
      </c>
      <c r="K4165" s="107"/>
      <c r="L4165" s="11"/>
      <c r="M4165" s="676"/>
    </row>
    <row r="4166" spans="2:13" x14ac:dyDescent="0.2">
      <c r="B4166" s="676"/>
      <c r="C4166" s="677"/>
      <c r="D4166" s="143" t="s">
        <v>2612</v>
      </c>
      <c r="E4166" s="66"/>
      <c r="F4166" s="705">
        <v>1</v>
      </c>
      <c r="G4166" s="619">
        <v>1.65</v>
      </c>
      <c r="H4166" s="679">
        <v>3.67</v>
      </c>
      <c r="I4166" s="679"/>
      <c r="J4166" s="458">
        <f t="shared" si="82"/>
        <v>6.0554999999999994</v>
      </c>
      <c r="K4166" s="107"/>
      <c r="L4166" s="11"/>
      <c r="M4166" s="676"/>
    </row>
    <row r="4167" spans="2:13" x14ac:dyDescent="0.2">
      <c r="B4167" s="676"/>
      <c r="C4167" s="677"/>
      <c r="D4167" s="143" t="s">
        <v>2613</v>
      </c>
      <c r="E4167" s="66"/>
      <c r="F4167" s="705">
        <v>1</v>
      </c>
      <c r="G4167" s="619">
        <v>2.2999999999999998</v>
      </c>
      <c r="H4167" s="679">
        <v>3.67</v>
      </c>
      <c r="I4167" s="679"/>
      <c r="J4167" s="458">
        <f t="shared" si="82"/>
        <v>8.4409999999999989</v>
      </c>
      <c r="K4167" s="107"/>
      <c r="L4167" s="11"/>
      <c r="M4167" s="676"/>
    </row>
    <row r="4168" spans="2:13" x14ac:dyDescent="0.2">
      <c r="B4168" s="676"/>
      <c r="C4168" s="677"/>
      <c r="D4168" s="143" t="s">
        <v>2614</v>
      </c>
      <c r="E4168" s="66"/>
      <c r="F4168" s="705">
        <v>1</v>
      </c>
      <c r="G4168" s="619">
        <v>1.8</v>
      </c>
      <c r="H4168" s="679">
        <v>3.67</v>
      </c>
      <c r="I4168" s="679"/>
      <c r="J4168" s="458">
        <f t="shared" si="82"/>
        <v>6.6059999999999999</v>
      </c>
      <c r="K4168" s="107"/>
      <c r="L4168" s="11"/>
      <c r="M4168" s="676"/>
    </row>
    <row r="4169" spans="2:13" x14ac:dyDescent="0.2">
      <c r="B4169" s="676"/>
      <c r="C4169" s="677"/>
      <c r="D4169" s="143" t="s">
        <v>2615</v>
      </c>
      <c r="E4169" s="66"/>
      <c r="F4169" s="705">
        <v>1</v>
      </c>
      <c r="G4169" s="619">
        <v>1</v>
      </c>
      <c r="H4169" s="679">
        <v>3.67</v>
      </c>
      <c r="I4169" s="679"/>
      <c r="J4169" s="458">
        <f t="shared" si="82"/>
        <v>3.67</v>
      </c>
      <c r="K4169" s="107"/>
      <c r="L4169" s="11"/>
      <c r="M4169" s="676"/>
    </row>
    <row r="4170" spans="2:13" x14ac:dyDescent="0.2">
      <c r="B4170" s="676"/>
      <c r="C4170" s="677"/>
      <c r="D4170" s="143" t="s">
        <v>2616</v>
      </c>
      <c r="E4170" s="66"/>
      <c r="F4170" s="705">
        <v>1</v>
      </c>
      <c r="G4170" s="619">
        <v>1.3</v>
      </c>
      <c r="H4170" s="679">
        <v>3.67</v>
      </c>
      <c r="I4170" s="679"/>
      <c r="J4170" s="458">
        <f t="shared" si="82"/>
        <v>4.7709999999999999</v>
      </c>
      <c r="K4170" s="107"/>
      <c r="L4170" s="11"/>
      <c r="M4170" s="676"/>
    </row>
    <row r="4171" spans="2:13" x14ac:dyDescent="0.2">
      <c r="B4171" s="676"/>
      <c r="C4171" s="677"/>
      <c r="D4171" s="143" t="s">
        <v>2617</v>
      </c>
      <c r="E4171" s="66"/>
      <c r="F4171" s="705">
        <v>1</v>
      </c>
      <c r="G4171" s="619">
        <v>1.8</v>
      </c>
      <c r="H4171" s="679">
        <v>3.67</v>
      </c>
      <c r="I4171" s="679"/>
      <c r="J4171" s="458">
        <f t="shared" si="82"/>
        <v>6.6059999999999999</v>
      </c>
      <c r="K4171" s="107"/>
      <c r="L4171" s="11"/>
      <c r="M4171" s="676"/>
    </row>
    <row r="4172" spans="2:13" x14ac:dyDescent="0.2">
      <c r="B4172" s="676"/>
      <c r="C4172" s="677"/>
      <c r="D4172" s="143" t="s">
        <v>2618</v>
      </c>
      <c r="E4172" s="66"/>
      <c r="F4172" s="705">
        <v>1</v>
      </c>
      <c r="G4172" s="619">
        <v>1.8</v>
      </c>
      <c r="H4172" s="679">
        <v>3.67</v>
      </c>
      <c r="I4172" s="679"/>
      <c r="J4172" s="458">
        <f t="shared" si="82"/>
        <v>6.6059999999999999</v>
      </c>
      <c r="K4172" s="107"/>
      <c r="L4172" s="11"/>
      <c r="M4172" s="676"/>
    </row>
    <row r="4173" spans="2:13" x14ac:dyDescent="0.2">
      <c r="B4173" s="676"/>
      <c r="C4173" s="677"/>
      <c r="D4173" s="143" t="s">
        <v>2619</v>
      </c>
      <c r="E4173" s="66"/>
      <c r="F4173" s="705">
        <v>1</v>
      </c>
      <c r="G4173" s="619">
        <v>2.15</v>
      </c>
      <c r="H4173" s="679">
        <v>3.67</v>
      </c>
      <c r="I4173" s="679"/>
      <c r="J4173" s="458">
        <f t="shared" si="82"/>
        <v>7.8904999999999994</v>
      </c>
      <c r="K4173" s="107"/>
      <c r="L4173" s="11"/>
      <c r="M4173" s="676"/>
    </row>
    <row r="4174" spans="2:13" x14ac:dyDescent="0.2">
      <c r="B4174" s="676"/>
      <c r="C4174" s="677"/>
      <c r="D4174" s="143" t="s">
        <v>2620</v>
      </c>
      <c r="E4174" s="66"/>
      <c r="F4174" s="705">
        <v>1</v>
      </c>
      <c r="G4174" s="619">
        <v>2.2999999999999998</v>
      </c>
      <c r="H4174" s="679">
        <v>3.67</v>
      </c>
      <c r="I4174" s="679"/>
      <c r="J4174" s="458">
        <f t="shared" si="82"/>
        <v>8.4409999999999989</v>
      </c>
      <c r="K4174" s="107"/>
      <c r="L4174" s="11"/>
      <c r="M4174" s="676"/>
    </row>
    <row r="4175" spans="2:13" x14ac:dyDescent="0.2">
      <c r="B4175" s="676"/>
      <c r="C4175" s="677"/>
      <c r="D4175" s="143" t="s">
        <v>2621</v>
      </c>
      <c r="E4175" s="66"/>
      <c r="F4175" s="705">
        <v>1</v>
      </c>
      <c r="G4175" s="619">
        <v>1.8</v>
      </c>
      <c r="H4175" s="679">
        <v>3.67</v>
      </c>
      <c r="I4175" s="679"/>
      <c r="J4175" s="458">
        <f t="shared" si="82"/>
        <v>6.6059999999999999</v>
      </c>
      <c r="K4175" s="107"/>
      <c r="L4175" s="11"/>
      <c r="M4175" s="676"/>
    </row>
    <row r="4176" spans="2:13" x14ac:dyDescent="0.2">
      <c r="B4176" s="676"/>
      <c r="C4176" s="677"/>
      <c r="D4176" s="143" t="s">
        <v>2622</v>
      </c>
      <c r="E4176" s="66"/>
      <c r="F4176" s="705">
        <v>1</v>
      </c>
      <c r="G4176" s="619">
        <v>1.8</v>
      </c>
      <c r="H4176" s="679">
        <v>3.67</v>
      </c>
      <c r="I4176" s="679"/>
      <c r="J4176" s="458">
        <f t="shared" si="82"/>
        <v>6.6059999999999999</v>
      </c>
      <c r="K4176" s="107"/>
      <c r="L4176" s="11"/>
      <c r="M4176" s="676"/>
    </row>
    <row r="4177" spans="2:13" x14ac:dyDescent="0.2">
      <c r="B4177" s="676"/>
      <c r="C4177" s="677"/>
      <c r="D4177" s="143" t="s">
        <v>2623</v>
      </c>
      <c r="E4177" s="66"/>
      <c r="F4177" s="705">
        <v>1</v>
      </c>
      <c r="G4177" s="619">
        <v>1.8</v>
      </c>
      <c r="H4177" s="679">
        <v>3.67</v>
      </c>
      <c r="I4177" s="679"/>
      <c r="J4177" s="458">
        <f t="shared" si="82"/>
        <v>6.6059999999999999</v>
      </c>
      <c r="K4177" s="107"/>
      <c r="L4177" s="11"/>
      <c r="M4177" s="676"/>
    </row>
    <row r="4178" spans="2:13" x14ac:dyDescent="0.2">
      <c r="B4178" s="676"/>
      <c r="C4178" s="677"/>
      <c r="D4178" s="143" t="s">
        <v>2624</v>
      </c>
      <c r="E4178" s="66"/>
      <c r="F4178" s="705">
        <v>1</v>
      </c>
      <c r="G4178" s="619">
        <v>2.25</v>
      </c>
      <c r="H4178" s="679">
        <v>3.67</v>
      </c>
      <c r="I4178" s="679"/>
      <c r="J4178" s="458">
        <f t="shared" si="82"/>
        <v>8.2575000000000003</v>
      </c>
      <c r="K4178" s="107"/>
      <c r="L4178" s="11"/>
      <c r="M4178" s="676"/>
    </row>
    <row r="4179" spans="2:13" x14ac:dyDescent="0.2">
      <c r="B4179" s="676"/>
      <c r="C4179" s="677"/>
      <c r="D4179" s="143" t="s">
        <v>2625</v>
      </c>
      <c r="E4179" s="66"/>
      <c r="F4179" s="705">
        <v>1</v>
      </c>
      <c r="G4179" s="619">
        <v>2.2999999999999998</v>
      </c>
      <c r="H4179" s="679">
        <v>3.67</v>
      </c>
      <c r="I4179" s="679"/>
      <c r="J4179" s="458">
        <f t="shared" si="82"/>
        <v>8.4409999999999989</v>
      </c>
      <c r="K4179" s="107"/>
      <c r="L4179" s="11"/>
      <c r="M4179" s="676"/>
    </row>
    <row r="4180" spans="2:13" x14ac:dyDescent="0.2">
      <c r="B4180" s="676"/>
      <c r="C4180" s="677"/>
      <c r="D4180" s="143" t="s">
        <v>2626</v>
      </c>
      <c r="E4180" s="66"/>
      <c r="F4180" s="705">
        <v>1</v>
      </c>
      <c r="G4180" s="619">
        <v>1.95</v>
      </c>
      <c r="H4180" s="679">
        <v>3.67</v>
      </c>
      <c r="I4180" s="679"/>
      <c r="J4180" s="458">
        <f t="shared" si="82"/>
        <v>7.1564999999999994</v>
      </c>
      <c r="K4180" s="107"/>
      <c r="L4180" s="11"/>
      <c r="M4180" s="676"/>
    </row>
    <row r="4181" spans="2:13" x14ac:dyDescent="0.2">
      <c r="B4181" s="676"/>
      <c r="C4181" s="677"/>
      <c r="D4181" s="143" t="s">
        <v>2627</v>
      </c>
      <c r="E4181" s="66"/>
      <c r="F4181" s="705">
        <v>1</v>
      </c>
      <c r="G4181" s="619">
        <v>2.2999999999999998</v>
      </c>
      <c r="H4181" s="679">
        <v>3.67</v>
      </c>
      <c r="I4181" s="679"/>
      <c r="J4181" s="458">
        <f t="shared" si="82"/>
        <v>8.4409999999999989</v>
      </c>
      <c r="K4181" s="107"/>
      <c r="L4181" s="11"/>
      <c r="M4181" s="676"/>
    </row>
    <row r="4182" spans="2:13" x14ac:dyDescent="0.2">
      <c r="B4182" s="676"/>
      <c r="C4182" s="677"/>
      <c r="D4182" s="143" t="s">
        <v>2628</v>
      </c>
      <c r="E4182" s="66"/>
      <c r="F4182" s="705">
        <v>1</v>
      </c>
      <c r="G4182" s="619">
        <v>1.8</v>
      </c>
      <c r="H4182" s="679">
        <v>3.67</v>
      </c>
      <c r="I4182" s="679"/>
      <c r="J4182" s="458">
        <f t="shared" si="82"/>
        <v>6.6059999999999999</v>
      </c>
      <c r="K4182" s="107"/>
      <c r="L4182" s="11"/>
      <c r="M4182" s="676"/>
    </row>
    <row r="4183" spans="2:13" x14ac:dyDescent="0.2">
      <c r="B4183" s="676"/>
      <c r="C4183" s="677"/>
      <c r="D4183" s="143" t="s">
        <v>2629</v>
      </c>
      <c r="E4183" s="66"/>
      <c r="F4183" s="705">
        <v>1</v>
      </c>
      <c r="G4183" s="619">
        <v>1.8</v>
      </c>
      <c r="H4183" s="679">
        <v>3.67</v>
      </c>
      <c r="I4183" s="679"/>
      <c r="J4183" s="458">
        <f t="shared" si="82"/>
        <v>6.6059999999999999</v>
      </c>
      <c r="K4183" s="107"/>
      <c r="L4183" s="11"/>
      <c r="M4183" s="676"/>
    </row>
    <row r="4184" spans="2:13" x14ac:dyDescent="0.2">
      <c r="B4184" s="676"/>
      <c r="C4184" s="677"/>
      <c r="D4184" s="143" t="s">
        <v>2630</v>
      </c>
      <c r="E4184" s="66"/>
      <c r="F4184" s="705">
        <v>1</v>
      </c>
      <c r="G4184" s="619">
        <v>1.8</v>
      </c>
      <c r="H4184" s="679">
        <v>3.67</v>
      </c>
      <c r="I4184" s="679"/>
      <c r="J4184" s="458">
        <f t="shared" ref="J4184:J4246" si="83">PRODUCT(F4184:I4184)</f>
        <v>6.6059999999999999</v>
      </c>
      <c r="K4184" s="107"/>
      <c r="L4184" s="11"/>
      <c r="M4184" s="676"/>
    </row>
    <row r="4185" spans="2:13" x14ac:dyDescent="0.2">
      <c r="B4185" s="676"/>
      <c r="C4185" s="677"/>
      <c r="D4185" s="143" t="s">
        <v>2631</v>
      </c>
      <c r="E4185" s="66"/>
      <c r="F4185" s="705">
        <v>1</v>
      </c>
      <c r="G4185" s="619">
        <v>2.0499999999999998</v>
      </c>
      <c r="H4185" s="679">
        <v>3.67</v>
      </c>
      <c r="I4185" s="679"/>
      <c r="J4185" s="458">
        <f t="shared" si="83"/>
        <v>7.5234999999999994</v>
      </c>
      <c r="K4185" s="107"/>
      <c r="L4185" s="11"/>
      <c r="M4185" s="676"/>
    </row>
    <row r="4186" spans="2:13" x14ac:dyDescent="0.2">
      <c r="B4186" s="676"/>
      <c r="C4186" s="677"/>
      <c r="D4186" s="143" t="s">
        <v>2632</v>
      </c>
      <c r="E4186" s="66"/>
      <c r="F4186" s="705">
        <v>1</v>
      </c>
      <c r="G4186" s="619">
        <v>2.15</v>
      </c>
      <c r="H4186" s="679">
        <v>3.67</v>
      </c>
      <c r="I4186" s="679"/>
      <c r="J4186" s="458">
        <f t="shared" si="83"/>
        <v>7.8904999999999994</v>
      </c>
      <c r="K4186" s="107"/>
      <c r="L4186" s="11"/>
      <c r="M4186" s="676"/>
    </row>
    <row r="4187" spans="2:13" x14ac:dyDescent="0.2">
      <c r="B4187" s="676"/>
      <c r="C4187" s="677"/>
      <c r="D4187" s="143" t="s">
        <v>2633</v>
      </c>
      <c r="E4187" s="66"/>
      <c r="F4187" s="705">
        <v>1</v>
      </c>
      <c r="G4187" s="619">
        <v>1.3</v>
      </c>
      <c r="H4187" s="679">
        <v>3.67</v>
      </c>
      <c r="I4187" s="679"/>
      <c r="J4187" s="458">
        <f t="shared" si="83"/>
        <v>4.7709999999999999</v>
      </c>
      <c r="K4187" s="107"/>
      <c r="L4187" s="11"/>
      <c r="M4187" s="676"/>
    </row>
    <row r="4188" spans="2:13" x14ac:dyDescent="0.2">
      <c r="B4188" s="676"/>
      <c r="C4188" s="677"/>
      <c r="D4188" s="143" t="s">
        <v>2634</v>
      </c>
      <c r="E4188" s="66"/>
      <c r="F4188" s="705">
        <v>1</v>
      </c>
      <c r="G4188" s="619">
        <v>1.8</v>
      </c>
      <c r="H4188" s="679">
        <v>3.67</v>
      </c>
      <c r="I4188" s="679"/>
      <c r="J4188" s="458">
        <f t="shared" si="83"/>
        <v>6.6059999999999999</v>
      </c>
      <c r="K4188" s="107"/>
      <c r="L4188" s="11"/>
      <c r="M4188" s="676"/>
    </row>
    <row r="4189" spans="2:13" x14ac:dyDescent="0.2">
      <c r="B4189" s="676"/>
      <c r="C4189" s="677"/>
      <c r="D4189" s="143" t="s">
        <v>2635</v>
      </c>
      <c r="E4189" s="66"/>
      <c r="F4189" s="705">
        <v>1</v>
      </c>
      <c r="G4189" s="619">
        <v>1.95</v>
      </c>
      <c r="H4189" s="679">
        <v>3.67</v>
      </c>
      <c r="I4189" s="679"/>
      <c r="J4189" s="458">
        <f t="shared" si="83"/>
        <v>7.1564999999999994</v>
      </c>
      <c r="K4189" s="107"/>
      <c r="L4189" s="11"/>
      <c r="M4189" s="676"/>
    </row>
    <row r="4190" spans="2:13" x14ac:dyDescent="0.2">
      <c r="B4190" s="676"/>
      <c r="C4190" s="677"/>
      <c r="D4190" s="143" t="s">
        <v>2636</v>
      </c>
      <c r="E4190" s="66"/>
      <c r="F4190" s="705">
        <v>1</v>
      </c>
      <c r="G4190" s="619">
        <v>2.15</v>
      </c>
      <c r="H4190" s="679">
        <v>3.67</v>
      </c>
      <c r="I4190" s="679"/>
      <c r="J4190" s="458">
        <f t="shared" si="83"/>
        <v>7.8904999999999994</v>
      </c>
      <c r="K4190" s="107"/>
      <c r="L4190" s="11"/>
      <c r="M4190" s="676"/>
    </row>
    <row r="4191" spans="2:13" x14ac:dyDescent="0.2">
      <c r="B4191" s="676"/>
      <c r="C4191" s="677"/>
      <c r="D4191" s="143" t="s">
        <v>2637</v>
      </c>
      <c r="E4191" s="66"/>
      <c r="F4191" s="705">
        <v>1</v>
      </c>
      <c r="G4191" s="619">
        <v>2.15</v>
      </c>
      <c r="H4191" s="679">
        <v>3.67</v>
      </c>
      <c r="I4191" s="679"/>
      <c r="J4191" s="458">
        <f t="shared" si="83"/>
        <v>7.8904999999999994</v>
      </c>
      <c r="K4191" s="107"/>
      <c r="L4191" s="11"/>
      <c r="M4191" s="676"/>
    </row>
    <row r="4192" spans="2:13" x14ac:dyDescent="0.2">
      <c r="B4192" s="676"/>
      <c r="C4192" s="677"/>
      <c r="D4192" s="143" t="s">
        <v>2638</v>
      </c>
      <c r="E4192" s="66"/>
      <c r="F4192" s="705">
        <v>1</v>
      </c>
      <c r="G4192" s="619">
        <v>1</v>
      </c>
      <c r="H4192" s="679">
        <v>3.67</v>
      </c>
      <c r="I4192" s="679"/>
      <c r="J4192" s="458">
        <f t="shared" si="83"/>
        <v>3.67</v>
      </c>
      <c r="K4192" s="107"/>
      <c r="L4192" s="11"/>
      <c r="M4192" s="676"/>
    </row>
    <row r="4193" spans="2:13" x14ac:dyDescent="0.2">
      <c r="B4193" s="676"/>
      <c r="C4193" s="677" t="s">
        <v>1152</v>
      </c>
      <c r="D4193" s="143" t="s">
        <v>1153</v>
      </c>
      <c r="E4193" s="66"/>
      <c r="F4193" s="705">
        <v>1</v>
      </c>
      <c r="G4193" s="619">
        <v>9.8000000000000007</v>
      </c>
      <c r="H4193" s="679">
        <v>3.67</v>
      </c>
      <c r="I4193" s="679"/>
      <c r="J4193" s="458">
        <f t="shared" si="83"/>
        <v>35.966000000000001</v>
      </c>
      <c r="K4193" s="107"/>
      <c r="L4193" s="11"/>
      <c r="M4193" s="676"/>
    </row>
    <row r="4194" spans="2:13" x14ac:dyDescent="0.2">
      <c r="B4194" s="676"/>
      <c r="C4194" s="677"/>
      <c r="D4194" s="143" t="s">
        <v>2297</v>
      </c>
      <c r="E4194" s="66"/>
      <c r="F4194" s="705">
        <v>-1</v>
      </c>
      <c r="G4194" s="619">
        <v>1.2</v>
      </c>
      <c r="H4194" s="679">
        <v>2.1</v>
      </c>
      <c r="I4194" s="679"/>
      <c r="J4194" s="458">
        <f t="shared" si="83"/>
        <v>-2.52</v>
      </c>
      <c r="K4194" s="107"/>
      <c r="L4194" s="11"/>
      <c r="M4194" s="676"/>
    </row>
    <row r="4195" spans="2:13" x14ac:dyDescent="0.2">
      <c r="B4195" s="676"/>
      <c r="C4195" s="677" t="s">
        <v>1154</v>
      </c>
      <c r="D4195" s="143" t="s">
        <v>360</v>
      </c>
      <c r="E4195" s="66"/>
      <c r="F4195" s="705">
        <v>1</v>
      </c>
      <c r="G4195" s="619">
        <v>3.38</v>
      </c>
      <c r="H4195" s="679">
        <v>3.67</v>
      </c>
      <c r="I4195" s="679"/>
      <c r="J4195" s="458">
        <f t="shared" si="83"/>
        <v>12.404599999999999</v>
      </c>
      <c r="K4195" s="107"/>
      <c r="L4195" s="11"/>
      <c r="M4195" s="676"/>
    </row>
    <row r="4196" spans="2:13" x14ac:dyDescent="0.2">
      <c r="B4196" s="676"/>
      <c r="C4196" s="677"/>
      <c r="D4196" s="143" t="s">
        <v>2639</v>
      </c>
      <c r="E4196" s="66"/>
      <c r="F4196" s="705">
        <v>1</v>
      </c>
      <c r="G4196" s="619">
        <v>3.9</v>
      </c>
      <c r="H4196" s="679">
        <v>3.67</v>
      </c>
      <c r="I4196" s="679"/>
      <c r="J4196" s="458">
        <f t="shared" si="83"/>
        <v>14.312999999999999</v>
      </c>
      <c r="K4196" s="107"/>
      <c r="L4196" s="11"/>
      <c r="M4196" s="676"/>
    </row>
    <row r="4197" spans="2:13" x14ac:dyDescent="0.2">
      <c r="B4197" s="676"/>
      <c r="C4197" s="677"/>
      <c r="D4197" s="143" t="s">
        <v>2297</v>
      </c>
      <c r="E4197" s="66"/>
      <c r="F4197" s="705">
        <v>-1</v>
      </c>
      <c r="G4197" s="619">
        <v>1.2</v>
      </c>
      <c r="H4197" s="679">
        <v>2.1</v>
      </c>
      <c r="I4197" s="679"/>
      <c r="J4197" s="458">
        <f t="shared" si="83"/>
        <v>-2.52</v>
      </c>
      <c r="K4197" s="107"/>
      <c r="L4197" s="11"/>
      <c r="M4197" s="676"/>
    </row>
    <row r="4198" spans="2:13" x14ac:dyDescent="0.2">
      <c r="B4198" s="676"/>
      <c r="C4198" s="677"/>
      <c r="D4198" s="143" t="s">
        <v>2640</v>
      </c>
      <c r="E4198" s="66"/>
      <c r="F4198" s="705">
        <v>1</v>
      </c>
      <c r="G4198" s="619">
        <v>1.45</v>
      </c>
      <c r="H4198" s="679">
        <v>3.67</v>
      </c>
      <c r="I4198" s="679"/>
      <c r="J4198" s="458">
        <f t="shared" si="83"/>
        <v>5.3214999999999995</v>
      </c>
      <c r="K4198" s="107"/>
      <c r="L4198" s="11"/>
      <c r="M4198" s="676"/>
    </row>
    <row r="4199" spans="2:13" x14ac:dyDescent="0.2">
      <c r="B4199" s="676"/>
      <c r="C4199" s="677"/>
      <c r="D4199" s="143" t="s">
        <v>2641</v>
      </c>
      <c r="E4199" s="66"/>
      <c r="F4199" s="705">
        <v>1</v>
      </c>
      <c r="G4199" s="619">
        <v>1.65</v>
      </c>
      <c r="H4199" s="679">
        <v>3.67</v>
      </c>
      <c r="I4199" s="679"/>
      <c r="J4199" s="458">
        <f t="shared" si="83"/>
        <v>6.0554999999999994</v>
      </c>
      <c r="K4199" s="107"/>
      <c r="L4199" s="11"/>
      <c r="M4199" s="676"/>
    </row>
    <row r="4200" spans="2:13" x14ac:dyDescent="0.2">
      <c r="B4200" s="676"/>
      <c r="C4200" s="677"/>
      <c r="D4200" s="143" t="s">
        <v>2642</v>
      </c>
      <c r="E4200" s="66"/>
      <c r="F4200" s="705">
        <v>1</v>
      </c>
      <c r="G4200" s="619">
        <v>1.65</v>
      </c>
      <c r="H4200" s="679">
        <v>3.67</v>
      </c>
      <c r="I4200" s="679"/>
      <c r="J4200" s="458">
        <f t="shared" si="83"/>
        <v>6.0554999999999994</v>
      </c>
      <c r="K4200" s="107"/>
      <c r="L4200" s="11"/>
      <c r="M4200" s="676"/>
    </row>
    <row r="4201" spans="2:13" x14ac:dyDescent="0.2">
      <c r="B4201" s="676"/>
      <c r="C4201" s="677"/>
      <c r="D4201" s="143" t="s">
        <v>2643</v>
      </c>
      <c r="E4201" s="66"/>
      <c r="F4201" s="705">
        <v>1</v>
      </c>
      <c r="G4201" s="619">
        <v>1</v>
      </c>
      <c r="H4201" s="679">
        <v>3.67</v>
      </c>
      <c r="I4201" s="679"/>
      <c r="J4201" s="458">
        <f t="shared" si="83"/>
        <v>3.67</v>
      </c>
      <c r="K4201" s="107"/>
      <c r="L4201" s="11"/>
      <c r="M4201" s="676"/>
    </row>
    <row r="4202" spans="2:13" x14ac:dyDescent="0.2">
      <c r="B4202" s="676"/>
      <c r="C4202" s="677"/>
      <c r="D4202" s="143" t="s">
        <v>2644</v>
      </c>
      <c r="E4202" s="66"/>
      <c r="F4202" s="705">
        <v>1</v>
      </c>
      <c r="G4202" s="619">
        <v>1.55</v>
      </c>
      <c r="H4202" s="679">
        <v>3.67</v>
      </c>
      <c r="I4202" s="679"/>
      <c r="J4202" s="458">
        <f t="shared" si="83"/>
        <v>5.6885000000000003</v>
      </c>
      <c r="K4202" s="107"/>
      <c r="L4202" s="11"/>
      <c r="M4202" s="676"/>
    </row>
    <row r="4203" spans="2:13" x14ac:dyDescent="0.2">
      <c r="B4203" s="676"/>
      <c r="C4203" s="677"/>
      <c r="D4203" s="143" t="s">
        <v>2645</v>
      </c>
      <c r="E4203" s="66"/>
      <c r="F4203" s="705">
        <v>1</v>
      </c>
      <c r="G4203" s="619">
        <v>1.8</v>
      </c>
      <c r="H4203" s="679">
        <v>3.67</v>
      </c>
      <c r="I4203" s="679"/>
      <c r="J4203" s="458">
        <f t="shared" si="83"/>
        <v>6.6059999999999999</v>
      </c>
      <c r="K4203" s="107"/>
      <c r="L4203" s="11"/>
      <c r="M4203" s="676"/>
    </row>
    <row r="4204" spans="2:13" x14ac:dyDescent="0.2">
      <c r="B4204" s="676"/>
      <c r="C4204" s="677"/>
      <c r="D4204" s="143" t="s">
        <v>2646</v>
      </c>
      <c r="E4204" s="66"/>
      <c r="F4204" s="705">
        <v>1</v>
      </c>
      <c r="G4204" s="619">
        <v>2.6</v>
      </c>
      <c r="H4204" s="679">
        <v>3.67</v>
      </c>
      <c r="I4204" s="679"/>
      <c r="J4204" s="458">
        <f t="shared" si="83"/>
        <v>9.5419999999999998</v>
      </c>
      <c r="K4204" s="107"/>
      <c r="L4204" s="11"/>
      <c r="M4204" s="676"/>
    </row>
    <row r="4205" spans="2:13" x14ac:dyDescent="0.2">
      <c r="B4205" s="676"/>
      <c r="C4205" s="677"/>
      <c r="D4205" s="143" t="s">
        <v>2647</v>
      </c>
      <c r="E4205" s="66"/>
      <c r="F4205" s="705">
        <v>1</v>
      </c>
      <c r="G4205" s="619">
        <v>2.6</v>
      </c>
      <c r="H4205" s="679">
        <v>3.67</v>
      </c>
      <c r="I4205" s="679"/>
      <c r="J4205" s="458">
        <f t="shared" si="83"/>
        <v>9.5419999999999998</v>
      </c>
      <c r="K4205" s="107"/>
      <c r="L4205" s="11"/>
      <c r="M4205" s="676"/>
    </row>
    <row r="4206" spans="2:13" x14ac:dyDescent="0.2">
      <c r="B4206" s="676"/>
      <c r="C4206" s="677"/>
      <c r="D4206" s="143" t="s">
        <v>2648</v>
      </c>
      <c r="E4206" s="66"/>
      <c r="F4206" s="705">
        <v>1</v>
      </c>
      <c r="G4206" s="619">
        <v>1.8</v>
      </c>
      <c r="H4206" s="679">
        <v>3.67</v>
      </c>
      <c r="I4206" s="679"/>
      <c r="J4206" s="458">
        <f t="shared" si="83"/>
        <v>6.6059999999999999</v>
      </c>
      <c r="K4206" s="107"/>
      <c r="L4206" s="11"/>
      <c r="M4206" s="676"/>
    </row>
    <row r="4207" spans="2:13" x14ac:dyDescent="0.2">
      <c r="B4207" s="676"/>
      <c r="C4207" s="677"/>
      <c r="D4207" s="143" t="s">
        <v>2649</v>
      </c>
      <c r="E4207" s="66"/>
      <c r="F4207" s="705">
        <v>1</v>
      </c>
      <c r="G4207" s="619">
        <v>0.65</v>
      </c>
      <c r="H4207" s="679">
        <v>3.67</v>
      </c>
      <c r="I4207" s="679"/>
      <c r="J4207" s="458">
        <f t="shared" si="83"/>
        <v>2.3855</v>
      </c>
      <c r="K4207" s="107"/>
      <c r="L4207" s="11"/>
      <c r="M4207" s="676"/>
    </row>
    <row r="4208" spans="2:13" x14ac:dyDescent="0.2">
      <c r="B4208" s="676"/>
      <c r="C4208" s="677"/>
      <c r="D4208" s="143" t="s">
        <v>2650</v>
      </c>
      <c r="E4208" s="66"/>
      <c r="F4208" s="705">
        <v>1</v>
      </c>
      <c r="G4208" s="619">
        <v>1.3</v>
      </c>
      <c r="H4208" s="679">
        <v>3.67</v>
      </c>
      <c r="I4208" s="679"/>
      <c r="J4208" s="458">
        <f t="shared" si="83"/>
        <v>4.7709999999999999</v>
      </c>
      <c r="K4208" s="107"/>
      <c r="L4208" s="11"/>
      <c r="M4208" s="676"/>
    </row>
    <row r="4209" spans="2:13" x14ac:dyDescent="0.2">
      <c r="B4209" s="676"/>
      <c r="C4209" s="677"/>
      <c r="D4209" s="143" t="s">
        <v>2651</v>
      </c>
      <c r="E4209" s="66"/>
      <c r="F4209" s="705">
        <v>1</v>
      </c>
      <c r="G4209" s="619">
        <v>2.15</v>
      </c>
      <c r="H4209" s="679">
        <v>3.67</v>
      </c>
      <c r="I4209" s="679"/>
      <c r="J4209" s="458">
        <f t="shared" si="83"/>
        <v>7.8904999999999994</v>
      </c>
      <c r="K4209" s="107"/>
      <c r="L4209" s="11"/>
      <c r="M4209" s="676"/>
    </row>
    <row r="4210" spans="2:13" x14ac:dyDescent="0.2">
      <c r="B4210" s="676"/>
      <c r="C4210" s="677"/>
      <c r="D4210" s="143" t="s">
        <v>2652</v>
      </c>
      <c r="E4210" s="66"/>
      <c r="F4210" s="705">
        <v>1</v>
      </c>
      <c r="G4210" s="619">
        <v>1.65</v>
      </c>
      <c r="H4210" s="679">
        <v>3.67</v>
      </c>
      <c r="I4210" s="679"/>
      <c r="J4210" s="458">
        <f t="shared" si="83"/>
        <v>6.0554999999999994</v>
      </c>
      <c r="K4210" s="107"/>
      <c r="L4210" s="11"/>
      <c r="M4210" s="676"/>
    </row>
    <row r="4211" spans="2:13" x14ac:dyDescent="0.2">
      <c r="B4211" s="676"/>
      <c r="C4211" s="677"/>
      <c r="D4211" s="143" t="s">
        <v>2653</v>
      </c>
      <c r="E4211" s="66"/>
      <c r="F4211" s="705">
        <v>1</v>
      </c>
      <c r="G4211" s="619">
        <v>2.2000000000000002</v>
      </c>
      <c r="H4211" s="679">
        <v>3.67</v>
      </c>
      <c r="I4211" s="679"/>
      <c r="J4211" s="458">
        <f t="shared" si="83"/>
        <v>8.0739999999999998</v>
      </c>
      <c r="K4211" s="107"/>
      <c r="L4211" s="11"/>
      <c r="M4211" s="676"/>
    </row>
    <row r="4212" spans="2:13" x14ac:dyDescent="0.2">
      <c r="B4212" s="676"/>
      <c r="C4212" s="677"/>
      <c r="D4212" s="143" t="s">
        <v>2654</v>
      </c>
      <c r="E4212" s="66"/>
      <c r="F4212" s="705">
        <v>1</v>
      </c>
      <c r="G4212" s="619">
        <v>2.6</v>
      </c>
      <c r="H4212" s="679">
        <v>3.67</v>
      </c>
      <c r="I4212" s="679"/>
      <c r="J4212" s="458">
        <f t="shared" si="83"/>
        <v>9.5419999999999998</v>
      </c>
      <c r="K4212" s="107"/>
      <c r="L4212" s="11"/>
      <c r="M4212" s="676"/>
    </row>
    <row r="4213" spans="2:13" x14ac:dyDescent="0.2">
      <c r="B4213" s="676"/>
      <c r="C4213" s="677"/>
      <c r="D4213" s="143" t="s">
        <v>2655</v>
      </c>
      <c r="E4213" s="66"/>
      <c r="F4213" s="705">
        <v>1</v>
      </c>
      <c r="G4213" s="619">
        <v>1.1499999999999999</v>
      </c>
      <c r="H4213" s="679">
        <v>3.67</v>
      </c>
      <c r="I4213" s="679"/>
      <c r="J4213" s="458">
        <f t="shared" si="83"/>
        <v>4.2204999999999995</v>
      </c>
      <c r="K4213" s="107"/>
      <c r="L4213" s="11"/>
      <c r="M4213" s="676"/>
    </row>
    <row r="4214" spans="2:13" x14ac:dyDescent="0.2">
      <c r="B4214" s="676"/>
      <c r="C4214" s="677" t="s">
        <v>1242</v>
      </c>
      <c r="D4214" s="143" t="s">
        <v>828</v>
      </c>
      <c r="E4214" s="66"/>
      <c r="F4214" s="705">
        <v>1</v>
      </c>
      <c r="G4214" s="619">
        <v>1.65</v>
      </c>
      <c r="H4214" s="679">
        <v>3.67</v>
      </c>
      <c r="I4214" s="679"/>
      <c r="J4214" s="458">
        <f t="shared" si="83"/>
        <v>6.0554999999999994</v>
      </c>
      <c r="K4214" s="107"/>
      <c r="L4214" s="11"/>
      <c r="M4214" s="676"/>
    </row>
    <row r="4215" spans="2:13" x14ac:dyDescent="0.2">
      <c r="B4215" s="676"/>
      <c r="C4215" s="677" t="s">
        <v>1386</v>
      </c>
      <c r="D4215" s="143" t="s">
        <v>825</v>
      </c>
      <c r="E4215" s="66"/>
      <c r="F4215" s="705">
        <v>1</v>
      </c>
      <c r="G4215" s="619">
        <v>1.65</v>
      </c>
      <c r="H4215" s="679">
        <v>3.67</v>
      </c>
      <c r="I4215" s="679"/>
      <c r="J4215" s="458">
        <f t="shared" si="83"/>
        <v>6.0554999999999994</v>
      </c>
      <c r="K4215" s="107"/>
      <c r="L4215" s="11"/>
      <c r="M4215" s="676"/>
    </row>
    <row r="4216" spans="2:13" x14ac:dyDescent="0.2">
      <c r="B4216" s="676"/>
      <c r="C4216" s="677" t="s">
        <v>2343</v>
      </c>
      <c r="D4216" s="143" t="s">
        <v>2344</v>
      </c>
      <c r="E4216" s="66"/>
      <c r="F4216" s="705">
        <v>1</v>
      </c>
      <c r="G4216" s="619">
        <v>1.96</v>
      </c>
      <c r="H4216" s="679">
        <v>3.67</v>
      </c>
      <c r="I4216" s="679"/>
      <c r="J4216" s="458">
        <f t="shared" si="83"/>
        <v>7.1932</v>
      </c>
      <c r="K4216" s="107"/>
      <c r="L4216" s="11"/>
      <c r="M4216" s="676"/>
    </row>
    <row r="4217" spans="2:13" x14ac:dyDescent="0.2">
      <c r="B4217" s="676"/>
      <c r="C4217" s="677"/>
      <c r="D4217" s="143" t="s">
        <v>2656</v>
      </c>
      <c r="E4217" s="66"/>
      <c r="F4217" s="705">
        <v>1</v>
      </c>
      <c r="G4217" s="619">
        <v>0.65</v>
      </c>
      <c r="H4217" s="679">
        <v>3.67</v>
      </c>
      <c r="I4217" s="679"/>
      <c r="J4217" s="458">
        <f t="shared" si="83"/>
        <v>2.3855</v>
      </c>
      <c r="K4217" s="107"/>
      <c r="L4217" s="11"/>
      <c r="M4217" s="676"/>
    </row>
    <row r="4218" spans="2:13" x14ac:dyDescent="0.2">
      <c r="B4218" s="676"/>
      <c r="C4218" s="677"/>
      <c r="D4218" s="143" t="s">
        <v>2657</v>
      </c>
      <c r="E4218" s="66"/>
      <c r="F4218" s="705">
        <v>1</v>
      </c>
      <c r="G4218" s="619">
        <v>0.65</v>
      </c>
      <c r="H4218" s="679">
        <v>3.67</v>
      </c>
      <c r="I4218" s="679"/>
      <c r="J4218" s="458">
        <f t="shared" si="83"/>
        <v>2.3855</v>
      </c>
      <c r="K4218" s="107"/>
      <c r="L4218" s="11"/>
      <c r="M4218" s="676"/>
    </row>
    <row r="4219" spans="2:13" x14ac:dyDescent="0.2">
      <c r="B4219" s="676"/>
      <c r="C4219" s="677"/>
      <c r="D4219" s="143" t="s">
        <v>2658</v>
      </c>
      <c r="E4219" s="66"/>
      <c r="F4219" s="705">
        <v>1</v>
      </c>
      <c r="G4219" s="619">
        <v>2.15</v>
      </c>
      <c r="H4219" s="679">
        <v>3.67</v>
      </c>
      <c r="I4219" s="679"/>
      <c r="J4219" s="458">
        <f t="shared" si="83"/>
        <v>7.8904999999999994</v>
      </c>
      <c r="K4219" s="107"/>
      <c r="L4219" s="11"/>
      <c r="M4219" s="676"/>
    </row>
    <row r="4220" spans="2:13" x14ac:dyDescent="0.2">
      <c r="B4220" s="676"/>
      <c r="C4220" s="677"/>
      <c r="D4220" s="143" t="s">
        <v>2659</v>
      </c>
      <c r="E4220" s="66"/>
      <c r="F4220" s="705">
        <v>1</v>
      </c>
      <c r="G4220" s="619">
        <v>1.65</v>
      </c>
      <c r="H4220" s="679">
        <v>3.67</v>
      </c>
      <c r="I4220" s="679"/>
      <c r="J4220" s="458">
        <f t="shared" si="83"/>
        <v>6.0554999999999994</v>
      </c>
      <c r="K4220" s="107"/>
      <c r="L4220" s="11"/>
      <c r="M4220" s="676"/>
    </row>
    <row r="4221" spans="2:13" x14ac:dyDescent="0.2">
      <c r="B4221" s="676"/>
      <c r="C4221" s="677"/>
      <c r="D4221" s="143" t="s">
        <v>2660</v>
      </c>
      <c r="E4221" s="66"/>
      <c r="F4221" s="705">
        <v>1</v>
      </c>
      <c r="G4221" s="619">
        <v>1.4</v>
      </c>
      <c r="H4221" s="679">
        <v>3.67</v>
      </c>
      <c r="I4221" s="679"/>
      <c r="J4221" s="458">
        <f t="shared" si="83"/>
        <v>5.1379999999999999</v>
      </c>
      <c r="K4221" s="107"/>
      <c r="L4221" s="11"/>
      <c r="M4221" s="676"/>
    </row>
    <row r="4222" spans="2:13" x14ac:dyDescent="0.2">
      <c r="B4222" s="676"/>
      <c r="C4222" s="677"/>
      <c r="D4222" s="143" t="s">
        <v>2661</v>
      </c>
      <c r="E4222" s="66"/>
      <c r="F4222" s="705">
        <v>1</v>
      </c>
      <c r="G4222" s="619">
        <v>2.2999999999999998</v>
      </c>
      <c r="H4222" s="679">
        <v>3.67</v>
      </c>
      <c r="I4222" s="679"/>
      <c r="J4222" s="458">
        <f t="shared" si="83"/>
        <v>8.4409999999999989</v>
      </c>
      <c r="K4222" s="107"/>
      <c r="L4222" s="11"/>
      <c r="M4222" s="676"/>
    </row>
    <row r="4223" spans="2:13" x14ac:dyDescent="0.2">
      <c r="B4223" s="676"/>
      <c r="C4223" s="677"/>
      <c r="D4223" s="143" t="s">
        <v>2662</v>
      </c>
      <c r="E4223" s="66"/>
      <c r="F4223" s="705">
        <v>1</v>
      </c>
      <c r="G4223" s="619">
        <v>2.15</v>
      </c>
      <c r="H4223" s="679">
        <v>3.67</v>
      </c>
      <c r="I4223" s="679"/>
      <c r="J4223" s="458">
        <f t="shared" si="83"/>
        <v>7.8904999999999994</v>
      </c>
      <c r="K4223" s="107"/>
      <c r="L4223" s="11"/>
      <c r="M4223" s="676"/>
    </row>
    <row r="4224" spans="2:13" x14ac:dyDescent="0.2">
      <c r="B4224" s="676"/>
      <c r="C4224" s="677"/>
      <c r="D4224" s="143" t="s">
        <v>2663</v>
      </c>
      <c r="E4224" s="66"/>
      <c r="F4224" s="705">
        <v>1</v>
      </c>
      <c r="G4224" s="619">
        <v>1.8</v>
      </c>
      <c r="H4224" s="679">
        <v>3.67</v>
      </c>
      <c r="I4224" s="679"/>
      <c r="J4224" s="458">
        <f t="shared" si="83"/>
        <v>6.6059999999999999</v>
      </c>
      <c r="K4224" s="107"/>
      <c r="L4224" s="11"/>
      <c r="M4224" s="676"/>
    </row>
    <row r="4225" spans="2:13" x14ac:dyDescent="0.2">
      <c r="B4225" s="676"/>
      <c r="C4225" s="677"/>
      <c r="D4225" s="143" t="s">
        <v>2664</v>
      </c>
      <c r="E4225" s="66"/>
      <c r="F4225" s="705">
        <v>1</v>
      </c>
      <c r="G4225" s="619">
        <v>1.65</v>
      </c>
      <c r="H4225" s="679">
        <v>3.67</v>
      </c>
      <c r="I4225" s="679"/>
      <c r="J4225" s="458">
        <f t="shared" si="83"/>
        <v>6.0554999999999994</v>
      </c>
      <c r="K4225" s="107"/>
      <c r="L4225" s="11"/>
      <c r="M4225" s="676"/>
    </row>
    <row r="4226" spans="2:13" x14ac:dyDescent="0.2">
      <c r="B4226" s="676"/>
      <c r="C4226" s="677"/>
      <c r="D4226" s="143" t="s">
        <v>2665</v>
      </c>
      <c r="E4226" s="66"/>
      <c r="F4226" s="705">
        <v>1</v>
      </c>
      <c r="G4226" s="619">
        <v>0.65</v>
      </c>
      <c r="H4226" s="679">
        <v>3.67</v>
      </c>
      <c r="I4226" s="679"/>
      <c r="J4226" s="458">
        <f t="shared" si="83"/>
        <v>2.3855</v>
      </c>
      <c r="K4226" s="107"/>
      <c r="L4226" s="11"/>
      <c r="M4226" s="676"/>
    </row>
    <row r="4227" spans="2:13" x14ac:dyDescent="0.2">
      <c r="B4227" s="676"/>
      <c r="C4227" s="677"/>
      <c r="D4227" s="143" t="s">
        <v>2666</v>
      </c>
      <c r="E4227" s="66"/>
      <c r="F4227" s="705">
        <v>1</v>
      </c>
      <c r="G4227" s="619">
        <v>1.3</v>
      </c>
      <c r="H4227" s="679">
        <v>3.67</v>
      </c>
      <c r="I4227" s="679"/>
      <c r="J4227" s="458">
        <f t="shared" si="83"/>
        <v>4.7709999999999999</v>
      </c>
      <c r="K4227" s="107"/>
      <c r="L4227" s="11"/>
      <c r="M4227" s="676"/>
    </row>
    <row r="4228" spans="2:13" x14ac:dyDescent="0.2">
      <c r="B4228" s="676"/>
      <c r="C4228" s="677"/>
      <c r="D4228" s="143" t="s">
        <v>2667</v>
      </c>
      <c r="E4228" s="66"/>
      <c r="F4228" s="705">
        <v>1</v>
      </c>
      <c r="G4228" s="619">
        <v>1.8</v>
      </c>
      <c r="H4228" s="679">
        <v>3.67</v>
      </c>
      <c r="I4228" s="679"/>
      <c r="J4228" s="458">
        <f t="shared" si="83"/>
        <v>6.6059999999999999</v>
      </c>
      <c r="K4228" s="107"/>
      <c r="L4228" s="11"/>
      <c r="M4228" s="676"/>
    </row>
    <row r="4229" spans="2:13" x14ac:dyDescent="0.2">
      <c r="B4229" s="676"/>
      <c r="C4229" s="677"/>
      <c r="D4229" s="143" t="s">
        <v>2668</v>
      </c>
      <c r="E4229" s="66"/>
      <c r="F4229" s="705">
        <v>1</v>
      </c>
      <c r="G4229" s="619">
        <v>1.65</v>
      </c>
      <c r="H4229" s="679">
        <v>3.67</v>
      </c>
      <c r="I4229" s="679"/>
      <c r="J4229" s="458">
        <f t="shared" si="83"/>
        <v>6.0554999999999994</v>
      </c>
      <c r="K4229" s="107"/>
      <c r="L4229" s="11"/>
      <c r="M4229" s="676"/>
    </row>
    <row r="4230" spans="2:13" x14ac:dyDescent="0.2">
      <c r="B4230" s="676"/>
      <c r="C4230" s="677"/>
      <c r="D4230" s="143" t="s">
        <v>2669</v>
      </c>
      <c r="E4230" s="66"/>
      <c r="F4230" s="705">
        <v>1</v>
      </c>
      <c r="G4230" s="619">
        <v>3.17</v>
      </c>
      <c r="H4230" s="679">
        <v>3.67</v>
      </c>
      <c r="I4230" s="679"/>
      <c r="J4230" s="458">
        <f t="shared" si="83"/>
        <v>11.633899999999999</v>
      </c>
      <c r="K4230" s="107"/>
      <c r="L4230" s="11"/>
      <c r="M4230" s="676"/>
    </row>
    <row r="4231" spans="2:13" x14ac:dyDescent="0.2">
      <c r="B4231" s="676"/>
      <c r="C4231" s="677"/>
      <c r="D4231" s="143" t="s">
        <v>2670</v>
      </c>
      <c r="E4231" s="66"/>
      <c r="F4231" s="705">
        <v>1</v>
      </c>
      <c r="G4231" s="619">
        <v>2</v>
      </c>
      <c r="H4231" s="679">
        <v>3.67</v>
      </c>
      <c r="I4231" s="679"/>
      <c r="J4231" s="458">
        <f t="shared" si="83"/>
        <v>7.34</v>
      </c>
      <c r="K4231" s="107"/>
      <c r="L4231" s="11"/>
      <c r="M4231" s="676"/>
    </row>
    <row r="4232" spans="2:13" x14ac:dyDescent="0.2">
      <c r="B4232" s="676"/>
      <c r="C4232" s="677"/>
      <c r="D4232" s="143" t="s">
        <v>2671</v>
      </c>
      <c r="E4232" s="66"/>
      <c r="F4232" s="705">
        <v>1</v>
      </c>
      <c r="G4232" s="619">
        <v>2</v>
      </c>
      <c r="H4232" s="679">
        <v>3.67</v>
      </c>
      <c r="I4232" s="679"/>
      <c r="J4232" s="458">
        <f t="shared" si="83"/>
        <v>7.34</v>
      </c>
      <c r="K4232" s="107"/>
      <c r="L4232" s="11"/>
      <c r="M4232" s="676"/>
    </row>
    <row r="4233" spans="2:13" x14ac:dyDescent="0.2">
      <c r="B4233" s="676"/>
      <c r="C4233" s="677"/>
      <c r="D4233" s="143" t="s">
        <v>2672</v>
      </c>
      <c r="E4233" s="66"/>
      <c r="F4233" s="705">
        <v>1</v>
      </c>
      <c r="G4233" s="619">
        <v>1.1499999999999999</v>
      </c>
      <c r="H4233" s="679">
        <v>3.67</v>
      </c>
      <c r="I4233" s="679"/>
      <c r="J4233" s="458">
        <f t="shared" si="83"/>
        <v>4.2204999999999995</v>
      </c>
      <c r="K4233" s="107"/>
      <c r="L4233" s="11"/>
      <c r="M4233" s="676"/>
    </row>
    <row r="4234" spans="2:13" x14ac:dyDescent="0.2">
      <c r="B4234" s="676"/>
      <c r="C4234" s="677"/>
      <c r="D4234" s="143" t="s">
        <v>2673</v>
      </c>
      <c r="E4234" s="66"/>
      <c r="F4234" s="705">
        <v>1</v>
      </c>
      <c r="G4234" s="619">
        <v>2.15</v>
      </c>
      <c r="H4234" s="679">
        <v>3.67</v>
      </c>
      <c r="I4234" s="679"/>
      <c r="J4234" s="458">
        <f t="shared" si="83"/>
        <v>7.8904999999999994</v>
      </c>
      <c r="K4234" s="107"/>
      <c r="L4234" s="11"/>
      <c r="M4234" s="676"/>
    </row>
    <row r="4235" spans="2:13" x14ac:dyDescent="0.2">
      <c r="B4235" s="676"/>
      <c r="C4235" s="677"/>
      <c r="D4235" s="143" t="s">
        <v>2674</v>
      </c>
      <c r="E4235" s="66"/>
      <c r="F4235" s="705">
        <v>1</v>
      </c>
      <c r="G4235" s="619">
        <v>2.15</v>
      </c>
      <c r="H4235" s="679">
        <v>3.67</v>
      </c>
      <c r="I4235" s="679"/>
      <c r="J4235" s="458">
        <f t="shared" si="83"/>
        <v>7.8904999999999994</v>
      </c>
      <c r="K4235" s="107"/>
      <c r="L4235" s="11"/>
      <c r="M4235" s="676"/>
    </row>
    <row r="4236" spans="2:13" x14ac:dyDescent="0.2">
      <c r="B4236" s="676"/>
      <c r="C4236" s="677"/>
      <c r="D4236" s="143" t="s">
        <v>2675</v>
      </c>
      <c r="E4236" s="66"/>
      <c r="F4236" s="705">
        <v>1</v>
      </c>
      <c r="G4236" s="619">
        <v>2.15</v>
      </c>
      <c r="H4236" s="679">
        <v>3.67</v>
      </c>
      <c r="I4236" s="679"/>
      <c r="J4236" s="458">
        <f t="shared" si="83"/>
        <v>7.8904999999999994</v>
      </c>
      <c r="K4236" s="107"/>
      <c r="L4236" s="11"/>
      <c r="M4236" s="676"/>
    </row>
    <row r="4237" spans="2:13" x14ac:dyDescent="0.2">
      <c r="B4237" s="676"/>
      <c r="C4237" s="677"/>
      <c r="D4237" s="143" t="s">
        <v>2676</v>
      </c>
      <c r="E4237" s="66"/>
      <c r="F4237" s="705">
        <v>1</v>
      </c>
      <c r="G4237" s="619">
        <v>1.65</v>
      </c>
      <c r="H4237" s="679">
        <v>3.67</v>
      </c>
      <c r="I4237" s="679"/>
      <c r="J4237" s="458">
        <f t="shared" si="83"/>
        <v>6.0554999999999994</v>
      </c>
      <c r="K4237" s="107"/>
      <c r="L4237" s="11"/>
      <c r="M4237" s="676"/>
    </row>
    <row r="4238" spans="2:13" x14ac:dyDescent="0.2">
      <c r="B4238" s="676"/>
      <c r="C4238" s="677"/>
      <c r="D4238" s="143" t="s">
        <v>2677</v>
      </c>
      <c r="E4238" s="66"/>
      <c r="F4238" s="705">
        <v>1</v>
      </c>
      <c r="G4238" s="619">
        <v>1</v>
      </c>
      <c r="H4238" s="679">
        <v>3.67</v>
      </c>
      <c r="I4238" s="679"/>
      <c r="J4238" s="458">
        <f t="shared" si="83"/>
        <v>3.67</v>
      </c>
      <c r="K4238" s="107"/>
      <c r="L4238" s="11"/>
      <c r="M4238" s="676"/>
    </row>
    <row r="4239" spans="2:13" x14ac:dyDescent="0.2">
      <c r="B4239" s="676"/>
      <c r="C4239" s="677" t="s">
        <v>2013</v>
      </c>
      <c r="D4239" s="143" t="s">
        <v>1860</v>
      </c>
      <c r="E4239" s="66"/>
      <c r="F4239" s="705">
        <v>1</v>
      </c>
      <c r="G4239" s="619">
        <v>12</v>
      </c>
      <c r="H4239" s="679">
        <v>3.67</v>
      </c>
      <c r="I4239" s="679"/>
      <c r="J4239" s="458">
        <f t="shared" si="83"/>
        <v>44.04</v>
      </c>
      <c r="K4239" s="107"/>
      <c r="L4239" s="11"/>
      <c r="M4239" s="676"/>
    </row>
    <row r="4240" spans="2:13" x14ac:dyDescent="0.2">
      <c r="B4240" s="676"/>
      <c r="C4240" s="677"/>
      <c r="D4240" s="143" t="s">
        <v>2297</v>
      </c>
      <c r="E4240" s="66"/>
      <c r="F4240" s="705">
        <v>-2</v>
      </c>
      <c r="G4240" s="619">
        <v>1.2</v>
      </c>
      <c r="H4240" s="679">
        <v>2.1</v>
      </c>
      <c r="I4240" s="679"/>
      <c r="J4240" s="458">
        <f t="shared" si="83"/>
        <v>-5.04</v>
      </c>
      <c r="K4240" s="107"/>
      <c r="L4240" s="11"/>
      <c r="M4240" s="676"/>
    </row>
    <row r="4241" spans="2:13" x14ac:dyDescent="0.2">
      <c r="B4241" s="676"/>
      <c r="C4241" s="677"/>
      <c r="D4241" s="143" t="s">
        <v>2678</v>
      </c>
      <c r="E4241" s="66"/>
      <c r="F4241" s="705">
        <v>1</v>
      </c>
      <c r="G4241" s="619">
        <v>0.65</v>
      </c>
      <c r="H4241" s="679">
        <v>3.67</v>
      </c>
      <c r="I4241" s="679"/>
      <c r="J4241" s="458">
        <f t="shared" si="83"/>
        <v>2.3855</v>
      </c>
      <c r="K4241" s="107"/>
      <c r="L4241" s="11"/>
      <c r="M4241" s="676"/>
    </row>
    <row r="4242" spans="2:13" x14ac:dyDescent="0.2">
      <c r="B4242" s="676"/>
      <c r="C4242" s="677"/>
      <c r="D4242" s="143" t="s">
        <v>2679</v>
      </c>
      <c r="E4242" s="66"/>
      <c r="F4242" s="705">
        <v>1</v>
      </c>
      <c r="G4242" s="619">
        <v>0.5</v>
      </c>
      <c r="H4242" s="679">
        <v>3.67</v>
      </c>
      <c r="I4242" s="679"/>
      <c r="J4242" s="458">
        <f t="shared" si="83"/>
        <v>1.835</v>
      </c>
      <c r="K4242" s="107"/>
      <c r="L4242" s="11"/>
      <c r="M4242" s="676"/>
    </row>
    <row r="4243" spans="2:13" x14ac:dyDescent="0.2">
      <c r="B4243" s="676"/>
      <c r="C4243" s="677"/>
      <c r="D4243" s="143" t="s">
        <v>2680</v>
      </c>
      <c r="E4243" s="66"/>
      <c r="F4243" s="705">
        <v>1</v>
      </c>
      <c r="G4243" s="619">
        <v>0.5</v>
      </c>
      <c r="H4243" s="679">
        <v>3.67</v>
      </c>
      <c r="I4243" s="679"/>
      <c r="J4243" s="458">
        <f t="shared" si="83"/>
        <v>1.835</v>
      </c>
      <c r="K4243" s="107"/>
      <c r="L4243" s="11"/>
      <c r="M4243" s="676"/>
    </row>
    <row r="4244" spans="2:13" x14ac:dyDescent="0.2">
      <c r="B4244" s="676"/>
      <c r="C4244" s="677"/>
      <c r="D4244" s="143" t="s">
        <v>2681</v>
      </c>
      <c r="E4244" s="66"/>
      <c r="F4244" s="705">
        <v>1</v>
      </c>
      <c r="G4244" s="619">
        <v>0.5</v>
      </c>
      <c r="H4244" s="679">
        <v>3.67</v>
      </c>
      <c r="I4244" s="679"/>
      <c r="J4244" s="458">
        <f t="shared" si="83"/>
        <v>1.835</v>
      </c>
      <c r="K4244" s="107"/>
      <c r="L4244" s="11"/>
      <c r="M4244" s="676"/>
    </row>
    <row r="4245" spans="2:13" x14ac:dyDescent="0.2">
      <c r="B4245" s="676"/>
      <c r="C4245" s="677"/>
      <c r="D4245" s="143" t="s">
        <v>2682</v>
      </c>
      <c r="E4245" s="66"/>
      <c r="F4245" s="705">
        <v>1</v>
      </c>
      <c r="G4245" s="619">
        <v>1</v>
      </c>
      <c r="H4245" s="679">
        <v>3.67</v>
      </c>
      <c r="I4245" s="679"/>
      <c r="J4245" s="458">
        <f t="shared" si="83"/>
        <v>3.67</v>
      </c>
      <c r="K4245" s="107"/>
      <c r="L4245" s="11"/>
      <c r="M4245" s="676"/>
    </row>
    <row r="4246" spans="2:13" x14ac:dyDescent="0.2">
      <c r="B4246" s="676"/>
      <c r="C4246" s="677" t="s">
        <v>1270</v>
      </c>
      <c r="D4246" s="143" t="s">
        <v>1271</v>
      </c>
      <c r="E4246" s="66"/>
      <c r="F4246" s="705">
        <v>1</v>
      </c>
      <c r="G4246" s="619">
        <v>4.6500000000000004</v>
      </c>
      <c r="H4246" s="679">
        <v>3.67</v>
      </c>
      <c r="I4246" s="679"/>
      <c r="J4246" s="458">
        <f t="shared" si="83"/>
        <v>17.0655</v>
      </c>
      <c r="K4246" s="107"/>
      <c r="L4246" s="11"/>
      <c r="M4246" s="676"/>
    </row>
    <row r="4247" spans="2:13" x14ac:dyDescent="0.25">
      <c r="B4247" s="728"/>
      <c r="C4247" s="728"/>
      <c r="D4247" s="728"/>
      <c r="E4247" s="728"/>
      <c r="F4247" s="728"/>
      <c r="G4247" s="728"/>
      <c r="H4247" s="728"/>
      <c r="I4247" s="728"/>
      <c r="J4247" s="728"/>
      <c r="K4247" s="728"/>
      <c r="L4247" s="728"/>
      <c r="M4247" s="728"/>
    </row>
    <row r="4248" spans="2:13" x14ac:dyDescent="0.2">
      <c r="B4248" s="676"/>
      <c r="C4248" s="677"/>
      <c r="D4248" s="690" t="s">
        <v>1274</v>
      </c>
      <c r="E4248" s="66"/>
      <c r="F4248" s="705"/>
      <c r="G4248" s="619"/>
      <c r="H4248" s="679"/>
      <c r="I4248" s="679"/>
      <c r="J4248" s="458"/>
      <c r="K4248" s="107"/>
      <c r="L4248" s="11"/>
      <c r="M4248" s="676"/>
    </row>
    <row r="4249" spans="2:13" x14ac:dyDescent="0.2">
      <c r="B4249" s="676"/>
      <c r="C4249" s="677"/>
      <c r="D4249" s="143" t="s">
        <v>2683</v>
      </c>
      <c r="E4249" s="66"/>
      <c r="F4249" s="705">
        <v>1</v>
      </c>
      <c r="G4249" s="619">
        <v>2.25</v>
      </c>
      <c r="H4249" s="679">
        <v>3.72</v>
      </c>
      <c r="I4249" s="679"/>
      <c r="J4249" s="458">
        <f t="shared" ref="J4249:J4257" si="84">PRODUCT(F4249:I4249)</f>
        <v>8.370000000000001</v>
      </c>
      <c r="K4249" s="107"/>
      <c r="L4249" s="11"/>
      <c r="M4249" s="676"/>
    </row>
    <row r="4250" spans="2:13" x14ac:dyDescent="0.2">
      <c r="B4250" s="676"/>
      <c r="C4250" s="677"/>
      <c r="D4250" s="143" t="s">
        <v>2684</v>
      </c>
      <c r="E4250" s="66"/>
      <c r="F4250" s="705">
        <v>1</v>
      </c>
      <c r="G4250" s="619">
        <v>1.5</v>
      </c>
      <c r="H4250" s="679">
        <v>3.72</v>
      </c>
      <c r="I4250" s="679"/>
      <c r="J4250" s="458">
        <f t="shared" si="84"/>
        <v>5.58</v>
      </c>
      <c r="K4250" s="107"/>
      <c r="L4250" s="11"/>
      <c r="M4250" s="676"/>
    </row>
    <row r="4251" spans="2:13" x14ac:dyDescent="0.2">
      <c r="B4251" s="676"/>
      <c r="C4251" s="677"/>
      <c r="D4251" s="143" t="s">
        <v>2685</v>
      </c>
      <c r="E4251" s="66"/>
      <c r="F4251" s="705">
        <v>1</v>
      </c>
      <c r="G4251" s="619">
        <v>2.1</v>
      </c>
      <c r="H4251" s="679">
        <v>3.72</v>
      </c>
      <c r="I4251" s="679"/>
      <c r="J4251" s="458">
        <f t="shared" si="84"/>
        <v>7.8120000000000012</v>
      </c>
      <c r="K4251" s="107"/>
      <c r="L4251" s="11"/>
      <c r="M4251" s="676"/>
    </row>
    <row r="4252" spans="2:13" x14ac:dyDescent="0.2">
      <c r="B4252" s="676"/>
      <c r="C4252" s="677"/>
      <c r="D4252" s="143" t="s">
        <v>2686</v>
      </c>
      <c r="E4252" s="66"/>
      <c r="F4252" s="705">
        <v>1</v>
      </c>
      <c r="G4252" s="619">
        <v>1.65</v>
      </c>
      <c r="H4252" s="679">
        <v>3.72</v>
      </c>
      <c r="I4252" s="679"/>
      <c r="J4252" s="458">
        <f t="shared" si="84"/>
        <v>6.1379999999999999</v>
      </c>
      <c r="K4252" s="107"/>
      <c r="L4252" s="11"/>
      <c r="M4252" s="676"/>
    </row>
    <row r="4253" spans="2:13" x14ac:dyDescent="0.2">
      <c r="B4253" s="676"/>
      <c r="C4253" s="677"/>
      <c r="D4253" s="143" t="s">
        <v>2687</v>
      </c>
      <c r="E4253" s="66"/>
      <c r="F4253" s="705">
        <v>1</v>
      </c>
      <c r="G4253" s="619">
        <v>2.1</v>
      </c>
      <c r="H4253" s="679">
        <v>3.72</v>
      </c>
      <c r="I4253" s="679"/>
      <c r="J4253" s="458">
        <f t="shared" si="84"/>
        <v>7.8120000000000012</v>
      </c>
      <c r="K4253" s="107"/>
      <c r="L4253" s="11"/>
      <c r="M4253" s="676"/>
    </row>
    <row r="4254" spans="2:13" x14ac:dyDescent="0.2">
      <c r="B4254" s="676"/>
      <c r="C4254" s="677"/>
      <c r="D4254" s="143" t="s">
        <v>2688</v>
      </c>
      <c r="E4254" s="66"/>
      <c r="F4254" s="705">
        <v>1</v>
      </c>
      <c r="G4254" s="619">
        <v>1.5</v>
      </c>
      <c r="H4254" s="679">
        <v>3.72</v>
      </c>
      <c r="I4254" s="679"/>
      <c r="J4254" s="458">
        <f t="shared" si="84"/>
        <v>5.58</v>
      </c>
      <c r="K4254" s="107"/>
      <c r="L4254" s="11"/>
      <c r="M4254" s="676"/>
    </row>
    <row r="4255" spans="2:13" x14ac:dyDescent="0.2">
      <c r="B4255" s="676"/>
      <c r="C4255" s="677"/>
      <c r="D4255" s="143" t="s">
        <v>2689</v>
      </c>
      <c r="E4255" s="66"/>
      <c r="F4255" s="705">
        <v>1</v>
      </c>
      <c r="G4255" s="619">
        <v>2.1</v>
      </c>
      <c r="H4255" s="679">
        <v>3.72</v>
      </c>
      <c r="I4255" s="679"/>
      <c r="J4255" s="458">
        <f t="shared" si="84"/>
        <v>7.8120000000000012</v>
      </c>
      <c r="K4255" s="107"/>
      <c r="L4255" s="11"/>
      <c r="M4255" s="676"/>
    </row>
    <row r="4256" spans="2:13" x14ac:dyDescent="0.2">
      <c r="B4256" s="676"/>
      <c r="C4256" s="677"/>
      <c r="D4256" s="143" t="s">
        <v>2690</v>
      </c>
      <c r="E4256" s="66"/>
      <c r="F4256" s="705">
        <v>1</v>
      </c>
      <c r="G4256" s="619">
        <v>1.5</v>
      </c>
      <c r="H4256" s="679">
        <v>3.72</v>
      </c>
      <c r="I4256" s="679"/>
      <c r="J4256" s="458">
        <f t="shared" si="84"/>
        <v>5.58</v>
      </c>
      <c r="K4256" s="107"/>
      <c r="L4256" s="11"/>
      <c r="M4256" s="676"/>
    </row>
    <row r="4257" spans="2:13" x14ac:dyDescent="0.2">
      <c r="B4257" s="676"/>
      <c r="C4257" s="677"/>
      <c r="D4257" s="143" t="s">
        <v>2691</v>
      </c>
      <c r="E4257" s="66"/>
      <c r="F4257" s="705">
        <v>1</v>
      </c>
      <c r="G4257" s="619">
        <v>2.1</v>
      </c>
      <c r="H4257" s="676"/>
      <c r="I4257" s="679"/>
      <c r="J4257" s="458">
        <f t="shared" si="84"/>
        <v>2.1</v>
      </c>
      <c r="K4257" s="107"/>
      <c r="L4257" s="11"/>
      <c r="M4257" s="676"/>
    </row>
    <row r="4258" spans="2:13" x14ac:dyDescent="0.2">
      <c r="B4258" s="676"/>
      <c r="C4258" s="677"/>
      <c r="D4258" s="143"/>
      <c r="E4258" s="66"/>
      <c r="F4258" s="705"/>
      <c r="G4258" s="619"/>
      <c r="H4258" s="679"/>
      <c r="I4258" s="679"/>
      <c r="J4258" s="458"/>
      <c r="K4258" s="107"/>
      <c r="L4258" s="11"/>
      <c r="M4258" s="676"/>
    </row>
    <row r="4259" spans="2:13" x14ac:dyDescent="0.2">
      <c r="B4259" s="676"/>
      <c r="C4259" s="680"/>
      <c r="D4259" s="690" t="s">
        <v>1273</v>
      </c>
      <c r="E4259" s="66"/>
      <c r="F4259" s="705"/>
      <c r="G4259" s="619"/>
      <c r="H4259" s="679"/>
      <c r="I4259" s="679"/>
      <c r="J4259" s="458"/>
      <c r="K4259" s="107"/>
      <c r="L4259" s="11"/>
      <c r="M4259" s="676"/>
    </row>
    <row r="4260" spans="2:13" x14ac:dyDescent="0.2">
      <c r="B4260" s="676"/>
      <c r="C4260" s="680"/>
      <c r="D4260" s="143" t="s">
        <v>2692</v>
      </c>
      <c r="E4260" s="66"/>
      <c r="F4260" s="705">
        <v>1</v>
      </c>
      <c r="G4260" s="619">
        <v>1.95</v>
      </c>
      <c r="H4260" s="679">
        <v>3.72</v>
      </c>
      <c r="I4260" s="679"/>
      <c r="J4260" s="458">
        <f t="shared" ref="J4260:J4268" si="85">PRODUCT(F4260:I4260)</f>
        <v>7.2540000000000004</v>
      </c>
      <c r="K4260" s="107"/>
      <c r="L4260" s="11"/>
      <c r="M4260" s="676"/>
    </row>
    <row r="4261" spans="2:13" x14ac:dyDescent="0.2">
      <c r="B4261" s="676"/>
      <c r="C4261" s="677"/>
      <c r="D4261" s="143" t="s">
        <v>2693</v>
      </c>
      <c r="E4261" s="66"/>
      <c r="F4261" s="705">
        <v>1</v>
      </c>
      <c r="G4261" s="619">
        <v>0.6</v>
      </c>
      <c r="H4261" s="679">
        <v>3.72</v>
      </c>
      <c r="I4261" s="679"/>
      <c r="J4261" s="458">
        <f t="shared" si="85"/>
        <v>2.2320000000000002</v>
      </c>
      <c r="K4261" s="107"/>
      <c r="L4261" s="11"/>
      <c r="M4261" s="676"/>
    </row>
    <row r="4262" spans="2:13" x14ac:dyDescent="0.2">
      <c r="B4262" s="676"/>
      <c r="C4262" s="677"/>
      <c r="D4262" s="143" t="s">
        <v>2694</v>
      </c>
      <c r="E4262" s="66"/>
      <c r="F4262" s="705">
        <v>1</v>
      </c>
      <c r="G4262" s="619">
        <v>2.1</v>
      </c>
      <c r="H4262" s="679">
        <v>3.72</v>
      </c>
      <c r="I4262" s="679"/>
      <c r="J4262" s="458">
        <f t="shared" si="85"/>
        <v>7.8120000000000012</v>
      </c>
      <c r="K4262" s="107"/>
      <c r="L4262" s="11"/>
      <c r="M4262" s="676"/>
    </row>
    <row r="4263" spans="2:13" x14ac:dyDescent="0.2">
      <c r="B4263" s="676"/>
      <c r="C4263" s="677"/>
      <c r="D4263" s="143" t="s">
        <v>2695</v>
      </c>
      <c r="E4263" s="66"/>
      <c r="F4263" s="705">
        <v>1</v>
      </c>
      <c r="G4263" s="619">
        <v>0.9</v>
      </c>
      <c r="H4263" s="679">
        <v>3.72</v>
      </c>
      <c r="I4263" s="679"/>
      <c r="J4263" s="458">
        <f t="shared" si="85"/>
        <v>3.3480000000000003</v>
      </c>
      <c r="K4263" s="107"/>
      <c r="L4263" s="11"/>
      <c r="M4263" s="676"/>
    </row>
    <row r="4264" spans="2:13" x14ac:dyDescent="0.2">
      <c r="B4264" s="676"/>
      <c r="C4264" s="677"/>
      <c r="D4264" s="143" t="s">
        <v>2696</v>
      </c>
      <c r="E4264" s="66"/>
      <c r="F4264" s="705">
        <v>1</v>
      </c>
      <c r="G4264" s="619">
        <v>1.2</v>
      </c>
      <c r="H4264" s="679">
        <v>3.72</v>
      </c>
      <c r="I4264" s="679"/>
      <c r="J4264" s="458">
        <f t="shared" si="85"/>
        <v>4.4640000000000004</v>
      </c>
      <c r="K4264" s="107"/>
      <c r="L4264" s="11"/>
      <c r="M4264" s="676"/>
    </row>
    <row r="4265" spans="2:13" x14ac:dyDescent="0.2">
      <c r="B4265" s="676"/>
      <c r="C4265" s="677"/>
      <c r="D4265" s="143" t="s">
        <v>2697</v>
      </c>
      <c r="E4265" s="66"/>
      <c r="F4265" s="705">
        <v>1</v>
      </c>
      <c r="G4265" s="619">
        <v>1.05</v>
      </c>
      <c r="H4265" s="679">
        <v>3.72</v>
      </c>
      <c r="I4265" s="679"/>
      <c r="J4265" s="458">
        <f t="shared" si="85"/>
        <v>3.9060000000000006</v>
      </c>
      <c r="K4265" s="107"/>
      <c r="L4265" s="11"/>
      <c r="M4265" s="676"/>
    </row>
    <row r="4266" spans="2:13" x14ac:dyDescent="0.2">
      <c r="B4266" s="676"/>
      <c r="C4266" s="677"/>
      <c r="D4266" s="143" t="s">
        <v>2698</v>
      </c>
      <c r="E4266" s="66"/>
      <c r="F4266" s="705">
        <v>1</v>
      </c>
      <c r="G4266" s="619">
        <v>2.1</v>
      </c>
      <c r="H4266" s="679">
        <v>3.72</v>
      </c>
      <c r="I4266" s="679"/>
      <c r="J4266" s="458">
        <f t="shared" si="85"/>
        <v>7.8120000000000012</v>
      </c>
      <c r="K4266" s="107"/>
      <c r="L4266" s="11"/>
      <c r="M4266" s="676"/>
    </row>
    <row r="4267" spans="2:13" x14ac:dyDescent="0.2">
      <c r="B4267" s="676"/>
      <c r="C4267" s="725"/>
      <c r="D4267" s="143" t="s">
        <v>2699</v>
      </c>
      <c r="E4267" s="699"/>
      <c r="F4267" s="705">
        <v>1</v>
      </c>
      <c r="G4267" s="619">
        <v>0.9</v>
      </c>
      <c r="H4267" s="679">
        <v>3.72</v>
      </c>
      <c r="I4267" s="679"/>
      <c r="J4267" s="458">
        <f t="shared" si="85"/>
        <v>3.3480000000000003</v>
      </c>
      <c r="K4267" s="107"/>
      <c r="L4267" s="11"/>
      <c r="M4267" s="676"/>
    </row>
    <row r="4268" spans="2:13" x14ac:dyDescent="0.2">
      <c r="B4268" s="676"/>
      <c r="C4268" s="677"/>
      <c r="D4268" s="143" t="s">
        <v>2700</v>
      </c>
      <c r="E4268" s="66"/>
      <c r="F4268" s="705">
        <v>1</v>
      </c>
      <c r="G4268" s="619">
        <v>2.1</v>
      </c>
      <c r="H4268" s="679">
        <v>3.72</v>
      </c>
      <c r="I4268" s="679"/>
      <c r="J4268" s="458">
        <f t="shared" si="85"/>
        <v>7.8120000000000012</v>
      </c>
      <c r="K4268" s="107"/>
      <c r="L4268" s="11"/>
      <c r="M4268" s="676"/>
    </row>
    <row r="4269" spans="2:13" x14ac:dyDescent="0.3">
      <c r="B4269" s="676"/>
      <c r="C4269" s="725"/>
      <c r="D4269" s="117"/>
      <c r="E4269" s="699"/>
      <c r="F4269" s="705"/>
      <c r="G4269" s="619"/>
      <c r="H4269" s="715"/>
      <c r="I4269" s="679"/>
      <c r="J4269" s="458"/>
      <c r="K4269" s="107"/>
      <c r="L4269" s="11"/>
      <c r="M4269" s="676"/>
    </row>
    <row r="4270" spans="2:13" x14ac:dyDescent="0.2">
      <c r="B4270" s="676"/>
      <c r="C4270" s="725"/>
      <c r="D4270" s="690" t="s">
        <v>1333</v>
      </c>
      <c r="E4270" s="699"/>
      <c r="F4270" s="705"/>
      <c r="G4270" s="619"/>
      <c r="H4270" s="715"/>
      <c r="I4270" s="679"/>
      <c r="J4270" s="458"/>
      <c r="K4270" s="107"/>
      <c r="L4270" s="11"/>
      <c r="M4270" s="676"/>
    </row>
    <row r="4271" spans="2:13" x14ac:dyDescent="0.2">
      <c r="B4271" s="676"/>
      <c r="C4271" s="725"/>
      <c r="D4271" s="143" t="s">
        <v>2701</v>
      </c>
      <c r="E4271" s="699"/>
      <c r="F4271" s="705">
        <v>1</v>
      </c>
      <c r="G4271" s="619">
        <v>2.1</v>
      </c>
      <c r="H4271" s="679">
        <v>3.72</v>
      </c>
      <c r="I4271" s="679"/>
      <c r="J4271" s="458">
        <f t="shared" ref="J4271:J4282" si="86">PRODUCT(F4271:I4271)</f>
        <v>7.8120000000000012</v>
      </c>
      <c r="K4271" s="107"/>
      <c r="L4271" s="11"/>
      <c r="M4271" s="676"/>
    </row>
    <row r="4272" spans="2:13" x14ac:dyDescent="0.2">
      <c r="B4272" s="676"/>
      <c r="C4272" s="725"/>
      <c r="D4272" s="143" t="s">
        <v>2702</v>
      </c>
      <c r="E4272" s="699"/>
      <c r="F4272" s="705">
        <v>1</v>
      </c>
      <c r="G4272" s="619">
        <v>2.1</v>
      </c>
      <c r="H4272" s="679">
        <v>3.72</v>
      </c>
      <c r="I4272" s="679"/>
      <c r="J4272" s="458">
        <f t="shared" si="86"/>
        <v>7.8120000000000012</v>
      </c>
      <c r="K4272" s="107"/>
      <c r="L4272" s="11"/>
      <c r="M4272" s="676"/>
    </row>
    <row r="4273" spans="2:13" x14ac:dyDescent="0.2">
      <c r="B4273" s="676"/>
      <c r="C4273" s="725"/>
      <c r="D4273" s="143" t="s">
        <v>2703</v>
      </c>
      <c r="E4273" s="565"/>
      <c r="F4273" s="705">
        <v>1</v>
      </c>
      <c r="G4273" s="619">
        <v>1.2</v>
      </c>
      <c r="H4273" s="679">
        <v>3.72</v>
      </c>
      <c r="I4273" s="679"/>
      <c r="J4273" s="458">
        <f t="shared" si="86"/>
        <v>4.4640000000000004</v>
      </c>
      <c r="K4273" s="107"/>
      <c r="L4273" s="11"/>
      <c r="M4273" s="676"/>
    </row>
    <row r="4274" spans="2:13" x14ac:dyDescent="0.2">
      <c r="B4274" s="676"/>
      <c r="C4274" s="725"/>
      <c r="D4274" s="143" t="s">
        <v>2704</v>
      </c>
      <c r="E4274" s="565"/>
      <c r="F4274" s="705">
        <v>1</v>
      </c>
      <c r="G4274" s="619">
        <v>1.2</v>
      </c>
      <c r="H4274" s="679">
        <v>3.72</v>
      </c>
      <c r="I4274" s="679"/>
      <c r="J4274" s="458">
        <f t="shared" si="86"/>
        <v>4.4640000000000004</v>
      </c>
      <c r="K4274" s="107"/>
      <c r="L4274" s="11"/>
      <c r="M4274" s="676"/>
    </row>
    <row r="4275" spans="2:13" x14ac:dyDescent="0.2">
      <c r="B4275" s="676"/>
      <c r="C4275" s="725"/>
      <c r="D4275" s="143" t="s">
        <v>2705</v>
      </c>
      <c r="E4275" s="565"/>
      <c r="F4275" s="705">
        <v>1</v>
      </c>
      <c r="G4275" s="619">
        <v>1.05</v>
      </c>
      <c r="H4275" s="679">
        <v>3.72</v>
      </c>
      <c r="I4275" s="679"/>
      <c r="J4275" s="458">
        <f t="shared" si="86"/>
        <v>3.9060000000000006</v>
      </c>
      <c r="K4275" s="107"/>
      <c r="L4275" s="11"/>
      <c r="M4275" s="676"/>
    </row>
    <row r="4276" spans="2:13" x14ac:dyDescent="0.2">
      <c r="B4276" s="676"/>
      <c r="C4276" s="725"/>
      <c r="D4276" s="143" t="s">
        <v>2706</v>
      </c>
      <c r="E4276" s="565"/>
      <c r="F4276" s="705">
        <v>1</v>
      </c>
      <c r="G4276" s="619">
        <v>1.05</v>
      </c>
      <c r="H4276" s="679">
        <v>3.72</v>
      </c>
      <c r="I4276" s="679"/>
      <c r="J4276" s="458">
        <f t="shared" si="86"/>
        <v>3.9060000000000006</v>
      </c>
      <c r="K4276" s="107"/>
      <c r="L4276" s="11"/>
      <c r="M4276" s="676"/>
    </row>
    <row r="4277" spans="2:13" x14ac:dyDescent="0.2">
      <c r="B4277" s="676"/>
      <c r="C4277" s="725"/>
      <c r="D4277" s="143" t="s">
        <v>2707</v>
      </c>
      <c r="E4277" s="565"/>
      <c r="F4277" s="705">
        <v>1</v>
      </c>
      <c r="G4277" s="619">
        <v>0.35</v>
      </c>
      <c r="H4277" s="679">
        <v>3.72</v>
      </c>
      <c r="I4277" s="679"/>
      <c r="J4277" s="458">
        <f t="shared" si="86"/>
        <v>1.302</v>
      </c>
      <c r="K4277" s="107"/>
      <c r="L4277" s="11"/>
      <c r="M4277" s="676"/>
    </row>
    <row r="4278" spans="2:13" x14ac:dyDescent="0.2">
      <c r="B4278" s="676"/>
      <c r="C4278" s="677"/>
      <c r="D4278" s="143" t="s">
        <v>2708</v>
      </c>
      <c r="E4278" s="66"/>
      <c r="F4278" s="705">
        <v>1</v>
      </c>
      <c r="G4278" s="619">
        <v>1.2</v>
      </c>
      <c r="H4278" s="679">
        <v>3.72</v>
      </c>
      <c r="I4278" s="679"/>
      <c r="J4278" s="458">
        <f t="shared" si="86"/>
        <v>4.4640000000000004</v>
      </c>
      <c r="K4278" s="107"/>
      <c r="L4278" s="11"/>
      <c r="M4278" s="676"/>
    </row>
    <row r="4279" spans="2:13" x14ac:dyDescent="0.2">
      <c r="B4279" s="676"/>
      <c r="C4279" s="725"/>
      <c r="D4279" s="143" t="s">
        <v>2709</v>
      </c>
      <c r="E4279" s="565"/>
      <c r="F4279" s="705">
        <v>1</v>
      </c>
      <c r="G4279" s="619">
        <v>1.2</v>
      </c>
      <c r="H4279" s="679">
        <v>3.72</v>
      </c>
      <c r="I4279" s="679"/>
      <c r="J4279" s="458">
        <f t="shared" si="86"/>
        <v>4.4640000000000004</v>
      </c>
      <c r="K4279" s="107"/>
      <c r="L4279" s="11"/>
      <c r="M4279" s="676"/>
    </row>
    <row r="4280" spans="2:13" x14ac:dyDescent="0.2">
      <c r="B4280" s="676"/>
      <c r="C4280" s="677"/>
      <c r="D4280" s="143" t="s">
        <v>2710</v>
      </c>
      <c r="E4280" s="66"/>
      <c r="F4280" s="705">
        <v>1</v>
      </c>
      <c r="G4280" s="619">
        <v>1.2</v>
      </c>
      <c r="H4280" s="679">
        <v>3.72</v>
      </c>
      <c r="I4280" s="679"/>
      <c r="J4280" s="458">
        <f t="shared" si="86"/>
        <v>4.4640000000000004</v>
      </c>
      <c r="K4280" s="107"/>
      <c r="L4280" s="11"/>
      <c r="M4280" s="676"/>
    </row>
    <row r="4281" spans="2:13" x14ac:dyDescent="0.2">
      <c r="B4281" s="676"/>
      <c r="C4281" s="725"/>
      <c r="D4281" s="143" t="s">
        <v>2711</v>
      </c>
      <c r="E4281" s="565"/>
      <c r="F4281" s="705">
        <v>1</v>
      </c>
      <c r="G4281" s="619">
        <v>0.95</v>
      </c>
      <c r="H4281" s="679">
        <v>3.72</v>
      </c>
      <c r="I4281" s="679"/>
      <c r="J4281" s="458">
        <f t="shared" si="86"/>
        <v>3.5339999999999998</v>
      </c>
      <c r="K4281" s="107"/>
      <c r="L4281" s="11"/>
      <c r="M4281" s="676"/>
    </row>
    <row r="4282" spans="2:13" x14ac:dyDescent="0.2">
      <c r="B4282" s="676"/>
      <c r="C4282" s="677"/>
      <c r="D4282" s="143" t="s">
        <v>2712</v>
      </c>
      <c r="E4282" s="66"/>
      <c r="F4282" s="705">
        <v>1</v>
      </c>
      <c r="G4282" s="619">
        <v>2.1</v>
      </c>
      <c r="H4282" s="679">
        <v>3.72</v>
      </c>
      <c r="I4282" s="679"/>
      <c r="J4282" s="458">
        <f t="shared" si="86"/>
        <v>7.8120000000000012</v>
      </c>
      <c r="K4282" s="107"/>
      <c r="L4282" s="11"/>
      <c r="M4282" s="676"/>
    </row>
    <row r="4283" spans="2:13" x14ac:dyDescent="0.2">
      <c r="B4283" s="676"/>
      <c r="C4283" s="677"/>
      <c r="D4283" s="143"/>
      <c r="E4283" s="143"/>
      <c r="F4283" s="705"/>
      <c r="G4283" s="619"/>
      <c r="H4283" s="679"/>
      <c r="I4283" s="679"/>
      <c r="J4283" s="458"/>
      <c r="K4283" s="107"/>
      <c r="L4283" s="11"/>
      <c r="M4283" s="676"/>
    </row>
    <row r="4284" spans="2:13" x14ac:dyDescent="0.2">
      <c r="B4284" s="676"/>
      <c r="C4284" s="677"/>
      <c r="D4284" s="690" t="s">
        <v>1358</v>
      </c>
      <c r="E4284" s="143"/>
      <c r="F4284" s="705"/>
      <c r="G4284" s="619"/>
      <c r="H4284" s="679"/>
      <c r="I4284" s="679"/>
      <c r="J4284" s="458"/>
      <c r="K4284" s="107"/>
      <c r="L4284" s="11"/>
      <c r="M4284" s="676"/>
    </row>
    <row r="4285" spans="2:13" x14ac:dyDescent="0.2">
      <c r="B4285" s="676"/>
      <c r="C4285" s="677"/>
      <c r="D4285" s="143" t="s">
        <v>2713</v>
      </c>
      <c r="E4285" s="66"/>
      <c r="F4285" s="705">
        <v>1</v>
      </c>
      <c r="G4285" s="619">
        <v>2.1</v>
      </c>
      <c r="H4285" s="679">
        <v>3.72</v>
      </c>
      <c r="I4285" s="679"/>
      <c r="J4285" s="458">
        <f t="shared" ref="J4285:J4296" si="87">PRODUCT(F4285:I4285)</f>
        <v>7.8120000000000012</v>
      </c>
      <c r="K4285" s="107"/>
      <c r="L4285" s="11"/>
      <c r="M4285" s="676"/>
    </row>
    <row r="4286" spans="2:13" x14ac:dyDescent="0.2">
      <c r="B4286" s="676"/>
      <c r="C4286" s="677"/>
      <c r="D4286" s="143" t="s">
        <v>2714</v>
      </c>
      <c r="E4286" s="66"/>
      <c r="F4286" s="705">
        <v>1</v>
      </c>
      <c r="G4286" s="619">
        <v>0.3</v>
      </c>
      <c r="H4286" s="679">
        <v>3.72</v>
      </c>
      <c r="I4286" s="679"/>
      <c r="J4286" s="458">
        <f t="shared" si="87"/>
        <v>1.1160000000000001</v>
      </c>
      <c r="K4286" s="107"/>
      <c r="L4286" s="11"/>
      <c r="M4286" s="676"/>
    </row>
    <row r="4287" spans="2:13" x14ac:dyDescent="0.2">
      <c r="B4287" s="676"/>
      <c r="C4287" s="677"/>
      <c r="D4287" s="143" t="s">
        <v>2715</v>
      </c>
      <c r="E4287" s="66"/>
      <c r="F4287" s="705">
        <v>1</v>
      </c>
      <c r="G4287" s="619">
        <v>2.1</v>
      </c>
      <c r="H4287" s="679">
        <v>3.72</v>
      </c>
      <c r="I4287" s="679"/>
      <c r="J4287" s="458">
        <f t="shared" si="87"/>
        <v>7.8120000000000012</v>
      </c>
      <c r="K4287" s="107"/>
      <c r="L4287" s="11"/>
      <c r="M4287" s="676"/>
    </row>
    <row r="4288" spans="2:13" x14ac:dyDescent="0.2">
      <c r="B4288" s="676"/>
      <c r="C4288" s="677"/>
      <c r="D4288" s="143" t="s">
        <v>2716</v>
      </c>
      <c r="E4288" s="66"/>
      <c r="F4288" s="705">
        <v>1</v>
      </c>
      <c r="G4288" s="619">
        <v>1.05</v>
      </c>
      <c r="H4288" s="679">
        <v>3.72</v>
      </c>
      <c r="I4288" s="679"/>
      <c r="J4288" s="458">
        <f t="shared" si="87"/>
        <v>3.9060000000000006</v>
      </c>
      <c r="K4288" s="107"/>
      <c r="L4288" s="11"/>
      <c r="M4288" s="676"/>
    </row>
    <row r="4289" spans="2:13" x14ac:dyDescent="0.2">
      <c r="B4289" s="676"/>
      <c r="C4289" s="677"/>
      <c r="D4289" s="143" t="s">
        <v>2717</v>
      </c>
      <c r="E4289" s="66"/>
      <c r="F4289" s="705">
        <v>1</v>
      </c>
      <c r="G4289" s="619">
        <v>1.35</v>
      </c>
      <c r="H4289" s="679">
        <v>3.72</v>
      </c>
      <c r="I4289" s="679"/>
      <c r="J4289" s="458">
        <f t="shared" si="87"/>
        <v>5.0220000000000002</v>
      </c>
      <c r="K4289" s="107"/>
      <c r="L4289" s="11"/>
      <c r="M4289" s="676"/>
    </row>
    <row r="4290" spans="2:13" x14ac:dyDescent="0.2">
      <c r="B4290" s="676"/>
      <c r="C4290" s="677"/>
      <c r="D4290" s="143" t="s">
        <v>2718</v>
      </c>
      <c r="E4290" s="66"/>
      <c r="F4290" s="705">
        <v>1</v>
      </c>
      <c r="G4290" s="619">
        <v>0.9</v>
      </c>
      <c r="H4290" s="679">
        <v>3.72</v>
      </c>
      <c r="I4290" s="679"/>
      <c r="J4290" s="458">
        <f t="shared" si="87"/>
        <v>3.3480000000000003</v>
      </c>
      <c r="K4290" s="107"/>
      <c r="L4290" s="11"/>
      <c r="M4290" s="676"/>
    </row>
    <row r="4291" spans="2:13" x14ac:dyDescent="0.2">
      <c r="B4291" s="676"/>
      <c r="C4291" s="677"/>
      <c r="D4291" s="143" t="s">
        <v>2719</v>
      </c>
      <c r="E4291" s="66"/>
      <c r="F4291" s="705">
        <v>1</v>
      </c>
      <c r="G4291" s="619">
        <v>0.9</v>
      </c>
      <c r="H4291" s="679">
        <v>3.72</v>
      </c>
      <c r="I4291" s="679"/>
      <c r="J4291" s="458">
        <f t="shared" si="87"/>
        <v>3.3480000000000003</v>
      </c>
      <c r="K4291" s="107"/>
      <c r="L4291" s="11"/>
      <c r="M4291" s="676"/>
    </row>
    <row r="4292" spans="2:13" x14ac:dyDescent="0.2">
      <c r="B4292" s="676"/>
      <c r="C4292" s="677"/>
      <c r="D4292" s="143" t="s">
        <v>2720</v>
      </c>
      <c r="E4292" s="66"/>
      <c r="F4292" s="705">
        <v>1</v>
      </c>
      <c r="G4292" s="619">
        <v>1.5</v>
      </c>
      <c r="H4292" s="679">
        <v>3.72</v>
      </c>
      <c r="I4292" s="679"/>
      <c r="J4292" s="458">
        <f t="shared" si="87"/>
        <v>5.58</v>
      </c>
      <c r="K4292" s="107"/>
      <c r="L4292" s="11"/>
      <c r="M4292" s="676"/>
    </row>
    <row r="4293" spans="2:13" x14ac:dyDescent="0.2">
      <c r="B4293" s="676"/>
      <c r="C4293" s="677"/>
      <c r="D4293" s="143" t="s">
        <v>2721</v>
      </c>
      <c r="E4293" s="66"/>
      <c r="F4293" s="705">
        <v>1</v>
      </c>
      <c r="G4293" s="619">
        <v>0.9</v>
      </c>
      <c r="H4293" s="679">
        <v>3.72</v>
      </c>
      <c r="I4293" s="679"/>
      <c r="J4293" s="458">
        <f t="shared" si="87"/>
        <v>3.3480000000000003</v>
      </c>
      <c r="K4293" s="107"/>
      <c r="L4293" s="11"/>
      <c r="M4293" s="676"/>
    </row>
    <row r="4294" spans="2:13" x14ac:dyDescent="0.2">
      <c r="B4294" s="676"/>
      <c r="C4294" s="677"/>
      <c r="D4294" s="143" t="s">
        <v>2722</v>
      </c>
      <c r="E4294" s="66"/>
      <c r="F4294" s="705">
        <v>1</v>
      </c>
      <c r="G4294" s="619">
        <v>2.1</v>
      </c>
      <c r="H4294" s="679">
        <v>3.72</v>
      </c>
      <c r="I4294" s="679"/>
      <c r="J4294" s="458">
        <f t="shared" si="87"/>
        <v>7.8120000000000012</v>
      </c>
      <c r="K4294" s="107"/>
      <c r="L4294" s="11"/>
      <c r="M4294" s="676"/>
    </row>
    <row r="4295" spans="2:13" x14ac:dyDescent="0.2">
      <c r="B4295" s="676"/>
      <c r="C4295" s="677"/>
      <c r="D4295" s="143" t="s">
        <v>2723</v>
      </c>
      <c r="E4295" s="66"/>
      <c r="F4295" s="705">
        <v>1</v>
      </c>
      <c r="G4295" s="619">
        <v>1.05</v>
      </c>
      <c r="H4295" s="679">
        <v>3.72</v>
      </c>
      <c r="I4295" s="679"/>
      <c r="J4295" s="458">
        <f t="shared" si="87"/>
        <v>3.9060000000000006</v>
      </c>
      <c r="K4295" s="107"/>
      <c r="L4295" s="11"/>
      <c r="M4295" s="676"/>
    </row>
    <row r="4296" spans="2:13" x14ac:dyDescent="0.2">
      <c r="B4296" s="676"/>
      <c r="C4296" s="677"/>
      <c r="D4296" s="143" t="s">
        <v>2724</v>
      </c>
      <c r="E4296" s="66"/>
      <c r="F4296" s="705">
        <v>1</v>
      </c>
      <c r="G4296" s="619">
        <v>2.1</v>
      </c>
      <c r="H4296" s="679">
        <v>3.72</v>
      </c>
      <c r="I4296" s="679"/>
      <c r="J4296" s="458">
        <f t="shared" si="87"/>
        <v>7.8120000000000012</v>
      </c>
      <c r="K4296" s="107"/>
      <c r="L4296" s="11"/>
      <c r="M4296" s="676"/>
    </row>
    <row r="4297" spans="2:13" x14ac:dyDescent="0.3">
      <c r="B4297" s="676"/>
      <c r="C4297" s="725"/>
      <c r="D4297" s="117"/>
      <c r="E4297" s="699"/>
      <c r="F4297" s="705"/>
      <c r="G4297" s="619"/>
      <c r="H4297" s="715"/>
      <c r="I4297" s="679"/>
      <c r="J4297" s="458"/>
      <c r="K4297" s="107"/>
      <c r="L4297" s="11"/>
      <c r="M4297" s="676"/>
    </row>
    <row r="4298" spans="2:13" x14ac:dyDescent="0.2">
      <c r="B4298" s="676"/>
      <c r="C4298" s="725"/>
      <c r="D4298" s="690" t="s">
        <v>1404</v>
      </c>
      <c r="E4298" s="699"/>
      <c r="F4298" s="705"/>
      <c r="G4298" s="619"/>
      <c r="H4298" s="715"/>
      <c r="I4298" s="679"/>
      <c r="J4298" s="458"/>
      <c r="K4298" s="107"/>
      <c r="L4298" s="11"/>
      <c r="M4298" s="676"/>
    </row>
    <row r="4299" spans="2:13" x14ac:dyDescent="0.2">
      <c r="B4299" s="676"/>
      <c r="C4299" s="725"/>
      <c r="D4299" s="143" t="s">
        <v>2725</v>
      </c>
      <c r="E4299" s="699"/>
      <c r="F4299" s="705">
        <v>1</v>
      </c>
      <c r="G4299" s="619">
        <v>2.1</v>
      </c>
      <c r="H4299" s="679">
        <v>3.72</v>
      </c>
      <c r="I4299" s="679"/>
      <c r="J4299" s="458">
        <f t="shared" ref="J4299:J4321" si="88">PRODUCT(F4299:I4299)</f>
        <v>7.8120000000000012</v>
      </c>
      <c r="K4299" s="107"/>
      <c r="L4299" s="11"/>
      <c r="M4299" s="676"/>
    </row>
    <row r="4300" spans="2:13" x14ac:dyDescent="0.2">
      <c r="B4300" s="676"/>
      <c r="C4300" s="725"/>
      <c r="D4300" s="143" t="s">
        <v>2726</v>
      </c>
      <c r="E4300" s="699"/>
      <c r="F4300" s="705">
        <v>1</v>
      </c>
      <c r="G4300" s="619">
        <v>0.6</v>
      </c>
      <c r="H4300" s="679">
        <v>3.72</v>
      </c>
      <c r="I4300" s="679"/>
      <c r="J4300" s="458">
        <f t="shared" si="88"/>
        <v>2.2320000000000002</v>
      </c>
      <c r="K4300" s="107"/>
      <c r="L4300" s="11"/>
      <c r="M4300" s="676"/>
    </row>
    <row r="4301" spans="2:13" x14ac:dyDescent="0.2">
      <c r="B4301" s="676"/>
      <c r="C4301" s="725"/>
      <c r="D4301" s="143" t="s">
        <v>2727</v>
      </c>
      <c r="E4301" s="699"/>
      <c r="F4301" s="705">
        <v>1</v>
      </c>
      <c r="G4301" s="619">
        <v>0.95</v>
      </c>
      <c r="H4301" s="679">
        <v>3.72</v>
      </c>
      <c r="I4301" s="679"/>
      <c r="J4301" s="458">
        <f t="shared" si="88"/>
        <v>3.5339999999999998</v>
      </c>
      <c r="K4301" s="107"/>
      <c r="L4301" s="11"/>
      <c r="M4301" s="676"/>
    </row>
    <row r="4302" spans="2:13" x14ac:dyDescent="0.2">
      <c r="B4302" s="676"/>
      <c r="C4302" s="725"/>
      <c r="D4302" s="143" t="s">
        <v>2728</v>
      </c>
      <c r="E4302" s="699"/>
      <c r="F4302" s="705">
        <v>1</v>
      </c>
      <c r="G4302" s="619">
        <v>0.55000000000000004</v>
      </c>
      <c r="H4302" s="679">
        <v>3.72</v>
      </c>
      <c r="I4302" s="679"/>
      <c r="J4302" s="458">
        <f t="shared" si="88"/>
        <v>2.0460000000000003</v>
      </c>
      <c r="K4302" s="107"/>
      <c r="L4302" s="11"/>
      <c r="M4302" s="676"/>
    </row>
    <row r="4303" spans="2:13" x14ac:dyDescent="0.2">
      <c r="B4303" s="676"/>
      <c r="C4303" s="725"/>
      <c r="D4303" s="143" t="s">
        <v>2729</v>
      </c>
      <c r="E4303" s="699"/>
      <c r="F4303" s="705">
        <v>1</v>
      </c>
      <c r="G4303" s="619">
        <v>0.95</v>
      </c>
      <c r="H4303" s="679">
        <v>3.72</v>
      </c>
      <c r="I4303" s="679"/>
      <c r="J4303" s="458">
        <f t="shared" si="88"/>
        <v>3.5339999999999998</v>
      </c>
      <c r="K4303" s="107"/>
      <c r="L4303" s="11"/>
      <c r="M4303" s="676"/>
    </row>
    <row r="4304" spans="2:13" x14ac:dyDescent="0.2">
      <c r="B4304" s="676"/>
      <c r="C4304" s="725"/>
      <c r="D4304" s="143" t="s">
        <v>2730</v>
      </c>
      <c r="E4304" s="699"/>
      <c r="F4304" s="705">
        <v>1</v>
      </c>
      <c r="G4304" s="619">
        <v>0.4</v>
      </c>
      <c r="H4304" s="679">
        <v>3.72</v>
      </c>
      <c r="I4304" s="679"/>
      <c r="J4304" s="458">
        <f t="shared" si="88"/>
        <v>1.4880000000000002</v>
      </c>
      <c r="K4304" s="107"/>
      <c r="L4304" s="11"/>
      <c r="M4304" s="676"/>
    </row>
    <row r="4305" spans="2:13" x14ac:dyDescent="0.2">
      <c r="B4305" s="676"/>
      <c r="C4305" s="725"/>
      <c r="D4305" s="143" t="s">
        <v>2731</v>
      </c>
      <c r="E4305" s="699"/>
      <c r="F4305" s="705">
        <v>1</v>
      </c>
      <c r="G4305" s="619">
        <v>2.1</v>
      </c>
      <c r="H4305" s="679">
        <v>3.72</v>
      </c>
      <c r="I4305" s="679"/>
      <c r="J4305" s="458">
        <f t="shared" si="88"/>
        <v>7.8120000000000012</v>
      </c>
      <c r="K4305" s="107"/>
      <c r="L4305" s="11"/>
      <c r="M4305" s="676"/>
    </row>
    <row r="4306" spans="2:13" x14ac:dyDescent="0.2">
      <c r="B4306" s="676"/>
      <c r="C4306" s="725"/>
      <c r="D4306" s="143" t="s">
        <v>2732</v>
      </c>
      <c r="E4306" s="699"/>
      <c r="F4306" s="705">
        <v>1</v>
      </c>
      <c r="G4306" s="619">
        <v>0.6</v>
      </c>
      <c r="H4306" s="679">
        <v>3.72</v>
      </c>
      <c r="I4306" s="679"/>
      <c r="J4306" s="458">
        <f t="shared" si="88"/>
        <v>2.2320000000000002</v>
      </c>
      <c r="K4306" s="107"/>
      <c r="L4306" s="11"/>
      <c r="M4306" s="676"/>
    </row>
    <row r="4307" spans="2:13" x14ac:dyDescent="0.2">
      <c r="B4307" s="676"/>
      <c r="C4307" s="725"/>
      <c r="D4307" s="143" t="s">
        <v>2733</v>
      </c>
      <c r="E4307" s="699"/>
      <c r="F4307" s="705">
        <v>1</v>
      </c>
      <c r="G4307" s="619">
        <v>0.9</v>
      </c>
      <c r="H4307" s="679">
        <v>3.72</v>
      </c>
      <c r="I4307" s="679"/>
      <c r="J4307" s="458">
        <f t="shared" si="88"/>
        <v>3.3480000000000003</v>
      </c>
      <c r="K4307" s="107"/>
      <c r="L4307" s="11"/>
      <c r="M4307" s="676"/>
    </row>
    <row r="4308" spans="2:13" x14ac:dyDescent="0.2">
      <c r="B4308" s="676"/>
      <c r="C4308" s="680"/>
      <c r="D4308" s="564"/>
      <c r="E4308" s="699"/>
      <c r="F4308" s="705"/>
      <c r="G4308" s="619"/>
      <c r="H4308" s="715"/>
      <c r="I4308" s="679"/>
      <c r="J4308" s="458"/>
      <c r="K4308" s="107"/>
      <c r="L4308" s="11"/>
      <c r="M4308" s="676"/>
    </row>
    <row r="4309" spans="2:13" x14ac:dyDescent="0.2">
      <c r="B4309" s="676"/>
      <c r="C4309" s="680"/>
      <c r="D4309" s="690" t="s">
        <v>1426</v>
      </c>
      <c r="E4309" s="699"/>
      <c r="F4309" s="705"/>
      <c r="G4309" s="619"/>
      <c r="H4309" s="715"/>
      <c r="I4309" s="679"/>
      <c r="J4309" s="458"/>
      <c r="K4309" s="107"/>
      <c r="L4309" s="11"/>
      <c r="M4309" s="676"/>
    </row>
    <row r="4310" spans="2:13" x14ac:dyDescent="0.2">
      <c r="B4310" s="676"/>
      <c r="C4310" s="725"/>
      <c r="D4310" s="143" t="s">
        <v>2734</v>
      </c>
      <c r="E4310" s="699"/>
      <c r="F4310" s="705">
        <v>1</v>
      </c>
      <c r="G4310" s="619">
        <v>0.2</v>
      </c>
      <c r="H4310" s="715">
        <v>2.6</v>
      </c>
      <c r="I4310" s="679"/>
      <c r="J4310" s="458">
        <f t="shared" si="88"/>
        <v>0.52</v>
      </c>
      <c r="K4310" s="107"/>
      <c r="L4310" s="11"/>
      <c r="M4310" s="676"/>
    </row>
    <row r="4311" spans="2:13" x14ac:dyDescent="0.2">
      <c r="B4311" s="676"/>
      <c r="C4311" s="725"/>
      <c r="D4311" s="143" t="s">
        <v>2735</v>
      </c>
      <c r="E4311" s="699"/>
      <c r="F4311" s="705">
        <v>1</v>
      </c>
      <c r="G4311" s="619">
        <v>0.2</v>
      </c>
      <c r="H4311" s="715">
        <v>2.6</v>
      </c>
      <c r="I4311" s="679"/>
      <c r="J4311" s="458">
        <f t="shared" si="88"/>
        <v>0.52</v>
      </c>
      <c r="K4311" s="107"/>
      <c r="L4311" s="11"/>
      <c r="M4311" s="676"/>
    </row>
    <row r="4312" spans="2:13" x14ac:dyDescent="0.2">
      <c r="B4312" s="676"/>
      <c r="C4312" s="725"/>
      <c r="D4312" s="143" t="s">
        <v>2736</v>
      </c>
      <c r="E4312" s="699"/>
      <c r="F4312" s="705">
        <v>1</v>
      </c>
      <c r="G4312" s="619">
        <v>0.3</v>
      </c>
      <c r="H4312" s="715">
        <v>2.6</v>
      </c>
      <c r="I4312" s="679"/>
      <c r="J4312" s="458">
        <f t="shared" si="88"/>
        <v>0.78</v>
      </c>
      <c r="K4312" s="107"/>
      <c r="L4312" s="11"/>
      <c r="M4312" s="676"/>
    </row>
    <row r="4313" spans="2:13" x14ac:dyDescent="0.2">
      <c r="B4313" s="676"/>
      <c r="C4313" s="725"/>
      <c r="D4313" s="143" t="s">
        <v>2737</v>
      </c>
      <c r="E4313" s="699"/>
      <c r="F4313" s="705">
        <v>1</v>
      </c>
      <c r="G4313" s="619">
        <v>0.3</v>
      </c>
      <c r="H4313" s="715">
        <v>2.6</v>
      </c>
      <c r="I4313" s="679"/>
      <c r="J4313" s="458">
        <f t="shared" si="88"/>
        <v>0.78</v>
      </c>
      <c r="K4313" s="107"/>
      <c r="L4313" s="11"/>
      <c r="M4313" s="676"/>
    </row>
    <row r="4314" spans="2:13" x14ac:dyDescent="0.2">
      <c r="B4314" s="676"/>
      <c r="C4314" s="725"/>
      <c r="D4314" s="143" t="s">
        <v>2738</v>
      </c>
      <c r="E4314" s="699"/>
      <c r="F4314" s="705">
        <v>1</v>
      </c>
      <c r="G4314" s="619">
        <v>0.2</v>
      </c>
      <c r="H4314" s="715">
        <v>2.9</v>
      </c>
      <c r="I4314" s="679"/>
      <c r="J4314" s="458">
        <f t="shared" si="88"/>
        <v>0.57999999999999996</v>
      </c>
      <c r="K4314" s="107"/>
      <c r="L4314" s="11"/>
      <c r="M4314" s="676"/>
    </row>
    <row r="4315" spans="2:13" x14ac:dyDescent="0.2">
      <c r="B4315" s="676"/>
      <c r="C4315" s="677"/>
      <c r="D4315" s="143" t="s">
        <v>2739</v>
      </c>
      <c r="E4315" s="699"/>
      <c r="F4315" s="705">
        <v>1</v>
      </c>
      <c r="G4315" s="619">
        <v>0.2</v>
      </c>
      <c r="H4315" s="715">
        <v>2.9</v>
      </c>
      <c r="I4315" s="679"/>
      <c r="J4315" s="458">
        <f t="shared" si="88"/>
        <v>0.57999999999999996</v>
      </c>
      <c r="K4315" s="107"/>
      <c r="L4315" s="11"/>
      <c r="M4315" s="676"/>
    </row>
    <row r="4316" spans="2:13" x14ac:dyDescent="0.2">
      <c r="B4316" s="676"/>
      <c r="C4316" s="725"/>
      <c r="D4316" s="143" t="s">
        <v>2740</v>
      </c>
      <c r="E4316" s="699"/>
      <c r="F4316" s="705">
        <v>1</v>
      </c>
      <c r="G4316" s="619">
        <v>0.2</v>
      </c>
      <c r="H4316" s="715">
        <v>2.9</v>
      </c>
      <c r="I4316" s="679"/>
      <c r="J4316" s="458">
        <f t="shared" si="88"/>
        <v>0.57999999999999996</v>
      </c>
      <c r="K4316" s="107"/>
      <c r="L4316" s="11"/>
      <c r="M4316" s="676"/>
    </row>
    <row r="4317" spans="2:13" x14ac:dyDescent="0.3">
      <c r="B4317" s="676"/>
      <c r="C4317" s="725"/>
      <c r="D4317" s="117"/>
      <c r="E4317" s="699"/>
      <c r="F4317" s="705"/>
      <c r="G4317" s="619"/>
      <c r="H4317" s="715"/>
      <c r="I4317" s="679"/>
      <c r="J4317" s="458"/>
      <c r="K4317" s="107"/>
      <c r="L4317" s="11"/>
      <c r="M4317" s="676"/>
    </row>
    <row r="4318" spans="2:13" x14ac:dyDescent="0.2">
      <c r="B4318" s="676"/>
      <c r="C4318" s="725"/>
      <c r="D4318" s="690" t="s">
        <v>1450</v>
      </c>
      <c r="E4318" s="699"/>
      <c r="F4318" s="705"/>
      <c r="G4318" s="619"/>
      <c r="H4318" s="715"/>
      <c r="I4318" s="679"/>
      <c r="J4318" s="458"/>
      <c r="K4318" s="107"/>
      <c r="L4318" s="11"/>
      <c r="M4318" s="676"/>
    </row>
    <row r="4319" spans="2:13" x14ac:dyDescent="0.2">
      <c r="B4319" s="676"/>
      <c r="C4319" s="725"/>
      <c r="D4319" s="143" t="s">
        <v>2741</v>
      </c>
      <c r="E4319" s="699"/>
      <c r="F4319" s="705">
        <v>1</v>
      </c>
      <c r="G4319" s="619">
        <v>0.2</v>
      </c>
      <c r="H4319" s="715">
        <v>2.6</v>
      </c>
      <c r="I4319" s="679"/>
      <c r="J4319" s="458">
        <f t="shared" si="88"/>
        <v>0.52</v>
      </c>
      <c r="K4319" s="107"/>
      <c r="L4319" s="11"/>
      <c r="M4319" s="676"/>
    </row>
    <row r="4320" spans="2:13" x14ac:dyDescent="0.2">
      <c r="B4320" s="676"/>
      <c r="C4320" s="725"/>
      <c r="D4320" s="143" t="s">
        <v>2742</v>
      </c>
      <c r="E4320" s="699"/>
      <c r="F4320" s="705">
        <v>1</v>
      </c>
      <c r="G4320" s="619">
        <v>0.2</v>
      </c>
      <c r="H4320" s="715">
        <v>2.6</v>
      </c>
      <c r="I4320" s="679"/>
      <c r="J4320" s="458">
        <f t="shared" si="88"/>
        <v>0.52</v>
      </c>
      <c r="K4320" s="107"/>
      <c r="L4320" s="11"/>
      <c r="M4320" s="676"/>
    </row>
    <row r="4321" spans="2:13" x14ac:dyDescent="0.2">
      <c r="B4321" s="676"/>
      <c r="C4321" s="677"/>
      <c r="D4321" s="143" t="s">
        <v>2743</v>
      </c>
      <c r="E4321" s="699"/>
      <c r="F4321" s="705">
        <v>1</v>
      </c>
      <c r="G4321" s="619">
        <v>0.2</v>
      </c>
      <c r="H4321" s="715">
        <v>2.6</v>
      </c>
      <c r="I4321" s="679"/>
      <c r="J4321" s="458">
        <f t="shared" si="88"/>
        <v>0.52</v>
      </c>
      <c r="K4321" s="107"/>
      <c r="L4321" s="11"/>
      <c r="M4321" s="676"/>
    </row>
    <row r="4322" spans="2:13" x14ac:dyDescent="0.2">
      <c r="B4322" s="676"/>
      <c r="C4322" s="677"/>
      <c r="D4322" s="143" t="s">
        <v>2744</v>
      </c>
      <c r="E4322" s="66"/>
      <c r="F4322" s="705">
        <v>1</v>
      </c>
      <c r="G4322" s="619">
        <v>0.2</v>
      </c>
      <c r="H4322" s="679">
        <v>2.6</v>
      </c>
      <c r="I4322" s="679"/>
      <c r="J4322" s="458">
        <f>PRODUCT(F4322:I4322)</f>
        <v>0.52</v>
      </c>
      <c r="K4322" s="107"/>
      <c r="L4322" s="11"/>
      <c r="M4322" s="676"/>
    </row>
    <row r="4323" spans="2:13" x14ac:dyDescent="0.2">
      <c r="B4323" s="676"/>
      <c r="C4323" s="677"/>
      <c r="D4323" s="143" t="s">
        <v>2745</v>
      </c>
      <c r="E4323" s="66"/>
      <c r="F4323" s="705">
        <v>1</v>
      </c>
      <c r="G4323" s="619">
        <v>0.2</v>
      </c>
      <c r="H4323" s="679">
        <v>2.6</v>
      </c>
      <c r="I4323" s="679"/>
      <c r="J4323" s="458">
        <f>PRODUCT(F4323:I4323)</f>
        <v>0.52</v>
      </c>
      <c r="K4323" s="107"/>
      <c r="L4323" s="11"/>
      <c r="M4323" s="676"/>
    </row>
    <row r="4324" spans="2:13" x14ac:dyDescent="0.2">
      <c r="B4324" s="676"/>
      <c r="C4324" s="677"/>
      <c r="D4324" s="143" t="s">
        <v>2746</v>
      </c>
      <c r="E4324" s="66"/>
      <c r="F4324" s="705">
        <v>1</v>
      </c>
      <c r="G4324" s="619">
        <v>0.2</v>
      </c>
      <c r="H4324" s="679">
        <v>2.6</v>
      </c>
      <c r="I4324" s="679"/>
      <c r="J4324" s="458">
        <f>PRODUCT(F4324:I4324)</f>
        <v>0.52</v>
      </c>
      <c r="K4324" s="107"/>
      <c r="L4324" s="11"/>
      <c r="M4324" s="676"/>
    </row>
    <row r="4325" spans="2:13" x14ac:dyDescent="0.2">
      <c r="B4325" s="676"/>
      <c r="C4325" s="680"/>
      <c r="D4325" s="143" t="s">
        <v>2747</v>
      </c>
      <c r="E4325" s="66"/>
      <c r="F4325" s="705">
        <v>1</v>
      </c>
      <c r="G4325" s="619">
        <v>0.2</v>
      </c>
      <c r="H4325" s="679">
        <v>2.6</v>
      </c>
      <c r="I4325" s="679"/>
      <c r="J4325" s="458">
        <f>PRODUCT(F4325:I4325)</f>
        <v>0.52</v>
      </c>
      <c r="K4325" s="107"/>
      <c r="L4325" s="11"/>
      <c r="M4325" s="676"/>
    </row>
    <row r="4326" spans="2:13" x14ac:dyDescent="0.3">
      <c r="B4326" s="676"/>
      <c r="C4326" s="677"/>
      <c r="D4326" s="117"/>
      <c r="E4326" s="699"/>
      <c r="F4326" s="705"/>
      <c r="G4326" s="619"/>
      <c r="H4326" s="715"/>
      <c r="I4326" s="679"/>
      <c r="J4326" s="527"/>
      <c r="K4326" s="127"/>
      <c r="L4326" s="13"/>
      <c r="M4326" s="676"/>
    </row>
    <row r="4327" spans="2:13" x14ac:dyDescent="0.3">
      <c r="B4327" s="676"/>
      <c r="C4327" s="677"/>
      <c r="D4327" s="724" t="s">
        <v>200</v>
      </c>
      <c r="E4327" s="16"/>
      <c r="F4327" s="678"/>
      <c r="G4327" s="619"/>
      <c r="H4327" s="679"/>
      <c r="I4327" s="679"/>
      <c r="J4327" s="527"/>
      <c r="K4327" s="113"/>
      <c r="L4327" s="12"/>
      <c r="M4327" s="676"/>
    </row>
    <row r="4328" spans="2:13" x14ac:dyDescent="0.3">
      <c r="B4328" s="676"/>
      <c r="C4328" s="677"/>
      <c r="D4328" s="690" t="s">
        <v>2748</v>
      </c>
      <c r="E4328" s="700"/>
      <c r="F4328" s="678"/>
      <c r="G4328" s="619"/>
      <c r="H4328" s="715"/>
      <c r="I4328" s="679"/>
      <c r="J4328" s="527"/>
      <c r="K4328" s="113"/>
      <c r="L4328" s="12"/>
      <c r="M4328" s="676"/>
    </row>
    <row r="4329" spans="2:13" x14ac:dyDescent="0.2">
      <c r="B4329" s="676"/>
      <c r="C4329" s="677"/>
      <c r="D4329" s="143" t="s">
        <v>2561</v>
      </c>
      <c r="E4329" s="66"/>
      <c r="F4329" s="705">
        <v>1</v>
      </c>
      <c r="G4329" s="619">
        <v>1.65</v>
      </c>
      <c r="H4329" s="679">
        <v>3.67</v>
      </c>
      <c r="I4329" s="679"/>
      <c r="J4329" s="458">
        <v>4.2204999999999995</v>
      </c>
      <c r="K4329" s="107"/>
      <c r="L4329" s="11"/>
      <c r="M4329" s="676"/>
    </row>
    <row r="4330" spans="2:13" x14ac:dyDescent="0.2">
      <c r="B4330" s="676"/>
      <c r="C4330" s="677"/>
      <c r="D4330" s="143" t="s">
        <v>2562</v>
      </c>
      <c r="E4330" s="66"/>
      <c r="F4330" s="705">
        <v>1</v>
      </c>
      <c r="G4330" s="619">
        <v>1.65</v>
      </c>
      <c r="H4330" s="679">
        <v>3.67</v>
      </c>
      <c r="I4330" s="679"/>
      <c r="J4330" s="458">
        <v>6.0554999999999994</v>
      </c>
      <c r="K4330" s="107"/>
      <c r="L4330" s="11"/>
      <c r="M4330" s="676"/>
    </row>
    <row r="4331" spans="2:13" x14ac:dyDescent="0.2">
      <c r="B4331" s="676"/>
      <c r="C4331" s="677"/>
      <c r="D4331" s="143" t="s">
        <v>2563</v>
      </c>
      <c r="E4331" s="66"/>
      <c r="F4331" s="705">
        <v>1</v>
      </c>
      <c r="G4331" s="619">
        <v>1.3</v>
      </c>
      <c r="H4331" s="679">
        <v>3.67</v>
      </c>
      <c r="I4331" s="679"/>
      <c r="J4331" s="458">
        <v>6.0554999999999994</v>
      </c>
      <c r="K4331" s="107"/>
      <c r="L4331" s="11"/>
      <c r="M4331" s="676"/>
    </row>
    <row r="4332" spans="2:13" x14ac:dyDescent="0.2">
      <c r="B4332" s="676"/>
      <c r="C4332" s="677"/>
      <c r="D4332" s="143" t="s">
        <v>2564</v>
      </c>
      <c r="E4332" s="66"/>
      <c r="F4332" s="705">
        <v>1</v>
      </c>
      <c r="G4332" s="619">
        <v>2.2999999999999998</v>
      </c>
      <c r="H4332" s="679">
        <v>3.67</v>
      </c>
      <c r="I4332" s="679"/>
      <c r="J4332" s="458">
        <v>5.5049999999999999</v>
      </c>
      <c r="K4332" s="107"/>
      <c r="L4332" s="11"/>
      <c r="M4332" s="676"/>
    </row>
    <row r="4333" spans="2:13" x14ac:dyDescent="0.2">
      <c r="B4333" s="676"/>
      <c r="C4333" s="677"/>
      <c r="D4333" s="143" t="s">
        <v>2565</v>
      </c>
      <c r="E4333" s="66"/>
      <c r="F4333" s="705">
        <v>1</v>
      </c>
      <c r="G4333" s="619">
        <v>2.15</v>
      </c>
      <c r="H4333" s="679">
        <v>3.67</v>
      </c>
      <c r="I4333" s="679"/>
      <c r="J4333" s="458">
        <v>5.5049999999999999</v>
      </c>
      <c r="K4333" s="107"/>
      <c r="L4333" s="11"/>
      <c r="M4333" s="676"/>
    </row>
    <row r="4334" spans="2:13" x14ac:dyDescent="0.2">
      <c r="B4334" s="676"/>
      <c r="C4334" s="677"/>
      <c r="D4334" s="143" t="s">
        <v>2566</v>
      </c>
      <c r="E4334" s="66"/>
      <c r="F4334" s="705">
        <v>1</v>
      </c>
      <c r="G4334" s="619">
        <v>1.1499999999999999</v>
      </c>
      <c r="H4334" s="679">
        <v>3.67</v>
      </c>
      <c r="I4334" s="679"/>
      <c r="J4334" s="458">
        <v>5.5049999999999999</v>
      </c>
      <c r="K4334" s="107"/>
      <c r="L4334" s="11"/>
      <c r="M4334" s="676"/>
    </row>
    <row r="4335" spans="2:13" x14ac:dyDescent="0.2">
      <c r="B4335" s="676"/>
      <c r="C4335" s="677"/>
      <c r="D4335" s="143" t="s">
        <v>2567</v>
      </c>
      <c r="E4335" s="66"/>
      <c r="F4335" s="705">
        <v>1</v>
      </c>
      <c r="G4335" s="619">
        <v>2.2999999999999998</v>
      </c>
      <c r="H4335" s="679">
        <v>3.67</v>
      </c>
      <c r="I4335" s="679"/>
      <c r="J4335" s="458">
        <v>3.67</v>
      </c>
      <c r="K4335" s="107"/>
      <c r="L4335" s="11"/>
      <c r="M4335" s="676"/>
    </row>
    <row r="4336" spans="2:13" x14ac:dyDescent="0.2">
      <c r="B4336" s="676"/>
      <c r="C4336" s="677"/>
      <c r="D4336" s="143" t="s">
        <v>2568</v>
      </c>
      <c r="E4336" s="66"/>
      <c r="F4336" s="705">
        <v>1</v>
      </c>
      <c r="G4336" s="619">
        <v>2.2999999999999998</v>
      </c>
      <c r="H4336" s="679">
        <v>3.67</v>
      </c>
      <c r="I4336" s="679"/>
      <c r="J4336" s="458">
        <v>12.294499999999999</v>
      </c>
      <c r="K4336" s="107"/>
      <c r="L4336" s="11"/>
      <c r="M4336" s="676"/>
    </row>
    <row r="4337" spans="2:13" x14ac:dyDescent="0.2">
      <c r="B4337" s="676"/>
      <c r="C4337" s="677"/>
      <c r="D4337" s="143" t="s">
        <v>2569</v>
      </c>
      <c r="E4337" s="66"/>
      <c r="F4337" s="705">
        <v>1</v>
      </c>
      <c r="G4337" s="619">
        <v>1.65</v>
      </c>
      <c r="H4337" s="679">
        <v>3.67</v>
      </c>
      <c r="I4337" s="679"/>
      <c r="J4337" s="458">
        <v>7.1564999999999994</v>
      </c>
      <c r="K4337" s="107"/>
      <c r="L4337" s="11"/>
      <c r="M4337" s="676"/>
    </row>
    <row r="4338" spans="2:13" x14ac:dyDescent="0.2">
      <c r="B4338" s="676"/>
      <c r="C4338" s="677"/>
      <c r="D4338" s="143" t="s">
        <v>2570</v>
      </c>
      <c r="E4338" s="66"/>
      <c r="F4338" s="705">
        <v>1</v>
      </c>
      <c r="G4338" s="619">
        <v>1.95</v>
      </c>
      <c r="H4338" s="679">
        <v>3.67</v>
      </c>
      <c r="I4338" s="679"/>
      <c r="J4338" s="458">
        <v>9.5419999999999998</v>
      </c>
      <c r="K4338" s="107"/>
      <c r="L4338" s="11"/>
      <c r="M4338" s="676"/>
    </row>
    <row r="4339" spans="2:13" x14ac:dyDescent="0.2">
      <c r="B4339" s="676"/>
      <c r="C4339" s="677"/>
      <c r="D4339" s="143" t="s">
        <v>2571</v>
      </c>
      <c r="E4339" s="66"/>
      <c r="F4339" s="705">
        <v>1</v>
      </c>
      <c r="G4339" s="619">
        <v>1.65</v>
      </c>
      <c r="H4339" s="679">
        <v>3.67</v>
      </c>
      <c r="I4339" s="679"/>
      <c r="J4339" s="458">
        <v>8.4409999999999989</v>
      </c>
      <c r="K4339" s="107"/>
      <c r="L4339" s="11"/>
      <c r="M4339" s="676"/>
    </row>
    <row r="4340" spans="2:13" x14ac:dyDescent="0.2">
      <c r="B4340" s="676"/>
      <c r="C4340" s="677"/>
      <c r="D4340" s="143" t="s">
        <v>2572</v>
      </c>
      <c r="E4340" s="66"/>
      <c r="F4340" s="705">
        <v>1</v>
      </c>
      <c r="G4340" s="619">
        <v>1.1499999999999999</v>
      </c>
      <c r="H4340" s="679">
        <v>3.67</v>
      </c>
      <c r="I4340" s="679"/>
      <c r="J4340" s="458">
        <v>8.4409999999999989</v>
      </c>
      <c r="K4340" s="107"/>
      <c r="L4340" s="11"/>
      <c r="M4340" s="676"/>
    </row>
    <row r="4341" spans="2:13" x14ac:dyDescent="0.2">
      <c r="B4341" s="676"/>
      <c r="C4341" s="677"/>
      <c r="D4341" s="143" t="s">
        <v>2573</v>
      </c>
      <c r="E4341" s="66"/>
      <c r="F4341" s="705">
        <v>1</v>
      </c>
      <c r="G4341" s="619">
        <v>1.75</v>
      </c>
      <c r="H4341" s="679">
        <v>3.67</v>
      </c>
      <c r="I4341" s="679"/>
      <c r="J4341" s="458">
        <v>8.4409999999999989</v>
      </c>
      <c r="K4341" s="107"/>
      <c r="L4341" s="11"/>
      <c r="M4341" s="676"/>
    </row>
    <row r="4342" spans="2:13" x14ac:dyDescent="0.2">
      <c r="B4342" s="676"/>
      <c r="C4342" s="677"/>
      <c r="D4342" s="143" t="s">
        <v>2574</v>
      </c>
      <c r="E4342" s="66"/>
      <c r="F4342" s="705">
        <v>1</v>
      </c>
      <c r="G4342" s="619">
        <v>1.9</v>
      </c>
      <c r="H4342" s="679">
        <v>3.67</v>
      </c>
      <c r="I4342" s="679"/>
      <c r="J4342" s="458">
        <v>8.4409999999999989</v>
      </c>
      <c r="K4342" s="107"/>
      <c r="L4342" s="11"/>
      <c r="M4342" s="676"/>
    </row>
    <row r="4343" spans="2:13" x14ac:dyDescent="0.2">
      <c r="B4343" s="676"/>
      <c r="C4343" s="677"/>
      <c r="D4343" s="143" t="s">
        <v>2575</v>
      </c>
      <c r="E4343" s="66"/>
      <c r="F4343" s="705">
        <v>1</v>
      </c>
      <c r="G4343" s="619">
        <v>1.1499999999999999</v>
      </c>
      <c r="H4343" s="679">
        <v>3.67</v>
      </c>
      <c r="I4343" s="679"/>
      <c r="J4343" s="458">
        <v>8.4409999999999989</v>
      </c>
      <c r="K4343" s="107"/>
      <c r="L4343" s="11"/>
      <c r="M4343" s="676"/>
    </row>
    <row r="4344" spans="2:13" x14ac:dyDescent="0.2">
      <c r="B4344" s="676"/>
      <c r="C4344" s="677"/>
      <c r="D4344" s="143" t="s">
        <v>2576</v>
      </c>
      <c r="E4344" s="66"/>
      <c r="F4344" s="705">
        <v>1</v>
      </c>
      <c r="G4344" s="619">
        <v>2.2999999999999998</v>
      </c>
      <c r="H4344" s="679">
        <v>3.67</v>
      </c>
      <c r="I4344" s="679"/>
      <c r="J4344" s="458">
        <v>9.7255000000000003</v>
      </c>
      <c r="K4344" s="107"/>
      <c r="L4344" s="11"/>
      <c r="M4344" s="676"/>
    </row>
    <row r="4345" spans="2:13" x14ac:dyDescent="0.2">
      <c r="B4345" s="676"/>
      <c r="C4345" s="677"/>
      <c r="D4345" s="143" t="s">
        <v>2577</v>
      </c>
      <c r="E4345" s="66"/>
      <c r="F4345" s="705">
        <v>1</v>
      </c>
      <c r="G4345" s="619">
        <v>1.3</v>
      </c>
      <c r="H4345" s="679">
        <v>3.67</v>
      </c>
      <c r="I4345" s="679"/>
      <c r="J4345" s="458">
        <v>3.67</v>
      </c>
      <c r="K4345" s="107"/>
      <c r="L4345" s="11"/>
      <c r="M4345" s="676"/>
    </row>
    <row r="4346" spans="2:13" x14ac:dyDescent="0.2">
      <c r="B4346" s="676"/>
      <c r="C4346" s="677"/>
      <c r="D4346" s="143" t="s">
        <v>2578</v>
      </c>
      <c r="E4346" s="66"/>
      <c r="F4346" s="705">
        <v>1</v>
      </c>
      <c r="G4346" s="619">
        <v>0.5</v>
      </c>
      <c r="H4346" s="679">
        <v>3.67</v>
      </c>
      <c r="I4346" s="679"/>
      <c r="J4346" s="458">
        <v>3.67</v>
      </c>
      <c r="K4346" s="107"/>
      <c r="L4346" s="11"/>
      <c r="M4346" s="676"/>
    </row>
    <row r="4347" spans="2:13" x14ac:dyDescent="0.2">
      <c r="B4347" s="676"/>
      <c r="C4347" s="677"/>
      <c r="D4347" s="143" t="s">
        <v>2579</v>
      </c>
      <c r="E4347" s="66"/>
      <c r="F4347" s="705">
        <v>1</v>
      </c>
      <c r="G4347" s="619">
        <v>0.65</v>
      </c>
      <c r="H4347" s="679">
        <v>3.67</v>
      </c>
      <c r="I4347" s="679"/>
      <c r="J4347" s="458">
        <v>1.835</v>
      </c>
      <c r="K4347" s="107"/>
      <c r="L4347" s="11"/>
      <c r="M4347" s="676"/>
    </row>
    <row r="4348" spans="2:13" x14ac:dyDescent="0.2">
      <c r="B4348" s="676"/>
      <c r="C4348" s="677"/>
      <c r="D4348" s="143" t="s">
        <v>2580</v>
      </c>
      <c r="E4348" s="66"/>
      <c r="F4348" s="705">
        <v>1</v>
      </c>
      <c r="G4348" s="619">
        <v>2.15</v>
      </c>
      <c r="H4348" s="679">
        <v>3.67</v>
      </c>
      <c r="I4348" s="679"/>
      <c r="J4348" s="458">
        <v>7.8904999999999994</v>
      </c>
      <c r="K4348" s="107"/>
      <c r="L4348" s="11"/>
      <c r="M4348" s="676"/>
    </row>
    <row r="4349" spans="2:13" x14ac:dyDescent="0.2">
      <c r="B4349" s="676"/>
      <c r="C4349" s="677"/>
      <c r="D4349" s="143" t="s">
        <v>2581</v>
      </c>
      <c r="E4349" s="66"/>
      <c r="F4349" s="705">
        <v>1</v>
      </c>
      <c r="G4349" s="619">
        <v>1.8</v>
      </c>
      <c r="H4349" s="679">
        <v>3.67</v>
      </c>
      <c r="I4349" s="679"/>
      <c r="J4349" s="458">
        <v>8.4409999999999989</v>
      </c>
      <c r="K4349" s="107"/>
      <c r="L4349" s="11"/>
      <c r="M4349" s="676"/>
    </row>
    <row r="4350" spans="2:13" x14ac:dyDescent="0.2">
      <c r="B4350" s="676"/>
      <c r="C4350" s="677"/>
      <c r="D4350" s="143" t="s">
        <v>2582</v>
      </c>
      <c r="E4350" s="66"/>
      <c r="F4350" s="705">
        <v>1</v>
      </c>
      <c r="G4350" s="619">
        <v>2.6</v>
      </c>
      <c r="H4350" s="679">
        <v>3.67</v>
      </c>
      <c r="I4350" s="679"/>
      <c r="J4350" s="458">
        <v>8.4409999999999989</v>
      </c>
      <c r="K4350" s="107"/>
      <c r="L4350" s="11"/>
      <c r="M4350" s="676"/>
    </row>
    <row r="4351" spans="2:13" x14ac:dyDescent="0.2">
      <c r="B4351" s="676"/>
      <c r="C4351" s="677"/>
      <c r="D4351" s="143" t="s">
        <v>2583</v>
      </c>
      <c r="E4351" s="66"/>
      <c r="F4351" s="705">
        <v>1</v>
      </c>
      <c r="G4351" s="619">
        <v>2.15</v>
      </c>
      <c r="H4351" s="679">
        <v>3.67</v>
      </c>
      <c r="I4351" s="679"/>
      <c r="J4351" s="458">
        <v>6.6059999999999999</v>
      </c>
      <c r="K4351" s="107"/>
      <c r="L4351" s="11"/>
      <c r="M4351" s="676"/>
    </row>
    <row r="4352" spans="2:13" x14ac:dyDescent="0.2">
      <c r="B4352" s="676"/>
      <c r="C4352" s="677"/>
      <c r="D4352" s="143" t="s">
        <v>2584</v>
      </c>
      <c r="E4352" s="66"/>
      <c r="F4352" s="705">
        <v>1</v>
      </c>
      <c r="G4352" s="619">
        <v>1.1499999999999999</v>
      </c>
      <c r="H4352" s="679">
        <v>3.67</v>
      </c>
      <c r="I4352" s="679"/>
      <c r="J4352" s="458">
        <v>4.2204999999999995</v>
      </c>
      <c r="K4352" s="107"/>
      <c r="L4352" s="11"/>
      <c r="M4352" s="676"/>
    </row>
    <row r="4353" spans="2:13" x14ac:dyDescent="0.2">
      <c r="B4353" s="676"/>
      <c r="C4353" s="677"/>
      <c r="D4353" s="143" t="s">
        <v>2585</v>
      </c>
      <c r="E4353" s="66"/>
      <c r="F4353" s="705">
        <v>1</v>
      </c>
      <c r="G4353" s="619">
        <v>2.6</v>
      </c>
      <c r="H4353" s="679">
        <v>3.67</v>
      </c>
      <c r="I4353" s="679"/>
      <c r="J4353" s="458">
        <v>2.3855</v>
      </c>
      <c r="K4353" s="107"/>
      <c r="L4353" s="11"/>
      <c r="M4353" s="676"/>
    </row>
    <row r="4354" spans="2:13" x14ac:dyDescent="0.2">
      <c r="B4354" s="676"/>
      <c r="C4354" s="677"/>
      <c r="D4354" s="143" t="s">
        <v>2586</v>
      </c>
      <c r="E4354" s="66"/>
      <c r="F4354" s="705">
        <v>1</v>
      </c>
      <c r="G4354" s="619">
        <v>1.65</v>
      </c>
      <c r="H4354" s="679">
        <v>3.67</v>
      </c>
      <c r="I4354" s="679"/>
      <c r="J4354" s="458">
        <v>4.2204999999999995</v>
      </c>
      <c r="K4354" s="107"/>
      <c r="L4354" s="11"/>
      <c r="M4354" s="676"/>
    </row>
    <row r="4355" spans="2:13" x14ac:dyDescent="0.2">
      <c r="B4355" s="676"/>
      <c r="C4355" s="677"/>
      <c r="D4355" s="143" t="s">
        <v>2588</v>
      </c>
      <c r="E4355" s="66"/>
      <c r="F4355" s="705">
        <v>1</v>
      </c>
      <c r="G4355" s="619">
        <v>1</v>
      </c>
      <c r="H4355" s="679">
        <v>3.67</v>
      </c>
      <c r="I4355" s="679"/>
      <c r="J4355" s="458">
        <v>3.67</v>
      </c>
      <c r="K4355" s="107"/>
      <c r="L4355" s="11"/>
      <c r="M4355" s="676"/>
    </row>
    <row r="4356" spans="2:13" x14ac:dyDescent="0.2">
      <c r="B4356" s="676"/>
      <c r="C4356" s="677"/>
      <c r="D4356" s="143" t="s">
        <v>2589</v>
      </c>
      <c r="E4356" s="66"/>
      <c r="F4356" s="705">
        <v>1</v>
      </c>
      <c r="G4356" s="619">
        <v>1.8</v>
      </c>
      <c r="H4356" s="679">
        <v>3.67</v>
      </c>
      <c r="I4356" s="679"/>
      <c r="J4356" s="458">
        <v>3.67</v>
      </c>
      <c r="K4356" s="107"/>
      <c r="L4356" s="11"/>
      <c r="M4356" s="676"/>
    </row>
    <row r="4357" spans="2:13" x14ac:dyDescent="0.2">
      <c r="B4357" s="676"/>
      <c r="C4357" s="677" t="s">
        <v>1595</v>
      </c>
      <c r="D4357" s="143" t="s">
        <v>1596</v>
      </c>
      <c r="E4357" s="66"/>
      <c r="F4357" s="705">
        <v>1</v>
      </c>
      <c r="G4357" s="619">
        <v>7.1</v>
      </c>
      <c r="H4357" s="679">
        <v>3.67</v>
      </c>
      <c r="I4357" s="679"/>
      <c r="J4357" s="458">
        <f>PRODUCT(F4357:I4357)</f>
        <v>26.056999999999999</v>
      </c>
      <c r="K4357" s="107"/>
      <c r="L4357" s="11"/>
      <c r="M4357" s="676"/>
    </row>
    <row r="4358" spans="2:13" x14ac:dyDescent="0.2">
      <c r="B4358" s="676"/>
      <c r="C4358" s="677"/>
      <c r="D4358" s="143" t="s">
        <v>2591</v>
      </c>
      <c r="E4358" s="66"/>
      <c r="F4358" s="705">
        <v>1</v>
      </c>
      <c r="G4358" s="619">
        <v>1.3</v>
      </c>
      <c r="H4358" s="679">
        <v>3.67</v>
      </c>
      <c r="I4358" s="679"/>
      <c r="J4358" s="458">
        <v>7.8904999999999994</v>
      </c>
      <c r="K4358" s="107"/>
      <c r="L4358" s="11"/>
      <c r="M4358" s="676"/>
    </row>
    <row r="4359" spans="2:13" x14ac:dyDescent="0.2">
      <c r="B4359" s="676"/>
      <c r="C4359" s="677"/>
      <c r="D4359" s="143" t="s">
        <v>2592</v>
      </c>
      <c r="E4359" s="66"/>
      <c r="F4359" s="705">
        <v>1</v>
      </c>
      <c r="G4359" s="619">
        <v>0.65</v>
      </c>
      <c r="H4359" s="679">
        <v>3.67</v>
      </c>
      <c r="I4359" s="679"/>
      <c r="J4359" s="458">
        <v>8.4409999999999989</v>
      </c>
      <c r="K4359" s="107"/>
      <c r="L4359" s="11"/>
      <c r="M4359" s="676"/>
    </row>
    <row r="4360" spans="2:13" x14ac:dyDescent="0.2">
      <c r="B4360" s="676"/>
      <c r="C4360" s="677"/>
      <c r="D4360" s="143" t="s">
        <v>2593</v>
      </c>
      <c r="E4360" s="66"/>
      <c r="F4360" s="705">
        <v>1</v>
      </c>
      <c r="G4360" s="619">
        <v>0.65</v>
      </c>
      <c r="H4360" s="679">
        <v>3.67</v>
      </c>
      <c r="I4360" s="679"/>
      <c r="J4360" s="458">
        <v>8.4409999999999989</v>
      </c>
      <c r="K4360" s="107"/>
      <c r="L4360" s="11"/>
      <c r="M4360" s="676"/>
    </row>
    <row r="4361" spans="2:13" x14ac:dyDescent="0.2">
      <c r="B4361" s="676"/>
      <c r="C4361" s="677" t="s">
        <v>1507</v>
      </c>
      <c r="D4361" s="143" t="s">
        <v>571</v>
      </c>
      <c r="E4361" s="66"/>
      <c r="F4361" s="705">
        <v>1</v>
      </c>
      <c r="G4361" s="619">
        <v>4.75</v>
      </c>
      <c r="H4361" s="679">
        <v>3.67</v>
      </c>
      <c r="I4361" s="679"/>
      <c r="J4361" s="458">
        <f>PRODUCT(F4361:I4361)</f>
        <v>17.432500000000001</v>
      </c>
      <c r="K4361" s="107"/>
      <c r="L4361" s="11"/>
      <c r="M4361" s="676"/>
    </row>
    <row r="4362" spans="2:13" x14ac:dyDescent="0.2">
      <c r="B4362" s="676"/>
      <c r="C4362" s="677" t="s">
        <v>2415</v>
      </c>
      <c r="D4362" s="143" t="s">
        <v>1655</v>
      </c>
      <c r="E4362" s="66"/>
      <c r="F4362" s="705">
        <v>1</v>
      </c>
      <c r="G4362" s="619">
        <v>5.3</v>
      </c>
      <c r="H4362" s="679">
        <v>3.67</v>
      </c>
      <c r="I4362" s="679"/>
      <c r="J4362" s="458">
        <f>PRODUCT(F4362:I4362)</f>
        <v>19.451000000000001</v>
      </c>
      <c r="K4362" s="107"/>
      <c r="L4362" s="11"/>
      <c r="M4362" s="676"/>
    </row>
    <row r="4363" spans="2:13" x14ac:dyDescent="0.2">
      <c r="B4363" s="676"/>
      <c r="C4363" s="677"/>
      <c r="D4363" s="143" t="s">
        <v>2594</v>
      </c>
      <c r="E4363" s="66"/>
      <c r="F4363" s="705">
        <v>1</v>
      </c>
      <c r="G4363" s="619">
        <v>2.6</v>
      </c>
      <c r="H4363" s="679">
        <v>3.67</v>
      </c>
      <c r="I4363" s="679"/>
      <c r="J4363" s="458">
        <v>6.6059999999999999</v>
      </c>
      <c r="K4363" s="107"/>
      <c r="L4363" s="11"/>
      <c r="M4363" s="676"/>
    </row>
    <row r="4364" spans="2:13" x14ac:dyDescent="0.2">
      <c r="B4364" s="676"/>
      <c r="C4364" s="677" t="s">
        <v>1507</v>
      </c>
      <c r="D4364" s="143" t="s">
        <v>571</v>
      </c>
      <c r="E4364" s="66"/>
      <c r="F4364" s="705">
        <v>1</v>
      </c>
      <c r="G4364" s="619">
        <v>3.8</v>
      </c>
      <c r="H4364" s="679">
        <v>3.67</v>
      </c>
      <c r="I4364" s="679"/>
      <c r="J4364" s="458">
        <f>PRODUCT(F4364:I4364)</f>
        <v>13.946</v>
      </c>
      <c r="K4364" s="107"/>
      <c r="L4364" s="11"/>
      <c r="M4364" s="676"/>
    </row>
    <row r="4365" spans="2:13" x14ac:dyDescent="0.2">
      <c r="B4365" s="676"/>
      <c r="C4365" s="677" t="s">
        <v>2413</v>
      </c>
      <c r="D4365" s="143" t="s">
        <v>2414</v>
      </c>
      <c r="E4365" s="66"/>
      <c r="F4365" s="705">
        <v>1</v>
      </c>
      <c r="G4365" s="619">
        <v>3.6</v>
      </c>
      <c r="H4365" s="679">
        <v>3.67</v>
      </c>
      <c r="I4365" s="679"/>
      <c r="J4365" s="458">
        <f>PRODUCT(F4365:I4365)</f>
        <v>13.212</v>
      </c>
      <c r="K4365" s="107"/>
      <c r="L4365" s="11"/>
      <c r="M4365" s="676"/>
    </row>
    <row r="4366" spans="2:13" x14ac:dyDescent="0.2">
      <c r="B4366" s="676"/>
      <c r="C4366" s="677"/>
      <c r="D4366" s="143" t="s">
        <v>2595</v>
      </c>
      <c r="E4366" s="66"/>
      <c r="F4366" s="705">
        <v>1</v>
      </c>
      <c r="G4366" s="619">
        <v>1.75</v>
      </c>
      <c r="H4366" s="679">
        <v>3.67</v>
      </c>
      <c r="I4366" s="679"/>
      <c r="J4366" s="458">
        <v>4.2204999999999995</v>
      </c>
      <c r="K4366" s="107"/>
      <c r="L4366" s="11"/>
      <c r="M4366" s="676"/>
    </row>
    <row r="4367" spans="2:13" x14ac:dyDescent="0.2">
      <c r="B4367" s="676"/>
      <c r="C4367" s="677"/>
      <c r="D4367" s="143" t="s">
        <v>2596</v>
      </c>
      <c r="E4367" s="66"/>
      <c r="F4367" s="705">
        <v>1</v>
      </c>
      <c r="G4367" s="619">
        <v>1.65</v>
      </c>
      <c r="H4367" s="679">
        <v>3.67</v>
      </c>
      <c r="I4367" s="679"/>
      <c r="J4367" s="458">
        <v>2.3855</v>
      </c>
      <c r="K4367" s="107"/>
      <c r="L4367" s="11"/>
      <c r="M4367" s="676"/>
    </row>
    <row r="4368" spans="2:13" x14ac:dyDescent="0.2">
      <c r="B4368" s="676"/>
      <c r="C4368" s="677" t="s">
        <v>1580</v>
      </c>
      <c r="D4368" s="143" t="s">
        <v>177</v>
      </c>
      <c r="E4368" s="66"/>
      <c r="F4368" s="705">
        <v>1</v>
      </c>
      <c r="G4368" s="619">
        <v>2.68</v>
      </c>
      <c r="H4368" s="679">
        <v>3.67</v>
      </c>
      <c r="I4368" s="679"/>
      <c r="J4368" s="458">
        <f>PRODUCT(F4368:I4368)</f>
        <v>9.8356000000000012</v>
      </c>
      <c r="K4368" s="107"/>
      <c r="L4368" s="11"/>
      <c r="M4368" s="676"/>
    </row>
    <row r="4369" spans="2:13" x14ac:dyDescent="0.2">
      <c r="B4369" s="676"/>
      <c r="C4369" s="677"/>
      <c r="D4369" s="143" t="s">
        <v>2597</v>
      </c>
      <c r="E4369" s="66"/>
      <c r="F4369" s="705">
        <v>1</v>
      </c>
      <c r="G4369" s="619">
        <v>1</v>
      </c>
      <c r="H4369" s="679">
        <v>3.67</v>
      </c>
      <c r="I4369" s="679"/>
      <c r="J4369" s="458">
        <v>4.2204999999999995</v>
      </c>
      <c r="K4369" s="107"/>
      <c r="L4369" s="11"/>
      <c r="M4369" s="676"/>
    </row>
    <row r="4370" spans="2:13" x14ac:dyDescent="0.2">
      <c r="B4370" s="676"/>
      <c r="C4370" s="677"/>
      <c r="D4370" s="143" t="s">
        <v>2749</v>
      </c>
      <c r="E4370" s="66"/>
      <c r="F4370" s="705">
        <v>1</v>
      </c>
      <c r="G4370" s="619">
        <v>1.95</v>
      </c>
      <c r="H4370" s="679">
        <v>3.67</v>
      </c>
      <c r="I4370" s="679"/>
      <c r="J4370" s="458">
        <v>3.67</v>
      </c>
      <c r="K4370" s="107"/>
      <c r="L4370" s="11"/>
      <c r="M4370" s="676"/>
    </row>
    <row r="4371" spans="2:13" x14ac:dyDescent="0.2">
      <c r="B4371" s="676"/>
      <c r="C4371" s="677"/>
      <c r="D4371" s="143" t="s">
        <v>2603</v>
      </c>
      <c r="E4371" s="66"/>
      <c r="F4371" s="705">
        <v>1</v>
      </c>
      <c r="G4371" s="619">
        <v>1.3</v>
      </c>
      <c r="H4371" s="679">
        <v>3.67</v>
      </c>
      <c r="I4371" s="679"/>
      <c r="J4371" s="458">
        <v>3.67</v>
      </c>
      <c r="K4371" s="107"/>
      <c r="L4371" s="11"/>
      <c r="M4371" s="676"/>
    </row>
    <row r="4372" spans="2:13" x14ac:dyDescent="0.2">
      <c r="B4372" s="676"/>
      <c r="C4372" s="677"/>
      <c r="D4372" s="143" t="s">
        <v>2604</v>
      </c>
      <c r="E4372" s="66"/>
      <c r="F4372" s="705">
        <v>1</v>
      </c>
      <c r="G4372" s="619">
        <v>2.1</v>
      </c>
      <c r="H4372" s="679">
        <v>3.67</v>
      </c>
      <c r="I4372" s="679"/>
      <c r="J4372" s="458">
        <v>1.835</v>
      </c>
      <c r="K4372" s="107"/>
      <c r="L4372" s="11"/>
      <c r="M4372" s="676"/>
    </row>
    <row r="4373" spans="2:13" x14ac:dyDescent="0.2">
      <c r="B4373" s="676"/>
      <c r="C4373" s="677"/>
      <c r="D4373" s="143" t="s">
        <v>2605</v>
      </c>
      <c r="E4373" s="66"/>
      <c r="F4373" s="705">
        <v>1</v>
      </c>
      <c r="G4373" s="619">
        <v>2.2999999999999998</v>
      </c>
      <c r="H4373" s="679">
        <v>3.67</v>
      </c>
      <c r="I4373" s="679"/>
      <c r="J4373" s="458">
        <v>7.8904999999999994</v>
      </c>
      <c r="K4373" s="107"/>
      <c r="L4373" s="11"/>
      <c r="M4373" s="676"/>
    </row>
    <row r="4374" spans="2:13" x14ac:dyDescent="0.2">
      <c r="B4374" s="676"/>
      <c r="C4374" s="677"/>
      <c r="D4374" s="143" t="s">
        <v>2606</v>
      </c>
      <c r="E4374" s="66"/>
      <c r="F4374" s="705">
        <v>1</v>
      </c>
      <c r="G4374" s="619">
        <v>1.85</v>
      </c>
      <c r="H4374" s="679">
        <v>3.67</v>
      </c>
      <c r="I4374" s="679"/>
      <c r="J4374" s="458">
        <v>8.4409999999999989</v>
      </c>
      <c r="K4374" s="107"/>
      <c r="L4374" s="11"/>
      <c r="M4374" s="676"/>
    </row>
    <row r="4375" spans="2:13" x14ac:dyDescent="0.2">
      <c r="B4375" s="676"/>
      <c r="C4375" s="677"/>
      <c r="D4375" s="143" t="s">
        <v>2607</v>
      </c>
      <c r="E4375" s="66"/>
      <c r="F4375" s="705">
        <v>1</v>
      </c>
      <c r="G4375" s="619">
        <v>2.2999999999999998</v>
      </c>
      <c r="H4375" s="679">
        <v>3.67</v>
      </c>
      <c r="I4375" s="679"/>
      <c r="J4375" s="458">
        <v>8.4409999999999989</v>
      </c>
      <c r="K4375" s="107"/>
      <c r="L4375" s="11"/>
      <c r="M4375" s="676"/>
    </row>
    <row r="4376" spans="2:13" x14ac:dyDescent="0.2">
      <c r="B4376" s="676"/>
      <c r="C4376" s="677"/>
      <c r="D4376" s="143" t="s">
        <v>2608</v>
      </c>
      <c r="E4376" s="66"/>
      <c r="F4376" s="705">
        <v>1</v>
      </c>
      <c r="G4376" s="619">
        <v>1.75</v>
      </c>
      <c r="H4376" s="679">
        <v>3.67</v>
      </c>
      <c r="I4376" s="679"/>
      <c r="J4376" s="458">
        <v>6.6059999999999999</v>
      </c>
      <c r="K4376" s="107"/>
      <c r="L4376" s="11"/>
      <c r="M4376" s="676"/>
    </row>
    <row r="4377" spans="2:13" x14ac:dyDescent="0.2">
      <c r="B4377" s="676"/>
      <c r="C4377" s="677"/>
      <c r="D4377" s="143" t="s">
        <v>2609</v>
      </c>
      <c r="E4377" s="66"/>
      <c r="F4377" s="705">
        <v>1</v>
      </c>
      <c r="G4377" s="619">
        <v>2.1</v>
      </c>
      <c r="H4377" s="679">
        <v>3.67</v>
      </c>
      <c r="I4377" s="679"/>
      <c r="J4377" s="458">
        <v>4.2204999999999995</v>
      </c>
      <c r="K4377" s="107"/>
      <c r="L4377" s="11"/>
      <c r="M4377" s="676"/>
    </row>
    <row r="4378" spans="2:13" x14ac:dyDescent="0.2">
      <c r="B4378" s="676"/>
      <c r="C4378" s="677"/>
      <c r="D4378" s="143" t="s">
        <v>2610</v>
      </c>
      <c r="E4378" s="66"/>
      <c r="F4378" s="705">
        <v>1</v>
      </c>
      <c r="G4378" s="619">
        <v>1.65</v>
      </c>
      <c r="H4378" s="679">
        <v>3.67</v>
      </c>
      <c r="I4378" s="679"/>
      <c r="J4378" s="458">
        <v>2.3855</v>
      </c>
      <c r="K4378" s="107"/>
      <c r="L4378" s="11"/>
      <c r="M4378" s="676"/>
    </row>
    <row r="4379" spans="2:13" x14ac:dyDescent="0.2">
      <c r="B4379" s="676"/>
      <c r="C4379" s="677" t="s">
        <v>1678</v>
      </c>
      <c r="D4379" s="143" t="s">
        <v>349</v>
      </c>
      <c r="E4379" s="66"/>
      <c r="F4379" s="705">
        <v>1</v>
      </c>
      <c r="G4379" s="619">
        <v>2.9</v>
      </c>
      <c r="H4379" s="679">
        <v>3.67</v>
      </c>
      <c r="I4379" s="679"/>
      <c r="J4379" s="458">
        <f>PRODUCT(F4379:I4379)</f>
        <v>10.642999999999999</v>
      </c>
      <c r="K4379" s="107"/>
      <c r="L4379" s="11"/>
      <c r="M4379" s="676"/>
    </row>
    <row r="4380" spans="2:13" x14ac:dyDescent="0.2">
      <c r="B4380" s="676"/>
      <c r="C4380" s="677" t="s">
        <v>1679</v>
      </c>
      <c r="D4380" s="143" t="s">
        <v>209</v>
      </c>
      <c r="E4380" s="66"/>
      <c r="F4380" s="705">
        <v>1</v>
      </c>
      <c r="G4380" s="619">
        <v>1.05</v>
      </c>
      <c r="H4380" s="679">
        <v>3.67</v>
      </c>
      <c r="I4380" s="679"/>
      <c r="J4380" s="458">
        <f>PRODUCT(F4380:I4380)</f>
        <v>3.8534999999999999</v>
      </c>
      <c r="K4380" s="107"/>
      <c r="L4380" s="11"/>
      <c r="M4380" s="676"/>
    </row>
    <row r="4381" spans="2:13" x14ac:dyDescent="0.2">
      <c r="B4381" s="676"/>
      <c r="C4381" s="677"/>
      <c r="D4381" s="143" t="s">
        <v>2611</v>
      </c>
      <c r="E4381" s="66"/>
      <c r="F4381" s="705">
        <v>1</v>
      </c>
      <c r="G4381" s="619">
        <v>0.65</v>
      </c>
      <c r="H4381" s="679">
        <v>3.67</v>
      </c>
      <c r="I4381" s="679"/>
      <c r="J4381" s="458">
        <v>4.2204999999999995</v>
      </c>
      <c r="K4381" s="107"/>
      <c r="L4381" s="11"/>
      <c r="M4381" s="676"/>
    </row>
    <row r="4382" spans="2:13" x14ac:dyDescent="0.2">
      <c r="B4382" s="676"/>
      <c r="C4382" s="677"/>
      <c r="D4382" s="143" t="s">
        <v>2750</v>
      </c>
      <c r="E4382" s="66"/>
      <c r="F4382" s="705">
        <v>1</v>
      </c>
      <c r="G4382" s="619">
        <v>1.95</v>
      </c>
      <c r="H4382" s="679">
        <v>3.67</v>
      </c>
      <c r="I4382" s="679"/>
      <c r="J4382" s="458">
        <v>3.67</v>
      </c>
      <c r="K4382" s="107"/>
      <c r="L4382" s="11"/>
      <c r="M4382" s="676"/>
    </row>
    <row r="4383" spans="2:13" x14ac:dyDescent="0.2">
      <c r="B4383" s="676"/>
      <c r="C4383" s="677"/>
      <c r="D4383" s="143" t="s">
        <v>2617</v>
      </c>
      <c r="E4383" s="66"/>
      <c r="F4383" s="705">
        <v>1</v>
      </c>
      <c r="G4383" s="619">
        <v>2.6</v>
      </c>
      <c r="H4383" s="679">
        <v>3.67</v>
      </c>
      <c r="I4383" s="679"/>
      <c r="J4383" s="458">
        <v>3.67</v>
      </c>
      <c r="K4383" s="107"/>
      <c r="L4383" s="11"/>
      <c r="M4383" s="676"/>
    </row>
    <row r="4384" spans="2:13" x14ac:dyDescent="0.2">
      <c r="B4384" s="676"/>
      <c r="C4384" s="677"/>
      <c r="D4384" s="143" t="s">
        <v>2618</v>
      </c>
      <c r="E4384" s="66"/>
      <c r="F4384" s="705">
        <v>1</v>
      </c>
      <c r="G4384" s="619">
        <v>2.2999999999999998</v>
      </c>
      <c r="H4384" s="679">
        <v>3.67</v>
      </c>
      <c r="I4384" s="679"/>
      <c r="J4384" s="458">
        <v>1.835</v>
      </c>
      <c r="K4384" s="107"/>
      <c r="L4384" s="11"/>
      <c r="M4384" s="676"/>
    </row>
    <row r="4385" spans="2:13" x14ac:dyDescent="0.2">
      <c r="B4385" s="676"/>
      <c r="C4385" s="677"/>
      <c r="D4385" s="143" t="s">
        <v>2619</v>
      </c>
      <c r="E4385" s="66"/>
      <c r="F4385" s="705">
        <v>1</v>
      </c>
      <c r="G4385" s="619">
        <v>2.15</v>
      </c>
      <c r="H4385" s="679">
        <v>3.67</v>
      </c>
      <c r="I4385" s="679"/>
      <c r="J4385" s="458">
        <v>7.8904999999999994</v>
      </c>
      <c r="K4385" s="107"/>
      <c r="L4385" s="11"/>
      <c r="M4385" s="676"/>
    </row>
    <row r="4386" spans="2:13" x14ac:dyDescent="0.2">
      <c r="B4386" s="676"/>
      <c r="C4386" s="677"/>
      <c r="D4386" s="143" t="s">
        <v>2620</v>
      </c>
      <c r="E4386" s="66"/>
      <c r="F4386" s="705">
        <v>1</v>
      </c>
      <c r="G4386" s="619">
        <v>2.15</v>
      </c>
      <c r="H4386" s="679">
        <v>3.67</v>
      </c>
      <c r="I4386" s="679"/>
      <c r="J4386" s="458">
        <v>8.4409999999999989</v>
      </c>
      <c r="K4386" s="107"/>
      <c r="L4386" s="11"/>
      <c r="M4386" s="676"/>
    </row>
    <row r="4387" spans="2:13" x14ac:dyDescent="0.2">
      <c r="B4387" s="676"/>
      <c r="C4387" s="677"/>
      <c r="D4387" s="143" t="s">
        <v>2621</v>
      </c>
      <c r="E4387" s="66"/>
      <c r="F4387" s="705">
        <v>1</v>
      </c>
      <c r="G4387" s="619">
        <v>2.15</v>
      </c>
      <c r="H4387" s="679">
        <v>3.67</v>
      </c>
      <c r="I4387" s="679"/>
      <c r="J4387" s="458">
        <v>8.4409999999999989</v>
      </c>
      <c r="K4387" s="107"/>
      <c r="L4387" s="11"/>
      <c r="M4387" s="676"/>
    </row>
    <row r="4388" spans="2:13" x14ac:dyDescent="0.2">
      <c r="B4388" s="676"/>
      <c r="C4388" s="677"/>
      <c r="D4388" s="143" t="s">
        <v>2622</v>
      </c>
      <c r="E4388" s="66"/>
      <c r="F4388" s="705">
        <v>1</v>
      </c>
      <c r="G4388" s="619">
        <v>2.6</v>
      </c>
      <c r="H4388" s="679">
        <v>3.67</v>
      </c>
      <c r="I4388" s="679"/>
      <c r="J4388" s="458">
        <v>6.6059999999999999</v>
      </c>
      <c r="K4388" s="107"/>
      <c r="L4388" s="11"/>
      <c r="M4388" s="676"/>
    </row>
    <row r="4389" spans="2:13" x14ac:dyDescent="0.2">
      <c r="B4389" s="676"/>
      <c r="C4389" s="677"/>
      <c r="D4389" s="143" t="s">
        <v>2623</v>
      </c>
      <c r="E4389" s="66"/>
      <c r="F4389" s="705">
        <v>1</v>
      </c>
      <c r="G4389" s="619">
        <v>2.2999999999999998</v>
      </c>
      <c r="H4389" s="679">
        <v>3.67</v>
      </c>
      <c r="I4389" s="679"/>
      <c r="J4389" s="458">
        <v>4.2204999999999995</v>
      </c>
      <c r="K4389" s="107"/>
      <c r="L4389" s="11"/>
      <c r="M4389" s="676"/>
    </row>
    <row r="4390" spans="2:13" x14ac:dyDescent="0.2">
      <c r="B4390" s="676"/>
      <c r="C4390" s="677"/>
      <c r="D4390" s="143" t="s">
        <v>2624</v>
      </c>
      <c r="E4390" s="66"/>
      <c r="F4390" s="705">
        <v>1</v>
      </c>
      <c r="G4390" s="619">
        <v>2.25</v>
      </c>
      <c r="H4390" s="679">
        <v>3.67</v>
      </c>
      <c r="I4390" s="679"/>
      <c r="J4390" s="458">
        <v>2.3855</v>
      </c>
      <c r="K4390" s="107"/>
      <c r="L4390" s="11"/>
      <c r="M4390" s="676"/>
    </row>
    <row r="4391" spans="2:13" x14ac:dyDescent="0.2">
      <c r="B4391" s="676"/>
      <c r="C4391" s="677"/>
      <c r="D4391" s="143" t="s">
        <v>2625</v>
      </c>
      <c r="E4391" s="66"/>
      <c r="F4391" s="705">
        <v>1</v>
      </c>
      <c r="G4391" s="619">
        <v>2.2999999999999998</v>
      </c>
      <c r="H4391" s="679">
        <v>3.67</v>
      </c>
      <c r="I4391" s="679"/>
      <c r="J4391" s="458">
        <v>4.2204999999999995</v>
      </c>
      <c r="K4391" s="107"/>
      <c r="L4391" s="11"/>
      <c r="M4391" s="676"/>
    </row>
    <row r="4392" spans="2:13" x14ac:dyDescent="0.2">
      <c r="B4392" s="676"/>
      <c r="C4392" s="677" t="s">
        <v>1687</v>
      </c>
      <c r="D4392" s="143" t="s">
        <v>571</v>
      </c>
      <c r="E4392" s="66"/>
      <c r="F4392" s="705">
        <v>1</v>
      </c>
      <c r="G4392" s="619">
        <v>6.45</v>
      </c>
      <c r="H4392" s="679">
        <v>3.67</v>
      </c>
      <c r="I4392" s="679"/>
      <c r="J4392" s="458">
        <f>PRODUCT(F4392:I4392)</f>
        <v>23.671500000000002</v>
      </c>
      <c r="K4392" s="107"/>
      <c r="L4392" s="11"/>
      <c r="M4392" s="676"/>
    </row>
    <row r="4393" spans="2:13" x14ac:dyDescent="0.2">
      <c r="B4393" s="676"/>
      <c r="C4393" s="677"/>
      <c r="D4393" s="143" t="s">
        <v>2751</v>
      </c>
      <c r="E4393" s="66"/>
      <c r="F4393" s="705">
        <v>1</v>
      </c>
      <c r="G4393" s="619">
        <v>1.95</v>
      </c>
      <c r="H4393" s="679">
        <v>3.67</v>
      </c>
      <c r="I4393" s="679"/>
      <c r="J4393" s="458">
        <v>3.67</v>
      </c>
      <c r="K4393" s="107"/>
      <c r="L4393" s="11"/>
      <c r="M4393" s="676"/>
    </row>
    <row r="4394" spans="2:13" x14ac:dyDescent="0.2">
      <c r="B4394" s="676"/>
      <c r="C4394" s="677"/>
      <c r="D4394" s="143" t="s">
        <v>2631</v>
      </c>
      <c r="E4394" s="66"/>
      <c r="F4394" s="705">
        <v>1</v>
      </c>
      <c r="G4394" s="619">
        <v>2.6</v>
      </c>
      <c r="H4394" s="679">
        <v>3.67</v>
      </c>
      <c r="I4394" s="679"/>
      <c r="J4394" s="458">
        <v>3.67</v>
      </c>
      <c r="K4394" s="107"/>
      <c r="L4394" s="11"/>
      <c r="M4394" s="676"/>
    </row>
    <row r="4395" spans="2:13" x14ac:dyDescent="0.2">
      <c r="B4395" s="676"/>
      <c r="C4395" s="677"/>
      <c r="D4395" s="143" t="s">
        <v>2632</v>
      </c>
      <c r="E4395" s="66"/>
      <c r="F4395" s="705">
        <v>1</v>
      </c>
      <c r="G4395" s="619">
        <v>2.1800000000000002</v>
      </c>
      <c r="H4395" s="679">
        <v>3.67</v>
      </c>
      <c r="I4395" s="679"/>
      <c r="J4395" s="458">
        <v>1.835</v>
      </c>
      <c r="K4395" s="107"/>
      <c r="L4395" s="11"/>
      <c r="M4395" s="676"/>
    </row>
    <row r="4396" spans="2:13" x14ac:dyDescent="0.2">
      <c r="B4396" s="676"/>
      <c r="C4396" s="677"/>
      <c r="D4396" s="143" t="s">
        <v>2633</v>
      </c>
      <c r="E4396" s="66"/>
      <c r="F4396" s="705">
        <v>1</v>
      </c>
      <c r="G4396" s="619">
        <v>1.3</v>
      </c>
      <c r="H4396" s="679">
        <v>3.67</v>
      </c>
      <c r="I4396" s="679"/>
      <c r="J4396" s="458">
        <v>7.8904999999999994</v>
      </c>
      <c r="K4396" s="107"/>
      <c r="L4396" s="11"/>
      <c r="M4396" s="676"/>
    </row>
    <row r="4397" spans="2:13" x14ac:dyDescent="0.2">
      <c r="B4397" s="676"/>
      <c r="C4397" s="677"/>
      <c r="D4397" s="143" t="s">
        <v>2634</v>
      </c>
      <c r="E4397" s="66"/>
      <c r="F4397" s="705">
        <v>1</v>
      </c>
      <c r="G4397" s="619">
        <v>2.15</v>
      </c>
      <c r="H4397" s="679">
        <v>3.67</v>
      </c>
      <c r="I4397" s="679"/>
      <c r="J4397" s="458">
        <v>8.4409999999999989</v>
      </c>
      <c r="K4397" s="107"/>
      <c r="L4397" s="11"/>
      <c r="M4397" s="676"/>
    </row>
    <row r="4398" spans="2:13" x14ac:dyDescent="0.2">
      <c r="B4398" s="676"/>
      <c r="C4398" s="677"/>
      <c r="D4398" s="143" t="s">
        <v>2635</v>
      </c>
      <c r="E4398" s="66"/>
      <c r="F4398" s="705">
        <v>1</v>
      </c>
      <c r="G4398" s="619">
        <v>2.15</v>
      </c>
      <c r="H4398" s="679">
        <v>3.67</v>
      </c>
      <c r="I4398" s="679"/>
      <c r="J4398" s="458">
        <v>8.4409999999999989</v>
      </c>
      <c r="K4398" s="107"/>
      <c r="L4398" s="11"/>
      <c r="M4398" s="676"/>
    </row>
    <row r="4399" spans="2:13" x14ac:dyDescent="0.2">
      <c r="B4399" s="676"/>
      <c r="C4399" s="677"/>
      <c r="D4399" s="143" t="s">
        <v>2636</v>
      </c>
      <c r="E4399" s="66"/>
      <c r="F4399" s="705">
        <v>1</v>
      </c>
      <c r="G4399" s="619">
        <v>2.15</v>
      </c>
      <c r="H4399" s="679">
        <v>3.67</v>
      </c>
      <c r="I4399" s="679"/>
      <c r="J4399" s="458">
        <v>6.6059999999999999</v>
      </c>
      <c r="K4399" s="107"/>
      <c r="L4399" s="11"/>
      <c r="M4399" s="676"/>
    </row>
    <row r="4400" spans="2:13" x14ac:dyDescent="0.2">
      <c r="B4400" s="676"/>
      <c r="C4400" s="677"/>
      <c r="D4400" s="143" t="s">
        <v>2637</v>
      </c>
      <c r="E4400" s="66"/>
      <c r="F4400" s="705">
        <v>1</v>
      </c>
      <c r="G4400" s="619">
        <v>1.65</v>
      </c>
      <c r="H4400" s="679">
        <v>3.67</v>
      </c>
      <c r="I4400" s="679"/>
      <c r="J4400" s="458">
        <v>4.2204999999999995</v>
      </c>
      <c r="K4400" s="107"/>
      <c r="L4400" s="11"/>
      <c r="M4400" s="676"/>
    </row>
    <row r="4401" spans="2:13" x14ac:dyDescent="0.2">
      <c r="B4401" s="676"/>
      <c r="C4401" s="677"/>
      <c r="D4401" s="143" t="s">
        <v>2638</v>
      </c>
      <c r="E4401" s="66"/>
      <c r="F4401" s="705">
        <v>1</v>
      </c>
      <c r="G4401" s="619">
        <v>5.23</v>
      </c>
      <c r="H4401" s="679">
        <v>3.67</v>
      </c>
      <c r="I4401" s="679"/>
      <c r="J4401" s="458">
        <v>2.3855</v>
      </c>
      <c r="K4401" s="107"/>
      <c r="L4401" s="11"/>
      <c r="M4401" s="676"/>
    </row>
    <row r="4402" spans="2:13" x14ac:dyDescent="0.2">
      <c r="B4402" s="676"/>
      <c r="C4402" s="677" t="s">
        <v>1680</v>
      </c>
      <c r="D4402" s="143" t="s">
        <v>2517</v>
      </c>
      <c r="E4402" s="66"/>
      <c r="F4402" s="705">
        <v>1</v>
      </c>
      <c r="G4402" s="619">
        <v>10.45</v>
      </c>
      <c r="H4402" s="679">
        <v>3.67</v>
      </c>
      <c r="I4402" s="679"/>
      <c r="J4402" s="458">
        <f>PRODUCT(F4402:I4402)</f>
        <v>38.351499999999994</v>
      </c>
      <c r="K4402" s="107"/>
      <c r="L4402" s="11"/>
      <c r="M4402" s="676"/>
    </row>
    <row r="4403" spans="2:13" x14ac:dyDescent="0.2">
      <c r="B4403" s="676"/>
      <c r="C4403" s="677"/>
      <c r="D4403" s="143" t="s">
        <v>2752</v>
      </c>
      <c r="E4403" s="66"/>
      <c r="F4403" s="705">
        <v>1</v>
      </c>
      <c r="G4403" s="619">
        <v>1.55</v>
      </c>
      <c r="H4403" s="679">
        <v>3.67</v>
      </c>
      <c r="I4403" s="679"/>
      <c r="J4403" s="458">
        <v>3.67</v>
      </c>
      <c r="K4403" s="107"/>
      <c r="L4403" s="11"/>
      <c r="M4403" s="676"/>
    </row>
    <row r="4404" spans="2:13" x14ac:dyDescent="0.2">
      <c r="B4404" s="676"/>
      <c r="C4404" s="677"/>
      <c r="D4404" s="143" t="s">
        <v>2645</v>
      </c>
      <c r="E4404" s="66"/>
      <c r="F4404" s="705">
        <v>1</v>
      </c>
      <c r="G4404" s="619">
        <v>1.65</v>
      </c>
      <c r="H4404" s="679">
        <v>3.67</v>
      </c>
      <c r="I4404" s="679"/>
      <c r="J4404" s="458">
        <v>3.67</v>
      </c>
      <c r="K4404" s="107"/>
      <c r="L4404" s="11"/>
      <c r="M4404" s="676"/>
    </row>
    <row r="4405" spans="2:13" x14ac:dyDescent="0.2">
      <c r="B4405" s="676"/>
      <c r="C4405" s="677"/>
      <c r="D4405" s="143" t="s">
        <v>2646</v>
      </c>
      <c r="E4405" s="66"/>
      <c r="F4405" s="705">
        <v>1</v>
      </c>
      <c r="G4405" s="619">
        <v>2.2999999999999998</v>
      </c>
      <c r="H4405" s="679">
        <v>3.67</v>
      </c>
      <c r="I4405" s="679"/>
      <c r="J4405" s="458">
        <v>1.835</v>
      </c>
      <c r="K4405" s="107"/>
      <c r="L4405" s="11"/>
      <c r="M4405" s="676"/>
    </row>
    <row r="4406" spans="2:13" x14ac:dyDescent="0.2">
      <c r="B4406" s="676"/>
      <c r="C4406" s="677"/>
      <c r="D4406" s="143" t="s">
        <v>2647</v>
      </c>
      <c r="E4406" s="66"/>
      <c r="F4406" s="705">
        <v>1</v>
      </c>
      <c r="G4406" s="619">
        <v>2.6</v>
      </c>
      <c r="H4406" s="679">
        <v>3.67</v>
      </c>
      <c r="I4406" s="679"/>
      <c r="J4406" s="458">
        <v>7.8904999999999994</v>
      </c>
      <c r="K4406" s="107"/>
      <c r="L4406" s="11"/>
      <c r="M4406" s="676"/>
    </row>
    <row r="4407" spans="2:13" x14ac:dyDescent="0.2">
      <c r="B4407" s="676"/>
      <c r="C4407" s="677"/>
      <c r="D4407" s="143" t="s">
        <v>2648</v>
      </c>
      <c r="E4407" s="66"/>
      <c r="F4407" s="705">
        <v>1</v>
      </c>
      <c r="G4407" s="619">
        <v>1.65</v>
      </c>
      <c r="H4407" s="679">
        <v>3.67</v>
      </c>
      <c r="I4407" s="679"/>
      <c r="J4407" s="458">
        <v>8.4409999999999989</v>
      </c>
      <c r="K4407" s="107"/>
      <c r="L4407" s="11"/>
      <c r="M4407" s="676"/>
    </row>
    <row r="4408" spans="2:13" x14ac:dyDescent="0.2">
      <c r="B4408" s="676"/>
      <c r="C4408" s="677"/>
      <c r="D4408" s="143" t="s">
        <v>2649</v>
      </c>
      <c r="E4408" s="66"/>
      <c r="F4408" s="705">
        <v>1</v>
      </c>
      <c r="G4408" s="619">
        <v>0.65</v>
      </c>
      <c r="H4408" s="679">
        <v>3.67</v>
      </c>
      <c r="I4408" s="679"/>
      <c r="J4408" s="458">
        <v>8.4409999999999989</v>
      </c>
      <c r="K4408" s="107"/>
      <c r="L4408" s="11"/>
      <c r="M4408" s="676"/>
    </row>
    <row r="4409" spans="2:13" x14ac:dyDescent="0.2">
      <c r="B4409" s="676"/>
      <c r="C4409" s="677"/>
      <c r="D4409" s="143" t="s">
        <v>2650</v>
      </c>
      <c r="E4409" s="66"/>
      <c r="F4409" s="705">
        <v>1</v>
      </c>
      <c r="G4409" s="619">
        <v>1.3</v>
      </c>
      <c r="H4409" s="679">
        <v>3.67</v>
      </c>
      <c r="I4409" s="679"/>
      <c r="J4409" s="458">
        <v>8.4409999999999989</v>
      </c>
      <c r="K4409" s="107"/>
      <c r="L4409" s="11"/>
      <c r="M4409" s="676"/>
    </row>
    <row r="4410" spans="2:13" x14ac:dyDescent="0.2">
      <c r="B4410" s="676"/>
      <c r="C4410" s="677"/>
      <c r="D4410" s="143" t="s">
        <v>2651</v>
      </c>
      <c r="E4410" s="66"/>
      <c r="F4410" s="705">
        <v>1</v>
      </c>
      <c r="G4410" s="619">
        <v>2.2999999999999998</v>
      </c>
      <c r="H4410" s="679">
        <v>3.67</v>
      </c>
      <c r="I4410" s="679"/>
      <c r="J4410" s="458">
        <v>4.2204999999999995</v>
      </c>
      <c r="K4410" s="107"/>
      <c r="L4410" s="11"/>
      <c r="M4410" s="676"/>
    </row>
    <row r="4411" spans="2:13" x14ac:dyDescent="0.2">
      <c r="B4411" s="676"/>
      <c r="C4411" s="677"/>
      <c r="D4411" s="143" t="s">
        <v>2652</v>
      </c>
      <c r="E4411" s="66"/>
      <c r="F4411" s="705">
        <v>1</v>
      </c>
      <c r="G4411" s="619">
        <v>1.8</v>
      </c>
      <c r="H4411" s="679">
        <v>3.67</v>
      </c>
      <c r="I4411" s="679"/>
      <c r="J4411" s="458">
        <v>2.3855</v>
      </c>
      <c r="K4411" s="107"/>
      <c r="L4411" s="11"/>
      <c r="M4411" s="676"/>
    </row>
    <row r="4412" spans="2:13" x14ac:dyDescent="0.2">
      <c r="B4412" s="676"/>
      <c r="C4412" s="677"/>
      <c r="D4412" s="143" t="s">
        <v>2653</v>
      </c>
      <c r="E4412" s="66"/>
      <c r="F4412" s="705">
        <v>1</v>
      </c>
      <c r="G4412" s="619">
        <v>2.2000000000000002</v>
      </c>
      <c r="H4412" s="679">
        <v>3.67</v>
      </c>
      <c r="I4412" s="679"/>
      <c r="J4412" s="458">
        <v>1.835</v>
      </c>
      <c r="K4412" s="107"/>
      <c r="L4412" s="11"/>
      <c r="M4412" s="676"/>
    </row>
    <row r="4413" spans="2:13" x14ac:dyDescent="0.2">
      <c r="B4413" s="676"/>
      <c r="C4413" s="677"/>
      <c r="D4413" s="143" t="s">
        <v>2654</v>
      </c>
      <c r="E4413" s="66"/>
      <c r="F4413" s="705">
        <v>1</v>
      </c>
      <c r="G4413" s="619">
        <v>2.6</v>
      </c>
      <c r="H4413" s="679">
        <v>3.67</v>
      </c>
      <c r="I4413" s="679"/>
      <c r="J4413" s="458">
        <v>1.835</v>
      </c>
      <c r="K4413" s="107"/>
      <c r="L4413" s="11"/>
      <c r="M4413" s="676"/>
    </row>
    <row r="4414" spans="2:13" x14ac:dyDescent="0.2">
      <c r="B4414" s="676"/>
      <c r="C4414" s="677"/>
      <c r="D4414" s="143" t="s">
        <v>2655</v>
      </c>
      <c r="E4414" s="66"/>
      <c r="F4414" s="705">
        <v>1</v>
      </c>
      <c r="G4414" s="619">
        <v>1.1499999999999999</v>
      </c>
      <c r="H4414" s="679">
        <v>3.67</v>
      </c>
      <c r="I4414" s="679"/>
      <c r="J4414" s="458">
        <v>7.8904999999999994</v>
      </c>
      <c r="K4414" s="107"/>
      <c r="L4414" s="11"/>
      <c r="M4414" s="676"/>
    </row>
    <row r="4415" spans="2:13" x14ac:dyDescent="0.2">
      <c r="B4415" s="676"/>
      <c r="C4415" s="677" t="s">
        <v>2202</v>
      </c>
      <c r="D4415" s="143" t="s">
        <v>2430</v>
      </c>
      <c r="E4415" s="66"/>
      <c r="F4415" s="705">
        <v>1</v>
      </c>
      <c r="G4415" s="619">
        <v>1.65</v>
      </c>
      <c r="H4415" s="679">
        <v>3.67</v>
      </c>
      <c r="I4415" s="679"/>
      <c r="J4415" s="458">
        <f>PRODUCT(F4415:I4415)</f>
        <v>6.0554999999999994</v>
      </c>
      <c r="K4415" s="107"/>
      <c r="L4415" s="11"/>
      <c r="M4415" s="676"/>
    </row>
    <row r="4416" spans="2:13" x14ac:dyDescent="0.2">
      <c r="B4416" s="676"/>
      <c r="C4416" s="677" t="s">
        <v>2425</v>
      </c>
      <c r="D4416" s="143" t="s">
        <v>2344</v>
      </c>
      <c r="E4416" s="66"/>
      <c r="F4416" s="705">
        <v>1</v>
      </c>
      <c r="G4416" s="619">
        <v>3.43</v>
      </c>
      <c r="H4416" s="679">
        <v>3.67</v>
      </c>
      <c r="I4416" s="679"/>
      <c r="J4416" s="458">
        <f>PRODUCT(F4416:I4416)</f>
        <v>12.588100000000001</v>
      </c>
      <c r="K4416" s="107"/>
      <c r="L4416" s="11"/>
      <c r="M4416" s="676"/>
    </row>
    <row r="4417" spans="2:13" x14ac:dyDescent="0.2">
      <c r="B4417" s="676"/>
      <c r="C4417" s="677" t="s">
        <v>1702</v>
      </c>
      <c r="D4417" s="143" t="s">
        <v>2431</v>
      </c>
      <c r="E4417" s="66"/>
      <c r="F4417" s="705">
        <v>1</v>
      </c>
      <c r="G4417" s="619">
        <v>1.65</v>
      </c>
      <c r="H4417" s="679">
        <v>3.67</v>
      </c>
      <c r="I4417" s="679"/>
      <c r="J4417" s="458">
        <f>PRODUCT(F4417:I4417)</f>
        <v>6.0554999999999994</v>
      </c>
      <c r="K4417" s="107"/>
      <c r="L4417" s="11"/>
      <c r="M4417" s="676"/>
    </row>
    <row r="4418" spans="2:13" x14ac:dyDescent="0.2">
      <c r="B4418" s="676"/>
      <c r="C4418" s="677"/>
      <c r="D4418" s="143" t="s">
        <v>2656</v>
      </c>
      <c r="E4418" s="66"/>
      <c r="F4418" s="705">
        <v>1</v>
      </c>
      <c r="G4418" s="619">
        <v>0.5</v>
      </c>
      <c r="H4418" s="679">
        <v>3.67</v>
      </c>
      <c r="I4418" s="679"/>
      <c r="J4418" s="458">
        <v>8.4409999999999989</v>
      </c>
      <c r="K4418" s="107"/>
      <c r="L4418" s="11"/>
      <c r="M4418" s="676"/>
    </row>
    <row r="4419" spans="2:13" x14ac:dyDescent="0.2">
      <c r="B4419" s="676"/>
      <c r="C4419" s="677"/>
      <c r="D4419" s="143" t="s">
        <v>2657</v>
      </c>
      <c r="E4419" s="66"/>
      <c r="F4419" s="705">
        <v>1</v>
      </c>
      <c r="G4419" s="619">
        <v>0.65</v>
      </c>
      <c r="H4419" s="679">
        <v>3.67</v>
      </c>
      <c r="I4419" s="679"/>
      <c r="J4419" s="458">
        <v>4.2204999999999995</v>
      </c>
      <c r="K4419" s="107"/>
      <c r="L4419" s="11"/>
      <c r="M4419" s="676"/>
    </row>
    <row r="4420" spans="2:13" x14ac:dyDescent="0.2">
      <c r="B4420" s="676"/>
      <c r="C4420" s="677"/>
      <c r="D4420" s="143" t="s">
        <v>2658</v>
      </c>
      <c r="E4420" s="66"/>
      <c r="F4420" s="705">
        <v>1</v>
      </c>
      <c r="G4420" s="619">
        <v>1.8</v>
      </c>
      <c r="H4420" s="679">
        <v>3.67</v>
      </c>
      <c r="I4420" s="679"/>
      <c r="J4420" s="458">
        <v>4.2204999999999995</v>
      </c>
      <c r="K4420" s="107"/>
      <c r="L4420" s="11"/>
      <c r="M4420" s="676"/>
    </row>
    <row r="4421" spans="2:13" x14ac:dyDescent="0.2">
      <c r="B4421" s="676"/>
      <c r="C4421" s="677"/>
      <c r="D4421" s="143" t="s">
        <v>2659</v>
      </c>
      <c r="E4421" s="66"/>
      <c r="F4421" s="705">
        <v>1</v>
      </c>
      <c r="G4421" s="619">
        <v>1.95</v>
      </c>
      <c r="H4421" s="679">
        <v>3.67</v>
      </c>
      <c r="I4421" s="679"/>
      <c r="J4421" s="458">
        <v>2.3855</v>
      </c>
      <c r="K4421" s="107"/>
      <c r="L4421" s="11"/>
      <c r="M4421" s="676"/>
    </row>
    <row r="4422" spans="2:13" x14ac:dyDescent="0.2">
      <c r="B4422" s="676"/>
      <c r="C4422" s="677"/>
      <c r="D4422" s="143" t="s">
        <v>2753</v>
      </c>
      <c r="E4422" s="66"/>
      <c r="F4422" s="705">
        <v>1</v>
      </c>
      <c r="G4422" s="619">
        <v>1.4</v>
      </c>
      <c r="H4422" s="679">
        <v>3.67</v>
      </c>
      <c r="I4422" s="679"/>
      <c r="J4422" s="458">
        <v>3.67</v>
      </c>
      <c r="K4422" s="107"/>
      <c r="L4422" s="11"/>
      <c r="M4422" s="676"/>
    </row>
    <row r="4423" spans="2:13" x14ac:dyDescent="0.2">
      <c r="B4423" s="676"/>
      <c r="C4423" s="677"/>
      <c r="D4423" s="143" t="s">
        <v>2661</v>
      </c>
      <c r="E4423" s="66"/>
      <c r="F4423" s="705">
        <v>1</v>
      </c>
      <c r="G4423" s="619">
        <v>1.65</v>
      </c>
      <c r="H4423" s="679">
        <v>3.67</v>
      </c>
      <c r="I4423" s="679"/>
      <c r="J4423" s="458">
        <v>3.67</v>
      </c>
      <c r="K4423" s="107"/>
      <c r="L4423" s="11"/>
      <c r="M4423" s="676"/>
    </row>
    <row r="4424" spans="2:13" x14ac:dyDescent="0.2">
      <c r="B4424" s="676"/>
      <c r="C4424" s="677"/>
      <c r="D4424" s="143" t="s">
        <v>2662</v>
      </c>
      <c r="E4424" s="66"/>
      <c r="F4424" s="705">
        <v>1</v>
      </c>
      <c r="G4424" s="619">
        <v>2.2999999999999998</v>
      </c>
      <c r="H4424" s="679">
        <v>3.67</v>
      </c>
      <c r="I4424" s="679"/>
      <c r="J4424" s="458">
        <v>1.835</v>
      </c>
      <c r="K4424" s="107"/>
      <c r="L4424" s="11"/>
      <c r="M4424" s="676"/>
    </row>
    <row r="4425" spans="2:13" x14ac:dyDescent="0.2">
      <c r="B4425" s="676"/>
      <c r="C4425" s="677"/>
      <c r="D4425" s="143" t="s">
        <v>2663</v>
      </c>
      <c r="E4425" s="66"/>
      <c r="F4425" s="705">
        <v>1</v>
      </c>
      <c r="G4425" s="619">
        <v>1.8</v>
      </c>
      <c r="H4425" s="679">
        <v>3.67</v>
      </c>
      <c r="I4425" s="679"/>
      <c r="J4425" s="458">
        <v>7.8904999999999994</v>
      </c>
      <c r="K4425" s="107"/>
      <c r="L4425" s="11"/>
      <c r="M4425" s="676"/>
    </row>
    <row r="4426" spans="2:13" x14ac:dyDescent="0.2">
      <c r="B4426" s="676"/>
      <c r="C4426" s="677"/>
      <c r="D4426" s="143" t="s">
        <v>2664</v>
      </c>
      <c r="E4426" s="66"/>
      <c r="F4426" s="705">
        <v>1</v>
      </c>
      <c r="G4426" s="619">
        <v>1.65</v>
      </c>
      <c r="H4426" s="679">
        <v>3.67</v>
      </c>
      <c r="I4426" s="679"/>
      <c r="J4426" s="458">
        <v>8.4409999999999989</v>
      </c>
      <c r="K4426" s="107"/>
      <c r="L4426" s="11"/>
      <c r="M4426" s="676"/>
    </row>
    <row r="4427" spans="2:13" x14ac:dyDescent="0.2">
      <c r="B4427" s="676"/>
      <c r="C4427" s="677"/>
      <c r="D4427" s="143" t="s">
        <v>2665</v>
      </c>
      <c r="E4427" s="66"/>
      <c r="F4427" s="705">
        <v>1</v>
      </c>
      <c r="G4427" s="619">
        <v>0.65</v>
      </c>
      <c r="H4427" s="679">
        <v>3.67</v>
      </c>
      <c r="I4427" s="679"/>
      <c r="J4427" s="458">
        <v>8.4409999999999989</v>
      </c>
      <c r="K4427" s="107"/>
      <c r="L4427" s="11"/>
      <c r="M4427" s="676"/>
    </row>
    <row r="4428" spans="2:13" x14ac:dyDescent="0.2">
      <c r="B4428" s="676"/>
      <c r="C4428" s="677"/>
      <c r="D4428" s="143" t="s">
        <v>2666</v>
      </c>
      <c r="E4428" s="66"/>
      <c r="F4428" s="705">
        <v>1</v>
      </c>
      <c r="G4428" s="619">
        <v>1.3</v>
      </c>
      <c r="H4428" s="679">
        <v>3.67</v>
      </c>
      <c r="I4428" s="679"/>
      <c r="J4428" s="458">
        <v>6.6059999999999999</v>
      </c>
      <c r="K4428" s="107"/>
      <c r="L4428" s="11"/>
      <c r="M4428" s="676"/>
    </row>
    <row r="4429" spans="2:13" x14ac:dyDescent="0.2">
      <c r="B4429" s="676"/>
      <c r="C4429" s="677"/>
      <c r="D4429" s="143" t="s">
        <v>2667</v>
      </c>
      <c r="E4429" s="66"/>
      <c r="F4429" s="705">
        <v>1</v>
      </c>
      <c r="G4429" s="619">
        <v>2.15</v>
      </c>
      <c r="H4429" s="679">
        <v>3.67</v>
      </c>
      <c r="I4429" s="679"/>
      <c r="J4429" s="458">
        <v>4.2204999999999995</v>
      </c>
      <c r="K4429" s="107"/>
      <c r="L4429" s="11"/>
      <c r="M4429" s="676"/>
    </row>
    <row r="4430" spans="2:13" x14ac:dyDescent="0.2">
      <c r="B4430" s="676"/>
      <c r="C4430" s="677"/>
      <c r="D4430" s="143" t="s">
        <v>2668</v>
      </c>
      <c r="E4430" s="66"/>
      <c r="F4430" s="705">
        <v>1</v>
      </c>
      <c r="G4430" s="619">
        <v>1.95</v>
      </c>
      <c r="H4430" s="679">
        <v>3.67</v>
      </c>
      <c r="I4430" s="679"/>
      <c r="J4430" s="458">
        <v>2.3855</v>
      </c>
      <c r="K4430" s="107"/>
      <c r="L4430" s="11"/>
      <c r="M4430" s="676"/>
    </row>
    <row r="4431" spans="2:13" x14ac:dyDescent="0.2">
      <c r="B4431" s="676"/>
      <c r="C4431" s="677"/>
      <c r="D4431" s="143" t="s">
        <v>2754</v>
      </c>
      <c r="E4431" s="66"/>
      <c r="F4431" s="705">
        <v>1</v>
      </c>
      <c r="G4431" s="619">
        <v>3.18</v>
      </c>
      <c r="H4431" s="679">
        <v>3.67</v>
      </c>
      <c r="I4431" s="679"/>
      <c r="J4431" s="458">
        <v>3.67</v>
      </c>
      <c r="K4431" s="107"/>
      <c r="L4431" s="11"/>
      <c r="M4431" s="676"/>
    </row>
    <row r="4432" spans="2:13" x14ac:dyDescent="0.2">
      <c r="B4432" s="676"/>
      <c r="C4432" s="677"/>
      <c r="D4432" s="143" t="s">
        <v>2670</v>
      </c>
      <c r="E4432" s="66"/>
      <c r="F4432" s="705">
        <v>1</v>
      </c>
      <c r="G4432" s="619">
        <v>2</v>
      </c>
      <c r="H4432" s="679">
        <v>3.67</v>
      </c>
      <c r="I4432" s="679"/>
      <c r="J4432" s="458">
        <v>3.67</v>
      </c>
      <c r="K4432" s="107"/>
      <c r="L4432" s="11"/>
      <c r="M4432" s="676"/>
    </row>
    <row r="4433" spans="2:13" x14ac:dyDescent="0.2">
      <c r="B4433" s="676"/>
      <c r="C4433" s="677"/>
      <c r="D4433" s="143" t="s">
        <v>2671</v>
      </c>
      <c r="E4433" s="66"/>
      <c r="F4433" s="705">
        <v>1</v>
      </c>
      <c r="G4433" s="619">
        <v>1.95</v>
      </c>
      <c r="H4433" s="679">
        <v>3.67</v>
      </c>
      <c r="I4433" s="679"/>
      <c r="J4433" s="458">
        <v>1.835</v>
      </c>
      <c r="K4433" s="107"/>
      <c r="L4433" s="11"/>
      <c r="M4433" s="676"/>
    </row>
    <row r="4434" spans="2:13" x14ac:dyDescent="0.2">
      <c r="B4434" s="676"/>
      <c r="C4434" s="677"/>
      <c r="D4434" s="143" t="s">
        <v>2672</v>
      </c>
      <c r="E4434" s="66"/>
      <c r="F4434" s="705">
        <v>1</v>
      </c>
      <c r="G4434" s="619">
        <v>1.1499999999999999</v>
      </c>
      <c r="H4434" s="679">
        <v>3.67</v>
      </c>
      <c r="I4434" s="679"/>
      <c r="J4434" s="458">
        <v>7.8904999999999994</v>
      </c>
      <c r="K4434" s="107"/>
      <c r="L4434" s="11"/>
      <c r="M4434" s="676"/>
    </row>
    <row r="4435" spans="2:13" x14ac:dyDescent="0.2">
      <c r="B4435" s="676"/>
      <c r="C4435" s="677"/>
      <c r="D4435" s="143" t="s">
        <v>2673</v>
      </c>
      <c r="E4435" s="66"/>
      <c r="F4435" s="705">
        <v>1</v>
      </c>
      <c r="G4435" s="619">
        <v>2.15</v>
      </c>
      <c r="H4435" s="679">
        <v>3.67</v>
      </c>
      <c r="I4435" s="679"/>
      <c r="J4435" s="458">
        <v>8.4409999999999989</v>
      </c>
      <c r="K4435" s="107"/>
      <c r="L4435" s="11"/>
      <c r="M4435" s="676"/>
    </row>
    <row r="4436" spans="2:13" x14ac:dyDescent="0.2">
      <c r="B4436" s="676"/>
      <c r="C4436" s="677"/>
      <c r="D4436" s="143" t="s">
        <v>2674</v>
      </c>
      <c r="E4436" s="66"/>
      <c r="F4436" s="705">
        <v>1</v>
      </c>
      <c r="G4436" s="619">
        <v>2.2999999999999998</v>
      </c>
      <c r="H4436" s="679">
        <v>3.67</v>
      </c>
      <c r="I4436" s="679"/>
      <c r="J4436" s="458">
        <v>8.4409999999999989</v>
      </c>
      <c r="K4436" s="107"/>
      <c r="L4436" s="11"/>
      <c r="M4436" s="676"/>
    </row>
    <row r="4437" spans="2:13" x14ac:dyDescent="0.2">
      <c r="B4437" s="676"/>
      <c r="C4437" s="677"/>
      <c r="D4437" s="143" t="s">
        <v>2675</v>
      </c>
      <c r="E4437" s="66"/>
      <c r="F4437" s="705">
        <v>1</v>
      </c>
      <c r="G4437" s="619">
        <v>2.2999999999999998</v>
      </c>
      <c r="H4437" s="679">
        <v>3.67</v>
      </c>
      <c r="I4437" s="679"/>
      <c r="J4437" s="458">
        <v>6.6059999999999999</v>
      </c>
      <c r="K4437" s="107"/>
      <c r="L4437" s="11"/>
      <c r="M4437" s="676"/>
    </row>
    <row r="4438" spans="2:13" x14ac:dyDescent="0.2">
      <c r="B4438" s="676"/>
      <c r="C4438" s="677"/>
      <c r="D4438" s="143" t="s">
        <v>2676</v>
      </c>
      <c r="E4438" s="66"/>
      <c r="F4438" s="705">
        <v>1</v>
      </c>
      <c r="G4438" s="619">
        <v>1.95</v>
      </c>
      <c r="H4438" s="679">
        <v>3.67</v>
      </c>
      <c r="I4438" s="679"/>
      <c r="J4438" s="458">
        <v>4.2204999999999995</v>
      </c>
      <c r="K4438" s="107"/>
      <c r="L4438" s="11"/>
      <c r="M4438" s="676"/>
    </row>
    <row r="4439" spans="2:13" x14ac:dyDescent="0.2">
      <c r="B4439" s="676"/>
      <c r="C4439" s="677"/>
      <c r="D4439" s="143" t="s">
        <v>2677</v>
      </c>
      <c r="E4439" s="66"/>
      <c r="F4439" s="705">
        <v>1</v>
      </c>
      <c r="G4439" s="619">
        <v>1</v>
      </c>
      <c r="H4439" s="679">
        <v>3.67</v>
      </c>
      <c r="I4439" s="679"/>
      <c r="J4439" s="458">
        <v>2.3855</v>
      </c>
      <c r="K4439" s="107"/>
      <c r="L4439" s="11"/>
      <c r="M4439" s="676"/>
    </row>
    <row r="4440" spans="2:13" x14ac:dyDescent="0.2">
      <c r="B4440" s="676"/>
      <c r="C4440" s="677" t="s">
        <v>1704</v>
      </c>
      <c r="D4440" s="143" t="s">
        <v>2519</v>
      </c>
      <c r="E4440" s="66"/>
      <c r="F4440" s="705">
        <v>1</v>
      </c>
      <c r="G4440" s="619">
        <v>12</v>
      </c>
      <c r="H4440" s="679">
        <v>3.67</v>
      </c>
      <c r="I4440" s="679"/>
      <c r="J4440" s="458">
        <v>3.67</v>
      </c>
      <c r="K4440" s="107"/>
      <c r="L4440" s="11"/>
      <c r="M4440" s="676"/>
    </row>
    <row r="4441" spans="2:13" x14ac:dyDescent="0.2">
      <c r="B4441" s="676"/>
      <c r="C4441" s="677"/>
      <c r="D4441" s="143" t="s">
        <v>2672</v>
      </c>
      <c r="E4441" s="66"/>
      <c r="F4441" s="705">
        <v>1</v>
      </c>
      <c r="G4441" s="619">
        <v>0.65</v>
      </c>
      <c r="H4441" s="679">
        <v>3.67</v>
      </c>
      <c r="I4441" s="679"/>
      <c r="J4441" s="458">
        <v>7.8904999999999994</v>
      </c>
      <c r="K4441" s="107"/>
      <c r="L4441" s="11"/>
      <c r="M4441" s="676"/>
    </row>
    <row r="4442" spans="2:13" x14ac:dyDescent="0.2">
      <c r="B4442" s="676"/>
      <c r="C4442" s="677"/>
      <c r="D4442" s="143" t="s">
        <v>2673</v>
      </c>
      <c r="E4442" s="66"/>
      <c r="F4442" s="705">
        <v>1</v>
      </c>
      <c r="G4442" s="619">
        <v>0.5</v>
      </c>
      <c r="H4442" s="679">
        <v>3.67</v>
      </c>
      <c r="I4442" s="679"/>
      <c r="J4442" s="458">
        <v>8.4409999999999989</v>
      </c>
      <c r="K4442" s="107"/>
      <c r="L4442" s="11"/>
      <c r="M4442" s="676"/>
    </row>
    <row r="4443" spans="2:13" x14ac:dyDescent="0.2">
      <c r="B4443" s="676"/>
      <c r="C4443" s="677"/>
      <c r="D4443" s="143" t="s">
        <v>2674</v>
      </c>
      <c r="E4443" s="66"/>
      <c r="F4443" s="705">
        <v>1</v>
      </c>
      <c r="G4443" s="619">
        <v>0.65</v>
      </c>
      <c r="H4443" s="679">
        <v>3.67</v>
      </c>
      <c r="I4443" s="679"/>
      <c r="J4443" s="458">
        <v>8.4409999999999989</v>
      </c>
      <c r="K4443" s="107"/>
      <c r="L4443" s="11"/>
      <c r="M4443" s="676"/>
    </row>
    <row r="4444" spans="2:13" x14ac:dyDescent="0.2">
      <c r="B4444" s="676"/>
      <c r="C4444" s="677"/>
      <c r="D4444" s="143" t="s">
        <v>2675</v>
      </c>
      <c r="E4444" s="66"/>
      <c r="F4444" s="705">
        <v>1</v>
      </c>
      <c r="G4444" s="619">
        <v>0.65</v>
      </c>
      <c r="H4444" s="679">
        <v>3.67</v>
      </c>
      <c r="I4444" s="679"/>
      <c r="J4444" s="458">
        <v>6.6059999999999999</v>
      </c>
      <c r="K4444" s="107"/>
      <c r="L4444" s="11"/>
      <c r="M4444" s="676"/>
    </row>
    <row r="4445" spans="2:13" x14ac:dyDescent="0.2">
      <c r="B4445" s="676"/>
      <c r="C4445" s="677"/>
      <c r="D4445" s="143" t="s">
        <v>2676</v>
      </c>
      <c r="E4445" s="66"/>
      <c r="F4445" s="705">
        <v>1</v>
      </c>
      <c r="G4445" s="619">
        <v>1</v>
      </c>
      <c r="H4445" s="679">
        <v>3.67</v>
      </c>
      <c r="I4445" s="679"/>
      <c r="J4445" s="458">
        <v>4.2204999999999995</v>
      </c>
      <c r="K4445" s="107"/>
      <c r="L4445" s="11"/>
      <c r="M4445" s="676"/>
    </row>
    <row r="4446" spans="2:13" x14ac:dyDescent="0.2">
      <c r="B4446" s="676"/>
      <c r="C4446" s="677" t="s">
        <v>1740</v>
      </c>
      <c r="D4446" s="143" t="s">
        <v>2529</v>
      </c>
      <c r="E4446" s="66"/>
      <c r="F4446" s="705">
        <v>1</v>
      </c>
      <c r="G4446" s="619">
        <v>4.6500000000000004</v>
      </c>
      <c r="H4446" s="679">
        <v>3.67</v>
      </c>
      <c r="I4446" s="679"/>
      <c r="J4446" s="458">
        <v>3.67</v>
      </c>
      <c r="K4446" s="107"/>
      <c r="L4446" s="11"/>
      <c r="M4446" s="676"/>
    </row>
    <row r="4447" spans="2:13" x14ac:dyDescent="0.25">
      <c r="B4447" s="728"/>
      <c r="C4447" s="728"/>
      <c r="D4447" s="728"/>
      <c r="E4447" s="728"/>
      <c r="F4447" s="728"/>
      <c r="G4447" s="728"/>
      <c r="H4447" s="728"/>
      <c r="I4447" s="728"/>
      <c r="J4447" s="728"/>
      <c r="K4447" s="728"/>
      <c r="L4447" s="728"/>
      <c r="M4447" s="728"/>
    </row>
    <row r="4448" spans="2:13" x14ac:dyDescent="0.3">
      <c r="B4448" s="676"/>
      <c r="C4448" s="677"/>
      <c r="D4448" s="724" t="s">
        <v>203</v>
      </c>
      <c r="E4448" s="16"/>
      <c r="F4448" s="678"/>
      <c r="G4448" s="619"/>
      <c r="H4448" s="679"/>
      <c r="I4448" s="679"/>
      <c r="J4448" s="527"/>
      <c r="K4448" s="113"/>
      <c r="L4448" s="12"/>
      <c r="M4448" s="676"/>
    </row>
    <row r="4449" spans="2:13" x14ac:dyDescent="0.3">
      <c r="B4449" s="676"/>
      <c r="C4449" s="677"/>
      <c r="D4449" s="690" t="s">
        <v>2755</v>
      </c>
      <c r="E4449" s="700"/>
      <c r="F4449" s="678"/>
      <c r="G4449" s="619"/>
      <c r="H4449" s="715"/>
      <c r="I4449" s="679"/>
      <c r="J4449" s="527"/>
      <c r="K4449" s="113"/>
      <c r="L4449" s="12"/>
      <c r="M4449" s="676"/>
    </row>
    <row r="4450" spans="2:13" x14ac:dyDescent="0.2">
      <c r="B4450" s="676"/>
      <c r="C4450" s="677" t="s">
        <v>1751</v>
      </c>
      <c r="D4450" s="143" t="s">
        <v>1027</v>
      </c>
      <c r="E4450" s="66"/>
      <c r="F4450" s="705">
        <v>1</v>
      </c>
      <c r="G4450" s="619">
        <v>3.5</v>
      </c>
      <c r="H4450" s="679">
        <v>3.67</v>
      </c>
      <c r="I4450" s="679"/>
      <c r="J4450" s="458">
        <v>4.2204999999999995</v>
      </c>
      <c r="K4450" s="107"/>
      <c r="L4450" s="11"/>
      <c r="M4450" s="676"/>
    </row>
    <row r="4451" spans="2:13" x14ac:dyDescent="0.2">
      <c r="B4451" s="676"/>
      <c r="C4451" s="677"/>
      <c r="D4451" s="143" t="s">
        <v>2591</v>
      </c>
      <c r="E4451" s="66"/>
      <c r="F4451" s="705">
        <v>1</v>
      </c>
      <c r="G4451" s="619">
        <v>1</v>
      </c>
      <c r="H4451" s="679">
        <v>3.67</v>
      </c>
      <c r="I4451" s="679"/>
      <c r="J4451" s="458">
        <v>6.0554999999999994</v>
      </c>
      <c r="K4451" s="107"/>
      <c r="L4451" s="11"/>
      <c r="M4451" s="676"/>
    </row>
    <row r="4452" spans="2:13" x14ac:dyDescent="0.2">
      <c r="B4452" s="676"/>
      <c r="C4452" s="677"/>
      <c r="D4452" s="143" t="s">
        <v>2593</v>
      </c>
      <c r="E4452" s="66"/>
      <c r="F4452" s="705">
        <v>1</v>
      </c>
      <c r="G4452" s="619">
        <v>0.85</v>
      </c>
      <c r="H4452" s="679">
        <v>3.67</v>
      </c>
      <c r="I4452" s="679"/>
      <c r="J4452" s="458">
        <v>5.5049999999999999</v>
      </c>
      <c r="K4452" s="107"/>
      <c r="L4452" s="11"/>
      <c r="M4452" s="676"/>
    </row>
    <row r="4453" spans="2:13" x14ac:dyDescent="0.2">
      <c r="B4453" s="676"/>
      <c r="C4453" s="677" t="s">
        <v>1799</v>
      </c>
      <c r="D4453" s="143" t="s">
        <v>1800</v>
      </c>
      <c r="E4453" s="66"/>
      <c r="F4453" s="705">
        <v>1</v>
      </c>
      <c r="G4453" s="619">
        <v>5.0999999999999996</v>
      </c>
      <c r="H4453" s="679">
        <v>3.67</v>
      </c>
      <c r="I4453" s="679"/>
      <c r="J4453" s="458">
        <v>4.2204999999999995</v>
      </c>
      <c r="K4453" s="107"/>
      <c r="L4453" s="11"/>
      <c r="M4453" s="676"/>
    </row>
    <row r="4454" spans="2:13" x14ac:dyDescent="0.2">
      <c r="B4454" s="676"/>
      <c r="C4454" s="677"/>
      <c r="D4454" s="143" t="s">
        <v>2594</v>
      </c>
      <c r="E4454" s="66"/>
      <c r="F4454" s="705">
        <v>1</v>
      </c>
      <c r="G4454" s="619">
        <v>1.1499999999999999</v>
      </c>
      <c r="H4454" s="679">
        <v>3.67</v>
      </c>
      <c r="I4454" s="679"/>
      <c r="J4454" s="458">
        <v>5.5049999999999999</v>
      </c>
      <c r="K4454" s="107"/>
      <c r="L4454" s="11"/>
      <c r="M4454" s="676"/>
    </row>
    <row r="4455" spans="2:13" x14ac:dyDescent="0.2">
      <c r="B4455" s="676"/>
      <c r="C4455" s="677" t="s">
        <v>1823</v>
      </c>
      <c r="D4455" s="143" t="s">
        <v>1824</v>
      </c>
      <c r="E4455" s="66"/>
      <c r="F4455" s="705">
        <v>1</v>
      </c>
      <c r="G4455" s="619">
        <v>3.55</v>
      </c>
      <c r="H4455" s="679">
        <v>3.67</v>
      </c>
      <c r="I4455" s="679"/>
      <c r="J4455" s="458">
        <v>4.2204999999999995</v>
      </c>
      <c r="K4455" s="107"/>
      <c r="L4455" s="11"/>
      <c r="M4455" s="676"/>
    </row>
    <row r="4456" spans="2:13" x14ac:dyDescent="0.2">
      <c r="B4456" s="676"/>
      <c r="C4456" s="677"/>
      <c r="D4456" s="143" t="s">
        <v>2604</v>
      </c>
      <c r="E4456" s="66"/>
      <c r="F4456" s="705">
        <v>1</v>
      </c>
      <c r="G4456" s="619">
        <v>2.15</v>
      </c>
      <c r="H4456" s="679">
        <v>3.67</v>
      </c>
      <c r="I4456" s="679"/>
      <c r="J4456" s="458">
        <v>9.5419999999999998</v>
      </c>
      <c r="K4456" s="107"/>
      <c r="L4456" s="11"/>
      <c r="M4456" s="676"/>
    </row>
    <row r="4457" spans="2:13" x14ac:dyDescent="0.2">
      <c r="B4457" s="676"/>
      <c r="C4457" s="677" t="s">
        <v>1752</v>
      </c>
      <c r="D4457" s="143" t="s">
        <v>1753</v>
      </c>
      <c r="E4457" s="66"/>
      <c r="F4457" s="705">
        <v>1</v>
      </c>
      <c r="G4457" s="619">
        <v>5.35</v>
      </c>
      <c r="H4457" s="679">
        <v>3.67</v>
      </c>
      <c r="I4457" s="679"/>
      <c r="J4457" s="458">
        <v>4.2204999999999995</v>
      </c>
      <c r="K4457" s="107"/>
      <c r="L4457" s="11"/>
      <c r="M4457" s="676"/>
    </row>
    <row r="4458" spans="2:13" x14ac:dyDescent="0.2">
      <c r="B4458" s="676"/>
      <c r="C4458" s="677" t="s">
        <v>2289</v>
      </c>
      <c r="D4458" s="143" t="s">
        <v>2288</v>
      </c>
      <c r="E4458" s="66"/>
      <c r="F4458" s="705">
        <v>1</v>
      </c>
      <c r="G4458" s="619">
        <v>2.7</v>
      </c>
      <c r="H4458" s="679">
        <v>3.67</v>
      </c>
      <c r="I4458" s="679"/>
      <c r="J4458" s="458">
        <v>4.2204999999999995</v>
      </c>
      <c r="K4458" s="107"/>
      <c r="L4458" s="11"/>
      <c r="M4458" s="676"/>
    </row>
    <row r="4459" spans="2:13" x14ac:dyDescent="0.2">
      <c r="B4459" s="676"/>
      <c r="C4459" s="677" t="s">
        <v>1754</v>
      </c>
      <c r="D4459" s="143" t="s">
        <v>177</v>
      </c>
      <c r="E4459" s="66"/>
      <c r="F4459" s="705">
        <v>1</v>
      </c>
      <c r="G4459" s="619">
        <v>2.15</v>
      </c>
      <c r="H4459" s="679">
        <v>3.67</v>
      </c>
      <c r="I4459" s="679"/>
      <c r="J4459" s="458">
        <v>4.2204999999999995</v>
      </c>
      <c r="K4459" s="107"/>
      <c r="L4459" s="11"/>
      <c r="M4459" s="676"/>
    </row>
    <row r="4460" spans="2:13" x14ac:dyDescent="0.2">
      <c r="B4460" s="676"/>
      <c r="C4460" s="677"/>
      <c r="D4460" s="143" t="s">
        <v>2605</v>
      </c>
      <c r="E4460" s="66"/>
      <c r="F4460" s="705">
        <v>1</v>
      </c>
      <c r="G4460" s="619">
        <v>2.15</v>
      </c>
      <c r="H4460" s="679">
        <v>3.67</v>
      </c>
      <c r="I4460" s="679"/>
      <c r="J4460" s="458">
        <v>8.4409999999999989</v>
      </c>
      <c r="K4460" s="107"/>
      <c r="L4460" s="11"/>
      <c r="M4460" s="676"/>
    </row>
    <row r="4461" spans="2:13" x14ac:dyDescent="0.2">
      <c r="B4461" s="676"/>
      <c r="C4461" s="677"/>
      <c r="D4461" s="143" t="s">
        <v>2606</v>
      </c>
      <c r="E4461" s="66"/>
      <c r="F4461" s="705">
        <v>1</v>
      </c>
      <c r="G4461" s="619">
        <v>1.5</v>
      </c>
      <c r="H4461" s="679">
        <v>3.67</v>
      </c>
      <c r="I4461" s="679"/>
      <c r="J4461" s="458">
        <v>8.4409999999999989</v>
      </c>
      <c r="K4461" s="107"/>
      <c r="L4461" s="11"/>
      <c r="M4461" s="676"/>
    </row>
    <row r="4462" spans="2:13" x14ac:dyDescent="0.2">
      <c r="B4462" s="676"/>
      <c r="C4462" s="677"/>
      <c r="D4462" s="143" t="s">
        <v>2607</v>
      </c>
      <c r="E4462" s="66"/>
      <c r="F4462" s="705">
        <v>1</v>
      </c>
      <c r="G4462" s="619">
        <v>2</v>
      </c>
      <c r="H4462" s="679">
        <v>3.67</v>
      </c>
      <c r="I4462" s="679"/>
      <c r="J4462" s="458">
        <v>8.4409999999999989</v>
      </c>
      <c r="K4462" s="107"/>
      <c r="L4462" s="11"/>
      <c r="M4462" s="676"/>
    </row>
    <row r="4463" spans="2:13" x14ac:dyDescent="0.2">
      <c r="B4463" s="676"/>
      <c r="C4463" s="677"/>
      <c r="D4463" s="143" t="s">
        <v>2608</v>
      </c>
      <c r="E4463" s="66"/>
      <c r="F4463" s="705">
        <v>1</v>
      </c>
      <c r="G4463" s="619">
        <v>2.2999999999999998</v>
      </c>
      <c r="H4463" s="679">
        <v>3.67</v>
      </c>
      <c r="I4463" s="679"/>
      <c r="J4463" s="458">
        <v>8.4409999999999989</v>
      </c>
      <c r="K4463" s="107"/>
      <c r="L4463" s="11"/>
      <c r="M4463" s="676"/>
    </row>
    <row r="4464" spans="2:13" x14ac:dyDescent="0.2">
      <c r="B4464" s="676"/>
      <c r="C4464" s="677"/>
      <c r="D4464" s="143" t="s">
        <v>2609</v>
      </c>
      <c r="E4464" s="66"/>
      <c r="F4464" s="705">
        <v>1</v>
      </c>
      <c r="G4464" s="619">
        <v>1.5</v>
      </c>
      <c r="H4464" s="679">
        <v>3.67</v>
      </c>
      <c r="I4464" s="679"/>
      <c r="J4464" s="458">
        <v>8.4409999999999989</v>
      </c>
      <c r="K4464" s="107"/>
      <c r="L4464" s="11"/>
      <c r="M4464" s="676"/>
    </row>
    <row r="4465" spans="2:13" x14ac:dyDescent="0.2">
      <c r="B4465" s="676"/>
      <c r="C4465" s="677"/>
      <c r="D4465" s="143" t="s">
        <v>2610</v>
      </c>
      <c r="E4465" s="66"/>
      <c r="F4465" s="705">
        <v>1</v>
      </c>
      <c r="G4465" s="619">
        <v>1.5</v>
      </c>
      <c r="H4465" s="679">
        <v>3.67</v>
      </c>
      <c r="I4465" s="679"/>
      <c r="J4465" s="458">
        <v>9.7255000000000003</v>
      </c>
      <c r="K4465" s="107"/>
      <c r="L4465" s="11"/>
      <c r="M4465" s="676"/>
    </row>
    <row r="4466" spans="2:13" x14ac:dyDescent="0.2">
      <c r="B4466" s="676"/>
      <c r="C4466" s="677" t="s">
        <v>1829</v>
      </c>
      <c r="D4466" s="143" t="s">
        <v>1830</v>
      </c>
      <c r="E4466" s="66"/>
      <c r="F4466" s="705">
        <v>1</v>
      </c>
      <c r="G4466" s="619">
        <v>2.9</v>
      </c>
      <c r="H4466" s="679">
        <v>3.67</v>
      </c>
      <c r="I4466" s="679"/>
      <c r="J4466" s="458">
        <v>4.2204999999999995</v>
      </c>
      <c r="K4466" s="107"/>
      <c r="L4466" s="11"/>
      <c r="M4466" s="676"/>
    </row>
    <row r="4467" spans="2:13" x14ac:dyDescent="0.2">
      <c r="B4467" s="676"/>
      <c r="C4467" s="677" t="s">
        <v>1831</v>
      </c>
      <c r="D4467" s="143" t="s">
        <v>1832</v>
      </c>
      <c r="E4467" s="66"/>
      <c r="F4467" s="705">
        <v>1</v>
      </c>
      <c r="G4467" s="619">
        <v>1.05</v>
      </c>
      <c r="H4467" s="679">
        <v>3.67</v>
      </c>
      <c r="I4467" s="679"/>
      <c r="J4467" s="458">
        <v>4.2204999999999995</v>
      </c>
      <c r="K4467" s="107"/>
      <c r="L4467" s="11"/>
      <c r="M4467" s="676"/>
    </row>
    <row r="4468" spans="2:13" x14ac:dyDescent="0.2">
      <c r="B4468" s="676"/>
      <c r="C4468" s="677"/>
      <c r="D4468" s="143" t="s">
        <v>2618</v>
      </c>
      <c r="E4468" s="66"/>
      <c r="F4468" s="705">
        <v>1</v>
      </c>
      <c r="G4468" s="619">
        <v>2.2999999999999998</v>
      </c>
      <c r="H4468" s="679">
        <v>3.67</v>
      </c>
      <c r="I4468" s="679"/>
      <c r="J4468" s="458">
        <v>1.835</v>
      </c>
      <c r="K4468" s="107"/>
      <c r="L4468" s="11"/>
      <c r="M4468" s="676"/>
    </row>
    <row r="4469" spans="2:13" x14ac:dyDescent="0.2">
      <c r="B4469" s="676"/>
      <c r="C4469" s="677"/>
      <c r="D4469" s="143" t="s">
        <v>2619</v>
      </c>
      <c r="E4469" s="66"/>
      <c r="F4469" s="705">
        <v>1</v>
      </c>
      <c r="G4469" s="619">
        <v>2.15</v>
      </c>
      <c r="H4469" s="679">
        <v>3.67</v>
      </c>
      <c r="I4469" s="679"/>
      <c r="J4469" s="458">
        <v>7.8904999999999994</v>
      </c>
      <c r="K4469" s="107"/>
      <c r="L4469" s="11"/>
      <c r="M4469" s="676"/>
    </row>
    <row r="4470" spans="2:13" x14ac:dyDescent="0.2">
      <c r="B4470" s="676"/>
      <c r="C4470" s="677"/>
      <c r="D4470" s="143" t="s">
        <v>2620</v>
      </c>
      <c r="E4470" s="66"/>
      <c r="F4470" s="705">
        <v>1</v>
      </c>
      <c r="G4470" s="619">
        <v>1.65</v>
      </c>
      <c r="H4470" s="679">
        <v>3.67</v>
      </c>
      <c r="I4470" s="679"/>
      <c r="J4470" s="458">
        <v>8.4409999999999989</v>
      </c>
      <c r="K4470" s="107"/>
      <c r="L4470" s="11"/>
      <c r="M4470" s="676"/>
    </row>
    <row r="4471" spans="2:13" x14ac:dyDescent="0.2">
      <c r="B4471" s="676"/>
      <c r="C4471" s="677"/>
      <c r="D4471" s="143" t="s">
        <v>2621</v>
      </c>
      <c r="E4471" s="66"/>
      <c r="F4471" s="705">
        <v>1</v>
      </c>
      <c r="G4471" s="619">
        <v>1.8</v>
      </c>
      <c r="H4471" s="679">
        <v>3.67</v>
      </c>
      <c r="I4471" s="679"/>
      <c r="J4471" s="458">
        <v>8.4409999999999989</v>
      </c>
      <c r="K4471" s="107"/>
      <c r="L4471" s="11"/>
      <c r="M4471" s="676"/>
    </row>
    <row r="4472" spans="2:13" x14ac:dyDescent="0.2">
      <c r="B4472" s="676"/>
      <c r="C4472" s="677"/>
      <c r="D4472" s="143" t="s">
        <v>2622</v>
      </c>
      <c r="E4472" s="66"/>
      <c r="F4472" s="705">
        <v>1</v>
      </c>
      <c r="G4472" s="619">
        <v>1.8</v>
      </c>
      <c r="H4472" s="679">
        <v>3.67</v>
      </c>
      <c r="I4472" s="679"/>
      <c r="J4472" s="458">
        <v>6.6059999999999999</v>
      </c>
      <c r="K4472" s="107"/>
      <c r="L4472" s="11"/>
      <c r="M4472" s="676"/>
    </row>
    <row r="4473" spans="2:13" x14ac:dyDescent="0.2">
      <c r="B4473" s="676"/>
      <c r="C4473" s="677"/>
      <c r="D4473" s="143" t="s">
        <v>2623</v>
      </c>
      <c r="E4473" s="66"/>
      <c r="F4473" s="705">
        <v>1</v>
      </c>
      <c r="G4473" s="619">
        <v>2.2999999999999998</v>
      </c>
      <c r="H4473" s="679">
        <v>3.67</v>
      </c>
      <c r="I4473" s="679"/>
      <c r="J4473" s="458">
        <v>4.2204999999999995</v>
      </c>
      <c r="K4473" s="107"/>
      <c r="L4473" s="11"/>
      <c r="M4473" s="676"/>
    </row>
    <row r="4474" spans="2:13" x14ac:dyDescent="0.2">
      <c r="B4474" s="676"/>
      <c r="C4474" s="677"/>
      <c r="D4474" s="143" t="s">
        <v>2624</v>
      </c>
      <c r="E4474" s="66"/>
      <c r="F4474" s="705">
        <v>1</v>
      </c>
      <c r="G4474" s="619">
        <v>1.8</v>
      </c>
      <c r="H4474" s="679">
        <v>3.67</v>
      </c>
      <c r="I4474" s="679"/>
      <c r="J4474" s="458">
        <v>2.3855</v>
      </c>
      <c r="K4474" s="107"/>
      <c r="L4474" s="11"/>
      <c r="M4474" s="676"/>
    </row>
    <row r="4475" spans="2:13" x14ac:dyDescent="0.2">
      <c r="B4475" s="676"/>
      <c r="C4475" s="677" t="s">
        <v>1835</v>
      </c>
      <c r="D4475" s="143" t="s">
        <v>1753</v>
      </c>
      <c r="E4475" s="66"/>
      <c r="F4475" s="705">
        <v>1</v>
      </c>
      <c r="G4475" s="619">
        <v>1.85</v>
      </c>
      <c r="H4475" s="679">
        <v>3.67</v>
      </c>
      <c r="I4475" s="679"/>
      <c r="J4475" s="458">
        <v>4.2204999999999995</v>
      </c>
      <c r="K4475" s="107"/>
      <c r="L4475" s="11"/>
      <c r="M4475" s="676"/>
    </row>
    <row r="4476" spans="2:13" x14ac:dyDescent="0.2">
      <c r="B4476" s="676"/>
      <c r="C4476" s="677"/>
      <c r="D4476" s="143" t="s">
        <v>2625</v>
      </c>
      <c r="E4476" s="66"/>
      <c r="F4476" s="705">
        <v>1</v>
      </c>
      <c r="G4476" s="619">
        <v>1.45</v>
      </c>
      <c r="H4476" s="679">
        <v>3.67</v>
      </c>
      <c r="I4476" s="679"/>
      <c r="J4476" s="458">
        <v>4.2204999999999995</v>
      </c>
      <c r="K4476" s="107"/>
      <c r="L4476" s="11"/>
      <c r="M4476" s="676"/>
    </row>
    <row r="4477" spans="2:13" x14ac:dyDescent="0.2">
      <c r="B4477" s="676"/>
      <c r="C4477" s="677"/>
      <c r="D4477" s="143" t="s">
        <v>2632</v>
      </c>
      <c r="E4477" s="66"/>
      <c r="F4477" s="705">
        <v>1</v>
      </c>
      <c r="G4477" s="619">
        <v>2.2999999999999998</v>
      </c>
      <c r="H4477" s="679">
        <v>3.67</v>
      </c>
      <c r="I4477" s="679"/>
      <c r="J4477" s="458">
        <v>1.835</v>
      </c>
      <c r="K4477" s="107"/>
      <c r="L4477" s="11"/>
      <c r="M4477" s="676"/>
    </row>
    <row r="4478" spans="2:13" x14ac:dyDescent="0.2">
      <c r="B4478" s="676"/>
      <c r="C4478" s="677"/>
      <c r="D4478" s="143" t="s">
        <v>2633</v>
      </c>
      <c r="E4478" s="66"/>
      <c r="F4478" s="705">
        <v>1</v>
      </c>
      <c r="G4478" s="619">
        <v>0.95</v>
      </c>
      <c r="H4478" s="679">
        <v>3.67</v>
      </c>
      <c r="I4478" s="679"/>
      <c r="J4478" s="458">
        <v>7.8904999999999994</v>
      </c>
      <c r="K4478" s="107"/>
      <c r="L4478" s="11"/>
      <c r="M4478" s="676"/>
    </row>
    <row r="4479" spans="2:13" x14ac:dyDescent="0.2">
      <c r="B4479" s="676"/>
      <c r="C4479" s="677"/>
      <c r="D4479" s="143" t="s">
        <v>2634</v>
      </c>
      <c r="E4479" s="66"/>
      <c r="F4479" s="705">
        <v>1</v>
      </c>
      <c r="G4479" s="619">
        <v>2.2000000000000002</v>
      </c>
      <c r="H4479" s="679">
        <v>3.67</v>
      </c>
      <c r="I4479" s="679"/>
      <c r="J4479" s="458">
        <v>8.4409999999999989</v>
      </c>
      <c r="K4479" s="107"/>
      <c r="L4479" s="11"/>
      <c r="M4479" s="676"/>
    </row>
    <row r="4480" spans="2:13" x14ac:dyDescent="0.2">
      <c r="B4480" s="676"/>
      <c r="C4480" s="677"/>
      <c r="D4480" s="143" t="s">
        <v>2635</v>
      </c>
      <c r="E4480" s="66"/>
      <c r="F4480" s="705">
        <v>1</v>
      </c>
      <c r="G4480" s="619">
        <v>1.1499999999999999</v>
      </c>
      <c r="H4480" s="679">
        <v>3.67</v>
      </c>
      <c r="I4480" s="679"/>
      <c r="J4480" s="458">
        <v>8.4409999999999989</v>
      </c>
      <c r="K4480" s="107"/>
      <c r="L4480" s="11"/>
      <c r="M4480" s="676"/>
    </row>
    <row r="4481" spans="2:13" x14ac:dyDescent="0.2">
      <c r="B4481" s="676"/>
      <c r="C4481" s="677"/>
      <c r="D4481" s="143" t="s">
        <v>2636</v>
      </c>
      <c r="E4481" s="66"/>
      <c r="F4481" s="705">
        <v>1</v>
      </c>
      <c r="G4481" s="619">
        <v>2</v>
      </c>
      <c r="H4481" s="679">
        <v>3.67</v>
      </c>
      <c r="I4481" s="679"/>
      <c r="J4481" s="458">
        <v>6.6059999999999999</v>
      </c>
      <c r="K4481" s="107"/>
      <c r="L4481" s="11"/>
      <c r="M4481" s="676"/>
    </row>
    <row r="4482" spans="2:13" x14ac:dyDescent="0.2">
      <c r="B4482" s="676"/>
      <c r="C4482" s="677"/>
      <c r="D4482" s="143" t="s">
        <v>2637</v>
      </c>
      <c r="E4482" s="66"/>
      <c r="F4482" s="705">
        <v>1</v>
      </c>
      <c r="G4482" s="619">
        <v>2.6</v>
      </c>
      <c r="H4482" s="679">
        <v>3.67</v>
      </c>
      <c r="I4482" s="679"/>
      <c r="J4482" s="458">
        <v>4.2204999999999995</v>
      </c>
      <c r="K4482" s="107"/>
      <c r="L4482" s="11"/>
      <c r="M4482" s="676"/>
    </row>
    <row r="4483" spans="2:13" x14ac:dyDescent="0.2">
      <c r="B4483" s="676"/>
      <c r="C4483" s="677"/>
      <c r="D4483" s="143" t="s">
        <v>2638</v>
      </c>
      <c r="E4483" s="66"/>
      <c r="F4483" s="705">
        <v>1</v>
      </c>
      <c r="G4483" s="619">
        <v>1.7</v>
      </c>
      <c r="H4483" s="679">
        <v>3.67</v>
      </c>
      <c r="I4483" s="679"/>
      <c r="J4483" s="458">
        <v>2.3855</v>
      </c>
      <c r="K4483" s="107"/>
      <c r="L4483" s="11"/>
      <c r="M4483" s="676"/>
    </row>
    <row r="4484" spans="2:13" x14ac:dyDescent="0.2">
      <c r="B4484" s="676"/>
      <c r="C4484" s="677" t="s">
        <v>1833</v>
      </c>
      <c r="D4484" s="143" t="s">
        <v>1153</v>
      </c>
      <c r="E4484" s="66"/>
      <c r="F4484" s="705">
        <v>1</v>
      </c>
      <c r="G4484" s="619">
        <v>10.45</v>
      </c>
      <c r="H4484" s="679">
        <v>3.67</v>
      </c>
      <c r="I4484" s="679"/>
      <c r="J4484" s="458">
        <v>4.2204999999999995</v>
      </c>
      <c r="K4484" s="107"/>
      <c r="L4484" s="11"/>
      <c r="M4484" s="676"/>
    </row>
    <row r="4485" spans="2:13" x14ac:dyDescent="0.2">
      <c r="B4485" s="676"/>
      <c r="C4485" s="677"/>
      <c r="D4485" s="143" t="s">
        <v>2646</v>
      </c>
      <c r="E4485" s="66"/>
      <c r="F4485" s="705">
        <v>1</v>
      </c>
      <c r="G4485" s="619">
        <v>1.8</v>
      </c>
      <c r="H4485" s="679">
        <v>3.67</v>
      </c>
      <c r="I4485" s="679"/>
      <c r="J4485" s="458">
        <v>1.835</v>
      </c>
      <c r="K4485" s="107"/>
      <c r="L4485" s="11"/>
      <c r="M4485" s="676"/>
    </row>
    <row r="4486" spans="2:13" x14ac:dyDescent="0.2">
      <c r="B4486" s="676"/>
      <c r="C4486" s="677"/>
      <c r="D4486" s="143" t="s">
        <v>2647</v>
      </c>
      <c r="E4486" s="66"/>
      <c r="F4486" s="705">
        <v>1</v>
      </c>
      <c r="G4486" s="619">
        <v>2.15</v>
      </c>
      <c r="H4486" s="679">
        <v>3.67</v>
      </c>
      <c r="I4486" s="679"/>
      <c r="J4486" s="458">
        <v>7.8904999999999994</v>
      </c>
      <c r="K4486" s="107"/>
      <c r="L4486" s="11"/>
      <c r="M4486" s="676"/>
    </row>
    <row r="4487" spans="2:13" x14ac:dyDescent="0.2">
      <c r="B4487" s="676"/>
      <c r="C4487" s="677"/>
      <c r="D4487" s="143" t="s">
        <v>2648</v>
      </c>
      <c r="E4487" s="66"/>
      <c r="F4487" s="705">
        <v>1</v>
      </c>
      <c r="G4487" s="619">
        <v>2.2000000000000002</v>
      </c>
      <c r="H4487" s="679">
        <v>3.67</v>
      </c>
      <c r="I4487" s="679"/>
      <c r="J4487" s="458">
        <v>8.4409999999999989</v>
      </c>
      <c r="K4487" s="107"/>
      <c r="L4487" s="11"/>
      <c r="M4487" s="676"/>
    </row>
    <row r="4488" spans="2:13" x14ac:dyDescent="0.2">
      <c r="B4488" s="676"/>
      <c r="C4488" s="677"/>
      <c r="D4488" s="143" t="s">
        <v>2650</v>
      </c>
      <c r="E4488" s="66"/>
      <c r="F4488" s="705">
        <v>1</v>
      </c>
      <c r="G4488" s="619">
        <v>1.65</v>
      </c>
      <c r="H4488" s="679">
        <v>3.67</v>
      </c>
      <c r="I4488" s="679"/>
      <c r="J4488" s="458">
        <v>6.6059999999999999</v>
      </c>
      <c r="K4488" s="107"/>
      <c r="L4488" s="11"/>
      <c r="M4488" s="676"/>
    </row>
    <row r="4489" spans="2:13" x14ac:dyDescent="0.2">
      <c r="B4489" s="676"/>
      <c r="C4489" s="677"/>
      <c r="D4489" s="143" t="s">
        <v>2651</v>
      </c>
      <c r="E4489" s="66"/>
      <c r="F4489" s="705">
        <v>1</v>
      </c>
      <c r="G4489" s="619">
        <v>1.9</v>
      </c>
      <c r="H4489" s="679">
        <v>3.67</v>
      </c>
      <c r="I4489" s="679"/>
      <c r="J4489" s="458">
        <v>4.2204999999999995</v>
      </c>
      <c r="K4489" s="107"/>
      <c r="L4489" s="11"/>
      <c r="M4489" s="676"/>
    </row>
    <row r="4490" spans="2:13" x14ac:dyDescent="0.2">
      <c r="B4490" s="676"/>
      <c r="C4490" s="677"/>
      <c r="D4490" s="143" t="s">
        <v>2652</v>
      </c>
      <c r="E4490" s="66"/>
      <c r="F4490" s="705">
        <v>1</v>
      </c>
      <c r="G4490" s="619">
        <v>2.15</v>
      </c>
      <c r="H4490" s="679">
        <v>3.67</v>
      </c>
      <c r="I4490" s="679"/>
      <c r="J4490" s="458">
        <v>2.3855</v>
      </c>
      <c r="K4490" s="107"/>
      <c r="L4490" s="11"/>
      <c r="M4490" s="676"/>
    </row>
    <row r="4491" spans="2:13" x14ac:dyDescent="0.2">
      <c r="B4491" s="676"/>
      <c r="C4491" s="677"/>
      <c r="D4491" s="143" t="s">
        <v>2654</v>
      </c>
      <c r="E4491" s="66"/>
      <c r="F4491" s="705">
        <v>1</v>
      </c>
      <c r="G4491" s="619">
        <v>1.25</v>
      </c>
      <c r="H4491" s="679">
        <v>3.67</v>
      </c>
      <c r="I4491" s="679"/>
      <c r="J4491" s="458">
        <v>1.835</v>
      </c>
      <c r="K4491" s="107"/>
      <c r="L4491" s="11"/>
      <c r="M4491" s="676"/>
    </row>
    <row r="4492" spans="2:13" x14ac:dyDescent="0.2">
      <c r="B4492" s="676"/>
      <c r="C4492" s="677"/>
      <c r="D4492" s="143" t="s">
        <v>2655</v>
      </c>
      <c r="E4492" s="66"/>
      <c r="F4492" s="705">
        <v>1</v>
      </c>
      <c r="G4492" s="619">
        <v>1.8</v>
      </c>
      <c r="H4492" s="679">
        <v>3.67</v>
      </c>
      <c r="I4492" s="679"/>
      <c r="J4492" s="458">
        <v>7.8904999999999994</v>
      </c>
      <c r="K4492" s="107"/>
      <c r="L4492" s="11"/>
      <c r="M4492" s="676"/>
    </row>
    <row r="4493" spans="2:13" x14ac:dyDescent="0.2">
      <c r="B4493" s="676"/>
      <c r="C4493" s="677" t="s">
        <v>2464</v>
      </c>
      <c r="D4493" s="143" t="s">
        <v>2465</v>
      </c>
      <c r="E4493" s="66"/>
      <c r="F4493" s="705">
        <v>1</v>
      </c>
      <c r="G4493" s="619">
        <v>3.95</v>
      </c>
      <c r="H4493" s="679">
        <v>3.67</v>
      </c>
      <c r="I4493" s="679"/>
      <c r="J4493" s="458">
        <v>4.2204999999999995</v>
      </c>
      <c r="K4493" s="107"/>
      <c r="L4493" s="11"/>
      <c r="M4493" s="676"/>
    </row>
    <row r="4494" spans="2:13" x14ac:dyDescent="0.2">
      <c r="B4494" s="676"/>
      <c r="C4494" s="677" t="s">
        <v>1879</v>
      </c>
      <c r="D4494" s="143" t="s">
        <v>351</v>
      </c>
      <c r="E4494" s="66"/>
      <c r="F4494" s="705">
        <v>1</v>
      </c>
      <c r="G4494" s="619">
        <v>3.75</v>
      </c>
      <c r="H4494" s="679">
        <v>3.67</v>
      </c>
      <c r="I4494" s="679"/>
      <c r="J4494" s="458">
        <v>4.2204999999999995</v>
      </c>
      <c r="K4494" s="107"/>
      <c r="L4494" s="11"/>
      <c r="M4494" s="676"/>
    </row>
    <row r="4495" spans="2:13" x14ac:dyDescent="0.2">
      <c r="B4495" s="676"/>
      <c r="C4495" s="677" t="s">
        <v>2471</v>
      </c>
      <c r="D4495" s="143" t="s">
        <v>2449</v>
      </c>
      <c r="E4495" s="66"/>
      <c r="F4495" s="705">
        <v>1</v>
      </c>
      <c r="G4495" s="619">
        <v>6.7</v>
      </c>
      <c r="H4495" s="679">
        <v>3.67</v>
      </c>
      <c r="I4495" s="679"/>
      <c r="J4495" s="458">
        <v>4.2204999999999995</v>
      </c>
      <c r="K4495" s="107"/>
      <c r="L4495" s="11"/>
      <c r="M4495" s="676"/>
    </row>
    <row r="4496" spans="2:13" x14ac:dyDescent="0.2">
      <c r="B4496" s="676"/>
      <c r="C4496" s="677"/>
      <c r="D4496" s="143" t="s">
        <v>2656</v>
      </c>
      <c r="E4496" s="66"/>
      <c r="F4496" s="705">
        <v>1</v>
      </c>
      <c r="G4496" s="619">
        <v>1.1499999999999999</v>
      </c>
      <c r="H4496" s="679">
        <v>3.67</v>
      </c>
      <c r="I4496" s="679"/>
      <c r="J4496" s="458">
        <v>8.4409999999999989</v>
      </c>
      <c r="K4496" s="107"/>
      <c r="L4496" s="11"/>
      <c r="M4496" s="676"/>
    </row>
    <row r="4497" spans="2:13" x14ac:dyDescent="0.2">
      <c r="B4497" s="676"/>
      <c r="C4497" s="677"/>
      <c r="D4497" s="143" t="s">
        <v>2657</v>
      </c>
      <c r="E4497" s="66"/>
      <c r="F4497" s="705">
        <v>1</v>
      </c>
      <c r="G4497" s="619">
        <v>1.5</v>
      </c>
      <c r="H4497" s="679">
        <v>3.67</v>
      </c>
      <c r="I4497" s="679"/>
      <c r="J4497" s="458">
        <v>6.6059999999999999</v>
      </c>
      <c r="K4497" s="107"/>
      <c r="L4497" s="11"/>
      <c r="M4497" s="676"/>
    </row>
    <row r="4498" spans="2:13" x14ac:dyDescent="0.2">
      <c r="B4498" s="676"/>
      <c r="C4498" s="677"/>
      <c r="D4498" s="143" t="s">
        <v>2658</v>
      </c>
      <c r="E4498" s="66"/>
      <c r="F4498" s="705">
        <v>1</v>
      </c>
      <c r="G4498" s="619">
        <v>1.5</v>
      </c>
      <c r="H4498" s="679">
        <v>3.67</v>
      </c>
      <c r="I4498" s="679"/>
      <c r="J4498" s="458">
        <v>4.2204999999999995</v>
      </c>
      <c r="K4498" s="107"/>
      <c r="L4498" s="11"/>
      <c r="M4498" s="676"/>
    </row>
    <row r="4499" spans="2:13" x14ac:dyDescent="0.2">
      <c r="B4499" s="676"/>
      <c r="C4499" s="677"/>
      <c r="D4499" s="143" t="s">
        <v>2659</v>
      </c>
      <c r="E4499" s="66"/>
      <c r="F4499" s="705">
        <v>1</v>
      </c>
      <c r="G4499" s="619">
        <v>2.2999999999999998</v>
      </c>
      <c r="H4499" s="679">
        <v>3.67</v>
      </c>
      <c r="I4499" s="679"/>
      <c r="J4499" s="458">
        <v>2.3855</v>
      </c>
      <c r="K4499" s="107"/>
      <c r="L4499" s="11"/>
      <c r="M4499" s="676"/>
    </row>
    <row r="4500" spans="2:13" x14ac:dyDescent="0.2">
      <c r="B4500" s="676"/>
      <c r="C4500" s="677"/>
      <c r="D4500" s="143" t="s">
        <v>2662</v>
      </c>
      <c r="E4500" s="66"/>
      <c r="F4500" s="705">
        <v>1</v>
      </c>
      <c r="G4500" s="619">
        <v>2.15</v>
      </c>
      <c r="H4500" s="679">
        <v>3.67</v>
      </c>
      <c r="I4500" s="679"/>
      <c r="J4500" s="458">
        <v>1.835</v>
      </c>
      <c r="K4500" s="107"/>
      <c r="L4500" s="11"/>
      <c r="M4500" s="676"/>
    </row>
    <row r="4501" spans="2:13" x14ac:dyDescent="0.2">
      <c r="B4501" s="676"/>
      <c r="C4501" s="677"/>
      <c r="D4501" s="143" t="s">
        <v>2663</v>
      </c>
      <c r="E4501" s="66"/>
      <c r="F4501" s="705">
        <v>1</v>
      </c>
      <c r="G4501" s="619">
        <v>1.9</v>
      </c>
      <c r="H4501" s="679">
        <v>3.67</v>
      </c>
      <c r="I4501" s="679"/>
      <c r="J4501" s="458">
        <v>7.8904999999999994</v>
      </c>
      <c r="K4501" s="107"/>
      <c r="L4501" s="11"/>
      <c r="M4501" s="676"/>
    </row>
    <row r="4502" spans="2:13" x14ac:dyDescent="0.2">
      <c r="B4502" s="676"/>
      <c r="C4502" s="677"/>
      <c r="D4502" s="143" t="s">
        <v>2664</v>
      </c>
      <c r="E4502" s="66"/>
      <c r="F4502" s="705">
        <v>1</v>
      </c>
      <c r="G4502" s="619">
        <v>1.55</v>
      </c>
      <c r="H4502" s="679">
        <v>3.67</v>
      </c>
      <c r="I4502" s="679"/>
      <c r="J4502" s="458">
        <v>8.4409999999999989</v>
      </c>
      <c r="K4502" s="107"/>
      <c r="L4502" s="11"/>
      <c r="M4502" s="676"/>
    </row>
    <row r="4503" spans="2:13" x14ac:dyDescent="0.2">
      <c r="B4503" s="676"/>
      <c r="C4503" s="677"/>
      <c r="D4503" s="143" t="s">
        <v>2665</v>
      </c>
      <c r="E4503" s="66"/>
      <c r="F4503" s="705">
        <v>1</v>
      </c>
      <c r="G4503" s="619">
        <v>1.65</v>
      </c>
      <c r="H4503" s="679">
        <v>3.67</v>
      </c>
      <c r="I4503" s="679"/>
      <c r="J4503" s="458">
        <v>8.4409999999999989</v>
      </c>
      <c r="K4503" s="107"/>
      <c r="L4503" s="11"/>
      <c r="M4503" s="676"/>
    </row>
    <row r="4504" spans="2:13" x14ac:dyDescent="0.2">
      <c r="B4504" s="676"/>
      <c r="C4504" s="677"/>
      <c r="D4504" s="143" t="s">
        <v>2666</v>
      </c>
      <c r="E4504" s="66"/>
      <c r="F4504" s="705">
        <v>1</v>
      </c>
      <c r="G4504" s="619">
        <v>1.1499999999999999</v>
      </c>
      <c r="H4504" s="679">
        <v>3.67</v>
      </c>
      <c r="I4504" s="679"/>
      <c r="J4504" s="458">
        <v>6.6059999999999999</v>
      </c>
      <c r="K4504" s="107"/>
      <c r="L4504" s="11"/>
      <c r="M4504" s="676"/>
    </row>
    <row r="4505" spans="2:13" x14ac:dyDescent="0.2">
      <c r="B4505" s="676"/>
      <c r="C4505" s="677"/>
      <c r="D4505" s="143" t="s">
        <v>2667</v>
      </c>
      <c r="E4505" s="66"/>
      <c r="F4505" s="705">
        <v>1</v>
      </c>
      <c r="G4505" s="619">
        <v>2.15</v>
      </c>
      <c r="H4505" s="679">
        <v>3.67</v>
      </c>
      <c r="I4505" s="679"/>
      <c r="J4505" s="458">
        <v>4.2204999999999995</v>
      </c>
      <c r="K4505" s="107"/>
      <c r="L4505" s="11"/>
      <c r="M4505" s="676"/>
    </row>
    <row r="4506" spans="2:13" x14ac:dyDescent="0.2">
      <c r="B4506" s="676"/>
      <c r="C4506" s="677"/>
      <c r="D4506" s="143" t="s">
        <v>2668</v>
      </c>
      <c r="E4506" s="66"/>
      <c r="F4506" s="705">
        <v>1</v>
      </c>
      <c r="G4506" s="619">
        <v>2.2999999999999998</v>
      </c>
      <c r="H4506" s="679">
        <v>3.67</v>
      </c>
      <c r="I4506" s="679"/>
      <c r="J4506" s="458">
        <v>2.3855</v>
      </c>
      <c r="K4506" s="107"/>
      <c r="L4506" s="11"/>
      <c r="M4506" s="676"/>
    </row>
    <row r="4507" spans="2:13" x14ac:dyDescent="0.2">
      <c r="B4507" s="676"/>
      <c r="C4507" s="677"/>
      <c r="D4507" s="143" t="s">
        <v>2670</v>
      </c>
      <c r="E4507" s="66"/>
      <c r="F4507" s="705">
        <v>1</v>
      </c>
      <c r="G4507" s="619">
        <v>0.85</v>
      </c>
      <c r="H4507" s="679">
        <v>3.67</v>
      </c>
      <c r="I4507" s="679"/>
      <c r="J4507" s="458">
        <v>1.835</v>
      </c>
      <c r="K4507" s="107"/>
      <c r="L4507" s="11"/>
      <c r="M4507" s="676"/>
    </row>
    <row r="4508" spans="2:13" x14ac:dyDescent="0.2">
      <c r="B4508" s="676"/>
      <c r="C4508" s="677"/>
      <c r="D4508" s="143" t="s">
        <v>2671</v>
      </c>
      <c r="E4508" s="66"/>
      <c r="F4508" s="705">
        <v>1</v>
      </c>
      <c r="G4508" s="619">
        <v>2.15</v>
      </c>
      <c r="H4508" s="679">
        <v>3.67</v>
      </c>
      <c r="I4508" s="679"/>
      <c r="J4508" s="458">
        <v>1.835</v>
      </c>
      <c r="K4508" s="107"/>
      <c r="L4508" s="11"/>
      <c r="M4508" s="676"/>
    </row>
    <row r="4509" spans="2:13" x14ac:dyDescent="0.2">
      <c r="B4509" s="676"/>
      <c r="C4509" s="677"/>
      <c r="D4509" s="143" t="s">
        <v>2672</v>
      </c>
      <c r="E4509" s="66"/>
      <c r="F4509" s="705">
        <v>1</v>
      </c>
      <c r="G4509" s="619">
        <v>1.1499999999999999</v>
      </c>
      <c r="H4509" s="679">
        <v>3.67</v>
      </c>
      <c r="I4509" s="679"/>
      <c r="J4509" s="458">
        <v>7.8904999999999994</v>
      </c>
      <c r="K4509" s="107"/>
      <c r="L4509" s="11"/>
      <c r="M4509" s="676"/>
    </row>
    <row r="4510" spans="2:13" x14ac:dyDescent="0.2">
      <c r="B4510" s="676"/>
      <c r="C4510" s="677"/>
      <c r="D4510" s="143" t="s">
        <v>2673</v>
      </c>
      <c r="E4510" s="66"/>
      <c r="F4510" s="705">
        <v>1</v>
      </c>
      <c r="G4510" s="619">
        <v>2.15</v>
      </c>
      <c r="H4510" s="679">
        <v>3.67</v>
      </c>
      <c r="I4510" s="679"/>
      <c r="J4510" s="458">
        <v>8.4409999999999989</v>
      </c>
      <c r="K4510" s="107"/>
      <c r="L4510" s="11"/>
      <c r="M4510" s="676"/>
    </row>
    <row r="4511" spans="2:13" x14ac:dyDescent="0.2">
      <c r="B4511" s="676"/>
      <c r="C4511" s="677"/>
      <c r="D4511" s="143" t="s">
        <v>2674</v>
      </c>
      <c r="E4511" s="66"/>
      <c r="F4511" s="705">
        <v>1</v>
      </c>
      <c r="G4511" s="619">
        <v>1.8</v>
      </c>
      <c r="H4511" s="679">
        <v>3.67</v>
      </c>
      <c r="I4511" s="679"/>
      <c r="J4511" s="458">
        <v>8.4409999999999989</v>
      </c>
      <c r="K4511" s="107"/>
      <c r="L4511" s="11"/>
      <c r="M4511" s="676"/>
    </row>
    <row r="4512" spans="2:13" x14ac:dyDescent="0.2">
      <c r="B4512" s="676"/>
      <c r="C4512" s="677"/>
      <c r="D4512" s="143" t="s">
        <v>2675</v>
      </c>
      <c r="E4512" s="66"/>
      <c r="F4512" s="705">
        <v>1</v>
      </c>
      <c r="G4512" s="619">
        <v>2.15</v>
      </c>
      <c r="H4512" s="679">
        <v>3.67</v>
      </c>
      <c r="I4512" s="679"/>
      <c r="J4512" s="458">
        <v>6.6059999999999999</v>
      </c>
      <c r="K4512" s="107"/>
      <c r="L4512" s="11"/>
      <c r="M4512" s="676"/>
    </row>
    <row r="4513" spans="2:13" x14ac:dyDescent="0.2">
      <c r="B4513" s="676"/>
      <c r="C4513" s="677"/>
      <c r="D4513" s="143" t="s">
        <v>2676</v>
      </c>
      <c r="E4513" s="66"/>
      <c r="F4513" s="705">
        <v>1</v>
      </c>
      <c r="G4513" s="619">
        <v>1.95</v>
      </c>
      <c r="H4513" s="679">
        <v>3.67</v>
      </c>
      <c r="I4513" s="679"/>
      <c r="J4513" s="458">
        <v>4.2204999999999995</v>
      </c>
      <c r="K4513" s="107"/>
      <c r="L4513" s="11"/>
      <c r="M4513" s="676"/>
    </row>
    <row r="4514" spans="2:13" x14ac:dyDescent="0.2">
      <c r="B4514" s="676"/>
      <c r="C4514" s="677"/>
      <c r="D4514" s="143" t="s">
        <v>2677</v>
      </c>
      <c r="E4514" s="66"/>
      <c r="F4514" s="705">
        <v>1</v>
      </c>
      <c r="G4514" s="619">
        <v>0.95</v>
      </c>
      <c r="H4514" s="679">
        <v>3.67</v>
      </c>
      <c r="I4514" s="679"/>
      <c r="J4514" s="458">
        <v>2.3855</v>
      </c>
      <c r="K4514" s="107"/>
      <c r="L4514" s="11"/>
      <c r="M4514" s="676"/>
    </row>
    <row r="4515" spans="2:13" x14ac:dyDescent="0.2">
      <c r="B4515" s="676"/>
      <c r="C4515" s="677" t="s">
        <v>1859</v>
      </c>
      <c r="D4515" s="143" t="s">
        <v>1860</v>
      </c>
      <c r="E4515" s="66"/>
      <c r="F4515" s="705">
        <v>1</v>
      </c>
      <c r="G4515" s="619">
        <v>11.5</v>
      </c>
      <c r="H4515" s="679">
        <v>3.67</v>
      </c>
      <c r="I4515" s="679"/>
      <c r="J4515" s="458">
        <v>1.835</v>
      </c>
      <c r="K4515" s="107"/>
      <c r="L4515" s="11"/>
      <c r="M4515" s="676"/>
    </row>
    <row r="4516" spans="2:13" x14ac:dyDescent="0.2">
      <c r="B4516" s="676"/>
      <c r="C4516" s="677"/>
      <c r="D4516" s="143"/>
      <c r="E4516" s="66"/>
      <c r="F4516" s="705">
        <v>1</v>
      </c>
      <c r="G4516" s="619">
        <v>5.0999999999999996</v>
      </c>
      <c r="H4516" s="679">
        <v>3.67</v>
      </c>
      <c r="I4516" s="679"/>
      <c r="J4516" s="458">
        <v>1.835</v>
      </c>
      <c r="K4516" s="107"/>
      <c r="L4516" s="11"/>
      <c r="M4516" s="676"/>
    </row>
    <row r="4517" spans="2:13" x14ac:dyDescent="0.2">
      <c r="B4517" s="676"/>
      <c r="C4517" s="677"/>
      <c r="D4517" s="143" t="s">
        <v>2756</v>
      </c>
      <c r="E4517" s="66"/>
      <c r="F4517" s="705">
        <v>1</v>
      </c>
      <c r="G4517" s="619">
        <v>1.1499999999999999</v>
      </c>
      <c r="H4517" s="679">
        <v>3.67</v>
      </c>
      <c r="I4517" s="679"/>
      <c r="J4517" s="458">
        <v>1.835</v>
      </c>
      <c r="K4517" s="107"/>
      <c r="L4517" s="11"/>
      <c r="M4517" s="676"/>
    </row>
    <row r="4518" spans="2:13" x14ac:dyDescent="0.2">
      <c r="B4518" s="676"/>
      <c r="C4518" s="677"/>
      <c r="D4518" s="143" t="s">
        <v>2678</v>
      </c>
      <c r="E4518" s="66"/>
      <c r="F4518" s="705">
        <v>1</v>
      </c>
      <c r="G4518" s="619">
        <v>1.8</v>
      </c>
      <c r="H4518" s="679">
        <v>3.67</v>
      </c>
      <c r="I4518" s="679"/>
      <c r="J4518" s="458">
        <v>7.8904999999999994</v>
      </c>
      <c r="K4518" s="107"/>
      <c r="L4518" s="11"/>
      <c r="M4518" s="676"/>
    </row>
    <row r="4519" spans="2:13" x14ac:dyDescent="0.2">
      <c r="B4519" s="676"/>
      <c r="C4519" s="677"/>
      <c r="D4519" s="143" t="s">
        <v>2679</v>
      </c>
      <c r="E4519" s="66"/>
      <c r="F4519" s="705">
        <v>1</v>
      </c>
      <c r="G4519" s="619">
        <v>1.3</v>
      </c>
      <c r="H4519" s="679">
        <v>3.67</v>
      </c>
      <c r="I4519" s="679"/>
      <c r="J4519" s="458">
        <v>8.4409999999999989</v>
      </c>
      <c r="K4519" s="107"/>
      <c r="L4519" s="11"/>
      <c r="M4519" s="676"/>
    </row>
    <row r="4520" spans="2:13" x14ac:dyDescent="0.2">
      <c r="B4520" s="676"/>
      <c r="C4520" s="677"/>
      <c r="D4520" s="143" t="s">
        <v>2680</v>
      </c>
      <c r="E4520" s="66"/>
      <c r="F4520" s="705">
        <v>1</v>
      </c>
      <c r="G4520" s="619">
        <v>1.8</v>
      </c>
      <c r="H4520" s="679">
        <v>3.67</v>
      </c>
      <c r="I4520" s="679"/>
      <c r="J4520" s="458">
        <v>8.4409999999999989</v>
      </c>
      <c r="K4520" s="107"/>
      <c r="L4520" s="11"/>
      <c r="M4520" s="676"/>
    </row>
    <row r="4521" spans="2:13" x14ac:dyDescent="0.2">
      <c r="B4521" s="676"/>
      <c r="C4521" s="677"/>
      <c r="D4521" s="143" t="s">
        <v>2681</v>
      </c>
      <c r="E4521" s="66"/>
      <c r="F4521" s="705">
        <v>1</v>
      </c>
      <c r="G4521" s="619">
        <v>1.8</v>
      </c>
      <c r="H4521" s="679">
        <v>3.67</v>
      </c>
      <c r="I4521" s="679"/>
      <c r="J4521" s="458">
        <v>6.6059999999999999</v>
      </c>
      <c r="K4521" s="107"/>
      <c r="L4521" s="11"/>
      <c r="M4521" s="676"/>
    </row>
    <row r="4522" spans="2:13" x14ac:dyDescent="0.2">
      <c r="B4522" s="676"/>
      <c r="C4522" s="677"/>
      <c r="D4522" s="143" t="s">
        <v>2682</v>
      </c>
      <c r="E4522" s="66"/>
      <c r="F4522" s="705">
        <v>1</v>
      </c>
      <c r="G4522" s="619">
        <v>1.65</v>
      </c>
      <c r="H4522" s="679">
        <v>3.67</v>
      </c>
      <c r="I4522" s="679"/>
      <c r="J4522" s="458">
        <v>4.2204999999999995</v>
      </c>
      <c r="K4522" s="107"/>
      <c r="L4522" s="11"/>
      <c r="M4522" s="676"/>
    </row>
    <row r="4523" spans="2:13" x14ac:dyDescent="0.2">
      <c r="B4523" s="676"/>
      <c r="C4523" s="677" t="s">
        <v>1898</v>
      </c>
      <c r="D4523" s="143" t="s">
        <v>1271</v>
      </c>
      <c r="E4523" s="66"/>
      <c r="F4523" s="705">
        <v>1</v>
      </c>
      <c r="G4523" s="619">
        <v>4.6500000000000004</v>
      </c>
      <c r="H4523" s="679">
        <v>3.67</v>
      </c>
      <c r="I4523" s="679"/>
      <c r="J4523" s="458">
        <v>2.3855</v>
      </c>
      <c r="K4523" s="107"/>
      <c r="L4523" s="11"/>
      <c r="M4523" s="676"/>
    </row>
    <row r="4524" spans="2:13" x14ac:dyDescent="0.25">
      <c r="B4524" s="728"/>
      <c r="C4524" s="728"/>
      <c r="D4524" s="728"/>
      <c r="E4524" s="728"/>
      <c r="F4524" s="728"/>
      <c r="G4524" s="728"/>
      <c r="H4524" s="728"/>
      <c r="I4524" s="728"/>
      <c r="J4524" s="728"/>
      <c r="K4524" s="728"/>
      <c r="L4524" s="728"/>
      <c r="M4524" s="728"/>
    </row>
    <row r="4525" spans="2:13" x14ac:dyDescent="0.3">
      <c r="B4525" s="676"/>
      <c r="C4525" s="677"/>
      <c r="D4525" s="724" t="s">
        <v>206</v>
      </c>
      <c r="E4525" s="16"/>
      <c r="F4525" s="678"/>
      <c r="G4525" s="619"/>
      <c r="H4525" s="679"/>
      <c r="I4525" s="679"/>
      <c r="J4525" s="527"/>
      <c r="K4525" s="113"/>
      <c r="L4525" s="12"/>
      <c r="M4525" s="676"/>
    </row>
    <row r="4526" spans="2:13" x14ac:dyDescent="0.3">
      <c r="B4526" s="676"/>
      <c r="C4526" s="677"/>
      <c r="D4526" s="690" t="s">
        <v>2757</v>
      </c>
      <c r="E4526" s="700"/>
      <c r="F4526" s="678"/>
      <c r="G4526" s="619"/>
      <c r="H4526" s="715"/>
      <c r="I4526" s="679"/>
      <c r="J4526" s="527"/>
      <c r="K4526" s="113"/>
      <c r="L4526" s="12"/>
      <c r="M4526" s="676"/>
    </row>
    <row r="4527" spans="2:13" x14ac:dyDescent="0.2">
      <c r="B4527" s="676"/>
      <c r="C4527" s="677" t="s">
        <v>1934</v>
      </c>
      <c r="D4527" s="143" t="s">
        <v>1027</v>
      </c>
      <c r="E4527" s="66"/>
      <c r="F4527" s="705">
        <v>1</v>
      </c>
      <c r="G4527" s="619">
        <v>3.5</v>
      </c>
      <c r="H4527" s="679">
        <v>2.2999999999999998</v>
      </c>
      <c r="I4527" s="679"/>
      <c r="J4527" s="458">
        <v>4.2204999999999995</v>
      </c>
      <c r="K4527" s="107"/>
      <c r="L4527" s="11"/>
      <c r="M4527" s="676"/>
    </row>
    <row r="4528" spans="2:13" x14ac:dyDescent="0.2">
      <c r="B4528" s="676"/>
      <c r="C4528" s="677"/>
      <c r="D4528" s="143" t="s">
        <v>2604</v>
      </c>
      <c r="E4528" s="66"/>
      <c r="F4528" s="705">
        <v>1</v>
      </c>
      <c r="G4528" s="619">
        <v>2.1</v>
      </c>
      <c r="H4528" s="679">
        <v>2.2999999999999998</v>
      </c>
      <c r="I4528" s="679"/>
      <c r="J4528" s="458">
        <v>9.5419999999999998</v>
      </c>
      <c r="K4528" s="107"/>
      <c r="L4528" s="11"/>
      <c r="M4528" s="676"/>
    </row>
    <row r="4529" spans="2:13" x14ac:dyDescent="0.2">
      <c r="B4529" s="676"/>
      <c r="C4529" s="677" t="s">
        <v>1943</v>
      </c>
      <c r="D4529" s="143" t="s">
        <v>1860</v>
      </c>
      <c r="E4529" s="66"/>
      <c r="F4529" s="705">
        <v>1</v>
      </c>
      <c r="G4529" s="619">
        <v>12.85</v>
      </c>
      <c r="H4529" s="679">
        <v>2.6</v>
      </c>
      <c r="I4529" s="679"/>
      <c r="J4529" s="458">
        <v>8.4409999999999989</v>
      </c>
      <c r="K4529" s="107"/>
      <c r="L4529" s="11"/>
      <c r="M4529" s="676"/>
    </row>
    <row r="4530" spans="2:13" x14ac:dyDescent="0.2">
      <c r="B4530" s="676"/>
      <c r="C4530" s="677"/>
      <c r="D4530" s="143" t="s">
        <v>2671</v>
      </c>
      <c r="E4530" s="66"/>
      <c r="F4530" s="705">
        <v>1</v>
      </c>
      <c r="G4530" s="619">
        <v>2.1</v>
      </c>
      <c r="H4530" s="679">
        <v>2.6</v>
      </c>
      <c r="I4530" s="679"/>
      <c r="J4530" s="458">
        <v>8.4409999999999989</v>
      </c>
      <c r="K4530" s="107"/>
      <c r="L4530" s="11"/>
      <c r="M4530" s="676"/>
    </row>
    <row r="4531" spans="2:13" x14ac:dyDescent="0.2">
      <c r="B4531" s="676"/>
      <c r="C4531" s="677" t="s">
        <v>2554</v>
      </c>
      <c r="D4531" s="143" t="s">
        <v>2758</v>
      </c>
      <c r="E4531" s="66"/>
      <c r="F4531" s="705">
        <v>1</v>
      </c>
      <c r="G4531" s="619">
        <v>14.3</v>
      </c>
      <c r="H4531" s="679">
        <v>2.2999999999999998</v>
      </c>
      <c r="I4531" s="679"/>
      <c r="J4531" s="458">
        <v>8.4409999999999989</v>
      </c>
      <c r="K4531" s="107"/>
      <c r="L4531" s="11"/>
      <c r="M4531" s="676"/>
    </row>
    <row r="4532" spans="2:13" x14ac:dyDescent="0.2">
      <c r="B4532" s="676"/>
      <c r="C4532" s="677"/>
      <c r="D4532" s="143" t="s">
        <v>2297</v>
      </c>
      <c r="E4532" s="66"/>
      <c r="F4532" s="705">
        <v>-1</v>
      </c>
      <c r="G4532" s="619">
        <v>1</v>
      </c>
      <c r="H4532" s="679">
        <v>2.1</v>
      </c>
      <c r="I4532" s="679"/>
      <c r="J4532" s="458">
        <v>8.4409999999999989</v>
      </c>
      <c r="K4532" s="107"/>
      <c r="L4532" s="11"/>
      <c r="M4532" s="676"/>
    </row>
    <row r="4533" spans="2:13" x14ac:dyDescent="0.2">
      <c r="B4533" s="676"/>
      <c r="C4533" s="677"/>
      <c r="D4533" s="143"/>
      <c r="E4533" s="66"/>
      <c r="F4533" s="705">
        <v>1</v>
      </c>
      <c r="G4533" s="619">
        <v>16.399999999999999</v>
      </c>
      <c r="H4533" s="679">
        <v>2.2999999999999998</v>
      </c>
      <c r="I4533" s="679"/>
      <c r="J4533" s="458">
        <v>8.4409999999999989</v>
      </c>
      <c r="K4533" s="107"/>
      <c r="L4533" s="11"/>
      <c r="M4533" s="676"/>
    </row>
    <row r="4534" spans="2:13" x14ac:dyDescent="0.2">
      <c r="B4534" s="676"/>
      <c r="C4534" s="677"/>
      <c r="D4534" s="143" t="s">
        <v>2297</v>
      </c>
      <c r="E4534" s="66"/>
      <c r="F4534" s="705">
        <v>-1</v>
      </c>
      <c r="G4534" s="619">
        <v>1</v>
      </c>
      <c r="H4534" s="679">
        <v>2.1</v>
      </c>
      <c r="I4534" s="679"/>
      <c r="J4534" s="458">
        <v>8.4409999999999989</v>
      </c>
      <c r="K4534" s="107"/>
      <c r="L4534" s="11"/>
      <c r="M4534" s="676"/>
    </row>
    <row r="4535" spans="2:13" x14ac:dyDescent="0.2">
      <c r="B4535" s="676"/>
      <c r="C4535" s="677" t="s">
        <v>1940</v>
      </c>
      <c r="D4535" s="143" t="s">
        <v>2758</v>
      </c>
      <c r="E4535" s="66"/>
      <c r="F4535" s="705">
        <v>1</v>
      </c>
      <c r="G4535" s="619">
        <v>18.5</v>
      </c>
      <c r="H4535" s="679">
        <v>2.2999999999999998</v>
      </c>
      <c r="I4535" s="679"/>
      <c r="J4535" s="458">
        <v>8.4409999999999989</v>
      </c>
      <c r="K4535" s="107"/>
      <c r="L4535" s="11"/>
      <c r="M4535" s="676"/>
    </row>
    <row r="4536" spans="2:13" x14ac:dyDescent="0.2">
      <c r="B4536" s="676"/>
      <c r="C4536" s="677"/>
      <c r="D4536" s="143" t="s">
        <v>2297</v>
      </c>
      <c r="E4536" s="66"/>
      <c r="F4536" s="705">
        <v>-1</v>
      </c>
      <c r="G4536" s="619">
        <v>1</v>
      </c>
      <c r="H4536" s="679">
        <v>2.1</v>
      </c>
      <c r="I4536" s="679"/>
      <c r="J4536" s="458">
        <v>8.4409999999999989</v>
      </c>
      <c r="K4536" s="107"/>
      <c r="L4536" s="11"/>
      <c r="M4536" s="676"/>
    </row>
    <row r="4537" spans="2:13" x14ac:dyDescent="0.2">
      <c r="B4537" s="676"/>
      <c r="C4537" s="677"/>
      <c r="D4537" s="143"/>
      <c r="E4537" s="66"/>
      <c r="F4537" s="705">
        <v>1</v>
      </c>
      <c r="G4537" s="619">
        <v>6.15</v>
      </c>
      <c r="H4537" s="679">
        <v>2.2999999999999998</v>
      </c>
      <c r="I4537" s="679"/>
      <c r="J4537" s="458">
        <v>8.4409999999999989</v>
      </c>
      <c r="K4537" s="107"/>
      <c r="L4537" s="11"/>
      <c r="M4537" s="676"/>
    </row>
    <row r="4538" spans="2:13" x14ac:dyDescent="0.2">
      <c r="B4538" s="676"/>
      <c r="C4538" s="677"/>
      <c r="D4538" s="143" t="s">
        <v>2297</v>
      </c>
      <c r="E4538" s="66"/>
      <c r="F4538" s="705">
        <v>-1</v>
      </c>
      <c r="G4538" s="619">
        <v>1</v>
      </c>
      <c r="H4538" s="679">
        <v>2.1</v>
      </c>
      <c r="I4538" s="679"/>
      <c r="J4538" s="458">
        <v>8.4409999999999989</v>
      </c>
      <c r="K4538" s="107"/>
      <c r="L4538" s="11"/>
      <c r="M4538" s="676"/>
    </row>
    <row r="4539" spans="2:13" x14ac:dyDescent="0.2">
      <c r="B4539" s="676"/>
      <c r="C4539" s="677" t="s">
        <v>2555</v>
      </c>
      <c r="D4539" s="143" t="s">
        <v>2758</v>
      </c>
      <c r="E4539" s="66"/>
      <c r="F4539" s="705">
        <v>1</v>
      </c>
      <c r="G4539" s="619">
        <v>13</v>
      </c>
      <c r="H4539" s="679">
        <v>2.2999999999999998</v>
      </c>
      <c r="I4539" s="679"/>
      <c r="J4539" s="458">
        <v>8.4409999999999989</v>
      </c>
      <c r="K4539" s="107"/>
      <c r="L4539" s="11"/>
      <c r="M4539" s="676"/>
    </row>
    <row r="4540" spans="2:13" x14ac:dyDescent="0.2">
      <c r="B4540" s="676"/>
      <c r="C4540" s="677"/>
      <c r="D4540" s="143" t="s">
        <v>2297</v>
      </c>
      <c r="E4540" s="66"/>
      <c r="F4540" s="705">
        <v>-1</v>
      </c>
      <c r="G4540" s="619">
        <v>1</v>
      </c>
      <c r="H4540" s="679">
        <v>2.1</v>
      </c>
      <c r="I4540" s="679"/>
      <c r="J4540" s="458">
        <v>8.4409999999999989</v>
      </c>
      <c r="K4540" s="107"/>
      <c r="L4540" s="11"/>
      <c r="M4540" s="676"/>
    </row>
    <row r="4541" spans="2:13" x14ac:dyDescent="0.2">
      <c r="B4541" s="676"/>
      <c r="C4541" s="677"/>
      <c r="D4541" s="143"/>
      <c r="E4541" s="66"/>
      <c r="F4541" s="705">
        <v>1</v>
      </c>
      <c r="G4541" s="619">
        <v>7.55</v>
      </c>
      <c r="H4541" s="679">
        <v>2.2999999999999998</v>
      </c>
      <c r="I4541" s="679"/>
      <c r="J4541" s="458">
        <v>8.4409999999999989</v>
      </c>
      <c r="K4541" s="107"/>
      <c r="L4541" s="11"/>
      <c r="M4541" s="676"/>
    </row>
    <row r="4542" spans="2:13" x14ac:dyDescent="0.2">
      <c r="B4542" s="676"/>
      <c r="C4542" s="677"/>
      <c r="D4542" s="143" t="s">
        <v>2297</v>
      </c>
      <c r="E4542" s="66"/>
      <c r="F4542" s="705">
        <v>-1</v>
      </c>
      <c r="G4542" s="619">
        <v>1</v>
      </c>
      <c r="H4542" s="679">
        <v>2.1</v>
      </c>
      <c r="I4542" s="679"/>
      <c r="J4542" s="458">
        <v>8.4409999999999989</v>
      </c>
      <c r="K4542" s="107"/>
      <c r="L4542" s="11"/>
      <c r="M4542" s="676"/>
    </row>
    <row r="4543" spans="2:13" x14ac:dyDescent="0.2">
      <c r="B4543" s="676"/>
      <c r="C4543" s="677"/>
      <c r="D4543" s="143" t="s">
        <v>2624</v>
      </c>
      <c r="E4543" s="66"/>
      <c r="F4543" s="705">
        <v>1</v>
      </c>
      <c r="G4543" s="619">
        <v>2.6</v>
      </c>
      <c r="H4543" s="679">
        <v>2.6</v>
      </c>
      <c r="I4543" s="679"/>
      <c r="J4543" s="458">
        <v>9.5419999999999998</v>
      </c>
      <c r="K4543" s="107"/>
      <c r="L4543" s="11"/>
      <c r="M4543" s="676"/>
    </row>
    <row r="4544" spans="2:13" x14ac:dyDescent="0.2">
      <c r="B4544" s="676"/>
      <c r="C4544" s="677"/>
      <c r="D4544" s="143" t="s">
        <v>2625</v>
      </c>
      <c r="E4544" s="66"/>
      <c r="F4544" s="705">
        <v>1</v>
      </c>
      <c r="G4544" s="619">
        <v>1.95</v>
      </c>
      <c r="H4544" s="679">
        <v>2.6</v>
      </c>
      <c r="I4544" s="679"/>
      <c r="J4544" s="458">
        <v>9.5419999999999998</v>
      </c>
      <c r="K4544" s="107"/>
      <c r="L4544" s="11"/>
      <c r="M4544" s="676"/>
    </row>
    <row r="4545" spans="2:13" x14ac:dyDescent="0.2">
      <c r="B4545" s="676"/>
      <c r="C4545" s="677" t="s">
        <v>1938</v>
      </c>
      <c r="D4545" s="143" t="s">
        <v>1153</v>
      </c>
      <c r="E4545" s="66"/>
      <c r="F4545" s="705">
        <v>1</v>
      </c>
      <c r="G4545" s="619">
        <v>11.75</v>
      </c>
      <c r="H4545" s="679">
        <v>2.6</v>
      </c>
      <c r="I4545" s="679"/>
      <c r="J4545" s="458">
        <v>4.2204999999999995</v>
      </c>
      <c r="K4545" s="107"/>
      <c r="L4545" s="11"/>
      <c r="M4545" s="676"/>
    </row>
    <row r="4546" spans="2:13" x14ac:dyDescent="0.2">
      <c r="B4546" s="676"/>
      <c r="C4546" s="677"/>
      <c r="D4546" s="143" t="s">
        <v>2676</v>
      </c>
      <c r="E4546" s="66"/>
      <c r="F4546" s="705">
        <v>1</v>
      </c>
      <c r="G4546" s="619">
        <v>2.1</v>
      </c>
      <c r="H4546" s="679">
        <v>2.6</v>
      </c>
      <c r="I4546" s="679"/>
      <c r="J4546" s="458">
        <v>9.5419999999999998</v>
      </c>
      <c r="K4546" s="107"/>
      <c r="L4546" s="11"/>
      <c r="M4546" s="676"/>
    </row>
    <row r="4547" spans="2:13" x14ac:dyDescent="0.2">
      <c r="B4547" s="676"/>
      <c r="C4547" s="677"/>
      <c r="D4547" s="143" t="s">
        <v>2677</v>
      </c>
      <c r="E4547" s="66"/>
      <c r="F4547" s="705">
        <v>1</v>
      </c>
      <c r="G4547" s="619">
        <v>1.25</v>
      </c>
      <c r="H4547" s="679">
        <v>2.6</v>
      </c>
      <c r="I4547" s="679"/>
      <c r="J4547" s="458">
        <v>9.5419999999999998</v>
      </c>
      <c r="K4547" s="107"/>
      <c r="L4547" s="11"/>
      <c r="M4547" s="676"/>
    </row>
    <row r="4548" spans="2:13" x14ac:dyDescent="0.2">
      <c r="B4548" s="676"/>
      <c r="C4548" s="677"/>
      <c r="D4548" s="143" t="s">
        <v>2682</v>
      </c>
      <c r="E4548" s="66"/>
      <c r="F4548" s="705">
        <v>1</v>
      </c>
      <c r="G4548" s="619">
        <v>1</v>
      </c>
      <c r="H4548" s="679">
        <v>2.6</v>
      </c>
      <c r="I4548" s="679"/>
      <c r="J4548" s="458">
        <v>9.5419999999999998</v>
      </c>
      <c r="K4548" s="107"/>
      <c r="L4548" s="11"/>
      <c r="M4548" s="676"/>
    </row>
    <row r="4549" spans="2:13" x14ac:dyDescent="0.2">
      <c r="B4549" s="676"/>
      <c r="C4549" s="677" t="s">
        <v>1938</v>
      </c>
      <c r="D4549" s="143" t="s">
        <v>1153</v>
      </c>
      <c r="E4549" s="66"/>
      <c r="F4549" s="705">
        <v>1</v>
      </c>
      <c r="G4549" s="619">
        <v>4.6500000000000004</v>
      </c>
      <c r="H4549" s="679">
        <v>2.6</v>
      </c>
      <c r="I4549" s="679"/>
      <c r="J4549" s="458">
        <v>4.2204999999999995</v>
      </c>
      <c r="K4549" s="107"/>
      <c r="L4549" s="11"/>
      <c r="M4549" s="676"/>
    </row>
    <row r="4550" spans="2:13" x14ac:dyDescent="0.3">
      <c r="B4550" s="676"/>
      <c r="C4550" s="725"/>
      <c r="D4550" s="118"/>
      <c r="E4550" s="699"/>
      <c r="F4550" s="705"/>
      <c r="G4550" s="619"/>
      <c r="H4550" s="715"/>
      <c r="I4550" s="679"/>
      <c r="J4550" s="527"/>
      <c r="K4550" s="107"/>
      <c r="L4550" s="11"/>
      <c r="M4550" s="676"/>
    </row>
    <row r="4551" spans="2:13" x14ac:dyDescent="0.3">
      <c r="B4551" s="676"/>
      <c r="C4551" s="725"/>
      <c r="D4551" s="117"/>
      <c r="E4551" s="66"/>
      <c r="F4551" s="705"/>
      <c r="G4551" s="619"/>
      <c r="H4551" s="715"/>
      <c r="I4551" s="679"/>
      <c r="J4551" s="527"/>
      <c r="K4551" s="107"/>
      <c r="L4551" s="11"/>
      <c r="M4551" s="676"/>
    </row>
    <row r="4552" spans="2:13" x14ac:dyDescent="0.25">
      <c r="B4552" s="676"/>
      <c r="C4552" s="2008"/>
      <c r="D4552" s="2009"/>
      <c r="E4552" s="2009"/>
      <c r="F4552" s="2009"/>
      <c r="G4552" s="2009"/>
      <c r="H4552" s="2009"/>
      <c r="I4552" s="2009"/>
      <c r="J4552" s="2009"/>
      <c r="K4552" s="2009"/>
      <c r="L4552" s="2010"/>
      <c r="M4552" s="676"/>
    </row>
    <row r="4553" spans="2:13" x14ac:dyDescent="0.25">
      <c r="B4553" s="676"/>
      <c r="C4553" s="731" t="str">
        <f>RESUMEN!C27</f>
        <v>03.02.02.04</v>
      </c>
      <c r="D4553" s="731" t="str">
        <f>RESUMEN!D27</f>
        <v>TARRAJEO DE VIGAS C/MORT C:A 1:5, e=1.5 CM</v>
      </c>
      <c r="E4553" s="728"/>
      <c r="F4553" s="728"/>
      <c r="G4553" s="728"/>
      <c r="H4553" s="728"/>
      <c r="I4553" s="728"/>
      <c r="J4553" s="728"/>
      <c r="K4553" s="728"/>
      <c r="L4553" s="728"/>
      <c r="M4553" s="676"/>
    </row>
    <row r="4554" spans="2:13" x14ac:dyDescent="0.25">
      <c r="B4554" s="676"/>
      <c r="C4554" s="684" t="s">
        <v>1</v>
      </c>
      <c r="D4554" s="691" t="s">
        <v>2</v>
      </c>
      <c r="E4554" s="691" t="s">
        <v>239</v>
      </c>
      <c r="F4554" s="706" t="s">
        <v>58</v>
      </c>
      <c r="G4554" s="713" t="s">
        <v>52</v>
      </c>
      <c r="H4554" s="713" t="s">
        <v>47</v>
      </c>
      <c r="I4554" s="713" t="s">
        <v>48</v>
      </c>
      <c r="J4554" s="713" t="s">
        <v>49</v>
      </c>
      <c r="K4554" s="93" t="s">
        <v>50</v>
      </c>
      <c r="L4554" s="721"/>
      <c r="M4554" s="676"/>
    </row>
    <row r="4555" spans="2:13" x14ac:dyDescent="0.25">
      <c r="B4555" s="676"/>
      <c r="C4555" s="688"/>
      <c r="D4555" s="697"/>
      <c r="E4555" s="202"/>
      <c r="F4555" s="709"/>
      <c r="G4555" s="707"/>
      <c r="H4555" s="717"/>
      <c r="I4555" s="707"/>
      <c r="J4555" s="717"/>
      <c r="K4555" s="145">
        <f>+SUM(J4556:J4925)</f>
        <v>4520.4100000000017</v>
      </c>
      <c r="L4555" s="722"/>
      <c r="M4555" s="676"/>
    </row>
    <row r="4556" spans="2:13" x14ac:dyDescent="0.25">
      <c r="B4556" s="676"/>
      <c r="C4556" s="689"/>
      <c r="D4556" s="698"/>
      <c r="E4556" s="64"/>
      <c r="F4556" s="711"/>
      <c r="G4556" s="714"/>
      <c r="H4556" s="620"/>
      <c r="I4556" s="620"/>
      <c r="J4556" s="527"/>
      <c r="K4556" s="127"/>
      <c r="L4556" s="13"/>
      <c r="M4556" s="676"/>
    </row>
    <row r="4557" spans="2:13" x14ac:dyDescent="0.3">
      <c r="B4557" s="676"/>
      <c r="C4557" s="677"/>
      <c r="D4557" s="724" t="s">
        <v>169</v>
      </c>
      <c r="E4557" s="16"/>
      <c r="F4557" s="678"/>
      <c r="G4557" s="619"/>
      <c r="H4557" s="679"/>
      <c r="I4557" s="679"/>
      <c r="J4557" s="527"/>
      <c r="K4557" s="113"/>
      <c r="L4557" s="12"/>
      <c r="M4557" s="676"/>
    </row>
    <row r="4558" spans="2:13" x14ac:dyDescent="0.2">
      <c r="B4558" s="676"/>
      <c r="C4558" s="677"/>
      <c r="D4558" s="690" t="s">
        <v>2559</v>
      </c>
      <c r="E4558" s="66"/>
      <c r="F4558" s="705"/>
      <c r="G4558" s="619"/>
      <c r="H4558" s="679"/>
      <c r="I4558" s="679"/>
      <c r="J4558" s="458"/>
      <c r="K4558" s="107"/>
      <c r="L4558" s="11"/>
      <c r="M4558" s="676"/>
    </row>
    <row r="4559" spans="2:13" x14ac:dyDescent="0.2">
      <c r="B4559" s="676"/>
      <c r="C4559" s="677"/>
      <c r="D4559" s="143" t="s">
        <v>849</v>
      </c>
      <c r="E4559" s="66"/>
      <c r="F4559" s="705"/>
      <c r="G4559" s="619"/>
      <c r="H4559" s="679"/>
      <c r="I4559" s="679"/>
      <c r="J4559" s="458"/>
      <c r="K4559" s="107"/>
      <c r="L4559" s="11"/>
      <c r="M4559" s="676"/>
    </row>
    <row r="4560" spans="2:13" x14ac:dyDescent="0.2">
      <c r="B4560" s="676"/>
      <c r="C4560" s="677"/>
      <c r="D4560" s="143" t="s">
        <v>2759</v>
      </c>
      <c r="E4560" s="66"/>
      <c r="F4560" s="705">
        <v>1</v>
      </c>
      <c r="G4560" s="619">
        <v>60.6</v>
      </c>
      <c r="H4560" s="679">
        <v>0.8</v>
      </c>
      <c r="I4560" s="679"/>
      <c r="J4560" s="458">
        <f t="shared" ref="J4560:J4616" si="89">PRODUCT(F4560:I4560)</f>
        <v>48.480000000000004</v>
      </c>
      <c r="K4560" s="107"/>
      <c r="L4560" s="11"/>
      <c r="M4560" s="676"/>
    </row>
    <row r="4561" spans="2:13" x14ac:dyDescent="0.2">
      <c r="B4561" s="676"/>
      <c r="C4561" s="677"/>
      <c r="D4561" s="143" t="s">
        <v>2760</v>
      </c>
      <c r="E4561" s="66"/>
      <c r="F4561" s="705">
        <v>1</v>
      </c>
      <c r="G4561" s="619">
        <v>0.65</v>
      </c>
      <c r="H4561" s="679">
        <v>0.8</v>
      </c>
      <c r="I4561" s="679"/>
      <c r="J4561" s="458">
        <f t="shared" si="89"/>
        <v>0.52</v>
      </c>
      <c r="K4561" s="107"/>
      <c r="L4561" s="11"/>
      <c r="M4561" s="676"/>
    </row>
    <row r="4562" spans="2:13" x14ac:dyDescent="0.2">
      <c r="B4562" s="676"/>
      <c r="C4562" s="677"/>
      <c r="D4562" s="143" t="s">
        <v>2761</v>
      </c>
      <c r="E4562" s="66"/>
      <c r="F4562" s="705">
        <v>1</v>
      </c>
      <c r="G4562" s="619">
        <v>5.05</v>
      </c>
      <c r="H4562" s="679">
        <v>0.65</v>
      </c>
      <c r="I4562" s="679"/>
      <c r="J4562" s="458">
        <f t="shared" si="89"/>
        <v>3.2825000000000002</v>
      </c>
      <c r="K4562" s="107"/>
      <c r="L4562" s="11"/>
      <c r="M4562" s="676"/>
    </row>
    <row r="4563" spans="2:13" x14ac:dyDescent="0.2">
      <c r="B4563" s="676"/>
      <c r="C4563" s="677"/>
      <c r="D4563" s="143" t="s">
        <v>2761</v>
      </c>
      <c r="E4563" s="66"/>
      <c r="F4563" s="705">
        <v>1</v>
      </c>
      <c r="G4563" s="619">
        <v>1.4</v>
      </c>
      <c r="H4563" s="679">
        <v>0.5</v>
      </c>
      <c r="I4563" s="679"/>
      <c r="J4563" s="458">
        <f t="shared" si="89"/>
        <v>0.7</v>
      </c>
      <c r="K4563" s="107"/>
      <c r="L4563" s="11"/>
      <c r="M4563" s="676"/>
    </row>
    <row r="4564" spans="2:13" x14ac:dyDescent="0.2">
      <c r="B4564" s="676"/>
      <c r="C4564" s="677"/>
      <c r="D4564" s="143" t="s">
        <v>2762</v>
      </c>
      <c r="E4564" s="66"/>
      <c r="F4564" s="705">
        <v>1</v>
      </c>
      <c r="G4564" s="619">
        <v>0.65</v>
      </c>
      <c r="H4564" s="679">
        <v>0.8</v>
      </c>
      <c r="I4564" s="679"/>
      <c r="J4564" s="458">
        <f t="shared" si="89"/>
        <v>0.52</v>
      </c>
      <c r="K4564" s="107"/>
      <c r="L4564" s="11"/>
      <c r="M4564" s="676"/>
    </row>
    <row r="4565" spans="2:13" x14ac:dyDescent="0.2">
      <c r="B4565" s="676"/>
      <c r="C4565" s="677"/>
      <c r="D4565" s="143" t="s">
        <v>2763</v>
      </c>
      <c r="E4565" s="66"/>
      <c r="F4565" s="705">
        <v>1</v>
      </c>
      <c r="G4565" s="619">
        <v>4.1500000000000004</v>
      </c>
      <c r="H4565" s="679">
        <v>0.5</v>
      </c>
      <c r="I4565" s="679"/>
      <c r="J4565" s="458">
        <f t="shared" si="89"/>
        <v>2.0750000000000002</v>
      </c>
      <c r="K4565" s="107"/>
      <c r="L4565" s="11"/>
      <c r="M4565" s="676"/>
    </row>
    <row r="4566" spans="2:13" x14ac:dyDescent="0.2">
      <c r="B4566" s="676"/>
      <c r="C4566" s="677"/>
      <c r="D4566" s="143" t="s">
        <v>2763</v>
      </c>
      <c r="E4566" s="66"/>
      <c r="F4566" s="705">
        <v>1</v>
      </c>
      <c r="G4566" s="619">
        <v>1.85</v>
      </c>
      <c r="H4566" s="679">
        <v>0.65</v>
      </c>
      <c r="I4566" s="679"/>
      <c r="J4566" s="458">
        <f t="shared" si="89"/>
        <v>1.2025000000000001</v>
      </c>
      <c r="K4566" s="107"/>
      <c r="L4566" s="11"/>
      <c r="M4566" s="676"/>
    </row>
    <row r="4567" spans="2:13" x14ac:dyDescent="0.2">
      <c r="B4567" s="676"/>
      <c r="C4567" s="677"/>
      <c r="D4567" s="143" t="s">
        <v>2764</v>
      </c>
      <c r="E4567" s="66"/>
      <c r="F4567" s="705">
        <v>1</v>
      </c>
      <c r="G4567" s="619">
        <v>0.65</v>
      </c>
      <c r="H4567" s="679">
        <v>0.8</v>
      </c>
      <c r="I4567" s="679"/>
      <c r="J4567" s="458">
        <f t="shared" si="89"/>
        <v>0.52</v>
      </c>
      <c r="K4567" s="107"/>
      <c r="L4567" s="11"/>
      <c r="M4567" s="676"/>
    </row>
    <row r="4568" spans="2:13" x14ac:dyDescent="0.2">
      <c r="B4568" s="676"/>
      <c r="C4568" s="677"/>
      <c r="D4568" s="143" t="s">
        <v>2765</v>
      </c>
      <c r="E4568" s="66"/>
      <c r="F4568" s="705">
        <v>1</v>
      </c>
      <c r="G4568" s="619">
        <v>8.35</v>
      </c>
      <c r="H4568" s="679">
        <v>0.65</v>
      </c>
      <c r="I4568" s="679"/>
      <c r="J4568" s="458">
        <f t="shared" si="89"/>
        <v>5.4275000000000002</v>
      </c>
      <c r="K4568" s="107"/>
      <c r="L4568" s="11"/>
      <c r="M4568" s="676"/>
    </row>
    <row r="4569" spans="2:13" x14ac:dyDescent="0.2">
      <c r="B4569" s="676"/>
      <c r="C4569" s="677"/>
      <c r="D4569" s="143" t="s">
        <v>2766</v>
      </c>
      <c r="E4569" s="66"/>
      <c r="F4569" s="705">
        <v>1</v>
      </c>
      <c r="G4569" s="619">
        <v>0.65</v>
      </c>
      <c r="H4569" s="679">
        <v>0.8</v>
      </c>
      <c r="I4569" s="679"/>
      <c r="J4569" s="458">
        <f t="shared" si="89"/>
        <v>0.52</v>
      </c>
      <c r="K4569" s="107"/>
      <c r="L4569" s="11"/>
      <c r="M4569" s="676"/>
    </row>
    <row r="4570" spans="2:13" x14ac:dyDescent="0.2">
      <c r="B4570" s="676"/>
      <c r="C4570" s="677"/>
      <c r="D4570" s="143" t="s">
        <v>2767</v>
      </c>
      <c r="E4570" s="66"/>
      <c r="F4570" s="705">
        <v>1</v>
      </c>
      <c r="G4570" s="619">
        <v>60.6</v>
      </c>
      <c r="H4570" s="679">
        <v>1.3</v>
      </c>
      <c r="I4570" s="679"/>
      <c r="J4570" s="458">
        <f t="shared" si="89"/>
        <v>78.78</v>
      </c>
      <c r="K4570" s="107"/>
      <c r="L4570" s="11"/>
      <c r="M4570" s="676"/>
    </row>
    <row r="4571" spans="2:13" x14ac:dyDescent="0.2">
      <c r="B4571" s="676"/>
      <c r="C4571" s="677"/>
      <c r="D4571" s="143" t="s">
        <v>2768</v>
      </c>
      <c r="E4571" s="66"/>
      <c r="F4571" s="705">
        <v>1</v>
      </c>
      <c r="G4571" s="619">
        <v>23.4</v>
      </c>
      <c r="H4571" s="679">
        <v>1.3</v>
      </c>
      <c r="I4571" s="679"/>
      <c r="J4571" s="458">
        <f t="shared" si="89"/>
        <v>30.419999999999998</v>
      </c>
      <c r="K4571" s="107"/>
      <c r="L4571" s="11"/>
      <c r="M4571" s="676"/>
    </row>
    <row r="4572" spans="2:13" x14ac:dyDescent="0.2">
      <c r="B4572" s="676"/>
      <c r="C4572" s="677"/>
      <c r="D4572" s="143" t="s">
        <v>2769</v>
      </c>
      <c r="E4572" s="66"/>
      <c r="F4572" s="705">
        <v>1</v>
      </c>
      <c r="G4572" s="619">
        <v>2.2000000000000002</v>
      </c>
      <c r="H4572" s="679">
        <v>0.8</v>
      </c>
      <c r="I4572" s="679"/>
      <c r="J4572" s="458">
        <f t="shared" si="89"/>
        <v>1.7600000000000002</v>
      </c>
      <c r="K4572" s="107"/>
      <c r="L4572" s="11"/>
      <c r="M4572" s="676"/>
    </row>
    <row r="4573" spans="2:13" x14ac:dyDescent="0.2">
      <c r="B4573" s="676"/>
      <c r="C4573" s="677"/>
      <c r="D4573" s="143" t="s">
        <v>2770</v>
      </c>
      <c r="E4573" s="66"/>
      <c r="F4573" s="705">
        <v>1</v>
      </c>
      <c r="G4573" s="619">
        <v>13.45</v>
      </c>
      <c r="H4573" s="679">
        <v>1.3</v>
      </c>
      <c r="I4573" s="679"/>
      <c r="J4573" s="458">
        <f t="shared" si="89"/>
        <v>17.484999999999999</v>
      </c>
      <c r="K4573" s="107"/>
      <c r="L4573" s="11"/>
      <c r="M4573" s="676"/>
    </row>
    <row r="4574" spans="2:13" x14ac:dyDescent="0.2">
      <c r="B4574" s="676"/>
      <c r="C4574" s="677"/>
      <c r="D4574" s="143" t="s">
        <v>2771</v>
      </c>
      <c r="E4574" s="66"/>
      <c r="F4574" s="705">
        <v>1</v>
      </c>
      <c r="G4574" s="619">
        <v>5.2</v>
      </c>
      <c r="H4574" s="679">
        <v>0.8</v>
      </c>
      <c r="I4574" s="679"/>
      <c r="J4574" s="458">
        <f t="shared" si="89"/>
        <v>4.16</v>
      </c>
      <c r="K4574" s="107"/>
      <c r="L4574" s="11"/>
      <c r="M4574" s="676"/>
    </row>
    <row r="4575" spans="2:13" x14ac:dyDescent="0.2">
      <c r="B4575" s="676"/>
      <c r="C4575" s="677"/>
      <c r="D4575" s="143" t="s">
        <v>2772</v>
      </c>
      <c r="E4575" s="66"/>
      <c r="F4575" s="705">
        <v>1</v>
      </c>
      <c r="G4575" s="619">
        <v>39.75</v>
      </c>
      <c r="H4575" s="679">
        <v>1.3</v>
      </c>
      <c r="I4575" s="679"/>
      <c r="J4575" s="458">
        <f t="shared" si="89"/>
        <v>51.675000000000004</v>
      </c>
      <c r="K4575" s="107"/>
      <c r="L4575" s="11"/>
      <c r="M4575" s="676"/>
    </row>
    <row r="4576" spans="2:13" x14ac:dyDescent="0.2">
      <c r="B4576" s="676"/>
      <c r="C4576" s="677"/>
      <c r="D4576" s="143" t="s">
        <v>2773</v>
      </c>
      <c r="E4576" s="66"/>
      <c r="F4576" s="705">
        <v>1</v>
      </c>
      <c r="G4576" s="619">
        <v>7.75</v>
      </c>
      <c r="H4576" s="679">
        <v>1.3</v>
      </c>
      <c r="I4576" s="679"/>
      <c r="J4576" s="458">
        <f t="shared" si="89"/>
        <v>10.075000000000001</v>
      </c>
      <c r="K4576" s="107"/>
      <c r="L4576" s="11"/>
      <c r="M4576" s="676"/>
    </row>
    <row r="4577" spans="2:13" x14ac:dyDescent="0.2">
      <c r="B4577" s="676"/>
      <c r="C4577" s="677"/>
      <c r="D4577" s="143" t="s">
        <v>2774</v>
      </c>
      <c r="E4577" s="66"/>
      <c r="F4577" s="705">
        <v>1</v>
      </c>
      <c r="G4577" s="619">
        <v>6</v>
      </c>
      <c r="H4577" s="679">
        <v>1</v>
      </c>
      <c r="I4577" s="679"/>
      <c r="J4577" s="458">
        <f t="shared" si="89"/>
        <v>6</v>
      </c>
      <c r="K4577" s="107"/>
      <c r="L4577" s="11"/>
      <c r="M4577" s="676"/>
    </row>
    <row r="4578" spans="2:13" x14ac:dyDescent="0.2">
      <c r="B4578" s="676"/>
      <c r="C4578" s="677"/>
      <c r="D4578" s="143" t="s">
        <v>2775</v>
      </c>
      <c r="E4578" s="66"/>
      <c r="F4578" s="705">
        <v>1</v>
      </c>
      <c r="G4578" s="619">
        <v>0.65</v>
      </c>
      <c r="H4578" s="679">
        <v>1.3</v>
      </c>
      <c r="I4578" s="679"/>
      <c r="J4578" s="458">
        <f t="shared" si="89"/>
        <v>0.84500000000000008</v>
      </c>
      <c r="K4578" s="107"/>
      <c r="L4578" s="11"/>
      <c r="M4578" s="676"/>
    </row>
    <row r="4579" spans="2:13" x14ac:dyDescent="0.2">
      <c r="B4579" s="676"/>
      <c r="C4579" s="677"/>
      <c r="D4579" s="143" t="s">
        <v>2776</v>
      </c>
      <c r="E4579" s="66"/>
      <c r="F4579" s="705">
        <v>1</v>
      </c>
      <c r="G4579" s="619">
        <v>8.35</v>
      </c>
      <c r="H4579" s="679">
        <v>1</v>
      </c>
      <c r="I4579" s="679"/>
      <c r="J4579" s="458">
        <f t="shared" si="89"/>
        <v>8.35</v>
      </c>
      <c r="K4579" s="107"/>
      <c r="L4579" s="11"/>
      <c r="M4579" s="676"/>
    </row>
    <row r="4580" spans="2:13" x14ac:dyDescent="0.2">
      <c r="B4580" s="676"/>
      <c r="C4580" s="677"/>
      <c r="D4580" s="143" t="s">
        <v>2777</v>
      </c>
      <c r="E4580" s="66"/>
      <c r="F4580" s="705">
        <v>1</v>
      </c>
      <c r="G4580" s="619">
        <v>0.65</v>
      </c>
      <c r="H4580" s="679">
        <v>1.3</v>
      </c>
      <c r="I4580" s="679"/>
      <c r="J4580" s="458">
        <f t="shared" si="89"/>
        <v>0.84500000000000008</v>
      </c>
      <c r="K4580" s="107"/>
      <c r="L4580" s="11"/>
      <c r="M4580" s="676"/>
    </row>
    <row r="4581" spans="2:13" x14ac:dyDescent="0.2">
      <c r="B4581" s="676"/>
      <c r="C4581" s="677"/>
      <c r="D4581" s="143" t="s">
        <v>2778</v>
      </c>
      <c r="E4581" s="66"/>
      <c r="F4581" s="705">
        <v>1</v>
      </c>
      <c r="G4581" s="619">
        <v>10.199999999999999</v>
      </c>
      <c r="H4581" s="679">
        <v>0.8</v>
      </c>
      <c r="I4581" s="679"/>
      <c r="J4581" s="458">
        <f t="shared" si="89"/>
        <v>8.16</v>
      </c>
      <c r="K4581" s="107"/>
      <c r="L4581" s="11"/>
      <c r="M4581" s="676"/>
    </row>
    <row r="4582" spans="2:13" x14ac:dyDescent="0.2">
      <c r="B4582" s="676"/>
      <c r="C4582" s="677"/>
      <c r="D4582" s="143" t="s">
        <v>2779</v>
      </c>
      <c r="E4582" s="66"/>
      <c r="F4582" s="705">
        <v>1</v>
      </c>
      <c r="G4582" s="619">
        <v>2.2000000000000002</v>
      </c>
      <c r="H4582" s="679">
        <v>1.3</v>
      </c>
      <c r="I4582" s="679"/>
      <c r="J4582" s="458">
        <f t="shared" si="89"/>
        <v>2.8600000000000003</v>
      </c>
      <c r="K4582" s="107"/>
      <c r="L4582" s="11"/>
      <c r="M4582" s="676"/>
    </row>
    <row r="4583" spans="2:13" x14ac:dyDescent="0.2">
      <c r="B4583" s="676"/>
      <c r="C4583" s="677"/>
      <c r="D4583" s="143" t="s">
        <v>2779</v>
      </c>
      <c r="E4583" s="66"/>
      <c r="F4583" s="705">
        <v>1</v>
      </c>
      <c r="G4583" s="619">
        <v>3.05</v>
      </c>
      <c r="H4583" s="679">
        <v>0.5</v>
      </c>
      <c r="I4583" s="679"/>
      <c r="J4583" s="458">
        <f t="shared" si="89"/>
        <v>1.5249999999999999</v>
      </c>
      <c r="K4583" s="107"/>
      <c r="L4583" s="11"/>
      <c r="M4583" s="676"/>
    </row>
    <row r="4584" spans="2:13" x14ac:dyDescent="0.2">
      <c r="B4584" s="676"/>
      <c r="C4584" s="677"/>
      <c r="D4584" s="143" t="s">
        <v>2780</v>
      </c>
      <c r="E4584" s="66"/>
      <c r="F4584" s="705">
        <v>1</v>
      </c>
      <c r="G4584" s="619">
        <v>23.2</v>
      </c>
      <c r="H4584" s="679">
        <v>1.3</v>
      </c>
      <c r="I4584" s="679"/>
      <c r="J4584" s="458">
        <f t="shared" si="89"/>
        <v>30.16</v>
      </c>
      <c r="K4584" s="107"/>
      <c r="L4584" s="11"/>
      <c r="M4584" s="676"/>
    </row>
    <row r="4585" spans="2:13" x14ac:dyDescent="0.2">
      <c r="B4585" s="676"/>
      <c r="C4585" s="677"/>
      <c r="D4585" s="143" t="s">
        <v>2781</v>
      </c>
      <c r="E4585" s="66"/>
      <c r="F4585" s="705">
        <v>1</v>
      </c>
      <c r="G4585" s="619">
        <v>7.65</v>
      </c>
      <c r="H4585" s="679">
        <v>1</v>
      </c>
      <c r="I4585" s="679"/>
      <c r="J4585" s="458">
        <f t="shared" si="89"/>
        <v>7.65</v>
      </c>
      <c r="K4585" s="107"/>
      <c r="L4585" s="11"/>
      <c r="M4585" s="676"/>
    </row>
    <row r="4586" spans="2:13" x14ac:dyDescent="0.2">
      <c r="B4586" s="676"/>
      <c r="C4586" s="677"/>
      <c r="D4586" s="143" t="s">
        <v>2782</v>
      </c>
      <c r="E4586" s="66"/>
      <c r="F4586" s="705">
        <v>1</v>
      </c>
      <c r="G4586" s="619">
        <v>6.45</v>
      </c>
      <c r="H4586" s="679">
        <v>1.3</v>
      </c>
      <c r="I4586" s="679"/>
      <c r="J4586" s="458">
        <f t="shared" si="89"/>
        <v>8.3849999999999998</v>
      </c>
      <c r="K4586" s="107"/>
      <c r="L4586" s="11"/>
      <c r="M4586" s="676"/>
    </row>
    <row r="4587" spans="2:13" x14ac:dyDescent="0.2">
      <c r="B4587" s="676"/>
      <c r="C4587" s="677"/>
      <c r="D4587" s="143" t="s">
        <v>2783</v>
      </c>
      <c r="E4587" s="66"/>
      <c r="F4587" s="705">
        <v>1</v>
      </c>
      <c r="G4587" s="619">
        <v>4.0999999999999996</v>
      </c>
      <c r="H4587" s="679">
        <v>0.6</v>
      </c>
      <c r="I4587" s="679"/>
      <c r="J4587" s="458">
        <f t="shared" si="89"/>
        <v>2.4599999999999995</v>
      </c>
      <c r="K4587" s="107"/>
      <c r="L4587" s="11"/>
      <c r="M4587" s="676"/>
    </row>
    <row r="4588" spans="2:13" x14ac:dyDescent="0.2">
      <c r="B4588" s="676"/>
      <c r="C4588" s="677"/>
      <c r="D4588" s="143" t="s">
        <v>2784</v>
      </c>
      <c r="E4588" s="66"/>
      <c r="F4588" s="705">
        <v>1</v>
      </c>
      <c r="G4588" s="619">
        <v>5.05</v>
      </c>
      <c r="H4588" s="679">
        <v>0.8</v>
      </c>
      <c r="I4588" s="679"/>
      <c r="J4588" s="458">
        <f t="shared" si="89"/>
        <v>4.04</v>
      </c>
      <c r="K4588" s="107"/>
      <c r="L4588" s="11"/>
      <c r="M4588" s="676"/>
    </row>
    <row r="4589" spans="2:13" x14ac:dyDescent="0.2">
      <c r="B4589" s="676"/>
      <c r="C4589" s="677"/>
      <c r="D4589" s="143" t="s">
        <v>2785</v>
      </c>
      <c r="E4589" s="66"/>
      <c r="F4589" s="705">
        <v>1</v>
      </c>
      <c r="G4589" s="619">
        <v>2.15</v>
      </c>
      <c r="H4589" s="679">
        <v>1.3</v>
      </c>
      <c r="I4589" s="679"/>
      <c r="J4589" s="458">
        <f t="shared" si="89"/>
        <v>2.7949999999999999</v>
      </c>
      <c r="K4589" s="107"/>
      <c r="L4589" s="11"/>
      <c r="M4589" s="676"/>
    </row>
    <row r="4590" spans="2:13" x14ac:dyDescent="0.2">
      <c r="B4590" s="676"/>
      <c r="C4590" s="677"/>
      <c r="D4590" s="143" t="s">
        <v>2786</v>
      </c>
      <c r="E4590" s="66"/>
      <c r="F4590" s="705">
        <v>1</v>
      </c>
      <c r="G4590" s="619">
        <v>5.68</v>
      </c>
      <c r="H4590" s="679">
        <v>0.8</v>
      </c>
      <c r="I4590" s="679"/>
      <c r="J4590" s="458">
        <f t="shared" si="89"/>
        <v>4.5439999999999996</v>
      </c>
      <c r="K4590" s="107"/>
      <c r="L4590" s="11"/>
      <c r="M4590" s="676"/>
    </row>
    <row r="4591" spans="2:13" x14ac:dyDescent="0.2">
      <c r="B4591" s="676"/>
      <c r="C4591" s="677"/>
      <c r="D4591" s="143" t="s">
        <v>2787</v>
      </c>
      <c r="E4591" s="66"/>
      <c r="F4591" s="705">
        <v>1</v>
      </c>
      <c r="G4591" s="619">
        <v>1.78</v>
      </c>
      <c r="H4591" s="679">
        <v>0.5</v>
      </c>
      <c r="I4591" s="679"/>
      <c r="J4591" s="458">
        <f t="shared" si="89"/>
        <v>0.89</v>
      </c>
      <c r="K4591" s="107"/>
      <c r="L4591" s="11"/>
      <c r="M4591" s="676"/>
    </row>
    <row r="4592" spans="2:13" x14ac:dyDescent="0.2">
      <c r="B4592" s="676"/>
      <c r="C4592" s="677"/>
      <c r="D4592" s="143" t="s">
        <v>2597</v>
      </c>
      <c r="E4592" s="66"/>
      <c r="F4592" s="705">
        <v>1</v>
      </c>
      <c r="G4592" s="619">
        <v>0.65</v>
      </c>
      <c r="H4592" s="679">
        <v>1.3</v>
      </c>
      <c r="I4592" s="679"/>
      <c r="J4592" s="458">
        <f t="shared" si="89"/>
        <v>0.84500000000000008</v>
      </c>
      <c r="K4592" s="107"/>
      <c r="L4592" s="11"/>
      <c r="M4592" s="676"/>
    </row>
    <row r="4593" spans="2:13" x14ac:dyDescent="0.2">
      <c r="B4593" s="676"/>
      <c r="C4593" s="677"/>
      <c r="D4593" s="143" t="s">
        <v>2788</v>
      </c>
      <c r="E4593" s="66"/>
      <c r="F4593" s="705">
        <v>1</v>
      </c>
      <c r="G4593" s="619">
        <v>23.4</v>
      </c>
      <c r="H4593" s="679">
        <v>1.3</v>
      </c>
      <c r="I4593" s="679"/>
      <c r="J4593" s="458">
        <f t="shared" si="89"/>
        <v>30.419999999999998</v>
      </c>
      <c r="K4593" s="107"/>
      <c r="L4593" s="11"/>
      <c r="M4593" s="676"/>
    </row>
    <row r="4594" spans="2:13" x14ac:dyDescent="0.2">
      <c r="B4594" s="676"/>
      <c r="C4594" s="677"/>
      <c r="D4594" s="143" t="s">
        <v>2789</v>
      </c>
      <c r="E4594" s="66"/>
      <c r="F4594" s="705">
        <v>1</v>
      </c>
      <c r="G4594" s="619">
        <v>99.2</v>
      </c>
      <c r="H4594" s="679">
        <v>1.3</v>
      </c>
      <c r="I4594" s="679"/>
      <c r="J4594" s="458">
        <f t="shared" si="89"/>
        <v>128.96</v>
      </c>
      <c r="K4594" s="107"/>
      <c r="L4594" s="11"/>
      <c r="M4594" s="676"/>
    </row>
    <row r="4595" spans="2:13" x14ac:dyDescent="0.2">
      <c r="B4595" s="676"/>
      <c r="C4595" s="677"/>
      <c r="D4595" s="143" t="s">
        <v>2790</v>
      </c>
      <c r="E4595" s="66"/>
      <c r="F4595" s="705">
        <v>1</v>
      </c>
      <c r="G4595" s="619">
        <v>99.2</v>
      </c>
      <c r="H4595" s="679">
        <v>1.3</v>
      </c>
      <c r="I4595" s="679"/>
      <c r="J4595" s="458">
        <f t="shared" si="89"/>
        <v>128.96</v>
      </c>
      <c r="K4595" s="107"/>
      <c r="L4595" s="11"/>
      <c r="M4595" s="676"/>
    </row>
    <row r="4596" spans="2:13" x14ac:dyDescent="0.2">
      <c r="B4596" s="676"/>
      <c r="C4596" s="677"/>
      <c r="D4596" s="143" t="s">
        <v>2791</v>
      </c>
      <c r="E4596" s="66"/>
      <c r="F4596" s="705">
        <v>1</v>
      </c>
      <c r="G4596" s="619">
        <v>61.15</v>
      </c>
      <c r="H4596" s="679">
        <v>1.3</v>
      </c>
      <c r="I4596" s="679"/>
      <c r="J4596" s="458">
        <f t="shared" si="89"/>
        <v>79.495000000000005</v>
      </c>
      <c r="K4596" s="107"/>
      <c r="L4596" s="11"/>
      <c r="M4596" s="676"/>
    </row>
    <row r="4597" spans="2:13" x14ac:dyDescent="0.2">
      <c r="B4597" s="676"/>
      <c r="C4597" s="677"/>
      <c r="D4597" s="143" t="s">
        <v>2792</v>
      </c>
      <c r="E4597" s="66"/>
      <c r="F4597" s="705">
        <v>1</v>
      </c>
      <c r="G4597" s="619">
        <v>6.8</v>
      </c>
      <c r="H4597" s="679">
        <v>0.5</v>
      </c>
      <c r="I4597" s="679"/>
      <c r="J4597" s="458">
        <f t="shared" si="89"/>
        <v>3.4</v>
      </c>
      <c r="K4597" s="107"/>
      <c r="L4597" s="11"/>
      <c r="M4597" s="676"/>
    </row>
    <row r="4598" spans="2:13" x14ac:dyDescent="0.2">
      <c r="B4598" s="676"/>
      <c r="C4598" s="677"/>
      <c r="D4598" s="143" t="s">
        <v>2793</v>
      </c>
      <c r="E4598" s="66"/>
      <c r="F4598" s="705">
        <v>1</v>
      </c>
      <c r="G4598" s="619">
        <v>31.25</v>
      </c>
      <c r="H4598" s="679">
        <v>0.8</v>
      </c>
      <c r="I4598" s="679"/>
      <c r="J4598" s="458">
        <f t="shared" si="89"/>
        <v>25</v>
      </c>
      <c r="K4598" s="107"/>
      <c r="L4598" s="11"/>
      <c r="M4598" s="676"/>
    </row>
    <row r="4599" spans="2:13" x14ac:dyDescent="0.2">
      <c r="B4599" s="676"/>
      <c r="C4599" s="677"/>
      <c r="D4599" s="143" t="s">
        <v>2794</v>
      </c>
      <c r="E4599" s="66"/>
      <c r="F4599" s="705">
        <v>1</v>
      </c>
      <c r="G4599" s="619">
        <v>31.15</v>
      </c>
      <c r="H4599" s="679">
        <v>1.3</v>
      </c>
      <c r="I4599" s="679"/>
      <c r="J4599" s="458">
        <f t="shared" si="89"/>
        <v>40.494999999999997</v>
      </c>
      <c r="K4599" s="107"/>
      <c r="L4599" s="11"/>
      <c r="M4599" s="676"/>
    </row>
    <row r="4600" spans="2:13" x14ac:dyDescent="0.2">
      <c r="B4600" s="676"/>
      <c r="C4600" s="677"/>
      <c r="D4600" s="143" t="s">
        <v>2795</v>
      </c>
      <c r="E4600" s="66"/>
      <c r="F4600" s="705">
        <v>1</v>
      </c>
      <c r="G4600" s="619">
        <v>15</v>
      </c>
      <c r="H4600" s="679">
        <v>0.8</v>
      </c>
      <c r="I4600" s="679"/>
      <c r="J4600" s="458">
        <f t="shared" si="89"/>
        <v>12</v>
      </c>
      <c r="K4600" s="107"/>
      <c r="L4600" s="11"/>
      <c r="M4600" s="676"/>
    </row>
    <row r="4601" spans="2:13" x14ac:dyDescent="0.2">
      <c r="B4601" s="676"/>
      <c r="C4601" s="677"/>
      <c r="D4601" s="143" t="s">
        <v>2796</v>
      </c>
      <c r="E4601" s="66"/>
      <c r="F4601" s="705">
        <v>1</v>
      </c>
      <c r="G4601" s="619">
        <v>15</v>
      </c>
      <c r="H4601" s="679">
        <v>1.3</v>
      </c>
      <c r="I4601" s="679"/>
      <c r="J4601" s="458">
        <f t="shared" si="89"/>
        <v>19.5</v>
      </c>
      <c r="K4601" s="107"/>
      <c r="L4601" s="11"/>
      <c r="M4601" s="676"/>
    </row>
    <row r="4602" spans="2:13" x14ac:dyDescent="0.2">
      <c r="B4602" s="676"/>
      <c r="C4602" s="677"/>
      <c r="D4602" s="143" t="s">
        <v>2797</v>
      </c>
      <c r="E4602" s="66"/>
      <c r="F4602" s="705">
        <v>1</v>
      </c>
      <c r="G4602" s="619">
        <v>10.7</v>
      </c>
      <c r="H4602" s="679">
        <v>1.3</v>
      </c>
      <c r="I4602" s="679"/>
      <c r="J4602" s="458">
        <f t="shared" si="89"/>
        <v>13.91</v>
      </c>
      <c r="K4602" s="107"/>
      <c r="L4602" s="11"/>
      <c r="M4602" s="676"/>
    </row>
    <row r="4603" spans="2:13" x14ac:dyDescent="0.2">
      <c r="B4603" s="676"/>
      <c r="C4603" s="677"/>
      <c r="D4603" s="143" t="s">
        <v>2798</v>
      </c>
      <c r="E4603" s="66"/>
      <c r="F4603" s="705">
        <v>1</v>
      </c>
      <c r="G4603" s="619">
        <v>1.96</v>
      </c>
      <c r="H4603" s="679">
        <v>0.5</v>
      </c>
      <c r="I4603" s="679"/>
      <c r="J4603" s="458">
        <f t="shared" si="89"/>
        <v>0.98</v>
      </c>
      <c r="K4603" s="107"/>
      <c r="L4603" s="11"/>
      <c r="M4603" s="676"/>
    </row>
    <row r="4604" spans="2:13" x14ac:dyDescent="0.2">
      <c r="B4604" s="676"/>
      <c r="C4604" s="677"/>
      <c r="D4604" s="143" t="s">
        <v>2798</v>
      </c>
      <c r="E4604" s="66"/>
      <c r="F4604" s="705">
        <v>1</v>
      </c>
      <c r="G4604" s="619">
        <v>2.39</v>
      </c>
      <c r="H4604" s="679">
        <v>1.3</v>
      </c>
      <c r="I4604" s="679"/>
      <c r="J4604" s="458">
        <f t="shared" si="89"/>
        <v>3.1070000000000002</v>
      </c>
      <c r="K4604" s="107"/>
      <c r="L4604" s="11"/>
      <c r="M4604" s="676"/>
    </row>
    <row r="4605" spans="2:13" x14ac:dyDescent="0.2">
      <c r="B4605" s="676"/>
      <c r="C4605" s="677"/>
      <c r="D4605" s="143" t="s">
        <v>2656</v>
      </c>
      <c r="E4605" s="66"/>
      <c r="F4605" s="705">
        <v>1</v>
      </c>
      <c r="G4605" s="619">
        <v>0.65</v>
      </c>
      <c r="H4605" s="679">
        <v>1.3</v>
      </c>
      <c r="I4605" s="679"/>
      <c r="J4605" s="458">
        <f t="shared" si="89"/>
        <v>0.84500000000000008</v>
      </c>
      <c r="K4605" s="107"/>
      <c r="L4605" s="11"/>
      <c r="M4605" s="676"/>
    </row>
    <row r="4606" spans="2:13" x14ac:dyDescent="0.2">
      <c r="B4606" s="676"/>
      <c r="C4606" s="677"/>
      <c r="D4606" s="143" t="s">
        <v>2799</v>
      </c>
      <c r="E4606" s="66"/>
      <c r="F4606" s="705">
        <v>1</v>
      </c>
      <c r="G4606" s="619">
        <v>15</v>
      </c>
      <c r="H4606" s="679">
        <v>1.3</v>
      </c>
      <c r="I4606" s="679"/>
      <c r="J4606" s="458">
        <f t="shared" si="89"/>
        <v>19.5</v>
      </c>
      <c r="K4606" s="107"/>
      <c r="L4606" s="11"/>
      <c r="M4606" s="676"/>
    </row>
    <row r="4607" spans="2:13" x14ac:dyDescent="0.2">
      <c r="B4607" s="676"/>
      <c r="C4607" s="677"/>
      <c r="D4607" s="143" t="s">
        <v>2800</v>
      </c>
      <c r="E4607" s="66"/>
      <c r="F4607" s="705">
        <v>1</v>
      </c>
      <c r="G4607" s="619">
        <v>31.15</v>
      </c>
      <c r="H4607" s="679">
        <v>1.3</v>
      </c>
      <c r="I4607" s="679"/>
      <c r="J4607" s="458">
        <f t="shared" si="89"/>
        <v>40.494999999999997</v>
      </c>
      <c r="K4607" s="107"/>
      <c r="L4607" s="11"/>
      <c r="M4607" s="676"/>
    </row>
    <row r="4608" spans="2:13" x14ac:dyDescent="0.2">
      <c r="B4608" s="676"/>
      <c r="C4608" s="677"/>
      <c r="D4608" s="143" t="s">
        <v>2801</v>
      </c>
      <c r="E4608" s="66"/>
      <c r="F4608" s="705">
        <v>1</v>
      </c>
      <c r="G4608" s="619">
        <v>15</v>
      </c>
      <c r="H4608" s="679">
        <v>0.8</v>
      </c>
      <c r="I4608" s="679"/>
      <c r="J4608" s="458">
        <f t="shared" si="89"/>
        <v>12</v>
      </c>
      <c r="K4608" s="107"/>
      <c r="L4608" s="11"/>
      <c r="M4608" s="676"/>
    </row>
    <row r="4609" spans="2:13" x14ac:dyDescent="0.2">
      <c r="B4609" s="676"/>
      <c r="C4609" s="677"/>
      <c r="D4609" s="143" t="s">
        <v>2802</v>
      </c>
      <c r="E4609" s="66"/>
      <c r="F4609" s="705">
        <v>1</v>
      </c>
      <c r="G4609" s="619">
        <v>15</v>
      </c>
      <c r="H4609" s="679">
        <v>1.3</v>
      </c>
      <c r="I4609" s="679"/>
      <c r="J4609" s="458">
        <f t="shared" si="89"/>
        <v>19.5</v>
      </c>
      <c r="K4609" s="107"/>
      <c r="L4609" s="11"/>
      <c r="M4609" s="676"/>
    </row>
    <row r="4610" spans="2:13" x14ac:dyDescent="0.2">
      <c r="B4610" s="676"/>
      <c r="C4610" s="677"/>
      <c r="D4610" s="143" t="s">
        <v>2803</v>
      </c>
      <c r="E4610" s="66"/>
      <c r="F4610" s="705">
        <v>1</v>
      </c>
      <c r="G4610" s="619">
        <v>61.15</v>
      </c>
      <c r="H4610" s="679">
        <v>1.3</v>
      </c>
      <c r="I4610" s="679"/>
      <c r="J4610" s="458">
        <f t="shared" si="89"/>
        <v>79.495000000000005</v>
      </c>
      <c r="K4610" s="107"/>
      <c r="L4610" s="11"/>
      <c r="M4610" s="676"/>
    </row>
    <row r="4611" spans="2:13" x14ac:dyDescent="0.2">
      <c r="B4611" s="676"/>
      <c r="C4611" s="677"/>
      <c r="D4611" s="143" t="s">
        <v>2804</v>
      </c>
      <c r="E4611" s="66"/>
      <c r="F4611" s="705">
        <v>1</v>
      </c>
      <c r="G4611" s="619">
        <v>0.65</v>
      </c>
      <c r="H4611" s="679">
        <v>0.8</v>
      </c>
      <c r="I4611" s="679"/>
      <c r="J4611" s="458">
        <f t="shared" si="89"/>
        <v>0.52</v>
      </c>
      <c r="K4611" s="107"/>
      <c r="L4611" s="11"/>
      <c r="M4611" s="676"/>
    </row>
    <row r="4612" spans="2:13" x14ac:dyDescent="0.2">
      <c r="B4612" s="676"/>
      <c r="C4612" s="677"/>
      <c r="D4612" s="143" t="s">
        <v>2805</v>
      </c>
      <c r="E4612" s="66"/>
      <c r="F4612" s="705">
        <v>1</v>
      </c>
      <c r="G4612" s="619">
        <v>6.8</v>
      </c>
      <c r="H4612" s="679">
        <v>0.5</v>
      </c>
      <c r="I4612" s="679"/>
      <c r="J4612" s="458">
        <f t="shared" si="89"/>
        <v>3.4</v>
      </c>
      <c r="K4612" s="107"/>
      <c r="L4612" s="11"/>
      <c r="M4612" s="676"/>
    </row>
    <row r="4613" spans="2:13" x14ac:dyDescent="0.2">
      <c r="B4613" s="676"/>
      <c r="C4613" s="677"/>
      <c r="D4613" s="143" t="s">
        <v>2806</v>
      </c>
      <c r="E4613" s="66"/>
      <c r="F4613" s="705">
        <v>1</v>
      </c>
      <c r="G4613" s="619">
        <v>37.549999999999997</v>
      </c>
      <c r="H4613" s="679">
        <v>0.8</v>
      </c>
      <c r="I4613" s="679"/>
      <c r="J4613" s="458">
        <f t="shared" si="89"/>
        <v>30.04</v>
      </c>
      <c r="K4613" s="107"/>
      <c r="L4613" s="11"/>
      <c r="M4613" s="676"/>
    </row>
    <row r="4614" spans="2:13" x14ac:dyDescent="0.2">
      <c r="B4614" s="676"/>
      <c r="C4614" s="677"/>
      <c r="D4614" s="143" t="s">
        <v>2807</v>
      </c>
      <c r="E4614" s="66"/>
      <c r="F4614" s="705">
        <v>1</v>
      </c>
      <c r="G4614" s="619">
        <v>3.5</v>
      </c>
      <c r="H4614" s="679">
        <v>1.3</v>
      </c>
      <c r="I4614" s="679"/>
      <c r="J4614" s="458">
        <f t="shared" si="89"/>
        <v>4.55</v>
      </c>
      <c r="K4614" s="107"/>
      <c r="L4614" s="11"/>
      <c r="M4614" s="676"/>
    </row>
    <row r="4615" spans="2:13" x14ac:dyDescent="0.2">
      <c r="B4615" s="676"/>
      <c r="C4615" s="677"/>
      <c r="D4615" s="143" t="s">
        <v>2808</v>
      </c>
      <c r="E4615" s="66"/>
      <c r="F4615" s="705">
        <v>1</v>
      </c>
      <c r="G4615" s="619">
        <v>4</v>
      </c>
      <c r="H4615" s="679">
        <v>0.5</v>
      </c>
      <c r="I4615" s="679"/>
      <c r="J4615" s="458">
        <f t="shared" si="89"/>
        <v>2</v>
      </c>
      <c r="K4615" s="107"/>
      <c r="L4615" s="11"/>
      <c r="M4615" s="676"/>
    </row>
    <row r="4616" spans="2:13" x14ac:dyDescent="0.2">
      <c r="B4616" s="676"/>
      <c r="C4616" s="677"/>
      <c r="D4616" s="143" t="s">
        <v>2809</v>
      </c>
      <c r="E4616" s="66"/>
      <c r="F4616" s="705">
        <v>1</v>
      </c>
      <c r="G4616" s="619">
        <v>0.65</v>
      </c>
      <c r="H4616" s="679">
        <v>1.3</v>
      </c>
      <c r="I4616" s="679"/>
      <c r="J4616" s="458">
        <f t="shared" si="89"/>
        <v>0.84500000000000008</v>
      </c>
      <c r="K4616" s="107"/>
      <c r="L4616" s="11"/>
      <c r="M4616" s="676"/>
    </row>
    <row r="4617" spans="2:13" x14ac:dyDescent="0.2">
      <c r="B4617" s="676"/>
      <c r="C4617" s="677"/>
      <c r="D4617" s="143" t="s">
        <v>850</v>
      </c>
      <c r="E4617" s="66"/>
      <c r="F4617" s="705"/>
      <c r="G4617" s="619"/>
      <c r="H4617" s="679"/>
      <c r="I4617" s="679"/>
      <c r="J4617" s="458"/>
      <c r="K4617" s="107"/>
      <c r="L4617" s="11"/>
      <c r="M4617" s="676"/>
    </row>
    <row r="4618" spans="2:13" x14ac:dyDescent="0.2">
      <c r="B4618" s="676"/>
      <c r="C4618" s="677"/>
      <c r="D4618" s="143" t="s">
        <v>2810</v>
      </c>
      <c r="E4618" s="66"/>
      <c r="F4618" s="705">
        <v>1</v>
      </c>
      <c r="G4618" s="619">
        <v>9</v>
      </c>
      <c r="H4618" s="679">
        <v>0.65</v>
      </c>
      <c r="I4618" s="679"/>
      <c r="J4618" s="458">
        <f t="shared" ref="J4618:J4676" si="90">PRODUCT(F4618:I4618)</f>
        <v>5.8500000000000005</v>
      </c>
      <c r="K4618" s="107"/>
      <c r="L4618" s="11"/>
      <c r="M4618" s="676"/>
    </row>
    <row r="4619" spans="2:13" x14ac:dyDescent="0.2">
      <c r="B4619" s="676"/>
      <c r="C4619" s="677"/>
      <c r="D4619" s="143" t="s">
        <v>2811</v>
      </c>
      <c r="E4619" s="66"/>
      <c r="F4619" s="705">
        <v>1</v>
      </c>
      <c r="G4619" s="619">
        <v>11.4</v>
      </c>
      <c r="H4619" s="679">
        <v>1.3</v>
      </c>
      <c r="I4619" s="679"/>
      <c r="J4619" s="458">
        <f t="shared" si="90"/>
        <v>14.82</v>
      </c>
      <c r="K4619" s="107"/>
      <c r="L4619" s="11"/>
      <c r="M4619" s="676"/>
    </row>
    <row r="4620" spans="2:13" x14ac:dyDescent="0.2">
      <c r="B4620" s="676"/>
      <c r="C4620" s="677"/>
      <c r="D4620" s="143" t="s">
        <v>2812</v>
      </c>
      <c r="E4620" s="66"/>
      <c r="F4620" s="705">
        <v>1</v>
      </c>
      <c r="G4620" s="619">
        <v>11.75</v>
      </c>
      <c r="H4620" s="679">
        <v>0.65</v>
      </c>
      <c r="I4620" s="679"/>
      <c r="J4620" s="458">
        <f t="shared" si="90"/>
        <v>7.6375000000000002</v>
      </c>
      <c r="K4620" s="107"/>
      <c r="L4620" s="11"/>
      <c r="M4620" s="676"/>
    </row>
    <row r="4621" spans="2:13" x14ac:dyDescent="0.2">
      <c r="B4621" s="676"/>
      <c r="C4621" s="677"/>
      <c r="D4621" s="143" t="s">
        <v>2813</v>
      </c>
      <c r="E4621" s="66"/>
      <c r="F4621" s="705">
        <v>1</v>
      </c>
      <c r="G4621" s="619">
        <v>5.33</v>
      </c>
      <c r="H4621" s="679">
        <v>0.8</v>
      </c>
      <c r="I4621" s="679"/>
      <c r="J4621" s="458">
        <f t="shared" si="90"/>
        <v>4.2640000000000002</v>
      </c>
      <c r="K4621" s="107"/>
      <c r="L4621" s="11"/>
      <c r="M4621" s="676"/>
    </row>
    <row r="4622" spans="2:13" x14ac:dyDescent="0.2">
      <c r="B4622" s="676"/>
      <c r="C4622" s="677"/>
      <c r="D4622" s="143" t="s">
        <v>2814</v>
      </c>
      <c r="E4622" s="66"/>
      <c r="F4622" s="705">
        <v>1</v>
      </c>
      <c r="G4622" s="619">
        <v>2.17</v>
      </c>
      <c r="H4622" s="679">
        <v>0.5</v>
      </c>
      <c r="I4622" s="679"/>
      <c r="J4622" s="458">
        <f t="shared" si="90"/>
        <v>1.085</v>
      </c>
      <c r="K4622" s="107"/>
      <c r="L4622" s="11"/>
      <c r="M4622" s="676"/>
    </row>
    <row r="4623" spans="2:13" x14ac:dyDescent="0.2">
      <c r="B4623" s="676"/>
      <c r="C4623" s="677"/>
      <c r="D4623" s="143" t="s">
        <v>2815</v>
      </c>
      <c r="E4623" s="66"/>
      <c r="F4623" s="705">
        <v>1</v>
      </c>
      <c r="G4623" s="619">
        <v>0.65</v>
      </c>
      <c r="H4623" s="679">
        <v>0.8</v>
      </c>
      <c r="I4623" s="679"/>
      <c r="J4623" s="458">
        <f t="shared" si="90"/>
        <v>0.52</v>
      </c>
      <c r="K4623" s="107"/>
      <c r="L4623" s="11"/>
      <c r="M4623" s="676"/>
    </row>
    <row r="4624" spans="2:13" x14ac:dyDescent="0.2">
      <c r="B4624" s="676"/>
      <c r="C4624" s="677"/>
      <c r="D4624" s="143" t="s">
        <v>2816</v>
      </c>
      <c r="E4624" s="66"/>
      <c r="F4624" s="705">
        <v>1</v>
      </c>
      <c r="G4624" s="619">
        <v>0.65</v>
      </c>
      <c r="H4624" s="679">
        <v>0.8</v>
      </c>
      <c r="I4624" s="679"/>
      <c r="J4624" s="458">
        <f t="shared" si="90"/>
        <v>0.52</v>
      </c>
      <c r="K4624" s="107"/>
      <c r="L4624" s="11"/>
      <c r="M4624" s="676"/>
    </row>
    <row r="4625" spans="2:13" x14ac:dyDescent="0.2">
      <c r="B4625" s="676"/>
      <c r="C4625" s="677"/>
      <c r="D4625" s="143" t="s">
        <v>2817</v>
      </c>
      <c r="E4625" s="66"/>
      <c r="F4625" s="705">
        <v>1</v>
      </c>
      <c r="G4625" s="619">
        <v>3.55</v>
      </c>
      <c r="H4625" s="679">
        <v>0.5</v>
      </c>
      <c r="I4625" s="679"/>
      <c r="J4625" s="458">
        <f t="shared" si="90"/>
        <v>1.7749999999999999</v>
      </c>
      <c r="K4625" s="107"/>
      <c r="L4625" s="11"/>
      <c r="M4625" s="676"/>
    </row>
    <row r="4626" spans="2:13" x14ac:dyDescent="0.2">
      <c r="B4626" s="676"/>
      <c r="C4626" s="677"/>
      <c r="D4626" s="143" t="s">
        <v>2818</v>
      </c>
      <c r="E4626" s="66"/>
      <c r="F4626" s="705">
        <v>1</v>
      </c>
      <c r="G4626" s="619">
        <v>20.8</v>
      </c>
      <c r="H4626" s="679">
        <v>0.8</v>
      </c>
      <c r="I4626" s="679"/>
      <c r="J4626" s="458">
        <f t="shared" si="90"/>
        <v>16.64</v>
      </c>
      <c r="K4626" s="107"/>
      <c r="L4626" s="11"/>
      <c r="M4626" s="676"/>
    </row>
    <row r="4627" spans="2:13" x14ac:dyDescent="0.2">
      <c r="B4627" s="676"/>
      <c r="C4627" s="677"/>
      <c r="D4627" s="143" t="s">
        <v>2819</v>
      </c>
      <c r="E4627" s="66"/>
      <c r="F4627" s="705">
        <v>1</v>
      </c>
      <c r="G4627" s="619">
        <v>9.65</v>
      </c>
      <c r="H4627" s="679">
        <v>1.3</v>
      </c>
      <c r="I4627" s="679"/>
      <c r="J4627" s="458">
        <f t="shared" si="90"/>
        <v>12.545000000000002</v>
      </c>
      <c r="K4627" s="107"/>
      <c r="L4627" s="11"/>
      <c r="M4627" s="676"/>
    </row>
    <row r="4628" spans="2:13" x14ac:dyDescent="0.2">
      <c r="B4628" s="676"/>
      <c r="C4628" s="677"/>
      <c r="D4628" s="143" t="s">
        <v>2820</v>
      </c>
      <c r="E4628" s="66"/>
      <c r="F4628" s="705">
        <v>1</v>
      </c>
      <c r="G4628" s="619">
        <v>3.75</v>
      </c>
      <c r="H4628" s="679">
        <v>0.8</v>
      </c>
      <c r="I4628" s="679"/>
      <c r="J4628" s="458">
        <f t="shared" si="90"/>
        <v>3</v>
      </c>
      <c r="K4628" s="107"/>
      <c r="L4628" s="11"/>
      <c r="M4628" s="676"/>
    </row>
    <row r="4629" spans="2:13" x14ac:dyDescent="0.2">
      <c r="B4629" s="676"/>
      <c r="C4629" s="677"/>
      <c r="D4629" s="143" t="s">
        <v>2821</v>
      </c>
      <c r="E4629" s="66"/>
      <c r="F4629" s="705">
        <v>1</v>
      </c>
      <c r="G4629" s="619">
        <v>18.75</v>
      </c>
      <c r="H4629" s="679">
        <v>1.3</v>
      </c>
      <c r="I4629" s="679"/>
      <c r="J4629" s="458">
        <f t="shared" si="90"/>
        <v>24.375</v>
      </c>
      <c r="K4629" s="107"/>
      <c r="L4629" s="11"/>
      <c r="M4629" s="676"/>
    </row>
    <row r="4630" spans="2:13" x14ac:dyDescent="0.2">
      <c r="B4630" s="676"/>
      <c r="C4630" s="677"/>
      <c r="D4630" s="143" t="s">
        <v>2822</v>
      </c>
      <c r="E4630" s="66"/>
      <c r="F4630" s="705">
        <v>1</v>
      </c>
      <c r="G4630" s="619">
        <v>8.15</v>
      </c>
      <c r="H4630" s="679">
        <v>1.3</v>
      </c>
      <c r="I4630" s="679"/>
      <c r="J4630" s="458">
        <f t="shared" si="90"/>
        <v>10.595000000000001</v>
      </c>
      <c r="K4630" s="107"/>
      <c r="L4630" s="11"/>
      <c r="M4630" s="676"/>
    </row>
    <row r="4631" spans="2:13" x14ac:dyDescent="0.2">
      <c r="B4631" s="676"/>
      <c r="C4631" s="677"/>
      <c r="D4631" s="143" t="s">
        <v>2823</v>
      </c>
      <c r="E4631" s="66"/>
      <c r="F4631" s="705">
        <v>1</v>
      </c>
      <c r="G4631" s="619">
        <v>4.3499999999999996</v>
      </c>
      <c r="H4631" s="679">
        <v>0.5</v>
      </c>
      <c r="I4631" s="679"/>
      <c r="J4631" s="458">
        <f t="shared" si="90"/>
        <v>2.1749999999999998</v>
      </c>
      <c r="K4631" s="107"/>
      <c r="L4631" s="11"/>
      <c r="M4631" s="676"/>
    </row>
    <row r="4632" spans="2:13" x14ac:dyDescent="0.2">
      <c r="B4632" s="676"/>
      <c r="C4632" s="677"/>
      <c r="D4632" s="143" t="s">
        <v>2824</v>
      </c>
      <c r="E4632" s="66"/>
      <c r="F4632" s="705">
        <v>1</v>
      </c>
      <c r="G4632" s="619">
        <v>0.65</v>
      </c>
      <c r="H4632" s="679">
        <v>0.8</v>
      </c>
      <c r="I4632" s="679"/>
      <c r="J4632" s="458">
        <f t="shared" si="90"/>
        <v>0.52</v>
      </c>
      <c r="K4632" s="107"/>
      <c r="L4632" s="11"/>
      <c r="M4632" s="676"/>
    </row>
    <row r="4633" spans="2:13" x14ac:dyDescent="0.2">
      <c r="B4633" s="676"/>
      <c r="C4633" s="677"/>
      <c r="D4633" s="143" t="s">
        <v>2825</v>
      </c>
      <c r="E4633" s="66"/>
      <c r="F4633" s="705">
        <v>1</v>
      </c>
      <c r="G4633" s="619">
        <v>84.65</v>
      </c>
      <c r="H4633" s="679">
        <v>1.3</v>
      </c>
      <c r="I4633" s="679"/>
      <c r="J4633" s="458">
        <f t="shared" si="90"/>
        <v>110.04500000000002</v>
      </c>
      <c r="K4633" s="107"/>
      <c r="L4633" s="11"/>
      <c r="M4633" s="676"/>
    </row>
    <row r="4634" spans="2:13" x14ac:dyDescent="0.2">
      <c r="B4634" s="676"/>
      <c r="C4634" s="677"/>
      <c r="D4634" s="143" t="s">
        <v>2826</v>
      </c>
      <c r="E4634" s="66"/>
      <c r="F4634" s="705">
        <v>1</v>
      </c>
      <c r="G4634" s="619">
        <v>25.65</v>
      </c>
      <c r="H4634" s="679">
        <v>1.3</v>
      </c>
      <c r="I4634" s="679"/>
      <c r="J4634" s="458">
        <f t="shared" si="90"/>
        <v>33.344999999999999</v>
      </c>
      <c r="K4634" s="107"/>
      <c r="L4634" s="11"/>
      <c r="M4634" s="676"/>
    </row>
    <row r="4635" spans="2:13" x14ac:dyDescent="0.2">
      <c r="B4635" s="676"/>
      <c r="C4635" s="677"/>
      <c r="D4635" s="143" t="s">
        <v>2827</v>
      </c>
      <c r="E4635" s="66"/>
      <c r="F4635" s="705">
        <v>1</v>
      </c>
      <c r="G4635" s="619">
        <v>5.95</v>
      </c>
      <c r="H4635" s="679">
        <v>0.8</v>
      </c>
      <c r="I4635" s="679"/>
      <c r="J4635" s="458">
        <f t="shared" si="90"/>
        <v>4.7600000000000007</v>
      </c>
      <c r="K4635" s="107"/>
      <c r="L4635" s="11"/>
      <c r="M4635" s="676"/>
    </row>
    <row r="4636" spans="2:13" x14ac:dyDescent="0.2">
      <c r="B4636" s="676"/>
      <c r="C4636" s="677"/>
      <c r="D4636" s="143" t="s">
        <v>2828</v>
      </c>
      <c r="E4636" s="66"/>
      <c r="F4636" s="705">
        <v>1</v>
      </c>
      <c r="G4636" s="619">
        <v>53.05</v>
      </c>
      <c r="H4636" s="679">
        <v>1.3</v>
      </c>
      <c r="I4636" s="679"/>
      <c r="J4636" s="458">
        <f t="shared" si="90"/>
        <v>68.965000000000003</v>
      </c>
      <c r="K4636" s="107"/>
      <c r="L4636" s="11"/>
      <c r="M4636" s="676"/>
    </row>
    <row r="4637" spans="2:13" x14ac:dyDescent="0.2">
      <c r="B4637" s="676"/>
      <c r="C4637" s="677"/>
      <c r="D4637" s="143" t="s">
        <v>2829</v>
      </c>
      <c r="E4637" s="66"/>
      <c r="F4637" s="705">
        <v>1</v>
      </c>
      <c r="G4637" s="619">
        <v>56.5</v>
      </c>
      <c r="H4637" s="679">
        <v>1.3</v>
      </c>
      <c r="I4637" s="679"/>
      <c r="J4637" s="458">
        <f t="shared" si="90"/>
        <v>73.45</v>
      </c>
      <c r="K4637" s="107"/>
      <c r="L4637" s="11"/>
      <c r="M4637" s="676"/>
    </row>
    <row r="4638" spans="2:13" x14ac:dyDescent="0.2">
      <c r="B4638" s="676"/>
      <c r="C4638" s="677"/>
      <c r="D4638" s="143" t="s">
        <v>2830</v>
      </c>
      <c r="E4638" s="66"/>
      <c r="F4638" s="705">
        <v>1</v>
      </c>
      <c r="G4638" s="619">
        <v>8.15</v>
      </c>
      <c r="H4638" s="679">
        <v>0.8</v>
      </c>
      <c r="I4638" s="679"/>
      <c r="J4638" s="458">
        <f t="shared" si="90"/>
        <v>6.5200000000000005</v>
      </c>
      <c r="K4638" s="107"/>
      <c r="L4638" s="11"/>
      <c r="M4638" s="676"/>
    </row>
    <row r="4639" spans="2:13" x14ac:dyDescent="0.2">
      <c r="B4639" s="676"/>
      <c r="C4639" s="677"/>
      <c r="D4639" s="143" t="s">
        <v>2831</v>
      </c>
      <c r="E4639" s="66"/>
      <c r="F4639" s="705">
        <v>1</v>
      </c>
      <c r="G4639" s="619">
        <v>4.95</v>
      </c>
      <c r="H4639" s="679">
        <v>0.8</v>
      </c>
      <c r="I4639" s="679"/>
      <c r="J4639" s="458">
        <f t="shared" si="90"/>
        <v>3.9600000000000004</v>
      </c>
      <c r="K4639" s="107"/>
      <c r="L4639" s="11"/>
      <c r="M4639" s="676"/>
    </row>
    <row r="4640" spans="2:13" x14ac:dyDescent="0.2">
      <c r="B4640" s="676"/>
      <c r="C4640" s="677"/>
      <c r="D4640" s="143" t="s">
        <v>2832</v>
      </c>
      <c r="E4640" s="66"/>
      <c r="F4640" s="705">
        <v>1</v>
      </c>
      <c r="G4640" s="619">
        <v>12.5</v>
      </c>
      <c r="H4640" s="679">
        <v>1.3</v>
      </c>
      <c r="I4640" s="679"/>
      <c r="J4640" s="458">
        <f t="shared" si="90"/>
        <v>16.25</v>
      </c>
      <c r="K4640" s="107"/>
      <c r="L4640" s="11"/>
      <c r="M4640" s="676"/>
    </row>
    <row r="4641" spans="2:13" x14ac:dyDescent="0.2">
      <c r="B4641" s="676"/>
      <c r="C4641" s="677"/>
      <c r="D4641" s="143" t="s">
        <v>2833</v>
      </c>
      <c r="E4641" s="66"/>
      <c r="F4641" s="705">
        <v>1</v>
      </c>
      <c r="G4641" s="619">
        <v>25.65</v>
      </c>
      <c r="H4641" s="679">
        <v>1.3</v>
      </c>
      <c r="I4641" s="679"/>
      <c r="J4641" s="458">
        <f t="shared" si="90"/>
        <v>33.344999999999999</v>
      </c>
      <c r="K4641" s="107"/>
      <c r="L4641" s="11"/>
      <c r="M4641" s="676"/>
    </row>
    <row r="4642" spans="2:13" x14ac:dyDescent="0.2">
      <c r="B4642" s="676"/>
      <c r="C4642" s="677"/>
      <c r="D4642" s="143" t="s">
        <v>2834</v>
      </c>
      <c r="E4642" s="66"/>
      <c r="F4642" s="705">
        <v>1</v>
      </c>
      <c r="G4642" s="619">
        <v>5.95</v>
      </c>
      <c r="H4642" s="679">
        <v>0.8</v>
      </c>
      <c r="I4642" s="679"/>
      <c r="J4642" s="458">
        <f t="shared" si="90"/>
        <v>4.7600000000000007</v>
      </c>
      <c r="K4642" s="107"/>
      <c r="L4642" s="11"/>
      <c r="M4642" s="676"/>
    </row>
    <row r="4643" spans="2:13" x14ac:dyDescent="0.2">
      <c r="B4643" s="676"/>
      <c r="C4643" s="677"/>
      <c r="D4643" s="143" t="s">
        <v>2835</v>
      </c>
      <c r="E4643" s="66"/>
      <c r="F4643" s="705">
        <v>1</v>
      </c>
      <c r="G4643" s="619">
        <v>25.55</v>
      </c>
      <c r="H4643" s="679">
        <v>1.3</v>
      </c>
      <c r="I4643" s="679"/>
      <c r="J4643" s="458">
        <f t="shared" si="90"/>
        <v>33.215000000000003</v>
      </c>
      <c r="K4643" s="107"/>
      <c r="L4643" s="11"/>
      <c r="M4643" s="676"/>
    </row>
    <row r="4644" spans="2:13" x14ac:dyDescent="0.2">
      <c r="B4644" s="676"/>
      <c r="C4644" s="677"/>
      <c r="D4644" s="143" t="s">
        <v>2836</v>
      </c>
      <c r="E4644" s="66"/>
      <c r="F4644" s="705">
        <v>1</v>
      </c>
      <c r="G4644" s="619">
        <v>13.15</v>
      </c>
      <c r="H4644" s="679">
        <v>1.3</v>
      </c>
      <c r="I4644" s="679"/>
      <c r="J4644" s="458">
        <f t="shared" si="90"/>
        <v>17.095000000000002</v>
      </c>
      <c r="K4644" s="107"/>
      <c r="L4644" s="11"/>
      <c r="M4644" s="676"/>
    </row>
    <row r="4645" spans="2:13" x14ac:dyDescent="0.2">
      <c r="B4645" s="676"/>
      <c r="C4645" s="677"/>
      <c r="D4645" s="143" t="s">
        <v>2837</v>
      </c>
      <c r="E4645" s="66"/>
      <c r="F4645" s="705">
        <v>1</v>
      </c>
      <c r="G4645" s="619">
        <v>56.5</v>
      </c>
      <c r="H4645" s="679">
        <v>1.3</v>
      </c>
      <c r="I4645" s="679"/>
      <c r="J4645" s="458">
        <f t="shared" si="90"/>
        <v>73.45</v>
      </c>
      <c r="K4645" s="107"/>
      <c r="L4645" s="11"/>
      <c r="M4645" s="676"/>
    </row>
    <row r="4646" spans="2:13" x14ac:dyDescent="0.2">
      <c r="B4646" s="676"/>
      <c r="C4646" s="677"/>
      <c r="D4646" s="143" t="s">
        <v>2838</v>
      </c>
      <c r="E4646" s="66"/>
      <c r="F4646" s="705">
        <v>1</v>
      </c>
      <c r="G4646" s="619">
        <v>15.65</v>
      </c>
      <c r="H4646" s="679">
        <v>0.8</v>
      </c>
      <c r="I4646" s="679"/>
      <c r="J4646" s="458">
        <f t="shared" si="90"/>
        <v>12.520000000000001</v>
      </c>
      <c r="K4646" s="107"/>
      <c r="L4646" s="11"/>
      <c r="M4646" s="676"/>
    </row>
    <row r="4647" spans="2:13" x14ac:dyDescent="0.2">
      <c r="B4647" s="676"/>
      <c r="C4647" s="677"/>
      <c r="D4647" s="143" t="s">
        <v>2839</v>
      </c>
      <c r="E4647" s="66"/>
      <c r="F4647" s="705">
        <v>1</v>
      </c>
      <c r="G4647" s="619">
        <v>12.5</v>
      </c>
      <c r="H4647" s="679">
        <v>1.3</v>
      </c>
      <c r="I4647" s="679"/>
      <c r="J4647" s="458">
        <f t="shared" si="90"/>
        <v>16.25</v>
      </c>
      <c r="K4647" s="107"/>
      <c r="L4647" s="11"/>
      <c r="M4647" s="676"/>
    </row>
    <row r="4648" spans="2:13" x14ac:dyDescent="0.2">
      <c r="B4648" s="676"/>
      <c r="C4648" s="677"/>
      <c r="D4648" s="143" t="s">
        <v>2840</v>
      </c>
      <c r="E4648" s="66"/>
      <c r="F4648" s="705">
        <v>1</v>
      </c>
      <c r="G4648" s="619">
        <v>25.65</v>
      </c>
      <c r="H4648" s="679">
        <v>1.3</v>
      </c>
      <c r="I4648" s="679"/>
      <c r="J4648" s="458">
        <f t="shared" si="90"/>
        <v>33.344999999999999</v>
      </c>
      <c r="K4648" s="107"/>
      <c r="L4648" s="11"/>
      <c r="M4648" s="676"/>
    </row>
    <row r="4649" spans="2:13" x14ac:dyDescent="0.2">
      <c r="B4649" s="676"/>
      <c r="C4649" s="677"/>
      <c r="D4649" s="143" t="s">
        <v>2841</v>
      </c>
      <c r="E4649" s="66"/>
      <c r="F4649" s="705">
        <v>1</v>
      </c>
      <c r="G4649" s="619">
        <v>53.05</v>
      </c>
      <c r="H4649" s="679">
        <v>1.3</v>
      </c>
      <c r="I4649" s="679"/>
      <c r="J4649" s="458">
        <f t="shared" si="90"/>
        <v>68.965000000000003</v>
      </c>
      <c r="K4649" s="107"/>
      <c r="L4649" s="11"/>
      <c r="M4649" s="676"/>
    </row>
    <row r="4650" spans="2:13" x14ac:dyDescent="0.2">
      <c r="B4650" s="676"/>
      <c r="C4650" s="677"/>
      <c r="D4650" s="143" t="s">
        <v>2842</v>
      </c>
      <c r="E4650" s="66"/>
      <c r="F4650" s="705">
        <v>1</v>
      </c>
      <c r="G4650" s="619">
        <v>25.65</v>
      </c>
      <c r="H4650" s="679">
        <v>1.3</v>
      </c>
      <c r="I4650" s="679"/>
      <c r="J4650" s="458">
        <f t="shared" si="90"/>
        <v>33.344999999999999</v>
      </c>
      <c r="K4650" s="107"/>
      <c r="L4650" s="11"/>
      <c r="M4650" s="676"/>
    </row>
    <row r="4651" spans="2:13" x14ac:dyDescent="0.2">
      <c r="B4651" s="676"/>
      <c r="C4651" s="677"/>
      <c r="D4651" s="143" t="s">
        <v>2843</v>
      </c>
      <c r="E4651" s="66"/>
      <c r="F4651" s="705">
        <v>1</v>
      </c>
      <c r="G4651" s="619">
        <v>5.95</v>
      </c>
      <c r="H4651" s="679">
        <v>0.8</v>
      </c>
      <c r="I4651" s="679"/>
      <c r="J4651" s="458">
        <f t="shared" si="90"/>
        <v>4.7600000000000007</v>
      </c>
      <c r="K4651" s="107"/>
      <c r="L4651" s="11"/>
      <c r="M4651" s="676"/>
    </row>
    <row r="4652" spans="2:13" x14ac:dyDescent="0.2">
      <c r="B4652" s="676"/>
      <c r="C4652" s="677"/>
      <c r="D4652" s="143" t="s">
        <v>2844</v>
      </c>
      <c r="E4652" s="66"/>
      <c r="F4652" s="705">
        <v>1</v>
      </c>
      <c r="G4652" s="619">
        <v>18</v>
      </c>
      <c r="H4652" s="679">
        <v>1.3</v>
      </c>
      <c r="I4652" s="679"/>
      <c r="J4652" s="458">
        <f t="shared" si="90"/>
        <v>23.400000000000002</v>
      </c>
      <c r="K4652" s="107"/>
      <c r="L4652" s="11"/>
      <c r="M4652" s="676"/>
    </row>
    <row r="4653" spans="2:13" x14ac:dyDescent="0.2">
      <c r="B4653" s="676"/>
      <c r="C4653" s="677"/>
      <c r="D4653" s="143" t="s">
        <v>2845</v>
      </c>
      <c r="E4653" s="66"/>
      <c r="F4653" s="705">
        <v>1</v>
      </c>
      <c r="G4653" s="619">
        <v>3.23</v>
      </c>
      <c r="H4653" s="679">
        <v>0.5</v>
      </c>
      <c r="I4653" s="679"/>
      <c r="J4653" s="458">
        <f t="shared" si="90"/>
        <v>1.615</v>
      </c>
      <c r="K4653" s="107"/>
      <c r="L4653" s="11"/>
      <c r="M4653" s="676"/>
    </row>
    <row r="4654" spans="2:13" x14ac:dyDescent="0.2">
      <c r="B4654" s="676"/>
      <c r="C4654" s="677"/>
      <c r="D4654" s="143" t="s">
        <v>2846</v>
      </c>
      <c r="E4654" s="66"/>
      <c r="F4654" s="705">
        <v>1</v>
      </c>
      <c r="G4654" s="619">
        <v>26.17</v>
      </c>
      <c r="H4654" s="679">
        <v>0.8</v>
      </c>
      <c r="I4654" s="679"/>
      <c r="J4654" s="458">
        <f t="shared" si="90"/>
        <v>20.936000000000003</v>
      </c>
      <c r="K4654" s="107"/>
      <c r="L4654" s="11"/>
      <c r="M4654" s="676"/>
    </row>
    <row r="4655" spans="2:13" x14ac:dyDescent="0.2">
      <c r="B4655" s="676"/>
      <c r="C4655" s="677"/>
      <c r="D4655" s="143" t="s">
        <v>2847</v>
      </c>
      <c r="E4655" s="66"/>
      <c r="F4655" s="705">
        <v>1</v>
      </c>
      <c r="G4655" s="619">
        <v>5.65</v>
      </c>
      <c r="H4655" s="679">
        <v>0.8</v>
      </c>
      <c r="I4655" s="679"/>
      <c r="J4655" s="458">
        <f t="shared" si="90"/>
        <v>4.5200000000000005</v>
      </c>
      <c r="K4655" s="107"/>
      <c r="L4655" s="11"/>
      <c r="M4655" s="676"/>
    </row>
    <row r="4656" spans="2:13" x14ac:dyDescent="0.2">
      <c r="B4656" s="676"/>
      <c r="C4656" s="677"/>
      <c r="D4656" s="143" t="s">
        <v>2848</v>
      </c>
      <c r="E4656" s="66"/>
      <c r="F4656" s="705">
        <v>1</v>
      </c>
      <c r="G4656" s="619">
        <v>0.65</v>
      </c>
      <c r="H4656" s="679">
        <v>0.8</v>
      </c>
      <c r="I4656" s="679"/>
      <c r="J4656" s="458">
        <f t="shared" si="90"/>
        <v>0.52</v>
      </c>
      <c r="K4656" s="107"/>
      <c r="L4656" s="11"/>
      <c r="M4656" s="676"/>
    </row>
    <row r="4657" spans="2:13" x14ac:dyDescent="0.2">
      <c r="B4657" s="676"/>
      <c r="C4657" s="677"/>
      <c r="D4657" s="143" t="s">
        <v>2849</v>
      </c>
      <c r="E4657" s="66"/>
      <c r="F4657" s="705">
        <v>1</v>
      </c>
      <c r="G4657" s="619">
        <v>3.35</v>
      </c>
      <c r="H4657" s="679">
        <v>0.5</v>
      </c>
      <c r="I4657" s="679"/>
      <c r="J4657" s="458">
        <f t="shared" si="90"/>
        <v>1.675</v>
      </c>
      <c r="K4657" s="107"/>
      <c r="L4657" s="11"/>
      <c r="M4657" s="676"/>
    </row>
    <row r="4658" spans="2:13" x14ac:dyDescent="0.2">
      <c r="B4658" s="676"/>
      <c r="C4658" s="677"/>
      <c r="D4658" s="143" t="s">
        <v>2850</v>
      </c>
      <c r="E4658" s="66"/>
      <c r="F4658" s="705">
        <v>1</v>
      </c>
      <c r="G4658" s="619">
        <v>21.65</v>
      </c>
      <c r="H4658" s="679">
        <v>0.8</v>
      </c>
      <c r="I4658" s="679"/>
      <c r="J4658" s="458">
        <f t="shared" si="90"/>
        <v>17.32</v>
      </c>
      <c r="K4658" s="107"/>
      <c r="L4658" s="11"/>
      <c r="M4658" s="676"/>
    </row>
    <row r="4659" spans="2:13" x14ac:dyDescent="0.2">
      <c r="B4659" s="676"/>
      <c r="C4659" s="677"/>
      <c r="D4659" s="143" t="s">
        <v>2851</v>
      </c>
      <c r="E4659" s="66"/>
      <c r="F4659" s="705">
        <v>1</v>
      </c>
      <c r="G4659" s="619">
        <v>3.2</v>
      </c>
      <c r="H4659" s="679">
        <v>1.3</v>
      </c>
      <c r="I4659" s="679"/>
      <c r="J4659" s="458">
        <f t="shared" si="90"/>
        <v>4.16</v>
      </c>
      <c r="K4659" s="107"/>
      <c r="L4659" s="11"/>
      <c r="M4659" s="676"/>
    </row>
    <row r="4660" spans="2:13" x14ac:dyDescent="0.2">
      <c r="B4660" s="676"/>
      <c r="C4660" s="677"/>
      <c r="D4660" s="143" t="s">
        <v>2852</v>
      </c>
      <c r="E4660" s="66"/>
      <c r="F4660" s="705">
        <v>1</v>
      </c>
      <c r="G4660" s="619">
        <v>4.45</v>
      </c>
      <c r="H4660" s="679">
        <v>0.5</v>
      </c>
      <c r="I4660" s="679"/>
      <c r="J4660" s="458">
        <f t="shared" si="90"/>
        <v>2.2250000000000001</v>
      </c>
      <c r="K4660" s="107"/>
      <c r="L4660" s="11"/>
      <c r="M4660" s="676"/>
    </row>
    <row r="4661" spans="2:13" x14ac:dyDescent="0.2">
      <c r="B4661" s="676"/>
      <c r="C4661" s="677"/>
      <c r="D4661" s="143" t="s">
        <v>2853</v>
      </c>
      <c r="E4661" s="66"/>
      <c r="F4661" s="705">
        <v>1</v>
      </c>
      <c r="G4661" s="619">
        <v>6.6</v>
      </c>
      <c r="H4661" s="679">
        <v>1.3</v>
      </c>
      <c r="I4661" s="679"/>
      <c r="J4661" s="458">
        <f t="shared" si="90"/>
        <v>8.58</v>
      </c>
      <c r="K4661" s="107"/>
      <c r="L4661" s="11"/>
      <c r="M4661" s="676"/>
    </row>
    <row r="4662" spans="2:13" x14ac:dyDescent="0.2">
      <c r="B4662" s="676"/>
      <c r="C4662" s="677"/>
      <c r="D4662" s="143" t="s">
        <v>2854</v>
      </c>
      <c r="E4662" s="66"/>
      <c r="F4662" s="705">
        <v>1</v>
      </c>
      <c r="G4662" s="619">
        <v>3.25</v>
      </c>
      <c r="H4662" s="679">
        <v>1</v>
      </c>
      <c r="I4662" s="679"/>
      <c r="J4662" s="458">
        <f t="shared" si="90"/>
        <v>3.25</v>
      </c>
      <c r="K4662" s="107"/>
      <c r="L4662" s="11"/>
      <c r="M4662" s="676"/>
    </row>
    <row r="4663" spans="2:13" x14ac:dyDescent="0.2">
      <c r="B4663" s="676"/>
      <c r="C4663" s="677"/>
      <c r="D4663" s="143" t="s">
        <v>2855</v>
      </c>
      <c r="E4663" s="66"/>
      <c r="F4663" s="705">
        <v>1</v>
      </c>
      <c r="G4663" s="619">
        <v>0.65</v>
      </c>
      <c r="H4663" s="679">
        <v>1.3</v>
      </c>
      <c r="I4663" s="679"/>
      <c r="J4663" s="458">
        <f t="shared" si="90"/>
        <v>0.84500000000000008</v>
      </c>
      <c r="K4663" s="107"/>
      <c r="L4663" s="11"/>
      <c r="M4663" s="676"/>
    </row>
    <row r="4664" spans="2:13" x14ac:dyDescent="0.2">
      <c r="B4664" s="676"/>
      <c r="C4664" s="677"/>
      <c r="D4664" s="143" t="s">
        <v>2856</v>
      </c>
      <c r="E4664" s="66"/>
      <c r="F4664" s="705">
        <v>1</v>
      </c>
      <c r="G4664" s="619">
        <v>31.6</v>
      </c>
      <c r="H4664" s="679">
        <v>0.8</v>
      </c>
      <c r="I4664" s="679"/>
      <c r="J4664" s="458">
        <f t="shared" si="90"/>
        <v>25.28</v>
      </c>
      <c r="K4664" s="107"/>
      <c r="L4664" s="11"/>
      <c r="M4664" s="676"/>
    </row>
    <row r="4665" spans="2:13" x14ac:dyDescent="0.2">
      <c r="B4665" s="676"/>
      <c r="C4665" s="677"/>
      <c r="D4665" s="143" t="s">
        <v>2857</v>
      </c>
      <c r="E4665" s="66"/>
      <c r="F4665" s="705">
        <v>1</v>
      </c>
      <c r="G4665" s="619">
        <v>18</v>
      </c>
      <c r="H4665" s="679">
        <v>1.3</v>
      </c>
      <c r="I4665" s="679"/>
      <c r="J4665" s="458">
        <f t="shared" si="90"/>
        <v>23.400000000000002</v>
      </c>
      <c r="K4665" s="107"/>
      <c r="L4665" s="11"/>
      <c r="M4665" s="676"/>
    </row>
    <row r="4666" spans="2:13" x14ac:dyDescent="0.2">
      <c r="B4666" s="676"/>
      <c r="C4666" s="677"/>
      <c r="D4666" s="143" t="s">
        <v>2858</v>
      </c>
      <c r="E4666" s="66"/>
      <c r="F4666" s="705">
        <v>1</v>
      </c>
      <c r="G4666" s="619">
        <v>0.65</v>
      </c>
      <c r="H4666" s="679">
        <v>1.3</v>
      </c>
      <c r="I4666" s="679"/>
      <c r="J4666" s="458">
        <f t="shared" si="90"/>
        <v>0.84500000000000008</v>
      </c>
      <c r="K4666" s="107"/>
      <c r="L4666" s="11"/>
      <c r="M4666" s="676"/>
    </row>
    <row r="4667" spans="2:13" x14ac:dyDescent="0.2">
      <c r="B4667" s="676"/>
      <c r="C4667" s="677"/>
      <c r="D4667" s="143" t="s">
        <v>2859</v>
      </c>
      <c r="E4667" s="66"/>
      <c r="F4667" s="705">
        <v>1</v>
      </c>
      <c r="G4667" s="619">
        <v>6.8</v>
      </c>
      <c r="H4667" s="679">
        <v>1</v>
      </c>
      <c r="I4667" s="679"/>
      <c r="J4667" s="458">
        <f t="shared" si="90"/>
        <v>6.8</v>
      </c>
      <c r="K4667" s="107"/>
      <c r="L4667" s="11"/>
      <c r="M4667" s="676"/>
    </row>
    <row r="4668" spans="2:13" x14ac:dyDescent="0.2">
      <c r="B4668" s="676"/>
      <c r="C4668" s="677"/>
      <c r="D4668" s="143" t="s">
        <v>2860</v>
      </c>
      <c r="E4668" s="66"/>
      <c r="F4668" s="705">
        <v>1</v>
      </c>
      <c r="G4668" s="619">
        <v>0.65</v>
      </c>
      <c r="H4668" s="679">
        <v>1.3</v>
      </c>
      <c r="I4668" s="679"/>
      <c r="J4668" s="458">
        <f t="shared" si="90"/>
        <v>0.84500000000000008</v>
      </c>
      <c r="K4668" s="107"/>
      <c r="L4668" s="11"/>
      <c r="M4668" s="676"/>
    </row>
    <row r="4669" spans="2:13" x14ac:dyDescent="0.2">
      <c r="B4669" s="676"/>
      <c r="C4669" s="677"/>
      <c r="D4669" s="143" t="s">
        <v>2861</v>
      </c>
      <c r="E4669" s="66"/>
      <c r="F4669" s="705">
        <v>1</v>
      </c>
      <c r="G4669" s="619">
        <v>9.35</v>
      </c>
      <c r="H4669" s="679">
        <v>1</v>
      </c>
      <c r="I4669" s="679"/>
      <c r="J4669" s="458">
        <f t="shared" si="90"/>
        <v>9.35</v>
      </c>
      <c r="K4669" s="107"/>
      <c r="L4669" s="11"/>
      <c r="M4669" s="676"/>
    </row>
    <row r="4670" spans="2:13" x14ac:dyDescent="0.2">
      <c r="B4670" s="676"/>
      <c r="C4670" s="677"/>
      <c r="D4670" s="143" t="s">
        <v>2862</v>
      </c>
      <c r="E4670" s="66"/>
      <c r="F4670" s="705">
        <v>1</v>
      </c>
      <c r="G4670" s="619">
        <v>49.6</v>
      </c>
      <c r="H4670" s="679">
        <v>1.3</v>
      </c>
      <c r="I4670" s="679"/>
      <c r="J4670" s="458">
        <f t="shared" si="90"/>
        <v>64.48</v>
      </c>
      <c r="K4670" s="107"/>
      <c r="L4670" s="11"/>
      <c r="M4670" s="676"/>
    </row>
    <row r="4671" spans="2:13" x14ac:dyDescent="0.2">
      <c r="B4671" s="676"/>
      <c r="C4671" s="677"/>
      <c r="D4671" s="143" t="s">
        <v>2863</v>
      </c>
      <c r="E4671" s="66"/>
      <c r="F4671" s="705">
        <v>1</v>
      </c>
      <c r="G4671" s="619">
        <v>0.65</v>
      </c>
      <c r="H4671" s="679">
        <v>0.8</v>
      </c>
      <c r="I4671" s="679"/>
      <c r="J4671" s="458">
        <f t="shared" si="90"/>
        <v>0.52</v>
      </c>
      <c r="K4671" s="107"/>
      <c r="L4671" s="11"/>
      <c r="M4671" s="676"/>
    </row>
    <row r="4672" spans="2:13" x14ac:dyDescent="0.2">
      <c r="B4672" s="676"/>
      <c r="C4672" s="677"/>
      <c r="D4672" s="143" t="s">
        <v>2864</v>
      </c>
      <c r="E4672" s="66"/>
      <c r="F4672" s="705">
        <v>1</v>
      </c>
      <c r="G4672" s="619">
        <v>6.8</v>
      </c>
      <c r="H4672" s="679">
        <v>0.65</v>
      </c>
      <c r="I4672" s="679"/>
      <c r="J4672" s="458">
        <f t="shared" si="90"/>
        <v>4.42</v>
      </c>
      <c r="K4672" s="107"/>
      <c r="L4672" s="11"/>
      <c r="M4672" s="676"/>
    </row>
    <row r="4673" spans="2:13" x14ac:dyDescent="0.2">
      <c r="B4673" s="676"/>
      <c r="C4673" s="677"/>
      <c r="D4673" s="143" t="s">
        <v>2865</v>
      </c>
      <c r="E4673" s="66"/>
      <c r="F4673" s="705">
        <v>1</v>
      </c>
      <c r="G4673" s="619">
        <v>0.65</v>
      </c>
      <c r="H4673" s="679">
        <v>0.8</v>
      </c>
      <c r="I4673" s="679"/>
      <c r="J4673" s="458">
        <f t="shared" si="90"/>
        <v>0.52</v>
      </c>
      <c r="K4673" s="107"/>
      <c r="L4673" s="11"/>
      <c r="M4673" s="676"/>
    </row>
    <row r="4674" spans="2:13" x14ac:dyDescent="0.2">
      <c r="B4674" s="676"/>
      <c r="C4674" s="677"/>
      <c r="D4674" s="143" t="s">
        <v>2866</v>
      </c>
      <c r="E4674" s="66"/>
      <c r="F4674" s="705">
        <v>1</v>
      </c>
      <c r="G4674" s="619">
        <v>5.85</v>
      </c>
      <c r="H4674" s="679">
        <v>0.65</v>
      </c>
      <c r="I4674" s="679"/>
      <c r="J4674" s="458">
        <f t="shared" si="90"/>
        <v>3.8024999999999998</v>
      </c>
      <c r="K4674" s="107"/>
      <c r="L4674" s="11"/>
      <c r="M4674" s="676"/>
    </row>
    <row r="4675" spans="2:13" x14ac:dyDescent="0.2">
      <c r="B4675" s="676"/>
      <c r="C4675" s="677"/>
      <c r="D4675" s="143" t="s">
        <v>2866</v>
      </c>
      <c r="E4675" s="66"/>
      <c r="F4675" s="705">
        <v>1</v>
      </c>
      <c r="G4675" s="619">
        <v>3.35</v>
      </c>
      <c r="H4675" s="679">
        <v>0.5</v>
      </c>
      <c r="I4675" s="679"/>
      <c r="J4675" s="458">
        <f t="shared" si="90"/>
        <v>1.675</v>
      </c>
      <c r="K4675" s="107"/>
      <c r="L4675" s="11"/>
      <c r="M4675" s="676"/>
    </row>
    <row r="4676" spans="2:13" x14ac:dyDescent="0.2">
      <c r="B4676" s="676"/>
      <c r="C4676" s="677"/>
      <c r="D4676" s="143" t="s">
        <v>2867</v>
      </c>
      <c r="E4676" s="66"/>
      <c r="F4676" s="705">
        <v>1</v>
      </c>
      <c r="G4676" s="619">
        <v>32.15</v>
      </c>
      <c r="H4676" s="679">
        <v>0.8</v>
      </c>
      <c r="I4676" s="679"/>
      <c r="J4676" s="458">
        <f t="shared" si="90"/>
        <v>25.72</v>
      </c>
      <c r="K4676" s="107"/>
      <c r="L4676" s="11"/>
      <c r="M4676" s="676"/>
    </row>
    <row r="4677" spans="2:13" x14ac:dyDescent="0.2">
      <c r="B4677" s="676"/>
      <c r="C4677" s="677"/>
      <c r="D4677" s="143"/>
      <c r="E4677" s="66"/>
      <c r="F4677" s="705"/>
      <c r="G4677" s="619"/>
      <c r="H4677" s="679"/>
      <c r="I4677" s="679"/>
      <c r="J4677" s="458"/>
      <c r="K4677" s="107"/>
      <c r="L4677" s="11"/>
      <c r="M4677" s="676"/>
    </row>
    <row r="4678" spans="2:13" x14ac:dyDescent="0.2">
      <c r="B4678" s="676"/>
      <c r="C4678" s="677"/>
      <c r="D4678" s="690" t="s">
        <v>1274</v>
      </c>
      <c r="E4678" s="66"/>
      <c r="F4678" s="705"/>
      <c r="G4678" s="619"/>
      <c r="H4678" s="679"/>
      <c r="I4678" s="679"/>
      <c r="J4678" s="458"/>
      <c r="K4678" s="107"/>
      <c r="L4678" s="11"/>
      <c r="M4678" s="676"/>
    </row>
    <row r="4679" spans="2:13" x14ac:dyDescent="0.2">
      <c r="B4679" s="676"/>
      <c r="C4679" s="677"/>
      <c r="D4679" s="143" t="s">
        <v>849</v>
      </c>
      <c r="E4679" s="66"/>
      <c r="F4679" s="705"/>
      <c r="G4679" s="619"/>
      <c r="H4679" s="679"/>
      <c r="I4679" s="679"/>
      <c r="J4679" s="458"/>
      <c r="K4679" s="107"/>
      <c r="L4679" s="11"/>
      <c r="M4679" s="676"/>
    </row>
    <row r="4680" spans="2:13" x14ac:dyDescent="0.2">
      <c r="B4680" s="676"/>
      <c r="C4680" s="677"/>
      <c r="D4680" s="143" t="s">
        <v>2868</v>
      </c>
      <c r="E4680" s="66"/>
      <c r="F4680" s="705">
        <v>1</v>
      </c>
      <c r="G4680" s="619">
        <v>15.6</v>
      </c>
      <c r="H4680" s="679">
        <v>0.75</v>
      </c>
      <c r="I4680" s="679"/>
      <c r="J4680" s="458">
        <f>PRODUCT(F4680:I4680)</f>
        <v>11.7</v>
      </c>
      <c r="K4680" s="107"/>
      <c r="L4680" s="11"/>
      <c r="M4680" s="676"/>
    </row>
    <row r="4681" spans="2:13" x14ac:dyDescent="0.2">
      <c r="B4681" s="676"/>
      <c r="C4681" s="677"/>
      <c r="D4681" s="143" t="s">
        <v>2869</v>
      </c>
      <c r="E4681" s="66"/>
      <c r="F4681" s="705">
        <v>1</v>
      </c>
      <c r="G4681" s="619">
        <v>15.6</v>
      </c>
      <c r="H4681" s="679">
        <v>1.2</v>
      </c>
      <c r="I4681" s="679"/>
      <c r="J4681" s="458">
        <f>PRODUCT(F4681:I4681)</f>
        <v>18.72</v>
      </c>
      <c r="K4681" s="107"/>
      <c r="L4681" s="11"/>
      <c r="M4681" s="676"/>
    </row>
    <row r="4682" spans="2:13" x14ac:dyDescent="0.2">
      <c r="B4682" s="676"/>
      <c r="C4682" s="677"/>
      <c r="D4682" s="143" t="s">
        <v>2870</v>
      </c>
      <c r="E4682" s="66"/>
      <c r="F4682" s="705">
        <v>1</v>
      </c>
      <c r="G4682" s="619">
        <v>15.6</v>
      </c>
      <c r="H4682" s="679">
        <v>0.75</v>
      </c>
      <c r="I4682" s="679"/>
      <c r="J4682" s="458">
        <f>PRODUCT(F4682:I4682)</f>
        <v>11.7</v>
      </c>
      <c r="K4682" s="107"/>
      <c r="L4682" s="11"/>
      <c r="M4682" s="676"/>
    </row>
    <row r="4683" spans="2:13" x14ac:dyDescent="0.2">
      <c r="B4683" s="676"/>
      <c r="C4683" s="677"/>
      <c r="D4683" s="143" t="s">
        <v>850</v>
      </c>
      <c r="E4683" s="66"/>
      <c r="F4683" s="705"/>
      <c r="G4683" s="619"/>
      <c r="H4683" s="679"/>
      <c r="I4683" s="679"/>
      <c r="J4683" s="458"/>
      <c r="K4683" s="107"/>
      <c r="L4683" s="11"/>
      <c r="M4683" s="676"/>
    </row>
    <row r="4684" spans="2:13" x14ac:dyDescent="0.2">
      <c r="B4684" s="676"/>
      <c r="C4684" s="677"/>
      <c r="D4684" s="143" t="s">
        <v>2871</v>
      </c>
      <c r="E4684" s="66"/>
      <c r="F4684" s="705">
        <v>1</v>
      </c>
      <c r="G4684" s="619">
        <v>15.6</v>
      </c>
      <c r="H4684" s="679">
        <v>0.75</v>
      </c>
      <c r="I4684" s="679"/>
      <c r="J4684" s="458">
        <f>PRODUCT(F4684:I4684)</f>
        <v>11.7</v>
      </c>
      <c r="K4684" s="107"/>
      <c r="L4684" s="11"/>
      <c r="M4684" s="676"/>
    </row>
    <row r="4685" spans="2:13" x14ac:dyDescent="0.2">
      <c r="B4685" s="676"/>
      <c r="C4685" s="677"/>
      <c r="D4685" s="143" t="s">
        <v>2872</v>
      </c>
      <c r="E4685" s="66"/>
      <c r="F4685" s="705">
        <v>1</v>
      </c>
      <c r="G4685" s="619">
        <v>15.6</v>
      </c>
      <c r="H4685" s="679">
        <v>1.2</v>
      </c>
      <c r="I4685" s="679"/>
      <c r="J4685" s="458">
        <f>PRODUCT(F4685:I4685)</f>
        <v>18.72</v>
      </c>
      <c r="K4685" s="107"/>
      <c r="L4685" s="11"/>
      <c r="M4685" s="676"/>
    </row>
    <row r="4686" spans="2:13" x14ac:dyDescent="0.2">
      <c r="B4686" s="676"/>
      <c r="C4686" s="677"/>
      <c r="D4686" s="143" t="s">
        <v>2873</v>
      </c>
      <c r="E4686" s="66"/>
      <c r="F4686" s="705">
        <v>1</v>
      </c>
      <c r="G4686" s="619">
        <v>15.6</v>
      </c>
      <c r="H4686" s="679">
        <v>0.75</v>
      </c>
      <c r="I4686" s="679"/>
      <c r="J4686" s="458">
        <f>PRODUCT(F4686:I4686)</f>
        <v>11.7</v>
      </c>
      <c r="K4686" s="107"/>
      <c r="L4686" s="11"/>
      <c r="M4686" s="676"/>
    </row>
    <row r="4687" spans="2:13" x14ac:dyDescent="0.2">
      <c r="B4687" s="676"/>
      <c r="C4687" s="677"/>
      <c r="D4687" s="143"/>
      <c r="E4687" s="66"/>
      <c r="F4687" s="705"/>
      <c r="G4687" s="619"/>
      <c r="H4687" s="679"/>
      <c r="I4687" s="679"/>
      <c r="J4687" s="458"/>
      <c r="K4687" s="107"/>
      <c r="L4687" s="11"/>
      <c r="M4687" s="676"/>
    </row>
    <row r="4688" spans="2:13" x14ac:dyDescent="0.2">
      <c r="B4688" s="676"/>
      <c r="C4688" s="680"/>
      <c r="D4688" s="690" t="s">
        <v>1273</v>
      </c>
      <c r="E4688" s="66"/>
      <c r="F4688" s="705"/>
      <c r="G4688" s="619"/>
      <c r="H4688" s="679"/>
      <c r="I4688" s="679"/>
      <c r="J4688" s="458"/>
      <c r="K4688" s="107"/>
      <c r="L4688" s="11"/>
      <c r="M4688" s="676"/>
    </row>
    <row r="4689" spans="2:13" x14ac:dyDescent="0.2">
      <c r="B4689" s="676"/>
      <c r="C4689" s="680"/>
      <c r="D4689" s="143" t="s">
        <v>849</v>
      </c>
      <c r="E4689" s="66"/>
      <c r="F4689" s="705"/>
      <c r="G4689" s="619"/>
      <c r="H4689" s="679"/>
      <c r="I4689" s="679"/>
      <c r="J4689" s="458"/>
      <c r="K4689" s="107"/>
      <c r="L4689" s="11"/>
      <c r="M4689" s="676"/>
    </row>
    <row r="4690" spans="2:13" x14ac:dyDescent="0.2">
      <c r="B4690" s="676"/>
      <c r="C4690" s="677"/>
      <c r="D4690" s="143" t="s">
        <v>2874</v>
      </c>
      <c r="E4690" s="66"/>
      <c r="F4690" s="705">
        <v>1</v>
      </c>
      <c r="G4690" s="619">
        <v>8.1999999999999993</v>
      </c>
      <c r="H4690" s="679">
        <v>0.75</v>
      </c>
      <c r="I4690" s="679"/>
      <c r="J4690" s="458">
        <f>PRODUCT(F4690:I4690)</f>
        <v>6.1499999999999995</v>
      </c>
      <c r="K4690" s="107"/>
      <c r="L4690" s="11"/>
      <c r="M4690" s="676"/>
    </row>
    <row r="4691" spans="2:13" x14ac:dyDescent="0.2">
      <c r="B4691" s="676"/>
      <c r="C4691" s="677"/>
      <c r="D4691" s="143" t="s">
        <v>2875</v>
      </c>
      <c r="E4691" s="66"/>
      <c r="F4691" s="705">
        <v>1</v>
      </c>
      <c r="G4691" s="619">
        <v>8.1999999999999993</v>
      </c>
      <c r="H4691" s="679">
        <v>1.2</v>
      </c>
      <c r="I4691" s="679"/>
      <c r="J4691" s="458">
        <f>PRODUCT(F4691:I4691)</f>
        <v>9.8399999999999981</v>
      </c>
      <c r="K4691" s="107"/>
      <c r="L4691" s="11"/>
      <c r="M4691" s="676"/>
    </row>
    <row r="4692" spans="2:13" x14ac:dyDescent="0.2">
      <c r="B4692" s="676"/>
      <c r="C4692" s="677"/>
      <c r="D4692" s="143" t="s">
        <v>2876</v>
      </c>
      <c r="E4692" s="66"/>
      <c r="F4692" s="705">
        <v>1</v>
      </c>
      <c r="G4692" s="619">
        <v>8.1999999999999993</v>
      </c>
      <c r="H4692" s="679">
        <v>0.75</v>
      </c>
      <c r="I4692" s="679"/>
      <c r="J4692" s="458">
        <f>PRODUCT(F4692:I4692)</f>
        <v>6.1499999999999995</v>
      </c>
      <c r="K4692" s="107"/>
      <c r="L4692" s="11"/>
      <c r="M4692" s="676"/>
    </row>
    <row r="4693" spans="2:13" x14ac:dyDescent="0.2">
      <c r="B4693" s="676"/>
      <c r="C4693" s="677"/>
      <c r="D4693" s="143" t="s">
        <v>850</v>
      </c>
      <c r="E4693" s="66"/>
      <c r="F4693" s="705"/>
      <c r="G4693" s="619"/>
      <c r="H4693" s="679"/>
      <c r="I4693" s="679"/>
      <c r="J4693" s="458"/>
      <c r="K4693" s="107"/>
      <c r="L4693" s="11"/>
      <c r="M4693" s="676"/>
    </row>
    <row r="4694" spans="2:13" x14ac:dyDescent="0.2">
      <c r="B4694" s="676"/>
      <c r="C4694" s="677"/>
      <c r="D4694" s="143" t="s">
        <v>2877</v>
      </c>
      <c r="E4694" s="66"/>
      <c r="F4694" s="705">
        <v>1</v>
      </c>
      <c r="G4694" s="619">
        <v>15.6</v>
      </c>
      <c r="H4694" s="679">
        <v>0.75</v>
      </c>
      <c r="I4694" s="679"/>
      <c r="J4694" s="458">
        <f>PRODUCT(F4694:I4694)</f>
        <v>11.7</v>
      </c>
      <c r="K4694" s="107"/>
      <c r="L4694" s="11"/>
      <c r="M4694" s="676"/>
    </row>
    <row r="4695" spans="2:13" x14ac:dyDescent="0.2">
      <c r="B4695" s="676"/>
      <c r="C4695" s="677"/>
      <c r="D4695" s="143" t="s">
        <v>2878</v>
      </c>
      <c r="E4695" s="66"/>
      <c r="F4695" s="705">
        <v>1</v>
      </c>
      <c r="G4695" s="619">
        <v>15.6</v>
      </c>
      <c r="H4695" s="679">
        <v>1.2</v>
      </c>
      <c r="I4695" s="679"/>
      <c r="J4695" s="458">
        <f>PRODUCT(F4695:I4695)</f>
        <v>18.72</v>
      </c>
      <c r="K4695" s="107"/>
      <c r="L4695" s="11"/>
      <c r="M4695" s="676"/>
    </row>
    <row r="4696" spans="2:13" x14ac:dyDescent="0.2">
      <c r="B4696" s="676"/>
      <c r="C4696" s="677"/>
      <c r="D4696" s="143" t="s">
        <v>2879</v>
      </c>
      <c r="E4696" s="66"/>
      <c r="F4696" s="705">
        <v>1</v>
      </c>
      <c r="G4696" s="619">
        <v>15.6</v>
      </c>
      <c r="H4696" s="679">
        <v>0.75</v>
      </c>
      <c r="I4696" s="679"/>
      <c r="J4696" s="458">
        <f>PRODUCT(F4696:I4696)</f>
        <v>11.7</v>
      </c>
      <c r="K4696" s="107"/>
      <c r="L4696" s="11"/>
      <c r="M4696" s="676"/>
    </row>
    <row r="4697" spans="2:13" x14ac:dyDescent="0.3">
      <c r="B4697" s="676"/>
      <c r="C4697" s="725"/>
      <c r="D4697" s="117"/>
      <c r="E4697" s="699"/>
      <c r="F4697" s="705"/>
      <c r="G4697" s="619"/>
      <c r="H4697" s="715"/>
      <c r="I4697" s="679"/>
      <c r="J4697" s="458"/>
      <c r="K4697" s="107"/>
      <c r="L4697" s="11"/>
      <c r="M4697" s="676"/>
    </row>
    <row r="4698" spans="2:13" x14ac:dyDescent="0.2">
      <c r="B4698" s="676"/>
      <c r="C4698" s="725"/>
      <c r="D4698" s="690" t="s">
        <v>1333</v>
      </c>
      <c r="E4698" s="699"/>
      <c r="F4698" s="705"/>
      <c r="G4698" s="619"/>
      <c r="H4698" s="715"/>
      <c r="I4698" s="679"/>
      <c r="J4698" s="458"/>
      <c r="K4698" s="107"/>
      <c r="L4698" s="11"/>
      <c r="M4698" s="676"/>
    </row>
    <row r="4699" spans="2:13" x14ac:dyDescent="0.2">
      <c r="B4699" s="676"/>
      <c r="C4699" s="725"/>
      <c r="D4699" s="143" t="s">
        <v>849</v>
      </c>
      <c r="E4699" s="699"/>
      <c r="F4699" s="705"/>
      <c r="G4699" s="619"/>
      <c r="H4699" s="679"/>
      <c r="I4699" s="679"/>
      <c r="J4699" s="458"/>
      <c r="K4699" s="107"/>
      <c r="L4699" s="11"/>
      <c r="M4699" s="676"/>
    </row>
    <row r="4700" spans="2:13" x14ac:dyDescent="0.2">
      <c r="B4700" s="676"/>
      <c r="C4700" s="677"/>
      <c r="D4700" s="143" t="s">
        <v>2880</v>
      </c>
      <c r="E4700" s="66"/>
      <c r="F4700" s="705">
        <v>1</v>
      </c>
      <c r="G4700" s="619">
        <v>8.1999999999999993</v>
      </c>
      <c r="H4700" s="679">
        <v>0.75</v>
      </c>
      <c r="I4700" s="679"/>
      <c r="J4700" s="458">
        <f t="shared" ref="J4700:J4705" si="91">PRODUCT(F4700:I4700)</f>
        <v>6.1499999999999995</v>
      </c>
      <c r="K4700" s="107"/>
      <c r="L4700" s="11"/>
      <c r="M4700" s="676"/>
    </row>
    <row r="4701" spans="2:13" x14ac:dyDescent="0.2">
      <c r="B4701" s="676"/>
      <c r="C4701" s="677"/>
      <c r="D4701" s="143" t="s">
        <v>2881</v>
      </c>
      <c r="E4701" s="66"/>
      <c r="F4701" s="705">
        <v>1</v>
      </c>
      <c r="G4701" s="619">
        <v>8.1999999999999993</v>
      </c>
      <c r="H4701" s="679">
        <v>1.2</v>
      </c>
      <c r="I4701" s="679"/>
      <c r="J4701" s="458">
        <f t="shared" si="91"/>
        <v>9.8399999999999981</v>
      </c>
      <c r="K4701" s="107"/>
      <c r="L4701" s="11"/>
      <c r="M4701" s="676"/>
    </row>
    <row r="4702" spans="2:13" x14ac:dyDescent="0.2">
      <c r="B4702" s="676"/>
      <c r="C4702" s="677"/>
      <c r="D4702" s="143" t="s">
        <v>2882</v>
      </c>
      <c r="E4702" s="66"/>
      <c r="F4702" s="705">
        <v>1</v>
      </c>
      <c r="G4702" s="619">
        <v>8.1999999999999993</v>
      </c>
      <c r="H4702" s="679">
        <v>1.2</v>
      </c>
      <c r="I4702" s="679"/>
      <c r="J4702" s="458">
        <f t="shared" si="91"/>
        <v>9.8399999999999981</v>
      </c>
      <c r="K4702" s="107"/>
      <c r="L4702" s="11"/>
      <c r="M4702" s="676"/>
    </row>
    <row r="4703" spans="2:13" x14ac:dyDescent="0.2">
      <c r="B4703" s="676"/>
      <c r="C4703" s="677"/>
      <c r="D4703" s="143" t="s">
        <v>2883</v>
      </c>
      <c r="E4703" s="66"/>
      <c r="F4703" s="705">
        <v>1</v>
      </c>
      <c r="G4703" s="619">
        <v>8.1999999999999993</v>
      </c>
      <c r="H4703" s="679">
        <v>1.2</v>
      </c>
      <c r="I4703" s="679"/>
      <c r="J4703" s="458">
        <f t="shared" si="91"/>
        <v>9.8399999999999981</v>
      </c>
      <c r="K4703" s="107"/>
      <c r="L4703" s="11"/>
      <c r="M4703" s="676"/>
    </row>
    <row r="4704" spans="2:13" x14ac:dyDescent="0.2">
      <c r="B4704" s="676"/>
      <c r="C4704" s="677"/>
      <c r="D4704" s="143" t="s">
        <v>2884</v>
      </c>
      <c r="E4704" s="66"/>
      <c r="F4704" s="705">
        <v>1</v>
      </c>
      <c r="G4704" s="619">
        <v>8.1999999999999993</v>
      </c>
      <c r="H4704" s="679">
        <v>1.2</v>
      </c>
      <c r="I4704" s="679"/>
      <c r="J4704" s="458">
        <f t="shared" si="91"/>
        <v>9.8399999999999981</v>
      </c>
      <c r="K4704" s="107"/>
      <c r="L4704" s="11"/>
      <c r="M4704" s="676"/>
    </row>
    <row r="4705" spans="2:13" x14ac:dyDescent="0.2">
      <c r="B4705" s="676"/>
      <c r="C4705" s="677"/>
      <c r="D4705" s="143" t="s">
        <v>2885</v>
      </c>
      <c r="E4705" s="66"/>
      <c r="F4705" s="705">
        <v>1</v>
      </c>
      <c r="G4705" s="619">
        <v>8.1999999999999993</v>
      </c>
      <c r="H4705" s="679">
        <v>0.75</v>
      </c>
      <c r="I4705" s="679"/>
      <c r="J4705" s="458">
        <f t="shared" si="91"/>
        <v>6.1499999999999995</v>
      </c>
      <c r="K4705" s="107"/>
      <c r="L4705" s="11"/>
      <c r="M4705" s="676"/>
    </row>
    <row r="4706" spans="2:13" x14ac:dyDescent="0.2">
      <c r="B4706" s="676"/>
      <c r="C4706" s="677"/>
      <c r="D4706" s="143" t="s">
        <v>850</v>
      </c>
      <c r="E4706" s="66"/>
      <c r="F4706" s="705"/>
      <c r="G4706" s="619"/>
      <c r="H4706" s="679"/>
      <c r="I4706" s="679"/>
      <c r="J4706" s="458"/>
      <c r="K4706" s="107"/>
      <c r="L4706" s="11"/>
      <c r="M4706" s="676"/>
    </row>
    <row r="4707" spans="2:13" x14ac:dyDescent="0.2">
      <c r="B4707" s="676"/>
      <c r="C4707" s="677"/>
      <c r="D4707" s="143" t="s">
        <v>2886</v>
      </c>
      <c r="E4707" s="66"/>
      <c r="F4707" s="705">
        <v>1</v>
      </c>
      <c r="G4707" s="619">
        <v>31.1</v>
      </c>
      <c r="H4707" s="679">
        <v>0.75</v>
      </c>
      <c r="I4707" s="679"/>
      <c r="J4707" s="458">
        <f>PRODUCT(F4707:I4707)</f>
        <v>23.325000000000003</v>
      </c>
      <c r="K4707" s="107"/>
      <c r="L4707" s="11"/>
      <c r="M4707" s="676"/>
    </row>
    <row r="4708" spans="2:13" x14ac:dyDescent="0.2">
      <c r="B4708" s="676"/>
      <c r="C4708" s="677"/>
      <c r="D4708" s="143" t="s">
        <v>2887</v>
      </c>
      <c r="E4708" s="66"/>
      <c r="F4708" s="705">
        <v>1</v>
      </c>
      <c r="G4708" s="619">
        <v>31.1</v>
      </c>
      <c r="H4708" s="679">
        <v>0.75</v>
      </c>
      <c r="I4708" s="679"/>
      <c r="J4708" s="458">
        <f>PRODUCT(F4708:I4708)</f>
        <v>23.325000000000003</v>
      </c>
      <c r="K4708" s="107"/>
      <c r="L4708" s="11"/>
      <c r="M4708" s="676"/>
    </row>
    <row r="4709" spans="2:13" x14ac:dyDescent="0.2">
      <c r="B4709" s="676"/>
      <c r="C4709" s="677"/>
      <c r="D4709" s="143"/>
      <c r="E4709" s="143"/>
      <c r="F4709" s="705"/>
      <c r="G4709" s="619"/>
      <c r="H4709" s="679"/>
      <c r="I4709" s="679"/>
      <c r="J4709" s="458"/>
      <c r="K4709" s="107"/>
      <c r="L4709" s="11"/>
      <c r="M4709" s="676"/>
    </row>
    <row r="4710" spans="2:13" x14ac:dyDescent="0.2">
      <c r="B4710" s="676"/>
      <c r="C4710" s="677"/>
      <c r="D4710" s="690" t="s">
        <v>1358</v>
      </c>
      <c r="E4710" s="143"/>
      <c r="F4710" s="705"/>
      <c r="G4710" s="619"/>
      <c r="H4710" s="679"/>
      <c r="I4710" s="679"/>
      <c r="J4710" s="458"/>
      <c r="K4710" s="107"/>
      <c r="L4710" s="11"/>
      <c r="M4710" s="676"/>
    </row>
    <row r="4711" spans="2:13" x14ac:dyDescent="0.2">
      <c r="B4711" s="676"/>
      <c r="C4711" s="677"/>
      <c r="D4711" s="143" t="s">
        <v>849</v>
      </c>
      <c r="E4711" s="66"/>
      <c r="F4711" s="705"/>
      <c r="G4711" s="619"/>
      <c r="H4711" s="679"/>
      <c r="I4711" s="679"/>
      <c r="J4711" s="458"/>
      <c r="K4711" s="107"/>
      <c r="L4711" s="11"/>
      <c r="M4711" s="676"/>
    </row>
    <row r="4712" spans="2:13" x14ac:dyDescent="0.2">
      <c r="B4712" s="676"/>
      <c r="C4712" s="677"/>
      <c r="D4712" s="143" t="s">
        <v>2888</v>
      </c>
      <c r="E4712" s="66"/>
      <c r="F4712" s="705">
        <v>1</v>
      </c>
      <c r="G4712" s="619">
        <v>10.6</v>
      </c>
      <c r="H4712" s="679">
        <v>0.75</v>
      </c>
      <c r="I4712" s="679"/>
      <c r="J4712" s="458">
        <f>PRODUCT(F4712:I4712)</f>
        <v>7.9499999999999993</v>
      </c>
      <c r="K4712" s="107"/>
      <c r="L4712" s="11"/>
      <c r="M4712" s="676"/>
    </row>
    <row r="4713" spans="2:13" x14ac:dyDescent="0.2">
      <c r="B4713" s="676"/>
      <c r="C4713" s="677"/>
      <c r="D4713" s="143" t="s">
        <v>2889</v>
      </c>
      <c r="E4713" s="66"/>
      <c r="F4713" s="705">
        <v>1</v>
      </c>
      <c r="G4713" s="619">
        <v>10.6</v>
      </c>
      <c r="H4713" s="679">
        <v>1.2</v>
      </c>
      <c r="I4713" s="679"/>
      <c r="J4713" s="458">
        <f>PRODUCT(F4713:I4713)</f>
        <v>12.719999999999999</v>
      </c>
      <c r="K4713" s="107"/>
      <c r="L4713" s="11"/>
      <c r="M4713" s="676"/>
    </row>
    <row r="4714" spans="2:13" x14ac:dyDescent="0.2">
      <c r="B4714" s="676"/>
      <c r="C4714" s="677"/>
      <c r="D4714" s="143" t="s">
        <v>2890</v>
      </c>
      <c r="E4714" s="66"/>
      <c r="F4714" s="705">
        <v>1</v>
      </c>
      <c r="G4714" s="619">
        <v>10.6</v>
      </c>
      <c r="H4714" s="679">
        <v>1.2</v>
      </c>
      <c r="I4714" s="679"/>
      <c r="J4714" s="458">
        <f>PRODUCT(F4714:I4714)</f>
        <v>12.719999999999999</v>
      </c>
      <c r="K4714" s="107"/>
      <c r="L4714" s="11"/>
      <c r="M4714" s="676"/>
    </row>
    <row r="4715" spans="2:13" x14ac:dyDescent="0.2">
      <c r="B4715" s="676"/>
      <c r="C4715" s="677"/>
      <c r="D4715" s="143" t="s">
        <v>2891</v>
      </c>
      <c r="E4715" s="66"/>
      <c r="F4715" s="705">
        <v>1</v>
      </c>
      <c r="G4715" s="619">
        <v>10.6</v>
      </c>
      <c r="H4715" s="679">
        <v>0.75</v>
      </c>
      <c r="I4715" s="679"/>
      <c r="J4715" s="458">
        <f>PRODUCT(F4715:I4715)</f>
        <v>7.9499999999999993</v>
      </c>
      <c r="K4715" s="107"/>
      <c r="L4715" s="11"/>
      <c r="M4715" s="676"/>
    </row>
    <row r="4716" spans="2:13" x14ac:dyDescent="0.2">
      <c r="B4716" s="676"/>
      <c r="C4716" s="677"/>
      <c r="D4716" s="143" t="s">
        <v>850</v>
      </c>
      <c r="E4716" s="66"/>
      <c r="F4716" s="705"/>
      <c r="G4716" s="619"/>
      <c r="H4716" s="679"/>
      <c r="I4716" s="679"/>
      <c r="J4716" s="458"/>
      <c r="K4716" s="107"/>
      <c r="L4716" s="11"/>
      <c r="M4716" s="676"/>
    </row>
    <row r="4717" spans="2:13" x14ac:dyDescent="0.2">
      <c r="B4717" s="676"/>
      <c r="C4717" s="677"/>
      <c r="D4717" s="143" t="s">
        <v>2892</v>
      </c>
      <c r="E4717" s="66"/>
      <c r="F4717" s="705">
        <v>1</v>
      </c>
      <c r="G4717" s="619">
        <v>15.6</v>
      </c>
      <c r="H4717" s="679">
        <v>0.75</v>
      </c>
      <c r="I4717" s="679"/>
      <c r="J4717" s="458">
        <f>PRODUCT(F4717:I4717)</f>
        <v>11.7</v>
      </c>
      <c r="K4717" s="107"/>
      <c r="L4717" s="11"/>
      <c r="M4717" s="676"/>
    </row>
    <row r="4718" spans="2:13" x14ac:dyDescent="0.2">
      <c r="B4718" s="676"/>
      <c r="C4718" s="677"/>
      <c r="D4718" s="143" t="s">
        <v>2893</v>
      </c>
      <c r="E4718" s="66"/>
      <c r="F4718" s="705">
        <v>1</v>
      </c>
      <c r="G4718" s="619">
        <v>15.6</v>
      </c>
      <c r="H4718" s="679">
        <v>1.2</v>
      </c>
      <c r="I4718" s="679"/>
      <c r="J4718" s="458">
        <f>PRODUCT(F4718:I4718)</f>
        <v>18.72</v>
      </c>
      <c r="K4718" s="107"/>
      <c r="L4718" s="11"/>
      <c r="M4718" s="676"/>
    </row>
    <row r="4719" spans="2:13" x14ac:dyDescent="0.2">
      <c r="B4719" s="676"/>
      <c r="C4719" s="677"/>
      <c r="D4719" s="143" t="s">
        <v>2894</v>
      </c>
      <c r="E4719" s="66"/>
      <c r="F4719" s="705">
        <v>1</v>
      </c>
      <c r="G4719" s="619">
        <v>15.6</v>
      </c>
      <c r="H4719" s="679">
        <v>0.75</v>
      </c>
      <c r="I4719" s="679"/>
      <c r="J4719" s="458">
        <f>PRODUCT(F4719:I4719)</f>
        <v>11.7</v>
      </c>
      <c r="K4719" s="107"/>
      <c r="L4719" s="11"/>
      <c r="M4719" s="676"/>
    </row>
    <row r="4720" spans="2:13" x14ac:dyDescent="0.3">
      <c r="B4720" s="676"/>
      <c r="C4720" s="725"/>
      <c r="D4720" s="117"/>
      <c r="E4720" s="699"/>
      <c r="F4720" s="705"/>
      <c r="G4720" s="619"/>
      <c r="H4720" s="715"/>
      <c r="I4720" s="679"/>
      <c r="J4720" s="458"/>
      <c r="K4720" s="107"/>
      <c r="L4720" s="11"/>
      <c r="M4720" s="676"/>
    </row>
    <row r="4721" spans="2:13" x14ac:dyDescent="0.2">
      <c r="B4721" s="676"/>
      <c r="C4721" s="725"/>
      <c r="D4721" s="690" t="s">
        <v>1404</v>
      </c>
      <c r="E4721" s="699"/>
      <c r="F4721" s="705"/>
      <c r="G4721" s="619"/>
      <c r="H4721" s="715"/>
      <c r="I4721" s="679"/>
      <c r="J4721" s="458"/>
      <c r="K4721" s="107"/>
      <c r="L4721" s="11"/>
      <c r="M4721" s="676"/>
    </row>
    <row r="4722" spans="2:13" x14ac:dyDescent="0.2">
      <c r="B4722" s="676"/>
      <c r="C4722" s="725"/>
      <c r="D4722" s="143" t="s">
        <v>849</v>
      </c>
      <c r="E4722" s="699"/>
      <c r="F4722" s="705"/>
      <c r="G4722" s="619"/>
      <c r="H4722" s="679"/>
      <c r="I4722" s="679"/>
      <c r="J4722" s="458"/>
      <c r="K4722" s="107"/>
      <c r="L4722" s="11"/>
      <c r="M4722" s="676"/>
    </row>
    <row r="4723" spans="2:13" x14ac:dyDescent="0.2">
      <c r="B4723" s="676"/>
      <c r="C4723" s="677"/>
      <c r="D4723" s="143" t="s">
        <v>2895</v>
      </c>
      <c r="E4723" s="66"/>
      <c r="F4723" s="705">
        <v>1</v>
      </c>
      <c r="G4723" s="619">
        <v>8.65</v>
      </c>
      <c r="H4723" s="679">
        <v>0.75</v>
      </c>
      <c r="I4723" s="679"/>
      <c r="J4723" s="458">
        <f>PRODUCT(F4723:I4723)</f>
        <v>6.4875000000000007</v>
      </c>
      <c r="K4723" s="107"/>
      <c r="L4723" s="11"/>
      <c r="M4723" s="676"/>
    </row>
    <row r="4724" spans="2:13" x14ac:dyDescent="0.2">
      <c r="B4724" s="676"/>
      <c r="C4724" s="677"/>
      <c r="D4724" s="143" t="s">
        <v>2896</v>
      </c>
      <c r="E4724" s="66"/>
      <c r="F4724" s="705">
        <v>1</v>
      </c>
      <c r="G4724" s="619">
        <v>8.65</v>
      </c>
      <c r="H4724" s="679">
        <v>1.2</v>
      </c>
      <c r="I4724" s="679"/>
      <c r="J4724" s="458">
        <f>PRODUCT(F4724:I4724)</f>
        <v>10.38</v>
      </c>
      <c r="K4724" s="107"/>
      <c r="L4724" s="11"/>
      <c r="M4724" s="676"/>
    </row>
    <row r="4725" spans="2:13" x14ac:dyDescent="0.2">
      <c r="B4725" s="676"/>
      <c r="C4725" s="677"/>
      <c r="D4725" s="143" t="s">
        <v>2897</v>
      </c>
      <c r="E4725" s="66"/>
      <c r="F4725" s="705">
        <v>1</v>
      </c>
      <c r="G4725" s="619">
        <v>8.65</v>
      </c>
      <c r="H4725" s="679">
        <v>0.75</v>
      </c>
      <c r="I4725" s="679"/>
      <c r="J4725" s="458">
        <f>PRODUCT(F4725:I4725)</f>
        <v>6.4875000000000007</v>
      </c>
      <c r="K4725" s="107"/>
      <c r="L4725" s="11"/>
      <c r="M4725" s="676"/>
    </row>
    <row r="4726" spans="2:13" x14ac:dyDescent="0.2">
      <c r="B4726" s="676"/>
      <c r="C4726" s="725"/>
      <c r="D4726" s="143" t="s">
        <v>850</v>
      </c>
      <c r="E4726" s="699"/>
      <c r="F4726" s="705"/>
      <c r="G4726" s="619"/>
      <c r="H4726" s="679"/>
      <c r="I4726" s="679"/>
      <c r="J4726" s="458"/>
      <c r="K4726" s="107"/>
      <c r="L4726" s="11"/>
      <c r="M4726" s="676"/>
    </row>
    <row r="4727" spans="2:13" x14ac:dyDescent="0.2">
      <c r="B4727" s="676"/>
      <c r="C4727" s="677"/>
      <c r="D4727" s="143" t="s">
        <v>2898</v>
      </c>
      <c r="E4727" s="66"/>
      <c r="F4727" s="705">
        <v>1</v>
      </c>
      <c r="G4727" s="619">
        <v>12</v>
      </c>
      <c r="H4727" s="679">
        <v>0.75</v>
      </c>
      <c r="I4727" s="679"/>
      <c r="J4727" s="458">
        <f>PRODUCT(F4727:I4727)</f>
        <v>9</v>
      </c>
      <c r="K4727" s="107"/>
      <c r="L4727" s="11"/>
      <c r="M4727" s="676"/>
    </row>
    <row r="4728" spans="2:13" x14ac:dyDescent="0.2">
      <c r="B4728" s="676"/>
      <c r="C4728" s="677"/>
      <c r="D4728" s="143" t="s">
        <v>2899</v>
      </c>
      <c r="E4728" s="66"/>
      <c r="F4728" s="705">
        <v>1</v>
      </c>
      <c r="G4728" s="619">
        <v>12</v>
      </c>
      <c r="H4728" s="679">
        <v>1.2</v>
      </c>
      <c r="I4728" s="679"/>
      <c r="J4728" s="458">
        <f>PRODUCT(F4728:I4728)</f>
        <v>14.399999999999999</v>
      </c>
      <c r="K4728" s="107"/>
      <c r="L4728" s="11"/>
      <c r="M4728" s="676"/>
    </row>
    <row r="4729" spans="2:13" x14ac:dyDescent="0.2">
      <c r="B4729" s="676"/>
      <c r="C4729" s="677"/>
      <c r="D4729" s="143" t="s">
        <v>2900</v>
      </c>
      <c r="E4729" s="66"/>
      <c r="F4729" s="705">
        <v>1</v>
      </c>
      <c r="G4729" s="619">
        <v>12</v>
      </c>
      <c r="H4729" s="679">
        <v>0.75</v>
      </c>
      <c r="I4729" s="679"/>
      <c r="J4729" s="458">
        <f>PRODUCT(F4729:I4729)</f>
        <v>9</v>
      </c>
      <c r="K4729" s="107"/>
      <c r="L4729" s="11"/>
      <c r="M4729" s="676"/>
    </row>
    <row r="4730" spans="2:13" x14ac:dyDescent="0.2">
      <c r="B4730" s="676"/>
      <c r="C4730" s="680"/>
      <c r="D4730" s="564"/>
      <c r="E4730" s="699"/>
      <c r="F4730" s="705"/>
      <c r="G4730" s="619"/>
      <c r="H4730" s="715"/>
      <c r="I4730" s="679"/>
      <c r="J4730" s="458"/>
      <c r="K4730" s="107"/>
      <c r="L4730" s="11"/>
      <c r="M4730" s="676"/>
    </row>
    <row r="4731" spans="2:13" x14ac:dyDescent="0.2">
      <c r="B4731" s="676"/>
      <c r="C4731" s="680"/>
      <c r="D4731" s="690" t="s">
        <v>1426</v>
      </c>
      <c r="E4731" s="699"/>
      <c r="F4731" s="705"/>
      <c r="G4731" s="619"/>
      <c r="H4731" s="715"/>
      <c r="I4731" s="679"/>
      <c r="J4731" s="458"/>
      <c r="K4731" s="107"/>
      <c r="L4731" s="11"/>
      <c r="M4731" s="676"/>
    </row>
    <row r="4732" spans="2:13" x14ac:dyDescent="0.2">
      <c r="B4732" s="676"/>
      <c r="C4732" s="725"/>
      <c r="D4732" s="143" t="s">
        <v>849</v>
      </c>
      <c r="E4732" s="699"/>
      <c r="F4732" s="705"/>
      <c r="G4732" s="619"/>
      <c r="H4732" s="715"/>
      <c r="I4732" s="679"/>
      <c r="J4732" s="458"/>
      <c r="K4732" s="107"/>
      <c r="L4732" s="11"/>
      <c r="M4732" s="676"/>
    </row>
    <row r="4733" spans="2:13" x14ac:dyDescent="0.2">
      <c r="B4733" s="676"/>
      <c r="C4733" s="677"/>
      <c r="D4733" s="143" t="s">
        <v>2901</v>
      </c>
      <c r="E4733" s="66"/>
      <c r="F4733" s="705">
        <v>1</v>
      </c>
      <c r="G4733" s="619">
        <v>3.9</v>
      </c>
      <c r="H4733" s="679">
        <v>0.45</v>
      </c>
      <c r="I4733" s="679"/>
      <c r="J4733" s="458">
        <f>PRODUCT(F4733:I4733)</f>
        <v>1.7549999999999999</v>
      </c>
      <c r="K4733" s="107"/>
      <c r="L4733" s="11"/>
      <c r="M4733" s="676"/>
    </row>
    <row r="4734" spans="2:13" x14ac:dyDescent="0.2">
      <c r="B4734" s="676"/>
      <c r="C4734" s="677"/>
      <c r="D4734" s="143" t="s">
        <v>2902</v>
      </c>
      <c r="E4734" s="66"/>
      <c r="F4734" s="705">
        <v>1</v>
      </c>
      <c r="G4734" s="619">
        <v>3.91</v>
      </c>
      <c r="H4734" s="679">
        <v>0.45</v>
      </c>
      <c r="I4734" s="679"/>
      <c r="J4734" s="458">
        <f>PRODUCT(F4734:I4734)</f>
        <v>1.7595000000000001</v>
      </c>
      <c r="K4734" s="107"/>
      <c r="L4734" s="11"/>
      <c r="M4734" s="676"/>
    </row>
    <row r="4735" spans="2:13" x14ac:dyDescent="0.2">
      <c r="B4735" s="676"/>
      <c r="C4735" s="725"/>
      <c r="D4735" s="143" t="s">
        <v>850</v>
      </c>
      <c r="E4735" s="699"/>
      <c r="F4735" s="705"/>
      <c r="G4735" s="619"/>
      <c r="H4735" s="715"/>
      <c r="I4735" s="679"/>
      <c r="J4735" s="458"/>
      <c r="K4735" s="107"/>
      <c r="L4735" s="11"/>
      <c r="M4735" s="676"/>
    </row>
    <row r="4736" spans="2:13" x14ac:dyDescent="0.2">
      <c r="B4736" s="676"/>
      <c r="C4736" s="677"/>
      <c r="D4736" s="143" t="s">
        <v>2903</v>
      </c>
      <c r="E4736" s="66"/>
      <c r="F4736" s="705">
        <v>1</v>
      </c>
      <c r="G4736" s="619">
        <v>2.5499999999999998</v>
      </c>
      <c r="H4736" s="679">
        <v>0.45</v>
      </c>
      <c r="I4736" s="679"/>
      <c r="J4736" s="458">
        <f>PRODUCT(F4736:I4736)</f>
        <v>1.1475</v>
      </c>
      <c r="K4736" s="107"/>
      <c r="L4736" s="11"/>
      <c r="M4736" s="676"/>
    </row>
    <row r="4737" spans="2:13" x14ac:dyDescent="0.2">
      <c r="B4737" s="676"/>
      <c r="C4737" s="677"/>
      <c r="D4737" s="143" t="s">
        <v>2904</v>
      </c>
      <c r="E4737" s="66"/>
      <c r="F4737" s="705">
        <v>1</v>
      </c>
      <c r="G4737" s="619">
        <v>2.2999999999999998</v>
      </c>
      <c r="H4737" s="679">
        <v>0.45</v>
      </c>
      <c r="I4737" s="679"/>
      <c r="J4737" s="458">
        <f>PRODUCT(F4737:I4737)</f>
        <v>1.0349999999999999</v>
      </c>
      <c r="K4737" s="107"/>
      <c r="L4737" s="11"/>
      <c r="M4737" s="676"/>
    </row>
    <row r="4738" spans="2:13" x14ac:dyDescent="0.2">
      <c r="B4738" s="676"/>
      <c r="C4738" s="680"/>
      <c r="D4738" s="143" t="s">
        <v>849</v>
      </c>
      <c r="E4738" s="701"/>
      <c r="F4738" s="705"/>
      <c r="G4738" s="619"/>
      <c r="H4738" s="715"/>
      <c r="I4738" s="679"/>
      <c r="J4738" s="458"/>
      <c r="K4738" s="107"/>
      <c r="L4738" s="11"/>
      <c r="M4738" s="676"/>
    </row>
    <row r="4739" spans="2:13" x14ac:dyDescent="0.2">
      <c r="B4739" s="676"/>
      <c r="C4739" s="677"/>
      <c r="D4739" s="143" t="s">
        <v>2905</v>
      </c>
      <c r="E4739" s="66"/>
      <c r="F4739" s="705">
        <v>1</v>
      </c>
      <c r="G4739" s="619">
        <v>3.75</v>
      </c>
      <c r="H4739" s="679">
        <v>0.65</v>
      </c>
      <c r="I4739" s="679"/>
      <c r="J4739" s="458">
        <f>PRODUCT(F4739:I4739)</f>
        <v>2.4375</v>
      </c>
      <c r="K4739" s="107"/>
      <c r="L4739" s="11"/>
      <c r="M4739" s="676"/>
    </row>
    <row r="4740" spans="2:13" x14ac:dyDescent="0.2">
      <c r="B4740" s="676"/>
      <c r="C4740" s="677"/>
      <c r="D4740" s="143" t="s">
        <v>2906</v>
      </c>
      <c r="E4740" s="66"/>
      <c r="F4740" s="705">
        <v>1</v>
      </c>
      <c r="G4740" s="619">
        <v>3.75</v>
      </c>
      <c r="H4740" s="679">
        <v>0.65</v>
      </c>
      <c r="I4740" s="679"/>
      <c r="J4740" s="458">
        <f>PRODUCT(F4740:I4740)</f>
        <v>2.4375</v>
      </c>
      <c r="K4740" s="107"/>
      <c r="L4740" s="11"/>
      <c r="M4740" s="676"/>
    </row>
    <row r="4741" spans="2:13" x14ac:dyDescent="0.2">
      <c r="B4741" s="676"/>
      <c r="C4741" s="680"/>
      <c r="D4741" s="143" t="s">
        <v>850</v>
      </c>
      <c r="E4741" s="701"/>
      <c r="F4741" s="705"/>
      <c r="G4741" s="619"/>
      <c r="H4741" s="715"/>
      <c r="I4741" s="679"/>
      <c r="J4741" s="458"/>
      <c r="K4741" s="107"/>
      <c r="L4741" s="11"/>
      <c r="M4741" s="676"/>
    </row>
    <row r="4742" spans="2:13" x14ac:dyDescent="0.2">
      <c r="B4742" s="676"/>
      <c r="C4742" s="677"/>
      <c r="D4742" s="143" t="s">
        <v>2907</v>
      </c>
      <c r="E4742" s="66"/>
      <c r="F4742" s="705">
        <v>1</v>
      </c>
      <c r="G4742" s="619">
        <v>2.5</v>
      </c>
      <c r="H4742" s="679">
        <v>0.65</v>
      </c>
      <c r="I4742" s="679"/>
      <c r="J4742" s="458">
        <f>PRODUCT(F4742:I4742)</f>
        <v>1.625</v>
      </c>
      <c r="K4742" s="107"/>
      <c r="L4742" s="11"/>
      <c r="M4742" s="676"/>
    </row>
    <row r="4743" spans="2:13" x14ac:dyDescent="0.2">
      <c r="B4743" s="676"/>
      <c r="C4743" s="677"/>
      <c r="D4743" s="143" t="s">
        <v>2908</v>
      </c>
      <c r="E4743" s="66"/>
      <c r="F4743" s="705">
        <v>1</v>
      </c>
      <c r="G4743" s="619">
        <v>2.5</v>
      </c>
      <c r="H4743" s="679">
        <v>0.65</v>
      </c>
      <c r="I4743" s="679"/>
      <c r="J4743" s="458">
        <f>PRODUCT(F4743:I4743)</f>
        <v>1.625</v>
      </c>
      <c r="K4743" s="107"/>
      <c r="L4743" s="11"/>
      <c r="M4743" s="676"/>
    </row>
    <row r="4744" spans="2:13" x14ac:dyDescent="0.3">
      <c r="B4744" s="676"/>
      <c r="C4744" s="725"/>
      <c r="D4744" s="117"/>
      <c r="E4744" s="699"/>
      <c r="F4744" s="705"/>
      <c r="G4744" s="619"/>
      <c r="H4744" s="715"/>
      <c r="I4744" s="679"/>
      <c r="J4744" s="458"/>
      <c r="K4744" s="107"/>
      <c r="L4744" s="11"/>
      <c r="M4744" s="676"/>
    </row>
    <row r="4745" spans="2:13" x14ac:dyDescent="0.2">
      <c r="B4745" s="676"/>
      <c r="C4745" s="725"/>
      <c r="D4745" s="690" t="s">
        <v>1450</v>
      </c>
      <c r="E4745" s="699"/>
      <c r="F4745" s="705"/>
      <c r="G4745" s="619"/>
      <c r="H4745" s="715"/>
      <c r="I4745" s="679"/>
      <c r="J4745" s="458"/>
      <c r="K4745" s="107"/>
      <c r="L4745" s="11"/>
      <c r="M4745" s="676"/>
    </row>
    <row r="4746" spans="2:13" x14ac:dyDescent="0.2">
      <c r="B4746" s="676"/>
      <c r="C4746" s="725"/>
      <c r="D4746" s="143" t="s">
        <v>849</v>
      </c>
      <c r="E4746" s="699"/>
      <c r="F4746" s="705"/>
      <c r="G4746" s="619"/>
      <c r="H4746" s="715"/>
      <c r="I4746" s="679"/>
      <c r="J4746" s="458"/>
      <c r="K4746" s="107"/>
      <c r="L4746" s="11"/>
      <c r="M4746" s="676"/>
    </row>
    <row r="4747" spans="2:13" x14ac:dyDescent="0.2">
      <c r="B4747" s="676"/>
      <c r="C4747" s="725"/>
      <c r="D4747" s="143" t="s">
        <v>2909</v>
      </c>
      <c r="E4747" s="699"/>
      <c r="F4747" s="705">
        <v>1</v>
      </c>
      <c r="G4747" s="619">
        <v>3.75</v>
      </c>
      <c r="H4747" s="715">
        <v>0.6</v>
      </c>
      <c r="I4747" s="679"/>
      <c r="J4747" s="458">
        <f>PRODUCT(F4747:I4747)</f>
        <v>2.25</v>
      </c>
      <c r="K4747" s="107"/>
      <c r="L4747" s="11"/>
      <c r="M4747" s="676"/>
    </row>
    <row r="4748" spans="2:13" x14ac:dyDescent="0.2">
      <c r="B4748" s="676"/>
      <c r="C4748" s="725"/>
      <c r="D4748" s="143" t="s">
        <v>2910</v>
      </c>
      <c r="E4748" s="699"/>
      <c r="F4748" s="705">
        <v>1</v>
      </c>
      <c r="G4748" s="619">
        <v>3.75</v>
      </c>
      <c r="H4748" s="715">
        <v>0.6</v>
      </c>
      <c r="I4748" s="679"/>
      <c r="J4748" s="458">
        <f>PRODUCT(F4748:I4748)</f>
        <v>2.25</v>
      </c>
      <c r="K4748" s="107"/>
      <c r="L4748" s="11"/>
      <c r="M4748" s="676"/>
    </row>
    <row r="4749" spans="2:13" x14ac:dyDescent="0.2">
      <c r="B4749" s="676"/>
      <c r="C4749" s="677"/>
      <c r="D4749" s="143" t="s">
        <v>850</v>
      </c>
      <c r="E4749" s="699"/>
      <c r="F4749" s="705"/>
      <c r="G4749" s="619"/>
      <c r="H4749" s="715"/>
      <c r="I4749" s="679"/>
      <c r="J4749" s="458"/>
      <c r="K4749" s="107"/>
      <c r="L4749" s="11"/>
      <c r="M4749" s="676"/>
    </row>
    <row r="4750" spans="2:13" x14ac:dyDescent="0.2">
      <c r="B4750" s="676"/>
      <c r="C4750" s="677"/>
      <c r="D4750" s="143" t="s">
        <v>2911</v>
      </c>
      <c r="E4750" s="66"/>
      <c r="F4750" s="705">
        <v>1</v>
      </c>
      <c r="G4750" s="619">
        <v>2.2999999999999998</v>
      </c>
      <c r="H4750" s="679">
        <v>0.6</v>
      </c>
      <c r="I4750" s="679"/>
      <c r="J4750" s="458">
        <f>PRODUCT(F4750:I4750)</f>
        <v>1.38</v>
      </c>
      <c r="K4750" s="107"/>
      <c r="L4750" s="11"/>
      <c r="M4750" s="676"/>
    </row>
    <row r="4751" spans="2:13" x14ac:dyDescent="0.2">
      <c r="B4751" s="676"/>
      <c r="C4751" s="677"/>
      <c r="D4751" s="143" t="s">
        <v>2912</v>
      </c>
      <c r="E4751" s="66"/>
      <c r="F4751" s="705">
        <v>1</v>
      </c>
      <c r="G4751" s="619">
        <v>2.2999999999999998</v>
      </c>
      <c r="H4751" s="679">
        <v>0.6</v>
      </c>
      <c r="I4751" s="679"/>
      <c r="J4751" s="458">
        <f>PRODUCT(F4751:I4751)</f>
        <v>1.38</v>
      </c>
      <c r="K4751" s="107"/>
      <c r="L4751" s="11"/>
      <c r="M4751" s="676"/>
    </row>
    <row r="4752" spans="2:13" x14ac:dyDescent="0.2">
      <c r="B4752" s="676"/>
      <c r="C4752" s="677"/>
      <c r="D4752" s="143" t="s">
        <v>849</v>
      </c>
      <c r="E4752" s="66"/>
      <c r="F4752" s="705"/>
      <c r="G4752" s="619"/>
      <c r="H4752" s="679"/>
      <c r="I4752" s="679"/>
      <c r="J4752" s="458"/>
      <c r="K4752" s="107"/>
      <c r="L4752" s="11"/>
      <c r="M4752" s="676"/>
    </row>
    <row r="4753" spans="2:13" x14ac:dyDescent="0.2">
      <c r="B4753" s="676"/>
      <c r="C4753" s="680"/>
      <c r="D4753" s="143" t="s">
        <v>2913</v>
      </c>
      <c r="E4753" s="66"/>
      <c r="F4753" s="705">
        <v>1</v>
      </c>
      <c r="G4753" s="619">
        <v>2.2999999999999998</v>
      </c>
      <c r="H4753" s="679">
        <v>0.6</v>
      </c>
      <c r="I4753" s="679"/>
      <c r="J4753" s="458">
        <f>PRODUCT(F4753:I4753)</f>
        <v>1.38</v>
      </c>
      <c r="K4753" s="107"/>
      <c r="L4753" s="11"/>
      <c r="M4753" s="676"/>
    </row>
    <row r="4754" spans="2:13" x14ac:dyDescent="0.2">
      <c r="B4754" s="676"/>
      <c r="C4754" s="680"/>
      <c r="D4754" s="143" t="s">
        <v>2914</v>
      </c>
      <c r="E4754" s="66"/>
      <c r="F4754" s="705">
        <v>1</v>
      </c>
      <c r="G4754" s="619">
        <v>2.2999999999999998</v>
      </c>
      <c r="H4754" s="679">
        <v>0.6</v>
      </c>
      <c r="I4754" s="679"/>
      <c r="J4754" s="458">
        <f>PRODUCT(F4754:I4754)</f>
        <v>1.38</v>
      </c>
      <c r="K4754" s="107"/>
      <c r="L4754" s="11"/>
      <c r="M4754" s="676"/>
    </row>
    <row r="4755" spans="2:13" x14ac:dyDescent="0.2">
      <c r="B4755" s="676"/>
      <c r="C4755" s="680"/>
      <c r="D4755" s="143" t="s">
        <v>850</v>
      </c>
      <c r="E4755" s="701"/>
      <c r="F4755" s="705"/>
      <c r="G4755" s="619"/>
      <c r="H4755" s="715"/>
      <c r="I4755" s="679"/>
      <c r="J4755" s="527"/>
      <c r="K4755" s="127"/>
      <c r="L4755" s="13"/>
      <c r="M4755" s="676"/>
    </row>
    <row r="4756" spans="2:13" x14ac:dyDescent="0.2">
      <c r="B4756" s="676"/>
      <c r="C4756" s="725"/>
      <c r="D4756" s="143" t="s">
        <v>2915</v>
      </c>
      <c r="E4756" s="699"/>
      <c r="F4756" s="705">
        <v>1</v>
      </c>
      <c r="G4756" s="619">
        <v>3.75</v>
      </c>
      <c r="H4756" s="715">
        <v>0.6</v>
      </c>
      <c r="I4756" s="679"/>
      <c r="J4756" s="458">
        <f t="shared" ref="J4756:J4802" si="92">PRODUCT(F4756:I4756)</f>
        <v>2.25</v>
      </c>
      <c r="K4756" s="107"/>
      <c r="L4756" s="11"/>
      <c r="M4756" s="676"/>
    </row>
    <row r="4757" spans="2:13" x14ac:dyDescent="0.2">
      <c r="B4757" s="676"/>
      <c r="C4757" s="725"/>
      <c r="D4757" s="143" t="s">
        <v>2916</v>
      </c>
      <c r="E4757" s="699"/>
      <c r="F4757" s="705">
        <v>1</v>
      </c>
      <c r="G4757" s="619">
        <v>3.75</v>
      </c>
      <c r="H4757" s="715">
        <v>0.6</v>
      </c>
      <c r="I4757" s="679"/>
      <c r="J4757" s="458">
        <f t="shared" si="92"/>
        <v>2.25</v>
      </c>
      <c r="K4757" s="107"/>
      <c r="L4757" s="11"/>
      <c r="M4757" s="676"/>
    </row>
    <row r="4758" spans="2:13" x14ac:dyDescent="0.3">
      <c r="B4758" s="676"/>
      <c r="C4758" s="677"/>
      <c r="D4758" s="117"/>
      <c r="E4758" s="699"/>
      <c r="F4758" s="705"/>
      <c r="G4758" s="619"/>
      <c r="H4758" s="715"/>
      <c r="I4758" s="679"/>
      <c r="J4758" s="458"/>
      <c r="K4758" s="127"/>
      <c r="L4758" s="13"/>
      <c r="M4758" s="676"/>
    </row>
    <row r="4759" spans="2:13" x14ac:dyDescent="0.3">
      <c r="B4759" s="676"/>
      <c r="C4759" s="677"/>
      <c r="D4759" s="724" t="s">
        <v>200</v>
      </c>
      <c r="E4759" s="16"/>
      <c r="F4759" s="678"/>
      <c r="G4759" s="619"/>
      <c r="H4759" s="679"/>
      <c r="I4759" s="679"/>
      <c r="J4759" s="458"/>
      <c r="K4759" s="113"/>
      <c r="L4759" s="12"/>
      <c r="M4759" s="676"/>
    </row>
    <row r="4760" spans="2:13" x14ac:dyDescent="0.3">
      <c r="B4760" s="676"/>
      <c r="C4760" s="677"/>
      <c r="D4760" s="690" t="s">
        <v>2748</v>
      </c>
      <c r="E4760" s="700"/>
      <c r="F4760" s="678"/>
      <c r="G4760" s="619"/>
      <c r="H4760" s="715"/>
      <c r="I4760" s="679"/>
      <c r="J4760" s="458"/>
      <c r="K4760" s="113"/>
      <c r="L4760" s="12"/>
      <c r="M4760" s="676"/>
    </row>
    <row r="4761" spans="2:13" x14ac:dyDescent="0.3">
      <c r="B4761" s="676"/>
      <c r="C4761" s="677"/>
      <c r="D4761" s="143" t="s">
        <v>849</v>
      </c>
      <c r="E4761" s="700"/>
      <c r="F4761" s="678"/>
      <c r="G4761" s="619"/>
      <c r="H4761" s="715"/>
      <c r="I4761" s="679"/>
      <c r="J4761" s="458"/>
      <c r="K4761" s="113"/>
      <c r="L4761" s="12"/>
      <c r="M4761" s="676"/>
    </row>
    <row r="4762" spans="2:13" x14ac:dyDescent="0.2">
      <c r="B4762" s="676"/>
      <c r="C4762" s="677"/>
      <c r="D4762" s="143" t="s">
        <v>2917</v>
      </c>
      <c r="E4762" s="66"/>
      <c r="F4762" s="705">
        <v>1</v>
      </c>
      <c r="G4762" s="619">
        <v>18</v>
      </c>
      <c r="H4762" s="679">
        <v>0.8</v>
      </c>
      <c r="I4762" s="679"/>
      <c r="J4762" s="458">
        <f t="shared" si="92"/>
        <v>14.4</v>
      </c>
      <c r="K4762" s="107"/>
      <c r="L4762" s="11"/>
      <c r="M4762" s="676"/>
    </row>
    <row r="4763" spans="2:13" x14ac:dyDescent="0.2">
      <c r="B4763" s="676"/>
      <c r="C4763" s="677"/>
      <c r="D4763" s="143" t="s">
        <v>2918</v>
      </c>
      <c r="E4763" s="66"/>
      <c r="F4763" s="705">
        <v>1</v>
      </c>
      <c r="G4763" s="619">
        <v>42.6</v>
      </c>
      <c r="H4763" s="679">
        <v>1.3</v>
      </c>
      <c r="I4763" s="679"/>
      <c r="J4763" s="458">
        <f t="shared" si="92"/>
        <v>55.38</v>
      </c>
      <c r="K4763" s="107"/>
      <c r="L4763" s="11"/>
      <c r="M4763" s="676"/>
    </row>
    <row r="4764" spans="2:13" x14ac:dyDescent="0.2">
      <c r="B4764" s="676"/>
      <c r="C4764" s="677"/>
      <c r="D4764" s="143" t="s">
        <v>2767</v>
      </c>
      <c r="E4764" s="66"/>
      <c r="F4764" s="705">
        <v>1</v>
      </c>
      <c r="G4764" s="619">
        <v>60.6</v>
      </c>
      <c r="H4764" s="679">
        <v>1.3</v>
      </c>
      <c r="I4764" s="679"/>
      <c r="J4764" s="458">
        <f t="shared" si="92"/>
        <v>78.78</v>
      </c>
      <c r="K4764" s="107"/>
      <c r="L4764" s="11"/>
      <c r="M4764" s="676"/>
    </row>
    <row r="4765" spans="2:13" x14ac:dyDescent="0.2">
      <c r="B4765" s="676"/>
      <c r="C4765" s="677"/>
      <c r="D4765" s="143" t="s">
        <v>2919</v>
      </c>
      <c r="E4765" s="66"/>
      <c r="F4765" s="705">
        <v>1</v>
      </c>
      <c r="G4765" s="619">
        <v>15</v>
      </c>
      <c r="H4765" s="679">
        <v>1.3</v>
      </c>
      <c r="I4765" s="679"/>
      <c r="J4765" s="458">
        <f t="shared" si="92"/>
        <v>19.5</v>
      </c>
      <c r="K4765" s="107"/>
      <c r="L4765" s="11"/>
      <c r="M4765" s="676"/>
    </row>
    <row r="4766" spans="2:13" x14ac:dyDescent="0.2">
      <c r="B4766" s="676"/>
      <c r="C4766" s="677"/>
      <c r="D4766" s="143" t="s">
        <v>2920</v>
      </c>
      <c r="E4766" s="66"/>
      <c r="F4766" s="705">
        <v>1</v>
      </c>
      <c r="G4766" s="619">
        <v>6</v>
      </c>
      <c r="H4766" s="679">
        <v>0.8</v>
      </c>
      <c r="I4766" s="679"/>
      <c r="J4766" s="458">
        <f t="shared" si="92"/>
        <v>4.8000000000000007</v>
      </c>
      <c r="K4766" s="107"/>
      <c r="L4766" s="11"/>
      <c r="M4766" s="676"/>
    </row>
    <row r="4767" spans="2:13" x14ac:dyDescent="0.2">
      <c r="B4767" s="676"/>
      <c r="C4767" s="677"/>
      <c r="D4767" s="143" t="s">
        <v>2772</v>
      </c>
      <c r="E4767" s="66"/>
      <c r="F4767" s="705">
        <v>1</v>
      </c>
      <c r="G4767" s="619">
        <v>39.6</v>
      </c>
      <c r="H4767" s="679">
        <v>1.3</v>
      </c>
      <c r="I4767" s="679"/>
      <c r="J4767" s="458">
        <f t="shared" si="92"/>
        <v>51.480000000000004</v>
      </c>
      <c r="K4767" s="107"/>
      <c r="L4767" s="11"/>
      <c r="M4767" s="676"/>
    </row>
    <row r="4768" spans="2:13" x14ac:dyDescent="0.2">
      <c r="B4768" s="676"/>
      <c r="C4768" s="677"/>
      <c r="D4768" s="143" t="s">
        <v>2921</v>
      </c>
      <c r="E4768" s="66"/>
      <c r="F4768" s="705">
        <v>1</v>
      </c>
      <c r="G4768" s="619">
        <v>8</v>
      </c>
      <c r="H4768" s="679">
        <v>0.8</v>
      </c>
      <c r="I4768" s="679"/>
      <c r="J4768" s="458">
        <f t="shared" si="92"/>
        <v>6.4</v>
      </c>
      <c r="K4768" s="107"/>
      <c r="L4768" s="11"/>
      <c r="M4768" s="676"/>
    </row>
    <row r="4769" spans="2:13" x14ac:dyDescent="0.2">
      <c r="B4769" s="676"/>
      <c r="C4769" s="677"/>
      <c r="D4769" s="143" t="s">
        <v>2922</v>
      </c>
      <c r="E4769" s="66"/>
      <c r="F4769" s="705">
        <v>1</v>
      </c>
      <c r="G4769" s="619">
        <v>4.5</v>
      </c>
      <c r="H4769" s="679">
        <v>1.3</v>
      </c>
      <c r="I4769" s="679"/>
      <c r="J4769" s="458">
        <f t="shared" si="92"/>
        <v>5.8500000000000005</v>
      </c>
      <c r="K4769" s="107"/>
      <c r="L4769" s="11"/>
      <c r="M4769" s="676"/>
    </row>
    <row r="4770" spans="2:13" x14ac:dyDescent="0.2">
      <c r="B4770" s="676"/>
      <c r="C4770" s="677"/>
      <c r="D4770" s="143" t="s">
        <v>2779</v>
      </c>
      <c r="E4770" s="66"/>
      <c r="F4770" s="705">
        <v>1</v>
      </c>
      <c r="G4770" s="619">
        <v>2.95</v>
      </c>
      <c r="H4770" s="679">
        <v>1</v>
      </c>
      <c r="I4770" s="679"/>
      <c r="J4770" s="458">
        <f t="shared" si="92"/>
        <v>2.95</v>
      </c>
      <c r="K4770" s="107"/>
      <c r="L4770" s="11"/>
      <c r="M4770" s="676"/>
    </row>
    <row r="4771" spans="2:13" x14ac:dyDescent="0.2">
      <c r="B4771" s="676"/>
      <c r="C4771" s="677"/>
      <c r="D4771" s="143" t="s">
        <v>2923</v>
      </c>
      <c r="E4771" s="66"/>
      <c r="F4771" s="705">
        <v>1</v>
      </c>
      <c r="G4771" s="619">
        <v>7.55</v>
      </c>
      <c r="H4771" s="679">
        <v>1.3</v>
      </c>
      <c r="I4771" s="679"/>
      <c r="J4771" s="458">
        <f t="shared" si="92"/>
        <v>9.8149999999999995</v>
      </c>
      <c r="K4771" s="107"/>
      <c r="L4771" s="11"/>
      <c r="M4771" s="676"/>
    </row>
    <row r="4772" spans="2:13" x14ac:dyDescent="0.2">
      <c r="B4772" s="676"/>
      <c r="C4772" s="677"/>
      <c r="D4772" s="143" t="s">
        <v>2924</v>
      </c>
      <c r="E4772" s="66"/>
      <c r="F4772" s="705">
        <v>1</v>
      </c>
      <c r="G4772" s="619">
        <v>15.65</v>
      </c>
      <c r="H4772" s="679">
        <v>0.8</v>
      </c>
      <c r="I4772" s="679"/>
      <c r="J4772" s="458">
        <f t="shared" si="92"/>
        <v>12.520000000000001</v>
      </c>
      <c r="K4772" s="107"/>
      <c r="L4772" s="11"/>
      <c r="M4772" s="676"/>
    </row>
    <row r="4773" spans="2:13" x14ac:dyDescent="0.2">
      <c r="B4773" s="676"/>
      <c r="C4773" s="677"/>
      <c r="D4773" s="143" t="s">
        <v>2781</v>
      </c>
      <c r="E4773" s="66"/>
      <c r="F4773" s="705">
        <v>1</v>
      </c>
      <c r="G4773" s="619">
        <v>7.65</v>
      </c>
      <c r="H4773" s="679">
        <v>1</v>
      </c>
      <c r="I4773" s="679"/>
      <c r="J4773" s="458">
        <f t="shared" si="92"/>
        <v>7.65</v>
      </c>
      <c r="K4773" s="107"/>
      <c r="L4773" s="11"/>
      <c r="M4773" s="676"/>
    </row>
    <row r="4774" spans="2:13" x14ac:dyDescent="0.2">
      <c r="B4774" s="676"/>
      <c r="C4774" s="677"/>
      <c r="D4774" s="143" t="s">
        <v>2782</v>
      </c>
      <c r="E4774" s="66"/>
      <c r="F4774" s="705">
        <v>1</v>
      </c>
      <c r="G4774" s="619">
        <v>6.45</v>
      </c>
      <c r="H4774" s="679">
        <v>1.3</v>
      </c>
      <c r="I4774" s="679"/>
      <c r="J4774" s="458">
        <f t="shared" si="92"/>
        <v>8.3849999999999998</v>
      </c>
      <c r="K4774" s="107"/>
      <c r="L4774" s="11"/>
      <c r="M4774" s="676"/>
    </row>
    <row r="4775" spans="2:13" x14ac:dyDescent="0.2">
      <c r="B4775" s="676"/>
      <c r="C4775" s="677"/>
      <c r="D4775" s="143" t="s">
        <v>2925</v>
      </c>
      <c r="E4775" s="66"/>
      <c r="F4775" s="705">
        <v>1</v>
      </c>
      <c r="G4775" s="619">
        <v>4.0999999999999996</v>
      </c>
      <c r="H4775" s="679">
        <v>0.6</v>
      </c>
      <c r="I4775" s="679"/>
      <c r="J4775" s="458">
        <f t="shared" si="92"/>
        <v>2.4599999999999995</v>
      </c>
      <c r="K4775" s="107"/>
      <c r="L4775" s="11"/>
      <c r="M4775" s="676"/>
    </row>
    <row r="4776" spans="2:13" x14ac:dyDescent="0.2">
      <c r="B4776" s="676"/>
      <c r="C4776" s="677"/>
      <c r="D4776" s="143" t="s">
        <v>2785</v>
      </c>
      <c r="E4776" s="66"/>
      <c r="F4776" s="705">
        <v>1</v>
      </c>
      <c r="G4776" s="619">
        <v>4.2</v>
      </c>
      <c r="H4776" s="679">
        <v>0.8</v>
      </c>
      <c r="I4776" s="679"/>
      <c r="J4776" s="458">
        <f t="shared" si="92"/>
        <v>3.3600000000000003</v>
      </c>
      <c r="K4776" s="107"/>
      <c r="L4776" s="11"/>
      <c r="M4776" s="676"/>
    </row>
    <row r="4777" spans="2:13" x14ac:dyDescent="0.2">
      <c r="B4777" s="676"/>
      <c r="C4777" s="677"/>
      <c r="D4777" s="143" t="s">
        <v>2926</v>
      </c>
      <c r="E4777" s="66"/>
      <c r="F4777" s="705">
        <v>1</v>
      </c>
      <c r="G4777" s="619">
        <v>3</v>
      </c>
      <c r="H4777" s="679">
        <v>1.3</v>
      </c>
      <c r="I4777" s="679"/>
      <c r="J4777" s="458">
        <f t="shared" si="92"/>
        <v>3.9000000000000004</v>
      </c>
      <c r="K4777" s="107"/>
      <c r="L4777" s="11"/>
      <c r="M4777" s="676"/>
    </row>
    <row r="4778" spans="2:13" x14ac:dyDescent="0.2">
      <c r="B4778" s="676"/>
      <c r="C4778" s="677"/>
      <c r="D4778" s="143" t="s">
        <v>2786</v>
      </c>
      <c r="E4778" s="66"/>
      <c r="F4778" s="705">
        <v>1</v>
      </c>
      <c r="G4778" s="619">
        <v>4.78</v>
      </c>
      <c r="H4778" s="679">
        <v>0.8</v>
      </c>
      <c r="I4778" s="679"/>
      <c r="J4778" s="458">
        <f t="shared" si="92"/>
        <v>3.8240000000000003</v>
      </c>
      <c r="K4778" s="107"/>
      <c r="L4778" s="11"/>
      <c r="M4778" s="676"/>
    </row>
    <row r="4779" spans="2:13" x14ac:dyDescent="0.2">
      <c r="B4779" s="676"/>
      <c r="C4779" s="677"/>
      <c r="D4779" s="143" t="s">
        <v>2787</v>
      </c>
      <c r="E4779" s="66"/>
      <c r="F4779" s="705">
        <v>1</v>
      </c>
      <c r="G4779" s="619">
        <v>2.68</v>
      </c>
      <c r="H4779" s="679">
        <v>0.5</v>
      </c>
      <c r="I4779" s="679"/>
      <c r="J4779" s="458">
        <f t="shared" si="92"/>
        <v>1.34</v>
      </c>
      <c r="K4779" s="107"/>
      <c r="L4779" s="11"/>
      <c r="M4779" s="676"/>
    </row>
    <row r="4780" spans="2:13" x14ac:dyDescent="0.2">
      <c r="B4780" s="676"/>
      <c r="C4780" s="677"/>
      <c r="D4780" s="143" t="s">
        <v>2597</v>
      </c>
      <c r="E4780" s="66"/>
      <c r="F4780" s="705">
        <v>1</v>
      </c>
      <c r="G4780" s="619">
        <v>0.65</v>
      </c>
      <c r="H4780" s="679">
        <v>0.8</v>
      </c>
      <c r="I4780" s="679"/>
      <c r="J4780" s="458">
        <f t="shared" si="92"/>
        <v>0.52</v>
      </c>
      <c r="K4780" s="107"/>
      <c r="L4780" s="11"/>
      <c r="M4780" s="676"/>
    </row>
    <row r="4781" spans="2:13" x14ac:dyDescent="0.2">
      <c r="B4781" s="676"/>
      <c r="C4781" s="677"/>
      <c r="D4781" s="143" t="s">
        <v>2927</v>
      </c>
      <c r="E4781" s="66"/>
      <c r="F4781" s="705">
        <v>1</v>
      </c>
      <c r="G4781" s="619">
        <v>9.9</v>
      </c>
      <c r="H4781" s="679">
        <v>1.3</v>
      </c>
      <c r="I4781" s="679"/>
      <c r="J4781" s="458">
        <f t="shared" si="92"/>
        <v>12.870000000000001</v>
      </c>
      <c r="K4781" s="107"/>
      <c r="L4781" s="11"/>
      <c r="M4781" s="676"/>
    </row>
    <row r="4782" spans="2:13" x14ac:dyDescent="0.2">
      <c r="B4782" s="676"/>
      <c r="C4782" s="677"/>
      <c r="D4782" s="143" t="s">
        <v>2928</v>
      </c>
      <c r="E4782" s="66"/>
      <c r="F4782" s="705">
        <v>1</v>
      </c>
      <c r="G4782" s="619">
        <v>2.6</v>
      </c>
      <c r="H4782" s="679">
        <v>0.8</v>
      </c>
      <c r="I4782" s="679"/>
      <c r="J4782" s="458">
        <f t="shared" si="92"/>
        <v>2.08</v>
      </c>
      <c r="K4782" s="107"/>
      <c r="L4782" s="11"/>
      <c r="M4782" s="676"/>
    </row>
    <row r="4783" spans="2:13" x14ac:dyDescent="0.2">
      <c r="B4783" s="676"/>
      <c r="C4783" s="677"/>
      <c r="D4783" s="143" t="s">
        <v>2929</v>
      </c>
      <c r="E4783" s="66"/>
      <c r="F4783" s="705">
        <v>1</v>
      </c>
      <c r="G4783" s="619">
        <v>48</v>
      </c>
      <c r="H4783" s="679">
        <v>1.3</v>
      </c>
      <c r="I4783" s="679"/>
      <c r="J4783" s="458">
        <f t="shared" si="92"/>
        <v>62.400000000000006</v>
      </c>
      <c r="K4783" s="107"/>
      <c r="L4783" s="11"/>
      <c r="M4783" s="676"/>
    </row>
    <row r="4784" spans="2:13" x14ac:dyDescent="0.2">
      <c r="B4784" s="676"/>
      <c r="C4784" s="677"/>
      <c r="D4784" s="143" t="s">
        <v>2930</v>
      </c>
      <c r="E4784" s="66"/>
      <c r="F4784" s="705">
        <v>1</v>
      </c>
      <c r="G4784" s="619">
        <v>8.1</v>
      </c>
      <c r="H4784" s="679">
        <v>0.8</v>
      </c>
      <c r="I4784" s="679"/>
      <c r="J4784" s="458">
        <f t="shared" si="92"/>
        <v>6.48</v>
      </c>
      <c r="K4784" s="107"/>
      <c r="L4784" s="11"/>
      <c r="M4784" s="676"/>
    </row>
    <row r="4785" spans="2:13" x14ac:dyDescent="0.2">
      <c r="B4785" s="676"/>
      <c r="C4785" s="677"/>
      <c r="D4785" s="143" t="s">
        <v>2931</v>
      </c>
      <c r="E4785" s="66"/>
      <c r="F4785" s="705">
        <v>1</v>
      </c>
      <c r="G4785" s="619">
        <v>68.599999999999994</v>
      </c>
      <c r="H4785" s="679">
        <v>1.3</v>
      </c>
      <c r="I4785" s="679"/>
      <c r="J4785" s="458">
        <f t="shared" si="92"/>
        <v>89.179999999999993</v>
      </c>
      <c r="K4785" s="107"/>
      <c r="L4785" s="11"/>
      <c r="M4785" s="676"/>
    </row>
    <row r="4786" spans="2:13" x14ac:dyDescent="0.2">
      <c r="B4786" s="676"/>
      <c r="C4786" s="677"/>
      <c r="D4786" s="143" t="s">
        <v>2791</v>
      </c>
      <c r="E4786" s="66"/>
      <c r="F4786" s="705">
        <v>1</v>
      </c>
      <c r="G4786" s="619">
        <v>61.15</v>
      </c>
      <c r="H4786" s="679">
        <v>1.3</v>
      </c>
      <c r="I4786" s="679"/>
      <c r="J4786" s="458">
        <f t="shared" si="92"/>
        <v>79.495000000000005</v>
      </c>
      <c r="K4786" s="107"/>
      <c r="L4786" s="11"/>
      <c r="M4786" s="676"/>
    </row>
    <row r="4787" spans="2:13" x14ac:dyDescent="0.2">
      <c r="B4787" s="676"/>
      <c r="C4787" s="677"/>
      <c r="D4787" s="143" t="s">
        <v>2792</v>
      </c>
      <c r="E4787" s="66"/>
      <c r="F4787" s="705">
        <v>1</v>
      </c>
      <c r="G4787" s="619">
        <v>6.8</v>
      </c>
      <c r="H4787" s="679">
        <v>0.5</v>
      </c>
      <c r="I4787" s="679"/>
      <c r="J4787" s="458">
        <f t="shared" si="92"/>
        <v>3.4</v>
      </c>
      <c r="K4787" s="107"/>
      <c r="L4787" s="11"/>
      <c r="M4787" s="676"/>
    </row>
    <row r="4788" spans="2:13" x14ac:dyDescent="0.2">
      <c r="B4788" s="676"/>
      <c r="C4788" s="677"/>
      <c r="D4788" s="143" t="s">
        <v>2639</v>
      </c>
      <c r="E4788" s="66"/>
      <c r="F4788" s="705">
        <v>1</v>
      </c>
      <c r="G4788" s="619">
        <v>0.65</v>
      </c>
      <c r="H4788" s="679">
        <v>0.8</v>
      </c>
      <c r="I4788" s="679"/>
      <c r="J4788" s="458">
        <f t="shared" si="92"/>
        <v>0.52</v>
      </c>
      <c r="K4788" s="107"/>
      <c r="L4788" s="11"/>
      <c r="M4788" s="676"/>
    </row>
    <row r="4789" spans="2:13" x14ac:dyDescent="0.2">
      <c r="B4789" s="676"/>
      <c r="C4789" s="677"/>
      <c r="D4789" s="143" t="s">
        <v>2794</v>
      </c>
      <c r="E4789" s="66"/>
      <c r="F4789" s="705">
        <v>1</v>
      </c>
      <c r="G4789" s="619">
        <v>31.15</v>
      </c>
      <c r="H4789" s="679">
        <v>1.3</v>
      </c>
      <c r="I4789" s="679"/>
      <c r="J4789" s="458">
        <f t="shared" si="92"/>
        <v>40.494999999999997</v>
      </c>
      <c r="K4789" s="107"/>
      <c r="L4789" s="11"/>
      <c r="M4789" s="676"/>
    </row>
    <row r="4790" spans="2:13" x14ac:dyDescent="0.2">
      <c r="B4790" s="676"/>
      <c r="C4790" s="677"/>
      <c r="D4790" s="143" t="s">
        <v>2932</v>
      </c>
      <c r="E4790" s="66"/>
      <c r="F4790" s="705">
        <v>1</v>
      </c>
      <c r="G4790" s="619">
        <v>17.75</v>
      </c>
      <c r="H4790" s="679">
        <v>0.8</v>
      </c>
      <c r="I4790" s="679"/>
      <c r="J4790" s="458">
        <f t="shared" si="92"/>
        <v>14.200000000000001</v>
      </c>
      <c r="K4790" s="107"/>
      <c r="L4790" s="11"/>
      <c r="M4790" s="676"/>
    </row>
    <row r="4791" spans="2:13" x14ac:dyDescent="0.2">
      <c r="B4791" s="676"/>
      <c r="C4791" s="677"/>
      <c r="D4791" s="143" t="s">
        <v>2933</v>
      </c>
      <c r="E4791" s="66"/>
      <c r="F4791" s="705">
        <v>1</v>
      </c>
      <c r="G4791" s="619">
        <v>12.25</v>
      </c>
      <c r="H4791" s="679">
        <v>1.3</v>
      </c>
      <c r="I4791" s="679"/>
      <c r="J4791" s="458">
        <f t="shared" si="92"/>
        <v>15.925000000000001</v>
      </c>
      <c r="K4791" s="107"/>
      <c r="L4791" s="11"/>
      <c r="M4791" s="676"/>
    </row>
    <row r="4792" spans="2:13" x14ac:dyDescent="0.2">
      <c r="B4792" s="676"/>
      <c r="C4792" s="677"/>
      <c r="D4792" s="143" t="s">
        <v>2934</v>
      </c>
      <c r="E4792" s="66"/>
      <c r="F4792" s="705">
        <v>1</v>
      </c>
      <c r="G4792" s="619">
        <v>26.15</v>
      </c>
      <c r="H4792" s="679">
        <v>1.3</v>
      </c>
      <c r="I4792" s="679"/>
      <c r="J4792" s="458">
        <f t="shared" si="92"/>
        <v>33.994999999999997</v>
      </c>
      <c r="K4792" s="107"/>
      <c r="L4792" s="11"/>
      <c r="M4792" s="676"/>
    </row>
    <row r="4793" spans="2:13" x14ac:dyDescent="0.2">
      <c r="B4793" s="676"/>
      <c r="C4793" s="677"/>
      <c r="D4793" s="143" t="s">
        <v>2798</v>
      </c>
      <c r="E4793" s="66"/>
      <c r="F4793" s="705">
        <v>1</v>
      </c>
      <c r="G4793" s="619">
        <v>1.96</v>
      </c>
      <c r="H4793" s="679">
        <v>0.5</v>
      </c>
      <c r="I4793" s="679"/>
      <c r="J4793" s="458">
        <f t="shared" si="92"/>
        <v>0.98</v>
      </c>
      <c r="K4793" s="107"/>
      <c r="L4793" s="11"/>
      <c r="M4793" s="676"/>
    </row>
    <row r="4794" spans="2:13" x14ac:dyDescent="0.2">
      <c r="B4794" s="676"/>
      <c r="C4794" s="677"/>
      <c r="D4794" s="143" t="s">
        <v>2798</v>
      </c>
      <c r="E4794" s="66"/>
      <c r="F4794" s="705">
        <v>1</v>
      </c>
      <c r="G4794" s="619">
        <v>2.39</v>
      </c>
      <c r="H4794" s="679">
        <v>1.3</v>
      </c>
      <c r="I4794" s="679"/>
      <c r="J4794" s="458">
        <f t="shared" si="92"/>
        <v>3.1070000000000002</v>
      </c>
      <c r="K4794" s="107"/>
      <c r="L4794" s="11"/>
      <c r="M4794" s="676"/>
    </row>
    <row r="4795" spans="2:13" x14ac:dyDescent="0.2">
      <c r="B4795" s="676"/>
      <c r="C4795" s="677"/>
      <c r="D4795" s="143" t="s">
        <v>2799</v>
      </c>
      <c r="E4795" s="66"/>
      <c r="F4795" s="705">
        <v>1</v>
      </c>
      <c r="G4795" s="619">
        <v>15.65</v>
      </c>
      <c r="H4795" s="679">
        <v>1.3</v>
      </c>
      <c r="I4795" s="679"/>
      <c r="J4795" s="458">
        <f t="shared" si="92"/>
        <v>20.345000000000002</v>
      </c>
      <c r="K4795" s="107"/>
      <c r="L4795" s="11"/>
      <c r="M4795" s="676"/>
    </row>
    <row r="4796" spans="2:13" x14ac:dyDescent="0.2">
      <c r="B4796" s="676"/>
      <c r="C4796" s="677"/>
      <c r="D4796" s="143" t="s">
        <v>2800</v>
      </c>
      <c r="E4796" s="66"/>
      <c r="F4796" s="705">
        <v>1</v>
      </c>
      <c r="G4796" s="619">
        <v>31.15</v>
      </c>
      <c r="H4796" s="679">
        <v>1.3</v>
      </c>
      <c r="I4796" s="679"/>
      <c r="J4796" s="458">
        <f t="shared" si="92"/>
        <v>40.494999999999997</v>
      </c>
      <c r="K4796" s="107"/>
      <c r="L4796" s="11"/>
      <c r="M4796" s="676"/>
    </row>
    <row r="4797" spans="2:13" x14ac:dyDescent="0.2">
      <c r="B4797" s="676"/>
      <c r="C4797" s="677"/>
      <c r="D4797" s="143" t="s">
        <v>2801</v>
      </c>
      <c r="E4797" s="66"/>
      <c r="F4797" s="705">
        <v>1</v>
      </c>
      <c r="G4797" s="619">
        <v>14.35</v>
      </c>
      <c r="H4797" s="679">
        <v>0.8</v>
      </c>
      <c r="I4797" s="679"/>
      <c r="J4797" s="458">
        <f t="shared" si="92"/>
        <v>11.48</v>
      </c>
      <c r="K4797" s="107"/>
      <c r="L4797" s="11"/>
      <c r="M4797" s="676"/>
    </row>
    <row r="4798" spans="2:13" x14ac:dyDescent="0.2">
      <c r="B4798" s="676"/>
      <c r="C4798" s="677"/>
      <c r="D4798" s="143" t="s">
        <v>2802</v>
      </c>
      <c r="E4798" s="66"/>
      <c r="F4798" s="705">
        <v>1</v>
      </c>
      <c r="G4798" s="619">
        <v>15.65</v>
      </c>
      <c r="H4798" s="679">
        <v>1.3</v>
      </c>
      <c r="I4798" s="679"/>
      <c r="J4798" s="458">
        <f t="shared" si="92"/>
        <v>20.345000000000002</v>
      </c>
      <c r="K4798" s="107"/>
      <c r="L4798" s="11"/>
      <c r="M4798" s="676"/>
    </row>
    <row r="4799" spans="2:13" x14ac:dyDescent="0.2">
      <c r="B4799" s="676"/>
      <c r="C4799" s="677"/>
      <c r="D4799" s="143" t="s">
        <v>2803</v>
      </c>
      <c r="E4799" s="66"/>
      <c r="F4799" s="705">
        <v>1</v>
      </c>
      <c r="G4799" s="619">
        <v>61.15</v>
      </c>
      <c r="H4799" s="679">
        <v>3.67</v>
      </c>
      <c r="I4799" s="679"/>
      <c r="J4799" s="458">
        <f t="shared" si="92"/>
        <v>224.4205</v>
      </c>
      <c r="K4799" s="107"/>
      <c r="L4799" s="11"/>
      <c r="M4799" s="676"/>
    </row>
    <row r="4800" spans="2:13" x14ac:dyDescent="0.2">
      <c r="B4800" s="676"/>
      <c r="C4800" s="677"/>
      <c r="D4800" s="143" t="s">
        <v>2935</v>
      </c>
      <c r="E4800" s="66"/>
      <c r="F4800" s="705">
        <v>1</v>
      </c>
      <c r="G4800" s="619">
        <v>0.65</v>
      </c>
      <c r="H4800" s="679">
        <v>0.8</v>
      </c>
      <c r="I4800" s="679"/>
      <c r="J4800" s="458">
        <f t="shared" si="92"/>
        <v>0.52</v>
      </c>
      <c r="K4800" s="107"/>
      <c r="L4800" s="11"/>
      <c r="M4800" s="676"/>
    </row>
    <row r="4801" spans="2:13" x14ac:dyDescent="0.2">
      <c r="B4801" s="676"/>
      <c r="C4801" s="677"/>
      <c r="D4801" s="143" t="s">
        <v>2936</v>
      </c>
      <c r="E4801" s="66"/>
      <c r="F4801" s="705">
        <v>1</v>
      </c>
      <c r="G4801" s="619">
        <v>6.8</v>
      </c>
      <c r="H4801" s="679">
        <v>0.5</v>
      </c>
      <c r="I4801" s="679"/>
      <c r="J4801" s="458">
        <f t="shared" si="92"/>
        <v>3.4</v>
      </c>
      <c r="K4801" s="107"/>
      <c r="L4801" s="11"/>
      <c r="M4801" s="676"/>
    </row>
    <row r="4802" spans="2:13" x14ac:dyDescent="0.2">
      <c r="B4802" s="676"/>
      <c r="C4802" s="677"/>
      <c r="D4802" s="143" t="s">
        <v>2937</v>
      </c>
      <c r="E4802" s="66"/>
      <c r="F4802" s="705">
        <v>1</v>
      </c>
      <c r="G4802" s="619">
        <v>41.05</v>
      </c>
      <c r="H4802" s="679">
        <v>0.8</v>
      </c>
      <c r="I4802" s="679"/>
      <c r="J4802" s="458">
        <f t="shared" si="92"/>
        <v>32.839999999999996</v>
      </c>
      <c r="K4802" s="107"/>
      <c r="L4802" s="11"/>
      <c r="M4802" s="676"/>
    </row>
    <row r="4803" spans="2:13" x14ac:dyDescent="0.2">
      <c r="B4803" s="676"/>
      <c r="C4803" s="677"/>
      <c r="D4803" s="143" t="s">
        <v>2938</v>
      </c>
      <c r="E4803" s="66"/>
      <c r="F4803" s="705">
        <v>1</v>
      </c>
      <c r="G4803" s="619">
        <v>4</v>
      </c>
      <c r="H4803" s="679">
        <v>0.5</v>
      </c>
      <c r="I4803" s="679"/>
      <c r="J4803" s="458">
        <f>PRODUCT(F4803:I4803)</f>
        <v>2</v>
      </c>
      <c r="K4803" s="107"/>
      <c r="L4803" s="11"/>
      <c r="M4803" s="676"/>
    </row>
    <row r="4804" spans="2:13" x14ac:dyDescent="0.2">
      <c r="B4804" s="676"/>
      <c r="C4804" s="677"/>
      <c r="D4804" s="143" t="s">
        <v>2809</v>
      </c>
      <c r="E4804" s="66"/>
      <c r="F4804" s="705">
        <v>1</v>
      </c>
      <c r="G4804" s="619">
        <v>0.65</v>
      </c>
      <c r="H4804" s="679">
        <v>0.8</v>
      </c>
      <c r="I4804" s="679"/>
      <c r="J4804" s="458">
        <v>4.2204999999999995</v>
      </c>
      <c r="K4804" s="107"/>
      <c r="L4804" s="11"/>
      <c r="M4804" s="676"/>
    </row>
    <row r="4805" spans="2:13" x14ac:dyDescent="0.2">
      <c r="B4805" s="676"/>
      <c r="C4805" s="677"/>
      <c r="D4805" s="143" t="s">
        <v>850</v>
      </c>
      <c r="E4805" s="66"/>
      <c r="F4805" s="705"/>
      <c r="G4805" s="619"/>
      <c r="H4805" s="679"/>
      <c r="I4805" s="679"/>
      <c r="J4805" s="458"/>
      <c r="K4805" s="107"/>
      <c r="L4805" s="11"/>
      <c r="M4805" s="676"/>
    </row>
    <row r="4806" spans="2:13" x14ac:dyDescent="0.2">
      <c r="B4806" s="676"/>
      <c r="C4806" s="677"/>
      <c r="D4806" s="143" t="s">
        <v>2939</v>
      </c>
      <c r="E4806" s="66"/>
      <c r="F4806" s="705">
        <v>1</v>
      </c>
      <c r="G4806" s="619">
        <v>32.15</v>
      </c>
      <c r="H4806" s="679">
        <v>0.8</v>
      </c>
      <c r="I4806" s="679"/>
      <c r="J4806" s="458">
        <v>3.67</v>
      </c>
      <c r="K4806" s="107"/>
      <c r="L4806" s="11"/>
      <c r="M4806" s="676"/>
    </row>
    <row r="4807" spans="2:13" x14ac:dyDescent="0.2">
      <c r="B4807" s="676"/>
      <c r="C4807" s="677"/>
      <c r="D4807" s="143" t="s">
        <v>2940</v>
      </c>
      <c r="E4807" s="66"/>
      <c r="F4807" s="705">
        <v>1</v>
      </c>
      <c r="G4807" s="619">
        <v>14.35</v>
      </c>
      <c r="H4807" s="679">
        <v>0.9</v>
      </c>
      <c r="I4807" s="679"/>
      <c r="J4807" s="458">
        <v>1.835</v>
      </c>
      <c r="K4807" s="107"/>
      <c r="L4807" s="11"/>
      <c r="M4807" s="676"/>
    </row>
    <row r="4808" spans="2:13" x14ac:dyDescent="0.2">
      <c r="B4808" s="676"/>
      <c r="C4808" s="677"/>
      <c r="D4808" s="143" t="s">
        <v>2813</v>
      </c>
      <c r="E4808" s="66"/>
      <c r="F4808" s="705">
        <v>1</v>
      </c>
      <c r="G4808" s="619">
        <v>5.33</v>
      </c>
      <c r="H4808" s="679">
        <v>0.8</v>
      </c>
      <c r="I4808" s="679"/>
      <c r="J4808" s="458">
        <v>7.8904999999999994</v>
      </c>
      <c r="K4808" s="107"/>
      <c r="L4808" s="11"/>
      <c r="M4808" s="676"/>
    </row>
    <row r="4809" spans="2:13" x14ac:dyDescent="0.2">
      <c r="B4809" s="676"/>
      <c r="C4809" s="677"/>
      <c r="D4809" s="143" t="s">
        <v>2814</v>
      </c>
      <c r="E4809" s="66"/>
      <c r="F4809" s="705">
        <v>1</v>
      </c>
      <c r="G4809" s="619">
        <v>2.1800000000000002</v>
      </c>
      <c r="H4809" s="679">
        <v>0.5</v>
      </c>
      <c r="I4809" s="679"/>
      <c r="J4809" s="458">
        <v>8.4409999999999989</v>
      </c>
      <c r="K4809" s="107"/>
      <c r="L4809" s="11"/>
      <c r="M4809" s="676"/>
    </row>
    <row r="4810" spans="2:13" x14ac:dyDescent="0.2">
      <c r="B4810" s="676"/>
      <c r="C4810" s="677"/>
      <c r="D4810" s="143" t="s">
        <v>2941</v>
      </c>
      <c r="E4810" s="66"/>
      <c r="F4810" s="705">
        <v>1</v>
      </c>
      <c r="G4810" s="619">
        <v>0.65</v>
      </c>
      <c r="H4810" s="679">
        <v>0.8</v>
      </c>
      <c r="I4810" s="679"/>
      <c r="J4810" s="458">
        <v>8.4409999999999989</v>
      </c>
      <c r="K4810" s="107"/>
      <c r="L4810" s="11"/>
      <c r="M4810" s="676"/>
    </row>
    <row r="4811" spans="2:13" x14ac:dyDescent="0.2">
      <c r="B4811" s="676"/>
      <c r="C4811" s="677"/>
      <c r="D4811" s="143" t="s">
        <v>2942</v>
      </c>
      <c r="E4811" s="66"/>
      <c r="F4811" s="705">
        <v>1</v>
      </c>
      <c r="G4811" s="619">
        <v>25</v>
      </c>
      <c r="H4811" s="679">
        <v>0.8</v>
      </c>
      <c r="I4811" s="679"/>
      <c r="J4811" s="458">
        <v>6.6059999999999999</v>
      </c>
      <c r="K4811" s="107"/>
      <c r="L4811" s="11"/>
      <c r="M4811" s="676"/>
    </row>
    <row r="4812" spans="2:13" x14ac:dyDescent="0.2">
      <c r="B4812" s="676"/>
      <c r="C4812" s="677"/>
      <c r="D4812" s="143" t="s">
        <v>2943</v>
      </c>
      <c r="E4812" s="66"/>
      <c r="F4812" s="705">
        <v>1</v>
      </c>
      <c r="G4812" s="619">
        <v>54.65</v>
      </c>
      <c r="H4812" s="679">
        <v>1.3</v>
      </c>
      <c r="I4812" s="679"/>
      <c r="J4812" s="458">
        <v>4.2204999999999995</v>
      </c>
      <c r="K4812" s="107"/>
      <c r="L4812" s="11"/>
      <c r="M4812" s="676"/>
    </row>
    <row r="4813" spans="2:13" x14ac:dyDescent="0.2">
      <c r="B4813" s="676"/>
      <c r="C4813" s="677"/>
      <c r="D4813" s="143" t="s">
        <v>2823</v>
      </c>
      <c r="E4813" s="66"/>
      <c r="F4813" s="705">
        <v>1</v>
      </c>
      <c r="G4813" s="619">
        <v>4.3499999999999996</v>
      </c>
      <c r="H4813" s="679">
        <v>0.5</v>
      </c>
      <c r="I4813" s="679"/>
      <c r="J4813" s="458">
        <v>2.3855</v>
      </c>
      <c r="K4813" s="107"/>
      <c r="L4813" s="11"/>
      <c r="M4813" s="676"/>
    </row>
    <row r="4814" spans="2:13" x14ac:dyDescent="0.2">
      <c r="B4814" s="676"/>
      <c r="C4814" s="677"/>
      <c r="D4814" s="143" t="s">
        <v>2824</v>
      </c>
      <c r="E4814" s="66"/>
      <c r="F4814" s="705">
        <v>1</v>
      </c>
      <c r="G4814" s="619">
        <v>0.65</v>
      </c>
      <c r="H4814" s="679">
        <v>0.8</v>
      </c>
      <c r="I4814" s="679"/>
      <c r="J4814" s="458">
        <f>PRODUCT(F4814:I4814)</f>
        <v>0.52</v>
      </c>
      <c r="K4814" s="107"/>
      <c r="L4814" s="11"/>
      <c r="M4814" s="676"/>
    </row>
    <row r="4815" spans="2:13" x14ac:dyDescent="0.2">
      <c r="B4815" s="676"/>
      <c r="C4815" s="677"/>
      <c r="D4815" s="143" t="s">
        <v>2944</v>
      </c>
      <c r="E4815" s="66"/>
      <c r="F4815" s="705">
        <v>1</v>
      </c>
      <c r="G4815" s="619">
        <v>84.65</v>
      </c>
      <c r="H4815" s="679">
        <v>1.3</v>
      </c>
      <c r="I4815" s="679"/>
      <c r="J4815" s="458">
        <f>PRODUCT(F4815:I4815)</f>
        <v>110.04500000000002</v>
      </c>
      <c r="K4815" s="107"/>
      <c r="L4815" s="11"/>
      <c r="M4815" s="676"/>
    </row>
    <row r="4816" spans="2:13" x14ac:dyDescent="0.2">
      <c r="B4816" s="676"/>
      <c r="C4816" s="677"/>
      <c r="D4816" s="143" t="s">
        <v>2945</v>
      </c>
      <c r="E4816" s="66"/>
      <c r="F4816" s="705">
        <v>1</v>
      </c>
      <c r="G4816" s="619">
        <v>11.85</v>
      </c>
      <c r="H4816" s="679">
        <v>1.3</v>
      </c>
      <c r="I4816" s="679"/>
      <c r="J4816" s="458">
        <v>4.2204999999999995</v>
      </c>
      <c r="K4816" s="107"/>
      <c r="L4816" s="11"/>
      <c r="M4816" s="676"/>
    </row>
    <row r="4817" spans="2:13" x14ac:dyDescent="0.2">
      <c r="B4817" s="676"/>
      <c r="C4817" s="677"/>
      <c r="D4817" s="143" t="s">
        <v>2946</v>
      </c>
      <c r="E4817" s="66"/>
      <c r="F4817" s="705">
        <v>1</v>
      </c>
      <c r="G4817" s="619">
        <v>5.6</v>
      </c>
      <c r="H4817" s="679">
        <v>0.8</v>
      </c>
      <c r="I4817" s="679"/>
      <c r="J4817" s="458">
        <v>3.67</v>
      </c>
      <c r="K4817" s="107"/>
      <c r="L4817" s="11"/>
      <c r="M4817" s="676"/>
    </row>
    <row r="4818" spans="2:13" x14ac:dyDescent="0.2">
      <c r="B4818" s="676"/>
      <c r="C4818" s="677"/>
      <c r="D4818" s="143" t="s">
        <v>2947</v>
      </c>
      <c r="E4818" s="66"/>
      <c r="F4818" s="705">
        <v>1</v>
      </c>
      <c r="G4818" s="619">
        <v>8.1999999999999993</v>
      </c>
      <c r="H4818" s="679">
        <v>1.3</v>
      </c>
      <c r="I4818" s="679"/>
      <c r="J4818" s="458">
        <v>3.67</v>
      </c>
      <c r="K4818" s="107"/>
      <c r="L4818" s="11"/>
      <c r="M4818" s="676"/>
    </row>
    <row r="4819" spans="2:13" x14ac:dyDescent="0.2">
      <c r="B4819" s="676"/>
      <c r="C4819" s="677"/>
      <c r="D4819" s="143" t="s">
        <v>2948</v>
      </c>
      <c r="E4819" s="66"/>
      <c r="F4819" s="705">
        <v>1</v>
      </c>
      <c r="G4819" s="619">
        <v>5.95</v>
      </c>
      <c r="H4819" s="679">
        <v>0.8</v>
      </c>
      <c r="I4819" s="679"/>
      <c r="J4819" s="458">
        <v>1.835</v>
      </c>
      <c r="K4819" s="107"/>
      <c r="L4819" s="11"/>
      <c r="M4819" s="676"/>
    </row>
    <row r="4820" spans="2:13" x14ac:dyDescent="0.2">
      <c r="B4820" s="676"/>
      <c r="C4820" s="677"/>
      <c r="D4820" s="143" t="s">
        <v>2828</v>
      </c>
      <c r="E4820" s="66"/>
      <c r="F4820" s="705">
        <v>1</v>
      </c>
      <c r="G4820" s="619">
        <v>53.05</v>
      </c>
      <c r="H4820" s="679">
        <v>1.3</v>
      </c>
      <c r="I4820" s="679"/>
      <c r="J4820" s="458">
        <v>7.8904999999999994</v>
      </c>
      <c r="K4820" s="107"/>
      <c r="L4820" s="11"/>
      <c r="M4820" s="676"/>
    </row>
    <row r="4821" spans="2:13" x14ac:dyDescent="0.2">
      <c r="B4821" s="676"/>
      <c r="C4821" s="677"/>
      <c r="D4821" s="143" t="s">
        <v>2949</v>
      </c>
      <c r="E4821" s="66"/>
      <c r="F4821" s="705">
        <v>1</v>
      </c>
      <c r="G4821" s="619">
        <v>52.1</v>
      </c>
      <c r="H4821" s="679">
        <v>1.3</v>
      </c>
      <c r="I4821" s="679"/>
      <c r="J4821" s="458">
        <v>8.4409999999999989</v>
      </c>
      <c r="K4821" s="107"/>
      <c r="L4821" s="11"/>
      <c r="M4821" s="676"/>
    </row>
    <row r="4822" spans="2:13" x14ac:dyDescent="0.2">
      <c r="B4822" s="676"/>
      <c r="C4822" s="677"/>
      <c r="D4822" s="143" t="s">
        <v>2950</v>
      </c>
      <c r="E4822" s="66"/>
      <c r="F4822" s="705">
        <v>1</v>
      </c>
      <c r="G4822" s="619">
        <v>4.4000000000000004</v>
      </c>
      <c r="H4822" s="679">
        <v>0.8</v>
      </c>
      <c r="I4822" s="679"/>
      <c r="J4822" s="458">
        <v>8.4409999999999989</v>
      </c>
      <c r="K4822" s="107"/>
      <c r="L4822" s="11"/>
      <c r="M4822" s="676"/>
    </row>
    <row r="4823" spans="2:13" x14ac:dyDescent="0.2">
      <c r="B4823" s="676"/>
      <c r="C4823" s="677"/>
      <c r="D4823" s="143" t="s">
        <v>2830</v>
      </c>
      <c r="E4823" s="66"/>
      <c r="F4823" s="705">
        <v>1</v>
      </c>
      <c r="G4823" s="619">
        <v>8.15</v>
      </c>
      <c r="H4823" s="679">
        <v>1.3</v>
      </c>
      <c r="I4823" s="679"/>
      <c r="J4823" s="458">
        <v>6.6059999999999999</v>
      </c>
      <c r="K4823" s="107"/>
      <c r="L4823" s="11"/>
      <c r="M4823" s="676"/>
    </row>
    <row r="4824" spans="2:13" x14ac:dyDescent="0.2">
      <c r="B4824" s="676"/>
      <c r="C4824" s="677"/>
      <c r="D4824" s="143" t="s">
        <v>2951</v>
      </c>
      <c r="E4824" s="66"/>
      <c r="F4824" s="705">
        <v>1</v>
      </c>
      <c r="G4824" s="619">
        <v>2.5499999999999998</v>
      </c>
      <c r="H4824" s="679">
        <v>0.5</v>
      </c>
      <c r="I4824" s="679"/>
      <c r="J4824" s="458">
        <v>4.2204999999999995</v>
      </c>
      <c r="K4824" s="107"/>
      <c r="L4824" s="11"/>
      <c r="M4824" s="676"/>
    </row>
    <row r="4825" spans="2:13" x14ac:dyDescent="0.2">
      <c r="B4825" s="676"/>
      <c r="C4825" s="677"/>
      <c r="D4825" s="143" t="s">
        <v>2952</v>
      </c>
      <c r="E4825" s="66"/>
      <c r="F4825" s="705">
        <v>1</v>
      </c>
      <c r="G4825" s="619">
        <v>17.45</v>
      </c>
      <c r="H4825" s="679">
        <v>1.3</v>
      </c>
      <c r="I4825" s="679"/>
      <c r="J4825" s="458">
        <v>2.3855</v>
      </c>
      <c r="K4825" s="107"/>
      <c r="L4825" s="11"/>
      <c r="M4825" s="676"/>
    </row>
    <row r="4826" spans="2:13" x14ac:dyDescent="0.2">
      <c r="B4826" s="676"/>
      <c r="C4826" s="677"/>
      <c r="D4826" s="143" t="s">
        <v>2833</v>
      </c>
      <c r="E4826" s="66"/>
      <c r="F4826" s="705">
        <v>1</v>
      </c>
      <c r="G4826" s="619">
        <v>25.65</v>
      </c>
      <c r="H4826" s="679">
        <v>1.3</v>
      </c>
      <c r="I4826" s="679"/>
      <c r="J4826" s="458">
        <v>4.2204999999999995</v>
      </c>
      <c r="K4826" s="107"/>
      <c r="L4826" s="11"/>
      <c r="M4826" s="676"/>
    </row>
    <row r="4827" spans="2:13" x14ac:dyDescent="0.2">
      <c r="B4827" s="676"/>
      <c r="C4827" s="677"/>
      <c r="D4827" s="143" t="s">
        <v>2834</v>
      </c>
      <c r="E4827" s="66"/>
      <c r="F4827" s="705">
        <v>1</v>
      </c>
      <c r="G4827" s="619">
        <v>5.8</v>
      </c>
      <c r="H4827" s="679">
        <v>0.8</v>
      </c>
      <c r="I4827" s="679"/>
      <c r="J4827" s="458">
        <f>PRODUCT(F4827:I4827)</f>
        <v>4.6399999999999997</v>
      </c>
      <c r="K4827" s="107"/>
      <c r="L4827" s="11"/>
      <c r="M4827" s="676"/>
    </row>
    <row r="4828" spans="2:13" x14ac:dyDescent="0.2">
      <c r="B4828" s="676"/>
      <c r="C4828" s="677"/>
      <c r="D4828" s="143" t="s">
        <v>2835</v>
      </c>
      <c r="E4828" s="66"/>
      <c r="F4828" s="705">
        <v>1</v>
      </c>
      <c r="G4828" s="619">
        <v>25.7</v>
      </c>
      <c r="H4828" s="679">
        <v>1.3</v>
      </c>
      <c r="I4828" s="679"/>
      <c r="J4828" s="458">
        <v>3.67</v>
      </c>
      <c r="K4828" s="107"/>
      <c r="L4828" s="11"/>
      <c r="M4828" s="676"/>
    </row>
    <row r="4829" spans="2:13" x14ac:dyDescent="0.2">
      <c r="B4829" s="676"/>
      <c r="C4829" s="677"/>
      <c r="D4829" s="143" t="s">
        <v>2953</v>
      </c>
      <c r="E4829" s="66"/>
      <c r="F4829" s="705">
        <v>1</v>
      </c>
      <c r="G4829" s="619">
        <v>13.15</v>
      </c>
      <c r="H4829" s="679">
        <v>1.3</v>
      </c>
      <c r="I4829" s="679"/>
      <c r="J4829" s="458">
        <v>3.67</v>
      </c>
      <c r="K4829" s="107"/>
      <c r="L4829" s="11"/>
      <c r="M4829" s="676"/>
    </row>
    <row r="4830" spans="2:13" x14ac:dyDescent="0.2">
      <c r="B4830" s="676"/>
      <c r="C4830" s="677"/>
      <c r="D4830" s="143" t="s">
        <v>2837</v>
      </c>
      <c r="E4830" s="66"/>
      <c r="F4830" s="705">
        <v>1</v>
      </c>
      <c r="G4830" s="619">
        <v>57.15</v>
      </c>
      <c r="H4830" s="679">
        <v>1.3</v>
      </c>
      <c r="I4830" s="679"/>
      <c r="J4830" s="458">
        <v>1.835</v>
      </c>
      <c r="K4830" s="107"/>
      <c r="L4830" s="11"/>
      <c r="M4830" s="676"/>
    </row>
    <row r="4831" spans="2:13" x14ac:dyDescent="0.2">
      <c r="B4831" s="676"/>
      <c r="C4831" s="677"/>
      <c r="D4831" s="143" t="s">
        <v>2838</v>
      </c>
      <c r="E4831" s="66"/>
      <c r="F4831" s="705">
        <v>1</v>
      </c>
      <c r="G4831" s="619">
        <v>14.1</v>
      </c>
      <c r="H4831" s="679">
        <v>0.8</v>
      </c>
      <c r="I4831" s="679"/>
      <c r="J4831" s="458">
        <v>7.8904999999999994</v>
      </c>
      <c r="K4831" s="107"/>
      <c r="L4831" s="11"/>
      <c r="M4831" s="676"/>
    </row>
    <row r="4832" spans="2:13" x14ac:dyDescent="0.2">
      <c r="B4832" s="676"/>
      <c r="C4832" s="677"/>
      <c r="D4832" s="143" t="s">
        <v>2839</v>
      </c>
      <c r="E4832" s="66"/>
      <c r="F4832" s="705">
        <v>1</v>
      </c>
      <c r="G4832" s="619">
        <v>13.4</v>
      </c>
      <c r="H4832" s="679">
        <v>1.3</v>
      </c>
      <c r="I4832" s="679"/>
      <c r="J4832" s="458">
        <v>8.4409999999999989</v>
      </c>
      <c r="K4832" s="107"/>
      <c r="L4832" s="11"/>
      <c r="M4832" s="676"/>
    </row>
    <row r="4833" spans="2:13" x14ac:dyDescent="0.2">
      <c r="B4833" s="676"/>
      <c r="C4833" s="677"/>
      <c r="D4833" s="143" t="s">
        <v>2840</v>
      </c>
      <c r="E4833" s="66"/>
      <c r="F4833" s="705">
        <v>1</v>
      </c>
      <c r="G4833" s="619">
        <v>25.65</v>
      </c>
      <c r="H4833" s="679">
        <v>1.3</v>
      </c>
      <c r="I4833" s="679"/>
      <c r="J4833" s="458">
        <v>8.4409999999999989</v>
      </c>
      <c r="K4833" s="107"/>
      <c r="L4833" s="11"/>
      <c r="M4833" s="676"/>
    </row>
    <row r="4834" spans="2:13" x14ac:dyDescent="0.2">
      <c r="B4834" s="676"/>
      <c r="C4834" s="677"/>
      <c r="D4834" s="143" t="s">
        <v>2954</v>
      </c>
      <c r="E4834" s="66"/>
      <c r="F4834" s="705">
        <v>1</v>
      </c>
      <c r="G4834" s="619">
        <v>5.95</v>
      </c>
      <c r="H4834" s="679">
        <v>0.5</v>
      </c>
      <c r="I4834" s="679"/>
      <c r="J4834" s="458">
        <v>6.6059999999999999</v>
      </c>
      <c r="K4834" s="107"/>
      <c r="L4834" s="11"/>
      <c r="M4834" s="676"/>
    </row>
    <row r="4835" spans="2:13" x14ac:dyDescent="0.2">
      <c r="B4835" s="676"/>
      <c r="C4835" s="677"/>
      <c r="D4835" s="143" t="s">
        <v>2841</v>
      </c>
      <c r="E4835" s="66"/>
      <c r="F4835" s="705">
        <v>1</v>
      </c>
      <c r="G4835" s="619">
        <v>53.05</v>
      </c>
      <c r="H4835" s="679">
        <v>1.3</v>
      </c>
      <c r="I4835" s="679"/>
      <c r="J4835" s="458">
        <v>4.2204999999999995</v>
      </c>
      <c r="K4835" s="107"/>
      <c r="L4835" s="11"/>
      <c r="M4835" s="676"/>
    </row>
    <row r="4836" spans="2:13" x14ac:dyDescent="0.2">
      <c r="B4836" s="676"/>
      <c r="C4836" s="677"/>
      <c r="D4836" s="143" t="s">
        <v>2842</v>
      </c>
      <c r="E4836" s="66"/>
      <c r="F4836" s="705">
        <v>1</v>
      </c>
      <c r="G4836" s="619">
        <v>25.65</v>
      </c>
      <c r="H4836" s="679">
        <v>1.3</v>
      </c>
      <c r="I4836" s="679"/>
      <c r="J4836" s="458">
        <v>2.3855</v>
      </c>
      <c r="K4836" s="107"/>
      <c r="L4836" s="11"/>
      <c r="M4836" s="676"/>
    </row>
    <row r="4837" spans="2:13" x14ac:dyDescent="0.2">
      <c r="B4837" s="676"/>
      <c r="C4837" s="677"/>
      <c r="D4837" s="143" t="s">
        <v>2955</v>
      </c>
      <c r="E4837" s="66"/>
      <c r="F4837" s="705">
        <v>1</v>
      </c>
      <c r="G4837" s="619">
        <v>5.95</v>
      </c>
      <c r="H4837" s="679">
        <v>0.8</v>
      </c>
      <c r="I4837" s="679"/>
      <c r="J4837" s="458">
        <f>PRODUCT(F4837:I4837)</f>
        <v>4.7600000000000007</v>
      </c>
      <c r="K4837" s="107"/>
      <c r="L4837" s="11"/>
      <c r="M4837" s="676"/>
    </row>
    <row r="4838" spans="2:13" x14ac:dyDescent="0.2">
      <c r="B4838" s="676"/>
      <c r="C4838" s="677"/>
      <c r="D4838" s="143" t="s">
        <v>2844</v>
      </c>
      <c r="E4838" s="66"/>
      <c r="F4838" s="705">
        <v>1</v>
      </c>
      <c r="G4838" s="619">
        <v>18</v>
      </c>
      <c r="H4838" s="679">
        <v>1.3</v>
      </c>
      <c r="I4838" s="679"/>
      <c r="J4838" s="458">
        <v>3.67</v>
      </c>
      <c r="K4838" s="107"/>
      <c r="L4838" s="11"/>
      <c r="M4838" s="676"/>
    </row>
    <row r="4839" spans="2:13" x14ac:dyDescent="0.2">
      <c r="B4839" s="676"/>
      <c r="C4839" s="677"/>
      <c r="D4839" s="143" t="s">
        <v>2845</v>
      </c>
      <c r="E4839" s="66"/>
      <c r="F4839" s="705">
        <v>1</v>
      </c>
      <c r="G4839" s="619">
        <v>3.23</v>
      </c>
      <c r="H4839" s="679">
        <v>0.5</v>
      </c>
      <c r="I4839" s="679"/>
      <c r="J4839" s="458">
        <v>3.67</v>
      </c>
      <c r="K4839" s="107"/>
      <c r="L4839" s="11"/>
      <c r="M4839" s="676"/>
    </row>
    <row r="4840" spans="2:13" x14ac:dyDescent="0.2">
      <c r="B4840" s="676"/>
      <c r="C4840" s="677"/>
      <c r="D4840" s="143" t="s">
        <v>2846</v>
      </c>
      <c r="E4840" s="66"/>
      <c r="F4840" s="705">
        <v>1</v>
      </c>
      <c r="G4840" s="619">
        <v>26.18</v>
      </c>
      <c r="H4840" s="679">
        <v>0.8</v>
      </c>
      <c r="I4840" s="679"/>
      <c r="J4840" s="458">
        <v>1.835</v>
      </c>
      <c r="K4840" s="107"/>
      <c r="L4840" s="11"/>
      <c r="M4840" s="676"/>
    </row>
    <row r="4841" spans="2:13" x14ac:dyDescent="0.2">
      <c r="B4841" s="676"/>
      <c r="C4841" s="677"/>
      <c r="D4841" s="143" t="s">
        <v>2847</v>
      </c>
      <c r="E4841" s="66"/>
      <c r="F4841" s="705">
        <v>1</v>
      </c>
      <c r="G4841" s="619">
        <v>5.65</v>
      </c>
      <c r="H4841" s="679">
        <v>1.3</v>
      </c>
      <c r="I4841" s="679"/>
      <c r="J4841" s="458">
        <v>7.8904999999999994</v>
      </c>
      <c r="K4841" s="107"/>
      <c r="L4841" s="11"/>
      <c r="M4841" s="676"/>
    </row>
    <row r="4842" spans="2:13" x14ac:dyDescent="0.2">
      <c r="B4842" s="676"/>
      <c r="C4842" s="677"/>
      <c r="D4842" s="143" t="s">
        <v>2848</v>
      </c>
      <c r="E4842" s="66"/>
      <c r="F4842" s="705">
        <v>1</v>
      </c>
      <c r="G4842" s="619">
        <v>0.65</v>
      </c>
      <c r="H4842" s="679">
        <v>1.3</v>
      </c>
      <c r="I4842" s="679"/>
      <c r="J4842" s="458">
        <v>8.4409999999999989</v>
      </c>
      <c r="K4842" s="107"/>
      <c r="L4842" s="11"/>
      <c r="M4842" s="676"/>
    </row>
    <row r="4843" spans="2:13" x14ac:dyDescent="0.2">
      <c r="B4843" s="676"/>
      <c r="C4843" s="677"/>
      <c r="D4843" s="143" t="s">
        <v>2849</v>
      </c>
      <c r="E4843" s="66"/>
      <c r="F4843" s="705">
        <v>1</v>
      </c>
      <c r="G4843" s="619">
        <v>3.35</v>
      </c>
      <c r="H4843" s="679">
        <v>1</v>
      </c>
      <c r="I4843" s="679"/>
      <c r="J4843" s="458">
        <v>4.2204999999999995</v>
      </c>
      <c r="K4843" s="107"/>
      <c r="L4843" s="11"/>
      <c r="M4843" s="676"/>
    </row>
    <row r="4844" spans="2:13" x14ac:dyDescent="0.2">
      <c r="B4844" s="676"/>
      <c r="C4844" s="677"/>
      <c r="D4844" s="143" t="s">
        <v>2850</v>
      </c>
      <c r="E4844" s="66"/>
      <c r="F4844" s="705">
        <v>1</v>
      </c>
      <c r="G4844" s="619">
        <v>21.65</v>
      </c>
      <c r="H4844" s="679">
        <v>1.3</v>
      </c>
      <c r="I4844" s="679"/>
      <c r="J4844" s="458">
        <v>2.3855</v>
      </c>
      <c r="K4844" s="107"/>
      <c r="L4844" s="11"/>
      <c r="M4844" s="676"/>
    </row>
    <row r="4845" spans="2:13" x14ac:dyDescent="0.2">
      <c r="B4845" s="676"/>
      <c r="C4845" s="677"/>
      <c r="D4845" s="143" t="s">
        <v>2956</v>
      </c>
      <c r="E4845" s="66"/>
      <c r="F4845" s="705">
        <v>1</v>
      </c>
      <c r="G4845" s="619">
        <v>5.8</v>
      </c>
      <c r="H4845" s="679">
        <v>0.8</v>
      </c>
      <c r="I4845" s="679"/>
      <c r="J4845" s="458">
        <v>1.835</v>
      </c>
      <c r="K4845" s="107"/>
      <c r="L4845" s="11"/>
      <c r="M4845" s="676"/>
    </row>
    <row r="4846" spans="2:13" x14ac:dyDescent="0.2">
      <c r="B4846" s="676"/>
      <c r="C4846" s="677"/>
      <c r="D4846" s="143" t="s">
        <v>2851</v>
      </c>
      <c r="E4846" s="66"/>
      <c r="F4846" s="705">
        <v>1</v>
      </c>
      <c r="G4846" s="619">
        <v>3.2</v>
      </c>
      <c r="H4846" s="679">
        <v>1.3</v>
      </c>
      <c r="I4846" s="679"/>
      <c r="J4846" s="458">
        <v>7.8904999999999994</v>
      </c>
      <c r="K4846" s="107"/>
      <c r="L4846" s="11"/>
      <c r="M4846" s="676"/>
    </row>
    <row r="4847" spans="2:13" x14ac:dyDescent="0.2">
      <c r="B4847" s="676"/>
      <c r="C4847" s="677"/>
      <c r="D4847" s="143" t="s">
        <v>2852</v>
      </c>
      <c r="E4847" s="66"/>
      <c r="F4847" s="705">
        <v>1</v>
      </c>
      <c r="G4847" s="619">
        <v>4.45</v>
      </c>
      <c r="H4847" s="679">
        <v>0.5</v>
      </c>
      <c r="I4847" s="679"/>
      <c r="J4847" s="458">
        <f>PRODUCT(F4847:I4847)</f>
        <v>2.2250000000000001</v>
      </c>
      <c r="K4847" s="107"/>
      <c r="L4847" s="11"/>
      <c r="M4847" s="676"/>
    </row>
    <row r="4848" spans="2:13" x14ac:dyDescent="0.2">
      <c r="B4848" s="676"/>
      <c r="C4848" s="677"/>
      <c r="D4848" s="143" t="s">
        <v>2957</v>
      </c>
      <c r="E4848" s="66"/>
      <c r="F4848" s="705">
        <v>1</v>
      </c>
      <c r="G4848" s="619">
        <v>3</v>
      </c>
      <c r="H4848" s="679">
        <v>1.3</v>
      </c>
      <c r="I4848" s="679"/>
      <c r="J4848" s="458">
        <f>PRODUCT(F4848:I4848)</f>
        <v>3.9000000000000004</v>
      </c>
      <c r="K4848" s="107"/>
      <c r="L4848" s="11"/>
      <c r="M4848" s="676"/>
    </row>
    <row r="4849" spans="2:13" x14ac:dyDescent="0.2">
      <c r="B4849" s="676"/>
      <c r="C4849" s="677"/>
      <c r="D4849" s="143" t="s">
        <v>2958</v>
      </c>
      <c r="E4849" s="66"/>
      <c r="F4849" s="705">
        <v>1</v>
      </c>
      <c r="G4849" s="619">
        <v>3.6</v>
      </c>
      <c r="H4849" s="679">
        <v>0.8</v>
      </c>
      <c r="I4849" s="679"/>
      <c r="J4849" s="458">
        <f>PRODUCT(F4849:I4849)</f>
        <v>2.8800000000000003</v>
      </c>
      <c r="K4849" s="107"/>
      <c r="L4849" s="11"/>
      <c r="M4849" s="676"/>
    </row>
    <row r="4850" spans="2:13" x14ac:dyDescent="0.2">
      <c r="B4850" s="676"/>
      <c r="C4850" s="677"/>
      <c r="D4850" s="143" t="s">
        <v>2854</v>
      </c>
      <c r="E4850" s="66"/>
      <c r="F4850" s="705">
        <v>1</v>
      </c>
      <c r="G4850" s="619">
        <v>3.25</v>
      </c>
      <c r="H4850" s="679">
        <v>0.5</v>
      </c>
      <c r="I4850" s="679"/>
      <c r="J4850" s="458">
        <v>8.4409999999999989</v>
      </c>
      <c r="K4850" s="107"/>
      <c r="L4850" s="11"/>
      <c r="M4850" s="676"/>
    </row>
    <row r="4851" spans="2:13" x14ac:dyDescent="0.2">
      <c r="B4851" s="676"/>
      <c r="C4851" s="677"/>
      <c r="D4851" s="143" t="s">
        <v>2855</v>
      </c>
      <c r="E4851" s="66"/>
      <c r="F4851" s="705">
        <v>1</v>
      </c>
      <c r="G4851" s="619">
        <v>0.65</v>
      </c>
      <c r="H4851" s="679">
        <v>1.3</v>
      </c>
      <c r="I4851" s="679"/>
      <c r="J4851" s="458">
        <v>4.2204999999999995</v>
      </c>
      <c r="K4851" s="107"/>
      <c r="L4851" s="11"/>
      <c r="M4851" s="676"/>
    </row>
    <row r="4852" spans="2:13" x14ac:dyDescent="0.25">
      <c r="B4852" s="728"/>
      <c r="C4852" s="728"/>
      <c r="D4852" s="728"/>
      <c r="E4852" s="728"/>
      <c r="F4852" s="728"/>
      <c r="G4852" s="728"/>
      <c r="H4852" s="728"/>
      <c r="I4852" s="728"/>
      <c r="J4852" s="728"/>
      <c r="K4852" s="728"/>
      <c r="L4852" s="728"/>
      <c r="M4852" s="728"/>
    </row>
    <row r="4853" spans="2:13" x14ac:dyDescent="0.3">
      <c r="B4853" s="676"/>
      <c r="C4853" s="677"/>
      <c r="D4853" s="724" t="s">
        <v>203</v>
      </c>
      <c r="E4853" s="16"/>
      <c r="F4853" s="678"/>
      <c r="G4853" s="619"/>
      <c r="H4853" s="679"/>
      <c r="I4853" s="679"/>
      <c r="J4853" s="527"/>
      <c r="K4853" s="113"/>
      <c r="L4853" s="12"/>
      <c r="M4853" s="676"/>
    </row>
    <row r="4854" spans="2:13" x14ac:dyDescent="0.3">
      <c r="B4854" s="676"/>
      <c r="C4854" s="677"/>
      <c r="D4854" s="690" t="s">
        <v>2755</v>
      </c>
      <c r="E4854" s="700"/>
      <c r="F4854" s="678"/>
      <c r="G4854" s="619"/>
      <c r="H4854" s="715"/>
      <c r="I4854" s="679"/>
      <c r="J4854" s="527"/>
      <c r="K4854" s="113"/>
      <c r="L4854" s="12"/>
      <c r="M4854" s="676"/>
    </row>
    <row r="4855" spans="2:13" x14ac:dyDescent="0.2">
      <c r="B4855" s="676"/>
      <c r="C4855" s="677"/>
      <c r="D4855" s="143" t="s">
        <v>849</v>
      </c>
      <c r="E4855" s="66"/>
      <c r="F4855" s="705"/>
      <c r="G4855" s="619"/>
      <c r="H4855" s="679"/>
      <c r="I4855" s="679"/>
      <c r="J4855" s="458"/>
      <c r="K4855" s="107"/>
      <c r="L4855" s="11"/>
      <c r="M4855" s="676"/>
    </row>
    <row r="4856" spans="2:13" x14ac:dyDescent="0.2">
      <c r="B4856" s="676"/>
      <c r="C4856" s="677"/>
      <c r="D4856" s="143" t="s">
        <v>2779</v>
      </c>
      <c r="E4856" s="66"/>
      <c r="F4856" s="705">
        <v>1</v>
      </c>
      <c r="G4856" s="619">
        <v>2.95</v>
      </c>
      <c r="H4856" s="679">
        <v>0.5</v>
      </c>
      <c r="I4856" s="679"/>
      <c r="J4856" s="458">
        <f t="shared" ref="J4856:J4888" si="93">PRODUCT(F4856:I4856)</f>
        <v>1.4750000000000001</v>
      </c>
      <c r="K4856" s="107"/>
      <c r="L4856" s="11"/>
      <c r="M4856" s="676"/>
    </row>
    <row r="4857" spans="2:13" x14ac:dyDescent="0.2">
      <c r="B4857" s="676"/>
      <c r="C4857" s="677"/>
      <c r="D4857" s="143" t="s">
        <v>2923</v>
      </c>
      <c r="E4857" s="66"/>
      <c r="F4857" s="705">
        <v>1</v>
      </c>
      <c r="G4857" s="619">
        <v>7.55</v>
      </c>
      <c r="H4857" s="679">
        <v>0.8</v>
      </c>
      <c r="I4857" s="679"/>
      <c r="J4857" s="458">
        <f t="shared" si="93"/>
        <v>6.04</v>
      </c>
      <c r="K4857" s="107"/>
      <c r="L4857" s="11"/>
      <c r="M4857" s="676"/>
    </row>
    <row r="4858" spans="2:13" x14ac:dyDescent="0.2">
      <c r="B4858" s="676"/>
      <c r="C4858" s="677"/>
      <c r="D4858" s="143" t="s">
        <v>2924</v>
      </c>
      <c r="E4858" s="66"/>
      <c r="F4858" s="705">
        <v>1</v>
      </c>
      <c r="G4858" s="619">
        <v>15.65</v>
      </c>
      <c r="H4858" s="679">
        <v>0.3</v>
      </c>
      <c r="I4858" s="679"/>
      <c r="J4858" s="458">
        <f t="shared" si="93"/>
        <v>4.6950000000000003</v>
      </c>
      <c r="K4858" s="107"/>
      <c r="L4858" s="11"/>
      <c r="M4858" s="676"/>
    </row>
    <row r="4859" spans="2:13" x14ac:dyDescent="0.2">
      <c r="B4859" s="676"/>
      <c r="C4859" s="677"/>
      <c r="D4859" s="143" t="s">
        <v>2781</v>
      </c>
      <c r="E4859" s="66"/>
      <c r="F4859" s="705">
        <v>1</v>
      </c>
      <c r="G4859" s="619">
        <v>3.55</v>
      </c>
      <c r="H4859" s="679">
        <v>0.5</v>
      </c>
      <c r="I4859" s="679"/>
      <c r="J4859" s="458">
        <f t="shared" si="93"/>
        <v>1.7749999999999999</v>
      </c>
      <c r="K4859" s="107"/>
      <c r="L4859" s="11"/>
      <c r="M4859" s="676"/>
    </row>
    <row r="4860" spans="2:13" x14ac:dyDescent="0.2">
      <c r="B4860" s="676"/>
      <c r="C4860" s="677"/>
      <c r="D4860" s="143" t="s">
        <v>2782</v>
      </c>
      <c r="E4860" s="66"/>
      <c r="F4860" s="705">
        <v>1</v>
      </c>
      <c r="G4860" s="619">
        <v>6.45</v>
      </c>
      <c r="H4860" s="679">
        <v>1.3</v>
      </c>
      <c r="I4860" s="679"/>
      <c r="J4860" s="458">
        <f t="shared" si="93"/>
        <v>8.3849999999999998</v>
      </c>
      <c r="K4860" s="107"/>
      <c r="L4860" s="11"/>
      <c r="M4860" s="676"/>
    </row>
    <row r="4861" spans="2:13" x14ac:dyDescent="0.2">
      <c r="B4861" s="676"/>
      <c r="C4861" s="677"/>
      <c r="D4861" s="143" t="s">
        <v>2959</v>
      </c>
      <c r="E4861" s="66"/>
      <c r="F4861" s="705">
        <v>1</v>
      </c>
      <c r="G4861" s="619">
        <v>15.6</v>
      </c>
      <c r="H4861" s="679">
        <v>1.3</v>
      </c>
      <c r="I4861" s="679"/>
      <c r="J4861" s="458">
        <f t="shared" si="93"/>
        <v>20.28</v>
      </c>
      <c r="K4861" s="107"/>
      <c r="L4861" s="11"/>
      <c r="M4861" s="676"/>
    </row>
    <row r="4862" spans="2:13" x14ac:dyDescent="0.2">
      <c r="B4862" s="676"/>
      <c r="C4862" s="677"/>
      <c r="D4862" s="143" t="s">
        <v>2960</v>
      </c>
      <c r="E4862" s="66"/>
      <c r="F4862" s="705">
        <v>1</v>
      </c>
      <c r="G4862" s="619">
        <v>8.1999999999999993</v>
      </c>
      <c r="H4862" s="679">
        <v>1.3</v>
      </c>
      <c r="I4862" s="679"/>
      <c r="J4862" s="458">
        <f t="shared" si="93"/>
        <v>10.66</v>
      </c>
      <c r="K4862" s="107"/>
      <c r="L4862" s="11"/>
      <c r="M4862" s="676"/>
    </row>
    <row r="4863" spans="2:13" x14ac:dyDescent="0.2">
      <c r="B4863" s="676"/>
      <c r="C4863" s="677"/>
      <c r="D4863" s="143" t="s">
        <v>2961</v>
      </c>
      <c r="E4863" s="66"/>
      <c r="F4863" s="705">
        <v>1</v>
      </c>
      <c r="G4863" s="619">
        <v>14.35</v>
      </c>
      <c r="H4863" s="679">
        <v>0.8</v>
      </c>
      <c r="I4863" s="679"/>
      <c r="J4863" s="458">
        <f t="shared" si="93"/>
        <v>11.48</v>
      </c>
      <c r="K4863" s="107"/>
      <c r="L4863" s="11"/>
      <c r="M4863" s="676"/>
    </row>
    <row r="4864" spans="2:13" x14ac:dyDescent="0.2">
      <c r="B4864" s="676"/>
      <c r="C4864" s="677"/>
      <c r="D4864" s="143" t="s">
        <v>2962</v>
      </c>
      <c r="E4864" s="66"/>
      <c r="F4864" s="705">
        <v>1</v>
      </c>
      <c r="G4864" s="619">
        <v>15.3</v>
      </c>
      <c r="H4864" s="679">
        <v>1.3</v>
      </c>
      <c r="I4864" s="679"/>
      <c r="J4864" s="458">
        <f t="shared" si="93"/>
        <v>19.89</v>
      </c>
      <c r="K4864" s="107"/>
      <c r="L4864" s="11"/>
      <c r="M4864" s="676"/>
    </row>
    <row r="4865" spans="2:13" x14ac:dyDescent="0.2">
      <c r="B4865" s="676"/>
      <c r="C4865" s="677"/>
      <c r="D4865" s="143" t="s">
        <v>2963</v>
      </c>
      <c r="E4865" s="66"/>
      <c r="F4865" s="705">
        <v>1</v>
      </c>
      <c r="G4865" s="619">
        <v>15.3</v>
      </c>
      <c r="H4865" s="679">
        <v>0.8</v>
      </c>
      <c r="I4865" s="679"/>
      <c r="J4865" s="458">
        <f t="shared" si="93"/>
        <v>12.240000000000002</v>
      </c>
      <c r="K4865" s="107"/>
      <c r="L4865" s="11"/>
      <c r="M4865" s="676"/>
    </row>
    <row r="4866" spans="2:13" x14ac:dyDescent="0.2">
      <c r="B4866" s="676"/>
      <c r="C4866" s="677"/>
      <c r="D4866" s="143" t="s">
        <v>2964</v>
      </c>
      <c r="E4866" s="66"/>
      <c r="F4866" s="705">
        <v>1</v>
      </c>
      <c r="G4866" s="619">
        <v>53.15</v>
      </c>
      <c r="H4866" s="679">
        <v>1.3</v>
      </c>
      <c r="I4866" s="679"/>
      <c r="J4866" s="458">
        <f t="shared" si="93"/>
        <v>69.094999999999999</v>
      </c>
      <c r="K4866" s="107"/>
      <c r="L4866" s="11"/>
      <c r="M4866" s="676"/>
    </row>
    <row r="4867" spans="2:13" x14ac:dyDescent="0.2">
      <c r="B4867" s="676"/>
      <c r="C4867" s="677"/>
      <c r="D4867" s="143" t="s">
        <v>2965</v>
      </c>
      <c r="E4867" s="66"/>
      <c r="F4867" s="705">
        <v>1</v>
      </c>
      <c r="G4867" s="619">
        <v>8.1999999999999993</v>
      </c>
      <c r="H4867" s="679">
        <v>1.3</v>
      </c>
      <c r="I4867" s="679"/>
      <c r="J4867" s="458">
        <f t="shared" si="93"/>
        <v>10.66</v>
      </c>
      <c r="K4867" s="107"/>
      <c r="L4867" s="11"/>
      <c r="M4867" s="676"/>
    </row>
    <row r="4868" spans="2:13" x14ac:dyDescent="0.2">
      <c r="B4868" s="676"/>
      <c r="C4868" s="677"/>
      <c r="D4868" s="143" t="s">
        <v>2966</v>
      </c>
      <c r="E4868" s="66"/>
      <c r="F4868" s="705">
        <v>1</v>
      </c>
      <c r="G4868" s="619">
        <v>6.85</v>
      </c>
      <c r="H4868" s="679">
        <v>0.8</v>
      </c>
      <c r="I4868" s="679"/>
      <c r="J4868" s="458">
        <f t="shared" si="93"/>
        <v>5.48</v>
      </c>
      <c r="K4868" s="107"/>
      <c r="L4868" s="11"/>
      <c r="M4868" s="676"/>
    </row>
    <row r="4869" spans="2:13" x14ac:dyDescent="0.2">
      <c r="B4869" s="676"/>
      <c r="C4869" s="677"/>
      <c r="D4869" s="143" t="s">
        <v>2967</v>
      </c>
      <c r="E4869" s="66"/>
      <c r="F4869" s="705">
        <v>1</v>
      </c>
      <c r="G4869" s="619">
        <v>2.4500000000000002</v>
      </c>
      <c r="H4869" s="679">
        <v>1.3</v>
      </c>
      <c r="I4869" s="679"/>
      <c r="J4869" s="458">
        <f t="shared" si="93"/>
        <v>3.1850000000000005</v>
      </c>
      <c r="K4869" s="107"/>
      <c r="L4869" s="11"/>
      <c r="M4869" s="676"/>
    </row>
    <row r="4870" spans="2:13" x14ac:dyDescent="0.2">
      <c r="B4870" s="676"/>
      <c r="C4870" s="677"/>
      <c r="D4870" s="143" t="s">
        <v>2968</v>
      </c>
      <c r="E4870" s="66"/>
      <c r="F4870" s="705">
        <v>1</v>
      </c>
      <c r="G4870" s="619">
        <v>12.55</v>
      </c>
      <c r="H4870" s="679">
        <v>0.8</v>
      </c>
      <c r="I4870" s="679"/>
      <c r="J4870" s="458">
        <f t="shared" si="93"/>
        <v>10.040000000000001</v>
      </c>
      <c r="K4870" s="107"/>
      <c r="L4870" s="11"/>
      <c r="M4870" s="676"/>
    </row>
    <row r="4871" spans="2:13" x14ac:dyDescent="0.2">
      <c r="B4871" s="676"/>
      <c r="C4871" s="677"/>
      <c r="D4871" s="143" t="s">
        <v>2969</v>
      </c>
      <c r="E4871" s="66"/>
      <c r="F4871" s="705">
        <v>1</v>
      </c>
      <c r="G4871" s="619">
        <v>15.65</v>
      </c>
      <c r="H4871" s="679">
        <v>1.3</v>
      </c>
      <c r="I4871" s="679"/>
      <c r="J4871" s="458">
        <f t="shared" si="93"/>
        <v>20.345000000000002</v>
      </c>
      <c r="K4871" s="107"/>
      <c r="L4871" s="11"/>
      <c r="M4871" s="676"/>
    </row>
    <row r="4872" spans="2:13" x14ac:dyDescent="0.2">
      <c r="B4872" s="676"/>
      <c r="C4872" s="677"/>
      <c r="D4872" s="143" t="s">
        <v>2970</v>
      </c>
      <c r="E4872" s="66"/>
      <c r="F4872" s="705">
        <v>1</v>
      </c>
      <c r="G4872" s="619">
        <v>8.1999999999999993</v>
      </c>
      <c r="H4872" s="679">
        <v>1.3</v>
      </c>
      <c r="I4872" s="679"/>
      <c r="J4872" s="458">
        <f t="shared" si="93"/>
        <v>10.66</v>
      </c>
      <c r="K4872" s="107"/>
      <c r="L4872" s="11"/>
      <c r="M4872" s="676"/>
    </row>
    <row r="4873" spans="2:13" x14ac:dyDescent="0.2">
      <c r="B4873" s="676"/>
      <c r="C4873" s="677"/>
      <c r="D4873" s="143" t="s">
        <v>2971</v>
      </c>
      <c r="E4873" s="66"/>
      <c r="F4873" s="705">
        <v>1</v>
      </c>
      <c r="G4873" s="619">
        <v>6.85</v>
      </c>
      <c r="H4873" s="679">
        <v>0.8</v>
      </c>
      <c r="I4873" s="679"/>
      <c r="J4873" s="458">
        <f t="shared" si="93"/>
        <v>5.48</v>
      </c>
      <c r="K4873" s="107"/>
      <c r="L4873" s="11"/>
      <c r="M4873" s="676"/>
    </row>
    <row r="4874" spans="2:13" x14ac:dyDescent="0.2">
      <c r="B4874" s="676"/>
      <c r="C4874" s="677"/>
      <c r="D4874" s="143" t="s">
        <v>2972</v>
      </c>
      <c r="E4874" s="66"/>
      <c r="F4874" s="705">
        <v>1</v>
      </c>
      <c r="G4874" s="619">
        <v>2.6</v>
      </c>
      <c r="H4874" s="679">
        <v>1.3</v>
      </c>
      <c r="I4874" s="679"/>
      <c r="J4874" s="458">
        <f t="shared" si="93"/>
        <v>3.3800000000000003</v>
      </c>
      <c r="K4874" s="107"/>
      <c r="L4874" s="11"/>
      <c r="M4874" s="676"/>
    </row>
    <row r="4875" spans="2:13" x14ac:dyDescent="0.2">
      <c r="B4875" s="676"/>
      <c r="C4875" s="677"/>
      <c r="D4875" s="143" t="s">
        <v>2973</v>
      </c>
      <c r="E4875" s="66"/>
      <c r="F4875" s="705">
        <v>1</v>
      </c>
      <c r="G4875" s="619">
        <v>12.4</v>
      </c>
      <c r="H4875" s="679">
        <v>0.8</v>
      </c>
      <c r="I4875" s="679"/>
      <c r="J4875" s="458">
        <f t="shared" si="93"/>
        <v>9.9200000000000017</v>
      </c>
      <c r="K4875" s="107"/>
      <c r="L4875" s="11"/>
      <c r="M4875" s="676"/>
    </row>
    <row r="4876" spans="2:13" x14ac:dyDescent="0.2">
      <c r="B4876" s="676"/>
      <c r="C4876" s="677"/>
      <c r="D4876" s="143" t="s">
        <v>2796</v>
      </c>
      <c r="E4876" s="66"/>
      <c r="F4876" s="705">
        <v>1</v>
      </c>
      <c r="G4876" s="619">
        <v>15.65</v>
      </c>
      <c r="H4876" s="679">
        <v>1.3</v>
      </c>
      <c r="I4876" s="679"/>
      <c r="J4876" s="458">
        <f t="shared" si="93"/>
        <v>20.345000000000002</v>
      </c>
      <c r="K4876" s="107"/>
      <c r="L4876" s="11"/>
      <c r="M4876" s="676"/>
    </row>
    <row r="4877" spans="2:13" x14ac:dyDescent="0.2">
      <c r="B4877" s="676"/>
      <c r="C4877" s="677"/>
      <c r="D4877" s="143" t="s">
        <v>2797</v>
      </c>
      <c r="E4877" s="66"/>
      <c r="F4877" s="705">
        <v>1</v>
      </c>
      <c r="G4877" s="619">
        <v>10.7</v>
      </c>
      <c r="H4877" s="679">
        <v>1.3</v>
      </c>
      <c r="I4877" s="679"/>
      <c r="J4877" s="458">
        <f t="shared" si="93"/>
        <v>13.91</v>
      </c>
      <c r="K4877" s="107"/>
      <c r="L4877" s="11"/>
      <c r="M4877" s="676"/>
    </row>
    <row r="4878" spans="2:13" x14ac:dyDescent="0.2">
      <c r="B4878" s="676"/>
      <c r="C4878" s="677"/>
      <c r="D4878" s="143" t="s">
        <v>2798</v>
      </c>
      <c r="E4878" s="66"/>
      <c r="F4878" s="705">
        <v>1</v>
      </c>
      <c r="G4878" s="619">
        <v>1.96</v>
      </c>
      <c r="H4878" s="679">
        <v>0.5</v>
      </c>
      <c r="I4878" s="679"/>
      <c r="J4878" s="458">
        <f t="shared" si="93"/>
        <v>0.98</v>
      </c>
      <c r="K4878" s="107"/>
      <c r="L4878" s="11"/>
      <c r="M4878" s="676"/>
    </row>
    <row r="4879" spans="2:13" x14ac:dyDescent="0.2">
      <c r="B4879" s="676"/>
      <c r="C4879" s="677"/>
      <c r="D4879" s="143" t="s">
        <v>2798</v>
      </c>
      <c r="E4879" s="66"/>
      <c r="F4879" s="705">
        <v>1</v>
      </c>
      <c r="G4879" s="619">
        <v>1.96</v>
      </c>
      <c r="H4879" s="679">
        <v>0.5</v>
      </c>
      <c r="I4879" s="679"/>
      <c r="J4879" s="458">
        <f t="shared" si="93"/>
        <v>0.98</v>
      </c>
      <c r="K4879" s="107"/>
      <c r="L4879" s="11"/>
      <c r="M4879" s="676"/>
    </row>
    <row r="4880" spans="2:13" x14ac:dyDescent="0.2">
      <c r="B4880" s="676"/>
      <c r="C4880" s="677"/>
      <c r="D4880" s="143" t="s">
        <v>2798</v>
      </c>
      <c r="E4880" s="66"/>
      <c r="F4880" s="705">
        <v>1</v>
      </c>
      <c r="G4880" s="619">
        <v>2.39</v>
      </c>
      <c r="H4880" s="679">
        <v>1.3</v>
      </c>
      <c r="I4880" s="679"/>
      <c r="J4880" s="458">
        <f t="shared" si="93"/>
        <v>3.1070000000000002</v>
      </c>
      <c r="K4880" s="107"/>
      <c r="L4880" s="11"/>
      <c r="M4880" s="676"/>
    </row>
    <row r="4881" spans="2:13" x14ac:dyDescent="0.2">
      <c r="B4881" s="676"/>
      <c r="C4881" s="677"/>
      <c r="D4881" s="143" t="s">
        <v>2974</v>
      </c>
      <c r="E4881" s="66"/>
      <c r="F4881" s="705">
        <v>1</v>
      </c>
      <c r="G4881" s="619">
        <v>2.6</v>
      </c>
      <c r="H4881" s="679">
        <v>1.3</v>
      </c>
      <c r="I4881" s="679"/>
      <c r="J4881" s="458">
        <f t="shared" si="93"/>
        <v>3.3800000000000003</v>
      </c>
      <c r="K4881" s="107"/>
      <c r="L4881" s="11"/>
      <c r="M4881" s="676"/>
    </row>
    <row r="4882" spans="2:13" x14ac:dyDescent="0.2">
      <c r="B4882" s="676"/>
      <c r="C4882" s="677"/>
      <c r="D4882" s="143" t="s">
        <v>2799</v>
      </c>
      <c r="E4882" s="66"/>
      <c r="F4882" s="705">
        <v>1</v>
      </c>
      <c r="G4882" s="619">
        <v>15.65</v>
      </c>
      <c r="H4882" s="679">
        <v>1.3</v>
      </c>
      <c r="I4882" s="679"/>
      <c r="J4882" s="458">
        <f t="shared" si="93"/>
        <v>20.345000000000002</v>
      </c>
      <c r="K4882" s="107"/>
      <c r="L4882" s="11"/>
      <c r="M4882" s="676"/>
    </row>
    <row r="4883" spans="2:13" x14ac:dyDescent="0.2">
      <c r="B4883" s="676"/>
      <c r="C4883" s="677"/>
      <c r="D4883" s="143" t="s">
        <v>2975</v>
      </c>
      <c r="E4883" s="66"/>
      <c r="F4883" s="705">
        <v>1</v>
      </c>
      <c r="G4883" s="619">
        <v>45.7</v>
      </c>
      <c r="H4883" s="679">
        <v>1.3</v>
      </c>
      <c r="I4883" s="679"/>
      <c r="J4883" s="458">
        <f t="shared" si="93"/>
        <v>59.410000000000004</v>
      </c>
      <c r="K4883" s="107"/>
      <c r="L4883" s="11"/>
      <c r="M4883" s="676"/>
    </row>
    <row r="4884" spans="2:13" x14ac:dyDescent="0.2">
      <c r="B4884" s="676"/>
      <c r="C4884" s="677"/>
      <c r="D4884" s="143" t="s">
        <v>2976</v>
      </c>
      <c r="E4884" s="66"/>
      <c r="F4884" s="705">
        <v>1</v>
      </c>
      <c r="G4884" s="619">
        <v>4.5</v>
      </c>
      <c r="H4884" s="679">
        <v>0.8</v>
      </c>
      <c r="I4884" s="679"/>
      <c r="J4884" s="458">
        <f t="shared" si="93"/>
        <v>3.6</v>
      </c>
      <c r="K4884" s="107"/>
      <c r="L4884" s="11"/>
      <c r="M4884" s="676"/>
    </row>
    <row r="4885" spans="2:13" x14ac:dyDescent="0.2">
      <c r="B4885" s="676"/>
      <c r="C4885" s="677"/>
      <c r="D4885" s="143" t="s">
        <v>2977</v>
      </c>
      <c r="E4885" s="66"/>
      <c r="F4885" s="705">
        <v>1</v>
      </c>
      <c r="G4885" s="619">
        <v>48.68</v>
      </c>
      <c r="H4885" s="679">
        <v>1.3</v>
      </c>
      <c r="I4885" s="679"/>
      <c r="J4885" s="458">
        <f t="shared" si="93"/>
        <v>63.283999999999999</v>
      </c>
      <c r="K4885" s="107"/>
      <c r="L4885" s="11"/>
      <c r="M4885" s="676"/>
    </row>
    <row r="4886" spans="2:13" x14ac:dyDescent="0.2">
      <c r="B4886" s="676"/>
      <c r="C4886" s="677"/>
      <c r="D4886" s="143" t="s">
        <v>2935</v>
      </c>
      <c r="E4886" s="66"/>
      <c r="F4886" s="705">
        <v>1</v>
      </c>
      <c r="G4886" s="619">
        <v>0.65</v>
      </c>
      <c r="H4886" s="679">
        <v>0.8</v>
      </c>
      <c r="I4886" s="679"/>
      <c r="J4886" s="458">
        <f t="shared" si="93"/>
        <v>0.52</v>
      </c>
      <c r="K4886" s="107"/>
      <c r="L4886" s="11"/>
      <c r="M4886" s="676"/>
    </row>
    <row r="4887" spans="2:13" x14ac:dyDescent="0.2">
      <c r="B4887" s="676"/>
      <c r="C4887" s="677"/>
      <c r="D4887" s="143" t="s">
        <v>2936</v>
      </c>
      <c r="E4887" s="66"/>
      <c r="F4887" s="705">
        <v>1</v>
      </c>
      <c r="G4887" s="619">
        <v>6.8</v>
      </c>
      <c r="H4887" s="679">
        <v>0.5</v>
      </c>
      <c r="I4887" s="679"/>
      <c r="J4887" s="458">
        <f t="shared" si="93"/>
        <v>3.4</v>
      </c>
      <c r="K4887" s="107"/>
      <c r="L4887" s="11"/>
      <c r="M4887" s="676"/>
    </row>
    <row r="4888" spans="2:13" x14ac:dyDescent="0.2">
      <c r="B4888" s="676"/>
      <c r="C4888" s="677"/>
      <c r="D4888" s="143" t="s">
        <v>2937</v>
      </c>
      <c r="E4888" s="66"/>
      <c r="F4888" s="705">
        <v>1</v>
      </c>
      <c r="G4888" s="619">
        <v>41.05</v>
      </c>
      <c r="H4888" s="679">
        <v>0.8</v>
      </c>
      <c r="I4888" s="679"/>
      <c r="J4888" s="458">
        <f t="shared" si="93"/>
        <v>32.839999999999996</v>
      </c>
      <c r="K4888" s="107"/>
      <c r="L4888" s="11"/>
      <c r="M4888" s="676"/>
    </row>
    <row r="4889" spans="2:13" x14ac:dyDescent="0.2">
      <c r="B4889" s="676"/>
      <c r="C4889" s="677"/>
      <c r="D4889" s="143" t="s">
        <v>2938</v>
      </c>
      <c r="E4889" s="66"/>
      <c r="F4889" s="705">
        <v>1</v>
      </c>
      <c r="G4889" s="619">
        <v>4</v>
      </c>
      <c r="H4889" s="679">
        <v>0.5</v>
      </c>
      <c r="I4889" s="679"/>
      <c r="J4889" s="458">
        <f>PRODUCT(F4889:I4889)</f>
        <v>2</v>
      </c>
      <c r="K4889" s="107"/>
      <c r="L4889" s="11"/>
      <c r="M4889" s="676"/>
    </row>
    <row r="4890" spans="2:13" x14ac:dyDescent="0.2">
      <c r="B4890" s="676"/>
      <c r="C4890" s="677"/>
      <c r="D4890" s="143" t="s">
        <v>2809</v>
      </c>
      <c r="E4890" s="66"/>
      <c r="F4890" s="705">
        <v>1</v>
      </c>
      <c r="G4890" s="619">
        <v>0.65</v>
      </c>
      <c r="H4890" s="679">
        <v>0.8</v>
      </c>
      <c r="I4890" s="679"/>
      <c r="J4890" s="458">
        <v>4.2204999999999995</v>
      </c>
      <c r="K4890" s="107"/>
      <c r="L4890" s="11"/>
      <c r="M4890" s="676"/>
    </row>
    <row r="4891" spans="2:13" x14ac:dyDescent="0.2">
      <c r="B4891" s="676"/>
      <c r="C4891" s="677"/>
      <c r="D4891" s="143" t="s">
        <v>850</v>
      </c>
      <c r="E4891" s="66"/>
      <c r="F4891" s="705"/>
      <c r="G4891" s="619"/>
      <c r="H4891" s="679"/>
      <c r="I4891" s="679"/>
      <c r="J4891" s="458"/>
      <c r="K4891" s="107"/>
      <c r="L4891" s="11"/>
      <c r="M4891" s="676"/>
    </row>
    <row r="4892" spans="2:13" x14ac:dyDescent="0.2">
      <c r="B4892" s="676"/>
      <c r="C4892" s="677"/>
      <c r="D4892" s="143" t="s">
        <v>2978</v>
      </c>
      <c r="E4892" s="66"/>
      <c r="F4892" s="705">
        <v>1</v>
      </c>
      <c r="G4892" s="619">
        <v>0.65</v>
      </c>
      <c r="H4892" s="679">
        <v>0.8</v>
      </c>
      <c r="I4892" s="679"/>
      <c r="J4892" s="458">
        <f>PRODUCT(F4892:I4892)</f>
        <v>0.52</v>
      </c>
      <c r="K4892" s="107"/>
      <c r="L4892" s="11"/>
      <c r="M4892" s="676"/>
    </row>
    <row r="4893" spans="2:13" x14ac:dyDescent="0.2">
      <c r="B4893" s="676"/>
      <c r="C4893" s="677"/>
      <c r="D4893" s="143" t="s">
        <v>2823</v>
      </c>
      <c r="E4893" s="66"/>
      <c r="F4893" s="705">
        <v>1</v>
      </c>
      <c r="G4893" s="619">
        <v>4.3499999999999996</v>
      </c>
      <c r="H4893" s="679">
        <v>0.5</v>
      </c>
      <c r="I4893" s="679"/>
      <c r="J4893" s="458">
        <v>2.3855</v>
      </c>
      <c r="K4893" s="107"/>
      <c r="L4893" s="11"/>
      <c r="M4893" s="676"/>
    </row>
    <row r="4894" spans="2:13" x14ac:dyDescent="0.2">
      <c r="B4894" s="676"/>
      <c r="C4894" s="677"/>
      <c r="D4894" s="143" t="s">
        <v>2824</v>
      </c>
      <c r="E4894" s="66"/>
      <c r="F4894" s="705">
        <v>1</v>
      </c>
      <c r="G4894" s="619">
        <v>0.65</v>
      </c>
      <c r="H4894" s="679">
        <v>0.8</v>
      </c>
      <c r="I4894" s="679"/>
      <c r="J4894" s="458">
        <f>PRODUCT(F4894:I4894)</f>
        <v>0.52</v>
      </c>
      <c r="K4894" s="107"/>
      <c r="L4894" s="11"/>
      <c r="M4894" s="676"/>
    </row>
    <row r="4895" spans="2:13" x14ac:dyDescent="0.2">
      <c r="B4895" s="676"/>
      <c r="C4895" s="677"/>
      <c r="D4895" s="143" t="s">
        <v>2944</v>
      </c>
      <c r="E4895" s="66"/>
      <c r="F4895" s="705">
        <v>1</v>
      </c>
      <c r="G4895" s="619">
        <v>59.65</v>
      </c>
      <c r="H4895" s="679">
        <v>1.3</v>
      </c>
      <c r="I4895" s="679"/>
      <c r="J4895" s="458">
        <f>PRODUCT(F4895:I4895)</f>
        <v>77.545000000000002</v>
      </c>
      <c r="K4895" s="107"/>
      <c r="L4895" s="11"/>
      <c r="M4895" s="676"/>
    </row>
    <row r="4896" spans="2:13" x14ac:dyDescent="0.2">
      <c r="B4896" s="676"/>
      <c r="C4896" s="677"/>
      <c r="D4896" s="143" t="s">
        <v>2979</v>
      </c>
      <c r="E4896" s="66"/>
      <c r="F4896" s="705">
        <v>1</v>
      </c>
      <c r="G4896" s="619">
        <v>59.65</v>
      </c>
      <c r="H4896" s="679">
        <v>1.3</v>
      </c>
      <c r="I4896" s="679"/>
      <c r="J4896" s="458">
        <v>3.67</v>
      </c>
      <c r="K4896" s="107"/>
      <c r="L4896" s="11"/>
      <c r="M4896" s="676"/>
    </row>
    <row r="4897" spans="2:13" x14ac:dyDescent="0.2">
      <c r="B4897" s="676"/>
      <c r="C4897" s="677"/>
      <c r="D4897" s="143" t="s">
        <v>2980</v>
      </c>
      <c r="E4897" s="66"/>
      <c r="F4897" s="705">
        <v>1</v>
      </c>
      <c r="G4897" s="619">
        <v>24.6</v>
      </c>
      <c r="H4897" s="679">
        <v>1.3</v>
      </c>
      <c r="I4897" s="679"/>
      <c r="J4897" s="458">
        <v>8.4409999999999989</v>
      </c>
      <c r="K4897" s="107"/>
      <c r="L4897" s="11"/>
      <c r="M4897" s="676"/>
    </row>
    <row r="4898" spans="2:13" x14ac:dyDescent="0.2">
      <c r="B4898" s="676"/>
      <c r="C4898" s="677"/>
      <c r="D4898" s="143" t="s">
        <v>2950</v>
      </c>
      <c r="E4898" s="66"/>
      <c r="F4898" s="705">
        <v>1</v>
      </c>
      <c r="G4898" s="619">
        <v>6.9</v>
      </c>
      <c r="H4898" s="679">
        <v>0.8</v>
      </c>
      <c r="I4898" s="679"/>
      <c r="J4898" s="458">
        <v>8.4409999999999989</v>
      </c>
      <c r="K4898" s="107"/>
      <c r="L4898" s="11"/>
      <c r="M4898" s="676"/>
    </row>
    <row r="4899" spans="2:13" x14ac:dyDescent="0.2">
      <c r="B4899" s="676"/>
      <c r="C4899" s="677"/>
      <c r="D4899" s="143" t="s">
        <v>2830</v>
      </c>
      <c r="E4899" s="66"/>
      <c r="F4899" s="705">
        <v>1</v>
      </c>
      <c r="G4899" s="619">
        <v>8.15</v>
      </c>
      <c r="H4899" s="679">
        <v>1.3</v>
      </c>
      <c r="I4899" s="679"/>
      <c r="J4899" s="458">
        <v>6.6059999999999999</v>
      </c>
      <c r="K4899" s="107"/>
      <c r="L4899" s="11"/>
      <c r="M4899" s="676"/>
    </row>
    <row r="4900" spans="2:13" x14ac:dyDescent="0.2">
      <c r="B4900" s="676"/>
      <c r="C4900" s="677"/>
      <c r="D4900" s="143" t="s">
        <v>2951</v>
      </c>
      <c r="E4900" s="66"/>
      <c r="F4900" s="705">
        <v>1</v>
      </c>
      <c r="G4900" s="619">
        <v>2.5499999999999998</v>
      </c>
      <c r="H4900" s="679">
        <v>0.5</v>
      </c>
      <c r="I4900" s="679"/>
      <c r="J4900" s="458">
        <v>4.2204999999999995</v>
      </c>
      <c r="K4900" s="107"/>
      <c r="L4900" s="11"/>
      <c r="M4900" s="676"/>
    </row>
    <row r="4901" spans="2:13" x14ac:dyDescent="0.2">
      <c r="B4901" s="676"/>
      <c r="C4901" s="677"/>
      <c r="D4901" s="143" t="s">
        <v>2952</v>
      </c>
      <c r="E4901" s="66"/>
      <c r="F4901" s="705">
        <v>1</v>
      </c>
      <c r="G4901" s="619">
        <v>17.45</v>
      </c>
      <c r="H4901" s="679">
        <v>1.3</v>
      </c>
      <c r="I4901" s="679"/>
      <c r="J4901" s="458">
        <v>2.3855</v>
      </c>
      <c r="K4901" s="107"/>
      <c r="L4901" s="11"/>
      <c r="M4901" s="676"/>
    </row>
    <row r="4902" spans="2:13" x14ac:dyDescent="0.2">
      <c r="B4902" s="676"/>
      <c r="C4902" s="677"/>
      <c r="D4902" s="143" t="s">
        <v>2981</v>
      </c>
      <c r="E4902" s="66"/>
      <c r="F4902" s="705">
        <v>1</v>
      </c>
      <c r="G4902" s="619">
        <v>0.65</v>
      </c>
      <c r="H4902" s="679">
        <v>1.3</v>
      </c>
      <c r="I4902" s="679"/>
      <c r="J4902" s="458">
        <v>4.2204999999999995</v>
      </c>
      <c r="K4902" s="107"/>
      <c r="L4902" s="11"/>
      <c r="M4902" s="676"/>
    </row>
    <row r="4903" spans="2:13" x14ac:dyDescent="0.2">
      <c r="B4903" s="676"/>
      <c r="C4903" s="677"/>
      <c r="D4903" s="143" t="s">
        <v>2834</v>
      </c>
      <c r="E4903" s="66"/>
      <c r="F4903" s="705">
        <v>1</v>
      </c>
      <c r="G4903" s="619">
        <v>8.35</v>
      </c>
      <c r="H4903" s="679">
        <v>0.8</v>
      </c>
      <c r="I4903" s="679"/>
      <c r="J4903" s="458">
        <f>PRODUCT(F4903:I4903)</f>
        <v>6.68</v>
      </c>
      <c r="K4903" s="107"/>
      <c r="L4903" s="11"/>
      <c r="M4903" s="676"/>
    </row>
    <row r="4904" spans="2:13" x14ac:dyDescent="0.2">
      <c r="B4904" s="676"/>
      <c r="C4904" s="677"/>
      <c r="D4904" s="143" t="s">
        <v>2982</v>
      </c>
      <c r="E4904" s="66"/>
      <c r="F4904" s="705">
        <v>1</v>
      </c>
      <c r="G4904" s="619">
        <v>15.6</v>
      </c>
      <c r="H4904" s="679">
        <v>1.3</v>
      </c>
      <c r="I4904" s="679"/>
      <c r="J4904" s="458">
        <v>3.67</v>
      </c>
      <c r="K4904" s="107"/>
      <c r="L4904" s="11"/>
      <c r="M4904" s="676"/>
    </row>
    <row r="4905" spans="2:13" x14ac:dyDescent="0.2">
      <c r="B4905" s="676"/>
      <c r="C4905" s="677"/>
      <c r="D4905" s="143" t="s">
        <v>2953</v>
      </c>
      <c r="E4905" s="66"/>
      <c r="F4905" s="705">
        <v>1</v>
      </c>
      <c r="G4905" s="619">
        <v>13.15</v>
      </c>
      <c r="H4905" s="679">
        <v>1.3</v>
      </c>
      <c r="I4905" s="679"/>
      <c r="J4905" s="458">
        <v>3.67</v>
      </c>
      <c r="K4905" s="107"/>
      <c r="L4905" s="11"/>
      <c r="M4905" s="676"/>
    </row>
    <row r="4906" spans="2:13" x14ac:dyDescent="0.2">
      <c r="B4906" s="676"/>
      <c r="C4906" s="677"/>
      <c r="D4906" s="143" t="s">
        <v>2983</v>
      </c>
      <c r="E4906" s="66"/>
      <c r="F4906" s="705">
        <v>1</v>
      </c>
      <c r="G4906" s="619">
        <v>32.15</v>
      </c>
      <c r="H4906" s="679">
        <v>1.3</v>
      </c>
      <c r="I4906" s="679"/>
      <c r="J4906" s="458">
        <v>1.835</v>
      </c>
      <c r="K4906" s="107"/>
      <c r="L4906" s="11"/>
      <c r="M4906" s="676"/>
    </row>
    <row r="4907" spans="2:13" x14ac:dyDescent="0.2">
      <c r="B4907" s="676"/>
      <c r="C4907" s="677"/>
      <c r="D4907" s="143" t="s">
        <v>2838</v>
      </c>
      <c r="E4907" s="66"/>
      <c r="F4907" s="705">
        <v>1</v>
      </c>
      <c r="G4907" s="619">
        <v>14.1</v>
      </c>
      <c r="H4907" s="679">
        <v>0.8</v>
      </c>
      <c r="I4907" s="679"/>
      <c r="J4907" s="458">
        <v>7.8904999999999994</v>
      </c>
      <c r="K4907" s="107"/>
      <c r="L4907" s="11"/>
      <c r="M4907" s="676"/>
    </row>
    <row r="4908" spans="2:13" x14ac:dyDescent="0.2">
      <c r="B4908" s="676"/>
      <c r="C4908" s="677"/>
      <c r="D4908" s="143" t="s">
        <v>2839</v>
      </c>
      <c r="E4908" s="66"/>
      <c r="F4908" s="705">
        <v>1</v>
      </c>
      <c r="G4908" s="619">
        <v>13.4</v>
      </c>
      <c r="H4908" s="679">
        <v>1.3</v>
      </c>
      <c r="I4908" s="679"/>
      <c r="J4908" s="458">
        <v>8.4409999999999989</v>
      </c>
      <c r="K4908" s="107"/>
      <c r="L4908" s="11"/>
      <c r="M4908" s="676"/>
    </row>
    <row r="4909" spans="2:13" x14ac:dyDescent="0.2">
      <c r="B4909" s="676"/>
      <c r="C4909" s="677"/>
      <c r="D4909" s="143" t="s">
        <v>2840</v>
      </c>
      <c r="E4909" s="66"/>
      <c r="F4909" s="705">
        <v>1</v>
      </c>
      <c r="G4909" s="619">
        <v>0.65</v>
      </c>
      <c r="H4909" s="679">
        <v>1.3</v>
      </c>
      <c r="I4909" s="679"/>
      <c r="J4909" s="458">
        <v>8.4409999999999989</v>
      </c>
      <c r="K4909" s="107"/>
      <c r="L4909" s="11"/>
      <c r="M4909" s="676"/>
    </row>
    <row r="4910" spans="2:13" x14ac:dyDescent="0.2">
      <c r="B4910" s="676"/>
      <c r="C4910" s="677"/>
      <c r="D4910" s="143" t="s">
        <v>2954</v>
      </c>
      <c r="E4910" s="66"/>
      <c r="F4910" s="705">
        <v>1</v>
      </c>
      <c r="G4910" s="619">
        <v>5.95</v>
      </c>
      <c r="H4910" s="679">
        <v>0.5</v>
      </c>
      <c r="I4910" s="679"/>
      <c r="J4910" s="458">
        <v>6.6059999999999999</v>
      </c>
      <c r="K4910" s="107"/>
      <c r="L4910" s="11"/>
      <c r="M4910" s="676"/>
    </row>
    <row r="4911" spans="2:13" x14ac:dyDescent="0.2">
      <c r="B4911" s="676"/>
      <c r="C4911" s="677"/>
      <c r="D4911" s="143" t="s">
        <v>2841</v>
      </c>
      <c r="E4911" s="66"/>
      <c r="F4911" s="705">
        <v>1</v>
      </c>
      <c r="G4911" s="619">
        <v>53.05</v>
      </c>
      <c r="H4911" s="679">
        <v>1.3</v>
      </c>
      <c r="I4911" s="679"/>
      <c r="J4911" s="458">
        <v>4.2204999999999995</v>
      </c>
      <c r="K4911" s="107"/>
      <c r="L4911" s="11"/>
      <c r="M4911" s="676"/>
    </row>
    <row r="4912" spans="2:13" x14ac:dyDescent="0.2">
      <c r="B4912" s="676"/>
      <c r="C4912" s="677"/>
      <c r="D4912" s="143" t="s">
        <v>2984</v>
      </c>
      <c r="E4912" s="66"/>
      <c r="F4912" s="705">
        <v>1</v>
      </c>
      <c r="G4912" s="619">
        <v>9</v>
      </c>
      <c r="H4912" s="679">
        <v>1.3</v>
      </c>
      <c r="I4912" s="679"/>
      <c r="J4912" s="458">
        <v>2.3855</v>
      </c>
      <c r="K4912" s="107"/>
      <c r="L4912" s="11"/>
      <c r="M4912" s="676"/>
    </row>
    <row r="4913" spans="2:13" x14ac:dyDescent="0.2">
      <c r="B4913" s="676"/>
      <c r="C4913" s="677"/>
      <c r="D4913" s="143" t="s">
        <v>2844</v>
      </c>
      <c r="E4913" s="66"/>
      <c r="F4913" s="705">
        <v>1</v>
      </c>
      <c r="G4913" s="619">
        <v>15.6</v>
      </c>
      <c r="H4913" s="679">
        <v>1.3</v>
      </c>
      <c r="I4913" s="679"/>
      <c r="J4913" s="458">
        <v>3.67</v>
      </c>
      <c r="K4913" s="107"/>
      <c r="L4913" s="11"/>
      <c r="M4913" s="676"/>
    </row>
    <row r="4914" spans="2:13" x14ac:dyDescent="0.2">
      <c r="B4914" s="676"/>
      <c r="C4914" s="677"/>
      <c r="D4914" s="143" t="s">
        <v>2845</v>
      </c>
      <c r="E4914" s="66"/>
      <c r="F4914" s="705">
        <v>1</v>
      </c>
      <c r="G4914" s="619">
        <v>2.33</v>
      </c>
      <c r="H4914" s="679">
        <v>0.5</v>
      </c>
      <c r="I4914" s="679"/>
      <c r="J4914" s="458">
        <v>3.67</v>
      </c>
      <c r="K4914" s="107"/>
      <c r="L4914" s="11"/>
      <c r="M4914" s="676"/>
    </row>
    <row r="4915" spans="2:13" x14ac:dyDescent="0.2">
      <c r="B4915" s="676"/>
      <c r="C4915" s="677"/>
      <c r="D4915" s="143" t="s">
        <v>2845</v>
      </c>
      <c r="E4915" s="66"/>
      <c r="F4915" s="705">
        <v>1</v>
      </c>
      <c r="G4915" s="619">
        <v>3.67</v>
      </c>
      <c r="H4915" s="679">
        <v>0.8</v>
      </c>
      <c r="I4915" s="679"/>
      <c r="J4915" s="458">
        <v>1.835</v>
      </c>
      <c r="K4915" s="107"/>
      <c r="L4915" s="11"/>
      <c r="M4915" s="676"/>
    </row>
    <row r="4916" spans="2:13" x14ac:dyDescent="0.2">
      <c r="B4916" s="676"/>
      <c r="C4916" s="677"/>
      <c r="D4916" s="143" t="s">
        <v>2985</v>
      </c>
      <c r="E4916" s="66"/>
      <c r="F4916" s="705">
        <v>1</v>
      </c>
      <c r="G4916" s="619">
        <v>19.7</v>
      </c>
      <c r="H4916" s="679">
        <v>1.3</v>
      </c>
      <c r="I4916" s="679"/>
      <c r="J4916" s="458">
        <v>1.835</v>
      </c>
      <c r="K4916" s="107"/>
      <c r="L4916" s="11"/>
      <c r="M4916" s="676"/>
    </row>
    <row r="4917" spans="2:13" x14ac:dyDescent="0.2">
      <c r="B4917" s="676"/>
      <c r="C4917" s="677"/>
      <c r="D4917" s="143" t="s">
        <v>2986</v>
      </c>
      <c r="E4917" s="66"/>
      <c r="F4917" s="705">
        <v>1</v>
      </c>
      <c r="G4917" s="619">
        <v>2.8</v>
      </c>
      <c r="H4917" s="679">
        <v>0.8</v>
      </c>
      <c r="I4917" s="679"/>
      <c r="J4917" s="458">
        <v>1.835</v>
      </c>
      <c r="K4917" s="107"/>
      <c r="L4917" s="11"/>
      <c r="M4917" s="676"/>
    </row>
    <row r="4918" spans="2:13" x14ac:dyDescent="0.2">
      <c r="B4918" s="676"/>
      <c r="C4918" s="677"/>
      <c r="D4918" s="143" t="s">
        <v>2847</v>
      </c>
      <c r="E4918" s="66"/>
      <c r="F4918" s="705">
        <v>1</v>
      </c>
      <c r="G4918" s="619">
        <v>5.65</v>
      </c>
      <c r="H4918" s="679">
        <v>0.8</v>
      </c>
      <c r="I4918" s="679"/>
      <c r="J4918" s="458">
        <v>7.8904999999999994</v>
      </c>
      <c r="K4918" s="107"/>
      <c r="L4918" s="11"/>
      <c r="M4918" s="676"/>
    </row>
    <row r="4919" spans="2:13" x14ac:dyDescent="0.2">
      <c r="B4919" s="676"/>
      <c r="C4919" s="677"/>
      <c r="D4919" s="143" t="s">
        <v>2987</v>
      </c>
      <c r="E4919" s="66"/>
      <c r="F4919" s="705">
        <v>1</v>
      </c>
      <c r="G4919" s="619">
        <v>9.65</v>
      </c>
      <c r="H4919" s="679">
        <v>0.8</v>
      </c>
      <c r="I4919" s="679"/>
      <c r="J4919" s="458">
        <v>7.8904999999999994</v>
      </c>
      <c r="K4919" s="107"/>
      <c r="L4919" s="11"/>
      <c r="M4919" s="676"/>
    </row>
    <row r="4920" spans="2:13" x14ac:dyDescent="0.2">
      <c r="B4920" s="676"/>
      <c r="C4920" s="677"/>
      <c r="D4920" s="143" t="s">
        <v>2852</v>
      </c>
      <c r="E4920" s="66"/>
      <c r="F4920" s="705">
        <v>1</v>
      </c>
      <c r="G4920" s="619">
        <v>4.45</v>
      </c>
      <c r="H4920" s="679">
        <v>0.5</v>
      </c>
      <c r="I4920" s="679"/>
      <c r="J4920" s="458">
        <f>PRODUCT(F4920:I4920)</f>
        <v>2.2250000000000001</v>
      </c>
      <c r="K4920" s="107"/>
      <c r="L4920" s="11"/>
      <c r="M4920" s="676"/>
    </row>
    <row r="4921" spans="2:13" x14ac:dyDescent="0.2">
      <c r="B4921" s="676"/>
      <c r="C4921" s="677"/>
      <c r="D4921" s="143" t="s">
        <v>2853</v>
      </c>
      <c r="E4921" s="66"/>
      <c r="F4921" s="705">
        <v>1</v>
      </c>
      <c r="G4921" s="619">
        <v>6.6</v>
      </c>
      <c r="H4921" s="679">
        <v>0.8</v>
      </c>
      <c r="I4921" s="679"/>
      <c r="J4921" s="458">
        <f>PRODUCT(F4921:I4921)</f>
        <v>5.28</v>
      </c>
      <c r="K4921" s="107"/>
      <c r="L4921" s="11"/>
      <c r="M4921" s="676"/>
    </row>
    <row r="4922" spans="2:13" x14ac:dyDescent="0.2">
      <c r="B4922" s="676"/>
      <c r="C4922" s="677"/>
      <c r="D4922" s="143" t="s">
        <v>2854</v>
      </c>
      <c r="E4922" s="66"/>
      <c r="F4922" s="705">
        <v>1</v>
      </c>
      <c r="G4922" s="619">
        <v>3.25</v>
      </c>
      <c r="H4922" s="679">
        <v>0.5</v>
      </c>
      <c r="I4922" s="679"/>
      <c r="J4922" s="458">
        <v>8.4409999999999989</v>
      </c>
      <c r="K4922" s="107"/>
      <c r="L4922" s="11"/>
      <c r="M4922" s="676"/>
    </row>
    <row r="4923" spans="2:13" x14ac:dyDescent="0.2">
      <c r="B4923" s="676"/>
      <c r="C4923" s="677"/>
      <c r="D4923" s="143" t="s">
        <v>2855</v>
      </c>
      <c r="E4923" s="66"/>
      <c r="F4923" s="705">
        <v>1</v>
      </c>
      <c r="G4923" s="619">
        <v>0.65</v>
      </c>
      <c r="H4923" s="679">
        <v>0.8</v>
      </c>
      <c r="I4923" s="679"/>
      <c r="J4923" s="458">
        <v>4.2204999999999995</v>
      </c>
      <c r="K4923" s="107"/>
      <c r="L4923" s="11"/>
      <c r="M4923" s="676"/>
    </row>
    <row r="4924" spans="2:13" x14ac:dyDescent="0.3">
      <c r="B4924" s="676"/>
      <c r="C4924" s="725"/>
      <c r="D4924" s="181"/>
      <c r="E4924" s="587"/>
      <c r="F4924" s="712"/>
      <c r="G4924" s="618"/>
      <c r="H4924" s="715"/>
      <c r="I4924" s="715"/>
      <c r="J4924" s="527"/>
      <c r="K4924" s="108"/>
      <c r="L4924" s="14"/>
      <c r="M4924" s="676"/>
    </row>
    <row r="4925" spans="2:13" x14ac:dyDescent="0.3">
      <c r="B4925" s="676"/>
      <c r="C4925" s="725"/>
      <c r="D4925" s="181"/>
      <c r="E4925" s="587"/>
      <c r="F4925" s="712"/>
      <c r="G4925" s="618"/>
      <c r="H4925" s="715"/>
      <c r="I4925" s="715"/>
      <c r="J4925" s="527"/>
      <c r="K4925" s="108"/>
      <c r="L4925" s="14"/>
      <c r="M4925" s="676"/>
    </row>
    <row r="4926" spans="2:13" x14ac:dyDescent="0.25">
      <c r="B4926" s="676"/>
      <c r="C4926" s="2008"/>
      <c r="D4926" s="2009"/>
      <c r="E4926" s="2009"/>
      <c r="F4926" s="2009"/>
      <c r="G4926" s="2009"/>
      <c r="H4926" s="2009"/>
      <c r="I4926" s="2009"/>
      <c r="J4926" s="2009"/>
      <c r="K4926" s="2009"/>
      <c r="L4926" s="2010"/>
      <c r="M4926" s="676"/>
    </row>
    <row r="4927" spans="2:13" x14ac:dyDescent="0.25">
      <c r="B4927" s="676"/>
      <c r="C4927" s="731" t="str">
        <f>RESUMEN!C28</f>
        <v>03.02.02.05</v>
      </c>
      <c r="D4927" s="731" t="str">
        <f>RESUMEN!D28</f>
        <v xml:space="preserve">TARRAJEO DE MUROS CON BARITINA </v>
      </c>
      <c r="E4927" s="728"/>
      <c r="F4927" s="728"/>
      <c r="G4927" s="728"/>
      <c r="H4927" s="728"/>
      <c r="I4927" s="728"/>
      <c r="J4927" s="728"/>
      <c r="K4927" s="728"/>
      <c r="L4927" s="728"/>
      <c r="M4927" s="676"/>
    </row>
    <row r="4928" spans="2:13" x14ac:dyDescent="0.25">
      <c r="B4928" s="676"/>
      <c r="C4928" s="684" t="s">
        <v>1</v>
      </c>
      <c r="D4928" s="691" t="s">
        <v>2</v>
      </c>
      <c r="E4928" s="691" t="s">
        <v>239</v>
      </c>
      <c r="F4928" s="706" t="s">
        <v>58</v>
      </c>
      <c r="G4928" s="713" t="s">
        <v>52</v>
      </c>
      <c r="H4928" s="713" t="s">
        <v>47</v>
      </c>
      <c r="I4928" s="713" t="s">
        <v>48</v>
      </c>
      <c r="J4928" s="713" t="s">
        <v>49</v>
      </c>
      <c r="K4928" s="93" t="s">
        <v>50</v>
      </c>
      <c r="L4928" s="721"/>
      <c r="M4928" s="676"/>
    </row>
    <row r="4929" spans="2:13" x14ac:dyDescent="0.25">
      <c r="B4929" s="676"/>
      <c r="C4929" s="688"/>
      <c r="D4929" s="697"/>
      <c r="E4929" s="202"/>
      <c r="F4929" s="709"/>
      <c r="G4929" s="707"/>
      <c r="H4929" s="717"/>
      <c r="I4929" s="707"/>
      <c r="J4929" s="717"/>
      <c r="K4929" s="145">
        <f>+SUM(J4930:J5096)</f>
        <v>534.47399999999971</v>
      </c>
      <c r="L4929" s="722"/>
      <c r="M4929" s="676"/>
    </row>
    <row r="4930" spans="2:13" x14ac:dyDescent="0.25">
      <c r="B4930" s="676"/>
      <c r="C4930" s="689"/>
      <c r="D4930" s="698"/>
      <c r="E4930" s="64"/>
      <c r="F4930" s="711"/>
      <c r="G4930" s="714"/>
      <c r="H4930" s="620"/>
      <c r="I4930" s="620"/>
      <c r="J4930" s="527"/>
      <c r="K4930" s="127"/>
      <c r="L4930" s="13"/>
      <c r="M4930" s="676"/>
    </row>
    <row r="4931" spans="2:13" x14ac:dyDescent="0.25">
      <c r="B4931" s="676"/>
      <c r="C4931" s="689"/>
      <c r="D4931" s="724"/>
      <c r="E4931" s="675"/>
      <c r="F4931" s="705"/>
      <c r="G4931" s="619"/>
      <c r="H4931" s="715"/>
      <c r="I4931" s="679"/>
      <c r="J4931" s="527">
        <f>PRODUCT(F4931:I4931)</f>
        <v>0</v>
      </c>
      <c r="K4931" s="107"/>
      <c r="L4931" s="11"/>
      <c r="M4931" s="676"/>
    </row>
    <row r="4932" spans="2:13" x14ac:dyDescent="0.3">
      <c r="B4932" s="676"/>
      <c r="C4932" s="677"/>
      <c r="D4932" s="724" t="s">
        <v>169</v>
      </c>
      <c r="E4932" s="16"/>
      <c r="F4932" s="678"/>
      <c r="G4932" s="619"/>
      <c r="H4932" s="679"/>
      <c r="I4932" s="679"/>
      <c r="J4932" s="527">
        <f>PRODUCT(F4932:I4932)</f>
        <v>0</v>
      </c>
      <c r="K4932" s="113"/>
      <c r="L4932" s="12"/>
      <c r="M4932" s="676"/>
    </row>
    <row r="4933" spans="2:13" x14ac:dyDescent="0.3">
      <c r="B4933" s="676"/>
      <c r="C4933" s="680"/>
      <c r="D4933" s="690" t="s">
        <v>1102</v>
      </c>
      <c r="E4933" s="700"/>
      <c r="F4933" s="678"/>
      <c r="G4933" s="619"/>
      <c r="H4933" s="715"/>
      <c r="I4933" s="679"/>
      <c r="J4933" s="527"/>
      <c r="K4933" s="113"/>
      <c r="L4933" s="12"/>
      <c r="M4933" s="676"/>
    </row>
    <row r="4934" spans="2:13" x14ac:dyDescent="0.3">
      <c r="B4934" s="676"/>
      <c r="C4934" s="725" t="s">
        <v>2224</v>
      </c>
      <c r="D4934" s="117" t="s">
        <v>175</v>
      </c>
      <c r="E4934" s="675"/>
      <c r="F4934" s="705">
        <v>1</v>
      </c>
      <c r="G4934" s="619">
        <v>5.05</v>
      </c>
      <c r="H4934" s="715">
        <v>4.07</v>
      </c>
      <c r="I4934" s="679"/>
      <c r="J4934" s="527">
        <f t="shared" ref="J4934:J4944" si="94">PRODUCT(F4934:I4934)</f>
        <v>20.5535</v>
      </c>
      <c r="K4934" s="107"/>
      <c r="L4934" s="11"/>
      <c r="M4934" s="676"/>
    </row>
    <row r="4935" spans="2:13" x14ac:dyDescent="0.3">
      <c r="B4935" s="676"/>
      <c r="C4935" s="725"/>
      <c r="D4935" s="117" t="s">
        <v>2297</v>
      </c>
      <c r="E4935" s="675"/>
      <c r="F4935" s="705">
        <v>-1</v>
      </c>
      <c r="G4935" s="619">
        <v>0.9</v>
      </c>
      <c r="H4935" s="715">
        <v>2</v>
      </c>
      <c r="I4935" s="679"/>
      <c r="J4935" s="527">
        <f t="shared" si="94"/>
        <v>-1.8</v>
      </c>
      <c r="K4935" s="107"/>
      <c r="L4935" s="11"/>
      <c r="M4935" s="676"/>
    </row>
    <row r="4936" spans="2:13" x14ac:dyDescent="0.3">
      <c r="B4936" s="676"/>
      <c r="C4936" s="725"/>
      <c r="D4936" s="117" t="s">
        <v>2371</v>
      </c>
      <c r="E4936" s="675"/>
      <c r="F4936" s="705">
        <v>-1</v>
      </c>
      <c r="G4936" s="619">
        <v>0.8</v>
      </c>
      <c r="H4936" s="715">
        <v>0.55000000000000004</v>
      </c>
      <c r="I4936" s="679"/>
      <c r="J4936" s="527">
        <f t="shared" si="94"/>
        <v>-0.44000000000000006</v>
      </c>
      <c r="K4936" s="107"/>
      <c r="L4936" s="11"/>
      <c r="M4936" s="676"/>
    </row>
    <row r="4937" spans="2:13" x14ac:dyDescent="0.3">
      <c r="B4937" s="676"/>
      <c r="C4937" s="725" t="s">
        <v>2556</v>
      </c>
      <c r="D4937" s="117" t="s">
        <v>762</v>
      </c>
      <c r="E4937" s="675" t="s">
        <v>796</v>
      </c>
      <c r="F4937" s="705">
        <v>1</v>
      </c>
      <c r="G4937" s="619">
        <v>7.4</v>
      </c>
      <c r="H4937" s="715">
        <v>4.07</v>
      </c>
      <c r="I4937" s="679"/>
      <c r="J4937" s="527">
        <f t="shared" si="94"/>
        <v>30.118000000000002</v>
      </c>
      <c r="K4937" s="107"/>
      <c r="L4937" s="11"/>
      <c r="M4937" s="676"/>
    </row>
    <row r="4938" spans="2:13" x14ac:dyDescent="0.3">
      <c r="B4938" s="676"/>
      <c r="C4938" s="725"/>
      <c r="D4938" s="117" t="s">
        <v>2298</v>
      </c>
      <c r="E4938" s="675"/>
      <c r="F4938" s="705">
        <v>-1</v>
      </c>
      <c r="G4938" s="619">
        <v>1.05</v>
      </c>
      <c r="H4938" s="715">
        <v>2.5</v>
      </c>
      <c r="I4938" s="679"/>
      <c r="J4938" s="527">
        <f t="shared" si="94"/>
        <v>-2.625</v>
      </c>
      <c r="K4938" s="107"/>
      <c r="L4938" s="11"/>
      <c r="M4938" s="676"/>
    </row>
    <row r="4939" spans="2:13" x14ac:dyDescent="0.3">
      <c r="B4939" s="676"/>
      <c r="C4939" s="725" t="s">
        <v>1383</v>
      </c>
      <c r="D4939" s="117" t="s">
        <v>851</v>
      </c>
      <c r="E4939" s="675" t="s">
        <v>796</v>
      </c>
      <c r="F4939" s="705">
        <v>1</v>
      </c>
      <c r="G4939" s="619">
        <v>17.899999999999999</v>
      </c>
      <c r="H4939" s="715">
        <v>4.07</v>
      </c>
      <c r="I4939" s="679"/>
      <c r="J4939" s="527">
        <f t="shared" si="94"/>
        <v>72.852999999999994</v>
      </c>
      <c r="K4939" s="107"/>
      <c r="L4939" s="11"/>
      <c r="M4939" s="676"/>
    </row>
    <row r="4940" spans="2:13" x14ac:dyDescent="0.3">
      <c r="B4940" s="676"/>
      <c r="C4940" s="725"/>
      <c r="D4940" s="117" t="s">
        <v>2297</v>
      </c>
      <c r="E4940" s="675"/>
      <c r="F4940" s="705">
        <v>-1</v>
      </c>
      <c r="G4940" s="619">
        <v>1.2</v>
      </c>
      <c r="H4940" s="715">
        <v>2</v>
      </c>
      <c r="I4940" s="679"/>
      <c r="J4940" s="527">
        <f t="shared" si="94"/>
        <v>-2.4</v>
      </c>
      <c r="K4940" s="107"/>
      <c r="L4940" s="11"/>
      <c r="M4940" s="676"/>
    </row>
    <row r="4941" spans="2:13" x14ac:dyDescent="0.3">
      <c r="B4941" s="676"/>
      <c r="C4941" s="725"/>
      <c r="D4941" s="117" t="s">
        <v>2297</v>
      </c>
      <c r="E4941" s="675"/>
      <c r="F4941" s="705">
        <v>-1</v>
      </c>
      <c r="G4941" s="619">
        <v>0.9</v>
      </c>
      <c r="H4941" s="715">
        <v>2</v>
      </c>
      <c r="I4941" s="679"/>
      <c r="J4941" s="527">
        <f t="shared" si="94"/>
        <v>-1.8</v>
      </c>
      <c r="K4941" s="107"/>
      <c r="L4941" s="11"/>
      <c r="M4941" s="676"/>
    </row>
    <row r="4942" spans="2:13" x14ac:dyDescent="0.3">
      <c r="B4942" s="676"/>
      <c r="C4942" s="725"/>
      <c r="D4942" s="117" t="s">
        <v>2371</v>
      </c>
      <c r="E4942" s="675"/>
      <c r="F4942" s="705">
        <v>-1</v>
      </c>
      <c r="G4942" s="619">
        <v>0.8</v>
      </c>
      <c r="H4942" s="715">
        <v>0.55000000000000004</v>
      </c>
      <c r="I4942" s="679"/>
      <c r="J4942" s="527">
        <f t="shared" si="94"/>
        <v>-0.44000000000000006</v>
      </c>
      <c r="K4942" s="107"/>
      <c r="L4942" s="11"/>
      <c r="M4942" s="676"/>
    </row>
    <row r="4943" spans="2:13" x14ac:dyDescent="0.3">
      <c r="B4943" s="676"/>
      <c r="C4943" s="725"/>
      <c r="D4943" s="117" t="s">
        <v>2298</v>
      </c>
      <c r="E4943" s="675"/>
      <c r="F4943" s="705">
        <v>-1</v>
      </c>
      <c r="G4943" s="619">
        <v>1.05</v>
      </c>
      <c r="H4943" s="715">
        <v>2.5</v>
      </c>
      <c r="I4943" s="679"/>
      <c r="J4943" s="527">
        <f t="shared" si="94"/>
        <v>-2.625</v>
      </c>
      <c r="K4943" s="107"/>
      <c r="L4943" s="11"/>
      <c r="M4943" s="676"/>
    </row>
    <row r="4944" spans="2:13" x14ac:dyDescent="0.3">
      <c r="B4944" s="676"/>
      <c r="C4944" s="725" t="s">
        <v>1121</v>
      </c>
      <c r="D4944" s="117" t="s">
        <v>179</v>
      </c>
      <c r="E4944" s="675"/>
      <c r="F4944" s="705">
        <v>1</v>
      </c>
      <c r="G4944" s="619">
        <v>5.2</v>
      </c>
      <c r="H4944" s="715">
        <v>4.07</v>
      </c>
      <c r="I4944" s="679"/>
      <c r="J4944" s="527">
        <f t="shared" si="94"/>
        <v>21.164000000000001</v>
      </c>
      <c r="K4944" s="107"/>
      <c r="L4944" s="11"/>
      <c r="M4944" s="676"/>
    </row>
    <row r="4945" spans="2:13" x14ac:dyDescent="0.3">
      <c r="B4945" s="676"/>
      <c r="C4945" s="725"/>
      <c r="D4945" s="181"/>
      <c r="E4945" s="587"/>
      <c r="F4945" s="712"/>
      <c r="G4945" s="618"/>
      <c r="H4945" s="715"/>
      <c r="I4945" s="715"/>
      <c r="J4945" s="527"/>
      <c r="K4945" s="108"/>
      <c r="L4945" s="14"/>
      <c r="M4945" s="676"/>
    </row>
    <row r="4946" spans="2:13" x14ac:dyDescent="0.3">
      <c r="B4946" s="676"/>
      <c r="C4946" s="677"/>
      <c r="D4946" s="724" t="s">
        <v>200</v>
      </c>
      <c r="E4946" s="16"/>
      <c r="F4946" s="678"/>
      <c r="G4946" s="619"/>
      <c r="H4946" s="679"/>
      <c r="I4946" s="679"/>
      <c r="J4946" s="527">
        <f>PRODUCT(F4946:I4946)</f>
        <v>0</v>
      </c>
      <c r="K4946" s="113"/>
      <c r="L4946" s="12"/>
      <c r="M4946" s="676"/>
    </row>
    <row r="4947" spans="2:13" x14ac:dyDescent="0.3">
      <c r="B4947" s="676"/>
      <c r="C4947" s="680"/>
      <c r="D4947" s="690" t="s">
        <v>1715</v>
      </c>
      <c r="E4947" s="700"/>
      <c r="F4947" s="678"/>
      <c r="G4947" s="619"/>
      <c r="H4947" s="715"/>
      <c r="I4947" s="679"/>
      <c r="J4947" s="527"/>
      <c r="K4947" s="113"/>
      <c r="L4947" s="12"/>
      <c r="M4947" s="676"/>
    </row>
    <row r="4948" spans="2:13" x14ac:dyDescent="0.3">
      <c r="B4948" s="676"/>
      <c r="C4948" s="725" t="s">
        <v>2433</v>
      </c>
      <c r="D4948" s="117" t="s">
        <v>2434</v>
      </c>
      <c r="E4948" s="675"/>
      <c r="F4948" s="705">
        <v>1</v>
      </c>
      <c r="G4948" s="619">
        <v>6.35</v>
      </c>
      <c r="H4948" s="715">
        <v>4.07</v>
      </c>
      <c r="I4948" s="679"/>
      <c r="J4948" s="527">
        <f>PRODUCT(F4948:I4948)</f>
        <v>25.8445</v>
      </c>
      <c r="K4948" s="107"/>
      <c r="L4948" s="11"/>
      <c r="M4948" s="676"/>
    </row>
    <row r="4949" spans="2:13" x14ac:dyDescent="0.3">
      <c r="B4949" s="676"/>
      <c r="C4949" s="725"/>
      <c r="D4949" s="117" t="s">
        <v>2297</v>
      </c>
      <c r="E4949" s="675"/>
      <c r="F4949" s="705">
        <v>-1</v>
      </c>
      <c r="G4949" s="619">
        <v>0.9</v>
      </c>
      <c r="H4949" s="715">
        <v>2</v>
      </c>
      <c r="I4949" s="679"/>
      <c r="J4949" s="527">
        <f>PRODUCT(F4949:I4949)</f>
        <v>-1.8</v>
      </c>
      <c r="K4949" s="107"/>
      <c r="L4949" s="11"/>
      <c r="M4949" s="676"/>
    </row>
    <row r="4950" spans="2:13" x14ac:dyDescent="0.3">
      <c r="B4950" s="676"/>
      <c r="C4950" s="725" t="s">
        <v>1718</v>
      </c>
      <c r="D4950" s="117" t="s">
        <v>1719</v>
      </c>
      <c r="E4950" s="675" t="s">
        <v>796</v>
      </c>
      <c r="F4950" s="705">
        <v>1</v>
      </c>
      <c r="G4950" s="619">
        <v>7.5</v>
      </c>
      <c r="H4950" s="715">
        <v>4.07</v>
      </c>
      <c r="I4950" s="679"/>
      <c r="J4950" s="527">
        <f>PRODUCT(F4950:I4950)</f>
        <v>30.525000000000002</v>
      </c>
      <c r="K4950" s="107"/>
      <c r="L4950" s="11"/>
      <c r="M4950" s="676"/>
    </row>
    <row r="4951" spans="2:13" x14ac:dyDescent="0.3">
      <c r="B4951" s="676"/>
      <c r="C4951" s="725"/>
      <c r="D4951" s="117" t="s">
        <v>2297</v>
      </c>
      <c r="E4951" s="675"/>
      <c r="F4951" s="705">
        <v>-1</v>
      </c>
      <c r="G4951" s="619">
        <v>0.9</v>
      </c>
      <c r="H4951" s="715">
        <v>2</v>
      </c>
      <c r="I4951" s="679"/>
      <c r="J4951" s="527">
        <f>PRODUCT(F4951:I4951)</f>
        <v>-1.8</v>
      </c>
      <c r="K4951" s="107"/>
      <c r="L4951" s="11"/>
      <c r="M4951" s="676"/>
    </row>
    <row r="4952" spans="2:13" x14ac:dyDescent="0.3">
      <c r="B4952" s="676"/>
      <c r="C4952" s="725" t="s">
        <v>2436</v>
      </c>
      <c r="D4952" s="117" t="s">
        <v>2411</v>
      </c>
      <c r="E4952" s="675"/>
      <c r="F4952" s="705">
        <v>1</v>
      </c>
      <c r="G4952" s="619">
        <v>2.0499999999999998</v>
      </c>
      <c r="H4952" s="715">
        <v>4.07</v>
      </c>
      <c r="I4952" s="679"/>
      <c r="J4952" s="527">
        <f>PRODUCT(F4952:I4952)</f>
        <v>8.3435000000000006</v>
      </c>
      <c r="K4952" s="107"/>
      <c r="L4952" s="11"/>
      <c r="M4952" s="676"/>
    </row>
    <row r="4953" spans="2:13" x14ac:dyDescent="0.3">
      <c r="B4953" s="676"/>
      <c r="C4953" s="725"/>
      <c r="D4953" s="181"/>
      <c r="E4953" s="699"/>
      <c r="F4953" s="712"/>
      <c r="G4953" s="618"/>
      <c r="H4953" s="715"/>
      <c r="I4953" s="715"/>
      <c r="J4953" s="527"/>
      <c r="K4953" s="108"/>
      <c r="L4953" s="14"/>
      <c r="M4953" s="676"/>
    </row>
    <row r="4954" spans="2:13" x14ac:dyDescent="0.25">
      <c r="B4954" s="676"/>
      <c r="C4954" s="779" t="str">
        <f>RESUMEN!C29</f>
        <v>03.02.02.06</v>
      </c>
      <c r="D4954" s="780" t="str">
        <f>RESUMEN!D29</f>
        <v>TARRAJEO EN FONDO DE ESCALERAS</v>
      </c>
      <c r="E4954" s="781"/>
      <c r="F4954" s="781"/>
      <c r="G4954" s="781"/>
      <c r="H4954" s="781"/>
      <c r="I4954" s="781"/>
      <c r="J4954" s="781"/>
      <c r="K4954" s="781"/>
      <c r="L4954" s="782"/>
      <c r="M4954" s="676"/>
    </row>
    <row r="4955" spans="2:13" x14ac:dyDescent="0.25">
      <c r="B4955" s="676"/>
      <c r="C4955" s="684" t="s">
        <v>1</v>
      </c>
      <c r="D4955" s="691" t="s">
        <v>2</v>
      </c>
      <c r="E4955" s="691" t="s">
        <v>239</v>
      </c>
      <c r="F4955" s="706" t="s">
        <v>58</v>
      </c>
      <c r="G4955" s="713" t="s">
        <v>52</v>
      </c>
      <c r="H4955" s="713" t="s">
        <v>47</v>
      </c>
      <c r="I4955" s="713" t="s">
        <v>48</v>
      </c>
      <c r="J4955" s="713" t="s">
        <v>49</v>
      </c>
      <c r="K4955" s="93" t="s">
        <v>50</v>
      </c>
      <c r="L4955" s="721"/>
      <c r="M4955" s="676"/>
    </row>
    <row r="4956" spans="2:13" x14ac:dyDescent="0.25">
      <c r="B4956" s="676"/>
      <c r="C4956" s="688"/>
      <c r="D4956" s="697"/>
      <c r="E4956" s="202"/>
      <c r="F4956" s="709"/>
      <c r="G4956" s="1499"/>
      <c r="H4956" s="717"/>
      <c r="I4956" s="1499"/>
      <c r="J4956" s="717"/>
      <c r="K4956" s="145">
        <f>SUM(J4959:J5092)</f>
        <v>340.80250000000001</v>
      </c>
      <c r="L4956" s="722"/>
      <c r="M4956" s="676"/>
    </row>
    <row r="4957" spans="2:13" x14ac:dyDescent="0.3">
      <c r="B4957" s="676"/>
      <c r="C4957" s="725"/>
      <c r="D4957" s="181"/>
      <c r="E4957" s="699"/>
      <c r="F4957" s="712"/>
      <c r="G4957" s="618"/>
      <c r="H4957" s="715"/>
      <c r="I4957" s="715"/>
      <c r="J4957" s="527"/>
      <c r="K4957" s="108"/>
      <c r="L4957" s="14"/>
      <c r="M4957" s="676"/>
    </row>
    <row r="4958" spans="2:13" s="676" customFormat="1" ht="15" customHeight="1" x14ac:dyDescent="0.3">
      <c r="C4958" s="677"/>
      <c r="D4958" s="1679" t="s">
        <v>4353</v>
      </c>
      <c r="E4958" s="16"/>
      <c r="F4958" s="678"/>
      <c r="G4958" s="619"/>
      <c r="H4958" s="679"/>
      <c r="I4958" s="679"/>
      <c r="J4958" s="527"/>
      <c r="K4958" s="113"/>
      <c r="L4958" s="12"/>
    </row>
    <row r="4959" spans="2:13" s="676" customFormat="1" ht="14.25" customHeight="1" x14ac:dyDescent="0.2">
      <c r="C4959" s="677"/>
      <c r="D4959" s="690" t="s">
        <v>4354</v>
      </c>
      <c r="E4959" s="66"/>
      <c r="F4959" s="705"/>
      <c r="G4959" s="619"/>
      <c r="H4959" s="679"/>
      <c r="I4959" s="679"/>
      <c r="J4959" s="458"/>
      <c r="K4959" s="107"/>
      <c r="L4959" s="11"/>
    </row>
    <row r="4960" spans="2:13" s="676" customFormat="1" ht="14.25" customHeight="1" x14ac:dyDescent="0.2">
      <c r="C4960" s="677"/>
      <c r="D4960" s="1680" t="s">
        <v>169</v>
      </c>
      <c r="E4960" s="66"/>
      <c r="F4960" s="705"/>
      <c r="G4960" s="619"/>
      <c r="H4960" s="679"/>
      <c r="I4960" s="679"/>
      <c r="J4960" s="458"/>
      <c r="K4960" s="107"/>
      <c r="L4960" s="11"/>
    </row>
    <row r="4961" spans="3:12" s="676" customFormat="1" ht="14.25" customHeight="1" x14ac:dyDescent="0.2">
      <c r="C4961" s="677"/>
      <c r="D4961" s="143" t="s">
        <v>4336</v>
      </c>
      <c r="E4961" s="66"/>
      <c r="F4961" s="705">
        <v>1</v>
      </c>
      <c r="G4961" s="619">
        <v>3.12</v>
      </c>
      <c r="H4961" s="679"/>
      <c r="I4961" s="679">
        <v>1.5</v>
      </c>
      <c r="J4961" s="458">
        <f>PRODUCT(F4961:I4961)</f>
        <v>4.68</v>
      </c>
      <c r="K4961" s="107"/>
      <c r="L4961" s="11"/>
    </row>
    <row r="4962" spans="3:12" s="676" customFormat="1" ht="14.25" customHeight="1" x14ac:dyDescent="0.2">
      <c r="C4962" s="677"/>
      <c r="D4962" s="143" t="s">
        <v>4337</v>
      </c>
      <c r="E4962" s="66"/>
      <c r="F4962" s="705"/>
      <c r="G4962" s="619"/>
      <c r="H4962" s="679" t="s">
        <v>4338</v>
      </c>
      <c r="I4962" s="679">
        <v>6.86</v>
      </c>
      <c r="J4962" s="458">
        <f t="shared" ref="J4962:J5021" si="95">PRODUCT(F4962:I4962)</f>
        <v>6.86</v>
      </c>
      <c r="K4962" s="107"/>
      <c r="L4962" s="11"/>
    </row>
    <row r="4963" spans="3:12" s="676" customFormat="1" ht="14.25" customHeight="1" x14ac:dyDescent="0.2">
      <c r="C4963" s="677"/>
      <c r="D4963" s="143" t="s">
        <v>4339</v>
      </c>
      <c r="E4963" s="66"/>
      <c r="F4963" s="705">
        <v>1</v>
      </c>
      <c r="G4963" s="619">
        <v>2.62</v>
      </c>
      <c r="H4963" s="679"/>
      <c r="I4963" s="679">
        <v>1.5</v>
      </c>
      <c r="J4963" s="458">
        <f t="shared" si="95"/>
        <v>3.93</v>
      </c>
      <c r="K4963" s="107"/>
      <c r="L4963" s="11"/>
    </row>
    <row r="4964" spans="3:12" s="676" customFormat="1" x14ac:dyDescent="0.2">
      <c r="C4964" s="677"/>
      <c r="D4964" s="143" t="s">
        <v>4337</v>
      </c>
      <c r="E4964" s="66"/>
      <c r="F4964" s="705"/>
      <c r="G4964" s="619"/>
      <c r="H4964" s="679" t="s">
        <v>4338</v>
      </c>
      <c r="I4964" s="679">
        <v>6.12</v>
      </c>
      <c r="J4964" s="458">
        <f t="shared" si="95"/>
        <v>6.12</v>
      </c>
      <c r="K4964" s="107"/>
      <c r="L4964" s="11"/>
    </row>
    <row r="4965" spans="3:12" s="676" customFormat="1" ht="14.25" customHeight="1" x14ac:dyDescent="0.2">
      <c r="C4965" s="677"/>
      <c r="D4965" s="143" t="s">
        <v>4355</v>
      </c>
      <c r="E4965" s="66"/>
      <c r="F4965" s="705">
        <v>1</v>
      </c>
      <c r="G4965" s="619">
        <v>2.2000000000000002</v>
      </c>
      <c r="H4965" s="679"/>
      <c r="I4965" s="679">
        <v>1.5</v>
      </c>
      <c r="J4965" s="458">
        <f t="shared" si="95"/>
        <v>3.3000000000000003</v>
      </c>
      <c r="K4965" s="107"/>
      <c r="L4965" s="11"/>
    </row>
    <row r="4966" spans="3:12" s="676" customFormat="1" x14ac:dyDescent="0.2">
      <c r="C4966" s="677"/>
      <c r="D4966" s="1680" t="s">
        <v>200</v>
      </c>
      <c r="E4966" s="66"/>
      <c r="F4966" s="705"/>
      <c r="G4966" s="619"/>
      <c r="H4966" s="679"/>
      <c r="I4966" s="679"/>
      <c r="J4966" s="458"/>
      <c r="K4966" s="107"/>
      <c r="L4966" s="11"/>
    </row>
    <row r="4967" spans="3:12" s="676" customFormat="1" ht="14.25" customHeight="1" x14ac:dyDescent="0.2">
      <c r="C4967" s="677"/>
      <c r="D4967" s="143" t="s">
        <v>4336</v>
      </c>
      <c r="E4967" s="66"/>
      <c r="F4967" s="705">
        <v>1</v>
      </c>
      <c r="G4967" s="619">
        <v>3.04</v>
      </c>
      <c r="H4967" s="679"/>
      <c r="I4967" s="679">
        <v>1.5</v>
      </c>
      <c r="J4967" s="458">
        <f t="shared" si="95"/>
        <v>4.5600000000000005</v>
      </c>
      <c r="K4967" s="107"/>
      <c r="L4967" s="11"/>
    </row>
    <row r="4968" spans="3:12" s="676" customFormat="1" x14ac:dyDescent="0.2">
      <c r="C4968" s="677"/>
      <c r="D4968" s="143" t="s">
        <v>4337</v>
      </c>
      <c r="E4968" s="66"/>
      <c r="F4968" s="705">
        <v>1</v>
      </c>
      <c r="G4968" s="619"/>
      <c r="H4968" s="679" t="s">
        <v>4338</v>
      </c>
      <c r="I4968" s="679">
        <v>2.36</v>
      </c>
      <c r="J4968" s="458">
        <f t="shared" si="95"/>
        <v>2.36</v>
      </c>
      <c r="K4968" s="107"/>
      <c r="L4968" s="11"/>
    </row>
    <row r="4969" spans="3:12" s="676" customFormat="1" ht="14.25" customHeight="1" x14ac:dyDescent="0.2">
      <c r="C4969" s="677"/>
      <c r="D4969" s="143"/>
      <c r="E4969" s="66"/>
      <c r="F4969" s="705">
        <v>1</v>
      </c>
      <c r="G4969" s="619"/>
      <c r="H4969" s="679" t="s">
        <v>4338</v>
      </c>
      <c r="I4969" s="679">
        <v>2.2400000000000002</v>
      </c>
      <c r="J4969" s="458">
        <f t="shared" si="95"/>
        <v>2.2400000000000002</v>
      </c>
      <c r="K4969" s="107"/>
      <c r="L4969" s="11"/>
    </row>
    <row r="4970" spans="3:12" s="676" customFormat="1" ht="14.25" customHeight="1" x14ac:dyDescent="0.2">
      <c r="C4970" s="677"/>
      <c r="D4970" s="143" t="s">
        <v>4339</v>
      </c>
      <c r="E4970" s="66"/>
      <c r="F4970" s="705">
        <v>1</v>
      </c>
      <c r="G4970" s="619">
        <v>5.46</v>
      </c>
      <c r="H4970" s="679"/>
      <c r="I4970" s="679">
        <v>1.5</v>
      </c>
      <c r="J4970" s="458">
        <f t="shared" si="95"/>
        <v>8.19</v>
      </c>
      <c r="K4970" s="107"/>
      <c r="L4970" s="11"/>
    </row>
    <row r="4971" spans="3:12" s="676" customFormat="1" x14ac:dyDescent="0.2">
      <c r="C4971" s="677"/>
      <c r="D4971" s="1680" t="s">
        <v>203</v>
      </c>
      <c r="E4971" s="66"/>
      <c r="F4971" s="705"/>
      <c r="G4971" s="619"/>
      <c r="H4971" s="679"/>
      <c r="I4971" s="679"/>
      <c r="J4971" s="458"/>
      <c r="K4971" s="107"/>
      <c r="L4971" s="11"/>
    </row>
    <row r="4972" spans="3:12" s="676" customFormat="1" ht="14.25" customHeight="1" x14ac:dyDescent="0.2">
      <c r="C4972" s="677"/>
      <c r="D4972" s="143" t="s">
        <v>4336</v>
      </c>
      <c r="E4972" s="66"/>
      <c r="F4972" s="705">
        <v>1</v>
      </c>
      <c r="G4972" s="619">
        <v>4.3600000000000003</v>
      </c>
      <c r="H4972" s="679"/>
      <c r="I4972" s="679">
        <v>1.5</v>
      </c>
      <c r="J4972" s="458">
        <f t="shared" si="95"/>
        <v>6.5400000000000009</v>
      </c>
      <c r="K4972" s="107"/>
      <c r="L4972" s="11"/>
    </row>
    <row r="4973" spans="3:12" s="676" customFormat="1" x14ac:dyDescent="0.2">
      <c r="C4973" s="677"/>
      <c r="D4973" s="143" t="s">
        <v>4337</v>
      </c>
      <c r="E4973" s="66"/>
      <c r="F4973" s="705">
        <v>1</v>
      </c>
      <c r="G4973" s="619"/>
      <c r="H4973" s="679" t="s">
        <v>4338</v>
      </c>
      <c r="I4973" s="679">
        <v>4.5999999999999996</v>
      </c>
      <c r="J4973" s="458">
        <f t="shared" si="95"/>
        <v>4.5999999999999996</v>
      </c>
      <c r="K4973" s="107"/>
      <c r="L4973" s="11"/>
    </row>
    <row r="4974" spans="3:12" s="676" customFormat="1" ht="14.25" customHeight="1" x14ac:dyDescent="0.2">
      <c r="C4974" s="677"/>
      <c r="D4974" s="143" t="s">
        <v>4339</v>
      </c>
      <c r="E4974" s="66"/>
      <c r="F4974" s="705">
        <v>1</v>
      </c>
      <c r="G4974" s="619">
        <v>4.16</v>
      </c>
      <c r="H4974" s="679"/>
      <c r="I4974" s="679">
        <v>1.5</v>
      </c>
      <c r="J4974" s="458">
        <f t="shared" si="95"/>
        <v>6.24</v>
      </c>
      <c r="K4974" s="107"/>
      <c r="L4974" s="11"/>
    </row>
    <row r="4975" spans="3:12" s="676" customFormat="1" x14ac:dyDescent="0.2">
      <c r="C4975" s="677"/>
      <c r="D4975" s="143"/>
      <c r="E4975" s="66"/>
      <c r="F4975" s="705"/>
      <c r="G4975" s="619"/>
      <c r="H4975" s="679"/>
      <c r="I4975" s="679"/>
      <c r="J4975" s="458"/>
      <c r="K4975" s="107"/>
      <c r="L4975" s="11"/>
    </row>
    <row r="4976" spans="3:12" s="676" customFormat="1" ht="14.25" customHeight="1" x14ac:dyDescent="0.25">
      <c r="C4976" s="677"/>
      <c r="D4976" s="1679" t="s">
        <v>4356</v>
      </c>
      <c r="E4976" s="66"/>
      <c r="F4976" s="705"/>
      <c r="G4976" s="619"/>
      <c r="H4976" s="679"/>
      <c r="I4976" s="679"/>
      <c r="J4976" s="458"/>
      <c r="K4976" s="107"/>
      <c r="L4976" s="11"/>
    </row>
    <row r="4977" spans="3:12" s="676" customFormat="1" x14ac:dyDescent="0.2">
      <c r="C4977" s="677"/>
      <c r="D4977" s="690" t="s">
        <v>4357</v>
      </c>
      <c r="E4977" s="66"/>
      <c r="F4977" s="705"/>
      <c r="G4977" s="619"/>
      <c r="H4977" s="679"/>
      <c r="I4977" s="679"/>
      <c r="J4977" s="458"/>
      <c r="K4977" s="107"/>
      <c r="L4977" s="11"/>
    </row>
    <row r="4978" spans="3:12" s="676" customFormat="1" ht="14.25" customHeight="1" x14ac:dyDescent="0.2">
      <c r="C4978" s="677"/>
      <c r="D4978" s="1680" t="s">
        <v>812</v>
      </c>
      <c r="E4978" s="66"/>
      <c r="F4978" s="705"/>
      <c r="G4978" s="619"/>
      <c r="H4978" s="679"/>
      <c r="I4978" s="679"/>
      <c r="J4978" s="458"/>
      <c r="K4978" s="107"/>
      <c r="L4978" s="11"/>
    </row>
    <row r="4979" spans="3:12" s="676" customFormat="1" x14ac:dyDescent="0.2">
      <c r="C4979" s="677"/>
      <c r="D4979" s="143" t="s">
        <v>4336</v>
      </c>
      <c r="E4979" s="66"/>
      <c r="F4979" s="705">
        <v>1</v>
      </c>
      <c r="G4979" s="619">
        <v>1.91</v>
      </c>
      <c r="H4979" s="679"/>
      <c r="I4979" s="679">
        <v>1.2</v>
      </c>
      <c r="J4979" s="458">
        <f t="shared" si="95"/>
        <v>2.2919999999999998</v>
      </c>
      <c r="K4979" s="107"/>
      <c r="L4979" s="11"/>
    </row>
    <row r="4980" spans="3:12" s="676" customFormat="1" ht="14.25" customHeight="1" x14ac:dyDescent="0.2">
      <c r="C4980" s="677"/>
      <c r="D4980" s="143" t="s">
        <v>4337</v>
      </c>
      <c r="E4980" s="66"/>
      <c r="F4980" s="705">
        <v>1</v>
      </c>
      <c r="G4980" s="619"/>
      <c r="H4980" s="679" t="s">
        <v>4338</v>
      </c>
      <c r="I4980" s="679">
        <v>1.56</v>
      </c>
      <c r="J4980" s="458">
        <f t="shared" si="95"/>
        <v>1.56</v>
      </c>
      <c r="K4980" s="107"/>
      <c r="L4980" s="11"/>
    </row>
    <row r="4981" spans="3:12" s="676" customFormat="1" ht="14.25" customHeight="1" x14ac:dyDescent="0.2">
      <c r="C4981" s="677"/>
      <c r="D4981" s="143" t="s">
        <v>4339</v>
      </c>
      <c r="E4981" s="66"/>
      <c r="F4981" s="705">
        <v>1</v>
      </c>
      <c r="G4981" s="619">
        <v>2.75</v>
      </c>
      <c r="H4981" s="679"/>
      <c r="I4981" s="679">
        <v>1.2</v>
      </c>
      <c r="J4981" s="458">
        <f t="shared" si="95"/>
        <v>3.3</v>
      </c>
      <c r="K4981" s="107"/>
      <c r="L4981" s="11"/>
    </row>
    <row r="4982" spans="3:12" s="676" customFormat="1" ht="14.25" customHeight="1" x14ac:dyDescent="0.2">
      <c r="C4982" s="677"/>
      <c r="D4982" s="1680" t="s">
        <v>169</v>
      </c>
      <c r="E4982" s="66"/>
      <c r="F4982" s="705"/>
      <c r="G4982" s="619"/>
      <c r="H4982" s="679"/>
      <c r="I4982" s="679"/>
      <c r="J4982" s="458"/>
      <c r="K4982" s="107"/>
      <c r="L4982" s="11"/>
    </row>
    <row r="4983" spans="3:12" s="676" customFormat="1" x14ac:dyDescent="0.2">
      <c r="C4983" s="677"/>
      <c r="D4983" s="143" t="s">
        <v>4336</v>
      </c>
      <c r="E4983" s="66"/>
      <c r="F4983" s="705">
        <v>1</v>
      </c>
      <c r="G4983" s="619">
        <v>3.12</v>
      </c>
      <c r="H4983" s="679"/>
      <c r="I4983" s="679">
        <v>1.5</v>
      </c>
      <c r="J4983" s="458">
        <f t="shared" si="95"/>
        <v>4.68</v>
      </c>
      <c r="K4983" s="107"/>
      <c r="L4983" s="11"/>
    </row>
    <row r="4984" spans="3:12" s="676" customFormat="1" ht="14.25" customHeight="1" x14ac:dyDescent="0.2">
      <c r="C4984" s="677"/>
      <c r="D4984" s="143" t="s">
        <v>4337</v>
      </c>
      <c r="E4984" s="66"/>
      <c r="F4984" s="705">
        <v>1</v>
      </c>
      <c r="G4984" s="619"/>
      <c r="H4984" s="679" t="s">
        <v>4338</v>
      </c>
      <c r="I4984" s="679">
        <v>2.89</v>
      </c>
      <c r="J4984" s="458">
        <f t="shared" si="95"/>
        <v>2.89</v>
      </c>
      <c r="K4984" s="107"/>
      <c r="L4984" s="11"/>
    </row>
    <row r="4985" spans="3:12" s="676" customFormat="1" x14ac:dyDescent="0.2">
      <c r="C4985" s="677"/>
      <c r="D4985" s="143" t="s">
        <v>4339</v>
      </c>
      <c r="E4985" s="66"/>
      <c r="F4985" s="705">
        <v>1</v>
      </c>
      <c r="G4985" s="619">
        <v>1.31</v>
      </c>
      <c r="H4985" s="679"/>
      <c r="I4985" s="679">
        <v>1.65</v>
      </c>
      <c r="J4985" s="458">
        <f t="shared" si="95"/>
        <v>2.1614999999999998</v>
      </c>
      <c r="K4985" s="107"/>
      <c r="L4985" s="11"/>
    </row>
    <row r="4986" spans="3:12" s="676" customFormat="1" x14ac:dyDescent="0.2">
      <c r="C4986" s="677"/>
      <c r="D4986" s="143" t="s">
        <v>4337</v>
      </c>
      <c r="E4986" s="66"/>
      <c r="F4986" s="705">
        <v>1</v>
      </c>
      <c r="G4986" s="619"/>
      <c r="H4986" s="679" t="s">
        <v>4338</v>
      </c>
      <c r="I4986" s="679">
        <v>2.9</v>
      </c>
      <c r="J4986" s="458">
        <f t="shared" si="95"/>
        <v>2.9</v>
      </c>
      <c r="K4986" s="115"/>
      <c r="L4986" s="720"/>
    </row>
    <row r="4987" spans="3:12" s="676" customFormat="1" ht="14.25" customHeight="1" x14ac:dyDescent="0.2">
      <c r="C4987" s="677"/>
      <c r="D4987" s="143" t="s">
        <v>4358</v>
      </c>
      <c r="E4987" s="66"/>
      <c r="F4987" s="705">
        <v>1</v>
      </c>
      <c r="G4987" s="619">
        <v>3.61</v>
      </c>
      <c r="H4987" s="679"/>
      <c r="I4987" s="679">
        <v>1.5</v>
      </c>
      <c r="J4987" s="458">
        <f t="shared" si="95"/>
        <v>5.415</v>
      </c>
      <c r="K4987" s="107"/>
      <c r="L4987" s="11"/>
    </row>
    <row r="4988" spans="3:12" s="676" customFormat="1" ht="14.25" customHeight="1" x14ac:dyDescent="0.2">
      <c r="C4988" s="677"/>
      <c r="D4988" s="1680" t="s">
        <v>200</v>
      </c>
      <c r="E4988" s="66"/>
      <c r="F4988" s="705"/>
      <c r="G4988" s="619"/>
      <c r="H4988" s="679"/>
      <c r="I4988" s="679"/>
      <c r="J4988" s="458"/>
      <c r="K4988" s="107"/>
      <c r="L4988" s="11"/>
    </row>
    <row r="4989" spans="3:12" s="676" customFormat="1" x14ac:dyDescent="0.2">
      <c r="C4989" s="677"/>
      <c r="D4989" s="143" t="s">
        <v>4336</v>
      </c>
      <c r="E4989" s="66"/>
      <c r="F4989" s="705">
        <v>1</v>
      </c>
      <c r="G4989" s="619">
        <v>3.6</v>
      </c>
      <c r="H4989" s="679"/>
      <c r="I4989" s="679">
        <v>1.5</v>
      </c>
      <c r="J4989" s="458">
        <f t="shared" si="95"/>
        <v>5.4</v>
      </c>
      <c r="K4989" s="107"/>
      <c r="L4989" s="11"/>
    </row>
    <row r="4990" spans="3:12" s="676" customFormat="1" ht="14.25" customHeight="1" x14ac:dyDescent="0.2">
      <c r="C4990" s="677"/>
      <c r="D4990" s="143" t="s">
        <v>4337</v>
      </c>
      <c r="E4990" s="66"/>
      <c r="F4990" s="705">
        <v>1</v>
      </c>
      <c r="G4990" s="619"/>
      <c r="H4990" s="679" t="s">
        <v>4338</v>
      </c>
      <c r="I4990" s="679">
        <v>2.89</v>
      </c>
      <c r="J4990" s="458">
        <f t="shared" si="95"/>
        <v>2.89</v>
      </c>
      <c r="K4990" s="107"/>
      <c r="L4990" s="11"/>
    </row>
    <row r="4991" spans="3:12" s="676" customFormat="1" x14ac:dyDescent="0.2">
      <c r="C4991" s="677"/>
      <c r="D4991" s="143" t="s">
        <v>4339</v>
      </c>
      <c r="E4991" s="66"/>
      <c r="F4991" s="705">
        <v>1</v>
      </c>
      <c r="G4991" s="619">
        <v>1.31</v>
      </c>
      <c r="H4991" s="679"/>
      <c r="I4991" s="679">
        <v>1.65</v>
      </c>
      <c r="J4991" s="458">
        <f t="shared" si="95"/>
        <v>2.1614999999999998</v>
      </c>
      <c r="K4991" s="107"/>
      <c r="L4991" s="11"/>
    </row>
    <row r="4992" spans="3:12" s="676" customFormat="1" ht="14.25" customHeight="1" x14ac:dyDescent="0.2">
      <c r="C4992" s="677"/>
      <c r="D4992" s="143" t="s">
        <v>4337</v>
      </c>
      <c r="E4992" s="66"/>
      <c r="F4992" s="705">
        <v>1</v>
      </c>
      <c r="G4992" s="619"/>
      <c r="H4992" s="679" t="s">
        <v>4338</v>
      </c>
      <c r="I4992" s="679">
        <v>2.9</v>
      </c>
      <c r="J4992" s="458">
        <f t="shared" si="95"/>
        <v>2.9</v>
      </c>
      <c r="K4992" s="107"/>
      <c r="L4992" s="11"/>
    </row>
    <row r="4993" spans="3:12" s="676" customFormat="1" x14ac:dyDescent="0.2">
      <c r="C4993" s="677"/>
      <c r="D4993" s="143" t="s">
        <v>4358</v>
      </c>
      <c r="E4993" s="66"/>
      <c r="F4993" s="705">
        <v>1</v>
      </c>
      <c r="G4993" s="619">
        <v>3.61</v>
      </c>
      <c r="H4993" s="679"/>
      <c r="I4993" s="679">
        <v>1.5</v>
      </c>
      <c r="J4993" s="458">
        <f t="shared" si="95"/>
        <v>5.415</v>
      </c>
      <c r="K4993" s="107"/>
      <c r="L4993" s="11"/>
    </row>
    <row r="4994" spans="3:12" s="676" customFormat="1" ht="14.25" customHeight="1" x14ac:dyDescent="0.2">
      <c r="C4994" s="677"/>
      <c r="D4994" s="143"/>
      <c r="E4994" s="66"/>
      <c r="F4994" s="705"/>
      <c r="G4994" s="619"/>
      <c r="H4994" s="679"/>
      <c r="I4994" s="679"/>
      <c r="J4994" s="458"/>
      <c r="K4994" s="107"/>
      <c r="L4994" s="11"/>
    </row>
    <row r="4995" spans="3:12" s="676" customFormat="1" x14ac:dyDescent="0.2">
      <c r="C4995" s="677"/>
      <c r="D4995" s="1680" t="s">
        <v>203</v>
      </c>
      <c r="E4995" s="66"/>
      <c r="F4995" s="705"/>
      <c r="G4995" s="619"/>
      <c r="H4995" s="679"/>
      <c r="I4995" s="679"/>
      <c r="J4995" s="458"/>
      <c r="K4995" s="107"/>
      <c r="L4995" s="11"/>
    </row>
    <row r="4996" spans="3:12" s="676" customFormat="1" ht="14.25" customHeight="1" x14ac:dyDescent="0.2">
      <c r="C4996" s="677"/>
      <c r="D4996" s="143" t="s">
        <v>4336</v>
      </c>
      <c r="E4996" s="66"/>
      <c r="F4996" s="705">
        <v>1</v>
      </c>
      <c r="G4996" s="619">
        <v>3.6</v>
      </c>
      <c r="H4996" s="679"/>
      <c r="I4996" s="679">
        <v>1.5</v>
      </c>
      <c r="J4996" s="458">
        <f t="shared" si="95"/>
        <v>5.4</v>
      </c>
      <c r="K4996" s="107"/>
      <c r="L4996" s="11"/>
    </row>
    <row r="4997" spans="3:12" s="676" customFormat="1" x14ac:dyDescent="0.2">
      <c r="C4997" s="677"/>
      <c r="D4997" s="143" t="s">
        <v>4337</v>
      </c>
      <c r="E4997" s="66"/>
      <c r="F4997" s="705">
        <v>1</v>
      </c>
      <c r="G4997" s="619"/>
      <c r="H4997" s="679" t="s">
        <v>4338</v>
      </c>
      <c r="I4997" s="679">
        <v>2.89</v>
      </c>
      <c r="J4997" s="458">
        <f t="shared" si="95"/>
        <v>2.89</v>
      </c>
      <c r="K4997" s="107"/>
      <c r="L4997" s="11"/>
    </row>
    <row r="4998" spans="3:12" s="676" customFormat="1" ht="14.25" customHeight="1" x14ac:dyDescent="0.2">
      <c r="C4998" s="677"/>
      <c r="D4998" s="143" t="s">
        <v>4339</v>
      </c>
      <c r="E4998" s="66"/>
      <c r="F4998" s="705">
        <v>1</v>
      </c>
      <c r="G4998" s="619">
        <v>1.31</v>
      </c>
      <c r="H4998" s="679"/>
      <c r="I4998" s="679">
        <v>1.65</v>
      </c>
      <c r="J4998" s="458">
        <f t="shared" si="95"/>
        <v>2.1614999999999998</v>
      </c>
      <c r="K4998" s="107"/>
      <c r="L4998" s="11"/>
    </row>
    <row r="4999" spans="3:12" s="676" customFormat="1" x14ac:dyDescent="0.2">
      <c r="C4999" s="677"/>
      <c r="D4999" s="143" t="s">
        <v>4337</v>
      </c>
      <c r="E4999" s="66"/>
      <c r="F4999" s="705">
        <v>1</v>
      </c>
      <c r="G4999" s="619"/>
      <c r="H4999" s="679" t="s">
        <v>4338</v>
      </c>
      <c r="I4999" s="679">
        <v>2.9</v>
      </c>
      <c r="J4999" s="458">
        <f t="shared" si="95"/>
        <v>2.9</v>
      </c>
      <c r="K4999" s="107"/>
      <c r="L4999" s="11"/>
    </row>
    <row r="5000" spans="3:12" s="676" customFormat="1" ht="14.25" customHeight="1" x14ac:dyDescent="0.2">
      <c r="C5000" s="677"/>
      <c r="D5000" s="143" t="s">
        <v>4358</v>
      </c>
      <c r="E5000" s="66"/>
      <c r="F5000" s="705">
        <v>1</v>
      </c>
      <c r="G5000" s="619">
        <v>3.61</v>
      </c>
      <c r="H5000" s="679"/>
      <c r="I5000" s="679">
        <v>1.5</v>
      </c>
      <c r="J5000" s="458">
        <f t="shared" si="95"/>
        <v>5.415</v>
      </c>
      <c r="K5000" s="107"/>
      <c r="L5000" s="11"/>
    </row>
    <row r="5001" spans="3:12" s="676" customFormat="1" ht="14.25" customHeight="1" x14ac:dyDescent="0.2">
      <c r="C5001" s="677"/>
      <c r="D5001" s="143"/>
      <c r="E5001" s="66"/>
      <c r="F5001" s="705"/>
      <c r="G5001" s="619"/>
      <c r="H5001" s="679"/>
      <c r="I5001" s="679"/>
      <c r="J5001" s="458"/>
      <c r="K5001" s="107"/>
      <c r="L5001" s="11"/>
    </row>
    <row r="5002" spans="3:12" s="676" customFormat="1" ht="14.25" customHeight="1" x14ac:dyDescent="0.25">
      <c r="C5002" s="677"/>
      <c r="D5002" s="1679" t="s">
        <v>4359</v>
      </c>
      <c r="E5002" s="66"/>
      <c r="F5002" s="705"/>
      <c r="G5002" s="619"/>
      <c r="H5002" s="679"/>
      <c r="I5002" s="679"/>
      <c r="J5002" s="458"/>
      <c r="K5002" s="107"/>
      <c r="L5002" s="11"/>
    </row>
    <row r="5003" spans="3:12" s="676" customFormat="1" ht="14.25" customHeight="1" x14ac:dyDescent="0.2">
      <c r="C5003" s="677"/>
      <c r="D5003" s="690" t="s">
        <v>4360</v>
      </c>
      <c r="E5003" s="66"/>
      <c r="F5003" s="705"/>
      <c r="G5003" s="619"/>
      <c r="H5003" s="679"/>
      <c r="I5003" s="679"/>
      <c r="J5003" s="458"/>
      <c r="K5003" s="107"/>
      <c r="L5003" s="11"/>
    </row>
    <row r="5004" spans="3:12" s="676" customFormat="1" ht="14.25" customHeight="1" x14ac:dyDescent="0.2">
      <c r="C5004" s="677"/>
      <c r="D5004" s="1680" t="s">
        <v>169</v>
      </c>
      <c r="E5004" s="66"/>
      <c r="F5004" s="705"/>
      <c r="G5004" s="619"/>
      <c r="H5004" s="679"/>
      <c r="I5004" s="679"/>
      <c r="J5004" s="458"/>
      <c r="K5004" s="107"/>
      <c r="L5004" s="11"/>
    </row>
    <row r="5005" spans="3:12" s="676" customFormat="1" x14ac:dyDescent="0.2">
      <c r="C5005" s="677"/>
      <c r="D5005" s="143" t="s">
        <v>4336</v>
      </c>
      <c r="E5005" s="66"/>
      <c r="F5005" s="705">
        <v>1</v>
      </c>
      <c r="G5005" s="619">
        <v>3.57</v>
      </c>
      <c r="H5005" s="679"/>
      <c r="I5005" s="679">
        <v>1.5</v>
      </c>
      <c r="J5005" s="458">
        <f t="shared" si="95"/>
        <v>5.3549999999999995</v>
      </c>
      <c r="K5005" s="107"/>
      <c r="L5005" s="11"/>
    </row>
    <row r="5006" spans="3:12" s="676" customFormat="1" x14ac:dyDescent="0.2">
      <c r="C5006" s="677"/>
      <c r="D5006" s="143" t="s">
        <v>4337</v>
      </c>
      <c r="E5006" s="66"/>
      <c r="F5006" s="705">
        <v>1</v>
      </c>
      <c r="G5006" s="619"/>
      <c r="H5006" s="679" t="s">
        <v>4338</v>
      </c>
      <c r="I5006" s="679">
        <v>2.2799999999999998</v>
      </c>
      <c r="J5006" s="458">
        <f t="shared" si="95"/>
        <v>2.2799999999999998</v>
      </c>
      <c r="K5006" s="107"/>
      <c r="L5006" s="11"/>
    </row>
    <row r="5007" spans="3:12" s="676" customFormat="1" x14ac:dyDescent="0.2">
      <c r="C5007" s="677"/>
      <c r="D5007" s="143" t="s">
        <v>4339</v>
      </c>
      <c r="E5007" s="66"/>
      <c r="F5007" s="705">
        <v>1</v>
      </c>
      <c r="G5007" s="619">
        <v>0.33</v>
      </c>
      <c r="H5007" s="679"/>
      <c r="I5007" s="679">
        <v>1.5</v>
      </c>
      <c r="J5007" s="458">
        <f t="shared" si="95"/>
        <v>0.495</v>
      </c>
      <c r="K5007" s="107"/>
      <c r="L5007" s="11"/>
    </row>
    <row r="5008" spans="3:12" s="676" customFormat="1" ht="14.25" customHeight="1" x14ac:dyDescent="0.2">
      <c r="C5008" s="677"/>
      <c r="D5008" s="143" t="s">
        <v>4337</v>
      </c>
      <c r="E5008" s="66"/>
      <c r="F5008" s="705">
        <v>1</v>
      </c>
      <c r="G5008" s="619"/>
      <c r="H5008" s="679" t="s">
        <v>4338</v>
      </c>
      <c r="I5008" s="679">
        <v>2.25</v>
      </c>
      <c r="J5008" s="458">
        <f t="shared" si="95"/>
        <v>2.25</v>
      </c>
      <c r="K5008" s="107"/>
      <c r="L5008" s="11"/>
    </row>
    <row r="5009" spans="3:12" s="676" customFormat="1" ht="14.25" customHeight="1" x14ac:dyDescent="0.2">
      <c r="C5009" s="677"/>
      <c r="D5009" s="143" t="s">
        <v>4355</v>
      </c>
      <c r="E5009" s="66"/>
      <c r="F5009" s="705">
        <v>1</v>
      </c>
      <c r="G5009" s="619">
        <v>3.92</v>
      </c>
      <c r="H5009" s="679"/>
      <c r="I5009" s="679">
        <v>1.5</v>
      </c>
      <c r="J5009" s="458">
        <f t="shared" si="95"/>
        <v>5.88</v>
      </c>
      <c r="K5009" s="107"/>
      <c r="L5009" s="11"/>
    </row>
    <row r="5010" spans="3:12" s="676" customFormat="1" x14ac:dyDescent="0.2">
      <c r="C5010" s="677"/>
      <c r="D5010" s="1680" t="s">
        <v>200</v>
      </c>
      <c r="E5010" s="66"/>
      <c r="F5010" s="705"/>
      <c r="G5010" s="619"/>
      <c r="H5010" s="679"/>
      <c r="I5010" s="679"/>
      <c r="J5010" s="458"/>
      <c r="K5010" s="107"/>
      <c r="L5010" s="11"/>
    </row>
    <row r="5011" spans="3:12" s="676" customFormat="1" ht="14.25" customHeight="1" x14ac:dyDescent="0.2">
      <c r="C5011" s="677"/>
      <c r="D5011" s="143" t="s">
        <v>4336</v>
      </c>
      <c r="E5011" s="66"/>
      <c r="F5011" s="705">
        <v>1</v>
      </c>
      <c r="G5011" s="619">
        <v>4.03</v>
      </c>
      <c r="H5011" s="679"/>
      <c r="I5011" s="679">
        <v>1.5</v>
      </c>
      <c r="J5011" s="458">
        <f t="shared" si="95"/>
        <v>6.0449999999999999</v>
      </c>
      <c r="K5011" s="107"/>
      <c r="L5011" s="11"/>
    </row>
    <row r="5012" spans="3:12" s="676" customFormat="1" x14ac:dyDescent="0.2">
      <c r="C5012" s="677"/>
      <c r="D5012" s="143" t="s">
        <v>4337</v>
      </c>
      <c r="E5012" s="66"/>
      <c r="F5012" s="705">
        <v>1</v>
      </c>
      <c r="G5012" s="619"/>
      <c r="H5012" s="679" t="s">
        <v>4338</v>
      </c>
      <c r="I5012" s="679">
        <v>2.2799999999999998</v>
      </c>
      <c r="J5012" s="458">
        <f t="shared" si="95"/>
        <v>2.2799999999999998</v>
      </c>
      <c r="K5012" s="107"/>
      <c r="L5012" s="11"/>
    </row>
    <row r="5013" spans="3:12" s="676" customFormat="1" x14ac:dyDescent="0.2">
      <c r="C5013" s="677"/>
      <c r="D5013" s="143" t="s">
        <v>4339</v>
      </c>
      <c r="E5013" s="66"/>
      <c r="F5013" s="705">
        <v>1</v>
      </c>
      <c r="G5013" s="619">
        <v>0.33</v>
      </c>
      <c r="H5013" s="679"/>
      <c r="I5013" s="679">
        <v>1.5</v>
      </c>
      <c r="J5013" s="458">
        <f t="shared" si="95"/>
        <v>0.495</v>
      </c>
      <c r="K5013" s="107"/>
      <c r="L5013" s="11"/>
    </row>
    <row r="5014" spans="3:12" s="676" customFormat="1" ht="14.25" customHeight="1" x14ac:dyDescent="0.2">
      <c r="C5014" s="677"/>
      <c r="D5014" s="143" t="s">
        <v>4337</v>
      </c>
      <c r="E5014" s="66"/>
      <c r="F5014" s="705">
        <v>1</v>
      </c>
      <c r="G5014" s="619"/>
      <c r="H5014" s="679" t="s">
        <v>4338</v>
      </c>
      <c r="I5014" s="679">
        <v>2.25</v>
      </c>
      <c r="J5014" s="458">
        <f t="shared" si="95"/>
        <v>2.25</v>
      </c>
      <c r="K5014" s="107"/>
      <c r="L5014" s="11"/>
    </row>
    <row r="5015" spans="3:12" s="676" customFormat="1" ht="14.25" customHeight="1" x14ac:dyDescent="0.2">
      <c r="C5015" s="677"/>
      <c r="D5015" s="143" t="s">
        <v>4355</v>
      </c>
      <c r="E5015" s="66"/>
      <c r="F5015" s="705">
        <v>1</v>
      </c>
      <c r="G5015" s="619">
        <v>3.92</v>
      </c>
      <c r="H5015" s="679"/>
      <c r="I5015" s="679">
        <v>1.5</v>
      </c>
      <c r="J5015" s="458">
        <f t="shared" si="95"/>
        <v>5.88</v>
      </c>
      <c r="K5015" s="107"/>
      <c r="L5015" s="11"/>
    </row>
    <row r="5016" spans="3:12" s="676" customFormat="1" x14ac:dyDescent="0.2">
      <c r="C5016" s="677"/>
      <c r="D5016" s="1680" t="s">
        <v>203</v>
      </c>
      <c r="E5016" s="66"/>
      <c r="F5016" s="705"/>
      <c r="G5016" s="619"/>
      <c r="H5016" s="679"/>
      <c r="I5016" s="679"/>
      <c r="J5016" s="458"/>
      <c r="K5016" s="107"/>
      <c r="L5016" s="11"/>
    </row>
    <row r="5017" spans="3:12" s="676" customFormat="1" ht="14.25" customHeight="1" x14ac:dyDescent="0.2">
      <c r="C5017" s="677"/>
      <c r="D5017" s="143" t="s">
        <v>4336</v>
      </c>
      <c r="E5017" s="66"/>
      <c r="F5017" s="705">
        <v>1</v>
      </c>
      <c r="G5017" s="619">
        <v>4.03</v>
      </c>
      <c r="H5017" s="679"/>
      <c r="I5017" s="679">
        <v>1.5</v>
      </c>
      <c r="J5017" s="458">
        <f t="shared" si="95"/>
        <v>6.0449999999999999</v>
      </c>
      <c r="K5017" s="107"/>
      <c r="L5017" s="11"/>
    </row>
    <row r="5018" spans="3:12" s="676" customFormat="1" x14ac:dyDescent="0.2">
      <c r="C5018" s="677"/>
      <c r="D5018" s="143" t="s">
        <v>4337</v>
      </c>
      <c r="E5018" s="66"/>
      <c r="F5018" s="705">
        <v>1</v>
      </c>
      <c r="G5018" s="619"/>
      <c r="H5018" s="679" t="s">
        <v>4338</v>
      </c>
      <c r="I5018" s="679">
        <v>2.2799999999999998</v>
      </c>
      <c r="J5018" s="458">
        <f t="shared" si="95"/>
        <v>2.2799999999999998</v>
      </c>
      <c r="K5018" s="107"/>
      <c r="L5018" s="11"/>
    </row>
    <row r="5019" spans="3:12" s="676" customFormat="1" x14ac:dyDescent="0.2">
      <c r="C5019" s="677"/>
      <c r="D5019" s="143" t="s">
        <v>4339</v>
      </c>
      <c r="E5019" s="66"/>
      <c r="F5019" s="705">
        <v>1</v>
      </c>
      <c r="G5019" s="619">
        <v>0.33</v>
      </c>
      <c r="H5019" s="679"/>
      <c r="I5019" s="679">
        <v>1.5</v>
      </c>
      <c r="J5019" s="458">
        <f t="shared" si="95"/>
        <v>0.495</v>
      </c>
      <c r="K5019" s="107"/>
      <c r="L5019" s="11"/>
    </row>
    <row r="5020" spans="3:12" s="676" customFormat="1" ht="14.25" customHeight="1" x14ac:dyDescent="0.2">
      <c r="C5020" s="677"/>
      <c r="D5020" s="143" t="s">
        <v>4337</v>
      </c>
      <c r="E5020" s="66"/>
      <c r="F5020" s="705">
        <v>1</v>
      </c>
      <c r="G5020" s="619"/>
      <c r="H5020" s="679" t="s">
        <v>4338</v>
      </c>
      <c r="I5020" s="679">
        <v>2.25</v>
      </c>
      <c r="J5020" s="458">
        <f t="shared" si="95"/>
        <v>2.25</v>
      </c>
      <c r="K5020" s="107"/>
      <c r="L5020" s="11"/>
    </row>
    <row r="5021" spans="3:12" s="676" customFormat="1" ht="14.25" customHeight="1" x14ac:dyDescent="0.2">
      <c r="C5021" s="677"/>
      <c r="D5021" s="143" t="s">
        <v>4355</v>
      </c>
      <c r="E5021" s="66"/>
      <c r="F5021" s="705">
        <v>1</v>
      </c>
      <c r="G5021" s="619">
        <v>3.92</v>
      </c>
      <c r="H5021" s="679"/>
      <c r="I5021" s="679">
        <v>1.5</v>
      </c>
      <c r="J5021" s="458">
        <f t="shared" si="95"/>
        <v>5.88</v>
      </c>
      <c r="K5021" s="107"/>
      <c r="L5021" s="11"/>
    </row>
    <row r="5022" spans="3:12" s="676" customFormat="1" x14ac:dyDescent="0.2">
      <c r="C5022" s="677"/>
      <c r="D5022" s="143"/>
      <c r="E5022" s="66"/>
      <c r="F5022" s="705"/>
      <c r="G5022" s="619"/>
      <c r="H5022" s="679"/>
      <c r="I5022" s="679"/>
      <c r="J5022" s="458"/>
      <c r="K5022" s="107"/>
      <c r="L5022" s="11"/>
    </row>
    <row r="5023" spans="3:12" s="676" customFormat="1" ht="14.25" customHeight="1" x14ac:dyDescent="0.25">
      <c r="C5023" s="677"/>
      <c r="D5023" s="1679" t="s">
        <v>4361</v>
      </c>
      <c r="E5023" s="66"/>
      <c r="F5023" s="705"/>
      <c r="G5023" s="619"/>
      <c r="H5023" s="679"/>
      <c r="I5023" s="679"/>
      <c r="J5023" s="458"/>
      <c r="K5023" s="107"/>
      <c r="L5023" s="11"/>
    </row>
    <row r="5024" spans="3:12" s="676" customFormat="1" x14ac:dyDescent="0.2">
      <c r="C5024" s="677"/>
      <c r="D5024" s="690" t="s">
        <v>4362</v>
      </c>
      <c r="E5024" s="66"/>
      <c r="F5024" s="705"/>
      <c r="G5024" s="619"/>
      <c r="H5024" s="679"/>
      <c r="I5024" s="679"/>
      <c r="J5024" s="458"/>
      <c r="K5024" s="107"/>
      <c r="L5024" s="11"/>
    </row>
    <row r="5025" spans="3:12" s="676" customFormat="1" ht="14.25" customHeight="1" x14ac:dyDescent="0.2">
      <c r="C5025" s="677"/>
      <c r="D5025" s="1680" t="s">
        <v>812</v>
      </c>
      <c r="E5025" s="66"/>
      <c r="F5025" s="705"/>
      <c r="G5025" s="619"/>
      <c r="H5025" s="679"/>
      <c r="I5025" s="679"/>
      <c r="J5025" s="458"/>
      <c r="K5025" s="107"/>
      <c r="L5025" s="11"/>
    </row>
    <row r="5026" spans="3:12" s="676" customFormat="1" ht="14.25" customHeight="1" x14ac:dyDescent="0.2">
      <c r="C5026" s="677"/>
      <c r="D5026" s="143" t="s">
        <v>4336</v>
      </c>
      <c r="E5026" s="66"/>
      <c r="F5026" s="705">
        <v>1</v>
      </c>
      <c r="G5026" s="619">
        <v>4.87</v>
      </c>
      <c r="H5026" s="679"/>
      <c r="I5026" s="679">
        <v>1.2</v>
      </c>
      <c r="J5026" s="458">
        <f t="shared" ref="J5026:J5087" si="96">PRODUCT(F5026:I5026)</f>
        <v>5.8440000000000003</v>
      </c>
      <c r="K5026" s="107"/>
      <c r="L5026" s="11"/>
    </row>
    <row r="5027" spans="3:12" s="676" customFormat="1" ht="14.25" customHeight="1" x14ac:dyDescent="0.2">
      <c r="C5027" s="677"/>
      <c r="D5027" s="143"/>
      <c r="E5027" s="66"/>
      <c r="F5027" s="705"/>
      <c r="G5027" s="619"/>
      <c r="H5027" s="679"/>
      <c r="I5027" s="679"/>
      <c r="J5027" s="458"/>
      <c r="K5027" s="107"/>
      <c r="L5027" s="11"/>
    </row>
    <row r="5028" spans="3:12" s="676" customFormat="1" ht="14.25" customHeight="1" x14ac:dyDescent="0.2">
      <c r="C5028" s="677"/>
      <c r="D5028" s="1680" t="s">
        <v>169</v>
      </c>
      <c r="E5028" s="66"/>
      <c r="F5028" s="705"/>
      <c r="G5028" s="619"/>
      <c r="H5028" s="679"/>
      <c r="I5028" s="679"/>
      <c r="J5028" s="458"/>
      <c r="K5028" s="107"/>
      <c r="L5028" s="11"/>
    </row>
    <row r="5029" spans="3:12" s="676" customFormat="1" ht="14.25" customHeight="1" x14ac:dyDescent="0.2">
      <c r="C5029" s="677"/>
      <c r="D5029" s="143" t="s">
        <v>4336</v>
      </c>
      <c r="E5029" s="66"/>
      <c r="F5029" s="705">
        <v>1</v>
      </c>
      <c r="G5029" s="619">
        <v>0.6</v>
      </c>
      <c r="H5029" s="679"/>
      <c r="I5029" s="679">
        <v>1.5</v>
      </c>
      <c r="J5029" s="458">
        <f t="shared" si="96"/>
        <v>0.89999999999999991</v>
      </c>
      <c r="K5029" s="107"/>
      <c r="L5029" s="11"/>
    </row>
    <row r="5030" spans="3:12" s="676" customFormat="1" ht="14.25" customHeight="1" x14ac:dyDescent="0.2">
      <c r="C5030" s="677"/>
      <c r="D5030" s="143" t="s">
        <v>4337</v>
      </c>
      <c r="E5030" s="66"/>
      <c r="F5030" s="705">
        <v>1</v>
      </c>
      <c r="G5030" s="619"/>
      <c r="H5030" s="679" t="s">
        <v>4338</v>
      </c>
      <c r="I5030" s="679">
        <v>2.25</v>
      </c>
      <c r="J5030" s="458">
        <f t="shared" si="96"/>
        <v>2.25</v>
      </c>
      <c r="K5030" s="107"/>
      <c r="L5030" s="11"/>
    </row>
    <row r="5031" spans="3:12" s="676" customFormat="1" ht="14.25" customHeight="1" x14ac:dyDescent="0.2">
      <c r="C5031" s="677"/>
      <c r="D5031" s="143" t="s">
        <v>4339</v>
      </c>
      <c r="E5031" s="66"/>
      <c r="F5031" s="705">
        <v>1</v>
      </c>
      <c r="G5031" s="619">
        <v>1.97</v>
      </c>
      <c r="H5031" s="679"/>
      <c r="I5031" s="679">
        <v>1.5</v>
      </c>
      <c r="J5031" s="458">
        <f t="shared" si="96"/>
        <v>2.9550000000000001</v>
      </c>
      <c r="K5031" s="107"/>
      <c r="L5031" s="11"/>
    </row>
    <row r="5032" spans="3:12" s="676" customFormat="1" ht="14.25" customHeight="1" x14ac:dyDescent="0.2">
      <c r="C5032" s="677"/>
      <c r="D5032" s="143" t="s">
        <v>4337</v>
      </c>
      <c r="E5032" s="66"/>
      <c r="F5032" s="705">
        <v>1</v>
      </c>
      <c r="G5032" s="619"/>
      <c r="H5032" s="679" t="s">
        <v>4338</v>
      </c>
      <c r="I5032" s="679">
        <v>2.78</v>
      </c>
      <c r="J5032" s="458">
        <f t="shared" si="96"/>
        <v>2.78</v>
      </c>
      <c r="K5032" s="107"/>
      <c r="L5032" s="11"/>
    </row>
    <row r="5033" spans="3:12" s="676" customFormat="1" ht="14.25" customHeight="1" x14ac:dyDescent="0.2">
      <c r="C5033" s="677"/>
      <c r="D5033" s="143" t="s">
        <v>4355</v>
      </c>
      <c r="E5033" s="66"/>
      <c r="F5033" s="705">
        <v>1</v>
      </c>
      <c r="G5033" s="619">
        <v>5.24</v>
      </c>
      <c r="H5033" s="679"/>
      <c r="I5033" s="679">
        <v>1.5</v>
      </c>
      <c r="J5033" s="458">
        <f t="shared" si="96"/>
        <v>7.86</v>
      </c>
      <c r="K5033" s="107"/>
      <c r="L5033" s="11"/>
    </row>
    <row r="5034" spans="3:12" s="676" customFormat="1" ht="14.25" customHeight="1" x14ac:dyDescent="0.2">
      <c r="C5034" s="677"/>
      <c r="D5034" s="143" t="s">
        <v>4337</v>
      </c>
      <c r="E5034" s="66"/>
      <c r="F5034" s="705">
        <v>1</v>
      </c>
      <c r="G5034" s="619"/>
      <c r="H5034" s="679" t="s">
        <v>4338</v>
      </c>
      <c r="I5034" s="679">
        <v>2.25</v>
      </c>
      <c r="J5034" s="458">
        <f t="shared" si="96"/>
        <v>2.25</v>
      </c>
      <c r="K5034" s="107"/>
      <c r="L5034" s="11"/>
    </row>
    <row r="5035" spans="3:12" s="676" customFormat="1" ht="14.25" customHeight="1" x14ac:dyDescent="0.2">
      <c r="C5035" s="677"/>
      <c r="D5035" s="143"/>
      <c r="E5035" s="66"/>
      <c r="F5035" s="705"/>
      <c r="G5035" s="619"/>
      <c r="H5035" s="679"/>
      <c r="I5035" s="679"/>
      <c r="J5035" s="458"/>
      <c r="K5035" s="107"/>
      <c r="L5035" s="11"/>
    </row>
    <row r="5036" spans="3:12" s="676" customFormat="1" ht="14.25" customHeight="1" x14ac:dyDescent="0.25">
      <c r="C5036" s="677"/>
      <c r="D5036" s="1679" t="s">
        <v>4363</v>
      </c>
      <c r="E5036" s="66"/>
      <c r="F5036" s="705"/>
      <c r="G5036" s="619"/>
      <c r="H5036" s="679"/>
      <c r="I5036" s="679"/>
      <c r="J5036" s="458"/>
      <c r="K5036" s="107"/>
      <c r="L5036" s="11"/>
    </row>
    <row r="5037" spans="3:12" s="676" customFormat="1" ht="14.25" customHeight="1" x14ac:dyDescent="0.2">
      <c r="C5037" s="677"/>
      <c r="D5037" s="690" t="s">
        <v>4364</v>
      </c>
      <c r="E5037" s="66"/>
      <c r="F5037" s="705"/>
      <c r="G5037" s="619"/>
      <c r="H5037" s="679"/>
      <c r="I5037" s="679"/>
      <c r="J5037" s="458"/>
      <c r="K5037" s="107"/>
      <c r="L5037" s="11"/>
    </row>
    <row r="5038" spans="3:12" s="676" customFormat="1" ht="14.25" customHeight="1" x14ac:dyDescent="0.2">
      <c r="C5038" s="677"/>
      <c r="D5038" s="1680" t="s">
        <v>812</v>
      </c>
      <c r="E5038" s="66"/>
      <c r="F5038" s="705"/>
      <c r="G5038" s="619"/>
      <c r="H5038" s="679"/>
      <c r="I5038" s="679"/>
      <c r="J5038" s="458"/>
      <c r="K5038" s="107"/>
      <c r="L5038" s="11"/>
    </row>
    <row r="5039" spans="3:12" s="676" customFormat="1" ht="14.25" customHeight="1" x14ac:dyDescent="0.2">
      <c r="C5039" s="677"/>
      <c r="D5039" s="143" t="s">
        <v>4336</v>
      </c>
      <c r="E5039" s="66"/>
      <c r="F5039" s="705">
        <v>1</v>
      </c>
      <c r="G5039" s="619">
        <v>4.87</v>
      </c>
      <c r="H5039" s="679"/>
      <c r="I5039" s="679">
        <v>1.2</v>
      </c>
      <c r="J5039" s="458">
        <f t="shared" si="96"/>
        <v>5.8440000000000003</v>
      </c>
      <c r="K5039" s="107"/>
      <c r="L5039" s="11"/>
    </row>
    <row r="5040" spans="3:12" s="676" customFormat="1" ht="14.25" customHeight="1" x14ac:dyDescent="0.2">
      <c r="C5040" s="677"/>
      <c r="D5040" s="143"/>
      <c r="E5040" s="66"/>
      <c r="F5040" s="705"/>
      <c r="G5040" s="619"/>
      <c r="H5040" s="679"/>
      <c r="I5040" s="679"/>
      <c r="J5040" s="458"/>
      <c r="K5040" s="107"/>
      <c r="L5040" s="11"/>
    </row>
    <row r="5041" spans="3:12" s="676" customFormat="1" ht="14.25" customHeight="1" x14ac:dyDescent="0.2">
      <c r="C5041" s="677"/>
      <c r="D5041" s="1680" t="s">
        <v>169</v>
      </c>
      <c r="E5041" s="66"/>
      <c r="F5041" s="705"/>
      <c r="G5041" s="619"/>
      <c r="H5041" s="679"/>
      <c r="I5041" s="679"/>
      <c r="J5041" s="458"/>
      <c r="K5041" s="107"/>
      <c r="L5041" s="11"/>
    </row>
    <row r="5042" spans="3:12" s="676" customFormat="1" ht="14.25" customHeight="1" x14ac:dyDescent="0.2">
      <c r="C5042" s="677"/>
      <c r="D5042" s="143" t="s">
        <v>4336</v>
      </c>
      <c r="E5042" s="66"/>
      <c r="F5042" s="705">
        <v>1</v>
      </c>
      <c r="G5042" s="619">
        <v>3.57</v>
      </c>
      <c r="H5042" s="679"/>
      <c r="I5042" s="679">
        <v>1.5</v>
      </c>
      <c r="J5042" s="458">
        <f t="shared" si="96"/>
        <v>5.3549999999999995</v>
      </c>
      <c r="K5042" s="107"/>
      <c r="L5042" s="11"/>
    </row>
    <row r="5043" spans="3:12" s="676" customFormat="1" ht="14.25" customHeight="1" x14ac:dyDescent="0.2">
      <c r="C5043" s="677"/>
      <c r="D5043" s="143" t="s">
        <v>4337</v>
      </c>
      <c r="E5043" s="66"/>
      <c r="F5043" s="705">
        <v>1</v>
      </c>
      <c r="G5043" s="619"/>
      <c r="H5043" s="679" t="s">
        <v>4338</v>
      </c>
      <c r="I5043" s="679">
        <v>2.13</v>
      </c>
      <c r="J5043" s="458">
        <f t="shared" si="96"/>
        <v>2.13</v>
      </c>
      <c r="K5043" s="107"/>
      <c r="L5043" s="11"/>
    </row>
    <row r="5044" spans="3:12" s="676" customFormat="1" ht="14.25" customHeight="1" x14ac:dyDescent="0.2">
      <c r="C5044" s="677"/>
      <c r="D5044" s="143" t="s">
        <v>4339</v>
      </c>
      <c r="E5044" s="66"/>
      <c r="F5044" s="705">
        <v>1</v>
      </c>
      <c r="G5044" s="619">
        <v>0.66</v>
      </c>
      <c r="H5044" s="679"/>
      <c r="I5044" s="679">
        <v>1.5</v>
      </c>
      <c r="J5044" s="458">
        <f t="shared" si="96"/>
        <v>0.99</v>
      </c>
      <c r="K5044" s="107"/>
      <c r="L5044" s="11"/>
    </row>
    <row r="5045" spans="3:12" s="676" customFormat="1" ht="14.25" customHeight="1" x14ac:dyDescent="0.2">
      <c r="C5045" s="677"/>
      <c r="D5045" s="143" t="s">
        <v>4337</v>
      </c>
      <c r="E5045" s="66"/>
      <c r="F5045" s="705">
        <v>1</v>
      </c>
      <c r="G5045" s="619"/>
      <c r="H5045" s="679" t="s">
        <v>4338</v>
      </c>
      <c r="I5045" s="679">
        <v>2.25</v>
      </c>
      <c r="J5045" s="458">
        <f t="shared" si="96"/>
        <v>2.25</v>
      </c>
      <c r="K5045" s="107"/>
      <c r="L5045" s="11"/>
    </row>
    <row r="5046" spans="3:12" s="676" customFormat="1" x14ac:dyDescent="0.2">
      <c r="C5046" s="677"/>
      <c r="D5046" s="143" t="s">
        <v>4355</v>
      </c>
      <c r="E5046" s="66"/>
      <c r="F5046" s="705">
        <v>1</v>
      </c>
      <c r="G5046" s="619">
        <v>3.84</v>
      </c>
      <c r="H5046" s="679"/>
      <c r="I5046" s="679">
        <v>1.5</v>
      </c>
      <c r="J5046" s="458">
        <f t="shared" si="96"/>
        <v>5.76</v>
      </c>
      <c r="K5046" s="107"/>
      <c r="L5046" s="11"/>
    </row>
    <row r="5047" spans="3:12" s="676" customFormat="1" x14ac:dyDescent="0.2">
      <c r="C5047" s="677"/>
      <c r="D5047" s="143"/>
      <c r="E5047" s="66"/>
      <c r="F5047" s="705"/>
      <c r="G5047" s="619"/>
      <c r="H5047" s="679"/>
      <c r="I5047" s="679"/>
      <c r="J5047" s="458"/>
      <c r="K5047" s="107"/>
      <c r="L5047" s="11"/>
    </row>
    <row r="5048" spans="3:12" s="676" customFormat="1" ht="14.25" customHeight="1" x14ac:dyDescent="0.2">
      <c r="C5048" s="677"/>
      <c r="D5048" s="1680" t="s">
        <v>200</v>
      </c>
      <c r="E5048" s="66"/>
      <c r="F5048" s="705"/>
      <c r="G5048" s="619"/>
      <c r="H5048" s="679"/>
      <c r="I5048" s="679"/>
      <c r="J5048" s="458"/>
      <c r="K5048" s="107"/>
      <c r="L5048" s="11"/>
    </row>
    <row r="5049" spans="3:12" s="676" customFormat="1" x14ac:dyDescent="0.2">
      <c r="C5049" s="677"/>
      <c r="D5049" s="143" t="s">
        <v>4336</v>
      </c>
      <c r="E5049" s="66"/>
      <c r="F5049" s="705">
        <v>1</v>
      </c>
      <c r="G5049" s="619">
        <v>4.03</v>
      </c>
      <c r="H5049" s="679"/>
      <c r="I5049" s="679">
        <v>1.5</v>
      </c>
      <c r="J5049" s="458">
        <f t="shared" si="96"/>
        <v>6.0449999999999999</v>
      </c>
      <c r="K5049" s="107"/>
      <c r="L5049" s="11"/>
    </row>
    <row r="5050" spans="3:12" s="676" customFormat="1" ht="14.25" customHeight="1" x14ac:dyDescent="0.2">
      <c r="C5050" s="677"/>
      <c r="D5050" s="143" t="s">
        <v>4337</v>
      </c>
      <c r="E5050" s="66"/>
      <c r="F5050" s="705">
        <v>1</v>
      </c>
      <c r="G5050" s="619"/>
      <c r="H5050" s="679" t="s">
        <v>4338</v>
      </c>
      <c r="I5050" s="679">
        <v>2.13</v>
      </c>
      <c r="J5050" s="458">
        <f t="shared" si="96"/>
        <v>2.13</v>
      </c>
      <c r="K5050" s="107"/>
      <c r="L5050" s="11"/>
    </row>
    <row r="5051" spans="3:12" s="676" customFormat="1" x14ac:dyDescent="0.2">
      <c r="C5051" s="677"/>
      <c r="D5051" s="143" t="s">
        <v>4339</v>
      </c>
      <c r="E5051" s="66"/>
      <c r="F5051" s="705">
        <v>1</v>
      </c>
      <c r="G5051" s="619">
        <v>0.66</v>
      </c>
      <c r="H5051" s="679"/>
      <c r="I5051" s="679">
        <v>1.5</v>
      </c>
      <c r="J5051" s="458">
        <f t="shared" si="96"/>
        <v>0.99</v>
      </c>
      <c r="K5051" s="107"/>
      <c r="L5051" s="11"/>
    </row>
    <row r="5052" spans="3:12" s="676" customFormat="1" ht="14.25" customHeight="1" x14ac:dyDescent="0.2">
      <c r="C5052" s="677"/>
      <c r="D5052" s="143" t="s">
        <v>4337</v>
      </c>
      <c r="E5052" s="66"/>
      <c r="F5052" s="705">
        <v>1</v>
      </c>
      <c r="G5052" s="619"/>
      <c r="H5052" s="679" t="s">
        <v>4338</v>
      </c>
      <c r="I5052" s="679">
        <v>2.25</v>
      </c>
      <c r="J5052" s="458">
        <f t="shared" si="96"/>
        <v>2.25</v>
      </c>
      <c r="K5052" s="107"/>
      <c r="L5052" s="11"/>
    </row>
    <row r="5053" spans="3:12" s="676" customFormat="1" x14ac:dyDescent="0.2">
      <c r="C5053" s="677"/>
      <c r="D5053" s="143" t="s">
        <v>4355</v>
      </c>
      <c r="E5053" s="66"/>
      <c r="F5053" s="705">
        <v>1</v>
      </c>
      <c r="G5053" s="619">
        <v>3.84</v>
      </c>
      <c r="H5053" s="679"/>
      <c r="I5053" s="679">
        <v>1.5</v>
      </c>
      <c r="J5053" s="458">
        <f t="shared" si="96"/>
        <v>5.76</v>
      </c>
      <c r="K5053" s="107"/>
      <c r="L5053" s="11"/>
    </row>
    <row r="5054" spans="3:12" s="676" customFormat="1" ht="14.25" customHeight="1" x14ac:dyDescent="0.2">
      <c r="C5054" s="677"/>
      <c r="D5054" s="143"/>
      <c r="E5054" s="66"/>
      <c r="F5054" s="705"/>
      <c r="G5054" s="619"/>
      <c r="H5054" s="679"/>
      <c r="I5054" s="679"/>
      <c r="J5054" s="458"/>
      <c r="K5054" s="107"/>
      <c r="L5054" s="11"/>
    </row>
    <row r="5055" spans="3:12" s="676" customFormat="1" ht="14.25" customHeight="1" x14ac:dyDescent="0.2">
      <c r="C5055" s="677"/>
      <c r="D5055" s="1680" t="s">
        <v>203</v>
      </c>
      <c r="E5055" s="66"/>
      <c r="F5055" s="705"/>
      <c r="G5055" s="619"/>
      <c r="H5055" s="679"/>
      <c r="I5055" s="679"/>
      <c r="J5055" s="458"/>
      <c r="K5055" s="107"/>
      <c r="L5055" s="11"/>
    </row>
    <row r="5056" spans="3:12" s="676" customFormat="1" x14ac:dyDescent="0.2">
      <c r="C5056" s="677"/>
      <c r="D5056" s="143" t="s">
        <v>4336</v>
      </c>
      <c r="E5056" s="66"/>
      <c r="F5056" s="705">
        <v>1</v>
      </c>
      <c r="G5056" s="619">
        <v>4.03</v>
      </c>
      <c r="H5056" s="679"/>
      <c r="I5056" s="679">
        <v>1.5</v>
      </c>
      <c r="J5056" s="458">
        <f t="shared" si="96"/>
        <v>6.0449999999999999</v>
      </c>
      <c r="K5056" s="107"/>
      <c r="L5056" s="11"/>
    </row>
    <row r="5057" spans="3:12" s="676" customFormat="1" x14ac:dyDescent="0.2">
      <c r="C5057" s="677"/>
      <c r="D5057" s="143" t="s">
        <v>4337</v>
      </c>
      <c r="E5057" s="66"/>
      <c r="F5057" s="705">
        <v>1</v>
      </c>
      <c r="G5057" s="619"/>
      <c r="H5057" s="679" t="s">
        <v>4338</v>
      </c>
      <c r="I5057" s="679">
        <v>2.13</v>
      </c>
      <c r="J5057" s="458">
        <f t="shared" si="96"/>
        <v>2.13</v>
      </c>
      <c r="K5057" s="107"/>
      <c r="L5057" s="11"/>
    </row>
    <row r="5058" spans="3:12" s="676" customFormat="1" x14ac:dyDescent="0.2">
      <c r="C5058" s="677"/>
      <c r="D5058" s="143" t="s">
        <v>4339</v>
      </c>
      <c r="E5058" s="66"/>
      <c r="F5058" s="705">
        <v>1</v>
      </c>
      <c r="G5058" s="619">
        <v>0.66</v>
      </c>
      <c r="H5058" s="679"/>
      <c r="I5058" s="679">
        <v>1.5</v>
      </c>
      <c r="J5058" s="458">
        <f t="shared" si="96"/>
        <v>0.99</v>
      </c>
      <c r="K5058" s="107"/>
      <c r="L5058" s="11"/>
    </row>
    <row r="5059" spans="3:12" s="676" customFormat="1" x14ac:dyDescent="0.2">
      <c r="C5059" s="677"/>
      <c r="D5059" s="143" t="s">
        <v>4337</v>
      </c>
      <c r="E5059" s="66"/>
      <c r="F5059" s="705">
        <v>1</v>
      </c>
      <c r="G5059" s="619"/>
      <c r="H5059" s="679" t="s">
        <v>4338</v>
      </c>
      <c r="I5059" s="679">
        <v>2.25</v>
      </c>
      <c r="J5059" s="458">
        <f t="shared" si="96"/>
        <v>2.25</v>
      </c>
      <c r="K5059" s="107"/>
      <c r="L5059" s="11"/>
    </row>
    <row r="5060" spans="3:12" s="676" customFormat="1" x14ac:dyDescent="0.2">
      <c r="C5060" s="677"/>
      <c r="D5060" s="143" t="s">
        <v>4355</v>
      </c>
      <c r="E5060" s="66"/>
      <c r="F5060" s="705">
        <v>1</v>
      </c>
      <c r="G5060" s="619">
        <v>3.84</v>
      </c>
      <c r="H5060" s="679"/>
      <c r="I5060" s="679">
        <v>1.5</v>
      </c>
      <c r="J5060" s="458">
        <f t="shared" si="96"/>
        <v>5.76</v>
      </c>
      <c r="K5060" s="107"/>
      <c r="L5060" s="11"/>
    </row>
    <row r="5061" spans="3:12" s="676" customFormat="1" x14ac:dyDescent="0.2">
      <c r="C5061" s="677"/>
      <c r="D5061" s="143"/>
      <c r="E5061" s="66"/>
      <c r="F5061" s="705"/>
      <c r="G5061" s="619"/>
      <c r="H5061" s="679"/>
      <c r="I5061" s="679"/>
      <c r="J5061" s="458"/>
      <c r="K5061" s="107"/>
      <c r="L5061" s="11"/>
    </row>
    <row r="5062" spans="3:12" s="676" customFormat="1" x14ac:dyDescent="0.25">
      <c r="C5062" s="677"/>
      <c r="D5062" s="1679" t="s">
        <v>4365</v>
      </c>
      <c r="E5062" s="66"/>
      <c r="F5062" s="705"/>
      <c r="G5062" s="619"/>
      <c r="H5062" s="679"/>
      <c r="I5062" s="679"/>
      <c r="J5062" s="458"/>
      <c r="K5062" s="107"/>
      <c r="L5062" s="11"/>
    </row>
    <row r="5063" spans="3:12" s="676" customFormat="1" x14ac:dyDescent="0.2">
      <c r="C5063" s="677"/>
      <c r="D5063" s="690" t="s">
        <v>4366</v>
      </c>
      <c r="E5063" s="66"/>
      <c r="F5063" s="705"/>
      <c r="G5063" s="619"/>
      <c r="H5063" s="679"/>
      <c r="I5063" s="679"/>
      <c r="J5063" s="458"/>
      <c r="K5063" s="107"/>
      <c r="L5063" s="11"/>
    </row>
    <row r="5064" spans="3:12" s="676" customFormat="1" x14ac:dyDescent="0.2">
      <c r="C5064" s="677"/>
      <c r="D5064" s="1680" t="s">
        <v>169</v>
      </c>
      <c r="E5064" s="66"/>
      <c r="F5064" s="705"/>
      <c r="G5064" s="619"/>
      <c r="H5064" s="679"/>
      <c r="I5064" s="679"/>
      <c r="J5064" s="458"/>
      <c r="K5064" s="107"/>
      <c r="L5064" s="11"/>
    </row>
    <row r="5065" spans="3:12" s="676" customFormat="1" x14ac:dyDescent="0.2">
      <c r="C5065" s="677"/>
      <c r="D5065" s="143" t="s">
        <v>4336</v>
      </c>
      <c r="E5065" s="66"/>
      <c r="F5065" s="705">
        <v>1</v>
      </c>
      <c r="G5065" s="619">
        <v>1.27</v>
      </c>
      <c r="H5065" s="679"/>
      <c r="I5065" s="679">
        <v>1.65</v>
      </c>
      <c r="J5065" s="458">
        <f t="shared" si="96"/>
        <v>2.0954999999999999</v>
      </c>
      <c r="K5065" s="107"/>
      <c r="L5065" s="11"/>
    </row>
    <row r="5066" spans="3:12" s="676" customFormat="1" x14ac:dyDescent="0.2">
      <c r="C5066" s="677"/>
      <c r="D5066" s="143" t="s">
        <v>4337</v>
      </c>
      <c r="E5066" s="66"/>
      <c r="F5066" s="705">
        <v>1</v>
      </c>
      <c r="G5066" s="619"/>
      <c r="H5066" s="679" t="s">
        <v>4338</v>
      </c>
      <c r="I5066" s="679">
        <v>2.78</v>
      </c>
      <c r="J5066" s="458">
        <f t="shared" si="96"/>
        <v>2.78</v>
      </c>
      <c r="K5066" s="107"/>
      <c r="L5066" s="11"/>
    </row>
    <row r="5067" spans="3:12" s="676" customFormat="1" x14ac:dyDescent="0.2">
      <c r="C5067" s="677"/>
      <c r="D5067" s="143" t="s">
        <v>4339</v>
      </c>
      <c r="E5067" s="66"/>
      <c r="F5067" s="705">
        <v>1</v>
      </c>
      <c r="G5067" s="619">
        <v>3.5</v>
      </c>
      <c r="H5067" s="679"/>
      <c r="I5067" s="679">
        <v>1.5</v>
      </c>
      <c r="J5067" s="458">
        <f t="shared" si="96"/>
        <v>5.25</v>
      </c>
      <c r="K5067" s="107"/>
      <c r="L5067" s="11"/>
    </row>
    <row r="5068" spans="3:12" s="676" customFormat="1" x14ac:dyDescent="0.2">
      <c r="C5068" s="677"/>
      <c r="D5068" s="143" t="s">
        <v>4337</v>
      </c>
      <c r="E5068" s="66"/>
      <c r="F5068" s="705">
        <v>1</v>
      </c>
      <c r="G5068" s="619"/>
      <c r="H5068" s="679" t="s">
        <v>4338</v>
      </c>
      <c r="I5068" s="679">
        <v>2.16</v>
      </c>
      <c r="J5068" s="458">
        <f t="shared" si="96"/>
        <v>2.16</v>
      </c>
      <c r="K5068" s="107"/>
      <c r="L5068" s="11"/>
    </row>
    <row r="5069" spans="3:12" s="676" customFormat="1" x14ac:dyDescent="0.2">
      <c r="C5069" s="677"/>
      <c r="D5069" s="143" t="s">
        <v>4355</v>
      </c>
      <c r="E5069" s="66"/>
      <c r="F5069" s="705">
        <v>1</v>
      </c>
      <c r="G5069" s="619">
        <v>1.82</v>
      </c>
      <c r="H5069" s="679"/>
      <c r="I5069" s="679">
        <v>1.5</v>
      </c>
      <c r="J5069" s="458">
        <f t="shared" si="96"/>
        <v>2.73</v>
      </c>
      <c r="K5069" s="107"/>
      <c r="L5069" s="11"/>
    </row>
    <row r="5070" spans="3:12" s="676" customFormat="1" x14ac:dyDescent="0.2">
      <c r="C5070" s="677"/>
      <c r="D5070" s="143" t="s">
        <v>4337</v>
      </c>
      <c r="E5070" s="66"/>
      <c r="F5070" s="705">
        <v>1</v>
      </c>
      <c r="G5070" s="619"/>
      <c r="H5070" s="679" t="s">
        <v>4338</v>
      </c>
      <c r="I5070" s="679">
        <v>2.25</v>
      </c>
      <c r="J5070" s="458">
        <f t="shared" si="96"/>
        <v>2.25</v>
      </c>
      <c r="K5070" s="107"/>
      <c r="L5070" s="11"/>
    </row>
    <row r="5071" spans="3:12" s="676" customFormat="1" x14ac:dyDescent="0.2">
      <c r="C5071" s="677"/>
      <c r="D5071" s="143" t="s">
        <v>4367</v>
      </c>
      <c r="E5071" s="66"/>
      <c r="F5071" s="705">
        <v>1</v>
      </c>
      <c r="G5071" s="619">
        <v>2.0699999999999998</v>
      </c>
      <c r="H5071" s="679"/>
      <c r="I5071" s="679">
        <v>1.5</v>
      </c>
      <c r="J5071" s="458">
        <f t="shared" si="96"/>
        <v>3.1049999999999995</v>
      </c>
      <c r="K5071" s="107"/>
      <c r="L5071" s="11"/>
    </row>
    <row r="5072" spans="3:12" s="676" customFormat="1" x14ac:dyDescent="0.2">
      <c r="C5072" s="677"/>
      <c r="D5072" s="143"/>
      <c r="E5072" s="66"/>
      <c r="F5072" s="705"/>
      <c r="G5072" s="619"/>
      <c r="H5072" s="679"/>
      <c r="I5072" s="679"/>
      <c r="J5072" s="458"/>
      <c r="K5072" s="107"/>
      <c r="L5072" s="11"/>
    </row>
    <row r="5073" spans="3:12" s="676" customFormat="1" x14ac:dyDescent="0.2">
      <c r="C5073" s="677"/>
      <c r="D5073" s="1680" t="s">
        <v>200</v>
      </c>
      <c r="E5073" s="66"/>
      <c r="F5073" s="705"/>
      <c r="G5073" s="619"/>
      <c r="H5073" s="679"/>
      <c r="I5073" s="679"/>
      <c r="J5073" s="458"/>
      <c r="K5073" s="107"/>
      <c r="L5073" s="11"/>
    </row>
    <row r="5074" spans="3:12" s="676" customFormat="1" x14ac:dyDescent="0.2">
      <c r="C5074" s="677"/>
      <c r="D5074" s="143" t="s">
        <v>4336</v>
      </c>
      <c r="E5074" s="66"/>
      <c r="F5074" s="705">
        <v>1</v>
      </c>
      <c r="G5074" s="619">
        <v>1.29</v>
      </c>
      <c r="H5074" s="679"/>
      <c r="I5074" s="679">
        <v>1.65</v>
      </c>
      <c r="J5074" s="458">
        <f t="shared" si="96"/>
        <v>2.1284999999999998</v>
      </c>
      <c r="K5074" s="107"/>
      <c r="L5074" s="11"/>
    </row>
    <row r="5075" spans="3:12" s="676" customFormat="1" x14ac:dyDescent="0.2">
      <c r="C5075" s="677"/>
      <c r="D5075" s="143" t="s">
        <v>4337</v>
      </c>
      <c r="E5075" s="66"/>
      <c r="F5075" s="705">
        <v>1</v>
      </c>
      <c r="G5075" s="619"/>
      <c r="H5075" s="679" t="s">
        <v>4338</v>
      </c>
      <c r="I5075" s="679">
        <v>2.78</v>
      </c>
      <c r="J5075" s="458">
        <f t="shared" si="96"/>
        <v>2.78</v>
      </c>
      <c r="K5075" s="107"/>
      <c r="L5075" s="11"/>
    </row>
    <row r="5076" spans="3:12" s="676" customFormat="1" x14ac:dyDescent="0.2">
      <c r="C5076" s="677"/>
      <c r="D5076" s="143" t="s">
        <v>4339</v>
      </c>
      <c r="E5076" s="66"/>
      <c r="F5076" s="705">
        <v>1</v>
      </c>
      <c r="G5076" s="619">
        <v>3.45</v>
      </c>
      <c r="H5076" s="679"/>
      <c r="I5076" s="679">
        <v>1.5</v>
      </c>
      <c r="J5076" s="458">
        <f t="shared" si="96"/>
        <v>5.1750000000000007</v>
      </c>
      <c r="K5076" s="107"/>
      <c r="L5076" s="11"/>
    </row>
    <row r="5077" spans="3:12" s="676" customFormat="1" x14ac:dyDescent="0.2">
      <c r="C5077" s="677"/>
      <c r="D5077" s="143" t="s">
        <v>4337</v>
      </c>
      <c r="E5077" s="66"/>
      <c r="F5077" s="705">
        <v>1</v>
      </c>
      <c r="G5077" s="619"/>
      <c r="H5077" s="679" t="s">
        <v>4338</v>
      </c>
      <c r="I5077" s="679">
        <v>2.16</v>
      </c>
      <c r="J5077" s="458">
        <f t="shared" si="96"/>
        <v>2.16</v>
      </c>
      <c r="K5077" s="107"/>
      <c r="L5077" s="11"/>
    </row>
    <row r="5078" spans="3:12" s="676" customFormat="1" x14ac:dyDescent="0.2">
      <c r="C5078" s="677"/>
      <c r="D5078" s="143" t="s">
        <v>4355</v>
      </c>
      <c r="E5078" s="66"/>
      <c r="F5078" s="705">
        <v>1</v>
      </c>
      <c r="G5078" s="619">
        <v>1.68</v>
      </c>
      <c r="H5078" s="679"/>
      <c r="I5078" s="679">
        <v>1.5</v>
      </c>
      <c r="J5078" s="458">
        <f t="shared" si="96"/>
        <v>2.52</v>
      </c>
      <c r="K5078" s="107"/>
      <c r="L5078" s="11"/>
    </row>
    <row r="5079" spans="3:12" s="676" customFormat="1" x14ac:dyDescent="0.2">
      <c r="C5079" s="677"/>
      <c r="D5079" s="143" t="s">
        <v>4337</v>
      </c>
      <c r="E5079" s="66"/>
      <c r="F5079" s="705">
        <v>1</v>
      </c>
      <c r="G5079" s="619"/>
      <c r="H5079" s="679" t="s">
        <v>4338</v>
      </c>
      <c r="I5079" s="679">
        <v>2.25</v>
      </c>
      <c r="J5079" s="458">
        <f t="shared" si="96"/>
        <v>2.25</v>
      </c>
      <c r="K5079" s="107"/>
      <c r="L5079" s="11"/>
    </row>
    <row r="5080" spans="3:12" s="676" customFormat="1" x14ac:dyDescent="0.2">
      <c r="C5080" s="677"/>
      <c r="D5080" s="143" t="s">
        <v>4367</v>
      </c>
      <c r="E5080" s="66"/>
      <c r="F5080" s="705">
        <v>1</v>
      </c>
      <c r="G5080" s="619">
        <v>1.89</v>
      </c>
      <c r="H5080" s="679"/>
      <c r="I5080" s="679">
        <v>1.5</v>
      </c>
      <c r="J5080" s="458">
        <f t="shared" si="96"/>
        <v>2.835</v>
      </c>
      <c r="K5080" s="107"/>
      <c r="L5080" s="11"/>
    </row>
    <row r="5081" spans="3:12" s="676" customFormat="1" x14ac:dyDescent="0.2">
      <c r="C5081" s="677"/>
      <c r="D5081" s="143"/>
      <c r="E5081" s="66"/>
      <c r="F5081" s="705"/>
      <c r="G5081" s="619"/>
      <c r="H5081" s="679"/>
      <c r="I5081" s="679"/>
      <c r="J5081" s="458"/>
      <c r="K5081" s="107"/>
      <c r="L5081" s="11"/>
    </row>
    <row r="5082" spans="3:12" s="676" customFormat="1" x14ac:dyDescent="0.25">
      <c r="C5082" s="677"/>
      <c r="D5082" s="1679" t="s">
        <v>4368</v>
      </c>
      <c r="E5082" s="66"/>
      <c r="F5082" s="705"/>
      <c r="G5082" s="619"/>
      <c r="H5082" s="679"/>
      <c r="I5082" s="679"/>
      <c r="J5082" s="458"/>
      <c r="K5082" s="107"/>
      <c r="L5082" s="11"/>
    </row>
    <row r="5083" spans="3:12" s="676" customFormat="1" x14ac:dyDescent="0.2">
      <c r="C5083" s="677"/>
      <c r="D5083" s="690" t="s">
        <v>4369</v>
      </c>
      <c r="E5083" s="66"/>
      <c r="F5083" s="705"/>
      <c r="G5083" s="619"/>
      <c r="H5083" s="679"/>
      <c r="I5083" s="679"/>
      <c r="J5083" s="458"/>
      <c r="K5083" s="107"/>
      <c r="L5083" s="11"/>
    </row>
    <row r="5084" spans="3:12" s="676" customFormat="1" x14ac:dyDescent="0.2">
      <c r="C5084" s="677"/>
      <c r="D5084" s="1680" t="s">
        <v>169</v>
      </c>
      <c r="E5084" s="66"/>
      <c r="F5084" s="705"/>
      <c r="G5084" s="619"/>
      <c r="H5084" s="679"/>
      <c r="I5084" s="679"/>
      <c r="J5084" s="458"/>
      <c r="K5084" s="107"/>
      <c r="L5084" s="11"/>
    </row>
    <row r="5085" spans="3:12" s="676" customFormat="1" x14ac:dyDescent="0.2">
      <c r="C5085" s="677"/>
      <c r="D5085" s="143" t="s">
        <v>4336</v>
      </c>
      <c r="E5085" s="66"/>
      <c r="F5085" s="705">
        <v>1</v>
      </c>
      <c r="G5085" s="619">
        <v>4.08</v>
      </c>
      <c r="H5085" s="679"/>
      <c r="I5085" s="679">
        <v>1.8</v>
      </c>
      <c r="J5085" s="458">
        <f t="shared" si="96"/>
        <v>7.3440000000000003</v>
      </c>
      <c r="K5085" s="107"/>
      <c r="L5085" s="11"/>
    </row>
    <row r="5086" spans="3:12" s="676" customFormat="1" x14ac:dyDescent="0.2">
      <c r="C5086" s="677"/>
      <c r="D5086" s="143" t="s">
        <v>4337</v>
      </c>
      <c r="E5086" s="66"/>
      <c r="F5086" s="705">
        <v>1</v>
      </c>
      <c r="G5086" s="619"/>
      <c r="H5086" s="679" t="s">
        <v>4338</v>
      </c>
      <c r="I5086" s="679">
        <v>7.68</v>
      </c>
      <c r="J5086" s="458">
        <f t="shared" si="96"/>
        <v>7.68</v>
      </c>
      <c r="K5086" s="107"/>
      <c r="L5086" s="11"/>
    </row>
    <row r="5087" spans="3:12" s="676" customFormat="1" x14ac:dyDescent="0.2">
      <c r="C5087" s="677"/>
      <c r="D5087" s="143" t="s">
        <v>4339</v>
      </c>
      <c r="E5087" s="66"/>
      <c r="F5087" s="705">
        <v>1</v>
      </c>
      <c r="G5087" s="619">
        <v>4.28</v>
      </c>
      <c r="H5087" s="679"/>
      <c r="I5087" s="679">
        <v>1.8</v>
      </c>
      <c r="J5087" s="458">
        <f t="shared" si="96"/>
        <v>7.7040000000000006</v>
      </c>
      <c r="K5087" s="107"/>
      <c r="L5087" s="11"/>
    </row>
    <row r="5088" spans="3:12" s="676" customFormat="1" x14ac:dyDescent="0.2">
      <c r="C5088" s="677"/>
      <c r="D5088" s="143"/>
      <c r="E5088" s="66"/>
      <c r="F5088" s="705"/>
      <c r="G5088" s="619"/>
      <c r="H5088" s="679"/>
      <c r="I5088" s="679"/>
      <c r="J5088" s="458"/>
      <c r="K5088" s="107"/>
      <c r="L5088" s="11"/>
    </row>
    <row r="5089" spans="2:13" s="676" customFormat="1" x14ac:dyDescent="0.2">
      <c r="C5089" s="677"/>
      <c r="D5089" s="1680" t="s">
        <v>200</v>
      </c>
      <c r="E5089" s="66"/>
      <c r="F5089" s="705"/>
      <c r="G5089" s="619"/>
      <c r="H5089" s="679"/>
      <c r="I5089" s="679"/>
      <c r="J5089" s="458"/>
      <c r="K5089" s="107"/>
      <c r="L5089" s="11"/>
    </row>
    <row r="5090" spans="2:13" s="676" customFormat="1" x14ac:dyDescent="0.2">
      <c r="C5090" s="677"/>
      <c r="D5090" s="143" t="s">
        <v>4336</v>
      </c>
      <c r="E5090" s="66"/>
      <c r="F5090" s="705">
        <v>1</v>
      </c>
      <c r="G5090" s="619">
        <v>4.6900000000000004</v>
      </c>
      <c r="H5090" s="679"/>
      <c r="I5090" s="679">
        <v>1.8</v>
      </c>
      <c r="J5090" s="458">
        <f>PRODUCT(F5090:I5090)</f>
        <v>8.4420000000000002</v>
      </c>
      <c r="K5090" s="107"/>
      <c r="L5090" s="11"/>
    </row>
    <row r="5091" spans="2:13" s="676" customFormat="1" x14ac:dyDescent="0.2">
      <c r="C5091" s="677"/>
      <c r="D5091" s="143" t="s">
        <v>4337</v>
      </c>
      <c r="E5091" s="66"/>
      <c r="F5091" s="705">
        <v>1</v>
      </c>
      <c r="G5091" s="619"/>
      <c r="H5091" s="679" t="s">
        <v>4338</v>
      </c>
      <c r="I5091" s="679">
        <v>7.68</v>
      </c>
      <c r="J5091" s="458">
        <f>PRODUCT(F5091:I5091)</f>
        <v>7.68</v>
      </c>
      <c r="K5091" s="107"/>
      <c r="L5091" s="11"/>
    </row>
    <row r="5092" spans="2:13" s="676" customFormat="1" x14ac:dyDescent="0.2">
      <c r="C5092" s="677"/>
      <c r="D5092" s="143" t="s">
        <v>4339</v>
      </c>
      <c r="E5092" s="66"/>
      <c r="F5092" s="705">
        <v>1</v>
      </c>
      <c r="G5092" s="619">
        <v>4.28</v>
      </c>
      <c r="H5092" s="679"/>
      <c r="I5092" s="679">
        <v>1.8</v>
      </c>
      <c r="J5092" s="458">
        <f>PRODUCT(F5092:I5092)</f>
        <v>7.7040000000000006</v>
      </c>
      <c r="K5092" s="107"/>
      <c r="L5092" s="11"/>
    </row>
    <row r="5093" spans="2:13" x14ac:dyDescent="0.3">
      <c r="B5093" s="676"/>
      <c r="C5093" s="725"/>
      <c r="D5093" s="181"/>
      <c r="E5093" s="699"/>
      <c r="F5093" s="712"/>
      <c r="G5093" s="618"/>
      <c r="H5093" s="715"/>
      <c r="I5093" s="715"/>
      <c r="J5093" s="527"/>
      <c r="K5093" s="108"/>
      <c r="L5093" s="14"/>
      <c r="M5093" s="676"/>
    </row>
    <row r="5094" spans="2:13" x14ac:dyDescent="0.3">
      <c r="B5094" s="676"/>
      <c r="C5094" s="725"/>
      <c r="D5094" s="181"/>
      <c r="E5094" s="587"/>
      <c r="F5094" s="712"/>
      <c r="G5094" s="618"/>
      <c r="H5094" s="715"/>
      <c r="I5094" s="715"/>
      <c r="J5094" s="527"/>
      <c r="K5094" s="108"/>
      <c r="L5094" s="14"/>
      <c r="M5094" s="676"/>
    </row>
    <row r="5095" spans="2:13" x14ac:dyDescent="0.25">
      <c r="B5095" s="676"/>
      <c r="C5095" s="779" t="str">
        <f>RESUMEN!C30</f>
        <v>03.02.02.07</v>
      </c>
      <c r="D5095" s="780" t="str">
        <f>RESUMEN!D30</f>
        <v>SOLAQUEADO DE VIGAS</v>
      </c>
      <c r="E5095" s="781"/>
      <c r="F5095" s="781"/>
      <c r="G5095" s="781"/>
      <c r="H5095" s="781"/>
      <c r="I5095" s="781"/>
      <c r="J5095" s="781"/>
      <c r="K5095" s="781"/>
      <c r="L5095" s="782"/>
      <c r="M5095" s="676"/>
    </row>
    <row r="5096" spans="2:13" x14ac:dyDescent="0.25">
      <c r="B5096" s="676"/>
      <c r="C5096" s="684" t="s">
        <v>1</v>
      </c>
      <c r="D5096" s="691" t="s">
        <v>2</v>
      </c>
      <c r="E5096" s="691" t="s">
        <v>239</v>
      </c>
      <c r="F5096" s="706" t="s">
        <v>58</v>
      </c>
      <c r="G5096" s="713" t="s">
        <v>52</v>
      </c>
      <c r="H5096" s="713" t="s">
        <v>47</v>
      </c>
      <c r="I5096" s="713" t="s">
        <v>48</v>
      </c>
      <c r="J5096" s="713" t="s">
        <v>49</v>
      </c>
      <c r="K5096" s="93" t="s">
        <v>50</v>
      </c>
      <c r="L5096" s="721"/>
      <c r="M5096" s="676"/>
    </row>
    <row r="5097" spans="2:13" x14ac:dyDescent="0.25">
      <c r="B5097" s="676"/>
      <c r="C5097" s="688"/>
      <c r="D5097" s="697"/>
      <c r="E5097" s="202"/>
      <c r="F5097" s="709"/>
      <c r="G5097" s="707"/>
      <c r="H5097" s="717"/>
      <c r="I5097" s="707"/>
      <c r="J5097" s="717"/>
      <c r="K5097" s="145">
        <f>+SUM(J5098:J5380)</f>
        <v>2727.6880000000033</v>
      </c>
      <c r="L5097" s="722"/>
      <c r="M5097" s="676"/>
    </row>
    <row r="5098" spans="2:13" x14ac:dyDescent="0.25">
      <c r="B5098" s="676"/>
      <c r="C5098" s="689"/>
      <c r="D5098" s="698"/>
      <c r="E5098" s="64"/>
      <c r="F5098" s="711"/>
      <c r="G5098" s="714"/>
      <c r="H5098" s="620"/>
      <c r="I5098" s="620"/>
      <c r="J5098" s="527"/>
      <c r="K5098" s="127"/>
      <c r="L5098" s="13"/>
      <c r="M5098" s="676"/>
    </row>
    <row r="5099" spans="2:13" x14ac:dyDescent="0.25">
      <c r="B5099" s="676"/>
      <c r="C5099" s="733"/>
      <c r="D5099" s="734" t="s">
        <v>812</v>
      </c>
      <c r="E5099" s="64"/>
      <c r="F5099" s="64"/>
      <c r="G5099" s="64"/>
      <c r="H5099" s="64"/>
      <c r="I5099" s="64"/>
      <c r="J5099" s="527"/>
      <c r="K5099" s="64"/>
      <c r="L5099" s="371"/>
      <c r="M5099" s="676"/>
    </row>
    <row r="5100" spans="2:13" x14ac:dyDescent="0.25">
      <c r="B5100" s="676"/>
      <c r="C5100" s="733"/>
      <c r="D5100" s="735" t="s">
        <v>2988</v>
      </c>
      <c r="E5100" s="64"/>
      <c r="F5100" s="736"/>
      <c r="G5100" s="619"/>
      <c r="H5100" s="588"/>
      <c r="I5100" s="588"/>
      <c r="J5100" s="527"/>
      <c r="K5100" s="64"/>
      <c r="L5100" s="371"/>
      <c r="M5100" s="676"/>
    </row>
    <row r="5101" spans="2:13" x14ac:dyDescent="0.25">
      <c r="B5101" s="676"/>
      <c r="C5101" s="733"/>
      <c r="D5101" s="735" t="s">
        <v>2989</v>
      </c>
      <c r="E5101" s="64"/>
      <c r="F5101" s="736"/>
      <c r="G5101" s="619"/>
      <c r="H5101" s="588"/>
      <c r="I5101" s="588"/>
      <c r="J5101" s="527"/>
      <c r="K5101" s="64"/>
      <c r="L5101" s="371"/>
      <c r="M5101" s="676"/>
    </row>
    <row r="5102" spans="2:13" x14ac:dyDescent="0.3">
      <c r="B5102" s="676"/>
      <c r="C5102" s="733"/>
      <c r="D5102" s="696" t="s">
        <v>2990</v>
      </c>
      <c r="E5102" s="64"/>
      <c r="F5102" s="737">
        <v>1</v>
      </c>
      <c r="G5102" s="619">
        <v>8.35</v>
      </c>
      <c r="H5102" s="64" t="s">
        <v>2991</v>
      </c>
      <c r="I5102" s="588">
        <v>1.7</v>
      </c>
      <c r="J5102" s="527">
        <f t="shared" ref="J5102:J5108" si="97">PRODUCT(F5102:I5102)</f>
        <v>14.194999999999999</v>
      </c>
      <c r="K5102" s="64"/>
      <c r="L5102" s="371"/>
      <c r="M5102" s="676"/>
    </row>
    <row r="5103" spans="2:13" x14ac:dyDescent="0.3">
      <c r="B5103" s="676"/>
      <c r="C5103" s="733"/>
      <c r="D5103" s="696" t="s">
        <v>2992</v>
      </c>
      <c r="E5103" s="64"/>
      <c r="F5103" s="737">
        <v>1</v>
      </c>
      <c r="G5103" s="619">
        <v>6.8</v>
      </c>
      <c r="H5103" s="64" t="s">
        <v>2991</v>
      </c>
      <c r="I5103" s="588">
        <v>1.7</v>
      </c>
      <c r="J5103" s="527">
        <f t="shared" si="97"/>
        <v>11.559999999999999</v>
      </c>
      <c r="K5103" s="64"/>
      <c r="L5103" s="371"/>
      <c r="M5103" s="676"/>
    </row>
    <row r="5104" spans="2:13" x14ac:dyDescent="0.3">
      <c r="B5104" s="676"/>
      <c r="C5104" s="733"/>
      <c r="D5104" s="696" t="s">
        <v>2993</v>
      </c>
      <c r="E5104" s="64"/>
      <c r="F5104" s="737">
        <v>1</v>
      </c>
      <c r="G5104" s="619">
        <v>6.85</v>
      </c>
      <c r="H5104" s="64" t="s">
        <v>2991</v>
      </c>
      <c r="I5104" s="588">
        <v>1.7</v>
      </c>
      <c r="J5104" s="527">
        <f t="shared" si="97"/>
        <v>11.645</v>
      </c>
      <c r="K5104" s="64"/>
      <c r="L5104" s="371"/>
      <c r="M5104" s="676"/>
    </row>
    <row r="5105" spans="2:13" x14ac:dyDescent="0.3">
      <c r="B5105" s="676"/>
      <c r="C5105" s="733"/>
      <c r="D5105" s="696" t="s">
        <v>2994</v>
      </c>
      <c r="E5105" s="64"/>
      <c r="F5105" s="737">
        <v>1</v>
      </c>
      <c r="G5105" s="619">
        <v>6.9</v>
      </c>
      <c r="H5105" s="64" t="s">
        <v>2991</v>
      </c>
      <c r="I5105" s="588">
        <v>1.7</v>
      </c>
      <c r="J5105" s="527">
        <f t="shared" si="97"/>
        <v>11.73</v>
      </c>
      <c r="K5105" s="64"/>
      <c r="L5105" s="371"/>
      <c r="M5105" s="676"/>
    </row>
    <row r="5106" spans="2:13" x14ac:dyDescent="0.3">
      <c r="B5106" s="676"/>
      <c r="C5106" s="733"/>
      <c r="D5106" s="696" t="s">
        <v>2995</v>
      </c>
      <c r="E5106" s="64"/>
      <c r="F5106" s="737">
        <v>1</v>
      </c>
      <c r="G5106" s="619">
        <v>7.1</v>
      </c>
      <c r="H5106" s="64" t="s">
        <v>2991</v>
      </c>
      <c r="I5106" s="588">
        <v>1.7</v>
      </c>
      <c r="J5106" s="527">
        <f t="shared" si="97"/>
        <v>12.069999999999999</v>
      </c>
      <c r="K5106" s="64"/>
      <c r="L5106" s="371"/>
      <c r="M5106" s="676"/>
    </row>
    <row r="5107" spans="2:13" x14ac:dyDescent="0.3">
      <c r="B5107" s="676"/>
      <c r="C5107" s="733"/>
      <c r="D5107" s="696" t="s">
        <v>2996</v>
      </c>
      <c r="E5107" s="64"/>
      <c r="F5107" s="737">
        <v>1</v>
      </c>
      <c r="G5107" s="619">
        <v>7.1</v>
      </c>
      <c r="H5107" s="64" t="s">
        <v>2991</v>
      </c>
      <c r="I5107" s="588">
        <v>1.7</v>
      </c>
      <c r="J5107" s="527">
        <f t="shared" si="97"/>
        <v>12.069999999999999</v>
      </c>
      <c r="K5107" s="64"/>
      <c r="L5107" s="371"/>
      <c r="M5107" s="676"/>
    </row>
    <row r="5108" spans="2:13" x14ac:dyDescent="0.3">
      <c r="B5108" s="676"/>
      <c r="C5108" s="733"/>
      <c r="D5108" s="696" t="s">
        <v>2997</v>
      </c>
      <c r="E5108" s="64"/>
      <c r="F5108" s="737">
        <v>1</v>
      </c>
      <c r="G5108" s="619">
        <v>4.5</v>
      </c>
      <c r="H5108" s="64" t="s">
        <v>2991</v>
      </c>
      <c r="I5108" s="588">
        <v>1.7</v>
      </c>
      <c r="J5108" s="527">
        <f t="shared" si="97"/>
        <v>7.6499999999999995</v>
      </c>
      <c r="K5108" s="64"/>
      <c r="L5108" s="371"/>
      <c r="M5108" s="676"/>
    </row>
    <row r="5109" spans="2:13" x14ac:dyDescent="0.25">
      <c r="B5109" s="676"/>
      <c r="C5109" s="733"/>
      <c r="D5109" s="735" t="s">
        <v>2998</v>
      </c>
      <c r="E5109" s="64"/>
      <c r="F5109" s="736"/>
      <c r="G5109" s="619"/>
      <c r="H5109" s="64"/>
      <c r="I5109" s="588"/>
      <c r="J5109" s="527"/>
      <c r="K5109" s="64"/>
      <c r="L5109" s="371"/>
      <c r="M5109" s="676"/>
    </row>
    <row r="5110" spans="2:13" x14ac:dyDescent="0.3">
      <c r="B5110" s="676"/>
      <c r="C5110" s="733"/>
      <c r="D5110" s="696" t="s">
        <v>2999</v>
      </c>
      <c r="E5110" s="64"/>
      <c r="F5110" s="737">
        <v>1</v>
      </c>
      <c r="G5110" s="619">
        <v>3.1</v>
      </c>
      <c r="H5110" s="64" t="s">
        <v>2991</v>
      </c>
      <c r="I5110" s="588">
        <v>1.7</v>
      </c>
      <c r="J5110" s="527">
        <f>PRODUCT(F5110:I5110)</f>
        <v>5.27</v>
      </c>
      <c r="K5110" s="64"/>
      <c r="L5110" s="371"/>
      <c r="M5110" s="676"/>
    </row>
    <row r="5111" spans="2:13" x14ac:dyDescent="0.3">
      <c r="B5111" s="676"/>
      <c r="C5111" s="733"/>
      <c r="D5111" s="696" t="s">
        <v>3000</v>
      </c>
      <c r="E5111" s="64"/>
      <c r="F5111" s="737">
        <v>1</v>
      </c>
      <c r="G5111" s="619">
        <v>9.35</v>
      </c>
      <c r="H5111" s="64" t="s">
        <v>2991</v>
      </c>
      <c r="I5111" s="588">
        <v>1.7</v>
      </c>
      <c r="J5111" s="527">
        <f>PRODUCT(F5111:I5111)</f>
        <v>15.895</v>
      </c>
      <c r="K5111" s="64"/>
      <c r="L5111" s="371"/>
      <c r="M5111" s="676"/>
    </row>
    <row r="5112" spans="2:13" x14ac:dyDescent="0.3">
      <c r="B5112" s="676"/>
      <c r="C5112" s="733"/>
      <c r="D5112" s="696" t="s">
        <v>3001</v>
      </c>
      <c r="E5112" s="64"/>
      <c r="F5112" s="737">
        <v>1</v>
      </c>
      <c r="G5112" s="619">
        <v>6.9</v>
      </c>
      <c r="H5112" s="64" t="s">
        <v>2991</v>
      </c>
      <c r="I5112" s="588">
        <v>1.7</v>
      </c>
      <c r="J5112" s="527">
        <f>PRODUCT(F5112:I5112)</f>
        <v>11.73</v>
      </c>
      <c r="K5112" s="64"/>
      <c r="L5112" s="371"/>
      <c r="M5112" s="676"/>
    </row>
    <row r="5113" spans="2:13" x14ac:dyDescent="0.3">
      <c r="B5113" s="676"/>
      <c r="C5113" s="733"/>
      <c r="D5113" s="696" t="s">
        <v>2990</v>
      </c>
      <c r="E5113" s="64"/>
      <c r="F5113" s="737">
        <v>1</v>
      </c>
      <c r="G5113" s="619">
        <v>8.35</v>
      </c>
      <c r="H5113" s="64" t="s">
        <v>2991</v>
      </c>
      <c r="I5113" s="588">
        <v>1.6</v>
      </c>
      <c r="J5113" s="527">
        <f t="shared" ref="J5113:J5176" si="98">PRODUCT(F5113:I5113)</f>
        <v>13.36</v>
      </c>
      <c r="K5113" s="64"/>
      <c r="L5113" s="371"/>
      <c r="M5113" s="676"/>
    </row>
    <row r="5114" spans="2:13" x14ac:dyDescent="0.3">
      <c r="B5114" s="676"/>
      <c r="C5114" s="733"/>
      <c r="D5114" s="696" t="s">
        <v>2992</v>
      </c>
      <c r="E5114" s="64"/>
      <c r="F5114" s="737">
        <v>1</v>
      </c>
      <c r="G5114" s="619">
        <v>6.8</v>
      </c>
      <c r="H5114" s="64" t="s">
        <v>2991</v>
      </c>
      <c r="I5114" s="588">
        <v>1.6</v>
      </c>
      <c r="J5114" s="527">
        <f t="shared" si="98"/>
        <v>10.88</v>
      </c>
      <c r="K5114" s="64"/>
      <c r="L5114" s="371"/>
      <c r="M5114" s="676"/>
    </row>
    <row r="5115" spans="2:13" x14ac:dyDescent="0.3">
      <c r="B5115" s="676"/>
      <c r="C5115" s="733"/>
      <c r="D5115" s="696" t="s">
        <v>2993</v>
      </c>
      <c r="E5115" s="64"/>
      <c r="F5115" s="737">
        <v>1</v>
      </c>
      <c r="G5115" s="619">
        <v>6.85</v>
      </c>
      <c r="H5115" s="64" t="s">
        <v>2991</v>
      </c>
      <c r="I5115" s="588">
        <v>1.6</v>
      </c>
      <c r="J5115" s="527">
        <f t="shared" si="98"/>
        <v>10.96</v>
      </c>
      <c r="K5115" s="64"/>
      <c r="L5115" s="371"/>
      <c r="M5115" s="676"/>
    </row>
    <row r="5116" spans="2:13" x14ac:dyDescent="0.3">
      <c r="B5116" s="676"/>
      <c r="C5116" s="733"/>
      <c r="D5116" s="696" t="s">
        <v>2994</v>
      </c>
      <c r="E5116" s="64"/>
      <c r="F5116" s="737">
        <v>1</v>
      </c>
      <c r="G5116" s="619">
        <v>6.9</v>
      </c>
      <c r="H5116" s="64" t="s">
        <v>2991</v>
      </c>
      <c r="I5116" s="588">
        <v>1.6</v>
      </c>
      <c r="J5116" s="527">
        <f t="shared" si="98"/>
        <v>11.040000000000001</v>
      </c>
      <c r="K5116" s="64"/>
      <c r="L5116" s="371"/>
      <c r="M5116" s="676"/>
    </row>
    <row r="5117" spans="2:13" x14ac:dyDescent="0.3">
      <c r="B5117" s="676"/>
      <c r="C5117" s="733"/>
      <c r="D5117" s="696" t="s">
        <v>2995</v>
      </c>
      <c r="E5117" s="64"/>
      <c r="F5117" s="737">
        <v>1</v>
      </c>
      <c r="G5117" s="619">
        <v>6.85</v>
      </c>
      <c r="H5117" s="64" t="s">
        <v>2991</v>
      </c>
      <c r="I5117" s="588">
        <v>1.6</v>
      </c>
      <c r="J5117" s="527">
        <f t="shared" si="98"/>
        <v>10.96</v>
      </c>
      <c r="K5117" s="64"/>
      <c r="L5117" s="371"/>
      <c r="M5117" s="676"/>
    </row>
    <row r="5118" spans="2:13" x14ac:dyDescent="0.3">
      <c r="B5118" s="676"/>
      <c r="C5118" s="733"/>
      <c r="D5118" s="696" t="s">
        <v>2996</v>
      </c>
      <c r="E5118" s="64"/>
      <c r="F5118" s="737">
        <v>1</v>
      </c>
      <c r="G5118" s="619">
        <v>6.85</v>
      </c>
      <c r="H5118" s="64" t="s">
        <v>2991</v>
      </c>
      <c r="I5118" s="588">
        <v>1.6</v>
      </c>
      <c r="J5118" s="527">
        <f t="shared" si="98"/>
        <v>10.96</v>
      </c>
      <c r="K5118" s="64"/>
      <c r="L5118" s="371"/>
      <c r="M5118" s="676"/>
    </row>
    <row r="5119" spans="2:13" x14ac:dyDescent="0.3">
      <c r="B5119" s="676"/>
      <c r="C5119" s="733"/>
      <c r="D5119" s="696" t="s">
        <v>2997</v>
      </c>
      <c r="E5119" s="64"/>
      <c r="F5119" s="737">
        <v>1</v>
      </c>
      <c r="G5119" s="619">
        <v>6.85</v>
      </c>
      <c r="H5119" s="64" t="s">
        <v>2991</v>
      </c>
      <c r="I5119" s="588">
        <v>1.6</v>
      </c>
      <c r="J5119" s="527">
        <f t="shared" si="98"/>
        <v>10.96</v>
      </c>
      <c r="K5119" s="64"/>
      <c r="L5119" s="371"/>
      <c r="M5119" s="676"/>
    </row>
    <row r="5120" spans="2:13" x14ac:dyDescent="0.25">
      <c r="B5120" s="676"/>
      <c r="C5120" s="733"/>
      <c r="D5120" s="735" t="s">
        <v>3002</v>
      </c>
      <c r="E5120" s="736"/>
      <c r="F5120" s="619"/>
      <c r="G5120" s="64"/>
      <c r="H5120" s="64"/>
      <c r="I5120" s="588"/>
      <c r="J5120" s="527"/>
      <c r="K5120" s="64"/>
      <c r="L5120" s="371"/>
      <c r="M5120" s="676"/>
    </row>
    <row r="5121" spans="2:13" x14ac:dyDescent="0.3">
      <c r="B5121" s="676"/>
      <c r="C5121" s="733"/>
      <c r="D5121" s="696" t="s">
        <v>2999</v>
      </c>
      <c r="E5121" s="64"/>
      <c r="F5121" s="737">
        <v>1</v>
      </c>
      <c r="G5121" s="619">
        <v>6.8</v>
      </c>
      <c r="H5121" s="64" t="s">
        <v>2991</v>
      </c>
      <c r="I5121" s="588">
        <v>1.6</v>
      </c>
      <c r="J5121" s="527">
        <f t="shared" si="98"/>
        <v>10.88</v>
      </c>
      <c r="K5121" s="64"/>
      <c r="L5121" s="371"/>
      <c r="M5121" s="676"/>
    </row>
    <row r="5122" spans="2:13" x14ac:dyDescent="0.3">
      <c r="B5122" s="676"/>
      <c r="C5122" s="733"/>
      <c r="D5122" s="696" t="s">
        <v>3000</v>
      </c>
      <c r="E5122" s="64"/>
      <c r="F5122" s="737">
        <v>1</v>
      </c>
      <c r="G5122" s="619">
        <v>9.35</v>
      </c>
      <c r="H5122" s="64" t="s">
        <v>2991</v>
      </c>
      <c r="I5122" s="588">
        <v>1.6</v>
      </c>
      <c r="J5122" s="527">
        <f t="shared" si="98"/>
        <v>14.96</v>
      </c>
      <c r="K5122" s="64"/>
      <c r="L5122" s="371"/>
      <c r="M5122" s="676"/>
    </row>
    <row r="5123" spans="2:13" x14ac:dyDescent="0.3">
      <c r="B5123" s="676"/>
      <c r="C5123" s="733"/>
      <c r="D5123" s="696" t="s">
        <v>3001</v>
      </c>
      <c r="E5123" s="64"/>
      <c r="F5123" s="737">
        <v>1</v>
      </c>
      <c r="G5123" s="619">
        <v>6.9</v>
      </c>
      <c r="H5123" s="64" t="s">
        <v>2991</v>
      </c>
      <c r="I5123" s="588">
        <v>1.6</v>
      </c>
      <c r="J5123" s="527">
        <f t="shared" si="98"/>
        <v>11.040000000000001</v>
      </c>
      <c r="K5123" s="64"/>
      <c r="L5123" s="371"/>
      <c r="M5123" s="676"/>
    </row>
    <row r="5124" spans="2:13" x14ac:dyDescent="0.3">
      <c r="B5124" s="676"/>
      <c r="C5124" s="733"/>
      <c r="D5124" s="696" t="s">
        <v>2990</v>
      </c>
      <c r="E5124" s="64"/>
      <c r="F5124" s="737">
        <v>1</v>
      </c>
      <c r="G5124" s="619">
        <v>8.35</v>
      </c>
      <c r="H5124" s="64" t="s">
        <v>2991</v>
      </c>
      <c r="I5124" s="588">
        <v>1.6</v>
      </c>
      <c r="J5124" s="527">
        <f t="shared" si="98"/>
        <v>13.36</v>
      </c>
      <c r="K5124" s="64"/>
      <c r="L5124" s="371"/>
      <c r="M5124" s="676"/>
    </row>
    <row r="5125" spans="2:13" x14ac:dyDescent="0.3">
      <c r="B5125" s="676"/>
      <c r="C5125" s="733"/>
      <c r="D5125" s="696" t="s">
        <v>2992</v>
      </c>
      <c r="E5125" s="64"/>
      <c r="F5125" s="737">
        <v>1</v>
      </c>
      <c r="G5125" s="619">
        <v>6.8</v>
      </c>
      <c r="H5125" s="64" t="s">
        <v>2991</v>
      </c>
      <c r="I5125" s="588">
        <v>1.6</v>
      </c>
      <c r="J5125" s="527">
        <f t="shared" si="98"/>
        <v>10.88</v>
      </c>
      <c r="K5125" s="64"/>
      <c r="L5125" s="371"/>
      <c r="M5125" s="676"/>
    </row>
    <row r="5126" spans="2:13" x14ac:dyDescent="0.3">
      <c r="B5126" s="676"/>
      <c r="C5126" s="733"/>
      <c r="D5126" s="696" t="s">
        <v>2993</v>
      </c>
      <c r="E5126" s="64"/>
      <c r="F5126" s="737">
        <v>1</v>
      </c>
      <c r="G5126" s="619">
        <v>6.85</v>
      </c>
      <c r="H5126" s="64" t="s">
        <v>2991</v>
      </c>
      <c r="I5126" s="588">
        <v>1.6</v>
      </c>
      <c r="J5126" s="527">
        <f t="shared" si="98"/>
        <v>10.96</v>
      </c>
      <c r="K5126" s="64"/>
      <c r="L5126" s="371"/>
      <c r="M5126" s="676"/>
    </row>
    <row r="5127" spans="2:13" x14ac:dyDescent="0.3">
      <c r="B5127" s="676"/>
      <c r="C5127" s="733"/>
      <c r="D5127" s="696" t="s">
        <v>2994</v>
      </c>
      <c r="E5127" s="64"/>
      <c r="F5127" s="737">
        <v>1</v>
      </c>
      <c r="G5127" s="619">
        <v>6.9</v>
      </c>
      <c r="H5127" s="64" t="s">
        <v>2991</v>
      </c>
      <c r="I5127" s="588">
        <v>1.6</v>
      </c>
      <c r="J5127" s="527">
        <f t="shared" si="98"/>
        <v>11.040000000000001</v>
      </c>
      <c r="K5127" s="64"/>
      <c r="L5127" s="371"/>
      <c r="M5127" s="676"/>
    </row>
    <row r="5128" spans="2:13" x14ac:dyDescent="0.3">
      <c r="B5128" s="676"/>
      <c r="C5128" s="733"/>
      <c r="D5128" s="696" t="s">
        <v>2995</v>
      </c>
      <c r="E5128" s="64"/>
      <c r="F5128" s="737">
        <v>1</v>
      </c>
      <c r="G5128" s="619">
        <v>6.85</v>
      </c>
      <c r="H5128" s="64" t="s">
        <v>2991</v>
      </c>
      <c r="I5128" s="588">
        <v>1.6</v>
      </c>
      <c r="J5128" s="527">
        <f t="shared" si="98"/>
        <v>10.96</v>
      </c>
      <c r="K5128" s="139"/>
      <c r="L5128" s="371"/>
      <c r="M5128" s="676"/>
    </row>
    <row r="5129" spans="2:13" x14ac:dyDescent="0.3">
      <c r="B5129" s="676"/>
      <c r="C5129" s="733"/>
      <c r="D5129" s="696" t="s">
        <v>2996</v>
      </c>
      <c r="E5129" s="64"/>
      <c r="F5129" s="737">
        <v>1</v>
      </c>
      <c r="G5129" s="619">
        <v>6.85</v>
      </c>
      <c r="H5129" s="64" t="s">
        <v>2991</v>
      </c>
      <c r="I5129" s="588">
        <v>1.6</v>
      </c>
      <c r="J5129" s="527">
        <f t="shared" si="98"/>
        <v>10.96</v>
      </c>
      <c r="K5129" s="139"/>
      <c r="L5129" s="371"/>
      <c r="M5129" s="676"/>
    </row>
    <row r="5130" spans="2:13" x14ac:dyDescent="0.3">
      <c r="B5130" s="676"/>
      <c r="C5130" s="733"/>
      <c r="D5130" s="696" t="s">
        <v>2997</v>
      </c>
      <c r="E5130" s="64"/>
      <c r="F5130" s="737">
        <v>1</v>
      </c>
      <c r="G5130" s="619">
        <v>6.85</v>
      </c>
      <c r="H5130" s="64" t="s">
        <v>2991</v>
      </c>
      <c r="I5130" s="588">
        <v>1.6</v>
      </c>
      <c r="J5130" s="527">
        <f t="shared" si="98"/>
        <v>10.96</v>
      </c>
      <c r="K5130" s="139"/>
      <c r="L5130" s="371"/>
      <c r="M5130" s="676"/>
    </row>
    <row r="5131" spans="2:13" x14ac:dyDescent="0.3">
      <c r="B5131" s="676"/>
      <c r="C5131" s="733"/>
      <c r="D5131" s="696" t="s">
        <v>3003</v>
      </c>
      <c r="E5131" s="64"/>
      <c r="F5131" s="737">
        <v>1</v>
      </c>
      <c r="G5131" s="619">
        <v>4.3499999999999996</v>
      </c>
      <c r="H5131" s="64" t="s">
        <v>2991</v>
      </c>
      <c r="I5131" s="588">
        <v>1.6</v>
      </c>
      <c r="J5131" s="527">
        <f t="shared" si="98"/>
        <v>6.96</v>
      </c>
      <c r="K5131" s="139"/>
      <c r="L5131" s="371"/>
      <c r="M5131" s="676"/>
    </row>
    <row r="5132" spans="2:13" x14ac:dyDescent="0.25">
      <c r="B5132" s="676"/>
      <c r="C5132" s="733"/>
      <c r="D5132" s="735" t="s">
        <v>3004</v>
      </c>
      <c r="E5132" s="64"/>
      <c r="F5132" s="736"/>
      <c r="G5132" s="619"/>
      <c r="H5132" s="64"/>
      <c r="I5132" s="588"/>
      <c r="J5132" s="527"/>
      <c r="K5132" s="139"/>
      <c r="L5132" s="371"/>
      <c r="M5132" s="676"/>
    </row>
    <row r="5133" spans="2:13" x14ac:dyDescent="0.3">
      <c r="B5133" s="676"/>
      <c r="C5133" s="733"/>
      <c r="D5133" s="696" t="s">
        <v>2999</v>
      </c>
      <c r="E5133" s="64"/>
      <c r="F5133" s="737">
        <v>1</v>
      </c>
      <c r="G5133" s="619">
        <v>6.8</v>
      </c>
      <c r="H5133" s="64" t="s">
        <v>2991</v>
      </c>
      <c r="I5133" s="588">
        <v>1.6</v>
      </c>
      <c r="J5133" s="527">
        <f t="shared" si="98"/>
        <v>10.88</v>
      </c>
      <c r="K5133" s="139"/>
      <c r="L5133" s="371"/>
      <c r="M5133" s="676"/>
    </row>
    <row r="5134" spans="2:13" x14ac:dyDescent="0.3">
      <c r="B5134" s="676"/>
      <c r="C5134" s="733"/>
      <c r="D5134" s="696" t="s">
        <v>3000</v>
      </c>
      <c r="E5134" s="64"/>
      <c r="F5134" s="737">
        <v>1</v>
      </c>
      <c r="G5134" s="619">
        <v>9.35</v>
      </c>
      <c r="H5134" s="64" t="s">
        <v>2991</v>
      </c>
      <c r="I5134" s="588">
        <v>1.6</v>
      </c>
      <c r="J5134" s="527">
        <f t="shared" si="98"/>
        <v>14.96</v>
      </c>
      <c r="K5134" s="139"/>
      <c r="L5134" s="371"/>
      <c r="M5134" s="676"/>
    </row>
    <row r="5135" spans="2:13" x14ac:dyDescent="0.3">
      <c r="B5135" s="676"/>
      <c r="C5135" s="733"/>
      <c r="D5135" s="696" t="s">
        <v>3001</v>
      </c>
      <c r="E5135" s="64"/>
      <c r="F5135" s="737">
        <v>1</v>
      </c>
      <c r="G5135" s="619">
        <v>6.9</v>
      </c>
      <c r="H5135" s="64" t="s">
        <v>2991</v>
      </c>
      <c r="I5135" s="588">
        <v>1.6</v>
      </c>
      <c r="J5135" s="527">
        <f t="shared" si="98"/>
        <v>11.040000000000001</v>
      </c>
      <c r="K5135" s="139"/>
      <c r="L5135" s="371"/>
      <c r="M5135" s="676"/>
    </row>
    <row r="5136" spans="2:13" x14ac:dyDescent="0.3">
      <c r="B5136" s="676"/>
      <c r="C5136" s="733"/>
      <c r="D5136" s="696" t="s">
        <v>2990</v>
      </c>
      <c r="E5136" s="64"/>
      <c r="F5136" s="737">
        <v>1</v>
      </c>
      <c r="G5136" s="619">
        <v>8.35</v>
      </c>
      <c r="H5136" s="64" t="s">
        <v>2991</v>
      </c>
      <c r="I5136" s="588">
        <v>1.6</v>
      </c>
      <c r="J5136" s="527">
        <f t="shared" si="98"/>
        <v>13.36</v>
      </c>
      <c r="K5136" s="139"/>
      <c r="L5136" s="371"/>
      <c r="M5136" s="676"/>
    </row>
    <row r="5137" spans="2:13" x14ac:dyDescent="0.3">
      <c r="B5137" s="676"/>
      <c r="C5137" s="733"/>
      <c r="D5137" s="696" t="s">
        <v>2992</v>
      </c>
      <c r="E5137" s="64"/>
      <c r="F5137" s="737">
        <v>1</v>
      </c>
      <c r="G5137" s="619">
        <v>6.8</v>
      </c>
      <c r="H5137" s="64" t="s">
        <v>2991</v>
      </c>
      <c r="I5137" s="588">
        <v>1.6</v>
      </c>
      <c r="J5137" s="527">
        <f t="shared" si="98"/>
        <v>10.88</v>
      </c>
      <c r="K5137" s="139"/>
      <c r="L5137" s="371"/>
      <c r="M5137" s="676"/>
    </row>
    <row r="5138" spans="2:13" x14ac:dyDescent="0.3">
      <c r="B5138" s="676"/>
      <c r="C5138" s="733"/>
      <c r="D5138" s="696" t="s">
        <v>2993</v>
      </c>
      <c r="E5138" s="64"/>
      <c r="F5138" s="737">
        <v>1</v>
      </c>
      <c r="G5138" s="619">
        <v>6.85</v>
      </c>
      <c r="H5138" s="64" t="s">
        <v>2991</v>
      </c>
      <c r="I5138" s="588">
        <v>1.6</v>
      </c>
      <c r="J5138" s="527">
        <f t="shared" si="98"/>
        <v>10.96</v>
      </c>
      <c r="K5138" s="139"/>
      <c r="L5138" s="371"/>
      <c r="M5138" s="676"/>
    </row>
    <row r="5139" spans="2:13" x14ac:dyDescent="0.3">
      <c r="B5139" s="676"/>
      <c r="C5139" s="733"/>
      <c r="D5139" s="696" t="s">
        <v>2994</v>
      </c>
      <c r="E5139" s="64"/>
      <c r="F5139" s="737">
        <v>1</v>
      </c>
      <c r="G5139" s="619">
        <v>6.9</v>
      </c>
      <c r="H5139" s="64" t="s">
        <v>2991</v>
      </c>
      <c r="I5139" s="588">
        <v>1.6</v>
      </c>
      <c r="J5139" s="527">
        <f t="shared" si="98"/>
        <v>11.040000000000001</v>
      </c>
      <c r="K5139" s="139"/>
      <c r="L5139" s="371"/>
      <c r="M5139" s="676"/>
    </row>
    <row r="5140" spans="2:13" x14ac:dyDescent="0.3">
      <c r="B5140" s="676"/>
      <c r="C5140" s="733"/>
      <c r="D5140" s="696" t="s">
        <v>2995</v>
      </c>
      <c r="E5140" s="64"/>
      <c r="F5140" s="737">
        <v>1</v>
      </c>
      <c r="G5140" s="619">
        <v>6.85</v>
      </c>
      <c r="H5140" s="64" t="s">
        <v>2991</v>
      </c>
      <c r="I5140" s="588">
        <v>1.6</v>
      </c>
      <c r="J5140" s="527">
        <f t="shared" si="98"/>
        <v>10.96</v>
      </c>
      <c r="K5140" s="139"/>
      <c r="L5140" s="371"/>
      <c r="M5140" s="676"/>
    </row>
    <row r="5141" spans="2:13" x14ac:dyDescent="0.3">
      <c r="B5141" s="676"/>
      <c r="C5141" s="733"/>
      <c r="D5141" s="696" t="s">
        <v>2996</v>
      </c>
      <c r="E5141" s="64"/>
      <c r="F5141" s="737">
        <v>1</v>
      </c>
      <c r="G5141" s="619">
        <v>6.85</v>
      </c>
      <c r="H5141" s="64" t="s">
        <v>2991</v>
      </c>
      <c r="I5141" s="588">
        <v>1.6</v>
      </c>
      <c r="J5141" s="527">
        <f t="shared" si="98"/>
        <v>10.96</v>
      </c>
      <c r="K5141" s="139"/>
      <c r="L5141" s="371"/>
      <c r="M5141" s="676"/>
    </row>
    <row r="5142" spans="2:13" x14ac:dyDescent="0.3">
      <c r="B5142" s="676"/>
      <c r="C5142" s="725"/>
      <c r="D5142" s="696" t="s">
        <v>2997</v>
      </c>
      <c r="E5142" s="738"/>
      <c r="F5142" s="737">
        <v>1</v>
      </c>
      <c r="G5142" s="619">
        <v>6.85</v>
      </c>
      <c r="H5142" s="64" t="s">
        <v>2991</v>
      </c>
      <c r="I5142" s="588">
        <v>1.6</v>
      </c>
      <c r="J5142" s="527">
        <f t="shared" si="98"/>
        <v>10.96</v>
      </c>
      <c r="K5142" s="108"/>
      <c r="L5142" s="14"/>
      <c r="M5142" s="676"/>
    </row>
    <row r="5143" spans="2:13" x14ac:dyDescent="0.3">
      <c r="B5143" s="676"/>
      <c r="C5143" s="725"/>
      <c r="D5143" s="696" t="s">
        <v>3003</v>
      </c>
      <c r="E5143" s="738"/>
      <c r="F5143" s="737">
        <v>1</v>
      </c>
      <c r="G5143" s="619">
        <v>4.3499999999999996</v>
      </c>
      <c r="H5143" s="64" t="s">
        <v>2991</v>
      </c>
      <c r="I5143" s="588">
        <v>1.6</v>
      </c>
      <c r="J5143" s="527">
        <f t="shared" si="98"/>
        <v>6.96</v>
      </c>
      <c r="K5143" s="108"/>
      <c r="L5143" s="14"/>
      <c r="M5143" s="676"/>
    </row>
    <row r="5144" spans="2:13" x14ac:dyDescent="0.25">
      <c r="B5144" s="676"/>
      <c r="C5144" s="725"/>
      <c r="D5144" s="735" t="s">
        <v>3005</v>
      </c>
      <c r="E5144" s="738"/>
      <c r="F5144" s="736"/>
      <c r="G5144" s="619"/>
      <c r="H5144" s="64"/>
      <c r="I5144" s="588"/>
      <c r="J5144" s="527"/>
      <c r="K5144" s="108"/>
      <c r="L5144" s="14"/>
      <c r="M5144" s="676"/>
    </row>
    <row r="5145" spans="2:13" x14ac:dyDescent="0.3">
      <c r="B5145" s="676"/>
      <c r="C5145" s="725"/>
      <c r="D5145" s="696" t="s">
        <v>2999</v>
      </c>
      <c r="E5145" s="738"/>
      <c r="F5145" s="737">
        <v>1</v>
      </c>
      <c r="G5145" s="619">
        <v>6.8</v>
      </c>
      <c r="H5145" s="64" t="s">
        <v>2991</v>
      </c>
      <c r="I5145" s="588">
        <v>1.6</v>
      </c>
      <c r="J5145" s="527">
        <f t="shared" si="98"/>
        <v>10.88</v>
      </c>
      <c r="K5145" s="108"/>
      <c r="L5145" s="14"/>
      <c r="M5145" s="676"/>
    </row>
    <row r="5146" spans="2:13" x14ac:dyDescent="0.3">
      <c r="B5146" s="676"/>
      <c r="C5146" s="725"/>
      <c r="D5146" s="696" t="s">
        <v>3000</v>
      </c>
      <c r="E5146" s="738"/>
      <c r="F5146" s="737">
        <v>1</v>
      </c>
      <c r="G5146" s="619">
        <v>9.35</v>
      </c>
      <c r="H5146" s="64" t="s">
        <v>2991</v>
      </c>
      <c r="I5146" s="588">
        <v>1.6</v>
      </c>
      <c r="J5146" s="527">
        <f t="shared" si="98"/>
        <v>14.96</v>
      </c>
      <c r="K5146" s="108"/>
      <c r="L5146" s="14"/>
      <c r="M5146" s="676"/>
    </row>
    <row r="5147" spans="2:13" x14ac:dyDescent="0.3">
      <c r="B5147" s="676"/>
      <c r="C5147" s="725"/>
      <c r="D5147" s="696" t="s">
        <v>3001</v>
      </c>
      <c r="E5147" s="738"/>
      <c r="F5147" s="737">
        <v>1</v>
      </c>
      <c r="G5147" s="619">
        <v>6.9</v>
      </c>
      <c r="H5147" s="64" t="s">
        <v>2991</v>
      </c>
      <c r="I5147" s="588">
        <v>1.6</v>
      </c>
      <c r="J5147" s="527">
        <f t="shared" si="98"/>
        <v>11.040000000000001</v>
      </c>
      <c r="K5147" s="108"/>
      <c r="L5147" s="14"/>
      <c r="M5147" s="676"/>
    </row>
    <row r="5148" spans="2:13" x14ac:dyDescent="0.3">
      <c r="B5148" s="676"/>
      <c r="C5148" s="725"/>
      <c r="D5148" s="696" t="s">
        <v>2990</v>
      </c>
      <c r="E5148" s="738"/>
      <c r="F5148" s="737">
        <v>1</v>
      </c>
      <c r="G5148" s="619">
        <v>8.35</v>
      </c>
      <c r="H5148" s="64" t="s">
        <v>2991</v>
      </c>
      <c r="I5148" s="588">
        <v>1.6</v>
      </c>
      <c r="J5148" s="527">
        <f t="shared" si="98"/>
        <v>13.36</v>
      </c>
      <c r="K5148" s="108"/>
      <c r="L5148" s="14"/>
      <c r="M5148" s="676"/>
    </row>
    <row r="5149" spans="2:13" x14ac:dyDescent="0.3">
      <c r="B5149" s="676"/>
      <c r="C5149" s="725"/>
      <c r="D5149" s="696" t="s">
        <v>2992</v>
      </c>
      <c r="E5149" s="738"/>
      <c r="F5149" s="737">
        <v>1</v>
      </c>
      <c r="G5149" s="619">
        <v>6.8</v>
      </c>
      <c r="H5149" s="64" t="s">
        <v>2991</v>
      </c>
      <c r="I5149" s="588">
        <v>1.6</v>
      </c>
      <c r="J5149" s="527">
        <f t="shared" si="98"/>
        <v>10.88</v>
      </c>
      <c r="K5149" s="108"/>
      <c r="L5149" s="14"/>
      <c r="M5149" s="676"/>
    </row>
    <row r="5150" spans="2:13" x14ac:dyDescent="0.3">
      <c r="B5150" s="676"/>
      <c r="C5150" s="725"/>
      <c r="D5150" s="696" t="s">
        <v>2993</v>
      </c>
      <c r="E5150" s="738"/>
      <c r="F5150" s="737">
        <v>1</v>
      </c>
      <c r="G5150" s="619">
        <v>6.85</v>
      </c>
      <c r="H5150" s="64" t="s">
        <v>2991</v>
      </c>
      <c r="I5150" s="588">
        <v>1.6</v>
      </c>
      <c r="J5150" s="527">
        <f t="shared" si="98"/>
        <v>10.96</v>
      </c>
      <c r="K5150" s="108"/>
      <c r="L5150" s="14"/>
      <c r="M5150" s="676"/>
    </row>
    <row r="5151" spans="2:13" x14ac:dyDescent="0.3">
      <c r="B5151" s="676"/>
      <c r="C5151" s="725"/>
      <c r="D5151" s="696" t="s">
        <v>2994</v>
      </c>
      <c r="E5151" s="738"/>
      <c r="F5151" s="737">
        <v>1</v>
      </c>
      <c r="G5151" s="619">
        <v>6.9</v>
      </c>
      <c r="H5151" s="64" t="s">
        <v>2991</v>
      </c>
      <c r="I5151" s="588">
        <v>1.6</v>
      </c>
      <c r="J5151" s="527">
        <f t="shared" si="98"/>
        <v>11.040000000000001</v>
      </c>
      <c r="K5151" s="108"/>
      <c r="L5151" s="14"/>
      <c r="M5151" s="676"/>
    </row>
    <row r="5152" spans="2:13" x14ac:dyDescent="0.3">
      <c r="B5152" s="676"/>
      <c r="C5152" s="725"/>
      <c r="D5152" s="696" t="s">
        <v>2995</v>
      </c>
      <c r="E5152" s="738"/>
      <c r="F5152" s="737">
        <v>1</v>
      </c>
      <c r="G5152" s="619">
        <v>3.5</v>
      </c>
      <c r="H5152" s="64" t="s">
        <v>2991</v>
      </c>
      <c r="I5152" s="588">
        <v>1.6</v>
      </c>
      <c r="J5152" s="527">
        <f t="shared" si="98"/>
        <v>5.6000000000000005</v>
      </c>
      <c r="K5152" s="108"/>
      <c r="L5152" s="14"/>
      <c r="M5152" s="676"/>
    </row>
    <row r="5153" spans="2:13" x14ac:dyDescent="0.3">
      <c r="B5153" s="676"/>
      <c r="C5153" s="725"/>
      <c r="D5153" s="696"/>
      <c r="E5153" s="738"/>
      <c r="F5153" s="737">
        <v>1</v>
      </c>
      <c r="G5153" s="619">
        <v>2.7</v>
      </c>
      <c r="H5153" s="64" t="s">
        <v>2991</v>
      </c>
      <c r="I5153" s="588">
        <v>1.6</v>
      </c>
      <c r="J5153" s="527">
        <f t="shared" si="98"/>
        <v>4.32</v>
      </c>
      <c r="K5153" s="108"/>
      <c r="L5153" s="14"/>
      <c r="M5153" s="676"/>
    </row>
    <row r="5154" spans="2:13" x14ac:dyDescent="0.3">
      <c r="B5154" s="676"/>
      <c r="C5154" s="725"/>
      <c r="D5154" s="696" t="s">
        <v>2996</v>
      </c>
      <c r="E5154" s="738"/>
      <c r="F5154" s="737">
        <v>1</v>
      </c>
      <c r="G5154" s="619">
        <v>4.3</v>
      </c>
      <c r="H5154" s="64" t="s">
        <v>2991</v>
      </c>
      <c r="I5154" s="588">
        <v>1.6</v>
      </c>
      <c r="J5154" s="527">
        <f t="shared" si="98"/>
        <v>6.88</v>
      </c>
      <c r="K5154" s="108"/>
      <c r="L5154" s="14"/>
      <c r="M5154" s="676"/>
    </row>
    <row r="5155" spans="2:13" x14ac:dyDescent="0.3">
      <c r="B5155" s="676"/>
      <c r="C5155" s="725"/>
      <c r="D5155" s="696" t="s">
        <v>2997</v>
      </c>
      <c r="E5155" s="738"/>
      <c r="F5155" s="737">
        <v>1</v>
      </c>
      <c r="G5155" s="619">
        <v>6.85</v>
      </c>
      <c r="H5155" s="64" t="s">
        <v>2991</v>
      </c>
      <c r="I5155" s="588">
        <v>1.6</v>
      </c>
      <c r="J5155" s="527">
        <f t="shared" si="98"/>
        <v>10.96</v>
      </c>
      <c r="K5155" s="108"/>
      <c r="L5155" s="14"/>
      <c r="M5155" s="676"/>
    </row>
    <row r="5156" spans="2:13" x14ac:dyDescent="0.3">
      <c r="B5156" s="676"/>
      <c r="C5156" s="725"/>
      <c r="D5156" s="696" t="s">
        <v>3003</v>
      </c>
      <c r="E5156" s="738"/>
      <c r="F5156" s="737">
        <v>1</v>
      </c>
      <c r="G5156" s="619">
        <v>4.3499999999999996</v>
      </c>
      <c r="H5156" s="64" t="s">
        <v>2991</v>
      </c>
      <c r="I5156" s="588">
        <v>1.6</v>
      </c>
      <c r="J5156" s="527">
        <f t="shared" si="98"/>
        <v>6.96</v>
      </c>
      <c r="K5156" s="108"/>
      <c r="L5156" s="14"/>
      <c r="M5156" s="676"/>
    </row>
    <row r="5157" spans="2:13" x14ac:dyDescent="0.25">
      <c r="B5157" s="676"/>
      <c r="C5157" s="725"/>
      <c r="D5157" s="735" t="s">
        <v>3006</v>
      </c>
      <c r="E5157" s="738"/>
      <c r="F5157" s="736"/>
      <c r="G5157" s="619"/>
      <c r="H5157" s="64"/>
      <c r="I5157" s="588"/>
      <c r="J5157" s="527"/>
      <c r="K5157" s="108"/>
      <c r="L5157" s="14"/>
      <c r="M5157" s="676"/>
    </row>
    <row r="5158" spans="2:13" x14ac:dyDescent="0.3">
      <c r="B5158" s="676"/>
      <c r="C5158" s="725"/>
      <c r="D5158" s="696" t="s">
        <v>2999</v>
      </c>
      <c r="E5158" s="738"/>
      <c r="F5158" s="737">
        <v>1</v>
      </c>
      <c r="G5158" s="619">
        <v>6.8</v>
      </c>
      <c r="H5158" s="64" t="s">
        <v>2991</v>
      </c>
      <c r="I5158" s="588">
        <v>1.6</v>
      </c>
      <c r="J5158" s="527">
        <f t="shared" si="98"/>
        <v>10.88</v>
      </c>
      <c r="K5158" s="108"/>
      <c r="L5158" s="14"/>
      <c r="M5158" s="676"/>
    </row>
    <row r="5159" spans="2:13" x14ac:dyDescent="0.3">
      <c r="B5159" s="676"/>
      <c r="C5159" s="725"/>
      <c r="D5159" s="696" t="s">
        <v>3000</v>
      </c>
      <c r="E5159" s="738"/>
      <c r="F5159" s="737">
        <v>1</v>
      </c>
      <c r="G5159" s="619">
        <v>9.35</v>
      </c>
      <c r="H5159" s="64" t="s">
        <v>2991</v>
      </c>
      <c r="I5159" s="588">
        <v>1.6</v>
      </c>
      <c r="J5159" s="527">
        <f t="shared" si="98"/>
        <v>14.96</v>
      </c>
      <c r="K5159" s="108"/>
      <c r="L5159" s="14"/>
      <c r="M5159" s="676"/>
    </row>
    <row r="5160" spans="2:13" x14ac:dyDescent="0.3">
      <c r="B5160" s="676"/>
      <c r="C5160" s="725"/>
      <c r="D5160" s="696" t="s">
        <v>3001</v>
      </c>
      <c r="E5160" s="738"/>
      <c r="F5160" s="737">
        <v>1</v>
      </c>
      <c r="G5160" s="619">
        <v>6.9</v>
      </c>
      <c r="H5160" s="64" t="s">
        <v>2991</v>
      </c>
      <c r="I5160" s="588">
        <v>1.6</v>
      </c>
      <c r="J5160" s="739">
        <f t="shared" si="98"/>
        <v>11.040000000000001</v>
      </c>
      <c r="K5160" s="108"/>
      <c r="L5160" s="14"/>
      <c r="M5160" s="676"/>
    </row>
    <row r="5161" spans="2:13" x14ac:dyDescent="0.3">
      <c r="B5161" s="676"/>
      <c r="C5161" s="725"/>
      <c r="D5161" s="696" t="s">
        <v>2990</v>
      </c>
      <c r="E5161" s="738"/>
      <c r="F5161" s="737">
        <v>1</v>
      </c>
      <c r="G5161" s="619">
        <v>8.35</v>
      </c>
      <c r="H5161" s="64" t="s">
        <v>2991</v>
      </c>
      <c r="I5161" s="588">
        <v>1.6</v>
      </c>
      <c r="J5161" s="527">
        <f t="shared" si="98"/>
        <v>13.36</v>
      </c>
      <c r="K5161" s="108"/>
      <c r="L5161" s="14"/>
      <c r="M5161" s="676"/>
    </row>
    <row r="5162" spans="2:13" x14ac:dyDescent="0.3">
      <c r="B5162" s="676"/>
      <c r="C5162" s="725"/>
      <c r="D5162" s="696" t="s">
        <v>2992</v>
      </c>
      <c r="E5162" s="738"/>
      <c r="F5162" s="737">
        <v>1</v>
      </c>
      <c r="G5162" s="619">
        <v>6.8</v>
      </c>
      <c r="H5162" s="64" t="s">
        <v>2991</v>
      </c>
      <c r="I5162" s="588">
        <v>1.6</v>
      </c>
      <c r="J5162" s="527">
        <f t="shared" si="98"/>
        <v>10.88</v>
      </c>
      <c r="K5162" s="108"/>
      <c r="L5162" s="14"/>
      <c r="M5162" s="676"/>
    </row>
    <row r="5163" spans="2:13" x14ac:dyDescent="0.3">
      <c r="B5163" s="676"/>
      <c r="C5163" s="725"/>
      <c r="D5163" s="696" t="s">
        <v>2993</v>
      </c>
      <c r="E5163" s="738"/>
      <c r="F5163" s="737">
        <v>1</v>
      </c>
      <c r="G5163" s="619">
        <v>6.85</v>
      </c>
      <c r="H5163" s="64" t="s">
        <v>2991</v>
      </c>
      <c r="I5163" s="588">
        <v>1.6</v>
      </c>
      <c r="J5163" s="527">
        <f t="shared" si="98"/>
        <v>10.96</v>
      </c>
      <c r="K5163" s="108"/>
      <c r="L5163" s="14"/>
      <c r="M5163" s="676"/>
    </row>
    <row r="5164" spans="2:13" x14ac:dyDescent="0.3">
      <c r="B5164" s="676"/>
      <c r="C5164" s="725"/>
      <c r="D5164" s="696" t="s">
        <v>2994</v>
      </c>
      <c r="E5164" s="738"/>
      <c r="F5164" s="737">
        <v>1</v>
      </c>
      <c r="G5164" s="619">
        <v>6.9</v>
      </c>
      <c r="H5164" s="64" t="s">
        <v>2991</v>
      </c>
      <c r="I5164" s="588">
        <v>1.6</v>
      </c>
      <c r="J5164" s="527">
        <f t="shared" si="98"/>
        <v>11.040000000000001</v>
      </c>
      <c r="K5164" s="108"/>
      <c r="L5164" s="14"/>
      <c r="M5164" s="676"/>
    </row>
    <row r="5165" spans="2:13" x14ac:dyDescent="0.3">
      <c r="B5165" s="676"/>
      <c r="C5165" s="725"/>
      <c r="D5165" s="696" t="s">
        <v>2995</v>
      </c>
      <c r="E5165" s="738"/>
      <c r="F5165" s="737">
        <v>1</v>
      </c>
      <c r="G5165" s="619">
        <v>6.73</v>
      </c>
      <c r="H5165" s="64" t="s">
        <v>2991</v>
      </c>
      <c r="I5165" s="588">
        <v>1.6</v>
      </c>
      <c r="J5165" s="527">
        <f t="shared" si="98"/>
        <v>10.768000000000001</v>
      </c>
      <c r="K5165" s="108"/>
      <c r="L5165" s="14"/>
      <c r="M5165" s="676"/>
    </row>
    <row r="5166" spans="2:13" x14ac:dyDescent="0.3">
      <c r="B5166" s="676"/>
      <c r="C5166" s="725"/>
      <c r="D5166" s="696" t="s">
        <v>2996</v>
      </c>
      <c r="E5166" s="738"/>
      <c r="F5166" s="737">
        <v>1</v>
      </c>
      <c r="G5166" s="619">
        <v>6.98</v>
      </c>
      <c r="H5166" s="64" t="s">
        <v>2991</v>
      </c>
      <c r="I5166" s="588">
        <v>1.6</v>
      </c>
      <c r="J5166" s="527">
        <f t="shared" si="98"/>
        <v>11.168000000000001</v>
      </c>
      <c r="K5166" s="108"/>
      <c r="L5166" s="14"/>
      <c r="M5166" s="676"/>
    </row>
    <row r="5167" spans="2:13" x14ac:dyDescent="0.3">
      <c r="B5167" s="676"/>
      <c r="C5167" s="725"/>
      <c r="D5167" s="696" t="s">
        <v>2997</v>
      </c>
      <c r="E5167" s="738"/>
      <c r="F5167" s="737">
        <v>1</v>
      </c>
      <c r="G5167" s="619">
        <v>6.85</v>
      </c>
      <c r="H5167" s="64" t="s">
        <v>2991</v>
      </c>
      <c r="I5167" s="588">
        <v>1.6</v>
      </c>
      <c r="J5167" s="527">
        <f t="shared" si="98"/>
        <v>10.96</v>
      </c>
      <c r="K5167" s="108"/>
      <c r="L5167" s="14"/>
      <c r="M5167" s="676"/>
    </row>
    <row r="5168" spans="2:13" x14ac:dyDescent="0.3">
      <c r="B5168" s="676"/>
      <c r="C5168" s="725"/>
      <c r="D5168" s="696" t="s">
        <v>3003</v>
      </c>
      <c r="E5168" s="738"/>
      <c r="F5168" s="737">
        <v>1</v>
      </c>
      <c r="G5168" s="619">
        <v>4.3499999999999996</v>
      </c>
      <c r="H5168" s="64" t="s">
        <v>2991</v>
      </c>
      <c r="I5168" s="588">
        <v>1.6</v>
      </c>
      <c r="J5168" s="527">
        <f t="shared" si="98"/>
        <v>6.96</v>
      </c>
      <c r="K5168" s="108"/>
      <c r="L5168" s="14"/>
      <c r="M5168" s="676"/>
    </row>
    <row r="5169" spans="2:13" x14ac:dyDescent="0.25">
      <c r="B5169" s="676"/>
      <c r="C5169" s="725"/>
      <c r="D5169" s="735" t="s">
        <v>3007</v>
      </c>
      <c r="E5169" s="738"/>
      <c r="F5169" s="736"/>
      <c r="G5169" s="619"/>
      <c r="H5169" s="64"/>
      <c r="I5169" s="715"/>
      <c r="J5169" s="527"/>
      <c r="K5169" s="108"/>
      <c r="L5169" s="14"/>
      <c r="M5169" s="676"/>
    </row>
    <row r="5170" spans="2:13" x14ac:dyDescent="0.3">
      <c r="B5170" s="676"/>
      <c r="C5170" s="725"/>
      <c r="D5170" s="696" t="s">
        <v>2999</v>
      </c>
      <c r="E5170" s="738"/>
      <c r="F5170" s="737">
        <v>1</v>
      </c>
      <c r="G5170" s="619">
        <v>6.8</v>
      </c>
      <c r="H5170" s="64" t="s">
        <v>2991</v>
      </c>
      <c r="I5170" s="588">
        <v>1.6</v>
      </c>
      <c r="J5170" s="527">
        <f t="shared" si="98"/>
        <v>10.88</v>
      </c>
      <c r="K5170" s="108"/>
      <c r="L5170" s="14"/>
      <c r="M5170" s="676"/>
    </row>
    <row r="5171" spans="2:13" x14ac:dyDescent="0.3">
      <c r="B5171" s="676"/>
      <c r="C5171" s="725"/>
      <c r="D5171" s="696" t="s">
        <v>3000</v>
      </c>
      <c r="E5171" s="738"/>
      <c r="F5171" s="737">
        <v>1</v>
      </c>
      <c r="G5171" s="619">
        <v>9.35</v>
      </c>
      <c r="H5171" s="64" t="s">
        <v>2991</v>
      </c>
      <c r="I5171" s="588">
        <v>1.6</v>
      </c>
      <c r="J5171" s="527">
        <f t="shared" si="98"/>
        <v>14.96</v>
      </c>
      <c r="K5171" s="108"/>
      <c r="L5171" s="14"/>
      <c r="M5171" s="676"/>
    </row>
    <row r="5172" spans="2:13" x14ac:dyDescent="0.3">
      <c r="B5172" s="676"/>
      <c r="C5172" s="725"/>
      <c r="D5172" s="696" t="s">
        <v>3001</v>
      </c>
      <c r="E5172" s="738"/>
      <c r="F5172" s="737">
        <v>1</v>
      </c>
      <c r="G5172" s="619">
        <v>6.9</v>
      </c>
      <c r="H5172" s="64" t="s">
        <v>2991</v>
      </c>
      <c r="I5172" s="588">
        <v>1.6</v>
      </c>
      <c r="J5172" s="527">
        <f t="shared" si="98"/>
        <v>11.040000000000001</v>
      </c>
      <c r="K5172" s="108"/>
      <c r="L5172" s="14"/>
      <c r="M5172" s="676"/>
    </row>
    <row r="5173" spans="2:13" x14ac:dyDescent="0.3">
      <c r="B5173" s="676"/>
      <c r="C5173" s="725"/>
      <c r="D5173" s="696" t="s">
        <v>2990</v>
      </c>
      <c r="E5173" s="738"/>
      <c r="F5173" s="737">
        <v>1</v>
      </c>
      <c r="G5173" s="619">
        <v>8.35</v>
      </c>
      <c r="H5173" s="64" t="s">
        <v>2991</v>
      </c>
      <c r="I5173" s="588">
        <v>1.6</v>
      </c>
      <c r="J5173" s="527">
        <f t="shared" si="98"/>
        <v>13.36</v>
      </c>
      <c r="K5173" s="108"/>
      <c r="L5173" s="14"/>
      <c r="M5173" s="676"/>
    </row>
    <row r="5174" spans="2:13" x14ac:dyDescent="0.3">
      <c r="B5174" s="676"/>
      <c r="C5174" s="725"/>
      <c r="D5174" s="696" t="s">
        <v>2992</v>
      </c>
      <c r="E5174" s="738"/>
      <c r="F5174" s="737">
        <v>1</v>
      </c>
      <c r="G5174" s="619">
        <v>6.8</v>
      </c>
      <c r="H5174" s="64" t="s">
        <v>2991</v>
      </c>
      <c r="I5174" s="588">
        <v>1.6</v>
      </c>
      <c r="J5174" s="527">
        <f t="shared" si="98"/>
        <v>10.88</v>
      </c>
      <c r="K5174" s="108"/>
      <c r="L5174" s="14"/>
      <c r="M5174" s="676"/>
    </row>
    <row r="5175" spans="2:13" x14ac:dyDescent="0.3">
      <c r="B5175" s="676"/>
      <c r="C5175" s="725"/>
      <c r="D5175" s="696" t="s">
        <v>2993</v>
      </c>
      <c r="E5175" s="738"/>
      <c r="F5175" s="737">
        <v>1</v>
      </c>
      <c r="G5175" s="619">
        <v>6.85</v>
      </c>
      <c r="H5175" s="64" t="s">
        <v>2991</v>
      </c>
      <c r="I5175" s="588">
        <v>1.6</v>
      </c>
      <c r="J5175" s="527">
        <f t="shared" si="98"/>
        <v>10.96</v>
      </c>
      <c r="K5175" s="108"/>
      <c r="L5175" s="14"/>
      <c r="M5175" s="676"/>
    </row>
    <row r="5176" spans="2:13" x14ac:dyDescent="0.3">
      <c r="B5176" s="676"/>
      <c r="C5176" s="725"/>
      <c r="D5176" s="696" t="s">
        <v>2994</v>
      </c>
      <c r="E5176" s="738"/>
      <c r="F5176" s="737">
        <v>1</v>
      </c>
      <c r="G5176" s="619">
        <v>6.9</v>
      </c>
      <c r="H5176" s="64" t="s">
        <v>2991</v>
      </c>
      <c r="I5176" s="588">
        <v>1.6</v>
      </c>
      <c r="J5176" s="527">
        <f t="shared" si="98"/>
        <v>11.040000000000001</v>
      </c>
      <c r="K5176" s="108"/>
      <c r="L5176" s="14"/>
      <c r="M5176" s="676"/>
    </row>
    <row r="5177" spans="2:13" x14ac:dyDescent="0.3">
      <c r="B5177" s="676"/>
      <c r="C5177" s="725"/>
      <c r="D5177" s="696" t="s">
        <v>2995</v>
      </c>
      <c r="E5177" s="738"/>
      <c r="F5177" s="737">
        <v>1</v>
      </c>
      <c r="G5177" s="619">
        <v>6.85</v>
      </c>
      <c r="H5177" s="64" t="s">
        <v>2991</v>
      </c>
      <c r="I5177" s="588">
        <v>1.6</v>
      </c>
      <c r="J5177" s="527">
        <f t="shared" ref="J5177:J5241" si="99">PRODUCT(F5177:I5177)</f>
        <v>10.96</v>
      </c>
      <c r="K5177" s="108"/>
      <c r="L5177" s="14"/>
      <c r="M5177" s="676"/>
    </row>
    <row r="5178" spans="2:13" x14ac:dyDescent="0.3">
      <c r="B5178" s="676"/>
      <c r="C5178" s="725"/>
      <c r="D5178" s="696" t="s">
        <v>2996</v>
      </c>
      <c r="E5178" s="738"/>
      <c r="F5178" s="737">
        <v>1</v>
      </c>
      <c r="G5178" s="619">
        <v>6.85</v>
      </c>
      <c r="H5178" s="64" t="s">
        <v>2991</v>
      </c>
      <c r="I5178" s="588">
        <v>1.6</v>
      </c>
      <c r="J5178" s="527">
        <f t="shared" si="99"/>
        <v>10.96</v>
      </c>
      <c r="K5178" s="108"/>
      <c r="L5178" s="14"/>
      <c r="M5178" s="676"/>
    </row>
    <row r="5179" spans="2:13" x14ac:dyDescent="0.3">
      <c r="B5179" s="676"/>
      <c r="C5179" s="725"/>
      <c r="D5179" s="696" t="s">
        <v>2997</v>
      </c>
      <c r="E5179" s="738"/>
      <c r="F5179" s="737">
        <v>1</v>
      </c>
      <c r="G5179" s="619">
        <v>6.85</v>
      </c>
      <c r="H5179" s="64" t="s">
        <v>2991</v>
      </c>
      <c r="I5179" s="588">
        <v>1.6</v>
      </c>
      <c r="J5179" s="527">
        <f t="shared" si="99"/>
        <v>10.96</v>
      </c>
      <c r="K5179" s="108"/>
      <c r="L5179" s="14"/>
      <c r="M5179" s="676"/>
    </row>
    <row r="5180" spans="2:13" x14ac:dyDescent="0.3">
      <c r="B5180" s="676"/>
      <c r="C5180" s="725"/>
      <c r="D5180" s="696" t="s">
        <v>3003</v>
      </c>
      <c r="E5180" s="738"/>
      <c r="F5180" s="737">
        <v>1</v>
      </c>
      <c r="G5180" s="619">
        <v>4.3499999999999996</v>
      </c>
      <c r="H5180" s="64" t="s">
        <v>2991</v>
      </c>
      <c r="I5180" s="588">
        <v>1.6</v>
      </c>
      <c r="J5180" s="527">
        <f t="shared" si="99"/>
        <v>6.96</v>
      </c>
      <c r="K5180" s="108"/>
      <c r="L5180" s="14"/>
      <c r="M5180" s="676"/>
    </row>
    <row r="5181" spans="2:13" x14ac:dyDescent="0.25">
      <c r="B5181" s="676"/>
      <c r="C5181" s="725"/>
      <c r="D5181" s="735" t="s">
        <v>3008</v>
      </c>
      <c r="E5181" s="738"/>
      <c r="F5181" s="736"/>
      <c r="G5181" s="619"/>
      <c r="H5181" s="64"/>
      <c r="I5181" s="588"/>
      <c r="J5181" s="527"/>
      <c r="K5181" s="108"/>
      <c r="L5181" s="14"/>
      <c r="M5181" s="676"/>
    </row>
    <row r="5182" spans="2:13" x14ac:dyDescent="0.3">
      <c r="B5182" s="676"/>
      <c r="C5182" s="725"/>
      <c r="D5182" s="696" t="s">
        <v>2999</v>
      </c>
      <c r="E5182" s="738"/>
      <c r="F5182" s="737">
        <v>1</v>
      </c>
      <c r="G5182" s="619">
        <v>6.8</v>
      </c>
      <c r="H5182" s="64" t="s">
        <v>2991</v>
      </c>
      <c r="I5182" s="588">
        <v>1.6</v>
      </c>
      <c r="J5182" s="527">
        <f t="shared" si="99"/>
        <v>10.88</v>
      </c>
      <c r="K5182" s="108"/>
      <c r="L5182" s="14"/>
      <c r="M5182" s="676"/>
    </row>
    <row r="5183" spans="2:13" x14ac:dyDescent="0.3">
      <c r="B5183" s="676"/>
      <c r="C5183" s="725"/>
      <c r="D5183" s="696" t="s">
        <v>3000</v>
      </c>
      <c r="E5183" s="738"/>
      <c r="F5183" s="737">
        <v>1</v>
      </c>
      <c r="G5183" s="619">
        <v>9.35</v>
      </c>
      <c r="H5183" s="64" t="s">
        <v>2991</v>
      </c>
      <c r="I5183" s="588">
        <v>1.6</v>
      </c>
      <c r="J5183" s="527">
        <f t="shared" si="99"/>
        <v>14.96</v>
      </c>
      <c r="K5183" s="108"/>
      <c r="L5183" s="14"/>
      <c r="M5183" s="676"/>
    </row>
    <row r="5184" spans="2:13" x14ac:dyDescent="0.3">
      <c r="B5184" s="676"/>
      <c r="C5184" s="725"/>
      <c r="D5184" s="696" t="s">
        <v>3001</v>
      </c>
      <c r="E5184" s="738"/>
      <c r="F5184" s="737">
        <v>1</v>
      </c>
      <c r="G5184" s="619">
        <v>6.9</v>
      </c>
      <c r="H5184" s="64" t="s">
        <v>2991</v>
      </c>
      <c r="I5184" s="588">
        <v>1.6</v>
      </c>
      <c r="J5184" s="527">
        <f t="shared" si="99"/>
        <v>11.040000000000001</v>
      </c>
      <c r="K5184" s="108"/>
      <c r="L5184" s="14"/>
      <c r="M5184" s="676"/>
    </row>
    <row r="5185" spans="2:13" x14ac:dyDescent="0.3">
      <c r="B5185" s="676"/>
      <c r="C5185" s="725"/>
      <c r="D5185" s="696" t="s">
        <v>2990</v>
      </c>
      <c r="E5185" s="738"/>
      <c r="F5185" s="737">
        <v>1</v>
      </c>
      <c r="G5185" s="619">
        <v>2.4</v>
      </c>
      <c r="H5185" s="64" t="s">
        <v>2991</v>
      </c>
      <c r="I5185" s="588">
        <v>1.6</v>
      </c>
      <c r="J5185" s="527">
        <f t="shared" si="99"/>
        <v>3.84</v>
      </c>
      <c r="K5185" s="108"/>
      <c r="L5185" s="14"/>
      <c r="M5185" s="676"/>
    </row>
    <row r="5186" spans="2:13" x14ac:dyDescent="0.3">
      <c r="B5186" s="676"/>
      <c r="C5186" s="725"/>
      <c r="D5186" s="696" t="s">
        <v>2992</v>
      </c>
      <c r="E5186" s="738"/>
      <c r="F5186" s="737">
        <v>1</v>
      </c>
      <c r="G5186" s="619">
        <v>6.8</v>
      </c>
      <c r="H5186" s="64" t="s">
        <v>2991</v>
      </c>
      <c r="I5186" s="588">
        <v>1.6</v>
      </c>
      <c r="J5186" s="527">
        <f t="shared" si="99"/>
        <v>10.88</v>
      </c>
      <c r="K5186" s="108"/>
      <c r="L5186" s="14"/>
      <c r="M5186" s="676"/>
    </row>
    <row r="5187" spans="2:13" x14ac:dyDescent="0.3">
      <c r="B5187" s="676"/>
      <c r="C5187" s="725"/>
      <c r="D5187" s="696" t="s">
        <v>2993</v>
      </c>
      <c r="E5187" s="738"/>
      <c r="F5187" s="737">
        <v>1</v>
      </c>
      <c r="G5187" s="619">
        <v>6.85</v>
      </c>
      <c r="H5187" s="64" t="s">
        <v>2991</v>
      </c>
      <c r="I5187" s="588">
        <v>1.6</v>
      </c>
      <c r="J5187" s="527">
        <f t="shared" si="99"/>
        <v>10.96</v>
      </c>
      <c r="K5187" s="108"/>
      <c r="L5187" s="14"/>
      <c r="M5187" s="676"/>
    </row>
    <row r="5188" spans="2:13" x14ac:dyDescent="0.3">
      <c r="B5188" s="676"/>
      <c r="C5188" s="725"/>
      <c r="D5188" s="696" t="s">
        <v>2994</v>
      </c>
      <c r="E5188" s="738"/>
      <c r="F5188" s="737">
        <v>1</v>
      </c>
      <c r="G5188" s="619">
        <v>6.9</v>
      </c>
      <c r="H5188" s="64" t="s">
        <v>2991</v>
      </c>
      <c r="I5188" s="588">
        <v>1.6</v>
      </c>
      <c r="J5188" s="527">
        <f t="shared" si="99"/>
        <v>11.040000000000001</v>
      </c>
      <c r="K5188" s="108"/>
      <c r="L5188" s="14"/>
      <c r="M5188" s="676"/>
    </row>
    <row r="5189" spans="2:13" x14ac:dyDescent="0.3">
      <c r="B5189" s="676"/>
      <c r="C5189" s="725"/>
      <c r="D5189" s="696" t="s">
        <v>2995</v>
      </c>
      <c r="E5189" s="738"/>
      <c r="F5189" s="737">
        <v>1</v>
      </c>
      <c r="G5189" s="619">
        <v>6.85</v>
      </c>
      <c r="H5189" s="64" t="s">
        <v>2991</v>
      </c>
      <c r="I5189" s="588">
        <v>1.6</v>
      </c>
      <c r="J5189" s="527">
        <f t="shared" si="99"/>
        <v>10.96</v>
      </c>
      <c r="K5189" s="108"/>
      <c r="L5189" s="14"/>
      <c r="M5189" s="676"/>
    </row>
    <row r="5190" spans="2:13" x14ac:dyDescent="0.3">
      <c r="B5190" s="676"/>
      <c r="C5190" s="725"/>
      <c r="D5190" s="696" t="s">
        <v>2996</v>
      </c>
      <c r="E5190" s="738"/>
      <c r="F5190" s="737">
        <v>1</v>
      </c>
      <c r="G5190" s="619">
        <v>6.85</v>
      </c>
      <c r="H5190" s="64" t="s">
        <v>2991</v>
      </c>
      <c r="I5190" s="588">
        <v>1.6</v>
      </c>
      <c r="J5190" s="527">
        <f t="shared" si="99"/>
        <v>10.96</v>
      </c>
      <c r="K5190" s="108"/>
      <c r="L5190" s="14"/>
      <c r="M5190" s="676"/>
    </row>
    <row r="5191" spans="2:13" x14ac:dyDescent="0.3">
      <c r="B5191" s="676"/>
      <c r="C5191" s="725"/>
      <c r="D5191" s="696" t="s">
        <v>2997</v>
      </c>
      <c r="E5191" s="738"/>
      <c r="F5191" s="737">
        <v>1</v>
      </c>
      <c r="G5191" s="619">
        <v>6.85</v>
      </c>
      <c r="H5191" s="64" t="s">
        <v>2991</v>
      </c>
      <c r="I5191" s="588">
        <v>1.6</v>
      </c>
      <c r="J5191" s="527">
        <f t="shared" si="99"/>
        <v>10.96</v>
      </c>
      <c r="K5191" s="108"/>
      <c r="L5191" s="14"/>
      <c r="M5191" s="676"/>
    </row>
    <row r="5192" spans="2:13" x14ac:dyDescent="0.3">
      <c r="B5192" s="676"/>
      <c r="C5192" s="725"/>
      <c r="D5192" s="696" t="s">
        <v>3003</v>
      </c>
      <c r="E5192" s="738"/>
      <c r="F5192" s="737">
        <v>1</v>
      </c>
      <c r="G5192" s="619">
        <v>4.3499999999999996</v>
      </c>
      <c r="H5192" s="64" t="s">
        <v>2991</v>
      </c>
      <c r="I5192" s="588">
        <v>1.6</v>
      </c>
      <c r="J5192" s="527">
        <f t="shared" si="99"/>
        <v>6.96</v>
      </c>
      <c r="K5192" s="108"/>
      <c r="L5192" s="14"/>
      <c r="M5192" s="676"/>
    </row>
    <row r="5193" spans="2:13" x14ac:dyDescent="0.25">
      <c r="B5193" s="676"/>
      <c r="C5193" s="725"/>
      <c r="D5193" s="735" t="s">
        <v>3009</v>
      </c>
      <c r="E5193" s="738"/>
      <c r="F5193" s="736"/>
      <c r="G5193" s="619"/>
      <c r="H5193" s="64"/>
      <c r="I5193" s="588"/>
      <c r="J5193" s="527"/>
      <c r="K5193" s="108"/>
      <c r="L5193" s="14"/>
      <c r="M5193" s="676"/>
    </row>
    <row r="5194" spans="2:13" x14ac:dyDescent="0.3">
      <c r="B5194" s="676"/>
      <c r="C5194" s="725"/>
      <c r="D5194" s="696" t="s">
        <v>2999</v>
      </c>
      <c r="E5194" s="738"/>
      <c r="F5194" s="737">
        <v>1</v>
      </c>
      <c r="G5194" s="619">
        <v>6.8</v>
      </c>
      <c r="H5194" s="64" t="s">
        <v>2991</v>
      </c>
      <c r="I5194" s="588">
        <v>1.6</v>
      </c>
      <c r="J5194" s="527">
        <f t="shared" si="99"/>
        <v>10.88</v>
      </c>
      <c r="K5194" s="108"/>
      <c r="L5194" s="14"/>
      <c r="M5194" s="676"/>
    </row>
    <row r="5195" spans="2:13" x14ac:dyDescent="0.3">
      <c r="B5195" s="676"/>
      <c r="C5195" s="725"/>
      <c r="D5195" s="696" t="s">
        <v>3000</v>
      </c>
      <c r="E5195" s="738"/>
      <c r="F5195" s="737">
        <v>1</v>
      </c>
      <c r="G5195" s="619">
        <v>9.35</v>
      </c>
      <c r="H5195" s="64" t="s">
        <v>2991</v>
      </c>
      <c r="I5195" s="588">
        <v>1.6</v>
      </c>
      <c r="J5195" s="527">
        <f t="shared" si="99"/>
        <v>14.96</v>
      </c>
      <c r="K5195" s="108"/>
      <c r="L5195" s="14"/>
      <c r="M5195" s="676"/>
    </row>
    <row r="5196" spans="2:13" x14ac:dyDescent="0.3">
      <c r="B5196" s="676"/>
      <c r="C5196" s="725"/>
      <c r="D5196" s="696" t="s">
        <v>3001</v>
      </c>
      <c r="E5196" s="738"/>
      <c r="F5196" s="737">
        <v>1</v>
      </c>
      <c r="G5196" s="619">
        <v>6.9</v>
      </c>
      <c r="H5196" s="64" t="s">
        <v>2991</v>
      </c>
      <c r="I5196" s="588">
        <v>1.6</v>
      </c>
      <c r="J5196" s="527">
        <f t="shared" si="99"/>
        <v>11.040000000000001</v>
      </c>
      <c r="K5196" s="108"/>
      <c r="L5196" s="14"/>
      <c r="M5196" s="676"/>
    </row>
    <row r="5197" spans="2:13" x14ac:dyDescent="0.3">
      <c r="B5197" s="676"/>
      <c r="C5197" s="725"/>
      <c r="D5197" s="696" t="s">
        <v>2990</v>
      </c>
      <c r="E5197" s="738"/>
      <c r="F5197" s="737">
        <v>1</v>
      </c>
      <c r="G5197" s="619">
        <v>8.35</v>
      </c>
      <c r="H5197" s="64" t="s">
        <v>2991</v>
      </c>
      <c r="I5197" s="588">
        <v>1.6</v>
      </c>
      <c r="J5197" s="527">
        <f t="shared" si="99"/>
        <v>13.36</v>
      </c>
      <c r="K5197" s="108"/>
      <c r="L5197" s="14"/>
      <c r="M5197" s="676"/>
    </row>
    <row r="5198" spans="2:13" x14ac:dyDescent="0.3">
      <c r="B5198" s="676"/>
      <c r="C5198" s="725"/>
      <c r="D5198" s="696" t="s">
        <v>2992</v>
      </c>
      <c r="E5198" s="738"/>
      <c r="F5198" s="737">
        <v>1</v>
      </c>
      <c r="G5198" s="619">
        <v>6.8</v>
      </c>
      <c r="H5198" s="64" t="s">
        <v>2991</v>
      </c>
      <c r="I5198" s="588">
        <v>1.6</v>
      </c>
      <c r="J5198" s="527">
        <f t="shared" si="99"/>
        <v>10.88</v>
      </c>
      <c r="K5198" s="108"/>
      <c r="L5198" s="14"/>
      <c r="M5198" s="676"/>
    </row>
    <row r="5199" spans="2:13" x14ac:dyDescent="0.3">
      <c r="B5199" s="676"/>
      <c r="C5199" s="725"/>
      <c r="D5199" s="696" t="s">
        <v>2993</v>
      </c>
      <c r="E5199" s="738"/>
      <c r="F5199" s="737">
        <v>1</v>
      </c>
      <c r="G5199" s="619">
        <v>3.45</v>
      </c>
      <c r="H5199" s="64" t="s">
        <v>2991</v>
      </c>
      <c r="I5199" s="588">
        <v>1.6</v>
      </c>
      <c r="J5199" s="527">
        <f t="shared" si="99"/>
        <v>5.5200000000000005</v>
      </c>
      <c r="K5199" s="108"/>
      <c r="L5199" s="14"/>
      <c r="M5199" s="676"/>
    </row>
    <row r="5200" spans="2:13" x14ac:dyDescent="0.3">
      <c r="B5200" s="676"/>
      <c r="C5200" s="725"/>
      <c r="D5200" s="696" t="s">
        <v>2994</v>
      </c>
      <c r="E5200" s="738"/>
      <c r="F5200" s="737">
        <v>1</v>
      </c>
      <c r="G5200" s="619">
        <v>6.9</v>
      </c>
      <c r="H5200" s="64" t="s">
        <v>2991</v>
      </c>
      <c r="I5200" s="588">
        <v>1.6</v>
      </c>
      <c r="J5200" s="527">
        <f t="shared" si="99"/>
        <v>11.040000000000001</v>
      </c>
      <c r="K5200" s="108"/>
      <c r="L5200" s="14"/>
      <c r="M5200" s="676"/>
    </row>
    <row r="5201" spans="2:13" x14ac:dyDescent="0.3">
      <c r="B5201" s="676"/>
      <c r="C5201" s="725"/>
      <c r="D5201" s="696" t="s">
        <v>2995</v>
      </c>
      <c r="E5201" s="738"/>
      <c r="F5201" s="737">
        <v>1</v>
      </c>
      <c r="G5201" s="619">
        <v>6.85</v>
      </c>
      <c r="H5201" s="64" t="s">
        <v>2991</v>
      </c>
      <c r="I5201" s="588">
        <v>1.6</v>
      </c>
      <c r="J5201" s="527">
        <f t="shared" si="99"/>
        <v>10.96</v>
      </c>
      <c r="K5201" s="108"/>
      <c r="L5201" s="14"/>
      <c r="M5201" s="676"/>
    </row>
    <row r="5202" spans="2:13" x14ac:dyDescent="0.3">
      <c r="B5202" s="676"/>
      <c r="C5202" s="725"/>
      <c r="D5202" s="696" t="s">
        <v>2996</v>
      </c>
      <c r="E5202" s="738"/>
      <c r="F5202" s="737">
        <v>1</v>
      </c>
      <c r="G5202" s="619">
        <v>6.85</v>
      </c>
      <c r="H5202" s="64" t="s">
        <v>2991</v>
      </c>
      <c r="I5202" s="588">
        <v>1.6</v>
      </c>
      <c r="J5202" s="527">
        <f t="shared" si="99"/>
        <v>10.96</v>
      </c>
      <c r="K5202" s="108"/>
      <c r="L5202" s="14"/>
      <c r="M5202" s="676"/>
    </row>
    <row r="5203" spans="2:13" x14ac:dyDescent="0.3">
      <c r="B5203" s="676"/>
      <c r="C5203" s="725"/>
      <c r="D5203" s="696" t="s">
        <v>2997</v>
      </c>
      <c r="E5203" s="738"/>
      <c r="F5203" s="737">
        <v>1</v>
      </c>
      <c r="G5203" s="619">
        <v>6.85</v>
      </c>
      <c r="H5203" s="64" t="s">
        <v>2991</v>
      </c>
      <c r="I5203" s="588">
        <v>1.6</v>
      </c>
      <c r="J5203" s="527">
        <f t="shared" si="99"/>
        <v>10.96</v>
      </c>
      <c r="K5203" s="108"/>
      <c r="L5203" s="14"/>
      <c r="M5203" s="676"/>
    </row>
    <row r="5204" spans="2:13" x14ac:dyDescent="0.3">
      <c r="B5204" s="676"/>
      <c r="C5204" s="725"/>
      <c r="D5204" s="696" t="s">
        <v>3003</v>
      </c>
      <c r="E5204" s="738"/>
      <c r="F5204" s="737">
        <v>1</v>
      </c>
      <c r="G5204" s="619">
        <v>4.3499999999999996</v>
      </c>
      <c r="H5204" s="64" t="s">
        <v>2991</v>
      </c>
      <c r="I5204" s="588">
        <v>1.6</v>
      </c>
      <c r="J5204" s="527">
        <f t="shared" si="99"/>
        <v>6.96</v>
      </c>
      <c r="K5204" s="108"/>
      <c r="L5204" s="14"/>
      <c r="M5204" s="676"/>
    </row>
    <row r="5205" spans="2:13" x14ac:dyDescent="0.25">
      <c r="B5205" s="676"/>
      <c r="C5205" s="725"/>
      <c r="D5205" s="735" t="s">
        <v>3010</v>
      </c>
      <c r="E5205" s="738"/>
      <c r="F5205" s="736"/>
      <c r="G5205" s="619"/>
      <c r="H5205" s="715"/>
      <c r="I5205" s="588"/>
      <c r="J5205" s="527"/>
      <c r="K5205" s="108"/>
      <c r="L5205" s="14"/>
      <c r="M5205" s="676"/>
    </row>
    <row r="5206" spans="2:13" x14ac:dyDescent="0.3">
      <c r="B5206" s="676"/>
      <c r="C5206" s="725"/>
      <c r="D5206" s="696" t="s">
        <v>2999</v>
      </c>
      <c r="E5206" s="738"/>
      <c r="F5206" s="737">
        <v>1</v>
      </c>
      <c r="G5206" s="619">
        <v>3.25</v>
      </c>
      <c r="H5206" s="64" t="s">
        <v>2991</v>
      </c>
      <c r="I5206" s="588">
        <v>1.6</v>
      </c>
      <c r="J5206" s="527">
        <f t="shared" si="99"/>
        <v>5.2</v>
      </c>
      <c r="K5206" s="108"/>
      <c r="L5206" s="14"/>
      <c r="M5206" s="676"/>
    </row>
    <row r="5207" spans="2:13" x14ac:dyDescent="0.3">
      <c r="B5207" s="676"/>
      <c r="C5207" s="725"/>
      <c r="D5207" s="696" t="s">
        <v>3000</v>
      </c>
      <c r="E5207" s="738"/>
      <c r="F5207" s="737">
        <v>1</v>
      </c>
      <c r="G5207" s="619">
        <v>9.35</v>
      </c>
      <c r="H5207" s="64" t="s">
        <v>2991</v>
      </c>
      <c r="I5207" s="588">
        <v>1.6</v>
      </c>
      <c r="J5207" s="527">
        <f t="shared" si="99"/>
        <v>14.96</v>
      </c>
      <c r="K5207" s="108"/>
      <c r="L5207" s="14"/>
      <c r="M5207" s="676"/>
    </row>
    <row r="5208" spans="2:13" x14ac:dyDescent="0.3">
      <c r="B5208" s="676"/>
      <c r="C5208" s="725"/>
      <c r="D5208" s="696" t="s">
        <v>3001</v>
      </c>
      <c r="E5208" s="738"/>
      <c r="F5208" s="737">
        <v>1</v>
      </c>
      <c r="G5208" s="619">
        <v>6.9</v>
      </c>
      <c r="H5208" s="64" t="s">
        <v>2991</v>
      </c>
      <c r="I5208" s="588">
        <v>1.6</v>
      </c>
      <c r="J5208" s="527">
        <f t="shared" si="99"/>
        <v>11.040000000000001</v>
      </c>
      <c r="K5208" s="108"/>
      <c r="L5208" s="14"/>
      <c r="M5208" s="676"/>
    </row>
    <row r="5209" spans="2:13" x14ac:dyDescent="0.3">
      <c r="B5209" s="676"/>
      <c r="C5209" s="725"/>
      <c r="D5209" s="696" t="s">
        <v>2990</v>
      </c>
      <c r="E5209" s="738"/>
      <c r="F5209" s="737">
        <v>1</v>
      </c>
      <c r="G5209" s="619">
        <v>8.35</v>
      </c>
      <c r="H5209" s="64" t="s">
        <v>2991</v>
      </c>
      <c r="I5209" s="588">
        <v>1.6</v>
      </c>
      <c r="J5209" s="527">
        <f t="shared" si="99"/>
        <v>13.36</v>
      </c>
      <c r="K5209" s="108"/>
      <c r="L5209" s="14"/>
      <c r="M5209" s="676"/>
    </row>
    <row r="5210" spans="2:13" x14ac:dyDescent="0.3">
      <c r="B5210" s="676"/>
      <c r="C5210" s="725"/>
      <c r="D5210" s="696" t="s">
        <v>2992</v>
      </c>
      <c r="E5210" s="738"/>
      <c r="F5210" s="737">
        <v>1</v>
      </c>
      <c r="G5210" s="619">
        <v>2.35</v>
      </c>
      <c r="H5210" s="64" t="s">
        <v>2991</v>
      </c>
      <c r="I5210" s="588">
        <v>1.6</v>
      </c>
      <c r="J5210" s="527">
        <f t="shared" si="99"/>
        <v>3.7600000000000002</v>
      </c>
      <c r="K5210" s="108"/>
      <c r="L5210" s="14"/>
      <c r="M5210" s="676"/>
    </row>
    <row r="5211" spans="2:13" x14ac:dyDescent="0.3">
      <c r="B5211" s="676"/>
      <c r="C5211" s="725"/>
      <c r="D5211" s="696" t="s">
        <v>2993</v>
      </c>
      <c r="E5211" s="738"/>
      <c r="F5211" s="737">
        <v>1</v>
      </c>
      <c r="G5211" s="619">
        <v>3.63</v>
      </c>
      <c r="H5211" s="64" t="s">
        <v>2991</v>
      </c>
      <c r="I5211" s="588">
        <v>1.6</v>
      </c>
      <c r="J5211" s="527">
        <f t="shared" si="99"/>
        <v>5.8079999999999998</v>
      </c>
      <c r="K5211" s="108"/>
      <c r="L5211" s="14"/>
      <c r="M5211" s="676"/>
    </row>
    <row r="5212" spans="2:13" x14ac:dyDescent="0.25">
      <c r="B5212" s="676"/>
      <c r="C5212" s="725"/>
      <c r="D5212" s="735" t="s">
        <v>3011</v>
      </c>
      <c r="E5212" s="108"/>
      <c r="F5212" s="527"/>
      <c r="G5212" s="108"/>
      <c r="H5212" s="108"/>
      <c r="I5212" s="589"/>
      <c r="J5212" s="527"/>
      <c r="K5212" s="108"/>
      <c r="L5212" s="14"/>
      <c r="M5212" s="676"/>
    </row>
    <row r="5213" spans="2:13" x14ac:dyDescent="0.3">
      <c r="B5213" s="676"/>
      <c r="C5213" s="725"/>
      <c r="D5213" s="696" t="s">
        <v>2999</v>
      </c>
      <c r="E5213" s="108"/>
      <c r="F5213" s="737">
        <v>1</v>
      </c>
      <c r="G5213" s="619">
        <v>6.8</v>
      </c>
      <c r="H5213" s="64" t="s">
        <v>2991</v>
      </c>
      <c r="I5213" s="588">
        <v>1.6</v>
      </c>
      <c r="J5213" s="527">
        <v>9.35</v>
      </c>
      <c r="K5213" s="108"/>
      <c r="L5213" s="14"/>
      <c r="M5213" s="676"/>
    </row>
    <row r="5214" spans="2:13" x14ac:dyDescent="0.3">
      <c r="B5214" s="676"/>
      <c r="C5214" s="725"/>
      <c r="D5214" s="696" t="s">
        <v>3000</v>
      </c>
      <c r="E5214" s="108"/>
      <c r="F5214" s="737">
        <v>1</v>
      </c>
      <c r="G5214" s="619">
        <v>9.35</v>
      </c>
      <c r="H5214" s="64" t="s">
        <v>2991</v>
      </c>
      <c r="I5214" s="588">
        <v>1.6</v>
      </c>
      <c r="J5214" s="527">
        <f t="shared" si="99"/>
        <v>14.96</v>
      </c>
      <c r="K5214" s="108"/>
      <c r="L5214" s="14"/>
      <c r="M5214" s="676"/>
    </row>
    <row r="5215" spans="2:13" x14ac:dyDescent="0.3">
      <c r="B5215" s="676"/>
      <c r="C5215" s="725"/>
      <c r="D5215" s="696" t="s">
        <v>3001</v>
      </c>
      <c r="E5215" s="108"/>
      <c r="F5215" s="737">
        <v>1</v>
      </c>
      <c r="G5215" s="619">
        <v>6.9</v>
      </c>
      <c r="H5215" s="64" t="s">
        <v>2991</v>
      </c>
      <c r="I5215" s="588">
        <v>1.6</v>
      </c>
      <c r="J5215" s="527">
        <f t="shared" si="99"/>
        <v>11.040000000000001</v>
      </c>
      <c r="K5215" s="108"/>
      <c r="L5215" s="14"/>
      <c r="M5215" s="676"/>
    </row>
    <row r="5216" spans="2:13" x14ac:dyDescent="0.3">
      <c r="B5216" s="676"/>
      <c r="C5216" s="725"/>
      <c r="D5216" s="696" t="s">
        <v>2990</v>
      </c>
      <c r="E5216" s="108"/>
      <c r="F5216" s="737">
        <v>1</v>
      </c>
      <c r="G5216" s="619">
        <v>8.35</v>
      </c>
      <c r="H5216" s="64" t="s">
        <v>2991</v>
      </c>
      <c r="I5216" s="588">
        <v>1.6</v>
      </c>
      <c r="J5216" s="527">
        <f t="shared" si="99"/>
        <v>13.36</v>
      </c>
      <c r="K5216" s="108"/>
      <c r="L5216" s="14"/>
      <c r="M5216" s="676"/>
    </row>
    <row r="5217" spans="2:13" x14ac:dyDescent="0.3">
      <c r="B5217" s="676"/>
      <c r="C5217" s="725"/>
      <c r="D5217" s="696" t="s">
        <v>2992</v>
      </c>
      <c r="E5217" s="108"/>
      <c r="F5217" s="737">
        <v>1</v>
      </c>
      <c r="G5217" s="619">
        <v>6.8</v>
      </c>
      <c r="H5217" s="64" t="s">
        <v>2991</v>
      </c>
      <c r="I5217" s="588">
        <v>1.6</v>
      </c>
      <c r="J5217" s="527">
        <f t="shared" si="99"/>
        <v>10.88</v>
      </c>
      <c r="K5217" s="108"/>
      <c r="L5217" s="14"/>
      <c r="M5217" s="676"/>
    </row>
    <row r="5218" spans="2:13" x14ac:dyDescent="0.3">
      <c r="B5218" s="676"/>
      <c r="C5218" s="725"/>
      <c r="D5218" s="696" t="s">
        <v>2993</v>
      </c>
      <c r="E5218" s="738"/>
      <c r="F5218" s="737">
        <v>1</v>
      </c>
      <c r="G5218" s="619">
        <v>6.85</v>
      </c>
      <c r="H5218" s="64" t="s">
        <v>2991</v>
      </c>
      <c r="I5218" s="588">
        <v>1.6</v>
      </c>
      <c r="J5218" s="527">
        <f t="shared" si="99"/>
        <v>10.96</v>
      </c>
      <c r="K5218" s="108"/>
      <c r="L5218" s="14"/>
      <c r="M5218" s="676"/>
    </row>
    <row r="5219" spans="2:13" x14ac:dyDescent="0.25">
      <c r="B5219" s="676"/>
      <c r="C5219" s="725"/>
      <c r="D5219" s="735" t="s">
        <v>3012</v>
      </c>
      <c r="E5219" s="738"/>
      <c r="F5219" s="736"/>
      <c r="G5219" s="619"/>
      <c r="H5219" s="715"/>
      <c r="I5219" s="589"/>
      <c r="J5219" s="527"/>
      <c r="K5219" s="108"/>
      <c r="L5219" s="14"/>
      <c r="M5219" s="676"/>
    </row>
    <row r="5220" spans="2:13" x14ac:dyDescent="0.3">
      <c r="B5220" s="676"/>
      <c r="C5220" s="725"/>
      <c r="D5220" s="696" t="s">
        <v>2999</v>
      </c>
      <c r="E5220" s="738"/>
      <c r="F5220" s="737">
        <v>1</v>
      </c>
      <c r="G5220" s="619">
        <v>6.8</v>
      </c>
      <c r="H5220" s="64" t="s">
        <v>2991</v>
      </c>
      <c r="I5220" s="588">
        <v>1.6</v>
      </c>
      <c r="J5220" s="527">
        <f t="shared" si="99"/>
        <v>10.88</v>
      </c>
      <c r="K5220" s="108"/>
      <c r="L5220" s="14"/>
      <c r="M5220" s="676"/>
    </row>
    <row r="5221" spans="2:13" x14ac:dyDescent="0.3">
      <c r="B5221" s="676"/>
      <c r="C5221" s="725"/>
      <c r="D5221" s="696" t="s">
        <v>3000</v>
      </c>
      <c r="E5221" s="738"/>
      <c r="F5221" s="737">
        <v>1</v>
      </c>
      <c r="G5221" s="619">
        <v>5.83</v>
      </c>
      <c r="H5221" s="64" t="s">
        <v>2991</v>
      </c>
      <c r="I5221" s="588">
        <v>1.6</v>
      </c>
      <c r="J5221" s="527">
        <f t="shared" si="99"/>
        <v>9.3280000000000012</v>
      </c>
      <c r="K5221" s="108"/>
      <c r="L5221" s="14"/>
      <c r="M5221" s="676"/>
    </row>
    <row r="5222" spans="2:13" x14ac:dyDescent="0.3">
      <c r="B5222" s="676"/>
      <c r="C5222" s="725"/>
      <c r="D5222" s="696"/>
      <c r="E5222" s="738"/>
      <c r="F5222" s="737">
        <v>1</v>
      </c>
      <c r="G5222" s="619">
        <v>2.88</v>
      </c>
      <c r="H5222" s="64" t="s">
        <v>2991</v>
      </c>
      <c r="I5222" s="588">
        <v>1.6</v>
      </c>
      <c r="J5222" s="527">
        <f t="shared" si="99"/>
        <v>4.6079999999999997</v>
      </c>
      <c r="K5222" s="108"/>
      <c r="L5222" s="14"/>
      <c r="M5222" s="676"/>
    </row>
    <row r="5223" spans="2:13" x14ac:dyDescent="0.3">
      <c r="B5223" s="676"/>
      <c r="C5223" s="725"/>
      <c r="D5223" s="696" t="s">
        <v>3001</v>
      </c>
      <c r="E5223" s="738"/>
      <c r="F5223" s="737">
        <v>1</v>
      </c>
      <c r="G5223" s="619">
        <v>6.9</v>
      </c>
      <c r="H5223" s="64" t="s">
        <v>2991</v>
      </c>
      <c r="I5223" s="588">
        <v>1.6</v>
      </c>
      <c r="J5223" s="527">
        <f t="shared" si="99"/>
        <v>11.040000000000001</v>
      </c>
      <c r="K5223" s="108"/>
      <c r="L5223" s="14"/>
      <c r="M5223" s="676"/>
    </row>
    <row r="5224" spans="2:13" x14ac:dyDescent="0.3">
      <c r="B5224" s="676"/>
      <c r="C5224" s="725"/>
      <c r="D5224" s="696" t="s">
        <v>2990</v>
      </c>
      <c r="E5224" s="738"/>
      <c r="F5224" s="737">
        <v>1</v>
      </c>
      <c r="G5224" s="619">
        <v>8.35</v>
      </c>
      <c r="H5224" s="64" t="s">
        <v>2991</v>
      </c>
      <c r="I5224" s="588">
        <v>1.6</v>
      </c>
      <c r="J5224" s="527">
        <f t="shared" si="99"/>
        <v>13.36</v>
      </c>
      <c r="K5224" s="108"/>
      <c r="L5224" s="14"/>
      <c r="M5224" s="676"/>
    </row>
    <row r="5225" spans="2:13" x14ac:dyDescent="0.3">
      <c r="B5225" s="676"/>
      <c r="C5225" s="725"/>
      <c r="D5225" s="696" t="s">
        <v>2992</v>
      </c>
      <c r="E5225" s="738"/>
      <c r="F5225" s="737">
        <v>1</v>
      </c>
      <c r="G5225" s="619">
        <v>6.8</v>
      </c>
      <c r="H5225" s="64" t="s">
        <v>2991</v>
      </c>
      <c r="I5225" s="588">
        <v>1.6</v>
      </c>
      <c r="J5225" s="527">
        <f t="shared" si="99"/>
        <v>10.88</v>
      </c>
      <c r="K5225" s="108"/>
      <c r="L5225" s="14"/>
      <c r="M5225" s="676"/>
    </row>
    <row r="5226" spans="2:13" x14ac:dyDescent="0.3">
      <c r="B5226" s="676"/>
      <c r="C5226" s="725"/>
      <c r="D5226" s="696" t="s">
        <v>2993</v>
      </c>
      <c r="E5226" s="738"/>
      <c r="F5226" s="737">
        <v>1</v>
      </c>
      <c r="G5226" s="619">
        <v>6.85</v>
      </c>
      <c r="H5226" s="64" t="s">
        <v>2991</v>
      </c>
      <c r="I5226" s="588">
        <v>1.6</v>
      </c>
      <c r="J5226" s="527">
        <f t="shared" si="99"/>
        <v>10.96</v>
      </c>
      <c r="K5226" s="108"/>
      <c r="L5226" s="14"/>
      <c r="M5226" s="676"/>
    </row>
    <row r="5227" spans="2:13" x14ac:dyDescent="0.25">
      <c r="B5227" s="676"/>
      <c r="C5227" s="725"/>
      <c r="D5227" s="735" t="s">
        <v>3013</v>
      </c>
      <c r="E5227" s="738"/>
      <c r="F5227" s="736"/>
      <c r="G5227" s="619"/>
      <c r="H5227" s="715"/>
      <c r="I5227" s="588"/>
      <c r="J5227" s="527"/>
      <c r="K5227" s="108"/>
      <c r="L5227" s="14"/>
      <c r="M5227" s="676"/>
    </row>
    <row r="5228" spans="2:13" x14ac:dyDescent="0.3">
      <c r="B5228" s="676"/>
      <c r="C5228" s="725"/>
      <c r="D5228" s="696" t="s">
        <v>2999</v>
      </c>
      <c r="E5228" s="738"/>
      <c r="F5228" s="737">
        <v>1</v>
      </c>
      <c r="G5228" s="619">
        <v>6.8</v>
      </c>
      <c r="H5228" s="64" t="s">
        <v>2991</v>
      </c>
      <c r="I5228" s="588">
        <v>1.6</v>
      </c>
      <c r="J5228" s="527">
        <f t="shared" si="99"/>
        <v>10.88</v>
      </c>
      <c r="K5228" s="108"/>
      <c r="L5228" s="14"/>
      <c r="M5228" s="676"/>
    </row>
    <row r="5229" spans="2:13" x14ac:dyDescent="0.3">
      <c r="B5229" s="676"/>
      <c r="C5229" s="725"/>
      <c r="D5229" s="696" t="s">
        <v>3000</v>
      </c>
      <c r="E5229" s="738"/>
      <c r="F5229" s="737">
        <v>1</v>
      </c>
      <c r="G5229" s="619">
        <v>5.83</v>
      </c>
      <c r="H5229" s="64" t="s">
        <v>2991</v>
      </c>
      <c r="I5229" s="588">
        <v>1.6</v>
      </c>
      <c r="J5229" s="527">
        <f t="shared" si="99"/>
        <v>9.3280000000000012</v>
      </c>
      <c r="K5229" s="108"/>
      <c r="L5229" s="14"/>
      <c r="M5229" s="676"/>
    </row>
    <row r="5230" spans="2:13" x14ac:dyDescent="0.3">
      <c r="B5230" s="676"/>
      <c r="C5230" s="725"/>
      <c r="D5230" s="696"/>
      <c r="E5230" s="738"/>
      <c r="F5230" s="737">
        <v>1</v>
      </c>
      <c r="G5230" s="619">
        <v>2.88</v>
      </c>
      <c r="H5230" s="64" t="s">
        <v>2991</v>
      </c>
      <c r="I5230" s="588">
        <v>1.6</v>
      </c>
      <c r="J5230" s="527">
        <f t="shared" si="99"/>
        <v>4.6079999999999997</v>
      </c>
      <c r="K5230" s="108"/>
      <c r="L5230" s="14"/>
      <c r="M5230" s="676"/>
    </row>
    <row r="5231" spans="2:13" x14ac:dyDescent="0.3">
      <c r="B5231" s="676"/>
      <c r="C5231" s="725"/>
      <c r="D5231" s="696" t="s">
        <v>3001</v>
      </c>
      <c r="E5231" s="738"/>
      <c r="F5231" s="737">
        <v>1</v>
      </c>
      <c r="G5231" s="619">
        <v>6.9</v>
      </c>
      <c r="H5231" s="64" t="s">
        <v>2991</v>
      </c>
      <c r="I5231" s="588">
        <v>1.6</v>
      </c>
      <c r="J5231" s="527">
        <f t="shared" si="99"/>
        <v>11.040000000000001</v>
      </c>
      <c r="K5231" s="108"/>
      <c r="L5231" s="14"/>
      <c r="M5231" s="676"/>
    </row>
    <row r="5232" spans="2:13" x14ac:dyDescent="0.3">
      <c r="B5232" s="676"/>
      <c r="C5232" s="725"/>
      <c r="D5232" s="696" t="s">
        <v>2990</v>
      </c>
      <c r="E5232" s="738"/>
      <c r="F5232" s="737">
        <v>1</v>
      </c>
      <c r="G5232" s="619">
        <v>8.35</v>
      </c>
      <c r="H5232" s="64" t="s">
        <v>2991</v>
      </c>
      <c r="I5232" s="588">
        <v>1.6</v>
      </c>
      <c r="J5232" s="527">
        <f t="shared" si="99"/>
        <v>13.36</v>
      </c>
      <c r="K5232" s="108"/>
      <c r="L5232" s="14"/>
      <c r="M5232" s="676"/>
    </row>
    <row r="5233" spans="2:13" x14ac:dyDescent="0.3">
      <c r="B5233" s="676"/>
      <c r="C5233" s="725"/>
      <c r="D5233" s="696" t="s">
        <v>2992</v>
      </c>
      <c r="E5233" s="738"/>
      <c r="F5233" s="737">
        <v>1</v>
      </c>
      <c r="G5233" s="619">
        <v>6.8</v>
      </c>
      <c r="H5233" s="64" t="s">
        <v>2991</v>
      </c>
      <c r="I5233" s="588">
        <v>1.6</v>
      </c>
      <c r="J5233" s="527">
        <f t="shared" si="99"/>
        <v>10.88</v>
      </c>
      <c r="K5233" s="108"/>
      <c r="L5233" s="14"/>
      <c r="M5233" s="676"/>
    </row>
    <row r="5234" spans="2:13" x14ac:dyDescent="0.3">
      <c r="B5234" s="676"/>
      <c r="C5234" s="725"/>
      <c r="D5234" s="696" t="s">
        <v>2993</v>
      </c>
      <c r="E5234" s="738"/>
      <c r="F5234" s="737">
        <v>1</v>
      </c>
      <c r="G5234" s="619">
        <v>6.85</v>
      </c>
      <c r="H5234" s="64" t="s">
        <v>2991</v>
      </c>
      <c r="I5234" s="588">
        <v>1.6</v>
      </c>
      <c r="J5234" s="527">
        <f t="shared" si="99"/>
        <v>10.96</v>
      </c>
      <c r="K5234" s="108"/>
      <c r="L5234" s="14"/>
      <c r="M5234" s="676"/>
    </row>
    <row r="5235" spans="2:13" x14ac:dyDescent="0.25">
      <c r="B5235" s="676"/>
      <c r="C5235" s="725"/>
      <c r="D5235" s="735" t="s">
        <v>3014</v>
      </c>
      <c r="E5235" s="738"/>
      <c r="F5235" s="736"/>
      <c r="G5235" s="619"/>
      <c r="H5235" s="715"/>
      <c r="I5235" s="588"/>
      <c r="J5235" s="527"/>
      <c r="K5235" s="108"/>
      <c r="L5235" s="14"/>
      <c r="M5235" s="676"/>
    </row>
    <row r="5236" spans="2:13" x14ac:dyDescent="0.3">
      <c r="B5236" s="676"/>
      <c r="C5236" s="725"/>
      <c r="D5236" s="696" t="s">
        <v>2999</v>
      </c>
      <c r="E5236" s="738"/>
      <c r="F5236" s="737">
        <v>1</v>
      </c>
      <c r="G5236" s="619">
        <v>6.8</v>
      </c>
      <c r="H5236" s="64" t="s">
        <v>2991</v>
      </c>
      <c r="I5236" s="588">
        <v>1.7</v>
      </c>
      <c r="J5236" s="527">
        <f t="shared" si="99"/>
        <v>11.559999999999999</v>
      </c>
      <c r="K5236" s="108"/>
      <c r="L5236" s="14"/>
      <c r="M5236" s="676"/>
    </row>
    <row r="5237" spans="2:13" x14ac:dyDescent="0.3">
      <c r="B5237" s="676"/>
      <c r="C5237" s="725"/>
      <c r="D5237" s="696" t="s">
        <v>3000</v>
      </c>
      <c r="E5237" s="738"/>
      <c r="F5237" s="737">
        <v>1</v>
      </c>
      <c r="G5237" s="619">
        <v>5.83</v>
      </c>
      <c r="H5237" s="64" t="s">
        <v>2991</v>
      </c>
      <c r="I5237" s="588">
        <v>1.7</v>
      </c>
      <c r="J5237" s="527">
        <f t="shared" si="99"/>
        <v>9.9109999999999996</v>
      </c>
      <c r="K5237" s="108"/>
      <c r="L5237" s="14"/>
      <c r="M5237" s="676"/>
    </row>
    <row r="5238" spans="2:13" x14ac:dyDescent="0.3">
      <c r="B5238" s="676"/>
      <c r="C5238" s="725"/>
      <c r="D5238" s="696"/>
      <c r="E5238" s="738"/>
      <c r="F5238" s="737">
        <v>1</v>
      </c>
      <c r="G5238" s="619">
        <v>2.88</v>
      </c>
      <c r="H5238" s="64" t="s">
        <v>2991</v>
      </c>
      <c r="I5238" s="588">
        <v>1.7</v>
      </c>
      <c r="J5238" s="527">
        <f t="shared" si="99"/>
        <v>4.8959999999999999</v>
      </c>
      <c r="K5238" s="108"/>
      <c r="L5238" s="14"/>
      <c r="M5238" s="676"/>
    </row>
    <row r="5239" spans="2:13" x14ac:dyDescent="0.3">
      <c r="B5239" s="676"/>
      <c r="C5239" s="725"/>
      <c r="D5239" s="696" t="s">
        <v>3001</v>
      </c>
      <c r="E5239" s="738"/>
      <c r="F5239" s="737">
        <v>1</v>
      </c>
      <c r="G5239" s="619">
        <v>6.9</v>
      </c>
      <c r="H5239" s="64" t="s">
        <v>2991</v>
      </c>
      <c r="I5239" s="588">
        <v>1.7</v>
      </c>
      <c r="J5239" s="527">
        <f t="shared" si="99"/>
        <v>11.73</v>
      </c>
      <c r="K5239" s="108"/>
      <c r="L5239" s="14"/>
      <c r="M5239" s="676"/>
    </row>
    <row r="5240" spans="2:13" x14ac:dyDescent="0.3">
      <c r="B5240" s="676"/>
      <c r="C5240" s="725"/>
      <c r="D5240" s="696" t="s">
        <v>2990</v>
      </c>
      <c r="E5240" s="738"/>
      <c r="F5240" s="737">
        <v>1</v>
      </c>
      <c r="G5240" s="619">
        <v>8.35</v>
      </c>
      <c r="H5240" s="64" t="s">
        <v>2991</v>
      </c>
      <c r="I5240" s="588">
        <v>1.7</v>
      </c>
      <c r="J5240" s="527">
        <f t="shared" si="99"/>
        <v>14.194999999999999</v>
      </c>
      <c r="K5240" s="108"/>
      <c r="L5240" s="14"/>
      <c r="M5240" s="676"/>
    </row>
    <row r="5241" spans="2:13" x14ac:dyDescent="0.3">
      <c r="B5241" s="676"/>
      <c r="C5241" s="725"/>
      <c r="D5241" s="696" t="s">
        <v>2992</v>
      </c>
      <c r="E5241" s="738"/>
      <c r="F5241" s="737">
        <v>1</v>
      </c>
      <c r="G5241" s="619">
        <v>6.8</v>
      </c>
      <c r="H5241" s="64" t="s">
        <v>2991</v>
      </c>
      <c r="I5241" s="588">
        <v>1.7</v>
      </c>
      <c r="J5241" s="527">
        <f t="shared" si="99"/>
        <v>11.559999999999999</v>
      </c>
      <c r="K5241" s="108"/>
      <c r="L5241" s="14"/>
      <c r="M5241" s="676"/>
    </row>
    <row r="5242" spans="2:13" x14ac:dyDescent="0.3">
      <c r="B5242" s="676"/>
      <c r="C5242" s="725"/>
      <c r="D5242" s="696" t="s">
        <v>2993</v>
      </c>
      <c r="E5242" s="738"/>
      <c r="F5242" s="737">
        <v>1</v>
      </c>
      <c r="G5242" s="619">
        <v>6.85</v>
      </c>
      <c r="H5242" s="64" t="s">
        <v>2991</v>
      </c>
      <c r="I5242" s="588">
        <v>1.7</v>
      </c>
      <c r="J5242" s="527">
        <f t="shared" ref="J5242:J5255" si="100">PRODUCT(F5242:I5242)</f>
        <v>11.645</v>
      </c>
      <c r="K5242" s="108"/>
      <c r="L5242" s="14"/>
      <c r="M5242" s="676"/>
    </row>
    <row r="5243" spans="2:13" x14ac:dyDescent="0.25">
      <c r="B5243" s="676"/>
      <c r="C5243" s="725"/>
      <c r="D5243" s="735" t="s">
        <v>3015</v>
      </c>
      <c r="E5243" s="738"/>
      <c r="F5243" s="736"/>
      <c r="G5243" s="619"/>
      <c r="H5243" s="715"/>
      <c r="I5243" s="588"/>
      <c r="J5243" s="527"/>
      <c r="K5243" s="108"/>
      <c r="L5243" s="14"/>
      <c r="M5243" s="676"/>
    </row>
    <row r="5244" spans="2:13" x14ac:dyDescent="0.3">
      <c r="B5244" s="676"/>
      <c r="C5244" s="725"/>
      <c r="D5244" s="696" t="s">
        <v>3016</v>
      </c>
      <c r="E5244" s="738"/>
      <c r="F5244" s="737">
        <v>1</v>
      </c>
      <c r="G5244" s="619">
        <v>6.8</v>
      </c>
      <c r="H5244" s="64" t="s">
        <v>2991</v>
      </c>
      <c r="I5244" s="588">
        <v>1.7</v>
      </c>
      <c r="J5244" s="527">
        <f t="shared" si="100"/>
        <v>11.559999999999999</v>
      </c>
      <c r="K5244" s="108"/>
      <c r="L5244" s="14"/>
      <c r="M5244" s="676"/>
    </row>
    <row r="5245" spans="2:13" x14ac:dyDescent="0.3">
      <c r="B5245" s="676"/>
      <c r="C5245" s="725"/>
      <c r="D5245" s="696" t="s">
        <v>3017</v>
      </c>
      <c r="E5245" s="738"/>
      <c r="F5245" s="737">
        <v>1</v>
      </c>
      <c r="G5245" s="619">
        <v>6.9</v>
      </c>
      <c r="H5245" s="64" t="s">
        <v>2991</v>
      </c>
      <c r="I5245" s="588">
        <v>1.7</v>
      </c>
      <c r="J5245" s="527">
        <f t="shared" si="100"/>
        <v>11.73</v>
      </c>
      <c r="K5245" s="108"/>
      <c r="L5245" s="14"/>
      <c r="M5245" s="676"/>
    </row>
    <row r="5246" spans="2:13" x14ac:dyDescent="0.3">
      <c r="B5246" s="676"/>
      <c r="C5246" s="725"/>
      <c r="D5246" s="696" t="s">
        <v>3018</v>
      </c>
      <c r="E5246" s="738"/>
      <c r="F5246" s="737">
        <v>1</v>
      </c>
      <c r="G5246" s="619">
        <v>6.85</v>
      </c>
      <c r="H5246" s="64" t="s">
        <v>2991</v>
      </c>
      <c r="I5246" s="588">
        <v>1.7</v>
      </c>
      <c r="J5246" s="527">
        <f t="shared" si="100"/>
        <v>11.645</v>
      </c>
      <c r="K5246" s="108"/>
      <c r="L5246" s="14"/>
      <c r="M5246" s="676"/>
    </row>
    <row r="5247" spans="2:13" x14ac:dyDescent="0.3">
      <c r="B5247" s="676"/>
      <c r="C5247" s="725"/>
      <c r="D5247" s="696" t="s">
        <v>3019</v>
      </c>
      <c r="E5247" s="738"/>
      <c r="F5247" s="737">
        <v>1</v>
      </c>
      <c r="G5247" s="619">
        <v>6.85</v>
      </c>
      <c r="H5247" s="64" t="s">
        <v>2991</v>
      </c>
      <c r="I5247" s="588">
        <v>1.7</v>
      </c>
      <c r="J5247" s="527">
        <f t="shared" si="100"/>
        <v>11.645</v>
      </c>
      <c r="K5247" s="108"/>
      <c r="L5247" s="14"/>
      <c r="M5247" s="676"/>
    </row>
    <row r="5248" spans="2:13" x14ac:dyDescent="0.3">
      <c r="B5248" s="676"/>
      <c r="C5248" s="725"/>
      <c r="D5248" s="696" t="s">
        <v>3020</v>
      </c>
      <c r="E5248" s="738"/>
      <c r="F5248" s="737">
        <v>1</v>
      </c>
      <c r="G5248" s="619">
        <v>6.85</v>
      </c>
      <c r="H5248" s="64" t="s">
        <v>2991</v>
      </c>
      <c r="I5248" s="588">
        <v>1.7</v>
      </c>
      <c r="J5248" s="527">
        <f t="shared" si="100"/>
        <v>11.645</v>
      </c>
      <c r="K5248" s="108"/>
      <c r="L5248" s="14"/>
      <c r="M5248" s="676"/>
    </row>
    <row r="5249" spans="2:13" x14ac:dyDescent="0.3">
      <c r="B5249" s="676"/>
      <c r="C5249" s="725"/>
      <c r="D5249" s="696" t="s">
        <v>3021</v>
      </c>
      <c r="E5249" s="738"/>
      <c r="F5249" s="737">
        <v>1</v>
      </c>
      <c r="G5249" s="619">
        <v>6.85</v>
      </c>
      <c r="H5249" s="64" t="s">
        <v>2991</v>
      </c>
      <c r="I5249" s="588">
        <v>1.7</v>
      </c>
      <c r="J5249" s="527">
        <f t="shared" si="100"/>
        <v>11.645</v>
      </c>
      <c r="K5249" s="108"/>
      <c r="L5249" s="14"/>
      <c r="M5249" s="676"/>
    </row>
    <row r="5250" spans="2:13" x14ac:dyDescent="0.3">
      <c r="B5250" s="676"/>
      <c r="C5250" s="725"/>
      <c r="D5250" s="696" t="s">
        <v>3022</v>
      </c>
      <c r="E5250" s="738"/>
      <c r="F5250" s="737">
        <v>1</v>
      </c>
      <c r="G5250" s="619">
        <v>6.85</v>
      </c>
      <c r="H5250" s="64" t="s">
        <v>2991</v>
      </c>
      <c r="I5250" s="588">
        <v>1.7</v>
      </c>
      <c r="J5250" s="527">
        <f t="shared" si="100"/>
        <v>11.645</v>
      </c>
      <c r="K5250" s="108"/>
      <c r="L5250" s="14"/>
      <c r="M5250" s="676"/>
    </row>
    <row r="5251" spans="2:13" x14ac:dyDescent="0.3">
      <c r="B5251" s="676"/>
      <c r="C5251" s="725"/>
      <c r="D5251" s="696" t="s">
        <v>3023</v>
      </c>
      <c r="E5251" s="738"/>
      <c r="F5251" s="737">
        <v>1</v>
      </c>
      <c r="G5251" s="619">
        <v>6.8</v>
      </c>
      <c r="H5251" s="64" t="s">
        <v>2991</v>
      </c>
      <c r="I5251" s="588">
        <v>1.7</v>
      </c>
      <c r="J5251" s="527">
        <f t="shared" si="100"/>
        <v>11.559999999999999</v>
      </c>
      <c r="K5251" s="108"/>
      <c r="L5251" s="14"/>
      <c r="M5251" s="676"/>
    </row>
    <row r="5252" spans="2:13" x14ac:dyDescent="0.3">
      <c r="B5252" s="676"/>
      <c r="C5252" s="725"/>
      <c r="D5252" s="696" t="s">
        <v>3024</v>
      </c>
      <c r="E5252" s="738"/>
      <c r="F5252" s="737">
        <v>1</v>
      </c>
      <c r="G5252" s="619">
        <v>6.45</v>
      </c>
      <c r="H5252" s="64" t="s">
        <v>2991</v>
      </c>
      <c r="I5252" s="588">
        <v>1.7</v>
      </c>
      <c r="J5252" s="527">
        <f t="shared" si="100"/>
        <v>10.965</v>
      </c>
      <c r="K5252" s="108"/>
      <c r="L5252" s="14"/>
      <c r="M5252" s="676"/>
    </row>
    <row r="5253" spans="2:13" x14ac:dyDescent="0.3">
      <c r="B5253" s="676"/>
      <c r="C5253" s="725"/>
      <c r="D5253" s="696" t="s">
        <v>3025</v>
      </c>
      <c r="E5253" s="738"/>
      <c r="F5253" s="737">
        <v>1</v>
      </c>
      <c r="G5253" s="619">
        <v>3.5</v>
      </c>
      <c r="H5253" s="64" t="s">
        <v>2991</v>
      </c>
      <c r="I5253" s="588">
        <v>1.7</v>
      </c>
      <c r="J5253" s="527">
        <f t="shared" si="100"/>
        <v>5.95</v>
      </c>
      <c r="K5253" s="108"/>
      <c r="L5253" s="14"/>
      <c r="M5253" s="676"/>
    </row>
    <row r="5254" spans="2:13" x14ac:dyDescent="0.3">
      <c r="B5254" s="676"/>
      <c r="C5254" s="725"/>
      <c r="D5254" s="696"/>
      <c r="E5254" s="738"/>
      <c r="F5254" s="737">
        <v>1</v>
      </c>
      <c r="G5254" s="619">
        <v>1.85</v>
      </c>
      <c r="H5254" s="64" t="s">
        <v>2991</v>
      </c>
      <c r="I5254" s="588">
        <v>1.7</v>
      </c>
      <c r="J5254" s="527">
        <f t="shared" si="100"/>
        <v>3.145</v>
      </c>
      <c r="K5254" s="108"/>
      <c r="L5254" s="14"/>
      <c r="M5254" s="676"/>
    </row>
    <row r="5255" spans="2:13" x14ac:dyDescent="0.3">
      <c r="B5255" s="676"/>
      <c r="C5255" s="725"/>
      <c r="D5255" s="696" t="s">
        <v>3026</v>
      </c>
      <c r="E5255" s="738"/>
      <c r="F5255" s="737">
        <v>1</v>
      </c>
      <c r="G5255" s="619">
        <v>8.35</v>
      </c>
      <c r="H5255" s="64" t="s">
        <v>2991</v>
      </c>
      <c r="I5255" s="588">
        <v>1.7</v>
      </c>
      <c r="J5255" s="527">
        <f t="shared" si="100"/>
        <v>14.194999999999999</v>
      </c>
      <c r="K5255" s="108"/>
      <c r="L5255" s="14"/>
      <c r="M5255" s="676"/>
    </row>
    <row r="5256" spans="2:13" x14ac:dyDescent="0.25">
      <c r="B5256" s="676"/>
      <c r="C5256" s="725"/>
      <c r="D5256" s="735" t="s">
        <v>3027</v>
      </c>
      <c r="E5256" s="738"/>
      <c r="F5256" s="736"/>
      <c r="G5256" s="619"/>
      <c r="H5256" s="715"/>
      <c r="I5256" s="588"/>
      <c r="J5256" s="527"/>
      <c r="K5256" s="108"/>
      <c r="L5256" s="14"/>
      <c r="M5256" s="676"/>
    </row>
    <row r="5257" spans="2:13" x14ac:dyDescent="0.3">
      <c r="B5257" s="676"/>
      <c r="C5257" s="725"/>
      <c r="D5257" s="696" t="s">
        <v>3016</v>
      </c>
      <c r="E5257" s="738"/>
      <c r="F5257" s="737">
        <v>1</v>
      </c>
      <c r="G5257" s="619">
        <v>6.8</v>
      </c>
      <c r="H5257" s="64" t="s">
        <v>2991</v>
      </c>
      <c r="I5257" s="588">
        <v>1.6</v>
      </c>
      <c r="J5257" s="527">
        <f t="shared" ref="J5257:J5268" si="101">PRODUCT(F5257:I5257)</f>
        <v>10.88</v>
      </c>
      <c r="K5257" s="108"/>
      <c r="L5257" s="14"/>
      <c r="M5257" s="676"/>
    </row>
    <row r="5258" spans="2:13" x14ac:dyDescent="0.3">
      <c r="B5258" s="676"/>
      <c r="C5258" s="725"/>
      <c r="D5258" s="696" t="s">
        <v>3017</v>
      </c>
      <c r="E5258" s="738"/>
      <c r="F5258" s="737">
        <v>1</v>
      </c>
      <c r="G5258" s="619">
        <v>6.9</v>
      </c>
      <c r="H5258" s="64" t="s">
        <v>2991</v>
      </c>
      <c r="I5258" s="588">
        <v>1.6</v>
      </c>
      <c r="J5258" s="527">
        <f t="shared" si="101"/>
        <v>11.040000000000001</v>
      </c>
      <c r="K5258" s="108"/>
      <c r="L5258" s="14"/>
      <c r="M5258" s="676"/>
    </row>
    <row r="5259" spans="2:13" x14ac:dyDescent="0.3">
      <c r="B5259" s="676"/>
      <c r="C5259" s="725"/>
      <c r="D5259" s="696" t="s">
        <v>3018</v>
      </c>
      <c r="E5259" s="738"/>
      <c r="F5259" s="737">
        <v>1</v>
      </c>
      <c r="G5259" s="619">
        <v>6.85</v>
      </c>
      <c r="H5259" s="64" t="s">
        <v>2991</v>
      </c>
      <c r="I5259" s="588">
        <v>1.6</v>
      </c>
      <c r="J5259" s="527">
        <f t="shared" si="101"/>
        <v>10.96</v>
      </c>
      <c r="K5259" s="108"/>
      <c r="L5259" s="14"/>
      <c r="M5259" s="676"/>
    </row>
    <row r="5260" spans="2:13" x14ac:dyDescent="0.3">
      <c r="B5260" s="676"/>
      <c r="C5260" s="725"/>
      <c r="D5260" s="696" t="s">
        <v>3019</v>
      </c>
      <c r="E5260" s="738"/>
      <c r="F5260" s="737">
        <v>1</v>
      </c>
      <c r="G5260" s="619">
        <v>6.85</v>
      </c>
      <c r="H5260" s="64" t="s">
        <v>2991</v>
      </c>
      <c r="I5260" s="588">
        <v>1.6</v>
      </c>
      <c r="J5260" s="527">
        <f t="shared" si="101"/>
        <v>10.96</v>
      </c>
      <c r="K5260" s="108"/>
      <c r="L5260" s="14"/>
      <c r="M5260" s="676"/>
    </row>
    <row r="5261" spans="2:13" x14ac:dyDescent="0.3">
      <c r="B5261" s="676"/>
      <c r="C5261" s="725"/>
      <c r="D5261" s="696" t="s">
        <v>3020</v>
      </c>
      <c r="E5261" s="738"/>
      <c r="F5261" s="737">
        <v>1</v>
      </c>
      <c r="G5261" s="619">
        <v>6.85</v>
      </c>
      <c r="H5261" s="64" t="s">
        <v>2991</v>
      </c>
      <c r="I5261" s="588">
        <v>1.6</v>
      </c>
      <c r="J5261" s="527">
        <f t="shared" si="101"/>
        <v>10.96</v>
      </c>
      <c r="K5261" s="108"/>
      <c r="L5261" s="14"/>
      <c r="M5261" s="676"/>
    </row>
    <row r="5262" spans="2:13" x14ac:dyDescent="0.3">
      <c r="B5262" s="676"/>
      <c r="C5262" s="725"/>
      <c r="D5262" s="696" t="s">
        <v>3021</v>
      </c>
      <c r="E5262" s="738"/>
      <c r="F5262" s="737">
        <v>1</v>
      </c>
      <c r="G5262" s="619">
        <v>6.85</v>
      </c>
      <c r="H5262" s="64" t="s">
        <v>2991</v>
      </c>
      <c r="I5262" s="588">
        <v>1.6</v>
      </c>
      <c r="J5262" s="527">
        <f t="shared" si="101"/>
        <v>10.96</v>
      </c>
      <c r="K5262" s="108"/>
      <c r="L5262" s="14"/>
      <c r="M5262" s="676"/>
    </row>
    <row r="5263" spans="2:13" x14ac:dyDescent="0.3">
      <c r="B5263" s="676"/>
      <c r="C5263" s="725"/>
      <c r="D5263" s="696" t="s">
        <v>3022</v>
      </c>
      <c r="E5263" s="738"/>
      <c r="F5263" s="737">
        <v>1</v>
      </c>
      <c r="G5263" s="619">
        <v>6.85</v>
      </c>
      <c r="H5263" s="64" t="s">
        <v>2991</v>
      </c>
      <c r="I5263" s="588">
        <v>1.6</v>
      </c>
      <c r="J5263" s="527">
        <f t="shared" si="101"/>
        <v>10.96</v>
      </c>
      <c r="K5263" s="108"/>
      <c r="L5263" s="14"/>
      <c r="M5263" s="676"/>
    </row>
    <row r="5264" spans="2:13" x14ac:dyDescent="0.3">
      <c r="B5264" s="676"/>
      <c r="C5264" s="725"/>
      <c r="D5264" s="696" t="s">
        <v>3023</v>
      </c>
      <c r="E5264" s="738"/>
      <c r="F5264" s="737">
        <v>1</v>
      </c>
      <c r="G5264" s="619">
        <v>6.8</v>
      </c>
      <c r="H5264" s="64" t="s">
        <v>2991</v>
      </c>
      <c r="I5264" s="588">
        <v>1.6</v>
      </c>
      <c r="J5264" s="527">
        <f t="shared" si="101"/>
        <v>10.88</v>
      </c>
      <c r="K5264" s="108"/>
      <c r="L5264" s="14"/>
      <c r="M5264" s="676"/>
    </row>
    <row r="5265" spans="2:13" x14ac:dyDescent="0.3">
      <c r="B5265" s="676"/>
      <c r="C5265" s="725"/>
      <c r="D5265" s="696" t="s">
        <v>3024</v>
      </c>
      <c r="E5265" s="738"/>
      <c r="F5265" s="737">
        <v>1</v>
      </c>
      <c r="G5265" s="619">
        <v>6.45</v>
      </c>
      <c r="H5265" s="64" t="s">
        <v>2991</v>
      </c>
      <c r="I5265" s="588">
        <v>1.6</v>
      </c>
      <c r="J5265" s="527">
        <f t="shared" si="101"/>
        <v>10.32</v>
      </c>
      <c r="K5265" s="108"/>
      <c r="L5265" s="14"/>
      <c r="M5265" s="676"/>
    </row>
    <row r="5266" spans="2:13" x14ac:dyDescent="0.3">
      <c r="B5266" s="676"/>
      <c r="C5266" s="725"/>
      <c r="D5266" s="696" t="s">
        <v>3025</v>
      </c>
      <c r="E5266" s="738"/>
      <c r="F5266" s="737">
        <v>1</v>
      </c>
      <c r="G5266" s="619">
        <v>3.5</v>
      </c>
      <c r="H5266" s="64" t="s">
        <v>2991</v>
      </c>
      <c r="I5266" s="588">
        <v>1.6</v>
      </c>
      <c r="J5266" s="527">
        <f t="shared" si="101"/>
        <v>5.6000000000000005</v>
      </c>
      <c r="K5266" s="108"/>
      <c r="L5266" s="14"/>
      <c r="M5266" s="676"/>
    </row>
    <row r="5267" spans="2:13" x14ac:dyDescent="0.3">
      <c r="B5267" s="676"/>
      <c r="C5267" s="725"/>
      <c r="D5267" s="696"/>
      <c r="E5267" s="738"/>
      <c r="F5267" s="737">
        <v>1</v>
      </c>
      <c r="G5267" s="619">
        <v>1.85</v>
      </c>
      <c r="H5267" s="64" t="s">
        <v>2991</v>
      </c>
      <c r="I5267" s="588">
        <v>1.6</v>
      </c>
      <c r="J5267" s="527">
        <f t="shared" si="101"/>
        <v>2.9600000000000004</v>
      </c>
      <c r="K5267" s="108"/>
      <c r="L5267" s="14"/>
      <c r="M5267" s="676"/>
    </row>
    <row r="5268" spans="2:13" x14ac:dyDescent="0.3">
      <c r="B5268" s="676"/>
      <c r="C5268" s="725"/>
      <c r="D5268" s="696" t="s">
        <v>3026</v>
      </c>
      <c r="E5268" s="738"/>
      <c r="F5268" s="737">
        <v>1</v>
      </c>
      <c r="G5268" s="619">
        <v>8.35</v>
      </c>
      <c r="H5268" s="64" t="s">
        <v>2991</v>
      </c>
      <c r="I5268" s="588">
        <v>1.6</v>
      </c>
      <c r="J5268" s="527">
        <f t="shared" si="101"/>
        <v>13.36</v>
      </c>
      <c r="K5268" s="108"/>
      <c r="L5268" s="14"/>
      <c r="M5268" s="676"/>
    </row>
    <row r="5269" spans="2:13" x14ac:dyDescent="0.25">
      <c r="B5269" s="676"/>
      <c r="C5269" s="725"/>
      <c r="D5269" s="735" t="s">
        <v>3028</v>
      </c>
      <c r="E5269" s="738"/>
      <c r="F5269" s="736"/>
      <c r="G5269" s="619"/>
      <c r="H5269" s="715"/>
      <c r="I5269" s="588"/>
      <c r="J5269" s="527"/>
      <c r="K5269" s="108"/>
      <c r="L5269" s="14"/>
      <c r="M5269" s="676"/>
    </row>
    <row r="5270" spans="2:13" x14ac:dyDescent="0.3">
      <c r="B5270" s="676"/>
      <c r="C5270" s="725"/>
      <c r="D5270" s="696" t="s">
        <v>3016</v>
      </c>
      <c r="E5270" s="738"/>
      <c r="F5270" s="737">
        <v>1</v>
      </c>
      <c r="G5270" s="619">
        <v>6.8</v>
      </c>
      <c r="H5270" s="64" t="s">
        <v>2991</v>
      </c>
      <c r="I5270" s="588">
        <v>1.6</v>
      </c>
      <c r="J5270" s="527">
        <f t="shared" ref="J5270:J5334" si="102">PRODUCT(F5270:I5270)</f>
        <v>10.88</v>
      </c>
      <c r="K5270" s="108"/>
      <c r="L5270" s="14"/>
      <c r="M5270" s="676"/>
    </row>
    <row r="5271" spans="2:13" x14ac:dyDescent="0.3">
      <c r="B5271" s="676"/>
      <c r="C5271" s="725"/>
      <c r="D5271" s="696" t="s">
        <v>3017</v>
      </c>
      <c r="E5271" s="738"/>
      <c r="F5271" s="737">
        <v>1</v>
      </c>
      <c r="G5271" s="619">
        <v>6.9</v>
      </c>
      <c r="H5271" s="64" t="s">
        <v>2991</v>
      </c>
      <c r="I5271" s="588">
        <v>1.6</v>
      </c>
      <c r="J5271" s="527">
        <f t="shared" si="102"/>
        <v>11.040000000000001</v>
      </c>
      <c r="K5271" s="108"/>
      <c r="L5271" s="14"/>
      <c r="M5271" s="676"/>
    </row>
    <row r="5272" spans="2:13" x14ac:dyDescent="0.3">
      <c r="B5272" s="676"/>
      <c r="C5272" s="725"/>
      <c r="D5272" s="696" t="s">
        <v>3018</v>
      </c>
      <c r="E5272" s="738"/>
      <c r="F5272" s="737">
        <v>1</v>
      </c>
      <c r="G5272" s="619">
        <v>6.85</v>
      </c>
      <c r="H5272" s="64" t="s">
        <v>2991</v>
      </c>
      <c r="I5272" s="588">
        <v>1.6</v>
      </c>
      <c r="J5272" s="527">
        <f t="shared" si="102"/>
        <v>10.96</v>
      </c>
      <c r="K5272" s="108"/>
      <c r="L5272" s="14"/>
      <c r="M5272" s="676"/>
    </row>
    <row r="5273" spans="2:13" x14ac:dyDescent="0.3">
      <c r="B5273" s="676"/>
      <c r="C5273" s="725"/>
      <c r="D5273" s="696" t="s">
        <v>3019</v>
      </c>
      <c r="E5273" s="738"/>
      <c r="F5273" s="737">
        <v>1</v>
      </c>
      <c r="G5273" s="619">
        <v>6.85</v>
      </c>
      <c r="H5273" s="64" t="s">
        <v>2991</v>
      </c>
      <c r="I5273" s="588">
        <v>1.6</v>
      </c>
      <c r="J5273" s="527">
        <f t="shared" si="102"/>
        <v>10.96</v>
      </c>
      <c r="K5273" s="108"/>
      <c r="L5273" s="14"/>
      <c r="M5273" s="676"/>
    </row>
    <row r="5274" spans="2:13" x14ac:dyDescent="0.3">
      <c r="B5274" s="676"/>
      <c r="C5274" s="725"/>
      <c r="D5274" s="696" t="s">
        <v>3020</v>
      </c>
      <c r="E5274" s="738"/>
      <c r="F5274" s="737">
        <v>1</v>
      </c>
      <c r="G5274" s="619">
        <v>6.85</v>
      </c>
      <c r="H5274" s="64" t="s">
        <v>2991</v>
      </c>
      <c r="I5274" s="588">
        <v>1.6</v>
      </c>
      <c r="J5274" s="527">
        <f t="shared" si="102"/>
        <v>10.96</v>
      </c>
      <c r="K5274" s="108"/>
      <c r="L5274" s="14"/>
      <c r="M5274" s="676"/>
    </row>
    <row r="5275" spans="2:13" x14ac:dyDescent="0.3">
      <c r="B5275" s="676"/>
      <c r="C5275" s="725"/>
      <c r="D5275" s="696" t="s">
        <v>3021</v>
      </c>
      <c r="E5275" s="738"/>
      <c r="F5275" s="737">
        <v>1</v>
      </c>
      <c r="G5275" s="619">
        <v>6.85</v>
      </c>
      <c r="H5275" s="64" t="s">
        <v>2991</v>
      </c>
      <c r="I5275" s="588">
        <v>1.6</v>
      </c>
      <c r="J5275" s="527">
        <f t="shared" si="102"/>
        <v>10.96</v>
      </c>
      <c r="K5275" s="108"/>
      <c r="L5275" s="14"/>
      <c r="M5275" s="676"/>
    </row>
    <row r="5276" spans="2:13" x14ac:dyDescent="0.3">
      <c r="B5276" s="676"/>
      <c r="C5276" s="725"/>
      <c r="D5276" s="696" t="s">
        <v>3022</v>
      </c>
      <c r="E5276" s="738"/>
      <c r="F5276" s="737">
        <v>1</v>
      </c>
      <c r="G5276" s="619">
        <v>6.85</v>
      </c>
      <c r="H5276" s="64" t="s">
        <v>2991</v>
      </c>
      <c r="I5276" s="588">
        <v>1.6</v>
      </c>
      <c r="J5276" s="527">
        <f t="shared" si="102"/>
        <v>10.96</v>
      </c>
      <c r="K5276" s="108"/>
      <c r="L5276" s="14"/>
      <c r="M5276" s="676"/>
    </row>
    <row r="5277" spans="2:13" x14ac:dyDescent="0.3">
      <c r="B5277" s="676"/>
      <c r="C5277" s="725"/>
      <c r="D5277" s="696" t="s">
        <v>3023</v>
      </c>
      <c r="E5277" s="738"/>
      <c r="F5277" s="737">
        <v>1</v>
      </c>
      <c r="G5277" s="619">
        <v>6.8</v>
      </c>
      <c r="H5277" s="64" t="s">
        <v>2991</v>
      </c>
      <c r="I5277" s="588">
        <v>1.6</v>
      </c>
      <c r="J5277" s="527">
        <f t="shared" si="102"/>
        <v>10.88</v>
      </c>
      <c r="K5277" s="108"/>
      <c r="L5277" s="14"/>
      <c r="M5277" s="676"/>
    </row>
    <row r="5278" spans="2:13" x14ac:dyDescent="0.3">
      <c r="B5278" s="676"/>
      <c r="C5278" s="725"/>
      <c r="D5278" s="696" t="s">
        <v>3029</v>
      </c>
      <c r="E5278" s="738"/>
      <c r="F5278" s="737">
        <v>1</v>
      </c>
      <c r="G5278" s="619">
        <v>7.2</v>
      </c>
      <c r="H5278" s="64" t="s">
        <v>2991</v>
      </c>
      <c r="I5278" s="588">
        <v>1.6</v>
      </c>
      <c r="J5278" s="527">
        <f t="shared" si="102"/>
        <v>11.520000000000001</v>
      </c>
      <c r="K5278" s="108"/>
      <c r="L5278" s="14"/>
      <c r="M5278" s="676"/>
    </row>
    <row r="5279" spans="2:13" x14ac:dyDescent="0.3">
      <c r="B5279" s="676"/>
      <c r="C5279" s="725"/>
      <c r="D5279" s="696" t="s">
        <v>3024</v>
      </c>
      <c r="E5279" s="738"/>
      <c r="F5279" s="737">
        <v>1</v>
      </c>
      <c r="G5279" s="619">
        <v>6.45</v>
      </c>
      <c r="H5279" s="64" t="s">
        <v>2991</v>
      </c>
      <c r="I5279" s="588">
        <v>1.6</v>
      </c>
      <c r="J5279" s="527">
        <f t="shared" si="102"/>
        <v>10.32</v>
      </c>
      <c r="K5279" s="108"/>
      <c r="L5279" s="14"/>
      <c r="M5279" s="676"/>
    </row>
    <row r="5280" spans="2:13" x14ac:dyDescent="0.3">
      <c r="B5280" s="676"/>
      <c r="C5280" s="725"/>
      <c r="D5280" s="696" t="s">
        <v>3025</v>
      </c>
      <c r="E5280" s="738"/>
      <c r="F5280" s="737">
        <v>1</v>
      </c>
      <c r="G5280" s="619">
        <v>6</v>
      </c>
      <c r="H5280" s="64" t="s">
        <v>2991</v>
      </c>
      <c r="I5280" s="588">
        <v>1.6</v>
      </c>
      <c r="J5280" s="527">
        <f t="shared" si="102"/>
        <v>9.6000000000000014</v>
      </c>
      <c r="K5280" s="108"/>
      <c r="L5280" s="14"/>
      <c r="M5280" s="676"/>
    </row>
    <row r="5281" spans="2:13" x14ac:dyDescent="0.3">
      <c r="B5281" s="676"/>
      <c r="C5281" s="725"/>
      <c r="D5281" s="696" t="s">
        <v>3026</v>
      </c>
      <c r="E5281" s="738"/>
      <c r="F5281" s="737">
        <v>1</v>
      </c>
      <c r="G5281" s="619">
        <v>8.35</v>
      </c>
      <c r="H5281" s="64" t="s">
        <v>2991</v>
      </c>
      <c r="I5281" s="588">
        <v>1.6</v>
      </c>
      <c r="J5281" s="527">
        <f t="shared" si="102"/>
        <v>13.36</v>
      </c>
      <c r="K5281" s="108"/>
      <c r="L5281" s="14"/>
      <c r="M5281" s="676"/>
    </row>
    <row r="5282" spans="2:13" x14ac:dyDescent="0.25">
      <c r="B5282" s="676"/>
      <c r="C5282" s="725"/>
      <c r="D5282" s="735" t="s">
        <v>3030</v>
      </c>
      <c r="E5282" s="738"/>
      <c r="F5282" s="736"/>
      <c r="G5282" s="619"/>
      <c r="H5282" s="715"/>
      <c r="I5282" s="715"/>
      <c r="J5282" s="527"/>
      <c r="K5282" s="108"/>
      <c r="L5282" s="14"/>
      <c r="M5282" s="676"/>
    </row>
    <row r="5283" spans="2:13" x14ac:dyDescent="0.3">
      <c r="B5283" s="676"/>
      <c r="C5283" s="725"/>
      <c r="D5283" s="696" t="s">
        <v>3031</v>
      </c>
      <c r="E5283" s="738"/>
      <c r="F5283" s="737">
        <v>1</v>
      </c>
      <c r="G5283" s="619">
        <v>7.35</v>
      </c>
      <c r="H5283" s="64" t="s">
        <v>2991</v>
      </c>
      <c r="I5283" s="588">
        <v>1.6</v>
      </c>
      <c r="J5283" s="527">
        <f t="shared" si="102"/>
        <v>11.76</v>
      </c>
      <c r="K5283" s="108"/>
      <c r="L5283" s="14"/>
      <c r="M5283" s="676"/>
    </row>
    <row r="5284" spans="2:13" x14ac:dyDescent="0.3">
      <c r="B5284" s="676"/>
      <c r="C5284" s="725"/>
      <c r="D5284" s="696" t="s">
        <v>3016</v>
      </c>
      <c r="E5284" s="738"/>
      <c r="F5284" s="737">
        <v>1</v>
      </c>
      <c r="G5284" s="619">
        <v>3.6</v>
      </c>
      <c r="H5284" s="64" t="s">
        <v>2991</v>
      </c>
      <c r="I5284" s="588">
        <v>1.6</v>
      </c>
      <c r="J5284" s="527">
        <f t="shared" si="102"/>
        <v>5.7600000000000007</v>
      </c>
      <c r="K5284" s="108"/>
      <c r="L5284" s="14"/>
      <c r="M5284" s="676"/>
    </row>
    <row r="5285" spans="2:13" x14ac:dyDescent="0.3">
      <c r="B5285" s="676"/>
      <c r="C5285" s="725"/>
      <c r="D5285" s="696" t="s">
        <v>3017</v>
      </c>
      <c r="E5285" s="738"/>
      <c r="F5285" s="737">
        <v>1</v>
      </c>
      <c r="G5285" s="619">
        <v>6.9</v>
      </c>
      <c r="H5285" s="64" t="s">
        <v>2991</v>
      </c>
      <c r="I5285" s="588">
        <v>1.6</v>
      </c>
      <c r="J5285" s="527">
        <f t="shared" si="102"/>
        <v>11.040000000000001</v>
      </c>
      <c r="K5285" s="108"/>
      <c r="L5285" s="14"/>
      <c r="M5285" s="676"/>
    </row>
    <row r="5286" spans="2:13" x14ac:dyDescent="0.3">
      <c r="B5286" s="676"/>
      <c r="C5286" s="725"/>
      <c r="D5286" s="696" t="s">
        <v>3018</v>
      </c>
      <c r="E5286" s="738"/>
      <c r="F5286" s="737">
        <v>1</v>
      </c>
      <c r="G5286" s="619">
        <v>6.85</v>
      </c>
      <c r="H5286" s="64" t="s">
        <v>2991</v>
      </c>
      <c r="I5286" s="588">
        <v>1.6</v>
      </c>
      <c r="J5286" s="527">
        <f t="shared" si="102"/>
        <v>10.96</v>
      </c>
      <c r="K5286" s="108"/>
      <c r="L5286" s="14"/>
      <c r="M5286" s="676"/>
    </row>
    <row r="5287" spans="2:13" x14ac:dyDescent="0.3">
      <c r="B5287" s="676"/>
      <c r="C5287" s="725"/>
      <c r="D5287" s="696" t="s">
        <v>3019</v>
      </c>
      <c r="E5287" s="738"/>
      <c r="F5287" s="737">
        <v>1</v>
      </c>
      <c r="G5287" s="619">
        <v>6.85</v>
      </c>
      <c r="H5287" s="64" t="s">
        <v>2991</v>
      </c>
      <c r="I5287" s="588">
        <v>1.6</v>
      </c>
      <c r="J5287" s="527">
        <f t="shared" si="102"/>
        <v>10.96</v>
      </c>
      <c r="K5287" s="108"/>
      <c r="L5287" s="14"/>
      <c r="M5287" s="676"/>
    </row>
    <row r="5288" spans="2:13" x14ac:dyDescent="0.3">
      <c r="B5288" s="676"/>
      <c r="C5288" s="725"/>
      <c r="D5288" s="696" t="s">
        <v>3020</v>
      </c>
      <c r="E5288" s="738"/>
      <c r="F5288" s="737">
        <v>1</v>
      </c>
      <c r="G5288" s="619">
        <v>2.6</v>
      </c>
      <c r="H5288" s="64" t="s">
        <v>2991</v>
      </c>
      <c r="I5288" s="588">
        <v>1.6</v>
      </c>
      <c r="J5288" s="527">
        <f t="shared" si="102"/>
        <v>4.16</v>
      </c>
      <c r="K5288" s="108"/>
      <c r="L5288" s="14"/>
      <c r="M5288" s="676"/>
    </row>
    <row r="5289" spans="2:13" x14ac:dyDescent="0.3">
      <c r="B5289" s="676"/>
      <c r="C5289" s="725"/>
      <c r="D5289" s="696" t="s">
        <v>3021</v>
      </c>
      <c r="E5289" s="738"/>
      <c r="F5289" s="737">
        <v>1</v>
      </c>
      <c r="G5289" s="619">
        <v>6.85</v>
      </c>
      <c r="H5289" s="64" t="s">
        <v>2991</v>
      </c>
      <c r="I5289" s="588">
        <v>1.6</v>
      </c>
      <c r="J5289" s="527">
        <f t="shared" si="102"/>
        <v>10.96</v>
      </c>
      <c r="K5289" s="108"/>
      <c r="L5289" s="14"/>
      <c r="M5289" s="676"/>
    </row>
    <row r="5290" spans="2:13" x14ac:dyDescent="0.3">
      <c r="B5290" s="676"/>
      <c r="C5290" s="725"/>
      <c r="D5290" s="696" t="s">
        <v>3022</v>
      </c>
      <c r="E5290" s="738"/>
      <c r="F5290" s="737">
        <v>1</v>
      </c>
      <c r="G5290" s="619">
        <v>7.1</v>
      </c>
      <c r="H5290" s="64" t="s">
        <v>2991</v>
      </c>
      <c r="I5290" s="588">
        <v>1.6</v>
      </c>
      <c r="J5290" s="527">
        <f t="shared" si="102"/>
        <v>11.36</v>
      </c>
      <c r="K5290" s="108"/>
      <c r="L5290" s="14"/>
      <c r="M5290" s="676"/>
    </row>
    <row r="5291" spans="2:13" x14ac:dyDescent="0.3">
      <c r="B5291" s="676"/>
      <c r="C5291" s="725"/>
      <c r="D5291" s="696" t="s">
        <v>3023</v>
      </c>
      <c r="E5291" s="738"/>
      <c r="F5291" s="737">
        <v>1</v>
      </c>
      <c r="G5291" s="619">
        <v>4</v>
      </c>
      <c r="H5291" s="64" t="s">
        <v>2991</v>
      </c>
      <c r="I5291" s="588">
        <v>1.6</v>
      </c>
      <c r="J5291" s="527">
        <f t="shared" si="102"/>
        <v>6.4</v>
      </c>
      <c r="K5291" s="108"/>
      <c r="L5291" s="14"/>
      <c r="M5291" s="676"/>
    </row>
    <row r="5292" spans="2:13" x14ac:dyDescent="0.3">
      <c r="B5292" s="676"/>
      <c r="C5292" s="725"/>
      <c r="D5292" s="696" t="s">
        <v>3029</v>
      </c>
      <c r="E5292" s="738"/>
      <c r="F5292" s="737">
        <v>1</v>
      </c>
      <c r="G5292" s="619">
        <v>7.2</v>
      </c>
      <c r="H5292" s="64" t="s">
        <v>2991</v>
      </c>
      <c r="I5292" s="588">
        <v>1.6</v>
      </c>
      <c r="J5292" s="527">
        <f t="shared" si="102"/>
        <v>11.520000000000001</v>
      </c>
      <c r="K5292" s="108"/>
      <c r="L5292" s="14"/>
      <c r="M5292" s="676"/>
    </row>
    <row r="5293" spans="2:13" x14ac:dyDescent="0.3">
      <c r="B5293" s="676"/>
      <c r="C5293" s="725"/>
      <c r="D5293" s="696" t="s">
        <v>3024</v>
      </c>
      <c r="E5293" s="738"/>
      <c r="F5293" s="737">
        <v>1</v>
      </c>
      <c r="G5293" s="619">
        <v>6.45</v>
      </c>
      <c r="H5293" s="64" t="s">
        <v>2991</v>
      </c>
      <c r="I5293" s="588">
        <v>1.6</v>
      </c>
      <c r="J5293" s="527">
        <f t="shared" si="102"/>
        <v>10.32</v>
      </c>
      <c r="K5293" s="108"/>
      <c r="L5293" s="14"/>
      <c r="M5293" s="676"/>
    </row>
    <row r="5294" spans="2:13" x14ac:dyDescent="0.3">
      <c r="B5294" s="676"/>
      <c r="C5294" s="725"/>
      <c r="D5294" s="696" t="s">
        <v>3025</v>
      </c>
      <c r="E5294" s="738"/>
      <c r="F5294" s="737">
        <v>1</v>
      </c>
      <c r="G5294" s="619">
        <v>6</v>
      </c>
      <c r="H5294" s="64" t="s">
        <v>2991</v>
      </c>
      <c r="I5294" s="588">
        <v>1.6</v>
      </c>
      <c r="J5294" s="527">
        <f t="shared" si="102"/>
        <v>9.6000000000000014</v>
      </c>
      <c r="K5294" s="108"/>
      <c r="L5294" s="14"/>
      <c r="M5294" s="676"/>
    </row>
    <row r="5295" spans="2:13" x14ac:dyDescent="0.3">
      <c r="B5295" s="676"/>
      <c r="C5295" s="725"/>
      <c r="D5295" s="696" t="s">
        <v>3026</v>
      </c>
      <c r="E5295" s="738"/>
      <c r="F5295" s="737">
        <v>1</v>
      </c>
      <c r="G5295" s="619">
        <v>8.35</v>
      </c>
      <c r="H5295" s="64" t="s">
        <v>2991</v>
      </c>
      <c r="I5295" s="588">
        <v>1.6</v>
      </c>
      <c r="J5295" s="527">
        <f t="shared" si="102"/>
        <v>13.36</v>
      </c>
      <c r="K5295" s="108"/>
      <c r="L5295" s="14"/>
      <c r="M5295" s="676"/>
    </row>
    <row r="5296" spans="2:13" x14ac:dyDescent="0.25">
      <c r="B5296" s="676"/>
      <c r="C5296" s="725"/>
      <c r="D5296" s="735" t="s">
        <v>3032</v>
      </c>
      <c r="E5296" s="738"/>
      <c r="F5296" s="736"/>
      <c r="G5296" s="619"/>
      <c r="H5296" s="715"/>
      <c r="I5296" s="715"/>
      <c r="J5296" s="527"/>
      <c r="K5296" s="108"/>
      <c r="L5296" s="14"/>
      <c r="M5296" s="676"/>
    </row>
    <row r="5297" spans="2:13" x14ac:dyDescent="0.3">
      <c r="B5297" s="676"/>
      <c r="C5297" s="725"/>
      <c r="D5297" s="696" t="s">
        <v>3031</v>
      </c>
      <c r="E5297" s="738"/>
      <c r="F5297" s="737">
        <v>1</v>
      </c>
      <c r="G5297" s="619">
        <v>7.35</v>
      </c>
      <c r="H5297" s="64" t="s">
        <v>2991</v>
      </c>
      <c r="I5297" s="588">
        <v>1.6</v>
      </c>
      <c r="J5297" s="527">
        <f t="shared" si="102"/>
        <v>11.76</v>
      </c>
      <c r="K5297" s="108"/>
      <c r="L5297" s="14"/>
      <c r="M5297" s="676"/>
    </row>
    <row r="5298" spans="2:13" x14ac:dyDescent="0.3">
      <c r="B5298" s="676"/>
      <c r="C5298" s="725"/>
      <c r="D5298" s="696" t="s">
        <v>3016</v>
      </c>
      <c r="E5298" s="738"/>
      <c r="F5298" s="737">
        <v>1</v>
      </c>
      <c r="G5298" s="619">
        <v>6.8</v>
      </c>
      <c r="H5298" s="64" t="s">
        <v>2991</v>
      </c>
      <c r="I5298" s="588">
        <v>1.6</v>
      </c>
      <c r="J5298" s="527">
        <f t="shared" si="102"/>
        <v>10.88</v>
      </c>
      <c r="K5298" s="108"/>
      <c r="L5298" s="14"/>
      <c r="M5298" s="676"/>
    </row>
    <row r="5299" spans="2:13" x14ac:dyDescent="0.3">
      <c r="B5299" s="676"/>
      <c r="C5299" s="725"/>
      <c r="D5299" s="696" t="s">
        <v>3017</v>
      </c>
      <c r="E5299" s="738"/>
      <c r="F5299" s="737">
        <v>1</v>
      </c>
      <c r="G5299" s="619">
        <v>6.9</v>
      </c>
      <c r="H5299" s="64" t="s">
        <v>2991</v>
      </c>
      <c r="I5299" s="588">
        <v>1.6</v>
      </c>
      <c r="J5299" s="527">
        <f t="shared" si="102"/>
        <v>11.040000000000001</v>
      </c>
      <c r="K5299" s="108"/>
      <c r="L5299" s="14"/>
      <c r="M5299" s="676"/>
    </row>
    <row r="5300" spans="2:13" x14ac:dyDescent="0.3">
      <c r="B5300" s="676"/>
      <c r="C5300" s="725"/>
      <c r="D5300" s="696" t="s">
        <v>3018</v>
      </c>
      <c r="E5300" s="738"/>
      <c r="F5300" s="737">
        <v>1</v>
      </c>
      <c r="G5300" s="619">
        <v>6.85</v>
      </c>
      <c r="H5300" s="64" t="s">
        <v>2991</v>
      </c>
      <c r="I5300" s="588">
        <v>1.6</v>
      </c>
      <c r="J5300" s="527">
        <f t="shared" si="102"/>
        <v>10.96</v>
      </c>
      <c r="K5300" s="108"/>
      <c r="L5300" s="14"/>
      <c r="M5300" s="676"/>
    </row>
    <row r="5301" spans="2:13" x14ac:dyDescent="0.3">
      <c r="B5301" s="676"/>
      <c r="C5301" s="725"/>
      <c r="D5301" s="696" t="s">
        <v>3019</v>
      </c>
      <c r="E5301" s="738"/>
      <c r="F5301" s="737">
        <v>1</v>
      </c>
      <c r="G5301" s="619">
        <v>6.85</v>
      </c>
      <c r="H5301" s="64" t="s">
        <v>2991</v>
      </c>
      <c r="I5301" s="588">
        <v>1.6</v>
      </c>
      <c r="J5301" s="527">
        <f t="shared" si="102"/>
        <v>10.96</v>
      </c>
      <c r="K5301" s="108"/>
      <c r="L5301" s="14"/>
      <c r="M5301" s="676"/>
    </row>
    <row r="5302" spans="2:13" x14ac:dyDescent="0.3">
      <c r="B5302" s="676"/>
      <c r="C5302" s="725"/>
      <c r="D5302" s="696" t="s">
        <v>3020</v>
      </c>
      <c r="E5302" s="738"/>
      <c r="F5302" s="737">
        <v>1</v>
      </c>
      <c r="G5302" s="619">
        <v>6.85</v>
      </c>
      <c r="H5302" s="64" t="s">
        <v>2991</v>
      </c>
      <c r="I5302" s="588">
        <v>1.6</v>
      </c>
      <c r="J5302" s="527">
        <f t="shared" si="102"/>
        <v>10.96</v>
      </c>
      <c r="K5302" s="108"/>
      <c r="L5302" s="14"/>
      <c r="M5302" s="676"/>
    </row>
    <row r="5303" spans="2:13" x14ac:dyDescent="0.3">
      <c r="B5303" s="676"/>
      <c r="C5303" s="725"/>
      <c r="D5303" s="696" t="s">
        <v>3021</v>
      </c>
      <c r="E5303" s="738"/>
      <c r="F5303" s="737">
        <v>1</v>
      </c>
      <c r="G5303" s="619">
        <v>6.85</v>
      </c>
      <c r="H5303" s="64" t="s">
        <v>2991</v>
      </c>
      <c r="I5303" s="588">
        <v>1.6</v>
      </c>
      <c r="J5303" s="527">
        <f t="shared" si="102"/>
        <v>10.96</v>
      </c>
      <c r="K5303" s="108"/>
      <c r="L5303" s="14"/>
      <c r="M5303" s="676"/>
    </row>
    <row r="5304" spans="2:13" x14ac:dyDescent="0.3">
      <c r="B5304" s="676"/>
      <c r="C5304" s="725"/>
      <c r="D5304" s="696" t="s">
        <v>3022</v>
      </c>
      <c r="E5304" s="738"/>
      <c r="F5304" s="737">
        <v>1</v>
      </c>
      <c r="G5304" s="619">
        <v>7.1</v>
      </c>
      <c r="H5304" s="64" t="s">
        <v>2991</v>
      </c>
      <c r="I5304" s="588">
        <v>1.6</v>
      </c>
      <c r="J5304" s="527">
        <f t="shared" si="102"/>
        <v>11.36</v>
      </c>
      <c r="K5304" s="108"/>
      <c r="L5304" s="14"/>
      <c r="M5304" s="676"/>
    </row>
    <row r="5305" spans="2:13" x14ac:dyDescent="0.3">
      <c r="B5305" s="676"/>
      <c r="C5305" s="725"/>
      <c r="D5305" s="696" t="s">
        <v>3023</v>
      </c>
      <c r="E5305" s="738"/>
      <c r="F5305" s="737">
        <v>1</v>
      </c>
      <c r="G5305" s="619">
        <v>6.8</v>
      </c>
      <c r="H5305" s="64" t="s">
        <v>2991</v>
      </c>
      <c r="I5305" s="588">
        <v>1.6</v>
      </c>
      <c r="J5305" s="527">
        <f t="shared" si="102"/>
        <v>10.88</v>
      </c>
      <c r="K5305" s="108"/>
      <c r="L5305" s="14"/>
      <c r="M5305" s="676"/>
    </row>
    <row r="5306" spans="2:13" x14ac:dyDescent="0.3">
      <c r="B5306" s="676"/>
      <c r="C5306" s="725"/>
      <c r="D5306" s="696" t="s">
        <v>3029</v>
      </c>
      <c r="E5306" s="738"/>
      <c r="F5306" s="737">
        <v>1</v>
      </c>
      <c r="G5306" s="619">
        <v>7.2</v>
      </c>
      <c r="H5306" s="64" t="s">
        <v>2991</v>
      </c>
      <c r="I5306" s="588">
        <v>1.6</v>
      </c>
      <c r="J5306" s="527">
        <f t="shared" si="102"/>
        <v>11.520000000000001</v>
      </c>
      <c r="K5306" s="108"/>
      <c r="L5306" s="14"/>
      <c r="M5306" s="676"/>
    </row>
    <row r="5307" spans="2:13" x14ac:dyDescent="0.3">
      <c r="B5307" s="676"/>
      <c r="C5307" s="725"/>
      <c r="D5307" s="696" t="s">
        <v>3024</v>
      </c>
      <c r="E5307" s="738"/>
      <c r="F5307" s="737">
        <v>1</v>
      </c>
      <c r="G5307" s="619">
        <v>6.45</v>
      </c>
      <c r="H5307" s="64" t="s">
        <v>2991</v>
      </c>
      <c r="I5307" s="588">
        <v>1.6</v>
      </c>
      <c r="J5307" s="527">
        <f t="shared" si="102"/>
        <v>10.32</v>
      </c>
      <c r="K5307" s="108"/>
      <c r="L5307" s="14"/>
      <c r="M5307" s="676"/>
    </row>
    <row r="5308" spans="2:13" x14ac:dyDescent="0.3">
      <c r="B5308" s="676"/>
      <c r="C5308" s="725"/>
      <c r="D5308" s="696" t="s">
        <v>3025</v>
      </c>
      <c r="E5308" s="738"/>
      <c r="F5308" s="737">
        <v>1</v>
      </c>
      <c r="G5308" s="619">
        <v>6</v>
      </c>
      <c r="H5308" s="64" t="s">
        <v>2991</v>
      </c>
      <c r="I5308" s="588">
        <v>1.6</v>
      </c>
      <c r="J5308" s="527">
        <f t="shared" si="102"/>
        <v>9.6000000000000014</v>
      </c>
      <c r="K5308" s="108"/>
      <c r="L5308" s="14"/>
      <c r="M5308" s="676"/>
    </row>
    <row r="5309" spans="2:13" x14ac:dyDescent="0.3">
      <c r="B5309" s="676"/>
      <c r="C5309" s="725"/>
      <c r="D5309" s="696" t="s">
        <v>3026</v>
      </c>
      <c r="E5309" s="738"/>
      <c r="F5309" s="737">
        <v>1</v>
      </c>
      <c r="G5309" s="619">
        <v>8.35</v>
      </c>
      <c r="H5309" s="64" t="s">
        <v>2991</v>
      </c>
      <c r="I5309" s="588">
        <v>1.6</v>
      </c>
      <c r="J5309" s="527">
        <f t="shared" si="102"/>
        <v>13.36</v>
      </c>
      <c r="K5309" s="108"/>
      <c r="L5309" s="14"/>
      <c r="M5309" s="676"/>
    </row>
    <row r="5310" spans="2:13" x14ac:dyDescent="0.25">
      <c r="B5310" s="676"/>
      <c r="C5310" s="725"/>
      <c r="D5310" s="735" t="s">
        <v>3033</v>
      </c>
      <c r="E5310" s="738"/>
      <c r="F5310" s="736"/>
      <c r="G5310" s="619"/>
      <c r="H5310" s="715"/>
      <c r="I5310" s="715"/>
      <c r="J5310" s="527"/>
      <c r="K5310" s="108"/>
      <c r="L5310" s="14"/>
      <c r="M5310" s="676"/>
    </row>
    <row r="5311" spans="2:13" x14ac:dyDescent="0.3">
      <c r="B5311" s="676"/>
      <c r="C5311" s="725"/>
      <c r="D5311" s="696" t="s">
        <v>3031</v>
      </c>
      <c r="E5311" s="738"/>
      <c r="F5311" s="737">
        <v>1</v>
      </c>
      <c r="G5311" s="619">
        <v>7.35</v>
      </c>
      <c r="H5311" s="64" t="s">
        <v>2991</v>
      </c>
      <c r="I5311" s="588">
        <v>1.6</v>
      </c>
      <c r="J5311" s="527">
        <f t="shared" si="102"/>
        <v>11.76</v>
      </c>
      <c r="K5311" s="108"/>
      <c r="L5311" s="14"/>
      <c r="M5311" s="676"/>
    </row>
    <row r="5312" spans="2:13" x14ac:dyDescent="0.3">
      <c r="B5312" s="676"/>
      <c r="C5312" s="725"/>
      <c r="D5312" s="696" t="s">
        <v>3016</v>
      </c>
      <c r="E5312" s="738"/>
      <c r="F5312" s="737">
        <v>1</v>
      </c>
      <c r="G5312" s="619">
        <v>6.8</v>
      </c>
      <c r="H5312" s="64" t="s">
        <v>2991</v>
      </c>
      <c r="I5312" s="588">
        <v>1.6</v>
      </c>
      <c r="J5312" s="527">
        <f t="shared" si="102"/>
        <v>10.88</v>
      </c>
      <c r="K5312" s="108"/>
      <c r="L5312" s="14"/>
      <c r="M5312" s="676"/>
    </row>
    <row r="5313" spans="2:13" x14ac:dyDescent="0.3">
      <c r="B5313" s="676"/>
      <c r="C5313" s="725"/>
      <c r="D5313" s="696" t="s">
        <v>3017</v>
      </c>
      <c r="E5313" s="738"/>
      <c r="F5313" s="737">
        <v>1</v>
      </c>
      <c r="G5313" s="619">
        <v>6.9</v>
      </c>
      <c r="H5313" s="64" t="s">
        <v>2991</v>
      </c>
      <c r="I5313" s="588">
        <v>1.6</v>
      </c>
      <c r="J5313" s="527">
        <f t="shared" si="102"/>
        <v>11.040000000000001</v>
      </c>
      <c r="K5313" s="108"/>
      <c r="L5313" s="14"/>
      <c r="M5313" s="676"/>
    </row>
    <row r="5314" spans="2:13" x14ac:dyDescent="0.3">
      <c r="B5314" s="676"/>
      <c r="C5314" s="725"/>
      <c r="D5314" s="696" t="s">
        <v>3018</v>
      </c>
      <c r="E5314" s="738"/>
      <c r="F5314" s="737">
        <v>1</v>
      </c>
      <c r="G5314" s="619">
        <v>6.85</v>
      </c>
      <c r="H5314" s="64" t="s">
        <v>2991</v>
      </c>
      <c r="I5314" s="588">
        <v>1.6</v>
      </c>
      <c r="J5314" s="527">
        <f t="shared" si="102"/>
        <v>10.96</v>
      </c>
      <c r="K5314" s="108"/>
      <c r="L5314" s="14"/>
      <c r="M5314" s="676"/>
    </row>
    <row r="5315" spans="2:13" x14ac:dyDescent="0.3">
      <c r="B5315" s="676"/>
      <c r="C5315" s="725"/>
      <c r="D5315" s="696" t="s">
        <v>3019</v>
      </c>
      <c r="E5315" s="738"/>
      <c r="F5315" s="737">
        <v>1</v>
      </c>
      <c r="G5315" s="619">
        <v>6.85</v>
      </c>
      <c r="H5315" s="64" t="s">
        <v>2991</v>
      </c>
      <c r="I5315" s="588">
        <v>1.6</v>
      </c>
      <c r="J5315" s="527">
        <f t="shared" si="102"/>
        <v>10.96</v>
      </c>
      <c r="K5315" s="108"/>
      <c r="L5315" s="14"/>
      <c r="M5315" s="676"/>
    </row>
    <row r="5316" spans="2:13" x14ac:dyDescent="0.3">
      <c r="B5316" s="676"/>
      <c r="C5316" s="725"/>
      <c r="D5316" s="696" t="s">
        <v>3020</v>
      </c>
      <c r="E5316" s="738"/>
      <c r="F5316" s="737">
        <v>1</v>
      </c>
      <c r="G5316" s="619">
        <v>6.85</v>
      </c>
      <c r="H5316" s="64" t="s">
        <v>2991</v>
      </c>
      <c r="I5316" s="588">
        <v>1.6</v>
      </c>
      <c r="J5316" s="527">
        <f t="shared" si="102"/>
        <v>10.96</v>
      </c>
      <c r="K5316" s="108"/>
      <c r="L5316" s="14"/>
      <c r="M5316" s="676"/>
    </row>
    <row r="5317" spans="2:13" x14ac:dyDescent="0.3">
      <c r="B5317" s="676"/>
      <c r="C5317" s="725"/>
      <c r="D5317" s="696" t="s">
        <v>3021</v>
      </c>
      <c r="E5317" s="738"/>
      <c r="F5317" s="737">
        <v>1</v>
      </c>
      <c r="G5317" s="619">
        <v>6.85</v>
      </c>
      <c r="H5317" s="64" t="s">
        <v>2991</v>
      </c>
      <c r="I5317" s="588">
        <v>1.6</v>
      </c>
      <c r="J5317" s="527">
        <f t="shared" si="102"/>
        <v>10.96</v>
      </c>
      <c r="K5317" s="108"/>
      <c r="L5317" s="14"/>
      <c r="M5317" s="676"/>
    </row>
    <row r="5318" spans="2:13" x14ac:dyDescent="0.3">
      <c r="B5318" s="676"/>
      <c r="C5318" s="725"/>
      <c r="D5318" s="696" t="s">
        <v>3022</v>
      </c>
      <c r="E5318" s="738"/>
      <c r="F5318" s="737">
        <v>1</v>
      </c>
      <c r="G5318" s="619">
        <v>7.1</v>
      </c>
      <c r="H5318" s="64" t="s">
        <v>2991</v>
      </c>
      <c r="I5318" s="588">
        <v>1.6</v>
      </c>
      <c r="J5318" s="527">
        <f t="shared" si="102"/>
        <v>11.36</v>
      </c>
      <c r="K5318" s="108"/>
      <c r="L5318" s="14"/>
      <c r="M5318" s="676"/>
    </row>
    <row r="5319" spans="2:13" x14ac:dyDescent="0.3">
      <c r="B5319" s="676"/>
      <c r="C5319" s="725"/>
      <c r="D5319" s="696" t="s">
        <v>3023</v>
      </c>
      <c r="E5319" s="738"/>
      <c r="F5319" s="737">
        <v>1</v>
      </c>
      <c r="G5319" s="619">
        <v>6.8</v>
      </c>
      <c r="H5319" s="64" t="s">
        <v>2991</v>
      </c>
      <c r="I5319" s="588">
        <v>1.6</v>
      </c>
      <c r="J5319" s="527">
        <f t="shared" si="102"/>
        <v>10.88</v>
      </c>
      <c r="K5319" s="108"/>
      <c r="L5319" s="14"/>
      <c r="M5319" s="676"/>
    </row>
    <row r="5320" spans="2:13" x14ac:dyDescent="0.3">
      <c r="B5320" s="676"/>
      <c r="C5320" s="725"/>
      <c r="D5320" s="696" t="s">
        <v>3029</v>
      </c>
      <c r="E5320" s="738"/>
      <c r="F5320" s="737">
        <v>1</v>
      </c>
      <c r="G5320" s="619">
        <v>7.2</v>
      </c>
      <c r="H5320" s="64" t="s">
        <v>2991</v>
      </c>
      <c r="I5320" s="588">
        <v>1.6</v>
      </c>
      <c r="J5320" s="527">
        <f t="shared" si="102"/>
        <v>11.520000000000001</v>
      </c>
      <c r="K5320" s="108"/>
      <c r="L5320" s="14"/>
      <c r="M5320" s="676"/>
    </row>
    <row r="5321" spans="2:13" x14ac:dyDescent="0.3">
      <c r="B5321" s="676"/>
      <c r="C5321" s="725"/>
      <c r="D5321" s="696" t="s">
        <v>3024</v>
      </c>
      <c r="E5321" s="738"/>
      <c r="F5321" s="737">
        <v>1</v>
      </c>
      <c r="G5321" s="619">
        <v>6.45</v>
      </c>
      <c r="H5321" s="64" t="s">
        <v>2991</v>
      </c>
      <c r="I5321" s="588">
        <v>1.6</v>
      </c>
      <c r="J5321" s="527">
        <f t="shared" si="102"/>
        <v>10.32</v>
      </c>
      <c r="K5321" s="108"/>
      <c r="L5321" s="14"/>
      <c r="M5321" s="676"/>
    </row>
    <row r="5322" spans="2:13" x14ac:dyDescent="0.3">
      <c r="B5322" s="676"/>
      <c r="C5322" s="725"/>
      <c r="D5322" s="696" t="s">
        <v>3025</v>
      </c>
      <c r="E5322" s="738"/>
      <c r="F5322" s="737">
        <v>1</v>
      </c>
      <c r="G5322" s="619">
        <v>6</v>
      </c>
      <c r="H5322" s="64" t="s">
        <v>2991</v>
      </c>
      <c r="I5322" s="588">
        <v>1.6</v>
      </c>
      <c r="J5322" s="527">
        <f t="shared" si="102"/>
        <v>9.6000000000000014</v>
      </c>
      <c r="K5322" s="108"/>
      <c r="L5322" s="14"/>
      <c r="M5322" s="676"/>
    </row>
    <row r="5323" spans="2:13" x14ac:dyDescent="0.3">
      <c r="B5323" s="676"/>
      <c r="C5323" s="725"/>
      <c r="D5323" s="696" t="s">
        <v>3026</v>
      </c>
      <c r="E5323" s="738"/>
      <c r="F5323" s="737">
        <v>1</v>
      </c>
      <c r="G5323" s="619">
        <v>8.35</v>
      </c>
      <c r="H5323" s="64" t="s">
        <v>2991</v>
      </c>
      <c r="I5323" s="588">
        <v>1.6</v>
      </c>
      <c r="J5323" s="527">
        <f t="shared" si="102"/>
        <v>13.36</v>
      </c>
      <c r="K5323" s="108"/>
      <c r="L5323" s="14"/>
      <c r="M5323" s="676"/>
    </row>
    <row r="5324" spans="2:13" x14ac:dyDescent="0.25">
      <c r="B5324" s="676"/>
      <c r="C5324" s="725"/>
      <c r="D5324" s="735" t="s">
        <v>3034</v>
      </c>
      <c r="E5324" s="738"/>
      <c r="F5324" s="736"/>
      <c r="G5324" s="619"/>
      <c r="H5324" s="715"/>
      <c r="I5324" s="715"/>
      <c r="J5324" s="527"/>
      <c r="K5324" s="108"/>
      <c r="L5324" s="14"/>
      <c r="M5324" s="676"/>
    </row>
    <row r="5325" spans="2:13" x14ac:dyDescent="0.3">
      <c r="B5325" s="676"/>
      <c r="C5325" s="725"/>
      <c r="D5325" s="696" t="s">
        <v>3031</v>
      </c>
      <c r="E5325" s="738"/>
      <c r="F5325" s="737">
        <v>1</v>
      </c>
      <c r="G5325" s="619">
        <v>7.35</v>
      </c>
      <c r="H5325" s="64" t="s">
        <v>2991</v>
      </c>
      <c r="I5325" s="588">
        <v>1.6</v>
      </c>
      <c r="J5325" s="527">
        <f t="shared" si="102"/>
        <v>11.76</v>
      </c>
      <c r="K5325" s="108"/>
      <c r="L5325" s="14"/>
      <c r="M5325" s="676"/>
    </row>
    <row r="5326" spans="2:13" x14ac:dyDescent="0.3">
      <c r="B5326" s="676"/>
      <c r="C5326" s="725"/>
      <c r="D5326" s="696" t="s">
        <v>3016</v>
      </c>
      <c r="E5326" s="738"/>
      <c r="F5326" s="737">
        <v>1</v>
      </c>
      <c r="G5326" s="619">
        <v>6.8</v>
      </c>
      <c r="H5326" s="64" t="s">
        <v>2991</v>
      </c>
      <c r="I5326" s="588">
        <v>1.6</v>
      </c>
      <c r="J5326" s="527">
        <f t="shared" si="102"/>
        <v>10.88</v>
      </c>
      <c r="K5326" s="108"/>
      <c r="L5326" s="14"/>
      <c r="M5326" s="676"/>
    </row>
    <row r="5327" spans="2:13" x14ac:dyDescent="0.3">
      <c r="B5327" s="676"/>
      <c r="C5327" s="725"/>
      <c r="D5327" s="696" t="s">
        <v>3017</v>
      </c>
      <c r="E5327" s="738"/>
      <c r="F5327" s="737">
        <v>1</v>
      </c>
      <c r="G5327" s="619">
        <v>6.9</v>
      </c>
      <c r="H5327" s="64" t="s">
        <v>2991</v>
      </c>
      <c r="I5327" s="588">
        <v>1.6</v>
      </c>
      <c r="J5327" s="527">
        <f t="shared" si="102"/>
        <v>11.040000000000001</v>
      </c>
      <c r="K5327" s="108"/>
      <c r="L5327" s="14"/>
      <c r="M5327" s="676"/>
    </row>
    <row r="5328" spans="2:13" x14ac:dyDescent="0.3">
      <c r="B5328" s="676"/>
      <c r="C5328" s="725"/>
      <c r="D5328" s="696" t="s">
        <v>3018</v>
      </c>
      <c r="E5328" s="738"/>
      <c r="F5328" s="737">
        <v>1</v>
      </c>
      <c r="G5328" s="619">
        <v>6.85</v>
      </c>
      <c r="H5328" s="64" t="s">
        <v>2991</v>
      </c>
      <c r="I5328" s="588">
        <v>1.6</v>
      </c>
      <c r="J5328" s="527">
        <f t="shared" si="102"/>
        <v>10.96</v>
      </c>
      <c r="K5328" s="108"/>
      <c r="L5328" s="14"/>
      <c r="M5328" s="676"/>
    </row>
    <row r="5329" spans="2:13" x14ac:dyDescent="0.3">
      <c r="B5329" s="676"/>
      <c r="C5329" s="725"/>
      <c r="D5329" s="696" t="s">
        <v>3019</v>
      </c>
      <c r="E5329" s="738"/>
      <c r="F5329" s="737">
        <v>1</v>
      </c>
      <c r="G5329" s="619">
        <v>6.85</v>
      </c>
      <c r="H5329" s="64" t="s">
        <v>2991</v>
      </c>
      <c r="I5329" s="588">
        <v>1.6</v>
      </c>
      <c r="J5329" s="527">
        <f t="shared" si="102"/>
        <v>10.96</v>
      </c>
      <c r="K5329" s="108"/>
      <c r="L5329" s="14"/>
      <c r="M5329" s="676"/>
    </row>
    <row r="5330" spans="2:13" x14ac:dyDescent="0.3">
      <c r="B5330" s="676"/>
      <c r="C5330" s="725"/>
      <c r="D5330" s="696" t="s">
        <v>3020</v>
      </c>
      <c r="E5330" s="738"/>
      <c r="F5330" s="737">
        <v>1</v>
      </c>
      <c r="G5330" s="619">
        <v>6.85</v>
      </c>
      <c r="H5330" s="64" t="s">
        <v>2991</v>
      </c>
      <c r="I5330" s="588">
        <v>1.6</v>
      </c>
      <c r="J5330" s="527">
        <f t="shared" si="102"/>
        <v>10.96</v>
      </c>
      <c r="K5330" s="108"/>
      <c r="L5330" s="14"/>
      <c r="M5330" s="676"/>
    </row>
    <row r="5331" spans="2:13" x14ac:dyDescent="0.3">
      <c r="B5331" s="676"/>
      <c r="C5331" s="725"/>
      <c r="D5331" s="696" t="s">
        <v>3021</v>
      </c>
      <c r="E5331" s="738"/>
      <c r="F5331" s="737">
        <v>1</v>
      </c>
      <c r="G5331" s="619">
        <v>6.85</v>
      </c>
      <c r="H5331" s="64" t="s">
        <v>2991</v>
      </c>
      <c r="I5331" s="588">
        <v>1.6</v>
      </c>
      <c r="J5331" s="527">
        <f t="shared" si="102"/>
        <v>10.96</v>
      </c>
      <c r="K5331" s="108"/>
      <c r="L5331" s="14"/>
      <c r="M5331" s="676"/>
    </row>
    <row r="5332" spans="2:13" x14ac:dyDescent="0.3">
      <c r="B5332" s="676"/>
      <c r="C5332" s="725"/>
      <c r="D5332" s="696" t="s">
        <v>3022</v>
      </c>
      <c r="E5332" s="738"/>
      <c r="F5332" s="737">
        <v>1</v>
      </c>
      <c r="G5332" s="619">
        <v>7.1</v>
      </c>
      <c r="H5332" s="64" t="s">
        <v>2991</v>
      </c>
      <c r="I5332" s="588">
        <v>1.6</v>
      </c>
      <c r="J5332" s="527">
        <f t="shared" si="102"/>
        <v>11.36</v>
      </c>
      <c r="K5332" s="108"/>
      <c r="L5332" s="14"/>
      <c r="M5332" s="676"/>
    </row>
    <row r="5333" spans="2:13" x14ac:dyDescent="0.3">
      <c r="B5333" s="676"/>
      <c r="C5333" s="725"/>
      <c r="D5333" s="696" t="s">
        <v>3029</v>
      </c>
      <c r="E5333" s="738"/>
      <c r="F5333" s="737">
        <v>1</v>
      </c>
      <c r="G5333" s="619">
        <v>7.2</v>
      </c>
      <c r="H5333" s="64" t="s">
        <v>2991</v>
      </c>
      <c r="I5333" s="588">
        <v>1.7</v>
      </c>
      <c r="J5333" s="527">
        <f t="shared" si="102"/>
        <v>12.24</v>
      </c>
      <c r="K5333" s="108"/>
      <c r="L5333" s="14"/>
      <c r="M5333" s="676"/>
    </row>
    <row r="5334" spans="2:13" x14ac:dyDescent="0.3">
      <c r="B5334" s="676"/>
      <c r="C5334" s="725"/>
      <c r="D5334" s="696" t="s">
        <v>3024</v>
      </c>
      <c r="E5334" s="738"/>
      <c r="F5334" s="737">
        <v>1</v>
      </c>
      <c r="G5334" s="619">
        <v>6.45</v>
      </c>
      <c r="H5334" s="64" t="s">
        <v>2991</v>
      </c>
      <c r="I5334" s="588">
        <v>1.7</v>
      </c>
      <c r="J5334" s="527">
        <f t="shared" si="102"/>
        <v>10.965</v>
      </c>
      <c r="K5334" s="108"/>
      <c r="L5334" s="14"/>
      <c r="M5334" s="676"/>
    </row>
    <row r="5335" spans="2:13" x14ac:dyDescent="0.3">
      <c r="B5335" s="676"/>
      <c r="C5335" s="725"/>
      <c r="D5335" s="696" t="s">
        <v>3025</v>
      </c>
      <c r="E5335" s="738"/>
      <c r="F5335" s="737">
        <v>1</v>
      </c>
      <c r="G5335" s="619">
        <v>6</v>
      </c>
      <c r="H5335" s="64" t="s">
        <v>2991</v>
      </c>
      <c r="I5335" s="588">
        <v>1.7</v>
      </c>
      <c r="J5335" s="527">
        <f t="shared" ref="J5335:J5380" si="103">PRODUCT(F5335:I5335)</f>
        <v>10.199999999999999</v>
      </c>
      <c r="K5335" s="108"/>
      <c r="L5335" s="14"/>
      <c r="M5335" s="676"/>
    </row>
    <row r="5336" spans="2:13" x14ac:dyDescent="0.3">
      <c r="B5336" s="676"/>
      <c r="C5336" s="725"/>
      <c r="D5336" s="696" t="s">
        <v>3026</v>
      </c>
      <c r="E5336" s="738"/>
      <c r="F5336" s="737">
        <v>1</v>
      </c>
      <c r="G5336" s="619">
        <v>8.35</v>
      </c>
      <c r="H5336" s="64" t="s">
        <v>2991</v>
      </c>
      <c r="I5336" s="588">
        <v>1.7</v>
      </c>
      <c r="J5336" s="527">
        <f t="shared" si="103"/>
        <v>14.194999999999999</v>
      </c>
      <c r="K5336" s="108"/>
      <c r="L5336" s="14"/>
      <c r="M5336" s="676"/>
    </row>
    <row r="5337" spans="2:13" x14ac:dyDescent="0.25">
      <c r="B5337" s="676"/>
      <c r="C5337" s="725"/>
      <c r="D5337" s="735" t="s">
        <v>3035</v>
      </c>
      <c r="E5337" s="738"/>
      <c r="F5337" s="736"/>
      <c r="G5337" s="619"/>
      <c r="H5337" s="715"/>
      <c r="I5337" s="715"/>
      <c r="J5337" s="527"/>
      <c r="K5337" s="108"/>
      <c r="L5337" s="14"/>
      <c r="M5337" s="676"/>
    </row>
    <row r="5338" spans="2:13" x14ac:dyDescent="0.3">
      <c r="B5338" s="676"/>
      <c r="C5338" s="725"/>
      <c r="D5338" s="696" t="s">
        <v>3031</v>
      </c>
      <c r="E5338" s="738"/>
      <c r="F5338" s="737">
        <v>1</v>
      </c>
      <c r="G5338" s="619">
        <v>7.35</v>
      </c>
      <c r="H5338" s="64" t="s">
        <v>2991</v>
      </c>
      <c r="I5338" s="588">
        <v>1.6</v>
      </c>
      <c r="J5338" s="527">
        <f t="shared" si="103"/>
        <v>11.76</v>
      </c>
      <c r="K5338" s="108"/>
      <c r="L5338" s="14"/>
      <c r="M5338" s="676"/>
    </row>
    <row r="5339" spans="2:13" x14ac:dyDescent="0.3">
      <c r="B5339" s="676"/>
      <c r="C5339" s="725"/>
      <c r="D5339" s="696" t="s">
        <v>3016</v>
      </c>
      <c r="E5339" s="738"/>
      <c r="F5339" s="737">
        <v>1</v>
      </c>
      <c r="G5339" s="619">
        <v>6.8</v>
      </c>
      <c r="H5339" s="64" t="s">
        <v>2991</v>
      </c>
      <c r="I5339" s="588">
        <v>1.6</v>
      </c>
      <c r="J5339" s="527">
        <f t="shared" si="103"/>
        <v>10.88</v>
      </c>
      <c r="K5339" s="108"/>
      <c r="L5339" s="14"/>
      <c r="M5339" s="676"/>
    </row>
    <row r="5340" spans="2:13" x14ac:dyDescent="0.3">
      <c r="B5340" s="676"/>
      <c r="C5340" s="725"/>
      <c r="D5340" s="696" t="s">
        <v>3017</v>
      </c>
      <c r="E5340" s="738"/>
      <c r="F5340" s="737">
        <v>1</v>
      </c>
      <c r="G5340" s="619">
        <v>6.9</v>
      </c>
      <c r="H5340" s="64" t="s">
        <v>2991</v>
      </c>
      <c r="I5340" s="588">
        <v>1.6</v>
      </c>
      <c r="J5340" s="527">
        <f t="shared" si="103"/>
        <v>11.040000000000001</v>
      </c>
      <c r="K5340" s="108"/>
      <c r="L5340" s="14"/>
      <c r="M5340" s="676"/>
    </row>
    <row r="5341" spans="2:13" x14ac:dyDescent="0.3">
      <c r="B5341" s="676"/>
      <c r="C5341" s="725"/>
      <c r="D5341" s="696" t="s">
        <v>3018</v>
      </c>
      <c r="E5341" s="738"/>
      <c r="F5341" s="737">
        <v>1</v>
      </c>
      <c r="G5341" s="619">
        <v>6.85</v>
      </c>
      <c r="H5341" s="64" t="s">
        <v>2991</v>
      </c>
      <c r="I5341" s="588">
        <v>1.6</v>
      </c>
      <c r="J5341" s="527">
        <f t="shared" si="103"/>
        <v>10.96</v>
      </c>
      <c r="K5341" s="108"/>
      <c r="L5341" s="14"/>
      <c r="M5341" s="676"/>
    </row>
    <row r="5342" spans="2:13" x14ac:dyDescent="0.3">
      <c r="B5342" s="676"/>
      <c r="C5342" s="725"/>
      <c r="D5342" s="696" t="s">
        <v>3019</v>
      </c>
      <c r="E5342" s="738"/>
      <c r="F5342" s="737">
        <v>1</v>
      </c>
      <c r="G5342" s="619">
        <v>6.85</v>
      </c>
      <c r="H5342" s="64" t="s">
        <v>2991</v>
      </c>
      <c r="I5342" s="588">
        <v>1.6</v>
      </c>
      <c r="J5342" s="527">
        <f t="shared" si="103"/>
        <v>10.96</v>
      </c>
      <c r="K5342" s="108"/>
      <c r="L5342" s="14"/>
      <c r="M5342" s="676"/>
    </row>
    <row r="5343" spans="2:13" x14ac:dyDescent="0.3">
      <c r="B5343" s="676"/>
      <c r="C5343" s="725"/>
      <c r="D5343" s="696" t="s">
        <v>3020</v>
      </c>
      <c r="E5343" s="738"/>
      <c r="F5343" s="737">
        <v>1</v>
      </c>
      <c r="G5343" s="619">
        <v>6.85</v>
      </c>
      <c r="H5343" s="64" t="s">
        <v>2991</v>
      </c>
      <c r="I5343" s="588">
        <v>1.6</v>
      </c>
      <c r="J5343" s="527">
        <f t="shared" si="103"/>
        <v>10.96</v>
      </c>
      <c r="K5343" s="108"/>
      <c r="L5343" s="14"/>
      <c r="M5343" s="676"/>
    </row>
    <row r="5344" spans="2:13" x14ac:dyDescent="0.3">
      <c r="B5344" s="676"/>
      <c r="C5344" s="725"/>
      <c r="D5344" s="696" t="s">
        <v>3021</v>
      </c>
      <c r="E5344" s="738"/>
      <c r="F5344" s="737">
        <v>1</v>
      </c>
      <c r="G5344" s="619">
        <v>6.85</v>
      </c>
      <c r="H5344" s="64" t="s">
        <v>2991</v>
      </c>
      <c r="I5344" s="588">
        <v>1.6</v>
      </c>
      <c r="J5344" s="527">
        <f t="shared" si="103"/>
        <v>10.96</v>
      </c>
      <c r="K5344" s="108"/>
      <c r="L5344" s="14"/>
      <c r="M5344" s="676"/>
    </row>
    <row r="5345" spans="2:13" x14ac:dyDescent="0.3">
      <c r="B5345" s="676"/>
      <c r="C5345" s="725"/>
      <c r="D5345" s="696" t="s">
        <v>3022</v>
      </c>
      <c r="E5345" s="738"/>
      <c r="F5345" s="737">
        <v>1</v>
      </c>
      <c r="G5345" s="619">
        <v>7.1</v>
      </c>
      <c r="H5345" s="64" t="s">
        <v>2991</v>
      </c>
      <c r="I5345" s="588">
        <v>1.6</v>
      </c>
      <c r="J5345" s="527">
        <f t="shared" si="103"/>
        <v>11.36</v>
      </c>
      <c r="K5345" s="108"/>
      <c r="L5345" s="14"/>
      <c r="M5345" s="676"/>
    </row>
    <row r="5346" spans="2:13" x14ac:dyDescent="0.25">
      <c r="B5346" s="676"/>
      <c r="C5346" s="725"/>
      <c r="D5346" s="735" t="s">
        <v>3036</v>
      </c>
      <c r="E5346" s="738"/>
      <c r="F5346" s="736"/>
      <c r="G5346" s="619"/>
      <c r="H5346" s="715"/>
      <c r="I5346" s="715"/>
      <c r="J5346" s="527"/>
      <c r="K5346" s="108"/>
      <c r="L5346" s="14"/>
      <c r="M5346" s="676"/>
    </row>
    <row r="5347" spans="2:13" x14ac:dyDescent="0.3">
      <c r="B5347" s="676"/>
      <c r="C5347" s="725"/>
      <c r="D5347" s="696" t="s">
        <v>3031</v>
      </c>
      <c r="E5347" s="738"/>
      <c r="F5347" s="737">
        <v>1</v>
      </c>
      <c r="G5347" s="619">
        <v>7.35</v>
      </c>
      <c r="H5347" s="64" t="s">
        <v>2991</v>
      </c>
      <c r="I5347" s="588">
        <v>1.6</v>
      </c>
      <c r="J5347" s="527">
        <f t="shared" si="103"/>
        <v>11.76</v>
      </c>
      <c r="K5347" s="108"/>
      <c r="L5347" s="14"/>
      <c r="M5347" s="676"/>
    </row>
    <row r="5348" spans="2:13" x14ac:dyDescent="0.3">
      <c r="B5348" s="676"/>
      <c r="C5348" s="725"/>
      <c r="D5348" s="696" t="s">
        <v>3016</v>
      </c>
      <c r="E5348" s="738"/>
      <c r="F5348" s="737">
        <v>1</v>
      </c>
      <c r="G5348" s="619">
        <v>6.8</v>
      </c>
      <c r="H5348" s="64" t="s">
        <v>2991</v>
      </c>
      <c r="I5348" s="588">
        <v>1.6</v>
      </c>
      <c r="J5348" s="527">
        <f t="shared" si="103"/>
        <v>10.88</v>
      </c>
      <c r="K5348" s="108"/>
      <c r="L5348" s="14"/>
      <c r="M5348" s="676"/>
    </row>
    <row r="5349" spans="2:13" x14ac:dyDescent="0.3">
      <c r="B5349" s="676"/>
      <c r="C5349" s="725"/>
      <c r="D5349" s="696" t="s">
        <v>3017</v>
      </c>
      <c r="E5349" s="738"/>
      <c r="F5349" s="737">
        <v>1</v>
      </c>
      <c r="G5349" s="619">
        <v>6.9</v>
      </c>
      <c r="H5349" s="64" t="s">
        <v>2991</v>
      </c>
      <c r="I5349" s="588">
        <v>1.6</v>
      </c>
      <c r="J5349" s="527">
        <f t="shared" si="103"/>
        <v>11.040000000000001</v>
      </c>
      <c r="K5349" s="108"/>
      <c r="L5349" s="14"/>
      <c r="M5349" s="676"/>
    </row>
    <row r="5350" spans="2:13" x14ac:dyDescent="0.3">
      <c r="B5350" s="676"/>
      <c r="C5350" s="725"/>
      <c r="D5350" s="696" t="s">
        <v>3018</v>
      </c>
      <c r="E5350" s="738"/>
      <c r="F5350" s="737">
        <v>1</v>
      </c>
      <c r="G5350" s="619">
        <v>2.5</v>
      </c>
      <c r="H5350" s="64" t="s">
        <v>2991</v>
      </c>
      <c r="I5350" s="588">
        <v>1.6</v>
      </c>
      <c r="J5350" s="527">
        <f t="shared" si="103"/>
        <v>4</v>
      </c>
      <c r="K5350" s="108"/>
      <c r="L5350" s="14"/>
      <c r="M5350" s="676"/>
    </row>
    <row r="5351" spans="2:13" x14ac:dyDescent="0.3">
      <c r="B5351" s="676"/>
      <c r="C5351" s="725"/>
      <c r="D5351" s="696" t="s">
        <v>3019</v>
      </c>
      <c r="E5351" s="738"/>
      <c r="F5351" s="737">
        <v>1</v>
      </c>
      <c r="G5351" s="619">
        <v>6.85</v>
      </c>
      <c r="H5351" s="64" t="s">
        <v>2991</v>
      </c>
      <c r="I5351" s="588">
        <v>1.6</v>
      </c>
      <c r="J5351" s="527">
        <f t="shared" si="103"/>
        <v>10.96</v>
      </c>
      <c r="K5351" s="108"/>
      <c r="L5351" s="14"/>
      <c r="M5351" s="676"/>
    </row>
    <row r="5352" spans="2:13" x14ac:dyDescent="0.3">
      <c r="B5352" s="676"/>
      <c r="C5352" s="725"/>
      <c r="D5352" s="696" t="s">
        <v>3020</v>
      </c>
      <c r="E5352" s="738"/>
      <c r="F5352" s="737">
        <v>1</v>
      </c>
      <c r="G5352" s="619">
        <v>6.85</v>
      </c>
      <c r="H5352" s="64" t="s">
        <v>2991</v>
      </c>
      <c r="I5352" s="588">
        <v>1.6</v>
      </c>
      <c r="J5352" s="527">
        <f t="shared" si="103"/>
        <v>10.96</v>
      </c>
      <c r="K5352" s="108"/>
      <c r="L5352" s="14"/>
      <c r="M5352" s="676"/>
    </row>
    <row r="5353" spans="2:13" x14ac:dyDescent="0.3">
      <c r="B5353" s="676"/>
      <c r="C5353" s="725"/>
      <c r="D5353" s="696" t="s">
        <v>3021</v>
      </c>
      <c r="E5353" s="738"/>
      <c r="F5353" s="737">
        <v>1</v>
      </c>
      <c r="G5353" s="619">
        <v>6.85</v>
      </c>
      <c r="H5353" s="64" t="s">
        <v>2991</v>
      </c>
      <c r="I5353" s="588">
        <v>1.6</v>
      </c>
      <c r="J5353" s="527">
        <f t="shared" si="103"/>
        <v>10.96</v>
      </c>
      <c r="K5353" s="108"/>
      <c r="L5353" s="14"/>
      <c r="M5353" s="676"/>
    </row>
    <row r="5354" spans="2:13" x14ac:dyDescent="0.3">
      <c r="B5354" s="676"/>
      <c r="C5354" s="725"/>
      <c r="D5354" s="696" t="s">
        <v>3022</v>
      </c>
      <c r="E5354" s="738"/>
      <c r="F5354" s="737">
        <v>1</v>
      </c>
      <c r="G5354" s="619">
        <v>7.1</v>
      </c>
      <c r="H5354" s="64" t="s">
        <v>2991</v>
      </c>
      <c r="I5354" s="588">
        <v>1.6</v>
      </c>
      <c r="J5354" s="527">
        <f t="shared" si="103"/>
        <v>11.36</v>
      </c>
      <c r="K5354" s="108"/>
      <c r="L5354" s="14"/>
      <c r="M5354" s="676"/>
    </row>
    <row r="5355" spans="2:13" x14ac:dyDescent="0.3">
      <c r="B5355" s="676"/>
      <c r="C5355" s="725"/>
      <c r="D5355" s="735" t="s">
        <v>3037</v>
      </c>
      <c r="E5355" s="738"/>
      <c r="F5355" s="740"/>
      <c r="G5355" s="619"/>
      <c r="H5355" s="741"/>
      <c r="I5355" s="588"/>
      <c r="J5355" s="527"/>
      <c r="K5355" s="108"/>
      <c r="L5355" s="14"/>
      <c r="M5355" s="676"/>
    </row>
    <row r="5356" spans="2:13" x14ac:dyDescent="0.3">
      <c r="B5356" s="676"/>
      <c r="C5356" s="725"/>
      <c r="D5356" s="696" t="s">
        <v>3031</v>
      </c>
      <c r="E5356" s="738"/>
      <c r="F5356" s="737">
        <v>1</v>
      </c>
      <c r="G5356" s="619">
        <v>7.35</v>
      </c>
      <c r="H5356" s="64" t="s">
        <v>2991</v>
      </c>
      <c r="I5356" s="588">
        <v>1.6</v>
      </c>
      <c r="J5356" s="527">
        <f t="shared" si="103"/>
        <v>11.76</v>
      </c>
      <c r="K5356" s="108"/>
      <c r="L5356" s="14"/>
      <c r="M5356" s="676"/>
    </row>
    <row r="5357" spans="2:13" x14ac:dyDescent="0.3">
      <c r="B5357" s="676"/>
      <c r="C5357" s="725"/>
      <c r="D5357" s="696" t="s">
        <v>3016</v>
      </c>
      <c r="E5357" s="738"/>
      <c r="F5357" s="737">
        <v>1</v>
      </c>
      <c r="G5357" s="619">
        <v>6.8</v>
      </c>
      <c r="H5357" s="64" t="s">
        <v>2991</v>
      </c>
      <c r="I5357" s="588">
        <v>1.6</v>
      </c>
      <c r="J5357" s="527">
        <f t="shared" si="103"/>
        <v>10.88</v>
      </c>
      <c r="K5357" s="108"/>
      <c r="L5357" s="14"/>
      <c r="M5357" s="676"/>
    </row>
    <row r="5358" spans="2:13" x14ac:dyDescent="0.3">
      <c r="B5358" s="676"/>
      <c r="C5358" s="725"/>
      <c r="D5358" s="696" t="s">
        <v>3017</v>
      </c>
      <c r="E5358" s="738"/>
      <c r="F5358" s="737">
        <v>1</v>
      </c>
      <c r="G5358" s="619">
        <v>6.9</v>
      </c>
      <c r="H5358" s="64" t="s">
        <v>2991</v>
      </c>
      <c r="I5358" s="588">
        <v>1.6</v>
      </c>
      <c r="J5358" s="527">
        <f t="shared" si="103"/>
        <v>11.040000000000001</v>
      </c>
      <c r="K5358" s="108"/>
      <c r="L5358" s="14"/>
      <c r="M5358" s="676"/>
    </row>
    <row r="5359" spans="2:13" x14ac:dyDescent="0.3">
      <c r="B5359" s="676"/>
      <c r="C5359" s="725"/>
      <c r="D5359" s="696" t="s">
        <v>3018</v>
      </c>
      <c r="E5359" s="738"/>
      <c r="F5359" s="737">
        <v>1</v>
      </c>
      <c r="G5359" s="619">
        <v>6.85</v>
      </c>
      <c r="H5359" s="64" t="s">
        <v>2991</v>
      </c>
      <c r="I5359" s="588">
        <v>1.6</v>
      </c>
      <c r="J5359" s="527">
        <f t="shared" si="103"/>
        <v>10.96</v>
      </c>
      <c r="K5359" s="108"/>
      <c r="L5359" s="14"/>
      <c r="M5359" s="676"/>
    </row>
    <row r="5360" spans="2:13" x14ac:dyDescent="0.3">
      <c r="B5360" s="676"/>
      <c r="C5360" s="725"/>
      <c r="D5360" s="696" t="s">
        <v>3019</v>
      </c>
      <c r="E5360" s="738"/>
      <c r="F5360" s="737">
        <v>1</v>
      </c>
      <c r="G5360" s="619">
        <v>6.85</v>
      </c>
      <c r="H5360" s="64" t="s">
        <v>2991</v>
      </c>
      <c r="I5360" s="588">
        <v>1.6</v>
      </c>
      <c r="J5360" s="527">
        <f t="shared" si="103"/>
        <v>10.96</v>
      </c>
      <c r="K5360" s="108"/>
      <c r="L5360" s="14"/>
      <c r="M5360" s="676"/>
    </row>
    <row r="5361" spans="2:13" x14ac:dyDescent="0.3">
      <c r="B5361" s="676"/>
      <c r="C5361" s="725"/>
      <c r="D5361" s="696" t="s">
        <v>3020</v>
      </c>
      <c r="E5361" s="738"/>
      <c r="F5361" s="737">
        <v>1</v>
      </c>
      <c r="G5361" s="619">
        <v>6.85</v>
      </c>
      <c r="H5361" s="64" t="s">
        <v>2991</v>
      </c>
      <c r="I5361" s="588">
        <v>1.6</v>
      </c>
      <c r="J5361" s="527">
        <f t="shared" si="103"/>
        <v>10.96</v>
      </c>
      <c r="K5361" s="108"/>
      <c r="L5361" s="14"/>
      <c r="M5361" s="676"/>
    </row>
    <row r="5362" spans="2:13" x14ac:dyDescent="0.3">
      <c r="B5362" s="676"/>
      <c r="C5362" s="725"/>
      <c r="D5362" s="696" t="s">
        <v>3021</v>
      </c>
      <c r="E5362" s="738"/>
      <c r="F5362" s="737">
        <v>1</v>
      </c>
      <c r="G5362" s="619">
        <v>6.85</v>
      </c>
      <c r="H5362" s="64" t="s">
        <v>2991</v>
      </c>
      <c r="I5362" s="588">
        <v>1.6</v>
      </c>
      <c r="J5362" s="527">
        <f t="shared" si="103"/>
        <v>10.96</v>
      </c>
      <c r="K5362" s="108"/>
      <c r="L5362" s="14"/>
      <c r="M5362" s="676"/>
    </row>
    <row r="5363" spans="2:13" x14ac:dyDescent="0.3">
      <c r="B5363" s="676"/>
      <c r="C5363" s="725"/>
      <c r="D5363" s="696" t="s">
        <v>3022</v>
      </c>
      <c r="E5363" s="738"/>
      <c r="F5363" s="737">
        <v>1</v>
      </c>
      <c r="G5363" s="619">
        <v>7.1</v>
      </c>
      <c r="H5363" s="64" t="s">
        <v>2991</v>
      </c>
      <c r="I5363" s="588">
        <v>1.6</v>
      </c>
      <c r="J5363" s="527">
        <f t="shared" si="103"/>
        <v>11.36</v>
      </c>
      <c r="K5363" s="108"/>
      <c r="L5363" s="14"/>
      <c r="M5363" s="676"/>
    </row>
    <row r="5364" spans="2:13" x14ac:dyDescent="0.3">
      <c r="B5364" s="676"/>
      <c r="C5364" s="725"/>
      <c r="D5364" s="735" t="s">
        <v>3038</v>
      </c>
      <c r="E5364" s="738"/>
      <c r="F5364" s="740"/>
      <c r="G5364" s="619"/>
      <c r="H5364" s="741"/>
      <c r="I5364" s="588"/>
      <c r="J5364" s="527"/>
      <c r="K5364" s="108"/>
      <c r="L5364" s="14"/>
      <c r="M5364" s="676"/>
    </row>
    <row r="5365" spans="2:13" x14ac:dyDescent="0.3">
      <c r="B5365" s="676"/>
      <c r="C5365" s="725"/>
      <c r="D5365" s="696" t="s">
        <v>3031</v>
      </c>
      <c r="E5365" s="738"/>
      <c r="F5365" s="737">
        <v>1</v>
      </c>
      <c r="G5365" s="619">
        <v>7.35</v>
      </c>
      <c r="H5365" s="64" t="s">
        <v>2991</v>
      </c>
      <c r="I5365" s="588">
        <v>1.6</v>
      </c>
      <c r="J5365" s="527">
        <f t="shared" si="103"/>
        <v>11.76</v>
      </c>
      <c r="K5365" s="108"/>
      <c r="L5365" s="14"/>
      <c r="M5365" s="676"/>
    </row>
    <row r="5366" spans="2:13" x14ac:dyDescent="0.3">
      <c r="B5366" s="676"/>
      <c r="C5366" s="725"/>
      <c r="D5366" s="696" t="s">
        <v>3016</v>
      </c>
      <c r="E5366" s="738"/>
      <c r="F5366" s="737">
        <v>1</v>
      </c>
      <c r="G5366" s="619">
        <v>6.8</v>
      </c>
      <c r="H5366" s="64" t="s">
        <v>2991</v>
      </c>
      <c r="I5366" s="588">
        <v>1.6</v>
      </c>
      <c r="J5366" s="527">
        <f t="shared" si="103"/>
        <v>10.88</v>
      </c>
      <c r="K5366" s="108"/>
      <c r="L5366" s="14"/>
      <c r="M5366" s="676"/>
    </row>
    <row r="5367" spans="2:13" x14ac:dyDescent="0.3">
      <c r="B5367" s="676"/>
      <c r="C5367" s="725"/>
      <c r="D5367" s="696" t="s">
        <v>3017</v>
      </c>
      <c r="E5367" s="738"/>
      <c r="F5367" s="737">
        <v>1</v>
      </c>
      <c r="G5367" s="619">
        <v>6.9</v>
      </c>
      <c r="H5367" s="64" t="s">
        <v>2991</v>
      </c>
      <c r="I5367" s="588">
        <v>1.6</v>
      </c>
      <c r="J5367" s="527">
        <f t="shared" si="103"/>
        <v>11.040000000000001</v>
      </c>
      <c r="K5367" s="108"/>
      <c r="L5367" s="14"/>
      <c r="M5367" s="676"/>
    </row>
    <row r="5368" spans="2:13" x14ac:dyDescent="0.3">
      <c r="B5368" s="676"/>
      <c r="C5368" s="725"/>
      <c r="D5368" s="696" t="s">
        <v>3018</v>
      </c>
      <c r="E5368" s="738"/>
      <c r="F5368" s="737">
        <v>1</v>
      </c>
      <c r="G5368" s="619">
        <v>6.85</v>
      </c>
      <c r="H5368" s="64" t="s">
        <v>2991</v>
      </c>
      <c r="I5368" s="588">
        <v>1.6</v>
      </c>
      <c r="J5368" s="527">
        <f t="shared" si="103"/>
        <v>10.96</v>
      </c>
      <c r="K5368" s="108"/>
      <c r="L5368" s="14"/>
      <c r="M5368" s="676"/>
    </row>
    <row r="5369" spans="2:13" x14ac:dyDescent="0.3">
      <c r="B5369" s="676"/>
      <c r="C5369" s="725"/>
      <c r="D5369" s="696" t="s">
        <v>3019</v>
      </c>
      <c r="E5369" s="738"/>
      <c r="F5369" s="737">
        <v>1</v>
      </c>
      <c r="G5369" s="619">
        <v>6.85</v>
      </c>
      <c r="H5369" s="64" t="s">
        <v>2991</v>
      </c>
      <c r="I5369" s="588">
        <v>1.6</v>
      </c>
      <c r="J5369" s="527">
        <f t="shared" si="103"/>
        <v>10.96</v>
      </c>
      <c r="K5369" s="108"/>
      <c r="L5369" s="14"/>
      <c r="M5369" s="676"/>
    </row>
    <row r="5370" spans="2:13" x14ac:dyDescent="0.3">
      <c r="B5370" s="676"/>
      <c r="C5370" s="725"/>
      <c r="D5370" s="696" t="s">
        <v>3020</v>
      </c>
      <c r="E5370" s="738"/>
      <c r="F5370" s="737">
        <v>1</v>
      </c>
      <c r="G5370" s="619">
        <v>6.85</v>
      </c>
      <c r="H5370" s="64" t="s">
        <v>2991</v>
      </c>
      <c r="I5370" s="588">
        <v>1.6</v>
      </c>
      <c r="J5370" s="527">
        <f t="shared" si="103"/>
        <v>10.96</v>
      </c>
      <c r="K5370" s="108"/>
      <c r="L5370" s="14"/>
      <c r="M5370" s="676"/>
    </row>
    <row r="5371" spans="2:13" x14ac:dyDescent="0.3">
      <c r="B5371" s="676"/>
      <c r="C5371" s="725"/>
      <c r="D5371" s="696" t="s">
        <v>3021</v>
      </c>
      <c r="E5371" s="738"/>
      <c r="F5371" s="737">
        <v>1</v>
      </c>
      <c r="G5371" s="619">
        <v>6.85</v>
      </c>
      <c r="H5371" s="64" t="s">
        <v>2991</v>
      </c>
      <c r="I5371" s="588">
        <v>1.6</v>
      </c>
      <c r="J5371" s="527">
        <f t="shared" si="103"/>
        <v>10.96</v>
      </c>
      <c r="K5371" s="108"/>
      <c r="L5371" s="14"/>
      <c r="M5371" s="676"/>
    </row>
    <row r="5372" spans="2:13" x14ac:dyDescent="0.3">
      <c r="B5372" s="676"/>
      <c r="C5372" s="725"/>
      <c r="D5372" s="696" t="s">
        <v>3022</v>
      </c>
      <c r="E5372" s="738"/>
      <c r="F5372" s="737">
        <v>1</v>
      </c>
      <c r="G5372" s="619">
        <v>7.1</v>
      </c>
      <c r="H5372" s="64" t="s">
        <v>2991</v>
      </c>
      <c r="I5372" s="588">
        <v>1.6</v>
      </c>
      <c r="J5372" s="527">
        <f t="shared" si="103"/>
        <v>11.36</v>
      </c>
      <c r="K5372" s="108"/>
      <c r="L5372" s="14"/>
      <c r="M5372" s="676"/>
    </row>
    <row r="5373" spans="2:13" x14ac:dyDescent="0.3">
      <c r="B5373" s="676"/>
      <c r="C5373" s="725"/>
      <c r="D5373" s="735" t="s">
        <v>3039</v>
      </c>
      <c r="E5373" s="738"/>
      <c r="F5373" s="740"/>
      <c r="G5373" s="619"/>
      <c r="H5373" s="741"/>
      <c r="I5373" s="589"/>
      <c r="J5373" s="527"/>
      <c r="K5373" s="108"/>
      <c r="L5373" s="14"/>
      <c r="M5373" s="676"/>
    </row>
    <row r="5374" spans="2:13" x14ac:dyDescent="0.3">
      <c r="B5374" s="676"/>
      <c r="C5374" s="725"/>
      <c r="D5374" s="696" t="s">
        <v>3016</v>
      </c>
      <c r="E5374" s="738"/>
      <c r="F5374" s="737">
        <v>1</v>
      </c>
      <c r="G5374" s="619">
        <v>6.8</v>
      </c>
      <c r="H5374" s="64" t="s">
        <v>2991</v>
      </c>
      <c r="I5374" s="588">
        <v>1.6</v>
      </c>
      <c r="J5374" s="527">
        <f t="shared" si="103"/>
        <v>10.88</v>
      </c>
      <c r="K5374" s="108"/>
      <c r="L5374" s="14"/>
      <c r="M5374" s="676"/>
    </row>
    <row r="5375" spans="2:13" x14ac:dyDescent="0.3">
      <c r="B5375" s="676"/>
      <c r="C5375" s="725"/>
      <c r="D5375" s="696" t="s">
        <v>3017</v>
      </c>
      <c r="E5375" s="738"/>
      <c r="F5375" s="737">
        <v>1</v>
      </c>
      <c r="G5375" s="619">
        <v>6.9</v>
      </c>
      <c r="H5375" s="64" t="s">
        <v>2991</v>
      </c>
      <c r="I5375" s="588">
        <v>1.6</v>
      </c>
      <c r="J5375" s="527">
        <f t="shared" si="103"/>
        <v>11.040000000000001</v>
      </c>
      <c r="K5375" s="108"/>
      <c r="L5375" s="14"/>
      <c r="M5375" s="676"/>
    </row>
    <row r="5376" spans="2:13" x14ac:dyDescent="0.3">
      <c r="B5376" s="676"/>
      <c r="C5376" s="725"/>
      <c r="D5376" s="696" t="s">
        <v>3018</v>
      </c>
      <c r="E5376" s="738"/>
      <c r="F5376" s="737">
        <v>1</v>
      </c>
      <c r="G5376" s="619">
        <v>6.85</v>
      </c>
      <c r="H5376" s="64" t="s">
        <v>2991</v>
      </c>
      <c r="I5376" s="588">
        <v>1.6</v>
      </c>
      <c r="J5376" s="527">
        <f t="shared" si="103"/>
        <v>10.96</v>
      </c>
      <c r="K5376" s="108"/>
      <c r="L5376" s="14"/>
      <c r="M5376" s="676"/>
    </row>
    <row r="5377" spans="2:13" x14ac:dyDescent="0.3">
      <c r="B5377" s="676"/>
      <c r="C5377" s="725"/>
      <c r="D5377" s="696" t="s">
        <v>3019</v>
      </c>
      <c r="E5377" s="738"/>
      <c r="F5377" s="737">
        <v>1</v>
      </c>
      <c r="G5377" s="619">
        <v>6.85</v>
      </c>
      <c r="H5377" s="64" t="s">
        <v>2991</v>
      </c>
      <c r="I5377" s="588">
        <v>1.6</v>
      </c>
      <c r="J5377" s="527">
        <f t="shared" si="103"/>
        <v>10.96</v>
      </c>
      <c r="K5377" s="108"/>
      <c r="L5377" s="14"/>
      <c r="M5377" s="676"/>
    </row>
    <row r="5378" spans="2:13" x14ac:dyDescent="0.3">
      <c r="B5378" s="676"/>
      <c r="C5378" s="725"/>
      <c r="D5378" s="696" t="s">
        <v>3020</v>
      </c>
      <c r="E5378" s="738"/>
      <c r="F5378" s="737">
        <v>1</v>
      </c>
      <c r="G5378" s="619">
        <v>6.85</v>
      </c>
      <c r="H5378" s="64" t="s">
        <v>2991</v>
      </c>
      <c r="I5378" s="588">
        <v>1.6</v>
      </c>
      <c r="J5378" s="527">
        <f t="shared" si="103"/>
        <v>10.96</v>
      </c>
      <c r="K5378" s="108"/>
      <c r="L5378" s="14"/>
      <c r="M5378" s="676"/>
    </row>
    <row r="5379" spans="2:13" x14ac:dyDescent="0.3">
      <c r="B5379" s="676"/>
      <c r="C5379" s="725"/>
      <c r="D5379" s="696" t="s">
        <v>3021</v>
      </c>
      <c r="E5379" s="738"/>
      <c r="F5379" s="737">
        <v>1</v>
      </c>
      <c r="G5379" s="619">
        <v>6.85</v>
      </c>
      <c r="H5379" s="64" t="s">
        <v>2991</v>
      </c>
      <c r="I5379" s="588">
        <v>1.6</v>
      </c>
      <c r="J5379" s="527">
        <f t="shared" si="103"/>
        <v>10.96</v>
      </c>
      <c r="K5379" s="108"/>
      <c r="L5379" s="14"/>
      <c r="M5379" s="676"/>
    </row>
    <row r="5380" spans="2:13" x14ac:dyDescent="0.3">
      <c r="B5380" s="676"/>
      <c r="C5380" s="725"/>
      <c r="D5380" s="696" t="s">
        <v>3022</v>
      </c>
      <c r="E5380" s="738"/>
      <c r="F5380" s="737">
        <v>1</v>
      </c>
      <c r="G5380" s="619">
        <v>2.6</v>
      </c>
      <c r="H5380" s="64" t="s">
        <v>2991</v>
      </c>
      <c r="I5380" s="588">
        <v>1.6</v>
      </c>
      <c r="J5380" s="527">
        <f t="shared" si="103"/>
        <v>4.16</v>
      </c>
      <c r="K5380" s="108"/>
      <c r="L5380" s="14"/>
      <c r="M5380" s="676"/>
    </row>
    <row r="5381" spans="2:13" x14ac:dyDescent="0.25">
      <c r="B5381" s="676"/>
      <c r="C5381" s="2008"/>
      <c r="D5381" s="2009"/>
      <c r="E5381" s="2009"/>
      <c r="F5381" s="2009"/>
      <c r="G5381" s="2009"/>
      <c r="H5381" s="2009"/>
      <c r="I5381" s="2009"/>
      <c r="J5381" s="2009"/>
      <c r="K5381" s="2009"/>
      <c r="L5381" s="2010"/>
      <c r="M5381" s="676"/>
    </row>
    <row r="5382" spans="2:13" x14ac:dyDescent="0.25">
      <c r="B5382" s="676"/>
      <c r="C5382" s="783" t="str">
        <f>RESUMEN!C31</f>
        <v>03.02.02.09</v>
      </c>
      <c r="D5382" s="783" t="str">
        <f>RESUMEN!D31</f>
        <v>SOLAQUEADO DE MUROS</v>
      </c>
      <c r="E5382" s="784"/>
      <c r="F5382" s="784"/>
      <c r="G5382" s="784"/>
      <c r="H5382" s="784"/>
      <c r="I5382" s="784"/>
      <c r="J5382" s="784"/>
      <c r="K5382" s="784"/>
      <c r="L5382" s="785"/>
      <c r="M5382" s="84"/>
    </row>
    <row r="5383" spans="2:13" x14ac:dyDescent="0.25">
      <c r="B5383" s="676"/>
      <c r="C5383" s="684" t="s">
        <v>1</v>
      </c>
      <c r="D5383" s="691" t="s">
        <v>2</v>
      </c>
      <c r="E5383" s="691" t="s">
        <v>239</v>
      </c>
      <c r="F5383" s="706" t="s">
        <v>58</v>
      </c>
      <c r="G5383" s="713" t="s">
        <v>52</v>
      </c>
      <c r="H5383" s="713" t="s">
        <v>47</v>
      </c>
      <c r="I5383" s="713" t="s">
        <v>48</v>
      </c>
      <c r="J5383" s="713" t="s">
        <v>49</v>
      </c>
      <c r="K5383" s="93" t="s">
        <v>50</v>
      </c>
      <c r="L5383" s="721"/>
      <c r="M5383" s="676"/>
    </row>
    <row r="5384" spans="2:13" x14ac:dyDescent="0.25">
      <c r="B5384" s="676"/>
      <c r="C5384" s="688"/>
      <c r="D5384" s="697"/>
      <c r="E5384" s="202"/>
      <c r="F5384" s="709"/>
      <c r="G5384" s="707"/>
      <c r="H5384" s="717"/>
      <c r="I5384" s="707"/>
      <c r="J5384" s="717"/>
      <c r="K5384" s="145">
        <f>+SUM(J5385:J5421)</f>
        <v>16721.077500000003</v>
      </c>
      <c r="L5384" s="722"/>
      <c r="M5384" s="676"/>
    </row>
    <row r="5385" spans="2:13" x14ac:dyDescent="0.25">
      <c r="B5385" s="676"/>
      <c r="C5385" s="689"/>
      <c r="D5385" s="698"/>
      <c r="E5385" s="64"/>
      <c r="F5385" s="711"/>
      <c r="G5385" s="714"/>
      <c r="H5385" s="620"/>
      <c r="I5385" s="620"/>
      <c r="J5385" s="527"/>
      <c r="K5385" s="127"/>
      <c r="L5385" s="13"/>
      <c r="M5385" s="676"/>
    </row>
    <row r="5386" spans="2:13" x14ac:dyDescent="0.25">
      <c r="B5386" s="676"/>
      <c r="C5386" s="725"/>
      <c r="D5386" s="724" t="s">
        <v>812</v>
      </c>
      <c r="E5386" s="738"/>
      <c r="F5386" s="736"/>
      <c r="G5386" s="619"/>
      <c r="H5386" s="715"/>
      <c r="I5386" s="742" t="s">
        <v>46</v>
      </c>
      <c r="J5386" s="739"/>
      <c r="K5386" s="108"/>
      <c r="L5386" s="14"/>
      <c r="M5386" s="676"/>
    </row>
    <row r="5387" spans="2:13" x14ac:dyDescent="0.25">
      <c r="B5387" s="676"/>
      <c r="C5387" s="725"/>
      <c r="D5387" s="735" t="s">
        <v>2988</v>
      </c>
      <c r="E5387" s="738"/>
      <c r="F5387" s="736"/>
      <c r="G5387" s="619"/>
      <c r="H5387" s="715"/>
      <c r="I5387" s="715"/>
      <c r="J5387" s="739"/>
      <c r="K5387" s="108"/>
      <c r="L5387" s="14"/>
      <c r="M5387" s="676"/>
    </row>
    <row r="5388" spans="2:13" x14ac:dyDescent="0.3">
      <c r="B5388" s="676"/>
      <c r="C5388" s="725"/>
      <c r="D5388" s="743" t="s">
        <v>3040</v>
      </c>
      <c r="E5388" s="738"/>
      <c r="F5388" s="737">
        <v>1</v>
      </c>
      <c r="G5388" s="619">
        <v>7053.85</v>
      </c>
      <c r="H5388" s="715">
        <v>2.35</v>
      </c>
      <c r="I5388" s="64" t="s">
        <v>2991</v>
      </c>
      <c r="J5388" s="527">
        <f t="shared" ref="J5388:J5395" si="104">PRODUCT(F5388:I5388)</f>
        <v>16576.547500000001</v>
      </c>
      <c r="K5388" s="108"/>
      <c r="L5388" s="14"/>
      <c r="M5388" s="676"/>
    </row>
    <row r="5389" spans="2:13" x14ac:dyDescent="0.3">
      <c r="B5389" s="676"/>
      <c r="C5389" s="725"/>
      <c r="D5389" s="735" t="s">
        <v>3041</v>
      </c>
      <c r="E5389" s="738"/>
      <c r="F5389" s="737"/>
      <c r="G5389" s="618"/>
      <c r="H5389" s="715"/>
      <c r="I5389" s="741"/>
      <c r="J5389" s="527"/>
      <c r="K5389" s="108"/>
      <c r="L5389" s="14"/>
      <c r="M5389" s="676"/>
    </row>
    <row r="5390" spans="2:13" x14ac:dyDescent="0.3">
      <c r="B5390" s="676"/>
      <c r="C5390" s="725"/>
      <c r="D5390" s="743" t="s">
        <v>2481</v>
      </c>
      <c r="E5390" s="738"/>
      <c r="F5390" s="737">
        <v>1</v>
      </c>
      <c r="G5390" s="618" t="s">
        <v>2991</v>
      </c>
      <c r="H5390" s="618" t="s">
        <v>2991</v>
      </c>
      <c r="I5390" s="715">
        <v>5.29</v>
      </c>
      <c r="J5390" s="527">
        <f t="shared" si="104"/>
        <v>5.29</v>
      </c>
      <c r="K5390" s="108"/>
      <c r="L5390" s="14"/>
      <c r="M5390" s="676"/>
    </row>
    <row r="5391" spans="2:13" x14ac:dyDescent="0.3">
      <c r="B5391" s="676"/>
      <c r="C5391" s="725"/>
      <c r="D5391" s="743" t="s">
        <v>323</v>
      </c>
      <c r="E5391" s="738"/>
      <c r="F5391" s="740">
        <v>-1</v>
      </c>
      <c r="G5391" s="619">
        <v>0.9</v>
      </c>
      <c r="H5391" s="715">
        <v>2.1</v>
      </c>
      <c r="I5391" s="618" t="s">
        <v>2991</v>
      </c>
      <c r="J5391" s="527">
        <f t="shared" si="104"/>
        <v>-1.8900000000000001</v>
      </c>
      <c r="K5391" s="108"/>
      <c r="L5391" s="14"/>
      <c r="M5391" s="676"/>
    </row>
    <row r="5392" spans="2:13" x14ac:dyDescent="0.25">
      <c r="B5392" s="676"/>
      <c r="C5392" s="725"/>
      <c r="D5392" s="735" t="s">
        <v>3042</v>
      </c>
      <c r="E5392" s="738"/>
      <c r="F5392" s="736"/>
      <c r="G5392" s="619"/>
      <c r="H5392" s="715"/>
      <c r="I5392" s="715"/>
      <c r="J5392" s="527">
        <f t="shared" si="104"/>
        <v>0</v>
      </c>
      <c r="K5392" s="108"/>
      <c r="L5392" s="14"/>
      <c r="M5392" s="676"/>
    </row>
    <row r="5393" spans="2:13" x14ac:dyDescent="0.3">
      <c r="B5393" s="676"/>
      <c r="C5393" s="725"/>
      <c r="D5393" s="743" t="s">
        <v>3043</v>
      </c>
      <c r="E5393" s="738"/>
      <c r="F5393" s="737">
        <v>1</v>
      </c>
      <c r="G5393" s="619" t="s">
        <v>2991</v>
      </c>
      <c r="H5393" s="618" t="s">
        <v>2991</v>
      </c>
      <c r="I5393" s="715">
        <v>16</v>
      </c>
      <c r="J5393" s="527">
        <f t="shared" si="104"/>
        <v>16</v>
      </c>
      <c r="K5393" s="108"/>
      <c r="L5393" s="14"/>
      <c r="M5393" s="676"/>
    </row>
    <row r="5394" spans="2:13" x14ac:dyDescent="0.3">
      <c r="B5394" s="676"/>
      <c r="C5394" s="725"/>
      <c r="D5394" s="735" t="s">
        <v>3044</v>
      </c>
      <c r="E5394" s="744"/>
      <c r="F5394" s="737"/>
      <c r="G5394" s="618"/>
      <c r="H5394" s="618"/>
      <c r="I5394" s="715"/>
      <c r="J5394" s="527"/>
      <c r="K5394" s="108"/>
      <c r="L5394" s="14"/>
      <c r="M5394" s="676"/>
    </row>
    <row r="5395" spans="2:13" x14ac:dyDescent="0.3">
      <c r="B5395" s="676"/>
      <c r="C5395" s="725"/>
      <c r="D5395" s="743" t="s">
        <v>3045</v>
      </c>
      <c r="E5395" s="675"/>
      <c r="F5395" s="737">
        <v>1</v>
      </c>
      <c r="G5395" s="618" t="s">
        <v>2991</v>
      </c>
      <c r="H5395" s="618" t="s">
        <v>2991</v>
      </c>
      <c r="I5395" s="715">
        <v>14.15</v>
      </c>
      <c r="J5395" s="527">
        <f t="shared" si="104"/>
        <v>14.15</v>
      </c>
      <c r="K5395" s="108"/>
      <c r="L5395" s="14"/>
      <c r="M5395" s="676"/>
    </row>
    <row r="5396" spans="2:13" x14ac:dyDescent="0.3">
      <c r="B5396" s="676"/>
      <c r="C5396" s="725"/>
      <c r="D5396" s="735" t="s">
        <v>3046</v>
      </c>
      <c r="E5396" s="675"/>
      <c r="F5396" s="737"/>
      <c r="G5396" s="618"/>
      <c r="H5396" s="618"/>
      <c r="I5396" s="715"/>
      <c r="J5396" s="527"/>
      <c r="K5396" s="108"/>
      <c r="L5396" s="14"/>
      <c r="M5396" s="676"/>
    </row>
    <row r="5397" spans="2:13" x14ac:dyDescent="0.3">
      <c r="B5397" s="676"/>
      <c r="C5397" s="725"/>
      <c r="D5397" s="745" t="s">
        <v>3047</v>
      </c>
      <c r="E5397" s="675"/>
      <c r="F5397" s="737">
        <v>1</v>
      </c>
      <c r="G5397" s="618" t="s">
        <v>2991</v>
      </c>
      <c r="H5397" s="618" t="s">
        <v>2991</v>
      </c>
      <c r="I5397" s="715">
        <v>25.22</v>
      </c>
      <c r="J5397" s="527">
        <f t="shared" ref="J5397:J5421" si="105">PRODUCT(F5397:I5397)</f>
        <v>25.22</v>
      </c>
      <c r="K5397" s="108"/>
      <c r="L5397" s="14"/>
      <c r="M5397" s="676"/>
    </row>
    <row r="5398" spans="2:13" x14ac:dyDescent="0.3">
      <c r="B5398" s="676"/>
      <c r="C5398" s="725"/>
      <c r="D5398" s="735" t="s">
        <v>3048</v>
      </c>
      <c r="E5398" s="675"/>
      <c r="F5398" s="737"/>
      <c r="G5398" s="618"/>
      <c r="H5398" s="618"/>
      <c r="I5398" s="715"/>
      <c r="J5398" s="527"/>
      <c r="K5398" s="108"/>
      <c r="L5398" s="14"/>
      <c r="M5398" s="676"/>
    </row>
    <row r="5399" spans="2:13" x14ac:dyDescent="0.3">
      <c r="B5399" s="676"/>
      <c r="C5399" s="725"/>
      <c r="D5399" s="745" t="s">
        <v>3049</v>
      </c>
      <c r="E5399" s="675"/>
      <c r="F5399" s="737">
        <v>2</v>
      </c>
      <c r="G5399" s="618">
        <v>2.5499999999999998</v>
      </c>
      <c r="H5399" s="618" t="s">
        <v>2991</v>
      </c>
      <c r="I5399" s="715" t="s">
        <v>2991</v>
      </c>
      <c r="J5399" s="527">
        <f t="shared" si="105"/>
        <v>5.0999999999999996</v>
      </c>
      <c r="K5399" s="108"/>
      <c r="L5399" s="14"/>
      <c r="M5399" s="676"/>
    </row>
    <row r="5400" spans="2:13" x14ac:dyDescent="0.3">
      <c r="B5400" s="676"/>
      <c r="C5400" s="725"/>
      <c r="D5400" s="735" t="s">
        <v>3050</v>
      </c>
      <c r="E5400" s="675"/>
      <c r="F5400" s="737"/>
      <c r="G5400" s="618"/>
      <c r="H5400" s="618"/>
      <c r="I5400" s="715"/>
      <c r="J5400" s="527">
        <f t="shared" si="105"/>
        <v>0</v>
      </c>
      <c r="K5400" s="108"/>
      <c r="L5400" s="14"/>
      <c r="M5400" s="676"/>
    </row>
    <row r="5401" spans="2:13" x14ac:dyDescent="0.3">
      <c r="B5401" s="676"/>
      <c r="C5401" s="725"/>
      <c r="D5401" s="745" t="s">
        <v>3049</v>
      </c>
      <c r="E5401" s="675"/>
      <c r="F5401" s="737">
        <v>2</v>
      </c>
      <c r="G5401" s="618">
        <v>3.6</v>
      </c>
      <c r="H5401" s="618" t="s">
        <v>2991</v>
      </c>
      <c r="I5401" s="715" t="s">
        <v>2991</v>
      </c>
      <c r="J5401" s="527">
        <f t="shared" si="105"/>
        <v>7.2</v>
      </c>
      <c r="K5401" s="108"/>
      <c r="L5401" s="14"/>
      <c r="M5401" s="676"/>
    </row>
    <row r="5402" spans="2:13" x14ac:dyDescent="0.3">
      <c r="B5402" s="676"/>
      <c r="C5402" s="725"/>
      <c r="D5402" s="735" t="s">
        <v>3051</v>
      </c>
      <c r="E5402" s="675"/>
      <c r="F5402" s="737"/>
      <c r="G5402" s="618"/>
      <c r="H5402" s="618"/>
      <c r="I5402" s="715"/>
      <c r="J5402" s="527">
        <f t="shared" si="105"/>
        <v>0</v>
      </c>
      <c r="K5402" s="108"/>
      <c r="L5402" s="14"/>
      <c r="M5402" s="676"/>
    </row>
    <row r="5403" spans="2:13" x14ac:dyDescent="0.3">
      <c r="B5403" s="676"/>
      <c r="C5403" s="725"/>
      <c r="D5403" s="745" t="s">
        <v>3049</v>
      </c>
      <c r="E5403" s="675"/>
      <c r="F5403" s="737">
        <v>2</v>
      </c>
      <c r="G5403" s="618">
        <v>2.15</v>
      </c>
      <c r="H5403" s="618" t="s">
        <v>2991</v>
      </c>
      <c r="I5403" s="715" t="s">
        <v>2991</v>
      </c>
      <c r="J5403" s="527">
        <f t="shared" si="105"/>
        <v>4.3</v>
      </c>
      <c r="K5403" s="108"/>
      <c r="L5403" s="14"/>
      <c r="M5403" s="676"/>
    </row>
    <row r="5404" spans="2:13" x14ac:dyDescent="0.3">
      <c r="B5404" s="676"/>
      <c r="C5404" s="725"/>
      <c r="D5404" s="735" t="s">
        <v>3052</v>
      </c>
      <c r="E5404" s="675"/>
      <c r="F5404" s="737"/>
      <c r="G5404" s="618"/>
      <c r="H5404" s="618"/>
      <c r="I5404" s="715"/>
      <c r="J5404" s="527">
        <f t="shared" si="105"/>
        <v>0</v>
      </c>
      <c r="K5404" s="108"/>
      <c r="L5404" s="14"/>
      <c r="M5404" s="676"/>
    </row>
    <row r="5405" spans="2:13" x14ac:dyDescent="0.3">
      <c r="B5405" s="676"/>
      <c r="C5405" s="725"/>
      <c r="D5405" s="745" t="s">
        <v>3049</v>
      </c>
      <c r="E5405" s="675"/>
      <c r="F5405" s="737">
        <v>2</v>
      </c>
      <c r="G5405" s="618">
        <v>6.68</v>
      </c>
      <c r="H5405" s="618" t="s">
        <v>2991</v>
      </c>
      <c r="I5405" s="715" t="s">
        <v>2991</v>
      </c>
      <c r="J5405" s="527">
        <f t="shared" si="105"/>
        <v>13.36</v>
      </c>
      <c r="K5405" s="108"/>
      <c r="L5405" s="14"/>
      <c r="M5405" s="676"/>
    </row>
    <row r="5406" spans="2:13" x14ac:dyDescent="0.3">
      <c r="B5406" s="676"/>
      <c r="C5406" s="725"/>
      <c r="D5406" s="735" t="s">
        <v>3053</v>
      </c>
      <c r="E5406" s="675"/>
      <c r="F5406" s="737"/>
      <c r="G5406" s="618"/>
      <c r="H5406" s="618"/>
      <c r="I5406" s="715"/>
      <c r="J5406" s="527">
        <f t="shared" si="105"/>
        <v>0</v>
      </c>
      <c r="K5406" s="108"/>
      <c r="L5406" s="14"/>
      <c r="M5406" s="676"/>
    </row>
    <row r="5407" spans="2:13" x14ac:dyDescent="0.3">
      <c r="B5407" s="676"/>
      <c r="C5407" s="725"/>
      <c r="D5407" s="745" t="s">
        <v>3049</v>
      </c>
      <c r="E5407" s="675"/>
      <c r="F5407" s="737">
        <v>2</v>
      </c>
      <c r="G5407" s="618">
        <v>6.8</v>
      </c>
      <c r="H5407" s="618" t="s">
        <v>2991</v>
      </c>
      <c r="I5407" s="715" t="s">
        <v>2991</v>
      </c>
      <c r="J5407" s="527">
        <f t="shared" si="105"/>
        <v>13.6</v>
      </c>
      <c r="K5407" s="108"/>
      <c r="L5407" s="14"/>
      <c r="M5407" s="676"/>
    </row>
    <row r="5408" spans="2:13" x14ac:dyDescent="0.3">
      <c r="B5408" s="676"/>
      <c r="C5408" s="725"/>
      <c r="D5408" s="735" t="s">
        <v>3054</v>
      </c>
      <c r="E5408" s="675"/>
      <c r="F5408" s="737"/>
      <c r="G5408" s="618"/>
      <c r="H5408" s="618"/>
      <c r="I5408" s="715"/>
      <c r="J5408" s="527">
        <f t="shared" si="105"/>
        <v>0</v>
      </c>
      <c r="K5408" s="108"/>
      <c r="L5408" s="14"/>
      <c r="M5408" s="676"/>
    </row>
    <row r="5409" spans="2:13" x14ac:dyDescent="0.3">
      <c r="B5409" s="676"/>
      <c r="C5409" s="725"/>
      <c r="D5409" s="745" t="s">
        <v>3049</v>
      </c>
      <c r="E5409" s="675"/>
      <c r="F5409" s="737">
        <v>2</v>
      </c>
      <c r="G5409" s="618">
        <v>3.6</v>
      </c>
      <c r="H5409" s="618" t="s">
        <v>2991</v>
      </c>
      <c r="I5409" s="715" t="s">
        <v>2991</v>
      </c>
      <c r="J5409" s="527">
        <f t="shared" si="105"/>
        <v>7.2</v>
      </c>
      <c r="K5409" s="108"/>
      <c r="L5409" s="14"/>
      <c r="M5409" s="676"/>
    </row>
    <row r="5410" spans="2:13" x14ac:dyDescent="0.3">
      <c r="B5410" s="676"/>
      <c r="C5410" s="725"/>
      <c r="D5410" s="735" t="s">
        <v>3055</v>
      </c>
      <c r="E5410" s="675"/>
      <c r="F5410" s="737"/>
      <c r="G5410" s="618"/>
      <c r="H5410" s="618"/>
      <c r="I5410" s="715"/>
      <c r="J5410" s="527">
        <f t="shared" si="105"/>
        <v>0</v>
      </c>
      <c r="K5410" s="108"/>
      <c r="L5410" s="14"/>
      <c r="M5410" s="676"/>
    </row>
    <row r="5411" spans="2:13" x14ac:dyDescent="0.3">
      <c r="B5411" s="676"/>
      <c r="C5411" s="725"/>
      <c r="D5411" s="745" t="s">
        <v>3049</v>
      </c>
      <c r="E5411" s="675"/>
      <c r="F5411" s="737">
        <v>2</v>
      </c>
      <c r="G5411" s="618">
        <v>1.7</v>
      </c>
      <c r="H5411" s="618" t="s">
        <v>2991</v>
      </c>
      <c r="I5411" s="715" t="s">
        <v>2991</v>
      </c>
      <c r="J5411" s="527">
        <f t="shared" si="105"/>
        <v>3.4</v>
      </c>
      <c r="K5411" s="108"/>
      <c r="L5411" s="14"/>
      <c r="M5411" s="676"/>
    </row>
    <row r="5412" spans="2:13" x14ac:dyDescent="0.3">
      <c r="B5412" s="676"/>
      <c r="C5412" s="725"/>
      <c r="D5412" s="735" t="s">
        <v>3056</v>
      </c>
      <c r="E5412" s="675"/>
      <c r="F5412" s="737"/>
      <c r="G5412" s="618"/>
      <c r="H5412" s="618"/>
      <c r="I5412" s="715"/>
      <c r="J5412" s="527">
        <f t="shared" si="105"/>
        <v>0</v>
      </c>
      <c r="K5412" s="108"/>
      <c r="L5412" s="14"/>
      <c r="M5412" s="676"/>
    </row>
    <row r="5413" spans="2:13" x14ac:dyDescent="0.3">
      <c r="B5413" s="676"/>
      <c r="C5413" s="725"/>
      <c r="D5413" s="745" t="s">
        <v>3049</v>
      </c>
      <c r="E5413" s="675"/>
      <c r="F5413" s="737">
        <v>2</v>
      </c>
      <c r="G5413" s="618">
        <v>4.3499999999999996</v>
      </c>
      <c r="H5413" s="618" t="s">
        <v>2991</v>
      </c>
      <c r="I5413" s="715" t="s">
        <v>2991</v>
      </c>
      <c r="J5413" s="527">
        <f t="shared" si="105"/>
        <v>8.6999999999999993</v>
      </c>
      <c r="K5413" s="108"/>
      <c r="L5413" s="14"/>
      <c r="M5413" s="676"/>
    </row>
    <row r="5414" spans="2:13" x14ac:dyDescent="0.3">
      <c r="B5414" s="676"/>
      <c r="C5414" s="725"/>
      <c r="D5414" s="735" t="s">
        <v>3057</v>
      </c>
      <c r="E5414" s="675"/>
      <c r="F5414" s="737"/>
      <c r="G5414" s="618"/>
      <c r="H5414" s="618"/>
      <c r="I5414" s="715"/>
      <c r="J5414" s="527">
        <f t="shared" si="105"/>
        <v>0</v>
      </c>
      <c r="K5414" s="108"/>
      <c r="L5414" s="14"/>
      <c r="M5414" s="676"/>
    </row>
    <row r="5415" spans="2:13" x14ac:dyDescent="0.3">
      <c r="B5415" s="676"/>
      <c r="C5415" s="725"/>
      <c r="D5415" s="745" t="s">
        <v>3049</v>
      </c>
      <c r="E5415" s="675"/>
      <c r="F5415" s="737">
        <v>2</v>
      </c>
      <c r="G5415" s="618">
        <v>3.05</v>
      </c>
      <c r="H5415" s="618" t="s">
        <v>2991</v>
      </c>
      <c r="I5415" s="715" t="s">
        <v>2991</v>
      </c>
      <c r="J5415" s="527">
        <f t="shared" si="105"/>
        <v>6.1</v>
      </c>
      <c r="K5415" s="108"/>
      <c r="L5415" s="14"/>
      <c r="M5415" s="676"/>
    </row>
    <row r="5416" spans="2:13" x14ac:dyDescent="0.3">
      <c r="B5416" s="676"/>
      <c r="C5416" s="725"/>
      <c r="D5416" s="735" t="s">
        <v>3058</v>
      </c>
      <c r="E5416" s="675"/>
      <c r="F5416" s="737"/>
      <c r="G5416" s="618"/>
      <c r="H5416" s="618"/>
      <c r="I5416" s="715"/>
      <c r="J5416" s="527">
        <f t="shared" si="105"/>
        <v>0</v>
      </c>
      <c r="K5416" s="108"/>
      <c r="L5416" s="14"/>
      <c r="M5416" s="676"/>
    </row>
    <row r="5417" spans="2:13" x14ac:dyDescent="0.3">
      <c r="B5417" s="676"/>
      <c r="C5417" s="725"/>
      <c r="D5417" s="745" t="s">
        <v>3049</v>
      </c>
      <c r="E5417" s="675"/>
      <c r="F5417" s="737">
        <v>2</v>
      </c>
      <c r="G5417" s="618">
        <v>2.75</v>
      </c>
      <c r="H5417" s="618" t="s">
        <v>2991</v>
      </c>
      <c r="I5417" s="715" t="s">
        <v>2991</v>
      </c>
      <c r="J5417" s="527">
        <f t="shared" si="105"/>
        <v>5.5</v>
      </c>
      <c r="K5417" s="108"/>
      <c r="L5417" s="14"/>
      <c r="M5417" s="676"/>
    </row>
    <row r="5418" spans="2:13" x14ac:dyDescent="0.3">
      <c r="B5418" s="676"/>
      <c r="C5418" s="725"/>
      <c r="D5418" s="735" t="s">
        <v>3059</v>
      </c>
      <c r="E5418" s="675"/>
      <c r="F5418" s="737"/>
      <c r="G5418" s="618"/>
      <c r="H5418" s="618"/>
      <c r="I5418" s="715"/>
      <c r="J5418" s="527">
        <f t="shared" si="105"/>
        <v>0</v>
      </c>
      <c r="K5418" s="108"/>
      <c r="L5418" s="14"/>
      <c r="M5418" s="676"/>
    </row>
    <row r="5419" spans="2:13" x14ac:dyDescent="0.3">
      <c r="B5419" s="676"/>
      <c r="C5419" s="725"/>
      <c r="D5419" s="745" t="s">
        <v>3049</v>
      </c>
      <c r="E5419" s="675"/>
      <c r="F5419" s="737">
        <v>2</v>
      </c>
      <c r="G5419" s="618">
        <v>2.75</v>
      </c>
      <c r="H5419" s="618" t="s">
        <v>2991</v>
      </c>
      <c r="I5419" s="715" t="s">
        <v>2991</v>
      </c>
      <c r="J5419" s="527">
        <f t="shared" si="105"/>
        <v>5.5</v>
      </c>
      <c r="K5419" s="108"/>
      <c r="L5419" s="14"/>
      <c r="M5419" s="676"/>
    </row>
    <row r="5420" spans="2:13" x14ac:dyDescent="0.3">
      <c r="B5420" s="676"/>
      <c r="C5420" s="725"/>
      <c r="D5420" s="735" t="s">
        <v>3060</v>
      </c>
      <c r="E5420" s="675"/>
      <c r="F5420" s="737"/>
      <c r="G5420" s="618"/>
      <c r="H5420" s="618"/>
      <c r="I5420" s="715"/>
      <c r="J5420" s="527">
        <f t="shared" si="105"/>
        <v>0</v>
      </c>
      <c r="K5420" s="108"/>
      <c r="L5420" s="14"/>
      <c r="M5420" s="676"/>
    </row>
    <row r="5421" spans="2:13" x14ac:dyDescent="0.3">
      <c r="B5421" s="676"/>
      <c r="C5421" s="725"/>
      <c r="D5421" s="745" t="s">
        <v>3049</v>
      </c>
      <c r="E5421" s="675"/>
      <c r="F5421" s="737">
        <v>2</v>
      </c>
      <c r="G5421" s="618">
        <v>2.9</v>
      </c>
      <c r="H5421" s="618" t="s">
        <v>2991</v>
      </c>
      <c r="I5421" s="715" t="s">
        <v>2991</v>
      </c>
      <c r="J5421" s="527">
        <f t="shared" si="105"/>
        <v>5.8</v>
      </c>
      <c r="K5421" s="108"/>
      <c r="L5421" s="14"/>
      <c r="M5421" s="676"/>
    </row>
    <row r="5422" spans="2:13" x14ac:dyDescent="0.25">
      <c r="B5422" s="676"/>
      <c r="C5422" s="2018"/>
      <c r="D5422" s="2019"/>
      <c r="E5422" s="2019"/>
      <c r="F5422" s="2019"/>
      <c r="G5422" s="2019"/>
      <c r="H5422" s="2019"/>
      <c r="I5422" s="2019"/>
      <c r="J5422" s="2019"/>
      <c r="K5422" s="2019"/>
      <c r="L5422" s="2020"/>
      <c r="M5422" s="676"/>
    </row>
    <row r="5423" spans="2:13" x14ac:dyDescent="0.25">
      <c r="B5423" s="676"/>
      <c r="C5423" s="786" t="str">
        <f>RESUMEN!C32</f>
        <v>03.02.03</v>
      </c>
      <c r="D5423" s="2021" t="str">
        <f>RESUMEN!D32</f>
        <v>TARRAJEO EXTERIOR</v>
      </c>
      <c r="E5423" s="2022"/>
      <c r="F5423" s="2022"/>
      <c r="G5423" s="2022"/>
      <c r="H5423" s="2022"/>
      <c r="I5423" s="2022"/>
      <c r="J5423" s="2022"/>
      <c r="K5423" s="2022"/>
      <c r="L5423" s="2023"/>
      <c r="M5423" s="84"/>
    </row>
    <row r="5424" spans="2:13" x14ac:dyDescent="0.25">
      <c r="B5424" s="676"/>
      <c r="C5424" s="746" t="str">
        <f>RESUMEN!C33</f>
        <v>03.02.03.01</v>
      </c>
      <c r="D5424" s="2024" t="str">
        <f>RESUMEN!D33</f>
        <v xml:space="preserve">        TARRAJEO DE MUROS EXTERIORES C/MORT C:A 1:5, e=1.5cm</v>
      </c>
      <c r="E5424" s="2025"/>
      <c r="F5424" s="2025"/>
      <c r="G5424" s="2025"/>
      <c r="H5424" s="2025"/>
      <c r="I5424" s="2025"/>
      <c r="J5424" s="2025"/>
      <c r="K5424" s="2025"/>
      <c r="L5424" s="2026"/>
      <c r="M5424" s="676"/>
    </row>
    <row r="5425" spans="2:13" x14ac:dyDescent="0.25">
      <c r="B5425" s="676"/>
      <c r="C5425" s="684" t="s">
        <v>1</v>
      </c>
      <c r="D5425" s="691" t="s">
        <v>2</v>
      </c>
      <c r="E5425" s="747" t="s">
        <v>239</v>
      </c>
      <c r="F5425" s="706" t="s">
        <v>45</v>
      </c>
      <c r="G5425" s="713" t="s">
        <v>46</v>
      </c>
      <c r="H5425" s="713" t="s">
        <v>52</v>
      </c>
      <c r="I5425" s="713" t="s">
        <v>48</v>
      </c>
      <c r="J5425" s="716" t="s">
        <v>49</v>
      </c>
      <c r="K5425" s="93" t="s">
        <v>50</v>
      </c>
      <c r="L5425" s="721" t="s">
        <v>3</v>
      </c>
      <c r="M5425" s="676"/>
    </row>
    <row r="5426" spans="2:13" x14ac:dyDescent="0.25">
      <c r="B5426" s="676"/>
      <c r="C5426" s="729"/>
      <c r="D5426" s="730"/>
      <c r="E5426" s="704"/>
      <c r="F5426" s="709"/>
      <c r="G5426" s="707"/>
      <c r="H5426" s="717"/>
      <c r="I5426" s="707"/>
      <c r="J5426" s="717"/>
      <c r="K5426" s="145">
        <f>SUM(J5427:J5786)</f>
        <v>4963.8100000000022</v>
      </c>
      <c r="L5426" s="722"/>
      <c r="M5426" s="676"/>
    </row>
    <row r="5427" spans="2:13" x14ac:dyDescent="0.25">
      <c r="B5427" s="676"/>
      <c r="C5427" s="680"/>
      <c r="D5427" s="748"/>
      <c r="E5427" s="675"/>
      <c r="F5427" s="675"/>
      <c r="G5427" s="675"/>
      <c r="H5427" s="748"/>
      <c r="I5427" s="748"/>
      <c r="J5427" s="748"/>
      <c r="K5427" s="619"/>
      <c r="L5427" s="749"/>
      <c r="M5427" s="676"/>
    </row>
    <row r="5428" spans="2:13" x14ac:dyDescent="0.25">
      <c r="B5428" s="676"/>
      <c r="C5428" s="680"/>
      <c r="D5428" s="724" t="s">
        <v>3061</v>
      </c>
      <c r="E5428" s="748"/>
      <c r="F5428" s="750"/>
      <c r="G5428" s="751"/>
      <c r="H5428" s="715"/>
      <c r="I5428" s="679"/>
      <c r="J5428" s="112"/>
      <c r="K5428" s="710"/>
      <c r="L5428" s="752"/>
      <c r="M5428" s="676"/>
    </row>
    <row r="5429" spans="2:13" x14ac:dyDescent="0.25">
      <c r="B5429" s="676"/>
      <c r="C5429" s="680"/>
      <c r="D5429" s="735" t="s">
        <v>3062</v>
      </c>
      <c r="E5429" s="748"/>
      <c r="F5429" s="750"/>
      <c r="G5429" s="619"/>
      <c r="H5429" s="715"/>
      <c r="I5429" s="679"/>
      <c r="J5429" s="112"/>
      <c r="K5429" s="710"/>
      <c r="L5429" s="752"/>
      <c r="M5429" s="676"/>
    </row>
    <row r="5430" spans="2:13" x14ac:dyDescent="0.3">
      <c r="B5430" s="676"/>
      <c r="C5430" s="680"/>
      <c r="D5430" s="745" t="s">
        <v>3063</v>
      </c>
      <c r="E5430" s="748"/>
      <c r="F5430" s="737">
        <v>1</v>
      </c>
      <c r="G5430" s="619">
        <v>288.82</v>
      </c>
      <c r="H5430" s="715" t="s">
        <v>2991</v>
      </c>
      <c r="I5430" s="679" t="s">
        <v>2991</v>
      </c>
      <c r="J5430" s="112">
        <f>PRODUCT(F5430:I5430)</f>
        <v>288.82</v>
      </c>
      <c r="K5430" s="710"/>
      <c r="L5430" s="752"/>
      <c r="M5430" s="676"/>
    </row>
    <row r="5431" spans="2:13" x14ac:dyDescent="0.3">
      <c r="B5431" s="676"/>
      <c r="C5431" s="680"/>
      <c r="D5431" s="745" t="s">
        <v>3064</v>
      </c>
      <c r="E5431" s="675"/>
      <c r="F5431" s="737">
        <v>-1</v>
      </c>
      <c r="G5431" s="619">
        <v>0.9</v>
      </c>
      <c r="H5431" s="715" t="s">
        <v>2991</v>
      </c>
      <c r="I5431" s="679" t="s">
        <v>2991</v>
      </c>
      <c r="J5431" s="112">
        <f>PRODUCT(F5431:I5431)</f>
        <v>-0.9</v>
      </c>
      <c r="K5431" s="710"/>
      <c r="L5431" s="752"/>
      <c r="M5431" s="676"/>
    </row>
    <row r="5432" spans="2:13" x14ac:dyDescent="0.3">
      <c r="B5432" s="676"/>
      <c r="C5432" s="680"/>
      <c r="D5432" s="745" t="s">
        <v>3064</v>
      </c>
      <c r="E5432" s="748"/>
      <c r="F5432" s="737">
        <v>-1</v>
      </c>
      <c r="G5432" s="619">
        <v>2.1</v>
      </c>
      <c r="H5432" s="715" t="s">
        <v>2991</v>
      </c>
      <c r="I5432" s="679" t="s">
        <v>2991</v>
      </c>
      <c r="J5432" s="112">
        <f t="shared" ref="J5432:J5530" si="106">PRODUCT(F5432:I5432)</f>
        <v>-2.1</v>
      </c>
      <c r="K5432" s="710"/>
      <c r="L5432" s="752"/>
      <c r="M5432" s="676"/>
    </row>
    <row r="5433" spans="2:13" x14ac:dyDescent="0.3">
      <c r="B5433" s="676"/>
      <c r="C5433" s="680"/>
      <c r="D5433" s="753" t="s">
        <v>703</v>
      </c>
      <c r="E5433" s="748"/>
      <c r="F5433" s="737">
        <v>-1</v>
      </c>
      <c r="G5433" s="619">
        <v>8.4499999999999993</v>
      </c>
      <c r="H5433" s="715" t="s">
        <v>2991</v>
      </c>
      <c r="I5433" s="679" t="s">
        <v>2991</v>
      </c>
      <c r="J5433" s="112">
        <f t="shared" si="106"/>
        <v>-8.4499999999999993</v>
      </c>
      <c r="K5433" s="710"/>
      <c r="L5433" s="752"/>
      <c r="M5433" s="676"/>
    </row>
    <row r="5434" spans="2:13" x14ac:dyDescent="0.3">
      <c r="B5434" s="676"/>
      <c r="C5434" s="680"/>
      <c r="D5434" s="753" t="s">
        <v>703</v>
      </c>
      <c r="E5434" s="748"/>
      <c r="F5434" s="737">
        <v>-1</v>
      </c>
      <c r="G5434" s="619">
        <v>10.79</v>
      </c>
      <c r="H5434" s="715" t="s">
        <v>2991</v>
      </c>
      <c r="I5434" s="679" t="s">
        <v>2991</v>
      </c>
      <c r="J5434" s="112">
        <f t="shared" si="106"/>
        <v>-10.79</v>
      </c>
      <c r="K5434" s="710"/>
      <c r="L5434" s="752"/>
      <c r="M5434" s="676"/>
    </row>
    <row r="5435" spans="2:13" x14ac:dyDescent="0.3">
      <c r="B5435" s="676"/>
      <c r="C5435" s="680"/>
      <c r="D5435" s="753" t="s">
        <v>703</v>
      </c>
      <c r="E5435" s="748"/>
      <c r="F5435" s="737">
        <v>-1</v>
      </c>
      <c r="G5435" s="619">
        <v>4.68</v>
      </c>
      <c r="H5435" s="715" t="s">
        <v>2991</v>
      </c>
      <c r="I5435" s="679" t="s">
        <v>2991</v>
      </c>
      <c r="J5435" s="112">
        <f t="shared" si="106"/>
        <v>-4.68</v>
      </c>
      <c r="K5435" s="710"/>
      <c r="L5435" s="752"/>
      <c r="M5435" s="676"/>
    </row>
    <row r="5436" spans="2:13" x14ac:dyDescent="0.3">
      <c r="B5436" s="676"/>
      <c r="C5436" s="680"/>
      <c r="D5436" s="753" t="s">
        <v>703</v>
      </c>
      <c r="E5436" s="748"/>
      <c r="F5436" s="737">
        <v>-1</v>
      </c>
      <c r="G5436" s="619">
        <v>910</v>
      </c>
      <c r="H5436" s="715" t="s">
        <v>2991</v>
      </c>
      <c r="I5436" s="679" t="s">
        <v>2991</v>
      </c>
      <c r="J5436" s="112">
        <f t="shared" si="106"/>
        <v>-910</v>
      </c>
      <c r="K5436" s="710"/>
      <c r="L5436" s="752"/>
      <c r="M5436" s="676"/>
    </row>
    <row r="5437" spans="2:13" x14ac:dyDescent="0.3">
      <c r="B5437" s="676"/>
      <c r="C5437" s="680"/>
      <c r="D5437" s="745" t="s">
        <v>3065</v>
      </c>
      <c r="E5437" s="748"/>
      <c r="F5437" s="737">
        <v>1</v>
      </c>
      <c r="G5437" s="619">
        <v>905.67</v>
      </c>
      <c r="H5437" s="715" t="s">
        <v>2991</v>
      </c>
      <c r="I5437" s="679" t="s">
        <v>2991</v>
      </c>
      <c r="J5437" s="112">
        <f t="shared" si="106"/>
        <v>905.67</v>
      </c>
      <c r="K5437" s="710"/>
      <c r="L5437" s="752"/>
      <c r="M5437" s="676"/>
    </row>
    <row r="5438" spans="2:13" x14ac:dyDescent="0.3">
      <c r="B5438" s="676"/>
      <c r="C5438" s="680"/>
      <c r="D5438" s="745" t="s">
        <v>3064</v>
      </c>
      <c r="E5438" s="748"/>
      <c r="F5438" s="737">
        <v>-1</v>
      </c>
      <c r="G5438" s="619">
        <v>3.36</v>
      </c>
      <c r="H5438" s="715" t="s">
        <v>2991</v>
      </c>
      <c r="I5438" s="679" t="s">
        <v>2991</v>
      </c>
      <c r="J5438" s="112">
        <f t="shared" si="106"/>
        <v>-3.36</v>
      </c>
      <c r="K5438" s="710"/>
      <c r="L5438" s="752"/>
      <c r="M5438" s="676"/>
    </row>
    <row r="5439" spans="2:13" x14ac:dyDescent="0.3">
      <c r="B5439" s="676"/>
      <c r="C5439" s="680"/>
      <c r="D5439" s="745" t="s">
        <v>3064</v>
      </c>
      <c r="E5439" s="675"/>
      <c r="F5439" s="737">
        <v>-1</v>
      </c>
      <c r="G5439" s="619">
        <v>3.36</v>
      </c>
      <c r="H5439" s="715" t="s">
        <v>2991</v>
      </c>
      <c r="I5439" s="679" t="s">
        <v>2991</v>
      </c>
      <c r="J5439" s="112">
        <f t="shared" si="106"/>
        <v>-3.36</v>
      </c>
      <c r="K5439" s="710"/>
      <c r="L5439" s="752"/>
      <c r="M5439" s="676"/>
    </row>
    <row r="5440" spans="2:13" x14ac:dyDescent="0.3">
      <c r="B5440" s="676"/>
      <c r="C5440" s="680"/>
      <c r="D5440" s="745" t="s">
        <v>3064</v>
      </c>
      <c r="E5440" s="748"/>
      <c r="F5440" s="737">
        <v>-1</v>
      </c>
      <c r="G5440" s="619">
        <v>0.45</v>
      </c>
      <c r="H5440" s="715" t="s">
        <v>2991</v>
      </c>
      <c r="I5440" s="679" t="s">
        <v>2991</v>
      </c>
      <c r="J5440" s="112">
        <f t="shared" si="106"/>
        <v>-0.45</v>
      </c>
      <c r="K5440" s="710"/>
      <c r="L5440" s="752"/>
      <c r="M5440" s="676"/>
    </row>
    <row r="5441" spans="2:13" x14ac:dyDescent="0.3">
      <c r="B5441" s="676"/>
      <c r="C5441" s="680"/>
      <c r="D5441" s="745" t="s">
        <v>3064</v>
      </c>
      <c r="E5441" s="748"/>
      <c r="F5441" s="737">
        <v>-1</v>
      </c>
      <c r="G5441" s="619">
        <v>0.45</v>
      </c>
      <c r="H5441" s="715" t="s">
        <v>2991</v>
      </c>
      <c r="I5441" s="679" t="s">
        <v>2991</v>
      </c>
      <c r="J5441" s="112">
        <f t="shared" si="106"/>
        <v>-0.45</v>
      </c>
      <c r="K5441" s="710"/>
      <c r="L5441" s="752"/>
      <c r="M5441" s="676"/>
    </row>
    <row r="5442" spans="2:13" x14ac:dyDescent="0.3">
      <c r="B5442" s="676"/>
      <c r="C5442" s="680"/>
      <c r="D5442" s="745" t="s">
        <v>3064</v>
      </c>
      <c r="E5442" s="748"/>
      <c r="F5442" s="737">
        <v>-1</v>
      </c>
      <c r="G5442" s="619">
        <v>2.2400000000000002</v>
      </c>
      <c r="H5442" s="715" t="s">
        <v>2991</v>
      </c>
      <c r="I5442" s="679" t="s">
        <v>2991</v>
      </c>
      <c r="J5442" s="112">
        <f t="shared" si="106"/>
        <v>-2.2400000000000002</v>
      </c>
      <c r="K5442" s="710"/>
      <c r="L5442" s="752"/>
      <c r="M5442" s="676"/>
    </row>
    <row r="5443" spans="2:13" x14ac:dyDescent="0.3">
      <c r="B5443" s="676"/>
      <c r="C5443" s="680"/>
      <c r="D5443" s="745" t="s">
        <v>3064</v>
      </c>
      <c r="E5443" s="748"/>
      <c r="F5443" s="737">
        <v>-1</v>
      </c>
      <c r="G5443" s="619">
        <v>0.45</v>
      </c>
      <c r="H5443" s="715" t="s">
        <v>2991</v>
      </c>
      <c r="I5443" s="679" t="s">
        <v>2991</v>
      </c>
      <c r="J5443" s="112">
        <f t="shared" si="106"/>
        <v>-0.45</v>
      </c>
      <c r="K5443" s="710"/>
      <c r="L5443" s="752"/>
      <c r="M5443" s="676"/>
    </row>
    <row r="5444" spans="2:13" x14ac:dyDescent="0.3">
      <c r="B5444" s="676"/>
      <c r="C5444" s="680"/>
      <c r="D5444" s="745" t="s">
        <v>3064</v>
      </c>
      <c r="E5444" s="675"/>
      <c r="F5444" s="737">
        <v>-1</v>
      </c>
      <c r="G5444" s="619">
        <v>0.45</v>
      </c>
      <c r="H5444" s="715" t="s">
        <v>2991</v>
      </c>
      <c r="I5444" s="679" t="s">
        <v>2991</v>
      </c>
      <c r="J5444" s="112">
        <f t="shared" si="106"/>
        <v>-0.45</v>
      </c>
      <c r="K5444" s="710"/>
      <c r="L5444" s="752"/>
      <c r="M5444" s="676"/>
    </row>
    <row r="5445" spans="2:13" x14ac:dyDescent="0.3">
      <c r="B5445" s="676"/>
      <c r="C5445" s="680"/>
      <c r="D5445" s="745" t="s">
        <v>3064</v>
      </c>
      <c r="E5445" s="748"/>
      <c r="F5445" s="737">
        <v>-1</v>
      </c>
      <c r="G5445" s="619">
        <v>2.2400000000000002</v>
      </c>
      <c r="H5445" s="715" t="s">
        <v>2991</v>
      </c>
      <c r="I5445" s="679" t="s">
        <v>2991</v>
      </c>
      <c r="J5445" s="112">
        <f t="shared" si="106"/>
        <v>-2.2400000000000002</v>
      </c>
      <c r="K5445" s="710"/>
      <c r="L5445" s="752"/>
      <c r="M5445" s="676"/>
    </row>
    <row r="5446" spans="2:13" x14ac:dyDescent="0.3">
      <c r="B5446" s="676"/>
      <c r="C5446" s="680"/>
      <c r="D5446" s="745" t="s">
        <v>3064</v>
      </c>
      <c r="E5446" s="748"/>
      <c r="F5446" s="737">
        <v>-1</v>
      </c>
      <c r="G5446" s="619">
        <v>2.2400000000000002</v>
      </c>
      <c r="H5446" s="715" t="s">
        <v>2991</v>
      </c>
      <c r="I5446" s="679" t="s">
        <v>2991</v>
      </c>
      <c r="J5446" s="112">
        <f t="shared" si="106"/>
        <v>-2.2400000000000002</v>
      </c>
      <c r="K5446" s="710"/>
      <c r="L5446" s="752"/>
      <c r="M5446" s="676"/>
    </row>
    <row r="5447" spans="2:13" x14ac:dyDescent="0.3">
      <c r="B5447" s="676"/>
      <c r="C5447" s="680"/>
      <c r="D5447" s="745" t="s">
        <v>3064</v>
      </c>
      <c r="E5447" s="748"/>
      <c r="F5447" s="737">
        <v>-1</v>
      </c>
      <c r="G5447" s="619">
        <v>0.45</v>
      </c>
      <c r="H5447" s="715" t="s">
        <v>2991</v>
      </c>
      <c r="I5447" s="679" t="s">
        <v>2991</v>
      </c>
      <c r="J5447" s="112">
        <f t="shared" si="106"/>
        <v>-0.45</v>
      </c>
      <c r="K5447" s="710"/>
      <c r="L5447" s="752"/>
      <c r="M5447" s="676"/>
    </row>
    <row r="5448" spans="2:13" x14ac:dyDescent="0.3">
      <c r="B5448" s="676"/>
      <c r="C5448" s="680"/>
      <c r="D5448" s="745" t="s">
        <v>3064</v>
      </c>
      <c r="E5448" s="675"/>
      <c r="F5448" s="737">
        <v>-1</v>
      </c>
      <c r="G5448" s="619">
        <v>2.2400000000000002</v>
      </c>
      <c r="H5448" s="715" t="s">
        <v>2991</v>
      </c>
      <c r="I5448" s="679" t="s">
        <v>2991</v>
      </c>
      <c r="J5448" s="112">
        <f t="shared" si="106"/>
        <v>-2.2400000000000002</v>
      </c>
      <c r="K5448" s="710"/>
      <c r="L5448" s="752"/>
      <c r="M5448" s="676"/>
    </row>
    <row r="5449" spans="2:13" x14ac:dyDescent="0.3">
      <c r="B5449" s="676"/>
      <c r="C5449" s="680"/>
      <c r="D5449" s="745" t="s">
        <v>3064</v>
      </c>
      <c r="E5449" s="748"/>
      <c r="F5449" s="737">
        <v>-1</v>
      </c>
      <c r="G5449" s="619">
        <v>0.45</v>
      </c>
      <c r="H5449" s="715" t="s">
        <v>2991</v>
      </c>
      <c r="I5449" s="679" t="s">
        <v>2991</v>
      </c>
      <c r="J5449" s="112">
        <f t="shared" si="106"/>
        <v>-0.45</v>
      </c>
      <c r="K5449" s="710"/>
      <c r="L5449" s="752"/>
      <c r="M5449" s="676"/>
    </row>
    <row r="5450" spans="2:13" x14ac:dyDescent="0.3">
      <c r="B5450" s="676"/>
      <c r="C5450" s="680"/>
      <c r="D5450" s="745" t="s">
        <v>3064</v>
      </c>
      <c r="E5450" s="748"/>
      <c r="F5450" s="737">
        <v>-1</v>
      </c>
      <c r="G5450" s="619">
        <v>2.2400000000000002</v>
      </c>
      <c r="H5450" s="715" t="s">
        <v>2991</v>
      </c>
      <c r="I5450" s="679" t="s">
        <v>2991</v>
      </c>
      <c r="J5450" s="112">
        <f t="shared" si="106"/>
        <v>-2.2400000000000002</v>
      </c>
      <c r="K5450" s="710"/>
      <c r="L5450" s="752"/>
      <c r="M5450" s="676"/>
    </row>
    <row r="5451" spans="2:13" x14ac:dyDescent="0.3">
      <c r="B5451" s="676"/>
      <c r="C5451" s="680"/>
      <c r="D5451" s="745" t="s">
        <v>3064</v>
      </c>
      <c r="E5451" s="675"/>
      <c r="F5451" s="737">
        <v>-1</v>
      </c>
      <c r="G5451" s="619">
        <v>3.36</v>
      </c>
      <c r="H5451" s="715" t="s">
        <v>2991</v>
      </c>
      <c r="I5451" s="715" t="s">
        <v>2991</v>
      </c>
      <c r="J5451" s="112">
        <f t="shared" si="106"/>
        <v>-3.36</v>
      </c>
      <c r="K5451" s="710"/>
      <c r="L5451" s="752"/>
      <c r="M5451" s="676"/>
    </row>
    <row r="5452" spans="2:13" x14ac:dyDescent="0.3">
      <c r="B5452" s="676"/>
      <c r="C5452" s="680"/>
      <c r="D5452" s="753" t="s">
        <v>496</v>
      </c>
      <c r="E5452" s="748"/>
      <c r="F5452" s="737">
        <v>-1</v>
      </c>
      <c r="G5452" s="619">
        <v>196.14</v>
      </c>
      <c r="H5452" s="715" t="s">
        <v>2991</v>
      </c>
      <c r="I5452" s="679" t="s">
        <v>2991</v>
      </c>
      <c r="J5452" s="112">
        <f t="shared" si="106"/>
        <v>-196.14</v>
      </c>
      <c r="K5452" s="710"/>
      <c r="L5452" s="752"/>
      <c r="M5452" s="676"/>
    </row>
    <row r="5453" spans="2:13" x14ac:dyDescent="0.3">
      <c r="B5453" s="676"/>
      <c r="C5453" s="680"/>
      <c r="D5453" s="745" t="s">
        <v>3064</v>
      </c>
      <c r="E5453" s="748"/>
      <c r="F5453" s="737">
        <v>-1</v>
      </c>
      <c r="G5453" s="619">
        <v>0.9</v>
      </c>
      <c r="H5453" s="715" t="s">
        <v>2991</v>
      </c>
      <c r="I5453" s="715" t="s">
        <v>2991</v>
      </c>
      <c r="J5453" s="112">
        <f t="shared" si="106"/>
        <v>-0.9</v>
      </c>
      <c r="K5453" s="710"/>
      <c r="L5453" s="752"/>
      <c r="M5453" s="676"/>
    </row>
    <row r="5454" spans="2:13" x14ac:dyDescent="0.3">
      <c r="B5454" s="676"/>
      <c r="C5454" s="680"/>
      <c r="D5454" s="745" t="s">
        <v>3064</v>
      </c>
      <c r="E5454" s="748"/>
      <c r="F5454" s="737">
        <v>-1</v>
      </c>
      <c r="G5454" s="619">
        <v>0.45</v>
      </c>
      <c r="H5454" s="715" t="s">
        <v>2991</v>
      </c>
      <c r="I5454" s="715" t="s">
        <v>2991</v>
      </c>
      <c r="J5454" s="112">
        <f t="shared" si="106"/>
        <v>-0.45</v>
      </c>
      <c r="K5454" s="710"/>
      <c r="L5454" s="752"/>
      <c r="M5454" s="676"/>
    </row>
    <row r="5455" spans="2:13" x14ac:dyDescent="0.3">
      <c r="B5455" s="676"/>
      <c r="C5455" s="680"/>
      <c r="D5455" s="745" t="s">
        <v>3064</v>
      </c>
      <c r="E5455" s="748"/>
      <c r="F5455" s="737">
        <v>-1</v>
      </c>
      <c r="G5455" s="619">
        <v>0.45</v>
      </c>
      <c r="H5455" s="715" t="s">
        <v>2991</v>
      </c>
      <c r="I5455" s="715" t="s">
        <v>2991</v>
      </c>
      <c r="J5455" s="112">
        <f t="shared" si="106"/>
        <v>-0.45</v>
      </c>
      <c r="K5455" s="710"/>
      <c r="L5455" s="752"/>
      <c r="M5455" s="676"/>
    </row>
    <row r="5456" spans="2:13" x14ac:dyDescent="0.3">
      <c r="B5456" s="676"/>
      <c r="C5456" s="680"/>
      <c r="D5456" s="745" t="s">
        <v>3064</v>
      </c>
      <c r="E5456" s="748"/>
      <c r="F5456" s="737">
        <v>-1</v>
      </c>
      <c r="G5456" s="619">
        <v>0.45</v>
      </c>
      <c r="H5456" s="715" t="s">
        <v>2991</v>
      </c>
      <c r="I5456" s="715" t="s">
        <v>2991</v>
      </c>
      <c r="J5456" s="112">
        <f t="shared" si="106"/>
        <v>-0.45</v>
      </c>
      <c r="K5456" s="710"/>
      <c r="L5456" s="752"/>
      <c r="M5456" s="676"/>
    </row>
    <row r="5457" spans="2:13" x14ac:dyDescent="0.3">
      <c r="B5457" s="676"/>
      <c r="C5457" s="680"/>
      <c r="D5457" s="745" t="s">
        <v>3064</v>
      </c>
      <c r="E5457" s="748"/>
      <c r="F5457" s="737">
        <v>-1</v>
      </c>
      <c r="G5457" s="619">
        <v>0.45</v>
      </c>
      <c r="H5457" s="715" t="s">
        <v>2991</v>
      </c>
      <c r="I5457" s="715" t="s">
        <v>2991</v>
      </c>
      <c r="J5457" s="112">
        <f t="shared" si="106"/>
        <v>-0.45</v>
      </c>
      <c r="K5457" s="710"/>
      <c r="L5457" s="752"/>
      <c r="M5457" s="676"/>
    </row>
    <row r="5458" spans="2:13" x14ac:dyDescent="0.3">
      <c r="B5458" s="676"/>
      <c r="C5458" s="680"/>
      <c r="D5458" s="753" t="s">
        <v>496</v>
      </c>
      <c r="E5458" s="748"/>
      <c r="F5458" s="737">
        <v>-1</v>
      </c>
      <c r="G5458" s="619">
        <v>116.09</v>
      </c>
      <c r="H5458" s="715" t="s">
        <v>2991</v>
      </c>
      <c r="I5458" s="715" t="s">
        <v>2991</v>
      </c>
      <c r="J5458" s="112">
        <f t="shared" si="106"/>
        <v>-116.09</v>
      </c>
      <c r="K5458" s="710"/>
      <c r="L5458" s="752"/>
      <c r="M5458" s="676"/>
    </row>
    <row r="5459" spans="2:13" x14ac:dyDescent="0.3">
      <c r="B5459" s="676"/>
      <c r="C5459" s="680"/>
      <c r="D5459" s="114" t="s">
        <v>3066</v>
      </c>
      <c r="E5459" s="675"/>
      <c r="F5459" s="737">
        <v>-1</v>
      </c>
      <c r="G5459" s="619">
        <v>19.82</v>
      </c>
      <c r="H5459" s="715" t="s">
        <v>2991</v>
      </c>
      <c r="I5459" s="715" t="s">
        <v>2991</v>
      </c>
      <c r="J5459" s="112">
        <f t="shared" si="106"/>
        <v>-19.82</v>
      </c>
      <c r="K5459" s="710"/>
      <c r="L5459" s="752"/>
      <c r="M5459" s="676"/>
    </row>
    <row r="5460" spans="2:13" x14ac:dyDescent="0.3">
      <c r="B5460" s="676"/>
      <c r="C5460" s="680"/>
      <c r="D5460" s="745" t="s">
        <v>3067</v>
      </c>
      <c r="E5460" s="748"/>
      <c r="F5460" s="737">
        <v>-1</v>
      </c>
      <c r="G5460" s="619">
        <v>90.82</v>
      </c>
      <c r="H5460" s="715" t="s">
        <v>2991</v>
      </c>
      <c r="I5460" s="715" t="s">
        <v>2991</v>
      </c>
      <c r="J5460" s="112">
        <f t="shared" si="106"/>
        <v>-90.82</v>
      </c>
      <c r="K5460" s="710"/>
      <c r="L5460" s="752"/>
      <c r="M5460" s="676"/>
    </row>
    <row r="5461" spans="2:13" x14ac:dyDescent="0.3">
      <c r="B5461" s="676"/>
      <c r="C5461" s="680"/>
      <c r="D5461" s="753" t="s">
        <v>3068</v>
      </c>
      <c r="E5461" s="675"/>
      <c r="F5461" s="737">
        <v>1</v>
      </c>
      <c r="G5461" s="619">
        <v>8.94</v>
      </c>
      <c r="H5461" s="715" t="s">
        <v>2991</v>
      </c>
      <c r="I5461" s="679" t="s">
        <v>2991</v>
      </c>
      <c r="J5461" s="112">
        <f t="shared" si="106"/>
        <v>8.94</v>
      </c>
      <c r="K5461" s="710"/>
      <c r="L5461" s="752"/>
      <c r="M5461" s="676"/>
    </row>
    <row r="5462" spans="2:13" x14ac:dyDescent="0.3">
      <c r="B5462" s="676"/>
      <c r="C5462" s="680"/>
      <c r="D5462" s="745" t="s">
        <v>3064</v>
      </c>
      <c r="E5462" s="748"/>
      <c r="F5462" s="737">
        <v>-1</v>
      </c>
      <c r="G5462" s="619">
        <v>0.45</v>
      </c>
      <c r="H5462" s="715" t="s">
        <v>2991</v>
      </c>
      <c r="I5462" s="679" t="s">
        <v>2991</v>
      </c>
      <c r="J5462" s="112">
        <f t="shared" si="106"/>
        <v>-0.45</v>
      </c>
      <c r="K5462" s="710"/>
      <c r="L5462" s="752"/>
      <c r="M5462" s="676"/>
    </row>
    <row r="5463" spans="2:13" x14ac:dyDescent="0.3">
      <c r="B5463" s="676"/>
      <c r="C5463" s="680"/>
      <c r="D5463" s="753" t="s">
        <v>3069</v>
      </c>
      <c r="E5463" s="748"/>
      <c r="F5463" s="737">
        <v>1</v>
      </c>
      <c r="G5463" s="619">
        <v>8.75</v>
      </c>
      <c r="H5463" s="715" t="s">
        <v>2991</v>
      </c>
      <c r="I5463" s="679" t="s">
        <v>2991</v>
      </c>
      <c r="J5463" s="112">
        <f t="shared" si="106"/>
        <v>8.75</v>
      </c>
      <c r="K5463" s="710"/>
      <c r="L5463" s="752"/>
      <c r="M5463" s="676"/>
    </row>
    <row r="5464" spans="2:13" x14ac:dyDescent="0.25">
      <c r="B5464" s="676"/>
      <c r="C5464" s="680"/>
      <c r="D5464" s="724" t="s">
        <v>3070</v>
      </c>
      <c r="E5464" s="675"/>
      <c r="F5464" s="750"/>
      <c r="G5464" s="619"/>
      <c r="H5464" s="715"/>
      <c r="I5464" s="679"/>
      <c r="J5464" s="112"/>
      <c r="K5464" s="710"/>
      <c r="L5464" s="752"/>
      <c r="M5464" s="676"/>
    </row>
    <row r="5465" spans="2:13" x14ac:dyDescent="0.25">
      <c r="B5465" s="676"/>
      <c r="C5465" s="680"/>
      <c r="D5465" s="735" t="s">
        <v>3071</v>
      </c>
      <c r="E5465" s="675"/>
      <c r="F5465" s="754"/>
      <c r="G5465" s="619"/>
      <c r="H5465" s="715"/>
      <c r="I5465" s="679"/>
      <c r="J5465" s="112"/>
      <c r="K5465" s="710"/>
      <c r="L5465" s="752"/>
      <c r="M5465" s="676"/>
    </row>
    <row r="5466" spans="2:13" x14ac:dyDescent="0.3">
      <c r="B5466" s="676"/>
      <c r="C5466" s="680"/>
      <c r="D5466" s="745" t="s">
        <v>3072</v>
      </c>
      <c r="E5466" s="748"/>
      <c r="F5466" s="737">
        <v>1</v>
      </c>
      <c r="G5466" s="619">
        <v>73.12</v>
      </c>
      <c r="H5466" s="715" t="s">
        <v>2991</v>
      </c>
      <c r="I5466" s="679" t="s">
        <v>2991</v>
      </c>
      <c r="J5466" s="112">
        <f t="shared" si="106"/>
        <v>73.12</v>
      </c>
      <c r="K5466" s="710"/>
      <c r="L5466" s="752"/>
      <c r="M5466" s="676"/>
    </row>
    <row r="5467" spans="2:13" x14ac:dyDescent="0.3">
      <c r="B5467" s="676"/>
      <c r="C5467" s="680"/>
      <c r="D5467" s="753" t="s">
        <v>346</v>
      </c>
      <c r="E5467" s="675"/>
      <c r="F5467" s="737">
        <v>-1</v>
      </c>
      <c r="G5467" s="619">
        <v>2.1</v>
      </c>
      <c r="H5467" s="715" t="s">
        <v>2991</v>
      </c>
      <c r="I5467" s="679" t="s">
        <v>2991</v>
      </c>
      <c r="J5467" s="112">
        <f t="shared" si="106"/>
        <v>-2.1</v>
      </c>
      <c r="K5467" s="710"/>
      <c r="L5467" s="752"/>
      <c r="M5467" s="676"/>
    </row>
    <row r="5468" spans="2:13" x14ac:dyDescent="0.3">
      <c r="B5468" s="676"/>
      <c r="C5468" s="680"/>
      <c r="D5468" s="753" t="s">
        <v>346</v>
      </c>
      <c r="E5468" s="748"/>
      <c r="F5468" s="737">
        <v>-1</v>
      </c>
      <c r="G5468" s="619">
        <v>3.36</v>
      </c>
      <c r="H5468" s="715" t="s">
        <v>2991</v>
      </c>
      <c r="I5468" s="679" t="s">
        <v>2991</v>
      </c>
      <c r="J5468" s="112">
        <f t="shared" si="106"/>
        <v>-3.36</v>
      </c>
      <c r="K5468" s="710"/>
      <c r="L5468" s="752"/>
      <c r="M5468" s="676"/>
    </row>
    <row r="5469" spans="2:13" x14ac:dyDescent="0.3">
      <c r="B5469" s="676"/>
      <c r="C5469" s="680"/>
      <c r="D5469" s="753" t="s">
        <v>323</v>
      </c>
      <c r="E5469" s="748"/>
      <c r="F5469" s="737">
        <v>-1</v>
      </c>
      <c r="G5469" s="619">
        <v>2.52</v>
      </c>
      <c r="H5469" s="715" t="s">
        <v>2991</v>
      </c>
      <c r="I5469" s="679" t="s">
        <v>2991</v>
      </c>
      <c r="J5469" s="112">
        <f t="shared" si="106"/>
        <v>-2.52</v>
      </c>
      <c r="K5469" s="710"/>
      <c r="L5469" s="752"/>
      <c r="M5469" s="676"/>
    </row>
    <row r="5470" spans="2:13" x14ac:dyDescent="0.3">
      <c r="B5470" s="676"/>
      <c r="C5470" s="680"/>
      <c r="D5470" s="745" t="s">
        <v>3073</v>
      </c>
      <c r="E5470" s="675"/>
      <c r="F5470" s="737">
        <v>1</v>
      </c>
      <c r="G5470" s="619">
        <v>1167.42</v>
      </c>
      <c r="H5470" s="715" t="s">
        <v>2991</v>
      </c>
      <c r="I5470" s="715" t="s">
        <v>2991</v>
      </c>
      <c r="J5470" s="112">
        <f t="shared" si="106"/>
        <v>1167.42</v>
      </c>
      <c r="K5470" s="710"/>
      <c r="L5470" s="752"/>
      <c r="M5470" s="676"/>
    </row>
    <row r="5471" spans="2:13" x14ac:dyDescent="0.3">
      <c r="B5471" s="676"/>
      <c r="C5471" s="680"/>
      <c r="D5471" s="745" t="s">
        <v>3064</v>
      </c>
      <c r="E5471" s="675"/>
      <c r="F5471" s="737">
        <v>-1</v>
      </c>
      <c r="G5471" s="619">
        <v>2.1</v>
      </c>
      <c r="H5471" s="715" t="s">
        <v>2991</v>
      </c>
      <c r="I5471" s="715" t="s">
        <v>2991</v>
      </c>
      <c r="J5471" s="112">
        <f t="shared" si="106"/>
        <v>-2.1</v>
      </c>
      <c r="K5471" s="710"/>
      <c r="L5471" s="752"/>
      <c r="M5471" s="676"/>
    </row>
    <row r="5472" spans="2:13" x14ac:dyDescent="0.3">
      <c r="B5472" s="676"/>
      <c r="C5472" s="680"/>
      <c r="D5472" s="745" t="s">
        <v>3064</v>
      </c>
      <c r="E5472" s="675"/>
      <c r="F5472" s="737">
        <v>-1</v>
      </c>
      <c r="G5472" s="619">
        <v>0.6</v>
      </c>
      <c r="H5472" s="715" t="s">
        <v>2991</v>
      </c>
      <c r="I5472" s="715" t="s">
        <v>2991</v>
      </c>
      <c r="J5472" s="112">
        <f t="shared" si="106"/>
        <v>-0.6</v>
      </c>
      <c r="K5472" s="710"/>
      <c r="L5472" s="752"/>
      <c r="M5472" s="676"/>
    </row>
    <row r="5473" spans="2:13" x14ac:dyDescent="0.3">
      <c r="B5473" s="676"/>
      <c r="C5473" s="680"/>
      <c r="D5473" s="755" t="s">
        <v>346</v>
      </c>
      <c r="E5473" s="675"/>
      <c r="F5473" s="737">
        <v>-1</v>
      </c>
      <c r="G5473" s="619">
        <v>0.6</v>
      </c>
      <c r="H5473" s="715" t="s">
        <v>2991</v>
      </c>
      <c r="I5473" s="715" t="s">
        <v>2991</v>
      </c>
      <c r="J5473" s="112">
        <f t="shared" si="106"/>
        <v>-0.6</v>
      </c>
      <c r="K5473" s="710"/>
      <c r="L5473" s="752"/>
      <c r="M5473" s="676"/>
    </row>
    <row r="5474" spans="2:13" x14ac:dyDescent="0.3">
      <c r="B5474" s="676"/>
      <c r="C5474" s="680"/>
      <c r="D5474" s="755" t="s">
        <v>703</v>
      </c>
      <c r="E5474" s="675"/>
      <c r="F5474" s="737">
        <v>-1</v>
      </c>
      <c r="G5474" s="619">
        <v>4.55</v>
      </c>
      <c r="H5474" s="715" t="s">
        <v>2991</v>
      </c>
      <c r="I5474" s="715" t="s">
        <v>2991</v>
      </c>
      <c r="J5474" s="112">
        <f t="shared" si="106"/>
        <v>-4.55</v>
      </c>
      <c r="K5474" s="710"/>
      <c r="L5474" s="752"/>
      <c r="M5474" s="676"/>
    </row>
    <row r="5475" spans="2:13" x14ac:dyDescent="0.3">
      <c r="B5475" s="676"/>
      <c r="C5475" s="680"/>
      <c r="D5475" s="755" t="s">
        <v>346</v>
      </c>
      <c r="E5475" s="675"/>
      <c r="F5475" s="737">
        <v>-1</v>
      </c>
      <c r="G5475" s="619">
        <v>0.6</v>
      </c>
      <c r="H5475" s="715" t="s">
        <v>2991</v>
      </c>
      <c r="I5475" s="715" t="s">
        <v>2991</v>
      </c>
      <c r="J5475" s="112">
        <f t="shared" si="106"/>
        <v>-0.6</v>
      </c>
      <c r="K5475" s="710"/>
      <c r="L5475" s="752"/>
      <c r="M5475" s="676"/>
    </row>
    <row r="5476" spans="2:13" x14ac:dyDescent="0.3">
      <c r="B5476" s="676"/>
      <c r="C5476" s="680"/>
      <c r="D5476" s="755" t="s">
        <v>346</v>
      </c>
      <c r="E5476" s="675"/>
      <c r="F5476" s="737">
        <v>-1</v>
      </c>
      <c r="G5476" s="619">
        <v>0.6</v>
      </c>
      <c r="H5476" s="715" t="s">
        <v>2991</v>
      </c>
      <c r="I5476" s="715" t="s">
        <v>2991</v>
      </c>
      <c r="J5476" s="112">
        <f t="shared" si="106"/>
        <v>-0.6</v>
      </c>
      <c r="K5476" s="710"/>
      <c r="L5476" s="752"/>
      <c r="M5476" s="676"/>
    </row>
    <row r="5477" spans="2:13" x14ac:dyDescent="0.3">
      <c r="B5477" s="676"/>
      <c r="C5477" s="680"/>
      <c r="D5477" s="755" t="s">
        <v>346</v>
      </c>
      <c r="E5477" s="675"/>
      <c r="F5477" s="737">
        <v>-1</v>
      </c>
      <c r="G5477" s="619">
        <v>0.6</v>
      </c>
      <c r="H5477" s="715" t="s">
        <v>2991</v>
      </c>
      <c r="I5477" s="715" t="s">
        <v>2991</v>
      </c>
      <c r="J5477" s="112">
        <f t="shared" si="106"/>
        <v>-0.6</v>
      </c>
      <c r="K5477" s="710"/>
      <c r="L5477" s="752"/>
      <c r="M5477" s="676"/>
    </row>
    <row r="5478" spans="2:13" x14ac:dyDescent="0.3">
      <c r="B5478" s="676"/>
      <c r="C5478" s="680"/>
      <c r="D5478" s="755" t="s">
        <v>346</v>
      </c>
      <c r="E5478" s="675"/>
      <c r="F5478" s="737">
        <v>-1</v>
      </c>
      <c r="G5478" s="619">
        <v>0.6</v>
      </c>
      <c r="H5478" s="715" t="s">
        <v>2991</v>
      </c>
      <c r="I5478" s="715" t="s">
        <v>2991</v>
      </c>
      <c r="J5478" s="112">
        <f t="shared" si="106"/>
        <v>-0.6</v>
      </c>
      <c r="K5478" s="710"/>
      <c r="L5478" s="752"/>
      <c r="M5478" s="676"/>
    </row>
    <row r="5479" spans="2:13" x14ac:dyDescent="0.3">
      <c r="B5479" s="676"/>
      <c r="C5479" s="680"/>
      <c r="D5479" s="755" t="s">
        <v>346</v>
      </c>
      <c r="E5479" s="675"/>
      <c r="F5479" s="737">
        <v>-1</v>
      </c>
      <c r="G5479" s="619">
        <v>0.6</v>
      </c>
      <c r="H5479" s="715" t="s">
        <v>2991</v>
      </c>
      <c r="I5479" s="715" t="s">
        <v>2991</v>
      </c>
      <c r="J5479" s="112">
        <f t="shared" si="106"/>
        <v>-0.6</v>
      </c>
      <c r="K5479" s="710"/>
      <c r="L5479" s="752"/>
      <c r="M5479" s="676"/>
    </row>
    <row r="5480" spans="2:13" x14ac:dyDescent="0.3">
      <c r="B5480" s="676"/>
      <c r="C5480" s="680"/>
      <c r="D5480" s="755" t="s">
        <v>346</v>
      </c>
      <c r="E5480" s="675"/>
      <c r="F5480" s="737">
        <v>-1</v>
      </c>
      <c r="G5480" s="619">
        <v>0.6</v>
      </c>
      <c r="H5480" s="715" t="s">
        <v>2991</v>
      </c>
      <c r="I5480" s="715" t="s">
        <v>2991</v>
      </c>
      <c r="J5480" s="112">
        <f t="shared" si="106"/>
        <v>-0.6</v>
      </c>
      <c r="K5480" s="710"/>
      <c r="L5480" s="752"/>
      <c r="M5480" s="676"/>
    </row>
    <row r="5481" spans="2:13" x14ac:dyDescent="0.3">
      <c r="B5481" s="676"/>
      <c r="C5481" s="680"/>
      <c r="D5481" s="755" t="s">
        <v>809</v>
      </c>
      <c r="E5481" s="675"/>
      <c r="F5481" s="737">
        <v>-1</v>
      </c>
      <c r="G5481" s="619">
        <v>4.55</v>
      </c>
      <c r="H5481" s="715" t="s">
        <v>2991</v>
      </c>
      <c r="I5481" s="715" t="s">
        <v>2991</v>
      </c>
      <c r="J5481" s="112">
        <f t="shared" si="106"/>
        <v>-4.55</v>
      </c>
      <c r="K5481" s="710"/>
      <c r="L5481" s="752"/>
      <c r="M5481" s="676"/>
    </row>
    <row r="5482" spans="2:13" x14ac:dyDescent="0.3">
      <c r="B5482" s="676"/>
      <c r="C5482" s="680"/>
      <c r="D5482" s="755" t="s">
        <v>346</v>
      </c>
      <c r="E5482" s="675"/>
      <c r="F5482" s="737">
        <v>-1</v>
      </c>
      <c r="G5482" s="619">
        <v>0.6</v>
      </c>
      <c r="H5482" s="715" t="s">
        <v>2991</v>
      </c>
      <c r="I5482" s="715" t="s">
        <v>2991</v>
      </c>
      <c r="J5482" s="112">
        <f t="shared" si="106"/>
        <v>-0.6</v>
      </c>
      <c r="K5482" s="710"/>
      <c r="L5482" s="752"/>
      <c r="M5482" s="676"/>
    </row>
    <row r="5483" spans="2:13" x14ac:dyDescent="0.3">
      <c r="B5483" s="676"/>
      <c r="C5483" s="680"/>
      <c r="D5483" s="755" t="s">
        <v>346</v>
      </c>
      <c r="E5483" s="675"/>
      <c r="F5483" s="737">
        <v>-1</v>
      </c>
      <c r="G5483" s="619">
        <v>0.6</v>
      </c>
      <c r="H5483" s="715" t="s">
        <v>2991</v>
      </c>
      <c r="I5483" s="715" t="s">
        <v>2991</v>
      </c>
      <c r="J5483" s="112">
        <f t="shared" si="106"/>
        <v>-0.6</v>
      </c>
      <c r="K5483" s="710"/>
      <c r="L5483" s="752"/>
      <c r="M5483" s="676"/>
    </row>
    <row r="5484" spans="2:13" x14ac:dyDescent="0.3">
      <c r="B5484" s="676"/>
      <c r="C5484" s="680"/>
      <c r="D5484" s="755" t="s">
        <v>346</v>
      </c>
      <c r="E5484" s="675"/>
      <c r="F5484" s="737">
        <v>-1</v>
      </c>
      <c r="G5484" s="619">
        <v>0.6</v>
      </c>
      <c r="H5484" s="715" t="s">
        <v>2991</v>
      </c>
      <c r="I5484" s="715" t="s">
        <v>2991</v>
      </c>
      <c r="J5484" s="112">
        <f t="shared" si="106"/>
        <v>-0.6</v>
      </c>
      <c r="K5484" s="710"/>
      <c r="L5484" s="752"/>
      <c r="M5484" s="676"/>
    </row>
    <row r="5485" spans="2:13" x14ac:dyDescent="0.3">
      <c r="B5485" s="676"/>
      <c r="C5485" s="680"/>
      <c r="D5485" s="755" t="s">
        <v>346</v>
      </c>
      <c r="E5485" s="756"/>
      <c r="F5485" s="737">
        <v>-1</v>
      </c>
      <c r="G5485" s="757">
        <v>1.05</v>
      </c>
      <c r="H5485" s="715" t="s">
        <v>2991</v>
      </c>
      <c r="I5485" s="715" t="s">
        <v>2991</v>
      </c>
      <c r="J5485" s="112">
        <f t="shared" si="106"/>
        <v>-1.05</v>
      </c>
      <c r="K5485" s="710"/>
      <c r="L5485" s="752"/>
      <c r="M5485" s="676"/>
    </row>
    <row r="5486" spans="2:13" x14ac:dyDescent="0.3">
      <c r="B5486" s="676"/>
      <c r="C5486" s="680"/>
      <c r="D5486" s="755" t="s">
        <v>346</v>
      </c>
      <c r="E5486" s="756"/>
      <c r="F5486" s="737">
        <v>-1</v>
      </c>
      <c r="G5486" s="757">
        <v>1.05</v>
      </c>
      <c r="H5486" s="715" t="s">
        <v>2991</v>
      </c>
      <c r="I5486" s="715" t="s">
        <v>2991</v>
      </c>
      <c r="J5486" s="112">
        <f t="shared" si="106"/>
        <v>-1.05</v>
      </c>
      <c r="K5486" s="710"/>
      <c r="L5486" s="752"/>
      <c r="M5486" s="676"/>
    </row>
    <row r="5487" spans="2:13" x14ac:dyDescent="0.3">
      <c r="B5487" s="676"/>
      <c r="C5487" s="680"/>
      <c r="D5487" s="755" t="s">
        <v>346</v>
      </c>
      <c r="E5487" s="756"/>
      <c r="F5487" s="737">
        <v>-1</v>
      </c>
      <c r="G5487" s="757">
        <v>1.05</v>
      </c>
      <c r="H5487" s="715" t="s">
        <v>2991</v>
      </c>
      <c r="I5487" s="715" t="s">
        <v>2991</v>
      </c>
      <c r="J5487" s="112">
        <f t="shared" si="106"/>
        <v>-1.05</v>
      </c>
      <c r="K5487" s="710"/>
      <c r="L5487" s="752"/>
      <c r="M5487" s="676"/>
    </row>
    <row r="5488" spans="2:13" x14ac:dyDescent="0.3">
      <c r="B5488" s="676"/>
      <c r="C5488" s="680"/>
      <c r="D5488" s="755" t="s">
        <v>346</v>
      </c>
      <c r="E5488" s="758"/>
      <c r="F5488" s="737">
        <v>-1</v>
      </c>
      <c r="G5488" s="759">
        <v>1.05</v>
      </c>
      <c r="H5488" s="679" t="s">
        <v>2991</v>
      </c>
      <c r="I5488" s="760" t="s">
        <v>2991</v>
      </c>
      <c r="J5488" s="112">
        <f t="shared" si="106"/>
        <v>-1.05</v>
      </c>
      <c r="K5488" s="710"/>
      <c r="L5488" s="752"/>
      <c r="M5488" s="676"/>
    </row>
    <row r="5489" spans="2:13" x14ac:dyDescent="0.3">
      <c r="B5489" s="676"/>
      <c r="C5489" s="680"/>
      <c r="D5489" s="761" t="s">
        <v>323</v>
      </c>
      <c r="E5489" s="762"/>
      <c r="F5489" s="737">
        <v>-1</v>
      </c>
      <c r="G5489" s="759">
        <v>2.52</v>
      </c>
      <c r="H5489" s="679" t="s">
        <v>2991</v>
      </c>
      <c r="I5489" s="679" t="s">
        <v>2991</v>
      </c>
      <c r="J5489" s="763">
        <f t="shared" si="106"/>
        <v>-2.52</v>
      </c>
      <c r="K5489" s="757"/>
      <c r="L5489" s="749"/>
      <c r="M5489" s="764"/>
    </row>
    <row r="5490" spans="2:13" x14ac:dyDescent="0.3">
      <c r="B5490" s="676"/>
      <c r="C5490" s="680"/>
      <c r="D5490" s="761" t="s">
        <v>323</v>
      </c>
      <c r="E5490" s="762"/>
      <c r="F5490" s="737">
        <v>-1</v>
      </c>
      <c r="G5490" s="765">
        <v>2.52</v>
      </c>
      <c r="H5490" s="766" t="s">
        <v>2991</v>
      </c>
      <c r="I5490" s="620" t="s">
        <v>2991</v>
      </c>
      <c r="J5490" s="767">
        <f t="shared" si="106"/>
        <v>-2.52</v>
      </c>
      <c r="K5490" s="768"/>
      <c r="L5490" s="769"/>
      <c r="M5490" s="676"/>
    </row>
    <row r="5491" spans="2:13" x14ac:dyDescent="0.3">
      <c r="B5491" s="676"/>
      <c r="C5491" s="680"/>
      <c r="D5491" s="761" t="s">
        <v>809</v>
      </c>
      <c r="E5491" s="770"/>
      <c r="F5491" s="737">
        <v>-1</v>
      </c>
      <c r="G5491" s="759">
        <v>5.85</v>
      </c>
      <c r="H5491" s="771" t="s">
        <v>2991</v>
      </c>
      <c r="I5491" s="715" t="s">
        <v>2991</v>
      </c>
      <c r="J5491" s="772">
        <f t="shared" si="106"/>
        <v>-5.85</v>
      </c>
      <c r="K5491" s="710"/>
      <c r="L5491" s="752"/>
      <c r="M5491" s="676"/>
    </row>
    <row r="5492" spans="2:13" x14ac:dyDescent="0.3">
      <c r="B5492" s="676"/>
      <c r="C5492" s="680"/>
      <c r="D5492" s="761" t="s">
        <v>809</v>
      </c>
      <c r="E5492" s="773"/>
      <c r="F5492" s="737">
        <v>-1</v>
      </c>
      <c r="G5492" s="757">
        <v>9.23</v>
      </c>
      <c r="H5492" s="771" t="s">
        <v>2991</v>
      </c>
      <c r="I5492" s="715" t="s">
        <v>2991</v>
      </c>
      <c r="J5492" s="774">
        <f t="shared" si="106"/>
        <v>-9.23</v>
      </c>
      <c r="K5492" s="710"/>
      <c r="L5492" s="752"/>
      <c r="M5492" s="676"/>
    </row>
    <row r="5493" spans="2:13" x14ac:dyDescent="0.3">
      <c r="B5493" s="676"/>
      <c r="C5493" s="680"/>
      <c r="D5493" s="755" t="s">
        <v>346</v>
      </c>
      <c r="E5493" s="675"/>
      <c r="F5493" s="737">
        <v>-1</v>
      </c>
      <c r="G5493" s="757">
        <v>3.36</v>
      </c>
      <c r="H5493" s="771" t="s">
        <v>2991</v>
      </c>
      <c r="I5493" s="715" t="s">
        <v>2991</v>
      </c>
      <c r="J5493" s="774">
        <f t="shared" si="106"/>
        <v>-3.36</v>
      </c>
      <c r="K5493" s="710"/>
      <c r="L5493" s="752"/>
      <c r="M5493" s="676"/>
    </row>
    <row r="5494" spans="2:13" x14ac:dyDescent="0.3">
      <c r="B5494" s="676"/>
      <c r="C5494" s="680"/>
      <c r="D5494" s="755" t="s">
        <v>496</v>
      </c>
      <c r="E5494" s="675"/>
      <c r="F5494" s="737">
        <v>-1</v>
      </c>
      <c r="G5494" s="757">
        <v>14.95</v>
      </c>
      <c r="H5494" s="771" t="s">
        <v>2991</v>
      </c>
      <c r="I5494" s="715" t="s">
        <v>2991</v>
      </c>
      <c r="J5494" s="774">
        <f t="shared" si="106"/>
        <v>-14.95</v>
      </c>
      <c r="K5494" s="710"/>
      <c r="L5494" s="752"/>
      <c r="M5494" s="676"/>
    </row>
    <row r="5495" spans="2:13" x14ac:dyDescent="0.3">
      <c r="B5495" s="676"/>
      <c r="C5495" s="680"/>
      <c r="D5495" s="755" t="s">
        <v>496</v>
      </c>
      <c r="E5495" s="675"/>
      <c r="F5495" s="737">
        <v>-1</v>
      </c>
      <c r="G5495" s="757">
        <v>14.95</v>
      </c>
      <c r="H5495" s="771" t="s">
        <v>2991</v>
      </c>
      <c r="I5495" s="715" t="s">
        <v>2991</v>
      </c>
      <c r="J5495" s="774">
        <f t="shared" si="106"/>
        <v>-14.95</v>
      </c>
      <c r="K5495" s="710"/>
      <c r="L5495" s="752"/>
      <c r="M5495" s="676"/>
    </row>
    <row r="5496" spans="2:13" x14ac:dyDescent="0.3">
      <c r="B5496" s="676"/>
      <c r="C5496" s="680"/>
      <c r="D5496" s="755" t="s">
        <v>496</v>
      </c>
      <c r="E5496" s="675"/>
      <c r="F5496" s="737">
        <v>-1</v>
      </c>
      <c r="G5496" s="757">
        <v>14.95</v>
      </c>
      <c r="H5496" s="771" t="s">
        <v>2991</v>
      </c>
      <c r="I5496" s="715" t="s">
        <v>2991</v>
      </c>
      <c r="J5496" s="774">
        <f t="shared" si="106"/>
        <v>-14.95</v>
      </c>
      <c r="K5496" s="710"/>
      <c r="L5496" s="752"/>
      <c r="M5496" s="676"/>
    </row>
    <row r="5497" spans="2:13" x14ac:dyDescent="0.3">
      <c r="B5497" s="676"/>
      <c r="C5497" s="680"/>
      <c r="D5497" s="755" t="s">
        <v>496</v>
      </c>
      <c r="E5497" s="675"/>
      <c r="F5497" s="737">
        <v>-1</v>
      </c>
      <c r="G5497" s="757">
        <v>14.95</v>
      </c>
      <c r="H5497" s="771" t="s">
        <v>2991</v>
      </c>
      <c r="I5497" s="715" t="s">
        <v>2991</v>
      </c>
      <c r="J5497" s="774">
        <f t="shared" si="106"/>
        <v>-14.95</v>
      </c>
      <c r="K5497" s="710"/>
      <c r="L5497" s="752"/>
      <c r="M5497" s="676"/>
    </row>
    <row r="5498" spans="2:13" x14ac:dyDescent="0.3">
      <c r="B5498" s="676"/>
      <c r="C5498" s="680"/>
      <c r="D5498" s="775" t="s">
        <v>3074</v>
      </c>
      <c r="E5498" s="748"/>
      <c r="F5498" s="625">
        <v>1</v>
      </c>
      <c r="G5498" s="619">
        <v>117.47</v>
      </c>
      <c r="H5498" s="715" t="s">
        <v>2991</v>
      </c>
      <c r="I5498" s="679" t="s">
        <v>2991</v>
      </c>
      <c r="J5498" s="112">
        <f t="shared" si="106"/>
        <v>117.47</v>
      </c>
      <c r="K5498" s="710"/>
      <c r="L5498" s="752"/>
      <c r="M5498" s="676"/>
    </row>
    <row r="5499" spans="2:13" x14ac:dyDescent="0.25">
      <c r="B5499" s="676"/>
      <c r="C5499" s="680"/>
      <c r="D5499" s="724" t="s">
        <v>3075</v>
      </c>
      <c r="E5499" s="748"/>
      <c r="F5499" s="750"/>
      <c r="G5499" s="619"/>
      <c r="H5499" s="715"/>
      <c r="I5499" s="679"/>
      <c r="J5499" s="112"/>
      <c r="K5499" s="710"/>
      <c r="L5499" s="752"/>
      <c r="M5499" s="676"/>
    </row>
    <row r="5500" spans="2:13" x14ac:dyDescent="0.25">
      <c r="B5500" s="676"/>
      <c r="C5500" s="680"/>
      <c r="D5500" s="735" t="s">
        <v>3076</v>
      </c>
      <c r="E5500" s="748"/>
      <c r="F5500" s="754"/>
      <c r="G5500" s="619"/>
      <c r="H5500" s="715"/>
      <c r="I5500" s="679"/>
      <c r="J5500" s="112"/>
      <c r="K5500" s="710"/>
      <c r="L5500" s="752"/>
      <c r="M5500" s="676"/>
    </row>
    <row r="5501" spans="2:13" x14ac:dyDescent="0.3">
      <c r="B5501" s="676"/>
      <c r="C5501" s="680"/>
      <c r="D5501" s="745" t="s">
        <v>3077</v>
      </c>
      <c r="E5501" s="748"/>
      <c r="F5501" s="737">
        <v>1</v>
      </c>
      <c r="G5501" s="619">
        <v>802.13</v>
      </c>
      <c r="H5501" s="715" t="s">
        <v>2991</v>
      </c>
      <c r="I5501" s="679" t="s">
        <v>2991</v>
      </c>
      <c r="J5501" s="112">
        <f t="shared" si="106"/>
        <v>802.13</v>
      </c>
      <c r="K5501" s="710"/>
      <c r="L5501" s="752"/>
      <c r="M5501" s="676"/>
    </row>
    <row r="5502" spans="2:13" x14ac:dyDescent="0.3">
      <c r="B5502" s="676"/>
      <c r="C5502" s="680"/>
      <c r="D5502" s="776" t="s">
        <v>323</v>
      </c>
      <c r="E5502" s="748"/>
      <c r="F5502" s="737">
        <v>-1</v>
      </c>
      <c r="G5502" s="619">
        <v>3.78</v>
      </c>
      <c r="H5502" s="715" t="s">
        <v>2991</v>
      </c>
      <c r="I5502" s="679" t="s">
        <v>2991</v>
      </c>
      <c r="J5502" s="112">
        <f t="shared" si="106"/>
        <v>-3.78</v>
      </c>
      <c r="K5502" s="710"/>
      <c r="L5502" s="752"/>
      <c r="M5502" s="676"/>
    </row>
    <row r="5503" spans="2:13" x14ac:dyDescent="0.3">
      <c r="B5503" s="676"/>
      <c r="C5503" s="680"/>
      <c r="D5503" s="776" t="s">
        <v>323</v>
      </c>
      <c r="E5503" s="748"/>
      <c r="F5503" s="737">
        <v>-1</v>
      </c>
      <c r="G5503" s="619">
        <v>3.78</v>
      </c>
      <c r="H5503" s="715" t="s">
        <v>2991</v>
      </c>
      <c r="I5503" s="679" t="s">
        <v>2991</v>
      </c>
      <c r="J5503" s="112">
        <f t="shared" si="106"/>
        <v>-3.78</v>
      </c>
      <c r="K5503" s="710"/>
      <c r="L5503" s="752"/>
      <c r="M5503" s="676"/>
    </row>
    <row r="5504" spans="2:13" x14ac:dyDescent="0.3">
      <c r="B5504" s="676"/>
      <c r="C5504" s="680"/>
      <c r="D5504" s="776" t="s">
        <v>323</v>
      </c>
      <c r="E5504" s="748"/>
      <c r="F5504" s="737">
        <v>-1</v>
      </c>
      <c r="G5504" s="619">
        <v>3.78</v>
      </c>
      <c r="H5504" s="715" t="s">
        <v>2991</v>
      </c>
      <c r="I5504" s="679" t="s">
        <v>2991</v>
      </c>
      <c r="J5504" s="112">
        <f t="shared" si="106"/>
        <v>-3.78</v>
      </c>
      <c r="K5504" s="710"/>
      <c r="L5504" s="752"/>
      <c r="M5504" s="676"/>
    </row>
    <row r="5505" spans="2:13" x14ac:dyDescent="0.3">
      <c r="B5505" s="676"/>
      <c r="C5505" s="680"/>
      <c r="D5505" s="753" t="s">
        <v>809</v>
      </c>
      <c r="E5505" s="748"/>
      <c r="F5505" s="737">
        <v>-1</v>
      </c>
      <c r="G5505" s="619">
        <v>11.16</v>
      </c>
      <c r="H5505" s="715" t="s">
        <v>2991</v>
      </c>
      <c r="I5505" s="679" t="s">
        <v>2991</v>
      </c>
      <c r="J5505" s="112">
        <f t="shared" si="106"/>
        <v>-11.16</v>
      </c>
      <c r="K5505" s="710"/>
      <c r="L5505" s="752"/>
      <c r="M5505" s="676"/>
    </row>
    <row r="5506" spans="2:13" x14ac:dyDescent="0.3">
      <c r="B5506" s="676"/>
      <c r="C5506" s="680"/>
      <c r="D5506" s="753" t="s">
        <v>323</v>
      </c>
      <c r="E5506" s="748"/>
      <c r="F5506" s="737">
        <v>-1</v>
      </c>
      <c r="G5506" s="619">
        <v>5.25</v>
      </c>
      <c r="H5506" s="715" t="s">
        <v>2991</v>
      </c>
      <c r="I5506" s="679" t="s">
        <v>2991</v>
      </c>
      <c r="J5506" s="112">
        <f t="shared" si="106"/>
        <v>-5.25</v>
      </c>
      <c r="K5506" s="710"/>
      <c r="L5506" s="752"/>
      <c r="M5506" s="676"/>
    </row>
    <row r="5507" spans="2:13" x14ac:dyDescent="0.3">
      <c r="B5507" s="676"/>
      <c r="C5507" s="680"/>
      <c r="D5507" s="753" t="s">
        <v>323</v>
      </c>
      <c r="E5507" s="748"/>
      <c r="F5507" s="737">
        <v>-1</v>
      </c>
      <c r="G5507" s="619">
        <v>5.25</v>
      </c>
      <c r="H5507" s="715" t="s">
        <v>2991</v>
      </c>
      <c r="I5507" s="679" t="s">
        <v>2991</v>
      </c>
      <c r="J5507" s="112">
        <f t="shared" si="106"/>
        <v>-5.25</v>
      </c>
      <c r="K5507" s="710"/>
      <c r="L5507" s="752"/>
      <c r="M5507" s="676"/>
    </row>
    <row r="5508" spans="2:13" x14ac:dyDescent="0.3">
      <c r="B5508" s="676"/>
      <c r="C5508" s="680"/>
      <c r="D5508" s="753" t="s">
        <v>809</v>
      </c>
      <c r="E5508" s="748"/>
      <c r="F5508" s="737">
        <v>-1</v>
      </c>
      <c r="G5508" s="619">
        <v>8.93</v>
      </c>
      <c r="H5508" s="715" t="s">
        <v>2991</v>
      </c>
      <c r="I5508" s="679" t="s">
        <v>2991</v>
      </c>
      <c r="J5508" s="112">
        <f t="shared" si="106"/>
        <v>-8.93</v>
      </c>
      <c r="K5508" s="710"/>
      <c r="L5508" s="752"/>
      <c r="M5508" s="676"/>
    </row>
    <row r="5509" spans="2:13" x14ac:dyDescent="0.3">
      <c r="B5509" s="676"/>
      <c r="C5509" s="680"/>
      <c r="D5509" s="753" t="s">
        <v>323</v>
      </c>
      <c r="E5509" s="748"/>
      <c r="F5509" s="737">
        <v>-1</v>
      </c>
      <c r="G5509" s="619">
        <v>2.34</v>
      </c>
      <c r="H5509" s="715" t="s">
        <v>2991</v>
      </c>
      <c r="I5509" s="679" t="s">
        <v>2991</v>
      </c>
      <c r="J5509" s="112">
        <f t="shared" si="106"/>
        <v>-2.34</v>
      </c>
      <c r="K5509" s="710"/>
      <c r="L5509" s="752"/>
      <c r="M5509" s="676"/>
    </row>
    <row r="5510" spans="2:13" x14ac:dyDescent="0.3">
      <c r="B5510" s="676"/>
      <c r="C5510" s="680"/>
      <c r="D5510" s="753" t="s">
        <v>346</v>
      </c>
      <c r="E5510" s="748"/>
      <c r="F5510" s="737">
        <v>-1</v>
      </c>
      <c r="G5510" s="619">
        <v>0.9</v>
      </c>
      <c r="H5510" s="715" t="s">
        <v>2991</v>
      </c>
      <c r="I5510" s="679" t="s">
        <v>2991</v>
      </c>
      <c r="J5510" s="112">
        <f t="shared" si="106"/>
        <v>-0.9</v>
      </c>
      <c r="K5510" s="710"/>
      <c r="L5510" s="752"/>
      <c r="M5510" s="676"/>
    </row>
    <row r="5511" spans="2:13" x14ac:dyDescent="0.3">
      <c r="B5511" s="676"/>
      <c r="C5511" s="680"/>
      <c r="D5511" s="753" t="s">
        <v>323</v>
      </c>
      <c r="E5511" s="748"/>
      <c r="F5511" s="737">
        <v>-1</v>
      </c>
      <c r="G5511" s="619">
        <v>4.68</v>
      </c>
      <c r="H5511" s="715" t="s">
        <v>2991</v>
      </c>
      <c r="I5511" s="679" t="s">
        <v>2991</v>
      </c>
      <c r="J5511" s="112">
        <f t="shared" si="106"/>
        <v>-4.68</v>
      </c>
      <c r="K5511" s="710"/>
      <c r="L5511" s="752"/>
      <c r="M5511" s="676"/>
    </row>
    <row r="5512" spans="2:13" x14ac:dyDescent="0.3">
      <c r="B5512" s="676"/>
      <c r="C5512" s="680"/>
      <c r="D5512" s="753" t="s">
        <v>346</v>
      </c>
      <c r="E5512" s="748"/>
      <c r="F5512" s="737">
        <v>-1</v>
      </c>
      <c r="G5512" s="619">
        <v>0.45</v>
      </c>
      <c r="H5512" s="715" t="s">
        <v>2991</v>
      </c>
      <c r="I5512" s="715" t="s">
        <v>2991</v>
      </c>
      <c r="J5512" s="112">
        <f t="shared" si="106"/>
        <v>-0.45</v>
      </c>
      <c r="K5512" s="710"/>
      <c r="L5512" s="752"/>
      <c r="M5512" s="676"/>
    </row>
    <row r="5513" spans="2:13" x14ac:dyDescent="0.3">
      <c r="B5513" s="676"/>
      <c r="C5513" s="680"/>
      <c r="D5513" s="753" t="s">
        <v>346</v>
      </c>
      <c r="E5513" s="748"/>
      <c r="F5513" s="737">
        <v>-1</v>
      </c>
      <c r="G5513" s="619">
        <v>0.9</v>
      </c>
      <c r="H5513" s="715" t="s">
        <v>2991</v>
      </c>
      <c r="I5513" s="715" t="s">
        <v>2991</v>
      </c>
      <c r="J5513" s="112">
        <f t="shared" si="106"/>
        <v>-0.9</v>
      </c>
      <c r="K5513" s="710"/>
      <c r="L5513" s="752"/>
      <c r="M5513" s="676"/>
    </row>
    <row r="5514" spans="2:13" x14ac:dyDescent="0.3">
      <c r="B5514" s="676"/>
      <c r="C5514" s="680"/>
      <c r="D5514" s="753" t="s">
        <v>496</v>
      </c>
      <c r="E5514" s="748"/>
      <c r="F5514" s="737">
        <v>-1</v>
      </c>
      <c r="G5514" s="619">
        <v>14.95</v>
      </c>
      <c r="H5514" s="715" t="s">
        <v>2991</v>
      </c>
      <c r="I5514" s="679" t="s">
        <v>2991</v>
      </c>
      <c r="J5514" s="112">
        <f t="shared" si="106"/>
        <v>-14.95</v>
      </c>
      <c r="K5514" s="710"/>
      <c r="L5514" s="752"/>
      <c r="M5514" s="676"/>
    </row>
    <row r="5515" spans="2:13" x14ac:dyDescent="0.3">
      <c r="B5515" s="676"/>
      <c r="C5515" s="680"/>
      <c r="D5515" s="753" t="s">
        <v>496</v>
      </c>
      <c r="E5515" s="748"/>
      <c r="F5515" s="737">
        <v>-1</v>
      </c>
      <c r="G5515" s="619">
        <v>14.95</v>
      </c>
      <c r="H5515" s="715" t="s">
        <v>2991</v>
      </c>
      <c r="I5515" s="679" t="s">
        <v>2991</v>
      </c>
      <c r="J5515" s="112">
        <f t="shared" si="106"/>
        <v>-14.95</v>
      </c>
      <c r="K5515" s="710"/>
      <c r="L5515" s="752"/>
      <c r="M5515" s="676"/>
    </row>
    <row r="5516" spans="2:13" x14ac:dyDescent="0.3">
      <c r="B5516" s="676"/>
      <c r="C5516" s="680"/>
      <c r="D5516" s="753" t="s">
        <v>496</v>
      </c>
      <c r="E5516" s="748"/>
      <c r="F5516" s="737">
        <v>-1</v>
      </c>
      <c r="G5516" s="619">
        <v>14.95</v>
      </c>
      <c r="H5516" s="715" t="s">
        <v>2991</v>
      </c>
      <c r="I5516" s="679" t="s">
        <v>2991</v>
      </c>
      <c r="J5516" s="112">
        <f t="shared" si="106"/>
        <v>-14.95</v>
      </c>
      <c r="K5516" s="710"/>
      <c r="L5516" s="752"/>
      <c r="M5516" s="676"/>
    </row>
    <row r="5517" spans="2:13" x14ac:dyDescent="0.3">
      <c r="B5517" s="676"/>
      <c r="C5517" s="680"/>
      <c r="D5517" s="753" t="s">
        <v>496</v>
      </c>
      <c r="E5517" s="748"/>
      <c r="F5517" s="737">
        <v>-1</v>
      </c>
      <c r="G5517" s="619">
        <v>14.95</v>
      </c>
      <c r="H5517" s="715" t="s">
        <v>2991</v>
      </c>
      <c r="I5517" s="679" t="s">
        <v>2991</v>
      </c>
      <c r="J5517" s="112">
        <f t="shared" si="106"/>
        <v>-14.95</v>
      </c>
      <c r="K5517" s="710"/>
      <c r="L5517" s="752"/>
      <c r="M5517" s="676"/>
    </row>
    <row r="5518" spans="2:13" x14ac:dyDescent="0.3">
      <c r="B5518" s="676"/>
      <c r="C5518" s="680"/>
      <c r="D5518" s="753" t="s">
        <v>346</v>
      </c>
      <c r="E5518" s="748"/>
      <c r="F5518" s="737">
        <v>-1</v>
      </c>
      <c r="G5518" s="619">
        <v>2.52</v>
      </c>
      <c r="H5518" s="715" t="s">
        <v>2991</v>
      </c>
      <c r="I5518" s="679" t="s">
        <v>2991</v>
      </c>
      <c r="J5518" s="112">
        <f t="shared" si="106"/>
        <v>-2.52</v>
      </c>
      <c r="K5518" s="710"/>
      <c r="L5518" s="752"/>
      <c r="M5518" s="676"/>
    </row>
    <row r="5519" spans="2:13" x14ac:dyDescent="0.3">
      <c r="B5519" s="676"/>
      <c r="C5519" s="680"/>
      <c r="D5519" s="753" t="s">
        <v>346</v>
      </c>
      <c r="E5519" s="748"/>
      <c r="F5519" s="737">
        <v>-1</v>
      </c>
      <c r="G5519" s="619">
        <v>2.52</v>
      </c>
      <c r="H5519" s="715" t="s">
        <v>2991</v>
      </c>
      <c r="I5519" s="679" t="s">
        <v>2991</v>
      </c>
      <c r="J5519" s="112">
        <f t="shared" si="106"/>
        <v>-2.52</v>
      </c>
      <c r="K5519" s="710"/>
      <c r="L5519" s="752"/>
      <c r="M5519" s="676"/>
    </row>
    <row r="5520" spans="2:13" x14ac:dyDescent="0.25">
      <c r="B5520" s="676"/>
      <c r="C5520" s="680"/>
      <c r="D5520" s="745" t="s">
        <v>3078</v>
      </c>
      <c r="E5520" s="748"/>
      <c r="F5520" s="750">
        <v>1</v>
      </c>
      <c r="G5520" s="619">
        <v>477.98</v>
      </c>
      <c r="H5520" s="715" t="s">
        <v>2991</v>
      </c>
      <c r="I5520" s="679" t="s">
        <v>2991</v>
      </c>
      <c r="J5520" s="112">
        <f t="shared" si="106"/>
        <v>477.98</v>
      </c>
      <c r="K5520" s="710"/>
      <c r="L5520" s="752"/>
      <c r="M5520" s="676"/>
    </row>
    <row r="5521" spans="2:13" x14ac:dyDescent="0.3">
      <c r="B5521" s="676"/>
      <c r="C5521" s="680"/>
      <c r="D5521" s="753" t="s">
        <v>346</v>
      </c>
      <c r="E5521" s="748"/>
      <c r="F5521" s="737">
        <v>-1</v>
      </c>
      <c r="G5521" s="619">
        <v>4.41</v>
      </c>
      <c r="H5521" s="715" t="s">
        <v>2991</v>
      </c>
      <c r="I5521" s="679" t="s">
        <v>2991</v>
      </c>
      <c r="J5521" s="112">
        <f t="shared" si="106"/>
        <v>-4.41</v>
      </c>
      <c r="K5521" s="710"/>
      <c r="L5521" s="752"/>
      <c r="M5521" s="676"/>
    </row>
    <row r="5522" spans="2:13" x14ac:dyDescent="0.3">
      <c r="B5522" s="676"/>
      <c r="C5522" s="680"/>
      <c r="D5522" s="753" t="s">
        <v>346</v>
      </c>
      <c r="E5522" s="748"/>
      <c r="F5522" s="737">
        <v>-1</v>
      </c>
      <c r="G5522" s="619">
        <v>4.41</v>
      </c>
      <c r="H5522" s="715" t="s">
        <v>2991</v>
      </c>
      <c r="I5522" s="679" t="s">
        <v>2991</v>
      </c>
      <c r="J5522" s="112">
        <f t="shared" si="106"/>
        <v>-4.41</v>
      </c>
      <c r="K5522" s="710"/>
      <c r="L5522" s="752"/>
      <c r="M5522" s="676"/>
    </row>
    <row r="5523" spans="2:13" x14ac:dyDescent="0.3">
      <c r="B5523" s="676"/>
      <c r="C5523" s="680"/>
      <c r="D5523" s="753" t="s">
        <v>346</v>
      </c>
      <c r="E5523" s="748"/>
      <c r="F5523" s="737">
        <v>-1</v>
      </c>
      <c r="G5523" s="619">
        <v>4.41</v>
      </c>
      <c r="H5523" s="715" t="s">
        <v>2991</v>
      </c>
      <c r="I5523" s="679" t="s">
        <v>2991</v>
      </c>
      <c r="J5523" s="112">
        <f t="shared" si="106"/>
        <v>-4.41</v>
      </c>
      <c r="K5523" s="710"/>
      <c r="L5523" s="752"/>
      <c r="M5523" s="676"/>
    </row>
    <row r="5524" spans="2:13" x14ac:dyDescent="0.3">
      <c r="B5524" s="676"/>
      <c r="C5524" s="680"/>
      <c r="D5524" s="753" t="s">
        <v>346</v>
      </c>
      <c r="E5524" s="748"/>
      <c r="F5524" s="737">
        <v>-1</v>
      </c>
      <c r="G5524" s="619">
        <v>4.41</v>
      </c>
      <c r="H5524" s="715" t="s">
        <v>2991</v>
      </c>
      <c r="I5524" s="679" t="s">
        <v>2991</v>
      </c>
      <c r="J5524" s="112">
        <f t="shared" si="106"/>
        <v>-4.41</v>
      </c>
      <c r="K5524" s="710"/>
      <c r="L5524" s="752"/>
      <c r="M5524" s="676"/>
    </row>
    <row r="5525" spans="2:13" x14ac:dyDescent="0.3">
      <c r="B5525" s="676"/>
      <c r="C5525" s="680"/>
      <c r="D5525" s="753" t="s">
        <v>346</v>
      </c>
      <c r="E5525" s="748"/>
      <c r="F5525" s="737">
        <v>-1</v>
      </c>
      <c r="G5525" s="619">
        <v>4.41</v>
      </c>
      <c r="H5525" s="715" t="s">
        <v>2991</v>
      </c>
      <c r="I5525" s="679" t="s">
        <v>2991</v>
      </c>
      <c r="J5525" s="112">
        <f t="shared" si="106"/>
        <v>-4.41</v>
      </c>
      <c r="K5525" s="710"/>
      <c r="L5525" s="752"/>
      <c r="M5525" s="676"/>
    </row>
    <row r="5526" spans="2:13" x14ac:dyDescent="0.3">
      <c r="B5526" s="676"/>
      <c r="C5526" s="680"/>
      <c r="D5526" s="753" t="s">
        <v>346</v>
      </c>
      <c r="E5526" s="748"/>
      <c r="F5526" s="737">
        <v>-1</v>
      </c>
      <c r="G5526" s="619">
        <v>4.41</v>
      </c>
      <c r="H5526" s="715" t="s">
        <v>2991</v>
      </c>
      <c r="I5526" s="679" t="s">
        <v>2991</v>
      </c>
      <c r="J5526" s="112">
        <f t="shared" si="106"/>
        <v>-4.41</v>
      </c>
      <c r="K5526" s="710"/>
      <c r="L5526" s="752"/>
      <c r="M5526" s="676"/>
    </row>
    <row r="5527" spans="2:13" x14ac:dyDescent="0.3">
      <c r="B5527" s="676"/>
      <c r="C5527" s="680"/>
      <c r="D5527" s="753" t="s">
        <v>346</v>
      </c>
      <c r="E5527" s="748"/>
      <c r="F5527" s="737">
        <v>-1</v>
      </c>
      <c r="G5527" s="619">
        <v>4.41</v>
      </c>
      <c r="H5527" s="715" t="s">
        <v>2991</v>
      </c>
      <c r="I5527" s="679" t="s">
        <v>2991</v>
      </c>
      <c r="J5527" s="112">
        <f t="shared" si="106"/>
        <v>-4.41</v>
      </c>
      <c r="K5527" s="710"/>
      <c r="L5527" s="752"/>
      <c r="M5527" s="676"/>
    </row>
    <row r="5528" spans="2:13" x14ac:dyDescent="0.3">
      <c r="B5528" s="676"/>
      <c r="C5528" s="680"/>
      <c r="D5528" s="753" t="s">
        <v>346</v>
      </c>
      <c r="E5528" s="748"/>
      <c r="F5528" s="737">
        <v>-1</v>
      </c>
      <c r="G5528" s="619">
        <v>1.26</v>
      </c>
      <c r="H5528" s="715" t="s">
        <v>2991</v>
      </c>
      <c r="I5528" s="679" t="s">
        <v>2991</v>
      </c>
      <c r="J5528" s="112">
        <f t="shared" si="106"/>
        <v>-1.26</v>
      </c>
      <c r="K5528" s="710"/>
      <c r="L5528" s="752"/>
      <c r="M5528" s="676"/>
    </row>
    <row r="5529" spans="2:13" x14ac:dyDescent="0.3">
      <c r="B5529" s="676"/>
      <c r="C5529" s="680"/>
      <c r="D5529" s="753" t="s">
        <v>323</v>
      </c>
      <c r="E5529" s="748"/>
      <c r="F5529" s="737">
        <v>-1</v>
      </c>
      <c r="G5529" s="619">
        <v>2.52</v>
      </c>
      <c r="H5529" s="715" t="s">
        <v>2991</v>
      </c>
      <c r="I5529" s="679" t="s">
        <v>2991</v>
      </c>
      <c r="J5529" s="112">
        <f t="shared" si="106"/>
        <v>-2.52</v>
      </c>
      <c r="K5529" s="710"/>
      <c r="L5529" s="752"/>
      <c r="M5529" s="676"/>
    </row>
    <row r="5530" spans="2:13" x14ac:dyDescent="0.3">
      <c r="B5530" s="676"/>
      <c r="C5530" s="680"/>
      <c r="D5530" s="753" t="s">
        <v>346</v>
      </c>
      <c r="E5530" s="748"/>
      <c r="F5530" s="737">
        <v>-1</v>
      </c>
      <c r="G5530" s="619">
        <v>4.41</v>
      </c>
      <c r="H5530" s="715" t="s">
        <v>2991</v>
      </c>
      <c r="I5530" s="679" t="s">
        <v>2991</v>
      </c>
      <c r="J5530" s="112">
        <f t="shared" si="106"/>
        <v>-4.41</v>
      </c>
      <c r="K5530" s="710"/>
      <c r="L5530" s="752"/>
      <c r="M5530" s="676"/>
    </row>
    <row r="5531" spans="2:13" x14ac:dyDescent="0.3">
      <c r="B5531" s="676"/>
      <c r="C5531" s="680"/>
      <c r="D5531" s="753" t="s">
        <v>346</v>
      </c>
      <c r="E5531" s="748"/>
      <c r="F5531" s="737">
        <v>-1</v>
      </c>
      <c r="G5531" s="619">
        <v>4.41</v>
      </c>
      <c r="H5531" s="715" t="s">
        <v>2991</v>
      </c>
      <c r="I5531" s="679" t="s">
        <v>2991</v>
      </c>
      <c r="J5531" s="112">
        <f t="shared" ref="J5531:J5594" si="107">PRODUCT(F5531:I5531)</f>
        <v>-4.41</v>
      </c>
      <c r="K5531" s="710"/>
      <c r="L5531" s="752"/>
      <c r="M5531" s="676"/>
    </row>
    <row r="5532" spans="2:13" x14ac:dyDescent="0.3">
      <c r="B5532" s="676"/>
      <c r="C5532" s="680"/>
      <c r="D5532" s="753" t="s">
        <v>346</v>
      </c>
      <c r="E5532" s="748"/>
      <c r="F5532" s="737">
        <v>-1</v>
      </c>
      <c r="G5532" s="619">
        <v>4.41</v>
      </c>
      <c r="H5532" s="715" t="s">
        <v>2991</v>
      </c>
      <c r="I5532" s="679" t="s">
        <v>2991</v>
      </c>
      <c r="J5532" s="112">
        <f t="shared" si="107"/>
        <v>-4.41</v>
      </c>
      <c r="K5532" s="710"/>
      <c r="L5532" s="752"/>
      <c r="M5532" s="676"/>
    </row>
    <row r="5533" spans="2:13" x14ac:dyDescent="0.3">
      <c r="B5533" s="676"/>
      <c r="C5533" s="680"/>
      <c r="D5533" s="753" t="s">
        <v>346</v>
      </c>
      <c r="E5533" s="748"/>
      <c r="F5533" s="737">
        <v>-1</v>
      </c>
      <c r="G5533" s="619">
        <v>4.41</v>
      </c>
      <c r="H5533" s="715" t="s">
        <v>2991</v>
      </c>
      <c r="I5533" s="679" t="s">
        <v>2991</v>
      </c>
      <c r="J5533" s="112">
        <f t="shared" si="107"/>
        <v>-4.41</v>
      </c>
      <c r="K5533" s="710"/>
      <c r="L5533" s="752"/>
      <c r="M5533" s="676"/>
    </row>
    <row r="5534" spans="2:13" x14ac:dyDescent="0.3">
      <c r="B5534" s="676"/>
      <c r="C5534" s="680"/>
      <c r="D5534" s="753" t="s">
        <v>346</v>
      </c>
      <c r="E5534" s="748"/>
      <c r="F5534" s="737">
        <v>-1</v>
      </c>
      <c r="G5534" s="619">
        <v>4.41</v>
      </c>
      <c r="H5534" s="715" t="s">
        <v>2991</v>
      </c>
      <c r="I5534" s="679" t="s">
        <v>2991</v>
      </c>
      <c r="J5534" s="112">
        <f t="shared" si="107"/>
        <v>-4.41</v>
      </c>
      <c r="K5534" s="710"/>
      <c r="L5534" s="752"/>
      <c r="M5534" s="676"/>
    </row>
    <row r="5535" spans="2:13" x14ac:dyDescent="0.3">
      <c r="B5535" s="676"/>
      <c r="C5535" s="680"/>
      <c r="D5535" s="753" t="s">
        <v>346</v>
      </c>
      <c r="E5535" s="748"/>
      <c r="F5535" s="737">
        <v>-1</v>
      </c>
      <c r="G5535" s="619">
        <v>4.41</v>
      </c>
      <c r="H5535" s="715" t="s">
        <v>2991</v>
      </c>
      <c r="I5535" s="679" t="s">
        <v>2991</v>
      </c>
      <c r="J5535" s="112">
        <f t="shared" si="107"/>
        <v>-4.41</v>
      </c>
      <c r="K5535" s="710"/>
      <c r="L5535" s="752"/>
      <c r="M5535" s="676"/>
    </row>
    <row r="5536" spans="2:13" x14ac:dyDescent="0.3">
      <c r="B5536" s="676"/>
      <c r="C5536" s="680"/>
      <c r="D5536" s="753" t="s">
        <v>346</v>
      </c>
      <c r="E5536" s="748"/>
      <c r="F5536" s="737">
        <v>-1</v>
      </c>
      <c r="G5536" s="619">
        <v>4.41</v>
      </c>
      <c r="H5536" s="715" t="s">
        <v>2991</v>
      </c>
      <c r="I5536" s="679" t="s">
        <v>2991</v>
      </c>
      <c r="J5536" s="112">
        <f t="shared" si="107"/>
        <v>-4.41</v>
      </c>
      <c r="K5536" s="710"/>
      <c r="L5536" s="752"/>
      <c r="M5536" s="676"/>
    </row>
    <row r="5537" spans="2:13" x14ac:dyDescent="0.3">
      <c r="B5537" s="676"/>
      <c r="C5537" s="680"/>
      <c r="D5537" s="753" t="s">
        <v>346</v>
      </c>
      <c r="E5537" s="748"/>
      <c r="F5537" s="737">
        <v>-1</v>
      </c>
      <c r="G5537" s="619">
        <v>3.36</v>
      </c>
      <c r="H5537" s="715" t="s">
        <v>2991</v>
      </c>
      <c r="I5537" s="679" t="s">
        <v>2991</v>
      </c>
      <c r="J5537" s="112">
        <f t="shared" si="107"/>
        <v>-3.36</v>
      </c>
      <c r="K5537" s="710"/>
      <c r="L5537" s="752"/>
      <c r="M5537" s="676"/>
    </row>
    <row r="5538" spans="2:13" x14ac:dyDescent="0.3">
      <c r="B5538" s="676"/>
      <c r="C5538" s="680"/>
      <c r="D5538" s="753" t="s">
        <v>346</v>
      </c>
      <c r="E5538" s="748"/>
      <c r="F5538" s="737">
        <v>-1</v>
      </c>
      <c r="G5538" s="619">
        <v>4.41</v>
      </c>
      <c r="H5538" s="715" t="s">
        <v>2991</v>
      </c>
      <c r="I5538" s="679" t="s">
        <v>2991</v>
      </c>
      <c r="J5538" s="112">
        <f t="shared" si="107"/>
        <v>-4.41</v>
      </c>
      <c r="K5538" s="710"/>
      <c r="L5538" s="752"/>
      <c r="M5538" s="676"/>
    </row>
    <row r="5539" spans="2:13" x14ac:dyDescent="0.3">
      <c r="B5539" s="676"/>
      <c r="C5539" s="680"/>
      <c r="D5539" s="753" t="s">
        <v>346</v>
      </c>
      <c r="E5539" s="748"/>
      <c r="F5539" s="737">
        <v>-1</v>
      </c>
      <c r="G5539" s="619">
        <v>4.41</v>
      </c>
      <c r="H5539" s="715" t="s">
        <v>2991</v>
      </c>
      <c r="I5539" s="679" t="s">
        <v>2991</v>
      </c>
      <c r="J5539" s="112">
        <f t="shared" si="107"/>
        <v>-4.41</v>
      </c>
      <c r="K5539" s="710"/>
      <c r="L5539" s="752"/>
      <c r="M5539" s="676"/>
    </row>
    <row r="5540" spans="2:13" x14ac:dyDescent="0.3">
      <c r="B5540" s="676"/>
      <c r="C5540" s="680"/>
      <c r="D5540" s="753" t="s">
        <v>346</v>
      </c>
      <c r="E5540" s="748"/>
      <c r="F5540" s="737">
        <v>-1</v>
      </c>
      <c r="G5540" s="619">
        <v>4.41</v>
      </c>
      <c r="H5540" s="715" t="s">
        <v>2991</v>
      </c>
      <c r="I5540" s="679" t="s">
        <v>2991</v>
      </c>
      <c r="J5540" s="112">
        <f t="shared" si="107"/>
        <v>-4.41</v>
      </c>
      <c r="K5540" s="710"/>
      <c r="L5540" s="752"/>
      <c r="M5540" s="676"/>
    </row>
    <row r="5541" spans="2:13" x14ac:dyDescent="0.3">
      <c r="B5541" s="676"/>
      <c r="C5541" s="680"/>
      <c r="D5541" s="753" t="s">
        <v>346</v>
      </c>
      <c r="E5541" s="748"/>
      <c r="F5541" s="737">
        <v>-1</v>
      </c>
      <c r="G5541" s="619">
        <v>4.41</v>
      </c>
      <c r="H5541" s="715" t="s">
        <v>2991</v>
      </c>
      <c r="I5541" s="679" t="s">
        <v>2991</v>
      </c>
      <c r="J5541" s="112">
        <f t="shared" si="107"/>
        <v>-4.41</v>
      </c>
      <c r="K5541" s="710"/>
      <c r="L5541" s="752"/>
      <c r="M5541" s="676"/>
    </row>
    <row r="5542" spans="2:13" x14ac:dyDescent="0.3">
      <c r="B5542" s="676"/>
      <c r="C5542" s="680"/>
      <c r="D5542" s="753" t="s">
        <v>346</v>
      </c>
      <c r="E5542" s="748"/>
      <c r="F5542" s="737">
        <v>-1</v>
      </c>
      <c r="G5542" s="619">
        <v>4.41</v>
      </c>
      <c r="H5542" s="715" t="s">
        <v>2991</v>
      </c>
      <c r="I5542" s="679" t="s">
        <v>2991</v>
      </c>
      <c r="J5542" s="112">
        <f t="shared" si="107"/>
        <v>-4.41</v>
      </c>
      <c r="K5542" s="710"/>
      <c r="L5542" s="752"/>
      <c r="M5542" s="676"/>
    </row>
    <row r="5543" spans="2:13" x14ac:dyDescent="0.3">
      <c r="B5543" s="676"/>
      <c r="C5543" s="680"/>
      <c r="D5543" s="753" t="s">
        <v>346</v>
      </c>
      <c r="E5543" s="748"/>
      <c r="F5543" s="737">
        <v>-1</v>
      </c>
      <c r="G5543" s="619">
        <v>4.41</v>
      </c>
      <c r="H5543" s="715" t="s">
        <v>2991</v>
      </c>
      <c r="I5543" s="679" t="s">
        <v>2991</v>
      </c>
      <c r="J5543" s="112">
        <f t="shared" si="107"/>
        <v>-4.41</v>
      </c>
      <c r="K5543" s="710"/>
      <c r="L5543" s="752"/>
      <c r="M5543" s="676"/>
    </row>
    <row r="5544" spans="2:13" x14ac:dyDescent="0.3">
      <c r="B5544" s="676"/>
      <c r="C5544" s="680"/>
      <c r="D5544" s="753" t="s">
        <v>346</v>
      </c>
      <c r="E5544" s="748"/>
      <c r="F5544" s="737">
        <v>-1</v>
      </c>
      <c r="G5544" s="619">
        <v>4.41</v>
      </c>
      <c r="H5544" s="715" t="s">
        <v>2991</v>
      </c>
      <c r="I5544" s="679" t="s">
        <v>2991</v>
      </c>
      <c r="J5544" s="112">
        <f t="shared" si="107"/>
        <v>-4.41</v>
      </c>
      <c r="K5544" s="710"/>
      <c r="L5544" s="752"/>
      <c r="M5544" s="676"/>
    </row>
    <row r="5545" spans="2:13" x14ac:dyDescent="0.3">
      <c r="B5545" s="676"/>
      <c r="C5545" s="680"/>
      <c r="D5545" s="753" t="s">
        <v>346</v>
      </c>
      <c r="E5545" s="748"/>
      <c r="F5545" s="737">
        <v>-1</v>
      </c>
      <c r="G5545" s="619">
        <v>3.36</v>
      </c>
      <c r="H5545" s="715" t="s">
        <v>2991</v>
      </c>
      <c r="I5545" s="679" t="s">
        <v>2991</v>
      </c>
      <c r="J5545" s="112">
        <f t="shared" si="107"/>
        <v>-3.36</v>
      </c>
      <c r="K5545" s="710"/>
      <c r="L5545" s="752"/>
      <c r="M5545" s="676"/>
    </row>
    <row r="5546" spans="2:13" x14ac:dyDescent="0.25">
      <c r="B5546" s="676"/>
      <c r="C5546" s="680"/>
      <c r="D5546" s="745" t="s">
        <v>3079</v>
      </c>
      <c r="E5546" s="748"/>
      <c r="F5546" s="750">
        <v>1</v>
      </c>
      <c r="G5546" s="619">
        <v>96.1</v>
      </c>
      <c r="H5546" s="715" t="s">
        <v>2991</v>
      </c>
      <c r="I5546" s="679" t="s">
        <v>2991</v>
      </c>
      <c r="J5546" s="112">
        <f t="shared" si="107"/>
        <v>96.1</v>
      </c>
      <c r="K5546" s="710"/>
      <c r="L5546" s="752"/>
      <c r="M5546" s="676"/>
    </row>
    <row r="5547" spans="2:13" x14ac:dyDescent="0.3">
      <c r="B5547" s="676"/>
      <c r="C5547" s="680"/>
      <c r="D5547" s="753" t="s">
        <v>346</v>
      </c>
      <c r="E5547" s="748"/>
      <c r="F5547" s="737">
        <v>-1</v>
      </c>
      <c r="G5547" s="619">
        <v>0.3</v>
      </c>
      <c r="H5547" s="715" t="s">
        <v>2991</v>
      </c>
      <c r="I5547" s="679" t="s">
        <v>2991</v>
      </c>
      <c r="J5547" s="112">
        <f t="shared" si="107"/>
        <v>-0.3</v>
      </c>
      <c r="K5547" s="710"/>
      <c r="L5547" s="752"/>
      <c r="M5547" s="676"/>
    </row>
    <row r="5548" spans="2:13" x14ac:dyDescent="0.3">
      <c r="B5548" s="676"/>
      <c r="C5548" s="680"/>
      <c r="D5548" s="753" t="s">
        <v>346</v>
      </c>
      <c r="E5548" s="748"/>
      <c r="F5548" s="737">
        <v>-1</v>
      </c>
      <c r="G5548" s="619">
        <v>0.3</v>
      </c>
      <c r="H5548" s="715" t="s">
        <v>2991</v>
      </c>
      <c r="I5548" s="679" t="s">
        <v>2991</v>
      </c>
      <c r="J5548" s="112">
        <f t="shared" si="107"/>
        <v>-0.3</v>
      </c>
      <c r="K5548" s="710"/>
      <c r="L5548" s="752"/>
      <c r="M5548" s="676"/>
    </row>
    <row r="5549" spans="2:13" x14ac:dyDescent="0.3">
      <c r="B5549" s="676"/>
      <c r="C5549" s="680"/>
      <c r="D5549" s="753" t="s">
        <v>346</v>
      </c>
      <c r="E5549" s="748"/>
      <c r="F5549" s="737">
        <v>-1</v>
      </c>
      <c r="G5549" s="619">
        <v>0.3</v>
      </c>
      <c r="H5549" s="715" t="s">
        <v>2991</v>
      </c>
      <c r="I5549" s="679" t="s">
        <v>2991</v>
      </c>
      <c r="J5549" s="112">
        <f t="shared" si="107"/>
        <v>-0.3</v>
      </c>
      <c r="K5549" s="710"/>
      <c r="L5549" s="752"/>
      <c r="M5549" s="676"/>
    </row>
    <row r="5550" spans="2:13" x14ac:dyDescent="0.25">
      <c r="B5550" s="676"/>
      <c r="C5550" s="680"/>
      <c r="D5550" s="753" t="s">
        <v>3068</v>
      </c>
      <c r="E5550" s="748"/>
      <c r="F5550" s="750">
        <v>1</v>
      </c>
      <c r="G5550" s="619">
        <v>8.94</v>
      </c>
      <c r="H5550" s="715" t="s">
        <v>2991</v>
      </c>
      <c r="I5550" s="679" t="s">
        <v>2991</v>
      </c>
      <c r="J5550" s="112">
        <f t="shared" si="107"/>
        <v>8.94</v>
      </c>
      <c r="K5550" s="710"/>
      <c r="L5550" s="752"/>
      <c r="M5550" s="676"/>
    </row>
    <row r="5551" spans="2:13" x14ac:dyDescent="0.25">
      <c r="B5551" s="676"/>
      <c r="C5551" s="680"/>
      <c r="D5551" s="724" t="s">
        <v>3080</v>
      </c>
      <c r="E5551" s="748"/>
      <c r="F5551" s="619"/>
      <c r="G5551" s="619"/>
      <c r="H5551" s="715"/>
      <c r="I5551" s="715"/>
      <c r="J5551" s="115"/>
      <c r="K5551" s="710"/>
      <c r="L5551" s="752"/>
      <c r="M5551" s="676"/>
    </row>
    <row r="5552" spans="2:13" x14ac:dyDescent="0.25">
      <c r="B5552" s="676"/>
      <c r="C5552" s="680"/>
      <c r="D5552" s="735" t="s">
        <v>3081</v>
      </c>
      <c r="E5552" s="748"/>
      <c r="F5552" s="618"/>
      <c r="G5552" s="619"/>
      <c r="H5552" s="715"/>
      <c r="I5552" s="715"/>
      <c r="J5552" s="115"/>
      <c r="K5552" s="710"/>
      <c r="L5552" s="752"/>
      <c r="M5552" s="676"/>
    </row>
    <row r="5553" spans="2:13" x14ac:dyDescent="0.25">
      <c r="B5553" s="676"/>
      <c r="C5553" s="680"/>
      <c r="D5553" s="745" t="s">
        <v>3082</v>
      </c>
      <c r="E5553" s="748"/>
      <c r="F5553" s="750">
        <v>1</v>
      </c>
      <c r="G5553" s="619">
        <v>82.26</v>
      </c>
      <c r="H5553" s="715" t="s">
        <v>2991</v>
      </c>
      <c r="I5553" s="715" t="s">
        <v>2991</v>
      </c>
      <c r="J5553" s="112">
        <f t="shared" si="107"/>
        <v>82.26</v>
      </c>
      <c r="K5553" s="710"/>
      <c r="L5553" s="752"/>
      <c r="M5553" s="676"/>
    </row>
    <row r="5554" spans="2:13" x14ac:dyDescent="0.3">
      <c r="B5554" s="676"/>
      <c r="C5554" s="680"/>
      <c r="D5554" s="753" t="s">
        <v>703</v>
      </c>
      <c r="E5554" s="748"/>
      <c r="F5554" s="737">
        <v>-1</v>
      </c>
      <c r="G5554" s="619">
        <v>11.18</v>
      </c>
      <c r="H5554" s="715" t="s">
        <v>2991</v>
      </c>
      <c r="I5554" s="679" t="s">
        <v>2991</v>
      </c>
      <c r="J5554" s="112">
        <f t="shared" si="107"/>
        <v>-11.18</v>
      </c>
      <c r="K5554" s="710"/>
      <c r="L5554" s="752"/>
      <c r="M5554" s="676"/>
    </row>
    <row r="5555" spans="2:13" x14ac:dyDescent="0.3">
      <c r="B5555" s="676"/>
      <c r="C5555" s="680"/>
      <c r="D5555" s="753" t="s">
        <v>346</v>
      </c>
      <c r="E5555" s="748"/>
      <c r="F5555" s="737">
        <v>-1</v>
      </c>
      <c r="G5555" s="619">
        <v>2.94</v>
      </c>
      <c r="H5555" s="715" t="s">
        <v>2991</v>
      </c>
      <c r="I5555" s="679" t="s">
        <v>2991</v>
      </c>
      <c r="J5555" s="112">
        <f t="shared" si="107"/>
        <v>-2.94</v>
      </c>
      <c r="K5555" s="710"/>
      <c r="L5555" s="752"/>
      <c r="M5555" s="676"/>
    </row>
    <row r="5556" spans="2:13" x14ac:dyDescent="0.3">
      <c r="B5556" s="676"/>
      <c r="C5556" s="680"/>
      <c r="D5556" s="753" t="s">
        <v>346</v>
      </c>
      <c r="E5556" s="748"/>
      <c r="F5556" s="737">
        <v>-1</v>
      </c>
      <c r="G5556" s="619">
        <v>2.94</v>
      </c>
      <c r="H5556" s="715" t="s">
        <v>2991</v>
      </c>
      <c r="I5556" s="679" t="s">
        <v>2991</v>
      </c>
      <c r="J5556" s="112">
        <f t="shared" si="107"/>
        <v>-2.94</v>
      </c>
      <c r="K5556" s="710"/>
      <c r="L5556" s="752"/>
      <c r="M5556" s="676"/>
    </row>
    <row r="5557" spans="2:13" x14ac:dyDescent="0.3">
      <c r="B5557" s="676"/>
      <c r="C5557" s="680"/>
      <c r="D5557" s="753" t="s">
        <v>346</v>
      </c>
      <c r="E5557" s="748"/>
      <c r="F5557" s="737">
        <v>-1</v>
      </c>
      <c r="G5557" s="619">
        <v>0.3</v>
      </c>
      <c r="H5557" s="715" t="s">
        <v>2991</v>
      </c>
      <c r="I5557" s="679" t="s">
        <v>2991</v>
      </c>
      <c r="J5557" s="112">
        <f t="shared" si="107"/>
        <v>-0.3</v>
      </c>
      <c r="K5557" s="710"/>
      <c r="L5557" s="752"/>
      <c r="M5557" s="676"/>
    </row>
    <row r="5558" spans="2:13" x14ac:dyDescent="0.25">
      <c r="B5558" s="676"/>
      <c r="C5558" s="680"/>
      <c r="D5558" s="745" t="s">
        <v>3083</v>
      </c>
      <c r="E5558" s="748"/>
      <c r="F5558" s="750">
        <v>1</v>
      </c>
      <c r="G5558" s="619">
        <v>135.74</v>
      </c>
      <c r="H5558" s="715" t="s">
        <v>2991</v>
      </c>
      <c r="I5558" s="679" t="s">
        <v>2991</v>
      </c>
      <c r="J5558" s="112">
        <f t="shared" si="107"/>
        <v>135.74</v>
      </c>
      <c r="K5558" s="710"/>
      <c r="L5558" s="752"/>
      <c r="M5558" s="676"/>
    </row>
    <row r="5559" spans="2:13" x14ac:dyDescent="0.3">
      <c r="B5559" s="676"/>
      <c r="C5559" s="680"/>
      <c r="D5559" s="753" t="s">
        <v>323</v>
      </c>
      <c r="E5559" s="748"/>
      <c r="F5559" s="737">
        <v>-1</v>
      </c>
      <c r="G5559" s="619">
        <v>2.52</v>
      </c>
      <c r="H5559" s="715" t="s">
        <v>2991</v>
      </c>
      <c r="I5559" s="679" t="s">
        <v>2991</v>
      </c>
      <c r="J5559" s="112">
        <f t="shared" si="107"/>
        <v>-2.52</v>
      </c>
      <c r="K5559" s="710"/>
      <c r="L5559" s="752"/>
      <c r="M5559" s="676"/>
    </row>
    <row r="5560" spans="2:13" x14ac:dyDescent="0.3">
      <c r="B5560" s="676"/>
      <c r="C5560" s="680"/>
      <c r="D5560" s="753" t="s">
        <v>323</v>
      </c>
      <c r="E5560" s="748"/>
      <c r="F5560" s="737">
        <v>-1</v>
      </c>
      <c r="G5560" s="619">
        <v>2.52</v>
      </c>
      <c r="H5560" s="715" t="s">
        <v>2991</v>
      </c>
      <c r="I5560" s="679" t="s">
        <v>2991</v>
      </c>
      <c r="J5560" s="112">
        <f t="shared" si="107"/>
        <v>-2.52</v>
      </c>
      <c r="K5560" s="710"/>
      <c r="L5560" s="752"/>
      <c r="M5560" s="676"/>
    </row>
    <row r="5561" spans="2:13" x14ac:dyDescent="0.25">
      <c r="B5561" s="676"/>
      <c r="C5561" s="680"/>
      <c r="D5561" s="745" t="s">
        <v>3084</v>
      </c>
      <c r="E5561" s="748"/>
      <c r="F5561" s="750">
        <v>1</v>
      </c>
      <c r="G5561" s="619">
        <v>599.66</v>
      </c>
      <c r="H5561" s="715" t="s">
        <v>2991</v>
      </c>
      <c r="I5561" s="679" t="s">
        <v>2991</v>
      </c>
      <c r="J5561" s="112">
        <f t="shared" si="107"/>
        <v>599.66</v>
      </c>
      <c r="K5561" s="710"/>
      <c r="L5561" s="752"/>
      <c r="M5561" s="676"/>
    </row>
    <row r="5562" spans="2:13" x14ac:dyDescent="0.3">
      <c r="B5562" s="676"/>
      <c r="C5562" s="680"/>
      <c r="D5562" s="753" t="s">
        <v>346</v>
      </c>
      <c r="E5562" s="748"/>
      <c r="F5562" s="737">
        <v>-1</v>
      </c>
      <c r="G5562" s="619">
        <v>2.52</v>
      </c>
      <c r="H5562" s="715" t="s">
        <v>2991</v>
      </c>
      <c r="I5562" s="679" t="s">
        <v>2991</v>
      </c>
      <c r="J5562" s="112">
        <f t="shared" si="107"/>
        <v>-2.52</v>
      </c>
      <c r="K5562" s="710"/>
      <c r="L5562" s="752"/>
      <c r="M5562" s="676"/>
    </row>
    <row r="5563" spans="2:13" x14ac:dyDescent="0.3">
      <c r="B5563" s="676"/>
      <c r="C5563" s="680"/>
      <c r="D5563" s="753" t="s">
        <v>346</v>
      </c>
      <c r="E5563" s="748"/>
      <c r="F5563" s="737">
        <v>-1</v>
      </c>
      <c r="G5563" s="619">
        <v>2.52</v>
      </c>
      <c r="H5563" s="715" t="s">
        <v>2991</v>
      </c>
      <c r="I5563" s="679" t="s">
        <v>2991</v>
      </c>
      <c r="J5563" s="112">
        <f t="shared" si="107"/>
        <v>-2.52</v>
      </c>
      <c r="K5563" s="710"/>
      <c r="L5563" s="752"/>
      <c r="M5563" s="676"/>
    </row>
    <row r="5564" spans="2:13" x14ac:dyDescent="0.3">
      <c r="B5564" s="676"/>
      <c r="C5564" s="680"/>
      <c r="D5564" s="753" t="s">
        <v>346</v>
      </c>
      <c r="E5564" s="748"/>
      <c r="F5564" s="737">
        <v>-1</v>
      </c>
      <c r="G5564" s="619">
        <v>0.3</v>
      </c>
      <c r="H5564" s="715" t="s">
        <v>2991</v>
      </c>
      <c r="I5564" s="679" t="s">
        <v>2991</v>
      </c>
      <c r="J5564" s="112">
        <f t="shared" si="107"/>
        <v>-0.3</v>
      </c>
      <c r="K5564" s="710"/>
      <c r="L5564" s="752"/>
      <c r="M5564" s="676"/>
    </row>
    <row r="5565" spans="2:13" x14ac:dyDescent="0.3">
      <c r="B5565" s="676"/>
      <c r="C5565" s="680"/>
      <c r="D5565" s="753" t="s">
        <v>346</v>
      </c>
      <c r="E5565" s="748"/>
      <c r="F5565" s="737">
        <v>-1</v>
      </c>
      <c r="G5565" s="619">
        <v>2.52</v>
      </c>
      <c r="H5565" s="715" t="s">
        <v>2991</v>
      </c>
      <c r="I5565" s="679" t="s">
        <v>2991</v>
      </c>
      <c r="J5565" s="112">
        <f t="shared" si="107"/>
        <v>-2.52</v>
      </c>
      <c r="K5565" s="710"/>
      <c r="L5565" s="752"/>
      <c r="M5565" s="676"/>
    </row>
    <row r="5566" spans="2:13" x14ac:dyDescent="0.3">
      <c r="B5566" s="676"/>
      <c r="C5566" s="680"/>
      <c r="D5566" s="753" t="s">
        <v>346</v>
      </c>
      <c r="E5566" s="748"/>
      <c r="F5566" s="737">
        <v>-1</v>
      </c>
      <c r="G5566" s="619">
        <v>2.1</v>
      </c>
      <c r="H5566" s="715" t="s">
        <v>2991</v>
      </c>
      <c r="I5566" s="679" t="s">
        <v>2991</v>
      </c>
      <c r="J5566" s="112">
        <f t="shared" si="107"/>
        <v>-2.1</v>
      </c>
      <c r="K5566" s="710"/>
      <c r="L5566" s="752"/>
      <c r="M5566" s="676"/>
    </row>
    <row r="5567" spans="2:13" x14ac:dyDescent="0.3">
      <c r="B5567" s="676"/>
      <c r="C5567" s="680"/>
      <c r="D5567" s="753" t="s">
        <v>346</v>
      </c>
      <c r="E5567" s="748"/>
      <c r="F5567" s="737">
        <v>-1</v>
      </c>
      <c r="G5567" s="619">
        <v>2.52</v>
      </c>
      <c r="H5567" s="715" t="s">
        <v>2991</v>
      </c>
      <c r="I5567" s="679" t="s">
        <v>2991</v>
      </c>
      <c r="J5567" s="112">
        <f t="shared" si="107"/>
        <v>-2.52</v>
      </c>
      <c r="K5567" s="710"/>
      <c r="L5567" s="752"/>
      <c r="M5567" s="676"/>
    </row>
    <row r="5568" spans="2:13" x14ac:dyDescent="0.3">
      <c r="B5568" s="676"/>
      <c r="C5568" s="680"/>
      <c r="D5568" s="753" t="s">
        <v>346</v>
      </c>
      <c r="E5568" s="748"/>
      <c r="F5568" s="737">
        <v>-1</v>
      </c>
      <c r="G5568" s="619">
        <v>2.52</v>
      </c>
      <c r="H5568" s="715" t="s">
        <v>2991</v>
      </c>
      <c r="I5568" s="679" t="s">
        <v>2991</v>
      </c>
      <c r="J5568" s="112">
        <f t="shared" si="107"/>
        <v>-2.52</v>
      </c>
      <c r="K5568" s="710"/>
      <c r="L5568" s="752"/>
      <c r="M5568" s="676"/>
    </row>
    <row r="5569" spans="2:13" x14ac:dyDescent="0.3">
      <c r="B5569" s="676"/>
      <c r="C5569" s="680"/>
      <c r="D5569" s="753" t="s">
        <v>346</v>
      </c>
      <c r="E5569" s="748"/>
      <c r="F5569" s="737">
        <v>-1</v>
      </c>
      <c r="G5569" s="619">
        <v>2.52</v>
      </c>
      <c r="H5569" s="715" t="s">
        <v>2991</v>
      </c>
      <c r="I5569" s="679" t="s">
        <v>2991</v>
      </c>
      <c r="J5569" s="112">
        <f t="shared" si="107"/>
        <v>-2.52</v>
      </c>
      <c r="K5569" s="710"/>
      <c r="L5569" s="752"/>
      <c r="M5569" s="676"/>
    </row>
    <row r="5570" spans="2:13" x14ac:dyDescent="0.3">
      <c r="B5570" s="676"/>
      <c r="C5570" s="680"/>
      <c r="D5570" s="753" t="s">
        <v>346</v>
      </c>
      <c r="E5570" s="748"/>
      <c r="F5570" s="737">
        <v>-1</v>
      </c>
      <c r="G5570" s="619">
        <v>0.6</v>
      </c>
      <c r="H5570" s="715" t="s">
        <v>2991</v>
      </c>
      <c r="I5570" s="679" t="s">
        <v>2991</v>
      </c>
      <c r="J5570" s="112">
        <f t="shared" si="107"/>
        <v>-0.6</v>
      </c>
      <c r="K5570" s="710"/>
      <c r="L5570" s="752"/>
      <c r="M5570" s="676"/>
    </row>
    <row r="5571" spans="2:13" x14ac:dyDescent="0.3">
      <c r="B5571" s="676"/>
      <c r="C5571" s="680"/>
      <c r="D5571" s="753" t="s">
        <v>346</v>
      </c>
      <c r="E5571" s="748"/>
      <c r="F5571" s="737">
        <v>-1</v>
      </c>
      <c r="G5571" s="619">
        <v>2.1</v>
      </c>
      <c r="H5571" s="715" t="s">
        <v>2991</v>
      </c>
      <c r="I5571" s="679" t="s">
        <v>2991</v>
      </c>
      <c r="J5571" s="112">
        <f t="shared" si="107"/>
        <v>-2.1</v>
      </c>
      <c r="K5571" s="710"/>
      <c r="L5571" s="752"/>
      <c r="M5571" s="676"/>
    </row>
    <row r="5572" spans="2:13" x14ac:dyDescent="0.3">
      <c r="B5572" s="676"/>
      <c r="C5572" s="680"/>
      <c r="D5572" s="753" t="s">
        <v>346</v>
      </c>
      <c r="E5572" s="748"/>
      <c r="F5572" s="737">
        <v>-1</v>
      </c>
      <c r="G5572" s="619">
        <v>2.52</v>
      </c>
      <c r="H5572" s="715" t="s">
        <v>2991</v>
      </c>
      <c r="I5572" s="679" t="s">
        <v>2991</v>
      </c>
      <c r="J5572" s="112">
        <f t="shared" si="107"/>
        <v>-2.52</v>
      </c>
      <c r="K5572" s="710"/>
      <c r="L5572" s="752"/>
      <c r="M5572" s="676"/>
    </row>
    <row r="5573" spans="2:13" x14ac:dyDescent="0.3">
      <c r="B5573" s="676"/>
      <c r="C5573" s="680"/>
      <c r="D5573" s="753" t="s">
        <v>346</v>
      </c>
      <c r="E5573" s="748"/>
      <c r="F5573" s="737">
        <v>-1</v>
      </c>
      <c r="G5573" s="619">
        <v>2.52</v>
      </c>
      <c r="H5573" s="715" t="s">
        <v>2991</v>
      </c>
      <c r="I5573" s="679" t="s">
        <v>2991</v>
      </c>
      <c r="J5573" s="112">
        <f t="shared" si="107"/>
        <v>-2.52</v>
      </c>
      <c r="K5573" s="710"/>
      <c r="L5573" s="752"/>
      <c r="M5573" s="676"/>
    </row>
    <row r="5574" spans="2:13" x14ac:dyDescent="0.3">
      <c r="B5574" s="676"/>
      <c r="C5574" s="680"/>
      <c r="D5574" s="753" t="s">
        <v>346</v>
      </c>
      <c r="E5574" s="748"/>
      <c r="F5574" s="737">
        <v>-1</v>
      </c>
      <c r="G5574" s="619">
        <v>2.52</v>
      </c>
      <c r="H5574" s="715" t="s">
        <v>2991</v>
      </c>
      <c r="I5574" s="679" t="s">
        <v>2991</v>
      </c>
      <c r="J5574" s="112">
        <f t="shared" si="107"/>
        <v>-2.52</v>
      </c>
      <c r="K5574" s="710"/>
      <c r="L5574" s="752"/>
      <c r="M5574" s="676"/>
    </row>
    <row r="5575" spans="2:13" x14ac:dyDescent="0.3">
      <c r="B5575" s="676"/>
      <c r="C5575" s="680"/>
      <c r="D5575" s="753" t="s">
        <v>346</v>
      </c>
      <c r="E5575" s="748"/>
      <c r="F5575" s="737">
        <v>-1</v>
      </c>
      <c r="G5575" s="619">
        <v>2.52</v>
      </c>
      <c r="H5575" s="715" t="s">
        <v>2991</v>
      </c>
      <c r="I5575" s="679" t="s">
        <v>2991</v>
      </c>
      <c r="J5575" s="112">
        <f t="shared" si="107"/>
        <v>-2.52</v>
      </c>
      <c r="K5575" s="710"/>
      <c r="L5575" s="752"/>
      <c r="M5575" s="676"/>
    </row>
    <row r="5576" spans="2:13" x14ac:dyDescent="0.3">
      <c r="B5576" s="676"/>
      <c r="C5576" s="680"/>
      <c r="D5576" s="753" t="s">
        <v>346</v>
      </c>
      <c r="E5576" s="675"/>
      <c r="F5576" s="737">
        <v>-1</v>
      </c>
      <c r="G5576" s="619">
        <v>2.52</v>
      </c>
      <c r="H5576" s="715" t="s">
        <v>2991</v>
      </c>
      <c r="I5576" s="679" t="s">
        <v>2991</v>
      </c>
      <c r="J5576" s="112">
        <f t="shared" si="107"/>
        <v>-2.52</v>
      </c>
      <c r="K5576" s="710"/>
      <c r="L5576" s="752"/>
      <c r="M5576" s="676"/>
    </row>
    <row r="5577" spans="2:13" x14ac:dyDescent="0.3">
      <c r="B5577" s="676"/>
      <c r="C5577" s="680"/>
      <c r="D5577" s="753" t="s">
        <v>346</v>
      </c>
      <c r="E5577" s="748"/>
      <c r="F5577" s="737">
        <v>-1</v>
      </c>
      <c r="G5577" s="619">
        <v>2.52</v>
      </c>
      <c r="H5577" s="715" t="s">
        <v>2991</v>
      </c>
      <c r="I5577" s="679" t="s">
        <v>2991</v>
      </c>
      <c r="J5577" s="112">
        <f t="shared" si="107"/>
        <v>-2.52</v>
      </c>
      <c r="K5577" s="710"/>
      <c r="L5577" s="752"/>
      <c r="M5577" s="676"/>
    </row>
    <row r="5578" spans="2:13" x14ac:dyDescent="0.3">
      <c r="B5578" s="676"/>
      <c r="C5578" s="680"/>
      <c r="D5578" s="753" t="s">
        <v>346</v>
      </c>
      <c r="E5578" s="675"/>
      <c r="F5578" s="737">
        <v>-1</v>
      </c>
      <c r="G5578" s="619">
        <v>2.1</v>
      </c>
      <c r="H5578" s="715" t="s">
        <v>2991</v>
      </c>
      <c r="I5578" s="679" t="s">
        <v>2991</v>
      </c>
      <c r="J5578" s="112">
        <f t="shared" si="107"/>
        <v>-2.1</v>
      </c>
      <c r="K5578" s="710"/>
      <c r="L5578" s="752"/>
      <c r="M5578" s="676"/>
    </row>
    <row r="5579" spans="2:13" x14ac:dyDescent="0.3">
      <c r="B5579" s="676"/>
      <c r="C5579" s="680"/>
      <c r="D5579" s="753" t="s">
        <v>346</v>
      </c>
      <c r="E5579" s="748"/>
      <c r="F5579" s="737">
        <v>-1</v>
      </c>
      <c r="G5579" s="619">
        <v>2.52</v>
      </c>
      <c r="H5579" s="715" t="s">
        <v>2991</v>
      </c>
      <c r="I5579" s="679" t="s">
        <v>2991</v>
      </c>
      <c r="J5579" s="112">
        <f t="shared" si="107"/>
        <v>-2.52</v>
      </c>
      <c r="K5579" s="710"/>
      <c r="L5579" s="752"/>
      <c r="M5579" s="676"/>
    </row>
    <row r="5580" spans="2:13" x14ac:dyDescent="0.3">
      <c r="B5580" s="676"/>
      <c r="C5580" s="680"/>
      <c r="D5580" s="753" t="s">
        <v>346</v>
      </c>
      <c r="E5580" s="748"/>
      <c r="F5580" s="737">
        <v>-1</v>
      </c>
      <c r="G5580" s="619">
        <v>2.52</v>
      </c>
      <c r="H5580" s="715" t="s">
        <v>2991</v>
      </c>
      <c r="I5580" s="679" t="s">
        <v>2991</v>
      </c>
      <c r="J5580" s="112">
        <f t="shared" si="107"/>
        <v>-2.52</v>
      </c>
      <c r="K5580" s="710"/>
      <c r="L5580" s="752"/>
      <c r="M5580" s="676"/>
    </row>
    <row r="5581" spans="2:13" x14ac:dyDescent="0.3">
      <c r="B5581" s="676"/>
      <c r="C5581" s="680"/>
      <c r="D5581" s="753" t="s">
        <v>346</v>
      </c>
      <c r="E5581" s="748"/>
      <c r="F5581" s="737">
        <v>-1</v>
      </c>
      <c r="G5581" s="619">
        <v>2.52</v>
      </c>
      <c r="H5581" s="715" t="s">
        <v>2991</v>
      </c>
      <c r="I5581" s="679" t="s">
        <v>2991</v>
      </c>
      <c r="J5581" s="112">
        <f t="shared" si="107"/>
        <v>-2.52</v>
      </c>
      <c r="K5581" s="710"/>
      <c r="L5581" s="752"/>
      <c r="M5581" s="676"/>
    </row>
    <row r="5582" spans="2:13" x14ac:dyDescent="0.3">
      <c r="B5582" s="676"/>
      <c r="C5582" s="680"/>
      <c r="D5582" s="753" t="s">
        <v>346</v>
      </c>
      <c r="E5582" s="748"/>
      <c r="F5582" s="737">
        <v>-1</v>
      </c>
      <c r="G5582" s="619">
        <v>2.52</v>
      </c>
      <c r="H5582" s="715" t="s">
        <v>2991</v>
      </c>
      <c r="I5582" s="679" t="s">
        <v>2991</v>
      </c>
      <c r="J5582" s="112">
        <f t="shared" si="107"/>
        <v>-2.52</v>
      </c>
      <c r="K5582" s="710"/>
      <c r="L5582" s="752"/>
      <c r="M5582" s="676"/>
    </row>
    <row r="5583" spans="2:13" x14ac:dyDescent="0.3">
      <c r="B5583" s="676"/>
      <c r="C5583" s="680"/>
      <c r="D5583" s="753" t="s">
        <v>346</v>
      </c>
      <c r="E5583" s="748"/>
      <c r="F5583" s="737">
        <v>-1</v>
      </c>
      <c r="G5583" s="619">
        <v>2.1</v>
      </c>
      <c r="H5583" s="715" t="s">
        <v>2991</v>
      </c>
      <c r="I5583" s="679" t="s">
        <v>2991</v>
      </c>
      <c r="J5583" s="112">
        <f t="shared" si="107"/>
        <v>-2.1</v>
      </c>
      <c r="K5583" s="710"/>
      <c r="L5583" s="752"/>
      <c r="M5583" s="676"/>
    </row>
    <row r="5584" spans="2:13" x14ac:dyDescent="0.3">
      <c r="B5584" s="676"/>
      <c r="C5584" s="680"/>
      <c r="D5584" s="753" t="s">
        <v>346</v>
      </c>
      <c r="E5584" s="748"/>
      <c r="F5584" s="737">
        <v>-1</v>
      </c>
      <c r="G5584" s="619">
        <v>2.52</v>
      </c>
      <c r="H5584" s="715" t="s">
        <v>2991</v>
      </c>
      <c r="I5584" s="679" t="s">
        <v>2991</v>
      </c>
      <c r="J5584" s="112">
        <f t="shared" si="107"/>
        <v>-2.52</v>
      </c>
      <c r="K5584" s="710"/>
      <c r="L5584" s="752"/>
      <c r="M5584" s="676"/>
    </row>
    <row r="5585" spans="2:13" x14ac:dyDescent="0.3">
      <c r="B5585" s="676"/>
      <c r="C5585" s="680"/>
      <c r="D5585" s="753" t="s">
        <v>346</v>
      </c>
      <c r="E5585" s="675"/>
      <c r="F5585" s="737">
        <v>-1</v>
      </c>
      <c r="G5585" s="619">
        <v>2.52</v>
      </c>
      <c r="H5585" s="715" t="s">
        <v>2991</v>
      </c>
      <c r="I5585" s="679" t="s">
        <v>2991</v>
      </c>
      <c r="J5585" s="112">
        <f t="shared" si="107"/>
        <v>-2.52</v>
      </c>
      <c r="K5585" s="710"/>
      <c r="L5585" s="752"/>
      <c r="M5585" s="676"/>
    </row>
    <row r="5586" spans="2:13" x14ac:dyDescent="0.3">
      <c r="B5586" s="676"/>
      <c r="C5586" s="680"/>
      <c r="D5586" s="753" t="s">
        <v>346</v>
      </c>
      <c r="E5586" s="748"/>
      <c r="F5586" s="737">
        <v>-1</v>
      </c>
      <c r="G5586" s="619">
        <v>2.52</v>
      </c>
      <c r="H5586" s="715" t="s">
        <v>2991</v>
      </c>
      <c r="I5586" s="679" t="s">
        <v>2991</v>
      </c>
      <c r="J5586" s="112">
        <f t="shared" si="107"/>
        <v>-2.52</v>
      </c>
      <c r="K5586" s="710"/>
      <c r="L5586" s="752"/>
      <c r="M5586" s="676"/>
    </row>
    <row r="5587" spans="2:13" x14ac:dyDescent="0.3">
      <c r="B5587" s="676"/>
      <c r="C5587" s="680"/>
      <c r="D5587" s="753" t="s">
        <v>346</v>
      </c>
      <c r="E5587" s="675"/>
      <c r="F5587" s="737">
        <v>-1</v>
      </c>
      <c r="G5587" s="619">
        <v>0.45</v>
      </c>
      <c r="H5587" s="715" t="s">
        <v>2991</v>
      </c>
      <c r="I5587" s="679" t="s">
        <v>2991</v>
      </c>
      <c r="J5587" s="112">
        <f t="shared" si="107"/>
        <v>-0.45</v>
      </c>
      <c r="K5587" s="710"/>
      <c r="L5587" s="752"/>
      <c r="M5587" s="676"/>
    </row>
    <row r="5588" spans="2:13" x14ac:dyDescent="0.3">
      <c r="B5588" s="676"/>
      <c r="C5588" s="680"/>
      <c r="D5588" s="753" t="s">
        <v>346</v>
      </c>
      <c r="E5588" s="748"/>
      <c r="F5588" s="737">
        <v>-1</v>
      </c>
      <c r="G5588" s="619">
        <v>0.45</v>
      </c>
      <c r="H5588" s="715" t="s">
        <v>2991</v>
      </c>
      <c r="I5588" s="679" t="s">
        <v>2991</v>
      </c>
      <c r="J5588" s="112">
        <f t="shared" si="107"/>
        <v>-0.45</v>
      </c>
      <c r="K5588" s="710"/>
      <c r="L5588" s="752"/>
      <c r="M5588" s="676"/>
    </row>
    <row r="5589" spans="2:13" x14ac:dyDescent="0.3">
      <c r="B5589" s="676"/>
      <c r="C5589" s="680"/>
      <c r="D5589" s="753" t="s">
        <v>346</v>
      </c>
      <c r="E5589" s="748"/>
      <c r="F5589" s="737">
        <v>-1</v>
      </c>
      <c r="G5589" s="619">
        <v>2.52</v>
      </c>
      <c r="H5589" s="715" t="s">
        <v>2991</v>
      </c>
      <c r="I5589" s="679" t="s">
        <v>2991</v>
      </c>
      <c r="J5589" s="112">
        <f t="shared" si="107"/>
        <v>-2.52</v>
      </c>
      <c r="K5589" s="710"/>
      <c r="L5589" s="752"/>
      <c r="M5589" s="676"/>
    </row>
    <row r="5590" spans="2:13" x14ac:dyDescent="0.3">
      <c r="B5590" s="676"/>
      <c r="C5590" s="680"/>
      <c r="D5590" s="753" t="s">
        <v>346</v>
      </c>
      <c r="E5590" s="675"/>
      <c r="F5590" s="737">
        <v>-1</v>
      </c>
      <c r="G5590" s="619">
        <v>2.52</v>
      </c>
      <c r="H5590" s="715" t="s">
        <v>2991</v>
      </c>
      <c r="I5590" s="679" t="s">
        <v>2991</v>
      </c>
      <c r="J5590" s="112">
        <f t="shared" si="107"/>
        <v>-2.52</v>
      </c>
      <c r="K5590" s="710"/>
      <c r="L5590" s="752"/>
      <c r="M5590" s="676"/>
    </row>
    <row r="5591" spans="2:13" x14ac:dyDescent="0.3">
      <c r="B5591" s="676"/>
      <c r="C5591" s="680"/>
      <c r="D5591" s="753" t="s">
        <v>346</v>
      </c>
      <c r="E5591" s="748"/>
      <c r="F5591" s="737">
        <v>-1</v>
      </c>
      <c r="G5591" s="619">
        <v>0.45</v>
      </c>
      <c r="H5591" s="715" t="s">
        <v>2991</v>
      </c>
      <c r="I5591" s="679" t="s">
        <v>2991</v>
      </c>
      <c r="J5591" s="112">
        <f t="shared" si="107"/>
        <v>-0.45</v>
      </c>
      <c r="K5591" s="710"/>
      <c r="L5591" s="752"/>
      <c r="M5591" s="676"/>
    </row>
    <row r="5592" spans="2:13" x14ac:dyDescent="0.3">
      <c r="B5592" s="676"/>
      <c r="C5592" s="680"/>
      <c r="D5592" s="753" t="s">
        <v>346</v>
      </c>
      <c r="E5592" s="748"/>
      <c r="F5592" s="737">
        <v>-1</v>
      </c>
      <c r="G5592" s="619">
        <v>2.52</v>
      </c>
      <c r="H5592" s="715" t="s">
        <v>2991</v>
      </c>
      <c r="I5592" s="679" t="s">
        <v>2991</v>
      </c>
      <c r="J5592" s="112">
        <f t="shared" si="107"/>
        <v>-2.52</v>
      </c>
      <c r="K5592" s="710"/>
      <c r="L5592" s="752"/>
      <c r="M5592" s="676"/>
    </row>
    <row r="5593" spans="2:13" x14ac:dyDescent="0.3">
      <c r="B5593" s="676"/>
      <c r="C5593" s="680"/>
      <c r="D5593" s="753" t="s">
        <v>346</v>
      </c>
      <c r="E5593" s="748"/>
      <c r="F5593" s="737">
        <v>-1</v>
      </c>
      <c r="G5593" s="619">
        <v>0.45</v>
      </c>
      <c r="H5593" s="715" t="s">
        <v>2991</v>
      </c>
      <c r="I5593" s="679" t="s">
        <v>2991</v>
      </c>
      <c r="J5593" s="112">
        <f t="shared" si="107"/>
        <v>-0.45</v>
      </c>
      <c r="K5593" s="710"/>
      <c r="L5593" s="752"/>
      <c r="M5593" s="676"/>
    </row>
    <row r="5594" spans="2:13" x14ac:dyDescent="0.3">
      <c r="B5594" s="676"/>
      <c r="C5594" s="680"/>
      <c r="D5594" s="753" t="s">
        <v>346</v>
      </c>
      <c r="E5594" s="748"/>
      <c r="F5594" s="737">
        <v>-1</v>
      </c>
      <c r="G5594" s="619">
        <v>2.52</v>
      </c>
      <c r="H5594" s="715" t="s">
        <v>2991</v>
      </c>
      <c r="I5594" s="679" t="s">
        <v>2991</v>
      </c>
      <c r="J5594" s="112">
        <f t="shared" si="107"/>
        <v>-2.52</v>
      </c>
      <c r="K5594" s="710"/>
      <c r="L5594" s="752"/>
      <c r="M5594" s="676"/>
    </row>
    <row r="5595" spans="2:13" x14ac:dyDescent="0.3">
      <c r="B5595" s="676"/>
      <c r="C5595" s="680"/>
      <c r="D5595" s="753" t="s">
        <v>346</v>
      </c>
      <c r="E5595" s="675"/>
      <c r="F5595" s="737">
        <v>-1</v>
      </c>
      <c r="G5595" s="619">
        <v>2.52</v>
      </c>
      <c r="H5595" s="715" t="s">
        <v>2991</v>
      </c>
      <c r="I5595" s="679" t="s">
        <v>2991</v>
      </c>
      <c r="J5595" s="112">
        <f t="shared" ref="J5595:J5613" si="108">PRODUCT(F5595:I5595)</f>
        <v>-2.52</v>
      </c>
      <c r="K5595" s="710"/>
      <c r="L5595" s="752"/>
      <c r="M5595" s="676"/>
    </row>
    <row r="5596" spans="2:13" x14ac:dyDescent="0.3">
      <c r="B5596" s="676"/>
      <c r="C5596" s="680"/>
      <c r="D5596" s="753" t="s">
        <v>346</v>
      </c>
      <c r="E5596" s="675"/>
      <c r="F5596" s="737">
        <v>-1</v>
      </c>
      <c r="G5596" s="619">
        <v>0.45</v>
      </c>
      <c r="H5596" s="715" t="s">
        <v>2991</v>
      </c>
      <c r="I5596" s="679" t="s">
        <v>2991</v>
      </c>
      <c r="J5596" s="112">
        <f t="shared" si="108"/>
        <v>-0.45</v>
      </c>
      <c r="K5596" s="710"/>
      <c r="L5596" s="752"/>
      <c r="M5596" s="676"/>
    </row>
    <row r="5597" spans="2:13" x14ac:dyDescent="0.3">
      <c r="B5597" s="676"/>
      <c r="C5597" s="680"/>
      <c r="D5597" s="753" t="s">
        <v>346</v>
      </c>
      <c r="E5597" s="748"/>
      <c r="F5597" s="737">
        <v>-1</v>
      </c>
      <c r="G5597" s="619">
        <v>0.45</v>
      </c>
      <c r="H5597" s="715" t="s">
        <v>2991</v>
      </c>
      <c r="I5597" s="679" t="s">
        <v>2991</v>
      </c>
      <c r="J5597" s="112">
        <f t="shared" si="108"/>
        <v>-0.45</v>
      </c>
      <c r="K5597" s="710"/>
      <c r="L5597" s="752"/>
      <c r="M5597" s="676"/>
    </row>
    <row r="5598" spans="2:13" x14ac:dyDescent="0.3">
      <c r="B5598" s="676"/>
      <c r="C5598" s="680"/>
      <c r="D5598" s="753" t="s">
        <v>346</v>
      </c>
      <c r="E5598" s="748"/>
      <c r="F5598" s="737">
        <v>-1</v>
      </c>
      <c r="G5598" s="619">
        <v>2.52</v>
      </c>
      <c r="H5598" s="715" t="s">
        <v>2991</v>
      </c>
      <c r="I5598" s="679" t="s">
        <v>2991</v>
      </c>
      <c r="J5598" s="112">
        <f t="shared" si="108"/>
        <v>-2.52</v>
      </c>
      <c r="K5598" s="710"/>
      <c r="L5598" s="752"/>
      <c r="M5598" s="676"/>
    </row>
    <row r="5599" spans="2:13" x14ac:dyDescent="0.25">
      <c r="B5599" s="676"/>
      <c r="C5599" s="680"/>
      <c r="D5599" s="745" t="s">
        <v>3085</v>
      </c>
      <c r="E5599" s="748"/>
      <c r="F5599" s="750">
        <v>1</v>
      </c>
      <c r="G5599" s="619">
        <v>149.43</v>
      </c>
      <c r="H5599" s="715" t="s">
        <v>2991</v>
      </c>
      <c r="I5599" s="715" t="s">
        <v>2991</v>
      </c>
      <c r="J5599" s="115">
        <f t="shared" si="108"/>
        <v>149.43</v>
      </c>
      <c r="K5599" s="710"/>
      <c r="L5599" s="752"/>
      <c r="M5599" s="676"/>
    </row>
    <row r="5600" spans="2:13" x14ac:dyDescent="0.3">
      <c r="B5600" s="676"/>
      <c r="C5600" s="680"/>
      <c r="D5600" s="117" t="s">
        <v>323</v>
      </c>
      <c r="E5600" s="748"/>
      <c r="F5600" s="737">
        <v>-1</v>
      </c>
      <c r="G5600" s="619">
        <v>2.52</v>
      </c>
      <c r="H5600" s="715" t="s">
        <v>2991</v>
      </c>
      <c r="I5600" s="715" t="s">
        <v>2991</v>
      </c>
      <c r="J5600" s="115">
        <f t="shared" si="108"/>
        <v>-2.52</v>
      </c>
      <c r="K5600" s="710"/>
      <c r="L5600" s="752"/>
      <c r="M5600" s="676"/>
    </row>
    <row r="5601" spans="2:13" x14ac:dyDescent="0.25">
      <c r="B5601" s="676"/>
      <c r="C5601" s="680"/>
      <c r="D5601" s="745" t="s">
        <v>3086</v>
      </c>
      <c r="E5601" s="748"/>
      <c r="F5601" s="750">
        <v>1</v>
      </c>
      <c r="G5601" s="619">
        <v>298.95999999999998</v>
      </c>
      <c r="H5601" s="715" t="s">
        <v>2991</v>
      </c>
      <c r="I5601" s="715" t="s">
        <v>2991</v>
      </c>
      <c r="J5601" s="115">
        <f t="shared" si="108"/>
        <v>298.95999999999998</v>
      </c>
      <c r="K5601" s="710"/>
      <c r="L5601" s="752"/>
      <c r="M5601" s="676"/>
    </row>
    <row r="5602" spans="2:13" x14ac:dyDescent="0.3">
      <c r="B5602" s="676"/>
      <c r="C5602" s="680"/>
      <c r="D5602" s="117" t="s">
        <v>323</v>
      </c>
      <c r="E5602" s="748"/>
      <c r="F5602" s="737">
        <v>-1</v>
      </c>
      <c r="G5602" s="619">
        <v>2.21</v>
      </c>
      <c r="H5602" s="715" t="s">
        <v>2991</v>
      </c>
      <c r="I5602" s="715" t="s">
        <v>2991</v>
      </c>
      <c r="J5602" s="115">
        <f t="shared" si="108"/>
        <v>-2.21</v>
      </c>
      <c r="K5602" s="710"/>
      <c r="L5602" s="752"/>
      <c r="M5602" s="676"/>
    </row>
    <row r="5603" spans="2:13" x14ac:dyDescent="0.3">
      <c r="B5603" s="676"/>
      <c r="C5603" s="680"/>
      <c r="D5603" s="117" t="s">
        <v>809</v>
      </c>
      <c r="E5603" s="748"/>
      <c r="F5603" s="737">
        <v>-1</v>
      </c>
      <c r="G5603" s="619">
        <v>8.93</v>
      </c>
      <c r="H5603" s="715" t="s">
        <v>2991</v>
      </c>
      <c r="I5603" s="715" t="s">
        <v>2991</v>
      </c>
      <c r="J5603" s="115">
        <f t="shared" si="108"/>
        <v>-8.93</v>
      </c>
      <c r="K5603" s="710"/>
      <c r="L5603" s="752"/>
      <c r="M5603" s="676"/>
    </row>
    <row r="5604" spans="2:13" x14ac:dyDescent="0.3">
      <c r="B5604" s="676"/>
      <c r="C5604" s="680"/>
      <c r="D5604" s="117" t="s">
        <v>346</v>
      </c>
      <c r="E5604" s="675"/>
      <c r="F5604" s="737">
        <v>-1</v>
      </c>
      <c r="G5604" s="619">
        <v>0.75</v>
      </c>
      <c r="H5604" s="715" t="s">
        <v>2991</v>
      </c>
      <c r="I5604" s="715" t="s">
        <v>2991</v>
      </c>
      <c r="J5604" s="115">
        <f t="shared" si="108"/>
        <v>-0.75</v>
      </c>
      <c r="K5604" s="710"/>
      <c r="L5604" s="752"/>
      <c r="M5604" s="676"/>
    </row>
    <row r="5605" spans="2:13" x14ac:dyDescent="0.3">
      <c r="B5605" s="676"/>
      <c r="C5605" s="680"/>
      <c r="D5605" s="117" t="s">
        <v>346</v>
      </c>
      <c r="E5605" s="675"/>
      <c r="F5605" s="737">
        <v>-1</v>
      </c>
      <c r="G5605" s="619">
        <v>0.75</v>
      </c>
      <c r="H5605" s="715" t="s">
        <v>2991</v>
      </c>
      <c r="I5605" s="715" t="s">
        <v>2991</v>
      </c>
      <c r="J5605" s="115">
        <f t="shared" si="108"/>
        <v>-0.75</v>
      </c>
      <c r="K5605" s="710"/>
      <c r="L5605" s="752"/>
      <c r="M5605" s="676"/>
    </row>
    <row r="5606" spans="2:13" x14ac:dyDescent="0.3">
      <c r="B5606" s="676"/>
      <c r="C5606" s="680"/>
      <c r="D5606" s="117" t="s">
        <v>346</v>
      </c>
      <c r="E5606" s="675"/>
      <c r="F5606" s="737">
        <v>-1</v>
      </c>
      <c r="G5606" s="619">
        <v>0.9</v>
      </c>
      <c r="H5606" s="715" t="s">
        <v>2991</v>
      </c>
      <c r="I5606" s="715" t="s">
        <v>2991</v>
      </c>
      <c r="J5606" s="115">
        <f t="shared" si="108"/>
        <v>-0.9</v>
      </c>
      <c r="K5606" s="710"/>
      <c r="L5606" s="752"/>
      <c r="M5606" s="676"/>
    </row>
    <row r="5607" spans="2:13" x14ac:dyDescent="0.3">
      <c r="B5607" s="676"/>
      <c r="C5607" s="680"/>
      <c r="D5607" s="117" t="s">
        <v>346</v>
      </c>
      <c r="E5607" s="675"/>
      <c r="F5607" s="737">
        <v>-1</v>
      </c>
      <c r="G5607" s="619">
        <v>1.34</v>
      </c>
      <c r="H5607" s="715" t="s">
        <v>2991</v>
      </c>
      <c r="I5607" s="715" t="s">
        <v>2991</v>
      </c>
      <c r="J5607" s="115">
        <f t="shared" si="108"/>
        <v>-1.34</v>
      </c>
      <c r="K5607" s="710"/>
      <c r="L5607" s="752"/>
      <c r="M5607" s="676"/>
    </row>
    <row r="5608" spans="2:13" x14ac:dyDescent="0.3">
      <c r="B5608" s="676"/>
      <c r="C5608" s="680"/>
      <c r="D5608" s="117" t="s">
        <v>346</v>
      </c>
      <c r="E5608" s="748"/>
      <c r="F5608" s="737">
        <v>-1</v>
      </c>
      <c r="G5608" s="619">
        <v>1.2</v>
      </c>
      <c r="H5608" s="715" t="s">
        <v>2991</v>
      </c>
      <c r="I5608" s="715" t="s">
        <v>2991</v>
      </c>
      <c r="J5608" s="115">
        <f t="shared" si="108"/>
        <v>-1.2</v>
      </c>
      <c r="K5608" s="710"/>
      <c r="L5608" s="752"/>
      <c r="M5608" s="676"/>
    </row>
    <row r="5609" spans="2:13" x14ac:dyDescent="0.3">
      <c r="B5609" s="676"/>
      <c r="C5609" s="680"/>
      <c r="D5609" s="117" t="s">
        <v>346</v>
      </c>
      <c r="E5609" s="748"/>
      <c r="F5609" s="737">
        <v>-1</v>
      </c>
      <c r="G5609" s="619">
        <v>0.3</v>
      </c>
      <c r="H5609" s="715" t="s">
        <v>2991</v>
      </c>
      <c r="I5609" s="715" t="s">
        <v>2991</v>
      </c>
      <c r="J5609" s="115">
        <f t="shared" si="108"/>
        <v>-0.3</v>
      </c>
      <c r="K5609" s="710"/>
      <c r="L5609" s="752"/>
      <c r="M5609" s="676"/>
    </row>
    <row r="5610" spans="2:13" x14ac:dyDescent="0.3">
      <c r="B5610" s="676"/>
      <c r="C5610" s="680"/>
      <c r="D5610" s="117" t="s">
        <v>323</v>
      </c>
      <c r="E5610" s="675"/>
      <c r="F5610" s="737">
        <v>-1</v>
      </c>
      <c r="G5610" s="619">
        <v>2.34</v>
      </c>
      <c r="H5610" s="715" t="s">
        <v>2991</v>
      </c>
      <c r="I5610" s="715" t="s">
        <v>2991</v>
      </c>
      <c r="J5610" s="115">
        <f t="shared" si="108"/>
        <v>-2.34</v>
      </c>
      <c r="K5610" s="710"/>
      <c r="L5610" s="752"/>
      <c r="M5610" s="676"/>
    </row>
    <row r="5611" spans="2:13" x14ac:dyDescent="0.3">
      <c r="B5611" s="676"/>
      <c r="C5611" s="680"/>
      <c r="D5611" s="117" t="s">
        <v>346</v>
      </c>
      <c r="E5611" s="675"/>
      <c r="F5611" s="737">
        <v>-1</v>
      </c>
      <c r="G5611" s="619">
        <v>0.9</v>
      </c>
      <c r="H5611" s="715" t="s">
        <v>2991</v>
      </c>
      <c r="I5611" s="715" t="s">
        <v>2991</v>
      </c>
      <c r="J5611" s="115">
        <f t="shared" si="108"/>
        <v>-0.9</v>
      </c>
      <c r="K5611" s="710"/>
      <c r="L5611" s="752"/>
      <c r="M5611" s="676"/>
    </row>
    <row r="5612" spans="2:13" x14ac:dyDescent="0.3">
      <c r="B5612" s="676"/>
      <c r="C5612" s="680"/>
      <c r="D5612" s="117" t="s">
        <v>346</v>
      </c>
      <c r="E5612" s="675"/>
      <c r="F5612" s="737">
        <v>-1</v>
      </c>
      <c r="G5612" s="619">
        <v>0.9</v>
      </c>
      <c r="H5612" s="715" t="s">
        <v>2991</v>
      </c>
      <c r="I5612" s="715" t="s">
        <v>2991</v>
      </c>
      <c r="J5612" s="115">
        <f t="shared" si="108"/>
        <v>-0.9</v>
      </c>
      <c r="K5612" s="710"/>
      <c r="L5612" s="752"/>
      <c r="M5612" s="676"/>
    </row>
    <row r="5613" spans="2:13" x14ac:dyDescent="0.25">
      <c r="B5613" s="676"/>
      <c r="C5613" s="680"/>
      <c r="D5613" s="753" t="s">
        <v>3087</v>
      </c>
      <c r="E5613" s="675"/>
      <c r="F5613" s="750">
        <v>1</v>
      </c>
      <c r="G5613" s="619">
        <v>7.79</v>
      </c>
      <c r="H5613" s="715" t="s">
        <v>2991</v>
      </c>
      <c r="I5613" s="715" t="s">
        <v>2991</v>
      </c>
      <c r="J5613" s="115">
        <f t="shared" si="108"/>
        <v>7.79</v>
      </c>
      <c r="K5613" s="710"/>
      <c r="L5613" s="752"/>
      <c r="M5613" s="676"/>
    </row>
    <row r="5614" spans="2:13" x14ac:dyDescent="0.25">
      <c r="B5614" s="676"/>
      <c r="C5614" s="680"/>
      <c r="D5614" s="724" t="s">
        <v>3088</v>
      </c>
      <c r="E5614" s="675"/>
      <c r="F5614" s="619"/>
      <c r="G5614" s="619"/>
      <c r="H5614" s="715"/>
      <c r="I5614" s="715"/>
      <c r="J5614" s="115"/>
      <c r="K5614" s="710"/>
      <c r="L5614" s="752"/>
      <c r="M5614" s="676"/>
    </row>
    <row r="5615" spans="2:13" x14ac:dyDescent="0.25">
      <c r="B5615" s="676"/>
      <c r="C5615" s="680"/>
      <c r="D5615" s="745" t="s">
        <v>3089</v>
      </c>
      <c r="E5615" s="748"/>
      <c r="F5615" s="750">
        <v>1</v>
      </c>
      <c r="G5615" s="619">
        <v>86.11</v>
      </c>
      <c r="H5615" s="715" t="s">
        <v>2991</v>
      </c>
      <c r="I5615" s="715" t="s">
        <v>2991</v>
      </c>
      <c r="J5615" s="115">
        <f t="shared" ref="J5615:J5681" si="109">PRODUCT(F5615:I5615)</f>
        <v>86.11</v>
      </c>
      <c r="K5615" s="710"/>
      <c r="L5615" s="752"/>
      <c r="M5615" s="676"/>
    </row>
    <row r="5616" spans="2:13" x14ac:dyDescent="0.3">
      <c r="B5616" s="676"/>
      <c r="C5616" s="680"/>
      <c r="D5616" s="117" t="s">
        <v>809</v>
      </c>
      <c r="E5616" s="748"/>
      <c r="F5616" s="737">
        <v>-1</v>
      </c>
      <c r="G5616" s="619">
        <v>5.85</v>
      </c>
      <c r="H5616" s="715" t="s">
        <v>2991</v>
      </c>
      <c r="I5616" s="715" t="s">
        <v>2991</v>
      </c>
      <c r="J5616" s="115">
        <f t="shared" si="109"/>
        <v>-5.85</v>
      </c>
      <c r="K5616" s="710"/>
      <c r="L5616" s="752"/>
      <c r="M5616" s="676"/>
    </row>
    <row r="5617" spans="2:13" x14ac:dyDescent="0.3">
      <c r="B5617" s="676"/>
      <c r="C5617" s="680"/>
      <c r="D5617" s="117" t="s">
        <v>346</v>
      </c>
      <c r="E5617" s="748"/>
      <c r="F5617" s="737">
        <v>-1</v>
      </c>
      <c r="G5617" s="619">
        <v>4.2</v>
      </c>
      <c r="H5617" s="715" t="s">
        <v>2991</v>
      </c>
      <c r="I5617" s="715" t="s">
        <v>2991</v>
      </c>
      <c r="J5617" s="115">
        <f t="shared" si="109"/>
        <v>-4.2</v>
      </c>
      <c r="K5617" s="710"/>
      <c r="L5617" s="752"/>
      <c r="M5617" s="676"/>
    </row>
    <row r="5618" spans="2:13" x14ac:dyDescent="0.3">
      <c r="B5618" s="676"/>
      <c r="C5618" s="680"/>
      <c r="D5618" s="117" t="s">
        <v>809</v>
      </c>
      <c r="E5618" s="675"/>
      <c r="F5618" s="737">
        <v>-1</v>
      </c>
      <c r="G5618" s="619">
        <v>5.85</v>
      </c>
      <c r="H5618" s="715" t="s">
        <v>2991</v>
      </c>
      <c r="I5618" s="715" t="s">
        <v>2991</v>
      </c>
      <c r="J5618" s="115">
        <f t="shared" si="109"/>
        <v>-5.85</v>
      </c>
      <c r="K5618" s="710"/>
      <c r="L5618" s="752"/>
      <c r="M5618" s="676"/>
    </row>
    <row r="5619" spans="2:13" x14ac:dyDescent="0.3">
      <c r="B5619" s="676"/>
      <c r="C5619" s="680"/>
      <c r="D5619" s="114" t="s">
        <v>346</v>
      </c>
      <c r="E5619" s="748"/>
      <c r="F5619" s="737">
        <v>-1</v>
      </c>
      <c r="G5619" s="619">
        <v>0.9</v>
      </c>
      <c r="H5619" s="715" t="s">
        <v>2991</v>
      </c>
      <c r="I5619" s="715" t="s">
        <v>2991</v>
      </c>
      <c r="J5619" s="115">
        <f t="shared" si="109"/>
        <v>-0.9</v>
      </c>
      <c r="K5619" s="710"/>
      <c r="L5619" s="752"/>
      <c r="M5619" s="676"/>
    </row>
    <row r="5620" spans="2:13" x14ac:dyDescent="0.3">
      <c r="B5620" s="676"/>
      <c r="C5620" s="680"/>
      <c r="D5620" s="724" t="s">
        <v>3090</v>
      </c>
      <c r="E5620" s="748"/>
      <c r="F5620" s="740"/>
      <c r="G5620" s="619"/>
      <c r="H5620" s="715"/>
      <c r="I5620" s="715"/>
      <c r="J5620" s="115"/>
      <c r="K5620" s="710"/>
      <c r="L5620" s="752"/>
      <c r="M5620" s="676"/>
    </row>
    <row r="5621" spans="2:13" x14ac:dyDescent="0.25">
      <c r="B5621" s="676"/>
      <c r="C5621" s="680"/>
      <c r="D5621" s="745" t="s">
        <v>3091</v>
      </c>
      <c r="E5621" s="748"/>
      <c r="F5621" s="750">
        <v>1</v>
      </c>
      <c r="G5621" s="619">
        <v>86.11</v>
      </c>
      <c r="H5621" s="715" t="s">
        <v>2991</v>
      </c>
      <c r="I5621" s="715" t="s">
        <v>2991</v>
      </c>
      <c r="J5621" s="115">
        <f t="shared" si="109"/>
        <v>86.11</v>
      </c>
      <c r="K5621" s="710"/>
      <c r="L5621" s="752"/>
      <c r="M5621" s="676"/>
    </row>
    <row r="5622" spans="2:13" x14ac:dyDescent="0.3">
      <c r="B5622" s="676"/>
      <c r="C5622" s="680"/>
      <c r="D5622" s="114" t="s">
        <v>346</v>
      </c>
      <c r="E5622" s="748"/>
      <c r="F5622" s="737">
        <v>-1</v>
      </c>
      <c r="G5622" s="619">
        <v>1.05</v>
      </c>
      <c r="H5622" s="715" t="s">
        <v>2991</v>
      </c>
      <c r="I5622" s="715" t="s">
        <v>2991</v>
      </c>
      <c r="J5622" s="115">
        <f t="shared" si="109"/>
        <v>-1.05</v>
      </c>
      <c r="K5622" s="710"/>
      <c r="L5622" s="752"/>
      <c r="M5622" s="676"/>
    </row>
    <row r="5623" spans="2:13" x14ac:dyDescent="0.3">
      <c r="B5623" s="676"/>
      <c r="C5623" s="680"/>
      <c r="D5623" s="114" t="s">
        <v>346</v>
      </c>
      <c r="E5623" s="748"/>
      <c r="F5623" s="737">
        <v>-1</v>
      </c>
      <c r="G5623" s="619">
        <v>1.05</v>
      </c>
      <c r="H5623" s="715" t="s">
        <v>2991</v>
      </c>
      <c r="I5623" s="715" t="s">
        <v>2991</v>
      </c>
      <c r="J5623" s="115">
        <f t="shared" si="109"/>
        <v>-1.05</v>
      </c>
      <c r="K5623" s="710"/>
      <c r="L5623" s="752"/>
      <c r="M5623" s="676"/>
    </row>
    <row r="5624" spans="2:13" x14ac:dyDescent="0.3">
      <c r="B5624" s="676"/>
      <c r="C5624" s="680"/>
      <c r="D5624" s="114" t="s">
        <v>346</v>
      </c>
      <c r="E5624" s="748"/>
      <c r="F5624" s="737">
        <v>-1</v>
      </c>
      <c r="G5624" s="619">
        <v>1.05</v>
      </c>
      <c r="H5624" s="715" t="s">
        <v>2991</v>
      </c>
      <c r="I5624" s="715" t="s">
        <v>2991</v>
      </c>
      <c r="J5624" s="115">
        <f t="shared" si="109"/>
        <v>-1.05</v>
      </c>
      <c r="K5624" s="710"/>
      <c r="L5624" s="752"/>
      <c r="M5624" s="676"/>
    </row>
    <row r="5625" spans="2:13" x14ac:dyDescent="0.3">
      <c r="B5625" s="676"/>
      <c r="C5625" s="680"/>
      <c r="D5625" s="117" t="s">
        <v>323</v>
      </c>
      <c r="E5625" s="748"/>
      <c r="F5625" s="737">
        <v>-1</v>
      </c>
      <c r="G5625" s="619">
        <v>1.98</v>
      </c>
      <c r="H5625" s="715" t="s">
        <v>2991</v>
      </c>
      <c r="I5625" s="715" t="s">
        <v>2991</v>
      </c>
      <c r="J5625" s="115">
        <f t="shared" si="109"/>
        <v>-1.98</v>
      </c>
      <c r="K5625" s="710"/>
      <c r="L5625" s="752"/>
      <c r="M5625" s="676"/>
    </row>
    <row r="5626" spans="2:13" x14ac:dyDescent="0.3">
      <c r="B5626" s="676"/>
      <c r="C5626" s="680"/>
      <c r="D5626" s="117" t="s">
        <v>346</v>
      </c>
      <c r="E5626" s="675"/>
      <c r="F5626" s="737">
        <v>-1</v>
      </c>
      <c r="G5626" s="619">
        <v>1.75</v>
      </c>
      <c r="H5626" s="715" t="s">
        <v>2991</v>
      </c>
      <c r="I5626" s="715" t="s">
        <v>2991</v>
      </c>
      <c r="J5626" s="115">
        <f t="shared" si="109"/>
        <v>-1.75</v>
      </c>
      <c r="K5626" s="710"/>
      <c r="L5626" s="752"/>
      <c r="M5626" s="676"/>
    </row>
    <row r="5627" spans="2:13" x14ac:dyDescent="0.25">
      <c r="B5627" s="676"/>
      <c r="C5627" s="680"/>
      <c r="D5627" s="724" t="s">
        <v>3092</v>
      </c>
      <c r="E5627" s="748"/>
      <c r="F5627" s="619"/>
      <c r="G5627" s="619"/>
      <c r="H5627" s="715"/>
      <c r="I5627" s="715"/>
      <c r="J5627" s="115">
        <f t="shared" si="109"/>
        <v>0</v>
      </c>
      <c r="K5627" s="710"/>
      <c r="L5627" s="752"/>
      <c r="M5627" s="676"/>
    </row>
    <row r="5628" spans="2:13" x14ac:dyDescent="0.25">
      <c r="B5628" s="676"/>
      <c r="C5628" s="680"/>
      <c r="D5628" s="745" t="s">
        <v>3093</v>
      </c>
      <c r="E5628" s="748"/>
      <c r="F5628" s="750">
        <v>1</v>
      </c>
      <c r="G5628" s="619">
        <v>86.11</v>
      </c>
      <c r="H5628" s="715" t="s">
        <v>2991</v>
      </c>
      <c r="I5628" s="715" t="s">
        <v>2991</v>
      </c>
      <c r="J5628" s="115">
        <f t="shared" si="109"/>
        <v>86.11</v>
      </c>
      <c r="K5628" s="710"/>
      <c r="L5628" s="752"/>
      <c r="M5628" s="676"/>
    </row>
    <row r="5629" spans="2:13" x14ac:dyDescent="0.3">
      <c r="B5629" s="676"/>
      <c r="C5629" s="680"/>
      <c r="D5629" s="117" t="s">
        <v>346</v>
      </c>
      <c r="E5629" s="675"/>
      <c r="F5629" s="737">
        <v>-1</v>
      </c>
      <c r="G5629" s="619">
        <v>0.75</v>
      </c>
      <c r="H5629" s="715" t="s">
        <v>2991</v>
      </c>
      <c r="I5629" s="715" t="s">
        <v>2991</v>
      </c>
      <c r="J5629" s="115">
        <f t="shared" si="109"/>
        <v>-0.75</v>
      </c>
      <c r="K5629" s="710"/>
      <c r="L5629" s="752"/>
      <c r="M5629" s="676"/>
    </row>
    <row r="5630" spans="2:13" x14ac:dyDescent="0.3">
      <c r="B5630" s="676"/>
      <c r="C5630" s="680"/>
      <c r="D5630" s="117" t="s">
        <v>346</v>
      </c>
      <c r="E5630" s="675"/>
      <c r="F5630" s="737">
        <v>-1</v>
      </c>
      <c r="G5630" s="619">
        <v>0.75</v>
      </c>
      <c r="H5630" s="715" t="s">
        <v>2991</v>
      </c>
      <c r="I5630" s="715" t="s">
        <v>2991</v>
      </c>
      <c r="J5630" s="115">
        <f t="shared" si="109"/>
        <v>-0.75</v>
      </c>
      <c r="K5630" s="710"/>
      <c r="L5630" s="752"/>
      <c r="M5630" s="676"/>
    </row>
    <row r="5631" spans="2:13" x14ac:dyDescent="0.3">
      <c r="B5631" s="676"/>
      <c r="C5631" s="680"/>
      <c r="D5631" s="117" t="s">
        <v>346</v>
      </c>
      <c r="E5631" s="675"/>
      <c r="F5631" s="737">
        <v>-1</v>
      </c>
      <c r="G5631" s="619">
        <v>0.75</v>
      </c>
      <c r="H5631" s="715" t="s">
        <v>2991</v>
      </c>
      <c r="I5631" s="715" t="s">
        <v>2991</v>
      </c>
      <c r="J5631" s="115">
        <f t="shared" si="109"/>
        <v>-0.75</v>
      </c>
      <c r="K5631" s="710"/>
      <c r="L5631" s="752"/>
      <c r="M5631" s="676"/>
    </row>
    <row r="5632" spans="2:13" x14ac:dyDescent="0.3">
      <c r="B5632" s="676"/>
      <c r="C5632" s="680"/>
      <c r="D5632" s="117" t="s">
        <v>346</v>
      </c>
      <c r="E5632" s="748"/>
      <c r="F5632" s="737">
        <v>-1</v>
      </c>
      <c r="G5632" s="619">
        <v>1.2</v>
      </c>
      <c r="H5632" s="715" t="s">
        <v>2991</v>
      </c>
      <c r="I5632" s="715" t="s">
        <v>2991</v>
      </c>
      <c r="J5632" s="115">
        <f t="shared" si="109"/>
        <v>-1.2</v>
      </c>
      <c r="K5632" s="710"/>
      <c r="L5632" s="752"/>
      <c r="M5632" s="676"/>
    </row>
    <row r="5633" spans="2:13" x14ac:dyDescent="0.25">
      <c r="B5633" s="676"/>
      <c r="C5633" s="680"/>
      <c r="D5633" s="724" t="s">
        <v>3094</v>
      </c>
      <c r="E5633" s="748"/>
      <c r="F5633" s="619"/>
      <c r="G5633" s="619"/>
      <c r="H5633" s="715"/>
      <c r="I5633" s="715"/>
      <c r="J5633" s="115">
        <f t="shared" si="109"/>
        <v>0</v>
      </c>
      <c r="K5633" s="710"/>
      <c r="L5633" s="752"/>
      <c r="M5633" s="676"/>
    </row>
    <row r="5634" spans="2:13" x14ac:dyDescent="0.25">
      <c r="B5634" s="676"/>
      <c r="C5634" s="680"/>
      <c r="D5634" s="745" t="s">
        <v>3095</v>
      </c>
      <c r="E5634" s="748"/>
      <c r="F5634" s="750">
        <v>1</v>
      </c>
      <c r="G5634" s="619">
        <v>86.11</v>
      </c>
      <c r="H5634" s="715" t="s">
        <v>2991</v>
      </c>
      <c r="I5634" s="715" t="s">
        <v>2991</v>
      </c>
      <c r="J5634" s="115">
        <f t="shared" si="109"/>
        <v>86.11</v>
      </c>
      <c r="K5634" s="710"/>
      <c r="L5634" s="752"/>
      <c r="M5634" s="676"/>
    </row>
    <row r="5635" spans="2:13" x14ac:dyDescent="0.3">
      <c r="B5635" s="676"/>
      <c r="C5635" s="680"/>
      <c r="D5635" s="117" t="s">
        <v>346</v>
      </c>
      <c r="E5635" s="675"/>
      <c r="F5635" s="737">
        <v>-1</v>
      </c>
      <c r="G5635" s="619">
        <v>1.05</v>
      </c>
      <c r="H5635" s="715" t="s">
        <v>2991</v>
      </c>
      <c r="I5635" s="715" t="s">
        <v>2991</v>
      </c>
      <c r="J5635" s="115">
        <f t="shared" si="109"/>
        <v>-1.05</v>
      </c>
      <c r="K5635" s="710"/>
      <c r="L5635" s="752"/>
      <c r="M5635" s="676"/>
    </row>
    <row r="5636" spans="2:13" x14ac:dyDescent="0.3">
      <c r="B5636" s="676"/>
      <c r="C5636" s="680"/>
      <c r="D5636" s="117" t="s">
        <v>346</v>
      </c>
      <c r="E5636" s="675"/>
      <c r="F5636" s="737">
        <v>-1</v>
      </c>
      <c r="G5636" s="619">
        <v>1.05</v>
      </c>
      <c r="H5636" s="715" t="s">
        <v>2991</v>
      </c>
      <c r="I5636" s="715" t="s">
        <v>2991</v>
      </c>
      <c r="J5636" s="115">
        <f t="shared" si="109"/>
        <v>-1.05</v>
      </c>
      <c r="K5636" s="710"/>
      <c r="L5636" s="752"/>
      <c r="M5636" s="676"/>
    </row>
    <row r="5637" spans="2:13" x14ac:dyDescent="0.3">
      <c r="B5637" s="676"/>
      <c r="C5637" s="680"/>
      <c r="D5637" s="117" t="s">
        <v>346</v>
      </c>
      <c r="E5637" s="675"/>
      <c r="F5637" s="737">
        <v>-1</v>
      </c>
      <c r="G5637" s="619">
        <v>1.05</v>
      </c>
      <c r="H5637" s="715" t="s">
        <v>2991</v>
      </c>
      <c r="I5637" s="715" t="s">
        <v>2991</v>
      </c>
      <c r="J5637" s="115">
        <f t="shared" si="109"/>
        <v>-1.05</v>
      </c>
      <c r="K5637" s="710"/>
      <c r="L5637" s="752"/>
      <c r="M5637" s="676"/>
    </row>
    <row r="5638" spans="2:13" x14ac:dyDescent="0.25">
      <c r="B5638" s="676"/>
      <c r="C5638" s="680"/>
      <c r="D5638" s="724" t="s">
        <v>3096</v>
      </c>
      <c r="E5638" s="748"/>
      <c r="F5638" s="619"/>
      <c r="G5638" s="619"/>
      <c r="H5638" s="715"/>
      <c r="I5638" s="715"/>
      <c r="J5638" s="115"/>
      <c r="K5638" s="710"/>
      <c r="L5638" s="752"/>
      <c r="M5638" s="676"/>
    </row>
    <row r="5639" spans="2:13" x14ac:dyDescent="0.25">
      <c r="B5639" s="676"/>
      <c r="C5639" s="680"/>
      <c r="D5639" s="745" t="s">
        <v>3097</v>
      </c>
      <c r="E5639" s="675"/>
      <c r="F5639" s="750">
        <v>1</v>
      </c>
      <c r="G5639" s="619">
        <v>86.09</v>
      </c>
      <c r="H5639" s="715" t="s">
        <v>2991</v>
      </c>
      <c r="I5639" s="715" t="s">
        <v>2991</v>
      </c>
      <c r="J5639" s="115">
        <f t="shared" si="109"/>
        <v>86.09</v>
      </c>
      <c r="K5639" s="710"/>
      <c r="L5639" s="752"/>
      <c r="M5639" s="676"/>
    </row>
    <row r="5640" spans="2:13" x14ac:dyDescent="0.3">
      <c r="B5640" s="676"/>
      <c r="C5640" s="680"/>
      <c r="D5640" s="117" t="s">
        <v>346</v>
      </c>
      <c r="E5640" s="748"/>
      <c r="F5640" s="737">
        <v>-1</v>
      </c>
      <c r="G5640" s="619">
        <v>1.05</v>
      </c>
      <c r="H5640" s="715" t="s">
        <v>2991</v>
      </c>
      <c r="I5640" s="715" t="s">
        <v>2991</v>
      </c>
      <c r="J5640" s="115">
        <f t="shared" si="109"/>
        <v>-1.05</v>
      </c>
      <c r="K5640" s="710"/>
      <c r="L5640" s="752"/>
      <c r="M5640" s="676"/>
    </row>
    <row r="5641" spans="2:13" x14ac:dyDescent="0.3">
      <c r="B5641" s="676"/>
      <c r="C5641" s="680"/>
      <c r="D5641" s="117" t="s">
        <v>346</v>
      </c>
      <c r="E5641" s="748"/>
      <c r="F5641" s="737">
        <v>-1</v>
      </c>
      <c r="G5641" s="619">
        <v>1.05</v>
      </c>
      <c r="H5641" s="715" t="s">
        <v>2991</v>
      </c>
      <c r="I5641" s="715" t="s">
        <v>2991</v>
      </c>
      <c r="J5641" s="115">
        <f t="shared" si="109"/>
        <v>-1.05</v>
      </c>
      <c r="K5641" s="710"/>
      <c r="L5641" s="752"/>
      <c r="M5641" s="676"/>
    </row>
    <row r="5642" spans="2:13" x14ac:dyDescent="0.3">
      <c r="B5642" s="676"/>
      <c r="C5642" s="680"/>
      <c r="D5642" s="117" t="s">
        <v>346</v>
      </c>
      <c r="E5642" s="748"/>
      <c r="F5642" s="737">
        <v>-1</v>
      </c>
      <c r="G5642" s="619">
        <v>1.05</v>
      </c>
      <c r="H5642" s="715" t="s">
        <v>2991</v>
      </c>
      <c r="I5642" s="715" t="s">
        <v>2991</v>
      </c>
      <c r="J5642" s="115">
        <f t="shared" si="109"/>
        <v>-1.05</v>
      </c>
      <c r="K5642" s="710"/>
      <c r="L5642" s="752"/>
      <c r="M5642" s="676"/>
    </row>
    <row r="5643" spans="2:13" x14ac:dyDescent="0.3">
      <c r="B5643" s="676"/>
      <c r="C5643" s="680"/>
      <c r="D5643" s="117" t="s">
        <v>346</v>
      </c>
      <c r="E5643" s="748"/>
      <c r="F5643" s="737">
        <v>-1</v>
      </c>
      <c r="G5643" s="619">
        <v>1.05</v>
      </c>
      <c r="H5643" s="715" t="s">
        <v>2991</v>
      </c>
      <c r="I5643" s="715" t="s">
        <v>2991</v>
      </c>
      <c r="J5643" s="115">
        <f t="shared" si="109"/>
        <v>-1.05</v>
      </c>
      <c r="K5643" s="710"/>
      <c r="L5643" s="752"/>
      <c r="M5643" s="676"/>
    </row>
    <row r="5644" spans="2:13" x14ac:dyDescent="0.3">
      <c r="B5644" s="676"/>
      <c r="C5644" s="680"/>
      <c r="D5644" s="724" t="s">
        <v>3098</v>
      </c>
      <c r="E5644" s="748"/>
      <c r="F5644" s="740"/>
      <c r="G5644" s="619"/>
      <c r="H5644" s="715"/>
      <c r="I5644" s="715"/>
      <c r="J5644" s="115"/>
      <c r="K5644" s="710"/>
      <c r="L5644" s="752"/>
      <c r="M5644" s="676"/>
    </row>
    <row r="5645" spans="2:13" x14ac:dyDescent="0.25">
      <c r="B5645" s="676"/>
      <c r="C5645" s="680"/>
      <c r="D5645" s="745" t="s">
        <v>3099</v>
      </c>
      <c r="E5645" s="748"/>
      <c r="F5645" s="750">
        <v>1</v>
      </c>
      <c r="G5645" s="619">
        <v>45.25</v>
      </c>
      <c r="H5645" s="715" t="s">
        <v>2991</v>
      </c>
      <c r="I5645" s="715" t="s">
        <v>2991</v>
      </c>
      <c r="J5645" s="115">
        <f t="shared" si="109"/>
        <v>45.25</v>
      </c>
      <c r="K5645" s="710"/>
      <c r="L5645" s="752"/>
      <c r="M5645" s="676"/>
    </row>
    <row r="5646" spans="2:13" x14ac:dyDescent="0.3">
      <c r="B5646" s="676"/>
      <c r="C5646" s="680"/>
      <c r="D5646" s="117" t="s">
        <v>346</v>
      </c>
      <c r="E5646" s="748"/>
      <c r="F5646" s="737">
        <v>-1</v>
      </c>
      <c r="G5646" s="619">
        <v>0.9</v>
      </c>
      <c r="H5646" s="715" t="s">
        <v>2991</v>
      </c>
      <c r="I5646" s="715" t="s">
        <v>2991</v>
      </c>
      <c r="J5646" s="115">
        <f t="shared" si="109"/>
        <v>-0.9</v>
      </c>
      <c r="K5646" s="710"/>
      <c r="L5646" s="752"/>
      <c r="M5646" s="676"/>
    </row>
    <row r="5647" spans="2:13" x14ac:dyDescent="0.3">
      <c r="B5647" s="676"/>
      <c r="C5647" s="680"/>
      <c r="D5647" s="117" t="s">
        <v>346</v>
      </c>
      <c r="E5647" s="748"/>
      <c r="F5647" s="737">
        <v>-1</v>
      </c>
      <c r="G5647" s="619">
        <v>1.2</v>
      </c>
      <c r="H5647" s="715" t="s">
        <v>2991</v>
      </c>
      <c r="I5647" s="715" t="s">
        <v>2991</v>
      </c>
      <c r="J5647" s="115">
        <f t="shared" si="109"/>
        <v>-1.2</v>
      </c>
      <c r="K5647" s="710"/>
      <c r="L5647" s="752"/>
      <c r="M5647" s="676"/>
    </row>
    <row r="5648" spans="2:13" x14ac:dyDescent="0.25">
      <c r="B5648" s="676"/>
      <c r="C5648" s="680"/>
      <c r="D5648" s="724" t="s">
        <v>3100</v>
      </c>
      <c r="E5648" s="748"/>
      <c r="F5648" s="619"/>
      <c r="G5648" s="619"/>
      <c r="H5648" s="715"/>
      <c r="I5648" s="715"/>
      <c r="J5648" s="115"/>
      <c r="K5648" s="710"/>
      <c r="L5648" s="752"/>
      <c r="M5648" s="676"/>
    </row>
    <row r="5649" spans="2:13" x14ac:dyDescent="0.25">
      <c r="B5649" s="676"/>
      <c r="C5649" s="680"/>
      <c r="D5649" s="745" t="s">
        <v>3101</v>
      </c>
      <c r="E5649" s="748"/>
      <c r="F5649" s="750">
        <v>1</v>
      </c>
      <c r="G5649" s="619">
        <v>44.45</v>
      </c>
      <c r="H5649" s="715" t="s">
        <v>2991</v>
      </c>
      <c r="I5649" s="715" t="s">
        <v>2991</v>
      </c>
      <c r="J5649" s="115">
        <f t="shared" si="109"/>
        <v>44.45</v>
      </c>
      <c r="K5649" s="710"/>
      <c r="L5649" s="752"/>
      <c r="M5649" s="676"/>
    </row>
    <row r="5650" spans="2:13" x14ac:dyDescent="0.3">
      <c r="B5650" s="676"/>
      <c r="C5650" s="680"/>
      <c r="D5650" s="117" t="s">
        <v>346</v>
      </c>
      <c r="E5650" s="748"/>
      <c r="F5650" s="737">
        <v>-1</v>
      </c>
      <c r="G5650" s="619">
        <v>0.75</v>
      </c>
      <c r="H5650" s="715" t="s">
        <v>2991</v>
      </c>
      <c r="I5650" s="715" t="s">
        <v>2991</v>
      </c>
      <c r="J5650" s="115">
        <f t="shared" si="109"/>
        <v>-0.75</v>
      </c>
      <c r="K5650" s="710"/>
      <c r="L5650" s="752"/>
      <c r="M5650" s="676"/>
    </row>
    <row r="5651" spans="2:13" x14ac:dyDescent="0.25">
      <c r="B5651" s="676"/>
      <c r="C5651" s="680"/>
      <c r="D5651" s="724" t="s">
        <v>3102</v>
      </c>
      <c r="E5651" s="675"/>
      <c r="F5651" s="619"/>
      <c r="G5651" s="619"/>
      <c r="H5651" s="715"/>
      <c r="I5651" s="715"/>
      <c r="J5651" s="115">
        <f t="shared" si="109"/>
        <v>0</v>
      </c>
      <c r="K5651" s="710"/>
      <c r="L5651" s="752"/>
      <c r="M5651" s="676"/>
    </row>
    <row r="5652" spans="2:13" x14ac:dyDescent="0.25">
      <c r="B5652" s="676"/>
      <c r="C5652" s="680"/>
      <c r="D5652" s="745" t="s">
        <v>3103</v>
      </c>
      <c r="E5652" s="748"/>
      <c r="F5652" s="750">
        <v>1</v>
      </c>
      <c r="G5652" s="619">
        <v>86.09</v>
      </c>
      <c r="H5652" s="715" t="s">
        <v>2991</v>
      </c>
      <c r="I5652" s="715" t="s">
        <v>2991</v>
      </c>
      <c r="J5652" s="115">
        <f t="shared" si="109"/>
        <v>86.09</v>
      </c>
      <c r="K5652" s="710"/>
      <c r="L5652" s="752"/>
      <c r="M5652" s="676"/>
    </row>
    <row r="5653" spans="2:13" x14ac:dyDescent="0.3">
      <c r="B5653" s="676"/>
      <c r="C5653" s="680"/>
      <c r="D5653" s="117" t="s">
        <v>809</v>
      </c>
      <c r="E5653" s="748"/>
      <c r="F5653" s="737">
        <v>-1</v>
      </c>
      <c r="G5653" s="619">
        <v>2</v>
      </c>
      <c r="H5653" s="715" t="s">
        <v>2991</v>
      </c>
      <c r="I5653" s="715" t="s">
        <v>2991</v>
      </c>
      <c r="J5653" s="115">
        <f t="shared" si="109"/>
        <v>-2</v>
      </c>
      <c r="K5653" s="710"/>
      <c r="L5653" s="752"/>
      <c r="M5653" s="676"/>
    </row>
    <row r="5654" spans="2:13" x14ac:dyDescent="0.3">
      <c r="B5654" s="676"/>
      <c r="C5654" s="680"/>
      <c r="D5654" s="753" t="s">
        <v>323</v>
      </c>
      <c r="E5654" s="748"/>
      <c r="F5654" s="737">
        <v>-1</v>
      </c>
      <c r="G5654" s="619">
        <v>4.16</v>
      </c>
      <c r="H5654" s="715" t="s">
        <v>2991</v>
      </c>
      <c r="I5654" s="715" t="s">
        <v>2991</v>
      </c>
      <c r="J5654" s="115">
        <f t="shared" si="109"/>
        <v>-4.16</v>
      </c>
      <c r="K5654" s="710"/>
      <c r="L5654" s="752"/>
      <c r="M5654" s="676"/>
    </row>
    <row r="5655" spans="2:13" x14ac:dyDescent="0.3">
      <c r="B5655" s="676"/>
      <c r="C5655" s="680"/>
      <c r="D5655" s="117" t="s">
        <v>346</v>
      </c>
      <c r="E5655" s="748"/>
      <c r="F5655" s="737">
        <v>-1</v>
      </c>
      <c r="G5655" s="619">
        <v>0.3</v>
      </c>
      <c r="H5655" s="715" t="s">
        <v>2991</v>
      </c>
      <c r="I5655" s="715" t="s">
        <v>2991</v>
      </c>
      <c r="J5655" s="115">
        <f t="shared" si="109"/>
        <v>-0.3</v>
      </c>
      <c r="K5655" s="710"/>
      <c r="L5655" s="752"/>
      <c r="M5655" s="676"/>
    </row>
    <row r="5656" spans="2:13" x14ac:dyDescent="0.3">
      <c r="B5656" s="676"/>
      <c r="C5656" s="680"/>
      <c r="D5656" s="777" t="s">
        <v>323</v>
      </c>
      <c r="E5656" s="748"/>
      <c r="F5656" s="737">
        <v>-1</v>
      </c>
      <c r="G5656" s="619">
        <v>2.34</v>
      </c>
      <c r="H5656" s="715" t="s">
        <v>2991</v>
      </c>
      <c r="I5656" s="715" t="s">
        <v>2991</v>
      </c>
      <c r="J5656" s="115">
        <f t="shared" si="109"/>
        <v>-2.34</v>
      </c>
      <c r="K5656" s="710"/>
      <c r="L5656" s="752"/>
      <c r="M5656" s="676"/>
    </row>
    <row r="5657" spans="2:13" x14ac:dyDescent="0.3">
      <c r="B5657" s="676"/>
      <c r="C5657" s="680"/>
      <c r="D5657" s="777" t="s">
        <v>346</v>
      </c>
      <c r="E5657" s="748"/>
      <c r="F5657" s="737">
        <v>-1</v>
      </c>
      <c r="G5657" s="619">
        <v>0.45</v>
      </c>
      <c r="H5657" s="715" t="s">
        <v>2991</v>
      </c>
      <c r="I5657" s="715" t="s">
        <v>2991</v>
      </c>
      <c r="J5657" s="115">
        <f t="shared" si="109"/>
        <v>-0.45</v>
      </c>
      <c r="K5657" s="710"/>
      <c r="L5657" s="752"/>
      <c r="M5657" s="676"/>
    </row>
    <row r="5658" spans="2:13" x14ac:dyDescent="0.3">
      <c r="B5658" s="676"/>
      <c r="C5658" s="680"/>
      <c r="D5658" s="777" t="s">
        <v>809</v>
      </c>
      <c r="E5658" s="748"/>
      <c r="F5658" s="737">
        <v>-1</v>
      </c>
      <c r="G5658" s="619">
        <v>7.15</v>
      </c>
      <c r="H5658" s="715" t="s">
        <v>2991</v>
      </c>
      <c r="I5658" s="715" t="s">
        <v>2991</v>
      </c>
      <c r="J5658" s="115">
        <f t="shared" si="109"/>
        <v>-7.15</v>
      </c>
      <c r="K5658" s="710"/>
      <c r="L5658" s="752"/>
      <c r="M5658" s="676"/>
    </row>
    <row r="5659" spans="2:13" x14ac:dyDescent="0.3">
      <c r="B5659" s="676"/>
      <c r="C5659" s="680"/>
      <c r="D5659" s="777" t="s">
        <v>346</v>
      </c>
      <c r="E5659" s="748"/>
      <c r="F5659" s="737">
        <v>-1</v>
      </c>
      <c r="G5659" s="619">
        <v>0.6</v>
      </c>
      <c r="H5659" s="715" t="s">
        <v>2991</v>
      </c>
      <c r="I5659" s="715" t="s">
        <v>2991</v>
      </c>
      <c r="J5659" s="115">
        <f t="shared" si="109"/>
        <v>-0.6</v>
      </c>
      <c r="K5659" s="710"/>
      <c r="L5659" s="752"/>
      <c r="M5659" s="676"/>
    </row>
    <row r="5660" spans="2:13" x14ac:dyDescent="0.25">
      <c r="B5660" s="676"/>
      <c r="C5660" s="680"/>
      <c r="D5660" s="724" t="s">
        <v>3104</v>
      </c>
      <c r="E5660" s="748"/>
      <c r="F5660" s="619"/>
      <c r="G5660" s="619"/>
      <c r="H5660" s="715"/>
      <c r="I5660" s="715"/>
      <c r="J5660" s="115">
        <f t="shared" si="109"/>
        <v>0</v>
      </c>
      <c r="K5660" s="710"/>
      <c r="L5660" s="752"/>
      <c r="M5660" s="676"/>
    </row>
    <row r="5661" spans="2:13" x14ac:dyDescent="0.25">
      <c r="B5661" s="676"/>
      <c r="C5661" s="680"/>
      <c r="D5661" s="745" t="s">
        <v>3105</v>
      </c>
      <c r="E5661" s="748"/>
      <c r="F5661" s="750">
        <v>1</v>
      </c>
      <c r="G5661" s="619">
        <v>171.67</v>
      </c>
      <c r="H5661" s="715" t="s">
        <v>2991</v>
      </c>
      <c r="I5661" s="715" t="s">
        <v>2991</v>
      </c>
      <c r="J5661" s="115">
        <f t="shared" si="109"/>
        <v>171.67</v>
      </c>
      <c r="K5661" s="710"/>
      <c r="L5661" s="752"/>
      <c r="M5661" s="676"/>
    </row>
    <row r="5662" spans="2:13" x14ac:dyDescent="0.3">
      <c r="B5662" s="676"/>
      <c r="C5662" s="680"/>
      <c r="D5662" s="777" t="s">
        <v>346</v>
      </c>
      <c r="E5662" s="675"/>
      <c r="F5662" s="737">
        <v>-1</v>
      </c>
      <c r="G5662" s="619">
        <v>0.6</v>
      </c>
      <c r="H5662" s="715" t="s">
        <v>2991</v>
      </c>
      <c r="I5662" s="715" t="s">
        <v>2991</v>
      </c>
      <c r="J5662" s="115">
        <f t="shared" si="109"/>
        <v>-0.6</v>
      </c>
      <c r="K5662" s="710"/>
      <c r="L5662" s="752"/>
      <c r="M5662" s="676"/>
    </row>
    <row r="5663" spans="2:13" x14ac:dyDescent="0.3">
      <c r="B5663" s="676"/>
      <c r="C5663" s="680"/>
      <c r="D5663" s="117" t="s">
        <v>346</v>
      </c>
      <c r="E5663" s="748"/>
      <c r="F5663" s="737">
        <v>-1</v>
      </c>
      <c r="G5663" s="619">
        <v>0.75</v>
      </c>
      <c r="H5663" s="715" t="s">
        <v>2991</v>
      </c>
      <c r="I5663" s="715" t="s">
        <v>2991</v>
      </c>
      <c r="J5663" s="115">
        <f t="shared" si="109"/>
        <v>-0.75</v>
      </c>
      <c r="K5663" s="710"/>
      <c r="L5663" s="752"/>
      <c r="M5663" s="676"/>
    </row>
    <row r="5664" spans="2:13" x14ac:dyDescent="0.3">
      <c r="B5664" s="676"/>
      <c r="C5664" s="680"/>
      <c r="D5664" s="117" t="s">
        <v>346</v>
      </c>
      <c r="E5664" s="748"/>
      <c r="F5664" s="737">
        <v>-1</v>
      </c>
      <c r="G5664" s="619">
        <v>0.75</v>
      </c>
      <c r="H5664" s="715" t="s">
        <v>2991</v>
      </c>
      <c r="I5664" s="715" t="s">
        <v>2991</v>
      </c>
      <c r="J5664" s="115">
        <f t="shared" si="109"/>
        <v>-0.75</v>
      </c>
      <c r="K5664" s="710"/>
      <c r="L5664" s="752"/>
      <c r="M5664" s="676"/>
    </row>
    <row r="5665" spans="2:13" x14ac:dyDescent="0.3">
      <c r="B5665" s="676"/>
      <c r="C5665" s="680"/>
      <c r="D5665" s="117" t="s">
        <v>346</v>
      </c>
      <c r="E5665" s="748"/>
      <c r="F5665" s="737">
        <v>-1</v>
      </c>
      <c r="G5665" s="619">
        <v>0.9</v>
      </c>
      <c r="H5665" s="715" t="s">
        <v>2991</v>
      </c>
      <c r="I5665" s="715" t="s">
        <v>2991</v>
      </c>
      <c r="J5665" s="115">
        <f t="shared" si="109"/>
        <v>-0.9</v>
      </c>
      <c r="K5665" s="710"/>
      <c r="L5665" s="752"/>
      <c r="M5665" s="676"/>
    </row>
    <row r="5666" spans="2:13" x14ac:dyDescent="0.3">
      <c r="B5666" s="676"/>
      <c r="C5666" s="680"/>
      <c r="D5666" s="117" t="s">
        <v>346</v>
      </c>
      <c r="E5666" s="748"/>
      <c r="F5666" s="737">
        <v>-1</v>
      </c>
      <c r="G5666" s="619">
        <v>0.9</v>
      </c>
      <c r="H5666" s="715" t="s">
        <v>2991</v>
      </c>
      <c r="I5666" s="715" t="s">
        <v>2991</v>
      </c>
      <c r="J5666" s="115">
        <f t="shared" si="109"/>
        <v>-0.9</v>
      </c>
      <c r="K5666" s="710"/>
      <c r="L5666" s="752"/>
      <c r="M5666" s="676"/>
    </row>
    <row r="5667" spans="2:13" x14ac:dyDescent="0.3">
      <c r="B5667" s="676"/>
      <c r="C5667" s="680"/>
      <c r="D5667" s="117" t="s">
        <v>346</v>
      </c>
      <c r="E5667" s="748"/>
      <c r="F5667" s="737">
        <v>-1</v>
      </c>
      <c r="G5667" s="619">
        <v>0.9</v>
      </c>
      <c r="H5667" s="715" t="s">
        <v>2991</v>
      </c>
      <c r="I5667" s="715" t="s">
        <v>2991</v>
      </c>
      <c r="J5667" s="115">
        <f t="shared" si="109"/>
        <v>-0.9</v>
      </c>
      <c r="K5667" s="710"/>
      <c r="L5667" s="752"/>
      <c r="M5667" s="676"/>
    </row>
    <row r="5668" spans="2:13" x14ac:dyDescent="0.3">
      <c r="B5668" s="676"/>
      <c r="C5668" s="680"/>
      <c r="D5668" s="117" t="s">
        <v>346</v>
      </c>
      <c r="E5668" s="748"/>
      <c r="F5668" s="737">
        <v>-1</v>
      </c>
      <c r="G5668" s="619">
        <v>0.9</v>
      </c>
      <c r="H5668" s="715" t="s">
        <v>2991</v>
      </c>
      <c r="I5668" s="715" t="s">
        <v>2991</v>
      </c>
      <c r="J5668" s="115">
        <f t="shared" si="109"/>
        <v>-0.9</v>
      </c>
      <c r="K5668" s="710"/>
      <c r="L5668" s="752"/>
      <c r="M5668" s="676"/>
    </row>
    <row r="5669" spans="2:13" x14ac:dyDescent="0.3">
      <c r="B5669" s="676"/>
      <c r="C5669" s="680"/>
      <c r="D5669" s="117" t="s">
        <v>346</v>
      </c>
      <c r="E5669" s="748"/>
      <c r="F5669" s="737">
        <v>-1</v>
      </c>
      <c r="G5669" s="619">
        <v>1.69</v>
      </c>
      <c r="H5669" s="715" t="s">
        <v>2991</v>
      </c>
      <c r="I5669" s="715" t="s">
        <v>2991</v>
      </c>
      <c r="J5669" s="115">
        <f t="shared" si="109"/>
        <v>-1.69</v>
      </c>
      <c r="K5669" s="710"/>
      <c r="L5669" s="752"/>
      <c r="M5669" s="676"/>
    </row>
    <row r="5670" spans="2:13" x14ac:dyDescent="0.3">
      <c r="B5670" s="676"/>
      <c r="C5670" s="680"/>
      <c r="D5670" s="777" t="s">
        <v>323</v>
      </c>
      <c r="E5670" s="675"/>
      <c r="F5670" s="737">
        <v>-1</v>
      </c>
      <c r="G5670" s="619">
        <v>2.6</v>
      </c>
      <c r="H5670" s="715" t="s">
        <v>2991</v>
      </c>
      <c r="I5670" s="715" t="s">
        <v>2991</v>
      </c>
      <c r="J5670" s="115">
        <f t="shared" si="109"/>
        <v>-2.6</v>
      </c>
      <c r="K5670" s="710"/>
      <c r="L5670" s="752"/>
      <c r="M5670" s="676"/>
    </row>
    <row r="5671" spans="2:13" x14ac:dyDescent="0.25">
      <c r="B5671" s="676"/>
      <c r="C5671" s="680"/>
      <c r="D5671" s="724" t="s">
        <v>3106</v>
      </c>
      <c r="E5671" s="675"/>
      <c r="F5671" s="619"/>
      <c r="G5671" s="619"/>
      <c r="H5671" s="715"/>
      <c r="I5671" s="715"/>
      <c r="J5671" s="115"/>
      <c r="K5671" s="710"/>
      <c r="L5671" s="752"/>
      <c r="M5671" s="676"/>
    </row>
    <row r="5672" spans="2:13" x14ac:dyDescent="0.25">
      <c r="B5672" s="676"/>
      <c r="C5672" s="680"/>
      <c r="D5672" s="745" t="s">
        <v>3107</v>
      </c>
      <c r="E5672" s="675"/>
      <c r="F5672" s="750">
        <v>1</v>
      </c>
      <c r="G5672" s="619">
        <v>45.26</v>
      </c>
      <c r="H5672" s="715" t="s">
        <v>2991</v>
      </c>
      <c r="I5672" s="715" t="s">
        <v>2991</v>
      </c>
      <c r="J5672" s="115">
        <f t="shared" si="109"/>
        <v>45.26</v>
      </c>
      <c r="K5672" s="710"/>
      <c r="L5672" s="752"/>
      <c r="M5672" s="676"/>
    </row>
    <row r="5673" spans="2:13" x14ac:dyDescent="0.3">
      <c r="B5673" s="676"/>
      <c r="C5673" s="680"/>
      <c r="D5673" s="777" t="s">
        <v>346</v>
      </c>
      <c r="E5673" s="675"/>
      <c r="F5673" s="737">
        <v>-1</v>
      </c>
      <c r="G5673" s="619">
        <v>0.45</v>
      </c>
      <c r="H5673" s="715" t="s">
        <v>2991</v>
      </c>
      <c r="I5673" s="715" t="s">
        <v>2991</v>
      </c>
      <c r="J5673" s="115">
        <f t="shared" si="109"/>
        <v>-0.45</v>
      </c>
      <c r="K5673" s="710"/>
      <c r="L5673" s="752"/>
      <c r="M5673" s="676"/>
    </row>
    <row r="5674" spans="2:13" x14ac:dyDescent="0.3">
      <c r="B5674" s="676"/>
      <c r="C5674" s="680"/>
      <c r="D5674" s="777" t="s">
        <v>323</v>
      </c>
      <c r="E5674" s="675"/>
      <c r="F5674" s="737">
        <v>-1</v>
      </c>
      <c r="G5674" s="619">
        <v>2.34</v>
      </c>
      <c r="H5674" s="715" t="s">
        <v>2991</v>
      </c>
      <c r="I5674" s="715" t="s">
        <v>2991</v>
      </c>
      <c r="J5674" s="115">
        <f t="shared" si="109"/>
        <v>-2.34</v>
      </c>
      <c r="K5674" s="710"/>
      <c r="L5674" s="752"/>
      <c r="M5674" s="676"/>
    </row>
    <row r="5675" spans="2:13" x14ac:dyDescent="0.3">
      <c r="B5675" s="676"/>
      <c r="C5675" s="680"/>
      <c r="D5675" s="777" t="s">
        <v>323</v>
      </c>
      <c r="E5675" s="675"/>
      <c r="F5675" s="737">
        <v>-1</v>
      </c>
      <c r="G5675" s="619">
        <v>2.34</v>
      </c>
      <c r="H5675" s="715" t="s">
        <v>2991</v>
      </c>
      <c r="I5675" s="715" t="s">
        <v>2991</v>
      </c>
      <c r="J5675" s="115">
        <f t="shared" si="109"/>
        <v>-2.34</v>
      </c>
      <c r="K5675" s="710"/>
      <c r="L5675" s="752"/>
      <c r="M5675" s="676"/>
    </row>
    <row r="5676" spans="2:13" x14ac:dyDescent="0.3">
      <c r="B5676" s="676"/>
      <c r="C5676" s="680"/>
      <c r="D5676" s="777" t="s">
        <v>346</v>
      </c>
      <c r="E5676" s="675"/>
      <c r="F5676" s="737">
        <v>-1</v>
      </c>
      <c r="G5676" s="619">
        <v>0.45</v>
      </c>
      <c r="H5676" s="715" t="s">
        <v>2991</v>
      </c>
      <c r="I5676" s="715" t="s">
        <v>2991</v>
      </c>
      <c r="J5676" s="115">
        <f t="shared" si="109"/>
        <v>-0.45</v>
      </c>
      <c r="K5676" s="710"/>
      <c r="L5676" s="752"/>
      <c r="M5676" s="676"/>
    </row>
    <row r="5677" spans="2:13" x14ac:dyDescent="0.3">
      <c r="B5677" s="676"/>
      <c r="C5677" s="680"/>
      <c r="D5677" s="777" t="s">
        <v>323</v>
      </c>
      <c r="E5677" s="675"/>
      <c r="F5677" s="737">
        <v>-1</v>
      </c>
      <c r="G5677" s="619">
        <v>2.34</v>
      </c>
      <c r="H5677" s="715" t="s">
        <v>2991</v>
      </c>
      <c r="I5677" s="715" t="s">
        <v>2991</v>
      </c>
      <c r="J5677" s="115">
        <f t="shared" si="109"/>
        <v>-2.34</v>
      </c>
      <c r="K5677" s="710"/>
      <c r="L5677" s="752"/>
      <c r="M5677" s="676"/>
    </row>
    <row r="5678" spans="2:13" x14ac:dyDescent="0.25">
      <c r="B5678" s="676"/>
      <c r="C5678" s="680"/>
      <c r="D5678" s="724" t="s">
        <v>3108</v>
      </c>
      <c r="E5678" s="675"/>
      <c r="F5678" s="619"/>
      <c r="G5678" s="619"/>
      <c r="H5678" s="715"/>
      <c r="I5678" s="715"/>
      <c r="J5678" s="115">
        <f t="shared" si="109"/>
        <v>0</v>
      </c>
      <c r="K5678" s="710"/>
      <c r="L5678" s="752"/>
      <c r="M5678" s="676"/>
    </row>
    <row r="5679" spans="2:13" x14ac:dyDescent="0.25">
      <c r="B5679" s="676"/>
      <c r="C5679" s="680"/>
      <c r="D5679" s="745" t="s">
        <v>3109</v>
      </c>
      <c r="E5679" s="748"/>
      <c r="F5679" s="750">
        <v>1</v>
      </c>
      <c r="G5679" s="619">
        <v>171.67</v>
      </c>
      <c r="H5679" s="715" t="s">
        <v>2991</v>
      </c>
      <c r="I5679" s="715" t="s">
        <v>2991</v>
      </c>
      <c r="J5679" s="115">
        <f t="shared" si="109"/>
        <v>171.67</v>
      </c>
      <c r="K5679" s="710"/>
      <c r="L5679" s="752"/>
      <c r="M5679" s="676"/>
    </row>
    <row r="5680" spans="2:13" x14ac:dyDescent="0.3">
      <c r="B5680" s="676"/>
      <c r="C5680" s="680"/>
      <c r="D5680" s="753" t="s">
        <v>323</v>
      </c>
      <c r="E5680" s="675"/>
      <c r="F5680" s="737">
        <v>-1</v>
      </c>
      <c r="G5680" s="619">
        <v>2.6</v>
      </c>
      <c r="H5680" s="715" t="s">
        <v>2991</v>
      </c>
      <c r="I5680" s="715" t="s">
        <v>2991</v>
      </c>
      <c r="J5680" s="115">
        <f t="shared" si="109"/>
        <v>-2.6</v>
      </c>
      <c r="K5680" s="710"/>
      <c r="L5680" s="752"/>
      <c r="M5680" s="676"/>
    </row>
    <row r="5681" spans="2:13" x14ac:dyDescent="0.3">
      <c r="B5681" s="676"/>
      <c r="C5681" s="680"/>
      <c r="D5681" s="753" t="s">
        <v>323</v>
      </c>
      <c r="E5681" s="675"/>
      <c r="F5681" s="737">
        <v>-1</v>
      </c>
      <c r="G5681" s="619">
        <v>2.6</v>
      </c>
      <c r="H5681" s="715" t="s">
        <v>2991</v>
      </c>
      <c r="I5681" s="715" t="s">
        <v>2991</v>
      </c>
      <c r="J5681" s="115">
        <f t="shared" si="109"/>
        <v>-2.6</v>
      </c>
      <c r="K5681" s="710"/>
      <c r="L5681" s="752"/>
      <c r="M5681" s="676"/>
    </row>
    <row r="5682" spans="2:13" x14ac:dyDescent="0.3">
      <c r="B5682" s="676"/>
      <c r="C5682" s="680"/>
      <c r="D5682" s="117" t="s">
        <v>703</v>
      </c>
      <c r="E5682" s="748"/>
      <c r="F5682" s="737">
        <v>-1</v>
      </c>
      <c r="G5682" s="619">
        <v>12.06</v>
      </c>
      <c r="H5682" s="715" t="s">
        <v>2991</v>
      </c>
      <c r="I5682" s="715" t="s">
        <v>2991</v>
      </c>
      <c r="J5682" s="115">
        <f t="shared" ref="J5682:J5747" si="110">PRODUCT(F5682:I5682)</f>
        <v>-12.06</v>
      </c>
      <c r="K5682" s="710"/>
      <c r="L5682" s="752"/>
      <c r="M5682" s="676"/>
    </row>
    <row r="5683" spans="2:13" x14ac:dyDescent="0.3">
      <c r="B5683" s="676"/>
      <c r="C5683" s="680"/>
      <c r="D5683" s="117" t="s">
        <v>703</v>
      </c>
      <c r="E5683" s="748"/>
      <c r="F5683" s="737">
        <v>-1</v>
      </c>
      <c r="G5683" s="619">
        <v>11.64</v>
      </c>
      <c r="H5683" s="715" t="s">
        <v>2991</v>
      </c>
      <c r="I5683" s="715" t="s">
        <v>2991</v>
      </c>
      <c r="J5683" s="115">
        <f t="shared" si="110"/>
        <v>-11.64</v>
      </c>
      <c r="K5683" s="710"/>
      <c r="L5683" s="752"/>
      <c r="M5683" s="676"/>
    </row>
    <row r="5684" spans="2:13" x14ac:dyDescent="0.3">
      <c r="B5684" s="676"/>
      <c r="C5684" s="680"/>
      <c r="D5684" s="753" t="s">
        <v>323</v>
      </c>
      <c r="E5684" s="710"/>
      <c r="F5684" s="737">
        <v>-1</v>
      </c>
      <c r="G5684" s="710">
        <v>1.98</v>
      </c>
      <c r="H5684" s="620" t="s">
        <v>2991</v>
      </c>
      <c r="I5684" s="620" t="s">
        <v>2991</v>
      </c>
      <c r="J5684" s="115">
        <f t="shared" si="110"/>
        <v>-1.98</v>
      </c>
      <c r="K5684" s="710"/>
      <c r="L5684" s="752"/>
      <c r="M5684" s="676"/>
    </row>
    <row r="5685" spans="2:13" x14ac:dyDescent="0.3">
      <c r="B5685" s="676"/>
      <c r="C5685" s="680"/>
      <c r="D5685" s="117" t="s">
        <v>703</v>
      </c>
      <c r="E5685" s="748"/>
      <c r="F5685" s="737">
        <v>-1</v>
      </c>
      <c r="G5685" s="619">
        <v>10.5</v>
      </c>
      <c r="H5685" s="715" t="s">
        <v>2991</v>
      </c>
      <c r="I5685" s="715" t="s">
        <v>2991</v>
      </c>
      <c r="J5685" s="115">
        <f t="shared" si="110"/>
        <v>-10.5</v>
      </c>
      <c r="K5685" s="710"/>
      <c r="L5685" s="752"/>
      <c r="M5685" s="676"/>
    </row>
    <row r="5686" spans="2:13" x14ac:dyDescent="0.3">
      <c r="B5686" s="676"/>
      <c r="C5686" s="680"/>
      <c r="D5686" s="117" t="s">
        <v>703</v>
      </c>
      <c r="E5686" s="748"/>
      <c r="F5686" s="737">
        <v>-1</v>
      </c>
      <c r="G5686" s="619">
        <v>9.86</v>
      </c>
      <c r="H5686" s="715" t="s">
        <v>2991</v>
      </c>
      <c r="I5686" s="715" t="s">
        <v>2991</v>
      </c>
      <c r="J5686" s="115">
        <f t="shared" si="110"/>
        <v>-9.86</v>
      </c>
      <c r="K5686" s="710"/>
      <c r="L5686" s="752"/>
      <c r="M5686" s="676"/>
    </row>
    <row r="5687" spans="2:13" x14ac:dyDescent="0.25">
      <c r="B5687" s="676"/>
      <c r="C5687" s="680"/>
      <c r="D5687" s="724" t="s">
        <v>3110</v>
      </c>
      <c r="E5687" s="748"/>
      <c r="F5687" s="619"/>
      <c r="G5687" s="619"/>
      <c r="H5687" s="715"/>
      <c r="I5687" s="715"/>
      <c r="J5687" s="115">
        <f t="shared" si="110"/>
        <v>0</v>
      </c>
      <c r="K5687" s="710"/>
      <c r="L5687" s="752"/>
      <c r="M5687" s="676"/>
    </row>
    <row r="5688" spans="2:13" x14ac:dyDescent="0.25">
      <c r="B5688" s="676"/>
      <c r="C5688" s="680"/>
      <c r="D5688" s="745" t="s">
        <v>3111</v>
      </c>
      <c r="E5688" s="675"/>
      <c r="F5688" s="750">
        <v>1</v>
      </c>
      <c r="G5688" s="619">
        <v>45.26</v>
      </c>
      <c r="H5688" s="715" t="s">
        <v>2991</v>
      </c>
      <c r="I5688" s="715" t="s">
        <v>2991</v>
      </c>
      <c r="J5688" s="115">
        <f t="shared" si="110"/>
        <v>45.26</v>
      </c>
      <c r="K5688" s="710"/>
      <c r="L5688" s="752"/>
      <c r="M5688" s="676"/>
    </row>
    <row r="5689" spans="2:13" x14ac:dyDescent="0.3">
      <c r="B5689" s="676"/>
      <c r="C5689" s="680"/>
      <c r="D5689" s="777" t="s">
        <v>346</v>
      </c>
      <c r="E5689" s="675"/>
      <c r="F5689" s="737">
        <v>-1</v>
      </c>
      <c r="G5689" s="619">
        <v>2.94</v>
      </c>
      <c r="H5689" s="715" t="s">
        <v>2991</v>
      </c>
      <c r="I5689" s="715" t="s">
        <v>2991</v>
      </c>
      <c r="J5689" s="115">
        <f t="shared" si="110"/>
        <v>-2.94</v>
      </c>
      <c r="K5689" s="710"/>
      <c r="L5689" s="752"/>
      <c r="M5689" s="676"/>
    </row>
    <row r="5690" spans="2:13" x14ac:dyDescent="0.25">
      <c r="B5690" s="676"/>
      <c r="C5690" s="680"/>
      <c r="D5690" s="724" t="s">
        <v>3112</v>
      </c>
      <c r="E5690" s="675"/>
      <c r="F5690" s="619"/>
      <c r="G5690" s="619"/>
      <c r="H5690" s="715"/>
      <c r="I5690" s="715"/>
      <c r="J5690" s="115">
        <f t="shared" si="110"/>
        <v>0</v>
      </c>
      <c r="K5690" s="710"/>
      <c r="L5690" s="752"/>
      <c r="M5690" s="676"/>
    </row>
    <row r="5691" spans="2:13" x14ac:dyDescent="0.25">
      <c r="B5691" s="676"/>
      <c r="C5691" s="680"/>
      <c r="D5691" s="745" t="s">
        <v>3113</v>
      </c>
      <c r="E5691" s="748"/>
      <c r="F5691" s="750">
        <v>1</v>
      </c>
      <c r="G5691" s="619">
        <v>58.51</v>
      </c>
      <c r="H5691" s="715" t="s">
        <v>2991</v>
      </c>
      <c r="I5691" s="715" t="s">
        <v>2991</v>
      </c>
      <c r="J5691" s="115">
        <f t="shared" si="110"/>
        <v>58.51</v>
      </c>
      <c r="K5691" s="710"/>
      <c r="L5691" s="752"/>
      <c r="M5691" s="676"/>
    </row>
    <row r="5692" spans="2:13" x14ac:dyDescent="0.3">
      <c r="B5692" s="676"/>
      <c r="C5692" s="680"/>
      <c r="D5692" s="777" t="s">
        <v>346</v>
      </c>
      <c r="E5692" s="675"/>
      <c r="F5692" s="737">
        <v>-1</v>
      </c>
      <c r="G5692" s="619">
        <v>1.2</v>
      </c>
      <c r="H5692" s="715" t="s">
        <v>2991</v>
      </c>
      <c r="I5692" s="715" t="s">
        <v>2991</v>
      </c>
      <c r="J5692" s="115">
        <f t="shared" si="110"/>
        <v>-1.2</v>
      </c>
      <c r="K5692" s="710"/>
      <c r="L5692" s="752"/>
      <c r="M5692" s="676"/>
    </row>
    <row r="5693" spans="2:13" x14ac:dyDescent="0.3">
      <c r="B5693" s="676"/>
      <c r="C5693" s="680"/>
      <c r="D5693" s="777" t="s">
        <v>346</v>
      </c>
      <c r="E5693" s="675"/>
      <c r="F5693" s="737">
        <v>-1</v>
      </c>
      <c r="G5693" s="619">
        <v>1.2</v>
      </c>
      <c r="H5693" s="715" t="s">
        <v>2991</v>
      </c>
      <c r="I5693" s="715" t="s">
        <v>2991</v>
      </c>
      <c r="J5693" s="115">
        <f t="shared" si="110"/>
        <v>-1.2</v>
      </c>
      <c r="K5693" s="710"/>
      <c r="L5693" s="752"/>
      <c r="M5693" s="676"/>
    </row>
    <row r="5694" spans="2:13" x14ac:dyDescent="0.25">
      <c r="B5694" s="676"/>
      <c r="C5694" s="680"/>
      <c r="D5694" s="724" t="s">
        <v>3114</v>
      </c>
      <c r="E5694" s="675"/>
      <c r="F5694" s="619"/>
      <c r="G5694" s="619"/>
      <c r="H5694" s="715"/>
      <c r="I5694" s="715"/>
      <c r="J5694" s="115"/>
      <c r="K5694" s="710"/>
      <c r="L5694" s="752"/>
      <c r="M5694" s="676"/>
    </row>
    <row r="5695" spans="2:13" x14ac:dyDescent="0.25">
      <c r="B5695" s="676"/>
      <c r="C5695" s="680"/>
      <c r="D5695" s="745" t="s">
        <v>3115</v>
      </c>
      <c r="E5695" s="675"/>
      <c r="F5695" s="750">
        <v>1</v>
      </c>
      <c r="G5695" s="619">
        <v>85.31</v>
      </c>
      <c r="H5695" s="715" t="s">
        <v>2991</v>
      </c>
      <c r="I5695" s="715" t="s">
        <v>2991</v>
      </c>
      <c r="J5695" s="115">
        <f t="shared" si="110"/>
        <v>85.31</v>
      </c>
      <c r="K5695" s="710"/>
      <c r="L5695" s="752"/>
      <c r="M5695" s="676"/>
    </row>
    <row r="5696" spans="2:13" x14ac:dyDescent="0.3">
      <c r="B5696" s="676"/>
      <c r="C5696" s="680"/>
      <c r="D5696" s="777" t="s">
        <v>346</v>
      </c>
      <c r="E5696" s="748"/>
      <c r="F5696" s="737">
        <v>-1</v>
      </c>
      <c r="G5696" s="619">
        <v>1.2</v>
      </c>
      <c r="H5696" s="715" t="s">
        <v>2991</v>
      </c>
      <c r="I5696" s="715" t="s">
        <v>2991</v>
      </c>
      <c r="J5696" s="115">
        <f t="shared" si="110"/>
        <v>-1.2</v>
      </c>
      <c r="K5696" s="710"/>
      <c r="L5696" s="752"/>
      <c r="M5696" s="676"/>
    </row>
    <row r="5697" spans="2:13" x14ac:dyDescent="0.3">
      <c r="B5697" s="676"/>
      <c r="C5697" s="680"/>
      <c r="D5697" s="117" t="s">
        <v>346</v>
      </c>
      <c r="E5697" s="748"/>
      <c r="F5697" s="737">
        <v>-1</v>
      </c>
      <c r="G5697" s="619">
        <v>0.75</v>
      </c>
      <c r="H5697" s="715" t="s">
        <v>2991</v>
      </c>
      <c r="I5697" s="715" t="s">
        <v>2991</v>
      </c>
      <c r="J5697" s="115">
        <f t="shared" si="110"/>
        <v>-0.75</v>
      </c>
      <c r="K5697" s="710"/>
      <c r="L5697" s="752"/>
      <c r="M5697" s="676"/>
    </row>
    <row r="5698" spans="2:13" x14ac:dyDescent="0.3">
      <c r="B5698" s="676"/>
      <c r="C5698" s="680"/>
      <c r="D5698" s="117" t="s">
        <v>346</v>
      </c>
      <c r="E5698" s="748"/>
      <c r="F5698" s="737">
        <v>-1</v>
      </c>
      <c r="G5698" s="619">
        <v>0.75</v>
      </c>
      <c r="H5698" s="715" t="s">
        <v>2991</v>
      </c>
      <c r="I5698" s="715" t="s">
        <v>2991</v>
      </c>
      <c r="J5698" s="115">
        <f t="shared" si="110"/>
        <v>-0.75</v>
      </c>
      <c r="K5698" s="710"/>
      <c r="L5698" s="752"/>
      <c r="M5698" s="676"/>
    </row>
    <row r="5699" spans="2:13" x14ac:dyDescent="0.3">
      <c r="B5699" s="676"/>
      <c r="C5699" s="680"/>
      <c r="D5699" s="117" t="s">
        <v>346</v>
      </c>
      <c r="E5699" s="748"/>
      <c r="F5699" s="737">
        <v>-1</v>
      </c>
      <c r="G5699" s="619">
        <v>0.75</v>
      </c>
      <c r="H5699" s="715" t="s">
        <v>2991</v>
      </c>
      <c r="I5699" s="715" t="s">
        <v>2991</v>
      </c>
      <c r="J5699" s="115">
        <f t="shared" si="110"/>
        <v>-0.75</v>
      </c>
      <c r="K5699" s="710"/>
      <c r="L5699" s="752"/>
      <c r="M5699" s="676"/>
    </row>
    <row r="5700" spans="2:13" x14ac:dyDescent="0.3">
      <c r="B5700" s="676"/>
      <c r="C5700" s="680"/>
      <c r="D5700" s="117" t="s">
        <v>346</v>
      </c>
      <c r="E5700" s="748"/>
      <c r="F5700" s="737">
        <v>-1</v>
      </c>
      <c r="G5700" s="619">
        <v>0.75</v>
      </c>
      <c r="H5700" s="715" t="s">
        <v>2991</v>
      </c>
      <c r="I5700" s="715" t="s">
        <v>2991</v>
      </c>
      <c r="J5700" s="115">
        <f t="shared" si="110"/>
        <v>-0.75</v>
      </c>
      <c r="K5700" s="710"/>
      <c r="L5700" s="752"/>
      <c r="M5700" s="676"/>
    </row>
    <row r="5701" spans="2:13" x14ac:dyDescent="0.25">
      <c r="B5701" s="676"/>
      <c r="C5701" s="680"/>
      <c r="D5701" s="724" t="s">
        <v>3116</v>
      </c>
      <c r="E5701" s="748"/>
      <c r="F5701" s="619"/>
      <c r="G5701" s="619"/>
      <c r="H5701" s="715"/>
      <c r="I5701" s="715"/>
      <c r="J5701" s="115"/>
      <c r="K5701" s="710"/>
      <c r="L5701" s="752"/>
      <c r="M5701" s="676"/>
    </row>
    <row r="5702" spans="2:13" x14ac:dyDescent="0.25">
      <c r="B5702" s="676"/>
      <c r="C5702" s="680"/>
      <c r="D5702" s="745" t="s">
        <v>3117</v>
      </c>
      <c r="E5702" s="675"/>
      <c r="F5702" s="750">
        <v>1</v>
      </c>
      <c r="G5702" s="619">
        <v>58.51</v>
      </c>
      <c r="H5702" s="715" t="s">
        <v>2991</v>
      </c>
      <c r="I5702" s="715" t="s">
        <v>2991</v>
      </c>
      <c r="J5702" s="115">
        <f t="shared" si="110"/>
        <v>58.51</v>
      </c>
      <c r="K5702" s="710"/>
      <c r="L5702" s="752"/>
      <c r="M5702" s="676"/>
    </row>
    <row r="5703" spans="2:13" x14ac:dyDescent="0.3">
      <c r="B5703" s="676"/>
      <c r="C5703" s="680"/>
      <c r="D5703" s="777" t="s">
        <v>346</v>
      </c>
      <c r="E5703" s="748"/>
      <c r="F5703" s="737">
        <v>-1</v>
      </c>
      <c r="G5703" s="619">
        <v>1.2</v>
      </c>
      <c r="H5703" s="715" t="s">
        <v>2991</v>
      </c>
      <c r="I5703" s="715" t="s">
        <v>2991</v>
      </c>
      <c r="J5703" s="115">
        <f t="shared" si="110"/>
        <v>-1.2</v>
      </c>
      <c r="K5703" s="710"/>
      <c r="L5703" s="752"/>
      <c r="M5703" s="676"/>
    </row>
    <row r="5704" spans="2:13" x14ac:dyDescent="0.3">
      <c r="B5704" s="676"/>
      <c r="C5704" s="680"/>
      <c r="D5704" s="753" t="s">
        <v>323</v>
      </c>
      <c r="E5704" s="748"/>
      <c r="F5704" s="737">
        <v>-1</v>
      </c>
      <c r="G5704" s="619">
        <v>4.68</v>
      </c>
      <c r="H5704" s="715" t="s">
        <v>2991</v>
      </c>
      <c r="I5704" s="715" t="s">
        <v>2991</v>
      </c>
      <c r="J5704" s="115">
        <f t="shared" si="110"/>
        <v>-4.68</v>
      </c>
      <c r="K5704" s="710"/>
      <c r="L5704" s="752"/>
      <c r="M5704" s="676"/>
    </row>
    <row r="5705" spans="2:13" x14ac:dyDescent="0.25">
      <c r="B5705" s="676"/>
      <c r="C5705" s="680"/>
      <c r="D5705" s="724" t="s">
        <v>3118</v>
      </c>
      <c r="E5705" s="748"/>
      <c r="F5705" s="619"/>
      <c r="G5705" s="619"/>
      <c r="H5705" s="715"/>
      <c r="I5705" s="715"/>
      <c r="J5705" s="115"/>
      <c r="K5705" s="710"/>
      <c r="L5705" s="752"/>
      <c r="M5705" s="676"/>
    </row>
    <row r="5706" spans="2:13" x14ac:dyDescent="0.25">
      <c r="B5706" s="676"/>
      <c r="C5706" s="680"/>
      <c r="D5706" s="745" t="s">
        <v>3119</v>
      </c>
      <c r="E5706" s="675"/>
      <c r="F5706" s="750">
        <v>1</v>
      </c>
      <c r="G5706" s="619">
        <v>86.11</v>
      </c>
      <c r="H5706" s="715" t="s">
        <v>2991</v>
      </c>
      <c r="I5706" s="715" t="s">
        <v>2991</v>
      </c>
      <c r="J5706" s="115">
        <f t="shared" si="110"/>
        <v>86.11</v>
      </c>
      <c r="K5706" s="710"/>
      <c r="L5706" s="752"/>
      <c r="M5706" s="676"/>
    </row>
    <row r="5707" spans="2:13" x14ac:dyDescent="0.3">
      <c r="B5707" s="676"/>
      <c r="C5707" s="680"/>
      <c r="D5707" s="777" t="s">
        <v>346</v>
      </c>
      <c r="E5707" s="748"/>
      <c r="F5707" s="737">
        <v>-1</v>
      </c>
      <c r="G5707" s="619">
        <v>0.6</v>
      </c>
      <c r="H5707" s="715" t="s">
        <v>2991</v>
      </c>
      <c r="I5707" s="715" t="s">
        <v>2991</v>
      </c>
      <c r="J5707" s="115">
        <f t="shared" si="110"/>
        <v>-0.6</v>
      </c>
      <c r="K5707" s="710"/>
      <c r="L5707" s="752"/>
      <c r="M5707" s="676"/>
    </row>
    <row r="5708" spans="2:13" x14ac:dyDescent="0.3">
      <c r="B5708" s="676"/>
      <c r="C5708" s="680"/>
      <c r="D5708" s="777" t="s">
        <v>346</v>
      </c>
      <c r="E5708" s="675"/>
      <c r="F5708" s="737">
        <v>-1</v>
      </c>
      <c r="G5708" s="619">
        <v>2.52</v>
      </c>
      <c r="H5708" s="715" t="s">
        <v>2991</v>
      </c>
      <c r="I5708" s="715" t="s">
        <v>2991</v>
      </c>
      <c r="J5708" s="115">
        <f t="shared" si="110"/>
        <v>-2.52</v>
      </c>
      <c r="K5708" s="710"/>
      <c r="L5708" s="752"/>
      <c r="M5708" s="676"/>
    </row>
    <row r="5709" spans="2:13" x14ac:dyDescent="0.3">
      <c r="B5709" s="676"/>
      <c r="C5709" s="680"/>
      <c r="D5709" s="777" t="s">
        <v>346</v>
      </c>
      <c r="E5709" s="675"/>
      <c r="F5709" s="737">
        <v>-1</v>
      </c>
      <c r="G5709" s="619">
        <v>0.45</v>
      </c>
      <c r="H5709" s="715" t="s">
        <v>2991</v>
      </c>
      <c r="I5709" s="715" t="s">
        <v>2991</v>
      </c>
      <c r="J5709" s="115">
        <f t="shared" si="110"/>
        <v>-0.45</v>
      </c>
      <c r="K5709" s="710"/>
      <c r="L5709" s="752"/>
      <c r="M5709" s="676"/>
    </row>
    <row r="5710" spans="2:13" x14ac:dyDescent="0.3">
      <c r="B5710" s="676"/>
      <c r="C5710" s="680"/>
      <c r="D5710" s="117" t="s">
        <v>346</v>
      </c>
      <c r="E5710" s="748"/>
      <c r="F5710" s="737">
        <v>-1</v>
      </c>
      <c r="G5710" s="619">
        <v>0.75</v>
      </c>
      <c r="H5710" s="715" t="s">
        <v>2991</v>
      </c>
      <c r="I5710" s="715" t="s">
        <v>2991</v>
      </c>
      <c r="J5710" s="115">
        <f t="shared" si="110"/>
        <v>-0.75</v>
      </c>
      <c r="K5710" s="710"/>
      <c r="L5710" s="752"/>
      <c r="M5710" s="676"/>
    </row>
    <row r="5711" spans="2:13" x14ac:dyDescent="0.3">
      <c r="B5711" s="676"/>
      <c r="C5711" s="680"/>
      <c r="D5711" s="777" t="s">
        <v>346</v>
      </c>
      <c r="E5711" s="748"/>
      <c r="F5711" s="737">
        <v>-1</v>
      </c>
      <c r="G5711" s="619">
        <v>1.2</v>
      </c>
      <c r="H5711" s="715" t="s">
        <v>2991</v>
      </c>
      <c r="I5711" s="715" t="s">
        <v>2991</v>
      </c>
      <c r="J5711" s="115">
        <f t="shared" si="110"/>
        <v>-1.2</v>
      </c>
      <c r="K5711" s="710"/>
      <c r="L5711" s="752"/>
      <c r="M5711" s="676"/>
    </row>
    <row r="5712" spans="2:13" x14ac:dyDescent="0.25">
      <c r="B5712" s="676"/>
      <c r="C5712" s="680"/>
      <c r="D5712" s="724" t="s">
        <v>3120</v>
      </c>
      <c r="E5712" s="675"/>
      <c r="F5712" s="619"/>
      <c r="G5712" s="619"/>
      <c r="H5712" s="715"/>
      <c r="I5712" s="715"/>
      <c r="J5712" s="115"/>
      <c r="K5712" s="710"/>
      <c r="L5712" s="752"/>
      <c r="M5712" s="676"/>
    </row>
    <row r="5713" spans="2:13" x14ac:dyDescent="0.25">
      <c r="B5713" s="676"/>
      <c r="C5713" s="680"/>
      <c r="D5713" s="745" t="s">
        <v>3121</v>
      </c>
      <c r="E5713" s="748"/>
      <c r="F5713" s="750">
        <v>1</v>
      </c>
      <c r="G5713" s="619">
        <v>47.75</v>
      </c>
      <c r="H5713" s="715" t="s">
        <v>2991</v>
      </c>
      <c r="I5713" s="715" t="s">
        <v>2991</v>
      </c>
      <c r="J5713" s="115">
        <f t="shared" si="110"/>
        <v>47.75</v>
      </c>
      <c r="K5713" s="710"/>
      <c r="L5713" s="752"/>
      <c r="M5713" s="676"/>
    </row>
    <row r="5714" spans="2:13" x14ac:dyDescent="0.3">
      <c r="B5714" s="676"/>
      <c r="C5714" s="680"/>
      <c r="D5714" s="777" t="s">
        <v>703</v>
      </c>
      <c r="E5714" s="748"/>
      <c r="F5714" s="737">
        <v>-1</v>
      </c>
      <c r="G5714" s="619">
        <v>8.58</v>
      </c>
      <c r="H5714" s="715" t="s">
        <v>2991</v>
      </c>
      <c r="I5714" s="715" t="s">
        <v>2991</v>
      </c>
      <c r="J5714" s="115">
        <f t="shared" si="110"/>
        <v>-8.58</v>
      </c>
      <c r="K5714" s="710"/>
      <c r="L5714" s="752"/>
      <c r="M5714" s="676"/>
    </row>
    <row r="5715" spans="2:13" x14ac:dyDescent="0.3">
      <c r="B5715" s="676"/>
      <c r="C5715" s="680"/>
      <c r="D5715" s="777" t="s">
        <v>346</v>
      </c>
      <c r="E5715" s="748"/>
      <c r="F5715" s="737">
        <v>-1</v>
      </c>
      <c r="G5715" s="619">
        <v>0.6</v>
      </c>
      <c r="H5715" s="715" t="s">
        <v>2991</v>
      </c>
      <c r="I5715" s="715" t="s">
        <v>2991</v>
      </c>
      <c r="J5715" s="115">
        <f t="shared" si="110"/>
        <v>-0.6</v>
      </c>
      <c r="K5715" s="710"/>
      <c r="L5715" s="752"/>
      <c r="M5715" s="676"/>
    </row>
    <row r="5716" spans="2:13" x14ac:dyDescent="0.3">
      <c r="B5716" s="676"/>
      <c r="C5716" s="680"/>
      <c r="D5716" s="724" t="s">
        <v>3122</v>
      </c>
      <c r="E5716" s="748"/>
      <c r="F5716" s="740"/>
      <c r="G5716" s="619"/>
      <c r="H5716" s="715"/>
      <c r="I5716" s="715"/>
      <c r="J5716" s="115"/>
      <c r="K5716" s="710"/>
      <c r="L5716" s="752"/>
      <c r="M5716" s="676"/>
    </row>
    <row r="5717" spans="2:13" x14ac:dyDescent="0.25">
      <c r="B5717" s="676"/>
      <c r="C5717" s="680"/>
      <c r="D5717" s="745" t="s">
        <v>3123</v>
      </c>
      <c r="E5717" s="748"/>
      <c r="F5717" s="750">
        <v>1</v>
      </c>
      <c r="G5717" s="619">
        <v>65.45</v>
      </c>
      <c r="H5717" s="715" t="s">
        <v>2991</v>
      </c>
      <c r="I5717" s="715" t="s">
        <v>2991</v>
      </c>
      <c r="J5717" s="115">
        <f t="shared" si="110"/>
        <v>65.45</v>
      </c>
      <c r="K5717" s="710"/>
      <c r="L5717" s="752"/>
      <c r="M5717" s="676"/>
    </row>
    <row r="5718" spans="2:13" x14ac:dyDescent="0.3">
      <c r="B5718" s="676"/>
      <c r="C5718" s="680"/>
      <c r="D5718" s="117" t="s">
        <v>809</v>
      </c>
      <c r="E5718" s="675"/>
      <c r="F5718" s="737">
        <v>-1</v>
      </c>
      <c r="G5718" s="619">
        <v>3.12</v>
      </c>
      <c r="H5718" s="715" t="s">
        <v>2991</v>
      </c>
      <c r="I5718" s="715" t="s">
        <v>2991</v>
      </c>
      <c r="J5718" s="115">
        <f t="shared" si="110"/>
        <v>-3.12</v>
      </c>
      <c r="K5718" s="710"/>
      <c r="L5718" s="752"/>
      <c r="M5718" s="676"/>
    </row>
    <row r="5719" spans="2:13" x14ac:dyDescent="0.3">
      <c r="B5719" s="676"/>
      <c r="C5719" s="680"/>
      <c r="D5719" s="777" t="s">
        <v>346</v>
      </c>
      <c r="E5719" s="748"/>
      <c r="F5719" s="737">
        <v>-1</v>
      </c>
      <c r="G5719" s="619">
        <v>2.1</v>
      </c>
      <c r="H5719" s="715" t="s">
        <v>2991</v>
      </c>
      <c r="I5719" s="715" t="s">
        <v>2991</v>
      </c>
      <c r="J5719" s="115">
        <f t="shared" si="110"/>
        <v>-2.1</v>
      </c>
      <c r="K5719" s="710"/>
      <c r="L5719" s="752"/>
      <c r="M5719" s="676"/>
    </row>
    <row r="5720" spans="2:13" x14ac:dyDescent="0.3">
      <c r="B5720" s="676"/>
      <c r="C5720" s="680"/>
      <c r="D5720" s="777" t="s">
        <v>346</v>
      </c>
      <c r="E5720" s="748"/>
      <c r="F5720" s="737">
        <v>-1</v>
      </c>
      <c r="G5720" s="619">
        <v>0.6</v>
      </c>
      <c r="H5720" s="715" t="s">
        <v>2991</v>
      </c>
      <c r="I5720" s="715" t="s">
        <v>2991</v>
      </c>
      <c r="J5720" s="115">
        <f t="shared" si="110"/>
        <v>-0.6</v>
      </c>
      <c r="K5720" s="710"/>
      <c r="L5720" s="752"/>
      <c r="M5720" s="676"/>
    </row>
    <row r="5721" spans="2:13" x14ac:dyDescent="0.3">
      <c r="B5721" s="676"/>
      <c r="C5721" s="680"/>
      <c r="D5721" s="777" t="s">
        <v>346</v>
      </c>
      <c r="E5721" s="748"/>
      <c r="F5721" s="737">
        <v>-1</v>
      </c>
      <c r="G5721" s="619">
        <v>0.45</v>
      </c>
      <c r="H5721" s="715" t="s">
        <v>2991</v>
      </c>
      <c r="I5721" s="715" t="s">
        <v>2991</v>
      </c>
      <c r="J5721" s="115">
        <f t="shared" si="110"/>
        <v>-0.45</v>
      </c>
      <c r="K5721" s="710"/>
      <c r="L5721" s="752"/>
      <c r="M5721" s="676"/>
    </row>
    <row r="5722" spans="2:13" x14ac:dyDescent="0.25">
      <c r="B5722" s="676"/>
      <c r="C5722" s="680"/>
      <c r="D5722" s="724" t="s">
        <v>3124</v>
      </c>
      <c r="E5722" s="748"/>
      <c r="F5722" s="750"/>
      <c r="G5722" s="619"/>
      <c r="H5722" s="715"/>
      <c r="I5722" s="679"/>
      <c r="J5722" s="115"/>
      <c r="K5722" s="710"/>
      <c r="L5722" s="752"/>
      <c r="M5722" s="676"/>
    </row>
    <row r="5723" spans="2:13" x14ac:dyDescent="0.25">
      <c r="B5723" s="676"/>
      <c r="C5723" s="680"/>
      <c r="D5723" s="745" t="s">
        <v>3125</v>
      </c>
      <c r="E5723" s="675"/>
      <c r="F5723" s="750">
        <v>1</v>
      </c>
      <c r="G5723" s="619">
        <v>66.239999999999995</v>
      </c>
      <c r="H5723" s="715" t="s">
        <v>2991</v>
      </c>
      <c r="I5723" s="715" t="s">
        <v>2991</v>
      </c>
      <c r="J5723" s="115">
        <f t="shared" si="110"/>
        <v>66.239999999999995</v>
      </c>
      <c r="K5723" s="710"/>
      <c r="L5723" s="752"/>
      <c r="M5723" s="676"/>
    </row>
    <row r="5724" spans="2:13" x14ac:dyDescent="0.3">
      <c r="B5724" s="676"/>
      <c r="C5724" s="680"/>
      <c r="D5724" s="777" t="s">
        <v>346</v>
      </c>
      <c r="E5724" s="748"/>
      <c r="F5724" s="737">
        <v>-1</v>
      </c>
      <c r="G5724" s="619">
        <v>0.6</v>
      </c>
      <c r="H5724" s="715" t="s">
        <v>2991</v>
      </c>
      <c r="I5724" s="715" t="s">
        <v>2991</v>
      </c>
      <c r="J5724" s="115">
        <f t="shared" si="110"/>
        <v>-0.6</v>
      </c>
      <c r="K5724" s="710"/>
      <c r="L5724" s="752"/>
      <c r="M5724" s="676"/>
    </row>
    <row r="5725" spans="2:13" x14ac:dyDescent="0.3">
      <c r="B5725" s="676"/>
      <c r="C5725" s="680"/>
      <c r="D5725" s="777" t="s">
        <v>346</v>
      </c>
      <c r="E5725" s="748"/>
      <c r="F5725" s="737">
        <v>-1</v>
      </c>
      <c r="G5725" s="619">
        <v>2.2400000000000002</v>
      </c>
      <c r="H5725" s="715" t="s">
        <v>2991</v>
      </c>
      <c r="I5725" s="715" t="s">
        <v>2991</v>
      </c>
      <c r="J5725" s="115">
        <f t="shared" si="110"/>
        <v>-2.2400000000000002</v>
      </c>
      <c r="K5725" s="710"/>
      <c r="L5725" s="752"/>
      <c r="M5725" s="676"/>
    </row>
    <row r="5726" spans="2:13" x14ac:dyDescent="0.3">
      <c r="B5726" s="676"/>
      <c r="C5726" s="680"/>
      <c r="D5726" s="777" t="s">
        <v>703</v>
      </c>
      <c r="E5726" s="748"/>
      <c r="F5726" s="737">
        <v>-1</v>
      </c>
      <c r="G5726" s="619">
        <v>5.07</v>
      </c>
      <c r="H5726" s="715" t="s">
        <v>2991</v>
      </c>
      <c r="I5726" s="715" t="s">
        <v>2991</v>
      </c>
      <c r="J5726" s="115">
        <f t="shared" si="110"/>
        <v>-5.07</v>
      </c>
      <c r="K5726" s="710"/>
      <c r="L5726" s="752"/>
      <c r="M5726" s="676"/>
    </row>
    <row r="5727" spans="2:13" x14ac:dyDescent="0.25">
      <c r="B5727" s="676"/>
      <c r="C5727" s="680"/>
      <c r="D5727" s="724" t="s">
        <v>3126</v>
      </c>
      <c r="E5727" s="748"/>
      <c r="F5727" s="750"/>
      <c r="G5727" s="619"/>
      <c r="H5727" s="715"/>
      <c r="I5727" s="679"/>
      <c r="J5727" s="115"/>
      <c r="K5727" s="710"/>
      <c r="L5727" s="752"/>
      <c r="M5727" s="676"/>
    </row>
    <row r="5728" spans="2:13" x14ac:dyDescent="0.25">
      <c r="B5728" s="676"/>
      <c r="C5728" s="680"/>
      <c r="D5728" s="745" t="s">
        <v>3127</v>
      </c>
      <c r="E5728" s="675"/>
      <c r="F5728" s="750">
        <v>1</v>
      </c>
      <c r="G5728" s="619">
        <v>47.75</v>
      </c>
      <c r="H5728" s="715" t="s">
        <v>2991</v>
      </c>
      <c r="I5728" s="715" t="s">
        <v>2991</v>
      </c>
      <c r="J5728" s="115">
        <f t="shared" si="110"/>
        <v>47.75</v>
      </c>
      <c r="K5728" s="710"/>
      <c r="L5728" s="752"/>
      <c r="M5728" s="676"/>
    </row>
    <row r="5729" spans="2:13" x14ac:dyDescent="0.3">
      <c r="B5729" s="676"/>
      <c r="C5729" s="680"/>
      <c r="D5729" s="777" t="s">
        <v>346</v>
      </c>
      <c r="E5729" s="748"/>
      <c r="F5729" s="737">
        <v>-1</v>
      </c>
      <c r="G5729" s="619">
        <v>0.45</v>
      </c>
      <c r="H5729" s="715" t="s">
        <v>2991</v>
      </c>
      <c r="I5729" s="715" t="s">
        <v>2991</v>
      </c>
      <c r="J5729" s="115">
        <f t="shared" si="110"/>
        <v>-0.45</v>
      </c>
      <c r="K5729" s="710"/>
      <c r="L5729" s="752"/>
      <c r="M5729" s="676"/>
    </row>
    <row r="5730" spans="2:13" x14ac:dyDescent="0.3">
      <c r="B5730" s="676"/>
      <c r="C5730" s="680"/>
      <c r="D5730" s="777" t="s">
        <v>323</v>
      </c>
      <c r="E5730" s="748"/>
      <c r="F5730" s="737">
        <v>-1</v>
      </c>
      <c r="G5730" s="619">
        <v>2.6</v>
      </c>
      <c r="H5730" s="715" t="s">
        <v>2991</v>
      </c>
      <c r="I5730" s="715" t="s">
        <v>2991</v>
      </c>
      <c r="J5730" s="115">
        <f t="shared" si="110"/>
        <v>-2.6</v>
      </c>
      <c r="K5730" s="710"/>
      <c r="L5730" s="752"/>
      <c r="M5730" s="676"/>
    </row>
    <row r="5731" spans="2:13" x14ac:dyDescent="0.3">
      <c r="B5731" s="676"/>
      <c r="C5731" s="680"/>
      <c r="D5731" s="777" t="s">
        <v>323</v>
      </c>
      <c r="E5731" s="748"/>
      <c r="F5731" s="737">
        <v>-1</v>
      </c>
      <c r="G5731" s="619">
        <v>2.6</v>
      </c>
      <c r="H5731" s="715" t="s">
        <v>2991</v>
      </c>
      <c r="I5731" s="715" t="s">
        <v>2991</v>
      </c>
      <c r="J5731" s="115">
        <f t="shared" si="110"/>
        <v>-2.6</v>
      </c>
      <c r="K5731" s="710"/>
      <c r="L5731" s="752"/>
      <c r="M5731" s="676"/>
    </row>
    <row r="5732" spans="2:13" x14ac:dyDescent="0.25">
      <c r="B5732" s="676"/>
      <c r="C5732" s="680"/>
      <c r="D5732" s="724" t="s">
        <v>3128</v>
      </c>
      <c r="E5732" s="675"/>
      <c r="F5732" s="619"/>
      <c r="G5732" s="619"/>
      <c r="H5732" s="715"/>
      <c r="I5732" s="715"/>
      <c r="J5732" s="115"/>
      <c r="K5732" s="710"/>
      <c r="L5732" s="752"/>
      <c r="M5732" s="676"/>
    </row>
    <row r="5733" spans="2:13" x14ac:dyDescent="0.25">
      <c r="B5733" s="676"/>
      <c r="C5733" s="680"/>
      <c r="D5733" s="745" t="s">
        <v>3129</v>
      </c>
      <c r="E5733" s="748"/>
      <c r="F5733" s="750">
        <v>1</v>
      </c>
      <c r="G5733" s="619">
        <v>13.65</v>
      </c>
      <c r="H5733" s="715" t="s">
        <v>2991</v>
      </c>
      <c r="I5733" s="715" t="s">
        <v>2991</v>
      </c>
      <c r="J5733" s="115">
        <f t="shared" si="110"/>
        <v>13.65</v>
      </c>
      <c r="K5733" s="710"/>
      <c r="L5733" s="752"/>
      <c r="M5733" s="676"/>
    </row>
    <row r="5734" spans="2:13" x14ac:dyDescent="0.3">
      <c r="B5734" s="676"/>
      <c r="C5734" s="680"/>
      <c r="D5734" s="777" t="s">
        <v>323</v>
      </c>
      <c r="E5734" s="748"/>
      <c r="F5734" s="737">
        <v>-1</v>
      </c>
      <c r="G5734" s="619">
        <v>2.48</v>
      </c>
      <c r="H5734" s="715" t="s">
        <v>2991</v>
      </c>
      <c r="I5734" s="715" t="s">
        <v>2991</v>
      </c>
      <c r="J5734" s="115">
        <f t="shared" si="110"/>
        <v>-2.48</v>
      </c>
      <c r="K5734" s="710"/>
      <c r="L5734" s="752"/>
      <c r="M5734" s="676"/>
    </row>
    <row r="5735" spans="2:13" x14ac:dyDescent="0.25">
      <c r="B5735" s="676"/>
      <c r="C5735" s="680"/>
      <c r="D5735" s="724" t="s">
        <v>3130</v>
      </c>
      <c r="E5735" s="675"/>
      <c r="F5735" s="619"/>
      <c r="G5735" s="619"/>
      <c r="H5735" s="715"/>
      <c r="I5735" s="715"/>
      <c r="J5735" s="115"/>
      <c r="K5735" s="710"/>
      <c r="L5735" s="752"/>
      <c r="M5735" s="676"/>
    </row>
    <row r="5736" spans="2:13" x14ac:dyDescent="0.25">
      <c r="B5736" s="676"/>
      <c r="C5736" s="680"/>
      <c r="D5736" s="745" t="s">
        <v>3131</v>
      </c>
      <c r="E5736" s="748"/>
      <c r="F5736" s="750">
        <v>1</v>
      </c>
      <c r="G5736" s="619">
        <v>8.0500000000000007</v>
      </c>
      <c r="H5736" s="715" t="s">
        <v>2991</v>
      </c>
      <c r="I5736" s="715" t="s">
        <v>2991</v>
      </c>
      <c r="J5736" s="115">
        <f t="shared" si="110"/>
        <v>8.0500000000000007</v>
      </c>
      <c r="K5736" s="710"/>
      <c r="L5736" s="752"/>
      <c r="M5736" s="676"/>
    </row>
    <row r="5737" spans="2:13" x14ac:dyDescent="0.3">
      <c r="B5737" s="676"/>
      <c r="C5737" s="680"/>
      <c r="D5737" s="777" t="s">
        <v>346</v>
      </c>
      <c r="E5737" s="748"/>
      <c r="F5737" s="737">
        <v>-1</v>
      </c>
      <c r="G5737" s="619">
        <v>1.1200000000000001</v>
      </c>
      <c r="H5737" s="715" t="s">
        <v>2991</v>
      </c>
      <c r="I5737" s="715" t="s">
        <v>2991</v>
      </c>
      <c r="J5737" s="115">
        <f t="shared" si="110"/>
        <v>-1.1200000000000001</v>
      </c>
      <c r="K5737" s="710"/>
      <c r="L5737" s="752"/>
      <c r="M5737" s="676"/>
    </row>
    <row r="5738" spans="2:13" x14ac:dyDescent="0.25">
      <c r="B5738" s="676"/>
      <c r="C5738" s="680"/>
      <c r="D5738" s="724" t="s">
        <v>3132</v>
      </c>
      <c r="E5738" s="748"/>
      <c r="F5738" s="750"/>
      <c r="G5738" s="619"/>
      <c r="H5738" s="715"/>
      <c r="I5738" s="679"/>
      <c r="J5738" s="115"/>
      <c r="K5738" s="710"/>
      <c r="L5738" s="752"/>
      <c r="M5738" s="676"/>
    </row>
    <row r="5739" spans="2:13" x14ac:dyDescent="0.25">
      <c r="B5739" s="676"/>
      <c r="C5739" s="680"/>
      <c r="D5739" s="745" t="s">
        <v>3131</v>
      </c>
      <c r="E5739" s="748"/>
      <c r="F5739" s="750">
        <v>1</v>
      </c>
      <c r="G5739" s="619">
        <v>8.93</v>
      </c>
      <c r="H5739" s="715" t="s">
        <v>2991</v>
      </c>
      <c r="I5739" s="679" t="s">
        <v>2991</v>
      </c>
      <c r="J5739" s="115">
        <f t="shared" si="110"/>
        <v>8.93</v>
      </c>
      <c r="K5739" s="710"/>
      <c r="L5739" s="752"/>
      <c r="M5739" s="676"/>
    </row>
    <row r="5740" spans="2:13" x14ac:dyDescent="0.3">
      <c r="B5740" s="676"/>
      <c r="C5740" s="680"/>
      <c r="D5740" s="777" t="s">
        <v>346</v>
      </c>
      <c r="E5740" s="748"/>
      <c r="F5740" s="737">
        <v>-1</v>
      </c>
      <c r="G5740" s="619">
        <v>0.45</v>
      </c>
      <c r="H5740" s="715" t="s">
        <v>2991</v>
      </c>
      <c r="I5740" s="715" t="s">
        <v>2991</v>
      </c>
      <c r="J5740" s="115">
        <f t="shared" si="110"/>
        <v>-0.45</v>
      </c>
      <c r="K5740" s="710"/>
      <c r="L5740" s="752"/>
      <c r="M5740" s="676"/>
    </row>
    <row r="5741" spans="2:13" x14ac:dyDescent="0.25">
      <c r="B5741" s="676"/>
      <c r="C5741" s="680"/>
      <c r="D5741" s="724" t="s">
        <v>3133</v>
      </c>
      <c r="E5741" s="675"/>
      <c r="F5741" s="750"/>
      <c r="G5741" s="619"/>
      <c r="H5741" s="715"/>
      <c r="I5741" s="679"/>
      <c r="J5741" s="115"/>
      <c r="K5741" s="710"/>
      <c r="L5741" s="752"/>
      <c r="M5741" s="676"/>
    </row>
    <row r="5742" spans="2:13" x14ac:dyDescent="0.25">
      <c r="B5742" s="676"/>
      <c r="C5742" s="680"/>
      <c r="D5742" s="745" t="s">
        <v>3134</v>
      </c>
      <c r="E5742" s="748"/>
      <c r="F5742" s="750">
        <v>1</v>
      </c>
      <c r="G5742" s="619">
        <v>13.65</v>
      </c>
      <c r="H5742" s="715" t="s">
        <v>2991</v>
      </c>
      <c r="I5742" s="715" t="s">
        <v>2991</v>
      </c>
      <c r="J5742" s="115">
        <f t="shared" si="110"/>
        <v>13.65</v>
      </c>
      <c r="K5742" s="710"/>
      <c r="L5742" s="752"/>
      <c r="M5742" s="676"/>
    </row>
    <row r="5743" spans="2:13" x14ac:dyDescent="0.3">
      <c r="B5743" s="676"/>
      <c r="C5743" s="680"/>
      <c r="D5743" s="777" t="s">
        <v>346</v>
      </c>
      <c r="E5743" s="748"/>
      <c r="F5743" s="737">
        <v>-1</v>
      </c>
      <c r="G5743" s="619">
        <v>2.2400000000000002</v>
      </c>
      <c r="H5743" s="715" t="s">
        <v>2991</v>
      </c>
      <c r="I5743" s="715" t="s">
        <v>2991</v>
      </c>
      <c r="J5743" s="115">
        <f t="shared" si="110"/>
        <v>-2.2400000000000002</v>
      </c>
      <c r="K5743" s="710"/>
      <c r="L5743" s="752"/>
      <c r="M5743" s="676"/>
    </row>
    <row r="5744" spans="2:13" x14ac:dyDescent="0.25">
      <c r="B5744" s="676"/>
      <c r="C5744" s="680"/>
      <c r="D5744" s="724" t="s">
        <v>3135</v>
      </c>
      <c r="E5744" s="748"/>
      <c r="F5744" s="750"/>
      <c r="G5744" s="619"/>
      <c r="H5744" s="715"/>
      <c r="I5744" s="679"/>
      <c r="J5744" s="115"/>
      <c r="K5744" s="710"/>
      <c r="L5744" s="752"/>
      <c r="M5744" s="676"/>
    </row>
    <row r="5745" spans="2:13" x14ac:dyDescent="0.25">
      <c r="B5745" s="676"/>
      <c r="C5745" s="680"/>
      <c r="D5745" s="745" t="s">
        <v>3136</v>
      </c>
      <c r="E5745" s="675"/>
      <c r="F5745" s="750">
        <v>1</v>
      </c>
      <c r="G5745" s="619">
        <v>12.94</v>
      </c>
      <c r="H5745" s="715" t="s">
        <v>2991</v>
      </c>
      <c r="I5745" s="679" t="s">
        <v>2991</v>
      </c>
      <c r="J5745" s="115">
        <f t="shared" si="110"/>
        <v>12.94</v>
      </c>
      <c r="K5745" s="710"/>
      <c r="L5745" s="752"/>
      <c r="M5745" s="676"/>
    </row>
    <row r="5746" spans="2:13" x14ac:dyDescent="0.3">
      <c r="B5746" s="676"/>
      <c r="C5746" s="680"/>
      <c r="D5746" s="777" t="s">
        <v>323</v>
      </c>
      <c r="E5746" s="748"/>
      <c r="F5746" s="737">
        <v>-1</v>
      </c>
      <c r="G5746" s="619">
        <v>2.48</v>
      </c>
      <c r="H5746" s="715" t="s">
        <v>2991</v>
      </c>
      <c r="I5746" s="715" t="s">
        <v>2991</v>
      </c>
      <c r="J5746" s="115">
        <f t="shared" si="110"/>
        <v>-2.48</v>
      </c>
      <c r="K5746" s="710"/>
      <c r="L5746" s="752"/>
      <c r="M5746" s="676"/>
    </row>
    <row r="5747" spans="2:13" x14ac:dyDescent="0.25">
      <c r="B5747" s="676"/>
      <c r="C5747" s="680"/>
      <c r="D5747" s="745" t="s">
        <v>3137</v>
      </c>
      <c r="E5747" s="748"/>
      <c r="F5747" s="750">
        <v>1</v>
      </c>
      <c r="G5747" s="619">
        <v>12.94</v>
      </c>
      <c r="H5747" s="715" t="s">
        <v>2991</v>
      </c>
      <c r="I5747" s="715" t="s">
        <v>2991</v>
      </c>
      <c r="J5747" s="115">
        <f t="shared" si="110"/>
        <v>12.94</v>
      </c>
      <c r="K5747" s="710"/>
      <c r="L5747" s="752"/>
      <c r="M5747" s="676"/>
    </row>
    <row r="5748" spans="2:13" x14ac:dyDescent="0.3">
      <c r="B5748" s="676"/>
      <c r="C5748" s="680"/>
      <c r="D5748" s="777" t="s">
        <v>323</v>
      </c>
      <c r="E5748" s="748"/>
      <c r="F5748" s="737">
        <v>-1</v>
      </c>
      <c r="G5748" s="619">
        <v>2.48</v>
      </c>
      <c r="H5748" s="715" t="s">
        <v>2991</v>
      </c>
      <c r="I5748" s="715" t="s">
        <v>2991</v>
      </c>
      <c r="J5748" s="115">
        <f t="shared" ref="J5748:J5786" si="111">PRODUCT(F5748:I5748)</f>
        <v>-2.48</v>
      </c>
      <c r="K5748" s="710"/>
      <c r="L5748" s="752"/>
      <c r="M5748" s="676"/>
    </row>
    <row r="5749" spans="2:13" x14ac:dyDescent="0.3">
      <c r="B5749" s="676"/>
      <c r="C5749" s="680"/>
      <c r="D5749" s="753" t="s">
        <v>809</v>
      </c>
      <c r="E5749" s="748"/>
      <c r="F5749" s="737">
        <v>-1</v>
      </c>
      <c r="G5749" s="619">
        <v>0.64</v>
      </c>
      <c r="H5749" s="715" t="s">
        <v>2991</v>
      </c>
      <c r="I5749" s="715" t="s">
        <v>2991</v>
      </c>
      <c r="J5749" s="115">
        <f t="shared" si="111"/>
        <v>-0.64</v>
      </c>
      <c r="K5749" s="710"/>
      <c r="L5749" s="752"/>
      <c r="M5749" s="676"/>
    </row>
    <row r="5750" spans="2:13" x14ac:dyDescent="0.25">
      <c r="B5750" s="676"/>
      <c r="C5750" s="680"/>
      <c r="D5750" s="724" t="s">
        <v>3138</v>
      </c>
      <c r="E5750" s="748"/>
      <c r="F5750" s="619"/>
      <c r="G5750" s="619"/>
      <c r="H5750" s="715"/>
      <c r="I5750" s="715"/>
      <c r="J5750" s="115"/>
      <c r="K5750" s="710"/>
      <c r="L5750" s="752"/>
      <c r="M5750" s="676"/>
    </row>
    <row r="5751" spans="2:13" x14ac:dyDescent="0.25">
      <c r="B5751" s="676"/>
      <c r="C5751" s="680"/>
      <c r="D5751" s="745" t="s">
        <v>3139</v>
      </c>
      <c r="E5751" s="675"/>
      <c r="F5751" s="750">
        <v>1</v>
      </c>
      <c r="G5751" s="619">
        <v>9.66</v>
      </c>
      <c r="H5751" s="715" t="s">
        <v>2991</v>
      </c>
      <c r="I5751" s="679" t="s">
        <v>2991</v>
      </c>
      <c r="J5751" s="115">
        <f t="shared" si="111"/>
        <v>9.66</v>
      </c>
      <c r="K5751" s="710"/>
      <c r="L5751" s="752"/>
      <c r="M5751" s="676"/>
    </row>
    <row r="5752" spans="2:13" x14ac:dyDescent="0.3">
      <c r="B5752" s="676"/>
      <c r="C5752" s="680"/>
      <c r="D5752" s="777" t="s">
        <v>323</v>
      </c>
      <c r="E5752" s="748"/>
      <c r="F5752" s="737">
        <v>-1</v>
      </c>
      <c r="G5752" s="619">
        <v>2.48</v>
      </c>
      <c r="H5752" s="715" t="s">
        <v>2991</v>
      </c>
      <c r="I5752" s="715" t="s">
        <v>2991</v>
      </c>
      <c r="J5752" s="115">
        <f t="shared" si="111"/>
        <v>-2.48</v>
      </c>
      <c r="K5752" s="710"/>
      <c r="L5752" s="752"/>
      <c r="M5752" s="676"/>
    </row>
    <row r="5753" spans="2:13" x14ac:dyDescent="0.25">
      <c r="B5753" s="676"/>
      <c r="C5753" s="680"/>
      <c r="D5753" s="745" t="s">
        <v>3140</v>
      </c>
      <c r="E5753" s="748"/>
      <c r="F5753" s="750">
        <v>1</v>
      </c>
      <c r="G5753" s="619">
        <v>12.94</v>
      </c>
      <c r="H5753" s="715" t="s">
        <v>2991</v>
      </c>
      <c r="I5753" s="715" t="s">
        <v>2991</v>
      </c>
      <c r="J5753" s="115">
        <f t="shared" si="111"/>
        <v>12.94</v>
      </c>
      <c r="K5753" s="710"/>
      <c r="L5753" s="752"/>
      <c r="M5753" s="676"/>
    </row>
    <row r="5754" spans="2:13" x14ac:dyDescent="0.3">
      <c r="B5754" s="676"/>
      <c r="C5754" s="680"/>
      <c r="D5754" s="777" t="s">
        <v>346</v>
      </c>
      <c r="E5754" s="748"/>
      <c r="F5754" s="737">
        <v>-1</v>
      </c>
      <c r="G5754" s="619">
        <v>1.92</v>
      </c>
      <c r="H5754" s="715" t="s">
        <v>2991</v>
      </c>
      <c r="I5754" s="715" t="s">
        <v>2991</v>
      </c>
      <c r="J5754" s="115">
        <f t="shared" si="111"/>
        <v>-1.92</v>
      </c>
      <c r="K5754" s="710"/>
      <c r="L5754" s="752"/>
      <c r="M5754" s="676"/>
    </row>
    <row r="5755" spans="2:13" x14ac:dyDescent="0.25">
      <c r="B5755" s="676"/>
      <c r="C5755" s="680"/>
      <c r="D5755" s="724" t="s">
        <v>3141</v>
      </c>
      <c r="E5755" s="675"/>
      <c r="F5755" s="619"/>
      <c r="G5755" s="619"/>
      <c r="H5755" s="715"/>
      <c r="I5755" s="715"/>
      <c r="J5755" s="115"/>
      <c r="K5755" s="710"/>
      <c r="L5755" s="752"/>
      <c r="M5755" s="676"/>
    </row>
    <row r="5756" spans="2:13" x14ac:dyDescent="0.25">
      <c r="B5756" s="676"/>
      <c r="C5756" s="680"/>
      <c r="D5756" s="745" t="s">
        <v>3142</v>
      </c>
      <c r="E5756" s="748"/>
      <c r="F5756" s="750">
        <v>1</v>
      </c>
      <c r="G5756" s="619">
        <v>12.94</v>
      </c>
      <c r="H5756" s="715" t="s">
        <v>2991</v>
      </c>
      <c r="I5756" s="715" t="s">
        <v>2991</v>
      </c>
      <c r="J5756" s="115">
        <f t="shared" si="111"/>
        <v>12.94</v>
      </c>
      <c r="K5756" s="710"/>
      <c r="L5756" s="752"/>
      <c r="M5756" s="676"/>
    </row>
    <row r="5757" spans="2:13" x14ac:dyDescent="0.25">
      <c r="B5757" s="676"/>
      <c r="C5757" s="680"/>
      <c r="D5757" s="745" t="s">
        <v>3143</v>
      </c>
      <c r="E5757" s="748"/>
      <c r="F5757" s="750">
        <v>1</v>
      </c>
      <c r="G5757" s="619">
        <v>10.23</v>
      </c>
      <c r="H5757" s="715" t="s">
        <v>2991</v>
      </c>
      <c r="I5757" s="715" t="s">
        <v>2991</v>
      </c>
      <c r="J5757" s="115">
        <f t="shared" si="111"/>
        <v>10.23</v>
      </c>
      <c r="K5757" s="710"/>
      <c r="L5757" s="752"/>
      <c r="M5757" s="676"/>
    </row>
    <row r="5758" spans="2:13" x14ac:dyDescent="0.3">
      <c r="B5758" s="676"/>
      <c r="C5758" s="680"/>
      <c r="D5758" s="777" t="s">
        <v>346</v>
      </c>
      <c r="E5758" s="748"/>
      <c r="F5758" s="737">
        <v>-1</v>
      </c>
      <c r="G5758" s="619">
        <v>0.45</v>
      </c>
      <c r="H5758" s="715" t="s">
        <v>2991</v>
      </c>
      <c r="I5758" s="715" t="s">
        <v>2991</v>
      </c>
      <c r="J5758" s="115">
        <f t="shared" si="111"/>
        <v>-0.45</v>
      </c>
      <c r="K5758" s="710"/>
      <c r="L5758" s="752"/>
      <c r="M5758" s="676"/>
    </row>
    <row r="5759" spans="2:13" x14ac:dyDescent="0.25">
      <c r="B5759" s="676"/>
      <c r="C5759" s="680"/>
      <c r="D5759" s="724" t="s">
        <v>3144</v>
      </c>
      <c r="E5759" s="748"/>
      <c r="F5759" s="619"/>
      <c r="G5759" s="619"/>
      <c r="H5759" s="715"/>
      <c r="I5759" s="715"/>
      <c r="J5759" s="115"/>
      <c r="K5759" s="710"/>
      <c r="L5759" s="752"/>
      <c r="M5759" s="676"/>
    </row>
    <row r="5760" spans="2:13" x14ac:dyDescent="0.25">
      <c r="B5760" s="676"/>
      <c r="C5760" s="680"/>
      <c r="D5760" s="745" t="s">
        <v>3145</v>
      </c>
      <c r="E5760" s="748"/>
      <c r="F5760" s="750">
        <v>1</v>
      </c>
      <c r="G5760" s="619">
        <v>12.2</v>
      </c>
      <c r="H5760" s="715" t="s">
        <v>2991</v>
      </c>
      <c r="I5760" s="715" t="s">
        <v>2991</v>
      </c>
      <c r="J5760" s="115">
        <f t="shared" si="111"/>
        <v>12.2</v>
      </c>
      <c r="K5760" s="710"/>
      <c r="L5760" s="752"/>
      <c r="M5760" s="676"/>
    </row>
    <row r="5761" spans="2:13" x14ac:dyDescent="0.25">
      <c r="B5761" s="676"/>
      <c r="C5761" s="680"/>
      <c r="D5761" s="745" t="s">
        <v>3146</v>
      </c>
      <c r="E5761" s="748"/>
      <c r="F5761" s="750">
        <v>1</v>
      </c>
      <c r="G5761" s="619">
        <v>8.6300000000000008</v>
      </c>
      <c r="H5761" s="715" t="s">
        <v>2991</v>
      </c>
      <c r="I5761" s="715" t="s">
        <v>2991</v>
      </c>
      <c r="J5761" s="115">
        <f t="shared" si="111"/>
        <v>8.6300000000000008</v>
      </c>
      <c r="K5761" s="710"/>
      <c r="L5761" s="752"/>
      <c r="M5761" s="676"/>
    </row>
    <row r="5762" spans="2:13" x14ac:dyDescent="0.25">
      <c r="B5762" s="676"/>
      <c r="C5762" s="680"/>
      <c r="D5762" s="724" t="s">
        <v>3147</v>
      </c>
      <c r="E5762" s="710"/>
      <c r="F5762" s="778"/>
      <c r="G5762" s="710"/>
      <c r="H5762" s="620"/>
      <c r="I5762" s="620"/>
      <c r="J5762" s="115"/>
      <c r="K5762" s="710"/>
      <c r="L5762" s="752"/>
      <c r="M5762" s="676"/>
    </row>
    <row r="5763" spans="2:13" x14ac:dyDescent="0.25">
      <c r="B5763" s="676"/>
      <c r="C5763" s="680"/>
      <c r="D5763" s="745" t="s">
        <v>3148</v>
      </c>
      <c r="E5763" s="748"/>
      <c r="F5763" s="750">
        <v>1</v>
      </c>
      <c r="G5763" s="619">
        <v>13.69</v>
      </c>
      <c r="H5763" s="715" t="s">
        <v>2991</v>
      </c>
      <c r="I5763" s="715" t="s">
        <v>2991</v>
      </c>
      <c r="J5763" s="115">
        <f t="shared" si="111"/>
        <v>13.69</v>
      </c>
      <c r="K5763" s="710"/>
      <c r="L5763" s="752"/>
      <c r="M5763" s="676"/>
    </row>
    <row r="5764" spans="2:13" x14ac:dyDescent="0.3">
      <c r="B5764" s="676"/>
      <c r="C5764" s="680"/>
      <c r="D5764" s="117" t="s">
        <v>809</v>
      </c>
      <c r="E5764" s="748"/>
      <c r="F5764" s="737">
        <v>-1</v>
      </c>
      <c r="G5764" s="619">
        <v>0.64</v>
      </c>
      <c r="H5764" s="715" t="s">
        <v>2991</v>
      </c>
      <c r="I5764" s="715" t="s">
        <v>2991</v>
      </c>
      <c r="J5764" s="115">
        <f t="shared" si="111"/>
        <v>-0.64</v>
      </c>
      <c r="K5764" s="710"/>
      <c r="L5764" s="752"/>
      <c r="M5764" s="676"/>
    </row>
    <row r="5765" spans="2:13" x14ac:dyDescent="0.3">
      <c r="B5765" s="676"/>
      <c r="C5765" s="680"/>
      <c r="D5765" s="777" t="s">
        <v>323</v>
      </c>
      <c r="E5765" s="748"/>
      <c r="F5765" s="737">
        <v>-1</v>
      </c>
      <c r="G5765" s="619">
        <v>2.48</v>
      </c>
      <c r="H5765" s="715" t="s">
        <v>2991</v>
      </c>
      <c r="I5765" s="715" t="s">
        <v>2991</v>
      </c>
      <c r="J5765" s="115">
        <f t="shared" si="111"/>
        <v>-2.48</v>
      </c>
      <c r="K5765" s="710"/>
      <c r="L5765" s="752"/>
      <c r="M5765" s="676"/>
    </row>
    <row r="5766" spans="2:13" x14ac:dyDescent="0.25">
      <c r="B5766" s="676"/>
      <c r="C5766" s="680"/>
      <c r="D5766" s="724" t="s">
        <v>3149</v>
      </c>
      <c r="E5766" s="748"/>
      <c r="F5766" s="619"/>
      <c r="G5766" s="619"/>
      <c r="H5766" s="715"/>
      <c r="I5766" s="715"/>
      <c r="J5766" s="115"/>
      <c r="K5766" s="710"/>
      <c r="L5766" s="752"/>
      <c r="M5766" s="676"/>
    </row>
    <row r="5767" spans="2:13" x14ac:dyDescent="0.25">
      <c r="B5767" s="676"/>
      <c r="C5767" s="680"/>
      <c r="D5767" s="745" t="s">
        <v>3150</v>
      </c>
      <c r="E5767" s="748"/>
      <c r="F5767" s="750">
        <v>1</v>
      </c>
      <c r="G5767" s="619">
        <v>13.69</v>
      </c>
      <c r="H5767" s="715" t="s">
        <v>2991</v>
      </c>
      <c r="I5767" s="715" t="s">
        <v>2991</v>
      </c>
      <c r="J5767" s="115">
        <f t="shared" si="111"/>
        <v>13.69</v>
      </c>
      <c r="K5767" s="710"/>
      <c r="L5767" s="752"/>
      <c r="M5767" s="676"/>
    </row>
    <row r="5768" spans="2:13" x14ac:dyDescent="0.3">
      <c r="B5768" s="676"/>
      <c r="C5768" s="680"/>
      <c r="D5768" s="777" t="s">
        <v>346</v>
      </c>
      <c r="E5768" s="748"/>
      <c r="F5768" s="737">
        <v>-1</v>
      </c>
      <c r="G5768" s="619">
        <v>1.68</v>
      </c>
      <c r="H5768" s="715" t="s">
        <v>2991</v>
      </c>
      <c r="I5768" s="715" t="s">
        <v>2991</v>
      </c>
      <c r="J5768" s="115">
        <f t="shared" si="111"/>
        <v>-1.68</v>
      </c>
      <c r="K5768" s="710"/>
      <c r="L5768" s="752"/>
      <c r="M5768" s="676"/>
    </row>
    <row r="5769" spans="2:13" x14ac:dyDescent="0.25">
      <c r="B5769" s="676"/>
      <c r="C5769" s="680"/>
      <c r="D5769" s="724" t="s">
        <v>3151</v>
      </c>
      <c r="E5769" s="748"/>
      <c r="F5769" s="619"/>
      <c r="G5769" s="619"/>
      <c r="H5769" s="715"/>
      <c r="I5769" s="715"/>
      <c r="J5769" s="115"/>
      <c r="K5769" s="710"/>
      <c r="L5769" s="752"/>
      <c r="M5769" s="676"/>
    </row>
    <row r="5770" spans="2:13" x14ac:dyDescent="0.25">
      <c r="B5770" s="676"/>
      <c r="C5770" s="680"/>
      <c r="D5770" s="745" t="s">
        <v>3152</v>
      </c>
      <c r="E5770" s="748"/>
      <c r="F5770" s="750">
        <v>1</v>
      </c>
      <c r="G5770" s="619">
        <v>8.4</v>
      </c>
      <c r="H5770" s="715" t="s">
        <v>2991</v>
      </c>
      <c r="I5770" s="715" t="s">
        <v>2991</v>
      </c>
      <c r="J5770" s="115">
        <f t="shared" si="111"/>
        <v>8.4</v>
      </c>
      <c r="K5770" s="710"/>
      <c r="L5770" s="752"/>
      <c r="M5770" s="676"/>
    </row>
    <row r="5771" spans="2:13" x14ac:dyDescent="0.3">
      <c r="B5771" s="676"/>
      <c r="C5771" s="680"/>
      <c r="D5771" s="777" t="s">
        <v>346</v>
      </c>
      <c r="E5771" s="748"/>
      <c r="F5771" s="737">
        <v>-1</v>
      </c>
      <c r="G5771" s="619">
        <v>0.45</v>
      </c>
      <c r="H5771" s="715" t="s">
        <v>2991</v>
      </c>
      <c r="I5771" s="715" t="s">
        <v>2991</v>
      </c>
      <c r="J5771" s="115">
        <f t="shared" si="111"/>
        <v>-0.45</v>
      </c>
      <c r="K5771" s="710"/>
      <c r="L5771" s="752"/>
      <c r="M5771" s="676"/>
    </row>
    <row r="5772" spans="2:13" x14ac:dyDescent="0.25">
      <c r="B5772" s="676"/>
      <c r="C5772" s="680"/>
      <c r="D5772" s="724" t="s">
        <v>3153</v>
      </c>
      <c r="E5772" s="748"/>
      <c r="F5772" s="619"/>
      <c r="G5772" s="619"/>
      <c r="H5772" s="715"/>
      <c r="I5772" s="715"/>
      <c r="J5772" s="115"/>
      <c r="K5772" s="710"/>
      <c r="L5772" s="752"/>
      <c r="M5772" s="676"/>
    </row>
    <row r="5773" spans="2:13" x14ac:dyDescent="0.25">
      <c r="B5773" s="676"/>
      <c r="C5773" s="680"/>
      <c r="D5773" s="745" t="s">
        <v>3154</v>
      </c>
      <c r="E5773" s="748"/>
      <c r="F5773" s="750">
        <v>1</v>
      </c>
      <c r="G5773" s="619">
        <v>8.4</v>
      </c>
      <c r="H5773" s="715" t="s">
        <v>2991</v>
      </c>
      <c r="I5773" s="715" t="s">
        <v>2991</v>
      </c>
      <c r="J5773" s="115">
        <f t="shared" si="111"/>
        <v>8.4</v>
      </c>
      <c r="K5773" s="710"/>
      <c r="L5773" s="752"/>
      <c r="M5773" s="676"/>
    </row>
    <row r="5774" spans="2:13" x14ac:dyDescent="0.3">
      <c r="B5774" s="676"/>
      <c r="C5774" s="680"/>
      <c r="D5774" s="777" t="s">
        <v>346</v>
      </c>
      <c r="E5774" s="748"/>
      <c r="F5774" s="737">
        <v>-1</v>
      </c>
      <c r="G5774" s="619">
        <v>2.2400000000000002</v>
      </c>
      <c r="H5774" s="715" t="s">
        <v>2991</v>
      </c>
      <c r="I5774" s="715" t="s">
        <v>2991</v>
      </c>
      <c r="J5774" s="115">
        <f t="shared" si="111"/>
        <v>-2.2400000000000002</v>
      </c>
      <c r="K5774" s="710"/>
      <c r="L5774" s="752"/>
      <c r="M5774" s="676"/>
    </row>
    <row r="5775" spans="2:13" x14ac:dyDescent="0.25">
      <c r="B5775" s="676"/>
      <c r="C5775" s="680"/>
      <c r="D5775" s="724" t="s">
        <v>3155</v>
      </c>
      <c r="E5775" s="675"/>
      <c r="F5775" s="619"/>
      <c r="G5775" s="619"/>
      <c r="H5775" s="715"/>
      <c r="I5775" s="715"/>
      <c r="J5775" s="115"/>
      <c r="K5775" s="710"/>
      <c r="L5775" s="752"/>
      <c r="M5775" s="676"/>
    </row>
    <row r="5776" spans="2:13" x14ac:dyDescent="0.25">
      <c r="B5776" s="676"/>
      <c r="C5776" s="680"/>
      <c r="D5776" s="745" t="s">
        <v>3156</v>
      </c>
      <c r="E5776" s="748"/>
      <c r="F5776" s="750">
        <v>1</v>
      </c>
      <c r="G5776" s="619">
        <v>13.13</v>
      </c>
      <c r="H5776" s="715" t="s">
        <v>2991</v>
      </c>
      <c r="I5776" s="715" t="s">
        <v>2991</v>
      </c>
      <c r="J5776" s="115">
        <f t="shared" si="111"/>
        <v>13.13</v>
      </c>
      <c r="K5776" s="710"/>
      <c r="L5776" s="752"/>
      <c r="M5776" s="676"/>
    </row>
    <row r="5777" spans="2:13" x14ac:dyDescent="0.3">
      <c r="B5777" s="676"/>
      <c r="C5777" s="680"/>
      <c r="D5777" s="777" t="s">
        <v>346</v>
      </c>
      <c r="E5777" s="748"/>
      <c r="F5777" s="737">
        <v>-1</v>
      </c>
      <c r="G5777" s="619">
        <v>1.1200000000000001</v>
      </c>
      <c r="H5777" s="715" t="s">
        <v>2991</v>
      </c>
      <c r="I5777" s="715" t="s">
        <v>2991</v>
      </c>
      <c r="J5777" s="115">
        <f t="shared" si="111"/>
        <v>-1.1200000000000001</v>
      </c>
      <c r="K5777" s="710"/>
      <c r="L5777" s="752"/>
      <c r="M5777" s="676"/>
    </row>
    <row r="5778" spans="2:13" x14ac:dyDescent="0.3">
      <c r="B5778" s="676"/>
      <c r="C5778" s="680"/>
      <c r="D5778" s="777" t="s">
        <v>323</v>
      </c>
      <c r="E5778" s="748"/>
      <c r="F5778" s="737">
        <v>-1</v>
      </c>
      <c r="G5778" s="619">
        <v>2.34</v>
      </c>
      <c r="H5778" s="715" t="s">
        <v>2991</v>
      </c>
      <c r="I5778" s="715" t="s">
        <v>2991</v>
      </c>
      <c r="J5778" s="115">
        <f t="shared" si="111"/>
        <v>-2.34</v>
      </c>
      <c r="K5778" s="710"/>
      <c r="L5778" s="752"/>
      <c r="M5778" s="676"/>
    </row>
    <row r="5779" spans="2:13" x14ac:dyDescent="0.3">
      <c r="B5779" s="676"/>
      <c r="C5779" s="680"/>
      <c r="D5779" s="724" t="s">
        <v>3157</v>
      </c>
      <c r="E5779" s="748"/>
      <c r="F5779" s="740"/>
      <c r="G5779" s="619"/>
      <c r="H5779" s="715"/>
      <c r="I5779" s="715"/>
      <c r="J5779" s="115"/>
      <c r="K5779" s="710"/>
      <c r="L5779" s="752"/>
      <c r="M5779" s="676"/>
    </row>
    <row r="5780" spans="2:13" x14ac:dyDescent="0.25">
      <c r="B5780" s="676"/>
      <c r="C5780" s="680"/>
      <c r="D5780" s="745" t="s">
        <v>3158</v>
      </c>
      <c r="E5780" s="748"/>
      <c r="F5780" s="750">
        <v>1</v>
      </c>
      <c r="G5780" s="619">
        <v>8.0500000000000007</v>
      </c>
      <c r="H5780" s="715" t="s">
        <v>2991</v>
      </c>
      <c r="I5780" s="715" t="s">
        <v>2991</v>
      </c>
      <c r="J5780" s="115">
        <f t="shared" si="111"/>
        <v>8.0500000000000007</v>
      </c>
      <c r="K5780" s="710"/>
      <c r="L5780" s="752"/>
      <c r="M5780" s="676"/>
    </row>
    <row r="5781" spans="2:13" x14ac:dyDescent="0.3">
      <c r="B5781" s="676"/>
      <c r="C5781" s="680"/>
      <c r="D5781" s="777" t="s">
        <v>346</v>
      </c>
      <c r="E5781" s="748"/>
      <c r="F5781" s="737">
        <v>-1</v>
      </c>
      <c r="G5781" s="619">
        <v>0.45</v>
      </c>
      <c r="H5781" s="715" t="s">
        <v>2991</v>
      </c>
      <c r="I5781" s="715" t="s">
        <v>2991</v>
      </c>
      <c r="J5781" s="115">
        <f t="shared" si="111"/>
        <v>-0.45</v>
      </c>
      <c r="K5781" s="710"/>
      <c r="L5781" s="752"/>
      <c r="M5781" s="676"/>
    </row>
    <row r="5782" spans="2:13" x14ac:dyDescent="0.25">
      <c r="B5782" s="676"/>
      <c r="C5782" s="680"/>
      <c r="D5782" s="724" t="s">
        <v>3159</v>
      </c>
      <c r="E5782" s="748"/>
      <c r="F5782" s="619"/>
      <c r="G5782" s="619"/>
      <c r="H5782" s="715"/>
      <c r="I5782" s="715"/>
      <c r="J5782" s="115"/>
      <c r="K5782" s="710"/>
      <c r="L5782" s="752"/>
      <c r="M5782" s="676"/>
    </row>
    <row r="5783" spans="2:13" x14ac:dyDescent="0.25">
      <c r="B5783" s="676"/>
      <c r="C5783" s="680"/>
      <c r="D5783" s="745" t="s">
        <v>3160</v>
      </c>
      <c r="E5783" s="748"/>
      <c r="F5783" s="750">
        <v>1</v>
      </c>
      <c r="G5783" s="619">
        <v>13.13</v>
      </c>
      <c r="H5783" s="715" t="s">
        <v>2991</v>
      </c>
      <c r="I5783" s="715" t="s">
        <v>2991</v>
      </c>
      <c r="J5783" s="115">
        <f t="shared" si="111"/>
        <v>13.13</v>
      </c>
      <c r="K5783" s="710"/>
      <c r="L5783" s="752"/>
      <c r="M5783" s="676"/>
    </row>
    <row r="5784" spans="2:13" x14ac:dyDescent="0.25">
      <c r="B5784" s="676"/>
      <c r="C5784" s="680"/>
      <c r="D5784" s="724" t="s">
        <v>3161</v>
      </c>
      <c r="E5784" s="748"/>
      <c r="F5784" s="619"/>
      <c r="G5784" s="619"/>
      <c r="H5784" s="715"/>
      <c r="I5784" s="715"/>
      <c r="J5784" s="115"/>
      <c r="K5784" s="710"/>
      <c r="L5784" s="752"/>
      <c r="M5784" s="676"/>
    </row>
    <row r="5785" spans="2:13" x14ac:dyDescent="0.25">
      <c r="B5785" s="676"/>
      <c r="C5785" s="680"/>
      <c r="D5785" s="745" t="s">
        <v>3162</v>
      </c>
      <c r="E5785" s="748"/>
      <c r="F5785" s="750">
        <v>1</v>
      </c>
      <c r="G5785" s="619">
        <v>8.0500000000000007</v>
      </c>
      <c r="H5785" s="715" t="s">
        <v>2991</v>
      </c>
      <c r="I5785" s="715" t="s">
        <v>2991</v>
      </c>
      <c r="J5785" s="115">
        <f t="shared" si="111"/>
        <v>8.0500000000000007</v>
      </c>
      <c r="K5785" s="710"/>
      <c r="L5785" s="752"/>
      <c r="M5785" s="676"/>
    </row>
    <row r="5786" spans="2:13" x14ac:dyDescent="0.3">
      <c r="B5786" s="676"/>
      <c r="C5786" s="680"/>
      <c r="D5786" s="777" t="s">
        <v>346</v>
      </c>
      <c r="E5786" s="748"/>
      <c r="F5786" s="737">
        <v>-1</v>
      </c>
      <c r="G5786" s="619">
        <v>2.2400000000000002</v>
      </c>
      <c r="H5786" s="715" t="s">
        <v>2991</v>
      </c>
      <c r="I5786" s="715" t="s">
        <v>2991</v>
      </c>
      <c r="J5786" s="115">
        <f t="shared" si="111"/>
        <v>-2.2400000000000002</v>
      </c>
      <c r="K5786" s="710"/>
      <c r="L5786" s="752"/>
      <c r="M5786" s="676"/>
    </row>
    <row r="5787" spans="2:13" s="84" customFormat="1" x14ac:dyDescent="0.25">
      <c r="B5787" s="1018"/>
      <c r="C5787" s="1070" t="str">
        <f>RESUMEN!C34</f>
        <v>03.02.03.02</v>
      </c>
      <c r="D5787" s="1914" t="str">
        <f>RESUMEN!D34</f>
        <v>TARRAJEADO E IMPERMEABILIZADO (CON SIKA)</v>
      </c>
      <c r="E5787" s="1914"/>
      <c r="F5787" s="1914"/>
      <c r="G5787" s="1914"/>
      <c r="H5787" s="1914"/>
      <c r="I5787" s="1914"/>
      <c r="J5787" s="1914"/>
      <c r="K5787" s="1914"/>
      <c r="L5787" s="1915"/>
      <c r="M5787" s="676"/>
    </row>
    <row r="5788" spans="2:13" s="84" customFormat="1" x14ac:dyDescent="0.25">
      <c r="B5788" s="1018"/>
      <c r="C5788" s="905" t="s">
        <v>1</v>
      </c>
      <c r="D5788" s="1033" t="s">
        <v>2</v>
      </c>
      <c r="E5788" s="906" t="s">
        <v>208</v>
      </c>
      <c r="F5788" s="906" t="s">
        <v>45</v>
      </c>
      <c r="G5788" s="907" t="s">
        <v>52</v>
      </c>
      <c r="H5788" s="907" t="s">
        <v>47</v>
      </c>
      <c r="I5788" s="907" t="s">
        <v>48</v>
      </c>
      <c r="J5788" s="908" t="s">
        <v>49</v>
      </c>
      <c r="K5788" s="909" t="s">
        <v>50</v>
      </c>
      <c r="L5788" s="910" t="s">
        <v>3</v>
      </c>
      <c r="M5788" s="676"/>
    </row>
    <row r="5789" spans="2:13" customFormat="1" x14ac:dyDescent="0.3">
      <c r="C5789" s="887"/>
      <c r="D5789" s="1712" t="s">
        <v>4515</v>
      </c>
      <c r="E5789" s="896"/>
      <c r="F5789" s="737"/>
      <c r="G5789" s="1735"/>
      <c r="H5789" s="1024"/>
      <c r="I5789" s="1025"/>
      <c r="J5789" s="1050"/>
      <c r="K5789" s="1026">
        <f>SUM(J5793:J5823)</f>
        <v>119.71770000000001</v>
      </c>
      <c r="L5789" s="1027"/>
    </row>
    <row r="5790" spans="2:13" customFormat="1" x14ac:dyDescent="0.3">
      <c r="C5790" s="887"/>
      <c r="D5790" s="745"/>
      <c r="E5790" s="896"/>
      <c r="F5790" s="737"/>
      <c r="G5790" s="1735"/>
      <c r="H5790" s="1019"/>
      <c r="I5790" s="1019"/>
      <c r="J5790" s="1050"/>
      <c r="K5790" s="1022"/>
      <c r="L5790" s="1027"/>
    </row>
    <row r="5791" spans="2:13" customFormat="1" x14ac:dyDescent="0.3">
      <c r="C5791" s="887"/>
      <c r="D5791" s="745" t="s">
        <v>4522</v>
      </c>
      <c r="E5791" s="896"/>
      <c r="F5791" s="737"/>
      <c r="G5791" s="1735"/>
      <c r="H5791" s="1024"/>
      <c r="I5791" s="1025"/>
      <c r="J5791" s="1050"/>
      <c r="K5791" s="1026"/>
      <c r="L5791" s="1027"/>
    </row>
    <row r="5792" spans="2:13" customFormat="1" x14ac:dyDescent="0.3">
      <c r="C5792" s="887"/>
      <c r="D5792" s="745" t="s">
        <v>4523</v>
      </c>
      <c r="E5792" s="896"/>
      <c r="F5792" s="737"/>
      <c r="G5792" s="1735"/>
      <c r="H5792" s="1019"/>
      <c r="I5792" s="1019"/>
      <c r="J5792" s="1050"/>
      <c r="K5792" s="1022"/>
      <c r="L5792" s="1027"/>
    </row>
    <row r="5793" spans="3:12" customFormat="1" x14ac:dyDescent="0.3">
      <c r="C5793" s="887"/>
      <c r="D5793" s="745" t="s">
        <v>4553</v>
      </c>
      <c r="E5793" s="896"/>
      <c r="F5793" s="737">
        <v>1</v>
      </c>
      <c r="G5793" s="1735">
        <v>127.99</v>
      </c>
      <c r="H5793" s="1024"/>
      <c r="I5793" s="1025">
        <v>0.3</v>
      </c>
      <c r="J5793" s="1050">
        <f>PRODUCT(F5793:I5793)</f>
        <v>38.396999999999998</v>
      </c>
      <c r="K5793" s="1026"/>
      <c r="L5793" s="1027"/>
    </row>
    <row r="5794" spans="3:12" customFormat="1" x14ac:dyDescent="0.3">
      <c r="C5794" s="887"/>
      <c r="D5794" s="745"/>
      <c r="E5794" s="896"/>
      <c r="F5794" s="737"/>
      <c r="G5794" s="1735"/>
      <c r="H5794" s="1019"/>
      <c r="I5794" s="1019"/>
      <c r="J5794" s="1050"/>
      <c r="K5794" s="1022"/>
      <c r="L5794" s="1027"/>
    </row>
    <row r="5795" spans="3:12" customFormat="1" x14ac:dyDescent="0.3">
      <c r="C5795" s="887"/>
      <c r="D5795" s="745" t="s">
        <v>4524</v>
      </c>
      <c r="E5795" s="896"/>
      <c r="F5795" s="737"/>
      <c r="G5795" s="1735"/>
      <c r="H5795" s="1024"/>
      <c r="I5795" s="1025"/>
      <c r="J5795" s="1050"/>
      <c r="K5795" s="1026"/>
      <c r="L5795" s="1027"/>
    </row>
    <row r="5796" spans="3:12" customFormat="1" x14ac:dyDescent="0.3">
      <c r="C5796" s="887"/>
      <c r="D5796" s="745" t="s">
        <v>4553</v>
      </c>
      <c r="E5796" s="896"/>
      <c r="F5796" s="737">
        <v>1</v>
      </c>
      <c r="G5796" s="1735">
        <v>93.599000000000004</v>
      </c>
      <c r="H5796" s="1019"/>
      <c r="I5796" s="1019">
        <v>0.3</v>
      </c>
      <c r="J5796" s="1050">
        <f>PRODUCT(F5796:I5796)</f>
        <v>28.079699999999999</v>
      </c>
      <c r="K5796" s="1022"/>
      <c r="L5796" s="1027"/>
    </row>
    <row r="5797" spans="3:12" customFormat="1" x14ac:dyDescent="0.3">
      <c r="C5797" s="887"/>
      <c r="D5797" s="745"/>
      <c r="E5797" s="896"/>
      <c r="F5797" s="737"/>
      <c r="G5797" s="1735"/>
      <c r="H5797" s="1024"/>
      <c r="I5797" s="1025"/>
      <c r="J5797" s="1050"/>
      <c r="K5797" s="1026"/>
      <c r="L5797" s="1027"/>
    </row>
    <row r="5798" spans="3:12" customFormat="1" x14ac:dyDescent="0.3">
      <c r="C5798" s="887"/>
      <c r="D5798" s="745" t="s">
        <v>4525</v>
      </c>
      <c r="E5798" s="896"/>
      <c r="F5798" s="737"/>
      <c r="G5798" s="1735"/>
      <c r="H5798" s="1019"/>
      <c r="I5798" s="1019"/>
      <c r="J5798" s="1050"/>
      <c r="K5798" s="1022"/>
      <c r="L5798" s="1027"/>
    </row>
    <row r="5799" spans="3:12" customFormat="1" x14ac:dyDescent="0.3">
      <c r="C5799" s="887"/>
      <c r="D5799" s="745" t="s">
        <v>4553</v>
      </c>
      <c r="E5799" s="896"/>
      <c r="F5799" s="737">
        <v>1</v>
      </c>
      <c r="G5799" s="1735">
        <v>32.700000000000003</v>
      </c>
      <c r="H5799" s="1024"/>
      <c r="I5799" s="1025">
        <v>0.3</v>
      </c>
      <c r="J5799" s="1050">
        <f>PRODUCT(F5799:I5799)</f>
        <v>9.81</v>
      </c>
      <c r="K5799" s="1026"/>
      <c r="L5799" s="1027"/>
    </row>
    <row r="5800" spans="3:12" customFormat="1" x14ac:dyDescent="0.3">
      <c r="C5800" s="887"/>
      <c r="D5800" s="745"/>
      <c r="E5800" s="896"/>
      <c r="F5800" s="737"/>
      <c r="G5800" s="1735"/>
      <c r="H5800" s="1019"/>
      <c r="I5800" s="1019"/>
      <c r="J5800" s="1050"/>
      <c r="K5800" s="1022"/>
      <c r="L5800" s="1027"/>
    </row>
    <row r="5801" spans="3:12" customFormat="1" x14ac:dyDescent="0.3">
      <c r="C5801" s="887"/>
      <c r="D5801" s="745" t="s">
        <v>4526</v>
      </c>
      <c r="E5801" s="896"/>
      <c r="F5801" s="737"/>
      <c r="G5801" s="1735"/>
      <c r="H5801" s="1024"/>
      <c r="I5801" s="1025"/>
      <c r="J5801" s="1050"/>
      <c r="K5801" s="1026"/>
      <c r="L5801" s="1027"/>
    </row>
    <row r="5802" spans="3:12" customFormat="1" x14ac:dyDescent="0.3">
      <c r="C5802" s="887"/>
      <c r="D5802" s="745" t="s">
        <v>4553</v>
      </c>
      <c r="E5802" s="896"/>
      <c r="F5802" s="737">
        <v>1</v>
      </c>
      <c r="G5802" s="1735">
        <v>13.97</v>
      </c>
      <c r="H5802" s="1019"/>
      <c r="I5802" s="1019">
        <v>0.3</v>
      </c>
      <c r="J5802" s="1050">
        <f>PRODUCT(F5802:I5802)</f>
        <v>4.1909999999999998</v>
      </c>
      <c r="K5802" s="1022"/>
      <c r="L5802" s="1027"/>
    </row>
    <row r="5803" spans="3:12" customFormat="1" x14ac:dyDescent="0.3">
      <c r="C5803" s="887"/>
      <c r="D5803" s="745"/>
      <c r="E5803" s="896"/>
      <c r="F5803" s="737"/>
      <c r="G5803" s="1735"/>
      <c r="H5803" s="1024"/>
      <c r="I5803" s="1025"/>
      <c r="J5803" s="1050"/>
      <c r="K5803" s="1026"/>
      <c r="L5803" s="1027"/>
    </row>
    <row r="5804" spans="3:12" customFormat="1" x14ac:dyDescent="0.3">
      <c r="C5804" s="887"/>
      <c r="D5804" s="745" t="s">
        <v>4527</v>
      </c>
      <c r="E5804" s="896"/>
      <c r="F5804" s="737"/>
      <c r="G5804" s="1735"/>
      <c r="H5804" s="1019"/>
      <c r="I5804" s="1019"/>
      <c r="J5804" s="1050"/>
      <c r="K5804" s="1022"/>
      <c r="L5804" s="1027"/>
    </row>
    <row r="5805" spans="3:12" customFormat="1" x14ac:dyDescent="0.3">
      <c r="C5805" s="887"/>
      <c r="D5805" s="745" t="s">
        <v>4554</v>
      </c>
      <c r="E5805" s="896"/>
      <c r="F5805" s="737">
        <v>1</v>
      </c>
      <c r="G5805" s="1735">
        <v>36.299999999999997</v>
      </c>
      <c r="H5805" s="1024"/>
      <c r="I5805" s="1025">
        <v>0.3</v>
      </c>
      <c r="J5805" s="1050">
        <f>PRODUCT(F5805:I5805)</f>
        <v>10.889999999999999</v>
      </c>
      <c r="K5805" s="1026"/>
      <c r="L5805" s="1027"/>
    </row>
    <row r="5806" spans="3:12" customFormat="1" x14ac:dyDescent="0.3">
      <c r="C5806" s="887"/>
      <c r="D5806" s="745"/>
      <c r="E5806" s="896"/>
      <c r="F5806" s="737"/>
      <c r="G5806" s="1735"/>
      <c r="H5806" s="1019"/>
      <c r="I5806" s="1019"/>
      <c r="J5806" s="1050"/>
      <c r="K5806" s="1022"/>
      <c r="L5806" s="1027"/>
    </row>
    <row r="5807" spans="3:12" customFormat="1" x14ac:dyDescent="0.3">
      <c r="C5807" s="887"/>
      <c r="D5807" s="745" t="s">
        <v>4528</v>
      </c>
      <c r="E5807" s="896"/>
      <c r="F5807" s="737"/>
      <c r="G5807" s="1735"/>
      <c r="H5807" s="1024"/>
      <c r="I5807" s="1025"/>
      <c r="J5807" s="1050"/>
      <c r="K5807" s="1026"/>
      <c r="L5807" s="1027"/>
    </row>
    <row r="5808" spans="3:12" customFormat="1" x14ac:dyDescent="0.3">
      <c r="C5808" s="887"/>
      <c r="D5808" s="745" t="s">
        <v>4553</v>
      </c>
      <c r="E5808" s="896"/>
      <c r="F5808" s="737">
        <v>1</v>
      </c>
      <c r="G5808" s="1735">
        <v>37.370000000000005</v>
      </c>
      <c r="H5808" s="1019"/>
      <c r="I5808" s="1019">
        <v>0.3</v>
      </c>
      <c r="J5808" s="1050">
        <f>PRODUCT(F5808:I5808)</f>
        <v>11.211</v>
      </c>
      <c r="K5808" s="1022"/>
      <c r="L5808" s="1027"/>
    </row>
    <row r="5809" spans="3:12" customFormat="1" x14ac:dyDescent="0.3">
      <c r="C5809" s="887"/>
      <c r="D5809" s="745"/>
      <c r="E5809" s="896"/>
      <c r="F5809" s="737"/>
      <c r="G5809" s="1735"/>
      <c r="H5809" s="1024"/>
      <c r="I5809" s="1025"/>
      <c r="J5809" s="1050"/>
      <c r="K5809" s="1026"/>
      <c r="L5809" s="1027"/>
    </row>
    <row r="5810" spans="3:12" customFormat="1" x14ac:dyDescent="0.3">
      <c r="C5810" s="887"/>
      <c r="D5810" s="745" t="s">
        <v>4529</v>
      </c>
      <c r="E5810" s="896"/>
      <c r="F5810" s="737"/>
      <c r="G5810" s="1735"/>
      <c r="H5810" s="1019"/>
      <c r="I5810" s="1019"/>
      <c r="J5810" s="1050"/>
      <c r="K5810" s="1022"/>
      <c r="L5810" s="1027"/>
    </row>
    <row r="5811" spans="3:12" customFormat="1" x14ac:dyDescent="0.3">
      <c r="C5811" s="887"/>
      <c r="D5811" s="745" t="s">
        <v>4553</v>
      </c>
      <c r="E5811" s="896"/>
      <c r="F5811" s="737">
        <v>1</v>
      </c>
      <c r="G5811" s="1735">
        <v>7.45</v>
      </c>
      <c r="H5811" s="1024"/>
      <c r="I5811" s="1025">
        <v>0.3</v>
      </c>
      <c r="J5811" s="1050">
        <f>PRODUCT(F5811:I5811)</f>
        <v>2.2349999999999999</v>
      </c>
      <c r="K5811" s="1026"/>
      <c r="L5811" s="1027"/>
    </row>
    <row r="5812" spans="3:12" customFormat="1" x14ac:dyDescent="0.3">
      <c r="C5812" s="887"/>
      <c r="D5812" s="745"/>
      <c r="E5812" s="896"/>
      <c r="F5812" s="737"/>
      <c r="G5812" s="1735"/>
      <c r="H5812" s="1019"/>
      <c r="I5812" s="1019"/>
      <c r="J5812" s="1050"/>
      <c r="K5812" s="1022"/>
      <c r="L5812" s="1027"/>
    </row>
    <row r="5813" spans="3:12" customFormat="1" x14ac:dyDescent="0.3">
      <c r="C5813" s="887"/>
      <c r="D5813" s="745" t="s">
        <v>4530</v>
      </c>
      <c r="E5813" s="896"/>
      <c r="F5813" s="737"/>
      <c r="G5813" s="1735"/>
      <c r="H5813" s="1024"/>
      <c r="I5813" s="1025"/>
      <c r="J5813" s="1050"/>
      <c r="K5813" s="1026"/>
      <c r="L5813" s="1027"/>
    </row>
    <row r="5814" spans="3:12" customFormat="1" x14ac:dyDescent="0.3">
      <c r="C5814" s="887"/>
      <c r="D5814" s="745" t="s">
        <v>4553</v>
      </c>
      <c r="E5814" s="896"/>
      <c r="F5814" s="737">
        <v>1</v>
      </c>
      <c r="G5814" s="1735">
        <v>11.09</v>
      </c>
      <c r="H5814" s="1019"/>
      <c r="I5814" s="1019">
        <v>0.3</v>
      </c>
      <c r="J5814" s="1050">
        <f>PRODUCT(F5814:I5814)</f>
        <v>3.327</v>
      </c>
      <c r="K5814" s="1022"/>
      <c r="L5814" s="1027"/>
    </row>
    <row r="5815" spans="3:12" customFormat="1" x14ac:dyDescent="0.3">
      <c r="C5815" s="887"/>
      <c r="D5815" s="745"/>
      <c r="E5815" s="896"/>
      <c r="F5815" s="737"/>
      <c r="G5815" s="1735"/>
      <c r="H5815" s="1024"/>
      <c r="I5815" s="1025"/>
      <c r="J5815" s="1050"/>
      <c r="K5815" s="1026"/>
      <c r="L5815" s="1027"/>
    </row>
    <row r="5816" spans="3:12" customFormat="1" x14ac:dyDescent="0.3">
      <c r="C5816" s="887"/>
      <c r="D5816" s="745" t="s">
        <v>4534</v>
      </c>
      <c r="E5816" s="896"/>
      <c r="F5816" s="737"/>
      <c r="G5816" s="1735"/>
      <c r="H5816" s="1019"/>
      <c r="I5816" s="1019"/>
      <c r="J5816" s="1050"/>
      <c r="K5816" s="1022"/>
      <c r="L5816" s="1027"/>
    </row>
    <row r="5817" spans="3:12" customFormat="1" x14ac:dyDescent="0.3">
      <c r="C5817" s="887"/>
      <c r="D5817" s="745" t="s">
        <v>4553</v>
      </c>
      <c r="E5817" s="896"/>
      <c r="F5817" s="737">
        <v>1</v>
      </c>
      <c r="G5817" s="1735">
        <v>7.6</v>
      </c>
      <c r="H5817" s="1024"/>
      <c r="I5817" s="1025">
        <v>0.3</v>
      </c>
      <c r="J5817" s="1050">
        <f>PRODUCT(F5817:I5817)</f>
        <v>2.2799999999999998</v>
      </c>
      <c r="K5817" s="1026"/>
      <c r="L5817" s="1027"/>
    </row>
    <row r="5818" spans="3:12" customFormat="1" x14ac:dyDescent="0.3">
      <c r="C5818" s="887"/>
      <c r="D5818" s="745"/>
      <c r="E5818" s="896"/>
      <c r="F5818" s="737"/>
      <c r="G5818" s="1735"/>
      <c r="H5818" s="1019"/>
      <c r="I5818" s="1019"/>
      <c r="J5818" s="1050"/>
      <c r="K5818" s="1022"/>
      <c r="L5818" s="1027"/>
    </row>
    <row r="5819" spans="3:12" customFormat="1" x14ac:dyDescent="0.3">
      <c r="C5819" s="887"/>
      <c r="D5819" s="745" t="s">
        <v>4536</v>
      </c>
      <c r="E5819" s="896"/>
      <c r="F5819" s="737"/>
      <c r="G5819" s="1735"/>
      <c r="H5819" s="1024"/>
      <c r="I5819" s="1025"/>
      <c r="J5819" s="1050"/>
      <c r="K5819" s="1026"/>
      <c r="L5819" s="1027"/>
    </row>
    <row r="5820" spans="3:12" customFormat="1" x14ac:dyDescent="0.3">
      <c r="C5820" s="887"/>
      <c r="D5820" s="745" t="s">
        <v>4555</v>
      </c>
      <c r="E5820" s="896"/>
      <c r="F5820" s="737">
        <v>1</v>
      </c>
      <c r="G5820" s="1735">
        <v>6.79</v>
      </c>
      <c r="H5820" s="1019"/>
      <c r="I5820" s="1019">
        <v>0.3</v>
      </c>
      <c r="J5820" s="1050">
        <f>PRODUCT(F5820:I5820)</f>
        <v>2.0369999999999999</v>
      </c>
      <c r="K5820" s="1022"/>
      <c r="L5820" s="1027"/>
    </row>
    <row r="5821" spans="3:12" customFormat="1" x14ac:dyDescent="0.3">
      <c r="C5821" s="887"/>
      <c r="D5821" s="745"/>
      <c r="E5821" s="896"/>
      <c r="F5821" s="737"/>
      <c r="G5821" s="1735"/>
      <c r="H5821" s="1024"/>
      <c r="I5821" s="1025"/>
      <c r="J5821" s="1050"/>
      <c r="K5821" s="1026"/>
      <c r="L5821" s="1027"/>
    </row>
    <row r="5822" spans="3:12" customFormat="1" x14ac:dyDescent="0.3">
      <c r="C5822" s="887"/>
      <c r="D5822" s="745" t="s">
        <v>4537</v>
      </c>
      <c r="E5822" s="896"/>
      <c r="F5822" s="737"/>
      <c r="G5822" s="1735"/>
      <c r="H5822" s="1019"/>
      <c r="I5822" s="1019"/>
      <c r="J5822" s="1050"/>
      <c r="K5822" s="1022"/>
      <c r="L5822" s="1027"/>
    </row>
    <row r="5823" spans="3:12" customFormat="1" x14ac:dyDescent="0.3">
      <c r="C5823" s="887"/>
      <c r="D5823" s="745" t="s">
        <v>4555</v>
      </c>
      <c r="E5823" s="896"/>
      <c r="F5823" s="737">
        <v>1</v>
      </c>
      <c r="G5823" s="1735">
        <v>24.2</v>
      </c>
      <c r="H5823" s="1024"/>
      <c r="I5823" s="1025">
        <v>0.3</v>
      </c>
      <c r="J5823" s="1050">
        <f>PRODUCT(F5823:I5823)</f>
        <v>7.26</v>
      </c>
      <c r="K5823" s="1026"/>
      <c r="L5823" s="1027"/>
    </row>
    <row r="5824" spans="3:12" customFormat="1" x14ac:dyDescent="0.3">
      <c r="C5824" s="887"/>
      <c r="D5824" s="745"/>
      <c r="E5824" s="896"/>
      <c r="F5824" s="737"/>
      <c r="G5824" s="1735"/>
      <c r="H5824" s="1019"/>
      <c r="I5824" s="1019"/>
      <c r="J5824" s="1050"/>
      <c r="K5824" s="1022"/>
      <c r="L5824" s="1027"/>
    </row>
    <row r="5825" spans="3:12" customFormat="1" x14ac:dyDescent="0.3">
      <c r="C5825" s="887"/>
      <c r="D5825" s="745"/>
      <c r="E5825" s="896"/>
      <c r="F5825" s="737"/>
      <c r="G5825" s="1735"/>
      <c r="H5825" s="1024"/>
      <c r="I5825" s="1025"/>
      <c r="J5825" s="1050"/>
      <c r="K5825" s="1026"/>
      <c r="L5825" s="1027"/>
    </row>
    <row r="5827" spans="3:12" x14ac:dyDescent="0.25">
      <c r="C5827" s="2014" t="s">
        <v>485</v>
      </c>
      <c r="D5827" s="2028" t="s">
        <v>486</v>
      </c>
      <c r="E5827" s="2029"/>
      <c r="F5827" s="2014" t="s">
        <v>487</v>
      </c>
      <c r="G5827" s="2032" t="s">
        <v>488</v>
      </c>
      <c r="H5827" s="2033"/>
      <c r="I5827" s="2034"/>
      <c r="J5827" s="2035" t="s">
        <v>49</v>
      </c>
      <c r="K5827" s="2035" t="s">
        <v>50</v>
      </c>
      <c r="L5827" s="2014" t="s">
        <v>393</v>
      </c>
    </row>
    <row r="5828" spans="3:12" x14ac:dyDescent="0.25">
      <c r="C5828" s="2027"/>
      <c r="D5828" s="2030"/>
      <c r="E5828" s="2031"/>
      <c r="F5828" s="2027"/>
      <c r="G5828" s="787" t="s">
        <v>51</v>
      </c>
      <c r="H5828" s="787" t="s">
        <v>48</v>
      </c>
      <c r="I5828" s="788" t="s">
        <v>47</v>
      </c>
      <c r="J5828" s="2036"/>
      <c r="K5828" s="2036"/>
      <c r="L5828" s="2015"/>
    </row>
    <row r="5829" spans="3:12" x14ac:dyDescent="0.25">
      <c r="C5829" s="813" t="str">
        <f>RESUMEN!C35</f>
        <v>03.02.04</v>
      </c>
      <c r="D5829" s="814" t="str">
        <f>RESUMEN!D35</f>
        <v>VESTIDURA DE DERRAMES</v>
      </c>
      <c r="E5829" s="815"/>
      <c r="F5829" s="810"/>
      <c r="G5829" s="787"/>
      <c r="H5829" s="787"/>
      <c r="I5829" s="788"/>
      <c r="J5829" s="811"/>
      <c r="K5829" s="811"/>
      <c r="L5829" s="812"/>
    </row>
    <row r="5830" spans="3:12" x14ac:dyDescent="0.25">
      <c r="C5830" s="816" t="str">
        <f>RESUMEN!C36</f>
        <v>03.02.04.01</v>
      </c>
      <c r="D5830" s="2016" t="str">
        <f>RESUMEN!D36</f>
        <v>VESTIDURAS DE DERRAMES e=0.01m</v>
      </c>
      <c r="E5830" s="2017"/>
      <c r="F5830" s="789"/>
      <c r="G5830" s="790"/>
      <c r="H5830" s="790"/>
      <c r="I5830" s="790"/>
      <c r="J5830" s="790"/>
      <c r="K5830" s="791">
        <f>SUM(J5832:J6517)</f>
        <v>6501.8599999999951</v>
      </c>
      <c r="L5830" s="792" t="s">
        <v>7</v>
      </c>
    </row>
    <row r="5831" spans="3:12" x14ac:dyDescent="0.25">
      <c r="C5831" s="793"/>
      <c r="D5831" s="794" t="s">
        <v>2480</v>
      </c>
      <c r="E5831" s="795"/>
      <c r="F5831" s="796"/>
      <c r="G5831" s="797"/>
      <c r="H5831" s="797"/>
      <c r="I5831" s="797"/>
      <c r="J5831" s="797"/>
      <c r="K5831" s="798"/>
      <c r="L5831" s="799"/>
    </row>
    <row r="5832" spans="3:12" x14ac:dyDescent="0.25">
      <c r="C5832" s="793"/>
      <c r="D5832" s="800" t="s">
        <v>3163</v>
      </c>
      <c r="E5832" s="801" t="s">
        <v>3164</v>
      </c>
      <c r="F5832" s="802">
        <v>1</v>
      </c>
      <c r="G5832" s="803">
        <v>0.9</v>
      </c>
      <c r="H5832" s="803"/>
      <c r="I5832" s="803"/>
      <c r="J5832" s="803">
        <f>PRODUCT(F5832:I5832)</f>
        <v>0.9</v>
      </c>
      <c r="K5832" s="798"/>
      <c r="L5832" s="799"/>
    </row>
    <row r="5833" spans="3:12" x14ac:dyDescent="0.25">
      <c r="C5833" s="793"/>
      <c r="D5833" s="794"/>
      <c r="E5833" s="801" t="s">
        <v>3165</v>
      </c>
      <c r="F5833" s="802">
        <f>F5832*2</f>
        <v>2</v>
      </c>
      <c r="G5833" s="803">
        <v>2.1</v>
      </c>
      <c r="H5833" s="803"/>
      <c r="I5833" s="803"/>
      <c r="J5833" s="803">
        <f>PRODUCT(F5833:I5833)</f>
        <v>4.2</v>
      </c>
      <c r="K5833" s="798"/>
      <c r="L5833" s="799"/>
    </row>
    <row r="5834" spans="3:12" x14ac:dyDescent="0.25">
      <c r="C5834" s="793"/>
      <c r="D5834" s="804"/>
      <c r="E5834" s="795"/>
      <c r="F5834" s="796"/>
      <c r="G5834" s="797"/>
      <c r="H5834" s="797"/>
      <c r="I5834" s="797"/>
      <c r="J5834" s="797"/>
      <c r="K5834" s="798"/>
      <c r="L5834" s="799"/>
    </row>
    <row r="5835" spans="3:12" x14ac:dyDescent="0.25">
      <c r="C5835" s="805"/>
      <c r="D5835" s="794" t="s">
        <v>169</v>
      </c>
      <c r="E5835" s="801"/>
      <c r="F5835" s="802"/>
      <c r="G5835" s="803"/>
      <c r="H5835" s="803"/>
      <c r="I5835" s="803"/>
      <c r="J5835" s="803"/>
      <c r="K5835" s="806"/>
      <c r="L5835" s="807"/>
    </row>
    <row r="5836" spans="3:12" x14ac:dyDescent="0.25">
      <c r="C5836" s="805"/>
      <c r="D5836" s="800" t="s">
        <v>597</v>
      </c>
      <c r="E5836" s="801" t="s">
        <v>3164</v>
      </c>
      <c r="F5836" s="802">
        <v>3</v>
      </c>
      <c r="G5836" s="803">
        <v>0.8</v>
      </c>
      <c r="H5836" s="803"/>
      <c r="I5836" s="803"/>
      <c r="J5836" s="803">
        <f t="shared" ref="J5836:J5899" si="112">PRODUCT(F5836:I5836)</f>
        <v>2.4000000000000004</v>
      </c>
      <c r="K5836" s="806"/>
      <c r="L5836" s="807"/>
    </row>
    <row r="5837" spans="3:12" x14ac:dyDescent="0.25">
      <c r="C5837" s="805"/>
      <c r="D5837" s="794"/>
      <c r="E5837" s="801" t="s">
        <v>3165</v>
      </c>
      <c r="F5837" s="802">
        <v>6</v>
      </c>
      <c r="G5837" s="803">
        <v>2.1</v>
      </c>
      <c r="H5837" s="803"/>
      <c r="I5837" s="803"/>
      <c r="J5837" s="803">
        <f t="shared" si="112"/>
        <v>12.600000000000001</v>
      </c>
      <c r="K5837" s="806"/>
      <c r="L5837" s="807"/>
    </row>
    <row r="5838" spans="3:12" x14ac:dyDescent="0.25">
      <c r="C5838" s="805"/>
      <c r="D5838" s="800" t="s">
        <v>598</v>
      </c>
      <c r="E5838" s="801" t="s">
        <v>3164</v>
      </c>
      <c r="F5838" s="802">
        <v>14</v>
      </c>
      <c r="G5838" s="803">
        <v>0.9</v>
      </c>
      <c r="H5838" s="803"/>
      <c r="I5838" s="803"/>
      <c r="J5838" s="803">
        <f t="shared" si="112"/>
        <v>12.6</v>
      </c>
      <c r="K5838" s="806"/>
      <c r="L5838" s="807"/>
    </row>
    <row r="5839" spans="3:12" x14ac:dyDescent="0.25">
      <c r="C5839" s="805"/>
      <c r="D5839" s="808"/>
      <c r="E5839" s="801" t="s">
        <v>3165</v>
      </c>
      <c r="F5839" s="802">
        <v>28</v>
      </c>
      <c r="G5839" s="803">
        <v>2.1</v>
      </c>
      <c r="H5839" s="803"/>
      <c r="I5839" s="803"/>
      <c r="J5839" s="803">
        <f t="shared" si="112"/>
        <v>58.800000000000004</v>
      </c>
      <c r="K5839" s="806"/>
      <c r="L5839" s="807"/>
    </row>
    <row r="5840" spans="3:12" x14ac:dyDescent="0.25">
      <c r="C5840" s="805"/>
      <c r="D5840" s="800" t="s">
        <v>599</v>
      </c>
      <c r="E5840" s="801" t="s">
        <v>3164</v>
      </c>
      <c r="F5840" s="802">
        <v>22</v>
      </c>
      <c r="G5840" s="803">
        <v>1</v>
      </c>
      <c r="H5840" s="803"/>
      <c r="I5840" s="803"/>
      <c r="J5840" s="803">
        <f t="shared" si="112"/>
        <v>22</v>
      </c>
      <c r="K5840" s="806"/>
      <c r="L5840" s="807"/>
    </row>
    <row r="5841" spans="3:12" x14ac:dyDescent="0.25">
      <c r="C5841" s="805"/>
      <c r="D5841" s="808"/>
      <c r="E5841" s="801" t="s">
        <v>3165</v>
      </c>
      <c r="F5841" s="802">
        <v>44</v>
      </c>
      <c r="G5841" s="803">
        <v>2.1</v>
      </c>
      <c r="H5841" s="803"/>
      <c r="I5841" s="803"/>
      <c r="J5841" s="803">
        <f t="shared" si="112"/>
        <v>92.4</v>
      </c>
      <c r="K5841" s="806"/>
      <c r="L5841" s="807"/>
    </row>
    <row r="5842" spans="3:12" x14ac:dyDescent="0.25">
      <c r="C5842" s="805"/>
      <c r="D5842" s="800" t="s">
        <v>600</v>
      </c>
      <c r="E5842" s="801" t="s">
        <v>3164</v>
      </c>
      <c r="F5842" s="802">
        <v>3</v>
      </c>
      <c r="G5842" s="803">
        <v>1.2</v>
      </c>
      <c r="H5842" s="803"/>
      <c r="I5842" s="803"/>
      <c r="J5842" s="803">
        <f t="shared" si="112"/>
        <v>3.5999999999999996</v>
      </c>
      <c r="K5842" s="806"/>
      <c r="L5842" s="807"/>
    </row>
    <row r="5843" spans="3:12" x14ac:dyDescent="0.25">
      <c r="C5843" s="805"/>
      <c r="D5843" s="808"/>
      <c r="E5843" s="801" t="s">
        <v>3165</v>
      </c>
      <c r="F5843" s="802">
        <v>6</v>
      </c>
      <c r="G5843" s="803">
        <v>2.1</v>
      </c>
      <c r="H5843" s="803"/>
      <c r="I5843" s="803"/>
      <c r="J5843" s="803">
        <f t="shared" si="112"/>
        <v>12.600000000000001</v>
      </c>
      <c r="K5843" s="806"/>
      <c r="L5843" s="807"/>
    </row>
    <row r="5844" spans="3:12" x14ac:dyDescent="0.25">
      <c r="C5844" s="805"/>
      <c r="D5844" s="800" t="s">
        <v>601</v>
      </c>
      <c r="E5844" s="801" t="s">
        <v>3164</v>
      </c>
      <c r="F5844" s="802">
        <v>3</v>
      </c>
      <c r="G5844" s="803">
        <v>1.2</v>
      </c>
      <c r="H5844" s="803"/>
      <c r="I5844" s="803"/>
      <c r="J5844" s="803">
        <f t="shared" si="112"/>
        <v>3.5999999999999996</v>
      </c>
      <c r="K5844" s="806"/>
      <c r="L5844" s="807"/>
    </row>
    <row r="5845" spans="3:12" x14ac:dyDescent="0.25">
      <c r="C5845" s="805"/>
      <c r="D5845" s="794"/>
      <c r="E5845" s="801" t="s">
        <v>3165</v>
      </c>
      <c r="F5845" s="802">
        <v>6</v>
      </c>
      <c r="G5845" s="803">
        <v>2.1</v>
      </c>
      <c r="H5845" s="803"/>
      <c r="I5845" s="803"/>
      <c r="J5845" s="803">
        <f t="shared" si="112"/>
        <v>12.600000000000001</v>
      </c>
      <c r="K5845" s="806"/>
      <c r="L5845" s="807"/>
    </row>
    <row r="5846" spans="3:12" x14ac:dyDescent="0.25">
      <c r="C5846" s="805"/>
      <c r="D5846" s="800" t="s">
        <v>602</v>
      </c>
      <c r="E5846" s="801" t="s">
        <v>3164</v>
      </c>
      <c r="F5846" s="802">
        <v>2</v>
      </c>
      <c r="G5846" s="803">
        <v>0.9</v>
      </c>
      <c r="H5846" s="803"/>
      <c r="I5846" s="803"/>
      <c r="J5846" s="803">
        <f t="shared" si="112"/>
        <v>1.8</v>
      </c>
      <c r="K5846" s="806"/>
      <c r="L5846" s="807"/>
    </row>
    <row r="5847" spans="3:12" x14ac:dyDescent="0.25">
      <c r="C5847" s="805"/>
      <c r="D5847" s="794"/>
      <c r="E5847" s="801" t="s">
        <v>3165</v>
      </c>
      <c r="F5847" s="802">
        <v>4</v>
      </c>
      <c r="G5847" s="803">
        <v>2.1</v>
      </c>
      <c r="H5847" s="803"/>
      <c r="I5847" s="803"/>
      <c r="J5847" s="803">
        <f t="shared" si="112"/>
        <v>8.4</v>
      </c>
      <c r="K5847" s="806"/>
      <c r="L5847" s="807"/>
    </row>
    <row r="5848" spans="3:12" x14ac:dyDescent="0.25">
      <c r="C5848" s="805"/>
      <c r="D5848" s="800" t="s">
        <v>620</v>
      </c>
      <c r="E5848" s="801" t="s">
        <v>3164</v>
      </c>
      <c r="F5848" s="802">
        <v>1</v>
      </c>
      <c r="G5848" s="803">
        <v>1</v>
      </c>
      <c r="H5848" s="803"/>
      <c r="I5848" s="803"/>
      <c r="J5848" s="803">
        <f t="shared" si="112"/>
        <v>1</v>
      </c>
      <c r="K5848" s="806"/>
      <c r="L5848" s="807"/>
    </row>
    <row r="5849" spans="3:12" x14ac:dyDescent="0.25">
      <c r="C5849" s="805"/>
      <c r="D5849" s="794"/>
      <c r="E5849" s="801" t="s">
        <v>3165</v>
      </c>
      <c r="F5849" s="802">
        <v>2</v>
      </c>
      <c r="G5849" s="803">
        <v>2.1</v>
      </c>
      <c r="H5849" s="803"/>
      <c r="I5849" s="803"/>
      <c r="J5849" s="803">
        <f t="shared" si="112"/>
        <v>4.2</v>
      </c>
      <c r="K5849" s="806"/>
      <c r="L5849" s="807"/>
    </row>
    <row r="5850" spans="3:12" x14ac:dyDescent="0.25">
      <c r="C5850" s="805"/>
      <c r="D5850" s="800" t="s">
        <v>621</v>
      </c>
      <c r="E5850" s="801" t="s">
        <v>3164</v>
      </c>
      <c r="F5850" s="802">
        <v>1</v>
      </c>
      <c r="G5850" s="803">
        <v>1.2</v>
      </c>
      <c r="H5850" s="803"/>
      <c r="I5850" s="803"/>
      <c r="J5850" s="803">
        <f t="shared" si="112"/>
        <v>1.2</v>
      </c>
      <c r="K5850" s="806"/>
      <c r="L5850" s="807"/>
    </row>
    <row r="5851" spans="3:12" x14ac:dyDescent="0.25">
      <c r="C5851" s="805"/>
      <c r="D5851" s="794"/>
      <c r="E5851" s="801" t="s">
        <v>3165</v>
      </c>
      <c r="F5851" s="802">
        <v>2</v>
      </c>
      <c r="G5851" s="803">
        <v>2.1</v>
      </c>
      <c r="H5851" s="803"/>
      <c r="I5851" s="803"/>
      <c r="J5851" s="803">
        <f t="shared" si="112"/>
        <v>4.2</v>
      </c>
      <c r="K5851" s="806"/>
      <c r="L5851" s="807"/>
    </row>
    <row r="5852" spans="3:12" x14ac:dyDescent="0.25">
      <c r="C5852" s="805"/>
      <c r="D5852" s="800" t="s">
        <v>604</v>
      </c>
      <c r="E5852" s="801" t="s">
        <v>3164</v>
      </c>
      <c r="F5852" s="802">
        <v>21</v>
      </c>
      <c r="G5852" s="803">
        <v>0.8</v>
      </c>
      <c r="H5852" s="803"/>
      <c r="I5852" s="803"/>
      <c r="J5852" s="803">
        <f t="shared" si="112"/>
        <v>16.8</v>
      </c>
      <c r="K5852" s="806"/>
      <c r="L5852" s="807"/>
    </row>
    <row r="5853" spans="3:12" x14ac:dyDescent="0.25">
      <c r="C5853" s="805"/>
      <c r="D5853" s="794"/>
      <c r="E5853" s="801" t="s">
        <v>3165</v>
      </c>
      <c r="F5853" s="802">
        <v>42</v>
      </c>
      <c r="G5853" s="803">
        <v>2.1</v>
      </c>
      <c r="H5853" s="803"/>
      <c r="I5853" s="803"/>
      <c r="J5853" s="803">
        <f t="shared" si="112"/>
        <v>88.2</v>
      </c>
      <c r="K5853" s="806"/>
      <c r="L5853" s="807"/>
    </row>
    <row r="5854" spans="3:12" x14ac:dyDescent="0.25">
      <c r="C5854" s="805"/>
      <c r="D5854" s="800" t="s">
        <v>605</v>
      </c>
      <c r="E5854" s="801" t="s">
        <v>3164</v>
      </c>
      <c r="F5854" s="802">
        <v>23</v>
      </c>
      <c r="G5854" s="803">
        <v>0.9</v>
      </c>
      <c r="H5854" s="803"/>
      <c r="I5854" s="803"/>
      <c r="J5854" s="803">
        <f t="shared" si="112"/>
        <v>20.7</v>
      </c>
      <c r="K5854" s="806"/>
      <c r="L5854" s="807"/>
    </row>
    <row r="5855" spans="3:12" x14ac:dyDescent="0.25">
      <c r="C5855" s="805"/>
      <c r="D5855" s="794"/>
      <c r="E5855" s="801" t="s">
        <v>3165</v>
      </c>
      <c r="F5855" s="802">
        <v>46</v>
      </c>
      <c r="G5855" s="803">
        <v>2.1</v>
      </c>
      <c r="H5855" s="803"/>
      <c r="I5855" s="803"/>
      <c r="J5855" s="803">
        <f t="shared" si="112"/>
        <v>96.600000000000009</v>
      </c>
      <c r="K5855" s="806"/>
      <c r="L5855" s="807"/>
    </row>
    <row r="5856" spans="3:12" x14ac:dyDescent="0.25">
      <c r="C5856" s="805"/>
      <c r="D5856" s="800" t="s">
        <v>605</v>
      </c>
      <c r="E5856" s="801" t="s">
        <v>3164</v>
      </c>
      <c r="F5856" s="802">
        <v>4</v>
      </c>
      <c r="G5856" s="803">
        <v>1</v>
      </c>
      <c r="H5856" s="803"/>
      <c r="I5856" s="803"/>
      <c r="J5856" s="803">
        <f t="shared" si="112"/>
        <v>4</v>
      </c>
      <c r="K5856" s="806"/>
      <c r="L5856" s="807"/>
    </row>
    <row r="5857" spans="3:12" x14ac:dyDescent="0.25">
      <c r="C5857" s="805"/>
      <c r="D5857" s="794"/>
      <c r="E5857" s="801" t="s">
        <v>3165</v>
      </c>
      <c r="F5857" s="802">
        <v>8</v>
      </c>
      <c r="G5857" s="803">
        <v>2.1</v>
      </c>
      <c r="H5857" s="803"/>
      <c r="I5857" s="803"/>
      <c r="J5857" s="803">
        <f t="shared" si="112"/>
        <v>16.8</v>
      </c>
      <c r="K5857" s="806"/>
      <c r="L5857" s="807"/>
    </row>
    <row r="5858" spans="3:12" x14ac:dyDescent="0.25">
      <c r="C5858" s="805"/>
      <c r="D5858" s="800" t="s">
        <v>606</v>
      </c>
      <c r="E5858" s="801" t="s">
        <v>3164</v>
      </c>
      <c r="F5858" s="802">
        <v>1</v>
      </c>
      <c r="G5858" s="803">
        <v>0.9</v>
      </c>
      <c r="H5858" s="803"/>
      <c r="I5858" s="803"/>
      <c r="J5858" s="803">
        <f t="shared" si="112"/>
        <v>0.9</v>
      </c>
      <c r="K5858" s="806"/>
      <c r="L5858" s="807"/>
    </row>
    <row r="5859" spans="3:12" x14ac:dyDescent="0.25">
      <c r="C5859" s="805"/>
      <c r="D5859" s="794"/>
      <c r="E5859" s="801" t="s">
        <v>3165</v>
      </c>
      <c r="F5859" s="802">
        <v>2</v>
      </c>
      <c r="G5859" s="803">
        <v>2.1</v>
      </c>
      <c r="H5859" s="803"/>
      <c r="I5859" s="803"/>
      <c r="J5859" s="803">
        <f t="shared" si="112"/>
        <v>4.2</v>
      </c>
      <c r="K5859" s="806"/>
      <c r="L5859" s="807"/>
    </row>
    <row r="5860" spans="3:12" x14ac:dyDescent="0.25">
      <c r="C5860" s="805"/>
      <c r="D5860" s="800" t="s">
        <v>3166</v>
      </c>
      <c r="E5860" s="801" t="s">
        <v>3164</v>
      </c>
      <c r="F5860" s="802">
        <v>1</v>
      </c>
      <c r="G5860" s="803">
        <v>1.2</v>
      </c>
      <c r="H5860" s="803"/>
      <c r="I5860" s="803"/>
      <c r="J5860" s="803">
        <f t="shared" si="112"/>
        <v>1.2</v>
      </c>
      <c r="K5860" s="806"/>
      <c r="L5860" s="807"/>
    </row>
    <row r="5861" spans="3:12" x14ac:dyDescent="0.25">
      <c r="C5861" s="805"/>
      <c r="D5861" s="794"/>
      <c r="E5861" s="801" t="s">
        <v>3165</v>
      </c>
      <c r="F5861" s="802">
        <v>2</v>
      </c>
      <c r="G5861" s="803">
        <v>2.1</v>
      </c>
      <c r="H5861" s="803"/>
      <c r="I5861" s="803"/>
      <c r="J5861" s="803">
        <f t="shared" si="112"/>
        <v>4.2</v>
      </c>
      <c r="K5861" s="806"/>
      <c r="L5861" s="807"/>
    </row>
    <row r="5862" spans="3:12" x14ac:dyDescent="0.25">
      <c r="C5862" s="805"/>
      <c r="D5862" s="800" t="s">
        <v>607</v>
      </c>
      <c r="E5862" s="801" t="s">
        <v>3164</v>
      </c>
      <c r="F5862" s="802">
        <v>1</v>
      </c>
      <c r="G5862" s="803">
        <v>1.8</v>
      </c>
      <c r="H5862" s="803"/>
      <c r="I5862" s="803"/>
      <c r="J5862" s="803">
        <f t="shared" si="112"/>
        <v>1.8</v>
      </c>
      <c r="K5862" s="806"/>
      <c r="L5862" s="807"/>
    </row>
    <row r="5863" spans="3:12" x14ac:dyDescent="0.25">
      <c r="C5863" s="805"/>
      <c r="D5863" s="794"/>
      <c r="E5863" s="801" t="s">
        <v>3165</v>
      </c>
      <c r="F5863" s="802">
        <v>2</v>
      </c>
      <c r="G5863" s="803">
        <v>2.1</v>
      </c>
      <c r="H5863" s="803"/>
      <c r="I5863" s="803"/>
      <c r="J5863" s="803">
        <f t="shared" si="112"/>
        <v>4.2</v>
      </c>
      <c r="K5863" s="806"/>
      <c r="L5863" s="807"/>
    </row>
    <row r="5864" spans="3:12" x14ac:dyDescent="0.25">
      <c r="C5864" s="805"/>
      <c r="D5864" s="800" t="s">
        <v>608</v>
      </c>
      <c r="E5864" s="801" t="s">
        <v>3164</v>
      </c>
      <c r="F5864" s="802">
        <v>2</v>
      </c>
      <c r="G5864" s="803">
        <v>0.8</v>
      </c>
      <c r="H5864" s="803"/>
      <c r="I5864" s="803"/>
      <c r="J5864" s="803">
        <f t="shared" si="112"/>
        <v>1.6</v>
      </c>
      <c r="K5864" s="806"/>
      <c r="L5864" s="807"/>
    </row>
    <row r="5865" spans="3:12" x14ac:dyDescent="0.25">
      <c r="C5865" s="805"/>
      <c r="D5865" s="794"/>
      <c r="E5865" s="801" t="s">
        <v>3165</v>
      </c>
      <c r="F5865" s="802">
        <v>4</v>
      </c>
      <c r="G5865" s="803">
        <v>2.6</v>
      </c>
      <c r="H5865" s="803"/>
      <c r="I5865" s="803"/>
      <c r="J5865" s="803">
        <f t="shared" si="112"/>
        <v>10.4</v>
      </c>
      <c r="K5865" s="806"/>
      <c r="L5865" s="807"/>
    </row>
    <row r="5866" spans="3:12" x14ac:dyDescent="0.25">
      <c r="C5866" s="805"/>
      <c r="D5866" s="800" t="s">
        <v>609</v>
      </c>
      <c r="E5866" s="801" t="s">
        <v>3164</v>
      </c>
      <c r="F5866" s="802">
        <v>1</v>
      </c>
      <c r="G5866" s="803">
        <v>0.9</v>
      </c>
      <c r="H5866" s="803"/>
      <c r="I5866" s="803"/>
      <c r="J5866" s="803">
        <f t="shared" si="112"/>
        <v>0.9</v>
      </c>
      <c r="K5866" s="806"/>
      <c r="L5866" s="807"/>
    </row>
    <row r="5867" spans="3:12" x14ac:dyDescent="0.25">
      <c r="C5867" s="805"/>
      <c r="D5867" s="794"/>
      <c r="E5867" s="801" t="s">
        <v>3165</v>
      </c>
      <c r="F5867" s="802">
        <v>2</v>
      </c>
      <c r="G5867" s="803">
        <v>2.6</v>
      </c>
      <c r="H5867" s="803"/>
      <c r="I5867" s="803"/>
      <c r="J5867" s="803">
        <f t="shared" si="112"/>
        <v>5.2</v>
      </c>
      <c r="K5867" s="806"/>
      <c r="L5867" s="807"/>
    </row>
    <row r="5868" spans="3:12" x14ac:dyDescent="0.25">
      <c r="C5868" s="805"/>
      <c r="D5868" s="800" t="s">
        <v>610</v>
      </c>
      <c r="E5868" s="801" t="s">
        <v>3164</v>
      </c>
      <c r="F5868" s="802">
        <v>9</v>
      </c>
      <c r="G5868" s="803">
        <v>0.9</v>
      </c>
      <c r="H5868" s="803"/>
      <c r="I5868" s="803"/>
      <c r="J5868" s="803">
        <f t="shared" si="112"/>
        <v>8.1</v>
      </c>
      <c r="K5868" s="806"/>
      <c r="L5868" s="807"/>
    </row>
    <row r="5869" spans="3:12" x14ac:dyDescent="0.25">
      <c r="C5869" s="805"/>
      <c r="D5869" s="794"/>
      <c r="E5869" s="801" t="s">
        <v>3165</v>
      </c>
      <c r="F5869" s="802">
        <v>18</v>
      </c>
      <c r="G5869" s="803">
        <v>2.6</v>
      </c>
      <c r="H5869" s="803"/>
      <c r="I5869" s="803"/>
      <c r="J5869" s="803">
        <f t="shared" si="112"/>
        <v>46.800000000000004</v>
      </c>
      <c r="K5869" s="806"/>
      <c r="L5869" s="807"/>
    </row>
    <row r="5870" spans="3:12" x14ac:dyDescent="0.25">
      <c r="C5870" s="805"/>
      <c r="D5870" s="800" t="s">
        <v>611</v>
      </c>
      <c r="E5870" s="801" t="s">
        <v>3164</v>
      </c>
      <c r="F5870" s="802">
        <v>7</v>
      </c>
      <c r="G5870" s="803">
        <v>1</v>
      </c>
      <c r="H5870" s="803"/>
      <c r="I5870" s="803"/>
      <c r="J5870" s="803">
        <f t="shared" si="112"/>
        <v>7</v>
      </c>
      <c r="K5870" s="806"/>
      <c r="L5870" s="807"/>
    </row>
    <row r="5871" spans="3:12" x14ac:dyDescent="0.25">
      <c r="C5871" s="805"/>
      <c r="D5871" s="794"/>
      <c r="E5871" s="801" t="s">
        <v>3165</v>
      </c>
      <c r="F5871" s="802">
        <v>14</v>
      </c>
      <c r="G5871" s="803">
        <v>2.6</v>
      </c>
      <c r="H5871" s="803"/>
      <c r="I5871" s="803"/>
      <c r="J5871" s="803">
        <f t="shared" si="112"/>
        <v>36.4</v>
      </c>
      <c r="K5871" s="806"/>
      <c r="L5871" s="807"/>
    </row>
    <row r="5872" spans="3:12" x14ac:dyDescent="0.25">
      <c r="C5872" s="805"/>
      <c r="D5872" s="800" t="s">
        <v>612</v>
      </c>
      <c r="E5872" s="801" t="s">
        <v>3164</v>
      </c>
      <c r="F5872" s="802">
        <v>8</v>
      </c>
      <c r="G5872" s="803">
        <v>1.2</v>
      </c>
      <c r="H5872" s="803"/>
      <c r="I5872" s="803"/>
      <c r="J5872" s="803">
        <f t="shared" si="112"/>
        <v>9.6</v>
      </c>
      <c r="K5872" s="806"/>
      <c r="L5872" s="807"/>
    </row>
    <row r="5873" spans="3:12" x14ac:dyDescent="0.25">
      <c r="C5873" s="805"/>
      <c r="D5873" s="794"/>
      <c r="E5873" s="801" t="s">
        <v>3165</v>
      </c>
      <c r="F5873" s="802">
        <v>16</v>
      </c>
      <c r="G5873" s="803">
        <v>2.6</v>
      </c>
      <c r="H5873" s="803"/>
      <c r="I5873" s="803"/>
      <c r="J5873" s="803">
        <f t="shared" si="112"/>
        <v>41.6</v>
      </c>
      <c r="K5873" s="806"/>
      <c r="L5873" s="807"/>
    </row>
    <row r="5874" spans="3:12" x14ac:dyDescent="0.25">
      <c r="C5874" s="805"/>
      <c r="D5874" s="800" t="s">
        <v>613</v>
      </c>
      <c r="E5874" s="801" t="s">
        <v>3164</v>
      </c>
      <c r="F5874" s="802">
        <v>9</v>
      </c>
      <c r="G5874" s="803">
        <v>0.8</v>
      </c>
      <c r="H5874" s="803"/>
      <c r="I5874" s="803"/>
      <c r="J5874" s="803">
        <f t="shared" si="112"/>
        <v>7.2</v>
      </c>
      <c r="K5874" s="806"/>
      <c r="L5874" s="807"/>
    </row>
    <row r="5875" spans="3:12" x14ac:dyDescent="0.25">
      <c r="C5875" s="805"/>
      <c r="D5875" s="794"/>
      <c r="E5875" s="801" t="s">
        <v>3165</v>
      </c>
      <c r="F5875" s="802">
        <f>F5874*2</f>
        <v>18</v>
      </c>
      <c r="G5875" s="803">
        <v>2.6</v>
      </c>
      <c r="H5875" s="803"/>
      <c r="I5875" s="803"/>
      <c r="J5875" s="803">
        <f t="shared" si="112"/>
        <v>46.800000000000004</v>
      </c>
      <c r="K5875" s="806"/>
      <c r="L5875" s="807"/>
    </row>
    <row r="5876" spans="3:12" x14ac:dyDescent="0.25">
      <c r="C5876" s="805"/>
      <c r="D5876" s="800" t="s">
        <v>614</v>
      </c>
      <c r="E5876" s="801" t="s">
        <v>3164</v>
      </c>
      <c r="F5876" s="802">
        <v>25</v>
      </c>
      <c r="G5876" s="803">
        <v>0.9</v>
      </c>
      <c r="H5876" s="803"/>
      <c r="I5876" s="803"/>
      <c r="J5876" s="803">
        <f t="shared" si="112"/>
        <v>22.5</v>
      </c>
      <c r="K5876" s="806"/>
      <c r="L5876" s="807"/>
    </row>
    <row r="5877" spans="3:12" x14ac:dyDescent="0.25">
      <c r="C5877" s="805"/>
      <c r="D5877" s="794"/>
      <c r="E5877" s="801" t="s">
        <v>3165</v>
      </c>
      <c r="F5877" s="802">
        <f>F5876*2</f>
        <v>50</v>
      </c>
      <c r="G5877" s="803">
        <v>2.6</v>
      </c>
      <c r="H5877" s="803"/>
      <c r="I5877" s="803"/>
      <c r="J5877" s="803">
        <f t="shared" si="112"/>
        <v>130</v>
      </c>
      <c r="K5877" s="806"/>
      <c r="L5877" s="807"/>
    </row>
    <row r="5878" spans="3:12" x14ac:dyDescent="0.25">
      <c r="C5878" s="805"/>
      <c r="D5878" s="800" t="s">
        <v>615</v>
      </c>
      <c r="E5878" s="801" t="s">
        <v>3164</v>
      </c>
      <c r="F5878" s="802">
        <v>5</v>
      </c>
      <c r="G5878" s="803">
        <v>1</v>
      </c>
      <c r="H5878" s="803"/>
      <c r="I5878" s="803"/>
      <c r="J5878" s="803">
        <f t="shared" si="112"/>
        <v>5</v>
      </c>
      <c r="K5878" s="806"/>
      <c r="L5878" s="807"/>
    </row>
    <row r="5879" spans="3:12" x14ac:dyDescent="0.25">
      <c r="C5879" s="805"/>
      <c r="D5879" s="794"/>
      <c r="E5879" s="801" t="s">
        <v>3165</v>
      </c>
      <c r="F5879" s="802">
        <f>F5878*2</f>
        <v>10</v>
      </c>
      <c r="G5879" s="803">
        <v>2.6</v>
      </c>
      <c r="H5879" s="803"/>
      <c r="I5879" s="803"/>
      <c r="J5879" s="803">
        <f t="shared" si="112"/>
        <v>26</v>
      </c>
      <c r="K5879" s="806"/>
      <c r="L5879" s="807"/>
    </row>
    <row r="5880" spans="3:12" x14ac:dyDescent="0.25">
      <c r="C5880" s="805"/>
      <c r="D5880" s="800" t="s">
        <v>3167</v>
      </c>
      <c r="E5880" s="801" t="s">
        <v>3164</v>
      </c>
      <c r="F5880" s="802">
        <v>8</v>
      </c>
      <c r="G5880" s="803">
        <v>1.2</v>
      </c>
      <c r="H5880" s="803"/>
      <c r="I5880" s="803"/>
      <c r="J5880" s="803">
        <f t="shared" si="112"/>
        <v>9.6</v>
      </c>
      <c r="K5880" s="806"/>
      <c r="L5880" s="807"/>
    </row>
    <row r="5881" spans="3:12" x14ac:dyDescent="0.25">
      <c r="C5881" s="805"/>
      <c r="D5881" s="794"/>
      <c r="E5881" s="801" t="s">
        <v>3165</v>
      </c>
      <c r="F5881" s="802">
        <f>F5880*2</f>
        <v>16</v>
      </c>
      <c r="G5881" s="803">
        <v>2.6</v>
      </c>
      <c r="H5881" s="803"/>
      <c r="I5881" s="803"/>
      <c r="J5881" s="803">
        <f t="shared" si="112"/>
        <v>41.6</v>
      </c>
      <c r="K5881" s="806"/>
      <c r="L5881" s="807"/>
    </row>
    <row r="5882" spans="3:12" x14ac:dyDescent="0.25">
      <c r="C5882" s="805"/>
      <c r="D5882" s="800" t="s">
        <v>3168</v>
      </c>
      <c r="E5882" s="801" t="s">
        <v>3164</v>
      </c>
      <c r="F5882" s="802">
        <v>2</v>
      </c>
      <c r="G5882" s="803">
        <v>1.6</v>
      </c>
      <c r="H5882" s="803"/>
      <c r="I5882" s="803"/>
      <c r="J5882" s="803">
        <f t="shared" si="112"/>
        <v>3.2</v>
      </c>
      <c r="K5882" s="806"/>
      <c r="L5882" s="807"/>
    </row>
    <row r="5883" spans="3:12" x14ac:dyDescent="0.25">
      <c r="C5883" s="805"/>
      <c r="D5883" s="794"/>
      <c r="E5883" s="801" t="s">
        <v>3165</v>
      </c>
      <c r="F5883" s="802">
        <f>F5882*2</f>
        <v>4</v>
      </c>
      <c r="G5883" s="803">
        <v>2.6</v>
      </c>
      <c r="H5883" s="803"/>
      <c r="I5883" s="803"/>
      <c r="J5883" s="803">
        <f t="shared" si="112"/>
        <v>10.4</v>
      </c>
      <c r="K5883" s="806"/>
      <c r="L5883" s="807"/>
    </row>
    <row r="5884" spans="3:12" x14ac:dyDescent="0.25">
      <c r="C5884" s="805"/>
      <c r="D5884" s="800" t="s">
        <v>2335</v>
      </c>
      <c r="E5884" s="801" t="s">
        <v>3164</v>
      </c>
      <c r="F5884" s="802">
        <v>11</v>
      </c>
      <c r="G5884" s="803">
        <v>1.8</v>
      </c>
      <c r="H5884" s="803"/>
      <c r="I5884" s="803"/>
      <c r="J5884" s="803">
        <f t="shared" si="112"/>
        <v>19.8</v>
      </c>
      <c r="K5884" s="806"/>
      <c r="L5884" s="807"/>
    </row>
    <row r="5885" spans="3:12" x14ac:dyDescent="0.25">
      <c r="C5885" s="805"/>
      <c r="D5885" s="794"/>
      <c r="E5885" s="801" t="s">
        <v>3165</v>
      </c>
      <c r="F5885" s="802">
        <f>F5884*2</f>
        <v>22</v>
      </c>
      <c r="G5885" s="803">
        <v>2.6</v>
      </c>
      <c r="H5885" s="803"/>
      <c r="I5885" s="803"/>
      <c r="J5885" s="803">
        <f t="shared" si="112"/>
        <v>57.2</v>
      </c>
      <c r="K5885" s="806"/>
      <c r="L5885" s="807"/>
    </row>
    <row r="5886" spans="3:12" x14ac:dyDescent="0.25">
      <c r="C5886" s="805"/>
      <c r="D5886" s="800" t="s">
        <v>617</v>
      </c>
      <c r="E5886" s="801" t="s">
        <v>3164</v>
      </c>
      <c r="F5886" s="802">
        <v>3</v>
      </c>
      <c r="G5886" s="803">
        <v>1</v>
      </c>
      <c r="H5886" s="803"/>
      <c r="I5886" s="803"/>
      <c r="J5886" s="803">
        <f t="shared" si="112"/>
        <v>3</v>
      </c>
      <c r="K5886" s="806"/>
      <c r="L5886" s="807"/>
    </row>
    <row r="5887" spans="3:12" x14ac:dyDescent="0.25">
      <c r="C5887" s="805"/>
      <c r="D5887" s="794"/>
      <c r="E5887" s="801" t="s">
        <v>3165</v>
      </c>
      <c r="F5887" s="802">
        <f>F5886*2</f>
        <v>6</v>
      </c>
      <c r="G5887" s="803">
        <v>2.6</v>
      </c>
      <c r="H5887" s="803"/>
      <c r="I5887" s="803"/>
      <c r="J5887" s="803">
        <f t="shared" si="112"/>
        <v>15.600000000000001</v>
      </c>
      <c r="K5887" s="806"/>
      <c r="L5887" s="807"/>
    </row>
    <row r="5888" spans="3:12" x14ac:dyDescent="0.25">
      <c r="C5888" s="805"/>
      <c r="D5888" s="800" t="s">
        <v>618</v>
      </c>
      <c r="E5888" s="801" t="s">
        <v>3164</v>
      </c>
      <c r="F5888" s="802">
        <v>3</v>
      </c>
      <c r="G5888" s="803">
        <v>1.2</v>
      </c>
      <c r="H5888" s="803"/>
      <c r="I5888" s="803"/>
      <c r="J5888" s="803">
        <f t="shared" si="112"/>
        <v>3.5999999999999996</v>
      </c>
      <c r="K5888" s="806"/>
      <c r="L5888" s="807"/>
    </row>
    <row r="5889" spans="3:12" x14ac:dyDescent="0.25">
      <c r="C5889" s="805"/>
      <c r="D5889" s="794"/>
      <c r="E5889" s="801" t="s">
        <v>3165</v>
      </c>
      <c r="F5889" s="802">
        <f>F5888*2</f>
        <v>6</v>
      </c>
      <c r="G5889" s="803">
        <v>2.6</v>
      </c>
      <c r="H5889" s="803"/>
      <c r="I5889" s="803"/>
      <c r="J5889" s="803">
        <f t="shared" si="112"/>
        <v>15.600000000000001</v>
      </c>
      <c r="K5889" s="806"/>
      <c r="L5889" s="807"/>
    </row>
    <row r="5890" spans="3:12" x14ac:dyDescent="0.25">
      <c r="C5890" s="805"/>
      <c r="D5890" s="800" t="s">
        <v>619</v>
      </c>
      <c r="E5890" s="801" t="s">
        <v>3164</v>
      </c>
      <c r="F5890" s="802">
        <v>3</v>
      </c>
      <c r="G5890" s="803">
        <v>1.8</v>
      </c>
      <c r="H5890" s="803"/>
      <c r="I5890" s="803"/>
      <c r="J5890" s="803">
        <f t="shared" si="112"/>
        <v>5.4</v>
      </c>
      <c r="K5890" s="806"/>
      <c r="L5890" s="807"/>
    </row>
    <row r="5891" spans="3:12" x14ac:dyDescent="0.25">
      <c r="C5891" s="805"/>
      <c r="D5891" s="794"/>
      <c r="E5891" s="801" t="s">
        <v>3165</v>
      </c>
      <c r="F5891" s="802">
        <f>F5890*2</f>
        <v>6</v>
      </c>
      <c r="G5891" s="803">
        <v>2.6</v>
      </c>
      <c r="H5891" s="803"/>
      <c r="I5891" s="803"/>
      <c r="J5891" s="803">
        <f t="shared" si="112"/>
        <v>15.600000000000001</v>
      </c>
      <c r="K5891" s="806"/>
      <c r="L5891" s="807"/>
    </row>
    <row r="5892" spans="3:12" x14ac:dyDescent="0.25">
      <c r="C5892" s="805"/>
      <c r="D5892" s="800" t="s">
        <v>3163</v>
      </c>
      <c r="E5892" s="801" t="s">
        <v>3164</v>
      </c>
      <c r="F5892" s="802">
        <v>1</v>
      </c>
      <c r="G5892" s="803">
        <v>0.8</v>
      </c>
      <c r="H5892" s="803"/>
      <c r="I5892" s="803"/>
      <c r="J5892" s="803">
        <f t="shared" si="112"/>
        <v>0.8</v>
      </c>
      <c r="K5892" s="806"/>
      <c r="L5892" s="807"/>
    </row>
    <row r="5893" spans="3:12" x14ac:dyDescent="0.25">
      <c r="C5893" s="805"/>
      <c r="D5893" s="794"/>
      <c r="E5893" s="801" t="s">
        <v>3165</v>
      </c>
      <c r="F5893" s="802">
        <f>F5892*2</f>
        <v>2</v>
      </c>
      <c r="G5893" s="803">
        <v>2.1</v>
      </c>
      <c r="H5893" s="803"/>
      <c r="I5893" s="803"/>
      <c r="J5893" s="803">
        <f t="shared" si="112"/>
        <v>4.2</v>
      </c>
      <c r="K5893" s="806"/>
      <c r="L5893" s="807"/>
    </row>
    <row r="5894" spans="3:12" x14ac:dyDescent="0.25">
      <c r="C5894" s="805"/>
      <c r="D5894" s="800" t="s">
        <v>3169</v>
      </c>
      <c r="E5894" s="801" t="s">
        <v>3164</v>
      </c>
      <c r="F5894" s="802">
        <v>5</v>
      </c>
      <c r="G5894" s="803">
        <v>0.9</v>
      </c>
      <c r="H5894" s="803"/>
      <c r="I5894" s="803"/>
      <c r="J5894" s="803">
        <f t="shared" si="112"/>
        <v>4.5</v>
      </c>
      <c r="K5894" s="806"/>
      <c r="L5894" s="807"/>
    </row>
    <row r="5895" spans="3:12" x14ac:dyDescent="0.25">
      <c r="C5895" s="805"/>
      <c r="D5895" s="794"/>
      <c r="E5895" s="801" t="s">
        <v>3165</v>
      </c>
      <c r="F5895" s="802">
        <f>F5894*2</f>
        <v>10</v>
      </c>
      <c r="G5895" s="803">
        <v>2.1</v>
      </c>
      <c r="H5895" s="803"/>
      <c r="I5895" s="803"/>
      <c r="J5895" s="803">
        <f t="shared" si="112"/>
        <v>21</v>
      </c>
      <c r="K5895" s="806"/>
      <c r="L5895" s="807"/>
    </row>
    <row r="5896" spans="3:12" x14ac:dyDescent="0.25">
      <c r="C5896" s="805"/>
      <c r="D5896" s="800" t="s">
        <v>3170</v>
      </c>
      <c r="E5896" s="801" t="s">
        <v>3164</v>
      </c>
      <c r="F5896" s="802">
        <v>20</v>
      </c>
      <c r="G5896" s="803">
        <v>1</v>
      </c>
      <c r="H5896" s="803"/>
      <c r="I5896" s="803"/>
      <c r="J5896" s="803">
        <f t="shared" si="112"/>
        <v>20</v>
      </c>
      <c r="K5896" s="806"/>
      <c r="L5896" s="807"/>
    </row>
    <row r="5897" spans="3:12" x14ac:dyDescent="0.25">
      <c r="C5897" s="805"/>
      <c r="D5897" s="794"/>
      <c r="E5897" s="801" t="s">
        <v>3165</v>
      </c>
      <c r="F5897" s="802">
        <f>F5896*2</f>
        <v>40</v>
      </c>
      <c r="G5897" s="803">
        <v>2.1</v>
      </c>
      <c r="H5897" s="803"/>
      <c r="I5897" s="803"/>
      <c r="J5897" s="803">
        <f t="shared" si="112"/>
        <v>84</v>
      </c>
      <c r="K5897" s="806"/>
      <c r="L5897" s="807"/>
    </row>
    <row r="5898" spans="3:12" x14ac:dyDescent="0.25">
      <c r="C5898" s="805"/>
      <c r="D5898" s="800" t="s">
        <v>3171</v>
      </c>
      <c r="E5898" s="801" t="s">
        <v>3164</v>
      </c>
      <c r="F5898" s="802">
        <v>16</v>
      </c>
      <c r="G5898" s="803">
        <v>1.2</v>
      </c>
      <c r="H5898" s="803"/>
      <c r="I5898" s="803"/>
      <c r="J5898" s="803">
        <f t="shared" si="112"/>
        <v>19.2</v>
      </c>
      <c r="K5898" s="806"/>
      <c r="L5898" s="807"/>
    </row>
    <row r="5899" spans="3:12" x14ac:dyDescent="0.25">
      <c r="C5899" s="805"/>
      <c r="D5899" s="794"/>
      <c r="E5899" s="801" t="s">
        <v>3165</v>
      </c>
      <c r="F5899" s="802">
        <f>F5898*2</f>
        <v>32</v>
      </c>
      <c r="G5899" s="803">
        <v>2.1</v>
      </c>
      <c r="H5899" s="803"/>
      <c r="I5899" s="803"/>
      <c r="J5899" s="803">
        <f t="shared" si="112"/>
        <v>67.2</v>
      </c>
      <c r="K5899" s="806"/>
      <c r="L5899" s="807"/>
    </row>
    <row r="5900" spans="3:12" x14ac:dyDescent="0.25">
      <c r="C5900" s="805"/>
      <c r="D5900" s="800" t="s">
        <v>3172</v>
      </c>
      <c r="E5900" s="801" t="s">
        <v>3164</v>
      </c>
      <c r="F5900" s="802">
        <v>1</v>
      </c>
      <c r="G5900" s="803">
        <v>1</v>
      </c>
      <c r="H5900" s="803"/>
      <c r="I5900" s="803"/>
      <c r="J5900" s="803">
        <f t="shared" ref="J5900:J5957" si="113">PRODUCT(F5900:I5900)</f>
        <v>1</v>
      </c>
      <c r="K5900" s="806"/>
      <c r="L5900" s="807"/>
    </row>
    <row r="5901" spans="3:12" x14ac:dyDescent="0.25">
      <c r="C5901" s="805"/>
      <c r="D5901" s="794"/>
      <c r="E5901" s="801" t="s">
        <v>3165</v>
      </c>
      <c r="F5901" s="802">
        <f>F5900*2</f>
        <v>2</v>
      </c>
      <c r="G5901" s="803">
        <v>2.1</v>
      </c>
      <c r="H5901" s="803"/>
      <c r="I5901" s="803"/>
      <c r="J5901" s="803">
        <f t="shared" si="113"/>
        <v>4.2</v>
      </c>
      <c r="K5901" s="806"/>
      <c r="L5901" s="807"/>
    </row>
    <row r="5902" spans="3:12" x14ac:dyDescent="0.25">
      <c r="C5902" s="805"/>
      <c r="D5902" s="800" t="s">
        <v>3173</v>
      </c>
      <c r="E5902" s="801" t="s">
        <v>3164</v>
      </c>
      <c r="F5902" s="802">
        <v>3</v>
      </c>
      <c r="G5902" s="803">
        <v>1.2</v>
      </c>
      <c r="H5902" s="803"/>
      <c r="I5902" s="803"/>
      <c r="J5902" s="803">
        <f t="shared" si="113"/>
        <v>3.5999999999999996</v>
      </c>
      <c r="K5902" s="806"/>
      <c r="L5902" s="807"/>
    </row>
    <row r="5903" spans="3:12" x14ac:dyDescent="0.25">
      <c r="C5903" s="805"/>
      <c r="D5903" s="794"/>
      <c r="E5903" s="801" t="s">
        <v>3165</v>
      </c>
      <c r="F5903" s="802">
        <f>F5902*2</f>
        <v>6</v>
      </c>
      <c r="G5903" s="803">
        <v>2.1</v>
      </c>
      <c r="H5903" s="803"/>
      <c r="I5903" s="803"/>
      <c r="J5903" s="803">
        <f t="shared" si="113"/>
        <v>12.600000000000001</v>
      </c>
      <c r="K5903" s="806"/>
      <c r="L5903" s="807"/>
    </row>
    <row r="5904" spans="3:12" x14ac:dyDescent="0.25">
      <c r="C5904" s="805"/>
      <c r="D5904" s="800" t="s">
        <v>3174</v>
      </c>
      <c r="E5904" s="801" t="s">
        <v>3164</v>
      </c>
      <c r="F5904" s="802">
        <v>1</v>
      </c>
      <c r="G5904" s="803">
        <v>1.8</v>
      </c>
      <c r="H5904" s="803"/>
      <c r="I5904" s="803"/>
      <c r="J5904" s="803">
        <f t="shared" si="113"/>
        <v>1.8</v>
      </c>
      <c r="K5904" s="806"/>
      <c r="L5904" s="807"/>
    </row>
    <row r="5905" spans="3:12" x14ac:dyDescent="0.25">
      <c r="C5905" s="805"/>
      <c r="D5905" s="794"/>
      <c r="E5905" s="801" t="s">
        <v>3165</v>
      </c>
      <c r="F5905" s="802">
        <f>F5904*2</f>
        <v>2</v>
      </c>
      <c r="G5905" s="803">
        <v>2.1</v>
      </c>
      <c r="H5905" s="803"/>
      <c r="I5905" s="803"/>
      <c r="J5905" s="803">
        <f t="shared" si="113"/>
        <v>4.2</v>
      </c>
      <c r="K5905" s="806"/>
      <c r="L5905" s="807"/>
    </row>
    <row r="5906" spans="3:12" x14ac:dyDescent="0.25">
      <c r="C5906" s="805"/>
      <c r="D5906" s="800" t="s">
        <v>3175</v>
      </c>
      <c r="E5906" s="801" t="s">
        <v>3164</v>
      </c>
      <c r="F5906" s="802">
        <v>2</v>
      </c>
      <c r="G5906" s="803">
        <v>1.8</v>
      </c>
      <c r="H5906" s="803"/>
      <c r="I5906" s="803"/>
      <c r="J5906" s="803">
        <f t="shared" si="113"/>
        <v>3.6</v>
      </c>
      <c r="K5906" s="806"/>
      <c r="L5906" s="807"/>
    </row>
    <row r="5907" spans="3:12" x14ac:dyDescent="0.25">
      <c r="C5907" s="805"/>
      <c r="D5907" s="794"/>
      <c r="E5907" s="801" t="s">
        <v>3165</v>
      </c>
      <c r="F5907" s="802">
        <f>F5906*2</f>
        <v>4</v>
      </c>
      <c r="G5907" s="803">
        <v>2.1</v>
      </c>
      <c r="H5907" s="803"/>
      <c r="I5907" s="803"/>
      <c r="J5907" s="803">
        <f t="shared" si="113"/>
        <v>8.4</v>
      </c>
      <c r="K5907" s="806"/>
      <c r="L5907" s="807"/>
    </row>
    <row r="5908" spans="3:12" x14ac:dyDescent="0.25">
      <c r="C5908" s="805"/>
      <c r="D5908" s="800" t="s">
        <v>3176</v>
      </c>
      <c r="E5908" s="801" t="s">
        <v>3164</v>
      </c>
      <c r="F5908" s="802">
        <v>1</v>
      </c>
      <c r="G5908" s="803">
        <v>1.8</v>
      </c>
      <c r="H5908" s="803"/>
      <c r="I5908" s="803"/>
      <c r="J5908" s="803">
        <f t="shared" si="113"/>
        <v>1.8</v>
      </c>
      <c r="K5908" s="806"/>
      <c r="L5908" s="807"/>
    </row>
    <row r="5909" spans="3:12" x14ac:dyDescent="0.25">
      <c r="C5909" s="805"/>
      <c r="D5909" s="794"/>
      <c r="E5909" s="801" t="s">
        <v>3165</v>
      </c>
      <c r="F5909" s="802">
        <f>F5908*2</f>
        <v>2</v>
      </c>
      <c r="G5909" s="803">
        <v>2.1</v>
      </c>
      <c r="H5909" s="803"/>
      <c r="I5909" s="803"/>
      <c r="J5909" s="803">
        <f t="shared" si="113"/>
        <v>4.2</v>
      </c>
      <c r="K5909" s="806"/>
      <c r="L5909" s="807"/>
    </row>
    <row r="5910" spans="3:12" x14ac:dyDescent="0.25">
      <c r="C5910" s="805"/>
      <c r="D5910" s="800" t="s">
        <v>3177</v>
      </c>
      <c r="E5910" s="801" t="s">
        <v>3164</v>
      </c>
      <c r="F5910" s="802">
        <v>12</v>
      </c>
      <c r="G5910" s="803">
        <v>0.9</v>
      </c>
      <c r="H5910" s="803"/>
      <c r="I5910" s="803"/>
      <c r="J5910" s="803">
        <f t="shared" si="113"/>
        <v>10.8</v>
      </c>
      <c r="K5910" s="806"/>
      <c r="L5910" s="807"/>
    </row>
    <row r="5911" spans="3:12" x14ac:dyDescent="0.25">
      <c r="C5911" s="805"/>
      <c r="D5911" s="794"/>
      <c r="E5911" s="801" t="s">
        <v>3165</v>
      </c>
      <c r="F5911" s="802">
        <f>F5910*2</f>
        <v>24</v>
      </c>
      <c r="G5911" s="803">
        <v>2.1</v>
      </c>
      <c r="H5911" s="803"/>
      <c r="I5911" s="803"/>
      <c r="J5911" s="803">
        <f t="shared" si="113"/>
        <v>50.400000000000006</v>
      </c>
      <c r="K5911" s="806"/>
      <c r="L5911" s="807"/>
    </row>
    <row r="5912" spans="3:12" x14ac:dyDescent="0.25">
      <c r="C5912" s="805"/>
      <c r="D5912" s="800" t="s">
        <v>3178</v>
      </c>
      <c r="E5912" s="801" t="s">
        <v>3164</v>
      </c>
      <c r="F5912" s="802">
        <v>5</v>
      </c>
      <c r="G5912" s="803">
        <v>1.8</v>
      </c>
      <c r="H5912" s="803"/>
      <c r="I5912" s="803"/>
      <c r="J5912" s="803">
        <f t="shared" si="113"/>
        <v>9</v>
      </c>
      <c r="K5912" s="806"/>
      <c r="L5912" s="807"/>
    </row>
    <row r="5913" spans="3:12" x14ac:dyDescent="0.25">
      <c r="C5913" s="805"/>
      <c r="D5913" s="794"/>
      <c r="E5913" s="801" t="s">
        <v>3165</v>
      </c>
      <c r="F5913" s="802">
        <f>F5912*2</f>
        <v>10</v>
      </c>
      <c r="G5913" s="803">
        <v>2.1</v>
      </c>
      <c r="H5913" s="803"/>
      <c r="I5913" s="803"/>
      <c r="J5913" s="803">
        <f t="shared" si="113"/>
        <v>21</v>
      </c>
      <c r="K5913" s="806"/>
      <c r="L5913" s="807"/>
    </row>
    <row r="5914" spans="3:12" x14ac:dyDescent="0.25">
      <c r="C5914" s="805"/>
      <c r="D5914" s="800" t="s">
        <v>3179</v>
      </c>
      <c r="E5914" s="801" t="s">
        <v>3164</v>
      </c>
      <c r="F5914" s="802">
        <v>2</v>
      </c>
      <c r="G5914" s="803">
        <v>2.5</v>
      </c>
      <c r="H5914" s="803"/>
      <c r="I5914" s="803"/>
      <c r="J5914" s="803">
        <f t="shared" si="113"/>
        <v>5</v>
      </c>
      <c r="K5914" s="806"/>
      <c r="L5914" s="807"/>
    </row>
    <row r="5915" spans="3:12" x14ac:dyDescent="0.25">
      <c r="C5915" s="805"/>
      <c r="D5915" s="794"/>
      <c r="E5915" s="801" t="s">
        <v>3165</v>
      </c>
      <c r="F5915" s="802">
        <f>F5914*2</f>
        <v>4</v>
      </c>
      <c r="G5915" s="803">
        <v>2.1</v>
      </c>
      <c r="H5915" s="803"/>
      <c r="I5915" s="803"/>
      <c r="J5915" s="803">
        <f t="shared" si="113"/>
        <v>8.4</v>
      </c>
      <c r="K5915" s="806"/>
      <c r="L5915" s="807"/>
    </row>
    <row r="5916" spans="3:12" x14ac:dyDescent="0.25">
      <c r="C5916" s="805"/>
      <c r="D5916" s="800" t="s">
        <v>3180</v>
      </c>
      <c r="E5916" s="801" t="s">
        <v>3164</v>
      </c>
      <c r="F5916" s="802">
        <v>2</v>
      </c>
      <c r="G5916" s="803">
        <v>1.8</v>
      </c>
      <c r="H5916" s="803"/>
      <c r="I5916" s="803"/>
      <c r="J5916" s="803">
        <f t="shared" si="113"/>
        <v>3.6</v>
      </c>
      <c r="K5916" s="806"/>
      <c r="L5916" s="807"/>
    </row>
    <row r="5917" spans="3:12" x14ac:dyDescent="0.25">
      <c r="C5917" s="805"/>
      <c r="D5917" s="794"/>
      <c r="E5917" s="801" t="s">
        <v>3165</v>
      </c>
      <c r="F5917" s="802">
        <f>F5916*2</f>
        <v>4</v>
      </c>
      <c r="G5917" s="803">
        <v>2.1</v>
      </c>
      <c r="H5917" s="803"/>
      <c r="I5917" s="803"/>
      <c r="J5917" s="803">
        <f t="shared" si="113"/>
        <v>8.4</v>
      </c>
      <c r="K5917" s="806"/>
      <c r="L5917" s="807"/>
    </row>
    <row r="5918" spans="3:12" x14ac:dyDescent="0.25">
      <c r="C5918" s="805"/>
      <c r="D5918" s="800" t="s">
        <v>3181</v>
      </c>
      <c r="E5918" s="801" t="s">
        <v>3164</v>
      </c>
      <c r="F5918" s="802">
        <v>5</v>
      </c>
      <c r="G5918" s="803">
        <v>0.6</v>
      </c>
      <c r="H5918" s="803"/>
      <c r="I5918" s="803"/>
      <c r="J5918" s="803">
        <f t="shared" si="113"/>
        <v>3</v>
      </c>
      <c r="K5918" s="806"/>
      <c r="L5918" s="807"/>
    </row>
    <row r="5919" spans="3:12" x14ac:dyDescent="0.25">
      <c r="C5919" s="805"/>
      <c r="D5919" s="794"/>
      <c r="E5919" s="801" t="s">
        <v>3165</v>
      </c>
      <c r="F5919" s="802">
        <f>F5918*2</f>
        <v>10</v>
      </c>
      <c r="G5919" s="803">
        <v>2</v>
      </c>
      <c r="H5919" s="803"/>
      <c r="I5919" s="803"/>
      <c r="J5919" s="803">
        <f t="shared" si="113"/>
        <v>20</v>
      </c>
      <c r="K5919" s="806"/>
      <c r="L5919" s="807"/>
    </row>
    <row r="5920" spans="3:12" x14ac:dyDescent="0.25">
      <c r="C5920" s="805"/>
      <c r="D5920" s="800" t="s">
        <v>3182</v>
      </c>
      <c r="E5920" s="801" t="s">
        <v>3164</v>
      </c>
      <c r="F5920" s="802">
        <v>14</v>
      </c>
      <c r="G5920" s="803">
        <v>0.9</v>
      </c>
      <c r="H5920" s="803"/>
      <c r="I5920" s="803"/>
      <c r="J5920" s="803">
        <f t="shared" si="113"/>
        <v>12.6</v>
      </c>
      <c r="K5920" s="806"/>
      <c r="L5920" s="807"/>
    </row>
    <row r="5921" spans="3:12" x14ac:dyDescent="0.25">
      <c r="C5921" s="805"/>
      <c r="D5921" s="794"/>
      <c r="E5921" s="801" t="s">
        <v>3165</v>
      </c>
      <c r="F5921" s="802">
        <f>F5920*2</f>
        <v>28</v>
      </c>
      <c r="G5921" s="803">
        <v>2</v>
      </c>
      <c r="H5921" s="803"/>
      <c r="I5921" s="803"/>
      <c r="J5921" s="803">
        <f t="shared" si="113"/>
        <v>56</v>
      </c>
      <c r="K5921" s="806"/>
      <c r="L5921" s="807"/>
    </row>
    <row r="5922" spans="3:12" x14ac:dyDescent="0.25">
      <c r="C5922" s="805"/>
      <c r="D5922" s="800" t="s">
        <v>632</v>
      </c>
      <c r="E5922" s="801" t="s">
        <v>3164</v>
      </c>
      <c r="F5922" s="802">
        <v>1</v>
      </c>
      <c r="G5922" s="803">
        <v>2.85</v>
      </c>
      <c r="H5922" s="803"/>
      <c r="I5922" s="803"/>
      <c r="J5922" s="803">
        <f t="shared" si="113"/>
        <v>2.85</v>
      </c>
      <c r="K5922" s="806"/>
      <c r="L5922" s="807"/>
    </row>
    <row r="5923" spans="3:12" x14ac:dyDescent="0.25">
      <c r="C5923" s="805"/>
      <c r="D5923" s="800"/>
      <c r="E5923" s="801" t="s">
        <v>3183</v>
      </c>
      <c r="F5923" s="802">
        <v>2</v>
      </c>
      <c r="G5923" s="803">
        <v>0.5</v>
      </c>
      <c r="H5923" s="803"/>
      <c r="I5923" s="803"/>
      <c r="J5923" s="803">
        <f t="shared" si="113"/>
        <v>1</v>
      </c>
      <c r="K5923" s="806"/>
      <c r="L5923" s="807"/>
    </row>
    <row r="5924" spans="3:12" x14ac:dyDescent="0.25">
      <c r="C5924" s="805"/>
      <c r="D5924" s="794"/>
      <c r="E5924" s="801" t="s">
        <v>3165</v>
      </c>
      <c r="F5924" s="802">
        <f>F5922*2</f>
        <v>2</v>
      </c>
      <c r="G5924" s="803">
        <v>2.6</v>
      </c>
      <c r="H5924" s="803"/>
      <c r="I5924" s="803"/>
      <c r="J5924" s="803">
        <f t="shared" si="113"/>
        <v>5.2</v>
      </c>
      <c r="K5924" s="806"/>
      <c r="L5924" s="807"/>
    </row>
    <row r="5925" spans="3:12" x14ac:dyDescent="0.25">
      <c r="C5925" s="805"/>
      <c r="D5925" s="800" t="s">
        <v>633</v>
      </c>
      <c r="E5925" s="801" t="s">
        <v>3164</v>
      </c>
      <c r="F5925" s="802">
        <v>1</v>
      </c>
      <c r="G5925" s="803">
        <v>2.9</v>
      </c>
      <c r="H5925" s="803"/>
      <c r="I5925" s="803"/>
      <c r="J5925" s="803">
        <f t="shared" si="113"/>
        <v>2.9</v>
      </c>
      <c r="K5925" s="806"/>
      <c r="L5925" s="807"/>
    </row>
    <row r="5926" spans="3:12" x14ac:dyDescent="0.25">
      <c r="C5926" s="805"/>
      <c r="D5926" s="800"/>
      <c r="E5926" s="801" t="s">
        <v>3183</v>
      </c>
      <c r="F5926" s="802">
        <v>2</v>
      </c>
      <c r="G5926" s="803">
        <v>0.55000000000000004</v>
      </c>
      <c r="H5926" s="803"/>
      <c r="I5926" s="803"/>
      <c r="J5926" s="803">
        <f t="shared" si="113"/>
        <v>1.1000000000000001</v>
      </c>
      <c r="K5926" s="806"/>
      <c r="L5926" s="807"/>
    </row>
    <row r="5927" spans="3:12" x14ac:dyDescent="0.25">
      <c r="C5927" s="805"/>
      <c r="D5927" s="794"/>
      <c r="E5927" s="801" t="s">
        <v>3165</v>
      </c>
      <c r="F5927" s="802">
        <f>F5925*2</f>
        <v>2</v>
      </c>
      <c r="G5927" s="803">
        <v>2.6</v>
      </c>
      <c r="H5927" s="803"/>
      <c r="I5927" s="803"/>
      <c r="J5927" s="803">
        <f t="shared" si="113"/>
        <v>5.2</v>
      </c>
      <c r="K5927" s="806"/>
      <c r="L5927" s="807"/>
    </row>
    <row r="5928" spans="3:12" x14ac:dyDescent="0.25">
      <c r="C5928" s="805"/>
      <c r="D5928" s="800" t="s">
        <v>1016</v>
      </c>
      <c r="E5928" s="801" t="s">
        <v>3164</v>
      </c>
      <c r="F5928" s="802">
        <v>1</v>
      </c>
      <c r="G5928" s="803">
        <v>3.45</v>
      </c>
      <c r="H5928" s="803"/>
      <c r="I5928" s="803"/>
      <c r="J5928" s="803">
        <f t="shared" si="113"/>
        <v>3.45</v>
      </c>
      <c r="K5928" s="806"/>
      <c r="L5928" s="807"/>
    </row>
    <row r="5929" spans="3:12" x14ac:dyDescent="0.25">
      <c r="C5929" s="805"/>
      <c r="D5929" s="800"/>
      <c r="E5929" s="801" t="s">
        <v>3183</v>
      </c>
      <c r="F5929" s="802">
        <v>2</v>
      </c>
      <c r="G5929" s="803">
        <v>0.83</v>
      </c>
      <c r="H5929" s="803"/>
      <c r="I5929" s="803"/>
      <c r="J5929" s="803">
        <f t="shared" si="113"/>
        <v>1.66</v>
      </c>
      <c r="K5929" s="806"/>
      <c r="L5929" s="807"/>
    </row>
    <row r="5930" spans="3:12" x14ac:dyDescent="0.25">
      <c r="C5930" s="805"/>
      <c r="D5930" s="794"/>
      <c r="E5930" s="801" t="s">
        <v>3165</v>
      </c>
      <c r="F5930" s="802">
        <f>F5928*2</f>
        <v>2</v>
      </c>
      <c r="G5930" s="803">
        <v>2.6</v>
      </c>
      <c r="H5930" s="803"/>
      <c r="I5930" s="803"/>
      <c r="J5930" s="803">
        <f t="shared" si="113"/>
        <v>5.2</v>
      </c>
      <c r="K5930" s="806"/>
      <c r="L5930" s="807"/>
    </row>
    <row r="5931" spans="3:12" x14ac:dyDescent="0.25">
      <c r="C5931" s="805"/>
      <c r="D5931" s="800" t="s">
        <v>1348</v>
      </c>
      <c r="E5931" s="801" t="s">
        <v>3164</v>
      </c>
      <c r="F5931" s="802">
        <v>1</v>
      </c>
      <c r="G5931" s="803">
        <v>3.95</v>
      </c>
      <c r="H5931" s="803"/>
      <c r="I5931" s="803"/>
      <c r="J5931" s="803">
        <f t="shared" si="113"/>
        <v>3.95</v>
      </c>
      <c r="K5931" s="806"/>
      <c r="L5931" s="807"/>
    </row>
    <row r="5932" spans="3:12" x14ac:dyDescent="0.25">
      <c r="C5932" s="805"/>
      <c r="D5932" s="800"/>
      <c r="E5932" s="801" t="s">
        <v>3183</v>
      </c>
      <c r="F5932" s="802">
        <v>2</v>
      </c>
      <c r="G5932" s="803">
        <v>1.07</v>
      </c>
      <c r="H5932" s="803"/>
      <c r="I5932" s="803"/>
      <c r="J5932" s="803">
        <f t="shared" si="113"/>
        <v>2.14</v>
      </c>
      <c r="K5932" s="806"/>
      <c r="L5932" s="807"/>
    </row>
    <row r="5933" spans="3:12" x14ac:dyDescent="0.25">
      <c r="C5933" s="805"/>
      <c r="D5933" s="794"/>
      <c r="E5933" s="801" t="s">
        <v>3165</v>
      </c>
      <c r="F5933" s="802">
        <f>F5931*2</f>
        <v>2</v>
      </c>
      <c r="G5933" s="803">
        <v>2.6</v>
      </c>
      <c r="H5933" s="803"/>
      <c r="I5933" s="803"/>
      <c r="J5933" s="803">
        <f t="shared" si="113"/>
        <v>5.2</v>
      </c>
      <c r="K5933" s="806"/>
      <c r="L5933" s="807"/>
    </row>
    <row r="5934" spans="3:12" x14ac:dyDescent="0.25">
      <c r="C5934" s="805"/>
      <c r="D5934" s="800" t="s">
        <v>3184</v>
      </c>
      <c r="E5934" s="801" t="s">
        <v>3164</v>
      </c>
      <c r="F5934" s="802">
        <v>2</v>
      </c>
      <c r="G5934" s="803">
        <v>4.5</v>
      </c>
      <c r="H5934" s="803"/>
      <c r="I5934" s="803"/>
      <c r="J5934" s="803">
        <f t="shared" si="113"/>
        <v>9</v>
      </c>
      <c r="K5934" s="806"/>
      <c r="L5934" s="807"/>
    </row>
    <row r="5935" spans="3:12" x14ac:dyDescent="0.25">
      <c r="C5935" s="805"/>
      <c r="D5935" s="800"/>
      <c r="E5935" s="801" t="s">
        <v>3183</v>
      </c>
      <c r="F5935" s="802">
        <v>4</v>
      </c>
      <c r="G5935" s="803">
        <v>1.37</v>
      </c>
      <c r="H5935" s="803"/>
      <c r="I5935" s="803"/>
      <c r="J5935" s="803">
        <f t="shared" si="113"/>
        <v>5.48</v>
      </c>
      <c r="K5935" s="806"/>
      <c r="L5935" s="807"/>
    </row>
    <row r="5936" spans="3:12" x14ac:dyDescent="0.25">
      <c r="C5936" s="805"/>
      <c r="D5936" s="794"/>
      <c r="E5936" s="801" t="s">
        <v>3165</v>
      </c>
      <c r="F5936" s="802">
        <f>F5934*2</f>
        <v>4</v>
      </c>
      <c r="G5936" s="803">
        <v>2.6</v>
      </c>
      <c r="H5936" s="803"/>
      <c r="I5936" s="803"/>
      <c r="J5936" s="803">
        <f t="shared" si="113"/>
        <v>10.4</v>
      </c>
      <c r="K5936" s="806"/>
      <c r="L5936" s="807"/>
    </row>
    <row r="5937" spans="3:12" x14ac:dyDescent="0.25">
      <c r="C5937" s="805"/>
      <c r="D5937" s="800" t="s">
        <v>1347</v>
      </c>
      <c r="E5937" s="801" t="s">
        <v>3164</v>
      </c>
      <c r="F5937" s="802">
        <v>1</v>
      </c>
      <c r="G5937" s="803">
        <v>4.6500000000000004</v>
      </c>
      <c r="H5937" s="803"/>
      <c r="I5937" s="803"/>
      <c r="J5937" s="803">
        <f t="shared" si="113"/>
        <v>4.6500000000000004</v>
      </c>
      <c r="K5937" s="806"/>
      <c r="L5937" s="807"/>
    </row>
    <row r="5938" spans="3:12" x14ac:dyDescent="0.25">
      <c r="C5938" s="805"/>
      <c r="D5938" s="800"/>
      <c r="E5938" s="801" t="s">
        <v>3183</v>
      </c>
      <c r="F5938" s="802">
        <v>2</v>
      </c>
      <c r="G5938" s="803">
        <v>1.35</v>
      </c>
      <c r="H5938" s="803"/>
      <c r="I5938" s="803"/>
      <c r="J5938" s="803">
        <f t="shared" si="113"/>
        <v>2.7</v>
      </c>
      <c r="K5938" s="806"/>
      <c r="L5938" s="807"/>
    </row>
    <row r="5939" spans="3:12" x14ac:dyDescent="0.25">
      <c r="C5939" s="805"/>
      <c r="D5939" s="794"/>
      <c r="E5939" s="801" t="s">
        <v>3165</v>
      </c>
      <c r="F5939" s="802">
        <f>F5937*2</f>
        <v>2</v>
      </c>
      <c r="G5939" s="803">
        <v>2.6</v>
      </c>
      <c r="H5939" s="803"/>
      <c r="I5939" s="803"/>
      <c r="J5939" s="803">
        <f t="shared" si="113"/>
        <v>5.2</v>
      </c>
      <c r="K5939" s="806"/>
      <c r="L5939" s="807"/>
    </row>
    <row r="5940" spans="3:12" x14ac:dyDescent="0.25">
      <c r="C5940" s="805"/>
      <c r="D5940" s="800" t="s">
        <v>1346</v>
      </c>
      <c r="E5940" s="801" t="s">
        <v>3164</v>
      </c>
      <c r="F5940" s="802">
        <v>1</v>
      </c>
      <c r="G5940" s="803">
        <v>4.8</v>
      </c>
      <c r="H5940" s="803"/>
      <c r="I5940" s="803"/>
      <c r="J5940" s="803">
        <f t="shared" si="113"/>
        <v>4.8</v>
      </c>
      <c r="K5940" s="806"/>
      <c r="L5940" s="807"/>
    </row>
    <row r="5941" spans="3:12" x14ac:dyDescent="0.25">
      <c r="C5941" s="805"/>
      <c r="D5941" s="800"/>
      <c r="E5941" s="801" t="s">
        <v>3183</v>
      </c>
      <c r="F5941" s="802">
        <v>2</v>
      </c>
      <c r="G5941" s="803">
        <v>1.5</v>
      </c>
      <c r="H5941" s="803"/>
      <c r="I5941" s="803"/>
      <c r="J5941" s="803">
        <f t="shared" si="113"/>
        <v>3</v>
      </c>
      <c r="K5941" s="806"/>
      <c r="L5941" s="807"/>
    </row>
    <row r="5942" spans="3:12" x14ac:dyDescent="0.25">
      <c r="C5942" s="805"/>
      <c r="D5942" s="794"/>
      <c r="E5942" s="801" t="s">
        <v>3165</v>
      </c>
      <c r="F5942" s="802">
        <f>F5940*2</f>
        <v>2</v>
      </c>
      <c r="G5942" s="803">
        <v>2.6</v>
      </c>
      <c r="H5942" s="803"/>
      <c r="I5942" s="803"/>
      <c r="J5942" s="803">
        <f t="shared" si="113"/>
        <v>5.2</v>
      </c>
      <c r="K5942" s="806"/>
      <c r="L5942" s="807"/>
    </row>
    <row r="5943" spans="3:12" x14ac:dyDescent="0.25">
      <c r="C5943" s="805"/>
      <c r="D5943" s="800" t="s">
        <v>1010</v>
      </c>
      <c r="E5943" s="801" t="s">
        <v>3164</v>
      </c>
      <c r="F5943" s="802">
        <v>1</v>
      </c>
      <c r="G5943" s="803">
        <v>6.8</v>
      </c>
      <c r="H5943" s="803"/>
      <c r="I5943" s="803"/>
      <c r="J5943" s="803">
        <f t="shared" si="113"/>
        <v>6.8</v>
      </c>
      <c r="K5943" s="806"/>
      <c r="L5943" s="807"/>
    </row>
    <row r="5944" spans="3:12" x14ac:dyDescent="0.25">
      <c r="C5944" s="805"/>
      <c r="D5944" s="800"/>
      <c r="E5944" s="801" t="s">
        <v>3183</v>
      </c>
      <c r="F5944" s="802">
        <v>2</v>
      </c>
      <c r="G5944" s="803">
        <v>2.5</v>
      </c>
      <c r="H5944" s="803"/>
      <c r="I5944" s="803"/>
      <c r="J5944" s="803">
        <f t="shared" si="113"/>
        <v>5</v>
      </c>
      <c r="K5944" s="806"/>
      <c r="L5944" s="807"/>
    </row>
    <row r="5945" spans="3:12" x14ac:dyDescent="0.25">
      <c r="C5945" s="805"/>
      <c r="D5945" s="794"/>
      <c r="E5945" s="801" t="s">
        <v>3165</v>
      </c>
      <c r="F5945" s="802">
        <f>F5943*2</f>
        <v>2</v>
      </c>
      <c r="G5945" s="803">
        <v>2.6</v>
      </c>
      <c r="H5945" s="803"/>
      <c r="I5945" s="803"/>
      <c r="J5945" s="803">
        <f t="shared" si="113"/>
        <v>5.2</v>
      </c>
      <c r="K5945" s="806"/>
      <c r="L5945" s="807"/>
    </row>
    <row r="5946" spans="3:12" x14ac:dyDescent="0.25">
      <c r="C5946" s="805"/>
      <c r="D5946" s="800" t="s">
        <v>1015</v>
      </c>
      <c r="E5946" s="801" t="s">
        <v>3164</v>
      </c>
      <c r="F5946" s="802">
        <v>1</v>
      </c>
      <c r="G5946" s="803">
        <v>2.9</v>
      </c>
      <c r="H5946" s="803"/>
      <c r="I5946" s="803"/>
      <c r="J5946" s="803">
        <f t="shared" si="113"/>
        <v>2.9</v>
      </c>
      <c r="K5946" s="806"/>
      <c r="L5946" s="807"/>
    </row>
    <row r="5947" spans="3:12" x14ac:dyDescent="0.25">
      <c r="C5947" s="805"/>
      <c r="D5947" s="800"/>
      <c r="E5947" s="801" t="s">
        <v>3183</v>
      </c>
      <c r="F5947" s="802">
        <v>1</v>
      </c>
      <c r="G5947" s="803">
        <v>2.9</v>
      </c>
      <c r="H5947" s="803"/>
      <c r="I5947" s="803"/>
      <c r="J5947" s="803">
        <f t="shared" si="113"/>
        <v>2.9</v>
      </c>
      <c r="K5947" s="806"/>
      <c r="L5947" s="807"/>
    </row>
    <row r="5948" spans="3:12" x14ac:dyDescent="0.25">
      <c r="C5948" s="805"/>
      <c r="D5948" s="794"/>
      <c r="E5948" s="801" t="s">
        <v>3165</v>
      </c>
      <c r="F5948" s="802">
        <f>F5946*2</f>
        <v>2</v>
      </c>
      <c r="G5948" s="803">
        <v>2</v>
      </c>
      <c r="H5948" s="803"/>
      <c r="I5948" s="803"/>
      <c r="J5948" s="803">
        <f t="shared" si="113"/>
        <v>4</v>
      </c>
      <c r="K5948" s="806"/>
      <c r="L5948" s="807"/>
    </row>
    <row r="5949" spans="3:12" x14ac:dyDescent="0.25">
      <c r="C5949" s="805"/>
      <c r="D5949" s="800" t="s">
        <v>635</v>
      </c>
      <c r="E5949" s="801" t="s">
        <v>3164</v>
      </c>
      <c r="F5949" s="802">
        <v>1</v>
      </c>
      <c r="G5949" s="803">
        <v>3.25</v>
      </c>
      <c r="H5949" s="803"/>
      <c r="I5949" s="803"/>
      <c r="J5949" s="803">
        <f t="shared" si="113"/>
        <v>3.25</v>
      </c>
      <c r="K5949" s="806"/>
      <c r="L5949" s="807"/>
    </row>
    <row r="5950" spans="3:12" x14ac:dyDescent="0.25">
      <c r="C5950" s="805"/>
      <c r="D5950" s="800"/>
      <c r="E5950" s="801" t="s">
        <v>3183</v>
      </c>
      <c r="F5950" s="802">
        <v>1</v>
      </c>
      <c r="G5950" s="803">
        <v>3.25</v>
      </c>
      <c r="H5950" s="803"/>
      <c r="I5950" s="803"/>
      <c r="J5950" s="803">
        <f t="shared" si="113"/>
        <v>3.25</v>
      </c>
      <c r="K5950" s="806"/>
      <c r="L5950" s="807"/>
    </row>
    <row r="5951" spans="3:12" x14ac:dyDescent="0.25">
      <c r="C5951" s="805"/>
      <c r="D5951" s="794"/>
      <c r="E5951" s="801" t="s">
        <v>3165</v>
      </c>
      <c r="F5951" s="802">
        <f>F5949*2</f>
        <v>2</v>
      </c>
      <c r="G5951" s="803">
        <v>2</v>
      </c>
      <c r="H5951" s="803"/>
      <c r="I5951" s="803"/>
      <c r="J5951" s="803">
        <f t="shared" si="113"/>
        <v>4</v>
      </c>
      <c r="K5951" s="806"/>
      <c r="L5951" s="807"/>
    </row>
    <row r="5952" spans="3:12" x14ac:dyDescent="0.25">
      <c r="C5952" s="805"/>
      <c r="D5952" s="800" t="s">
        <v>3185</v>
      </c>
      <c r="E5952" s="801" t="s">
        <v>3164</v>
      </c>
      <c r="F5952" s="802">
        <v>2</v>
      </c>
      <c r="G5952" s="803">
        <v>4.0999999999999996</v>
      </c>
      <c r="H5952" s="803"/>
      <c r="I5952" s="803"/>
      <c r="J5952" s="803">
        <f t="shared" si="113"/>
        <v>8.1999999999999993</v>
      </c>
      <c r="K5952" s="806"/>
      <c r="L5952" s="807"/>
    </row>
    <row r="5953" spans="3:12" x14ac:dyDescent="0.25">
      <c r="C5953" s="805"/>
      <c r="D5953" s="800"/>
      <c r="E5953" s="801" t="s">
        <v>3183</v>
      </c>
      <c r="F5953" s="802">
        <v>2</v>
      </c>
      <c r="G5953" s="803">
        <v>4.0999999999999996</v>
      </c>
      <c r="H5953" s="803"/>
      <c r="I5953" s="803"/>
      <c r="J5953" s="803">
        <f t="shared" si="113"/>
        <v>8.1999999999999993</v>
      </c>
      <c r="K5953" s="806"/>
      <c r="L5953" s="807"/>
    </row>
    <row r="5954" spans="3:12" x14ac:dyDescent="0.25">
      <c r="C5954" s="805"/>
      <c r="D5954" s="794"/>
      <c r="E5954" s="801" t="s">
        <v>3165</v>
      </c>
      <c r="F5954" s="802">
        <f>F5952*2</f>
        <v>4</v>
      </c>
      <c r="G5954" s="803">
        <v>2</v>
      </c>
      <c r="H5954" s="803"/>
      <c r="I5954" s="803"/>
      <c r="J5954" s="803">
        <f t="shared" si="113"/>
        <v>8</v>
      </c>
      <c r="K5954" s="806"/>
      <c r="L5954" s="807"/>
    </row>
    <row r="5955" spans="3:12" x14ac:dyDescent="0.25">
      <c r="C5955" s="805"/>
      <c r="D5955" s="800" t="s">
        <v>3186</v>
      </c>
      <c r="E5955" s="801" t="s">
        <v>3164</v>
      </c>
      <c r="F5955" s="802">
        <v>2</v>
      </c>
      <c r="G5955" s="803">
        <v>4.3</v>
      </c>
      <c r="H5955" s="803"/>
      <c r="I5955" s="803"/>
      <c r="J5955" s="803">
        <f t="shared" si="113"/>
        <v>8.6</v>
      </c>
      <c r="K5955" s="806"/>
      <c r="L5955" s="807"/>
    </row>
    <row r="5956" spans="3:12" x14ac:dyDescent="0.25">
      <c r="C5956" s="805"/>
      <c r="D5956" s="800"/>
      <c r="E5956" s="801" t="s">
        <v>3183</v>
      </c>
      <c r="F5956" s="802">
        <v>2</v>
      </c>
      <c r="G5956" s="803">
        <v>4.3</v>
      </c>
      <c r="H5956" s="803"/>
      <c r="I5956" s="803"/>
      <c r="J5956" s="803">
        <f t="shared" si="113"/>
        <v>8.6</v>
      </c>
      <c r="K5956" s="806"/>
      <c r="L5956" s="807"/>
    </row>
    <row r="5957" spans="3:12" x14ac:dyDescent="0.25">
      <c r="C5957" s="805"/>
      <c r="D5957" s="794"/>
      <c r="E5957" s="801" t="s">
        <v>3165</v>
      </c>
      <c r="F5957" s="802">
        <f>F5955*2</f>
        <v>4</v>
      </c>
      <c r="G5957" s="803">
        <v>2</v>
      </c>
      <c r="H5957" s="803"/>
      <c r="I5957" s="803"/>
      <c r="J5957" s="803">
        <f t="shared" si="113"/>
        <v>8</v>
      </c>
      <c r="K5957" s="806"/>
      <c r="L5957" s="807"/>
    </row>
    <row r="5958" spans="3:12" x14ac:dyDescent="0.25">
      <c r="C5958" s="805"/>
      <c r="D5958" s="800" t="s">
        <v>634</v>
      </c>
      <c r="E5958" s="801" t="s">
        <v>3165</v>
      </c>
      <c r="F5958" s="802">
        <v>4</v>
      </c>
      <c r="G5958" s="803">
        <v>2.4500000000000002</v>
      </c>
      <c r="H5958" s="803"/>
      <c r="I5958" s="803"/>
      <c r="J5958" s="803">
        <f>PRODUCT(F5958:I5958)</f>
        <v>9.8000000000000007</v>
      </c>
      <c r="K5958" s="806"/>
      <c r="L5958" s="807"/>
    </row>
    <row r="5959" spans="3:12" x14ac:dyDescent="0.25">
      <c r="C5959" s="805"/>
      <c r="D5959" s="800" t="s">
        <v>3187</v>
      </c>
      <c r="E5959" s="801" t="s">
        <v>3164</v>
      </c>
      <c r="F5959" s="802">
        <v>4</v>
      </c>
      <c r="G5959" s="803">
        <v>2.5</v>
      </c>
      <c r="H5959" s="803"/>
      <c r="I5959" s="803"/>
      <c r="J5959" s="803">
        <f t="shared" ref="J5959:J6022" si="114">PRODUCT(F5959:I5959)</f>
        <v>10</v>
      </c>
      <c r="K5959" s="806"/>
      <c r="L5959" s="807"/>
    </row>
    <row r="5960" spans="3:12" x14ac:dyDescent="0.25">
      <c r="C5960" s="805"/>
      <c r="D5960" s="794"/>
      <c r="E5960" s="801" t="s">
        <v>3165</v>
      </c>
      <c r="F5960" s="802">
        <f>F5959*2</f>
        <v>8</v>
      </c>
      <c r="G5960" s="803">
        <v>2.4500000000000002</v>
      </c>
      <c r="H5960" s="803"/>
      <c r="I5960" s="803"/>
      <c r="J5960" s="803">
        <f t="shared" si="114"/>
        <v>19.600000000000001</v>
      </c>
      <c r="K5960" s="806"/>
      <c r="L5960" s="807"/>
    </row>
    <row r="5961" spans="3:12" x14ac:dyDescent="0.25">
      <c r="C5961" s="805"/>
      <c r="D5961" s="800" t="s">
        <v>2496</v>
      </c>
      <c r="E5961" s="801" t="s">
        <v>3164</v>
      </c>
      <c r="F5961" s="802">
        <v>2</v>
      </c>
      <c r="G5961" s="803">
        <v>1.5</v>
      </c>
      <c r="H5961" s="803"/>
      <c r="I5961" s="803"/>
      <c r="J5961" s="803">
        <f t="shared" si="114"/>
        <v>3</v>
      </c>
      <c r="K5961" s="806"/>
      <c r="L5961" s="807"/>
    </row>
    <row r="5962" spans="3:12" x14ac:dyDescent="0.25">
      <c r="C5962" s="805"/>
      <c r="D5962" s="800"/>
      <c r="E5962" s="801" t="s">
        <v>3188</v>
      </c>
      <c r="F5962" s="802">
        <v>2</v>
      </c>
      <c r="G5962" s="803">
        <v>1.5</v>
      </c>
      <c r="H5962" s="803"/>
      <c r="I5962" s="803"/>
      <c r="J5962" s="803">
        <f t="shared" si="114"/>
        <v>3</v>
      </c>
      <c r="K5962" s="806"/>
      <c r="L5962" s="807"/>
    </row>
    <row r="5963" spans="3:12" x14ac:dyDescent="0.25">
      <c r="C5963" s="805"/>
      <c r="D5963" s="794"/>
      <c r="E5963" s="801" t="s">
        <v>3165</v>
      </c>
      <c r="F5963" s="802">
        <f>F5961*2</f>
        <v>4</v>
      </c>
      <c r="G5963" s="803">
        <v>1</v>
      </c>
      <c r="H5963" s="803"/>
      <c r="I5963" s="803"/>
      <c r="J5963" s="803">
        <f t="shared" si="114"/>
        <v>4</v>
      </c>
      <c r="K5963" s="806"/>
      <c r="L5963" s="807"/>
    </row>
    <row r="5964" spans="3:12" x14ac:dyDescent="0.25">
      <c r="C5964" s="805"/>
      <c r="D5964" s="800" t="s">
        <v>2493</v>
      </c>
      <c r="E5964" s="801" t="s">
        <v>3164</v>
      </c>
      <c r="F5964" s="802">
        <v>4</v>
      </c>
      <c r="G5964" s="803">
        <v>1.8</v>
      </c>
      <c r="H5964" s="803"/>
      <c r="I5964" s="803"/>
      <c r="J5964" s="803">
        <f t="shared" si="114"/>
        <v>7.2</v>
      </c>
      <c r="K5964" s="806"/>
      <c r="L5964" s="807"/>
    </row>
    <row r="5965" spans="3:12" x14ac:dyDescent="0.25">
      <c r="C5965" s="805"/>
      <c r="D5965" s="800"/>
      <c r="E5965" s="801" t="s">
        <v>3188</v>
      </c>
      <c r="F5965" s="802">
        <v>4</v>
      </c>
      <c r="G5965" s="803">
        <v>1.8</v>
      </c>
      <c r="H5965" s="803"/>
      <c r="I5965" s="803"/>
      <c r="J5965" s="803">
        <f t="shared" si="114"/>
        <v>7.2</v>
      </c>
      <c r="K5965" s="806"/>
      <c r="L5965" s="807"/>
    </row>
    <row r="5966" spans="3:12" x14ac:dyDescent="0.25">
      <c r="C5966" s="805"/>
      <c r="D5966" s="794"/>
      <c r="E5966" s="801" t="s">
        <v>3165</v>
      </c>
      <c r="F5966" s="802">
        <f>F5964*2</f>
        <v>8</v>
      </c>
      <c r="G5966" s="803">
        <v>1</v>
      </c>
      <c r="H5966" s="803"/>
      <c r="I5966" s="803"/>
      <c r="J5966" s="803">
        <f t="shared" si="114"/>
        <v>8</v>
      </c>
      <c r="K5966" s="806"/>
      <c r="L5966" s="807"/>
    </row>
    <row r="5967" spans="3:12" x14ac:dyDescent="0.25">
      <c r="C5967" s="805"/>
      <c r="D5967" s="800" t="s">
        <v>2493</v>
      </c>
      <c r="E5967" s="801" t="s">
        <v>3164</v>
      </c>
      <c r="F5967" s="802">
        <v>4</v>
      </c>
      <c r="G5967" s="803">
        <v>1.8</v>
      </c>
      <c r="H5967" s="803"/>
      <c r="I5967" s="803"/>
      <c r="J5967" s="803">
        <f t="shared" si="114"/>
        <v>7.2</v>
      </c>
      <c r="K5967" s="806"/>
      <c r="L5967" s="807"/>
    </row>
    <row r="5968" spans="3:12" x14ac:dyDescent="0.25">
      <c r="C5968" s="805"/>
      <c r="D5968" s="800"/>
      <c r="E5968" s="801" t="s">
        <v>3188</v>
      </c>
      <c r="F5968" s="802">
        <v>4</v>
      </c>
      <c r="G5968" s="803">
        <v>1.8</v>
      </c>
      <c r="H5968" s="803"/>
      <c r="I5968" s="803"/>
      <c r="J5968" s="803">
        <f t="shared" si="114"/>
        <v>7.2</v>
      </c>
      <c r="K5968" s="806"/>
      <c r="L5968" s="807"/>
    </row>
    <row r="5969" spans="3:12" x14ac:dyDescent="0.25">
      <c r="C5969" s="805"/>
      <c r="D5969" s="794"/>
      <c r="E5969" s="801" t="s">
        <v>3165</v>
      </c>
      <c r="F5969" s="802">
        <f>F5967*2</f>
        <v>8</v>
      </c>
      <c r="G5969" s="803">
        <v>1</v>
      </c>
      <c r="H5969" s="803"/>
      <c r="I5969" s="803"/>
      <c r="J5969" s="803">
        <f t="shared" si="114"/>
        <v>8</v>
      </c>
      <c r="K5969" s="806"/>
      <c r="L5969" s="807"/>
    </row>
    <row r="5970" spans="3:12" x14ac:dyDescent="0.25">
      <c r="C5970" s="805"/>
      <c r="D5970" s="800" t="s">
        <v>659</v>
      </c>
      <c r="E5970" s="801" t="s">
        <v>3164</v>
      </c>
      <c r="F5970" s="802">
        <v>1</v>
      </c>
      <c r="G5970" s="803">
        <v>1.5</v>
      </c>
      <c r="H5970" s="803"/>
      <c r="I5970" s="803"/>
      <c r="J5970" s="803">
        <f t="shared" si="114"/>
        <v>1.5</v>
      </c>
      <c r="K5970" s="806"/>
      <c r="L5970" s="807"/>
    </row>
    <row r="5971" spans="3:12" x14ac:dyDescent="0.25">
      <c r="C5971" s="805"/>
      <c r="D5971" s="800"/>
      <c r="E5971" s="801" t="s">
        <v>3188</v>
      </c>
      <c r="F5971" s="802">
        <f>F5970</f>
        <v>1</v>
      </c>
      <c r="G5971" s="803">
        <f>G5970</f>
        <v>1.5</v>
      </c>
      <c r="H5971" s="803"/>
      <c r="I5971" s="803"/>
      <c r="J5971" s="803">
        <f t="shared" si="114"/>
        <v>1.5</v>
      </c>
      <c r="K5971" s="806"/>
      <c r="L5971" s="807"/>
    </row>
    <row r="5972" spans="3:12" x14ac:dyDescent="0.25">
      <c r="C5972" s="805"/>
      <c r="D5972" s="794"/>
      <c r="E5972" s="801" t="s">
        <v>3165</v>
      </c>
      <c r="F5972" s="802">
        <f>F5970*2</f>
        <v>2</v>
      </c>
      <c r="G5972" s="803">
        <v>1.4</v>
      </c>
      <c r="H5972" s="803"/>
      <c r="I5972" s="803"/>
      <c r="J5972" s="803">
        <f t="shared" si="114"/>
        <v>2.8</v>
      </c>
      <c r="K5972" s="806"/>
      <c r="L5972" s="807"/>
    </row>
    <row r="5973" spans="3:12" x14ac:dyDescent="0.25">
      <c r="C5973" s="805"/>
      <c r="D5973" s="800" t="s">
        <v>660</v>
      </c>
      <c r="E5973" s="801" t="s">
        <v>3164</v>
      </c>
      <c r="F5973" s="802">
        <v>2</v>
      </c>
      <c r="G5973" s="803">
        <v>2.4</v>
      </c>
      <c r="H5973" s="803"/>
      <c r="I5973" s="803"/>
      <c r="J5973" s="803">
        <f t="shared" si="114"/>
        <v>4.8</v>
      </c>
      <c r="K5973" s="806"/>
      <c r="L5973" s="807"/>
    </row>
    <row r="5974" spans="3:12" x14ac:dyDescent="0.25">
      <c r="C5974" s="805"/>
      <c r="D5974" s="800"/>
      <c r="E5974" s="801" t="s">
        <v>3188</v>
      </c>
      <c r="F5974" s="802">
        <f>F5973</f>
        <v>2</v>
      </c>
      <c r="G5974" s="803">
        <f>G5973</f>
        <v>2.4</v>
      </c>
      <c r="H5974" s="803"/>
      <c r="I5974" s="803"/>
      <c r="J5974" s="803">
        <f t="shared" si="114"/>
        <v>4.8</v>
      </c>
      <c r="K5974" s="806"/>
      <c r="L5974" s="807"/>
    </row>
    <row r="5975" spans="3:12" x14ac:dyDescent="0.25">
      <c r="C5975" s="805"/>
      <c r="D5975" s="794"/>
      <c r="E5975" s="801" t="s">
        <v>3165</v>
      </c>
      <c r="F5975" s="802">
        <f>F5973*2</f>
        <v>4</v>
      </c>
      <c r="G5975" s="803">
        <v>1.4</v>
      </c>
      <c r="H5975" s="803"/>
      <c r="I5975" s="803"/>
      <c r="J5975" s="803">
        <f t="shared" si="114"/>
        <v>5.6</v>
      </c>
      <c r="K5975" s="806"/>
      <c r="L5975" s="807"/>
    </row>
    <row r="5976" spans="3:12" x14ac:dyDescent="0.25">
      <c r="C5976" s="805"/>
      <c r="D5976" s="800" t="s">
        <v>662</v>
      </c>
      <c r="E5976" s="801" t="s">
        <v>3164</v>
      </c>
      <c r="F5976" s="802">
        <v>1</v>
      </c>
      <c r="G5976" s="803">
        <v>2.1</v>
      </c>
      <c r="H5976" s="803"/>
      <c r="I5976" s="803"/>
      <c r="J5976" s="803">
        <f t="shared" si="114"/>
        <v>2.1</v>
      </c>
      <c r="K5976" s="806"/>
      <c r="L5976" s="807"/>
    </row>
    <row r="5977" spans="3:12" x14ac:dyDescent="0.25">
      <c r="C5977" s="805"/>
      <c r="D5977" s="800"/>
      <c r="E5977" s="801" t="s">
        <v>3188</v>
      </c>
      <c r="F5977" s="802">
        <f>F5976</f>
        <v>1</v>
      </c>
      <c r="G5977" s="803">
        <f>G5976</f>
        <v>2.1</v>
      </c>
      <c r="H5977" s="803"/>
      <c r="I5977" s="803"/>
      <c r="J5977" s="803">
        <f t="shared" si="114"/>
        <v>2.1</v>
      </c>
      <c r="K5977" s="806"/>
      <c r="L5977" s="807"/>
    </row>
    <row r="5978" spans="3:12" x14ac:dyDescent="0.25">
      <c r="C5978" s="805"/>
      <c r="D5978" s="794"/>
      <c r="E5978" s="801" t="s">
        <v>3165</v>
      </c>
      <c r="F5978" s="802">
        <f>F5976*2</f>
        <v>2</v>
      </c>
      <c r="G5978" s="803">
        <v>1.4</v>
      </c>
      <c r="H5978" s="803"/>
      <c r="I5978" s="803"/>
      <c r="J5978" s="803">
        <f t="shared" si="114"/>
        <v>2.8</v>
      </c>
      <c r="K5978" s="806"/>
      <c r="L5978" s="807"/>
    </row>
    <row r="5979" spans="3:12" x14ac:dyDescent="0.25">
      <c r="C5979" s="805"/>
      <c r="D5979" s="800" t="s">
        <v>663</v>
      </c>
      <c r="E5979" s="801" t="s">
        <v>3164</v>
      </c>
      <c r="F5979" s="802">
        <v>1</v>
      </c>
      <c r="G5979" s="803">
        <v>2.7</v>
      </c>
      <c r="H5979" s="803"/>
      <c r="I5979" s="803"/>
      <c r="J5979" s="803">
        <f t="shared" si="114"/>
        <v>2.7</v>
      </c>
      <c r="K5979" s="806"/>
      <c r="L5979" s="807"/>
    </row>
    <row r="5980" spans="3:12" x14ac:dyDescent="0.25">
      <c r="C5980" s="805"/>
      <c r="D5980" s="800"/>
      <c r="E5980" s="801" t="s">
        <v>3188</v>
      </c>
      <c r="F5980" s="802">
        <f>F5979</f>
        <v>1</v>
      </c>
      <c r="G5980" s="803">
        <f>G5979</f>
        <v>2.7</v>
      </c>
      <c r="H5980" s="803"/>
      <c r="I5980" s="803"/>
      <c r="J5980" s="803">
        <f t="shared" si="114"/>
        <v>2.7</v>
      </c>
      <c r="K5980" s="806"/>
      <c r="L5980" s="807"/>
    </row>
    <row r="5981" spans="3:12" x14ac:dyDescent="0.25">
      <c r="C5981" s="805"/>
      <c r="D5981" s="794"/>
      <c r="E5981" s="801" t="s">
        <v>3165</v>
      </c>
      <c r="F5981" s="802">
        <f>F5979*2</f>
        <v>2</v>
      </c>
      <c r="G5981" s="803">
        <v>1.4</v>
      </c>
      <c r="H5981" s="803"/>
      <c r="I5981" s="803"/>
      <c r="J5981" s="803">
        <f t="shared" si="114"/>
        <v>2.8</v>
      </c>
      <c r="K5981" s="806"/>
      <c r="L5981" s="807"/>
    </row>
    <row r="5982" spans="3:12" x14ac:dyDescent="0.25">
      <c r="C5982" s="805"/>
      <c r="D5982" s="800" t="s">
        <v>665</v>
      </c>
      <c r="E5982" s="801" t="s">
        <v>3164</v>
      </c>
      <c r="F5982" s="802">
        <v>1</v>
      </c>
      <c r="G5982" s="803">
        <v>1.2</v>
      </c>
      <c r="H5982" s="803"/>
      <c r="I5982" s="803"/>
      <c r="J5982" s="803">
        <f t="shared" si="114"/>
        <v>1.2</v>
      </c>
      <c r="K5982" s="806"/>
      <c r="L5982" s="807"/>
    </row>
    <row r="5983" spans="3:12" x14ac:dyDescent="0.25">
      <c r="C5983" s="805"/>
      <c r="D5983" s="800"/>
      <c r="E5983" s="801" t="s">
        <v>3188</v>
      </c>
      <c r="F5983" s="802">
        <f>F5982</f>
        <v>1</v>
      </c>
      <c r="G5983" s="803">
        <f>G5982</f>
        <v>1.2</v>
      </c>
      <c r="H5983" s="803"/>
      <c r="I5983" s="803"/>
      <c r="J5983" s="803">
        <f t="shared" si="114"/>
        <v>1.2</v>
      </c>
      <c r="K5983" s="806"/>
      <c r="L5983" s="807"/>
    </row>
    <row r="5984" spans="3:12" x14ac:dyDescent="0.25">
      <c r="C5984" s="805"/>
      <c r="D5984" s="794"/>
      <c r="E5984" s="801" t="s">
        <v>3165</v>
      </c>
      <c r="F5984" s="802">
        <f>F5982*2</f>
        <v>2</v>
      </c>
      <c r="G5984" s="803">
        <v>1.4</v>
      </c>
      <c r="H5984" s="803"/>
      <c r="I5984" s="803"/>
      <c r="J5984" s="803">
        <f t="shared" si="114"/>
        <v>2.8</v>
      </c>
      <c r="K5984" s="806"/>
      <c r="L5984" s="807"/>
    </row>
    <row r="5985" spans="3:12" x14ac:dyDescent="0.25">
      <c r="C5985" s="805"/>
      <c r="D5985" s="800" t="s">
        <v>666</v>
      </c>
      <c r="E5985" s="801" t="s">
        <v>3164</v>
      </c>
      <c r="F5985" s="802">
        <v>1</v>
      </c>
      <c r="G5985" s="803">
        <v>1.5</v>
      </c>
      <c r="H5985" s="803"/>
      <c r="I5985" s="803"/>
      <c r="J5985" s="803">
        <f t="shared" si="114"/>
        <v>1.5</v>
      </c>
      <c r="K5985" s="806"/>
      <c r="L5985" s="807"/>
    </row>
    <row r="5986" spans="3:12" x14ac:dyDescent="0.25">
      <c r="C5986" s="805"/>
      <c r="D5986" s="800"/>
      <c r="E5986" s="801" t="s">
        <v>3188</v>
      </c>
      <c r="F5986" s="802">
        <f>F5985</f>
        <v>1</v>
      </c>
      <c r="G5986" s="803">
        <f>G5985</f>
        <v>1.5</v>
      </c>
      <c r="H5986" s="803"/>
      <c r="I5986" s="803"/>
      <c r="J5986" s="803">
        <f t="shared" si="114"/>
        <v>1.5</v>
      </c>
      <c r="K5986" s="806"/>
      <c r="L5986" s="807"/>
    </row>
    <row r="5987" spans="3:12" x14ac:dyDescent="0.25">
      <c r="C5987" s="805"/>
      <c r="D5987" s="794"/>
      <c r="E5987" s="801" t="s">
        <v>3165</v>
      </c>
      <c r="F5987" s="802">
        <f>F5985*2</f>
        <v>2</v>
      </c>
      <c r="G5987" s="803">
        <v>1.4</v>
      </c>
      <c r="H5987" s="803"/>
      <c r="I5987" s="803"/>
      <c r="J5987" s="803">
        <f t="shared" si="114"/>
        <v>2.8</v>
      </c>
      <c r="K5987" s="806"/>
      <c r="L5987" s="807"/>
    </row>
    <row r="5988" spans="3:12" x14ac:dyDescent="0.25">
      <c r="C5988" s="805"/>
      <c r="D5988" s="800" t="s">
        <v>667</v>
      </c>
      <c r="E5988" s="801" t="s">
        <v>3164</v>
      </c>
      <c r="F5988" s="802">
        <v>1</v>
      </c>
      <c r="G5988" s="803">
        <v>1.6</v>
      </c>
      <c r="H5988" s="803"/>
      <c r="I5988" s="803"/>
      <c r="J5988" s="803">
        <f t="shared" si="114"/>
        <v>1.6</v>
      </c>
      <c r="K5988" s="806"/>
      <c r="L5988" s="807"/>
    </row>
    <row r="5989" spans="3:12" x14ac:dyDescent="0.25">
      <c r="C5989" s="805"/>
      <c r="D5989" s="800"/>
      <c r="E5989" s="801" t="s">
        <v>3188</v>
      </c>
      <c r="F5989" s="802">
        <f>F5988</f>
        <v>1</v>
      </c>
      <c r="G5989" s="803">
        <f>G5988</f>
        <v>1.6</v>
      </c>
      <c r="H5989" s="803"/>
      <c r="I5989" s="803"/>
      <c r="J5989" s="803">
        <f t="shared" si="114"/>
        <v>1.6</v>
      </c>
      <c r="K5989" s="806"/>
      <c r="L5989" s="807"/>
    </row>
    <row r="5990" spans="3:12" x14ac:dyDescent="0.25">
      <c r="C5990" s="805"/>
      <c r="D5990" s="794"/>
      <c r="E5990" s="801" t="s">
        <v>3165</v>
      </c>
      <c r="F5990" s="802">
        <f>F5988*2</f>
        <v>2</v>
      </c>
      <c r="G5990" s="803">
        <v>1.4</v>
      </c>
      <c r="H5990" s="803"/>
      <c r="I5990" s="803"/>
      <c r="J5990" s="803">
        <f t="shared" si="114"/>
        <v>2.8</v>
      </c>
      <c r="K5990" s="806"/>
      <c r="L5990" s="807"/>
    </row>
    <row r="5991" spans="3:12" x14ac:dyDescent="0.25">
      <c r="C5991" s="805"/>
      <c r="D5991" s="800" t="s">
        <v>668</v>
      </c>
      <c r="E5991" s="801" t="s">
        <v>3164</v>
      </c>
      <c r="F5991" s="802">
        <v>2</v>
      </c>
      <c r="G5991" s="803">
        <v>1.8</v>
      </c>
      <c r="H5991" s="803"/>
      <c r="I5991" s="803"/>
      <c r="J5991" s="803">
        <f t="shared" si="114"/>
        <v>3.6</v>
      </c>
      <c r="K5991" s="806"/>
      <c r="L5991" s="807"/>
    </row>
    <row r="5992" spans="3:12" x14ac:dyDescent="0.25">
      <c r="C5992" s="805"/>
      <c r="D5992" s="800"/>
      <c r="E5992" s="801" t="s">
        <v>3188</v>
      </c>
      <c r="F5992" s="802">
        <f>F5991</f>
        <v>2</v>
      </c>
      <c r="G5992" s="803">
        <f>G5991</f>
        <v>1.8</v>
      </c>
      <c r="H5992" s="803"/>
      <c r="I5992" s="803"/>
      <c r="J5992" s="803">
        <f t="shared" si="114"/>
        <v>3.6</v>
      </c>
      <c r="K5992" s="806"/>
      <c r="L5992" s="807"/>
    </row>
    <row r="5993" spans="3:12" x14ac:dyDescent="0.25">
      <c r="C5993" s="805"/>
      <c r="D5993" s="794"/>
      <c r="E5993" s="801" t="s">
        <v>3165</v>
      </c>
      <c r="F5993" s="802">
        <f>F5991*2</f>
        <v>4</v>
      </c>
      <c r="G5993" s="803">
        <v>1.4</v>
      </c>
      <c r="H5993" s="803"/>
      <c r="I5993" s="803"/>
      <c r="J5993" s="803">
        <f t="shared" si="114"/>
        <v>5.6</v>
      </c>
      <c r="K5993" s="806"/>
      <c r="L5993" s="807"/>
    </row>
    <row r="5994" spans="3:12" x14ac:dyDescent="0.25">
      <c r="C5994" s="805"/>
      <c r="D5994" s="800" t="s">
        <v>669</v>
      </c>
      <c r="E5994" s="801" t="s">
        <v>3164</v>
      </c>
      <c r="F5994" s="802">
        <v>1</v>
      </c>
      <c r="G5994" s="803">
        <v>2.4</v>
      </c>
      <c r="H5994" s="803"/>
      <c r="I5994" s="803"/>
      <c r="J5994" s="803">
        <f t="shared" si="114"/>
        <v>2.4</v>
      </c>
      <c r="K5994" s="806"/>
      <c r="L5994" s="807"/>
    </row>
    <row r="5995" spans="3:12" x14ac:dyDescent="0.25">
      <c r="C5995" s="805"/>
      <c r="D5995" s="800"/>
      <c r="E5995" s="801" t="s">
        <v>3188</v>
      </c>
      <c r="F5995" s="802">
        <f>F5994</f>
        <v>1</v>
      </c>
      <c r="G5995" s="803">
        <f>G5994</f>
        <v>2.4</v>
      </c>
      <c r="H5995" s="803"/>
      <c r="I5995" s="803"/>
      <c r="J5995" s="803">
        <f t="shared" si="114"/>
        <v>2.4</v>
      </c>
      <c r="K5995" s="806"/>
      <c r="L5995" s="807"/>
    </row>
    <row r="5996" spans="3:12" x14ac:dyDescent="0.25">
      <c r="C5996" s="805"/>
      <c r="D5996" s="794"/>
      <c r="E5996" s="801" t="s">
        <v>3165</v>
      </c>
      <c r="F5996" s="802">
        <f>F5994*2</f>
        <v>2</v>
      </c>
      <c r="G5996" s="803">
        <v>1.4</v>
      </c>
      <c r="H5996" s="803"/>
      <c r="I5996" s="803"/>
      <c r="J5996" s="803">
        <f t="shared" si="114"/>
        <v>2.8</v>
      </c>
      <c r="K5996" s="806"/>
      <c r="L5996" s="807"/>
    </row>
    <row r="5997" spans="3:12" x14ac:dyDescent="0.25">
      <c r="C5997" s="805"/>
      <c r="D5997" s="800" t="s">
        <v>670</v>
      </c>
      <c r="E5997" s="801" t="s">
        <v>3164</v>
      </c>
      <c r="F5997" s="802">
        <v>1</v>
      </c>
      <c r="G5997" s="803">
        <v>1.2</v>
      </c>
      <c r="H5997" s="803"/>
      <c r="I5997" s="803"/>
      <c r="J5997" s="803">
        <f t="shared" si="114"/>
        <v>1.2</v>
      </c>
      <c r="K5997" s="806"/>
      <c r="L5997" s="807"/>
    </row>
    <row r="5998" spans="3:12" x14ac:dyDescent="0.25">
      <c r="C5998" s="805"/>
      <c r="D5998" s="800"/>
      <c r="E5998" s="801" t="s">
        <v>3188</v>
      </c>
      <c r="F5998" s="802">
        <f>F5997</f>
        <v>1</v>
      </c>
      <c r="G5998" s="803">
        <f>G5997</f>
        <v>1.2</v>
      </c>
      <c r="H5998" s="803"/>
      <c r="I5998" s="803"/>
      <c r="J5998" s="803">
        <f t="shared" si="114"/>
        <v>1.2</v>
      </c>
      <c r="K5998" s="806"/>
      <c r="L5998" s="807"/>
    </row>
    <row r="5999" spans="3:12" x14ac:dyDescent="0.25">
      <c r="C5999" s="805"/>
      <c r="D5999" s="794"/>
      <c r="E5999" s="801" t="s">
        <v>3165</v>
      </c>
      <c r="F5999" s="802">
        <f>F5997*2</f>
        <v>2</v>
      </c>
      <c r="G5999" s="803">
        <v>1.4</v>
      </c>
      <c r="H5999" s="803"/>
      <c r="I5999" s="803"/>
      <c r="J5999" s="803">
        <f t="shared" si="114"/>
        <v>2.8</v>
      </c>
      <c r="K5999" s="806"/>
      <c r="L5999" s="807"/>
    </row>
    <row r="6000" spans="3:12" x14ac:dyDescent="0.25">
      <c r="C6000" s="805"/>
      <c r="D6000" s="800" t="s">
        <v>2378</v>
      </c>
      <c r="E6000" s="801" t="s">
        <v>3164</v>
      </c>
      <c r="F6000" s="802">
        <v>1</v>
      </c>
      <c r="G6000" s="803">
        <v>2.1</v>
      </c>
      <c r="H6000" s="803"/>
      <c r="I6000" s="803"/>
      <c r="J6000" s="803">
        <f t="shared" si="114"/>
        <v>2.1</v>
      </c>
      <c r="K6000" s="806"/>
      <c r="L6000" s="807"/>
    </row>
    <row r="6001" spans="3:12" x14ac:dyDescent="0.25">
      <c r="C6001" s="805"/>
      <c r="D6001" s="800"/>
      <c r="E6001" s="801" t="s">
        <v>3188</v>
      </c>
      <c r="F6001" s="802">
        <f>F6000</f>
        <v>1</v>
      </c>
      <c r="G6001" s="803">
        <f>G6000</f>
        <v>2.1</v>
      </c>
      <c r="H6001" s="803"/>
      <c r="I6001" s="803"/>
      <c r="J6001" s="803">
        <f t="shared" si="114"/>
        <v>2.1</v>
      </c>
      <c r="K6001" s="806"/>
      <c r="L6001" s="807"/>
    </row>
    <row r="6002" spans="3:12" x14ac:dyDescent="0.25">
      <c r="C6002" s="805"/>
      <c r="D6002" s="794"/>
      <c r="E6002" s="801" t="s">
        <v>3165</v>
      </c>
      <c r="F6002" s="802">
        <f>F6000*2</f>
        <v>2</v>
      </c>
      <c r="G6002" s="803">
        <v>1.4</v>
      </c>
      <c r="H6002" s="803"/>
      <c r="I6002" s="803"/>
      <c r="J6002" s="803">
        <f t="shared" si="114"/>
        <v>2.8</v>
      </c>
      <c r="K6002" s="806"/>
      <c r="L6002" s="807"/>
    </row>
    <row r="6003" spans="3:12" x14ac:dyDescent="0.25">
      <c r="C6003" s="805"/>
      <c r="D6003" s="800" t="s">
        <v>2320</v>
      </c>
      <c r="E6003" s="801" t="s">
        <v>3164</v>
      </c>
      <c r="F6003" s="802">
        <v>2</v>
      </c>
      <c r="G6003" s="803">
        <v>2.4</v>
      </c>
      <c r="H6003" s="803"/>
      <c r="I6003" s="803"/>
      <c r="J6003" s="803">
        <f t="shared" si="114"/>
        <v>4.8</v>
      </c>
      <c r="K6003" s="806"/>
      <c r="L6003" s="807"/>
    </row>
    <row r="6004" spans="3:12" x14ac:dyDescent="0.25">
      <c r="C6004" s="805"/>
      <c r="D6004" s="800"/>
      <c r="E6004" s="801" t="s">
        <v>3188</v>
      </c>
      <c r="F6004" s="802">
        <f>F6003</f>
        <v>2</v>
      </c>
      <c r="G6004" s="803">
        <f>G6003</f>
        <v>2.4</v>
      </c>
      <c r="H6004" s="803"/>
      <c r="I6004" s="803"/>
      <c r="J6004" s="803">
        <f t="shared" si="114"/>
        <v>4.8</v>
      </c>
      <c r="K6004" s="806"/>
      <c r="L6004" s="807"/>
    </row>
    <row r="6005" spans="3:12" x14ac:dyDescent="0.25">
      <c r="C6005" s="805"/>
      <c r="D6005" s="794"/>
      <c r="E6005" s="801" t="s">
        <v>3165</v>
      </c>
      <c r="F6005" s="802">
        <f>F6003*2</f>
        <v>4</v>
      </c>
      <c r="G6005" s="803">
        <v>1.4</v>
      </c>
      <c r="H6005" s="803"/>
      <c r="I6005" s="803"/>
      <c r="J6005" s="803">
        <f t="shared" si="114"/>
        <v>5.6</v>
      </c>
      <c r="K6005" s="806"/>
      <c r="L6005" s="807"/>
    </row>
    <row r="6006" spans="3:12" x14ac:dyDescent="0.25">
      <c r="C6006" s="805"/>
      <c r="D6006" s="800" t="s">
        <v>3189</v>
      </c>
      <c r="E6006" s="801" t="s">
        <v>3164</v>
      </c>
      <c r="F6006" s="802">
        <v>1</v>
      </c>
      <c r="G6006" s="803">
        <v>0.9</v>
      </c>
      <c r="H6006" s="803"/>
      <c r="I6006" s="803"/>
      <c r="J6006" s="803">
        <f t="shared" si="114"/>
        <v>0.9</v>
      </c>
      <c r="K6006" s="806"/>
      <c r="L6006" s="807"/>
    </row>
    <row r="6007" spans="3:12" x14ac:dyDescent="0.25">
      <c r="C6007" s="805"/>
      <c r="D6007" s="800"/>
      <c r="E6007" s="801" t="s">
        <v>3188</v>
      </c>
      <c r="F6007" s="802">
        <f>F6006</f>
        <v>1</v>
      </c>
      <c r="G6007" s="803">
        <f>G6006</f>
        <v>0.9</v>
      </c>
      <c r="H6007" s="803"/>
      <c r="I6007" s="803"/>
      <c r="J6007" s="803">
        <f t="shared" si="114"/>
        <v>0.9</v>
      </c>
      <c r="K6007" s="806"/>
      <c r="L6007" s="807"/>
    </row>
    <row r="6008" spans="3:12" x14ac:dyDescent="0.25">
      <c r="C6008" s="805"/>
      <c r="D6008" s="794"/>
      <c r="E6008" s="801" t="s">
        <v>3165</v>
      </c>
      <c r="F6008" s="802">
        <f>F6006*2</f>
        <v>2</v>
      </c>
      <c r="G6008" s="803">
        <v>1.4</v>
      </c>
      <c r="H6008" s="803"/>
      <c r="I6008" s="803"/>
      <c r="J6008" s="803">
        <f t="shared" si="114"/>
        <v>2.8</v>
      </c>
      <c r="K6008" s="806"/>
      <c r="L6008" s="807"/>
    </row>
    <row r="6009" spans="3:12" x14ac:dyDescent="0.25">
      <c r="C6009" s="805"/>
      <c r="D6009" s="800" t="s">
        <v>674</v>
      </c>
      <c r="E6009" s="801" t="s">
        <v>3164</v>
      </c>
      <c r="F6009" s="802">
        <v>7</v>
      </c>
      <c r="G6009" s="803">
        <v>1.2</v>
      </c>
      <c r="H6009" s="803"/>
      <c r="I6009" s="803"/>
      <c r="J6009" s="803">
        <f t="shared" si="114"/>
        <v>8.4</v>
      </c>
      <c r="K6009" s="806"/>
      <c r="L6009" s="807"/>
    </row>
    <row r="6010" spans="3:12" x14ac:dyDescent="0.25">
      <c r="C6010" s="805"/>
      <c r="D6010" s="800"/>
      <c r="E6010" s="801" t="s">
        <v>3188</v>
      </c>
      <c r="F6010" s="802">
        <f>F6009</f>
        <v>7</v>
      </c>
      <c r="G6010" s="803">
        <f>G6009</f>
        <v>1.2</v>
      </c>
      <c r="H6010" s="803"/>
      <c r="I6010" s="803"/>
      <c r="J6010" s="803">
        <f t="shared" si="114"/>
        <v>8.4</v>
      </c>
      <c r="K6010" s="806"/>
      <c r="L6010" s="807"/>
    </row>
    <row r="6011" spans="3:12" x14ac:dyDescent="0.25">
      <c r="C6011" s="805"/>
      <c r="D6011" s="794"/>
      <c r="E6011" s="801" t="s">
        <v>3165</v>
      </c>
      <c r="F6011" s="802">
        <f>F6009*2</f>
        <v>14</v>
      </c>
      <c r="G6011" s="803">
        <v>1.4</v>
      </c>
      <c r="H6011" s="803"/>
      <c r="I6011" s="803"/>
      <c r="J6011" s="803">
        <f t="shared" si="114"/>
        <v>19.599999999999998</v>
      </c>
      <c r="K6011" s="806"/>
      <c r="L6011" s="807"/>
    </row>
    <row r="6012" spans="3:12" x14ac:dyDescent="0.25">
      <c r="C6012" s="805"/>
      <c r="D6012" s="800" t="s">
        <v>3190</v>
      </c>
      <c r="E6012" s="801" t="s">
        <v>3164</v>
      </c>
      <c r="F6012" s="802">
        <v>4</v>
      </c>
      <c r="G6012" s="803">
        <v>1.5</v>
      </c>
      <c r="H6012" s="803"/>
      <c r="I6012" s="803"/>
      <c r="J6012" s="803">
        <f t="shared" si="114"/>
        <v>6</v>
      </c>
      <c r="K6012" s="806"/>
      <c r="L6012" s="807"/>
    </row>
    <row r="6013" spans="3:12" x14ac:dyDescent="0.25">
      <c r="C6013" s="805"/>
      <c r="D6013" s="800"/>
      <c r="E6013" s="801" t="s">
        <v>3188</v>
      </c>
      <c r="F6013" s="802">
        <f>F6012</f>
        <v>4</v>
      </c>
      <c r="G6013" s="803">
        <f>G6012</f>
        <v>1.5</v>
      </c>
      <c r="H6013" s="803"/>
      <c r="I6013" s="803"/>
      <c r="J6013" s="803">
        <f t="shared" si="114"/>
        <v>6</v>
      </c>
      <c r="K6013" s="806"/>
      <c r="L6013" s="807"/>
    </row>
    <row r="6014" spans="3:12" x14ac:dyDescent="0.25">
      <c r="C6014" s="805"/>
      <c r="D6014" s="794"/>
      <c r="E6014" s="801" t="s">
        <v>3165</v>
      </c>
      <c r="F6014" s="802">
        <f>F6012*2</f>
        <v>8</v>
      </c>
      <c r="G6014" s="803">
        <v>1.4</v>
      </c>
      <c r="H6014" s="803"/>
      <c r="I6014" s="803"/>
      <c r="J6014" s="803">
        <f t="shared" si="114"/>
        <v>11.2</v>
      </c>
      <c r="K6014" s="806"/>
      <c r="L6014" s="807"/>
    </row>
    <row r="6015" spans="3:12" x14ac:dyDescent="0.25">
      <c r="C6015" s="805"/>
      <c r="D6015" s="800" t="s">
        <v>2372</v>
      </c>
      <c r="E6015" s="801" t="s">
        <v>3164</v>
      </c>
      <c r="F6015" s="802">
        <v>1</v>
      </c>
      <c r="G6015" s="803">
        <v>1.6</v>
      </c>
      <c r="H6015" s="803"/>
      <c r="I6015" s="803"/>
      <c r="J6015" s="803">
        <f t="shared" si="114"/>
        <v>1.6</v>
      </c>
      <c r="K6015" s="806"/>
      <c r="L6015" s="807"/>
    </row>
    <row r="6016" spans="3:12" x14ac:dyDescent="0.25">
      <c r="C6016" s="805"/>
      <c r="D6016" s="800"/>
      <c r="E6016" s="801" t="s">
        <v>3188</v>
      </c>
      <c r="F6016" s="802">
        <f>F6015</f>
        <v>1</v>
      </c>
      <c r="G6016" s="803">
        <f>G6015</f>
        <v>1.6</v>
      </c>
      <c r="H6016" s="803"/>
      <c r="I6016" s="803"/>
      <c r="J6016" s="803">
        <f t="shared" si="114"/>
        <v>1.6</v>
      </c>
      <c r="K6016" s="806"/>
      <c r="L6016" s="807"/>
    </row>
    <row r="6017" spans="3:12" x14ac:dyDescent="0.25">
      <c r="C6017" s="805"/>
      <c r="D6017" s="794"/>
      <c r="E6017" s="801" t="s">
        <v>3165</v>
      </c>
      <c r="F6017" s="802">
        <f>F6015*2</f>
        <v>2</v>
      </c>
      <c r="G6017" s="803">
        <v>1.4</v>
      </c>
      <c r="H6017" s="803"/>
      <c r="I6017" s="803"/>
      <c r="J6017" s="803">
        <f t="shared" si="114"/>
        <v>2.8</v>
      </c>
      <c r="K6017" s="806"/>
      <c r="L6017" s="807"/>
    </row>
    <row r="6018" spans="3:12" x14ac:dyDescent="0.25">
      <c r="C6018" s="805"/>
      <c r="D6018" s="800" t="s">
        <v>2356</v>
      </c>
      <c r="E6018" s="801" t="s">
        <v>3164</v>
      </c>
      <c r="F6018" s="802">
        <v>14</v>
      </c>
      <c r="G6018" s="803">
        <v>1.8</v>
      </c>
      <c r="H6018" s="803"/>
      <c r="I6018" s="803"/>
      <c r="J6018" s="803">
        <f t="shared" si="114"/>
        <v>25.2</v>
      </c>
      <c r="K6018" s="806"/>
      <c r="L6018" s="807"/>
    </row>
    <row r="6019" spans="3:12" x14ac:dyDescent="0.25">
      <c r="C6019" s="805"/>
      <c r="D6019" s="800"/>
      <c r="E6019" s="801" t="s">
        <v>3188</v>
      </c>
      <c r="F6019" s="802">
        <f>F6018</f>
        <v>14</v>
      </c>
      <c r="G6019" s="803">
        <f>G6018</f>
        <v>1.8</v>
      </c>
      <c r="H6019" s="803"/>
      <c r="I6019" s="803"/>
      <c r="J6019" s="803">
        <f t="shared" si="114"/>
        <v>25.2</v>
      </c>
      <c r="K6019" s="806"/>
      <c r="L6019" s="807"/>
    </row>
    <row r="6020" spans="3:12" x14ac:dyDescent="0.25">
      <c r="C6020" s="805"/>
      <c r="D6020" s="794"/>
      <c r="E6020" s="801" t="s">
        <v>3165</v>
      </c>
      <c r="F6020" s="802">
        <f>F6018*2</f>
        <v>28</v>
      </c>
      <c r="G6020" s="803">
        <v>1.4</v>
      </c>
      <c r="H6020" s="803"/>
      <c r="I6020" s="803"/>
      <c r="J6020" s="803">
        <f t="shared" si="114"/>
        <v>39.199999999999996</v>
      </c>
      <c r="K6020" s="806"/>
      <c r="L6020" s="807"/>
    </row>
    <row r="6021" spans="3:12" x14ac:dyDescent="0.25">
      <c r="C6021" s="805"/>
      <c r="D6021" s="800" t="s">
        <v>2329</v>
      </c>
      <c r="E6021" s="801" t="s">
        <v>3164</v>
      </c>
      <c r="F6021" s="802">
        <v>3</v>
      </c>
      <c r="G6021" s="803">
        <v>1.2</v>
      </c>
      <c r="H6021" s="803"/>
      <c r="I6021" s="803"/>
      <c r="J6021" s="803">
        <f t="shared" si="114"/>
        <v>3.5999999999999996</v>
      </c>
      <c r="K6021" s="806"/>
      <c r="L6021" s="807"/>
    </row>
    <row r="6022" spans="3:12" x14ac:dyDescent="0.25">
      <c r="C6022" s="805"/>
      <c r="D6022" s="800"/>
      <c r="E6022" s="801" t="s">
        <v>3188</v>
      </c>
      <c r="F6022" s="802">
        <f>F6021</f>
        <v>3</v>
      </c>
      <c r="G6022" s="803">
        <f>G6021</f>
        <v>1.2</v>
      </c>
      <c r="H6022" s="803"/>
      <c r="I6022" s="803"/>
      <c r="J6022" s="803">
        <f t="shared" si="114"/>
        <v>3.5999999999999996</v>
      </c>
      <c r="K6022" s="806"/>
      <c r="L6022" s="807"/>
    </row>
    <row r="6023" spans="3:12" x14ac:dyDescent="0.25">
      <c r="C6023" s="805"/>
      <c r="D6023" s="794"/>
      <c r="E6023" s="801" t="s">
        <v>3165</v>
      </c>
      <c r="F6023" s="802">
        <f>F6021*2</f>
        <v>6</v>
      </c>
      <c r="G6023" s="803">
        <v>1.4</v>
      </c>
      <c r="H6023" s="803"/>
      <c r="I6023" s="803"/>
      <c r="J6023" s="803">
        <f t="shared" ref="J6023:J6086" si="115">PRODUCT(F6023:I6023)</f>
        <v>8.3999999999999986</v>
      </c>
      <c r="K6023" s="806"/>
      <c r="L6023" s="807"/>
    </row>
    <row r="6024" spans="3:12" x14ac:dyDescent="0.25">
      <c r="C6024" s="805"/>
      <c r="D6024" s="800" t="s">
        <v>2301</v>
      </c>
      <c r="E6024" s="801" t="s">
        <v>3164</v>
      </c>
      <c r="F6024" s="802">
        <v>5</v>
      </c>
      <c r="G6024" s="803">
        <v>2.4</v>
      </c>
      <c r="H6024" s="803"/>
      <c r="I6024" s="803"/>
      <c r="J6024" s="803">
        <f t="shared" si="115"/>
        <v>12</v>
      </c>
      <c r="K6024" s="806"/>
      <c r="L6024" s="807"/>
    </row>
    <row r="6025" spans="3:12" x14ac:dyDescent="0.25">
      <c r="C6025" s="805"/>
      <c r="D6025" s="800"/>
      <c r="E6025" s="801" t="s">
        <v>3188</v>
      </c>
      <c r="F6025" s="802">
        <f>F6024</f>
        <v>5</v>
      </c>
      <c r="G6025" s="803">
        <f>G6024</f>
        <v>2.4</v>
      </c>
      <c r="H6025" s="803"/>
      <c r="I6025" s="803"/>
      <c r="J6025" s="803">
        <f t="shared" si="115"/>
        <v>12</v>
      </c>
      <c r="K6025" s="806"/>
      <c r="L6025" s="807"/>
    </row>
    <row r="6026" spans="3:12" x14ac:dyDescent="0.25">
      <c r="C6026" s="805"/>
      <c r="D6026" s="794"/>
      <c r="E6026" s="801" t="s">
        <v>3165</v>
      </c>
      <c r="F6026" s="802">
        <f>F6024*2</f>
        <v>10</v>
      </c>
      <c r="G6026" s="803">
        <v>1.4</v>
      </c>
      <c r="H6026" s="803"/>
      <c r="I6026" s="803"/>
      <c r="J6026" s="803">
        <f t="shared" si="115"/>
        <v>14</v>
      </c>
      <c r="K6026" s="806"/>
      <c r="L6026" s="807"/>
    </row>
    <row r="6027" spans="3:12" x14ac:dyDescent="0.25">
      <c r="C6027" s="805"/>
      <c r="D6027" s="800" t="s">
        <v>2361</v>
      </c>
      <c r="E6027" s="801" t="s">
        <v>3164</v>
      </c>
      <c r="F6027" s="802">
        <v>1</v>
      </c>
      <c r="G6027" s="803">
        <v>3</v>
      </c>
      <c r="H6027" s="803"/>
      <c r="I6027" s="803"/>
      <c r="J6027" s="803">
        <f t="shared" si="115"/>
        <v>3</v>
      </c>
      <c r="K6027" s="806"/>
      <c r="L6027" s="807"/>
    </row>
    <row r="6028" spans="3:12" x14ac:dyDescent="0.25">
      <c r="C6028" s="805"/>
      <c r="D6028" s="800"/>
      <c r="E6028" s="801" t="s">
        <v>3188</v>
      </c>
      <c r="F6028" s="802">
        <f>F6027</f>
        <v>1</v>
      </c>
      <c r="G6028" s="803">
        <f>G6027</f>
        <v>3</v>
      </c>
      <c r="H6028" s="803"/>
      <c r="I6028" s="803"/>
      <c r="J6028" s="803">
        <f t="shared" si="115"/>
        <v>3</v>
      </c>
      <c r="K6028" s="806"/>
      <c r="L6028" s="807"/>
    </row>
    <row r="6029" spans="3:12" x14ac:dyDescent="0.25">
      <c r="C6029" s="805"/>
      <c r="D6029" s="794"/>
      <c r="E6029" s="801" t="s">
        <v>3165</v>
      </c>
      <c r="F6029" s="802">
        <f>F6027*2</f>
        <v>2</v>
      </c>
      <c r="G6029" s="803">
        <v>1.4</v>
      </c>
      <c r="H6029" s="803"/>
      <c r="I6029" s="803"/>
      <c r="J6029" s="803">
        <f t="shared" si="115"/>
        <v>2.8</v>
      </c>
      <c r="K6029" s="806"/>
      <c r="L6029" s="807"/>
    </row>
    <row r="6030" spans="3:12" x14ac:dyDescent="0.25">
      <c r="C6030" s="805"/>
      <c r="D6030" s="800" t="s">
        <v>675</v>
      </c>
      <c r="E6030" s="801" t="s">
        <v>3164</v>
      </c>
      <c r="F6030" s="802">
        <v>4</v>
      </c>
      <c r="G6030" s="803">
        <v>1.6</v>
      </c>
      <c r="H6030" s="803"/>
      <c r="I6030" s="803"/>
      <c r="J6030" s="803">
        <f t="shared" si="115"/>
        <v>6.4</v>
      </c>
      <c r="K6030" s="806"/>
      <c r="L6030" s="807"/>
    </row>
    <row r="6031" spans="3:12" x14ac:dyDescent="0.25">
      <c r="C6031" s="805"/>
      <c r="D6031" s="800"/>
      <c r="E6031" s="801" t="s">
        <v>3188</v>
      </c>
      <c r="F6031" s="802">
        <f>F6030</f>
        <v>4</v>
      </c>
      <c r="G6031" s="803">
        <f>G6030</f>
        <v>1.6</v>
      </c>
      <c r="H6031" s="803"/>
      <c r="I6031" s="803"/>
      <c r="J6031" s="803">
        <f t="shared" si="115"/>
        <v>6.4</v>
      </c>
      <c r="K6031" s="806"/>
      <c r="L6031" s="807"/>
    </row>
    <row r="6032" spans="3:12" x14ac:dyDescent="0.25">
      <c r="C6032" s="805"/>
      <c r="D6032" s="794"/>
      <c r="E6032" s="801" t="s">
        <v>3165</v>
      </c>
      <c r="F6032" s="802">
        <f>F6030*2</f>
        <v>8</v>
      </c>
      <c r="G6032" s="803">
        <v>1.6</v>
      </c>
      <c r="H6032" s="803"/>
      <c r="I6032" s="803"/>
      <c r="J6032" s="803">
        <f t="shared" si="115"/>
        <v>12.8</v>
      </c>
      <c r="K6032" s="806"/>
      <c r="L6032" s="807"/>
    </row>
    <row r="6033" spans="3:12" x14ac:dyDescent="0.25">
      <c r="C6033" s="805"/>
      <c r="D6033" s="800" t="s">
        <v>676</v>
      </c>
      <c r="E6033" s="801" t="s">
        <v>3164</v>
      </c>
      <c r="F6033" s="802">
        <v>2</v>
      </c>
      <c r="G6033" s="803">
        <v>0.8</v>
      </c>
      <c r="H6033" s="803"/>
      <c r="I6033" s="803"/>
      <c r="J6033" s="803">
        <f t="shared" si="115"/>
        <v>1.6</v>
      </c>
      <c r="K6033" s="806"/>
      <c r="L6033" s="807"/>
    </row>
    <row r="6034" spans="3:12" x14ac:dyDescent="0.25">
      <c r="C6034" s="805"/>
      <c r="D6034" s="800"/>
      <c r="E6034" s="801" t="s">
        <v>3188</v>
      </c>
      <c r="F6034" s="802">
        <f>F6033</f>
        <v>2</v>
      </c>
      <c r="G6034" s="803">
        <f>G6033</f>
        <v>0.8</v>
      </c>
      <c r="H6034" s="803"/>
      <c r="I6034" s="803"/>
      <c r="J6034" s="803">
        <f t="shared" si="115"/>
        <v>1.6</v>
      </c>
      <c r="K6034" s="806"/>
      <c r="L6034" s="807"/>
    </row>
    <row r="6035" spans="3:12" x14ac:dyDescent="0.25">
      <c r="C6035" s="805"/>
      <c r="D6035" s="794"/>
      <c r="E6035" s="801" t="s">
        <v>3165</v>
      </c>
      <c r="F6035" s="802">
        <f>F6033*2</f>
        <v>4</v>
      </c>
      <c r="G6035" s="803">
        <v>1.6</v>
      </c>
      <c r="H6035" s="803"/>
      <c r="I6035" s="803"/>
      <c r="J6035" s="803">
        <f t="shared" si="115"/>
        <v>6.4</v>
      </c>
      <c r="K6035" s="806"/>
      <c r="L6035" s="807"/>
    </row>
    <row r="6036" spans="3:12" x14ac:dyDescent="0.25">
      <c r="C6036" s="805"/>
      <c r="D6036" s="800" t="s">
        <v>677</v>
      </c>
      <c r="E6036" s="801" t="s">
        <v>3164</v>
      </c>
      <c r="F6036" s="802">
        <v>2</v>
      </c>
      <c r="G6036" s="803">
        <v>1.2</v>
      </c>
      <c r="H6036" s="803"/>
      <c r="I6036" s="803"/>
      <c r="J6036" s="803">
        <f t="shared" si="115"/>
        <v>2.4</v>
      </c>
      <c r="K6036" s="806"/>
      <c r="L6036" s="807"/>
    </row>
    <row r="6037" spans="3:12" x14ac:dyDescent="0.25">
      <c r="C6037" s="805"/>
      <c r="D6037" s="800"/>
      <c r="E6037" s="801" t="s">
        <v>3188</v>
      </c>
      <c r="F6037" s="802">
        <f>F6036</f>
        <v>2</v>
      </c>
      <c r="G6037" s="803">
        <f>G6036</f>
        <v>1.2</v>
      </c>
      <c r="H6037" s="803"/>
      <c r="I6037" s="803"/>
      <c r="J6037" s="803">
        <f t="shared" si="115"/>
        <v>2.4</v>
      </c>
      <c r="K6037" s="806"/>
      <c r="L6037" s="807"/>
    </row>
    <row r="6038" spans="3:12" x14ac:dyDescent="0.25">
      <c r="C6038" s="805"/>
      <c r="D6038" s="794"/>
      <c r="E6038" s="801" t="s">
        <v>3165</v>
      </c>
      <c r="F6038" s="802">
        <f>F6036*2</f>
        <v>4</v>
      </c>
      <c r="G6038" s="803">
        <v>1.6</v>
      </c>
      <c r="H6038" s="803"/>
      <c r="I6038" s="803"/>
      <c r="J6038" s="803">
        <f t="shared" si="115"/>
        <v>6.4</v>
      </c>
      <c r="K6038" s="806"/>
      <c r="L6038" s="807"/>
    </row>
    <row r="6039" spans="3:12" x14ac:dyDescent="0.25">
      <c r="C6039" s="805"/>
      <c r="D6039" s="800" t="s">
        <v>678</v>
      </c>
      <c r="E6039" s="801" t="s">
        <v>3164</v>
      </c>
      <c r="F6039" s="802">
        <v>1</v>
      </c>
      <c r="G6039" s="803">
        <v>0.8</v>
      </c>
      <c r="H6039" s="803"/>
      <c r="I6039" s="803"/>
      <c r="J6039" s="803">
        <f t="shared" si="115"/>
        <v>0.8</v>
      </c>
      <c r="K6039" s="806"/>
      <c r="L6039" s="807"/>
    </row>
    <row r="6040" spans="3:12" x14ac:dyDescent="0.25">
      <c r="C6040" s="805"/>
      <c r="D6040" s="800"/>
      <c r="E6040" s="801" t="s">
        <v>3188</v>
      </c>
      <c r="F6040" s="802">
        <f>F6039</f>
        <v>1</v>
      </c>
      <c r="G6040" s="803">
        <f>G6039</f>
        <v>0.8</v>
      </c>
      <c r="H6040" s="803"/>
      <c r="I6040" s="803"/>
      <c r="J6040" s="803">
        <f t="shared" si="115"/>
        <v>0.8</v>
      </c>
      <c r="K6040" s="806"/>
      <c r="L6040" s="807"/>
    </row>
    <row r="6041" spans="3:12" x14ac:dyDescent="0.25">
      <c r="C6041" s="805"/>
      <c r="D6041" s="794"/>
      <c r="E6041" s="801" t="s">
        <v>3165</v>
      </c>
      <c r="F6041" s="802">
        <f>F6039*2</f>
        <v>2</v>
      </c>
      <c r="G6041" s="803">
        <v>0.55000000000000004</v>
      </c>
      <c r="H6041" s="803"/>
      <c r="I6041" s="803"/>
      <c r="J6041" s="803">
        <f t="shared" si="115"/>
        <v>1.1000000000000001</v>
      </c>
      <c r="K6041" s="806"/>
      <c r="L6041" s="807"/>
    </row>
    <row r="6042" spans="3:12" x14ac:dyDescent="0.25">
      <c r="C6042" s="805"/>
      <c r="D6042" s="800" t="s">
        <v>679</v>
      </c>
      <c r="E6042" s="801" t="s">
        <v>3164</v>
      </c>
      <c r="F6042" s="802">
        <v>6</v>
      </c>
      <c r="G6042" s="803">
        <v>0.8</v>
      </c>
      <c r="H6042" s="803"/>
      <c r="I6042" s="803"/>
      <c r="J6042" s="803">
        <f t="shared" si="115"/>
        <v>4.8000000000000007</v>
      </c>
      <c r="K6042" s="806"/>
      <c r="L6042" s="807"/>
    </row>
    <row r="6043" spans="3:12" x14ac:dyDescent="0.25">
      <c r="C6043" s="805"/>
      <c r="D6043" s="800"/>
      <c r="E6043" s="801" t="s">
        <v>3188</v>
      </c>
      <c r="F6043" s="802">
        <f>F6042</f>
        <v>6</v>
      </c>
      <c r="G6043" s="803">
        <f>G6042</f>
        <v>0.8</v>
      </c>
      <c r="H6043" s="803"/>
      <c r="I6043" s="803"/>
      <c r="J6043" s="803">
        <f t="shared" si="115"/>
        <v>4.8000000000000007</v>
      </c>
      <c r="K6043" s="806"/>
      <c r="L6043" s="807"/>
    </row>
    <row r="6044" spans="3:12" x14ac:dyDescent="0.25">
      <c r="C6044" s="805"/>
      <c r="D6044" s="794"/>
      <c r="E6044" s="801" t="s">
        <v>3165</v>
      </c>
      <c r="F6044" s="802">
        <f>F6042*2</f>
        <v>12</v>
      </c>
      <c r="G6044" s="803">
        <v>0.5</v>
      </c>
      <c r="H6044" s="803"/>
      <c r="I6044" s="803"/>
      <c r="J6044" s="803">
        <f t="shared" si="115"/>
        <v>6</v>
      </c>
      <c r="K6044" s="806"/>
      <c r="L6044" s="807"/>
    </row>
    <row r="6045" spans="3:12" x14ac:dyDescent="0.25">
      <c r="C6045" s="805"/>
      <c r="D6045" s="800" t="s">
        <v>680</v>
      </c>
      <c r="E6045" s="801" t="s">
        <v>3164</v>
      </c>
      <c r="F6045" s="802">
        <v>20</v>
      </c>
      <c r="G6045" s="803">
        <v>0.9</v>
      </c>
      <c r="H6045" s="803"/>
      <c r="I6045" s="803"/>
      <c r="J6045" s="803">
        <f t="shared" si="115"/>
        <v>18</v>
      </c>
      <c r="K6045" s="806"/>
      <c r="L6045" s="807"/>
    </row>
    <row r="6046" spans="3:12" x14ac:dyDescent="0.25">
      <c r="C6046" s="805"/>
      <c r="D6046" s="800"/>
      <c r="E6046" s="801" t="s">
        <v>3188</v>
      </c>
      <c r="F6046" s="802">
        <f>F6045</f>
        <v>20</v>
      </c>
      <c r="G6046" s="803">
        <f>G6045</f>
        <v>0.9</v>
      </c>
      <c r="H6046" s="803"/>
      <c r="I6046" s="803"/>
      <c r="J6046" s="803">
        <f t="shared" si="115"/>
        <v>18</v>
      </c>
      <c r="K6046" s="806"/>
      <c r="L6046" s="807"/>
    </row>
    <row r="6047" spans="3:12" x14ac:dyDescent="0.25">
      <c r="C6047" s="805"/>
      <c r="D6047" s="794"/>
      <c r="E6047" s="801" t="s">
        <v>3165</v>
      </c>
      <c r="F6047" s="802">
        <f>F6045*2</f>
        <v>40</v>
      </c>
      <c r="G6047" s="803">
        <v>0.5</v>
      </c>
      <c r="H6047" s="803"/>
      <c r="I6047" s="803"/>
      <c r="J6047" s="803">
        <f t="shared" si="115"/>
        <v>20</v>
      </c>
      <c r="K6047" s="806"/>
      <c r="L6047" s="807"/>
    </row>
    <row r="6048" spans="3:12" x14ac:dyDescent="0.25">
      <c r="C6048" s="805"/>
      <c r="D6048" s="800" t="s">
        <v>3191</v>
      </c>
      <c r="E6048" s="801" t="s">
        <v>3164</v>
      </c>
      <c r="F6048" s="802">
        <v>3</v>
      </c>
      <c r="G6048" s="803">
        <v>0.9</v>
      </c>
      <c r="H6048" s="803"/>
      <c r="I6048" s="803"/>
      <c r="J6048" s="803">
        <f t="shared" si="115"/>
        <v>2.7</v>
      </c>
      <c r="K6048" s="806"/>
      <c r="L6048" s="807"/>
    </row>
    <row r="6049" spans="3:12" x14ac:dyDescent="0.25">
      <c r="C6049" s="805"/>
      <c r="D6049" s="800"/>
      <c r="E6049" s="801" t="s">
        <v>3188</v>
      </c>
      <c r="F6049" s="802">
        <f>F6048</f>
        <v>3</v>
      </c>
      <c r="G6049" s="803">
        <f>G6048</f>
        <v>0.9</v>
      </c>
      <c r="H6049" s="803"/>
      <c r="I6049" s="803"/>
      <c r="J6049" s="803">
        <f t="shared" si="115"/>
        <v>2.7</v>
      </c>
      <c r="K6049" s="806"/>
      <c r="L6049" s="807"/>
    </row>
    <row r="6050" spans="3:12" x14ac:dyDescent="0.25">
      <c r="C6050" s="805"/>
      <c r="D6050" s="794"/>
      <c r="E6050" s="801" t="s">
        <v>3165</v>
      </c>
      <c r="F6050" s="802">
        <f>F6048*2</f>
        <v>6</v>
      </c>
      <c r="G6050" s="803">
        <v>0.5</v>
      </c>
      <c r="H6050" s="803"/>
      <c r="I6050" s="803"/>
      <c r="J6050" s="803">
        <f t="shared" si="115"/>
        <v>3</v>
      </c>
      <c r="K6050" s="806"/>
      <c r="L6050" s="807"/>
    </row>
    <row r="6051" spans="3:12" x14ac:dyDescent="0.25">
      <c r="C6051" s="805"/>
      <c r="D6051" s="800" t="s">
        <v>681</v>
      </c>
      <c r="E6051" s="801" t="s">
        <v>3164</v>
      </c>
      <c r="F6051" s="802">
        <v>3</v>
      </c>
      <c r="G6051" s="803">
        <v>1.2</v>
      </c>
      <c r="H6051" s="803"/>
      <c r="I6051" s="803"/>
      <c r="J6051" s="803">
        <f t="shared" si="115"/>
        <v>3.5999999999999996</v>
      </c>
      <c r="K6051" s="806"/>
      <c r="L6051" s="807"/>
    </row>
    <row r="6052" spans="3:12" x14ac:dyDescent="0.25">
      <c r="C6052" s="805"/>
      <c r="D6052" s="800"/>
      <c r="E6052" s="801" t="s">
        <v>3188</v>
      </c>
      <c r="F6052" s="802">
        <f>F6051</f>
        <v>3</v>
      </c>
      <c r="G6052" s="803">
        <f>G6051</f>
        <v>1.2</v>
      </c>
      <c r="H6052" s="803"/>
      <c r="I6052" s="803"/>
      <c r="J6052" s="803">
        <f t="shared" si="115"/>
        <v>3.5999999999999996</v>
      </c>
      <c r="K6052" s="806"/>
      <c r="L6052" s="807"/>
    </row>
    <row r="6053" spans="3:12" x14ac:dyDescent="0.25">
      <c r="C6053" s="805"/>
      <c r="D6053" s="794"/>
      <c r="E6053" s="801" t="s">
        <v>3165</v>
      </c>
      <c r="F6053" s="802">
        <f>F6051*2</f>
        <v>6</v>
      </c>
      <c r="G6053" s="803">
        <v>0.5</v>
      </c>
      <c r="H6053" s="803"/>
      <c r="I6053" s="803"/>
      <c r="J6053" s="803">
        <f t="shared" si="115"/>
        <v>3</v>
      </c>
      <c r="K6053" s="806"/>
      <c r="L6053" s="807"/>
    </row>
    <row r="6054" spans="3:12" x14ac:dyDescent="0.25">
      <c r="C6054" s="805"/>
      <c r="D6054" s="800" t="s">
        <v>3192</v>
      </c>
      <c r="E6054" s="801" t="s">
        <v>3164</v>
      </c>
      <c r="F6054" s="802">
        <v>1</v>
      </c>
      <c r="G6054" s="803">
        <v>1.2</v>
      </c>
      <c r="H6054" s="803"/>
      <c r="I6054" s="803"/>
      <c r="J6054" s="803">
        <f t="shared" si="115"/>
        <v>1.2</v>
      </c>
      <c r="K6054" s="806"/>
      <c r="L6054" s="807"/>
    </row>
    <row r="6055" spans="3:12" x14ac:dyDescent="0.25">
      <c r="C6055" s="805"/>
      <c r="D6055" s="800"/>
      <c r="E6055" s="801" t="s">
        <v>3188</v>
      </c>
      <c r="F6055" s="802">
        <f>F6054</f>
        <v>1</v>
      </c>
      <c r="G6055" s="803">
        <f>G6054</f>
        <v>1.2</v>
      </c>
      <c r="H6055" s="803"/>
      <c r="I6055" s="803"/>
      <c r="J6055" s="803">
        <f t="shared" si="115"/>
        <v>1.2</v>
      </c>
      <c r="K6055" s="806"/>
      <c r="L6055" s="807"/>
    </row>
    <row r="6056" spans="3:12" x14ac:dyDescent="0.25">
      <c r="C6056" s="805"/>
      <c r="D6056" s="794"/>
      <c r="E6056" s="801" t="s">
        <v>3165</v>
      </c>
      <c r="F6056" s="802">
        <f>F6054*2</f>
        <v>2</v>
      </c>
      <c r="G6056" s="803">
        <v>0.5</v>
      </c>
      <c r="H6056" s="803"/>
      <c r="I6056" s="803"/>
      <c r="J6056" s="803">
        <f t="shared" si="115"/>
        <v>1</v>
      </c>
      <c r="K6056" s="806"/>
      <c r="L6056" s="807"/>
    </row>
    <row r="6057" spans="3:12" x14ac:dyDescent="0.25">
      <c r="C6057" s="805"/>
      <c r="D6057" s="800" t="s">
        <v>682</v>
      </c>
      <c r="E6057" s="801" t="s">
        <v>3164</v>
      </c>
      <c r="F6057" s="802">
        <v>2</v>
      </c>
      <c r="G6057" s="803">
        <v>1.5</v>
      </c>
      <c r="H6057" s="803"/>
      <c r="I6057" s="803"/>
      <c r="J6057" s="803">
        <f t="shared" si="115"/>
        <v>3</v>
      </c>
      <c r="K6057" s="806"/>
      <c r="L6057" s="807"/>
    </row>
    <row r="6058" spans="3:12" x14ac:dyDescent="0.25">
      <c r="C6058" s="805"/>
      <c r="D6058" s="800"/>
      <c r="E6058" s="801" t="s">
        <v>3188</v>
      </c>
      <c r="F6058" s="802">
        <f>F6057</f>
        <v>2</v>
      </c>
      <c r="G6058" s="803">
        <f>G6057</f>
        <v>1.5</v>
      </c>
      <c r="H6058" s="803"/>
      <c r="I6058" s="803"/>
      <c r="J6058" s="803">
        <f t="shared" si="115"/>
        <v>3</v>
      </c>
      <c r="K6058" s="806"/>
      <c r="L6058" s="807"/>
    </row>
    <row r="6059" spans="3:12" x14ac:dyDescent="0.25">
      <c r="C6059" s="805"/>
      <c r="D6059" s="794"/>
      <c r="E6059" s="801" t="s">
        <v>3165</v>
      </c>
      <c r="F6059" s="802">
        <f>F6057*2</f>
        <v>4</v>
      </c>
      <c r="G6059" s="803">
        <v>0.5</v>
      </c>
      <c r="H6059" s="803"/>
      <c r="I6059" s="803"/>
      <c r="J6059" s="803">
        <f t="shared" si="115"/>
        <v>2</v>
      </c>
      <c r="K6059" s="806"/>
      <c r="L6059" s="807"/>
    </row>
    <row r="6060" spans="3:12" x14ac:dyDescent="0.25">
      <c r="C6060" s="805"/>
      <c r="D6060" s="800" t="s">
        <v>2362</v>
      </c>
      <c r="E6060" s="801" t="s">
        <v>3164</v>
      </c>
      <c r="F6060" s="802">
        <v>11</v>
      </c>
      <c r="G6060" s="803">
        <v>1.5</v>
      </c>
      <c r="H6060" s="803"/>
      <c r="I6060" s="803"/>
      <c r="J6060" s="803">
        <f t="shared" si="115"/>
        <v>16.5</v>
      </c>
      <c r="K6060" s="806"/>
      <c r="L6060" s="807"/>
    </row>
    <row r="6061" spans="3:12" x14ac:dyDescent="0.25">
      <c r="C6061" s="805"/>
      <c r="D6061" s="800"/>
      <c r="E6061" s="801" t="s">
        <v>3188</v>
      </c>
      <c r="F6061" s="802">
        <f>F6060</f>
        <v>11</v>
      </c>
      <c r="G6061" s="803">
        <f>G6060</f>
        <v>1.5</v>
      </c>
      <c r="H6061" s="803"/>
      <c r="I6061" s="803"/>
      <c r="J6061" s="803">
        <f t="shared" si="115"/>
        <v>16.5</v>
      </c>
      <c r="K6061" s="806"/>
      <c r="L6061" s="807"/>
    </row>
    <row r="6062" spans="3:12" x14ac:dyDescent="0.25">
      <c r="C6062" s="805"/>
      <c r="D6062" s="794"/>
      <c r="E6062" s="801" t="s">
        <v>3165</v>
      </c>
      <c r="F6062" s="802">
        <f>F6060*2</f>
        <v>22</v>
      </c>
      <c r="G6062" s="803">
        <v>0.5</v>
      </c>
      <c r="H6062" s="803"/>
      <c r="I6062" s="803"/>
      <c r="J6062" s="803">
        <f t="shared" si="115"/>
        <v>11</v>
      </c>
      <c r="K6062" s="806"/>
      <c r="L6062" s="807"/>
    </row>
    <row r="6063" spans="3:12" x14ac:dyDescent="0.25">
      <c r="C6063" s="805"/>
      <c r="D6063" s="800" t="s">
        <v>2366</v>
      </c>
      <c r="E6063" s="801" t="s">
        <v>3164</v>
      </c>
      <c r="F6063" s="802">
        <v>8</v>
      </c>
      <c r="G6063" s="803">
        <v>1.8</v>
      </c>
      <c r="H6063" s="803"/>
      <c r="I6063" s="803"/>
      <c r="J6063" s="803">
        <f t="shared" si="115"/>
        <v>14.4</v>
      </c>
      <c r="K6063" s="806"/>
      <c r="L6063" s="807"/>
    </row>
    <row r="6064" spans="3:12" x14ac:dyDescent="0.25">
      <c r="C6064" s="805"/>
      <c r="D6064" s="800"/>
      <c r="E6064" s="801" t="s">
        <v>3188</v>
      </c>
      <c r="F6064" s="802">
        <f>F6063</f>
        <v>8</v>
      </c>
      <c r="G6064" s="803">
        <f>G6063</f>
        <v>1.8</v>
      </c>
      <c r="H6064" s="803"/>
      <c r="I6064" s="803"/>
      <c r="J6064" s="803">
        <f t="shared" si="115"/>
        <v>14.4</v>
      </c>
      <c r="K6064" s="806"/>
      <c r="L6064" s="807"/>
    </row>
    <row r="6065" spans="3:12" x14ac:dyDescent="0.25">
      <c r="C6065" s="805"/>
      <c r="D6065" s="794"/>
      <c r="E6065" s="801" t="s">
        <v>3165</v>
      </c>
      <c r="F6065" s="802">
        <f>F6063*2</f>
        <v>16</v>
      </c>
      <c r="G6065" s="803">
        <v>0.5</v>
      </c>
      <c r="H6065" s="803"/>
      <c r="I6065" s="803"/>
      <c r="J6065" s="803">
        <f t="shared" si="115"/>
        <v>8</v>
      </c>
      <c r="K6065" s="806"/>
      <c r="L6065" s="807"/>
    </row>
    <row r="6066" spans="3:12" x14ac:dyDescent="0.25">
      <c r="C6066" s="805"/>
      <c r="D6066" s="800" t="s">
        <v>2366</v>
      </c>
      <c r="E6066" s="801" t="s">
        <v>3164</v>
      </c>
      <c r="F6066" s="802">
        <v>7</v>
      </c>
      <c r="G6066" s="803">
        <v>1.8</v>
      </c>
      <c r="H6066" s="803"/>
      <c r="I6066" s="803"/>
      <c r="J6066" s="803">
        <f t="shared" si="115"/>
        <v>12.6</v>
      </c>
      <c r="K6066" s="806"/>
      <c r="L6066" s="807"/>
    </row>
    <row r="6067" spans="3:12" x14ac:dyDescent="0.25">
      <c r="C6067" s="805"/>
      <c r="D6067" s="800"/>
      <c r="E6067" s="801" t="s">
        <v>3188</v>
      </c>
      <c r="F6067" s="802">
        <f>F6066</f>
        <v>7</v>
      </c>
      <c r="G6067" s="803">
        <f>G6066</f>
        <v>1.8</v>
      </c>
      <c r="H6067" s="803"/>
      <c r="I6067" s="803"/>
      <c r="J6067" s="803">
        <f t="shared" si="115"/>
        <v>12.6</v>
      </c>
      <c r="K6067" s="806"/>
      <c r="L6067" s="807"/>
    </row>
    <row r="6068" spans="3:12" x14ac:dyDescent="0.25">
      <c r="C6068" s="805"/>
      <c r="D6068" s="794"/>
      <c r="E6068" s="801" t="s">
        <v>3165</v>
      </c>
      <c r="F6068" s="802">
        <f>F6066*2</f>
        <v>14</v>
      </c>
      <c r="G6068" s="803">
        <v>0.5</v>
      </c>
      <c r="H6068" s="803"/>
      <c r="I6068" s="803"/>
      <c r="J6068" s="803">
        <f t="shared" si="115"/>
        <v>7</v>
      </c>
      <c r="K6068" s="806"/>
      <c r="L6068" s="807"/>
    </row>
    <row r="6069" spans="3:12" x14ac:dyDescent="0.25">
      <c r="C6069" s="805"/>
      <c r="D6069" s="800" t="s">
        <v>3193</v>
      </c>
      <c r="E6069" s="801" t="s">
        <v>3164</v>
      </c>
      <c r="F6069" s="802">
        <v>1</v>
      </c>
      <c r="G6069" s="803">
        <v>2.1</v>
      </c>
      <c r="H6069" s="803"/>
      <c r="I6069" s="803"/>
      <c r="J6069" s="803">
        <f t="shared" si="115"/>
        <v>2.1</v>
      </c>
      <c r="K6069" s="806"/>
      <c r="L6069" s="807"/>
    </row>
    <row r="6070" spans="3:12" x14ac:dyDescent="0.25">
      <c r="C6070" s="805"/>
      <c r="D6070" s="800"/>
      <c r="E6070" s="801" t="s">
        <v>3188</v>
      </c>
      <c r="F6070" s="802">
        <f>F6069</f>
        <v>1</v>
      </c>
      <c r="G6070" s="803">
        <f>G6069</f>
        <v>2.1</v>
      </c>
      <c r="H6070" s="803"/>
      <c r="I6070" s="803"/>
      <c r="J6070" s="803">
        <f t="shared" si="115"/>
        <v>2.1</v>
      </c>
      <c r="K6070" s="806"/>
      <c r="L6070" s="807"/>
    </row>
    <row r="6071" spans="3:12" x14ac:dyDescent="0.25">
      <c r="C6071" s="805"/>
      <c r="D6071" s="794"/>
      <c r="E6071" s="801" t="s">
        <v>3165</v>
      </c>
      <c r="F6071" s="802">
        <f>F6069*2</f>
        <v>2</v>
      </c>
      <c r="G6071" s="803">
        <v>0.5</v>
      </c>
      <c r="H6071" s="803"/>
      <c r="I6071" s="803"/>
      <c r="J6071" s="803">
        <f t="shared" si="115"/>
        <v>1</v>
      </c>
      <c r="K6071" s="806"/>
      <c r="L6071" s="807"/>
    </row>
    <row r="6072" spans="3:12" x14ac:dyDescent="0.25">
      <c r="C6072" s="805"/>
      <c r="D6072" s="800" t="s">
        <v>2364</v>
      </c>
      <c r="E6072" s="801" t="s">
        <v>3164</v>
      </c>
      <c r="F6072" s="802">
        <v>11</v>
      </c>
      <c r="G6072" s="803">
        <v>2.1</v>
      </c>
      <c r="H6072" s="803"/>
      <c r="I6072" s="803"/>
      <c r="J6072" s="803">
        <f t="shared" si="115"/>
        <v>23.1</v>
      </c>
      <c r="K6072" s="806"/>
      <c r="L6072" s="807"/>
    </row>
    <row r="6073" spans="3:12" x14ac:dyDescent="0.25">
      <c r="C6073" s="805"/>
      <c r="D6073" s="800"/>
      <c r="E6073" s="801" t="s">
        <v>3188</v>
      </c>
      <c r="F6073" s="802">
        <f>F6072</f>
        <v>11</v>
      </c>
      <c r="G6073" s="803">
        <f>G6072</f>
        <v>2.1</v>
      </c>
      <c r="H6073" s="803"/>
      <c r="I6073" s="803"/>
      <c r="J6073" s="803">
        <f t="shared" si="115"/>
        <v>23.1</v>
      </c>
      <c r="K6073" s="806"/>
      <c r="L6073" s="807"/>
    </row>
    <row r="6074" spans="3:12" x14ac:dyDescent="0.25">
      <c r="C6074" s="805"/>
      <c r="D6074" s="794"/>
      <c r="E6074" s="801" t="s">
        <v>3165</v>
      </c>
      <c r="F6074" s="802">
        <f>F6072*2</f>
        <v>22</v>
      </c>
      <c r="G6074" s="803">
        <v>0.5</v>
      </c>
      <c r="H6074" s="803"/>
      <c r="I6074" s="803"/>
      <c r="J6074" s="803">
        <f t="shared" si="115"/>
        <v>11</v>
      </c>
      <c r="K6074" s="806"/>
      <c r="L6074" s="807"/>
    </row>
    <row r="6075" spans="3:12" x14ac:dyDescent="0.25">
      <c r="C6075" s="805"/>
      <c r="D6075" s="800" t="s">
        <v>2365</v>
      </c>
      <c r="E6075" s="801" t="s">
        <v>3164</v>
      </c>
      <c r="F6075" s="802">
        <v>8</v>
      </c>
      <c r="G6075" s="803">
        <v>2.4</v>
      </c>
      <c r="H6075" s="803"/>
      <c r="I6075" s="803"/>
      <c r="J6075" s="803">
        <f t="shared" si="115"/>
        <v>19.2</v>
      </c>
      <c r="K6075" s="806"/>
      <c r="L6075" s="807"/>
    </row>
    <row r="6076" spans="3:12" x14ac:dyDescent="0.25">
      <c r="C6076" s="805"/>
      <c r="D6076" s="800"/>
      <c r="E6076" s="801" t="s">
        <v>3188</v>
      </c>
      <c r="F6076" s="802">
        <f>F6075</f>
        <v>8</v>
      </c>
      <c r="G6076" s="803">
        <f>G6075</f>
        <v>2.4</v>
      </c>
      <c r="H6076" s="803"/>
      <c r="I6076" s="803"/>
      <c r="J6076" s="803">
        <f t="shared" si="115"/>
        <v>19.2</v>
      </c>
      <c r="K6076" s="806"/>
      <c r="L6076" s="807"/>
    </row>
    <row r="6077" spans="3:12" x14ac:dyDescent="0.25">
      <c r="C6077" s="805"/>
      <c r="D6077" s="794"/>
      <c r="E6077" s="801" t="s">
        <v>3165</v>
      </c>
      <c r="F6077" s="802">
        <f>F6075*2</f>
        <v>16</v>
      </c>
      <c r="G6077" s="803">
        <v>0.5</v>
      </c>
      <c r="H6077" s="803"/>
      <c r="I6077" s="803"/>
      <c r="J6077" s="803">
        <f t="shared" si="115"/>
        <v>8</v>
      </c>
      <c r="K6077" s="806"/>
      <c r="L6077" s="807"/>
    </row>
    <row r="6078" spans="3:12" x14ac:dyDescent="0.25">
      <c r="C6078" s="805"/>
      <c r="D6078" s="800" t="s">
        <v>3194</v>
      </c>
      <c r="E6078" s="801" t="s">
        <v>3164</v>
      </c>
      <c r="F6078" s="802">
        <v>3</v>
      </c>
      <c r="G6078" s="803">
        <v>0.9</v>
      </c>
      <c r="H6078" s="803"/>
      <c r="I6078" s="803"/>
      <c r="J6078" s="803">
        <f t="shared" si="115"/>
        <v>2.7</v>
      </c>
      <c r="K6078" s="806"/>
      <c r="L6078" s="807"/>
    </row>
    <row r="6079" spans="3:12" x14ac:dyDescent="0.25">
      <c r="C6079" s="805"/>
      <c r="D6079" s="800"/>
      <c r="E6079" s="801" t="s">
        <v>3188</v>
      </c>
      <c r="F6079" s="802">
        <v>2</v>
      </c>
      <c r="G6079" s="803">
        <f>G6078</f>
        <v>0.9</v>
      </c>
      <c r="H6079" s="803"/>
      <c r="I6079" s="803"/>
      <c r="J6079" s="803">
        <f t="shared" si="115"/>
        <v>1.8</v>
      </c>
      <c r="K6079" s="806"/>
      <c r="L6079" s="807"/>
    </row>
    <row r="6080" spans="3:12" x14ac:dyDescent="0.25">
      <c r="C6080" s="805"/>
      <c r="D6080" s="794"/>
      <c r="E6080" s="801" t="s">
        <v>3165</v>
      </c>
      <c r="F6080" s="802">
        <f>F6078*2</f>
        <v>6</v>
      </c>
      <c r="G6080" s="803">
        <v>0.5</v>
      </c>
      <c r="H6080" s="803"/>
      <c r="I6080" s="803"/>
      <c r="J6080" s="803">
        <f t="shared" si="115"/>
        <v>3</v>
      </c>
      <c r="K6080" s="806"/>
      <c r="L6080" s="807"/>
    </row>
    <row r="6081" spans="3:12" x14ac:dyDescent="0.25">
      <c r="C6081" s="805"/>
      <c r="D6081" s="800" t="s">
        <v>3195</v>
      </c>
      <c r="E6081" s="801" t="s">
        <v>3164</v>
      </c>
      <c r="F6081" s="802">
        <v>2</v>
      </c>
      <c r="G6081" s="803">
        <v>1.2</v>
      </c>
      <c r="H6081" s="803"/>
      <c r="I6081" s="803"/>
      <c r="J6081" s="803">
        <f t="shared" si="115"/>
        <v>2.4</v>
      </c>
      <c r="K6081" s="806"/>
      <c r="L6081" s="807"/>
    </row>
    <row r="6082" spans="3:12" x14ac:dyDescent="0.25">
      <c r="C6082" s="805"/>
      <c r="D6082" s="800"/>
      <c r="E6082" s="801" t="s">
        <v>3188</v>
      </c>
      <c r="F6082" s="802">
        <v>2</v>
      </c>
      <c r="G6082" s="803">
        <f>G6081</f>
        <v>1.2</v>
      </c>
      <c r="H6082" s="803"/>
      <c r="I6082" s="803"/>
      <c r="J6082" s="803">
        <f t="shared" si="115"/>
        <v>2.4</v>
      </c>
      <c r="K6082" s="806"/>
      <c r="L6082" s="807"/>
    </row>
    <row r="6083" spans="3:12" x14ac:dyDescent="0.25">
      <c r="C6083" s="805"/>
      <c r="D6083" s="794"/>
      <c r="E6083" s="801" t="s">
        <v>3165</v>
      </c>
      <c r="F6083" s="802">
        <f>F6081*2</f>
        <v>4</v>
      </c>
      <c r="G6083" s="803">
        <v>0.5</v>
      </c>
      <c r="H6083" s="803"/>
      <c r="I6083" s="803"/>
      <c r="J6083" s="803">
        <f t="shared" si="115"/>
        <v>2</v>
      </c>
      <c r="K6083" s="806"/>
      <c r="L6083" s="807"/>
    </row>
    <row r="6084" spans="3:12" x14ac:dyDescent="0.25">
      <c r="C6084" s="805"/>
      <c r="D6084" s="800" t="s">
        <v>3196</v>
      </c>
      <c r="E6084" s="801" t="s">
        <v>3164</v>
      </c>
      <c r="F6084" s="802">
        <v>4</v>
      </c>
      <c r="G6084" s="803">
        <v>0.9</v>
      </c>
      <c r="H6084" s="803"/>
      <c r="I6084" s="803"/>
      <c r="J6084" s="803">
        <f t="shared" si="115"/>
        <v>3.6</v>
      </c>
      <c r="K6084" s="806"/>
      <c r="L6084" s="807"/>
    </row>
    <row r="6085" spans="3:12" x14ac:dyDescent="0.25">
      <c r="C6085" s="805"/>
      <c r="D6085" s="800"/>
      <c r="E6085" s="801" t="s">
        <v>3188</v>
      </c>
      <c r="F6085" s="802">
        <f>F6084</f>
        <v>4</v>
      </c>
      <c r="G6085" s="803">
        <f>G6084</f>
        <v>0.9</v>
      </c>
      <c r="H6085" s="803"/>
      <c r="I6085" s="803"/>
      <c r="J6085" s="803">
        <f t="shared" si="115"/>
        <v>3.6</v>
      </c>
      <c r="K6085" s="806"/>
      <c r="L6085" s="807"/>
    </row>
    <row r="6086" spans="3:12" x14ac:dyDescent="0.25">
      <c r="C6086" s="805"/>
      <c r="D6086" s="794"/>
      <c r="E6086" s="801" t="s">
        <v>3165</v>
      </c>
      <c r="F6086" s="802">
        <f>F6084*2</f>
        <v>8</v>
      </c>
      <c r="G6086" s="803">
        <v>0.5</v>
      </c>
      <c r="H6086" s="803"/>
      <c r="I6086" s="803"/>
      <c r="J6086" s="803">
        <f t="shared" si="115"/>
        <v>4</v>
      </c>
      <c r="K6086" s="806"/>
      <c r="L6086" s="807"/>
    </row>
    <row r="6087" spans="3:12" x14ac:dyDescent="0.25">
      <c r="C6087" s="805"/>
      <c r="D6087" s="800" t="s">
        <v>3197</v>
      </c>
      <c r="E6087" s="801" t="s">
        <v>3164</v>
      </c>
      <c r="F6087" s="802">
        <v>2</v>
      </c>
      <c r="G6087" s="803">
        <v>1.2</v>
      </c>
      <c r="H6087" s="803"/>
      <c r="I6087" s="803"/>
      <c r="J6087" s="803">
        <f t="shared" ref="J6087:J6150" si="116">PRODUCT(F6087:I6087)</f>
        <v>2.4</v>
      </c>
      <c r="K6087" s="806"/>
      <c r="L6087" s="807"/>
    </row>
    <row r="6088" spans="3:12" x14ac:dyDescent="0.25">
      <c r="C6088" s="805"/>
      <c r="D6088" s="800"/>
      <c r="E6088" s="801" t="s">
        <v>3188</v>
      </c>
      <c r="F6088" s="802">
        <f>F6087</f>
        <v>2</v>
      </c>
      <c r="G6088" s="803">
        <f>G6087</f>
        <v>1.2</v>
      </c>
      <c r="H6088" s="803"/>
      <c r="I6088" s="803"/>
      <c r="J6088" s="803">
        <f t="shared" si="116"/>
        <v>2.4</v>
      </c>
      <c r="K6088" s="806"/>
      <c r="L6088" s="807"/>
    </row>
    <row r="6089" spans="3:12" x14ac:dyDescent="0.25">
      <c r="C6089" s="805"/>
      <c r="D6089" s="794"/>
      <c r="E6089" s="801" t="s">
        <v>3165</v>
      </c>
      <c r="F6089" s="802">
        <f>F6087*2</f>
        <v>4</v>
      </c>
      <c r="G6089" s="803">
        <v>0.5</v>
      </c>
      <c r="H6089" s="803"/>
      <c r="I6089" s="803"/>
      <c r="J6089" s="803">
        <f t="shared" si="116"/>
        <v>2</v>
      </c>
      <c r="K6089" s="806"/>
      <c r="L6089" s="807"/>
    </row>
    <row r="6090" spans="3:12" x14ac:dyDescent="0.25">
      <c r="C6090" s="805"/>
      <c r="D6090" s="800" t="s">
        <v>3198</v>
      </c>
      <c r="E6090" s="801" t="s">
        <v>3164</v>
      </c>
      <c r="F6090" s="802">
        <v>4</v>
      </c>
      <c r="G6090" s="803">
        <v>1.5</v>
      </c>
      <c r="H6090" s="803"/>
      <c r="I6090" s="803"/>
      <c r="J6090" s="803">
        <f t="shared" si="116"/>
        <v>6</v>
      </c>
      <c r="K6090" s="806"/>
      <c r="L6090" s="807"/>
    </row>
    <row r="6091" spans="3:12" x14ac:dyDescent="0.25">
      <c r="C6091" s="805"/>
      <c r="D6091" s="800"/>
      <c r="E6091" s="801" t="s">
        <v>3188</v>
      </c>
      <c r="F6091" s="802">
        <f>F6090</f>
        <v>4</v>
      </c>
      <c r="G6091" s="803">
        <f>G6090</f>
        <v>1.5</v>
      </c>
      <c r="H6091" s="803"/>
      <c r="I6091" s="803"/>
      <c r="J6091" s="803">
        <f t="shared" si="116"/>
        <v>6</v>
      </c>
      <c r="K6091" s="806"/>
      <c r="L6091" s="807"/>
    </row>
    <row r="6092" spans="3:12" x14ac:dyDescent="0.25">
      <c r="C6092" s="805"/>
      <c r="D6092" s="794"/>
      <c r="E6092" s="801" t="s">
        <v>3165</v>
      </c>
      <c r="F6092" s="802">
        <f>F6090*2</f>
        <v>8</v>
      </c>
      <c r="G6092" s="803">
        <v>0.5</v>
      </c>
      <c r="H6092" s="803"/>
      <c r="I6092" s="803"/>
      <c r="J6092" s="803">
        <f t="shared" si="116"/>
        <v>4</v>
      </c>
      <c r="K6092" s="806"/>
      <c r="L6092" s="807"/>
    </row>
    <row r="6093" spans="3:12" x14ac:dyDescent="0.25">
      <c r="C6093" s="805"/>
      <c r="D6093" s="800" t="s">
        <v>2357</v>
      </c>
      <c r="E6093" s="801" t="s">
        <v>3164</v>
      </c>
      <c r="F6093" s="802">
        <v>1</v>
      </c>
      <c r="G6093" s="803">
        <v>0.9</v>
      </c>
      <c r="H6093" s="803"/>
      <c r="I6093" s="803"/>
      <c r="J6093" s="803">
        <f t="shared" si="116"/>
        <v>0.9</v>
      </c>
      <c r="K6093" s="806"/>
      <c r="L6093" s="807"/>
    </row>
    <row r="6094" spans="3:12" x14ac:dyDescent="0.25">
      <c r="C6094" s="805"/>
      <c r="D6094" s="800"/>
      <c r="E6094" s="801" t="s">
        <v>3188</v>
      </c>
      <c r="F6094" s="802">
        <f>F6093</f>
        <v>1</v>
      </c>
      <c r="G6094" s="803">
        <f>G6093</f>
        <v>0.9</v>
      </c>
      <c r="H6094" s="803"/>
      <c r="I6094" s="803"/>
      <c r="J6094" s="803">
        <f t="shared" si="116"/>
        <v>0.9</v>
      </c>
      <c r="K6094" s="806"/>
      <c r="L6094" s="807"/>
    </row>
    <row r="6095" spans="3:12" x14ac:dyDescent="0.25">
      <c r="C6095" s="805"/>
      <c r="D6095" s="794"/>
      <c r="E6095" s="801" t="s">
        <v>3165</v>
      </c>
      <c r="F6095" s="802">
        <f>F6093*2</f>
        <v>2</v>
      </c>
      <c r="G6095" s="803">
        <v>2</v>
      </c>
      <c r="H6095" s="803"/>
      <c r="I6095" s="803"/>
      <c r="J6095" s="803">
        <f t="shared" si="116"/>
        <v>4</v>
      </c>
      <c r="K6095" s="806"/>
      <c r="L6095" s="807"/>
    </row>
    <row r="6096" spans="3:12" x14ac:dyDescent="0.25">
      <c r="C6096" s="805"/>
      <c r="D6096" s="800" t="s">
        <v>2359</v>
      </c>
      <c r="E6096" s="801" t="s">
        <v>3164</v>
      </c>
      <c r="F6096" s="802">
        <v>1</v>
      </c>
      <c r="G6096" s="803">
        <v>1.6</v>
      </c>
      <c r="H6096" s="803"/>
      <c r="I6096" s="803"/>
      <c r="J6096" s="803">
        <f t="shared" si="116"/>
        <v>1.6</v>
      </c>
      <c r="K6096" s="806"/>
      <c r="L6096" s="807"/>
    </row>
    <row r="6097" spans="3:12" x14ac:dyDescent="0.25">
      <c r="C6097" s="805"/>
      <c r="D6097" s="800"/>
      <c r="E6097" s="801" t="s">
        <v>3188</v>
      </c>
      <c r="F6097" s="802">
        <f>F6096</f>
        <v>1</v>
      </c>
      <c r="G6097" s="803">
        <f>G6096</f>
        <v>1.6</v>
      </c>
      <c r="H6097" s="803"/>
      <c r="I6097" s="803"/>
      <c r="J6097" s="803">
        <f t="shared" si="116"/>
        <v>1.6</v>
      </c>
      <c r="K6097" s="806"/>
      <c r="L6097" s="807"/>
    </row>
    <row r="6098" spans="3:12" x14ac:dyDescent="0.25">
      <c r="C6098" s="805"/>
      <c r="D6098" s="794"/>
      <c r="E6098" s="801" t="s">
        <v>3165</v>
      </c>
      <c r="F6098" s="802">
        <f>F6096*2</f>
        <v>2</v>
      </c>
      <c r="G6098" s="803">
        <v>2</v>
      </c>
      <c r="H6098" s="803"/>
      <c r="I6098" s="803"/>
      <c r="J6098" s="803">
        <f t="shared" si="116"/>
        <v>4</v>
      </c>
      <c r="K6098" s="806"/>
      <c r="L6098" s="807"/>
    </row>
    <row r="6099" spans="3:12" x14ac:dyDescent="0.25">
      <c r="C6099" s="805"/>
      <c r="D6099" s="800" t="s">
        <v>2358</v>
      </c>
      <c r="E6099" s="801" t="s">
        <v>3164</v>
      </c>
      <c r="F6099" s="802">
        <v>5</v>
      </c>
      <c r="G6099" s="803">
        <v>3.15</v>
      </c>
      <c r="H6099" s="803"/>
      <c r="I6099" s="803"/>
      <c r="J6099" s="803">
        <f t="shared" si="116"/>
        <v>15.75</v>
      </c>
      <c r="K6099" s="806"/>
      <c r="L6099" s="807"/>
    </row>
    <row r="6100" spans="3:12" x14ac:dyDescent="0.25">
      <c r="C6100" s="805"/>
      <c r="D6100" s="800"/>
      <c r="E6100" s="801" t="s">
        <v>3188</v>
      </c>
      <c r="F6100" s="802">
        <f>F6099</f>
        <v>5</v>
      </c>
      <c r="G6100" s="803">
        <f>G6099</f>
        <v>3.15</v>
      </c>
      <c r="H6100" s="803"/>
      <c r="I6100" s="803"/>
      <c r="J6100" s="803">
        <f t="shared" si="116"/>
        <v>15.75</v>
      </c>
      <c r="K6100" s="806"/>
      <c r="L6100" s="807"/>
    </row>
    <row r="6101" spans="3:12" x14ac:dyDescent="0.25">
      <c r="C6101" s="805"/>
      <c r="D6101" s="794"/>
      <c r="E6101" s="801" t="s">
        <v>3165</v>
      </c>
      <c r="F6101" s="802">
        <f>F6099*2</f>
        <v>10</v>
      </c>
      <c r="G6101" s="803">
        <v>2</v>
      </c>
      <c r="H6101" s="803"/>
      <c r="I6101" s="803"/>
      <c r="J6101" s="803">
        <f t="shared" si="116"/>
        <v>20</v>
      </c>
      <c r="K6101" s="806"/>
      <c r="L6101" s="807"/>
    </row>
    <row r="6102" spans="3:12" x14ac:dyDescent="0.25">
      <c r="C6102" s="805"/>
      <c r="D6102" s="800" t="s">
        <v>932</v>
      </c>
      <c r="E6102" s="801" t="s">
        <v>3164</v>
      </c>
      <c r="F6102" s="802">
        <v>1</v>
      </c>
      <c r="G6102" s="803">
        <v>3.25</v>
      </c>
      <c r="H6102" s="803"/>
      <c r="I6102" s="803"/>
      <c r="J6102" s="803">
        <f t="shared" si="116"/>
        <v>3.25</v>
      </c>
      <c r="K6102" s="806"/>
      <c r="L6102" s="807"/>
    </row>
    <row r="6103" spans="3:12" x14ac:dyDescent="0.25">
      <c r="C6103" s="805"/>
      <c r="D6103" s="794"/>
      <c r="E6103" s="801" t="s">
        <v>3165</v>
      </c>
      <c r="F6103" s="802">
        <f>F6102*2</f>
        <v>2</v>
      </c>
      <c r="G6103" s="803">
        <v>2.6</v>
      </c>
      <c r="H6103" s="803"/>
      <c r="I6103" s="803"/>
      <c r="J6103" s="803">
        <f t="shared" si="116"/>
        <v>5.2</v>
      </c>
      <c r="K6103" s="806"/>
      <c r="L6103" s="807"/>
    </row>
    <row r="6104" spans="3:12" x14ac:dyDescent="0.25">
      <c r="C6104" s="805"/>
      <c r="D6104" s="800" t="s">
        <v>1053</v>
      </c>
      <c r="E6104" s="801" t="s">
        <v>3164</v>
      </c>
      <c r="F6104" s="802">
        <v>1</v>
      </c>
      <c r="G6104" s="803">
        <v>1.8</v>
      </c>
      <c r="H6104" s="803"/>
      <c r="I6104" s="803"/>
      <c r="J6104" s="803">
        <f t="shared" si="116"/>
        <v>1.8</v>
      </c>
      <c r="K6104" s="806"/>
      <c r="L6104" s="807"/>
    </row>
    <row r="6105" spans="3:12" x14ac:dyDescent="0.25">
      <c r="C6105" s="805"/>
      <c r="D6105" s="794"/>
      <c r="E6105" s="801" t="s">
        <v>3165</v>
      </c>
      <c r="F6105" s="802">
        <f>F6104*2</f>
        <v>2</v>
      </c>
      <c r="G6105" s="803">
        <v>2.6</v>
      </c>
      <c r="H6105" s="803"/>
      <c r="I6105" s="803"/>
      <c r="J6105" s="803">
        <f t="shared" si="116"/>
        <v>5.2</v>
      </c>
      <c r="K6105" s="806"/>
      <c r="L6105" s="807"/>
    </row>
    <row r="6106" spans="3:12" x14ac:dyDescent="0.25">
      <c r="C6106" s="805"/>
      <c r="D6106" s="800" t="s">
        <v>869</v>
      </c>
      <c r="E6106" s="801" t="s">
        <v>3164</v>
      </c>
      <c r="F6106" s="802">
        <v>2</v>
      </c>
      <c r="G6106" s="803">
        <v>1</v>
      </c>
      <c r="H6106" s="803"/>
      <c r="I6106" s="803"/>
      <c r="J6106" s="803">
        <f t="shared" si="116"/>
        <v>2</v>
      </c>
      <c r="K6106" s="806"/>
      <c r="L6106" s="807"/>
    </row>
    <row r="6107" spans="3:12" x14ac:dyDescent="0.25">
      <c r="C6107" s="805"/>
      <c r="D6107" s="794"/>
      <c r="E6107" s="801" t="s">
        <v>3165</v>
      </c>
      <c r="F6107" s="802">
        <f>F6106*2</f>
        <v>4</v>
      </c>
      <c r="G6107" s="803">
        <v>2.6</v>
      </c>
      <c r="H6107" s="803"/>
      <c r="I6107" s="803"/>
      <c r="J6107" s="803">
        <f t="shared" si="116"/>
        <v>10.4</v>
      </c>
      <c r="K6107" s="806"/>
      <c r="L6107" s="807"/>
    </row>
    <row r="6108" spans="3:12" x14ac:dyDescent="0.25">
      <c r="C6108" s="805"/>
      <c r="D6108" s="800" t="s">
        <v>3199</v>
      </c>
      <c r="E6108" s="801" t="s">
        <v>3164</v>
      </c>
      <c r="F6108" s="802">
        <v>1</v>
      </c>
      <c r="G6108" s="803">
        <v>1.7</v>
      </c>
      <c r="H6108" s="803"/>
      <c r="I6108" s="803"/>
      <c r="J6108" s="803">
        <f t="shared" si="116"/>
        <v>1.7</v>
      </c>
      <c r="K6108" s="806"/>
      <c r="L6108" s="807"/>
    </row>
    <row r="6109" spans="3:12" x14ac:dyDescent="0.25">
      <c r="C6109" s="805"/>
      <c r="D6109" s="794"/>
      <c r="E6109" s="801" t="s">
        <v>3165</v>
      </c>
      <c r="F6109" s="802">
        <f>F6108*2</f>
        <v>2</v>
      </c>
      <c r="G6109" s="803">
        <v>2.6</v>
      </c>
      <c r="H6109" s="803"/>
      <c r="I6109" s="803"/>
      <c r="J6109" s="803">
        <f t="shared" si="116"/>
        <v>5.2</v>
      </c>
      <c r="K6109" s="806"/>
      <c r="L6109" s="807"/>
    </row>
    <row r="6110" spans="3:12" x14ac:dyDescent="0.25">
      <c r="C6110" s="805"/>
      <c r="D6110" s="800" t="s">
        <v>982</v>
      </c>
      <c r="E6110" s="801" t="s">
        <v>3164</v>
      </c>
      <c r="F6110" s="802">
        <v>3</v>
      </c>
      <c r="G6110" s="803">
        <v>2</v>
      </c>
      <c r="H6110" s="803"/>
      <c r="I6110" s="803"/>
      <c r="J6110" s="803">
        <f t="shared" si="116"/>
        <v>6</v>
      </c>
      <c r="K6110" s="806"/>
      <c r="L6110" s="807"/>
    </row>
    <row r="6111" spans="3:12" x14ac:dyDescent="0.25">
      <c r="C6111" s="805"/>
      <c r="D6111" s="794"/>
      <c r="E6111" s="801" t="s">
        <v>3165</v>
      </c>
      <c r="F6111" s="802">
        <f>F6110*2</f>
        <v>6</v>
      </c>
      <c r="G6111" s="803">
        <v>2.6</v>
      </c>
      <c r="H6111" s="803"/>
      <c r="I6111" s="803"/>
      <c r="J6111" s="803">
        <f t="shared" si="116"/>
        <v>15.600000000000001</v>
      </c>
      <c r="K6111" s="806"/>
      <c r="L6111" s="807"/>
    </row>
    <row r="6112" spans="3:12" x14ac:dyDescent="0.25">
      <c r="C6112" s="805"/>
      <c r="D6112" s="800" t="s">
        <v>1081</v>
      </c>
      <c r="E6112" s="801" t="s">
        <v>3164</v>
      </c>
      <c r="F6112" s="802">
        <v>2</v>
      </c>
      <c r="G6112" s="803">
        <v>2.5</v>
      </c>
      <c r="H6112" s="803"/>
      <c r="I6112" s="803"/>
      <c r="J6112" s="803">
        <f t="shared" si="116"/>
        <v>5</v>
      </c>
      <c r="K6112" s="806"/>
      <c r="L6112" s="807"/>
    </row>
    <row r="6113" spans="3:12" x14ac:dyDescent="0.25">
      <c r="C6113" s="805"/>
      <c r="D6113" s="794"/>
      <c r="E6113" s="801" t="s">
        <v>3165</v>
      </c>
      <c r="F6113" s="802">
        <f>F6112*2</f>
        <v>4</v>
      </c>
      <c r="G6113" s="803">
        <v>2.6</v>
      </c>
      <c r="H6113" s="803"/>
      <c r="I6113" s="803"/>
      <c r="J6113" s="803">
        <f t="shared" si="116"/>
        <v>10.4</v>
      </c>
      <c r="K6113" s="806"/>
      <c r="L6113" s="807"/>
    </row>
    <row r="6114" spans="3:12" x14ac:dyDescent="0.25">
      <c r="C6114" s="805"/>
      <c r="D6114" s="800" t="s">
        <v>909</v>
      </c>
      <c r="E6114" s="801" t="s">
        <v>3164</v>
      </c>
      <c r="F6114" s="802">
        <v>1</v>
      </c>
      <c r="G6114" s="803">
        <v>2.65</v>
      </c>
      <c r="H6114" s="803"/>
      <c r="I6114" s="803"/>
      <c r="J6114" s="803">
        <f t="shared" si="116"/>
        <v>2.65</v>
      </c>
      <c r="K6114" s="806"/>
      <c r="L6114" s="807"/>
    </row>
    <row r="6115" spans="3:12" x14ac:dyDescent="0.25">
      <c r="C6115" s="805"/>
      <c r="D6115" s="794"/>
      <c r="E6115" s="801" t="s">
        <v>3165</v>
      </c>
      <c r="F6115" s="802">
        <f>F6114*2</f>
        <v>2</v>
      </c>
      <c r="G6115" s="803">
        <v>2.6</v>
      </c>
      <c r="H6115" s="803"/>
      <c r="I6115" s="803"/>
      <c r="J6115" s="803">
        <f t="shared" si="116"/>
        <v>5.2</v>
      </c>
      <c r="K6115" s="806"/>
      <c r="L6115" s="807"/>
    </row>
    <row r="6116" spans="3:12" x14ac:dyDescent="0.25">
      <c r="C6116" s="805"/>
      <c r="D6116" s="800" t="s">
        <v>908</v>
      </c>
      <c r="E6116" s="801" t="s">
        <v>3164</v>
      </c>
      <c r="F6116" s="802">
        <v>1</v>
      </c>
      <c r="G6116" s="803">
        <v>2.75</v>
      </c>
      <c r="H6116" s="803"/>
      <c r="I6116" s="803"/>
      <c r="J6116" s="803">
        <f t="shared" si="116"/>
        <v>2.75</v>
      </c>
      <c r="K6116" s="806"/>
      <c r="L6116" s="807"/>
    </row>
    <row r="6117" spans="3:12" x14ac:dyDescent="0.25">
      <c r="C6117" s="805"/>
      <c r="D6117" s="794"/>
      <c r="E6117" s="801" t="s">
        <v>3165</v>
      </c>
      <c r="F6117" s="802">
        <f>F6116*2</f>
        <v>2</v>
      </c>
      <c r="G6117" s="803">
        <v>2.6</v>
      </c>
      <c r="H6117" s="803"/>
      <c r="I6117" s="803"/>
      <c r="J6117" s="803">
        <f t="shared" si="116"/>
        <v>5.2</v>
      </c>
      <c r="K6117" s="806"/>
      <c r="L6117" s="807"/>
    </row>
    <row r="6118" spans="3:12" x14ac:dyDescent="0.25">
      <c r="C6118" s="805"/>
      <c r="D6118" s="800" t="s">
        <v>2306</v>
      </c>
      <c r="E6118" s="801" t="s">
        <v>3164</v>
      </c>
      <c r="F6118" s="802">
        <v>1</v>
      </c>
      <c r="G6118" s="803">
        <v>2.95</v>
      </c>
      <c r="H6118" s="803"/>
      <c r="I6118" s="803"/>
      <c r="J6118" s="803">
        <f t="shared" si="116"/>
        <v>2.95</v>
      </c>
      <c r="K6118" s="806"/>
      <c r="L6118" s="807"/>
    </row>
    <row r="6119" spans="3:12" x14ac:dyDescent="0.25">
      <c r="C6119" s="805"/>
      <c r="D6119" s="794"/>
      <c r="E6119" s="801" t="s">
        <v>3165</v>
      </c>
      <c r="F6119" s="802">
        <f>F6118*2</f>
        <v>2</v>
      </c>
      <c r="G6119" s="803">
        <v>2.6</v>
      </c>
      <c r="H6119" s="803"/>
      <c r="I6119" s="803"/>
      <c r="J6119" s="803">
        <f t="shared" si="116"/>
        <v>5.2</v>
      </c>
      <c r="K6119" s="806"/>
      <c r="L6119" s="807"/>
    </row>
    <row r="6120" spans="3:12" x14ac:dyDescent="0.25">
      <c r="C6120" s="805"/>
      <c r="D6120" s="800" t="s">
        <v>1046</v>
      </c>
      <c r="E6120" s="801" t="s">
        <v>3164</v>
      </c>
      <c r="F6120" s="802">
        <v>3</v>
      </c>
      <c r="G6120" s="803">
        <v>3</v>
      </c>
      <c r="H6120" s="803"/>
      <c r="I6120" s="803"/>
      <c r="J6120" s="803">
        <f t="shared" si="116"/>
        <v>9</v>
      </c>
      <c r="K6120" s="806"/>
      <c r="L6120" s="807"/>
    </row>
    <row r="6121" spans="3:12" x14ac:dyDescent="0.25">
      <c r="C6121" s="805"/>
      <c r="D6121" s="794"/>
      <c r="E6121" s="801" t="s">
        <v>3165</v>
      </c>
      <c r="F6121" s="802">
        <f>F6120*2</f>
        <v>6</v>
      </c>
      <c r="G6121" s="803">
        <v>2.6</v>
      </c>
      <c r="H6121" s="803"/>
      <c r="I6121" s="803"/>
      <c r="J6121" s="803">
        <f t="shared" si="116"/>
        <v>15.600000000000001</v>
      </c>
      <c r="K6121" s="806"/>
      <c r="L6121" s="807"/>
    </row>
    <row r="6122" spans="3:12" x14ac:dyDescent="0.25">
      <c r="C6122" s="805"/>
      <c r="D6122" s="800" t="s">
        <v>2336</v>
      </c>
      <c r="E6122" s="801" t="s">
        <v>3164</v>
      </c>
      <c r="F6122" s="802">
        <v>1</v>
      </c>
      <c r="G6122" s="803">
        <v>3.05</v>
      </c>
      <c r="H6122" s="803"/>
      <c r="I6122" s="803"/>
      <c r="J6122" s="803">
        <f t="shared" si="116"/>
        <v>3.05</v>
      </c>
      <c r="K6122" s="806"/>
      <c r="L6122" s="807"/>
    </row>
    <row r="6123" spans="3:12" x14ac:dyDescent="0.25">
      <c r="C6123" s="805"/>
      <c r="D6123" s="794"/>
      <c r="E6123" s="801" t="s">
        <v>3165</v>
      </c>
      <c r="F6123" s="802">
        <f>F6122*2</f>
        <v>2</v>
      </c>
      <c r="G6123" s="803">
        <v>2.6</v>
      </c>
      <c r="H6123" s="803"/>
      <c r="I6123" s="803"/>
      <c r="J6123" s="803">
        <f t="shared" si="116"/>
        <v>5.2</v>
      </c>
      <c r="K6123" s="806"/>
      <c r="L6123" s="807"/>
    </row>
    <row r="6124" spans="3:12" x14ac:dyDescent="0.25">
      <c r="C6124" s="805"/>
      <c r="D6124" s="800" t="s">
        <v>1090</v>
      </c>
      <c r="E6124" s="801" t="s">
        <v>3164</v>
      </c>
      <c r="F6124" s="802">
        <v>1</v>
      </c>
      <c r="G6124" s="803">
        <v>3.2</v>
      </c>
      <c r="H6124" s="803"/>
      <c r="I6124" s="803"/>
      <c r="J6124" s="803">
        <f t="shared" si="116"/>
        <v>3.2</v>
      </c>
      <c r="K6124" s="806"/>
      <c r="L6124" s="807"/>
    </row>
    <row r="6125" spans="3:12" x14ac:dyDescent="0.25">
      <c r="C6125" s="805"/>
      <c r="D6125" s="794"/>
      <c r="E6125" s="801" t="s">
        <v>3165</v>
      </c>
      <c r="F6125" s="802">
        <f>F6124*2</f>
        <v>2</v>
      </c>
      <c r="G6125" s="803">
        <v>2.6</v>
      </c>
      <c r="H6125" s="803"/>
      <c r="I6125" s="803"/>
      <c r="J6125" s="803">
        <f t="shared" si="116"/>
        <v>5.2</v>
      </c>
      <c r="K6125" s="806"/>
      <c r="L6125" s="807"/>
    </row>
    <row r="6126" spans="3:12" x14ac:dyDescent="0.25">
      <c r="C6126" s="805"/>
      <c r="D6126" s="800" t="s">
        <v>1167</v>
      </c>
      <c r="E6126" s="801" t="s">
        <v>3164</v>
      </c>
      <c r="F6126" s="802">
        <v>1</v>
      </c>
      <c r="G6126" s="803">
        <v>3.6</v>
      </c>
      <c r="H6126" s="803"/>
      <c r="I6126" s="803"/>
      <c r="J6126" s="803">
        <f t="shared" si="116"/>
        <v>3.6</v>
      </c>
      <c r="K6126" s="806"/>
      <c r="L6126" s="807"/>
    </row>
    <row r="6127" spans="3:12" x14ac:dyDescent="0.25">
      <c r="C6127" s="805"/>
      <c r="D6127" s="794"/>
      <c r="E6127" s="801" t="s">
        <v>3165</v>
      </c>
      <c r="F6127" s="802">
        <f>F6126*2</f>
        <v>2</v>
      </c>
      <c r="G6127" s="803">
        <v>2.6</v>
      </c>
      <c r="H6127" s="803"/>
      <c r="I6127" s="803"/>
      <c r="J6127" s="803">
        <f t="shared" si="116"/>
        <v>5.2</v>
      </c>
      <c r="K6127" s="806"/>
      <c r="L6127" s="807"/>
    </row>
    <row r="6128" spans="3:12" x14ac:dyDescent="0.25">
      <c r="C6128" s="805"/>
      <c r="D6128" s="800" t="s">
        <v>1200</v>
      </c>
      <c r="E6128" s="801" t="s">
        <v>3164</v>
      </c>
      <c r="F6128" s="802">
        <v>1</v>
      </c>
      <c r="G6128" s="803">
        <v>1.55</v>
      </c>
      <c r="H6128" s="803"/>
      <c r="I6128" s="803"/>
      <c r="J6128" s="803">
        <f t="shared" si="116"/>
        <v>1.55</v>
      </c>
      <c r="K6128" s="806"/>
      <c r="L6128" s="807"/>
    </row>
    <row r="6129" spans="3:12" x14ac:dyDescent="0.25">
      <c r="C6129" s="805"/>
      <c r="D6129" s="794"/>
      <c r="E6129" s="801" t="s">
        <v>3165</v>
      </c>
      <c r="F6129" s="802">
        <f>F6128*2</f>
        <v>2</v>
      </c>
      <c r="G6129" s="803">
        <v>2.6</v>
      </c>
      <c r="H6129" s="803"/>
      <c r="I6129" s="803"/>
      <c r="J6129" s="803">
        <f t="shared" si="116"/>
        <v>5.2</v>
      </c>
      <c r="K6129" s="806"/>
      <c r="L6129" s="807"/>
    </row>
    <row r="6130" spans="3:12" x14ac:dyDescent="0.25">
      <c r="C6130" s="805"/>
      <c r="D6130" s="800" t="s">
        <v>981</v>
      </c>
      <c r="E6130" s="801" t="s">
        <v>3164</v>
      </c>
      <c r="F6130" s="802">
        <v>1</v>
      </c>
      <c r="G6130" s="803">
        <v>2.2999999999999998</v>
      </c>
      <c r="H6130" s="803"/>
      <c r="I6130" s="803"/>
      <c r="J6130" s="803">
        <f t="shared" si="116"/>
        <v>2.2999999999999998</v>
      </c>
      <c r="K6130" s="806"/>
      <c r="L6130" s="807"/>
    </row>
    <row r="6131" spans="3:12" x14ac:dyDescent="0.25">
      <c r="C6131" s="805"/>
      <c r="D6131" s="794"/>
      <c r="E6131" s="801" t="s">
        <v>3165</v>
      </c>
      <c r="F6131" s="802">
        <f>F6130*2</f>
        <v>2</v>
      </c>
      <c r="G6131" s="803">
        <v>2.6</v>
      </c>
      <c r="H6131" s="803"/>
      <c r="I6131" s="803"/>
      <c r="J6131" s="803">
        <f t="shared" si="116"/>
        <v>5.2</v>
      </c>
      <c r="K6131" s="806"/>
      <c r="L6131" s="807"/>
    </row>
    <row r="6132" spans="3:12" x14ac:dyDescent="0.25">
      <c r="C6132" s="805"/>
      <c r="D6132" s="800" t="s">
        <v>1350</v>
      </c>
      <c r="E6132" s="801" t="s">
        <v>3164</v>
      </c>
      <c r="F6132" s="802">
        <v>1</v>
      </c>
      <c r="G6132" s="803">
        <v>3.8</v>
      </c>
      <c r="H6132" s="803"/>
      <c r="I6132" s="803"/>
      <c r="J6132" s="803">
        <f t="shared" si="116"/>
        <v>3.8</v>
      </c>
      <c r="K6132" s="806"/>
      <c r="L6132" s="807"/>
    </row>
    <row r="6133" spans="3:12" x14ac:dyDescent="0.25">
      <c r="C6133" s="805"/>
      <c r="D6133" s="794"/>
      <c r="E6133" s="801" t="s">
        <v>3165</v>
      </c>
      <c r="F6133" s="802">
        <f>F6132*2</f>
        <v>2</v>
      </c>
      <c r="G6133" s="803">
        <v>2.6</v>
      </c>
      <c r="H6133" s="803"/>
      <c r="I6133" s="803"/>
      <c r="J6133" s="803">
        <f t="shared" si="116"/>
        <v>5.2</v>
      </c>
      <c r="K6133" s="806"/>
      <c r="L6133" s="807"/>
    </row>
    <row r="6134" spans="3:12" x14ac:dyDescent="0.25">
      <c r="C6134" s="805"/>
      <c r="D6134" s="800" t="s">
        <v>1250</v>
      </c>
      <c r="E6134" s="801" t="s">
        <v>3164</v>
      </c>
      <c r="F6134" s="802">
        <v>3</v>
      </c>
      <c r="G6134" s="803">
        <v>6.85</v>
      </c>
      <c r="H6134" s="803"/>
      <c r="I6134" s="803"/>
      <c r="J6134" s="803">
        <f t="shared" si="116"/>
        <v>20.549999999999997</v>
      </c>
      <c r="K6134" s="806"/>
      <c r="L6134" s="807"/>
    </row>
    <row r="6135" spans="3:12" x14ac:dyDescent="0.25">
      <c r="C6135" s="805"/>
      <c r="D6135" s="794"/>
      <c r="E6135" s="801" t="s">
        <v>3165</v>
      </c>
      <c r="F6135" s="802">
        <f>F6134*2</f>
        <v>6</v>
      </c>
      <c r="G6135" s="803">
        <v>2.6</v>
      </c>
      <c r="H6135" s="803"/>
      <c r="I6135" s="803"/>
      <c r="J6135" s="803">
        <f t="shared" si="116"/>
        <v>15.600000000000001</v>
      </c>
      <c r="K6135" s="806"/>
      <c r="L6135" s="807"/>
    </row>
    <row r="6136" spans="3:12" x14ac:dyDescent="0.25">
      <c r="C6136" s="805"/>
      <c r="D6136" s="800" t="s">
        <v>877</v>
      </c>
      <c r="E6136" s="801" t="s">
        <v>3164</v>
      </c>
      <c r="F6136" s="802">
        <v>1</v>
      </c>
      <c r="G6136" s="803">
        <v>0.9</v>
      </c>
      <c r="H6136" s="803"/>
      <c r="I6136" s="803"/>
      <c r="J6136" s="803">
        <f t="shared" si="116"/>
        <v>0.9</v>
      </c>
      <c r="K6136" s="806"/>
      <c r="L6136" s="807"/>
    </row>
    <row r="6137" spans="3:12" x14ac:dyDescent="0.25">
      <c r="C6137" s="805"/>
      <c r="D6137" s="800"/>
      <c r="E6137" s="801" t="s">
        <v>3188</v>
      </c>
      <c r="F6137" s="802">
        <f>F6136</f>
        <v>1</v>
      </c>
      <c r="G6137" s="803">
        <f>G6136</f>
        <v>0.9</v>
      </c>
      <c r="H6137" s="803"/>
      <c r="I6137" s="803"/>
      <c r="J6137" s="803">
        <f t="shared" si="116"/>
        <v>0.9</v>
      </c>
      <c r="K6137" s="806"/>
      <c r="L6137" s="807"/>
    </row>
    <row r="6138" spans="3:12" x14ac:dyDescent="0.25">
      <c r="C6138" s="805"/>
      <c r="D6138" s="794"/>
      <c r="E6138" s="801" t="s">
        <v>3165</v>
      </c>
      <c r="F6138" s="802">
        <f>F6136*2</f>
        <v>2</v>
      </c>
      <c r="G6138" s="803">
        <v>2.5</v>
      </c>
      <c r="H6138" s="803"/>
      <c r="I6138" s="803"/>
      <c r="J6138" s="803">
        <f t="shared" si="116"/>
        <v>5</v>
      </c>
      <c r="K6138" s="806"/>
      <c r="L6138" s="807"/>
    </row>
    <row r="6139" spans="3:12" x14ac:dyDescent="0.25">
      <c r="C6139" s="805"/>
      <c r="D6139" s="800" t="s">
        <v>1168</v>
      </c>
      <c r="E6139" s="801" t="s">
        <v>3164</v>
      </c>
      <c r="F6139" s="802">
        <v>2</v>
      </c>
      <c r="G6139" s="803">
        <v>2.6</v>
      </c>
      <c r="H6139" s="803"/>
      <c r="I6139" s="803"/>
      <c r="J6139" s="803">
        <f t="shared" si="116"/>
        <v>5.2</v>
      </c>
      <c r="K6139" s="806"/>
      <c r="L6139" s="807"/>
    </row>
    <row r="6140" spans="3:12" x14ac:dyDescent="0.25">
      <c r="C6140" s="805"/>
      <c r="D6140" s="794"/>
      <c r="E6140" s="801" t="s">
        <v>3165</v>
      </c>
      <c r="F6140" s="802">
        <f>F6139*2</f>
        <v>4</v>
      </c>
      <c r="G6140" s="803">
        <v>2.5</v>
      </c>
      <c r="H6140" s="803"/>
      <c r="I6140" s="803"/>
      <c r="J6140" s="803">
        <f t="shared" si="116"/>
        <v>10</v>
      </c>
      <c r="K6140" s="806"/>
      <c r="L6140" s="807"/>
    </row>
    <row r="6141" spans="3:12" x14ac:dyDescent="0.25">
      <c r="C6141" s="805"/>
      <c r="D6141" s="800" t="s">
        <v>2340</v>
      </c>
      <c r="E6141" s="801" t="s">
        <v>3164</v>
      </c>
      <c r="F6141" s="802">
        <v>1</v>
      </c>
      <c r="G6141" s="803">
        <v>3</v>
      </c>
      <c r="H6141" s="803"/>
      <c r="I6141" s="803"/>
      <c r="J6141" s="803">
        <f t="shared" si="116"/>
        <v>3</v>
      </c>
      <c r="K6141" s="806"/>
      <c r="L6141" s="807"/>
    </row>
    <row r="6142" spans="3:12" x14ac:dyDescent="0.25">
      <c r="C6142" s="805"/>
      <c r="D6142" s="800"/>
      <c r="E6142" s="801" t="s">
        <v>3188</v>
      </c>
      <c r="F6142" s="802">
        <f>F6141</f>
        <v>1</v>
      </c>
      <c r="G6142" s="803">
        <f>G6141</f>
        <v>3</v>
      </c>
      <c r="H6142" s="803"/>
      <c r="I6142" s="803"/>
      <c r="J6142" s="803">
        <f t="shared" si="116"/>
        <v>3</v>
      </c>
      <c r="K6142" s="806"/>
      <c r="L6142" s="807"/>
    </row>
    <row r="6143" spans="3:12" x14ac:dyDescent="0.25">
      <c r="C6143" s="805"/>
      <c r="D6143" s="794"/>
      <c r="E6143" s="801" t="s">
        <v>3165</v>
      </c>
      <c r="F6143" s="802">
        <f>F6141*2</f>
        <v>2</v>
      </c>
      <c r="G6143" s="803">
        <v>2.5</v>
      </c>
      <c r="H6143" s="803"/>
      <c r="I6143" s="803"/>
      <c r="J6143" s="803">
        <f t="shared" si="116"/>
        <v>5</v>
      </c>
      <c r="K6143" s="806"/>
      <c r="L6143" s="807"/>
    </row>
    <row r="6144" spans="3:12" x14ac:dyDescent="0.25">
      <c r="C6144" s="805"/>
      <c r="D6144" s="800" t="s">
        <v>933</v>
      </c>
      <c r="E6144" s="801" t="s">
        <v>3164</v>
      </c>
      <c r="F6144" s="802">
        <v>1</v>
      </c>
      <c r="G6144" s="803">
        <v>4.1500000000000004</v>
      </c>
      <c r="H6144" s="803"/>
      <c r="I6144" s="803"/>
      <c r="J6144" s="803">
        <f t="shared" si="116"/>
        <v>4.1500000000000004</v>
      </c>
      <c r="K6144" s="806"/>
      <c r="L6144" s="807"/>
    </row>
    <row r="6145" spans="3:12" x14ac:dyDescent="0.25">
      <c r="C6145" s="805"/>
      <c r="D6145" s="800"/>
      <c r="E6145" s="801" t="s">
        <v>3188</v>
      </c>
      <c r="F6145" s="802">
        <f>F6144</f>
        <v>1</v>
      </c>
      <c r="G6145" s="803">
        <f>G6144</f>
        <v>4.1500000000000004</v>
      </c>
      <c r="H6145" s="803"/>
      <c r="I6145" s="803"/>
      <c r="J6145" s="803">
        <f t="shared" si="116"/>
        <v>4.1500000000000004</v>
      </c>
      <c r="K6145" s="806"/>
      <c r="L6145" s="807"/>
    </row>
    <row r="6146" spans="3:12" x14ac:dyDescent="0.25">
      <c r="C6146" s="805"/>
      <c r="D6146" s="794"/>
      <c r="E6146" s="801" t="s">
        <v>3165</v>
      </c>
      <c r="F6146" s="802">
        <f>F6144*2</f>
        <v>2</v>
      </c>
      <c r="G6146" s="803">
        <v>2.5</v>
      </c>
      <c r="H6146" s="803"/>
      <c r="I6146" s="803"/>
      <c r="J6146" s="803">
        <f t="shared" si="116"/>
        <v>5</v>
      </c>
      <c r="K6146" s="806"/>
      <c r="L6146" s="807"/>
    </row>
    <row r="6147" spans="3:12" x14ac:dyDescent="0.25">
      <c r="C6147" s="805"/>
      <c r="D6147" s="800" t="s">
        <v>2299</v>
      </c>
      <c r="E6147" s="801" t="s">
        <v>3164</v>
      </c>
      <c r="F6147" s="802">
        <v>2</v>
      </c>
      <c r="G6147" s="803">
        <v>1.75</v>
      </c>
      <c r="H6147" s="803"/>
      <c r="I6147" s="803"/>
      <c r="J6147" s="803">
        <f t="shared" si="116"/>
        <v>3.5</v>
      </c>
      <c r="K6147" s="806"/>
      <c r="L6147" s="807"/>
    </row>
    <row r="6148" spans="3:12" x14ac:dyDescent="0.25">
      <c r="C6148" s="805"/>
      <c r="D6148" s="800"/>
      <c r="E6148" s="801" t="s">
        <v>3188</v>
      </c>
      <c r="F6148" s="802">
        <f>F6147</f>
        <v>2</v>
      </c>
      <c r="G6148" s="803">
        <f>G6147</f>
        <v>1.75</v>
      </c>
      <c r="H6148" s="803"/>
      <c r="I6148" s="803"/>
      <c r="J6148" s="803">
        <f t="shared" si="116"/>
        <v>3.5</v>
      </c>
      <c r="K6148" s="806"/>
      <c r="L6148" s="807"/>
    </row>
    <row r="6149" spans="3:12" x14ac:dyDescent="0.25">
      <c r="C6149" s="805"/>
      <c r="D6149" s="794"/>
      <c r="E6149" s="801" t="s">
        <v>3165</v>
      </c>
      <c r="F6149" s="802">
        <f>F6147*2</f>
        <v>4</v>
      </c>
      <c r="G6149" s="803">
        <v>2.5</v>
      </c>
      <c r="H6149" s="803"/>
      <c r="I6149" s="803"/>
      <c r="J6149" s="803">
        <f t="shared" si="116"/>
        <v>10</v>
      </c>
      <c r="K6149" s="806"/>
      <c r="L6149" s="807"/>
    </row>
    <row r="6150" spans="3:12" x14ac:dyDescent="0.25">
      <c r="C6150" s="805"/>
      <c r="D6150" s="800" t="s">
        <v>1251</v>
      </c>
      <c r="E6150" s="801" t="s">
        <v>3164</v>
      </c>
      <c r="F6150" s="802">
        <v>4</v>
      </c>
      <c r="G6150" s="803">
        <v>6.85</v>
      </c>
      <c r="H6150" s="803"/>
      <c r="I6150" s="803"/>
      <c r="J6150" s="803">
        <f t="shared" si="116"/>
        <v>27.4</v>
      </c>
      <c r="K6150" s="806"/>
      <c r="L6150" s="807"/>
    </row>
    <row r="6151" spans="3:12" x14ac:dyDescent="0.25">
      <c r="C6151" s="805"/>
      <c r="D6151" s="800"/>
      <c r="E6151" s="801" t="s">
        <v>3188</v>
      </c>
      <c r="F6151" s="802">
        <f>F6150</f>
        <v>4</v>
      </c>
      <c r="G6151" s="803">
        <f>G6150</f>
        <v>6.85</v>
      </c>
      <c r="H6151" s="803"/>
      <c r="I6151" s="803"/>
      <c r="J6151" s="803">
        <f t="shared" ref="J6151:J6176" si="117">PRODUCT(F6151:I6151)</f>
        <v>27.4</v>
      </c>
      <c r="K6151" s="806"/>
      <c r="L6151" s="807"/>
    </row>
    <row r="6152" spans="3:12" x14ac:dyDescent="0.25">
      <c r="C6152" s="805"/>
      <c r="D6152" s="794"/>
      <c r="E6152" s="801" t="s">
        <v>3165</v>
      </c>
      <c r="F6152" s="802">
        <f>F6150*2</f>
        <v>8</v>
      </c>
      <c r="G6152" s="803">
        <v>2.5</v>
      </c>
      <c r="H6152" s="803"/>
      <c r="I6152" s="803"/>
      <c r="J6152" s="803">
        <f t="shared" si="117"/>
        <v>20</v>
      </c>
      <c r="K6152" s="806"/>
      <c r="L6152" s="807"/>
    </row>
    <row r="6153" spans="3:12" x14ac:dyDescent="0.25">
      <c r="C6153" s="805"/>
      <c r="D6153" s="800" t="s">
        <v>1080</v>
      </c>
      <c r="E6153" s="801" t="s">
        <v>3164</v>
      </c>
      <c r="F6153" s="802">
        <v>1</v>
      </c>
      <c r="G6153" s="803">
        <v>4</v>
      </c>
      <c r="H6153" s="803"/>
      <c r="I6153" s="803"/>
      <c r="J6153" s="803">
        <f t="shared" si="117"/>
        <v>4</v>
      </c>
      <c r="K6153" s="806"/>
      <c r="L6153" s="807"/>
    </row>
    <row r="6154" spans="3:12" x14ac:dyDescent="0.25">
      <c r="C6154" s="805"/>
      <c r="D6154" s="800"/>
      <c r="E6154" s="801" t="s">
        <v>3188</v>
      </c>
      <c r="F6154" s="802">
        <f>F6153</f>
        <v>1</v>
      </c>
      <c r="G6154" s="803">
        <f>G6153</f>
        <v>4</v>
      </c>
      <c r="H6154" s="803"/>
      <c r="I6154" s="803"/>
      <c r="J6154" s="803">
        <f t="shared" si="117"/>
        <v>4</v>
      </c>
      <c r="K6154" s="806"/>
      <c r="L6154" s="807"/>
    </row>
    <row r="6155" spans="3:12" x14ac:dyDescent="0.25">
      <c r="C6155" s="805"/>
      <c r="D6155" s="794"/>
      <c r="E6155" s="801" t="s">
        <v>3165</v>
      </c>
      <c r="F6155" s="802">
        <f>F6153*2</f>
        <v>2</v>
      </c>
      <c r="G6155" s="803">
        <v>2.5</v>
      </c>
      <c r="H6155" s="803"/>
      <c r="I6155" s="803"/>
      <c r="J6155" s="803">
        <f t="shared" si="117"/>
        <v>5</v>
      </c>
      <c r="K6155" s="806"/>
      <c r="L6155" s="807"/>
    </row>
    <row r="6156" spans="3:12" x14ac:dyDescent="0.25">
      <c r="C6156" s="805"/>
      <c r="D6156" s="800" t="s">
        <v>2327</v>
      </c>
      <c r="E6156" s="801" t="s">
        <v>3164</v>
      </c>
      <c r="F6156" s="802">
        <v>1</v>
      </c>
      <c r="G6156" s="803">
        <v>5.05</v>
      </c>
      <c r="H6156" s="803"/>
      <c r="I6156" s="803"/>
      <c r="J6156" s="803">
        <f t="shared" si="117"/>
        <v>5.05</v>
      </c>
      <c r="K6156" s="806"/>
      <c r="L6156" s="807"/>
    </row>
    <row r="6157" spans="3:12" x14ac:dyDescent="0.25">
      <c r="C6157" s="805"/>
      <c r="D6157" s="800"/>
      <c r="E6157" s="801" t="s">
        <v>3188</v>
      </c>
      <c r="F6157" s="802">
        <f>F6156</f>
        <v>1</v>
      </c>
      <c r="G6157" s="803">
        <f>G6156</f>
        <v>5.05</v>
      </c>
      <c r="H6157" s="803"/>
      <c r="I6157" s="803"/>
      <c r="J6157" s="803">
        <f t="shared" si="117"/>
        <v>5.05</v>
      </c>
      <c r="K6157" s="806"/>
      <c r="L6157" s="807"/>
    </row>
    <row r="6158" spans="3:12" x14ac:dyDescent="0.25">
      <c r="C6158" s="805"/>
      <c r="D6158" s="794"/>
      <c r="E6158" s="801" t="s">
        <v>3165</v>
      </c>
      <c r="F6158" s="802">
        <f>F6156*2</f>
        <v>2</v>
      </c>
      <c r="G6158" s="803">
        <v>2.5</v>
      </c>
      <c r="H6158" s="803"/>
      <c r="I6158" s="803"/>
      <c r="J6158" s="803">
        <f t="shared" si="117"/>
        <v>5</v>
      </c>
      <c r="K6158" s="806"/>
      <c r="L6158" s="807"/>
    </row>
    <row r="6159" spans="3:12" x14ac:dyDescent="0.25">
      <c r="C6159" s="805"/>
      <c r="D6159" s="800" t="s">
        <v>2326</v>
      </c>
      <c r="E6159" s="801" t="s">
        <v>3164</v>
      </c>
      <c r="F6159" s="802">
        <v>1</v>
      </c>
      <c r="G6159" s="803">
        <v>5.8</v>
      </c>
      <c r="H6159" s="803"/>
      <c r="I6159" s="803"/>
      <c r="J6159" s="803">
        <f t="shared" si="117"/>
        <v>5.8</v>
      </c>
      <c r="K6159" s="806"/>
      <c r="L6159" s="807"/>
    </row>
    <row r="6160" spans="3:12" x14ac:dyDescent="0.25">
      <c r="C6160" s="805"/>
      <c r="D6160" s="800"/>
      <c r="E6160" s="801" t="s">
        <v>3188</v>
      </c>
      <c r="F6160" s="802">
        <f>F6159</f>
        <v>1</v>
      </c>
      <c r="G6160" s="803">
        <f>G6159</f>
        <v>5.8</v>
      </c>
      <c r="H6160" s="803"/>
      <c r="I6160" s="803"/>
      <c r="J6160" s="803">
        <f t="shared" si="117"/>
        <v>5.8</v>
      </c>
      <c r="K6160" s="806"/>
      <c r="L6160" s="807"/>
    </row>
    <row r="6161" spans="3:12" x14ac:dyDescent="0.25">
      <c r="C6161" s="805"/>
      <c r="D6161" s="794"/>
      <c r="E6161" s="801" t="s">
        <v>3165</v>
      </c>
      <c r="F6161" s="802">
        <f>F6159*2</f>
        <v>2</v>
      </c>
      <c r="G6161" s="803">
        <v>2.5</v>
      </c>
      <c r="H6161" s="803"/>
      <c r="I6161" s="803"/>
      <c r="J6161" s="803">
        <f t="shared" si="117"/>
        <v>5</v>
      </c>
      <c r="K6161" s="806"/>
      <c r="L6161" s="807"/>
    </row>
    <row r="6162" spans="3:12" x14ac:dyDescent="0.25">
      <c r="C6162" s="805"/>
      <c r="D6162" s="800" t="s">
        <v>2041</v>
      </c>
      <c r="E6162" s="801" t="s">
        <v>3164</v>
      </c>
      <c r="F6162" s="802">
        <v>1</v>
      </c>
      <c r="G6162" s="803">
        <v>14.7</v>
      </c>
      <c r="H6162" s="803"/>
      <c r="I6162" s="803"/>
      <c r="J6162" s="803">
        <f t="shared" si="117"/>
        <v>14.7</v>
      </c>
      <c r="K6162" s="806"/>
      <c r="L6162" s="807"/>
    </row>
    <row r="6163" spans="3:12" x14ac:dyDescent="0.25">
      <c r="C6163" s="805"/>
      <c r="D6163" s="800"/>
      <c r="E6163" s="801" t="s">
        <v>3188</v>
      </c>
      <c r="F6163" s="802">
        <f>F6162</f>
        <v>1</v>
      </c>
      <c r="G6163" s="803">
        <f>G6162</f>
        <v>14.7</v>
      </c>
      <c r="H6163" s="803"/>
      <c r="I6163" s="803"/>
      <c r="J6163" s="803">
        <f t="shared" si="117"/>
        <v>14.7</v>
      </c>
      <c r="K6163" s="806"/>
      <c r="L6163" s="807"/>
    </row>
    <row r="6164" spans="3:12" x14ac:dyDescent="0.25">
      <c r="C6164" s="805"/>
      <c r="D6164" s="794"/>
      <c r="E6164" s="801" t="s">
        <v>3165</v>
      </c>
      <c r="F6164" s="802">
        <f>F6162*2</f>
        <v>2</v>
      </c>
      <c r="G6164" s="803">
        <v>2.5</v>
      </c>
      <c r="H6164" s="803"/>
      <c r="I6164" s="803"/>
      <c r="J6164" s="803">
        <f t="shared" si="117"/>
        <v>5</v>
      </c>
      <c r="K6164" s="806"/>
      <c r="L6164" s="807"/>
    </row>
    <row r="6165" spans="3:12" x14ac:dyDescent="0.25">
      <c r="C6165" s="805"/>
      <c r="D6165" s="800" t="s">
        <v>3200</v>
      </c>
      <c r="E6165" s="801" t="s">
        <v>3164</v>
      </c>
      <c r="F6165" s="802">
        <v>1</v>
      </c>
      <c r="G6165" s="803">
        <v>1.95</v>
      </c>
      <c r="H6165" s="803"/>
      <c r="I6165" s="803"/>
      <c r="J6165" s="803">
        <f t="shared" si="117"/>
        <v>1.95</v>
      </c>
      <c r="K6165" s="806"/>
      <c r="L6165" s="807"/>
    </row>
    <row r="6166" spans="3:12" x14ac:dyDescent="0.25">
      <c r="C6166" s="805"/>
      <c r="D6166" s="800"/>
      <c r="E6166" s="801" t="s">
        <v>3188</v>
      </c>
      <c r="F6166" s="802">
        <f>F6165</f>
        <v>1</v>
      </c>
      <c r="G6166" s="803">
        <f>G6165</f>
        <v>1.95</v>
      </c>
      <c r="H6166" s="803"/>
      <c r="I6166" s="803"/>
      <c r="J6166" s="803">
        <f t="shared" si="117"/>
        <v>1.95</v>
      </c>
      <c r="K6166" s="806"/>
      <c r="L6166" s="807"/>
    </row>
    <row r="6167" spans="3:12" x14ac:dyDescent="0.25">
      <c r="C6167" s="805"/>
      <c r="D6167" s="794"/>
      <c r="E6167" s="801" t="s">
        <v>3165</v>
      </c>
      <c r="F6167" s="802">
        <f>F6165*2</f>
        <v>2</v>
      </c>
      <c r="G6167" s="803">
        <v>2.5</v>
      </c>
      <c r="H6167" s="803"/>
      <c r="I6167" s="803"/>
      <c r="J6167" s="803">
        <f t="shared" si="117"/>
        <v>5</v>
      </c>
      <c r="K6167" s="806"/>
      <c r="L6167" s="807"/>
    </row>
    <row r="6168" spans="3:12" x14ac:dyDescent="0.25">
      <c r="C6168" s="805"/>
      <c r="D6168" s="800" t="s">
        <v>3200</v>
      </c>
      <c r="E6168" s="801" t="s">
        <v>3164</v>
      </c>
      <c r="F6168" s="802">
        <v>1</v>
      </c>
      <c r="G6168" s="803">
        <v>1.95</v>
      </c>
      <c r="H6168" s="803"/>
      <c r="I6168" s="803"/>
      <c r="J6168" s="803">
        <f t="shared" si="117"/>
        <v>1.95</v>
      </c>
      <c r="K6168" s="806"/>
      <c r="L6168" s="807"/>
    </row>
    <row r="6169" spans="3:12" x14ac:dyDescent="0.25">
      <c r="C6169" s="805"/>
      <c r="D6169" s="800"/>
      <c r="E6169" s="801" t="s">
        <v>3188</v>
      </c>
      <c r="F6169" s="802">
        <f>F6168</f>
        <v>1</v>
      </c>
      <c r="G6169" s="803">
        <f>G6168</f>
        <v>1.95</v>
      </c>
      <c r="H6169" s="803"/>
      <c r="I6169" s="803"/>
      <c r="J6169" s="803">
        <f t="shared" si="117"/>
        <v>1.95</v>
      </c>
      <c r="K6169" s="806"/>
      <c r="L6169" s="807"/>
    </row>
    <row r="6170" spans="3:12" x14ac:dyDescent="0.25">
      <c r="C6170" s="805"/>
      <c r="D6170" s="794"/>
      <c r="E6170" s="801" t="s">
        <v>3165</v>
      </c>
      <c r="F6170" s="802">
        <f>F6168*2</f>
        <v>2</v>
      </c>
      <c r="G6170" s="803">
        <v>2.5</v>
      </c>
      <c r="H6170" s="803"/>
      <c r="I6170" s="803"/>
      <c r="J6170" s="803">
        <f t="shared" si="117"/>
        <v>5</v>
      </c>
      <c r="K6170" s="806"/>
      <c r="L6170" s="807"/>
    </row>
    <row r="6171" spans="3:12" x14ac:dyDescent="0.25">
      <c r="C6171" s="805"/>
      <c r="D6171" s="800" t="s">
        <v>866</v>
      </c>
      <c r="E6171" s="801" t="s">
        <v>3164</v>
      </c>
      <c r="F6171" s="802">
        <v>1</v>
      </c>
      <c r="G6171" s="803">
        <v>1.75</v>
      </c>
      <c r="H6171" s="803"/>
      <c r="I6171" s="803"/>
      <c r="J6171" s="803">
        <f t="shared" si="117"/>
        <v>1.75</v>
      </c>
      <c r="K6171" s="806"/>
      <c r="L6171" s="807"/>
    </row>
    <row r="6172" spans="3:12" x14ac:dyDescent="0.25">
      <c r="C6172" s="805"/>
      <c r="D6172" s="794"/>
      <c r="E6172" s="801" t="s">
        <v>3165</v>
      </c>
      <c r="F6172" s="802">
        <f>F6171*2</f>
        <v>2</v>
      </c>
      <c r="G6172" s="803">
        <v>2.6</v>
      </c>
      <c r="H6172" s="803"/>
      <c r="I6172" s="803"/>
      <c r="J6172" s="803">
        <f t="shared" si="117"/>
        <v>5.2</v>
      </c>
      <c r="K6172" s="806"/>
      <c r="L6172" s="807"/>
    </row>
    <row r="6173" spans="3:12" x14ac:dyDescent="0.25">
      <c r="C6173" s="805"/>
      <c r="D6173" s="800" t="s">
        <v>935</v>
      </c>
      <c r="E6173" s="801" t="s">
        <v>3164</v>
      </c>
      <c r="F6173" s="802">
        <v>1</v>
      </c>
      <c r="G6173" s="803">
        <v>3.5</v>
      </c>
      <c r="H6173" s="803"/>
      <c r="I6173" s="803"/>
      <c r="J6173" s="803">
        <f t="shared" si="117"/>
        <v>3.5</v>
      </c>
      <c r="K6173" s="806"/>
      <c r="L6173" s="807"/>
    </row>
    <row r="6174" spans="3:12" x14ac:dyDescent="0.25">
      <c r="C6174" s="805"/>
      <c r="D6174" s="794"/>
      <c r="E6174" s="801" t="s">
        <v>3165</v>
      </c>
      <c r="F6174" s="802">
        <f>F6173*2</f>
        <v>2</v>
      </c>
      <c r="G6174" s="803">
        <v>2.6</v>
      </c>
      <c r="H6174" s="803"/>
      <c r="I6174" s="803"/>
      <c r="J6174" s="803">
        <f t="shared" si="117"/>
        <v>5.2</v>
      </c>
      <c r="K6174" s="806"/>
      <c r="L6174" s="807"/>
    </row>
    <row r="6175" spans="3:12" x14ac:dyDescent="0.25">
      <c r="C6175" s="805"/>
      <c r="D6175" s="800" t="s">
        <v>1208</v>
      </c>
      <c r="E6175" s="801" t="s">
        <v>3164</v>
      </c>
      <c r="F6175" s="802">
        <v>2</v>
      </c>
      <c r="G6175" s="803">
        <v>3.3</v>
      </c>
      <c r="H6175" s="803"/>
      <c r="I6175" s="803"/>
      <c r="J6175" s="803">
        <f t="shared" si="117"/>
        <v>6.6</v>
      </c>
      <c r="K6175" s="806"/>
      <c r="L6175" s="807"/>
    </row>
    <row r="6176" spans="3:12" x14ac:dyDescent="0.25">
      <c r="C6176" s="805"/>
      <c r="D6176" s="794"/>
      <c r="E6176" s="801" t="s">
        <v>3165</v>
      </c>
      <c r="F6176" s="802">
        <f>F6175*2</f>
        <v>4</v>
      </c>
      <c r="G6176" s="803">
        <v>2.6</v>
      </c>
      <c r="H6176" s="803"/>
      <c r="I6176" s="803"/>
      <c r="J6176" s="803">
        <f t="shared" si="117"/>
        <v>10.4</v>
      </c>
      <c r="K6176" s="806"/>
      <c r="L6176" s="807"/>
    </row>
    <row r="6177" spans="3:12" x14ac:dyDescent="0.25">
      <c r="C6177" s="805"/>
      <c r="D6177" s="808"/>
      <c r="E6177" s="801"/>
      <c r="F6177" s="802"/>
      <c r="G6177" s="803"/>
      <c r="H6177" s="803"/>
      <c r="I6177" s="803"/>
      <c r="J6177" s="803"/>
      <c r="K6177" s="806"/>
      <c r="L6177" s="807"/>
    </row>
    <row r="6178" spans="3:12" x14ac:dyDescent="0.25">
      <c r="C6178" s="805"/>
      <c r="D6178" s="809" t="s">
        <v>200</v>
      </c>
      <c r="E6178" s="801"/>
      <c r="F6178" s="802"/>
      <c r="G6178" s="803"/>
      <c r="H6178" s="803"/>
      <c r="I6178" s="803"/>
      <c r="J6178" s="803"/>
      <c r="K6178" s="806"/>
      <c r="L6178" s="807"/>
    </row>
    <row r="6179" spans="3:12" x14ac:dyDescent="0.25">
      <c r="C6179" s="805"/>
      <c r="D6179" s="800" t="s">
        <v>598</v>
      </c>
      <c r="E6179" s="801" t="s">
        <v>3164</v>
      </c>
      <c r="F6179" s="802">
        <v>8</v>
      </c>
      <c r="G6179" s="803">
        <v>0.9</v>
      </c>
      <c r="H6179" s="803"/>
      <c r="I6179" s="803"/>
      <c r="J6179" s="803">
        <f t="shared" ref="J6179:J6242" si="118">PRODUCT(F6179:I6179)</f>
        <v>7.2</v>
      </c>
      <c r="K6179" s="806"/>
      <c r="L6179" s="807"/>
    </row>
    <row r="6180" spans="3:12" x14ac:dyDescent="0.25">
      <c r="C6180" s="805"/>
      <c r="D6180" s="794"/>
      <c r="E6180" s="801" t="s">
        <v>3165</v>
      </c>
      <c r="F6180" s="802">
        <f>F6179*2</f>
        <v>16</v>
      </c>
      <c r="G6180" s="803">
        <v>2.1</v>
      </c>
      <c r="H6180" s="803"/>
      <c r="I6180" s="803"/>
      <c r="J6180" s="803">
        <f t="shared" si="118"/>
        <v>33.6</v>
      </c>
      <c r="K6180" s="806"/>
      <c r="L6180" s="807"/>
    </row>
    <row r="6181" spans="3:12" x14ac:dyDescent="0.25">
      <c r="C6181" s="805"/>
      <c r="D6181" s="800" t="s">
        <v>810</v>
      </c>
      <c r="E6181" s="801" t="s">
        <v>3164</v>
      </c>
      <c r="F6181" s="802">
        <v>26</v>
      </c>
      <c r="G6181" s="803">
        <v>1</v>
      </c>
      <c r="H6181" s="803"/>
      <c r="I6181" s="803"/>
      <c r="J6181" s="803">
        <f t="shared" si="118"/>
        <v>26</v>
      </c>
      <c r="K6181" s="806"/>
      <c r="L6181" s="807"/>
    </row>
    <row r="6182" spans="3:12" x14ac:dyDescent="0.25">
      <c r="C6182" s="805"/>
      <c r="D6182" s="794"/>
      <c r="E6182" s="801" t="s">
        <v>3165</v>
      </c>
      <c r="F6182" s="802">
        <f>F6181*2</f>
        <v>52</v>
      </c>
      <c r="G6182" s="803">
        <v>2.1</v>
      </c>
      <c r="H6182" s="803"/>
      <c r="I6182" s="803"/>
      <c r="J6182" s="803">
        <f t="shared" si="118"/>
        <v>109.2</v>
      </c>
      <c r="K6182" s="806"/>
      <c r="L6182" s="807"/>
    </row>
    <row r="6183" spans="3:12" x14ac:dyDescent="0.25">
      <c r="C6183" s="805"/>
      <c r="D6183" s="800" t="s">
        <v>600</v>
      </c>
      <c r="E6183" s="801" t="s">
        <v>3164</v>
      </c>
      <c r="F6183" s="802">
        <v>8</v>
      </c>
      <c r="G6183" s="803">
        <v>1.2</v>
      </c>
      <c r="H6183" s="803"/>
      <c r="I6183" s="803"/>
      <c r="J6183" s="803">
        <f t="shared" si="118"/>
        <v>9.6</v>
      </c>
      <c r="K6183" s="806"/>
      <c r="L6183" s="807"/>
    </row>
    <row r="6184" spans="3:12" x14ac:dyDescent="0.25">
      <c r="C6184" s="805"/>
      <c r="D6184" s="794"/>
      <c r="E6184" s="801" t="s">
        <v>3165</v>
      </c>
      <c r="F6184" s="802">
        <f>F6183*2</f>
        <v>16</v>
      </c>
      <c r="G6184" s="803">
        <v>2.1</v>
      </c>
      <c r="H6184" s="803"/>
      <c r="I6184" s="803"/>
      <c r="J6184" s="803">
        <f t="shared" si="118"/>
        <v>33.6</v>
      </c>
      <c r="K6184" s="806"/>
      <c r="L6184" s="807"/>
    </row>
    <row r="6185" spans="3:12" x14ac:dyDescent="0.25">
      <c r="C6185" s="805"/>
      <c r="D6185" s="800" t="s">
        <v>602</v>
      </c>
      <c r="E6185" s="801" t="s">
        <v>3164</v>
      </c>
      <c r="F6185" s="802">
        <v>1</v>
      </c>
      <c r="G6185" s="803">
        <v>0.9</v>
      </c>
      <c r="H6185" s="803"/>
      <c r="I6185" s="803"/>
      <c r="J6185" s="803">
        <f t="shared" si="118"/>
        <v>0.9</v>
      </c>
      <c r="K6185" s="806"/>
      <c r="L6185" s="807"/>
    </row>
    <row r="6186" spans="3:12" x14ac:dyDescent="0.25">
      <c r="C6186" s="805"/>
      <c r="D6186" s="794"/>
      <c r="E6186" s="801" t="s">
        <v>3165</v>
      </c>
      <c r="F6186" s="802">
        <f>F6185*2</f>
        <v>2</v>
      </c>
      <c r="G6186" s="803">
        <v>2.1</v>
      </c>
      <c r="H6186" s="803"/>
      <c r="I6186" s="803"/>
      <c r="J6186" s="803">
        <f t="shared" si="118"/>
        <v>4.2</v>
      </c>
      <c r="K6186" s="806"/>
      <c r="L6186" s="807"/>
    </row>
    <row r="6187" spans="3:12" x14ac:dyDescent="0.25">
      <c r="C6187" s="805"/>
      <c r="D6187" s="800" t="s">
        <v>603</v>
      </c>
      <c r="E6187" s="801" t="s">
        <v>3164</v>
      </c>
      <c r="F6187" s="802">
        <v>3</v>
      </c>
      <c r="G6187" s="803">
        <v>1</v>
      </c>
      <c r="H6187" s="803"/>
      <c r="I6187" s="803"/>
      <c r="J6187" s="803">
        <f t="shared" si="118"/>
        <v>3</v>
      </c>
      <c r="K6187" s="806"/>
      <c r="L6187" s="807"/>
    </row>
    <row r="6188" spans="3:12" x14ac:dyDescent="0.25">
      <c r="C6188" s="805"/>
      <c r="D6188" s="794"/>
      <c r="E6188" s="801" t="s">
        <v>3165</v>
      </c>
      <c r="F6188" s="802">
        <f>F6187*2</f>
        <v>6</v>
      </c>
      <c r="G6188" s="803">
        <v>2.1</v>
      </c>
      <c r="H6188" s="803"/>
      <c r="I6188" s="803"/>
      <c r="J6188" s="803">
        <f t="shared" si="118"/>
        <v>12.600000000000001</v>
      </c>
      <c r="K6188" s="806"/>
      <c r="L6188" s="807"/>
    </row>
    <row r="6189" spans="3:12" x14ac:dyDescent="0.25">
      <c r="C6189" s="805"/>
      <c r="D6189" s="800" t="s">
        <v>604</v>
      </c>
      <c r="E6189" s="801" t="s">
        <v>3164</v>
      </c>
      <c r="F6189" s="802">
        <v>6</v>
      </c>
      <c r="G6189" s="803">
        <v>0.8</v>
      </c>
      <c r="H6189" s="803"/>
      <c r="I6189" s="803"/>
      <c r="J6189" s="803">
        <f t="shared" si="118"/>
        <v>4.8000000000000007</v>
      </c>
      <c r="K6189" s="806"/>
      <c r="L6189" s="807"/>
    </row>
    <row r="6190" spans="3:12" x14ac:dyDescent="0.25">
      <c r="C6190" s="805"/>
      <c r="D6190" s="794"/>
      <c r="E6190" s="801" t="s">
        <v>3165</v>
      </c>
      <c r="F6190" s="802">
        <f>F6189*2</f>
        <v>12</v>
      </c>
      <c r="G6190" s="803">
        <v>2.1</v>
      </c>
      <c r="H6190" s="803"/>
      <c r="I6190" s="803"/>
      <c r="J6190" s="803">
        <f t="shared" si="118"/>
        <v>25.200000000000003</v>
      </c>
      <c r="K6190" s="806"/>
      <c r="L6190" s="807"/>
    </row>
    <row r="6191" spans="3:12" x14ac:dyDescent="0.25">
      <c r="C6191" s="805"/>
      <c r="D6191" s="800" t="s">
        <v>605</v>
      </c>
      <c r="E6191" s="801" t="s">
        <v>3164</v>
      </c>
      <c r="F6191" s="802">
        <v>22</v>
      </c>
      <c r="G6191" s="803">
        <v>0.9</v>
      </c>
      <c r="H6191" s="803"/>
      <c r="I6191" s="803"/>
      <c r="J6191" s="803">
        <f t="shared" si="118"/>
        <v>19.8</v>
      </c>
      <c r="K6191" s="806"/>
      <c r="L6191" s="807"/>
    </row>
    <row r="6192" spans="3:12" x14ac:dyDescent="0.25">
      <c r="C6192" s="805"/>
      <c r="D6192" s="794"/>
      <c r="E6192" s="801" t="s">
        <v>3165</v>
      </c>
      <c r="F6192" s="802">
        <f>F6191*2</f>
        <v>44</v>
      </c>
      <c r="G6192" s="803">
        <v>2.1</v>
      </c>
      <c r="H6192" s="803"/>
      <c r="I6192" s="803"/>
      <c r="J6192" s="803">
        <f t="shared" si="118"/>
        <v>92.4</v>
      </c>
      <c r="K6192" s="806"/>
      <c r="L6192" s="807"/>
    </row>
    <row r="6193" spans="3:12" x14ac:dyDescent="0.25">
      <c r="C6193" s="805"/>
      <c r="D6193" s="800" t="s">
        <v>605</v>
      </c>
      <c r="E6193" s="801" t="s">
        <v>3164</v>
      </c>
      <c r="F6193" s="802">
        <v>2</v>
      </c>
      <c r="G6193" s="803">
        <v>1</v>
      </c>
      <c r="H6193" s="803"/>
      <c r="I6193" s="803"/>
      <c r="J6193" s="803">
        <f t="shared" si="118"/>
        <v>2</v>
      </c>
      <c r="K6193" s="806"/>
      <c r="L6193" s="807"/>
    </row>
    <row r="6194" spans="3:12" x14ac:dyDescent="0.25">
      <c r="C6194" s="805"/>
      <c r="D6194" s="794"/>
      <c r="E6194" s="801" t="s">
        <v>3165</v>
      </c>
      <c r="F6194" s="802">
        <f>F6193*2</f>
        <v>4</v>
      </c>
      <c r="G6194" s="803">
        <v>2.1</v>
      </c>
      <c r="H6194" s="803"/>
      <c r="I6194" s="803"/>
      <c r="J6194" s="803">
        <f t="shared" si="118"/>
        <v>8.4</v>
      </c>
      <c r="K6194" s="806"/>
      <c r="L6194" s="807"/>
    </row>
    <row r="6195" spans="3:12" x14ac:dyDescent="0.25">
      <c r="C6195" s="805"/>
      <c r="D6195" s="800" t="s">
        <v>606</v>
      </c>
      <c r="E6195" s="801" t="s">
        <v>3164</v>
      </c>
      <c r="F6195" s="802">
        <v>1</v>
      </c>
      <c r="G6195" s="803">
        <v>0.9</v>
      </c>
      <c r="H6195" s="803"/>
      <c r="I6195" s="803"/>
      <c r="J6195" s="803">
        <f t="shared" si="118"/>
        <v>0.9</v>
      </c>
      <c r="K6195" s="806"/>
      <c r="L6195" s="807"/>
    </row>
    <row r="6196" spans="3:12" x14ac:dyDescent="0.25">
      <c r="C6196" s="805"/>
      <c r="D6196" s="794"/>
      <c r="E6196" s="801" t="s">
        <v>3165</v>
      </c>
      <c r="F6196" s="802">
        <f>F6195*2</f>
        <v>2</v>
      </c>
      <c r="G6196" s="803">
        <v>2.1</v>
      </c>
      <c r="H6196" s="803"/>
      <c r="I6196" s="803"/>
      <c r="J6196" s="803">
        <f t="shared" si="118"/>
        <v>4.2</v>
      </c>
      <c r="K6196" s="806"/>
      <c r="L6196" s="807"/>
    </row>
    <row r="6197" spans="3:12" x14ac:dyDescent="0.25">
      <c r="C6197" s="805"/>
      <c r="D6197" s="800" t="s">
        <v>610</v>
      </c>
      <c r="E6197" s="801" t="s">
        <v>3164</v>
      </c>
      <c r="F6197" s="802">
        <v>2</v>
      </c>
      <c r="G6197" s="803">
        <v>0.9</v>
      </c>
      <c r="H6197" s="803"/>
      <c r="I6197" s="803"/>
      <c r="J6197" s="803">
        <f t="shared" si="118"/>
        <v>1.8</v>
      </c>
      <c r="K6197" s="806"/>
      <c r="L6197" s="807"/>
    </row>
    <row r="6198" spans="3:12" x14ac:dyDescent="0.25">
      <c r="C6198" s="805"/>
      <c r="D6198" s="794"/>
      <c r="E6198" s="801" t="s">
        <v>3165</v>
      </c>
      <c r="F6198" s="802">
        <f>F6197*2</f>
        <v>4</v>
      </c>
      <c r="G6198" s="803">
        <v>2.1</v>
      </c>
      <c r="H6198" s="803"/>
      <c r="I6198" s="803"/>
      <c r="J6198" s="803">
        <f t="shared" si="118"/>
        <v>8.4</v>
      </c>
      <c r="K6198" s="806"/>
      <c r="L6198" s="807"/>
    </row>
    <row r="6199" spans="3:12" x14ac:dyDescent="0.25">
      <c r="C6199" s="805"/>
      <c r="D6199" s="800" t="s">
        <v>611</v>
      </c>
      <c r="E6199" s="801" t="s">
        <v>3164</v>
      </c>
      <c r="F6199" s="802">
        <v>1</v>
      </c>
      <c r="G6199" s="803">
        <v>1</v>
      </c>
      <c r="H6199" s="803"/>
      <c r="I6199" s="803"/>
      <c r="J6199" s="803">
        <f t="shared" si="118"/>
        <v>1</v>
      </c>
      <c r="K6199" s="806"/>
      <c r="L6199" s="807"/>
    </row>
    <row r="6200" spans="3:12" x14ac:dyDescent="0.25">
      <c r="C6200" s="805"/>
      <c r="D6200" s="794"/>
      <c r="E6200" s="801" t="s">
        <v>3165</v>
      </c>
      <c r="F6200" s="802">
        <f>F6199*2</f>
        <v>2</v>
      </c>
      <c r="G6200" s="803">
        <v>2.1</v>
      </c>
      <c r="H6200" s="803"/>
      <c r="I6200" s="803"/>
      <c r="J6200" s="803">
        <f t="shared" si="118"/>
        <v>4.2</v>
      </c>
      <c r="K6200" s="806"/>
      <c r="L6200" s="807"/>
    </row>
    <row r="6201" spans="3:12" x14ac:dyDescent="0.25">
      <c r="C6201" s="805"/>
      <c r="D6201" s="800" t="s">
        <v>612</v>
      </c>
      <c r="E6201" s="801" t="s">
        <v>3164</v>
      </c>
      <c r="F6201" s="802">
        <v>6</v>
      </c>
      <c r="G6201" s="803">
        <v>1.2</v>
      </c>
      <c r="H6201" s="803"/>
      <c r="I6201" s="803"/>
      <c r="J6201" s="803">
        <f t="shared" si="118"/>
        <v>7.1999999999999993</v>
      </c>
      <c r="K6201" s="806"/>
      <c r="L6201" s="807"/>
    </row>
    <row r="6202" spans="3:12" x14ac:dyDescent="0.25">
      <c r="C6202" s="805"/>
      <c r="D6202" s="794"/>
      <c r="E6202" s="801" t="s">
        <v>3165</v>
      </c>
      <c r="F6202" s="802">
        <f>F6201*2</f>
        <v>12</v>
      </c>
      <c r="G6202" s="803">
        <v>2.1</v>
      </c>
      <c r="H6202" s="803"/>
      <c r="I6202" s="803"/>
      <c r="J6202" s="803">
        <f t="shared" si="118"/>
        <v>25.200000000000003</v>
      </c>
      <c r="K6202" s="806"/>
      <c r="L6202" s="807"/>
    </row>
    <row r="6203" spans="3:12" x14ac:dyDescent="0.25">
      <c r="C6203" s="805"/>
      <c r="D6203" s="800" t="s">
        <v>613</v>
      </c>
      <c r="E6203" s="801" t="s">
        <v>3164</v>
      </c>
      <c r="F6203" s="802">
        <v>5</v>
      </c>
      <c r="G6203" s="803">
        <v>0.8</v>
      </c>
      <c r="H6203" s="803"/>
      <c r="I6203" s="803"/>
      <c r="J6203" s="803">
        <f t="shared" si="118"/>
        <v>4</v>
      </c>
      <c r="K6203" s="806"/>
      <c r="L6203" s="807"/>
    </row>
    <row r="6204" spans="3:12" x14ac:dyDescent="0.25">
      <c r="C6204" s="805"/>
      <c r="D6204" s="794"/>
      <c r="E6204" s="801" t="s">
        <v>3165</v>
      </c>
      <c r="F6204" s="802">
        <f>F6203*2</f>
        <v>10</v>
      </c>
      <c r="G6204" s="803">
        <v>2.1</v>
      </c>
      <c r="H6204" s="803"/>
      <c r="I6204" s="803"/>
      <c r="J6204" s="803">
        <f t="shared" si="118"/>
        <v>21</v>
      </c>
      <c r="K6204" s="806"/>
      <c r="L6204" s="807"/>
    </row>
    <row r="6205" spans="3:12" x14ac:dyDescent="0.25">
      <c r="C6205" s="805"/>
      <c r="D6205" s="800" t="s">
        <v>614</v>
      </c>
      <c r="E6205" s="801" t="s">
        <v>3164</v>
      </c>
      <c r="F6205" s="802">
        <v>7</v>
      </c>
      <c r="G6205" s="803">
        <v>0.9</v>
      </c>
      <c r="H6205" s="803"/>
      <c r="I6205" s="803"/>
      <c r="J6205" s="803">
        <f t="shared" si="118"/>
        <v>6.3</v>
      </c>
      <c r="K6205" s="806"/>
      <c r="L6205" s="807"/>
    </row>
    <row r="6206" spans="3:12" x14ac:dyDescent="0.25">
      <c r="C6206" s="805"/>
      <c r="D6206" s="794"/>
      <c r="E6206" s="801" t="s">
        <v>3165</v>
      </c>
      <c r="F6206" s="802">
        <f>F6205*2</f>
        <v>14</v>
      </c>
      <c r="G6206" s="803">
        <v>2.6</v>
      </c>
      <c r="H6206" s="803"/>
      <c r="I6206" s="803"/>
      <c r="J6206" s="803">
        <f t="shared" si="118"/>
        <v>36.4</v>
      </c>
      <c r="K6206" s="806"/>
      <c r="L6206" s="807"/>
    </row>
    <row r="6207" spans="3:12" x14ac:dyDescent="0.25">
      <c r="C6207" s="805"/>
      <c r="D6207" s="800" t="s">
        <v>615</v>
      </c>
      <c r="E6207" s="801" t="s">
        <v>3164</v>
      </c>
      <c r="F6207" s="802">
        <v>1</v>
      </c>
      <c r="G6207" s="803">
        <v>1</v>
      </c>
      <c r="H6207" s="803"/>
      <c r="I6207" s="803"/>
      <c r="J6207" s="803">
        <f t="shared" si="118"/>
        <v>1</v>
      </c>
      <c r="K6207" s="806"/>
      <c r="L6207" s="807"/>
    </row>
    <row r="6208" spans="3:12" x14ac:dyDescent="0.25">
      <c r="C6208" s="805"/>
      <c r="D6208" s="794"/>
      <c r="E6208" s="801" t="s">
        <v>3165</v>
      </c>
      <c r="F6208" s="802">
        <f>F6207*2</f>
        <v>2</v>
      </c>
      <c r="G6208" s="803">
        <v>2.6</v>
      </c>
      <c r="H6208" s="803"/>
      <c r="I6208" s="803"/>
      <c r="J6208" s="803">
        <f t="shared" si="118"/>
        <v>5.2</v>
      </c>
      <c r="K6208" s="806"/>
      <c r="L6208" s="807"/>
    </row>
    <row r="6209" spans="3:12" x14ac:dyDescent="0.25">
      <c r="C6209" s="805"/>
      <c r="D6209" s="800" t="s">
        <v>616</v>
      </c>
      <c r="E6209" s="801" t="s">
        <v>3164</v>
      </c>
      <c r="F6209" s="802">
        <v>1</v>
      </c>
      <c r="G6209" s="803">
        <v>1</v>
      </c>
      <c r="H6209" s="803"/>
      <c r="I6209" s="803"/>
      <c r="J6209" s="803">
        <f t="shared" si="118"/>
        <v>1</v>
      </c>
      <c r="K6209" s="806"/>
      <c r="L6209" s="807"/>
    </row>
    <row r="6210" spans="3:12" x14ac:dyDescent="0.25">
      <c r="C6210" s="805"/>
      <c r="D6210" s="794"/>
      <c r="E6210" s="801" t="s">
        <v>3165</v>
      </c>
      <c r="F6210" s="802">
        <f>F6209*2</f>
        <v>2</v>
      </c>
      <c r="G6210" s="803">
        <v>2.6</v>
      </c>
      <c r="H6210" s="803"/>
      <c r="I6210" s="803"/>
      <c r="J6210" s="803">
        <f t="shared" si="118"/>
        <v>5.2</v>
      </c>
      <c r="K6210" s="806"/>
      <c r="L6210" s="807"/>
    </row>
    <row r="6211" spans="3:12" x14ac:dyDescent="0.25">
      <c r="C6211" s="805"/>
      <c r="D6211" s="800" t="s">
        <v>3167</v>
      </c>
      <c r="E6211" s="801" t="s">
        <v>3164</v>
      </c>
      <c r="F6211" s="802">
        <v>3</v>
      </c>
      <c r="G6211" s="803">
        <v>1.2</v>
      </c>
      <c r="H6211" s="803"/>
      <c r="I6211" s="803"/>
      <c r="J6211" s="803">
        <f t="shared" si="118"/>
        <v>3.5999999999999996</v>
      </c>
      <c r="K6211" s="806"/>
      <c r="L6211" s="807"/>
    </row>
    <row r="6212" spans="3:12" x14ac:dyDescent="0.25">
      <c r="C6212" s="805"/>
      <c r="D6212" s="794"/>
      <c r="E6212" s="801" t="s">
        <v>3165</v>
      </c>
      <c r="F6212" s="802">
        <f>F6211*2</f>
        <v>6</v>
      </c>
      <c r="G6212" s="803">
        <v>2.6</v>
      </c>
      <c r="H6212" s="803"/>
      <c r="I6212" s="803"/>
      <c r="J6212" s="803">
        <f t="shared" si="118"/>
        <v>15.600000000000001</v>
      </c>
      <c r="K6212" s="806"/>
      <c r="L6212" s="807"/>
    </row>
    <row r="6213" spans="3:12" x14ac:dyDescent="0.25">
      <c r="C6213" s="805"/>
      <c r="D6213" s="800" t="s">
        <v>3168</v>
      </c>
      <c r="E6213" s="801" t="s">
        <v>3164</v>
      </c>
      <c r="F6213" s="802">
        <v>2</v>
      </c>
      <c r="G6213" s="803">
        <v>1.6</v>
      </c>
      <c r="H6213" s="803"/>
      <c r="I6213" s="803"/>
      <c r="J6213" s="803">
        <f t="shared" si="118"/>
        <v>3.2</v>
      </c>
      <c r="K6213" s="806"/>
      <c r="L6213" s="807"/>
    </row>
    <row r="6214" spans="3:12" x14ac:dyDescent="0.25">
      <c r="C6214" s="805"/>
      <c r="D6214" s="794"/>
      <c r="E6214" s="801" t="s">
        <v>3165</v>
      </c>
      <c r="F6214" s="802">
        <f>F6213*2</f>
        <v>4</v>
      </c>
      <c r="G6214" s="803">
        <v>2.6</v>
      </c>
      <c r="H6214" s="803"/>
      <c r="I6214" s="803"/>
      <c r="J6214" s="803">
        <f t="shared" si="118"/>
        <v>10.4</v>
      </c>
      <c r="K6214" s="806"/>
      <c r="L6214" s="807"/>
    </row>
    <row r="6215" spans="3:12" x14ac:dyDescent="0.25">
      <c r="C6215" s="805"/>
      <c r="D6215" s="800" t="s">
        <v>3169</v>
      </c>
      <c r="E6215" s="801" t="s">
        <v>3164</v>
      </c>
      <c r="F6215" s="802">
        <v>6</v>
      </c>
      <c r="G6215" s="803">
        <v>0.9</v>
      </c>
      <c r="H6215" s="803"/>
      <c r="I6215" s="803"/>
      <c r="J6215" s="803">
        <f t="shared" si="118"/>
        <v>5.4</v>
      </c>
      <c r="K6215" s="806"/>
      <c r="L6215" s="807"/>
    </row>
    <row r="6216" spans="3:12" x14ac:dyDescent="0.25">
      <c r="C6216" s="805"/>
      <c r="D6216" s="794"/>
      <c r="E6216" s="801" t="s">
        <v>3165</v>
      </c>
      <c r="F6216" s="802">
        <f>F6215*2</f>
        <v>12</v>
      </c>
      <c r="G6216" s="803">
        <v>2.1</v>
      </c>
      <c r="H6216" s="803"/>
      <c r="I6216" s="803"/>
      <c r="J6216" s="803">
        <f t="shared" si="118"/>
        <v>25.200000000000003</v>
      </c>
      <c r="K6216" s="806"/>
      <c r="L6216" s="807"/>
    </row>
    <row r="6217" spans="3:12" x14ac:dyDescent="0.25">
      <c r="C6217" s="805"/>
      <c r="D6217" s="800" t="s">
        <v>3170</v>
      </c>
      <c r="E6217" s="801" t="s">
        <v>3164</v>
      </c>
      <c r="F6217" s="802">
        <v>21</v>
      </c>
      <c r="G6217" s="803">
        <v>1</v>
      </c>
      <c r="H6217" s="803"/>
      <c r="I6217" s="803"/>
      <c r="J6217" s="803">
        <f t="shared" si="118"/>
        <v>21</v>
      </c>
      <c r="K6217" s="806"/>
      <c r="L6217" s="807"/>
    </row>
    <row r="6218" spans="3:12" x14ac:dyDescent="0.25">
      <c r="C6218" s="805"/>
      <c r="D6218" s="794"/>
      <c r="E6218" s="801" t="s">
        <v>3165</v>
      </c>
      <c r="F6218" s="802">
        <f>F6217*2</f>
        <v>42</v>
      </c>
      <c r="G6218" s="803">
        <v>2.1</v>
      </c>
      <c r="H6218" s="803"/>
      <c r="I6218" s="803"/>
      <c r="J6218" s="803">
        <f t="shared" si="118"/>
        <v>88.2</v>
      </c>
      <c r="K6218" s="806"/>
      <c r="L6218" s="807"/>
    </row>
    <row r="6219" spans="3:12" x14ac:dyDescent="0.25">
      <c r="C6219" s="805"/>
      <c r="D6219" s="800" t="s">
        <v>3171</v>
      </c>
      <c r="E6219" s="801" t="s">
        <v>3164</v>
      </c>
      <c r="F6219" s="802">
        <v>10</v>
      </c>
      <c r="G6219" s="803">
        <v>1.2</v>
      </c>
      <c r="H6219" s="803"/>
      <c r="I6219" s="803"/>
      <c r="J6219" s="803">
        <f t="shared" si="118"/>
        <v>12</v>
      </c>
      <c r="K6219" s="806"/>
      <c r="L6219" s="807"/>
    </row>
    <row r="6220" spans="3:12" x14ac:dyDescent="0.25">
      <c r="C6220" s="805"/>
      <c r="D6220" s="794"/>
      <c r="E6220" s="801" t="s">
        <v>3165</v>
      </c>
      <c r="F6220" s="802">
        <f>F6219*2</f>
        <v>20</v>
      </c>
      <c r="G6220" s="803">
        <v>2.1</v>
      </c>
      <c r="H6220" s="803"/>
      <c r="I6220" s="803"/>
      <c r="J6220" s="803">
        <f t="shared" si="118"/>
        <v>42</v>
      </c>
      <c r="K6220" s="806"/>
      <c r="L6220" s="807"/>
    </row>
    <row r="6221" spans="3:12" x14ac:dyDescent="0.25">
      <c r="C6221" s="805"/>
      <c r="D6221" s="800" t="s">
        <v>3172</v>
      </c>
      <c r="E6221" s="801" t="s">
        <v>3164</v>
      </c>
      <c r="F6221" s="802">
        <v>5</v>
      </c>
      <c r="G6221" s="803">
        <v>1</v>
      </c>
      <c r="H6221" s="803"/>
      <c r="I6221" s="803"/>
      <c r="J6221" s="803">
        <f t="shared" si="118"/>
        <v>5</v>
      </c>
      <c r="K6221" s="806"/>
      <c r="L6221" s="807"/>
    </row>
    <row r="6222" spans="3:12" x14ac:dyDescent="0.25">
      <c r="C6222" s="805"/>
      <c r="D6222" s="794"/>
      <c r="E6222" s="801" t="s">
        <v>3165</v>
      </c>
      <c r="F6222" s="802">
        <f>F6221*2</f>
        <v>10</v>
      </c>
      <c r="G6222" s="803">
        <v>2.1</v>
      </c>
      <c r="H6222" s="803"/>
      <c r="I6222" s="803"/>
      <c r="J6222" s="803">
        <f t="shared" si="118"/>
        <v>21</v>
      </c>
      <c r="K6222" s="806"/>
      <c r="L6222" s="807"/>
    </row>
    <row r="6223" spans="3:12" x14ac:dyDescent="0.25">
      <c r="C6223" s="805"/>
      <c r="D6223" s="800" t="s">
        <v>3173</v>
      </c>
      <c r="E6223" s="801" t="s">
        <v>3164</v>
      </c>
      <c r="F6223" s="802">
        <v>2</v>
      </c>
      <c r="G6223" s="803">
        <v>1.2</v>
      </c>
      <c r="H6223" s="803"/>
      <c r="I6223" s="803"/>
      <c r="J6223" s="803">
        <f t="shared" si="118"/>
        <v>2.4</v>
      </c>
      <c r="K6223" s="806"/>
      <c r="L6223" s="807"/>
    </row>
    <row r="6224" spans="3:12" x14ac:dyDescent="0.25">
      <c r="C6224" s="805"/>
      <c r="D6224" s="794"/>
      <c r="E6224" s="801" t="s">
        <v>3165</v>
      </c>
      <c r="F6224" s="802">
        <f>F6223*2</f>
        <v>4</v>
      </c>
      <c r="G6224" s="803">
        <v>2.1</v>
      </c>
      <c r="H6224" s="803"/>
      <c r="I6224" s="803"/>
      <c r="J6224" s="803">
        <f t="shared" si="118"/>
        <v>8.4</v>
      </c>
      <c r="K6224" s="806"/>
      <c r="L6224" s="807"/>
    </row>
    <row r="6225" spans="3:12" x14ac:dyDescent="0.25">
      <c r="C6225" s="805"/>
      <c r="D6225" s="800" t="s">
        <v>3201</v>
      </c>
      <c r="E6225" s="801" t="s">
        <v>3164</v>
      </c>
      <c r="F6225" s="802">
        <v>2</v>
      </c>
      <c r="G6225" s="803">
        <v>1.4</v>
      </c>
      <c r="H6225" s="803"/>
      <c r="I6225" s="803"/>
      <c r="J6225" s="803">
        <f t="shared" si="118"/>
        <v>2.8</v>
      </c>
      <c r="K6225" s="806"/>
      <c r="L6225" s="807"/>
    </row>
    <row r="6226" spans="3:12" x14ac:dyDescent="0.25">
      <c r="C6226" s="805"/>
      <c r="D6226" s="794"/>
      <c r="E6226" s="801" t="s">
        <v>3165</v>
      </c>
      <c r="F6226" s="802">
        <f>F6225*2</f>
        <v>4</v>
      </c>
      <c r="G6226" s="803">
        <v>2.1</v>
      </c>
      <c r="H6226" s="803"/>
      <c r="I6226" s="803"/>
      <c r="J6226" s="803">
        <f t="shared" si="118"/>
        <v>8.4</v>
      </c>
      <c r="K6226" s="806"/>
      <c r="L6226" s="807"/>
    </row>
    <row r="6227" spans="3:12" x14ac:dyDescent="0.25">
      <c r="C6227" s="805"/>
      <c r="D6227" s="800" t="s">
        <v>3174</v>
      </c>
      <c r="E6227" s="801" t="s">
        <v>3164</v>
      </c>
      <c r="F6227" s="802">
        <v>4</v>
      </c>
      <c r="G6227" s="803">
        <v>1.8</v>
      </c>
      <c r="H6227" s="803"/>
      <c r="I6227" s="803"/>
      <c r="J6227" s="803">
        <f t="shared" si="118"/>
        <v>7.2</v>
      </c>
      <c r="K6227" s="806"/>
      <c r="L6227" s="807"/>
    </row>
    <row r="6228" spans="3:12" x14ac:dyDescent="0.25">
      <c r="C6228" s="805"/>
      <c r="D6228" s="794"/>
      <c r="E6228" s="801" t="s">
        <v>3165</v>
      </c>
      <c r="F6228" s="802">
        <f>F6227*2</f>
        <v>8</v>
      </c>
      <c r="G6228" s="803">
        <v>2.1</v>
      </c>
      <c r="H6228" s="803"/>
      <c r="I6228" s="803"/>
      <c r="J6228" s="803">
        <f t="shared" si="118"/>
        <v>16.8</v>
      </c>
      <c r="K6228" s="806"/>
      <c r="L6228" s="807"/>
    </row>
    <row r="6229" spans="3:12" x14ac:dyDescent="0.25">
      <c r="C6229" s="805"/>
      <c r="D6229" s="800" t="s">
        <v>3177</v>
      </c>
      <c r="E6229" s="801" t="s">
        <v>3164</v>
      </c>
      <c r="F6229" s="802">
        <v>7</v>
      </c>
      <c r="G6229" s="803">
        <v>0.9</v>
      </c>
      <c r="H6229" s="803"/>
      <c r="I6229" s="803"/>
      <c r="J6229" s="803">
        <f t="shared" si="118"/>
        <v>6.3</v>
      </c>
      <c r="K6229" s="806"/>
      <c r="L6229" s="807"/>
    </row>
    <row r="6230" spans="3:12" x14ac:dyDescent="0.25">
      <c r="C6230" s="805"/>
      <c r="D6230" s="794"/>
      <c r="E6230" s="801" t="s">
        <v>3165</v>
      </c>
      <c r="F6230" s="802">
        <f>F6229*2</f>
        <v>14</v>
      </c>
      <c r="G6230" s="803">
        <v>2.1</v>
      </c>
      <c r="H6230" s="803"/>
      <c r="I6230" s="803"/>
      <c r="J6230" s="803">
        <f t="shared" si="118"/>
        <v>29.400000000000002</v>
      </c>
      <c r="K6230" s="806"/>
      <c r="L6230" s="807"/>
    </row>
    <row r="6231" spans="3:12" x14ac:dyDescent="0.25">
      <c r="C6231" s="805"/>
      <c r="D6231" s="800" t="s">
        <v>3202</v>
      </c>
      <c r="E6231" s="801" t="s">
        <v>3164</v>
      </c>
      <c r="F6231" s="802">
        <v>3</v>
      </c>
      <c r="G6231" s="803">
        <v>1.6</v>
      </c>
      <c r="H6231" s="803"/>
      <c r="I6231" s="803"/>
      <c r="J6231" s="803">
        <f t="shared" si="118"/>
        <v>4.8000000000000007</v>
      </c>
      <c r="K6231" s="806"/>
      <c r="L6231" s="807"/>
    </row>
    <row r="6232" spans="3:12" x14ac:dyDescent="0.25">
      <c r="C6232" s="805"/>
      <c r="D6232" s="794"/>
      <c r="E6232" s="801" t="s">
        <v>3165</v>
      </c>
      <c r="F6232" s="802">
        <f>F6231*2</f>
        <v>6</v>
      </c>
      <c r="G6232" s="803">
        <v>2.1</v>
      </c>
      <c r="H6232" s="803"/>
      <c r="I6232" s="803"/>
      <c r="J6232" s="803">
        <f t="shared" si="118"/>
        <v>12.600000000000001</v>
      </c>
      <c r="K6232" s="806"/>
      <c r="L6232" s="807"/>
    </row>
    <row r="6233" spans="3:12" x14ac:dyDescent="0.25">
      <c r="C6233" s="805"/>
      <c r="D6233" s="800" t="s">
        <v>3181</v>
      </c>
      <c r="E6233" s="801" t="s">
        <v>3164</v>
      </c>
      <c r="F6233" s="802">
        <v>3</v>
      </c>
      <c r="G6233" s="803">
        <v>0.6</v>
      </c>
      <c r="H6233" s="803"/>
      <c r="I6233" s="803"/>
      <c r="J6233" s="803">
        <f t="shared" si="118"/>
        <v>1.7999999999999998</v>
      </c>
      <c r="K6233" s="806"/>
      <c r="L6233" s="807"/>
    </row>
    <row r="6234" spans="3:12" x14ac:dyDescent="0.25">
      <c r="C6234" s="805"/>
      <c r="D6234" s="794"/>
      <c r="E6234" s="801" t="s">
        <v>3165</v>
      </c>
      <c r="F6234" s="802">
        <f>F6233*2</f>
        <v>6</v>
      </c>
      <c r="G6234" s="803">
        <v>2</v>
      </c>
      <c r="H6234" s="803"/>
      <c r="I6234" s="803"/>
      <c r="J6234" s="803">
        <f t="shared" si="118"/>
        <v>12</v>
      </c>
      <c r="K6234" s="806"/>
      <c r="L6234" s="807"/>
    </row>
    <row r="6235" spans="3:12" x14ac:dyDescent="0.25">
      <c r="C6235" s="805"/>
      <c r="D6235" s="800" t="s">
        <v>3182</v>
      </c>
      <c r="E6235" s="801" t="s">
        <v>3164</v>
      </c>
      <c r="F6235" s="802">
        <v>15</v>
      </c>
      <c r="G6235" s="803">
        <v>0.9</v>
      </c>
      <c r="H6235" s="803"/>
      <c r="I6235" s="803"/>
      <c r="J6235" s="803">
        <f t="shared" si="118"/>
        <v>13.5</v>
      </c>
      <c r="K6235" s="806"/>
      <c r="L6235" s="807"/>
    </row>
    <row r="6236" spans="3:12" x14ac:dyDescent="0.25">
      <c r="C6236" s="805"/>
      <c r="D6236" s="794"/>
      <c r="E6236" s="801" t="s">
        <v>3165</v>
      </c>
      <c r="F6236" s="802">
        <f>F6235*2</f>
        <v>30</v>
      </c>
      <c r="G6236" s="803">
        <v>2</v>
      </c>
      <c r="H6236" s="803"/>
      <c r="I6236" s="803"/>
      <c r="J6236" s="803">
        <f t="shared" si="118"/>
        <v>60</v>
      </c>
      <c r="K6236" s="806"/>
      <c r="L6236" s="807"/>
    </row>
    <row r="6237" spans="3:12" x14ac:dyDescent="0.25">
      <c r="C6237" s="805"/>
      <c r="D6237" s="800" t="s">
        <v>3203</v>
      </c>
      <c r="E6237" s="801" t="s">
        <v>3164</v>
      </c>
      <c r="F6237" s="802">
        <v>1</v>
      </c>
      <c r="G6237" s="803">
        <v>1.2</v>
      </c>
      <c r="H6237" s="803"/>
      <c r="I6237" s="803"/>
      <c r="J6237" s="803">
        <f t="shared" si="118"/>
        <v>1.2</v>
      </c>
      <c r="K6237" s="806"/>
      <c r="L6237" s="807"/>
    </row>
    <row r="6238" spans="3:12" x14ac:dyDescent="0.25">
      <c r="C6238" s="805"/>
      <c r="D6238" s="794"/>
      <c r="E6238" s="801" t="s">
        <v>3165</v>
      </c>
      <c r="F6238" s="802">
        <f>F6237*2</f>
        <v>2</v>
      </c>
      <c r="G6238" s="803">
        <v>2</v>
      </c>
      <c r="H6238" s="803"/>
      <c r="I6238" s="803"/>
      <c r="J6238" s="803">
        <f t="shared" si="118"/>
        <v>4</v>
      </c>
      <c r="K6238" s="806"/>
      <c r="L6238" s="807"/>
    </row>
    <row r="6239" spans="3:12" x14ac:dyDescent="0.25">
      <c r="C6239" s="805"/>
      <c r="D6239" s="800" t="s">
        <v>661</v>
      </c>
      <c r="E6239" s="801" t="s">
        <v>3164</v>
      </c>
      <c r="F6239" s="802">
        <v>1</v>
      </c>
      <c r="G6239" s="803">
        <v>1.5</v>
      </c>
      <c r="H6239" s="803"/>
      <c r="I6239" s="803"/>
      <c r="J6239" s="803">
        <f t="shared" si="118"/>
        <v>1.5</v>
      </c>
      <c r="K6239" s="806"/>
      <c r="L6239" s="807"/>
    </row>
    <row r="6240" spans="3:12" x14ac:dyDescent="0.25">
      <c r="C6240" s="805"/>
      <c r="D6240" s="800"/>
      <c r="E6240" s="801" t="s">
        <v>3188</v>
      </c>
      <c r="F6240" s="802">
        <f>F6239</f>
        <v>1</v>
      </c>
      <c r="G6240" s="803">
        <f>G6239</f>
        <v>1.5</v>
      </c>
      <c r="H6240" s="803"/>
      <c r="I6240" s="803"/>
      <c r="J6240" s="803">
        <f t="shared" si="118"/>
        <v>1.5</v>
      </c>
      <c r="K6240" s="806"/>
      <c r="L6240" s="807"/>
    </row>
    <row r="6241" spans="3:12" x14ac:dyDescent="0.25">
      <c r="C6241" s="805"/>
      <c r="D6241" s="794"/>
      <c r="E6241" s="801" t="s">
        <v>3165</v>
      </c>
      <c r="F6241" s="802">
        <f>F6239*2</f>
        <v>2</v>
      </c>
      <c r="G6241" s="803">
        <v>1.4</v>
      </c>
      <c r="H6241" s="803"/>
      <c r="I6241" s="803"/>
      <c r="J6241" s="803">
        <f t="shared" si="118"/>
        <v>2.8</v>
      </c>
      <c r="K6241" s="806"/>
      <c r="L6241" s="807"/>
    </row>
    <row r="6242" spans="3:12" x14ac:dyDescent="0.25">
      <c r="C6242" s="805"/>
      <c r="D6242" s="800" t="s">
        <v>662</v>
      </c>
      <c r="E6242" s="801" t="s">
        <v>3164</v>
      </c>
      <c r="F6242" s="802">
        <v>1</v>
      </c>
      <c r="G6242" s="803">
        <v>2.1</v>
      </c>
      <c r="H6242" s="803"/>
      <c r="I6242" s="803"/>
      <c r="J6242" s="803">
        <f t="shared" si="118"/>
        <v>2.1</v>
      </c>
      <c r="K6242" s="806"/>
      <c r="L6242" s="807"/>
    </row>
    <row r="6243" spans="3:12" x14ac:dyDescent="0.25">
      <c r="C6243" s="805"/>
      <c r="D6243" s="800"/>
      <c r="E6243" s="801" t="s">
        <v>3188</v>
      </c>
      <c r="F6243" s="802">
        <f>F6242</f>
        <v>1</v>
      </c>
      <c r="G6243" s="803">
        <f>G6242</f>
        <v>2.1</v>
      </c>
      <c r="H6243" s="803"/>
      <c r="I6243" s="803"/>
      <c r="J6243" s="803">
        <f t="shared" ref="J6243:J6306" si="119">PRODUCT(F6243:I6243)</f>
        <v>2.1</v>
      </c>
      <c r="K6243" s="806"/>
      <c r="L6243" s="807"/>
    </row>
    <row r="6244" spans="3:12" x14ac:dyDescent="0.25">
      <c r="C6244" s="805"/>
      <c r="D6244" s="794"/>
      <c r="E6244" s="801" t="s">
        <v>3165</v>
      </c>
      <c r="F6244" s="802">
        <f>F6242*2</f>
        <v>2</v>
      </c>
      <c r="G6244" s="803">
        <v>1.4</v>
      </c>
      <c r="H6244" s="803"/>
      <c r="I6244" s="803"/>
      <c r="J6244" s="803">
        <f t="shared" si="119"/>
        <v>2.8</v>
      </c>
      <c r="K6244" s="806"/>
      <c r="L6244" s="807"/>
    </row>
    <row r="6245" spans="3:12" x14ac:dyDescent="0.25">
      <c r="C6245" s="805"/>
      <c r="D6245" s="800" t="s">
        <v>663</v>
      </c>
      <c r="E6245" s="801" t="s">
        <v>3164</v>
      </c>
      <c r="F6245" s="802">
        <v>1</v>
      </c>
      <c r="G6245" s="803">
        <v>2.7</v>
      </c>
      <c r="H6245" s="803"/>
      <c r="I6245" s="803"/>
      <c r="J6245" s="803">
        <f t="shared" si="119"/>
        <v>2.7</v>
      </c>
      <c r="K6245" s="806"/>
      <c r="L6245" s="807"/>
    </row>
    <row r="6246" spans="3:12" x14ac:dyDescent="0.25">
      <c r="C6246" s="805"/>
      <c r="D6246" s="800"/>
      <c r="E6246" s="801" t="s">
        <v>3188</v>
      </c>
      <c r="F6246" s="802">
        <f>F6245</f>
        <v>1</v>
      </c>
      <c r="G6246" s="803">
        <f>G6245</f>
        <v>2.7</v>
      </c>
      <c r="H6246" s="803"/>
      <c r="I6246" s="803"/>
      <c r="J6246" s="803">
        <f t="shared" si="119"/>
        <v>2.7</v>
      </c>
      <c r="K6246" s="806"/>
      <c r="L6246" s="807"/>
    </row>
    <row r="6247" spans="3:12" x14ac:dyDescent="0.25">
      <c r="C6247" s="805"/>
      <c r="D6247" s="794"/>
      <c r="E6247" s="801" t="s">
        <v>3165</v>
      </c>
      <c r="F6247" s="802">
        <f>F6245*2</f>
        <v>2</v>
      </c>
      <c r="G6247" s="803">
        <v>1.4</v>
      </c>
      <c r="H6247" s="803"/>
      <c r="I6247" s="803"/>
      <c r="J6247" s="803">
        <f t="shared" si="119"/>
        <v>2.8</v>
      </c>
      <c r="K6247" s="806"/>
      <c r="L6247" s="807"/>
    </row>
    <row r="6248" spans="3:12" x14ac:dyDescent="0.25">
      <c r="C6248" s="805"/>
      <c r="D6248" s="800" t="s">
        <v>666</v>
      </c>
      <c r="E6248" s="801" t="s">
        <v>3164</v>
      </c>
      <c r="F6248" s="802">
        <v>2</v>
      </c>
      <c r="G6248" s="803">
        <v>1.5</v>
      </c>
      <c r="H6248" s="803"/>
      <c r="I6248" s="803"/>
      <c r="J6248" s="803">
        <f t="shared" si="119"/>
        <v>3</v>
      </c>
      <c r="K6248" s="806"/>
      <c r="L6248" s="807"/>
    </row>
    <row r="6249" spans="3:12" x14ac:dyDescent="0.25">
      <c r="C6249" s="805"/>
      <c r="D6249" s="800"/>
      <c r="E6249" s="801" t="s">
        <v>3188</v>
      </c>
      <c r="F6249" s="802">
        <f>F6248</f>
        <v>2</v>
      </c>
      <c r="G6249" s="803">
        <f>G6248</f>
        <v>1.5</v>
      </c>
      <c r="H6249" s="803"/>
      <c r="I6249" s="803"/>
      <c r="J6249" s="803">
        <f t="shared" si="119"/>
        <v>3</v>
      </c>
      <c r="K6249" s="806"/>
      <c r="L6249" s="807"/>
    </row>
    <row r="6250" spans="3:12" x14ac:dyDescent="0.25">
      <c r="C6250" s="805"/>
      <c r="D6250" s="794"/>
      <c r="E6250" s="801" t="s">
        <v>3165</v>
      </c>
      <c r="F6250" s="802">
        <f>F6248*2</f>
        <v>4</v>
      </c>
      <c r="G6250" s="803">
        <v>1.4</v>
      </c>
      <c r="H6250" s="803"/>
      <c r="I6250" s="803"/>
      <c r="J6250" s="803">
        <f t="shared" si="119"/>
        <v>5.6</v>
      </c>
      <c r="K6250" s="806"/>
      <c r="L6250" s="807"/>
    </row>
    <row r="6251" spans="3:12" x14ac:dyDescent="0.25">
      <c r="C6251" s="805"/>
      <c r="D6251" s="800" t="s">
        <v>667</v>
      </c>
      <c r="E6251" s="801" t="s">
        <v>3164</v>
      </c>
      <c r="F6251" s="802">
        <v>7</v>
      </c>
      <c r="G6251" s="803">
        <v>1.6</v>
      </c>
      <c r="H6251" s="803"/>
      <c r="I6251" s="803"/>
      <c r="J6251" s="803">
        <f t="shared" si="119"/>
        <v>11.200000000000001</v>
      </c>
      <c r="K6251" s="806"/>
      <c r="L6251" s="807"/>
    </row>
    <row r="6252" spans="3:12" x14ac:dyDescent="0.25">
      <c r="C6252" s="805"/>
      <c r="D6252" s="800"/>
      <c r="E6252" s="801" t="s">
        <v>3188</v>
      </c>
      <c r="F6252" s="802">
        <f>F6251</f>
        <v>7</v>
      </c>
      <c r="G6252" s="803">
        <f>G6251</f>
        <v>1.6</v>
      </c>
      <c r="H6252" s="803"/>
      <c r="I6252" s="803"/>
      <c r="J6252" s="803">
        <f t="shared" si="119"/>
        <v>11.200000000000001</v>
      </c>
      <c r="K6252" s="806"/>
      <c r="L6252" s="807"/>
    </row>
    <row r="6253" spans="3:12" x14ac:dyDescent="0.25">
      <c r="C6253" s="805"/>
      <c r="D6253" s="794"/>
      <c r="E6253" s="801" t="s">
        <v>3165</v>
      </c>
      <c r="F6253" s="802">
        <f>F6251*2</f>
        <v>14</v>
      </c>
      <c r="G6253" s="803">
        <v>1.4</v>
      </c>
      <c r="H6253" s="803"/>
      <c r="I6253" s="803"/>
      <c r="J6253" s="803">
        <f t="shared" si="119"/>
        <v>19.599999999999998</v>
      </c>
      <c r="K6253" s="806"/>
      <c r="L6253" s="807"/>
    </row>
    <row r="6254" spans="3:12" x14ac:dyDescent="0.25">
      <c r="C6254" s="805"/>
      <c r="D6254" s="800" t="s">
        <v>668</v>
      </c>
      <c r="E6254" s="801" t="s">
        <v>3164</v>
      </c>
      <c r="F6254" s="802">
        <v>2</v>
      </c>
      <c r="G6254" s="803">
        <v>1.8</v>
      </c>
      <c r="H6254" s="803"/>
      <c r="I6254" s="803"/>
      <c r="J6254" s="803">
        <f t="shared" si="119"/>
        <v>3.6</v>
      </c>
      <c r="K6254" s="806"/>
      <c r="L6254" s="807"/>
    </row>
    <row r="6255" spans="3:12" x14ac:dyDescent="0.25">
      <c r="C6255" s="805"/>
      <c r="D6255" s="800"/>
      <c r="E6255" s="801" t="s">
        <v>3188</v>
      </c>
      <c r="F6255" s="802">
        <f>F6254</f>
        <v>2</v>
      </c>
      <c r="G6255" s="803">
        <f>G6254</f>
        <v>1.8</v>
      </c>
      <c r="H6255" s="803"/>
      <c r="I6255" s="803"/>
      <c r="J6255" s="803">
        <f t="shared" si="119"/>
        <v>3.6</v>
      </c>
      <c r="K6255" s="806"/>
      <c r="L6255" s="807"/>
    </row>
    <row r="6256" spans="3:12" x14ac:dyDescent="0.25">
      <c r="C6256" s="805"/>
      <c r="D6256" s="794"/>
      <c r="E6256" s="801" t="s">
        <v>3165</v>
      </c>
      <c r="F6256" s="802">
        <f>F6254*2</f>
        <v>4</v>
      </c>
      <c r="G6256" s="803">
        <v>1.4</v>
      </c>
      <c r="H6256" s="803"/>
      <c r="I6256" s="803"/>
      <c r="J6256" s="803">
        <f t="shared" si="119"/>
        <v>5.6</v>
      </c>
      <c r="K6256" s="806"/>
      <c r="L6256" s="807"/>
    </row>
    <row r="6257" spans="3:12" x14ac:dyDescent="0.25">
      <c r="C6257" s="805"/>
      <c r="D6257" s="800" t="s">
        <v>670</v>
      </c>
      <c r="E6257" s="801" t="s">
        <v>3164</v>
      </c>
      <c r="F6257" s="802">
        <v>1</v>
      </c>
      <c r="G6257" s="803">
        <v>1.2</v>
      </c>
      <c r="H6257" s="803"/>
      <c r="I6257" s="803"/>
      <c r="J6257" s="803">
        <f t="shared" si="119"/>
        <v>1.2</v>
      </c>
      <c r="K6257" s="806"/>
      <c r="L6257" s="807"/>
    </row>
    <row r="6258" spans="3:12" x14ac:dyDescent="0.25">
      <c r="C6258" s="805"/>
      <c r="D6258" s="800"/>
      <c r="E6258" s="801" t="s">
        <v>3188</v>
      </c>
      <c r="F6258" s="802">
        <f>F6257</f>
        <v>1</v>
      </c>
      <c r="G6258" s="803">
        <f>G6257</f>
        <v>1.2</v>
      </c>
      <c r="H6258" s="803"/>
      <c r="I6258" s="803"/>
      <c r="J6258" s="803">
        <f t="shared" si="119"/>
        <v>1.2</v>
      </c>
      <c r="K6258" s="806"/>
      <c r="L6258" s="807"/>
    </row>
    <row r="6259" spans="3:12" x14ac:dyDescent="0.25">
      <c r="C6259" s="805"/>
      <c r="D6259" s="794"/>
      <c r="E6259" s="801" t="s">
        <v>3165</v>
      </c>
      <c r="F6259" s="802">
        <f>F6257*2</f>
        <v>2</v>
      </c>
      <c r="G6259" s="803">
        <v>1.4</v>
      </c>
      <c r="H6259" s="803"/>
      <c r="I6259" s="803"/>
      <c r="J6259" s="803">
        <f t="shared" si="119"/>
        <v>2.8</v>
      </c>
      <c r="K6259" s="806"/>
      <c r="L6259" s="807"/>
    </row>
    <row r="6260" spans="3:12" x14ac:dyDescent="0.25">
      <c r="C6260" s="805"/>
      <c r="D6260" s="800" t="s">
        <v>671</v>
      </c>
      <c r="E6260" s="801" t="s">
        <v>3164</v>
      </c>
      <c r="F6260" s="802">
        <v>4</v>
      </c>
      <c r="G6260" s="803">
        <v>1.5</v>
      </c>
      <c r="H6260" s="803"/>
      <c r="I6260" s="803"/>
      <c r="J6260" s="803">
        <f t="shared" si="119"/>
        <v>6</v>
      </c>
      <c r="K6260" s="806"/>
      <c r="L6260" s="807"/>
    </row>
    <row r="6261" spans="3:12" x14ac:dyDescent="0.25">
      <c r="C6261" s="805"/>
      <c r="D6261" s="800"/>
      <c r="E6261" s="801" t="s">
        <v>3188</v>
      </c>
      <c r="F6261" s="802">
        <f>F6260</f>
        <v>4</v>
      </c>
      <c r="G6261" s="803">
        <f>G6260</f>
        <v>1.5</v>
      </c>
      <c r="H6261" s="803"/>
      <c r="I6261" s="803"/>
      <c r="J6261" s="803">
        <f t="shared" si="119"/>
        <v>6</v>
      </c>
      <c r="K6261" s="806"/>
      <c r="L6261" s="807"/>
    </row>
    <row r="6262" spans="3:12" x14ac:dyDescent="0.25">
      <c r="C6262" s="805"/>
      <c r="D6262" s="794"/>
      <c r="E6262" s="801" t="s">
        <v>3165</v>
      </c>
      <c r="F6262" s="802">
        <f>F6260*2</f>
        <v>8</v>
      </c>
      <c r="G6262" s="803">
        <v>1.4</v>
      </c>
      <c r="H6262" s="803"/>
      <c r="I6262" s="803"/>
      <c r="J6262" s="803">
        <f t="shared" si="119"/>
        <v>11.2</v>
      </c>
      <c r="K6262" s="806"/>
      <c r="L6262" s="807"/>
    </row>
    <row r="6263" spans="3:12" x14ac:dyDescent="0.25">
      <c r="C6263" s="805"/>
      <c r="D6263" s="800" t="s">
        <v>3204</v>
      </c>
      <c r="E6263" s="801" t="s">
        <v>3164</v>
      </c>
      <c r="F6263" s="802">
        <v>3</v>
      </c>
      <c r="G6263" s="803">
        <v>1.5</v>
      </c>
      <c r="H6263" s="803"/>
      <c r="I6263" s="803"/>
      <c r="J6263" s="803">
        <f t="shared" si="119"/>
        <v>4.5</v>
      </c>
      <c r="K6263" s="806"/>
      <c r="L6263" s="807"/>
    </row>
    <row r="6264" spans="3:12" x14ac:dyDescent="0.25">
      <c r="C6264" s="805"/>
      <c r="D6264" s="800"/>
      <c r="E6264" s="801" t="s">
        <v>3188</v>
      </c>
      <c r="F6264" s="802">
        <f>F6263</f>
        <v>3</v>
      </c>
      <c r="G6264" s="803">
        <f>G6263</f>
        <v>1.5</v>
      </c>
      <c r="H6264" s="803"/>
      <c r="I6264" s="803"/>
      <c r="J6264" s="803">
        <f t="shared" si="119"/>
        <v>4.5</v>
      </c>
      <c r="K6264" s="806"/>
      <c r="L6264" s="807"/>
    </row>
    <row r="6265" spans="3:12" x14ac:dyDescent="0.25">
      <c r="C6265" s="805"/>
      <c r="D6265" s="794"/>
      <c r="E6265" s="801" t="s">
        <v>3165</v>
      </c>
      <c r="F6265" s="802">
        <f>F6263*2</f>
        <v>6</v>
      </c>
      <c r="G6265" s="803">
        <v>1.4</v>
      </c>
      <c r="H6265" s="803"/>
      <c r="I6265" s="803"/>
      <c r="J6265" s="803">
        <f t="shared" si="119"/>
        <v>8.3999999999999986</v>
      </c>
      <c r="K6265" s="806"/>
      <c r="L6265" s="807"/>
    </row>
    <row r="6266" spans="3:12" x14ac:dyDescent="0.25">
      <c r="C6266" s="805"/>
      <c r="D6266" s="800" t="s">
        <v>672</v>
      </c>
      <c r="E6266" s="801" t="s">
        <v>3164</v>
      </c>
      <c r="F6266" s="802">
        <v>2</v>
      </c>
      <c r="G6266" s="803">
        <v>1.6</v>
      </c>
      <c r="H6266" s="803"/>
      <c r="I6266" s="803"/>
      <c r="J6266" s="803">
        <f t="shared" si="119"/>
        <v>3.2</v>
      </c>
      <c r="K6266" s="806"/>
      <c r="L6266" s="807"/>
    </row>
    <row r="6267" spans="3:12" x14ac:dyDescent="0.25">
      <c r="C6267" s="805"/>
      <c r="D6267" s="800"/>
      <c r="E6267" s="801" t="s">
        <v>3188</v>
      </c>
      <c r="F6267" s="802">
        <f>F6266</f>
        <v>2</v>
      </c>
      <c r="G6267" s="803">
        <f>G6266</f>
        <v>1.6</v>
      </c>
      <c r="H6267" s="803"/>
      <c r="I6267" s="803"/>
      <c r="J6267" s="803">
        <f t="shared" si="119"/>
        <v>3.2</v>
      </c>
      <c r="K6267" s="806"/>
      <c r="L6267" s="807"/>
    </row>
    <row r="6268" spans="3:12" x14ac:dyDescent="0.25">
      <c r="C6268" s="805"/>
      <c r="D6268" s="794"/>
      <c r="E6268" s="801" t="s">
        <v>3165</v>
      </c>
      <c r="F6268" s="802">
        <f>F6266*2</f>
        <v>4</v>
      </c>
      <c r="G6268" s="803">
        <v>1.4</v>
      </c>
      <c r="H6268" s="803"/>
      <c r="I6268" s="803"/>
      <c r="J6268" s="803">
        <f t="shared" si="119"/>
        <v>5.6</v>
      </c>
      <c r="K6268" s="806"/>
      <c r="L6268" s="807"/>
    </row>
    <row r="6269" spans="3:12" x14ac:dyDescent="0.25">
      <c r="C6269" s="805"/>
      <c r="D6269" s="800" t="s">
        <v>673</v>
      </c>
      <c r="E6269" s="801" t="s">
        <v>3164</v>
      </c>
      <c r="F6269" s="802">
        <v>9</v>
      </c>
      <c r="G6269" s="803">
        <v>1.8</v>
      </c>
      <c r="H6269" s="803"/>
      <c r="I6269" s="803"/>
      <c r="J6269" s="803">
        <f t="shared" si="119"/>
        <v>16.2</v>
      </c>
      <c r="K6269" s="806"/>
      <c r="L6269" s="807"/>
    </row>
    <row r="6270" spans="3:12" x14ac:dyDescent="0.25">
      <c r="C6270" s="805"/>
      <c r="D6270" s="800"/>
      <c r="E6270" s="801" t="s">
        <v>3188</v>
      </c>
      <c r="F6270" s="802">
        <f>F6269</f>
        <v>9</v>
      </c>
      <c r="G6270" s="803">
        <f>G6269</f>
        <v>1.8</v>
      </c>
      <c r="H6270" s="803"/>
      <c r="I6270" s="803"/>
      <c r="J6270" s="803">
        <f t="shared" si="119"/>
        <v>16.2</v>
      </c>
      <c r="K6270" s="806"/>
      <c r="L6270" s="807"/>
    </row>
    <row r="6271" spans="3:12" x14ac:dyDescent="0.25">
      <c r="C6271" s="805"/>
      <c r="D6271" s="794"/>
      <c r="E6271" s="801" t="s">
        <v>3165</v>
      </c>
      <c r="F6271" s="802">
        <f>F6269*2</f>
        <v>18</v>
      </c>
      <c r="G6271" s="803">
        <v>1.4</v>
      </c>
      <c r="H6271" s="803"/>
      <c r="I6271" s="803"/>
      <c r="J6271" s="803">
        <f t="shared" si="119"/>
        <v>25.2</v>
      </c>
      <c r="K6271" s="806"/>
      <c r="L6271" s="807"/>
    </row>
    <row r="6272" spans="3:12" x14ac:dyDescent="0.25">
      <c r="C6272" s="805"/>
      <c r="D6272" s="800" t="s">
        <v>2378</v>
      </c>
      <c r="E6272" s="801" t="s">
        <v>3164</v>
      </c>
      <c r="F6272" s="802">
        <v>2</v>
      </c>
      <c r="G6272" s="803">
        <v>2.1</v>
      </c>
      <c r="H6272" s="803"/>
      <c r="I6272" s="803"/>
      <c r="J6272" s="803">
        <f t="shared" si="119"/>
        <v>4.2</v>
      </c>
      <c r="K6272" s="806"/>
      <c r="L6272" s="807"/>
    </row>
    <row r="6273" spans="3:12" x14ac:dyDescent="0.25">
      <c r="C6273" s="805"/>
      <c r="D6273" s="800"/>
      <c r="E6273" s="801" t="s">
        <v>3188</v>
      </c>
      <c r="F6273" s="802">
        <f>F6272</f>
        <v>2</v>
      </c>
      <c r="G6273" s="803">
        <f>G6272</f>
        <v>2.1</v>
      </c>
      <c r="H6273" s="803"/>
      <c r="I6273" s="803"/>
      <c r="J6273" s="803">
        <f t="shared" si="119"/>
        <v>4.2</v>
      </c>
      <c r="K6273" s="806"/>
      <c r="L6273" s="807"/>
    </row>
    <row r="6274" spans="3:12" x14ac:dyDescent="0.25">
      <c r="C6274" s="805"/>
      <c r="D6274" s="794"/>
      <c r="E6274" s="801" t="s">
        <v>3165</v>
      </c>
      <c r="F6274" s="802">
        <f>F6272*2</f>
        <v>4</v>
      </c>
      <c r="G6274" s="803">
        <v>1.4</v>
      </c>
      <c r="H6274" s="803"/>
      <c r="I6274" s="803"/>
      <c r="J6274" s="803">
        <f t="shared" si="119"/>
        <v>5.6</v>
      </c>
      <c r="K6274" s="806"/>
      <c r="L6274" s="807"/>
    </row>
    <row r="6275" spans="3:12" x14ac:dyDescent="0.25">
      <c r="C6275" s="805"/>
      <c r="D6275" s="800" t="s">
        <v>3205</v>
      </c>
      <c r="E6275" s="801" t="s">
        <v>3164</v>
      </c>
      <c r="F6275" s="802">
        <v>2</v>
      </c>
      <c r="G6275" s="803">
        <v>2.1</v>
      </c>
      <c r="H6275" s="803"/>
      <c r="I6275" s="803"/>
      <c r="J6275" s="803">
        <f t="shared" si="119"/>
        <v>4.2</v>
      </c>
      <c r="K6275" s="806"/>
      <c r="L6275" s="807"/>
    </row>
    <row r="6276" spans="3:12" x14ac:dyDescent="0.25">
      <c r="C6276" s="805"/>
      <c r="D6276" s="800"/>
      <c r="E6276" s="801" t="s">
        <v>3188</v>
      </c>
      <c r="F6276" s="802">
        <f>F6275</f>
        <v>2</v>
      </c>
      <c r="G6276" s="803">
        <f>G6275</f>
        <v>2.1</v>
      </c>
      <c r="H6276" s="803"/>
      <c r="I6276" s="803"/>
      <c r="J6276" s="803">
        <f t="shared" si="119"/>
        <v>4.2</v>
      </c>
      <c r="K6276" s="806"/>
      <c r="L6276" s="807"/>
    </row>
    <row r="6277" spans="3:12" x14ac:dyDescent="0.25">
      <c r="C6277" s="805"/>
      <c r="D6277" s="794"/>
      <c r="E6277" s="801" t="s">
        <v>3165</v>
      </c>
      <c r="F6277" s="802">
        <f>F6275*2</f>
        <v>4</v>
      </c>
      <c r="G6277" s="803">
        <v>1.4</v>
      </c>
      <c r="H6277" s="803"/>
      <c r="I6277" s="803"/>
      <c r="J6277" s="803">
        <f t="shared" si="119"/>
        <v>5.6</v>
      </c>
      <c r="K6277" s="806"/>
      <c r="L6277" s="807"/>
    </row>
    <row r="6278" spans="3:12" x14ac:dyDescent="0.25">
      <c r="C6278" s="805"/>
      <c r="D6278" s="800" t="s">
        <v>2320</v>
      </c>
      <c r="E6278" s="801" t="s">
        <v>3164</v>
      </c>
      <c r="F6278" s="802">
        <v>2</v>
      </c>
      <c r="G6278" s="803">
        <v>2.4</v>
      </c>
      <c r="H6278" s="803"/>
      <c r="I6278" s="803"/>
      <c r="J6278" s="803">
        <f t="shared" si="119"/>
        <v>4.8</v>
      </c>
      <c r="K6278" s="806"/>
      <c r="L6278" s="807"/>
    </row>
    <row r="6279" spans="3:12" x14ac:dyDescent="0.25">
      <c r="C6279" s="805"/>
      <c r="D6279" s="800"/>
      <c r="E6279" s="801" t="s">
        <v>3188</v>
      </c>
      <c r="F6279" s="802">
        <f>F6278</f>
        <v>2</v>
      </c>
      <c r="G6279" s="803">
        <f>G6278</f>
        <v>2.4</v>
      </c>
      <c r="H6279" s="803"/>
      <c r="I6279" s="803"/>
      <c r="J6279" s="803">
        <f t="shared" si="119"/>
        <v>4.8</v>
      </c>
      <c r="K6279" s="806"/>
      <c r="L6279" s="807"/>
    </row>
    <row r="6280" spans="3:12" x14ac:dyDescent="0.25">
      <c r="C6280" s="805"/>
      <c r="D6280" s="794"/>
      <c r="E6280" s="801" t="s">
        <v>3165</v>
      </c>
      <c r="F6280" s="802">
        <f>F6278*2</f>
        <v>4</v>
      </c>
      <c r="G6280" s="803">
        <v>1.4</v>
      </c>
      <c r="H6280" s="803"/>
      <c r="I6280" s="803"/>
      <c r="J6280" s="803">
        <f t="shared" si="119"/>
        <v>5.6</v>
      </c>
      <c r="K6280" s="806"/>
      <c r="L6280" s="807"/>
    </row>
    <row r="6281" spans="3:12" x14ac:dyDescent="0.25">
      <c r="C6281" s="805"/>
      <c r="D6281" s="800" t="s">
        <v>2470</v>
      </c>
      <c r="E6281" s="801" t="s">
        <v>3164</v>
      </c>
      <c r="F6281" s="802">
        <v>1</v>
      </c>
      <c r="G6281" s="803">
        <v>2.4</v>
      </c>
      <c r="H6281" s="803"/>
      <c r="I6281" s="803"/>
      <c r="J6281" s="803">
        <f t="shared" si="119"/>
        <v>2.4</v>
      </c>
      <c r="K6281" s="806"/>
      <c r="L6281" s="807"/>
    </row>
    <row r="6282" spans="3:12" x14ac:dyDescent="0.25">
      <c r="C6282" s="805"/>
      <c r="D6282" s="800"/>
      <c r="E6282" s="801" t="s">
        <v>3188</v>
      </c>
      <c r="F6282" s="802">
        <f>F6281</f>
        <v>1</v>
      </c>
      <c r="G6282" s="803">
        <f>G6281</f>
        <v>2.4</v>
      </c>
      <c r="H6282" s="803"/>
      <c r="I6282" s="803"/>
      <c r="J6282" s="803">
        <f t="shared" si="119"/>
        <v>2.4</v>
      </c>
      <c r="K6282" s="806"/>
      <c r="L6282" s="807"/>
    </row>
    <row r="6283" spans="3:12" x14ac:dyDescent="0.25">
      <c r="C6283" s="805"/>
      <c r="D6283" s="794"/>
      <c r="E6283" s="801" t="s">
        <v>3165</v>
      </c>
      <c r="F6283" s="802">
        <f>F6281*2</f>
        <v>2</v>
      </c>
      <c r="G6283" s="803">
        <v>1.4</v>
      </c>
      <c r="H6283" s="803"/>
      <c r="I6283" s="803"/>
      <c r="J6283" s="803">
        <f t="shared" si="119"/>
        <v>2.8</v>
      </c>
      <c r="K6283" s="806"/>
      <c r="L6283" s="807"/>
    </row>
    <row r="6284" spans="3:12" x14ac:dyDescent="0.25">
      <c r="C6284" s="805"/>
      <c r="D6284" s="800" t="s">
        <v>3206</v>
      </c>
      <c r="E6284" s="801" t="s">
        <v>3164</v>
      </c>
      <c r="F6284" s="802">
        <v>2</v>
      </c>
      <c r="G6284" s="803">
        <v>3</v>
      </c>
      <c r="H6284" s="803"/>
      <c r="I6284" s="803"/>
      <c r="J6284" s="803">
        <f t="shared" si="119"/>
        <v>6</v>
      </c>
      <c r="K6284" s="806"/>
      <c r="L6284" s="807"/>
    </row>
    <row r="6285" spans="3:12" x14ac:dyDescent="0.25">
      <c r="C6285" s="805"/>
      <c r="D6285" s="800"/>
      <c r="E6285" s="801" t="s">
        <v>3188</v>
      </c>
      <c r="F6285" s="802">
        <f>F6284</f>
        <v>2</v>
      </c>
      <c r="G6285" s="803">
        <f>G6284</f>
        <v>3</v>
      </c>
      <c r="H6285" s="803"/>
      <c r="I6285" s="803"/>
      <c r="J6285" s="803">
        <f t="shared" si="119"/>
        <v>6</v>
      </c>
      <c r="K6285" s="806"/>
      <c r="L6285" s="807"/>
    </row>
    <row r="6286" spans="3:12" x14ac:dyDescent="0.25">
      <c r="C6286" s="805"/>
      <c r="D6286" s="794"/>
      <c r="E6286" s="801" t="s">
        <v>3165</v>
      </c>
      <c r="F6286" s="802">
        <f>F6284*2</f>
        <v>4</v>
      </c>
      <c r="G6286" s="803">
        <v>1.4</v>
      </c>
      <c r="H6286" s="803"/>
      <c r="I6286" s="803"/>
      <c r="J6286" s="803">
        <f t="shared" si="119"/>
        <v>5.6</v>
      </c>
      <c r="K6286" s="806"/>
      <c r="L6286" s="807"/>
    </row>
    <row r="6287" spans="3:12" x14ac:dyDescent="0.25">
      <c r="C6287" s="805"/>
      <c r="D6287" s="800" t="s">
        <v>2448</v>
      </c>
      <c r="E6287" s="801" t="s">
        <v>3164</v>
      </c>
      <c r="F6287" s="802">
        <v>6</v>
      </c>
      <c r="G6287" s="803">
        <v>3.15</v>
      </c>
      <c r="H6287" s="803"/>
      <c r="I6287" s="803"/>
      <c r="J6287" s="803">
        <f t="shared" si="119"/>
        <v>18.899999999999999</v>
      </c>
      <c r="K6287" s="806"/>
      <c r="L6287" s="807"/>
    </row>
    <row r="6288" spans="3:12" x14ac:dyDescent="0.25">
      <c r="C6288" s="805"/>
      <c r="D6288" s="800"/>
      <c r="E6288" s="801" t="s">
        <v>3188</v>
      </c>
      <c r="F6288" s="802">
        <f>F6287</f>
        <v>6</v>
      </c>
      <c r="G6288" s="803">
        <f>G6287</f>
        <v>3.15</v>
      </c>
      <c r="H6288" s="803"/>
      <c r="I6288" s="803"/>
      <c r="J6288" s="803">
        <f t="shared" si="119"/>
        <v>18.899999999999999</v>
      </c>
      <c r="K6288" s="806"/>
      <c r="L6288" s="807"/>
    </row>
    <row r="6289" spans="3:12" x14ac:dyDescent="0.25">
      <c r="C6289" s="805"/>
      <c r="D6289" s="794"/>
      <c r="E6289" s="801" t="s">
        <v>3165</v>
      </c>
      <c r="F6289" s="802">
        <f>F6287*2</f>
        <v>12</v>
      </c>
      <c r="G6289" s="803">
        <v>1.4</v>
      </c>
      <c r="H6289" s="803"/>
      <c r="I6289" s="803"/>
      <c r="J6289" s="803">
        <f t="shared" si="119"/>
        <v>16.799999999999997</v>
      </c>
      <c r="K6289" s="806"/>
      <c r="L6289" s="807"/>
    </row>
    <row r="6290" spans="3:12" x14ac:dyDescent="0.25">
      <c r="C6290" s="805"/>
      <c r="D6290" s="800" t="s">
        <v>2372</v>
      </c>
      <c r="E6290" s="801" t="s">
        <v>3164</v>
      </c>
      <c r="F6290" s="802">
        <v>1</v>
      </c>
      <c r="G6290" s="803">
        <v>1.6</v>
      </c>
      <c r="H6290" s="803"/>
      <c r="I6290" s="803"/>
      <c r="J6290" s="803">
        <f t="shared" si="119"/>
        <v>1.6</v>
      </c>
      <c r="K6290" s="806"/>
      <c r="L6290" s="807"/>
    </row>
    <row r="6291" spans="3:12" x14ac:dyDescent="0.25">
      <c r="C6291" s="805"/>
      <c r="D6291" s="800"/>
      <c r="E6291" s="801" t="s">
        <v>3188</v>
      </c>
      <c r="F6291" s="802">
        <f>F6290</f>
        <v>1</v>
      </c>
      <c r="G6291" s="803">
        <f>G6290</f>
        <v>1.6</v>
      </c>
      <c r="H6291" s="803"/>
      <c r="I6291" s="803"/>
      <c r="J6291" s="803">
        <f t="shared" si="119"/>
        <v>1.6</v>
      </c>
      <c r="K6291" s="806"/>
      <c r="L6291" s="807"/>
    </row>
    <row r="6292" spans="3:12" x14ac:dyDescent="0.25">
      <c r="C6292" s="805"/>
      <c r="D6292" s="794"/>
      <c r="E6292" s="801" t="s">
        <v>3165</v>
      </c>
      <c r="F6292" s="802">
        <f>F6290*2</f>
        <v>2</v>
      </c>
      <c r="G6292" s="803">
        <v>1.4</v>
      </c>
      <c r="H6292" s="803"/>
      <c r="I6292" s="803"/>
      <c r="J6292" s="803">
        <f t="shared" si="119"/>
        <v>2.8</v>
      </c>
      <c r="K6292" s="806"/>
      <c r="L6292" s="807"/>
    </row>
    <row r="6293" spans="3:12" x14ac:dyDescent="0.25">
      <c r="C6293" s="805"/>
      <c r="D6293" s="800" t="s">
        <v>2396</v>
      </c>
      <c r="E6293" s="801" t="s">
        <v>3164</v>
      </c>
      <c r="F6293" s="802">
        <v>2</v>
      </c>
      <c r="G6293" s="803">
        <v>2.1</v>
      </c>
      <c r="H6293" s="803"/>
      <c r="I6293" s="803"/>
      <c r="J6293" s="803">
        <f t="shared" si="119"/>
        <v>4.2</v>
      </c>
      <c r="K6293" s="806"/>
      <c r="L6293" s="807"/>
    </row>
    <row r="6294" spans="3:12" x14ac:dyDescent="0.25">
      <c r="C6294" s="805"/>
      <c r="D6294" s="800"/>
      <c r="E6294" s="801" t="s">
        <v>3188</v>
      </c>
      <c r="F6294" s="802">
        <f>F6293</f>
        <v>2</v>
      </c>
      <c r="G6294" s="803">
        <f>G6293</f>
        <v>2.1</v>
      </c>
      <c r="H6294" s="803"/>
      <c r="I6294" s="803"/>
      <c r="J6294" s="803">
        <f t="shared" si="119"/>
        <v>4.2</v>
      </c>
      <c r="K6294" s="806"/>
      <c r="L6294" s="807"/>
    </row>
    <row r="6295" spans="3:12" x14ac:dyDescent="0.25">
      <c r="C6295" s="805"/>
      <c r="D6295" s="794"/>
      <c r="E6295" s="801" t="s">
        <v>3165</v>
      </c>
      <c r="F6295" s="802">
        <f>F6293*2</f>
        <v>4</v>
      </c>
      <c r="G6295" s="803">
        <v>1.4</v>
      </c>
      <c r="H6295" s="803"/>
      <c r="I6295" s="803"/>
      <c r="J6295" s="803">
        <f t="shared" si="119"/>
        <v>5.6</v>
      </c>
      <c r="K6295" s="806"/>
      <c r="L6295" s="807"/>
    </row>
    <row r="6296" spans="3:12" x14ac:dyDescent="0.25">
      <c r="C6296" s="805"/>
      <c r="D6296" s="800" t="s">
        <v>679</v>
      </c>
      <c r="E6296" s="801" t="s">
        <v>3164</v>
      </c>
      <c r="F6296" s="802">
        <v>8</v>
      </c>
      <c r="G6296" s="803">
        <v>0.6</v>
      </c>
      <c r="H6296" s="803"/>
      <c r="I6296" s="803"/>
      <c r="J6296" s="803">
        <f t="shared" si="119"/>
        <v>4.8</v>
      </c>
      <c r="K6296" s="806"/>
      <c r="L6296" s="807"/>
    </row>
    <row r="6297" spans="3:12" x14ac:dyDescent="0.25">
      <c r="C6297" s="805"/>
      <c r="D6297" s="800"/>
      <c r="E6297" s="801" t="s">
        <v>3188</v>
      </c>
      <c r="F6297" s="802">
        <f>F6296</f>
        <v>8</v>
      </c>
      <c r="G6297" s="803">
        <f>G6296</f>
        <v>0.6</v>
      </c>
      <c r="H6297" s="803"/>
      <c r="I6297" s="803"/>
      <c r="J6297" s="803">
        <f t="shared" si="119"/>
        <v>4.8</v>
      </c>
      <c r="K6297" s="806"/>
      <c r="L6297" s="807"/>
    </row>
    <row r="6298" spans="3:12" x14ac:dyDescent="0.25">
      <c r="C6298" s="805"/>
      <c r="D6298" s="794"/>
      <c r="E6298" s="801" t="s">
        <v>3165</v>
      </c>
      <c r="F6298" s="802">
        <f>F6296*2</f>
        <v>16</v>
      </c>
      <c r="G6298" s="803">
        <v>0.5</v>
      </c>
      <c r="H6298" s="803"/>
      <c r="I6298" s="803"/>
      <c r="J6298" s="803">
        <f t="shared" si="119"/>
        <v>8</v>
      </c>
      <c r="K6298" s="806"/>
      <c r="L6298" s="807"/>
    </row>
    <row r="6299" spans="3:12" x14ac:dyDescent="0.25">
      <c r="C6299" s="805"/>
      <c r="D6299" s="800" t="s">
        <v>680</v>
      </c>
      <c r="E6299" s="801" t="s">
        <v>3164</v>
      </c>
      <c r="F6299" s="802">
        <v>7</v>
      </c>
      <c r="G6299" s="803">
        <v>0.6</v>
      </c>
      <c r="H6299" s="803"/>
      <c r="I6299" s="803"/>
      <c r="J6299" s="803">
        <f t="shared" si="119"/>
        <v>4.2</v>
      </c>
      <c r="K6299" s="806"/>
      <c r="L6299" s="807"/>
    </row>
    <row r="6300" spans="3:12" x14ac:dyDescent="0.25">
      <c r="C6300" s="805"/>
      <c r="D6300" s="800"/>
      <c r="E6300" s="801" t="s">
        <v>3188</v>
      </c>
      <c r="F6300" s="802">
        <f>F6299</f>
        <v>7</v>
      </c>
      <c r="G6300" s="803">
        <f>G6299</f>
        <v>0.6</v>
      </c>
      <c r="H6300" s="803"/>
      <c r="I6300" s="803"/>
      <c r="J6300" s="803">
        <f t="shared" si="119"/>
        <v>4.2</v>
      </c>
      <c r="K6300" s="806"/>
      <c r="L6300" s="807"/>
    </row>
    <row r="6301" spans="3:12" x14ac:dyDescent="0.25">
      <c r="C6301" s="805"/>
      <c r="D6301" s="794"/>
      <c r="E6301" s="801" t="s">
        <v>3165</v>
      </c>
      <c r="F6301" s="802">
        <f>F6299*2</f>
        <v>14</v>
      </c>
      <c r="G6301" s="803">
        <v>0.5</v>
      </c>
      <c r="H6301" s="803"/>
      <c r="I6301" s="803"/>
      <c r="J6301" s="803">
        <f t="shared" si="119"/>
        <v>7</v>
      </c>
      <c r="K6301" s="806"/>
      <c r="L6301" s="807"/>
    </row>
    <row r="6302" spans="3:12" x14ac:dyDescent="0.25">
      <c r="C6302" s="805"/>
      <c r="D6302" s="800" t="s">
        <v>3191</v>
      </c>
      <c r="E6302" s="801" t="s">
        <v>3164</v>
      </c>
      <c r="F6302" s="802">
        <v>2</v>
      </c>
      <c r="G6302" s="803">
        <v>0.9</v>
      </c>
      <c r="H6302" s="803"/>
      <c r="I6302" s="803"/>
      <c r="J6302" s="803">
        <f t="shared" si="119"/>
        <v>1.8</v>
      </c>
      <c r="K6302" s="806"/>
      <c r="L6302" s="807"/>
    </row>
    <row r="6303" spans="3:12" x14ac:dyDescent="0.25">
      <c r="C6303" s="805"/>
      <c r="D6303" s="800"/>
      <c r="E6303" s="801" t="s">
        <v>3188</v>
      </c>
      <c r="F6303" s="802">
        <f>F6302</f>
        <v>2</v>
      </c>
      <c r="G6303" s="803">
        <f>G6302</f>
        <v>0.9</v>
      </c>
      <c r="H6303" s="803"/>
      <c r="I6303" s="803"/>
      <c r="J6303" s="803">
        <f t="shared" si="119"/>
        <v>1.8</v>
      </c>
      <c r="K6303" s="806"/>
      <c r="L6303" s="807"/>
    </row>
    <row r="6304" spans="3:12" x14ac:dyDescent="0.25">
      <c r="C6304" s="805"/>
      <c r="D6304" s="794"/>
      <c r="E6304" s="801" t="s">
        <v>3165</v>
      </c>
      <c r="F6304" s="802">
        <f>F6302*2</f>
        <v>4</v>
      </c>
      <c r="G6304" s="803">
        <v>0.5</v>
      </c>
      <c r="H6304" s="803"/>
      <c r="I6304" s="803"/>
      <c r="J6304" s="803">
        <f t="shared" si="119"/>
        <v>2</v>
      </c>
      <c r="K6304" s="806"/>
      <c r="L6304" s="807"/>
    </row>
    <row r="6305" spans="3:12" x14ac:dyDescent="0.25">
      <c r="C6305" s="805"/>
      <c r="D6305" s="800" t="s">
        <v>681</v>
      </c>
      <c r="E6305" s="801" t="s">
        <v>3164</v>
      </c>
      <c r="F6305" s="802">
        <v>1</v>
      </c>
      <c r="G6305" s="803">
        <v>1.2</v>
      </c>
      <c r="H6305" s="803"/>
      <c r="I6305" s="803"/>
      <c r="J6305" s="803">
        <f t="shared" si="119"/>
        <v>1.2</v>
      </c>
      <c r="K6305" s="806"/>
      <c r="L6305" s="807"/>
    </row>
    <row r="6306" spans="3:12" x14ac:dyDescent="0.25">
      <c r="C6306" s="805"/>
      <c r="D6306" s="800"/>
      <c r="E6306" s="801" t="s">
        <v>3188</v>
      </c>
      <c r="F6306" s="802">
        <f>F6305</f>
        <v>1</v>
      </c>
      <c r="G6306" s="803">
        <f>G6305</f>
        <v>1.2</v>
      </c>
      <c r="H6306" s="803"/>
      <c r="I6306" s="803"/>
      <c r="J6306" s="803">
        <f t="shared" si="119"/>
        <v>1.2</v>
      </c>
      <c r="K6306" s="806"/>
      <c r="L6306" s="807"/>
    </row>
    <row r="6307" spans="3:12" x14ac:dyDescent="0.25">
      <c r="C6307" s="805"/>
      <c r="D6307" s="794"/>
      <c r="E6307" s="801" t="s">
        <v>3165</v>
      </c>
      <c r="F6307" s="802">
        <f>F6305*2</f>
        <v>2</v>
      </c>
      <c r="G6307" s="803">
        <v>0.5</v>
      </c>
      <c r="H6307" s="803"/>
      <c r="I6307" s="803"/>
      <c r="J6307" s="803">
        <f t="shared" ref="J6307:J6370" si="120">PRODUCT(F6307:I6307)</f>
        <v>1</v>
      </c>
      <c r="K6307" s="806"/>
      <c r="L6307" s="807"/>
    </row>
    <row r="6308" spans="3:12" x14ac:dyDescent="0.25">
      <c r="C6308" s="805"/>
      <c r="D6308" s="800" t="s">
        <v>2366</v>
      </c>
      <c r="E6308" s="801" t="s">
        <v>3164</v>
      </c>
      <c r="F6308" s="802">
        <v>1</v>
      </c>
      <c r="G6308" s="803">
        <v>1.8</v>
      </c>
      <c r="H6308" s="803"/>
      <c r="I6308" s="803"/>
      <c r="J6308" s="803">
        <f t="shared" si="120"/>
        <v>1.8</v>
      </c>
      <c r="K6308" s="806"/>
      <c r="L6308" s="807"/>
    </row>
    <row r="6309" spans="3:12" x14ac:dyDescent="0.25">
      <c r="C6309" s="805"/>
      <c r="D6309" s="800"/>
      <c r="E6309" s="801" t="s">
        <v>3188</v>
      </c>
      <c r="F6309" s="802">
        <f>F6308</f>
        <v>1</v>
      </c>
      <c r="G6309" s="803">
        <f>G6308</f>
        <v>1.8</v>
      </c>
      <c r="H6309" s="803"/>
      <c r="I6309" s="803"/>
      <c r="J6309" s="803">
        <f t="shared" si="120"/>
        <v>1.8</v>
      </c>
      <c r="K6309" s="806"/>
      <c r="L6309" s="807"/>
    </row>
    <row r="6310" spans="3:12" x14ac:dyDescent="0.25">
      <c r="C6310" s="805"/>
      <c r="D6310" s="794"/>
      <c r="E6310" s="801" t="s">
        <v>3165</v>
      </c>
      <c r="F6310" s="802">
        <f>F6308*2</f>
        <v>2</v>
      </c>
      <c r="G6310" s="803">
        <v>0.5</v>
      </c>
      <c r="H6310" s="803"/>
      <c r="I6310" s="803"/>
      <c r="J6310" s="803">
        <f t="shared" si="120"/>
        <v>1</v>
      </c>
      <c r="K6310" s="806"/>
      <c r="L6310" s="807"/>
    </row>
    <row r="6311" spans="3:12" x14ac:dyDescent="0.25">
      <c r="C6311" s="805"/>
      <c r="D6311" s="800" t="s">
        <v>3207</v>
      </c>
      <c r="E6311" s="801" t="s">
        <v>3164</v>
      </c>
      <c r="F6311" s="802">
        <v>1</v>
      </c>
      <c r="G6311" s="803">
        <v>1.8</v>
      </c>
      <c r="H6311" s="803"/>
      <c r="I6311" s="803"/>
      <c r="J6311" s="803">
        <f t="shared" si="120"/>
        <v>1.8</v>
      </c>
      <c r="K6311" s="806"/>
      <c r="L6311" s="807"/>
    </row>
    <row r="6312" spans="3:12" x14ac:dyDescent="0.25">
      <c r="C6312" s="805"/>
      <c r="D6312" s="800"/>
      <c r="E6312" s="801" t="s">
        <v>3188</v>
      </c>
      <c r="F6312" s="802">
        <f>F6311</f>
        <v>1</v>
      </c>
      <c r="G6312" s="803">
        <f>G6311</f>
        <v>1.8</v>
      </c>
      <c r="H6312" s="803"/>
      <c r="I6312" s="803"/>
      <c r="J6312" s="803">
        <f t="shared" si="120"/>
        <v>1.8</v>
      </c>
      <c r="K6312" s="806"/>
      <c r="L6312" s="807"/>
    </row>
    <row r="6313" spans="3:12" x14ac:dyDescent="0.25">
      <c r="C6313" s="805"/>
      <c r="D6313" s="794"/>
      <c r="E6313" s="801" t="s">
        <v>3165</v>
      </c>
      <c r="F6313" s="802">
        <f>F6311*2</f>
        <v>2</v>
      </c>
      <c r="G6313" s="803">
        <v>0.5</v>
      </c>
      <c r="H6313" s="803"/>
      <c r="I6313" s="803"/>
      <c r="J6313" s="803">
        <f t="shared" si="120"/>
        <v>1</v>
      </c>
      <c r="K6313" s="806"/>
      <c r="L6313" s="807"/>
    </row>
    <row r="6314" spans="3:12" x14ac:dyDescent="0.25">
      <c r="C6314" s="805"/>
      <c r="D6314" s="800" t="s">
        <v>3195</v>
      </c>
      <c r="E6314" s="801" t="s">
        <v>3164</v>
      </c>
      <c r="F6314" s="802">
        <v>2</v>
      </c>
      <c r="G6314" s="803">
        <v>1.2</v>
      </c>
      <c r="H6314" s="803"/>
      <c r="I6314" s="803"/>
      <c r="J6314" s="803">
        <f t="shared" si="120"/>
        <v>2.4</v>
      </c>
      <c r="K6314" s="806"/>
      <c r="L6314" s="807"/>
    </row>
    <row r="6315" spans="3:12" x14ac:dyDescent="0.25">
      <c r="C6315" s="805"/>
      <c r="D6315" s="800"/>
      <c r="E6315" s="801" t="s">
        <v>3188</v>
      </c>
      <c r="F6315" s="802">
        <f>F6314</f>
        <v>2</v>
      </c>
      <c r="G6315" s="803">
        <f>G6314</f>
        <v>1.2</v>
      </c>
      <c r="H6315" s="803"/>
      <c r="I6315" s="803"/>
      <c r="J6315" s="803">
        <f t="shared" si="120"/>
        <v>2.4</v>
      </c>
      <c r="K6315" s="806"/>
      <c r="L6315" s="807"/>
    </row>
    <row r="6316" spans="3:12" x14ac:dyDescent="0.25">
      <c r="C6316" s="805"/>
      <c r="D6316" s="794"/>
      <c r="E6316" s="801" t="s">
        <v>3165</v>
      </c>
      <c r="F6316" s="802">
        <f>F6314*2</f>
        <v>4</v>
      </c>
      <c r="G6316" s="803">
        <v>0.5</v>
      </c>
      <c r="H6316" s="803"/>
      <c r="I6316" s="803"/>
      <c r="J6316" s="803">
        <f t="shared" si="120"/>
        <v>2</v>
      </c>
      <c r="K6316" s="806"/>
      <c r="L6316" s="807"/>
    </row>
    <row r="6317" spans="3:12" x14ac:dyDescent="0.25">
      <c r="C6317" s="805"/>
      <c r="D6317" s="800" t="s">
        <v>3197</v>
      </c>
      <c r="E6317" s="801" t="s">
        <v>3164</v>
      </c>
      <c r="F6317" s="802">
        <v>1</v>
      </c>
      <c r="G6317" s="803">
        <v>1.2</v>
      </c>
      <c r="H6317" s="803"/>
      <c r="I6317" s="803"/>
      <c r="J6317" s="803">
        <f t="shared" si="120"/>
        <v>1.2</v>
      </c>
      <c r="K6317" s="806"/>
      <c r="L6317" s="807"/>
    </row>
    <row r="6318" spans="3:12" x14ac:dyDescent="0.25">
      <c r="C6318" s="805"/>
      <c r="D6318" s="800"/>
      <c r="E6318" s="801" t="s">
        <v>3188</v>
      </c>
      <c r="F6318" s="802">
        <f>F6317</f>
        <v>1</v>
      </c>
      <c r="G6318" s="803">
        <f>G6317</f>
        <v>1.2</v>
      </c>
      <c r="H6318" s="803"/>
      <c r="I6318" s="803"/>
      <c r="J6318" s="803">
        <f t="shared" si="120"/>
        <v>1.2</v>
      </c>
      <c r="K6318" s="806"/>
      <c r="L6318" s="807"/>
    </row>
    <row r="6319" spans="3:12" x14ac:dyDescent="0.25">
      <c r="C6319" s="805"/>
      <c r="D6319" s="794"/>
      <c r="E6319" s="801" t="s">
        <v>3165</v>
      </c>
      <c r="F6319" s="802">
        <f>F6317*2</f>
        <v>2</v>
      </c>
      <c r="G6319" s="803">
        <v>0.5</v>
      </c>
      <c r="H6319" s="803"/>
      <c r="I6319" s="803"/>
      <c r="J6319" s="803">
        <f t="shared" si="120"/>
        <v>1</v>
      </c>
      <c r="K6319" s="806"/>
      <c r="L6319" s="807"/>
    </row>
    <row r="6320" spans="3:12" x14ac:dyDescent="0.25">
      <c r="C6320" s="805"/>
      <c r="D6320" s="800" t="s">
        <v>3208</v>
      </c>
      <c r="E6320" s="801" t="s">
        <v>3164</v>
      </c>
      <c r="F6320" s="802">
        <v>1</v>
      </c>
      <c r="G6320" s="803">
        <v>1.2</v>
      </c>
      <c r="H6320" s="803"/>
      <c r="I6320" s="803"/>
      <c r="J6320" s="803">
        <f t="shared" si="120"/>
        <v>1.2</v>
      </c>
      <c r="K6320" s="806"/>
      <c r="L6320" s="807"/>
    </row>
    <row r="6321" spans="3:12" x14ac:dyDescent="0.25">
      <c r="C6321" s="805"/>
      <c r="D6321" s="800"/>
      <c r="E6321" s="801" t="s">
        <v>3188</v>
      </c>
      <c r="F6321" s="802">
        <f>F6320</f>
        <v>1</v>
      </c>
      <c r="G6321" s="803">
        <f>G6320</f>
        <v>1.2</v>
      </c>
      <c r="H6321" s="803"/>
      <c r="I6321" s="803"/>
      <c r="J6321" s="803">
        <f t="shared" si="120"/>
        <v>1.2</v>
      </c>
      <c r="K6321" s="806"/>
      <c r="L6321" s="807"/>
    </row>
    <row r="6322" spans="3:12" x14ac:dyDescent="0.25">
      <c r="C6322" s="805"/>
      <c r="D6322" s="794"/>
      <c r="E6322" s="801" t="s">
        <v>3165</v>
      </c>
      <c r="F6322" s="802">
        <f>F6320*2</f>
        <v>2</v>
      </c>
      <c r="G6322" s="803">
        <v>0.5</v>
      </c>
      <c r="H6322" s="803"/>
      <c r="I6322" s="803"/>
      <c r="J6322" s="803">
        <f t="shared" si="120"/>
        <v>1</v>
      </c>
      <c r="K6322" s="806"/>
      <c r="L6322" s="807"/>
    </row>
    <row r="6323" spans="3:12" x14ac:dyDescent="0.25">
      <c r="C6323" s="805"/>
      <c r="D6323" s="800" t="s">
        <v>3209</v>
      </c>
      <c r="E6323" s="801" t="s">
        <v>3164</v>
      </c>
      <c r="F6323" s="802">
        <v>1</v>
      </c>
      <c r="G6323" s="803">
        <v>1.8</v>
      </c>
      <c r="H6323" s="803"/>
      <c r="I6323" s="803"/>
      <c r="J6323" s="803">
        <f t="shared" si="120"/>
        <v>1.8</v>
      </c>
      <c r="K6323" s="806"/>
      <c r="L6323" s="807"/>
    </row>
    <row r="6324" spans="3:12" x14ac:dyDescent="0.25">
      <c r="C6324" s="805"/>
      <c r="D6324" s="800"/>
      <c r="E6324" s="801" t="s">
        <v>3188</v>
      </c>
      <c r="F6324" s="802">
        <f>F6323</f>
        <v>1</v>
      </c>
      <c r="G6324" s="803">
        <f>G6323</f>
        <v>1.8</v>
      </c>
      <c r="H6324" s="803"/>
      <c r="I6324" s="803"/>
      <c r="J6324" s="803">
        <f t="shared" si="120"/>
        <v>1.8</v>
      </c>
      <c r="K6324" s="806"/>
      <c r="L6324" s="807"/>
    </row>
    <row r="6325" spans="3:12" x14ac:dyDescent="0.25">
      <c r="C6325" s="805"/>
      <c r="D6325" s="794"/>
      <c r="E6325" s="801" t="s">
        <v>3165</v>
      </c>
      <c r="F6325" s="802">
        <f>F6323*2</f>
        <v>2</v>
      </c>
      <c r="G6325" s="803">
        <v>0.5</v>
      </c>
      <c r="H6325" s="803"/>
      <c r="I6325" s="803"/>
      <c r="J6325" s="803">
        <f t="shared" si="120"/>
        <v>1</v>
      </c>
      <c r="K6325" s="806"/>
      <c r="L6325" s="807"/>
    </row>
    <row r="6326" spans="3:12" x14ac:dyDescent="0.25">
      <c r="C6326" s="805"/>
      <c r="D6326" s="800" t="s">
        <v>2385</v>
      </c>
      <c r="E6326" s="801" t="s">
        <v>3164</v>
      </c>
      <c r="F6326" s="802">
        <v>2</v>
      </c>
      <c r="G6326" s="803">
        <v>1.8</v>
      </c>
      <c r="H6326" s="803"/>
      <c r="I6326" s="803"/>
      <c r="J6326" s="803">
        <f t="shared" si="120"/>
        <v>3.6</v>
      </c>
      <c r="K6326" s="806"/>
      <c r="L6326" s="807"/>
    </row>
    <row r="6327" spans="3:12" x14ac:dyDescent="0.25">
      <c r="C6327" s="805"/>
      <c r="D6327" s="800"/>
      <c r="E6327" s="801" t="s">
        <v>3188</v>
      </c>
      <c r="F6327" s="802">
        <f>F6326</f>
        <v>2</v>
      </c>
      <c r="G6327" s="803">
        <f>G6326</f>
        <v>1.8</v>
      </c>
      <c r="H6327" s="803"/>
      <c r="I6327" s="803"/>
      <c r="J6327" s="803">
        <f t="shared" si="120"/>
        <v>3.6</v>
      </c>
      <c r="K6327" s="806"/>
      <c r="L6327" s="807"/>
    </row>
    <row r="6328" spans="3:12" x14ac:dyDescent="0.25">
      <c r="C6328" s="805"/>
      <c r="D6328" s="794"/>
      <c r="E6328" s="801" t="s">
        <v>3165</v>
      </c>
      <c r="F6328" s="802">
        <f>F6326*2</f>
        <v>4</v>
      </c>
      <c r="G6328" s="803">
        <v>0.5</v>
      </c>
      <c r="H6328" s="803"/>
      <c r="I6328" s="803"/>
      <c r="J6328" s="803">
        <f t="shared" si="120"/>
        <v>2</v>
      </c>
      <c r="K6328" s="806"/>
      <c r="L6328" s="807"/>
    </row>
    <row r="6329" spans="3:12" x14ac:dyDescent="0.25">
      <c r="C6329" s="805"/>
      <c r="D6329" s="800" t="s">
        <v>2386</v>
      </c>
      <c r="E6329" s="801" t="s">
        <v>3164</v>
      </c>
      <c r="F6329" s="802">
        <v>1</v>
      </c>
      <c r="G6329" s="803">
        <v>2.1</v>
      </c>
      <c r="H6329" s="803"/>
      <c r="I6329" s="803"/>
      <c r="J6329" s="803">
        <f t="shared" si="120"/>
        <v>2.1</v>
      </c>
      <c r="K6329" s="806"/>
      <c r="L6329" s="807"/>
    </row>
    <row r="6330" spans="3:12" x14ac:dyDescent="0.25">
      <c r="C6330" s="805"/>
      <c r="D6330" s="800"/>
      <c r="E6330" s="801" t="s">
        <v>3188</v>
      </c>
      <c r="F6330" s="802">
        <f>F6329</f>
        <v>1</v>
      </c>
      <c r="G6330" s="803">
        <f>G6329</f>
        <v>2.1</v>
      </c>
      <c r="H6330" s="803"/>
      <c r="I6330" s="803"/>
      <c r="J6330" s="803">
        <f t="shared" si="120"/>
        <v>2.1</v>
      </c>
      <c r="K6330" s="806"/>
      <c r="L6330" s="807"/>
    </row>
    <row r="6331" spans="3:12" x14ac:dyDescent="0.25">
      <c r="C6331" s="805"/>
      <c r="D6331" s="794"/>
      <c r="E6331" s="801" t="s">
        <v>3165</v>
      </c>
      <c r="F6331" s="802">
        <f>F6329*2</f>
        <v>2</v>
      </c>
      <c r="G6331" s="803">
        <v>0.5</v>
      </c>
      <c r="H6331" s="803"/>
      <c r="I6331" s="803"/>
      <c r="J6331" s="803">
        <f t="shared" si="120"/>
        <v>1</v>
      </c>
      <c r="K6331" s="806"/>
      <c r="L6331" s="807"/>
    </row>
    <row r="6332" spans="3:12" x14ac:dyDescent="0.25">
      <c r="C6332" s="805"/>
      <c r="D6332" s="800" t="s">
        <v>2525</v>
      </c>
      <c r="E6332" s="801" t="s">
        <v>3164</v>
      </c>
      <c r="F6332" s="802">
        <v>1</v>
      </c>
      <c r="G6332" s="803">
        <v>2.4</v>
      </c>
      <c r="H6332" s="803"/>
      <c r="I6332" s="803"/>
      <c r="J6332" s="803">
        <f t="shared" si="120"/>
        <v>2.4</v>
      </c>
      <c r="K6332" s="806"/>
      <c r="L6332" s="807"/>
    </row>
    <row r="6333" spans="3:12" x14ac:dyDescent="0.25">
      <c r="C6333" s="805"/>
      <c r="D6333" s="800"/>
      <c r="E6333" s="801" t="s">
        <v>3188</v>
      </c>
      <c r="F6333" s="802">
        <f>F6332</f>
        <v>1</v>
      </c>
      <c r="G6333" s="803">
        <f>G6332</f>
        <v>2.4</v>
      </c>
      <c r="H6333" s="803"/>
      <c r="I6333" s="803"/>
      <c r="J6333" s="803">
        <f t="shared" si="120"/>
        <v>2.4</v>
      </c>
      <c r="K6333" s="806"/>
      <c r="L6333" s="807"/>
    </row>
    <row r="6334" spans="3:12" x14ac:dyDescent="0.25">
      <c r="C6334" s="805"/>
      <c r="D6334" s="794"/>
      <c r="E6334" s="801" t="s">
        <v>3165</v>
      </c>
      <c r="F6334" s="802">
        <f>F6332*2</f>
        <v>2</v>
      </c>
      <c r="G6334" s="803">
        <v>2</v>
      </c>
      <c r="H6334" s="803"/>
      <c r="I6334" s="803"/>
      <c r="J6334" s="803">
        <f t="shared" si="120"/>
        <v>4</v>
      </c>
      <c r="K6334" s="806"/>
      <c r="L6334" s="807"/>
    </row>
    <row r="6335" spans="3:12" x14ac:dyDescent="0.25">
      <c r="C6335" s="805"/>
      <c r="D6335" s="800" t="s">
        <v>2358</v>
      </c>
      <c r="E6335" s="801" t="s">
        <v>3164</v>
      </c>
      <c r="F6335" s="802">
        <v>6</v>
      </c>
      <c r="G6335" s="803">
        <v>3.15</v>
      </c>
      <c r="H6335" s="803"/>
      <c r="I6335" s="803"/>
      <c r="J6335" s="803">
        <f t="shared" si="120"/>
        <v>18.899999999999999</v>
      </c>
      <c r="K6335" s="806"/>
      <c r="L6335" s="807"/>
    </row>
    <row r="6336" spans="3:12" x14ac:dyDescent="0.25">
      <c r="C6336" s="805"/>
      <c r="D6336" s="800"/>
      <c r="E6336" s="801" t="s">
        <v>3188</v>
      </c>
      <c r="F6336" s="802">
        <f>F6335</f>
        <v>6</v>
      </c>
      <c r="G6336" s="803">
        <f>G6335</f>
        <v>3.15</v>
      </c>
      <c r="H6336" s="803"/>
      <c r="I6336" s="803"/>
      <c r="J6336" s="803">
        <f t="shared" si="120"/>
        <v>18.899999999999999</v>
      </c>
      <c r="K6336" s="806"/>
      <c r="L6336" s="807"/>
    </row>
    <row r="6337" spans="3:12" x14ac:dyDescent="0.25">
      <c r="C6337" s="805"/>
      <c r="D6337" s="794"/>
      <c r="E6337" s="801" t="s">
        <v>3165</v>
      </c>
      <c r="F6337" s="802">
        <f>F6335*2</f>
        <v>12</v>
      </c>
      <c r="G6337" s="803">
        <v>2</v>
      </c>
      <c r="H6337" s="803"/>
      <c r="I6337" s="803"/>
      <c r="J6337" s="803">
        <f t="shared" si="120"/>
        <v>24</v>
      </c>
      <c r="K6337" s="806"/>
      <c r="L6337" s="807"/>
    </row>
    <row r="6338" spans="3:12" x14ac:dyDescent="0.25">
      <c r="C6338" s="805"/>
      <c r="D6338" s="800" t="s">
        <v>2397</v>
      </c>
      <c r="E6338" s="801" t="s">
        <v>3164</v>
      </c>
      <c r="F6338" s="802">
        <v>8</v>
      </c>
      <c r="G6338" s="803">
        <v>6.5</v>
      </c>
      <c r="H6338" s="803"/>
      <c r="I6338" s="803"/>
      <c r="J6338" s="803">
        <f t="shared" si="120"/>
        <v>52</v>
      </c>
      <c r="K6338" s="806"/>
      <c r="L6338" s="807"/>
    </row>
    <row r="6339" spans="3:12" x14ac:dyDescent="0.25">
      <c r="C6339" s="805"/>
      <c r="D6339" s="800"/>
      <c r="E6339" s="801" t="s">
        <v>3188</v>
      </c>
      <c r="F6339" s="802">
        <f>F6338</f>
        <v>8</v>
      </c>
      <c r="G6339" s="803">
        <f>G6338</f>
        <v>6.5</v>
      </c>
      <c r="H6339" s="803"/>
      <c r="I6339" s="803"/>
      <c r="J6339" s="803">
        <f t="shared" si="120"/>
        <v>52</v>
      </c>
      <c r="K6339" s="806"/>
      <c r="L6339" s="807"/>
    </row>
    <row r="6340" spans="3:12" x14ac:dyDescent="0.25">
      <c r="C6340" s="805"/>
      <c r="D6340" s="794"/>
      <c r="E6340" s="801" t="s">
        <v>3165</v>
      </c>
      <c r="F6340" s="802">
        <f>F6338*2</f>
        <v>16</v>
      </c>
      <c r="G6340" s="803">
        <v>2.2999999999999998</v>
      </c>
      <c r="H6340" s="803"/>
      <c r="I6340" s="803"/>
      <c r="J6340" s="803">
        <f t="shared" si="120"/>
        <v>36.799999999999997</v>
      </c>
      <c r="K6340" s="806"/>
      <c r="L6340" s="807"/>
    </row>
    <row r="6341" spans="3:12" x14ac:dyDescent="0.25">
      <c r="C6341" s="805"/>
      <c r="D6341" s="800" t="s">
        <v>869</v>
      </c>
      <c r="E6341" s="801" t="s">
        <v>3164</v>
      </c>
      <c r="F6341" s="802">
        <v>4</v>
      </c>
      <c r="G6341" s="803">
        <v>1</v>
      </c>
      <c r="H6341" s="803"/>
      <c r="I6341" s="803"/>
      <c r="J6341" s="803">
        <f t="shared" si="120"/>
        <v>4</v>
      </c>
      <c r="K6341" s="806"/>
      <c r="L6341" s="807"/>
    </row>
    <row r="6342" spans="3:12" x14ac:dyDescent="0.25">
      <c r="C6342" s="805"/>
      <c r="D6342" s="794"/>
      <c r="E6342" s="801" t="s">
        <v>3165</v>
      </c>
      <c r="F6342" s="802">
        <f>F6341*2</f>
        <v>8</v>
      </c>
      <c r="G6342" s="803">
        <v>2.6</v>
      </c>
      <c r="H6342" s="803"/>
      <c r="I6342" s="803"/>
      <c r="J6342" s="803">
        <f t="shared" si="120"/>
        <v>20.8</v>
      </c>
      <c r="K6342" s="806"/>
      <c r="L6342" s="807"/>
    </row>
    <row r="6343" spans="3:12" x14ac:dyDescent="0.25">
      <c r="C6343" s="805"/>
      <c r="D6343" s="800" t="s">
        <v>3199</v>
      </c>
      <c r="E6343" s="801" t="s">
        <v>3164</v>
      </c>
      <c r="F6343" s="802">
        <v>1</v>
      </c>
      <c r="G6343" s="803">
        <v>1.7</v>
      </c>
      <c r="H6343" s="803"/>
      <c r="I6343" s="803"/>
      <c r="J6343" s="803">
        <f t="shared" si="120"/>
        <v>1.7</v>
      </c>
      <c r="K6343" s="806"/>
      <c r="L6343" s="807"/>
    </row>
    <row r="6344" spans="3:12" x14ac:dyDescent="0.25">
      <c r="C6344" s="805"/>
      <c r="D6344" s="794"/>
      <c r="E6344" s="801" t="s">
        <v>3165</v>
      </c>
      <c r="F6344" s="802">
        <f>F6343*2</f>
        <v>2</v>
      </c>
      <c r="G6344" s="803">
        <v>2.6</v>
      </c>
      <c r="H6344" s="803"/>
      <c r="I6344" s="803"/>
      <c r="J6344" s="803">
        <f t="shared" si="120"/>
        <v>5.2</v>
      </c>
      <c r="K6344" s="806"/>
      <c r="L6344" s="807"/>
    </row>
    <row r="6345" spans="3:12" x14ac:dyDescent="0.25">
      <c r="C6345" s="805"/>
      <c r="D6345" s="800" t="s">
        <v>982</v>
      </c>
      <c r="E6345" s="801" t="s">
        <v>3164</v>
      </c>
      <c r="F6345" s="802">
        <v>2</v>
      </c>
      <c r="G6345" s="803">
        <v>2</v>
      </c>
      <c r="H6345" s="803"/>
      <c r="I6345" s="803"/>
      <c r="J6345" s="803">
        <f t="shared" si="120"/>
        <v>4</v>
      </c>
      <c r="K6345" s="806"/>
      <c r="L6345" s="807"/>
    </row>
    <row r="6346" spans="3:12" x14ac:dyDescent="0.25">
      <c r="C6346" s="805"/>
      <c r="D6346" s="794"/>
      <c r="E6346" s="801" t="s">
        <v>3165</v>
      </c>
      <c r="F6346" s="802">
        <f>F6345*2</f>
        <v>4</v>
      </c>
      <c r="G6346" s="803">
        <v>2.6</v>
      </c>
      <c r="H6346" s="803"/>
      <c r="I6346" s="803"/>
      <c r="J6346" s="803">
        <f t="shared" si="120"/>
        <v>10.4</v>
      </c>
      <c r="K6346" s="806"/>
      <c r="L6346" s="807"/>
    </row>
    <row r="6347" spans="3:12" x14ac:dyDescent="0.25">
      <c r="C6347" s="805"/>
      <c r="D6347" s="800" t="s">
        <v>1081</v>
      </c>
      <c r="E6347" s="801" t="s">
        <v>3164</v>
      </c>
      <c r="F6347" s="802">
        <v>3</v>
      </c>
      <c r="G6347" s="803">
        <v>2.5</v>
      </c>
      <c r="H6347" s="803"/>
      <c r="I6347" s="803"/>
      <c r="J6347" s="803">
        <f t="shared" si="120"/>
        <v>7.5</v>
      </c>
      <c r="K6347" s="806"/>
      <c r="L6347" s="807"/>
    </row>
    <row r="6348" spans="3:12" x14ac:dyDescent="0.25">
      <c r="C6348" s="805"/>
      <c r="D6348" s="794"/>
      <c r="E6348" s="801" t="s">
        <v>3165</v>
      </c>
      <c r="F6348" s="802">
        <f>F6347*2</f>
        <v>6</v>
      </c>
      <c r="G6348" s="803">
        <v>2.6</v>
      </c>
      <c r="H6348" s="803"/>
      <c r="I6348" s="803"/>
      <c r="J6348" s="803">
        <f t="shared" si="120"/>
        <v>15.600000000000001</v>
      </c>
      <c r="K6348" s="806"/>
      <c r="L6348" s="807"/>
    </row>
    <row r="6349" spans="3:12" x14ac:dyDescent="0.25">
      <c r="C6349" s="805"/>
      <c r="D6349" s="800" t="s">
        <v>2037</v>
      </c>
      <c r="E6349" s="801" t="s">
        <v>3164</v>
      </c>
      <c r="F6349" s="802">
        <v>1</v>
      </c>
      <c r="G6349" s="803">
        <v>2.6</v>
      </c>
      <c r="H6349" s="803"/>
      <c r="I6349" s="803"/>
      <c r="J6349" s="803">
        <f t="shared" si="120"/>
        <v>2.6</v>
      </c>
      <c r="K6349" s="806"/>
      <c r="L6349" s="807"/>
    </row>
    <row r="6350" spans="3:12" x14ac:dyDescent="0.25">
      <c r="C6350" s="805"/>
      <c r="D6350" s="794"/>
      <c r="E6350" s="801" t="s">
        <v>3165</v>
      </c>
      <c r="F6350" s="802">
        <f>F6349*2</f>
        <v>2</v>
      </c>
      <c r="G6350" s="803">
        <v>2.6</v>
      </c>
      <c r="H6350" s="803"/>
      <c r="I6350" s="803"/>
      <c r="J6350" s="803">
        <f t="shared" si="120"/>
        <v>5.2</v>
      </c>
      <c r="K6350" s="806"/>
      <c r="L6350" s="807"/>
    </row>
    <row r="6351" spans="3:12" x14ac:dyDescent="0.25">
      <c r="C6351" s="805"/>
      <c r="D6351" s="800" t="s">
        <v>1802</v>
      </c>
      <c r="E6351" s="801" t="s">
        <v>3164</v>
      </c>
      <c r="F6351" s="802">
        <v>1</v>
      </c>
      <c r="G6351" s="803">
        <v>3.5</v>
      </c>
      <c r="H6351" s="803"/>
      <c r="I6351" s="803"/>
      <c r="J6351" s="803">
        <f t="shared" si="120"/>
        <v>3.5</v>
      </c>
      <c r="K6351" s="806"/>
      <c r="L6351" s="807"/>
    </row>
    <row r="6352" spans="3:12" x14ac:dyDescent="0.25">
      <c r="C6352" s="805"/>
      <c r="D6352" s="794"/>
      <c r="E6352" s="801" t="s">
        <v>3165</v>
      </c>
      <c r="F6352" s="802">
        <f>F6351*2</f>
        <v>2</v>
      </c>
      <c r="G6352" s="803">
        <v>2.6</v>
      </c>
      <c r="H6352" s="803"/>
      <c r="I6352" s="803"/>
      <c r="J6352" s="803">
        <f t="shared" si="120"/>
        <v>5.2</v>
      </c>
      <c r="K6352" s="806"/>
      <c r="L6352" s="807"/>
    </row>
    <row r="6353" spans="3:12" x14ac:dyDescent="0.25">
      <c r="C6353" s="805"/>
      <c r="D6353" s="800" t="s">
        <v>2034</v>
      </c>
      <c r="E6353" s="801" t="s">
        <v>3164</v>
      </c>
      <c r="F6353" s="802">
        <v>2</v>
      </c>
      <c r="G6353" s="803">
        <v>4.2</v>
      </c>
      <c r="H6353" s="803"/>
      <c r="I6353" s="803"/>
      <c r="J6353" s="803">
        <f t="shared" si="120"/>
        <v>8.4</v>
      </c>
      <c r="K6353" s="806"/>
      <c r="L6353" s="807"/>
    </row>
    <row r="6354" spans="3:12" x14ac:dyDescent="0.25">
      <c r="C6354" s="805"/>
      <c r="D6354" s="794"/>
      <c r="E6354" s="801" t="s">
        <v>3165</v>
      </c>
      <c r="F6354" s="802">
        <f>F6353*2</f>
        <v>4</v>
      </c>
      <c r="G6354" s="803">
        <v>2.6</v>
      </c>
      <c r="H6354" s="803"/>
      <c r="I6354" s="803"/>
      <c r="J6354" s="803">
        <f t="shared" si="120"/>
        <v>10.4</v>
      </c>
      <c r="K6354" s="806"/>
      <c r="L6354" s="807"/>
    </row>
    <row r="6355" spans="3:12" x14ac:dyDescent="0.25">
      <c r="C6355" s="805"/>
      <c r="D6355" s="800" t="s">
        <v>2383</v>
      </c>
      <c r="E6355" s="801" t="s">
        <v>3164</v>
      </c>
      <c r="F6355" s="802">
        <v>1</v>
      </c>
      <c r="G6355" s="803">
        <v>4.3499999999999996</v>
      </c>
      <c r="H6355" s="803"/>
      <c r="I6355" s="803"/>
      <c r="J6355" s="803">
        <f t="shared" si="120"/>
        <v>4.3499999999999996</v>
      </c>
      <c r="K6355" s="806"/>
      <c r="L6355" s="807"/>
    </row>
    <row r="6356" spans="3:12" x14ac:dyDescent="0.25">
      <c r="C6356" s="805"/>
      <c r="D6356" s="794"/>
      <c r="E6356" s="801" t="s">
        <v>3165</v>
      </c>
      <c r="F6356" s="802">
        <f>F6355*2</f>
        <v>2</v>
      </c>
      <c r="G6356" s="803">
        <v>2.6</v>
      </c>
      <c r="H6356" s="803"/>
      <c r="I6356" s="803"/>
      <c r="J6356" s="803">
        <f t="shared" si="120"/>
        <v>5.2</v>
      </c>
      <c r="K6356" s="806"/>
      <c r="L6356" s="807"/>
    </row>
    <row r="6357" spans="3:12" x14ac:dyDescent="0.25">
      <c r="C6357" s="805"/>
      <c r="D6357" s="800" t="s">
        <v>2028</v>
      </c>
      <c r="E6357" s="801" t="s">
        <v>3164</v>
      </c>
      <c r="F6357" s="802">
        <v>1</v>
      </c>
      <c r="G6357" s="803">
        <v>5.0999999999999996</v>
      </c>
      <c r="H6357" s="803"/>
      <c r="I6357" s="803"/>
      <c r="J6357" s="803">
        <f t="shared" si="120"/>
        <v>5.0999999999999996</v>
      </c>
      <c r="K6357" s="806"/>
      <c r="L6357" s="807"/>
    </row>
    <row r="6358" spans="3:12" x14ac:dyDescent="0.25">
      <c r="C6358" s="805"/>
      <c r="D6358" s="794"/>
      <c r="E6358" s="801" t="s">
        <v>3165</v>
      </c>
      <c r="F6358" s="802">
        <f>F6357*2</f>
        <v>2</v>
      </c>
      <c r="G6358" s="803">
        <v>2.6</v>
      </c>
      <c r="H6358" s="803"/>
      <c r="I6358" s="803"/>
      <c r="J6358" s="803">
        <f t="shared" si="120"/>
        <v>5.2</v>
      </c>
      <c r="K6358" s="806"/>
      <c r="L6358" s="807"/>
    </row>
    <row r="6359" spans="3:12" x14ac:dyDescent="0.25">
      <c r="C6359" s="805"/>
      <c r="D6359" s="800" t="s">
        <v>2035</v>
      </c>
      <c r="E6359" s="801" t="s">
        <v>3164</v>
      </c>
      <c r="F6359" s="802">
        <v>1</v>
      </c>
      <c r="G6359" s="803">
        <v>5.15</v>
      </c>
      <c r="H6359" s="803"/>
      <c r="I6359" s="803"/>
      <c r="J6359" s="803">
        <f t="shared" si="120"/>
        <v>5.15</v>
      </c>
      <c r="K6359" s="806"/>
      <c r="L6359" s="807"/>
    </row>
    <row r="6360" spans="3:12" x14ac:dyDescent="0.25">
      <c r="C6360" s="805"/>
      <c r="D6360" s="794"/>
      <c r="E6360" s="801" t="s">
        <v>3165</v>
      </c>
      <c r="F6360" s="802">
        <f>F6359*2</f>
        <v>2</v>
      </c>
      <c r="G6360" s="803">
        <v>2.6</v>
      </c>
      <c r="H6360" s="803"/>
      <c r="I6360" s="803"/>
      <c r="J6360" s="803">
        <f t="shared" si="120"/>
        <v>5.2</v>
      </c>
      <c r="K6360" s="806"/>
      <c r="L6360" s="807"/>
    </row>
    <row r="6361" spans="3:12" x14ac:dyDescent="0.25">
      <c r="C6361" s="805"/>
      <c r="D6361" s="800" t="s">
        <v>1673</v>
      </c>
      <c r="E6361" s="801" t="s">
        <v>3164</v>
      </c>
      <c r="F6361" s="802">
        <v>1</v>
      </c>
      <c r="G6361" s="803">
        <v>5.5</v>
      </c>
      <c r="H6361" s="803"/>
      <c r="I6361" s="803"/>
      <c r="J6361" s="803">
        <f t="shared" si="120"/>
        <v>5.5</v>
      </c>
      <c r="K6361" s="806"/>
      <c r="L6361" s="807"/>
    </row>
    <row r="6362" spans="3:12" x14ac:dyDescent="0.25">
      <c r="C6362" s="805"/>
      <c r="D6362" s="794"/>
      <c r="E6362" s="801" t="s">
        <v>3165</v>
      </c>
      <c r="F6362" s="802">
        <f>F6361*2</f>
        <v>2</v>
      </c>
      <c r="G6362" s="803">
        <v>2.6</v>
      </c>
      <c r="H6362" s="803"/>
      <c r="I6362" s="803"/>
      <c r="J6362" s="803">
        <f t="shared" si="120"/>
        <v>5.2</v>
      </c>
      <c r="K6362" s="806"/>
      <c r="L6362" s="807"/>
    </row>
    <row r="6363" spans="3:12" x14ac:dyDescent="0.25">
      <c r="C6363" s="805"/>
      <c r="D6363" s="800" t="s">
        <v>1603</v>
      </c>
      <c r="E6363" s="801" t="s">
        <v>3164</v>
      </c>
      <c r="F6363" s="802">
        <v>1</v>
      </c>
      <c r="G6363" s="803">
        <v>2.9</v>
      </c>
      <c r="H6363" s="803"/>
      <c r="I6363" s="803"/>
      <c r="J6363" s="803">
        <f t="shared" si="120"/>
        <v>2.9</v>
      </c>
      <c r="K6363" s="806"/>
      <c r="L6363" s="807"/>
    </row>
    <row r="6364" spans="3:12" x14ac:dyDescent="0.25">
      <c r="C6364" s="805"/>
      <c r="D6364" s="794"/>
      <c r="E6364" s="801" t="s">
        <v>3165</v>
      </c>
      <c r="F6364" s="802">
        <f>F6363*2</f>
        <v>2</v>
      </c>
      <c r="G6364" s="803">
        <v>2.6</v>
      </c>
      <c r="H6364" s="803"/>
      <c r="I6364" s="803"/>
      <c r="J6364" s="803">
        <f t="shared" si="120"/>
        <v>5.2</v>
      </c>
      <c r="K6364" s="806"/>
      <c r="L6364" s="807"/>
    </row>
    <row r="6365" spans="3:12" x14ac:dyDescent="0.25">
      <c r="C6365" s="805"/>
      <c r="D6365" s="800" t="s">
        <v>877</v>
      </c>
      <c r="E6365" s="801" t="s">
        <v>3164</v>
      </c>
      <c r="F6365" s="802">
        <v>1</v>
      </c>
      <c r="G6365" s="803">
        <v>0.9</v>
      </c>
      <c r="H6365" s="803"/>
      <c r="I6365" s="803"/>
      <c r="J6365" s="803">
        <f t="shared" si="120"/>
        <v>0.9</v>
      </c>
      <c r="K6365" s="806"/>
      <c r="L6365" s="807"/>
    </row>
    <row r="6366" spans="3:12" x14ac:dyDescent="0.25">
      <c r="C6366" s="805"/>
      <c r="D6366" s="794"/>
      <c r="E6366" s="801" t="s">
        <v>3165</v>
      </c>
      <c r="F6366" s="802">
        <f>F6365*2</f>
        <v>2</v>
      </c>
      <c r="G6366" s="803">
        <v>2.5</v>
      </c>
      <c r="H6366" s="803"/>
      <c r="I6366" s="803"/>
      <c r="J6366" s="803">
        <f t="shared" si="120"/>
        <v>5</v>
      </c>
      <c r="K6366" s="806"/>
      <c r="L6366" s="807"/>
    </row>
    <row r="6367" spans="3:12" x14ac:dyDescent="0.25">
      <c r="C6367" s="805"/>
      <c r="D6367" s="800" t="s">
        <v>1168</v>
      </c>
      <c r="E6367" s="801" t="s">
        <v>3164</v>
      </c>
      <c r="F6367" s="802">
        <v>1</v>
      </c>
      <c r="G6367" s="803">
        <v>2.6</v>
      </c>
      <c r="H6367" s="803"/>
      <c r="I6367" s="803"/>
      <c r="J6367" s="803">
        <f t="shared" si="120"/>
        <v>2.6</v>
      </c>
      <c r="K6367" s="806"/>
      <c r="L6367" s="807"/>
    </row>
    <row r="6368" spans="3:12" x14ac:dyDescent="0.25">
      <c r="C6368" s="805"/>
      <c r="D6368" s="794"/>
      <c r="E6368" s="801" t="s">
        <v>3165</v>
      </c>
      <c r="F6368" s="802">
        <f>F6367*2</f>
        <v>2</v>
      </c>
      <c r="G6368" s="803">
        <v>2.5</v>
      </c>
      <c r="H6368" s="803"/>
      <c r="I6368" s="803"/>
      <c r="J6368" s="803">
        <f t="shared" si="120"/>
        <v>5</v>
      </c>
      <c r="K6368" s="806"/>
      <c r="L6368" s="807"/>
    </row>
    <row r="6369" spans="3:12" x14ac:dyDescent="0.25">
      <c r="C6369" s="805"/>
      <c r="D6369" s="800" t="s">
        <v>1251</v>
      </c>
      <c r="E6369" s="801" t="s">
        <v>3164</v>
      </c>
      <c r="F6369" s="802">
        <v>2</v>
      </c>
      <c r="G6369" s="803">
        <v>6.85</v>
      </c>
      <c r="H6369" s="803"/>
      <c r="I6369" s="803"/>
      <c r="J6369" s="803">
        <f t="shared" si="120"/>
        <v>13.7</v>
      </c>
      <c r="K6369" s="806"/>
      <c r="L6369" s="807"/>
    </row>
    <row r="6370" spans="3:12" x14ac:dyDescent="0.25">
      <c r="C6370" s="805"/>
      <c r="D6370" s="794"/>
      <c r="E6370" s="801" t="s">
        <v>3165</v>
      </c>
      <c r="F6370" s="802">
        <f>F6369*2</f>
        <v>4</v>
      </c>
      <c r="G6370" s="803">
        <v>2.5</v>
      </c>
      <c r="H6370" s="803"/>
      <c r="I6370" s="803"/>
      <c r="J6370" s="803">
        <f t="shared" si="120"/>
        <v>10</v>
      </c>
      <c r="K6370" s="806"/>
      <c r="L6370" s="807"/>
    </row>
    <row r="6371" spans="3:12" x14ac:dyDescent="0.25">
      <c r="C6371" s="805"/>
      <c r="D6371" s="800" t="s">
        <v>1587</v>
      </c>
      <c r="E6371" s="801" t="s">
        <v>3164</v>
      </c>
      <c r="F6371" s="802">
        <v>1</v>
      </c>
      <c r="G6371" s="803">
        <v>3.05</v>
      </c>
      <c r="H6371" s="803"/>
      <c r="I6371" s="803"/>
      <c r="J6371" s="803">
        <f t="shared" ref="J6371:J6394" si="121">PRODUCT(F6371:I6371)</f>
        <v>3.05</v>
      </c>
      <c r="K6371" s="806"/>
      <c r="L6371" s="807"/>
    </row>
    <row r="6372" spans="3:12" x14ac:dyDescent="0.25">
      <c r="C6372" s="805"/>
      <c r="D6372" s="794"/>
      <c r="E6372" s="801" t="s">
        <v>3165</v>
      </c>
      <c r="F6372" s="802">
        <f>F6371*2</f>
        <v>2</v>
      </c>
      <c r="G6372" s="803">
        <v>2.5</v>
      </c>
      <c r="H6372" s="803"/>
      <c r="I6372" s="803"/>
      <c r="J6372" s="803">
        <f t="shared" si="121"/>
        <v>5</v>
      </c>
      <c r="K6372" s="806"/>
      <c r="L6372" s="807"/>
    </row>
    <row r="6373" spans="3:12" x14ac:dyDescent="0.25">
      <c r="C6373" s="805"/>
      <c r="D6373" s="800" t="s">
        <v>2326</v>
      </c>
      <c r="E6373" s="801" t="s">
        <v>3164</v>
      </c>
      <c r="F6373" s="802">
        <v>2</v>
      </c>
      <c r="G6373" s="803">
        <v>5.8</v>
      </c>
      <c r="H6373" s="803"/>
      <c r="I6373" s="803"/>
      <c r="J6373" s="803">
        <f t="shared" si="121"/>
        <v>11.6</v>
      </c>
      <c r="K6373" s="806"/>
      <c r="L6373" s="807"/>
    </row>
    <row r="6374" spans="3:12" x14ac:dyDescent="0.25">
      <c r="C6374" s="805"/>
      <c r="D6374" s="794"/>
      <c r="E6374" s="801" t="s">
        <v>3165</v>
      </c>
      <c r="F6374" s="802">
        <f>F6373*2</f>
        <v>4</v>
      </c>
      <c r="G6374" s="803">
        <v>2.5</v>
      </c>
      <c r="H6374" s="803"/>
      <c r="I6374" s="803"/>
      <c r="J6374" s="803">
        <f t="shared" si="121"/>
        <v>10</v>
      </c>
      <c r="K6374" s="806"/>
      <c r="L6374" s="807"/>
    </row>
    <row r="6375" spans="3:12" x14ac:dyDescent="0.25">
      <c r="C6375" s="805"/>
      <c r="D6375" s="800" t="s">
        <v>2041</v>
      </c>
      <c r="E6375" s="801" t="s">
        <v>3164</v>
      </c>
      <c r="F6375" s="802">
        <v>1</v>
      </c>
      <c r="G6375" s="803">
        <v>1.18</v>
      </c>
      <c r="H6375" s="803"/>
      <c r="I6375" s="803"/>
      <c r="J6375" s="803">
        <f t="shared" si="121"/>
        <v>1.18</v>
      </c>
      <c r="K6375" s="806"/>
      <c r="L6375" s="807"/>
    </row>
    <row r="6376" spans="3:12" x14ac:dyDescent="0.25">
      <c r="C6376" s="805"/>
      <c r="D6376" s="794"/>
      <c r="E6376" s="801" t="s">
        <v>3165</v>
      </c>
      <c r="F6376" s="802">
        <f>F6375*2</f>
        <v>2</v>
      </c>
      <c r="G6376" s="803">
        <v>2.5</v>
      </c>
      <c r="H6376" s="803"/>
      <c r="I6376" s="803"/>
      <c r="J6376" s="803">
        <f t="shared" si="121"/>
        <v>5</v>
      </c>
      <c r="K6376" s="806"/>
      <c r="L6376" s="807"/>
    </row>
    <row r="6377" spans="3:12" x14ac:dyDescent="0.25">
      <c r="C6377" s="805"/>
      <c r="D6377" s="800" t="s">
        <v>3210</v>
      </c>
      <c r="E6377" s="801" t="s">
        <v>3164</v>
      </c>
      <c r="F6377" s="802">
        <v>1</v>
      </c>
      <c r="G6377" s="803">
        <v>14.85</v>
      </c>
      <c r="H6377" s="803"/>
      <c r="I6377" s="803"/>
      <c r="J6377" s="803">
        <f t="shared" si="121"/>
        <v>14.85</v>
      </c>
      <c r="K6377" s="806"/>
      <c r="L6377" s="807"/>
    </row>
    <row r="6378" spans="3:12" x14ac:dyDescent="0.25">
      <c r="C6378" s="805"/>
      <c r="D6378" s="794"/>
      <c r="E6378" s="801" t="s">
        <v>3165</v>
      </c>
      <c r="F6378" s="802">
        <f>F6377*2</f>
        <v>2</v>
      </c>
      <c r="G6378" s="803">
        <v>2.5</v>
      </c>
      <c r="H6378" s="803"/>
      <c r="I6378" s="803"/>
      <c r="J6378" s="803">
        <f t="shared" si="121"/>
        <v>5</v>
      </c>
      <c r="K6378" s="806"/>
      <c r="L6378" s="807"/>
    </row>
    <row r="6379" spans="3:12" x14ac:dyDescent="0.25">
      <c r="C6379" s="805"/>
      <c r="D6379" s="800" t="s">
        <v>1588</v>
      </c>
      <c r="E6379" s="801" t="s">
        <v>3164</v>
      </c>
      <c r="F6379" s="802">
        <v>1</v>
      </c>
      <c r="G6379" s="803">
        <v>2.5</v>
      </c>
      <c r="H6379" s="803"/>
      <c r="I6379" s="803"/>
      <c r="J6379" s="803">
        <f t="shared" si="121"/>
        <v>2.5</v>
      </c>
      <c r="K6379" s="806"/>
      <c r="L6379" s="807"/>
    </row>
    <row r="6380" spans="3:12" x14ac:dyDescent="0.25">
      <c r="C6380" s="805"/>
      <c r="D6380" s="794"/>
      <c r="E6380" s="801" t="s">
        <v>3165</v>
      </c>
      <c r="F6380" s="802">
        <f>F6379*2</f>
        <v>2</v>
      </c>
      <c r="G6380" s="803">
        <v>2.5</v>
      </c>
      <c r="H6380" s="803"/>
      <c r="I6380" s="803"/>
      <c r="J6380" s="803">
        <f t="shared" si="121"/>
        <v>5</v>
      </c>
      <c r="K6380" s="806"/>
      <c r="L6380" s="807"/>
    </row>
    <row r="6381" spans="3:12" x14ac:dyDescent="0.25">
      <c r="C6381" s="805"/>
      <c r="D6381" s="800" t="s">
        <v>3211</v>
      </c>
      <c r="E6381" s="801" t="s">
        <v>3164</v>
      </c>
      <c r="F6381" s="802">
        <v>1</v>
      </c>
      <c r="G6381" s="803">
        <v>3.55</v>
      </c>
      <c r="H6381" s="803"/>
      <c r="I6381" s="803"/>
      <c r="J6381" s="803">
        <f t="shared" si="121"/>
        <v>3.55</v>
      </c>
      <c r="K6381" s="806"/>
      <c r="L6381" s="807"/>
    </row>
    <row r="6382" spans="3:12" x14ac:dyDescent="0.25">
      <c r="C6382" s="805"/>
      <c r="D6382" s="794"/>
      <c r="E6382" s="801" t="s">
        <v>3165</v>
      </c>
      <c r="F6382" s="802">
        <f>F6381*2</f>
        <v>2</v>
      </c>
      <c r="G6382" s="803">
        <v>2.5</v>
      </c>
      <c r="H6382" s="803"/>
      <c r="I6382" s="803"/>
      <c r="J6382" s="803">
        <f t="shared" si="121"/>
        <v>5</v>
      </c>
      <c r="K6382" s="806"/>
      <c r="L6382" s="807"/>
    </row>
    <row r="6383" spans="3:12" x14ac:dyDescent="0.25">
      <c r="C6383" s="805"/>
      <c r="D6383" s="800" t="s">
        <v>2403</v>
      </c>
      <c r="E6383" s="801" t="s">
        <v>3164</v>
      </c>
      <c r="F6383" s="802">
        <v>1</v>
      </c>
      <c r="G6383" s="803">
        <v>2.15</v>
      </c>
      <c r="H6383" s="803"/>
      <c r="I6383" s="803"/>
      <c r="J6383" s="803">
        <f t="shared" si="121"/>
        <v>2.15</v>
      </c>
      <c r="K6383" s="806"/>
      <c r="L6383" s="807"/>
    </row>
    <row r="6384" spans="3:12" x14ac:dyDescent="0.25">
      <c r="C6384" s="805"/>
      <c r="D6384" s="794"/>
      <c r="E6384" s="801" t="s">
        <v>3165</v>
      </c>
      <c r="F6384" s="802">
        <f>F6383*2</f>
        <v>2</v>
      </c>
      <c r="G6384" s="803">
        <v>2.5</v>
      </c>
      <c r="H6384" s="803"/>
      <c r="I6384" s="803"/>
      <c r="J6384" s="803">
        <f t="shared" si="121"/>
        <v>5</v>
      </c>
      <c r="K6384" s="806"/>
      <c r="L6384" s="807"/>
    </row>
    <row r="6385" spans="3:12" x14ac:dyDescent="0.25">
      <c r="C6385" s="805"/>
      <c r="D6385" s="800" t="s">
        <v>2405</v>
      </c>
      <c r="E6385" s="801" t="s">
        <v>3164</v>
      </c>
      <c r="F6385" s="802">
        <v>1</v>
      </c>
      <c r="G6385" s="803">
        <v>6.2</v>
      </c>
      <c r="H6385" s="803"/>
      <c r="I6385" s="803"/>
      <c r="J6385" s="803">
        <f t="shared" si="121"/>
        <v>6.2</v>
      </c>
      <c r="K6385" s="806"/>
      <c r="L6385" s="807"/>
    </row>
    <row r="6386" spans="3:12" x14ac:dyDescent="0.25">
      <c r="C6386" s="805"/>
      <c r="D6386" s="794"/>
      <c r="E6386" s="801" t="s">
        <v>3165</v>
      </c>
      <c r="F6386" s="802">
        <f>F6385*2</f>
        <v>2</v>
      </c>
      <c r="G6386" s="803">
        <v>2.5</v>
      </c>
      <c r="H6386" s="803"/>
      <c r="I6386" s="803"/>
      <c r="J6386" s="803">
        <f t="shared" si="121"/>
        <v>5</v>
      </c>
      <c r="K6386" s="806"/>
      <c r="L6386" s="807"/>
    </row>
    <row r="6387" spans="3:12" x14ac:dyDescent="0.25">
      <c r="C6387" s="805"/>
      <c r="D6387" s="800" t="s">
        <v>1590</v>
      </c>
      <c r="E6387" s="801" t="s">
        <v>3164</v>
      </c>
      <c r="F6387" s="802">
        <v>1</v>
      </c>
      <c r="G6387" s="803">
        <v>4.8499999999999996</v>
      </c>
      <c r="H6387" s="803"/>
      <c r="I6387" s="803"/>
      <c r="J6387" s="803">
        <f t="shared" si="121"/>
        <v>4.8499999999999996</v>
      </c>
      <c r="K6387" s="806"/>
      <c r="L6387" s="807"/>
    </row>
    <row r="6388" spans="3:12" x14ac:dyDescent="0.25">
      <c r="C6388" s="805"/>
      <c r="D6388" s="794"/>
      <c r="E6388" s="801" t="s">
        <v>3165</v>
      </c>
      <c r="F6388" s="802">
        <f>F6387*2</f>
        <v>2</v>
      </c>
      <c r="G6388" s="803">
        <v>2.5</v>
      </c>
      <c r="H6388" s="803"/>
      <c r="I6388" s="803"/>
      <c r="J6388" s="803">
        <f t="shared" si="121"/>
        <v>5</v>
      </c>
      <c r="K6388" s="806"/>
      <c r="L6388" s="807"/>
    </row>
    <row r="6389" spans="3:12" x14ac:dyDescent="0.25">
      <c r="C6389" s="805"/>
      <c r="D6389" s="800" t="s">
        <v>1589</v>
      </c>
      <c r="E6389" s="801" t="s">
        <v>3164</v>
      </c>
      <c r="F6389" s="802">
        <v>1</v>
      </c>
      <c r="G6389" s="803">
        <v>3.95</v>
      </c>
      <c r="H6389" s="803"/>
      <c r="I6389" s="803"/>
      <c r="J6389" s="803">
        <f t="shared" si="121"/>
        <v>3.95</v>
      </c>
      <c r="K6389" s="806"/>
      <c r="L6389" s="807"/>
    </row>
    <row r="6390" spans="3:12" x14ac:dyDescent="0.25">
      <c r="C6390" s="805"/>
      <c r="D6390" s="794"/>
      <c r="E6390" s="801" t="s">
        <v>3165</v>
      </c>
      <c r="F6390" s="802">
        <f>F6389*2</f>
        <v>2</v>
      </c>
      <c r="G6390" s="803">
        <v>2.5</v>
      </c>
      <c r="H6390" s="803"/>
      <c r="I6390" s="803"/>
      <c r="J6390" s="803">
        <f t="shared" si="121"/>
        <v>5</v>
      </c>
      <c r="K6390" s="806"/>
      <c r="L6390" s="807"/>
    </row>
    <row r="6391" spans="3:12" x14ac:dyDescent="0.25">
      <c r="C6391" s="805"/>
      <c r="D6391" s="800" t="s">
        <v>2424</v>
      </c>
      <c r="E6391" s="801" t="s">
        <v>3164</v>
      </c>
      <c r="F6391" s="802">
        <v>1</v>
      </c>
      <c r="G6391" s="803">
        <v>5.85</v>
      </c>
      <c r="H6391" s="803"/>
      <c r="I6391" s="803"/>
      <c r="J6391" s="803">
        <f t="shared" si="121"/>
        <v>5.85</v>
      </c>
      <c r="K6391" s="806"/>
      <c r="L6391" s="807"/>
    </row>
    <row r="6392" spans="3:12" x14ac:dyDescent="0.25">
      <c r="C6392" s="805"/>
      <c r="D6392" s="794"/>
      <c r="E6392" s="801" t="s">
        <v>3165</v>
      </c>
      <c r="F6392" s="802">
        <f>F6391*2</f>
        <v>2</v>
      </c>
      <c r="G6392" s="803">
        <v>2.5</v>
      </c>
      <c r="H6392" s="803"/>
      <c r="I6392" s="803"/>
      <c r="J6392" s="803">
        <f t="shared" si="121"/>
        <v>5</v>
      </c>
      <c r="K6392" s="806"/>
      <c r="L6392" s="807"/>
    </row>
    <row r="6393" spans="3:12" x14ac:dyDescent="0.25">
      <c r="C6393" s="805"/>
      <c r="D6393" s="800" t="s">
        <v>3212</v>
      </c>
      <c r="E6393" s="801" t="s">
        <v>3164</v>
      </c>
      <c r="F6393" s="802">
        <v>1</v>
      </c>
      <c r="G6393" s="803">
        <v>7.35</v>
      </c>
      <c r="H6393" s="803"/>
      <c r="I6393" s="803"/>
      <c r="J6393" s="803">
        <f t="shared" si="121"/>
        <v>7.35</v>
      </c>
      <c r="K6393" s="806"/>
      <c r="L6393" s="807"/>
    </row>
    <row r="6394" spans="3:12" x14ac:dyDescent="0.25">
      <c r="C6394" s="805"/>
      <c r="D6394" s="794"/>
      <c r="E6394" s="801" t="s">
        <v>3165</v>
      </c>
      <c r="F6394" s="802">
        <f>F6393*2</f>
        <v>2</v>
      </c>
      <c r="G6394" s="803">
        <v>2.5</v>
      </c>
      <c r="H6394" s="803"/>
      <c r="I6394" s="803"/>
      <c r="J6394" s="803">
        <f t="shared" si="121"/>
        <v>5</v>
      </c>
      <c r="K6394" s="806"/>
      <c r="L6394" s="807"/>
    </row>
    <row r="6395" spans="3:12" x14ac:dyDescent="0.25">
      <c r="C6395" s="805"/>
      <c r="D6395" s="794"/>
      <c r="E6395" s="801"/>
      <c r="F6395" s="802"/>
      <c r="G6395" s="803"/>
      <c r="H6395" s="803"/>
      <c r="I6395" s="803"/>
      <c r="J6395" s="803"/>
      <c r="K6395" s="806"/>
      <c r="L6395" s="807"/>
    </row>
    <row r="6396" spans="3:12" x14ac:dyDescent="0.25">
      <c r="C6396" s="805"/>
      <c r="D6396" s="794" t="s">
        <v>203</v>
      </c>
      <c r="E6396" s="801"/>
      <c r="F6396" s="802"/>
      <c r="G6396" s="803"/>
      <c r="H6396" s="803"/>
      <c r="I6396" s="803"/>
      <c r="J6396" s="803"/>
      <c r="K6396" s="806"/>
      <c r="L6396" s="807"/>
    </row>
    <row r="6397" spans="3:12" x14ac:dyDescent="0.25">
      <c r="C6397" s="805"/>
      <c r="D6397" s="800" t="s">
        <v>598</v>
      </c>
      <c r="E6397" s="801" t="s">
        <v>3164</v>
      </c>
      <c r="F6397" s="802">
        <v>8</v>
      </c>
      <c r="G6397" s="803">
        <v>0.9</v>
      </c>
      <c r="H6397" s="803"/>
      <c r="I6397" s="803"/>
      <c r="J6397" s="803">
        <f t="shared" ref="J6397:J6460" si="122">PRODUCT(F6397:I6397)</f>
        <v>7.2</v>
      </c>
      <c r="K6397" s="806"/>
      <c r="L6397" s="807"/>
    </row>
    <row r="6398" spans="3:12" x14ac:dyDescent="0.25">
      <c r="C6398" s="805"/>
      <c r="D6398" s="794"/>
      <c r="E6398" s="801" t="s">
        <v>3165</v>
      </c>
      <c r="F6398" s="802">
        <f>F6397*2</f>
        <v>16</v>
      </c>
      <c r="G6398" s="803">
        <v>2.1</v>
      </c>
      <c r="H6398" s="803"/>
      <c r="I6398" s="803"/>
      <c r="J6398" s="803">
        <f t="shared" si="122"/>
        <v>33.6</v>
      </c>
      <c r="K6398" s="806"/>
      <c r="L6398" s="807"/>
    </row>
    <row r="6399" spans="3:12" x14ac:dyDescent="0.25">
      <c r="C6399" s="805"/>
      <c r="D6399" s="800" t="s">
        <v>599</v>
      </c>
      <c r="E6399" s="801" t="s">
        <v>3164</v>
      </c>
      <c r="F6399" s="802">
        <v>1</v>
      </c>
      <c r="G6399" s="803">
        <v>1</v>
      </c>
      <c r="H6399" s="803"/>
      <c r="I6399" s="803"/>
      <c r="J6399" s="803">
        <f t="shared" si="122"/>
        <v>1</v>
      </c>
      <c r="K6399" s="806"/>
      <c r="L6399" s="807"/>
    </row>
    <row r="6400" spans="3:12" x14ac:dyDescent="0.25">
      <c r="C6400" s="805"/>
      <c r="D6400" s="794"/>
      <c r="E6400" s="801" t="s">
        <v>3165</v>
      </c>
      <c r="F6400" s="802">
        <f>F6399*2</f>
        <v>2</v>
      </c>
      <c r="G6400" s="803">
        <v>2.1</v>
      </c>
      <c r="H6400" s="803"/>
      <c r="I6400" s="803"/>
      <c r="J6400" s="803">
        <f t="shared" si="122"/>
        <v>4.2</v>
      </c>
      <c r="K6400" s="806"/>
      <c r="L6400" s="807"/>
    </row>
    <row r="6401" spans="3:12" x14ac:dyDescent="0.25">
      <c r="C6401" s="805"/>
      <c r="D6401" s="800" t="s">
        <v>600</v>
      </c>
      <c r="E6401" s="801" t="s">
        <v>3164</v>
      </c>
      <c r="F6401" s="802">
        <v>1</v>
      </c>
      <c r="G6401" s="803">
        <v>1.2</v>
      </c>
      <c r="H6401" s="803"/>
      <c r="I6401" s="803"/>
      <c r="J6401" s="803">
        <f t="shared" si="122"/>
        <v>1.2</v>
      </c>
      <c r="K6401" s="806"/>
      <c r="L6401" s="807"/>
    </row>
    <row r="6402" spans="3:12" x14ac:dyDescent="0.25">
      <c r="C6402" s="805"/>
      <c r="D6402" s="794"/>
      <c r="E6402" s="801" t="s">
        <v>3165</v>
      </c>
      <c r="F6402" s="802">
        <f>F6401*2</f>
        <v>2</v>
      </c>
      <c r="G6402" s="803">
        <v>2.1</v>
      </c>
      <c r="H6402" s="803"/>
      <c r="I6402" s="803"/>
      <c r="J6402" s="803">
        <f t="shared" si="122"/>
        <v>4.2</v>
      </c>
      <c r="K6402" s="806"/>
      <c r="L6402" s="807"/>
    </row>
    <row r="6403" spans="3:12" x14ac:dyDescent="0.25">
      <c r="C6403" s="805"/>
      <c r="D6403" s="800" t="s">
        <v>601</v>
      </c>
      <c r="E6403" s="801" t="s">
        <v>3164</v>
      </c>
      <c r="F6403" s="802">
        <v>3</v>
      </c>
      <c r="G6403" s="803">
        <v>1.2</v>
      </c>
      <c r="H6403" s="803"/>
      <c r="I6403" s="803"/>
      <c r="J6403" s="803">
        <f t="shared" si="122"/>
        <v>3.5999999999999996</v>
      </c>
      <c r="K6403" s="806"/>
      <c r="L6403" s="807"/>
    </row>
    <row r="6404" spans="3:12" x14ac:dyDescent="0.25">
      <c r="C6404" s="805"/>
      <c r="D6404" s="794"/>
      <c r="E6404" s="801" t="s">
        <v>3165</v>
      </c>
      <c r="F6404" s="802">
        <f>F6403*2</f>
        <v>6</v>
      </c>
      <c r="G6404" s="803">
        <v>2.1</v>
      </c>
      <c r="H6404" s="803"/>
      <c r="I6404" s="803"/>
      <c r="J6404" s="803">
        <f t="shared" si="122"/>
        <v>12.600000000000001</v>
      </c>
      <c r="K6404" s="806"/>
      <c r="L6404" s="807"/>
    </row>
    <row r="6405" spans="3:12" x14ac:dyDescent="0.25">
      <c r="C6405" s="805"/>
      <c r="D6405" s="800" t="s">
        <v>603</v>
      </c>
      <c r="E6405" s="801" t="s">
        <v>3164</v>
      </c>
      <c r="F6405" s="802">
        <v>1</v>
      </c>
      <c r="G6405" s="803">
        <v>1</v>
      </c>
      <c r="H6405" s="803"/>
      <c r="I6405" s="803"/>
      <c r="J6405" s="803">
        <f t="shared" si="122"/>
        <v>1</v>
      </c>
      <c r="K6405" s="806"/>
      <c r="L6405" s="807"/>
    </row>
    <row r="6406" spans="3:12" x14ac:dyDescent="0.25">
      <c r="C6406" s="805"/>
      <c r="D6406" s="794"/>
      <c r="E6406" s="801" t="s">
        <v>3165</v>
      </c>
      <c r="F6406" s="802">
        <f>F6405*2</f>
        <v>2</v>
      </c>
      <c r="G6406" s="803">
        <v>2.1</v>
      </c>
      <c r="H6406" s="803"/>
      <c r="I6406" s="803"/>
      <c r="J6406" s="803">
        <f t="shared" si="122"/>
        <v>4.2</v>
      </c>
      <c r="K6406" s="806"/>
      <c r="L6406" s="807"/>
    </row>
    <row r="6407" spans="3:12" x14ac:dyDescent="0.25">
      <c r="C6407" s="805"/>
      <c r="D6407" s="800" t="s">
        <v>620</v>
      </c>
      <c r="E6407" s="801" t="s">
        <v>3164</v>
      </c>
      <c r="F6407" s="802">
        <v>6</v>
      </c>
      <c r="G6407" s="803">
        <v>1</v>
      </c>
      <c r="H6407" s="803"/>
      <c r="I6407" s="803"/>
      <c r="J6407" s="803">
        <f t="shared" si="122"/>
        <v>6</v>
      </c>
      <c r="K6407" s="806"/>
      <c r="L6407" s="807"/>
    </row>
    <row r="6408" spans="3:12" x14ac:dyDescent="0.25">
      <c r="C6408" s="805"/>
      <c r="D6408" s="794"/>
      <c r="E6408" s="801" t="s">
        <v>3165</v>
      </c>
      <c r="F6408" s="802">
        <f>F6407*2</f>
        <v>12</v>
      </c>
      <c r="G6408" s="803">
        <v>2.1</v>
      </c>
      <c r="H6408" s="803"/>
      <c r="I6408" s="803"/>
      <c r="J6408" s="803">
        <f t="shared" si="122"/>
        <v>25.200000000000003</v>
      </c>
      <c r="K6408" s="806"/>
      <c r="L6408" s="807"/>
    </row>
    <row r="6409" spans="3:12" x14ac:dyDescent="0.25">
      <c r="C6409" s="805"/>
      <c r="D6409" s="800" t="s">
        <v>621</v>
      </c>
      <c r="E6409" s="801" t="s">
        <v>3164</v>
      </c>
      <c r="F6409" s="802">
        <v>30</v>
      </c>
      <c r="G6409" s="803">
        <v>1.2</v>
      </c>
      <c r="H6409" s="803"/>
      <c r="I6409" s="803"/>
      <c r="J6409" s="803">
        <f t="shared" si="122"/>
        <v>36</v>
      </c>
      <c r="K6409" s="806"/>
      <c r="L6409" s="807"/>
    </row>
    <row r="6410" spans="3:12" x14ac:dyDescent="0.25">
      <c r="C6410" s="805"/>
      <c r="D6410" s="794"/>
      <c r="E6410" s="801" t="s">
        <v>3165</v>
      </c>
      <c r="F6410" s="802">
        <f>F6409*2</f>
        <v>60</v>
      </c>
      <c r="G6410" s="803">
        <v>2.1</v>
      </c>
      <c r="H6410" s="803"/>
      <c r="I6410" s="803"/>
      <c r="J6410" s="803">
        <f t="shared" si="122"/>
        <v>126</v>
      </c>
      <c r="K6410" s="806"/>
      <c r="L6410" s="807"/>
    </row>
    <row r="6411" spans="3:12" x14ac:dyDescent="0.25">
      <c r="C6411" s="805"/>
      <c r="D6411" s="800" t="s">
        <v>604</v>
      </c>
      <c r="E6411" s="801" t="s">
        <v>3164</v>
      </c>
      <c r="F6411" s="802">
        <v>7</v>
      </c>
      <c r="G6411" s="803">
        <v>0.8</v>
      </c>
      <c r="H6411" s="803"/>
      <c r="I6411" s="803"/>
      <c r="J6411" s="803">
        <f t="shared" si="122"/>
        <v>5.6000000000000005</v>
      </c>
      <c r="K6411" s="806"/>
      <c r="L6411" s="807"/>
    </row>
    <row r="6412" spans="3:12" x14ac:dyDescent="0.25">
      <c r="C6412" s="805"/>
      <c r="D6412" s="794"/>
      <c r="E6412" s="801" t="s">
        <v>3165</v>
      </c>
      <c r="F6412" s="802">
        <f>F6411*2</f>
        <v>14</v>
      </c>
      <c r="G6412" s="803">
        <v>2.1</v>
      </c>
      <c r="H6412" s="803"/>
      <c r="I6412" s="803"/>
      <c r="J6412" s="803">
        <f t="shared" si="122"/>
        <v>29.400000000000002</v>
      </c>
      <c r="K6412" s="806"/>
      <c r="L6412" s="807"/>
    </row>
    <row r="6413" spans="3:12" x14ac:dyDescent="0.25">
      <c r="C6413" s="805"/>
      <c r="D6413" s="800" t="s">
        <v>604</v>
      </c>
      <c r="E6413" s="801" t="s">
        <v>3164</v>
      </c>
      <c r="F6413" s="802">
        <v>37</v>
      </c>
      <c r="G6413" s="803">
        <v>0.9</v>
      </c>
      <c r="H6413" s="803"/>
      <c r="I6413" s="803"/>
      <c r="J6413" s="803">
        <f t="shared" si="122"/>
        <v>33.300000000000004</v>
      </c>
      <c r="K6413" s="806"/>
      <c r="L6413" s="807"/>
    </row>
    <row r="6414" spans="3:12" x14ac:dyDescent="0.25">
      <c r="C6414" s="805"/>
      <c r="D6414" s="794"/>
      <c r="E6414" s="801" t="s">
        <v>3165</v>
      </c>
      <c r="F6414" s="802">
        <f>F6413*2</f>
        <v>74</v>
      </c>
      <c r="G6414" s="803">
        <v>2.1</v>
      </c>
      <c r="H6414" s="803"/>
      <c r="I6414" s="803"/>
      <c r="J6414" s="803">
        <f t="shared" si="122"/>
        <v>155.4</v>
      </c>
      <c r="K6414" s="806"/>
      <c r="L6414" s="807"/>
    </row>
    <row r="6415" spans="3:12" x14ac:dyDescent="0.25">
      <c r="C6415" s="805"/>
      <c r="D6415" s="800" t="s">
        <v>3163</v>
      </c>
      <c r="E6415" s="801" t="s">
        <v>3164</v>
      </c>
      <c r="F6415" s="802">
        <v>1</v>
      </c>
      <c r="G6415" s="803">
        <v>0.8</v>
      </c>
      <c r="H6415" s="803"/>
      <c r="I6415" s="803"/>
      <c r="J6415" s="803">
        <f t="shared" si="122"/>
        <v>0.8</v>
      </c>
      <c r="K6415" s="806"/>
      <c r="L6415" s="807"/>
    </row>
    <row r="6416" spans="3:12" x14ac:dyDescent="0.25">
      <c r="C6416" s="805"/>
      <c r="D6416" s="794"/>
      <c r="E6416" s="801" t="s">
        <v>3165</v>
      </c>
      <c r="F6416" s="802">
        <f>F6415*2</f>
        <v>2</v>
      </c>
      <c r="G6416" s="803">
        <v>2.1</v>
      </c>
      <c r="H6416" s="803"/>
      <c r="I6416" s="803"/>
      <c r="J6416" s="803">
        <f t="shared" si="122"/>
        <v>4.2</v>
      </c>
      <c r="K6416" s="806"/>
      <c r="L6416" s="807"/>
    </row>
    <row r="6417" spans="3:12" x14ac:dyDescent="0.25">
      <c r="C6417" s="805"/>
      <c r="D6417" s="800" t="s">
        <v>3169</v>
      </c>
      <c r="E6417" s="801" t="s">
        <v>3164</v>
      </c>
      <c r="F6417" s="802">
        <v>2</v>
      </c>
      <c r="G6417" s="803">
        <v>0.9</v>
      </c>
      <c r="H6417" s="803"/>
      <c r="I6417" s="803"/>
      <c r="J6417" s="803">
        <f t="shared" si="122"/>
        <v>1.8</v>
      </c>
      <c r="K6417" s="806"/>
      <c r="L6417" s="807"/>
    </row>
    <row r="6418" spans="3:12" x14ac:dyDescent="0.25">
      <c r="C6418" s="805"/>
      <c r="D6418" s="794"/>
      <c r="E6418" s="801" t="s">
        <v>3165</v>
      </c>
      <c r="F6418" s="802">
        <f>F6417*2</f>
        <v>4</v>
      </c>
      <c r="G6418" s="803">
        <v>2.1</v>
      </c>
      <c r="H6418" s="803"/>
      <c r="I6418" s="803"/>
      <c r="J6418" s="803">
        <f t="shared" si="122"/>
        <v>8.4</v>
      </c>
      <c r="K6418" s="806"/>
      <c r="L6418" s="807"/>
    </row>
    <row r="6419" spans="3:12" x14ac:dyDescent="0.25">
      <c r="C6419" s="805"/>
      <c r="D6419" s="800" t="s">
        <v>3170</v>
      </c>
      <c r="E6419" s="801" t="s">
        <v>3164</v>
      </c>
      <c r="F6419" s="802">
        <v>7</v>
      </c>
      <c r="G6419" s="803">
        <v>1</v>
      </c>
      <c r="H6419" s="803"/>
      <c r="I6419" s="803"/>
      <c r="J6419" s="803">
        <f t="shared" si="122"/>
        <v>7</v>
      </c>
      <c r="K6419" s="806"/>
      <c r="L6419" s="807"/>
    </row>
    <row r="6420" spans="3:12" x14ac:dyDescent="0.25">
      <c r="C6420" s="805"/>
      <c r="D6420" s="794"/>
      <c r="E6420" s="801" t="s">
        <v>3165</v>
      </c>
      <c r="F6420" s="802">
        <f>F6419*2</f>
        <v>14</v>
      </c>
      <c r="G6420" s="803">
        <v>2.1</v>
      </c>
      <c r="H6420" s="803"/>
      <c r="I6420" s="803"/>
      <c r="J6420" s="803">
        <f t="shared" si="122"/>
        <v>29.400000000000002</v>
      </c>
      <c r="K6420" s="806"/>
      <c r="L6420" s="807"/>
    </row>
    <row r="6421" spans="3:12" x14ac:dyDescent="0.25">
      <c r="C6421" s="805"/>
      <c r="D6421" s="800" t="s">
        <v>3171</v>
      </c>
      <c r="E6421" s="801" t="s">
        <v>3164</v>
      </c>
      <c r="F6421" s="802">
        <v>8</v>
      </c>
      <c r="G6421" s="803">
        <v>1.2</v>
      </c>
      <c r="H6421" s="803"/>
      <c r="I6421" s="803"/>
      <c r="J6421" s="803">
        <f t="shared" si="122"/>
        <v>9.6</v>
      </c>
      <c r="K6421" s="806"/>
      <c r="L6421" s="807"/>
    </row>
    <row r="6422" spans="3:12" x14ac:dyDescent="0.25">
      <c r="C6422" s="805"/>
      <c r="D6422" s="794"/>
      <c r="E6422" s="801" t="s">
        <v>3165</v>
      </c>
      <c r="F6422" s="802">
        <f>F6421*2</f>
        <v>16</v>
      </c>
      <c r="G6422" s="803">
        <v>2.1</v>
      </c>
      <c r="H6422" s="803"/>
      <c r="I6422" s="803"/>
      <c r="J6422" s="803">
        <f t="shared" si="122"/>
        <v>33.6</v>
      </c>
      <c r="K6422" s="806"/>
      <c r="L6422" s="807"/>
    </row>
    <row r="6423" spans="3:12" x14ac:dyDescent="0.25">
      <c r="C6423" s="805"/>
      <c r="D6423" s="800" t="s">
        <v>3175</v>
      </c>
      <c r="E6423" s="801" t="s">
        <v>3164</v>
      </c>
      <c r="F6423" s="802">
        <v>2</v>
      </c>
      <c r="G6423" s="803">
        <v>2.6</v>
      </c>
      <c r="H6423" s="803"/>
      <c r="I6423" s="803"/>
      <c r="J6423" s="803">
        <f t="shared" si="122"/>
        <v>5.2</v>
      </c>
      <c r="K6423" s="806"/>
      <c r="L6423" s="807"/>
    </row>
    <row r="6424" spans="3:12" x14ac:dyDescent="0.25">
      <c r="C6424" s="805"/>
      <c r="D6424" s="794"/>
      <c r="E6424" s="801" t="s">
        <v>3165</v>
      </c>
      <c r="F6424" s="802">
        <f>F6423*2</f>
        <v>4</v>
      </c>
      <c r="G6424" s="803">
        <v>2.1</v>
      </c>
      <c r="H6424" s="803"/>
      <c r="I6424" s="803"/>
      <c r="J6424" s="803">
        <f t="shared" si="122"/>
        <v>8.4</v>
      </c>
      <c r="K6424" s="806"/>
      <c r="L6424" s="807"/>
    </row>
    <row r="6425" spans="3:12" x14ac:dyDescent="0.25">
      <c r="C6425" s="805"/>
      <c r="D6425" s="800" t="s">
        <v>3176</v>
      </c>
      <c r="E6425" s="801" t="s">
        <v>3164</v>
      </c>
      <c r="F6425" s="802">
        <v>1</v>
      </c>
      <c r="G6425" s="803">
        <v>1.8</v>
      </c>
      <c r="H6425" s="803"/>
      <c r="I6425" s="803"/>
      <c r="J6425" s="803">
        <f t="shared" si="122"/>
        <v>1.8</v>
      </c>
      <c r="K6425" s="806"/>
      <c r="L6425" s="807"/>
    </row>
    <row r="6426" spans="3:12" x14ac:dyDescent="0.25">
      <c r="C6426" s="805"/>
      <c r="D6426" s="794"/>
      <c r="E6426" s="801" t="s">
        <v>3165</v>
      </c>
      <c r="F6426" s="802">
        <f>F6425*2</f>
        <v>2</v>
      </c>
      <c r="G6426" s="803">
        <v>2.1</v>
      </c>
      <c r="H6426" s="803"/>
      <c r="I6426" s="803"/>
      <c r="J6426" s="803">
        <f t="shared" si="122"/>
        <v>4.2</v>
      </c>
      <c r="K6426" s="806"/>
      <c r="L6426" s="807"/>
    </row>
    <row r="6427" spans="3:12" x14ac:dyDescent="0.25">
      <c r="C6427" s="805"/>
      <c r="D6427" s="800" t="s">
        <v>3177</v>
      </c>
      <c r="E6427" s="801" t="s">
        <v>3164</v>
      </c>
      <c r="F6427" s="802">
        <v>7</v>
      </c>
      <c r="G6427" s="803">
        <v>0.9</v>
      </c>
      <c r="H6427" s="803"/>
      <c r="I6427" s="803"/>
      <c r="J6427" s="803">
        <f t="shared" si="122"/>
        <v>6.3</v>
      </c>
      <c r="K6427" s="806"/>
      <c r="L6427" s="807"/>
    </row>
    <row r="6428" spans="3:12" x14ac:dyDescent="0.25">
      <c r="C6428" s="805"/>
      <c r="D6428" s="794"/>
      <c r="E6428" s="801" t="s">
        <v>3165</v>
      </c>
      <c r="F6428" s="802">
        <f>F6427*2</f>
        <v>14</v>
      </c>
      <c r="G6428" s="803">
        <v>2.1</v>
      </c>
      <c r="H6428" s="803"/>
      <c r="I6428" s="803"/>
      <c r="J6428" s="803">
        <f t="shared" si="122"/>
        <v>29.400000000000002</v>
      </c>
      <c r="K6428" s="806"/>
      <c r="L6428" s="807"/>
    </row>
    <row r="6429" spans="3:12" x14ac:dyDescent="0.25">
      <c r="C6429" s="805"/>
      <c r="D6429" s="800" t="s">
        <v>3181</v>
      </c>
      <c r="E6429" s="801" t="s">
        <v>3164</v>
      </c>
      <c r="F6429" s="802">
        <v>2</v>
      </c>
      <c r="G6429" s="803">
        <v>0.6</v>
      </c>
      <c r="H6429" s="803"/>
      <c r="I6429" s="803"/>
      <c r="J6429" s="803">
        <f t="shared" si="122"/>
        <v>1.2</v>
      </c>
      <c r="K6429" s="806"/>
      <c r="L6429" s="807"/>
    </row>
    <row r="6430" spans="3:12" x14ac:dyDescent="0.25">
      <c r="C6430" s="805"/>
      <c r="D6430" s="794"/>
      <c r="E6430" s="801" t="s">
        <v>3165</v>
      </c>
      <c r="F6430" s="802">
        <f>F6429*2</f>
        <v>4</v>
      </c>
      <c r="G6430" s="803">
        <v>2</v>
      </c>
      <c r="H6430" s="803"/>
      <c r="I6430" s="803"/>
      <c r="J6430" s="803">
        <f t="shared" si="122"/>
        <v>8</v>
      </c>
      <c r="K6430" s="806"/>
      <c r="L6430" s="807"/>
    </row>
    <row r="6431" spans="3:12" x14ac:dyDescent="0.25">
      <c r="C6431" s="805"/>
      <c r="D6431" s="800" t="s">
        <v>3182</v>
      </c>
      <c r="E6431" s="801" t="s">
        <v>3164</v>
      </c>
      <c r="F6431" s="802">
        <v>8</v>
      </c>
      <c r="G6431" s="803">
        <v>0.9</v>
      </c>
      <c r="H6431" s="803"/>
      <c r="I6431" s="803"/>
      <c r="J6431" s="803">
        <f t="shared" si="122"/>
        <v>7.2</v>
      </c>
      <c r="K6431" s="806"/>
      <c r="L6431" s="807"/>
    </row>
    <row r="6432" spans="3:12" x14ac:dyDescent="0.25">
      <c r="C6432" s="805"/>
      <c r="D6432" s="794"/>
      <c r="E6432" s="801" t="s">
        <v>3165</v>
      </c>
      <c r="F6432" s="802">
        <f>F6431*2</f>
        <v>16</v>
      </c>
      <c r="G6432" s="803">
        <v>2</v>
      </c>
      <c r="H6432" s="803"/>
      <c r="I6432" s="803"/>
      <c r="J6432" s="803">
        <f t="shared" si="122"/>
        <v>32</v>
      </c>
      <c r="K6432" s="806"/>
      <c r="L6432" s="807"/>
    </row>
    <row r="6433" spans="3:12" x14ac:dyDescent="0.25">
      <c r="C6433" s="805"/>
      <c r="D6433" s="800" t="s">
        <v>3203</v>
      </c>
      <c r="E6433" s="801" t="s">
        <v>3164</v>
      </c>
      <c r="F6433" s="802">
        <v>2</v>
      </c>
      <c r="G6433" s="803">
        <v>1.2</v>
      </c>
      <c r="H6433" s="803"/>
      <c r="I6433" s="803"/>
      <c r="J6433" s="803">
        <f t="shared" si="122"/>
        <v>2.4</v>
      </c>
      <c r="K6433" s="806"/>
      <c r="L6433" s="807"/>
    </row>
    <row r="6434" spans="3:12" x14ac:dyDescent="0.25">
      <c r="C6434" s="805"/>
      <c r="D6434" s="794"/>
      <c r="E6434" s="801" t="s">
        <v>3165</v>
      </c>
      <c r="F6434" s="802">
        <f>F6433*2</f>
        <v>4</v>
      </c>
      <c r="G6434" s="803">
        <v>2</v>
      </c>
      <c r="H6434" s="803"/>
      <c r="I6434" s="803"/>
      <c r="J6434" s="803">
        <f t="shared" si="122"/>
        <v>8</v>
      </c>
      <c r="K6434" s="806"/>
      <c r="L6434" s="807"/>
    </row>
    <row r="6435" spans="3:12" x14ac:dyDescent="0.25">
      <c r="C6435" s="805"/>
      <c r="D6435" s="800" t="s">
        <v>664</v>
      </c>
      <c r="E6435" s="801" t="s">
        <v>3164</v>
      </c>
      <c r="F6435" s="802">
        <v>1</v>
      </c>
      <c r="G6435" s="803">
        <v>1.5</v>
      </c>
      <c r="H6435" s="803"/>
      <c r="I6435" s="803"/>
      <c r="J6435" s="803">
        <f t="shared" si="122"/>
        <v>1.5</v>
      </c>
      <c r="K6435" s="806"/>
      <c r="L6435" s="807"/>
    </row>
    <row r="6436" spans="3:12" x14ac:dyDescent="0.25">
      <c r="C6436" s="805"/>
      <c r="D6436" s="800"/>
      <c r="E6436" s="801" t="s">
        <v>3188</v>
      </c>
      <c r="F6436" s="802">
        <f>F6435</f>
        <v>1</v>
      </c>
      <c r="G6436" s="803">
        <f>G6435</f>
        <v>1.5</v>
      </c>
      <c r="H6436" s="803"/>
      <c r="I6436" s="803"/>
      <c r="J6436" s="803">
        <f t="shared" si="122"/>
        <v>1.5</v>
      </c>
      <c r="K6436" s="806"/>
      <c r="L6436" s="807"/>
    </row>
    <row r="6437" spans="3:12" x14ac:dyDescent="0.25">
      <c r="C6437" s="805"/>
      <c r="D6437" s="794"/>
      <c r="E6437" s="801" t="s">
        <v>3165</v>
      </c>
      <c r="F6437" s="802">
        <f>F6435*2</f>
        <v>2</v>
      </c>
      <c r="G6437" s="803">
        <v>0.9</v>
      </c>
      <c r="H6437" s="803"/>
      <c r="I6437" s="803"/>
      <c r="J6437" s="803">
        <f t="shared" si="122"/>
        <v>1.8</v>
      </c>
      <c r="K6437" s="806"/>
      <c r="L6437" s="807"/>
    </row>
    <row r="6438" spans="3:12" x14ac:dyDescent="0.25">
      <c r="C6438" s="805"/>
      <c r="D6438" s="800" t="s">
        <v>2475</v>
      </c>
      <c r="E6438" s="801" t="s">
        <v>3164</v>
      </c>
      <c r="F6438" s="802">
        <v>1</v>
      </c>
      <c r="G6438" s="803">
        <v>0.8</v>
      </c>
      <c r="H6438" s="803"/>
      <c r="I6438" s="803"/>
      <c r="J6438" s="803">
        <f t="shared" si="122"/>
        <v>0.8</v>
      </c>
      <c r="K6438" s="806"/>
      <c r="L6438" s="807"/>
    </row>
    <row r="6439" spans="3:12" x14ac:dyDescent="0.25">
      <c r="C6439" s="805"/>
      <c r="D6439" s="800"/>
      <c r="E6439" s="801" t="s">
        <v>3188</v>
      </c>
      <c r="F6439" s="802">
        <f>F6438</f>
        <v>1</v>
      </c>
      <c r="G6439" s="803">
        <f>G6438</f>
        <v>0.8</v>
      </c>
      <c r="H6439" s="803"/>
      <c r="I6439" s="803"/>
      <c r="J6439" s="803">
        <f t="shared" si="122"/>
        <v>0.8</v>
      </c>
      <c r="K6439" s="806"/>
      <c r="L6439" s="807"/>
    </row>
    <row r="6440" spans="3:12" x14ac:dyDescent="0.25">
      <c r="C6440" s="805"/>
      <c r="D6440" s="794"/>
      <c r="E6440" s="801" t="s">
        <v>3165</v>
      </c>
      <c r="F6440" s="802">
        <f>F6438*2</f>
        <v>2</v>
      </c>
      <c r="G6440" s="803">
        <v>1.4</v>
      </c>
      <c r="H6440" s="803"/>
      <c r="I6440" s="803"/>
      <c r="J6440" s="803">
        <f t="shared" si="122"/>
        <v>2.8</v>
      </c>
      <c r="K6440" s="806"/>
      <c r="L6440" s="807"/>
    </row>
    <row r="6441" spans="3:12" x14ac:dyDescent="0.25">
      <c r="C6441" s="805"/>
      <c r="D6441" s="800" t="s">
        <v>672</v>
      </c>
      <c r="E6441" s="801" t="s">
        <v>3164</v>
      </c>
      <c r="F6441" s="802">
        <v>1</v>
      </c>
      <c r="G6441" s="803">
        <v>1.6</v>
      </c>
      <c r="H6441" s="803"/>
      <c r="I6441" s="803"/>
      <c r="J6441" s="803">
        <f t="shared" si="122"/>
        <v>1.6</v>
      </c>
      <c r="K6441" s="806"/>
      <c r="L6441" s="807"/>
    </row>
    <row r="6442" spans="3:12" x14ac:dyDescent="0.25">
      <c r="C6442" s="805"/>
      <c r="D6442" s="800"/>
      <c r="E6442" s="801" t="s">
        <v>3188</v>
      </c>
      <c r="F6442" s="802">
        <f>F6441</f>
        <v>1</v>
      </c>
      <c r="G6442" s="803">
        <f>G6441</f>
        <v>1.6</v>
      </c>
      <c r="H6442" s="803"/>
      <c r="I6442" s="803"/>
      <c r="J6442" s="803">
        <f t="shared" si="122"/>
        <v>1.6</v>
      </c>
      <c r="K6442" s="806"/>
      <c r="L6442" s="807"/>
    </row>
    <row r="6443" spans="3:12" x14ac:dyDescent="0.25">
      <c r="C6443" s="805"/>
      <c r="D6443" s="794"/>
      <c r="E6443" s="801" t="s">
        <v>3165</v>
      </c>
      <c r="F6443" s="802">
        <f>F6441*2</f>
        <v>2</v>
      </c>
      <c r="G6443" s="803">
        <v>1.4</v>
      </c>
      <c r="H6443" s="803"/>
      <c r="I6443" s="803"/>
      <c r="J6443" s="803">
        <f t="shared" si="122"/>
        <v>2.8</v>
      </c>
      <c r="K6443" s="806"/>
      <c r="L6443" s="807"/>
    </row>
    <row r="6444" spans="3:12" x14ac:dyDescent="0.25">
      <c r="C6444" s="805"/>
      <c r="D6444" s="800" t="s">
        <v>2456</v>
      </c>
      <c r="E6444" s="801" t="s">
        <v>3164</v>
      </c>
      <c r="F6444" s="802">
        <v>13</v>
      </c>
      <c r="G6444" s="803">
        <v>1.6</v>
      </c>
      <c r="H6444" s="803"/>
      <c r="I6444" s="803"/>
      <c r="J6444" s="803">
        <f t="shared" si="122"/>
        <v>20.8</v>
      </c>
      <c r="K6444" s="806"/>
      <c r="L6444" s="807"/>
    </row>
    <row r="6445" spans="3:12" x14ac:dyDescent="0.25">
      <c r="C6445" s="805"/>
      <c r="D6445" s="800"/>
      <c r="E6445" s="801" t="s">
        <v>3188</v>
      </c>
      <c r="F6445" s="802">
        <f>F6444</f>
        <v>13</v>
      </c>
      <c r="G6445" s="803">
        <f>G6444</f>
        <v>1.6</v>
      </c>
      <c r="H6445" s="803"/>
      <c r="I6445" s="803"/>
      <c r="J6445" s="803">
        <f t="shared" si="122"/>
        <v>20.8</v>
      </c>
      <c r="K6445" s="806"/>
      <c r="L6445" s="807"/>
    </row>
    <row r="6446" spans="3:12" x14ac:dyDescent="0.25">
      <c r="C6446" s="805"/>
      <c r="D6446" s="794"/>
      <c r="E6446" s="801" t="s">
        <v>3165</v>
      </c>
      <c r="F6446" s="802">
        <f>F6444*2</f>
        <v>26</v>
      </c>
      <c r="G6446" s="803">
        <v>1.4</v>
      </c>
      <c r="H6446" s="803"/>
      <c r="I6446" s="803"/>
      <c r="J6446" s="803">
        <f t="shared" si="122"/>
        <v>36.4</v>
      </c>
      <c r="K6446" s="806"/>
      <c r="L6446" s="807"/>
    </row>
    <row r="6447" spans="3:12" x14ac:dyDescent="0.25">
      <c r="C6447" s="805"/>
      <c r="D6447" s="800" t="s">
        <v>673</v>
      </c>
      <c r="E6447" s="801" t="s">
        <v>3164</v>
      </c>
      <c r="F6447" s="802">
        <v>2</v>
      </c>
      <c r="G6447" s="803">
        <v>1.8</v>
      </c>
      <c r="H6447" s="803"/>
      <c r="I6447" s="803"/>
      <c r="J6447" s="803">
        <f t="shared" si="122"/>
        <v>3.6</v>
      </c>
      <c r="K6447" s="806"/>
      <c r="L6447" s="807"/>
    </row>
    <row r="6448" spans="3:12" x14ac:dyDescent="0.25">
      <c r="C6448" s="805"/>
      <c r="D6448" s="800"/>
      <c r="E6448" s="801" t="s">
        <v>3188</v>
      </c>
      <c r="F6448" s="802">
        <f>F6447</f>
        <v>2</v>
      </c>
      <c r="G6448" s="803">
        <f>G6447</f>
        <v>1.8</v>
      </c>
      <c r="H6448" s="803"/>
      <c r="I6448" s="803"/>
      <c r="J6448" s="803">
        <f t="shared" si="122"/>
        <v>3.6</v>
      </c>
      <c r="K6448" s="806"/>
      <c r="L6448" s="807"/>
    </row>
    <row r="6449" spans="3:12" x14ac:dyDescent="0.25">
      <c r="C6449" s="805"/>
      <c r="D6449" s="794"/>
      <c r="E6449" s="801" t="s">
        <v>3165</v>
      </c>
      <c r="F6449" s="802">
        <f>F6447*2</f>
        <v>4</v>
      </c>
      <c r="G6449" s="803">
        <v>1.4</v>
      </c>
      <c r="H6449" s="803"/>
      <c r="I6449" s="803"/>
      <c r="J6449" s="803">
        <f t="shared" si="122"/>
        <v>5.6</v>
      </c>
      <c r="K6449" s="806"/>
      <c r="L6449" s="807"/>
    </row>
    <row r="6450" spans="3:12" x14ac:dyDescent="0.25">
      <c r="C6450" s="805"/>
      <c r="D6450" s="800" t="s">
        <v>3213</v>
      </c>
      <c r="E6450" s="801" t="s">
        <v>3164</v>
      </c>
      <c r="F6450" s="802">
        <v>14</v>
      </c>
      <c r="G6450" s="803">
        <v>1.8</v>
      </c>
      <c r="H6450" s="803"/>
      <c r="I6450" s="803"/>
      <c r="J6450" s="803">
        <f t="shared" si="122"/>
        <v>25.2</v>
      </c>
      <c r="K6450" s="806"/>
      <c r="L6450" s="807"/>
    </row>
    <row r="6451" spans="3:12" x14ac:dyDescent="0.25">
      <c r="C6451" s="805"/>
      <c r="D6451" s="800"/>
      <c r="E6451" s="801" t="s">
        <v>3188</v>
      </c>
      <c r="F6451" s="802">
        <f>F6450</f>
        <v>14</v>
      </c>
      <c r="G6451" s="803">
        <f>G6450</f>
        <v>1.8</v>
      </c>
      <c r="H6451" s="803"/>
      <c r="I6451" s="803"/>
      <c r="J6451" s="803">
        <f t="shared" si="122"/>
        <v>25.2</v>
      </c>
      <c r="K6451" s="806"/>
      <c r="L6451" s="807"/>
    </row>
    <row r="6452" spans="3:12" x14ac:dyDescent="0.25">
      <c r="C6452" s="805"/>
      <c r="D6452" s="794"/>
      <c r="E6452" s="801" t="s">
        <v>3165</v>
      </c>
      <c r="F6452" s="802">
        <f>F6450*2</f>
        <v>28</v>
      </c>
      <c r="G6452" s="803">
        <v>1.4</v>
      </c>
      <c r="H6452" s="803"/>
      <c r="I6452" s="803"/>
      <c r="J6452" s="803">
        <f t="shared" si="122"/>
        <v>39.199999999999996</v>
      </c>
      <c r="K6452" s="806"/>
      <c r="L6452" s="807"/>
    </row>
    <row r="6453" spans="3:12" x14ac:dyDescent="0.25">
      <c r="C6453" s="805"/>
      <c r="D6453" s="800" t="s">
        <v>2378</v>
      </c>
      <c r="E6453" s="801" t="s">
        <v>3164</v>
      </c>
      <c r="F6453" s="802">
        <v>1</v>
      </c>
      <c r="G6453" s="803">
        <v>2.1</v>
      </c>
      <c r="H6453" s="803"/>
      <c r="I6453" s="803"/>
      <c r="J6453" s="803">
        <f t="shared" si="122"/>
        <v>2.1</v>
      </c>
      <c r="K6453" s="806"/>
      <c r="L6453" s="807"/>
    </row>
    <row r="6454" spans="3:12" x14ac:dyDescent="0.25">
      <c r="C6454" s="805"/>
      <c r="D6454" s="800"/>
      <c r="E6454" s="801" t="s">
        <v>3188</v>
      </c>
      <c r="F6454" s="802">
        <f>F6453</f>
        <v>1</v>
      </c>
      <c r="G6454" s="803">
        <f>G6453</f>
        <v>2.1</v>
      </c>
      <c r="H6454" s="803"/>
      <c r="I6454" s="803"/>
      <c r="J6454" s="803">
        <f t="shared" si="122"/>
        <v>2.1</v>
      </c>
      <c r="K6454" s="806"/>
      <c r="L6454" s="807"/>
    </row>
    <row r="6455" spans="3:12" x14ac:dyDescent="0.25">
      <c r="C6455" s="805"/>
      <c r="D6455" s="794"/>
      <c r="E6455" s="801" t="s">
        <v>3165</v>
      </c>
      <c r="F6455" s="802">
        <f>F6453*2</f>
        <v>2</v>
      </c>
      <c r="G6455" s="803">
        <v>1.4</v>
      </c>
      <c r="H6455" s="803"/>
      <c r="I6455" s="803"/>
      <c r="J6455" s="803">
        <f t="shared" si="122"/>
        <v>2.8</v>
      </c>
      <c r="K6455" s="806"/>
      <c r="L6455" s="807"/>
    </row>
    <row r="6456" spans="3:12" x14ac:dyDescent="0.25">
      <c r="C6456" s="805"/>
      <c r="D6456" s="800" t="s">
        <v>2320</v>
      </c>
      <c r="E6456" s="801" t="s">
        <v>3164</v>
      </c>
      <c r="F6456" s="802">
        <v>4</v>
      </c>
      <c r="G6456" s="803">
        <v>2.4</v>
      </c>
      <c r="H6456" s="803"/>
      <c r="I6456" s="803"/>
      <c r="J6456" s="803">
        <f t="shared" si="122"/>
        <v>9.6</v>
      </c>
      <c r="K6456" s="806"/>
      <c r="L6456" s="807"/>
    </row>
    <row r="6457" spans="3:12" x14ac:dyDescent="0.25">
      <c r="C6457" s="805"/>
      <c r="D6457" s="800"/>
      <c r="E6457" s="801" t="s">
        <v>3188</v>
      </c>
      <c r="F6457" s="802">
        <f>F6456</f>
        <v>4</v>
      </c>
      <c r="G6457" s="803">
        <f>G6456</f>
        <v>2.4</v>
      </c>
      <c r="H6457" s="803"/>
      <c r="I6457" s="803"/>
      <c r="J6457" s="803">
        <f t="shared" si="122"/>
        <v>9.6</v>
      </c>
      <c r="K6457" s="806"/>
      <c r="L6457" s="807"/>
    </row>
    <row r="6458" spans="3:12" x14ac:dyDescent="0.25">
      <c r="C6458" s="805"/>
      <c r="D6458" s="794"/>
      <c r="E6458" s="801" t="s">
        <v>3165</v>
      </c>
      <c r="F6458" s="802">
        <f>F6456*2</f>
        <v>8</v>
      </c>
      <c r="G6458" s="803">
        <v>1.4</v>
      </c>
      <c r="H6458" s="803"/>
      <c r="I6458" s="803"/>
      <c r="J6458" s="803">
        <f t="shared" si="122"/>
        <v>11.2</v>
      </c>
      <c r="K6458" s="806"/>
      <c r="L6458" s="807"/>
    </row>
    <row r="6459" spans="3:12" x14ac:dyDescent="0.25">
      <c r="C6459" s="805"/>
      <c r="D6459" s="800" t="s">
        <v>2470</v>
      </c>
      <c r="E6459" s="801" t="s">
        <v>3164</v>
      </c>
      <c r="F6459" s="802">
        <v>15</v>
      </c>
      <c r="G6459" s="803">
        <v>2.4</v>
      </c>
      <c r="H6459" s="803"/>
      <c r="I6459" s="803"/>
      <c r="J6459" s="803">
        <f t="shared" si="122"/>
        <v>36</v>
      </c>
      <c r="K6459" s="806"/>
      <c r="L6459" s="807"/>
    </row>
    <row r="6460" spans="3:12" x14ac:dyDescent="0.25">
      <c r="C6460" s="805"/>
      <c r="D6460" s="800"/>
      <c r="E6460" s="801" t="s">
        <v>3188</v>
      </c>
      <c r="F6460" s="802">
        <f>F6459</f>
        <v>15</v>
      </c>
      <c r="G6460" s="803">
        <f>G6459</f>
        <v>2.4</v>
      </c>
      <c r="H6460" s="803"/>
      <c r="I6460" s="803"/>
      <c r="J6460" s="803">
        <f t="shared" si="122"/>
        <v>36</v>
      </c>
      <c r="K6460" s="806"/>
      <c r="L6460" s="807"/>
    </row>
    <row r="6461" spans="3:12" x14ac:dyDescent="0.25">
      <c r="C6461" s="805"/>
      <c r="D6461" s="794"/>
      <c r="E6461" s="801" t="s">
        <v>3165</v>
      </c>
      <c r="F6461" s="802">
        <f>F6459*2</f>
        <v>30</v>
      </c>
      <c r="G6461" s="803">
        <v>1.4</v>
      </c>
      <c r="H6461" s="803"/>
      <c r="I6461" s="803"/>
      <c r="J6461" s="803">
        <f t="shared" ref="J6461:J6507" si="123">PRODUCT(F6461:I6461)</f>
        <v>42</v>
      </c>
      <c r="K6461" s="806"/>
      <c r="L6461" s="807"/>
    </row>
    <row r="6462" spans="3:12" x14ac:dyDescent="0.25">
      <c r="C6462" s="805"/>
      <c r="D6462" s="800" t="s">
        <v>3206</v>
      </c>
      <c r="E6462" s="801" t="s">
        <v>3164</v>
      </c>
      <c r="F6462" s="802">
        <v>2</v>
      </c>
      <c r="G6462" s="803">
        <v>3</v>
      </c>
      <c r="H6462" s="803"/>
      <c r="I6462" s="803"/>
      <c r="J6462" s="803">
        <f t="shared" si="123"/>
        <v>6</v>
      </c>
      <c r="K6462" s="806"/>
      <c r="L6462" s="807"/>
    </row>
    <row r="6463" spans="3:12" x14ac:dyDescent="0.25">
      <c r="C6463" s="805"/>
      <c r="D6463" s="800"/>
      <c r="E6463" s="801" t="s">
        <v>3188</v>
      </c>
      <c r="F6463" s="802">
        <f>F6462</f>
        <v>2</v>
      </c>
      <c r="G6463" s="803">
        <f>G6462</f>
        <v>3</v>
      </c>
      <c r="H6463" s="803"/>
      <c r="I6463" s="803"/>
      <c r="J6463" s="803">
        <f t="shared" si="123"/>
        <v>6</v>
      </c>
      <c r="K6463" s="806"/>
      <c r="L6463" s="807"/>
    </row>
    <row r="6464" spans="3:12" x14ac:dyDescent="0.25">
      <c r="C6464" s="805"/>
      <c r="D6464" s="794"/>
      <c r="E6464" s="801" t="s">
        <v>3165</v>
      </c>
      <c r="F6464" s="802">
        <f>F6462*2</f>
        <v>4</v>
      </c>
      <c r="G6464" s="803">
        <v>1.4</v>
      </c>
      <c r="H6464" s="803"/>
      <c r="I6464" s="803"/>
      <c r="J6464" s="803">
        <f t="shared" si="123"/>
        <v>5.6</v>
      </c>
      <c r="K6464" s="806"/>
      <c r="L6464" s="807"/>
    </row>
    <row r="6465" spans="3:12" x14ac:dyDescent="0.25">
      <c r="C6465" s="805"/>
      <c r="D6465" s="800" t="s">
        <v>2448</v>
      </c>
      <c r="E6465" s="801" t="s">
        <v>3164</v>
      </c>
      <c r="F6465" s="802">
        <v>3</v>
      </c>
      <c r="G6465" s="803">
        <v>3.15</v>
      </c>
      <c r="H6465" s="803"/>
      <c r="I6465" s="803"/>
      <c r="J6465" s="803">
        <f t="shared" si="123"/>
        <v>9.4499999999999993</v>
      </c>
      <c r="K6465" s="806"/>
      <c r="L6465" s="807"/>
    </row>
    <row r="6466" spans="3:12" x14ac:dyDescent="0.25">
      <c r="C6466" s="805"/>
      <c r="D6466" s="800"/>
      <c r="E6466" s="801" t="s">
        <v>3188</v>
      </c>
      <c r="F6466" s="802">
        <f>F6465</f>
        <v>3</v>
      </c>
      <c r="G6466" s="803">
        <f>G6465</f>
        <v>3.15</v>
      </c>
      <c r="H6466" s="803"/>
      <c r="I6466" s="803"/>
      <c r="J6466" s="803">
        <f t="shared" si="123"/>
        <v>9.4499999999999993</v>
      </c>
      <c r="K6466" s="806"/>
      <c r="L6466" s="807"/>
    </row>
    <row r="6467" spans="3:12" x14ac:dyDescent="0.25">
      <c r="C6467" s="805"/>
      <c r="D6467" s="794"/>
      <c r="E6467" s="801" t="s">
        <v>3165</v>
      </c>
      <c r="F6467" s="802">
        <f>F6465*2</f>
        <v>6</v>
      </c>
      <c r="G6467" s="803">
        <v>1.4</v>
      </c>
      <c r="H6467" s="803"/>
      <c r="I6467" s="803"/>
      <c r="J6467" s="803">
        <f t="shared" si="123"/>
        <v>8.3999999999999986</v>
      </c>
      <c r="K6467" s="806"/>
      <c r="L6467" s="807"/>
    </row>
    <row r="6468" spans="3:12" x14ac:dyDescent="0.25">
      <c r="C6468" s="805"/>
      <c r="D6468" s="800" t="s">
        <v>2467</v>
      </c>
      <c r="E6468" s="801" t="s">
        <v>3164</v>
      </c>
      <c r="F6468" s="802">
        <v>6</v>
      </c>
      <c r="G6468" s="803">
        <v>3.15</v>
      </c>
      <c r="H6468" s="803"/>
      <c r="I6468" s="803"/>
      <c r="J6468" s="803">
        <f t="shared" si="123"/>
        <v>18.899999999999999</v>
      </c>
      <c r="K6468" s="806"/>
      <c r="L6468" s="807"/>
    </row>
    <row r="6469" spans="3:12" x14ac:dyDescent="0.25">
      <c r="C6469" s="805"/>
      <c r="D6469" s="800"/>
      <c r="E6469" s="801" t="s">
        <v>3188</v>
      </c>
      <c r="F6469" s="802">
        <f>F6468</f>
        <v>6</v>
      </c>
      <c r="G6469" s="803">
        <f>G6468</f>
        <v>3.15</v>
      </c>
      <c r="H6469" s="803"/>
      <c r="I6469" s="803"/>
      <c r="J6469" s="803">
        <f t="shared" si="123"/>
        <v>18.899999999999999</v>
      </c>
      <c r="K6469" s="806"/>
      <c r="L6469" s="807"/>
    </row>
    <row r="6470" spans="3:12" x14ac:dyDescent="0.25">
      <c r="C6470" s="805"/>
      <c r="D6470" s="794"/>
      <c r="E6470" s="801" t="s">
        <v>3165</v>
      </c>
      <c r="F6470" s="802">
        <f>F6468*2</f>
        <v>12</v>
      </c>
      <c r="G6470" s="803">
        <v>1.4</v>
      </c>
      <c r="H6470" s="803"/>
      <c r="I6470" s="803"/>
      <c r="J6470" s="803">
        <f t="shared" si="123"/>
        <v>16.799999999999997</v>
      </c>
      <c r="K6470" s="806"/>
      <c r="L6470" s="807"/>
    </row>
    <row r="6471" spans="3:12" x14ac:dyDescent="0.25">
      <c r="C6471" s="805"/>
      <c r="D6471" s="800" t="s">
        <v>3189</v>
      </c>
      <c r="E6471" s="801" t="s">
        <v>3164</v>
      </c>
      <c r="F6471" s="802">
        <v>1</v>
      </c>
      <c r="G6471" s="803">
        <v>0.9</v>
      </c>
      <c r="H6471" s="803"/>
      <c r="I6471" s="803"/>
      <c r="J6471" s="803">
        <f t="shared" si="123"/>
        <v>0.9</v>
      </c>
      <c r="K6471" s="806"/>
      <c r="L6471" s="807"/>
    </row>
    <row r="6472" spans="3:12" x14ac:dyDescent="0.25">
      <c r="C6472" s="805"/>
      <c r="D6472" s="800"/>
      <c r="E6472" s="801" t="s">
        <v>3188</v>
      </c>
      <c r="F6472" s="802">
        <f>F6471</f>
        <v>1</v>
      </c>
      <c r="G6472" s="803">
        <f>G6471</f>
        <v>0.9</v>
      </c>
      <c r="H6472" s="803"/>
      <c r="I6472" s="803"/>
      <c r="J6472" s="803">
        <f t="shared" si="123"/>
        <v>0.9</v>
      </c>
      <c r="K6472" s="806"/>
      <c r="L6472" s="807"/>
    </row>
    <row r="6473" spans="3:12" x14ac:dyDescent="0.25">
      <c r="C6473" s="805"/>
      <c r="D6473" s="794"/>
      <c r="E6473" s="801" t="s">
        <v>3165</v>
      </c>
      <c r="F6473" s="802">
        <f>F6471*2</f>
        <v>2</v>
      </c>
      <c r="G6473" s="803">
        <v>1.4</v>
      </c>
      <c r="H6473" s="803"/>
      <c r="I6473" s="803"/>
      <c r="J6473" s="803">
        <f t="shared" si="123"/>
        <v>2.8</v>
      </c>
      <c r="K6473" s="806"/>
      <c r="L6473" s="807"/>
    </row>
    <row r="6474" spans="3:12" x14ac:dyDescent="0.25">
      <c r="C6474" s="805"/>
      <c r="D6474" s="800" t="s">
        <v>679</v>
      </c>
      <c r="E6474" s="801" t="s">
        <v>3164</v>
      </c>
      <c r="F6474" s="802">
        <v>24</v>
      </c>
      <c r="G6474" s="803">
        <v>0.6</v>
      </c>
      <c r="H6474" s="803"/>
      <c r="I6474" s="803"/>
      <c r="J6474" s="803">
        <f t="shared" si="123"/>
        <v>14.399999999999999</v>
      </c>
      <c r="K6474" s="806"/>
      <c r="L6474" s="807"/>
    </row>
    <row r="6475" spans="3:12" x14ac:dyDescent="0.25">
      <c r="C6475" s="805"/>
      <c r="D6475" s="800"/>
      <c r="E6475" s="801" t="s">
        <v>3188</v>
      </c>
      <c r="F6475" s="802">
        <f>F6474</f>
        <v>24</v>
      </c>
      <c r="G6475" s="803">
        <f>G6474</f>
        <v>0.6</v>
      </c>
      <c r="H6475" s="803"/>
      <c r="I6475" s="803"/>
      <c r="J6475" s="803">
        <f t="shared" si="123"/>
        <v>14.399999999999999</v>
      </c>
      <c r="K6475" s="806"/>
      <c r="L6475" s="807"/>
    </row>
    <row r="6476" spans="3:12" x14ac:dyDescent="0.25">
      <c r="C6476" s="805"/>
      <c r="D6476" s="794"/>
      <c r="E6476" s="801" t="s">
        <v>3165</v>
      </c>
      <c r="F6476" s="802">
        <f>F6474*2</f>
        <v>48</v>
      </c>
      <c r="G6476" s="803">
        <v>0.5</v>
      </c>
      <c r="H6476" s="803"/>
      <c r="I6476" s="803"/>
      <c r="J6476" s="803">
        <f t="shared" si="123"/>
        <v>24</v>
      </c>
      <c r="K6476" s="806"/>
      <c r="L6476" s="807"/>
    </row>
    <row r="6477" spans="3:12" x14ac:dyDescent="0.25">
      <c r="C6477" s="805"/>
      <c r="D6477" s="800" t="s">
        <v>3214</v>
      </c>
      <c r="E6477" s="801" t="s">
        <v>3164</v>
      </c>
      <c r="F6477" s="802">
        <v>2</v>
      </c>
      <c r="G6477" s="803">
        <v>0.6</v>
      </c>
      <c r="H6477" s="803"/>
      <c r="I6477" s="803"/>
      <c r="J6477" s="803">
        <f t="shared" si="123"/>
        <v>1.2</v>
      </c>
      <c r="K6477" s="806"/>
      <c r="L6477" s="807"/>
    </row>
    <row r="6478" spans="3:12" x14ac:dyDescent="0.25">
      <c r="C6478" s="805"/>
      <c r="D6478" s="800"/>
      <c r="E6478" s="801" t="s">
        <v>3188</v>
      </c>
      <c r="F6478" s="802">
        <f>F6477</f>
        <v>2</v>
      </c>
      <c r="G6478" s="803">
        <f>G6477</f>
        <v>0.6</v>
      </c>
      <c r="H6478" s="803"/>
      <c r="I6478" s="803"/>
      <c r="J6478" s="803">
        <f t="shared" si="123"/>
        <v>1.2</v>
      </c>
      <c r="K6478" s="806"/>
      <c r="L6478" s="807"/>
    </row>
    <row r="6479" spans="3:12" x14ac:dyDescent="0.25">
      <c r="C6479" s="805"/>
      <c r="D6479" s="794"/>
      <c r="E6479" s="801" t="s">
        <v>3165</v>
      </c>
      <c r="F6479" s="802">
        <f>F6477*2</f>
        <v>4</v>
      </c>
      <c r="G6479" s="803">
        <v>0.5</v>
      </c>
      <c r="H6479" s="803"/>
      <c r="I6479" s="803"/>
      <c r="J6479" s="803">
        <f t="shared" si="123"/>
        <v>2</v>
      </c>
      <c r="K6479" s="806"/>
      <c r="L6479" s="807"/>
    </row>
    <row r="6480" spans="3:12" x14ac:dyDescent="0.25">
      <c r="C6480" s="805"/>
      <c r="D6480" s="800" t="s">
        <v>680</v>
      </c>
      <c r="E6480" s="801" t="s">
        <v>3164</v>
      </c>
      <c r="F6480" s="802">
        <v>3</v>
      </c>
      <c r="G6480" s="803">
        <v>0.9</v>
      </c>
      <c r="H6480" s="803"/>
      <c r="I6480" s="803"/>
      <c r="J6480" s="803">
        <f t="shared" si="123"/>
        <v>2.7</v>
      </c>
      <c r="K6480" s="806"/>
      <c r="L6480" s="807"/>
    </row>
    <row r="6481" spans="3:12" x14ac:dyDescent="0.25">
      <c r="C6481" s="805"/>
      <c r="D6481" s="800"/>
      <c r="E6481" s="801" t="s">
        <v>3188</v>
      </c>
      <c r="F6481" s="802">
        <f>F6480</f>
        <v>3</v>
      </c>
      <c r="G6481" s="803">
        <f>G6480</f>
        <v>0.9</v>
      </c>
      <c r="H6481" s="803"/>
      <c r="I6481" s="803"/>
      <c r="J6481" s="803">
        <f t="shared" si="123"/>
        <v>2.7</v>
      </c>
      <c r="K6481" s="806"/>
      <c r="L6481" s="807"/>
    </row>
    <row r="6482" spans="3:12" x14ac:dyDescent="0.25">
      <c r="C6482" s="805"/>
      <c r="D6482" s="794"/>
      <c r="E6482" s="801" t="s">
        <v>3165</v>
      </c>
      <c r="F6482" s="802">
        <f>F6480*2</f>
        <v>6</v>
      </c>
      <c r="G6482" s="803">
        <v>0.5</v>
      </c>
      <c r="H6482" s="803"/>
      <c r="I6482" s="803"/>
      <c r="J6482" s="803">
        <f t="shared" si="123"/>
        <v>3</v>
      </c>
      <c r="K6482" s="806"/>
      <c r="L6482" s="807"/>
    </row>
    <row r="6483" spans="3:12" x14ac:dyDescent="0.25">
      <c r="C6483" s="805"/>
      <c r="D6483" s="800" t="s">
        <v>3191</v>
      </c>
      <c r="E6483" s="801" t="s">
        <v>3164</v>
      </c>
      <c r="F6483" s="802">
        <v>16</v>
      </c>
      <c r="G6483" s="803">
        <v>0.9</v>
      </c>
      <c r="H6483" s="803"/>
      <c r="I6483" s="803"/>
      <c r="J6483" s="803">
        <f t="shared" si="123"/>
        <v>14.4</v>
      </c>
      <c r="K6483" s="806"/>
      <c r="L6483" s="807"/>
    </row>
    <row r="6484" spans="3:12" x14ac:dyDescent="0.25">
      <c r="C6484" s="805"/>
      <c r="D6484" s="800"/>
      <c r="E6484" s="801" t="s">
        <v>3188</v>
      </c>
      <c r="F6484" s="802">
        <f>F6483</f>
        <v>16</v>
      </c>
      <c r="G6484" s="803">
        <f>G6483</f>
        <v>0.9</v>
      </c>
      <c r="H6484" s="803"/>
      <c r="I6484" s="803"/>
      <c r="J6484" s="803">
        <f t="shared" si="123"/>
        <v>14.4</v>
      </c>
      <c r="K6484" s="806"/>
      <c r="L6484" s="807"/>
    </row>
    <row r="6485" spans="3:12" x14ac:dyDescent="0.25">
      <c r="C6485" s="805"/>
      <c r="D6485" s="794"/>
      <c r="E6485" s="801" t="s">
        <v>3165</v>
      </c>
      <c r="F6485" s="802">
        <f>F6483*2</f>
        <v>32</v>
      </c>
      <c r="G6485" s="803">
        <v>0.5</v>
      </c>
      <c r="H6485" s="803"/>
      <c r="I6485" s="803"/>
      <c r="J6485" s="803">
        <f t="shared" si="123"/>
        <v>16</v>
      </c>
      <c r="K6485" s="806"/>
      <c r="L6485" s="807"/>
    </row>
    <row r="6486" spans="3:12" x14ac:dyDescent="0.25">
      <c r="C6486" s="805"/>
      <c r="D6486" s="800" t="s">
        <v>681</v>
      </c>
      <c r="E6486" s="801" t="s">
        <v>3164</v>
      </c>
      <c r="F6486" s="802">
        <v>2</v>
      </c>
      <c r="G6486" s="803">
        <v>1.2</v>
      </c>
      <c r="H6486" s="803"/>
      <c r="I6486" s="803"/>
      <c r="J6486" s="803">
        <f t="shared" si="123"/>
        <v>2.4</v>
      </c>
      <c r="K6486" s="806"/>
      <c r="L6486" s="807"/>
    </row>
    <row r="6487" spans="3:12" x14ac:dyDescent="0.25">
      <c r="C6487" s="805"/>
      <c r="D6487" s="800"/>
      <c r="E6487" s="801" t="s">
        <v>3188</v>
      </c>
      <c r="F6487" s="802">
        <f>F6486</f>
        <v>2</v>
      </c>
      <c r="G6487" s="803">
        <f>G6486</f>
        <v>1.2</v>
      </c>
      <c r="H6487" s="803"/>
      <c r="I6487" s="803"/>
      <c r="J6487" s="803">
        <f t="shared" si="123"/>
        <v>2.4</v>
      </c>
      <c r="K6487" s="806"/>
      <c r="L6487" s="807"/>
    </row>
    <row r="6488" spans="3:12" x14ac:dyDescent="0.25">
      <c r="C6488" s="805"/>
      <c r="D6488" s="794"/>
      <c r="E6488" s="801" t="s">
        <v>3165</v>
      </c>
      <c r="F6488" s="802">
        <f>F6486*2</f>
        <v>4</v>
      </c>
      <c r="G6488" s="803">
        <v>0.5</v>
      </c>
      <c r="H6488" s="803"/>
      <c r="I6488" s="803"/>
      <c r="J6488" s="803">
        <f t="shared" si="123"/>
        <v>2</v>
      </c>
      <c r="K6488" s="806"/>
      <c r="L6488" s="807"/>
    </row>
    <row r="6489" spans="3:12" x14ac:dyDescent="0.25">
      <c r="C6489" s="805"/>
      <c r="D6489" s="800" t="s">
        <v>3192</v>
      </c>
      <c r="E6489" s="801" t="s">
        <v>3164</v>
      </c>
      <c r="F6489" s="802">
        <v>7</v>
      </c>
      <c r="G6489" s="803">
        <v>1.2</v>
      </c>
      <c r="H6489" s="803"/>
      <c r="I6489" s="803"/>
      <c r="J6489" s="803">
        <f t="shared" si="123"/>
        <v>8.4</v>
      </c>
      <c r="K6489" s="806"/>
      <c r="L6489" s="807"/>
    </row>
    <row r="6490" spans="3:12" x14ac:dyDescent="0.25">
      <c r="C6490" s="805"/>
      <c r="D6490" s="800"/>
      <c r="E6490" s="801" t="s">
        <v>3188</v>
      </c>
      <c r="F6490" s="802">
        <f>F6489</f>
        <v>7</v>
      </c>
      <c r="G6490" s="803">
        <f>G6489</f>
        <v>1.2</v>
      </c>
      <c r="H6490" s="803"/>
      <c r="I6490" s="803"/>
      <c r="J6490" s="803">
        <f t="shared" si="123"/>
        <v>8.4</v>
      </c>
      <c r="K6490" s="806"/>
      <c r="L6490" s="807"/>
    </row>
    <row r="6491" spans="3:12" x14ac:dyDescent="0.25">
      <c r="C6491" s="805"/>
      <c r="D6491" s="794"/>
      <c r="E6491" s="801" t="s">
        <v>3165</v>
      </c>
      <c r="F6491" s="802">
        <f>F6489*2</f>
        <v>14</v>
      </c>
      <c r="G6491" s="803">
        <v>0.5</v>
      </c>
      <c r="H6491" s="803"/>
      <c r="I6491" s="803"/>
      <c r="J6491" s="803">
        <f t="shared" si="123"/>
        <v>7</v>
      </c>
      <c r="K6491" s="806"/>
      <c r="L6491" s="807"/>
    </row>
    <row r="6492" spans="3:12" x14ac:dyDescent="0.25">
      <c r="C6492" s="805"/>
      <c r="D6492" s="800" t="s">
        <v>682</v>
      </c>
      <c r="E6492" s="801" t="s">
        <v>3164</v>
      </c>
      <c r="F6492" s="802">
        <v>1</v>
      </c>
      <c r="G6492" s="803">
        <v>1.5</v>
      </c>
      <c r="H6492" s="803"/>
      <c r="I6492" s="803"/>
      <c r="J6492" s="803">
        <f t="shared" si="123"/>
        <v>1.5</v>
      </c>
      <c r="K6492" s="806"/>
      <c r="L6492" s="807"/>
    </row>
    <row r="6493" spans="3:12" x14ac:dyDescent="0.25">
      <c r="C6493" s="805"/>
      <c r="D6493" s="800"/>
      <c r="E6493" s="801" t="s">
        <v>3188</v>
      </c>
      <c r="F6493" s="802">
        <f>F6492</f>
        <v>1</v>
      </c>
      <c r="G6493" s="803">
        <f>G6492</f>
        <v>1.5</v>
      </c>
      <c r="H6493" s="803"/>
      <c r="I6493" s="803"/>
      <c r="J6493" s="803">
        <f t="shared" si="123"/>
        <v>1.5</v>
      </c>
      <c r="K6493" s="806"/>
      <c r="L6493" s="807"/>
    </row>
    <row r="6494" spans="3:12" x14ac:dyDescent="0.25">
      <c r="C6494" s="805"/>
      <c r="D6494" s="794"/>
      <c r="E6494" s="801" t="s">
        <v>3165</v>
      </c>
      <c r="F6494" s="802">
        <f>F6492*2</f>
        <v>2</v>
      </c>
      <c r="G6494" s="803">
        <v>0.5</v>
      </c>
      <c r="H6494" s="803"/>
      <c r="I6494" s="803"/>
      <c r="J6494" s="803">
        <f t="shared" si="123"/>
        <v>1</v>
      </c>
      <c r="K6494" s="806"/>
      <c r="L6494" s="807"/>
    </row>
    <row r="6495" spans="3:12" x14ac:dyDescent="0.25">
      <c r="C6495" s="805"/>
      <c r="D6495" s="800" t="s">
        <v>2366</v>
      </c>
      <c r="E6495" s="801" t="s">
        <v>3164</v>
      </c>
      <c r="F6495" s="802">
        <v>1</v>
      </c>
      <c r="G6495" s="803">
        <v>1.8</v>
      </c>
      <c r="H6495" s="803"/>
      <c r="I6495" s="803"/>
      <c r="J6495" s="803">
        <f t="shared" si="123"/>
        <v>1.8</v>
      </c>
      <c r="K6495" s="806"/>
      <c r="L6495" s="807"/>
    </row>
    <row r="6496" spans="3:12" x14ac:dyDescent="0.25">
      <c r="C6496" s="805"/>
      <c r="D6496" s="800"/>
      <c r="E6496" s="801" t="s">
        <v>3188</v>
      </c>
      <c r="F6496" s="802">
        <f>F6495</f>
        <v>1</v>
      </c>
      <c r="G6496" s="803">
        <f>G6495</f>
        <v>1.8</v>
      </c>
      <c r="H6496" s="803"/>
      <c r="I6496" s="803"/>
      <c r="J6496" s="803">
        <f t="shared" si="123"/>
        <v>1.8</v>
      </c>
      <c r="K6496" s="806"/>
      <c r="L6496" s="807"/>
    </row>
    <row r="6497" spans="3:12" x14ac:dyDescent="0.25">
      <c r="C6497" s="805"/>
      <c r="D6497" s="794"/>
      <c r="E6497" s="801" t="s">
        <v>3165</v>
      </c>
      <c r="F6497" s="802">
        <f>F6495*2</f>
        <v>2</v>
      </c>
      <c r="G6497" s="803">
        <v>0.5</v>
      </c>
      <c r="H6497" s="803"/>
      <c r="I6497" s="803"/>
      <c r="J6497" s="803">
        <f t="shared" si="123"/>
        <v>1</v>
      </c>
      <c r="K6497" s="806"/>
      <c r="L6497" s="807"/>
    </row>
    <row r="6498" spans="3:12" x14ac:dyDescent="0.25">
      <c r="C6498" s="805"/>
      <c r="D6498" s="800" t="s">
        <v>869</v>
      </c>
      <c r="E6498" s="801" t="s">
        <v>3164</v>
      </c>
      <c r="F6498" s="802">
        <v>2</v>
      </c>
      <c r="G6498" s="803">
        <v>1</v>
      </c>
      <c r="H6498" s="803"/>
      <c r="I6498" s="803"/>
      <c r="J6498" s="803">
        <f t="shared" si="123"/>
        <v>2</v>
      </c>
      <c r="K6498" s="806"/>
      <c r="L6498" s="807"/>
    </row>
    <row r="6499" spans="3:12" x14ac:dyDescent="0.25">
      <c r="C6499" s="805"/>
      <c r="D6499" s="794"/>
      <c r="E6499" s="801" t="s">
        <v>3165</v>
      </c>
      <c r="F6499" s="802">
        <f>F6498*2</f>
        <v>4</v>
      </c>
      <c r="G6499" s="803">
        <v>2.6</v>
      </c>
      <c r="H6499" s="803"/>
      <c r="I6499" s="803"/>
      <c r="J6499" s="803">
        <f t="shared" si="123"/>
        <v>10.4</v>
      </c>
      <c r="K6499" s="806"/>
      <c r="L6499" s="807"/>
    </row>
    <row r="6500" spans="3:12" x14ac:dyDescent="0.25">
      <c r="C6500" s="805"/>
      <c r="D6500" s="800" t="s">
        <v>1802</v>
      </c>
      <c r="E6500" s="801" t="s">
        <v>3164</v>
      </c>
      <c r="F6500" s="802">
        <v>2</v>
      </c>
      <c r="G6500" s="803">
        <v>3.5</v>
      </c>
      <c r="H6500" s="803"/>
      <c r="I6500" s="803"/>
      <c r="J6500" s="803">
        <f t="shared" si="123"/>
        <v>7</v>
      </c>
      <c r="K6500" s="806"/>
      <c r="L6500" s="807"/>
    </row>
    <row r="6501" spans="3:12" x14ac:dyDescent="0.25">
      <c r="C6501" s="805"/>
      <c r="D6501" s="794"/>
      <c r="E6501" s="801" t="s">
        <v>3165</v>
      </c>
      <c r="F6501" s="802">
        <f>F6500*2</f>
        <v>4</v>
      </c>
      <c r="G6501" s="803">
        <v>2.6</v>
      </c>
      <c r="H6501" s="803"/>
      <c r="I6501" s="803"/>
      <c r="J6501" s="803">
        <f t="shared" si="123"/>
        <v>10.4</v>
      </c>
      <c r="K6501" s="806"/>
      <c r="L6501" s="807"/>
    </row>
    <row r="6502" spans="3:12" x14ac:dyDescent="0.25">
      <c r="C6502" s="805"/>
      <c r="D6502" s="800" t="s">
        <v>2459</v>
      </c>
      <c r="E6502" s="801" t="s">
        <v>3164</v>
      </c>
      <c r="F6502" s="802">
        <v>1</v>
      </c>
      <c r="G6502" s="803">
        <v>2.85</v>
      </c>
      <c r="H6502" s="803"/>
      <c r="I6502" s="803"/>
      <c r="J6502" s="803">
        <f t="shared" si="123"/>
        <v>2.85</v>
      </c>
      <c r="K6502" s="806"/>
      <c r="L6502" s="807"/>
    </row>
    <row r="6503" spans="3:12" x14ac:dyDescent="0.25">
      <c r="C6503" s="805"/>
      <c r="D6503" s="794"/>
      <c r="E6503" s="801" t="s">
        <v>3165</v>
      </c>
      <c r="F6503" s="802">
        <f>F6502*2</f>
        <v>2</v>
      </c>
      <c r="G6503" s="803">
        <v>2.6</v>
      </c>
      <c r="H6503" s="803"/>
      <c r="I6503" s="803"/>
      <c r="J6503" s="803">
        <f t="shared" si="123"/>
        <v>5.2</v>
      </c>
      <c r="K6503" s="806"/>
      <c r="L6503" s="807"/>
    </row>
    <row r="6504" spans="3:12" x14ac:dyDescent="0.25">
      <c r="C6504" s="805"/>
      <c r="D6504" s="800" t="s">
        <v>1251</v>
      </c>
      <c r="E6504" s="801" t="s">
        <v>3164</v>
      </c>
      <c r="F6504" s="802">
        <v>1</v>
      </c>
      <c r="G6504" s="803">
        <v>6.85</v>
      </c>
      <c r="H6504" s="803"/>
      <c r="I6504" s="803"/>
      <c r="J6504" s="803">
        <f t="shared" si="123"/>
        <v>6.85</v>
      </c>
      <c r="K6504" s="806"/>
      <c r="L6504" s="807"/>
    </row>
    <row r="6505" spans="3:12" x14ac:dyDescent="0.25">
      <c r="C6505" s="805"/>
      <c r="D6505" s="794"/>
      <c r="E6505" s="801" t="s">
        <v>3165</v>
      </c>
      <c r="F6505" s="802">
        <f>F6504*2</f>
        <v>2</v>
      </c>
      <c r="G6505" s="803">
        <v>2.5</v>
      </c>
      <c r="H6505" s="803"/>
      <c r="I6505" s="803"/>
      <c r="J6505" s="803">
        <f t="shared" si="123"/>
        <v>5</v>
      </c>
      <c r="K6505" s="806"/>
      <c r="L6505" s="807"/>
    </row>
    <row r="6506" spans="3:12" x14ac:dyDescent="0.25">
      <c r="C6506" s="805"/>
      <c r="D6506" s="800" t="s">
        <v>2326</v>
      </c>
      <c r="E6506" s="801" t="s">
        <v>3164</v>
      </c>
      <c r="F6506" s="802">
        <v>1</v>
      </c>
      <c r="G6506" s="803">
        <v>5.8</v>
      </c>
      <c r="H6506" s="803"/>
      <c r="I6506" s="803"/>
      <c r="J6506" s="803">
        <f t="shared" si="123"/>
        <v>5.8</v>
      </c>
      <c r="K6506" s="806"/>
      <c r="L6506" s="807"/>
    </row>
    <row r="6507" spans="3:12" x14ac:dyDescent="0.25">
      <c r="C6507" s="805"/>
      <c r="D6507" s="794"/>
      <c r="E6507" s="801" t="s">
        <v>3165</v>
      </c>
      <c r="F6507" s="802">
        <f>F6506*2</f>
        <v>2</v>
      </c>
      <c r="G6507" s="803">
        <v>2.5</v>
      </c>
      <c r="H6507" s="803"/>
      <c r="I6507" s="803"/>
      <c r="J6507" s="803">
        <f t="shared" si="123"/>
        <v>5</v>
      </c>
      <c r="K6507" s="806"/>
      <c r="L6507" s="807"/>
    </row>
    <row r="6508" spans="3:12" x14ac:dyDescent="0.25">
      <c r="C6508" s="805"/>
      <c r="D6508" s="794"/>
      <c r="E6508" s="801"/>
      <c r="F6508" s="802"/>
      <c r="G6508" s="803"/>
      <c r="H6508" s="803"/>
      <c r="I6508" s="803"/>
      <c r="J6508" s="803"/>
      <c r="K6508" s="806"/>
      <c r="L6508" s="807"/>
    </row>
    <row r="6509" spans="3:12" x14ac:dyDescent="0.25">
      <c r="C6509" s="805"/>
      <c r="D6509" s="794" t="s">
        <v>206</v>
      </c>
      <c r="E6509" s="801"/>
      <c r="F6509" s="802"/>
      <c r="G6509" s="803"/>
      <c r="H6509" s="803"/>
      <c r="I6509" s="803"/>
      <c r="J6509" s="803"/>
      <c r="K6509" s="806"/>
      <c r="L6509" s="807"/>
    </row>
    <row r="6510" spans="3:12" x14ac:dyDescent="0.25">
      <c r="C6510" s="805"/>
      <c r="D6510" s="800" t="s">
        <v>3169</v>
      </c>
      <c r="E6510" s="801" t="s">
        <v>3164</v>
      </c>
      <c r="F6510" s="802">
        <v>1</v>
      </c>
      <c r="G6510" s="803">
        <v>0.9</v>
      </c>
      <c r="H6510" s="803"/>
      <c r="I6510" s="803"/>
      <c r="J6510" s="803">
        <f t="shared" ref="J6510:J6517" si="124">PRODUCT(F6510:I6510)</f>
        <v>0.9</v>
      </c>
      <c r="K6510" s="806"/>
      <c r="L6510" s="807"/>
    </row>
    <row r="6511" spans="3:12" x14ac:dyDescent="0.25">
      <c r="C6511" s="805"/>
      <c r="D6511" s="794"/>
      <c r="E6511" s="801" t="s">
        <v>3165</v>
      </c>
      <c r="F6511" s="802">
        <f>F6510*2</f>
        <v>2</v>
      </c>
      <c r="G6511" s="803">
        <v>2.1</v>
      </c>
      <c r="H6511" s="803"/>
      <c r="I6511" s="803"/>
      <c r="J6511" s="803">
        <f t="shared" si="124"/>
        <v>4.2</v>
      </c>
      <c r="K6511" s="806"/>
      <c r="L6511" s="807"/>
    </row>
    <row r="6512" spans="3:12" x14ac:dyDescent="0.25">
      <c r="C6512" s="805"/>
      <c r="D6512" s="800" t="s">
        <v>3170</v>
      </c>
      <c r="E6512" s="801" t="s">
        <v>3164</v>
      </c>
      <c r="F6512" s="802">
        <v>3</v>
      </c>
      <c r="G6512" s="803">
        <v>1</v>
      </c>
      <c r="H6512" s="803"/>
      <c r="I6512" s="803"/>
      <c r="J6512" s="803">
        <f t="shared" si="124"/>
        <v>3</v>
      </c>
      <c r="K6512" s="806"/>
      <c r="L6512" s="807"/>
    </row>
    <row r="6513" spans="3:12" x14ac:dyDescent="0.25">
      <c r="C6513" s="805"/>
      <c r="D6513" s="794"/>
      <c r="E6513" s="801" t="s">
        <v>3165</v>
      </c>
      <c r="F6513" s="802">
        <f>F6512*2</f>
        <v>6</v>
      </c>
      <c r="G6513" s="803">
        <v>2.1</v>
      </c>
      <c r="H6513" s="803"/>
      <c r="I6513" s="803"/>
      <c r="J6513" s="803">
        <f t="shared" si="124"/>
        <v>12.600000000000001</v>
      </c>
      <c r="K6513" s="806"/>
      <c r="L6513" s="807"/>
    </row>
    <row r="6514" spans="3:12" x14ac:dyDescent="0.25">
      <c r="C6514" s="805"/>
      <c r="D6514" s="800" t="s">
        <v>3171</v>
      </c>
      <c r="E6514" s="801" t="s">
        <v>3164</v>
      </c>
      <c r="F6514" s="802">
        <v>4</v>
      </c>
      <c r="G6514" s="803">
        <v>1.2</v>
      </c>
      <c r="H6514" s="803"/>
      <c r="I6514" s="803"/>
      <c r="J6514" s="803">
        <f t="shared" si="124"/>
        <v>4.8</v>
      </c>
      <c r="K6514" s="806"/>
      <c r="L6514" s="807"/>
    </row>
    <row r="6515" spans="3:12" x14ac:dyDescent="0.25">
      <c r="C6515" s="805"/>
      <c r="D6515" s="794"/>
      <c r="E6515" s="801" t="s">
        <v>3165</v>
      </c>
      <c r="F6515" s="802">
        <f>F6514*2</f>
        <v>8</v>
      </c>
      <c r="G6515" s="803">
        <v>2.1</v>
      </c>
      <c r="H6515" s="803"/>
      <c r="I6515" s="803"/>
      <c r="J6515" s="803">
        <f t="shared" si="124"/>
        <v>16.8</v>
      </c>
      <c r="K6515" s="806"/>
      <c r="L6515" s="807"/>
    </row>
    <row r="6516" spans="3:12" x14ac:dyDescent="0.25">
      <c r="C6516" s="805"/>
      <c r="D6516" s="800" t="s">
        <v>3215</v>
      </c>
      <c r="E6516" s="801" t="s">
        <v>3164</v>
      </c>
      <c r="F6516" s="802">
        <v>3</v>
      </c>
      <c r="G6516" s="803">
        <v>0.9</v>
      </c>
      <c r="H6516" s="803"/>
      <c r="I6516" s="803"/>
      <c r="J6516" s="803">
        <f t="shared" si="124"/>
        <v>2.7</v>
      </c>
      <c r="K6516" s="806"/>
      <c r="L6516" s="807"/>
    </row>
    <row r="6517" spans="3:12" x14ac:dyDescent="0.25">
      <c r="C6517" s="793"/>
      <c r="D6517" s="846"/>
      <c r="E6517" s="847" t="s">
        <v>3165</v>
      </c>
      <c r="F6517" s="796">
        <f>F6516*2</f>
        <v>6</v>
      </c>
      <c r="G6517" s="797">
        <v>2</v>
      </c>
      <c r="H6517" s="797"/>
      <c r="I6517" s="797"/>
      <c r="J6517" s="797">
        <f t="shared" si="124"/>
        <v>12</v>
      </c>
      <c r="K6517" s="798"/>
      <c r="L6517" s="799"/>
    </row>
    <row r="6518" spans="3:12" x14ac:dyDescent="0.25">
      <c r="C6518" s="852"/>
      <c r="D6518" s="849"/>
      <c r="E6518" s="850"/>
      <c r="F6518" s="850"/>
      <c r="G6518" s="850"/>
      <c r="H6518" s="850"/>
      <c r="I6518" s="850"/>
      <c r="J6518" s="850"/>
      <c r="K6518" s="850"/>
      <c r="L6518" s="851"/>
    </row>
    <row r="6519" spans="3:12" x14ac:dyDescent="0.25">
      <c r="C6519" s="852" t="str">
        <f>RESUMEN!C37</f>
        <v>03.02.05</v>
      </c>
      <c r="D6519" s="849" t="str">
        <f>RESUMEN!D37</f>
        <v>BRUÑAS</v>
      </c>
      <c r="E6519" s="850"/>
      <c r="F6519" s="850"/>
      <c r="G6519" s="850"/>
      <c r="H6519" s="850"/>
      <c r="I6519" s="850"/>
      <c r="J6519" s="850"/>
      <c r="K6519" s="850"/>
      <c r="L6519" s="851"/>
    </row>
    <row r="6520" spans="3:12" x14ac:dyDescent="0.25">
      <c r="C6520" s="852" t="str">
        <f>RESUMEN!C38</f>
        <v>03.02.05.01</v>
      </c>
      <c r="D6520" s="849" t="str">
        <f>RESUMEN!D38</f>
        <v>BRUÑA 0.01 x 0.01 m</v>
      </c>
      <c r="E6520" s="850"/>
      <c r="F6520" s="850"/>
      <c r="G6520" s="850"/>
      <c r="H6520" s="850"/>
      <c r="I6520" s="850"/>
      <c r="J6520" s="850"/>
      <c r="K6520" s="850"/>
      <c r="L6520" s="851"/>
    </row>
    <row r="6521" spans="3:12" x14ac:dyDescent="0.25">
      <c r="C6521" s="684" t="s">
        <v>1</v>
      </c>
      <c r="D6521" s="691" t="s">
        <v>2</v>
      </c>
      <c r="E6521" s="747" t="s">
        <v>239</v>
      </c>
      <c r="F6521" s="706" t="s">
        <v>45</v>
      </c>
      <c r="G6521" s="713" t="s">
        <v>52</v>
      </c>
      <c r="H6521" s="713" t="s">
        <v>47</v>
      </c>
      <c r="I6521" s="713" t="s">
        <v>48</v>
      </c>
      <c r="J6521" s="713" t="s">
        <v>49</v>
      </c>
      <c r="K6521" s="93" t="s">
        <v>50</v>
      </c>
      <c r="L6521" s="721" t="s">
        <v>3</v>
      </c>
    </row>
    <row r="6522" spans="3:12" x14ac:dyDescent="0.25">
      <c r="C6522" s="729"/>
      <c r="D6522" s="817"/>
      <c r="E6522" s="704"/>
      <c r="F6522" s="709"/>
      <c r="G6522" s="1499"/>
      <c r="H6522" s="717"/>
      <c r="I6522" s="1499"/>
      <c r="J6522" s="717"/>
      <c r="K6522" s="145">
        <f>SUM(J6524:J6695)</f>
        <v>3695.4399999999964</v>
      </c>
      <c r="L6522" s="722" t="s">
        <v>37</v>
      </c>
    </row>
    <row r="6523" spans="3:12" x14ac:dyDescent="0.3">
      <c r="C6523" s="1286"/>
      <c r="D6523" s="1143" t="s">
        <v>2480</v>
      </c>
      <c r="E6523" s="1143"/>
      <c r="F6523" s="1286"/>
      <c r="G6523" s="1286"/>
      <c r="H6523" s="1286"/>
      <c r="I6523" s="1286"/>
      <c r="J6523" s="1286"/>
      <c r="K6523" s="113"/>
      <c r="L6523" s="12"/>
    </row>
    <row r="6524" spans="3:12" x14ac:dyDescent="0.3">
      <c r="C6524" s="1123"/>
      <c r="D6524" s="1123"/>
      <c r="E6524" s="1118"/>
      <c r="F6524" s="1123"/>
      <c r="G6524" s="1123"/>
      <c r="H6524" s="1123"/>
      <c r="I6524" s="1123"/>
      <c r="J6524" s="1123"/>
      <c r="K6524" s="113"/>
      <c r="L6524" s="12"/>
    </row>
    <row r="6525" spans="3:12" x14ac:dyDescent="0.3">
      <c r="C6525" s="1110" t="s">
        <v>853</v>
      </c>
      <c r="D6525" s="1121" t="s">
        <v>2481</v>
      </c>
      <c r="E6525" s="1121"/>
      <c r="F6525" s="1112">
        <v>2</v>
      </c>
      <c r="G6525" s="1110">
        <v>8</v>
      </c>
      <c r="H6525" s="1113"/>
      <c r="I6525" s="1113"/>
      <c r="J6525" s="1114">
        <f t="shared" ref="J6525" si="125">PRODUCT(F6525:I6525)</f>
        <v>16</v>
      </c>
      <c r="K6525" s="113"/>
      <c r="L6525" s="12"/>
    </row>
    <row r="6526" spans="3:12" x14ac:dyDescent="0.3">
      <c r="C6526" s="1879"/>
      <c r="D6526" s="641"/>
      <c r="E6526" s="1121"/>
      <c r="F6526" s="1112"/>
      <c r="G6526" s="1110"/>
      <c r="H6526" s="1113"/>
      <c r="I6526" s="1113"/>
      <c r="J6526" s="1114"/>
      <c r="K6526" s="113"/>
      <c r="L6526" s="12"/>
    </row>
    <row r="6527" spans="3:12" x14ac:dyDescent="0.25">
      <c r="C6527" s="1152"/>
      <c r="D6527" s="1111" t="s">
        <v>169</v>
      </c>
      <c r="E6527" s="1111"/>
      <c r="F6527" s="1112"/>
      <c r="G6527" s="1110"/>
      <c r="H6527" s="1113"/>
      <c r="I6527" s="1113"/>
      <c r="J6527" s="1114"/>
      <c r="K6527" s="127"/>
      <c r="L6527" s="13"/>
    </row>
    <row r="6528" spans="3:12" x14ac:dyDescent="0.25">
      <c r="C6528" s="1152"/>
      <c r="D6528" s="1110"/>
      <c r="E6528" s="1118"/>
      <c r="F6528" s="1112"/>
      <c r="G6528" s="1110"/>
      <c r="H6528" s="1113"/>
      <c r="I6528" s="1113"/>
      <c r="J6528" s="1114"/>
      <c r="K6528" s="127"/>
      <c r="L6528" s="13"/>
    </row>
    <row r="6529" spans="3:12" x14ac:dyDescent="0.25">
      <c r="C6529" s="1110" t="s">
        <v>2248</v>
      </c>
      <c r="D6529" s="1121" t="s">
        <v>2249</v>
      </c>
      <c r="E6529" s="1121"/>
      <c r="F6529" s="1112">
        <v>1</v>
      </c>
      <c r="G6529" s="1110">
        <v>19.850000000000001</v>
      </c>
      <c r="H6529" s="1113"/>
      <c r="I6529" s="1113"/>
      <c r="J6529" s="1114">
        <f t="shared" ref="J6529:J6536" si="126">PRODUCT(F6529:I6529)</f>
        <v>19.850000000000001</v>
      </c>
      <c r="K6529" s="127"/>
      <c r="L6529" s="13"/>
    </row>
    <row r="6530" spans="3:12" x14ac:dyDescent="0.25">
      <c r="C6530" s="1110" t="s">
        <v>1162</v>
      </c>
      <c r="D6530" s="1121" t="s">
        <v>1163</v>
      </c>
      <c r="E6530" s="1121"/>
      <c r="F6530" s="1112">
        <v>1</v>
      </c>
      <c r="G6530" s="1110">
        <v>11.05</v>
      </c>
      <c r="H6530" s="1113"/>
      <c r="I6530" s="1113"/>
      <c r="J6530" s="1114">
        <f t="shared" si="126"/>
        <v>11.05</v>
      </c>
      <c r="K6530" s="127"/>
      <c r="L6530" s="13"/>
    </row>
    <row r="6531" spans="3:12" x14ac:dyDescent="0.25">
      <c r="C6531" s="1110" t="s">
        <v>1166</v>
      </c>
      <c r="D6531" s="1121" t="s">
        <v>132</v>
      </c>
      <c r="E6531" s="1121"/>
      <c r="F6531" s="1112">
        <v>1</v>
      </c>
      <c r="G6531" s="1110">
        <v>31.9</v>
      </c>
      <c r="H6531" s="1113"/>
      <c r="I6531" s="1113"/>
      <c r="J6531" s="1114">
        <f t="shared" si="126"/>
        <v>31.9</v>
      </c>
      <c r="K6531" s="127"/>
      <c r="L6531" s="13"/>
    </row>
    <row r="6532" spans="3:12" x14ac:dyDescent="0.25">
      <c r="C6532" s="1110" t="s">
        <v>2337</v>
      </c>
      <c r="D6532" s="1121" t="s">
        <v>138</v>
      </c>
      <c r="E6532" s="1121"/>
      <c r="F6532" s="1112">
        <v>1</v>
      </c>
      <c r="G6532" s="1110">
        <v>23.2</v>
      </c>
      <c r="H6532" s="1113"/>
      <c r="I6532" s="1113"/>
      <c r="J6532" s="1114">
        <f t="shared" si="126"/>
        <v>23.2</v>
      </c>
      <c r="K6532" s="127"/>
      <c r="L6532" s="13"/>
    </row>
    <row r="6533" spans="3:12" x14ac:dyDescent="0.25">
      <c r="C6533" s="1110" t="s">
        <v>1187</v>
      </c>
      <c r="D6533" s="1121" t="s">
        <v>2338</v>
      </c>
      <c r="E6533" s="1121"/>
      <c r="F6533" s="1112">
        <v>1</v>
      </c>
      <c r="G6533" s="1110">
        <v>13.6</v>
      </c>
      <c r="H6533" s="1113"/>
      <c r="I6533" s="1113"/>
      <c r="J6533" s="1114">
        <f t="shared" si="126"/>
        <v>13.6</v>
      </c>
      <c r="K6533" s="127"/>
      <c r="L6533" s="13"/>
    </row>
    <row r="6534" spans="3:12" x14ac:dyDescent="0.25">
      <c r="C6534" s="1110" t="s">
        <v>1181</v>
      </c>
      <c r="D6534" s="1121" t="s">
        <v>1182</v>
      </c>
      <c r="E6534" s="1121"/>
      <c r="F6534" s="1112">
        <v>1</v>
      </c>
      <c r="G6534" s="1110">
        <v>19.8</v>
      </c>
      <c r="H6534" s="1113"/>
      <c r="I6534" s="1113"/>
      <c r="J6534" s="1114">
        <f t="shared" si="126"/>
        <v>19.8</v>
      </c>
      <c r="K6534" s="127"/>
      <c r="L6534" s="13"/>
    </row>
    <row r="6535" spans="3:12" x14ac:dyDescent="0.25">
      <c r="C6535" s="1110" t="s">
        <v>1188</v>
      </c>
      <c r="D6535" s="1121" t="s">
        <v>172</v>
      </c>
      <c r="E6535" s="1121"/>
      <c r="F6535" s="1112">
        <v>1</v>
      </c>
      <c r="G6535" s="1110">
        <v>12</v>
      </c>
      <c r="H6535" s="1113"/>
      <c r="I6535" s="1113"/>
      <c r="J6535" s="1114">
        <f t="shared" si="126"/>
        <v>12</v>
      </c>
      <c r="K6535" s="127"/>
      <c r="L6535" s="13"/>
    </row>
    <row r="6536" spans="3:12" x14ac:dyDescent="0.25">
      <c r="C6536" s="1110" t="s">
        <v>1192</v>
      </c>
      <c r="D6536" s="1121" t="s">
        <v>1193</v>
      </c>
      <c r="E6536" s="1121"/>
      <c r="F6536" s="1112">
        <v>1</v>
      </c>
      <c r="G6536" s="1110">
        <v>9.5</v>
      </c>
      <c r="H6536" s="1113"/>
      <c r="I6536" s="1113"/>
      <c r="J6536" s="1114">
        <f t="shared" si="126"/>
        <v>9.5</v>
      </c>
      <c r="K6536" s="127"/>
      <c r="L6536" s="13"/>
    </row>
    <row r="6537" spans="3:12" x14ac:dyDescent="0.25">
      <c r="C6537" s="1110" t="s">
        <v>1189</v>
      </c>
      <c r="D6537" s="1121" t="s">
        <v>1190</v>
      </c>
      <c r="E6537" s="1121"/>
      <c r="F6537" s="1112">
        <v>1</v>
      </c>
      <c r="G6537" s="1110">
        <v>9.5</v>
      </c>
      <c r="H6537" s="1113"/>
      <c r="I6537" s="1113"/>
      <c r="J6537" s="1114">
        <f t="shared" ref="J6537:J6538" si="127">PRODUCT(F6537:I6537)</f>
        <v>9.5</v>
      </c>
      <c r="K6537" s="127"/>
      <c r="L6537" s="13"/>
    </row>
    <row r="6538" spans="3:12" x14ac:dyDescent="0.25">
      <c r="C6538" s="1110" t="s">
        <v>1191</v>
      </c>
      <c r="D6538" s="1121" t="s">
        <v>760</v>
      </c>
      <c r="E6538" s="1121"/>
      <c r="F6538" s="1112">
        <v>1</v>
      </c>
      <c r="G6538" s="1110">
        <v>13.8</v>
      </c>
      <c r="H6538" s="1113"/>
      <c r="I6538" s="1113"/>
      <c r="J6538" s="1114">
        <f t="shared" si="127"/>
        <v>13.8</v>
      </c>
      <c r="K6538" s="127"/>
      <c r="L6538" s="13"/>
    </row>
    <row r="6539" spans="3:12" x14ac:dyDescent="0.25">
      <c r="C6539" s="1110" t="s">
        <v>1278</v>
      </c>
      <c r="D6539" s="1121" t="s">
        <v>293</v>
      </c>
      <c r="E6539" s="1121"/>
      <c r="F6539" s="1112">
        <v>1</v>
      </c>
      <c r="G6539" s="1110">
        <v>14.8</v>
      </c>
      <c r="H6539" s="1113"/>
      <c r="I6539" s="1113"/>
      <c r="J6539" s="1114">
        <f t="shared" ref="J6539:J6542" si="128">PRODUCT(F6539:I6539)</f>
        <v>14.8</v>
      </c>
      <c r="K6539" s="127"/>
      <c r="L6539" s="13"/>
    </row>
    <row r="6540" spans="3:12" x14ac:dyDescent="0.25">
      <c r="C6540" s="1110" t="s">
        <v>2360</v>
      </c>
      <c r="D6540" s="1121" t="s">
        <v>823</v>
      </c>
      <c r="E6540" s="1121"/>
      <c r="F6540" s="1112">
        <v>1</v>
      </c>
      <c r="G6540" s="1110">
        <v>7.05</v>
      </c>
      <c r="H6540" s="1113"/>
      <c r="I6540" s="1113"/>
      <c r="J6540" s="1114">
        <f t="shared" si="128"/>
        <v>7.05</v>
      </c>
      <c r="K6540" s="127"/>
      <c r="L6540" s="13"/>
    </row>
    <row r="6541" spans="3:12" x14ac:dyDescent="0.25">
      <c r="C6541" s="1110" t="s">
        <v>1279</v>
      </c>
      <c r="D6541" s="1121" t="s">
        <v>1280</v>
      </c>
      <c r="E6541" s="1121"/>
      <c r="F6541" s="1112">
        <v>1</v>
      </c>
      <c r="G6541" s="1110">
        <v>9</v>
      </c>
      <c r="H6541" s="1113"/>
      <c r="I6541" s="1113"/>
      <c r="J6541" s="1114">
        <f t="shared" si="128"/>
        <v>9</v>
      </c>
      <c r="K6541" s="127"/>
      <c r="L6541" s="13"/>
    </row>
    <row r="6542" spans="3:12" x14ac:dyDescent="0.25">
      <c r="C6542" s="1110" t="s">
        <v>1282</v>
      </c>
      <c r="D6542" s="1121" t="s">
        <v>1283</v>
      </c>
      <c r="E6542" s="1121"/>
      <c r="F6542" s="1112">
        <v>1</v>
      </c>
      <c r="G6542" s="1110">
        <v>27.45</v>
      </c>
      <c r="H6542" s="1113"/>
      <c r="I6542" s="1113"/>
      <c r="J6542" s="1114">
        <f t="shared" si="128"/>
        <v>27.45</v>
      </c>
      <c r="K6542" s="127"/>
      <c r="L6542" s="13"/>
    </row>
    <row r="6543" spans="3:12" x14ac:dyDescent="0.25">
      <c r="C6543" s="1126" t="s">
        <v>1419</v>
      </c>
      <c r="D6543" s="1127" t="s">
        <v>801</v>
      </c>
      <c r="E6543" s="1127"/>
      <c r="F6543" s="1112">
        <v>1</v>
      </c>
      <c r="G6543" s="1110">
        <v>7.5</v>
      </c>
      <c r="H6543" s="1113"/>
      <c r="I6543" s="1113"/>
      <c r="J6543" s="1114">
        <f t="shared" ref="J6543" si="129">PRODUCT(F6543:I6543)</f>
        <v>7.5</v>
      </c>
      <c r="K6543" s="127"/>
      <c r="L6543" s="13"/>
    </row>
    <row r="6544" spans="3:12" x14ac:dyDescent="0.25">
      <c r="C6544" s="1110" t="s">
        <v>983</v>
      </c>
      <c r="D6544" s="1121" t="s">
        <v>984</v>
      </c>
      <c r="E6544" s="1121"/>
      <c r="F6544" s="1112">
        <v>1</v>
      </c>
      <c r="G6544" s="1110">
        <v>21.1</v>
      </c>
      <c r="H6544" s="1113"/>
      <c r="I6544" s="1113"/>
      <c r="J6544" s="1114">
        <f t="shared" ref="J6544" si="130">PRODUCT(F6544:I6544)</f>
        <v>21.1</v>
      </c>
      <c r="K6544" s="127"/>
      <c r="L6544" s="13"/>
    </row>
    <row r="6545" spans="3:12" x14ac:dyDescent="0.25">
      <c r="C6545" s="1126" t="s">
        <v>1432</v>
      </c>
      <c r="D6545" s="1127" t="s">
        <v>795</v>
      </c>
      <c r="E6545" s="1127"/>
      <c r="F6545" s="1112">
        <v>1</v>
      </c>
      <c r="G6545" s="1110">
        <v>8.6999999999999993</v>
      </c>
      <c r="H6545" s="1113"/>
      <c r="I6545" s="1113"/>
      <c r="J6545" s="1114">
        <f t="shared" ref="J6545:J6546" si="131">PRODUCT(F6545:I6545)</f>
        <v>8.6999999999999993</v>
      </c>
      <c r="K6545" s="127"/>
      <c r="L6545" s="13"/>
    </row>
    <row r="6546" spans="3:12" x14ac:dyDescent="0.25">
      <c r="C6546" s="1126" t="s">
        <v>1434</v>
      </c>
      <c r="D6546" s="1127" t="s">
        <v>795</v>
      </c>
      <c r="E6546" s="1127"/>
      <c r="F6546" s="1112">
        <v>1</v>
      </c>
      <c r="G6546" s="1110">
        <v>8.6</v>
      </c>
      <c r="H6546" s="1113"/>
      <c r="I6546" s="1113"/>
      <c r="J6546" s="1114">
        <f t="shared" si="131"/>
        <v>8.6</v>
      </c>
      <c r="K6546" s="127"/>
      <c r="L6546" s="13"/>
    </row>
    <row r="6547" spans="3:12" x14ac:dyDescent="0.25">
      <c r="C6547" s="1126" t="s">
        <v>1451</v>
      </c>
      <c r="D6547" s="1127" t="s">
        <v>795</v>
      </c>
      <c r="E6547" s="1127"/>
      <c r="F6547" s="1112">
        <v>1</v>
      </c>
      <c r="G6547" s="1110">
        <v>8.1999999999999993</v>
      </c>
      <c r="H6547" s="1113"/>
      <c r="I6547" s="1113"/>
      <c r="J6547" s="1114">
        <f t="shared" ref="J6547:J6548" si="132">PRODUCT(F6547:I6547)</f>
        <v>8.1999999999999993</v>
      </c>
      <c r="K6547" s="127"/>
      <c r="L6547" s="13"/>
    </row>
    <row r="6548" spans="3:12" x14ac:dyDescent="0.25">
      <c r="C6548" s="1110" t="s">
        <v>2228</v>
      </c>
      <c r="D6548" s="1121" t="s">
        <v>795</v>
      </c>
      <c r="E6548" s="1121"/>
      <c r="F6548" s="1112">
        <v>1</v>
      </c>
      <c r="G6548" s="1110">
        <v>8.1999999999999993</v>
      </c>
      <c r="H6548" s="1113"/>
      <c r="I6548" s="1113"/>
      <c r="J6548" s="1114">
        <f t="shared" si="132"/>
        <v>8.1999999999999993</v>
      </c>
      <c r="K6548" s="127"/>
      <c r="L6548" s="13"/>
    </row>
    <row r="6549" spans="3:12" x14ac:dyDescent="0.25">
      <c r="C6549" s="1110" t="s">
        <v>911</v>
      </c>
      <c r="D6549" s="1121" t="s">
        <v>177</v>
      </c>
      <c r="E6549" s="1121"/>
      <c r="F6549" s="1112">
        <v>2</v>
      </c>
      <c r="G6549" s="1110">
        <v>9.5</v>
      </c>
      <c r="H6549" s="1113"/>
      <c r="I6549" s="1113"/>
      <c r="J6549" s="1114">
        <f t="shared" ref="J6549:J6612" si="133">PRODUCT(F6549:I6549)</f>
        <v>19</v>
      </c>
      <c r="K6549" s="127"/>
      <c r="L6549" s="13"/>
    </row>
    <row r="6550" spans="3:12" x14ac:dyDescent="0.25">
      <c r="C6550" s="1110" t="s">
        <v>990</v>
      </c>
      <c r="D6550" s="1121" t="s">
        <v>991</v>
      </c>
      <c r="E6550" s="1121"/>
      <c r="F6550" s="1112">
        <v>1</v>
      </c>
      <c r="G6550" s="1110">
        <v>8.4</v>
      </c>
      <c r="H6550" s="1113"/>
      <c r="I6550" s="1113"/>
      <c r="J6550" s="1114">
        <f t="shared" si="133"/>
        <v>8.4</v>
      </c>
      <c r="K6550" s="127"/>
      <c r="L6550" s="13"/>
    </row>
    <row r="6551" spans="3:12" x14ac:dyDescent="0.25">
      <c r="C6551" s="1110" t="s">
        <v>1000</v>
      </c>
      <c r="D6551" s="1121" t="s">
        <v>350</v>
      </c>
      <c r="E6551" s="1121"/>
      <c r="F6551" s="1112">
        <v>2</v>
      </c>
      <c r="G6551" s="1110">
        <v>7.5</v>
      </c>
      <c r="H6551" s="1113"/>
      <c r="I6551" s="1113"/>
      <c r="J6551" s="1114">
        <f t="shared" si="133"/>
        <v>15</v>
      </c>
      <c r="K6551" s="127"/>
      <c r="L6551" s="13"/>
    </row>
    <row r="6552" spans="3:12" x14ac:dyDescent="0.25">
      <c r="C6552" s="1110" t="s">
        <v>967</v>
      </c>
      <c r="D6552" s="1121" t="s">
        <v>177</v>
      </c>
      <c r="E6552" s="1121"/>
      <c r="F6552" s="1112">
        <v>2</v>
      </c>
      <c r="G6552" s="1110">
        <v>10.5</v>
      </c>
      <c r="H6552" s="1113"/>
      <c r="I6552" s="1113"/>
      <c r="J6552" s="1114">
        <f t="shared" si="133"/>
        <v>21</v>
      </c>
      <c r="K6552" s="127"/>
      <c r="L6552" s="13"/>
    </row>
    <row r="6553" spans="3:12" x14ac:dyDescent="0.25">
      <c r="C6553" s="1110" t="s">
        <v>1371</v>
      </c>
      <c r="D6553" s="1121" t="s">
        <v>1019</v>
      </c>
      <c r="E6553" s="1121"/>
      <c r="F6553" s="1112">
        <v>1</v>
      </c>
      <c r="G6553" s="1110">
        <v>25.6</v>
      </c>
      <c r="H6553" s="1113"/>
      <c r="I6553" s="1113"/>
      <c r="J6553" s="1114">
        <f t="shared" si="133"/>
        <v>25.6</v>
      </c>
      <c r="K6553" s="127"/>
      <c r="L6553" s="13"/>
    </row>
    <row r="6554" spans="3:12" x14ac:dyDescent="0.25">
      <c r="C6554" s="1110" t="s">
        <v>1372</v>
      </c>
      <c r="D6554" s="1121" t="s">
        <v>122</v>
      </c>
      <c r="E6554" s="1121"/>
      <c r="F6554" s="1112">
        <v>1</v>
      </c>
      <c r="G6554" s="1110">
        <v>7.5</v>
      </c>
      <c r="H6554" s="1113"/>
      <c r="I6554" s="1113"/>
      <c r="J6554" s="1114">
        <f t="shared" si="133"/>
        <v>7.5</v>
      </c>
      <c r="K6554" s="127"/>
      <c r="L6554" s="13"/>
    </row>
    <row r="6555" spans="3:12" x14ac:dyDescent="0.25">
      <c r="C6555" s="1110" t="s">
        <v>1057</v>
      </c>
      <c r="D6555" s="1121" t="s">
        <v>177</v>
      </c>
      <c r="E6555" s="1121"/>
      <c r="F6555" s="1112">
        <v>2</v>
      </c>
      <c r="G6555" s="1110">
        <v>8.4</v>
      </c>
      <c r="H6555" s="1113"/>
      <c r="I6555" s="1113"/>
      <c r="J6555" s="1114">
        <f t="shared" si="133"/>
        <v>16.8</v>
      </c>
      <c r="K6555" s="127"/>
      <c r="L6555" s="13"/>
    </row>
    <row r="6556" spans="3:12" x14ac:dyDescent="0.25">
      <c r="C6556" s="1110" t="s">
        <v>1060</v>
      </c>
      <c r="D6556" s="1121" t="s">
        <v>177</v>
      </c>
      <c r="E6556" s="1121"/>
      <c r="F6556" s="1112">
        <v>2</v>
      </c>
      <c r="G6556" s="1110">
        <v>9.4</v>
      </c>
      <c r="H6556" s="1113"/>
      <c r="I6556" s="1113"/>
      <c r="J6556" s="1114">
        <f t="shared" si="133"/>
        <v>18.8</v>
      </c>
      <c r="K6556" s="127"/>
      <c r="L6556" s="13"/>
    </row>
    <row r="6557" spans="3:12" x14ac:dyDescent="0.25">
      <c r="C6557" s="1110" t="s">
        <v>1084</v>
      </c>
      <c r="D6557" s="1121" t="s">
        <v>177</v>
      </c>
      <c r="E6557" s="1121"/>
      <c r="F6557" s="1112">
        <v>2</v>
      </c>
      <c r="G6557" s="1110">
        <v>8.1999999999999993</v>
      </c>
      <c r="H6557" s="1113"/>
      <c r="I6557" s="1113"/>
      <c r="J6557" s="1114">
        <f t="shared" si="133"/>
        <v>16.399999999999999</v>
      </c>
      <c r="K6557" s="127"/>
      <c r="L6557" s="13"/>
    </row>
    <row r="6558" spans="3:12" x14ac:dyDescent="0.25">
      <c r="C6558" s="1110" t="s">
        <v>1110</v>
      </c>
      <c r="D6558" s="1121" t="s">
        <v>2324</v>
      </c>
      <c r="E6558" s="1121"/>
      <c r="F6558" s="1112">
        <v>2</v>
      </c>
      <c r="G6558" s="1110">
        <v>16.7</v>
      </c>
      <c r="H6558" s="1113"/>
      <c r="I6558" s="1113"/>
      <c r="J6558" s="1114">
        <f t="shared" si="133"/>
        <v>33.4</v>
      </c>
      <c r="K6558" s="127"/>
      <c r="L6558" s="13"/>
    </row>
    <row r="6559" spans="3:12" x14ac:dyDescent="0.25">
      <c r="C6559" s="1110" t="s">
        <v>1128</v>
      </c>
      <c r="D6559" s="1121" t="s">
        <v>177</v>
      </c>
      <c r="E6559" s="1121"/>
      <c r="F6559" s="1112">
        <v>2</v>
      </c>
      <c r="G6559" s="1110">
        <v>8.1</v>
      </c>
      <c r="H6559" s="1113"/>
      <c r="I6559" s="1113"/>
      <c r="J6559" s="1114">
        <f t="shared" si="133"/>
        <v>16.2</v>
      </c>
      <c r="K6559" s="127"/>
      <c r="L6559" s="13"/>
    </row>
    <row r="6560" spans="3:12" x14ac:dyDescent="0.25">
      <c r="C6560" s="1110" t="s">
        <v>1184</v>
      </c>
      <c r="D6560" s="1121" t="s">
        <v>177</v>
      </c>
      <c r="E6560" s="1121"/>
      <c r="F6560" s="1112">
        <v>2</v>
      </c>
      <c r="G6560" s="1110">
        <v>9</v>
      </c>
      <c r="H6560" s="1113"/>
      <c r="I6560" s="1113"/>
      <c r="J6560" s="1114">
        <f t="shared" si="133"/>
        <v>18</v>
      </c>
      <c r="K6560" s="127"/>
      <c r="L6560" s="13"/>
    </row>
    <row r="6561" spans="3:12" x14ac:dyDescent="0.25">
      <c r="C6561" s="1110" t="s">
        <v>1174</v>
      </c>
      <c r="D6561" s="1121" t="s">
        <v>177</v>
      </c>
      <c r="E6561" s="1121"/>
      <c r="F6561" s="1112">
        <v>2</v>
      </c>
      <c r="G6561" s="1110">
        <v>9</v>
      </c>
      <c r="H6561" s="1113"/>
      <c r="I6561" s="1113"/>
      <c r="J6561" s="1114">
        <f t="shared" si="133"/>
        <v>18</v>
      </c>
      <c r="K6561" s="127"/>
      <c r="L6561" s="13"/>
    </row>
    <row r="6562" spans="3:12" x14ac:dyDescent="0.25">
      <c r="C6562" s="1110" t="s">
        <v>1205</v>
      </c>
      <c r="D6562" s="1121" t="s">
        <v>784</v>
      </c>
      <c r="E6562" s="1121"/>
      <c r="F6562" s="1112">
        <v>2</v>
      </c>
      <c r="G6562" s="1110">
        <v>10.199999999999999</v>
      </c>
      <c r="H6562" s="1113"/>
      <c r="I6562" s="1113"/>
      <c r="J6562" s="1114">
        <f t="shared" si="133"/>
        <v>20.399999999999999</v>
      </c>
      <c r="K6562" s="127"/>
      <c r="L6562" s="13"/>
    </row>
    <row r="6563" spans="3:12" x14ac:dyDescent="0.25">
      <c r="C6563" s="1110" t="s">
        <v>1267</v>
      </c>
      <c r="D6563" s="1121" t="s">
        <v>177</v>
      </c>
      <c r="E6563" s="1121"/>
      <c r="F6563" s="1112">
        <v>2</v>
      </c>
      <c r="G6563" s="1110">
        <v>9</v>
      </c>
      <c r="H6563" s="1113"/>
      <c r="I6563" s="1113"/>
      <c r="J6563" s="1114">
        <f t="shared" si="133"/>
        <v>18</v>
      </c>
      <c r="K6563" s="127"/>
      <c r="L6563" s="13"/>
    </row>
    <row r="6564" spans="3:12" x14ac:dyDescent="0.25">
      <c r="C6564" s="1110" t="s">
        <v>1289</v>
      </c>
      <c r="D6564" s="1121" t="s">
        <v>177</v>
      </c>
      <c r="E6564" s="1121"/>
      <c r="F6564" s="1112">
        <v>2</v>
      </c>
      <c r="G6564" s="1110">
        <v>8.6999999999999993</v>
      </c>
      <c r="H6564" s="1113"/>
      <c r="I6564" s="1113"/>
      <c r="J6564" s="1114">
        <f t="shared" si="133"/>
        <v>17.399999999999999</v>
      </c>
      <c r="K6564" s="127"/>
      <c r="L6564" s="13"/>
    </row>
    <row r="6565" spans="3:12" ht="26.4" x14ac:dyDescent="0.25">
      <c r="C6565" s="1110" t="s">
        <v>1309</v>
      </c>
      <c r="D6565" s="1121" t="s">
        <v>1310</v>
      </c>
      <c r="E6565" s="1121"/>
      <c r="F6565" s="1112">
        <v>1</v>
      </c>
      <c r="G6565" s="1110">
        <v>13.3</v>
      </c>
      <c r="H6565" s="1113"/>
      <c r="I6565" s="1113"/>
      <c r="J6565" s="1114">
        <f t="shared" si="133"/>
        <v>13.3</v>
      </c>
      <c r="K6565" s="127"/>
      <c r="L6565" s="13"/>
    </row>
    <row r="6566" spans="3:12" x14ac:dyDescent="0.25">
      <c r="C6566" s="1110" t="s">
        <v>1313</v>
      </c>
      <c r="D6566" s="1121" t="s">
        <v>2363</v>
      </c>
      <c r="E6566" s="1121"/>
      <c r="F6566" s="1112">
        <v>1</v>
      </c>
      <c r="G6566" s="1110">
        <v>15.95</v>
      </c>
      <c r="H6566" s="1113"/>
      <c r="I6566" s="1113"/>
      <c r="J6566" s="1114">
        <f t="shared" si="133"/>
        <v>15.95</v>
      </c>
      <c r="K6566" s="127"/>
      <c r="L6566" s="13"/>
    </row>
    <row r="6567" spans="3:12" x14ac:dyDescent="0.25">
      <c r="C6567" s="1110" t="s">
        <v>1328</v>
      </c>
      <c r="D6567" s="1121" t="s">
        <v>177</v>
      </c>
      <c r="E6567" s="1121"/>
      <c r="F6567" s="1112">
        <v>2</v>
      </c>
      <c r="G6567" s="1110">
        <v>8</v>
      </c>
      <c r="H6567" s="1113"/>
      <c r="I6567" s="1113"/>
      <c r="J6567" s="1114">
        <f t="shared" si="133"/>
        <v>16</v>
      </c>
      <c r="K6567" s="127"/>
      <c r="L6567" s="13"/>
    </row>
    <row r="6568" spans="3:12" x14ac:dyDescent="0.25">
      <c r="C6568" s="1110" t="s">
        <v>1329</v>
      </c>
      <c r="D6568" s="1121" t="s">
        <v>1330</v>
      </c>
      <c r="E6568" s="1121"/>
      <c r="F6568" s="1112">
        <v>1</v>
      </c>
      <c r="G6568" s="1110">
        <v>8.5500000000000007</v>
      </c>
      <c r="H6568" s="1113"/>
      <c r="I6568" s="1113"/>
      <c r="J6568" s="1114">
        <f t="shared" si="133"/>
        <v>8.5500000000000007</v>
      </c>
      <c r="K6568" s="127"/>
      <c r="L6568" s="13"/>
    </row>
    <row r="6569" spans="3:12" x14ac:dyDescent="0.25">
      <c r="C6569" s="1126" t="s">
        <v>1317</v>
      </c>
      <c r="D6569" s="1127" t="s">
        <v>1318</v>
      </c>
      <c r="E6569" s="1127"/>
      <c r="F6569" s="1112">
        <v>1</v>
      </c>
      <c r="G6569" s="1110">
        <v>4.0999999999999996</v>
      </c>
      <c r="H6569" s="1113"/>
      <c r="I6569" s="1113"/>
      <c r="J6569" s="1114">
        <f t="shared" si="133"/>
        <v>4.0999999999999996</v>
      </c>
      <c r="K6569" s="127"/>
      <c r="L6569" s="13"/>
    </row>
    <row r="6570" spans="3:12" x14ac:dyDescent="0.25">
      <c r="C6570" s="1126" t="s">
        <v>1319</v>
      </c>
      <c r="D6570" s="1127" t="s">
        <v>1320</v>
      </c>
      <c r="E6570" s="1127"/>
      <c r="F6570" s="1112">
        <v>1</v>
      </c>
      <c r="G6570" s="1110">
        <v>4.8</v>
      </c>
      <c r="H6570" s="1113"/>
      <c r="I6570" s="1113"/>
      <c r="J6570" s="1114">
        <f t="shared" si="133"/>
        <v>4.8</v>
      </c>
      <c r="K6570" s="127"/>
      <c r="L6570" s="13"/>
    </row>
    <row r="6571" spans="3:12" x14ac:dyDescent="0.25">
      <c r="C6571" s="1126" t="s">
        <v>1321</v>
      </c>
      <c r="D6571" s="1127" t="s">
        <v>1322</v>
      </c>
      <c r="E6571" s="1127"/>
      <c r="F6571" s="1112">
        <v>1</v>
      </c>
      <c r="G6571" s="1110">
        <v>5.85</v>
      </c>
      <c r="H6571" s="1113"/>
      <c r="I6571" s="1113"/>
      <c r="J6571" s="1114">
        <f t="shared" si="133"/>
        <v>5.85</v>
      </c>
      <c r="K6571" s="127"/>
      <c r="L6571" s="13"/>
    </row>
    <row r="6572" spans="3:12" x14ac:dyDescent="0.25">
      <c r="C6572" s="1126" t="s">
        <v>1325</v>
      </c>
      <c r="D6572" s="1127" t="s">
        <v>1326</v>
      </c>
      <c r="E6572" s="1127"/>
      <c r="F6572" s="1112">
        <v>1</v>
      </c>
      <c r="G6572" s="1110">
        <v>11.45</v>
      </c>
      <c r="H6572" s="1113"/>
      <c r="I6572" s="1113"/>
      <c r="J6572" s="1114">
        <f t="shared" si="133"/>
        <v>11.45</v>
      </c>
      <c r="K6572" s="127"/>
      <c r="L6572" s="13"/>
    </row>
    <row r="6573" spans="3:12" x14ac:dyDescent="0.25">
      <c r="C6573" s="1126" t="s">
        <v>1351</v>
      </c>
      <c r="D6573" s="1127" t="s">
        <v>177</v>
      </c>
      <c r="E6573" s="1127"/>
      <c r="F6573" s="1112">
        <v>2</v>
      </c>
      <c r="G6573" s="1110">
        <v>8.8000000000000007</v>
      </c>
      <c r="H6573" s="1113"/>
      <c r="I6573" s="1113"/>
      <c r="J6573" s="1114">
        <f t="shared" si="133"/>
        <v>17.600000000000001</v>
      </c>
      <c r="K6573" s="127"/>
      <c r="L6573" s="13"/>
    </row>
    <row r="6574" spans="3:12" x14ac:dyDescent="0.25">
      <c r="C6574" s="1110" t="s">
        <v>1402</v>
      </c>
      <c r="D6574" s="1121" t="s">
        <v>122</v>
      </c>
      <c r="E6574" s="1121"/>
      <c r="F6574" s="1112">
        <v>1</v>
      </c>
      <c r="G6574" s="1110">
        <v>8</v>
      </c>
      <c r="H6574" s="1113"/>
      <c r="I6574" s="1113"/>
      <c r="J6574" s="1114">
        <f t="shared" si="133"/>
        <v>8</v>
      </c>
      <c r="K6574" s="127"/>
      <c r="L6574" s="13"/>
    </row>
    <row r="6575" spans="3:12" x14ac:dyDescent="0.25">
      <c r="C6575" s="1110" t="s">
        <v>1399</v>
      </c>
      <c r="D6575" s="1121" t="s">
        <v>1400</v>
      </c>
      <c r="E6575" s="1121"/>
      <c r="F6575" s="1112">
        <v>2</v>
      </c>
      <c r="G6575" s="1110">
        <v>9.9</v>
      </c>
      <c r="H6575" s="1113"/>
      <c r="I6575" s="1113"/>
      <c r="J6575" s="1114">
        <f t="shared" si="133"/>
        <v>19.8</v>
      </c>
      <c r="K6575" s="127"/>
      <c r="L6575" s="13"/>
    </row>
    <row r="6576" spans="3:12" x14ac:dyDescent="0.25">
      <c r="C6576" s="1126" t="s">
        <v>1423</v>
      </c>
      <c r="D6576" s="1127" t="s">
        <v>177</v>
      </c>
      <c r="E6576" s="1127"/>
      <c r="F6576" s="1112">
        <v>2</v>
      </c>
      <c r="G6576" s="1110">
        <v>8</v>
      </c>
      <c r="H6576" s="1113"/>
      <c r="I6576" s="1113"/>
      <c r="J6576" s="1114">
        <f t="shared" si="133"/>
        <v>16</v>
      </c>
      <c r="K6576" s="127"/>
      <c r="L6576" s="13"/>
    </row>
    <row r="6577" spans="3:12" x14ac:dyDescent="0.25">
      <c r="C6577" s="1126" t="s">
        <v>1427</v>
      </c>
      <c r="D6577" s="1127" t="s">
        <v>122</v>
      </c>
      <c r="E6577" s="1127"/>
      <c r="F6577" s="1112">
        <v>1</v>
      </c>
      <c r="G6577" s="1110">
        <v>6.8</v>
      </c>
      <c r="H6577" s="1113"/>
      <c r="I6577" s="1113"/>
      <c r="J6577" s="1114">
        <f t="shared" si="133"/>
        <v>6.8</v>
      </c>
      <c r="K6577" s="127"/>
      <c r="L6577" s="13"/>
    </row>
    <row r="6578" spans="3:12" x14ac:dyDescent="0.25">
      <c r="C6578" s="1126" t="s">
        <v>1439</v>
      </c>
      <c r="D6578" s="1127" t="s">
        <v>122</v>
      </c>
      <c r="E6578" s="1127"/>
      <c r="F6578" s="1112">
        <v>1</v>
      </c>
      <c r="G6578" s="1110">
        <v>6.4</v>
      </c>
      <c r="H6578" s="1113"/>
      <c r="I6578" s="1113"/>
      <c r="J6578" s="1114">
        <f t="shared" si="133"/>
        <v>6.4</v>
      </c>
      <c r="K6578" s="127"/>
      <c r="L6578" s="13"/>
    </row>
    <row r="6579" spans="3:12" x14ac:dyDescent="0.25">
      <c r="C6579" s="1126" t="s">
        <v>2186</v>
      </c>
      <c r="D6579" s="1127" t="s">
        <v>122</v>
      </c>
      <c r="E6579" s="1127"/>
      <c r="F6579" s="1112">
        <v>1</v>
      </c>
      <c r="G6579" s="1110">
        <v>6</v>
      </c>
      <c r="H6579" s="1113"/>
      <c r="I6579" s="1113"/>
      <c r="J6579" s="1114">
        <f t="shared" si="133"/>
        <v>6</v>
      </c>
      <c r="K6579" s="127"/>
      <c r="L6579" s="13"/>
    </row>
    <row r="6580" spans="3:12" x14ac:dyDescent="0.25">
      <c r="C6580" s="1110" t="s">
        <v>2187</v>
      </c>
      <c r="D6580" s="1121" t="s">
        <v>122</v>
      </c>
      <c r="E6580" s="1121"/>
      <c r="F6580" s="1112">
        <v>1</v>
      </c>
      <c r="G6580" s="1110">
        <v>6.4</v>
      </c>
      <c r="H6580" s="1113"/>
      <c r="I6580" s="1113"/>
      <c r="J6580" s="1114">
        <f t="shared" si="133"/>
        <v>6.4</v>
      </c>
      <c r="K6580" s="127"/>
      <c r="L6580" s="13"/>
    </row>
    <row r="6581" spans="3:12" x14ac:dyDescent="0.25">
      <c r="C6581" s="1110" t="s">
        <v>948</v>
      </c>
      <c r="D6581" s="1121" t="s">
        <v>209</v>
      </c>
      <c r="E6581" s="1121"/>
      <c r="F6581" s="1112">
        <v>2</v>
      </c>
      <c r="G6581" s="1110">
        <v>13.1</v>
      </c>
      <c r="H6581" s="1113"/>
      <c r="I6581" s="1113"/>
      <c r="J6581" s="1114">
        <f t="shared" si="133"/>
        <v>26.2</v>
      </c>
      <c r="K6581" s="127"/>
      <c r="L6581" s="13"/>
    </row>
    <row r="6582" spans="3:12" x14ac:dyDescent="0.25">
      <c r="C6582" s="1110" t="s">
        <v>958</v>
      </c>
      <c r="D6582" s="1121" t="s">
        <v>329</v>
      </c>
      <c r="E6582" s="1121"/>
      <c r="F6582" s="1112">
        <v>2</v>
      </c>
      <c r="G6582" s="1110">
        <v>6.5</v>
      </c>
      <c r="H6582" s="1113"/>
      <c r="I6582" s="1113"/>
      <c r="J6582" s="1114">
        <f t="shared" si="133"/>
        <v>13</v>
      </c>
      <c r="K6582" s="127"/>
      <c r="L6582" s="13"/>
    </row>
    <row r="6583" spans="3:12" x14ac:dyDescent="0.25">
      <c r="C6583" s="1110" t="s">
        <v>2007</v>
      </c>
      <c r="D6583" s="1121" t="s">
        <v>2008</v>
      </c>
      <c r="E6583" s="1121"/>
      <c r="F6583" s="1112">
        <v>2</v>
      </c>
      <c r="G6583" s="1110">
        <v>39.82</v>
      </c>
      <c r="H6583" s="1113"/>
      <c r="I6583" s="1113"/>
      <c r="J6583" s="1114">
        <f t="shared" si="133"/>
        <v>79.64</v>
      </c>
      <c r="K6583" s="127"/>
      <c r="L6583" s="13"/>
    </row>
    <row r="6584" spans="3:12" x14ac:dyDescent="0.25">
      <c r="C6584" s="1110" t="s">
        <v>1026</v>
      </c>
      <c r="D6584" s="1121" t="s">
        <v>1027</v>
      </c>
      <c r="E6584" s="1121"/>
      <c r="F6584" s="1112">
        <v>2</v>
      </c>
      <c r="G6584" s="1110">
        <v>26.46</v>
      </c>
      <c r="H6584" s="1113"/>
      <c r="I6584" s="1113"/>
      <c r="J6584" s="1114">
        <f t="shared" si="133"/>
        <v>52.92</v>
      </c>
      <c r="K6584" s="127"/>
      <c r="L6584" s="13"/>
    </row>
    <row r="6585" spans="3:12" x14ac:dyDescent="0.25">
      <c r="C6585" s="1110" t="s">
        <v>1033</v>
      </c>
      <c r="D6585" s="1121" t="s">
        <v>1034</v>
      </c>
      <c r="E6585" s="1121"/>
      <c r="F6585" s="1112">
        <v>2</v>
      </c>
      <c r="G6585" s="1110">
        <v>14.5</v>
      </c>
      <c r="H6585" s="1113"/>
      <c r="I6585" s="1113"/>
      <c r="J6585" s="1114">
        <f t="shared" si="133"/>
        <v>29</v>
      </c>
      <c r="K6585" s="127"/>
      <c r="L6585" s="13"/>
    </row>
    <row r="6586" spans="3:12" x14ac:dyDescent="0.25">
      <c r="C6586" s="1110" t="s">
        <v>1142</v>
      </c>
      <c r="D6586" s="1121" t="s">
        <v>209</v>
      </c>
      <c r="E6586" s="1121"/>
      <c r="F6586" s="1112">
        <v>2</v>
      </c>
      <c r="G6586" s="1110">
        <v>11.3</v>
      </c>
      <c r="H6586" s="1113"/>
      <c r="I6586" s="1113"/>
      <c r="J6586" s="1114">
        <f t="shared" si="133"/>
        <v>22.6</v>
      </c>
      <c r="K6586" s="127"/>
      <c r="L6586" s="13"/>
    </row>
    <row r="6587" spans="3:12" x14ac:dyDescent="0.25">
      <c r="C6587" s="1110" t="s">
        <v>1148</v>
      </c>
      <c r="D6587" s="1121" t="s">
        <v>351</v>
      </c>
      <c r="E6587" s="1121"/>
      <c r="F6587" s="1112">
        <v>2</v>
      </c>
      <c r="G6587" s="1110">
        <v>16.5</v>
      </c>
      <c r="H6587" s="1113"/>
      <c r="I6587" s="1113"/>
      <c r="J6587" s="1114">
        <f t="shared" si="133"/>
        <v>33</v>
      </c>
      <c r="K6587" s="127"/>
      <c r="L6587" s="13"/>
    </row>
    <row r="6588" spans="3:12" x14ac:dyDescent="0.25">
      <c r="C6588" s="1110" t="s">
        <v>1151</v>
      </c>
      <c r="D6588" s="1121" t="s">
        <v>209</v>
      </c>
      <c r="E6588" s="1121"/>
      <c r="F6588" s="1112">
        <v>2</v>
      </c>
      <c r="G6588" s="1110">
        <v>13.1</v>
      </c>
      <c r="H6588" s="1113"/>
      <c r="I6588" s="1113"/>
      <c r="J6588" s="1114">
        <f t="shared" si="133"/>
        <v>26.2</v>
      </c>
      <c r="K6588" s="127"/>
      <c r="L6588" s="13"/>
    </row>
    <row r="6589" spans="3:12" x14ac:dyDescent="0.25">
      <c r="C6589" s="1110" t="s">
        <v>1152</v>
      </c>
      <c r="D6589" s="1121" t="s">
        <v>1153</v>
      </c>
      <c r="E6589" s="1121"/>
      <c r="F6589" s="1112">
        <v>2</v>
      </c>
      <c r="G6589" s="1110">
        <v>28.05</v>
      </c>
      <c r="H6589" s="1113"/>
      <c r="I6589" s="1113"/>
      <c r="J6589" s="1114">
        <f t="shared" si="133"/>
        <v>56.1</v>
      </c>
      <c r="K6589" s="127"/>
      <c r="L6589" s="13"/>
    </row>
    <row r="6590" spans="3:12" x14ac:dyDescent="0.25">
      <c r="C6590" s="1110" t="s">
        <v>2013</v>
      </c>
      <c r="D6590" s="1121" t="s">
        <v>1860</v>
      </c>
      <c r="E6590" s="1121"/>
      <c r="F6590" s="1112">
        <v>2</v>
      </c>
      <c r="G6590" s="1110">
        <v>18.600000000000001</v>
      </c>
      <c r="H6590" s="1113"/>
      <c r="I6590" s="1113"/>
      <c r="J6590" s="1114">
        <f t="shared" si="133"/>
        <v>37.200000000000003</v>
      </c>
      <c r="K6590" s="127"/>
      <c r="L6590" s="13"/>
    </row>
    <row r="6591" spans="3:12" x14ac:dyDescent="0.25">
      <c r="C6591" s="1110" t="s">
        <v>1270</v>
      </c>
      <c r="D6591" s="1121" t="s">
        <v>1271</v>
      </c>
      <c r="E6591" s="1121"/>
      <c r="F6591" s="1112">
        <v>2</v>
      </c>
      <c r="G6591" s="1110">
        <v>32.6</v>
      </c>
      <c r="H6591" s="1113"/>
      <c r="I6591" s="1113"/>
      <c r="J6591" s="1114">
        <f t="shared" si="133"/>
        <v>65.2</v>
      </c>
      <c r="K6591" s="127"/>
      <c r="L6591" s="13"/>
    </row>
    <row r="6592" spans="3:12" x14ac:dyDescent="0.25">
      <c r="C6592" s="1126" t="s">
        <v>1339</v>
      </c>
      <c r="D6592" s="1127" t="s">
        <v>351</v>
      </c>
      <c r="E6592" s="1127"/>
      <c r="F6592" s="1112">
        <v>2</v>
      </c>
      <c r="G6592" s="1110">
        <v>14.3</v>
      </c>
      <c r="H6592" s="1113"/>
      <c r="I6592" s="1113"/>
      <c r="J6592" s="1114">
        <f t="shared" si="133"/>
        <v>28.6</v>
      </c>
      <c r="K6592" s="127"/>
      <c r="L6592" s="13"/>
    </row>
    <row r="6593" spans="3:12" x14ac:dyDescent="0.25">
      <c r="C6593" s="1110" t="s">
        <v>1405</v>
      </c>
      <c r="D6593" s="1121" t="s">
        <v>351</v>
      </c>
      <c r="E6593" s="1121"/>
      <c r="F6593" s="1112">
        <v>2</v>
      </c>
      <c r="G6593" s="1110">
        <v>14</v>
      </c>
      <c r="H6593" s="1113"/>
      <c r="I6593" s="1113"/>
      <c r="J6593" s="1114">
        <f t="shared" si="133"/>
        <v>28</v>
      </c>
      <c r="K6593" s="127"/>
      <c r="L6593" s="13"/>
    </row>
    <row r="6594" spans="3:12" x14ac:dyDescent="0.25">
      <c r="C6594" s="1126" t="s">
        <v>1446</v>
      </c>
      <c r="D6594" s="1127" t="s">
        <v>1447</v>
      </c>
      <c r="E6594" s="1127"/>
      <c r="F6594" s="1112">
        <v>2</v>
      </c>
      <c r="G6594" s="1110">
        <v>8</v>
      </c>
      <c r="H6594" s="1113"/>
      <c r="I6594" s="1113"/>
      <c r="J6594" s="1114">
        <f t="shared" si="133"/>
        <v>16</v>
      </c>
      <c r="K6594" s="127"/>
      <c r="L6594" s="13"/>
    </row>
    <row r="6595" spans="3:12" x14ac:dyDescent="0.25">
      <c r="C6595" s="1110" t="s">
        <v>1363</v>
      </c>
      <c r="D6595" s="1121" t="s">
        <v>223</v>
      </c>
      <c r="E6595" s="1121"/>
      <c r="F6595" s="1112">
        <v>2</v>
      </c>
      <c r="G6595" s="1110">
        <v>16.5</v>
      </c>
      <c r="H6595" s="1113"/>
      <c r="I6595" s="1113"/>
      <c r="J6595" s="1114">
        <f t="shared" si="133"/>
        <v>33</v>
      </c>
      <c r="K6595" s="127"/>
      <c r="L6595" s="13"/>
    </row>
    <row r="6596" spans="3:12" x14ac:dyDescent="0.25">
      <c r="C6596" s="1110" t="s">
        <v>1365</v>
      </c>
      <c r="D6596" s="1121" t="s">
        <v>1366</v>
      </c>
      <c r="E6596" s="1121"/>
      <c r="F6596" s="1112">
        <v>2</v>
      </c>
      <c r="G6596" s="1110">
        <v>15.3</v>
      </c>
      <c r="H6596" s="1113"/>
      <c r="I6596" s="1113"/>
      <c r="J6596" s="1114">
        <f t="shared" si="133"/>
        <v>30.6</v>
      </c>
      <c r="K6596" s="127"/>
      <c r="L6596" s="13"/>
    </row>
    <row r="6597" spans="3:12" x14ac:dyDescent="0.25">
      <c r="C6597" s="1110" t="s">
        <v>1394</v>
      </c>
      <c r="D6597" s="1121" t="s">
        <v>163</v>
      </c>
      <c r="E6597" s="1121"/>
      <c r="F6597" s="1112">
        <v>2</v>
      </c>
      <c r="G6597" s="1110">
        <v>20.8</v>
      </c>
      <c r="H6597" s="1113"/>
      <c r="I6597" s="1113"/>
      <c r="J6597" s="1114">
        <f t="shared" si="133"/>
        <v>41.6</v>
      </c>
      <c r="K6597" s="127"/>
      <c r="L6597" s="13"/>
    </row>
    <row r="6598" spans="3:12" x14ac:dyDescent="0.25">
      <c r="C6598" s="1110" t="s">
        <v>1395</v>
      </c>
      <c r="D6598" s="1121" t="s">
        <v>192</v>
      </c>
      <c r="E6598" s="1121"/>
      <c r="F6598" s="1112">
        <v>2</v>
      </c>
      <c r="G6598" s="1110">
        <v>33.15</v>
      </c>
      <c r="H6598" s="1113"/>
      <c r="I6598" s="1113"/>
      <c r="J6598" s="1114">
        <f t="shared" si="133"/>
        <v>66.3</v>
      </c>
      <c r="K6598" s="127"/>
      <c r="L6598" s="13"/>
    </row>
    <row r="6599" spans="3:12" x14ac:dyDescent="0.25">
      <c r="C6599" s="1110" t="s">
        <v>1008</v>
      </c>
      <c r="D6599" s="1121" t="s">
        <v>348</v>
      </c>
      <c r="E6599" s="1121"/>
      <c r="F6599" s="1112">
        <v>2</v>
      </c>
      <c r="G6599" s="1110">
        <v>18.649999999999999</v>
      </c>
      <c r="H6599" s="1113"/>
      <c r="I6599" s="1113"/>
      <c r="J6599" s="1114">
        <f t="shared" si="133"/>
        <v>37.299999999999997</v>
      </c>
      <c r="K6599" s="127"/>
      <c r="L6599" s="13"/>
    </row>
    <row r="6600" spans="3:12" x14ac:dyDescent="0.25">
      <c r="C6600" s="1110" t="s">
        <v>1011</v>
      </c>
      <c r="D6600" s="1121" t="s">
        <v>372</v>
      </c>
      <c r="E6600" s="1121"/>
      <c r="F6600" s="1112">
        <v>2</v>
      </c>
      <c r="G6600" s="1110">
        <v>19.7</v>
      </c>
      <c r="H6600" s="1113"/>
      <c r="I6600" s="1113"/>
      <c r="J6600" s="1114">
        <f t="shared" si="133"/>
        <v>39.4</v>
      </c>
      <c r="K6600" s="127"/>
      <c r="L6600" s="13"/>
    </row>
    <row r="6601" spans="3:12" x14ac:dyDescent="0.25">
      <c r="C6601" s="1110" t="s">
        <v>1012</v>
      </c>
      <c r="D6601" s="1121" t="s">
        <v>1013</v>
      </c>
      <c r="E6601" s="1121"/>
      <c r="F6601" s="1112">
        <v>2</v>
      </c>
      <c r="G6601" s="1110">
        <v>13.49</v>
      </c>
      <c r="H6601" s="1113"/>
      <c r="I6601" s="1113"/>
      <c r="J6601" s="1114">
        <f t="shared" si="133"/>
        <v>26.98</v>
      </c>
      <c r="K6601" s="127"/>
      <c r="L6601" s="13"/>
    </row>
    <row r="6602" spans="3:12" x14ac:dyDescent="0.25">
      <c r="C6602" s="1110" t="s">
        <v>1017</v>
      </c>
      <c r="D6602" s="1121" t="s">
        <v>212</v>
      </c>
      <c r="E6602" s="1121"/>
      <c r="F6602" s="1112">
        <v>2</v>
      </c>
      <c r="G6602" s="1110">
        <v>13.7</v>
      </c>
      <c r="H6602" s="1113"/>
      <c r="I6602" s="1113"/>
      <c r="J6602" s="1114">
        <f t="shared" si="133"/>
        <v>27.4</v>
      </c>
      <c r="K6602" s="127"/>
      <c r="L6602" s="13"/>
    </row>
    <row r="6603" spans="3:12" x14ac:dyDescent="0.25">
      <c r="C6603" s="1110" t="s">
        <v>2485</v>
      </c>
      <c r="D6603" s="1121" t="s">
        <v>300</v>
      </c>
      <c r="E6603" s="1121"/>
      <c r="F6603" s="1112">
        <v>2</v>
      </c>
      <c r="G6603" s="1110">
        <v>40.9</v>
      </c>
      <c r="H6603" s="1113"/>
      <c r="I6603" s="1113"/>
      <c r="J6603" s="1114">
        <f t="shared" si="133"/>
        <v>81.8</v>
      </c>
      <c r="K6603" s="127"/>
      <c r="L6603" s="13"/>
    </row>
    <row r="6604" spans="3:12" x14ac:dyDescent="0.25">
      <c r="C6604" s="1110" t="s">
        <v>2486</v>
      </c>
      <c r="D6604" s="1121" t="s">
        <v>196</v>
      </c>
      <c r="E6604" s="1121"/>
      <c r="F6604" s="1112">
        <v>2</v>
      </c>
      <c r="G6604" s="1110">
        <v>34.4</v>
      </c>
      <c r="H6604" s="1113"/>
      <c r="I6604" s="1113"/>
      <c r="J6604" s="1114">
        <f t="shared" si="133"/>
        <v>68.8</v>
      </c>
      <c r="K6604" s="127"/>
      <c r="L6604" s="13"/>
    </row>
    <row r="6605" spans="3:12" x14ac:dyDescent="0.25">
      <c r="C6605" s="1110" t="s">
        <v>1373</v>
      </c>
      <c r="D6605" s="1121" t="s">
        <v>207</v>
      </c>
      <c r="E6605" s="1121"/>
      <c r="F6605" s="1112">
        <v>2</v>
      </c>
      <c r="G6605" s="1110">
        <v>26</v>
      </c>
      <c r="H6605" s="1113"/>
      <c r="I6605" s="1113"/>
      <c r="J6605" s="1114">
        <f t="shared" si="133"/>
        <v>52</v>
      </c>
      <c r="K6605" s="127"/>
      <c r="L6605" s="13"/>
    </row>
    <row r="6606" spans="3:12" x14ac:dyDescent="0.25">
      <c r="C6606" s="1110" t="s">
        <v>1376</v>
      </c>
      <c r="D6606" s="1121" t="s">
        <v>254</v>
      </c>
      <c r="E6606" s="1121"/>
      <c r="F6606" s="1112">
        <v>2</v>
      </c>
      <c r="G6606" s="1110">
        <v>25.7</v>
      </c>
      <c r="H6606" s="1113"/>
      <c r="I6606" s="1113"/>
      <c r="J6606" s="1114">
        <f t="shared" si="133"/>
        <v>51.4</v>
      </c>
      <c r="K6606" s="127"/>
      <c r="L6606" s="13"/>
    </row>
    <row r="6607" spans="3:12" x14ac:dyDescent="0.25">
      <c r="C6607" s="1110" t="s">
        <v>853</v>
      </c>
      <c r="D6607" s="1121" t="s">
        <v>211</v>
      </c>
      <c r="E6607" s="1121"/>
      <c r="F6607" s="1112">
        <v>2</v>
      </c>
      <c r="G6607" s="1110">
        <v>39.1</v>
      </c>
      <c r="H6607" s="1113"/>
      <c r="I6607" s="1113"/>
      <c r="J6607" s="1114">
        <f t="shared" si="133"/>
        <v>78.2</v>
      </c>
      <c r="K6607" s="127"/>
      <c r="L6607" s="13"/>
    </row>
    <row r="6608" spans="3:12" x14ac:dyDescent="0.25">
      <c r="C6608" s="1126" t="s">
        <v>1343</v>
      </c>
      <c r="D6608" s="1127" t="s">
        <v>1344</v>
      </c>
      <c r="E6608" s="1127"/>
      <c r="F6608" s="1112">
        <v>2</v>
      </c>
      <c r="G6608" s="1110">
        <v>26</v>
      </c>
      <c r="H6608" s="1113"/>
      <c r="I6608" s="1113"/>
      <c r="J6608" s="1114">
        <f t="shared" si="133"/>
        <v>52</v>
      </c>
      <c r="K6608" s="127"/>
      <c r="L6608" s="13"/>
    </row>
    <row r="6609" spans="3:12" x14ac:dyDescent="0.25">
      <c r="C6609" s="1126" t="s">
        <v>2494</v>
      </c>
      <c r="D6609" s="1127" t="s">
        <v>193</v>
      </c>
      <c r="E6609" s="1127"/>
      <c r="F6609" s="1112">
        <v>2</v>
      </c>
      <c r="G6609" s="1110">
        <v>31.7</v>
      </c>
      <c r="H6609" s="1113"/>
      <c r="I6609" s="1113"/>
      <c r="J6609" s="1114">
        <f t="shared" si="133"/>
        <v>63.4</v>
      </c>
      <c r="K6609" s="127"/>
      <c r="L6609" s="13"/>
    </row>
    <row r="6610" spans="3:12" x14ac:dyDescent="0.25">
      <c r="C6610" s="1126" t="s">
        <v>2495</v>
      </c>
      <c r="D6610" s="1127" t="s">
        <v>195</v>
      </c>
      <c r="E6610" s="1127"/>
      <c r="F6610" s="1112">
        <v>2</v>
      </c>
      <c r="G6610" s="1110">
        <v>27.4</v>
      </c>
      <c r="H6610" s="1113"/>
      <c r="I6610" s="1113"/>
      <c r="J6610" s="1114">
        <f t="shared" si="133"/>
        <v>54.8</v>
      </c>
      <c r="K6610" s="127"/>
      <c r="L6610" s="13"/>
    </row>
    <row r="6611" spans="3:12" x14ac:dyDescent="0.25">
      <c r="C6611" s="1126" t="s">
        <v>1448</v>
      </c>
      <c r="D6611" s="1127" t="s">
        <v>2481</v>
      </c>
      <c r="E6611" s="1127"/>
      <c r="F6611" s="1112">
        <v>2</v>
      </c>
      <c r="G6611" s="1110">
        <v>8.6</v>
      </c>
      <c r="H6611" s="1113"/>
      <c r="I6611" s="1113"/>
      <c r="J6611" s="1114">
        <f t="shared" si="133"/>
        <v>17.2</v>
      </c>
      <c r="K6611" s="127"/>
      <c r="L6611" s="13"/>
    </row>
    <row r="6612" spans="3:12" x14ac:dyDescent="0.25">
      <c r="C6612" s="1110" t="s">
        <v>1022</v>
      </c>
      <c r="D6612" s="1121" t="s">
        <v>569</v>
      </c>
      <c r="E6612" s="1121"/>
      <c r="F6612" s="1112">
        <v>1</v>
      </c>
      <c r="G6612" s="1110">
        <v>22</v>
      </c>
      <c r="H6612" s="1113"/>
      <c r="I6612" s="1113"/>
      <c r="J6612" s="1114">
        <f t="shared" si="133"/>
        <v>22</v>
      </c>
      <c r="K6612" s="127"/>
      <c r="L6612" s="13"/>
    </row>
    <row r="6613" spans="3:12" x14ac:dyDescent="0.25">
      <c r="C6613" s="1110" t="s">
        <v>1061</v>
      </c>
      <c r="D6613" s="1121" t="s">
        <v>215</v>
      </c>
      <c r="E6613" s="1121"/>
      <c r="F6613" s="1112">
        <v>1</v>
      </c>
      <c r="G6613" s="1110">
        <v>24.2</v>
      </c>
      <c r="H6613" s="1113"/>
      <c r="I6613" s="1113"/>
      <c r="J6613" s="1114">
        <f t="shared" ref="J6613:J6631" si="134">PRODUCT(F6613:I6613)</f>
        <v>24.2</v>
      </c>
      <c r="K6613" s="127"/>
      <c r="L6613" s="13"/>
    </row>
    <row r="6614" spans="3:12" x14ac:dyDescent="0.25">
      <c r="C6614" s="1110" t="s">
        <v>1117</v>
      </c>
      <c r="D6614" s="1121" t="s">
        <v>173</v>
      </c>
      <c r="E6614" s="1121"/>
      <c r="F6614" s="1112">
        <v>1</v>
      </c>
      <c r="G6614" s="1110">
        <v>17</v>
      </c>
      <c r="H6614" s="1113"/>
      <c r="I6614" s="1113"/>
      <c r="J6614" s="1114">
        <f t="shared" si="134"/>
        <v>17</v>
      </c>
      <c r="K6614" s="127"/>
      <c r="L6614" s="13"/>
    </row>
    <row r="6615" spans="3:12" x14ac:dyDescent="0.25">
      <c r="C6615" s="1110" t="s">
        <v>2488</v>
      </c>
      <c r="D6615" s="1121" t="s">
        <v>762</v>
      </c>
      <c r="E6615" s="1121"/>
      <c r="F6615" s="1112">
        <v>1</v>
      </c>
      <c r="G6615" s="1110">
        <v>6.4</v>
      </c>
      <c r="H6615" s="1113"/>
      <c r="I6615" s="1113"/>
      <c r="J6615" s="1114">
        <f t="shared" si="134"/>
        <v>6.4</v>
      </c>
      <c r="K6615" s="127"/>
      <c r="L6615" s="13"/>
    </row>
    <row r="6616" spans="3:12" x14ac:dyDescent="0.25">
      <c r="C6616" s="1110" t="s">
        <v>1194</v>
      </c>
      <c r="D6616" s="1121" t="s">
        <v>1195</v>
      </c>
      <c r="E6616" s="1121"/>
      <c r="F6616" s="1112">
        <v>1</v>
      </c>
      <c r="G6616" s="1110">
        <v>15.2</v>
      </c>
      <c r="H6616" s="1113"/>
      <c r="I6616" s="1113"/>
      <c r="J6616" s="1114">
        <f t="shared" si="134"/>
        <v>15.2</v>
      </c>
      <c r="K6616" s="127"/>
      <c r="L6616" s="13"/>
    </row>
    <row r="6617" spans="3:12" x14ac:dyDescent="0.25">
      <c r="C6617" s="1110" t="s">
        <v>1218</v>
      </c>
      <c r="D6617" s="1121" t="s">
        <v>185</v>
      </c>
      <c r="E6617" s="1121"/>
      <c r="F6617" s="1112">
        <v>1</v>
      </c>
      <c r="G6617" s="1110">
        <v>15.1</v>
      </c>
      <c r="H6617" s="1113"/>
      <c r="I6617" s="1113"/>
      <c r="J6617" s="1114">
        <f t="shared" si="134"/>
        <v>15.1</v>
      </c>
      <c r="K6617" s="127"/>
      <c r="L6617" s="13"/>
    </row>
    <row r="6618" spans="3:12" ht="26.4" x14ac:dyDescent="0.25">
      <c r="C6618" s="1110" t="s">
        <v>1220</v>
      </c>
      <c r="D6618" s="1121" t="s">
        <v>1221</v>
      </c>
      <c r="E6618" s="1121"/>
      <c r="F6618" s="1112">
        <v>1</v>
      </c>
      <c r="G6618" s="1110">
        <v>15.7</v>
      </c>
      <c r="H6618" s="1113"/>
      <c r="I6618" s="1113"/>
      <c r="J6618" s="1114">
        <f t="shared" si="134"/>
        <v>15.7</v>
      </c>
      <c r="K6618" s="127"/>
      <c r="L6618" s="13"/>
    </row>
    <row r="6619" spans="3:12" ht="26.4" x14ac:dyDescent="0.25">
      <c r="C6619" s="1110" t="s">
        <v>1223</v>
      </c>
      <c r="D6619" s="1121" t="s">
        <v>1224</v>
      </c>
      <c r="E6619" s="1121"/>
      <c r="F6619" s="1112">
        <v>1</v>
      </c>
      <c r="G6619" s="1110">
        <v>16.399999999999999</v>
      </c>
      <c r="H6619" s="1113"/>
      <c r="I6619" s="1113"/>
      <c r="J6619" s="1114">
        <f t="shared" si="134"/>
        <v>16.399999999999999</v>
      </c>
      <c r="K6619" s="127"/>
      <c r="L6619" s="13"/>
    </row>
    <row r="6620" spans="3:12" x14ac:dyDescent="0.25">
      <c r="C6620" s="1110" t="s">
        <v>1225</v>
      </c>
      <c r="D6620" s="1121" t="s">
        <v>1226</v>
      </c>
      <c r="E6620" s="1121"/>
      <c r="F6620" s="1112">
        <v>1</v>
      </c>
      <c r="G6620" s="1110">
        <v>10.4</v>
      </c>
      <c r="H6620" s="1113"/>
      <c r="I6620" s="1113"/>
      <c r="J6620" s="1114">
        <f t="shared" si="134"/>
        <v>10.4</v>
      </c>
      <c r="K6620" s="127"/>
      <c r="L6620" s="13"/>
    </row>
    <row r="6621" spans="3:12" x14ac:dyDescent="0.25">
      <c r="C6621" s="1110" t="s">
        <v>2152</v>
      </c>
      <c r="D6621" s="1121" t="s">
        <v>1229</v>
      </c>
      <c r="E6621" s="1121"/>
      <c r="F6621" s="1112">
        <v>1</v>
      </c>
      <c r="G6621" s="1110">
        <v>16.100000000000001</v>
      </c>
      <c r="H6621" s="1113"/>
      <c r="I6621" s="1113"/>
      <c r="J6621" s="1114">
        <f t="shared" si="134"/>
        <v>16.100000000000001</v>
      </c>
      <c r="K6621" s="127"/>
      <c r="L6621" s="13"/>
    </row>
    <row r="6622" spans="3:12" x14ac:dyDescent="0.25">
      <c r="C6622" s="1110" t="s">
        <v>1228</v>
      </c>
      <c r="D6622" s="1121" t="s">
        <v>145</v>
      </c>
      <c r="E6622" s="1121"/>
      <c r="F6622" s="1112">
        <v>1</v>
      </c>
      <c r="G6622" s="1110">
        <v>16</v>
      </c>
      <c r="H6622" s="1113"/>
      <c r="I6622" s="1113"/>
      <c r="J6622" s="1114">
        <f t="shared" si="134"/>
        <v>16</v>
      </c>
      <c r="K6622" s="127"/>
      <c r="L6622" s="13"/>
    </row>
    <row r="6623" spans="3:12" x14ac:dyDescent="0.25">
      <c r="C6623" s="1110" t="s">
        <v>1231</v>
      </c>
      <c r="D6623" s="1121" t="s">
        <v>1232</v>
      </c>
      <c r="E6623" s="1121"/>
      <c r="F6623" s="1112">
        <v>1</v>
      </c>
      <c r="G6623" s="1110">
        <v>16.8</v>
      </c>
      <c r="H6623" s="1113"/>
      <c r="I6623" s="1113"/>
      <c r="J6623" s="1114">
        <f t="shared" si="134"/>
        <v>16.8</v>
      </c>
      <c r="K6623" s="127"/>
      <c r="L6623" s="13"/>
    </row>
    <row r="6624" spans="3:12" x14ac:dyDescent="0.25">
      <c r="C6624" s="1110" t="s">
        <v>1234</v>
      </c>
      <c r="D6624" s="1121" t="s">
        <v>182</v>
      </c>
      <c r="E6624" s="1121"/>
      <c r="F6624" s="1112">
        <v>1</v>
      </c>
      <c r="G6624" s="1110">
        <v>15.7</v>
      </c>
      <c r="H6624" s="1113"/>
      <c r="I6624" s="1113"/>
      <c r="J6624" s="1114">
        <f t="shared" si="134"/>
        <v>15.7</v>
      </c>
      <c r="K6624" s="127"/>
      <c r="L6624" s="13"/>
    </row>
    <row r="6625" spans="3:12" x14ac:dyDescent="0.25">
      <c r="C6625" s="1110" t="s">
        <v>1236</v>
      </c>
      <c r="D6625" s="1121" t="s">
        <v>182</v>
      </c>
      <c r="E6625" s="1121"/>
      <c r="F6625" s="1112">
        <v>1</v>
      </c>
      <c r="G6625" s="1110">
        <v>15.7</v>
      </c>
      <c r="H6625" s="1113"/>
      <c r="I6625" s="1113"/>
      <c r="J6625" s="1114">
        <f t="shared" si="134"/>
        <v>15.7</v>
      </c>
      <c r="K6625" s="127"/>
      <c r="L6625" s="13"/>
    </row>
    <row r="6626" spans="3:12" x14ac:dyDescent="0.25">
      <c r="C6626" s="1110" t="s">
        <v>1254</v>
      </c>
      <c r="D6626" s="1121" t="s">
        <v>126</v>
      </c>
      <c r="E6626" s="1121"/>
      <c r="F6626" s="1112">
        <v>1</v>
      </c>
      <c r="G6626" s="1110">
        <v>17.7</v>
      </c>
      <c r="H6626" s="1113"/>
      <c r="I6626" s="1113"/>
      <c r="J6626" s="1114">
        <f t="shared" si="134"/>
        <v>17.7</v>
      </c>
      <c r="K6626" s="127"/>
      <c r="L6626" s="13"/>
    </row>
    <row r="6627" spans="3:12" x14ac:dyDescent="0.25">
      <c r="C6627" s="1110" t="s">
        <v>1255</v>
      </c>
      <c r="D6627" s="1121" t="s">
        <v>325</v>
      </c>
      <c r="E6627" s="1121"/>
      <c r="F6627" s="1112">
        <v>1</v>
      </c>
      <c r="G6627" s="1110">
        <v>15.7</v>
      </c>
      <c r="H6627" s="1113"/>
      <c r="I6627" s="1113"/>
      <c r="J6627" s="1114">
        <f t="shared" si="134"/>
        <v>15.7</v>
      </c>
      <c r="K6627" s="127"/>
      <c r="L6627" s="13"/>
    </row>
    <row r="6628" spans="3:12" x14ac:dyDescent="0.25">
      <c r="C6628" s="1110" t="s">
        <v>1263</v>
      </c>
      <c r="D6628" s="1121" t="s">
        <v>829</v>
      </c>
      <c r="E6628" s="1121"/>
      <c r="F6628" s="1112">
        <v>1</v>
      </c>
      <c r="G6628" s="1110">
        <v>18.100000000000001</v>
      </c>
      <c r="H6628" s="1113"/>
      <c r="I6628" s="1113"/>
      <c r="J6628" s="1114">
        <f t="shared" si="134"/>
        <v>18.100000000000001</v>
      </c>
      <c r="K6628" s="127"/>
      <c r="L6628" s="13"/>
    </row>
    <row r="6629" spans="3:12" x14ac:dyDescent="0.25">
      <c r="C6629" s="1110" t="s">
        <v>1261</v>
      </c>
      <c r="D6629" s="1121" t="s">
        <v>578</v>
      </c>
      <c r="E6629" s="1121"/>
      <c r="F6629" s="1112">
        <v>1</v>
      </c>
      <c r="G6629" s="1110">
        <v>17.600000000000001</v>
      </c>
      <c r="H6629" s="1113"/>
      <c r="I6629" s="1113"/>
      <c r="J6629" s="1114">
        <f t="shared" si="134"/>
        <v>17.600000000000001</v>
      </c>
      <c r="K6629" s="127"/>
      <c r="L6629" s="13"/>
    </row>
    <row r="6630" spans="3:12" x14ac:dyDescent="0.25">
      <c r="C6630" s="1110" t="s">
        <v>1259</v>
      </c>
      <c r="D6630" s="1121" t="s">
        <v>578</v>
      </c>
      <c r="E6630" s="1121"/>
      <c r="F6630" s="1112">
        <v>1</v>
      </c>
      <c r="G6630" s="1110">
        <v>17.600000000000001</v>
      </c>
      <c r="H6630" s="1113"/>
      <c r="I6630" s="1113"/>
      <c r="J6630" s="1114">
        <f t="shared" si="134"/>
        <v>17.600000000000001</v>
      </c>
      <c r="K6630" s="127"/>
      <c r="L6630" s="13"/>
    </row>
    <row r="6631" spans="3:12" x14ac:dyDescent="0.25">
      <c r="C6631" s="1110" t="s">
        <v>1256</v>
      </c>
      <c r="D6631" s="1121" t="s">
        <v>2492</v>
      </c>
      <c r="E6631" s="1121"/>
      <c r="F6631" s="1112">
        <v>1</v>
      </c>
      <c r="G6631" s="1110">
        <v>25.1</v>
      </c>
      <c r="H6631" s="1113"/>
      <c r="I6631" s="1113"/>
      <c r="J6631" s="1114">
        <f t="shared" si="134"/>
        <v>25.1</v>
      </c>
      <c r="K6631" s="127"/>
      <c r="L6631" s="13"/>
    </row>
    <row r="6632" spans="3:12" x14ac:dyDescent="0.25">
      <c r="C6632" s="1123"/>
      <c r="D6632" s="1123"/>
      <c r="E6632" s="1123"/>
      <c r="F6632" s="1123"/>
      <c r="G6632" s="1123"/>
      <c r="H6632" s="1113"/>
      <c r="I6632" s="1123"/>
      <c r="J6632" s="1123"/>
      <c r="K6632" s="127"/>
      <c r="L6632" s="13"/>
    </row>
    <row r="6633" spans="3:12" x14ac:dyDescent="0.25">
      <c r="C6633" s="1152"/>
      <c r="D6633" s="1111" t="s">
        <v>200</v>
      </c>
      <c r="E6633" s="1111"/>
      <c r="F6633" s="1112"/>
      <c r="G6633" s="1110"/>
      <c r="H6633" s="1113"/>
      <c r="I6633" s="1113"/>
      <c r="J6633" s="1114"/>
      <c r="K6633" s="127"/>
      <c r="L6633" s="13"/>
    </row>
    <row r="6634" spans="3:12" x14ac:dyDescent="0.25">
      <c r="C6634" s="1110" t="s">
        <v>1470</v>
      </c>
      <c r="D6634" s="1121" t="s">
        <v>177</v>
      </c>
      <c r="E6634" s="1121"/>
      <c r="F6634" s="1112">
        <v>2</v>
      </c>
      <c r="G6634" s="1110">
        <v>8.4</v>
      </c>
      <c r="H6634" s="1113"/>
      <c r="I6634" s="1113"/>
      <c r="J6634" s="1114">
        <f t="shared" ref="J6634:J6678" si="135">PRODUCT(F6634:I6634)</f>
        <v>16.8</v>
      </c>
      <c r="K6634" s="127"/>
      <c r="L6634" s="13"/>
    </row>
    <row r="6635" spans="3:12" x14ac:dyDescent="0.25">
      <c r="C6635" s="1110" t="s">
        <v>1565</v>
      </c>
      <c r="D6635" s="1121" t="s">
        <v>177</v>
      </c>
      <c r="E6635" s="1121"/>
      <c r="F6635" s="1112">
        <v>2</v>
      </c>
      <c r="G6635" s="1110">
        <v>8.6</v>
      </c>
      <c r="H6635" s="1113"/>
      <c r="I6635" s="1113"/>
      <c r="J6635" s="1114">
        <f t="shared" si="135"/>
        <v>17.2</v>
      </c>
      <c r="K6635" s="127"/>
      <c r="L6635" s="13"/>
    </row>
    <row r="6636" spans="3:12" x14ac:dyDescent="0.25">
      <c r="C6636" s="1110" t="s">
        <v>1580</v>
      </c>
      <c r="D6636" s="1127" t="s">
        <v>177</v>
      </c>
      <c r="E6636" s="1127"/>
      <c r="F6636" s="1112">
        <v>2</v>
      </c>
      <c r="G6636" s="1110">
        <v>7.6</v>
      </c>
      <c r="H6636" s="1113"/>
      <c r="I6636" s="1113"/>
      <c r="J6636" s="1114">
        <f t="shared" si="135"/>
        <v>15.2</v>
      </c>
      <c r="K6636" s="127"/>
      <c r="L6636" s="13"/>
    </row>
    <row r="6637" spans="3:12" x14ac:dyDescent="0.25">
      <c r="C6637" s="1126" t="s">
        <v>1490</v>
      </c>
      <c r="D6637" s="1127" t="s">
        <v>177</v>
      </c>
      <c r="E6637" s="1127"/>
      <c r="F6637" s="1112">
        <v>2</v>
      </c>
      <c r="G6637" s="1110">
        <v>8.5500000000000007</v>
      </c>
      <c r="H6637" s="1113"/>
      <c r="I6637" s="1113"/>
      <c r="J6637" s="1114">
        <f t="shared" si="135"/>
        <v>17.100000000000001</v>
      </c>
      <c r="K6637" s="127"/>
      <c r="L6637" s="13"/>
    </row>
    <row r="6638" spans="3:12" x14ac:dyDescent="0.25">
      <c r="C6638" s="1110" t="s">
        <v>1506</v>
      </c>
      <c r="D6638" s="1121" t="s">
        <v>826</v>
      </c>
      <c r="E6638" s="1121"/>
      <c r="F6638" s="1112">
        <v>1</v>
      </c>
      <c r="G6638" s="1110">
        <v>15.7</v>
      </c>
      <c r="H6638" s="1113"/>
      <c r="I6638" s="1113"/>
      <c r="J6638" s="1114">
        <f t="shared" si="135"/>
        <v>15.7</v>
      </c>
      <c r="K6638" s="127"/>
      <c r="L6638" s="13"/>
    </row>
    <row r="6639" spans="3:12" x14ac:dyDescent="0.25">
      <c r="C6639" s="1110" t="s">
        <v>2205</v>
      </c>
      <c r="D6639" s="1121" t="s">
        <v>827</v>
      </c>
      <c r="E6639" s="1121"/>
      <c r="F6639" s="1112">
        <v>1</v>
      </c>
      <c r="G6639" s="1110">
        <v>16.7</v>
      </c>
      <c r="H6639" s="1113"/>
      <c r="I6639" s="1113"/>
      <c r="J6639" s="1114">
        <f t="shared" si="135"/>
        <v>16.7</v>
      </c>
      <c r="K6639" s="127"/>
      <c r="L6639" s="13"/>
    </row>
    <row r="6640" spans="3:12" x14ac:dyDescent="0.25">
      <c r="C6640" s="1126" t="s">
        <v>1593</v>
      </c>
      <c r="D6640" s="1127" t="s">
        <v>122</v>
      </c>
      <c r="E6640" s="1127"/>
      <c r="F6640" s="1112">
        <v>1</v>
      </c>
      <c r="G6640" s="1110">
        <v>7.3</v>
      </c>
      <c r="H6640" s="1113"/>
      <c r="I6640" s="1113"/>
      <c r="J6640" s="1114">
        <f t="shared" si="135"/>
        <v>7.3</v>
      </c>
      <c r="K6640" s="127"/>
      <c r="L6640" s="13"/>
    </row>
    <row r="6641" spans="3:12" x14ac:dyDescent="0.25">
      <c r="C6641" s="1126" t="s">
        <v>1641</v>
      </c>
      <c r="D6641" s="1127" t="s">
        <v>177</v>
      </c>
      <c r="E6641" s="1127"/>
      <c r="F6641" s="1112">
        <v>2</v>
      </c>
      <c r="G6641" s="1110">
        <v>8.3000000000000007</v>
      </c>
      <c r="H6641" s="1113"/>
      <c r="I6641" s="1113"/>
      <c r="J6641" s="1114">
        <f t="shared" si="135"/>
        <v>16.600000000000001</v>
      </c>
      <c r="K6641" s="127"/>
      <c r="L6641" s="13"/>
    </row>
    <row r="6642" spans="3:12" x14ac:dyDescent="0.25">
      <c r="C6642" s="1126" t="s">
        <v>1642</v>
      </c>
      <c r="D6642" s="1127" t="s">
        <v>2417</v>
      </c>
      <c r="E6642" s="1127"/>
      <c r="F6642" s="1112">
        <v>2</v>
      </c>
      <c r="G6642" s="1110">
        <v>7.5</v>
      </c>
      <c r="H6642" s="1113"/>
      <c r="I6642" s="1113"/>
      <c r="J6642" s="1114">
        <f t="shared" si="135"/>
        <v>15</v>
      </c>
      <c r="K6642" s="127"/>
      <c r="L6642" s="13"/>
    </row>
    <row r="6643" spans="3:12" x14ac:dyDescent="0.25">
      <c r="C6643" s="1126" t="s">
        <v>1674</v>
      </c>
      <c r="D6643" s="1127" t="s">
        <v>122</v>
      </c>
      <c r="E6643" s="1127"/>
      <c r="F6643" s="1112">
        <v>1</v>
      </c>
      <c r="G6643" s="1110">
        <v>8.9</v>
      </c>
      <c r="H6643" s="1113"/>
      <c r="I6643" s="1113"/>
      <c r="J6643" s="1114">
        <f t="shared" si="135"/>
        <v>8.9</v>
      </c>
      <c r="K6643" s="127"/>
      <c r="L6643" s="13"/>
    </row>
    <row r="6644" spans="3:12" x14ac:dyDescent="0.25">
      <c r="C6644" s="1110" t="s">
        <v>1706</v>
      </c>
      <c r="D6644" s="1121" t="s">
        <v>177</v>
      </c>
      <c r="E6644" s="1121"/>
      <c r="F6644" s="1112">
        <v>2</v>
      </c>
      <c r="G6644" s="1110">
        <v>8.1999999999999993</v>
      </c>
      <c r="H6644" s="1113"/>
      <c r="I6644" s="1113"/>
      <c r="J6644" s="1114">
        <f t="shared" si="135"/>
        <v>16.399999999999999</v>
      </c>
      <c r="K6644" s="127"/>
      <c r="L6644" s="13"/>
    </row>
    <row r="6645" spans="3:12" x14ac:dyDescent="0.25">
      <c r="C6645" s="1126" t="s">
        <v>1738</v>
      </c>
      <c r="D6645" s="1127" t="s">
        <v>177</v>
      </c>
      <c r="E6645" s="1127"/>
      <c r="F6645" s="1112">
        <v>2</v>
      </c>
      <c r="G6645" s="1110">
        <v>8.1</v>
      </c>
      <c r="H6645" s="1113"/>
      <c r="I6645" s="1113"/>
      <c r="J6645" s="1114">
        <f t="shared" si="135"/>
        <v>16.2</v>
      </c>
      <c r="K6645" s="127"/>
      <c r="L6645" s="13"/>
    </row>
    <row r="6646" spans="3:12" x14ac:dyDescent="0.25">
      <c r="C6646" s="1110" t="s">
        <v>1528</v>
      </c>
      <c r="D6646" s="1121" t="s">
        <v>209</v>
      </c>
      <c r="E6646" s="1121"/>
      <c r="F6646" s="1112">
        <v>2</v>
      </c>
      <c r="G6646" s="1110">
        <v>13.7</v>
      </c>
      <c r="H6646" s="1113"/>
      <c r="I6646" s="1113"/>
      <c r="J6646" s="1114">
        <f t="shared" si="135"/>
        <v>27.4</v>
      </c>
      <c r="K6646" s="127"/>
      <c r="L6646" s="13"/>
    </row>
    <row r="6647" spans="3:12" x14ac:dyDescent="0.25">
      <c r="C6647" s="1110" t="s">
        <v>1535</v>
      </c>
      <c r="D6647" s="1121" t="s">
        <v>2504</v>
      </c>
      <c r="E6647" s="1121"/>
      <c r="F6647" s="1112">
        <v>2</v>
      </c>
      <c r="G6647" s="1110">
        <v>19.3</v>
      </c>
      <c r="H6647" s="1113"/>
      <c r="I6647" s="1113"/>
      <c r="J6647" s="1114">
        <f t="shared" si="135"/>
        <v>38.6</v>
      </c>
      <c r="K6647" s="127"/>
      <c r="L6647" s="13"/>
    </row>
    <row r="6648" spans="3:12" x14ac:dyDescent="0.25">
      <c r="C6648" s="1110" t="s">
        <v>1537</v>
      </c>
      <c r="D6648" s="1121" t="s">
        <v>522</v>
      </c>
      <c r="E6648" s="1121"/>
      <c r="F6648" s="1112">
        <v>2</v>
      </c>
      <c r="G6648" s="1110">
        <v>13.7</v>
      </c>
      <c r="H6648" s="1113"/>
      <c r="I6648" s="1113"/>
      <c r="J6648" s="1114">
        <f t="shared" si="135"/>
        <v>27.4</v>
      </c>
      <c r="K6648" s="127"/>
      <c r="L6648" s="13"/>
    </row>
    <row r="6649" spans="3:12" x14ac:dyDescent="0.25">
      <c r="C6649" s="1110" t="s">
        <v>1520</v>
      </c>
      <c r="D6649" s="1121" t="s">
        <v>2510</v>
      </c>
      <c r="E6649" s="1121"/>
      <c r="F6649" s="1112">
        <v>2</v>
      </c>
      <c r="G6649" s="1110">
        <v>13.9</v>
      </c>
      <c r="H6649" s="1113"/>
      <c r="I6649" s="1113"/>
      <c r="J6649" s="1114">
        <f t="shared" si="135"/>
        <v>27.8</v>
      </c>
      <c r="K6649" s="127"/>
      <c r="L6649" s="13"/>
    </row>
    <row r="6650" spans="3:12" x14ac:dyDescent="0.25">
      <c r="C6650" s="1126" t="s">
        <v>1595</v>
      </c>
      <c r="D6650" s="1127" t="s">
        <v>1596</v>
      </c>
      <c r="E6650" s="1127"/>
      <c r="F6650" s="1112">
        <v>2</v>
      </c>
      <c r="G6650" s="1110">
        <v>46.1</v>
      </c>
      <c r="H6650" s="1113"/>
      <c r="I6650" s="1113"/>
      <c r="J6650" s="1114">
        <f t="shared" si="135"/>
        <v>92.2</v>
      </c>
      <c r="K6650" s="127"/>
      <c r="L6650" s="13"/>
    </row>
    <row r="6651" spans="3:12" x14ac:dyDescent="0.25">
      <c r="C6651" s="1110" t="s">
        <v>1616</v>
      </c>
      <c r="D6651" s="1121" t="s">
        <v>351</v>
      </c>
      <c r="E6651" s="1121"/>
      <c r="F6651" s="1112">
        <v>2</v>
      </c>
      <c r="G6651" s="1110">
        <v>15.2</v>
      </c>
      <c r="H6651" s="1113"/>
      <c r="I6651" s="1113"/>
      <c r="J6651" s="1114">
        <f t="shared" si="135"/>
        <v>30.4</v>
      </c>
      <c r="K6651" s="127"/>
      <c r="L6651" s="13"/>
    </row>
    <row r="6652" spans="3:12" x14ac:dyDescent="0.25">
      <c r="C6652" s="1126" t="s">
        <v>1678</v>
      </c>
      <c r="D6652" s="1127" t="s">
        <v>349</v>
      </c>
      <c r="E6652" s="1127"/>
      <c r="F6652" s="1112">
        <v>2</v>
      </c>
      <c r="G6652" s="1110">
        <v>16.5</v>
      </c>
      <c r="H6652" s="1113"/>
      <c r="I6652" s="1113"/>
      <c r="J6652" s="1114">
        <f t="shared" si="135"/>
        <v>33</v>
      </c>
      <c r="K6652" s="127"/>
      <c r="L6652" s="13"/>
    </row>
    <row r="6653" spans="3:12" x14ac:dyDescent="0.25">
      <c r="C6653" s="1126" t="s">
        <v>1679</v>
      </c>
      <c r="D6653" s="1127" t="s">
        <v>209</v>
      </c>
      <c r="E6653" s="1127"/>
      <c r="F6653" s="1112">
        <v>2</v>
      </c>
      <c r="G6653" s="1110">
        <v>13.1</v>
      </c>
      <c r="H6653" s="1113"/>
      <c r="I6653" s="1113"/>
      <c r="J6653" s="1114">
        <f t="shared" si="135"/>
        <v>26.2</v>
      </c>
      <c r="K6653" s="127"/>
      <c r="L6653" s="13"/>
    </row>
    <row r="6654" spans="3:12" x14ac:dyDescent="0.25">
      <c r="C6654" s="1126" t="s">
        <v>1680</v>
      </c>
      <c r="D6654" s="1127" t="s">
        <v>2517</v>
      </c>
      <c r="E6654" s="1127"/>
      <c r="F6654" s="1112">
        <v>2</v>
      </c>
      <c r="G6654" s="1110">
        <v>10.6</v>
      </c>
      <c r="H6654" s="1113"/>
      <c r="I6654" s="1113"/>
      <c r="J6654" s="1114">
        <f t="shared" si="135"/>
        <v>21.2</v>
      </c>
      <c r="K6654" s="127"/>
      <c r="L6654" s="13"/>
    </row>
    <row r="6655" spans="3:12" x14ac:dyDescent="0.25">
      <c r="C6655" s="1110" t="s">
        <v>1699</v>
      </c>
      <c r="D6655" s="1121" t="s">
        <v>1832</v>
      </c>
      <c r="E6655" s="1121"/>
      <c r="F6655" s="1112">
        <v>2</v>
      </c>
      <c r="G6655" s="1110">
        <v>13.5</v>
      </c>
      <c r="H6655" s="1113"/>
      <c r="I6655" s="1113"/>
      <c r="J6655" s="1114">
        <f t="shared" si="135"/>
        <v>27</v>
      </c>
      <c r="K6655" s="127"/>
      <c r="L6655" s="13"/>
    </row>
    <row r="6656" spans="3:12" x14ac:dyDescent="0.25">
      <c r="C6656" s="1110" t="s">
        <v>1704</v>
      </c>
      <c r="D6656" s="1121" t="s">
        <v>2519</v>
      </c>
      <c r="E6656" s="1121"/>
      <c r="F6656" s="1112">
        <v>2</v>
      </c>
      <c r="G6656" s="1110">
        <v>4.3499999999999996</v>
      </c>
      <c r="H6656" s="1113"/>
      <c r="I6656" s="1113"/>
      <c r="J6656" s="1114">
        <f t="shared" si="135"/>
        <v>8.6999999999999993</v>
      </c>
      <c r="K6656" s="127"/>
      <c r="L6656" s="13"/>
    </row>
    <row r="6657" spans="3:12" x14ac:dyDescent="0.25">
      <c r="C6657" s="1110" t="s">
        <v>1740</v>
      </c>
      <c r="D6657" s="1121" t="s">
        <v>2529</v>
      </c>
      <c r="E6657" s="1121"/>
      <c r="F6657" s="1112">
        <v>2</v>
      </c>
      <c r="G6657" s="1110">
        <v>17.3</v>
      </c>
      <c r="H6657" s="1113"/>
      <c r="I6657" s="1113"/>
      <c r="J6657" s="1114">
        <f t="shared" si="135"/>
        <v>34.6</v>
      </c>
      <c r="K6657" s="127"/>
      <c r="L6657" s="13"/>
    </row>
    <row r="6658" spans="3:12" x14ac:dyDescent="0.25">
      <c r="C6658" s="1110" t="s">
        <v>1621</v>
      </c>
      <c r="D6658" s="1121" t="s">
        <v>2514</v>
      </c>
      <c r="E6658" s="1121"/>
      <c r="F6658" s="1112">
        <v>1</v>
      </c>
      <c r="G6658" s="1110">
        <v>20.6</v>
      </c>
      <c r="H6658" s="1113"/>
      <c r="I6658" s="1113"/>
      <c r="J6658" s="1114">
        <f t="shared" si="135"/>
        <v>20.6</v>
      </c>
      <c r="K6658" s="127"/>
      <c r="L6658" s="13"/>
    </row>
    <row r="6659" spans="3:12" x14ac:dyDescent="0.25">
      <c r="C6659" s="1110" t="s">
        <v>1623</v>
      </c>
      <c r="D6659" s="1121" t="s">
        <v>2515</v>
      </c>
      <c r="E6659" s="1121"/>
      <c r="F6659" s="1112">
        <v>1</v>
      </c>
      <c r="G6659" s="1110">
        <v>16.2</v>
      </c>
      <c r="H6659" s="1113"/>
      <c r="I6659" s="1113"/>
      <c r="J6659" s="1114">
        <f t="shared" si="135"/>
        <v>16.2</v>
      </c>
      <c r="K6659" s="127"/>
      <c r="L6659" s="13"/>
    </row>
    <row r="6660" spans="3:12" x14ac:dyDescent="0.25">
      <c r="C6660" s="1110" t="s">
        <v>1626</v>
      </c>
      <c r="D6660" s="1121" t="s">
        <v>762</v>
      </c>
      <c r="E6660" s="1121"/>
      <c r="F6660" s="1112">
        <v>1</v>
      </c>
      <c r="G6660" s="1110">
        <v>7.9</v>
      </c>
      <c r="H6660" s="1113"/>
      <c r="I6660" s="1113"/>
      <c r="J6660" s="1114">
        <f t="shared" si="135"/>
        <v>7.9</v>
      </c>
      <c r="K6660" s="127"/>
      <c r="L6660" s="13"/>
    </row>
    <row r="6661" spans="3:12" x14ac:dyDescent="0.25">
      <c r="C6661" s="1110" t="s">
        <v>1631</v>
      </c>
      <c r="D6661" s="1121" t="s">
        <v>1632</v>
      </c>
      <c r="E6661" s="1121"/>
      <c r="F6661" s="1112">
        <v>1</v>
      </c>
      <c r="G6661" s="1110">
        <v>15.3</v>
      </c>
      <c r="H6661" s="1113"/>
      <c r="I6661" s="1113"/>
      <c r="J6661" s="1114">
        <f t="shared" si="135"/>
        <v>15.3</v>
      </c>
      <c r="K6661" s="127"/>
      <c r="L6661" s="13"/>
    </row>
    <row r="6662" spans="3:12" x14ac:dyDescent="0.25">
      <c r="C6662" s="1110" t="s">
        <v>1633</v>
      </c>
      <c r="D6662" s="1121" t="s">
        <v>1634</v>
      </c>
      <c r="E6662" s="1121"/>
      <c r="F6662" s="1112">
        <v>1</v>
      </c>
      <c r="G6662" s="1110">
        <v>13.4</v>
      </c>
      <c r="H6662" s="1113"/>
      <c r="I6662" s="1113"/>
      <c r="J6662" s="1114">
        <f t="shared" si="135"/>
        <v>13.4</v>
      </c>
      <c r="K6662" s="127"/>
      <c r="L6662" s="13"/>
    </row>
    <row r="6663" spans="3:12" x14ac:dyDescent="0.25">
      <c r="C6663" s="1110" t="s">
        <v>1635</v>
      </c>
      <c r="D6663" s="1121" t="s">
        <v>2516</v>
      </c>
      <c r="E6663" s="1121"/>
      <c r="F6663" s="1112">
        <v>1</v>
      </c>
      <c r="G6663" s="1110">
        <v>13.8</v>
      </c>
      <c r="H6663" s="1113"/>
      <c r="I6663" s="1113"/>
      <c r="J6663" s="1114">
        <f t="shared" si="135"/>
        <v>13.8</v>
      </c>
      <c r="K6663" s="127"/>
      <c r="L6663" s="13"/>
    </row>
    <row r="6664" spans="3:12" x14ac:dyDescent="0.25">
      <c r="C6664" s="1110" t="s">
        <v>1669</v>
      </c>
      <c r="D6664" s="1121" t="s">
        <v>217</v>
      </c>
      <c r="E6664" s="1121"/>
      <c r="F6664" s="1112">
        <v>1</v>
      </c>
      <c r="G6664" s="1110">
        <v>27.1</v>
      </c>
      <c r="H6664" s="1113"/>
      <c r="I6664" s="1113"/>
      <c r="J6664" s="1114">
        <f t="shared" si="135"/>
        <v>27.1</v>
      </c>
      <c r="K6664" s="127"/>
      <c r="L6664" s="13"/>
    </row>
    <row r="6665" spans="3:12" x14ac:dyDescent="0.25">
      <c r="C6665" s="1110" t="s">
        <v>1708</v>
      </c>
      <c r="D6665" s="1121" t="s">
        <v>185</v>
      </c>
      <c r="E6665" s="1121"/>
      <c r="F6665" s="1112">
        <v>1</v>
      </c>
      <c r="G6665" s="1110">
        <v>15.1</v>
      </c>
      <c r="H6665" s="1113"/>
      <c r="I6665" s="1113"/>
      <c r="J6665" s="1114">
        <f t="shared" si="135"/>
        <v>15.1</v>
      </c>
      <c r="K6665" s="127"/>
      <c r="L6665" s="13"/>
    </row>
    <row r="6666" spans="3:12" x14ac:dyDescent="0.25">
      <c r="C6666" s="1110" t="s">
        <v>1710</v>
      </c>
      <c r="D6666" s="1121" t="s">
        <v>2520</v>
      </c>
      <c r="E6666" s="1121"/>
      <c r="F6666" s="1112">
        <v>1</v>
      </c>
      <c r="G6666" s="1110">
        <v>16.100000000000001</v>
      </c>
      <c r="H6666" s="1113"/>
      <c r="I6666" s="1113"/>
      <c r="J6666" s="1114">
        <f t="shared" si="135"/>
        <v>16.100000000000001</v>
      </c>
      <c r="K6666" s="127"/>
      <c r="L6666" s="13"/>
    </row>
    <row r="6667" spans="3:12" x14ac:dyDescent="0.25">
      <c r="C6667" s="1110" t="s">
        <v>1712</v>
      </c>
      <c r="D6667" s="1121" t="s">
        <v>2521</v>
      </c>
      <c r="E6667" s="1121"/>
      <c r="F6667" s="1112">
        <v>1</v>
      </c>
      <c r="G6667" s="1110">
        <v>15.7</v>
      </c>
      <c r="H6667" s="1113"/>
      <c r="I6667" s="1113"/>
      <c r="J6667" s="1114">
        <f t="shared" si="135"/>
        <v>15.7</v>
      </c>
      <c r="K6667" s="127"/>
      <c r="L6667" s="13"/>
    </row>
    <row r="6668" spans="3:12" x14ac:dyDescent="0.25">
      <c r="C6668" s="1110" t="s">
        <v>1714</v>
      </c>
      <c r="D6668" s="1121" t="s">
        <v>568</v>
      </c>
      <c r="E6668" s="1121"/>
      <c r="F6668" s="1112">
        <v>1</v>
      </c>
      <c r="G6668" s="1110">
        <v>15.7</v>
      </c>
      <c r="H6668" s="1113"/>
      <c r="I6668" s="1113"/>
      <c r="J6668" s="1114">
        <f t="shared" si="135"/>
        <v>15.7</v>
      </c>
      <c r="K6668" s="127"/>
      <c r="L6668" s="13"/>
    </row>
    <row r="6669" spans="3:12" x14ac:dyDescent="0.25">
      <c r="C6669" s="1110" t="s">
        <v>1727</v>
      </c>
      <c r="D6669" s="1121" t="s">
        <v>692</v>
      </c>
      <c r="E6669" s="1121"/>
      <c r="F6669" s="1112">
        <v>1</v>
      </c>
      <c r="G6669" s="1110">
        <v>19.600000000000001</v>
      </c>
      <c r="H6669" s="1113"/>
      <c r="I6669" s="1113"/>
      <c r="J6669" s="1114">
        <f t="shared" si="135"/>
        <v>19.600000000000001</v>
      </c>
      <c r="K6669" s="127"/>
      <c r="L6669" s="13"/>
    </row>
    <row r="6670" spans="3:12" x14ac:dyDescent="0.25">
      <c r="C6670" s="1110" t="s">
        <v>1729</v>
      </c>
      <c r="D6670" s="1121" t="s">
        <v>2522</v>
      </c>
      <c r="E6670" s="1121"/>
      <c r="F6670" s="1112">
        <v>1</v>
      </c>
      <c r="G6670" s="1110">
        <v>17.399999999999999</v>
      </c>
      <c r="H6670" s="1113"/>
      <c r="I6670" s="1113"/>
      <c r="J6670" s="1114">
        <f t="shared" si="135"/>
        <v>17.399999999999999</v>
      </c>
      <c r="K6670" s="127"/>
      <c r="L6670" s="13"/>
    </row>
    <row r="6671" spans="3:12" x14ac:dyDescent="0.25">
      <c r="C6671" s="1110" t="s">
        <v>1730</v>
      </c>
      <c r="D6671" s="1121" t="s">
        <v>2523</v>
      </c>
      <c r="E6671" s="1121"/>
      <c r="F6671" s="1112">
        <v>1</v>
      </c>
      <c r="G6671" s="1110">
        <v>17.8</v>
      </c>
      <c r="H6671" s="1113"/>
      <c r="I6671" s="1113"/>
      <c r="J6671" s="1114">
        <f t="shared" si="135"/>
        <v>17.8</v>
      </c>
      <c r="K6671" s="127"/>
      <c r="L6671" s="13"/>
    </row>
    <row r="6672" spans="3:12" x14ac:dyDescent="0.25">
      <c r="C6672" s="1110" t="s">
        <v>1731</v>
      </c>
      <c r="D6672" s="1121" t="s">
        <v>183</v>
      </c>
      <c r="E6672" s="1121"/>
      <c r="F6672" s="1112">
        <v>1</v>
      </c>
      <c r="G6672" s="1110">
        <v>17.399999999999999</v>
      </c>
      <c r="H6672" s="1113"/>
      <c r="I6672" s="1113"/>
      <c r="J6672" s="1114">
        <f t="shared" si="135"/>
        <v>17.399999999999999</v>
      </c>
      <c r="K6672" s="127"/>
      <c r="L6672" s="13"/>
    </row>
    <row r="6673" spans="3:12" x14ac:dyDescent="0.25">
      <c r="C6673" s="1110" t="s">
        <v>1732</v>
      </c>
      <c r="D6673" s="1121" t="s">
        <v>2472</v>
      </c>
      <c r="E6673" s="1121"/>
      <c r="F6673" s="1112">
        <v>1</v>
      </c>
      <c r="G6673" s="1110">
        <v>18.399999999999999</v>
      </c>
      <c r="H6673" s="1113"/>
      <c r="I6673" s="1113"/>
      <c r="J6673" s="1114">
        <f t="shared" si="135"/>
        <v>18.399999999999999</v>
      </c>
      <c r="K6673" s="127"/>
      <c r="L6673" s="13"/>
    </row>
    <row r="6674" spans="3:12" x14ac:dyDescent="0.25">
      <c r="C6674" s="1110" t="s">
        <v>1735</v>
      </c>
      <c r="D6674" s="1121" t="s">
        <v>2524</v>
      </c>
      <c r="E6674" s="1121"/>
      <c r="F6674" s="1112">
        <v>1</v>
      </c>
      <c r="G6674" s="1110">
        <v>17.399999999999999</v>
      </c>
      <c r="H6674" s="1113"/>
      <c r="I6674" s="1113"/>
      <c r="J6674" s="1114">
        <f t="shared" si="135"/>
        <v>17.399999999999999</v>
      </c>
      <c r="K6674" s="127"/>
      <c r="L6674" s="13"/>
    </row>
    <row r="6675" spans="3:12" x14ac:dyDescent="0.25">
      <c r="C6675" s="1126" t="s">
        <v>1721</v>
      </c>
      <c r="D6675" s="1127" t="s">
        <v>2526</v>
      </c>
      <c r="E6675" s="1127"/>
      <c r="F6675" s="1112">
        <v>1</v>
      </c>
      <c r="G6675" s="1110">
        <v>15.7</v>
      </c>
      <c r="H6675" s="1113"/>
      <c r="I6675" s="1113"/>
      <c r="J6675" s="1114">
        <f t="shared" si="135"/>
        <v>15.7</v>
      </c>
      <c r="K6675" s="127"/>
      <c r="L6675" s="13"/>
    </row>
    <row r="6676" spans="3:12" x14ac:dyDescent="0.25">
      <c r="C6676" s="1126" t="s">
        <v>1722</v>
      </c>
      <c r="D6676" s="1127" t="s">
        <v>2527</v>
      </c>
      <c r="E6676" s="1127"/>
      <c r="F6676" s="1112">
        <v>1</v>
      </c>
      <c r="G6676" s="1110">
        <v>16</v>
      </c>
      <c r="H6676" s="1113"/>
      <c r="I6676" s="1113"/>
      <c r="J6676" s="1114">
        <f t="shared" si="135"/>
        <v>16</v>
      </c>
      <c r="K6676" s="127"/>
      <c r="L6676" s="13"/>
    </row>
    <row r="6677" spans="3:12" x14ac:dyDescent="0.25">
      <c r="C6677" s="1126" t="s">
        <v>1724</v>
      </c>
      <c r="D6677" s="1127" t="s">
        <v>357</v>
      </c>
      <c r="E6677" s="1127"/>
      <c r="F6677" s="1112">
        <v>1</v>
      </c>
      <c r="G6677" s="1110">
        <v>15.7</v>
      </c>
      <c r="H6677" s="1113"/>
      <c r="I6677" s="1113"/>
      <c r="J6677" s="1114">
        <f t="shared" si="135"/>
        <v>15.7</v>
      </c>
      <c r="K6677" s="127"/>
      <c r="L6677" s="13"/>
    </row>
    <row r="6678" spans="3:12" x14ac:dyDescent="0.25">
      <c r="C6678" s="1126" t="s">
        <v>1725</v>
      </c>
      <c r="D6678" s="1127" t="s">
        <v>2528</v>
      </c>
      <c r="E6678" s="1127"/>
      <c r="F6678" s="1112">
        <v>1</v>
      </c>
      <c r="G6678" s="1110">
        <v>15.7</v>
      </c>
      <c r="H6678" s="1113"/>
      <c r="I6678" s="1113"/>
      <c r="J6678" s="1114">
        <f t="shared" si="135"/>
        <v>15.7</v>
      </c>
      <c r="K6678" s="127"/>
      <c r="L6678" s="13"/>
    </row>
    <row r="6679" spans="3:12" x14ac:dyDescent="0.25">
      <c r="C6679" s="1123"/>
      <c r="D6679" s="1123"/>
      <c r="E6679" s="1123"/>
      <c r="F6679" s="1123"/>
      <c r="G6679" s="1123"/>
      <c r="H6679" s="1123"/>
      <c r="I6679" s="1123"/>
      <c r="J6679" s="1123"/>
      <c r="K6679" s="127"/>
      <c r="L6679" s="13"/>
    </row>
    <row r="6680" spans="3:12" x14ac:dyDescent="0.25">
      <c r="C6680" s="1152"/>
      <c r="D6680" s="1111" t="s">
        <v>203</v>
      </c>
      <c r="E6680" s="1111"/>
      <c r="F6680" s="1112"/>
      <c r="G6680" s="1110"/>
      <c r="H6680" s="1113"/>
      <c r="I6680" s="1113"/>
      <c r="J6680" s="1114">
        <v>0</v>
      </c>
      <c r="K6680" s="127"/>
      <c r="L6680" s="13"/>
    </row>
    <row r="6681" spans="3:12" x14ac:dyDescent="0.25">
      <c r="C6681" s="1126" t="s">
        <v>1754</v>
      </c>
      <c r="D6681" s="1127" t="s">
        <v>177</v>
      </c>
      <c r="E6681" s="1127"/>
      <c r="F6681" s="1112">
        <v>2</v>
      </c>
      <c r="G6681" s="1110">
        <v>8.3000000000000007</v>
      </c>
      <c r="H6681" s="1113"/>
      <c r="I6681" s="1113"/>
      <c r="J6681" s="1114">
        <f t="shared" ref="J6681:J6695" si="136">PRODUCT(F6681:I6681)</f>
        <v>16.600000000000001</v>
      </c>
      <c r="K6681" s="127"/>
      <c r="L6681" s="13"/>
    </row>
    <row r="6682" spans="3:12" x14ac:dyDescent="0.25">
      <c r="C6682" s="1126" t="s">
        <v>1811</v>
      </c>
      <c r="D6682" s="1127" t="s">
        <v>177</v>
      </c>
      <c r="E6682" s="1127"/>
      <c r="F6682" s="1112">
        <v>2</v>
      </c>
      <c r="G6682" s="1110">
        <v>8.8000000000000007</v>
      </c>
      <c r="H6682" s="1113"/>
      <c r="I6682" s="1113"/>
      <c r="J6682" s="1114">
        <f t="shared" si="136"/>
        <v>17.600000000000001</v>
      </c>
      <c r="K6682" s="127"/>
      <c r="L6682" s="13"/>
    </row>
    <row r="6683" spans="3:12" x14ac:dyDescent="0.25">
      <c r="C6683" s="1126" t="s">
        <v>1861</v>
      </c>
      <c r="D6683" s="1127" t="s">
        <v>177</v>
      </c>
      <c r="E6683" s="1127"/>
      <c r="F6683" s="1112">
        <v>2</v>
      </c>
      <c r="G6683" s="1110">
        <v>8.3000000000000007</v>
      </c>
      <c r="H6683" s="1113"/>
      <c r="I6683" s="1113"/>
      <c r="J6683" s="1114">
        <f t="shared" si="136"/>
        <v>16.600000000000001</v>
      </c>
      <c r="K6683" s="127"/>
      <c r="L6683" s="13"/>
    </row>
    <row r="6684" spans="3:12" x14ac:dyDescent="0.25">
      <c r="C6684" s="1126" t="s">
        <v>1914</v>
      </c>
      <c r="D6684" s="1127" t="s">
        <v>177</v>
      </c>
      <c r="E6684" s="1127"/>
      <c r="F6684" s="1112">
        <v>2</v>
      </c>
      <c r="G6684" s="1110">
        <v>8</v>
      </c>
      <c r="H6684" s="1113"/>
      <c r="I6684" s="1113"/>
      <c r="J6684" s="1114">
        <f t="shared" si="136"/>
        <v>16</v>
      </c>
      <c r="K6684" s="127"/>
      <c r="L6684" s="13"/>
    </row>
    <row r="6685" spans="3:12" x14ac:dyDescent="0.25">
      <c r="C6685" s="1126" t="s">
        <v>1751</v>
      </c>
      <c r="D6685" s="1127" t="s">
        <v>1027</v>
      </c>
      <c r="E6685" s="1127"/>
      <c r="F6685" s="1112">
        <v>2</v>
      </c>
      <c r="G6685" s="1110">
        <v>20.2</v>
      </c>
      <c r="H6685" s="1113"/>
      <c r="I6685" s="1113"/>
      <c r="J6685" s="1114">
        <f t="shared" si="136"/>
        <v>40.4</v>
      </c>
      <c r="K6685" s="127"/>
      <c r="L6685" s="13"/>
    </row>
    <row r="6686" spans="3:12" x14ac:dyDescent="0.25">
      <c r="C6686" s="1126" t="s">
        <v>1829</v>
      </c>
      <c r="D6686" s="1127" t="s">
        <v>1830</v>
      </c>
      <c r="E6686" s="1127"/>
      <c r="F6686" s="1112">
        <v>2</v>
      </c>
      <c r="G6686" s="1110">
        <v>16.5</v>
      </c>
      <c r="H6686" s="1113"/>
      <c r="I6686" s="1113"/>
      <c r="J6686" s="1114">
        <f t="shared" si="136"/>
        <v>33</v>
      </c>
      <c r="K6686" s="127"/>
      <c r="L6686" s="13"/>
    </row>
    <row r="6687" spans="3:12" x14ac:dyDescent="0.25">
      <c r="C6687" s="1126" t="s">
        <v>1831</v>
      </c>
      <c r="D6687" s="1127" t="s">
        <v>1832</v>
      </c>
      <c r="E6687" s="1127"/>
      <c r="F6687" s="1112">
        <v>2</v>
      </c>
      <c r="G6687" s="1110">
        <v>13.1</v>
      </c>
      <c r="H6687" s="1113"/>
      <c r="I6687" s="1113"/>
      <c r="J6687" s="1114">
        <f t="shared" si="136"/>
        <v>26.2</v>
      </c>
      <c r="K6687" s="127"/>
      <c r="L6687" s="13"/>
    </row>
    <row r="6688" spans="3:12" x14ac:dyDescent="0.25">
      <c r="C6688" s="1126" t="s">
        <v>1833</v>
      </c>
      <c r="D6688" s="1127" t="s">
        <v>1153</v>
      </c>
      <c r="E6688" s="1127"/>
      <c r="F6688" s="1112">
        <v>2</v>
      </c>
      <c r="G6688" s="1110">
        <v>12.5</v>
      </c>
      <c r="H6688" s="1113"/>
      <c r="I6688" s="1113"/>
      <c r="J6688" s="1114">
        <f t="shared" si="136"/>
        <v>25</v>
      </c>
      <c r="K6688" s="127"/>
      <c r="L6688" s="13"/>
    </row>
    <row r="6689" spans="3:12" x14ac:dyDescent="0.25">
      <c r="C6689" s="1126" t="s">
        <v>1878</v>
      </c>
      <c r="D6689" s="1127" t="s">
        <v>209</v>
      </c>
      <c r="E6689" s="1127"/>
      <c r="F6689" s="1112">
        <v>2</v>
      </c>
      <c r="G6689" s="1110">
        <v>13.8</v>
      </c>
      <c r="H6689" s="1113"/>
      <c r="I6689" s="1113"/>
      <c r="J6689" s="1114">
        <f t="shared" si="136"/>
        <v>27.6</v>
      </c>
      <c r="K6689" s="127"/>
      <c r="L6689" s="13"/>
    </row>
    <row r="6690" spans="3:12" x14ac:dyDescent="0.25">
      <c r="C6690" s="1126" t="s">
        <v>1879</v>
      </c>
      <c r="D6690" s="1127" t="s">
        <v>351</v>
      </c>
      <c r="E6690" s="1127"/>
      <c r="F6690" s="1112">
        <v>2</v>
      </c>
      <c r="G6690" s="1110">
        <v>11.65</v>
      </c>
      <c r="H6690" s="1113"/>
      <c r="I6690" s="1113"/>
      <c r="J6690" s="1114">
        <f t="shared" si="136"/>
        <v>23.3</v>
      </c>
      <c r="K6690" s="127"/>
      <c r="L6690" s="13"/>
    </row>
    <row r="6691" spans="3:12" x14ac:dyDescent="0.25">
      <c r="C6691" s="1126" t="s">
        <v>1859</v>
      </c>
      <c r="D6691" s="1127" t="s">
        <v>1860</v>
      </c>
      <c r="E6691" s="1127"/>
      <c r="F6691" s="1112">
        <v>2</v>
      </c>
      <c r="G6691" s="1110">
        <v>12.15</v>
      </c>
      <c r="H6691" s="1113"/>
      <c r="I6691" s="1113"/>
      <c r="J6691" s="1114">
        <f t="shared" si="136"/>
        <v>24.3</v>
      </c>
      <c r="K6691" s="127"/>
      <c r="L6691" s="13"/>
    </row>
    <row r="6692" spans="3:12" x14ac:dyDescent="0.25">
      <c r="C6692" s="1126" t="s">
        <v>2541</v>
      </c>
      <c r="D6692" s="1127" t="s">
        <v>1226</v>
      </c>
      <c r="E6692" s="1127"/>
      <c r="F6692" s="1112">
        <v>2</v>
      </c>
      <c r="G6692" s="1110">
        <v>8</v>
      </c>
      <c r="H6692" s="1113"/>
      <c r="I6692" s="1113"/>
      <c r="J6692" s="1114">
        <f t="shared" si="136"/>
        <v>16</v>
      </c>
      <c r="K6692" s="127"/>
      <c r="L6692" s="13"/>
    </row>
    <row r="6693" spans="3:12" x14ac:dyDescent="0.25">
      <c r="C6693" s="1126" t="s">
        <v>1909</v>
      </c>
      <c r="D6693" s="1127" t="s">
        <v>1226</v>
      </c>
      <c r="E6693" s="1127"/>
      <c r="F6693" s="1112">
        <v>2</v>
      </c>
      <c r="G6693" s="1110">
        <v>7.5</v>
      </c>
      <c r="H6693" s="1113"/>
      <c r="I6693" s="1113"/>
      <c r="J6693" s="1114">
        <f t="shared" si="136"/>
        <v>15</v>
      </c>
      <c r="K6693" s="127"/>
      <c r="L6693" s="13"/>
    </row>
    <row r="6694" spans="3:12" x14ac:dyDescent="0.25">
      <c r="C6694" s="1126" t="s">
        <v>1898</v>
      </c>
      <c r="D6694" s="1127" t="s">
        <v>1271</v>
      </c>
      <c r="E6694" s="1127"/>
      <c r="F6694" s="1112">
        <v>2</v>
      </c>
      <c r="G6694" s="1110">
        <v>17.3</v>
      </c>
      <c r="H6694" s="1113"/>
      <c r="I6694" s="1113"/>
      <c r="J6694" s="1114">
        <f t="shared" si="136"/>
        <v>34.6</v>
      </c>
      <c r="K6694" s="127"/>
      <c r="L6694" s="13"/>
    </row>
    <row r="6695" spans="3:12" x14ac:dyDescent="0.25">
      <c r="C6695" s="1126" t="s">
        <v>1813</v>
      </c>
      <c r="D6695" s="1127" t="s">
        <v>205</v>
      </c>
      <c r="E6695" s="1127"/>
      <c r="F6695" s="1112">
        <v>1</v>
      </c>
      <c r="G6695" s="1110">
        <v>13.6</v>
      </c>
      <c r="H6695" s="1113"/>
      <c r="I6695" s="1113"/>
      <c r="J6695" s="1114">
        <f t="shared" si="136"/>
        <v>13.6</v>
      </c>
      <c r="K6695" s="127"/>
      <c r="L6695" s="13"/>
    </row>
    <row r="6696" spans="3:12" x14ac:dyDescent="0.25">
      <c r="C6696" s="793"/>
      <c r="D6696" s="1875"/>
      <c r="E6696" s="1876"/>
      <c r="F6696" s="1877"/>
      <c r="G6696" s="1878"/>
      <c r="H6696" s="1878"/>
      <c r="I6696" s="1878"/>
      <c r="J6696" s="1878"/>
      <c r="K6696" s="127"/>
      <c r="L6696" s="13"/>
    </row>
    <row r="6697" spans="3:12" x14ac:dyDescent="0.25">
      <c r="C6697" s="852" t="str">
        <f>RESUMEN!C39</f>
        <v>03.02.06</v>
      </c>
      <c r="D6697" s="849" t="str">
        <f>RESUMEN!D39</f>
        <v>GRADAS</v>
      </c>
      <c r="E6697" s="850"/>
      <c r="F6697" s="850"/>
      <c r="G6697" s="850"/>
      <c r="H6697" s="850"/>
      <c r="I6697" s="850"/>
      <c r="J6697" s="850"/>
      <c r="K6697" s="850"/>
      <c r="L6697" s="851"/>
    </row>
    <row r="6698" spans="3:12" x14ac:dyDescent="0.25">
      <c r="C6698" s="853" t="str">
        <f>RESUMEN!C40</f>
        <v>03.02.06.01</v>
      </c>
      <c r="D6698" s="731" t="str">
        <f>RESUMEN!D40</f>
        <v xml:space="preserve">        PASO Y CONTRAPASO CON CEMENTO FROTACHADO</v>
      </c>
      <c r="E6698" s="728"/>
      <c r="F6698" s="728"/>
      <c r="G6698" s="728"/>
      <c r="H6698" s="728"/>
      <c r="I6698" s="728"/>
      <c r="J6698" s="728"/>
      <c r="K6698" s="728"/>
      <c r="L6698" s="728"/>
    </row>
    <row r="6699" spans="3:12" x14ac:dyDescent="0.25">
      <c r="C6699" s="684" t="s">
        <v>1</v>
      </c>
      <c r="D6699" s="691" t="s">
        <v>2</v>
      </c>
      <c r="E6699" s="747" t="s">
        <v>239</v>
      </c>
      <c r="F6699" s="706" t="s">
        <v>45</v>
      </c>
      <c r="G6699" s="713" t="s">
        <v>52</v>
      </c>
      <c r="H6699" s="713" t="s">
        <v>47</v>
      </c>
      <c r="I6699" s="713" t="s">
        <v>48</v>
      </c>
      <c r="J6699" s="713" t="s">
        <v>49</v>
      </c>
      <c r="K6699" s="93" t="s">
        <v>50</v>
      </c>
      <c r="L6699" s="721" t="s">
        <v>3</v>
      </c>
    </row>
    <row r="6700" spans="3:12" x14ac:dyDescent="0.25">
      <c r="C6700" s="729"/>
      <c r="D6700" s="817"/>
      <c r="E6700" s="704"/>
      <c r="F6700" s="709"/>
      <c r="G6700" s="707"/>
      <c r="H6700" s="717"/>
      <c r="I6700" s="707"/>
      <c r="J6700" s="717"/>
      <c r="K6700" s="145">
        <f>SUM(J6701:J6713)</f>
        <v>25.379999999999995</v>
      </c>
      <c r="L6700" s="722" t="s">
        <v>6</v>
      </c>
    </row>
    <row r="6701" spans="3:12" x14ac:dyDescent="0.3">
      <c r="C6701" s="818"/>
      <c r="D6701" s="819"/>
      <c r="E6701" s="820"/>
      <c r="F6701" s="821"/>
      <c r="G6701" s="822"/>
      <c r="H6701" s="819"/>
      <c r="I6701" s="822"/>
      <c r="J6701" s="42">
        <f>PRODUCT(F6701:I6701)</f>
        <v>0</v>
      </c>
      <c r="K6701" s="343"/>
      <c r="L6701" s="198"/>
    </row>
    <row r="6702" spans="3:12" x14ac:dyDescent="0.25">
      <c r="C6702" s="680"/>
      <c r="D6702" s="142" t="s">
        <v>3216</v>
      </c>
      <c r="E6702" s="714"/>
      <c r="F6702" s="678"/>
      <c r="G6702" s="823"/>
      <c r="H6702" s="679"/>
      <c r="I6702" s="679"/>
      <c r="J6702" s="42">
        <f>PRODUCT(F6702:I6702)</f>
        <v>0</v>
      </c>
      <c r="K6702" s="127"/>
      <c r="L6702" s="13"/>
    </row>
    <row r="6703" spans="3:12" x14ac:dyDescent="0.25">
      <c r="C6703" s="680"/>
      <c r="D6703" s="734" t="s">
        <v>812</v>
      </c>
      <c r="E6703" s="823"/>
      <c r="F6703" s="824"/>
      <c r="G6703" s="823"/>
      <c r="H6703" s="679"/>
      <c r="I6703" s="679"/>
      <c r="J6703" s="42">
        <f>PRODUCT(F6703:I6703)</f>
        <v>0</v>
      </c>
      <c r="K6703" s="127"/>
      <c r="L6703" s="13"/>
    </row>
    <row r="6704" spans="3:12" x14ac:dyDescent="0.25">
      <c r="C6704" s="680"/>
      <c r="D6704" s="825" t="s">
        <v>847</v>
      </c>
      <c r="E6704" s="714"/>
      <c r="F6704" s="826">
        <v>15</v>
      </c>
      <c r="G6704" s="823">
        <v>1.2</v>
      </c>
      <c r="H6704" s="619" t="s">
        <v>2991</v>
      </c>
      <c r="I6704" s="715">
        <v>0.3</v>
      </c>
      <c r="J6704" s="42">
        <f>F6704*G6704*I6704</f>
        <v>5.3999999999999995</v>
      </c>
      <c r="K6704" s="127"/>
      <c r="L6704" s="13"/>
    </row>
    <row r="6705" spans="3:12" x14ac:dyDescent="0.25">
      <c r="C6705" s="680"/>
      <c r="D6705" s="825" t="s">
        <v>848</v>
      </c>
      <c r="E6705" s="714"/>
      <c r="F6705" s="826">
        <v>15</v>
      </c>
      <c r="G6705" s="823">
        <v>1.2</v>
      </c>
      <c r="H6705" s="679">
        <v>0.17</v>
      </c>
      <c r="I6705" s="618" t="s">
        <v>2991</v>
      </c>
      <c r="J6705" s="42">
        <f>F6705*G6705*H6705</f>
        <v>3.06</v>
      </c>
      <c r="K6705" s="127"/>
      <c r="L6705" s="13"/>
    </row>
    <row r="6706" spans="3:12" x14ac:dyDescent="0.25">
      <c r="C6706" s="680"/>
      <c r="D6706" s="142" t="s">
        <v>3217</v>
      </c>
      <c r="E6706" s="823"/>
      <c r="F6706" s="824"/>
      <c r="G6706" s="823"/>
      <c r="H6706" s="679"/>
      <c r="I6706" s="679"/>
      <c r="J6706" s="42"/>
      <c r="K6706" s="127"/>
      <c r="L6706" s="13"/>
    </row>
    <row r="6707" spans="3:12" x14ac:dyDescent="0.25">
      <c r="C6707" s="680"/>
      <c r="D6707" s="734" t="s">
        <v>812</v>
      </c>
      <c r="E6707" s="714"/>
      <c r="F6707" s="826"/>
      <c r="G6707" s="823"/>
      <c r="H6707" s="679"/>
      <c r="I6707" s="715"/>
      <c r="J6707" s="42"/>
      <c r="K6707" s="127"/>
      <c r="L6707" s="13"/>
    </row>
    <row r="6708" spans="3:12" x14ac:dyDescent="0.25">
      <c r="C6708" s="680"/>
      <c r="D6708" s="825" t="s">
        <v>847</v>
      </c>
      <c r="E6708" s="714"/>
      <c r="F6708" s="826">
        <v>15</v>
      </c>
      <c r="G6708" s="823">
        <v>1.2</v>
      </c>
      <c r="H6708" s="619" t="s">
        <v>2991</v>
      </c>
      <c r="I6708" s="715">
        <v>0.3</v>
      </c>
      <c r="J6708" s="42">
        <f>F6708*G6708*I6708</f>
        <v>5.3999999999999995</v>
      </c>
      <c r="K6708" s="127"/>
      <c r="L6708" s="13"/>
    </row>
    <row r="6709" spans="3:12" x14ac:dyDescent="0.25">
      <c r="C6709" s="680"/>
      <c r="D6709" s="825" t="s">
        <v>848</v>
      </c>
      <c r="E6709" s="823"/>
      <c r="F6709" s="824">
        <v>15</v>
      </c>
      <c r="G6709" s="823">
        <v>1.2</v>
      </c>
      <c r="H6709" s="679">
        <v>0.17</v>
      </c>
      <c r="I6709" s="619" t="s">
        <v>2991</v>
      </c>
      <c r="J6709" s="42">
        <f>F6709*G6709*H6709</f>
        <v>3.06</v>
      </c>
      <c r="K6709" s="127"/>
      <c r="L6709" s="13"/>
    </row>
    <row r="6710" spans="3:12" x14ac:dyDescent="0.25">
      <c r="C6710" s="680"/>
      <c r="D6710" s="142" t="s">
        <v>3218</v>
      </c>
      <c r="E6710" s="714"/>
      <c r="F6710" s="826"/>
      <c r="G6710" s="823"/>
      <c r="H6710" s="679"/>
      <c r="I6710" s="618"/>
      <c r="J6710" s="42"/>
      <c r="K6710" s="127"/>
      <c r="L6710" s="13"/>
    </row>
    <row r="6711" spans="3:12" x14ac:dyDescent="0.25">
      <c r="C6711" s="680"/>
      <c r="D6711" s="734" t="s">
        <v>812</v>
      </c>
      <c r="E6711" s="714"/>
      <c r="F6711" s="826"/>
      <c r="G6711" s="823"/>
      <c r="H6711" s="679"/>
      <c r="I6711" s="618"/>
      <c r="J6711" s="42"/>
      <c r="K6711" s="127"/>
      <c r="L6711" s="13"/>
    </row>
    <row r="6712" spans="3:12" x14ac:dyDescent="0.25">
      <c r="C6712" s="680"/>
      <c r="D6712" s="825" t="s">
        <v>847</v>
      </c>
      <c r="E6712" s="714"/>
      <c r="F6712" s="826">
        <v>15</v>
      </c>
      <c r="G6712" s="823">
        <v>1.2</v>
      </c>
      <c r="H6712" s="619" t="s">
        <v>2991</v>
      </c>
      <c r="I6712" s="618">
        <v>0.3</v>
      </c>
      <c r="J6712" s="42">
        <f>F6712*G6712*I6712</f>
        <v>5.3999999999999995</v>
      </c>
      <c r="K6712" s="127"/>
      <c r="L6712" s="13"/>
    </row>
    <row r="6713" spans="3:12" x14ac:dyDescent="0.25">
      <c r="C6713" s="680"/>
      <c r="D6713" s="827" t="s">
        <v>848</v>
      </c>
      <c r="E6713" s="828"/>
      <c r="F6713" s="829">
        <v>15</v>
      </c>
      <c r="G6713" s="830">
        <v>1.2</v>
      </c>
      <c r="H6713" s="715">
        <v>0.17</v>
      </c>
      <c r="I6713" s="618" t="s">
        <v>2991</v>
      </c>
      <c r="J6713" s="362">
        <f>F6713*G6713*H6713</f>
        <v>3.06</v>
      </c>
      <c r="K6713" s="128"/>
      <c r="L6713" s="153"/>
    </row>
    <row r="6714" spans="3:12" x14ac:dyDescent="0.25">
      <c r="C6714" s="854" t="str">
        <f>RESUMEN!C41</f>
        <v>03.02.06.02</v>
      </c>
      <c r="D6714" s="855" t="str">
        <f>RESUMEN!D41</f>
        <v xml:space="preserve">        PASO Y CONTRAPASO CON CEMENTO SEMIPULIDO</v>
      </c>
      <c r="E6714" s="856"/>
      <c r="F6714" s="857"/>
      <c r="G6714" s="858"/>
      <c r="H6714" s="858"/>
      <c r="I6714" s="858"/>
      <c r="J6714" s="858"/>
      <c r="K6714" s="857"/>
      <c r="L6714" s="859"/>
    </row>
    <row r="6715" spans="3:12" x14ac:dyDescent="0.25">
      <c r="C6715" s="684" t="s">
        <v>1</v>
      </c>
      <c r="D6715" s="691" t="s">
        <v>2</v>
      </c>
      <c r="E6715" s="747" t="s">
        <v>239</v>
      </c>
      <c r="F6715" s="706" t="s">
        <v>45</v>
      </c>
      <c r="G6715" s="713" t="s">
        <v>52</v>
      </c>
      <c r="H6715" s="713" t="s">
        <v>47</v>
      </c>
      <c r="I6715" s="713" t="s">
        <v>48</v>
      </c>
      <c r="J6715" s="713" t="s">
        <v>49</v>
      </c>
      <c r="K6715" s="93" t="s">
        <v>50</v>
      </c>
      <c r="L6715" s="721" t="s">
        <v>3</v>
      </c>
    </row>
    <row r="6716" spans="3:12" x14ac:dyDescent="0.25">
      <c r="C6716" s="729"/>
      <c r="D6716" s="817"/>
      <c r="E6716" s="704"/>
      <c r="F6716" s="709"/>
      <c r="G6716" s="707"/>
      <c r="H6716" s="717"/>
      <c r="I6716" s="707"/>
      <c r="J6716" s="717"/>
      <c r="K6716" s="145">
        <f>SUM(J6717:J6796)</f>
        <v>310.82700000000011</v>
      </c>
      <c r="L6716" s="722" t="s">
        <v>6</v>
      </c>
    </row>
    <row r="6717" spans="3:12" x14ac:dyDescent="0.3">
      <c r="C6717" s="818"/>
      <c r="D6717" s="819"/>
      <c r="E6717" s="820"/>
      <c r="F6717" s="821"/>
      <c r="G6717" s="822"/>
      <c r="H6717" s="819"/>
      <c r="I6717" s="822"/>
      <c r="J6717" s="42">
        <f>PRODUCT(F6717:I6717)</f>
        <v>0</v>
      </c>
      <c r="K6717" s="343"/>
      <c r="L6717" s="198"/>
    </row>
    <row r="6718" spans="3:12" x14ac:dyDescent="0.3">
      <c r="C6718" s="831"/>
      <c r="D6718" s="832"/>
      <c r="E6718" s="773"/>
      <c r="F6718" s="705"/>
      <c r="G6718" s="619"/>
      <c r="H6718" s="679"/>
      <c r="I6718" s="619"/>
      <c r="J6718" s="42">
        <f>PRODUCT(F6718:I6718)</f>
        <v>0</v>
      </c>
      <c r="K6718" s="205"/>
      <c r="L6718" s="152"/>
    </row>
    <row r="6719" spans="3:12" x14ac:dyDescent="0.25">
      <c r="C6719" s="680"/>
      <c r="D6719" s="833" t="s">
        <v>3219</v>
      </c>
      <c r="E6719" s="714"/>
      <c r="F6719" s="678"/>
      <c r="G6719" s="823"/>
      <c r="H6719" s="679"/>
      <c r="I6719" s="679"/>
      <c r="J6719" s="679"/>
      <c r="K6719" s="127"/>
      <c r="L6719" s="13"/>
    </row>
    <row r="6720" spans="3:12" x14ac:dyDescent="0.25">
      <c r="C6720" s="680"/>
      <c r="D6720" s="734" t="s">
        <v>169</v>
      </c>
      <c r="E6720" s="823"/>
      <c r="F6720" s="824"/>
      <c r="G6720" s="823"/>
      <c r="H6720" s="679"/>
      <c r="I6720" s="679"/>
      <c r="J6720" s="679"/>
      <c r="K6720" s="127"/>
      <c r="L6720" s="13"/>
    </row>
    <row r="6721" spans="3:12" x14ac:dyDescent="0.25">
      <c r="C6721" s="680"/>
      <c r="D6721" s="627" t="s">
        <v>847</v>
      </c>
      <c r="E6721" s="714"/>
      <c r="F6721" s="826">
        <v>26</v>
      </c>
      <c r="G6721" s="823">
        <v>1.5</v>
      </c>
      <c r="H6721" s="619" t="s">
        <v>2991</v>
      </c>
      <c r="I6721" s="618">
        <v>0.28000000000000003</v>
      </c>
      <c r="J6721" s="619">
        <f>F6721*G6721*I6721</f>
        <v>10.920000000000002</v>
      </c>
      <c r="K6721" s="127"/>
      <c r="L6721" s="13"/>
    </row>
    <row r="6722" spans="3:12" x14ac:dyDescent="0.25">
      <c r="C6722" s="680"/>
      <c r="D6722" s="627" t="s">
        <v>848</v>
      </c>
      <c r="E6722" s="714"/>
      <c r="F6722" s="826">
        <v>26</v>
      </c>
      <c r="G6722" s="823">
        <v>1.5</v>
      </c>
      <c r="H6722" s="619">
        <v>0.17</v>
      </c>
      <c r="I6722" s="619"/>
      <c r="J6722" s="619">
        <f>F6722*G6722*H6722</f>
        <v>6.6300000000000008</v>
      </c>
      <c r="K6722" s="127"/>
      <c r="L6722" s="13"/>
    </row>
    <row r="6723" spans="3:12" x14ac:dyDescent="0.25">
      <c r="C6723" s="680"/>
      <c r="D6723" s="734" t="s">
        <v>200</v>
      </c>
      <c r="E6723" s="823"/>
      <c r="F6723" s="824"/>
      <c r="G6723" s="823"/>
      <c r="H6723" s="679"/>
      <c r="I6723" s="679"/>
      <c r="J6723" s="619"/>
      <c r="K6723" s="127"/>
      <c r="L6723" s="13"/>
    </row>
    <row r="6724" spans="3:12" x14ac:dyDescent="0.25">
      <c r="C6724" s="680"/>
      <c r="D6724" s="627" t="s">
        <v>847</v>
      </c>
      <c r="E6724" s="714"/>
      <c r="F6724" s="826">
        <v>26</v>
      </c>
      <c r="G6724" s="823">
        <v>1.5</v>
      </c>
      <c r="H6724" s="619" t="s">
        <v>2991</v>
      </c>
      <c r="I6724" s="618">
        <v>0.28000000000000003</v>
      </c>
      <c r="J6724" s="619">
        <f>F6724*G6724*I6724</f>
        <v>10.920000000000002</v>
      </c>
      <c r="K6724" s="127"/>
      <c r="L6724" s="13"/>
    </row>
    <row r="6725" spans="3:12" x14ac:dyDescent="0.25">
      <c r="C6725" s="680"/>
      <c r="D6725" s="627" t="s">
        <v>848</v>
      </c>
      <c r="E6725" s="714"/>
      <c r="F6725" s="826">
        <v>26</v>
      </c>
      <c r="G6725" s="823">
        <v>1.5</v>
      </c>
      <c r="H6725" s="619">
        <v>0.17</v>
      </c>
      <c r="I6725" s="618" t="s">
        <v>2991</v>
      </c>
      <c r="J6725" s="619">
        <f>F6725*G6725*H6725</f>
        <v>6.6300000000000008</v>
      </c>
      <c r="K6725" s="127"/>
      <c r="L6725" s="13"/>
    </row>
    <row r="6726" spans="3:12" x14ac:dyDescent="0.25">
      <c r="C6726" s="680"/>
      <c r="D6726" s="734" t="s">
        <v>203</v>
      </c>
      <c r="E6726" s="823"/>
      <c r="F6726" s="824"/>
      <c r="G6726" s="823"/>
      <c r="H6726" s="679"/>
      <c r="I6726" s="679"/>
      <c r="J6726" s="679"/>
      <c r="K6726" s="127"/>
      <c r="L6726" s="13"/>
    </row>
    <row r="6727" spans="3:12" x14ac:dyDescent="0.25">
      <c r="C6727" s="680"/>
      <c r="D6727" s="627" t="s">
        <v>847</v>
      </c>
      <c r="E6727" s="714"/>
      <c r="F6727" s="826">
        <v>26</v>
      </c>
      <c r="G6727" s="823">
        <v>1.5</v>
      </c>
      <c r="H6727" s="619" t="s">
        <v>2991</v>
      </c>
      <c r="I6727" s="618">
        <v>0.28000000000000003</v>
      </c>
      <c r="J6727" s="619">
        <f>F6727*G6727*I6727</f>
        <v>10.920000000000002</v>
      </c>
      <c r="K6727" s="127"/>
      <c r="L6727" s="13"/>
    </row>
    <row r="6728" spans="3:12" x14ac:dyDescent="0.25">
      <c r="C6728" s="680"/>
      <c r="D6728" s="627" t="s">
        <v>848</v>
      </c>
      <c r="E6728" s="714"/>
      <c r="F6728" s="826">
        <v>26</v>
      </c>
      <c r="G6728" s="823">
        <v>1.5</v>
      </c>
      <c r="H6728" s="619">
        <v>0.17</v>
      </c>
      <c r="I6728" s="618" t="s">
        <v>2991</v>
      </c>
      <c r="J6728" s="619">
        <f>F6728*G6728*H6728</f>
        <v>6.6300000000000008</v>
      </c>
      <c r="K6728" s="127"/>
      <c r="L6728" s="13"/>
    </row>
    <row r="6729" spans="3:12" x14ac:dyDescent="0.25">
      <c r="C6729" s="680"/>
      <c r="D6729" s="833" t="s">
        <v>2015</v>
      </c>
      <c r="E6729" s="823"/>
      <c r="F6729" s="824"/>
      <c r="G6729" s="823"/>
      <c r="H6729" s="679"/>
      <c r="I6729" s="679"/>
      <c r="J6729" s="679"/>
      <c r="K6729" s="127"/>
      <c r="L6729" s="13"/>
    </row>
    <row r="6730" spans="3:12" x14ac:dyDescent="0.25">
      <c r="C6730" s="680"/>
      <c r="D6730" s="734" t="s">
        <v>169</v>
      </c>
      <c r="E6730" s="714"/>
      <c r="F6730" s="826"/>
      <c r="G6730" s="823"/>
      <c r="H6730" s="619"/>
      <c r="I6730" s="715"/>
      <c r="J6730" s="679"/>
      <c r="K6730" s="127"/>
      <c r="L6730" s="13"/>
    </row>
    <row r="6731" spans="3:12" x14ac:dyDescent="0.25">
      <c r="C6731" s="680"/>
      <c r="D6731" s="627" t="s">
        <v>847</v>
      </c>
      <c r="E6731" s="714"/>
      <c r="F6731" s="826">
        <v>26</v>
      </c>
      <c r="G6731" s="823">
        <v>1.5</v>
      </c>
      <c r="H6731" s="619" t="s">
        <v>2991</v>
      </c>
      <c r="I6731" s="715">
        <v>0.3</v>
      </c>
      <c r="J6731" s="679">
        <f>F6731*G6731*I6731</f>
        <v>11.7</v>
      </c>
      <c r="K6731" s="127"/>
      <c r="L6731" s="13"/>
    </row>
    <row r="6732" spans="3:12" x14ac:dyDescent="0.25">
      <c r="C6732" s="680"/>
      <c r="D6732" s="627" t="s">
        <v>848</v>
      </c>
      <c r="E6732" s="675"/>
      <c r="F6732" s="826">
        <v>26</v>
      </c>
      <c r="G6732" s="823">
        <v>1.5</v>
      </c>
      <c r="H6732" s="619">
        <v>0.17</v>
      </c>
      <c r="I6732" s="618" t="s">
        <v>2991</v>
      </c>
      <c r="J6732" s="42">
        <f>F6732*G6732*H6732</f>
        <v>6.6300000000000008</v>
      </c>
      <c r="K6732" s="127"/>
      <c r="L6732" s="13"/>
    </row>
    <row r="6733" spans="3:12" x14ac:dyDescent="0.25">
      <c r="C6733" s="680"/>
      <c r="D6733" s="734" t="s">
        <v>200</v>
      </c>
      <c r="E6733" s="106"/>
      <c r="F6733" s="826"/>
      <c r="G6733" s="675"/>
      <c r="H6733" s="619"/>
      <c r="I6733" s="618"/>
      <c r="J6733" s="679"/>
      <c r="K6733" s="127"/>
      <c r="L6733" s="13"/>
    </row>
    <row r="6734" spans="3:12" x14ac:dyDescent="0.25">
      <c r="C6734" s="680"/>
      <c r="D6734" s="834" t="s">
        <v>847</v>
      </c>
      <c r="E6734" s="106"/>
      <c r="F6734" s="826"/>
      <c r="G6734" s="675"/>
      <c r="H6734" s="619"/>
      <c r="I6734" s="618"/>
      <c r="J6734" s="679"/>
      <c r="K6734" s="127"/>
      <c r="L6734" s="13"/>
    </row>
    <row r="6735" spans="3:12" x14ac:dyDescent="0.25">
      <c r="C6735" s="680"/>
      <c r="D6735" s="696" t="s">
        <v>3220</v>
      </c>
      <c r="E6735" s="823"/>
      <c r="F6735" s="826">
        <v>11</v>
      </c>
      <c r="G6735" s="823">
        <v>1.5</v>
      </c>
      <c r="H6735" s="619" t="s">
        <v>2991</v>
      </c>
      <c r="I6735" s="618">
        <v>0.28000000000000003</v>
      </c>
      <c r="J6735" s="679">
        <f>F6735*G6735*I6735</f>
        <v>4.62</v>
      </c>
      <c r="K6735" s="127"/>
      <c r="L6735" s="13"/>
    </row>
    <row r="6736" spans="3:12" x14ac:dyDescent="0.25">
      <c r="C6736" s="680"/>
      <c r="D6736" s="696" t="s">
        <v>3221</v>
      </c>
      <c r="E6736" s="714"/>
      <c r="F6736" s="826">
        <v>4</v>
      </c>
      <c r="G6736" s="823">
        <v>1.65</v>
      </c>
      <c r="H6736" s="619" t="s">
        <v>2991</v>
      </c>
      <c r="I6736" s="618">
        <v>0.28000000000000003</v>
      </c>
      <c r="J6736" s="679">
        <f>F6736*G6736*I6736</f>
        <v>1.8480000000000001</v>
      </c>
      <c r="K6736" s="127"/>
      <c r="L6736" s="13"/>
    </row>
    <row r="6737" spans="3:12" x14ac:dyDescent="0.25">
      <c r="C6737" s="680"/>
      <c r="D6737" s="696" t="s">
        <v>3222</v>
      </c>
      <c r="E6737" s="714"/>
      <c r="F6737" s="826">
        <v>11</v>
      </c>
      <c r="G6737" s="823">
        <v>1.5</v>
      </c>
      <c r="H6737" s="619" t="s">
        <v>2991</v>
      </c>
      <c r="I6737" s="618">
        <v>0.28000000000000003</v>
      </c>
      <c r="J6737" s="679">
        <f>F6737*G6737*I6737</f>
        <v>4.62</v>
      </c>
      <c r="K6737" s="127"/>
      <c r="L6737" s="13"/>
    </row>
    <row r="6738" spans="3:12" x14ac:dyDescent="0.25">
      <c r="C6738" s="680"/>
      <c r="D6738" s="834" t="s">
        <v>848</v>
      </c>
      <c r="E6738" s="823"/>
      <c r="F6738" s="824"/>
      <c r="G6738" s="823"/>
      <c r="H6738" s="679"/>
      <c r="I6738" s="679"/>
      <c r="J6738" s="679"/>
      <c r="K6738" s="127"/>
      <c r="L6738" s="13"/>
    </row>
    <row r="6739" spans="3:12" x14ac:dyDescent="0.25">
      <c r="C6739" s="680"/>
      <c r="D6739" s="696" t="s">
        <v>3223</v>
      </c>
      <c r="E6739" s="714"/>
      <c r="F6739" s="826">
        <v>11</v>
      </c>
      <c r="G6739" s="823">
        <v>1.5</v>
      </c>
      <c r="H6739" s="619">
        <v>0.17</v>
      </c>
      <c r="I6739" s="618" t="s">
        <v>2991</v>
      </c>
      <c r="J6739" s="679">
        <f>F6739*G6739*H6739</f>
        <v>2.8050000000000002</v>
      </c>
      <c r="K6739" s="127"/>
      <c r="L6739" s="13"/>
    </row>
    <row r="6740" spans="3:12" x14ac:dyDescent="0.25">
      <c r="C6740" s="680"/>
      <c r="D6740" s="696" t="s">
        <v>3224</v>
      </c>
      <c r="E6740" s="714"/>
      <c r="F6740" s="826">
        <v>4</v>
      </c>
      <c r="G6740" s="823">
        <v>1.65</v>
      </c>
      <c r="H6740" s="619">
        <v>0.17</v>
      </c>
      <c r="I6740" s="618" t="s">
        <v>2991</v>
      </c>
      <c r="J6740" s="679">
        <f>F6740*G6740*H6740</f>
        <v>1.1220000000000001</v>
      </c>
      <c r="K6740" s="127"/>
      <c r="L6740" s="13"/>
    </row>
    <row r="6741" spans="3:12" x14ac:dyDescent="0.25">
      <c r="C6741" s="680"/>
      <c r="D6741" s="696" t="s">
        <v>3225</v>
      </c>
      <c r="E6741" s="823"/>
      <c r="F6741" s="826">
        <v>11</v>
      </c>
      <c r="G6741" s="823">
        <v>1.5</v>
      </c>
      <c r="H6741" s="619">
        <v>0.17</v>
      </c>
      <c r="I6741" s="618" t="s">
        <v>2991</v>
      </c>
      <c r="J6741" s="679">
        <f>F6741*G6741*H6741</f>
        <v>2.8050000000000002</v>
      </c>
      <c r="K6741" s="127"/>
      <c r="L6741" s="13"/>
    </row>
    <row r="6742" spans="3:12" x14ac:dyDescent="0.25">
      <c r="C6742" s="680"/>
      <c r="D6742" s="734" t="s">
        <v>203</v>
      </c>
      <c r="E6742" s="714"/>
      <c r="F6742" s="826"/>
      <c r="G6742" s="823"/>
      <c r="H6742" s="679"/>
      <c r="I6742" s="715"/>
      <c r="J6742" s="679"/>
      <c r="K6742" s="127"/>
      <c r="L6742" s="13"/>
    </row>
    <row r="6743" spans="3:12" x14ac:dyDescent="0.25">
      <c r="C6743" s="680"/>
      <c r="D6743" s="834" t="s">
        <v>847</v>
      </c>
      <c r="E6743" s="714"/>
      <c r="F6743" s="826"/>
      <c r="G6743" s="823"/>
      <c r="H6743" s="679"/>
      <c r="I6743" s="715"/>
      <c r="J6743" s="679"/>
      <c r="K6743" s="127"/>
      <c r="L6743" s="13"/>
    </row>
    <row r="6744" spans="3:12" x14ac:dyDescent="0.25">
      <c r="C6744" s="680"/>
      <c r="D6744" s="696" t="s">
        <v>3226</v>
      </c>
      <c r="E6744" s="823"/>
      <c r="F6744" s="824">
        <v>11</v>
      </c>
      <c r="G6744" s="823">
        <v>1.5</v>
      </c>
      <c r="H6744" s="619" t="s">
        <v>2991</v>
      </c>
      <c r="I6744" s="618">
        <v>0.28000000000000003</v>
      </c>
      <c r="J6744" s="679">
        <f>F6744*G6744*I6744</f>
        <v>4.62</v>
      </c>
      <c r="K6744" s="127"/>
      <c r="L6744" s="13"/>
    </row>
    <row r="6745" spans="3:12" x14ac:dyDescent="0.25">
      <c r="C6745" s="680"/>
      <c r="D6745" s="696" t="s">
        <v>3227</v>
      </c>
      <c r="E6745" s="714"/>
      <c r="F6745" s="826">
        <v>4</v>
      </c>
      <c r="G6745" s="823">
        <v>1.65</v>
      </c>
      <c r="H6745" s="619" t="s">
        <v>2991</v>
      </c>
      <c r="I6745" s="618">
        <v>0.28000000000000003</v>
      </c>
      <c r="J6745" s="679">
        <f>F6745*G6745*I6745</f>
        <v>1.8480000000000001</v>
      </c>
      <c r="K6745" s="127"/>
      <c r="L6745" s="13"/>
    </row>
    <row r="6746" spans="3:12" x14ac:dyDescent="0.25">
      <c r="C6746" s="680"/>
      <c r="D6746" s="696" t="s">
        <v>3228</v>
      </c>
      <c r="E6746" s="714"/>
      <c r="F6746" s="826">
        <v>11</v>
      </c>
      <c r="G6746" s="823">
        <v>1.5</v>
      </c>
      <c r="H6746" s="619" t="s">
        <v>2991</v>
      </c>
      <c r="I6746" s="618">
        <v>0.28000000000000003</v>
      </c>
      <c r="J6746" s="679">
        <f>F6746*G6746*I6746</f>
        <v>4.62</v>
      </c>
      <c r="K6746" s="127"/>
      <c r="L6746" s="13"/>
    </row>
    <row r="6747" spans="3:12" x14ac:dyDescent="0.25">
      <c r="C6747" s="680"/>
      <c r="D6747" s="834" t="s">
        <v>848</v>
      </c>
      <c r="E6747" s="823"/>
      <c r="F6747" s="824"/>
      <c r="G6747" s="823"/>
      <c r="H6747" s="679"/>
      <c r="I6747" s="679"/>
      <c r="J6747" s="679"/>
      <c r="K6747" s="127"/>
      <c r="L6747" s="13"/>
    </row>
    <row r="6748" spans="3:12" x14ac:dyDescent="0.25">
      <c r="C6748" s="680"/>
      <c r="D6748" s="696" t="s">
        <v>3229</v>
      </c>
      <c r="E6748" s="714"/>
      <c r="F6748" s="824">
        <v>11</v>
      </c>
      <c r="G6748" s="823">
        <v>1.5</v>
      </c>
      <c r="H6748" s="619">
        <v>0.17</v>
      </c>
      <c r="I6748" s="618" t="s">
        <v>2991</v>
      </c>
      <c r="J6748" s="679">
        <f>F6748*G6748*H6748</f>
        <v>2.8050000000000002</v>
      </c>
      <c r="K6748" s="127"/>
      <c r="L6748" s="13"/>
    </row>
    <row r="6749" spans="3:12" x14ac:dyDescent="0.25">
      <c r="C6749" s="680"/>
      <c r="D6749" s="696" t="s">
        <v>3230</v>
      </c>
      <c r="E6749" s="714"/>
      <c r="F6749" s="826">
        <v>4</v>
      </c>
      <c r="G6749" s="823">
        <v>1.65</v>
      </c>
      <c r="H6749" s="619">
        <v>0.17</v>
      </c>
      <c r="I6749" s="618" t="s">
        <v>2991</v>
      </c>
      <c r="J6749" s="679">
        <f>F6749*G6749*H6749</f>
        <v>1.1220000000000001</v>
      </c>
      <c r="K6749" s="127"/>
      <c r="L6749" s="13"/>
    </row>
    <row r="6750" spans="3:12" x14ac:dyDescent="0.25">
      <c r="C6750" s="680"/>
      <c r="D6750" s="696" t="s">
        <v>3231</v>
      </c>
      <c r="E6750" s="675"/>
      <c r="F6750" s="826">
        <v>11</v>
      </c>
      <c r="G6750" s="823">
        <v>1.5</v>
      </c>
      <c r="H6750" s="619">
        <v>0.17</v>
      </c>
      <c r="I6750" s="618" t="s">
        <v>2991</v>
      </c>
      <c r="J6750" s="42">
        <f>F6750*G6750*H6750</f>
        <v>2.8050000000000002</v>
      </c>
      <c r="K6750" s="127"/>
      <c r="L6750" s="13"/>
    </row>
    <row r="6751" spans="3:12" x14ac:dyDescent="0.25">
      <c r="C6751" s="680"/>
      <c r="D6751" s="833" t="s">
        <v>3232</v>
      </c>
      <c r="E6751" s="675"/>
      <c r="F6751" s="835"/>
      <c r="G6751" s="836"/>
      <c r="H6751" s="618"/>
      <c r="I6751" s="618"/>
      <c r="J6751" s="42"/>
      <c r="K6751" s="127"/>
      <c r="L6751" s="13"/>
    </row>
    <row r="6752" spans="3:12" x14ac:dyDescent="0.25">
      <c r="C6752" s="680"/>
      <c r="D6752" s="734" t="s">
        <v>169</v>
      </c>
      <c r="E6752" s="675"/>
      <c r="F6752" s="835"/>
      <c r="G6752" s="836"/>
      <c r="H6752" s="618"/>
      <c r="I6752" s="618"/>
      <c r="J6752" s="42"/>
      <c r="K6752" s="127"/>
      <c r="L6752" s="13"/>
    </row>
    <row r="6753" spans="3:12" x14ac:dyDescent="0.25">
      <c r="C6753" s="680"/>
      <c r="D6753" s="627" t="s">
        <v>847</v>
      </c>
      <c r="E6753" s="675"/>
      <c r="F6753" s="835">
        <v>26</v>
      </c>
      <c r="G6753" s="836">
        <v>1.5</v>
      </c>
      <c r="H6753" s="619" t="s">
        <v>2991</v>
      </c>
      <c r="I6753" s="618">
        <v>0.28000000000000003</v>
      </c>
      <c r="J6753" s="42">
        <f>F6753*G6753*I6753</f>
        <v>10.920000000000002</v>
      </c>
      <c r="K6753" s="127"/>
      <c r="L6753" s="13"/>
    </row>
    <row r="6754" spans="3:12" x14ac:dyDescent="0.25">
      <c r="C6754" s="680"/>
      <c r="D6754" s="627" t="s">
        <v>848</v>
      </c>
      <c r="E6754" s="675"/>
      <c r="F6754" s="835">
        <v>26</v>
      </c>
      <c r="G6754" s="836">
        <v>1.5</v>
      </c>
      <c r="H6754" s="619">
        <v>0.17</v>
      </c>
      <c r="I6754" s="618" t="s">
        <v>2991</v>
      </c>
      <c r="J6754" s="42">
        <f>F6754*G6754*H6754</f>
        <v>6.6300000000000008</v>
      </c>
      <c r="K6754" s="127"/>
      <c r="L6754" s="13"/>
    </row>
    <row r="6755" spans="3:12" x14ac:dyDescent="0.25">
      <c r="C6755" s="680"/>
      <c r="D6755" s="734" t="s">
        <v>200</v>
      </c>
      <c r="E6755" s="675"/>
      <c r="F6755" s="835"/>
      <c r="G6755" s="836"/>
      <c r="H6755" s="618"/>
      <c r="I6755" s="618"/>
      <c r="J6755" s="42"/>
      <c r="K6755" s="127"/>
      <c r="L6755" s="13"/>
    </row>
    <row r="6756" spans="3:12" x14ac:dyDescent="0.25">
      <c r="C6756" s="680"/>
      <c r="D6756" s="627" t="s">
        <v>847</v>
      </c>
      <c r="E6756" s="675"/>
      <c r="F6756" s="835">
        <v>26</v>
      </c>
      <c r="G6756" s="836">
        <v>1.5</v>
      </c>
      <c r="H6756" s="618" t="s">
        <v>2991</v>
      </c>
      <c r="I6756" s="618">
        <v>0.28000000000000003</v>
      </c>
      <c r="J6756" s="42">
        <f>F6756*G6756*I6756</f>
        <v>10.920000000000002</v>
      </c>
      <c r="K6756" s="127"/>
      <c r="L6756" s="13"/>
    </row>
    <row r="6757" spans="3:12" x14ac:dyDescent="0.25">
      <c r="C6757" s="680"/>
      <c r="D6757" s="627" t="s">
        <v>848</v>
      </c>
      <c r="E6757" s="675"/>
      <c r="F6757" s="835">
        <v>26</v>
      </c>
      <c r="G6757" s="836">
        <v>1.5</v>
      </c>
      <c r="H6757" s="619">
        <v>0.17</v>
      </c>
      <c r="I6757" s="618" t="s">
        <v>2991</v>
      </c>
      <c r="J6757" s="42">
        <f>F6757*G6757*H6757</f>
        <v>6.6300000000000008</v>
      </c>
      <c r="K6757" s="127"/>
      <c r="L6757" s="13"/>
    </row>
    <row r="6758" spans="3:12" x14ac:dyDescent="0.25">
      <c r="C6758" s="680"/>
      <c r="D6758" s="734" t="s">
        <v>203</v>
      </c>
      <c r="E6758" s="675"/>
      <c r="F6758" s="835"/>
      <c r="G6758" s="836"/>
      <c r="H6758" s="618"/>
      <c r="I6758" s="618"/>
      <c r="J6758" s="42"/>
      <c r="K6758" s="127"/>
      <c r="L6758" s="13"/>
    </row>
    <row r="6759" spans="3:12" x14ac:dyDescent="0.25">
      <c r="C6759" s="680"/>
      <c r="D6759" s="627" t="s">
        <v>847</v>
      </c>
      <c r="E6759" s="675"/>
      <c r="F6759" s="835">
        <v>26</v>
      </c>
      <c r="G6759" s="836">
        <v>1.5</v>
      </c>
      <c r="H6759" s="618" t="s">
        <v>2991</v>
      </c>
      <c r="I6759" s="618">
        <v>0.28000000000000003</v>
      </c>
      <c r="J6759" s="42">
        <f>F6759*G6759*I6759</f>
        <v>10.920000000000002</v>
      </c>
      <c r="K6759" s="127"/>
      <c r="L6759" s="13"/>
    </row>
    <row r="6760" spans="3:12" x14ac:dyDescent="0.25">
      <c r="C6760" s="680"/>
      <c r="D6760" s="627" t="s">
        <v>848</v>
      </c>
      <c r="E6760" s="675"/>
      <c r="F6760" s="835">
        <v>26</v>
      </c>
      <c r="G6760" s="836">
        <v>1.5</v>
      </c>
      <c r="H6760" s="619">
        <v>0.17</v>
      </c>
      <c r="I6760" s="618" t="s">
        <v>2991</v>
      </c>
      <c r="J6760" s="42">
        <f>F6760*G6760*H6760</f>
        <v>6.6300000000000008</v>
      </c>
      <c r="K6760" s="127"/>
      <c r="L6760" s="13"/>
    </row>
    <row r="6761" spans="3:12" x14ac:dyDescent="0.25">
      <c r="C6761" s="680"/>
      <c r="D6761" s="833" t="s">
        <v>3233</v>
      </c>
      <c r="E6761" s="675"/>
      <c r="F6761" s="835"/>
      <c r="G6761" s="836"/>
      <c r="H6761" s="618"/>
      <c r="I6761" s="618"/>
      <c r="J6761" s="42"/>
      <c r="K6761" s="127"/>
      <c r="L6761" s="13"/>
    </row>
    <row r="6762" spans="3:12" x14ac:dyDescent="0.25">
      <c r="C6762" s="680"/>
      <c r="D6762" s="734" t="s">
        <v>169</v>
      </c>
      <c r="E6762" s="675"/>
      <c r="F6762" s="835"/>
      <c r="G6762" s="836"/>
      <c r="H6762" s="618"/>
      <c r="I6762" s="618"/>
      <c r="J6762" s="42"/>
      <c r="K6762" s="127"/>
      <c r="L6762" s="13"/>
    </row>
    <row r="6763" spans="3:12" x14ac:dyDescent="0.25">
      <c r="C6763" s="680"/>
      <c r="D6763" s="627" t="s">
        <v>847</v>
      </c>
      <c r="E6763" s="675"/>
      <c r="F6763" s="835">
        <v>26</v>
      </c>
      <c r="G6763" s="836">
        <v>1.5</v>
      </c>
      <c r="H6763" s="618" t="s">
        <v>2991</v>
      </c>
      <c r="I6763" s="618">
        <v>0.28000000000000003</v>
      </c>
      <c r="J6763" s="42">
        <f>F6763*G6763*I6763</f>
        <v>10.920000000000002</v>
      </c>
      <c r="K6763" s="127"/>
      <c r="L6763" s="13"/>
    </row>
    <row r="6764" spans="3:12" x14ac:dyDescent="0.25">
      <c r="C6764" s="680"/>
      <c r="D6764" s="627" t="s">
        <v>848</v>
      </c>
      <c r="E6764" s="675"/>
      <c r="F6764" s="835">
        <v>26</v>
      </c>
      <c r="G6764" s="836">
        <v>1.5</v>
      </c>
      <c r="H6764" s="619">
        <v>0.17</v>
      </c>
      <c r="I6764" s="618" t="s">
        <v>2991</v>
      </c>
      <c r="J6764" s="42">
        <f>F6764*G6764*H6764</f>
        <v>6.6300000000000008</v>
      </c>
      <c r="K6764" s="127"/>
      <c r="L6764" s="13"/>
    </row>
    <row r="6765" spans="3:12" x14ac:dyDescent="0.25">
      <c r="C6765" s="680"/>
      <c r="D6765" s="833" t="s">
        <v>3234</v>
      </c>
      <c r="E6765" s="675"/>
      <c r="F6765" s="835"/>
      <c r="G6765" s="836"/>
      <c r="H6765" s="618"/>
      <c r="I6765" s="618"/>
      <c r="J6765" s="42"/>
      <c r="K6765" s="127"/>
      <c r="L6765" s="13"/>
    </row>
    <row r="6766" spans="3:12" x14ac:dyDescent="0.25">
      <c r="C6766" s="680"/>
      <c r="D6766" s="734" t="s">
        <v>169</v>
      </c>
      <c r="E6766" s="675"/>
      <c r="F6766" s="835"/>
      <c r="G6766" s="836"/>
      <c r="H6766" s="618"/>
      <c r="I6766" s="618"/>
      <c r="J6766" s="42"/>
      <c r="K6766" s="127"/>
      <c r="L6766" s="13"/>
    </row>
    <row r="6767" spans="3:12" x14ac:dyDescent="0.25">
      <c r="C6767" s="680"/>
      <c r="D6767" s="627" t="s">
        <v>847</v>
      </c>
      <c r="E6767" s="675"/>
      <c r="F6767" s="835">
        <v>26</v>
      </c>
      <c r="G6767" s="836">
        <v>1.5</v>
      </c>
      <c r="H6767" s="618" t="s">
        <v>2991</v>
      </c>
      <c r="I6767" s="618">
        <v>0.28000000000000003</v>
      </c>
      <c r="J6767" s="42">
        <f>F6767*G6767*I6767</f>
        <v>10.920000000000002</v>
      </c>
      <c r="K6767" s="127"/>
      <c r="L6767" s="13"/>
    </row>
    <row r="6768" spans="3:12" x14ac:dyDescent="0.25">
      <c r="C6768" s="680"/>
      <c r="D6768" s="627" t="s">
        <v>848</v>
      </c>
      <c r="E6768" s="675"/>
      <c r="F6768" s="835">
        <v>26</v>
      </c>
      <c r="G6768" s="836">
        <v>1.5</v>
      </c>
      <c r="H6768" s="619">
        <v>0.17</v>
      </c>
      <c r="I6768" s="618" t="s">
        <v>2991</v>
      </c>
      <c r="J6768" s="42">
        <f>F6768*G6768*H6768</f>
        <v>6.6300000000000008</v>
      </c>
      <c r="K6768" s="127"/>
      <c r="L6768" s="13"/>
    </row>
    <row r="6769" spans="3:12" x14ac:dyDescent="0.25">
      <c r="C6769" s="680"/>
      <c r="D6769" s="734" t="s">
        <v>200</v>
      </c>
      <c r="E6769" s="675"/>
      <c r="F6769" s="835"/>
      <c r="G6769" s="836"/>
      <c r="H6769" s="618"/>
      <c r="I6769" s="618"/>
      <c r="J6769" s="42"/>
      <c r="K6769" s="127"/>
      <c r="L6769" s="13"/>
    </row>
    <row r="6770" spans="3:12" x14ac:dyDescent="0.25">
      <c r="C6770" s="680"/>
      <c r="D6770" s="627" t="s">
        <v>847</v>
      </c>
      <c r="E6770" s="675"/>
      <c r="F6770" s="835">
        <v>26</v>
      </c>
      <c r="G6770" s="836">
        <v>1.5</v>
      </c>
      <c r="H6770" s="618" t="s">
        <v>2991</v>
      </c>
      <c r="I6770" s="618">
        <v>0.28000000000000003</v>
      </c>
      <c r="J6770" s="42">
        <f>F6770*G6770*I6770</f>
        <v>10.920000000000002</v>
      </c>
      <c r="K6770" s="127"/>
      <c r="L6770" s="13"/>
    </row>
    <row r="6771" spans="3:12" x14ac:dyDescent="0.25">
      <c r="C6771" s="680"/>
      <c r="D6771" s="627" t="s">
        <v>848</v>
      </c>
      <c r="E6771" s="675"/>
      <c r="F6771" s="835">
        <v>26</v>
      </c>
      <c r="G6771" s="836">
        <v>1.5</v>
      </c>
      <c r="H6771" s="619">
        <v>0.17</v>
      </c>
      <c r="I6771" s="618" t="s">
        <v>2991</v>
      </c>
      <c r="J6771" s="42">
        <f>F6771*G6771*H6771</f>
        <v>6.6300000000000008</v>
      </c>
      <c r="K6771" s="127"/>
      <c r="L6771" s="13"/>
    </row>
    <row r="6772" spans="3:12" x14ac:dyDescent="0.25">
      <c r="C6772" s="680"/>
      <c r="D6772" s="734" t="s">
        <v>203</v>
      </c>
      <c r="E6772" s="675"/>
      <c r="F6772" s="835"/>
      <c r="G6772" s="836"/>
      <c r="H6772" s="618"/>
      <c r="I6772" s="618"/>
      <c r="J6772" s="42"/>
      <c r="K6772" s="127"/>
      <c r="L6772" s="13"/>
    </row>
    <row r="6773" spans="3:12" x14ac:dyDescent="0.25">
      <c r="C6773" s="680"/>
      <c r="D6773" s="627" t="s">
        <v>847</v>
      </c>
      <c r="E6773" s="675"/>
      <c r="F6773" s="835">
        <v>26</v>
      </c>
      <c r="G6773" s="836">
        <v>1.5</v>
      </c>
      <c r="H6773" s="618" t="s">
        <v>2991</v>
      </c>
      <c r="I6773" s="618">
        <v>0.28000000000000003</v>
      </c>
      <c r="J6773" s="42">
        <f>F6773*G6773*I6773</f>
        <v>10.920000000000002</v>
      </c>
      <c r="K6773" s="127"/>
      <c r="L6773" s="13"/>
    </row>
    <row r="6774" spans="3:12" x14ac:dyDescent="0.25">
      <c r="C6774" s="680"/>
      <c r="D6774" s="627" t="s">
        <v>848</v>
      </c>
      <c r="E6774" s="675"/>
      <c r="F6774" s="835">
        <v>26</v>
      </c>
      <c r="G6774" s="836">
        <v>1.5</v>
      </c>
      <c r="H6774" s="619">
        <v>0.17</v>
      </c>
      <c r="I6774" s="618" t="s">
        <v>2991</v>
      </c>
      <c r="J6774" s="42">
        <f>F6774*G6774*H6774</f>
        <v>6.6300000000000008</v>
      </c>
      <c r="K6774" s="127"/>
      <c r="L6774" s="13"/>
    </row>
    <row r="6775" spans="3:12" x14ac:dyDescent="0.25">
      <c r="C6775" s="680"/>
      <c r="D6775" s="833" t="s">
        <v>3235</v>
      </c>
      <c r="E6775" s="675"/>
      <c r="F6775" s="835"/>
      <c r="G6775" s="836"/>
      <c r="H6775" s="618"/>
      <c r="I6775" s="618"/>
      <c r="J6775" s="42"/>
      <c r="K6775" s="127"/>
      <c r="L6775" s="13"/>
    </row>
    <row r="6776" spans="3:12" x14ac:dyDescent="0.25">
      <c r="C6776" s="680"/>
      <c r="D6776" s="734" t="s">
        <v>169</v>
      </c>
      <c r="E6776" s="675"/>
      <c r="F6776" s="835"/>
      <c r="G6776" s="836"/>
      <c r="H6776" s="618"/>
      <c r="I6776" s="618"/>
      <c r="J6776" s="42"/>
      <c r="K6776" s="127"/>
      <c r="L6776" s="13"/>
    </row>
    <row r="6777" spans="3:12" x14ac:dyDescent="0.25">
      <c r="C6777" s="680"/>
      <c r="D6777" s="834" t="s">
        <v>847</v>
      </c>
      <c r="E6777" s="675"/>
      <c r="F6777" s="835"/>
      <c r="G6777" s="836"/>
      <c r="H6777" s="618"/>
      <c r="I6777" s="618"/>
      <c r="J6777" s="42"/>
      <c r="K6777" s="127"/>
      <c r="L6777" s="13"/>
    </row>
    <row r="6778" spans="3:12" x14ac:dyDescent="0.25">
      <c r="C6778" s="680"/>
      <c r="D6778" s="696" t="s">
        <v>3236</v>
      </c>
      <c r="E6778" s="675"/>
      <c r="F6778" s="835">
        <v>5</v>
      </c>
      <c r="G6778" s="836">
        <v>1.65</v>
      </c>
      <c r="H6778" s="618" t="s">
        <v>2991</v>
      </c>
      <c r="I6778" s="618">
        <v>0.3</v>
      </c>
      <c r="J6778" s="42">
        <f>F6778*G6778*I6778</f>
        <v>2.4750000000000001</v>
      </c>
      <c r="K6778" s="127"/>
      <c r="L6778" s="13"/>
    </row>
    <row r="6779" spans="3:12" x14ac:dyDescent="0.25">
      <c r="C6779" s="680"/>
      <c r="D6779" s="837" t="s">
        <v>3237</v>
      </c>
      <c r="E6779" s="675"/>
      <c r="F6779" s="835">
        <v>21</v>
      </c>
      <c r="G6779" s="836">
        <v>1.5</v>
      </c>
      <c r="H6779" s="619" t="s">
        <v>2991</v>
      </c>
      <c r="I6779" s="618">
        <v>0.3</v>
      </c>
      <c r="J6779" s="42">
        <f>F6779*G6779*I6779</f>
        <v>9.4499999999999993</v>
      </c>
      <c r="K6779" s="127"/>
      <c r="L6779" s="13"/>
    </row>
    <row r="6780" spans="3:12" x14ac:dyDescent="0.25">
      <c r="C6780" s="680"/>
      <c r="D6780" s="834" t="s">
        <v>848</v>
      </c>
      <c r="E6780" s="675"/>
      <c r="F6780" s="835"/>
      <c r="G6780" s="836"/>
      <c r="H6780" s="618"/>
      <c r="I6780" s="618"/>
      <c r="J6780" s="42"/>
      <c r="K6780" s="127"/>
      <c r="L6780" s="13"/>
    </row>
    <row r="6781" spans="3:12" x14ac:dyDescent="0.25">
      <c r="C6781" s="680"/>
      <c r="D6781" s="696" t="s">
        <v>3238</v>
      </c>
      <c r="E6781" s="675"/>
      <c r="F6781" s="835">
        <v>5</v>
      </c>
      <c r="G6781" s="836">
        <v>1.65</v>
      </c>
      <c r="H6781" s="618">
        <v>0.17</v>
      </c>
      <c r="I6781" s="618" t="s">
        <v>2991</v>
      </c>
      <c r="J6781" s="42">
        <f>F6781*G6781*H6781</f>
        <v>1.4025000000000001</v>
      </c>
      <c r="K6781" s="127"/>
      <c r="L6781" s="13"/>
    </row>
    <row r="6782" spans="3:12" x14ac:dyDescent="0.25">
      <c r="C6782" s="680"/>
      <c r="D6782" s="837" t="s">
        <v>3239</v>
      </c>
      <c r="E6782" s="675"/>
      <c r="F6782" s="835">
        <v>21</v>
      </c>
      <c r="G6782" s="836">
        <v>1.5</v>
      </c>
      <c r="H6782" s="618">
        <v>0.17</v>
      </c>
      <c r="I6782" s="618" t="s">
        <v>2991</v>
      </c>
      <c r="J6782" s="42">
        <f>F6782*G6782*H6782</f>
        <v>5.3550000000000004</v>
      </c>
      <c r="K6782" s="127"/>
      <c r="L6782" s="13"/>
    </row>
    <row r="6783" spans="3:12" x14ac:dyDescent="0.25">
      <c r="C6783" s="680"/>
      <c r="D6783" s="734" t="s">
        <v>200</v>
      </c>
      <c r="E6783" s="675"/>
      <c r="F6783" s="835"/>
      <c r="G6783" s="836"/>
      <c r="H6783" s="618"/>
      <c r="I6783" s="618"/>
      <c r="J6783" s="42"/>
      <c r="K6783" s="127"/>
      <c r="L6783" s="13"/>
    </row>
    <row r="6784" spans="3:12" x14ac:dyDescent="0.25">
      <c r="C6784" s="680"/>
      <c r="D6784" s="834" t="s">
        <v>847</v>
      </c>
      <c r="E6784" s="675"/>
      <c r="F6784" s="835"/>
      <c r="G6784" s="836"/>
      <c r="H6784" s="618"/>
      <c r="I6784" s="618"/>
      <c r="J6784" s="42"/>
      <c r="K6784" s="127"/>
      <c r="L6784" s="13"/>
    </row>
    <row r="6785" spans="3:12" x14ac:dyDescent="0.25">
      <c r="C6785" s="680"/>
      <c r="D6785" s="696" t="s">
        <v>3240</v>
      </c>
      <c r="E6785" s="675"/>
      <c r="F6785" s="835">
        <v>5</v>
      </c>
      <c r="G6785" s="836">
        <v>1.65</v>
      </c>
      <c r="H6785" s="618" t="s">
        <v>2991</v>
      </c>
      <c r="I6785" s="618">
        <v>0.3</v>
      </c>
      <c r="J6785" s="42">
        <f>F6785*G6785*I6785</f>
        <v>2.4750000000000001</v>
      </c>
      <c r="K6785" s="127"/>
      <c r="L6785" s="13"/>
    </row>
    <row r="6786" spans="3:12" x14ac:dyDescent="0.25">
      <c r="C6786" s="680"/>
      <c r="D6786" s="837" t="s">
        <v>3241</v>
      </c>
      <c r="E6786" s="675"/>
      <c r="F6786" s="835">
        <v>21</v>
      </c>
      <c r="G6786" s="836">
        <v>1.5</v>
      </c>
      <c r="H6786" s="618" t="s">
        <v>2991</v>
      </c>
      <c r="I6786" s="618">
        <v>0.3</v>
      </c>
      <c r="J6786" s="42">
        <f>F6786*G6786*I6786</f>
        <v>9.4499999999999993</v>
      </c>
      <c r="K6786" s="127"/>
      <c r="L6786" s="13"/>
    </row>
    <row r="6787" spans="3:12" x14ac:dyDescent="0.25">
      <c r="C6787" s="680"/>
      <c r="D6787" s="834" t="s">
        <v>848</v>
      </c>
      <c r="E6787" s="675"/>
      <c r="F6787" s="835"/>
      <c r="G6787" s="836"/>
      <c r="H6787" s="618"/>
      <c r="I6787" s="618"/>
      <c r="J6787" s="42"/>
      <c r="K6787" s="127"/>
      <c r="L6787" s="13"/>
    </row>
    <row r="6788" spans="3:12" x14ac:dyDescent="0.25">
      <c r="C6788" s="680"/>
      <c r="D6788" s="696" t="s">
        <v>3242</v>
      </c>
      <c r="E6788" s="675"/>
      <c r="F6788" s="835">
        <v>5</v>
      </c>
      <c r="G6788" s="836">
        <v>1.65</v>
      </c>
      <c r="H6788" s="618">
        <v>0.17</v>
      </c>
      <c r="I6788" s="618" t="s">
        <v>2991</v>
      </c>
      <c r="J6788" s="42">
        <f>F6788*G6788*H6788</f>
        <v>1.4025000000000001</v>
      </c>
      <c r="K6788" s="127"/>
      <c r="L6788" s="13"/>
    </row>
    <row r="6789" spans="3:12" x14ac:dyDescent="0.25">
      <c r="C6789" s="680"/>
      <c r="D6789" s="837" t="s">
        <v>3243</v>
      </c>
      <c r="E6789" s="675"/>
      <c r="F6789" s="835">
        <v>21</v>
      </c>
      <c r="G6789" s="836">
        <v>1.5</v>
      </c>
      <c r="H6789" s="618">
        <v>0.17</v>
      </c>
      <c r="I6789" s="618" t="s">
        <v>2991</v>
      </c>
      <c r="J6789" s="42">
        <f>F6789*G6789*H6789</f>
        <v>5.3550000000000004</v>
      </c>
      <c r="K6789" s="127"/>
      <c r="L6789" s="13"/>
    </row>
    <row r="6790" spans="3:12" x14ac:dyDescent="0.25">
      <c r="C6790" s="680"/>
      <c r="D6790" s="833" t="s">
        <v>3244</v>
      </c>
      <c r="E6790" s="675"/>
      <c r="F6790" s="835"/>
      <c r="G6790" s="836"/>
      <c r="H6790" s="618"/>
      <c r="I6790" s="618"/>
      <c r="J6790" s="42"/>
      <c r="K6790" s="127"/>
      <c r="L6790" s="13"/>
    </row>
    <row r="6791" spans="3:12" x14ac:dyDescent="0.25">
      <c r="C6791" s="680"/>
      <c r="D6791" s="734" t="s">
        <v>169</v>
      </c>
      <c r="E6791" s="675"/>
      <c r="F6791" s="835"/>
      <c r="G6791" s="836"/>
      <c r="H6791" s="618"/>
      <c r="I6791" s="618"/>
      <c r="J6791" s="42"/>
      <c r="K6791" s="127"/>
      <c r="L6791" s="13"/>
    </row>
    <row r="6792" spans="3:12" x14ac:dyDescent="0.25">
      <c r="C6792" s="680"/>
      <c r="D6792" s="627" t="s">
        <v>847</v>
      </c>
      <c r="E6792" s="675"/>
      <c r="F6792" s="835">
        <v>26</v>
      </c>
      <c r="G6792" s="836">
        <v>1.8</v>
      </c>
      <c r="H6792" s="618" t="s">
        <v>2991</v>
      </c>
      <c r="I6792" s="618">
        <v>0.3</v>
      </c>
      <c r="J6792" s="42">
        <f>F6792*G6792*I6792</f>
        <v>14.040000000000001</v>
      </c>
      <c r="K6792" s="127"/>
      <c r="L6792" s="13"/>
    </row>
    <row r="6793" spans="3:12" x14ac:dyDescent="0.25">
      <c r="C6793" s="680"/>
      <c r="D6793" s="627" t="s">
        <v>848</v>
      </c>
      <c r="E6793" s="675"/>
      <c r="F6793" s="835">
        <v>26</v>
      </c>
      <c r="G6793" s="836">
        <v>1.8</v>
      </c>
      <c r="H6793" s="618">
        <v>0.17</v>
      </c>
      <c r="I6793" s="618" t="s">
        <v>2991</v>
      </c>
      <c r="J6793" s="42">
        <f>F6793*G6793*H6793</f>
        <v>7.9560000000000013</v>
      </c>
      <c r="K6793" s="127"/>
      <c r="L6793" s="13"/>
    </row>
    <row r="6794" spans="3:12" x14ac:dyDescent="0.25">
      <c r="C6794" s="680"/>
      <c r="D6794" s="734" t="s">
        <v>200</v>
      </c>
      <c r="E6794" s="675"/>
      <c r="F6794" s="835"/>
      <c r="G6794" s="836"/>
      <c r="H6794" s="618"/>
      <c r="I6794" s="618"/>
      <c r="J6794" s="42"/>
      <c r="K6794" s="127"/>
      <c r="L6794" s="13"/>
    </row>
    <row r="6795" spans="3:12" x14ac:dyDescent="0.25">
      <c r="C6795" s="680"/>
      <c r="D6795" s="627" t="s">
        <v>847</v>
      </c>
      <c r="E6795" s="675"/>
      <c r="F6795" s="835">
        <v>26</v>
      </c>
      <c r="G6795" s="836">
        <v>1.8</v>
      </c>
      <c r="H6795" s="618" t="s">
        <v>2991</v>
      </c>
      <c r="I6795" s="618">
        <v>0.3</v>
      </c>
      <c r="J6795" s="42">
        <f>F6795*G6795*I6795</f>
        <v>14.040000000000001</v>
      </c>
      <c r="K6795" s="127"/>
      <c r="L6795" s="13"/>
    </row>
    <row r="6796" spans="3:12" x14ac:dyDescent="0.25">
      <c r="C6796" s="680"/>
      <c r="D6796" s="627" t="s">
        <v>848</v>
      </c>
      <c r="E6796" s="675"/>
      <c r="F6796" s="835">
        <v>26</v>
      </c>
      <c r="G6796" s="836">
        <v>1.8</v>
      </c>
      <c r="H6796" s="618">
        <v>0.17</v>
      </c>
      <c r="I6796" s="618" t="s">
        <v>2991</v>
      </c>
      <c r="J6796" s="42">
        <f>F6796*G6796*H6796</f>
        <v>7.9560000000000013</v>
      </c>
      <c r="K6796" s="127"/>
      <c r="L6796" s="13"/>
    </row>
    <row r="6797" spans="3:12" x14ac:dyDescent="0.25">
      <c r="C6797" s="848" t="str">
        <f>RESUMEN!C42</f>
        <v>03.02.07</v>
      </c>
      <c r="D6797" s="849" t="str">
        <f>RESUMEN!D42</f>
        <v>DESCANSOS</v>
      </c>
      <c r="E6797" s="850"/>
      <c r="F6797" s="850"/>
      <c r="G6797" s="850"/>
      <c r="H6797" s="850"/>
      <c r="I6797" s="850"/>
      <c r="J6797" s="850"/>
      <c r="K6797" s="850"/>
      <c r="L6797" s="851"/>
    </row>
    <row r="6798" spans="3:12" x14ac:dyDescent="0.25">
      <c r="C6798" s="731" t="str">
        <f>RESUMEN!C43</f>
        <v>03.02.07.01</v>
      </c>
      <c r="D6798" s="731" t="str">
        <f>RESUMEN!D43</f>
        <v xml:space="preserve">        DESCANSO CON CEMENTO FROTACHADO</v>
      </c>
      <c r="E6798" s="728"/>
      <c r="F6798" s="728"/>
      <c r="G6798" s="728"/>
      <c r="H6798" s="728"/>
      <c r="I6798" s="728"/>
      <c r="J6798" s="728"/>
      <c r="K6798" s="728"/>
      <c r="L6798" s="838"/>
    </row>
    <row r="6799" spans="3:12" x14ac:dyDescent="0.25">
      <c r="C6799" s="684" t="s">
        <v>1</v>
      </c>
      <c r="D6799" s="691" t="s">
        <v>2</v>
      </c>
      <c r="E6799" s="747" t="s">
        <v>239</v>
      </c>
      <c r="F6799" s="706" t="s">
        <v>45</v>
      </c>
      <c r="G6799" s="713" t="s">
        <v>52</v>
      </c>
      <c r="H6799" s="713" t="s">
        <v>47</v>
      </c>
      <c r="I6799" s="713" t="s">
        <v>48</v>
      </c>
      <c r="J6799" s="713" t="s">
        <v>49</v>
      </c>
      <c r="K6799" s="93" t="s">
        <v>50</v>
      </c>
      <c r="L6799" s="721" t="s">
        <v>3</v>
      </c>
    </row>
    <row r="6800" spans="3:12" x14ac:dyDescent="0.25">
      <c r="C6800" s="729"/>
      <c r="D6800" s="817"/>
      <c r="E6800" s="704"/>
      <c r="F6800" s="709"/>
      <c r="G6800" s="707"/>
      <c r="H6800" s="717"/>
      <c r="I6800" s="707"/>
      <c r="J6800" s="717"/>
      <c r="K6800" s="145">
        <f>SUM(J6801:J6804)</f>
        <v>1.56</v>
      </c>
      <c r="L6800" s="722" t="s">
        <v>6</v>
      </c>
    </row>
    <row r="6801" spans="3:12" x14ac:dyDescent="0.3">
      <c r="C6801" s="818"/>
      <c r="D6801" s="819"/>
      <c r="E6801" s="820"/>
      <c r="F6801" s="821"/>
      <c r="G6801" s="822"/>
      <c r="H6801" s="819"/>
      <c r="I6801" s="822"/>
      <c r="J6801" s="42">
        <f>PRODUCT(F6801:I6801)</f>
        <v>0</v>
      </c>
      <c r="K6801" s="343"/>
      <c r="L6801" s="198"/>
    </row>
    <row r="6802" spans="3:12" x14ac:dyDescent="0.3">
      <c r="C6802" s="831"/>
      <c r="D6802" s="142" t="s">
        <v>3216</v>
      </c>
      <c r="E6802" s="206"/>
      <c r="F6802" s="678"/>
      <c r="G6802" s="823"/>
      <c r="H6802" s="679"/>
      <c r="I6802" s="679"/>
      <c r="J6802" s="679"/>
      <c r="K6802" s="205"/>
      <c r="L6802" s="152"/>
    </row>
    <row r="6803" spans="3:12" x14ac:dyDescent="0.25">
      <c r="C6803" s="680"/>
      <c r="D6803" s="734" t="s">
        <v>812</v>
      </c>
      <c r="E6803" s="823"/>
      <c r="F6803" s="824"/>
      <c r="G6803" s="823"/>
      <c r="H6803" s="679"/>
      <c r="I6803" s="679"/>
      <c r="J6803" s="679"/>
      <c r="K6803" s="127"/>
      <c r="L6803" s="13"/>
    </row>
    <row r="6804" spans="3:12" x14ac:dyDescent="0.3">
      <c r="C6804" s="680"/>
      <c r="D6804" s="696" t="s">
        <v>3245</v>
      </c>
      <c r="E6804" s="839"/>
      <c r="F6804" s="840">
        <v>1</v>
      </c>
      <c r="G6804" s="839">
        <v>1.3</v>
      </c>
      <c r="H6804" s="841" t="s">
        <v>2991</v>
      </c>
      <c r="I6804" s="841">
        <v>1.2</v>
      </c>
      <c r="J6804" s="841">
        <f>PRODUCT(F6804:I6804)</f>
        <v>1.56</v>
      </c>
      <c r="K6804" s="128"/>
      <c r="L6804" s="153"/>
    </row>
    <row r="6805" spans="3:12" x14ac:dyDescent="0.25">
      <c r="C6805" s="842" t="str">
        <f>RESUMEN!C44</f>
        <v>03.02.07.02</v>
      </c>
      <c r="D6805" s="779" t="str">
        <f>RESUMEN!D44</f>
        <v xml:space="preserve">        DESCANSO CON CEMENTO SEMIPULIDO</v>
      </c>
      <c r="E6805" s="728"/>
      <c r="F6805" s="728"/>
      <c r="G6805" s="728"/>
      <c r="H6805" s="728"/>
      <c r="I6805" s="728"/>
      <c r="J6805" s="728"/>
      <c r="K6805" s="728"/>
      <c r="L6805" s="843"/>
    </row>
    <row r="6806" spans="3:12" x14ac:dyDescent="0.25">
      <c r="C6806" s="684" t="s">
        <v>1</v>
      </c>
      <c r="D6806" s="691" t="s">
        <v>2</v>
      </c>
      <c r="E6806" s="747" t="s">
        <v>239</v>
      </c>
      <c r="F6806" s="706" t="s">
        <v>45</v>
      </c>
      <c r="G6806" s="713" t="s">
        <v>52</v>
      </c>
      <c r="H6806" s="713" t="s">
        <v>47</v>
      </c>
      <c r="I6806" s="713" t="s">
        <v>48</v>
      </c>
      <c r="J6806" s="713" t="s">
        <v>49</v>
      </c>
      <c r="K6806" s="93" t="s">
        <v>50</v>
      </c>
      <c r="L6806" s="721" t="s">
        <v>3</v>
      </c>
    </row>
    <row r="6807" spans="3:12" x14ac:dyDescent="0.25">
      <c r="C6807" s="729"/>
      <c r="D6807" s="817"/>
      <c r="E6807" s="704"/>
      <c r="F6807" s="709"/>
      <c r="G6807" s="707"/>
      <c r="H6807" s="717"/>
      <c r="I6807" s="707"/>
      <c r="J6807" s="717"/>
      <c r="K6807" s="145">
        <f>SUM(J6808:J6867)</f>
        <v>100.84950000000002</v>
      </c>
      <c r="L6807" s="722" t="s">
        <v>6</v>
      </c>
    </row>
    <row r="6808" spans="3:12" x14ac:dyDescent="0.3">
      <c r="C6808" s="818"/>
      <c r="D6808" s="819"/>
      <c r="E6808" s="820"/>
      <c r="F6808" s="821"/>
      <c r="G6808" s="822"/>
      <c r="H6808" s="819"/>
      <c r="I6808" s="822"/>
      <c r="J6808" s="42">
        <f>PRODUCT(F6808:I6808)</f>
        <v>0</v>
      </c>
      <c r="K6808" s="343"/>
      <c r="L6808" s="198"/>
    </row>
    <row r="6809" spans="3:12" x14ac:dyDescent="0.3">
      <c r="C6809" s="831"/>
      <c r="D6809" s="832"/>
      <c r="E6809" s="773"/>
      <c r="F6809" s="705"/>
      <c r="G6809" s="619"/>
      <c r="H6809" s="844" t="s">
        <v>46</v>
      </c>
      <c r="I6809" s="619"/>
      <c r="J6809" s="42">
        <f>PRODUCT(F6809:I6809)</f>
        <v>0</v>
      </c>
      <c r="K6809" s="205"/>
      <c r="L6809" s="152"/>
    </row>
    <row r="6810" spans="3:12" x14ac:dyDescent="0.25">
      <c r="C6810" s="680"/>
      <c r="D6810" s="833" t="s">
        <v>3219</v>
      </c>
      <c r="E6810" s="714"/>
      <c r="F6810" s="678"/>
      <c r="G6810" s="823"/>
      <c r="H6810" s="679"/>
      <c r="I6810" s="679"/>
      <c r="J6810" s="679"/>
      <c r="K6810" s="127"/>
      <c r="L6810" s="13"/>
    </row>
    <row r="6811" spans="3:12" x14ac:dyDescent="0.25">
      <c r="C6811" s="680"/>
      <c r="D6811" s="734" t="s">
        <v>169</v>
      </c>
      <c r="E6811" s="823"/>
      <c r="F6811" s="824"/>
      <c r="G6811" s="823"/>
      <c r="H6811" s="679"/>
      <c r="I6811" s="679"/>
      <c r="J6811" s="679"/>
      <c r="K6811" s="127"/>
      <c r="L6811" s="13"/>
    </row>
    <row r="6812" spans="3:12" x14ac:dyDescent="0.3">
      <c r="C6812" s="680"/>
      <c r="D6812" s="696" t="s">
        <v>3245</v>
      </c>
      <c r="E6812" s="714"/>
      <c r="F6812" s="737">
        <v>1</v>
      </c>
      <c r="G6812" s="823">
        <v>1.71</v>
      </c>
      <c r="H6812" s="679" t="s">
        <v>2991</v>
      </c>
      <c r="I6812" s="715">
        <v>1.5</v>
      </c>
      <c r="J6812" s="679">
        <f>PRODUCT(F6812:I6812)</f>
        <v>2.5649999999999999</v>
      </c>
      <c r="K6812" s="127"/>
      <c r="L6812" s="13"/>
    </row>
    <row r="6813" spans="3:12" x14ac:dyDescent="0.3">
      <c r="C6813" s="680"/>
      <c r="D6813" s="696" t="s">
        <v>3246</v>
      </c>
      <c r="E6813" s="714"/>
      <c r="F6813" s="737">
        <v>1</v>
      </c>
      <c r="G6813" s="845" t="s">
        <v>2991</v>
      </c>
      <c r="H6813" s="679">
        <v>6.63</v>
      </c>
      <c r="I6813" s="715" t="s">
        <v>2991</v>
      </c>
      <c r="J6813" s="679">
        <f>PRODUCT(F6813:H6813)</f>
        <v>6.63</v>
      </c>
      <c r="K6813" s="127"/>
      <c r="L6813" s="13"/>
    </row>
    <row r="6814" spans="3:12" x14ac:dyDescent="0.3">
      <c r="C6814" s="680"/>
      <c r="D6814" s="696" t="s">
        <v>3247</v>
      </c>
      <c r="E6814" s="714"/>
      <c r="F6814" s="737">
        <v>1</v>
      </c>
      <c r="G6814" s="845" t="s">
        <v>2991</v>
      </c>
      <c r="H6814" s="679">
        <v>5.0199999999999996</v>
      </c>
      <c r="I6814" s="715" t="s">
        <v>2991</v>
      </c>
      <c r="J6814" s="679">
        <f>PRODUCT(F6814:H6814)</f>
        <v>5.0199999999999996</v>
      </c>
      <c r="K6814" s="127"/>
      <c r="L6814" s="13"/>
    </row>
    <row r="6815" spans="3:12" x14ac:dyDescent="0.25">
      <c r="C6815" s="680"/>
      <c r="D6815" s="734" t="s">
        <v>200</v>
      </c>
      <c r="E6815" s="823"/>
      <c r="F6815" s="824"/>
      <c r="G6815" s="823"/>
      <c r="H6815" s="679"/>
      <c r="I6815" s="679"/>
      <c r="J6815" s="679"/>
      <c r="K6815" s="127"/>
      <c r="L6815" s="13"/>
    </row>
    <row r="6816" spans="3:12" x14ac:dyDescent="0.3">
      <c r="C6816" s="680"/>
      <c r="D6816" s="696" t="s">
        <v>3245</v>
      </c>
      <c r="E6816" s="714"/>
      <c r="F6816" s="737">
        <v>1</v>
      </c>
      <c r="G6816" s="823">
        <v>1.58</v>
      </c>
      <c r="H6816" s="679" t="s">
        <v>2991</v>
      </c>
      <c r="I6816" s="715">
        <v>1.5</v>
      </c>
      <c r="J6816" s="679">
        <f>PRODUCT(F6816:I6816)</f>
        <v>2.37</v>
      </c>
      <c r="K6816" s="127"/>
      <c r="L6816" s="13"/>
    </row>
    <row r="6817" spans="3:12" x14ac:dyDescent="0.3">
      <c r="C6817" s="680"/>
      <c r="D6817" s="696" t="s">
        <v>3246</v>
      </c>
      <c r="E6817" s="714"/>
      <c r="F6817" s="737">
        <v>1</v>
      </c>
      <c r="G6817" s="845" t="s">
        <v>2991</v>
      </c>
      <c r="H6817" s="679">
        <v>2.2400000000000002</v>
      </c>
      <c r="I6817" s="715" t="s">
        <v>2991</v>
      </c>
      <c r="J6817" s="679">
        <f>PRODUCT(F6817:H6817)</f>
        <v>2.2400000000000002</v>
      </c>
      <c r="K6817" s="127"/>
      <c r="L6817" s="13"/>
    </row>
    <row r="6818" spans="3:12" x14ac:dyDescent="0.25">
      <c r="C6818" s="680"/>
      <c r="D6818" s="734" t="s">
        <v>203</v>
      </c>
      <c r="E6818" s="823"/>
      <c r="F6818" s="824"/>
      <c r="G6818" s="823"/>
      <c r="H6818" s="679"/>
      <c r="I6818" s="679"/>
      <c r="J6818" s="679"/>
      <c r="K6818" s="127"/>
      <c r="L6818" s="13"/>
    </row>
    <row r="6819" spans="3:12" x14ac:dyDescent="0.3">
      <c r="C6819" s="680"/>
      <c r="D6819" s="696" t="s">
        <v>3245</v>
      </c>
      <c r="E6819" s="714"/>
      <c r="F6819" s="737">
        <v>1</v>
      </c>
      <c r="G6819" s="823" t="s">
        <v>2991</v>
      </c>
      <c r="H6819" s="679">
        <v>4.5999999999999996</v>
      </c>
      <c r="I6819" s="715" t="s">
        <v>2991</v>
      </c>
      <c r="J6819" s="679">
        <f>PRODUCT(F6819:I6819)</f>
        <v>4.5999999999999996</v>
      </c>
      <c r="K6819" s="127"/>
      <c r="L6819" s="13"/>
    </row>
    <row r="6820" spans="3:12" x14ac:dyDescent="0.25">
      <c r="C6820" s="680"/>
      <c r="D6820" s="833" t="s">
        <v>2015</v>
      </c>
      <c r="E6820" s="823"/>
      <c r="F6820" s="824"/>
      <c r="G6820" s="823"/>
      <c r="H6820" s="679"/>
      <c r="I6820" s="679"/>
      <c r="J6820" s="679"/>
      <c r="K6820" s="127"/>
      <c r="L6820" s="13"/>
    </row>
    <row r="6821" spans="3:12" x14ac:dyDescent="0.25">
      <c r="C6821" s="680"/>
      <c r="D6821" s="734" t="s">
        <v>169</v>
      </c>
      <c r="E6821" s="714"/>
      <c r="F6821" s="826"/>
      <c r="G6821" s="823"/>
      <c r="H6821" s="679"/>
      <c r="I6821" s="715"/>
      <c r="J6821" s="679"/>
      <c r="K6821" s="127"/>
      <c r="L6821" s="13"/>
    </row>
    <row r="6822" spans="3:12" x14ac:dyDescent="0.3">
      <c r="C6822" s="680"/>
      <c r="D6822" s="696" t="s">
        <v>3245</v>
      </c>
      <c r="E6822" s="714"/>
      <c r="F6822" s="737">
        <v>1</v>
      </c>
      <c r="G6822" s="823">
        <v>1.75</v>
      </c>
      <c r="H6822" s="679" t="s">
        <v>2991</v>
      </c>
      <c r="I6822" s="715">
        <v>1.65</v>
      </c>
      <c r="J6822" s="679">
        <f>PRODUCT(F6822:I6822)</f>
        <v>2.8874999999999997</v>
      </c>
      <c r="K6822" s="127"/>
      <c r="L6822" s="13"/>
    </row>
    <row r="6823" spans="3:12" x14ac:dyDescent="0.3">
      <c r="C6823" s="680"/>
      <c r="D6823" s="696" t="s">
        <v>3246</v>
      </c>
      <c r="E6823" s="714"/>
      <c r="F6823" s="737">
        <v>1</v>
      </c>
      <c r="G6823" s="823">
        <v>1.76</v>
      </c>
      <c r="H6823" s="679" t="s">
        <v>2991</v>
      </c>
      <c r="I6823" s="715">
        <v>1.65</v>
      </c>
      <c r="J6823" s="679">
        <f>PRODUCT(F6823:I6823)</f>
        <v>2.9039999999999999</v>
      </c>
      <c r="K6823" s="127"/>
      <c r="L6823" s="13"/>
    </row>
    <row r="6824" spans="3:12" x14ac:dyDescent="0.25">
      <c r="C6824" s="680"/>
      <c r="D6824" s="734" t="s">
        <v>200</v>
      </c>
      <c r="E6824" s="106"/>
      <c r="F6824" s="678"/>
      <c r="G6824" s="823"/>
      <c r="H6824" s="679"/>
      <c r="I6824" s="679"/>
      <c r="J6824" s="679"/>
      <c r="K6824" s="127"/>
      <c r="L6824" s="13"/>
    </row>
    <row r="6825" spans="3:12" x14ac:dyDescent="0.3">
      <c r="C6825" s="680"/>
      <c r="D6825" s="696" t="s">
        <v>3245</v>
      </c>
      <c r="E6825" s="823"/>
      <c r="F6825" s="737">
        <v>1</v>
      </c>
      <c r="G6825" s="823">
        <v>1.75</v>
      </c>
      <c r="H6825" s="679" t="s">
        <v>2991</v>
      </c>
      <c r="I6825" s="715">
        <v>1.65</v>
      </c>
      <c r="J6825" s="679">
        <f>PRODUCT(F6825:I6825)</f>
        <v>2.8874999999999997</v>
      </c>
      <c r="K6825" s="127"/>
      <c r="L6825" s="13"/>
    </row>
    <row r="6826" spans="3:12" x14ac:dyDescent="0.3">
      <c r="C6826" s="680"/>
      <c r="D6826" s="696" t="s">
        <v>3246</v>
      </c>
      <c r="E6826" s="714"/>
      <c r="F6826" s="737">
        <v>1</v>
      </c>
      <c r="G6826" s="823">
        <v>1.76</v>
      </c>
      <c r="H6826" s="679" t="s">
        <v>2991</v>
      </c>
      <c r="I6826" s="715">
        <v>1.65</v>
      </c>
      <c r="J6826" s="679">
        <f>PRODUCT(F6826:I6826)</f>
        <v>2.9039999999999999</v>
      </c>
      <c r="K6826" s="127"/>
      <c r="L6826" s="13"/>
    </row>
    <row r="6827" spans="3:12" x14ac:dyDescent="0.25">
      <c r="C6827" s="680"/>
      <c r="D6827" s="734" t="s">
        <v>203</v>
      </c>
      <c r="E6827" s="714"/>
      <c r="F6827" s="826"/>
      <c r="G6827" s="823"/>
      <c r="H6827" s="679"/>
      <c r="I6827" s="715"/>
      <c r="J6827" s="679"/>
      <c r="K6827" s="127"/>
      <c r="L6827" s="13"/>
    </row>
    <row r="6828" spans="3:12" x14ac:dyDescent="0.3">
      <c r="C6828" s="680"/>
      <c r="D6828" s="696" t="s">
        <v>3245</v>
      </c>
      <c r="E6828" s="823"/>
      <c r="F6828" s="737">
        <v>1</v>
      </c>
      <c r="G6828" s="823">
        <v>1.75</v>
      </c>
      <c r="H6828" s="679" t="s">
        <v>2991</v>
      </c>
      <c r="I6828" s="715">
        <v>1.65</v>
      </c>
      <c r="J6828" s="679">
        <f>PRODUCT(F6828:I6828)</f>
        <v>2.8874999999999997</v>
      </c>
      <c r="K6828" s="127"/>
      <c r="L6828" s="13"/>
    </row>
    <row r="6829" spans="3:12" x14ac:dyDescent="0.3">
      <c r="C6829" s="680"/>
      <c r="D6829" s="696" t="s">
        <v>3246</v>
      </c>
      <c r="E6829" s="714"/>
      <c r="F6829" s="737">
        <v>1</v>
      </c>
      <c r="G6829" s="823">
        <v>1.76</v>
      </c>
      <c r="H6829" s="679" t="s">
        <v>2991</v>
      </c>
      <c r="I6829" s="715">
        <v>1.65</v>
      </c>
      <c r="J6829" s="679">
        <f>PRODUCT(F6829:I6829)</f>
        <v>2.9039999999999999</v>
      </c>
      <c r="K6829" s="127"/>
      <c r="L6829" s="13"/>
    </row>
    <row r="6830" spans="3:12" x14ac:dyDescent="0.25">
      <c r="C6830" s="680"/>
      <c r="D6830" s="833" t="s">
        <v>3232</v>
      </c>
      <c r="E6830" s="714"/>
      <c r="F6830" s="826"/>
      <c r="G6830" s="823"/>
      <c r="H6830" s="679"/>
      <c r="I6830" s="715"/>
      <c r="J6830" s="679"/>
      <c r="K6830" s="127"/>
      <c r="L6830" s="13"/>
    </row>
    <row r="6831" spans="3:12" x14ac:dyDescent="0.25">
      <c r="C6831" s="680"/>
      <c r="D6831" s="734" t="s">
        <v>169</v>
      </c>
      <c r="E6831" s="823"/>
      <c r="F6831" s="824"/>
      <c r="G6831" s="823"/>
      <c r="H6831" s="679"/>
      <c r="I6831" s="679"/>
      <c r="J6831" s="679"/>
      <c r="K6831" s="127"/>
      <c r="L6831" s="13"/>
    </row>
    <row r="6832" spans="3:12" x14ac:dyDescent="0.3">
      <c r="C6832" s="680"/>
      <c r="D6832" s="696" t="s">
        <v>3245</v>
      </c>
      <c r="E6832" s="714"/>
      <c r="F6832" s="737">
        <v>1</v>
      </c>
      <c r="G6832" s="823">
        <v>1.52</v>
      </c>
      <c r="H6832" s="679" t="s">
        <v>2991</v>
      </c>
      <c r="I6832" s="715">
        <v>1.5</v>
      </c>
      <c r="J6832" s="679">
        <f>PRODUCT(F6832:I6832)</f>
        <v>2.2800000000000002</v>
      </c>
      <c r="K6832" s="127"/>
      <c r="L6832" s="13"/>
    </row>
    <row r="6833" spans="3:12" x14ac:dyDescent="0.3">
      <c r="C6833" s="680"/>
      <c r="D6833" s="696" t="s">
        <v>3246</v>
      </c>
      <c r="E6833" s="714"/>
      <c r="F6833" s="737">
        <v>1</v>
      </c>
      <c r="G6833" s="823">
        <v>1.5</v>
      </c>
      <c r="H6833" s="679" t="s">
        <v>2991</v>
      </c>
      <c r="I6833" s="715">
        <v>1.5</v>
      </c>
      <c r="J6833" s="679">
        <f>PRODUCT(F6833:I6833)</f>
        <v>2.25</v>
      </c>
      <c r="K6833" s="127"/>
      <c r="L6833" s="13"/>
    </row>
    <row r="6834" spans="3:12" x14ac:dyDescent="0.25">
      <c r="C6834" s="680"/>
      <c r="D6834" s="734" t="s">
        <v>200</v>
      </c>
      <c r="E6834" s="823"/>
      <c r="F6834" s="824"/>
      <c r="G6834" s="823"/>
      <c r="H6834" s="679"/>
      <c r="I6834" s="679"/>
      <c r="J6834" s="679"/>
      <c r="K6834" s="127"/>
      <c r="L6834" s="13"/>
    </row>
    <row r="6835" spans="3:12" x14ac:dyDescent="0.3">
      <c r="C6835" s="680"/>
      <c r="D6835" s="696" t="s">
        <v>3245</v>
      </c>
      <c r="E6835" s="714"/>
      <c r="F6835" s="737">
        <v>1</v>
      </c>
      <c r="G6835" s="823">
        <v>1.52</v>
      </c>
      <c r="H6835" s="679" t="s">
        <v>2991</v>
      </c>
      <c r="I6835" s="715">
        <v>1.5</v>
      </c>
      <c r="J6835" s="679">
        <f>PRODUCT(F6835:I6835)</f>
        <v>2.2800000000000002</v>
      </c>
      <c r="K6835" s="127"/>
      <c r="L6835" s="13"/>
    </row>
    <row r="6836" spans="3:12" x14ac:dyDescent="0.3">
      <c r="C6836" s="680"/>
      <c r="D6836" s="696" t="s">
        <v>3246</v>
      </c>
      <c r="E6836" s="714"/>
      <c r="F6836" s="737">
        <v>1</v>
      </c>
      <c r="G6836" s="823">
        <v>1.5</v>
      </c>
      <c r="H6836" s="679" t="s">
        <v>2991</v>
      </c>
      <c r="I6836" s="715">
        <v>1.5</v>
      </c>
      <c r="J6836" s="679">
        <f>PRODUCT(F6836:I6836)</f>
        <v>2.25</v>
      </c>
      <c r="K6836" s="127"/>
      <c r="L6836" s="13"/>
    </row>
    <row r="6837" spans="3:12" x14ac:dyDescent="0.25">
      <c r="C6837" s="680"/>
      <c r="D6837" s="734" t="s">
        <v>203</v>
      </c>
      <c r="E6837" s="714"/>
      <c r="F6837" s="826"/>
      <c r="G6837" s="823"/>
      <c r="H6837" s="679"/>
      <c r="I6837" s="715"/>
      <c r="J6837" s="679"/>
      <c r="K6837" s="127"/>
      <c r="L6837" s="13"/>
    </row>
    <row r="6838" spans="3:12" x14ac:dyDescent="0.3">
      <c r="C6838" s="680"/>
      <c r="D6838" s="696" t="s">
        <v>3245</v>
      </c>
      <c r="E6838" s="714"/>
      <c r="F6838" s="737">
        <v>1</v>
      </c>
      <c r="G6838" s="823">
        <v>1.52</v>
      </c>
      <c r="H6838" s="679" t="s">
        <v>2991</v>
      </c>
      <c r="I6838" s="715">
        <v>1.5</v>
      </c>
      <c r="J6838" s="679">
        <f>PRODUCT(F6838:I6838)</f>
        <v>2.2800000000000002</v>
      </c>
      <c r="K6838" s="127"/>
      <c r="L6838" s="13"/>
    </row>
    <row r="6839" spans="3:12" x14ac:dyDescent="0.3">
      <c r="C6839" s="680"/>
      <c r="D6839" s="696" t="s">
        <v>3246</v>
      </c>
      <c r="E6839" s="714"/>
      <c r="F6839" s="737">
        <v>1</v>
      </c>
      <c r="G6839" s="823">
        <v>1.5</v>
      </c>
      <c r="H6839" s="679" t="s">
        <v>2991</v>
      </c>
      <c r="I6839" s="715">
        <v>1.5</v>
      </c>
      <c r="J6839" s="679">
        <f>PRODUCT(F6839:I6839)</f>
        <v>2.25</v>
      </c>
      <c r="K6839" s="127"/>
      <c r="L6839" s="13"/>
    </row>
    <row r="6840" spans="3:12" x14ac:dyDescent="0.25">
      <c r="C6840" s="680"/>
      <c r="D6840" s="833" t="s">
        <v>3233</v>
      </c>
      <c r="E6840" s="714"/>
      <c r="F6840" s="826"/>
      <c r="G6840" s="823"/>
      <c r="H6840" s="679"/>
      <c r="I6840" s="715"/>
      <c r="J6840" s="679"/>
      <c r="K6840" s="127"/>
      <c r="L6840" s="13"/>
    </row>
    <row r="6841" spans="3:12" x14ac:dyDescent="0.25">
      <c r="C6841" s="680"/>
      <c r="D6841" s="734" t="s">
        <v>169</v>
      </c>
      <c r="E6841" s="714"/>
      <c r="F6841" s="826"/>
      <c r="G6841" s="823"/>
      <c r="H6841" s="679"/>
      <c r="I6841" s="715"/>
      <c r="J6841" s="679"/>
      <c r="K6841" s="127"/>
      <c r="L6841" s="13"/>
    </row>
    <row r="6842" spans="3:12" x14ac:dyDescent="0.3">
      <c r="C6842" s="680"/>
      <c r="D6842" s="696" t="s">
        <v>3245</v>
      </c>
      <c r="E6842" s="714"/>
      <c r="F6842" s="737">
        <v>1</v>
      </c>
      <c r="G6842" s="823">
        <v>1.5</v>
      </c>
      <c r="H6842" s="679" t="s">
        <v>2991</v>
      </c>
      <c r="I6842" s="823">
        <v>1.5</v>
      </c>
      <c r="J6842" s="679">
        <f>PRODUCT(F6842:I6842)</f>
        <v>2.25</v>
      </c>
      <c r="K6842" s="127"/>
      <c r="L6842" s="13"/>
    </row>
    <row r="6843" spans="3:12" x14ac:dyDescent="0.3">
      <c r="C6843" s="680"/>
      <c r="D6843" s="696" t="s">
        <v>3246</v>
      </c>
      <c r="E6843" s="714"/>
      <c r="F6843" s="737">
        <v>1</v>
      </c>
      <c r="G6843" s="823">
        <v>1.6</v>
      </c>
      <c r="H6843" s="679" t="s">
        <v>2991</v>
      </c>
      <c r="I6843" s="823">
        <v>1.5</v>
      </c>
      <c r="J6843" s="679">
        <f>PRODUCT(F6843:I6843)</f>
        <v>2.4000000000000004</v>
      </c>
      <c r="K6843" s="127"/>
      <c r="L6843" s="13"/>
    </row>
    <row r="6844" spans="3:12" x14ac:dyDescent="0.25">
      <c r="C6844" s="680"/>
      <c r="D6844" s="833" t="s">
        <v>3234</v>
      </c>
      <c r="E6844" s="714"/>
      <c r="F6844" s="826"/>
      <c r="G6844" s="823"/>
      <c r="H6844" s="679"/>
      <c r="I6844" s="715"/>
      <c r="J6844" s="679"/>
      <c r="K6844" s="127"/>
      <c r="L6844" s="13"/>
    </row>
    <row r="6845" spans="3:12" x14ac:dyDescent="0.25">
      <c r="C6845" s="680"/>
      <c r="D6845" s="734" t="s">
        <v>169</v>
      </c>
      <c r="E6845" s="714"/>
      <c r="F6845" s="826"/>
      <c r="G6845" s="823"/>
      <c r="H6845" s="679"/>
      <c r="I6845" s="715"/>
      <c r="J6845" s="679"/>
      <c r="K6845" s="127"/>
      <c r="L6845" s="13"/>
    </row>
    <row r="6846" spans="3:12" x14ac:dyDescent="0.3">
      <c r="C6846" s="680"/>
      <c r="D6846" s="696" t="s">
        <v>3245</v>
      </c>
      <c r="E6846" s="714"/>
      <c r="F6846" s="737">
        <v>1</v>
      </c>
      <c r="G6846" s="823" t="s">
        <v>2991</v>
      </c>
      <c r="H6846" s="679">
        <v>2.13</v>
      </c>
      <c r="I6846" s="715" t="s">
        <v>2991</v>
      </c>
      <c r="J6846" s="679">
        <f>PRODUCT(F6846:I6846)</f>
        <v>2.13</v>
      </c>
      <c r="K6846" s="127"/>
      <c r="L6846" s="13"/>
    </row>
    <row r="6847" spans="3:12" x14ac:dyDescent="0.3">
      <c r="C6847" s="680"/>
      <c r="D6847" s="696" t="s">
        <v>3246</v>
      </c>
      <c r="E6847" s="823"/>
      <c r="F6847" s="737">
        <v>1</v>
      </c>
      <c r="G6847" s="823">
        <v>1.5</v>
      </c>
      <c r="H6847" s="679" t="s">
        <v>2991</v>
      </c>
      <c r="I6847" s="679">
        <v>1.5</v>
      </c>
      <c r="J6847" s="679">
        <f>PRODUCT(F6847:I6847)</f>
        <v>2.25</v>
      </c>
      <c r="K6847" s="127"/>
      <c r="L6847" s="13"/>
    </row>
    <row r="6848" spans="3:12" x14ac:dyDescent="0.25">
      <c r="C6848" s="680"/>
      <c r="D6848" s="734" t="s">
        <v>200</v>
      </c>
      <c r="E6848" s="714"/>
      <c r="F6848" s="826"/>
      <c r="G6848" s="823"/>
      <c r="H6848" s="679"/>
      <c r="I6848" s="715"/>
      <c r="J6848" s="679"/>
      <c r="K6848" s="127"/>
      <c r="L6848" s="13"/>
    </row>
    <row r="6849" spans="3:12" x14ac:dyDescent="0.3">
      <c r="C6849" s="680"/>
      <c r="D6849" s="696" t="s">
        <v>3245</v>
      </c>
      <c r="E6849" s="714"/>
      <c r="F6849" s="737">
        <v>1</v>
      </c>
      <c r="G6849" s="823" t="s">
        <v>2991</v>
      </c>
      <c r="H6849" s="679">
        <v>2.13</v>
      </c>
      <c r="I6849" s="715" t="s">
        <v>2991</v>
      </c>
      <c r="J6849" s="679">
        <f>PRODUCT(F6849:I6849)</f>
        <v>2.13</v>
      </c>
      <c r="K6849" s="127"/>
      <c r="L6849" s="13"/>
    </row>
    <row r="6850" spans="3:12" x14ac:dyDescent="0.3">
      <c r="C6850" s="680"/>
      <c r="D6850" s="696" t="s">
        <v>3246</v>
      </c>
      <c r="E6850" s="675"/>
      <c r="F6850" s="737">
        <v>1</v>
      </c>
      <c r="G6850" s="823">
        <v>1.5</v>
      </c>
      <c r="H6850" s="679" t="s">
        <v>2991</v>
      </c>
      <c r="I6850" s="679">
        <v>1.5</v>
      </c>
      <c r="J6850" s="679">
        <f>PRODUCT(F6850:I6850)</f>
        <v>2.25</v>
      </c>
      <c r="K6850" s="127"/>
      <c r="L6850" s="13"/>
    </row>
    <row r="6851" spans="3:12" x14ac:dyDescent="0.3">
      <c r="C6851" s="680"/>
      <c r="D6851" s="734" t="s">
        <v>203</v>
      </c>
      <c r="E6851" s="675"/>
      <c r="F6851" s="740"/>
      <c r="G6851" s="836"/>
      <c r="H6851" s="715"/>
      <c r="I6851" s="715"/>
      <c r="J6851" s="679"/>
      <c r="K6851" s="127"/>
      <c r="L6851" s="13"/>
    </row>
    <row r="6852" spans="3:12" x14ac:dyDescent="0.3">
      <c r="C6852" s="680"/>
      <c r="D6852" s="696" t="s">
        <v>3245</v>
      </c>
      <c r="E6852" s="714"/>
      <c r="F6852" s="737">
        <v>1</v>
      </c>
      <c r="G6852" s="823" t="s">
        <v>2991</v>
      </c>
      <c r="H6852" s="679">
        <v>2.13</v>
      </c>
      <c r="I6852" s="715" t="s">
        <v>2991</v>
      </c>
      <c r="J6852" s="679">
        <f t="shared" ref="J6852:J6858" si="137">PRODUCT(F6852:I6852)</f>
        <v>2.13</v>
      </c>
      <c r="K6852" s="127"/>
      <c r="L6852" s="13"/>
    </row>
    <row r="6853" spans="3:12" x14ac:dyDescent="0.3">
      <c r="C6853" s="680"/>
      <c r="D6853" s="696" t="s">
        <v>3246</v>
      </c>
      <c r="E6853" s="675"/>
      <c r="F6853" s="737">
        <v>1</v>
      </c>
      <c r="G6853" s="823">
        <v>1.5</v>
      </c>
      <c r="H6853" s="679" t="s">
        <v>2991</v>
      </c>
      <c r="I6853" s="679">
        <v>1.5</v>
      </c>
      <c r="J6853" s="679">
        <f t="shared" si="137"/>
        <v>2.25</v>
      </c>
      <c r="K6853" s="127"/>
      <c r="L6853" s="13"/>
    </row>
    <row r="6854" spans="3:12" x14ac:dyDescent="0.3">
      <c r="C6854" s="680"/>
      <c r="D6854" s="833" t="s">
        <v>3235</v>
      </c>
      <c r="E6854" s="675"/>
      <c r="F6854" s="740"/>
      <c r="G6854" s="836"/>
      <c r="H6854" s="715"/>
      <c r="I6854" s="715"/>
      <c r="J6854" s="679"/>
      <c r="K6854" s="127"/>
      <c r="L6854" s="13"/>
    </row>
    <row r="6855" spans="3:12" x14ac:dyDescent="0.3">
      <c r="C6855" s="680"/>
      <c r="D6855" s="734" t="s">
        <v>169</v>
      </c>
      <c r="E6855" s="675"/>
      <c r="F6855" s="740"/>
      <c r="G6855" s="836"/>
      <c r="H6855" s="715"/>
      <c r="I6855" s="715"/>
      <c r="J6855" s="679"/>
      <c r="K6855" s="127"/>
      <c r="L6855" s="13"/>
    </row>
    <row r="6856" spans="3:12" x14ac:dyDescent="0.3">
      <c r="C6856" s="680"/>
      <c r="D6856" s="696" t="s">
        <v>3245</v>
      </c>
      <c r="E6856" s="675"/>
      <c r="F6856" s="737">
        <v>1</v>
      </c>
      <c r="G6856" s="836">
        <v>1.85</v>
      </c>
      <c r="H6856" s="715" t="s">
        <v>2991</v>
      </c>
      <c r="I6856" s="715">
        <v>1.5</v>
      </c>
      <c r="J6856" s="679">
        <f t="shared" si="137"/>
        <v>2.7750000000000004</v>
      </c>
      <c r="K6856" s="127"/>
      <c r="L6856" s="13"/>
    </row>
    <row r="6857" spans="3:12" x14ac:dyDescent="0.3">
      <c r="C6857" s="680"/>
      <c r="D6857" s="696" t="s">
        <v>3246</v>
      </c>
      <c r="E6857" s="675"/>
      <c r="F6857" s="737">
        <v>1</v>
      </c>
      <c r="G6857" s="836" t="s">
        <v>2991</v>
      </c>
      <c r="H6857" s="715">
        <v>2.16</v>
      </c>
      <c r="I6857" s="715" t="s">
        <v>2991</v>
      </c>
      <c r="J6857" s="679">
        <f t="shared" si="137"/>
        <v>2.16</v>
      </c>
      <c r="K6857" s="127"/>
      <c r="L6857" s="13"/>
    </row>
    <row r="6858" spans="3:12" x14ac:dyDescent="0.3">
      <c r="C6858" s="680"/>
      <c r="D6858" s="696" t="s">
        <v>3247</v>
      </c>
      <c r="E6858" s="675"/>
      <c r="F6858" s="737">
        <v>1</v>
      </c>
      <c r="G6858" s="836">
        <v>1.5</v>
      </c>
      <c r="H6858" s="715" t="s">
        <v>2991</v>
      </c>
      <c r="I6858" s="715">
        <v>1.5</v>
      </c>
      <c r="J6858" s="679">
        <f t="shared" si="137"/>
        <v>2.25</v>
      </c>
      <c r="K6858" s="127"/>
      <c r="L6858" s="13"/>
    </row>
    <row r="6859" spans="3:12" x14ac:dyDescent="0.3">
      <c r="C6859" s="680"/>
      <c r="D6859" s="734" t="s">
        <v>200</v>
      </c>
      <c r="E6859" s="675"/>
      <c r="F6859" s="740"/>
      <c r="G6859" s="836"/>
      <c r="H6859" s="715"/>
      <c r="I6859" s="715"/>
      <c r="J6859" s="679"/>
      <c r="K6859" s="127"/>
      <c r="L6859" s="13"/>
    </row>
    <row r="6860" spans="3:12" x14ac:dyDescent="0.3">
      <c r="C6860" s="680"/>
      <c r="D6860" s="696" t="s">
        <v>3245</v>
      </c>
      <c r="E6860" s="675"/>
      <c r="F6860" s="737">
        <v>1</v>
      </c>
      <c r="G6860" s="836">
        <v>1.85</v>
      </c>
      <c r="H6860" s="715" t="s">
        <v>2991</v>
      </c>
      <c r="I6860" s="715">
        <v>1.5</v>
      </c>
      <c r="J6860" s="679">
        <f>PRODUCT(F6860:I6860)</f>
        <v>2.7750000000000004</v>
      </c>
      <c r="K6860" s="127"/>
      <c r="L6860" s="13"/>
    </row>
    <row r="6861" spans="3:12" x14ac:dyDescent="0.3">
      <c r="C6861" s="680"/>
      <c r="D6861" s="696" t="s">
        <v>3246</v>
      </c>
      <c r="E6861" s="675"/>
      <c r="F6861" s="737">
        <v>1</v>
      </c>
      <c r="G6861" s="836" t="s">
        <v>2991</v>
      </c>
      <c r="H6861" s="715">
        <v>2.16</v>
      </c>
      <c r="I6861" s="715" t="s">
        <v>2991</v>
      </c>
      <c r="J6861" s="679">
        <f>PRODUCT(F6861:I6861)</f>
        <v>2.16</v>
      </c>
      <c r="K6861" s="127"/>
      <c r="L6861" s="13"/>
    </row>
    <row r="6862" spans="3:12" x14ac:dyDescent="0.3">
      <c r="C6862" s="680"/>
      <c r="D6862" s="696" t="s">
        <v>3247</v>
      </c>
      <c r="E6862" s="675"/>
      <c r="F6862" s="737">
        <v>1</v>
      </c>
      <c r="G6862" s="836">
        <v>1.5</v>
      </c>
      <c r="H6862" s="715" t="s">
        <v>2991</v>
      </c>
      <c r="I6862" s="715">
        <v>1.5</v>
      </c>
      <c r="J6862" s="679">
        <f>PRODUCT(F6862:I6862)</f>
        <v>2.25</v>
      </c>
      <c r="K6862" s="127"/>
      <c r="L6862" s="13"/>
    </row>
    <row r="6863" spans="3:12" x14ac:dyDescent="0.3">
      <c r="C6863" s="680"/>
      <c r="D6863" s="833" t="s">
        <v>3244</v>
      </c>
      <c r="E6863" s="675"/>
      <c r="F6863" s="740"/>
      <c r="G6863" s="836"/>
      <c r="H6863" s="715"/>
      <c r="I6863" s="715"/>
      <c r="J6863" s="679"/>
      <c r="K6863" s="127"/>
      <c r="L6863" s="13"/>
    </row>
    <row r="6864" spans="3:12" x14ac:dyDescent="0.3">
      <c r="C6864" s="680"/>
      <c r="D6864" s="734" t="s">
        <v>169</v>
      </c>
      <c r="E6864" s="675"/>
      <c r="F6864" s="740"/>
      <c r="G6864" s="836"/>
      <c r="H6864" s="715"/>
      <c r="I6864" s="715"/>
      <c r="J6864" s="679"/>
      <c r="K6864" s="127"/>
      <c r="L6864" s="13"/>
    </row>
    <row r="6865" spans="3:12" x14ac:dyDescent="0.3">
      <c r="C6865" s="680"/>
      <c r="D6865" s="696" t="s">
        <v>3245</v>
      </c>
      <c r="E6865" s="675"/>
      <c r="F6865" s="737">
        <v>1</v>
      </c>
      <c r="G6865" s="836" t="s">
        <v>2991</v>
      </c>
      <c r="H6865" s="715">
        <v>7.15</v>
      </c>
      <c r="I6865" s="715" t="s">
        <v>2991</v>
      </c>
      <c r="J6865" s="679">
        <f>PRODUCT(F6865:I6865)</f>
        <v>7.15</v>
      </c>
      <c r="K6865" s="127"/>
      <c r="L6865" s="13"/>
    </row>
    <row r="6866" spans="3:12" x14ac:dyDescent="0.3">
      <c r="C6866" s="680"/>
      <c r="D6866" s="734" t="s">
        <v>200</v>
      </c>
      <c r="E6866" s="675"/>
      <c r="F6866" s="740"/>
      <c r="G6866" s="836"/>
      <c r="H6866" s="715"/>
      <c r="I6866" s="715"/>
      <c r="J6866" s="679"/>
      <c r="K6866" s="127"/>
      <c r="L6866" s="13"/>
    </row>
    <row r="6867" spans="3:12" x14ac:dyDescent="0.3">
      <c r="C6867" s="680"/>
      <c r="D6867" s="696" t="s">
        <v>3246</v>
      </c>
      <c r="E6867" s="675"/>
      <c r="F6867" s="737">
        <v>1</v>
      </c>
      <c r="G6867" s="836" t="s">
        <v>2991</v>
      </c>
      <c r="H6867" s="715">
        <v>7.15</v>
      </c>
      <c r="I6867" s="715" t="s">
        <v>2991</v>
      </c>
      <c r="J6867" s="679">
        <f>PRODUCT(F6867:I6867)</f>
        <v>7.15</v>
      </c>
      <c r="K6867" s="127"/>
      <c r="L6867" s="13"/>
    </row>
  </sheetData>
  <mergeCells count="34">
    <mergeCell ref="L5827:L5828"/>
    <mergeCell ref="D5830:E5830"/>
    <mergeCell ref="C5381:L5381"/>
    <mergeCell ref="C5422:L5422"/>
    <mergeCell ref="D5423:L5423"/>
    <mergeCell ref="D5424:L5424"/>
    <mergeCell ref="C5827:C5828"/>
    <mergeCell ref="D5827:E5828"/>
    <mergeCell ref="F5827:F5828"/>
    <mergeCell ref="G5827:I5827"/>
    <mergeCell ref="J5827:J5828"/>
    <mergeCell ref="K5827:K5828"/>
    <mergeCell ref="D5787:L5787"/>
    <mergeCell ref="D4068:L4068"/>
    <mergeCell ref="C4080:L4080"/>
    <mergeCell ref="D4081:L4081"/>
    <mergeCell ref="C4552:L4552"/>
    <mergeCell ref="C4926:L4926"/>
    <mergeCell ref="C3:L3"/>
    <mergeCell ref="C4:L4"/>
    <mergeCell ref="C5:L5"/>
    <mergeCell ref="D6:L6"/>
    <mergeCell ref="E7:H7"/>
    <mergeCell ref="I7:L7"/>
    <mergeCell ref="E8:H8"/>
    <mergeCell ref="I8:L8"/>
    <mergeCell ref="C9:L9"/>
    <mergeCell ref="D10:L10"/>
    <mergeCell ref="D11:L11"/>
    <mergeCell ref="D12:L12"/>
    <mergeCell ref="C1505:L1505"/>
    <mergeCell ref="D1506:L1506"/>
    <mergeCell ref="D1507:L1507"/>
    <mergeCell ref="C4067:L4067"/>
  </mergeCells>
  <printOptions horizontalCentered="1"/>
  <pageMargins left="0.78740157480314965" right="0.59055118110236227" top="0.59055118110236227" bottom="1.1811023622047245" header="0" footer="0.27559055118110237"/>
  <pageSetup paperSize="9" scale="64" fitToHeight="0" orientation="portrait" r:id="rId1"/>
  <headerFooter>
    <oddFooter>&amp;C&amp;P DE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pageSetUpPr fitToPage="1"/>
  </sheetPr>
  <dimension ref="A2:V1050"/>
  <sheetViews>
    <sheetView view="pageBreakPreview" zoomScale="85" zoomScaleNormal="100" zoomScaleSheetLayoutView="85" workbookViewId="0">
      <selection activeCell="D8" sqref="D8"/>
    </sheetView>
  </sheetViews>
  <sheetFormatPr baseColWidth="10" defaultColWidth="11.44140625" defaultRowHeight="13.8" x14ac:dyDescent="0.25"/>
  <cols>
    <col min="1" max="1" width="4.44140625" style="88" customWidth="1"/>
    <col min="2" max="2" width="2" style="88" customWidth="1"/>
    <col min="3" max="3" width="13.44140625" style="456" bestFit="1" customWidth="1"/>
    <col min="4" max="4" width="42.6640625" style="454" customWidth="1"/>
    <col min="5" max="5" width="8.33203125" style="456" customWidth="1"/>
    <col min="6" max="6" width="8.44140625" style="456" bestFit="1" customWidth="1"/>
    <col min="7" max="7" width="7.88671875" style="140" bestFit="1" customWidth="1"/>
    <col min="8" max="8" width="7.5546875" style="103" hidden="1" customWidth="1"/>
    <col min="9" max="9" width="7.6640625" style="103" hidden="1" customWidth="1"/>
    <col min="10" max="10" width="9" style="210" customWidth="1"/>
    <col min="11" max="11" width="8.6640625" style="125" customWidth="1"/>
    <col min="12" max="12" width="6.109375" style="456" bestFit="1" customWidth="1"/>
    <col min="13" max="13" width="2.44140625" style="88" customWidth="1"/>
    <col min="14" max="16384" width="11.44140625" style="88"/>
  </cols>
  <sheetData>
    <row r="2" spans="1:13" ht="14.4" thickBot="1" x14ac:dyDescent="0.3"/>
    <row r="3" spans="1:13" s="84" customFormat="1" x14ac:dyDescent="0.25">
      <c r="A3" s="88"/>
      <c r="B3" s="88"/>
      <c r="C3" s="1922"/>
      <c r="D3" s="1923"/>
      <c r="E3" s="1923"/>
      <c r="F3" s="1923"/>
      <c r="G3" s="1923"/>
      <c r="H3" s="1923"/>
      <c r="I3" s="1923"/>
      <c r="J3" s="1923"/>
      <c r="K3" s="1923"/>
      <c r="L3" s="1924"/>
      <c r="M3" s="88"/>
    </row>
    <row r="4" spans="1:13" s="84" customFormat="1" ht="12.75" customHeight="1" x14ac:dyDescent="0.25">
      <c r="A4" s="88"/>
      <c r="B4" s="88"/>
      <c r="C4" s="2043" t="s">
        <v>44</v>
      </c>
      <c r="D4" s="2044"/>
      <c r="E4" s="2044"/>
      <c r="F4" s="2044"/>
      <c r="G4" s="2044"/>
      <c r="H4" s="2044"/>
      <c r="I4" s="2044"/>
      <c r="J4" s="2044"/>
      <c r="K4" s="2044"/>
      <c r="L4" s="2045"/>
    </row>
    <row r="5" spans="1:13" s="84" customFormat="1" ht="12.75" customHeight="1" x14ac:dyDescent="0.25">
      <c r="A5" s="88"/>
      <c r="B5" s="88"/>
      <c r="C5" s="1925"/>
      <c r="D5" s="1926"/>
      <c r="E5" s="1926"/>
      <c r="F5" s="1926"/>
      <c r="G5" s="1926"/>
      <c r="H5" s="1926"/>
      <c r="I5" s="1926"/>
      <c r="J5" s="1926"/>
      <c r="K5" s="1926"/>
      <c r="L5" s="1927"/>
    </row>
    <row r="6" spans="1:13" s="84" customFormat="1" ht="29.25" customHeight="1" x14ac:dyDescent="0.25">
      <c r="A6" s="88"/>
      <c r="B6" s="88"/>
      <c r="C6" s="18">
        <f>+RESUMEN!C3</f>
        <v>0</v>
      </c>
      <c r="D6" s="1931" t="str">
        <f>+RESUMEN!D3</f>
        <v>"RECONSTRUCCION DEL HOSPITAL SAUL GARRIDO ROSILLO  II-1, DISTRITO DE TUMBES, PROVINCIA DE TUMBES, DEPARTAMENTO DE TUMBES"</v>
      </c>
      <c r="E6" s="1931"/>
      <c r="F6" s="1931"/>
      <c r="G6" s="1931"/>
      <c r="H6" s="1931"/>
      <c r="I6" s="1931"/>
      <c r="J6" s="1931"/>
      <c r="K6" s="1931"/>
      <c r="L6" s="1932"/>
    </row>
    <row r="7" spans="1:13" s="84" customFormat="1" x14ac:dyDescent="0.25">
      <c r="A7" s="88"/>
      <c r="B7" s="88"/>
      <c r="C7" s="19" t="str">
        <f>+RESUMEN!C5</f>
        <v>ENTIDAD:</v>
      </c>
      <c r="D7" s="166"/>
      <c r="E7" s="2004" t="str">
        <f>+RESUMEN!E5</f>
        <v>DEPART:</v>
      </c>
      <c r="F7" s="2004"/>
      <c r="G7" s="2004"/>
      <c r="H7" s="2004"/>
      <c r="I7" s="1964" t="str">
        <f>+RESUMEN!F5</f>
        <v>TUMBES</v>
      </c>
      <c r="J7" s="1964"/>
      <c r="K7" s="1964"/>
      <c r="L7" s="1935"/>
    </row>
    <row r="8" spans="1:13" s="84" customFormat="1" x14ac:dyDescent="0.25">
      <c r="A8" s="88"/>
      <c r="B8" s="88"/>
      <c r="C8" s="19" t="str">
        <f>+RESUMEN!C6</f>
        <v>FECHA:</v>
      </c>
      <c r="D8" s="425">
        <v>44714</v>
      </c>
      <c r="E8" s="2046" t="str">
        <f>+RESUMEN!E6</f>
        <v>PROV:</v>
      </c>
      <c r="F8" s="2046"/>
      <c r="G8" s="2046"/>
      <c r="H8" s="2046"/>
      <c r="I8" s="1934" t="str">
        <f>+RESUMEN!F6</f>
        <v>TUMBES</v>
      </c>
      <c r="J8" s="1934"/>
      <c r="K8" s="1934"/>
      <c r="L8" s="1935"/>
    </row>
    <row r="9" spans="1:13" s="84" customFormat="1" ht="14.4" thickBot="1" x14ac:dyDescent="0.3">
      <c r="A9" s="88"/>
      <c r="B9" s="88"/>
      <c r="C9" s="20"/>
      <c r="D9" s="72"/>
      <c r="E9" s="455"/>
      <c r="F9" s="455"/>
      <c r="G9" s="455"/>
      <c r="H9" s="455"/>
      <c r="I9" s="452"/>
      <c r="J9" s="241"/>
      <c r="K9" s="452"/>
      <c r="L9" s="453"/>
    </row>
    <row r="10" spans="1:13" s="84" customFormat="1" ht="6.75" customHeight="1" thickBot="1" x14ac:dyDescent="0.3">
      <c r="A10" s="88"/>
      <c r="B10" s="88"/>
      <c r="C10" s="2047"/>
      <c r="D10" s="2048"/>
      <c r="E10" s="2048"/>
      <c r="F10" s="2048"/>
      <c r="G10" s="2048"/>
      <c r="H10" s="2048"/>
      <c r="I10" s="2048"/>
      <c r="J10" s="2048"/>
      <c r="K10" s="2048"/>
      <c r="L10" s="2049"/>
    </row>
    <row r="11" spans="1:13" customFormat="1" x14ac:dyDescent="0.25">
      <c r="C11" s="860" t="str">
        <f>RESUMEN!C52</f>
        <v>03.03</v>
      </c>
      <c r="D11" s="2050" t="str">
        <f>RESUMEN!D52</f>
        <v>CIELOS RASOS</v>
      </c>
      <c r="E11" s="2051"/>
      <c r="F11" s="2051"/>
      <c r="G11" s="2051"/>
      <c r="H11" s="2051"/>
      <c r="I11" s="2051"/>
      <c r="J11" s="2051"/>
      <c r="K11" s="2051"/>
      <c r="L11" s="2052"/>
    </row>
    <row r="12" spans="1:13" customFormat="1" x14ac:dyDescent="0.25">
      <c r="C12" s="861" t="str">
        <f>RESUMEN!C53</f>
        <v>03.03.01</v>
      </c>
      <c r="D12" s="2053" t="str">
        <f>RESUMEN!D53</f>
        <v>CIELORRASO CON MEZCLA</v>
      </c>
      <c r="E12" s="2053"/>
      <c r="F12" s="2053"/>
      <c r="G12" s="2053"/>
      <c r="H12" s="2053"/>
      <c r="I12" s="2053"/>
      <c r="J12" s="2053"/>
      <c r="K12" s="2053"/>
      <c r="L12" s="2054"/>
    </row>
    <row r="13" spans="1:13" customFormat="1" ht="13.2" x14ac:dyDescent="0.25">
      <c r="C13" s="862" t="str">
        <f>RESUMEN!C54</f>
        <v>03.03.01.01</v>
      </c>
      <c r="D13" s="2040" t="str">
        <f>RESUMEN!D54</f>
        <v xml:space="preserve">        CIELORASOS CON MEZCLA DE C:A 1:5,  E= 1.5 CM</v>
      </c>
      <c r="E13" s="2041"/>
      <c r="F13" s="2041"/>
      <c r="G13" s="2041"/>
      <c r="H13" s="2041"/>
      <c r="I13" s="2041"/>
      <c r="J13" s="2041"/>
      <c r="K13" s="2041"/>
      <c r="L13" s="2042"/>
    </row>
    <row r="14" spans="1:13" customFormat="1" ht="13.2" x14ac:dyDescent="0.25">
      <c r="C14" s="684" t="s">
        <v>1</v>
      </c>
      <c r="D14" s="691" t="s">
        <v>2</v>
      </c>
      <c r="E14" s="691" t="s">
        <v>239</v>
      </c>
      <c r="F14" s="691" t="s">
        <v>58</v>
      </c>
      <c r="G14" s="713" t="s">
        <v>46</v>
      </c>
      <c r="H14" s="713" t="s">
        <v>47</v>
      </c>
      <c r="I14" s="713" t="s">
        <v>48</v>
      </c>
      <c r="J14" s="460" t="s">
        <v>49</v>
      </c>
      <c r="K14" s="93" t="s">
        <v>50</v>
      </c>
      <c r="L14" s="721" t="s">
        <v>3</v>
      </c>
    </row>
    <row r="15" spans="1:13" customFormat="1" x14ac:dyDescent="0.25">
      <c r="C15" s="863"/>
      <c r="D15" s="864"/>
      <c r="E15" s="865"/>
      <c r="F15" s="865"/>
      <c r="G15" s="707"/>
      <c r="H15" s="717"/>
      <c r="I15" s="717"/>
      <c r="J15" s="866"/>
      <c r="K15" s="145">
        <f>+SUM(J16:J653)</f>
        <v>11682.310000000003</v>
      </c>
      <c r="L15" s="722" t="s">
        <v>6</v>
      </c>
    </row>
    <row r="16" spans="1:13" customFormat="1" x14ac:dyDescent="0.25">
      <c r="C16" s="867"/>
      <c r="D16" s="534"/>
      <c r="E16" s="535"/>
      <c r="F16" s="868"/>
      <c r="G16" s="869"/>
      <c r="H16" s="870"/>
      <c r="I16" s="870"/>
      <c r="J16" s="871"/>
      <c r="K16" s="438"/>
      <c r="L16" s="872"/>
    </row>
    <row r="17" spans="3:12" customFormat="1" x14ac:dyDescent="0.25">
      <c r="C17" s="873"/>
      <c r="D17" s="874" t="s">
        <v>169</v>
      </c>
      <c r="E17" s="537"/>
      <c r="F17" s="875"/>
      <c r="G17" s="876"/>
      <c r="H17" s="877"/>
      <c r="I17" s="877"/>
      <c r="J17" s="878"/>
      <c r="K17" s="536"/>
      <c r="L17" s="879"/>
    </row>
    <row r="18" spans="3:12" customFormat="1" x14ac:dyDescent="0.25">
      <c r="C18" s="880"/>
      <c r="D18" s="735" t="s">
        <v>925</v>
      </c>
      <c r="E18" s="881"/>
      <c r="F18" s="881"/>
      <c r="G18" s="882"/>
      <c r="H18" s="883"/>
      <c r="I18" s="883"/>
      <c r="J18" s="884"/>
      <c r="K18" s="885"/>
      <c r="L18" s="886"/>
    </row>
    <row r="19" spans="3:12" customFormat="1" x14ac:dyDescent="0.3">
      <c r="C19" s="887" t="s">
        <v>855</v>
      </c>
      <c r="D19" s="743" t="s">
        <v>854</v>
      </c>
      <c r="E19" s="881" t="s">
        <v>128</v>
      </c>
      <c r="F19" s="737">
        <v>1</v>
      </c>
      <c r="G19" s="888">
        <v>9.11</v>
      </c>
      <c r="H19" s="883"/>
      <c r="I19" s="883"/>
      <c r="J19" s="884">
        <f>F19*G19</f>
        <v>9.11</v>
      </c>
      <c r="K19" s="885"/>
      <c r="L19" s="886"/>
    </row>
    <row r="20" spans="3:12" customFormat="1" x14ac:dyDescent="0.3">
      <c r="C20" s="887" t="s">
        <v>864</v>
      </c>
      <c r="D20" s="743" t="s">
        <v>352</v>
      </c>
      <c r="E20" s="881" t="s">
        <v>128</v>
      </c>
      <c r="F20" s="737">
        <v>1</v>
      </c>
      <c r="G20" s="888">
        <v>12.72</v>
      </c>
      <c r="H20" s="883"/>
      <c r="I20" s="883"/>
      <c r="J20" s="884">
        <f t="shared" ref="J20:J57" si="0">F20*G20</f>
        <v>12.72</v>
      </c>
      <c r="K20" s="885"/>
      <c r="L20" s="886"/>
    </row>
    <row r="21" spans="3:12" customFormat="1" x14ac:dyDescent="0.3">
      <c r="C21" s="887" t="s">
        <v>1368</v>
      </c>
      <c r="D21" s="743" t="s">
        <v>185</v>
      </c>
      <c r="E21" s="881" t="s">
        <v>125</v>
      </c>
      <c r="F21" s="737">
        <v>1</v>
      </c>
      <c r="G21" s="888">
        <v>9.75</v>
      </c>
      <c r="H21" s="883"/>
      <c r="I21" s="883"/>
      <c r="J21" s="884">
        <f t="shared" si="0"/>
        <v>9.75</v>
      </c>
      <c r="K21" s="885"/>
      <c r="L21" s="886"/>
    </row>
    <row r="22" spans="3:12" customFormat="1" x14ac:dyDescent="0.3">
      <c r="C22" s="887" t="s">
        <v>870</v>
      </c>
      <c r="D22" s="743" t="s">
        <v>3249</v>
      </c>
      <c r="E22" s="881" t="s">
        <v>125</v>
      </c>
      <c r="F22" s="737">
        <v>1</v>
      </c>
      <c r="G22" s="888">
        <v>14.9</v>
      </c>
      <c r="H22" s="883"/>
      <c r="I22" s="883"/>
      <c r="J22" s="884">
        <f t="shared" si="0"/>
        <v>14.9</v>
      </c>
      <c r="K22" s="885"/>
      <c r="L22" s="886"/>
    </row>
    <row r="23" spans="3:12" customFormat="1" x14ac:dyDescent="0.3">
      <c r="C23" s="887" t="s">
        <v>874</v>
      </c>
      <c r="D23" s="743" t="s">
        <v>873</v>
      </c>
      <c r="E23" s="881" t="s">
        <v>125</v>
      </c>
      <c r="F23" s="737">
        <v>1</v>
      </c>
      <c r="G23" s="888">
        <v>16.100000000000001</v>
      </c>
      <c r="H23" s="883"/>
      <c r="I23" s="883"/>
      <c r="J23" s="884">
        <f t="shared" si="0"/>
        <v>16.100000000000001</v>
      </c>
      <c r="K23" s="885"/>
      <c r="L23" s="886"/>
    </row>
    <row r="24" spans="3:12" customFormat="1" x14ac:dyDescent="0.3">
      <c r="C24" s="887" t="s">
        <v>878</v>
      </c>
      <c r="D24" s="743" t="s">
        <v>146</v>
      </c>
      <c r="E24" s="881" t="s">
        <v>125</v>
      </c>
      <c r="F24" s="737">
        <v>1</v>
      </c>
      <c r="G24" s="888">
        <v>16.149999999999999</v>
      </c>
      <c r="H24" s="883"/>
      <c r="I24" s="883"/>
      <c r="J24" s="884">
        <f t="shared" si="0"/>
        <v>16.149999999999999</v>
      </c>
      <c r="K24" s="885"/>
      <c r="L24" s="886"/>
    </row>
    <row r="25" spans="3:12" customFormat="1" x14ac:dyDescent="0.3">
      <c r="C25" s="887" t="s">
        <v>926</v>
      </c>
      <c r="D25" s="743" t="s">
        <v>355</v>
      </c>
      <c r="E25" s="881" t="s">
        <v>125</v>
      </c>
      <c r="F25" s="737">
        <v>1</v>
      </c>
      <c r="G25" s="888">
        <v>4.99</v>
      </c>
      <c r="H25" s="883"/>
      <c r="I25" s="883"/>
      <c r="J25" s="884">
        <f t="shared" si="0"/>
        <v>4.99</v>
      </c>
      <c r="K25" s="885"/>
      <c r="L25" s="886"/>
    </row>
    <row r="26" spans="3:12" customFormat="1" x14ac:dyDescent="0.3">
      <c r="C26" s="887" t="s">
        <v>956</v>
      </c>
      <c r="D26" s="743" t="s">
        <v>955</v>
      </c>
      <c r="E26" s="881" t="s">
        <v>125</v>
      </c>
      <c r="F26" s="737">
        <v>1</v>
      </c>
      <c r="G26" s="888">
        <v>15.52</v>
      </c>
      <c r="H26" s="883"/>
      <c r="I26" s="883"/>
      <c r="J26" s="884">
        <f t="shared" si="0"/>
        <v>15.52</v>
      </c>
      <c r="K26" s="885"/>
      <c r="L26" s="886"/>
    </row>
    <row r="27" spans="3:12" customFormat="1" x14ac:dyDescent="0.3">
      <c r="C27" s="887" t="s">
        <v>963</v>
      </c>
      <c r="D27" s="743" t="s">
        <v>962</v>
      </c>
      <c r="E27" s="881" t="s">
        <v>125</v>
      </c>
      <c r="F27" s="737">
        <v>1</v>
      </c>
      <c r="G27" s="888">
        <v>46.9</v>
      </c>
      <c r="H27" s="883"/>
      <c r="I27" s="883"/>
      <c r="J27" s="884">
        <f t="shared" si="0"/>
        <v>46.9</v>
      </c>
      <c r="K27" s="885"/>
      <c r="L27" s="886"/>
    </row>
    <row r="28" spans="3:12" customFormat="1" x14ac:dyDescent="0.3">
      <c r="C28" s="887" t="s">
        <v>923</v>
      </c>
      <c r="D28" s="743" t="s">
        <v>3250</v>
      </c>
      <c r="E28" s="881" t="s">
        <v>125</v>
      </c>
      <c r="F28" s="737">
        <v>1</v>
      </c>
      <c r="G28" s="888">
        <v>16.97</v>
      </c>
      <c r="H28" s="883"/>
      <c r="I28" s="883"/>
      <c r="J28" s="884">
        <f t="shared" si="0"/>
        <v>16.97</v>
      </c>
      <c r="K28" s="885"/>
      <c r="L28" s="886"/>
    </row>
    <row r="29" spans="3:12" customFormat="1" x14ac:dyDescent="0.3">
      <c r="C29" s="887" t="s">
        <v>921</v>
      </c>
      <c r="D29" s="743" t="s">
        <v>922</v>
      </c>
      <c r="E29" s="881" t="s">
        <v>125</v>
      </c>
      <c r="F29" s="737">
        <v>1</v>
      </c>
      <c r="G29" s="888">
        <v>20.59</v>
      </c>
      <c r="H29" s="883"/>
      <c r="I29" s="883"/>
      <c r="J29" s="884">
        <f t="shared" si="0"/>
        <v>20.59</v>
      </c>
      <c r="K29" s="885"/>
      <c r="L29" s="886"/>
    </row>
    <row r="30" spans="3:12" customFormat="1" x14ac:dyDescent="0.3">
      <c r="C30" s="887" t="s">
        <v>918</v>
      </c>
      <c r="D30" s="743" t="s">
        <v>3251</v>
      </c>
      <c r="E30" s="881" t="s">
        <v>128</v>
      </c>
      <c r="F30" s="737">
        <v>1</v>
      </c>
      <c r="G30" s="888">
        <v>7.08</v>
      </c>
      <c r="H30" s="883"/>
      <c r="I30" s="883"/>
      <c r="J30" s="884">
        <f t="shared" si="0"/>
        <v>7.08</v>
      </c>
      <c r="K30" s="885"/>
      <c r="L30" s="886"/>
    </row>
    <row r="31" spans="3:12" customFormat="1" x14ac:dyDescent="0.3">
      <c r="C31" s="887" t="s">
        <v>920</v>
      </c>
      <c r="D31" s="743" t="s">
        <v>187</v>
      </c>
      <c r="E31" s="881" t="s">
        <v>128</v>
      </c>
      <c r="F31" s="737">
        <v>1</v>
      </c>
      <c r="G31" s="888">
        <v>4.72</v>
      </c>
      <c r="H31" s="883"/>
      <c r="I31" s="883"/>
      <c r="J31" s="884">
        <f t="shared" si="0"/>
        <v>4.72</v>
      </c>
      <c r="K31" s="885"/>
      <c r="L31" s="886"/>
    </row>
    <row r="32" spans="3:12" customFormat="1" ht="27.6" x14ac:dyDescent="0.3">
      <c r="C32" s="887" t="s">
        <v>913</v>
      </c>
      <c r="D32" s="745" t="s">
        <v>3252</v>
      </c>
      <c r="E32" s="881" t="s">
        <v>127</v>
      </c>
      <c r="F32" s="737">
        <v>1</v>
      </c>
      <c r="G32" s="888">
        <v>30.56</v>
      </c>
      <c r="H32" s="883"/>
      <c r="I32" s="883"/>
      <c r="J32" s="884">
        <f t="shared" si="0"/>
        <v>30.56</v>
      </c>
      <c r="K32" s="885"/>
      <c r="L32" s="886"/>
    </row>
    <row r="33" spans="1:22" customFormat="1" x14ac:dyDescent="0.3">
      <c r="C33" s="887" t="s">
        <v>910</v>
      </c>
      <c r="D33" s="743" t="s">
        <v>214</v>
      </c>
      <c r="E33" s="881" t="s">
        <v>128</v>
      </c>
      <c r="F33" s="737">
        <v>1</v>
      </c>
      <c r="G33" s="888">
        <v>9.15</v>
      </c>
      <c r="H33" s="883"/>
      <c r="I33" s="883"/>
      <c r="J33" s="884">
        <f t="shared" si="0"/>
        <v>9.15</v>
      </c>
      <c r="K33" s="885"/>
      <c r="L33" s="886"/>
    </row>
    <row r="34" spans="1:22" customFormat="1" x14ac:dyDescent="0.3">
      <c r="C34" s="887" t="s">
        <v>906</v>
      </c>
      <c r="D34" s="743" t="s">
        <v>1203</v>
      </c>
      <c r="E34" s="881" t="s">
        <v>128</v>
      </c>
      <c r="F34" s="737">
        <v>1</v>
      </c>
      <c r="G34" s="888">
        <v>9.01</v>
      </c>
      <c r="H34" s="883"/>
      <c r="I34" s="883"/>
      <c r="J34" s="884">
        <f t="shared" si="0"/>
        <v>9.01</v>
      </c>
      <c r="K34" s="885"/>
      <c r="L34" s="886"/>
    </row>
    <row r="35" spans="1:22" customFormat="1" x14ac:dyDescent="0.3">
      <c r="C35" s="887" t="s">
        <v>905</v>
      </c>
      <c r="D35" s="743" t="s">
        <v>354</v>
      </c>
      <c r="E35" s="881" t="s">
        <v>128</v>
      </c>
      <c r="F35" s="737">
        <v>1</v>
      </c>
      <c r="G35" s="888">
        <v>9.1</v>
      </c>
      <c r="H35" s="883"/>
      <c r="I35" s="883"/>
      <c r="J35" s="884">
        <f t="shared" si="0"/>
        <v>9.1</v>
      </c>
      <c r="K35" s="885"/>
      <c r="L35" s="886"/>
    </row>
    <row r="36" spans="1:22" customFormat="1" x14ac:dyDescent="0.3">
      <c r="C36" s="887" t="s">
        <v>934</v>
      </c>
      <c r="D36" s="743" t="s">
        <v>222</v>
      </c>
      <c r="E36" s="881" t="s">
        <v>128</v>
      </c>
      <c r="F36" s="737">
        <v>1</v>
      </c>
      <c r="G36" s="888">
        <v>10.83</v>
      </c>
      <c r="H36" s="883"/>
      <c r="I36" s="883"/>
      <c r="J36" s="884">
        <f t="shared" si="0"/>
        <v>10.83</v>
      </c>
      <c r="K36" s="885"/>
      <c r="L36" s="886"/>
    </row>
    <row r="37" spans="1:22" customFormat="1" x14ac:dyDescent="0.3">
      <c r="C37" s="887" t="s">
        <v>942</v>
      </c>
      <c r="D37" s="743" t="s">
        <v>268</v>
      </c>
      <c r="E37" s="881" t="s">
        <v>121</v>
      </c>
      <c r="F37" s="737">
        <v>1</v>
      </c>
      <c r="G37" s="888">
        <v>11.64</v>
      </c>
      <c r="H37" s="883"/>
      <c r="I37" s="883"/>
      <c r="J37" s="884">
        <f t="shared" si="0"/>
        <v>11.64</v>
      </c>
      <c r="K37" s="885"/>
      <c r="L37" s="886"/>
    </row>
    <row r="38" spans="1:22" customFormat="1" ht="27.6" x14ac:dyDescent="0.3">
      <c r="C38" s="887" t="s">
        <v>944</v>
      </c>
      <c r="D38" s="745" t="s">
        <v>3253</v>
      </c>
      <c r="E38" s="881" t="s">
        <v>127</v>
      </c>
      <c r="F38" s="737">
        <v>1</v>
      </c>
      <c r="G38" s="889">
        <v>12.24</v>
      </c>
      <c r="H38" s="883"/>
      <c r="I38" s="883"/>
      <c r="J38" s="884">
        <f t="shared" si="0"/>
        <v>12.24</v>
      </c>
      <c r="K38" s="885"/>
      <c r="L38" s="886"/>
    </row>
    <row r="39" spans="1:22" s="84" customFormat="1" x14ac:dyDescent="0.3">
      <c r="A39" s="88"/>
      <c r="B39" s="88"/>
      <c r="C39" s="887" t="s">
        <v>965</v>
      </c>
      <c r="D39" s="743" t="s">
        <v>685</v>
      </c>
      <c r="E39" s="881" t="s">
        <v>128</v>
      </c>
      <c r="F39" s="737">
        <v>1</v>
      </c>
      <c r="G39" s="888">
        <v>15.1</v>
      </c>
      <c r="H39" s="883"/>
      <c r="I39" s="883"/>
      <c r="J39" s="884">
        <f t="shared" si="0"/>
        <v>15.1</v>
      </c>
      <c r="K39" s="885"/>
      <c r="L39" s="886"/>
    </row>
    <row r="40" spans="1:22" s="84" customFormat="1" x14ac:dyDescent="0.3">
      <c r="A40" s="88"/>
      <c r="B40" s="88"/>
      <c r="C40" s="887" t="s">
        <v>940</v>
      </c>
      <c r="D40" s="743" t="s">
        <v>572</v>
      </c>
      <c r="E40" s="881" t="s">
        <v>793</v>
      </c>
      <c r="F40" s="737">
        <v>1</v>
      </c>
      <c r="G40" s="888">
        <v>23.73</v>
      </c>
      <c r="H40" s="883"/>
      <c r="I40" s="883"/>
      <c r="J40" s="884">
        <f t="shared" si="0"/>
        <v>23.73</v>
      </c>
      <c r="K40" s="885"/>
      <c r="L40" s="886"/>
    </row>
    <row r="41" spans="1:22" s="90" customFormat="1" ht="27.6" x14ac:dyDescent="0.3">
      <c r="A41" s="88"/>
      <c r="B41" s="88"/>
      <c r="C41" s="887" t="s">
        <v>946</v>
      </c>
      <c r="D41" s="745" t="s">
        <v>3254</v>
      </c>
      <c r="E41" s="881" t="s">
        <v>121</v>
      </c>
      <c r="F41" s="737">
        <v>1</v>
      </c>
      <c r="G41" s="888">
        <v>12.46</v>
      </c>
      <c r="H41" s="883"/>
      <c r="I41" s="883"/>
      <c r="J41" s="884">
        <f t="shared" si="0"/>
        <v>12.46</v>
      </c>
      <c r="K41" s="885"/>
      <c r="L41" s="886"/>
      <c r="M41" s="88"/>
      <c r="N41" s="84"/>
      <c r="O41" s="84"/>
      <c r="P41" s="84"/>
      <c r="Q41" s="84"/>
      <c r="R41" s="84"/>
      <c r="S41" s="84"/>
      <c r="T41" s="84"/>
      <c r="U41" s="84"/>
      <c r="V41" s="96"/>
    </row>
    <row r="42" spans="1:22" s="90" customFormat="1" x14ac:dyDescent="0.3">
      <c r="A42" s="88"/>
      <c r="B42" s="88"/>
      <c r="C42" s="887" t="s">
        <v>950</v>
      </c>
      <c r="D42" s="743" t="s">
        <v>3255</v>
      </c>
      <c r="E42" s="881" t="s">
        <v>125</v>
      </c>
      <c r="F42" s="890">
        <v>1</v>
      </c>
      <c r="G42" s="891">
        <v>8.9</v>
      </c>
      <c r="H42" s="883"/>
      <c r="I42" s="883"/>
      <c r="J42" s="884">
        <f t="shared" si="0"/>
        <v>8.9</v>
      </c>
      <c r="K42" s="885"/>
      <c r="L42" s="886"/>
      <c r="M42" s="88"/>
      <c r="N42" s="84"/>
      <c r="O42" s="84"/>
      <c r="P42" s="84"/>
      <c r="Q42" s="84"/>
      <c r="R42" s="84"/>
      <c r="S42" s="84"/>
      <c r="T42" s="84"/>
      <c r="U42" s="84"/>
      <c r="V42" s="96"/>
    </row>
    <row r="43" spans="1:22" s="84" customFormat="1" x14ac:dyDescent="0.3">
      <c r="A43" s="88"/>
      <c r="B43" s="88"/>
      <c r="C43" s="887" t="s">
        <v>860</v>
      </c>
      <c r="D43" s="743" t="s">
        <v>828</v>
      </c>
      <c r="E43" s="881" t="s">
        <v>121</v>
      </c>
      <c r="F43" s="737">
        <v>1</v>
      </c>
      <c r="G43" s="888">
        <v>3.44</v>
      </c>
      <c r="H43" s="883"/>
      <c r="I43" s="883"/>
      <c r="J43" s="884">
        <f t="shared" si="0"/>
        <v>3.44</v>
      </c>
      <c r="K43" s="885"/>
      <c r="L43" s="886"/>
    </row>
    <row r="44" spans="1:22" s="90" customFormat="1" x14ac:dyDescent="0.3">
      <c r="A44" s="88"/>
      <c r="B44" s="88"/>
      <c r="C44" s="887" t="s">
        <v>862</v>
      </c>
      <c r="D44" s="743" t="s">
        <v>2244</v>
      </c>
      <c r="E44" s="881" t="s">
        <v>121</v>
      </c>
      <c r="F44" s="737">
        <v>1</v>
      </c>
      <c r="G44" s="888">
        <v>5</v>
      </c>
      <c r="H44" s="883"/>
      <c r="I44" s="883"/>
      <c r="J44" s="884">
        <f t="shared" si="0"/>
        <v>5</v>
      </c>
      <c r="K44" s="885"/>
      <c r="L44" s="886"/>
      <c r="M44" s="88"/>
      <c r="N44" s="84"/>
      <c r="O44" s="84"/>
      <c r="P44" s="84"/>
      <c r="Q44" s="84"/>
      <c r="R44" s="84"/>
      <c r="S44" s="84"/>
      <c r="T44" s="84"/>
      <c r="U44" s="84"/>
      <c r="V44" s="96"/>
    </row>
    <row r="45" spans="1:22" s="90" customFormat="1" x14ac:dyDescent="0.3">
      <c r="A45" s="88"/>
      <c r="B45" s="88"/>
      <c r="C45" s="887" t="s">
        <v>863</v>
      </c>
      <c r="D45" s="743" t="s">
        <v>825</v>
      </c>
      <c r="E45" s="881" t="s">
        <v>121</v>
      </c>
      <c r="F45" s="737">
        <v>1</v>
      </c>
      <c r="G45" s="888">
        <v>2.78</v>
      </c>
      <c r="H45" s="883"/>
      <c r="I45" s="883"/>
      <c r="J45" s="884">
        <f t="shared" si="0"/>
        <v>2.78</v>
      </c>
      <c r="K45" s="885"/>
      <c r="L45" s="886"/>
      <c r="M45" s="88"/>
      <c r="N45" s="84"/>
      <c r="O45" s="84"/>
      <c r="P45" s="84"/>
      <c r="Q45" s="84"/>
      <c r="R45" s="84"/>
      <c r="S45" s="84"/>
      <c r="T45" s="84"/>
      <c r="U45" s="84"/>
      <c r="V45" s="96"/>
    </row>
    <row r="46" spans="1:22" s="90" customFormat="1" x14ac:dyDescent="0.3">
      <c r="A46" s="88"/>
      <c r="B46" s="88"/>
      <c r="C46" s="887" t="s">
        <v>2236</v>
      </c>
      <c r="D46" s="743" t="s">
        <v>122</v>
      </c>
      <c r="E46" s="881" t="s">
        <v>787</v>
      </c>
      <c r="F46" s="737">
        <v>1</v>
      </c>
      <c r="G46" s="888">
        <v>3.9</v>
      </c>
      <c r="H46" s="883"/>
      <c r="I46" s="883"/>
      <c r="J46" s="884">
        <f t="shared" si="0"/>
        <v>3.9</v>
      </c>
      <c r="K46" s="885"/>
      <c r="L46" s="886"/>
      <c r="M46" s="88"/>
      <c r="N46" s="84"/>
      <c r="O46" s="84"/>
      <c r="P46" s="84"/>
      <c r="Q46" s="84"/>
      <c r="R46" s="84"/>
      <c r="S46" s="84"/>
      <c r="T46" s="84"/>
      <c r="U46" s="84"/>
      <c r="V46" s="96"/>
    </row>
    <row r="47" spans="1:22" s="90" customFormat="1" x14ac:dyDescent="0.3">
      <c r="A47" s="88"/>
      <c r="B47" s="88"/>
      <c r="C47" s="887" t="s">
        <v>911</v>
      </c>
      <c r="D47" s="743" t="s">
        <v>177</v>
      </c>
      <c r="E47" s="881" t="s">
        <v>786</v>
      </c>
      <c r="F47" s="737">
        <v>1</v>
      </c>
      <c r="G47" s="888">
        <v>4.59</v>
      </c>
      <c r="H47" s="883"/>
      <c r="I47" s="883"/>
      <c r="J47" s="884">
        <f t="shared" si="0"/>
        <v>4.59</v>
      </c>
      <c r="K47" s="885"/>
      <c r="L47" s="886"/>
      <c r="M47" s="88"/>
      <c r="N47" s="84"/>
      <c r="O47" s="84"/>
      <c r="P47" s="84"/>
      <c r="Q47" s="84"/>
      <c r="R47" s="84"/>
      <c r="S47" s="84"/>
      <c r="T47" s="84"/>
      <c r="U47" s="84"/>
      <c r="V47" s="96"/>
    </row>
    <row r="48" spans="1:22" s="90" customFormat="1" x14ac:dyDescent="0.3">
      <c r="A48" s="88"/>
      <c r="B48" s="88"/>
      <c r="C48" s="887" t="s">
        <v>929</v>
      </c>
      <c r="D48" s="743" t="s">
        <v>832</v>
      </c>
      <c r="E48" s="881" t="s">
        <v>120</v>
      </c>
      <c r="F48" s="737">
        <v>1</v>
      </c>
      <c r="G48" s="888">
        <v>5.9</v>
      </c>
      <c r="H48" s="883"/>
      <c r="I48" s="883"/>
      <c r="J48" s="884">
        <f t="shared" si="0"/>
        <v>5.9</v>
      </c>
      <c r="K48" s="885"/>
      <c r="L48" s="886"/>
      <c r="M48" s="88"/>
      <c r="N48" s="84"/>
      <c r="O48" s="84"/>
      <c r="P48" s="84"/>
      <c r="Q48" s="84"/>
      <c r="R48" s="84"/>
      <c r="S48" s="84"/>
      <c r="T48" s="84"/>
      <c r="U48" s="84"/>
      <c r="V48" s="96"/>
    </row>
    <row r="49" spans="1:22" s="90" customFormat="1" x14ac:dyDescent="0.3">
      <c r="A49" s="88"/>
      <c r="B49" s="88"/>
      <c r="C49" s="887" t="s">
        <v>930</v>
      </c>
      <c r="D49" s="743" t="s">
        <v>833</v>
      </c>
      <c r="E49" s="881" t="s">
        <v>120</v>
      </c>
      <c r="F49" s="737">
        <v>1</v>
      </c>
      <c r="G49" s="888">
        <v>5.75</v>
      </c>
      <c r="H49" s="883"/>
      <c r="I49" s="883"/>
      <c r="J49" s="884">
        <f t="shared" si="0"/>
        <v>5.75</v>
      </c>
      <c r="K49" s="885"/>
      <c r="L49" s="886"/>
      <c r="M49" s="88"/>
      <c r="N49" s="84"/>
      <c r="O49" s="84"/>
      <c r="P49" s="84"/>
      <c r="Q49" s="84"/>
      <c r="R49" s="84"/>
      <c r="S49" s="84"/>
      <c r="T49" s="84"/>
      <c r="U49" s="84"/>
      <c r="V49" s="96"/>
    </row>
    <row r="50" spans="1:22" s="90" customFormat="1" x14ac:dyDescent="0.3">
      <c r="A50" s="88"/>
      <c r="B50" s="88"/>
      <c r="C50" s="887" t="s">
        <v>936</v>
      </c>
      <c r="D50" s="743" t="s">
        <v>937</v>
      </c>
      <c r="E50" s="881" t="s">
        <v>121</v>
      </c>
      <c r="F50" s="737">
        <v>1</v>
      </c>
      <c r="G50" s="892">
        <v>10.67</v>
      </c>
      <c r="H50" s="883"/>
      <c r="I50" s="883"/>
      <c r="J50" s="884">
        <f t="shared" si="0"/>
        <v>10.67</v>
      </c>
      <c r="K50" s="885"/>
      <c r="L50" s="886"/>
      <c r="M50" s="88"/>
      <c r="N50" s="84"/>
      <c r="O50" s="84"/>
      <c r="P50" s="84"/>
      <c r="Q50" s="84"/>
      <c r="R50" s="84"/>
      <c r="S50" s="84"/>
      <c r="T50" s="84"/>
      <c r="U50" s="84"/>
      <c r="V50" s="96"/>
    </row>
    <row r="51" spans="1:22" s="90" customFormat="1" x14ac:dyDescent="0.3">
      <c r="A51" s="88"/>
      <c r="B51" s="88"/>
      <c r="C51" s="887" t="s">
        <v>954</v>
      </c>
      <c r="D51" s="743" t="s">
        <v>122</v>
      </c>
      <c r="E51" s="881" t="s">
        <v>120</v>
      </c>
      <c r="F51" s="737">
        <v>1</v>
      </c>
      <c r="G51" s="892">
        <v>2.87</v>
      </c>
      <c r="H51" s="883"/>
      <c r="I51" s="883"/>
      <c r="J51" s="884">
        <f t="shared" si="0"/>
        <v>2.87</v>
      </c>
      <c r="K51" s="885"/>
      <c r="L51" s="886"/>
      <c r="M51" s="88"/>
      <c r="N51" s="84"/>
      <c r="O51" s="84"/>
      <c r="P51" s="84"/>
      <c r="Q51" s="84"/>
      <c r="R51" s="84"/>
      <c r="S51" s="84"/>
      <c r="T51" s="84"/>
      <c r="U51" s="84"/>
      <c r="V51" s="96"/>
    </row>
    <row r="52" spans="1:22" s="90" customFormat="1" x14ac:dyDescent="0.3">
      <c r="A52" s="88"/>
      <c r="B52" s="88"/>
      <c r="C52" s="887" t="s">
        <v>960</v>
      </c>
      <c r="D52" s="743" t="s">
        <v>122</v>
      </c>
      <c r="E52" s="881" t="s">
        <v>121</v>
      </c>
      <c r="F52" s="737">
        <v>1</v>
      </c>
      <c r="G52" s="892">
        <v>4.29</v>
      </c>
      <c r="H52" s="883"/>
      <c r="I52" s="883"/>
      <c r="J52" s="884">
        <f t="shared" si="0"/>
        <v>4.29</v>
      </c>
      <c r="K52" s="885"/>
      <c r="L52" s="886"/>
      <c r="M52" s="88"/>
      <c r="N52" s="84"/>
      <c r="O52" s="84"/>
      <c r="P52" s="84"/>
      <c r="Q52" s="84"/>
      <c r="R52" s="84"/>
      <c r="S52" s="84"/>
      <c r="T52" s="84"/>
      <c r="U52" s="84"/>
      <c r="V52" s="96"/>
    </row>
    <row r="53" spans="1:22" s="90" customFormat="1" ht="27.6" x14ac:dyDescent="0.25">
      <c r="A53" s="88"/>
      <c r="B53" s="88"/>
      <c r="C53" s="887" t="s">
        <v>3256</v>
      </c>
      <c r="D53" s="743" t="s">
        <v>3257</v>
      </c>
      <c r="E53" s="881" t="s">
        <v>125</v>
      </c>
      <c r="F53" s="892">
        <v>1</v>
      </c>
      <c r="G53" s="893">
        <v>108.78</v>
      </c>
      <c r="H53" s="883"/>
      <c r="I53" s="883"/>
      <c r="J53" s="884">
        <f t="shared" si="0"/>
        <v>108.78</v>
      </c>
      <c r="K53" s="885"/>
      <c r="L53" s="886"/>
      <c r="M53" s="88"/>
      <c r="N53" s="84"/>
      <c r="O53" s="84"/>
      <c r="P53" s="84"/>
      <c r="Q53" s="84"/>
      <c r="R53" s="84"/>
      <c r="S53" s="84"/>
      <c r="T53" s="84"/>
      <c r="U53" s="84"/>
      <c r="V53" s="96"/>
    </row>
    <row r="54" spans="1:22" s="90" customFormat="1" ht="69" x14ac:dyDescent="0.25">
      <c r="A54" s="88"/>
      <c r="B54" s="88"/>
      <c r="C54" s="887" t="s">
        <v>3258</v>
      </c>
      <c r="D54" s="745" t="s">
        <v>3259</v>
      </c>
      <c r="E54" s="881" t="s">
        <v>125</v>
      </c>
      <c r="F54" s="892">
        <v>1</v>
      </c>
      <c r="G54" s="893">
        <v>253.8</v>
      </c>
      <c r="H54" s="883"/>
      <c r="I54" s="883"/>
      <c r="J54" s="884">
        <f t="shared" si="0"/>
        <v>253.8</v>
      </c>
      <c r="K54" s="885"/>
      <c r="L54" s="886"/>
      <c r="M54" s="88"/>
      <c r="N54" s="84"/>
      <c r="O54" s="84"/>
      <c r="P54" s="84"/>
      <c r="Q54" s="84"/>
      <c r="R54" s="84"/>
      <c r="S54" s="84"/>
      <c r="T54" s="84"/>
      <c r="U54" s="84"/>
      <c r="V54" s="96"/>
    </row>
    <row r="55" spans="1:22" s="90" customFormat="1" x14ac:dyDescent="0.25">
      <c r="A55" s="88"/>
      <c r="B55" s="88"/>
      <c r="C55" s="887" t="s">
        <v>2316</v>
      </c>
      <c r="D55" s="745" t="s">
        <v>3260</v>
      </c>
      <c r="E55" s="881" t="s">
        <v>128</v>
      </c>
      <c r="F55" s="892">
        <v>1</v>
      </c>
      <c r="G55" s="893">
        <v>16.190000000000001</v>
      </c>
      <c r="H55" s="883"/>
      <c r="I55" s="883"/>
      <c r="J55" s="884">
        <f t="shared" si="0"/>
        <v>16.190000000000001</v>
      </c>
      <c r="K55" s="885"/>
      <c r="L55" s="886"/>
      <c r="M55" s="88"/>
      <c r="N55" s="84"/>
      <c r="O55" s="84"/>
      <c r="P55" s="84"/>
      <c r="Q55" s="84"/>
      <c r="R55" s="84"/>
      <c r="S55" s="84"/>
      <c r="T55" s="84"/>
      <c r="U55" s="84"/>
      <c r="V55" s="96"/>
    </row>
    <row r="56" spans="1:22" s="90" customFormat="1" x14ac:dyDescent="0.25">
      <c r="A56" s="88"/>
      <c r="B56" s="88"/>
      <c r="C56" s="887" t="s">
        <v>948</v>
      </c>
      <c r="D56" s="743" t="s">
        <v>209</v>
      </c>
      <c r="E56" s="881" t="s">
        <v>129</v>
      </c>
      <c r="F56" s="892">
        <v>1</v>
      </c>
      <c r="G56" s="882">
        <v>9.34</v>
      </c>
      <c r="H56" s="883"/>
      <c r="I56" s="883"/>
      <c r="J56" s="884">
        <f t="shared" si="0"/>
        <v>9.34</v>
      </c>
      <c r="K56" s="885"/>
      <c r="L56" s="886"/>
      <c r="M56" s="88"/>
      <c r="N56" s="84"/>
      <c r="O56" s="84"/>
      <c r="P56" s="84"/>
      <c r="Q56" s="84"/>
      <c r="R56" s="84"/>
      <c r="S56" s="84"/>
      <c r="T56" s="84"/>
      <c r="U56" s="84"/>
      <c r="V56" s="96"/>
    </row>
    <row r="57" spans="1:22" s="90" customFormat="1" x14ac:dyDescent="0.25">
      <c r="A57" s="88"/>
      <c r="B57" s="88"/>
      <c r="C57" s="894" t="s">
        <v>958</v>
      </c>
      <c r="D57" s="743" t="s">
        <v>3261</v>
      </c>
      <c r="E57" s="881" t="s">
        <v>129</v>
      </c>
      <c r="F57" s="892">
        <v>1</v>
      </c>
      <c r="G57" s="895">
        <v>1.76</v>
      </c>
      <c r="H57" s="883"/>
      <c r="I57" s="883"/>
      <c r="J57" s="884">
        <f t="shared" si="0"/>
        <v>1.76</v>
      </c>
      <c r="K57" s="885"/>
      <c r="L57" s="886"/>
      <c r="M57" s="88"/>
      <c r="N57" s="84"/>
      <c r="O57" s="84"/>
      <c r="P57" s="84"/>
      <c r="Q57" s="84"/>
      <c r="R57" s="84"/>
      <c r="S57" s="84"/>
      <c r="T57" s="84"/>
      <c r="U57" s="84"/>
      <c r="V57" s="96"/>
    </row>
    <row r="58" spans="1:22" s="90" customFormat="1" x14ac:dyDescent="0.25">
      <c r="A58" s="88"/>
      <c r="B58" s="88"/>
      <c r="C58" s="880"/>
      <c r="D58" s="734" t="s">
        <v>169</v>
      </c>
      <c r="E58" s="881"/>
      <c r="F58" s="881"/>
      <c r="G58" s="882"/>
      <c r="H58" s="883"/>
      <c r="I58" s="883"/>
      <c r="J58" s="884"/>
      <c r="K58" s="885"/>
      <c r="L58" s="886"/>
      <c r="M58" s="88"/>
      <c r="N58" s="84"/>
      <c r="O58" s="84"/>
      <c r="P58" s="84"/>
      <c r="Q58" s="84"/>
      <c r="R58" s="84"/>
      <c r="S58" s="84"/>
      <c r="T58" s="84"/>
      <c r="U58" s="84"/>
      <c r="V58" s="96"/>
    </row>
    <row r="59" spans="1:22" s="90" customFormat="1" x14ac:dyDescent="0.25">
      <c r="A59" s="88"/>
      <c r="B59" s="88"/>
      <c r="C59" s="880"/>
      <c r="D59" s="735" t="s">
        <v>952</v>
      </c>
      <c r="E59" s="896"/>
      <c r="F59" s="881"/>
      <c r="G59" s="882"/>
      <c r="H59" s="883"/>
      <c r="I59" s="883"/>
      <c r="J59" s="884"/>
      <c r="K59" s="885"/>
      <c r="L59" s="886"/>
      <c r="M59" s="88"/>
      <c r="N59" s="84"/>
      <c r="O59" s="84"/>
      <c r="P59" s="84"/>
      <c r="Q59" s="84"/>
      <c r="R59" s="84"/>
      <c r="S59" s="84"/>
      <c r="T59" s="84"/>
      <c r="U59" s="84"/>
      <c r="V59" s="96"/>
    </row>
    <row r="60" spans="1:22" s="90" customFormat="1" x14ac:dyDescent="0.3">
      <c r="A60" s="88"/>
      <c r="B60" s="88"/>
      <c r="C60" s="887" t="s">
        <v>881</v>
      </c>
      <c r="D60" s="743" t="s">
        <v>3263</v>
      </c>
      <c r="E60" s="881" t="s">
        <v>125</v>
      </c>
      <c r="F60" s="737">
        <v>1</v>
      </c>
      <c r="G60" s="888">
        <v>36.159999999999997</v>
      </c>
      <c r="H60" s="883"/>
      <c r="I60" s="883"/>
      <c r="J60" s="884">
        <f t="shared" ref="J60:J98" si="1">F60*G60</f>
        <v>36.159999999999997</v>
      </c>
      <c r="K60" s="885"/>
      <c r="L60" s="886"/>
      <c r="M60" s="88"/>
      <c r="N60" s="84"/>
      <c r="O60" s="84"/>
      <c r="P60" s="84"/>
      <c r="Q60" s="84"/>
      <c r="R60" s="84"/>
      <c r="S60" s="84"/>
      <c r="T60" s="84"/>
      <c r="U60" s="84"/>
      <c r="V60" s="96"/>
    </row>
    <row r="61" spans="1:22" s="90" customFormat="1" x14ac:dyDescent="0.3">
      <c r="A61" s="88"/>
      <c r="B61" s="88"/>
      <c r="C61" s="887" t="s">
        <v>2271</v>
      </c>
      <c r="D61" s="743" t="s">
        <v>2272</v>
      </c>
      <c r="E61" s="881" t="s">
        <v>125</v>
      </c>
      <c r="F61" s="737">
        <v>1</v>
      </c>
      <c r="G61" s="888">
        <v>18.760000000000002</v>
      </c>
      <c r="H61" s="883"/>
      <c r="I61" s="883"/>
      <c r="J61" s="884">
        <f t="shared" si="1"/>
        <v>18.760000000000002</v>
      </c>
      <c r="K61" s="885"/>
      <c r="L61" s="886"/>
      <c r="M61" s="88"/>
      <c r="N61" s="84"/>
      <c r="O61" s="84"/>
      <c r="P61" s="84"/>
      <c r="Q61" s="84"/>
      <c r="R61" s="84"/>
      <c r="S61" s="84"/>
      <c r="T61" s="84"/>
      <c r="U61" s="84"/>
      <c r="V61" s="96"/>
    </row>
    <row r="62" spans="1:22" s="90" customFormat="1" x14ac:dyDescent="0.3">
      <c r="A62" s="88"/>
      <c r="B62" s="88"/>
      <c r="C62" s="887" t="s">
        <v>2254</v>
      </c>
      <c r="D62" s="743" t="s">
        <v>566</v>
      </c>
      <c r="E62" s="881" t="s">
        <v>125</v>
      </c>
      <c r="F62" s="737">
        <v>1</v>
      </c>
      <c r="G62" s="888">
        <v>29.96</v>
      </c>
      <c r="H62" s="883"/>
      <c r="I62" s="883"/>
      <c r="J62" s="884">
        <f t="shared" si="1"/>
        <v>29.96</v>
      </c>
      <c r="K62" s="885"/>
      <c r="L62" s="886"/>
      <c r="M62" s="88"/>
      <c r="N62" s="84"/>
      <c r="O62" s="84"/>
      <c r="P62" s="84"/>
      <c r="Q62" s="84"/>
      <c r="R62" s="84"/>
      <c r="S62" s="84"/>
      <c r="T62" s="84"/>
      <c r="U62" s="84"/>
      <c r="V62" s="96"/>
    </row>
    <row r="63" spans="1:22" s="90" customFormat="1" x14ac:dyDescent="0.3">
      <c r="A63" s="88"/>
      <c r="B63" s="88"/>
      <c r="C63" s="887" t="s">
        <v>883</v>
      </c>
      <c r="D63" s="745" t="s">
        <v>3264</v>
      </c>
      <c r="E63" s="881" t="s">
        <v>125</v>
      </c>
      <c r="F63" s="737">
        <v>1</v>
      </c>
      <c r="G63" s="888">
        <v>107.17</v>
      </c>
      <c r="H63" s="883"/>
      <c r="I63" s="883"/>
      <c r="J63" s="884">
        <f t="shared" si="1"/>
        <v>107.17</v>
      </c>
      <c r="K63" s="885"/>
      <c r="L63" s="886"/>
      <c r="M63" s="88"/>
      <c r="N63" s="84"/>
      <c r="O63" s="84"/>
      <c r="P63" s="84"/>
      <c r="Q63" s="84"/>
      <c r="R63" s="84"/>
      <c r="S63" s="84"/>
      <c r="T63" s="84"/>
      <c r="U63" s="84"/>
      <c r="V63" s="96"/>
    </row>
    <row r="64" spans="1:22" s="90" customFormat="1" ht="27.6" x14ac:dyDescent="0.3">
      <c r="A64" s="88"/>
      <c r="B64" s="88"/>
      <c r="C64" s="887" t="s">
        <v>2239</v>
      </c>
      <c r="D64" s="745" t="s">
        <v>3265</v>
      </c>
      <c r="E64" s="881" t="s">
        <v>125</v>
      </c>
      <c r="F64" s="737">
        <v>1</v>
      </c>
      <c r="G64" s="888">
        <v>14.27</v>
      </c>
      <c r="H64" s="883"/>
      <c r="I64" s="883"/>
      <c r="J64" s="884">
        <f t="shared" si="1"/>
        <v>14.27</v>
      </c>
      <c r="K64" s="885"/>
      <c r="L64" s="886"/>
      <c r="M64" s="88"/>
      <c r="N64" s="84"/>
      <c r="O64" s="84"/>
      <c r="P64" s="84"/>
      <c r="Q64" s="84"/>
      <c r="R64" s="84"/>
      <c r="S64" s="84"/>
      <c r="T64" s="84"/>
      <c r="U64" s="84"/>
      <c r="V64" s="96"/>
    </row>
    <row r="65" spans="1:22" s="90" customFormat="1" x14ac:dyDescent="0.3">
      <c r="A65" s="88"/>
      <c r="B65" s="88"/>
      <c r="C65" s="887" t="s">
        <v>969</v>
      </c>
      <c r="D65" s="743" t="s">
        <v>3266</v>
      </c>
      <c r="E65" s="881" t="s">
        <v>125</v>
      </c>
      <c r="F65" s="737">
        <v>1</v>
      </c>
      <c r="G65" s="888">
        <v>4.57</v>
      </c>
      <c r="H65" s="883"/>
      <c r="I65" s="883"/>
      <c r="J65" s="884">
        <f t="shared" si="1"/>
        <v>4.57</v>
      </c>
      <c r="K65" s="885"/>
      <c r="L65" s="886"/>
      <c r="M65" s="88"/>
      <c r="N65" s="84"/>
      <c r="O65" s="84"/>
      <c r="P65" s="84"/>
      <c r="Q65" s="84"/>
      <c r="R65" s="84"/>
      <c r="S65" s="84"/>
      <c r="T65" s="84"/>
      <c r="U65" s="84"/>
      <c r="V65" s="96"/>
    </row>
    <row r="66" spans="1:22" s="90" customFormat="1" x14ac:dyDescent="0.3">
      <c r="A66" s="88"/>
      <c r="B66" s="88"/>
      <c r="C66" s="887" t="s">
        <v>979</v>
      </c>
      <c r="D66" s="743" t="s">
        <v>159</v>
      </c>
      <c r="E66" s="881" t="s">
        <v>128</v>
      </c>
      <c r="F66" s="737">
        <v>1</v>
      </c>
      <c r="G66" s="888">
        <v>10.33</v>
      </c>
      <c r="H66" s="883"/>
      <c r="I66" s="883"/>
      <c r="J66" s="884">
        <f t="shared" si="1"/>
        <v>10.33</v>
      </c>
      <c r="K66" s="885"/>
      <c r="L66" s="886"/>
      <c r="M66" s="88"/>
      <c r="N66" s="84"/>
      <c r="O66" s="84"/>
      <c r="P66" s="84"/>
      <c r="Q66" s="84"/>
      <c r="R66" s="84"/>
      <c r="S66" s="84"/>
      <c r="T66" s="84"/>
      <c r="U66" s="84"/>
      <c r="V66" s="96"/>
    </row>
    <row r="67" spans="1:22" s="90" customFormat="1" x14ac:dyDescent="0.3">
      <c r="A67" s="88"/>
      <c r="B67" s="88"/>
      <c r="C67" s="887" t="s">
        <v>980</v>
      </c>
      <c r="D67" s="743" t="s">
        <v>155</v>
      </c>
      <c r="E67" s="881" t="s">
        <v>128</v>
      </c>
      <c r="F67" s="737">
        <v>1</v>
      </c>
      <c r="G67" s="888">
        <v>12.68</v>
      </c>
      <c r="H67" s="883"/>
      <c r="I67" s="883"/>
      <c r="J67" s="884">
        <f t="shared" si="1"/>
        <v>12.68</v>
      </c>
      <c r="K67" s="885"/>
      <c r="L67" s="886"/>
      <c r="M67" s="88"/>
      <c r="N67" s="84"/>
      <c r="O67" s="84"/>
      <c r="P67" s="84"/>
      <c r="Q67" s="84"/>
      <c r="R67" s="84"/>
      <c r="S67" s="84"/>
      <c r="T67" s="84"/>
      <c r="U67" s="84"/>
      <c r="V67" s="96"/>
    </row>
    <row r="68" spans="1:22" s="90" customFormat="1" x14ac:dyDescent="0.3">
      <c r="A68" s="88"/>
      <c r="B68" s="88"/>
      <c r="C68" s="887" t="s">
        <v>2258</v>
      </c>
      <c r="D68" s="743" t="s">
        <v>360</v>
      </c>
      <c r="E68" s="881" t="s">
        <v>125</v>
      </c>
      <c r="F68" s="737">
        <v>1</v>
      </c>
      <c r="G68" s="888">
        <v>42.45</v>
      </c>
      <c r="H68" s="883"/>
      <c r="I68" s="883"/>
      <c r="J68" s="884">
        <f t="shared" si="1"/>
        <v>42.45</v>
      </c>
      <c r="K68" s="885"/>
      <c r="L68" s="886"/>
      <c r="M68" s="88"/>
      <c r="N68" s="84"/>
      <c r="O68" s="84"/>
      <c r="P68" s="84"/>
      <c r="Q68" s="84"/>
      <c r="R68" s="84"/>
      <c r="S68" s="84"/>
      <c r="T68" s="84"/>
      <c r="U68" s="84"/>
      <c r="V68" s="96"/>
    </row>
    <row r="69" spans="1:22" s="90" customFormat="1" x14ac:dyDescent="0.3">
      <c r="A69" s="88"/>
      <c r="B69" s="88"/>
      <c r="C69" s="887" t="s">
        <v>2161</v>
      </c>
      <c r="D69" s="743" t="s">
        <v>564</v>
      </c>
      <c r="E69" s="881" t="s">
        <v>128</v>
      </c>
      <c r="F69" s="737">
        <v>1</v>
      </c>
      <c r="G69" s="888">
        <v>10.65</v>
      </c>
      <c r="H69" s="883"/>
      <c r="I69" s="883"/>
      <c r="J69" s="884">
        <f t="shared" si="1"/>
        <v>10.65</v>
      </c>
      <c r="K69" s="885"/>
      <c r="L69" s="886"/>
      <c r="M69" s="88"/>
      <c r="N69" s="84"/>
      <c r="O69" s="84"/>
      <c r="P69" s="84"/>
      <c r="Q69" s="84"/>
      <c r="R69" s="84"/>
      <c r="S69" s="84"/>
      <c r="T69" s="84"/>
      <c r="U69" s="84"/>
      <c r="V69" s="96"/>
    </row>
    <row r="70" spans="1:22" x14ac:dyDescent="0.3">
      <c r="C70" s="887" t="s">
        <v>2230</v>
      </c>
      <c r="D70" s="743" t="s">
        <v>900</v>
      </c>
      <c r="E70" s="881" t="s">
        <v>128</v>
      </c>
      <c r="F70" s="737">
        <v>1</v>
      </c>
      <c r="G70" s="888">
        <v>12.45</v>
      </c>
      <c r="H70" s="883"/>
      <c r="I70" s="883"/>
      <c r="J70" s="884">
        <f t="shared" si="1"/>
        <v>12.45</v>
      </c>
      <c r="K70" s="885"/>
      <c r="L70" s="886"/>
      <c r="N70" s="84"/>
      <c r="O70" s="84"/>
      <c r="P70" s="84"/>
      <c r="Q70" s="84"/>
      <c r="R70" s="84"/>
      <c r="S70" s="84"/>
      <c r="T70" s="84"/>
      <c r="U70" s="84"/>
    </row>
    <row r="71" spans="1:22" s="84" customFormat="1" ht="27.6" x14ac:dyDescent="0.3">
      <c r="A71" s="88"/>
      <c r="B71" s="88"/>
      <c r="C71" s="887" t="s">
        <v>3267</v>
      </c>
      <c r="D71" s="743" t="s">
        <v>3268</v>
      </c>
      <c r="E71" s="896" t="s">
        <v>3269</v>
      </c>
      <c r="F71" s="737">
        <v>1</v>
      </c>
      <c r="G71" s="888">
        <v>37.15</v>
      </c>
      <c r="H71" s="883"/>
      <c r="I71" s="883"/>
      <c r="J71" s="884">
        <f t="shared" si="1"/>
        <v>37.15</v>
      </c>
      <c r="K71" s="885"/>
      <c r="L71" s="886"/>
    </row>
    <row r="72" spans="1:22" s="84" customFormat="1" ht="6" customHeight="1" x14ac:dyDescent="0.3">
      <c r="A72" s="88"/>
      <c r="B72" s="88"/>
      <c r="C72" s="887" t="s">
        <v>992</v>
      </c>
      <c r="D72" s="743" t="s">
        <v>3270</v>
      </c>
      <c r="E72" s="881" t="s">
        <v>128</v>
      </c>
      <c r="F72" s="737">
        <v>1</v>
      </c>
      <c r="G72" s="888">
        <v>10.33</v>
      </c>
      <c r="H72" s="883"/>
      <c r="I72" s="883"/>
      <c r="J72" s="884">
        <f t="shared" si="1"/>
        <v>10.33</v>
      </c>
      <c r="K72" s="885"/>
      <c r="L72" s="886"/>
    </row>
    <row r="73" spans="1:22" s="84" customFormat="1" x14ac:dyDescent="0.3">
      <c r="A73" s="88"/>
      <c r="B73" s="88"/>
      <c r="C73" s="887" t="s">
        <v>2231</v>
      </c>
      <c r="D73" s="743" t="s">
        <v>138</v>
      </c>
      <c r="E73" s="881" t="s">
        <v>128</v>
      </c>
      <c r="F73" s="737">
        <v>1</v>
      </c>
      <c r="G73" s="888">
        <v>11.64</v>
      </c>
      <c r="H73" s="883"/>
      <c r="I73" s="883"/>
      <c r="J73" s="884">
        <f t="shared" si="1"/>
        <v>11.64</v>
      </c>
      <c r="K73" s="885"/>
      <c r="L73" s="886"/>
      <c r="M73" s="88"/>
    </row>
    <row r="74" spans="1:22" s="84" customFormat="1" x14ac:dyDescent="0.3">
      <c r="A74" s="88"/>
      <c r="B74" s="88"/>
      <c r="C74" s="887" t="s">
        <v>1370</v>
      </c>
      <c r="D74" s="743" t="s">
        <v>3271</v>
      </c>
      <c r="E74" s="881" t="s">
        <v>128</v>
      </c>
      <c r="F74" s="737">
        <v>1</v>
      </c>
      <c r="G74" s="888">
        <v>14.66</v>
      </c>
      <c r="H74" s="883"/>
      <c r="I74" s="883"/>
      <c r="J74" s="884">
        <f t="shared" si="1"/>
        <v>14.66</v>
      </c>
      <c r="K74" s="885"/>
      <c r="L74" s="886"/>
      <c r="M74" s="88"/>
    </row>
    <row r="75" spans="1:22" s="84" customFormat="1" x14ac:dyDescent="0.3">
      <c r="A75" s="88"/>
      <c r="B75" s="88"/>
      <c r="C75" s="887" t="s">
        <v>1006</v>
      </c>
      <c r="D75" s="743" t="s">
        <v>1007</v>
      </c>
      <c r="E75" s="881" t="s">
        <v>128</v>
      </c>
      <c r="F75" s="737">
        <v>1</v>
      </c>
      <c r="G75" s="888">
        <v>15.49</v>
      </c>
      <c r="H75" s="883"/>
      <c r="I75" s="883"/>
      <c r="J75" s="884">
        <f t="shared" si="1"/>
        <v>15.49</v>
      </c>
      <c r="K75" s="885"/>
      <c r="L75" s="886"/>
      <c r="M75" s="88"/>
    </row>
    <row r="76" spans="1:22" s="84" customFormat="1" ht="11.25" customHeight="1" x14ac:dyDescent="0.3">
      <c r="A76" s="88"/>
      <c r="B76" s="88"/>
      <c r="C76" s="887" t="s">
        <v>903</v>
      </c>
      <c r="D76" s="745" t="s">
        <v>3272</v>
      </c>
      <c r="E76" s="896" t="s">
        <v>792</v>
      </c>
      <c r="F76" s="737">
        <v>1</v>
      </c>
      <c r="G76" s="888">
        <v>19.3</v>
      </c>
      <c r="H76" s="883"/>
      <c r="I76" s="883"/>
      <c r="J76" s="884">
        <f t="shared" si="1"/>
        <v>19.3</v>
      </c>
      <c r="K76" s="885"/>
      <c r="L76" s="886"/>
    </row>
    <row r="77" spans="1:22" s="84" customFormat="1" x14ac:dyDescent="0.3">
      <c r="A77" s="88"/>
      <c r="B77" s="88"/>
      <c r="C77" s="887" t="s">
        <v>889</v>
      </c>
      <c r="D77" s="743" t="s">
        <v>3273</v>
      </c>
      <c r="E77" s="881" t="s">
        <v>793</v>
      </c>
      <c r="F77" s="890">
        <v>1</v>
      </c>
      <c r="G77" s="891">
        <v>17.850000000000001</v>
      </c>
      <c r="H77" s="883"/>
      <c r="I77" s="883"/>
      <c r="J77" s="884">
        <f t="shared" si="1"/>
        <v>17.850000000000001</v>
      </c>
      <c r="K77" s="885"/>
      <c r="L77" s="886"/>
    </row>
    <row r="78" spans="1:22" s="84" customFormat="1" x14ac:dyDescent="0.3">
      <c r="A78" s="88"/>
      <c r="B78" s="88"/>
      <c r="C78" s="887" t="s">
        <v>2247</v>
      </c>
      <c r="D78" s="743" t="s">
        <v>156</v>
      </c>
      <c r="E78" s="881" t="s">
        <v>793</v>
      </c>
      <c r="F78" s="890">
        <v>1</v>
      </c>
      <c r="G78" s="891">
        <v>8.1</v>
      </c>
      <c r="H78" s="883"/>
      <c r="I78" s="883"/>
      <c r="J78" s="884">
        <f t="shared" si="1"/>
        <v>8.1</v>
      </c>
      <c r="K78" s="885"/>
      <c r="L78" s="886"/>
    </row>
    <row r="79" spans="1:22" s="90" customFormat="1" x14ac:dyDescent="0.3">
      <c r="A79" s="88"/>
      <c r="B79" s="88"/>
      <c r="C79" s="887" t="s">
        <v>2238</v>
      </c>
      <c r="D79" s="743" t="s">
        <v>122</v>
      </c>
      <c r="E79" s="896" t="s">
        <v>121</v>
      </c>
      <c r="F79" s="890">
        <v>1</v>
      </c>
      <c r="G79" s="891">
        <v>4.9000000000000004</v>
      </c>
      <c r="H79" s="883"/>
      <c r="I79" s="883"/>
      <c r="J79" s="884">
        <f t="shared" si="1"/>
        <v>4.9000000000000004</v>
      </c>
      <c r="K79" s="885"/>
      <c r="L79" s="886"/>
      <c r="M79" s="88"/>
      <c r="N79" s="84"/>
      <c r="O79" s="84"/>
      <c r="P79" s="84"/>
      <c r="Q79" s="84"/>
      <c r="R79" s="84"/>
      <c r="S79" s="84"/>
      <c r="T79" s="84"/>
      <c r="U79" s="84"/>
      <c r="V79" s="96"/>
    </row>
    <row r="80" spans="1:22" s="90" customFormat="1" x14ac:dyDescent="0.3">
      <c r="A80" s="88"/>
      <c r="B80" s="88"/>
      <c r="C80" s="887" t="s">
        <v>961</v>
      </c>
      <c r="D80" s="743" t="s">
        <v>141</v>
      </c>
      <c r="E80" s="896" t="s">
        <v>121</v>
      </c>
      <c r="F80" s="737">
        <v>1</v>
      </c>
      <c r="G80" s="888">
        <v>4.3899999999999997</v>
      </c>
      <c r="H80" s="883"/>
      <c r="I80" s="883"/>
      <c r="J80" s="884">
        <f t="shared" si="1"/>
        <v>4.3899999999999997</v>
      </c>
      <c r="K80" s="885"/>
      <c r="L80" s="886"/>
      <c r="M80" s="88"/>
      <c r="N80" s="84"/>
      <c r="O80" s="84"/>
      <c r="P80" s="84"/>
      <c r="Q80" s="84"/>
      <c r="R80" s="84"/>
      <c r="S80" s="84"/>
      <c r="T80" s="84"/>
      <c r="U80" s="84"/>
      <c r="V80" s="96"/>
    </row>
    <row r="81" spans="1:22" s="90" customFormat="1" x14ac:dyDescent="0.3">
      <c r="A81" s="88"/>
      <c r="B81" s="88"/>
      <c r="C81" s="887" t="s">
        <v>887</v>
      </c>
      <c r="D81" s="743" t="s">
        <v>141</v>
      </c>
      <c r="E81" s="896" t="s">
        <v>121</v>
      </c>
      <c r="F81" s="737">
        <v>1</v>
      </c>
      <c r="G81" s="888">
        <v>7</v>
      </c>
      <c r="H81" s="883"/>
      <c r="I81" s="883"/>
      <c r="J81" s="884">
        <f t="shared" si="1"/>
        <v>7</v>
      </c>
      <c r="K81" s="885"/>
      <c r="L81" s="886"/>
      <c r="M81" s="88"/>
      <c r="N81" s="84"/>
      <c r="O81" s="84"/>
      <c r="P81" s="84"/>
      <c r="Q81" s="84"/>
      <c r="R81" s="84"/>
      <c r="S81" s="84"/>
      <c r="T81" s="84"/>
      <c r="U81" s="84"/>
      <c r="V81" s="96"/>
    </row>
    <row r="82" spans="1:22" s="84" customFormat="1" x14ac:dyDescent="0.3">
      <c r="A82" s="88"/>
      <c r="B82" s="88"/>
      <c r="C82" s="887" t="s">
        <v>898</v>
      </c>
      <c r="D82" s="743" t="s">
        <v>816</v>
      </c>
      <c r="E82" s="881" t="s">
        <v>120</v>
      </c>
      <c r="F82" s="737">
        <v>1</v>
      </c>
      <c r="G82" s="888">
        <v>4.0999999999999996</v>
      </c>
      <c r="H82" s="883"/>
      <c r="I82" s="883"/>
      <c r="J82" s="884">
        <f t="shared" si="1"/>
        <v>4.0999999999999996</v>
      </c>
      <c r="K82" s="885"/>
      <c r="L82" s="886"/>
    </row>
    <row r="83" spans="1:22" s="84" customFormat="1" x14ac:dyDescent="0.3">
      <c r="A83" s="88"/>
      <c r="B83" s="88"/>
      <c r="C83" s="887" t="s">
        <v>966</v>
      </c>
      <c r="D83" s="743" t="s">
        <v>130</v>
      </c>
      <c r="E83" s="896" t="s">
        <v>121</v>
      </c>
      <c r="F83" s="737">
        <v>1</v>
      </c>
      <c r="G83" s="888">
        <v>3.92</v>
      </c>
      <c r="H83" s="883"/>
      <c r="I83" s="883"/>
      <c r="J83" s="884">
        <f t="shared" si="1"/>
        <v>3.92</v>
      </c>
      <c r="K83" s="885"/>
      <c r="L83" s="886"/>
    </row>
    <row r="84" spans="1:22" s="84" customFormat="1" x14ac:dyDescent="0.3">
      <c r="A84" s="88"/>
      <c r="B84" s="88"/>
      <c r="C84" s="887" t="s">
        <v>967</v>
      </c>
      <c r="D84" s="743" t="s">
        <v>177</v>
      </c>
      <c r="E84" s="881" t="s">
        <v>786</v>
      </c>
      <c r="F84" s="737">
        <v>1</v>
      </c>
      <c r="G84" s="888">
        <v>5.27</v>
      </c>
      <c r="H84" s="883"/>
      <c r="I84" s="883"/>
      <c r="J84" s="884">
        <f t="shared" si="1"/>
        <v>5.27</v>
      </c>
      <c r="K84" s="885"/>
      <c r="L84" s="886"/>
    </row>
    <row r="85" spans="1:22" s="84" customFormat="1" x14ac:dyDescent="0.3">
      <c r="A85" s="88"/>
      <c r="B85" s="88"/>
      <c r="C85" s="887" t="s">
        <v>975</v>
      </c>
      <c r="D85" s="743" t="s">
        <v>142</v>
      </c>
      <c r="E85" s="896" t="s">
        <v>121</v>
      </c>
      <c r="F85" s="737">
        <v>1</v>
      </c>
      <c r="G85" s="888">
        <v>4.05</v>
      </c>
      <c r="H85" s="883"/>
      <c r="I85" s="883"/>
      <c r="J85" s="884">
        <f t="shared" si="1"/>
        <v>4.05</v>
      </c>
      <c r="K85" s="885"/>
      <c r="L85" s="886"/>
    </row>
    <row r="86" spans="1:22" s="90" customFormat="1" x14ac:dyDescent="0.3">
      <c r="A86" s="88"/>
      <c r="B86" s="88"/>
      <c r="C86" s="887" t="s">
        <v>976</v>
      </c>
      <c r="D86" s="743" t="s">
        <v>1469</v>
      </c>
      <c r="E86" s="896" t="s">
        <v>782</v>
      </c>
      <c r="F86" s="737">
        <v>1</v>
      </c>
      <c r="G86" s="888">
        <v>4.25</v>
      </c>
      <c r="H86" s="883"/>
      <c r="I86" s="883"/>
      <c r="J86" s="884">
        <f t="shared" si="1"/>
        <v>4.25</v>
      </c>
      <c r="K86" s="885"/>
      <c r="L86" s="886"/>
      <c r="M86" s="88"/>
      <c r="N86" s="84"/>
      <c r="O86" s="84"/>
      <c r="P86" s="84"/>
      <c r="Q86" s="84"/>
      <c r="R86" s="84"/>
      <c r="S86" s="84"/>
      <c r="T86" s="84"/>
      <c r="U86" s="84"/>
      <c r="V86" s="96"/>
    </row>
    <row r="87" spans="1:22" x14ac:dyDescent="0.3">
      <c r="C87" s="887" t="s">
        <v>990</v>
      </c>
      <c r="D87" s="743" t="s">
        <v>991</v>
      </c>
      <c r="E87" s="896" t="s">
        <v>788</v>
      </c>
      <c r="F87" s="737">
        <v>1</v>
      </c>
      <c r="G87" s="888">
        <v>3.77</v>
      </c>
      <c r="H87" s="883"/>
      <c r="I87" s="883"/>
      <c r="J87" s="884">
        <f t="shared" si="1"/>
        <v>3.77</v>
      </c>
      <c r="K87" s="885"/>
      <c r="L87" s="886"/>
      <c r="N87" s="84"/>
      <c r="O87" s="84"/>
      <c r="P87" s="84"/>
      <c r="Q87" s="84"/>
      <c r="R87" s="84"/>
      <c r="S87" s="84"/>
      <c r="T87" s="84"/>
      <c r="U87" s="84"/>
    </row>
    <row r="88" spans="1:22" s="84" customFormat="1" ht="6" customHeight="1" x14ac:dyDescent="0.3">
      <c r="A88" s="88"/>
      <c r="B88" s="88"/>
      <c r="C88" s="887" t="s">
        <v>1000</v>
      </c>
      <c r="D88" s="743" t="s">
        <v>350</v>
      </c>
      <c r="E88" s="881" t="s">
        <v>786</v>
      </c>
      <c r="F88" s="737">
        <v>1</v>
      </c>
      <c r="G88" s="888">
        <v>3.37</v>
      </c>
      <c r="H88" s="883"/>
      <c r="I88" s="883"/>
      <c r="J88" s="884">
        <f t="shared" si="1"/>
        <v>3.37</v>
      </c>
      <c r="K88" s="885"/>
      <c r="L88" s="886"/>
    </row>
    <row r="89" spans="1:22" s="84" customFormat="1" x14ac:dyDescent="0.3">
      <c r="A89" s="88"/>
      <c r="B89" s="88"/>
      <c r="C89" s="887" t="s">
        <v>1002</v>
      </c>
      <c r="D89" s="743" t="s">
        <v>122</v>
      </c>
      <c r="E89" s="881" t="s">
        <v>787</v>
      </c>
      <c r="F89" s="737">
        <v>1</v>
      </c>
      <c r="G89" s="888">
        <v>3.73</v>
      </c>
      <c r="H89" s="883"/>
      <c r="I89" s="883"/>
      <c r="J89" s="884">
        <f t="shared" si="1"/>
        <v>3.73</v>
      </c>
      <c r="K89" s="885"/>
      <c r="L89" s="886"/>
      <c r="M89" s="88"/>
    </row>
    <row r="90" spans="1:22" s="84" customFormat="1" x14ac:dyDescent="0.3">
      <c r="A90" s="88"/>
      <c r="B90" s="88"/>
      <c r="C90" s="887" t="s">
        <v>1003</v>
      </c>
      <c r="D90" s="743" t="s">
        <v>122</v>
      </c>
      <c r="E90" s="881" t="s">
        <v>787</v>
      </c>
      <c r="F90" s="737">
        <v>1</v>
      </c>
      <c r="G90" s="888">
        <v>4.08</v>
      </c>
      <c r="H90" s="883"/>
      <c r="I90" s="883"/>
      <c r="J90" s="884">
        <f t="shared" si="1"/>
        <v>4.08</v>
      </c>
      <c r="K90" s="885"/>
      <c r="L90" s="886"/>
      <c r="M90" s="88"/>
    </row>
    <row r="91" spans="1:22" s="84" customFormat="1" x14ac:dyDescent="0.3">
      <c r="A91" s="88"/>
      <c r="B91" s="88"/>
      <c r="C91" s="887" t="s">
        <v>1004</v>
      </c>
      <c r="D91" s="743" t="s">
        <v>122</v>
      </c>
      <c r="E91" s="881" t="s">
        <v>787</v>
      </c>
      <c r="F91" s="737">
        <v>1</v>
      </c>
      <c r="G91" s="888">
        <v>3.75</v>
      </c>
      <c r="H91" s="883"/>
      <c r="I91" s="883"/>
      <c r="J91" s="884">
        <f t="shared" si="1"/>
        <v>3.75</v>
      </c>
      <c r="K91" s="885"/>
      <c r="L91" s="886"/>
      <c r="M91" s="88"/>
    </row>
    <row r="92" spans="1:22" s="84" customFormat="1" ht="11.25" customHeight="1" x14ac:dyDescent="0.3">
      <c r="A92" s="88"/>
      <c r="B92" s="88"/>
      <c r="C92" s="887" t="s">
        <v>879</v>
      </c>
      <c r="D92" s="743" t="s">
        <v>122</v>
      </c>
      <c r="E92" s="896" t="s">
        <v>121</v>
      </c>
      <c r="F92" s="737">
        <v>1</v>
      </c>
      <c r="G92" s="892">
        <v>5.1100000000000003</v>
      </c>
      <c r="H92" s="883"/>
      <c r="I92" s="883"/>
      <c r="J92" s="884">
        <f t="shared" si="1"/>
        <v>5.1100000000000003</v>
      </c>
      <c r="K92" s="885"/>
      <c r="L92" s="886"/>
    </row>
    <row r="93" spans="1:22" s="84" customFormat="1" x14ac:dyDescent="0.3">
      <c r="A93" s="88"/>
      <c r="B93" s="88"/>
      <c r="C93" s="887" t="s">
        <v>972</v>
      </c>
      <c r="D93" s="743" t="s">
        <v>827</v>
      </c>
      <c r="E93" s="896" t="s">
        <v>121</v>
      </c>
      <c r="F93" s="737">
        <v>1</v>
      </c>
      <c r="G93" s="892">
        <v>4.6100000000000003</v>
      </c>
      <c r="H93" s="883"/>
      <c r="I93" s="883"/>
      <c r="J93" s="884">
        <f t="shared" si="1"/>
        <v>4.6100000000000003</v>
      </c>
      <c r="K93" s="885"/>
      <c r="L93" s="886"/>
    </row>
    <row r="94" spans="1:22" s="84" customFormat="1" x14ac:dyDescent="0.3">
      <c r="A94" s="88"/>
      <c r="B94" s="88"/>
      <c r="C94" s="887" t="s">
        <v>2185</v>
      </c>
      <c r="D94" s="743" t="s">
        <v>826</v>
      </c>
      <c r="E94" s="896" t="s">
        <v>121</v>
      </c>
      <c r="F94" s="737">
        <v>1</v>
      </c>
      <c r="G94" s="892">
        <v>5.5</v>
      </c>
      <c r="H94" s="883"/>
      <c r="I94" s="883"/>
      <c r="J94" s="884">
        <f t="shared" si="1"/>
        <v>5.5</v>
      </c>
      <c r="K94" s="885"/>
      <c r="L94" s="886"/>
    </row>
    <row r="95" spans="1:22" s="84" customFormat="1" x14ac:dyDescent="0.3">
      <c r="A95" s="88"/>
      <c r="B95" s="88"/>
      <c r="C95" s="887" t="s">
        <v>978</v>
      </c>
      <c r="D95" s="743" t="s">
        <v>140</v>
      </c>
      <c r="E95" s="896" t="s">
        <v>782</v>
      </c>
      <c r="F95" s="737">
        <v>1</v>
      </c>
      <c r="G95" s="892">
        <v>6.6</v>
      </c>
      <c r="H95" s="883"/>
      <c r="I95" s="883"/>
      <c r="J95" s="884">
        <f t="shared" si="1"/>
        <v>6.6</v>
      </c>
      <c r="K95" s="885"/>
      <c r="L95" s="886"/>
    </row>
    <row r="96" spans="1:22" s="84" customFormat="1" x14ac:dyDescent="0.3">
      <c r="A96" s="88"/>
      <c r="B96" s="88"/>
      <c r="C96" s="887" t="s">
        <v>2237</v>
      </c>
      <c r="D96" s="743" t="s">
        <v>122</v>
      </c>
      <c r="E96" s="896" t="s">
        <v>121</v>
      </c>
      <c r="F96" s="737">
        <v>1</v>
      </c>
      <c r="G96" s="892">
        <v>4</v>
      </c>
      <c r="H96" s="883"/>
      <c r="I96" s="883"/>
      <c r="J96" s="884">
        <f t="shared" si="1"/>
        <v>4</v>
      </c>
      <c r="K96" s="885"/>
      <c r="L96" s="886"/>
    </row>
    <row r="97" spans="1:22" s="90" customFormat="1" x14ac:dyDescent="0.3">
      <c r="A97" s="88"/>
      <c r="B97" s="88"/>
      <c r="C97" s="887" t="s">
        <v>983</v>
      </c>
      <c r="D97" s="743" t="s">
        <v>984</v>
      </c>
      <c r="E97" s="896" t="s">
        <v>124</v>
      </c>
      <c r="F97" s="737">
        <v>1</v>
      </c>
      <c r="G97" s="888">
        <v>20.95</v>
      </c>
      <c r="H97" s="883"/>
      <c r="I97" s="883"/>
      <c r="J97" s="884">
        <f t="shared" si="1"/>
        <v>20.95</v>
      </c>
      <c r="K97" s="885"/>
      <c r="L97" s="886"/>
      <c r="M97" s="88"/>
      <c r="N97" s="84"/>
      <c r="O97" s="84"/>
      <c r="P97" s="84"/>
      <c r="Q97" s="84"/>
      <c r="R97" s="84"/>
      <c r="S97" s="84"/>
      <c r="T97" s="84"/>
      <c r="U97" s="84"/>
      <c r="V97" s="96"/>
    </row>
    <row r="98" spans="1:22" x14ac:dyDescent="0.3">
      <c r="C98" s="887" t="s">
        <v>896</v>
      </c>
      <c r="D98" s="743" t="s">
        <v>3274</v>
      </c>
      <c r="E98" s="896" t="s">
        <v>792</v>
      </c>
      <c r="F98" s="737">
        <v>1</v>
      </c>
      <c r="G98" s="888">
        <v>8.02</v>
      </c>
      <c r="H98" s="883"/>
      <c r="I98" s="883"/>
      <c r="J98" s="884">
        <f t="shared" si="1"/>
        <v>8.02</v>
      </c>
      <c r="K98" s="885"/>
      <c r="L98" s="886"/>
      <c r="N98" s="84"/>
      <c r="O98" s="84"/>
      <c r="P98" s="84"/>
      <c r="Q98" s="84"/>
      <c r="R98" s="84"/>
      <c r="S98" s="84"/>
      <c r="T98" s="84"/>
      <c r="U98" s="84"/>
    </row>
    <row r="99" spans="1:22" s="84" customFormat="1" x14ac:dyDescent="0.3">
      <c r="A99" s="88"/>
      <c r="B99" s="88"/>
      <c r="C99" s="897"/>
      <c r="D99" s="734" t="s">
        <v>169</v>
      </c>
      <c r="E99" s="896"/>
      <c r="F99" s="737"/>
      <c r="G99" s="888"/>
      <c r="H99" s="883"/>
      <c r="I99" s="883"/>
      <c r="J99" s="884"/>
      <c r="K99" s="885"/>
      <c r="L99" s="886"/>
    </row>
    <row r="100" spans="1:22" s="84" customFormat="1" x14ac:dyDescent="0.3">
      <c r="A100" s="88"/>
      <c r="B100" s="88"/>
      <c r="C100" s="897"/>
      <c r="D100" s="735" t="s">
        <v>1018</v>
      </c>
      <c r="E100" s="896"/>
      <c r="F100" s="737"/>
      <c r="G100" s="888"/>
      <c r="H100" s="883"/>
      <c r="I100" s="883"/>
      <c r="J100" s="884"/>
      <c r="K100" s="885"/>
      <c r="L100" s="886"/>
      <c r="M100" s="88"/>
    </row>
    <row r="101" spans="1:22" s="84" customFormat="1" x14ac:dyDescent="0.3">
      <c r="A101" s="88"/>
      <c r="B101" s="88"/>
      <c r="C101" s="887" t="s">
        <v>1008</v>
      </c>
      <c r="D101" s="743" t="s">
        <v>348</v>
      </c>
      <c r="E101" s="896" t="s">
        <v>134</v>
      </c>
      <c r="F101" s="737">
        <v>1</v>
      </c>
      <c r="G101" s="888">
        <v>77.12</v>
      </c>
      <c r="H101" s="883"/>
      <c r="I101" s="883"/>
      <c r="J101" s="884">
        <f t="shared" ref="J101:J109" si="2">F101*G101</f>
        <v>77.12</v>
      </c>
      <c r="K101" s="885"/>
      <c r="L101" s="886"/>
      <c r="M101" s="88"/>
    </row>
    <row r="102" spans="1:22" s="84" customFormat="1" x14ac:dyDescent="0.3">
      <c r="A102" s="88"/>
      <c r="B102" s="88"/>
      <c r="C102" s="887" t="s">
        <v>2485</v>
      </c>
      <c r="D102" s="743" t="s">
        <v>300</v>
      </c>
      <c r="E102" s="896" t="s">
        <v>134</v>
      </c>
      <c r="F102" s="737">
        <v>1</v>
      </c>
      <c r="G102" s="888">
        <v>88.91</v>
      </c>
      <c r="H102" s="883"/>
      <c r="I102" s="883"/>
      <c r="J102" s="884">
        <f t="shared" si="2"/>
        <v>88.91</v>
      </c>
      <c r="K102" s="885"/>
      <c r="L102" s="886"/>
      <c r="M102" s="88"/>
    </row>
    <row r="103" spans="1:22" s="84" customFormat="1" ht="11.25" customHeight="1" x14ac:dyDescent="0.3">
      <c r="A103" s="88"/>
      <c r="B103" s="88"/>
      <c r="C103" s="887" t="s">
        <v>1011</v>
      </c>
      <c r="D103" s="743" t="s">
        <v>372</v>
      </c>
      <c r="E103" s="896" t="s">
        <v>134</v>
      </c>
      <c r="F103" s="737">
        <v>1</v>
      </c>
      <c r="G103" s="888">
        <v>20.16</v>
      </c>
      <c r="H103" s="883"/>
      <c r="I103" s="883"/>
      <c r="J103" s="884">
        <f t="shared" si="2"/>
        <v>20.16</v>
      </c>
      <c r="K103" s="885"/>
      <c r="L103" s="886"/>
    </row>
    <row r="104" spans="1:22" s="84" customFormat="1" x14ac:dyDescent="0.3">
      <c r="A104" s="88"/>
      <c r="B104" s="88"/>
      <c r="C104" s="887" t="s">
        <v>1012</v>
      </c>
      <c r="D104" s="743" t="s">
        <v>1013</v>
      </c>
      <c r="E104" s="896" t="s">
        <v>134</v>
      </c>
      <c r="F104" s="737">
        <v>1</v>
      </c>
      <c r="G104" s="888">
        <v>11.14</v>
      </c>
      <c r="H104" s="883"/>
      <c r="I104" s="883"/>
      <c r="J104" s="884">
        <f t="shared" si="2"/>
        <v>11.14</v>
      </c>
      <c r="K104" s="885"/>
      <c r="L104" s="886"/>
    </row>
    <row r="105" spans="1:22" s="84" customFormat="1" x14ac:dyDescent="0.3">
      <c r="A105" s="88"/>
      <c r="B105" s="88"/>
      <c r="C105" s="887" t="s">
        <v>1017</v>
      </c>
      <c r="D105" s="743" t="s">
        <v>212</v>
      </c>
      <c r="E105" s="896" t="s">
        <v>134</v>
      </c>
      <c r="F105" s="737">
        <v>1</v>
      </c>
      <c r="G105" s="888">
        <v>11.73</v>
      </c>
      <c r="H105" s="883"/>
      <c r="I105" s="883"/>
      <c r="J105" s="884">
        <f t="shared" si="2"/>
        <v>11.73</v>
      </c>
      <c r="K105" s="885"/>
      <c r="L105" s="886"/>
    </row>
    <row r="106" spans="1:22" s="90" customFormat="1" x14ac:dyDescent="0.3">
      <c r="A106" s="88"/>
      <c r="B106" s="88"/>
      <c r="C106" s="887" t="s">
        <v>2486</v>
      </c>
      <c r="D106" s="743" t="s">
        <v>196</v>
      </c>
      <c r="E106" s="896" t="s">
        <v>134</v>
      </c>
      <c r="F106" s="737">
        <v>1</v>
      </c>
      <c r="G106" s="888">
        <v>66.400000000000006</v>
      </c>
      <c r="H106" s="883"/>
      <c r="I106" s="883"/>
      <c r="J106" s="884">
        <f t="shared" si="2"/>
        <v>66.400000000000006</v>
      </c>
      <c r="K106" s="885"/>
      <c r="L106" s="886"/>
      <c r="M106" s="88"/>
      <c r="N106" s="84"/>
      <c r="O106" s="84"/>
      <c r="P106" s="84"/>
      <c r="Q106" s="84"/>
      <c r="R106" s="84"/>
      <c r="S106" s="84"/>
      <c r="T106" s="84"/>
      <c r="U106" s="84"/>
      <c r="V106" s="96"/>
    </row>
    <row r="107" spans="1:22" s="90" customFormat="1" x14ac:dyDescent="0.3">
      <c r="A107" s="88"/>
      <c r="B107" s="88"/>
      <c r="C107" s="887" t="s">
        <v>1373</v>
      </c>
      <c r="D107" s="743" t="s">
        <v>3276</v>
      </c>
      <c r="E107" s="896" t="s">
        <v>134</v>
      </c>
      <c r="F107" s="737">
        <v>1</v>
      </c>
      <c r="G107" s="888">
        <v>31.18</v>
      </c>
      <c r="H107" s="883"/>
      <c r="I107" s="883"/>
      <c r="J107" s="884">
        <f t="shared" si="2"/>
        <v>31.18</v>
      </c>
      <c r="K107" s="885"/>
      <c r="L107" s="886"/>
      <c r="M107" s="88"/>
      <c r="N107" s="84"/>
      <c r="O107" s="84"/>
      <c r="P107" s="84"/>
      <c r="Q107" s="84"/>
      <c r="R107" s="84"/>
      <c r="S107" s="84"/>
      <c r="T107" s="84"/>
      <c r="U107" s="84"/>
      <c r="V107" s="96"/>
    </row>
    <row r="108" spans="1:22" s="90" customFormat="1" x14ac:dyDescent="0.3">
      <c r="A108" s="88"/>
      <c r="B108" s="88"/>
      <c r="C108" s="887" t="s">
        <v>1376</v>
      </c>
      <c r="D108" s="743" t="s">
        <v>254</v>
      </c>
      <c r="E108" s="896" t="s">
        <v>134</v>
      </c>
      <c r="F108" s="737">
        <v>1</v>
      </c>
      <c r="G108" s="888">
        <v>29.82</v>
      </c>
      <c r="H108" s="883"/>
      <c r="I108" s="883"/>
      <c r="J108" s="884">
        <f t="shared" si="2"/>
        <v>29.82</v>
      </c>
      <c r="K108" s="885"/>
      <c r="L108" s="886"/>
      <c r="M108" s="88"/>
      <c r="N108" s="84"/>
      <c r="O108" s="84"/>
      <c r="P108" s="84"/>
      <c r="Q108" s="84"/>
      <c r="R108" s="84"/>
      <c r="S108" s="84"/>
      <c r="T108" s="84"/>
      <c r="U108" s="84"/>
      <c r="V108" s="96"/>
    </row>
    <row r="109" spans="1:22" s="84" customFormat="1" x14ac:dyDescent="0.3">
      <c r="A109" s="88"/>
      <c r="B109" s="88"/>
      <c r="C109" s="887" t="s">
        <v>853</v>
      </c>
      <c r="D109" s="743" t="s">
        <v>211</v>
      </c>
      <c r="E109" s="896" t="s">
        <v>134</v>
      </c>
      <c r="F109" s="737">
        <v>1</v>
      </c>
      <c r="G109" s="888">
        <v>89.73</v>
      </c>
      <c r="H109" s="883"/>
      <c r="I109" s="883"/>
      <c r="J109" s="884">
        <f t="shared" si="2"/>
        <v>89.73</v>
      </c>
      <c r="K109" s="885"/>
      <c r="L109" s="886"/>
    </row>
    <row r="110" spans="1:22" s="84" customFormat="1" x14ac:dyDescent="0.3">
      <c r="A110" s="88"/>
      <c r="B110" s="88"/>
      <c r="C110" s="897"/>
      <c r="D110" s="734" t="s">
        <v>169</v>
      </c>
      <c r="E110" s="896"/>
      <c r="F110" s="737"/>
      <c r="G110" s="888"/>
      <c r="H110" s="883"/>
      <c r="I110" s="883"/>
      <c r="J110" s="884"/>
      <c r="K110" s="885"/>
      <c r="L110" s="886"/>
    </row>
    <row r="111" spans="1:22" s="90" customFormat="1" x14ac:dyDescent="0.3">
      <c r="A111" s="88"/>
      <c r="B111" s="88"/>
      <c r="C111" s="897"/>
      <c r="D111" s="735" t="s">
        <v>1021</v>
      </c>
      <c r="E111" s="896"/>
      <c r="F111" s="737"/>
      <c r="G111" s="888"/>
      <c r="H111" s="883"/>
      <c r="I111" s="883"/>
      <c r="J111" s="884"/>
      <c r="K111" s="885"/>
      <c r="L111" s="886"/>
      <c r="M111" s="88"/>
      <c r="N111" s="84"/>
      <c r="O111" s="84"/>
      <c r="P111" s="84"/>
      <c r="Q111" s="84"/>
      <c r="R111" s="84"/>
      <c r="S111" s="84"/>
      <c r="T111" s="84"/>
      <c r="U111" s="84"/>
      <c r="V111" s="96"/>
    </row>
    <row r="112" spans="1:22" x14ac:dyDescent="0.3">
      <c r="C112" s="887" t="s">
        <v>1022</v>
      </c>
      <c r="D112" s="743" t="s">
        <v>569</v>
      </c>
      <c r="E112" s="896" t="s">
        <v>797</v>
      </c>
      <c r="F112" s="737">
        <v>1</v>
      </c>
      <c r="G112" s="888">
        <v>50.01</v>
      </c>
      <c r="H112" s="883"/>
      <c r="I112" s="883"/>
      <c r="J112" s="884">
        <f t="shared" ref="J112:J154" si="3">F112*G112</f>
        <v>50.01</v>
      </c>
      <c r="K112" s="885"/>
      <c r="L112" s="886"/>
      <c r="N112" s="84"/>
      <c r="O112" s="84"/>
      <c r="P112" s="84"/>
      <c r="Q112" s="84"/>
      <c r="R112" s="84"/>
      <c r="S112" s="84"/>
      <c r="T112" s="84"/>
      <c r="U112" s="84"/>
    </row>
    <row r="113" spans="1:21" x14ac:dyDescent="0.3">
      <c r="C113" s="887" t="s">
        <v>1035</v>
      </c>
      <c r="D113" s="743" t="s">
        <v>218</v>
      </c>
      <c r="E113" s="896" t="s">
        <v>121</v>
      </c>
      <c r="F113" s="737">
        <v>1</v>
      </c>
      <c r="G113" s="888">
        <v>12.05</v>
      </c>
      <c r="H113" s="883"/>
      <c r="I113" s="883"/>
      <c r="J113" s="884">
        <f t="shared" si="3"/>
        <v>12.05</v>
      </c>
      <c r="K113" s="885"/>
      <c r="L113" s="886"/>
      <c r="N113" s="84"/>
      <c r="O113" s="84"/>
      <c r="P113" s="84"/>
      <c r="Q113" s="84"/>
      <c r="R113" s="84"/>
      <c r="S113" s="84"/>
      <c r="T113" s="84"/>
      <c r="U113" s="84"/>
    </row>
    <row r="114" spans="1:21" x14ac:dyDescent="0.3">
      <c r="C114" s="887" t="s">
        <v>1044</v>
      </c>
      <c r="D114" s="743" t="s">
        <v>1045</v>
      </c>
      <c r="E114" s="881" t="s">
        <v>128</v>
      </c>
      <c r="F114" s="737">
        <v>1</v>
      </c>
      <c r="G114" s="888">
        <v>15.9</v>
      </c>
      <c r="H114" s="883"/>
      <c r="I114" s="883"/>
      <c r="J114" s="884">
        <f t="shared" si="3"/>
        <v>15.9</v>
      </c>
      <c r="K114" s="885"/>
      <c r="L114" s="886"/>
      <c r="N114" s="84"/>
      <c r="O114" s="84"/>
      <c r="P114" s="84"/>
      <c r="Q114" s="84"/>
      <c r="R114" s="84"/>
      <c r="S114" s="84"/>
      <c r="T114" s="84"/>
      <c r="U114" s="84"/>
    </row>
    <row r="115" spans="1:21" s="84" customFormat="1" x14ac:dyDescent="0.3">
      <c r="A115" s="88"/>
      <c r="B115" s="88"/>
      <c r="C115" s="887" t="s">
        <v>1031</v>
      </c>
      <c r="D115" s="743" t="s">
        <v>150</v>
      </c>
      <c r="E115" s="881" t="s">
        <v>128</v>
      </c>
      <c r="F115" s="737">
        <v>1</v>
      </c>
      <c r="G115" s="888">
        <v>18.670000000000002</v>
      </c>
      <c r="H115" s="883"/>
      <c r="I115" s="883"/>
      <c r="J115" s="884">
        <f t="shared" si="3"/>
        <v>18.670000000000002</v>
      </c>
      <c r="K115" s="885"/>
      <c r="L115" s="886"/>
    </row>
    <row r="116" spans="1:21" s="84" customFormat="1" ht="6.75" customHeight="1" x14ac:dyDescent="0.3">
      <c r="A116" s="88"/>
      <c r="B116" s="88"/>
      <c r="C116" s="887" t="s">
        <v>1061</v>
      </c>
      <c r="D116" s="743" t="s">
        <v>215</v>
      </c>
      <c r="E116" s="896" t="s">
        <v>797</v>
      </c>
      <c r="F116" s="737">
        <v>1</v>
      </c>
      <c r="G116" s="888">
        <v>32.14</v>
      </c>
      <c r="H116" s="883"/>
      <c r="I116" s="883"/>
      <c r="J116" s="884">
        <f t="shared" si="3"/>
        <v>32.14</v>
      </c>
      <c r="K116" s="885"/>
      <c r="L116" s="886"/>
    </row>
    <row r="117" spans="1:21" x14ac:dyDescent="0.3">
      <c r="C117" s="887" t="s">
        <v>1063</v>
      </c>
      <c r="D117" s="743" t="s">
        <v>1064</v>
      </c>
      <c r="E117" s="881" t="s">
        <v>125</v>
      </c>
      <c r="F117" s="737">
        <v>1</v>
      </c>
      <c r="G117" s="888">
        <v>19.03</v>
      </c>
      <c r="H117" s="883"/>
      <c r="I117" s="883"/>
      <c r="J117" s="884">
        <f t="shared" si="3"/>
        <v>19.03</v>
      </c>
      <c r="K117" s="885"/>
      <c r="L117" s="886"/>
    </row>
    <row r="118" spans="1:21" x14ac:dyDescent="0.3">
      <c r="C118" s="887" t="s">
        <v>2318</v>
      </c>
      <c r="D118" s="743" t="s">
        <v>1065</v>
      </c>
      <c r="E118" s="881" t="s">
        <v>128</v>
      </c>
      <c r="F118" s="737">
        <v>1</v>
      </c>
      <c r="G118" s="888">
        <v>28.6</v>
      </c>
      <c r="H118" s="883"/>
      <c r="I118" s="883"/>
      <c r="J118" s="884">
        <f t="shared" si="3"/>
        <v>28.6</v>
      </c>
      <c r="K118" s="885"/>
      <c r="L118" s="886"/>
    </row>
    <row r="119" spans="1:21" x14ac:dyDescent="0.3">
      <c r="C119" s="887" t="s">
        <v>1071</v>
      </c>
      <c r="D119" s="743" t="s">
        <v>187</v>
      </c>
      <c r="E119" s="881" t="s">
        <v>128</v>
      </c>
      <c r="F119" s="737">
        <v>1</v>
      </c>
      <c r="G119" s="888">
        <v>6.12</v>
      </c>
      <c r="H119" s="883"/>
      <c r="I119" s="883"/>
      <c r="J119" s="884">
        <f t="shared" si="3"/>
        <v>6.12</v>
      </c>
      <c r="K119" s="885"/>
      <c r="L119" s="886"/>
    </row>
    <row r="120" spans="1:21" x14ac:dyDescent="0.3">
      <c r="C120" s="887" t="s">
        <v>1074</v>
      </c>
      <c r="D120" s="743" t="s">
        <v>158</v>
      </c>
      <c r="E120" s="881" t="s">
        <v>128</v>
      </c>
      <c r="F120" s="737">
        <v>1</v>
      </c>
      <c r="G120" s="888">
        <v>13.19</v>
      </c>
      <c r="H120" s="883"/>
      <c r="I120" s="883"/>
      <c r="J120" s="884">
        <f t="shared" si="3"/>
        <v>13.19</v>
      </c>
      <c r="K120" s="885"/>
      <c r="L120" s="886"/>
    </row>
    <row r="121" spans="1:21" x14ac:dyDescent="0.3">
      <c r="C121" s="887" t="s">
        <v>1077</v>
      </c>
      <c r="D121" s="743" t="s">
        <v>271</v>
      </c>
      <c r="E121" s="881" t="s">
        <v>127</v>
      </c>
      <c r="F121" s="737">
        <v>1</v>
      </c>
      <c r="G121" s="888">
        <v>51.19</v>
      </c>
      <c r="H121" s="883"/>
      <c r="I121" s="883"/>
      <c r="J121" s="884">
        <f t="shared" si="3"/>
        <v>51.19</v>
      </c>
      <c r="K121" s="885"/>
      <c r="L121" s="886"/>
    </row>
    <row r="122" spans="1:21" x14ac:dyDescent="0.3">
      <c r="C122" s="887" t="s">
        <v>1380</v>
      </c>
      <c r="D122" s="743" t="s">
        <v>803</v>
      </c>
      <c r="E122" s="881" t="s">
        <v>128</v>
      </c>
      <c r="F122" s="737">
        <v>1</v>
      </c>
      <c r="G122" s="888">
        <v>16.489999999999998</v>
      </c>
      <c r="H122" s="883"/>
      <c r="I122" s="883"/>
      <c r="J122" s="884">
        <f t="shared" si="3"/>
        <v>16.489999999999998</v>
      </c>
      <c r="K122" s="885"/>
      <c r="L122" s="886"/>
    </row>
    <row r="123" spans="1:21" x14ac:dyDescent="0.3">
      <c r="C123" s="887" t="s">
        <v>1082</v>
      </c>
      <c r="D123" s="743" t="s">
        <v>3278</v>
      </c>
      <c r="E123" s="881" t="s">
        <v>128</v>
      </c>
      <c r="F123" s="737">
        <v>1</v>
      </c>
      <c r="G123" s="888">
        <v>12.72</v>
      </c>
      <c r="H123" s="883"/>
      <c r="I123" s="883"/>
      <c r="J123" s="884">
        <f t="shared" si="3"/>
        <v>12.72</v>
      </c>
      <c r="K123" s="885"/>
      <c r="L123" s="886"/>
    </row>
    <row r="124" spans="1:21" ht="27.6" x14ac:dyDescent="0.3">
      <c r="C124" s="887" t="s">
        <v>3279</v>
      </c>
      <c r="D124" s="743" t="s">
        <v>3280</v>
      </c>
      <c r="E124" s="881" t="s">
        <v>127</v>
      </c>
      <c r="F124" s="737">
        <v>1</v>
      </c>
      <c r="G124" s="888">
        <v>39.04</v>
      </c>
      <c r="H124" s="883"/>
      <c r="I124" s="883"/>
      <c r="J124" s="884">
        <f t="shared" si="3"/>
        <v>39.04</v>
      </c>
      <c r="K124" s="885"/>
      <c r="L124" s="886"/>
    </row>
    <row r="125" spans="1:21" x14ac:dyDescent="0.3">
      <c r="C125" s="887" t="s">
        <v>1088</v>
      </c>
      <c r="D125" s="743" t="s">
        <v>3281</v>
      </c>
      <c r="E125" s="881" t="s">
        <v>128</v>
      </c>
      <c r="F125" s="737">
        <v>1</v>
      </c>
      <c r="G125" s="888">
        <v>18.63</v>
      </c>
      <c r="H125" s="883"/>
      <c r="I125" s="883"/>
      <c r="J125" s="884">
        <f t="shared" si="3"/>
        <v>18.63</v>
      </c>
      <c r="K125" s="885"/>
      <c r="L125" s="886"/>
    </row>
    <row r="126" spans="1:21" x14ac:dyDescent="0.3">
      <c r="C126" s="887" t="s">
        <v>1110</v>
      </c>
      <c r="D126" s="743" t="s">
        <v>3282</v>
      </c>
      <c r="E126" s="881" t="s">
        <v>786</v>
      </c>
      <c r="F126" s="737">
        <v>1</v>
      </c>
      <c r="G126" s="888">
        <v>15.25</v>
      </c>
      <c r="H126" s="883"/>
      <c r="I126" s="883"/>
      <c r="J126" s="884">
        <f t="shared" si="3"/>
        <v>15.25</v>
      </c>
      <c r="K126" s="885"/>
      <c r="L126" s="886"/>
    </row>
    <row r="127" spans="1:21" x14ac:dyDescent="0.3">
      <c r="C127" s="887" t="s">
        <v>1118</v>
      </c>
      <c r="D127" s="743" t="s">
        <v>174</v>
      </c>
      <c r="E127" s="896" t="s">
        <v>121</v>
      </c>
      <c r="F127" s="737">
        <v>1</v>
      </c>
      <c r="G127" s="888">
        <v>5.98</v>
      </c>
      <c r="H127" s="883"/>
      <c r="I127" s="883"/>
      <c r="J127" s="884">
        <f t="shared" si="3"/>
        <v>5.98</v>
      </c>
      <c r="K127" s="885"/>
      <c r="L127" s="886"/>
    </row>
    <row r="128" spans="1:21" x14ac:dyDescent="0.3">
      <c r="C128" s="887" t="s">
        <v>1098</v>
      </c>
      <c r="D128" s="743" t="s">
        <v>565</v>
      </c>
      <c r="E128" s="881" t="s">
        <v>125</v>
      </c>
      <c r="F128" s="737">
        <v>1</v>
      </c>
      <c r="G128" s="888">
        <v>29.88</v>
      </c>
      <c r="H128" s="883"/>
      <c r="I128" s="883"/>
      <c r="J128" s="884">
        <f t="shared" si="3"/>
        <v>29.88</v>
      </c>
      <c r="K128" s="885"/>
      <c r="L128" s="886"/>
    </row>
    <row r="129" spans="3:12" x14ac:dyDescent="0.3">
      <c r="C129" s="887" t="s">
        <v>3283</v>
      </c>
      <c r="D129" s="743" t="s">
        <v>2323</v>
      </c>
      <c r="E129" s="881" t="s">
        <v>125</v>
      </c>
      <c r="F129" s="737">
        <v>1</v>
      </c>
      <c r="G129" s="888">
        <v>21.78</v>
      </c>
      <c r="H129" s="883"/>
      <c r="I129" s="883"/>
      <c r="J129" s="884">
        <f t="shared" si="3"/>
        <v>21.78</v>
      </c>
      <c r="K129" s="885"/>
      <c r="L129" s="886"/>
    </row>
    <row r="130" spans="3:12" x14ac:dyDescent="0.3">
      <c r="C130" s="887" t="s">
        <v>1121</v>
      </c>
      <c r="D130" s="743" t="s">
        <v>3284</v>
      </c>
      <c r="E130" s="881" t="s">
        <v>128</v>
      </c>
      <c r="F130" s="737">
        <v>1</v>
      </c>
      <c r="G130" s="888">
        <v>9.69</v>
      </c>
      <c r="H130" s="883"/>
      <c r="I130" s="883"/>
      <c r="J130" s="884">
        <f t="shared" si="3"/>
        <v>9.69</v>
      </c>
      <c r="K130" s="885"/>
      <c r="L130" s="886"/>
    </row>
    <row r="131" spans="3:12" x14ac:dyDescent="0.3">
      <c r="C131" s="887" t="s">
        <v>1030</v>
      </c>
      <c r="D131" s="743" t="s">
        <v>142</v>
      </c>
      <c r="E131" s="896" t="s">
        <v>121</v>
      </c>
      <c r="F131" s="737">
        <v>1</v>
      </c>
      <c r="G131" s="888">
        <v>3.48</v>
      </c>
      <c r="H131" s="883"/>
      <c r="I131" s="883"/>
      <c r="J131" s="884">
        <f t="shared" si="3"/>
        <v>3.48</v>
      </c>
      <c r="K131" s="885"/>
      <c r="L131" s="886"/>
    </row>
    <row r="132" spans="3:12" x14ac:dyDescent="0.3">
      <c r="C132" s="887" t="s">
        <v>1037</v>
      </c>
      <c r="D132" s="743" t="s">
        <v>130</v>
      </c>
      <c r="E132" s="896" t="s">
        <v>121</v>
      </c>
      <c r="F132" s="737">
        <v>1</v>
      </c>
      <c r="G132" s="888">
        <v>3.66</v>
      </c>
      <c r="H132" s="883"/>
      <c r="I132" s="883"/>
      <c r="J132" s="884">
        <f t="shared" si="3"/>
        <v>3.66</v>
      </c>
      <c r="K132" s="885"/>
      <c r="L132" s="886"/>
    </row>
    <row r="133" spans="3:12" x14ac:dyDescent="0.3">
      <c r="C133" s="887" t="s">
        <v>1047</v>
      </c>
      <c r="D133" s="743" t="s">
        <v>825</v>
      </c>
      <c r="E133" s="881" t="s">
        <v>120</v>
      </c>
      <c r="F133" s="737">
        <v>1</v>
      </c>
      <c r="G133" s="888">
        <v>4.8</v>
      </c>
      <c r="H133" s="883"/>
      <c r="I133" s="883"/>
      <c r="J133" s="884">
        <f t="shared" si="3"/>
        <v>4.8</v>
      </c>
      <c r="K133" s="885"/>
      <c r="L133" s="886"/>
    </row>
    <row r="134" spans="3:12" x14ac:dyDescent="0.3">
      <c r="C134" s="887" t="s">
        <v>1049</v>
      </c>
      <c r="D134" s="743" t="s">
        <v>828</v>
      </c>
      <c r="E134" s="881" t="s">
        <v>120</v>
      </c>
      <c r="F134" s="737">
        <v>1</v>
      </c>
      <c r="G134" s="888">
        <v>4.8</v>
      </c>
      <c r="H134" s="883"/>
      <c r="I134" s="883"/>
      <c r="J134" s="884">
        <f t="shared" si="3"/>
        <v>4.8</v>
      </c>
      <c r="K134" s="885"/>
      <c r="L134" s="886"/>
    </row>
    <row r="135" spans="3:12" x14ac:dyDescent="0.3">
      <c r="C135" s="887" t="s">
        <v>1057</v>
      </c>
      <c r="D135" s="743" t="s">
        <v>177</v>
      </c>
      <c r="E135" s="881" t="s">
        <v>786</v>
      </c>
      <c r="F135" s="737">
        <v>1</v>
      </c>
      <c r="G135" s="888">
        <v>4.05</v>
      </c>
      <c r="H135" s="883"/>
      <c r="I135" s="883"/>
      <c r="J135" s="884">
        <f t="shared" si="3"/>
        <v>4.05</v>
      </c>
      <c r="K135" s="885"/>
      <c r="L135" s="886"/>
    </row>
    <row r="136" spans="3:12" x14ac:dyDescent="0.3">
      <c r="C136" s="887" t="s">
        <v>1058</v>
      </c>
      <c r="D136" s="743" t="s">
        <v>1469</v>
      </c>
      <c r="E136" s="896" t="s">
        <v>782</v>
      </c>
      <c r="F136" s="737">
        <v>1</v>
      </c>
      <c r="G136" s="888">
        <v>4.21</v>
      </c>
      <c r="H136" s="883"/>
      <c r="I136" s="883"/>
      <c r="J136" s="884">
        <f t="shared" si="3"/>
        <v>4.21</v>
      </c>
      <c r="K136" s="885"/>
      <c r="L136" s="886"/>
    </row>
    <row r="137" spans="3:12" x14ac:dyDescent="0.3">
      <c r="C137" s="887" t="s">
        <v>1060</v>
      </c>
      <c r="D137" s="743" t="s">
        <v>784</v>
      </c>
      <c r="E137" s="881" t="s">
        <v>786</v>
      </c>
      <c r="F137" s="737">
        <v>1</v>
      </c>
      <c r="G137" s="888">
        <v>4.62</v>
      </c>
      <c r="H137" s="883"/>
      <c r="I137" s="883"/>
      <c r="J137" s="884">
        <f t="shared" si="3"/>
        <v>4.62</v>
      </c>
      <c r="K137" s="885"/>
      <c r="L137" s="886"/>
    </row>
    <row r="138" spans="3:12" x14ac:dyDescent="0.3">
      <c r="C138" s="887" t="s">
        <v>1067</v>
      </c>
      <c r="D138" s="743" t="s">
        <v>1469</v>
      </c>
      <c r="E138" s="896" t="s">
        <v>782</v>
      </c>
      <c r="F138" s="737">
        <v>1</v>
      </c>
      <c r="G138" s="888">
        <v>3.98</v>
      </c>
      <c r="H138" s="883"/>
      <c r="I138" s="883"/>
      <c r="J138" s="884">
        <f t="shared" si="3"/>
        <v>3.98</v>
      </c>
      <c r="K138" s="885"/>
      <c r="L138" s="886"/>
    </row>
    <row r="139" spans="3:12" x14ac:dyDescent="0.3">
      <c r="C139" s="887" t="s">
        <v>1069</v>
      </c>
      <c r="D139" s="743" t="s">
        <v>826</v>
      </c>
      <c r="E139" s="881" t="s">
        <v>120</v>
      </c>
      <c r="F139" s="737">
        <v>1</v>
      </c>
      <c r="G139" s="888">
        <v>3.54</v>
      </c>
      <c r="H139" s="883"/>
      <c r="I139" s="883"/>
      <c r="J139" s="884">
        <f t="shared" si="3"/>
        <v>3.54</v>
      </c>
      <c r="K139" s="885"/>
      <c r="L139" s="886"/>
    </row>
    <row r="140" spans="3:12" x14ac:dyDescent="0.3">
      <c r="C140" s="887" t="s">
        <v>1070</v>
      </c>
      <c r="D140" s="743" t="s">
        <v>827</v>
      </c>
      <c r="E140" s="881" t="s">
        <v>120</v>
      </c>
      <c r="F140" s="737">
        <v>1</v>
      </c>
      <c r="G140" s="888">
        <v>2.2799999999999998</v>
      </c>
      <c r="H140" s="883"/>
      <c r="I140" s="883"/>
      <c r="J140" s="884">
        <f t="shared" si="3"/>
        <v>2.2799999999999998</v>
      </c>
      <c r="K140" s="885"/>
      <c r="L140" s="886"/>
    </row>
    <row r="141" spans="3:12" x14ac:dyDescent="0.3">
      <c r="C141" s="887" t="s">
        <v>1084</v>
      </c>
      <c r="D141" s="743" t="s">
        <v>177</v>
      </c>
      <c r="E141" s="881" t="s">
        <v>786</v>
      </c>
      <c r="F141" s="737">
        <v>1</v>
      </c>
      <c r="G141" s="888">
        <v>4.08</v>
      </c>
      <c r="H141" s="883"/>
      <c r="I141" s="883"/>
      <c r="J141" s="884">
        <f t="shared" si="3"/>
        <v>4.08</v>
      </c>
      <c r="K141" s="885"/>
      <c r="L141" s="886"/>
    </row>
    <row r="142" spans="3:12" x14ac:dyDescent="0.3">
      <c r="C142" s="887" t="s">
        <v>1085</v>
      </c>
      <c r="D142" s="743" t="s">
        <v>1469</v>
      </c>
      <c r="E142" s="896" t="s">
        <v>782</v>
      </c>
      <c r="F142" s="737">
        <v>1</v>
      </c>
      <c r="G142" s="888">
        <v>6.48</v>
      </c>
      <c r="H142" s="883"/>
      <c r="I142" s="883"/>
      <c r="J142" s="884">
        <f t="shared" si="3"/>
        <v>6.48</v>
      </c>
      <c r="K142" s="885"/>
      <c r="L142" s="886"/>
    </row>
    <row r="143" spans="3:12" x14ac:dyDescent="0.3">
      <c r="C143" s="887" t="s">
        <v>1099</v>
      </c>
      <c r="D143" s="743" t="s">
        <v>825</v>
      </c>
      <c r="E143" s="881" t="s">
        <v>120</v>
      </c>
      <c r="F143" s="737">
        <v>1</v>
      </c>
      <c r="G143" s="888">
        <v>3.25</v>
      </c>
      <c r="H143" s="883"/>
      <c r="I143" s="883"/>
      <c r="J143" s="884">
        <f t="shared" si="3"/>
        <v>3.25</v>
      </c>
      <c r="K143" s="885"/>
      <c r="L143" s="886"/>
    </row>
    <row r="144" spans="3:12" x14ac:dyDescent="0.3">
      <c r="C144" s="887" t="s">
        <v>1101</v>
      </c>
      <c r="D144" s="743" t="s">
        <v>828</v>
      </c>
      <c r="E144" s="881" t="s">
        <v>120</v>
      </c>
      <c r="F144" s="737">
        <v>1</v>
      </c>
      <c r="G144" s="888">
        <v>3.26</v>
      </c>
      <c r="H144" s="883"/>
      <c r="I144" s="883"/>
      <c r="J144" s="884">
        <f t="shared" si="3"/>
        <v>3.26</v>
      </c>
      <c r="K144" s="885"/>
      <c r="L144" s="886"/>
    </row>
    <row r="145" spans="3:12" x14ac:dyDescent="0.3">
      <c r="C145" s="887" t="s">
        <v>1028</v>
      </c>
      <c r="D145" s="743" t="s">
        <v>826</v>
      </c>
      <c r="E145" s="896" t="s">
        <v>121</v>
      </c>
      <c r="F145" s="890">
        <v>1</v>
      </c>
      <c r="G145" s="892">
        <v>7.83</v>
      </c>
      <c r="H145" s="883"/>
      <c r="I145" s="883"/>
      <c r="J145" s="884">
        <f t="shared" si="3"/>
        <v>7.83</v>
      </c>
      <c r="K145" s="885"/>
      <c r="L145" s="886"/>
    </row>
    <row r="146" spans="3:12" x14ac:dyDescent="0.3">
      <c r="C146" s="887" t="s">
        <v>1029</v>
      </c>
      <c r="D146" s="743" t="s">
        <v>827</v>
      </c>
      <c r="E146" s="896" t="s">
        <v>121</v>
      </c>
      <c r="F146" s="890">
        <v>1</v>
      </c>
      <c r="G146" s="892">
        <v>7.69</v>
      </c>
      <c r="H146" s="883"/>
      <c r="I146" s="883"/>
      <c r="J146" s="884">
        <f t="shared" si="3"/>
        <v>7.69</v>
      </c>
      <c r="K146" s="885"/>
      <c r="L146" s="886"/>
    </row>
    <row r="147" spans="3:12" x14ac:dyDescent="0.3">
      <c r="C147" s="887" t="s">
        <v>1038</v>
      </c>
      <c r="D147" s="743" t="s">
        <v>840</v>
      </c>
      <c r="E147" s="896" t="s">
        <v>121</v>
      </c>
      <c r="F147" s="890">
        <v>1</v>
      </c>
      <c r="G147" s="892">
        <v>15.47</v>
      </c>
      <c r="H147" s="883"/>
      <c r="I147" s="883"/>
      <c r="J147" s="884">
        <f t="shared" si="3"/>
        <v>15.47</v>
      </c>
      <c r="K147" s="885"/>
      <c r="L147" s="886"/>
    </row>
    <row r="148" spans="3:12" x14ac:dyDescent="0.3">
      <c r="C148" s="887" t="s">
        <v>1042</v>
      </c>
      <c r="D148" s="743" t="s">
        <v>840</v>
      </c>
      <c r="E148" s="896" t="s">
        <v>121</v>
      </c>
      <c r="F148" s="890">
        <v>1</v>
      </c>
      <c r="G148" s="892">
        <v>16.36</v>
      </c>
      <c r="H148" s="883"/>
      <c r="I148" s="883"/>
      <c r="J148" s="884">
        <f t="shared" si="3"/>
        <v>16.36</v>
      </c>
      <c r="K148" s="885"/>
      <c r="L148" s="886"/>
    </row>
    <row r="149" spans="3:12" x14ac:dyDescent="0.3">
      <c r="C149" s="887" t="s">
        <v>1092</v>
      </c>
      <c r="D149" s="743" t="s">
        <v>3285</v>
      </c>
      <c r="E149" s="896" t="s">
        <v>121</v>
      </c>
      <c r="F149" s="890">
        <v>1</v>
      </c>
      <c r="G149" s="892">
        <v>7.35</v>
      </c>
      <c r="H149" s="883"/>
      <c r="I149" s="883"/>
      <c r="J149" s="884">
        <f t="shared" si="3"/>
        <v>7.35</v>
      </c>
      <c r="K149" s="885"/>
      <c r="L149" s="886"/>
    </row>
    <row r="150" spans="3:12" x14ac:dyDescent="0.3">
      <c r="C150" s="887" t="s">
        <v>1096</v>
      </c>
      <c r="D150" s="743" t="s">
        <v>3286</v>
      </c>
      <c r="E150" s="896" t="s">
        <v>121</v>
      </c>
      <c r="F150" s="890">
        <v>1</v>
      </c>
      <c r="G150" s="892">
        <v>8.1999999999999993</v>
      </c>
      <c r="H150" s="883"/>
      <c r="I150" s="883"/>
      <c r="J150" s="884">
        <f t="shared" si="3"/>
        <v>8.1999999999999993</v>
      </c>
      <c r="K150" s="885"/>
      <c r="L150" s="886"/>
    </row>
    <row r="151" spans="3:12" x14ac:dyDescent="0.3">
      <c r="C151" s="887" t="s">
        <v>2319</v>
      </c>
      <c r="D151" s="743" t="s">
        <v>138</v>
      </c>
      <c r="E151" s="881" t="s">
        <v>125</v>
      </c>
      <c r="F151" s="737">
        <v>1</v>
      </c>
      <c r="G151" s="888">
        <v>70.44</v>
      </c>
      <c r="H151" s="883"/>
      <c r="I151" s="883"/>
      <c r="J151" s="884">
        <f t="shared" si="3"/>
        <v>70.44</v>
      </c>
      <c r="K151" s="885"/>
      <c r="L151" s="886"/>
    </row>
    <row r="152" spans="3:12" x14ac:dyDescent="0.3">
      <c r="C152" s="887" t="s">
        <v>1050</v>
      </c>
      <c r="D152" s="743" t="s">
        <v>144</v>
      </c>
      <c r="E152" s="881" t="s">
        <v>125</v>
      </c>
      <c r="F152" s="737">
        <v>1</v>
      </c>
      <c r="G152" s="888">
        <v>48.48</v>
      </c>
      <c r="H152" s="883"/>
      <c r="I152" s="883"/>
      <c r="J152" s="884">
        <f t="shared" si="3"/>
        <v>48.48</v>
      </c>
      <c r="K152" s="885"/>
      <c r="L152" s="886"/>
    </row>
    <row r="153" spans="3:12" x14ac:dyDescent="0.25">
      <c r="C153" s="887" t="s">
        <v>1105</v>
      </c>
      <c r="D153" s="743" t="s">
        <v>360</v>
      </c>
      <c r="E153" s="881" t="s">
        <v>125</v>
      </c>
      <c r="F153" s="892">
        <v>1</v>
      </c>
      <c r="G153" s="893">
        <v>34.369999999999997</v>
      </c>
      <c r="H153" s="883"/>
      <c r="I153" s="883"/>
      <c r="J153" s="884">
        <f t="shared" si="3"/>
        <v>34.369999999999997</v>
      </c>
      <c r="K153" s="885"/>
      <c r="L153" s="886"/>
    </row>
    <row r="154" spans="3:12" x14ac:dyDescent="0.3">
      <c r="C154" s="887" t="s">
        <v>1033</v>
      </c>
      <c r="D154" s="743" t="s">
        <v>1034</v>
      </c>
      <c r="E154" s="881" t="s">
        <v>129</v>
      </c>
      <c r="F154" s="737">
        <v>1</v>
      </c>
      <c r="G154" s="888">
        <v>12.92</v>
      </c>
      <c r="H154" s="883"/>
      <c r="I154" s="883"/>
      <c r="J154" s="884">
        <f t="shared" si="3"/>
        <v>12.92</v>
      </c>
      <c r="K154" s="885"/>
      <c r="L154" s="886"/>
    </row>
    <row r="155" spans="3:12" x14ac:dyDescent="0.3">
      <c r="C155" s="897"/>
      <c r="D155" s="734" t="s">
        <v>169</v>
      </c>
      <c r="E155" s="896"/>
      <c r="F155" s="737"/>
      <c r="G155" s="888"/>
      <c r="H155" s="883"/>
      <c r="I155" s="883"/>
      <c r="J155" s="884"/>
      <c r="K155" s="885"/>
      <c r="L155" s="886"/>
    </row>
    <row r="156" spans="3:12" x14ac:dyDescent="0.3">
      <c r="C156" s="897"/>
      <c r="D156" s="735" t="s">
        <v>1102</v>
      </c>
      <c r="E156" s="896"/>
      <c r="F156" s="737"/>
      <c r="G156" s="888"/>
      <c r="H156" s="883"/>
      <c r="I156" s="883"/>
      <c r="J156" s="884"/>
      <c r="K156" s="885"/>
      <c r="L156" s="886"/>
    </row>
    <row r="157" spans="3:12" x14ac:dyDescent="0.3">
      <c r="C157" s="887" t="s">
        <v>1133</v>
      </c>
      <c r="D157" s="743" t="s">
        <v>353</v>
      </c>
      <c r="E157" s="881" t="s">
        <v>125</v>
      </c>
      <c r="F157" s="737">
        <v>1</v>
      </c>
      <c r="G157" s="888">
        <v>10.01</v>
      </c>
      <c r="H157" s="883"/>
      <c r="I157" s="883"/>
      <c r="J157" s="884">
        <f t="shared" ref="J157:J184" si="4">F157*G157</f>
        <v>10.01</v>
      </c>
      <c r="K157" s="885"/>
      <c r="L157" s="886"/>
    </row>
    <row r="158" spans="3:12" x14ac:dyDescent="0.3">
      <c r="C158" s="887" t="s">
        <v>3288</v>
      </c>
      <c r="D158" s="743" t="s">
        <v>3289</v>
      </c>
      <c r="E158" s="881" t="s">
        <v>125</v>
      </c>
      <c r="F158" s="737">
        <v>1</v>
      </c>
      <c r="G158" s="888">
        <v>16.66</v>
      </c>
      <c r="H158" s="883"/>
      <c r="I158" s="883"/>
      <c r="J158" s="884">
        <f t="shared" si="4"/>
        <v>16.66</v>
      </c>
      <c r="K158" s="885"/>
      <c r="L158" s="886"/>
    </row>
    <row r="159" spans="3:12" x14ac:dyDescent="0.3">
      <c r="C159" s="887" t="s">
        <v>1136</v>
      </c>
      <c r="D159" s="743" t="s">
        <v>1137</v>
      </c>
      <c r="E159" s="881" t="s">
        <v>127</v>
      </c>
      <c r="F159" s="737">
        <v>1</v>
      </c>
      <c r="G159" s="888">
        <v>3.78</v>
      </c>
      <c r="H159" s="883"/>
      <c r="I159" s="883"/>
      <c r="J159" s="884">
        <f t="shared" si="4"/>
        <v>3.78</v>
      </c>
      <c r="K159" s="885"/>
      <c r="L159" s="886"/>
    </row>
    <row r="160" spans="3:12" x14ac:dyDescent="0.3">
      <c r="C160" s="887" t="s">
        <v>2325</v>
      </c>
      <c r="D160" s="743" t="s">
        <v>763</v>
      </c>
      <c r="E160" s="881" t="s">
        <v>125</v>
      </c>
      <c r="F160" s="737">
        <v>1</v>
      </c>
      <c r="G160" s="888">
        <v>31.74</v>
      </c>
      <c r="H160" s="883"/>
      <c r="I160" s="883"/>
      <c r="J160" s="884">
        <f t="shared" si="4"/>
        <v>31.74</v>
      </c>
      <c r="K160" s="885"/>
      <c r="L160" s="886"/>
    </row>
    <row r="161" spans="3:12" x14ac:dyDescent="0.3">
      <c r="C161" s="887" t="s">
        <v>1147</v>
      </c>
      <c r="D161" s="743" t="s">
        <v>803</v>
      </c>
      <c r="E161" s="881" t="s">
        <v>128</v>
      </c>
      <c r="F161" s="737">
        <v>1</v>
      </c>
      <c r="G161" s="888">
        <v>16.96</v>
      </c>
      <c r="H161" s="883"/>
      <c r="I161" s="883"/>
      <c r="J161" s="884">
        <f t="shared" si="4"/>
        <v>16.96</v>
      </c>
      <c r="K161" s="885"/>
      <c r="L161" s="886"/>
    </row>
    <row r="162" spans="3:12" x14ac:dyDescent="0.3">
      <c r="C162" s="887" t="s">
        <v>1117</v>
      </c>
      <c r="D162" s="743" t="s">
        <v>173</v>
      </c>
      <c r="E162" s="896" t="s">
        <v>797</v>
      </c>
      <c r="F162" s="737">
        <v>1</v>
      </c>
      <c r="G162" s="888">
        <v>16.46</v>
      </c>
      <c r="H162" s="883"/>
      <c r="I162" s="883"/>
      <c r="J162" s="884">
        <f t="shared" si="4"/>
        <v>16.46</v>
      </c>
      <c r="K162" s="885"/>
      <c r="L162" s="886"/>
    </row>
    <row r="163" spans="3:12" x14ac:dyDescent="0.3">
      <c r="C163" s="887" t="s">
        <v>1139</v>
      </c>
      <c r="D163" s="743" t="s">
        <v>3290</v>
      </c>
      <c r="E163" s="881" t="s">
        <v>120</v>
      </c>
      <c r="F163" s="737">
        <v>1</v>
      </c>
      <c r="G163" s="888">
        <v>8.98</v>
      </c>
      <c r="H163" s="883"/>
      <c r="I163" s="883"/>
      <c r="J163" s="884">
        <f t="shared" si="4"/>
        <v>8.98</v>
      </c>
      <c r="K163" s="885"/>
      <c r="L163" s="886"/>
    </row>
    <row r="164" spans="3:12" ht="27.6" x14ac:dyDescent="0.3">
      <c r="C164" s="887" t="s">
        <v>1143</v>
      </c>
      <c r="D164" s="745" t="s">
        <v>3291</v>
      </c>
      <c r="E164" s="881" t="s">
        <v>120</v>
      </c>
      <c r="F164" s="737">
        <v>1</v>
      </c>
      <c r="G164" s="888">
        <v>14.7</v>
      </c>
      <c r="H164" s="883"/>
      <c r="I164" s="883"/>
      <c r="J164" s="884">
        <f t="shared" si="4"/>
        <v>14.7</v>
      </c>
      <c r="K164" s="885"/>
      <c r="L164" s="886"/>
    </row>
    <row r="165" spans="3:12" x14ac:dyDescent="0.3">
      <c r="C165" s="887" t="s">
        <v>2224</v>
      </c>
      <c r="D165" s="743" t="s">
        <v>175</v>
      </c>
      <c r="E165" s="881" t="s">
        <v>127</v>
      </c>
      <c r="F165" s="890">
        <v>1</v>
      </c>
      <c r="G165" s="891">
        <v>5.47</v>
      </c>
      <c r="H165" s="883"/>
      <c r="I165" s="883"/>
      <c r="J165" s="884">
        <f t="shared" si="4"/>
        <v>5.47</v>
      </c>
      <c r="K165" s="885"/>
      <c r="L165" s="886"/>
    </row>
    <row r="166" spans="3:12" x14ac:dyDescent="0.3">
      <c r="C166" s="887" t="s">
        <v>1125</v>
      </c>
      <c r="D166" s="743" t="s">
        <v>3292</v>
      </c>
      <c r="E166" s="896" t="s">
        <v>121</v>
      </c>
      <c r="F166" s="890">
        <v>1</v>
      </c>
      <c r="G166" s="891">
        <v>17.010000000000002</v>
      </c>
      <c r="H166" s="883"/>
      <c r="I166" s="883"/>
      <c r="J166" s="884">
        <f t="shared" si="4"/>
        <v>17.010000000000002</v>
      </c>
      <c r="K166" s="885"/>
      <c r="L166" s="886"/>
    </row>
    <row r="167" spans="3:12" x14ac:dyDescent="0.3">
      <c r="C167" s="887" t="s">
        <v>2243</v>
      </c>
      <c r="D167" s="743" t="s">
        <v>580</v>
      </c>
      <c r="E167" s="896" t="s">
        <v>121</v>
      </c>
      <c r="F167" s="890">
        <v>1</v>
      </c>
      <c r="G167" s="891">
        <v>10.199999999999999</v>
      </c>
      <c r="H167" s="883"/>
      <c r="I167" s="883"/>
      <c r="J167" s="884">
        <f t="shared" si="4"/>
        <v>10.199999999999999</v>
      </c>
      <c r="K167" s="885"/>
      <c r="L167" s="886"/>
    </row>
    <row r="168" spans="3:12" x14ac:dyDescent="0.3">
      <c r="C168" s="887" t="s">
        <v>1127</v>
      </c>
      <c r="D168" s="743" t="s">
        <v>297</v>
      </c>
      <c r="E168" s="896" t="s">
        <v>121</v>
      </c>
      <c r="F168" s="890">
        <v>1</v>
      </c>
      <c r="G168" s="891">
        <v>16.77</v>
      </c>
      <c r="H168" s="883"/>
      <c r="I168" s="883"/>
      <c r="J168" s="884">
        <f t="shared" si="4"/>
        <v>16.77</v>
      </c>
      <c r="K168" s="885"/>
      <c r="L168" s="886"/>
    </row>
    <row r="169" spans="3:12" x14ac:dyDescent="0.3">
      <c r="C169" s="887" t="s">
        <v>1135</v>
      </c>
      <c r="D169" s="743" t="s">
        <v>764</v>
      </c>
      <c r="E169" s="896" t="s">
        <v>121</v>
      </c>
      <c r="F169" s="890">
        <v>1</v>
      </c>
      <c r="G169" s="891">
        <v>21.58</v>
      </c>
      <c r="H169" s="883"/>
      <c r="I169" s="883"/>
      <c r="J169" s="884">
        <f t="shared" si="4"/>
        <v>21.58</v>
      </c>
      <c r="K169" s="885"/>
      <c r="L169" s="886"/>
    </row>
    <row r="170" spans="3:12" x14ac:dyDescent="0.3">
      <c r="C170" s="887" t="s">
        <v>1138</v>
      </c>
      <c r="D170" s="743" t="s">
        <v>282</v>
      </c>
      <c r="E170" s="881" t="s">
        <v>120</v>
      </c>
      <c r="F170" s="890">
        <v>1</v>
      </c>
      <c r="G170" s="891">
        <v>6.1</v>
      </c>
      <c r="H170" s="883"/>
      <c r="I170" s="883"/>
      <c r="J170" s="884">
        <f t="shared" si="4"/>
        <v>6.1</v>
      </c>
      <c r="K170" s="885"/>
      <c r="L170" s="886"/>
    </row>
    <row r="171" spans="3:12" x14ac:dyDescent="0.3">
      <c r="C171" s="887" t="s">
        <v>2196</v>
      </c>
      <c r="D171" s="743" t="s">
        <v>122</v>
      </c>
      <c r="E171" s="881" t="s">
        <v>120</v>
      </c>
      <c r="F171" s="737">
        <v>1</v>
      </c>
      <c r="G171" s="888">
        <v>2.76</v>
      </c>
      <c r="H171" s="883"/>
      <c r="I171" s="883"/>
      <c r="J171" s="884">
        <f t="shared" si="4"/>
        <v>2.76</v>
      </c>
      <c r="K171" s="885"/>
      <c r="L171" s="886"/>
    </row>
    <row r="172" spans="3:12" x14ac:dyDescent="0.3">
      <c r="C172" s="887" t="s">
        <v>2488</v>
      </c>
      <c r="D172" s="743" t="s">
        <v>762</v>
      </c>
      <c r="E172" s="896" t="s">
        <v>797</v>
      </c>
      <c r="F172" s="737">
        <v>1</v>
      </c>
      <c r="G172" s="888">
        <v>2.76</v>
      </c>
      <c r="H172" s="883"/>
      <c r="I172" s="883"/>
      <c r="J172" s="884">
        <f t="shared" si="4"/>
        <v>2.76</v>
      </c>
      <c r="K172" s="885"/>
      <c r="L172" s="886"/>
    </row>
    <row r="173" spans="3:12" x14ac:dyDescent="0.3">
      <c r="C173" s="887" t="s">
        <v>1128</v>
      </c>
      <c r="D173" s="743" t="s">
        <v>177</v>
      </c>
      <c r="E173" s="881" t="s">
        <v>786</v>
      </c>
      <c r="F173" s="737">
        <v>1</v>
      </c>
      <c r="G173" s="888">
        <v>4.18</v>
      </c>
      <c r="H173" s="883"/>
      <c r="I173" s="883"/>
      <c r="J173" s="884">
        <f t="shared" si="4"/>
        <v>4.18</v>
      </c>
      <c r="K173" s="885"/>
      <c r="L173" s="886"/>
    </row>
    <row r="174" spans="3:12" x14ac:dyDescent="0.3">
      <c r="C174" s="887" t="s">
        <v>1129</v>
      </c>
      <c r="D174" s="743" t="s">
        <v>1469</v>
      </c>
      <c r="E174" s="896" t="s">
        <v>782</v>
      </c>
      <c r="F174" s="737">
        <v>1</v>
      </c>
      <c r="G174" s="888">
        <v>4.18</v>
      </c>
      <c r="H174" s="883"/>
      <c r="I174" s="883"/>
      <c r="J174" s="884">
        <f t="shared" si="4"/>
        <v>4.18</v>
      </c>
      <c r="K174" s="885"/>
      <c r="L174" s="886"/>
    </row>
    <row r="175" spans="3:12" x14ac:dyDescent="0.3">
      <c r="C175" s="887" t="s">
        <v>1123</v>
      </c>
      <c r="D175" s="743" t="s">
        <v>819</v>
      </c>
      <c r="E175" s="896" t="s">
        <v>121</v>
      </c>
      <c r="F175" s="890">
        <v>1</v>
      </c>
      <c r="G175" s="892">
        <v>7.76</v>
      </c>
      <c r="H175" s="883"/>
      <c r="I175" s="883"/>
      <c r="J175" s="884">
        <f t="shared" si="4"/>
        <v>7.76</v>
      </c>
      <c r="K175" s="885"/>
      <c r="L175" s="886"/>
    </row>
    <row r="176" spans="3:12" x14ac:dyDescent="0.3">
      <c r="C176" s="887" t="s">
        <v>1130</v>
      </c>
      <c r="D176" s="743" t="s">
        <v>820</v>
      </c>
      <c r="E176" s="896" t="s">
        <v>121</v>
      </c>
      <c r="F176" s="890">
        <v>1</v>
      </c>
      <c r="G176" s="892">
        <v>8.41</v>
      </c>
      <c r="H176" s="883"/>
      <c r="I176" s="883"/>
      <c r="J176" s="884">
        <f t="shared" si="4"/>
        <v>8.41</v>
      </c>
      <c r="K176" s="885"/>
      <c r="L176" s="886"/>
    </row>
    <row r="177" spans="3:12" x14ac:dyDescent="0.3">
      <c r="C177" s="887" t="s">
        <v>1134</v>
      </c>
      <c r="D177" s="743" t="s">
        <v>156</v>
      </c>
      <c r="E177" s="896" t="s">
        <v>121</v>
      </c>
      <c r="F177" s="890">
        <v>1</v>
      </c>
      <c r="G177" s="892">
        <v>4.08</v>
      </c>
      <c r="H177" s="883"/>
      <c r="I177" s="883"/>
      <c r="J177" s="884">
        <f t="shared" si="4"/>
        <v>4.08</v>
      </c>
      <c r="K177" s="885"/>
      <c r="L177" s="886"/>
    </row>
    <row r="178" spans="3:12" x14ac:dyDescent="0.3">
      <c r="C178" s="887" t="s">
        <v>1140</v>
      </c>
      <c r="D178" s="743" t="s">
        <v>821</v>
      </c>
      <c r="E178" s="896" t="s">
        <v>121</v>
      </c>
      <c r="F178" s="890">
        <v>1</v>
      </c>
      <c r="G178" s="892">
        <v>7.79</v>
      </c>
      <c r="H178" s="883"/>
      <c r="I178" s="883"/>
      <c r="J178" s="884">
        <f t="shared" si="4"/>
        <v>7.79</v>
      </c>
      <c r="K178" s="885"/>
      <c r="L178" s="886"/>
    </row>
    <row r="179" spans="3:12" x14ac:dyDescent="0.3">
      <c r="C179" s="887" t="s">
        <v>1141</v>
      </c>
      <c r="D179" s="743" t="s">
        <v>822</v>
      </c>
      <c r="E179" s="896" t="s">
        <v>121</v>
      </c>
      <c r="F179" s="890">
        <v>1</v>
      </c>
      <c r="G179" s="892">
        <v>7.41</v>
      </c>
      <c r="H179" s="883"/>
      <c r="I179" s="883"/>
      <c r="J179" s="884">
        <f t="shared" si="4"/>
        <v>7.41</v>
      </c>
      <c r="K179" s="885"/>
      <c r="L179" s="886"/>
    </row>
    <row r="180" spans="3:12" ht="55.2" x14ac:dyDescent="0.25">
      <c r="C180" s="887" t="s">
        <v>3293</v>
      </c>
      <c r="D180" s="745" t="s">
        <v>3294</v>
      </c>
      <c r="E180" s="881" t="s">
        <v>125</v>
      </c>
      <c r="F180" s="892">
        <v>1</v>
      </c>
      <c r="G180" s="893">
        <v>333.99</v>
      </c>
      <c r="H180" s="883"/>
      <c r="I180" s="883"/>
      <c r="J180" s="884">
        <f t="shared" si="4"/>
        <v>333.99</v>
      </c>
      <c r="K180" s="885"/>
      <c r="L180" s="886"/>
    </row>
    <row r="181" spans="3:12" x14ac:dyDescent="0.25">
      <c r="C181" s="887" t="s">
        <v>1157</v>
      </c>
      <c r="D181" s="743" t="s">
        <v>138</v>
      </c>
      <c r="E181" s="881" t="s">
        <v>125</v>
      </c>
      <c r="F181" s="892">
        <v>1</v>
      </c>
      <c r="G181" s="893">
        <v>46.41</v>
      </c>
      <c r="H181" s="883"/>
      <c r="I181" s="883"/>
      <c r="J181" s="884">
        <f t="shared" si="4"/>
        <v>46.41</v>
      </c>
      <c r="K181" s="885"/>
      <c r="L181" s="886"/>
    </row>
    <row r="182" spans="3:12" x14ac:dyDescent="0.3">
      <c r="C182" s="887" t="s">
        <v>1148</v>
      </c>
      <c r="D182" s="743" t="s">
        <v>351</v>
      </c>
      <c r="E182" s="881" t="s">
        <v>129</v>
      </c>
      <c r="F182" s="890">
        <v>1</v>
      </c>
      <c r="G182" s="891">
        <v>16.63</v>
      </c>
      <c r="H182" s="883"/>
      <c r="I182" s="883"/>
      <c r="J182" s="884">
        <f t="shared" si="4"/>
        <v>16.63</v>
      </c>
      <c r="K182" s="885"/>
      <c r="L182" s="886"/>
    </row>
    <row r="183" spans="3:12" x14ac:dyDescent="0.3">
      <c r="C183" s="887" t="s">
        <v>1151</v>
      </c>
      <c r="D183" s="743" t="s">
        <v>209</v>
      </c>
      <c r="E183" s="881" t="s">
        <v>129</v>
      </c>
      <c r="F183" s="890">
        <v>1</v>
      </c>
      <c r="G183" s="891">
        <v>10.29</v>
      </c>
      <c r="H183" s="883"/>
      <c r="I183" s="883"/>
      <c r="J183" s="884">
        <f t="shared" si="4"/>
        <v>10.29</v>
      </c>
      <c r="K183" s="885"/>
      <c r="L183" s="886"/>
    </row>
    <row r="184" spans="3:12" x14ac:dyDescent="0.3">
      <c r="C184" s="887" t="s">
        <v>1142</v>
      </c>
      <c r="D184" s="743" t="s">
        <v>209</v>
      </c>
      <c r="E184" s="881" t="s">
        <v>129</v>
      </c>
      <c r="F184" s="890">
        <v>1</v>
      </c>
      <c r="G184" s="891">
        <v>7.13</v>
      </c>
      <c r="H184" s="883"/>
      <c r="I184" s="883"/>
      <c r="J184" s="884">
        <f t="shared" si="4"/>
        <v>7.13</v>
      </c>
      <c r="K184" s="885"/>
      <c r="L184" s="886"/>
    </row>
    <row r="185" spans="3:12" x14ac:dyDescent="0.3">
      <c r="C185" s="898"/>
      <c r="D185" s="734" t="s">
        <v>169</v>
      </c>
      <c r="E185" s="896"/>
      <c r="F185" s="890"/>
      <c r="G185" s="891"/>
      <c r="H185" s="883"/>
      <c r="I185" s="883"/>
      <c r="J185" s="884"/>
      <c r="K185" s="885"/>
      <c r="L185" s="886"/>
    </row>
    <row r="186" spans="3:12" x14ac:dyDescent="0.3">
      <c r="C186" s="898"/>
      <c r="D186" s="735" t="s">
        <v>1253</v>
      </c>
      <c r="E186" s="896"/>
      <c r="F186" s="890"/>
      <c r="G186" s="891"/>
      <c r="H186" s="883"/>
      <c r="I186" s="883"/>
      <c r="J186" s="884"/>
      <c r="K186" s="885"/>
      <c r="L186" s="886"/>
    </row>
    <row r="187" spans="3:12" x14ac:dyDescent="0.3">
      <c r="C187" s="887" t="s">
        <v>1372</v>
      </c>
      <c r="D187" s="743" t="s">
        <v>122</v>
      </c>
      <c r="E187" s="896" t="s">
        <v>788</v>
      </c>
      <c r="F187" s="737">
        <v>1</v>
      </c>
      <c r="G187" s="888">
        <v>3.06</v>
      </c>
      <c r="H187" s="883"/>
      <c r="I187" s="883"/>
      <c r="J187" s="884">
        <f t="shared" ref="J187:J216" si="5">F187*G187</f>
        <v>3.06</v>
      </c>
      <c r="K187" s="885"/>
      <c r="L187" s="886"/>
    </row>
    <row r="188" spans="3:12" x14ac:dyDescent="0.3">
      <c r="C188" s="887" t="s">
        <v>1164</v>
      </c>
      <c r="D188" s="743" t="s">
        <v>184</v>
      </c>
      <c r="E188" s="881" t="s">
        <v>128</v>
      </c>
      <c r="F188" s="737">
        <v>1</v>
      </c>
      <c r="G188" s="888">
        <v>15.17</v>
      </c>
      <c r="H188" s="883"/>
      <c r="I188" s="883"/>
      <c r="J188" s="884">
        <f t="shared" si="5"/>
        <v>15.17</v>
      </c>
      <c r="K188" s="885"/>
      <c r="L188" s="886"/>
    </row>
    <row r="189" spans="3:12" x14ac:dyDescent="0.3">
      <c r="C189" s="887" t="s">
        <v>2144</v>
      </c>
      <c r="D189" s="743" t="s">
        <v>3296</v>
      </c>
      <c r="E189" s="881" t="s">
        <v>128</v>
      </c>
      <c r="F189" s="890">
        <v>1</v>
      </c>
      <c r="G189" s="891">
        <v>12.23</v>
      </c>
      <c r="H189" s="883"/>
      <c r="I189" s="883"/>
      <c r="J189" s="884">
        <f t="shared" si="5"/>
        <v>12.23</v>
      </c>
      <c r="K189" s="885"/>
      <c r="L189" s="886"/>
    </row>
    <row r="190" spans="3:12" x14ac:dyDescent="0.3">
      <c r="C190" s="887" t="s">
        <v>1169</v>
      </c>
      <c r="D190" s="743" t="s">
        <v>567</v>
      </c>
      <c r="E190" s="896" t="s">
        <v>121</v>
      </c>
      <c r="F190" s="890">
        <v>1</v>
      </c>
      <c r="G190" s="891">
        <v>10.130000000000001</v>
      </c>
      <c r="H190" s="883"/>
      <c r="I190" s="883"/>
      <c r="J190" s="884">
        <f t="shared" si="5"/>
        <v>10.130000000000001</v>
      </c>
      <c r="K190" s="885"/>
      <c r="L190" s="886"/>
    </row>
    <row r="191" spans="3:12" x14ac:dyDescent="0.3">
      <c r="C191" s="887" t="s">
        <v>1176</v>
      </c>
      <c r="D191" s="743" t="s">
        <v>3297</v>
      </c>
      <c r="E191" s="896" t="s">
        <v>121</v>
      </c>
      <c r="F191" s="890">
        <v>1</v>
      </c>
      <c r="G191" s="891">
        <v>16.05</v>
      </c>
      <c r="H191" s="883"/>
      <c r="I191" s="883"/>
      <c r="J191" s="884">
        <f t="shared" si="5"/>
        <v>16.05</v>
      </c>
      <c r="K191" s="885"/>
      <c r="L191" s="886"/>
    </row>
    <row r="192" spans="3:12" x14ac:dyDescent="0.3">
      <c r="C192" s="887" t="s">
        <v>1177</v>
      </c>
      <c r="D192" s="743" t="s">
        <v>3298</v>
      </c>
      <c r="E192" s="896" t="s">
        <v>121</v>
      </c>
      <c r="F192" s="890">
        <v>1</v>
      </c>
      <c r="G192" s="891">
        <v>6.43</v>
      </c>
      <c r="H192" s="883"/>
      <c r="I192" s="883"/>
      <c r="J192" s="884">
        <f t="shared" si="5"/>
        <v>6.43</v>
      </c>
      <c r="K192" s="885"/>
      <c r="L192" s="886"/>
    </row>
    <row r="193" spans="3:12" x14ac:dyDescent="0.3">
      <c r="C193" s="887" t="s">
        <v>1179</v>
      </c>
      <c r="D193" s="743" t="s">
        <v>489</v>
      </c>
      <c r="E193" s="896" t="s">
        <v>121</v>
      </c>
      <c r="F193" s="890">
        <v>1</v>
      </c>
      <c r="G193" s="891">
        <v>6.52</v>
      </c>
      <c r="H193" s="883"/>
      <c r="I193" s="883"/>
      <c r="J193" s="884">
        <f t="shared" si="5"/>
        <v>6.52</v>
      </c>
      <c r="K193" s="885"/>
      <c r="L193" s="886"/>
    </row>
    <row r="194" spans="3:12" x14ac:dyDescent="0.3">
      <c r="C194" s="887" t="s">
        <v>1170</v>
      </c>
      <c r="D194" s="743" t="s">
        <v>1171</v>
      </c>
      <c r="E194" s="881" t="s">
        <v>120</v>
      </c>
      <c r="F194" s="737">
        <v>1</v>
      </c>
      <c r="G194" s="888">
        <v>3.24</v>
      </c>
      <c r="H194" s="883"/>
      <c r="I194" s="883"/>
      <c r="J194" s="884">
        <f t="shared" si="5"/>
        <v>3.24</v>
      </c>
      <c r="K194" s="885"/>
      <c r="L194" s="886"/>
    </row>
    <row r="195" spans="3:12" x14ac:dyDescent="0.3">
      <c r="C195" s="887" t="s">
        <v>1172</v>
      </c>
      <c r="D195" s="743" t="s">
        <v>1173</v>
      </c>
      <c r="E195" s="881" t="s">
        <v>120</v>
      </c>
      <c r="F195" s="737">
        <v>1</v>
      </c>
      <c r="G195" s="888">
        <v>3.24</v>
      </c>
      <c r="H195" s="883"/>
      <c r="I195" s="883"/>
      <c r="J195" s="884">
        <f t="shared" si="5"/>
        <v>3.24</v>
      </c>
      <c r="K195" s="885"/>
      <c r="L195" s="886"/>
    </row>
    <row r="196" spans="3:12" x14ac:dyDescent="0.3">
      <c r="C196" s="887"/>
      <c r="D196" s="743" t="s">
        <v>3299</v>
      </c>
      <c r="E196" s="881" t="s">
        <v>125</v>
      </c>
      <c r="F196" s="737">
        <v>1</v>
      </c>
      <c r="G196" s="888">
        <v>3.24</v>
      </c>
      <c r="H196" s="883"/>
      <c r="I196" s="883"/>
      <c r="J196" s="884">
        <f t="shared" si="5"/>
        <v>3.24</v>
      </c>
      <c r="K196" s="885"/>
      <c r="L196" s="886"/>
    </row>
    <row r="197" spans="3:12" x14ac:dyDescent="0.3">
      <c r="C197" s="887" t="s">
        <v>1174</v>
      </c>
      <c r="D197" s="743" t="s">
        <v>177</v>
      </c>
      <c r="E197" s="881" t="s">
        <v>786</v>
      </c>
      <c r="F197" s="737">
        <v>1</v>
      </c>
      <c r="G197" s="888">
        <v>5.04</v>
      </c>
      <c r="H197" s="883"/>
      <c r="I197" s="883"/>
      <c r="J197" s="884">
        <f t="shared" si="5"/>
        <v>5.04</v>
      </c>
      <c r="K197" s="885"/>
      <c r="L197" s="886"/>
    </row>
    <row r="198" spans="3:12" x14ac:dyDescent="0.3">
      <c r="C198" s="887" t="s">
        <v>1175</v>
      </c>
      <c r="D198" s="743" t="s">
        <v>1598</v>
      </c>
      <c r="E198" s="896" t="s">
        <v>782</v>
      </c>
      <c r="F198" s="737">
        <v>1</v>
      </c>
      <c r="G198" s="888">
        <v>5.98</v>
      </c>
      <c r="H198" s="883"/>
      <c r="I198" s="883"/>
      <c r="J198" s="884">
        <f t="shared" si="5"/>
        <v>5.98</v>
      </c>
      <c r="K198" s="885"/>
      <c r="L198" s="886"/>
    </row>
    <row r="199" spans="3:12" x14ac:dyDescent="0.3">
      <c r="C199" s="887" t="s">
        <v>1184</v>
      </c>
      <c r="D199" s="743" t="s">
        <v>784</v>
      </c>
      <c r="E199" s="881" t="s">
        <v>786</v>
      </c>
      <c r="F199" s="737">
        <v>1</v>
      </c>
      <c r="G199" s="888">
        <v>4.6100000000000003</v>
      </c>
      <c r="H199" s="883"/>
      <c r="I199" s="883"/>
      <c r="J199" s="884">
        <f t="shared" si="5"/>
        <v>4.6100000000000003</v>
      </c>
      <c r="K199" s="885"/>
      <c r="L199" s="886"/>
    </row>
    <row r="200" spans="3:12" x14ac:dyDescent="0.3">
      <c r="C200" s="887" t="s">
        <v>1180</v>
      </c>
      <c r="D200" s="743" t="s">
        <v>156</v>
      </c>
      <c r="E200" s="896" t="s">
        <v>121</v>
      </c>
      <c r="F200" s="890">
        <v>1</v>
      </c>
      <c r="G200" s="892">
        <v>4.72</v>
      </c>
      <c r="H200" s="883"/>
      <c r="I200" s="883"/>
      <c r="J200" s="884">
        <f t="shared" si="5"/>
        <v>4.72</v>
      </c>
      <c r="K200" s="885"/>
      <c r="L200" s="886"/>
    </row>
    <row r="201" spans="3:12" x14ac:dyDescent="0.3">
      <c r="C201" s="887" t="s">
        <v>1183</v>
      </c>
      <c r="D201" s="743" t="s">
        <v>820</v>
      </c>
      <c r="E201" s="896" t="s">
        <v>121</v>
      </c>
      <c r="F201" s="890">
        <v>1</v>
      </c>
      <c r="G201" s="892">
        <v>8.06</v>
      </c>
      <c r="H201" s="883"/>
      <c r="I201" s="883"/>
      <c r="J201" s="884">
        <f t="shared" si="5"/>
        <v>8.06</v>
      </c>
      <c r="K201" s="885"/>
      <c r="L201" s="886"/>
    </row>
    <row r="202" spans="3:12" x14ac:dyDescent="0.3">
      <c r="C202" s="887" t="s">
        <v>1186</v>
      </c>
      <c r="D202" s="743" t="s">
        <v>819</v>
      </c>
      <c r="E202" s="896" t="s">
        <v>121</v>
      </c>
      <c r="F202" s="890">
        <v>1</v>
      </c>
      <c r="G202" s="892">
        <v>10.130000000000001</v>
      </c>
      <c r="H202" s="883"/>
      <c r="I202" s="883"/>
      <c r="J202" s="884">
        <f t="shared" si="5"/>
        <v>10.130000000000001</v>
      </c>
      <c r="K202" s="885"/>
      <c r="L202" s="886"/>
    </row>
    <row r="203" spans="3:12" x14ac:dyDescent="0.25">
      <c r="C203" s="887" t="s">
        <v>2339</v>
      </c>
      <c r="D203" s="743" t="s">
        <v>360</v>
      </c>
      <c r="E203" s="881" t="s">
        <v>125</v>
      </c>
      <c r="F203" s="892">
        <v>1</v>
      </c>
      <c r="G203" s="893">
        <v>40.020000000000003</v>
      </c>
      <c r="H203" s="883"/>
      <c r="I203" s="883"/>
      <c r="J203" s="884">
        <f t="shared" si="5"/>
        <v>40.020000000000003</v>
      </c>
      <c r="K203" s="885"/>
      <c r="L203" s="886"/>
    </row>
    <row r="204" spans="3:12" x14ac:dyDescent="0.25">
      <c r="C204" s="887" t="s">
        <v>2334</v>
      </c>
      <c r="D204" s="743" t="s">
        <v>772</v>
      </c>
      <c r="E204" s="881" t="s">
        <v>128</v>
      </c>
      <c r="F204" s="892">
        <v>1</v>
      </c>
      <c r="G204" s="893">
        <v>16.12</v>
      </c>
      <c r="H204" s="883"/>
      <c r="I204" s="883"/>
      <c r="J204" s="884">
        <f t="shared" si="5"/>
        <v>16.12</v>
      </c>
      <c r="K204" s="885"/>
      <c r="L204" s="886"/>
    </row>
    <row r="205" spans="3:12" ht="27.6" x14ac:dyDescent="0.25">
      <c r="C205" s="887" t="s">
        <v>3300</v>
      </c>
      <c r="D205" s="745" t="s">
        <v>3301</v>
      </c>
      <c r="E205" s="896" t="s">
        <v>123</v>
      </c>
      <c r="F205" s="892">
        <v>1</v>
      </c>
      <c r="G205" s="893">
        <v>89.41</v>
      </c>
      <c r="H205" s="883"/>
      <c r="I205" s="883"/>
      <c r="J205" s="884">
        <f t="shared" si="5"/>
        <v>89.41</v>
      </c>
      <c r="K205" s="885"/>
      <c r="L205" s="886"/>
    </row>
    <row r="206" spans="3:12" x14ac:dyDescent="0.25">
      <c r="C206" s="887" t="s">
        <v>1165</v>
      </c>
      <c r="D206" s="745" t="s">
        <v>189</v>
      </c>
      <c r="E206" s="881" t="s">
        <v>125</v>
      </c>
      <c r="F206" s="892">
        <v>1</v>
      </c>
      <c r="G206" s="893">
        <v>57.85</v>
      </c>
      <c r="H206" s="883"/>
      <c r="I206" s="883"/>
      <c r="J206" s="884">
        <f>F206*G206</f>
        <v>57.85</v>
      </c>
      <c r="K206" s="885"/>
      <c r="L206" s="886"/>
    </row>
    <row r="207" spans="3:12" x14ac:dyDescent="0.25">
      <c r="C207" s="887" t="s">
        <v>2337</v>
      </c>
      <c r="D207" s="745" t="s">
        <v>138</v>
      </c>
      <c r="E207" s="896" t="s">
        <v>123</v>
      </c>
      <c r="F207" s="892">
        <v>1</v>
      </c>
      <c r="G207" s="893">
        <v>21.42</v>
      </c>
      <c r="H207" s="883"/>
      <c r="I207" s="883"/>
      <c r="J207" s="884">
        <f>F207*G207</f>
        <v>21.42</v>
      </c>
      <c r="K207" s="885"/>
      <c r="L207" s="886"/>
    </row>
    <row r="208" spans="3:12" x14ac:dyDescent="0.25">
      <c r="C208" s="887" t="s">
        <v>1187</v>
      </c>
      <c r="D208" s="745" t="s">
        <v>363</v>
      </c>
      <c r="E208" s="896" t="s">
        <v>123</v>
      </c>
      <c r="F208" s="892">
        <v>1</v>
      </c>
      <c r="G208" s="893">
        <v>10.36</v>
      </c>
      <c r="H208" s="883"/>
      <c r="I208" s="883"/>
      <c r="J208" s="884">
        <f>F208*G208</f>
        <v>10.36</v>
      </c>
      <c r="K208" s="885"/>
      <c r="L208" s="886"/>
    </row>
    <row r="209" spans="3:12" x14ac:dyDescent="0.25">
      <c r="C209" s="887" t="s">
        <v>1158</v>
      </c>
      <c r="D209" s="743" t="s">
        <v>3302</v>
      </c>
      <c r="E209" s="896" t="s">
        <v>121</v>
      </c>
      <c r="F209" s="892">
        <v>1</v>
      </c>
      <c r="G209" s="893">
        <v>16.38</v>
      </c>
      <c r="H209" s="883"/>
      <c r="I209" s="883"/>
      <c r="J209" s="884">
        <f t="shared" si="5"/>
        <v>16.38</v>
      </c>
      <c r="K209" s="885"/>
      <c r="L209" s="886"/>
    </row>
    <row r="210" spans="3:12" x14ac:dyDescent="0.25">
      <c r="C210" s="887" t="s">
        <v>1160</v>
      </c>
      <c r="D210" s="743" t="s">
        <v>695</v>
      </c>
      <c r="E210" s="896" t="s">
        <v>121</v>
      </c>
      <c r="F210" s="892">
        <v>1</v>
      </c>
      <c r="G210" s="893">
        <v>12</v>
      </c>
      <c r="H210" s="883"/>
      <c r="I210" s="883"/>
      <c r="J210" s="884">
        <f t="shared" si="5"/>
        <v>12</v>
      </c>
      <c r="K210" s="885"/>
      <c r="L210" s="886"/>
    </row>
    <row r="211" spans="3:12" x14ac:dyDescent="0.25">
      <c r="C211" s="887" t="s">
        <v>1181</v>
      </c>
      <c r="D211" s="743" t="s">
        <v>1182</v>
      </c>
      <c r="E211" s="896" t="s">
        <v>123</v>
      </c>
      <c r="F211" s="892">
        <v>1</v>
      </c>
      <c r="G211" s="893">
        <v>21.27</v>
      </c>
      <c r="H211" s="883"/>
      <c r="I211" s="883"/>
      <c r="J211" s="884">
        <f t="shared" si="5"/>
        <v>21.27</v>
      </c>
      <c r="K211" s="885"/>
      <c r="L211" s="886"/>
    </row>
    <row r="212" spans="3:12" x14ac:dyDescent="0.25">
      <c r="C212" s="887" t="s">
        <v>1188</v>
      </c>
      <c r="D212" s="743" t="s">
        <v>172</v>
      </c>
      <c r="E212" s="896" t="s">
        <v>123</v>
      </c>
      <c r="F212" s="892">
        <v>1</v>
      </c>
      <c r="G212" s="893">
        <v>8.94</v>
      </c>
      <c r="H212" s="883"/>
      <c r="I212" s="883"/>
      <c r="J212" s="884">
        <f t="shared" si="5"/>
        <v>8.94</v>
      </c>
      <c r="K212" s="885"/>
      <c r="L212" s="886"/>
    </row>
    <row r="213" spans="3:12" x14ac:dyDescent="0.25">
      <c r="C213" s="887" t="s">
        <v>1189</v>
      </c>
      <c r="D213" s="743" t="s">
        <v>3303</v>
      </c>
      <c r="E213" s="896" t="s">
        <v>123</v>
      </c>
      <c r="F213" s="892">
        <v>1</v>
      </c>
      <c r="G213" s="893">
        <v>4.96</v>
      </c>
      <c r="H213" s="883"/>
      <c r="I213" s="883"/>
      <c r="J213" s="884">
        <f t="shared" si="5"/>
        <v>4.96</v>
      </c>
      <c r="K213" s="885"/>
      <c r="L213" s="886"/>
    </row>
    <row r="214" spans="3:12" x14ac:dyDescent="0.25">
      <c r="C214" s="887" t="s">
        <v>1191</v>
      </c>
      <c r="D214" s="743" t="s">
        <v>3304</v>
      </c>
      <c r="E214" s="896" t="s">
        <v>123</v>
      </c>
      <c r="F214" s="892">
        <v>1</v>
      </c>
      <c r="G214" s="893">
        <v>11.59</v>
      </c>
      <c r="H214" s="883"/>
      <c r="I214" s="883"/>
      <c r="J214" s="884">
        <f t="shared" si="5"/>
        <v>11.59</v>
      </c>
      <c r="K214" s="885"/>
      <c r="L214" s="886"/>
    </row>
    <row r="215" spans="3:12" x14ac:dyDescent="0.25">
      <c r="C215" s="887" t="s">
        <v>1192</v>
      </c>
      <c r="D215" s="743" t="s">
        <v>1193</v>
      </c>
      <c r="E215" s="896" t="s">
        <v>123</v>
      </c>
      <c r="F215" s="892">
        <v>1</v>
      </c>
      <c r="G215" s="893">
        <v>5.5</v>
      </c>
      <c r="H215" s="883"/>
      <c r="I215" s="883"/>
      <c r="J215" s="884">
        <f t="shared" si="5"/>
        <v>5.5</v>
      </c>
      <c r="K215" s="885"/>
      <c r="L215" s="886"/>
    </row>
    <row r="216" spans="3:12" x14ac:dyDescent="0.25">
      <c r="C216" s="887" t="s">
        <v>2248</v>
      </c>
      <c r="D216" s="743" t="s">
        <v>3305</v>
      </c>
      <c r="E216" s="896" t="s">
        <v>123</v>
      </c>
      <c r="F216" s="892">
        <v>1</v>
      </c>
      <c r="G216" s="893">
        <v>19.8</v>
      </c>
      <c r="H216" s="883"/>
      <c r="I216" s="883"/>
      <c r="J216" s="884">
        <f t="shared" si="5"/>
        <v>19.8</v>
      </c>
      <c r="K216" s="885"/>
      <c r="L216" s="886"/>
    </row>
    <row r="217" spans="3:12" x14ac:dyDescent="0.25">
      <c r="C217" s="897"/>
      <c r="D217" s="734" t="s">
        <v>169</v>
      </c>
      <c r="E217" s="896"/>
      <c r="F217" s="892"/>
      <c r="G217" s="893"/>
      <c r="H217" s="883"/>
      <c r="I217" s="883"/>
      <c r="J217" s="884"/>
      <c r="K217" s="885"/>
      <c r="L217" s="886"/>
    </row>
    <row r="218" spans="3:12" x14ac:dyDescent="0.25">
      <c r="C218" s="897"/>
      <c r="D218" s="735" t="s">
        <v>1385</v>
      </c>
      <c r="E218" s="896"/>
      <c r="F218" s="892"/>
      <c r="G218" s="893"/>
      <c r="H218" s="883"/>
      <c r="I218" s="883"/>
      <c r="J218" s="884"/>
      <c r="K218" s="885"/>
      <c r="L218" s="886"/>
    </row>
    <row r="219" spans="3:12" x14ac:dyDescent="0.3">
      <c r="C219" s="887" t="s">
        <v>1194</v>
      </c>
      <c r="D219" s="743" t="s">
        <v>3307</v>
      </c>
      <c r="E219" s="896" t="s">
        <v>797</v>
      </c>
      <c r="F219" s="737">
        <v>1</v>
      </c>
      <c r="G219" s="888">
        <v>13.43</v>
      </c>
      <c r="H219" s="883"/>
      <c r="I219" s="883"/>
      <c r="J219" s="884">
        <f t="shared" ref="J219:J244" si="6">F219*G219</f>
        <v>13.43</v>
      </c>
      <c r="K219" s="885"/>
      <c r="L219" s="886"/>
    </row>
    <row r="220" spans="3:12" x14ac:dyDescent="0.3">
      <c r="C220" s="887" t="s">
        <v>1198</v>
      </c>
      <c r="D220" s="743" t="s">
        <v>361</v>
      </c>
      <c r="E220" s="881" t="s">
        <v>128</v>
      </c>
      <c r="F220" s="737">
        <v>1</v>
      </c>
      <c r="G220" s="888">
        <v>9</v>
      </c>
      <c r="H220" s="883"/>
      <c r="I220" s="883"/>
      <c r="J220" s="884">
        <f t="shared" si="6"/>
        <v>9</v>
      </c>
      <c r="K220" s="885"/>
      <c r="L220" s="886"/>
    </row>
    <row r="221" spans="3:12" x14ac:dyDescent="0.3">
      <c r="C221" s="887" t="s">
        <v>1199</v>
      </c>
      <c r="D221" s="743" t="s">
        <v>354</v>
      </c>
      <c r="E221" s="881" t="s">
        <v>128</v>
      </c>
      <c r="F221" s="737">
        <v>1</v>
      </c>
      <c r="G221" s="888">
        <v>8.98</v>
      </c>
      <c r="H221" s="883"/>
      <c r="I221" s="883"/>
      <c r="J221" s="884">
        <f t="shared" si="6"/>
        <v>8.98</v>
      </c>
      <c r="K221" s="885"/>
      <c r="L221" s="886"/>
    </row>
    <row r="222" spans="3:12" x14ac:dyDescent="0.3">
      <c r="C222" s="887" t="s">
        <v>1201</v>
      </c>
      <c r="D222" s="743" t="s">
        <v>214</v>
      </c>
      <c r="E222" s="881" t="s">
        <v>128</v>
      </c>
      <c r="F222" s="737">
        <v>1</v>
      </c>
      <c r="G222" s="888">
        <v>12</v>
      </c>
      <c r="H222" s="883"/>
      <c r="I222" s="883"/>
      <c r="J222" s="884">
        <f t="shared" si="6"/>
        <v>12</v>
      </c>
      <c r="K222" s="885"/>
      <c r="L222" s="886"/>
    </row>
    <row r="223" spans="3:12" x14ac:dyDescent="0.3">
      <c r="C223" s="887" t="s">
        <v>1202</v>
      </c>
      <c r="D223" s="743" t="s">
        <v>1203</v>
      </c>
      <c r="E223" s="881" t="s">
        <v>128</v>
      </c>
      <c r="F223" s="737">
        <v>1</v>
      </c>
      <c r="G223" s="888">
        <v>9.24</v>
      </c>
      <c r="H223" s="883"/>
      <c r="I223" s="883"/>
      <c r="J223" s="884">
        <f t="shared" si="6"/>
        <v>9.24</v>
      </c>
      <c r="K223" s="885"/>
      <c r="L223" s="886"/>
    </row>
    <row r="224" spans="3:12" x14ac:dyDescent="0.3">
      <c r="C224" s="887" t="s">
        <v>1212</v>
      </c>
      <c r="D224" s="743" t="s">
        <v>322</v>
      </c>
      <c r="E224" s="881" t="s">
        <v>125</v>
      </c>
      <c r="F224" s="737">
        <v>1</v>
      </c>
      <c r="G224" s="888">
        <v>8</v>
      </c>
      <c r="H224" s="883"/>
      <c r="I224" s="883"/>
      <c r="J224" s="884">
        <f t="shared" si="6"/>
        <v>8</v>
      </c>
      <c r="K224" s="885"/>
      <c r="L224" s="886"/>
    </row>
    <row r="225" spans="3:12" x14ac:dyDescent="0.3">
      <c r="C225" s="887" t="s">
        <v>1213</v>
      </c>
      <c r="D225" s="743" t="s">
        <v>163</v>
      </c>
      <c r="E225" s="881" t="s">
        <v>127</v>
      </c>
      <c r="F225" s="737">
        <v>1</v>
      </c>
      <c r="G225" s="888">
        <v>5.99</v>
      </c>
      <c r="H225" s="883"/>
      <c r="I225" s="883"/>
      <c r="J225" s="884">
        <f t="shared" si="6"/>
        <v>5.99</v>
      </c>
      <c r="K225" s="885"/>
      <c r="L225" s="886"/>
    </row>
    <row r="226" spans="3:12" x14ac:dyDescent="0.3">
      <c r="C226" s="887" t="s">
        <v>1218</v>
      </c>
      <c r="D226" s="743" t="s">
        <v>185</v>
      </c>
      <c r="E226" s="896" t="s">
        <v>797</v>
      </c>
      <c r="F226" s="737">
        <v>1</v>
      </c>
      <c r="G226" s="888">
        <v>13.09</v>
      </c>
      <c r="H226" s="883"/>
      <c r="I226" s="883"/>
      <c r="J226" s="884">
        <f t="shared" si="6"/>
        <v>13.09</v>
      </c>
      <c r="K226" s="885"/>
      <c r="L226" s="886"/>
    </row>
    <row r="227" spans="3:12" ht="27.6" x14ac:dyDescent="0.3">
      <c r="C227" s="887" t="s">
        <v>1220</v>
      </c>
      <c r="D227" s="745" t="s">
        <v>3308</v>
      </c>
      <c r="E227" s="896" t="s">
        <v>797</v>
      </c>
      <c r="F227" s="737">
        <v>1</v>
      </c>
      <c r="G227" s="888">
        <v>14.55</v>
      </c>
      <c r="H227" s="883"/>
      <c r="I227" s="883"/>
      <c r="J227" s="884">
        <f t="shared" si="6"/>
        <v>14.55</v>
      </c>
      <c r="K227" s="885"/>
      <c r="L227" s="886"/>
    </row>
    <row r="228" spans="3:12" ht="27.6" x14ac:dyDescent="0.3">
      <c r="C228" s="887" t="s">
        <v>1223</v>
      </c>
      <c r="D228" s="745" t="s">
        <v>3309</v>
      </c>
      <c r="E228" s="896" t="s">
        <v>797</v>
      </c>
      <c r="F228" s="737">
        <v>1</v>
      </c>
      <c r="G228" s="888">
        <v>15.24</v>
      </c>
      <c r="H228" s="883"/>
      <c r="I228" s="883"/>
      <c r="J228" s="884">
        <f t="shared" si="6"/>
        <v>15.24</v>
      </c>
      <c r="K228" s="885"/>
      <c r="L228" s="886"/>
    </row>
    <row r="229" spans="3:12" x14ac:dyDescent="0.3">
      <c r="C229" s="887" t="s">
        <v>2152</v>
      </c>
      <c r="D229" s="743" t="s">
        <v>3310</v>
      </c>
      <c r="E229" s="896" t="s">
        <v>797</v>
      </c>
      <c r="F229" s="737">
        <v>1</v>
      </c>
      <c r="G229" s="888">
        <v>15.27</v>
      </c>
      <c r="H229" s="883"/>
      <c r="I229" s="883"/>
      <c r="J229" s="884">
        <f t="shared" si="6"/>
        <v>15.27</v>
      </c>
      <c r="K229" s="885"/>
      <c r="L229" s="886"/>
    </row>
    <row r="230" spans="3:12" x14ac:dyDescent="0.3">
      <c r="C230" s="887" t="s">
        <v>1231</v>
      </c>
      <c r="D230" s="743" t="s">
        <v>1232</v>
      </c>
      <c r="E230" s="896" t="s">
        <v>797</v>
      </c>
      <c r="F230" s="737">
        <v>1</v>
      </c>
      <c r="G230" s="888">
        <v>17.22</v>
      </c>
      <c r="H230" s="883"/>
      <c r="I230" s="883"/>
      <c r="J230" s="884">
        <f t="shared" si="6"/>
        <v>17.22</v>
      </c>
      <c r="K230" s="885"/>
      <c r="L230" s="886"/>
    </row>
    <row r="231" spans="3:12" x14ac:dyDescent="0.3">
      <c r="C231" s="887" t="s">
        <v>1228</v>
      </c>
      <c r="D231" s="743" t="s">
        <v>145</v>
      </c>
      <c r="E231" s="896" t="s">
        <v>797</v>
      </c>
      <c r="F231" s="737">
        <v>1</v>
      </c>
      <c r="G231" s="888">
        <v>15.28</v>
      </c>
      <c r="H231" s="883"/>
      <c r="I231" s="883"/>
      <c r="J231" s="884">
        <f t="shared" si="6"/>
        <v>15.28</v>
      </c>
      <c r="K231" s="885"/>
      <c r="L231" s="886"/>
    </row>
    <row r="232" spans="3:12" x14ac:dyDescent="0.3">
      <c r="C232" s="887" t="s">
        <v>1209</v>
      </c>
      <c r="D232" s="743" t="s">
        <v>1210</v>
      </c>
      <c r="E232" s="881" t="s">
        <v>120</v>
      </c>
      <c r="F232" s="737">
        <v>1</v>
      </c>
      <c r="G232" s="888">
        <v>3.66</v>
      </c>
      <c r="H232" s="883"/>
      <c r="I232" s="883"/>
      <c r="J232" s="884">
        <f t="shared" si="6"/>
        <v>3.66</v>
      </c>
      <c r="K232" s="885"/>
      <c r="L232" s="886"/>
    </row>
    <row r="233" spans="3:12" x14ac:dyDescent="0.3">
      <c r="C233" s="887" t="s">
        <v>1205</v>
      </c>
      <c r="D233" s="743" t="s">
        <v>177</v>
      </c>
      <c r="E233" s="881" t="s">
        <v>786</v>
      </c>
      <c r="F233" s="737">
        <v>1</v>
      </c>
      <c r="G233" s="888">
        <v>5.91</v>
      </c>
      <c r="H233" s="883"/>
      <c r="I233" s="883"/>
      <c r="J233" s="884">
        <f t="shared" si="6"/>
        <v>5.91</v>
      </c>
      <c r="K233" s="885"/>
      <c r="L233" s="886"/>
    </row>
    <row r="234" spans="3:12" x14ac:dyDescent="0.3">
      <c r="C234" s="887" t="s">
        <v>1214</v>
      </c>
      <c r="D234" s="743" t="s">
        <v>1215</v>
      </c>
      <c r="E234" s="881" t="s">
        <v>120</v>
      </c>
      <c r="F234" s="737">
        <v>1</v>
      </c>
      <c r="G234" s="888">
        <v>3.12</v>
      </c>
      <c r="H234" s="883"/>
      <c r="I234" s="883"/>
      <c r="J234" s="884">
        <f t="shared" si="6"/>
        <v>3.12</v>
      </c>
      <c r="K234" s="885"/>
      <c r="L234" s="886"/>
    </row>
    <row r="235" spans="3:12" x14ac:dyDescent="0.3">
      <c r="C235" s="887" t="s">
        <v>1216</v>
      </c>
      <c r="D235" s="743" t="s">
        <v>1217</v>
      </c>
      <c r="E235" s="881" t="s">
        <v>120</v>
      </c>
      <c r="F235" s="737">
        <v>1</v>
      </c>
      <c r="G235" s="888">
        <v>4.1100000000000003</v>
      </c>
      <c r="H235" s="883"/>
      <c r="I235" s="883"/>
      <c r="J235" s="884">
        <f t="shared" si="6"/>
        <v>4.1100000000000003</v>
      </c>
      <c r="K235" s="885"/>
      <c r="L235" s="886"/>
    </row>
    <row r="236" spans="3:12" x14ac:dyDescent="0.3">
      <c r="C236" s="887" t="s">
        <v>1245</v>
      </c>
      <c r="D236" s="743" t="s">
        <v>831</v>
      </c>
      <c r="E236" s="896" t="s">
        <v>121</v>
      </c>
      <c r="F236" s="737">
        <v>1</v>
      </c>
      <c r="G236" s="888">
        <v>7.2</v>
      </c>
      <c r="H236" s="883"/>
      <c r="I236" s="883"/>
      <c r="J236" s="884">
        <f t="shared" si="6"/>
        <v>7.2</v>
      </c>
      <c r="K236" s="885"/>
      <c r="L236" s="886"/>
    </row>
    <row r="237" spans="3:12" x14ac:dyDescent="0.3">
      <c r="C237" s="887" t="s">
        <v>1242</v>
      </c>
      <c r="D237" s="743" t="s">
        <v>828</v>
      </c>
      <c r="E237" s="896" t="s">
        <v>121</v>
      </c>
      <c r="F237" s="737">
        <v>1</v>
      </c>
      <c r="G237" s="888">
        <v>15.38</v>
      </c>
      <c r="H237" s="883"/>
      <c r="I237" s="883"/>
      <c r="J237" s="884">
        <f t="shared" si="6"/>
        <v>15.38</v>
      </c>
      <c r="K237" s="885"/>
      <c r="L237" s="886"/>
    </row>
    <row r="238" spans="3:12" x14ac:dyDescent="0.3">
      <c r="C238" s="887" t="s">
        <v>1386</v>
      </c>
      <c r="D238" s="743" t="s">
        <v>825</v>
      </c>
      <c r="E238" s="896" t="s">
        <v>121</v>
      </c>
      <c r="F238" s="737">
        <v>1</v>
      </c>
      <c r="G238" s="888">
        <v>13.44</v>
      </c>
      <c r="H238" s="883"/>
      <c r="I238" s="883"/>
      <c r="J238" s="884">
        <f t="shared" si="6"/>
        <v>13.44</v>
      </c>
      <c r="K238" s="885"/>
      <c r="L238" s="886"/>
    </row>
    <row r="239" spans="3:12" x14ac:dyDescent="0.3">
      <c r="C239" s="887" t="s">
        <v>1246</v>
      </c>
      <c r="D239" s="743" t="s">
        <v>2244</v>
      </c>
      <c r="E239" s="896" t="s">
        <v>121</v>
      </c>
      <c r="F239" s="737">
        <v>1</v>
      </c>
      <c r="G239" s="888">
        <v>5.0199999999999996</v>
      </c>
      <c r="H239" s="883"/>
      <c r="I239" s="883"/>
      <c r="J239" s="884">
        <f t="shared" si="6"/>
        <v>5.0199999999999996</v>
      </c>
      <c r="K239" s="885"/>
      <c r="L239" s="886"/>
    </row>
    <row r="240" spans="3:12" x14ac:dyDescent="0.3">
      <c r="C240" s="887" t="s">
        <v>1227</v>
      </c>
      <c r="D240" s="743" t="s">
        <v>835</v>
      </c>
      <c r="E240" s="881" t="s">
        <v>120</v>
      </c>
      <c r="F240" s="737">
        <v>1</v>
      </c>
      <c r="G240" s="888">
        <v>2.77</v>
      </c>
      <c r="H240" s="883"/>
      <c r="I240" s="883"/>
      <c r="J240" s="884">
        <f t="shared" si="6"/>
        <v>2.77</v>
      </c>
      <c r="K240" s="885"/>
      <c r="L240" s="886"/>
    </row>
    <row r="241" spans="3:12" ht="69" x14ac:dyDescent="0.25">
      <c r="C241" s="887" t="s">
        <v>3311</v>
      </c>
      <c r="D241" s="745" t="s">
        <v>3312</v>
      </c>
      <c r="E241" s="881" t="s">
        <v>125</v>
      </c>
      <c r="F241" s="892">
        <v>1</v>
      </c>
      <c r="G241" s="893">
        <v>688.48</v>
      </c>
      <c r="H241" s="883"/>
      <c r="I241" s="883"/>
      <c r="J241" s="884">
        <f t="shared" si="6"/>
        <v>688.48</v>
      </c>
      <c r="K241" s="885"/>
      <c r="L241" s="886"/>
    </row>
    <row r="242" spans="3:12" x14ac:dyDescent="0.25">
      <c r="C242" s="887" t="s">
        <v>2346</v>
      </c>
      <c r="D242" s="743" t="s">
        <v>2347</v>
      </c>
      <c r="E242" s="881" t="s">
        <v>125</v>
      </c>
      <c r="F242" s="892">
        <v>1</v>
      </c>
      <c r="G242" s="893">
        <v>29.27</v>
      </c>
      <c r="H242" s="883"/>
      <c r="I242" s="883"/>
      <c r="J242" s="884">
        <f t="shared" si="6"/>
        <v>29.27</v>
      </c>
      <c r="K242" s="885"/>
      <c r="L242" s="886"/>
    </row>
    <row r="243" spans="3:12" x14ac:dyDescent="0.25">
      <c r="C243" s="887" t="s">
        <v>1239</v>
      </c>
      <c r="D243" s="743" t="s">
        <v>209</v>
      </c>
      <c r="E243" s="881" t="s">
        <v>129</v>
      </c>
      <c r="F243" s="892">
        <v>1</v>
      </c>
      <c r="G243" s="893">
        <v>10.34</v>
      </c>
      <c r="H243" s="883"/>
      <c r="I243" s="883"/>
      <c r="J243" s="884">
        <f t="shared" si="6"/>
        <v>10.34</v>
      </c>
      <c r="K243" s="885"/>
      <c r="L243" s="886"/>
    </row>
    <row r="244" spans="3:12" x14ac:dyDescent="0.25">
      <c r="C244" s="887" t="s">
        <v>1225</v>
      </c>
      <c r="D244" s="743" t="s">
        <v>1226</v>
      </c>
      <c r="E244" s="881" t="s">
        <v>129</v>
      </c>
      <c r="F244" s="892">
        <v>1</v>
      </c>
      <c r="G244" s="893">
        <v>6.46</v>
      </c>
      <c r="H244" s="883"/>
      <c r="I244" s="883"/>
      <c r="J244" s="884">
        <f t="shared" si="6"/>
        <v>6.46</v>
      </c>
      <c r="K244" s="885"/>
      <c r="L244" s="886"/>
    </row>
    <row r="245" spans="3:12" x14ac:dyDescent="0.25">
      <c r="C245" s="897"/>
      <c r="D245" s="734" t="s">
        <v>169</v>
      </c>
      <c r="E245" s="896"/>
      <c r="F245" s="892"/>
      <c r="G245" s="893"/>
      <c r="H245" s="883"/>
      <c r="I245" s="883"/>
      <c r="J245" s="884"/>
      <c r="K245" s="885"/>
      <c r="L245" s="886"/>
    </row>
    <row r="246" spans="3:12" x14ac:dyDescent="0.25">
      <c r="C246" s="897"/>
      <c r="D246" s="735" t="s">
        <v>1387</v>
      </c>
      <c r="E246" s="896"/>
      <c r="F246" s="892"/>
      <c r="G246" s="893"/>
      <c r="H246" s="883"/>
      <c r="I246" s="883"/>
      <c r="J246" s="884"/>
      <c r="K246" s="885"/>
      <c r="L246" s="886"/>
    </row>
    <row r="247" spans="3:12" x14ac:dyDescent="0.3">
      <c r="C247" s="887" t="s">
        <v>1234</v>
      </c>
      <c r="D247" s="743" t="s">
        <v>182</v>
      </c>
      <c r="E247" s="896" t="s">
        <v>797</v>
      </c>
      <c r="F247" s="737">
        <v>1</v>
      </c>
      <c r="G247" s="888">
        <v>14.3</v>
      </c>
      <c r="H247" s="883"/>
      <c r="I247" s="883"/>
      <c r="J247" s="884">
        <f t="shared" ref="J247:J263" si="7">F247*G247</f>
        <v>14.3</v>
      </c>
      <c r="K247" s="885"/>
      <c r="L247" s="886"/>
    </row>
    <row r="248" spans="3:12" x14ac:dyDescent="0.3">
      <c r="C248" s="887" t="s">
        <v>1236</v>
      </c>
      <c r="D248" s="743" t="s">
        <v>182</v>
      </c>
      <c r="E248" s="896" t="s">
        <v>797</v>
      </c>
      <c r="F248" s="737">
        <v>1</v>
      </c>
      <c r="G248" s="888">
        <v>14.55</v>
      </c>
      <c r="H248" s="883"/>
      <c r="I248" s="883"/>
      <c r="J248" s="884">
        <f t="shared" si="7"/>
        <v>14.55</v>
      </c>
      <c r="K248" s="885"/>
      <c r="L248" s="886"/>
    </row>
    <row r="249" spans="3:12" x14ac:dyDescent="0.3">
      <c r="C249" s="887" t="s">
        <v>1254</v>
      </c>
      <c r="D249" s="743" t="s">
        <v>373</v>
      </c>
      <c r="E249" s="896" t="s">
        <v>797</v>
      </c>
      <c r="F249" s="737">
        <v>1</v>
      </c>
      <c r="G249" s="888">
        <v>19.25</v>
      </c>
      <c r="H249" s="883"/>
      <c r="I249" s="883"/>
      <c r="J249" s="884">
        <f t="shared" si="7"/>
        <v>19.25</v>
      </c>
      <c r="K249" s="885"/>
      <c r="L249" s="886"/>
    </row>
    <row r="250" spans="3:12" x14ac:dyDescent="0.3">
      <c r="C250" s="887" t="s">
        <v>1255</v>
      </c>
      <c r="D250" s="743" t="s">
        <v>365</v>
      </c>
      <c r="E250" s="896" t="s">
        <v>797</v>
      </c>
      <c r="F250" s="737">
        <v>1</v>
      </c>
      <c r="G250" s="888">
        <v>14.24</v>
      </c>
      <c r="H250" s="883"/>
      <c r="I250" s="883"/>
      <c r="J250" s="884">
        <f t="shared" si="7"/>
        <v>14.24</v>
      </c>
      <c r="K250" s="885"/>
      <c r="L250" s="886"/>
    </row>
    <row r="251" spans="3:12" x14ac:dyDescent="0.3">
      <c r="C251" s="887" t="s">
        <v>1256</v>
      </c>
      <c r="D251" s="743" t="s">
        <v>3314</v>
      </c>
      <c r="E251" s="896" t="s">
        <v>797</v>
      </c>
      <c r="F251" s="737">
        <v>1</v>
      </c>
      <c r="G251" s="888">
        <v>39.049999999999997</v>
      </c>
      <c r="H251" s="883"/>
      <c r="I251" s="883"/>
      <c r="J251" s="884">
        <f t="shared" si="7"/>
        <v>39.049999999999997</v>
      </c>
      <c r="K251" s="885"/>
      <c r="L251" s="886"/>
    </row>
    <row r="252" spans="3:12" x14ac:dyDescent="0.3">
      <c r="C252" s="887" t="s">
        <v>1259</v>
      </c>
      <c r="D252" s="743" t="s">
        <v>578</v>
      </c>
      <c r="E252" s="896" t="s">
        <v>797</v>
      </c>
      <c r="F252" s="737">
        <v>1</v>
      </c>
      <c r="G252" s="888">
        <v>14.74</v>
      </c>
      <c r="H252" s="883"/>
      <c r="I252" s="883"/>
      <c r="J252" s="884">
        <f t="shared" si="7"/>
        <v>14.74</v>
      </c>
      <c r="K252" s="885"/>
      <c r="L252" s="886"/>
    </row>
    <row r="253" spans="3:12" x14ac:dyDescent="0.3">
      <c r="C253" s="887" t="s">
        <v>1261</v>
      </c>
      <c r="D253" s="743" t="s">
        <v>578</v>
      </c>
      <c r="E253" s="896" t="s">
        <v>797</v>
      </c>
      <c r="F253" s="737">
        <v>1</v>
      </c>
      <c r="G253" s="888">
        <v>14.99</v>
      </c>
      <c r="H253" s="883"/>
      <c r="I253" s="883"/>
      <c r="J253" s="884">
        <f t="shared" si="7"/>
        <v>14.99</v>
      </c>
      <c r="K253" s="885"/>
      <c r="L253" s="886"/>
    </row>
    <row r="254" spans="3:12" x14ac:dyDescent="0.3">
      <c r="C254" s="887" t="s">
        <v>1263</v>
      </c>
      <c r="D254" s="743" t="s">
        <v>829</v>
      </c>
      <c r="E254" s="896" t="s">
        <v>797</v>
      </c>
      <c r="F254" s="737">
        <v>1</v>
      </c>
      <c r="G254" s="888">
        <v>14.52</v>
      </c>
      <c r="H254" s="883"/>
      <c r="I254" s="883"/>
      <c r="J254" s="884">
        <f t="shared" si="7"/>
        <v>14.52</v>
      </c>
      <c r="K254" s="885"/>
      <c r="L254" s="886"/>
    </row>
    <row r="255" spans="3:12" x14ac:dyDescent="0.3">
      <c r="C255" s="887" t="s">
        <v>1237</v>
      </c>
      <c r="D255" s="743" t="s">
        <v>3315</v>
      </c>
      <c r="E255" s="881" t="s">
        <v>120</v>
      </c>
      <c r="F255" s="737">
        <v>1</v>
      </c>
      <c r="G255" s="888">
        <v>5.96</v>
      </c>
      <c r="H255" s="883"/>
      <c r="I255" s="883"/>
      <c r="J255" s="884">
        <f t="shared" si="7"/>
        <v>5.96</v>
      </c>
      <c r="K255" s="885"/>
      <c r="L255" s="886"/>
    </row>
    <row r="256" spans="3:12" x14ac:dyDescent="0.3">
      <c r="C256" s="887" t="s">
        <v>2199</v>
      </c>
      <c r="D256" s="743" t="s">
        <v>122</v>
      </c>
      <c r="E256" s="881" t="s">
        <v>120</v>
      </c>
      <c r="F256" s="737">
        <v>1</v>
      </c>
      <c r="G256" s="888">
        <v>2.21</v>
      </c>
      <c r="H256" s="883"/>
      <c r="I256" s="883"/>
      <c r="J256" s="884">
        <f t="shared" si="7"/>
        <v>2.21</v>
      </c>
      <c r="K256" s="885"/>
      <c r="L256" s="886"/>
    </row>
    <row r="257" spans="3:12" x14ac:dyDescent="0.3">
      <c r="C257" s="887" t="s">
        <v>2197</v>
      </c>
      <c r="D257" s="743" t="s">
        <v>122</v>
      </c>
      <c r="E257" s="881" t="s">
        <v>120</v>
      </c>
      <c r="F257" s="737">
        <v>1</v>
      </c>
      <c r="G257" s="888">
        <v>2.21</v>
      </c>
      <c r="H257" s="883"/>
      <c r="I257" s="883"/>
      <c r="J257" s="884">
        <f t="shared" si="7"/>
        <v>2.21</v>
      </c>
      <c r="K257" s="885"/>
      <c r="L257" s="886"/>
    </row>
    <row r="258" spans="3:12" x14ac:dyDescent="0.3">
      <c r="C258" s="887" t="s">
        <v>2198</v>
      </c>
      <c r="D258" s="743" t="s">
        <v>122</v>
      </c>
      <c r="E258" s="881" t="s">
        <v>120</v>
      </c>
      <c r="F258" s="737">
        <v>1</v>
      </c>
      <c r="G258" s="888">
        <v>2.21</v>
      </c>
      <c r="H258" s="883"/>
      <c r="I258" s="883"/>
      <c r="J258" s="884">
        <f t="shared" si="7"/>
        <v>2.21</v>
      </c>
      <c r="K258" s="885"/>
      <c r="L258" s="886"/>
    </row>
    <row r="259" spans="3:12" x14ac:dyDescent="0.3">
      <c r="C259" s="887" t="s">
        <v>1266</v>
      </c>
      <c r="D259" s="743" t="s">
        <v>1598</v>
      </c>
      <c r="E259" s="896" t="s">
        <v>782</v>
      </c>
      <c r="F259" s="737">
        <v>1</v>
      </c>
      <c r="G259" s="888">
        <v>4.08</v>
      </c>
      <c r="H259" s="883"/>
      <c r="I259" s="883"/>
      <c r="J259" s="884">
        <f t="shared" si="7"/>
        <v>4.08</v>
      </c>
      <c r="K259" s="885"/>
      <c r="L259" s="886"/>
    </row>
    <row r="260" spans="3:12" x14ac:dyDescent="0.3">
      <c r="C260" s="887" t="s">
        <v>1267</v>
      </c>
      <c r="D260" s="743" t="s">
        <v>177</v>
      </c>
      <c r="E260" s="881" t="s">
        <v>786</v>
      </c>
      <c r="F260" s="737">
        <v>1</v>
      </c>
      <c r="G260" s="888">
        <v>4.42</v>
      </c>
      <c r="H260" s="883"/>
      <c r="I260" s="883"/>
      <c r="J260" s="884">
        <f t="shared" si="7"/>
        <v>4.42</v>
      </c>
      <c r="K260" s="885"/>
      <c r="L260" s="886"/>
    </row>
    <row r="261" spans="3:12" x14ac:dyDescent="0.3">
      <c r="C261" s="887" t="s">
        <v>1268</v>
      </c>
      <c r="D261" s="743" t="s">
        <v>1269</v>
      </c>
      <c r="E261" s="881" t="s">
        <v>120</v>
      </c>
      <c r="F261" s="737">
        <v>1</v>
      </c>
      <c r="G261" s="888">
        <v>9.86</v>
      </c>
      <c r="H261" s="883"/>
      <c r="I261" s="883"/>
      <c r="J261" s="884">
        <f t="shared" si="7"/>
        <v>9.86</v>
      </c>
      <c r="K261" s="885"/>
      <c r="L261" s="886"/>
    </row>
    <row r="262" spans="3:12" x14ac:dyDescent="0.3">
      <c r="C262" s="887" t="s">
        <v>1389</v>
      </c>
      <c r="D262" s="743" t="s">
        <v>826</v>
      </c>
      <c r="E262" s="881" t="s">
        <v>120</v>
      </c>
      <c r="F262" s="737">
        <v>1</v>
      </c>
      <c r="G262" s="888">
        <v>2.99</v>
      </c>
      <c r="H262" s="883"/>
      <c r="I262" s="883"/>
      <c r="J262" s="884">
        <f t="shared" si="7"/>
        <v>2.99</v>
      </c>
      <c r="K262" s="885"/>
      <c r="L262" s="886"/>
    </row>
    <row r="263" spans="3:12" x14ac:dyDescent="0.3">
      <c r="C263" s="887" t="s">
        <v>1391</v>
      </c>
      <c r="D263" s="743" t="s">
        <v>827</v>
      </c>
      <c r="E263" s="881" t="s">
        <v>120</v>
      </c>
      <c r="F263" s="737">
        <v>1</v>
      </c>
      <c r="G263" s="888">
        <v>2.21</v>
      </c>
      <c r="H263" s="883"/>
      <c r="I263" s="883"/>
      <c r="J263" s="884">
        <f t="shared" si="7"/>
        <v>2.21</v>
      </c>
      <c r="K263" s="885"/>
      <c r="L263" s="886"/>
    </row>
    <row r="264" spans="3:12" x14ac:dyDescent="0.25">
      <c r="C264" s="897"/>
      <c r="D264" s="734" t="s">
        <v>169</v>
      </c>
      <c r="E264" s="896"/>
      <c r="F264" s="892"/>
      <c r="G264" s="893"/>
      <c r="H264" s="883"/>
      <c r="I264" s="883"/>
      <c r="J264" s="884"/>
      <c r="K264" s="885"/>
      <c r="L264" s="886"/>
    </row>
    <row r="265" spans="3:12" x14ac:dyDescent="0.25">
      <c r="C265" s="897"/>
      <c r="D265" s="735" t="s">
        <v>1274</v>
      </c>
      <c r="E265" s="896"/>
      <c r="F265" s="892"/>
      <c r="G265" s="893"/>
      <c r="H265" s="883"/>
      <c r="I265" s="883"/>
      <c r="J265" s="884"/>
      <c r="K265" s="885"/>
      <c r="L265" s="886"/>
    </row>
    <row r="266" spans="3:12" x14ac:dyDescent="0.25">
      <c r="C266" s="897"/>
      <c r="D266" s="735" t="s">
        <v>118</v>
      </c>
      <c r="E266" s="896"/>
      <c r="F266" s="892"/>
      <c r="G266" s="893"/>
      <c r="H266" s="883"/>
      <c r="I266" s="883"/>
      <c r="J266" s="884"/>
      <c r="K266" s="885"/>
      <c r="L266" s="886"/>
    </row>
    <row r="267" spans="3:12" x14ac:dyDescent="0.3">
      <c r="C267" s="887" t="s">
        <v>1275</v>
      </c>
      <c r="D267" s="743" t="s">
        <v>383</v>
      </c>
      <c r="E267" s="896" t="s">
        <v>121</v>
      </c>
      <c r="F267" s="737">
        <v>1</v>
      </c>
      <c r="G267" s="888">
        <v>6.91</v>
      </c>
      <c r="H267" s="883"/>
      <c r="I267" s="883"/>
      <c r="J267" s="884">
        <f t="shared" ref="J267:J333" si="8">F267*G267</f>
        <v>6.91</v>
      </c>
      <c r="K267" s="885"/>
      <c r="L267" s="886"/>
    </row>
    <row r="268" spans="3:12" x14ac:dyDescent="0.3">
      <c r="C268" s="887" t="s">
        <v>1296</v>
      </c>
      <c r="D268" s="743" t="s">
        <v>3317</v>
      </c>
      <c r="E268" s="896" t="s">
        <v>121</v>
      </c>
      <c r="F268" s="737">
        <v>1</v>
      </c>
      <c r="G268" s="888">
        <v>13.23</v>
      </c>
      <c r="H268" s="883"/>
      <c r="I268" s="883"/>
      <c r="J268" s="884">
        <f t="shared" si="8"/>
        <v>13.23</v>
      </c>
      <c r="K268" s="885"/>
      <c r="L268" s="886"/>
    </row>
    <row r="269" spans="3:12" x14ac:dyDescent="0.3">
      <c r="C269" s="887" t="s">
        <v>1293</v>
      </c>
      <c r="D269" s="743" t="s">
        <v>364</v>
      </c>
      <c r="E269" s="896" t="s">
        <v>121</v>
      </c>
      <c r="F269" s="737">
        <v>1</v>
      </c>
      <c r="G269" s="888">
        <v>10.119999999999999</v>
      </c>
      <c r="H269" s="883"/>
      <c r="I269" s="883"/>
      <c r="J269" s="884">
        <f t="shared" si="8"/>
        <v>10.119999999999999</v>
      </c>
      <c r="K269" s="885"/>
      <c r="L269" s="886"/>
    </row>
    <row r="270" spans="3:12" x14ac:dyDescent="0.3">
      <c r="C270" s="887" t="s">
        <v>1291</v>
      </c>
      <c r="D270" s="743" t="s">
        <v>210</v>
      </c>
      <c r="E270" s="896" t="s">
        <v>121</v>
      </c>
      <c r="F270" s="737">
        <v>1</v>
      </c>
      <c r="G270" s="888">
        <v>26.88</v>
      </c>
      <c r="H270" s="883"/>
      <c r="I270" s="883"/>
      <c r="J270" s="884">
        <f t="shared" si="8"/>
        <v>26.88</v>
      </c>
      <c r="K270" s="885"/>
      <c r="L270" s="886"/>
    </row>
    <row r="271" spans="3:12" x14ac:dyDescent="0.3">
      <c r="C271" s="887" t="s">
        <v>1296</v>
      </c>
      <c r="D271" s="743" t="s">
        <v>138</v>
      </c>
      <c r="E271" s="881" t="s">
        <v>125</v>
      </c>
      <c r="F271" s="737">
        <v>1</v>
      </c>
      <c r="G271" s="888">
        <v>21.58</v>
      </c>
      <c r="H271" s="883"/>
      <c r="I271" s="883"/>
      <c r="J271" s="884">
        <f t="shared" si="8"/>
        <v>21.58</v>
      </c>
      <c r="K271" s="885"/>
      <c r="L271" s="886"/>
    </row>
    <row r="272" spans="3:12" x14ac:dyDescent="0.3">
      <c r="C272" s="887" t="s">
        <v>1290</v>
      </c>
      <c r="D272" s="743" t="s">
        <v>272</v>
      </c>
      <c r="E272" s="881" t="s">
        <v>128</v>
      </c>
      <c r="F272" s="737">
        <v>1</v>
      </c>
      <c r="G272" s="888">
        <v>2.97</v>
      </c>
      <c r="H272" s="883"/>
      <c r="I272" s="883"/>
      <c r="J272" s="884">
        <f t="shared" si="8"/>
        <v>2.97</v>
      </c>
      <c r="K272" s="885"/>
      <c r="L272" s="886"/>
    </row>
    <row r="273" spans="3:12" x14ac:dyDescent="0.3">
      <c r="C273" s="887" t="s">
        <v>1286</v>
      </c>
      <c r="D273" s="743" t="s">
        <v>3318</v>
      </c>
      <c r="E273" s="881" t="s">
        <v>120</v>
      </c>
      <c r="F273" s="737">
        <v>1</v>
      </c>
      <c r="G273" s="888">
        <v>14.74</v>
      </c>
      <c r="H273" s="883"/>
      <c r="I273" s="883"/>
      <c r="J273" s="884">
        <f t="shared" si="8"/>
        <v>14.74</v>
      </c>
      <c r="K273" s="885"/>
      <c r="L273" s="886"/>
    </row>
    <row r="274" spans="3:12" x14ac:dyDescent="0.3">
      <c r="C274" s="887" t="s">
        <v>1289</v>
      </c>
      <c r="D274" s="743" t="s">
        <v>177</v>
      </c>
      <c r="E274" s="881" t="s">
        <v>786</v>
      </c>
      <c r="F274" s="737">
        <v>1</v>
      </c>
      <c r="G274" s="888">
        <v>4.59</v>
      </c>
      <c r="H274" s="883"/>
      <c r="I274" s="883"/>
      <c r="J274" s="884">
        <f t="shared" si="8"/>
        <v>4.59</v>
      </c>
      <c r="K274" s="885"/>
      <c r="L274" s="886"/>
    </row>
    <row r="275" spans="3:12" x14ac:dyDescent="0.3">
      <c r="C275" s="887" t="s">
        <v>1299</v>
      </c>
      <c r="D275" s="743" t="s">
        <v>821</v>
      </c>
      <c r="E275" s="896" t="s">
        <v>121</v>
      </c>
      <c r="F275" s="890">
        <v>1</v>
      </c>
      <c r="G275" s="892">
        <v>8.82</v>
      </c>
      <c r="H275" s="883"/>
      <c r="I275" s="883"/>
      <c r="J275" s="884">
        <f t="shared" si="8"/>
        <v>8.82</v>
      </c>
      <c r="K275" s="885"/>
      <c r="L275" s="886"/>
    </row>
    <row r="276" spans="3:12" x14ac:dyDescent="0.3">
      <c r="C276" s="887" t="s">
        <v>1300</v>
      </c>
      <c r="D276" s="743" t="s">
        <v>822</v>
      </c>
      <c r="E276" s="896" t="s">
        <v>121</v>
      </c>
      <c r="F276" s="890">
        <v>1</v>
      </c>
      <c r="G276" s="892">
        <v>8.5500000000000007</v>
      </c>
      <c r="H276" s="883"/>
      <c r="I276" s="883"/>
      <c r="J276" s="884">
        <f t="shared" si="8"/>
        <v>8.5500000000000007</v>
      </c>
      <c r="K276" s="885"/>
      <c r="L276" s="886"/>
    </row>
    <row r="277" spans="3:12" x14ac:dyDescent="0.25">
      <c r="C277" s="887" t="s">
        <v>1278</v>
      </c>
      <c r="D277" s="745" t="s">
        <v>3319</v>
      </c>
      <c r="E277" s="896" t="s">
        <v>123</v>
      </c>
      <c r="F277" s="892">
        <v>1</v>
      </c>
      <c r="G277" s="893">
        <v>16.87</v>
      </c>
      <c r="H277" s="883"/>
      <c r="I277" s="883"/>
      <c r="J277" s="884">
        <f t="shared" si="8"/>
        <v>16.87</v>
      </c>
      <c r="K277" s="885"/>
      <c r="L277" s="886"/>
    </row>
    <row r="278" spans="3:12" ht="27.6" x14ac:dyDescent="0.25">
      <c r="C278" s="887" t="s">
        <v>3320</v>
      </c>
      <c r="D278" s="745" t="s">
        <v>3321</v>
      </c>
      <c r="E278" s="896" t="s">
        <v>123</v>
      </c>
      <c r="F278" s="892">
        <v>1</v>
      </c>
      <c r="G278" s="893">
        <v>46.17</v>
      </c>
      <c r="H278" s="883"/>
      <c r="I278" s="883"/>
      <c r="J278" s="884">
        <f t="shared" si="8"/>
        <v>46.17</v>
      </c>
      <c r="K278" s="885"/>
      <c r="L278" s="886"/>
    </row>
    <row r="279" spans="3:12" x14ac:dyDescent="0.25">
      <c r="C279" s="887" t="s">
        <v>1282</v>
      </c>
      <c r="D279" s="743" t="s">
        <v>1283</v>
      </c>
      <c r="E279" s="896" t="s">
        <v>123</v>
      </c>
      <c r="F279" s="892">
        <v>1</v>
      </c>
      <c r="G279" s="893">
        <v>32.4</v>
      </c>
      <c r="H279" s="883"/>
      <c r="I279" s="883"/>
      <c r="J279" s="884">
        <f t="shared" si="8"/>
        <v>32.4</v>
      </c>
      <c r="K279" s="885"/>
      <c r="L279" s="886"/>
    </row>
    <row r="280" spans="3:12" x14ac:dyDescent="0.25">
      <c r="C280" s="897"/>
      <c r="D280" s="735" t="s">
        <v>1273</v>
      </c>
      <c r="E280" s="896"/>
      <c r="F280" s="892"/>
      <c r="G280" s="893"/>
      <c r="H280" s="883"/>
      <c r="I280" s="883"/>
      <c r="J280" s="884"/>
      <c r="K280" s="885"/>
      <c r="L280" s="886"/>
    </row>
    <row r="281" spans="3:12" x14ac:dyDescent="0.25">
      <c r="C281" s="897"/>
      <c r="D281" s="735" t="s">
        <v>67</v>
      </c>
      <c r="E281" s="896"/>
      <c r="F281" s="892"/>
      <c r="G281" s="893"/>
      <c r="H281" s="883"/>
      <c r="I281" s="883"/>
      <c r="J281" s="884"/>
      <c r="K281" s="885"/>
      <c r="L281" s="886"/>
    </row>
    <row r="282" spans="3:12" x14ac:dyDescent="0.3">
      <c r="C282" s="887" t="s">
        <v>1328</v>
      </c>
      <c r="D282" s="743" t="s">
        <v>177</v>
      </c>
      <c r="E282" s="881" t="s">
        <v>786</v>
      </c>
      <c r="F282" s="737">
        <v>1</v>
      </c>
      <c r="G282" s="888">
        <v>3.79</v>
      </c>
      <c r="H282" s="883"/>
      <c r="I282" s="883"/>
      <c r="J282" s="884">
        <f t="shared" si="8"/>
        <v>3.79</v>
      </c>
      <c r="K282" s="885"/>
      <c r="L282" s="886"/>
    </row>
    <row r="283" spans="3:12" x14ac:dyDescent="0.3">
      <c r="C283" s="887" t="s">
        <v>1331</v>
      </c>
      <c r="D283" s="743" t="s">
        <v>1332</v>
      </c>
      <c r="E283" s="896" t="s">
        <v>121</v>
      </c>
      <c r="F283" s="890">
        <v>1</v>
      </c>
      <c r="G283" s="892">
        <v>8.6300000000000008</v>
      </c>
      <c r="H283" s="883"/>
      <c r="I283" s="883"/>
      <c r="J283" s="884">
        <f t="shared" si="8"/>
        <v>8.6300000000000008</v>
      </c>
      <c r="K283" s="885"/>
      <c r="L283" s="886"/>
    </row>
    <row r="284" spans="3:12" x14ac:dyDescent="0.25">
      <c r="C284" s="897"/>
      <c r="D284" s="735" t="s">
        <v>1333</v>
      </c>
      <c r="E284" s="896"/>
      <c r="F284" s="892"/>
      <c r="G284" s="893"/>
      <c r="H284" s="883"/>
      <c r="I284" s="883"/>
      <c r="J284" s="884"/>
      <c r="K284" s="885"/>
      <c r="L284" s="886"/>
    </row>
    <row r="285" spans="3:12" x14ac:dyDescent="0.25">
      <c r="C285" s="897"/>
      <c r="D285" s="735" t="s">
        <v>69</v>
      </c>
      <c r="E285" s="896"/>
      <c r="F285" s="892"/>
      <c r="G285" s="893"/>
      <c r="H285" s="883"/>
      <c r="I285" s="883"/>
      <c r="J285" s="884"/>
      <c r="K285" s="885"/>
      <c r="L285" s="886"/>
    </row>
    <row r="286" spans="3:12" x14ac:dyDescent="0.3">
      <c r="C286" s="887" t="s">
        <v>1349</v>
      </c>
      <c r="D286" s="743" t="s">
        <v>155</v>
      </c>
      <c r="E286" s="881" t="s">
        <v>128</v>
      </c>
      <c r="F286" s="737">
        <v>1</v>
      </c>
      <c r="G286" s="888">
        <v>12.16</v>
      </c>
      <c r="H286" s="883"/>
      <c r="I286" s="883"/>
      <c r="J286" s="884">
        <f t="shared" si="8"/>
        <v>12.16</v>
      </c>
      <c r="K286" s="885"/>
      <c r="L286" s="886"/>
    </row>
    <row r="287" spans="3:12" x14ac:dyDescent="0.3">
      <c r="C287" s="887" t="s">
        <v>1341</v>
      </c>
      <c r="D287" s="743" t="s">
        <v>3322</v>
      </c>
      <c r="E287" s="881" t="s">
        <v>128</v>
      </c>
      <c r="F287" s="737">
        <v>1</v>
      </c>
      <c r="G287" s="888">
        <v>20.190000000000001</v>
      </c>
      <c r="H287" s="883"/>
      <c r="I287" s="883"/>
      <c r="J287" s="884">
        <f t="shared" si="8"/>
        <v>20.190000000000001</v>
      </c>
      <c r="K287" s="885"/>
      <c r="L287" s="886"/>
    </row>
    <row r="288" spans="3:12" x14ac:dyDescent="0.3">
      <c r="C288" s="887" t="s">
        <v>1334</v>
      </c>
      <c r="D288" s="743" t="s">
        <v>198</v>
      </c>
      <c r="E288" s="881" t="s">
        <v>128</v>
      </c>
      <c r="F288" s="737">
        <v>1</v>
      </c>
      <c r="G288" s="888">
        <v>20.32</v>
      </c>
      <c r="H288" s="883"/>
      <c r="I288" s="883"/>
      <c r="J288" s="884">
        <f t="shared" si="8"/>
        <v>20.32</v>
      </c>
      <c r="K288" s="885"/>
      <c r="L288" s="886"/>
    </row>
    <row r="289" spans="3:12" x14ac:dyDescent="0.3">
      <c r="C289" s="887" t="s">
        <v>1351</v>
      </c>
      <c r="D289" s="743" t="s">
        <v>177</v>
      </c>
      <c r="E289" s="881" t="s">
        <v>786</v>
      </c>
      <c r="F289" s="737">
        <v>1</v>
      </c>
      <c r="G289" s="888">
        <v>4.16</v>
      </c>
      <c r="H289" s="883"/>
      <c r="I289" s="883"/>
      <c r="J289" s="884">
        <f t="shared" si="8"/>
        <v>4.16</v>
      </c>
      <c r="K289" s="885"/>
      <c r="L289" s="886"/>
    </row>
    <row r="290" spans="3:12" x14ac:dyDescent="0.3">
      <c r="C290" s="887" t="s">
        <v>1353</v>
      </c>
      <c r="D290" s="743" t="s">
        <v>822</v>
      </c>
      <c r="E290" s="881" t="s">
        <v>787</v>
      </c>
      <c r="F290" s="890">
        <v>1</v>
      </c>
      <c r="G290" s="892">
        <v>11.61</v>
      </c>
      <c r="H290" s="883"/>
      <c r="I290" s="883"/>
      <c r="J290" s="884">
        <f t="shared" si="8"/>
        <v>11.61</v>
      </c>
      <c r="K290" s="885"/>
      <c r="L290" s="886"/>
    </row>
    <row r="291" spans="3:12" x14ac:dyDescent="0.3">
      <c r="C291" s="887" t="s">
        <v>1355</v>
      </c>
      <c r="D291" s="743" t="s">
        <v>821</v>
      </c>
      <c r="E291" s="881" t="s">
        <v>787</v>
      </c>
      <c r="F291" s="890">
        <v>1</v>
      </c>
      <c r="G291" s="892">
        <v>11.86</v>
      </c>
      <c r="H291" s="883"/>
      <c r="I291" s="883"/>
      <c r="J291" s="884">
        <f t="shared" si="8"/>
        <v>11.86</v>
      </c>
      <c r="K291" s="885"/>
      <c r="L291" s="886"/>
    </row>
    <row r="292" spans="3:12" x14ac:dyDescent="0.25">
      <c r="C292" s="887" t="s">
        <v>1339</v>
      </c>
      <c r="D292" s="743" t="s">
        <v>351</v>
      </c>
      <c r="E292" s="881" t="s">
        <v>129</v>
      </c>
      <c r="F292" s="892">
        <v>1</v>
      </c>
      <c r="G292" s="893">
        <v>12.03</v>
      </c>
      <c r="H292" s="883"/>
      <c r="I292" s="883"/>
      <c r="J292" s="884">
        <f t="shared" si="8"/>
        <v>12.03</v>
      </c>
      <c r="K292" s="885"/>
      <c r="L292" s="886"/>
    </row>
    <row r="293" spans="3:12" x14ac:dyDescent="0.25">
      <c r="C293" s="887" t="s">
        <v>1343</v>
      </c>
      <c r="D293" s="743" t="s">
        <v>1344</v>
      </c>
      <c r="E293" s="896" t="s">
        <v>134</v>
      </c>
      <c r="F293" s="892">
        <v>1</v>
      </c>
      <c r="G293" s="893">
        <v>40.19</v>
      </c>
      <c r="H293" s="883"/>
      <c r="I293" s="883"/>
      <c r="J293" s="884">
        <f t="shared" si="8"/>
        <v>40.19</v>
      </c>
      <c r="K293" s="885"/>
      <c r="L293" s="886"/>
    </row>
    <row r="294" spans="3:12" x14ac:dyDescent="0.25">
      <c r="C294" s="887" t="s">
        <v>2494</v>
      </c>
      <c r="D294" s="743" t="s">
        <v>193</v>
      </c>
      <c r="E294" s="896" t="s">
        <v>134</v>
      </c>
      <c r="F294" s="892">
        <v>1</v>
      </c>
      <c r="G294" s="893">
        <v>58.53</v>
      </c>
      <c r="H294" s="883"/>
      <c r="I294" s="883"/>
      <c r="J294" s="884">
        <f t="shared" si="8"/>
        <v>58.53</v>
      </c>
      <c r="K294" s="885"/>
      <c r="L294" s="886"/>
    </row>
    <row r="295" spans="3:12" x14ac:dyDescent="0.25">
      <c r="C295" s="887" t="s">
        <v>2495</v>
      </c>
      <c r="D295" s="743" t="s">
        <v>195</v>
      </c>
      <c r="E295" s="896" t="s">
        <v>134</v>
      </c>
      <c r="F295" s="892">
        <v>1</v>
      </c>
      <c r="G295" s="893">
        <v>39.94</v>
      </c>
      <c r="H295" s="883"/>
      <c r="I295" s="883"/>
      <c r="J295" s="884">
        <f t="shared" si="8"/>
        <v>39.94</v>
      </c>
      <c r="K295" s="885"/>
      <c r="L295" s="886"/>
    </row>
    <row r="296" spans="3:12" x14ac:dyDescent="0.25">
      <c r="C296" s="897"/>
      <c r="D296" s="735" t="s">
        <v>1358</v>
      </c>
      <c r="E296" s="896"/>
      <c r="F296" s="892"/>
      <c r="G296" s="893"/>
      <c r="H296" s="883"/>
      <c r="I296" s="883"/>
      <c r="J296" s="884"/>
      <c r="K296" s="885"/>
      <c r="L296" s="886"/>
    </row>
    <row r="297" spans="3:12" x14ac:dyDescent="0.25">
      <c r="C297" s="897"/>
      <c r="D297" s="735" t="s">
        <v>188</v>
      </c>
      <c r="E297" s="896"/>
      <c r="F297" s="892"/>
      <c r="G297" s="893"/>
      <c r="H297" s="883"/>
      <c r="I297" s="883"/>
      <c r="J297" s="884"/>
      <c r="K297" s="885"/>
      <c r="L297" s="886"/>
    </row>
    <row r="298" spans="3:12" x14ac:dyDescent="0.3">
      <c r="C298" s="887" t="s">
        <v>3323</v>
      </c>
      <c r="D298" s="743" t="s">
        <v>3324</v>
      </c>
      <c r="E298" s="881" t="s">
        <v>128</v>
      </c>
      <c r="F298" s="737">
        <v>1</v>
      </c>
      <c r="G298" s="888">
        <v>26.25</v>
      </c>
      <c r="H298" s="883"/>
      <c r="I298" s="883"/>
      <c r="J298" s="884">
        <f t="shared" si="8"/>
        <v>26.25</v>
      </c>
      <c r="K298" s="885"/>
      <c r="L298" s="886"/>
    </row>
    <row r="299" spans="3:12" x14ac:dyDescent="0.3">
      <c r="C299" s="887" t="s">
        <v>3325</v>
      </c>
      <c r="D299" s="743" t="s">
        <v>155</v>
      </c>
      <c r="E299" s="881" t="s">
        <v>128</v>
      </c>
      <c r="F299" s="737">
        <v>1</v>
      </c>
      <c r="G299" s="888">
        <v>9.8000000000000007</v>
      </c>
      <c r="H299" s="883"/>
      <c r="I299" s="883"/>
      <c r="J299" s="884">
        <f t="shared" si="8"/>
        <v>9.8000000000000007</v>
      </c>
      <c r="K299" s="885"/>
      <c r="L299" s="886"/>
    </row>
    <row r="300" spans="3:12" x14ac:dyDescent="0.3">
      <c r="C300" s="887" t="s">
        <v>1402</v>
      </c>
      <c r="D300" s="743" t="s">
        <v>122</v>
      </c>
      <c r="E300" s="896" t="s">
        <v>788</v>
      </c>
      <c r="F300" s="737">
        <v>1</v>
      </c>
      <c r="G300" s="888">
        <v>3.36</v>
      </c>
      <c r="H300" s="883"/>
      <c r="I300" s="883"/>
      <c r="J300" s="884">
        <f t="shared" si="8"/>
        <v>3.36</v>
      </c>
      <c r="K300" s="885"/>
      <c r="L300" s="886"/>
    </row>
    <row r="301" spans="3:12" x14ac:dyDescent="0.25">
      <c r="C301" s="887" t="s">
        <v>1363</v>
      </c>
      <c r="D301" s="743" t="s">
        <v>223</v>
      </c>
      <c r="E301" s="896" t="s">
        <v>164</v>
      </c>
      <c r="F301" s="892">
        <v>1</v>
      </c>
      <c r="G301" s="893">
        <v>14.24</v>
      </c>
      <c r="H301" s="883"/>
      <c r="I301" s="883"/>
      <c r="J301" s="884">
        <f t="shared" si="8"/>
        <v>14.24</v>
      </c>
      <c r="K301" s="885"/>
      <c r="L301" s="886"/>
    </row>
    <row r="302" spans="3:12" x14ac:dyDescent="0.25">
      <c r="C302" s="887" t="s">
        <v>1365</v>
      </c>
      <c r="D302" s="743" t="s">
        <v>1366</v>
      </c>
      <c r="E302" s="896" t="s">
        <v>164</v>
      </c>
      <c r="F302" s="892">
        <v>1</v>
      </c>
      <c r="G302" s="893">
        <v>11.97</v>
      </c>
      <c r="H302" s="883"/>
      <c r="I302" s="883"/>
      <c r="J302" s="884">
        <f t="shared" si="8"/>
        <v>11.97</v>
      </c>
      <c r="K302" s="885"/>
      <c r="L302" s="886"/>
    </row>
    <row r="303" spans="3:12" x14ac:dyDescent="0.25">
      <c r="C303" s="887" t="s">
        <v>1394</v>
      </c>
      <c r="D303" s="743" t="s">
        <v>163</v>
      </c>
      <c r="E303" s="896" t="s">
        <v>164</v>
      </c>
      <c r="F303" s="892">
        <v>1</v>
      </c>
      <c r="G303" s="893">
        <v>25.47</v>
      </c>
      <c r="H303" s="883"/>
      <c r="I303" s="883"/>
      <c r="J303" s="884">
        <f t="shared" si="8"/>
        <v>25.47</v>
      </c>
      <c r="K303" s="885"/>
      <c r="L303" s="886"/>
    </row>
    <row r="304" spans="3:12" x14ac:dyDescent="0.25">
      <c r="C304" s="887" t="s">
        <v>1399</v>
      </c>
      <c r="D304" s="743" t="s">
        <v>1400</v>
      </c>
      <c r="E304" s="881" t="s">
        <v>786</v>
      </c>
      <c r="F304" s="892">
        <v>1</v>
      </c>
      <c r="G304" s="893">
        <v>5.93</v>
      </c>
      <c r="H304" s="883"/>
      <c r="I304" s="883"/>
      <c r="J304" s="884">
        <f t="shared" si="8"/>
        <v>5.93</v>
      </c>
      <c r="K304" s="885"/>
      <c r="L304" s="886"/>
    </row>
    <row r="305" spans="3:12" x14ac:dyDescent="0.25">
      <c r="C305" s="887" t="s">
        <v>1395</v>
      </c>
      <c r="D305" s="743" t="s">
        <v>192</v>
      </c>
      <c r="E305" s="896" t="s">
        <v>164</v>
      </c>
      <c r="F305" s="892">
        <v>1</v>
      </c>
      <c r="G305" s="893">
        <v>50.81</v>
      </c>
      <c r="H305" s="883"/>
      <c r="I305" s="883"/>
      <c r="J305" s="884">
        <f t="shared" si="8"/>
        <v>50.81</v>
      </c>
      <c r="K305" s="885"/>
      <c r="L305" s="886"/>
    </row>
    <row r="306" spans="3:12" x14ac:dyDescent="0.25">
      <c r="C306" s="897"/>
      <c r="D306" s="735" t="s">
        <v>1404</v>
      </c>
      <c r="E306" s="896"/>
      <c r="F306" s="892"/>
      <c r="G306" s="893"/>
      <c r="H306" s="883"/>
      <c r="I306" s="883"/>
      <c r="J306" s="884"/>
      <c r="K306" s="885"/>
      <c r="L306" s="886"/>
    </row>
    <row r="307" spans="3:12" x14ac:dyDescent="0.25">
      <c r="C307" s="897"/>
      <c r="D307" s="735" t="s">
        <v>119</v>
      </c>
      <c r="E307" s="896"/>
      <c r="F307" s="892"/>
      <c r="G307" s="893"/>
      <c r="H307" s="883"/>
      <c r="I307" s="883"/>
      <c r="J307" s="884"/>
      <c r="K307" s="885"/>
      <c r="L307" s="886"/>
    </row>
    <row r="308" spans="3:12" x14ac:dyDescent="0.3">
      <c r="C308" s="887" t="s">
        <v>1408</v>
      </c>
      <c r="D308" s="743" t="s">
        <v>381</v>
      </c>
      <c r="E308" s="881" t="s">
        <v>125</v>
      </c>
      <c r="F308" s="737">
        <v>1</v>
      </c>
      <c r="G308" s="888">
        <v>6.16</v>
      </c>
      <c r="H308" s="883"/>
      <c r="I308" s="883"/>
      <c r="J308" s="884">
        <f t="shared" si="8"/>
        <v>6.16</v>
      </c>
      <c r="K308" s="885"/>
      <c r="L308" s="886"/>
    </row>
    <row r="309" spans="3:12" x14ac:dyDescent="0.3">
      <c r="C309" s="887" t="s">
        <v>1425</v>
      </c>
      <c r="D309" s="743" t="s">
        <v>138</v>
      </c>
      <c r="E309" s="881" t="s">
        <v>125</v>
      </c>
      <c r="F309" s="737">
        <v>1</v>
      </c>
      <c r="G309" s="888">
        <v>12.81</v>
      </c>
      <c r="H309" s="883"/>
      <c r="I309" s="883"/>
      <c r="J309" s="884">
        <f t="shared" si="8"/>
        <v>12.81</v>
      </c>
      <c r="K309" s="885"/>
      <c r="L309" s="886"/>
    </row>
    <row r="310" spans="3:12" x14ac:dyDescent="0.3">
      <c r="C310" s="887" t="s">
        <v>2369</v>
      </c>
      <c r="D310" s="743" t="s">
        <v>163</v>
      </c>
      <c r="E310" s="881" t="s">
        <v>125</v>
      </c>
      <c r="F310" s="737">
        <v>1</v>
      </c>
      <c r="G310" s="888">
        <v>5.4</v>
      </c>
      <c r="H310" s="883"/>
      <c r="I310" s="883"/>
      <c r="J310" s="884">
        <f t="shared" si="8"/>
        <v>5.4</v>
      </c>
      <c r="K310" s="885"/>
      <c r="L310" s="886"/>
    </row>
    <row r="311" spans="3:12" x14ac:dyDescent="0.3">
      <c r="C311" s="887" t="s">
        <v>1409</v>
      </c>
      <c r="D311" s="743" t="s">
        <v>3326</v>
      </c>
      <c r="E311" s="881" t="s">
        <v>125</v>
      </c>
      <c r="F311" s="737">
        <v>1</v>
      </c>
      <c r="G311" s="899">
        <v>13.4</v>
      </c>
      <c r="H311" s="883"/>
      <c r="I311" s="883"/>
      <c r="J311" s="884">
        <f t="shared" si="8"/>
        <v>13.4</v>
      </c>
      <c r="K311" s="885"/>
      <c r="L311" s="886"/>
    </row>
    <row r="312" spans="3:12" x14ac:dyDescent="0.3">
      <c r="C312" s="887" t="s">
        <v>1420</v>
      </c>
      <c r="D312" s="743" t="s">
        <v>570</v>
      </c>
      <c r="E312" s="881" t="s">
        <v>125</v>
      </c>
      <c r="F312" s="737">
        <v>1</v>
      </c>
      <c r="G312" s="899">
        <v>9.1</v>
      </c>
      <c r="H312" s="883"/>
      <c r="I312" s="883"/>
      <c r="J312" s="884">
        <f t="shared" si="8"/>
        <v>9.1</v>
      </c>
      <c r="K312" s="885"/>
      <c r="L312" s="886"/>
    </row>
    <row r="313" spans="3:12" x14ac:dyDescent="0.3">
      <c r="C313" s="887" t="s">
        <v>1413</v>
      </c>
      <c r="D313" s="743" t="s">
        <v>122</v>
      </c>
      <c r="E313" s="881" t="s">
        <v>120</v>
      </c>
      <c r="F313" s="737">
        <v>1</v>
      </c>
      <c r="G313" s="888">
        <v>2.97</v>
      </c>
      <c r="H313" s="883"/>
      <c r="I313" s="883"/>
      <c r="J313" s="884">
        <f t="shared" si="8"/>
        <v>2.97</v>
      </c>
      <c r="K313" s="885"/>
      <c r="L313" s="886"/>
    </row>
    <row r="314" spans="3:12" x14ac:dyDescent="0.3">
      <c r="C314" s="887" t="s">
        <v>1423</v>
      </c>
      <c r="D314" s="743" t="s">
        <v>177</v>
      </c>
      <c r="E314" s="881" t="s">
        <v>786</v>
      </c>
      <c r="F314" s="737">
        <v>1</v>
      </c>
      <c r="G314" s="888">
        <v>3.64</v>
      </c>
      <c r="H314" s="883"/>
      <c r="I314" s="883"/>
      <c r="J314" s="884">
        <f t="shared" si="8"/>
        <v>3.64</v>
      </c>
      <c r="K314" s="885"/>
      <c r="L314" s="886"/>
    </row>
    <row r="315" spans="3:12" x14ac:dyDescent="0.25">
      <c r="C315" s="887" t="s">
        <v>1411</v>
      </c>
      <c r="D315" s="743" t="s">
        <v>144</v>
      </c>
      <c r="E315" s="881" t="s">
        <v>125</v>
      </c>
      <c r="F315" s="892">
        <v>1</v>
      </c>
      <c r="G315" s="893">
        <v>16.21</v>
      </c>
      <c r="H315" s="883"/>
      <c r="I315" s="883"/>
      <c r="J315" s="884">
        <f t="shared" si="8"/>
        <v>16.21</v>
      </c>
      <c r="K315" s="885"/>
      <c r="L315" s="886"/>
    </row>
    <row r="316" spans="3:12" x14ac:dyDescent="0.3">
      <c r="C316" s="887" t="s">
        <v>1422</v>
      </c>
      <c r="D316" s="743" t="s">
        <v>834</v>
      </c>
      <c r="E316" s="881" t="s">
        <v>120</v>
      </c>
      <c r="F316" s="890">
        <v>1</v>
      </c>
      <c r="G316" s="892">
        <v>3.24</v>
      </c>
      <c r="H316" s="883"/>
      <c r="I316" s="883"/>
      <c r="J316" s="884">
        <f t="shared" si="8"/>
        <v>3.24</v>
      </c>
      <c r="K316" s="885"/>
      <c r="L316" s="886"/>
    </row>
    <row r="317" spans="3:12" x14ac:dyDescent="0.25">
      <c r="C317" s="887" t="s">
        <v>1405</v>
      </c>
      <c r="D317" s="743" t="s">
        <v>351</v>
      </c>
      <c r="E317" s="881" t="s">
        <v>129</v>
      </c>
      <c r="F317" s="892">
        <v>1</v>
      </c>
      <c r="G317" s="893">
        <v>11.21</v>
      </c>
      <c r="H317" s="883"/>
      <c r="I317" s="883"/>
      <c r="J317" s="884">
        <f t="shared" si="8"/>
        <v>11.21</v>
      </c>
      <c r="K317" s="885"/>
      <c r="L317" s="886"/>
    </row>
    <row r="318" spans="3:12" x14ac:dyDescent="0.25">
      <c r="C318" s="887" t="s">
        <v>1419</v>
      </c>
      <c r="D318" s="743" t="s">
        <v>801</v>
      </c>
      <c r="E318" s="896" t="s">
        <v>123</v>
      </c>
      <c r="F318" s="892">
        <v>1</v>
      </c>
      <c r="G318" s="893">
        <v>4.05</v>
      </c>
      <c r="H318" s="883"/>
      <c r="I318" s="883"/>
      <c r="J318" s="884">
        <f t="shared" si="8"/>
        <v>4.05</v>
      </c>
      <c r="K318" s="885"/>
      <c r="L318" s="886"/>
    </row>
    <row r="319" spans="3:12" x14ac:dyDescent="0.25">
      <c r="C319" s="897"/>
      <c r="D319" s="735" t="s">
        <v>70</v>
      </c>
      <c r="E319" s="896"/>
      <c r="F319" s="892"/>
      <c r="G319" s="893"/>
      <c r="H319" s="883"/>
      <c r="I319" s="883"/>
      <c r="J319" s="884"/>
      <c r="K319" s="885"/>
      <c r="L319" s="886"/>
    </row>
    <row r="320" spans="3:12" x14ac:dyDescent="0.25">
      <c r="C320" s="887" t="s">
        <v>1432</v>
      </c>
      <c r="D320" s="743" t="s">
        <v>795</v>
      </c>
      <c r="E320" s="896" t="s">
        <v>124</v>
      </c>
      <c r="F320" s="892">
        <v>1</v>
      </c>
      <c r="G320" s="893">
        <v>4.6500000000000004</v>
      </c>
      <c r="H320" s="883"/>
      <c r="I320" s="883"/>
      <c r="J320" s="884">
        <f t="shared" si="8"/>
        <v>4.6500000000000004</v>
      </c>
      <c r="K320" s="885"/>
      <c r="L320" s="886"/>
    </row>
    <row r="321" spans="3:12" x14ac:dyDescent="0.25">
      <c r="C321" s="887" t="s">
        <v>1427</v>
      </c>
      <c r="D321" s="743" t="s">
        <v>122</v>
      </c>
      <c r="E321" s="896" t="s">
        <v>788</v>
      </c>
      <c r="F321" s="892">
        <v>1</v>
      </c>
      <c r="G321" s="893">
        <v>2.61</v>
      </c>
      <c r="H321" s="883"/>
      <c r="I321" s="883"/>
      <c r="J321" s="884">
        <f t="shared" si="8"/>
        <v>2.61</v>
      </c>
      <c r="K321" s="885"/>
      <c r="L321" s="886"/>
    </row>
    <row r="322" spans="3:12" x14ac:dyDescent="0.25">
      <c r="C322" s="897"/>
      <c r="D322" s="735" t="s">
        <v>68</v>
      </c>
      <c r="E322" s="896"/>
      <c r="F322" s="892"/>
      <c r="G322" s="893"/>
      <c r="H322" s="883"/>
      <c r="I322" s="883"/>
      <c r="J322" s="884"/>
      <c r="K322" s="885"/>
      <c r="L322" s="886"/>
    </row>
    <row r="323" spans="3:12" x14ac:dyDescent="0.25">
      <c r="C323" s="887" t="s">
        <v>1446</v>
      </c>
      <c r="D323" s="743" t="s">
        <v>1447</v>
      </c>
      <c r="E323" s="881" t="s">
        <v>129</v>
      </c>
      <c r="F323" s="892">
        <v>1</v>
      </c>
      <c r="G323" s="893">
        <v>3.75</v>
      </c>
      <c r="H323" s="883"/>
      <c r="I323" s="883"/>
      <c r="J323" s="884">
        <f t="shared" si="8"/>
        <v>3.75</v>
      </c>
      <c r="K323" s="885"/>
      <c r="L323" s="886"/>
    </row>
    <row r="324" spans="3:12" x14ac:dyDescent="0.25">
      <c r="C324" s="887" t="s">
        <v>1448</v>
      </c>
      <c r="D324" s="743" t="s">
        <v>2481</v>
      </c>
      <c r="E324" s="896" t="s">
        <v>134</v>
      </c>
      <c r="F324" s="892">
        <v>1</v>
      </c>
      <c r="G324" s="893">
        <v>4.5</v>
      </c>
      <c r="H324" s="883"/>
      <c r="I324" s="883"/>
      <c r="J324" s="884">
        <f t="shared" si="8"/>
        <v>4.5</v>
      </c>
      <c r="K324" s="885"/>
      <c r="L324" s="886"/>
    </row>
    <row r="325" spans="3:12" x14ac:dyDescent="0.25">
      <c r="C325" s="897"/>
      <c r="D325" s="735" t="s">
        <v>508</v>
      </c>
      <c r="E325" s="896"/>
      <c r="F325" s="892"/>
      <c r="G325" s="893"/>
      <c r="H325" s="883"/>
      <c r="I325" s="883"/>
      <c r="J325" s="884"/>
      <c r="K325" s="885"/>
      <c r="L325" s="886"/>
    </row>
    <row r="326" spans="3:12" x14ac:dyDescent="0.25">
      <c r="C326" s="887" t="s">
        <v>1434</v>
      </c>
      <c r="D326" s="743" t="s">
        <v>795</v>
      </c>
      <c r="E326" s="896" t="s">
        <v>124</v>
      </c>
      <c r="F326" s="892">
        <v>1</v>
      </c>
      <c r="G326" s="893">
        <v>4.5999999999999996</v>
      </c>
      <c r="H326" s="883"/>
      <c r="I326" s="883"/>
      <c r="J326" s="884">
        <f t="shared" si="8"/>
        <v>4.5999999999999996</v>
      </c>
      <c r="K326" s="885"/>
      <c r="L326" s="886"/>
    </row>
    <row r="327" spans="3:12" x14ac:dyDescent="0.25">
      <c r="C327" s="887" t="s">
        <v>1439</v>
      </c>
      <c r="D327" s="743" t="s">
        <v>122</v>
      </c>
      <c r="E327" s="896" t="s">
        <v>788</v>
      </c>
      <c r="F327" s="892">
        <v>1</v>
      </c>
      <c r="G327" s="893">
        <v>2.39</v>
      </c>
      <c r="H327" s="883"/>
      <c r="I327" s="883"/>
      <c r="J327" s="884">
        <f t="shared" si="8"/>
        <v>2.39</v>
      </c>
      <c r="K327" s="885"/>
      <c r="L327" s="886"/>
    </row>
    <row r="328" spans="3:12" x14ac:dyDescent="0.25">
      <c r="C328" s="897"/>
      <c r="D328" s="735" t="s">
        <v>197</v>
      </c>
      <c r="E328" s="896"/>
      <c r="F328" s="892"/>
      <c r="G328" s="893"/>
      <c r="H328" s="883"/>
      <c r="I328" s="883"/>
      <c r="J328" s="884"/>
      <c r="K328" s="885"/>
      <c r="L328" s="886"/>
    </row>
    <row r="329" spans="3:12" x14ac:dyDescent="0.25">
      <c r="C329" s="887" t="s">
        <v>1451</v>
      </c>
      <c r="D329" s="743" t="s">
        <v>795</v>
      </c>
      <c r="E329" s="896" t="s">
        <v>124</v>
      </c>
      <c r="F329" s="892">
        <v>1</v>
      </c>
      <c r="G329" s="893">
        <v>4.18</v>
      </c>
      <c r="H329" s="883"/>
      <c r="I329" s="883"/>
      <c r="J329" s="884">
        <f t="shared" si="8"/>
        <v>4.18</v>
      </c>
      <c r="K329" s="885"/>
      <c r="L329" s="886"/>
    </row>
    <row r="330" spans="3:12" x14ac:dyDescent="0.25">
      <c r="C330" s="887" t="s">
        <v>2186</v>
      </c>
      <c r="D330" s="743" t="s">
        <v>122</v>
      </c>
      <c r="E330" s="896" t="s">
        <v>788</v>
      </c>
      <c r="F330" s="892">
        <v>1</v>
      </c>
      <c r="G330" s="893">
        <v>2.15</v>
      </c>
      <c r="H330" s="883"/>
      <c r="I330" s="883"/>
      <c r="J330" s="884">
        <f t="shared" si="8"/>
        <v>2.15</v>
      </c>
      <c r="K330" s="885"/>
      <c r="L330" s="886"/>
    </row>
    <row r="331" spans="3:12" x14ac:dyDescent="0.25">
      <c r="C331" s="897"/>
      <c r="D331" s="735" t="s">
        <v>199</v>
      </c>
      <c r="E331" s="896"/>
      <c r="F331" s="892"/>
      <c r="G331" s="893"/>
      <c r="H331" s="883"/>
      <c r="I331" s="883"/>
      <c r="J331" s="884"/>
      <c r="K331" s="885"/>
      <c r="L331" s="886"/>
    </row>
    <row r="332" spans="3:12" x14ac:dyDescent="0.25">
      <c r="C332" s="887" t="s">
        <v>2228</v>
      </c>
      <c r="D332" s="743" t="s">
        <v>795</v>
      </c>
      <c r="E332" s="896" t="s">
        <v>124</v>
      </c>
      <c r="F332" s="892">
        <v>1</v>
      </c>
      <c r="G332" s="893">
        <v>4.18</v>
      </c>
      <c r="H332" s="883"/>
      <c r="I332" s="883"/>
      <c r="J332" s="884">
        <f t="shared" si="8"/>
        <v>4.18</v>
      </c>
      <c r="K332" s="885"/>
      <c r="L332" s="886"/>
    </row>
    <row r="333" spans="3:12" x14ac:dyDescent="0.25">
      <c r="C333" s="887" t="s">
        <v>2187</v>
      </c>
      <c r="D333" s="743" t="s">
        <v>122</v>
      </c>
      <c r="E333" s="896" t="s">
        <v>788</v>
      </c>
      <c r="F333" s="892">
        <v>1</v>
      </c>
      <c r="G333" s="893">
        <v>2.38</v>
      </c>
      <c r="H333" s="883"/>
      <c r="I333" s="883"/>
      <c r="J333" s="884">
        <f t="shared" si="8"/>
        <v>2.38</v>
      </c>
      <c r="K333" s="885"/>
      <c r="L333" s="886"/>
    </row>
    <row r="334" spans="3:12" x14ac:dyDescent="0.25">
      <c r="C334" s="897"/>
      <c r="D334" s="734" t="s">
        <v>200</v>
      </c>
      <c r="E334" s="896"/>
      <c r="F334" s="892"/>
      <c r="G334" s="893"/>
      <c r="H334" s="883"/>
      <c r="I334" s="883"/>
      <c r="J334" s="884"/>
      <c r="K334" s="885"/>
      <c r="L334" s="886"/>
    </row>
    <row r="335" spans="3:12" x14ac:dyDescent="0.25">
      <c r="C335" s="897"/>
      <c r="D335" s="735" t="s">
        <v>1510</v>
      </c>
      <c r="E335" s="896"/>
      <c r="F335" s="892"/>
      <c r="G335" s="893"/>
      <c r="H335" s="883"/>
      <c r="I335" s="883"/>
      <c r="J335" s="884"/>
      <c r="K335" s="885"/>
      <c r="L335" s="886"/>
    </row>
    <row r="336" spans="3:12" x14ac:dyDescent="0.3">
      <c r="C336" s="887" t="s">
        <v>1508</v>
      </c>
      <c r="D336" s="743" t="s">
        <v>795</v>
      </c>
      <c r="E336" s="881" t="s">
        <v>128</v>
      </c>
      <c r="F336" s="737">
        <v>1</v>
      </c>
      <c r="G336" s="888">
        <v>6.72</v>
      </c>
      <c r="H336" s="883"/>
      <c r="I336" s="883"/>
      <c r="J336" s="884">
        <f t="shared" ref="J336:J365" si="9">F336*G336</f>
        <v>6.72</v>
      </c>
      <c r="K336" s="885"/>
      <c r="L336" s="886"/>
    </row>
    <row r="337" spans="3:12" x14ac:dyDescent="0.3">
      <c r="C337" s="887" t="s">
        <v>1476</v>
      </c>
      <c r="D337" s="743" t="s">
        <v>279</v>
      </c>
      <c r="E337" s="881" t="s">
        <v>128</v>
      </c>
      <c r="F337" s="737">
        <v>1</v>
      </c>
      <c r="G337" s="888">
        <v>12.04</v>
      </c>
      <c r="H337" s="883"/>
      <c r="I337" s="883"/>
      <c r="J337" s="884">
        <f t="shared" si="9"/>
        <v>12.04</v>
      </c>
      <c r="K337" s="885"/>
      <c r="L337" s="886"/>
    </row>
    <row r="338" spans="3:12" x14ac:dyDescent="0.3">
      <c r="C338" s="887" t="s">
        <v>1485</v>
      </c>
      <c r="D338" s="743" t="s">
        <v>275</v>
      </c>
      <c r="E338" s="881" t="s">
        <v>128</v>
      </c>
      <c r="F338" s="737">
        <v>1</v>
      </c>
      <c r="G338" s="888">
        <v>19.97</v>
      </c>
      <c r="H338" s="883"/>
      <c r="I338" s="883"/>
      <c r="J338" s="884">
        <f t="shared" si="9"/>
        <v>19.97</v>
      </c>
      <c r="K338" s="885"/>
      <c r="L338" s="886"/>
    </row>
    <row r="339" spans="3:12" x14ac:dyDescent="0.3">
      <c r="C339" s="887" t="s">
        <v>1591</v>
      </c>
      <c r="D339" s="743" t="s">
        <v>385</v>
      </c>
      <c r="E339" s="881" t="s">
        <v>128</v>
      </c>
      <c r="F339" s="737">
        <v>1</v>
      </c>
      <c r="G339" s="888">
        <v>30.43</v>
      </c>
      <c r="H339" s="883"/>
      <c r="I339" s="883"/>
      <c r="J339" s="884">
        <f t="shared" si="9"/>
        <v>30.43</v>
      </c>
      <c r="K339" s="885"/>
      <c r="L339" s="886"/>
    </row>
    <row r="340" spans="3:12" x14ac:dyDescent="0.3">
      <c r="C340" s="887" t="s">
        <v>1466</v>
      </c>
      <c r="D340" s="743" t="s">
        <v>2498</v>
      </c>
      <c r="E340" s="881" t="s">
        <v>793</v>
      </c>
      <c r="F340" s="737">
        <v>1</v>
      </c>
      <c r="G340" s="899">
        <v>54.03</v>
      </c>
      <c r="H340" s="883"/>
      <c r="I340" s="883"/>
      <c r="J340" s="884">
        <f t="shared" si="9"/>
        <v>54.03</v>
      </c>
      <c r="K340" s="885"/>
      <c r="L340" s="886"/>
    </row>
    <row r="341" spans="3:12" x14ac:dyDescent="0.3">
      <c r="C341" s="887" t="s">
        <v>2273</v>
      </c>
      <c r="D341" s="743" t="s">
        <v>2474</v>
      </c>
      <c r="E341" s="881" t="s">
        <v>125</v>
      </c>
      <c r="F341" s="737">
        <v>1</v>
      </c>
      <c r="G341" s="899">
        <v>11.82</v>
      </c>
      <c r="H341" s="883"/>
      <c r="I341" s="883"/>
      <c r="J341" s="884">
        <f t="shared" si="9"/>
        <v>11.82</v>
      </c>
      <c r="K341" s="885"/>
      <c r="L341" s="886"/>
    </row>
    <row r="342" spans="3:12" x14ac:dyDescent="0.3">
      <c r="C342" s="887" t="s">
        <v>1495</v>
      </c>
      <c r="D342" s="743" t="s">
        <v>130</v>
      </c>
      <c r="E342" s="896" t="s">
        <v>121</v>
      </c>
      <c r="F342" s="737">
        <v>1</v>
      </c>
      <c r="G342" s="899">
        <v>3.94</v>
      </c>
      <c r="H342" s="883"/>
      <c r="I342" s="883"/>
      <c r="J342" s="884">
        <f t="shared" si="9"/>
        <v>3.94</v>
      </c>
      <c r="K342" s="885"/>
      <c r="L342" s="886"/>
    </row>
    <row r="343" spans="3:12" x14ac:dyDescent="0.3">
      <c r="C343" s="887" t="s">
        <v>1496</v>
      </c>
      <c r="D343" s="743" t="s">
        <v>218</v>
      </c>
      <c r="E343" s="896" t="s">
        <v>121</v>
      </c>
      <c r="F343" s="737">
        <v>1</v>
      </c>
      <c r="G343" s="899">
        <v>5.97</v>
      </c>
      <c r="H343" s="883"/>
      <c r="I343" s="883"/>
      <c r="J343" s="884">
        <f t="shared" si="9"/>
        <v>5.97</v>
      </c>
      <c r="K343" s="885"/>
      <c r="L343" s="886"/>
    </row>
    <row r="344" spans="3:12" x14ac:dyDescent="0.3">
      <c r="C344" s="887" t="s">
        <v>1497</v>
      </c>
      <c r="D344" s="743" t="s">
        <v>283</v>
      </c>
      <c r="E344" s="881" t="s">
        <v>793</v>
      </c>
      <c r="F344" s="737">
        <v>1</v>
      </c>
      <c r="G344" s="899">
        <v>28.88</v>
      </c>
      <c r="H344" s="883"/>
      <c r="I344" s="883"/>
      <c r="J344" s="884">
        <f t="shared" si="9"/>
        <v>28.88</v>
      </c>
      <c r="K344" s="885"/>
      <c r="L344" s="886"/>
    </row>
    <row r="345" spans="3:12" x14ac:dyDescent="0.3">
      <c r="C345" s="887" t="s">
        <v>1502</v>
      </c>
      <c r="D345" s="743" t="s">
        <v>165</v>
      </c>
      <c r="E345" s="881" t="s">
        <v>793</v>
      </c>
      <c r="F345" s="737">
        <v>1</v>
      </c>
      <c r="G345" s="899">
        <v>20.170000000000002</v>
      </c>
      <c r="H345" s="883"/>
      <c r="I345" s="883"/>
      <c r="J345" s="884">
        <f t="shared" si="9"/>
        <v>20.170000000000002</v>
      </c>
      <c r="K345" s="885"/>
      <c r="L345" s="886"/>
    </row>
    <row r="346" spans="3:12" x14ac:dyDescent="0.3">
      <c r="C346" s="887" t="s">
        <v>1473</v>
      </c>
      <c r="D346" s="743" t="s">
        <v>1474</v>
      </c>
      <c r="E346" s="896" t="s">
        <v>782</v>
      </c>
      <c r="F346" s="890">
        <v>1</v>
      </c>
      <c r="G346" s="891">
        <v>5.67</v>
      </c>
      <c r="H346" s="883"/>
      <c r="I346" s="883"/>
      <c r="J346" s="884">
        <f t="shared" si="9"/>
        <v>5.67</v>
      </c>
      <c r="K346" s="885"/>
      <c r="L346" s="886"/>
    </row>
    <row r="347" spans="3:12" x14ac:dyDescent="0.3">
      <c r="C347" s="887" t="s">
        <v>1468</v>
      </c>
      <c r="D347" s="743" t="s">
        <v>1469</v>
      </c>
      <c r="E347" s="896" t="s">
        <v>782</v>
      </c>
      <c r="F347" s="737">
        <v>1</v>
      </c>
      <c r="G347" s="888">
        <v>4.05</v>
      </c>
      <c r="H347" s="883"/>
      <c r="I347" s="883"/>
      <c r="J347" s="884">
        <f t="shared" si="9"/>
        <v>4.05</v>
      </c>
      <c r="K347" s="885"/>
      <c r="L347" s="886"/>
    </row>
    <row r="348" spans="3:12" x14ac:dyDescent="0.3">
      <c r="C348" s="887" t="s">
        <v>1470</v>
      </c>
      <c r="D348" s="743" t="s">
        <v>177</v>
      </c>
      <c r="E348" s="881" t="s">
        <v>786</v>
      </c>
      <c r="F348" s="737">
        <v>1</v>
      </c>
      <c r="G348" s="888">
        <v>4.05</v>
      </c>
      <c r="H348" s="883"/>
      <c r="I348" s="883"/>
      <c r="J348" s="884">
        <f t="shared" si="9"/>
        <v>4.05</v>
      </c>
      <c r="K348" s="885"/>
      <c r="L348" s="886"/>
    </row>
    <row r="349" spans="3:12" x14ac:dyDescent="0.3">
      <c r="C349" s="887" t="s">
        <v>1472</v>
      </c>
      <c r="D349" s="743" t="s">
        <v>3327</v>
      </c>
      <c r="E349" s="896" t="s">
        <v>121</v>
      </c>
      <c r="F349" s="737">
        <v>1</v>
      </c>
      <c r="G349" s="888">
        <v>4.05</v>
      </c>
      <c r="H349" s="883"/>
      <c r="I349" s="883"/>
      <c r="J349" s="884">
        <f t="shared" si="9"/>
        <v>4.05</v>
      </c>
      <c r="K349" s="885"/>
      <c r="L349" s="886"/>
    </row>
    <row r="350" spans="3:12" x14ac:dyDescent="0.3">
      <c r="C350" s="887" t="s">
        <v>2206</v>
      </c>
      <c r="D350" s="743" t="s">
        <v>1474</v>
      </c>
      <c r="E350" s="896" t="s">
        <v>782</v>
      </c>
      <c r="F350" s="737">
        <v>1</v>
      </c>
      <c r="G350" s="888">
        <v>6.24</v>
      </c>
      <c r="H350" s="883"/>
      <c r="I350" s="883"/>
      <c r="J350" s="884">
        <f t="shared" si="9"/>
        <v>6.24</v>
      </c>
      <c r="K350" s="885"/>
      <c r="L350" s="886"/>
    </row>
    <row r="351" spans="3:12" x14ac:dyDescent="0.3">
      <c r="C351" s="887" t="s">
        <v>1503</v>
      </c>
      <c r="D351" s="743" t="s">
        <v>142</v>
      </c>
      <c r="E351" s="896" t="s">
        <v>121</v>
      </c>
      <c r="F351" s="737">
        <v>1</v>
      </c>
      <c r="G351" s="888">
        <v>3.98</v>
      </c>
      <c r="H351" s="883"/>
      <c r="I351" s="883"/>
      <c r="J351" s="884">
        <f t="shared" si="9"/>
        <v>3.98</v>
      </c>
      <c r="K351" s="885"/>
      <c r="L351" s="886"/>
    </row>
    <row r="352" spans="3:12" x14ac:dyDescent="0.3">
      <c r="C352" s="887" t="s">
        <v>2203</v>
      </c>
      <c r="D352" s="743" t="s">
        <v>821</v>
      </c>
      <c r="E352" s="896" t="s">
        <v>121</v>
      </c>
      <c r="F352" s="890">
        <v>1</v>
      </c>
      <c r="G352" s="892">
        <v>10.39</v>
      </c>
      <c r="H352" s="883"/>
      <c r="I352" s="883"/>
      <c r="J352" s="884">
        <f t="shared" si="9"/>
        <v>10.39</v>
      </c>
      <c r="K352" s="885"/>
      <c r="L352" s="886"/>
    </row>
    <row r="353" spans="3:12" x14ac:dyDescent="0.3">
      <c r="C353" s="887" t="s">
        <v>1492</v>
      </c>
      <c r="D353" s="743" t="s">
        <v>822</v>
      </c>
      <c r="E353" s="896" t="s">
        <v>121</v>
      </c>
      <c r="F353" s="890">
        <v>1</v>
      </c>
      <c r="G353" s="892">
        <v>10.24</v>
      </c>
      <c r="H353" s="883"/>
      <c r="I353" s="883"/>
      <c r="J353" s="884">
        <f t="shared" si="9"/>
        <v>10.24</v>
      </c>
      <c r="K353" s="885"/>
      <c r="L353" s="886"/>
    </row>
    <row r="354" spans="3:12" x14ac:dyDescent="0.3">
      <c r="C354" s="887" t="s">
        <v>1475</v>
      </c>
      <c r="D354" s="743" t="s">
        <v>122</v>
      </c>
      <c r="E354" s="896" t="s">
        <v>121</v>
      </c>
      <c r="F354" s="890">
        <v>1</v>
      </c>
      <c r="G354" s="892">
        <v>4.5</v>
      </c>
      <c r="H354" s="883"/>
      <c r="I354" s="883"/>
      <c r="J354" s="884">
        <f t="shared" si="9"/>
        <v>4.5</v>
      </c>
      <c r="K354" s="885"/>
      <c r="L354" s="886"/>
    </row>
    <row r="355" spans="3:12" x14ac:dyDescent="0.3">
      <c r="C355" s="887" t="s">
        <v>1465</v>
      </c>
      <c r="D355" s="743" t="s">
        <v>122</v>
      </c>
      <c r="E355" s="896" t="s">
        <v>121</v>
      </c>
      <c r="F355" s="890">
        <v>1</v>
      </c>
      <c r="G355" s="892">
        <v>4.5</v>
      </c>
      <c r="H355" s="883"/>
      <c r="I355" s="883"/>
      <c r="J355" s="884">
        <f>F355*G355</f>
        <v>4.5</v>
      </c>
      <c r="K355" s="885"/>
      <c r="L355" s="886"/>
    </row>
    <row r="356" spans="3:12" x14ac:dyDescent="0.3">
      <c r="C356" s="887" t="s">
        <v>1461</v>
      </c>
      <c r="D356" s="743" t="s">
        <v>1462</v>
      </c>
      <c r="E356" s="896" t="s">
        <v>143</v>
      </c>
      <c r="F356" s="737">
        <v>1</v>
      </c>
      <c r="G356" s="888">
        <v>37.549999999999997</v>
      </c>
      <c r="H356" s="883"/>
      <c r="I356" s="883"/>
      <c r="J356" s="884">
        <f t="shared" si="9"/>
        <v>37.549999999999997</v>
      </c>
      <c r="K356" s="885"/>
      <c r="L356" s="886"/>
    </row>
    <row r="357" spans="3:12" x14ac:dyDescent="0.3">
      <c r="C357" s="887" t="s">
        <v>1481</v>
      </c>
      <c r="D357" s="743" t="s">
        <v>2497</v>
      </c>
      <c r="E357" s="881" t="s">
        <v>793</v>
      </c>
      <c r="F357" s="737">
        <v>1</v>
      </c>
      <c r="G357" s="888">
        <v>15.01</v>
      </c>
      <c r="H357" s="883"/>
      <c r="I357" s="883"/>
      <c r="J357" s="884">
        <f t="shared" si="9"/>
        <v>15.01</v>
      </c>
      <c r="K357" s="885"/>
      <c r="L357" s="886"/>
    </row>
    <row r="358" spans="3:12" x14ac:dyDescent="0.3">
      <c r="C358" s="887" t="s">
        <v>1482</v>
      </c>
      <c r="D358" s="743" t="s">
        <v>201</v>
      </c>
      <c r="E358" s="896" t="s">
        <v>143</v>
      </c>
      <c r="F358" s="737">
        <v>1</v>
      </c>
      <c r="G358" s="888">
        <v>33.75</v>
      </c>
      <c r="H358" s="883"/>
      <c r="I358" s="883"/>
      <c r="J358" s="884">
        <f t="shared" si="9"/>
        <v>33.75</v>
      </c>
      <c r="K358" s="885"/>
      <c r="L358" s="886"/>
    </row>
    <row r="359" spans="3:12" x14ac:dyDescent="0.3">
      <c r="C359" s="887" t="s">
        <v>1471</v>
      </c>
      <c r="D359" s="743" t="s">
        <v>1269</v>
      </c>
      <c r="E359" s="881" t="s">
        <v>120</v>
      </c>
      <c r="F359" s="737">
        <v>1</v>
      </c>
      <c r="G359" s="888">
        <v>6.08</v>
      </c>
      <c r="H359" s="883"/>
      <c r="I359" s="883"/>
      <c r="J359" s="884">
        <f t="shared" si="9"/>
        <v>6.08</v>
      </c>
      <c r="K359" s="885"/>
      <c r="L359" s="886"/>
    </row>
    <row r="360" spans="3:12" ht="27.6" x14ac:dyDescent="0.3">
      <c r="C360" s="887" t="s">
        <v>1512</v>
      </c>
      <c r="D360" s="745" t="s">
        <v>266</v>
      </c>
      <c r="E360" s="896" t="s">
        <v>143</v>
      </c>
      <c r="F360" s="737">
        <v>1</v>
      </c>
      <c r="G360" s="888">
        <v>39.950000000000003</v>
      </c>
      <c r="H360" s="883"/>
      <c r="I360" s="883"/>
      <c r="J360" s="884">
        <f t="shared" si="9"/>
        <v>39.950000000000003</v>
      </c>
      <c r="K360" s="885"/>
      <c r="L360" s="886"/>
    </row>
    <row r="361" spans="3:12" ht="27.6" x14ac:dyDescent="0.25">
      <c r="C361" s="887" t="s">
        <v>3328</v>
      </c>
      <c r="D361" s="745" t="s">
        <v>3329</v>
      </c>
      <c r="E361" s="881" t="s">
        <v>125</v>
      </c>
      <c r="F361" s="892">
        <v>1</v>
      </c>
      <c r="G361" s="893">
        <v>90.78</v>
      </c>
      <c r="H361" s="883"/>
      <c r="I361" s="883"/>
      <c r="J361" s="884">
        <f t="shared" si="9"/>
        <v>90.78</v>
      </c>
      <c r="K361" s="885"/>
      <c r="L361" s="886"/>
    </row>
    <row r="362" spans="3:12" x14ac:dyDescent="0.25">
      <c r="C362" s="887" t="s">
        <v>2377</v>
      </c>
      <c r="D362" s="743" t="s">
        <v>360</v>
      </c>
      <c r="E362" s="881" t="s">
        <v>125</v>
      </c>
      <c r="F362" s="892">
        <v>1</v>
      </c>
      <c r="G362" s="893">
        <v>16.89</v>
      </c>
      <c r="H362" s="883"/>
      <c r="I362" s="883"/>
      <c r="J362" s="884">
        <f t="shared" si="9"/>
        <v>16.89</v>
      </c>
      <c r="K362" s="885"/>
      <c r="L362" s="886"/>
    </row>
    <row r="363" spans="3:12" x14ac:dyDescent="0.3">
      <c r="C363" s="887" t="s">
        <v>1514</v>
      </c>
      <c r="D363" s="743" t="s">
        <v>1515</v>
      </c>
      <c r="E363" s="881" t="s">
        <v>127</v>
      </c>
      <c r="F363" s="737">
        <v>1</v>
      </c>
      <c r="G363" s="888">
        <v>6.08</v>
      </c>
      <c r="H363" s="883"/>
      <c r="I363" s="883"/>
      <c r="J363" s="884">
        <f t="shared" si="9"/>
        <v>6.08</v>
      </c>
      <c r="K363" s="885"/>
      <c r="L363" s="886"/>
    </row>
    <row r="364" spans="3:12" x14ac:dyDescent="0.3">
      <c r="C364" s="887" t="s">
        <v>1498</v>
      </c>
      <c r="D364" s="743" t="s">
        <v>3330</v>
      </c>
      <c r="E364" s="881" t="s">
        <v>120</v>
      </c>
      <c r="F364" s="737">
        <v>1</v>
      </c>
      <c r="G364" s="888">
        <v>4.58</v>
      </c>
      <c r="H364" s="883"/>
      <c r="I364" s="883"/>
      <c r="J364" s="884">
        <f t="shared" si="9"/>
        <v>4.58</v>
      </c>
      <c r="K364" s="885"/>
      <c r="L364" s="886"/>
    </row>
    <row r="365" spans="3:12" x14ac:dyDescent="0.3">
      <c r="C365" s="887" t="s">
        <v>1520</v>
      </c>
      <c r="D365" s="743" t="s">
        <v>209</v>
      </c>
      <c r="E365" s="881" t="s">
        <v>129</v>
      </c>
      <c r="F365" s="737">
        <v>1</v>
      </c>
      <c r="G365" s="888">
        <v>10.19</v>
      </c>
      <c r="H365" s="883"/>
      <c r="I365" s="883"/>
      <c r="J365" s="884">
        <f t="shared" si="9"/>
        <v>10.19</v>
      </c>
      <c r="K365" s="885"/>
      <c r="L365" s="886"/>
    </row>
    <row r="366" spans="3:12" x14ac:dyDescent="0.3">
      <c r="C366" s="898"/>
      <c r="D366" s="734" t="s">
        <v>200</v>
      </c>
      <c r="E366" s="896"/>
      <c r="F366" s="737"/>
      <c r="G366" s="888"/>
      <c r="H366" s="883"/>
      <c r="I366" s="883"/>
      <c r="J366" s="884"/>
      <c r="K366" s="885"/>
      <c r="L366" s="886"/>
    </row>
    <row r="367" spans="3:12" x14ac:dyDescent="0.3">
      <c r="C367" s="898"/>
      <c r="D367" s="735" t="s">
        <v>1511</v>
      </c>
      <c r="E367" s="896"/>
      <c r="F367" s="737"/>
      <c r="G367" s="888"/>
      <c r="H367" s="883"/>
      <c r="I367" s="883"/>
      <c r="J367" s="884"/>
      <c r="K367" s="885"/>
      <c r="L367" s="886"/>
    </row>
    <row r="368" spans="3:12" x14ac:dyDescent="0.3">
      <c r="C368" s="887" t="s">
        <v>1537</v>
      </c>
      <c r="D368" s="743" t="s">
        <v>172</v>
      </c>
      <c r="E368" s="896" t="s">
        <v>2484</v>
      </c>
      <c r="F368" s="900">
        <v>1</v>
      </c>
      <c r="G368" s="888">
        <v>10.56</v>
      </c>
      <c r="H368" s="883"/>
      <c r="I368" s="883"/>
      <c r="J368" s="884">
        <f t="shared" ref="J368:J411" si="10">F368*G368</f>
        <v>10.56</v>
      </c>
      <c r="K368" s="885"/>
      <c r="L368" s="886"/>
    </row>
    <row r="369" spans="3:12" x14ac:dyDescent="0.3">
      <c r="C369" s="887" t="s">
        <v>1540</v>
      </c>
      <c r="D369" s="743" t="s">
        <v>155</v>
      </c>
      <c r="E369" s="881" t="s">
        <v>128</v>
      </c>
      <c r="F369" s="900">
        <v>1</v>
      </c>
      <c r="G369" s="888">
        <v>11</v>
      </c>
      <c r="H369" s="883"/>
      <c r="I369" s="883"/>
      <c r="J369" s="884">
        <f t="shared" si="10"/>
        <v>11</v>
      </c>
      <c r="K369" s="885"/>
      <c r="L369" s="886"/>
    </row>
    <row r="370" spans="3:12" x14ac:dyDescent="0.3">
      <c r="C370" s="887" t="s">
        <v>1545</v>
      </c>
      <c r="D370" s="743" t="s">
        <v>3331</v>
      </c>
      <c r="E370" s="896" t="s">
        <v>121</v>
      </c>
      <c r="F370" s="900">
        <v>1</v>
      </c>
      <c r="G370" s="888">
        <v>9.4499999999999993</v>
      </c>
      <c r="H370" s="883"/>
      <c r="I370" s="883"/>
      <c r="J370" s="884">
        <f t="shared" si="10"/>
        <v>9.4499999999999993</v>
      </c>
      <c r="K370" s="885"/>
      <c r="L370" s="886"/>
    </row>
    <row r="371" spans="3:12" x14ac:dyDescent="0.3">
      <c r="C371" s="887" t="s">
        <v>1575</v>
      </c>
      <c r="D371" s="743" t="s">
        <v>1576</v>
      </c>
      <c r="E371" s="881" t="s">
        <v>125</v>
      </c>
      <c r="F371" s="900">
        <v>1</v>
      </c>
      <c r="G371" s="888">
        <v>7.33</v>
      </c>
      <c r="H371" s="883"/>
      <c r="I371" s="883"/>
      <c r="J371" s="884">
        <f t="shared" si="10"/>
        <v>7.33</v>
      </c>
      <c r="K371" s="885"/>
      <c r="L371" s="886"/>
    </row>
    <row r="372" spans="3:12" x14ac:dyDescent="0.3">
      <c r="C372" s="887" t="s">
        <v>2394</v>
      </c>
      <c r="D372" s="743" t="s">
        <v>3332</v>
      </c>
      <c r="E372" s="881" t="s">
        <v>120</v>
      </c>
      <c r="F372" s="900">
        <v>1</v>
      </c>
      <c r="G372" s="888">
        <v>12.36</v>
      </c>
      <c r="H372" s="883"/>
      <c r="I372" s="883"/>
      <c r="J372" s="884">
        <f t="shared" si="10"/>
        <v>12.36</v>
      </c>
      <c r="K372" s="885"/>
      <c r="L372" s="886"/>
    </row>
    <row r="373" spans="3:12" x14ac:dyDescent="0.3">
      <c r="C373" s="887" t="s">
        <v>1516</v>
      </c>
      <c r="D373" s="743" t="s">
        <v>1568</v>
      </c>
      <c r="E373" s="896" t="s">
        <v>791</v>
      </c>
      <c r="F373" s="900">
        <v>1</v>
      </c>
      <c r="G373" s="888">
        <v>15.46</v>
      </c>
      <c r="H373" s="883"/>
      <c r="I373" s="883"/>
      <c r="J373" s="884">
        <f t="shared" si="10"/>
        <v>15.46</v>
      </c>
      <c r="K373" s="885"/>
      <c r="L373" s="886"/>
    </row>
    <row r="374" spans="3:12" x14ac:dyDescent="0.3">
      <c r="C374" s="887" t="s">
        <v>1518</v>
      </c>
      <c r="D374" s="743" t="s">
        <v>176</v>
      </c>
      <c r="E374" s="896" t="s">
        <v>791</v>
      </c>
      <c r="F374" s="900">
        <v>1</v>
      </c>
      <c r="G374" s="888">
        <v>12.29</v>
      </c>
      <c r="H374" s="883"/>
      <c r="I374" s="883"/>
      <c r="J374" s="884">
        <f t="shared" si="10"/>
        <v>12.29</v>
      </c>
      <c r="K374" s="885"/>
      <c r="L374" s="886"/>
    </row>
    <row r="375" spans="3:12" x14ac:dyDescent="0.3">
      <c r="C375" s="887" t="s">
        <v>1570</v>
      </c>
      <c r="D375" s="743" t="s">
        <v>803</v>
      </c>
      <c r="E375" s="881" t="s">
        <v>128</v>
      </c>
      <c r="F375" s="900">
        <v>1</v>
      </c>
      <c r="G375" s="888">
        <v>15.93</v>
      </c>
      <c r="H375" s="883"/>
      <c r="I375" s="883"/>
      <c r="J375" s="884">
        <f t="shared" si="10"/>
        <v>15.93</v>
      </c>
      <c r="K375" s="885"/>
      <c r="L375" s="886"/>
    </row>
    <row r="376" spans="3:12" x14ac:dyDescent="0.3">
      <c r="C376" s="887" t="s">
        <v>1571</v>
      </c>
      <c r="D376" s="743" t="s">
        <v>3333</v>
      </c>
      <c r="E376" s="881" t="s">
        <v>128</v>
      </c>
      <c r="F376" s="900">
        <v>1</v>
      </c>
      <c r="G376" s="888">
        <v>12.02</v>
      </c>
      <c r="H376" s="883"/>
      <c r="I376" s="883"/>
      <c r="J376" s="884">
        <f t="shared" si="10"/>
        <v>12.02</v>
      </c>
      <c r="K376" s="885"/>
      <c r="L376" s="886"/>
    </row>
    <row r="377" spans="3:12" x14ac:dyDescent="0.3">
      <c r="C377" s="887" t="s">
        <v>1516</v>
      </c>
      <c r="D377" s="743" t="s">
        <v>3334</v>
      </c>
      <c r="E377" s="881" t="s">
        <v>128</v>
      </c>
      <c r="F377" s="737">
        <v>1</v>
      </c>
      <c r="G377" s="899">
        <v>87.1</v>
      </c>
      <c r="H377" s="883"/>
      <c r="I377" s="883"/>
      <c r="J377" s="884">
        <f t="shared" si="10"/>
        <v>87.1</v>
      </c>
      <c r="K377" s="885"/>
      <c r="L377" s="886"/>
    </row>
    <row r="378" spans="3:12" x14ac:dyDescent="0.3">
      <c r="C378" s="887" t="s">
        <v>1551</v>
      </c>
      <c r="D378" s="743" t="s">
        <v>3335</v>
      </c>
      <c r="E378" s="896" t="s">
        <v>121</v>
      </c>
      <c r="F378" s="737">
        <v>1</v>
      </c>
      <c r="G378" s="899">
        <v>4.0999999999999996</v>
      </c>
      <c r="H378" s="883"/>
      <c r="I378" s="883"/>
      <c r="J378" s="884">
        <f t="shared" si="10"/>
        <v>4.0999999999999996</v>
      </c>
      <c r="K378" s="885"/>
      <c r="L378" s="886"/>
    </row>
    <row r="379" spans="3:12" x14ac:dyDescent="0.3">
      <c r="C379" s="887" t="s">
        <v>1518</v>
      </c>
      <c r="D379" s="743" t="s">
        <v>687</v>
      </c>
      <c r="E379" s="881" t="s">
        <v>128</v>
      </c>
      <c r="F379" s="737">
        <v>1</v>
      </c>
      <c r="G379" s="899">
        <v>14.57</v>
      </c>
      <c r="H379" s="883"/>
      <c r="I379" s="883"/>
      <c r="J379" s="884">
        <f t="shared" si="10"/>
        <v>14.57</v>
      </c>
      <c r="K379" s="885"/>
      <c r="L379" s="886"/>
    </row>
    <row r="380" spans="3:12" x14ac:dyDescent="0.3">
      <c r="C380" s="887" t="s">
        <v>1573</v>
      </c>
      <c r="D380" s="743" t="s">
        <v>795</v>
      </c>
      <c r="E380" s="881" t="s">
        <v>128</v>
      </c>
      <c r="F380" s="737">
        <v>1</v>
      </c>
      <c r="G380" s="899">
        <v>4.95</v>
      </c>
      <c r="H380" s="883"/>
      <c r="I380" s="883"/>
      <c r="J380" s="884">
        <f t="shared" si="10"/>
        <v>4.95</v>
      </c>
      <c r="K380" s="885"/>
      <c r="L380" s="886"/>
    </row>
    <row r="381" spans="3:12" x14ac:dyDescent="0.3">
      <c r="C381" s="887" t="s">
        <v>1564</v>
      </c>
      <c r="D381" s="743" t="s">
        <v>130</v>
      </c>
      <c r="E381" s="896" t="s">
        <v>121</v>
      </c>
      <c r="F381" s="737">
        <v>1</v>
      </c>
      <c r="G381" s="899">
        <v>3.51</v>
      </c>
      <c r="H381" s="883"/>
      <c r="I381" s="883"/>
      <c r="J381" s="884">
        <f t="shared" si="10"/>
        <v>3.51</v>
      </c>
      <c r="K381" s="885"/>
      <c r="L381" s="886"/>
    </row>
    <row r="382" spans="3:12" x14ac:dyDescent="0.3">
      <c r="C382" s="887" t="s">
        <v>2291</v>
      </c>
      <c r="D382" s="743" t="s">
        <v>694</v>
      </c>
      <c r="E382" s="881" t="s">
        <v>125</v>
      </c>
      <c r="F382" s="737">
        <v>1</v>
      </c>
      <c r="G382" s="899">
        <v>7.09</v>
      </c>
      <c r="H382" s="883"/>
      <c r="I382" s="883"/>
      <c r="J382" s="884">
        <f t="shared" si="10"/>
        <v>7.09</v>
      </c>
      <c r="K382" s="885"/>
      <c r="L382" s="886"/>
    </row>
    <row r="383" spans="3:12" x14ac:dyDescent="0.3">
      <c r="C383" s="887" t="s">
        <v>1552</v>
      </c>
      <c r="D383" s="743" t="s">
        <v>252</v>
      </c>
      <c r="E383" s="896" t="s">
        <v>121</v>
      </c>
      <c r="F383" s="737">
        <v>1</v>
      </c>
      <c r="G383" s="899">
        <v>3.61</v>
      </c>
      <c r="H383" s="883"/>
      <c r="I383" s="883"/>
      <c r="J383" s="884">
        <f t="shared" si="10"/>
        <v>3.61</v>
      </c>
      <c r="K383" s="885"/>
      <c r="L383" s="886"/>
    </row>
    <row r="384" spans="3:12" x14ac:dyDescent="0.3">
      <c r="C384" s="887" t="s">
        <v>1547</v>
      </c>
      <c r="D384" s="743" t="s">
        <v>156</v>
      </c>
      <c r="E384" s="896" t="s">
        <v>121</v>
      </c>
      <c r="F384" s="737">
        <v>1</v>
      </c>
      <c r="G384" s="899">
        <v>6.48</v>
      </c>
      <c r="H384" s="883"/>
      <c r="I384" s="883"/>
      <c r="J384" s="884">
        <f t="shared" si="10"/>
        <v>6.48</v>
      </c>
      <c r="K384" s="885"/>
      <c r="L384" s="886"/>
    </row>
    <row r="385" spans="3:12" x14ac:dyDescent="0.3">
      <c r="C385" s="887" t="s">
        <v>2991</v>
      </c>
      <c r="D385" s="743" t="s">
        <v>3336</v>
      </c>
      <c r="E385" s="896"/>
      <c r="F385" s="737">
        <v>1</v>
      </c>
      <c r="G385" s="899">
        <v>6.08</v>
      </c>
      <c r="H385" s="883"/>
      <c r="I385" s="883"/>
      <c r="J385" s="884">
        <f t="shared" si="10"/>
        <v>6.08</v>
      </c>
      <c r="K385" s="885"/>
      <c r="L385" s="886"/>
    </row>
    <row r="386" spans="3:12" x14ac:dyDescent="0.3">
      <c r="C386" s="887" t="s">
        <v>1533</v>
      </c>
      <c r="D386" s="743" t="s">
        <v>2501</v>
      </c>
      <c r="E386" s="896" t="s">
        <v>791</v>
      </c>
      <c r="F386" s="737">
        <v>1</v>
      </c>
      <c r="G386" s="899">
        <v>26.17</v>
      </c>
      <c r="H386" s="883"/>
      <c r="I386" s="883"/>
      <c r="J386" s="884">
        <f t="shared" si="10"/>
        <v>26.17</v>
      </c>
      <c r="K386" s="885"/>
      <c r="L386" s="886"/>
    </row>
    <row r="387" spans="3:12" x14ac:dyDescent="0.3">
      <c r="C387" s="887" t="s">
        <v>1524</v>
      </c>
      <c r="D387" s="743" t="s">
        <v>581</v>
      </c>
      <c r="E387" s="881" t="s">
        <v>125</v>
      </c>
      <c r="F387" s="890">
        <v>1</v>
      </c>
      <c r="G387" s="891">
        <v>8.4499999999999993</v>
      </c>
      <c r="H387" s="883"/>
      <c r="I387" s="883"/>
      <c r="J387" s="884">
        <f t="shared" si="10"/>
        <v>8.4499999999999993</v>
      </c>
      <c r="K387" s="885"/>
      <c r="L387" s="886"/>
    </row>
    <row r="388" spans="3:12" x14ac:dyDescent="0.3">
      <c r="C388" s="887" t="s">
        <v>1532</v>
      </c>
      <c r="D388" s="743" t="s">
        <v>581</v>
      </c>
      <c r="E388" s="881" t="s">
        <v>125</v>
      </c>
      <c r="F388" s="890">
        <v>1</v>
      </c>
      <c r="G388" s="891">
        <v>4.24</v>
      </c>
      <c r="H388" s="883"/>
      <c r="I388" s="883"/>
      <c r="J388" s="884">
        <f t="shared" si="10"/>
        <v>4.24</v>
      </c>
      <c r="K388" s="885"/>
      <c r="L388" s="886"/>
    </row>
    <row r="389" spans="3:12" x14ac:dyDescent="0.3">
      <c r="C389" s="887" t="s">
        <v>1530</v>
      </c>
      <c r="D389" s="743" t="s">
        <v>1529</v>
      </c>
      <c r="E389" s="896" t="s">
        <v>121</v>
      </c>
      <c r="F389" s="890">
        <v>1</v>
      </c>
      <c r="G389" s="891">
        <v>6.34</v>
      </c>
      <c r="H389" s="883"/>
      <c r="I389" s="883"/>
      <c r="J389" s="884">
        <f t="shared" si="10"/>
        <v>6.34</v>
      </c>
      <c r="K389" s="885"/>
      <c r="L389" s="886"/>
    </row>
    <row r="390" spans="3:12" ht="41.4" x14ac:dyDescent="0.25">
      <c r="C390" s="887" t="s">
        <v>3337</v>
      </c>
      <c r="D390" s="745" t="s">
        <v>3338</v>
      </c>
      <c r="E390" s="896" t="s">
        <v>791</v>
      </c>
      <c r="F390" s="901">
        <v>1</v>
      </c>
      <c r="G390" s="902">
        <v>86.32</v>
      </c>
      <c r="H390" s="883"/>
      <c r="I390" s="883"/>
      <c r="J390" s="884">
        <f t="shared" si="10"/>
        <v>86.32</v>
      </c>
      <c r="K390" s="885"/>
      <c r="L390" s="886"/>
    </row>
    <row r="391" spans="3:12" x14ac:dyDescent="0.25">
      <c r="C391" s="887" t="s">
        <v>1549</v>
      </c>
      <c r="D391" s="745" t="s">
        <v>3339</v>
      </c>
      <c r="E391" s="896" t="s">
        <v>121</v>
      </c>
      <c r="F391" s="901">
        <v>1</v>
      </c>
      <c r="G391" s="902">
        <v>8.64</v>
      </c>
      <c r="H391" s="883"/>
      <c r="I391" s="883"/>
      <c r="J391" s="884">
        <f t="shared" si="10"/>
        <v>8.64</v>
      </c>
      <c r="K391" s="885"/>
      <c r="L391" s="886"/>
    </row>
    <row r="392" spans="3:12" x14ac:dyDescent="0.25">
      <c r="C392" s="887" t="s">
        <v>3340</v>
      </c>
      <c r="D392" s="745" t="s">
        <v>3341</v>
      </c>
      <c r="E392" s="896" t="s">
        <v>792</v>
      </c>
      <c r="F392" s="901">
        <v>1</v>
      </c>
      <c r="G392" s="902">
        <v>44.86</v>
      </c>
      <c r="H392" s="883"/>
      <c r="I392" s="883"/>
      <c r="J392" s="884">
        <f t="shared" si="10"/>
        <v>44.86</v>
      </c>
      <c r="K392" s="885"/>
      <c r="L392" s="886"/>
    </row>
    <row r="393" spans="3:12" x14ac:dyDescent="0.25">
      <c r="C393" s="887" t="s">
        <v>1538</v>
      </c>
      <c r="D393" s="745" t="s">
        <v>773</v>
      </c>
      <c r="E393" s="896" t="s">
        <v>792</v>
      </c>
      <c r="F393" s="901">
        <v>1</v>
      </c>
      <c r="G393" s="902">
        <v>42.23</v>
      </c>
      <c r="H393" s="883"/>
      <c r="I393" s="883"/>
      <c r="J393" s="884">
        <f t="shared" si="10"/>
        <v>42.23</v>
      </c>
      <c r="K393" s="885"/>
      <c r="L393" s="886"/>
    </row>
    <row r="394" spans="3:12" x14ac:dyDescent="0.25">
      <c r="C394" s="887" t="s">
        <v>1542</v>
      </c>
      <c r="D394" s="745" t="s">
        <v>2391</v>
      </c>
      <c r="E394" s="896" t="s">
        <v>121</v>
      </c>
      <c r="F394" s="901">
        <v>1</v>
      </c>
      <c r="G394" s="902">
        <v>26.32</v>
      </c>
      <c r="H394" s="883"/>
      <c r="I394" s="883"/>
      <c r="J394" s="884">
        <f t="shared" si="10"/>
        <v>26.32</v>
      </c>
      <c r="K394" s="885"/>
      <c r="L394" s="886"/>
    </row>
    <row r="395" spans="3:12" x14ac:dyDescent="0.3">
      <c r="C395" s="887" t="s">
        <v>1504</v>
      </c>
      <c r="D395" s="743" t="s">
        <v>141</v>
      </c>
      <c r="E395" s="896" t="s">
        <v>121</v>
      </c>
      <c r="F395" s="737">
        <v>1</v>
      </c>
      <c r="G395" s="888">
        <v>5.46</v>
      </c>
      <c r="H395" s="883"/>
      <c r="I395" s="883"/>
      <c r="J395" s="884">
        <f t="shared" si="10"/>
        <v>5.46</v>
      </c>
      <c r="K395" s="885"/>
      <c r="L395" s="886"/>
    </row>
    <row r="396" spans="3:12" x14ac:dyDescent="0.3">
      <c r="C396" s="887" t="s">
        <v>1565</v>
      </c>
      <c r="D396" s="743" t="s">
        <v>177</v>
      </c>
      <c r="E396" s="881" t="s">
        <v>786</v>
      </c>
      <c r="F396" s="737">
        <v>1</v>
      </c>
      <c r="G396" s="888">
        <v>3.95</v>
      </c>
      <c r="H396" s="883"/>
      <c r="I396" s="883"/>
      <c r="J396" s="884">
        <f t="shared" si="10"/>
        <v>3.95</v>
      </c>
      <c r="K396" s="885"/>
      <c r="L396" s="886"/>
    </row>
    <row r="397" spans="3:12" x14ac:dyDescent="0.3">
      <c r="C397" s="887" t="s">
        <v>1566</v>
      </c>
      <c r="D397" s="743" t="s">
        <v>827</v>
      </c>
      <c r="E397" s="881" t="s">
        <v>120</v>
      </c>
      <c r="F397" s="737">
        <v>1</v>
      </c>
      <c r="G397" s="888">
        <v>3.36</v>
      </c>
      <c r="H397" s="883"/>
      <c r="I397" s="883"/>
      <c r="J397" s="884">
        <f t="shared" si="10"/>
        <v>3.36</v>
      </c>
      <c r="K397" s="885"/>
      <c r="L397" s="886"/>
    </row>
    <row r="398" spans="3:12" x14ac:dyDescent="0.3">
      <c r="C398" s="887" t="s">
        <v>1567</v>
      </c>
      <c r="D398" s="743" t="s">
        <v>826</v>
      </c>
      <c r="E398" s="881" t="s">
        <v>120</v>
      </c>
      <c r="F398" s="737">
        <v>1</v>
      </c>
      <c r="G398" s="888">
        <v>3.36</v>
      </c>
      <c r="H398" s="883"/>
      <c r="I398" s="883"/>
      <c r="J398" s="884">
        <f t="shared" si="10"/>
        <v>3.36</v>
      </c>
      <c r="K398" s="885"/>
      <c r="L398" s="886"/>
    </row>
    <row r="399" spans="3:12" x14ac:dyDescent="0.3">
      <c r="C399" s="887" t="s">
        <v>1580</v>
      </c>
      <c r="D399" s="743" t="s">
        <v>177</v>
      </c>
      <c r="E399" s="881" t="s">
        <v>786</v>
      </c>
      <c r="F399" s="737">
        <v>1</v>
      </c>
      <c r="G399" s="888">
        <v>3.41</v>
      </c>
      <c r="H399" s="883"/>
      <c r="I399" s="883"/>
      <c r="J399" s="884">
        <f t="shared" si="10"/>
        <v>3.41</v>
      </c>
      <c r="K399" s="885"/>
      <c r="L399" s="886"/>
    </row>
    <row r="400" spans="3:12" x14ac:dyDescent="0.3">
      <c r="C400" s="887" t="s">
        <v>1554</v>
      </c>
      <c r="D400" s="743" t="s">
        <v>337</v>
      </c>
      <c r="E400" s="896" t="s">
        <v>121</v>
      </c>
      <c r="F400" s="890">
        <v>1</v>
      </c>
      <c r="G400" s="892">
        <v>13.22</v>
      </c>
      <c r="H400" s="883"/>
      <c r="I400" s="883"/>
      <c r="J400" s="884">
        <f t="shared" si="10"/>
        <v>13.22</v>
      </c>
      <c r="K400" s="885"/>
      <c r="L400" s="886"/>
    </row>
    <row r="401" spans="3:12" x14ac:dyDescent="0.3">
      <c r="C401" s="887" t="s">
        <v>1551</v>
      </c>
      <c r="D401" s="743" t="s">
        <v>336</v>
      </c>
      <c r="E401" s="896" t="s">
        <v>121</v>
      </c>
      <c r="F401" s="890">
        <v>1</v>
      </c>
      <c r="G401" s="892">
        <v>12.92</v>
      </c>
      <c r="H401" s="883"/>
      <c r="I401" s="883"/>
      <c r="J401" s="884">
        <f t="shared" si="10"/>
        <v>12.92</v>
      </c>
      <c r="K401" s="885"/>
      <c r="L401" s="886"/>
    </row>
    <row r="402" spans="3:12" x14ac:dyDescent="0.3">
      <c r="C402" s="887" t="s">
        <v>1548</v>
      </c>
      <c r="D402" s="743" t="s">
        <v>1493</v>
      </c>
      <c r="E402" s="896" t="s">
        <v>121</v>
      </c>
      <c r="F402" s="890">
        <v>1</v>
      </c>
      <c r="G402" s="892">
        <v>7.74</v>
      </c>
      <c r="H402" s="883"/>
      <c r="I402" s="883"/>
      <c r="J402" s="884">
        <f t="shared" si="10"/>
        <v>7.74</v>
      </c>
      <c r="K402" s="885"/>
      <c r="L402" s="886"/>
    </row>
    <row r="403" spans="3:12" x14ac:dyDescent="0.3">
      <c r="C403" s="887" t="s">
        <v>1579</v>
      </c>
      <c r="D403" s="743" t="s">
        <v>1493</v>
      </c>
      <c r="E403" s="896" t="s">
        <v>121</v>
      </c>
      <c r="F403" s="890">
        <v>1</v>
      </c>
      <c r="G403" s="892">
        <v>7.76</v>
      </c>
      <c r="H403" s="883"/>
      <c r="I403" s="883"/>
      <c r="J403" s="884">
        <f t="shared" si="10"/>
        <v>7.76</v>
      </c>
      <c r="K403" s="885"/>
      <c r="L403" s="886"/>
    </row>
    <row r="404" spans="3:12" x14ac:dyDescent="0.3">
      <c r="C404" s="887" t="s">
        <v>1526</v>
      </c>
      <c r="D404" s="743" t="s">
        <v>2001</v>
      </c>
      <c r="E404" s="896" t="s">
        <v>143</v>
      </c>
      <c r="F404" s="737">
        <v>1</v>
      </c>
      <c r="G404" s="888">
        <v>24.1</v>
      </c>
      <c r="H404" s="883"/>
      <c r="I404" s="883"/>
      <c r="J404" s="884">
        <f t="shared" si="10"/>
        <v>24.1</v>
      </c>
      <c r="K404" s="885"/>
      <c r="L404" s="886"/>
    </row>
    <row r="405" spans="3:12" x14ac:dyDescent="0.3">
      <c r="C405" s="887" t="s">
        <v>1531</v>
      </c>
      <c r="D405" s="743" t="s">
        <v>1269</v>
      </c>
      <c r="E405" s="881" t="s">
        <v>120</v>
      </c>
      <c r="F405" s="737">
        <v>1</v>
      </c>
      <c r="G405" s="888">
        <v>4.68</v>
      </c>
      <c r="H405" s="883"/>
      <c r="I405" s="883"/>
      <c r="J405" s="884">
        <f t="shared" si="10"/>
        <v>4.68</v>
      </c>
      <c r="K405" s="885"/>
      <c r="L405" s="886"/>
    </row>
    <row r="406" spans="3:12" x14ac:dyDescent="0.3">
      <c r="C406" s="887" t="s">
        <v>2502</v>
      </c>
      <c r="D406" s="743" t="s">
        <v>3342</v>
      </c>
      <c r="E406" s="896" t="s">
        <v>143</v>
      </c>
      <c r="F406" s="737">
        <v>1</v>
      </c>
      <c r="G406" s="888">
        <v>40.090000000000003</v>
      </c>
      <c r="H406" s="883"/>
      <c r="I406" s="883"/>
      <c r="J406" s="884">
        <f t="shared" si="10"/>
        <v>40.090000000000003</v>
      </c>
      <c r="K406" s="885"/>
      <c r="L406" s="886"/>
    </row>
    <row r="407" spans="3:12" x14ac:dyDescent="0.25">
      <c r="C407" s="887" t="s">
        <v>1560</v>
      </c>
      <c r="D407" s="743" t="s">
        <v>138</v>
      </c>
      <c r="E407" s="896" t="s">
        <v>791</v>
      </c>
      <c r="F407" s="892">
        <v>1</v>
      </c>
      <c r="G407" s="893">
        <v>19.62</v>
      </c>
      <c r="H407" s="883"/>
      <c r="I407" s="883"/>
      <c r="J407" s="884">
        <f t="shared" si="10"/>
        <v>19.62</v>
      </c>
      <c r="K407" s="885"/>
      <c r="L407" s="886"/>
    </row>
    <row r="408" spans="3:12" x14ac:dyDescent="0.25">
      <c r="C408" s="887" t="s">
        <v>3343</v>
      </c>
      <c r="D408" s="743" t="s">
        <v>3344</v>
      </c>
      <c r="E408" s="881" t="s">
        <v>125</v>
      </c>
      <c r="F408" s="892">
        <v>1</v>
      </c>
      <c r="G408" s="893">
        <v>29.61</v>
      </c>
      <c r="H408" s="883"/>
      <c r="I408" s="883"/>
      <c r="J408" s="884">
        <f t="shared" si="10"/>
        <v>29.61</v>
      </c>
      <c r="K408" s="885"/>
      <c r="L408" s="886"/>
    </row>
    <row r="409" spans="3:12" ht="41.4" x14ac:dyDescent="0.25">
      <c r="C409" s="887" t="s">
        <v>3345</v>
      </c>
      <c r="D409" s="743" t="s">
        <v>3346</v>
      </c>
      <c r="E409" s="881" t="s">
        <v>125</v>
      </c>
      <c r="F409" s="892">
        <v>1</v>
      </c>
      <c r="G409" s="893">
        <v>187.66</v>
      </c>
      <c r="H409" s="883"/>
      <c r="I409" s="883"/>
      <c r="J409" s="884">
        <f t="shared" si="10"/>
        <v>187.66</v>
      </c>
      <c r="K409" s="885"/>
      <c r="L409" s="886"/>
    </row>
    <row r="410" spans="3:12" x14ac:dyDescent="0.25">
      <c r="C410" s="887" t="s">
        <v>1581</v>
      </c>
      <c r="D410" s="743" t="s">
        <v>138</v>
      </c>
      <c r="E410" s="881" t="s">
        <v>125</v>
      </c>
      <c r="F410" s="892">
        <v>1</v>
      </c>
      <c r="G410" s="893">
        <v>27.3</v>
      </c>
      <c r="H410" s="883"/>
      <c r="I410" s="883"/>
      <c r="J410" s="884">
        <f t="shared" si="10"/>
        <v>27.3</v>
      </c>
      <c r="K410" s="885"/>
      <c r="L410" s="886"/>
    </row>
    <row r="411" spans="3:12" x14ac:dyDescent="0.3">
      <c r="C411" s="887" t="s">
        <v>1528</v>
      </c>
      <c r="D411" s="743" t="s">
        <v>209</v>
      </c>
      <c r="E411" s="881" t="s">
        <v>129</v>
      </c>
      <c r="F411" s="737">
        <v>1</v>
      </c>
      <c r="G411" s="888">
        <v>10.1</v>
      </c>
      <c r="H411" s="883"/>
      <c r="I411" s="883"/>
      <c r="J411" s="884">
        <f t="shared" si="10"/>
        <v>10.1</v>
      </c>
      <c r="K411" s="885"/>
      <c r="L411" s="886"/>
    </row>
    <row r="412" spans="3:12" x14ac:dyDescent="0.3">
      <c r="C412" s="898"/>
      <c r="D412" s="734" t="s">
        <v>200</v>
      </c>
      <c r="E412" s="896"/>
      <c r="F412" s="737"/>
      <c r="G412" s="888"/>
      <c r="H412" s="883"/>
      <c r="I412" s="883"/>
      <c r="J412" s="884"/>
      <c r="K412" s="885"/>
      <c r="L412" s="886"/>
    </row>
    <row r="413" spans="3:12" x14ac:dyDescent="0.3">
      <c r="C413" s="898"/>
      <c r="D413" s="735" t="s">
        <v>1639</v>
      </c>
      <c r="E413" s="896"/>
      <c r="F413" s="737"/>
      <c r="G413" s="888"/>
      <c r="H413" s="883"/>
      <c r="I413" s="883"/>
      <c r="J413" s="884"/>
      <c r="K413" s="885"/>
      <c r="L413" s="886"/>
    </row>
    <row r="414" spans="3:12" x14ac:dyDescent="0.3">
      <c r="C414" s="887" t="s">
        <v>1591</v>
      </c>
      <c r="D414" s="743" t="s">
        <v>385</v>
      </c>
      <c r="E414" s="881" t="s">
        <v>128</v>
      </c>
      <c r="F414" s="900">
        <v>1</v>
      </c>
      <c r="G414" s="888">
        <v>30.43</v>
      </c>
      <c r="H414" s="883"/>
      <c r="I414" s="883"/>
      <c r="J414" s="884">
        <f t="shared" ref="J414:J456" si="11">F414*G414</f>
        <v>30.43</v>
      </c>
      <c r="K414" s="885"/>
      <c r="L414" s="886"/>
    </row>
    <row r="415" spans="3:12" x14ac:dyDescent="0.3">
      <c r="C415" s="887" t="s">
        <v>2027</v>
      </c>
      <c r="D415" s="743" t="s">
        <v>370</v>
      </c>
      <c r="E415" s="881" t="s">
        <v>128</v>
      </c>
      <c r="F415" s="900">
        <v>1</v>
      </c>
      <c r="G415" s="888">
        <v>29.76</v>
      </c>
      <c r="H415" s="883"/>
      <c r="I415" s="883"/>
      <c r="J415" s="884">
        <f t="shared" si="11"/>
        <v>29.76</v>
      </c>
      <c r="K415" s="885"/>
      <c r="L415" s="886"/>
    </row>
    <row r="416" spans="3:12" x14ac:dyDescent="0.3">
      <c r="C416" s="887" t="s">
        <v>2029</v>
      </c>
      <c r="D416" s="743" t="s">
        <v>386</v>
      </c>
      <c r="E416" s="881" t="s">
        <v>128</v>
      </c>
      <c r="F416" s="900">
        <v>1</v>
      </c>
      <c r="G416" s="888">
        <v>30.38</v>
      </c>
      <c r="H416" s="883"/>
      <c r="I416" s="883"/>
      <c r="J416" s="884">
        <f t="shared" si="11"/>
        <v>30.38</v>
      </c>
      <c r="K416" s="885"/>
      <c r="L416" s="886"/>
    </row>
    <row r="417" spans="3:12" x14ac:dyDescent="0.3">
      <c r="C417" s="887" t="s">
        <v>2030</v>
      </c>
      <c r="D417" s="743" t="s">
        <v>3347</v>
      </c>
      <c r="E417" s="881" t="s">
        <v>128</v>
      </c>
      <c r="F417" s="900">
        <v>1</v>
      </c>
      <c r="G417" s="888">
        <v>24.46</v>
      </c>
      <c r="H417" s="883"/>
      <c r="I417" s="883"/>
      <c r="J417" s="884">
        <f t="shared" si="11"/>
        <v>24.46</v>
      </c>
      <c r="K417" s="885"/>
      <c r="L417" s="886"/>
    </row>
    <row r="418" spans="3:12" x14ac:dyDescent="0.3">
      <c r="C418" s="887" t="s">
        <v>2032</v>
      </c>
      <c r="D418" s="743" t="s">
        <v>2399</v>
      </c>
      <c r="E418" s="881" t="s">
        <v>128</v>
      </c>
      <c r="F418" s="900">
        <v>1</v>
      </c>
      <c r="G418" s="888">
        <v>24.52</v>
      </c>
      <c r="H418" s="883"/>
      <c r="I418" s="883"/>
      <c r="J418" s="884">
        <f t="shared" si="11"/>
        <v>24.52</v>
      </c>
      <c r="K418" s="885"/>
      <c r="L418" s="886"/>
    </row>
    <row r="419" spans="3:12" x14ac:dyDescent="0.3">
      <c r="C419" s="887" t="s">
        <v>2036</v>
      </c>
      <c r="D419" s="743" t="s">
        <v>159</v>
      </c>
      <c r="E419" s="881" t="s">
        <v>128</v>
      </c>
      <c r="F419" s="900">
        <v>1</v>
      </c>
      <c r="G419" s="888">
        <v>15.34</v>
      </c>
      <c r="H419" s="883"/>
      <c r="I419" s="883"/>
      <c r="J419" s="884">
        <f t="shared" si="11"/>
        <v>15.34</v>
      </c>
      <c r="K419" s="885"/>
      <c r="L419" s="886"/>
    </row>
    <row r="420" spans="3:12" x14ac:dyDescent="0.3">
      <c r="C420" s="887" t="s">
        <v>1609</v>
      </c>
      <c r="D420" s="743" t="s">
        <v>384</v>
      </c>
      <c r="E420" s="881" t="s">
        <v>128</v>
      </c>
      <c r="F420" s="900">
        <v>1</v>
      </c>
      <c r="G420" s="888">
        <v>30.6</v>
      </c>
      <c r="H420" s="883"/>
      <c r="I420" s="883"/>
      <c r="J420" s="884">
        <f t="shared" si="11"/>
        <v>30.6</v>
      </c>
      <c r="K420" s="885"/>
      <c r="L420" s="886"/>
    </row>
    <row r="421" spans="3:12" x14ac:dyDescent="0.3">
      <c r="C421" s="887" t="s">
        <v>1611</v>
      </c>
      <c r="D421" s="743" t="s">
        <v>327</v>
      </c>
      <c r="E421" s="881" t="s">
        <v>128</v>
      </c>
      <c r="F421" s="900">
        <v>1</v>
      </c>
      <c r="G421" s="888">
        <v>26.29</v>
      </c>
      <c r="H421" s="883"/>
      <c r="I421" s="883"/>
      <c r="J421" s="884">
        <f t="shared" si="11"/>
        <v>26.29</v>
      </c>
      <c r="K421" s="885"/>
      <c r="L421" s="886"/>
    </row>
    <row r="422" spans="3:12" x14ac:dyDescent="0.3">
      <c r="C422" s="887" t="s">
        <v>1604</v>
      </c>
      <c r="D422" s="743" t="s">
        <v>153</v>
      </c>
      <c r="E422" s="881" t="s">
        <v>128</v>
      </c>
      <c r="F422" s="900">
        <v>1</v>
      </c>
      <c r="G422" s="888">
        <v>9.43</v>
      </c>
      <c r="H422" s="883"/>
      <c r="I422" s="883"/>
      <c r="J422" s="884">
        <f t="shared" si="11"/>
        <v>9.43</v>
      </c>
      <c r="K422" s="885"/>
      <c r="L422" s="886"/>
    </row>
    <row r="423" spans="3:12" x14ac:dyDescent="0.3">
      <c r="C423" s="887" t="s">
        <v>1601</v>
      </c>
      <c r="D423" s="743" t="s">
        <v>2040</v>
      </c>
      <c r="E423" s="881" t="s">
        <v>128</v>
      </c>
      <c r="F423" s="900">
        <v>1</v>
      </c>
      <c r="G423" s="888">
        <v>36.24</v>
      </c>
      <c r="H423" s="883"/>
      <c r="I423" s="883"/>
      <c r="J423" s="884">
        <f t="shared" si="11"/>
        <v>36.24</v>
      </c>
      <c r="K423" s="885"/>
      <c r="L423" s="886"/>
    </row>
    <row r="424" spans="3:12" x14ac:dyDescent="0.3">
      <c r="C424" s="887" t="s">
        <v>1621</v>
      </c>
      <c r="D424" s="743" t="s">
        <v>2514</v>
      </c>
      <c r="E424" s="896" t="s">
        <v>797</v>
      </c>
      <c r="F424" s="737">
        <v>1</v>
      </c>
      <c r="G424" s="899">
        <v>26.15</v>
      </c>
      <c r="H424" s="883"/>
      <c r="I424" s="883"/>
      <c r="J424" s="884">
        <f t="shared" si="11"/>
        <v>26.15</v>
      </c>
      <c r="K424" s="885"/>
      <c r="L424" s="886"/>
    </row>
    <row r="425" spans="3:12" x14ac:dyDescent="0.3">
      <c r="C425" s="887" t="s">
        <v>1623</v>
      </c>
      <c r="D425" s="743" t="s">
        <v>3348</v>
      </c>
      <c r="E425" s="896" t="s">
        <v>797</v>
      </c>
      <c r="F425" s="737">
        <v>1</v>
      </c>
      <c r="G425" s="899">
        <v>15.84</v>
      </c>
      <c r="H425" s="883"/>
      <c r="I425" s="883"/>
      <c r="J425" s="884">
        <f t="shared" si="11"/>
        <v>15.84</v>
      </c>
      <c r="K425" s="885"/>
      <c r="L425" s="886"/>
    </row>
    <row r="426" spans="3:12" x14ac:dyDescent="0.3">
      <c r="C426" s="887" t="s">
        <v>1626</v>
      </c>
      <c r="D426" s="743" t="s">
        <v>762</v>
      </c>
      <c r="E426" s="896" t="s">
        <v>797</v>
      </c>
      <c r="F426" s="737">
        <v>1</v>
      </c>
      <c r="G426" s="899">
        <v>3.67</v>
      </c>
      <c r="H426" s="883"/>
      <c r="I426" s="883"/>
      <c r="J426" s="884">
        <f t="shared" si="11"/>
        <v>3.67</v>
      </c>
      <c r="K426" s="885"/>
      <c r="L426" s="886"/>
    </row>
    <row r="427" spans="3:12" x14ac:dyDescent="0.3">
      <c r="C427" s="887" t="s">
        <v>1631</v>
      </c>
      <c r="D427" s="743" t="s">
        <v>1632</v>
      </c>
      <c r="E427" s="896" t="s">
        <v>797</v>
      </c>
      <c r="F427" s="737">
        <v>1</v>
      </c>
      <c r="G427" s="899">
        <v>13.99</v>
      </c>
      <c r="H427" s="883"/>
      <c r="I427" s="883"/>
      <c r="J427" s="884">
        <f t="shared" si="11"/>
        <v>13.99</v>
      </c>
      <c r="K427" s="885"/>
      <c r="L427" s="886"/>
    </row>
    <row r="428" spans="3:12" x14ac:dyDescent="0.3">
      <c r="C428" s="887" t="s">
        <v>1633</v>
      </c>
      <c r="D428" s="743" t="s">
        <v>1634</v>
      </c>
      <c r="E428" s="896" t="s">
        <v>797</v>
      </c>
      <c r="F428" s="737">
        <v>1</v>
      </c>
      <c r="G428" s="899">
        <v>11.2</v>
      </c>
      <c r="H428" s="883"/>
      <c r="I428" s="883"/>
      <c r="J428" s="884">
        <f t="shared" si="11"/>
        <v>11.2</v>
      </c>
      <c r="K428" s="885"/>
      <c r="L428" s="886"/>
    </row>
    <row r="429" spans="3:12" x14ac:dyDescent="0.3">
      <c r="C429" s="887" t="s">
        <v>1635</v>
      </c>
      <c r="D429" s="743" t="s">
        <v>1636</v>
      </c>
      <c r="E429" s="896" t="s">
        <v>797</v>
      </c>
      <c r="F429" s="737">
        <v>1</v>
      </c>
      <c r="G429" s="899">
        <v>11.59</v>
      </c>
      <c r="H429" s="883"/>
      <c r="I429" s="883"/>
      <c r="J429" s="884">
        <f t="shared" si="11"/>
        <v>11.59</v>
      </c>
      <c r="K429" s="885"/>
      <c r="L429" s="886"/>
    </row>
    <row r="430" spans="3:12" x14ac:dyDescent="0.25">
      <c r="C430" s="887" t="s">
        <v>1637</v>
      </c>
      <c r="D430" s="745" t="s">
        <v>3349</v>
      </c>
      <c r="E430" s="896" t="s">
        <v>121</v>
      </c>
      <c r="F430" s="901">
        <v>1</v>
      </c>
      <c r="G430" s="902">
        <v>22.47</v>
      </c>
      <c r="H430" s="883"/>
      <c r="I430" s="883"/>
      <c r="J430" s="884">
        <f t="shared" si="11"/>
        <v>22.47</v>
      </c>
      <c r="K430" s="885"/>
      <c r="L430" s="886"/>
    </row>
    <row r="431" spans="3:12" x14ac:dyDescent="0.25">
      <c r="C431" s="887" t="s">
        <v>1651</v>
      </c>
      <c r="D431" s="745" t="s">
        <v>3350</v>
      </c>
      <c r="E431" s="881" t="s">
        <v>125</v>
      </c>
      <c r="F431" s="901">
        <v>1</v>
      </c>
      <c r="G431" s="902">
        <v>12.22</v>
      </c>
      <c r="H431" s="883"/>
      <c r="I431" s="883"/>
      <c r="J431" s="884">
        <f t="shared" si="11"/>
        <v>12.22</v>
      </c>
      <c r="K431" s="885"/>
      <c r="L431" s="886"/>
    </row>
    <row r="432" spans="3:12" x14ac:dyDescent="0.25">
      <c r="C432" s="887" t="s">
        <v>1653</v>
      </c>
      <c r="D432" s="745" t="s">
        <v>178</v>
      </c>
      <c r="E432" s="881" t="s">
        <v>125</v>
      </c>
      <c r="F432" s="901">
        <v>1</v>
      </c>
      <c r="G432" s="902">
        <v>11.96</v>
      </c>
      <c r="H432" s="883"/>
      <c r="I432" s="883"/>
      <c r="J432" s="884">
        <f t="shared" si="11"/>
        <v>11.96</v>
      </c>
      <c r="K432" s="885"/>
      <c r="L432" s="886"/>
    </row>
    <row r="433" spans="3:12" x14ac:dyDescent="0.25">
      <c r="C433" s="887" t="s">
        <v>1676</v>
      </c>
      <c r="D433" s="745" t="s">
        <v>1677</v>
      </c>
      <c r="E433" s="881" t="s">
        <v>128</v>
      </c>
      <c r="F433" s="901">
        <v>1</v>
      </c>
      <c r="G433" s="902">
        <v>26.8</v>
      </c>
      <c r="H433" s="883"/>
      <c r="I433" s="883"/>
      <c r="J433" s="884">
        <f t="shared" si="11"/>
        <v>26.8</v>
      </c>
      <c r="K433" s="885"/>
      <c r="L433" s="886"/>
    </row>
    <row r="434" spans="3:12" x14ac:dyDescent="0.25">
      <c r="C434" s="887" t="s">
        <v>1675</v>
      </c>
      <c r="D434" s="745" t="s">
        <v>274</v>
      </c>
      <c r="E434" s="881" t="s">
        <v>128</v>
      </c>
      <c r="F434" s="901">
        <v>1</v>
      </c>
      <c r="G434" s="902">
        <v>9.1</v>
      </c>
      <c r="H434" s="883"/>
      <c r="I434" s="883"/>
      <c r="J434" s="884">
        <f t="shared" si="11"/>
        <v>9.1</v>
      </c>
      <c r="K434" s="885"/>
      <c r="L434" s="886"/>
    </row>
    <row r="435" spans="3:12" x14ac:dyDescent="0.25">
      <c r="C435" s="887" t="s">
        <v>1672</v>
      </c>
      <c r="D435" s="745" t="s">
        <v>358</v>
      </c>
      <c r="E435" s="881" t="s">
        <v>128</v>
      </c>
      <c r="F435" s="901">
        <v>1</v>
      </c>
      <c r="G435" s="902">
        <v>24.05</v>
      </c>
      <c r="H435" s="883"/>
      <c r="I435" s="883"/>
      <c r="J435" s="884">
        <f t="shared" si="11"/>
        <v>24.05</v>
      </c>
      <c r="K435" s="885"/>
      <c r="L435" s="886"/>
    </row>
    <row r="436" spans="3:12" x14ac:dyDescent="0.25">
      <c r="C436" s="887" t="s">
        <v>1670</v>
      </c>
      <c r="D436" s="745" t="s">
        <v>3351</v>
      </c>
      <c r="E436" s="881" t="s">
        <v>128</v>
      </c>
      <c r="F436" s="901">
        <v>1</v>
      </c>
      <c r="G436" s="902">
        <v>12.02</v>
      </c>
      <c r="H436" s="883"/>
      <c r="I436" s="883"/>
      <c r="J436" s="884">
        <f t="shared" si="11"/>
        <v>12.02</v>
      </c>
      <c r="K436" s="885"/>
      <c r="L436" s="886"/>
    </row>
    <row r="437" spans="3:12" x14ac:dyDescent="0.3">
      <c r="C437" s="887" t="s">
        <v>1490</v>
      </c>
      <c r="D437" s="743" t="s">
        <v>177</v>
      </c>
      <c r="E437" s="881" t="s">
        <v>786</v>
      </c>
      <c r="F437" s="737">
        <v>1</v>
      </c>
      <c r="G437" s="888">
        <v>5.26</v>
      </c>
      <c r="H437" s="883"/>
      <c r="I437" s="883"/>
      <c r="J437" s="884">
        <f t="shared" si="11"/>
        <v>5.26</v>
      </c>
      <c r="K437" s="885"/>
      <c r="L437" s="886"/>
    </row>
    <row r="438" spans="3:12" x14ac:dyDescent="0.3">
      <c r="C438" s="887" t="s">
        <v>1506</v>
      </c>
      <c r="D438" s="743" t="s">
        <v>826</v>
      </c>
      <c r="E438" s="896" t="s">
        <v>788</v>
      </c>
      <c r="F438" s="737">
        <v>1</v>
      </c>
      <c r="G438" s="888">
        <v>13.96</v>
      </c>
      <c r="H438" s="883"/>
      <c r="I438" s="883"/>
      <c r="J438" s="884">
        <f t="shared" si="11"/>
        <v>13.96</v>
      </c>
      <c r="K438" s="885"/>
      <c r="L438" s="886"/>
    </row>
    <row r="439" spans="3:12" x14ac:dyDescent="0.3">
      <c r="C439" s="887" t="s">
        <v>2205</v>
      </c>
      <c r="D439" s="743" t="s">
        <v>827</v>
      </c>
      <c r="E439" s="896" t="s">
        <v>788</v>
      </c>
      <c r="F439" s="737">
        <v>1</v>
      </c>
      <c r="G439" s="888">
        <v>11.34</v>
      </c>
      <c r="H439" s="883"/>
      <c r="I439" s="883"/>
      <c r="J439" s="884">
        <f t="shared" si="11"/>
        <v>11.34</v>
      </c>
      <c r="K439" s="885"/>
      <c r="L439" s="886"/>
    </row>
    <row r="440" spans="3:12" x14ac:dyDescent="0.3">
      <c r="C440" s="887" t="s">
        <v>1597</v>
      </c>
      <c r="D440" s="743" t="s">
        <v>1598</v>
      </c>
      <c r="E440" s="896" t="s">
        <v>782</v>
      </c>
      <c r="F440" s="737">
        <v>1</v>
      </c>
      <c r="G440" s="888">
        <v>4.34</v>
      </c>
      <c r="H440" s="883"/>
      <c r="I440" s="883"/>
      <c r="J440" s="884">
        <f t="shared" si="11"/>
        <v>4.34</v>
      </c>
      <c r="K440" s="885"/>
      <c r="L440" s="886"/>
    </row>
    <row r="441" spans="3:12" x14ac:dyDescent="0.3">
      <c r="C441" s="887" t="s">
        <v>1599</v>
      </c>
      <c r="D441" s="743" t="s">
        <v>828</v>
      </c>
      <c r="E441" s="881" t="s">
        <v>120</v>
      </c>
      <c r="F441" s="737">
        <v>1</v>
      </c>
      <c r="G441" s="888">
        <v>3.42</v>
      </c>
      <c r="H441" s="883"/>
      <c r="I441" s="883"/>
      <c r="J441" s="884">
        <f t="shared" si="11"/>
        <v>3.42</v>
      </c>
      <c r="K441" s="885"/>
      <c r="L441" s="886"/>
    </row>
    <row r="442" spans="3:12" x14ac:dyDescent="0.3">
      <c r="C442" s="887" t="s">
        <v>1600</v>
      </c>
      <c r="D442" s="743" t="s">
        <v>825</v>
      </c>
      <c r="E442" s="881" t="s">
        <v>120</v>
      </c>
      <c r="F442" s="737">
        <v>1</v>
      </c>
      <c r="G442" s="888">
        <v>2.16</v>
      </c>
      <c r="H442" s="883"/>
      <c r="I442" s="883"/>
      <c r="J442" s="884">
        <f t="shared" si="11"/>
        <v>2.16</v>
      </c>
      <c r="K442" s="885"/>
      <c r="L442" s="886"/>
    </row>
    <row r="443" spans="3:12" x14ac:dyDescent="0.3">
      <c r="C443" s="887" t="s">
        <v>1593</v>
      </c>
      <c r="D443" s="743" t="s">
        <v>122</v>
      </c>
      <c r="E443" s="896" t="s">
        <v>788</v>
      </c>
      <c r="F443" s="737">
        <v>1</v>
      </c>
      <c r="G443" s="888">
        <v>2.94</v>
      </c>
      <c r="H443" s="883"/>
      <c r="I443" s="883"/>
      <c r="J443" s="884">
        <f t="shared" si="11"/>
        <v>2.94</v>
      </c>
      <c r="K443" s="885"/>
      <c r="L443" s="886"/>
    </row>
    <row r="444" spans="3:12" x14ac:dyDescent="0.3">
      <c r="C444" s="887" t="s">
        <v>1625</v>
      </c>
      <c r="D444" s="743" t="s">
        <v>122</v>
      </c>
      <c r="E444" s="881" t="s">
        <v>120</v>
      </c>
      <c r="F444" s="737">
        <v>1</v>
      </c>
      <c r="G444" s="888">
        <v>3.3</v>
      </c>
      <c r="H444" s="883"/>
      <c r="I444" s="883"/>
      <c r="J444" s="884">
        <f t="shared" si="11"/>
        <v>3.3</v>
      </c>
      <c r="K444" s="885"/>
      <c r="L444" s="886"/>
    </row>
    <row r="445" spans="3:12" x14ac:dyDescent="0.3">
      <c r="C445" s="887" t="s">
        <v>1630</v>
      </c>
      <c r="D445" s="743" t="s">
        <v>827</v>
      </c>
      <c r="E445" s="881" t="s">
        <v>120</v>
      </c>
      <c r="F445" s="737">
        <v>1</v>
      </c>
      <c r="G445" s="888">
        <v>3.59</v>
      </c>
      <c r="H445" s="883"/>
      <c r="I445" s="883"/>
      <c r="J445" s="884">
        <f t="shared" si="11"/>
        <v>3.59</v>
      </c>
      <c r="K445" s="885"/>
      <c r="L445" s="886"/>
    </row>
    <row r="446" spans="3:12" x14ac:dyDescent="0.3">
      <c r="C446" s="887" t="s">
        <v>1629</v>
      </c>
      <c r="D446" s="743" t="s">
        <v>826</v>
      </c>
      <c r="E446" s="881" t="s">
        <v>120</v>
      </c>
      <c r="F446" s="737">
        <v>1</v>
      </c>
      <c r="G446" s="888">
        <v>3.78</v>
      </c>
      <c r="H446" s="883"/>
      <c r="I446" s="883"/>
      <c r="J446" s="884">
        <f t="shared" si="11"/>
        <v>3.78</v>
      </c>
      <c r="K446" s="885"/>
      <c r="L446" s="886"/>
    </row>
    <row r="447" spans="3:12" x14ac:dyDescent="0.3">
      <c r="C447" s="887" t="s">
        <v>1641</v>
      </c>
      <c r="D447" s="743" t="s">
        <v>177</v>
      </c>
      <c r="E447" s="881" t="s">
        <v>786</v>
      </c>
      <c r="F447" s="737">
        <v>1</v>
      </c>
      <c r="G447" s="888">
        <v>4.17</v>
      </c>
      <c r="H447" s="883"/>
      <c r="I447" s="883"/>
      <c r="J447" s="884">
        <f t="shared" si="11"/>
        <v>4.17</v>
      </c>
      <c r="K447" s="885"/>
      <c r="L447" s="886"/>
    </row>
    <row r="448" spans="3:12" x14ac:dyDescent="0.3">
      <c r="C448" s="887" t="s">
        <v>1619</v>
      </c>
      <c r="D448" s="743" t="s">
        <v>3352</v>
      </c>
      <c r="E448" s="881" t="s">
        <v>120</v>
      </c>
      <c r="F448" s="890">
        <v>1</v>
      </c>
      <c r="G448" s="892">
        <v>10.07</v>
      </c>
      <c r="H448" s="883"/>
      <c r="I448" s="883"/>
      <c r="J448" s="884">
        <f t="shared" si="11"/>
        <v>10.07</v>
      </c>
      <c r="K448" s="885"/>
      <c r="L448" s="886"/>
    </row>
    <row r="449" spans="3:12" x14ac:dyDescent="0.3">
      <c r="C449" s="887" t="s">
        <v>2039</v>
      </c>
      <c r="D449" s="743" t="s">
        <v>152</v>
      </c>
      <c r="E449" s="881" t="s">
        <v>128</v>
      </c>
      <c r="F449" s="737">
        <v>1</v>
      </c>
      <c r="G449" s="888">
        <v>24.68</v>
      </c>
      <c r="H449" s="883"/>
      <c r="I449" s="883"/>
      <c r="J449" s="884">
        <f t="shared" si="11"/>
        <v>24.68</v>
      </c>
      <c r="K449" s="885"/>
      <c r="L449" s="886"/>
    </row>
    <row r="450" spans="3:12" x14ac:dyDescent="0.3">
      <c r="C450" s="887" t="s">
        <v>1627</v>
      </c>
      <c r="D450" s="743" t="s">
        <v>3353</v>
      </c>
      <c r="E450" s="881" t="s">
        <v>128</v>
      </c>
      <c r="F450" s="737">
        <v>1</v>
      </c>
      <c r="G450" s="888">
        <v>9.7899999999999991</v>
      </c>
      <c r="H450" s="883"/>
      <c r="I450" s="883"/>
      <c r="J450" s="884">
        <f t="shared" si="11"/>
        <v>9.7899999999999991</v>
      </c>
      <c r="K450" s="885"/>
      <c r="L450" s="886"/>
    </row>
    <row r="451" spans="3:12" x14ac:dyDescent="0.3">
      <c r="C451" s="887" t="s">
        <v>1607</v>
      </c>
      <c r="D451" s="743" t="s">
        <v>382</v>
      </c>
      <c r="E451" s="881" t="s">
        <v>128</v>
      </c>
      <c r="F451" s="737">
        <v>1</v>
      </c>
      <c r="G451" s="888">
        <v>9.1300000000000008</v>
      </c>
      <c r="H451" s="883"/>
      <c r="I451" s="883"/>
      <c r="J451" s="884">
        <f t="shared" si="11"/>
        <v>9.1300000000000008</v>
      </c>
      <c r="K451" s="885"/>
      <c r="L451" s="886"/>
    </row>
    <row r="452" spans="3:12" x14ac:dyDescent="0.3">
      <c r="C452" s="887" t="s">
        <v>1592</v>
      </c>
      <c r="D452" s="743" t="s">
        <v>3354</v>
      </c>
      <c r="E452" s="881" t="s">
        <v>128</v>
      </c>
      <c r="F452" s="737">
        <v>1</v>
      </c>
      <c r="G452" s="888">
        <v>23.85</v>
      </c>
      <c r="H452" s="883"/>
      <c r="I452" s="883"/>
      <c r="J452" s="884">
        <f t="shared" si="11"/>
        <v>23.85</v>
      </c>
      <c r="K452" s="885"/>
      <c r="L452" s="886"/>
    </row>
    <row r="453" spans="3:12" x14ac:dyDescent="0.25">
      <c r="C453" s="887" t="s">
        <v>1595</v>
      </c>
      <c r="D453" s="743" t="s">
        <v>3355</v>
      </c>
      <c r="E453" s="896" t="s">
        <v>2484</v>
      </c>
      <c r="F453" s="892">
        <v>1</v>
      </c>
      <c r="G453" s="893">
        <v>27.24</v>
      </c>
      <c r="H453" s="883"/>
      <c r="I453" s="883"/>
      <c r="J453" s="884">
        <f t="shared" si="11"/>
        <v>27.24</v>
      </c>
      <c r="K453" s="885"/>
      <c r="L453" s="886"/>
    </row>
    <row r="454" spans="3:12" ht="27.6" x14ac:dyDescent="0.25">
      <c r="C454" s="887" t="s">
        <v>3356</v>
      </c>
      <c r="D454" s="743" t="s">
        <v>3357</v>
      </c>
      <c r="E454" s="881" t="s">
        <v>128</v>
      </c>
      <c r="F454" s="892">
        <v>1</v>
      </c>
      <c r="G454" s="893">
        <v>97.96</v>
      </c>
      <c r="H454" s="883"/>
      <c r="I454" s="883"/>
      <c r="J454" s="884">
        <f t="shared" si="11"/>
        <v>97.96</v>
      </c>
      <c r="K454" s="885"/>
      <c r="L454" s="886"/>
    </row>
    <row r="455" spans="3:12" x14ac:dyDescent="0.25">
      <c r="C455" s="887" t="s">
        <v>2158</v>
      </c>
      <c r="D455" s="743" t="s">
        <v>138</v>
      </c>
      <c r="E455" s="881" t="s">
        <v>125</v>
      </c>
      <c r="F455" s="892">
        <v>1</v>
      </c>
      <c r="G455" s="893">
        <v>35.28</v>
      </c>
      <c r="H455" s="883"/>
      <c r="I455" s="883"/>
      <c r="J455" s="884">
        <f t="shared" si="11"/>
        <v>35.28</v>
      </c>
      <c r="K455" s="885"/>
      <c r="L455" s="886"/>
    </row>
    <row r="456" spans="3:12" x14ac:dyDescent="0.3">
      <c r="C456" s="887" t="s">
        <v>1616</v>
      </c>
      <c r="D456" s="743" t="s">
        <v>351</v>
      </c>
      <c r="E456" s="881" t="s">
        <v>129</v>
      </c>
      <c r="F456" s="737">
        <v>1</v>
      </c>
      <c r="G456" s="888">
        <v>12.04</v>
      </c>
      <c r="H456" s="883"/>
      <c r="I456" s="883"/>
      <c r="J456" s="884">
        <f t="shared" si="11"/>
        <v>12.04</v>
      </c>
      <c r="K456" s="885"/>
      <c r="L456" s="886"/>
    </row>
    <row r="457" spans="3:12" x14ac:dyDescent="0.3">
      <c r="C457" s="897"/>
      <c r="D457" s="734" t="s">
        <v>200</v>
      </c>
      <c r="E457" s="896"/>
      <c r="F457" s="737"/>
      <c r="G457" s="888"/>
      <c r="H457" s="883"/>
      <c r="I457" s="883"/>
      <c r="J457" s="884"/>
      <c r="K457" s="885"/>
      <c r="L457" s="886"/>
    </row>
    <row r="458" spans="3:12" x14ac:dyDescent="0.3">
      <c r="C458" s="897"/>
      <c r="D458" s="735" t="s">
        <v>1685</v>
      </c>
      <c r="E458" s="896"/>
      <c r="F458" s="737"/>
      <c r="G458" s="888"/>
      <c r="H458" s="883"/>
      <c r="I458" s="883"/>
      <c r="J458" s="884"/>
      <c r="K458" s="885"/>
      <c r="L458" s="886"/>
    </row>
    <row r="459" spans="3:12" x14ac:dyDescent="0.3">
      <c r="C459" s="887" t="s">
        <v>1646</v>
      </c>
      <c r="D459" s="743" t="s">
        <v>299</v>
      </c>
      <c r="E459" s="881" t="s">
        <v>125</v>
      </c>
      <c r="F459" s="900">
        <v>1</v>
      </c>
      <c r="G459" s="888">
        <v>13.69</v>
      </c>
      <c r="H459" s="883"/>
      <c r="I459" s="883"/>
      <c r="J459" s="884">
        <f t="shared" ref="J459:J479" si="12">F459*G459</f>
        <v>13.69</v>
      </c>
      <c r="K459" s="885"/>
      <c r="L459" s="886"/>
    </row>
    <row r="460" spans="3:12" x14ac:dyDescent="0.3">
      <c r="C460" s="887" t="s">
        <v>1647</v>
      </c>
      <c r="D460" s="743" t="s">
        <v>276</v>
      </c>
      <c r="E460" s="881" t="s">
        <v>120</v>
      </c>
      <c r="F460" s="900">
        <v>1</v>
      </c>
      <c r="G460" s="888">
        <v>9.1300000000000008</v>
      </c>
      <c r="H460" s="883"/>
      <c r="I460" s="883"/>
      <c r="J460" s="884">
        <f t="shared" si="12"/>
        <v>9.1300000000000008</v>
      </c>
      <c r="K460" s="885"/>
      <c r="L460" s="886"/>
    </row>
    <row r="461" spans="3:12" ht="27.6" x14ac:dyDescent="0.25">
      <c r="C461" s="887" t="s">
        <v>1648</v>
      </c>
      <c r="D461" s="745" t="s">
        <v>3358</v>
      </c>
      <c r="E461" s="881" t="s">
        <v>125</v>
      </c>
      <c r="F461" s="903">
        <v>1</v>
      </c>
      <c r="G461" s="893">
        <v>10.14</v>
      </c>
      <c r="H461" s="883"/>
      <c r="I461" s="883"/>
      <c r="J461" s="884">
        <f t="shared" si="12"/>
        <v>10.14</v>
      </c>
      <c r="K461" s="885"/>
      <c r="L461" s="886"/>
    </row>
    <row r="462" spans="3:12" ht="27.6" x14ac:dyDescent="0.3">
      <c r="C462" s="887" t="s">
        <v>1650</v>
      </c>
      <c r="D462" s="745" t="s">
        <v>691</v>
      </c>
      <c r="E462" s="881" t="s">
        <v>125</v>
      </c>
      <c r="F462" s="900">
        <v>1</v>
      </c>
      <c r="G462" s="888">
        <v>23.78</v>
      </c>
      <c r="H462" s="883"/>
      <c r="I462" s="883"/>
      <c r="J462" s="884">
        <f t="shared" si="12"/>
        <v>23.78</v>
      </c>
      <c r="K462" s="885"/>
      <c r="L462" s="886"/>
    </row>
    <row r="463" spans="3:12" x14ac:dyDescent="0.3">
      <c r="C463" s="887" t="s">
        <v>1663</v>
      </c>
      <c r="D463" s="743" t="s">
        <v>155</v>
      </c>
      <c r="E463" s="881" t="s">
        <v>128</v>
      </c>
      <c r="F463" s="900">
        <v>1</v>
      </c>
      <c r="G463" s="888">
        <v>12.57</v>
      </c>
      <c r="H463" s="883"/>
      <c r="I463" s="883"/>
      <c r="J463" s="884">
        <f t="shared" si="12"/>
        <v>12.57</v>
      </c>
      <c r="K463" s="885"/>
      <c r="L463" s="886"/>
    </row>
    <row r="464" spans="3:12" x14ac:dyDescent="0.3">
      <c r="C464" s="887" t="s">
        <v>1667</v>
      </c>
      <c r="D464" s="743" t="s">
        <v>3359</v>
      </c>
      <c r="E464" s="881" t="s">
        <v>128</v>
      </c>
      <c r="F464" s="900">
        <v>1</v>
      </c>
      <c r="G464" s="888">
        <v>9.36</v>
      </c>
      <c r="H464" s="883"/>
      <c r="I464" s="883"/>
      <c r="J464" s="884">
        <f t="shared" si="12"/>
        <v>9.36</v>
      </c>
      <c r="K464" s="885"/>
      <c r="L464" s="886"/>
    </row>
    <row r="465" spans="3:12" x14ac:dyDescent="0.3">
      <c r="C465" s="887" t="s">
        <v>1659</v>
      </c>
      <c r="D465" s="743" t="s">
        <v>155</v>
      </c>
      <c r="E465" s="881" t="s">
        <v>128</v>
      </c>
      <c r="F465" s="900">
        <v>1</v>
      </c>
      <c r="G465" s="888">
        <v>11.84</v>
      </c>
      <c r="H465" s="883"/>
      <c r="I465" s="883"/>
      <c r="J465" s="884">
        <f t="shared" si="12"/>
        <v>11.84</v>
      </c>
      <c r="K465" s="885"/>
      <c r="L465" s="886"/>
    </row>
    <row r="466" spans="3:12" x14ac:dyDescent="0.3">
      <c r="C466" s="887" t="s">
        <v>1660</v>
      </c>
      <c r="D466" s="743" t="s">
        <v>2420</v>
      </c>
      <c r="E466" s="881" t="s">
        <v>128</v>
      </c>
      <c r="F466" s="900">
        <v>1</v>
      </c>
      <c r="G466" s="888">
        <v>16.07</v>
      </c>
      <c r="H466" s="883"/>
      <c r="I466" s="883"/>
      <c r="J466" s="884">
        <f t="shared" si="12"/>
        <v>16.07</v>
      </c>
      <c r="K466" s="885"/>
      <c r="L466" s="886"/>
    </row>
    <row r="467" spans="3:12" x14ac:dyDescent="0.3">
      <c r="C467" s="887" t="s">
        <v>1643</v>
      </c>
      <c r="D467" s="743" t="s">
        <v>3360</v>
      </c>
      <c r="E467" s="896" t="s">
        <v>782</v>
      </c>
      <c r="F467" s="737">
        <v>1</v>
      </c>
      <c r="G467" s="888">
        <v>4.07</v>
      </c>
      <c r="H467" s="883"/>
      <c r="I467" s="883"/>
      <c r="J467" s="884">
        <f t="shared" si="12"/>
        <v>4.07</v>
      </c>
      <c r="K467" s="885"/>
      <c r="L467" s="886"/>
    </row>
    <row r="468" spans="3:12" x14ac:dyDescent="0.3">
      <c r="C468" s="887" t="s">
        <v>1674</v>
      </c>
      <c r="D468" s="743" t="s">
        <v>834</v>
      </c>
      <c r="E468" s="896" t="s">
        <v>788</v>
      </c>
      <c r="F468" s="737">
        <v>1</v>
      </c>
      <c r="G468" s="888">
        <v>3.9</v>
      </c>
      <c r="H468" s="883"/>
      <c r="I468" s="883"/>
      <c r="J468" s="884">
        <f t="shared" si="12"/>
        <v>3.9</v>
      </c>
      <c r="K468" s="885"/>
      <c r="L468" s="886"/>
    </row>
    <row r="469" spans="3:12" x14ac:dyDescent="0.3">
      <c r="C469" s="887" t="s">
        <v>1658</v>
      </c>
      <c r="D469" s="743" t="s">
        <v>822</v>
      </c>
      <c r="E469" s="896" t="s">
        <v>121</v>
      </c>
      <c r="F469" s="890">
        <v>1</v>
      </c>
      <c r="G469" s="892">
        <v>7.78</v>
      </c>
      <c r="H469" s="883"/>
      <c r="I469" s="883"/>
      <c r="J469" s="884">
        <f t="shared" si="12"/>
        <v>7.78</v>
      </c>
      <c r="K469" s="885"/>
      <c r="L469" s="886"/>
    </row>
    <row r="470" spans="3:12" x14ac:dyDescent="0.3">
      <c r="C470" s="887" t="s">
        <v>1657</v>
      </c>
      <c r="D470" s="743" t="s">
        <v>821</v>
      </c>
      <c r="E470" s="896" t="s">
        <v>121</v>
      </c>
      <c r="F470" s="890">
        <v>1</v>
      </c>
      <c r="G470" s="892">
        <v>9.9</v>
      </c>
      <c r="H470" s="883"/>
      <c r="I470" s="883"/>
      <c r="J470" s="884">
        <f t="shared" si="12"/>
        <v>9.9</v>
      </c>
      <c r="K470" s="885"/>
      <c r="L470" s="886"/>
    </row>
    <row r="471" spans="3:12" ht="27.6" x14ac:dyDescent="0.3">
      <c r="C471" s="887" t="s">
        <v>1669</v>
      </c>
      <c r="D471" s="743" t="s">
        <v>3361</v>
      </c>
      <c r="E471" s="896" t="s">
        <v>166</v>
      </c>
      <c r="F471" s="737">
        <v>1</v>
      </c>
      <c r="G471" s="888">
        <v>36.39</v>
      </c>
      <c r="H471" s="883"/>
      <c r="I471" s="883"/>
      <c r="J471" s="884">
        <f t="shared" si="12"/>
        <v>36.39</v>
      </c>
      <c r="K471" s="885"/>
      <c r="L471" s="886"/>
    </row>
    <row r="472" spans="3:12" ht="41.4" x14ac:dyDescent="0.25">
      <c r="C472" s="887" t="s">
        <v>3362</v>
      </c>
      <c r="D472" s="743" t="s">
        <v>3363</v>
      </c>
      <c r="E472" s="881" t="s">
        <v>125</v>
      </c>
      <c r="F472" s="892">
        <v>1</v>
      </c>
      <c r="G472" s="893">
        <v>336.55</v>
      </c>
      <c r="H472" s="883"/>
      <c r="I472" s="883"/>
      <c r="J472" s="884">
        <f t="shared" si="12"/>
        <v>336.55</v>
      </c>
      <c r="K472" s="885"/>
      <c r="L472" s="886"/>
    </row>
    <row r="473" spans="3:12" x14ac:dyDescent="0.25">
      <c r="C473" s="887" t="s">
        <v>1654</v>
      </c>
      <c r="D473" s="743" t="s">
        <v>138</v>
      </c>
      <c r="E473" s="881" t="s">
        <v>125</v>
      </c>
      <c r="F473" s="892">
        <v>1</v>
      </c>
      <c r="G473" s="893">
        <v>14.49</v>
      </c>
      <c r="H473" s="883"/>
      <c r="I473" s="883"/>
      <c r="J473" s="884">
        <f t="shared" si="12"/>
        <v>14.49</v>
      </c>
      <c r="K473" s="885"/>
      <c r="L473" s="886"/>
    </row>
    <row r="474" spans="3:12" x14ac:dyDescent="0.25">
      <c r="C474" s="887" t="s">
        <v>2235</v>
      </c>
      <c r="D474" s="743" t="s">
        <v>138</v>
      </c>
      <c r="E474" s="881" t="s">
        <v>125</v>
      </c>
      <c r="F474" s="892">
        <v>1</v>
      </c>
      <c r="G474" s="893">
        <v>26.46</v>
      </c>
      <c r="H474" s="883"/>
      <c r="I474" s="883"/>
      <c r="J474" s="884">
        <f t="shared" si="12"/>
        <v>26.46</v>
      </c>
      <c r="K474" s="885"/>
      <c r="L474" s="886"/>
    </row>
    <row r="475" spans="3:12" x14ac:dyDescent="0.25">
      <c r="C475" s="887" t="s">
        <v>2159</v>
      </c>
      <c r="D475" s="743" t="s">
        <v>138</v>
      </c>
      <c r="E475" s="881" t="s">
        <v>128</v>
      </c>
      <c r="F475" s="892">
        <v>1</v>
      </c>
      <c r="G475" s="893">
        <v>27.9</v>
      </c>
      <c r="H475" s="883"/>
      <c r="I475" s="883"/>
      <c r="J475" s="884">
        <f t="shared" si="12"/>
        <v>27.9</v>
      </c>
      <c r="K475" s="885"/>
      <c r="L475" s="886"/>
    </row>
    <row r="476" spans="3:12" x14ac:dyDescent="0.3">
      <c r="C476" s="887" t="s">
        <v>1665</v>
      </c>
      <c r="D476" s="743" t="s">
        <v>3364</v>
      </c>
      <c r="E476" s="896" t="s">
        <v>124</v>
      </c>
      <c r="F476" s="737">
        <v>1</v>
      </c>
      <c r="G476" s="888">
        <v>6.3</v>
      </c>
      <c r="H476" s="883"/>
      <c r="I476" s="883"/>
      <c r="J476" s="884">
        <f t="shared" si="12"/>
        <v>6.3</v>
      </c>
      <c r="K476" s="885"/>
      <c r="L476" s="886"/>
    </row>
    <row r="477" spans="3:12" x14ac:dyDescent="0.3">
      <c r="C477" s="887" t="s">
        <v>1642</v>
      </c>
      <c r="D477" s="743" t="s">
        <v>3365</v>
      </c>
      <c r="E477" s="881" t="s">
        <v>786</v>
      </c>
      <c r="F477" s="737">
        <v>1</v>
      </c>
      <c r="G477" s="888">
        <v>3.06</v>
      </c>
      <c r="H477" s="883"/>
      <c r="I477" s="883"/>
      <c r="J477" s="884">
        <f t="shared" si="12"/>
        <v>3.06</v>
      </c>
      <c r="K477" s="885"/>
      <c r="L477" s="886"/>
    </row>
    <row r="478" spans="3:12" x14ac:dyDescent="0.3">
      <c r="C478" s="887" t="s">
        <v>1678</v>
      </c>
      <c r="D478" s="743" t="s">
        <v>349</v>
      </c>
      <c r="E478" s="881" t="s">
        <v>129</v>
      </c>
      <c r="F478" s="737">
        <v>1</v>
      </c>
      <c r="G478" s="888">
        <v>16.63</v>
      </c>
      <c r="H478" s="883"/>
      <c r="I478" s="883"/>
      <c r="J478" s="884">
        <f t="shared" si="12"/>
        <v>16.63</v>
      </c>
      <c r="K478" s="885"/>
      <c r="L478" s="886"/>
    </row>
    <row r="479" spans="3:12" x14ac:dyDescent="0.3">
      <c r="C479" s="887" t="s">
        <v>1679</v>
      </c>
      <c r="D479" s="743" t="s">
        <v>209</v>
      </c>
      <c r="E479" s="881" t="s">
        <v>129</v>
      </c>
      <c r="F479" s="737">
        <v>1</v>
      </c>
      <c r="G479" s="888">
        <v>10.29</v>
      </c>
      <c r="H479" s="883"/>
      <c r="I479" s="883"/>
      <c r="J479" s="884">
        <f t="shared" si="12"/>
        <v>10.29</v>
      </c>
      <c r="K479" s="885"/>
      <c r="L479" s="886"/>
    </row>
    <row r="480" spans="3:12" x14ac:dyDescent="0.3">
      <c r="C480" s="897"/>
      <c r="D480" s="734" t="s">
        <v>200</v>
      </c>
      <c r="E480" s="896"/>
      <c r="F480" s="737"/>
      <c r="G480" s="888"/>
      <c r="H480" s="883"/>
      <c r="I480" s="883"/>
      <c r="J480" s="884"/>
      <c r="K480" s="885"/>
      <c r="L480" s="886"/>
    </row>
    <row r="481" spans="3:12" x14ac:dyDescent="0.3">
      <c r="C481" s="897"/>
      <c r="D481" s="735" t="s">
        <v>1692</v>
      </c>
      <c r="E481" s="896"/>
      <c r="F481" s="737"/>
      <c r="G481" s="888"/>
      <c r="H481" s="883"/>
      <c r="I481" s="883"/>
      <c r="J481" s="884"/>
      <c r="K481" s="885"/>
      <c r="L481" s="886"/>
    </row>
    <row r="482" spans="3:12" x14ac:dyDescent="0.3">
      <c r="C482" s="887" t="s">
        <v>1708</v>
      </c>
      <c r="D482" s="743" t="s">
        <v>185</v>
      </c>
      <c r="E482" s="896" t="s">
        <v>797</v>
      </c>
      <c r="F482" s="900">
        <v>1</v>
      </c>
      <c r="G482" s="888">
        <v>13.09</v>
      </c>
      <c r="H482" s="883"/>
      <c r="I482" s="883"/>
      <c r="J482" s="884">
        <f t="shared" ref="J482:J496" si="13">F482*G482</f>
        <v>13.09</v>
      </c>
      <c r="K482" s="885"/>
      <c r="L482" s="886"/>
    </row>
    <row r="483" spans="3:12" x14ac:dyDescent="0.3">
      <c r="C483" s="887" t="s">
        <v>1710</v>
      </c>
      <c r="D483" s="743" t="s">
        <v>1711</v>
      </c>
      <c r="E483" s="896" t="s">
        <v>797</v>
      </c>
      <c r="F483" s="900">
        <v>1</v>
      </c>
      <c r="G483" s="888">
        <v>14.12</v>
      </c>
      <c r="H483" s="883"/>
      <c r="I483" s="883"/>
      <c r="J483" s="884">
        <f t="shared" si="13"/>
        <v>14.12</v>
      </c>
      <c r="K483" s="885"/>
      <c r="L483" s="886"/>
    </row>
    <row r="484" spans="3:12" x14ac:dyDescent="0.3">
      <c r="C484" s="887" t="s">
        <v>1712</v>
      </c>
      <c r="D484" s="743" t="s">
        <v>3366</v>
      </c>
      <c r="E484" s="896" t="s">
        <v>797</v>
      </c>
      <c r="F484" s="900">
        <v>1</v>
      </c>
      <c r="G484" s="888">
        <v>14.55</v>
      </c>
      <c r="H484" s="883"/>
      <c r="I484" s="883"/>
      <c r="J484" s="884">
        <f t="shared" si="13"/>
        <v>14.55</v>
      </c>
      <c r="K484" s="885"/>
      <c r="L484" s="886"/>
    </row>
    <row r="485" spans="3:12" x14ac:dyDescent="0.3">
      <c r="C485" s="887" t="s">
        <v>1714</v>
      </c>
      <c r="D485" s="743" t="s">
        <v>568</v>
      </c>
      <c r="E485" s="896" t="s">
        <v>797</v>
      </c>
      <c r="F485" s="900">
        <v>1</v>
      </c>
      <c r="G485" s="888">
        <v>14.3</v>
      </c>
      <c r="H485" s="883"/>
      <c r="I485" s="883"/>
      <c r="J485" s="884">
        <f t="shared" si="13"/>
        <v>14.3</v>
      </c>
      <c r="K485" s="885"/>
      <c r="L485" s="886"/>
    </row>
    <row r="486" spans="3:12" x14ac:dyDescent="0.3">
      <c r="C486" s="887" t="s">
        <v>3367</v>
      </c>
      <c r="D486" s="743" t="s">
        <v>3368</v>
      </c>
      <c r="E486" s="881" t="s">
        <v>125</v>
      </c>
      <c r="F486" s="900">
        <v>1</v>
      </c>
      <c r="G486" s="888">
        <v>39.25</v>
      </c>
      <c r="H486" s="883"/>
      <c r="I486" s="883"/>
      <c r="J486" s="884">
        <f t="shared" si="13"/>
        <v>39.25</v>
      </c>
      <c r="K486" s="885"/>
      <c r="L486" s="886"/>
    </row>
    <row r="487" spans="3:12" x14ac:dyDescent="0.3">
      <c r="C487" s="887" t="s">
        <v>1693</v>
      </c>
      <c r="D487" s="743" t="s">
        <v>1694</v>
      </c>
      <c r="E487" s="881" t="s">
        <v>120</v>
      </c>
      <c r="F487" s="737">
        <v>1</v>
      </c>
      <c r="G487" s="888">
        <v>18.34</v>
      </c>
      <c r="H487" s="883"/>
      <c r="I487" s="883"/>
      <c r="J487" s="884">
        <f t="shared" si="13"/>
        <v>18.34</v>
      </c>
      <c r="K487" s="885"/>
      <c r="L487" s="886"/>
    </row>
    <row r="488" spans="3:12" x14ac:dyDescent="0.3">
      <c r="C488" s="887" t="s">
        <v>1706</v>
      </c>
      <c r="D488" s="743" t="s">
        <v>177</v>
      </c>
      <c r="E488" s="881" t="s">
        <v>786</v>
      </c>
      <c r="F488" s="737">
        <v>1</v>
      </c>
      <c r="G488" s="888">
        <v>4.32</v>
      </c>
      <c r="H488" s="883"/>
      <c r="I488" s="883"/>
      <c r="J488" s="884">
        <f t="shared" si="13"/>
        <v>4.32</v>
      </c>
      <c r="K488" s="885"/>
      <c r="L488" s="886"/>
    </row>
    <row r="489" spans="3:12" x14ac:dyDescent="0.3">
      <c r="C489" s="887" t="s">
        <v>1701</v>
      </c>
      <c r="D489" s="743" t="s">
        <v>831</v>
      </c>
      <c r="E489" s="896" t="s">
        <v>121</v>
      </c>
      <c r="F489" s="737">
        <v>1</v>
      </c>
      <c r="G489" s="888">
        <v>7.2</v>
      </c>
      <c r="H489" s="883"/>
      <c r="I489" s="883"/>
      <c r="J489" s="884">
        <f t="shared" si="13"/>
        <v>7.2</v>
      </c>
      <c r="K489" s="885"/>
      <c r="L489" s="886"/>
    </row>
    <row r="490" spans="3:12" x14ac:dyDescent="0.3">
      <c r="C490" s="887" t="s">
        <v>2202</v>
      </c>
      <c r="D490" s="743" t="s">
        <v>828</v>
      </c>
      <c r="E490" s="896" t="s">
        <v>121</v>
      </c>
      <c r="F490" s="737">
        <v>1</v>
      </c>
      <c r="G490" s="888">
        <v>15.38</v>
      </c>
      <c r="H490" s="883"/>
      <c r="I490" s="883"/>
      <c r="J490" s="884">
        <f t="shared" si="13"/>
        <v>15.38</v>
      </c>
      <c r="K490" s="885"/>
      <c r="L490" s="886"/>
    </row>
    <row r="491" spans="3:12" x14ac:dyDescent="0.3">
      <c r="C491" s="887" t="s">
        <v>1702</v>
      </c>
      <c r="D491" s="743" t="s">
        <v>825</v>
      </c>
      <c r="E491" s="896" t="s">
        <v>121</v>
      </c>
      <c r="F491" s="737">
        <v>1</v>
      </c>
      <c r="G491" s="888">
        <v>13.44</v>
      </c>
      <c r="H491" s="883"/>
      <c r="I491" s="883"/>
      <c r="J491" s="884">
        <f t="shared" si="13"/>
        <v>13.44</v>
      </c>
      <c r="K491" s="885"/>
      <c r="L491" s="886"/>
    </row>
    <row r="492" spans="3:12" x14ac:dyDescent="0.3">
      <c r="C492" s="887" t="s">
        <v>1703</v>
      </c>
      <c r="D492" s="743" t="s">
        <v>861</v>
      </c>
      <c r="E492" s="896" t="s">
        <v>121</v>
      </c>
      <c r="F492" s="737">
        <v>1</v>
      </c>
      <c r="G492" s="888">
        <v>5.0199999999999996</v>
      </c>
      <c r="H492" s="883"/>
      <c r="I492" s="883"/>
      <c r="J492" s="884">
        <f t="shared" si="13"/>
        <v>5.0199999999999996</v>
      </c>
      <c r="K492" s="885"/>
      <c r="L492" s="886"/>
    </row>
    <row r="493" spans="3:12" x14ac:dyDescent="0.3">
      <c r="C493" s="887"/>
      <c r="D493" s="743" t="s">
        <v>3369</v>
      </c>
      <c r="E493" s="896"/>
      <c r="F493" s="737">
        <v>1</v>
      </c>
      <c r="G493" s="888">
        <v>129.87</v>
      </c>
      <c r="H493" s="883"/>
      <c r="I493" s="883"/>
      <c r="J493" s="884">
        <f t="shared" si="13"/>
        <v>129.87</v>
      </c>
      <c r="K493" s="885"/>
      <c r="L493" s="886"/>
    </row>
    <row r="494" spans="3:12" x14ac:dyDescent="0.3">
      <c r="C494" s="887" t="s">
        <v>1695</v>
      </c>
      <c r="D494" s="743" t="s">
        <v>152</v>
      </c>
      <c r="E494" s="896" t="s">
        <v>251</v>
      </c>
      <c r="F494" s="737">
        <v>1</v>
      </c>
      <c r="G494" s="888">
        <v>99.18</v>
      </c>
      <c r="H494" s="883"/>
      <c r="I494" s="883"/>
      <c r="J494" s="884">
        <f t="shared" si="13"/>
        <v>99.18</v>
      </c>
      <c r="K494" s="885"/>
      <c r="L494" s="886"/>
    </row>
    <row r="495" spans="3:12" ht="96.6" x14ac:dyDescent="0.25">
      <c r="C495" s="887" t="s">
        <v>3370</v>
      </c>
      <c r="D495" s="745" t="s">
        <v>3371</v>
      </c>
      <c r="E495" s="881" t="s">
        <v>125</v>
      </c>
      <c r="F495" s="892">
        <v>1</v>
      </c>
      <c r="G495" s="893">
        <v>783.14</v>
      </c>
      <c r="H495" s="883"/>
      <c r="I495" s="883"/>
      <c r="J495" s="884">
        <f t="shared" si="13"/>
        <v>783.14</v>
      </c>
      <c r="K495" s="885"/>
      <c r="L495" s="886"/>
    </row>
    <row r="496" spans="3:12" x14ac:dyDescent="0.3">
      <c r="C496" s="887" t="s">
        <v>1699</v>
      </c>
      <c r="D496" s="745" t="s">
        <v>209</v>
      </c>
      <c r="E496" s="881" t="s">
        <v>129</v>
      </c>
      <c r="F496" s="737">
        <v>1</v>
      </c>
      <c r="G496" s="888">
        <v>10.34</v>
      </c>
      <c r="H496" s="883"/>
      <c r="I496" s="883"/>
      <c r="J496" s="884">
        <f t="shared" si="13"/>
        <v>10.34</v>
      </c>
      <c r="K496" s="885"/>
      <c r="L496" s="886"/>
    </row>
    <row r="497" spans="3:12" x14ac:dyDescent="0.3">
      <c r="C497" s="897"/>
      <c r="D497" s="734" t="s">
        <v>200</v>
      </c>
      <c r="E497" s="896"/>
      <c r="F497" s="737"/>
      <c r="G497" s="888"/>
      <c r="H497" s="883"/>
      <c r="I497" s="883"/>
      <c r="J497" s="884"/>
      <c r="K497" s="885"/>
      <c r="L497" s="886"/>
    </row>
    <row r="498" spans="3:12" x14ac:dyDescent="0.3">
      <c r="C498" s="897"/>
      <c r="D498" s="735" t="s">
        <v>1715</v>
      </c>
      <c r="E498" s="896"/>
      <c r="F498" s="737"/>
      <c r="G498" s="888"/>
      <c r="H498" s="883"/>
      <c r="I498" s="883"/>
      <c r="J498" s="884"/>
      <c r="K498" s="885"/>
      <c r="L498" s="886"/>
    </row>
    <row r="499" spans="3:12" x14ac:dyDescent="0.3">
      <c r="C499" s="887" t="s">
        <v>1721</v>
      </c>
      <c r="D499" s="743" t="s">
        <v>1723</v>
      </c>
      <c r="E499" s="896" t="s">
        <v>797</v>
      </c>
      <c r="F499" s="900">
        <v>1</v>
      </c>
      <c r="G499" s="888">
        <v>14.55</v>
      </c>
      <c r="H499" s="883"/>
      <c r="I499" s="883"/>
      <c r="J499" s="884">
        <f t="shared" ref="J499:J513" si="14">F499*G499</f>
        <v>14.55</v>
      </c>
      <c r="K499" s="885"/>
      <c r="L499" s="886"/>
    </row>
    <row r="500" spans="3:12" x14ac:dyDescent="0.3">
      <c r="C500" s="887" t="s">
        <v>1722</v>
      </c>
      <c r="D500" s="743" t="s">
        <v>495</v>
      </c>
      <c r="E500" s="896" t="s">
        <v>797</v>
      </c>
      <c r="F500" s="900">
        <v>1</v>
      </c>
      <c r="G500" s="888">
        <v>14.6</v>
      </c>
      <c r="H500" s="883"/>
      <c r="I500" s="883"/>
      <c r="J500" s="884">
        <f t="shared" si="14"/>
        <v>14.6</v>
      </c>
      <c r="K500" s="885"/>
      <c r="L500" s="886"/>
    </row>
    <row r="501" spans="3:12" x14ac:dyDescent="0.3">
      <c r="C501" s="887" t="s">
        <v>1724</v>
      </c>
      <c r="D501" s="743" t="s">
        <v>357</v>
      </c>
      <c r="E501" s="896" t="s">
        <v>797</v>
      </c>
      <c r="F501" s="900">
        <v>1</v>
      </c>
      <c r="G501" s="888">
        <v>14.55</v>
      </c>
      <c r="H501" s="883"/>
      <c r="I501" s="883"/>
      <c r="J501" s="884">
        <f t="shared" si="14"/>
        <v>14.55</v>
      </c>
      <c r="K501" s="885"/>
      <c r="L501" s="886"/>
    </row>
    <row r="502" spans="3:12" x14ac:dyDescent="0.3">
      <c r="C502" s="887" t="s">
        <v>1725</v>
      </c>
      <c r="D502" s="743" t="s">
        <v>1726</v>
      </c>
      <c r="E502" s="896" t="s">
        <v>797</v>
      </c>
      <c r="F502" s="900">
        <v>1</v>
      </c>
      <c r="G502" s="888">
        <v>14.19</v>
      </c>
      <c r="H502" s="883"/>
      <c r="I502" s="883"/>
      <c r="J502" s="884">
        <f t="shared" si="14"/>
        <v>14.19</v>
      </c>
      <c r="K502" s="885"/>
      <c r="L502" s="886"/>
    </row>
    <row r="503" spans="3:12" x14ac:dyDescent="0.3">
      <c r="C503" s="887" t="s">
        <v>1735</v>
      </c>
      <c r="D503" s="743" t="s">
        <v>1736</v>
      </c>
      <c r="E503" s="896" t="s">
        <v>797</v>
      </c>
      <c r="F503" s="900">
        <v>1</v>
      </c>
      <c r="G503" s="888">
        <v>16.850000000000001</v>
      </c>
      <c r="H503" s="883"/>
      <c r="I503" s="883"/>
      <c r="J503" s="884">
        <f t="shared" si="14"/>
        <v>16.850000000000001</v>
      </c>
      <c r="K503" s="885"/>
      <c r="L503" s="886"/>
    </row>
    <row r="504" spans="3:12" x14ac:dyDescent="0.3">
      <c r="C504" s="887" t="s">
        <v>1732</v>
      </c>
      <c r="D504" s="743" t="s">
        <v>686</v>
      </c>
      <c r="E504" s="896" t="s">
        <v>797</v>
      </c>
      <c r="F504" s="900">
        <v>1</v>
      </c>
      <c r="G504" s="888">
        <v>17.11</v>
      </c>
      <c r="H504" s="883"/>
      <c r="I504" s="883"/>
      <c r="J504" s="884">
        <f t="shared" si="14"/>
        <v>17.11</v>
      </c>
      <c r="K504" s="885"/>
      <c r="L504" s="886"/>
    </row>
    <row r="505" spans="3:12" x14ac:dyDescent="0.3">
      <c r="C505" s="887" t="s">
        <v>1731</v>
      </c>
      <c r="D505" s="743" t="s">
        <v>183</v>
      </c>
      <c r="E505" s="896" t="s">
        <v>797</v>
      </c>
      <c r="F505" s="900">
        <v>1</v>
      </c>
      <c r="G505" s="888">
        <v>17.100000000000001</v>
      </c>
      <c r="H505" s="883"/>
      <c r="I505" s="883"/>
      <c r="J505" s="884">
        <f t="shared" si="14"/>
        <v>17.100000000000001</v>
      </c>
      <c r="K505" s="885"/>
      <c r="L505" s="886"/>
    </row>
    <row r="506" spans="3:12" x14ac:dyDescent="0.3">
      <c r="C506" s="887" t="s">
        <v>1730</v>
      </c>
      <c r="D506" s="743" t="s">
        <v>830</v>
      </c>
      <c r="E506" s="896" t="s">
        <v>797</v>
      </c>
      <c r="F506" s="900">
        <v>1</v>
      </c>
      <c r="G506" s="888">
        <v>17.89</v>
      </c>
      <c r="H506" s="883"/>
      <c r="I506" s="883"/>
      <c r="J506" s="884">
        <f t="shared" si="14"/>
        <v>17.89</v>
      </c>
      <c r="K506" s="885"/>
      <c r="L506" s="886"/>
    </row>
    <row r="507" spans="3:12" x14ac:dyDescent="0.3">
      <c r="C507" s="887" t="s">
        <v>1729</v>
      </c>
      <c r="D507" s="743" t="s">
        <v>1728</v>
      </c>
      <c r="E507" s="896" t="s">
        <v>797</v>
      </c>
      <c r="F507" s="900">
        <v>1</v>
      </c>
      <c r="G507" s="888">
        <v>17.100000000000001</v>
      </c>
      <c r="H507" s="883"/>
      <c r="I507" s="883"/>
      <c r="J507" s="884">
        <f t="shared" si="14"/>
        <v>17.100000000000001</v>
      </c>
      <c r="K507" s="885"/>
      <c r="L507" s="886"/>
    </row>
    <row r="508" spans="3:12" x14ac:dyDescent="0.3">
      <c r="C508" s="887" t="s">
        <v>1727</v>
      </c>
      <c r="D508" s="743" t="s">
        <v>3372</v>
      </c>
      <c r="E508" s="896" t="s">
        <v>797</v>
      </c>
      <c r="F508" s="900">
        <v>1</v>
      </c>
      <c r="G508" s="888">
        <v>20.2</v>
      </c>
      <c r="H508" s="883"/>
      <c r="I508" s="883"/>
      <c r="J508" s="884">
        <f t="shared" si="14"/>
        <v>20.2</v>
      </c>
      <c r="K508" s="885"/>
      <c r="L508" s="886"/>
    </row>
    <row r="509" spans="3:12" x14ac:dyDescent="0.3">
      <c r="C509" s="887" t="s">
        <v>1734</v>
      </c>
      <c r="D509" s="743" t="s">
        <v>122</v>
      </c>
      <c r="E509" s="881" t="s">
        <v>120</v>
      </c>
      <c r="F509" s="737">
        <v>1</v>
      </c>
      <c r="G509" s="888">
        <v>2.34</v>
      </c>
      <c r="H509" s="883"/>
      <c r="I509" s="883"/>
      <c r="J509" s="884">
        <f t="shared" si="14"/>
        <v>2.34</v>
      </c>
      <c r="K509" s="885"/>
      <c r="L509" s="886"/>
    </row>
    <row r="510" spans="3:12" x14ac:dyDescent="0.3">
      <c r="C510" s="887" t="s">
        <v>1737</v>
      </c>
      <c r="D510" s="743" t="s">
        <v>1644</v>
      </c>
      <c r="E510" s="896" t="s">
        <v>782</v>
      </c>
      <c r="F510" s="737">
        <v>1</v>
      </c>
      <c r="G510" s="888">
        <v>3.96</v>
      </c>
      <c r="H510" s="883"/>
      <c r="I510" s="883"/>
      <c r="J510" s="884">
        <f t="shared" si="14"/>
        <v>3.96</v>
      </c>
      <c r="K510" s="885"/>
      <c r="L510" s="886"/>
    </row>
    <row r="511" spans="3:12" x14ac:dyDescent="0.3">
      <c r="C511" s="887" t="s">
        <v>1738</v>
      </c>
      <c r="D511" s="743" t="s">
        <v>177</v>
      </c>
      <c r="E511" s="881" t="s">
        <v>786</v>
      </c>
      <c r="F511" s="737">
        <v>1</v>
      </c>
      <c r="G511" s="888">
        <v>3.96</v>
      </c>
      <c r="H511" s="883"/>
      <c r="I511" s="883"/>
      <c r="J511" s="884">
        <f t="shared" si="14"/>
        <v>3.96</v>
      </c>
      <c r="K511" s="885"/>
      <c r="L511" s="886"/>
    </row>
    <row r="512" spans="3:12" x14ac:dyDescent="0.3">
      <c r="C512" s="887" t="s">
        <v>1742</v>
      </c>
      <c r="D512" s="743" t="s">
        <v>826</v>
      </c>
      <c r="E512" s="881" t="s">
        <v>120</v>
      </c>
      <c r="F512" s="737">
        <v>1</v>
      </c>
      <c r="G512" s="888">
        <v>2.99</v>
      </c>
      <c r="H512" s="883"/>
      <c r="I512" s="883"/>
      <c r="J512" s="884">
        <f t="shared" si="14"/>
        <v>2.99</v>
      </c>
      <c r="K512" s="885"/>
      <c r="L512" s="886"/>
    </row>
    <row r="513" spans="3:12" x14ac:dyDescent="0.3">
      <c r="C513" s="887" t="s">
        <v>1743</v>
      </c>
      <c r="D513" s="743" t="s">
        <v>827</v>
      </c>
      <c r="E513" s="881" t="s">
        <v>120</v>
      </c>
      <c r="F513" s="737">
        <v>1</v>
      </c>
      <c r="G513" s="888">
        <v>2.21</v>
      </c>
      <c r="H513" s="883"/>
      <c r="I513" s="883"/>
      <c r="J513" s="884">
        <f t="shared" si="14"/>
        <v>2.21</v>
      </c>
      <c r="K513" s="885"/>
      <c r="L513" s="886"/>
    </row>
    <row r="514" spans="3:12" x14ac:dyDescent="0.3">
      <c r="C514" s="897"/>
      <c r="D514" s="734" t="s">
        <v>203</v>
      </c>
      <c r="E514" s="896"/>
      <c r="F514" s="737"/>
      <c r="G514" s="888"/>
      <c r="H514" s="883"/>
      <c r="I514" s="883"/>
      <c r="J514" s="884"/>
      <c r="K514" s="885"/>
      <c r="L514" s="886"/>
    </row>
    <row r="515" spans="3:12" x14ac:dyDescent="0.3">
      <c r="C515" s="897"/>
      <c r="D515" s="735" t="s">
        <v>1750</v>
      </c>
      <c r="E515" s="896"/>
      <c r="F515" s="737"/>
      <c r="G515" s="888"/>
      <c r="H515" s="883"/>
      <c r="I515" s="883"/>
      <c r="J515" s="884"/>
      <c r="K515" s="885"/>
      <c r="L515" s="886"/>
    </row>
    <row r="516" spans="3:12" x14ac:dyDescent="0.3">
      <c r="C516" s="887" t="s">
        <v>1770</v>
      </c>
      <c r="D516" s="743" t="s">
        <v>3373</v>
      </c>
      <c r="E516" s="881" t="s">
        <v>128</v>
      </c>
      <c r="F516" s="737">
        <v>1</v>
      </c>
      <c r="G516" s="888">
        <v>13.68</v>
      </c>
      <c r="H516" s="883"/>
      <c r="I516" s="883"/>
      <c r="J516" s="884">
        <f t="shared" ref="J516:J579" si="15">F516*G516</f>
        <v>13.68</v>
      </c>
      <c r="K516" s="885"/>
      <c r="L516" s="886"/>
    </row>
    <row r="517" spans="3:12" x14ac:dyDescent="0.3">
      <c r="C517" s="887" t="s">
        <v>2149</v>
      </c>
      <c r="D517" s="743" t="s">
        <v>583</v>
      </c>
      <c r="E517" s="881" t="s">
        <v>128</v>
      </c>
      <c r="F517" s="737">
        <v>1</v>
      </c>
      <c r="G517" s="888">
        <v>14.48</v>
      </c>
      <c r="H517" s="883"/>
      <c r="I517" s="883"/>
      <c r="J517" s="884">
        <f t="shared" si="15"/>
        <v>14.48</v>
      </c>
      <c r="K517" s="885"/>
      <c r="L517" s="886"/>
    </row>
    <row r="518" spans="3:12" x14ac:dyDescent="0.3">
      <c r="C518" s="887" t="s">
        <v>1776</v>
      </c>
      <c r="D518" s="743" t="s">
        <v>1777</v>
      </c>
      <c r="E518" s="881" t="s">
        <v>128</v>
      </c>
      <c r="F518" s="737">
        <v>1</v>
      </c>
      <c r="G518" s="888">
        <v>23.13</v>
      </c>
      <c r="H518" s="883"/>
      <c r="I518" s="883"/>
      <c r="J518" s="884">
        <f t="shared" si="15"/>
        <v>23.13</v>
      </c>
      <c r="K518" s="885"/>
      <c r="L518" s="886"/>
    </row>
    <row r="519" spans="3:12" x14ac:dyDescent="0.3">
      <c r="C519" s="887" t="s">
        <v>1752</v>
      </c>
      <c r="D519" s="743" t="s">
        <v>1753</v>
      </c>
      <c r="E519" s="881" t="s">
        <v>125</v>
      </c>
      <c r="F519" s="737">
        <v>1</v>
      </c>
      <c r="G519" s="888">
        <v>11.21</v>
      </c>
      <c r="H519" s="883"/>
      <c r="I519" s="883"/>
      <c r="J519" s="884">
        <f t="shared" si="15"/>
        <v>11.21</v>
      </c>
      <c r="K519" s="885"/>
      <c r="L519" s="886"/>
    </row>
    <row r="520" spans="3:12" x14ac:dyDescent="0.3">
      <c r="C520" s="887" t="s">
        <v>2289</v>
      </c>
      <c r="D520" s="743" t="s">
        <v>3374</v>
      </c>
      <c r="E520" s="881" t="s">
        <v>787</v>
      </c>
      <c r="F520" s="737">
        <v>1</v>
      </c>
      <c r="G520" s="888">
        <v>13.67</v>
      </c>
      <c r="H520" s="883"/>
      <c r="I520" s="883"/>
      <c r="J520" s="884">
        <f t="shared" si="15"/>
        <v>13.67</v>
      </c>
      <c r="K520" s="885"/>
      <c r="L520" s="886"/>
    </row>
    <row r="521" spans="3:12" x14ac:dyDescent="0.3">
      <c r="C521" s="887" t="s">
        <v>1759</v>
      </c>
      <c r="D521" s="743" t="s">
        <v>686</v>
      </c>
      <c r="E521" s="881" t="s">
        <v>125</v>
      </c>
      <c r="F521" s="737">
        <v>1</v>
      </c>
      <c r="G521" s="888">
        <v>18.73</v>
      </c>
      <c r="H521" s="883"/>
      <c r="I521" s="883"/>
      <c r="J521" s="884">
        <f t="shared" si="15"/>
        <v>18.73</v>
      </c>
      <c r="K521" s="885"/>
      <c r="L521" s="886"/>
    </row>
    <row r="522" spans="3:12" x14ac:dyDescent="0.3">
      <c r="C522" s="887" t="s">
        <v>1757</v>
      </c>
      <c r="D522" s="743" t="s">
        <v>3375</v>
      </c>
      <c r="E522" s="881" t="s">
        <v>125</v>
      </c>
      <c r="F522" s="737">
        <v>1</v>
      </c>
      <c r="G522" s="888">
        <v>4.47</v>
      </c>
      <c r="H522" s="883"/>
      <c r="I522" s="883"/>
      <c r="J522" s="884">
        <f t="shared" si="15"/>
        <v>4.47</v>
      </c>
      <c r="K522" s="885"/>
      <c r="L522" s="886"/>
    </row>
    <row r="523" spans="3:12" x14ac:dyDescent="0.3">
      <c r="C523" s="887" t="s">
        <v>1773</v>
      </c>
      <c r="D523" s="743" t="s">
        <v>573</v>
      </c>
      <c r="E523" s="881" t="s">
        <v>125</v>
      </c>
      <c r="F523" s="737">
        <v>1</v>
      </c>
      <c r="G523" s="888">
        <v>14.78</v>
      </c>
      <c r="H523" s="883"/>
      <c r="I523" s="883"/>
      <c r="J523" s="884">
        <f t="shared" si="15"/>
        <v>14.78</v>
      </c>
      <c r="K523" s="885"/>
      <c r="L523" s="886"/>
    </row>
    <row r="524" spans="3:12" x14ac:dyDescent="0.3">
      <c r="C524" s="887" t="s">
        <v>1762</v>
      </c>
      <c r="D524" s="743" t="s">
        <v>2531</v>
      </c>
      <c r="E524" s="881" t="s">
        <v>793</v>
      </c>
      <c r="F524" s="737">
        <v>1</v>
      </c>
      <c r="G524" s="888">
        <v>22.58</v>
      </c>
      <c r="H524" s="883"/>
      <c r="I524" s="883"/>
      <c r="J524" s="884">
        <f t="shared" si="15"/>
        <v>22.58</v>
      </c>
      <c r="K524" s="885"/>
      <c r="L524" s="886"/>
    </row>
    <row r="525" spans="3:12" x14ac:dyDescent="0.3">
      <c r="C525" s="887" t="s">
        <v>2443</v>
      </c>
      <c r="D525" s="743" t="s">
        <v>3376</v>
      </c>
      <c r="E525" s="881" t="s">
        <v>125</v>
      </c>
      <c r="F525" s="737">
        <v>1</v>
      </c>
      <c r="G525" s="888">
        <v>26.78</v>
      </c>
      <c r="H525" s="883"/>
      <c r="I525" s="883"/>
      <c r="J525" s="884">
        <f t="shared" si="15"/>
        <v>26.78</v>
      </c>
      <c r="K525" s="885"/>
      <c r="L525" s="886"/>
    </row>
    <row r="526" spans="3:12" x14ac:dyDescent="0.3">
      <c r="C526" s="887" t="s">
        <v>1767</v>
      </c>
      <c r="D526" s="743" t="s">
        <v>3377</v>
      </c>
      <c r="E526" s="896" t="s">
        <v>121</v>
      </c>
      <c r="F526" s="737">
        <v>1</v>
      </c>
      <c r="G526" s="888">
        <v>6.58</v>
      </c>
      <c r="H526" s="883"/>
      <c r="I526" s="883"/>
      <c r="J526" s="884">
        <f t="shared" si="15"/>
        <v>6.58</v>
      </c>
      <c r="K526" s="885"/>
      <c r="L526" s="886"/>
    </row>
    <row r="527" spans="3:12" x14ac:dyDescent="0.3">
      <c r="C527" s="887" t="s">
        <v>1847</v>
      </c>
      <c r="D527" s="743" t="s">
        <v>2531</v>
      </c>
      <c r="E527" s="881" t="s">
        <v>793</v>
      </c>
      <c r="F527" s="737">
        <v>1</v>
      </c>
      <c r="G527" s="888">
        <v>21.11</v>
      </c>
      <c r="H527" s="883"/>
      <c r="I527" s="883"/>
      <c r="J527" s="884">
        <f t="shared" si="15"/>
        <v>21.11</v>
      </c>
      <c r="K527" s="885"/>
      <c r="L527" s="886"/>
    </row>
    <row r="528" spans="3:12" x14ac:dyDescent="0.3">
      <c r="C528" s="887" t="s">
        <v>1779</v>
      </c>
      <c r="D528" s="743" t="s">
        <v>2530</v>
      </c>
      <c r="E528" s="881" t="s">
        <v>793</v>
      </c>
      <c r="F528" s="737">
        <v>1</v>
      </c>
      <c r="G528" s="888">
        <v>24.59</v>
      </c>
      <c r="H528" s="883"/>
      <c r="I528" s="883"/>
      <c r="J528" s="884">
        <f t="shared" si="15"/>
        <v>24.59</v>
      </c>
      <c r="K528" s="885"/>
      <c r="L528" s="886"/>
    </row>
    <row r="529" spans="3:12" x14ac:dyDescent="0.3">
      <c r="C529" s="887" t="s">
        <v>1783</v>
      </c>
      <c r="D529" s="743" t="s">
        <v>2530</v>
      </c>
      <c r="E529" s="881" t="s">
        <v>793</v>
      </c>
      <c r="F529" s="737">
        <v>1</v>
      </c>
      <c r="G529" s="888">
        <v>24.93</v>
      </c>
      <c r="H529" s="883"/>
      <c r="I529" s="883"/>
      <c r="J529" s="884">
        <f t="shared" si="15"/>
        <v>24.93</v>
      </c>
      <c r="K529" s="885"/>
      <c r="L529" s="886"/>
    </row>
    <row r="530" spans="3:12" x14ac:dyDescent="0.3">
      <c r="C530" s="887" t="s">
        <v>1785</v>
      </c>
      <c r="D530" s="743" t="s">
        <v>2530</v>
      </c>
      <c r="E530" s="881" t="s">
        <v>793</v>
      </c>
      <c r="F530" s="737">
        <v>1</v>
      </c>
      <c r="G530" s="888">
        <v>25.54</v>
      </c>
      <c r="H530" s="883"/>
      <c r="I530" s="883"/>
      <c r="J530" s="884">
        <f t="shared" si="15"/>
        <v>25.54</v>
      </c>
      <c r="K530" s="885"/>
      <c r="L530" s="886"/>
    </row>
    <row r="531" spans="3:12" x14ac:dyDescent="0.3">
      <c r="C531" s="887" t="s">
        <v>1803</v>
      </c>
      <c r="D531" s="743" t="s">
        <v>176</v>
      </c>
      <c r="E531" s="881" t="s">
        <v>128</v>
      </c>
      <c r="F531" s="737">
        <v>1</v>
      </c>
      <c r="G531" s="888">
        <v>16.18</v>
      </c>
      <c r="H531" s="883"/>
      <c r="I531" s="883"/>
      <c r="J531" s="884">
        <f t="shared" si="15"/>
        <v>16.18</v>
      </c>
      <c r="K531" s="885"/>
      <c r="L531" s="886"/>
    </row>
    <row r="532" spans="3:12" x14ac:dyDescent="0.3">
      <c r="C532" s="887" t="s">
        <v>1794</v>
      </c>
      <c r="D532" s="743" t="s">
        <v>3378</v>
      </c>
      <c r="E532" s="881" t="s">
        <v>128</v>
      </c>
      <c r="F532" s="737">
        <v>1</v>
      </c>
      <c r="G532" s="888">
        <v>12.98</v>
      </c>
      <c r="H532" s="883"/>
      <c r="I532" s="883"/>
      <c r="J532" s="884">
        <f t="shared" si="15"/>
        <v>12.98</v>
      </c>
      <c r="K532" s="885"/>
      <c r="L532" s="886"/>
    </row>
    <row r="533" spans="3:12" x14ac:dyDescent="0.3">
      <c r="C533" s="887" t="s">
        <v>2193</v>
      </c>
      <c r="D533" s="743" t="s">
        <v>122</v>
      </c>
      <c r="E533" s="896" t="s">
        <v>121</v>
      </c>
      <c r="F533" s="737">
        <v>1</v>
      </c>
      <c r="G533" s="888">
        <v>3.13</v>
      </c>
      <c r="H533" s="883"/>
      <c r="I533" s="883"/>
      <c r="J533" s="884">
        <f t="shared" si="15"/>
        <v>3.13</v>
      </c>
      <c r="K533" s="885"/>
      <c r="L533" s="886"/>
    </row>
    <row r="534" spans="3:12" x14ac:dyDescent="0.3">
      <c r="C534" s="887" t="s">
        <v>2192</v>
      </c>
      <c r="D534" s="743" t="s">
        <v>122</v>
      </c>
      <c r="E534" s="896" t="s">
        <v>121</v>
      </c>
      <c r="F534" s="737">
        <v>1</v>
      </c>
      <c r="G534" s="888">
        <v>3.29</v>
      </c>
      <c r="H534" s="883"/>
      <c r="I534" s="883"/>
      <c r="J534" s="884">
        <f t="shared" si="15"/>
        <v>3.29</v>
      </c>
      <c r="K534" s="885"/>
      <c r="L534" s="886"/>
    </row>
    <row r="535" spans="3:12" x14ac:dyDescent="0.3">
      <c r="C535" s="887" t="s">
        <v>2191</v>
      </c>
      <c r="D535" s="743" t="s">
        <v>991</v>
      </c>
      <c r="E535" s="881" t="s">
        <v>120</v>
      </c>
      <c r="F535" s="737">
        <v>1</v>
      </c>
      <c r="G535" s="888">
        <v>2.82</v>
      </c>
      <c r="H535" s="883"/>
      <c r="I535" s="883"/>
      <c r="J535" s="884">
        <f t="shared" si="15"/>
        <v>2.82</v>
      </c>
      <c r="K535" s="885"/>
      <c r="L535" s="886"/>
    </row>
    <row r="536" spans="3:12" x14ac:dyDescent="0.3">
      <c r="C536" s="887" t="s">
        <v>1754</v>
      </c>
      <c r="D536" s="743" t="s">
        <v>177</v>
      </c>
      <c r="E536" s="881" t="s">
        <v>786</v>
      </c>
      <c r="F536" s="737">
        <v>1</v>
      </c>
      <c r="G536" s="888">
        <v>3.18</v>
      </c>
      <c r="H536" s="883"/>
      <c r="I536" s="883"/>
      <c r="J536" s="884">
        <f t="shared" si="15"/>
        <v>3.18</v>
      </c>
      <c r="K536" s="885"/>
      <c r="L536" s="886"/>
    </row>
    <row r="537" spans="3:12" x14ac:dyDescent="0.3">
      <c r="C537" s="887" t="s">
        <v>1756</v>
      </c>
      <c r="D537" s="743" t="s">
        <v>1644</v>
      </c>
      <c r="E537" s="896" t="s">
        <v>782</v>
      </c>
      <c r="F537" s="737">
        <v>1</v>
      </c>
      <c r="G537" s="888">
        <v>4.08</v>
      </c>
      <c r="H537" s="883"/>
      <c r="I537" s="883"/>
      <c r="J537" s="884">
        <f t="shared" si="15"/>
        <v>4.08</v>
      </c>
      <c r="K537" s="885"/>
      <c r="L537" s="886"/>
    </row>
    <row r="538" spans="3:12" x14ac:dyDescent="0.3">
      <c r="C538" s="887" t="s">
        <v>1760</v>
      </c>
      <c r="D538" s="743" t="s">
        <v>141</v>
      </c>
      <c r="E538" s="896" t="s">
        <v>121</v>
      </c>
      <c r="F538" s="737">
        <v>1</v>
      </c>
      <c r="G538" s="888">
        <v>4</v>
      </c>
      <c r="H538" s="883"/>
      <c r="I538" s="883"/>
      <c r="J538" s="884">
        <f t="shared" si="15"/>
        <v>4</v>
      </c>
      <c r="K538" s="885"/>
      <c r="L538" s="886"/>
    </row>
    <row r="539" spans="3:12" x14ac:dyDescent="0.3">
      <c r="C539" s="887" t="s">
        <v>1761</v>
      </c>
      <c r="D539" s="743" t="s">
        <v>130</v>
      </c>
      <c r="E539" s="896" t="s">
        <v>121</v>
      </c>
      <c r="F539" s="737">
        <v>1</v>
      </c>
      <c r="G539" s="888">
        <v>4</v>
      </c>
      <c r="H539" s="883"/>
      <c r="I539" s="883"/>
      <c r="J539" s="884">
        <f t="shared" si="15"/>
        <v>4</v>
      </c>
      <c r="K539" s="885"/>
      <c r="L539" s="886"/>
    </row>
    <row r="540" spans="3:12" x14ac:dyDescent="0.3">
      <c r="C540" s="887" t="s">
        <v>1787</v>
      </c>
      <c r="D540" s="743" t="s">
        <v>828</v>
      </c>
      <c r="E540" s="881" t="s">
        <v>120</v>
      </c>
      <c r="F540" s="737">
        <v>1</v>
      </c>
      <c r="G540" s="888">
        <v>3.65</v>
      </c>
      <c r="H540" s="883"/>
      <c r="I540" s="883"/>
      <c r="J540" s="884">
        <f t="shared" si="15"/>
        <v>3.65</v>
      </c>
      <c r="K540" s="885"/>
      <c r="L540" s="886"/>
    </row>
    <row r="541" spans="3:12" x14ac:dyDescent="0.3">
      <c r="C541" s="887" t="s">
        <v>1774</v>
      </c>
      <c r="D541" s="743" t="s">
        <v>825</v>
      </c>
      <c r="E541" s="881" t="s">
        <v>120</v>
      </c>
      <c r="F541" s="737">
        <v>1</v>
      </c>
      <c r="G541" s="888">
        <v>2.7</v>
      </c>
      <c r="H541" s="883"/>
      <c r="I541" s="883"/>
      <c r="J541" s="884">
        <f t="shared" si="15"/>
        <v>2.7</v>
      </c>
      <c r="K541" s="885"/>
      <c r="L541" s="886"/>
    </row>
    <row r="542" spans="3:12" x14ac:dyDescent="0.3">
      <c r="C542" s="887" t="s">
        <v>1789</v>
      </c>
      <c r="D542" s="743" t="s">
        <v>142</v>
      </c>
      <c r="E542" s="896" t="s">
        <v>121</v>
      </c>
      <c r="F542" s="737">
        <v>1</v>
      </c>
      <c r="G542" s="888">
        <v>5.08</v>
      </c>
      <c r="H542" s="883"/>
      <c r="I542" s="883"/>
      <c r="J542" s="884">
        <f t="shared" si="15"/>
        <v>5.08</v>
      </c>
      <c r="K542" s="885"/>
      <c r="L542" s="886"/>
    </row>
    <row r="543" spans="3:12" x14ac:dyDescent="0.3">
      <c r="C543" s="887" t="s">
        <v>1781</v>
      </c>
      <c r="D543" s="743" t="s">
        <v>122</v>
      </c>
      <c r="E543" s="896" t="s">
        <v>121</v>
      </c>
      <c r="F543" s="890">
        <v>1</v>
      </c>
      <c r="G543" s="892">
        <v>2.79</v>
      </c>
      <c r="H543" s="883"/>
      <c r="I543" s="883"/>
      <c r="J543" s="884">
        <f t="shared" si="15"/>
        <v>2.79</v>
      </c>
      <c r="K543" s="885"/>
      <c r="L543" s="886"/>
    </row>
    <row r="544" spans="3:12" x14ac:dyDescent="0.3">
      <c r="C544" s="887" t="s">
        <v>1782</v>
      </c>
      <c r="D544" s="743" t="s">
        <v>834</v>
      </c>
      <c r="E544" s="881" t="s">
        <v>120</v>
      </c>
      <c r="F544" s="890">
        <v>1</v>
      </c>
      <c r="G544" s="892">
        <v>3.62</v>
      </c>
      <c r="H544" s="883"/>
      <c r="I544" s="883"/>
      <c r="J544" s="884">
        <f t="shared" si="15"/>
        <v>3.62</v>
      </c>
      <c r="K544" s="885"/>
      <c r="L544" s="886"/>
    </row>
    <row r="545" spans="3:12" x14ac:dyDescent="0.3">
      <c r="C545" s="887" t="s">
        <v>1784</v>
      </c>
      <c r="D545" s="743" t="s">
        <v>122</v>
      </c>
      <c r="E545" s="896" t="s">
        <v>121</v>
      </c>
      <c r="F545" s="890">
        <v>1</v>
      </c>
      <c r="G545" s="892">
        <v>3</v>
      </c>
      <c r="H545" s="883"/>
      <c r="I545" s="883"/>
      <c r="J545" s="884">
        <f t="shared" si="15"/>
        <v>3</v>
      </c>
      <c r="K545" s="885"/>
      <c r="L545" s="886"/>
    </row>
    <row r="546" spans="3:12" x14ac:dyDescent="0.3">
      <c r="C546" s="887" t="s">
        <v>1786</v>
      </c>
      <c r="D546" s="743" t="s">
        <v>122</v>
      </c>
      <c r="E546" s="896" t="s">
        <v>121</v>
      </c>
      <c r="F546" s="890">
        <v>1</v>
      </c>
      <c r="G546" s="892">
        <v>3.2</v>
      </c>
      <c r="H546" s="883"/>
      <c r="I546" s="883"/>
      <c r="J546" s="884">
        <f t="shared" si="15"/>
        <v>3.2</v>
      </c>
      <c r="K546" s="885"/>
      <c r="L546" s="886"/>
    </row>
    <row r="547" spans="3:12" x14ac:dyDescent="0.3">
      <c r="C547" s="887" t="s">
        <v>1765</v>
      </c>
      <c r="D547" s="743" t="s">
        <v>122</v>
      </c>
      <c r="E547" s="896" t="s">
        <v>121</v>
      </c>
      <c r="F547" s="890">
        <v>1</v>
      </c>
      <c r="G547" s="892">
        <v>4.62</v>
      </c>
      <c r="H547" s="883"/>
      <c r="I547" s="883"/>
      <c r="J547" s="884">
        <f t="shared" si="15"/>
        <v>4.62</v>
      </c>
      <c r="K547" s="885"/>
      <c r="L547" s="886"/>
    </row>
    <row r="548" spans="3:12" x14ac:dyDescent="0.3">
      <c r="C548" s="887" t="s">
        <v>1766</v>
      </c>
      <c r="D548" s="743" t="s">
        <v>122</v>
      </c>
      <c r="E548" s="896" t="s">
        <v>121</v>
      </c>
      <c r="F548" s="890">
        <v>1</v>
      </c>
      <c r="G548" s="892">
        <v>4.62</v>
      </c>
      <c r="H548" s="883"/>
      <c r="I548" s="883"/>
      <c r="J548" s="884">
        <f t="shared" si="15"/>
        <v>4.62</v>
      </c>
      <c r="K548" s="885"/>
      <c r="L548" s="886"/>
    </row>
    <row r="549" spans="3:12" x14ac:dyDescent="0.3">
      <c r="C549" s="887" t="s">
        <v>1790</v>
      </c>
      <c r="D549" s="743" t="s">
        <v>140</v>
      </c>
      <c r="E549" s="896" t="s">
        <v>782</v>
      </c>
      <c r="F549" s="890">
        <v>1</v>
      </c>
      <c r="G549" s="892">
        <v>6.17</v>
      </c>
      <c r="H549" s="883"/>
      <c r="I549" s="883"/>
      <c r="J549" s="884">
        <f t="shared" si="15"/>
        <v>6.17</v>
      </c>
      <c r="K549" s="885"/>
      <c r="L549" s="886"/>
    </row>
    <row r="550" spans="3:12" ht="27.6" x14ac:dyDescent="0.3">
      <c r="C550" s="887" t="s">
        <v>1792</v>
      </c>
      <c r="D550" s="745" t="s">
        <v>3379</v>
      </c>
      <c r="E550" s="881" t="s">
        <v>125</v>
      </c>
      <c r="F550" s="737">
        <v>1</v>
      </c>
      <c r="G550" s="888">
        <v>39.1</v>
      </c>
      <c r="H550" s="883"/>
      <c r="I550" s="883"/>
      <c r="J550" s="884">
        <f t="shared" si="15"/>
        <v>39.1</v>
      </c>
      <c r="K550" s="885"/>
      <c r="L550" s="886"/>
    </row>
    <row r="551" spans="3:12" ht="41.4" x14ac:dyDescent="0.25">
      <c r="C551" s="887" t="s">
        <v>3380</v>
      </c>
      <c r="D551" s="745" t="s">
        <v>3381</v>
      </c>
      <c r="E551" s="881" t="s">
        <v>125</v>
      </c>
      <c r="F551" s="892">
        <v>1</v>
      </c>
      <c r="G551" s="893">
        <v>347.87</v>
      </c>
      <c r="H551" s="883"/>
      <c r="I551" s="883"/>
      <c r="J551" s="884">
        <f t="shared" si="15"/>
        <v>347.87</v>
      </c>
      <c r="K551" s="885"/>
      <c r="L551" s="886"/>
    </row>
    <row r="552" spans="3:12" x14ac:dyDescent="0.25">
      <c r="C552" s="887" t="s">
        <v>1823</v>
      </c>
      <c r="D552" s="743" t="s">
        <v>1824</v>
      </c>
      <c r="E552" s="881" t="s">
        <v>125</v>
      </c>
      <c r="F552" s="892">
        <v>1</v>
      </c>
      <c r="G552" s="893">
        <v>60.34</v>
      </c>
      <c r="H552" s="883"/>
      <c r="I552" s="883"/>
      <c r="J552" s="884">
        <f t="shared" si="15"/>
        <v>60.34</v>
      </c>
      <c r="K552" s="885"/>
      <c r="L552" s="886"/>
    </row>
    <row r="553" spans="3:12" x14ac:dyDescent="0.25">
      <c r="C553" s="887" t="s">
        <v>1796</v>
      </c>
      <c r="D553" s="743" t="s">
        <v>3382</v>
      </c>
      <c r="E553" s="881" t="s">
        <v>125</v>
      </c>
      <c r="F553" s="892">
        <v>1</v>
      </c>
      <c r="G553" s="893">
        <v>14.15</v>
      </c>
      <c r="H553" s="883"/>
      <c r="I553" s="883"/>
      <c r="J553" s="884">
        <f t="shared" si="15"/>
        <v>14.15</v>
      </c>
      <c r="K553" s="885"/>
      <c r="L553" s="886"/>
    </row>
    <row r="554" spans="3:12" x14ac:dyDescent="0.3">
      <c r="C554" s="897"/>
      <c r="D554" s="734" t="s">
        <v>203</v>
      </c>
      <c r="E554" s="896"/>
      <c r="F554" s="890"/>
      <c r="G554" s="892"/>
      <c r="H554" s="883"/>
      <c r="I554" s="883"/>
      <c r="J554" s="884"/>
      <c r="K554" s="885"/>
      <c r="L554" s="886"/>
    </row>
    <row r="555" spans="3:12" x14ac:dyDescent="0.3">
      <c r="C555" s="897"/>
      <c r="D555" s="735" t="s">
        <v>1798</v>
      </c>
      <c r="E555" s="896"/>
      <c r="F555" s="890"/>
      <c r="G555" s="892"/>
      <c r="H555" s="883"/>
      <c r="I555" s="883"/>
      <c r="J555" s="884"/>
      <c r="K555" s="885"/>
      <c r="L555" s="886"/>
    </row>
    <row r="556" spans="3:12" x14ac:dyDescent="0.3">
      <c r="C556" s="887" t="s">
        <v>1801</v>
      </c>
      <c r="D556" s="743" t="s">
        <v>155</v>
      </c>
      <c r="E556" s="881" t="s">
        <v>128</v>
      </c>
      <c r="F556" s="737">
        <v>1</v>
      </c>
      <c r="G556" s="888">
        <v>12.32</v>
      </c>
      <c r="H556" s="883"/>
      <c r="I556" s="883"/>
      <c r="J556" s="884">
        <f t="shared" si="15"/>
        <v>12.32</v>
      </c>
      <c r="K556" s="885"/>
      <c r="L556" s="886"/>
    </row>
    <row r="557" spans="3:12" x14ac:dyDescent="0.3">
      <c r="C557" s="887" t="s">
        <v>1805</v>
      </c>
      <c r="D557" s="743" t="s">
        <v>159</v>
      </c>
      <c r="E557" s="881" t="s">
        <v>128</v>
      </c>
      <c r="F557" s="737">
        <v>1</v>
      </c>
      <c r="G557" s="888">
        <v>10.78</v>
      </c>
      <c r="H557" s="883"/>
      <c r="I557" s="883"/>
      <c r="J557" s="884">
        <f t="shared" si="15"/>
        <v>10.78</v>
      </c>
      <c r="K557" s="885"/>
      <c r="L557" s="886"/>
    </row>
    <row r="558" spans="3:12" x14ac:dyDescent="0.3">
      <c r="C558" s="887" t="s">
        <v>1820</v>
      </c>
      <c r="D558" s="743" t="s">
        <v>277</v>
      </c>
      <c r="E558" s="881" t="s">
        <v>125</v>
      </c>
      <c r="F558" s="737">
        <v>1</v>
      </c>
      <c r="G558" s="888">
        <v>16.559999999999999</v>
      </c>
      <c r="H558" s="883"/>
      <c r="I558" s="883"/>
      <c r="J558" s="884">
        <f t="shared" si="15"/>
        <v>16.559999999999999</v>
      </c>
      <c r="K558" s="885"/>
      <c r="L558" s="886"/>
    </row>
    <row r="559" spans="3:12" x14ac:dyDescent="0.3">
      <c r="C559" s="887" t="s">
        <v>1821</v>
      </c>
      <c r="D559" s="743" t="s">
        <v>3375</v>
      </c>
      <c r="E559" s="881" t="s">
        <v>125</v>
      </c>
      <c r="F559" s="737">
        <v>1</v>
      </c>
      <c r="G559" s="888">
        <v>8.25</v>
      </c>
      <c r="H559" s="883"/>
      <c r="I559" s="883"/>
      <c r="J559" s="884">
        <f t="shared" si="15"/>
        <v>8.25</v>
      </c>
      <c r="K559" s="885"/>
      <c r="L559" s="886"/>
    </row>
    <row r="560" spans="3:12" ht="27.6" x14ac:dyDescent="0.3">
      <c r="C560" s="887" t="s">
        <v>2178</v>
      </c>
      <c r="D560" s="745" t="s">
        <v>3383</v>
      </c>
      <c r="E560" s="881" t="s">
        <v>793</v>
      </c>
      <c r="F560" s="737">
        <v>1</v>
      </c>
      <c r="G560" s="888">
        <v>24.4</v>
      </c>
      <c r="H560" s="883"/>
      <c r="I560" s="883"/>
      <c r="J560" s="884">
        <f t="shared" si="15"/>
        <v>24.4</v>
      </c>
      <c r="K560" s="885"/>
      <c r="L560" s="886"/>
    </row>
    <row r="561" spans="3:12" x14ac:dyDescent="0.3">
      <c r="C561" s="887" t="s">
        <v>1826</v>
      </c>
      <c r="D561" s="743" t="s">
        <v>3384</v>
      </c>
      <c r="E561" s="881" t="s">
        <v>793</v>
      </c>
      <c r="F561" s="737">
        <v>1</v>
      </c>
      <c r="G561" s="888">
        <v>25.19</v>
      </c>
      <c r="H561" s="883"/>
      <c r="I561" s="883"/>
      <c r="J561" s="884">
        <f t="shared" si="15"/>
        <v>25.19</v>
      </c>
      <c r="K561" s="885"/>
      <c r="L561" s="886"/>
    </row>
    <row r="562" spans="3:12" x14ac:dyDescent="0.3">
      <c r="C562" s="887" t="s">
        <v>1835</v>
      </c>
      <c r="D562" s="743" t="s">
        <v>1753</v>
      </c>
      <c r="E562" s="881" t="s">
        <v>125</v>
      </c>
      <c r="F562" s="737">
        <v>1</v>
      </c>
      <c r="G562" s="888">
        <v>8.93</v>
      </c>
      <c r="H562" s="883"/>
      <c r="I562" s="883"/>
      <c r="J562" s="884">
        <f t="shared" si="15"/>
        <v>8.93</v>
      </c>
      <c r="K562" s="885"/>
      <c r="L562" s="886"/>
    </row>
    <row r="563" spans="3:12" x14ac:dyDescent="0.3">
      <c r="C563" s="887" t="s">
        <v>1808</v>
      </c>
      <c r="D563" s="743" t="s">
        <v>3385</v>
      </c>
      <c r="E563" s="881" t="s">
        <v>128</v>
      </c>
      <c r="F563" s="737">
        <v>1</v>
      </c>
      <c r="G563" s="888">
        <v>12.88</v>
      </c>
      <c r="H563" s="883"/>
      <c r="I563" s="883"/>
      <c r="J563" s="884">
        <f t="shared" si="15"/>
        <v>12.88</v>
      </c>
      <c r="K563" s="885"/>
      <c r="L563" s="886"/>
    </row>
    <row r="564" spans="3:12" x14ac:dyDescent="0.3">
      <c r="C564" s="887" t="s">
        <v>1806</v>
      </c>
      <c r="D564" s="743" t="s">
        <v>1807</v>
      </c>
      <c r="E564" s="881" t="s">
        <v>128</v>
      </c>
      <c r="F564" s="737">
        <v>1</v>
      </c>
      <c r="G564" s="888">
        <v>12.54</v>
      </c>
      <c r="H564" s="883"/>
      <c r="I564" s="883"/>
      <c r="J564" s="884">
        <f t="shared" si="15"/>
        <v>12.54</v>
      </c>
      <c r="K564" s="885"/>
      <c r="L564" s="886"/>
    </row>
    <row r="565" spans="3:12" x14ac:dyDescent="0.3">
      <c r="C565" s="887" t="s">
        <v>1812</v>
      </c>
      <c r="D565" s="743" t="s">
        <v>3386</v>
      </c>
      <c r="E565" s="896" t="s">
        <v>121</v>
      </c>
      <c r="F565" s="737">
        <v>1</v>
      </c>
      <c r="G565" s="888">
        <v>7.14</v>
      </c>
      <c r="H565" s="883"/>
      <c r="I565" s="883"/>
      <c r="J565" s="884">
        <f t="shared" si="15"/>
        <v>7.14</v>
      </c>
      <c r="K565" s="885"/>
      <c r="L565" s="886"/>
    </row>
    <row r="566" spans="3:12" x14ac:dyDescent="0.3">
      <c r="C566" s="887" t="s">
        <v>2454</v>
      </c>
      <c r="D566" s="743" t="s">
        <v>278</v>
      </c>
      <c r="E566" s="881" t="s">
        <v>125</v>
      </c>
      <c r="F566" s="737">
        <v>1</v>
      </c>
      <c r="G566" s="888">
        <v>13.42</v>
      </c>
      <c r="H566" s="883"/>
      <c r="I566" s="883"/>
      <c r="J566" s="884">
        <f t="shared" si="15"/>
        <v>13.42</v>
      </c>
      <c r="K566" s="885"/>
      <c r="L566" s="886"/>
    </row>
    <row r="567" spans="3:12" x14ac:dyDescent="0.3">
      <c r="C567" s="887" t="s">
        <v>1814</v>
      </c>
      <c r="D567" s="743" t="s">
        <v>1815</v>
      </c>
      <c r="E567" s="881" t="s">
        <v>793</v>
      </c>
      <c r="F567" s="737">
        <v>1</v>
      </c>
      <c r="G567" s="888">
        <v>13.2</v>
      </c>
      <c r="H567" s="883"/>
      <c r="I567" s="883"/>
      <c r="J567" s="884">
        <f t="shared" si="15"/>
        <v>13.2</v>
      </c>
      <c r="K567" s="885"/>
      <c r="L567" s="886"/>
    </row>
    <row r="568" spans="3:12" x14ac:dyDescent="0.3">
      <c r="C568" s="887" t="s">
        <v>1906</v>
      </c>
      <c r="D568" s="743" t="s">
        <v>3387</v>
      </c>
      <c r="E568" s="881" t="s">
        <v>793</v>
      </c>
      <c r="F568" s="737">
        <v>1</v>
      </c>
      <c r="G568" s="888">
        <v>16.260000000000002</v>
      </c>
      <c r="H568" s="883"/>
      <c r="I568" s="883"/>
      <c r="J568" s="884">
        <f t="shared" si="15"/>
        <v>16.260000000000002</v>
      </c>
      <c r="K568" s="885"/>
      <c r="L568" s="886"/>
    </row>
    <row r="569" spans="3:12" x14ac:dyDescent="0.3">
      <c r="C569" s="887" t="s">
        <v>2457</v>
      </c>
      <c r="D569" s="743" t="s">
        <v>3388</v>
      </c>
      <c r="E569" s="881" t="s">
        <v>125</v>
      </c>
      <c r="F569" s="737">
        <v>1</v>
      </c>
      <c r="G569" s="888">
        <v>41.29</v>
      </c>
      <c r="H569" s="883"/>
      <c r="I569" s="883"/>
      <c r="J569" s="884">
        <f t="shared" si="15"/>
        <v>41.29</v>
      </c>
      <c r="K569" s="885"/>
      <c r="L569" s="886"/>
    </row>
    <row r="570" spans="3:12" x14ac:dyDescent="0.3">
      <c r="C570" s="887" t="s">
        <v>3389</v>
      </c>
      <c r="D570" s="743" t="s">
        <v>573</v>
      </c>
      <c r="E570" s="881" t="s">
        <v>125</v>
      </c>
      <c r="F570" s="737">
        <v>1</v>
      </c>
      <c r="G570" s="888">
        <v>15.3</v>
      </c>
      <c r="H570" s="883"/>
      <c r="I570" s="883"/>
      <c r="J570" s="884">
        <f t="shared" si="15"/>
        <v>15.3</v>
      </c>
      <c r="K570" s="885"/>
      <c r="L570" s="886"/>
    </row>
    <row r="571" spans="3:12" x14ac:dyDescent="0.3">
      <c r="C571" s="887" t="s">
        <v>1838</v>
      </c>
      <c r="D571" s="743" t="s">
        <v>3390</v>
      </c>
      <c r="E571" s="881" t="s">
        <v>793</v>
      </c>
      <c r="F571" s="737">
        <v>1</v>
      </c>
      <c r="G571" s="888">
        <v>13.12</v>
      </c>
      <c r="H571" s="883"/>
      <c r="I571" s="883"/>
      <c r="J571" s="884">
        <f t="shared" si="15"/>
        <v>13.12</v>
      </c>
      <c r="K571" s="885"/>
      <c r="L571" s="886"/>
    </row>
    <row r="572" spans="3:12" x14ac:dyDescent="0.3">
      <c r="C572" s="887" t="s">
        <v>1841</v>
      </c>
      <c r="D572" s="743" t="s">
        <v>1842</v>
      </c>
      <c r="E572" s="881" t="s">
        <v>793</v>
      </c>
      <c r="F572" s="737">
        <v>1</v>
      </c>
      <c r="G572" s="888">
        <v>16.3</v>
      </c>
      <c r="H572" s="883"/>
      <c r="I572" s="883"/>
      <c r="J572" s="884">
        <f t="shared" si="15"/>
        <v>16.3</v>
      </c>
      <c r="K572" s="885"/>
      <c r="L572" s="886"/>
    </row>
    <row r="573" spans="3:12" x14ac:dyDescent="0.3">
      <c r="C573" s="887" t="s">
        <v>1916</v>
      </c>
      <c r="D573" s="743" t="s">
        <v>3391</v>
      </c>
      <c r="E573" s="881" t="s">
        <v>793</v>
      </c>
      <c r="F573" s="737">
        <v>1</v>
      </c>
      <c r="G573" s="888">
        <v>25.32</v>
      </c>
      <c r="H573" s="883"/>
      <c r="I573" s="883"/>
      <c r="J573" s="884">
        <f t="shared" si="15"/>
        <v>25.32</v>
      </c>
      <c r="K573" s="885"/>
      <c r="L573" s="886"/>
    </row>
    <row r="574" spans="3:12" x14ac:dyDescent="0.3">
      <c r="C574" s="887" t="s">
        <v>1804</v>
      </c>
      <c r="D574" s="743" t="s">
        <v>1894</v>
      </c>
      <c r="E574" s="881" t="s">
        <v>125</v>
      </c>
      <c r="F574" s="737">
        <v>1</v>
      </c>
      <c r="G574" s="899">
        <v>10.039999999999999</v>
      </c>
      <c r="H574" s="883"/>
      <c r="I574" s="883"/>
      <c r="J574" s="884">
        <f t="shared" si="15"/>
        <v>10.039999999999999</v>
      </c>
      <c r="K574" s="885"/>
      <c r="L574" s="886"/>
    </row>
    <row r="575" spans="3:12" x14ac:dyDescent="0.3">
      <c r="C575" s="887" t="s">
        <v>1813</v>
      </c>
      <c r="D575" s="743" t="s">
        <v>205</v>
      </c>
      <c r="E575" s="896" t="s">
        <v>797</v>
      </c>
      <c r="F575" s="737">
        <v>1</v>
      </c>
      <c r="G575" s="899">
        <v>10.31</v>
      </c>
      <c r="H575" s="883"/>
      <c r="I575" s="883"/>
      <c r="J575" s="884">
        <f t="shared" si="15"/>
        <v>10.31</v>
      </c>
      <c r="K575" s="885"/>
      <c r="L575" s="886"/>
    </row>
    <row r="576" spans="3:12" x14ac:dyDescent="0.3">
      <c r="C576" s="887" t="s">
        <v>1811</v>
      </c>
      <c r="D576" s="743" t="s">
        <v>177</v>
      </c>
      <c r="E576" s="881" t="s">
        <v>786</v>
      </c>
      <c r="F576" s="737">
        <v>1</v>
      </c>
      <c r="G576" s="888">
        <v>4.12</v>
      </c>
      <c r="H576" s="883"/>
      <c r="I576" s="883"/>
      <c r="J576" s="884">
        <f t="shared" si="15"/>
        <v>4.12</v>
      </c>
      <c r="K576" s="885"/>
      <c r="L576" s="886"/>
    </row>
    <row r="577" spans="3:12" x14ac:dyDescent="0.3">
      <c r="C577" s="887" t="s">
        <v>2460</v>
      </c>
      <c r="D577" s="743" t="s">
        <v>1644</v>
      </c>
      <c r="E577" s="896" t="s">
        <v>782</v>
      </c>
      <c r="F577" s="737">
        <v>1</v>
      </c>
      <c r="G577" s="888">
        <v>3.6</v>
      </c>
      <c r="H577" s="883"/>
      <c r="I577" s="883"/>
      <c r="J577" s="884">
        <f t="shared" si="15"/>
        <v>3.6</v>
      </c>
      <c r="K577" s="885"/>
      <c r="L577" s="886"/>
    </row>
    <row r="578" spans="3:12" x14ac:dyDescent="0.3">
      <c r="C578" s="887" t="s">
        <v>1836</v>
      </c>
      <c r="D578" s="743" t="s">
        <v>141</v>
      </c>
      <c r="E578" s="896" t="s">
        <v>121</v>
      </c>
      <c r="F578" s="737">
        <v>1</v>
      </c>
      <c r="G578" s="888">
        <v>4</v>
      </c>
      <c r="H578" s="883"/>
      <c r="I578" s="883"/>
      <c r="J578" s="884">
        <f t="shared" si="15"/>
        <v>4</v>
      </c>
      <c r="K578" s="885"/>
      <c r="L578" s="886"/>
    </row>
    <row r="579" spans="3:12" x14ac:dyDescent="0.3">
      <c r="C579" s="887" t="s">
        <v>1837</v>
      </c>
      <c r="D579" s="743" t="s">
        <v>142</v>
      </c>
      <c r="E579" s="896" t="s">
        <v>121</v>
      </c>
      <c r="F579" s="737">
        <v>1</v>
      </c>
      <c r="G579" s="888">
        <v>6.38</v>
      </c>
      <c r="H579" s="883"/>
      <c r="I579" s="883"/>
      <c r="J579" s="884">
        <f t="shared" si="15"/>
        <v>6.38</v>
      </c>
      <c r="K579" s="885"/>
      <c r="L579" s="886"/>
    </row>
    <row r="580" spans="3:12" x14ac:dyDescent="0.3">
      <c r="C580" s="887" t="s">
        <v>1840</v>
      </c>
      <c r="D580" s="743" t="s">
        <v>130</v>
      </c>
      <c r="E580" s="896" t="s">
        <v>121</v>
      </c>
      <c r="F580" s="737">
        <v>1</v>
      </c>
      <c r="G580" s="888">
        <v>4.03</v>
      </c>
      <c r="H580" s="883"/>
      <c r="I580" s="883"/>
      <c r="J580" s="884">
        <f t="shared" ref="J580:J619" si="16">F580*G580</f>
        <v>4.03</v>
      </c>
      <c r="K580" s="885"/>
      <c r="L580" s="886"/>
    </row>
    <row r="581" spans="3:12" x14ac:dyDescent="0.3">
      <c r="C581" s="887" t="s">
        <v>1816</v>
      </c>
      <c r="D581" s="743" t="s">
        <v>3392</v>
      </c>
      <c r="E581" s="896" t="s">
        <v>121</v>
      </c>
      <c r="F581" s="890">
        <v>1</v>
      </c>
      <c r="G581" s="892">
        <v>8.7200000000000006</v>
      </c>
      <c r="H581" s="883"/>
      <c r="I581" s="883"/>
      <c r="J581" s="884">
        <f t="shared" si="16"/>
        <v>8.7200000000000006</v>
      </c>
      <c r="K581" s="885"/>
      <c r="L581" s="886"/>
    </row>
    <row r="582" spans="3:12" x14ac:dyDescent="0.3">
      <c r="C582" s="887" t="s">
        <v>1819</v>
      </c>
      <c r="D582" s="743" t="s">
        <v>835</v>
      </c>
      <c r="E582" s="896" t="s">
        <v>121</v>
      </c>
      <c r="F582" s="890">
        <v>1</v>
      </c>
      <c r="G582" s="892">
        <v>4.22</v>
      </c>
      <c r="H582" s="883"/>
      <c r="I582" s="883"/>
      <c r="J582" s="884">
        <f t="shared" si="16"/>
        <v>4.22</v>
      </c>
      <c r="K582" s="885"/>
      <c r="L582" s="886"/>
    </row>
    <row r="583" spans="3:12" x14ac:dyDescent="0.3">
      <c r="C583" s="887" t="s">
        <v>2222</v>
      </c>
      <c r="D583" s="743" t="s">
        <v>3392</v>
      </c>
      <c r="E583" s="896" t="s">
        <v>121</v>
      </c>
      <c r="F583" s="890">
        <v>1</v>
      </c>
      <c r="G583" s="892">
        <v>13.09</v>
      </c>
      <c r="H583" s="883"/>
      <c r="I583" s="883"/>
      <c r="J583" s="884">
        <f t="shared" si="16"/>
        <v>13.09</v>
      </c>
      <c r="K583" s="885"/>
      <c r="L583" s="886"/>
    </row>
    <row r="584" spans="3:12" x14ac:dyDescent="0.3">
      <c r="C584" s="887" t="s">
        <v>2214</v>
      </c>
      <c r="D584" s="743" t="s">
        <v>122</v>
      </c>
      <c r="E584" s="896" t="s">
        <v>121</v>
      </c>
      <c r="F584" s="890">
        <v>1</v>
      </c>
      <c r="G584" s="892">
        <v>2.99</v>
      </c>
      <c r="H584" s="883"/>
      <c r="I584" s="883"/>
      <c r="J584" s="884">
        <f t="shared" si="16"/>
        <v>2.99</v>
      </c>
      <c r="K584" s="885"/>
      <c r="L584" s="886"/>
    </row>
    <row r="585" spans="3:12" x14ac:dyDescent="0.3">
      <c r="C585" s="887" t="s">
        <v>2218</v>
      </c>
      <c r="D585" s="743" t="s">
        <v>140</v>
      </c>
      <c r="E585" s="896" t="s">
        <v>782</v>
      </c>
      <c r="F585" s="890">
        <v>1</v>
      </c>
      <c r="G585" s="892">
        <v>7.26</v>
      </c>
      <c r="H585" s="883"/>
      <c r="I585" s="883"/>
      <c r="J585" s="884">
        <f t="shared" si="16"/>
        <v>7.26</v>
      </c>
      <c r="K585" s="885"/>
      <c r="L585" s="886"/>
    </row>
    <row r="586" spans="3:12" x14ac:dyDescent="0.3">
      <c r="C586" s="887" t="s">
        <v>2212</v>
      </c>
      <c r="D586" s="743" t="s">
        <v>122</v>
      </c>
      <c r="E586" s="896" t="s">
        <v>121</v>
      </c>
      <c r="F586" s="890">
        <v>1</v>
      </c>
      <c r="G586" s="892">
        <v>2.48</v>
      </c>
      <c r="H586" s="883"/>
      <c r="I586" s="883"/>
      <c r="J586" s="884">
        <f t="shared" si="16"/>
        <v>2.48</v>
      </c>
      <c r="K586" s="885"/>
      <c r="L586" s="886"/>
    </row>
    <row r="587" spans="3:12" x14ac:dyDescent="0.3">
      <c r="C587" s="887" t="s">
        <v>1829</v>
      </c>
      <c r="D587" s="743" t="s">
        <v>349</v>
      </c>
      <c r="E587" s="881" t="s">
        <v>129</v>
      </c>
      <c r="F587" s="737">
        <v>1</v>
      </c>
      <c r="G587" s="899">
        <v>16.45</v>
      </c>
      <c r="H587" s="883"/>
      <c r="I587" s="883"/>
      <c r="J587" s="884">
        <f t="shared" si="16"/>
        <v>16.45</v>
      </c>
      <c r="K587" s="885"/>
      <c r="L587" s="886"/>
    </row>
    <row r="588" spans="3:12" x14ac:dyDescent="0.3">
      <c r="C588" s="887" t="s">
        <v>1831</v>
      </c>
      <c r="D588" s="743" t="s">
        <v>209</v>
      </c>
      <c r="E588" s="881" t="s">
        <v>129</v>
      </c>
      <c r="F588" s="737">
        <v>1</v>
      </c>
      <c r="G588" s="899">
        <v>10.06</v>
      </c>
      <c r="H588" s="883"/>
      <c r="I588" s="883"/>
      <c r="J588" s="884">
        <f t="shared" si="16"/>
        <v>10.06</v>
      </c>
      <c r="K588" s="885"/>
      <c r="L588" s="886"/>
    </row>
    <row r="589" spans="3:12" x14ac:dyDescent="0.3">
      <c r="C589" s="898"/>
      <c r="D589" s="734" t="s">
        <v>203</v>
      </c>
      <c r="E589" s="896"/>
      <c r="F589" s="737"/>
      <c r="G589" s="899"/>
      <c r="H589" s="883"/>
      <c r="I589" s="883"/>
      <c r="J589" s="884"/>
      <c r="K589" s="885"/>
      <c r="L589" s="886"/>
    </row>
    <row r="590" spans="3:12" x14ac:dyDescent="0.3">
      <c r="C590" s="898"/>
      <c r="D590" s="735" t="s">
        <v>1844</v>
      </c>
      <c r="E590" s="896"/>
      <c r="F590" s="737"/>
      <c r="G590" s="899"/>
      <c r="H590" s="883"/>
      <c r="I590" s="883"/>
      <c r="J590" s="884"/>
      <c r="K590" s="885"/>
      <c r="L590" s="886"/>
    </row>
    <row r="591" spans="3:12" x14ac:dyDescent="0.3">
      <c r="C591" s="887" t="s">
        <v>1848</v>
      </c>
      <c r="D591" s="743" t="s">
        <v>2531</v>
      </c>
      <c r="E591" s="881" t="s">
        <v>793</v>
      </c>
      <c r="F591" s="737">
        <v>1</v>
      </c>
      <c r="G591" s="888">
        <v>21.41</v>
      </c>
      <c r="H591" s="883"/>
      <c r="I591" s="883"/>
      <c r="J591" s="884">
        <f t="shared" si="16"/>
        <v>21.41</v>
      </c>
      <c r="K591" s="885"/>
      <c r="L591" s="886"/>
    </row>
    <row r="592" spans="3:12" x14ac:dyDescent="0.3">
      <c r="C592" s="887" t="s">
        <v>1852</v>
      </c>
      <c r="D592" s="743" t="s">
        <v>3393</v>
      </c>
      <c r="E592" s="881" t="s">
        <v>793</v>
      </c>
      <c r="F592" s="737">
        <v>1</v>
      </c>
      <c r="G592" s="888">
        <v>18.89</v>
      </c>
      <c r="H592" s="883"/>
      <c r="I592" s="883"/>
      <c r="J592" s="884">
        <f t="shared" si="16"/>
        <v>18.89</v>
      </c>
      <c r="K592" s="885"/>
      <c r="L592" s="886"/>
    </row>
    <row r="593" spans="3:12" x14ac:dyDescent="0.3">
      <c r="C593" s="887" t="s">
        <v>2184</v>
      </c>
      <c r="D593" s="743" t="s">
        <v>3394</v>
      </c>
      <c r="E593" s="881" t="s">
        <v>793</v>
      </c>
      <c r="F593" s="737">
        <v>1</v>
      </c>
      <c r="G593" s="888">
        <v>16.02</v>
      </c>
      <c r="H593" s="883"/>
      <c r="I593" s="883"/>
      <c r="J593" s="884">
        <f t="shared" si="16"/>
        <v>16.02</v>
      </c>
      <c r="K593" s="885"/>
      <c r="L593" s="886"/>
    </row>
    <row r="594" spans="3:12" x14ac:dyDescent="0.3">
      <c r="C594" s="887" t="s">
        <v>1901</v>
      </c>
      <c r="D594" s="743" t="s">
        <v>686</v>
      </c>
      <c r="E594" s="881" t="s">
        <v>125</v>
      </c>
      <c r="F594" s="737">
        <v>1</v>
      </c>
      <c r="G594" s="888">
        <v>15.18</v>
      </c>
      <c r="H594" s="883"/>
      <c r="I594" s="883"/>
      <c r="J594" s="884">
        <f t="shared" si="16"/>
        <v>15.18</v>
      </c>
      <c r="K594" s="885"/>
      <c r="L594" s="886"/>
    </row>
    <row r="595" spans="3:12" x14ac:dyDescent="0.3">
      <c r="C595" s="887" t="s">
        <v>2168</v>
      </c>
      <c r="D595" s="743" t="s">
        <v>3395</v>
      </c>
      <c r="E595" s="881" t="s">
        <v>793</v>
      </c>
      <c r="F595" s="737">
        <v>1</v>
      </c>
      <c r="G595" s="888">
        <v>21.16</v>
      </c>
      <c r="H595" s="883"/>
      <c r="I595" s="883"/>
      <c r="J595" s="884">
        <f t="shared" si="16"/>
        <v>21.16</v>
      </c>
      <c r="K595" s="885"/>
      <c r="L595" s="886"/>
    </row>
    <row r="596" spans="3:12" ht="27.6" x14ac:dyDescent="0.3">
      <c r="C596" s="887" t="s">
        <v>1868</v>
      </c>
      <c r="D596" s="745" t="s">
        <v>3396</v>
      </c>
      <c r="E596" s="881" t="s">
        <v>793</v>
      </c>
      <c r="F596" s="737">
        <v>1</v>
      </c>
      <c r="G596" s="888">
        <v>20.95</v>
      </c>
      <c r="H596" s="883"/>
      <c r="I596" s="883"/>
      <c r="J596" s="884">
        <f t="shared" si="16"/>
        <v>20.95</v>
      </c>
      <c r="K596" s="885"/>
      <c r="L596" s="886"/>
    </row>
    <row r="597" spans="3:12" ht="27.6" x14ac:dyDescent="0.3">
      <c r="C597" s="887" t="s">
        <v>1872</v>
      </c>
      <c r="D597" s="745" t="s">
        <v>3396</v>
      </c>
      <c r="E597" s="881" t="s">
        <v>793</v>
      </c>
      <c r="F597" s="737">
        <v>1</v>
      </c>
      <c r="G597" s="888">
        <v>21.34</v>
      </c>
      <c r="H597" s="883"/>
      <c r="I597" s="883"/>
      <c r="J597" s="884">
        <f t="shared" si="16"/>
        <v>21.34</v>
      </c>
      <c r="K597" s="885"/>
      <c r="L597" s="886"/>
    </row>
    <row r="598" spans="3:12" x14ac:dyDescent="0.25">
      <c r="C598" s="887" t="s">
        <v>2166</v>
      </c>
      <c r="D598" s="745" t="s">
        <v>156</v>
      </c>
      <c r="E598" s="881" t="s">
        <v>793</v>
      </c>
      <c r="F598" s="901">
        <v>1</v>
      </c>
      <c r="G598" s="902">
        <v>5.77</v>
      </c>
      <c r="H598" s="883"/>
      <c r="I598" s="883"/>
      <c r="J598" s="884">
        <f t="shared" si="16"/>
        <v>5.77</v>
      </c>
      <c r="K598" s="885"/>
      <c r="L598" s="886"/>
    </row>
    <row r="599" spans="3:12" x14ac:dyDescent="0.25">
      <c r="C599" s="887" t="s">
        <v>1855</v>
      </c>
      <c r="D599" s="745" t="s">
        <v>2535</v>
      </c>
      <c r="E599" s="881" t="s">
        <v>793</v>
      </c>
      <c r="F599" s="901">
        <v>1</v>
      </c>
      <c r="G599" s="902">
        <v>19.3</v>
      </c>
      <c r="H599" s="883"/>
      <c r="I599" s="883"/>
      <c r="J599" s="884">
        <f t="shared" si="16"/>
        <v>19.3</v>
      </c>
      <c r="K599" s="885"/>
      <c r="L599" s="886"/>
    </row>
    <row r="600" spans="3:12" x14ac:dyDescent="0.25">
      <c r="C600" s="887" t="s">
        <v>1862</v>
      </c>
      <c r="D600" s="745" t="s">
        <v>2537</v>
      </c>
      <c r="E600" s="881" t="s">
        <v>793</v>
      </c>
      <c r="F600" s="901">
        <v>1</v>
      </c>
      <c r="G600" s="902">
        <v>15.48</v>
      </c>
      <c r="H600" s="883"/>
      <c r="I600" s="883"/>
      <c r="J600" s="884">
        <f t="shared" si="16"/>
        <v>15.48</v>
      </c>
      <c r="K600" s="885"/>
      <c r="L600" s="886"/>
    </row>
    <row r="601" spans="3:12" x14ac:dyDescent="0.25">
      <c r="C601" s="887" t="s">
        <v>1864</v>
      </c>
      <c r="D601" s="745" t="s">
        <v>156</v>
      </c>
      <c r="E601" s="881" t="s">
        <v>793</v>
      </c>
      <c r="F601" s="901">
        <v>1</v>
      </c>
      <c r="G601" s="902">
        <v>7.97</v>
      </c>
      <c r="H601" s="883"/>
      <c r="I601" s="883"/>
      <c r="J601" s="884">
        <f t="shared" si="16"/>
        <v>7.97</v>
      </c>
      <c r="K601" s="885"/>
      <c r="L601" s="886"/>
    </row>
    <row r="602" spans="3:12" x14ac:dyDescent="0.3">
      <c r="C602" s="887" t="s">
        <v>1861</v>
      </c>
      <c r="D602" s="743" t="s">
        <v>177</v>
      </c>
      <c r="E602" s="881" t="s">
        <v>786</v>
      </c>
      <c r="F602" s="737">
        <v>1</v>
      </c>
      <c r="G602" s="888">
        <v>4.28</v>
      </c>
      <c r="H602" s="883"/>
      <c r="I602" s="883"/>
      <c r="J602" s="884">
        <f t="shared" si="16"/>
        <v>4.28</v>
      </c>
      <c r="K602" s="885"/>
      <c r="L602" s="886"/>
    </row>
    <row r="603" spans="3:12" x14ac:dyDescent="0.3">
      <c r="C603" s="887" t="s">
        <v>1883</v>
      </c>
      <c r="D603" s="743" t="s">
        <v>1644</v>
      </c>
      <c r="E603" s="896" t="s">
        <v>782</v>
      </c>
      <c r="F603" s="737">
        <v>1</v>
      </c>
      <c r="G603" s="888">
        <v>4.88</v>
      </c>
      <c r="H603" s="883"/>
      <c r="I603" s="883"/>
      <c r="J603" s="884">
        <f t="shared" si="16"/>
        <v>4.88</v>
      </c>
      <c r="K603" s="885"/>
      <c r="L603" s="886"/>
    </row>
    <row r="604" spans="3:12" x14ac:dyDescent="0.3">
      <c r="C604" s="887" t="s">
        <v>1881</v>
      </c>
      <c r="D604" s="743" t="s">
        <v>828</v>
      </c>
      <c r="E604" s="881" t="s">
        <v>120</v>
      </c>
      <c r="F604" s="737">
        <v>1</v>
      </c>
      <c r="G604" s="888">
        <v>3.84</v>
      </c>
      <c r="H604" s="883"/>
      <c r="I604" s="883"/>
      <c r="J604" s="884">
        <f t="shared" si="16"/>
        <v>3.84</v>
      </c>
      <c r="K604" s="885"/>
      <c r="L604" s="886"/>
    </row>
    <row r="605" spans="3:12" x14ac:dyDescent="0.3">
      <c r="C605" s="887" t="s">
        <v>2468</v>
      </c>
      <c r="D605" s="743" t="s">
        <v>827</v>
      </c>
      <c r="E605" s="881" t="s">
        <v>120</v>
      </c>
      <c r="F605" s="737">
        <v>1</v>
      </c>
      <c r="G605" s="888">
        <v>2.1</v>
      </c>
      <c r="H605" s="883"/>
      <c r="I605" s="883"/>
      <c r="J605" s="884">
        <f t="shared" si="16"/>
        <v>2.1</v>
      </c>
      <c r="K605" s="885"/>
      <c r="L605" s="886"/>
    </row>
    <row r="606" spans="3:12" x14ac:dyDescent="0.3">
      <c r="C606" s="887" t="s">
        <v>2215</v>
      </c>
      <c r="D606" s="743" t="s">
        <v>122</v>
      </c>
      <c r="E606" s="896" t="s">
        <v>121</v>
      </c>
      <c r="F606" s="890">
        <v>1</v>
      </c>
      <c r="G606" s="892">
        <v>4.7699999999999996</v>
      </c>
      <c r="H606" s="883"/>
      <c r="I606" s="883"/>
      <c r="J606" s="884">
        <f t="shared" si="16"/>
        <v>4.7699999999999996</v>
      </c>
      <c r="K606" s="885"/>
      <c r="L606" s="886"/>
    </row>
    <row r="607" spans="3:12" x14ac:dyDescent="0.3">
      <c r="C607" s="887" t="s">
        <v>1850</v>
      </c>
      <c r="D607" s="743" t="s">
        <v>122</v>
      </c>
      <c r="E607" s="896" t="s">
        <v>121</v>
      </c>
      <c r="F607" s="890">
        <v>1</v>
      </c>
      <c r="G607" s="892">
        <v>4.3499999999999996</v>
      </c>
      <c r="H607" s="883"/>
      <c r="I607" s="883"/>
      <c r="J607" s="884">
        <f t="shared" si="16"/>
        <v>4.3499999999999996</v>
      </c>
      <c r="K607" s="885"/>
      <c r="L607" s="886"/>
    </row>
    <row r="608" spans="3:12" x14ac:dyDescent="0.3">
      <c r="C608" s="887" t="s">
        <v>2220</v>
      </c>
      <c r="D608" s="743" t="s">
        <v>122</v>
      </c>
      <c r="E608" s="896" t="s">
        <v>121</v>
      </c>
      <c r="F608" s="890">
        <v>1</v>
      </c>
      <c r="G608" s="892">
        <v>4.42</v>
      </c>
      <c r="H608" s="883"/>
      <c r="I608" s="883"/>
      <c r="J608" s="884">
        <f t="shared" si="16"/>
        <v>4.42</v>
      </c>
      <c r="K608" s="885"/>
      <c r="L608" s="886"/>
    </row>
    <row r="609" spans="3:12" x14ac:dyDescent="0.3">
      <c r="C609" s="887" t="s">
        <v>1866</v>
      </c>
      <c r="D609" s="743" t="s">
        <v>122</v>
      </c>
      <c r="E609" s="896" t="s">
        <v>121</v>
      </c>
      <c r="F609" s="890">
        <v>1</v>
      </c>
      <c r="G609" s="892">
        <v>4.03</v>
      </c>
      <c r="H609" s="883"/>
      <c r="I609" s="883"/>
      <c r="J609" s="884">
        <f t="shared" si="16"/>
        <v>4.03</v>
      </c>
      <c r="K609" s="885"/>
      <c r="L609" s="886"/>
    </row>
    <row r="610" spans="3:12" x14ac:dyDescent="0.3">
      <c r="C610" s="887" t="s">
        <v>2211</v>
      </c>
      <c r="D610" s="743" t="s">
        <v>122</v>
      </c>
      <c r="E610" s="896" t="s">
        <v>121</v>
      </c>
      <c r="F610" s="890">
        <v>1</v>
      </c>
      <c r="G610" s="892">
        <v>2.7</v>
      </c>
      <c r="H610" s="883"/>
      <c r="I610" s="883"/>
      <c r="J610" s="884">
        <f t="shared" si="16"/>
        <v>2.7</v>
      </c>
      <c r="K610" s="885"/>
      <c r="L610" s="886"/>
    </row>
    <row r="611" spans="3:12" x14ac:dyDescent="0.3">
      <c r="C611" s="887" t="s">
        <v>2207</v>
      </c>
      <c r="D611" s="743" t="s">
        <v>122</v>
      </c>
      <c r="E611" s="896" t="s">
        <v>121</v>
      </c>
      <c r="F611" s="890">
        <v>1</v>
      </c>
      <c r="G611" s="892">
        <v>4.2</v>
      </c>
      <c r="H611" s="883"/>
      <c r="I611" s="883"/>
      <c r="J611" s="884">
        <f t="shared" si="16"/>
        <v>4.2</v>
      </c>
      <c r="K611" s="885"/>
      <c r="L611" s="886"/>
    </row>
    <row r="612" spans="3:12" ht="27.6" x14ac:dyDescent="0.3">
      <c r="C612" s="887" t="s">
        <v>2469</v>
      </c>
      <c r="D612" s="745" t="s">
        <v>3397</v>
      </c>
      <c r="E612" s="881" t="s">
        <v>125</v>
      </c>
      <c r="F612" s="737">
        <v>1</v>
      </c>
      <c r="G612" s="888">
        <v>19.63</v>
      </c>
      <c r="H612" s="883"/>
      <c r="I612" s="883"/>
      <c r="J612" s="884">
        <f t="shared" si="16"/>
        <v>19.63</v>
      </c>
      <c r="K612" s="885"/>
      <c r="L612" s="886"/>
    </row>
    <row r="613" spans="3:12" x14ac:dyDescent="0.3">
      <c r="C613" s="887" t="s">
        <v>2216</v>
      </c>
      <c r="D613" s="743" t="s">
        <v>122</v>
      </c>
      <c r="E613" s="896" t="s">
        <v>121</v>
      </c>
      <c r="F613" s="737">
        <v>1</v>
      </c>
      <c r="G613" s="888">
        <v>5.12</v>
      </c>
      <c r="H613" s="883"/>
      <c r="I613" s="883"/>
      <c r="J613" s="884">
        <f t="shared" si="16"/>
        <v>5.12</v>
      </c>
      <c r="K613" s="885"/>
      <c r="L613" s="886"/>
    </row>
    <row r="614" spans="3:12" x14ac:dyDescent="0.3">
      <c r="C614" s="887" t="s">
        <v>1865</v>
      </c>
      <c r="D614" s="743" t="s">
        <v>122</v>
      </c>
      <c r="E614" s="896" t="s">
        <v>121</v>
      </c>
      <c r="F614" s="737">
        <v>1</v>
      </c>
      <c r="G614" s="888">
        <v>4.21</v>
      </c>
      <c r="H614" s="883"/>
      <c r="I614" s="883"/>
      <c r="J614" s="884">
        <f t="shared" si="16"/>
        <v>4.21</v>
      </c>
      <c r="K614" s="885"/>
      <c r="L614" s="886"/>
    </row>
    <row r="615" spans="3:12" ht="27.6" x14ac:dyDescent="0.25">
      <c r="C615" s="887" t="s">
        <v>3398</v>
      </c>
      <c r="D615" s="745" t="s">
        <v>3399</v>
      </c>
      <c r="E615" s="881" t="s">
        <v>125</v>
      </c>
      <c r="F615" s="892">
        <v>1</v>
      </c>
      <c r="G615" s="893">
        <v>52.69</v>
      </c>
      <c r="H615" s="883"/>
      <c r="I615" s="883"/>
      <c r="J615" s="884">
        <f t="shared" si="16"/>
        <v>52.69</v>
      </c>
      <c r="K615" s="885"/>
      <c r="L615" s="886"/>
    </row>
    <row r="616" spans="3:12" x14ac:dyDescent="0.25">
      <c r="C616" s="887" t="s">
        <v>2471</v>
      </c>
      <c r="D616" s="743" t="s">
        <v>3382</v>
      </c>
      <c r="E616" s="881" t="s">
        <v>125</v>
      </c>
      <c r="F616" s="892">
        <v>1</v>
      </c>
      <c r="G616" s="893">
        <v>19.53</v>
      </c>
      <c r="H616" s="883"/>
      <c r="I616" s="883"/>
      <c r="J616" s="884">
        <f t="shared" si="16"/>
        <v>19.53</v>
      </c>
      <c r="K616" s="885"/>
      <c r="L616" s="886"/>
    </row>
    <row r="617" spans="3:12" ht="27.6" x14ac:dyDescent="0.25">
      <c r="C617" s="887" t="s">
        <v>3400</v>
      </c>
      <c r="D617" s="743" t="s">
        <v>3401</v>
      </c>
      <c r="E617" s="881" t="s">
        <v>125</v>
      </c>
      <c r="F617" s="892">
        <v>1</v>
      </c>
      <c r="G617" s="893">
        <v>214.1</v>
      </c>
      <c r="H617" s="883"/>
      <c r="I617" s="883"/>
      <c r="J617" s="884">
        <f t="shared" si="16"/>
        <v>214.1</v>
      </c>
      <c r="K617" s="885"/>
      <c r="L617" s="886"/>
    </row>
    <row r="618" spans="3:12" x14ac:dyDescent="0.3">
      <c r="C618" s="887" t="s">
        <v>1878</v>
      </c>
      <c r="D618" s="743" t="s">
        <v>209</v>
      </c>
      <c r="E618" s="881" t="s">
        <v>129</v>
      </c>
      <c r="F618" s="737">
        <v>1</v>
      </c>
      <c r="G618" s="899">
        <v>9.99</v>
      </c>
      <c r="H618" s="883"/>
      <c r="I618" s="883"/>
      <c r="J618" s="884">
        <f t="shared" si="16"/>
        <v>9.99</v>
      </c>
      <c r="K618" s="885"/>
      <c r="L618" s="886"/>
    </row>
    <row r="619" spans="3:12" x14ac:dyDescent="0.3">
      <c r="C619" s="887" t="s">
        <v>1879</v>
      </c>
      <c r="D619" s="743" t="s">
        <v>349</v>
      </c>
      <c r="E619" s="881" t="s">
        <v>129</v>
      </c>
      <c r="F619" s="737">
        <v>1</v>
      </c>
      <c r="G619" s="899">
        <v>11.97</v>
      </c>
      <c r="H619" s="883"/>
      <c r="I619" s="883"/>
      <c r="J619" s="884">
        <f t="shared" si="16"/>
        <v>11.97</v>
      </c>
      <c r="K619" s="885"/>
      <c r="L619" s="886"/>
    </row>
    <row r="620" spans="3:12" x14ac:dyDescent="0.3">
      <c r="C620" s="898"/>
      <c r="D620" s="734" t="s">
        <v>203</v>
      </c>
      <c r="E620" s="896"/>
      <c r="F620" s="737"/>
      <c r="G620" s="899"/>
      <c r="H620" s="883"/>
      <c r="I620" s="883"/>
      <c r="J620" s="884"/>
      <c r="K620" s="885"/>
      <c r="L620" s="886"/>
    </row>
    <row r="621" spans="3:12" x14ac:dyDescent="0.3">
      <c r="C621" s="898"/>
      <c r="D621" s="735" t="s">
        <v>1929</v>
      </c>
      <c r="E621" s="896"/>
      <c r="F621" s="737"/>
      <c r="G621" s="899"/>
      <c r="H621" s="883"/>
      <c r="I621" s="883"/>
      <c r="J621" s="884"/>
      <c r="K621" s="885"/>
      <c r="L621" s="886"/>
    </row>
    <row r="622" spans="3:12" x14ac:dyDescent="0.3">
      <c r="C622" s="887" t="s">
        <v>1924</v>
      </c>
      <c r="D622" s="743" t="s">
        <v>3402</v>
      </c>
      <c r="E622" s="881" t="s">
        <v>793</v>
      </c>
      <c r="F622" s="737">
        <v>1</v>
      </c>
      <c r="G622" s="888">
        <v>26.85</v>
      </c>
      <c r="H622" s="883"/>
      <c r="I622" s="883"/>
      <c r="J622" s="884">
        <f t="shared" ref="J622:J653" si="17">F622*G622</f>
        <v>26.85</v>
      </c>
      <c r="K622" s="885"/>
      <c r="L622" s="886"/>
    </row>
    <row r="623" spans="3:12" ht="27.6" x14ac:dyDescent="0.25">
      <c r="C623" s="887" t="s">
        <v>1921</v>
      </c>
      <c r="D623" s="745" t="s">
        <v>3403</v>
      </c>
      <c r="E623" s="881" t="s">
        <v>793</v>
      </c>
      <c r="F623" s="892">
        <v>1</v>
      </c>
      <c r="G623" s="888">
        <v>25.11</v>
      </c>
      <c r="H623" s="883"/>
      <c r="I623" s="883"/>
      <c r="J623" s="884">
        <f t="shared" si="17"/>
        <v>25.11</v>
      </c>
      <c r="K623" s="885"/>
      <c r="L623" s="886"/>
    </row>
    <row r="624" spans="3:12" ht="27.6" x14ac:dyDescent="0.25">
      <c r="C624" s="887" t="s">
        <v>1925</v>
      </c>
      <c r="D624" s="745" t="s">
        <v>3403</v>
      </c>
      <c r="E624" s="881" t="s">
        <v>793</v>
      </c>
      <c r="F624" s="892">
        <v>1</v>
      </c>
      <c r="G624" s="888">
        <v>26.26</v>
      </c>
      <c r="H624" s="883"/>
      <c r="I624" s="883"/>
      <c r="J624" s="884">
        <f t="shared" si="17"/>
        <v>26.26</v>
      </c>
      <c r="K624" s="885"/>
      <c r="L624" s="886"/>
    </row>
    <row r="625" spans="3:12" ht="27.6" x14ac:dyDescent="0.3">
      <c r="C625" s="887" t="s">
        <v>1928</v>
      </c>
      <c r="D625" s="745" t="s">
        <v>3404</v>
      </c>
      <c r="E625" s="881" t="s">
        <v>793</v>
      </c>
      <c r="F625" s="737">
        <v>1</v>
      </c>
      <c r="G625" s="888">
        <v>36.46</v>
      </c>
      <c r="H625" s="883"/>
      <c r="I625" s="883"/>
      <c r="J625" s="884">
        <f t="shared" si="17"/>
        <v>36.46</v>
      </c>
      <c r="K625" s="885"/>
      <c r="L625" s="886"/>
    </row>
    <row r="626" spans="3:12" x14ac:dyDescent="0.3">
      <c r="C626" s="887" t="s">
        <v>3405</v>
      </c>
      <c r="D626" s="745" t="s">
        <v>573</v>
      </c>
      <c r="E626" s="881" t="s">
        <v>125</v>
      </c>
      <c r="F626" s="737">
        <v>1</v>
      </c>
      <c r="G626" s="888">
        <v>11.81</v>
      </c>
      <c r="H626" s="883"/>
      <c r="I626" s="883"/>
      <c r="J626" s="884">
        <f t="shared" si="17"/>
        <v>11.81</v>
      </c>
      <c r="K626" s="885"/>
      <c r="L626" s="886"/>
    </row>
    <row r="627" spans="3:12" x14ac:dyDescent="0.3">
      <c r="C627" s="887" t="s">
        <v>1903</v>
      </c>
      <c r="D627" s="745" t="s">
        <v>3386</v>
      </c>
      <c r="E627" s="896" t="s">
        <v>121</v>
      </c>
      <c r="F627" s="737">
        <v>1</v>
      </c>
      <c r="G627" s="888">
        <v>6.07</v>
      </c>
      <c r="H627" s="883"/>
      <c r="I627" s="883"/>
      <c r="J627" s="884">
        <f t="shared" si="17"/>
        <v>6.07</v>
      </c>
      <c r="K627" s="885"/>
      <c r="L627" s="886"/>
    </row>
    <row r="628" spans="3:12" x14ac:dyDescent="0.3">
      <c r="C628" s="887" t="s">
        <v>1905</v>
      </c>
      <c r="D628" s="745" t="s">
        <v>3406</v>
      </c>
      <c r="E628" s="881" t="s">
        <v>125</v>
      </c>
      <c r="F628" s="737">
        <v>1</v>
      </c>
      <c r="G628" s="888">
        <v>11.14</v>
      </c>
      <c r="H628" s="883"/>
      <c r="I628" s="883"/>
      <c r="J628" s="884">
        <f t="shared" si="17"/>
        <v>11.14</v>
      </c>
      <c r="K628" s="885"/>
      <c r="L628" s="886"/>
    </row>
    <row r="629" spans="3:12" x14ac:dyDescent="0.3">
      <c r="C629" s="887" t="s">
        <v>2217</v>
      </c>
      <c r="D629" s="745" t="s">
        <v>2382</v>
      </c>
      <c r="E629" s="881" t="s">
        <v>125</v>
      </c>
      <c r="F629" s="737">
        <v>1</v>
      </c>
      <c r="G629" s="888">
        <v>5.84</v>
      </c>
      <c r="H629" s="883"/>
      <c r="I629" s="883"/>
      <c r="J629" s="884">
        <f t="shared" si="17"/>
        <v>5.84</v>
      </c>
      <c r="K629" s="885"/>
      <c r="L629" s="886"/>
    </row>
    <row r="630" spans="3:12" ht="27.6" x14ac:dyDescent="0.3">
      <c r="C630" s="887" t="s">
        <v>1873</v>
      </c>
      <c r="D630" s="745" t="s">
        <v>3396</v>
      </c>
      <c r="E630" s="881" t="s">
        <v>793</v>
      </c>
      <c r="F630" s="737">
        <v>1</v>
      </c>
      <c r="G630" s="888">
        <v>21.1</v>
      </c>
      <c r="H630" s="883"/>
      <c r="I630" s="883"/>
      <c r="J630" s="884">
        <f t="shared" si="17"/>
        <v>21.1</v>
      </c>
      <c r="K630" s="885"/>
      <c r="L630" s="886"/>
    </row>
    <row r="631" spans="3:12" ht="27.6" x14ac:dyDescent="0.3">
      <c r="C631" s="887" t="s">
        <v>1891</v>
      </c>
      <c r="D631" s="745" t="s">
        <v>3396</v>
      </c>
      <c r="E631" s="881" t="s">
        <v>793</v>
      </c>
      <c r="F631" s="737">
        <v>1</v>
      </c>
      <c r="G631" s="888">
        <v>21.36</v>
      </c>
      <c r="H631" s="883"/>
      <c r="I631" s="883"/>
      <c r="J631" s="884">
        <f t="shared" si="17"/>
        <v>21.36</v>
      </c>
      <c r="K631" s="885"/>
      <c r="L631" s="886"/>
    </row>
    <row r="632" spans="3:12" x14ac:dyDescent="0.3">
      <c r="C632" s="887" t="s">
        <v>1896</v>
      </c>
      <c r="D632" s="745" t="s">
        <v>3407</v>
      </c>
      <c r="E632" s="881" t="s">
        <v>793</v>
      </c>
      <c r="F632" s="737">
        <v>1</v>
      </c>
      <c r="G632" s="888">
        <v>19.989999999999998</v>
      </c>
      <c r="H632" s="883"/>
      <c r="I632" s="883"/>
      <c r="J632" s="884">
        <f t="shared" si="17"/>
        <v>19.989999999999998</v>
      </c>
      <c r="K632" s="885"/>
      <c r="L632" s="886"/>
    </row>
    <row r="633" spans="3:12" x14ac:dyDescent="0.3">
      <c r="C633" s="887" t="s">
        <v>1893</v>
      </c>
      <c r="D633" s="743" t="s">
        <v>1894</v>
      </c>
      <c r="E633" s="881" t="s">
        <v>125</v>
      </c>
      <c r="F633" s="737">
        <v>1</v>
      </c>
      <c r="G633" s="899">
        <v>9.92</v>
      </c>
      <c r="H633" s="883"/>
      <c r="I633" s="883"/>
      <c r="J633" s="884">
        <f t="shared" si="17"/>
        <v>9.92</v>
      </c>
      <c r="K633" s="885"/>
      <c r="L633" s="886"/>
    </row>
    <row r="634" spans="3:12" x14ac:dyDescent="0.25">
      <c r="C634" s="887" t="s">
        <v>2176</v>
      </c>
      <c r="D634" s="745" t="s">
        <v>2543</v>
      </c>
      <c r="E634" s="881" t="s">
        <v>793</v>
      </c>
      <c r="F634" s="901">
        <v>1</v>
      </c>
      <c r="G634" s="902">
        <v>15.15</v>
      </c>
      <c r="H634" s="883"/>
      <c r="I634" s="883"/>
      <c r="J634" s="884">
        <f t="shared" si="17"/>
        <v>15.15</v>
      </c>
      <c r="K634" s="885"/>
      <c r="L634" s="886"/>
    </row>
    <row r="635" spans="3:12" x14ac:dyDescent="0.25">
      <c r="C635" s="887" t="s">
        <v>1910</v>
      </c>
      <c r="D635" s="745" t="s">
        <v>156</v>
      </c>
      <c r="E635" s="881" t="s">
        <v>793</v>
      </c>
      <c r="F635" s="901">
        <v>1</v>
      </c>
      <c r="G635" s="902">
        <v>5.17</v>
      </c>
      <c r="H635" s="883"/>
      <c r="I635" s="883"/>
      <c r="J635" s="884">
        <f t="shared" si="17"/>
        <v>5.17</v>
      </c>
      <c r="K635" s="885"/>
      <c r="L635" s="886"/>
    </row>
    <row r="636" spans="3:12" x14ac:dyDescent="0.3">
      <c r="C636" s="887" t="s">
        <v>1912</v>
      </c>
      <c r="D636" s="743" t="s">
        <v>142</v>
      </c>
      <c r="E636" s="896" t="s">
        <v>121</v>
      </c>
      <c r="F636" s="737">
        <v>1</v>
      </c>
      <c r="G636" s="888">
        <v>6.6</v>
      </c>
      <c r="H636" s="883"/>
      <c r="I636" s="883"/>
      <c r="J636" s="884">
        <f t="shared" si="17"/>
        <v>6.6</v>
      </c>
      <c r="K636" s="885"/>
      <c r="L636" s="886"/>
    </row>
    <row r="637" spans="3:12" x14ac:dyDescent="0.3">
      <c r="C637" s="887" t="s">
        <v>1913</v>
      </c>
      <c r="D637" s="743" t="s">
        <v>1469</v>
      </c>
      <c r="E637" s="896" t="s">
        <v>782</v>
      </c>
      <c r="F637" s="737">
        <v>1</v>
      </c>
      <c r="G637" s="888">
        <v>4.05</v>
      </c>
      <c r="H637" s="883"/>
      <c r="I637" s="883"/>
      <c r="J637" s="884">
        <f t="shared" si="17"/>
        <v>4.05</v>
      </c>
      <c r="K637" s="885"/>
      <c r="L637" s="886"/>
    </row>
    <row r="638" spans="3:12" x14ac:dyDescent="0.3">
      <c r="C638" s="887" t="s">
        <v>1915</v>
      </c>
      <c r="D638" s="743" t="s">
        <v>141</v>
      </c>
      <c r="E638" s="896" t="s">
        <v>121</v>
      </c>
      <c r="F638" s="737">
        <v>1</v>
      </c>
      <c r="G638" s="888">
        <v>4.1900000000000004</v>
      </c>
      <c r="H638" s="883"/>
      <c r="I638" s="883"/>
      <c r="J638" s="884">
        <f t="shared" si="17"/>
        <v>4.1900000000000004</v>
      </c>
      <c r="K638" s="885"/>
      <c r="L638" s="886"/>
    </row>
    <row r="639" spans="3:12" x14ac:dyDescent="0.3">
      <c r="C639" s="887" t="s">
        <v>1914</v>
      </c>
      <c r="D639" s="743" t="s">
        <v>177</v>
      </c>
      <c r="E639" s="881" t="s">
        <v>786</v>
      </c>
      <c r="F639" s="737">
        <v>1</v>
      </c>
      <c r="G639" s="888">
        <v>2.96</v>
      </c>
      <c r="H639" s="883"/>
      <c r="I639" s="883"/>
      <c r="J639" s="884">
        <f t="shared" si="17"/>
        <v>2.96</v>
      </c>
      <c r="K639" s="885"/>
      <c r="L639" s="886"/>
    </row>
    <row r="640" spans="3:12" x14ac:dyDescent="0.3">
      <c r="C640" s="887" t="s">
        <v>1899</v>
      </c>
      <c r="D640" s="743" t="s">
        <v>130</v>
      </c>
      <c r="E640" s="896" t="s">
        <v>121</v>
      </c>
      <c r="F640" s="737">
        <v>1</v>
      </c>
      <c r="G640" s="888">
        <v>3.22</v>
      </c>
      <c r="H640" s="883"/>
      <c r="I640" s="883"/>
      <c r="J640" s="884">
        <f t="shared" si="17"/>
        <v>3.22</v>
      </c>
      <c r="K640" s="885"/>
      <c r="L640" s="886"/>
    </row>
    <row r="641" spans="3:12" x14ac:dyDescent="0.3">
      <c r="C641" s="887" t="s">
        <v>1900</v>
      </c>
      <c r="D641" s="743" t="s">
        <v>834</v>
      </c>
      <c r="E641" s="881" t="s">
        <v>120</v>
      </c>
      <c r="F641" s="737">
        <v>1</v>
      </c>
      <c r="G641" s="888">
        <v>2.21</v>
      </c>
      <c r="H641" s="883"/>
      <c r="I641" s="883"/>
      <c r="J641" s="884">
        <f t="shared" si="17"/>
        <v>2.21</v>
      </c>
      <c r="K641" s="885"/>
      <c r="L641" s="886"/>
    </row>
    <row r="642" spans="3:12" x14ac:dyDescent="0.3">
      <c r="C642" s="887" t="s">
        <v>1902</v>
      </c>
      <c r="D642" s="743" t="s">
        <v>140</v>
      </c>
      <c r="E642" s="896" t="s">
        <v>782</v>
      </c>
      <c r="F642" s="890">
        <v>1</v>
      </c>
      <c r="G642" s="892">
        <v>5.95</v>
      </c>
      <c r="H642" s="883"/>
      <c r="I642" s="883"/>
      <c r="J642" s="884">
        <f t="shared" si="17"/>
        <v>5.95</v>
      </c>
      <c r="K642" s="885"/>
      <c r="L642" s="886"/>
    </row>
    <row r="643" spans="3:12" x14ac:dyDescent="0.3">
      <c r="C643" s="887" t="s">
        <v>2208</v>
      </c>
      <c r="D643" s="743" t="s">
        <v>122</v>
      </c>
      <c r="E643" s="896" t="s">
        <v>121</v>
      </c>
      <c r="F643" s="890">
        <v>1</v>
      </c>
      <c r="G643" s="892">
        <v>4.55</v>
      </c>
      <c r="H643" s="883"/>
      <c r="I643" s="883"/>
      <c r="J643" s="884">
        <f t="shared" si="17"/>
        <v>4.55</v>
      </c>
      <c r="K643" s="885"/>
      <c r="L643" s="886"/>
    </row>
    <row r="644" spans="3:12" x14ac:dyDescent="0.3">
      <c r="C644" s="887" t="s">
        <v>2213</v>
      </c>
      <c r="D644" s="743" t="s">
        <v>122</v>
      </c>
      <c r="E644" s="896" t="s">
        <v>121</v>
      </c>
      <c r="F644" s="890">
        <v>1</v>
      </c>
      <c r="G644" s="892">
        <v>3.9</v>
      </c>
      <c r="H644" s="883"/>
      <c r="I644" s="883"/>
      <c r="J644" s="884">
        <f t="shared" si="17"/>
        <v>3.9</v>
      </c>
      <c r="K644" s="885"/>
      <c r="L644" s="886"/>
    </row>
    <row r="645" spans="3:12" x14ac:dyDescent="0.3">
      <c r="C645" s="887" t="s">
        <v>1918</v>
      </c>
      <c r="D645" s="743" t="s">
        <v>122</v>
      </c>
      <c r="E645" s="896" t="s">
        <v>121</v>
      </c>
      <c r="F645" s="890">
        <v>1</v>
      </c>
      <c r="G645" s="892">
        <v>3.04</v>
      </c>
      <c r="H645" s="883"/>
      <c r="I645" s="883"/>
      <c r="J645" s="884">
        <f t="shared" si="17"/>
        <v>3.04</v>
      </c>
      <c r="K645" s="885"/>
      <c r="L645" s="886"/>
    </row>
    <row r="646" spans="3:12" x14ac:dyDescent="0.3">
      <c r="C646" s="887" t="s">
        <v>1920</v>
      </c>
      <c r="D646" s="743" t="s">
        <v>122</v>
      </c>
      <c r="E646" s="896" t="s">
        <v>121</v>
      </c>
      <c r="F646" s="890">
        <v>1</v>
      </c>
      <c r="G646" s="892">
        <v>2.91</v>
      </c>
      <c r="H646" s="883"/>
      <c r="I646" s="883"/>
      <c r="J646" s="884">
        <f t="shared" si="17"/>
        <v>2.91</v>
      </c>
      <c r="K646" s="885"/>
      <c r="L646" s="886"/>
    </row>
    <row r="647" spans="3:12" x14ac:dyDescent="0.3">
      <c r="C647" s="887" t="s">
        <v>1923</v>
      </c>
      <c r="D647" s="743" t="s">
        <v>122</v>
      </c>
      <c r="E647" s="896" t="s">
        <v>121</v>
      </c>
      <c r="F647" s="890">
        <v>1</v>
      </c>
      <c r="G647" s="892">
        <v>3.04</v>
      </c>
      <c r="H647" s="883"/>
      <c r="I647" s="883"/>
      <c r="J647" s="884">
        <f t="shared" si="17"/>
        <v>3.04</v>
      </c>
      <c r="K647" s="885"/>
      <c r="L647" s="886"/>
    </row>
    <row r="648" spans="3:12" x14ac:dyDescent="0.3">
      <c r="C648" s="887" t="s">
        <v>1927</v>
      </c>
      <c r="D648" s="743" t="s">
        <v>122</v>
      </c>
      <c r="E648" s="896" t="s">
        <v>121</v>
      </c>
      <c r="F648" s="890">
        <v>1</v>
      </c>
      <c r="G648" s="892">
        <v>2.96</v>
      </c>
      <c r="H648" s="883"/>
      <c r="I648" s="883"/>
      <c r="J648" s="884">
        <f t="shared" si="17"/>
        <v>2.96</v>
      </c>
      <c r="K648" s="885"/>
      <c r="L648" s="886"/>
    </row>
    <row r="649" spans="3:12" x14ac:dyDescent="0.3">
      <c r="C649" s="887" t="s">
        <v>2210</v>
      </c>
      <c r="D649" s="743" t="s">
        <v>122</v>
      </c>
      <c r="E649" s="896" t="s">
        <v>121</v>
      </c>
      <c r="F649" s="890">
        <v>1</v>
      </c>
      <c r="G649" s="892">
        <v>3.63</v>
      </c>
      <c r="H649" s="883"/>
      <c r="I649" s="883"/>
      <c r="J649" s="884">
        <f t="shared" si="17"/>
        <v>3.63</v>
      </c>
      <c r="K649" s="885"/>
      <c r="L649" s="886"/>
    </row>
    <row r="650" spans="3:12" x14ac:dyDescent="0.3">
      <c r="C650" s="887" t="s">
        <v>2209</v>
      </c>
      <c r="D650" s="743" t="s">
        <v>122</v>
      </c>
      <c r="E650" s="896" t="s">
        <v>121</v>
      </c>
      <c r="F650" s="890">
        <v>1</v>
      </c>
      <c r="G650" s="892">
        <v>3.85</v>
      </c>
      <c r="H650" s="883"/>
      <c r="I650" s="883"/>
      <c r="J650" s="884">
        <f t="shared" si="17"/>
        <v>3.85</v>
      </c>
      <c r="K650" s="885"/>
      <c r="L650" s="886"/>
    </row>
    <row r="651" spans="3:12" x14ac:dyDescent="0.3">
      <c r="C651" s="887" t="s">
        <v>2165</v>
      </c>
      <c r="D651" s="743" t="s">
        <v>122</v>
      </c>
      <c r="E651" s="896" t="s">
        <v>121</v>
      </c>
      <c r="F651" s="737">
        <v>1</v>
      </c>
      <c r="G651" s="888">
        <v>4.3899999999999997</v>
      </c>
      <c r="H651" s="883"/>
      <c r="I651" s="883"/>
      <c r="J651" s="884">
        <f t="shared" si="17"/>
        <v>4.3899999999999997</v>
      </c>
      <c r="K651" s="885"/>
      <c r="L651" s="886"/>
    </row>
    <row r="652" spans="3:12" x14ac:dyDescent="0.3">
      <c r="C652" s="887" t="s">
        <v>2541</v>
      </c>
      <c r="D652" s="743" t="s">
        <v>1226</v>
      </c>
      <c r="E652" s="881" t="s">
        <v>129</v>
      </c>
      <c r="F652" s="737">
        <v>1</v>
      </c>
      <c r="G652" s="899">
        <v>3.36</v>
      </c>
      <c r="H652" s="883"/>
      <c r="I652" s="883"/>
      <c r="J652" s="884">
        <f t="shared" si="17"/>
        <v>3.36</v>
      </c>
      <c r="K652" s="885"/>
      <c r="L652" s="886"/>
    </row>
    <row r="653" spans="3:12" ht="14.4" thickBot="1" x14ac:dyDescent="0.35">
      <c r="C653" s="887" t="s">
        <v>1909</v>
      </c>
      <c r="D653" s="743" t="s">
        <v>1226</v>
      </c>
      <c r="E653" s="881" t="s">
        <v>129</v>
      </c>
      <c r="F653" s="737">
        <v>1</v>
      </c>
      <c r="G653" s="899">
        <v>3.33</v>
      </c>
      <c r="H653" s="883"/>
      <c r="I653" s="883"/>
      <c r="J653" s="884">
        <f t="shared" si="17"/>
        <v>3.33</v>
      </c>
      <c r="K653" s="885"/>
      <c r="L653" s="886"/>
    </row>
    <row r="654" spans="3:12" ht="14.4" thickBot="1" x14ac:dyDescent="0.3">
      <c r="C654" s="2037"/>
      <c r="D654" s="2038"/>
      <c r="E654" s="2038"/>
      <c r="F654" s="2038"/>
      <c r="G654" s="2038"/>
      <c r="H654" s="2038"/>
      <c r="I654" s="2038"/>
      <c r="J654" s="2038"/>
      <c r="K654" s="2038"/>
      <c r="L654" s="2039"/>
    </row>
    <row r="655" spans="3:12" x14ac:dyDescent="0.25">
      <c r="C655" s="904" t="str">
        <f>RESUMEN!C55</f>
        <v>03.03.01.02</v>
      </c>
      <c r="D655" s="2055" t="str">
        <f>RESUMEN!D55</f>
        <v xml:space="preserve">        CIELORASO TARRAJEADO FROTACHADO CON BARITINA</v>
      </c>
      <c r="E655" s="2056"/>
      <c r="F655" s="2056"/>
      <c r="G655" s="2056"/>
      <c r="H655" s="2056"/>
      <c r="I655" s="2056"/>
      <c r="J655" s="2056"/>
      <c r="K655" s="2056"/>
      <c r="L655" s="2057"/>
    </row>
    <row r="656" spans="3:12" x14ac:dyDescent="0.25">
      <c r="C656" s="905" t="s">
        <v>1</v>
      </c>
      <c r="D656" s="906" t="s">
        <v>2</v>
      </c>
      <c r="E656" s="906" t="s">
        <v>239</v>
      </c>
      <c r="F656" s="906" t="s">
        <v>58</v>
      </c>
      <c r="G656" s="907" t="s">
        <v>46</v>
      </c>
      <c r="H656" s="907" t="s">
        <v>47</v>
      </c>
      <c r="I656" s="907" t="s">
        <v>48</v>
      </c>
      <c r="J656" s="908" t="s">
        <v>49</v>
      </c>
      <c r="K656" s="909" t="s">
        <v>50</v>
      </c>
      <c r="L656" s="910" t="s">
        <v>3</v>
      </c>
    </row>
    <row r="657" spans="3:12" x14ac:dyDescent="0.25">
      <c r="C657" s="911"/>
      <c r="D657" s="912"/>
      <c r="E657" s="913"/>
      <c r="F657" s="913"/>
      <c r="G657" s="914"/>
      <c r="H657" s="915"/>
      <c r="I657" s="915"/>
      <c r="J657" s="916"/>
      <c r="K657" s="917">
        <f>+SUM(J658:J671)</f>
        <v>162.48000000000002</v>
      </c>
      <c r="L657" s="918" t="s">
        <v>6</v>
      </c>
    </row>
    <row r="658" spans="3:12" x14ac:dyDescent="0.25">
      <c r="C658" s="919"/>
      <c r="D658" s="920"/>
      <c r="E658" s="921"/>
      <c r="F658" s="922"/>
      <c r="G658" s="923"/>
      <c r="H658" s="924"/>
      <c r="I658" s="924"/>
      <c r="J658" s="925"/>
      <c r="K658" s="926"/>
      <c r="L658" s="927"/>
    </row>
    <row r="659" spans="3:12" x14ac:dyDescent="0.25">
      <c r="C659" s="928"/>
      <c r="D659" s="734" t="s">
        <v>169</v>
      </c>
      <c r="E659" s="929"/>
      <c r="F659" s="930"/>
      <c r="G659" s="931"/>
      <c r="H659" s="883"/>
      <c r="I659" s="883"/>
      <c r="J659" s="884"/>
      <c r="K659" s="885"/>
      <c r="L659" s="932"/>
    </row>
    <row r="660" spans="3:12" x14ac:dyDescent="0.25">
      <c r="C660" s="928"/>
      <c r="D660" s="735" t="s">
        <v>3287</v>
      </c>
      <c r="E660" s="929"/>
      <c r="F660" s="930"/>
      <c r="G660" s="931"/>
      <c r="H660" s="883"/>
      <c r="I660" s="883"/>
      <c r="J660" s="884"/>
      <c r="K660" s="885"/>
      <c r="L660" s="932"/>
    </row>
    <row r="661" spans="3:12" x14ac:dyDescent="0.3">
      <c r="C661" s="928" t="s">
        <v>1383</v>
      </c>
      <c r="D661" s="743" t="s">
        <v>851</v>
      </c>
      <c r="E661" s="896" t="s">
        <v>796</v>
      </c>
      <c r="F661" s="737">
        <v>1</v>
      </c>
      <c r="G661" s="931">
        <v>19.5</v>
      </c>
      <c r="H661" s="883"/>
      <c r="I661" s="883"/>
      <c r="J661" s="884">
        <f>F661*G661</f>
        <v>19.5</v>
      </c>
      <c r="K661" s="885"/>
      <c r="L661" s="932"/>
    </row>
    <row r="662" spans="3:12" x14ac:dyDescent="0.3">
      <c r="C662" s="933" t="s">
        <v>2556</v>
      </c>
      <c r="D662" s="743" t="s">
        <v>762</v>
      </c>
      <c r="E662" s="896" t="s">
        <v>796</v>
      </c>
      <c r="F662" s="737">
        <v>1</v>
      </c>
      <c r="G662" s="882">
        <v>3.42</v>
      </c>
      <c r="H662" s="883"/>
      <c r="I662" s="883"/>
      <c r="J662" s="884">
        <f t="shared" ref="J662:J668" si="18">F662*G662</f>
        <v>3.42</v>
      </c>
      <c r="K662" s="885"/>
      <c r="L662" s="932"/>
    </row>
    <row r="663" spans="3:12" x14ac:dyDescent="0.3">
      <c r="C663" s="933"/>
      <c r="D663" s="734" t="s">
        <v>169</v>
      </c>
      <c r="E663" s="881"/>
      <c r="F663" s="737"/>
      <c r="G663" s="882"/>
      <c r="H663" s="883"/>
      <c r="I663" s="883"/>
      <c r="J663" s="884"/>
      <c r="K663" s="885"/>
      <c r="L663" s="932"/>
    </row>
    <row r="664" spans="3:12" x14ac:dyDescent="0.3">
      <c r="C664" s="933"/>
      <c r="D664" s="735" t="s">
        <v>3316</v>
      </c>
      <c r="E664" s="881"/>
      <c r="F664" s="737"/>
      <c r="G664" s="882"/>
      <c r="H664" s="883"/>
      <c r="I664" s="883"/>
      <c r="J664" s="884"/>
      <c r="K664" s="885"/>
      <c r="L664" s="932"/>
    </row>
    <row r="665" spans="3:12" x14ac:dyDescent="0.3">
      <c r="C665" s="933"/>
      <c r="D665" s="735" t="s">
        <v>67</v>
      </c>
      <c r="E665" s="881"/>
      <c r="F665" s="737"/>
      <c r="G665" s="882"/>
      <c r="H665" s="883"/>
      <c r="I665" s="883"/>
      <c r="J665" s="884"/>
      <c r="K665" s="885"/>
      <c r="L665" s="932"/>
    </row>
    <row r="666" spans="3:12" x14ac:dyDescent="0.3">
      <c r="C666" s="933" t="s">
        <v>1371</v>
      </c>
      <c r="D666" s="934" t="s">
        <v>1019</v>
      </c>
      <c r="E666" s="881" t="s">
        <v>131</v>
      </c>
      <c r="F666" s="737">
        <v>1</v>
      </c>
      <c r="G666" s="882">
        <v>36.86</v>
      </c>
      <c r="H666" s="883"/>
      <c r="I666" s="883"/>
      <c r="J666" s="884">
        <f t="shared" si="18"/>
        <v>36.86</v>
      </c>
      <c r="K666" s="885"/>
      <c r="L666" s="932"/>
    </row>
    <row r="667" spans="3:12" ht="96.6" x14ac:dyDescent="0.25">
      <c r="C667" s="935" t="s">
        <v>3408</v>
      </c>
      <c r="D667" s="934" t="s">
        <v>3409</v>
      </c>
      <c r="E667" s="881" t="s">
        <v>131</v>
      </c>
      <c r="F667" s="892">
        <v>1</v>
      </c>
      <c r="G667" s="931">
        <v>89.89</v>
      </c>
      <c r="H667" s="883"/>
      <c r="I667" s="883"/>
      <c r="J667" s="884">
        <f t="shared" si="18"/>
        <v>89.89</v>
      </c>
      <c r="K667" s="885"/>
      <c r="L667" s="932"/>
    </row>
    <row r="668" spans="3:12" x14ac:dyDescent="0.3">
      <c r="C668" s="935" t="s">
        <v>1325</v>
      </c>
      <c r="D668" s="743" t="s">
        <v>3410</v>
      </c>
      <c r="E668" s="881" t="s">
        <v>131</v>
      </c>
      <c r="F668" s="737">
        <v>1</v>
      </c>
      <c r="G668" s="931">
        <v>9.31</v>
      </c>
      <c r="H668" s="883"/>
      <c r="I668" s="883"/>
      <c r="J668" s="884">
        <f t="shared" si="18"/>
        <v>9.31</v>
      </c>
      <c r="K668" s="885"/>
      <c r="L668" s="932"/>
    </row>
    <row r="669" spans="3:12" x14ac:dyDescent="0.3">
      <c r="C669" s="928"/>
      <c r="D669" s="734" t="s">
        <v>200</v>
      </c>
      <c r="E669" s="929"/>
      <c r="F669" s="737"/>
      <c r="G669" s="882"/>
      <c r="H669" s="883"/>
      <c r="I669" s="883"/>
      <c r="J669" s="884"/>
      <c r="K669" s="885"/>
      <c r="L669" s="932"/>
    </row>
    <row r="670" spans="3:12" x14ac:dyDescent="0.3">
      <c r="C670" s="928"/>
      <c r="D670" s="735" t="s">
        <v>1692</v>
      </c>
      <c r="E670" s="929"/>
      <c r="F670" s="737"/>
      <c r="G670" s="882"/>
      <c r="H670" s="883"/>
      <c r="I670" s="883"/>
      <c r="J670" s="884"/>
      <c r="K670" s="885"/>
      <c r="L670" s="932"/>
    </row>
    <row r="671" spans="3:12" ht="14.4" thickBot="1" x14ac:dyDescent="0.35">
      <c r="C671" s="935" t="s">
        <v>3411</v>
      </c>
      <c r="D671" s="743" t="s">
        <v>1719</v>
      </c>
      <c r="E671" s="896" t="s">
        <v>796</v>
      </c>
      <c r="F671" s="737">
        <v>1</v>
      </c>
      <c r="G671" s="931">
        <v>3.5</v>
      </c>
      <c r="H671" s="936"/>
      <c r="I671" s="888">
        <v>3.5</v>
      </c>
      <c r="J671" s="884">
        <f>F671*G671</f>
        <v>3.5</v>
      </c>
      <c r="K671" s="885"/>
      <c r="L671" s="932"/>
    </row>
    <row r="672" spans="3:12" ht="14.4" thickBot="1" x14ac:dyDescent="0.3">
      <c r="C672" s="2037"/>
      <c r="D672" s="2038"/>
      <c r="E672" s="2038"/>
      <c r="F672" s="2038"/>
      <c r="G672" s="2038"/>
      <c r="H672" s="2038"/>
      <c r="I672" s="2038"/>
      <c r="J672" s="2038"/>
      <c r="K672" s="2038"/>
      <c r="L672" s="2039"/>
    </row>
    <row r="673" spans="3:12" x14ac:dyDescent="0.25">
      <c r="C673" s="904" t="str">
        <f>RESUMEN!C56</f>
        <v>03.03.01.03</v>
      </c>
      <c r="D673" s="2055" t="str">
        <f>RESUMEN!D56</f>
        <v xml:space="preserve">        CIELORASO TARRAJEADO C/ CEMENTO PULIDO C/ ENDURECEDOR E IMPERMEABILIZANTE</v>
      </c>
      <c r="E673" s="2056"/>
      <c r="F673" s="2056"/>
      <c r="G673" s="2056"/>
      <c r="H673" s="2056"/>
      <c r="I673" s="2056"/>
      <c r="J673" s="2056"/>
      <c r="K673" s="2056"/>
      <c r="L673" s="2057"/>
    </row>
    <row r="674" spans="3:12" x14ac:dyDescent="0.25">
      <c r="C674" s="905" t="s">
        <v>1</v>
      </c>
      <c r="D674" s="906" t="s">
        <v>2</v>
      </c>
      <c r="E674" s="906" t="s">
        <v>239</v>
      </c>
      <c r="F674" s="906" t="s">
        <v>58</v>
      </c>
      <c r="G674" s="907" t="s">
        <v>46</v>
      </c>
      <c r="H674" s="907" t="s">
        <v>47</v>
      </c>
      <c r="I674" s="907" t="s">
        <v>48</v>
      </c>
      <c r="J674" s="908" t="s">
        <v>49</v>
      </c>
      <c r="K674" s="909" t="s">
        <v>50</v>
      </c>
      <c r="L674" s="910" t="s">
        <v>3</v>
      </c>
    </row>
    <row r="675" spans="3:12" x14ac:dyDescent="0.25">
      <c r="C675" s="911"/>
      <c r="D675" s="912"/>
      <c r="E675" s="913"/>
      <c r="F675" s="913"/>
      <c r="G675" s="914"/>
      <c r="H675" s="915"/>
      <c r="I675" s="915"/>
      <c r="J675" s="916"/>
      <c r="K675" s="917">
        <f>+SUM(J676:J682)</f>
        <v>107.42999999999999</v>
      </c>
      <c r="L675" s="918"/>
    </row>
    <row r="676" spans="3:12" x14ac:dyDescent="0.25">
      <c r="C676" s="919"/>
      <c r="D676" s="920"/>
      <c r="E676" s="921"/>
      <c r="F676" s="922"/>
      <c r="G676" s="923"/>
      <c r="H676" s="924"/>
      <c r="I676" s="924"/>
      <c r="J676" s="925"/>
      <c r="K676" s="926"/>
      <c r="L676" s="927"/>
    </row>
    <row r="677" spans="3:12" x14ac:dyDescent="0.25">
      <c r="C677" s="928"/>
      <c r="D677" s="734" t="s">
        <v>169</v>
      </c>
      <c r="E677" s="929"/>
      <c r="F677" s="930"/>
      <c r="G677" s="931"/>
      <c r="H677" s="883"/>
      <c r="I677" s="883"/>
      <c r="J677" s="884"/>
      <c r="K677" s="885"/>
      <c r="L677" s="932"/>
    </row>
    <row r="678" spans="3:12" x14ac:dyDescent="0.25">
      <c r="C678" s="928"/>
      <c r="D678" s="735" t="s">
        <v>3275</v>
      </c>
      <c r="E678" s="929"/>
      <c r="F678" s="881"/>
      <c r="G678" s="931"/>
      <c r="H678" s="883"/>
      <c r="I678" s="883"/>
      <c r="J678" s="884"/>
      <c r="K678" s="885"/>
      <c r="L678" s="932"/>
    </row>
    <row r="679" spans="3:12" x14ac:dyDescent="0.3">
      <c r="C679" s="928" t="s">
        <v>2549</v>
      </c>
      <c r="D679" s="743" t="s">
        <v>807</v>
      </c>
      <c r="E679" s="881" t="s">
        <v>798</v>
      </c>
      <c r="F679" s="737">
        <v>1</v>
      </c>
      <c r="G679" s="931">
        <v>46.71</v>
      </c>
      <c r="H679" s="883"/>
      <c r="I679" s="883"/>
      <c r="J679" s="884">
        <f>F679*G679</f>
        <v>46.71</v>
      </c>
      <c r="K679" s="885"/>
      <c r="L679" s="932"/>
    </row>
    <row r="680" spans="3:12" x14ac:dyDescent="0.3">
      <c r="C680" s="928" t="s">
        <v>2550</v>
      </c>
      <c r="D680" s="743" t="s">
        <v>806</v>
      </c>
      <c r="E680" s="881" t="s">
        <v>798</v>
      </c>
      <c r="F680" s="737">
        <v>1</v>
      </c>
      <c r="G680" s="931">
        <v>9.2100000000000009</v>
      </c>
      <c r="H680" s="883"/>
      <c r="I680" s="883"/>
      <c r="J680" s="884">
        <f>F680*G680</f>
        <v>9.2100000000000009</v>
      </c>
      <c r="K680" s="885"/>
      <c r="L680" s="932"/>
    </row>
    <row r="681" spans="3:12" x14ac:dyDescent="0.3">
      <c r="C681" s="928" t="s">
        <v>2551</v>
      </c>
      <c r="D681" s="743" t="s">
        <v>805</v>
      </c>
      <c r="E681" s="881" t="s">
        <v>798</v>
      </c>
      <c r="F681" s="737">
        <v>1</v>
      </c>
      <c r="G681" s="931">
        <v>27.68</v>
      </c>
      <c r="H681" s="883"/>
      <c r="I681" s="883"/>
      <c r="J681" s="884">
        <f>F681*G681</f>
        <v>27.68</v>
      </c>
      <c r="K681" s="885"/>
      <c r="L681" s="932"/>
    </row>
    <row r="682" spans="3:12" ht="14.4" thickBot="1" x14ac:dyDescent="0.35">
      <c r="C682" s="933" t="s">
        <v>2552</v>
      </c>
      <c r="D682" s="743" t="s">
        <v>805</v>
      </c>
      <c r="E682" s="881" t="s">
        <v>798</v>
      </c>
      <c r="F682" s="737">
        <v>1</v>
      </c>
      <c r="G682" s="882">
        <v>23.83</v>
      </c>
      <c r="H682" s="883"/>
      <c r="I682" s="883"/>
      <c r="J682" s="884">
        <f>F682*G682</f>
        <v>23.83</v>
      </c>
      <c r="K682" s="885"/>
      <c r="L682" s="932"/>
    </row>
    <row r="683" spans="3:12" ht="14.4" thickBot="1" x14ac:dyDescent="0.3">
      <c r="C683" s="2037"/>
      <c r="D683" s="2038"/>
      <c r="E683" s="2038"/>
      <c r="F683" s="2038"/>
      <c r="G683" s="2038"/>
      <c r="H683" s="2038"/>
      <c r="I683" s="2038"/>
      <c r="J683" s="2038"/>
      <c r="K683" s="2038"/>
      <c r="L683" s="2039"/>
    </row>
    <row r="684" spans="3:12" x14ac:dyDescent="0.25">
      <c r="C684" s="904" t="str">
        <f>RESUMEN!C57</f>
        <v>03.03.01.04</v>
      </c>
      <c r="D684" s="2055" t="str">
        <f>RESUMEN!D57</f>
        <v xml:space="preserve">        CIELORASO ACABADO SOLAQUEADO</v>
      </c>
      <c r="E684" s="2056"/>
      <c r="F684" s="2056"/>
      <c r="G684" s="2056"/>
      <c r="H684" s="2056"/>
      <c r="I684" s="2056"/>
      <c r="J684" s="2056"/>
      <c r="K684" s="2056"/>
      <c r="L684" s="2057"/>
    </row>
    <row r="685" spans="3:12" x14ac:dyDescent="0.25">
      <c r="C685" s="905" t="s">
        <v>1</v>
      </c>
      <c r="D685" s="906" t="s">
        <v>2</v>
      </c>
      <c r="E685" s="906" t="s">
        <v>239</v>
      </c>
      <c r="F685" s="906" t="s">
        <v>58</v>
      </c>
      <c r="G685" s="907" t="s">
        <v>46</v>
      </c>
      <c r="H685" s="907" t="s">
        <v>47</v>
      </c>
      <c r="I685" s="907" t="s">
        <v>48</v>
      </c>
      <c r="J685" s="908" t="s">
        <v>49</v>
      </c>
      <c r="K685" s="909" t="s">
        <v>50</v>
      </c>
      <c r="L685" s="910" t="s">
        <v>3</v>
      </c>
    </row>
    <row r="686" spans="3:12" x14ac:dyDescent="0.25">
      <c r="C686" s="911"/>
      <c r="D686" s="912"/>
      <c r="E686" s="913"/>
      <c r="F686" s="913"/>
      <c r="G686" s="914"/>
      <c r="H686" s="915"/>
      <c r="I686" s="915"/>
      <c r="J686" s="916"/>
      <c r="K686" s="917">
        <f>SUM(J688:J1042)</f>
        <v>5909.4499999999553</v>
      </c>
      <c r="L686" s="918"/>
    </row>
    <row r="687" spans="3:12" x14ac:dyDescent="0.25">
      <c r="C687" s="919"/>
      <c r="D687" s="920"/>
      <c r="E687" s="921"/>
      <c r="F687" s="922"/>
      <c r="G687" s="923"/>
      <c r="H687" s="924"/>
      <c r="I687" s="924"/>
      <c r="J687" s="925"/>
      <c r="K687" s="926"/>
      <c r="L687" s="927"/>
    </row>
    <row r="688" spans="3:12" x14ac:dyDescent="0.25">
      <c r="C688" s="928"/>
      <c r="D688" s="734" t="s">
        <v>812</v>
      </c>
      <c r="E688" s="929"/>
      <c r="F688" s="930"/>
      <c r="G688" s="743"/>
      <c r="H688" s="883"/>
      <c r="I688" s="883"/>
      <c r="J688" s="884"/>
      <c r="K688" s="885"/>
      <c r="L688" s="932"/>
    </row>
    <row r="689" spans="3:12" x14ac:dyDescent="0.25">
      <c r="C689" s="928"/>
      <c r="D689" s="735" t="s">
        <v>3412</v>
      </c>
      <c r="E689" s="929"/>
      <c r="F689" s="930"/>
      <c r="G689" s="743"/>
      <c r="H689" s="883"/>
      <c r="I689" s="883"/>
      <c r="J689" s="884"/>
      <c r="K689" s="885"/>
      <c r="L689" s="932"/>
    </row>
    <row r="690" spans="3:12" x14ac:dyDescent="0.3">
      <c r="C690" s="933"/>
      <c r="D690" s="743" t="s">
        <v>288</v>
      </c>
      <c r="E690" s="881"/>
      <c r="F690" s="737">
        <v>1</v>
      </c>
      <c r="G690" s="882">
        <v>7053.85</v>
      </c>
      <c r="H690" s="883"/>
      <c r="I690" s="883"/>
      <c r="J690" s="884">
        <f>G690</f>
        <v>7053.85</v>
      </c>
      <c r="K690" s="885"/>
      <c r="L690" s="932"/>
    </row>
    <row r="691" spans="3:12" x14ac:dyDescent="0.3">
      <c r="C691" s="933"/>
      <c r="D691" s="735" t="s">
        <v>3413</v>
      </c>
      <c r="E691" s="881"/>
      <c r="F691" s="737"/>
      <c r="G691" s="882"/>
      <c r="H691" s="883"/>
      <c r="I691" s="883"/>
      <c r="J691" s="884"/>
      <c r="K691" s="885"/>
      <c r="L691" s="932"/>
    </row>
    <row r="692" spans="3:12" x14ac:dyDescent="0.3">
      <c r="C692" s="933"/>
      <c r="D692" s="743" t="s">
        <v>3414</v>
      </c>
      <c r="E692" s="881"/>
      <c r="F692" s="737">
        <v>-1</v>
      </c>
      <c r="G692" s="882">
        <v>16</v>
      </c>
      <c r="H692" s="883"/>
      <c r="I692" s="883"/>
      <c r="J692" s="884">
        <f>F692*G692</f>
        <v>-16</v>
      </c>
      <c r="K692" s="885"/>
      <c r="L692" s="932"/>
    </row>
    <row r="693" spans="3:12" x14ac:dyDescent="0.3">
      <c r="C693" s="933"/>
      <c r="D693" s="743" t="s">
        <v>3045</v>
      </c>
      <c r="E693" s="881"/>
      <c r="F693" s="737">
        <v>-1</v>
      </c>
      <c r="G693" s="882">
        <v>14.17</v>
      </c>
      <c r="H693" s="883"/>
      <c r="I693" s="883"/>
      <c r="J693" s="884">
        <f t="shared" ref="J693:J698" si="19">F693*G693</f>
        <v>-14.17</v>
      </c>
      <c r="K693" s="885"/>
      <c r="L693" s="932"/>
    </row>
    <row r="694" spans="3:12" ht="27.6" x14ac:dyDescent="0.3">
      <c r="C694" s="928"/>
      <c r="D694" s="745" t="s">
        <v>3047</v>
      </c>
      <c r="E694" s="929"/>
      <c r="F694" s="737">
        <v>-1</v>
      </c>
      <c r="G694" s="882">
        <v>25.22</v>
      </c>
      <c r="H694" s="883"/>
      <c r="I694" s="883"/>
      <c r="J694" s="884">
        <f t="shared" si="19"/>
        <v>-25.22</v>
      </c>
      <c r="K694" s="885"/>
      <c r="L694" s="932"/>
    </row>
    <row r="695" spans="3:12" x14ac:dyDescent="0.25">
      <c r="C695" s="928"/>
      <c r="D695" s="735" t="s">
        <v>3415</v>
      </c>
      <c r="E695" s="929"/>
      <c r="F695" s="930"/>
      <c r="G695" s="931"/>
      <c r="H695" s="883"/>
      <c r="I695" s="883"/>
      <c r="J695" s="884"/>
      <c r="K695" s="885"/>
      <c r="L695" s="932"/>
    </row>
    <row r="696" spans="3:12" x14ac:dyDescent="0.3">
      <c r="C696" s="933"/>
      <c r="D696" s="743" t="s">
        <v>3416</v>
      </c>
      <c r="E696" s="896"/>
      <c r="F696" s="737">
        <v>-1</v>
      </c>
      <c r="G696" s="882">
        <v>16.64</v>
      </c>
      <c r="H696" s="883"/>
      <c r="I696" s="883"/>
      <c r="J696" s="884">
        <f t="shared" si="19"/>
        <v>-16.64</v>
      </c>
      <c r="K696" s="885"/>
      <c r="L696" s="932"/>
    </row>
    <row r="697" spans="3:12" x14ac:dyDescent="0.3">
      <c r="C697" s="880"/>
      <c r="D697" s="743" t="s">
        <v>3417</v>
      </c>
      <c r="E697" s="937"/>
      <c r="F697" s="737">
        <v>-1</v>
      </c>
      <c r="G697" s="938">
        <v>15.25</v>
      </c>
      <c r="H697" s="939"/>
      <c r="I697" s="939"/>
      <c r="J697" s="884">
        <f t="shared" si="19"/>
        <v>-15.25</v>
      </c>
      <c r="K697" s="940"/>
      <c r="L697" s="886"/>
    </row>
    <row r="698" spans="3:12" x14ac:dyDescent="0.3">
      <c r="C698" s="880"/>
      <c r="D698" s="743" t="s">
        <v>3418</v>
      </c>
      <c r="E698" s="937"/>
      <c r="F698" s="737">
        <v>-1</v>
      </c>
      <c r="G698" s="938">
        <v>6.45</v>
      </c>
      <c r="H698" s="939"/>
      <c r="I698" s="939"/>
      <c r="J698" s="884">
        <f t="shared" si="19"/>
        <v>-6.45</v>
      </c>
      <c r="K698" s="940"/>
      <c r="L698" s="886"/>
    </row>
    <row r="699" spans="3:12" x14ac:dyDescent="0.3">
      <c r="C699" s="880"/>
      <c r="D699" s="735" t="s">
        <v>3419</v>
      </c>
      <c r="E699" s="937"/>
      <c r="F699" s="890"/>
      <c r="G699" s="938"/>
      <c r="H699" s="939"/>
      <c r="I699" s="939"/>
      <c r="J699" s="884"/>
      <c r="K699" s="940"/>
      <c r="L699" s="886"/>
    </row>
    <row r="700" spans="3:12" x14ac:dyDescent="0.3">
      <c r="C700" s="880"/>
      <c r="D700" s="735" t="s">
        <v>3420</v>
      </c>
      <c r="E700" s="937"/>
      <c r="F700" s="890"/>
      <c r="G700" s="938"/>
      <c r="H700" s="939"/>
      <c r="I700" s="939"/>
      <c r="J700" s="884"/>
      <c r="K700" s="940"/>
      <c r="L700" s="886"/>
    </row>
    <row r="701" spans="3:12" x14ac:dyDescent="0.3">
      <c r="C701" s="880"/>
      <c r="D701" s="743" t="s">
        <v>3421</v>
      </c>
      <c r="E701" s="937"/>
      <c r="F701" s="737">
        <v>-1</v>
      </c>
      <c r="G701" s="938">
        <v>83.95</v>
      </c>
      <c r="H701" s="939"/>
      <c r="I701" s="939"/>
      <c r="J701" s="884">
        <f t="shared" ref="J701:J768" si="20">F701*G701</f>
        <v>-83.95</v>
      </c>
      <c r="K701" s="940"/>
      <c r="L701" s="886"/>
    </row>
    <row r="702" spans="3:12" x14ac:dyDescent="0.3">
      <c r="C702" s="880"/>
      <c r="D702" s="735" t="s">
        <v>924</v>
      </c>
      <c r="E702" s="937"/>
      <c r="F702" s="890"/>
      <c r="G702" s="938"/>
      <c r="H702" s="939"/>
      <c r="I702" s="939"/>
      <c r="J702" s="884"/>
      <c r="K702" s="940"/>
      <c r="L702" s="886"/>
    </row>
    <row r="703" spans="3:12" x14ac:dyDescent="0.3">
      <c r="C703" s="880"/>
      <c r="D703" s="743" t="s">
        <v>3422</v>
      </c>
      <c r="E703" s="937"/>
      <c r="F703" s="737">
        <v>-1</v>
      </c>
      <c r="G703" s="938">
        <v>29.29</v>
      </c>
      <c r="H703" s="939"/>
      <c r="I703" s="939"/>
      <c r="J703" s="884">
        <f t="shared" si="20"/>
        <v>-29.29</v>
      </c>
      <c r="K703" s="940"/>
      <c r="L703" s="886"/>
    </row>
    <row r="704" spans="3:12" x14ac:dyDescent="0.3">
      <c r="C704" s="880"/>
      <c r="D704" s="735" t="s">
        <v>3423</v>
      </c>
      <c r="E704" s="937"/>
      <c r="F704" s="737"/>
      <c r="G704" s="938"/>
      <c r="H704" s="939"/>
      <c r="I704" s="939"/>
      <c r="J704" s="884"/>
      <c r="K704" s="940"/>
      <c r="L704" s="886"/>
    </row>
    <row r="705" spans="3:12" x14ac:dyDescent="0.3">
      <c r="C705" s="880"/>
      <c r="D705" s="941" t="s">
        <v>3424</v>
      </c>
      <c r="E705" s="937"/>
      <c r="F705" s="737">
        <v>-152</v>
      </c>
      <c r="G705" s="938">
        <v>1.44</v>
      </c>
      <c r="H705" s="939"/>
      <c r="I705" s="939"/>
      <c r="J705" s="884">
        <f t="shared" si="20"/>
        <v>-218.88</v>
      </c>
      <c r="K705" s="940"/>
      <c r="L705" s="886"/>
    </row>
    <row r="706" spans="3:12" x14ac:dyDescent="0.3">
      <c r="C706" s="880"/>
      <c r="D706" s="735" t="s">
        <v>2988</v>
      </c>
      <c r="E706" s="937"/>
      <c r="F706" s="890"/>
      <c r="G706" s="938"/>
      <c r="H706" s="939"/>
      <c r="I706" s="939"/>
      <c r="J706" s="884"/>
      <c r="K706" s="940"/>
      <c r="L706" s="886"/>
    </row>
    <row r="707" spans="3:12" x14ac:dyDescent="0.3">
      <c r="C707" s="880"/>
      <c r="D707" s="735" t="s">
        <v>3015</v>
      </c>
      <c r="E707" s="937"/>
      <c r="F707" s="890"/>
      <c r="G707" s="938"/>
      <c r="H707" s="939"/>
      <c r="I707" s="939"/>
      <c r="J707" s="884"/>
      <c r="K707" s="940"/>
      <c r="L707" s="886"/>
    </row>
    <row r="708" spans="3:12" x14ac:dyDescent="0.3">
      <c r="C708" s="880"/>
      <c r="D708" s="696" t="s">
        <v>3016</v>
      </c>
      <c r="E708" s="937"/>
      <c r="F708" s="737">
        <v>-1</v>
      </c>
      <c r="G708" s="938">
        <v>2.5</v>
      </c>
      <c r="H708" s="939"/>
      <c r="I708" s="939"/>
      <c r="J708" s="884">
        <f t="shared" si="20"/>
        <v>-2.5</v>
      </c>
      <c r="K708" s="940"/>
      <c r="L708" s="886"/>
    </row>
    <row r="709" spans="3:12" x14ac:dyDescent="0.3">
      <c r="C709" s="880"/>
      <c r="D709" s="696" t="s">
        <v>3017</v>
      </c>
      <c r="E709" s="937"/>
      <c r="F709" s="737">
        <v>-1</v>
      </c>
      <c r="G709" s="938">
        <v>2.54</v>
      </c>
      <c r="H709" s="939"/>
      <c r="I709" s="939"/>
      <c r="J709" s="884">
        <f t="shared" si="20"/>
        <v>-2.54</v>
      </c>
      <c r="K709" s="940"/>
      <c r="L709" s="886"/>
    </row>
    <row r="710" spans="3:12" x14ac:dyDescent="0.3">
      <c r="C710" s="880"/>
      <c r="D710" s="696" t="s">
        <v>3018</v>
      </c>
      <c r="E710" s="937"/>
      <c r="F710" s="737">
        <v>-1</v>
      </c>
      <c r="G710" s="938">
        <v>2.52</v>
      </c>
      <c r="H710" s="939"/>
      <c r="I710" s="939"/>
      <c r="J710" s="884">
        <f t="shared" si="20"/>
        <v>-2.52</v>
      </c>
      <c r="K710" s="940"/>
      <c r="L710" s="886"/>
    </row>
    <row r="711" spans="3:12" x14ac:dyDescent="0.3">
      <c r="C711" s="880"/>
      <c r="D711" s="696" t="s">
        <v>3019</v>
      </c>
      <c r="E711" s="937"/>
      <c r="F711" s="737">
        <v>-1</v>
      </c>
      <c r="G711" s="938">
        <v>2.52</v>
      </c>
      <c r="H711" s="939"/>
      <c r="I711" s="939"/>
      <c r="J711" s="884">
        <f t="shared" si="20"/>
        <v>-2.52</v>
      </c>
      <c r="K711" s="940"/>
      <c r="L711" s="886"/>
    </row>
    <row r="712" spans="3:12" x14ac:dyDescent="0.3">
      <c r="C712" s="880"/>
      <c r="D712" s="696" t="s">
        <v>3020</v>
      </c>
      <c r="E712" s="937"/>
      <c r="F712" s="737">
        <v>-1</v>
      </c>
      <c r="G712" s="938">
        <v>2.52</v>
      </c>
      <c r="H712" s="939"/>
      <c r="I712" s="939"/>
      <c r="J712" s="884">
        <f t="shared" si="20"/>
        <v>-2.52</v>
      </c>
      <c r="K712" s="940"/>
      <c r="L712" s="886"/>
    </row>
    <row r="713" spans="3:12" x14ac:dyDescent="0.3">
      <c r="C713" s="880"/>
      <c r="D713" s="696" t="s">
        <v>3021</v>
      </c>
      <c r="E713" s="937"/>
      <c r="F713" s="737">
        <v>-1</v>
      </c>
      <c r="G713" s="938">
        <v>2.52</v>
      </c>
      <c r="H713" s="939"/>
      <c r="I713" s="939"/>
      <c r="J713" s="884">
        <f t="shared" si="20"/>
        <v>-2.52</v>
      </c>
      <c r="K713" s="940"/>
      <c r="L713" s="886"/>
    </row>
    <row r="714" spans="3:12" x14ac:dyDescent="0.3">
      <c r="C714" s="880"/>
      <c r="D714" s="696" t="s">
        <v>3022</v>
      </c>
      <c r="E714" s="937"/>
      <c r="F714" s="737">
        <v>-1</v>
      </c>
      <c r="G714" s="938">
        <v>2.52</v>
      </c>
      <c r="H714" s="939"/>
      <c r="I714" s="939"/>
      <c r="J714" s="884">
        <f t="shared" si="20"/>
        <v>-2.52</v>
      </c>
      <c r="K714" s="940"/>
      <c r="L714" s="886"/>
    </row>
    <row r="715" spans="3:12" x14ac:dyDescent="0.3">
      <c r="C715" s="880"/>
      <c r="D715" s="696" t="s">
        <v>3023</v>
      </c>
      <c r="E715" s="937"/>
      <c r="F715" s="737">
        <v>-1</v>
      </c>
      <c r="G715" s="938">
        <v>2.5</v>
      </c>
      <c r="H715" s="939"/>
      <c r="I715" s="939"/>
      <c r="J715" s="884">
        <f t="shared" si="20"/>
        <v>-2.5</v>
      </c>
      <c r="K715" s="940"/>
      <c r="L715" s="886"/>
    </row>
    <row r="716" spans="3:12" x14ac:dyDescent="0.3">
      <c r="C716" s="880"/>
      <c r="D716" s="696" t="s">
        <v>3024</v>
      </c>
      <c r="E716" s="937"/>
      <c r="F716" s="737">
        <v>-1</v>
      </c>
      <c r="G716" s="938">
        <v>2.36</v>
      </c>
      <c r="H716" s="939"/>
      <c r="I716" s="939"/>
      <c r="J716" s="884">
        <f t="shared" si="20"/>
        <v>-2.36</v>
      </c>
      <c r="K716" s="940"/>
      <c r="L716" s="886"/>
    </row>
    <row r="717" spans="3:12" x14ac:dyDescent="0.3">
      <c r="C717" s="880"/>
      <c r="D717" s="696" t="s">
        <v>3025</v>
      </c>
      <c r="E717" s="937"/>
      <c r="F717" s="737">
        <v>-1</v>
      </c>
      <c r="G717" s="938">
        <v>1.18</v>
      </c>
      <c r="H717" s="939"/>
      <c r="I717" s="939"/>
      <c r="J717" s="884">
        <f t="shared" si="20"/>
        <v>-1.18</v>
      </c>
      <c r="K717" s="940"/>
      <c r="L717" s="886"/>
    </row>
    <row r="718" spans="3:12" x14ac:dyDescent="0.3">
      <c r="C718" s="880"/>
      <c r="D718" s="941"/>
      <c r="E718" s="937"/>
      <c r="F718" s="737">
        <v>-1</v>
      </c>
      <c r="G718" s="938">
        <v>0.52</v>
      </c>
      <c r="H718" s="939"/>
      <c r="I718" s="939"/>
      <c r="J718" s="884">
        <f t="shared" si="20"/>
        <v>-0.52</v>
      </c>
      <c r="K718" s="940"/>
      <c r="L718" s="886"/>
    </row>
    <row r="719" spans="3:12" x14ac:dyDescent="0.3">
      <c r="C719" s="880"/>
      <c r="D719" s="696" t="s">
        <v>3026</v>
      </c>
      <c r="E719" s="937"/>
      <c r="F719" s="737">
        <v>-1</v>
      </c>
      <c r="G719" s="938">
        <v>3.12</v>
      </c>
      <c r="H719" s="939"/>
      <c r="I719" s="939"/>
      <c r="J719" s="884">
        <f t="shared" si="20"/>
        <v>-3.12</v>
      </c>
      <c r="K719" s="940"/>
      <c r="L719" s="886"/>
    </row>
    <row r="720" spans="3:12" x14ac:dyDescent="0.3">
      <c r="C720" s="880"/>
      <c r="D720" s="735" t="s">
        <v>3425</v>
      </c>
      <c r="E720" s="937"/>
      <c r="F720" s="737">
        <v>-1</v>
      </c>
      <c r="G720" s="938">
        <v>2.77</v>
      </c>
      <c r="H720" s="939"/>
      <c r="I720" s="939"/>
      <c r="J720" s="884">
        <f t="shared" si="20"/>
        <v>-2.77</v>
      </c>
      <c r="K720" s="940"/>
      <c r="L720" s="886"/>
    </row>
    <row r="721" spans="3:12" x14ac:dyDescent="0.3">
      <c r="C721" s="880"/>
      <c r="D721" s="735"/>
      <c r="E721" s="937"/>
      <c r="F721" s="737">
        <v>-1</v>
      </c>
      <c r="G721" s="938">
        <v>2.64</v>
      </c>
      <c r="H721" s="939"/>
      <c r="I721" s="939"/>
      <c r="J721" s="884">
        <f t="shared" si="20"/>
        <v>-2.64</v>
      </c>
      <c r="K721" s="940"/>
      <c r="L721" s="886"/>
    </row>
    <row r="722" spans="3:12" x14ac:dyDescent="0.3">
      <c r="C722" s="880"/>
      <c r="D722" s="735" t="s">
        <v>3027</v>
      </c>
      <c r="E722" s="937"/>
      <c r="F722" s="737"/>
      <c r="G722" s="938"/>
      <c r="H722" s="939"/>
      <c r="I722" s="939"/>
      <c r="J722" s="884"/>
      <c r="K722" s="940"/>
      <c r="L722" s="886"/>
    </row>
    <row r="723" spans="3:12" x14ac:dyDescent="0.3">
      <c r="C723" s="880"/>
      <c r="D723" s="696" t="s">
        <v>3016</v>
      </c>
      <c r="E723" s="937"/>
      <c r="F723" s="737">
        <v>-1</v>
      </c>
      <c r="G723" s="938">
        <v>2.5</v>
      </c>
      <c r="H723" s="939"/>
      <c r="I723" s="939"/>
      <c r="J723" s="884">
        <f t="shared" si="20"/>
        <v>-2.5</v>
      </c>
      <c r="K723" s="940"/>
      <c r="L723" s="886"/>
    </row>
    <row r="724" spans="3:12" x14ac:dyDescent="0.3">
      <c r="C724" s="880"/>
      <c r="D724" s="696" t="s">
        <v>3017</v>
      </c>
      <c r="E724" s="937"/>
      <c r="F724" s="737">
        <v>-1</v>
      </c>
      <c r="G724" s="938">
        <v>2.54</v>
      </c>
      <c r="H724" s="939"/>
      <c r="I724" s="939"/>
      <c r="J724" s="884">
        <f t="shared" si="20"/>
        <v>-2.54</v>
      </c>
      <c r="K724" s="940"/>
      <c r="L724" s="886"/>
    </row>
    <row r="725" spans="3:12" x14ac:dyDescent="0.3">
      <c r="C725" s="880"/>
      <c r="D725" s="696" t="s">
        <v>3018</v>
      </c>
      <c r="E725" s="937"/>
      <c r="F725" s="737">
        <v>-1</v>
      </c>
      <c r="G725" s="938">
        <v>2.52</v>
      </c>
      <c r="H725" s="939"/>
      <c r="I725" s="939"/>
      <c r="J725" s="884">
        <f t="shared" si="20"/>
        <v>-2.52</v>
      </c>
      <c r="K725" s="940"/>
      <c r="L725" s="886"/>
    </row>
    <row r="726" spans="3:12" x14ac:dyDescent="0.3">
      <c r="C726" s="880"/>
      <c r="D726" s="696" t="s">
        <v>3019</v>
      </c>
      <c r="E726" s="937"/>
      <c r="F726" s="737">
        <v>-1</v>
      </c>
      <c r="G726" s="938">
        <v>2.52</v>
      </c>
      <c r="H726" s="939"/>
      <c r="I726" s="939"/>
      <c r="J726" s="884">
        <f t="shared" si="20"/>
        <v>-2.52</v>
      </c>
      <c r="K726" s="940"/>
      <c r="L726" s="886"/>
    </row>
    <row r="727" spans="3:12" x14ac:dyDescent="0.3">
      <c r="C727" s="880"/>
      <c r="D727" s="696" t="s">
        <v>3020</v>
      </c>
      <c r="E727" s="937"/>
      <c r="F727" s="737">
        <v>-1</v>
      </c>
      <c r="G727" s="938">
        <v>2.52</v>
      </c>
      <c r="H727" s="939"/>
      <c r="I727" s="939"/>
      <c r="J727" s="884">
        <f t="shared" si="20"/>
        <v>-2.52</v>
      </c>
      <c r="K727" s="940"/>
      <c r="L727" s="886"/>
    </row>
    <row r="728" spans="3:12" x14ac:dyDescent="0.3">
      <c r="C728" s="880"/>
      <c r="D728" s="696" t="s">
        <v>3021</v>
      </c>
      <c r="E728" s="937"/>
      <c r="F728" s="737">
        <v>-1</v>
      </c>
      <c r="G728" s="938">
        <v>2.52</v>
      </c>
      <c r="H728" s="939"/>
      <c r="I728" s="939"/>
      <c r="J728" s="884">
        <f t="shared" si="20"/>
        <v>-2.52</v>
      </c>
      <c r="K728" s="940"/>
      <c r="L728" s="886"/>
    </row>
    <row r="729" spans="3:12" x14ac:dyDescent="0.3">
      <c r="C729" s="880"/>
      <c r="D729" s="696" t="s">
        <v>3022</v>
      </c>
      <c r="E729" s="937"/>
      <c r="F729" s="737">
        <v>-1</v>
      </c>
      <c r="G729" s="938">
        <v>2.52</v>
      </c>
      <c r="H729" s="939"/>
      <c r="I729" s="939"/>
      <c r="J729" s="884">
        <f t="shared" si="20"/>
        <v>-2.52</v>
      </c>
      <c r="K729" s="940"/>
      <c r="L729" s="886"/>
    </row>
    <row r="730" spans="3:12" x14ac:dyDescent="0.3">
      <c r="C730" s="880"/>
      <c r="D730" s="696" t="s">
        <v>3023</v>
      </c>
      <c r="E730" s="937"/>
      <c r="F730" s="737">
        <v>-1</v>
      </c>
      <c r="G730" s="938">
        <v>2.5</v>
      </c>
      <c r="H730" s="939"/>
      <c r="I730" s="939"/>
      <c r="J730" s="884">
        <f t="shared" si="20"/>
        <v>-2.5</v>
      </c>
      <c r="K730" s="940"/>
      <c r="L730" s="886"/>
    </row>
    <row r="731" spans="3:12" x14ac:dyDescent="0.3">
      <c r="C731" s="880"/>
      <c r="D731" s="696" t="s">
        <v>3024</v>
      </c>
      <c r="E731" s="937"/>
      <c r="F731" s="737">
        <v>-1</v>
      </c>
      <c r="G731" s="938">
        <v>2.36</v>
      </c>
      <c r="H731" s="939"/>
      <c r="I731" s="939"/>
      <c r="J731" s="884">
        <f t="shared" si="20"/>
        <v>-2.36</v>
      </c>
      <c r="K731" s="940"/>
      <c r="L731" s="886"/>
    </row>
    <row r="732" spans="3:12" x14ac:dyDescent="0.3">
      <c r="C732" s="880"/>
      <c r="D732" s="696" t="s">
        <v>3025</v>
      </c>
      <c r="E732" s="937"/>
      <c r="F732" s="737">
        <v>-1</v>
      </c>
      <c r="G732" s="938">
        <v>1.18</v>
      </c>
      <c r="H732" s="939"/>
      <c r="I732" s="939"/>
      <c r="J732" s="884">
        <f t="shared" si="20"/>
        <v>-1.18</v>
      </c>
      <c r="K732" s="940"/>
      <c r="L732" s="886"/>
    </row>
    <row r="733" spans="3:12" x14ac:dyDescent="0.3">
      <c r="C733" s="880"/>
      <c r="D733" s="696"/>
      <c r="E733" s="937"/>
      <c r="F733" s="737">
        <v>-1</v>
      </c>
      <c r="G733" s="938">
        <v>0.52</v>
      </c>
      <c r="H733" s="939"/>
      <c r="I733" s="939"/>
      <c r="J733" s="884">
        <f t="shared" si="20"/>
        <v>-0.52</v>
      </c>
      <c r="K733" s="940"/>
      <c r="L733" s="886"/>
    </row>
    <row r="734" spans="3:12" x14ac:dyDescent="0.3">
      <c r="C734" s="880"/>
      <c r="D734" s="696" t="s">
        <v>3026</v>
      </c>
      <c r="E734" s="937"/>
      <c r="F734" s="737">
        <v>-1</v>
      </c>
      <c r="G734" s="938">
        <v>3.12</v>
      </c>
      <c r="H734" s="939"/>
      <c r="I734" s="939"/>
      <c r="J734" s="884">
        <f t="shared" si="20"/>
        <v>-3.12</v>
      </c>
      <c r="K734" s="940"/>
      <c r="L734" s="886"/>
    </row>
    <row r="735" spans="3:12" x14ac:dyDescent="0.3">
      <c r="C735" s="880"/>
      <c r="D735" s="735" t="s">
        <v>3426</v>
      </c>
      <c r="E735" s="937"/>
      <c r="F735" s="737">
        <v>-1</v>
      </c>
      <c r="G735" s="938">
        <v>2.19</v>
      </c>
      <c r="H735" s="939"/>
      <c r="I735" s="939"/>
      <c r="J735" s="884">
        <f t="shared" si="20"/>
        <v>-2.19</v>
      </c>
      <c r="K735" s="940"/>
      <c r="L735" s="886"/>
    </row>
    <row r="736" spans="3:12" x14ac:dyDescent="0.3">
      <c r="C736" s="880"/>
      <c r="D736" s="941"/>
      <c r="E736" s="937"/>
      <c r="F736" s="737">
        <v>-1</v>
      </c>
      <c r="G736" s="938">
        <v>2.0699999999999998</v>
      </c>
      <c r="H736" s="939"/>
      <c r="I736" s="939"/>
      <c r="J736" s="884">
        <f t="shared" si="20"/>
        <v>-2.0699999999999998</v>
      </c>
      <c r="K736" s="940"/>
      <c r="L736" s="886"/>
    </row>
    <row r="737" spans="3:12" x14ac:dyDescent="0.3">
      <c r="C737" s="880"/>
      <c r="D737" s="941"/>
      <c r="E737" s="937"/>
      <c r="F737" s="737">
        <v>-1</v>
      </c>
      <c r="G737" s="938">
        <v>2.21</v>
      </c>
      <c r="H737" s="939"/>
      <c r="I737" s="939"/>
      <c r="J737" s="884">
        <f t="shared" si="20"/>
        <v>-2.21</v>
      </c>
      <c r="K737" s="940"/>
      <c r="L737" s="886"/>
    </row>
    <row r="738" spans="3:12" x14ac:dyDescent="0.3">
      <c r="C738" s="880"/>
      <c r="D738" s="941"/>
      <c r="E738" s="937"/>
      <c r="F738" s="737">
        <v>-1</v>
      </c>
      <c r="G738" s="938">
        <v>2.06</v>
      </c>
      <c r="H738" s="939"/>
      <c r="I738" s="939"/>
      <c r="J738" s="884">
        <f t="shared" si="20"/>
        <v>-2.06</v>
      </c>
      <c r="K738" s="940"/>
      <c r="L738" s="886"/>
    </row>
    <row r="739" spans="3:12" x14ac:dyDescent="0.3">
      <c r="C739" s="880"/>
      <c r="D739" s="941"/>
      <c r="E739" s="937"/>
      <c r="F739" s="737">
        <v>-1</v>
      </c>
      <c r="G739" s="938">
        <v>2.13</v>
      </c>
      <c r="H739" s="939"/>
      <c r="I739" s="939"/>
      <c r="J739" s="884">
        <f t="shared" si="20"/>
        <v>-2.13</v>
      </c>
      <c r="K739" s="940"/>
      <c r="L739" s="886"/>
    </row>
    <row r="740" spans="3:12" x14ac:dyDescent="0.3">
      <c r="C740" s="880"/>
      <c r="D740" s="941"/>
      <c r="E740" s="937"/>
      <c r="F740" s="737">
        <v>-1</v>
      </c>
      <c r="G740" s="938">
        <v>2.13</v>
      </c>
      <c r="H740" s="939"/>
      <c r="I740" s="939"/>
      <c r="J740" s="884">
        <f t="shared" si="20"/>
        <v>-2.13</v>
      </c>
      <c r="K740" s="940"/>
      <c r="L740" s="886"/>
    </row>
    <row r="741" spans="3:12" x14ac:dyDescent="0.3">
      <c r="C741" s="880"/>
      <c r="D741" s="941"/>
      <c r="E741" s="937"/>
      <c r="F741" s="737">
        <v>-1</v>
      </c>
      <c r="G741" s="938">
        <v>2.21</v>
      </c>
      <c r="H741" s="939"/>
      <c r="I741" s="939"/>
      <c r="J741" s="884">
        <f t="shared" si="20"/>
        <v>-2.21</v>
      </c>
      <c r="K741" s="940"/>
      <c r="L741" s="886"/>
    </row>
    <row r="742" spans="3:12" x14ac:dyDescent="0.3">
      <c r="C742" s="880"/>
      <c r="D742" s="941"/>
      <c r="E742" s="937"/>
      <c r="F742" s="737">
        <v>-1</v>
      </c>
      <c r="G742" s="938">
        <v>2.12</v>
      </c>
      <c r="H742" s="939"/>
      <c r="I742" s="939"/>
      <c r="J742" s="884">
        <f t="shared" si="20"/>
        <v>-2.12</v>
      </c>
      <c r="K742" s="940"/>
      <c r="L742" s="886"/>
    </row>
    <row r="743" spans="3:12" x14ac:dyDescent="0.3">
      <c r="C743" s="880"/>
      <c r="D743" s="941"/>
      <c r="E743" s="937"/>
      <c r="F743" s="737">
        <v>-1</v>
      </c>
      <c r="G743" s="938">
        <v>2.0099999999999998</v>
      </c>
      <c r="H743" s="939"/>
      <c r="I743" s="939"/>
      <c r="J743" s="884">
        <f t="shared" si="20"/>
        <v>-2.0099999999999998</v>
      </c>
      <c r="K743" s="940"/>
      <c r="L743" s="886"/>
    </row>
    <row r="744" spans="3:12" x14ac:dyDescent="0.3">
      <c r="C744" s="880"/>
      <c r="D744" s="941"/>
      <c r="E744" s="937"/>
      <c r="F744" s="737">
        <v>-1</v>
      </c>
      <c r="G744" s="938">
        <v>1.95</v>
      </c>
      <c r="H744" s="939"/>
      <c r="I744" s="939"/>
      <c r="J744" s="884">
        <f t="shared" si="20"/>
        <v>-1.95</v>
      </c>
      <c r="K744" s="940"/>
      <c r="L744" s="886"/>
    </row>
    <row r="745" spans="3:12" x14ac:dyDescent="0.3">
      <c r="C745" s="880"/>
      <c r="D745" s="941"/>
      <c r="E745" s="937"/>
      <c r="F745" s="737">
        <v>-1</v>
      </c>
      <c r="G745" s="938">
        <v>2.58</v>
      </c>
      <c r="H745" s="939"/>
      <c r="I745" s="939"/>
      <c r="J745" s="884">
        <f t="shared" si="20"/>
        <v>-2.58</v>
      </c>
      <c r="K745" s="940"/>
      <c r="L745" s="886"/>
    </row>
    <row r="746" spans="3:12" x14ac:dyDescent="0.3">
      <c r="C746" s="880"/>
      <c r="D746" s="735" t="s">
        <v>3028</v>
      </c>
      <c r="E746" s="937"/>
      <c r="F746" s="737"/>
      <c r="G746" s="938"/>
      <c r="H746" s="939"/>
      <c r="I746" s="939"/>
      <c r="J746" s="884"/>
      <c r="K746" s="940"/>
      <c r="L746" s="886"/>
    </row>
    <row r="747" spans="3:12" x14ac:dyDescent="0.3">
      <c r="C747" s="880"/>
      <c r="D747" s="696" t="s">
        <v>3016</v>
      </c>
      <c r="E747" s="937"/>
      <c r="F747" s="737">
        <v>-1</v>
      </c>
      <c r="G747" s="938">
        <v>2.5</v>
      </c>
      <c r="H747" s="939"/>
      <c r="I747" s="939"/>
      <c r="J747" s="884">
        <f t="shared" si="20"/>
        <v>-2.5</v>
      </c>
      <c r="K747" s="940"/>
      <c r="L747" s="886"/>
    </row>
    <row r="748" spans="3:12" x14ac:dyDescent="0.3">
      <c r="C748" s="880"/>
      <c r="D748" s="696" t="s">
        <v>3017</v>
      </c>
      <c r="E748" s="937"/>
      <c r="F748" s="737">
        <v>-1</v>
      </c>
      <c r="G748" s="938">
        <v>2.54</v>
      </c>
      <c r="H748" s="939"/>
      <c r="I748" s="939"/>
      <c r="J748" s="884">
        <f t="shared" si="20"/>
        <v>-2.54</v>
      </c>
      <c r="K748" s="940"/>
      <c r="L748" s="886"/>
    </row>
    <row r="749" spans="3:12" x14ac:dyDescent="0.3">
      <c r="C749" s="880"/>
      <c r="D749" s="696" t="s">
        <v>3018</v>
      </c>
      <c r="E749" s="937"/>
      <c r="F749" s="737">
        <v>-1</v>
      </c>
      <c r="G749" s="938">
        <v>2.52</v>
      </c>
      <c r="H749" s="939"/>
      <c r="I749" s="939"/>
      <c r="J749" s="884">
        <f t="shared" si="20"/>
        <v>-2.52</v>
      </c>
      <c r="K749" s="940"/>
      <c r="L749" s="886"/>
    </row>
    <row r="750" spans="3:12" x14ac:dyDescent="0.3">
      <c r="C750" s="880"/>
      <c r="D750" s="696" t="s">
        <v>3019</v>
      </c>
      <c r="E750" s="937"/>
      <c r="F750" s="737">
        <v>-1</v>
      </c>
      <c r="G750" s="938">
        <v>2.52</v>
      </c>
      <c r="H750" s="939"/>
      <c r="I750" s="939"/>
      <c r="J750" s="884">
        <f t="shared" si="20"/>
        <v>-2.52</v>
      </c>
      <c r="K750" s="940"/>
      <c r="L750" s="886"/>
    </row>
    <row r="751" spans="3:12" x14ac:dyDescent="0.3">
      <c r="C751" s="880"/>
      <c r="D751" s="696" t="s">
        <v>3020</v>
      </c>
      <c r="E751" s="937"/>
      <c r="F751" s="737">
        <v>-1</v>
      </c>
      <c r="G751" s="938">
        <v>2.52</v>
      </c>
      <c r="H751" s="939"/>
      <c r="I751" s="939"/>
      <c r="J751" s="884">
        <f t="shared" si="20"/>
        <v>-2.52</v>
      </c>
      <c r="K751" s="940"/>
      <c r="L751" s="886"/>
    </row>
    <row r="752" spans="3:12" x14ac:dyDescent="0.3">
      <c r="C752" s="880"/>
      <c r="D752" s="696" t="s">
        <v>3021</v>
      </c>
      <c r="E752" s="937"/>
      <c r="F752" s="737">
        <v>-1</v>
      </c>
      <c r="G752" s="938">
        <v>2.52</v>
      </c>
      <c r="H752" s="939"/>
      <c r="I752" s="939"/>
      <c r="J752" s="884">
        <f t="shared" si="20"/>
        <v>-2.52</v>
      </c>
      <c r="K752" s="940"/>
      <c r="L752" s="886"/>
    </row>
    <row r="753" spans="3:12" x14ac:dyDescent="0.3">
      <c r="C753" s="880"/>
      <c r="D753" s="696" t="s">
        <v>3022</v>
      </c>
      <c r="E753" s="937"/>
      <c r="F753" s="737">
        <v>-1</v>
      </c>
      <c r="G753" s="938">
        <v>2.52</v>
      </c>
      <c r="H753" s="939"/>
      <c r="I753" s="939"/>
      <c r="J753" s="884">
        <f t="shared" si="20"/>
        <v>-2.52</v>
      </c>
      <c r="K753" s="940"/>
      <c r="L753" s="886"/>
    </row>
    <row r="754" spans="3:12" x14ac:dyDescent="0.3">
      <c r="C754" s="880"/>
      <c r="D754" s="696" t="s">
        <v>3023</v>
      </c>
      <c r="E754" s="937"/>
      <c r="F754" s="737">
        <v>-1</v>
      </c>
      <c r="G754" s="938">
        <v>2.5</v>
      </c>
      <c r="H754" s="939"/>
      <c r="I754" s="939"/>
      <c r="J754" s="884">
        <f t="shared" si="20"/>
        <v>-2.5</v>
      </c>
      <c r="K754" s="940"/>
      <c r="L754" s="886"/>
    </row>
    <row r="755" spans="3:12" x14ac:dyDescent="0.3">
      <c r="C755" s="880"/>
      <c r="D755" s="696" t="s">
        <v>3029</v>
      </c>
      <c r="E755" s="937"/>
      <c r="F755" s="737">
        <v>-1</v>
      </c>
      <c r="G755" s="938">
        <v>2.66</v>
      </c>
      <c r="H755" s="939"/>
      <c r="I755" s="939"/>
      <c r="J755" s="884">
        <f t="shared" si="20"/>
        <v>-2.66</v>
      </c>
      <c r="K755" s="940"/>
      <c r="L755" s="886"/>
    </row>
    <row r="756" spans="3:12" x14ac:dyDescent="0.3">
      <c r="C756" s="880"/>
      <c r="D756" s="696" t="s">
        <v>3024</v>
      </c>
      <c r="E756" s="937"/>
      <c r="F756" s="737">
        <v>-1</v>
      </c>
      <c r="G756" s="938">
        <v>2.36</v>
      </c>
      <c r="H756" s="939"/>
      <c r="I756" s="939"/>
      <c r="J756" s="884">
        <f t="shared" si="20"/>
        <v>-2.36</v>
      </c>
      <c r="K756" s="940"/>
      <c r="L756" s="886"/>
    </row>
    <row r="757" spans="3:12" x14ac:dyDescent="0.3">
      <c r="C757" s="880"/>
      <c r="D757" s="696" t="s">
        <v>3025</v>
      </c>
      <c r="E757" s="937"/>
      <c r="F757" s="737">
        <v>-1</v>
      </c>
      <c r="G757" s="938">
        <v>2.1800000000000002</v>
      </c>
      <c r="H757" s="939"/>
      <c r="I757" s="939"/>
      <c r="J757" s="884">
        <f t="shared" si="20"/>
        <v>-2.1800000000000002</v>
      </c>
      <c r="K757" s="940"/>
      <c r="L757" s="886"/>
    </row>
    <row r="758" spans="3:12" x14ac:dyDescent="0.3">
      <c r="C758" s="880"/>
      <c r="D758" s="696" t="s">
        <v>3026</v>
      </c>
      <c r="E758" s="937"/>
      <c r="F758" s="737">
        <v>-1</v>
      </c>
      <c r="G758" s="938">
        <v>3.12</v>
      </c>
      <c r="H758" s="939"/>
      <c r="I758" s="939"/>
      <c r="J758" s="884">
        <f t="shared" si="20"/>
        <v>-3.12</v>
      </c>
      <c r="K758" s="940"/>
      <c r="L758" s="886"/>
    </row>
    <row r="759" spans="3:12" x14ac:dyDescent="0.3">
      <c r="C759" s="880"/>
      <c r="D759" s="735" t="s">
        <v>3030</v>
      </c>
      <c r="E759" s="937"/>
      <c r="F759" s="737"/>
      <c r="G759" s="938"/>
      <c r="H759" s="939"/>
      <c r="I759" s="939"/>
      <c r="J759" s="884"/>
      <c r="K759" s="940"/>
      <c r="L759" s="886"/>
    </row>
    <row r="760" spans="3:12" x14ac:dyDescent="0.3">
      <c r="C760" s="880"/>
      <c r="D760" s="696" t="s">
        <v>3031</v>
      </c>
      <c r="E760" s="937"/>
      <c r="F760" s="737">
        <v>-1</v>
      </c>
      <c r="G760" s="938">
        <v>2.72</v>
      </c>
      <c r="H760" s="939"/>
      <c r="I760" s="939"/>
      <c r="J760" s="884">
        <f t="shared" si="20"/>
        <v>-2.72</v>
      </c>
      <c r="K760" s="940"/>
      <c r="L760" s="886"/>
    </row>
    <row r="761" spans="3:12" x14ac:dyDescent="0.3">
      <c r="C761" s="880"/>
      <c r="D761" s="696" t="s">
        <v>3016</v>
      </c>
      <c r="E761" s="937"/>
      <c r="F761" s="737">
        <v>-1</v>
      </c>
      <c r="G761" s="938">
        <v>1.22</v>
      </c>
      <c r="H761" s="939"/>
      <c r="I761" s="939"/>
      <c r="J761" s="884">
        <f t="shared" si="20"/>
        <v>-1.22</v>
      </c>
      <c r="K761" s="940"/>
      <c r="L761" s="886"/>
    </row>
    <row r="762" spans="3:12" x14ac:dyDescent="0.3">
      <c r="C762" s="880"/>
      <c r="D762" s="696"/>
      <c r="E762" s="937"/>
      <c r="F762" s="737">
        <v>-1</v>
      </c>
      <c r="G762" s="938">
        <v>0.8</v>
      </c>
      <c r="H762" s="939"/>
      <c r="I762" s="939"/>
      <c r="J762" s="884">
        <f t="shared" si="20"/>
        <v>-0.8</v>
      </c>
      <c r="K762" s="940"/>
      <c r="L762" s="886"/>
    </row>
    <row r="763" spans="3:12" x14ac:dyDescent="0.3">
      <c r="C763" s="880"/>
      <c r="D763" s="696" t="s">
        <v>3017</v>
      </c>
      <c r="E763" s="937"/>
      <c r="F763" s="737">
        <v>-1</v>
      </c>
      <c r="G763" s="938">
        <v>2.54</v>
      </c>
      <c r="H763" s="939"/>
      <c r="I763" s="939"/>
      <c r="J763" s="884">
        <f t="shared" si="20"/>
        <v>-2.54</v>
      </c>
      <c r="K763" s="940"/>
      <c r="L763" s="886"/>
    </row>
    <row r="764" spans="3:12" x14ac:dyDescent="0.3">
      <c r="C764" s="880"/>
      <c r="D764" s="696" t="s">
        <v>3018</v>
      </c>
      <c r="E764" s="937"/>
      <c r="F764" s="737">
        <v>-1</v>
      </c>
      <c r="G764" s="938">
        <v>2.52</v>
      </c>
      <c r="H764" s="939"/>
      <c r="I764" s="939"/>
      <c r="J764" s="884">
        <f t="shared" si="20"/>
        <v>-2.52</v>
      </c>
      <c r="K764" s="940"/>
      <c r="L764" s="886"/>
    </row>
    <row r="765" spans="3:12" x14ac:dyDescent="0.3">
      <c r="C765" s="880"/>
      <c r="D765" s="696" t="s">
        <v>3019</v>
      </c>
      <c r="E765" s="937"/>
      <c r="F765" s="737">
        <v>-1</v>
      </c>
      <c r="G765" s="938">
        <v>2.52</v>
      </c>
      <c r="H765" s="939"/>
      <c r="I765" s="939"/>
      <c r="J765" s="884">
        <f t="shared" si="20"/>
        <v>-2.52</v>
      </c>
      <c r="K765" s="940"/>
      <c r="L765" s="886"/>
    </row>
    <row r="766" spans="3:12" x14ac:dyDescent="0.3">
      <c r="C766" s="880"/>
      <c r="D766" s="696" t="s">
        <v>3020</v>
      </c>
      <c r="E766" s="937"/>
      <c r="F766" s="737">
        <v>-1</v>
      </c>
      <c r="G766" s="938">
        <v>1.22</v>
      </c>
      <c r="H766" s="939"/>
      <c r="I766" s="939"/>
      <c r="J766" s="884">
        <f t="shared" si="20"/>
        <v>-1.22</v>
      </c>
      <c r="K766" s="940"/>
      <c r="L766" s="886"/>
    </row>
    <row r="767" spans="3:12" x14ac:dyDescent="0.3">
      <c r="C767" s="880"/>
      <c r="D767" s="696"/>
      <c r="E767" s="937"/>
      <c r="F767" s="737">
        <v>-1</v>
      </c>
      <c r="G767" s="938">
        <v>0.82</v>
      </c>
      <c r="H767" s="939"/>
      <c r="I767" s="939"/>
      <c r="J767" s="884">
        <f t="shared" si="20"/>
        <v>-0.82</v>
      </c>
      <c r="K767" s="940"/>
      <c r="L767" s="886"/>
    </row>
    <row r="768" spans="3:12" x14ac:dyDescent="0.3">
      <c r="C768" s="880"/>
      <c r="D768" s="696" t="s">
        <v>3021</v>
      </c>
      <c r="E768" s="937"/>
      <c r="F768" s="737">
        <v>-1</v>
      </c>
      <c r="G768" s="938">
        <v>2.52</v>
      </c>
      <c r="H768" s="939"/>
      <c r="I768" s="939"/>
      <c r="J768" s="884">
        <f t="shared" si="20"/>
        <v>-2.52</v>
      </c>
      <c r="K768" s="940"/>
      <c r="L768" s="886"/>
    </row>
    <row r="769" spans="3:12" x14ac:dyDescent="0.3">
      <c r="C769" s="880"/>
      <c r="D769" s="696" t="s">
        <v>3022</v>
      </c>
      <c r="E769" s="937"/>
      <c r="F769" s="737">
        <v>-1</v>
      </c>
      <c r="G769" s="938">
        <v>2.52</v>
      </c>
      <c r="H769" s="939"/>
      <c r="I769" s="939"/>
      <c r="J769" s="884">
        <f t="shared" ref="J769:J835" si="21">F769*G769</f>
        <v>-2.52</v>
      </c>
      <c r="K769" s="940"/>
      <c r="L769" s="886"/>
    </row>
    <row r="770" spans="3:12" x14ac:dyDescent="0.3">
      <c r="C770" s="880"/>
      <c r="D770" s="696" t="s">
        <v>3023</v>
      </c>
      <c r="E770" s="937"/>
      <c r="F770" s="737">
        <v>-1</v>
      </c>
      <c r="G770" s="938">
        <v>1.38</v>
      </c>
      <c r="H770" s="939"/>
      <c r="I770" s="939"/>
      <c r="J770" s="884">
        <f t="shared" si="21"/>
        <v>-1.38</v>
      </c>
      <c r="K770" s="940"/>
      <c r="L770" s="886"/>
    </row>
    <row r="771" spans="3:12" x14ac:dyDescent="0.3">
      <c r="C771" s="880"/>
      <c r="D771" s="696"/>
      <c r="E771" s="937"/>
      <c r="F771" s="737">
        <v>-1</v>
      </c>
      <c r="G771" s="938">
        <v>0.64</v>
      </c>
      <c r="H771" s="939"/>
      <c r="I771" s="939"/>
      <c r="J771" s="884">
        <f t="shared" si="21"/>
        <v>-0.64</v>
      </c>
      <c r="K771" s="940"/>
      <c r="L771" s="886"/>
    </row>
    <row r="772" spans="3:12" x14ac:dyDescent="0.3">
      <c r="C772" s="880"/>
      <c r="D772" s="696" t="s">
        <v>3029</v>
      </c>
      <c r="E772" s="937"/>
      <c r="F772" s="737">
        <v>-1</v>
      </c>
      <c r="G772" s="938">
        <v>2.66</v>
      </c>
      <c r="H772" s="939"/>
      <c r="I772" s="939"/>
      <c r="J772" s="884">
        <f t="shared" si="21"/>
        <v>-2.66</v>
      </c>
      <c r="K772" s="940"/>
      <c r="L772" s="886"/>
    </row>
    <row r="773" spans="3:12" x14ac:dyDescent="0.3">
      <c r="C773" s="880"/>
      <c r="D773" s="696" t="s">
        <v>3024</v>
      </c>
      <c r="E773" s="937"/>
      <c r="F773" s="737">
        <v>-1</v>
      </c>
      <c r="G773" s="938">
        <v>2.36</v>
      </c>
      <c r="H773" s="939"/>
      <c r="I773" s="939"/>
      <c r="J773" s="884">
        <f t="shared" si="21"/>
        <v>-2.36</v>
      </c>
      <c r="K773" s="940"/>
      <c r="L773" s="886"/>
    </row>
    <row r="774" spans="3:12" x14ac:dyDescent="0.3">
      <c r="C774" s="880"/>
      <c r="D774" s="696" t="s">
        <v>3025</v>
      </c>
      <c r="E774" s="937"/>
      <c r="F774" s="737">
        <v>-1</v>
      </c>
      <c r="G774" s="938">
        <v>2.1800000000000002</v>
      </c>
      <c r="H774" s="939"/>
      <c r="I774" s="939"/>
      <c r="J774" s="884">
        <f t="shared" si="21"/>
        <v>-2.1800000000000002</v>
      </c>
      <c r="K774" s="940"/>
      <c r="L774" s="886"/>
    </row>
    <row r="775" spans="3:12" x14ac:dyDescent="0.3">
      <c r="C775" s="880"/>
      <c r="D775" s="696" t="s">
        <v>3026</v>
      </c>
      <c r="E775" s="937"/>
      <c r="F775" s="737">
        <v>-1</v>
      </c>
      <c r="G775" s="938">
        <v>3.12</v>
      </c>
      <c r="H775" s="939"/>
      <c r="I775" s="939"/>
      <c r="J775" s="884">
        <f t="shared" si="21"/>
        <v>-3.12</v>
      </c>
      <c r="K775" s="940"/>
      <c r="L775" s="886"/>
    </row>
    <row r="776" spans="3:12" x14ac:dyDescent="0.3">
      <c r="C776" s="880"/>
      <c r="D776" s="735" t="s">
        <v>3427</v>
      </c>
      <c r="E776" s="937"/>
      <c r="F776" s="737">
        <v>-1</v>
      </c>
      <c r="G776" s="938">
        <v>0.76</v>
      </c>
      <c r="H776" s="939"/>
      <c r="I776" s="939"/>
      <c r="J776" s="884">
        <f t="shared" si="21"/>
        <v>-0.76</v>
      </c>
      <c r="K776" s="940"/>
      <c r="L776" s="886"/>
    </row>
    <row r="777" spans="3:12" x14ac:dyDescent="0.3">
      <c r="C777" s="880"/>
      <c r="D777" s="735"/>
      <c r="E777" s="937"/>
      <c r="F777" s="737">
        <v>-1</v>
      </c>
      <c r="G777" s="938">
        <v>1.84</v>
      </c>
      <c r="H777" s="939"/>
      <c r="I777" s="939"/>
      <c r="J777" s="884">
        <f t="shared" si="21"/>
        <v>-1.84</v>
      </c>
      <c r="K777" s="940"/>
      <c r="L777" s="886"/>
    </row>
    <row r="778" spans="3:12" x14ac:dyDescent="0.3">
      <c r="C778" s="880"/>
      <c r="D778" s="735"/>
      <c r="E778" s="937"/>
      <c r="F778" s="737">
        <v>-1</v>
      </c>
      <c r="G778" s="938">
        <v>1.71</v>
      </c>
      <c r="H778" s="939"/>
      <c r="I778" s="939"/>
      <c r="J778" s="884">
        <f t="shared" si="21"/>
        <v>-1.71</v>
      </c>
      <c r="K778" s="940"/>
      <c r="L778" s="886"/>
    </row>
    <row r="779" spans="3:12" x14ac:dyDescent="0.3">
      <c r="C779" s="880"/>
      <c r="D779" s="735"/>
      <c r="E779" s="937"/>
      <c r="F779" s="737">
        <v>-1</v>
      </c>
      <c r="G779" s="938">
        <v>1.03</v>
      </c>
      <c r="H779" s="939"/>
      <c r="I779" s="939"/>
      <c r="J779" s="884">
        <f t="shared" si="21"/>
        <v>-1.03</v>
      </c>
      <c r="K779" s="940"/>
      <c r="L779" s="886"/>
    </row>
    <row r="780" spans="3:12" x14ac:dyDescent="0.3">
      <c r="C780" s="880"/>
      <c r="D780" s="735"/>
      <c r="E780" s="937"/>
      <c r="F780" s="737">
        <v>-1</v>
      </c>
      <c r="G780" s="938">
        <v>0.68</v>
      </c>
      <c r="H780" s="939"/>
      <c r="I780" s="939"/>
      <c r="J780" s="884">
        <f t="shared" si="21"/>
        <v>-0.68</v>
      </c>
      <c r="K780" s="940"/>
      <c r="L780" s="886"/>
    </row>
    <row r="781" spans="3:12" x14ac:dyDescent="0.3">
      <c r="C781" s="880"/>
      <c r="D781" s="735"/>
      <c r="E781" s="937"/>
      <c r="F781" s="737">
        <v>-1</v>
      </c>
      <c r="G781" s="938">
        <v>1.1399999999999999</v>
      </c>
      <c r="H781" s="939"/>
      <c r="I781" s="939"/>
      <c r="J781" s="884">
        <f t="shared" si="21"/>
        <v>-1.1399999999999999</v>
      </c>
      <c r="K781" s="940"/>
      <c r="L781" s="886"/>
    </row>
    <row r="782" spans="3:12" x14ac:dyDescent="0.3">
      <c r="C782" s="880"/>
      <c r="D782" s="735"/>
      <c r="E782" s="937"/>
      <c r="F782" s="737">
        <v>-1</v>
      </c>
      <c r="G782" s="938">
        <v>1.86</v>
      </c>
      <c r="H782" s="939"/>
      <c r="I782" s="939"/>
      <c r="J782" s="884">
        <f t="shared" si="21"/>
        <v>-1.86</v>
      </c>
      <c r="K782" s="940"/>
      <c r="L782" s="886"/>
    </row>
    <row r="783" spans="3:12" x14ac:dyDescent="0.3">
      <c r="C783" s="880"/>
      <c r="D783" s="735" t="s">
        <v>3032</v>
      </c>
      <c r="E783" s="937"/>
      <c r="F783" s="737"/>
      <c r="G783" s="938"/>
      <c r="H783" s="939"/>
      <c r="I783" s="939"/>
      <c r="J783" s="884"/>
      <c r="K783" s="940"/>
      <c r="L783" s="886"/>
    </row>
    <row r="784" spans="3:12" x14ac:dyDescent="0.3">
      <c r="C784" s="880"/>
      <c r="D784" s="696" t="s">
        <v>3031</v>
      </c>
      <c r="E784" s="937"/>
      <c r="F784" s="737">
        <v>-1</v>
      </c>
      <c r="G784" s="938">
        <v>2.72</v>
      </c>
      <c r="H784" s="939"/>
      <c r="I784" s="939"/>
      <c r="J784" s="884">
        <f t="shared" si="21"/>
        <v>-2.72</v>
      </c>
      <c r="K784" s="940"/>
      <c r="L784" s="886"/>
    </row>
    <row r="785" spans="3:12" x14ac:dyDescent="0.3">
      <c r="C785" s="880"/>
      <c r="D785" s="696" t="s">
        <v>3016</v>
      </c>
      <c r="E785" s="937"/>
      <c r="F785" s="737">
        <v>-1</v>
      </c>
      <c r="G785" s="938">
        <v>2.5</v>
      </c>
      <c r="H785" s="939"/>
      <c r="I785" s="939"/>
      <c r="J785" s="884">
        <f t="shared" si="21"/>
        <v>-2.5</v>
      </c>
      <c r="K785" s="940"/>
      <c r="L785" s="886"/>
    </row>
    <row r="786" spans="3:12" x14ac:dyDescent="0.3">
      <c r="C786" s="880"/>
      <c r="D786" s="696" t="s">
        <v>3017</v>
      </c>
      <c r="E786" s="937"/>
      <c r="F786" s="737">
        <v>-1</v>
      </c>
      <c r="G786" s="938">
        <v>2.54</v>
      </c>
      <c r="H786" s="939"/>
      <c r="I786" s="939"/>
      <c r="J786" s="884">
        <f t="shared" si="21"/>
        <v>-2.54</v>
      </c>
      <c r="K786" s="940"/>
      <c r="L786" s="886"/>
    </row>
    <row r="787" spans="3:12" x14ac:dyDescent="0.3">
      <c r="C787" s="880"/>
      <c r="D787" s="696" t="s">
        <v>3018</v>
      </c>
      <c r="E787" s="937"/>
      <c r="F787" s="737">
        <v>-1</v>
      </c>
      <c r="G787" s="938">
        <v>2.52</v>
      </c>
      <c r="H787" s="939"/>
      <c r="I787" s="939"/>
      <c r="J787" s="884">
        <f t="shared" si="21"/>
        <v>-2.52</v>
      </c>
      <c r="K787" s="940"/>
      <c r="L787" s="886"/>
    </row>
    <row r="788" spans="3:12" x14ac:dyDescent="0.3">
      <c r="C788" s="880"/>
      <c r="D788" s="696" t="s">
        <v>3019</v>
      </c>
      <c r="E788" s="937"/>
      <c r="F788" s="737">
        <v>-1</v>
      </c>
      <c r="G788" s="938">
        <v>2.52</v>
      </c>
      <c r="H788" s="939"/>
      <c r="I788" s="939"/>
      <c r="J788" s="884">
        <f t="shared" si="21"/>
        <v>-2.52</v>
      </c>
      <c r="K788" s="940"/>
      <c r="L788" s="886"/>
    </row>
    <row r="789" spans="3:12" x14ac:dyDescent="0.3">
      <c r="C789" s="880"/>
      <c r="D789" s="696" t="s">
        <v>3020</v>
      </c>
      <c r="E789" s="937"/>
      <c r="F789" s="737">
        <v>-1</v>
      </c>
      <c r="G789" s="938">
        <v>2.52</v>
      </c>
      <c r="H789" s="939"/>
      <c r="I789" s="939"/>
      <c r="J789" s="884">
        <f t="shared" si="21"/>
        <v>-2.52</v>
      </c>
      <c r="K789" s="940"/>
      <c r="L789" s="886"/>
    </row>
    <row r="790" spans="3:12" x14ac:dyDescent="0.3">
      <c r="C790" s="880"/>
      <c r="D790" s="696" t="s">
        <v>3021</v>
      </c>
      <c r="E790" s="937"/>
      <c r="F790" s="737">
        <v>-1</v>
      </c>
      <c r="G790" s="938">
        <v>2.52</v>
      </c>
      <c r="H790" s="939"/>
      <c r="I790" s="939"/>
      <c r="J790" s="884">
        <f t="shared" si="21"/>
        <v>-2.52</v>
      </c>
      <c r="K790" s="940"/>
      <c r="L790" s="886"/>
    </row>
    <row r="791" spans="3:12" x14ac:dyDescent="0.3">
      <c r="C791" s="880"/>
      <c r="D791" s="696" t="s">
        <v>3022</v>
      </c>
      <c r="E791" s="937"/>
      <c r="F791" s="737">
        <v>-1</v>
      </c>
      <c r="G791" s="938">
        <v>2.52</v>
      </c>
      <c r="H791" s="939"/>
      <c r="I791" s="939"/>
      <c r="J791" s="884">
        <f t="shared" si="21"/>
        <v>-2.52</v>
      </c>
      <c r="K791" s="940"/>
      <c r="L791" s="886"/>
    </row>
    <row r="792" spans="3:12" x14ac:dyDescent="0.3">
      <c r="C792" s="880"/>
      <c r="D792" s="696" t="s">
        <v>3023</v>
      </c>
      <c r="E792" s="937"/>
      <c r="F792" s="737">
        <v>-1</v>
      </c>
      <c r="G792" s="938">
        <v>2.5</v>
      </c>
      <c r="H792" s="939"/>
      <c r="I792" s="939"/>
      <c r="J792" s="884">
        <f t="shared" si="21"/>
        <v>-2.5</v>
      </c>
      <c r="K792" s="940"/>
      <c r="L792" s="886"/>
    </row>
    <row r="793" spans="3:12" x14ac:dyDescent="0.3">
      <c r="C793" s="880"/>
      <c r="D793" s="696" t="s">
        <v>3029</v>
      </c>
      <c r="E793" s="937"/>
      <c r="F793" s="737">
        <v>-1</v>
      </c>
      <c r="G793" s="938">
        <v>2.66</v>
      </c>
      <c r="H793" s="939"/>
      <c r="I793" s="939"/>
      <c r="J793" s="884">
        <f t="shared" si="21"/>
        <v>-2.66</v>
      </c>
      <c r="K793" s="940"/>
      <c r="L793" s="886"/>
    </row>
    <row r="794" spans="3:12" x14ac:dyDescent="0.3">
      <c r="C794" s="880"/>
      <c r="D794" s="696" t="s">
        <v>3024</v>
      </c>
      <c r="E794" s="937"/>
      <c r="F794" s="737">
        <v>-1</v>
      </c>
      <c r="G794" s="938">
        <v>2.36</v>
      </c>
      <c r="H794" s="939"/>
      <c r="I794" s="939"/>
      <c r="J794" s="884">
        <f t="shared" si="21"/>
        <v>-2.36</v>
      </c>
      <c r="K794" s="940"/>
      <c r="L794" s="886"/>
    </row>
    <row r="795" spans="3:12" x14ac:dyDescent="0.3">
      <c r="C795" s="880"/>
      <c r="D795" s="696" t="s">
        <v>3025</v>
      </c>
      <c r="E795" s="937"/>
      <c r="F795" s="737">
        <v>-1</v>
      </c>
      <c r="G795" s="938">
        <v>2.1800000000000002</v>
      </c>
      <c r="H795" s="939"/>
      <c r="I795" s="939"/>
      <c r="J795" s="884">
        <f t="shared" si="21"/>
        <v>-2.1800000000000002</v>
      </c>
      <c r="K795" s="940"/>
      <c r="L795" s="886"/>
    </row>
    <row r="796" spans="3:12" x14ac:dyDescent="0.3">
      <c r="C796" s="880"/>
      <c r="D796" s="696" t="s">
        <v>3026</v>
      </c>
      <c r="E796" s="937"/>
      <c r="F796" s="737">
        <v>-1</v>
      </c>
      <c r="G796" s="938">
        <v>3.12</v>
      </c>
      <c r="H796" s="939"/>
      <c r="I796" s="939"/>
      <c r="J796" s="884">
        <f t="shared" si="21"/>
        <v>-3.12</v>
      </c>
      <c r="K796" s="940"/>
      <c r="L796" s="886"/>
    </row>
    <row r="797" spans="3:12" x14ac:dyDescent="0.3">
      <c r="C797" s="880"/>
      <c r="D797" s="735" t="s">
        <v>3428</v>
      </c>
      <c r="E797" s="937"/>
      <c r="F797" s="737">
        <v>-1</v>
      </c>
      <c r="G797" s="938">
        <v>2.06</v>
      </c>
      <c r="H797" s="939"/>
      <c r="I797" s="939"/>
      <c r="J797" s="884">
        <f t="shared" si="21"/>
        <v>-2.06</v>
      </c>
      <c r="K797" s="940"/>
      <c r="L797" s="886"/>
    </row>
    <row r="798" spans="3:12" x14ac:dyDescent="0.3">
      <c r="C798" s="880"/>
      <c r="D798" s="735" t="s">
        <v>3033</v>
      </c>
      <c r="E798" s="937"/>
      <c r="F798" s="737"/>
      <c r="G798" s="938"/>
      <c r="H798" s="939"/>
      <c r="I798" s="939"/>
      <c r="J798" s="884"/>
      <c r="K798" s="940"/>
      <c r="L798" s="886"/>
    </row>
    <row r="799" spans="3:12" x14ac:dyDescent="0.3">
      <c r="C799" s="880"/>
      <c r="D799" s="696" t="s">
        <v>3031</v>
      </c>
      <c r="E799" s="937"/>
      <c r="F799" s="737">
        <v>-1</v>
      </c>
      <c r="G799" s="938">
        <v>2.72</v>
      </c>
      <c r="H799" s="939"/>
      <c r="I799" s="939"/>
      <c r="J799" s="884">
        <f t="shared" si="21"/>
        <v>-2.72</v>
      </c>
      <c r="K799" s="940"/>
      <c r="L799" s="886"/>
    </row>
    <row r="800" spans="3:12" x14ac:dyDescent="0.3">
      <c r="C800" s="880"/>
      <c r="D800" s="696" t="s">
        <v>3016</v>
      </c>
      <c r="E800" s="937"/>
      <c r="F800" s="737">
        <v>-1</v>
      </c>
      <c r="G800" s="938">
        <v>2.5</v>
      </c>
      <c r="H800" s="939"/>
      <c r="I800" s="939"/>
      <c r="J800" s="884">
        <f t="shared" si="21"/>
        <v>-2.5</v>
      </c>
      <c r="K800" s="940"/>
      <c r="L800" s="886"/>
    </row>
    <row r="801" spans="3:12" x14ac:dyDescent="0.3">
      <c r="C801" s="880"/>
      <c r="D801" s="696" t="s">
        <v>3017</v>
      </c>
      <c r="E801" s="937"/>
      <c r="F801" s="737">
        <v>-1</v>
      </c>
      <c r="G801" s="938">
        <v>2.54</v>
      </c>
      <c r="H801" s="939"/>
      <c r="I801" s="939"/>
      <c r="J801" s="884">
        <f t="shared" si="21"/>
        <v>-2.54</v>
      </c>
      <c r="K801" s="940"/>
      <c r="L801" s="886"/>
    </row>
    <row r="802" spans="3:12" x14ac:dyDescent="0.3">
      <c r="C802" s="880"/>
      <c r="D802" s="696" t="s">
        <v>3018</v>
      </c>
      <c r="E802" s="937"/>
      <c r="F802" s="737">
        <v>-1</v>
      </c>
      <c r="G802" s="938">
        <v>2.52</v>
      </c>
      <c r="H802" s="939"/>
      <c r="I802" s="939"/>
      <c r="J802" s="884">
        <f t="shared" si="21"/>
        <v>-2.52</v>
      </c>
      <c r="K802" s="940"/>
      <c r="L802" s="886"/>
    </row>
    <row r="803" spans="3:12" x14ac:dyDescent="0.3">
      <c r="C803" s="880"/>
      <c r="D803" s="696" t="s">
        <v>3019</v>
      </c>
      <c r="E803" s="937"/>
      <c r="F803" s="737">
        <v>-1</v>
      </c>
      <c r="G803" s="938">
        <v>2.52</v>
      </c>
      <c r="H803" s="939"/>
      <c r="I803" s="939"/>
      <c r="J803" s="884">
        <f t="shared" si="21"/>
        <v>-2.52</v>
      </c>
      <c r="K803" s="940"/>
      <c r="L803" s="886"/>
    </row>
    <row r="804" spans="3:12" x14ac:dyDescent="0.3">
      <c r="C804" s="880"/>
      <c r="D804" s="696" t="s">
        <v>3020</v>
      </c>
      <c r="E804" s="937"/>
      <c r="F804" s="737">
        <v>-1</v>
      </c>
      <c r="G804" s="938">
        <v>2.52</v>
      </c>
      <c r="H804" s="939"/>
      <c r="I804" s="939"/>
      <c r="J804" s="884">
        <f t="shared" si="21"/>
        <v>-2.52</v>
      </c>
      <c r="K804" s="940"/>
      <c r="L804" s="886"/>
    </row>
    <row r="805" spans="3:12" x14ac:dyDescent="0.3">
      <c r="C805" s="880"/>
      <c r="D805" s="696" t="s">
        <v>3021</v>
      </c>
      <c r="E805" s="937"/>
      <c r="F805" s="737">
        <v>-1</v>
      </c>
      <c r="G805" s="938">
        <v>2.52</v>
      </c>
      <c r="H805" s="939"/>
      <c r="I805" s="939"/>
      <c r="J805" s="884">
        <f t="shared" si="21"/>
        <v>-2.52</v>
      </c>
      <c r="K805" s="940"/>
      <c r="L805" s="886"/>
    </row>
    <row r="806" spans="3:12" x14ac:dyDescent="0.3">
      <c r="C806" s="880"/>
      <c r="D806" s="696" t="s">
        <v>3022</v>
      </c>
      <c r="E806" s="937"/>
      <c r="F806" s="737">
        <v>-1</v>
      </c>
      <c r="G806" s="938">
        <v>2.52</v>
      </c>
      <c r="H806" s="939"/>
      <c r="I806" s="939"/>
      <c r="J806" s="884">
        <f t="shared" si="21"/>
        <v>-2.52</v>
      </c>
      <c r="K806" s="940"/>
      <c r="L806" s="886"/>
    </row>
    <row r="807" spans="3:12" x14ac:dyDescent="0.3">
      <c r="C807" s="880"/>
      <c r="D807" s="696" t="s">
        <v>3023</v>
      </c>
      <c r="E807" s="937"/>
      <c r="F807" s="737">
        <v>-1</v>
      </c>
      <c r="G807" s="938">
        <v>2.5</v>
      </c>
      <c r="H807" s="939"/>
      <c r="I807" s="939"/>
      <c r="J807" s="884">
        <f t="shared" si="21"/>
        <v>-2.5</v>
      </c>
      <c r="K807" s="940"/>
      <c r="L807" s="886"/>
    </row>
    <row r="808" spans="3:12" x14ac:dyDescent="0.3">
      <c r="C808" s="880"/>
      <c r="D808" s="696" t="s">
        <v>3029</v>
      </c>
      <c r="E808" s="937"/>
      <c r="F808" s="737">
        <v>-1</v>
      </c>
      <c r="G808" s="938">
        <v>2.66</v>
      </c>
      <c r="H808" s="939"/>
      <c r="I808" s="939"/>
      <c r="J808" s="884">
        <f t="shared" si="21"/>
        <v>-2.66</v>
      </c>
      <c r="K808" s="940"/>
      <c r="L808" s="886"/>
    </row>
    <row r="809" spans="3:12" x14ac:dyDescent="0.3">
      <c r="C809" s="880"/>
      <c r="D809" s="696" t="s">
        <v>3024</v>
      </c>
      <c r="E809" s="937"/>
      <c r="F809" s="737">
        <v>-1</v>
      </c>
      <c r="G809" s="938">
        <v>2.36</v>
      </c>
      <c r="H809" s="939"/>
      <c r="I809" s="939"/>
      <c r="J809" s="884">
        <f t="shared" si="21"/>
        <v>-2.36</v>
      </c>
      <c r="K809" s="940"/>
      <c r="L809" s="886"/>
    </row>
    <row r="810" spans="3:12" x14ac:dyDescent="0.3">
      <c r="C810" s="880"/>
      <c r="D810" s="696" t="s">
        <v>3025</v>
      </c>
      <c r="E810" s="937"/>
      <c r="F810" s="737">
        <v>-1</v>
      </c>
      <c r="G810" s="938">
        <v>2.1800000000000002</v>
      </c>
      <c r="H810" s="939"/>
      <c r="I810" s="939"/>
      <c r="J810" s="884">
        <f t="shared" si="21"/>
        <v>-2.1800000000000002</v>
      </c>
      <c r="K810" s="940"/>
      <c r="L810" s="886"/>
    </row>
    <row r="811" spans="3:12" x14ac:dyDescent="0.3">
      <c r="C811" s="880"/>
      <c r="D811" s="696" t="s">
        <v>3026</v>
      </c>
      <c r="E811" s="937"/>
      <c r="F811" s="737">
        <v>-1</v>
      </c>
      <c r="G811" s="938">
        <v>3.12</v>
      </c>
      <c r="H811" s="939"/>
      <c r="I811" s="939"/>
      <c r="J811" s="884">
        <f t="shared" si="21"/>
        <v>-3.12</v>
      </c>
      <c r="K811" s="940"/>
      <c r="L811" s="886"/>
    </row>
    <row r="812" spans="3:12" x14ac:dyDescent="0.3">
      <c r="C812" s="880"/>
      <c r="D812" s="735" t="s">
        <v>3429</v>
      </c>
      <c r="E812" s="937"/>
      <c r="F812" s="737">
        <v>-1</v>
      </c>
      <c r="G812" s="938">
        <v>1.76</v>
      </c>
      <c r="H812" s="939"/>
      <c r="I812" s="939"/>
      <c r="J812" s="884">
        <f t="shared" si="21"/>
        <v>-1.76</v>
      </c>
      <c r="K812" s="940"/>
      <c r="L812" s="886"/>
    </row>
    <row r="813" spans="3:12" x14ac:dyDescent="0.3">
      <c r="C813" s="880"/>
      <c r="D813" s="942"/>
      <c r="E813" s="937"/>
      <c r="F813" s="737">
        <v>-1</v>
      </c>
      <c r="G813" s="938">
        <v>1.76</v>
      </c>
      <c r="H813" s="939"/>
      <c r="I813" s="939"/>
      <c r="J813" s="884">
        <f t="shared" si="21"/>
        <v>-1.76</v>
      </c>
      <c r="K813" s="940"/>
      <c r="L813" s="886"/>
    </row>
    <row r="814" spans="3:12" x14ac:dyDescent="0.3">
      <c r="C814" s="880"/>
      <c r="D814" s="735" t="s">
        <v>3034</v>
      </c>
      <c r="E814" s="937"/>
      <c r="F814" s="737"/>
      <c r="G814" s="938"/>
      <c r="H814" s="939"/>
      <c r="I814" s="939"/>
      <c r="J814" s="884"/>
      <c r="K814" s="940"/>
      <c r="L814" s="886"/>
    </row>
    <row r="815" spans="3:12" x14ac:dyDescent="0.3">
      <c r="C815" s="880"/>
      <c r="D815" s="696" t="s">
        <v>3031</v>
      </c>
      <c r="E815" s="937"/>
      <c r="F815" s="737">
        <v>-1</v>
      </c>
      <c r="G815" s="938">
        <v>2.72</v>
      </c>
      <c r="H815" s="939"/>
      <c r="I815" s="939"/>
      <c r="J815" s="884">
        <f t="shared" si="21"/>
        <v>-2.72</v>
      </c>
      <c r="K815" s="940"/>
      <c r="L815" s="886"/>
    </row>
    <row r="816" spans="3:12" x14ac:dyDescent="0.3">
      <c r="C816" s="880"/>
      <c r="D816" s="696" t="s">
        <v>3016</v>
      </c>
      <c r="E816" s="937"/>
      <c r="F816" s="737">
        <v>-1</v>
      </c>
      <c r="G816" s="938">
        <v>2.5</v>
      </c>
      <c r="H816" s="939"/>
      <c r="I816" s="939"/>
      <c r="J816" s="884">
        <f t="shared" si="21"/>
        <v>-2.5</v>
      </c>
      <c r="K816" s="940"/>
      <c r="L816" s="886"/>
    </row>
    <row r="817" spans="3:12" x14ac:dyDescent="0.3">
      <c r="C817" s="880"/>
      <c r="D817" s="696" t="s">
        <v>3017</v>
      </c>
      <c r="E817" s="937"/>
      <c r="F817" s="737">
        <v>-1</v>
      </c>
      <c r="G817" s="938">
        <v>2.54</v>
      </c>
      <c r="H817" s="939"/>
      <c r="I817" s="939"/>
      <c r="J817" s="884">
        <f t="shared" si="21"/>
        <v>-2.54</v>
      </c>
      <c r="K817" s="940"/>
      <c r="L817" s="886"/>
    </row>
    <row r="818" spans="3:12" x14ac:dyDescent="0.3">
      <c r="C818" s="880"/>
      <c r="D818" s="696" t="s">
        <v>3018</v>
      </c>
      <c r="E818" s="937"/>
      <c r="F818" s="737">
        <v>-1</v>
      </c>
      <c r="G818" s="938">
        <v>2.52</v>
      </c>
      <c r="H818" s="939"/>
      <c r="I818" s="939"/>
      <c r="J818" s="884">
        <f t="shared" si="21"/>
        <v>-2.52</v>
      </c>
      <c r="K818" s="940"/>
      <c r="L818" s="886"/>
    </row>
    <row r="819" spans="3:12" x14ac:dyDescent="0.3">
      <c r="C819" s="880"/>
      <c r="D819" s="696" t="s">
        <v>3019</v>
      </c>
      <c r="E819" s="937"/>
      <c r="F819" s="737">
        <v>-1</v>
      </c>
      <c r="G819" s="938">
        <v>2.52</v>
      </c>
      <c r="H819" s="939"/>
      <c r="I819" s="939"/>
      <c r="J819" s="884">
        <f t="shared" si="21"/>
        <v>-2.52</v>
      </c>
      <c r="K819" s="940"/>
      <c r="L819" s="886"/>
    </row>
    <row r="820" spans="3:12" x14ac:dyDescent="0.3">
      <c r="C820" s="943"/>
      <c r="D820" s="696" t="s">
        <v>3020</v>
      </c>
      <c r="E820" s="944"/>
      <c r="F820" s="625">
        <v>-1</v>
      </c>
      <c r="G820" s="945">
        <v>2.52</v>
      </c>
      <c r="H820" s="877"/>
      <c r="I820" s="877"/>
      <c r="J820" s="878">
        <f t="shared" si="21"/>
        <v>-2.52</v>
      </c>
      <c r="K820" s="536"/>
      <c r="L820" s="879"/>
    </row>
    <row r="821" spans="3:12" x14ac:dyDescent="0.3">
      <c r="C821" s="943"/>
      <c r="D821" s="696" t="s">
        <v>3021</v>
      </c>
      <c r="E821" s="944"/>
      <c r="F821" s="625">
        <v>-1</v>
      </c>
      <c r="G821" s="945">
        <v>2.52</v>
      </c>
      <c r="H821" s="877"/>
      <c r="I821" s="877"/>
      <c r="J821" s="878">
        <f t="shared" si="21"/>
        <v>-2.52</v>
      </c>
      <c r="K821" s="536"/>
      <c r="L821" s="879"/>
    </row>
    <row r="822" spans="3:12" x14ac:dyDescent="0.3">
      <c r="C822" s="943"/>
      <c r="D822" s="696" t="s">
        <v>3022</v>
      </c>
      <c r="E822" s="944"/>
      <c r="F822" s="625">
        <v>-1</v>
      </c>
      <c r="G822" s="945">
        <v>2.52</v>
      </c>
      <c r="H822" s="877"/>
      <c r="I822" s="877"/>
      <c r="J822" s="878">
        <f t="shared" si="21"/>
        <v>-2.52</v>
      </c>
      <c r="K822" s="536"/>
      <c r="L822" s="879"/>
    </row>
    <row r="823" spans="3:12" x14ac:dyDescent="0.3">
      <c r="C823" s="943"/>
      <c r="D823" s="696" t="s">
        <v>3023</v>
      </c>
      <c r="E823" s="944"/>
      <c r="F823" s="625">
        <v>-1</v>
      </c>
      <c r="G823" s="945">
        <v>2.5</v>
      </c>
      <c r="H823" s="877"/>
      <c r="I823" s="877"/>
      <c r="J823" s="878">
        <f t="shared" si="21"/>
        <v>-2.5</v>
      </c>
      <c r="K823" s="536"/>
      <c r="L823" s="879"/>
    </row>
    <row r="824" spans="3:12" x14ac:dyDescent="0.3">
      <c r="C824" s="943"/>
      <c r="D824" s="696" t="s">
        <v>3029</v>
      </c>
      <c r="E824" s="944"/>
      <c r="F824" s="625">
        <v>-1</v>
      </c>
      <c r="G824" s="945">
        <v>2.66</v>
      </c>
      <c r="H824" s="877"/>
      <c r="I824" s="877"/>
      <c r="J824" s="878">
        <f t="shared" si="21"/>
        <v>-2.66</v>
      </c>
      <c r="K824" s="536"/>
      <c r="L824" s="879"/>
    </row>
    <row r="825" spans="3:12" x14ac:dyDescent="0.3">
      <c r="C825" s="943"/>
      <c r="D825" s="696" t="s">
        <v>3024</v>
      </c>
      <c r="E825" s="944"/>
      <c r="F825" s="625">
        <v>-1</v>
      </c>
      <c r="G825" s="945">
        <v>2.36</v>
      </c>
      <c r="H825" s="877"/>
      <c r="I825" s="877"/>
      <c r="J825" s="878">
        <f t="shared" si="21"/>
        <v>-2.36</v>
      </c>
      <c r="K825" s="536"/>
      <c r="L825" s="879"/>
    </row>
    <row r="826" spans="3:12" x14ac:dyDescent="0.3">
      <c r="C826" s="943"/>
      <c r="D826" s="696" t="s">
        <v>3025</v>
      </c>
      <c r="E826" s="944"/>
      <c r="F826" s="625">
        <v>-1</v>
      </c>
      <c r="G826" s="945">
        <v>2.1800000000000002</v>
      </c>
      <c r="H826" s="877"/>
      <c r="I826" s="877"/>
      <c r="J826" s="878">
        <f t="shared" si="21"/>
        <v>-2.1800000000000002</v>
      </c>
      <c r="K826" s="536"/>
      <c r="L826" s="879"/>
    </row>
    <row r="827" spans="3:12" x14ac:dyDescent="0.3">
      <c r="C827" s="943"/>
      <c r="D827" s="696" t="s">
        <v>3026</v>
      </c>
      <c r="E827" s="944"/>
      <c r="F827" s="625">
        <v>-1</v>
      </c>
      <c r="G827" s="945">
        <v>3.12</v>
      </c>
      <c r="H827" s="877"/>
      <c r="I827" s="877"/>
      <c r="J827" s="878">
        <f t="shared" si="21"/>
        <v>-3.12</v>
      </c>
      <c r="K827" s="536"/>
      <c r="L827" s="879"/>
    </row>
    <row r="828" spans="3:12" x14ac:dyDescent="0.3">
      <c r="C828" s="943"/>
      <c r="D828" s="834" t="s">
        <v>3035</v>
      </c>
      <c r="E828" s="944"/>
      <c r="F828" s="625"/>
      <c r="G828" s="945"/>
      <c r="H828" s="877"/>
      <c r="I828" s="877"/>
      <c r="J828" s="878"/>
      <c r="K828" s="536"/>
      <c r="L828" s="879"/>
    </row>
    <row r="829" spans="3:12" x14ac:dyDescent="0.3">
      <c r="C829" s="943"/>
      <c r="D829" s="696" t="s">
        <v>3031</v>
      </c>
      <c r="E829" s="944"/>
      <c r="F829" s="625">
        <v>-1</v>
      </c>
      <c r="G829" s="945">
        <v>2.75</v>
      </c>
      <c r="H829" s="877"/>
      <c r="I829" s="877"/>
      <c r="J829" s="878">
        <f t="shared" si="21"/>
        <v>-2.75</v>
      </c>
      <c r="K829" s="536"/>
      <c r="L829" s="879"/>
    </row>
    <row r="830" spans="3:12" x14ac:dyDescent="0.3">
      <c r="C830" s="943"/>
      <c r="D830" s="696" t="s">
        <v>3016</v>
      </c>
      <c r="E830" s="944"/>
      <c r="F830" s="625">
        <v>-1</v>
      </c>
      <c r="G830" s="945">
        <v>2.5</v>
      </c>
      <c r="H830" s="877"/>
      <c r="I830" s="877"/>
      <c r="J830" s="878">
        <f t="shared" si="21"/>
        <v>-2.5</v>
      </c>
      <c r="K830" s="536"/>
      <c r="L830" s="879"/>
    </row>
    <row r="831" spans="3:12" x14ac:dyDescent="0.3">
      <c r="C831" s="943"/>
      <c r="D831" s="696" t="s">
        <v>3017</v>
      </c>
      <c r="E831" s="944"/>
      <c r="F831" s="625">
        <v>-1</v>
      </c>
      <c r="G831" s="945">
        <v>2.54</v>
      </c>
      <c r="H831" s="877"/>
      <c r="I831" s="877"/>
      <c r="J831" s="878">
        <f t="shared" si="21"/>
        <v>-2.54</v>
      </c>
      <c r="K831" s="536"/>
      <c r="L831" s="879"/>
    </row>
    <row r="832" spans="3:12" x14ac:dyDescent="0.3">
      <c r="C832" s="943"/>
      <c r="D832" s="696" t="s">
        <v>3018</v>
      </c>
      <c r="E832" s="944"/>
      <c r="F832" s="625">
        <v>-1</v>
      </c>
      <c r="G832" s="945">
        <v>2.52</v>
      </c>
      <c r="H832" s="877"/>
      <c r="I832" s="877"/>
      <c r="J832" s="878">
        <f t="shared" si="21"/>
        <v>-2.52</v>
      </c>
      <c r="K832" s="536"/>
      <c r="L832" s="879"/>
    </row>
    <row r="833" spans="3:12" x14ac:dyDescent="0.3">
      <c r="C833" s="943"/>
      <c r="D833" s="696" t="s">
        <v>3019</v>
      </c>
      <c r="E833" s="944"/>
      <c r="F833" s="625">
        <v>-1</v>
      </c>
      <c r="G833" s="945">
        <v>2.52</v>
      </c>
      <c r="H833" s="877"/>
      <c r="I833" s="877"/>
      <c r="J833" s="878">
        <f t="shared" si="21"/>
        <v>-2.52</v>
      </c>
      <c r="K833" s="536"/>
      <c r="L833" s="879"/>
    </row>
    <row r="834" spans="3:12" x14ac:dyDescent="0.3">
      <c r="C834" s="943"/>
      <c r="D834" s="696" t="s">
        <v>3020</v>
      </c>
      <c r="E834" s="944"/>
      <c r="F834" s="625">
        <v>-1</v>
      </c>
      <c r="G834" s="945">
        <v>2.52</v>
      </c>
      <c r="H834" s="877"/>
      <c r="I834" s="877"/>
      <c r="J834" s="878">
        <f t="shared" si="21"/>
        <v>-2.52</v>
      </c>
      <c r="K834" s="536"/>
      <c r="L834" s="879"/>
    </row>
    <row r="835" spans="3:12" x14ac:dyDescent="0.3">
      <c r="C835" s="943"/>
      <c r="D835" s="696" t="s">
        <v>3021</v>
      </c>
      <c r="E835" s="944"/>
      <c r="F835" s="625">
        <v>-1</v>
      </c>
      <c r="G835" s="945">
        <v>2.52</v>
      </c>
      <c r="H835" s="877"/>
      <c r="I835" s="877"/>
      <c r="J835" s="878">
        <f t="shared" si="21"/>
        <v>-2.52</v>
      </c>
      <c r="K835" s="536"/>
      <c r="L835" s="879"/>
    </row>
    <row r="836" spans="3:12" x14ac:dyDescent="0.3">
      <c r="C836" s="943"/>
      <c r="D836" s="696" t="s">
        <v>3022</v>
      </c>
      <c r="E836" s="944"/>
      <c r="F836" s="625">
        <v>-1</v>
      </c>
      <c r="G836" s="945">
        <v>2.52</v>
      </c>
      <c r="H836" s="877"/>
      <c r="I836" s="877"/>
      <c r="J836" s="878">
        <f t="shared" ref="J836:J905" si="22">F836*G836</f>
        <v>-2.52</v>
      </c>
      <c r="K836" s="536"/>
      <c r="L836" s="879"/>
    </row>
    <row r="837" spans="3:12" x14ac:dyDescent="0.3">
      <c r="C837" s="943"/>
      <c r="D837" s="834" t="s">
        <v>3430</v>
      </c>
      <c r="E837" s="944"/>
      <c r="F837" s="625">
        <v>-1</v>
      </c>
      <c r="G837" s="945">
        <v>1.71</v>
      </c>
      <c r="H837" s="877"/>
      <c r="I837" s="877"/>
      <c r="J837" s="878">
        <f t="shared" si="22"/>
        <v>-1.71</v>
      </c>
      <c r="K837" s="536"/>
      <c r="L837" s="879"/>
    </row>
    <row r="838" spans="3:12" x14ac:dyDescent="0.3">
      <c r="C838" s="943"/>
      <c r="D838" s="834" t="s">
        <v>3036</v>
      </c>
      <c r="E838" s="944"/>
      <c r="F838" s="625"/>
      <c r="G838" s="945"/>
      <c r="H838" s="877"/>
      <c r="I838" s="877"/>
      <c r="J838" s="878"/>
      <c r="K838" s="536"/>
      <c r="L838" s="879"/>
    </row>
    <row r="839" spans="3:12" x14ac:dyDescent="0.3">
      <c r="C839" s="943"/>
      <c r="D839" s="696" t="s">
        <v>3031</v>
      </c>
      <c r="E839" s="944"/>
      <c r="F839" s="625">
        <v>-1</v>
      </c>
      <c r="G839" s="945">
        <v>2.72</v>
      </c>
      <c r="H839" s="877"/>
      <c r="I839" s="877"/>
      <c r="J839" s="878">
        <f t="shared" si="22"/>
        <v>-2.72</v>
      </c>
      <c r="K839" s="536"/>
      <c r="L839" s="879"/>
    </row>
    <row r="840" spans="3:12" x14ac:dyDescent="0.3">
      <c r="C840" s="943"/>
      <c r="D840" s="696" t="s">
        <v>3016</v>
      </c>
      <c r="E840" s="944"/>
      <c r="F840" s="625">
        <v>-1</v>
      </c>
      <c r="G840" s="945">
        <v>2.5</v>
      </c>
      <c r="H840" s="877"/>
      <c r="I840" s="877"/>
      <c r="J840" s="878">
        <f t="shared" si="22"/>
        <v>-2.5</v>
      </c>
      <c r="K840" s="536"/>
      <c r="L840" s="879"/>
    </row>
    <row r="841" spans="3:12" x14ac:dyDescent="0.3">
      <c r="C841" s="943"/>
      <c r="D841" s="696" t="s">
        <v>3017</v>
      </c>
      <c r="E841" s="944"/>
      <c r="F841" s="625">
        <v>-1</v>
      </c>
      <c r="G841" s="945">
        <v>2.54</v>
      </c>
      <c r="H841" s="877"/>
      <c r="I841" s="877"/>
      <c r="J841" s="878">
        <f t="shared" si="22"/>
        <v>-2.54</v>
      </c>
      <c r="K841" s="536"/>
      <c r="L841" s="879"/>
    </row>
    <row r="842" spans="3:12" x14ac:dyDescent="0.3">
      <c r="C842" s="943"/>
      <c r="D842" s="696" t="s">
        <v>3018</v>
      </c>
      <c r="E842" s="944"/>
      <c r="F842" s="625">
        <v>-1</v>
      </c>
      <c r="G842" s="945">
        <v>0.89</v>
      </c>
      <c r="H842" s="877"/>
      <c r="I842" s="877"/>
      <c r="J842" s="878">
        <f t="shared" si="22"/>
        <v>-0.89</v>
      </c>
      <c r="K842" s="536"/>
      <c r="L842" s="879"/>
    </row>
    <row r="843" spans="3:12" x14ac:dyDescent="0.3">
      <c r="C843" s="943"/>
      <c r="D843" s="696" t="s">
        <v>3019</v>
      </c>
      <c r="E843" s="944"/>
      <c r="F843" s="625">
        <v>-1</v>
      </c>
      <c r="G843" s="945">
        <v>2.4700000000000002</v>
      </c>
      <c r="H843" s="877"/>
      <c r="I843" s="877"/>
      <c r="J843" s="878">
        <f t="shared" si="22"/>
        <v>-2.4700000000000002</v>
      </c>
      <c r="K843" s="536"/>
      <c r="L843" s="879"/>
    </row>
    <row r="844" spans="3:12" x14ac:dyDescent="0.3">
      <c r="C844" s="943"/>
      <c r="D844" s="696" t="s">
        <v>3020</v>
      </c>
      <c r="E844" s="944"/>
      <c r="F844" s="625">
        <v>-1</v>
      </c>
      <c r="G844" s="945">
        <v>2.57</v>
      </c>
      <c r="H844" s="877"/>
      <c r="I844" s="877"/>
      <c r="J844" s="878">
        <f t="shared" si="22"/>
        <v>-2.57</v>
      </c>
      <c r="K844" s="536"/>
      <c r="L844" s="879"/>
    </row>
    <row r="845" spans="3:12" x14ac:dyDescent="0.3">
      <c r="C845" s="943"/>
      <c r="D845" s="696" t="s">
        <v>3021</v>
      </c>
      <c r="E845" s="944"/>
      <c r="F845" s="625">
        <v>-1</v>
      </c>
      <c r="G845" s="945">
        <v>2.52</v>
      </c>
      <c r="H845" s="877"/>
      <c r="I845" s="877"/>
      <c r="J845" s="878">
        <f t="shared" si="22"/>
        <v>-2.52</v>
      </c>
      <c r="K845" s="536"/>
      <c r="L845" s="879"/>
    </row>
    <row r="846" spans="3:12" x14ac:dyDescent="0.3">
      <c r="C846" s="943"/>
      <c r="D846" s="696" t="s">
        <v>3022</v>
      </c>
      <c r="E846" s="944"/>
      <c r="F846" s="625">
        <v>-1</v>
      </c>
      <c r="G846" s="945">
        <v>2.52</v>
      </c>
      <c r="H846" s="877"/>
      <c r="I846" s="877"/>
      <c r="J846" s="878">
        <f t="shared" si="22"/>
        <v>-2.52</v>
      </c>
      <c r="K846" s="536"/>
      <c r="L846" s="879"/>
    </row>
    <row r="847" spans="3:12" x14ac:dyDescent="0.3">
      <c r="C847" s="943"/>
      <c r="D847" s="834" t="s">
        <v>3431</v>
      </c>
      <c r="E847" s="944"/>
      <c r="F847" s="625">
        <v>-1</v>
      </c>
      <c r="G847" s="945">
        <v>1.71</v>
      </c>
      <c r="H847" s="877"/>
      <c r="I847" s="877"/>
      <c r="J847" s="878">
        <f t="shared" si="22"/>
        <v>-1.71</v>
      </c>
      <c r="K847" s="536"/>
      <c r="L847" s="879"/>
    </row>
    <row r="848" spans="3:12" x14ac:dyDescent="0.3">
      <c r="C848" s="943"/>
      <c r="D848" s="834" t="s">
        <v>3037</v>
      </c>
      <c r="E848" s="944"/>
      <c r="F848" s="625"/>
      <c r="G848" s="945"/>
      <c r="H848" s="877"/>
      <c r="I848" s="877"/>
      <c r="J848" s="878"/>
      <c r="K848" s="536"/>
      <c r="L848" s="879"/>
    </row>
    <row r="849" spans="3:12" x14ac:dyDescent="0.3">
      <c r="C849" s="943"/>
      <c r="D849" s="696" t="s">
        <v>3031</v>
      </c>
      <c r="E849" s="944"/>
      <c r="F849" s="625">
        <v>-1</v>
      </c>
      <c r="G849" s="945">
        <v>2.75</v>
      </c>
      <c r="H849" s="877"/>
      <c r="I849" s="877"/>
      <c r="J849" s="878">
        <f t="shared" si="22"/>
        <v>-2.75</v>
      </c>
      <c r="K849" s="536"/>
      <c r="L849" s="879"/>
    </row>
    <row r="850" spans="3:12" x14ac:dyDescent="0.3">
      <c r="C850" s="943"/>
      <c r="D850" s="696" t="s">
        <v>3016</v>
      </c>
      <c r="E850" s="944"/>
      <c r="F850" s="625">
        <v>-1</v>
      </c>
      <c r="G850" s="945">
        <v>2.5</v>
      </c>
      <c r="H850" s="877"/>
      <c r="I850" s="877"/>
      <c r="J850" s="878">
        <f t="shared" si="22"/>
        <v>-2.5</v>
      </c>
      <c r="K850" s="536"/>
      <c r="L850" s="879"/>
    </row>
    <row r="851" spans="3:12" x14ac:dyDescent="0.3">
      <c r="C851" s="943"/>
      <c r="D851" s="696" t="s">
        <v>3017</v>
      </c>
      <c r="E851" s="944"/>
      <c r="F851" s="625">
        <v>-1</v>
      </c>
      <c r="G851" s="945">
        <v>2.54</v>
      </c>
      <c r="H851" s="877"/>
      <c r="I851" s="877"/>
      <c r="J851" s="878">
        <f t="shared" si="22"/>
        <v>-2.54</v>
      </c>
      <c r="K851" s="536"/>
      <c r="L851" s="879"/>
    </row>
    <row r="852" spans="3:12" x14ac:dyDescent="0.3">
      <c r="C852" s="943"/>
      <c r="D852" s="696" t="s">
        <v>3018</v>
      </c>
      <c r="E852" s="944"/>
      <c r="F852" s="625">
        <v>-1</v>
      </c>
      <c r="G852" s="945">
        <v>2.52</v>
      </c>
      <c r="H852" s="877"/>
      <c r="I852" s="877"/>
      <c r="J852" s="878">
        <f t="shared" si="22"/>
        <v>-2.52</v>
      </c>
      <c r="K852" s="536"/>
      <c r="L852" s="879"/>
    </row>
    <row r="853" spans="3:12" x14ac:dyDescent="0.3">
      <c r="C853" s="943"/>
      <c r="D853" s="696" t="s">
        <v>3019</v>
      </c>
      <c r="E853" s="944"/>
      <c r="F853" s="625">
        <v>-1</v>
      </c>
      <c r="G853" s="945">
        <v>2.52</v>
      </c>
      <c r="H853" s="877"/>
      <c r="I853" s="877"/>
      <c r="J853" s="878">
        <f t="shared" si="22"/>
        <v>-2.52</v>
      </c>
      <c r="K853" s="536"/>
      <c r="L853" s="879"/>
    </row>
    <row r="854" spans="3:12" x14ac:dyDescent="0.3">
      <c r="C854" s="943"/>
      <c r="D854" s="696" t="s">
        <v>3020</v>
      </c>
      <c r="E854" s="944"/>
      <c r="F854" s="625">
        <v>-1</v>
      </c>
      <c r="G854" s="945">
        <v>2.52</v>
      </c>
      <c r="H854" s="877"/>
      <c r="I854" s="877"/>
      <c r="J854" s="878">
        <f t="shared" si="22"/>
        <v>-2.52</v>
      </c>
      <c r="K854" s="536"/>
      <c r="L854" s="879"/>
    </row>
    <row r="855" spans="3:12" x14ac:dyDescent="0.3">
      <c r="C855" s="943"/>
      <c r="D855" s="696" t="s">
        <v>3021</v>
      </c>
      <c r="E855" s="944"/>
      <c r="F855" s="625">
        <v>-1</v>
      </c>
      <c r="G855" s="945">
        <v>2.52</v>
      </c>
      <c r="H855" s="877"/>
      <c r="I855" s="877"/>
      <c r="J855" s="878">
        <f t="shared" si="22"/>
        <v>-2.52</v>
      </c>
      <c r="K855" s="536"/>
      <c r="L855" s="879"/>
    </row>
    <row r="856" spans="3:12" x14ac:dyDescent="0.3">
      <c r="C856" s="943"/>
      <c r="D856" s="696" t="s">
        <v>3022</v>
      </c>
      <c r="E856" s="944"/>
      <c r="F856" s="625">
        <v>-1</v>
      </c>
      <c r="G856" s="945">
        <v>2.52</v>
      </c>
      <c r="H856" s="877"/>
      <c r="I856" s="877"/>
      <c r="J856" s="878">
        <f t="shared" si="22"/>
        <v>-2.52</v>
      </c>
      <c r="K856" s="536"/>
      <c r="L856" s="879"/>
    </row>
    <row r="857" spans="3:12" x14ac:dyDescent="0.3">
      <c r="C857" s="943"/>
      <c r="D857" s="834" t="s">
        <v>3432</v>
      </c>
      <c r="E857" s="944"/>
      <c r="F857" s="625">
        <v>-1</v>
      </c>
      <c r="G857" s="945">
        <v>2.9</v>
      </c>
      <c r="H857" s="877"/>
      <c r="I857" s="877"/>
      <c r="J857" s="878">
        <f t="shared" si="22"/>
        <v>-2.9</v>
      </c>
      <c r="K857" s="536"/>
      <c r="L857" s="879"/>
    </row>
    <row r="858" spans="3:12" x14ac:dyDescent="0.3">
      <c r="C858" s="943"/>
      <c r="D858" s="834" t="s">
        <v>3038</v>
      </c>
      <c r="E858" s="944"/>
      <c r="F858" s="625"/>
      <c r="G858" s="945"/>
      <c r="H858" s="877"/>
      <c r="I858" s="877"/>
      <c r="J858" s="878"/>
      <c r="K858" s="536"/>
      <c r="L858" s="879"/>
    </row>
    <row r="859" spans="3:12" x14ac:dyDescent="0.3">
      <c r="C859" s="943"/>
      <c r="D859" s="696" t="s">
        <v>3031</v>
      </c>
      <c r="E859" s="944"/>
      <c r="F859" s="625">
        <v>-1</v>
      </c>
      <c r="G859" s="945">
        <v>2.72</v>
      </c>
      <c r="H859" s="877"/>
      <c r="I859" s="877"/>
      <c r="J859" s="878">
        <f t="shared" si="22"/>
        <v>-2.72</v>
      </c>
      <c r="K859" s="536"/>
      <c r="L859" s="879"/>
    </row>
    <row r="860" spans="3:12" x14ac:dyDescent="0.3">
      <c r="C860" s="943"/>
      <c r="D860" s="696" t="s">
        <v>3016</v>
      </c>
      <c r="E860" s="944"/>
      <c r="F860" s="625">
        <v>-1</v>
      </c>
      <c r="G860" s="945">
        <v>2.5</v>
      </c>
      <c r="H860" s="877"/>
      <c r="I860" s="877"/>
      <c r="J860" s="878">
        <f t="shared" si="22"/>
        <v>-2.5</v>
      </c>
      <c r="K860" s="536"/>
      <c r="L860" s="879"/>
    </row>
    <row r="861" spans="3:12" x14ac:dyDescent="0.3">
      <c r="C861" s="943"/>
      <c r="D861" s="696" t="s">
        <v>3017</v>
      </c>
      <c r="E861" s="944"/>
      <c r="F861" s="625">
        <v>-1</v>
      </c>
      <c r="G861" s="945">
        <v>2.54</v>
      </c>
      <c r="H861" s="877"/>
      <c r="I861" s="877"/>
      <c r="J861" s="878">
        <f t="shared" si="22"/>
        <v>-2.54</v>
      </c>
      <c r="K861" s="536"/>
      <c r="L861" s="879"/>
    </row>
    <row r="862" spans="3:12" x14ac:dyDescent="0.3">
      <c r="C862" s="943"/>
      <c r="D862" s="696" t="s">
        <v>3018</v>
      </c>
      <c r="E862" s="944"/>
      <c r="F862" s="625">
        <v>-1</v>
      </c>
      <c r="G862" s="945">
        <v>2.52</v>
      </c>
      <c r="H862" s="877"/>
      <c r="I862" s="877"/>
      <c r="J862" s="878">
        <f t="shared" si="22"/>
        <v>-2.52</v>
      </c>
      <c r="K862" s="536"/>
      <c r="L862" s="879"/>
    </row>
    <row r="863" spans="3:12" x14ac:dyDescent="0.3">
      <c r="C863" s="943"/>
      <c r="D863" s="696" t="s">
        <v>3019</v>
      </c>
      <c r="E863" s="944"/>
      <c r="F863" s="625">
        <v>-1</v>
      </c>
      <c r="G863" s="945">
        <v>2.52</v>
      </c>
      <c r="H863" s="877"/>
      <c r="I863" s="877"/>
      <c r="J863" s="878">
        <f t="shared" si="22"/>
        <v>-2.52</v>
      </c>
      <c r="K863" s="536"/>
      <c r="L863" s="879"/>
    </row>
    <row r="864" spans="3:12" x14ac:dyDescent="0.3">
      <c r="C864" s="943"/>
      <c r="D864" s="696" t="s">
        <v>3020</v>
      </c>
      <c r="E864" s="944"/>
      <c r="F864" s="625">
        <v>-1</v>
      </c>
      <c r="G864" s="945">
        <v>2.52</v>
      </c>
      <c r="H864" s="877"/>
      <c r="I864" s="877"/>
      <c r="J864" s="878">
        <f t="shared" si="22"/>
        <v>-2.52</v>
      </c>
      <c r="K864" s="536"/>
      <c r="L864" s="879"/>
    </row>
    <row r="865" spans="3:12" x14ac:dyDescent="0.3">
      <c r="C865" s="943"/>
      <c r="D865" s="696" t="s">
        <v>3021</v>
      </c>
      <c r="E865" s="944"/>
      <c r="F865" s="625">
        <v>-1</v>
      </c>
      <c r="G865" s="945">
        <v>2.52</v>
      </c>
      <c r="H865" s="877"/>
      <c r="I865" s="877"/>
      <c r="J865" s="878">
        <f t="shared" si="22"/>
        <v>-2.52</v>
      </c>
      <c r="K865" s="536"/>
      <c r="L865" s="879"/>
    </row>
    <row r="866" spans="3:12" x14ac:dyDescent="0.3">
      <c r="C866" s="943"/>
      <c r="D866" s="696" t="s">
        <v>3022</v>
      </c>
      <c r="E866" s="944"/>
      <c r="F866" s="625">
        <v>-1</v>
      </c>
      <c r="G866" s="945">
        <v>2.52</v>
      </c>
      <c r="H866" s="877"/>
      <c r="I866" s="877"/>
      <c r="J866" s="878">
        <f t="shared" si="22"/>
        <v>-2.52</v>
      </c>
      <c r="K866" s="536"/>
      <c r="L866" s="879"/>
    </row>
    <row r="867" spans="3:12" x14ac:dyDescent="0.3">
      <c r="C867" s="943"/>
      <c r="D867" s="834" t="s">
        <v>3433</v>
      </c>
      <c r="E867" s="944"/>
      <c r="F867" s="625">
        <v>-1</v>
      </c>
      <c r="G867" s="945">
        <v>1.1599999999999999</v>
      </c>
      <c r="H867" s="877"/>
      <c r="I867" s="877"/>
      <c r="J867" s="878">
        <f t="shared" si="22"/>
        <v>-1.1599999999999999</v>
      </c>
      <c r="K867" s="536"/>
      <c r="L867" s="879"/>
    </row>
    <row r="868" spans="3:12" x14ac:dyDescent="0.3">
      <c r="C868" s="943"/>
      <c r="D868" s="946"/>
      <c r="E868" s="944"/>
      <c r="F868" s="625">
        <v>-1</v>
      </c>
      <c r="G868" s="945">
        <v>2.21</v>
      </c>
      <c r="H868" s="877"/>
      <c r="I868" s="877"/>
      <c r="J868" s="878">
        <f t="shared" si="22"/>
        <v>-2.21</v>
      </c>
      <c r="K868" s="536"/>
      <c r="L868" s="879"/>
    </row>
    <row r="869" spans="3:12" x14ac:dyDescent="0.3">
      <c r="C869" s="943"/>
      <c r="D869" s="834" t="s">
        <v>3039</v>
      </c>
      <c r="E869" s="944"/>
      <c r="F869" s="625"/>
      <c r="G869" s="945"/>
      <c r="H869" s="877"/>
      <c r="I869" s="877"/>
      <c r="J869" s="878"/>
      <c r="K869" s="536"/>
      <c r="L869" s="879"/>
    </row>
    <row r="870" spans="3:12" x14ac:dyDescent="0.3">
      <c r="C870" s="943"/>
      <c r="D870" s="696" t="s">
        <v>3016</v>
      </c>
      <c r="E870" s="944"/>
      <c r="F870" s="625">
        <v>-1</v>
      </c>
      <c r="G870" s="945">
        <v>2.5</v>
      </c>
      <c r="H870" s="877"/>
      <c r="I870" s="877"/>
      <c r="J870" s="878">
        <f t="shared" si="22"/>
        <v>-2.5</v>
      </c>
      <c r="K870" s="536"/>
      <c r="L870" s="879"/>
    </row>
    <row r="871" spans="3:12" x14ac:dyDescent="0.3">
      <c r="C871" s="943"/>
      <c r="D871" s="696" t="s">
        <v>3017</v>
      </c>
      <c r="E871" s="944"/>
      <c r="F871" s="625">
        <v>-1</v>
      </c>
      <c r="G871" s="945">
        <v>2.54</v>
      </c>
      <c r="H871" s="877"/>
      <c r="I871" s="877"/>
      <c r="J871" s="878">
        <f t="shared" si="22"/>
        <v>-2.54</v>
      </c>
      <c r="K871" s="536"/>
      <c r="L871" s="879"/>
    </row>
    <row r="872" spans="3:12" x14ac:dyDescent="0.3">
      <c r="C872" s="943"/>
      <c r="D872" s="696" t="s">
        <v>3018</v>
      </c>
      <c r="E872" s="944"/>
      <c r="F872" s="625">
        <v>-1</v>
      </c>
      <c r="G872" s="945">
        <v>2.52</v>
      </c>
      <c r="H872" s="877"/>
      <c r="I872" s="877"/>
      <c r="J872" s="878">
        <f t="shared" si="22"/>
        <v>-2.52</v>
      </c>
      <c r="K872" s="536"/>
      <c r="L872" s="879"/>
    </row>
    <row r="873" spans="3:12" x14ac:dyDescent="0.3">
      <c r="C873" s="943"/>
      <c r="D873" s="696" t="s">
        <v>3019</v>
      </c>
      <c r="E873" s="944"/>
      <c r="F873" s="625">
        <v>-1</v>
      </c>
      <c r="G873" s="945">
        <v>2.52</v>
      </c>
      <c r="H873" s="877"/>
      <c r="I873" s="877"/>
      <c r="J873" s="878">
        <f t="shared" si="22"/>
        <v>-2.52</v>
      </c>
      <c r="K873" s="536"/>
      <c r="L873" s="879"/>
    </row>
    <row r="874" spans="3:12" x14ac:dyDescent="0.3">
      <c r="C874" s="943"/>
      <c r="D874" s="696" t="s">
        <v>3020</v>
      </c>
      <c r="E874" s="944"/>
      <c r="F874" s="625">
        <v>-1</v>
      </c>
      <c r="G874" s="945">
        <v>2.52</v>
      </c>
      <c r="H874" s="877"/>
      <c r="I874" s="877"/>
      <c r="J874" s="878">
        <f t="shared" si="22"/>
        <v>-2.52</v>
      </c>
      <c r="K874" s="536"/>
      <c r="L874" s="879"/>
    </row>
    <row r="875" spans="3:12" x14ac:dyDescent="0.3">
      <c r="C875" s="943"/>
      <c r="D875" s="696" t="s">
        <v>3021</v>
      </c>
      <c r="E875" s="944"/>
      <c r="F875" s="625">
        <v>-1</v>
      </c>
      <c r="G875" s="945">
        <v>2.52</v>
      </c>
      <c r="H875" s="877"/>
      <c r="I875" s="877"/>
      <c r="J875" s="878">
        <f t="shared" si="22"/>
        <v>-2.52</v>
      </c>
      <c r="K875" s="536"/>
      <c r="L875" s="879"/>
    </row>
    <row r="876" spans="3:12" x14ac:dyDescent="0.3">
      <c r="C876" s="943"/>
      <c r="D876" s="696" t="s">
        <v>3022</v>
      </c>
      <c r="E876" s="944"/>
      <c r="F876" s="625">
        <v>-1</v>
      </c>
      <c r="G876" s="945">
        <v>0.82</v>
      </c>
      <c r="H876" s="877"/>
      <c r="I876" s="877"/>
      <c r="J876" s="878">
        <f t="shared" si="22"/>
        <v>-0.82</v>
      </c>
      <c r="K876" s="536"/>
      <c r="L876" s="879"/>
    </row>
    <row r="877" spans="3:12" x14ac:dyDescent="0.3">
      <c r="C877" s="943"/>
      <c r="D877" s="946"/>
      <c r="E877" s="944"/>
      <c r="F877" s="625">
        <v>-1</v>
      </c>
      <c r="G877" s="945">
        <v>1.22</v>
      </c>
      <c r="H877" s="877"/>
      <c r="I877" s="877"/>
      <c r="J877" s="878">
        <f t="shared" si="22"/>
        <v>-1.22</v>
      </c>
      <c r="K877" s="536"/>
      <c r="L877" s="879"/>
    </row>
    <row r="878" spans="3:12" x14ac:dyDescent="0.3">
      <c r="C878" s="943"/>
      <c r="D878" s="834" t="s">
        <v>2989</v>
      </c>
      <c r="E878" s="944"/>
      <c r="F878" s="947"/>
      <c r="G878" s="945"/>
      <c r="H878" s="877"/>
      <c r="I878" s="877"/>
      <c r="J878" s="948"/>
      <c r="K878" s="536"/>
      <c r="L878" s="879"/>
    </row>
    <row r="879" spans="3:12" x14ac:dyDescent="0.3">
      <c r="C879" s="943"/>
      <c r="D879" s="696" t="s">
        <v>2990</v>
      </c>
      <c r="E879" s="944"/>
      <c r="F879" s="625">
        <v>-1</v>
      </c>
      <c r="G879" s="945">
        <v>3.12</v>
      </c>
      <c r="H879" s="877"/>
      <c r="I879" s="877"/>
      <c r="J879" s="878">
        <f t="shared" si="22"/>
        <v>-3.12</v>
      </c>
      <c r="K879" s="536"/>
      <c r="L879" s="879"/>
    </row>
    <row r="880" spans="3:12" x14ac:dyDescent="0.3">
      <c r="C880" s="943"/>
      <c r="D880" s="696" t="s">
        <v>2992</v>
      </c>
      <c r="E880" s="944"/>
      <c r="F880" s="625">
        <v>-1</v>
      </c>
      <c r="G880" s="945">
        <v>2.5</v>
      </c>
      <c r="H880" s="877"/>
      <c r="I880" s="877"/>
      <c r="J880" s="878">
        <f t="shared" si="22"/>
        <v>-2.5</v>
      </c>
      <c r="K880" s="536"/>
      <c r="L880" s="879"/>
    </row>
    <row r="881" spans="3:12" x14ac:dyDescent="0.3">
      <c r="C881" s="943"/>
      <c r="D881" s="696" t="s">
        <v>2993</v>
      </c>
      <c r="E881" s="944"/>
      <c r="F881" s="625">
        <v>-1</v>
      </c>
      <c r="G881" s="945">
        <v>2.52</v>
      </c>
      <c r="H881" s="877"/>
      <c r="I881" s="877"/>
      <c r="J881" s="878">
        <f t="shared" si="22"/>
        <v>-2.52</v>
      </c>
      <c r="K881" s="536"/>
      <c r="L881" s="879"/>
    </row>
    <row r="882" spans="3:12" x14ac:dyDescent="0.3">
      <c r="C882" s="943"/>
      <c r="D882" s="696" t="s">
        <v>2994</v>
      </c>
      <c r="E882" s="944"/>
      <c r="F882" s="625">
        <v>-1</v>
      </c>
      <c r="G882" s="945">
        <v>2.4300000000000002</v>
      </c>
      <c r="H882" s="877"/>
      <c r="I882" s="877"/>
      <c r="J882" s="878">
        <f t="shared" si="22"/>
        <v>-2.4300000000000002</v>
      </c>
      <c r="K882" s="536"/>
      <c r="L882" s="879"/>
    </row>
    <row r="883" spans="3:12" x14ac:dyDescent="0.3">
      <c r="C883" s="943"/>
      <c r="D883" s="696" t="s">
        <v>2995</v>
      </c>
      <c r="E883" s="944"/>
      <c r="F883" s="625">
        <v>-1</v>
      </c>
      <c r="G883" s="945">
        <v>2.63</v>
      </c>
      <c r="H883" s="877"/>
      <c r="I883" s="877"/>
      <c r="J883" s="878">
        <f t="shared" si="22"/>
        <v>-2.63</v>
      </c>
      <c r="K883" s="536"/>
      <c r="L883" s="879"/>
    </row>
    <row r="884" spans="3:12" x14ac:dyDescent="0.3">
      <c r="C884" s="943"/>
      <c r="D884" s="696" t="s">
        <v>2996</v>
      </c>
      <c r="E884" s="944"/>
      <c r="F884" s="625">
        <v>-1</v>
      </c>
      <c r="G884" s="945">
        <v>2.63</v>
      </c>
      <c r="H884" s="877"/>
      <c r="I884" s="877"/>
      <c r="J884" s="878">
        <f t="shared" si="22"/>
        <v>-2.63</v>
      </c>
      <c r="K884" s="536"/>
      <c r="L884" s="879"/>
    </row>
    <row r="885" spans="3:12" x14ac:dyDescent="0.3">
      <c r="C885" s="943"/>
      <c r="D885" s="696" t="s">
        <v>2997</v>
      </c>
      <c r="E885" s="944"/>
      <c r="F885" s="625">
        <v>-1</v>
      </c>
      <c r="G885" s="945">
        <v>1.47</v>
      </c>
      <c r="H885" s="877"/>
      <c r="I885" s="877"/>
      <c r="J885" s="878">
        <f t="shared" si="22"/>
        <v>-1.47</v>
      </c>
      <c r="K885" s="536"/>
      <c r="L885" s="879"/>
    </row>
    <row r="886" spans="3:12" x14ac:dyDescent="0.3">
      <c r="C886" s="943"/>
      <c r="D886" s="946"/>
      <c r="E886" s="944"/>
      <c r="F886" s="625">
        <v>-1</v>
      </c>
      <c r="G886" s="945">
        <v>0.46</v>
      </c>
      <c r="H886" s="877"/>
      <c r="I886" s="877"/>
      <c r="J886" s="878">
        <f t="shared" si="22"/>
        <v>-0.46</v>
      </c>
      <c r="K886" s="536"/>
      <c r="L886" s="879"/>
    </row>
    <row r="887" spans="3:12" x14ac:dyDescent="0.3">
      <c r="C887" s="943"/>
      <c r="D887" s="834" t="s">
        <v>2998</v>
      </c>
      <c r="E887" s="944"/>
      <c r="F887" s="625"/>
      <c r="G887" s="945"/>
      <c r="H887" s="877"/>
      <c r="I887" s="877"/>
      <c r="J887" s="878"/>
      <c r="K887" s="536"/>
      <c r="L887" s="879"/>
    </row>
    <row r="888" spans="3:12" x14ac:dyDescent="0.3">
      <c r="C888" s="943"/>
      <c r="D888" s="696" t="s">
        <v>2999</v>
      </c>
      <c r="E888" s="944"/>
      <c r="F888" s="625">
        <v>-1</v>
      </c>
      <c r="G888" s="945">
        <v>1</v>
      </c>
      <c r="H888" s="877"/>
      <c r="I888" s="877"/>
      <c r="J888" s="878">
        <f t="shared" si="22"/>
        <v>-1</v>
      </c>
      <c r="K888" s="536"/>
      <c r="L888" s="879"/>
    </row>
    <row r="889" spans="3:12" x14ac:dyDescent="0.3">
      <c r="C889" s="943"/>
      <c r="D889" s="696"/>
      <c r="E889" s="944"/>
      <c r="F889" s="625">
        <v>-1</v>
      </c>
      <c r="G889" s="945">
        <v>1.02</v>
      </c>
      <c r="H889" s="877"/>
      <c r="I889" s="877"/>
      <c r="J889" s="878">
        <f t="shared" si="22"/>
        <v>-1.02</v>
      </c>
      <c r="K889" s="536"/>
      <c r="L889" s="879"/>
    </row>
    <row r="890" spans="3:12" x14ac:dyDescent="0.3">
      <c r="C890" s="943"/>
      <c r="D890" s="696" t="s">
        <v>3000</v>
      </c>
      <c r="E890" s="944"/>
      <c r="F890" s="625">
        <v>-1</v>
      </c>
      <c r="G890" s="945">
        <v>3.52</v>
      </c>
      <c r="H890" s="877"/>
      <c r="I890" s="877"/>
      <c r="J890" s="878">
        <f t="shared" si="22"/>
        <v>-3.52</v>
      </c>
      <c r="K890" s="536"/>
      <c r="L890" s="879"/>
    </row>
    <row r="891" spans="3:12" x14ac:dyDescent="0.3">
      <c r="C891" s="943"/>
      <c r="D891" s="696" t="s">
        <v>3001</v>
      </c>
      <c r="E891" s="944"/>
      <c r="F891" s="625">
        <v>-1</v>
      </c>
      <c r="G891" s="945">
        <v>2.54</v>
      </c>
      <c r="H891" s="877"/>
      <c r="I891" s="877"/>
      <c r="J891" s="878">
        <f t="shared" si="22"/>
        <v>-2.54</v>
      </c>
      <c r="K891" s="536"/>
      <c r="L891" s="879"/>
    </row>
    <row r="892" spans="3:12" x14ac:dyDescent="0.3">
      <c r="C892" s="943"/>
      <c r="D892" s="696" t="s">
        <v>2990</v>
      </c>
      <c r="E892" s="944"/>
      <c r="F892" s="625">
        <v>-1</v>
      </c>
      <c r="G892" s="945">
        <v>3.12</v>
      </c>
      <c r="H892" s="877"/>
      <c r="I892" s="877"/>
      <c r="J892" s="878">
        <f t="shared" si="22"/>
        <v>-3.12</v>
      </c>
      <c r="K892" s="536"/>
      <c r="L892" s="879"/>
    </row>
    <row r="893" spans="3:12" x14ac:dyDescent="0.3">
      <c r="C893" s="943"/>
      <c r="D893" s="696" t="s">
        <v>2992</v>
      </c>
      <c r="E893" s="944"/>
      <c r="F893" s="625">
        <v>-1</v>
      </c>
      <c r="G893" s="945">
        <v>2.5</v>
      </c>
      <c r="H893" s="877"/>
      <c r="I893" s="877"/>
      <c r="J893" s="878">
        <f t="shared" si="22"/>
        <v>-2.5</v>
      </c>
      <c r="K893" s="536"/>
      <c r="L893" s="879"/>
    </row>
    <row r="894" spans="3:12" x14ac:dyDescent="0.3">
      <c r="C894" s="943"/>
      <c r="D894" s="696" t="s">
        <v>2993</v>
      </c>
      <c r="E894" s="944"/>
      <c r="F894" s="625">
        <v>-1</v>
      </c>
      <c r="G894" s="945">
        <v>2.52</v>
      </c>
      <c r="H894" s="877"/>
      <c r="I894" s="877"/>
      <c r="J894" s="878">
        <f t="shared" si="22"/>
        <v>-2.52</v>
      </c>
      <c r="K894" s="536"/>
      <c r="L894" s="879"/>
    </row>
    <row r="895" spans="3:12" x14ac:dyDescent="0.3">
      <c r="C895" s="943"/>
      <c r="D895" s="696" t="s">
        <v>2994</v>
      </c>
      <c r="E895" s="944"/>
      <c r="F895" s="625">
        <v>-1</v>
      </c>
      <c r="G895" s="945">
        <v>2.54</v>
      </c>
      <c r="H895" s="877"/>
      <c r="I895" s="877"/>
      <c r="J895" s="878">
        <f t="shared" si="22"/>
        <v>-2.54</v>
      </c>
      <c r="K895" s="536"/>
      <c r="L895" s="879"/>
    </row>
    <row r="896" spans="3:12" x14ac:dyDescent="0.3">
      <c r="C896" s="943"/>
      <c r="D896" s="696" t="s">
        <v>2995</v>
      </c>
      <c r="E896" s="944"/>
      <c r="F896" s="625">
        <v>-1</v>
      </c>
      <c r="G896" s="945">
        <v>2.52</v>
      </c>
      <c r="H896" s="877"/>
      <c r="I896" s="877"/>
      <c r="J896" s="878">
        <f t="shared" si="22"/>
        <v>-2.52</v>
      </c>
      <c r="K896" s="536"/>
      <c r="L896" s="879"/>
    </row>
    <row r="897" spans="3:12" x14ac:dyDescent="0.3">
      <c r="C897" s="943"/>
      <c r="D897" s="696" t="s">
        <v>2996</v>
      </c>
      <c r="E897" s="944"/>
      <c r="F897" s="625">
        <v>-1</v>
      </c>
      <c r="G897" s="945">
        <v>2.52</v>
      </c>
      <c r="H897" s="877"/>
      <c r="I897" s="877"/>
      <c r="J897" s="878">
        <f t="shared" si="22"/>
        <v>-2.52</v>
      </c>
      <c r="K897" s="536"/>
      <c r="L897" s="879"/>
    </row>
    <row r="898" spans="3:12" x14ac:dyDescent="0.3">
      <c r="C898" s="943"/>
      <c r="D898" s="696" t="s">
        <v>2997</v>
      </c>
      <c r="E898" s="944"/>
      <c r="F898" s="625">
        <v>-1</v>
      </c>
      <c r="G898" s="945">
        <v>2.52</v>
      </c>
      <c r="H898" s="877"/>
      <c r="I898" s="877"/>
      <c r="J898" s="878">
        <f t="shared" si="22"/>
        <v>-2.52</v>
      </c>
      <c r="K898" s="536"/>
      <c r="L898" s="879"/>
    </row>
    <row r="899" spans="3:12" x14ac:dyDescent="0.3">
      <c r="C899" s="943"/>
      <c r="D899" s="946"/>
      <c r="E899" s="944"/>
      <c r="F899" s="625">
        <v>-1</v>
      </c>
      <c r="G899" s="945">
        <v>1.1399999999999999</v>
      </c>
      <c r="H899" s="877"/>
      <c r="I899" s="877"/>
      <c r="J899" s="878">
        <f t="shared" si="22"/>
        <v>-1.1399999999999999</v>
      </c>
      <c r="K899" s="536"/>
      <c r="L899" s="879"/>
    </row>
    <row r="900" spans="3:12" x14ac:dyDescent="0.3">
      <c r="C900" s="943"/>
      <c r="D900" s="834" t="s">
        <v>3434</v>
      </c>
      <c r="E900" s="944"/>
      <c r="F900" s="625">
        <v>-1</v>
      </c>
      <c r="G900" s="945">
        <v>2.58</v>
      </c>
      <c r="H900" s="877"/>
      <c r="I900" s="877"/>
      <c r="J900" s="878">
        <f t="shared" si="22"/>
        <v>-2.58</v>
      </c>
      <c r="K900" s="536"/>
      <c r="L900" s="879"/>
    </row>
    <row r="901" spans="3:12" x14ac:dyDescent="0.3">
      <c r="C901" s="943"/>
      <c r="D901" s="834"/>
      <c r="E901" s="944"/>
      <c r="F901" s="625">
        <v>-1</v>
      </c>
      <c r="G901" s="945">
        <v>2.48</v>
      </c>
      <c r="H901" s="877"/>
      <c r="I901" s="877"/>
      <c r="J901" s="878">
        <f t="shared" si="22"/>
        <v>-2.48</v>
      </c>
      <c r="K901" s="536"/>
      <c r="L901" s="879"/>
    </row>
    <row r="902" spans="3:12" x14ac:dyDescent="0.3">
      <c r="C902" s="943"/>
      <c r="D902" s="834"/>
      <c r="E902" s="944"/>
      <c r="F902" s="625">
        <v>-1</v>
      </c>
      <c r="G902" s="945">
        <v>1.1499999999999999</v>
      </c>
      <c r="H902" s="877"/>
      <c r="I902" s="877"/>
      <c r="J902" s="878">
        <f t="shared" si="22"/>
        <v>-1.1499999999999999</v>
      </c>
      <c r="K902" s="536"/>
      <c r="L902" s="879"/>
    </row>
    <row r="903" spans="3:12" x14ac:dyDescent="0.3">
      <c r="C903" s="943"/>
      <c r="D903" s="834" t="s">
        <v>3002</v>
      </c>
      <c r="E903" s="944"/>
      <c r="F903" s="625"/>
      <c r="G903" s="945"/>
      <c r="H903" s="877"/>
      <c r="I903" s="877"/>
      <c r="J903" s="878"/>
      <c r="K903" s="536"/>
      <c r="L903" s="879"/>
    </row>
    <row r="904" spans="3:12" x14ac:dyDescent="0.3">
      <c r="C904" s="943"/>
      <c r="D904" s="696" t="s">
        <v>2999</v>
      </c>
      <c r="E904" s="944"/>
      <c r="F904" s="625">
        <v>-1</v>
      </c>
      <c r="G904" s="945">
        <v>2.5</v>
      </c>
      <c r="H904" s="877"/>
      <c r="I904" s="877"/>
      <c r="J904" s="878">
        <f t="shared" si="22"/>
        <v>-2.5</v>
      </c>
      <c r="K904" s="536"/>
      <c r="L904" s="879"/>
    </row>
    <row r="905" spans="3:12" x14ac:dyDescent="0.3">
      <c r="C905" s="943"/>
      <c r="D905" s="696" t="s">
        <v>3000</v>
      </c>
      <c r="E905" s="944"/>
      <c r="F905" s="625">
        <v>-1</v>
      </c>
      <c r="G905" s="945">
        <v>3.52</v>
      </c>
      <c r="H905" s="877"/>
      <c r="I905" s="877"/>
      <c r="J905" s="878">
        <f t="shared" si="22"/>
        <v>-3.52</v>
      </c>
      <c r="K905" s="536"/>
      <c r="L905" s="879"/>
    </row>
    <row r="906" spans="3:12" x14ac:dyDescent="0.3">
      <c r="C906" s="943"/>
      <c r="D906" s="696" t="s">
        <v>3001</v>
      </c>
      <c r="E906" s="944"/>
      <c r="F906" s="625">
        <v>-1</v>
      </c>
      <c r="G906" s="945">
        <v>2.54</v>
      </c>
      <c r="H906" s="877"/>
      <c r="I906" s="877"/>
      <c r="J906" s="878">
        <f t="shared" ref="J906:J974" si="23">F906*G906</f>
        <v>-2.54</v>
      </c>
      <c r="K906" s="536"/>
      <c r="L906" s="879"/>
    </row>
    <row r="907" spans="3:12" x14ac:dyDescent="0.3">
      <c r="C907" s="943"/>
      <c r="D907" s="696" t="s">
        <v>2990</v>
      </c>
      <c r="E907" s="944"/>
      <c r="F907" s="625">
        <v>-1</v>
      </c>
      <c r="G907" s="945">
        <v>3.12</v>
      </c>
      <c r="H907" s="877"/>
      <c r="I907" s="877"/>
      <c r="J907" s="878">
        <f t="shared" si="23"/>
        <v>-3.12</v>
      </c>
      <c r="K907" s="536"/>
      <c r="L907" s="879"/>
    </row>
    <row r="908" spans="3:12" x14ac:dyDescent="0.3">
      <c r="C908" s="943"/>
      <c r="D908" s="696" t="s">
        <v>2992</v>
      </c>
      <c r="E908" s="944"/>
      <c r="F908" s="625">
        <v>-1</v>
      </c>
      <c r="G908" s="945">
        <v>2.5</v>
      </c>
      <c r="H908" s="877"/>
      <c r="I908" s="877"/>
      <c r="J908" s="878">
        <f t="shared" si="23"/>
        <v>-2.5</v>
      </c>
      <c r="K908" s="536"/>
      <c r="L908" s="879"/>
    </row>
    <row r="909" spans="3:12" x14ac:dyDescent="0.3">
      <c r="C909" s="943"/>
      <c r="D909" s="696" t="s">
        <v>2993</v>
      </c>
      <c r="E909" s="944"/>
      <c r="F909" s="625">
        <v>-1</v>
      </c>
      <c r="G909" s="945">
        <v>2.52</v>
      </c>
      <c r="H909" s="877"/>
      <c r="I909" s="877"/>
      <c r="J909" s="878">
        <f t="shared" si="23"/>
        <v>-2.52</v>
      </c>
      <c r="K909" s="536"/>
      <c r="L909" s="879"/>
    </row>
    <row r="910" spans="3:12" x14ac:dyDescent="0.3">
      <c r="C910" s="943"/>
      <c r="D910" s="696" t="s">
        <v>2994</v>
      </c>
      <c r="E910" s="944"/>
      <c r="F910" s="625">
        <v>-1</v>
      </c>
      <c r="G910" s="945">
        <v>2.54</v>
      </c>
      <c r="H910" s="877"/>
      <c r="I910" s="877"/>
      <c r="J910" s="878">
        <f t="shared" si="23"/>
        <v>-2.54</v>
      </c>
      <c r="K910" s="536"/>
      <c r="L910" s="879"/>
    </row>
    <row r="911" spans="3:12" x14ac:dyDescent="0.3">
      <c r="C911" s="943"/>
      <c r="D911" s="696" t="s">
        <v>2995</v>
      </c>
      <c r="E911" s="944"/>
      <c r="F911" s="625">
        <v>-1</v>
      </c>
      <c r="G911" s="945">
        <v>2.52</v>
      </c>
      <c r="H911" s="877"/>
      <c r="I911" s="877"/>
      <c r="J911" s="878">
        <f t="shared" si="23"/>
        <v>-2.52</v>
      </c>
      <c r="K911" s="536"/>
      <c r="L911" s="879"/>
    </row>
    <row r="912" spans="3:12" x14ac:dyDescent="0.3">
      <c r="C912" s="943"/>
      <c r="D912" s="696" t="s">
        <v>2996</v>
      </c>
      <c r="E912" s="944"/>
      <c r="F912" s="625">
        <v>-1</v>
      </c>
      <c r="G912" s="945">
        <v>2.52</v>
      </c>
      <c r="H912" s="877"/>
      <c r="I912" s="877"/>
      <c r="J912" s="878">
        <f t="shared" si="23"/>
        <v>-2.52</v>
      </c>
      <c r="K912" s="536"/>
      <c r="L912" s="879"/>
    </row>
    <row r="913" spans="3:12" x14ac:dyDescent="0.3">
      <c r="C913" s="943"/>
      <c r="D913" s="696" t="s">
        <v>2997</v>
      </c>
      <c r="E913" s="944"/>
      <c r="F913" s="625">
        <v>-1</v>
      </c>
      <c r="G913" s="945">
        <v>2.52</v>
      </c>
      <c r="H913" s="877"/>
      <c r="I913" s="877"/>
      <c r="J913" s="878">
        <f t="shared" si="23"/>
        <v>-2.52</v>
      </c>
      <c r="K913" s="536"/>
      <c r="L913" s="879"/>
    </row>
    <row r="914" spans="3:12" x14ac:dyDescent="0.3">
      <c r="C914" s="943"/>
      <c r="D914" s="696" t="s">
        <v>3003</v>
      </c>
      <c r="E914" s="944"/>
      <c r="F914" s="625">
        <v>-1</v>
      </c>
      <c r="G914" s="945">
        <v>1.52</v>
      </c>
      <c r="H914" s="877"/>
      <c r="I914" s="877"/>
      <c r="J914" s="878">
        <f t="shared" si="23"/>
        <v>-1.52</v>
      </c>
      <c r="K914" s="536"/>
      <c r="L914" s="879"/>
    </row>
    <row r="915" spans="3:12" x14ac:dyDescent="0.3">
      <c r="C915" s="943"/>
      <c r="D915" s="834" t="s">
        <v>3004</v>
      </c>
      <c r="E915" s="944"/>
      <c r="F915" s="625"/>
      <c r="G915" s="945"/>
      <c r="H915" s="877"/>
      <c r="I915" s="877"/>
      <c r="J915" s="878"/>
      <c r="K915" s="536"/>
      <c r="L915" s="879"/>
    </row>
    <row r="916" spans="3:12" x14ac:dyDescent="0.3">
      <c r="C916" s="943"/>
      <c r="D916" s="696" t="s">
        <v>2999</v>
      </c>
      <c r="E916" s="944"/>
      <c r="F916" s="625">
        <v>-1</v>
      </c>
      <c r="G916" s="945">
        <v>2.5</v>
      </c>
      <c r="H916" s="877"/>
      <c r="I916" s="877"/>
      <c r="J916" s="878">
        <f t="shared" si="23"/>
        <v>-2.5</v>
      </c>
      <c r="K916" s="536"/>
      <c r="L916" s="879"/>
    </row>
    <row r="917" spans="3:12" x14ac:dyDescent="0.3">
      <c r="C917" s="943"/>
      <c r="D917" s="696" t="s">
        <v>3000</v>
      </c>
      <c r="E917" s="944"/>
      <c r="F917" s="625">
        <v>-1</v>
      </c>
      <c r="G917" s="945">
        <v>3.52</v>
      </c>
      <c r="H917" s="877"/>
      <c r="I917" s="877"/>
      <c r="J917" s="878">
        <f t="shared" si="23"/>
        <v>-3.52</v>
      </c>
      <c r="K917" s="536"/>
      <c r="L917" s="879"/>
    </row>
    <row r="918" spans="3:12" x14ac:dyDescent="0.3">
      <c r="C918" s="943"/>
      <c r="D918" s="696" t="s">
        <v>3001</v>
      </c>
      <c r="E918" s="944"/>
      <c r="F918" s="625">
        <v>-1</v>
      </c>
      <c r="G918" s="945">
        <v>2.54</v>
      </c>
      <c r="H918" s="877"/>
      <c r="I918" s="877"/>
      <c r="J918" s="878">
        <f t="shared" si="23"/>
        <v>-2.54</v>
      </c>
      <c r="K918" s="536"/>
      <c r="L918" s="879"/>
    </row>
    <row r="919" spans="3:12" x14ac:dyDescent="0.3">
      <c r="C919" s="943"/>
      <c r="D919" s="696" t="s">
        <v>2990</v>
      </c>
      <c r="E919" s="944"/>
      <c r="F919" s="625">
        <v>-1</v>
      </c>
      <c r="G919" s="945">
        <v>3.12</v>
      </c>
      <c r="H919" s="877"/>
      <c r="I919" s="877"/>
      <c r="J919" s="878">
        <f t="shared" si="23"/>
        <v>-3.12</v>
      </c>
      <c r="K919" s="536"/>
      <c r="L919" s="879"/>
    </row>
    <row r="920" spans="3:12" x14ac:dyDescent="0.3">
      <c r="C920" s="943"/>
      <c r="D920" s="696" t="s">
        <v>2992</v>
      </c>
      <c r="E920" s="944"/>
      <c r="F920" s="625">
        <v>-1</v>
      </c>
      <c r="G920" s="945">
        <v>2.5</v>
      </c>
      <c r="H920" s="877"/>
      <c r="I920" s="877"/>
      <c r="J920" s="878">
        <f t="shared" si="23"/>
        <v>-2.5</v>
      </c>
      <c r="K920" s="536"/>
      <c r="L920" s="879"/>
    </row>
    <row r="921" spans="3:12" x14ac:dyDescent="0.3">
      <c r="C921" s="943"/>
      <c r="D921" s="696" t="s">
        <v>2993</v>
      </c>
      <c r="E921" s="944"/>
      <c r="F921" s="625">
        <v>-1</v>
      </c>
      <c r="G921" s="945">
        <v>2.52</v>
      </c>
      <c r="H921" s="877"/>
      <c r="I921" s="877"/>
      <c r="J921" s="878">
        <f t="shared" si="23"/>
        <v>-2.52</v>
      </c>
      <c r="K921" s="536"/>
      <c r="L921" s="879"/>
    </row>
    <row r="922" spans="3:12" x14ac:dyDescent="0.3">
      <c r="C922" s="943"/>
      <c r="D922" s="696" t="s">
        <v>2994</v>
      </c>
      <c r="E922" s="944"/>
      <c r="F922" s="625">
        <v>-1</v>
      </c>
      <c r="G922" s="945">
        <v>2.54</v>
      </c>
      <c r="H922" s="877"/>
      <c r="I922" s="877"/>
      <c r="J922" s="878">
        <f t="shared" si="23"/>
        <v>-2.54</v>
      </c>
      <c r="K922" s="536"/>
      <c r="L922" s="879"/>
    </row>
    <row r="923" spans="3:12" x14ac:dyDescent="0.3">
      <c r="C923" s="943"/>
      <c r="D923" s="696" t="s">
        <v>2995</v>
      </c>
      <c r="E923" s="944"/>
      <c r="F923" s="625">
        <v>-1</v>
      </c>
      <c r="G923" s="945">
        <v>2.52</v>
      </c>
      <c r="H923" s="877"/>
      <c r="I923" s="877"/>
      <c r="J923" s="878">
        <f t="shared" si="23"/>
        <v>-2.52</v>
      </c>
      <c r="K923" s="536"/>
      <c r="L923" s="879"/>
    </row>
    <row r="924" spans="3:12" x14ac:dyDescent="0.3">
      <c r="C924" s="943"/>
      <c r="D924" s="696" t="s">
        <v>2996</v>
      </c>
      <c r="E924" s="944"/>
      <c r="F924" s="625">
        <v>-1</v>
      </c>
      <c r="G924" s="945">
        <v>2.52</v>
      </c>
      <c r="H924" s="877"/>
      <c r="I924" s="877"/>
      <c r="J924" s="878">
        <f t="shared" si="23"/>
        <v>-2.52</v>
      </c>
      <c r="K924" s="536"/>
      <c r="L924" s="879"/>
    </row>
    <row r="925" spans="3:12" x14ac:dyDescent="0.3">
      <c r="C925" s="943"/>
      <c r="D925" s="696" t="s">
        <v>2997</v>
      </c>
      <c r="E925" s="944"/>
      <c r="F925" s="625">
        <v>-1</v>
      </c>
      <c r="G925" s="945">
        <v>2.52</v>
      </c>
      <c r="H925" s="877"/>
      <c r="I925" s="877"/>
      <c r="J925" s="878">
        <f t="shared" si="23"/>
        <v>-2.52</v>
      </c>
      <c r="K925" s="536"/>
      <c r="L925" s="879"/>
    </row>
    <row r="926" spans="3:12" x14ac:dyDescent="0.3">
      <c r="C926" s="943"/>
      <c r="D926" s="696" t="s">
        <v>3003</v>
      </c>
      <c r="E926" s="944"/>
      <c r="F926" s="625">
        <v>-1</v>
      </c>
      <c r="G926" s="945">
        <v>1.52</v>
      </c>
      <c r="H926" s="877"/>
      <c r="I926" s="877"/>
      <c r="J926" s="878">
        <f t="shared" si="23"/>
        <v>-1.52</v>
      </c>
      <c r="K926" s="536"/>
      <c r="L926" s="879"/>
    </row>
    <row r="927" spans="3:12" x14ac:dyDescent="0.3">
      <c r="C927" s="943"/>
      <c r="D927" s="834" t="s">
        <v>3435</v>
      </c>
      <c r="E927" s="944"/>
      <c r="F927" s="625">
        <v>-1</v>
      </c>
      <c r="G927" s="945">
        <v>0.98</v>
      </c>
      <c r="H927" s="877"/>
      <c r="I927" s="877"/>
      <c r="J927" s="878">
        <f t="shared" si="23"/>
        <v>-0.98</v>
      </c>
      <c r="K927" s="536"/>
      <c r="L927" s="879"/>
    </row>
    <row r="928" spans="3:12" x14ac:dyDescent="0.3">
      <c r="C928" s="943"/>
      <c r="D928" s="834" t="s">
        <v>3005</v>
      </c>
      <c r="E928" s="944"/>
      <c r="F928" s="625"/>
      <c r="G928" s="945"/>
      <c r="H928" s="877"/>
      <c r="I928" s="877"/>
      <c r="J928" s="878"/>
      <c r="K928" s="536"/>
      <c r="L928" s="879"/>
    </row>
    <row r="929" spans="3:12" x14ac:dyDescent="0.3">
      <c r="C929" s="943"/>
      <c r="D929" s="696" t="s">
        <v>2999</v>
      </c>
      <c r="E929" s="944"/>
      <c r="F929" s="625">
        <v>-1</v>
      </c>
      <c r="G929" s="945">
        <v>2.5</v>
      </c>
      <c r="H929" s="877"/>
      <c r="I929" s="877"/>
      <c r="J929" s="878">
        <f t="shared" si="23"/>
        <v>-2.5</v>
      </c>
      <c r="K929" s="536"/>
      <c r="L929" s="879"/>
    </row>
    <row r="930" spans="3:12" x14ac:dyDescent="0.3">
      <c r="C930" s="943"/>
      <c r="D930" s="696" t="s">
        <v>3000</v>
      </c>
      <c r="E930" s="944"/>
      <c r="F930" s="625">
        <v>-1</v>
      </c>
      <c r="G930" s="945">
        <v>3.52</v>
      </c>
      <c r="H930" s="877"/>
      <c r="I930" s="877"/>
      <c r="J930" s="878">
        <f t="shared" si="23"/>
        <v>-3.52</v>
      </c>
      <c r="K930" s="536"/>
      <c r="L930" s="879"/>
    </row>
    <row r="931" spans="3:12" x14ac:dyDescent="0.3">
      <c r="C931" s="943"/>
      <c r="D931" s="696" t="s">
        <v>3001</v>
      </c>
      <c r="E931" s="944"/>
      <c r="F931" s="625">
        <v>-1</v>
      </c>
      <c r="G931" s="945">
        <v>2.54</v>
      </c>
      <c r="H931" s="877"/>
      <c r="I931" s="877"/>
      <c r="J931" s="878">
        <f t="shared" si="23"/>
        <v>-2.54</v>
      </c>
      <c r="K931" s="536"/>
      <c r="L931" s="879"/>
    </row>
    <row r="932" spans="3:12" x14ac:dyDescent="0.3">
      <c r="C932" s="943"/>
      <c r="D932" s="696" t="s">
        <v>2990</v>
      </c>
      <c r="E932" s="944"/>
      <c r="F932" s="625">
        <v>-1</v>
      </c>
      <c r="G932" s="945">
        <v>3.12</v>
      </c>
      <c r="H932" s="877"/>
      <c r="I932" s="877"/>
      <c r="J932" s="878">
        <f t="shared" si="23"/>
        <v>-3.12</v>
      </c>
      <c r="K932" s="536"/>
      <c r="L932" s="879"/>
    </row>
    <row r="933" spans="3:12" x14ac:dyDescent="0.3">
      <c r="C933" s="943"/>
      <c r="D933" s="696" t="s">
        <v>2992</v>
      </c>
      <c r="E933" s="944"/>
      <c r="F933" s="625">
        <v>-1</v>
      </c>
      <c r="G933" s="945">
        <v>2.5</v>
      </c>
      <c r="H933" s="877"/>
      <c r="I933" s="877"/>
      <c r="J933" s="878">
        <f t="shared" si="23"/>
        <v>-2.5</v>
      </c>
      <c r="K933" s="536"/>
      <c r="L933" s="879"/>
    </row>
    <row r="934" spans="3:12" x14ac:dyDescent="0.3">
      <c r="C934" s="943"/>
      <c r="D934" s="696" t="s">
        <v>2993</v>
      </c>
      <c r="E934" s="944"/>
      <c r="F934" s="625">
        <v>-1</v>
      </c>
      <c r="G934" s="945">
        <v>2.52</v>
      </c>
      <c r="H934" s="877"/>
      <c r="I934" s="877"/>
      <c r="J934" s="878">
        <f t="shared" si="23"/>
        <v>-2.52</v>
      </c>
      <c r="K934" s="536"/>
      <c r="L934" s="879"/>
    </row>
    <row r="935" spans="3:12" x14ac:dyDescent="0.3">
      <c r="C935" s="943"/>
      <c r="D935" s="696" t="s">
        <v>2994</v>
      </c>
      <c r="E935" s="944"/>
      <c r="F935" s="625">
        <v>-1</v>
      </c>
      <c r="G935" s="945">
        <v>2.54</v>
      </c>
      <c r="H935" s="877"/>
      <c r="I935" s="877"/>
      <c r="J935" s="878">
        <f t="shared" si="23"/>
        <v>-2.54</v>
      </c>
      <c r="K935" s="536"/>
      <c r="L935" s="879"/>
    </row>
    <row r="936" spans="3:12" x14ac:dyDescent="0.3">
      <c r="C936" s="943"/>
      <c r="D936" s="696" t="s">
        <v>2995</v>
      </c>
      <c r="E936" s="944"/>
      <c r="F936" s="625">
        <v>-1</v>
      </c>
      <c r="G936" s="945">
        <v>1.18</v>
      </c>
      <c r="H936" s="877"/>
      <c r="I936" s="877"/>
      <c r="J936" s="878">
        <f t="shared" si="23"/>
        <v>-1.18</v>
      </c>
      <c r="K936" s="536"/>
      <c r="L936" s="879"/>
    </row>
    <row r="937" spans="3:12" x14ac:dyDescent="0.3">
      <c r="C937" s="943"/>
      <c r="D937" s="946"/>
      <c r="E937" s="944"/>
      <c r="F937" s="625">
        <v>-1</v>
      </c>
      <c r="G937" s="945">
        <v>0.86</v>
      </c>
      <c r="H937" s="877"/>
      <c r="I937" s="877"/>
      <c r="J937" s="878">
        <f t="shared" si="23"/>
        <v>-0.86</v>
      </c>
      <c r="K937" s="536"/>
      <c r="L937" s="879"/>
    </row>
    <row r="938" spans="3:12" x14ac:dyDescent="0.3">
      <c r="C938" s="943"/>
      <c r="D938" s="696" t="s">
        <v>2996</v>
      </c>
      <c r="E938" s="944"/>
      <c r="F938" s="625">
        <v>-1</v>
      </c>
      <c r="G938" s="945">
        <v>1.43</v>
      </c>
      <c r="H938" s="877"/>
      <c r="I938" s="877"/>
      <c r="J938" s="878">
        <f t="shared" si="23"/>
        <v>-1.43</v>
      </c>
      <c r="K938" s="536"/>
      <c r="L938" s="879"/>
    </row>
    <row r="939" spans="3:12" x14ac:dyDescent="0.3">
      <c r="C939" s="943"/>
      <c r="D939" s="696" t="s">
        <v>2997</v>
      </c>
      <c r="E939" s="944"/>
      <c r="F939" s="625">
        <v>-1</v>
      </c>
      <c r="G939" s="945">
        <v>2.52</v>
      </c>
      <c r="H939" s="877"/>
      <c r="I939" s="877"/>
      <c r="J939" s="878">
        <f t="shared" si="23"/>
        <v>-2.52</v>
      </c>
      <c r="K939" s="536"/>
      <c r="L939" s="879"/>
    </row>
    <row r="940" spans="3:12" x14ac:dyDescent="0.3">
      <c r="C940" s="943"/>
      <c r="D940" s="696" t="s">
        <v>3003</v>
      </c>
      <c r="E940" s="944"/>
      <c r="F940" s="625">
        <v>-1</v>
      </c>
      <c r="G940" s="945">
        <v>1.52</v>
      </c>
      <c r="H940" s="877"/>
      <c r="I940" s="877"/>
      <c r="J940" s="878">
        <f t="shared" si="23"/>
        <v>-1.52</v>
      </c>
      <c r="K940" s="536"/>
      <c r="L940" s="879"/>
    </row>
    <row r="941" spans="3:12" x14ac:dyDescent="0.3">
      <c r="C941" s="943"/>
      <c r="D941" s="834" t="s">
        <v>3006</v>
      </c>
      <c r="E941" s="944"/>
      <c r="F941" s="625"/>
      <c r="G941" s="945"/>
      <c r="H941" s="877"/>
      <c r="I941" s="877"/>
      <c r="J941" s="878"/>
      <c r="K941" s="536"/>
      <c r="L941" s="879"/>
    </row>
    <row r="942" spans="3:12" x14ac:dyDescent="0.3">
      <c r="C942" s="943"/>
      <c r="D942" s="696" t="s">
        <v>2999</v>
      </c>
      <c r="E942" s="944"/>
      <c r="F942" s="625">
        <v>-1</v>
      </c>
      <c r="G942" s="945">
        <v>2.5</v>
      </c>
      <c r="H942" s="877"/>
      <c r="I942" s="877"/>
      <c r="J942" s="878">
        <f t="shared" si="23"/>
        <v>-2.5</v>
      </c>
      <c r="K942" s="536"/>
      <c r="L942" s="879"/>
    </row>
    <row r="943" spans="3:12" x14ac:dyDescent="0.3">
      <c r="C943" s="943"/>
      <c r="D943" s="696" t="s">
        <v>3000</v>
      </c>
      <c r="E943" s="944"/>
      <c r="F943" s="625">
        <v>-1</v>
      </c>
      <c r="G943" s="945">
        <v>3.52</v>
      </c>
      <c r="H943" s="877"/>
      <c r="I943" s="877"/>
      <c r="J943" s="878">
        <f t="shared" si="23"/>
        <v>-3.52</v>
      </c>
      <c r="K943" s="536"/>
      <c r="L943" s="879"/>
    </row>
    <row r="944" spans="3:12" x14ac:dyDescent="0.3">
      <c r="C944" s="943"/>
      <c r="D944" s="696" t="s">
        <v>3001</v>
      </c>
      <c r="E944" s="944"/>
      <c r="F944" s="625">
        <v>-1</v>
      </c>
      <c r="G944" s="945">
        <v>2.54</v>
      </c>
      <c r="H944" s="877"/>
      <c r="I944" s="877"/>
      <c r="J944" s="878">
        <f t="shared" si="23"/>
        <v>-2.54</v>
      </c>
      <c r="K944" s="536"/>
      <c r="L944" s="879"/>
    </row>
    <row r="945" spans="3:12" x14ac:dyDescent="0.3">
      <c r="C945" s="943"/>
      <c r="D945" s="696" t="s">
        <v>2990</v>
      </c>
      <c r="E945" s="944"/>
      <c r="F945" s="625">
        <v>-1</v>
      </c>
      <c r="G945" s="945">
        <v>3.12</v>
      </c>
      <c r="H945" s="877"/>
      <c r="I945" s="877"/>
      <c r="J945" s="878">
        <f t="shared" si="23"/>
        <v>-3.12</v>
      </c>
      <c r="K945" s="536"/>
      <c r="L945" s="879"/>
    </row>
    <row r="946" spans="3:12" x14ac:dyDescent="0.3">
      <c r="C946" s="943"/>
      <c r="D946" s="696" t="s">
        <v>2992</v>
      </c>
      <c r="E946" s="944"/>
      <c r="F946" s="625">
        <v>-1</v>
      </c>
      <c r="G946" s="945">
        <v>2.5</v>
      </c>
      <c r="H946" s="877"/>
      <c r="I946" s="877"/>
      <c r="J946" s="878">
        <f t="shared" si="23"/>
        <v>-2.5</v>
      </c>
      <c r="K946" s="536"/>
      <c r="L946" s="879"/>
    </row>
    <row r="947" spans="3:12" x14ac:dyDescent="0.3">
      <c r="C947" s="943"/>
      <c r="D947" s="696" t="s">
        <v>2993</v>
      </c>
      <c r="E947" s="944"/>
      <c r="F947" s="625">
        <v>-1</v>
      </c>
      <c r="G947" s="945">
        <v>2.52</v>
      </c>
      <c r="H947" s="877"/>
      <c r="I947" s="877"/>
      <c r="J947" s="878">
        <f t="shared" si="23"/>
        <v>-2.52</v>
      </c>
      <c r="K947" s="536"/>
      <c r="L947" s="879"/>
    </row>
    <row r="948" spans="3:12" x14ac:dyDescent="0.3">
      <c r="C948" s="943"/>
      <c r="D948" s="696" t="s">
        <v>2994</v>
      </c>
      <c r="E948" s="944"/>
      <c r="F948" s="625">
        <v>-1</v>
      </c>
      <c r="G948" s="945">
        <v>2.54</v>
      </c>
      <c r="H948" s="877"/>
      <c r="I948" s="877"/>
      <c r="J948" s="878">
        <f t="shared" si="23"/>
        <v>-2.54</v>
      </c>
      <c r="K948" s="536"/>
      <c r="L948" s="879"/>
    </row>
    <row r="949" spans="3:12" x14ac:dyDescent="0.3">
      <c r="C949" s="943"/>
      <c r="D949" s="696" t="s">
        <v>2995</v>
      </c>
      <c r="E949" s="944"/>
      <c r="F949" s="625">
        <v>-1</v>
      </c>
      <c r="G949" s="945">
        <v>2.4700000000000002</v>
      </c>
      <c r="H949" s="877"/>
      <c r="I949" s="877"/>
      <c r="J949" s="878">
        <f t="shared" si="23"/>
        <v>-2.4700000000000002</v>
      </c>
      <c r="K949" s="536"/>
      <c r="L949" s="879"/>
    </row>
    <row r="950" spans="3:12" x14ac:dyDescent="0.3">
      <c r="C950" s="943"/>
      <c r="D950" s="696" t="s">
        <v>2996</v>
      </c>
      <c r="E950" s="944"/>
      <c r="F950" s="625">
        <v>-1</v>
      </c>
      <c r="G950" s="945">
        <v>2.57</v>
      </c>
      <c r="H950" s="877"/>
      <c r="I950" s="877"/>
      <c r="J950" s="878">
        <f t="shared" si="23"/>
        <v>-2.57</v>
      </c>
      <c r="K950" s="536"/>
      <c r="L950" s="879"/>
    </row>
    <row r="951" spans="3:12" x14ac:dyDescent="0.3">
      <c r="C951" s="943"/>
      <c r="D951" s="696" t="s">
        <v>2997</v>
      </c>
      <c r="E951" s="944"/>
      <c r="F951" s="625">
        <v>-1</v>
      </c>
      <c r="G951" s="945">
        <v>2.52</v>
      </c>
      <c r="H951" s="877"/>
      <c r="I951" s="877"/>
      <c r="J951" s="878">
        <f t="shared" si="23"/>
        <v>-2.52</v>
      </c>
      <c r="K951" s="536"/>
      <c r="L951" s="879"/>
    </row>
    <row r="952" spans="3:12" x14ac:dyDescent="0.3">
      <c r="C952" s="943"/>
      <c r="D952" s="696" t="s">
        <v>3003</v>
      </c>
      <c r="E952" s="944"/>
      <c r="F952" s="625">
        <v>-1</v>
      </c>
      <c r="G952" s="945">
        <v>1.52</v>
      </c>
      <c r="H952" s="877"/>
      <c r="I952" s="877"/>
      <c r="J952" s="878">
        <f t="shared" si="23"/>
        <v>-1.52</v>
      </c>
      <c r="K952" s="536"/>
      <c r="L952" s="879"/>
    </row>
    <row r="953" spans="3:12" x14ac:dyDescent="0.3">
      <c r="C953" s="943"/>
      <c r="D953" s="834" t="s">
        <v>3436</v>
      </c>
      <c r="E953" s="944"/>
      <c r="F953" s="625">
        <v>-1</v>
      </c>
      <c r="G953" s="945">
        <v>2.06</v>
      </c>
      <c r="H953" s="877"/>
      <c r="I953" s="877"/>
      <c r="J953" s="878">
        <f t="shared" si="23"/>
        <v>-2.06</v>
      </c>
      <c r="K953" s="536"/>
      <c r="L953" s="879"/>
    </row>
    <row r="954" spans="3:12" x14ac:dyDescent="0.3">
      <c r="C954" s="943"/>
      <c r="D954" s="834" t="s">
        <v>3007</v>
      </c>
      <c r="E954" s="944"/>
      <c r="F954" s="625"/>
      <c r="G954" s="945"/>
      <c r="H954" s="877"/>
      <c r="I954" s="877"/>
      <c r="J954" s="878"/>
      <c r="K954" s="536"/>
      <c r="L954" s="879"/>
    </row>
    <row r="955" spans="3:12" x14ac:dyDescent="0.3">
      <c r="C955" s="943"/>
      <c r="D955" s="696" t="s">
        <v>2999</v>
      </c>
      <c r="E955" s="944"/>
      <c r="F955" s="625">
        <v>-1</v>
      </c>
      <c r="G955" s="945">
        <v>2.5</v>
      </c>
      <c r="H955" s="877"/>
      <c r="I955" s="877"/>
      <c r="J955" s="878">
        <f t="shared" si="23"/>
        <v>-2.5</v>
      </c>
      <c r="K955" s="536"/>
      <c r="L955" s="879"/>
    </row>
    <row r="956" spans="3:12" x14ac:dyDescent="0.3">
      <c r="C956" s="943"/>
      <c r="D956" s="696" t="s">
        <v>3000</v>
      </c>
      <c r="E956" s="944"/>
      <c r="F956" s="625">
        <v>-1</v>
      </c>
      <c r="G956" s="945">
        <v>3.52</v>
      </c>
      <c r="H956" s="877"/>
      <c r="I956" s="877"/>
      <c r="J956" s="878">
        <f t="shared" si="23"/>
        <v>-3.52</v>
      </c>
      <c r="K956" s="536"/>
      <c r="L956" s="879"/>
    </row>
    <row r="957" spans="3:12" x14ac:dyDescent="0.3">
      <c r="C957" s="943"/>
      <c r="D957" s="696" t="s">
        <v>3001</v>
      </c>
      <c r="E957" s="944"/>
      <c r="F957" s="625">
        <v>-1</v>
      </c>
      <c r="G957" s="945">
        <v>2.54</v>
      </c>
      <c r="H957" s="877"/>
      <c r="I957" s="877"/>
      <c r="J957" s="878">
        <f t="shared" si="23"/>
        <v>-2.54</v>
      </c>
      <c r="K957" s="536"/>
      <c r="L957" s="879"/>
    </row>
    <row r="958" spans="3:12" x14ac:dyDescent="0.3">
      <c r="C958" s="943"/>
      <c r="D958" s="696" t="s">
        <v>2990</v>
      </c>
      <c r="E958" s="944"/>
      <c r="F958" s="625">
        <v>-1</v>
      </c>
      <c r="G958" s="945">
        <v>3.12</v>
      </c>
      <c r="H958" s="877"/>
      <c r="I958" s="877"/>
      <c r="J958" s="878">
        <f t="shared" si="23"/>
        <v>-3.12</v>
      </c>
      <c r="K958" s="536"/>
      <c r="L958" s="879"/>
    </row>
    <row r="959" spans="3:12" x14ac:dyDescent="0.3">
      <c r="C959" s="943"/>
      <c r="D959" s="696" t="s">
        <v>2992</v>
      </c>
      <c r="E959" s="944"/>
      <c r="F959" s="625">
        <v>-1</v>
      </c>
      <c r="G959" s="945">
        <v>2.5</v>
      </c>
      <c r="H959" s="877"/>
      <c r="I959" s="877"/>
      <c r="J959" s="878">
        <f t="shared" si="23"/>
        <v>-2.5</v>
      </c>
      <c r="K959" s="536"/>
      <c r="L959" s="879"/>
    </row>
    <row r="960" spans="3:12" x14ac:dyDescent="0.3">
      <c r="C960" s="943"/>
      <c r="D960" s="696" t="s">
        <v>2993</v>
      </c>
      <c r="E960" s="944"/>
      <c r="F960" s="625">
        <v>-1</v>
      </c>
      <c r="G960" s="945">
        <v>2.52</v>
      </c>
      <c r="H960" s="877"/>
      <c r="I960" s="877"/>
      <c r="J960" s="878">
        <f t="shared" si="23"/>
        <v>-2.52</v>
      </c>
      <c r="K960" s="536"/>
      <c r="L960" s="879"/>
    </row>
    <row r="961" spans="3:12" x14ac:dyDescent="0.3">
      <c r="C961" s="943"/>
      <c r="D961" s="696" t="s">
        <v>2994</v>
      </c>
      <c r="E961" s="944"/>
      <c r="F961" s="625">
        <v>-1</v>
      </c>
      <c r="G961" s="945">
        <v>2.54</v>
      </c>
      <c r="H961" s="877"/>
      <c r="I961" s="877"/>
      <c r="J961" s="878">
        <f t="shared" si="23"/>
        <v>-2.54</v>
      </c>
      <c r="K961" s="536"/>
      <c r="L961" s="879"/>
    </row>
    <row r="962" spans="3:12" x14ac:dyDescent="0.3">
      <c r="C962" s="943"/>
      <c r="D962" s="696" t="s">
        <v>2995</v>
      </c>
      <c r="E962" s="944"/>
      <c r="F962" s="625">
        <v>-1</v>
      </c>
      <c r="G962" s="945">
        <v>2.52</v>
      </c>
      <c r="H962" s="877"/>
      <c r="I962" s="877"/>
      <c r="J962" s="878">
        <f t="shared" si="23"/>
        <v>-2.52</v>
      </c>
      <c r="K962" s="536"/>
      <c r="L962" s="879"/>
    </row>
    <row r="963" spans="3:12" x14ac:dyDescent="0.3">
      <c r="C963" s="943"/>
      <c r="D963" s="696" t="s">
        <v>2996</v>
      </c>
      <c r="E963" s="944"/>
      <c r="F963" s="625">
        <v>-1</v>
      </c>
      <c r="G963" s="945">
        <v>2.52</v>
      </c>
      <c r="H963" s="877"/>
      <c r="I963" s="877"/>
      <c r="J963" s="878">
        <f t="shared" si="23"/>
        <v>-2.52</v>
      </c>
      <c r="K963" s="536"/>
      <c r="L963" s="879"/>
    </row>
    <row r="964" spans="3:12" x14ac:dyDescent="0.3">
      <c r="C964" s="943"/>
      <c r="D964" s="696" t="s">
        <v>2997</v>
      </c>
      <c r="E964" s="944"/>
      <c r="F964" s="625">
        <v>-1</v>
      </c>
      <c r="G964" s="945">
        <v>2.52</v>
      </c>
      <c r="H964" s="877"/>
      <c r="I964" s="877"/>
      <c r="J964" s="878">
        <f t="shared" si="23"/>
        <v>-2.52</v>
      </c>
      <c r="K964" s="536"/>
      <c r="L964" s="879"/>
    </row>
    <row r="965" spans="3:12" x14ac:dyDescent="0.3">
      <c r="C965" s="943"/>
      <c r="D965" s="696" t="s">
        <v>3003</v>
      </c>
      <c r="E965" s="944"/>
      <c r="F965" s="625">
        <v>-1</v>
      </c>
      <c r="G965" s="945">
        <v>1.52</v>
      </c>
      <c r="H965" s="877"/>
      <c r="I965" s="877"/>
      <c r="J965" s="878">
        <f t="shared" si="23"/>
        <v>-1.52</v>
      </c>
      <c r="K965" s="536"/>
      <c r="L965" s="879"/>
    </row>
    <row r="966" spans="3:12" x14ac:dyDescent="0.3">
      <c r="C966" s="943"/>
      <c r="D966" s="834" t="s">
        <v>3008</v>
      </c>
      <c r="E966" s="944"/>
      <c r="F966" s="625"/>
      <c r="G966" s="945"/>
      <c r="H966" s="877"/>
      <c r="I966" s="877"/>
      <c r="J966" s="878"/>
      <c r="K966" s="536"/>
      <c r="L966" s="879"/>
    </row>
    <row r="967" spans="3:12" x14ac:dyDescent="0.3">
      <c r="C967" s="943"/>
      <c r="D967" s="696" t="s">
        <v>2999</v>
      </c>
      <c r="E967" s="944"/>
      <c r="F967" s="625">
        <v>-1</v>
      </c>
      <c r="G967" s="945">
        <v>2.5</v>
      </c>
      <c r="H967" s="877"/>
      <c r="I967" s="877"/>
      <c r="J967" s="878">
        <f t="shared" si="23"/>
        <v>-2.5</v>
      </c>
      <c r="K967" s="536"/>
      <c r="L967" s="879"/>
    </row>
    <row r="968" spans="3:12" x14ac:dyDescent="0.3">
      <c r="C968" s="943"/>
      <c r="D968" s="696" t="s">
        <v>3000</v>
      </c>
      <c r="E968" s="944"/>
      <c r="F968" s="625">
        <v>-1</v>
      </c>
      <c r="G968" s="945">
        <v>3.52</v>
      </c>
      <c r="H968" s="877"/>
      <c r="I968" s="877"/>
      <c r="J968" s="878">
        <f t="shared" si="23"/>
        <v>-3.52</v>
      </c>
      <c r="K968" s="536"/>
      <c r="L968" s="879"/>
    </row>
    <row r="969" spans="3:12" x14ac:dyDescent="0.3">
      <c r="C969" s="943"/>
      <c r="D969" s="696" t="s">
        <v>3001</v>
      </c>
      <c r="E969" s="944"/>
      <c r="F969" s="625">
        <v>-1</v>
      </c>
      <c r="G969" s="945">
        <v>2.54</v>
      </c>
      <c r="H969" s="877"/>
      <c r="I969" s="877"/>
      <c r="J969" s="878">
        <f t="shared" si="23"/>
        <v>-2.54</v>
      </c>
      <c r="K969" s="536"/>
      <c r="L969" s="879"/>
    </row>
    <row r="970" spans="3:12" x14ac:dyDescent="0.3">
      <c r="C970" s="943"/>
      <c r="D970" s="696" t="s">
        <v>2990</v>
      </c>
      <c r="E970" s="944"/>
      <c r="F970" s="625">
        <v>-1</v>
      </c>
      <c r="G970" s="945">
        <v>1.37</v>
      </c>
      <c r="H970" s="877"/>
      <c r="I970" s="877"/>
      <c r="J970" s="878">
        <f t="shared" si="23"/>
        <v>-1.37</v>
      </c>
      <c r="K970" s="536"/>
      <c r="L970" s="879"/>
    </row>
    <row r="971" spans="3:12" x14ac:dyDescent="0.3">
      <c r="C971" s="943"/>
      <c r="D971" s="696" t="s">
        <v>2992</v>
      </c>
      <c r="E971" s="944"/>
      <c r="F971" s="625">
        <v>-1</v>
      </c>
      <c r="G971" s="945">
        <v>2.5</v>
      </c>
      <c r="H971" s="877"/>
      <c r="I971" s="877"/>
      <c r="J971" s="878">
        <f t="shared" si="23"/>
        <v>-2.5</v>
      </c>
      <c r="K971" s="536"/>
      <c r="L971" s="879"/>
    </row>
    <row r="972" spans="3:12" x14ac:dyDescent="0.3">
      <c r="C972" s="943"/>
      <c r="D972" s="696" t="s">
        <v>2993</v>
      </c>
      <c r="E972" s="944"/>
      <c r="F972" s="625">
        <v>-1</v>
      </c>
      <c r="G972" s="945">
        <v>2.52</v>
      </c>
      <c r="H972" s="877"/>
      <c r="I972" s="877"/>
      <c r="J972" s="878">
        <f t="shared" si="23"/>
        <v>-2.52</v>
      </c>
      <c r="K972" s="536"/>
      <c r="L972" s="879"/>
    </row>
    <row r="973" spans="3:12" x14ac:dyDescent="0.3">
      <c r="C973" s="943"/>
      <c r="D973" s="696" t="s">
        <v>2994</v>
      </c>
      <c r="E973" s="944"/>
      <c r="F973" s="625">
        <v>-1</v>
      </c>
      <c r="G973" s="945">
        <v>2.54</v>
      </c>
      <c r="H973" s="877"/>
      <c r="I973" s="877"/>
      <c r="J973" s="878">
        <f t="shared" si="23"/>
        <v>-2.54</v>
      </c>
      <c r="K973" s="536"/>
      <c r="L973" s="879"/>
    </row>
    <row r="974" spans="3:12" x14ac:dyDescent="0.3">
      <c r="C974" s="943"/>
      <c r="D974" s="696" t="s">
        <v>2995</v>
      </c>
      <c r="E974" s="944"/>
      <c r="F974" s="625">
        <v>-1</v>
      </c>
      <c r="G974" s="945">
        <v>2.52</v>
      </c>
      <c r="H974" s="877"/>
      <c r="I974" s="877"/>
      <c r="J974" s="878">
        <f t="shared" si="23"/>
        <v>-2.52</v>
      </c>
      <c r="K974" s="536"/>
      <c r="L974" s="879"/>
    </row>
    <row r="975" spans="3:12" x14ac:dyDescent="0.3">
      <c r="C975" s="943"/>
      <c r="D975" s="696" t="s">
        <v>2996</v>
      </c>
      <c r="E975" s="944"/>
      <c r="F975" s="625">
        <v>-1</v>
      </c>
      <c r="G975" s="945">
        <v>2.52</v>
      </c>
      <c r="H975" s="877"/>
      <c r="I975" s="877"/>
      <c r="J975" s="878">
        <f t="shared" ref="J975:J1042" si="24">F975*G975</f>
        <v>-2.52</v>
      </c>
      <c r="K975" s="536"/>
      <c r="L975" s="879"/>
    </row>
    <row r="976" spans="3:12" x14ac:dyDescent="0.3">
      <c r="C976" s="943"/>
      <c r="D976" s="696" t="s">
        <v>2997</v>
      </c>
      <c r="E976" s="944"/>
      <c r="F976" s="625">
        <v>-1</v>
      </c>
      <c r="G976" s="945">
        <v>2.52</v>
      </c>
      <c r="H976" s="877"/>
      <c r="I976" s="877"/>
      <c r="J976" s="878">
        <f t="shared" si="24"/>
        <v>-2.52</v>
      </c>
      <c r="K976" s="536"/>
      <c r="L976" s="879"/>
    </row>
    <row r="977" spans="3:12" x14ac:dyDescent="0.3">
      <c r="C977" s="943"/>
      <c r="D977" s="696" t="s">
        <v>3003</v>
      </c>
      <c r="E977" s="944"/>
      <c r="F977" s="625">
        <v>-1</v>
      </c>
      <c r="G977" s="945">
        <v>1.52</v>
      </c>
      <c r="H977" s="877"/>
      <c r="I977" s="877"/>
      <c r="J977" s="878">
        <f t="shared" si="24"/>
        <v>-1.52</v>
      </c>
      <c r="K977" s="536"/>
      <c r="L977" s="879"/>
    </row>
    <row r="978" spans="3:12" x14ac:dyDescent="0.3">
      <c r="C978" s="943"/>
      <c r="D978" s="834" t="s">
        <v>3437</v>
      </c>
      <c r="E978" s="944"/>
      <c r="F978" s="625">
        <v>-1</v>
      </c>
      <c r="G978" s="945">
        <v>1.83</v>
      </c>
      <c r="H978" s="877"/>
      <c r="I978" s="877"/>
      <c r="J978" s="878">
        <f t="shared" si="24"/>
        <v>-1.83</v>
      </c>
      <c r="K978" s="536"/>
      <c r="L978" s="879"/>
    </row>
    <row r="979" spans="3:12" x14ac:dyDescent="0.3">
      <c r="C979" s="943"/>
      <c r="D979" s="949"/>
      <c r="E979" s="944"/>
      <c r="F979" s="625">
        <v>-1</v>
      </c>
      <c r="G979" s="945">
        <v>1.83</v>
      </c>
      <c r="H979" s="877"/>
      <c r="I979" s="877"/>
      <c r="J979" s="878">
        <f t="shared" si="24"/>
        <v>-1.83</v>
      </c>
      <c r="K979" s="536"/>
      <c r="L979" s="879"/>
    </row>
    <row r="980" spans="3:12" x14ac:dyDescent="0.3">
      <c r="C980" s="943"/>
      <c r="D980" s="949"/>
      <c r="E980" s="944"/>
      <c r="F980" s="625">
        <v>-1</v>
      </c>
      <c r="G980" s="945">
        <v>1.51</v>
      </c>
      <c r="H980" s="877"/>
      <c r="I980" s="877"/>
      <c r="J980" s="878">
        <f t="shared" si="24"/>
        <v>-1.51</v>
      </c>
      <c r="K980" s="536"/>
      <c r="L980" s="879"/>
    </row>
    <row r="981" spans="3:12" x14ac:dyDescent="0.3">
      <c r="C981" s="943"/>
      <c r="D981" s="949"/>
      <c r="E981" s="944"/>
      <c r="F981" s="625">
        <v>-1</v>
      </c>
      <c r="G981" s="945">
        <v>0.91</v>
      </c>
      <c r="H981" s="877"/>
      <c r="I981" s="877"/>
      <c r="J981" s="878">
        <f t="shared" si="24"/>
        <v>-0.91</v>
      </c>
      <c r="K981" s="536"/>
      <c r="L981" s="879"/>
    </row>
    <row r="982" spans="3:12" x14ac:dyDescent="0.3">
      <c r="C982" s="943"/>
      <c r="D982" s="834" t="s">
        <v>3009</v>
      </c>
      <c r="E982" s="944"/>
      <c r="F982" s="625"/>
      <c r="G982" s="945"/>
      <c r="H982" s="877"/>
      <c r="I982" s="877"/>
      <c r="J982" s="878"/>
      <c r="K982" s="536"/>
      <c r="L982" s="879"/>
    </row>
    <row r="983" spans="3:12" x14ac:dyDescent="0.3">
      <c r="C983" s="943"/>
      <c r="D983" s="696" t="s">
        <v>2999</v>
      </c>
      <c r="E983" s="944"/>
      <c r="F983" s="625">
        <v>-1</v>
      </c>
      <c r="G983" s="945">
        <v>2.5</v>
      </c>
      <c r="H983" s="877"/>
      <c r="I983" s="877"/>
      <c r="J983" s="878">
        <f t="shared" si="24"/>
        <v>-2.5</v>
      </c>
      <c r="K983" s="536"/>
      <c r="L983" s="879"/>
    </row>
    <row r="984" spans="3:12" x14ac:dyDescent="0.3">
      <c r="C984" s="943"/>
      <c r="D984" s="696" t="s">
        <v>3000</v>
      </c>
      <c r="E984" s="944"/>
      <c r="F984" s="625">
        <v>-1</v>
      </c>
      <c r="G984" s="945">
        <v>3.52</v>
      </c>
      <c r="H984" s="877"/>
      <c r="I984" s="877"/>
      <c r="J984" s="878">
        <f t="shared" si="24"/>
        <v>-3.52</v>
      </c>
      <c r="K984" s="536"/>
      <c r="L984" s="879"/>
    </row>
    <row r="985" spans="3:12" x14ac:dyDescent="0.3">
      <c r="C985" s="943"/>
      <c r="D985" s="696" t="s">
        <v>3001</v>
      </c>
      <c r="E985" s="944"/>
      <c r="F985" s="625">
        <v>-1</v>
      </c>
      <c r="G985" s="945">
        <v>2.54</v>
      </c>
      <c r="H985" s="877"/>
      <c r="I985" s="877"/>
      <c r="J985" s="878">
        <f t="shared" si="24"/>
        <v>-2.54</v>
      </c>
      <c r="K985" s="536"/>
      <c r="L985" s="879"/>
    </row>
    <row r="986" spans="3:12" x14ac:dyDescent="0.3">
      <c r="C986" s="943"/>
      <c r="D986" s="696" t="s">
        <v>2990</v>
      </c>
      <c r="E986" s="944"/>
      <c r="F986" s="625">
        <v>-1</v>
      </c>
      <c r="G986" s="945">
        <v>3.12</v>
      </c>
      <c r="H986" s="877"/>
      <c r="I986" s="877"/>
      <c r="J986" s="878">
        <f t="shared" si="24"/>
        <v>-3.12</v>
      </c>
      <c r="K986" s="536"/>
      <c r="L986" s="879"/>
    </row>
    <row r="987" spans="3:12" x14ac:dyDescent="0.3">
      <c r="C987" s="943"/>
      <c r="D987" s="696" t="s">
        <v>2992</v>
      </c>
      <c r="E987" s="944"/>
      <c r="F987" s="625">
        <v>-1</v>
      </c>
      <c r="G987" s="945">
        <v>2.5</v>
      </c>
      <c r="H987" s="877"/>
      <c r="I987" s="877"/>
      <c r="J987" s="878">
        <f t="shared" si="24"/>
        <v>-2.5</v>
      </c>
      <c r="K987" s="536"/>
      <c r="L987" s="879"/>
    </row>
    <row r="988" spans="3:12" x14ac:dyDescent="0.3">
      <c r="C988" s="943"/>
      <c r="D988" s="696" t="s">
        <v>2993</v>
      </c>
      <c r="E988" s="944"/>
      <c r="F988" s="625">
        <v>-1</v>
      </c>
      <c r="G988" s="945">
        <v>1.1599999999999999</v>
      </c>
      <c r="H988" s="877"/>
      <c r="I988" s="877"/>
      <c r="J988" s="878">
        <f t="shared" si="24"/>
        <v>-1.1599999999999999</v>
      </c>
      <c r="K988" s="536"/>
      <c r="L988" s="879"/>
    </row>
    <row r="989" spans="3:12" x14ac:dyDescent="0.3">
      <c r="C989" s="943"/>
      <c r="D989" s="696" t="s">
        <v>2994</v>
      </c>
      <c r="E989" s="944"/>
      <c r="F989" s="625">
        <v>-1</v>
      </c>
      <c r="G989" s="945">
        <v>2.54</v>
      </c>
      <c r="H989" s="877"/>
      <c r="I989" s="877"/>
      <c r="J989" s="878">
        <f t="shared" si="24"/>
        <v>-2.54</v>
      </c>
      <c r="K989" s="536"/>
      <c r="L989" s="879"/>
    </row>
    <row r="990" spans="3:12" x14ac:dyDescent="0.3">
      <c r="C990" s="943"/>
      <c r="D990" s="696" t="s">
        <v>2995</v>
      </c>
      <c r="E990" s="944"/>
      <c r="F990" s="625">
        <v>-1</v>
      </c>
      <c r="G990" s="945">
        <v>2.52</v>
      </c>
      <c r="H990" s="877"/>
      <c r="I990" s="877"/>
      <c r="J990" s="878">
        <f t="shared" si="24"/>
        <v>-2.52</v>
      </c>
      <c r="K990" s="536"/>
      <c r="L990" s="879"/>
    </row>
    <row r="991" spans="3:12" x14ac:dyDescent="0.3">
      <c r="C991" s="943"/>
      <c r="D991" s="696" t="s">
        <v>2996</v>
      </c>
      <c r="E991" s="944"/>
      <c r="F991" s="625">
        <v>-1</v>
      </c>
      <c r="G991" s="945">
        <v>2.52</v>
      </c>
      <c r="H991" s="877"/>
      <c r="I991" s="877"/>
      <c r="J991" s="878">
        <f t="shared" si="24"/>
        <v>-2.52</v>
      </c>
      <c r="K991" s="536"/>
      <c r="L991" s="879"/>
    </row>
    <row r="992" spans="3:12" x14ac:dyDescent="0.3">
      <c r="C992" s="943"/>
      <c r="D992" s="696" t="s">
        <v>2997</v>
      </c>
      <c r="E992" s="944"/>
      <c r="F992" s="625">
        <v>-1</v>
      </c>
      <c r="G992" s="945">
        <v>2.52</v>
      </c>
      <c r="H992" s="877"/>
      <c r="I992" s="877"/>
      <c r="J992" s="878">
        <f t="shared" si="24"/>
        <v>-2.52</v>
      </c>
      <c r="K992" s="536"/>
      <c r="L992" s="879"/>
    </row>
    <row r="993" spans="3:12" x14ac:dyDescent="0.3">
      <c r="C993" s="943"/>
      <c r="D993" s="696" t="s">
        <v>3003</v>
      </c>
      <c r="E993" s="944"/>
      <c r="F993" s="625">
        <v>-1</v>
      </c>
      <c r="G993" s="945">
        <v>1.52</v>
      </c>
      <c r="H993" s="877"/>
      <c r="I993" s="877"/>
      <c r="J993" s="878">
        <f t="shared" si="24"/>
        <v>-1.52</v>
      </c>
      <c r="K993" s="536"/>
      <c r="L993" s="879"/>
    </row>
    <row r="994" spans="3:12" x14ac:dyDescent="0.3">
      <c r="C994" s="943"/>
      <c r="D994" s="735" t="s">
        <v>3438</v>
      </c>
      <c r="E994" s="944"/>
      <c r="F994" s="625">
        <v>-1</v>
      </c>
      <c r="G994" s="945">
        <v>2.58</v>
      </c>
      <c r="H994" s="877"/>
      <c r="I994" s="877"/>
      <c r="J994" s="878">
        <f t="shared" si="24"/>
        <v>-2.58</v>
      </c>
      <c r="K994" s="536"/>
      <c r="L994" s="879"/>
    </row>
    <row r="995" spans="3:12" x14ac:dyDescent="0.3">
      <c r="C995" s="943"/>
      <c r="D995" s="834"/>
      <c r="E995" s="944"/>
      <c r="F995" s="625">
        <v>-1</v>
      </c>
      <c r="G995" s="945">
        <v>0.15</v>
      </c>
      <c r="H995" s="877"/>
      <c r="I995" s="877"/>
      <c r="J995" s="878">
        <f t="shared" si="24"/>
        <v>-0.15</v>
      </c>
      <c r="K995" s="536"/>
      <c r="L995" s="879"/>
    </row>
    <row r="996" spans="3:12" x14ac:dyDescent="0.3">
      <c r="C996" s="943"/>
      <c r="D996" s="834" t="s">
        <v>3010</v>
      </c>
      <c r="E996" s="944"/>
      <c r="F996" s="625"/>
      <c r="G996" s="945"/>
      <c r="H996" s="877"/>
      <c r="I996" s="877"/>
      <c r="J996" s="878"/>
      <c r="K996" s="536"/>
      <c r="L996" s="879"/>
    </row>
    <row r="997" spans="3:12" x14ac:dyDescent="0.3">
      <c r="C997" s="943"/>
      <c r="D997" s="696" t="s">
        <v>2999</v>
      </c>
      <c r="E997" s="944"/>
      <c r="F997" s="625">
        <v>-1</v>
      </c>
      <c r="G997" s="945">
        <v>1.08</v>
      </c>
      <c r="H997" s="877"/>
      <c r="I997" s="877"/>
      <c r="J997" s="878">
        <f t="shared" si="24"/>
        <v>-1.08</v>
      </c>
      <c r="K997" s="536"/>
      <c r="L997" s="879"/>
    </row>
    <row r="998" spans="3:12" x14ac:dyDescent="0.3">
      <c r="C998" s="943"/>
      <c r="D998" s="696" t="s">
        <v>3000</v>
      </c>
      <c r="E998" s="944"/>
      <c r="F998" s="625">
        <v>-1</v>
      </c>
      <c r="G998" s="945">
        <v>3.52</v>
      </c>
      <c r="H998" s="877"/>
      <c r="I998" s="877"/>
      <c r="J998" s="878">
        <f t="shared" si="24"/>
        <v>-3.52</v>
      </c>
      <c r="K998" s="536"/>
      <c r="L998" s="879"/>
    </row>
    <row r="999" spans="3:12" x14ac:dyDescent="0.3">
      <c r="C999" s="943"/>
      <c r="D999" s="696" t="s">
        <v>3001</v>
      </c>
      <c r="E999" s="944"/>
      <c r="F999" s="625">
        <v>-1</v>
      </c>
      <c r="G999" s="945">
        <v>2.54</v>
      </c>
      <c r="H999" s="877"/>
      <c r="I999" s="877"/>
      <c r="J999" s="878">
        <f t="shared" si="24"/>
        <v>-2.54</v>
      </c>
      <c r="K999" s="536"/>
      <c r="L999" s="879"/>
    </row>
    <row r="1000" spans="3:12" x14ac:dyDescent="0.3">
      <c r="C1000" s="943"/>
      <c r="D1000" s="696" t="s">
        <v>2990</v>
      </c>
      <c r="E1000" s="944"/>
      <c r="F1000" s="625">
        <v>-1</v>
      </c>
      <c r="G1000" s="945">
        <v>3.12</v>
      </c>
      <c r="H1000" s="877"/>
      <c r="I1000" s="877"/>
      <c r="J1000" s="878">
        <f t="shared" si="24"/>
        <v>-3.12</v>
      </c>
      <c r="K1000" s="536"/>
      <c r="L1000" s="879"/>
    </row>
    <row r="1001" spans="3:12" x14ac:dyDescent="0.3">
      <c r="C1001" s="943"/>
      <c r="D1001" s="696" t="s">
        <v>2992</v>
      </c>
      <c r="E1001" s="944"/>
      <c r="F1001" s="625">
        <v>-1</v>
      </c>
      <c r="G1001" s="945">
        <v>0.83</v>
      </c>
      <c r="H1001" s="877"/>
      <c r="I1001" s="877"/>
      <c r="J1001" s="878">
        <f t="shared" si="24"/>
        <v>-0.83</v>
      </c>
      <c r="K1001" s="536"/>
      <c r="L1001" s="879"/>
    </row>
    <row r="1002" spans="3:12" x14ac:dyDescent="0.3">
      <c r="C1002" s="943"/>
      <c r="D1002" s="696" t="s">
        <v>2993</v>
      </c>
      <c r="E1002" s="944"/>
      <c r="F1002" s="625">
        <v>-1</v>
      </c>
      <c r="G1002" s="945">
        <v>1.1599999999999999</v>
      </c>
      <c r="H1002" s="877"/>
      <c r="I1002" s="877"/>
      <c r="J1002" s="878">
        <f t="shared" si="24"/>
        <v>-1.1599999999999999</v>
      </c>
      <c r="K1002" s="536"/>
      <c r="L1002" s="879"/>
    </row>
    <row r="1003" spans="3:12" x14ac:dyDescent="0.3">
      <c r="C1003" s="943"/>
      <c r="D1003" s="949"/>
      <c r="E1003" s="944"/>
      <c r="F1003" s="625">
        <v>-1</v>
      </c>
      <c r="G1003" s="945">
        <v>0.88</v>
      </c>
      <c r="H1003" s="877"/>
      <c r="I1003" s="877"/>
      <c r="J1003" s="878">
        <f t="shared" si="24"/>
        <v>-0.88</v>
      </c>
      <c r="K1003" s="536"/>
      <c r="L1003" s="879"/>
    </row>
    <row r="1004" spans="3:12" x14ac:dyDescent="0.3">
      <c r="C1004" s="943"/>
      <c r="D1004" s="834" t="s">
        <v>3011</v>
      </c>
      <c r="E1004" s="944"/>
      <c r="F1004" s="625"/>
      <c r="G1004" s="945"/>
      <c r="H1004" s="877"/>
      <c r="I1004" s="877"/>
      <c r="J1004" s="878"/>
      <c r="K1004" s="536"/>
      <c r="L1004" s="879"/>
    </row>
    <row r="1005" spans="3:12" x14ac:dyDescent="0.3">
      <c r="C1005" s="943"/>
      <c r="D1005" s="696" t="s">
        <v>2999</v>
      </c>
      <c r="E1005" s="944"/>
      <c r="F1005" s="625">
        <v>-1</v>
      </c>
      <c r="G1005" s="945">
        <v>2.5</v>
      </c>
      <c r="H1005" s="877"/>
      <c r="I1005" s="877"/>
      <c r="J1005" s="878">
        <f t="shared" si="24"/>
        <v>-2.5</v>
      </c>
      <c r="K1005" s="536"/>
      <c r="L1005" s="879"/>
    </row>
    <row r="1006" spans="3:12" x14ac:dyDescent="0.3">
      <c r="C1006" s="943"/>
      <c r="D1006" s="696" t="s">
        <v>3000</v>
      </c>
      <c r="E1006" s="944"/>
      <c r="F1006" s="625">
        <v>-1</v>
      </c>
      <c r="G1006" s="945">
        <v>3.52</v>
      </c>
      <c r="H1006" s="877"/>
      <c r="I1006" s="877"/>
      <c r="J1006" s="878">
        <f t="shared" si="24"/>
        <v>-3.52</v>
      </c>
      <c r="K1006" s="536"/>
      <c r="L1006" s="879"/>
    </row>
    <row r="1007" spans="3:12" x14ac:dyDescent="0.3">
      <c r="C1007" s="943"/>
      <c r="D1007" s="696" t="s">
        <v>3001</v>
      </c>
      <c r="E1007" s="944"/>
      <c r="F1007" s="625">
        <v>-1</v>
      </c>
      <c r="G1007" s="945">
        <v>2.54</v>
      </c>
      <c r="H1007" s="877"/>
      <c r="I1007" s="877"/>
      <c r="J1007" s="878">
        <f t="shared" si="24"/>
        <v>-2.54</v>
      </c>
      <c r="K1007" s="536"/>
      <c r="L1007" s="879"/>
    </row>
    <row r="1008" spans="3:12" x14ac:dyDescent="0.3">
      <c r="C1008" s="943"/>
      <c r="D1008" s="696" t="s">
        <v>2990</v>
      </c>
      <c r="E1008" s="944"/>
      <c r="F1008" s="625">
        <v>-1</v>
      </c>
      <c r="G1008" s="945">
        <v>3.12</v>
      </c>
      <c r="H1008" s="877"/>
      <c r="I1008" s="877"/>
      <c r="J1008" s="878">
        <f t="shared" si="24"/>
        <v>-3.12</v>
      </c>
      <c r="K1008" s="536"/>
      <c r="L1008" s="879"/>
    </row>
    <row r="1009" spans="3:12" x14ac:dyDescent="0.3">
      <c r="C1009" s="943"/>
      <c r="D1009" s="696" t="s">
        <v>2992</v>
      </c>
      <c r="E1009" s="944"/>
      <c r="F1009" s="625">
        <v>-1</v>
      </c>
      <c r="G1009" s="945">
        <v>2.5</v>
      </c>
      <c r="H1009" s="877"/>
      <c r="I1009" s="877"/>
      <c r="J1009" s="878">
        <f t="shared" si="24"/>
        <v>-2.5</v>
      </c>
      <c r="K1009" s="536"/>
      <c r="L1009" s="879"/>
    </row>
    <row r="1010" spans="3:12" x14ac:dyDescent="0.3">
      <c r="C1010" s="943"/>
      <c r="D1010" s="696" t="s">
        <v>2993</v>
      </c>
      <c r="E1010" s="944"/>
      <c r="F1010" s="625">
        <v>-1</v>
      </c>
      <c r="G1010" s="945">
        <v>2.52</v>
      </c>
      <c r="H1010" s="877"/>
      <c r="I1010" s="877"/>
      <c r="J1010" s="878">
        <f t="shared" si="24"/>
        <v>-2.52</v>
      </c>
      <c r="K1010" s="536"/>
      <c r="L1010" s="879"/>
    </row>
    <row r="1011" spans="3:12" x14ac:dyDescent="0.3">
      <c r="C1011" s="943"/>
      <c r="D1011" s="834" t="s">
        <v>3012</v>
      </c>
      <c r="E1011" s="944"/>
      <c r="F1011" s="625"/>
      <c r="G1011" s="945"/>
      <c r="H1011" s="877"/>
      <c r="I1011" s="877"/>
      <c r="J1011" s="878"/>
      <c r="K1011" s="536"/>
      <c r="L1011" s="879"/>
    </row>
    <row r="1012" spans="3:12" x14ac:dyDescent="0.3">
      <c r="C1012" s="943"/>
      <c r="D1012" s="696" t="s">
        <v>2999</v>
      </c>
      <c r="E1012" s="944"/>
      <c r="F1012" s="625">
        <v>-1</v>
      </c>
      <c r="G1012" s="945">
        <v>2.5</v>
      </c>
      <c r="H1012" s="877"/>
      <c r="I1012" s="877"/>
      <c r="J1012" s="878">
        <f t="shared" si="24"/>
        <v>-2.5</v>
      </c>
      <c r="K1012" s="536"/>
      <c r="L1012" s="879"/>
    </row>
    <row r="1013" spans="3:12" x14ac:dyDescent="0.3">
      <c r="C1013" s="943"/>
      <c r="D1013" s="696" t="s">
        <v>3000</v>
      </c>
      <c r="E1013" s="944"/>
      <c r="F1013" s="625">
        <v>-1</v>
      </c>
      <c r="G1013" s="945">
        <v>2.11</v>
      </c>
      <c r="H1013" s="877"/>
      <c r="I1013" s="877"/>
      <c r="J1013" s="878">
        <f t="shared" si="24"/>
        <v>-2.11</v>
      </c>
      <c r="K1013" s="536"/>
      <c r="L1013" s="879"/>
    </row>
    <row r="1014" spans="3:12" x14ac:dyDescent="0.3">
      <c r="C1014" s="943"/>
      <c r="D1014" s="949"/>
      <c r="E1014" s="944"/>
      <c r="F1014" s="625">
        <v>-1</v>
      </c>
      <c r="G1014" s="945">
        <v>0.93</v>
      </c>
      <c r="H1014" s="877"/>
      <c r="I1014" s="877"/>
      <c r="J1014" s="878">
        <f t="shared" si="24"/>
        <v>-0.93</v>
      </c>
      <c r="K1014" s="536"/>
      <c r="L1014" s="879"/>
    </row>
    <row r="1015" spans="3:12" x14ac:dyDescent="0.3">
      <c r="C1015" s="943"/>
      <c r="D1015" s="696" t="s">
        <v>3001</v>
      </c>
      <c r="E1015" s="944"/>
      <c r="F1015" s="625">
        <v>-1</v>
      </c>
      <c r="G1015" s="945">
        <v>2.54</v>
      </c>
      <c r="H1015" s="877"/>
      <c r="I1015" s="877"/>
      <c r="J1015" s="878">
        <f t="shared" si="24"/>
        <v>-2.54</v>
      </c>
      <c r="K1015" s="536"/>
      <c r="L1015" s="879"/>
    </row>
    <row r="1016" spans="3:12" x14ac:dyDescent="0.3">
      <c r="C1016" s="943"/>
      <c r="D1016" s="696" t="s">
        <v>2990</v>
      </c>
      <c r="E1016" s="944"/>
      <c r="F1016" s="625">
        <v>-1</v>
      </c>
      <c r="G1016" s="945">
        <v>3.12</v>
      </c>
      <c r="H1016" s="877"/>
      <c r="I1016" s="877"/>
      <c r="J1016" s="878">
        <f t="shared" si="24"/>
        <v>-3.12</v>
      </c>
      <c r="K1016" s="536"/>
      <c r="L1016" s="879"/>
    </row>
    <row r="1017" spans="3:12" x14ac:dyDescent="0.3">
      <c r="C1017" s="943"/>
      <c r="D1017" s="696" t="s">
        <v>2992</v>
      </c>
      <c r="E1017" s="944"/>
      <c r="F1017" s="625">
        <v>-1</v>
      </c>
      <c r="G1017" s="945">
        <v>2.5</v>
      </c>
      <c r="H1017" s="877"/>
      <c r="I1017" s="877"/>
      <c r="J1017" s="878">
        <f t="shared" si="24"/>
        <v>-2.5</v>
      </c>
      <c r="K1017" s="536"/>
      <c r="L1017" s="879"/>
    </row>
    <row r="1018" spans="3:12" x14ac:dyDescent="0.3">
      <c r="C1018" s="943"/>
      <c r="D1018" s="696" t="s">
        <v>2993</v>
      </c>
      <c r="E1018" s="944"/>
      <c r="F1018" s="625">
        <v>-1</v>
      </c>
      <c r="G1018" s="945">
        <v>2.52</v>
      </c>
      <c r="H1018" s="877"/>
      <c r="I1018" s="877"/>
      <c r="J1018" s="878">
        <f t="shared" si="24"/>
        <v>-2.52</v>
      </c>
      <c r="K1018" s="536"/>
      <c r="L1018" s="879"/>
    </row>
    <row r="1019" spans="3:12" x14ac:dyDescent="0.3">
      <c r="C1019" s="943"/>
      <c r="D1019" s="834" t="s">
        <v>3439</v>
      </c>
      <c r="E1019" s="944"/>
      <c r="F1019" s="625">
        <v>-1</v>
      </c>
      <c r="G1019" s="945">
        <v>2.5</v>
      </c>
      <c r="H1019" s="877"/>
      <c r="I1019" s="877"/>
      <c r="J1019" s="878">
        <f t="shared" si="24"/>
        <v>-2.5</v>
      </c>
      <c r="K1019" s="536"/>
      <c r="L1019" s="879"/>
    </row>
    <row r="1020" spans="3:12" x14ac:dyDescent="0.3">
      <c r="C1020" s="943"/>
      <c r="D1020" s="834" t="s">
        <v>3013</v>
      </c>
      <c r="E1020" s="944"/>
      <c r="F1020" s="625"/>
      <c r="G1020" s="945"/>
      <c r="H1020" s="877"/>
      <c r="I1020" s="877"/>
      <c r="J1020" s="878"/>
      <c r="K1020" s="536"/>
      <c r="L1020" s="879"/>
    </row>
    <row r="1021" spans="3:12" x14ac:dyDescent="0.3">
      <c r="C1021" s="943"/>
      <c r="D1021" s="696" t="s">
        <v>2999</v>
      </c>
      <c r="E1021" s="944"/>
      <c r="F1021" s="625">
        <v>-1</v>
      </c>
      <c r="G1021" s="945">
        <v>2.5</v>
      </c>
      <c r="H1021" s="877"/>
      <c r="I1021" s="877"/>
      <c r="J1021" s="878">
        <f t="shared" si="24"/>
        <v>-2.5</v>
      </c>
      <c r="K1021" s="536"/>
      <c r="L1021" s="879"/>
    </row>
    <row r="1022" spans="3:12" x14ac:dyDescent="0.3">
      <c r="C1022" s="943"/>
      <c r="D1022" s="696" t="s">
        <v>3000</v>
      </c>
      <c r="E1022" s="944"/>
      <c r="F1022" s="625">
        <v>-1</v>
      </c>
      <c r="G1022" s="945">
        <v>2.11</v>
      </c>
      <c r="H1022" s="877"/>
      <c r="I1022" s="877"/>
      <c r="J1022" s="878">
        <f t="shared" si="24"/>
        <v>-2.11</v>
      </c>
      <c r="K1022" s="536"/>
      <c r="L1022" s="879"/>
    </row>
    <row r="1023" spans="3:12" x14ac:dyDescent="0.3">
      <c r="C1023" s="943"/>
      <c r="D1023" s="949"/>
      <c r="E1023" s="944"/>
      <c r="F1023" s="625">
        <v>-1</v>
      </c>
      <c r="G1023" s="945">
        <v>0.93</v>
      </c>
      <c r="H1023" s="877"/>
      <c r="I1023" s="877"/>
      <c r="J1023" s="878">
        <f t="shared" si="24"/>
        <v>-0.93</v>
      </c>
      <c r="K1023" s="536"/>
      <c r="L1023" s="879"/>
    </row>
    <row r="1024" spans="3:12" x14ac:dyDescent="0.3">
      <c r="C1024" s="943"/>
      <c r="D1024" s="696" t="s">
        <v>3001</v>
      </c>
      <c r="E1024" s="944"/>
      <c r="F1024" s="625">
        <v>-1</v>
      </c>
      <c r="G1024" s="945">
        <v>2.54</v>
      </c>
      <c r="H1024" s="877"/>
      <c r="I1024" s="877"/>
      <c r="J1024" s="878">
        <f t="shared" si="24"/>
        <v>-2.54</v>
      </c>
      <c r="K1024" s="536"/>
      <c r="L1024" s="879"/>
    </row>
    <row r="1025" spans="3:12" x14ac:dyDescent="0.3">
      <c r="C1025" s="943"/>
      <c r="D1025" s="696" t="s">
        <v>2990</v>
      </c>
      <c r="E1025" s="944"/>
      <c r="F1025" s="625">
        <v>-1</v>
      </c>
      <c r="G1025" s="945">
        <v>3.12</v>
      </c>
      <c r="H1025" s="877"/>
      <c r="I1025" s="877"/>
      <c r="J1025" s="878">
        <f t="shared" si="24"/>
        <v>-3.12</v>
      </c>
      <c r="K1025" s="536"/>
      <c r="L1025" s="879"/>
    </row>
    <row r="1026" spans="3:12" x14ac:dyDescent="0.3">
      <c r="C1026" s="943"/>
      <c r="D1026" s="696" t="s">
        <v>2992</v>
      </c>
      <c r="E1026" s="944"/>
      <c r="F1026" s="625">
        <v>-1</v>
      </c>
      <c r="G1026" s="945">
        <v>2.5</v>
      </c>
      <c r="H1026" s="877"/>
      <c r="I1026" s="877"/>
      <c r="J1026" s="878">
        <f t="shared" si="24"/>
        <v>-2.5</v>
      </c>
      <c r="K1026" s="536"/>
      <c r="L1026" s="879"/>
    </row>
    <row r="1027" spans="3:12" x14ac:dyDescent="0.3">
      <c r="C1027" s="943"/>
      <c r="D1027" s="696" t="s">
        <v>2993</v>
      </c>
      <c r="E1027" s="944"/>
      <c r="F1027" s="625">
        <v>-1</v>
      </c>
      <c r="G1027" s="945">
        <v>2.52</v>
      </c>
      <c r="H1027" s="877"/>
      <c r="I1027" s="877"/>
      <c r="J1027" s="878">
        <f t="shared" si="24"/>
        <v>-2.52</v>
      </c>
      <c r="K1027" s="536"/>
      <c r="L1027" s="879"/>
    </row>
    <row r="1028" spans="3:12" x14ac:dyDescent="0.3">
      <c r="C1028" s="943"/>
      <c r="D1028" s="834" t="s">
        <v>3440</v>
      </c>
      <c r="E1028" s="944"/>
      <c r="F1028" s="625">
        <v>-1</v>
      </c>
      <c r="G1028" s="945">
        <v>2.19</v>
      </c>
      <c r="H1028" s="877"/>
      <c r="I1028" s="877"/>
      <c r="J1028" s="878">
        <f t="shared" si="24"/>
        <v>-2.19</v>
      </c>
      <c r="K1028" s="536"/>
      <c r="L1028" s="879"/>
    </row>
    <row r="1029" spans="3:12" x14ac:dyDescent="0.3">
      <c r="C1029" s="943"/>
      <c r="D1029" s="834"/>
      <c r="E1029" s="944"/>
      <c r="F1029" s="625">
        <v>-1</v>
      </c>
      <c r="G1029" s="945">
        <v>1.36</v>
      </c>
      <c r="H1029" s="877"/>
      <c r="I1029" s="877"/>
      <c r="J1029" s="878">
        <f t="shared" si="24"/>
        <v>-1.36</v>
      </c>
      <c r="K1029" s="536"/>
      <c r="L1029" s="879"/>
    </row>
    <row r="1030" spans="3:12" x14ac:dyDescent="0.3">
      <c r="C1030" s="943"/>
      <c r="D1030" s="834"/>
      <c r="E1030" s="944"/>
      <c r="F1030" s="625">
        <v>-1</v>
      </c>
      <c r="G1030" s="945">
        <v>1.43</v>
      </c>
      <c r="H1030" s="877"/>
      <c r="I1030" s="877"/>
      <c r="J1030" s="878">
        <f t="shared" si="24"/>
        <v>-1.43</v>
      </c>
      <c r="K1030" s="536"/>
      <c r="L1030" s="879"/>
    </row>
    <row r="1031" spans="3:12" x14ac:dyDescent="0.3">
      <c r="C1031" s="943"/>
      <c r="D1031" s="834"/>
      <c r="E1031" s="944"/>
      <c r="F1031" s="625">
        <v>-1</v>
      </c>
      <c r="G1031" s="945">
        <v>2.0699999999999998</v>
      </c>
      <c r="H1031" s="877"/>
      <c r="I1031" s="877"/>
      <c r="J1031" s="878">
        <f t="shared" si="24"/>
        <v>-2.0699999999999998</v>
      </c>
      <c r="K1031" s="536"/>
      <c r="L1031" s="879"/>
    </row>
    <row r="1032" spans="3:12" x14ac:dyDescent="0.3">
      <c r="C1032" s="943"/>
      <c r="D1032" s="834"/>
      <c r="E1032" s="944"/>
      <c r="F1032" s="625">
        <v>-1</v>
      </c>
      <c r="G1032" s="945">
        <v>2.58</v>
      </c>
      <c r="H1032" s="877"/>
      <c r="I1032" s="877"/>
      <c r="J1032" s="878">
        <f t="shared" si="24"/>
        <v>-2.58</v>
      </c>
      <c r="K1032" s="536"/>
      <c r="L1032" s="879"/>
    </row>
    <row r="1033" spans="3:12" x14ac:dyDescent="0.3">
      <c r="C1033" s="943"/>
      <c r="D1033" s="834"/>
      <c r="E1033" s="944"/>
      <c r="F1033" s="625">
        <v>-1</v>
      </c>
      <c r="G1033" s="945">
        <v>2.19</v>
      </c>
      <c r="H1033" s="877"/>
      <c r="I1033" s="877"/>
      <c r="J1033" s="878">
        <f t="shared" si="24"/>
        <v>-2.19</v>
      </c>
      <c r="K1033" s="536"/>
      <c r="L1033" s="879"/>
    </row>
    <row r="1034" spans="3:12" x14ac:dyDescent="0.3">
      <c r="C1034" s="943"/>
      <c r="D1034" s="834"/>
      <c r="E1034" s="944"/>
      <c r="F1034" s="625">
        <v>-1</v>
      </c>
      <c r="G1034" s="945">
        <v>2.13</v>
      </c>
      <c r="H1034" s="877"/>
      <c r="I1034" s="877"/>
      <c r="J1034" s="878">
        <f t="shared" si="24"/>
        <v>-2.13</v>
      </c>
      <c r="K1034" s="536"/>
      <c r="L1034" s="879"/>
    </row>
    <row r="1035" spans="3:12" x14ac:dyDescent="0.3">
      <c r="C1035" s="943"/>
      <c r="D1035" s="834" t="s">
        <v>3014</v>
      </c>
      <c r="E1035" s="944"/>
      <c r="F1035" s="625"/>
      <c r="G1035" s="945"/>
      <c r="H1035" s="877"/>
      <c r="I1035" s="877"/>
      <c r="J1035" s="878"/>
      <c r="K1035" s="536"/>
      <c r="L1035" s="879"/>
    </row>
    <row r="1036" spans="3:12" x14ac:dyDescent="0.3">
      <c r="C1036" s="943"/>
      <c r="D1036" s="696" t="s">
        <v>2999</v>
      </c>
      <c r="E1036" s="944"/>
      <c r="F1036" s="625">
        <v>-1</v>
      </c>
      <c r="G1036" s="945">
        <v>2.5</v>
      </c>
      <c r="H1036" s="877"/>
      <c r="I1036" s="877"/>
      <c r="J1036" s="878">
        <f t="shared" si="24"/>
        <v>-2.5</v>
      </c>
      <c r="K1036" s="536"/>
      <c r="L1036" s="879"/>
    </row>
    <row r="1037" spans="3:12" x14ac:dyDescent="0.3">
      <c r="C1037" s="943"/>
      <c r="D1037" s="696" t="s">
        <v>3000</v>
      </c>
      <c r="E1037" s="944"/>
      <c r="F1037" s="625">
        <v>-1</v>
      </c>
      <c r="G1037" s="945">
        <v>2.11</v>
      </c>
      <c r="H1037" s="877"/>
      <c r="I1037" s="877"/>
      <c r="J1037" s="878">
        <f t="shared" si="24"/>
        <v>-2.11</v>
      </c>
      <c r="K1037" s="536"/>
      <c r="L1037" s="879"/>
    </row>
    <row r="1038" spans="3:12" x14ac:dyDescent="0.3">
      <c r="C1038" s="943"/>
      <c r="D1038" s="949"/>
      <c r="E1038" s="944"/>
      <c r="F1038" s="625">
        <v>-1</v>
      </c>
      <c r="G1038" s="945">
        <v>0.93</v>
      </c>
      <c r="H1038" s="877"/>
      <c r="I1038" s="877"/>
      <c r="J1038" s="878">
        <f t="shared" si="24"/>
        <v>-0.93</v>
      </c>
      <c r="K1038" s="536"/>
      <c r="L1038" s="879"/>
    </row>
    <row r="1039" spans="3:12" x14ac:dyDescent="0.3">
      <c r="C1039" s="943"/>
      <c r="D1039" s="696" t="s">
        <v>3001</v>
      </c>
      <c r="E1039" s="944"/>
      <c r="F1039" s="625">
        <v>-1</v>
      </c>
      <c r="G1039" s="945">
        <v>2.54</v>
      </c>
      <c r="H1039" s="877"/>
      <c r="I1039" s="877"/>
      <c r="J1039" s="878">
        <f t="shared" si="24"/>
        <v>-2.54</v>
      </c>
      <c r="K1039" s="536"/>
      <c r="L1039" s="879"/>
    </row>
    <row r="1040" spans="3:12" x14ac:dyDescent="0.3">
      <c r="C1040" s="943"/>
      <c r="D1040" s="696" t="s">
        <v>2990</v>
      </c>
      <c r="E1040" s="944"/>
      <c r="F1040" s="625">
        <v>-1</v>
      </c>
      <c r="G1040" s="945">
        <v>3.12</v>
      </c>
      <c r="H1040" s="877"/>
      <c r="I1040" s="877"/>
      <c r="J1040" s="878">
        <f t="shared" si="24"/>
        <v>-3.12</v>
      </c>
      <c r="K1040" s="536"/>
      <c r="L1040" s="879"/>
    </row>
    <row r="1041" spans="2:13" x14ac:dyDescent="0.3">
      <c r="C1041" s="943"/>
      <c r="D1041" s="696" t="s">
        <v>2992</v>
      </c>
      <c r="E1041" s="944"/>
      <c r="F1041" s="625">
        <v>-1</v>
      </c>
      <c r="G1041" s="945">
        <v>2.5</v>
      </c>
      <c r="H1041" s="877"/>
      <c r="I1041" s="877"/>
      <c r="J1041" s="878">
        <f t="shared" si="24"/>
        <v>-2.5</v>
      </c>
      <c r="K1041" s="536"/>
      <c r="L1041" s="879"/>
    </row>
    <row r="1042" spans="2:13" ht="14.4" thickBot="1" x14ac:dyDescent="0.35">
      <c r="C1042" s="943"/>
      <c r="D1042" s="696" t="s">
        <v>2993</v>
      </c>
      <c r="E1042" s="944"/>
      <c r="F1042" s="625">
        <v>-1</v>
      </c>
      <c r="G1042" s="945">
        <v>2.52</v>
      </c>
      <c r="H1042" s="877"/>
      <c r="I1042" s="877"/>
      <c r="J1042" s="878">
        <f t="shared" si="24"/>
        <v>-2.52</v>
      </c>
      <c r="K1042" s="536"/>
      <c r="L1042" s="879"/>
    </row>
    <row r="1043" spans="2:13" ht="14.4" thickBot="1" x14ac:dyDescent="0.3">
      <c r="C1043" s="2058"/>
      <c r="D1043" s="2059"/>
      <c r="E1043" s="2059"/>
      <c r="F1043" s="2059"/>
      <c r="G1043" s="2059"/>
      <c r="H1043" s="2059"/>
      <c r="I1043" s="2059"/>
      <c r="J1043" s="2059"/>
      <c r="K1043" s="2059"/>
      <c r="L1043" s="2060"/>
    </row>
    <row r="1044" spans="2:13" x14ac:dyDescent="0.25">
      <c r="C1044" s="197">
        <f>RESUMEN!C858</f>
        <v>0</v>
      </c>
      <c r="D1044" s="1977">
        <f>RESUMEN!D858</f>
        <v>0</v>
      </c>
      <c r="E1044" s="1978"/>
      <c r="F1044" s="1978"/>
      <c r="G1044" s="1978"/>
      <c r="H1044" s="1978"/>
      <c r="I1044" s="1978"/>
      <c r="J1044" s="1978"/>
      <c r="K1044" s="1978"/>
      <c r="L1044" s="1979"/>
    </row>
    <row r="1045" spans="2:13" x14ac:dyDescent="0.25">
      <c r="C1045" s="15" t="s">
        <v>1</v>
      </c>
      <c r="D1045" s="163" t="s">
        <v>2</v>
      </c>
      <c r="E1045" s="164" t="s">
        <v>239</v>
      </c>
      <c r="F1045" s="182" t="s">
        <v>58</v>
      </c>
      <c r="G1045" s="164" t="s">
        <v>46</v>
      </c>
      <c r="H1045" s="164" t="s">
        <v>47</v>
      </c>
      <c r="I1045" s="164" t="s">
        <v>48</v>
      </c>
      <c r="J1045" s="164" t="s">
        <v>49</v>
      </c>
      <c r="K1045" s="150" t="s">
        <v>50</v>
      </c>
      <c r="L1045" s="165" t="s">
        <v>3</v>
      </c>
    </row>
    <row r="1046" spans="2:13" x14ac:dyDescent="0.25">
      <c r="C1046" s="27"/>
      <c r="D1046" s="155"/>
      <c r="E1046" s="6"/>
      <c r="F1046" s="17"/>
      <c r="G1046" s="1755"/>
      <c r="H1046" s="144"/>
      <c r="I1046" s="1755"/>
      <c r="J1046" s="144"/>
      <c r="K1046" s="145">
        <f>SUM(J1048:J1050)</f>
        <v>86.56</v>
      </c>
      <c r="L1046" s="440" t="s">
        <v>6</v>
      </c>
    </row>
    <row r="1047" spans="2:13" x14ac:dyDescent="0.2">
      <c r="B1047" s="676"/>
      <c r="C1047" s="677"/>
      <c r="D1047" s="143"/>
      <c r="E1047" s="66"/>
      <c r="F1047" s="705"/>
      <c r="G1047" s="619"/>
      <c r="H1047" s="679"/>
      <c r="I1047" s="679"/>
      <c r="J1047" s="458"/>
      <c r="K1047" s="107"/>
      <c r="L1047" s="11"/>
      <c r="M1047" s="676"/>
    </row>
    <row r="1048" spans="2:13" x14ac:dyDescent="0.3">
      <c r="B1048" s="676"/>
      <c r="C1048" s="29"/>
      <c r="D1048" s="690" t="s">
        <v>1253</v>
      </c>
      <c r="E1048" s="88"/>
      <c r="F1048" s="75"/>
      <c r="G1048" s="97"/>
      <c r="H1048" s="63"/>
      <c r="I1048" s="63"/>
      <c r="J1048" s="582"/>
      <c r="K1048" s="107"/>
      <c r="L1048" s="11"/>
      <c r="M1048" s="676"/>
    </row>
    <row r="1049" spans="2:13" x14ac:dyDescent="0.3">
      <c r="B1049" s="676"/>
      <c r="C1049" s="29" t="s">
        <v>853</v>
      </c>
      <c r="D1049" s="78" t="s">
        <v>4263</v>
      </c>
      <c r="E1049" s="88"/>
      <c r="F1049" s="75">
        <v>1</v>
      </c>
      <c r="G1049" s="97">
        <v>86.56</v>
      </c>
      <c r="H1049" s="63">
        <v>4.17</v>
      </c>
      <c r="I1049" s="63"/>
      <c r="J1049" s="97">
        <v>86.56</v>
      </c>
      <c r="K1049" s="107"/>
      <c r="L1049" s="11"/>
      <c r="M1049" s="676"/>
    </row>
    <row r="1050" spans="2:13" x14ac:dyDescent="0.3">
      <c r="B1050" s="676"/>
      <c r="C1050" s="677"/>
      <c r="D1050" s="78"/>
      <c r="E1050" s="66"/>
      <c r="F1050" s="75"/>
      <c r="G1050" s="97"/>
      <c r="H1050" s="63"/>
      <c r="I1050" s="63"/>
      <c r="J1050" s="582"/>
      <c r="K1050" s="107"/>
      <c r="L1050" s="11"/>
      <c r="M1050" s="676"/>
    </row>
  </sheetData>
  <mergeCells count="20">
    <mergeCell ref="D655:L655"/>
    <mergeCell ref="C672:L672"/>
    <mergeCell ref="D673:L673"/>
    <mergeCell ref="C683:L683"/>
    <mergeCell ref="D1044:L1044"/>
    <mergeCell ref="D684:L684"/>
    <mergeCell ref="C1043:L1043"/>
    <mergeCell ref="C654:L654"/>
    <mergeCell ref="D13:L13"/>
    <mergeCell ref="C3:L3"/>
    <mergeCell ref="C4:L4"/>
    <mergeCell ref="C5:L5"/>
    <mergeCell ref="D6:L6"/>
    <mergeCell ref="E7:H7"/>
    <mergeCell ref="I7:L7"/>
    <mergeCell ref="E8:H8"/>
    <mergeCell ref="I8:L8"/>
    <mergeCell ref="C10:L10"/>
    <mergeCell ref="D11:L11"/>
    <mergeCell ref="D12:L12"/>
  </mergeCells>
  <printOptions horizontalCentered="1"/>
  <pageMargins left="0.78740157480314965" right="0.59055118110236227" top="0.59055118110236227" bottom="1.1811023622047245" header="0" footer="0.27559055118110237"/>
  <pageSetup paperSize="9" scale="85" fitToHeight="0" orientation="portrait" r:id="rId1"/>
  <headerFooter>
    <oddFooter>&amp;C&amp;P DE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M891"/>
  <sheetViews>
    <sheetView view="pageBreakPreview" topLeftCell="B1" zoomScale="85" zoomScaleNormal="100" zoomScaleSheetLayoutView="85" workbookViewId="0">
      <selection activeCell="D6" sqref="D6"/>
    </sheetView>
  </sheetViews>
  <sheetFormatPr baseColWidth="10" defaultColWidth="11.44140625" defaultRowHeight="14.4" x14ac:dyDescent="0.3"/>
  <cols>
    <col min="1" max="1" width="4.109375" style="228" customWidth="1"/>
    <col min="2" max="2" width="2.33203125" style="228" customWidth="1"/>
    <col min="3" max="3" width="12.33203125" style="228" customWidth="1"/>
    <col min="4" max="4" width="51.44140625" style="228" customWidth="1"/>
    <col min="5" max="5" width="13.5546875" style="228" customWidth="1"/>
    <col min="6" max="6" width="9.109375" style="228" customWidth="1"/>
    <col min="7" max="7" width="10.6640625" style="228" hidden="1" customWidth="1"/>
    <col min="8" max="8" width="8.109375" style="228" hidden="1" customWidth="1"/>
    <col min="9" max="9" width="10.109375" style="228" customWidth="1"/>
    <col min="10" max="10" width="12.6640625" style="228" customWidth="1"/>
    <col min="11" max="11" width="10.109375" style="228" bestFit="1" customWidth="1"/>
    <col min="12" max="12" width="6.6640625" style="228" customWidth="1"/>
    <col min="13" max="13" width="1.6640625" style="228" customWidth="1"/>
    <col min="14" max="16384" width="11.44140625" style="228"/>
  </cols>
  <sheetData>
    <row r="1" spans="1:13" ht="15" thickBot="1" x14ac:dyDescent="0.35">
      <c r="C1" s="219"/>
      <c r="D1" s="220"/>
      <c r="E1" s="219"/>
      <c r="F1" s="219"/>
      <c r="G1" s="219"/>
      <c r="H1" s="219"/>
      <c r="I1" s="221"/>
      <c r="J1" s="221"/>
      <c r="K1" s="221"/>
      <c r="L1" s="220"/>
    </row>
    <row r="2" spans="1:13" ht="16.2" thickBot="1" x14ac:dyDescent="0.35">
      <c r="C2" s="2061" t="s">
        <v>44</v>
      </c>
      <c r="D2" s="2062"/>
      <c r="E2" s="2062"/>
      <c r="F2" s="2062"/>
      <c r="G2" s="2062"/>
      <c r="H2" s="2062"/>
      <c r="I2" s="2062"/>
      <c r="J2" s="2062"/>
      <c r="K2" s="2062"/>
      <c r="L2" s="2063"/>
    </row>
    <row r="3" spans="1:13" x14ac:dyDescent="0.3">
      <c r="C3" s="230"/>
      <c r="D3" s="231"/>
      <c r="E3" s="232"/>
      <c r="F3" s="232"/>
      <c r="G3" s="232"/>
      <c r="H3" s="232"/>
      <c r="I3" s="233"/>
      <c r="J3" s="233"/>
      <c r="K3" s="233"/>
      <c r="L3" s="234"/>
    </row>
    <row r="4" spans="1:13" ht="39" customHeight="1" x14ac:dyDescent="0.3">
      <c r="C4" s="466">
        <f>+RESUMEN!C3</f>
        <v>0</v>
      </c>
      <c r="D4" s="2071" t="str">
        <f>+RESUMEN!D3</f>
        <v>"RECONSTRUCCION DEL HOSPITAL SAUL GARRIDO ROSILLO  II-1, DISTRITO DE TUMBES, PROVINCIA DE TUMBES, DEPARTAMENTO DE TUMBES"</v>
      </c>
      <c r="E4" s="2071"/>
      <c r="F4" s="2071"/>
      <c r="G4" s="2071"/>
      <c r="H4" s="2071"/>
      <c r="I4" s="2071"/>
      <c r="J4" s="2071"/>
      <c r="K4" s="2071"/>
      <c r="L4" s="223"/>
    </row>
    <row r="5" spans="1:13" x14ac:dyDescent="0.3">
      <c r="C5" s="224" t="str">
        <f>+RESUMEN!C5</f>
        <v>ENTIDAD:</v>
      </c>
      <c r="D5" s="229"/>
      <c r="E5" s="225"/>
      <c r="F5" s="225"/>
      <c r="G5" s="225"/>
      <c r="H5" s="225"/>
      <c r="I5" s="240" t="str">
        <f>+RESUMEN!E5</f>
        <v>DEPART:</v>
      </c>
      <c r="J5" s="222" t="str">
        <f>+RESUMEN!F5</f>
        <v>TUMBES</v>
      </c>
      <c r="K5" s="222"/>
      <c r="L5" s="223"/>
    </row>
    <row r="6" spans="1:13" x14ac:dyDescent="0.3">
      <c r="C6" s="224" t="str">
        <f>+RESUMEN!C6</f>
        <v>FECHA:</v>
      </c>
      <c r="D6" s="1793">
        <v>44714</v>
      </c>
      <c r="E6" s="226"/>
      <c r="F6" s="226"/>
      <c r="G6" s="226"/>
      <c r="H6" s="226"/>
      <c r="I6" s="240" t="str">
        <f>+RESUMEN!E7</f>
        <v>DISTRIT:</v>
      </c>
      <c r="J6" s="222" t="str">
        <f>+RESUMEN!F7</f>
        <v>TUMBES</v>
      </c>
      <c r="K6" s="222"/>
      <c r="L6" s="223"/>
    </row>
    <row r="7" spans="1:13" ht="15" thickBot="1" x14ac:dyDescent="0.35">
      <c r="C7" s="235"/>
      <c r="D7" s="236"/>
      <c r="E7" s="237"/>
      <c r="F7" s="237"/>
      <c r="G7" s="237"/>
      <c r="H7" s="237"/>
      <c r="I7" s="238"/>
      <c r="J7" s="238"/>
      <c r="K7" s="238"/>
      <c r="L7" s="239"/>
    </row>
    <row r="8" spans="1:13" x14ac:dyDescent="0.3">
      <c r="C8" s="950" t="str">
        <f>+[40]RESUMEN!C50</f>
        <v>03.03</v>
      </c>
      <c r="D8" s="2068" t="str">
        <f>+[40]RESUMEN!D50</f>
        <v>CIELOS RASOS</v>
      </c>
      <c r="E8" s="2069"/>
      <c r="F8" s="2069"/>
      <c r="G8" s="2069"/>
      <c r="H8" s="2069"/>
      <c r="I8" s="2069"/>
      <c r="J8" s="2069"/>
      <c r="K8" s="2069"/>
      <c r="L8" s="2070"/>
    </row>
    <row r="9" spans="1:13" s="219" customFormat="1" ht="15" customHeight="1" x14ac:dyDescent="0.3">
      <c r="C9" s="951" t="str">
        <f>+[40]RESUMEN!C56</f>
        <v>03.03.02</v>
      </c>
      <c r="D9" s="2065" t="str">
        <f>+[40]RESUMEN!D56</f>
        <v xml:space="preserve">    FALSO CIELO RASO</v>
      </c>
      <c r="E9" s="2066"/>
      <c r="F9" s="2066"/>
      <c r="G9" s="2066"/>
      <c r="H9" s="2066"/>
      <c r="I9" s="2066"/>
      <c r="J9" s="2066"/>
      <c r="K9" s="2066"/>
      <c r="L9" s="2067"/>
    </row>
    <row r="10" spans="1:13" s="219" customFormat="1" ht="39.75" customHeight="1" x14ac:dyDescent="0.3">
      <c r="C10" s="529" t="str">
        <f>RESUMEN!C60</f>
        <v>03.03.02.01</v>
      </c>
      <c r="D10" s="2064" t="str">
        <f>RESUMEN!D60</f>
        <v>FALSO CIELO TIPO A; BALDOSA  DE  FIBRA MINERAL MICROPERFORADA CON  ACABADO DE PINTURA LÁTEX.  BORDE RECTO, DE 0.61M X 0.61M X 5/8", TIPO GEORGIAN 764  O DE 0.61M X 1.22M X 5/8" TIPO GEORGIAN 763 O TÉCNICAMENTE IGUAL O SUPERIOR.</v>
      </c>
      <c r="E10" s="2064"/>
      <c r="F10" s="2064"/>
      <c r="G10" s="2064"/>
      <c r="H10" s="2064"/>
      <c r="I10" s="2064"/>
      <c r="J10" s="2064"/>
      <c r="K10" s="2064"/>
      <c r="L10" s="2064"/>
    </row>
    <row r="11" spans="1:13" ht="34.5" customHeight="1" x14ac:dyDescent="0.3">
      <c r="C11" s="952" t="s">
        <v>1</v>
      </c>
      <c r="D11" s="953" t="s">
        <v>2</v>
      </c>
      <c r="E11" s="954" t="s">
        <v>376</v>
      </c>
      <c r="F11" s="954" t="s">
        <v>377</v>
      </c>
      <c r="G11" s="954" t="s">
        <v>378</v>
      </c>
      <c r="H11" s="954" t="s">
        <v>48</v>
      </c>
      <c r="I11" s="955" t="s">
        <v>379</v>
      </c>
      <c r="J11" s="955" t="s">
        <v>49</v>
      </c>
      <c r="K11" s="955" t="s">
        <v>50</v>
      </c>
      <c r="L11" s="956" t="s">
        <v>3</v>
      </c>
    </row>
    <row r="12" spans="1:13" s="219" customFormat="1" ht="13.8" x14ac:dyDescent="0.3">
      <c r="C12" s="957"/>
      <c r="D12" s="958"/>
      <c r="E12" s="959"/>
      <c r="F12" s="960"/>
      <c r="G12" s="959"/>
      <c r="H12" s="959"/>
      <c r="I12" s="961"/>
      <c r="J12" s="961"/>
      <c r="K12" s="962">
        <f>SUM(J15:J301)</f>
        <v>4375.7400000000016</v>
      </c>
      <c r="L12" s="963" t="s">
        <v>380</v>
      </c>
    </row>
    <row r="13" spans="1:13" s="219" customFormat="1" ht="15" customHeight="1" x14ac:dyDescent="0.3">
      <c r="A13" s="228"/>
      <c r="B13" s="228"/>
      <c r="C13" s="964"/>
      <c r="D13" s="623" t="s">
        <v>169</v>
      </c>
      <c r="E13" s="623"/>
      <c r="F13" s="965"/>
      <c r="G13" s="966"/>
      <c r="H13" s="966"/>
      <c r="I13" s="967"/>
      <c r="J13" s="967"/>
      <c r="K13" s="968"/>
      <c r="L13" s="969"/>
    </row>
    <row r="14" spans="1:13" s="219" customFormat="1" ht="15" customHeight="1" x14ac:dyDescent="0.3">
      <c r="A14" s="228"/>
      <c r="B14" s="228"/>
      <c r="C14" s="970"/>
      <c r="D14" s="834" t="s">
        <v>3248</v>
      </c>
      <c r="E14" s="624"/>
      <c r="F14" s="625"/>
      <c r="G14" s="624"/>
      <c r="H14" s="624"/>
      <c r="I14" s="626"/>
      <c r="J14" s="626"/>
      <c r="K14" s="971"/>
      <c r="L14" s="972"/>
      <c r="M14" s="457">
        <f>+I14-J14</f>
        <v>0</v>
      </c>
    </row>
    <row r="15" spans="1:13" s="219" customFormat="1" ht="15" customHeight="1" x14ac:dyDescent="0.3">
      <c r="A15" s="228"/>
      <c r="B15" s="228"/>
      <c r="C15" s="973" t="s">
        <v>855</v>
      </c>
      <c r="D15" s="627" t="s">
        <v>854</v>
      </c>
      <c r="E15" s="624"/>
      <c r="F15" s="625">
        <v>1</v>
      </c>
      <c r="G15" s="624"/>
      <c r="H15" s="624"/>
      <c r="I15" s="626">
        <v>9.11</v>
      </c>
      <c r="J15" s="626">
        <f t="shared" ref="J15:J20" si="0">I15*F15</f>
        <v>9.11</v>
      </c>
      <c r="K15" s="971"/>
      <c r="L15" s="972"/>
    </row>
    <row r="16" spans="1:13" s="219" customFormat="1" ht="15" customHeight="1" x14ac:dyDescent="0.3">
      <c r="A16" s="228"/>
      <c r="B16" s="228"/>
      <c r="C16" s="973" t="s">
        <v>864</v>
      </c>
      <c r="D16" s="627" t="s">
        <v>352</v>
      </c>
      <c r="E16" s="624"/>
      <c r="F16" s="625">
        <v>1</v>
      </c>
      <c r="G16" s="624"/>
      <c r="H16" s="624"/>
      <c r="I16" s="626">
        <v>12.72</v>
      </c>
      <c r="J16" s="626">
        <f t="shared" si="0"/>
        <v>12.72</v>
      </c>
      <c r="K16" s="971"/>
      <c r="L16" s="972"/>
    </row>
    <row r="17" spans="1:13" s="219" customFormat="1" ht="15" customHeight="1" x14ac:dyDescent="0.3">
      <c r="A17" s="228"/>
      <c r="B17" s="228"/>
      <c r="C17" s="973" t="s">
        <v>1368</v>
      </c>
      <c r="D17" s="627" t="s">
        <v>185</v>
      </c>
      <c r="E17" s="624"/>
      <c r="F17" s="625">
        <v>1</v>
      </c>
      <c r="G17" s="624"/>
      <c r="H17" s="624"/>
      <c r="I17" s="626">
        <v>9.75</v>
      </c>
      <c r="J17" s="626">
        <f t="shared" si="0"/>
        <v>9.75</v>
      </c>
      <c r="K17" s="971"/>
      <c r="L17" s="972"/>
    </row>
    <row r="18" spans="1:13" s="219" customFormat="1" ht="15" customHeight="1" x14ac:dyDescent="0.3">
      <c r="A18" s="228"/>
      <c r="B18" s="228"/>
      <c r="C18" s="973" t="s">
        <v>870</v>
      </c>
      <c r="D18" s="627" t="s">
        <v>3249</v>
      </c>
      <c r="E18" s="624"/>
      <c r="F18" s="625">
        <v>1</v>
      </c>
      <c r="G18" s="624"/>
      <c r="H18" s="624"/>
      <c r="I18" s="626">
        <v>14.9</v>
      </c>
      <c r="J18" s="626">
        <f t="shared" si="0"/>
        <v>14.9</v>
      </c>
      <c r="K18" s="971"/>
      <c r="L18" s="972"/>
    </row>
    <row r="19" spans="1:13" s="219" customFormat="1" ht="15" customHeight="1" x14ac:dyDescent="0.3">
      <c r="A19" s="228"/>
      <c r="B19" s="228"/>
      <c r="C19" s="973" t="s">
        <v>874</v>
      </c>
      <c r="D19" s="627" t="s">
        <v>873</v>
      </c>
      <c r="E19" s="624"/>
      <c r="F19" s="625">
        <v>1</v>
      </c>
      <c r="G19" s="624"/>
      <c r="H19" s="624"/>
      <c r="I19" s="626">
        <v>16.100000000000001</v>
      </c>
      <c r="J19" s="626">
        <f t="shared" si="0"/>
        <v>16.100000000000001</v>
      </c>
      <c r="K19" s="971"/>
      <c r="L19" s="972"/>
    </row>
    <row r="20" spans="1:13" s="219" customFormat="1" ht="15" customHeight="1" x14ac:dyDescent="0.3">
      <c r="A20" s="228"/>
      <c r="B20" s="228"/>
      <c r="C20" s="973" t="s">
        <v>875</v>
      </c>
      <c r="D20" s="627" t="s">
        <v>3441</v>
      </c>
      <c r="E20" s="624"/>
      <c r="F20" s="625">
        <v>1</v>
      </c>
      <c r="G20" s="624"/>
      <c r="H20" s="624"/>
      <c r="I20" s="626">
        <v>11.16</v>
      </c>
      <c r="J20" s="626">
        <f t="shared" si="0"/>
        <v>11.16</v>
      </c>
      <c r="K20" s="971"/>
      <c r="L20" s="972"/>
    </row>
    <row r="21" spans="1:13" s="219" customFormat="1" ht="15" customHeight="1" x14ac:dyDescent="0.3">
      <c r="A21" s="228"/>
      <c r="B21" s="228"/>
      <c r="C21" s="973" t="s">
        <v>878</v>
      </c>
      <c r="D21" s="627" t="s">
        <v>146</v>
      </c>
      <c r="E21" s="624"/>
      <c r="F21" s="625">
        <v>1</v>
      </c>
      <c r="G21" s="624"/>
      <c r="H21" s="624"/>
      <c r="I21" s="626">
        <v>16.149999999999999</v>
      </c>
      <c r="J21" s="626">
        <f>F21*I21</f>
        <v>16.149999999999999</v>
      </c>
      <c r="K21" s="971"/>
      <c r="L21" s="972"/>
    </row>
    <row r="22" spans="1:13" s="219" customFormat="1" ht="15" customHeight="1" x14ac:dyDescent="0.3">
      <c r="A22" s="228"/>
      <c r="B22" s="228"/>
      <c r="C22" s="973" t="s">
        <v>926</v>
      </c>
      <c r="D22" s="627" t="s">
        <v>355</v>
      </c>
      <c r="E22" s="624"/>
      <c r="F22" s="625">
        <v>1</v>
      </c>
      <c r="G22" s="624"/>
      <c r="H22" s="624"/>
      <c r="I22" s="626">
        <v>4.99</v>
      </c>
      <c r="J22" s="626">
        <f>F22*I22</f>
        <v>4.99</v>
      </c>
      <c r="K22" s="971"/>
      <c r="L22" s="972"/>
    </row>
    <row r="23" spans="1:13" s="219" customFormat="1" ht="15" customHeight="1" x14ac:dyDescent="0.3">
      <c r="A23" s="228"/>
      <c r="B23" s="228"/>
      <c r="C23" s="973" t="s">
        <v>956</v>
      </c>
      <c r="D23" s="627" t="s">
        <v>955</v>
      </c>
      <c r="E23" s="624"/>
      <c r="F23" s="625">
        <v>1</v>
      </c>
      <c r="G23" s="624"/>
      <c r="H23" s="624"/>
      <c r="I23" s="626">
        <v>15.52</v>
      </c>
      <c r="J23" s="626">
        <f t="shared" ref="J23:J86" si="1">F23*I23</f>
        <v>15.52</v>
      </c>
      <c r="K23" s="971"/>
      <c r="L23" s="972"/>
    </row>
    <row r="24" spans="1:13" s="219" customFormat="1" ht="15" customHeight="1" x14ac:dyDescent="0.3">
      <c r="A24" s="228"/>
      <c r="B24" s="228"/>
      <c r="C24" s="973" t="s">
        <v>963</v>
      </c>
      <c r="D24" s="627" t="s">
        <v>962</v>
      </c>
      <c r="E24" s="624"/>
      <c r="F24" s="625">
        <v>1</v>
      </c>
      <c r="G24" s="624"/>
      <c r="H24" s="624"/>
      <c r="I24" s="626">
        <v>46.9</v>
      </c>
      <c r="J24" s="626">
        <f t="shared" si="1"/>
        <v>46.9</v>
      </c>
      <c r="K24" s="971"/>
      <c r="L24" s="972"/>
    </row>
    <row r="25" spans="1:13" s="219" customFormat="1" ht="15" customHeight="1" x14ac:dyDescent="0.3">
      <c r="A25" s="228"/>
      <c r="B25" s="228"/>
      <c r="C25" s="973" t="s">
        <v>2300</v>
      </c>
      <c r="D25" s="627" t="s">
        <v>138</v>
      </c>
      <c r="E25" s="624"/>
      <c r="F25" s="625">
        <v>1</v>
      </c>
      <c r="G25" s="624"/>
      <c r="H25" s="624"/>
      <c r="I25" s="626">
        <v>16.38</v>
      </c>
      <c r="J25" s="626">
        <f t="shared" si="1"/>
        <v>16.38</v>
      </c>
      <c r="K25" s="971"/>
      <c r="L25" s="972"/>
      <c r="M25" s="457">
        <f>+I25-J25</f>
        <v>0</v>
      </c>
    </row>
    <row r="26" spans="1:13" s="219" customFormat="1" ht="15" customHeight="1" x14ac:dyDescent="0.3">
      <c r="A26" s="228"/>
      <c r="B26" s="228"/>
      <c r="C26" s="973" t="s">
        <v>923</v>
      </c>
      <c r="D26" s="627" t="s">
        <v>3250</v>
      </c>
      <c r="E26" s="624"/>
      <c r="F26" s="625">
        <v>1</v>
      </c>
      <c r="G26" s="624"/>
      <c r="H26" s="624"/>
      <c r="I26" s="626">
        <v>16.97</v>
      </c>
      <c r="J26" s="626">
        <f t="shared" si="1"/>
        <v>16.97</v>
      </c>
      <c r="K26" s="971"/>
      <c r="L26" s="972"/>
    </row>
    <row r="27" spans="1:13" s="219" customFormat="1" ht="15" customHeight="1" x14ac:dyDescent="0.3">
      <c r="A27" s="228"/>
      <c r="B27" s="228"/>
      <c r="C27" s="973" t="s">
        <v>921</v>
      </c>
      <c r="D27" s="627" t="s">
        <v>922</v>
      </c>
      <c r="E27" s="624"/>
      <c r="F27" s="625">
        <v>1</v>
      </c>
      <c r="G27" s="624"/>
      <c r="H27" s="624"/>
      <c r="I27" s="626">
        <v>20.59</v>
      </c>
      <c r="J27" s="626">
        <f t="shared" si="1"/>
        <v>20.59</v>
      </c>
      <c r="K27" s="971"/>
      <c r="L27" s="972"/>
    </row>
    <row r="28" spans="1:13" s="219" customFormat="1" ht="39.75" customHeight="1" x14ac:dyDescent="0.3">
      <c r="C28" s="973" t="s">
        <v>918</v>
      </c>
      <c r="D28" s="627" t="s">
        <v>3251</v>
      </c>
      <c r="E28" s="624"/>
      <c r="F28" s="625">
        <v>1</v>
      </c>
      <c r="G28" s="624"/>
      <c r="H28" s="624"/>
      <c r="I28" s="626">
        <v>7.08</v>
      </c>
      <c r="J28" s="626">
        <f t="shared" si="1"/>
        <v>7.08</v>
      </c>
      <c r="K28" s="971"/>
      <c r="L28" s="972"/>
    </row>
    <row r="29" spans="1:13" ht="34.5" customHeight="1" x14ac:dyDescent="0.3">
      <c r="C29" s="973" t="s">
        <v>920</v>
      </c>
      <c r="D29" s="627" t="s">
        <v>187</v>
      </c>
      <c r="E29" s="624"/>
      <c r="F29" s="625">
        <v>1</v>
      </c>
      <c r="G29" s="624"/>
      <c r="H29" s="624"/>
      <c r="I29" s="626">
        <v>4.72</v>
      </c>
      <c r="J29" s="626">
        <f t="shared" si="1"/>
        <v>4.72</v>
      </c>
      <c r="K29" s="971"/>
      <c r="L29" s="972"/>
    </row>
    <row r="30" spans="1:13" s="219" customFormat="1" x14ac:dyDescent="0.3">
      <c r="A30" s="228"/>
      <c r="B30" s="228"/>
      <c r="C30" s="973" t="s">
        <v>913</v>
      </c>
      <c r="D30" s="627" t="s">
        <v>3252</v>
      </c>
      <c r="E30" s="624"/>
      <c r="F30" s="625">
        <v>1</v>
      </c>
      <c r="G30" s="624"/>
      <c r="H30" s="624"/>
      <c r="I30" s="626">
        <v>30.56</v>
      </c>
      <c r="J30" s="626">
        <f t="shared" si="1"/>
        <v>30.56</v>
      </c>
      <c r="K30" s="971"/>
      <c r="L30" s="972"/>
    </row>
    <row r="31" spans="1:13" s="219" customFormat="1" ht="15" customHeight="1" x14ac:dyDescent="0.3">
      <c r="A31" s="228"/>
      <c r="B31" s="228"/>
      <c r="C31" s="973" t="s">
        <v>2225</v>
      </c>
      <c r="D31" s="627" t="s">
        <v>138</v>
      </c>
      <c r="E31" s="624"/>
      <c r="F31" s="625">
        <v>1</v>
      </c>
      <c r="G31" s="624"/>
      <c r="H31" s="624"/>
      <c r="I31" s="626">
        <v>24.55</v>
      </c>
      <c r="J31" s="626">
        <f t="shared" si="1"/>
        <v>24.55</v>
      </c>
      <c r="K31" s="971"/>
      <c r="L31" s="972"/>
    </row>
    <row r="32" spans="1:13" s="219" customFormat="1" ht="15" customHeight="1" x14ac:dyDescent="0.3">
      <c r="A32" s="228"/>
      <c r="B32" s="228"/>
      <c r="C32" s="973" t="s">
        <v>910</v>
      </c>
      <c r="D32" s="627" t="s">
        <v>214</v>
      </c>
      <c r="E32" s="624"/>
      <c r="F32" s="625">
        <v>1</v>
      </c>
      <c r="G32" s="624"/>
      <c r="H32" s="624"/>
      <c r="I32" s="626">
        <v>9.15</v>
      </c>
      <c r="J32" s="626">
        <f t="shared" si="1"/>
        <v>9.15</v>
      </c>
      <c r="K32" s="971"/>
      <c r="L32" s="972"/>
      <c r="M32" s="457"/>
    </row>
    <row r="33" spans="1:12" s="219" customFormat="1" ht="15" customHeight="1" x14ac:dyDescent="0.3">
      <c r="A33" s="228"/>
      <c r="B33" s="228"/>
      <c r="C33" s="973" t="s">
        <v>906</v>
      </c>
      <c r="D33" s="627" t="s">
        <v>1203</v>
      </c>
      <c r="E33" s="624"/>
      <c r="F33" s="625">
        <v>1</v>
      </c>
      <c r="G33" s="624"/>
      <c r="H33" s="624"/>
      <c r="I33" s="626">
        <v>9.01</v>
      </c>
      <c r="J33" s="626">
        <f t="shared" si="1"/>
        <v>9.01</v>
      </c>
      <c r="K33" s="971"/>
      <c r="L33" s="972"/>
    </row>
    <row r="34" spans="1:12" s="219" customFormat="1" ht="15" customHeight="1" x14ac:dyDescent="0.3">
      <c r="A34" s="228"/>
      <c r="B34" s="228"/>
      <c r="C34" s="973" t="s">
        <v>905</v>
      </c>
      <c r="D34" s="627" t="s">
        <v>354</v>
      </c>
      <c r="E34" s="624"/>
      <c r="F34" s="625">
        <v>1</v>
      </c>
      <c r="G34" s="624"/>
      <c r="H34" s="624"/>
      <c r="I34" s="626">
        <v>9.1</v>
      </c>
      <c r="J34" s="626">
        <f t="shared" si="1"/>
        <v>9.1</v>
      </c>
      <c r="K34" s="971"/>
      <c r="L34" s="972"/>
    </row>
    <row r="35" spans="1:12" s="219" customFormat="1" ht="15" customHeight="1" x14ac:dyDescent="0.3">
      <c r="A35" s="228"/>
      <c r="B35" s="228"/>
      <c r="C35" s="973" t="s">
        <v>996</v>
      </c>
      <c r="D35" s="627" t="s">
        <v>138</v>
      </c>
      <c r="E35" s="624"/>
      <c r="F35" s="625">
        <v>1</v>
      </c>
      <c r="G35" s="624"/>
      <c r="H35" s="624"/>
      <c r="I35" s="626">
        <v>83.71</v>
      </c>
      <c r="J35" s="626">
        <f t="shared" si="1"/>
        <v>83.71</v>
      </c>
      <c r="K35" s="971"/>
      <c r="L35" s="972"/>
    </row>
    <row r="36" spans="1:12" s="219" customFormat="1" ht="15" customHeight="1" x14ac:dyDescent="0.3">
      <c r="A36" s="228"/>
      <c r="B36" s="228"/>
      <c r="C36" s="973" t="s">
        <v>934</v>
      </c>
      <c r="D36" s="627" t="s">
        <v>222</v>
      </c>
      <c r="E36" s="624"/>
      <c r="F36" s="625">
        <v>1</v>
      </c>
      <c r="G36" s="624"/>
      <c r="H36" s="624"/>
      <c r="I36" s="626">
        <v>10.83</v>
      </c>
      <c r="J36" s="626">
        <f t="shared" si="1"/>
        <v>10.83</v>
      </c>
      <c r="K36" s="971"/>
      <c r="L36" s="972"/>
    </row>
    <row r="37" spans="1:12" s="219" customFormat="1" ht="15" customHeight="1" x14ac:dyDescent="0.3">
      <c r="A37" s="228"/>
      <c r="B37" s="228"/>
      <c r="C37" s="973" t="s">
        <v>942</v>
      </c>
      <c r="D37" s="627" t="s">
        <v>268</v>
      </c>
      <c r="E37" s="624"/>
      <c r="F37" s="625">
        <v>1</v>
      </c>
      <c r="G37" s="624"/>
      <c r="H37" s="624"/>
      <c r="I37" s="626">
        <v>11.64</v>
      </c>
      <c r="J37" s="626">
        <f t="shared" si="1"/>
        <v>11.64</v>
      </c>
      <c r="K37" s="971"/>
      <c r="L37" s="972"/>
    </row>
    <row r="38" spans="1:12" s="219" customFormat="1" ht="15" customHeight="1" x14ac:dyDescent="0.3">
      <c r="A38" s="228"/>
      <c r="B38" s="228"/>
      <c r="C38" s="973" t="s">
        <v>944</v>
      </c>
      <c r="D38" s="627" t="s">
        <v>3253</v>
      </c>
      <c r="E38" s="624"/>
      <c r="F38" s="625">
        <v>1</v>
      </c>
      <c r="G38" s="624"/>
      <c r="H38" s="624"/>
      <c r="I38" s="626">
        <v>12.24</v>
      </c>
      <c r="J38" s="626">
        <f t="shared" si="1"/>
        <v>12.24</v>
      </c>
      <c r="K38" s="971"/>
      <c r="L38" s="972"/>
    </row>
    <row r="39" spans="1:12" s="219" customFormat="1" ht="15" customHeight="1" x14ac:dyDescent="0.3">
      <c r="A39" s="228"/>
      <c r="B39" s="228"/>
      <c r="C39" s="973" t="s">
        <v>965</v>
      </c>
      <c r="D39" s="627" t="s">
        <v>685</v>
      </c>
      <c r="E39" s="624"/>
      <c r="F39" s="625">
        <v>1</v>
      </c>
      <c r="G39" s="624"/>
      <c r="H39" s="624"/>
      <c r="I39" s="626">
        <v>15.1</v>
      </c>
      <c r="J39" s="626">
        <f t="shared" si="1"/>
        <v>15.1</v>
      </c>
      <c r="K39" s="971"/>
      <c r="L39" s="972"/>
    </row>
    <row r="40" spans="1:12" s="219" customFormat="1" ht="15" customHeight="1" x14ac:dyDescent="0.3">
      <c r="A40" s="228"/>
      <c r="B40" s="228"/>
      <c r="C40" s="973"/>
      <c r="D40" s="623" t="s">
        <v>169</v>
      </c>
      <c r="E40" s="624"/>
      <c r="F40" s="625"/>
      <c r="G40" s="624"/>
      <c r="H40" s="624"/>
      <c r="I40" s="626"/>
      <c r="J40" s="626">
        <f t="shared" si="1"/>
        <v>0</v>
      </c>
      <c r="K40" s="971"/>
      <c r="L40" s="972"/>
    </row>
    <row r="41" spans="1:12" s="219" customFormat="1" ht="15" customHeight="1" x14ac:dyDescent="0.3">
      <c r="A41" s="228"/>
      <c r="B41" s="228"/>
      <c r="C41" s="973"/>
      <c r="D41" s="834" t="s">
        <v>3262</v>
      </c>
      <c r="E41" s="624"/>
      <c r="F41" s="625"/>
      <c r="G41" s="624"/>
      <c r="H41" s="624"/>
      <c r="I41" s="626"/>
      <c r="J41" s="626">
        <f t="shared" si="1"/>
        <v>0</v>
      </c>
      <c r="K41" s="971"/>
      <c r="L41" s="972"/>
    </row>
    <row r="42" spans="1:12" s="219" customFormat="1" ht="15" customHeight="1" x14ac:dyDescent="0.3">
      <c r="A42" s="228"/>
      <c r="B42" s="228"/>
      <c r="C42" s="973" t="s">
        <v>881</v>
      </c>
      <c r="D42" s="627" t="s">
        <v>3263</v>
      </c>
      <c r="E42" s="624"/>
      <c r="F42" s="625">
        <v>1</v>
      </c>
      <c r="G42" s="624"/>
      <c r="H42" s="624"/>
      <c r="I42" s="626">
        <v>36.159999999999997</v>
      </c>
      <c r="J42" s="626">
        <f t="shared" si="1"/>
        <v>36.159999999999997</v>
      </c>
      <c r="K42" s="971"/>
      <c r="L42" s="972"/>
    </row>
    <row r="43" spans="1:12" s="219" customFormat="1" ht="15" customHeight="1" x14ac:dyDescent="0.3">
      <c r="A43" s="228"/>
      <c r="B43" s="228"/>
      <c r="C43" s="973" t="s">
        <v>2271</v>
      </c>
      <c r="D43" s="627" t="s">
        <v>2272</v>
      </c>
      <c r="E43" s="624"/>
      <c r="F43" s="625">
        <v>1</v>
      </c>
      <c r="G43" s="624"/>
      <c r="H43" s="624"/>
      <c r="I43" s="626">
        <v>18.760000000000002</v>
      </c>
      <c r="J43" s="626">
        <f t="shared" si="1"/>
        <v>18.760000000000002</v>
      </c>
      <c r="K43" s="971"/>
      <c r="L43" s="972"/>
    </row>
    <row r="44" spans="1:12" s="219" customFormat="1" ht="15" customHeight="1" x14ac:dyDescent="0.3">
      <c r="A44" s="228"/>
      <c r="B44" s="228"/>
      <c r="C44" s="973" t="s">
        <v>2254</v>
      </c>
      <c r="D44" s="627" t="s">
        <v>566</v>
      </c>
      <c r="E44" s="624"/>
      <c r="F44" s="625">
        <v>1</v>
      </c>
      <c r="G44" s="624"/>
      <c r="H44" s="624"/>
      <c r="I44" s="626">
        <v>17.86</v>
      </c>
      <c r="J44" s="626">
        <f t="shared" si="1"/>
        <v>17.86</v>
      </c>
      <c r="K44" s="971"/>
      <c r="L44" s="972"/>
    </row>
    <row r="45" spans="1:12" s="219" customFormat="1" ht="15" customHeight="1" x14ac:dyDescent="0.3">
      <c r="A45" s="228"/>
      <c r="B45" s="228"/>
      <c r="C45" s="973" t="s">
        <v>883</v>
      </c>
      <c r="D45" s="627" t="s">
        <v>3264</v>
      </c>
      <c r="E45" s="624"/>
      <c r="F45" s="625">
        <v>1</v>
      </c>
      <c r="G45" s="624"/>
      <c r="H45" s="624"/>
      <c r="I45" s="626">
        <v>107.17</v>
      </c>
      <c r="J45" s="626">
        <f t="shared" si="1"/>
        <v>107.17</v>
      </c>
      <c r="K45" s="971"/>
      <c r="L45" s="972"/>
    </row>
    <row r="46" spans="1:12" s="219" customFormat="1" ht="15" customHeight="1" x14ac:dyDescent="0.3">
      <c r="A46" s="228"/>
      <c r="B46" s="228"/>
      <c r="C46" s="973" t="s">
        <v>2239</v>
      </c>
      <c r="D46" s="627" t="s">
        <v>3265</v>
      </c>
      <c r="E46" s="624"/>
      <c r="F46" s="625">
        <v>1</v>
      </c>
      <c r="G46" s="624"/>
      <c r="H46" s="624"/>
      <c r="I46" s="626">
        <v>14.27</v>
      </c>
      <c r="J46" s="626">
        <f t="shared" si="1"/>
        <v>14.27</v>
      </c>
      <c r="K46" s="971"/>
      <c r="L46" s="972"/>
    </row>
    <row r="47" spans="1:12" s="219" customFormat="1" ht="15" customHeight="1" x14ac:dyDescent="0.3">
      <c r="A47" s="228"/>
      <c r="B47" s="228"/>
      <c r="C47" s="973" t="s">
        <v>969</v>
      </c>
      <c r="D47" s="627" t="s">
        <v>3266</v>
      </c>
      <c r="E47" s="624"/>
      <c r="F47" s="625">
        <v>1</v>
      </c>
      <c r="G47" s="624"/>
      <c r="H47" s="624"/>
      <c r="I47" s="626">
        <v>4.57</v>
      </c>
      <c r="J47" s="626">
        <f t="shared" si="1"/>
        <v>4.57</v>
      </c>
      <c r="K47" s="971"/>
      <c r="L47" s="972"/>
    </row>
    <row r="48" spans="1:12" s="219" customFormat="1" ht="15" customHeight="1" x14ac:dyDescent="0.3">
      <c r="A48" s="228"/>
      <c r="B48" s="228"/>
      <c r="C48" s="973" t="s">
        <v>2256</v>
      </c>
      <c r="D48" s="627" t="s">
        <v>1562</v>
      </c>
      <c r="E48" s="624"/>
      <c r="F48" s="625">
        <v>1</v>
      </c>
      <c r="G48" s="624"/>
      <c r="H48" s="624"/>
      <c r="I48" s="626">
        <v>7.81</v>
      </c>
      <c r="J48" s="626">
        <f t="shared" si="1"/>
        <v>7.81</v>
      </c>
      <c r="K48" s="971"/>
      <c r="L48" s="972"/>
    </row>
    <row r="49" spans="1:12" s="219" customFormat="1" ht="15" customHeight="1" x14ac:dyDescent="0.3">
      <c r="A49" s="228"/>
      <c r="B49" s="228"/>
      <c r="C49" s="973" t="s">
        <v>979</v>
      </c>
      <c r="D49" s="627" t="s">
        <v>159</v>
      </c>
      <c r="E49" s="624"/>
      <c r="F49" s="625">
        <v>1</v>
      </c>
      <c r="G49" s="624"/>
      <c r="H49" s="624"/>
      <c r="I49" s="626">
        <v>10.33</v>
      </c>
      <c r="J49" s="626">
        <f t="shared" si="1"/>
        <v>10.33</v>
      </c>
      <c r="K49" s="971"/>
      <c r="L49" s="972"/>
    </row>
    <row r="50" spans="1:12" s="219" customFormat="1" ht="15" customHeight="1" x14ac:dyDescent="0.3">
      <c r="A50" s="228"/>
      <c r="B50" s="228"/>
      <c r="C50" s="973" t="s">
        <v>980</v>
      </c>
      <c r="D50" s="627" t="s">
        <v>155</v>
      </c>
      <c r="E50" s="624"/>
      <c r="F50" s="625">
        <v>1</v>
      </c>
      <c r="G50" s="624"/>
      <c r="H50" s="624"/>
      <c r="I50" s="626">
        <v>12.68</v>
      </c>
      <c r="J50" s="626">
        <f t="shared" si="1"/>
        <v>12.68</v>
      </c>
      <c r="K50" s="971"/>
      <c r="L50" s="972"/>
    </row>
    <row r="51" spans="1:12" s="219" customFormat="1" ht="15" customHeight="1" x14ac:dyDescent="0.3">
      <c r="A51" s="228"/>
      <c r="B51" s="228"/>
      <c r="C51" s="973" t="s">
        <v>2258</v>
      </c>
      <c r="D51" s="627" t="s">
        <v>360</v>
      </c>
      <c r="E51" s="624"/>
      <c r="F51" s="625">
        <v>1</v>
      </c>
      <c r="G51" s="624"/>
      <c r="H51" s="624"/>
      <c r="I51" s="626">
        <v>22.32</v>
      </c>
      <c r="J51" s="626">
        <f t="shared" si="1"/>
        <v>22.32</v>
      </c>
      <c r="K51" s="971"/>
      <c r="L51" s="972"/>
    </row>
    <row r="52" spans="1:12" s="219" customFormat="1" ht="15" customHeight="1" x14ac:dyDescent="0.3">
      <c r="A52" s="228"/>
      <c r="B52" s="228"/>
      <c r="C52" s="973"/>
      <c r="D52" s="627" t="s">
        <v>138</v>
      </c>
      <c r="E52" s="624"/>
      <c r="F52" s="625">
        <v>1</v>
      </c>
      <c r="G52" s="624"/>
      <c r="H52" s="624"/>
      <c r="I52" s="626">
        <v>9.67</v>
      </c>
      <c r="J52" s="626">
        <f t="shared" si="1"/>
        <v>9.67</v>
      </c>
      <c r="K52" s="971"/>
      <c r="L52" s="972"/>
    </row>
    <row r="53" spans="1:12" s="219" customFormat="1" ht="15" customHeight="1" x14ac:dyDescent="0.3">
      <c r="A53" s="228"/>
      <c r="B53" s="228"/>
      <c r="C53" s="973" t="s">
        <v>2161</v>
      </c>
      <c r="D53" s="627" t="s">
        <v>564</v>
      </c>
      <c r="E53" s="624"/>
      <c r="F53" s="625">
        <v>1</v>
      </c>
      <c r="G53" s="624"/>
      <c r="H53" s="624"/>
      <c r="I53" s="626">
        <v>10.65</v>
      </c>
      <c r="J53" s="626">
        <f t="shared" si="1"/>
        <v>10.65</v>
      </c>
      <c r="K53" s="971"/>
      <c r="L53" s="972"/>
    </row>
    <row r="54" spans="1:12" s="219" customFormat="1" ht="15" customHeight="1" x14ac:dyDescent="0.3">
      <c r="A54" s="228"/>
      <c r="B54" s="228"/>
      <c r="C54" s="973" t="s">
        <v>2230</v>
      </c>
      <c r="D54" s="627" t="s">
        <v>900</v>
      </c>
      <c r="E54" s="624"/>
      <c r="F54" s="625">
        <v>1</v>
      </c>
      <c r="G54" s="624"/>
      <c r="H54" s="624"/>
      <c r="I54" s="626">
        <v>12.45</v>
      </c>
      <c r="J54" s="626">
        <f t="shared" si="1"/>
        <v>12.45</v>
      </c>
      <c r="K54" s="971"/>
      <c r="L54" s="972"/>
    </row>
    <row r="55" spans="1:12" s="219" customFormat="1" ht="15" customHeight="1" x14ac:dyDescent="0.3">
      <c r="A55" s="228"/>
      <c r="B55" s="228"/>
      <c r="C55" s="973" t="s">
        <v>3267</v>
      </c>
      <c r="D55" s="627" t="s">
        <v>3268</v>
      </c>
      <c r="E55" s="624"/>
      <c r="F55" s="625">
        <v>1</v>
      </c>
      <c r="G55" s="624"/>
      <c r="H55" s="624"/>
      <c r="I55" s="626">
        <v>37.15</v>
      </c>
      <c r="J55" s="626">
        <f t="shared" si="1"/>
        <v>37.15</v>
      </c>
      <c r="K55" s="971"/>
      <c r="L55" s="972"/>
    </row>
    <row r="56" spans="1:12" s="219" customFormat="1" ht="15" customHeight="1" x14ac:dyDescent="0.3">
      <c r="A56" s="228"/>
      <c r="B56" s="228"/>
      <c r="C56" s="973" t="s">
        <v>992</v>
      </c>
      <c r="D56" s="627" t="s">
        <v>3270</v>
      </c>
      <c r="E56" s="624"/>
      <c r="F56" s="625">
        <v>1</v>
      </c>
      <c r="G56" s="624"/>
      <c r="H56" s="624"/>
      <c r="I56" s="626">
        <v>10.33</v>
      </c>
      <c r="J56" s="626">
        <f t="shared" si="1"/>
        <v>10.33</v>
      </c>
      <c r="K56" s="971"/>
      <c r="L56" s="972"/>
    </row>
    <row r="57" spans="1:12" s="219" customFormat="1" ht="15" customHeight="1" x14ac:dyDescent="0.3">
      <c r="A57" s="228"/>
      <c r="B57" s="228"/>
      <c r="C57" s="973" t="s">
        <v>2231</v>
      </c>
      <c r="D57" s="627" t="s">
        <v>138</v>
      </c>
      <c r="E57" s="624"/>
      <c r="F57" s="625">
        <v>1</v>
      </c>
      <c r="G57" s="624"/>
      <c r="H57" s="624"/>
      <c r="I57" s="626">
        <v>11.64</v>
      </c>
      <c r="J57" s="626">
        <f t="shared" si="1"/>
        <v>11.64</v>
      </c>
      <c r="K57" s="971"/>
      <c r="L57" s="972"/>
    </row>
    <row r="58" spans="1:12" s="219" customFormat="1" ht="15" customHeight="1" x14ac:dyDescent="0.3">
      <c r="A58" s="228"/>
      <c r="B58" s="228"/>
      <c r="C58" s="973" t="s">
        <v>1370</v>
      </c>
      <c r="D58" s="627" t="s">
        <v>3271</v>
      </c>
      <c r="E58" s="624"/>
      <c r="F58" s="625">
        <v>1</v>
      </c>
      <c r="G58" s="624"/>
      <c r="H58" s="624"/>
      <c r="I58" s="626">
        <v>14.66</v>
      </c>
      <c r="J58" s="626">
        <f t="shared" si="1"/>
        <v>14.66</v>
      </c>
      <c r="K58" s="971"/>
      <c r="L58" s="972"/>
    </row>
    <row r="59" spans="1:12" s="219" customFormat="1" ht="15" customHeight="1" x14ac:dyDescent="0.3">
      <c r="A59" s="228"/>
      <c r="B59" s="228"/>
      <c r="C59" s="973" t="s">
        <v>1006</v>
      </c>
      <c r="D59" s="627" t="s">
        <v>1007</v>
      </c>
      <c r="E59" s="624"/>
      <c r="F59" s="625">
        <v>1</v>
      </c>
      <c r="G59" s="624"/>
      <c r="H59" s="624"/>
      <c r="I59" s="626">
        <v>15.49</v>
      </c>
      <c r="J59" s="626">
        <f t="shared" si="1"/>
        <v>15.49</v>
      </c>
      <c r="K59" s="971"/>
      <c r="L59" s="972"/>
    </row>
    <row r="60" spans="1:12" s="219" customFormat="1" ht="15" customHeight="1" x14ac:dyDescent="0.3">
      <c r="A60" s="228"/>
      <c r="B60" s="228"/>
      <c r="C60" s="973"/>
      <c r="D60" s="623" t="s">
        <v>169</v>
      </c>
      <c r="E60" s="624"/>
      <c r="F60" s="625"/>
      <c r="G60" s="624"/>
      <c r="H60" s="624"/>
      <c r="I60" s="626"/>
      <c r="J60" s="626">
        <f t="shared" si="1"/>
        <v>0</v>
      </c>
      <c r="K60" s="971"/>
      <c r="L60" s="972"/>
    </row>
    <row r="61" spans="1:12" s="219" customFormat="1" ht="15" customHeight="1" x14ac:dyDescent="0.3">
      <c r="A61" s="228"/>
      <c r="B61" s="228"/>
      <c r="C61" s="973"/>
      <c r="D61" s="834" t="s">
        <v>3277</v>
      </c>
      <c r="E61" s="624"/>
      <c r="F61" s="625"/>
      <c r="G61" s="624"/>
      <c r="H61" s="624"/>
      <c r="I61" s="626"/>
      <c r="J61" s="626">
        <f t="shared" si="1"/>
        <v>0</v>
      </c>
      <c r="K61" s="971"/>
      <c r="L61" s="972"/>
    </row>
    <row r="62" spans="1:12" s="219" customFormat="1" ht="15" customHeight="1" x14ac:dyDescent="0.3">
      <c r="A62" s="228"/>
      <c r="B62" s="228"/>
      <c r="C62" s="973" t="s">
        <v>1022</v>
      </c>
      <c r="D62" s="627" t="s">
        <v>569</v>
      </c>
      <c r="E62" s="624"/>
      <c r="F62" s="625">
        <v>1</v>
      </c>
      <c r="G62" s="624"/>
      <c r="H62" s="624"/>
      <c r="I62" s="626">
        <v>50.01</v>
      </c>
      <c r="J62" s="626">
        <f t="shared" si="1"/>
        <v>50.01</v>
      </c>
      <c r="K62" s="971"/>
      <c r="L62" s="972"/>
    </row>
    <row r="63" spans="1:12" s="219" customFormat="1" ht="15" customHeight="1" x14ac:dyDescent="0.3">
      <c r="A63" s="228"/>
      <c r="B63" s="228"/>
      <c r="C63" s="973" t="s">
        <v>1035</v>
      </c>
      <c r="D63" s="627" t="s">
        <v>218</v>
      </c>
      <c r="E63" s="624"/>
      <c r="F63" s="625">
        <v>1</v>
      </c>
      <c r="G63" s="624"/>
      <c r="H63" s="624"/>
      <c r="I63" s="626">
        <v>12.05</v>
      </c>
      <c r="J63" s="626">
        <f t="shared" si="1"/>
        <v>12.05</v>
      </c>
      <c r="K63" s="971"/>
      <c r="L63" s="972"/>
    </row>
    <row r="64" spans="1:12" s="219" customFormat="1" ht="15" customHeight="1" x14ac:dyDescent="0.3">
      <c r="A64" s="228"/>
      <c r="B64" s="228"/>
      <c r="C64" s="973" t="s">
        <v>1044</v>
      </c>
      <c r="D64" s="627" t="s">
        <v>1045</v>
      </c>
      <c r="E64" s="624"/>
      <c r="F64" s="625">
        <v>1</v>
      </c>
      <c r="G64" s="624"/>
      <c r="H64" s="624"/>
      <c r="I64" s="626">
        <v>15.9</v>
      </c>
      <c r="J64" s="626">
        <f t="shared" si="1"/>
        <v>15.9</v>
      </c>
      <c r="K64" s="971"/>
      <c r="L64" s="972"/>
    </row>
    <row r="65" spans="1:12" s="219" customFormat="1" ht="15" customHeight="1" x14ac:dyDescent="0.3">
      <c r="A65" s="228"/>
      <c r="B65" s="228"/>
      <c r="C65" s="973" t="s">
        <v>1031</v>
      </c>
      <c r="D65" s="627" t="s">
        <v>150</v>
      </c>
      <c r="E65" s="624"/>
      <c r="F65" s="625">
        <v>1</v>
      </c>
      <c r="G65" s="624"/>
      <c r="H65" s="624"/>
      <c r="I65" s="626">
        <v>18.670000000000002</v>
      </c>
      <c r="J65" s="626">
        <f t="shared" si="1"/>
        <v>18.670000000000002</v>
      </c>
      <c r="K65" s="971"/>
      <c r="L65" s="972"/>
    </row>
    <row r="66" spans="1:12" s="219" customFormat="1" ht="15" customHeight="1" x14ac:dyDescent="0.3">
      <c r="A66" s="228"/>
      <c r="B66" s="228"/>
      <c r="C66" s="973"/>
      <c r="D66" s="627"/>
      <c r="E66" s="624"/>
      <c r="F66" s="625">
        <v>1</v>
      </c>
      <c r="G66" s="624"/>
      <c r="H66" s="624"/>
      <c r="I66" s="626">
        <v>4.46</v>
      </c>
      <c r="J66" s="626">
        <f t="shared" si="1"/>
        <v>4.46</v>
      </c>
      <c r="K66" s="971"/>
      <c r="L66" s="972"/>
    </row>
    <row r="67" spans="1:12" s="219" customFormat="1" ht="15" customHeight="1" x14ac:dyDescent="0.3">
      <c r="A67" s="228"/>
      <c r="B67" s="228"/>
      <c r="C67" s="973" t="s">
        <v>2252</v>
      </c>
      <c r="D67" s="627" t="s">
        <v>360</v>
      </c>
      <c r="E67" s="624"/>
      <c r="F67" s="625">
        <v>1</v>
      </c>
      <c r="G67" s="624"/>
      <c r="H67" s="624"/>
      <c r="I67" s="626">
        <v>80.349999999999994</v>
      </c>
      <c r="J67" s="626">
        <f t="shared" si="1"/>
        <v>80.349999999999994</v>
      </c>
      <c r="K67" s="971"/>
      <c r="L67" s="972"/>
    </row>
    <row r="68" spans="1:12" s="219" customFormat="1" ht="15" customHeight="1" x14ac:dyDescent="0.3">
      <c r="A68" s="228"/>
      <c r="B68" s="228"/>
      <c r="C68" s="973" t="s">
        <v>1061</v>
      </c>
      <c r="D68" s="627" t="s">
        <v>215</v>
      </c>
      <c r="E68" s="624"/>
      <c r="F68" s="625">
        <v>1</v>
      </c>
      <c r="G68" s="624"/>
      <c r="H68" s="624"/>
      <c r="I68" s="626">
        <v>32.14</v>
      </c>
      <c r="J68" s="626">
        <f t="shared" si="1"/>
        <v>32.14</v>
      </c>
      <c r="K68" s="971"/>
      <c r="L68" s="972"/>
    </row>
    <row r="69" spans="1:12" s="219" customFormat="1" ht="15" customHeight="1" x14ac:dyDescent="0.3">
      <c r="A69" s="228"/>
      <c r="B69" s="228"/>
      <c r="C69" s="973" t="s">
        <v>1063</v>
      </c>
      <c r="D69" s="627" t="s">
        <v>1064</v>
      </c>
      <c r="E69" s="624"/>
      <c r="F69" s="625">
        <v>1</v>
      </c>
      <c r="G69" s="624"/>
      <c r="H69" s="624"/>
      <c r="I69" s="626">
        <v>19.03</v>
      </c>
      <c r="J69" s="626">
        <f t="shared" si="1"/>
        <v>19.03</v>
      </c>
      <c r="K69" s="971"/>
      <c r="L69" s="972"/>
    </row>
    <row r="70" spans="1:12" s="219" customFormat="1" ht="15" customHeight="1" x14ac:dyDescent="0.3">
      <c r="A70" s="228"/>
      <c r="B70" s="228"/>
      <c r="C70" s="973" t="s">
        <v>2318</v>
      </c>
      <c r="D70" s="627" t="s">
        <v>1065</v>
      </c>
      <c r="E70" s="624"/>
      <c r="F70" s="625">
        <v>1</v>
      </c>
      <c r="G70" s="624"/>
      <c r="H70" s="624"/>
      <c r="I70" s="626">
        <v>28.6</v>
      </c>
      <c r="J70" s="626">
        <f t="shared" si="1"/>
        <v>28.6</v>
      </c>
      <c r="K70" s="971"/>
      <c r="L70" s="972"/>
    </row>
    <row r="71" spans="1:12" s="219" customFormat="1" ht="39.75" customHeight="1" x14ac:dyDescent="0.3">
      <c r="C71" s="973" t="s">
        <v>1071</v>
      </c>
      <c r="D71" s="627" t="s">
        <v>187</v>
      </c>
      <c r="E71" s="624"/>
      <c r="F71" s="625">
        <v>1</v>
      </c>
      <c r="G71" s="624"/>
      <c r="H71" s="624"/>
      <c r="I71" s="626">
        <v>6.12</v>
      </c>
      <c r="J71" s="626">
        <f t="shared" si="1"/>
        <v>6.12</v>
      </c>
      <c r="K71" s="971"/>
      <c r="L71" s="972"/>
    </row>
    <row r="72" spans="1:12" ht="34.5" customHeight="1" x14ac:dyDescent="0.3">
      <c r="C72" s="973" t="s">
        <v>1074</v>
      </c>
      <c r="D72" s="627" t="s">
        <v>158</v>
      </c>
      <c r="E72" s="624"/>
      <c r="F72" s="625">
        <v>1</v>
      </c>
      <c r="G72" s="624"/>
      <c r="H72" s="624"/>
      <c r="I72" s="626">
        <v>13.19</v>
      </c>
      <c r="J72" s="626">
        <f t="shared" si="1"/>
        <v>13.19</v>
      </c>
      <c r="K72" s="971"/>
      <c r="L72" s="972"/>
    </row>
    <row r="73" spans="1:12" s="219" customFormat="1" x14ac:dyDescent="0.3">
      <c r="A73" s="228"/>
      <c r="B73" s="228"/>
      <c r="C73" s="973" t="s">
        <v>1103</v>
      </c>
      <c r="D73" s="627" t="s">
        <v>360</v>
      </c>
      <c r="E73" s="624"/>
      <c r="F73" s="625">
        <v>1</v>
      </c>
      <c r="G73" s="624"/>
      <c r="H73" s="624"/>
      <c r="I73" s="626">
        <v>24.21</v>
      </c>
      <c r="J73" s="626">
        <f t="shared" si="1"/>
        <v>24.21</v>
      </c>
      <c r="K73" s="971"/>
      <c r="L73" s="972"/>
    </row>
    <row r="74" spans="1:12" s="219" customFormat="1" ht="15" customHeight="1" x14ac:dyDescent="0.3">
      <c r="A74" s="228"/>
      <c r="B74" s="228"/>
      <c r="C74" s="973" t="s">
        <v>1077</v>
      </c>
      <c r="D74" s="627" t="s">
        <v>271</v>
      </c>
      <c r="E74" s="624"/>
      <c r="F74" s="625">
        <v>1</v>
      </c>
      <c r="G74" s="624"/>
      <c r="H74" s="624"/>
      <c r="I74" s="626">
        <v>51.19</v>
      </c>
      <c r="J74" s="626">
        <f t="shared" si="1"/>
        <v>51.19</v>
      </c>
      <c r="K74" s="971"/>
      <c r="L74" s="972"/>
    </row>
    <row r="75" spans="1:12" s="219" customFormat="1" ht="15" customHeight="1" x14ac:dyDescent="0.3">
      <c r="A75" s="228"/>
      <c r="B75" s="228"/>
      <c r="C75" s="973" t="s">
        <v>1380</v>
      </c>
      <c r="D75" s="627" t="s">
        <v>803</v>
      </c>
      <c r="E75" s="624"/>
      <c r="F75" s="625">
        <v>1</v>
      </c>
      <c r="G75" s="624"/>
      <c r="H75" s="624"/>
      <c r="I75" s="626">
        <v>16.489999999999998</v>
      </c>
      <c r="J75" s="626">
        <f t="shared" si="1"/>
        <v>16.489999999999998</v>
      </c>
      <c r="K75" s="971"/>
      <c r="L75" s="972"/>
    </row>
    <row r="76" spans="1:12" s="219" customFormat="1" ht="15" customHeight="1" x14ac:dyDescent="0.3">
      <c r="A76" s="228"/>
      <c r="B76" s="228"/>
      <c r="C76" s="973" t="s">
        <v>1105</v>
      </c>
      <c r="D76" s="627" t="s">
        <v>360</v>
      </c>
      <c r="E76" s="624"/>
      <c r="F76" s="625">
        <v>1</v>
      </c>
      <c r="G76" s="624"/>
      <c r="H76" s="624"/>
      <c r="I76" s="626">
        <v>8.18</v>
      </c>
      <c r="J76" s="626">
        <f t="shared" si="1"/>
        <v>8.18</v>
      </c>
      <c r="K76" s="971"/>
      <c r="L76" s="972"/>
    </row>
    <row r="77" spans="1:12" s="219" customFormat="1" ht="15" customHeight="1" x14ac:dyDescent="0.3">
      <c r="A77" s="228"/>
      <c r="B77" s="228"/>
      <c r="C77" s="973"/>
      <c r="D77" s="627" t="s">
        <v>138</v>
      </c>
      <c r="E77" s="624"/>
      <c r="F77" s="625">
        <v>1</v>
      </c>
      <c r="G77" s="624"/>
      <c r="H77" s="624"/>
      <c r="I77" s="626">
        <v>8.18</v>
      </c>
      <c r="J77" s="626">
        <f t="shared" si="1"/>
        <v>8.18</v>
      </c>
      <c r="K77" s="971"/>
      <c r="L77" s="972"/>
    </row>
    <row r="78" spans="1:12" s="219" customFormat="1" ht="15" customHeight="1" x14ac:dyDescent="0.3">
      <c r="A78" s="228"/>
      <c r="B78" s="228"/>
      <c r="C78" s="973" t="s">
        <v>1082</v>
      </c>
      <c r="D78" s="627" t="s">
        <v>3278</v>
      </c>
      <c r="E78" s="624"/>
      <c r="F78" s="625">
        <v>1</v>
      </c>
      <c r="G78" s="624"/>
      <c r="H78" s="624"/>
      <c r="I78" s="626">
        <v>12.72</v>
      </c>
      <c r="J78" s="626">
        <f t="shared" si="1"/>
        <v>12.72</v>
      </c>
      <c r="K78" s="971"/>
      <c r="L78" s="972"/>
    </row>
    <row r="79" spans="1:12" s="219" customFormat="1" ht="15" customHeight="1" x14ac:dyDescent="0.3">
      <c r="A79" s="228"/>
      <c r="B79" s="228"/>
      <c r="C79" s="973" t="s">
        <v>1086</v>
      </c>
      <c r="D79" s="627" t="s">
        <v>3442</v>
      </c>
      <c r="E79" s="624"/>
      <c r="F79" s="625">
        <v>1</v>
      </c>
      <c r="G79" s="624"/>
      <c r="H79" s="624"/>
      <c r="I79" s="626">
        <v>39.04</v>
      </c>
      <c r="J79" s="626">
        <f t="shared" si="1"/>
        <v>39.04</v>
      </c>
      <c r="K79" s="971"/>
      <c r="L79" s="972"/>
    </row>
    <row r="80" spans="1:12" s="219" customFormat="1" ht="15" customHeight="1" x14ac:dyDescent="0.3">
      <c r="A80" s="228"/>
      <c r="B80" s="228"/>
      <c r="C80" s="973" t="s">
        <v>1088</v>
      </c>
      <c r="D80" s="627" t="s">
        <v>3281</v>
      </c>
      <c r="E80" s="624"/>
      <c r="F80" s="625">
        <v>1</v>
      </c>
      <c r="G80" s="624"/>
      <c r="H80" s="624"/>
      <c r="I80" s="626">
        <v>18.63</v>
      </c>
      <c r="J80" s="626">
        <f t="shared" si="1"/>
        <v>18.63</v>
      </c>
      <c r="K80" s="971"/>
      <c r="L80" s="972"/>
    </row>
    <row r="81" spans="1:12" s="219" customFormat="1" ht="15" customHeight="1" x14ac:dyDescent="0.3">
      <c r="A81" s="228"/>
      <c r="B81" s="228"/>
      <c r="C81" s="973" t="s">
        <v>1110</v>
      </c>
      <c r="D81" s="627" t="s">
        <v>3282</v>
      </c>
      <c r="E81" s="624"/>
      <c r="F81" s="625">
        <v>1</v>
      </c>
      <c r="G81" s="624"/>
      <c r="H81" s="624"/>
      <c r="I81" s="626">
        <v>15.25</v>
      </c>
      <c r="J81" s="626">
        <f t="shared" si="1"/>
        <v>15.25</v>
      </c>
      <c r="K81" s="971"/>
      <c r="L81" s="972"/>
    </row>
    <row r="82" spans="1:12" s="219" customFormat="1" ht="15" customHeight="1" x14ac:dyDescent="0.3">
      <c r="A82" s="228"/>
      <c r="B82" s="228"/>
      <c r="C82" s="973" t="s">
        <v>1118</v>
      </c>
      <c r="D82" s="627" t="s">
        <v>174</v>
      </c>
      <c r="E82" s="624"/>
      <c r="F82" s="625">
        <v>1</v>
      </c>
      <c r="G82" s="624"/>
      <c r="H82" s="624"/>
      <c r="I82" s="626">
        <v>5.98</v>
      </c>
      <c r="J82" s="626">
        <f t="shared" si="1"/>
        <v>5.98</v>
      </c>
      <c r="K82" s="971"/>
      <c r="L82" s="972"/>
    </row>
    <row r="83" spans="1:12" s="219" customFormat="1" ht="56.25" customHeight="1" x14ac:dyDescent="0.3">
      <c r="C83" s="973" t="s">
        <v>1098</v>
      </c>
      <c r="D83" s="627" t="s">
        <v>565</v>
      </c>
      <c r="E83" s="624"/>
      <c r="F83" s="625">
        <v>1</v>
      </c>
      <c r="G83" s="624"/>
      <c r="H83" s="624"/>
      <c r="I83" s="626">
        <v>29.88</v>
      </c>
      <c r="J83" s="626">
        <f t="shared" si="1"/>
        <v>29.88</v>
      </c>
      <c r="K83" s="971"/>
      <c r="L83" s="972"/>
    </row>
    <row r="84" spans="1:12" ht="34.5" customHeight="1" x14ac:dyDescent="0.3">
      <c r="C84" s="973" t="s">
        <v>3283</v>
      </c>
      <c r="D84" s="627" t="s">
        <v>2323</v>
      </c>
      <c r="E84" s="624"/>
      <c r="F84" s="625">
        <v>1</v>
      </c>
      <c r="G84" s="624"/>
      <c r="H84" s="624"/>
      <c r="I84" s="626">
        <v>21.78</v>
      </c>
      <c r="J84" s="626">
        <f t="shared" si="1"/>
        <v>21.78</v>
      </c>
      <c r="K84" s="971"/>
      <c r="L84" s="972"/>
    </row>
    <row r="85" spans="1:12" s="219" customFormat="1" x14ac:dyDescent="0.3">
      <c r="A85" s="228"/>
      <c r="B85" s="228"/>
      <c r="C85" s="973" t="s">
        <v>1121</v>
      </c>
      <c r="D85" s="627" t="s">
        <v>3284</v>
      </c>
      <c r="E85" s="624"/>
      <c r="F85" s="625">
        <v>1</v>
      </c>
      <c r="G85" s="624"/>
      <c r="H85" s="624"/>
      <c r="I85" s="626">
        <v>9.69</v>
      </c>
      <c r="J85" s="626">
        <f t="shared" si="1"/>
        <v>9.69</v>
      </c>
      <c r="K85" s="971"/>
      <c r="L85" s="972"/>
    </row>
    <row r="86" spans="1:12" s="219" customFormat="1" ht="15" customHeight="1" x14ac:dyDescent="0.3">
      <c r="A86" s="228"/>
      <c r="B86" s="228"/>
      <c r="C86" s="973"/>
      <c r="D86" s="623" t="s">
        <v>169</v>
      </c>
      <c r="E86" s="624"/>
      <c r="F86" s="625"/>
      <c r="G86" s="624"/>
      <c r="H86" s="624"/>
      <c r="I86" s="626"/>
      <c r="J86" s="626">
        <f t="shared" si="1"/>
        <v>0</v>
      </c>
      <c r="K86" s="971"/>
      <c r="L86" s="972"/>
    </row>
    <row r="87" spans="1:12" s="219" customFormat="1" ht="15" customHeight="1" x14ac:dyDescent="0.3">
      <c r="A87" s="228"/>
      <c r="B87" s="228"/>
      <c r="C87" s="973"/>
      <c r="D87" s="834" t="s">
        <v>3287</v>
      </c>
      <c r="E87" s="624"/>
      <c r="F87" s="625"/>
      <c r="G87" s="624"/>
      <c r="H87" s="624"/>
      <c r="I87" s="626"/>
      <c r="J87" s="626">
        <f t="shared" ref="J87:J150" si="2">F87*I87</f>
        <v>0</v>
      </c>
      <c r="K87" s="971"/>
      <c r="L87" s="972"/>
    </row>
    <row r="88" spans="1:12" s="219" customFormat="1" ht="15" customHeight="1" x14ac:dyDescent="0.3">
      <c r="A88" s="228"/>
      <c r="B88" s="228"/>
      <c r="C88" s="973" t="s">
        <v>2553</v>
      </c>
      <c r="D88" s="627" t="s">
        <v>2414</v>
      </c>
      <c r="E88" s="624"/>
      <c r="F88" s="625">
        <v>1</v>
      </c>
      <c r="G88" s="624"/>
      <c r="H88" s="624"/>
      <c r="I88" s="626">
        <v>26.78</v>
      </c>
      <c r="J88" s="626">
        <f t="shared" si="2"/>
        <v>26.78</v>
      </c>
      <c r="K88" s="971"/>
      <c r="L88" s="972"/>
    </row>
    <row r="89" spans="1:12" s="219" customFormat="1" ht="15" customHeight="1" x14ac:dyDescent="0.3">
      <c r="A89" s="228"/>
      <c r="B89" s="228"/>
      <c r="C89" s="973" t="s">
        <v>1157</v>
      </c>
      <c r="D89" s="627" t="s">
        <v>138</v>
      </c>
      <c r="E89" s="624"/>
      <c r="F89" s="625">
        <v>1</v>
      </c>
      <c r="G89" s="624"/>
      <c r="H89" s="624"/>
      <c r="I89" s="626">
        <v>24.55</v>
      </c>
      <c r="J89" s="626">
        <f t="shared" si="2"/>
        <v>24.55</v>
      </c>
      <c r="K89" s="971"/>
      <c r="L89" s="972"/>
    </row>
    <row r="90" spans="1:12" s="219" customFormat="1" ht="15" customHeight="1" x14ac:dyDescent="0.3">
      <c r="A90" s="228"/>
      <c r="B90" s="228"/>
      <c r="C90" s="973"/>
      <c r="D90" s="627" t="s">
        <v>138</v>
      </c>
      <c r="E90" s="624"/>
      <c r="F90" s="625">
        <v>1</v>
      </c>
      <c r="G90" s="624"/>
      <c r="H90" s="624"/>
      <c r="I90" s="626">
        <v>8.18</v>
      </c>
      <c r="J90" s="626">
        <f t="shared" si="2"/>
        <v>8.18</v>
      </c>
      <c r="K90" s="971"/>
      <c r="L90" s="972"/>
    </row>
    <row r="91" spans="1:12" s="219" customFormat="1" ht="15" customHeight="1" x14ac:dyDescent="0.3">
      <c r="A91" s="228"/>
      <c r="B91" s="228"/>
      <c r="C91" s="973" t="s">
        <v>1133</v>
      </c>
      <c r="D91" s="627" t="s">
        <v>353</v>
      </c>
      <c r="E91" s="624"/>
      <c r="F91" s="625">
        <v>1</v>
      </c>
      <c r="G91" s="624"/>
      <c r="H91" s="624"/>
      <c r="I91" s="626">
        <v>10.01</v>
      </c>
      <c r="J91" s="626">
        <f t="shared" si="2"/>
        <v>10.01</v>
      </c>
      <c r="K91" s="971"/>
      <c r="L91" s="972"/>
    </row>
    <row r="92" spans="1:12" s="219" customFormat="1" ht="15" customHeight="1" x14ac:dyDescent="0.3">
      <c r="A92" s="228"/>
      <c r="B92" s="228"/>
      <c r="C92" s="973" t="s">
        <v>3288</v>
      </c>
      <c r="D92" s="627" t="s">
        <v>3289</v>
      </c>
      <c r="E92" s="624"/>
      <c r="F92" s="625">
        <v>1</v>
      </c>
      <c r="G92" s="624"/>
      <c r="H92" s="624"/>
      <c r="I92" s="626">
        <v>16.66</v>
      </c>
      <c r="J92" s="626">
        <f t="shared" si="2"/>
        <v>16.66</v>
      </c>
      <c r="K92" s="971"/>
      <c r="L92" s="972"/>
    </row>
    <row r="93" spans="1:12" s="219" customFormat="1" ht="15" customHeight="1" x14ac:dyDescent="0.3">
      <c r="A93" s="228"/>
      <c r="B93" s="228"/>
      <c r="C93" s="973" t="s">
        <v>1136</v>
      </c>
      <c r="D93" s="627" t="s">
        <v>1137</v>
      </c>
      <c r="E93" s="624"/>
      <c r="F93" s="625">
        <v>1</v>
      </c>
      <c r="G93" s="624"/>
      <c r="H93" s="624"/>
      <c r="I93" s="626">
        <v>3.78</v>
      </c>
      <c r="J93" s="626">
        <f t="shared" si="2"/>
        <v>3.78</v>
      </c>
      <c r="K93" s="971"/>
      <c r="L93" s="972"/>
    </row>
    <row r="94" spans="1:12" s="219" customFormat="1" ht="15" customHeight="1" x14ac:dyDescent="0.3">
      <c r="A94" s="228"/>
      <c r="B94" s="228"/>
      <c r="C94" s="973" t="s">
        <v>2325</v>
      </c>
      <c r="D94" s="627" t="s">
        <v>763</v>
      </c>
      <c r="E94" s="624"/>
      <c r="F94" s="625">
        <v>1</v>
      </c>
      <c r="G94" s="624"/>
      <c r="H94" s="624"/>
      <c r="I94" s="626">
        <v>31.74</v>
      </c>
      <c r="J94" s="626">
        <f t="shared" si="2"/>
        <v>31.74</v>
      </c>
      <c r="K94" s="971"/>
      <c r="L94" s="972"/>
    </row>
    <row r="95" spans="1:12" s="219" customFormat="1" ht="15" customHeight="1" x14ac:dyDescent="0.3">
      <c r="A95" s="228"/>
      <c r="B95" s="228"/>
      <c r="C95" s="973" t="s">
        <v>1147</v>
      </c>
      <c r="D95" s="627" t="s">
        <v>803</v>
      </c>
      <c r="E95" s="624"/>
      <c r="F95" s="625">
        <v>1</v>
      </c>
      <c r="G95" s="624"/>
      <c r="H95" s="624"/>
      <c r="I95" s="626">
        <v>16.96</v>
      </c>
      <c r="J95" s="626">
        <f t="shared" si="2"/>
        <v>16.96</v>
      </c>
      <c r="K95" s="971"/>
      <c r="L95" s="972"/>
    </row>
    <row r="96" spans="1:12" s="219" customFormat="1" ht="15" customHeight="1" x14ac:dyDescent="0.3">
      <c r="A96" s="228"/>
      <c r="B96" s="228"/>
      <c r="C96" s="973" t="s">
        <v>1384</v>
      </c>
      <c r="D96" s="627" t="s">
        <v>785</v>
      </c>
      <c r="E96" s="624"/>
      <c r="F96" s="625">
        <v>1</v>
      </c>
      <c r="G96" s="624"/>
      <c r="H96" s="624"/>
      <c r="I96" s="626">
        <v>17.86</v>
      </c>
      <c r="J96" s="626">
        <f t="shared" si="2"/>
        <v>17.86</v>
      </c>
      <c r="K96" s="971"/>
      <c r="L96" s="972"/>
    </row>
    <row r="97" spans="1:12" s="219" customFormat="1" ht="15" customHeight="1" x14ac:dyDescent="0.3">
      <c r="A97" s="228"/>
      <c r="B97" s="228"/>
      <c r="C97" s="973"/>
      <c r="D97" s="627" t="s">
        <v>138</v>
      </c>
      <c r="E97" s="624"/>
      <c r="F97" s="625">
        <v>1</v>
      </c>
      <c r="G97" s="624"/>
      <c r="H97" s="624"/>
      <c r="I97" s="626">
        <v>7.44</v>
      </c>
      <c r="J97" s="626">
        <f t="shared" si="2"/>
        <v>7.44</v>
      </c>
      <c r="K97" s="971"/>
      <c r="L97" s="972"/>
    </row>
    <row r="98" spans="1:12" s="219" customFormat="1" ht="15" customHeight="1" x14ac:dyDescent="0.3">
      <c r="A98" s="228"/>
      <c r="B98" s="228"/>
      <c r="C98" s="973" t="s">
        <v>1155</v>
      </c>
      <c r="D98" s="627" t="s">
        <v>566</v>
      </c>
      <c r="E98" s="624"/>
      <c r="F98" s="625">
        <v>1</v>
      </c>
      <c r="G98" s="624"/>
      <c r="H98" s="624"/>
      <c r="I98" s="626">
        <v>12.28</v>
      </c>
      <c r="J98" s="626">
        <f t="shared" si="2"/>
        <v>12.28</v>
      </c>
      <c r="K98" s="971"/>
      <c r="L98" s="972"/>
    </row>
    <row r="99" spans="1:12" s="219" customFormat="1" ht="15" customHeight="1" x14ac:dyDescent="0.3">
      <c r="A99" s="228"/>
      <c r="B99" s="228"/>
      <c r="C99" s="973" t="s">
        <v>2339</v>
      </c>
      <c r="D99" s="627" t="s">
        <v>360</v>
      </c>
      <c r="E99" s="624"/>
      <c r="F99" s="625">
        <v>1</v>
      </c>
      <c r="G99" s="624"/>
      <c r="H99" s="624"/>
      <c r="I99" s="626">
        <v>25.67</v>
      </c>
      <c r="J99" s="626">
        <f t="shared" si="2"/>
        <v>25.67</v>
      </c>
      <c r="K99" s="971"/>
      <c r="L99" s="972"/>
    </row>
    <row r="100" spans="1:12" s="219" customFormat="1" ht="15" customHeight="1" x14ac:dyDescent="0.3">
      <c r="A100" s="228"/>
      <c r="B100" s="228"/>
      <c r="C100" s="973"/>
      <c r="D100" s="623" t="s">
        <v>169</v>
      </c>
      <c r="E100" s="624"/>
      <c r="F100" s="625"/>
      <c r="G100" s="624"/>
      <c r="H100" s="624"/>
      <c r="I100" s="626"/>
      <c r="J100" s="626">
        <f t="shared" si="2"/>
        <v>0</v>
      </c>
      <c r="K100" s="971"/>
      <c r="L100" s="972"/>
    </row>
    <row r="101" spans="1:12" s="219" customFormat="1" ht="15" customHeight="1" x14ac:dyDescent="0.3">
      <c r="A101" s="228"/>
      <c r="B101" s="228"/>
      <c r="C101" s="973"/>
      <c r="D101" s="834" t="s">
        <v>3295</v>
      </c>
      <c r="E101" s="624"/>
      <c r="F101" s="625"/>
      <c r="G101" s="624"/>
      <c r="H101" s="624"/>
      <c r="I101" s="626"/>
      <c r="J101" s="626">
        <f t="shared" si="2"/>
        <v>0</v>
      </c>
      <c r="K101" s="971"/>
      <c r="L101" s="972"/>
    </row>
    <row r="102" spans="1:12" s="219" customFormat="1" ht="15" customHeight="1" x14ac:dyDescent="0.3">
      <c r="A102" s="228"/>
      <c r="B102" s="228"/>
      <c r="C102" s="973" t="s">
        <v>1372</v>
      </c>
      <c r="D102" s="627" t="s">
        <v>122</v>
      </c>
      <c r="E102" s="624"/>
      <c r="F102" s="625">
        <v>1</v>
      </c>
      <c r="G102" s="624"/>
      <c r="H102" s="624"/>
      <c r="I102" s="626">
        <v>3.06</v>
      </c>
      <c r="J102" s="626">
        <f t="shared" si="2"/>
        <v>3.06</v>
      </c>
      <c r="K102" s="971"/>
      <c r="L102" s="972"/>
    </row>
    <row r="103" spans="1:12" s="219" customFormat="1" ht="15" customHeight="1" x14ac:dyDescent="0.3">
      <c r="A103" s="228"/>
      <c r="B103" s="228"/>
      <c r="C103" s="973" t="s">
        <v>2334</v>
      </c>
      <c r="D103" s="627" t="s">
        <v>772</v>
      </c>
      <c r="E103" s="624"/>
      <c r="F103" s="625">
        <v>1</v>
      </c>
      <c r="G103" s="624"/>
      <c r="H103" s="624"/>
      <c r="I103" s="626">
        <v>8.93</v>
      </c>
      <c r="J103" s="626">
        <f t="shared" si="2"/>
        <v>8.93</v>
      </c>
      <c r="K103" s="971"/>
      <c r="L103" s="972"/>
    </row>
    <row r="104" spans="1:12" s="219" customFormat="1" ht="15" customHeight="1" x14ac:dyDescent="0.3">
      <c r="A104" s="228"/>
      <c r="B104" s="228"/>
      <c r="C104" s="973" t="s">
        <v>1164</v>
      </c>
      <c r="D104" s="627" t="s">
        <v>184</v>
      </c>
      <c r="E104" s="624"/>
      <c r="F104" s="625">
        <v>1</v>
      </c>
      <c r="G104" s="624"/>
      <c r="H104" s="624"/>
      <c r="I104" s="626">
        <v>15.17</v>
      </c>
      <c r="J104" s="626">
        <f t="shared" si="2"/>
        <v>15.17</v>
      </c>
      <c r="K104" s="971"/>
      <c r="L104" s="972"/>
    </row>
    <row r="105" spans="1:12" s="227" customFormat="1" ht="15" customHeight="1" x14ac:dyDescent="0.3">
      <c r="C105" s="973"/>
      <c r="D105" s="623" t="s">
        <v>169</v>
      </c>
      <c r="E105" s="624"/>
      <c r="F105" s="625"/>
      <c r="G105" s="624"/>
      <c r="H105" s="624"/>
      <c r="I105" s="626"/>
      <c r="J105" s="626">
        <f t="shared" si="2"/>
        <v>0</v>
      </c>
      <c r="K105" s="971"/>
      <c r="L105" s="972"/>
    </row>
    <row r="106" spans="1:12" s="219" customFormat="1" ht="59.25" customHeight="1" x14ac:dyDescent="0.3">
      <c r="C106" s="973"/>
      <c r="D106" s="834" t="s">
        <v>3306</v>
      </c>
      <c r="E106" s="624"/>
      <c r="F106" s="625"/>
      <c r="G106" s="624"/>
      <c r="H106" s="624"/>
      <c r="I106" s="626"/>
      <c r="J106" s="626">
        <f t="shared" si="2"/>
        <v>0</v>
      </c>
      <c r="K106" s="971"/>
      <c r="L106" s="972"/>
    </row>
    <row r="107" spans="1:12" ht="34.5" customHeight="1" x14ac:dyDescent="0.3">
      <c r="C107" s="973" t="s">
        <v>1194</v>
      </c>
      <c r="D107" s="627" t="s">
        <v>3307</v>
      </c>
      <c r="E107" s="624"/>
      <c r="F107" s="625">
        <v>1</v>
      </c>
      <c r="G107" s="624"/>
      <c r="H107" s="624"/>
      <c r="I107" s="626">
        <v>13.43</v>
      </c>
      <c r="J107" s="626">
        <f t="shared" si="2"/>
        <v>13.43</v>
      </c>
      <c r="K107" s="971"/>
      <c r="L107" s="972"/>
    </row>
    <row r="108" spans="1:12" s="219" customFormat="1" x14ac:dyDescent="0.3">
      <c r="A108" s="228"/>
      <c r="B108" s="228"/>
      <c r="C108" s="973" t="s">
        <v>1198</v>
      </c>
      <c r="D108" s="627" t="s">
        <v>361</v>
      </c>
      <c r="E108" s="624"/>
      <c r="F108" s="625">
        <v>1</v>
      </c>
      <c r="G108" s="624"/>
      <c r="H108" s="624"/>
      <c r="I108" s="626">
        <v>9</v>
      </c>
      <c r="J108" s="626">
        <f t="shared" si="2"/>
        <v>9</v>
      </c>
      <c r="K108" s="971"/>
      <c r="L108" s="972"/>
    </row>
    <row r="109" spans="1:12" s="227" customFormat="1" ht="15" customHeight="1" x14ac:dyDescent="0.3">
      <c r="C109" s="973" t="s">
        <v>1199</v>
      </c>
      <c r="D109" s="627" t="s">
        <v>354</v>
      </c>
      <c r="E109" s="624"/>
      <c r="F109" s="625">
        <v>1</v>
      </c>
      <c r="G109" s="624"/>
      <c r="H109" s="624"/>
      <c r="I109" s="626">
        <v>8.98</v>
      </c>
      <c r="J109" s="626">
        <f t="shared" si="2"/>
        <v>8.98</v>
      </c>
      <c r="K109" s="971"/>
      <c r="L109" s="972"/>
    </row>
    <row r="110" spans="1:12" s="227" customFormat="1" ht="15" customHeight="1" x14ac:dyDescent="0.3">
      <c r="C110" s="973" t="s">
        <v>1201</v>
      </c>
      <c r="D110" s="627" t="s">
        <v>214</v>
      </c>
      <c r="E110" s="624"/>
      <c r="F110" s="625">
        <v>1</v>
      </c>
      <c r="G110" s="624"/>
      <c r="H110" s="624"/>
      <c r="I110" s="626">
        <v>12</v>
      </c>
      <c r="J110" s="626">
        <f t="shared" si="2"/>
        <v>12</v>
      </c>
      <c r="K110" s="971"/>
      <c r="L110" s="972"/>
    </row>
    <row r="111" spans="1:12" s="227" customFormat="1" ht="15" customHeight="1" x14ac:dyDescent="0.3">
      <c r="C111" s="973" t="s">
        <v>1202</v>
      </c>
      <c r="D111" s="627" t="s">
        <v>1203</v>
      </c>
      <c r="E111" s="624"/>
      <c r="F111" s="625">
        <v>1</v>
      </c>
      <c r="G111" s="624"/>
      <c r="H111" s="624"/>
      <c r="I111" s="626">
        <v>9.24</v>
      </c>
      <c r="J111" s="626">
        <f t="shared" si="2"/>
        <v>9.24</v>
      </c>
      <c r="K111" s="971"/>
      <c r="L111" s="972"/>
    </row>
    <row r="112" spans="1:12" s="227" customFormat="1" ht="15" customHeight="1" x14ac:dyDescent="0.3">
      <c r="C112" s="973" t="s">
        <v>1212</v>
      </c>
      <c r="D112" s="627" t="s">
        <v>322</v>
      </c>
      <c r="E112" s="624"/>
      <c r="F112" s="625">
        <v>1</v>
      </c>
      <c r="G112" s="624"/>
      <c r="H112" s="624"/>
      <c r="I112" s="626">
        <v>8</v>
      </c>
      <c r="J112" s="626">
        <f t="shared" si="2"/>
        <v>8</v>
      </c>
      <c r="K112" s="971"/>
      <c r="L112" s="972"/>
    </row>
    <row r="113" spans="3:12" s="227" customFormat="1" ht="15" customHeight="1" x14ac:dyDescent="0.3">
      <c r="C113" s="973" t="s">
        <v>1213</v>
      </c>
      <c r="D113" s="627" t="s">
        <v>163</v>
      </c>
      <c r="E113" s="624"/>
      <c r="F113" s="625">
        <v>1</v>
      </c>
      <c r="G113" s="624"/>
      <c r="H113" s="624"/>
      <c r="I113" s="626">
        <v>5.99</v>
      </c>
      <c r="J113" s="626">
        <f t="shared" si="2"/>
        <v>5.99</v>
      </c>
      <c r="K113" s="971"/>
      <c r="L113" s="972"/>
    </row>
    <row r="114" spans="3:12" s="227" customFormat="1" ht="15" customHeight="1" x14ac:dyDescent="0.3">
      <c r="C114" s="973" t="s">
        <v>1218</v>
      </c>
      <c r="D114" s="627" t="s">
        <v>185</v>
      </c>
      <c r="E114" s="624"/>
      <c r="F114" s="625">
        <v>1</v>
      </c>
      <c r="G114" s="624"/>
      <c r="H114" s="624"/>
      <c r="I114" s="626">
        <v>13.09</v>
      </c>
      <c r="J114" s="626">
        <f t="shared" si="2"/>
        <v>13.09</v>
      </c>
      <c r="K114" s="971"/>
      <c r="L114" s="972"/>
    </row>
    <row r="115" spans="3:12" s="227" customFormat="1" ht="15" customHeight="1" x14ac:dyDescent="0.3">
      <c r="C115" s="973" t="s">
        <v>1220</v>
      </c>
      <c r="D115" s="775" t="s">
        <v>3308</v>
      </c>
      <c r="E115" s="624"/>
      <c r="F115" s="625">
        <v>1</v>
      </c>
      <c r="G115" s="624"/>
      <c r="H115" s="624"/>
      <c r="I115" s="626">
        <v>14.55</v>
      </c>
      <c r="J115" s="626">
        <f t="shared" si="2"/>
        <v>14.55</v>
      </c>
      <c r="K115" s="971"/>
      <c r="L115" s="972"/>
    </row>
    <row r="116" spans="3:12" s="227" customFormat="1" ht="15" customHeight="1" x14ac:dyDescent="0.3">
      <c r="C116" s="973" t="s">
        <v>1223</v>
      </c>
      <c r="D116" s="775" t="s">
        <v>3309</v>
      </c>
      <c r="E116" s="624"/>
      <c r="F116" s="625">
        <v>1</v>
      </c>
      <c r="G116" s="624"/>
      <c r="H116" s="624"/>
      <c r="I116" s="626">
        <v>15.24</v>
      </c>
      <c r="J116" s="626">
        <f t="shared" si="2"/>
        <v>15.24</v>
      </c>
      <c r="K116" s="971"/>
      <c r="L116" s="972"/>
    </row>
    <row r="117" spans="3:12" s="227" customFormat="1" ht="15" customHeight="1" x14ac:dyDescent="0.3">
      <c r="C117" s="973" t="s">
        <v>2152</v>
      </c>
      <c r="D117" s="627" t="s">
        <v>3310</v>
      </c>
      <c r="E117" s="624"/>
      <c r="F117" s="625">
        <v>1</v>
      </c>
      <c r="G117" s="624"/>
      <c r="H117" s="624"/>
      <c r="I117" s="626">
        <v>15.27</v>
      </c>
      <c r="J117" s="626">
        <f t="shared" si="2"/>
        <v>15.27</v>
      </c>
      <c r="K117" s="971"/>
      <c r="L117" s="972"/>
    </row>
    <row r="118" spans="3:12" s="227" customFormat="1" ht="15" customHeight="1" x14ac:dyDescent="0.3">
      <c r="C118" s="973" t="s">
        <v>1231</v>
      </c>
      <c r="D118" s="627" t="s">
        <v>1232</v>
      </c>
      <c r="E118" s="624"/>
      <c r="F118" s="625">
        <v>1</v>
      </c>
      <c r="G118" s="624"/>
      <c r="H118" s="624"/>
      <c r="I118" s="626">
        <v>17.22</v>
      </c>
      <c r="J118" s="626">
        <f t="shared" si="2"/>
        <v>17.22</v>
      </c>
      <c r="K118" s="971"/>
      <c r="L118" s="972"/>
    </row>
    <row r="119" spans="3:12" s="227" customFormat="1" ht="15" customHeight="1" x14ac:dyDescent="0.3">
      <c r="C119" s="973"/>
      <c r="D119" s="623" t="s">
        <v>169</v>
      </c>
      <c r="E119" s="624"/>
      <c r="F119" s="625"/>
      <c r="G119" s="624"/>
      <c r="H119" s="624"/>
      <c r="I119" s="626"/>
      <c r="J119" s="626">
        <f t="shared" si="2"/>
        <v>0</v>
      </c>
      <c r="K119" s="971"/>
      <c r="L119" s="972"/>
    </row>
    <row r="120" spans="3:12" s="227" customFormat="1" ht="15" customHeight="1" x14ac:dyDescent="0.3">
      <c r="C120" s="973"/>
      <c r="D120" s="834" t="s">
        <v>3313</v>
      </c>
      <c r="E120" s="624"/>
      <c r="F120" s="625"/>
      <c r="G120" s="624"/>
      <c r="H120" s="624"/>
      <c r="I120" s="626"/>
      <c r="J120" s="626">
        <f t="shared" si="2"/>
        <v>0</v>
      </c>
      <c r="K120" s="971"/>
      <c r="L120" s="972"/>
    </row>
    <row r="121" spans="3:12" s="227" customFormat="1" ht="15" customHeight="1" x14ac:dyDescent="0.3">
      <c r="C121" s="973" t="s">
        <v>1234</v>
      </c>
      <c r="D121" s="627" t="s">
        <v>182</v>
      </c>
      <c r="E121" s="624"/>
      <c r="F121" s="625">
        <v>1</v>
      </c>
      <c r="G121" s="624"/>
      <c r="H121" s="624"/>
      <c r="I121" s="626">
        <v>14.3</v>
      </c>
      <c r="J121" s="626">
        <f t="shared" si="2"/>
        <v>14.3</v>
      </c>
      <c r="K121" s="971"/>
      <c r="L121" s="972"/>
    </row>
    <row r="122" spans="3:12" s="227" customFormat="1" ht="15" customHeight="1" x14ac:dyDescent="0.3">
      <c r="C122" s="973" t="s">
        <v>1236</v>
      </c>
      <c r="D122" s="627" t="s">
        <v>182</v>
      </c>
      <c r="E122" s="624"/>
      <c r="F122" s="625">
        <v>1</v>
      </c>
      <c r="G122" s="624"/>
      <c r="H122" s="624"/>
      <c r="I122" s="626">
        <v>14.55</v>
      </c>
      <c r="J122" s="626">
        <f t="shared" si="2"/>
        <v>14.55</v>
      </c>
      <c r="K122" s="971"/>
      <c r="L122" s="972"/>
    </row>
    <row r="123" spans="3:12" s="227" customFormat="1" ht="15" customHeight="1" x14ac:dyDescent="0.3">
      <c r="C123" s="973" t="s">
        <v>1254</v>
      </c>
      <c r="D123" s="627" t="s">
        <v>373</v>
      </c>
      <c r="E123" s="624"/>
      <c r="F123" s="625">
        <v>1</v>
      </c>
      <c r="G123" s="624"/>
      <c r="H123" s="624"/>
      <c r="I123" s="626">
        <v>19.25</v>
      </c>
      <c r="J123" s="626">
        <f t="shared" si="2"/>
        <v>19.25</v>
      </c>
      <c r="K123" s="971"/>
      <c r="L123" s="972"/>
    </row>
    <row r="124" spans="3:12" s="227" customFormat="1" ht="15" customHeight="1" x14ac:dyDescent="0.3">
      <c r="C124" s="973" t="s">
        <v>1255</v>
      </c>
      <c r="D124" s="627" t="s">
        <v>365</v>
      </c>
      <c r="E124" s="624"/>
      <c r="F124" s="625">
        <v>1</v>
      </c>
      <c r="G124" s="624"/>
      <c r="H124" s="624"/>
      <c r="I124" s="626">
        <v>14.24</v>
      </c>
      <c r="J124" s="626">
        <f t="shared" si="2"/>
        <v>14.24</v>
      </c>
      <c r="K124" s="971"/>
      <c r="L124" s="972"/>
    </row>
    <row r="125" spans="3:12" s="227" customFormat="1" ht="15" customHeight="1" x14ac:dyDescent="0.3">
      <c r="C125" s="973" t="s">
        <v>1256</v>
      </c>
      <c r="D125" s="627" t="s">
        <v>3314</v>
      </c>
      <c r="E125" s="624"/>
      <c r="F125" s="625">
        <v>1</v>
      </c>
      <c r="G125" s="624"/>
      <c r="H125" s="624"/>
      <c r="I125" s="626">
        <v>39.049999999999997</v>
      </c>
      <c r="J125" s="626">
        <f t="shared" si="2"/>
        <v>39.049999999999997</v>
      </c>
      <c r="K125" s="971"/>
      <c r="L125" s="972"/>
    </row>
    <row r="126" spans="3:12" s="219" customFormat="1" ht="80.25" customHeight="1" x14ac:dyDescent="0.3">
      <c r="C126" s="973" t="s">
        <v>1259</v>
      </c>
      <c r="D126" s="627" t="s">
        <v>578</v>
      </c>
      <c r="E126" s="624"/>
      <c r="F126" s="625">
        <v>1</v>
      </c>
      <c r="G126" s="624"/>
      <c r="H126" s="624"/>
      <c r="I126" s="626">
        <v>14.74</v>
      </c>
      <c r="J126" s="626">
        <f t="shared" si="2"/>
        <v>14.74</v>
      </c>
      <c r="K126" s="971"/>
      <c r="L126" s="972"/>
    </row>
    <row r="127" spans="3:12" ht="34.5" customHeight="1" x14ac:dyDescent="0.3">
      <c r="C127" s="973" t="s">
        <v>1261</v>
      </c>
      <c r="D127" s="627" t="s">
        <v>578</v>
      </c>
      <c r="E127" s="624"/>
      <c r="F127" s="625">
        <v>1</v>
      </c>
      <c r="G127" s="624"/>
      <c r="H127" s="624"/>
      <c r="I127" s="626">
        <v>14.99</v>
      </c>
      <c r="J127" s="626">
        <f t="shared" si="2"/>
        <v>14.99</v>
      </c>
      <c r="K127" s="971"/>
      <c r="L127" s="972"/>
    </row>
    <row r="128" spans="3:12" s="227" customFormat="1" ht="13.8" x14ac:dyDescent="0.3">
      <c r="C128" s="973" t="s">
        <v>1263</v>
      </c>
      <c r="D128" s="627" t="s">
        <v>829</v>
      </c>
      <c r="E128" s="624"/>
      <c r="F128" s="625">
        <v>1</v>
      </c>
      <c r="G128" s="624"/>
      <c r="H128" s="624"/>
      <c r="I128" s="626">
        <v>14.52</v>
      </c>
      <c r="J128" s="626">
        <f t="shared" si="2"/>
        <v>14.52</v>
      </c>
      <c r="K128" s="971"/>
      <c r="L128" s="972"/>
    </row>
    <row r="129" spans="3:12" s="227" customFormat="1" ht="15" customHeight="1" x14ac:dyDescent="0.3">
      <c r="C129" s="973" t="s">
        <v>1154</v>
      </c>
      <c r="D129" s="627" t="s">
        <v>360</v>
      </c>
      <c r="E129" s="624"/>
      <c r="F129" s="625">
        <v>1</v>
      </c>
      <c r="G129" s="624"/>
      <c r="H129" s="624"/>
      <c r="I129" s="626">
        <v>7.44</v>
      </c>
      <c r="J129" s="626">
        <f t="shared" si="2"/>
        <v>7.44</v>
      </c>
      <c r="K129" s="971"/>
      <c r="L129" s="972"/>
    </row>
    <row r="130" spans="3:12" s="227" customFormat="1" ht="15" customHeight="1" x14ac:dyDescent="0.3">
      <c r="C130" s="973"/>
      <c r="D130" s="627" t="s">
        <v>138</v>
      </c>
      <c r="E130" s="624"/>
      <c r="F130" s="625">
        <v>1</v>
      </c>
      <c r="G130" s="624"/>
      <c r="H130" s="624"/>
      <c r="I130" s="626">
        <v>7.44</v>
      </c>
      <c r="J130" s="626">
        <f t="shared" si="2"/>
        <v>7.44</v>
      </c>
      <c r="K130" s="971"/>
      <c r="L130" s="972"/>
    </row>
    <row r="131" spans="3:12" s="227" customFormat="1" ht="15" customHeight="1" x14ac:dyDescent="0.3">
      <c r="C131" s="973"/>
      <c r="D131" s="627" t="s">
        <v>138</v>
      </c>
      <c r="E131" s="624"/>
      <c r="F131" s="625">
        <v>1</v>
      </c>
      <c r="G131" s="624"/>
      <c r="H131" s="624"/>
      <c r="I131" s="626">
        <v>5.95</v>
      </c>
      <c r="J131" s="626">
        <f t="shared" si="2"/>
        <v>5.95</v>
      </c>
      <c r="K131" s="971"/>
      <c r="L131" s="972"/>
    </row>
    <row r="132" spans="3:12" s="227" customFormat="1" ht="15" customHeight="1" x14ac:dyDescent="0.3">
      <c r="C132" s="973"/>
      <c r="D132" s="627" t="s">
        <v>138</v>
      </c>
      <c r="E132" s="624"/>
      <c r="F132" s="625">
        <v>1</v>
      </c>
      <c r="G132" s="624"/>
      <c r="H132" s="624"/>
      <c r="I132" s="626">
        <v>8.93</v>
      </c>
      <c r="J132" s="626">
        <f t="shared" si="2"/>
        <v>8.93</v>
      </c>
      <c r="K132" s="971"/>
      <c r="L132" s="972"/>
    </row>
    <row r="133" spans="3:12" s="227" customFormat="1" ht="15" customHeight="1" x14ac:dyDescent="0.3">
      <c r="C133" s="973"/>
      <c r="D133" s="623" t="s">
        <v>169</v>
      </c>
      <c r="E133" s="624"/>
      <c r="F133" s="625"/>
      <c r="G133" s="624"/>
      <c r="H133" s="624"/>
      <c r="I133" s="626"/>
      <c r="J133" s="626">
        <f t="shared" si="2"/>
        <v>0</v>
      </c>
      <c r="K133" s="971"/>
      <c r="L133" s="972"/>
    </row>
    <row r="134" spans="3:12" s="227" customFormat="1" ht="15" customHeight="1" x14ac:dyDescent="0.3">
      <c r="C134" s="973"/>
      <c r="D134" s="834" t="s">
        <v>3316</v>
      </c>
      <c r="E134" s="624"/>
      <c r="F134" s="625"/>
      <c r="G134" s="624"/>
      <c r="H134" s="624"/>
      <c r="I134" s="626"/>
      <c r="J134" s="626">
        <f t="shared" si="2"/>
        <v>0</v>
      </c>
      <c r="K134" s="971"/>
      <c r="L134" s="972"/>
    </row>
    <row r="135" spans="3:12" s="227" customFormat="1" ht="15" customHeight="1" x14ac:dyDescent="0.3">
      <c r="C135" s="973"/>
      <c r="D135" s="834" t="s">
        <v>188</v>
      </c>
      <c r="E135" s="624"/>
      <c r="F135" s="625"/>
      <c r="G135" s="624"/>
      <c r="H135" s="624"/>
      <c r="I135" s="626"/>
      <c r="J135" s="626">
        <f t="shared" si="2"/>
        <v>0</v>
      </c>
      <c r="K135" s="971"/>
      <c r="L135" s="972"/>
    </row>
    <row r="136" spans="3:12" s="227" customFormat="1" ht="15" customHeight="1" x14ac:dyDescent="0.3">
      <c r="C136" s="973" t="s">
        <v>3323</v>
      </c>
      <c r="D136" s="627" t="s">
        <v>3324</v>
      </c>
      <c r="E136" s="624"/>
      <c r="F136" s="625">
        <v>1</v>
      </c>
      <c r="G136" s="624"/>
      <c r="H136" s="624"/>
      <c r="I136" s="626">
        <v>26.25</v>
      </c>
      <c r="J136" s="626">
        <f t="shared" si="2"/>
        <v>26.25</v>
      </c>
      <c r="K136" s="971"/>
      <c r="L136" s="972"/>
    </row>
    <row r="137" spans="3:12" s="227" customFormat="1" ht="15" customHeight="1" x14ac:dyDescent="0.3">
      <c r="C137" s="973" t="s">
        <v>3325</v>
      </c>
      <c r="D137" s="627" t="s">
        <v>155</v>
      </c>
      <c r="E137" s="624"/>
      <c r="F137" s="625">
        <v>1</v>
      </c>
      <c r="G137" s="624"/>
      <c r="H137" s="624"/>
      <c r="I137" s="626">
        <v>9.8000000000000007</v>
      </c>
      <c r="J137" s="626">
        <f t="shared" si="2"/>
        <v>9.8000000000000007</v>
      </c>
      <c r="K137" s="971"/>
      <c r="L137" s="972"/>
    </row>
    <row r="138" spans="3:12" s="227" customFormat="1" ht="15" customHeight="1" x14ac:dyDescent="0.3">
      <c r="C138" s="973"/>
      <c r="D138" s="834" t="s">
        <v>69</v>
      </c>
      <c r="E138" s="624"/>
      <c r="F138" s="625"/>
      <c r="G138" s="624"/>
      <c r="H138" s="624"/>
      <c r="I138" s="626"/>
      <c r="J138" s="626">
        <f t="shared" si="2"/>
        <v>0</v>
      </c>
      <c r="K138" s="971"/>
      <c r="L138" s="972"/>
    </row>
    <row r="139" spans="3:12" s="227" customFormat="1" ht="15" customHeight="1" x14ac:dyDescent="0.3">
      <c r="C139" s="973" t="s">
        <v>1349</v>
      </c>
      <c r="D139" s="627" t="s">
        <v>155</v>
      </c>
      <c r="E139" s="624"/>
      <c r="F139" s="625">
        <v>1</v>
      </c>
      <c r="G139" s="624"/>
      <c r="H139" s="624"/>
      <c r="I139" s="626">
        <v>12.16</v>
      </c>
      <c r="J139" s="626">
        <f t="shared" si="2"/>
        <v>12.16</v>
      </c>
      <c r="K139" s="971"/>
      <c r="L139" s="972"/>
    </row>
    <row r="140" spans="3:12" s="227" customFormat="1" ht="15" customHeight="1" x14ac:dyDescent="0.3">
      <c r="C140" s="973" t="s">
        <v>1341</v>
      </c>
      <c r="D140" s="627" t="s">
        <v>3322</v>
      </c>
      <c r="E140" s="624"/>
      <c r="F140" s="625">
        <v>1</v>
      </c>
      <c r="G140" s="624"/>
      <c r="H140" s="624"/>
      <c r="I140" s="626">
        <v>20.190000000000001</v>
      </c>
      <c r="J140" s="626">
        <f t="shared" si="2"/>
        <v>20.190000000000001</v>
      </c>
      <c r="K140" s="971"/>
      <c r="L140" s="972"/>
    </row>
    <row r="141" spans="3:12" s="227" customFormat="1" ht="15" customHeight="1" x14ac:dyDescent="0.3">
      <c r="C141" s="973" t="s">
        <v>1334</v>
      </c>
      <c r="D141" s="627" t="s">
        <v>198</v>
      </c>
      <c r="E141" s="624"/>
      <c r="F141" s="625">
        <v>1</v>
      </c>
      <c r="G141" s="624"/>
      <c r="H141" s="624"/>
      <c r="I141" s="626">
        <v>20.32</v>
      </c>
      <c r="J141" s="626">
        <f t="shared" si="2"/>
        <v>20.32</v>
      </c>
      <c r="K141" s="971"/>
      <c r="L141" s="972"/>
    </row>
    <row r="142" spans="3:12" s="227" customFormat="1" ht="15" customHeight="1" x14ac:dyDescent="0.3">
      <c r="C142" s="973"/>
      <c r="D142" s="834" t="s">
        <v>118</v>
      </c>
      <c r="E142" s="624"/>
      <c r="F142" s="625"/>
      <c r="G142" s="624"/>
      <c r="H142" s="624"/>
      <c r="I142" s="626"/>
      <c r="J142" s="626">
        <f t="shared" si="2"/>
        <v>0</v>
      </c>
      <c r="K142" s="971"/>
      <c r="L142" s="972"/>
    </row>
    <row r="143" spans="3:12" s="227" customFormat="1" ht="15" customHeight="1" x14ac:dyDescent="0.3">
      <c r="C143" s="973" t="s">
        <v>1275</v>
      </c>
      <c r="D143" s="627" t="s">
        <v>383</v>
      </c>
      <c r="E143" s="624"/>
      <c r="F143" s="625">
        <v>1</v>
      </c>
      <c r="G143" s="624"/>
      <c r="H143" s="624"/>
      <c r="I143" s="626">
        <v>6.91</v>
      </c>
      <c r="J143" s="626">
        <f t="shared" si="2"/>
        <v>6.91</v>
      </c>
      <c r="K143" s="971"/>
      <c r="L143" s="972"/>
    </row>
    <row r="144" spans="3:12" s="227" customFormat="1" ht="15" customHeight="1" x14ac:dyDescent="0.3">
      <c r="C144" s="973" t="s">
        <v>1296</v>
      </c>
      <c r="D144" s="627" t="s">
        <v>3317</v>
      </c>
      <c r="E144" s="624"/>
      <c r="F144" s="625">
        <v>1</v>
      </c>
      <c r="G144" s="624"/>
      <c r="H144" s="624"/>
      <c r="I144" s="626">
        <v>13.23</v>
      </c>
      <c r="J144" s="626">
        <f t="shared" si="2"/>
        <v>13.23</v>
      </c>
      <c r="K144" s="971"/>
      <c r="L144" s="972"/>
    </row>
    <row r="145" spans="3:12" s="227" customFormat="1" ht="15" customHeight="1" x14ac:dyDescent="0.3">
      <c r="C145" s="973" t="s">
        <v>1293</v>
      </c>
      <c r="D145" s="627" t="s">
        <v>364</v>
      </c>
      <c r="E145" s="624"/>
      <c r="F145" s="625">
        <v>1</v>
      </c>
      <c r="G145" s="624"/>
      <c r="H145" s="624"/>
      <c r="I145" s="626">
        <v>10.119999999999999</v>
      </c>
      <c r="J145" s="626">
        <f t="shared" si="2"/>
        <v>10.119999999999999</v>
      </c>
      <c r="K145" s="971"/>
      <c r="L145" s="972"/>
    </row>
    <row r="146" spans="3:12" s="227" customFormat="1" ht="15" customHeight="1" x14ac:dyDescent="0.3">
      <c r="C146" s="973" t="s">
        <v>1291</v>
      </c>
      <c r="D146" s="627" t="s">
        <v>210</v>
      </c>
      <c r="E146" s="624"/>
      <c r="F146" s="625">
        <v>1</v>
      </c>
      <c r="G146" s="624"/>
      <c r="H146" s="624"/>
      <c r="I146" s="626">
        <v>26.88</v>
      </c>
      <c r="J146" s="626">
        <f t="shared" si="2"/>
        <v>26.88</v>
      </c>
      <c r="K146" s="971"/>
      <c r="L146" s="972"/>
    </row>
    <row r="147" spans="3:12" s="219" customFormat="1" ht="80.25" customHeight="1" x14ac:dyDescent="0.3">
      <c r="C147" s="973" t="s">
        <v>1296</v>
      </c>
      <c r="D147" s="627" t="s">
        <v>138</v>
      </c>
      <c r="E147" s="624"/>
      <c r="F147" s="625">
        <v>1</v>
      </c>
      <c r="G147" s="624"/>
      <c r="H147" s="624"/>
      <c r="I147" s="626">
        <v>21.58</v>
      </c>
      <c r="J147" s="626">
        <f t="shared" si="2"/>
        <v>21.58</v>
      </c>
      <c r="K147" s="971"/>
      <c r="L147" s="972"/>
    </row>
    <row r="148" spans="3:12" ht="34.5" customHeight="1" x14ac:dyDescent="0.3">
      <c r="C148" s="973" t="s">
        <v>1290</v>
      </c>
      <c r="D148" s="627" t="s">
        <v>272</v>
      </c>
      <c r="E148" s="624"/>
      <c r="F148" s="625">
        <v>1</v>
      </c>
      <c r="G148" s="624"/>
      <c r="H148" s="624"/>
      <c r="I148" s="626">
        <v>2.97</v>
      </c>
      <c r="J148" s="626">
        <f t="shared" si="2"/>
        <v>2.97</v>
      </c>
      <c r="K148" s="971"/>
      <c r="L148" s="972"/>
    </row>
    <row r="149" spans="3:12" s="227" customFormat="1" ht="13.8" x14ac:dyDescent="0.3">
      <c r="C149" s="973" t="s">
        <v>1286</v>
      </c>
      <c r="D149" s="627" t="s">
        <v>3318</v>
      </c>
      <c r="E149" s="624"/>
      <c r="F149" s="625">
        <v>1</v>
      </c>
      <c r="G149" s="624"/>
      <c r="H149" s="624"/>
      <c r="I149" s="626">
        <v>14.74</v>
      </c>
      <c r="J149" s="626">
        <f t="shared" si="2"/>
        <v>14.74</v>
      </c>
      <c r="K149" s="971"/>
      <c r="L149" s="972"/>
    </row>
    <row r="150" spans="3:12" s="227" customFormat="1" ht="15" customHeight="1" x14ac:dyDescent="0.3">
      <c r="C150" s="973"/>
      <c r="D150" s="834" t="s">
        <v>119</v>
      </c>
      <c r="E150" s="624"/>
      <c r="F150" s="625"/>
      <c r="G150" s="624"/>
      <c r="H150" s="624"/>
      <c r="I150" s="626"/>
      <c r="J150" s="626">
        <f t="shared" si="2"/>
        <v>0</v>
      </c>
      <c r="K150" s="971"/>
      <c r="L150" s="972"/>
    </row>
    <row r="151" spans="3:12" s="227" customFormat="1" ht="15" customHeight="1" x14ac:dyDescent="0.3">
      <c r="C151" s="973" t="s">
        <v>1408</v>
      </c>
      <c r="D151" s="627" t="s">
        <v>381</v>
      </c>
      <c r="E151" s="624"/>
      <c r="F151" s="625">
        <v>1</v>
      </c>
      <c r="G151" s="624"/>
      <c r="H151" s="624"/>
      <c r="I151" s="626">
        <v>6.16</v>
      </c>
      <c r="J151" s="626">
        <f t="shared" ref="J151:J214" si="3">F151*I151</f>
        <v>6.16</v>
      </c>
      <c r="K151" s="971"/>
      <c r="L151" s="972"/>
    </row>
    <row r="152" spans="3:12" s="227" customFormat="1" ht="15" customHeight="1" x14ac:dyDescent="0.3">
      <c r="C152" s="973" t="s">
        <v>1425</v>
      </c>
      <c r="D152" s="627" t="s">
        <v>138</v>
      </c>
      <c r="E152" s="624"/>
      <c r="F152" s="625">
        <v>1</v>
      </c>
      <c r="G152" s="624"/>
      <c r="H152" s="624"/>
      <c r="I152" s="626">
        <v>12.81</v>
      </c>
      <c r="J152" s="626">
        <f t="shared" si="3"/>
        <v>12.81</v>
      </c>
      <c r="K152" s="971"/>
      <c r="L152" s="972"/>
    </row>
    <row r="153" spans="3:12" s="227" customFormat="1" ht="15" customHeight="1" x14ac:dyDescent="0.3">
      <c r="C153" s="973" t="s">
        <v>2369</v>
      </c>
      <c r="D153" s="627" t="s">
        <v>163</v>
      </c>
      <c r="E153" s="624"/>
      <c r="F153" s="625">
        <v>1</v>
      </c>
      <c r="G153" s="624"/>
      <c r="H153" s="624"/>
      <c r="I153" s="626">
        <v>5.4</v>
      </c>
      <c r="J153" s="626">
        <f t="shared" si="3"/>
        <v>5.4</v>
      </c>
      <c r="K153" s="971"/>
      <c r="L153" s="972"/>
    </row>
    <row r="154" spans="3:12" s="227" customFormat="1" ht="15" customHeight="1" x14ac:dyDescent="0.3">
      <c r="C154" s="973" t="s">
        <v>1411</v>
      </c>
      <c r="D154" s="627" t="s">
        <v>144</v>
      </c>
      <c r="E154" s="624"/>
      <c r="F154" s="625">
        <v>1</v>
      </c>
      <c r="G154" s="624"/>
      <c r="H154" s="624"/>
      <c r="I154" s="626">
        <v>7.81</v>
      </c>
      <c r="J154" s="626">
        <f t="shared" si="3"/>
        <v>7.81</v>
      </c>
      <c r="K154" s="971"/>
      <c r="L154" s="972"/>
    </row>
    <row r="155" spans="3:12" s="227" customFormat="1" ht="15" customHeight="1" x14ac:dyDescent="0.3">
      <c r="C155" s="973"/>
      <c r="D155" s="623" t="s">
        <v>200</v>
      </c>
      <c r="E155" s="624"/>
      <c r="F155" s="625"/>
      <c r="G155" s="624"/>
      <c r="H155" s="624"/>
      <c r="I155" s="626"/>
      <c r="J155" s="626">
        <f t="shared" si="3"/>
        <v>0</v>
      </c>
      <c r="K155" s="971"/>
      <c r="L155" s="972"/>
    </row>
    <row r="156" spans="3:12" s="227" customFormat="1" ht="15" customHeight="1" x14ac:dyDescent="0.3">
      <c r="C156" s="973"/>
      <c r="D156" s="834" t="s">
        <v>1510</v>
      </c>
      <c r="E156" s="624"/>
      <c r="F156" s="625"/>
      <c r="G156" s="624"/>
      <c r="H156" s="624"/>
      <c r="I156" s="626"/>
      <c r="J156" s="626">
        <f t="shared" si="3"/>
        <v>0</v>
      </c>
      <c r="K156" s="971"/>
      <c r="L156" s="972"/>
    </row>
    <row r="157" spans="3:12" s="227" customFormat="1" ht="15" customHeight="1" x14ac:dyDescent="0.3">
      <c r="C157" s="973" t="s">
        <v>1686</v>
      </c>
      <c r="D157" s="627" t="s">
        <v>360</v>
      </c>
      <c r="E157" s="624"/>
      <c r="F157" s="625">
        <v>1</v>
      </c>
      <c r="G157" s="624"/>
      <c r="H157" s="624"/>
      <c r="I157" s="626">
        <v>49.1</v>
      </c>
      <c r="J157" s="626">
        <f t="shared" si="3"/>
        <v>49.1</v>
      </c>
      <c r="K157" s="971"/>
      <c r="L157" s="972"/>
    </row>
    <row r="158" spans="3:12" s="227" customFormat="1" ht="15" customHeight="1" x14ac:dyDescent="0.3">
      <c r="C158" s="973" t="s">
        <v>2156</v>
      </c>
      <c r="D158" s="627" t="s">
        <v>360</v>
      </c>
      <c r="E158" s="624"/>
      <c r="F158" s="625">
        <v>1</v>
      </c>
      <c r="G158" s="624"/>
      <c r="H158" s="624"/>
      <c r="I158" s="626">
        <v>8.93</v>
      </c>
      <c r="J158" s="626">
        <f t="shared" si="3"/>
        <v>8.93</v>
      </c>
      <c r="K158" s="971"/>
      <c r="L158" s="972"/>
    </row>
    <row r="159" spans="3:12" s="227" customFormat="1" ht="15" customHeight="1" x14ac:dyDescent="0.3">
      <c r="C159" s="973"/>
      <c r="D159" s="627" t="s">
        <v>138</v>
      </c>
      <c r="E159" s="624"/>
      <c r="F159" s="625">
        <v>1</v>
      </c>
      <c r="G159" s="624"/>
      <c r="H159" s="624"/>
      <c r="I159" s="626">
        <v>8.18</v>
      </c>
      <c r="J159" s="626">
        <f t="shared" si="3"/>
        <v>8.18</v>
      </c>
      <c r="K159" s="971"/>
      <c r="L159" s="972"/>
    </row>
    <row r="160" spans="3:12" s="227" customFormat="1" ht="15" customHeight="1" x14ac:dyDescent="0.3">
      <c r="C160" s="973" t="s">
        <v>2377</v>
      </c>
      <c r="D160" s="627" t="s">
        <v>360</v>
      </c>
      <c r="E160" s="624"/>
      <c r="F160" s="625">
        <v>1</v>
      </c>
      <c r="G160" s="624"/>
      <c r="H160" s="624"/>
      <c r="I160" s="626">
        <v>9.67</v>
      </c>
      <c r="J160" s="626">
        <f t="shared" si="3"/>
        <v>9.67</v>
      </c>
      <c r="K160" s="971"/>
      <c r="L160" s="972"/>
    </row>
    <row r="161" spans="3:12" s="227" customFormat="1" ht="15" customHeight="1" x14ac:dyDescent="0.3">
      <c r="C161" s="973" t="s">
        <v>1508</v>
      </c>
      <c r="D161" s="627" t="s">
        <v>795</v>
      </c>
      <c r="E161" s="624"/>
      <c r="F161" s="625">
        <v>1</v>
      </c>
      <c r="G161" s="624"/>
      <c r="H161" s="624"/>
      <c r="I161" s="626">
        <v>6.72</v>
      </c>
      <c r="J161" s="626">
        <f t="shared" si="3"/>
        <v>6.72</v>
      </c>
      <c r="K161" s="971"/>
      <c r="L161" s="972"/>
    </row>
    <row r="162" spans="3:12" s="227" customFormat="1" ht="15" customHeight="1" x14ac:dyDescent="0.3">
      <c r="C162" s="973" t="s">
        <v>1476</v>
      </c>
      <c r="D162" s="627" t="s">
        <v>279</v>
      </c>
      <c r="E162" s="624"/>
      <c r="F162" s="625">
        <v>1</v>
      </c>
      <c r="G162" s="624"/>
      <c r="H162" s="624"/>
      <c r="I162" s="626">
        <v>12.04</v>
      </c>
      <c r="J162" s="626">
        <f t="shared" si="3"/>
        <v>12.04</v>
      </c>
      <c r="K162" s="971"/>
      <c r="L162" s="972"/>
    </row>
    <row r="163" spans="3:12" s="227" customFormat="1" ht="15" customHeight="1" x14ac:dyDescent="0.3">
      <c r="C163" s="973"/>
      <c r="D163" s="627" t="s">
        <v>138</v>
      </c>
      <c r="E163" s="624"/>
      <c r="F163" s="625">
        <v>1</v>
      </c>
      <c r="G163" s="624"/>
      <c r="H163" s="624"/>
      <c r="I163" s="626">
        <v>5.21</v>
      </c>
      <c r="J163" s="626">
        <f t="shared" si="3"/>
        <v>5.21</v>
      </c>
      <c r="K163" s="971"/>
      <c r="L163" s="972"/>
    </row>
    <row r="164" spans="3:12" s="227" customFormat="1" ht="15" customHeight="1" x14ac:dyDescent="0.3">
      <c r="C164" s="973"/>
      <c r="D164" s="627" t="s">
        <v>138</v>
      </c>
      <c r="E164" s="624"/>
      <c r="F164" s="625">
        <v>1</v>
      </c>
      <c r="G164" s="624"/>
      <c r="H164" s="624"/>
      <c r="I164" s="626">
        <v>5.21</v>
      </c>
      <c r="J164" s="626">
        <f t="shared" si="3"/>
        <v>5.21</v>
      </c>
      <c r="K164" s="971"/>
      <c r="L164" s="972"/>
    </row>
    <row r="165" spans="3:12" s="227" customFormat="1" ht="15" customHeight="1" x14ac:dyDescent="0.3">
      <c r="C165" s="973" t="s">
        <v>1485</v>
      </c>
      <c r="D165" s="627" t="s">
        <v>275</v>
      </c>
      <c r="E165" s="624"/>
      <c r="F165" s="625">
        <v>1</v>
      </c>
      <c r="G165" s="624"/>
      <c r="H165" s="624"/>
      <c r="I165" s="626">
        <v>19.97</v>
      </c>
      <c r="J165" s="626">
        <f t="shared" si="3"/>
        <v>19.97</v>
      </c>
      <c r="K165" s="971"/>
      <c r="L165" s="972"/>
    </row>
    <row r="166" spans="3:12" s="227" customFormat="1" ht="15" customHeight="1" x14ac:dyDescent="0.3">
      <c r="C166" s="973" t="s">
        <v>1591</v>
      </c>
      <c r="D166" s="627" t="s">
        <v>385</v>
      </c>
      <c r="E166" s="624"/>
      <c r="F166" s="625">
        <v>1</v>
      </c>
      <c r="G166" s="624"/>
      <c r="H166" s="624"/>
      <c r="I166" s="626">
        <v>30.43</v>
      </c>
      <c r="J166" s="626">
        <f t="shared" si="3"/>
        <v>30.43</v>
      </c>
      <c r="K166" s="971"/>
      <c r="L166" s="972"/>
    </row>
    <row r="167" spans="3:12" s="219" customFormat="1" ht="69" customHeight="1" x14ac:dyDescent="0.3">
      <c r="C167" s="974"/>
      <c r="D167" s="623" t="s">
        <v>200</v>
      </c>
      <c r="E167" s="624"/>
      <c r="F167" s="975"/>
      <c r="G167" s="624"/>
      <c r="H167" s="624"/>
      <c r="I167" s="626"/>
      <c r="J167" s="626">
        <f t="shared" si="3"/>
        <v>0</v>
      </c>
      <c r="K167" s="971"/>
      <c r="L167" s="972"/>
    </row>
    <row r="168" spans="3:12" ht="34.5" customHeight="1" x14ac:dyDescent="0.3">
      <c r="C168" s="974"/>
      <c r="D168" s="834" t="s">
        <v>1511</v>
      </c>
      <c r="E168" s="624"/>
      <c r="F168" s="975"/>
      <c r="G168" s="624"/>
      <c r="H168" s="624"/>
      <c r="I168" s="626"/>
      <c r="J168" s="626">
        <f t="shared" si="3"/>
        <v>0</v>
      </c>
      <c r="K168" s="971"/>
      <c r="L168" s="972"/>
    </row>
    <row r="169" spans="3:12" s="227" customFormat="1" ht="13.8" x14ac:dyDescent="0.3">
      <c r="C169" s="974" t="s">
        <v>1537</v>
      </c>
      <c r="D169" s="627" t="s">
        <v>172</v>
      </c>
      <c r="E169" s="624"/>
      <c r="F169" s="975">
        <v>1</v>
      </c>
      <c r="G169" s="624"/>
      <c r="H169" s="624"/>
      <c r="I169" s="626">
        <v>10.56</v>
      </c>
      <c r="J169" s="626">
        <f t="shared" si="3"/>
        <v>10.56</v>
      </c>
      <c r="K169" s="971"/>
      <c r="L169" s="972"/>
    </row>
    <row r="170" spans="3:12" s="227" customFormat="1" ht="15" customHeight="1" x14ac:dyDescent="0.3">
      <c r="C170" s="974" t="s">
        <v>1540</v>
      </c>
      <c r="D170" s="627" t="s">
        <v>155</v>
      </c>
      <c r="E170" s="624"/>
      <c r="F170" s="975">
        <v>1</v>
      </c>
      <c r="G170" s="624"/>
      <c r="H170" s="624"/>
      <c r="I170" s="626">
        <v>11</v>
      </c>
      <c r="J170" s="626">
        <f t="shared" si="3"/>
        <v>11</v>
      </c>
      <c r="K170" s="971"/>
      <c r="L170" s="972"/>
    </row>
    <row r="171" spans="3:12" s="227" customFormat="1" ht="15" customHeight="1" x14ac:dyDescent="0.3">
      <c r="C171" s="974" t="s">
        <v>1545</v>
      </c>
      <c r="D171" s="627" t="s">
        <v>3331</v>
      </c>
      <c r="E171" s="624"/>
      <c r="F171" s="975">
        <v>1</v>
      </c>
      <c r="G171" s="624"/>
      <c r="H171" s="624"/>
      <c r="I171" s="626">
        <v>9.4499999999999993</v>
      </c>
      <c r="J171" s="626">
        <f t="shared" si="3"/>
        <v>9.4499999999999993</v>
      </c>
      <c r="K171" s="971"/>
      <c r="L171" s="972"/>
    </row>
    <row r="172" spans="3:12" s="227" customFormat="1" ht="15" customHeight="1" x14ac:dyDescent="0.3">
      <c r="C172" s="974" t="s">
        <v>1575</v>
      </c>
      <c r="D172" s="627" t="s">
        <v>1576</v>
      </c>
      <c r="E172" s="624"/>
      <c r="F172" s="975">
        <v>1</v>
      </c>
      <c r="G172" s="624"/>
      <c r="H172" s="624"/>
      <c r="I172" s="626">
        <v>7.33</v>
      </c>
      <c r="J172" s="626">
        <f t="shared" si="3"/>
        <v>7.33</v>
      </c>
      <c r="K172" s="971"/>
      <c r="L172" s="972"/>
    </row>
    <row r="173" spans="3:12" s="227" customFormat="1" ht="15" customHeight="1" x14ac:dyDescent="0.3">
      <c r="C173" s="974"/>
      <c r="D173" s="627"/>
      <c r="E173" s="624"/>
      <c r="F173" s="975">
        <v>1</v>
      </c>
      <c r="G173" s="624"/>
      <c r="H173" s="624"/>
      <c r="I173" s="626">
        <v>3.35</v>
      </c>
      <c r="J173" s="626">
        <f t="shared" si="3"/>
        <v>3.35</v>
      </c>
      <c r="K173" s="971"/>
      <c r="L173" s="972"/>
    </row>
    <row r="174" spans="3:12" s="227" customFormat="1" ht="15" customHeight="1" x14ac:dyDescent="0.3">
      <c r="C174" s="974" t="s">
        <v>2394</v>
      </c>
      <c r="D174" s="627" t="s">
        <v>3332</v>
      </c>
      <c r="E174" s="624"/>
      <c r="F174" s="975">
        <v>1</v>
      </c>
      <c r="G174" s="624"/>
      <c r="H174" s="624"/>
      <c r="I174" s="626">
        <v>12.36</v>
      </c>
      <c r="J174" s="626">
        <f t="shared" si="3"/>
        <v>12.36</v>
      </c>
      <c r="K174" s="971"/>
      <c r="L174" s="972"/>
    </row>
    <row r="175" spans="3:12" s="227" customFormat="1" ht="15" customHeight="1" x14ac:dyDescent="0.3">
      <c r="C175" s="974" t="s">
        <v>1516</v>
      </c>
      <c r="D175" s="627" t="s">
        <v>1568</v>
      </c>
      <c r="E175" s="624"/>
      <c r="F175" s="975">
        <v>1</v>
      </c>
      <c r="G175" s="624"/>
      <c r="H175" s="624"/>
      <c r="I175" s="626">
        <v>15.46</v>
      </c>
      <c r="J175" s="626">
        <f t="shared" si="3"/>
        <v>15.46</v>
      </c>
      <c r="K175" s="971"/>
      <c r="L175" s="972"/>
    </row>
    <row r="176" spans="3:12" s="227" customFormat="1" ht="15" customHeight="1" x14ac:dyDescent="0.3">
      <c r="C176" s="974" t="s">
        <v>1518</v>
      </c>
      <c r="D176" s="627" t="s">
        <v>176</v>
      </c>
      <c r="E176" s="624"/>
      <c r="F176" s="975">
        <v>1</v>
      </c>
      <c r="G176" s="624"/>
      <c r="H176" s="624"/>
      <c r="I176" s="626">
        <v>12.29</v>
      </c>
      <c r="J176" s="626">
        <f t="shared" si="3"/>
        <v>12.29</v>
      </c>
      <c r="K176" s="971"/>
      <c r="L176" s="972"/>
    </row>
    <row r="177" spans="3:12" s="227" customFormat="1" ht="15" customHeight="1" x14ac:dyDescent="0.3">
      <c r="C177" s="974" t="s">
        <v>1570</v>
      </c>
      <c r="D177" s="627" t="s">
        <v>803</v>
      </c>
      <c r="E177" s="624"/>
      <c r="F177" s="975">
        <v>1</v>
      </c>
      <c r="G177" s="624"/>
      <c r="H177" s="624"/>
      <c r="I177" s="626">
        <v>15.93</v>
      </c>
      <c r="J177" s="626">
        <f t="shared" si="3"/>
        <v>15.93</v>
      </c>
      <c r="K177" s="971"/>
      <c r="L177" s="972"/>
    </row>
    <row r="178" spans="3:12" s="227" customFormat="1" ht="15" customHeight="1" x14ac:dyDescent="0.3">
      <c r="C178" s="974" t="s">
        <v>1571</v>
      </c>
      <c r="D178" s="627" t="s">
        <v>3333</v>
      </c>
      <c r="E178" s="624"/>
      <c r="F178" s="975">
        <v>1</v>
      </c>
      <c r="G178" s="624"/>
      <c r="H178" s="624"/>
      <c r="I178" s="626">
        <v>12.02</v>
      </c>
      <c r="J178" s="626">
        <f t="shared" si="3"/>
        <v>12.02</v>
      </c>
      <c r="K178" s="971"/>
      <c r="L178" s="972"/>
    </row>
    <row r="179" spans="3:12" s="227" customFormat="1" ht="15" customHeight="1" x14ac:dyDescent="0.3">
      <c r="C179" s="974" t="s">
        <v>1687</v>
      </c>
      <c r="D179" s="627" t="s">
        <v>360</v>
      </c>
      <c r="E179" s="624"/>
      <c r="F179" s="975">
        <v>1</v>
      </c>
      <c r="G179" s="624"/>
      <c r="H179" s="624"/>
      <c r="I179" s="626">
        <v>49.85</v>
      </c>
      <c r="J179" s="626">
        <f t="shared" si="3"/>
        <v>49.85</v>
      </c>
      <c r="K179" s="971"/>
      <c r="L179" s="972"/>
    </row>
    <row r="180" spans="3:12" s="227" customFormat="1" ht="15" customHeight="1" x14ac:dyDescent="0.3">
      <c r="C180" s="974"/>
      <c r="D180" s="623" t="s">
        <v>200</v>
      </c>
      <c r="E180" s="624"/>
      <c r="F180" s="975"/>
      <c r="G180" s="624"/>
      <c r="H180" s="624"/>
      <c r="I180" s="626"/>
      <c r="J180" s="626">
        <f t="shared" si="3"/>
        <v>0</v>
      </c>
      <c r="K180" s="971"/>
      <c r="L180" s="972"/>
    </row>
    <row r="181" spans="3:12" s="227" customFormat="1" ht="15" customHeight="1" x14ac:dyDescent="0.3">
      <c r="C181" s="974"/>
      <c r="D181" s="834" t="s">
        <v>1639</v>
      </c>
      <c r="E181" s="624"/>
      <c r="F181" s="975"/>
      <c r="G181" s="624"/>
      <c r="H181" s="624"/>
      <c r="I181" s="626"/>
      <c r="J181" s="626">
        <f t="shared" si="3"/>
        <v>0</v>
      </c>
      <c r="K181" s="971"/>
      <c r="L181" s="972"/>
    </row>
    <row r="182" spans="3:12" s="227" customFormat="1" ht="15" customHeight="1" x14ac:dyDescent="0.3">
      <c r="C182" s="974" t="s">
        <v>1591</v>
      </c>
      <c r="D182" s="627" t="s">
        <v>385</v>
      </c>
      <c r="E182" s="624"/>
      <c r="F182" s="975">
        <v>1</v>
      </c>
      <c r="G182" s="624"/>
      <c r="H182" s="624"/>
      <c r="I182" s="626">
        <v>30.43</v>
      </c>
      <c r="J182" s="626">
        <f t="shared" si="3"/>
        <v>30.43</v>
      </c>
      <c r="K182" s="971"/>
      <c r="L182" s="972"/>
    </row>
    <row r="183" spans="3:12" s="227" customFormat="1" ht="15" customHeight="1" x14ac:dyDescent="0.3">
      <c r="C183" s="974" t="s">
        <v>2027</v>
      </c>
      <c r="D183" s="627" t="s">
        <v>370</v>
      </c>
      <c r="E183" s="624"/>
      <c r="F183" s="975">
        <v>1</v>
      </c>
      <c r="G183" s="624"/>
      <c r="H183" s="624"/>
      <c r="I183" s="626">
        <v>29.76</v>
      </c>
      <c r="J183" s="626">
        <f t="shared" si="3"/>
        <v>29.76</v>
      </c>
      <c r="K183" s="971"/>
      <c r="L183" s="972"/>
    </row>
    <row r="184" spans="3:12" s="227" customFormat="1" ht="15" customHeight="1" x14ac:dyDescent="0.3">
      <c r="C184" s="974" t="s">
        <v>2029</v>
      </c>
      <c r="D184" s="627" t="s">
        <v>386</v>
      </c>
      <c r="E184" s="624"/>
      <c r="F184" s="975">
        <v>1</v>
      </c>
      <c r="G184" s="624"/>
      <c r="H184" s="624"/>
      <c r="I184" s="626">
        <v>30.38</v>
      </c>
      <c r="J184" s="626">
        <f t="shared" si="3"/>
        <v>30.38</v>
      </c>
      <c r="K184" s="971"/>
      <c r="L184" s="972"/>
    </row>
    <row r="185" spans="3:12" s="219" customFormat="1" ht="78" customHeight="1" x14ac:dyDescent="0.3">
      <c r="C185" s="974" t="s">
        <v>2030</v>
      </c>
      <c r="D185" s="627" t="s">
        <v>3347</v>
      </c>
      <c r="E185" s="624"/>
      <c r="F185" s="975">
        <v>1</v>
      </c>
      <c r="G185" s="624"/>
      <c r="H185" s="624"/>
      <c r="I185" s="626">
        <v>24.46</v>
      </c>
      <c r="J185" s="626">
        <f t="shared" si="3"/>
        <v>24.46</v>
      </c>
      <c r="K185" s="971"/>
      <c r="L185" s="972"/>
    </row>
    <row r="186" spans="3:12" ht="34.5" customHeight="1" x14ac:dyDescent="0.3">
      <c r="C186" s="974" t="s">
        <v>2032</v>
      </c>
      <c r="D186" s="627" t="s">
        <v>2399</v>
      </c>
      <c r="E186" s="624"/>
      <c r="F186" s="975">
        <v>1</v>
      </c>
      <c r="G186" s="624"/>
      <c r="H186" s="624"/>
      <c r="I186" s="626">
        <v>24.52</v>
      </c>
      <c r="J186" s="626">
        <f t="shared" si="3"/>
        <v>24.52</v>
      </c>
      <c r="K186" s="971"/>
      <c r="L186" s="972"/>
    </row>
    <row r="187" spans="3:12" s="227" customFormat="1" ht="13.8" x14ac:dyDescent="0.3">
      <c r="C187" s="974" t="s">
        <v>2036</v>
      </c>
      <c r="D187" s="627" t="s">
        <v>159</v>
      </c>
      <c r="E187" s="624"/>
      <c r="F187" s="975">
        <v>1</v>
      </c>
      <c r="G187" s="624"/>
      <c r="H187" s="624"/>
      <c r="I187" s="626">
        <v>15.34</v>
      </c>
      <c r="J187" s="626">
        <f t="shared" si="3"/>
        <v>15.34</v>
      </c>
      <c r="K187" s="971"/>
      <c r="L187" s="972"/>
    </row>
    <row r="188" spans="3:12" s="227" customFormat="1" ht="15" customHeight="1" x14ac:dyDescent="0.3">
      <c r="C188" s="974" t="s">
        <v>1612</v>
      </c>
      <c r="D188" s="627" t="s">
        <v>138</v>
      </c>
      <c r="E188" s="624"/>
      <c r="F188" s="975">
        <v>1</v>
      </c>
      <c r="G188" s="624"/>
      <c r="H188" s="624"/>
      <c r="I188" s="626">
        <v>10.42</v>
      </c>
      <c r="J188" s="626">
        <f t="shared" si="3"/>
        <v>10.42</v>
      </c>
      <c r="K188" s="971"/>
      <c r="L188" s="972"/>
    </row>
    <row r="189" spans="3:12" s="227" customFormat="1" ht="15" customHeight="1" x14ac:dyDescent="0.3">
      <c r="C189" s="974"/>
      <c r="D189" s="627"/>
      <c r="E189" s="624"/>
      <c r="F189" s="975">
        <v>1</v>
      </c>
      <c r="G189" s="624"/>
      <c r="H189" s="624"/>
      <c r="I189" s="626">
        <v>13.02</v>
      </c>
      <c r="J189" s="626">
        <f t="shared" si="3"/>
        <v>13.02</v>
      </c>
      <c r="K189" s="971"/>
      <c r="L189" s="972"/>
    </row>
    <row r="190" spans="3:12" s="227" customFormat="1" ht="15" customHeight="1" x14ac:dyDescent="0.3">
      <c r="C190" s="974" t="s">
        <v>1595</v>
      </c>
      <c r="D190" s="627" t="s">
        <v>3219</v>
      </c>
      <c r="E190" s="624"/>
      <c r="F190" s="975">
        <v>1</v>
      </c>
      <c r="G190" s="624"/>
      <c r="H190" s="624"/>
      <c r="I190" s="626">
        <v>5.58</v>
      </c>
      <c r="J190" s="626">
        <f t="shared" si="3"/>
        <v>5.58</v>
      </c>
      <c r="K190" s="971"/>
      <c r="L190" s="972"/>
    </row>
    <row r="191" spans="3:12" s="227" customFormat="1" ht="15" customHeight="1" x14ac:dyDescent="0.3">
      <c r="C191" s="974" t="s">
        <v>2406</v>
      </c>
      <c r="D191" s="627" t="s">
        <v>138</v>
      </c>
      <c r="E191" s="624"/>
      <c r="F191" s="975">
        <v>1</v>
      </c>
      <c r="G191" s="624"/>
      <c r="H191" s="624"/>
      <c r="I191" s="626">
        <v>14.88</v>
      </c>
      <c r="J191" s="626">
        <f t="shared" si="3"/>
        <v>14.88</v>
      </c>
      <c r="K191" s="971"/>
      <c r="L191" s="972"/>
    </row>
    <row r="192" spans="3:12" s="227" customFormat="1" ht="15" customHeight="1" x14ac:dyDescent="0.3">
      <c r="C192" s="974" t="s">
        <v>1617</v>
      </c>
      <c r="D192" s="627" t="s">
        <v>138</v>
      </c>
      <c r="E192" s="624"/>
      <c r="F192" s="975">
        <v>1</v>
      </c>
      <c r="G192" s="624"/>
      <c r="H192" s="624"/>
      <c r="I192" s="626">
        <v>11.16</v>
      </c>
      <c r="J192" s="626">
        <f t="shared" si="3"/>
        <v>11.16</v>
      </c>
      <c r="K192" s="971"/>
      <c r="L192" s="972"/>
    </row>
    <row r="193" spans="3:12" s="219" customFormat="1" ht="74.25" customHeight="1" x14ac:dyDescent="0.3">
      <c r="C193" s="974"/>
      <c r="D193" s="627"/>
      <c r="E193" s="624"/>
      <c r="F193" s="975">
        <v>1</v>
      </c>
      <c r="G193" s="624"/>
      <c r="H193" s="624"/>
      <c r="I193" s="626">
        <v>5.82</v>
      </c>
      <c r="J193" s="626">
        <f t="shared" si="3"/>
        <v>5.82</v>
      </c>
      <c r="K193" s="971"/>
      <c r="L193" s="972"/>
    </row>
    <row r="194" spans="3:12" ht="34.5" customHeight="1" x14ac:dyDescent="0.3">
      <c r="C194" s="974" t="s">
        <v>1609</v>
      </c>
      <c r="D194" s="627" t="s">
        <v>384</v>
      </c>
      <c r="E194" s="624"/>
      <c r="F194" s="975">
        <v>1</v>
      </c>
      <c r="G194" s="624"/>
      <c r="H194" s="624"/>
      <c r="I194" s="626">
        <v>30.6</v>
      </c>
      <c r="J194" s="626">
        <f t="shared" si="3"/>
        <v>30.6</v>
      </c>
      <c r="K194" s="971"/>
      <c r="L194" s="972"/>
    </row>
    <row r="195" spans="3:12" s="227" customFormat="1" ht="13.8" x14ac:dyDescent="0.3">
      <c r="C195" s="974" t="s">
        <v>1611</v>
      </c>
      <c r="D195" s="627" t="s">
        <v>327</v>
      </c>
      <c r="E195" s="624"/>
      <c r="F195" s="975">
        <v>1</v>
      </c>
      <c r="G195" s="624"/>
      <c r="H195" s="624"/>
      <c r="I195" s="626">
        <v>26.29</v>
      </c>
      <c r="J195" s="626">
        <f t="shared" si="3"/>
        <v>26.29</v>
      </c>
      <c r="K195" s="971"/>
      <c r="L195" s="972"/>
    </row>
    <row r="196" spans="3:12" s="227" customFormat="1" ht="15" customHeight="1" x14ac:dyDescent="0.3">
      <c r="C196" s="974" t="s">
        <v>1604</v>
      </c>
      <c r="D196" s="627" t="s">
        <v>153</v>
      </c>
      <c r="E196" s="624"/>
      <c r="F196" s="975">
        <v>1</v>
      </c>
      <c r="G196" s="624"/>
      <c r="H196" s="624"/>
      <c r="I196" s="626">
        <v>9.43</v>
      </c>
      <c r="J196" s="626">
        <f t="shared" si="3"/>
        <v>9.43</v>
      </c>
      <c r="K196" s="971"/>
      <c r="L196" s="972"/>
    </row>
    <row r="197" spans="3:12" s="227" customFormat="1" ht="15" customHeight="1" x14ac:dyDescent="0.3">
      <c r="C197" s="974" t="s">
        <v>1601</v>
      </c>
      <c r="D197" s="627" t="s">
        <v>2040</v>
      </c>
      <c r="E197" s="624"/>
      <c r="F197" s="975">
        <v>1</v>
      </c>
      <c r="G197" s="624"/>
      <c r="H197" s="624"/>
      <c r="I197" s="626">
        <v>36.24</v>
      </c>
      <c r="J197" s="626">
        <f t="shared" si="3"/>
        <v>36.24</v>
      </c>
      <c r="K197" s="971"/>
      <c r="L197" s="972"/>
    </row>
    <row r="198" spans="3:12" s="227" customFormat="1" ht="15" customHeight="1" x14ac:dyDescent="0.3">
      <c r="C198" s="974"/>
      <c r="D198" s="623" t="s">
        <v>200</v>
      </c>
      <c r="E198" s="624"/>
      <c r="F198" s="975"/>
      <c r="G198" s="624"/>
      <c r="H198" s="624"/>
      <c r="I198" s="626"/>
      <c r="J198" s="626">
        <f t="shared" si="3"/>
        <v>0</v>
      </c>
      <c r="K198" s="971"/>
      <c r="L198" s="972"/>
    </row>
    <row r="199" spans="3:12" s="227" customFormat="1" ht="15" customHeight="1" x14ac:dyDescent="0.3">
      <c r="C199" s="974"/>
      <c r="D199" s="834" t="s">
        <v>1685</v>
      </c>
      <c r="E199" s="624"/>
      <c r="F199" s="975"/>
      <c r="G199" s="624"/>
      <c r="H199" s="624"/>
      <c r="I199" s="626"/>
      <c r="J199" s="626">
        <f t="shared" si="3"/>
        <v>0</v>
      </c>
      <c r="K199" s="971"/>
      <c r="L199" s="972"/>
    </row>
    <row r="200" spans="3:12" s="227" customFormat="1" ht="13.8" x14ac:dyDescent="0.3">
      <c r="C200" s="974" t="s">
        <v>1646</v>
      </c>
      <c r="D200" s="627" t="s">
        <v>299</v>
      </c>
      <c r="E200" s="624"/>
      <c r="F200" s="975">
        <v>1</v>
      </c>
      <c r="G200" s="624"/>
      <c r="H200" s="624"/>
      <c r="I200" s="626">
        <v>13.69</v>
      </c>
      <c r="J200" s="626">
        <f t="shared" si="3"/>
        <v>13.69</v>
      </c>
      <c r="K200" s="971"/>
      <c r="L200" s="972"/>
    </row>
    <row r="201" spans="3:12" s="227" customFormat="1" ht="13.8" x14ac:dyDescent="0.3">
      <c r="C201" s="974" t="s">
        <v>1647</v>
      </c>
      <c r="D201" s="627" t="s">
        <v>276</v>
      </c>
      <c r="E201" s="624"/>
      <c r="F201" s="975">
        <v>1</v>
      </c>
      <c r="G201" s="624"/>
      <c r="H201" s="624"/>
      <c r="I201" s="626">
        <v>9.1300000000000008</v>
      </c>
      <c r="J201" s="626">
        <f t="shared" si="3"/>
        <v>9.1300000000000008</v>
      </c>
      <c r="K201" s="971"/>
      <c r="L201" s="972"/>
    </row>
    <row r="202" spans="3:12" s="227" customFormat="1" ht="27.6" x14ac:dyDescent="0.3">
      <c r="C202" s="974" t="s">
        <v>1648</v>
      </c>
      <c r="D202" s="775" t="s">
        <v>3358</v>
      </c>
      <c r="E202" s="624"/>
      <c r="F202" s="976">
        <v>1</v>
      </c>
      <c r="G202" s="624"/>
      <c r="H202" s="624"/>
      <c r="I202" s="977">
        <v>10.14</v>
      </c>
      <c r="J202" s="626">
        <f t="shared" si="3"/>
        <v>10.14</v>
      </c>
      <c r="K202" s="971"/>
      <c r="L202" s="972"/>
    </row>
    <row r="203" spans="3:12" s="227" customFormat="1" ht="13.8" x14ac:dyDescent="0.3">
      <c r="C203" s="974" t="s">
        <v>1650</v>
      </c>
      <c r="D203" s="627" t="s">
        <v>691</v>
      </c>
      <c r="E203" s="624"/>
      <c r="F203" s="975">
        <v>1</v>
      </c>
      <c r="G203" s="624"/>
      <c r="H203" s="624"/>
      <c r="I203" s="626">
        <v>23.78</v>
      </c>
      <c r="J203" s="626">
        <f t="shared" si="3"/>
        <v>23.78</v>
      </c>
      <c r="K203" s="971"/>
      <c r="L203" s="972"/>
    </row>
    <row r="204" spans="3:12" s="227" customFormat="1" ht="13.8" x14ac:dyDescent="0.3">
      <c r="C204" s="974" t="s">
        <v>1663</v>
      </c>
      <c r="D204" s="627" t="s">
        <v>155</v>
      </c>
      <c r="E204" s="624"/>
      <c r="F204" s="975">
        <v>1</v>
      </c>
      <c r="G204" s="624"/>
      <c r="H204" s="624"/>
      <c r="I204" s="626">
        <v>12.57</v>
      </c>
      <c r="J204" s="626">
        <f t="shared" si="3"/>
        <v>12.57</v>
      </c>
      <c r="K204" s="971"/>
      <c r="L204" s="972"/>
    </row>
    <row r="205" spans="3:12" s="227" customFormat="1" ht="13.8" x14ac:dyDescent="0.3">
      <c r="C205" s="974" t="s">
        <v>1667</v>
      </c>
      <c r="D205" s="627" t="s">
        <v>3359</v>
      </c>
      <c r="E205" s="624"/>
      <c r="F205" s="975">
        <v>1</v>
      </c>
      <c r="G205" s="624"/>
      <c r="H205" s="624"/>
      <c r="I205" s="626">
        <v>9.36</v>
      </c>
      <c r="J205" s="626">
        <f t="shared" si="3"/>
        <v>9.36</v>
      </c>
      <c r="K205" s="971"/>
      <c r="L205" s="972"/>
    </row>
    <row r="206" spans="3:12" s="227" customFormat="1" ht="13.8" x14ac:dyDescent="0.3">
      <c r="C206" s="974" t="s">
        <v>1659</v>
      </c>
      <c r="D206" s="627" t="s">
        <v>155</v>
      </c>
      <c r="E206" s="624"/>
      <c r="F206" s="975">
        <v>1</v>
      </c>
      <c r="G206" s="624"/>
      <c r="H206" s="624"/>
      <c r="I206" s="626">
        <v>11.84</v>
      </c>
      <c r="J206" s="626">
        <f t="shared" si="3"/>
        <v>11.84</v>
      </c>
      <c r="K206" s="971"/>
      <c r="L206" s="972"/>
    </row>
    <row r="207" spans="3:12" s="227" customFormat="1" ht="13.8" x14ac:dyDescent="0.3">
      <c r="C207" s="974" t="s">
        <v>1660</v>
      </c>
      <c r="D207" s="627" t="s">
        <v>2420</v>
      </c>
      <c r="E207" s="624"/>
      <c r="F207" s="975">
        <v>1</v>
      </c>
      <c r="G207" s="624"/>
      <c r="H207" s="624"/>
      <c r="I207" s="626">
        <v>16.07</v>
      </c>
      <c r="J207" s="626">
        <f t="shared" si="3"/>
        <v>16.07</v>
      </c>
      <c r="K207" s="971"/>
      <c r="L207" s="972"/>
    </row>
    <row r="208" spans="3:12" s="227" customFormat="1" ht="13.8" x14ac:dyDescent="0.3">
      <c r="C208" s="974" t="s">
        <v>1684</v>
      </c>
      <c r="D208" s="627" t="s">
        <v>566</v>
      </c>
      <c r="E208" s="624"/>
      <c r="F208" s="975">
        <v>1</v>
      </c>
      <c r="G208" s="624"/>
      <c r="H208" s="624"/>
      <c r="I208" s="626">
        <v>12.28</v>
      </c>
      <c r="J208" s="626">
        <f t="shared" si="3"/>
        <v>12.28</v>
      </c>
      <c r="K208" s="971"/>
      <c r="L208" s="972"/>
    </row>
    <row r="209" spans="3:12" s="227" customFormat="1" ht="13.8" x14ac:dyDescent="0.3">
      <c r="C209" s="974"/>
      <c r="D209" s="627"/>
      <c r="E209" s="624"/>
      <c r="F209" s="975">
        <v>1</v>
      </c>
      <c r="G209" s="624"/>
      <c r="H209" s="624"/>
      <c r="I209" s="626">
        <v>3.35</v>
      </c>
      <c r="J209" s="626">
        <f t="shared" si="3"/>
        <v>3.35</v>
      </c>
      <c r="K209" s="971"/>
      <c r="L209" s="972"/>
    </row>
    <row r="210" spans="3:12" s="227" customFormat="1" ht="15" customHeight="1" x14ac:dyDescent="0.3">
      <c r="C210" s="974"/>
      <c r="D210" s="623" t="s">
        <v>200</v>
      </c>
      <c r="E210" s="624"/>
      <c r="F210" s="975"/>
      <c r="G210" s="624"/>
      <c r="H210" s="624"/>
      <c r="I210" s="626"/>
      <c r="J210" s="626">
        <f t="shared" si="3"/>
        <v>0</v>
      </c>
      <c r="K210" s="971"/>
      <c r="L210" s="972"/>
    </row>
    <row r="211" spans="3:12" s="219" customFormat="1" ht="31.5" customHeight="1" x14ac:dyDescent="0.3">
      <c r="C211" s="974"/>
      <c r="D211" s="834" t="s">
        <v>1692</v>
      </c>
      <c r="E211" s="624"/>
      <c r="F211" s="975"/>
      <c r="G211" s="624"/>
      <c r="H211" s="624"/>
      <c r="I211" s="626"/>
      <c r="J211" s="626">
        <f t="shared" si="3"/>
        <v>0</v>
      </c>
      <c r="K211" s="971"/>
      <c r="L211" s="972"/>
    </row>
    <row r="212" spans="3:12" ht="34.5" customHeight="1" x14ac:dyDescent="0.3">
      <c r="C212" s="974" t="s">
        <v>1708</v>
      </c>
      <c r="D212" s="627" t="s">
        <v>185</v>
      </c>
      <c r="E212" s="624"/>
      <c r="F212" s="975">
        <v>1</v>
      </c>
      <c r="G212" s="624"/>
      <c r="H212" s="624"/>
      <c r="I212" s="626">
        <v>13.09</v>
      </c>
      <c r="J212" s="626">
        <f t="shared" si="3"/>
        <v>13.09</v>
      </c>
      <c r="K212" s="971"/>
      <c r="L212" s="972"/>
    </row>
    <row r="213" spans="3:12" s="227" customFormat="1" ht="13.8" x14ac:dyDescent="0.3">
      <c r="C213" s="974" t="s">
        <v>1710</v>
      </c>
      <c r="D213" s="627" t="s">
        <v>1711</v>
      </c>
      <c r="E213" s="624"/>
      <c r="F213" s="975">
        <v>1</v>
      </c>
      <c r="G213" s="624"/>
      <c r="H213" s="624"/>
      <c r="I213" s="626">
        <v>14.12</v>
      </c>
      <c r="J213" s="626">
        <f t="shared" si="3"/>
        <v>14.12</v>
      </c>
      <c r="K213" s="971"/>
      <c r="L213" s="972"/>
    </row>
    <row r="214" spans="3:12" s="227" customFormat="1" ht="15" customHeight="1" x14ac:dyDescent="0.3">
      <c r="C214" s="974" t="s">
        <v>1712</v>
      </c>
      <c r="D214" s="627" t="s">
        <v>3366</v>
      </c>
      <c r="E214" s="624"/>
      <c r="F214" s="975">
        <v>1</v>
      </c>
      <c r="G214" s="624"/>
      <c r="H214" s="624"/>
      <c r="I214" s="626">
        <v>14.55</v>
      </c>
      <c r="J214" s="626">
        <f t="shared" si="3"/>
        <v>14.55</v>
      </c>
      <c r="K214" s="971"/>
      <c r="L214" s="972"/>
    </row>
    <row r="215" spans="3:12" s="227" customFormat="1" ht="15" customHeight="1" x14ac:dyDescent="0.3">
      <c r="C215" s="974" t="s">
        <v>1714</v>
      </c>
      <c r="D215" s="627" t="s">
        <v>568</v>
      </c>
      <c r="E215" s="624"/>
      <c r="F215" s="975">
        <v>1</v>
      </c>
      <c r="G215" s="624"/>
      <c r="H215" s="624"/>
      <c r="I215" s="626">
        <v>14.3</v>
      </c>
      <c r="J215" s="626">
        <f t="shared" ref="J215:J278" si="4">F215*I215</f>
        <v>14.3</v>
      </c>
      <c r="K215" s="971"/>
      <c r="L215" s="972"/>
    </row>
    <row r="216" spans="3:12" s="227" customFormat="1" ht="15" customHeight="1" x14ac:dyDescent="0.3">
      <c r="C216" s="974" t="s">
        <v>3367</v>
      </c>
      <c r="D216" s="627" t="s">
        <v>3368</v>
      </c>
      <c r="E216" s="624"/>
      <c r="F216" s="975">
        <v>1</v>
      </c>
      <c r="G216" s="624"/>
      <c r="H216" s="624"/>
      <c r="I216" s="626">
        <v>39.25</v>
      </c>
      <c r="J216" s="626">
        <f t="shared" si="4"/>
        <v>39.25</v>
      </c>
      <c r="K216" s="971"/>
      <c r="L216" s="972"/>
    </row>
    <row r="217" spans="3:12" s="227" customFormat="1" ht="15" customHeight="1" x14ac:dyDescent="0.3">
      <c r="C217" s="974" t="s">
        <v>3411</v>
      </c>
      <c r="D217" s="627" t="s">
        <v>1719</v>
      </c>
      <c r="E217" s="624"/>
      <c r="F217" s="975">
        <v>1</v>
      </c>
      <c r="G217" s="624"/>
      <c r="H217" s="624"/>
      <c r="I217" s="626">
        <v>3.5</v>
      </c>
      <c r="J217" s="626">
        <f t="shared" si="4"/>
        <v>3.5</v>
      </c>
      <c r="K217" s="971"/>
      <c r="L217" s="972"/>
    </row>
    <row r="218" spans="3:12" s="227" customFormat="1" ht="15" customHeight="1" x14ac:dyDescent="0.3">
      <c r="C218" s="974"/>
      <c r="D218" s="623" t="s">
        <v>200</v>
      </c>
      <c r="E218" s="624"/>
      <c r="F218" s="975"/>
      <c r="G218" s="624"/>
      <c r="H218" s="624"/>
      <c r="I218" s="626"/>
      <c r="J218" s="626">
        <f t="shared" si="4"/>
        <v>0</v>
      </c>
      <c r="K218" s="971"/>
      <c r="L218" s="972"/>
    </row>
    <row r="219" spans="3:12" s="227" customFormat="1" ht="15" customHeight="1" x14ac:dyDescent="0.3">
      <c r="C219" s="974"/>
      <c r="D219" s="834" t="s">
        <v>1715</v>
      </c>
      <c r="E219" s="624"/>
      <c r="F219" s="975"/>
      <c r="G219" s="624"/>
      <c r="H219" s="624"/>
      <c r="I219" s="626"/>
      <c r="J219" s="626">
        <f t="shared" si="4"/>
        <v>0</v>
      </c>
      <c r="K219" s="971"/>
      <c r="L219" s="972"/>
    </row>
    <row r="220" spans="3:12" x14ac:dyDescent="0.3">
      <c r="C220" s="974" t="s">
        <v>1721</v>
      </c>
      <c r="D220" s="627" t="s">
        <v>1723</v>
      </c>
      <c r="E220" s="624"/>
      <c r="F220" s="975">
        <v>1</v>
      </c>
      <c r="G220" s="624"/>
      <c r="H220" s="624"/>
      <c r="I220" s="626">
        <v>14.55</v>
      </c>
      <c r="J220" s="626">
        <f t="shared" si="4"/>
        <v>14.55</v>
      </c>
      <c r="K220" s="971"/>
      <c r="L220" s="972"/>
    </row>
    <row r="221" spans="3:12" x14ac:dyDescent="0.3">
      <c r="C221" s="974" t="s">
        <v>1722</v>
      </c>
      <c r="D221" s="627" t="s">
        <v>495</v>
      </c>
      <c r="E221" s="624"/>
      <c r="F221" s="975">
        <v>1</v>
      </c>
      <c r="G221" s="624"/>
      <c r="H221" s="624"/>
      <c r="I221" s="626">
        <v>14.6</v>
      </c>
      <c r="J221" s="626">
        <f t="shared" si="4"/>
        <v>14.6</v>
      </c>
      <c r="K221" s="971"/>
      <c r="L221" s="972"/>
    </row>
    <row r="222" spans="3:12" x14ac:dyDescent="0.3">
      <c r="C222" s="974" t="s">
        <v>1724</v>
      </c>
      <c r="D222" s="627" t="s">
        <v>357</v>
      </c>
      <c r="E222" s="624"/>
      <c r="F222" s="975">
        <v>1</v>
      </c>
      <c r="G222" s="624"/>
      <c r="H222" s="624"/>
      <c r="I222" s="626">
        <v>14.55</v>
      </c>
      <c r="J222" s="626">
        <f t="shared" si="4"/>
        <v>14.55</v>
      </c>
      <c r="K222" s="971"/>
      <c r="L222" s="972"/>
    </row>
    <row r="223" spans="3:12" x14ac:dyDescent="0.3">
      <c r="C223" s="974" t="s">
        <v>1725</v>
      </c>
      <c r="D223" s="627" t="s">
        <v>1726</v>
      </c>
      <c r="E223" s="624"/>
      <c r="F223" s="975">
        <v>1</v>
      </c>
      <c r="G223" s="624"/>
      <c r="H223" s="624"/>
      <c r="I223" s="626">
        <v>14.19</v>
      </c>
      <c r="J223" s="626">
        <f t="shared" si="4"/>
        <v>14.19</v>
      </c>
      <c r="K223" s="971"/>
      <c r="L223" s="972"/>
    </row>
    <row r="224" spans="3:12" x14ac:dyDescent="0.3">
      <c r="C224" s="974" t="s">
        <v>1735</v>
      </c>
      <c r="D224" s="627" t="s">
        <v>1736</v>
      </c>
      <c r="E224" s="624"/>
      <c r="F224" s="975">
        <v>1</v>
      </c>
      <c r="G224" s="624"/>
      <c r="H224" s="624"/>
      <c r="I224" s="626">
        <v>16.850000000000001</v>
      </c>
      <c r="J224" s="626">
        <f t="shared" si="4"/>
        <v>16.850000000000001</v>
      </c>
      <c r="K224" s="971"/>
      <c r="L224" s="972"/>
    </row>
    <row r="225" spans="3:12" x14ac:dyDescent="0.3">
      <c r="C225" s="974" t="s">
        <v>1732</v>
      </c>
      <c r="D225" s="627" t="s">
        <v>686</v>
      </c>
      <c r="E225" s="624"/>
      <c r="F225" s="975">
        <v>1</v>
      </c>
      <c r="G225" s="624"/>
      <c r="H225" s="624"/>
      <c r="I225" s="626">
        <v>17.11</v>
      </c>
      <c r="J225" s="626">
        <f t="shared" si="4"/>
        <v>17.11</v>
      </c>
      <c r="K225" s="971"/>
      <c r="L225" s="972"/>
    </row>
    <row r="226" spans="3:12" x14ac:dyDescent="0.3">
      <c r="C226" s="974" t="s">
        <v>1731</v>
      </c>
      <c r="D226" s="627" t="s">
        <v>183</v>
      </c>
      <c r="E226" s="624"/>
      <c r="F226" s="975">
        <v>1</v>
      </c>
      <c r="G226" s="624"/>
      <c r="H226" s="624"/>
      <c r="I226" s="626">
        <v>17.100000000000001</v>
      </c>
      <c r="J226" s="626">
        <f t="shared" si="4"/>
        <v>17.100000000000001</v>
      </c>
      <c r="K226" s="971"/>
      <c r="L226" s="972"/>
    </row>
    <row r="227" spans="3:12" x14ac:dyDescent="0.3">
      <c r="C227" s="974" t="s">
        <v>1730</v>
      </c>
      <c r="D227" s="627" t="s">
        <v>830</v>
      </c>
      <c r="E227" s="624"/>
      <c r="F227" s="975">
        <v>1</v>
      </c>
      <c r="G227" s="624"/>
      <c r="H227" s="624"/>
      <c r="I227" s="626">
        <v>17.89</v>
      </c>
      <c r="J227" s="626">
        <f t="shared" si="4"/>
        <v>17.89</v>
      </c>
      <c r="K227" s="971"/>
      <c r="L227" s="972"/>
    </row>
    <row r="228" spans="3:12" x14ac:dyDescent="0.3">
      <c r="C228" s="974" t="s">
        <v>1729</v>
      </c>
      <c r="D228" s="627" t="s">
        <v>1728</v>
      </c>
      <c r="E228" s="624"/>
      <c r="F228" s="975">
        <v>1</v>
      </c>
      <c r="G228" s="624"/>
      <c r="H228" s="624"/>
      <c r="I228" s="626">
        <v>17.100000000000001</v>
      </c>
      <c r="J228" s="626">
        <f t="shared" si="4"/>
        <v>17.100000000000001</v>
      </c>
      <c r="K228" s="971"/>
      <c r="L228" s="972"/>
    </row>
    <row r="229" spans="3:12" x14ac:dyDescent="0.3">
      <c r="C229" s="974" t="s">
        <v>1727</v>
      </c>
      <c r="D229" s="627" t="s">
        <v>3372</v>
      </c>
      <c r="E229" s="624"/>
      <c r="F229" s="975">
        <v>1</v>
      </c>
      <c r="G229" s="624"/>
      <c r="H229" s="624"/>
      <c r="I229" s="626">
        <v>20.2</v>
      </c>
      <c r="J229" s="626">
        <f t="shared" si="4"/>
        <v>20.2</v>
      </c>
      <c r="K229" s="971"/>
      <c r="L229" s="972"/>
    </row>
    <row r="230" spans="3:12" x14ac:dyDescent="0.3">
      <c r="C230" s="978"/>
      <c r="D230" s="623" t="s">
        <v>203</v>
      </c>
      <c r="E230" s="624"/>
      <c r="F230" s="973"/>
      <c r="G230" s="624"/>
      <c r="H230" s="624"/>
      <c r="I230" s="626"/>
      <c r="J230" s="626">
        <f t="shared" si="4"/>
        <v>0</v>
      </c>
      <c r="K230" s="971"/>
      <c r="L230" s="972"/>
    </row>
    <row r="231" spans="3:12" x14ac:dyDescent="0.3">
      <c r="C231" s="973"/>
      <c r="D231" s="834" t="s">
        <v>1750</v>
      </c>
      <c r="E231" s="624"/>
      <c r="F231" s="625"/>
      <c r="G231" s="624"/>
      <c r="H231" s="624"/>
      <c r="I231" s="626"/>
      <c r="J231" s="626">
        <f t="shared" si="4"/>
        <v>0</v>
      </c>
      <c r="K231" s="971"/>
      <c r="L231" s="972"/>
    </row>
    <row r="232" spans="3:12" x14ac:dyDescent="0.3">
      <c r="C232" s="973" t="s">
        <v>1770</v>
      </c>
      <c r="D232" s="627" t="s">
        <v>3373</v>
      </c>
      <c r="E232" s="624"/>
      <c r="F232" s="625">
        <v>1</v>
      </c>
      <c r="G232" s="624"/>
      <c r="H232" s="624"/>
      <c r="I232" s="626">
        <v>13.68</v>
      </c>
      <c r="J232" s="626">
        <f t="shared" si="4"/>
        <v>13.68</v>
      </c>
      <c r="K232" s="971"/>
      <c r="L232" s="972"/>
    </row>
    <row r="233" spans="3:12" x14ac:dyDescent="0.3">
      <c r="C233" s="973" t="s">
        <v>2149</v>
      </c>
      <c r="D233" s="627" t="s">
        <v>583</v>
      </c>
      <c r="E233" s="624"/>
      <c r="F233" s="625">
        <v>1</v>
      </c>
      <c r="G233" s="624"/>
      <c r="H233" s="624"/>
      <c r="I233" s="626">
        <v>14.48</v>
      </c>
      <c r="J233" s="626">
        <f t="shared" si="4"/>
        <v>14.48</v>
      </c>
      <c r="K233" s="971"/>
      <c r="L233" s="972"/>
    </row>
    <row r="234" spans="3:12" x14ac:dyDescent="0.3">
      <c r="C234" s="973" t="s">
        <v>1776</v>
      </c>
      <c r="D234" s="627" t="s">
        <v>1777</v>
      </c>
      <c r="E234" s="624"/>
      <c r="F234" s="625">
        <v>1</v>
      </c>
      <c r="G234" s="624"/>
      <c r="H234" s="624"/>
      <c r="I234" s="626">
        <v>23.13</v>
      </c>
      <c r="J234" s="626">
        <f t="shared" si="4"/>
        <v>23.13</v>
      </c>
      <c r="K234" s="971"/>
      <c r="L234" s="972"/>
    </row>
    <row r="235" spans="3:12" x14ac:dyDescent="0.3">
      <c r="C235" s="974" t="s">
        <v>1752</v>
      </c>
      <c r="D235" s="627" t="s">
        <v>1753</v>
      </c>
      <c r="E235" s="624"/>
      <c r="F235" s="625">
        <v>1</v>
      </c>
      <c r="G235" s="624"/>
      <c r="H235" s="624"/>
      <c r="I235" s="626">
        <v>11.21</v>
      </c>
      <c r="J235" s="626">
        <f t="shared" si="4"/>
        <v>11.21</v>
      </c>
      <c r="K235" s="971"/>
      <c r="L235" s="972"/>
    </row>
    <row r="236" spans="3:12" x14ac:dyDescent="0.3">
      <c r="C236" s="974" t="s">
        <v>2289</v>
      </c>
      <c r="D236" s="627" t="s">
        <v>3374</v>
      </c>
      <c r="E236" s="624"/>
      <c r="F236" s="625">
        <v>1</v>
      </c>
      <c r="G236" s="624"/>
      <c r="H236" s="624"/>
      <c r="I236" s="626">
        <v>13.67</v>
      </c>
      <c r="J236" s="626">
        <f t="shared" si="4"/>
        <v>13.67</v>
      </c>
      <c r="K236" s="971"/>
      <c r="L236" s="972"/>
    </row>
    <row r="237" spans="3:12" x14ac:dyDescent="0.3">
      <c r="C237" s="974" t="s">
        <v>1759</v>
      </c>
      <c r="D237" s="627" t="s">
        <v>686</v>
      </c>
      <c r="E237" s="624"/>
      <c r="F237" s="625">
        <v>1</v>
      </c>
      <c r="G237" s="624"/>
      <c r="H237" s="624"/>
      <c r="I237" s="626">
        <v>18.73</v>
      </c>
      <c r="J237" s="626">
        <f t="shared" si="4"/>
        <v>18.73</v>
      </c>
      <c r="K237" s="971"/>
      <c r="L237" s="972"/>
    </row>
    <row r="238" spans="3:12" x14ac:dyDescent="0.3">
      <c r="C238" s="974" t="s">
        <v>1757</v>
      </c>
      <c r="D238" s="627" t="s">
        <v>3375</v>
      </c>
      <c r="E238" s="624"/>
      <c r="F238" s="625">
        <v>1</v>
      </c>
      <c r="G238" s="624"/>
      <c r="H238" s="624"/>
      <c r="I238" s="626">
        <v>4.47</v>
      </c>
      <c r="J238" s="626">
        <f t="shared" si="4"/>
        <v>4.47</v>
      </c>
      <c r="K238" s="971"/>
      <c r="L238" s="972"/>
    </row>
    <row r="239" spans="3:12" x14ac:dyDescent="0.3">
      <c r="C239" s="974" t="s">
        <v>1768</v>
      </c>
      <c r="D239" s="627" t="s">
        <v>3443</v>
      </c>
      <c r="E239" s="624"/>
      <c r="F239" s="625">
        <v>1</v>
      </c>
      <c r="G239" s="624"/>
      <c r="H239" s="624"/>
      <c r="I239" s="626">
        <v>90.4</v>
      </c>
      <c r="J239" s="626">
        <f t="shared" si="4"/>
        <v>90.4</v>
      </c>
      <c r="K239" s="971"/>
      <c r="L239" s="972"/>
    </row>
    <row r="240" spans="3:12" x14ac:dyDescent="0.3">
      <c r="C240" s="974"/>
      <c r="D240" s="627" t="s">
        <v>138</v>
      </c>
      <c r="E240" s="624"/>
      <c r="F240" s="625">
        <v>1</v>
      </c>
      <c r="G240" s="624"/>
      <c r="H240" s="624"/>
      <c r="I240" s="626">
        <v>12.28</v>
      </c>
      <c r="J240" s="626">
        <f t="shared" si="4"/>
        <v>12.28</v>
      </c>
      <c r="K240" s="971"/>
      <c r="L240" s="972"/>
    </row>
    <row r="241" spans="3:12" x14ac:dyDescent="0.3">
      <c r="C241" s="974" t="s">
        <v>1773</v>
      </c>
      <c r="D241" s="627" t="s">
        <v>573</v>
      </c>
      <c r="E241" s="624"/>
      <c r="F241" s="625">
        <v>1</v>
      </c>
      <c r="G241" s="624"/>
      <c r="H241" s="624"/>
      <c r="I241" s="626">
        <v>14.78</v>
      </c>
      <c r="J241" s="626">
        <f t="shared" si="4"/>
        <v>14.78</v>
      </c>
      <c r="K241" s="971"/>
      <c r="L241" s="972"/>
    </row>
    <row r="242" spans="3:12" x14ac:dyDescent="0.3">
      <c r="C242" s="974" t="s">
        <v>1762</v>
      </c>
      <c r="D242" s="627" t="s">
        <v>2531</v>
      </c>
      <c r="E242" s="624"/>
      <c r="F242" s="625">
        <v>1</v>
      </c>
      <c r="G242" s="624"/>
      <c r="H242" s="624"/>
      <c r="I242" s="626">
        <v>22.58</v>
      </c>
      <c r="J242" s="626">
        <f t="shared" si="4"/>
        <v>22.58</v>
      </c>
      <c r="K242" s="971"/>
      <c r="L242" s="972"/>
    </row>
    <row r="243" spans="3:12" x14ac:dyDescent="0.3">
      <c r="C243" s="974" t="s">
        <v>2443</v>
      </c>
      <c r="D243" s="627" t="s">
        <v>3376</v>
      </c>
      <c r="E243" s="624"/>
      <c r="F243" s="625">
        <v>1</v>
      </c>
      <c r="G243" s="624"/>
      <c r="H243" s="624"/>
      <c r="I243" s="626">
        <v>26.78</v>
      </c>
      <c r="J243" s="626">
        <f t="shared" si="4"/>
        <v>26.78</v>
      </c>
      <c r="K243" s="971"/>
      <c r="L243" s="972"/>
    </row>
    <row r="244" spans="3:12" x14ac:dyDescent="0.3">
      <c r="C244" s="974" t="s">
        <v>1767</v>
      </c>
      <c r="D244" s="627" t="s">
        <v>3377</v>
      </c>
      <c r="E244" s="624"/>
      <c r="F244" s="625">
        <v>1</v>
      </c>
      <c r="G244" s="624"/>
      <c r="H244" s="624"/>
      <c r="I244" s="626">
        <v>6.58</v>
      </c>
      <c r="J244" s="626">
        <f t="shared" si="4"/>
        <v>6.58</v>
      </c>
      <c r="K244" s="971"/>
      <c r="L244" s="972"/>
    </row>
    <row r="245" spans="3:12" x14ac:dyDescent="0.3">
      <c r="C245" s="974" t="s">
        <v>1847</v>
      </c>
      <c r="D245" s="627" t="s">
        <v>2531</v>
      </c>
      <c r="E245" s="624"/>
      <c r="F245" s="625">
        <v>1</v>
      </c>
      <c r="G245" s="624"/>
      <c r="H245" s="624"/>
      <c r="I245" s="626">
        <v>21.11</v>
      </c>
      <c r="J245" s="626">
        <f t="shared" si="4"/>
        <v>21.11</v>
      </c>
      <c r="K245" s="971"/>
      <c r="L245" s="972"/>
    </row>
    <row r="246" spans="3:12" x14ac:dyDescent="0.3">
      <c r="C246" s="974" t="s">
        <v>1779</v>
      </c>
      <c r="D246" s="627" t="s">
        <v>2530</v>
      </c>
      <c r="E246" s="624"/>
      <c r="F246" s="625">
        <v>1</v>
      </c>
      <c r="G246" s="624"/>
      <c r="H246" s="624"/>
      <c r="I246" s="626">
        <v>24.59</v>
      </c>
      <c r="J246" s="626">
        <f t="shared" si="4"/>
        <v>24.59</v>
      </c>
      <c r="K246" s="971"/>
      <c r="L246" s="972"/>
    </row>
    <row r="247" spans="3:12" x14ac:dyDescent="0.3">
      <c r="C247" s="974" t="s">
        <v>1783</v>
      </c>
      <c r="D247" s="627" t="s">
        <v>2530</v>
      </c>
      <c r="E247" s="624"/>
      <c r="F247" s="625">
        <v>1</v>
      </c>
      <c r="G247" s="624"/>
      <c r="H247" s="624"/>
      <c r="I247" s="626">
        <v>24.93</v>
      </c>
      <c r="J247" s="626">
        <f t="shared" si="4"/>
        <v>24.93</v>
      </c>
      <c r="K247" s="971"/>
      <c r="L247" s="972"/>
    </row>
    <row r="248" spans="3:12" x14ac:dyDescent="0.3">
      <c r="C248" s="974" t="s">
        <v>1785</v>
      </c>
      <c r="D248" s="627" t="s">
        <v>2530</v>
      </c>
      <c r="E248" s="624"/>
      <c r="F248" s="625">
        <v>1</v>
      </c>
      <c r="G248" s="624"/>
      <c r="H248" s="624"/>
      <c r="I248" s="626">
        <v>25.54</v>
      </c>
      <c r="J248" s="626">
        <f t="shared" si="4"/>
        <v>25.54</v>
      </c>
      <c r="K248" s="971"/>
      <c r="L248" s="972"/>
    </row>
    <row r="249" spans="3:12" x14ac:dyDescent="0.3">
      <c r="C249" s="974" t="s">
        <v>1803</v>
      </c>
      <c r="D249" s="627" t="s">
        <v>176</v>
      </c>
      <c r="E249" s="624"/>
      <c r="F249" s="625">
        <v>1</v>
      </c>
      <c r="G249" s="624"/>
      <c r="H249" s="624"/>
      <c r="I249" s="626">
        <v>16.18</v>
      </c>
      <c r="J249" s="626">
        <f t="shared" si="4"/>
        <v>16.18</v>
      </c>
      <c r="K249" s="971"/>
      <c r="L249" s="972"/>
    </row>
    <row r="250" spans="3:12" x14ac:dyDescent="0.3">
      <c r="C250" s="974" t="s">
        <v>1794</v>
      </c>
      <c r="D250" s="627" t="s">
        <v>3378</v>
      </c>
      <c r="E250" s="624"/>
      <c r="F250" s="625">
        <v>1</v>
      </c>
      <c r="G250" s="624"/>
      <c r="H250" s="624"/>
      <c r="I250" s="626">
        <v>12.98</v>
      </c>
      <c r="J250" s="626">
        <f t="shared" si="4"/>
        <v>12.98</v>
      </c>
      <c r="K250" s="971"/>
      <c r="L250" s="972"/>
    </row>
    <row r="251" spans="3:12" x14ac:dyDescent="0.3">
      <c r="C251" s="974"/>
      <c r="D251" s="623" t="s">
        <v>203</v>
      </c>
      <c r="E251" s="624"/>
      <c r="F251" s="625"/>
      <c r="G251" s="624"/>
      <c r="H251" s="624"/>
      <c r="I251" s="626"/>
      <c r="J251" s="626">
        <f t="shared" si="4"/>
        <v>0</v>
      </c>
      <c r="K251" s="971"/>
      <c r="L251" s="972"/>
    </row>
    <row r="252" spans="3:12" x14ac:dyDescent="0.3">
      <c r="C252" s="974"/>
      <c r="D252" s="834" t="s">
        <v>1798</v>
      </c>
      <c r="E252" s="624"/>
      <c r="F252" s="625"/>
      <c r="G252" s="624"/>
      <c r="H252" s="624"/>
      <c r="I252" s="626"/>
      <c r="J252" s="626">
        <f t="shared" si="4"/>
        <v>0</v>
      </c>
      <c r="K252" s="971"/>
      <c r="L252" s="972"/>
    </row>
    <row r="253" spans="3:12" x14ac:dyDescent="0.3">
      <c r="C253" s="974" t="s">
        <v>1823</v>
      </c>
      <c r="D253" s="627" t="s">
        <v>1824</v>
      </c>
      <c r="E253" s="624"/>
      <c r="F253" s="625">
        <v>1</v>
      </c>
      <c r="G253" s="624"/>
      <c r="H253" s="624"/>
      <c r="I253" s="626">
        <v>35.71</v>
      </c>
      <c r="J253" s="626">
        <f t="shared" si="4"/>
        <v>35.71</v>
      </c>
      <c r="K253" s="971"/>
      <c r="L253" s="972"/>
    </row>
    <row r="254" spans="3:12" x14ac:dyDescent="0.3">
      <c r="C254" s="974" t="s">
        <v>1801</v>
      </c>
      <c r="D254" s="627" t="s">
        <v>155</v>
      </c>
      <c r="E254" s="624"/>
      <c r="F254" s="625">
        <v>1</v>
      </c>
      <c r="G254" s="624"/>
      <c r="H254" s="624"/>
      <c r="I254" s="626">
        <v>12.32</v>
      </c>
      <c r="J254" s="626">
        <f t="shared" si="4"/>
        <v>12.32</v>
      </c>
      <c r="K254" s="971"/>
      <c r="L254" s="972"/>
    </row>
    <row r="255" spans="3:12" x14ac:dyDescent="0.3">
      <c r="C255" s="974"/>
      <c r="D255" s="627" t="s">
        <v>138</v>
      </c>
      <c r="E255" s="624"/>
      <c r="F255" s="625">
        <v>1</v>
      </c>
      <c r="G255" s="624"/>
      <c r="H255" s="624"/>
      <c r="I255" s="626">
        <v>9.67</v>
      </c>
      <c r="J255" s="626">
        <f t="shared" si="4"/>
        <v>9.67</v>
      </c>
      <c r="K255" s="971"/>
      <c r="L255" s="972"/>
    </row>
    <row r="256" spans="3:12" x14ac:dyDescent="0.3">
      <c r="C256" s="974"/>
      <c r="D256" s="627" t="s">
        <v>138</v>
      </c>
      <c r="E256" s="624"/>
      <c r="F256" s="625">
        <v>1</v>
      </c>
      <c r="G256" s="624"/>
      <c r="H256" s="624"/>
      <c r="I256" s="626">
        <v>10.039999999999999</v>
      </c>
      <c r="J256" s="626">
        <f t="shared" si="4"/>
        <v>10.039999999999999</v>
      </c>
      <c r="K256" s="971"/>
      <c r="L256" s="972"/>
    </row>
    <row r="257" spans="3:12" x14ac:dyDescent="0.3">
      <c r="C257" s="974" t="s">
        <v>1805</v>
      </c>
      <c r="D257" s="627" t="s">
        <v>159</v>
      </c>
      <c r="E257" s="624"/>
      <c r="F257" s="625">
        <v>1</v>
      </c>
      <c r="G257" s="624"/>
      <c r="H257" s="624"/>
      <c r="I257" s="626">
        <v>10.78</v>
      </c>
      <c r="J257" s="626">
        <f t="shared" si="4"/>
        <v>10.78</v>
      </c>
      <c r="K257" s="971"/>
      <c r="L257" s="972"/>
    </row>
    <row r="258" spans="3:12" x14ac:dyDescent="0.3">
      <c r="C258" s="974" t="s">
        <v>1820</v>
      </c>
      <c r="D258" s="627" t="s">
        <v>277</v>
      </c>
      <c r="E258" s="624"/>
      <c r="F258" s="625">
        <v>1</v>
      </c>
      <c r="G258" s="624"/>
      <c r="H258" s="624"/>
      <c r="I258" s="626">
        <v>16.559999999999999</v>
      </c>
      <c r="J258" s="626">
        <f t="shared" si="4"/>
        <v>16.559999999999999</v>
      </c>
      <c r="K258" s="971"/>
      <c r="L258" s="972"/>
    </row>
    <row r="259" spans="3:12" x14ac:dyDescent="0.3">
      <c r="C259" s="974" t="s">
        <v>1821</v>
      </c>
      <c r="D259" s="627" t="s">
        <v>3375</v>
      </c>
      <c r="E259" s="624"/>
      <c r="F259" s="625">
        <v>1</v>
      </c>
      <c r="G259" s="624"/>
      <c r="H259" s="624"/>
      <c r="I259" s="626">
        <v>8.25</v>
      </c>
      <c r="J259" s="626">
        <f t="shared" si="4"/>
        <v>8.25</v>
      </c>
      <c r="K259" s="971"/>
      <c r="L259" s="972"/>
    </row>
    <row r="260" spans="3:12" x14ac:dyDescent="0.3">
      <c r="C260" s="974" t="s">
        <v>2178</v>
      </c>
      <c r="D260" s="627" t="s">
        <v>3383</v>
      </c>
      <c r="E260" s="624"/>
      <c r="F260" s="625">
        <v>1</v>
      </c>
      <c r="G260" s="624"/>
      <c r="H260" s="624"/>
      <c r="I260" s="626">
        <v>24.4</v>
      </c>
      <c r="J260" s="626">
        <f t="shared" si="4"/>
        <v>24.4</v>
      </c>
      <c r="K260" s="971"/>
      <c r="L260" s="972"/>
    </row>
    <row r="261" spans="3:12" x14ac:dyDescent="0.3">
      <c r="C261" s="974" t="s">
        <v>1826</v>
      </c>
      <c r="D261" s="627" t="s">
        <v>3384</v>
      </c>
      <c r="E261" s="624"/>
      <c r="F261" s="625">
        <v>1</v>
      </c>
      <c r="G261" s="624"/>
      <c r="H261" s="624"/>
      <c r="I261" s="626">
        <v>25.19</v>
      </c>
      <c r="J261" s="626">
        <f t="shared" si="4"/>
        <v>25.19</v>
      </c>
      <c r="K261" s="971"/>
      <c r="L261" s="972"/>
    </row>
    <row r="262" spans="3:12" x14ac:dyDescent="0.3">
      <c r="C262" s="974"/>
      <c r="D262" s="627" t="s">
        <v>138</v>
      </c>
      <c r="E262" s="624"/>
      <c r="F262" s="625">
        <v>1</v>
      </c>
      <c r="G262" s="624"/>
      <c r="H262" s="624"/>
      <c r="I262" s="626">
        <v>2.23</v>
      </c>
      <c r="J262" s="626">
        <f t="shared" si="4"/>
        <v>2.23</v>
      </c>
      <c r="K262" s="971"/>
      <c r="L262" s="972"/>
    </row>
    <row r="263" spans="3:12" x14ac:dyDescent="0.3">
      <c r="C263" s="974" t="s">
        <v>1835</v>
      </c>
      <c r="D263" s="627" t="s">
        <v>1753</v>
      </c>
      <c r="E263" s="624"/>
      <c r="F263" s="625">
        <v>1</v>
      </c>
      <c r="G263" s="624"/>
      <c r="H263" s="624"/>
      <c r="I263" s="626">
        <v>8.93</v>
      </c>
      <c r="J263" s="626">
        <f t="shared" si="4"/>
        <v>8.93</v>
      </c>
      <c r="K263" s="971"/>
      <c r="L263" s="972"/>
    </row>
    <row r="264" spans="3:12" x14ac:dyDescent="0.3">
      <c r="C264" s="974" t="s">
        <v>1808</v>
      </c>
      <c r="D264" s="627" t="s">
        <v>3385</v>
      </c>
      <c r="E264" s="624"/>
      <c r="F264" s="625">
        <v>1</v>
      </c>
      <c r="G264" s="624"/>
      <c r="H264" s="624"/>
      <c r="I264" s="626">
        <v>12.88</v>
      </c>
      <c r="J264" s="626">
        <f t="shared" si="4"/>
        <v>12.88</v>
      </c>
      <c r="K264" s="971"/>
      <c r="L264" s="972"/>
    </row>
    <row r="265" spans="3:12" x14ac:dyDescent="0.3">
      <c r="C265" s="974" t="s">
        <v>1806</v>
      </c>
      <c r="D265" s="627" t="s">
        <v>1807</v>
      </c>
      <c r="E265" s="624"/>
      <c r="F265" s="625">
        <v>1</v>
      </c>
      <c r="G265" s="624"/>
      <c r="H265" s="624"/>
      <c r="I265" s="626">
        <v>12.54</v>
      </c>
      <c r="J265" s="626">
        <f t="shared" si="4"/>
        <v>12.54</v>
      </c>
      <c r="K265" s="971"/>
      <c r="L265" s="972"/>
    </row>
    <row r="266" spans="3:12" x14ac:dyDescent="0.3">
      <c r="C266" s="974" t="s">
        <v>1812</v>
      </c>
      <c r="D266" s="627" t="s">
        <v>3386</v>
      </c>
      <c r="E266" s="624"/>
      <c r="F266" s="625">
        <v>1</v>
      </c>
      <c r="G266" s="624"/>
      <c r="H266" s="624"/>
      <c r="I266" s="626">
        <v>7.14</v>
      </c>
      <c r="J266" s="626">
        <f t="shared" si="4"/>
        <v>7.14</v>
      </c>
      <c r="K266" s="971"/>
      <c r="L266" s="972"/>
    </row>
    <row r="267" spans="3:12" x14ac:dyDescent="0.3">
      <c r="C267" s="974" t="s">
        <v>2454</v>
      </c>
      <c r="D267" s="627" t="s">
        <v>278</v>
      </c>
      <c r="E267" s="624"/>
      <c r="F267" s="625">
        <v>1</v>
      </c>
      <c r="G267" s="624"/>
      <c r="H267" s="624"/>
      <c r="I267" s="626">
        <v>13.42</v>
      </c>
      <c r="J267" s="626">
        <f t="shared" si="4"/>
        <v>13.42</v>
      </c>
      <c r="K267" s="971"/>
      <c r="L267" s="972"/>
    </row>
    <row r="268" spans="3:12" x14ac:dyDescent="0.3">
      <c r="C268" s="974" t="s">
        <v>1814</v>
      </c>
      <c r="D268" s="627" t="s">
        <v>1815</v>
      </c>
      <c r="E268" s="624"/>
      <c r="F268" s="625">
        <v>1</v>
      </c>
      <c r="G268" s="624"/>
      <c r="H268" s="624"/>
      <c r="I268" s="626">
        <v>13.2</v>
      </c>
      <c r="J268" s="626">
        <f t="shared" si="4"/>
        <v>13.2</v>
      </c>
      <c r="K268" s="971"/>
      <c r="L268" s="972"/>
    </row>
    <row r="269" spans="3:12" x14ac:dyDescent="0.3">
      <c r="C269" s="974" t="s">
        <v>1906</v>
      </c>
      <c r="D269" s="627" t="s">
        <v>3387</v>
      </c>
      <c r="E269" s="624"/>
      <c r="F269" s="625">
        <v>1</v>
      </c>
      <c r="G269" s="624"/>
      <c r="H269" s="624"/>
      <c r="I269" s="626">
        <v>16.260000000000002</v>
      </c>
      <c r="J269" s="626">
        <f t="shared" si="4"/>
        <v>16.260000000000002</v>
      </c>
      <c r="K269" s="971"/>
      <c r="L269" s="972"/>
    </row>
    <row r="270" spans="3:12" x14ac:dyDescent="0.3">
      <c r="C270" s="974" t="s">
        <v>2457</v>
      </c>
      <c r="D270" s="627" t="s">
        <v>3388</v>
      </c>
      <c r="E270" s="624"/>
      <c r="F270" s="625">
        <v>1</v>
      </c>
      <c r="G270" s="624"/>
      <c r="H270" s="624"/>
      <c r="I270" s="626">
        <v>41.29</v>
      </c>
      <c r="J270" s="626">
        <f t="shared" si="4"/>
        <v>41.29</v>
      </c>
      <c r="K270" s="971"/>
      <c r="L270" s="972"/>
    </row>
    <row r="271" spans="3:12" x14ac:dyDescent="0.3">
      <c r="C271" s="974" t="s">
        <v>3389</v>
      </c>
      <c r="D271" s="627" t="s">
        <v>573</v>
      </c>
      <c r="E271" s="624"/>
      <c r="F271" s="625">
        <v>1</v>
      </c>
      <c r="G271" s="624"/>
      <c r="H271" s="624"/>
      <c r="I271" s="626">
        <v>15.3</v>
      </c>
      <c r="J271" s="626">
        <f t="shared" si="4"/>
        <v>15.3</v>
      </c>
      <c r="K271" s="971"/>
      <c r="L271" s="972"/>
    </row>
    <row r="272" spans="3:12" x14ac:dyDescent="0.3">
      <c r="C272" s="974"/>
      <c r="D272" s="627" t="s">
        <v>566</v>
      </c>
      <c r="E272" s="624"/>
      <c r="F272" s="625">
        <v>1</v>
      </c>
      <c r="G272" s="624"/>
      <c r="H272" s="624"/>
      <c r="I272" s="626">
        <v>9.3000000000000007</v>
      </c>
      <c r="J272" s="626">
        <f t="shared" si="4"/>
        <v>9.3000000000000007</v>
      </c>
      <c r="K272" s="971"/>
      <c r="L272" s="972"/>
    </row>
    <row r="273" spans="3:12" x14ac:dyDescent="0.3">
      <c r="C273" s="974" t="s">
        <v>1838</v>
      </c>
      <c r="D273" s="627" t="s">
        <v>3390</v>
      </c>
      <c r="E273" s="624"/>
      <c r="F273" s="625">
        <v>1</v>
      </c>
      <c r="G273" s="624"/>
      <c r="H273" s="624"/>
      <c r="I273" s="626">
        <v>13.12</v>
      </c>
      <c r="J273" s="626">
        <f t="shared" si="4"/>
        <v>13.12</v>
      </c>
      <c r="K273" s="971"/>
      <c r="L273" s="972"/>
    </row>
    <row r="274" spans="3:12" x14ac:dyDescent="0.3">
      <c r="C274" s="974" t="s">
        <v>1841</v>
      </c>
      <c r="D274" s="627" t="s">
        <v>1842</v>
      </c>
      <c r="E274" s="624"/>
      <c r="F274" s="625">
        <v>1</v>
      </c>
      <c r="G274" s="624"/>
      <c r="H274" s="624"/>
      <c r="I274" s="626">
        <v>16.3</v>
      </c>
      <c r="J274" s="626">
        <f t="shared" si="4"/>
        <v>16.3</v>
      </c>
      <c r="K274" s="971"/>
      <c r="L274" s="972"/>
    </row>
    <row r="275" spans="3:12" x14ac:dyDescent="0.3">
      <c r="C275" s="974" t="s">
        <v>1916</v>
      </c>
      <c r="D275" s="627" t="s">
        <v>3391</v>
      </c>
      <c r="E275" s="624"/>
      <c r="F275" s="625">
        <v>1</v>
      </c>
      <c r="G275" s="624"/>
      <c r="H275" s="624"/>
      <c r="I275" s="626">
        <v>25.32</v>
      </c>
      <c r="J275" s="626">
        <f t="shared" si="4"/>
        <v>25.32</v>
      </c>
      <c r="K275" s="971"/>
      <c r="L275" s="972"/>
    </row>
    <row r="276" spans="3:12" x14ac:dyDescent="0.3">
      <c r="C276" s="973"/>
      <c r="D276" s="623" t="s">
        <v>203</v>
      </c>
      <c r="E276" s="624"/>
      <c r="F276" s="625"/>
      <c r="G276" s="624"/>
      <c r="H276" s="624"/>
      <c r="I276" s="626"/>
      <c r="J276" s="626">
        <f t="shared" si="4"/>
        <v>0</v>
      </c>
      <c r="K276" s="971"/>
      <c r="L276" s="972"/>
    </row>
    <row r="277" spans="3:12" x14ac:dyDescent="0.3">
      <c r="C277" s="973"/>
      <c r="D277" s="834" t="s">
        <v>1844</v>
      </c>
      <c r="E277" s="624"/>
      <c r="F277" s="625"/>
      <c r="G277" s="624"/>
      <c r="H277" s="624"/>
      <c r="I277" s="626"/>
      <c r="J277" s="626">
        <f t="shared" si="4"/>
        <v>0</v>
      </c>
      <c r="K277" s="971"/>
      <c r="L277" s="972"/>
    </row>
    <row r="278" spans="3:12" x14ac:dyDescent="0.3">
      <c r="C278" s="973" t="s">
        <v>1848</v>
      </c>
      <c r="D278" s="627" t="s">
        <v>2531</v>
      </c>
      <c r="E278" s="624"/>
      <c r="F278" s="625">
        <v>1</v>
      </c>
      <c r="G278" s="624"/>
      <c r="H278" s="624"/>
      <c r="I278" s="626">
        <v>21.41</v>
      </c>
      <c r="J278" s="626">
        <f t="shared" si="4"/>
        <v>21.41</v>
      </c>
      <c r="K278" s="971"/>
      <c r="L278" s="972"/>
    </row>
    <row r="279" spans="3:12" x14ac:dyDescent="0.3">
      <c r="C279" s="973" t="s">
        <v>1852</v>
      </c>
      <c r="D279" s="627" t="s">
        <v>3393</v>
      </c>
      <c r="E279" s="624"/>
      <c r="F279" s="625">
        <v>1</v>
      </c>
      <c r="G279" s="624"/>
      <c r="H279" s="624"/>
      <c r="I279" s="626">
        <v>18.89</v>
      </c>
      <c r="J279" s="626">
        <f t="shared" ref="J279:J301" si="5">F279*I279</f>
        <v>18.89</v>
      </c>
      <c r="K279" s="971"/>
      <c r="L279" s="972"/>
    </row>
    <row r="280" spans="3:12" x14ac:dyDescent="0.3">
      <c r="C280" s="973" t="s">
        <v>2462</v>
      </c>
      <c r="D280" s="627" t="s">
        <v>3444</v>
      </c>
      <c r="E280" s="624"/>
      <c r="F280" s="625">
        <v>1</v>
      </c>
      <c r="G280" s="624"/>
      <c r="H280" s="624"/>
      <c r="I280" s="626">
        <v>27.9</v>
      </c>
      <c r="J280" s="626">
        <f t="shared" si="5"/>
        <v>27.9</v>
      </c>
      <c r="K280" s="971"/>
      <c r="L280" s="972"/>
    </row>
    <row r="281" spans="3:12" x14ac:dyDescent="0.3">
      <c r="C281" s="973" t="s">
        <v>2184</v>
      </c>
      <c r="D281" s="627" t="s">
        <v>3394</v>
      </c>
      <c r="E281" s="624"/>
      <c r="F281" s="625">
        <v>1</v>
      </c>
      <c r="G281" s="624"/>
      <c r="H281" s="624"/>
      <c r="I281" s="626">
        <v>16.02</v>
      </c>
      <c r="J281" s="626">
        <f t="shared" si="5"/>
        <v>16.02</v>
      </c>
      <c r="K281" s="971"/>
      <c r="L281" s="972"/>
    </row>
    <row r="282" spans="3:12" x14ac:dyDescent="0.3">
      <c r="C282" s="973" t="s">
        <v>1901</v>
      </c>
      <c r="D282" s="627" t="s">
        <v>686</v>
      </c>
      <c r="E282" s="624"/>
      <c r="F282" s="625">
        <v>1</v>
      </c>
      <c r="G282" s="624"/>
      <c r="H282" s="624"/>
      <c r="I282" s="626">
        <v>15.18</v>
      </c>
      <c r="J282" s="626">
        <f t="shared" si="5"/>
        <v>15.18</v>
      </c>
      <c r="K282" s="971"/>
      <c r="L282" s="972"/>
    </row>
    <row r="283" spans="3:12" x14ac:dyDescent="0.3">
      <c r="C283" s="973" t="s">
        <v>1889</v>
      </c>
      <c r="D283" s="627" t="s">
        <v>1890</v>
      </c>
      <c r="E283" s="624"/>
      <c r="F283" s="625">
        <v>1</v>
      </c>
      <c r="G283" s="624"/>
      <c r="H283" s="624"/>
      <c r="I283" s="626">
        <v>85.93</v>
      </c>
      <c r="J283" s="626">
        <f t="shared" si="5"/>
        <v>85.93</v>
      </c>
      <c r="K283" s="971"/>
      <c r="L283" s="972"/>
    </row>
    <row r="284" spans="3:12" x14ac:dyDescent="0.3">
      <c r="C284" s="973" t="s">
        <v>2168</v>
      </c>
      <c r="D284" s="627" t="s">
        <v>3395</v>
      </c>
      <c r="E284" s="624"/>
      <c r="F284" s="625">
        <v>1</v>
      </c>
      <c r="G284" s="624"/>
      <c r="H284" s="624"/>
      <c r="I284" s="626">
        <v>21.16</v>
      </c>
      <c r="J284" s="626">
        <f t="shared" si="5"/>
        <v>21.16</v>
      </c>
      <c r="K284" s="971"/>
      <c r="L284" s="972"/>
    </row>
    <row r="285" spans="3:12" x14ac:dyDescent="0.3">
      <c r="C285" s="973" t="s">
        <v>1868</v>
      </c>
      <c r="D285" s="627" t="s">
        <v>3396</v>
      </c>
      <c r="E285" s="624"/>
      <c r="F285" s="625">
        <v>1</v>
      </c>
      <c r="G285" s="624"/>
      <c r="H285" s="624"/>
      <c r="I285" s="626">
        <v>20.95</v>
      </c>
      <c r="J285" s="626">
        <f t="shared" si="5"/>
        <v>20.95</v>
      </c>
      <c r="K285" s="971"/>
      <c r="L285" s="972"/>
    </row>
    <row r="286" spans="3:12" x14ac:dyDescent="0.3">
      <c r="C286" s="973" t="s">
        <v>1872</v>
      </c>
      <c r="D286" s="627" t="s">
        <v>3396</v>
      </c>
      <c r="E286" s="624"/>
      <c r="F286" s="625">
        <v>1</v>
      </c>
      <c r="G286" s="624"/>
      <c r="H286" s="624"/>
      <c r="I286" s="626">
        <v>21.34</v>
      </c>
      <c r="J286" s="626">
        <f t="shared" si="5"/>
        <v>21.34</v>
      </c>
      <c r="K286" s="971"/>
      <c r="L286" s="972"/>
    </row>
    <row r="287" spans="3:12" x14ac:dyDescent="0.3">
      <c r="C287" s="973"/>
      <c r="D287" s="623" t="s">
        <v>203</v>
      </c>
      <c r="E287" s="624"/>
      <c r="F287" s="625"/>
      <c r="G287" s="624"/>
      <c r="H287" s="624"/>
      <c r="I287" s="626"/>
      <c r="J287" s="626">
        <f t="shared" si="5"/>
        <v>0</v>
      </c>
      <c r="K287" s="971"/>
      <c r="L287" s="972"/>
    </row>
    <row r="288" spans="3:12" x14ac:dyDescent="0.3">
      <c r="C288" s="973"/>
      <c r="D288" s="834" t="s">
        <v>1929</v>
      </c>
      <c r="E288" s="624"/>
      <c r="F288" s="625"/>
      <c r="G288" s="624"/>
      <c r="H288" s="624"/>
      <c r="I288" s="626"/>
      <c r="J288" s="626">
        <f t="shared" si="5"/>
        <v>0</v>
      </c>
      <c r="K288" s="971"/>
      <c r="L288" s="972"/>
    </row>
    <row r="289" spans="3:12" x14ac:dyDescent="0.3">
      <c r="C289" s="973" t="s">
        <v>1924</v>
      </c>
      <c r="D289" s="627" t="s">
        <v>3402</v>
      </c>
      <c r="E289" s="624"/>
      <c r="F289" s="625">
        <v>1</v>
      </c>
      <c r="G289" s="624"/>
      <c r="H289" s="624"/>
      <c r="I289" s="626">
        <v>26.85</v>
      </c>
      <c r="J289" s="626">
        <f t="shared" si="5"/>
        <v>26.85</v>
      </c>
      <c r="K289" s="971"/>
      <c r="L289" s="972"/>
    </row>
    <row r="290" spans="3:12" ht="27.6" x14ac:dyDescent="0.3">
      <c r="C290" s="973" t="s">
        <v>1921</v>
      </c>
      <c r="D290" s="775" t="s">
        <v>3403</v>
      </c>
      <c r="E290" s="624"/>
      <c r="F290" s="979">
        <v>1</v>
      </c>
      <c r="G290" s="624"/>
      <c r="H290" s="624"/>
      <c r="I290" s="626">
        <v>25.11</v>
      </c>
      <c r="J290" s="626">
        <f t="shared" si="5"/>
        <v>25.11</v>
      </c>
      <c r="K290" s="971"/>
      <c r="L290" s="972"/>
    </row>
    <row r="291" spans="3:12" ht="27.6" x14ac:dyDescent="0.3">
      <c r="C291" s="973" t="s">
        <v>1925</v>
      </c>
      <c r="D291" s="775" t="s">
        <v>3403</v>
      </c>
      <c r="E291" s="624"/>
      <c r="F291" s="979">
        <v>1</v>
      </c>
      <c r="G291" s="624"/>
      <c r="H291" s="624"/>
      <c r="I291" s="626">
        <v>26.26</v>
      </c>
      <c r="J291" s="626">
        <f t="shared" si="5"/>
        <v>26.26</v>
      </c>
      <c r="K291" s="971"/>
      <c r="L291" s="972"/>
    </row>
    <row r="292" spans="3:12" ht="27.6" x14ac:dyDescent="0.3">
      <c r="C292" s="973" t="s">
        <v>1928</v>
      </c>
      <c r="D292" s="775" t="s">
        <v>3404</v>
      </c>
      <c r="E292" s="624"/>
      <c r="F292" s="625">
        <v>1</v>
      </c>
      <c r="G292" s="624"/>
      <c r="H292" s="624"/>
      <c r="I292" s="626">
        <v>36.46</v>
      </c>
      <c r="J292" s="626">
        <f t="shared" si="5"/>
        <v>36.46</v>
      </c>
      <c r="K292" s="971"/>
      <c r="L292" s="972"/>
    </row>
    <row r="293" spans="3:12" x14ac:dyDescent="0.3">
      <c r="C293" s="973" t="s">
        <v>2477</v>
      </c>
      <c r="D293" s="775" t="s">
        <v>3445</v>
      </c>
      <c r="E293" s="624"/>
      <c r="F293" s="625">
        <v>1</v>
      </c>
      <c r="G293" s="624"/>
      <c r="H293" s="624"/>
      <c r="I293" s="626">
        <v>14.51</v>
      </c>
      <c r="J293" s="626">
        <f t="shared" si="5"/>
        <v>14.51</v>
      </c>
      <c r="K293" s="971"/>
      <c r="L293" s="972"/>
    </row>
    <row r="294" spans="3:12" x14ac:dyDescent="0.3">
      <c r="C294" s="973" t="s">
        <v>3405</v>
      </c>
      <c r="D294" s="775" t="s">
        <v>573</v>
      </c>
      <c r="E294" s="624"/>
      <c r="F294" s="625">
        <v>1</v>
      </c>
      <c r="G294" s="624"/>
      <c r="H294" s="624"/>
      <c r="I294" s="626">
        <v>11.81</v>
      </c>
      <c r="J294" s="626">
        <f t="shared" si="5"/>
        <v>11.81</v>
      </c>
      <c r="K294" s="971"/>
      <c r="L294" s="972"/>
    </row>
    <row r="295" spans="3:12" x14ac:dyDescent="0.3">
      <c r="C295" s="973"/>
      <c r="D295" s="775" t="s">
        <v>138</v>
      </c>
      <c r="E295" s="624"/>
      <c r="F295" s="625">
        <v>1</v>
      </c>
      <c r="G295" s="624"/>
      <c r="H295" s="624"/>
      <c r="I295" s="626">
        <v>5.21</v>
      </c>
      <c r="J295" s="626">
        <f t="shared" si="5"/>
        <v>5.21</v>
      </c>
      <c r="K295" s="971"/>
      <c r="L295" s="972"/>
    </row>
    <row r="296" spans="3:12" x14ac:dyDescent="0.3">
      <c r="C296" s="973" t="s">
        <v>1903</v>
      </c>
      <c r="D296" s="775" t="s">
        <v>3386</v>
      </c>
      <c r="E296" s="624"/>
      <c r="F296" s="625">
        <v>1</v>
      </c>
      <c r="G296" s="624"/>
      <c r="H296" s="624"/>
      <c r="I296" s="626">
        <v>6.07</v>
      </c>
      <c r="J296" s="626">
        <f t="shared" si="5"/>
        <v>6.07</v>
      </c>
      <c r="K296" s="971"/>
      <c r="L296" s="972"/>
    </row>
    <row r="297" spans="3:12" x14ac:dyDescent="0.3">
      <c r="C297" s="973" t="s">
        <v>1905</v>
      </c>
      <c r="D297" s="775" t="s">
        <v>3406</v>
      </c>
      <c r="E297" s="624"/>
      <c r="F297" s="625">
        <v>1</v>
      </c>
      <c r="G297" s="624"/>
      <c r="H297" s="624"/>
      <c r="I297" s="626">
        <v>11.14</v>
      </c>
      <c r="J297" s="626">
        <f t="shared" si="5"/>
        <v>11.14</v>
      </c>
      <c r="K297" s="971"/>
      <c r="L297" s="972"/>
    </row>
    <row r="298" spans="3:12" x14ac:dyDescent="0.3">
      <c r="C298" s="973" t="s">
        <v>2217</v>
      </c>
      <c r="D298" s="775" t="s">
        <v>2382</v>
      </c>
      <c r="E298" s="624"/>
      <c r="F298" s="625">
        <v>1</v>
      </c>
      <c r="G298" s="624"/>
      <c r="H298" s="624"/>
      <c r="I298" s="626">
        <v>5.84</v>
      </c>
      <c r="J298" s="626">
        <f t="shared" si="5"/>
        <v>5.84</v>
      </c>
      <c r="K298" s="971"/>
      <c r="L298" s="972"/>
    </row>
    <row r="299" spans="3:12" x14ac:dyDescent="0.3">
      <c r="C299" s="973" t="s">
        <v>1873</v>
      </c>
      <c r="D299" s="627" t="s">
        <v>3396</v>
      </c>
      <c r="E299" s="624"/>
      <c r="F299" s="625">
        <v>1</v>
      </c>
      <c r="G299" s="624"/>
      <c r="H299" s="624"/>
      <c r="I299" s="626">
        <v>21.1</v>
      </c>
      <c r="J299" s="626">
        <f t="shared" si="5"/>
        <v>21.1</v>
      </c>
      <c r="K299" s="971"/>
      <c r="L299" s="972"/>
    </row>
    <row r="300" spans="3:12" x14ac:dyDescent="0.3">
      <c r="C300" s="973" t="s">
        <v>1891</v>
      </c>
      <c r="D300" s="627" t="s">
        <v>3396</v>
      </c>
      <c r="E300" s="624"/>
      <c r="F300" s="625">
        <v>1</v>
      </c>
      <c r="G300" s="624"/>
      <c r="H300" s="624"/>
      <c r="I300" s="626">
        <v>21.36</v>
      </c>
      <c r="J300" s="626">
        <f t="shared" si="5"/>
        <v>21.36</v>
      </c>
      <c r="K300" s="971"/>
      <c r="L300" s="972"/>
    </row>
    <row r="301" spans="3:12" x14ac:dyDescent="0.3">
      <c r="C301" s="973" t="s">
        <v>1896</v>
      </c>
      <c r="D301" s="775" t="s">
        <v>3407</v>
      </c>
      <c r="E301" s="624"/>
      <c r="F301" s="625">
        <v>1</v>
      </c>
      <c r="G301" s="624"/>
      <c r="H301" s="624"/>
      <c r="I301" s="626">
        <v>19.989999999999998</v>
      </c>
      <c r="J301" s="626">
        <f t="shared" si="5"/>
        <v>19.989999999999998</v>
      </c>
      <c r="K301" s="971"/>
      <c r="L301" s="972"/>
    </row>
    <row r="302" spans="3:12" ht="52.5" customHeight="1" x14ac:dyDescent="0.3">
      <c r="C302" s="529" t="str">
        <f>RESUMEN!C61</f>
        <v>03.03.02.02</v>
      </c>
      <c r="D302" s="2064" t="str">
        <f>RESUMEN!$D$61</f>
        <v>FALSO CIELO RASO TIPO B; BALDOSA DE FIBRA MINERAL  CLASE 5, CON RECUBRIMIENTO VINÍLICO LAVABLE. BORDE RECTO DE 0.61M X 0.61M X 5/8", TIPO CLEAN ROOM 868 O TÉCNICAMENTE IGUAL O SUPERIOR.             * PARA ÁREAS MAYOR A 13M2 CONSIDERAR SISTEMA DE SUSPENSIÓN ANTISÍSMICO RX  HEAVY DUTY PRELUDE XL 15/16", CON CERTIFICADO DECLARE, COLOR BLANCO O SISTEMA TÉCNICAMENTE IGUAL O SUPERIOR. GARANTÍA DEL SISTEMA DE 30 AÑOS.</v>
      </c>
      <c r="E302" s="2064"/>
      <c r="F302" s="2064"/>
      <c r="G302" s="2064"/>
      <c r="H302" s="2064"/>
      <c r="I302" s="2064"/>
      <c r="J302" s="2064"/>
      <c r="K302" s="2064"/>
      <c r="L302" s="2064"/>
    </row>
    <row r="303" spans="3:12" ht="27.6" x14ac:dyDescent="0.3">
      <c r="C303" s="952" t="s">
        <v>1</v>
      </c>
      <c r="D303" s="953" t="s">
        <v>2</v>
      </c>
      <c r="E303" s="954" t="s">
        <v>376</v>
      </c>
      <c r="F303" s="954" t="s">
        <v>377</v>
      </c>
      <c r="G303" s="954" t="s">
        <v>378</v>
      </c>
      <c r="H303" s="954" t="s">
        <v>48</v>
      </c>
      <c r="I303" s="955" t="s">
        <v>379</v>
      </c>
      <c r="J303" s="955" t="s">
        <v>49</v>
      </c>
      <c r="K303" s="955" t="s">
        <v>50</v>
      </c>
      <c r="L303" s="956" t="s">
        <v>3</v>
      </c>
    </row>
    <row r="304" spans="3:12" x14ac:dyDescent="0.3">
      <c r="C304" s="980"/>
      <c r="D304" s="981"/>
      <c r="E304" s="982"/>
      <c r="F304" s="983"/>
      <c r="G304" s="982"/>
      <c r="H304" s="982"/>
      <c r="I304" s="984"/>
      <c r="J304" s="984"/>
      <c r="K304" s="985">
        <f>SUM(J309:J361)</f>
        <v>542.67999999999984</v>
      </c>
      <c r="L304" s="963" t="s">
        <v>380</v>
      </c>
    </row>
    <row r="305" spans="3:12" x14ac:dyDescent="0.3">
      <c r="C305" s="970"/>
      <c r="D305" s="986"/>
      <c r="E305" s="987"/>
      <c r="F305" s="988"/>
      <c r="G305" s="987"/>
      <c r="H305" s="987"/>
      <c r="I305" s="989"/>
      <c r="J305" s="989"/>
      <c r="K305" s="990"/>
      <c r="L305" s="991"/>
    </row>
    <row r="306" spans="3:12" x14ac:dyDescent="0.3">
      <c r="C306" s="970"/>
      <c r="D306" s="992"/>
      <c r="E306" s="624"/>
      <c r="F306" s="625"/>
      <c r="G306" s="624"/>
      <c r="H306" s="624"/>
      <c r="I306" s="626"/>
      <c r="J306" s="626"/>
      <c r="K306" s="971"/>
      <c r="L306" s="972"/>
    </row>
    <row r="307" spans="3:12" x14ac:dyDescent="0.3">
      <c r="C307" s="970"/>
      <c r="D307" s="992" t="s">
        <v>169</v>
      </c>
      <c r="E307" s="624"/>
      <c r="F307" s="625"/>
      <c r="G307" s="624"/>
      <c r="H307" s="624"/>
      <c r="I307" s="626"/>
      <c r="J307" s="626"/>
      <c r="K307" s="971"/>
      <c r="L307" s="972"/>
    </row>
    <row r="308" spans="3:12" x14ac:dyDescent="0.3">
      <c r="C308" s="970"/>
      <c r="D308" s="834" t="s">
        <v>3262</v>
      </c>
      <c r="E308" s="624"/>
      <c r="F308" s="625"/>
      <c r="G308" s="624"/>
      <c r="H308" s="624"/>
      <c r="I308" s="626"/>
      <c r="J308" s="626"/>
      <c r="K308" s="971"/>
      <c r="L308" s="972"/>
    </row>
    <row r="309" spans="3:12" x14ac:dyDescent="0.3">
      <c r="C309" s="973" t="s">
        <v>903</v>
      </c>
      <c r="D309" s="627" t="s">
        <v>3272</v>
      </c>
      <c r="E309" s="624"/>
      <c r="F309" s="625">
        <v>1</v>
      </c>
      <c r="G309" s="624"/>
      <c r="H309" s="624"/>
      <c r="I309" s="626">
        <v>19.3</v>
      </c>
      <c r="J309" s="626">
        <f>F309*I309</f>
        <v>19.3</v>
      </c>
      <c r="K309" s="971"/>
      <c r="L309" s="972"/>
    </row>
    <row r="310" spans="3:12" x14ac:dyDescent="0.3">
      <c r="C310" s="970"/>
      <c r="D310" s="992" t="s">
        <v>169</v>
      </c>
      <c r="E310" s="624"/>
      <c r="F310" s="625"/>
      <c r="G310" s="624"/>
      <c r="H310" s="624"/>
      <c r="I310" s="626"/>
      <c r="J310" s="626">
        <f t="shared" ref="J310:J361" si="6">F310*I310</f>
        <v>0</v>
      </c>
      <c r="K310" s="971"/>
      <c r="L310" s="972"/>
    </row>
    <row r="311" spans="3:12" x14ac:dyDescent="0.3">
      <c r="C311" s="970"/>
      <c r="D311" s="834" t="s">
        <v>3287</v>
      </c>
      <c r="E311" s="624"/>
      <c r="F311" s="625"/>
      <c r="G311" s="624"/>
      <c r="H311" s="624"/>
      <c r="I311" s="626"/>
      <c r="J311" s="626">
        <f t="shared" si="6"/>
        <v>0</v>
      </c>
      <c r="K311" s="971"/>
      <c r="L311" s="972"/>
    </row>
    <row r="312" spans="3:12" x14ac:dyDescent="0.3">
      <c r="C312" s="973" t="s">
        <v>1117</v>
      </c>
      <c r="D312" s="627" t="s">
        <v>173</v>
      </c>
      <c r="E312" s="624"/>
      <c r="F312" s="625">
        <v>1</v>
      </c>
      <c r="G312" s="624"/>
      <c r="H312" s="624"/>
      <c r="I312" s="626">
        <v>16.46</v>
      </c>
      <c r="J312" s="626">
        <f t="shared" si="6"/>
        <v>16.46</v>
      </c>
      <c r="K312" s="971"/>
      <c r="L312" s="972"/>
    </row>
    <row r="313" spans="3:12" x14ac:dyDescent="0.3">
      <c r="C313" s="973" t="s">
        <v>1139</v>
      </c>
      <c r="D313" s="627" t="s">
        <v>3290</v>
      </c>
      <c r="E313" s="624"/>
      <c r="F313" s="625">
        <v>1</v>
      </c>
      <c r="G313" s="624"/>
      <c r="H313" s="624"/>
      <c r="I313" s="626">
        <v>8.98</v>
      </c>
      <c r="J313" s="626">
        <f t="shared" si="6"/>
        <v>8.98</v>
      </c>
      <c r="K313" s="971"/>
      <c r="L313" s="972"/>
    </row>
    <row r="314" spans="3:12" x14ac:dyDescent="0.3">
      <c r="C314" s="973" t="s">
        <v>1143</v>
      </c>
      <c r="D314" s="627" t="s">
        <v>3291</v>
      </c>
      <c r="E314" s="624"/>
      <c r="F314" s="625">
        <v>1</v>
      </c>
      <c r="G314" s="624"/>
      <c r="H314" s="624"/>
      <c r="I314" s="626">
        <v>14.7</v>
      </c>
      <c r="J314" s="626">
        <f t="shared" si="6"/>
        <v>14.7</v>
      </c>
      <c r="K314" s="971"/>
      <c r="L314" s="972"/>
    </row>
    <row r="315" spans="3:12" x14ac:dyDescent="0.3">
      <c r="C315" s="973"/>
      <c r="D315" s="992" t="s">
        <v>169</v>
      </c>
      <c r="E315" s="624"/>
      <c r="F315" s="978"/>
      <c r="G315" s="624"/>
      <c r="H315" s="624"/>
      <c r="I315" s="626"/>
      <c r="J315" s="626">
        <f t="shared" si="6"/>
        <v>0</v>
      </c>
      <c r="K315" s="971"/>
      <c r="L315" s="972"/>
    </row>
    <row r="316" spans="3:12" x14ac:dyDescent="0.3">
      <c r="C316" s="973"/>
      <c r="D316" s="834" t="s">
        <v>3306</v>
      </c>
      <c r="E316" s="624"/>
      <c r="F316" s="625"/>
      <c r="G316" s="624"/>
      <c r="H316" s="624"/>
      <c r="I316" s="626"/>
      <c r="J316" s="626">
        <f t="shared" si="6"/>
        <v>0</v>
      </c>
      <c r="K316" s="971"/>
      <c r="L316" s="972"/>
    </row>
    <row r="317" spans="3:12" x14ac:dyDescent="0.3">
      <c r="C317" s="973" t="s">
        <v>1228</v>
      </c>
      <c r="D317" s="627" t="s">
        <v>145</v>
      </c>
      <c r="E317" s="624"/>
      <c r="F317" s="625">
        <v>1</v>
      </c>
      <c r="G317" s="624"/>
      <c r="H317" s="624"/>
      <c r="I317" s="626">
        <v>15.28</v>
      </c>
      <c r="J317" s="626">
        <f t="shared" si="6"/>
        <v>15.28</v>
      </c>
      <c r="K317" s="971"/>
      <c r="L317" s="972"/>
    </row>
    <row r="318" spans="3:12" x14ac:dyDescent="0.3">
      <c r="C318" s="973"/>
      <c r="D318" s="992" t="s">
        <v>169</v>
      </c>
      <c r="E318" s="624"/>
      <c r="F318" s="625"/>
      <c r="G318" s="624"/>
      <c r="H318" s="624"/>
      <c r="I318" s="626"/>
      <c r="J318" s="626">
        <f t="shared" si="6"/>
        <v>0</v>
      </c>
      <c r="K318" s="971"/>
      <c r="L318" s="972"/>
    </row>
    <row r="319" spans="3:12" x14ac:dyDescent="0.3">
      <c r="C319" s="973"/>
      <c r="D319" s="834" t="s">
        <v>3316</v>
      </c>
      <c r="E319" s="624"/>
      <c r="F319" s="625"/>
      <c r="G319" s="624"/>
      <c r="H319" s="624"/>
      <c r="I319" s="626"/>
      <c r="J319" s="626">
        <f t="shared" si="6"/>
        <v>0</v>
      </c>
      <c r="K319" s="971"/>
      <c r="L319" s="972"/>
    </row>
    <row r="320" spans="3:12" x14ac:dyDescent="0.3">
      <c r="C320" s="973"/>
      <c r="D320" s="834" t="s">
        <v>119</v>
      </c>
      <c r="E320" s="624"/>
      <c r="F320" s="625"/>
      <c r="G320" s="993"/>
      <c r="H320" s="993"/>
      <c r="I320" s="994"/>
      <c r="J320" s="626">
        <f t="shared" si="6"/>
        <v>0</v>
      </c>
      <c r="K320" s="971"/>
      <c r="L320" s="972"/>
    </row>
    <row r="321" spans="3:12" x14ac:dyDescent="0.3">
      <c r="C321" s="973" t="s">
        <v>1409</v>
      </c>
      <c r="D321" s="627" t="s">
        <v>3326</v>
      </c>
      <c r="E321" s="624"/>
      <c r="F321" s="625">
        <v>1</v>
      </c>
      <c r="G321" s="993"/>
      <c r="H321" s="993"/>
      <c r="I321" s="994">
        <v>13.4</v>
      </c>
      <c r="J321" s="626">
        <f t="shared" si="6"/>
        <v>13.4</v>
      </c>
      <c r="K321" s="971"/>
      <c r="L321" s="972"/>
    </row>
    <row r="322" spans="3:12" x14ac:dyDescent="0.3">
      <c r="C322" s="973" t="s">
        <v>1420</v>
      </c>
      <c r="D322" s="627" t="s">
        <v>570</v>
      </c>
      <c r="E322" s="624"/>
      <c r="F322" s="625">
        <v>1</v>
      </c>
      <c r="G322" s="993"/>
      <c r="H322" s="993"/>
      <c r="I322" s="994">
        <v>9.1</v>
      </c>
      <c r="J322" s="626">
        <f t="shared" si="6"/>
        <v>9.1</v>
      </c>
      <c r="K322" s="971"/>
      <c r="L322" s="972"/>
    </row>
    <row r="323" spans="3:12" x14ac:dyDescent="0.3">
      <c r="C323" s="973"/>
      <c r="D323" s="992" t="s">
        <v>200</v>
      </c>
      <c r="E323" s="624"/>
      <c r="F323" s="625"/>
      <c r="G323" s="993"/>
      <c r="H323" s="993"/>
      <c r="I323" s="994"/>
      <c r="J323" s="626">
        <f t="shared" si="6"/>
        <v>0</v>
      </c>
      <c r="K323" s="971"/>
      <c r="L323" s="972"/>
    </row>
    <row r="324" spans="3:12" x14ac:dyDescent="0.3">
      <c r="C324" s="973"/>
      <c r="D324" s="834" t="s">
        <v>1510</v>
      </c>
      <c r="E324" s="624"/>
      <c r="F324" s="625"/>
      <c r="G324" s="993"/>
      <c r="H324" s="993"/>
      <c r="I324" s="994"/>
      <c r="J324" s="626">
        <f t="shared" si="6"/>
        <v>0</v>
      </c>
      <c r="K324" s="971"/>
      <c r="L324" s="972"/>
    </row>
    <row r="325" spans="3:12" x14ac:dyDescent="0.3">
      <c r="C325" s="973" t="s">
        <v>1466</v>
      </c>
      <c r="D325" s="627" t="s">
        <v>2498</v>
      </c>
      <c r="E325" s="624"/>
      <c r="F325" s="625">
        <v>1</v>
      </c>
      <c r="G325" s="993"/>
      <c r="H325" s="993"/>
      <c r="I325" s="994">
        <v>54.03</v>
      </c>
      <c r="J325" s="626">
        <f t="shared" si="6"/>
        <v>54.03</v>
      </c>
      <c r="K325" s="971"/>
      <c r="L325" s="972"/>
    </row>
    <row r="326" spans="3:12" x14ac:dyDescent="0.3">
      <c r="C326" s="973" t="s">
        <v>2273</v>
      </c>
      <c r="D326" s="627" t="s">
        <v>2474</v>
      </c>
      <c r="E326" s="624"/>
      <c r="F326" s="625">
        <v>1</v>
      </c>
      <c r="G326" s="993"/>
      <c r="H326" s="993"/>
      <c r="I326" s="994">
        <v>11.82</v>
      </c>
      <c r="J326" s="626">
        <f t="shared" si="6"/>
        <v>11.82</v>
      </c>
      <c r="K326" s="971"/>
      <c r="L326" s="972"/>
    </row>
    <row r="327" spans="3:12" x14ac:dyDescent="0.3">
      <c r="C327" s="973" t="s">
        <v>1495</v>
      </c>
      <c r="D327" s="627" t="s">
        <v>130</v>
      </c>
      <c r="E327" s="624"/>
      <c r="F327" s="625">
        <v>1</v>
      </c>
      <c r="G327" s="993"/>
      <c r="H327" s="993"/>
      <c r="I327" s="994">
        <v>3.94</v>
      </c>
      <c r="J327" s="626">
        <f t="shared" si="6"/>
        <v>3.94</v>
      </c>
      <c r="K327" s="971"/>
      <c r="L327" s="972"/>
    </row>
    <row r="328" spans="3:12" x14ac:dyDescent="0.3">
      <c r="C328" s="973" t="s">
        <v>1496</v>
      </c>
      <c r="D328" s="627" t="s">
        <v>218</v>
      </c>
      <c r="E328" s="624"/>
      <c r="F328" s="625">
        <v>1</v>
      </c>
      <c r="G328" s="993"/>
      <c r="H328" s="993"/>
      <c r="I328" s="994">
        <v>5.97</v>
      </c>
      <c r="J328" s="626">
        <f t="shared" si="6"/>
        <v>5.97</v>
      </c>
      <c r="K328" s="971"/>
      <c r="L328" s="972"/>
    </row>
    <row r="329" spans="3:12" x14ac:dyDescent="0.3">
      <c r="C329" s="973" t="s">
        <v>1497</v>
      </c>
      <c r="D329" s="627" t="s">
        <v>283</v>
      </c>
      <c r="E329" s="624"/>
      <c r="F329" s="625">
        <v>1</v>
      </c>
      <c r="G329" s="993"/>
      <c r="H329" s="993"/>
      <c r="I329" s="994">
        <v>28.88</v>
      </c>
      <c r="J329" s="626">
        <f t="shared" si="6"/>
        <v>28.88</v>
      </c>
      <c r="K329" s="971"/>
      <c r="L329" s="972"/>
    </row>
    <row r="330" spans="3:12" x14ac:dyDescent="0.3">
      <c r="C330" s="973" t="s">
        <v>2163</v>
      </c>
      <c r="D330" s="627" t="s">
        <v>138</v>
      </c>
      <c r="E330" s="624"/>
      <c r="F330" s="625">
        <v>1</v>
      </c>
      <c r="G330" s="993"/>
      <c r="H330" s="993"/>
      <c r="I330" s="994">
        <v>10.42</v>
      </c>
      <c r="J330" s="626">
        <f t="shared" si="6"/>
        <v>10.42</v>
      </c>
      <c r="K330" s="971"/>
      <c r="L330" s="972"/>
    </row>
    <row r="331" spans="3:12" x14ac:dyDescent="0.3">
      <c r="C331" s="973"/>
      <c r="D331" s="627" t="s">
        <v>138</v>
      </c>
      <c r="E331" s="624"/>
      <c r="F331" s="625">
        <v>1</v>
      </c>
      <c r="G331" s="993"/>
      <c r="H331" s="993"/>
      <c r="I331" s="994">
        <v>2.98</v>
      </c>
      <c r="J331" s="626">
        <f t="shared" si="6"/>
        <v>2.98</v>
      </c>
      <c r="K331" s="971"/>
      <c r="L331" s="972"/>
    </row>
    <row r="332" spans="3:12" x14ac:dyDescent="0.3">
      <c r="C332" s="973"/>
      <c r="D332" s="627" t="s">
        <v>138</v>
      </c>
      <c r="E332" s="624"/>
      <c r="F332" s="625">
        <v>1</v>
      </c>
      <c r="G332" s="993"/>
      <c r="H332" s="993"/>
      <c r="I332" s="994">
        <v>17.86</v>
      </c>
      <c r="J332" s="626">
        <f t="shared" si="6"/>
        <v>17.86</v>
      </c>
      <c r="K332" s="971"/>
      <c r="L332" s="972"/>
    </row>
    <row r="333" spans="3:12" x14ac:dyDescent="0.3">
      <c r="C333" s="973" t="s">
        <v>1502</v>
      </c>
      <c r="D333" s="627" t="s">
        <v>165</v>
      </c>
      <c r="E333" s="624"/>
      <c r="F333" s="625">
        <v>1</v>
      </c>
      <c r="G333" s="993"/>
      <c r="H333" s="993"/>
      <c r="I333" s="994">
        <v>20.170000000000002</v>
      </c>
      <c r="J333" s="626">
        <f t="shared" si="6"/>
        <v>20.170000000000002</v>
      </c>
      <c r="K333" s="971"/>
      <c r="L333" s="972"/>
    </row>
    <row r="334" spans="3:12" x14ac:dyDescent="0.3">
      <c r="C334" s="973"/>
      <c r="D334" s="992" t="s">
        <v>200</v>
      </c>
      <c r="E334" s="624"/>
      <c r="F334" s="625"/>
      <c r="G334" s="993"/>
      <c r="H334" s="993"/>
      <c r="I334" s="994"/>
      <c r="J334" s="626">
        <f t="shared" si="6"/>
        <v>0</v>
      </c>
      <c r="K334" s="971"/>
      <c r="L334" s="972"/>
    </row>
    <row r="335" spans="3:12" x14ac:dyDescent="0.3">
      <c r="C335" s="973"/>
      <c r="D335" s="834" t="s">
        <v>1511</v>
      </c>
      <c r="E335" s="624"/>
      <c r="F335" s="625"/>
      <c r="G335" s="993"/>
      <c r="H335" s="993"/>
      <c r="I335" s="994"/>
      <c r="J335" s="626">
        <f t="shared" si="6"/>
        <v>0</v>
      </c>
      <c r="K335" s="971"/>
      <c r="L335" s="972"/>
    </row>
    <row r="336" spans="3:12" x14ac:dyDescent="0.3">
      <c r="C336" s="973" t="s">
        <v>1516</v>
      </c>
      <c r="D336" s="627" t="s">
        <v>3334</v>
      </c>
      <c r="E336" s="624"/>
      <c r="F336" s="625">
        <v>1</v>
      </c>
      <c r="G336" s="993"/>
      <c r="H336" s="993"/>
      <c r="I336" s="994">
        <v>87.1</v>
      </c>
      <c r="J336" s="626">
        <f t="shared" si="6"/>
        <v>87.1</v>
      </c>
      <c r="K336" s="971"/>
      <c r="L336" s="972"/>
    </row>
    <row r="337" spans="3:12" x14ac:dyDescent="0.3">
      <c r="C337" s="973" t="s">
        <v>1551</v>
      </c>
      <c r="D337" s="627" t="s">
        <v>3335</v>
      </c>
      <c r="E337" s="624"/>
      <c r="F337" s="625">
        <v>1</v>
      </c>
      <c r="G337" s="993"/>
      <c r="H337" s="993"/>
      <c r="I337" s="994">
        <v>4.0999999999999996</v>
      </c>
      <c r="J337" s="626">
        <f t="shared" si="6"/>
        <v>4.0999999999999996</v>
      </c>
      <c r="K337" s="971"/>
      <c r="L337" s="972"/>
    </row>
    <row r="338" spans="3:12" x14ac:dyDescent="0.3">
      <c r="C338" s="973" t="s">
        <v>1518</v>
      </c>
      <c r="D338" s="627" t="s">
        <v>687</v>
      </c>
      <c r="E338" s="624"/>
      <c r="F338" s="625">
        <v>1</v>
      </c>
      <c r="G338" s="993"/>
      <c r="H338" s="993"/>
      <c r="I338" s="994">
        <v>14.57</v>
      </c>
      <c r="J338" s="626">
        <f t="shared" si="6"/>
        <v>14.57</v>
      </c>
      <c r="K338" s="971"/>
      <c r="L338" s="972"/>
    </row>
    <row r="339" spans="3:12" x14ac:dyDescent="0.3">
      <c r="C339" s="973" t="s">
        <v>1560</v>
      </c>
      <c r="D339" s="627" t="s">
        <v>138</v>
      </c>
      <c r="E339" s="624"/>
      <c r="F339" s="625">
        <v>1</v>
      </c>
      <c r="G339" s="993"/>
      <c r="H339" s="993"/>
      <c r="I339" s="994">
        <v>13.02</v>
      </c>
      <c r="J339" s="626">
        <f t="shared" si="6"/>
        <v>13.02</v>
      </c>
      <c r="K339" s="971"/>
      <c r="L339" s="972"/>
    </row>
    <row r="340" spans="3:12" x14ac:dyDescent="0.3">
      <c r="C340" s="973" t="s">
        <v>1573</v>
      </c>
      <c r="D340" s="627" t="s">
        <v>795</v>
      </c>
      <c r="E340" s="624"/>
      <c r="F340" s="625">
        <v>1</v>
      </c>
      <c r="G340" s="993"/>
      <c r="H340" s="993"/>
      <c r="I340" s="994">
        <v>4.95</v>
      </c>
      <c r="J340" s="626">
        <f t="shared" si="6"/>
        <v>4.95</v>
      </c>
      <c r="K340" s="971"/>
      <c r="L340" s="972"/>
    </row>
    <row r="341" spans="3:12" x14ac:dyDescent="0.3">
      <c r="C341" s="973" t="s">
        <v>1564</v>
      </c>
      <c r="D341" s="627" t="s">
        <v>130</v>
      </c>
      <c r="E341" s="624"/>
      <c r="F341" s="625">
        <v>1</v>
      </c>
      <c r="G341" s="993"/>
      <c r="H341" s="993"/>
      <c r="I341" s="994">
        <v>3.51</v>
      </c>
      <c r="J341" s="626">
        <f t="shared" si="6"/>
        <v>3.51</v>
      </c>
      <c r="K341" s="971"/>
      <c r="L341" s="972"/>
    </row>
    <row r="342" spans="3:12" x14ac:dyDescent="0.3">
      <c r="C342" s="973" t="s">
        <v>2291</v>
      </c>
      <c r="D342" s="627" t="s">
        <v>694</v>
      </c>
      <c r="E342" s="624"/>
      <c r="F342" s="625">
        <v>1</v>
      </c>
      <c r="G342" s="993"/>
      <c r="H342" s="993"/>
      <c r="I342" s="994">
        <v>7.09</v>
      </c>
      <c r="J342" s="626">
        <f t="shared" si="6"/>
        <v>7.09</v>
      </c>
      <c r="K342" s="971"/>
      <c r="L342" s="972"/>
    </row>
    <row r="343" spans="3:12" x14ac:dyDescent="0.3">
      <c r="C343" s="973" t="s">
        <v>1552</v>
      </c>
      <c r="D343" s="627" t="s">
        <v>252</v>
      </c>
      <c r="E343" s="624"/>
      <c r="F343" s="625">
        <v>1</v>
      </c>
      <c r="G343" s="993"/>
      <c r="H343" s="993"/>
      <c r="I343" s="994">
        <v>3.61</v>
      </c>
      <c r="J343" s="626">
        <f t="shared" si="6"/>
        <v>3.61</v>
      </c>
      <c r="K343" s="971"/>
      <c r="L343" s="972"/>
    </row>
    <row r="344" spans="3:12" x14ac:dyDescent="0.3">
      <c r="C344" s="973" t="s">
        <v>1547</v>
      </c>
      <c r="D344" s="627" t="s">
        <v>156</v>
      </c>
      <c r="E344" s="624"/>
      <c r="F344" s="625">
        <v>1</v>
      </c>
      <c r="G344" s="993"/>
      <c r="H344" s="993"/>
      <c r="I344" s="994">
        <v>6.48</v>
      </c>
      <c r="J344" s="626">
        <f t="shared" si="6"/>
        <v>6.48</v>
      </c>
      <c r="K344" s="971"/>
      <c r="L344" s="972"/>
    </row>
    <row r="345" spans="3:12" x14ac:dyDescent="0.3">
      <c r="C345" s="973"/>
      <c r="D345" s="627" t="s">
        <v>3336</v>
      </c>
      <c r="E345" s="624"/>
      <c r="F345" s="625">
        <v>1</v>
      </c>
      <c r="G345" s="993"/>
      <c r="H345" s="993"/>
      <c r="I345" s="994">
        <v>6.08</v>
      </c>
      <c r="J345" s="626">
        <f t="shared" si="6"/>
        <v>6.08</v>
      </c>
      <c r="K345" s="971"/>
      <c r="L345" s="972"/>
    </row>
    <row r="346" spans="3:12" x14ac:dyDescent="0.3">
      <c r="C346" s="973" t="s">
        <v>1533</v>
      </c>
      <c r="D346" s="627" t="s">
        <v>2501</v>
      </c>
      <c r="E346" s="624"/>
      <c r="F346" s="625">
        <v>1</v>
      </c>
      <c r="G346" s="993"/>
      <c r="H346" s="993"/>
      <c r="I346" s="994">
        <v>26.17</v>
      </c>
      <c r="J346" s="626">
        <f t="shared" si="6"/>
        <v>26.17</v>
      </c>
      <c r="K346" s="971"/>
      <c r="L346" s="972"/>
    </row>
    <row r="347" spans="3:12" x14ac:dyDescent="0.3">
      <c r="C347" s="973"/>
      <c r="D347" s="992" t="s">
        <v>200</v>
      </c>
      <c r="E347" s="624"/>
      <c r="F347" s="625"/>
      <c r="G347" s="993"/>
      <c r="H347" s="993"/>
      <c r="I347" s="994"/>
      <c r="J347" s="626">
        <f t="shared" si="6"/>
        <v>0</v>
      </c>
      <c r="K347" s="971"/>
      <c r="L347" s="972"/>
    </row>
    <row r="348" spans="3:12" x14ac:dyDescent="0.3">
      <c r="C348" s="973"/>
      <c r="D348" s="834" t="s">
        <v>1639</v>
      </c>
      <c r="E348" s="624"/>
      <c r="F348" s="625"/>
      <c r="G348" s="993"/>
      <c r="H348" s="993"/>
      <c r="I348" s="994"/>
      <c r="J348" s="626">
        <f t="shared" si="6"/>
        <v>0</v>
      </c>
      <c r="K348" s="971"/>
      <c r="L348" s="972"/>
    </row>
    <row r="349" spans="3:12" x14ac:dyDescent="0.3">
      <c r="C349" s="973" t="s">
        <v>1621</v>
      </c>
      <c r="D349" s="627" t="s">
        <v>2514</v>
      </c>
      <c r="E349" s="624"/>
      <c r="F349" s="625">
        <v>1</v>
      </c>
      <c r="G349" s="993"/>
      <c r="H349" s="993"/>
      <c r="I349" s="994">
        <v>26.15</v>
      </c>
      <c r="J349" s="626">
        <f t="shared" si="6"/>
        <v>26.15</v>
      </c>
      <c r="K349" s="971"/>
      <c r="L349" s="972"/>
    </row>
    <row r="350" spans="3:12" x14ac:dyDescent="0.3">
      <c r="C350" s="973" t="s">
        <v>1623</v>
      </c>
      <c r="D350" s="627" t="s">
        <v>3348</v>
      </c>
      <c r="E350" s="624"/>
      <c r="F350" s="625">
        <v>1</v>
      </c>
      <c r="G350" s="993"/>
      <c r="H350" s="993"/>
      <c r="I350" s="994">
        <v>15.84</v>
      </c>
      <c r="J350" s="626">
        <f t="shared" si="6"/>
        <v>15.84</v>
      </c>
      <c r="K350" s="971"/>
      <c r="L350" s="972"/>
    </row>
    <row r="351" spans="3:12" x14ac:dyDescent="0.3">
      <c r="C351" s="973" t="s">
        <v>1626</v>
      </c>
      <c r="D351" s="627" t="s">
        <v>762</v>
      </c>
      <c r="E351" s="624"/>
      <c r="F351" s="625">
        <v>1</v>
      </c>
      <c r="G351" s="993"/>
      <c r="H351" s="993"/>
      <c r="I351" s="994">
        <v>3.67</v>
      </c>
      <c r="J351" s="626">
        <f t="shared" si="6"/>
        <v>3.67</v>
      </c>
      <c r="K351" s="971"/>
      <c r="L351" s="972"/>
    </row>
    <row r="352" spans="3:12" x14ac:dyDescent="0.3">
      <c r="C352" s="973" t="s">
        <v>1631</v>
      </c>
      <c r="D352" s="627" t="s">
        <v>1632</v>
      </c>
      <c r="E352" s="624"/>
      <c r="F352" s="625">
        <v>1</v>
      </c>
      <c r="G352" s="993"/>
      <c r="H352" s="993"/>
      <c r="I352" s="994">
        <v>13.99</v>
      </c>
      <c r="J352" s="626">
        <f t="shared" si="6"/>
        <v>13.99</v>
      </c>
      <c r="K352" s="971"/>
      <c r="L352" s="972"/>
    </row>
    <row r="353" spans="3:12" x14ac:dyDescent="0.3">
      <c r="C353" s="973" t="s">
        <v>1633</v>
      </c>
      <c r="D353" s="627" t="s">
        <v>1634</v>
      </c>
      <c r="E353" s="624"/>
      <c r="F353" s="625">
        <v>1</v>
      </c>
      <c r="G353" s="993"/>
      <c r="H353" s="993"/>
      <c r="I353" s="994">
        <v>11.2</v>
      </c>
      <c r="J353" s="626">
        <f t="shared" si="6"/>
        <v>11.2</v>
      </c>
      <c r="K353" s="971"/>
      <c r="L353" s="972"/>
    </row>
    <row r="354" spans="3:12" x14ac:dyDescent="0.3">
      <c r="C354" s="973" t="s">
        <v>1635</v>
      </c>
      <c r="D354" s="627" t="s">
        <v>1636</v>
      </c>
      <c r="E354" s="624"/>
      <c r="F354" s="625">
        <v>1</v>
      </c>
      <c r="G354" s="993"/>
      <c r="H354" s="993"/>
      <c r="I354" s="994">
        <v>11.59</v>
      </c>
      <c r="J354" s="626">
        <f t="shared" si="6"/>
        <v>11.59</v>
      </c>
      <c r="K354" s="971"/>
      <c r="L354" s="972"/>
    </row>
    <row r="355" spans="3:12" x14ac:dyDescent="0.3">
      <c r="C355" s="973"/>
      <c r="D355" s="992" t="s">
        <v>203</v>
      </c>
      <c r="E355" s="624"/>
      <c r="F355" s="625"/>
      <c r="G355" s="993"/>
      <c r="H355" s="993"/>
      <c r="I355" s="994"/>
      <c r="J355" s="626">
        <f t="shared" si="6"/>
        <v>0</v>
      </c>
      <c r="K355" s="971"/>
      <c r="L355" s="972"/>
    </row>
    <row r="356" spans="3:12" x14ac:dyDescent="0.3">
      <c r="C356" s="973"/>
      <c r="D356" s="834" t="s">
        <v>1798</v>
      </c>
      <c r="E356" s="624"/>
      <c r="F356" s="625"/>
      <c r="G356" s="993"/>
      <c r="H356" s="993"/>
      <c r="I356" s="994"/>
      <c r="J356" s="626">
        <f t="shared" si="6"/>
        <v>0</v>
      </c>
      <c r="K356" s="971"/>
      <c r="L356" s="972"/>
    </row>
    <row r="357" spans="3:12" x14ac:dyDescent="0.3">
      <c r="C357" s="973" t="s">
        <v>1804</v>
      </c>
      <c r="D357" s="627" t="s">
        <v>1894</v>
      </c>
      <c r="E357" s="624"/>
      <c r="F357" s="625">
        <v>1</v>
      </c>
      <c r="G357" s="993"/>
      <c r="H357" s="993"/>
      <c r="I357" s="994">
        <v>10.039999999999999</v>
      </c>
      <c r="J357" s="626">
        <f t="shared" si="6"/>
        <v>10.039999999999999</v>
      </c>
      <c r="K357" s="971"/>
      <c r="L357" s="972"/>
    </row>
    <row r="358" spans="3:12" x14ac:dyDescent="0.3">
      <c r="C358" s="973" t="s">
        <v>1813</v>
      </c>
      <c r="D358" s="627" t="s">
        <v>205</v>
      </c>
      <c r="E358" s="624"/>
      <c r="F358" s="625">
        <v>1</v>
      </c>
      <c r="G358" s="993"/>
      <c r="H358" s="993"/>
      <c r="I358" s="994">
        <v>10.31</v>
      </c>
      <c r="J358" s="626">
        <f t="shared" si="6"/>
        <v>10.31</v>
      </c>
      <c r="K358" s="971"/>
      <c r="L358" s="972"/>
    </row>
    <row r="359" spans="3:12" x14ac:dyDescent="0.3">
      <c r="C359" s="973"/>
      <c r="D359" s="992" t="s">
        <v>203</v>
      </c>
      <c r="E359" s="624"/>
      <c r="F359" s="625"/>
      <c r="G359" s="993"/>
      <c r="H359" s="993"/>
      <c r="I359" s="994"/>
      <c r="J359" s="626">
        <f t="shared" si="6"/>
        <v>0</v>
      </c>
      <c r="K359" s="971"/>
      <c r="L359" s="972"/>
    </row>
    <row r="360" spans="3:12" x14ac:dyDescent="0.3">
      <c r="C360" s="973"/>
      <c r="D360" s="834" t="s">
        <v>1929</v>
      </c>
      <c r="E360" s="624"/>
      <c r="F360" s="625"/>
      <c r="G360" s="993"/>
      <c r="H360" s="993"/>
      <c r="I360" s="994"/>
      <c r="J360" s="626">
        <f t="shared" si="6"/>
        <v>0</v>
      </c>
      <c r="K360" s="971"/>
      <c r="L360" s="972"/>
    </row>
    <row r="361" spans="3:12" x14ac:dyDescent="0.3">
      <c r="C361" s="973" t="s">
        <v>1893</v>
      </c>
      <c r="D361" s="627" t="s">
        <v>1894</v>
      </c>
      <c r="E361" s="993"/>
      <c r="F361" s="625">
        <v>1</v>
      </c>
      <c r="G361" s="993"/>
      <c r="H361" s="993"/>
      <c r="I361" s="994">
        <v>9.92</v>
      </c>
      <c r="J361" s="626">
        <f t="shared" si="6"/>
        <v>9.92</v>
      </c>
      <c r="K361" s="971"/>
      <c r="L361" s="972"/>
    </row>
    <row r="362" spans="3:12" ht="54.75" customHeight="1" x14ac:dyDescent="0.3">
      <c r="C362" s="529" t="str">
        <f>RESUMEN!C62</f>
        <v>03.03.02.03</v>
      </c>
      <c r="D362" s="2064" t="str">
        <f>RESUMEN!D62</f>
        <v>FALSO CIELO RASO TIPO C; BALDOSA DE FIBRA MINERAL  CLASE 5, CON RECUBRIMIENTO VINÍLICO LAVABLE. BORDE RECTO DE 0.61M X 0.61M X 5/8", TIPO CLEAN ROOM 868 O TÉCNICAMENTE IGUAL O SUPERIOR.             * PARA ÁREAS MAYOR A 13M2 CONSIDERAR SISTEMA DE SUSPENSIÓN ANTISÍSMICO DE ALUMINIO CO-EXTRUÍDO CLEAN ROOM HEAVY DUTY DE 1-1/2", COLOR BLANCO O SISTEMA TÉCNICAMENTE IGUAL O SUPERIOR. GARANTÍA DEL SISTEMA DE 30 AÑOS.</v>
      </c>
      <c r="E362" s="2064"/>
      <c r="F362" s="2064"/>
      <c r="G362" s="2064"/>
      <c r="H362" s="2064"/>
      <c r="I362" s="2064"/>
      <c r="J362" s="2064"/>
      <c r="K362" s="2064"/>
      <c r="L362" s="2064"/>
    </row>
    <row r="363" spans="3:12" ht="27.6" x14ac:dyDescent="0.3">
      <c r="C363" s="952" t="s">
        <v>1</v>
      </c>
      <c r="D363" s="953" t="s">
        <v>2</v>
      </c>
      <c r="E363" s="954" t="s">
        <v>376</v>
      </c>
      <c r="F363" s="954" t="s">
        <v>377</v>
      </c>
      <c r="G363" s="954" t="s">
        <v>378</v>
      </c>
      <c r="H363" s="954" t="s">
        <v>48</v>
      </c>
      <c r="I363" s="955" t="s">
        <v>379</v>
      </c>
      <c r="J363" s="955" t="s">
        <v>49</v>
      </c>
      <c r="K363" s="955" t="s">
        <v>50</v>
      </c>
      <c r="L363" s="956" t="s">
        <v>3</v>
      </c>
    </row>
    <row r="364" spans="3:12" x14ac:dyDescent="0.3">
      <c r="C364" s="980"/>
      <c r="D364" s="995"/>
      <c r="E364" s="959"/>
      <c r="F364" s="960"/>
      <c r="G364" s="959"/>
      <c r="H364" s="959"/>
      <c r="I364" s="961"/>
      <c r="J364" s="984"/>
      <c r="K364" s="985">
        <f>SUM(J368:J425)</f>
        <v>578.07000000000005</v>
      </c>
      <c r="L364" s="963" t="s">
        <v>380</v>
      </c>
    </row>
    <row r="365" spans="3:12" x14ac:dyDescent="0.3">
      <c r="C365" s="970"/>
      <c r="D365" s="986"/>
      <c r="E365" s="987"/>
      <c r="F365" s="988"/>
      <c r="G365" s="987"/>
      <c r="H365" s="987"/>
      <c r="I365" s="989"/>
      <c r="J365" s="989"/>
      <c r="K365" s="990"/>
      <c r="L365" s="991"/>
    </row>
    <row r="366" spans="3:12" x14ac:dyDescent="0.3">
      <c r="C366" s="970"/>
      <c r="D366" s="623" t="s">
        <v>169</v>
      </c>
      <c r="E366" s="624"/>
      <c r="F366" s="625"/>
      <c r="G366" s="624"/>
      <c r="H366" s="624"/>
      <c r="I366" s="626"/>
      <c r="J366" s="626"/>
      <c r="K366" s="971"/>
      <c r="L366" s="972"/>
    </row>
    <row r="367" spans="3:12" x14ac:dyDescent="0.3">
      <c r="C367" s="970"/>
      <c r="D367" s="834" t="s">
        <v>3248</v>
      </c>
      <c r="E367" s="624"/>
      <c r="F367" s="625"/>
      <c r="G367" s="624"/>
      <c r="H367" s="624"/>
      <c r="I367" s="626"/>
      <c r="J367" s="626"/>
      <c r="K367" s="971"/>
      <c r="L367" s="972"/>
    </row>
    <row r="368" spans="3:12" x14ac:dyDescent="0.3">
      <c r="C368" s="973" t="s">
        <v>940</v>
      </c>
      <c r="D368" s="627" t="s">
        <v>572</v>
      </c>
      <c r="E368" s="624"/>
      <c r="F368" s="625">
        <v>1</v>
      </c>
      <c r="G368" s="624"/>
      <c r="H368" s="624"/>
      <c r="I368" s="626">
        <v>23.73</v>
      </c>
      <c r="J368" s="626">
        <f>F368*I368</f>
        <v>23.73</v>
      </c>
      <c r="K368" s="971"/>
      <c r="L368" s="972"/>
    </row>
    <row r="369" spans="3:12" x14ac:dyDescent="0.3">
      <c r="C369" s="973" t="s">
        <v>946</v>
      </c>
      <c r="D369" s="627" t="s">
        <v>3254</v>
      </c>
      <c r="E369" s="624"/>
      <c r="F369" s="625">
        <v>1</v>
      </c>
      <c r="G369" s="624"/>
      <c r="H369" s="624"/>
      <c r="I369" s="626">
        <v>12.46</v>
      </c>
      <c r="J369" s="626">
        <f t="shared" ref="J369:J425" si="7">F369*I369</f>
        <v>12.46</v>
      </c>
      <c r="K369" s="971"/>
      <c r="L369" s="972"/>
    </row>
    <row r="370" spans="3:12" x14ac:dyDescent="0.3">
      <c r="C370" s="973" t="s">
        <v>950</v>
      </c>
      <c r="D370" s="627" t="s">
        <v>3255</v>
      </c>
      <c r="E370" s="996"/>
      <c r="F370" s="947">
        <v>1</v>
      </c>
      <c r="G370" s="996"/>
      <c r="H370" s="996"/>
      <c r="I370" s="997">
        <v>8.9</v>
      </c>
      <c r="J370" s="626">
        <f t="shared" si="7"/>
        <v>8.9</v>
      </c>
      <c r="K370" s="998"/>
      <c r="L370" s="999"/>
    </row>
    <row r="371" spans="3:12" x14ac:dyDescent="0.3">
      <c r="C371" s="973"/>
      <c r="D371" s="623" t="s">
        <v>169</v>
      </c>
      <c r="E371" s="996"/>
      <c r="F371" s="947"/>
      <c r="G371" s="996"/>
      <c r="H371" s="996"/>
      <c r="I371" s="997"/>
      <c r="J371" s="626">
        <f t="shared" si="7"/>
        <v>0</v>
      </c>
      <c r="K371" s="998"/>
      <c r="L371" s="999"/>
    </row>
    <row r="372" spans="3:12" x14ac:dyDescent="0.3">
      <c r="C372" s="973"/>
      <c r="D372" s="834" t="s">
        <v>3262</v>
      </c>
      <c r="E372" s="996"/>
      <c r="F372" s="947"/>
      <c r="G372" s="996"/>
      <c r="H372" s="996"/>
      <c r="I372" s="997"/>
      <c r="J372" s="626">
        <f t="shared" si="7"/>
        <v>0</v>
      </c>
      <c r="K372" s="998"/>
      <c r="L372" s="999"/>
    </row>
    <row r="373" spans="3:12" x14ac:dyDescent="0.3">
      <c r="C373" s="973" t="s">
        <v>889</v>
      </c>
      <c r="D373" s="627" t="s">
        <v>3273</v>
      </c>
      <c r="E373" s="996"/>
      <c r="F373" s="947">
        <v>1</v>
      </c>
      <c r="G373" s="996"/>
      <c r="H373" s="996"/>
      <c r="I373" s="997">
        <v>17.850000000000001</v>
      </c>
      <c r="J373" s="626">
        <f t="shared" si="7"/>
        <v>17.850000000000001</v>
      </c>
      <c r="K373" s="998"/>
      <c r="L373" s="999"/>
    </row>
    <row r="374" spans="3:12" x14ac:dyDescent="0.3">
      <c r="C374" s="973" t="s">
        <v>2247</v>
      </c>
      <c r="D374" s="627" t="s">
        <v>156</v>
      </c>
      <c r="E374" s="996"/>
      <c r="F374" s="947">
        <v>1</v>
      </c>
      <c r="G374" s="996"/>
      <c r="H374" s="996"/>
      <c r="I374" s="997">
        <v>8.1</v>
      </c>
      <c r="J374" s="626">
        <f t="shared" si="7"/>
        <v>8.1</v>
      </c>
      <c r="K374" s="998"/>
      <c r="L374" s="999"/>
    </row>
    <row r="375" spans="3:12" x14ac:dyDescent="0.3">
      <c r="C375" s="973" t="s">
        <v>2238</v>
      </c>
      <c r="D375" s="627" t="s">
        <v>122</v>
      </c>
      <c r="E375" s="996"/>
      <c r="F375" s="947">
        <v>1</v>
      </c>
      <c r="G375" s="996"/>
      <c r="H375" s="996"/>
      <c r="I375" s="997">
        <v>4.9000000000000004</v>
      </c>
      <c r="J375" s="626">
        <f t="shared" si="7"/>
        <v>4.9000000000000004</v>
      </c>
      <c r="K375" s="998"/>
      <c r="L375" s="999"/>
    </row>
    <row r="376" spans="3:12" x14ac:dyDescent="0.3">
      <c r="C376" s="973"/>
      <c r="D376" s="623" t="s">
        <v>169</v>
      </c>
      <c r="E376" s="996"/>
      <c r="F376" s="947"/>
      <c r="G376" s="996"/>
      <c r="H376" s="996"/>
      <c r="I376" s="997"/>
      <c r="J376" s="626">
        <f t="shared" si="7"/>
        <v>0</v>
      </c>
      <c r="K376" s="998"/>
      <c r="L376" s="999"/>
    </row>
    <row r="377" spans="3:12" x14ac:dyDescent="0.3">
      <c r="C377" s="973"/>
      <c r="D377" s="834" t="s">
        <v>3287</v>
      </c>
      <c r="E377" s="996"/>
      <c r="F377" s="947"/>
      <c r="G377" s="996"/>
      <c r="H377" s="996"/>
      <c r="I377" s="997"/>
      <c r="J377" s="626">
        <f t="shared" si="7"/>
        <v>0</v>
      </c>
      <c r="K377" s="998"/>
      <c r="L377" s="999"/>
    </row>
    <row r="378" spans="3:12" x14ac:dyDescent="0.3">
      <c r="C378" s="973" t="s">
        <v>2224</v>
      </c>
      <c r="D378" s="627" t="s">
        <v>175</v>
      </c>
      <c r="E378" s="996"/>
      <c r="F378" s="947">
        <v>1</v>
      </c>
      <c r="G378" s="996"/>
      <c r="H378" s="996"/>
      <c r="I378" s="997">
        <v>5.47</v>
      </c>
      <c r="J378" s="626">
        <f t="shared" si="7"/>
        <v>5.47</v>
      </c>
      <c r="K378" s="998"/>
      <c r="L378" s="999"/>
    </row>
    <row r="379" spans="3:12" x14ac:dyDescent="0.3">
      <c r="C379" s="973" t="s">
        <v>1383</v>
      </c>
      <c r="D379" s="627" t="s">
        <v>851</v>
      </c>
      <c r="E379" s="996"/>
      <c r="F379" s="947">
        <v>1</v>
      </c>
      <c r="G379" s="996"/>
      <c r="H379" s="996"/>
      <c r="I379" s="997">
        <v>19.5</v>
      </c>
      <c r="J379" s="626">
        <f t="shared" si="7"/>
        <v>19.5</v>
      </c>
      <c r="K379" s="998"/>
      <c r="L379" s="999"/>
    </row>
    <row r="380" spans="3:12" x14ac:dyDescent="0.3">
      <c r="C380" s="973" t="s">
        <v>1125</v>
      </c>
      <c r="D380" s="627" t="s">
        <v>3292</v>
      </c>
      <c r="E380" s="996"/>
      <c r="F380" s="947">
        <v>1</v>
      </c>
      <c r="G380" s="996"/>
      <c r="H380" s="996"/>
      <c r="I380" s="997">
        <v>17.010000000000002</v>
      </c>
      <c r="J380" s="626">
        <f t="shared" si="7"/>
        <v>17.010000000000002</v>
      </c>
      <c r="K380" s="998"/>
      <c r="L380" s="999"/>
    </row>
    <row r="381" spans="3:12" x14ac:dyDescent="0.3">
      <c r="C381" s="973" t="s">
        <v>1127</v>
      </c>
      <c r="D381" s="627" t="s">
        <v>297</v>
      </c>
      <c r="E381" s="996"/>
      <c r="F381" s="947">
        <v>1</v>
      </c>
      <c r="G381" s="996"/>
      <c r="H381" s="996"/>
      <c r="I381" s="997">
        <v>16.77</v>
      </c>
      <c r="J381" s="626">
        <f t="shared" si="7"/>
        <v>16.77</v>
      </c>
      <c r="K381" s="998"/>
      <c r="L381" s="999"/>
    </row>
    <row r="382" spans="3:12" x14ac:dyDescent="0.3">
      <c r="C382" s="973" t="s">
        <v>1135</v>
      </c>
      <c r="D382" s="627" t="s">
        <v>764</v>
      </c>
      <c r="E382" s="996"/>
      <c r="F382" s="947">
        <v>1</v>
      </c>
      <c r="G382" s="996"/>
      <c r="H382" s="996"/>
      <c r="I382" s="997">
        <v>21.58</v>
      </c>
      <c r="J382" s="626">
        <f t="shared" si="7"/>
        <v>21.58</v>
      </c>
      <c r="K382" s="998"/>
      <c r="L382" s="999"/>
    </row>
    <row r="383" spans="3:12" x14ac:dyDescent="0.3">
      <c r="C383" s="973" t="s">
        <v>1138</v>
      </c>
      <c r="D383" s="627" t="s">
        <v>282</v>
      </c>
      <c r="E383" s="996"/>
      <c r="F383" s="947">
        <v>1</v>
      </c>
      <c r="G383" s="996"/>
      <c r="H383" s="996"/>
      <c r="I383" s="997">
        <v>6.1</v>
      </c>
      <c r="J383" s="626">
        <f t="shared" si="7"/>
        <v>6.1</v>
      </c>
      <c r="K383" s="998"/>
      <c r="L383" s="999"/>
    </row>
    <row r="384" spans="3:12" x14ac:dyDescent="0.3">
      <c r="C384" s="973"/>
      <c r="D384" s="623" t="s">
        <v>169</v>
      </c>
      <c r="E384" s="996"/>
      <c r="F384" s="947"/>
      <c r="G384" s="996"/>
      <c r="H384" s="996"/>
      <c r="I384" s="997"/>
      <c r="J384" s="626">
        <f t="shared" si="7"/>
        <v>0</v>
      </c>
      <c r="K384" s="998"/>
      <c r="L384" s="999"/>
    </row>
    <row r="385" spans="3:12" x14ac:dyDescent="0.3">
      <c r="C385" s="973"/>
      <c r="D385" s="834" t="s">
        <v>3295</v>
      </c>
      <c r="E385" s="996"/>
      <c r="F385" s="947"/>
      <c r="G385" s="996"/>
      <c r="H385" s="996"/>
      <c r="I385" s="997"/>
      <c r="J385" s="626">
        <f t="shared" si="7"/>
        <v>0</v>
      </c>
      <c r="K385" s="998"/>
      <c r="L385" s="999"/>
    </row>
    <row r="386" spans="3:12" x14ac:dyDescent="0.3">
      <c r="C386" s="973" t="s">
        <v>2144</v>
      </c>
      <c r="D386" s="627" t="s">
        <v>3296</v>
      </c>
      <c r="E386" s="996"/>
      <c r="F386" s="947">
        <v>1</v>
      </c>
      <c r="G386" s="996"/>
      <c r="H386" s="996"/>
      <c r="I386" s="997">
        <v>12.23</v>
      </c>
      <c r="J386" s="626">
        <f t="shared" si="7"/>
        <v>12.23</v>
      </c>
      <c r="K386" s="998"/>
      <c r="L386" s="999"/>
    </row>
    <row r="387" spans="3:12" x14ac:dyDescent="0.3">
      <c r="C387" s="973" t="s">
        <v>1169</v>
      </c>
      <c r="D387" s="627" t="s">
        <v>567</v>
      </c>
      <c r="E387" s="996"/>
      <c r="F387" s="947">
        <v>1</v>
      </c>
      <c r="G387" s="996"/>
      <c r="H387" s="996"/>
      <c r="I387" s="997">
        <v>10.130000000000001</v>
      </c>
      <c r="J387" s="626">
        <f t="shared" si="7"/>
        <v>10.130000000000001</v>
      </c>
      <c r="K387" s="998"/>
      <c r="L387" s="999"/>
    </row>
    <row r="388" spans="3:12" x14ac:dyDescent="0.3">
      <c r="C388" s="973" t="s">
        <v>1176</v>
      </c>
      <c r="D388" s="627" t="s">
        <v>3297</v>
      </c>
      <c r="E388" s="996"/>
      <c r="F388" s="947">
        <v>1</v>
      </c>
      <c r="G388" s="996"/>
      <c r="H388" s="996"/>
      <c r="I388" s="997">
        <v>16.05</v>
      </c>
      <c r="J388" s="626">
        <f t="shared" si="7"/>
        <v>16.05</v>
      </c>
      <c r="K388" s="998"/>
      <c r="L388" s="999"/>
    </row>
    <row r="389" spans="3:12" x14ac:dyDescent="0.3">
      <c r="C389" s="973" t="s">
        <v>1177</v>
      </c>
      <c r="D389" s="627" t="s">
        <v>3298</v>
      </c>
      <c r="E389" s="996"/>
      <c r="F389" s="947">
        <v>1</v>
      </c>
      <c r="G389" s="996"/>
      <c r="H389" s="996"/>
      <c r="I389" s="997">
        <v>6.43</v>
      </c>
      <c r="J389" s="626">
        <f t="shared" si="7"/>
        <v>6.43</v>
      </c>
      <c r="K389" s="998"/>
      <c r="L389" s="999"/>
    </row>
    <row r="390" spans="3:12" x14ac:dyDescent="0.3">
      <c r="C390" s="973" t="s">
        <v>1179</v>
      </c>
      <c r="D390" s="627" t="s">
        <v>489</v>
      </c>
      <c r="E390" s="996"/>
      <c r="F390" s="947">
        <v>1</v>
      </c>
      <c r="G390" s="996"/>
      <c r="H390" s="996"/>
      <c r="I390" s="997">
        <v>6.52</v>
      </c>
      <c r="J390" s="626">
        <f t="shared" si="7"/>
        <v>6.52</v>
      </c>
      <c r="K390" s="998"/>
      <c r="L390" s="999"/>
    </row>
    <row r="391" spans="3:12" x14ac:dyDescent="0.3">
      <c r="C391" s="973"/>
      <c r="D391" s="623" t="s">
        <v>200</v>
      </c>
      <c r="E391" s="996"/>
      <c r="F391" s="947"/>
      <c r="G391" s="996"/>
      <c r="H391" s="996"/>
      <c r="I391" s="997"/>
      <c r="J391" s="626">
        <f t="shared" si="7"/>
        <v>0</v>
      </c>
      <c r="K391" s="998"/>
      <c r="L391" s="999"/>
    </row>
    <row r="392" spans="3:12" x14ac:dyDescent="0.3">
      <c r="C392" s="973"/>
      <c r="D392" s="834" t="s">
        <v>3446</v>
      </c>
      <c r="E392" s="996"/>
      <c r="F392" s="947"/>
      <c r="G392" s="996"/>
      <c r="H392" s="996"/>
      <c r="I392" s="997"/>
      <c r="J392" s="626">
        <f t="shared" si="7"/>
        <v>0</v>
      </c>
      <c r="K392" s="998"/>
      <c r="L392" s="999"/>
    </row>
    <row r="393" spans="3:12" x14ac:dyDescent="0.3">
      <c r="C393" s="973" t="s">
        <v>1479</v>
      </c>
      <c r="D393" s="627" t="s">
        <v>1480</v>
      </c>
      <c r="E393" s="996"/>
      <c r="F393" s="947">
        <v>1</v>
      </c>
      <c r="G393" s="996"/>
      <c r="H393" s="996"/>
      <c r="I393" s="997">
        <v>5.58</v>
      </c>
      <c r="J393" s="626">
        <f t="shared" si="7"/>
        <v>5.58</v>
      </c>
      <c r="K393" s="998"/>
      <c r="L393" s="999"/>
    </row>
    <row r="394" spans="3:12" x14ac:dyDescent="0.3">
      <c r="C394" s="973" t="s">
        <v>2164</v>
      </c>
      <c r="D394" s="627" t="s">
        <v>138</v>
      </c>
      <c r="E394" s="996"/>
      <c r="F394" s="947">
        <v>1</v>
      </c>
      <c r="G394" s="996"/>
      <c r="H394" s="996"/>
      <c r="I394" s="997">
        <v>20.09</v>
      </c>
      <c r="J394" s="626">
        <f t="shared" si="7"/>
        <v>20.09</v>
      </c>
      <c r="K394" s="998"/>
      <c r="L394" s="999"/>
    </row>
    <row r="395" spans="3:12" x14ac:dyDescent="0.3">
      <c r="C395" s="973"/>
      <c r="D395" s="627" t="s">
        <v>138</v>
      </c>
      <c r="E395" s="996"/>
      <c r="F395" s="947">
        <v>1</v>
      </c>
      <c r="G395" s="996"/>
      <c r="H395" s="996"/>
      <c r="I395" s="997">
        <v>4.46</v>
      </c>
      <c r="J395" s="626">
        <f t="shared" si="7"/>
        <v>4.46</v>
      </c>
      <c r="K395" s="998"/>
      <c r="L395" s="999"/>
    </row>
    <row r="396" spans="3:12" x14ac:dyDescent="0.3">
      <c r="C396" s="973" t="s">
        <v>1473</v>
      </c>
      <c r="D396" s="627" t="s">
        <v>1474</v>
      </c>
      <c r="E396" s="996"/>
      <c r="F396" s="947">
        <v>1</v>
      </c>
      <c r="G396" s="996"/>
      <c r="H396" s="996"/>
      <c r="I396" s="997">
        <v>5.67</v>
      </c>
      <c r="J396" s="626">
        <f t="shared" si="7"/>
        <v>5.67</v>
      </c>
      <c r="K396" s="998"/>
      <c r="L396" s="999"/>
    </row>
    <row r="397" spans="3:12" x14ac:dyDescent="0.3">
      <c r="C397" s="973"/>
      <c r="D397" s="623" t="s">
        <v>200</v>
      </c>
      <c r="E397" s="996"/>
      <c r="F397" s="947"/>
      <c r="G397" s="996"/>
      <c r="H397" s="996"/>
      <c r="I397" s="997"/>
      <c r="J397" s="626">
        <f t="shared" si="7"/>
        <v>0</v>
      </c>
      <c r="K397" s="998"/>
      <c r="L397" s="999"/>
    </row>
    <row r="398" spans="3:12" x14ac:dyDescent="0.3">
      <c r="C398" s="973"/>
      <c r="D398" s="834" t="s">
        <v>1511</v>
      </c>
      <c r="E398" s="996"/>
      <c r="F398" s="947"/>
      <c r="G398" s="996"/>
      <c r="H398" s="996"/>
      <c r="I398" s="997"/>
      <c r="J398" s="626">
        <f t="shared" si="7"/>
        <v>0</v>
      </c>
      <c r="K398" s="998"/>
      <c r="L398" s="999"/>
    </row>
    <row r="399" spans="3:12" x14ac:dyDescent="0.3">
      <c r="C399" s="973" t="s">
        <v>1524</v>
      </c>
      <c r="D399" s="627" t="s">
        <v>581</v>
      </c>
      <c r="E399" s="996"/>
      <c r="F399" s="947">
        <v>1</v>
      </c>
      <c r="G399" s="996"/>
      <c r="H399" s="996"/>
      <c r="I399" s="997">
        <v>8.4499999999999993</v>
      </c>
      <c r="J399" s="626">
        <f t="shared" si="7"/>
        <v>8.4499999999999993</v>
      </c>
      <c r="K399" s="998"/>
      <c r="L399" s="999"/>
    </row>
    <row r="400" spans="3:12" x14ac:dyDescent="0.3">
      <c r="C400" s="973" t="s">
        <v>1532</v>
      </c>
      <c r="D400" s="627" t="s">
        <v>581</v>
      </c>
      <c r="E400" s="996"/>
      <c r="F400" s="947">
        <v>1</v>
      </c>
      <c r="G400" s="996"/>
      <c r="H400" s="996"/>
      <c r="I400" s="997">
        <v>4.24</v>
      </c>
      <c r="J400" s="626">
        <f t="shared" si="7"/>
        <v>4.24</v>
      </c>
      <c r="K400" s="998"/>
      <c r="L400" s="999"/>
    </row>
    <row r="401" spans="3:12" x14ac:dyDescent="0.3">
      <c r="C401" s="973" t="s">
        <v>1530</v>
      </c>
      <c r="D401" s="627" t="s">
        <v>1529</v>
      </c>
      <c r="E401" s="996"/>
      <c r="F401" s="947">
        <v>1</v>
      </c>
      <c r="G401" s="996"/>
      <c r="H401" s="996"/>
      <c r="I401" s="997">
        <v>6.34</v>
      </c>
      <c r="J401" s="626">
        <f t="shared" si="7"/>
        <v>6.34</v>
      </c>
      <c r="K401" s="998"/>
      <c r="L401" s="999"/>
    </row>
    <row r="402" spans="3:12" ht="41.4" x14ac:dyDescent="0.3">
      <c r="C402" s="1000" t="s">
        <v>3337</v>
      </c>
      <c r="D402" s="775" t="s">
        <v>3338</v>
      </c>
      <c r="E402" s="996"/>
      <c r="F402" s="1001">
        <v>1</v>
      </c>
      <c r="G402" s="996"/>
      <c r="H402" s="996"/>
      <c r="I402" s="1002"/>
      <c r="J402" s="626">
        <f t="shared" si="7"/>
        <v>0</v>
      </c>
      <c r="K402" s="998"/>
      <c r="L402" s="999"/>
    </row>
    <row r="403" spans="3:12" x14ac:dyDescent="0.3">
      <c r="C403" s="1000" t="s">
        <v>1549</v>
      </c>
      <c r="D403" s="775" t="s">
        <v>3339</v>
      </c>
      <c r="E403" s="996"/>
      <c r="F403" s="1001">
        <v>1</v>
      </c>
      <c r="G403" s="996"/>
      <c r="H403" s="996"/>
      <c r="I403" s="1002">
        <v>8.64</v>
      </c>
      <c r="J403" s="626">
        <f t="shared" si="7"/>
        <v>8.64</v>
      </c>
      <c r="K403" s="998"/>
      <c r="L403" s="999"/>
    </row>
    <row r="404" spans="3:12" x14ac:dyDescent="0.3">
      <c r="C404" s="1000" t="s">
        <v>3340</v>
      </c>
      <c r="D404" s="775" t="s">
        <v>3341</v>
      </c>
      <c r="E404" s="996"/>
      <c r="F404" s="1001">
        <v>1</v>
      </c>
      <c r="G404" s="996"/>
      <c r="H404" s="996"/>
      <c r="I404" s="1002">
        <v>44.86</v>
      </c>
      <c r="J404" s="626">
        <f t="shared" si="7"/>
        <v>44.86</v>
      </c>
      <c r="K404" s="998"/>
      <c r="L404" s="999"/>
    </row>
    <row r="405" spans="3:12" x14ac:dyDescent="0.3">
      <c r="C405" s="1000" t="s">
        <v>1538</v>
      </c>
      <c r="D405" s="775" t="s">
        <v>773</v>
      </c>
      <c r="E405" s="996"/>
      <c r="F405" s="1001">
        <v>1</v>
      </c>
      <c r="G405" s="996"/>
      <c r="H405" s="996"/>
      <c r="I405" s="1002">
        <v>42.23</v>
      </c>
      <c r="J405" s="626">
        <f t="shared" si="7"/>
        <v>42.23</v>
      </c>
      <c r="K405" s="998"/>
      <c r="L405" s="999"/>
    </row>
    <row r="406" spans="3:12" x14ac:dyDescent="0.3">
      <c r="C406" s="1000" t="s">
        <v>1542</v>
      </c>
      <c r="D406" s="775" t="s">
        <v>2391</v>
      </c>
      <c r="E406" s="996"/>
      <c r="F406" s="1001">
        <v>1</v>
      </c>
      <c r="G406" s="996"/>
      <c r="H406" s="996"/>
      <c r="I406" s="1002">
        <v>26.32</v>
      </c>
      <c r="J406" s="626">
        <f t="shared" si="7"/>
        <v>26.32</v>
      </c>
      <c r="K406" s="998"/>
      <c r="L406" s="999"/>
    </row>
    <row r="407" spans="3:12" x14ac:dyDescent="0.3">
      <c r="C407" s="1000"/>
      <c r="D407" s="623" t="s">
        <v>200</v>
      </c>
      <c r="E407" s="996"/>
      <c r="F407" s="1001"/>
      <c r="G407" s="996"/>
      <c r="H407" s="996"/>
      <c r="I407" s="1002"/>
      <c r="J407" s="626">
        <f t="shared" si="7"/>
        <v>0</v>
      </c>
      <c r="K407" s="998"/>
      <c r="L407" s="999"/>
    </row>
    <row r="408" spans="3:12" x14ac:dyDescent="0.3">
      <c r="C408" s="1000"/>
      <c r="D408" s="834" t="s">
        <v>1639</v>
      </c>
      <c r="E408" s="996"/>
      <c r="F408" s="1001"/>
      <c r="G408" s="996"/>
      <c r="H408" s="996"/>
      <c r="I408" s="1002"/>
      <c r="J408" s="626">
        <f t="shared" si="7"/>
        <v>0</v>
      </c>
      <c r="K408" s="998"/>
      <c r="L408" s="999"/>
    </row>
    <row r="409" spans="3:12" x14ac:dyDescent="0.3">
      <c r="C409" s="1000" t="s">
        <v>1637</v>
      </c>
      <c r="D409" s="775" t="s">
        <v>3349</v>
      </c>
      <c r="E409" s="996"/>
      <c r="F409" s="1001">
        <v>1</v>
      </c>
      <c r="G409" s="996"/>
      <c r="H409" s="996"/>
      <c r="I409" s="1002">
        <v>22.47</v>
      </c>
      <c r="J409" s="626">
        <f t="shared" si="7"/>
        <v>22.47</v>
      </c>
      <c r="K409" s="998"/>
      <c r="L409" s="999"/>
    </row>
    <row r="410" spans="3:12" x14ac:dyDescent="0.3">
      <c r="C410" s="1000" t="s">
        <v>1651</v>
      </c>
      <c r="D410" s="775" t="s">
        <v>3350</v>
      </c>
      <c r="E410" s="996"/>
      <c r="F410" s="1001">
        <v>1</v>
      </c>
      <c r="G410" s="996"/>
      <c r="H410" s="996"/>
      <c r="I410" s="1002">
        <v>12.22</v>
      </c>
      <c r="J410" s="626">
        <f t="shared" si="7"/>
        <v>12.22</v>
      </c>
      <c r="K410" s="998"/>
      <c r="L410" s="999"/>
    </row>
    <row r="411" spans="3:12" x14ac:dyDescent="0.3">
      <c r="C411" s="1000" t="s">
        <v>1653</v>
      </c>
      <c r="D411" s="775" t="s">
        <v>178</v>
      </c>
      <c r="E411" s="996"/>
      <c r="F411" s="1001">
        <v>1</v>
      </c>
      <c r="G411" s="996"/>
      <c r="H411" s="996"/>
      <c r="I411" s="1002">
        <v>11.96</v>
      </c>
      <c r="J411" s="626">
        <f t="shared" si="7"/>
        <v>11.96</v>
      </c>
      <c r="K411" s="998"/>
      <c r="L411" s="999"/>
    </row>
    <row r="412" spans="3:12" x14ac:dyDescent="0.3">
      <c r="C412" s="1000" t="s">
        <v>1676</v>
      </c>
      <c r="D412" s="775" t="s">
        <v>1677</v>
      </c>
      <c r="E412" s="996"/>
      <c r="F412" s="1001">
        <v>1</v>
      </c>
      <c r="G412" s="996"/>
      <c r="H412" s="996"/>
      <c r="I412" s="1002">
        <v>26.8</v>
      </c>
      <c r="J412" s="626">
        <f t="shared" si="7"/>
        <v>26.8</v>
      </c>
      <c r="K412" s="998"/>
      <c r="L412" s="999"/>
    </row>
    <row r="413" spans="3:12" x14ac:dyDescent="0.3">
      <c r="C413" s="1000" t="s">
        <v>1675</v>
      </c>
      <c r="D413" s="775" t="s">
        <v>274</v>
      </c>
      <c r="E413" s="996"/>
      <c r="F413" s="1001">
        <v>1</v>
      </c>
      <c r="G413" s="996"/>
      <c r="H413" s="996"/>
      <c r="I413" s="1002">
        <v>9.1</v>
      </c>
      <c r="J413" s="626">
        <f t="shared" si="7"/>
        <v>9.1</v>
      </c>
      <c r="K413" s="998"/>
      <c r="L413" s="999"/>
    </row>
    <row r="414" spans="3:12" x14ac:dyDescent="0.3">
      <c r="C414" s="1000" t="s">
        <v>1672</v>
      </c>
      <c r="D414" s="775" t="s">
        <v>358</v>
      </c>
      <c r="E414" s="996"/>
      <c r="F414" s="1001">
        <v>1</v>
      </c>
      <c r="G414" s="996"/>
      <c r="H414" s="996"/>
      <c r="I414" s="1002">
        <v>24.05</v>
      </c>
      <c r="J414" s="626">
        <f t="shared" si="7"/>
        <v>24.05</v>
      </c>
      <c r="K414" s="998"/>
      <c r="L414" s="999"/>
    </row>
    <row r="415" spans="3:12" x14ac:dyDescent="0.3">
      <c r="C415" s="1000" t="s">
        <v>1670</v>
      </c>
      <c r="D415" s="775" t="s">
        <v>3351</v>
      </c>
      <c r="E415" s="996"/>
      <c r="F415" s="1001">
        <v>1</v>
      </c>
      <c r="G415" s="996"/>
      <c r="H415" s="996"/>
      <c r="I415" s="1002">
        <v>12.02</v>
      </c>
      <c r="J415" s="626">
        <f t="shared" si="7"/>
        <v>12.02</v>
      </c>
      <c r="K415" s="998"/>
      <c r="L415" s="999"/>
    </row>
    <row r="416" spans="3:12" x14ac:dyDescent="0.3">
      <c r="C416" s="1000"/>
      <c r="D416" s="623" t="s">
        <v>203</v>
      </c>
      <c r="E416" s="996"/>
      <c r="F416" s="1001"/>
      <c r="G416" s="996"/>
      <c r="H416" s="996"/>
      <c r="I416" s="1002"/>
      <c r="J416" s="626">
        <f t="shared" si="7"/>
        <v>0</v>
      </c>
      <c r="K416" s="998"/>
      <c r="L416" s="999"/>
    </row>
    <row r="417" spans="3:12" x14ac:dyDescent="0.3">
      <c r="C417" s="1000"/>
      <c r="D417" s="834" t="s">
        <v>1844</v>
      </c>
      <c r="E417" s="996"/>
      <c r="F417" s="1001"/>
      <c r="G417" s="996"/>
      <c r="H417" s="996"/>
      <c r="I417" s="1002"/>
      <c r="J417" s="626">
        <f t="shared" si="7"/>
        <v>0</v>
      </c>
      <c r="K417" s="998"/>
      <c r="L417" s="999"/>
    </row>
    <row r="418" spans="3:12" x14ac:dyDescent="0.3">
      <c r="C418" s="1000" t="s">
        <v>2166</v>
      </c>
      <c r="D418" s="775" t="s">
        <v>156</v>
      </c>
      <c r="E418" s="996"/>
      <c r="F418" s="1001">
        <v>1</v>
      </c>
      <c r="G418" s="996"/>
      <c r="H418" s="996"/>
      <c r="I418" s="1002">
        <v>5.77</v>
      </c>
      <c r="J418" s="626">
        <f t="shared" si="7"/>
        <v>5.77</v>
      </c>
      <c r="K418" s="998"/>
      <c r="L418" s="999"/>
    </row>
    <row r="419" spans="3:12" x14ac:dyDescent="0.3">
      <c r="C419" s="1000" t="s">
        <v>1855</v>
      </c>
      <c r="D419" s="775" t="s">
        <v>2535</v>
      </c>
      <c r="E419" s="996"/>
      <c r="F419" s="1001">
        <v>1</v>
      </c>
      <c r="G419" s="996"/>
      <c r="H419" s="996"/>
      <c r="I419" s="1002">
        <v>19.3</v>
      </c>
      <c r="J419" s="626">
        <f t="shared" si="7"/>
        <v>19.3</v>
      </c>
      <c r="K419" s="998"/>
      <c r="L419" s="999"/>
    </row>
    <row r="420" spans="3:12" x14ac:dyDescent="0.3">
      <c r="C420" s="1000" t="s">
        <v>1862</v>
      </c>
      <c r="D420" s="775" t="s">
        <v>2537</v>
      </c>
      <c r="E420" s="996"/>
      <c r="F420" s="1001">
        <v>1</v>
      </c>
      <c r="G420" s="996"/>
      <c r="H420" s="996"/>
      <c r="I420" s="1002">
        <v>15.48</v>
      </c>
      <c r="J420" s="626">
        <f t="shared" si="7"/>
        <v>15.48</v>
      </c>
      <c r="K420" s="998"/>
      <c r="L420" s="999"/>
    </row>
    <row r="421" spans="3:12" x14ac:dyDescent="0.3">
      <c r="C421" s="1000" t="s">
        <v>1864</v>
      </c>
      <c r="D421" s="775" t="s">
        <v>156</v>
      </c>
      <c r="E421" s="996"/>
      <c r="F421" s="1001">
        <v>1</v>
      </c>
      <c r="G421" s="996"/>
      <c r="H421" s="996"/>
      <c r="I421" s="1002">
        <v>7.97</v>
      </c>
      <c r="J421" s="626">
        <f t="shared" si="7"/>
        <v>7.97</v>
      </c>
      <c r="K421" s="998"/>
      <c r="L421" s="999"/>
    </row>
    <row r="422" spans="3:12" x14ac:dyDescent="0.3">
      <c r="C422" s="1000"/>
      <c r="D422" s="623" t="s">
        <v>203</v>
      </c>
      <c r="E422" s="996"/>
      <c r="F422" s="1001"/>
      <c r="G422" s="996"/>
      <c r="H422" s="996"/>
      <c r="I422" s="1002"/>
      <c r="J422" s="626">
        <f t="shared" si="7"/>
        <v>0</v>
      </c>
      <c r="K422" s="998"/>
      <c r="L422" s="999"/>
    </row>
    <row r="423" spans="3:12" x14ac:dyDescent="0.3">
      <c r="C423" s="1000"/>
      <c r="D423" s="834" t="s">
        <v>1929</v>
      </c>
      <c r="E423" s="996"/>
      <c r="F423" s="1001"/>
      <c r="G423" s="996"/>
      <c r="H423" s="996"/>
      <c r="I423" s="1002"/>
      <c r="J423" s="626">
        <f t="shared" si="7"/>
        <v>0</v>
      </c>
      <c r="K423" s="998"/>
      <c r="L423" s="999"/>
    </row>
    <row r="424" spans="3:12" x14ac:dyDescent="0.3">
      <c r="C424" s="1000" t="s">
        <v>2176</v>
      </c>
      <c r="D424" s="775" t="s">
        <v>2543</v>
      </c>
      <c r="E424" s="996"/>
      <c r="F424" s="1001">
        <v>1</v>
      </c>
      <c r="G424" s="996"/>
      <c r="H424" s="996"/>
      <c r="I424" s="1002">
        <v>15.15</v>
      </c>
      <c r="J424" s="626">
        <f t="shared" si="7"/>
        <v>15.15</v>
      </c>
      <c r="K424" s="998"/>
      <c r="L424" s="999"/>
    </row>
    <row r="425" spans="3:12" x14ac:dyDescent="0.3">
      <c r="C425" s="1000" t="s">
        <v>1910</v>
      </c>
      <c r="D425" s="775" t="s">
        <v>156</v>
      </c>
      <c r="E425" s="996"/>
      <c r="F425" s="1001">
        <v>1</v>
      </c>
      <c r="G425" s="996"/>
      <c r="H425" s="996"/>
      <c r="I425" s="1002">
        <v>5.17</v>
      </c>
      <c r="J425" s="626">
        <f t="shared" si="7"/>
        <v>5.17</v>
      </c>
      <c r="K425" s="998"/>
      <c r="L425" s="999"/>
    </row>
    <row r="426" spans="3:12" ht="28.5" customHeight="1" x14ac:dyDescent="0.3">
      <c r="C426" s="1003" t="str">
        <f>RESUMEN!C63</f>
        <v>03.03.02.04</v>
      </c>
      <c r="D426" s="2074" t="str">
        <f>RESUMEN!D63</f>
        <v xml:space="preserve">FASLOS CIELO RASO TIPO D; BALDOSA  DE  FIBRA MINERAL SIN PERFORACIONES CON  ACABADO DE PINTURA LÁTEX. BORDE RECTO, DE 0.61M X 0.61M X 5/8", TIPO GEORGIAN HIGH WASHABILITY 794 O TÉCNICAMENTE IGUAL O SUPERIOR. </v>
      </c>
      <c r="E426" s="2074"/>
      <c r="F426" s="2074"/>
      <c r="G426" s="2074"/>
      <c r="H426" s="2074"/>
      <c r="I426" s="2074"/>
      <c r="J426" s="2074"/>
      <c r="K426" s="2074"/>
      <c r="L426" s="2074"/>
    </row>
    <row r="427" spans="3:12" ht="27.6" x14ac:dyDescent="0.3">
      <c r="C427" s="952" t="s">
        <v>1</v>
      </c>
      <c r="D427" s="953" t="s">
        <v>2</v>
      </c>
      <c r="E427" s="954" t="s">
        <v>376</v>
      </c>
      <c r="F427" s="954" t="s">
        <v>377</v>
      </c>
      <c r="G427" s="954" t="s">
        <v>378</v>
      </c>
      <c r="H427" s="954" t="s">
        <v>48</v>
      </c>
      <c r="I427" s="955" t="s">
        <v>379</v>
      </c>
      <c r="J427" s="955" t="s">
        <v>49</v>
      </c>
      <c r="K427" s="955" t="s">
        <v>50</v>
      </c>
      <c r="L427" s="956" t="s">
        <v>3</v>
      </c>
    </row>
    <row r="428" spans="3:12" x14ac:dyDescent="0.3">
      <c r="C428" s="980"/>
      <c r="D428" s="995"/>
      <c r="E428" s="982"/>
      <c r="F428" s="983"/>
      <c r="G428" s="982"/>
      <c r="H428" s="982"/>
      <c r="I428" s="984"/>
      <c r="J428" s="984"/>
      <c r="K428" s="985">
        <f>SUM(J432:J596)</f>
        <v>581.9000000000002</v>
      </c>
      <c r="L428" s="963" t="s">
        <v>380</v>
      </c>
    </row>
    <row r="429" spans="3:12" x14ac:dyDescent="0.3">
      <c r="C429" s="970"/>
      <c r="D429" s="834"/>
      <c r="E429" s="987"/>
      <c r="F429" s="988"/>
      <c r="G429" s="987"/>
      <c r="H429" s="987"/>
      <c r="I429" s="989"/>
      <c r="J429" s="989"/>
      <c r="K429" s="990"/>
      <c r="L429" s="991"/>
    </row>
    <row r="430" spans="3:12" x14ac:dyDescent="0.3">
      <c r="C430" s="970"/>
      <c r="D430" s="623" t="s">
        <v>169</v>
      </c>
      <c r="E430" s="624"/>
      <c r="F430" s="625"/>
      <c r="G430" s="624"/>
      <c r="H430" s="624"/>
      <c r="I430" s="626"/>
      <c r="J430" s="626"/>
      <c r="K430" s="971"/>
      <c r="L430" s="972"/>
    </row>
    <row r="431" spans="3:12" x14ac:dyDescent="0.3">
      <c r="C431" s="970"/>
      <c r="D431" s="834" t="s">
        <v>3248</v>
      </c>
      <c r="E431" s="624"/>
      <c r="F431" s="625"/>
      <c r="G431" s="624"/>
      <c r="H431" s="624"/>
      <c r="I431" s="626"/>
      <c r="J431" s="626"/>
      <c r="K431" s="971"/>
      <c r="L431" s="972"/>
    </row>
    <row r="432" spans="3:12" x14ac:dyDescent="0.3">
      <c r="C432" s="1000" t="s">
        <v>860</v>
      </c>
      <c r="D432" s="627" t="s">
        <v>828</v>
      </c>
      <c r="E432" s="624"/>
      <c r="F432" s="625">
        <v>1</v>
      </c>
      <c r="G432" s="624"/>
      <c r="H432" s="624"/>
      <c r="I432" s="626">
        <v>3.44</v>
      </c>
      <c r="J432" s="626">
        <f>F432*I432</f>
        <v>3.44</v>
      </c>
      <c r="K432" s="971"/>
      <c r="L432" s="972"/>
    </row>
    <row r="433" spans="3:12" x14ac:dyDescent="0.3">
      <c r="C433" s="1000" t="s">
        <v>862</v>
      </c>
      <c r="D433" s="627" t="s">
        <v>2244</v>
      </c>
      <c r="E433" s="624"/>
      <c r="F433" s="625">
        <v>1</v>
      </c>
      <c r="G433" s="624"/>
      <c r="H433" s="624"/>
      <c r="I433" s="626">
        <v>5</v>
      </c>
      <c r="J433" s="626">
        <f t="shared" ref="J433:J496" si="8">F433*I433</f>
        <v>5</v>
      </c>
      <c r="K433" s="971"/>
      <c r="L433" s="972"/>
    </row>
    <row r="434" spans="3:12" x14ac:dyDescent="0.3">
      <c r="C434" s="1000" t="s">
        <v>863</v>
      </c>
      <c r="D434" s="627" t="s">
        <v>825</v>
      </c>
      <c r="E434" s="624"/>
      <c r="F434" s="625">
        <v>1</v>
      </c>
      <c r="G434" s="624"/>
      <c r="H434" s="624"/>
      <c r="I434" s="626">
        <v>2.78</v>
      </c>
      <c r="J434" s="626">
        <f t="shared" si="8"/>
        <v>2.78</v>
      </c>
      <c r="K434" s="971"/>
      <c r="L434" s="972"/>
    </row>
    <row r="435" spans="3:12" x14ac:dyDescent="0.3">
      <c r="C435" s="1000" t="s">
        <v>2236</v>
      </c>
      <c r="D435" s="627" t="s">
        <v>122</v>
      </c>
      <c r="E435" s="1004"/>
      <c r="F435" s="625">
        <v>1</v>
      </c>
      <c r="G435" s="624"/>
      <c r="H435" s="624"/>
      <c r="I435" s="626">
        <v>3.9</v>
      </c>
      <c r="J435" s="626">
        <f t="shared" si="8"/>
        <v>3.9</v>
      </c>
      <c r="K435" s="971"/>
      <c r="L435" s="972"/>
    </row>
    <row r="436" spans="3:12" x14ac:dyDescent="0.3">
      <c r="C436" s="1000" t="s">
        <v>911</v>
      </c>
      <c r="D436" s="627" t="s">
        <v>177</v>
      </c>
      <c r="E436" s="624"/>
      <c r="F436" s="625">
        <v>1</v>
      </c>
      <c r="G436" s="624"/>
      <c r="H436" s="624"/>
      <c r="I436" s="626">
        <v>4.59</v>
      </c>
      <c r="J436" s="626">
        <f t="shared" si="8"/>
        <v>4.59</v>
      </c>
      <c r="K436" s="971"/>
      <c r="L436" s="972"/>
    </row>
    <row r="437" spans="3:12" x14ac:dyDescent="0.3">
      <c r="C437" s="1000" t="s">
        <v>929</v>
      </c>
      <c r="D437" s="627" t="s">
        <v>832</v>
      </c>
      <c r="E437" s="624"/>
      <c r="F437" s="625">
        <v>1</v>
      </c>
      <c r="G437" s="624"/>
      <c r="H437" s="624"/>
      <c r="I437" s="626">
        <v>5.9</v>
      </c>
      <c r="J437" s="626">
        <f t="shared" si="8"/>
        <v>5.9</v>
      </c>
      <c r="K437" s="971"/>
      <c r="L437" s="972"/>
    </row>
    <row r="438" spans="3:12" x14ac:dyDescent="0.3">
      <c r="C438" s="1000" t="s">
        <v>930</v>
      </c>
      <c r="D438" s="627" t="s">
        <v>833</v>
      </c>
      <c r="E438" s="624"/>
      <c r="F438" s="625">
        <v>1</v>
      </c>
      <c r="G438" s="624"/>
      <c r="H438" s="624"/>
      <c r="I438" s="626">
        <v>5.75</v>
      </c>
      <c r="J438" s="626">
        <f t="shared" si="8"/>
        <v>5.75</v>
      </c>
      <c r="K438" s="971"/>
      <c r="L438" s="972"/>
    </row>
    <row r="439" spans="3:12" x14ac:dyDescent="0.3">
      <c r="C439" s="1000"/>
      <c r="D439" s="623" t="s">
        <v>169</v>
      </c>
      <c r="E439" s="624"/>
      <c r="F439" s="625"/>
      <c r="G439" s="624"/>
      <c r="H439" s="624"/>
      <c r="I439" s="626"/>
      <c r="J439" s="626">
        <f t="shared" si="8"/>
        <v>0</v>
      </c>
      <c r="K439" s="971"/>
      <c r="L439" s="972"/>
    </row>
    <row r="440" spans="3:12" x14ac:dyDescent="0.3">
      <c r="C440" s="1000"/>
      <c r="D440" s="834" t="s">
        <v>3262</v>
      </c>
      <c r="E440" s="624"/>
      <c r="F440" s="625"/>
      <c r="G440" s="624"/>
      <c r="H440" s="624"/>
      <c r="I440" s="626"/>
      <c r="J440" s="626">
        <f t="shared" si="8"/>
        <v>0</v>
      </c>
      <c r="K440" s="971"/>
      <c r="L440" s="972"/>
    </row>
    <row r="441" spans="3:12" x14ac:dyDescent="0.3">
      <c r="C441" s="1000" t="s">
        <v>961</v>
      </c>
      <c r="D441" s="627" t="s">
        <v>141</v>
      </c>
      <c r="E441" s="624"/>
      <c r="F441" s="625">
        <v>1</v>
      </c>
      <c r="G441" s="624"/>
      <c r="H441" s="624"/>
      <c r="I441" s="626">
        <v>4.3899999999999997</v>
      </c>
      <c r="J441" s="626">
        <f t="shared" si="8"/>
        <v>4.3899999999999997</v>
      </c>
      <c r="K441" s="971"/>
      <c r="L441" s="972"/>
    </row>
    <row r="442" spans="3:12" x14ac:dyDescent="0.3">
      <c r="C442" s="1000" t="s">
        <v>887</v>
      </c>
      <c r="D442" s="627" t="s">
        <v>141</v>
      </c>
      <c r="E442" s="624"/>
      <c r="F442" s="625">
        <v>1</v>
      </c>
      <c r="G442" s="624"/>
      <c r="H442" s="624"/>
      <c r="I442" s="626">
        <v>7</v>
      </c>
      <c r="J442" s="626">
        <f t="shared" si="8"/>
        <v>7</v>
      </c>
      <c r="K442" s="971"/>
      <c r="L442" s="972"/>
    </row>
    <row r="443" spans="3:12" x14ac:dyDescent="0.3">
      <c r="C443" s="1000" t="s">
        <v>898</v>
      </c>
      <c r="D443" s="627" t="s">
        <v>816</v>
      </c>
      <c r="E443" s="624"/>
      <c r="F443" s="625">
        <v>1</v>
      </c>
      <c r="G443" s="624"/>
      <c r="H443" s="624"/>
      <c r="I443" s="626">
        <v>4.0999999999999996</v>
      </c>
      <c r="J443" s="626">
        <f t="shared" si="8"/>
        <v>4.0999999999999996</v>
      </c>
      <c r="K443" s="971"/>
      <c r="L443" s="972"/>
    </row>
    <row r="444" spans="3:12" x14ac:dyDescent="0.3">
      <c r="C444" s="1000" t="s">
        <v>966</v>
      </c>
      <c r="D444" s="627" t="s">
        <v>130</v>
      </c>
      <c r="E444" s="624"/>
      <c r="F444" s="625">
        <v>1</v>
      </c>
      <c r="G444" s="624"/>
      <c r="H444" s="624"/>
      <c r="I444" s="626">
        <v>3.92</v>
      </c>
      <c r="J444" s="626">
        <f t="shared" si="8"/>
        <v>3.92</v>
      </c>
      <c r="K444" s="971"/>
      <c r="L444" s="972"/>
    </row>
    <row r="445" spans="3:12" x14ac:dyDescent="0.3">
      <c r="C445" s="1000" t="s">
        <v>967</v>
      </c>
      <c r="D445" s="627" t="s">
        <v>177</v>
      </c>
      <c r="E445" s="624"/>
      <c r="F445" s="625">
        <v>1</v>
      </c>
      <c r="G445" s="624"/>
      <c r="H445" s="624"/>
      <c r="I445" s="626">
        <v>5.27</v>
      </c>
      <c r="J445" s="626">
        <f t="shared" si="8"/>
        <v>5.27</v>
      </c>
      <c r="K445" s="971"/>
      <c r="L445" s="972"/>
    </row>
    <row r="446" spans="3:12" x14ac:dyDescent="0.3">
      <c r="C446" s="1000" t="s">
        <v>975</v>
      </c>
      <c r="D446" s="627" t="s">
        <v>142</v>
      </c>
      <c r="E446" s="624"/>
      <c r="F446" s="625">
        <v>1</v>
      </c>
      <c r="G446" s="624"/>
      <c r="H446" s="624"/>
      <c r="I446" s="626">
        <v>4.05</v>
      </c>
      <c r="J446" s="626">
        <f t="shared" si="8"/>
        <v>4.05</v>
      </c>
      <c r="K446" s="971"/>
      <c r="L446" s="972"/>
    </row>
    <row r="447" spans="3:12" x14ac:dyDescent="0.3">
      <c r="C447" s="1000" t="s">
        <v>976</v>
      </c>
      <c r="D447" s="627" t="s">
        <v>1469</v>
      </c>
      <c r="E447" s="624"/>
      <c r="F447" s="625">
        <v>1</v>
      </c>
      <c r="G447" s="624"/>
      <c r="H447" s="624"/>
      <c r="I447" s="626">
        <v>4.25</v>
      </c>
      <c r="J447" s="626">
        <f t="shared" si="8"/>
        <v>4.25</v>
      </c>
      <c r="K447" s="971"/>
      <c r="L447" s="972"/>
    </row>
    <row r="448" spans="3:12" x14ac:dyDescent="0.3">
      <c r="C448" s="1000" t="s">
        <v>990</v>
      </c>
      <c r="D448" s="627" t="s">
        <v>991</v>
      </c>
      <c r="E448" s="624"/>
      <c r="F448" s="625">
        <v>1</v>
      </c>
      <c r="G448" s="624"/>
      <c r="H448" s="624"/>
      <c r="I448" s="626">
        <v>3.77</v>
      </c>
      <c r="J448" s="626">
        <f t="shared" si="8"/>
        <v>3.77</v>
      </c>
      <c r="K448" s="971"/>
      <c r="L448" s="972"/>
    </row>
    <row r="449" spans="3:12" x14ac:dyDescent="0.3">
      <c r="C449" s="1000" t="s">
        <v>1000</v>
      </c>
      <c r="D449" s="627" t="s">
        <v>350</v>
      </c>
      <c r="E449" s="624"/>
      <c r="F449" s="625">
        <v>1</v>
      </c>
      <c r="G449" s="624"/>
      <c r="H449" s="624"/>
      <c r="I449" s="626">
        <v>3.37</v>
      </c>
      <c r="J449" s="626">
        <f t="shared" si="8"/>
        <v>3.37</v>
      </c>
      <c r="K449" s="971"/>
      <c r="L449" s="972"/>
    </row>
    <row r="450" spans="3:12" x14ac:dyDescent="0.3">
      <c r="C450" s="1000" t="s">
        <v>1002</v>
      </c>
      <c r="D450" s="627" t="s">
        <v>122</v>
      </c>
      <c r="E450" s="624"/>
      <c r="F450" s="625">
        <v>1</v>
      </c>
      <c r="G450" s="624"/>
      <c r="H450" s="624"/>
      <c r="I450" s="626">
        <v>3.73</v>
      </c>
      <c r="J450" s="626">
        <f t="shared" si="8"/>
        <v>3.73</v>
      </c>
      <c r="K450" s="971"/>
      <c r="L450" s="972"/>
    </row>
    <row r="451" spans="3:12" x14ac:dyDescent="0.3">
      <c r="C451" s="1000" t="s">
        <v>1003</v>
      </c>
      <c r="D451" s="627" t="s">
        <v>122</v>
      </c>
      <c r="E451" s="624"/>
      <c r="F451" s="625">
        <v>1</v>
      </c>
      <c r="G451" s="624"/>
      <c r="H451" s="624"/>
      <c r="I451" s="626">
        <v>4.08</v>
      </c>
      <c r="J451" s="626">
        <f t="shared" si="8"/>
        <v>4.08</v>
      </c>
      <c r="K451" s="971"/>
      <c r="L451" s="972"/>
    </row>
    <row r="452" spans="3:12" x14ac:dyDescent="0.3">
      <c r="C452" s="1000" t="s">
        <v>1004</v>
      </c>
      <c r="D452" s="627" t="s">
        <v>122</v>
      </c>
      <c r="E452" s="624"/>
      <c r="F452" s="625">
        <v>1</v>
      </c>
      <c r="G452" s="624"/>
      <c r="H452" s="624"/>
      <c r="I452" s="626">
        <v>3.75</v>
      </c>
      <c r="J452" s="626">
        <f t="shared" si="8"/>
        <v>3.75</v>
      </c>
      <c r="K452" s="971"/>
      <c r="L452" s="972"/>
    </row>
    <row r="453" spans="3:12" x14ac:dyDescent="0.3">
      <c r="C453" s="1000"/>
      <c r="D453" s="623" t="s">
        <v>169</v>
      </c>
      <c r="E453" s="624"/>
      <c r="F453" s="625"/>
      <c r="G453" s="624"/>
      <c r="H453" s="624"/>
      <c r="I453" s="626"/>
      <c r="J453" s="626">
        <f t="shared" si="8"/>
        <v>0</v>
      </c>
      <c r="K453" s="971"/>
      <c r="L453" s="972"/>
    </row>
    <row r="454" spans="3:12" x14ac:dyDescent="0.3">
      <c r="C454" s="1000"/>
      <c r="D454" s="834" t="s">
        <v>3277</v>
      </c>
      <c r="E454" s="624"/>
      <c r="F454" s="625"/>
      <c r="G454" s="624"/>
      <c r="H454" s="624"/>
      <c r="I454" s="626"/>
      <c r="J454" s="626">
        <f t="shared" si="8"/>
        <v>0</v>
      </c>
      <c r="K454" s="971"/>
      <c r="L454" s="972"/>
    </row>
    <row r="455" spans="3:12" x14ac:dyDescent="0.3">
      <c r="C455" s="1000" t="s">
        <v>1030</v>
      </c>
      <c r="D455" s="627" t="s">
        <v>142</v>
      </c>
      <c r="E455" s="624"/>
      <c r="F455" s="625">
        <v>1</v>
      </c>
      <c r="G455" s="624"/>
      <c r="H455" s="624"/>
      <c r="I455" s="626">
        <v>3.48</v>
      </c>
      <c r="J455" s="626">
        <f t="shared" si="8"/>
        <v>3.48</v>
      </c>
      <c r="K455" s="971"/>
      <c r="L455" s="972"/>
    </row>
    <row r="456" spans="3:12" x14ac:dyDescent="0.3">
      <c r="C456" s="1000" t="s">
        <v>1037</v>
      </c>
      <c r="D456" s="627" t="s">
        <v>130</v>
      </c>
      <c r="E456" s="624"/>
      <c r="F456" s="625">
        <v>1</v>
      </c>
      <c r="G456" s="624"/>
      <c r="H456" s="624"/>
      <c r="I456" s="626">
        <v>3.66</v>
      </c>
      <c r="J456" s="626">
        <f t="shared" si="8"/>
        <v>3.66</v>
      </c>
      <c r="K456" s="971"/>
      <c r="L456" s="972"/>
    </row>
    <row r="457" spans="3:12" x14ac:dyDescent="0.3">
      <c r="C457" s="1000" t="s">
        <v>1047</v>
      </c>
      <c r="D457" s="627" t="s">
        <v>825</v>
      </c>
      <c r="E457" s="624"/>
      <c r="F457" s="625">
        <v>1</v>
      </c>
      <c r="G457" s="624"/>
      <c r="H457" s="624"/>
      <c r="I457" s="626">
        <v>4.8</v>
      </c>
      <c r="J457" s="626">
        <f t="shared" si="8"/>
        <v>4.8</v>
      </c>
      <c r="K457" s="971"/>
      <c r="L457" s="972"/>
    </row>
    <row r="458" spans="3:12" x14ac:dyDescent="0.3">
      <c r="C458" s="1000" t="s">
        <v>1049</v>
      </c>
      <c r="D458" s="627" t="s">
        <v>828</v>
      </c>
      <c r="E458" s="624"/>
      <c r="F458" s="625">
        <v>1</v>
      </c>
      <c r="G458" s="624"/>
      <c r="H458" s="624"/>
      <c r="I458" s="626">
        <v>4.8</v>
      </c>
      <c r="J458" s="626">
        <f t="shared" si="8"/>
        <v>4.8</v>
      </c>
      <c r="K458" s="971"/>
      <c r="L458" s="972"/>
    </row>
    <row r="459" spans="3:12" x14ac:dyDescent="0.3">
      <c r="C459" s="1000" t="s">
        <v>1057</v>
      </c>
      <c r="D459" s="627" t="s">
        <v>177</v>
      </c>
      <c r="E459" s="624"/>
      <c r="F459" s="625">
        <v>1</v>
      </c>
      <c r="G459" s="624"/>
      <c r="H459" s="624"/>
      <c r="I459" s="626">
        <v>4.05</v>
      </c>
      <c r="J459" s="626">
        <f t="shared" si="8"/>
        <v>4.05</v>
      </c>
      <c r="K459" s="971"/>
      <c r="L459" s="972"/>
    </row>
    <row r="460" spans="3:12" x14ac:dyDescent="0.3">
      <c r="C460" s="1000" t="s">
        <v>1058</v>
      </c>
      <c r="D460" s="627" t="s">
        <v>1469</v>
      </c>
      <c r="E460" s="624"/>
      <c r="F460" s="625">
        <v>1</v>
      </c>
      <c r="G460" s="624"/>
      <c r="H460" s="624"/>
      <c r="I460" s="626">
        <v>4.21</v>
      </c>
      <c r="J460" s="626">
        <f t="shared" si="8"/>
        <v>4.21</v>
      </c>
      <c r="K460" s="971"/>
      <c r="L460" s="972"/>
    </row>
    <row r="461" spans="3:12" x14ac:dyDescent="0.3">
      <c r="C461" s="1000" t="s">
        <v>1060</v>
      </c>
      <c r="D461" s="627" t="s">
        <v>784</v>
      </c>
      <c r="E461" s="624"/>
      <c r="F461" s="625">
        <v>1</v>
      </c>
      <c r="G461" s="624"/>
      <c r="H461" s="624"/>
      <c r="I461" s="626">
        <v>4.62</v>
      </c>
      <c r="J461" s="626">
        <f t="shared" si="8"/>
        <v>4.62</v>
      </c>
      <c r="K461" s="971"/>
      <c r="L461" s="972"/>
    </row>
    <row r="462" spans="3:12" x14ac:dyDescent="0.3">
      <c r="C462" s="1000" t="s">
        <v>1067</v>
      </c>
      <c r="D462" s="627" t="s">
        <v>1469</v>
      </c>
      <c r="E462" s="624"/>
      <c r="F462" s="625">
        <v>1</v>
      </c>
      <c r="G462" s="624"/>
      <c r="H462" s="624"/>
      <c r="I462" s="626">
        <v>3.98</v>
      </c>
      <c r="J462" s="626">
        <f t="shared" si="8"/>
        <v>3.98</v>
      </c>
      <c r="K462" s="971"/>
      <c r="L462" s="972"/>
    </row>
    <row r="463" spans="3:12" x14ac:dyDescent="0.3">
      <c r="C463" s="1000" t="s">
        <v>1069</v>
      </c>
      <c r="D463" s="627" t="s">
        <v>826</v>
      </c>
      <c r="E463" s="624"/>
      <c r="F463" s="625">
        <v>1</v>
      </c>
      <c r="G463" s="624"/>
      <c r="H463" s="624"/>
      <c r="I463" s="626">
        <v>3.54</v>
      </c>
      <c r="J463" s="626">
        <f t="shared" si="8"/>
        <v>3.54</v>
      </c>
      <c r="K463" s="971"/>
      <c r="L463" s="972"/>
    </row>
    <row r="464" spans="3:12" x14ac:dyDescent="0.3">
      <c r="C464" s="1000" t="s">
        <v>1070</v>
      </c>
      <c r="D464" s="627" t="s">
        <v>827</v>
      </c>
      <c r="E464" s="624"/>
      <c r="F464" s="625">
        <v>1</v>
      </c>
      <c r="G464" s="624"/>
      <c r="H464" s="624"/>
      <c r="I464" s="626">
        <v>2.2799999999999998</v>
      </c>
      <c r="J464" s="626">
        <f t="shared" si="8"/>
        <v>2.2799999999999998</v>
      </c>
      <c r="K464" s="971"/>
      <c r="L464" s="972"/>
    </row>
    <row r="465" spans="3:12" x14ac:dyDescent="0.3">
      <c r="C465" s="1000" t="s">
        <v>1084</v>
      </c>
      <c r="D465" s="627" t="s">
        <v>177</v>
      </c>
      <c r="E465" s="624"/>
      <c r="F465" s="625">
        <v>1</v>
      </c>
      <c r="G465" s="624"/>
      <c r="H465" s="624"/>
      <c r="I465" s="626">
        <v>4.08</v>
      </c>
      <c r="J465" s="626">
        <f t="shared" si="8"/>
        <v>4.08</v>
      </c>
      <c r="K465" s="971"/>
      <c r="L465" s="972"/>
    </row>
    <row r="466" spans="3:12" x14ac:dyDescent="0.3">
      <c r="C466" s="1000" t="s">
        <v>1085</v>
      </c>
      <c r="D466" s="627" t="s">
        <v>1469</v>
      </c>
      <c r="E466" s="624"/>
      <c r="F466" s="625">
        <v>1</v>
      </c>
      <c r="G466" s="624"/>
      <c r="H466" s="624"/>
      <c r="I466" s="626">
        <v>6.48</v>
      </c>
      <c r="J466" s="626">
        <f t="shared" si="8"/>
        <v>6.48</v>
      </c>
      <c r="K466" s="971"/>
      <c r="L466" s="972"/>
    </row>
    <row r="467" spans="3:12" x14ac:dyDescent="0.3">
      <c r="C467" s="1000" t="s">
        <v>1099</v>
      </c>
      <c r="D467" s="627" t="s">
        <v>825</v>
      </c>
      <c r="E467" s="624"/>
      <c r="F467" s="625">
        <v>1</v>
      </c>
      <c r="G467" s="624"/>
      <c r="H467" s="624"/>
      <c r="I467" s="626">
        <v>3.25</v>
      </c>
      <c r="J467" s="626">
        <f t="shared" si="8"/>
        <v>3.25</v>
      </c>
      <c r="K467" s="971"/>
      <c r="L467" s="972"/>
    </row>
    <row r="468" spans="3:12" x14ac:dyDescent="0.3">
      <c r="C468" s="1000" t="s">
        <v>1101</v>
      </c>
      <c r="D468" s="627" t="s">
        <v>828</v>
      </c>
      <c r="E468" s="624"/>
      <c r="F468" s="625">
        <v>1</v>
      </c>
      <c r="G468" s="624"/>
      <c r="H468" s="624"/>
      <c r="I468" s="626">
        <v>3.26</v>
      </c>
      <c r="J468" s="626">
        <f t="shared" si="8"/>
        <v>3.26</v>
      </c>
      <c r="K468" s="971"/>
      <c r="L468" s="972"/>
    </row>
    <row r="469" spans="3:12" x14ac:dyDescent="0.3">
      <c r="C469" s="1000"/>
      <c r="D469" s="623" t="s">
        <v>169</v>
      </c>
      <c r="E469" s="624"/>
      <c r="F469" s="625"/>
      <c r="G469" s="624"/>
      <c r="H469" s="624"/>
      <c r="I469" s="626"/>
      <c r="J469" s="626">
        <f t="shared" si="8"/>
        <v>0</v>
      </c>
      <c r="K469" s="971"/>
      <c r="L469" s="972"/>
    </row>
    <row r="470" spans="3:12" x14ac:dyDescent="0.3">
      <c r="C470" s="1000"/>
      <c r="D470" s="834" t="s">
        <v>3287</v>
      </c>
      <c r="E470" s="624"/>
      <c r="F470" s="625"/>
      <c r="G470" s="624"/>
      <c r="H470" s="624"/>
      <c r="I470" s="626"/>
      <c r="J470" s="626">
        <f t="shared" si="8"/>
        <v>0</v>
      </c>
      <c r="K470" s="971"/>
      <c r="L470" s="972"/>
    </row>
    <row r="471" spans="3:12" x14ac:dyDescent="0.3">
      <c r="C471" s="1000" t="s">
        <v>2196</v>
      </c>
      <c r="D471" s="627" t="s">
        <v>122</v>
      </c>
      <c r="E471" s="624"/>
      <c r="F471" s="625">
        <v>1</v>
      </c>
      <c r="G471" s="624"/>
      <c r="H471" s="624"/>
      <c r="I471" s="626">
        <v>2.76</v>
      </c>
      <c r="J471" s="626">
        <f t="shared" si="8"/>
        <v>2.76</v>
      </c>
      <c r="K471" s="971"/>
      <c r="L471" s="972"/>
    </row>
    <row r="472" spans="3:12" x14ac:dyDescent="0.3">
      <c r="C472" s="1000" t="s">
        <v>2488</v>
      </c>
      <c r="D472" s="627" t="s">
        <v>762</v>
      </c>
      <c r="E472" s="624"/>
      <c r="F472" s="625">
        <v>1</v>
      </c>
      <c r="G472" s="624"/>
      <c r="H472" s="624"/>
      <c r="I472" s="626">
        <v>2.76</v>
      </c>
      <c r="J472" s="626">
        <f t="shared" si="8"/>
        <v>2.76</v>
      </c>
      <c r="K472" s="971"/>
      <c r="L472" s="972"/>
    </row>
    <row r="473" spans="3:12" x14ac:dyDescent="0.3">
      <c r="C473" s="1000" t="s">
        <v>2556</v>
      </c>
      <c r="D473" s="627" t="s">
        <v>762</v>
      </c>
      <c r="E473" s="624"/>
      <c r="F473" s="625">
        <v>1</v>
      </c>
      <c r="G473" s="624"/>
      <c r="H473" s="624"/>
      <c r="I473" s="626">
        <v>3.42</v>
      </c>
      <c r="J473" s="626">
        <f t="shared" si="8"/>
        <v>3.42</v>
      </c>
      <c r="K473" s="971"/>
      <c r="L473" s="972"/>
    </row>
    <row r="474" spans="3:12" x14ac:dyDescent="0.3">
      <c r="C474" s="1000" t="s">
        <v>1128</v>
      </c>
      <c r="D474" s="627" t="s">
        <v>177</v>
      </c>
      <c r="E474" s="624"/>
      <c r="F474" s="625">
        <v>1</v>
      </c>
      <c r="G474" s="624"/>
      <c r="H474" s="624"/>
      <c r="I474" s="626">
        <v>4.18</v>
      </c>
      <c r="J474" s="626">
        <f t="shared" si="8"/>
        <v>4.18</v>
      </c>
      <c r="K474" s="971"/>
      <c r="L474" s="972"/>
    </row>
    <row r="475" spans="3:12" x14ac:dyDescent="0.3">
      <c r="C475" s="1000" t="s">
        <v>1129</v>
      </c>
      <c r="D475" s="627" t="s">
        <v>1469</v>
      </c>
      <c r="E475" s="624"/>
      <c r="F475" s="625">
        <v>1</v>
      </c>
      <c r="G475" s="624"/>
      <c r="H475" s="624"/>
      <c r="I475" s="626">
        <v>4.18</v>
      </c>
      <c r="J475" s="626">
        <f t="shared" si="8"/>
        <v>4.18</v>
      </c>
      <c r="K475" s="971"/>
      <c r="L475" s="972"/>
    </row>
    <row r="476" spans="3:12" x14ac:dyDescent="0.3">
      <c r="C476" s="1000"/>
      <c r="D476" s="623" t="s">
        <v>169</v>
      </c>
      <c r="E476" s="624"/>
      <c r="F476" s="625"/>
      <c r="G476" s="624"/>
      <c r="H476" s="624"/>
      <c r="I476" s="626"/>
      <c r="J476" s="626">
        <f t="shared" si="8"/>
        <v>0</v>
      </c>
      <c r="K476" s="971"/>
      <c r="L476" s="972"/>
    </row>
    <row r="477" spans="3:12" x14ac:dyDescent="0.3">
      <c r="C477" s="1000"/>
      <c r="D477" s="834" t="s">
        <v>3295</v>
      </c>
      <c r="E477" s="624"/>
      <c r="F477" s="625"/>
      <c r="G477" s="624"/>
      <c r="H477" s="624"/>
      <c r="I477" s="626"/>
      <c r="J477" s="626">
        <f t="shared" si="8"/>
        <v>0</v>
      </c>
      <c r="K477" s="971"/>
      <c r="L477" s="972"/>
    </row>
    <row r="478" spans="3:12" x14ac:dyDescent="0.3">
      <c r="C478" s="1000" t="s">
        <v>1170</v>
      </c>
      <c r="D478" s="627" t="s">
        <v>1171</v>
      </c>
      <c r="E478" s="624"/>
      <c r="F478" s="625">
        <v>1</v>
      </c>
      <c r="G478" s="624"/>
      <c r="H478" s="624"/>
      <c r="I478" s="626">
        <v>3.24</v>
      </c>
      <c r="J478" s="626">
        <f t="shared" si="8"/>
        <v>3.24</v>
      </c>
      <c r="K478" s="971"/>
      <c r="L478" s="972"/>
    </row>
    <row r="479" spans="3:12" x14ac:dyDescent="0.3">
      <c r="C479" s="1000" t="s">
        <v>1172</v>
      </c>
      <c r="D479" s="627" t="s">
        <v>1173</v>
      </c>
      <c r="E479" s="624"/>
      <c r="F479" s="625">
        <v>1</v>
      </c>
      <c r="G479" s="624"/>
      <c r="H479" s="624"/>
      <c r="I479" s="626">
        <v>3.24</v>
      </c>
      <c r="J479" s="626">
        <f t="shared" si="8"/>
        <v>3.24</v>
      </c>
      <c r="K479" s="971"/>
      <c r="L479" s="972"/>
    </row>
    <row r="480" spans="3:12" x14ac:dyDescent="0.3">
      <c r="C480" s="1000" t="s">
        <v>1174</v>
      </c>
      <c r="D480" s="627" t="s">
        <v>177</v>
      </c>
      <c r="E480" s="624"/>
      <c r="F480" s="625">
        <v>1</v>
      </c>
      <c r="G480" s="624"/>
      <c r="H480" s="624"/>
      <c r="I480" s="626">
        <v>5.04</v>
      </c>
      <c r="J480" s="626">
        <f t="shared" si="8"/>
        <v>5.04</v>
      </c>
      <c r="K480" s="971"/>
      <c r="L480" s="972"/>
    </row>
    <row r="481" spans="3:12" x14ac:dyDescent="0.3">
      <c r="C481" s="1000" t="s">
        <v>1175</v>
      </c>
      <c r="D481" s="627" t="s">
        <v>1598</v>
      </c>
      <c r="E481" s="624"/>
      <c r="F481" s="625">
        <v>1</v>
      </c>
      <c r="G481" s="624"/>
      <c r="H481" s="624"/>
      <c r="I481" s="626">
        <v>5.98</v>
      </c>
      <c r="J481" s="626">
        <f t="shared" si="8"/>
        <v>5.98</v>
      </c>
      <c r="K481" s="971"/>
      <c r="L481" s="972"/>
    </row>
    <row r="482" spans="3:12" x14ac:dyDescent="0.3">
      <c r="C482" s="1000" t="s">
        <v>1184</v>
      </c>
      <c r="D482" s="627" t="s">
        <v>784</v>
      </c>
      <c r="E482" s="624"/>
      <c r="F482" s="625">
        <v>1</v>
      </c>
      <c r="G482" s="624"/>
      <c r="H482" s="624"/>
      <c r="I482" s="626">
        <v>4.6100000000000003</v>
      </c>
      <c r="J482" s="626">
        <f t="shared" si="8"/>
        <v>4.6100000000000003</v>
      </c>
      <c r="K482" s="971"/>
      <c r="L482" s="972"/>
    </row>
    <row r="483" spans="3:12" x14ac:dyDescent="0.3">
      <c r="C483" s="1000"/>
      <c r="D483" s="623" t="s">
        <v>169</v>
      </c>
      <c r="E483" s="624"/>
      <c r="F483" s="625"/>
      <c r="G483" s="624"/>
      <c r="H483" s="624"/>
      <c r="I483" s="626"/>
      <c r="J483" s="626">
        <f t="shared" si="8"/>
        <v>0</v>
      </c>
      <c r="K483" s="971"/>
      <c r="L483" s="972"/>
    </row>
    <row r="484" spans="3:12" x14ac:dyDescent="0.3">
      <c r="C484" s="1000"/>
      <c r="D484" s="834" t="s">
        <v>3306</v>
      </c>
      <c r="E484" s="624"/>
      <c r="F484" s="625"/>
      <c r="G484" s="624"/>
      <c r="H484" s="624"/>
      <c r="I484" s="626"/>
      <c r="J484" s="626">
        <f t="shared" si="8"/>
        <v>0</v>
      </c>
      <c r="K484" s="971"/>
      <c r="L484" s="972"/>
    </row>
    <row r="485" spans="3:12" x14ac:dyDescent="0.3">
      <c r="C485" s="1000" t="s">
        <v>1209</v>
      </c>
      <c r="D485" s="627" t="s">
        <v>1210</v>
      </c>
      <c r="E485" s="624"/>
      <c r="F485" s="625">
        <v>1</v>
      </c>
      <c r="G485" s="624"/>
      <c r="H485" s="624"/>
      <c r="I485" s="626">
        <v>3.66</v>
      </c>
      <c r="J485" s="626">
        <f t="shared" si="8"/>
        <v>3.66</v>
      </c>
      <c r="K485" s="971"/>
      <c r="L485" s="972"/>
    </row>
    <row r="486" spans="3:12" x14ac:dyDescent="0.3">
      <c r="C486" s="1000" t="s">
        <v>1205</v>
      </c>
      <c r="D486" s="627" t="s">
        <v>177</v>
      </c>
      <c r="E486" s="624"/>
      <c r="F486" s="625">
        <v>1</v>
      </c>
      <c r="G486" s="624"/>
      <c r="H486" s="624"/>
      <c r="I486" s="626">
        <v>5.91</v>
      </c>
      <c r="J486" s="626">
        <f t="shared" si="8"/>
        <v>5.91</v>
      </c>
      <c r="K486" s="971"/>
      <c r="L486" s="972"/>
    </row>
    <row r="487" spans="3:12" x14ac:dyDescent="0.3">
      <c r="C487" s="1000" t="s">
        <v>1214</v>
      </c>
      <c r="D487" s="627" t="s">
        <v>1215</v>
      </c>
      <c r="E487" s="624"/>
      <c r="F487" s="625">
        <v>1</v>
      </c>
      <c r="G487" s="624"/>
      <c r="H487" s="624"/>
      <c r="I487" s="626">
        <v>3.12</v>
      </c>
      <c r="J487" s="626">
        <f t="shared" si="8"/>
        <v>3.12</v>
      </c>
      <c r="K487" s="971"/>
      <c r="L487" s="972"/>
    </row>
    <row r="488" spans="3:12" x14ac:dyDescent="0.3">
      <c r="C488" s="1000" t="s">
        <v>1216</v>
      </c>
      <c r="D488" s="627" t="s">
        <v>1217</v>
      </c>
      <c r="E488" s="624"/>
      <c r="F488" s="625">
        <v>1</v>
      </c>
      <c r="G488" s="624"/>
      <c r="H488" s="624"/>
      <c r="I488" s="626">
        <v>4.1100000000000003</v>
      </c>
      <c r="J488" s="626">
        <f t="shared" si="8"/>
        <v>4.1100000000000003</v>
      </c>
      <c r="K488" s="971"/>
      <c r="L488" s="972"/>
    </row>
    <row r="489" spans="3:12" x14ac:dyDescent="0.3">
      <c r="C489" s="1000" t="s">
        <v>1245</v>
      </c>
      <c r="D489" s="627" t="s">
        <v>831</v>
      </c>
      <c r="E489" s="624"/>
      <c r="F489" s="625">
        <v>1</v>
      </c>
      <c r="G489" s="624"/>
      <c r="H489" s="624"/>
      <c r="I489" s="626">
        <v>7.2</v>
      </c>
      <c r="J489" s="626">
        <f t="shared" si="8"/>
        <v>7.2</v>
      </c>
      <c r="K489" s="971"/>
      <c r="L489" s="972"/>
    </row>
    <row r="490" spans="3:12" x14ac:dyDescent="0.3">
      <c r="C490" s="1000" t="s">
        <v>1242</v>
      </c>
      <c r="D490" s="627" t="s">
        <v>828</v>
      </c>
      <c r="E490" s="624"/>
      <c r="F490" s="625">
        <v>1</v>
      </c>
      <c r="G490" s="624"/>
      <c r="H490" s="624"/>
      <c r="I490" s="626">
        <v>15.38</v>
      </c>
      <c r="J490" s="626">
        <f t="shared" si="8"/>
        <v>15.38</v>
      </c>
      <c r="K490" s="971"/>
      <c r="L490" s="972"/>
    </row>
    <row r="491" spans="3:12" x14ac:dyDescent="0.3">
      <c r="C491" s="1000" t="s">
        <v>1386</v>
      </c>
      <c r="D491" s="627" t="s">
        <v>825</v>
      </c>
      <c r="E491" s="624"/>
      <c r="F491" s="625">
        <v>1</v>
      </c>
      <c r="G491" s="624"/>
      <c r="H491" s="624"/>
      <c r="I491" s="626">
        <v>13.44</v>
      </c>
      <c r="J491" s="626">
        <f t="shared" si="8"/>
        <v>13.44</v>
      </c>
      <c r="K491" s="971"/>
      <c r="L491" s="972"/>
    </row>
    <row r="492" spans="3:12" x14ac:dyDescent="0.3">
      <c r="C492" s="1000" t="s">
        <v>1246</v>
      </c>
      <c r="D492" s="627" t="s">
        <v>2244</v>
      </c>
      <c r="E492" s="624"/>
      <c r="F492" s="625">
        <v>1</v>
      </c>
      <c r="G492" s="624"/>
      <c r="H492" s="624"/>
      <c r="I492" s="626">
        <v>5.0199999999999996</v>
      </c>
      <c r="J492" s="626">
        <f t="shared" si="8"/>
        <v>5.0199999999999996</v>
      </c>
      <c r="K492" s="971"/>
      <c r="L492" s="972"/>
    </row>
    <row r="493" spans="3:12" x14ac:dyDescent="0.3">
      <c r="C493" s="1000" t="s">
        <v>1227</v>
      </c>
      <c r="D493" s="627" t="s">
        <v>835</v>
      </c>
      <c r="E493" s="624"/>
      <c r="F493" s="625">
        <v>1</v>
      </c>
      <c r="G493" s="624"/>
      <c r="H493" s="624"/>
      <c r="I493" s="626">
        <v>2.77</v>
      </c>
      <c r="J493" s="626">
        <f t="shared" si="8"/>
        <v>2.77</v>
      </c>
      <c r="K493" s="971"/>
      <c r="L493" s="972"/>
    </row>
    <row r="494" spans="3:12" x14ac:dyDescent="0.3">
      <c r="C494" s="1000"/>
      <c r="D494" s="623" t="s">
        <v>169</v>
      </c>
      <c r="E494" s="624"/>
      <c r="F494" s="625"/>
      <c r="G494" s="624"/>
      <c r="H494" s="624"/>
      <c r="I494" s="626"/>
      <c r="J494" s="626">
        <f t="shared" si="8"/>
        <v>0</v>
      </c>
      <c r="K494" s="971"/>
      <c r="L494" s="972"/>
    </row>
    <row r="495" spans="3:12" x14ac:dyDescent="0.3">
      <c r="C495" s="1000"/>
      <c r="D495" s="834" t="s">
        <v>3313</v>
      </c>
      <c r="E495" s="624"/>
      <c r="F495" s="625"/>
      <c r="G495" s="624"/>
      <c r="H495" s="624"/>
      <c r="I495" s="626"/>
      <c r="J495" s="626">
        <f t="shared" si="8"/>
        <v>0</v>
      </c>
      <c r="K495" s="971"/>
      <c r="L495" s="972"/>
    </row>
    <row r="496" spans="3:12" x14ac:dyDescent="0.3">
      <c r="C496" s="1000" t="s">
        <v>1237</v>
      </c>
      <c r="D496" s="627" t="s">
        <v>3315</v>
      </c>
      <c r="E496" s="624"/>
      <c r="F496" s="625">
        <v>1</v>
      </c>
      <c r="G496" s="624"/>
      <c r="H496" s="624"/>
      <c r="I496" s="626">
        <v>5.96</v>
      </c>
      <c r="J496" s="626">
        <f t="shared" si="8"/>
        <v>5.96</v>
      </c>
      <c r="K496" s="971"/>
      <c r="L496" s="972"/>
    </row>
    <row r="497" spans="3:12" x14ac:dyDescent="0.3">
      <c r="C497" s="1000" t="s">
        <v>2199</v>
      </c>
      <c r="D497" s="627" t="s">
        <v>122</v>
      </c>
      <c r="E497" s="624"/>
      <c r="F497" s="625">
        <v>1</v>
      </c>
      <c r="G497" s="624"/>
      <c r="H497" s="624"/>
      <c r="I497" s="626">
        <v>2.21</v>
      </c>
      <c r="J497" s="626">
        <f t="shared" ref="J497:J561" si="9">F497*I497</f>
        <v>2.21</v>
      </c>
      <c r="K497" s="971"/>
      <c r="L497" s="972"/>
    </row>
    <row r="498" spans="3:12" x14ac:dyDescent="0.3">
      <c r="C498" s="1000" t="s">
        <v>2197</v>
      </c>
      <c r="D498" s="627" t="s">
        <v>122</v>
      </c>
      <c r="E498" s="624"/>
      <c r="F498" s="625">
        <v>1</v>
      </c>
      <c r="G498" s="624"/>
      <c r="H498" s="624"/>
      <c r="I498" s="626">
        <v>2.21</v>
      </c>
      <c r="J498" s="626">
        <f t="shared" si="9"/>
        <v>2.21</v>
      </c>
      <c r="K498" s="971"/>
      <c r="L498" s="972"/>
    </row>
    <row r="499" spans="3:12" x14ac:dyDescent="0.3">
      <c r="C499" s="1000" t="s">
        <v>2198</v>
      </c>
      <c r="D499" s="627" t="s">
        <v>122</v>
      </c>
      <c r="E499" s="624"/>
      <c r="F499" s="625">
        <v>1</v>
      </c>
      <c r="G499" s="624"/>
      <c r="H499" s="624"/>
      <c r="I499" s="626">
        <v>2.21</v>
      </c>
      <c r="J499" s="626">
        <f t="shared" si="9"/>
        <v>2.21</v>
      </c>
      <c r="K499" s="971"/>
      <c r="L499" s="972"/>
    </row>
    <row r="500" spans="3:12" x14ac:dyDescent="0.3">
      <c r="C500" s="1000" t="s">
        <v>1266</v>
      </c>
      <c r="D500" s="627" t="s">
        <v>1598</v>
      </c>
      <c r="E500" s="624"/>
      <c r="F500" s="625">
        <v>1</v>
      </c>
      <c r="G500" s="624"/>
      <c r="H500" s="624"/>
      <c r="I500" s="626">
        <v>4.08</v>
      </c>
      <c r="J500" s="626">
        <f t="shared" si="9"/>
        <v>4.08</v>
      </c>
      <c r="K500" s="971"/>
      <c r="L500" s="972"/>
    </row>
    <row r="501" spans="3:12" x14ac:dyDescent="0.3">
      <c r="C501" s="1000" t="s">
        <v>1267</v>
      </c>
      <c r="D501" s="627" t="s">
        <v>177</v>
      </c>
      <c r="E501" s="624"/>
      <c r="F501" s="625">
        <v>1</v>
      </c>
      <c r="G501" s="624"/>
      <c r="H501" s="624"/>
      <c r="I501" s="626">
        <v>4.42</v>
      </c>
      <c r="J501" s="626">
        <f t="shared" si="9"/>
        <v>4.42</v>
      </c>
      <c r="K501" s="971"/>
      <c r="L501" s="972"/>
    </row>
    <row r="502" spans="3:12" x14ac:dyDescent="0.3">
      <c r="C502" s="1000" t="s">
        <v>1268</v>
      </c>
      <c r="D502" s="627" t="s">
        <v>1269</v>
      </c>
      <c r="E502" s="624"/>
      <c r="F502" s="625">
        <v>1</v>
      </c>
      <c r="G502" s="624"/>
      <c r="H502" s="624"/>
      <c r="I502" s="626">
        <v>9.86</v>
      </c>
      <c r="J502" s="626">
        <f t="shared" si="9"/>
        <v>9.86</v>
      </c>
      <c r="K502" s="971"/>
      <c r="L502" s="972"/>
    </row>
    <row r="503" spans="3:12" x14ac:dyDescent="0.3">
      <c r="C503" s="1000" t="s">
        <v>1389</v>
      </c>
      <c r="D503" s="627" t="s">
        <v>826</v>
      </c>
      <c r="E503" s="624"/>
      <c r="F503" s="625">
        <v>1</v>
      </c>
      <c r="G503" s="624"/>
      <c r="H503" s="624"/>
      <c r="I503" s="626">
        <v>2.99</v>
      </c>
      <c r="J503" s="626">
        <f t="shared" si="9"/>
        <v>2.99</v>
      </c>
      <c r="K503" s="971"/>
      <c r="L503" s="972"/>
    </row>
    <row r="504" spans="3:12" x14ac:dyDescent="0.3">
      <c r="C504" s="1000" t="s">
        <v>1391</v>
      </c>
      <c r="D504" s="627" t="s">
        <v>827</v>
      </c>
      <c r="E504" s="624"/>
      <c r="F504" s="625">
        <v>1</v>
      </c>
      <c r="G504" s="624"/>
      <c r="H504" s="624"/>
      <c r="I504" s="626">
        <v>2.21</v>
      </c>
      <c r="J504" s="626">
        <f t="shared" si="9"/>
        <v>2.21</v>
      </c>
      <c r="K504" s="971"/>
      <c r="L504" s="972"/>
    </row>
    <row r="505" spans="3:12" x14ac:dyDescent="0.3">
      <c r="C505" s="1000"/>
      <c r="D505" s="623" t="s">
        <v>169</v>
      </c>
      <c r="E505" s="624"/>
      <c r="F505" s="625"/>
      <c r="G505" s="624"/>
      <c r="H505" s="624"/>
      <c r="I505" s="626"/>
      <c r="J505" s="626">
        <f t="shared" si="9"/>
        <v>0</v>
      </c>
      <c r="K505" s="971"/>
      <c r="L505" s="972"/>
    </row>
    <row r="506" spans="3:12" x14ac:dyDescent="0.3">
      <c r="C506" s="1000"/>
      <c r="D506" s="834" t="s">
        <v>3316</v>
      </c>
      <c r="E506" s="624"/>
      <c r="F506" s="625"/>
      <c r="G506" s="624"/>
      <c r="H506" s="624"/>
      <c r="I506" s="626"/>
      <c r="J506" s="626">
        <f t="shared" si="9"/>
        <v>0</v>
      </c>
      <c r="K506" s="971"/>
      <c r="L506" s="972"/>
    </row>
    <row r="507" spans="3:12" x14ac:dyDescent="0.3">
      <c r="C507" s="1000"/>
      <c r="D507" s="834" t="s">
        <v>118</v>
      </c>
      <c r="E507" s="624"/>
      <c r="F507" s="625"/>
      <c r="G507" s="624"/>
      <c r="H507" s="624"/>
      <c r="I507" s="626"/>
      <c r="J507" s="626">
        <f t="shared" si="9"/>
        <v>0</v>
      </c>
      <c r="K507" s="971"/>
      <c r="L507" s="972"/>
    </row>
    <row r="508" spans="3:12" x14ac:dyDescent="0.3">
      <c r="C508" s="1000" t="s">
        <v>1289</v>
      </c>
      <c r="D508" s="627" t="s">
        <v>177</v>
      </c>
      <c r="E508" s="624"/>
      <c r="F508" s="625">
        <v>1</v>
      </c>
      <c r="G508" s="624"/>
      <c r="H508" s="624"/>
      <c r="I508" s="626">
        <v>4.59</v>
      </c>
      <c r="J508" s="626">
        <f t="shared" si="9"/>
        <v>4.59</v>
      </c>
      <c r="K508" s="971"/>
      <c r="L508" s="972"/>
    </row>
    <row r="509" spans="3:12" x14ac:dyDescent="0.3">
      <c r="C509" s="1000"/>
      <c r="D509" s="834" t="s">
        <v>67</v>
      </c>
      <c r="E509" s="624"/>
      <c r="F509" s="625"/>
      <c r="G509" s="624"/>
      <c r="H509" s="624"/>
      <c r="I509" s="626"/>
      <c r="J509" s="626">
        <f t="shared" si="9"/>
        <v>0</v>
      </c>
      <c r="K509" s="971"/>
      <c r="L509" s="972"/>
    </row>
    <row r="510" spans="3:12" x14ac:dyDescent="0.3">
      <c r="C510" s="1000" t="s">
        <v>1328</v>
      </c>
      <c r="D510" s="627" t="s">
        <v>177</v>
      </c>
      <c r="E510" s="624"/>
      <c r="F510" s="625">
        <v>1</v>
      </c>
      <c r="G510" s="624"/>
      <c r="H510" s="624"/>
      <c r="I510" s="626">
        <v>3.79</v>
      </c>
      <c r="J510" s="626">
        <f t="shared" si="9"/>
        <v>3.79</v>
      </c>
      <c r="K510" s="971"/>
      <c r="L510" s="972"/>
    </row>
    <row r="511" spans="3:12" x14ac:dyDescent="0.3">
      <c r="C511" s="1000"/>
      <c r="D511" s="834" t="s">
        <v>69</v>
      </c>
      <c r="E511" s="624"/>
      <c r="F511" s="625"/>
      <c r="G511" s="624"/>
      <c r="H511" s="624"/>
      <c r="I511" s="626"/>
      <c r="J511" s="626">
        <f t="shared" si="9"/>
        <v>0</v>
      </c>
      <c r="K511" s="971"/>
      <c r="L511" s="972"/>
    </row>
    <row r="512" spans="3:12" x14ac:dyDescent="0.3">
      <c r="C512" s="1000" t="s">
        <v>1351</v>
      </c>
      <c r="D512" s="627" t="s">
        <v>177</v>
      </c>
      <c r="E512" s="624"/>
      <c r="F512" s="625">
        <v>1</v>
      </c>
      <c r="G512" s="624"/>
      <c r="H512" s="624"/>
      <c r="I512" s="626">
        <v>4.16</v>
      </c>
      <c r="J512" s="626">
        <f t="shared" si="9"/>
        <v>4.16</v>
      </c>
      <c r="K512" s="971"/>
      <c r="L512" s="972"/>
    </row>
    <row r="513" spans="3:12" x14ac:dyDescent="0.3">
      <c r="C513" s="1000"/>
      <c r="D513" s="834" t="s">
        <v>188</v>
      </c>
      <c r="E513" s="624"/>
      <c r="F513" s="625"/>
      <c r="G513" s="624"/>
      <c r="H513" s="624"/>
      <c r="I513" s="626"/>
      <c r="J513" s="626">
        <f t="shared" si="9"/>
        <v>0</v>
      </c>
      <c r="K513" s="971"/>
      <c r="L513" s="972"/>
    </row>
    <row r="514" spans="3:12" x14ac:dyDescent="0.3">
      <c r="C514" s="1000" t="s">
        <v>1402</v>
      </c>
      <c r="D514" s="627" t="s">
        <v>122</v>
      </c>
      <c r="E514" s="624"/>
      <c r="F514" s="625">
        <v>1</v>
      </c>
      <c r="G514" s="624"/>
      <c r="H514" s="624"/>
      <c r="I514" s="626">
        <v>3.36</v>
      </c>
      <c r="J514" s="626">
        <f t="shared" si="9"/>
        <v>3.36</v>
      </c>
      <c r="K514" s="971"/>
      <c r="L514" s="972"/>
    </row>
    <row r="515" spans="3:12" x14ac:dyDescent="0.3">
      <c r="C515" s="1000"/>
      <c r="D515" s="834" t="s">
        <v>119</v>
      </c>
      <c r="E515" s="624"/>
      <c r="F515" s="625"/>
      <c r="G515" s="624"/>
      <c r="H515" s="624"/>
      <c r="I515" s="626"/>
      <c r="J515" s="626">
        <f t="shared" si="9"/>
        <v>0</v>
      </c>
      <c r="K515" s="971"/>
      <c r="L515" s="972"/>
    </row>
    <row r="516" spans="3:12" x14ac:dyDescent="0.3">
      <c r="C516" s="1000" t="s">
        <v>1413</v>
      </c>
      <c r="D516" s="627" t="s">
        <v>122</v>
      </c>
      <c r="E516" s="624"/>
      <c r="F516" s="625">
        <v>1</v>
      </c>
      <c r="G516" s="624"/>
      <c r="H516" s="624"/>
      <c r="I516" s="626">
        <v>2.97</v>
      </c>
      <c r="J516" s="626">
        <f t="shared" si="9"/>
        <v>2.97</v>
      </c>
      <c r="K516" s="971"/>
      <c r="L516" s="972"/>
    </row>
    <row r="517" spans="3:12" x14ac:dyDescent="0.3">
      <c r="C517" s="1000" t="s">
        <v>1423</v>
      </c>
      <c r="D517" s="627" t="s">
        <v>177</v>
      </c>
      <c r="E517" s="624"/>
      <c r="F517" s="625">
        <v>1</v>
      </c>
      <c r="G517" s="624"/>
      <c r="H517" s="624"/>
      <c r="I517" s="626">
        <v>3.64</v>
      </c>
      <c r="J517" s="626">
        <f t="shared" si="9"/>
        <v>3.64</v>
      </c>
      <c r="K517" s="971"/>
      <c r="L517" s="972"/>
    </row>
    <row r="518" spans="3:12" x14ac:dyDescent="0.3">
      <c r="C518" s="1000"/>
      <c r="D518" s="623" t="s">
        <v>200</v>
      </c>
      <c r="E518" s="624"/>
      <c r="F518" s="625"/>
      <c r="G518" s="624"/>
      <c r="H518" s="624"/>
      <c r="I518" s="626"/>
      <c r="J518" s="626">
        <f t="shared" si="9"/>
        <v>0</v>
      </c>
      <c r="K518" s="971"/>
      <c r="L518" s="972"/>
    </row>
    <row r="519" spans="3:12" x14ac:dyDescent="0.3">
      <c r="C519" s="1000"/>
      <c r="D519" s="834" t="s">
        <v>1510</v>
      </c>
      <c r="E519" s="624"/>
      <c r="F519" s="625"/>
      <c r="G519" s="624"/>
      <c r="H519" s="624"/>
      <c r="I519" s="626"/>
      <c r="J519" s="626">
        <f t="shared" si="9"/>
        <v>0</v>
      </c>
      <c r="K519" s="971"/>
      <c r="L519" s="972"/>
    </row>
    <row r="520" spans="3:12" x14ac:dyDescent="0.3">
      <c r="C520" s="1000" t="s">
        <v>1468</v>
      </c>
      <c r="D520" s="627" t="s">
        <v>1469</v>
      </c>
      <c r="E520" s="624"/>
      <c r="F520" s="625">
        <v>1</v>
      </c>
      <c r="G520" s="624"/>
      <c r="H520" s="624"/>
      <c r="I520" s="626">
        <v>4.05</v>
      </c>
      <c r="J520" s="626">
        <f t="shared" si="9"/>
        <v>4.05</v>
      </c>
      <c r="K520" s="971"/>
      <c r="L520" s="972"/>
    </row>
    <row r="521" spans="3:12" x14ac:dyDescent="0.3">
      <c r="C521" s="1000" t="s">
        <v>1470</v>
      </c>
      <c r="D521" s="627" t="s">
        <v>177</v>
      </c>
      <c r="E521" s="624"/>
      <c r="F521" s="625">
        <v>1</v>
      </c>
      <c r="G521" s="624"/>
      <c r="H521" s="624"/>
      <c r="I521" s="626">
        <v>4.05</v>
      </c>
      <c r="J521" s="626">
        <f t="shared" si="9"/>
        <v>4.05</v>
      </c>
      <c r="K521" s="971"/>
      <c r="L521" s="972"/>
    </row>
    <row r="522" spans="3:12" x14ac:dyDescent="0.3">
      <c r="C522" s="1000" t="s">
        <v>1472</v>
      </c>
      <c r="D522" s="627" t="s">
        <v>3327</v>
      </c>
      <c r="E522" s="624"/>
      <c r="F522" s="625">
        <v>1</v>
      </c>
      <c r="G522" s="624"/>
      <c r="H522" s="624"/>
      <c r="I522" s="626">
        <v>4.05</v>
      </c>
      <c r="J522" s="626">
        <f t="shared" si="9"/>
        <v>4.05</v>
      </c>
      <c r="K522" s="971"/>
      <c r="L522" s="972"/>
    </row>
    <row r="523" spans="3:12" x14ac:dyDescent="0.3">
      <c r="C523" s="1000" t="s">
        <v>2206</v>
      </c>
      <c r="D523" s="627" t="s">
        <v>1474</v>
      </c>
      <c r="E523" s="624"/>
      <c r="F523" s="625">
        <v>1</v>
      </c>
      <c r="G523" s="624"/>
      <c r="H523" s="624"/>
      <c r="I523" s="626">
        <v>6.24</v>
      </c>
      <c r="J523" s="626">
        <f t="shared" si="9"/>
        <v>6.24</v>
      </c>
      <c r="K523" s="971"/>
      <c r="L523" s="972"/>
    </row>
    <row r="524" spans="3:12" x14ac:dyDescent="0.3">
      <c r="C524" s="1000" t="s">
        <v>1503</v>
      </c>
      <c r="D524" s="627" t="s">
        <v>142</v>
      </c>
      <c r="E524" s="624"/>
      <c r="F524" s="625">
        <v>1</v>
      </c>
      <c r="G524" s="624"/>
      <c r="H524" s="624"/>
      <c r="I524" s="626">
        <v>3.98</v>
      </c>
      <c r="J524" s="626">
        <f t="shared" si="9"/>
        <v>3.98</v>
      </c>
      <c r="K524" s="971"/>
      <c r="L524" s="972"/>
    </row>
    <row r="525" spans="3:12" x14ac:dyDescent="0.3">
      <c r="C525" s="1000"/>
      <c r="D525" s="623" t="s">
        <v>200</v>
      </c>
      <c r="E525" s="624"/>
      <c r="F525" s="625"/>
      <c r="G525" s="624"/>
      <c r="H525" s="624"/>
      <c r="I525" s="626"/>
      <c r="J525" s="626">
        <f t="shared" si="9"/>
        <v>0</v>
      </c>
      <c r="K525" s="971"/>
      <c r="L525" s="972"/>
    </row>
    <row r="526" spans="3:12" x14ac:dyDescent="0.3">
      <c r="C526" s="1000"/>
      <c r="D526" s="834" t="s">
        <v>1511</v>
      </c>
      <c r="E526" s="624"/>
      <c r="F526" s="625"/>
      <c r="G526" s="624"/>
      <c r="H526" s="624"/>
      <c r="I526" s="626"/>
      <c r="J526" s="626">
        <f t="shared" si="9"/>
        <v>0</v>
      </c>
      <c r="K526" s="971"/>
      <c r="L526" s="972"/>
    </row>
    <row r="527" spans="3:12" x14ac:dyDescent="0.3">
      <c r="C527" s="1000" t="s">
        <v>1504</v>
      </c>
      <c r="D527" s="627" t="s">
        <v>141</v>
      </c>
      <c r="E527" s="624"/>
      <c r="F527" s="625">
        <v>1</v>
      </c>
      <c r="G527" s="624"/>
      <c r="H527" s="624"/>
      <c r="I527" s="626">
        <v>5.46</v>
      </c>
      <c r="J527" s="626">
        <f t="shared" si="9"/>
        <v>5.46</v>
      </c>
      <c r="K527" s="971"/>
      <c r="L527" s="972"/>
    </row>
    <row r="528" spans="3:12" x14ac:dyDescent="0.3">
      <c r="C528" s="1000" t="s">
        <v>1565</v>
      </c>
      <c r="D528" s="627" t="s">
        <v>177</v>
      </c>
      <c r="E528" s="624"/>
      <c r="F528" s="625">
        <v>1</v>
      </c>
      <c r="G528" s="624"/>
      <c r="H528" s="624"/>
      <c r="I528" s="626">
        <v>3.95</v>
      </c>
      <c r="J528" s="626">
        <f t="shared" si="9"/>
        <v>3.95</v>
      </c>
      <c r="K528" s="971"/>
      <c r="L528" s="972"/>
    </row>
    <row r="529" spans="3:12" x14ac:dyDescent="0.3">
      <c r="C529" s="1000" t="s">
        <v>1566</v>
      </c>
      <c r="D529" s="627" t="s">
        <v>827</v>
      </c>
      <c r="E529" s="624"/>
      <c r="F529" s="625">
        <v>1</v>
      </c>
      <c r="G529" s="624"/>
      <c r="H529" s="624"/>
      <c r="I529" s="626">
        <v>3.36</v>
      </c>
      <c r="J529" s="626">
        <f t="shared" si="9"/>
        <v>3.36</v>
      </c>
      <c r="K529" s="971"/>
      <c r="L529" s="972"/>
    </row>
    <row r="530" spans="3:12" x14ac:dyDescent="0.3">
      <c r="C530" s="1000" t="s">
        <v>1567</v>
      </c>
      <c r="D530" s="627" t="s">
        <v>826</v>
      </c>
      <c r="E530" s="624"/>
      <c r="F530" s="625">
        <v>1</v>
      </c>
      <c r="G530" s="624"/>
      <c r="H530" s="624"/>
      <c r="I530" s="626">
        <v>3.36</v>
      </c>
      <c r="J530" s="626">
        <f t="shared" si="9"/>
        <v>3.36</v>
      </c>
      <c r="K530" s="971"/>
      <c r="L530" s="972"/>
    </row>
    <row r="531" spans="3:12" x14ac:dyDescent="0.3">
      <c r="C531" s="1000" t="s">
        <v>1580</v>
      </c>
      <c r="D531" s="627" t="s">
        <v>177</v>
      </c>
      <c r="E531" s="624"/>
      <c r="F531" s="625">
        <v>1</v>
      </c>
      <c r="G531" s="624"/>
      <c r="H531" s="624"/>
      <c r="I531" s="626">
        <v>3.41</v>
      </c>
      <c r="J531" s="626">
        <f t="shared" si="9"/>
        <v>3.41</v>
      </c>
      <c r="K531" s="971"/>
      <c r="L531" s="972"/>
    </row>
    <row r="532" spans="3:12" x14ac:dyDescent="0.3">
      <c r="C532" s="1000"/>
      <c r="D532" s="623" t="s">
        <v>200</v>
      </c>
      <c r="E532" s="624"/>
      <c r="F532" s="625"/>
      <c r="G532" s="624"/>
      <c r="H532" s="624"/>
      <c r="I532" s="626"/>
      <c r="J532" s="626">
        <f t="shared" si="9"/>
        <v>0</v>
      </c>
      <c r="K532" s="971"/>
      <c r="L532" s="972"/>
    </row>
    <row r="533" spans="3:12" x14ac:dyDescent="0.3">
      <c r="C533" s="1000"/>
      <c r="D533" s="834" t="s">
        <v>1639</v>
      </c>
      <c r="E533" s="624"/>
      <c r="F533" s="625"/>
      <c r="G533" s="624"/>
      <c r="H533" s="624"/>
      <c r="I533" s="626"/>
      <c r="J533" s="626">
        <f t="shared" si="9"/>
        <v>0</v>
      </c>
      <c r="K533" s="971"/>
      <c r="L533" s="972"/>
    </row>
    <row r="534" spans="3:12" x14ac:dyDescent="0.3">
      <c r="C534" s="1000" t="s">
        <v>1490</v>
      </c>
      <c r="D534" s="627" t="s">
        <v>177</v>
      </c>
      <c r="E534" s="624"/>
      <c r="F534" s="625">
        <v>1</v>
      </c>
      <c r="G534" s="624"/>
      <c r="H534" s="624"/>
      <c r="I534" s="626">
        <v>5.26</v>
      </c>
      <c r="J534" s="626">
        <f t="shared" si="9"/>
        <v>5.26</v>
      </c>
      <c r="K534" s="971"/>
      <c r="L534" s="972"/>
    </row>
    <row r="535" spans="3:12" x14ac:dyDescent="0.3">
      <c r="C535" s="1000" t="s">
        <v>1506</v>
      </c>
      <c r="D535" s="627" t="s">
        <v>826</v>
      </c>
      <c r="E535" s="624"/>
      <c r="F535" s="625">
        <v>1</v>
      </c>
      <c r="G535" s="624"/>
      <c r="H535" s="624"/>
      <c r="I535" s="626">
        <v>13.96</v>
      </c>
      <c r="J535" s="626">
        <f t="shared" si="9"/>
        <v>13.96</v>
      </c>
      <c r="K535" s="971"/>
      <c r="L535" s="972"/>
    </row>
    <row r="536" spans="3:12" x14ac:dyDescent="0.3">
      <c r="C536" s="1000" t="s">
        <v>2205</v>
      </c>
      <c r="D536" s="627" t="s">
        <v>827</v>
      </c>
      <c r="E536" s="624"/>
      <c r="F536" s="625">
        <v>1</v>
      </c>
      <c r="G536" s="624"/>
      <c r="H536" s="624"/>
      <c r="I536" s="626">
        <v>11.34</v>
      </c>
      <c r="J536" s="626">
        <f t="shared" si="9"/>
        <v>11.34</v>
      </c>
      <c r="K536" s="971"/>
      <c r="L536" s="972"/>
    </row>
    <row r="537" spans="3:12" x14ac:dyDescent="0.3">
      <c r="C537" s="1000" t="s">
        <v>1597</v>
      </c>
      <c r="D537" s="627" t="s">
        <v>1598</v>
      </c>
      <c r="E537" s="624"/>
      <c r="F537" s="625">
        <v>1</v>
      </c>
      <c r="G537" s="624"/>
      <c r="H537" s="624"/>
      <c r="I537" s="626">
        <v>4.34</v>
      </c>
      <c r="J537" s="626">
        <f t="shared" si="9"/>
        <v>4.34</v>
      </c>
      <c r="K537" s="971"/>
      <c r="L537" s="972"/>
    </row>
    <row r="538" spans="3:12" x14ac:dyDescent="0.3">
      <c r="C538" s="1000" t="s">
        <v>1599</v>
      </c>
      <c r="D538" s="627" t="s">
        <v>828</v>
      </c>
      <c r="E538" s="624"/>
      <c r="F538" s="625">
        <v>1</v>
      </c>
      <c r="G538" s="624"/>
      <c r="H538" s="624"/>
      <c r="I538" s="626">
        <v>3.42</v>
      </c>
      <c r="J538" s="626">
        <f t="shared" si="9"/>
        <v>3.42</v>
      </c>
      <c r="K538" s="971"/>
      <c r="L538" s="972"/>
    </row>
    <row r="539" spans="3:12" x14ac:dyDescent="0.3">
      <c r="C539" s="1000" t="s">
        <v>1600</v>
      </c>
      <c r="D539" s="627" t="s">
        <v>825</v>
      </c>
      <c r="E539" s="624"/>
      <c r="F539" s="625">
        <v>1</v>
      </c>
      <c r="G539" s="624"/>
      <c r="H539" s="624"/>
      <c r="I539" s="626">
        <v>2.16</v>
      </c>
      <c r="J539" s="626">
        <f t="shared" si="9"/>
        <v>2.16</v>
      </c>
      <c r="K539" s="971"/>
      <c r="L539" s="972"/>
    </row>
    <row r="540" spans="3:12" x14ac:dyDescent="0.3">
      <c r="C540" s="1000" t="s">
        <v>1593</v>
      </c>
      <c r="D540" s="627" t="s">
        <v>122</v>
      </c>
      <c r="E540" s="624"/>
      <c r="F540" s="625">
        <v>1</v>
      </c>
      <c r="G540" s="624"/>
      <c r="H540" s="624"/>
      <c r="I540" s="626">
        <v>2.94</v>
      </c>
      <c r="J540" s="626">
        <f t="shared" si="9"/>
        <v>2.94</v>
      </c>
      <c r="K540" s="971"/>
      <c r="L540" s="972"/>
    </row>
    <row r="541" spans="3:12" x14ac:dyDescent="0.3">
      <c r="C541" s="1000" t="s">
        <v>1625</v>
      </c>
      <c r="D541" s="627" t="s">
        <v>122</v>
      </c>
      <c r="E541" s="624"/>
      <c r="F541" s="625">
        <v>1</v>
      </c>
      <c r="G541" s="624"/>
      <c r="H541" s="624"/>
      <c r="I541" s="626">
        <v>3.3</v>
      </c>
      <c r="J541" s="626">
        <f t="shared" si="9"/>
        <v>3.3</v>
      </c>
      <c r="K541" s="971"/>
      <c r="L541" s="972"/>
    </row>
    <row r="542" spans="3:12" x14ac:dyDescent="0.3">
      <c r="C542" s="1000" t="s">
        <v>1630</v>
      </c>
      <c r="D542" s="627" t="s">
        <v>827</v>
      </c>
      <c r="E542" s="624"/>
      <c r="F542" s="625">
        <v>1</v>
      </c>
      <c r="G542" s="624"/>
      <c r="H542" s="624"/>
      <c r="I542" s="626">
        <v>3.59</v>
      </c>
      <c r="J542" s="626">
        <f t="shared" si="9"/>
        <v>3.59</v>
      </c>
      <c r="K542" s="971"/>
      <c r="L542" s="972"/>
    </row>
    <row r="543" spans="3:12" x14ac:dyDescent="0.3">
      <c r="C543" s="1000" t="s">
        <v>1629</v>
      </c>
      <c r="D543" s="627" t="s">
        <v>826</v>
      </c>
      <c r="E543" s="624"/>
      <c r="F543" s="625">
        <v>1</v>
      </c>
      <c r="G543" s="624"/>
      <c r="H543" s="624"/>
      <c r="I543" s="626">
        <v>3.78</v>
      </c>
      <c r="J543" s="626">
        <f t="shared" si="9"/>
        <v>3.78</v>
      </c>
      <c r="K543" s="971"/>
      <c r="L543" s="972"/>
    </row>
    <row r="544" spans="3:12" x14ac:dyDescent="0.3">
      <c r="C544" s="1000" t="s">
        <v>1641</v>
      </c>
      <c r="D544" s="627" t="s">
        <v>177</v>
      </c>
      <c r="E544" s="624"/>
      <c r="F544" s="625">
        <v>1</v>
      </c>
      <c r="G544" s="624"/>
      <c r="H544" s="624"/>
      <c r="I544" s="626">
        <v>4.17</v>
      </c>
      <c r="J544" s="626">
        <f t="shared" si="9"/>
        <v>4.17</v>
      </c>
      <c r="K544" s="971"/>
      <c r="L544" s="972"/>
    </row>
    <row r="545" spans="3:12" x14ac:dyDescent="0.3">
      <c r="C545" s="1000"/>
      <c r="D545" s="623" t="s">
        <v>200</v>
      </c>
      <c r="E545" s="624"/>
      <c r="F545" s="625"/>
      <c r="G545" s="624"/>
      <c r="H545" s="624"/>
      <c r="I545" s="626"/>
      <c r="J545" s="626">
        <f t="shared" si="9"/>
        <v>0</v>
      </c>
      <c r="K545" s="971"/>
      <c r="L545" s="972"/>
    </row>
    <row r="546" spans="3:12" x14ac:dyDescent="0.3">
      <c r="C546" s="1000"/>
      <c r="D546" s="834" t="s">
        <v>1685</v>
      </c>
      <c r="E546" s="624"/>
      <c r="F546" s="625"/>
      <c r="G546" s="624"/>
      <c r="H546" s="624"/>
      <c r="I546" s="626"/>
      <c r="J546" s="626">
        <f t="shared" si="9"/>
        <v>0</v>
      </c>
      <c r="K546" s="971"/>
      <c r="L546" s="972"/>
    </row>
    <row r="547" spans="3:12" x14ac:dyDescent="0.3">
      <c r="C547" s="1000" t="s">
        <v>1643</v>
      </c>
      <c r="D547" s="627" t="s">
        <v>3360</v>
      </c>
      <c r="E547" s="624"/>
      <c r="F547" s="625">
        <v>1</v>
      </c>
      <c r="G547" s="624"/>
      <c r="H547" s="624"/>
      <c r="I547" s="626">
        <v>4.07</v>
      </c>
      <c r="J547" s="626">
        <f t="shared" si="9"/>
        <v>4.07</v>
      </c>
      <c r="K547" s="971"/>
      <c r="L547" s="972"/>
    </row>
    <row r="548" spans="3:12" x14ac:dyDescent="0.3">
      <c r="C548" s="1000" t="s">
        <v>1674</v>
      </c>
      <c r="D548" s="627" t="s">
        <v>834</v>
      </c>
      <c r="E548" s="624"/>
      <c r="F548" s="625">
        <v>1</v>
      </c>
      <c r="G548" s="624"/>
      <c r="H548" s="624"/>
      <c r="I548" s="626">
        <v>3.9</v>
      </c>
      <c r="J548" s="626">
        <f t="shared" si="9"/>
        <v>3.9</v>
      </c>
      <c r="K548" s="971"/>
      <c r="L548" s="972"/>
    </row>
    <row r="549" spans="3:12" x14ac:dyDescent="0.3">
      <c r="C549" s="1000"/>
      <c r="D549" s="623" t="s">
        <v>200</v>
      </c>
      <c r="E549" s="624"/>
      <c r="F549" s="625"/>
      <c r="G549" s="624"/>
      <c r="H549" s="624"/>
      <c r="I549" s="626"/>
      <c r="J549" s="626">
        <f t="shared" si="9"/>
        <v>0</v>
      </c>
      <c r="K549" s="971"/>
      <c r="L549" s="972"/>
    </row>
    <row r="550" spans="3:12" x14ac:dyDescent="0.3">
      <c r="C550" s="1000"/>
      <c r="D550" s="834" t="s">
        <v>1692</v>
      </c>
      <c r="E550" s="624"/>
      <c r="F550" s="625"/>
      <c r="G550" s="624"/>
      <c r="H550" s="624"/>
      <c r="I550" s="626"/>
      <c r="J550" s="626">
        <f t="shared" si="9"/>
        <v>0</v>
      </c>
      <c r="K550" s="971"/>
      <c r="L550" s="972"/>
    </row>
    <row r="551" spans="3:12" x14ac:dyDescent="0.3">
      <c r="C551" s="1000" t="s">
        <v>1693</v>
      </c>
      <c r="D551" s="627" t="s">
        <v>1694</v>
      </c>
      <c r="E551" s="624"/>
      <c r="F551" s="625">
        <v>1</v>
      </c>
      <c r="G551" s="624"/>
      <c r="H551" s="624"/>
      <c r="I551" s="626">
        <v>18.34</v>
      </c>
      <c r="J551" s="626">
        <f t="shared" si="9"/>
        <v>18.34</v>
      </c>
      <c r="K551" s="971"/>
      <c r="L551" s="972"/>
    </row>
    <row r="552" spans="3:12" x14ac:dyDescent="0.3">
      <c r="C552" s="1000" t="s">
        <v>1706</v>
      </c>
      <c r="D552" s="627" t="s">
        <v>177</v>
      </c>
      <c r="E552" s="624"/>
      <c r="F552" s="625">
        <v>1</v>
      </c>
      <c r="G552" s="624"/>
      <c r="H552" s="624"/>
      <c r="I552" s="626">
        <v>4.32</v>
      </c>
      <c r="J552" s="626">
        <f t="shared" si="9"/>
        <v>4.32</v>
      </c>
      <c r="K552" s="971"/>
      <c r="L552" s="972"/>
    </row>
    <row r="553" spans="3:12" x14ac:dyDescent="0.3">
      <c r="C553" s="1000" t="s">
        <v>1701</v>
      </c>
      <c r="D553" s="627" t="s">
        <v>831</v>
      </c>
      <c r="E553" s="624"/>
      <c r="F553" s="625">
        <v>1</v>
      </c>
      <c r="G553" s="624"/>
      <c r="H553" s="624"/>
      <c r="I553" s="626">
        <v>7.2</v>
      </c>
      <c r="J553" s="626">
        <f t="shared" si="9"/>
        <v>7.2</v>
      </c>
      <c r="K553" s="971"/>
      <c r="L553" s="972"/>
    </row>
    <row r="554" spans="3:12" x14ac:dyDescent="0.3">
      <c r="C554" s="1000" t="s">
        <v>2202</v>
      </c>
      <c r="D554" s="627" t="s">
        <v>828</v>
      </c>
      <c r="E554" s="624"/>
      <c r="F554" s="625">
        <v>1</v>
      </c>
      <c r="G554" s="624"/>
      <c r="H554" s="624"/>
      <c r="I554" s="626">
        <v>15.38</v>
      </c>
      <c r="J554" s="626">
        <f t="shared" si="9"/>
        <v>15.38</v>
      </c>
      <c r="K554" s="971"/>
      <c r="L554" s="972"/>
    </row>
    <row r="555" spans="3:12" x14ac:dyDescent="0.3">
      <c r="C555" s="1000" t="s">
        <v>1702</v>
      </c>
      <c r="D555" s="627" t="s">
        <v>825</v>
      </c>
      <c r="E555" s="624"/>
      <c r="F555" s="625">
        <v>1</v>
      </c>
      <c r="G555" s="624"/>
      <c r="H555" s="624"/>
      <c r="I555" s="626">
        <v>13.44</v>
      </c>
      <c r="J555" s="626">
        <f t="shared" si="9"/>
        <v>13.44</v>
      </c>
      <c r="K555" s="971"/>
      <c r="L555" s="972"/>
    </row>
    <row r="556" spans="3:12" x14ac:dyDescent="0.3">
      <c r="C556" s="1000" t="s">
        <v>1703</v>
      </c>
      <c r="D556" s="627" t="s">
        <v>861</v>
      </c>
      <c r="E556" s="624"/>
      <c r="F556" s="625">
        <v>1</v>
      </c>
      <c r="G556" s="624"/>
      <c r="H556" s="624"/>
      <c r="I556" s="626">
        <v>5.0199999999999996</v>
      </c>
      <c r="J556" s="626">
        <f t="shared" si="9"/>
        <v>5.0199999999999996</v>
      </c>
      <c r="K556" s="971"/>
      <c r="L556" s="972"/>
    </row>
    <row r="557" spans="3:12" x14ac:dyDescent="0.3">
      <c r="C557" s="1000"/>
      <c r="D557" s="623" t="s">
        <v>200</v>
      </c>
      <c r="E557" s="624"/>
      <c r="F557" s="625"/>
      <c r="G557" s="624"/>
      <c r="H557" s="624"/>
      <c r="I557" s="626"/>
      <c r="J557" s="626">
        <f t="shared" si="9"/>
        <v>0</v>
      </c>
      <c r="K557" s="971"/>
      <c r="L557" s="972"/>
    </row>
    <row r="558" spans="3:12" x14ac:dyDescent="0.3">
      <c r="C558" s="1000"/>
      <c r="D558" s="834" t="s">
        <v>1715</v>
      </c>
      <c r="E558" s="624"/>
      <c r="F558" s="625"/>
      <c r="G558" s="624"/>
      <c r="H558" s="624"/>
      <c r="I558" s="626"/>
      <c r="J558" s="626">
        <f t="shared" si="9"/>
        <v>0</v>
      </c>
      <c r="K558" s="971"/>
      <c r="L558" s="972"/>
    </row>
    <row r="559" spans="3:12" x14ac:dyDescent="0.3">
      <c r="C559" s="1000" t="s">
        <v>1734</v>
      </c>
      <c r="D559" s="627" t="s">
        <v>122</v>
      </c>
      <c r="E559" s="624"/>
      <c r="F559" s="625">
        <v>1</v>
      </c>
      <c r="G559" s="624"/>
      <c r="H559" s="624"/>
      <c r="I559" s="626">
        <v>2.34</v>
      </c>
      <c r="J559" s="626">
        <f t="shared" si="9"/>
        <v>2.34</v>
      </c>
      <c r="K559" s="971"/>
      <c r="L559" s="972"/>
    </row>
    <row r="560" spans="3:12" x14ac:dyDescent="0.3">
      <c r="C560" s="1000" t="s">
        <v>1737</v>
      </c>
      <c r="D560" s="627" t="s">
        <v>1644</v>
      </c>
      <c r="E560" s="624"/>
      <c r="F560" s="625">
        <v>1</v>
      </c>
      <c r="G560" s="624"/>
      <c r="H560" s="624"/>
      <c r="I560" s="626">
        <v>3.96</v>
      </c>
      <c r="J560" s="626">
        <f t="shared" si="9"/>
        <v>3.96</v>
      </c>
      <c r="K560" s="971"/>
      <c r="L560" s="972"/>
    </row>
    <row r="561" spans="3:12" x14ac:dyDescent="0.3">
      <c r="C561" s="1000" t="s">
        <v>1738</v>
      </c>
      <c r="D561" s="627" t="s">
        <v>177</v>
      </c>
      <c r="E561" s="624"/>
      <c r="F561" s="625">
        <v>1</v>
      </c>
      <c r="G561" s="624"/>
      <c r="H561" s="624"/>
      <c r="I561" s="626">
        <v>3.96</v>
      </c>
      <c r="J561" s="626">
        <f t="shared" si="9"/>
        <v>3.96</v>
      </c>
      <c r="K561" s="971"/>
      <c r="L561" s="972"/>
    </row>
    <row r="562" spans="3:12" x14ac:dyDescent="0.3">
      <c r="C562" s="1000" t="s">
        <v>1742</v>
      </c>
      <c r="D562" s="627" t="s">
        <v>826</v>
      </c>
      <c r="E562" s="624"/>
      <c r="F562" s="625">
        <v>1</v>
      </c>
      <c r="G562" s="624"/>
      <c r="H562" s="624"/>
      <c r="I562" s="626">
        <v>2.99</v>
      </c>
      <c r="J562" s="626">
        <f t="shared" ref="J562:J596" si="10">F562*I562</f>
        <v>2.99</v>
      </c>
      <c r="K562" s="971"/>
      <c r="L562" s="972"/>
    </row>
    <row r="563" spans="3:12" x14ac:dyDescent="0.3">
      <c r="C563" s="1000" t="s">
        <v>1743</v>
      </c>
      <c r="D563" s="627" t="s">
        <v>827</v>
      </c>
      <c r="E563" s="624"/>
      <c r="F563" s="625">
        <v>1</v>
      </c>
      <c r="G563" s="624"/>
      <c r="H563" s="624"/>
      <c r="I563" s="626">
        <v>2.21</v>
      </c>
      <c r="J563" s="626">
        <f t="shared" si="10"/>
        <v>2.21</v>
      </c>
      <c r="K563" s="971"/>
      <c r="L563" s="972"/>
    </row>
    <row r="564" spans="3:12" x14ac:dyDescent="0.3">
      <c r="C564" s="1000"/>
      <c r="D564" s="623" t="s">
        <v>203</v>
      </c>
      <c r="E564" s="624"/>
      <c r="F564" s="625"/>
      <c r="G564" s="624"/>
      <c r="H564" s="624"/>
      <c r="I564" s="626"/>
      <c r="J564" s="626">
        <f t="shared" si="10"/>
        <v>0</v>
      </c>
      <c r="K564" s="971"/>
      <c r="L564" s="972"/>
    </row>
    <row r="565" spans="3:12" x14ac:dyDescent="0.3">
      <c r="C565" s="1000"/>
      <c r="D565" s="834" t="s">
        <v>1750</v>
      </c>
      <c r="E565" s="624"/>
      <c r="F565" s="625"/>
      <c r="G565" s="624"/>
      <c r="H565" s="624"/>
      <c r="I565" s="626"/>
      <c r="J565" s="626">
        <f t="shared" si="10"/>
        <v>0</v>
      </c>
      <c r="K565" s="971"/>
      <c r="L565" s="972"/>
    </row>
    <row r="566" spans="3:12" x14ac:dyDescent="0.3">
      <c r="C566" s="1000" t="s">
        <v>2193</v>
      </c>
      <c r="D566" s="627" t="s">
        <v>122</v>
      </c>
      <c r="E566" s="624"/>
      <c r="F566" s="625">
        <v>1</v>
      </c>
      <c r="G566" s="624"/>
      <c r="H566" s="624"/>
      <c r="I566" s="626">
        <v>3.13</v>
      </c>
      <c r="J566" s="626">
        <f t="shared" si="10"/>
        <v>3.13</v>
      </c>
      <c r="K566" s="971"/>
      <c r="L566" s="972"/>
    </row>
    <row r="567" spans="3:12" x14ac:dyDescent="0.3">
      <c r="C567" s="1000" t="s">
        <v>2192</v>
      </c>
      <c r="D567" s="627" t="s">
        <v>122</v>
      </c>
      <c r="E567" s="624"/>
      <c r="F567" s="625">
        <v>1</v>
      </c>
      <c r="G567" s="624"/>
      <c r="H567" s="624"/>
      <c r="I567" s="626">
        <v>3.29</v>
      </c>
      <c r="J567" s="626">
        <f t="shared" si="10"/>
        <v>3.29</v>
      </c>
      <c r="K567" s="971"/>
      <c r="L567" s="972"/>
    </row>
    <row r="568" spans="3:12" x14ac:dyDescent="0.3">
      <c r="C568" s="1000" t="s">
        <v>2191</v>
      </c>
      <c r="D568" s="627" t="s">
        <v>991</v>
      </c>
      <c r="E568" s="624"/>
      <c r="F568" s="625">
        <v>1</v>
      </c>
      <c r="G568" s="624"/>
      <c r="H568" s="624"/>
      <c r="I568" s="626">
        <v>2.82</v>
      </c>
      <c r="J568" s="626">
        <f t="shared" si="10"/>
        <v>2.82</v>
      </c>
      <c r="K568" s="971"/>
      <c r="L568" s="972"/>
    </row>
    <row r="569" spans="3:12" x14ac:dyDescent="0.3">
      <c r="C569" s="1000" t="s">
        <v>1754</v>
      </c>
      <c r="D569" s="627" t="s">
        <v>177</v>
      </c>
      <c r="E569" s="624"/>
      <c r="F569" s="625">
        <v>1</v>
      </c>
      <c r="G569" s="624"/>
      <c r="H569" s="624"/>
      <c r="I569" s="626">
        <v>3.18</v>
      </c>
      <c r="J569" s="626">
        <f t="shared" si="10"/>
        <v>3.18</v>
      </c>
      <c r="K569" s="971"/>
      <c r="L569" s="972"/>
    </row>
    <row r="570" spans="3:12" x14ac:dyDescent="0.3">
      <c r="C570" s="1000" t="s">
        <v>1756</v>
      </c>
      <c r="D570" s="627" t="s">
        <v>1644</v>
      </c>
      <c r="E570" s="624"/>
      <c r="F570" s="625">
        <v>1</v>
      </c>
      <c r="G570" s="624"/>
      <c r="H570" s="624"/>
      <c r="I570" s="626">
        <v>4.08</v>
      </c>
      <c r="J570" s="626">
        <f t="shared" si="10"/>
        <v>4.08</v>
      </c>
      <c r="K570" s="971"/>
      <c r="L570" s="972"/>
    </row>
    <row r="571" spans="3:12" x14ac:dyDescent="0.3">
      <c r="C571" s="1000" t="s">
        <v>1760</v>
      </c>
      <c r="D571" s="627" t="s">
        <v>141</v>
      </c>
      <c r="E571" s="624"/>
      <c r="F571" s="625">
        <v>1</v>
      </c>
      <c r="G571" s="624"/>
      <c r="H571" s="624"/>
      <c r="I571" s="626">
        <v>4</v>
      </c>
      <c r="J571" s="626">
        <f t="shared" si="10"/>
        <v>4</v>
      </c>
      <c r="K571" s="971"/>
      <c r="L571" s="972"/>
    </row>
    <row r="572" spans="3:12" x14ac:dyDescent="0.3">
      <c r="C572" s="1000" t="s">
        <v>1761</v>
      </c>
      <c r="D572" s="627" t="s">
        <v>130</v>
      </c>
      <c r="E572" s="624"/>
      <c r="F572" s="625">
        <v>1</v>
      </c>
      <c r="G572" s="624"/>
      <c r="H572" s="624"/>
      <c r="I572" s="626">
        <v>4</v>
      </c>
      <c r="J572" s="626">
        <f t="shared" si="10"/>
        <v>4</v>
      </c>
      <c r="K572" s="971"/>
      <c r="L572" s="972"/>
    </row>
    <row r="573" spans="3:12" x14ac:dyDescent="0.3">
      <c r="C573" s="1000" t="s">
        <v>1787</v>
      </c>
      <c r="D573" s="627" t="s">
        <v>828</v>
      </c>
      <c r="E573" s="624"/>
      <c r="F573" s="625">
        <v>1</v>
      </c>
      <c r="G573" s="624"/>
      <c r="H573" s="624"/>
      <c r="I573" s="626">
        <v>3.65</v>
      </c>
      <c r="J573" s="626">
        <f t="shared" si="10"/>
        <v>3.65</v>
      </c>
      <c r="K573" s="971"/>
      <c r="L573" s="972"/>
    </row>
    <row r="574" spans="3:12" x14ac:dyDescent="0.3">
      <c r="C574" s="1000" t="s">
        <v>1774</v>
      </c>
      <c r="D574" s="627" t="s">
        <v>825</v>
      </c>
      <c r="E574" s="624"/>
      <c r="F574" s="625">
        <v>1</v>
      </c>
      <c r="G574" s="624"/>
      <c r="H574" s="624"/>
      <c r="I574" s="626">
        <v>2.7</v>
      </c>
      <c r="J574" s="626">
        <f t="shared" si="10"/>
        <v>2.7</v>
      </c>
      <c r="K574" s="971"/>
      <c r="L574" s="972"/>
    </row>
    <row r="575" spans="3:12" x14ac:dyDescent="0.3">
      <c r="C575" s="1000" t="s">
        <v>1789</v>
      </c>
      <c r="D575" s="627" t="s">
        <v>142</v>
      </c>
      <c r="E575" s="624"/>
      <c r="F575" s="625">
        <v>1</v>
      </c>
      <c r="G575" s="624"/>
      <c r="H575" s="624"/>
      <c r="I575" s="626">
        <v>5.08</v>
      </c>
      <c r="J575" s="626">
        <f t="shared" si="10"/>
        <v>5.08</v>
      </c>
      <c r="K575" s="971"/>
      <c r="L575" s="972"/>
    </row>
    <row r="576" spans="3:12" x14ac:dyDescent="0.3">
      <c r="C576" s="1000"/>
      <c r="D576" s="623" t="s">
        <v>203</v>
      </c>
      <c r="E576" s="624"/>
      <c r="F576" s="625"/>
      <c r="G576" s="624"/>
      <c r="H576" s="624"/>
      <c r="I576" s="626"/>
      <c r="J576" s="626">
        <f t="shared" si="10"/>
        <v>0</v>
      </c>
      <c r="K576" s="971"/>
      <c r="L576" s="972"/>
    </row>
    <row r="577" spans="3:12" x14ac:dyDescent="0.3">
      <c r="C577" s="1000"/>
      <c r="D577" s="834" t="s">
        <v>1798</v>
      </c>
      <c r="E577" s="624"/>
      <c r="F577" s="625"/>
      <c r="G577" s="624"/>
      <c r="H577" s="624"/>
      <c r="I577" s="626"/>
      <c r="J577" s="626">
        <f t="shared" si="10"/>
        <v>0</v>
      </c>
      <c r="K577" s="971"/>
      <c r="L577" s="972"/>
    </row>
    <row r="578" spans="3:12" x14ac:dyDescent="0.3">
      <c r="C578" s="1000" t="s">
        <v>1811</v>
      </c>
      <c r="D578" s="627" t="s">
        <v>177</v>
      </c>
      <c r="E578" s="624"/>
      <c r="F578" s="625">
        <v>1</v>
      </c>
      <c r="G578" s="624"/>
      <c r="H578" s="624"/>
      <c r="I578" s="626">
        <v>4.12</v>
      </c>
      <c r="J578" s="626">
        <f t="shared" si="10"/>
        <v>4.12</v>
      </c>
      <c r="K578" s="971"/>
      <c r="L578" s="972"/>
    </row>
    <row r="579" spans="3:12" x14ac:dyDescent="0.3">
      <c r="C579" s="1000" t="s">
        <v>2460</v>
      </c>
      <c r="D579" s="627" t="s">
        <v>1644</v>
      </c>
      <c r="E579" s="624"/>
      <c r="F579" s="625">
        <v>1</v>
      </c>
      <c r="G579" s="624"/>
      <c r="H579" s="624"/>
      <c r="I579" s="626">
        <v>3.6</v>
      </c>
      <c r="J579" s="626">
        <f t="shared" si="10"/>
        <v>3.6</v>
      </c>
      <c r="K579" s="971"/>
      <c r="L579" s="972"/>
    </row>
    <row r="580" spans="3:12" x14ac:dyDescent="0.3">
      <c r="C580" s="1000" t="s">
        <v>1836</v>
      </c>
      <c r="D580" s="627" t="s">
        <v>141</v>
      </c>
      <c r="E580" s="624"/>
      <c r="F580" s="625">
        <v>1</v>
      </c>
      <c r="G580" s="624"/>
      <c r="H580" s="624"/>
      <c r="I580" s="626">
        <v>4</v>
      </c>
      <c r="J580" s="626">
        <f t="shared" si="10"/>
        <v>4</v>
      </c>
      <c r="K580" s="971"/>
      <c r="L580" s="972"/>
    </row>
    <row r="581" spans="3:12" x14ac:dyDescent="0.3">
      <c r="C581" s="1000" t="s">
        <v>1837</v>
      </c>
      <c r="D581" s="627" t="s">
        <v>142</v>
      </c>
      <c r="E581" s="624"/>
      <c r="F581" s="625">
        <v>1</v>
      </c>
      <c r="G581" s="624"/>
      <c r="H581" s="624"/>
      <c r="I581" s="626">
        <v>6.38</v>
      </c>
      <c r="J581" s="626">
        <f t="shared" si="10"/>
        <v>6.38</v>
      </c>
      <c r="K581" s="971"/>
      <c r="L581" s="972"/>
    </row>
    <row r="582" spans="3:12" x14ac:dyDescent="0.3">
      <c r="C582" s="1000" t="s">
        <v>1840</v>
      </c>
      <c r="D582" s="627" t="s">
        <v>130</v>
      </c>
      <c r="E582" s="624"/>
      <c r="F582" s="625">
        <v>1</v>
      </c>
      <c r="G582" s="624"/>
      <c r="H582" s="624"/>
      <c r="I582" s="626">
        <v>4.03</v>
      </c>
      <c r="J582" s="626">
        <f t="shared" si="10"/>
        <v>4.03</v>
      </c>
      <c r="K582" s="971"/>
      <c r="L582" s="972"/>
    </row>
    <row r="583" spans="3:12" x14ac:dyDescent="0.3">
      <c r="C583" s="1000"/>
      <c r="D583" s="623" t="s">
        <v>203</v>
      </c>
      <c r="E583" s="624"/>
      <c r="F583" s="625"/>
      <c r="G583" s="624"/>
      <c r="H583" s="624"/>
      <c r="I583" s="626"/>
      <c r="J583" s="626">
        <f t="shared" si="10"/>
        <v>0</v>
      </c>
      <c r="K583" s="971"/>
      <c r="L583" s="972"/>
    </row>
    <row r="584" spans="3:12" x14ac:dyDescent="0.3">
      <c r="C584" s="1000"/>
      <c r="D584" s="834" t="s">
        <v>1844</v>
      </c>
      <c r="E584" s="624"/>
      <c r="F584" s="625"/>
      <c r="G584" s="624"/>
      <c r="H584" s="624"/>
      <c r="I584" s="626"/>
      <c r="J584" s="626">
        <f t="shared" si="10"/>
        <v>0</v>
      </c>
      <c r="K584" s="971"/>
      <c r="L584" s="972"/>
    </row>
    <row r="585" spans="3:12" x14ac:dyDescent="0.3">
      <c r="C585" s="1000" t="s">
        <v>1861</v>
      </c>
      <c r="D585" s="627" t="s">
        <v>177</v>
      </c>
      <c r="E585" s="624"/>
      <c r="F585" s="625">
        <v>1</v>
      </c>
      <c r="G585" s="624"/>
      <c r="H585" s="624"/>
      <c r="I585" s="626">
        <v>4.28</v>
      </c>
      <c r="J585" s="626">
        <f t="shared" si="10"/>
        <v>4.28</v>
      </c>
      <c r="K585" s="971"/>
      <c r="L585" s="972"/>
    </row>
    <row r="586" spans="3:12" x14ac:dyDescent="0.3">
      <c r="C586" s="1000" t="s">
        <v>1883</v>
      </c>
      <c r="D586" s="627" t="s">
        <v>1644</v>
      </c>
      <c r="E586" s="624"/>
      <c r="F586" s="625">
        <v>1</v>
      </c>
      <c r="G586" s="624"/>
      <c r="H586" s="624"/>
      <c r="I586" s="626">
        <v>4.88</v>
      </c>
      <c r="J586" s="626">
        <f t="shared" si="10"/>
        <v>4.88</v>
      </c>
      <c r="K586" s="971"/>
      <c r="L586" s="972"/>
    </row>
    <row r="587" spans="3:12" x14ac:dyDescent="0.3">
      <c r="C587" s="1000" t="s">
        <v>1881</v>
      </c>
      <c r="D587" s="627" t="s">
        <v>828</v>
      </c>
      <c r="E587" s="624"/>
      <c r="F587" s="625">
        <v>1</v>
      </c>
      <c r="G587" s="624"/>
      <c r="H587" s="624"/>
      <c r="I587" s="626">
        <v>3.84</v>
      </c>
      <c r="J587" s="626">
        <f t="shared" si="10"/>
        <v>3.84</v>
      </c>
      <c r="K587" s="971"/>
      <c r="L587" s="972"/>
    </row>
    <row r="588" spans="3:12" x14ac:dyDescent="0.3">
      <c r="C588" s="1000" t="s">
        <v>2468</v>
      </c>
      <c r="D588" s="627" t="s">
        <v>827</v>
      </c>
      <c r="E588" s="624"/>
      <c r="F588" s="625">
        <v>1</v>
      </c>
      <c r="G588" s="624"/>
      <c r="H588" s="624"/>
      <c r="I588" s="626">
        <v>2.1</v>
      </c>
      <c r="J588" s="626">
        <f t="shared" si="10"/>
        <v>2.1</v>
      </c>
      <c r="K588" s="971"/>
      <c r="L588" s="972"/>
    </row>
    <row r="589" spans="3:12" x14ac:dyDescent="0.3">
      <c r="C589" s="1000"/>
      <c r="D589" s="623" t="s">
        <v>203</v>
      </c>
      <c r="E589" s="624"/>
      <c r="F589" s="625"/>
      <c r="G589" s="624"/>
      <c r="H589" s="624"/>
      <c r="I589" s="626"/>
      <c r="J589" s="626">
        <f t="shared" si="10"/>
        <v>0</v>
      </c>
      <c r="K589" s="971"/>
      <c r="L589" s="972"/>
    </row>
    <row r="590" spans="3:12" x14ac:dyDescent="0.3">
      <c r="C590" s="1000"/>
      <c r="D590" s="834" t="s">
        <v>1929</v>
      </c>
      <c r="E590" s="624"/>
      <c r="F590" s="625"/>
      <c r="G590" s="624"/>
      <c r="H590" s="624"/>
      <c r="I590" s="626"/>
      <c r="J590" s="626">
        <f t="shared" si="10"/>
        <v>0</v>
      </c>
      <c r="K590" s="971"/>
      <c r="L590" s="972"/>
    </row>
    <row r="591" spans="3:12" x14ac:dyDescent="0.3">
      <c r="C591" s="1000" t="s">
        <v>1912</v>
      </c>
      <c r="D591" s="627" t="s">
        <v>142</v>
      </c>
      <c r="E591" s="624"/>
      <c r="F591" s="625">
        <v>1</v>
      </c>
      <c r="G591" s="624"/>
      <c r="H591" s="624"/>
      <c r="I591" s="626">
        <v>6.6</v>
      </c>
      <c r="J591" s="626">
        <f t="shared" si="10"/>
        <v>6.6</v>
      </c>
      <c r="K591" s="971"/>
      <c r="L591" s="972"/>
    </row>
    <row r="592" spans="3:12" x14ac:dyDescent="0.3">
      <c r="C592" s="1000" t="s">
        <v>1913</v>
      </c>
      <c r="D592" s="627" t="s">
        <v>1469</v>
      </c>
      <c r="E592" s="624"/>
      <c r="F592" s="625">
        <v>1</v>
      </c>
      <c r="G592" s="624"/>
      <c r="H592" s="624"/>
      <c r="I592" s="626">
        <v>4.05</v>
      </c>
      <c r="J592" s="626">
        <f t="shared" si="10"/>
        <v>4.05</v>
      </c>
      <c r="K592" s="971"/>
      <c r="L592" s="972"/>
    </row>
    <row r="593" spans="3:12" x14ac:dyDescent="0.3">
      <c r="C593" s="1000" t="s">
        <v>1915</v>
      </c>
      <c r="D593" s="627" t="s">
        <v>141</v>
      </c>
      <c r="E593" s="624"/>
      <c r="F593" s="625">
        <v>1</v>
      </c>
      <c r="G593" s="624"/>
      <c r="H593" s="624"/>
      <c r="I593" s="626">
        <v>4.1900000000000004</v>
      </c>
      <c r="J593" s="626">
        <f t="shared" si="10"/>
        <v>4.1900000000000004</v>
      </c>
      <c r="K593" s="971"/>
      <c r="L593" s="972"/>
    </row>
    <row r="594" spans="3:12" x14ac:dyDescent="0.3">
      <c r="C594" s="1000" t="s">
        <v>1914</v>
      </c>
      <c r="D594" s="627" t="s">
        <v>177</v>
      </c>
      <c r="E594" s="624"/>
      <c r="F594" s="625">
        <v>1</v>
      </c>
      <c r="G594" s="624"/>
      <c r="H594" s="624"/>
      <c r="I594" s="626">
        <v>2.96</v>
      </c>
      <c r="J594" s="626">
        <f t="shared" si="10"/>
        <v>2.96</v>
      </c>
      <c r="K594" s="971"/>
      <c r="L594" s="972"/>
    </row>
    <row r="595" spans="3:12" x14ac:dyDescent="0.3">
      <c r="C595" s="1000" t="s">
        <v>1899</v>
      </c>
      <c r="D595" s="627" t="s">
        <v>130</v>
      </c>
      <c r="E595" s="624"/>
      <c r="F595" s="625">
        <v>1</v>
      </c>
      <c r="G595" s="624"/>
      <c r="H595" s="624"/>
      <c r="I595" s="626">
        <v>3.22</v>
      </c>
      <c r="J595" s="626">
        <f t="shared" si="10"/>
        <v>3.22</v>
      </c>
      <c r="K595" s="971"/>
      <c r="L595" s="972"/>
    </row>
    <row r="596" spans="3:12" x14ac:dyDescent="0.3">
      <c r="C596" s="1000" t="s">
        <v>1900</v>
      </c>
      <c r="D596" s="627" t="s">
        <v>834</v>
      </c>
      <c r="E596" s="624"/>
      <c r="F596" s="625">
        <v>1</v>
      </c>
      <c r="G596" s="624"/>
      <c r="H596" s="624"/>
      <c r="I596" s="626">
        <v>2.21</v>
      </c>
      <c r="J596" s="626">
        <f t="shared" si="10"/>
        <v>2.21</v>
      </c>
      <c r="K596" s="971"/>
      <c r="L596" s="972"/>
    </row>
    <row r="597" spans="3:12" ht="27" customHeight="1" x14ac:dyDescent="0.3">
      <c r="C597" s="1003" t="str">
        <f>RESUMEN!C64</f>
        <v>03.03.02.05</v>
      </c>
      <c r="D597" s="2064" t="str">
        <f>RESUMEN!D64</f>
        <v xml:space="preserve">FALSO CIELO RASO TIPO E; BALDOSA DE FIBRA MINERAL Y CERÁMICO CON PERFORACIONES, CON ACABADO DE PINTURA PLÁSTICA CEPILLABLE. BORDE RECTO, DE 0.61M X 0.61M X 5/8", TIPO CERAMAGUARD FINE FISSURED 607 O TÉCNICAMENTE IGUAL O SUPERIOR.  </v>
      </c>
      <c r="E597" s="2064"/>
      <c r="F597" s="2064"/>
      <c r="G597" s="2064"/>
      <c r="H597" s="2064"/>
      <c r="I597" s="2064"/>
      <c r="J597" s="2064"/>
      <c r="K597" s="2064"/>
      <c r="L597" s="2064"/>
    </row>
    <row r="598" spans="3:12" ht="27.6" x14ac:dyDescent="0.3">
      <c r="C598" s="952" t="s">
        <v>1</v>
      </c>
      <c r="D598" s="953" t="s">
        <v>2</v>
      </c>
      <c r="E598" s="954" t="s">
        <v>376</v>
      </c>
      <c r="F598" s="954" t="s">
        <v>377</v>
      </c>
      <c r="G598" s="954" t="s">
        <v>378</v>
      </c>
      <c r="H598" s="954" t="s">
        <v>48</v>
      </c>
      <c r="I598" s="955" t="s">
        <v>379</v>
      </c>
      <c r="J598" s="955" t="s">
        <v>49</v>
      </c>
      <c r="K598" s="955" t="s">
        <v>50</v>
      </c>
      <c r="L598" s="956" t="s">
        <v>3</v>
      </c>
    </row>
    <row r="599" spans="3:12" x14ac:dyDescent="0.3">
      <c r="C599" s="980"/>
      <c r="D599" s="995"/>
      <c r="E599" s="982"/>
      <c r="F599" s="983"/>
      <c r="G599" s="982"/>
      <c r="H599" s="982"/>
      <c r="I599" s="984"/>
      <c r="J599" s="984"/>
      <c r="K599" s="985">
        <f>SUM(J603:J699)</f>
        <v>441.72000000000008</v>
      </c>
      <c r="L599" s="963" t="s">
        <v>380</v>
      </c>
    </row>
    <row r="600" spans="3:12" x14ac:dyDescent="0.3">
      <c r="C600" s="970"/>
      <c r="D600" s="986"/>
      <c r="E600" s="987"/>
      <c r="F600" s="988"/>
      <c r="G600" s="987"/>
      <c r="H600" s="987"/>
      <c r="I600" s="989"/>
      <c r="J600" s="989"/>
      <c r="K600" s="990"/>
      <c r="L600" s="991"/>
    </row>
    <row r="601" spans="3:12" x14ac:dyDescent="0.3">
      <c r="C601" s="970"/>
      <c r="D601" s="623" t="s">
        <v>169</v>
      </c>
      <c r="E601" s="624"/>
      <c r="F601" s="625"/>
      <c r="G601" s="624"/>
      <c r="H601" s="624"/>
      <c r="I601" s="626"/>
      <c r="J601" s="626"/>
      <c r="K601" s="971"/>
      <c r="L601" s="972"/>
    </row>
    <row r="602" spans="3:12" x14ac:dyDescent="0.3">
      <c r="C602" s="970"/>
      <c r="D602" s="834" t="s">
        <v>3248</v>
      </c>
      <c r="E602" s="624"/>
      <c r="F602" s="625"/>
      <c r="G602" s="624"/>
      <c r="H602" s="624"/>
      <c r="I602" s="626"/>
      <c r="J602" s="626"/>
      <c r="K602" s="971"/>
      <c r="L602" s="972"/>
    </row>
    <row r="603" spans="3:12" x14ac:dyDescent="0.3">
      <c r="C603" s="1000" t="s">
        <v>936</v>
      </c>
      <c r="D603" s="627" t="s">
        <v>937</v>
      </c>
      <c r="E603" s="624"/>
      <c r="F603" s="625">
        <v>1</v>
      </c>
      <c r="G603" s="624"/>
      <c r="H603" s="624"/>
      <c r="I603" s="979">
        <v>10.67</v>
      </c>
      <c r="J603" s="626">
        <f>F603*I603</f>
        <v>10.67</v>
      </c>
      <c r="K603" s="971"/>
      <c r="L603" s="972"/>
    </row>
    <row r="604" spans="3:12" x14ac:dyDescent="0.3">
      <c r="C604" s="1000" t="s">
        <v>954</v>
      </c>
      <c r="D604" s="627" t="s">
        <v>122</v>
      </c>
      <c r="E604" s="624"/>
      <c r="F604" s="625">
        <v>1</v>
      </c>
      <c r="G604" s="624"/>
      <c r="H604" s="624"/>
      <c r="I604" s="979">
        <v>2.87</v>
      </c>
      <c r="J604" s="626">
        <f t="shared" ref="J604:J669" si="11">F604*I604</f>
        <v>2.87</v>
      </c>
      <c r="K604" s="971"/>
      <c r="L604" s="972"/>
    </row>
    <row r="605" spans="3:12" x14ac:dyDescent="0.3">
      <c r="C605" s="1000" t="s">
        <v>960</v>
      </c>
      <c r="D605" s="627" t="s">
        <v>122</v>
      </c>
      <c r="E605" s="624"/>
      <c r="F605" s="625">
        <v>1</v>
      </c>
      <c r="G605" s="624"/>
      <c r="H605" s="624"/>
      <c r="I605" s="979">
        <v>4.29</v>
      </c>
      <c r="J605" s="626">
        <f t="shared" si="11"/>
        <v>4.29</v>
      </c>
      <c r="K605" s="971"/>
      <c r="L605" s="972"/>
    </row>
    <row r="606" spans="3:12" x14ac:dyDescent="0.3">
      <c r="C606" s="1000"/>
      <c r="D606" s="623" t="s">
        <v>169</v>
      </c>
      <c r="E606" s="624"/>
      <c r="F606" s="625"/>
      <c r="G606" s="624"/>
      <c r="H606" s="624"/>
      <c r="I606" s="979"/>
      <c r="J606" s="626">
        <f t="shared" si="11"/>
        <v>0</v>
      </c>
      <c r="K606" s="971"/>
      <c r="L606" s="972"/>
    </row>
    <row r="607" spans="3:12" x14ac:dyDescent="0.3">
      <c r="C607" s="1000"/>
      <c r="D607" s="834" t="s">
        <v>3262</v>
      </c>
      <c r="E607" s="624"/>
      <c r="F607" s="625"/>
      <c r="G607" s="624"/>
      <c r="H607" s="624"/>
      <c r="I607" s="979"/>
      <c r="J607" s="626">
        <f t="shared" si="11"/>
        <v>0</v>
      </c>
      <c r="K607" s="971"/>
      <c r="L607" s="972"/>
    </row>
    <row r="608" spans="3:12" x14ac:dyDescent="0.3">
      <c r="C608" s="1000" t="s">
        <v>879</v>
      </c>
      <c r="D608" s="627" t="s">
        <v>122</v>
      </c>
      <c r="E608" s="624"/>
      <c r="F608" s="625">
        <v>1</v>
      </c>
      <c r="G608" s="624"/>
      <c r="H608" s="624"/>
      <c r="I608" s="979">
        <v>5.1100000000000003</v>
      </c>
      <c r="J608" s="626">
        <f t="shared" si="11"/>
        <v>5.1100000000000003</v>
      </c>
      <c r="K608" s="971"/>
      <c r="L608" s="972"/>
    </row>
    <row r="609" spans="3:12" x14ac:dyDescent="0.3">
      <c r="C609" s="1000" t="s">
        <v>972</v>
      </c>
      <c r="D609" s="627" t="s">
        <v>827</v>
      </c>
      <c r="E609" s="624"/>
      <c r="F609" s="625">
        <v>1</v>
      </c>
      <c r="G609" s="624"/>
      <c r="H609" s="624"/>
      <c r="I609" s="979">
        <v>4.6100000000000003</v>
      </c>
      <c r="J609" s="626">
        <f t="shared" si="11"/>
        <v>4.6100000000000003</v>
      </c>
      <c r="K609" s="971"/>
      <c r="L609" s="972"/>
    </row>
    <row r="610" spans="3:12" x14ac:dyDescent="0.3">
      <c r="C610" s="1000" t="s">
        <v>2185</v>
      </c>
      <c r="D610" s="627" t="s">
        <v>826</v>
      </c>
      <c r="E610" s="624"/>
      <c r="F610" s="625">
        <v>1</v>
      </c>
      <c r="G610" s="624"/>
      <c r="H610" s="624"/>
      <c r="I610" s="979">
        <v>5.5</v>
      </c>
      <c r="J610" s="626">
        <f t="shared" si="11"/>
        <v>5.5</v>
      </c>
      <c r="K610" s="971"/>
      <c r="L610" s="972"/>
    </row>
    <row r="611" spans="3:12" x14ac:dyDescent="0.3">
      <c r="C611" s="1000" t="s">
        <v>978</v>
      </c>
      <c r="D611" s="627" t="s">
        <v>140</v>
      </c>
      <c r="E611" s="624"/>
      <c r="F611" s="625">
        <v>1</v>
      </c>
      <c r="G611" s="624"/>
      <c r="H611" s="624"/>
      <c r="I611" s="979">
        <v>6.6</v>
      </c>
      <c r="J611" s="626">
        <f t="shared" si="11"/>
        <v>6.6</v>
      </c>
      <c r="K611" s="971"/>
      <c r="L611" s="972"/>
    </row>
    <row r="612" spans="3:12" x14ac:dyDescent="0.3">
      <c r="C612" s="1000" t="s">
        <v>2237</v>
      </c>
      <c r="D612" s="627" t="s">
        <v>122</v>
      </c>
      <c r="E612" s="624"/>
      <c r="F612" s="625">
        <v>1</v>
      </c>
      <c r="G612" s="624"/>
      <c r="H612" s="624"/>
      <c r="I612" s="979">
        <v>4</v>
      </c>
      <c r="J612" s="626">
        <f t="shared" si="11"/>
        <v>4</v>
      </c>
      <c r="K612" s="971"/>
      <c r="L612" s="972"/>
    </row>
    <row r="613" spans="3:12" x14ac:dyDescent="0.3">
      <c r="C613" s="1000"/>
      <c r="D613" s="623" t="s">
        <v>169</v>
      </c>
      <c r="E613" s="624"/>
      <c r="F613" s="625"/>
      <c r="G613" s="624"/>
      <c r="H613" s="624"/>
      <c r="I613" s="979"/>
      <c r="J613" s="626">
        <f t="shared" si="11"/>
        <v>0</v>
      </c>
      <c r="K613" s="971"/>
      <c r="L613" s="972"/>
    </row>
    <row r="614" spans="3:12" x14ac:dyDescent="0.3">
      <c r="C614" s="1000"/>
      <c r="D614" s="834" t="s">
        <v>3277</v>
      </c>
      <c r="E614" s="624"/>
      <c r="F614" s="625"/>
      <c r="G614" s="624"/>
      <c r="H614" s="624"/>
      <c r="I614" s="979"/>
      <c r="J614" s="626">
        <f t="shared" si="11"/>
        <v>0</v>
      </c>
      <c r="K614" s="971"/>
      <c r="L614" s="972"/>
    </row>
    <row r="615" spans="3:12" x14ac:dyDescent="0.3">
      <c r="C615" s="1000" t="s">
        <v>1028</v>
      </c>
      <c r="D615" s="627" t="s">
        <v>826</v>
      </c>
      <c r="E615" s="996"/>
      <c r="F615" s="947">
        <v>1</v>
      </c>
      <c r="G615" s="996"/>
      <c r="H615" s="996"/>
      <c r="I615" s="979">
        <v>7.83</v>
      </c>
      <c r="J615" s="626">
        <f t="shared" si="11"/>
        <v>7.83</v>
      </c>
      <c r="K615" s="998"/>
      <c r="L615" s="999"/>
    </row>
    <row r="616" spans="3:12" x14ac:dyDescent="0.3">
      <c r="C616" s="1000" t="s">
        <v>1029</v>
      </c>
      <c r="D616" s="627" t="s">
        <v>827</v>
      </c>
      <c r="E616" s="996"/>
      <c r="F616" s="947">
        <v>1</v>
      </c>
      <c r="G616" s="996"/>
      <c r="H616" s="996"/>
      <c r="I616" s="979">
        <v>7.69</v>
      </c>
      <c r="J616" s="626">
        <f t="shared" si="11"/>
        <v>7.69</v>
      </c>
      <c r="K616" s="998"/>
      <c r="L616" s="999"/>
    </row>
    <row r="617" spans="3:12" x14ac:dyDescent="0.3">
      <c r="C617" s="1000" t="s">
        <v>1038</v>
      </c>
      <c r="D617" s="627" t="s">
        <v>840</v>
      </c>
      <c r="E617" s="996"/>
      <c r="F617" s="947">
        <v>1</v>
      </c>
      <c r="G617" s="996"/>
      <c r="H617" s="996"/>
      <c r="I617" s="979">
        <v>15.47</v>
      </c>
      <c r="J617" s="626">
        <f t="shared" si="11"/>
        <v>15.47</v>
      </c>
      <c r="K617" s="998"/>
      <c r="L617" s="999"/>
    </row>
    <row r="618" spans="3:12" x14ac:dyDescent="0.3">
      <c r="C618" s="1000" t="s">
        <v>1042</v>
      </c>
      <c r="D618" s="627" t="s">
        <v>840</v>
      </c>
      <c r="E618" s="996"/>
      <c r="F618" s="947">
        <v>1</v>
      </c>
      <c r="G618" s="996"/>
      <c r="H618" s="996"/>
      <c r="I618" s="979">
        <v>16.36</v>
      </c>
      <c r="J618" s="626">
        <f t="shared" si="11"/>
        <v>16.36</v>
      </c>
      <c r="K618" s="998"/>
      <c r="L618" s="999"/>
    </row>
    <row r="619" spans="3:12" x14ac:dyDescent="0.3">
      <c r="C619" s="1000" t="s">
        <v>1092</v>
      </c>
      <c r="D619" s="627" t="s">
        <v>3285</v>
      </c>
      <c r="E619" s="996"/>
      <c r="F619" s="947">
        <v>1</v>
      </c>
      <c r="G619" s="996"/>
      <c r="H619" s="996"/>
      <c r="I619" s="979">
        <v>7.35</v>
      </c>
      <c r="J619" s="626">
        <f t="shared" si="11"/>
        <v>7.35</v>
      </c>
      <c r="K619" s="998"/>
      <c r="L619" s="999"/>
    </row>
    <row r="620" spans="3:12" x14ac:dyDescent="0.3">
      <c r="C620" s="1000" t="s">
        <v>1096</v>
      </c>
      <c r="D620" s="627" t="s">
        <v>3286</v>
      </c>
      <c r="E620" s="996"/>
      <c r="F620" s="947">
        <v>1</v>
      </c>
      <c r="G620" s="996"/>
      <c r="H620" s="996"/>
      <c r="I620" s="979">
        <v>8.1999999999999993</v>
      </c>
      <c r="J620" s="626">
        <f t="shared" si="11"/>
        <v>8.1999999999999993</v>
      </c>
      <c r="K620" s="998"/>
      <c r="L620" s="999"/>
    </row>
    <row r="621" spans="3:12" x14ac:dyDescent="0.3">
      <c r="C621" s="1000"/>
      <c r="D621" s="623" t="s">
        <v>169</v>
      </c>
      <c r="E621" s="996"/>
      <c r="F621" s="947"/>
      <c r="G621" s="996"/>
      <c r="H621" s="996"/>
      <c r="I621" s="979"/>
      <c r="J621" s="626">
        <f t="shared" si="11"/>
        <v>0</v>
      </c>
      <c r="K621" s="998"/>
      <c r="L621" s="999"/>
    </row>
    <row r="622" spans="3:12" x14ac:dyDescent="0.3">
      <c r="C622" s="1000"/>
      <c r="D622" s="834" t="s">
        <v>3287</v>
      </c>
      <c r="E622" s="996"/>
      <c r="F622" s="947"/>
      <c r="G622" s="996"/>
      <c r="H622" s="996"/>
      <c r="I622" s="979"/>
      <c r="J622" s="626">
        <f t="shared" si="11"/>
        <v>0</v>
      </c>
      <c r="K622" s="998"/>
      <c r="L622" s="999"/>
    </row>
    <row r="623" spans="3:12" x14ac:dyDescent="0.3">
      <c r="C623" s="1000" t="s">
        <v>1123</v>
      </c>
      <c r="D623" s="627" t="s">
        <v>819</v>
      </c>
      <c r="E623" s="996"/>
      <c r="F623" s="947">
        <v>1</v>
      </c>
      <c r="G623" s="996"/>
      <c r="H623" s="996"/>
      <c r="I623" s="979">
        <v>7.76</v>
      </c>
      <c r="J623" s="626">
        <f t="shared" si="11"/>
        <v>7.76</v>
      </c>
      <c r="K623" s="998"/>
      <c r="L623" s="999"/>
    </row>
    <row r="624" spans="3:12" x14ac:dyDescent="0.3">
      <c r="C624" s="1000" t="s">
        <v>1130</v>
      </c>
      <c r="D624" s="627" t="s">
        <v>820</v>
      </c>
      <c r="E624" s="996"/>
      <c r="F624" s="947">
        <v>1</v>
      </c>
      <c r="G624" s="996"/>
      <c r="H624" s="996"/>
      <c r="I624" s="979">
        <v>8.41</v>
      </c>
      <c r="J624" s="626">
        <f t="shared" si="11"/>
        <v>8.41</v>
      </c>
      <c r="K624" s="998"/>
      <c r="L624" s="999"/>
    </row>
    <row r="625" spans="3:12" x14ac:dyDescent="0.3">
      <c r="C625" s="1000" t="s">
        <v>1134</v>
      </c>
      <c r="D625" s="627" t="s">
        <v>156</v>
      </c>
      <c r="E625" s="996"/>
      <c r="F625" s="947">
        <v>1</v>
      </c>
      <c r="G625" s="996"/>
      <c r="H625" s="996"/>
      <c r="I625" s="979">
        <v>4.08</v>
      </c>
      <c r="J625" s="626">
        <f t="shared" si="11"/>
        <v>4.08</v>
      </c>
      <c r="K625" s="998"/>
      <c r="L625" s="999"/>
    </row>
    <row r="626" spans="3:12" x14ac:dyDescent="0.3">
      <c r="C626" s="1000" t="s">
        <v>1140</v>
      </c>
      <c r="D626" s="627" t="s">
        <v>821</v>
      </c>
      <c r="E626" s="996"/>
      <c r="F626" s="947">
        <v>1</v>
      </c>
      <c r="G626" s="996"/>
      <c r="H626" s="996"/>
      <c r="I626" s="979">
        <v>7.79</v>
      </c>
      <c r="J626" s="626">
        <f t="shared" si="11"/>
        <v>7.79</v>
      </c>
      <c r="K626" s="998"/>
      <c r="L626" s="999"/>
    </row>
    <row r="627" spans="3:12" x14ac:dyDescent="0.3">
      <c r="C627" s="1000" t="s">
        <v>1141</v>
      </c>
      <c r="D627" s="627" t="s">
        <v>822</v>
      </c>
      <c r="E627" s="996"/>
      <c r="F627" s="947">
        <v>1</v>
      </c>
      <c r="G627" s="996"/>
      <c r="H627" s="996"/>
      <c r="I627" s="979">
        <v>7.41</v>
      </c>
      <c r="J627" s="626">
        <f t="shared" si="11"/>
        <v>7.41</v>
      </c>
      <c r="K627" s="998"/>
      <c r="L627" s="999"/>
    </row>
    <row r="628" spans="3:12" x14ac:dyDescent="0.3">
      <c r="C628" s="1000"/>
      <c r="D628" s="623" t="s">
        <v>169</v>
      </c>
      <c r="E628" s="996"/>
      <c r="F628" s="947"/>
      <c r="G628" s="996"/>
      <c r="H628" s="996"/>
      <c r="I628" s="979"/>
      <c r="J628" s="626">
        <f t="shared" si="11"/>
        <v>0</v>
      </c>
      <c r="K628" s="998"/>
      <c r="L628" s="999"/>
    </row>
    <row r="629" spans="3:12" x14ac:dyDescent="0.3">
      <c r="C629" s="1000"/>
      <c r="D629" s="834" t="s">
        <v>3295</v>
      </c>
      <c r="E629" s="996"/>
      <c r="F629" s="947"/>
      <c r="G629" s="996"/>
      <c r="H629" s="996"/>
      <c r="I629" s="979"/>
      <c r="J629" s="626">
        <f t="shared" si="11"/>
        <v>0</v>
      </c>
      <c r="K629" s="998"/>
      <c r="L629" s="999"/>
    </row>
    <row r="630" spans="3:12" x14ac:dyDescent="0.3">
      <c r="C630" s="1000" t="s">
        <v>1180</v>
      </c>
      <c r="D630" s="627" t="s">
        <v>156</v>
      </c>
      <c r="E630" s="996"/>
      <c r="F630" s="947">
        <v>1</v>
      </c>
      <c r="G630" s="996"/>
      <c r="H630" s="996"/>
      <c r="I630" s="979">
        <v>4.72</v>
      </c>
      <c r="J630" s="626">
        <f t="shared" si="11"/>
        <v>4.72</v>
      </c>
      <c r="K630" s="998"/>
      <c r="L630" s="999"/>
    </row>
    <row r="631" spans="3:12" x14ac:dyDescent="0.3">
      <c r="C631" s="1000" t="s">
        <v>1183</v>
      </c>
      <c r="D631" s="627" t="s">
        <v>820</v>
      </c>
      <c r="E631" s="996"/>
      <c r="F631" s="947">
        <v>1</v>
      </c>
      <c r="G631" s="996"/>
      <c r="H631" s="996"/>
      <c r="I631" s="979">
        <v>8.06</v>
      </c>
      <c r="J631" s="626">
        <f t="shared" si="11"/>
        <v>8.06</v>
      </c>
      <c r="K631" s="998"/>
      <c r="L631" s="999"/>
    </row>
    <row r="632" spans="3:12" x14ac:dyDescent="0.3">
      <c r="C632" s="1000" t="s">
        <v>1186</v>
      </c>
      <c r="D632" s="627" t="s">
        <v>819</v>
      </c>
      <c r="E632" s="996"/>
      <c r="F632" s="947">
        <v>1</v>
      </c>
      <c r="G632" s="996"/>
      <c r="H632" s="996"/>
      <c r="I632" s="979">
        <v>10.130000000000001</v>
      </c>
      <c r="J632" s="626">
        <f t="shared" si="11"/>
        <v>10.130000000000001</v>
      </c>
      <c r="K632" s="998"/>
      <c r="L632" s="999"/>
    </row>
    <row r="633" spans="3:12" x14ac:dyDescent="0.3">
      <c r="C633" s="1000"/>
      <c r="D633" s="623" t="s">
        <v>169</v>
      </c>
      <c r="E633" s="996"/>
      <c r="F633" s="947"/>
      <c r="G633" s="996"/>
      <c r="H633" s="996"/>
      <c r="I633" s="979"/>
      <c r="J633" s="626">
        <f t="shared" si="11"/>
        <v>0</v>
      </c>
      <c r="K633" s="998"/>
      <c r="L633" s="999"/>
    </row>
    <row r="634" spans="3:12" x14ac:dyDescent="0.3">
      <c r="C634" s="1000"/>
      <c r="D634" s="834" t="s">
        <v>3316</v>
      </c>
      <c r="E634" s="996"/>
      <c r="F634" s="947"/>
      <c r="G634" s="996"/>
      <c r="H634" s="996"/>
      <c r="I634" s="979"/>
      <c r="J634" s="626">
        <f t="shared" si="11"/>
        <v>0</v>
      </c>
      <c r="K634" s="998"/>
      <c r="L634" s="999"/>
    </row>
    <row r="635" spans="3:12" x14ac:dyDescent="0.3">
      <c r="C635" s="1000"/>
      <c r="D635" s="834" t="s">
        <v>118</v>
      </c>
      <c r="E635" s="996"/>
      <c r="F635" s="947"/>
      <c r="G635" s="996"/>
      <c r="H635" s="996"/>
      <c r="I635" s="979"/>
      <c r="J635" s="626">
        <f t="shared" si="11"/>
        <v>0</v>
      </c>
      <c r="K635" s="998"/>
      <c r="L635" s="999"/>
    </row>
    <row r="636" spans="3:12" x14ac:dyDescent="0.3">
      <c r="C636" s="1000" t="s">
        <v>1299</v>
      </c>
      <c r="D636" s="627" t="s">
        <v>821</v>
      </c>
      <c r="E636" s="996"/>
      <c r="F636" s="947">
        <v>1</v>
      </c>
      <c r="G636" s="996"/>
      <c r="H636" s="996"/>
      <c r="I636" s="979">
        <v>8.82</v>
      </c>
      <c r="J636" s="626">
        <f t="shared" si="11"/>
        <v>8.82</v>
      </c>
      <c r="K636" s="998"/>
      <c r="L636" s="999"/>
    </row>
    <row r="637" spans="3:12" x14ac:dyDescent="0.3">
      <c r="C637" s="1000" t="s">
        <v>1300</v>
      </c>
      <c r="D637" s="627" t="s">
        <v>822</v>
      </c>
      <c r="E637" s="996"/>
      <c r="F637" s="947">
        <v>1</v>
      </c>
      <c r="G637" s="996"/>
      <c r="H637" s="996"/>
      <c r="I637" s="979">
        <v>8.5500000000000007</v>
      </c>
      <c r="J637" s="626">
        <f t="shared" si="11"/>
        <v>8.5500000000000007</v>
      </c>
      <c r="K637" s="998"/>
      <c r="L637" s="999"/>
    </row>
    <row r="638" spans="3:12" x14ac:dyDescent="0.3">
      <c r="C638" s="1000"/>
      <c r="D638" s="834" t="s">
        <v>67</v>
      </c>
      <c r="E638" s="996"/>
      <c r="F638" s="947"/>
      <c r="G638" s="996"/>
      <c r="H638" s="996"/>
      <c r="I638" s="979"/>
      <c r="J638" s="626">
        <f t="shared" si="11"/>
        <v>0</v>
      </c>
      <c r="K638" s="998"/>
      <c r="L638" s="999"/>
    </row>
    <row r="639" spans="3:12" x14ac:dyDescent="0.3">
      <c r="C639" s="1000" t="s">
        <v>1331</v>
      </c>
      <c r="D639" s="627" t="s">
        <v>1332</v>
      </c>
      <c r="E639" s="996"/>
      <c r="F639" s="947">
        <v>1</v>
      </c>
      <c r="G639" s="996"/>
      <c r="H639" s="996"/>
      <c r="I639" s="979">
        <v>8.6300000000000008</v>
      </c>
      <c r="J639" s="626">
        <f t="shared" si="11"/>
        <v>8.6300000000000008</v>
      </c>
      <c r="K639" s="998"/>
      <c r="L639" s="999"/>
    </row>
    <row r="640" spans="3:12" x14ac:dyDescent="0.3">
      <c r="C640" s="1000"/>
      <c r="D640" s="834" t="s">
        <v>69</v>
      </c>
      <c r="E640" s="996"/>
      <c r="F640" s="947"/>
      <c r="G640" s="996"/>
      <c r="H640" s="996"/>
      <c r="I640" s="979"/>
      <c r="J640" s="626">
        <f t="shared" si="11"/>
        <v>0</v>
      </c>
      <c r="K640" s="998"/>
      <c r="L640" s="999"/>
    </row>
    <row r="641" spans="3:12" x14ac:dyDescent="0.3">
      <c r="C641" s="1000" t="s">
        <v>1353</v>
      </c>
      <c r="D641" s="627" t="s">
        <v>822</v>
      </c>
      <c r="E641" s="996"/>
      <c r="F641" s="947">
        <v>1</v>
      </c>
      <c r="G641" s="996"/>
      <c r="H641" s="996"/>
      <c r="I641" s="979">
        <v>11.61</v>
      </c>
      <c r="J641" s="626">
        <f t="shared" si="11"/>
        <v>11.61</v>
      </c>
      <c r="K641" s="998"/>
      <c r="L641" s="999"/>
    </row>
    <row r="642" spans="3:12" x14ac:dyDescent="0.3">
      <c r="C642" s="1000" t="s">
        <v>1355</v>
      </c>
      <c r="D642" s="627" t="s">
        <v>821</v>
      </c>
      <c r="E642" s="996"/>
      <c r="F642" s="947">
        <v>1</v>
      </c>
      <c r="G642" s="996"/>
      <c r="H642" s="996"/>
      <c r="I642" s="979">
        <v>11.86</v>
      </c>
      <c r="J642" s="626">
        <f t="shared" si="11"/>
        <v>11.86</v>
      </c>
      <c r="K642" s="998"/>
      <c r="L642" s="999"/>
    </row>
    <row r="643" spans="3:12" x14ac:dyDescent="0.3">
      <c r="C643" s="1000"/>
      <c r="D643" s="834" t="s">
        <v>119</v>
      </c>
      <c r="E643" s="996"/>
      <c r="F643" s="947"/>
      <c r="G643" s="996"/>
      <c r="H643" s="996"/>
      <c r="I643" s="979"/>
      <c r="J643" s="626"/>
      <c r="K643" s="998"/>
      <c r="L643" s="999"/>
    </row>
    <row r="644" spans="3:12" x14ac:dyDescent="0.3">
      <c r="C644" s="1000" t="s">
        <v>1422</v>
      </c>
      <c r="D644" s="627" t="s">
        <v>834</v>
      </c>
      <c r="E644" s="996"/>
      <c r="F644" s="947">
        <v>1</v>
      </c>
      <c r="G644" s="996"/>
      <c r="H644" s="996"/>
      <c r="I644" s="979">
        <v>3.24</v>
      </c>
      <c r="J644" s="626">
        <f>F644*I644</f>
        <v>3.24</v>
      </c>
      <c r="K644" s="998"/>
      <c r="L644" s="999"/>
    </row>
    <row r="645" spans="3:12" x14ac:dyDescent="0.3">
      <c r="C645" s="1000"/>
      <c r="D645" s="623" t="s">
        <v>200</v>
      </c>
      <c r="E645" s="996"/>
      <c r="F645" s="947"/>
      <c r="G645" s="996"/>
      <c r="H645" s="996"/>
      <c r="I645" s="979"/>
      <c r="J645" s="626"/>
      <c r="K645" s="998"/>
      <c r="L645" s="999"/>
    </row>
    <row r="646" spans="3:12" x14ac:dyDescent="0.3">
      <c r="C646" s="1000"/>
      <c r="D646" s="834" t="s">
        <v>1510</v>
      </c>
      <c r="E646" s="996"/>
      <c r="F646" s="947"/>
      <c r="G646" s="996"/>
      <c r="H646" s="996"/>
      <c r="I646" s="979"/>
      <c r="J646" s="626"/>
      <c r="K646" s="998"/>
      <c r="L646" s="999"/>
    </row>
    <row r="647" spans="3:12" x14ac:dyDescent="0.3">
      <c r="C647" s="1000" t="s">
        <v>2203</v>
      </c>
      <c r="D647" s="627" t="s">
        <v>821</v>
      </c>
      <c r="E647" s="996"/>
      <c r="F647" s="947">
        <v>1</v>
      </c>
      <c r="G647" s="996"/>
      <c r="H647" s="996"/>
      <c r="I647" s="979">
        <v>10.39</v>
      </c>
      <c r="J647" s="626">
        <f t="shared" si="11"/>
        <v>10.39</v>
      </c>
      <c r="K647" s="998"/>
      <c r="L647" s="999"/>
    </row>
    <row r="648" spans="3:12" x14ac:dyDescent="0.3">
      <c r="C648" s="1000" t="s">
        <v>1492</v>
      </c>
      <c r="D648" s="627" t="s">
        <v>822</v>
      </c>
      <c r="E648" s="996"/>
      <c r="F648" s="947">
        <v>1</v>
      </c>
      <c r="G648" s="996"/>
      <c r="H648" s="996"/>
      <c r="I648" s="979">
        <v>10.24</v>
      </c>
      <c r="J648" s="626">
        <f t="shared" si="11"/>
        <v>10.24</v>
      </c>
      <c r="K648" s="998"/>
      <c r="L648" s="999"/>
    </row>
    <row r="649" spans="3:12" x14ac:dyDescent="0.3">
      <c r="C649" s="1000" t="s">
        <v>3447</v>
      </c>
      <c r="D649" s="627" t="s">
        <v>122</v>
      </c>
      <c r="E649" s="996"/>
      <c r="F649" s="947">
        <v>1</v>
      </c>
      <c r="G649" s="996"/>
      <c r="H649" s="996"/>
      <c r="I649" s="979">
        <v>4.5</v>
      </c>
      <c r="J649" s="626">
        <f t="shared" si="11"/>
        <v>4.5</v>
      </c>
      <c r="K649" s="998"/>
      <c r="L649" s="999"/>
    </row>
    <row r="650" spans="3:12" x14ac:dyDescent="0.3">
      <c r="C650" s="1000" t="s">
        <v>1475</v>
      </c>
      <c r="D650" s="627" t="s">
        <v>122</v>
      </c>
      <c r="E650" s="996"/>
      <c r="F650" s="947">
        <v>1</v>
      </c>
      <c r="G650" s="996"/>
      <c r="H650" s="996"/>
      <c r="I650" s="979">
        <v>4.5</v>
      </c>
      <c r="J650" s="626">
        <f t="shared" si="11"/>
        <v>4.5</v>
      </c>
      <c r="K650" s="998"/>
      <c r="L650" s="999"/>
    </row>
    <row r="651" spans="3:12" x14ac:dyDescent="0.3">
      <c r="C651" s="1000"/>
      <c r="D651" s="623" t="s">
        <v>200</v>
      </c>
      <c r="E651" s="996"/>
      <c r="F651" s="947"/>
      <c r="G651" s="996"/>
      <c r="H651" s="996"/>
      <c r="I651" s="979"/>
      <c r="J651" s="626">
        <f t="shared" si="11"/>
        <v>0</v>
      </c>
      <c r="K651" s="998"/>
      <c r="L651" s="999"/>
    </row>
    <row r="652" spans="3:12" x14ac:dyDescent="0.3">
      <c r="C652" s="1000"/>
      <c r="D652" s="834" t="s">
        <v>1511</v>
      </c>
      <c r="E652" s="996"/>
      <c r="F652" s="947"/>
      <c r="G652" s="996"/>
      <c r="H652" s="996"/>
      <c r="I652" s="979"/>
      <c r="J652" s="626">
        <f t="shared" si="11"/>
        <v>0</v>
      </c>
      <c r="K652" s="998"/>
      <c r="L652" s="999"/>
    </row>
    <row r="653" spans="3:12" x14ac:dyDescent="0.3">
      <c r="C653" s="1000" t="s">
        <v>1554</v>
      </c>
      <c r="D653" s="627" t="s">
        <v>337</v>
      </c>
      <c r="E653" s="996"/>
      <c r="F653" s="947">
        <v>1</v>
      </c>
      <c r="G653" s="996"/>
      <c r="H653" s="996"/>
      <c r="I653" s="979">
        <v>13.22</v>
      </c>
      <c r="J653" s="626">
        <f t="shared" si="11"/>
        <v>13.22</v>
      </c>
      <c r="K653" s="998"/>
      <c r="L653" s="999"/>
    </row>
    <row r="654" spans="3:12" x14ac:dyDescent="0.3">
      <c r="C654" s="1000" t="s">
        <v>1551</v>
      </c>
      <c r="D654" s="627" t="s">
        <v>336</v>
      </c>
      <c r="E654" s="996"/>
      <c r="F654" s="947">
        <v>1</v>
      </c>
      <c r="G654" s="996"/>
      <c r="H654" s="996"/>
      <c r="I654" s="979">
        <v>12.92</v>
      </c>
      <c r="J654" s="626">
        <f t="shared" si="11"/>
        <v>12.92</v>
      </c>
      <c r="K654" s="998"/>
      <c r="L654" s="999"/>
    </row>
    <row r="655" spans="3:12" x14ac:dyDescent="0.3">
      <c r="C655" s="1000" t="s">
        <v>1548</v>
      </c>
      <c r="D655" s="627" t="s">
        <v>1493</v>
      </c>
      <c r="E655" s="996"/>
      <c r="F655" s="947">
        <v>1</v>
      </c>
      <c r="G655" s="996"/>
      <c r="H655" s="996"/>
      <c r="I655" s="979">
        <v>7.74</v>
      </c>
      <c r="J655" s="626">
        <f t="shared" si="11"/>
        <v>7.74</v>
      </c>
      <c r="K655" s="998"/>
      <c r="L655" s="999"/>
    </row>
    <row r="656" spans="3:12" x14ac:dyDescent="0.3">
      <c r="C656" s="1000" t="s">
        <v>1579</v>
      </c>
      <c r="D656" s="627" t="s">
        <v>1493</v>
      </c>
      <c r="E656" s="996"/>
      <c r="F656" s="947">
        <v>1</v>
      </c>
      <c r="G656" s="996"/>
      <c r="H656" s="996"/>
      <c r="I656" s="979">
        <v>7.76</v>
      </c>
      <c r="J656" s="626">
        <f t="shared" si="11"/>
        <v>7.76</v>
      </c>
      <c r="K656" s="998"/>
      <c r="L656" s="999"/>
    </row>
    <row r="657" spans="3:12" x14ac:dyDescent="0.3">
      <c r="C657" s="1000"/>
      <c r="D657" s="623" t="s">
        <v>200</v>
      </c>
      <c r="E657" s="996"/>
      <c r="F657" s="947"/>
      <c r="G657" s="996"/>
      <c r="H657" s="996"/>
      <c r="I657" s="979"/>
      <c r="J657" s="626">
        <f t="shared" si="11"/>
        <v>0</v>
      </c>
      <c r="K657" s="998"/>
      <c r="L657" s="999"/>
    </row>
    <row r="658" spans="3:12" x14ac:dyDescent="0.3">
      <c r="C658" s="1000"/>
      <c r="D658" s="834" t="s">
        <v>1639</v>
      </c>
      <c r="E658" s="996"/>
      <c r="F658" s="947"/>
      <c r="G658" s="996"/>
      <c r="H658" s="996"/>
      <c r="I658" s="979"/>
      <c r="J658" s="626">
        <f t="shared" si="11"/>
        <v>0</v>
      </c>
      <c r="K658" s="998"/>
      <c r="L658" s="999"/>
    </row>
    <row r="659" spans="3:12" x14ac:dyDescent="0.3">
      <c r="C659" s="1000" t="s">
        <v>1619</v>
      </c>
      <c r="D659" s="627" t="s">
        <v>3352</v>
      </c>
      <c r="E659" s="996"/>
      <c r="F659" s="947">
        <v>1</v>
      </c>
      <c r="G659" s="996"/>
      <c r="H659" s="996"/>
      <c r="I659" s="979">
        <v>10.07</v>
      </c>
      <c r="J659" s="626">
        <f t="shared" si="11"/>
        <v>10.07</v>
      </c>
      <c r="K659" s="998"/>
      <c r="L659" s="999"/>
    </row>
    <row r="660" spans="3:12" x14ac:dyDescent="0.3">
      <c r="C660" s="1000"/>
      <c r="D660" s="623" t="s">
        <v>200</v>
      </c>
      <c r="E660" s="996"/>
      <c r="F660" s="947"/>
      <c r="G660" s="996"/>
      <c r="H660" s="996"/>
      <c r="I660" s="979"/>
      <c r="J660" s="626">
        <f t="shared" si="11"/>
        <v>0</v>
      </c>
      <c r="K660" s="998"/>
      <c r="L660" s="999"/>
    </row>
    <row r="661" spans="3:12" x14ac:dyDescent="0.3">
      <c r="C661" s="1000"/>
      <c r="D661" s="834" t="s">
        <v>1685</v>
      </c>
      <c r="E661" s="996"/>
      <c r="F661" s="947"/>
      <c r="G661" s="996"/>
      <c r="H661" s="996"/>
      <c r="I661" s="979"/>
      <c r="J661" s="626">
        <f t="shared" si="11"/>
        <v>0</v>
      </c>
      <c r="K661" s="998"/>
      <c r="L661" s="999"/>
    </row>
    <row r="662" spans="3:12" x14ac:dyDescent="0.3">
      <c r="C662" s="1000" t="s">
        <v>1658</v>
      </c>
      <c r="D662" s="627" t="s">
        <v>822</v>
      </c>
      <c r="E662" s="996"/>
      <c r="F662" s="947">
        <v>1</v>
      </c>
      <c r="G662" s="996"/>
      <c r="H662" s="996"/>
      <c r="I662" s="979">
        <v>7.78</v>
      </c>
      <c r="J662" s="626">
        <f t="shared" si="11"/>
        <v>7.78</v>
      </c>
      <c r="K662" s="998"/>
      <c r="L662" s="999"/>
    </row>
    <row r="663" spans="3:12" x14ac:dyDescent="0.3">
      <c r="C663" s="1000" t="s">
        <v>1657</v>
      </c>
      <c r="D663" s="627" t="s">
        <v>821</v>
      </c>
      <c r="E663" s="996"/>
      <c r="F663" s="947">
        <v>1</v>
      </c>
      <c r="G663" s="996"/>
      <c r="H663" s="996"/>
      <c r="I663" s="979">
        <v>9.9</v>
      </c>
      <c r="J663" s="626">
        <f t="shared" si="11"/>
        <v>9.9</v>
      </c>
      <c r="K663" s="998"/>
      <c r="L663" s="999"/>
    </row>
    <row r="664" spans="3:12" x14ac:dyDescent="0.3">
      <c r="C664" s="1000"/>
      <c r="D664" s="623" t="s">
        <v>203</v>
      </c>
      <c r="E664" s="996"/>
      <c r="F664" s="947"/>
      <c r="G664" s="996"/>
      <c r="H664" s="996"/>
      <c r="I664" s="979"/>
      <c r="J664" s="626">
        <f t="shared" si="11"/>
        <v>0</v>
      </c>
      <c r="K664" s="998"/>
      <c r="L664" s="999"/>
    </row>
    <row r="665" spans="3:12" x14ac:dyDescent="0.3">
      <c r="C665" s="1000"/>
      <c r="D665" s="834" t="s">
        <v>1750</v>
      </c>
      <c r="E665" s="996"/>
      <c r="F665" s="947"/>
      <c r="G665" s="996"/>
      <c r="H665" s="996"/>
      <c r="I665" s="979"/>
      <c r="J665" s="626">
        <f t="shared" si="11"/>
        <v>0</v>
      </c>
      <c r="K665" s="998"/>
      <c r="L665" s="999"/>
    </row>
    <row r="666" spans="3:12" x14ac:dyDescent="0.3">
      <c r="C666" s="1000" t="s">
        <v>1781</v>
      </c>
      <c r="D666" s="627" t="s">
        <v>122</v>
      </c>
      <c r="E666" s="996"/>
      <c r="F666" s="947">
        <v>1</v>
      </c>
      <c r="G666" s="996"/>
      <c r="H666" s="996"/>
      <c r="I666" s="979">
        <v>2.79</v>
      </c>
      <c r="J666" s="626">
        <f t="shared" si="11"/>
        <v>2.79</v>
      </c>
      <c r="K666" s="998"/>
      <c r="L666" s="999"/>
    </row>
    <row r="667" spans="3:12" x14ac:dyDescent="0.3">
      <c r="C667" s="1000" t="s">
        <v>1782</v>
      </c>
      <c r="D667" s="627" t="s">
        <v>834</v>
      </c>
      <c r="E667" s="996"/>
      <c r="F667" s="947">
        <v>1</v>
      </c>
      <c r="G667" s="996"/>
      <c r="H667" s="996"/>
      <c r="I667" s="979">
        <v>3.62</v>
      </c>
      <c r="J667" s="626">
        <f t="shared" si="11"/>
        <v>3.62</v>
      </c>
      <c r="K667" s="998"/>
      <c r="L667" s="999"/>
    </row>
    <row r="668" spans="3:12" x14ac:dyDescent="0.3">
      <c r="C668" s="1000" t="s">
        <v>1784</v>
      </c>
      <c r="D668" s="627" t="s">
        <v>122</v>
      </c>
      <c r="E668" s="996"/>
      <c r="F668" s="947">
        <v>1</v>
      </c>
      <c r="G668" s="996"/>
      <c r="H668" s="996"/>
      <c r="I668" s="979">
        <v>3</v>
      </c>
      <c r="J668" s="626">
        <f t="shared" si="11"/>
        <v>3</v>
      </c>
      <c r="K668" s="998"/>
      <c r="L668" s="999"/>
    </row>
    <row r="669" spans="3:12" x14ac:dyDescent="0.3">
      <c r="C669" s="1000" t="s">
        <v>1786</v>
      </c>
      <c r="D669" s="627" t="s">
        <v>122</v>
      </c>
      <c r="E669" s="996"/>
      <c r="F669" s="947">
        <v>1</v>
      </c>
      <c r="G669" s="996"/>
      <c r="H669" s="996"/>
      <c r="I669" s="979">
        <v>3.2</v>
      </c>
      <c r="J669" s="626">
        <f t="shared" si="11"/>
        <v>3.2</v>
      </c>
      <c r="K669" s="998"/>
      <c r="L669" s="999"/>
    </row>
    <row r="670" spans="3:12" x14ac:dyDescent="0.3">
      <c r="C670" s="1000" t="s">
        <v>1765</v>
      </c>
      <c r="D670" s="627" t="s">
        <v>122</v>
      </c>
      <c r="E670" s="996"/>
      <c r="F670" s="947">
        <v>1</v>
      </c>
      <c r="G670" s="996"/>
      <c r="H670" s="996"/>
      <c r="I670" s="979">
        <v>4.62</v>
      </c>
      <c r="J670" s="626">
        <f t="shared" ref="J670:J699" si="12">F670*I670</f>
        <v>4.62</v>
      </c>
      <c r="K670" s="998"/>
      <c r="L670" s="999"/>
    </row>
    <row r="671" spans="3:12" x14ac:dyDescent="0.3">
      <c r="C671" s="1000" t="s">
        <v>1766</v>
      </c>
      <c r="D671" s="627" t="s">
        <v>122</v>
      </c>
      <c r="E671" s="996"/>
      <c r="F671" s="947">
        <v>1</v>
      </c>
      <c r="G671" s="996"/>
      <c r="H671" s="996"/>
      <c r="I671" s="979">
        <v>4.62</v>
      </c>
      <c r="J671" s="626">
        <f t="shared" si="12"/>
        <v>4.62</v>
      </c>
      <c r="K671" s="998"/>
      <c r="L671" s="999"/>
    </row>
    <row r="672" spans="3:12" x14ac:dyDescent="0.3">
      <c r="C672" s="1000" t="s">
        <v>1790</v>
      </c>
      <c r="D672" s="627" t="s">
        <v>140</v>
      </c>
      <c r="E672" s="996"/>
      <c r="F672" s="947">
        <v>1</v>
      </c>
      <c r="G672" s="996"/>
      <c r="H672" s="996"/>
      <c r="I672" s="979">
        <v>6.17</v>
      </c>
      <c r="J672" s="626">
        <f t="shared" si="12"/>
        <v>6.17</v>
      </c>
      <c r="K672" s="998"/>
      <c r="L672" s="999"/>
    </row>
    <row r="673" spans="3:12" x14ac:dyDescent="0.3">
      <c r="C673" s="1000"/>
      <c r="D673" s="623" t="s">
        <v>203</v>
      </c>
      <c r="E673" s="996"/>
      <c r="F673" s="947"/>
      <c r="G673" s="996"/>
      <c r="H673" s="996"/>
      <c r="I673" s="979"/>
      <c r="J673" s="626">
        <f t="shared" si="12"/>
        <v>0</v>
      </c>
      <c r="K673" s="998"/>
      <c r="L673" s="999"/>
    </row>
    <row r="674" spans="3:12" x14ac:dyDescent="0.3">
      <c r="C674" s="1000"/>
      <c r="D674" s="834" t="s">
        <v>1798</v>
      </c>
      <c r="E674" s="996"/>
      <c r="F674" s="947"/>
      <c r="G674" s="996"/>
      <c r="H674" s="996"/>
      <c r="I674" s="979"/>
      <c r="J674" s="626">
        <f t="shared" si="12"/>
        <v>0</v>
      </c>
      <c r="K674" s="998"/>
      <c r="L674" s="999"/>
    </row>
    <row r="675" spans="3:12" x14ac:dyDescent="0.3">
      <c r="C675" s="1000" t="s">
        <v>1816</v>
      </c>
      <c r="D675" s="627" t="s">
        <v>3392</v>
      </c>
      <c r="E675" s="996"/>
      <c r="F675" s="947">
        <v>1</v>
      </c>
      <c r="G675" s="996"/>
      <c r="H675" s="996"/>
      <c r="I675" s="979">
        <v>8.7200000000000006</v>
      </c>
      <c r="J675" s="626">
        <f t="shared" si="12"/>
        <v>8.7200000000000006</v>
      </c>
      <c r="K675" s="998"/>
      <c r="L675" s="999"/>
    </row>
    <row r="676" spans="3:12" x14ac:dyDescent="0.3">
      <c r="C676" s="1000" t="s">
        <v>1819</v>
      </c>
      <c r="D676" s="627" t="s">
        <v>835</v>
      </c>
      <c r="E676" s="996"/>
      <c r="F676" s="947">
        <v>1</v>
      </c>
      <c r="G676" s="996"/>
      <c r="H676" s="996"/>
      <c r="I676" s="979">
        <v>4.22</v>
      </c>
      <c r="J676" s="626">
        <f t="shared" si="12"/>
        <v>4.22</v>
      </c>
      <c r="K676" s="998"/>
      <c r="L676" s="999"/>
    </row>
    <row r="677" spans="3:12" x14ac:dyDescent="0.3">
      <c r="C677" s="1000" t="s">
        <v>2222</v>
      </c>
      <c r="D677" s="627" t="s">
        <v>3392</v>
      </c>
      <c r="E677" s="996"/>
      <c r="F677" s="947">
        <v>1</v>
      </c>
      <c r="G677" s="996"/>
      <c r="H677" s="996"/>
      <c r="I677" s="979">
        <v>13.09</v>
      </c>
      <c r="J677" s="626">
        <f t="shared" si="12"/>
        <v>13.09</v>
      </c>
      <c r="K677" s="998"/>
      <c r="L677" s="999"/>
    </row>
    <row r="678" spans="3:12" x14ac:dyDescent="0.3">
      <c r="C678" s="1000" t="s">
        <v>2214</v>
      </c>
      <c r="D678" s="627" t="s">
        <v>122</v>
      </c>
      <c r="E678" s="996"/>
      <c r="F678" s="947">
        <v>1</v>
      </c>
      <c r="G678" s="996"/>
      <c r="H678" s="996"/>
      <c r="I678" s="979">
        <v>2.99</v>
      </c>
      <c r="J678" s="626">
        <f t="shared" si="12"/>
        <v>2.99</v>
      </c>
      <c r="K678" s="998"/>
      <c r="L678" s="999"/>
    </row>
    <row r="679" spans="3:12" x14ac:dyDescent="0.3">
      <c r="C679" s="1000" t="s">
        <v>2218</v>
      </c>
      <c r="D679" s="627" t="s">
        <v>140</v>
      </c>
      <c r="E679" s="996"/>
      <c r="F679" s="947">
        <v>1</v>
      </c>
      <c r="G679" s="996"/>
      <c r="H679" s="996"/>
      <c r="I679" s="979">
        <v>7.26</v>
      </c>
      <c r="J679" s="626">
        <f t="shared" si="12"/>
        <v>7.26</v>
      </c>
      <c r="K679" s="998"/>
      <c r="L679" s="999"/>
    </row>
    <row r="680" spans="3:12" x14ac:dyDescent="0.3">
      <c r="C680" s="1000" t="s">
        <v>2212</v>
      </c>
      <c r="D680" s="627" t="s">
        <v>122</v>
      </c>
      <c r="E680" s="996"/>
      <c r="F680" s="947">
        <v>1</v>
      </c>
      <c r="G680" s="996"/>
      <c r="H680" s="996"/>
      <c r="I680" s="979">
        <v>2.48</v>
      </c>
      <c r="J680" s="626">
        <f t="shared" si="12"/>
        <v>2.48</v>
      </c>
      <c r="K680" s="998"/>
      <c r="L680" s="999"/>
    </row>
    <row r="681" spans="3:12" x14ac:dyDescent="0.3">
      <c r="C681" s="1000"/>
      <c r="D681" s="623" t="s">
        <v>203</v>
      </c>
      <c r="E681" s="996"/>
      <c r="F681" s="947"/>
      <c r="G681" s="996"/>
      <c r="H681" s="996"/>
      <c r="I681" s="979"/>
      <c r="J681" s="626">
        <f t="shared" si="12"/>
        <v>0</v>
      </c>
      <c r="K681" s="998"/>
      <c r="L681" s="999"/>
    </row>
    <row r="682" spans="3:12" x14ac:dyDescent="0.3">
      <c r="C682" s="1000"/>
      <c r="D682" s="834" t="s">
        <v>1844</v>
      </c>
      <c r="E682" s="996"/>
      <c r="F682" s="947"/>
      <c r="G682" s="996"/>
      <c r="H682" s="996"/>
      <c r="I682" s="979"/>
      <c r="J682" s="626">
        <f t="shared" si="12"/>
        <v>0</v>
      </c>
      <c r="K682" s="998"/>
      <c r="L682" s="999"/>
    </row>
    <row r="683" spans="3:12" x14ac:dyDescent="0.3">
      <c r="C683" s="1000" t="s">
        <v>2215</v>
      </c>
      <c r="D683" s="627" t="s">
        <v>122</v>
      </c>
      <c r="E683" s="996"/>
      <c r="F683" s="947">
        <v>1</v>
      </c>
      <c r="G683" s="996"/>
      <c r="H683" s="996"/>
      <c r="I683" s="979">
        <v>4.7699999999999996</v>
      </c>
      <c r="J683" s="626">
        <f t="shared" si="12"/>
        <v>4.7699999999999996</v>
      </c>
      <c r="K683" s="998"/>
      <c r="L683" s="999"/>
    </row>
    <row r="684" spans="3:12" x14ac:dyDescent="0.3">
      <c r="C684" s="1000" t="s">
        <v>1850</v>
      </c>
      <c r="D684" s="627" t="s">
        <v>122</v>
      </c>
      <c r="E684" s="996"/>
      <c r="F684" s="947">
        <v>1</v>
      </c>
      <c r="G684" s="996"/>
      <c r="H684" s="996"/>
      <c r="I684" s="979">
        <v>4.3499999999999996</v>
      </c>
      <c r="J684" s="626">
        <f t="shared" si="12"/>
        <v>4.3499999999999996</v>
      </c>
      <c r="K684" s="998"/>
      <c r="L684" s="999"/>
    </row>
    <row r="685" spans="3:12" x14ac:dyDescent="0.3">
      <c r="C685" s="1000" t="s">
        <v>2220</v>
      </c>
      <c r="D685" s="627" t="s">
        <v>122</v>
      </c>
      <c r="E685" s="996"/>
      <c r="F685" s="947">
        <v>1</v>
      </c>
      <c r="G685" s="996"/>
      <c r="H685" s="996"/>
      <c r="I685" s="979">
        <v>4.42</v>
      </c>
      <c r="J685" s="626">
        <f t="shared" si="12"/>
        <v>4.42</v>
      </c>
      <c r="K685" s="998"/>
      <c r="L685" s="999"/>
    </row>
    <row r="686" spans="3:12" x14ac:dyDescent="0.3">
      <c r="C686" s="1000" t="s">
        <v>1866</v>
      </c>
      <c r="D686" s="627" t="s">
        <v>122</v>
      </c>
      <c r="E686" s="996"/>
      <c r="F686" s="947">
        <v>1</v>
      </c>
      <c r="G686" s="996"/>
      <c r="H686" s="996"/>
      <c r="I686" s="979">
        <v>4.03</v>
      </c>
      <c r="J686" s="626">
        <f t="shared" si="12"/>
        <v>4.03</v>
      </c>
      <c r="K686" s="998"/>
      <c r="L686" s="999"/>
    </row>
    <row r="687" spans="3:12" x14ac:dyDescent="0.3">
      <c r="C687" s="1000" t="s">
        <v>2211</v>
      </c>
      <c r="D687" s="627" t="s">
        <v>122</v>
      </c>
      <c r="E687" s="996"/>
      <c r="F687" s="947">
        <v>1</v>
      </c>
      <c r="G687" s="996"/>
      <c r="H687" s="996"/>
      <c r="I687" s="979">
        <v>2.7</v>
      </c>
      <c r="J687" s="626">
        <f t="shared" si="12"/>
        <v>2.7</v>
      </c>
      <c r="K687" s="998"/>
      <c r="L687" s="999"/>
    </row>
    <row r="688" spans="3:12" x14ac:dyDescent="0.3">
      <c r="C688" s="1000" t="s">
        <v>2207</v>
      </c>
      <c r="D688" s="627" t="s">
        <v>122</v>
      </c>
      <c r="E688" s="996"/>
      <c r="F688" s="947">
        <v>1</v>
      </c>
      <c r="G688" s="996"/>
      <c r="H688" s="996"/>
      <c r="I688" s="979">
        <v>4.2</v>
      </c>
      <c r="J688" s="626">
        <f t="shared" si="12"/>
        <v>4.2</v>
      </c>
      <c r="K688" s="998"/>
      <c r="L688" s="999"/>
    </row>
    <row r="689" spans="3:12" x14ac:dyDescent="0.3">
      <c r="C689" s="1000"/>
      <c r="D689" s="623" t="s">
        <v>203</v>
      </c>
      <c r="E689" s="996"/>
      <c r="F689" s="947"/>
      <c r="G689" s="996"/>
      <c r="H689" s="996"/>
      <c r="I689" s="979"/>
      <c r="J689" s="626">
        <f t="shared" si="12"/>
        <v>0</v>
      </c>
      <c r="K689" s="998"/>
      <c r="L689" s="999"/>
    </row>
    <row r="690" spans="3:12" x14ac:dyDescent="0.3">
      <c r="C690" s="1000"/>
      <c r="D690" s="834" t="s">
        <v>1929</v>
      </c>
      <c r="E690" s="996"/>
      <c r="F690" s="947"/>
      <c r="G690" s="996"/>
      <c r="H690" s="996"/>
      <c r="I690" s="979"/>
      <c r="J690" s="626">
        <f t="shared" si="12"/>
        <v>0</v>
      </c>
      <c r="K690" s="998"/>
      <c r="L690" s="999"/>
    </row>
    <row r="691" spans="3:12" x14ac:dyDescent="0.3">
      <c r="C691" s="1000" t="s">
        <v>1902</v>
      </c>
      <c r="D691" s="627" t="s">
        <v>140</v>
      </c>
      <c r="E691" s="996"/>
      <c r="F691" s="947">
        <v>1</v>
      </c>
      <c r="G691" s="996"/>
      <c r="H691" s="996"/>
      <c r="I691" s="979">
        <v>5.95</v>
      </c>
      <c r="J691" s="626">
        <f t="shared" si="12"/>
        <v>5.95</v>
      </c>
      <c r="K691" s="998"/>
      <c r="L691" s="999"/>
    </row>
    <row r="692" spans="3:12" x14ac:dyDescent="0.3">
      <c r="C692" s="1000" t="s">
        <v>2208</v>
      </c>
      <c r="D692" s="627" t="s">
        <v>122</v>
      </c>
      <c r="E692" s="996"/>
      <c r="F692" s="947">
        <v>1</v>
      </c>
      <c r="G692" s="996"/>
      <c r="H692" s="996"/>
      <c r="I692" s="979">
        <v>4.55</v>
      </c>
      <c r="J692" s="626">
        <f t="shared" si="12"/>
        <v>4.55</v>
      </c>
      <c r="K692" s="998"/>
      <c r="L692" s="999"/>
    </row>
    <row r="693" spans="3:12" x14ac:dyDescent="0.3">
      <c r="C693" s="1000" t="s">
        <v>2213</v>
      </c>
      <c r="D693" s="627" t="s">
        <v>122</v>
      </c>
      <c r="E693" s="996"/>
      <c r="F693" s="947">
        <v>1</v>
      </c>
      <c r="G693" s="996"/>
      <c r="H693" s="996"/>
      <c r="I693" s="979">
        <v>3.9</v>
      </c>
      <c r="J693" s="626">
        <f t="shared" si="12"/>
        <v>3.9</v>
      </c>
      <c r="K693" s="998"/>
      <c r="L693" s="999"/>
    </row>
    <row r="694" spans="3:12" x14ac:dyDescent="0.3">
      <c r="C694" s="1000" t="s">
        <v>1918</v>
      </c>
      <c r="D694" s="627" t="s">
        <v>122</v>
      </c>
      <c r="E694" s="996"/>
      <c r="F694" s="947">
        <v>1</v>
      </c>
      <c r="G694" s="996"/>
      <c r="H694" s="996"/>
      <c r="I694" s="979">
        <v>3.04</v>
      </c>
      <c r="J694" s="626">
        <f t="shared" si="12"/>
        <v>3.04</v>
      </c>
      <c r="K694" s="998"/>
      <c r="L694" s="999"/>
    </row>
    <row r="695" spans="3:12" x14ac:dyDescent="0.3">
      <c r="C695" s="1000" t="s">
        <v>1920</v>
      </c>
      <c r="D695" s="627" t="s">
        <v>122</v>
      </c>
      <c r="E695" s="996"/>
      <c r="F695" s="947">
        <v>1</v>
      </c>
      <c r="G695" s="996"/>
      <c r="H695" s="996"/>
      <c r="I695" s="979">
        <v>2.91</v>
      </c>
      <c r="J695" s="626">
        <f t="shared" si="12"/>
        <v>2.91</v>
      </c>
      <c r="K695" s="998"/>
      <c r="L695" s="999"/>
    </row>
    <row r="696" spans="3:12" x14ac:dyDescent="0.3">
      <c r="C696" s="1000" t="s">
        <v>1923</v>
      </c>
      <c r="D696" s="627" t="s">
        <v>122</v>
      </c>
      <c r="E696" s="996"/>
      <c r="F696" s="947">
        <v>1</v>
      </c>
      <c r="G696" s="996"/>
      <c r="H696" s="996"/>
      <c r="I696" s="979">
        <v>3.04</v>
      </c>
      <c r="J696" s="626">
        <f t="shared" si="12"/>
        <v>3.04</v>
      </c>
      <c r="K696" s="998"/>
      <c r="L696" s="999"/>
    </row>
    <row r="697" spans="3:12" x14ac:dyDescent="0.3">
      <c r="C697" s="1000" t="s">
        <v>1927</v>
      </c>
      <c r="D697" s="627" t="s">
        <v>122</v>
      </c>
      <c r="E697" s="996"/>
      <c r="F697" s="947">
        <v>1</v>
      </c>
      <c r="G697" s="996"/>
      <c r="H697" s="996"/>
      <c r="I697" s="979">
        <v>2.96</v>
      </c>
      <c r="J697" s="626">
        <f t="shared" si="12"/>
        <v>2.96</v>
      </c>
      <c r="K697" s="998"/>
      <c r="L697" s="999"/>
    </row>
    <row r="698" spans="3:12" x14ac:dyDescent="0.3">
      <c r="C698" s="1000" t="s">
        <v>2210</v>
      </c>
      <c r="D698" s="627" t="s">
        <v>122</v>
      </c>
      <c r="E698" s="996"/>
      <c r="F698" s="947">
        <v>1</v>
      </c>
      <c r="G698" s="996"/>
      <c r="H698" s="996"/>
      <c r="I698" s="979">
        <v>3.63</v>
      </c>
      <c r="J698" s="626">
        <f t="shared" si="12"/>
        <v>3.63</v>
      </c>
      <c r="K698" s="998"/>
      <c r="L698" s="999"/>
    </row>
    <row r="699" spans="3:12" x14ac:dyDescent="0.3">
      <c r="C699" s="1000" t="s">
        <v>2209</v>
      </c>
      <c r="D699" s="627" t="s">
        <v>122</v>
      </c>
      <c r="E699" s="996"/>
      <c r="F699" s="947">
        <v>1</v>
      </c>
      <c r="G699" s="996"/>
      <c r="H699" s="996"/>
      <c r="I699" s="979">
        <v>3.85</v>
      </c>
      <c r="J699" s="626">
        <f t="shared" si="12"/>
        <v>3.85</v>
      </c>
      <c r="K699" s="998"/>
      <c r="L699" s="999"/>
    </row>
    <row r="700" spans="3:12" ht="40.5" customHeight="1" x14ac:dyDescent="0.3">
      <c r="C700" s="1003" t="str">
        <f>RESUMEN!C65</f>
        <v>03.03.02.06</v>
      </c>
      <c r="D700" s="2064" t="str">
        <f>RESUMEN!D65</f>
        <v xml:space="preserve">FALSO CIELO RASO TIPO F; BALDOSA  DE  FIBRA MINERAL SIN PERFORAR CON MEMBRANA ACÚSTICA TRANSPARENTE DURABRITE Y PINTURA LÁTEX. BORDE REBAJADO DE 0.61M X 0.61M X 3/4" TIPO ULTIMA 1912 O DE 0.61M X 1.22M X 3/4" TIPO ULTIMA 1915 O TÉCNICAMENTE IGUAL O SUPERIOR. </v>
      </c>
      <c r="E700" s="2064"/>
      <c r="F700" s="2064"/>
      <c r="G700" s="2064"/>
      <c r="H700" s="2064"/>
      <c r="I700" s="2064"/>
      <c r="J700" s="2064"/>
      <c r="K700" s="2064"/>
      <c r="L700" s="2064"/>
    </row>
    <row r="701" spans="3:12" ht="27.6" x14ac:dyDescent="0.3">
      <c r="C701" s="952" t="s">
        <v>1</v>
      </c>
      <c r="D701" s="953" t="s">
        <v>2</v>
      </c>
      <c r="E701" s="954" t="s">
        <v>376</v>
      </c>
      <c r="F701" s="954" t="s">
        <v>377</v>
      </c>
      <c r="G701" s="954" t="s">
        <v>378</v>
      </c>
      <c r="H701" s="954" t="s">
        <v>48</v>
      </c>
      <c r="I701" s="955" t="s">
        <v>379</v>
      </c>
      <c r="J701" s="955" t="s">
        <v>49</v>
      </c>
      <c r="K701" s="955" t="s">
        <v>50</v>
      </c>
      <c r="L701" s="956" t="s">
        <v>3</v>
      </c>
    </row>
    <row r="702" spans="3:12" x14ac:dyDescent="0.3">
      <c r="C702" s="980"/>
      <c r="D702" s="995"/>
      <c r="E702" s="982"/>
      <c r="F702" s="983"/>
      <c r="G702" s="982"/>
      <c r="H702" s="982"/>
      <c r="I702" s="984"/>
      <c r="J702" s="984"/>
      <c r="K702" s="985">
        <f>SUM(J706:J790)</f>
        <v>1660.2400000000002</v>
      </c>
      <c r="L702" s="963" t="s">
        <v>380</v>
      </c>
    </row>
    <row r="703" spans="3:12" x14ac:dyDescent="0.3">
      <c r="C703" s="970"/>
      <c r="D703" s="986"/>
      <c r="E703" s="987"/>
      <c r="F703" s="988"/>
      <c r="G703" s="987"/>
      <c r="H703" s="987"/>
      <c r="I703" s="989"/>
      <c r="J703" s="989"/>
      <c r="K703" s="990"/>
      <c r="L703" s="991"/>
    </row>
    <row r="704" spans="3:12" x14ac:dyDescent="0.3">
      <c r="C704" s="970"/>
      <c r="D704" s="623" t="s">
        <v>169</v>
      </c>
      <c r="E704" s="624"/>
      <c r="F704" s="625"/>
      <c r="G704" s="624"/>
      <c r="H704" s="624"/>
      <c r="I704" s="626"/>
      <c r="J704" s="626"/>
      <c r="K704" s="971"/>
      <c r="L704" s="972"/>
    </row>
    <row r="705" spans="3:12" x14ac:dyDescent="0.3">
      <c r="C705" s="970"/>
      <c r="D705" s="834" t="s">
        <v>3248</v>
      </c>
      <c r="E705" s="624"/>
      <c r="F705" s="625"/>
      <c r="G705" s="624"/>
      <c r="H705" s="624"/>
      <c r="I705" s="626"/>
      <c r="J705" s="626"/>
      <c r="K705" s="971"/>
      <c r="L705" s="972"/>
    </row>
    <row r="706" spans="3:12" x14ac:dyDescent="0.3">
      <c r="C706" s="1000" t="s">
        <v>931</v>
      </c>
      <c r="D706" s="627" t="s">
        <v>566</v>
      </c>
      <c r="E706" s="624"/>
      <c r="F706" s="625">
        <v>1</v>
      </c>
      <c r="G706" s="624"/>
      <c r="H706" s="624"/>
      <c r="I706" s="626">
        <v>17.86</v>
      </c>
      <c r="J706" s="626">
        <f>F706*I706</f>
        <v>17.86</v>
      </c>
      <c r="K706" s="971"/>
      <c r="L706" s="972"/>
    </row>
    <row r="707" spans="3:12" x14ac:dyDescent="0.3">
      <c r="C707" s="1000" t="s">
        <v>3448</v>
      </c>
      <c r="D707" s="627" t="s">
        <v>144</v>
      </c>
      <c r="E707" s="624"/>
      <c r="F707" s="625">
        <v>1</v>
      </c>
      <c r="G707" s="624"/>
      <c r="H707" s="624"/>
      <c r="I707" s="626">
        <v>44.64</v>
      </c>
      <c r="J707" s="626">
        <f t="shared" ref="J707:J770" si="13">F707*I707</f>
        <v>44.64</v>
      </c>
      <c r="K707" s="971"/>
      <c r="L707" s="972"/>
    </row>
    <row r="708" spans="3:12" x14ac:dyDescent="0.3">
      <c r="C708" s="1000" t="s">
        <v>2316</v>
      </c>
      <c r="D708" s="627" t="s">
        <v>2317</v>
      </c>
      <c r="E708" s="624"/>
      <c r="F708" s="625">
        <v>1</v>
      </c>
      <c r="G708" s="624"/>
      <c r="H708" s="624"/>
      <c r="I708" s="626">
        <v>8.93</v>
      </c>
      <c r="J708" s="626">
        <f t="shared" si="13"/>
        <v>8.93</v>
      </c>
      <c r="K708" s="971"/>
      <c r="L708" s="972"/>
    </row>
    <row r="709" spans="3:12" x14ac:dyDescent="0.3">
      <c r="C709" s="1000"/>
      <c r="D709" s="623" t="s">
        <v>169</v>
      </c>
      <c r="E709" s="624"/>
      <c r="F709" s="625"/>
      <c r="G709" s="624"/>
      <c r="H709" s="624"/>
      <c r="I709" s="626"/>
      <c r="J709" s="626">
        <f t="shared" si="13"/>
        <v>0</v>
      </c>
      <c r="K709" s="971"/>
      <c r="L709" s="972"/>
    </row>
    <row r="710" spans="3:12" x14ac:dyDescent="0.3">
      <c r="C710" s="1000"/>
      <c r="D710" s="834" t="s">
        <v>3277</v>
      </c>
      <c r="E710" s="624"/>
      <c r="F710" s="625"/>
      <c r="G710" s="624"/>
      <c r="H710" s="624"/>
      <c r="I710" s="626"/>
      <c r="J710" s="626">
        <f t="shared" si="13"/>
        <v>0</v>
      </c>
      <c r="K710" s="971"/>
      <c r="L710" s="972"/>
    </row>
    <row r="711" spans="3:12" x14ac:dyDescent="0.3">
      <c r="C711" s="1000" t="s">
        <v>2319</v>
      </c>
      <c r="D711" s="627" t="s">
        <v>138</v>
      </c>
      <c r="E711" s="624"/>
      <c r="F711" s="625">
        <v>1</v>
      </c>
      <c r="G711" s="624"/>
      <c r="H711" s="624"/>
      <c r="I711" s="626">
        <v>28.96</v>
      </c>
      <c r="J711" s="626">
        <f t="shared" si="13"/>
        <v>28.96</v>
      </c>
      <c r="K711" s="971"/>
      <c r="L711" s="972"/>
    </row>
    <row r="712" spans="3:12" x14ac:dyDescent="0.3">
      <c r="C712" s="1000"/>
      <c r="D712" s="627" t="s">
        <v>138</v>
      </c>
      <c r="E712" s="624"/>
      <c r="F712" s="625">
        <v>1</v>
      </c>
      <c r="G712" s="624"/>
      <c r="H712" s="624"/>
      <c r="I712" s="626">
        <v>17.86</v>
      </c>
      <c r="J712" s="626">
        <f t="shared" si="13"/>
        <v>17.86</v>
      </c>
      <c r="K712" s="971"/>
      <c r="L712" s="972"/>
    </row>
    <row r="713" spans="3:12" x14ac:dyDescent="0.3">
      <c r="C713" s="1000" t="s">
        <v>1050</v>
      </c>
      <c r="D713" s="627" t="s">
        <v>144</v>
      </c>
      <c r="E713" s="624"/>
      <c r="F713" s="625">
        <v>1</v>
      </c>
      <c r="G713" s="624"/>
      <c r="H713" s="624"/>
      <c r="I713" s="626">
        <v>34.43</v>
      </c>
      <c r="J713" s="626">
        <f t="shared" si="13"/>
        <v>34.43</v>
      </c>
      <c r="K713" s="971"/>
      <c r="L713" s="972"/>
    </row>
    <row r="714" spans="3:12" x14ac:dyDescent="0.3">
      <c r="C714" s="1000" t="s">
        <v>2233</v>
      </c>
      <c r="D714" s="627" t="s">
        <v>144</v>
      </c>
      <c r="E714" s="624"/>
      <c r="F714" s="625">
        <v>1</v>
      </c>
      <c r="G714" s="624"/>
      <c r="H714" s="624"/>
      <c r="I714" s="626">
        <v>73.66</v>
      </c>
      <c r="J714" s="626">
        <f t="shared" si="13"/>
        <v>73.66</v>
      </c>
      <c r="K714" s="971"/>
      <c r="L714" s="972"/>
    </row>
    <row r="715" spans="3:12" x14ac:dyDescent="0.3">
      <c r="C715" s="1000"/>
      <c r="D715" s="627" t="s">
        <v>138</v>
      </c>
      <c r="E715" s="624"/>
      <c r="F715" s="625">
        <v>1</v>
      </c>
      <c r="G715" s="624"/>
      <c r="H715" s="624"/>
      <c r="I715" s="626">
        <v>12.28</v>
      </c>
      <c r="J715" s="626">
        <f t="shared" si="13"/>
        <v>12.28</v>
      </c>
      <c r="K715" s="971"/>
      <c r="L715" s="972"/>
    </row>
    <row r="716" spans="3:12" ht="27.6" x14ac:dyDescent="0.3">
      <c r="C716" s="1000" t="s">
        <v>3449</v>
      </c>
      <c r="D716" s="627" t="s">
        <v>144</v>
      </c>
      <c r="E716" s="624"/>
      <c r="F716" s="625">
        <v>1</v>
      </c>
      <c r="G716" s="624"/>
      <c r="H716" s="624"/>
      <c r="I716" s="626">
        <v>24.55</v>
      </c>
      <c r="J716" s="626">
        <f t="shared" si="13"/>
        <v>24.55</v>
      </c>
      <c r="K716" s="971"/>
      <c r="L716" s="972"/>
    </row>
    <row r="717" spans="3:12" x14ac:dyDescent="0.3">
      <c r="C717" s="1000"/>
      <c r="D717" s="623" t="s">
        <v>169</v>
      </c>
      <c r="E717" s="624"/>
      <c r="F717" s="625"/>
      <c r="G717" s="624"/>
      <c r="H717" s="624"/>
      <c r="I717" s="626"/>
      <c r="J717" s="626">
        <f t="shared" si="13"/>
        <v>0</v>
      </c>
      <c r="K717" s="971"/>
      <c r="L717" s="972"/>
    </row>
    <row r="718" spans="3:12" x14ac:dyDescent="0.3">
      <c r="C718" s="1000"/>
      <c r="D718" s="834" t="s">
        <v>3306</v>
      </c>
      <c r="E718" s="624"/>
      <c r="F718" s="625"/>
      <c r="G718" s="624"/>
      <c r="H718" s="624"/>
      <c r="I718" s="626"/>
      <c r="J718" s="626">
        <f t="shared" si="13"/>
        <v>0</v>
      </c>
      <c r="K718" s="971"/>
      <c r="L718" s="972"/>
    </row>
    <row r="719" spans="3:12" x14ac:dyDescent="0.3">
      <c r="C719" s="1000" t="s">
        <v>3450</v>
      </c>
      <c r="D719" s="627" t="s">
        <v>1745</v>
      </c>
      <c r="E719" s="624"/>
      <c r="F719" s="625">
        <v>1</v>
      </c>
      <c r="G719" s="624"/>
      <c r="H719" s="624"/>
      <c r="I719" s="626">
        <v>43.52</v>
      </c>
      <c r="J719" s="626">
        <f t="shared" si="13"/>
        <v>43.52</v>
      </c>
      <c r="K719" s="971"/>
      <c r="L719" s="972"/>
    </row>
    <row r="720" spans="3:12" x14ac:dyDescent="0.3">
      <c r="C720" s="1000" t="s">
        <v>2343</v>
      </c>
      <c r="D720" s="627" t="s">
        <v>2344</v>
      </c>
      <c r="E720" s="624"/>
      <c r="F720" s="625">
        <v>1</v>
      </c>
      <c r="G720" s="624"/>
      <c r="H720" s="624"/>
      <c r="I720" s="626">
        <v>8.93</v>
      </c>
      <c r="J720" s="626">
        <f t="shared" si="13"/>
        <v>8.93</v>
      </c>
      <c r="K720" s="971"/>
      <c r="L720" s="972"/>
    </row>
    <row r="721" spans="3:12" x14ac:dyDescent="0.3">
      <c r="C721" s="1000" t="s">
        <v>3451</v>
      </c>
      <c r="D721" s="627" t="s">
        <v>1745</v>
      </c>
      <c r="E721" s="624"/>
      <c r="F721" s="625">
        <v>1</v>
      </c>
      <c r="G721" s="624"/>
      <c r="H721" s="624"/>
      <c r="I721" s="626">
        <v>39.06</v>
      </c>
      <c r="J721" s="626">
        <f t="shared" si="13"/>
        <v>39.06</v>
      </c>
      <c r="K721" s="971"/>
      <c r="L721" s="972"/>
    </row>
    <row r="722" spans="3:12" x14ac:dyDescent="0.3">
      <c r="C722" s="1000"/>
      <c r="D722" s="627" t="s">
        <v>566</v>
      </c>
      <c r="E722" s="624"/>
      <c r="F722" s="625">
        <v>1</v>
      </c>
      <c r="G722" s="624"/>
      <c r="H722" s="624"/>
      <c r="I722" s="626">
        <v>3.72</v>
      </c>
      <c r="J722" s="626">
        <f t="shared" si="13"/>
        <v>3.72</v>
      </c>
      <c r="K722" s="971"/>
      <c r="L722" s="972"/>
    </row>
    <row r="723" spans="3:12" x14ac:dyDescent="0.3">
      <c r="C723" s="1000" t="s">
        <v>3452</v>
      </c>
      <c r="D723" s="627" t="s">
        <v>144</v>
      </c>
      <c r="E723" s="624"/>
      <c r="F723" s="625">
        <v>1</v>
      </c>
      <c r="G723" s="624"/>
      <c r="H723" s="624"/>
      <c r="I723" s="626">
        <v>170.75</v>
      </c>
      <c r="J723" s="626">
        <f t="shared" si="13"/>
        <v>170.75</v>
      </c>
      <c r="K723" s="971"/>
      <c r="L723" s="972"/>
    </row>
    <row r="724" spans="3:12" x14ac:dyDescent="0.3">
      <c r="C724" s="1000" t="s">
        <v>2150</v>
      </c>
      <c r="D724" s="627" t="s">
        <v>138</v>
      </c>
      <c r="E724" s="624"/>
      <c r="F724" s="625">
        <v>1</v>
      </c>
      <c r="G724" s="624"/>
      <c r="H724" s="624"/>
      <c r="I724" s="626">
        <v>9.67</v>
      </c>
      <c r="J724" s="626">
        <f t="shared" si="13"/>
        <v>9.67</v>
      </c>
      <c r="K724" s="971"/>
      <c r="L724" s="972"/>
    </row>
    <row r="725" spans="3:12" x14ac:dyDescent="0.3">
      <c r="C725" s="1000" t="s">
        <v>1206</v>
      </c>
      <c r="D725" s="627" t="s">
        <v>394</v>
      </c>
      <c r="E725" s="624"/>
      <c r="F725" s="625">
        <v>1</v>
      </c>
      <c r="G725" s="624"/>
      <c r="H725" s="624"/>
      <c r="I725" s="626">
        <v>10.42</v>
      </c>
      <c r="J725" s="626">
        <f t="shared" si="13"/>
        <v>10.42</v>
      </c>
      <c r="K725" s="971"/>
      <c r="L725" s="972"/>
    </row>
    <row r="726" spans="3:12" x14ac:dyDescent="0.3">
      <c r="C726" s="1000"/>
      <c r="D726" s="623" t="s">
        <v>200</v>
      </c>
      <c r="E726" s="624"/>
      <c r="F726" s="625"/>
      <c r="G726" s="624"/>
      <c r="H726" s="624"/>
      <c r="I726" s="626"/>
      <c r="J726" s="626">
        <f t="shared" si="13"/>
        <v>0</v>
      </c>
      <c r="K726" s="971"/>
      <c r="L726" s="972"/>
    </row>
    <row r="727" spans="3:12" x14ac:dyDescent="0.3">
      <c r="C727" s="1000"/>
      <c r="D727" s="834" t="s">
        <v>1510</v>
      </c>
      <c r="E727" s="624"/>
      <c r="F727" s="625"/>
      <c r="G727" s="624"/>
      <c r="H727" s="624"/>
      <c r="I727" s="626"/>
      <c r="J727" s="626">
        <f t="shared" si="13"/>
        <v>0</v>
      </c>
      <c r="K727" s="971"/>
      <c r="L727" s="972"/>
    </row>
    <row r="728" spans="3:12" x14ac:dyDescent="0.3">
      <c r="C728" s="1000" t="s">
        <v>1618</v>
      </c>
      <c r="D728" s="627" t="s">
        <v>360</v>
      </c>
      <c r="E728" s="624"/>
      <c r="F728" s="625">
        <v>1</v>
      </c>
      <c r="G728" s="624"/>
      <c r="H728" s="624"/>
      <c r="I728" s="626">
        <v>15.62</v>
      </c>
      <c r="J728" s="626">
        <f t="shared" si="13"/>
        <v>15.62</v>
      </c>
      <c r="K728" s="971"/>
      <c r="L728" s="972"/>
    </row>
    <row r="729" spans="3:12" x14ac:dyDescent="0.3">
      <c r="C729" s="1000"/>
      <c r="D729" s="627" t="s">
        <v>138</v>
      </c>
      <c r="E729" s="624"/>
      <c r="F729" s="625">
        <v>1</v>
      </c>
      <c r="G729" s="624"/>
      <c r="H729" s="624"/>
      <c r="I729" s="626">
        <v>5.21</v>
      </c>
      <c r="J729" s="626">
        <f t="shared" si="13"/>
        <v>5.21</v>
      </c>
      <c r="K729" s="971"/>
      <c r="L729" s="972"/>
    </row>
    <row r="730" spans="3:12" x14ac:dyDescent="0.3">
      <c r="C730" s="1000"/>
      <c r="D730" s="627" t="s">
        <v>138</v>
      </c>
      <c r="E730" s="624"/>
      <c r="F730" s="625">
        <v>1</v>
      </c>
      <c r="G730" s="624"/>
      <c r="H730" s="624"/>
      <c r="I730" s="626">
        <v>5.95</v>
      </c>
      <c r="J730" s="626">
        <f t="shared" si="13"/>
        <v>5.95</v>
      </c>
      <c r="K730" s="971"/>
      <c r="L730" s="972"/>
    </row>
    <row r="731" spans="3:12" x14ac:dyDescent="0.3">
      <c r="C731" s="1000"/>
      <c r="D731" s="623" t="s">
        <v>200</v>
      </c>
      <c r="E731" s="624"/>
      <c r="F731" s="625"/>
      <c r="G731" s="624"/>
      <c r="H731" s="624"/>
      <c r="I731" s="626"/>
      <c r="J731" s="626">
        <f t="shared" si="13"/>
        <v>0</v>
      </c>
      <c r="K731" s="971"/>
      <c r="L731" s="972"/>
    </row>
    <row r="732" spans="3:12" x14ac:dyDescent="0.3">
      <c r="C732" s="1000"/>
      <c r="D732" s="834" t="s">
        <v>1511</v>
      </c>
      <c r="E732" s="624"/>
      <c r="F732" s="625"/>
      <c r="G732" s="624"/>
      <c r="H732" s="624"/>
      <c r="I732" s="626"/>
      <c r="J732" s="626">
        <f t="shared" si="13"/>
        <v>0</v>
      </c>
      <c r="K732" s="971"/>
      <c r="L732" s="972"/>
    </row>
    <row r="733" spans="3:12" x14ac:dyDescent="0.3">
      <c r="C733" s="1000" t="s">
        <v>1507</v>
      </c>
      <c r="D733" s="627" t="s">
        <v>360</v>
      </c>
      <c r="E733" s="624"/>
      <c r="F733" s="625">
        <v>1</v>
      </c>
      <c r="G733" s="624"/>
      <c r="H733" s="624"/>
      <c r="I733" s="626">
        <v>63.61</v>
      </c>
      <c r="J733" s="626">
        <f t="shared" si="13"/>
        <v>63.61</v>
      </c>
      <c r="K733" s="971"/>
      <c r="L733" s="972"/>
    </row>
    <row r="734" spans="3:12" x14ac:dyDescent="0.3">
      <c r="C734" s="1000" t="s">
        <v>1561</v>
      </c>
      <c r="D734" s="627" t="s">
        <v>2382</v>
      </c>
      <c r="E734" s="624"/>
      <c r="F734" s="625">
        <v>1</v>
      </c>
      <c r="G734" s="624"/>
      <c r="H734" s="624"/>
      <c r="I734" s="626">
        <v>11.16</v>
      </c>
      <c r="J734" s="626">
        <f t="shared" si="13"/>
        <v>11.16</v>
      </c>
      <c r="K734" s="971"/>
      <c r="L734" s="972"/>
    </row>
    <row r="735" spans="3:12" x14ac:dyDescent="0.3">
      <c r="C735" s="1000" t="s">
        <v>2413</v>
      </c>
      <c r="D735" s="627" t="s">
        <v>2414</v>
      </c>
      <c r="E735" s="624"/>
      <c r="F735" s="625">
        <v>1</v>
      </c>
      <c r="G735" s="624"/>
      <c r="H735" s="624"/>
      <c r="I735" s="626">
        <v>35.71</v>
      </c>
      <c r="J735" s="626">
        <f t="shared" si="13"/>
        <v>35.71</v>
      </c>
      <c r="K735" s="971"/>
      <c r="L735" s="972"/>
    </row>
    <row r="736" spans="3:12" x14ac:dyDescent="0.3">
      <c r="C736" s="1000"/>
      <c r="D736" s="627" t="s">
        <v>138</v>
      </c>
      <c r="E736" s="624"/>
      <c r="F736" s="625">
        <v>1</v>
      </c>
      <c r="G736" s="624"/>
      <c r="H736" s="624"/>
      <c r="I736" s="626">
        <v>14.14</v>
      </c>
      <c r="J736" s="626">
        <f t="shared" si="13"/>
        <v>14.14</v>
      </c>
      <c r="K736" s="971"/>
      <c r="L736" s="972"/>
    </row>
    <row r="737" spans="3:12" x14ac:dyDescent="0.3">
      <c r="C737" s="1000" t="s">
        <v>1581</v>
      </c>
      <c r="D737" s="627" t="s">
        <v>138</v>
      </c>
      <c r="E737" s="624"/>
      <c r="F737" s="625">
        <v>1</v>
      </c>
      <c r="G737" s="624"/>
      <c r="H737" s="624"/>
      <c r="I737" s="626">
        <v>14.88</v>
      </c>
      <c r="J737" s="626">
        <f t="shared" si="13"/>
        <v>14.88</v>
      </c>
      <c r="K737" s="971"/>
      <c r="L737" s="972"/>
    </row>
    <row r="738" spans="3:12" x14ac:dyDescent="0.3">
      <c r="C738" s="1000"/>
      <c r="D738" s="627" t="s">
        <v>138</v>
      </c>
      <c r="E738" s="624"/>
      <c r="F738" s="625">
        <v>1</v>
      </c>
      <c r="G738" s="624"/>
      <c r="H738" s="624"/>
      <c r="I738" s="626">
        <v>4.46</v>
      </c>
      <c r="J738" s="626">
        <f t="shared" si="13"/>
        <v>4.46</v>
      </c>
      <c r="K738" s="971"/>
      <c r="L738" s="972"/>
    </row>
    <row r="739" spans="3:12" x14ac:dyDescent="0.3">
      <c r="C739" s="1000"/>
      <c r="D739" s="623" t="s">
        <v>200</v>
      </c>
      <c r="E739" s="624"/>
      <c r="F739" s="625"/>
      <c r="G739" s="624"/>
      <c r="H739" s="624"/>
      <c r="I739" s="626"/>
      <c r="J739" s="626">
        <f t="shared" si="13"/>
        <v>0</v>
      </c>
      <c r="K739" s="971"/>
      <c r="L739" s="972"/>
    </row>
    <row r="740" spans="3:12" x14ac:dyDescent="0.3">
      <c r="C740" s="1000"/>
      <c r="D740" s="834" t="s">
        <v>1639</v>
      </c>
      <c r="E740" s="624"/>
      <c r="F740" s="625"/>
      <c r="G740" s="624"/>
      <c r="H740" s="624"/>
      <c r="I740" s="626"/>
      <c r="J740" s="626">
        <f t="shared" si="13"/>
        <v>0</v>
      </c>
      <c r="K740" s="971"/>
      <c r="L740" s="972"/>
    </row>
    <row r="741" spans="3:12" x14ac:dyDescent="0.3">
      <c r="C741" s="1000" t="s">
        <v>1640</v>
      </c>
      <c r="D741" s="627" t="s">
        <v>360</v>
      </c>
      <c r="E741" s="624"/>
      <c r="F741" s="625">
        <v>1</v>
      </c>
      <c r="G741" s="624"/>
      <c r="H741" s="624"/>
      <c r="I741" s="626">
        <v>23.81</v>
      </c>
      <c r="J741" s="626">
        <f t="shared" si="13"/>
        <v>23.81</v>
      </c>
      <c r="K741" s="971"/>
      <c r="L741" s="972"/>
    </row>
    <row r="742" spans="3:12" x14ac:dyDescent="0.3">
      <c r="C742" s="1000" t="s">
        <v>3453</v>
      </c>
      <c r="D742" s="627" t="s">
        <v>3454</v>
      </c>
      <c r="E742" s="624"/>
      <c r="F742" s="625">
        <v>1</v>
      </c>
      <c r="G742" s="624"/>
      <c r="H742" s="624"/>
      <c r="I742" s="626">
        <v>17.86</v>
      </c>
      <c r="J742" s="626">
        <f t="shared" si="13"/>
        <v>17.86</v>
      </c>
      <c r="K742" s="971"/>
      <c r="L742" s="972"/>
    </row>
    <row r="743" spans="3:12" x14ac:dyDescent="0.3">
      <c r="C743" s="1000" t="s">
        <v>2407</v>
      </c>
      <c r="D743" s="627" t="s">
        <v>360</v>
      </c>
      <c r="E743" s="624"/>
      <c r="F743" s="625">
        <v>1</v>
      </c>
      <c r="G743" s="624"/>
      <c r="H743" s="624"/>
      <c r="I743" s="626">
        <v>14.88</v>
      </c>
      <c r="J743" s="626">
        <f t="shared" si="13"/>
        <v>14.88</v>
      </c>
      <c r="K743" s="971"/>
      <c r="L743" s="972"/>
    </row>
    <row r="744" spans="3:12" x14ac:dyDescent="0.3">
      <c r="C744" s="1000" t="s">
        <v>2234</v>
      </c>
      <c r="D744" s="627" t="s">
        <v>144</v>
      </c>
      <c r="E744" s="624"/>
      <c r="F744" s="625">
        <v>1</v>
      </c>
      <c r="G744" s="624"/>
      <c r="H744" s="624"/>
      <c r="I744" s="626">
        <v>13.39</v>
      </c>
      <c r="J744" s="626">
        <f t="shared" si="13"/>
        <v>13.39</v>
      </c>
      <c r="K744" s="971"/>
      <c r="L744" s="972"/>
    </row>
    <row r="745" spans="3:12" x14ac:dyDescent="0.3">
      <c r="C745" s="1000" t="s">
        <v>2039</v>
      </c>
      <c r="D745" s="627" t="s">
        <v>152</v>
      </c>
      <c r="E745" s="624"/>
      <c r="F745" s="625">
        <v>1</v>
      </c>
      <c r="G745" s="624"/>
      <c r="H745" s="624"/>
      <c r="I745" s="626">
        <v>24.68</v>
      </c>
      <c r="J745" s="626">
        <f t="shared" si="13"/>
        <v>24.68</v>
      </c>
      <c r="K745" s="971"/>
      <c r="L745" s="972"/>
    </row>
    <row r="746" spans="3:12" x14ac:dyDescent="0.3">
      <c r="C746" s="1000" t="s">
        <v>1627</v>
      </c>
      <c r="D746" s="627" t="s">
        <v>3353</v>
      </c>
      <c r="E746" s="624"/>
      <c r="F746" s="625">
        <v>1</v>
      </c>
      <c r="G746" s="624"/>
      <c r="H746" s="624"/>
      <c r="I746" s="626">
        <v>9.7899999999999991</v>
      </c>
      <c r="J746" s="626">
        <f t="shared" si="13"/>
        <v>9.7899999999999991</v>
      </c>
      <c r="K746" s="971"/>
      <c r="L746" s="972"/>
    </row>
    <row r="747" spans="3:12" x14ac:dyDescent="0.3">
      <c r="C747" s="1000" t="s">
        <v>2410</v>
      </c>
      <c r="D747" s="627" t="s">
        <v>1745</v>
      </c>
      <c r="E747" s="624"/>
      <c r="F747" s="625">
        <v>1</v>
      </c>
      <c r="G747" s="624"/>
      <c r="H747" s="624"/>
      <c r="I747" s="626">
        <v>23.44</v>
      </c>
      <c r="J747" s="626">
        <f t="shared" si="13"/>
        <v>23.44</v>
      </c>
      <c r="K747" s="971"/>
      <c r="L747" s="972"/>
    </row>
    <row r="748" spans="3:12" x14ac:dyDescent="0.3">
      <c r="C748" s="1000" t="s">
        <v>1607</v>
      </c>
      <c r="D748" s="627" t="s">
        <v>382</v>
      </c>
      <c r="E748" s="624"/>
      <c r="F748" s="625">
        <v>1</v>
      </c>
      <c r="G748" s="624"/>
      <c r="H748" s="624"/>
      <c r="I748" s="626">
        <v>9.1300000000000008</v>
      </c>
      <c r="J748" s="626">
        <f t="shared" si="13"/>
        <v>9.1300000000000008</v>
      </c>
      <c r="K748" s="971"/>
      <c r="L748" s="972"/>
    </row>
    <row r="749" spans="3:12" x14ac:dyDescent="0.3">
      <c r="C749" s="1000" t="s">
        <v>1592</v>
      </c>
      <c r="D749" s="627" t="s">
        <v>3354</v>
      </c>
      <c r="E749" s="624"/>
      <c r="F749" s="625">
        <v>1</v>
      </c>
      <c r="G749" s="624"/>
      <c r="H749" s="624"/>
      <c r="I749" s="626">
        <v>23.85</v>
      </c>
      <c r="J749" s="626">
        <f t="shared" si="13"/>
        <v>23.85</v>
      </c>
      <c r="K749" s="971"/>
      <c r="L749" s="972"/>
    </row>
    <row r="750" spans="3:12" x14ac:dyDescent="0.3">
      <c r="C750" s="1000" t="s">
        <v>2158</v>
      </c>
      <c r="D750" s="627" t="s">
        <v>138</v>
      </c>
      <c r="E750" s="624"/>
      <c r="F750" s="625">
        <v>1</v>
      </c>
      <c r="G750" s="624"/>
      <c r="H750" s="624"/>
      <c r="I750" s="626">
        <v>24.55</v>
      </c>
      <c r="J750" s="626">
        <f t="shared" si="13"/>
        <v>24.55</v>
      </c>
      <c r="K750" s="971"/>
      <c r="L750" s="972"/>
    </row>
    <row r="751" spans="3:12" x14ac:dyDescent="0.3">
      <c r="C751" s="1000"/>
      <c r="D751" s="623" t="s">
        <v>200</v>
      </c>
      <c r="E751" s="624"/>
      <c r="F751" s="625"/>
      <c r="G751" s="624"/>
      <c r="H751" s="624"/>
      <c r="I751" s="626"/>
      <c r="J751" s="626">
        <f t="shared" si="13"/>
        <v>0</v>
      </c>
      <c r="K751" s="971"/>
      <c r="L751" s="972"/>
    </row>
    <row r="752" spans="3:12" x14ac:dyDescent="0.3">
      <c r="C752" s="1000"/>
      <c r="D752" s="834" t="s">
        <v>1685</v>
      </c>
      <c r="E752" s="624"/>
      <c r="F752" s="625"/>
      <c r="G752" s="624"/>
      <c r="H752" s="624"/>
      <c r="I752" s="626"/>
      <c r="J752" s="626">
        <f t="shared" si="13"/>
        <v>0</v>
      </c>
      <c r="K752" s="971"/>
      <c r="L752" s="972"/>
    </row>
    <row r="753" spans="3:12" x14ac:dyDescent="0.3">
      <c r="C753" s="1000" t="s">
        <v>1654</v>
      </c>
      <c r="D753" s="627" t="s">
        <v>138</v>
      </c>
      <c r="E753" s="624"/>
      <c r="F753" s="625">
        <v>1</v>
      </c>
      <c r="G753" s="624"/>
      <c r="H753" s="624"/>
      <c r="I753" s="626">
        <v>7.44</v>
      </c>
      <c r="J753" s="626">
        <f t="shared" si="13"/>
        <v>7.44</v>
      </c>
      <c r="K753" s="971"/>
      <c r="L753" s="972"/>
    </row>
    <row r="754" spans="3:12" x14ac:dyDescent="0.3">
      <c r="C754" s="1000" t="s">
        <v>2235</v>
      </c>
      <c r="D754" s="627" t="s">
        <v>138</v>
      </c>
      <c r="E754" s="624"/>
      <c r="F754" s="625">
        <v>1</v>
      </c>
      <c r="G754" s="624"/>
      <c r="H754" s="624"/>
      <c r="I754" s="626">
        <v>17.11</v>
      </c>
      <c r="J754" s="626">
        <f t="shared" si="13"/>
        <v>17.11</v>
      </c>
      <c r="K754" s="971"/>
      <c r="L754" s="972"/>
    </row>
    <row r="755" spans="3:12" x14ac:dyDescent="0.3">
      <c r="C755" s="1000" t="s">
        <v>1744</v>
      </c>
      <c r="D755" s="627" t="s">
        <v>1745</v>
      </c>
      <c r="E755" s="624"/>
      <c r="F755" s="625">
        <v>1</v>
      </c>
      <c r="G755" s="624"/>
      <c r="H755" s="624"/>
      <c r="I755" s="626">
        <v>40.65</v>
      </c>
      <c r="J755" s="626">
        <f t="shared" si="13"/>
        <v>40.65</v>
      </c>
      <c r="K755" s="971"/>
      <c r="L755" s="972"/>
    </row>
    <row r="756" spans="3:12" x14ac:dyDescent="0.3">
      <c r="C756" s="1000"/>
      <c r="D756" s="627" t="s">
        <v>138</v>
      </c>
      <c r="E756" s="624"/>
      <c r="F756" s="625">
        <v>1</v>
      </c>
      <c r="G756" s="624"/>
      <c r="H756" s="624"/>
      <c r="I756" s="626">
        <v>18.579999999999998</v>
      </c>
      <c r="J756" s="626">
        <f t="shared" si="13"/>
        <v>18.579999999999998</v>
      </c>
      <c r="K756" s="971"/>
      <c r="L756" s="972"/>
    </row>
    <row r="757" spans="3:12" x14ac:dyDescent="0.3">
      <c r="C757" s="1000" t="s">
        <v>1669</v>
      </c>
      <c r="D757" s="627" t="s">
        <v>3361</v>
      </c>
      <c r="E757" s="624"/>
      <c r="F757" s="625">
        <v>1</v>
      </c>
      <c r="G757" s="624"/>
      <c r="H757" s="624"/>
      <c r="I757" s="626">
        <v>36.39</v>
      </c>
      <c r="J757" s="626">
        <f t="shared" si="13"/>
        <v>36.39</v>
      </c>
      <c r="K757" s="971"/>
      <c r="L757" s="972"/>
    </row>
    <row r="758" spans="3:12" x14ac:dyDescent="0.3">
      <c r="C758" s="1000" t="s">
        <v>2159</v>
      </c>
      <c r="D758" s="627" t="s">
        <v>138</v>
      </c>
      <c r="E758" s="624"/>
      <c r="F758" s="625">
        <v>1</v>
      </c>
      <c r="G758" s="624"/>
      <c r="H758" s="624"/>
      <c r="I758" s="626">
        <v>17.11</v>
      </c>
      <c r="J758" s="626">
        <f t="shared" si="13"/>
        <v>17.11</v>
      </c>
      <c r="K758" s="971"/>
      <c r="L758" s="972"/>
    </row>
    <row r="759" spans="3:12" x14ac:dyDescent="0.3">
      <c r="C759" s="1000" t="s">
        <v>2423</v>
      </c>
      <c r="D759" s="627" t="s">
        <v>360</v>
      </c>
      <c r="E759" s="624"/>
      <c r="F759" s="625">
        <v>1</v>
      </c>
      <c r="G759" s="624"/>
      <c r="H759" s="624"/>
      <c r="I759" s="626">
        <v>17.86</v>
      </c>
      <c r="J759" s="626">
        <f t="shared" si="13"/>
        <v>17.86</v>
      </c>
      <c r="K759" s="971"/>
      <c r="L759" s="972"/>
    </row>
    <row r="760" spans="3:12" x14ac:dyDescent="0.3">
      <c r="C760" s="1000"/>
      <c r="D760" s="627" t="s">
        <v>138</v>
      </c>
      <c r="E760" s="624"/>
      <c r="F760" s="625">
        <v>1</v>
      </c>
      <c r="G760" s="624"/>
      <c r="H760" s="624"/>
      <c r="I760" s="626">
        <v>7.44</v>
      </c>
      <c r="J760" s="626">
        <f t="shared" si="13"/>
        <v>7.44</v>
      </c>
      <c r="K760" s="971"/>
      <c r="L760" s="972"/>
    </row>
    <row r="761" spans="3:12" x14ac:dyDescent="0.3">
      <c r="C761" s="1000"/>
      <c r="D761" s="623" t="s">
        <v>200</v>
      </c>
      <c r="E761" s="624"/>
      <c r="F761" s="625"/>
      <c r="G761" s="624"/>
      <c r="H761" s="624"/>
      <c r="I761" s="626"/>
      <c r="J761" s="626">
        <f t="shared" si="13"/>
        <v>0</v>
      </c>
      <c r="K761" s="971"/>
      <c r="L761" s="972"/>
    </row>
    <row r="762" spans="3:12" x14ac:dyDescent="0.3">
      <c r="C762" s="1000"/>
      <c r="D762" s="834" t="s">
        <v>1692</v>
      </c>
      <c r="E762" s="624"/>
      <c r="F762" s="625"/>
      <c r="G762" s="624"/>
      <c r="H762" s="624"/>
      <c r="I762" s="626"/>
      <c r="J762" s="626">
        <f t="shared" si="13"/>
        <v>0</v>
      </c>
      <c r="K762" s="971"/>
      <c r="L762" s="972"/>
    </row>
    <row r="763" spans="3:12" x14ac:dyDescent="0.3">
      <c r="C763" s="1000" t="s">
        <v>2429</v>
      </c>
      <c r="D763" s="627" t="s">
        <v>566</v>
      </c>
      <c r="E763" s="624"/>
      <c r="F763" s="625">
        <v>1</v>
      </c>
      <c r="G763" s="624"/>
      <c r="H763" s="624"/>
      <c r="I763" s="626">
        <v>33.479999999999997</v>
      </c>
      <c r="J763" s="626">
        <f t="shared" si="13"/>
        <v>33.479999999999997</v>
      </c>
      <c r="K763" s="971"/>
      <c r="L763" s="972"/>
    </row>
    <row r="764" spans="3:12" x14ac:dyDescent="0.3">
      <c r="C764" s="1000" t="s">
        <v>2425</v>
      </c>
      <c r="D764" s="627" t="s">
        <v>2344</v>
      </c>
      <c r="E764" s="624"/>
      <c r="F764" s="625">
        <v>1</v>
      </c>
      <c r="G764" s="624"/>
      <c r="H764" s="624"/>
      <c r="I764" s="626">
        <v>8.93</v>
      </c>
      <c r="J764" s="626">
        <f t="shared" si="13"/>
        <v>8.93</v>
      </c>
      <c r="K764" s="971"/>
      <c r="L764" s="972"/>
    </row>
    <row r="765" spans="3:12" x14ac:dyDescent="0.3">
      <c r="C765" s="1000"/>
      <c r="D765" s="627"/>
      <c r="E765" s="624"/>
      <c r="F765" s="625">
        <v>1</v>
      </c>
      <c r="G765" s="624"/>
      <c r="H765" s="624"/>
      <c r="I765" s="626">
        <v>56.92</v>
      </c>
      <c r="J765" s="626">
        <f t="shared" si="13"/>
        <v>56.92</v>
      </c>
      <c r="K765" s="971"/>
      <c r="L765" s="972"/>
    </row>
    <row r="766" spans="3:12" x14ac:dyDescent="0.3">
      <c r="C766" s="1000"/>
      <c r="D766" s="627"/>
      <c r="E766" s="624"/>
      <c r="F766" s="625">
        <v>1</v>
      </c>
      <c r="G766" s="624"/>
      <c r="H766" s="624"/>
      <c r="I766" s="626">
        <v>84.73</v>
      </c>
      <c r="J766" s="626">
        <f t="shared" si="13"/>
        <v>84.73</v>
      </c>
      <c r="K766" s="971"/>
      <c r="L766" s="972"/>
    </row>
    <row r="767" spans="3:12" x14ac:dyDescent="0.3">
      <c r="C767" s="1000" t="s">
        <v>1695</v>
      </c>
      <c r="D767" s="627" t="s">
        <v>152</v>
      </c>
      <c r="E767" s="624"/>
      <c r="F767" s="625">
        <v>1</v>
      </c>
      <c r="G767" s="624"/>
      <c r="H767" s="624"/>
      <c r="I767" s="626">
        <v>99.18</v>
      </c>
      <c r="J767" s="626">
        <f t="shared" si="13"/>
        <v>99.18</v>
      </c>
      <c r="K767" s="971"/>
      <c r="L767" s="972"/>
    </row>
    <row r="768" spans="3:12" x14ac:dyDescent="0.3">
      <c r="C768" s="1000"/>
      <c r="D768" s="627"/>
      <c r="E768" s="624"/>
      <c r="F768" s="625">
        <v>1</v>
      </c>
      <c r="G768" s="624"/>
      <c r="H768" s="624"/>
      <c r="I768" s="626">
        <v>13.02</v>
      </c>
      <c r="J768" s="626">
        <f t="shared" si="13"/>
        <v>13.02</v>
      </c>
      <c r="K768" s="971"/>
      <c r="L768" s="972"/>
    </row>
    <row r="769" spans="3:12" x14ac:dyDescent="0.3">
      <c r="C769" s="1000"/>
      <c r="D769" s="627"/>
      <c r="E769" s="624"/>
      <c r="F769" s="625">
        <v>1</v>
      </c>
      <c r="G769" s="624"/>
      <c r="H769" s="624"/>
      <c r="I769" s="626">
        <v>23.44</v>
      </c>
      <c r="J769" s="626">
        <f t="shared" si="13"/>
        <v>23.44</v>
      </c>
      <c r="K769" s="971"/>
      <c r="L769" s="972"/>
    </row>
    <row r="770" spans="3:12" x14ac:dyDescent="0.3">
      <c r="C770" s="1000"/>
      <c r="D770" s="627"/>
      <c r="E770" s="624"/>
      <c r="F770" s="625">
        <v>1</v>
      </c>
      <c r="G770" s="624"/>
      <c r="H770" s="624"/>
      <c r="I770" s="626">
        <v>3.72</v>
      </c>
      <c r="J770" s="626">
        <f t="shared" si="13"/>
        <v>3.72</v>
      </c>
      <c r="K770" s="971"/>
      <c r="L770" s="972"/>
    </row>
    <row r="771" spans="3:12" x14ac:dyDescent="0.3">
      <c r="C771" s="1000" t="s">
        <v>2435</v>
      </c>
      <c r="D771" s="627" t="s">
        <v>144</v>
      </c>
      <c r="E771" s="624"/>
      <c r="F771" s="625">
        <v>1</v>
      </c>
      <c r="G771" s="624"/>
      <c r="H771" s="624"/>
      <c r="I771" s="626">
        <v>62.5</v>
      </c>
      <c r="J771" s="626">
        <f t="shared" ref="J771:J790" si="14">F771*I771</f>
        <v>62.5</v>
      </c>
      <c r="K771" s="971"/>
      <c r="L771" s="972"/>
    </row>
    <row r="772" spans="3:12" x14ac:dyDescent="0.3">
      <c r="C772" s="1000"/>
      <c r="D772" s="623" t="s">
        <v>200</v>
      </c>
      <c r="E772" s="624"/>
      <c r="F772" s="625"/>
      <c r="G772" s="624"/>
      <c r="H772" s="624"/>
      <c r="I772" s="626"/>
      <c r="J772" s="626">
        <f t="shared" si="14"/>
        <v>0</v>
      </c>
      <c r="K772" s="971"/>
      <c r="L772" s="972"/>
    </row>
    <row r="773" spans="3:12" x14ac:dyDescent="0.3">
      <c r="C773" s="1000"/>
      <c r="D773" s="834" t="s">
        <v>1715</v>
      </c>
      <c r="E773" s="624"/>
      <c r="F773" s="625"/>
      <c r="G773" s="624"/>
      <c r="H773" s="624"/>
      <c r="I773" s="626"/>
      <c r="J773" s="626">
        <f t="shared" si="14"/>
        <v>0</v>
      </c>
      <c r="K773" s="971"/>
      <c r="L773" s="972"/>
    </row>
    <row r="774" spans="3:12" x14ac:dyDescent="0.3">
      <c r="C774" s="1000" t="s">
        <v>3455</v>
      </c>
      <c r="D774" s="627" t="s">
        <v>144</v>
      </c>
      <c r="E774" s="624"/>
      <c r="F774" s="625">
        <v>1</v>
      </c>
      <c r="G774" s="624"/>
      <c r="H774" s="624"/>
      <c r="I774" s="626">
        <v>47.62</v>
      </c>
      <c r="J774" s="626">
        <f t="shared" si="14"/>
        <v>47.62</v>
      </c>
      <c r="K774" s="971"/>
      <c r="L774" s="972"/>
    </row>
    <row r="775" spans="3:12" x14ac:dyDescent="0.3">
      <c r="C775" s="1000" t="s">
        <v>2160</v>
      </c>
      <c r="D775" s="627" t="s">
        <v>360</v>
      </c>
      <c r="E775" s="624"/>
      <c r="F775" s="625">
        <v>1</v>
      </c>
      <c r="G775" s="624"/>
      <c r="H775" s="624"/>
      <c r="I775" s="626">
        <v>7.44</v>
      </c>
      <c r="J775" s="626">
        <f t="shared" si="14"/>
        <v>7.44</v>
      </c>
      <c r="K775" s="971"/>
      <c r="L775" s="972"/>
    </row>
    <row r="776" spans="3:12" x14ac:dyDescent="0.3">
      <c r="C776" s="1000"/>
      <c r="D776" s="627" t="s">
        <v>138</v>
      </c>
      <c r="E776" s="624"/>
      <c r="F776" s="625">
        <v>1</v>
      </c>
      <c r="G776" s="624"/>
      <c r="H776" s="624"/>
      <c r="I776" s="626">
        <v>7.44</v>
      </c>
      <c r="J776" s="626">
        <f t="shared" si="14"/>
        <v>7.44</v>
      </c>
      <c r="K776" s="971"/>
      <c r="L776" s="972"/>
    </row>
    <row r="777" spans="3:12" x14ac:dyDescent="0.3">
      <c r="C777" s="1000"/>
      <c r="D777" s="627" t="s">
        <v>138</v>
      </c>
      <c r="E777" s="624"/>
      <c r="F777" s="625">
        <v>1</v>
      </c>
      <c r="G777" s="624"/>
      <c r="H777" s="624"/>
      <c r="I777" s="626">
        <v>7.44</v>
      </c>
      <c r="J777" s="626">
        <f t="shared" si="14"/>
        <v>7.44</v>
      </c>
      <c r="K777" s="971"/>
      <c r="L777" s="972"/>
    </row>
    <row r="778" spans="3:12" x14ac:dyDescent="0.3">
      <c r="C778" s="1000"/>
      <c r="D778" s="623" t="s">
        <v>203</v>
      </c>
      <c r="E778" s="624"/>
      <c r="F778" s="625"/>
      <c r="G778" s="624"/>
      <c r="H778" s="624"/>
      <c r="I778" s="626"/>
      <c r="J778" s="626">
        <f t="shared" si="14"/>
        <v>0</v>
      </c>
      <c r="K778" s="971"/>
      <c r="L778" s="972"/>
    </row>
    <row r="779" spans="3:12" x14ac:dyDescent="0.3">
      <c r="C779" s="1000"/>
      <c r="D779" s="834" t="s">
        <v>1750</v>
      </c>
      <c r="E779" s="624"/>
      <c r="F779" s="625"/>
      <c r="G779" s="624"/>
      <c r="H779" s="624"/>
      <c r="I779" s="626"/>
      <c r="J779" s="626">
        <f t="shared" si="14"/>
        <v>0</v>
      </c>
      <c r="K779" s="971"/>
      <c r="L779" s="972"/>
    </row>
    <row r="780" spans="3:12" x14ac:dyDescent="0.3">
      <c r="C780" s="1000" t="s">
        <v>1792</v>
      </c>
      <c r="D780" s="627" t="s">
        <v>3379</v>
      </c>
      <c r="E780" s="624"/>
      <c r="F780" s="625">
        <v>1</v>
      </c>
      <c r="G780" s="624"/>
      <c r="H780" s="624"/>
      <c r="I780" s="626">
        <v>39.1</v>
      </c>
      <c r="J780" s="626">
        <f t="shared" si="14"/>
        <v>39.1</v>
      </c>
      <c r="K780" s="971"/>
      <c r="L780" s="972"/>
    </row>
    <row r="781" spans="3:12" x14ac:dyDescent="0.3">
      <c r="C781" s="1000" t="s">
        <v>1796</v>
      </c>
      <c r="D781" s="627" t="s">
        <v>1745</v>
      </c>
      <c r="E781" s="624"/>
      <c r="F781" s="625">
        <v>1</v>
      </c>
      <c r="G781" s="624"/>
      <c r="H781" s="624"/>
      <c r="I781" s="626">
        <v>7.44</v>
      </c>
      <c r="J781" s="626">
        <f t="shared" si="14"/>
        <v>7.44</v>
      </c>
      <c r="K781" s="971"/>
      <c r="L781" s="972"/>
    </row>
    <row r="782" spans="3:12" x14ac:dyDescent="0.3">
      <c r="C782" s="1000"/>
      <c r="D782" s="627"/>
      <c r="E782" s="624"/>
      <c r="F782" s="625">
        <v>1</v>
      </c>
      <c r="G782" s="624"/>
      <c r="H782" s="624"/>
      <c r="I782" s="626">
        <v>30.1</v>
      </c>
      <c r="J782" s="626">
        <f t="shared" si="14"/>
        <v>30.1</v>
      </c>
      <c r="K782" s="971"/>
      <c r="L782" s="972"/>
    </row>
    <row r="783" spans="3:12" x14ac:dyDescent="0.3">
      <c r="C783" s="1000"/>
      <c r="D783" s="623" t="s">
        <v>203</v>
      </c>
      <c r="E783" s="624"/>
      <c r="F783" s="625"/>
      <c r="G783" s="624"/>
      <c r="H783" s="624"/>
      <c r="I783" s="626"/>
      <c r="J783" s="626">
        <f t="shared" si="14"/>
        <v>0</v>
      </c>
      <c r="K783" s="971"/>
      <c r="L783" s="972"/>
    </row>
    <row r="784" spans="3:12" x14ac:dyDescent="0.3">
      <c r="C784" s="1000"/>
      <c r="D784" s="834" t="s">
        <v>1844</v>
      </c>
      <c r="E784" s="624"/>
      <c r="F784" s="625"/>
      <c r="G784" s="624"/>
      <c r="H784" s="624"/>
      <c r="I784" s="626"/>
      <c r="J784" s="626">
        <f t="shared" si="14"/>
        <v>0</v>
      </c>
      <c r="K784" s="971"/>
      <c r="L784" s="972"/>
    </row>
    <row r="785" spans="3:12" x14ac:dyDescent="0.3">
      <c r="C785" s="1000" t="s">
        <v>2466</v>
      </c>
      <c r="D785" s="627" t="s">
        <v>3382</v>
      </c>
      <c r="E785" s="624"/>
      <c r="F785" s="625">
        <v>1</v>
      </c>
      <c r="G785" s="624"/>
      <c r="H785" s="624"/>
      <c r="I785" s="626">
        <v>8.18</v>
      </c>
      <c r="J785" s="626">
        <f t="shared" si="14"/>
        <v>8.18</v>
      </c>
      <c r="K785" s="971"/>
      <c r="L785" s="972"/>
    </row>
    <row r="786" spans="3:12" x14ac:dyDescent="0.3">
      <c r="C786" s="1000"/>
      <c r="D786" s="627"/>
      <c r="E786" s="624"/>
      <c r="F786" s="625">
        <v>1</v>
      </c>
      <c r="G786" s="624"/>
      <c r="H786" s="624"/>
      <c r="I786" s="626">
        <v>5.58</v>
      </c>
      <c r="J786" s="626">
        <f t="shared" si="14"/>
        <v>5.58</v>
      </c>
      <c r="K786" s="971"/>
      <c r="L786" s="972"/>
    </row>
    <row r="787" spans="3:12" x14ac:dyDescent="0.3">
      <c r="C787" s="1000" t="s">
        <v>2464</v>
      </c>
      <c r="D787" s="627" t="s">
        <v>296</v>
      </c>
      <c r="E787" s="624"/>
      <c r="F787" s="625">
        <v>1</v>
      </c>
      <c r="G787" s="624"/>
      <c r="H787" s="624"/>
      <c r="I787" s="626">
        <v>14.51</v>
      </c>
      <c r="J787" s="626">
        <f t="shared" si="14"/>
        <v>14.51</v>
      </c>
      <c r="K787" s="971"/>
      <c r="L787" s="972"/>
    </row>
    <row r="788" spans="3:12" x14ac:dyDescent="0.3">
      <c r="C788" s="1000" t="s">
        <v>2471</v>
      </c>
      <c r="D788" s="627" t="s">
        <v>3382</v>
      </c>
      <c r="E788" s="624"/>
      <c r="F788" s="625">
        <v>1</v>
      </c>
      <c r="G788" s="624"/>
      <c r="H788" s="624"/>
      <c r="I788" s="626">
        <v>11.9</v>
      </c>
      <c r="J788" s="626">
        <f t="shared" si="14"/>
        <v>11.9</v>
      </c>
      <c r="K788" s="971"/>
      <c r="L788" s="972"/>
    </row>
    <row r="789" spans="3:12" x14ac:dyDescent="0.3">
      <c r="C789" s="1000" t="s">
        <v>2469</v>
      </c>
      <c r="D789" s="627" t="s">
        <v>3397</v>
      </c>
      <c r="E789" s="624"/>
      <c r="F789" s="625">
        <v>1</v>
      </c>
      <c r="G789" s="624"/>
      <c r="H789" s="624"/>
      <c r="I789" s="626">
        <v>18.07</v>
      </c>
      <c r="J789" s="626">
        <f t="shared" si="14"/>
        <v>18.07</v>
      </c>
      <c r="K789" s="971"/>
      <c r="L789" s="972"/>
    </row>
    <row r="790" spans="3:12" x14ac:dyDescent="0.3">
      <c r="C790" s="1000"/>
      <c r="D790" s="627" t="s">
        <v>138</v>
      </c>
      <c r="E790" s="624"/>
      <c r="F790" s="625">
        <v>1</v>
      </c>
      <c r="G790" s="624"/>
      <c r="H790" s="624"/>
      <c r="I790" s="626">
        <v>1.56</v>
      </c>
      <c r="J790" s="626">
        <f t="shared" si="14"/>
        <v>1.56</v>
      </c>
      <c r="K790" s="971"/>
      <c r="L790" s="972"/>
    </row>
    <row r="791" spans="3:12" ht="39.75" customHeight="1" x14ac:dyDescent="0.3">
      <c r="C791" s="1003" t="str">
        <f>RESUMEN!C66</f>
        <v>03.03.02.07</v>
      </c>
      <c r="D791" s="2064" t="str">
        <f>RESUMEN!D66</f>
        <v>FALSO CIELO RASO TIPO H; CIELO RASO CON SISTEMA PLYROCK, CON PLANCHA DE FIBROCEMENTO SIN SÍLICE DE 8MM, CON BORDE REBAJADO, JUNTA RÍGIDA INVISIBLE, ACABADO CON PINTURA EPÓXICA ANTIBACTERIAL BASE AGUA.</v>
      </c>
      <c r="E791" s="2064"/>
      <c r="F791" s="2064"/>
      <c r="G791" s="2064"/>
      <c r="H791" s="2064"/>
      <c r="I791" s="2064"/>
      <c r="J791" s="2064"/>
      <c r="K791" s="2064"/>
      <c r="L791" s="2064"/>
    </row>
    <row r="792" spans="3:12" ht="27.6" x14ac:dyDescent="0.3">
      <c r="C792" s="952" t="s">
        <v>1</v>
      </c>
      <c r="D792" s="953" t="s">
        <v>2</v>
      </c>
      <c r="E792" s="954" t="s">
        <v>376</v>
      </c>
      <c r="F792" s="954" t="s">
        <v>377</v>
      </c>
      <c r="G792" s="954" t="s">
        <v>378</v>
      </c>
      <c r="H792" s="954" t="s">
        <v>48</v>
      </c>
      <c r="I792" s="955" t="s">
        <v>379</v>
      </c>
      <c r="J792" s="955" t="s">
        <v>49</v>
      </c>
      <c r="K792" s="955" t="s">
        <v>50</v>
      </c>
      <c r="L792" s="956" t="s">
        <v>3</v>
      </c>
    </row>
    <row r="793" spans="3:12" x14ac:dyDescent="0.3">
      <c r="C793" s="980"/>
      <c r="D793" s="995"/>
      <c r="E793" s="982"/>
      <c r="F793" s="983"/>
      <c r="G793" s="982"/>
      <c r="H793" s="982"/>
      <c r="I793" s="984"/>
      <c r="J793" s="984"/>
      <c r="K793" s="985">
        <f>SUM(J797:J816)</f>
        <v>225.13</v>
      </c>
      <c r="L793" s="963" t="s">
        <v>380</v>
      </c>
    </row>
    <row r="794" spans="3:12" x14ac:dyDescent="0.3">
      <c r="C794" s="980"/>
      <c r="D794" s="986"/>
      <c r="E794" s="987"/>
      <c r="F794" s="988"/>
      <c r="G794" s="987"/>
      <c r="H794" s="987"/>
      <c r="I794" s="989"/>
      <c r="J794" s="989"/>
      <c r="K794" s="990"/>
      <c r="L794" s="991"/>
    </row>
    <row r="795" spans="3:12" x14ac:dyDescent="0.3">
      <c r="C795" s="970"/>
      <c r="D795" s="623" t="s">
        <v>169</v>
      </c>
      <c r="E795" s="987"/>
      <c r="F795" s="988"/>
      <c r="G795" s="987"/>
      <c r="H795" s="987"/>
      <c r="I795" s="989"/>
      <c r="J795" s="989"/>
      <c r="K795" s="990"/>
      <c r="L795" s="991"/>
    </row>
    <row r="796" spans="3:12" x14ac:dyDescent="0.3">
      <c r="C796" s="970"/>
      <c r="D796" s="834" t="s">
        <v>3287</v>
      </c>
      <c r="E796" s="624"/>
      <c r="F796" s="625"/>
      <c r="G796" s="624"/>
      <c r="H796" s="624"/>
      <c r="I796" s="626"/>
      <c r="J796" s="626"/>
      <c r="K796" s="971"/>
      <c r="L796" s="972"/>
    </row>
    <row r="797" spans="3:12" x14ac:dyDescent="0.3">
      <c r="C797" s="1000" t="s">
        <v>2243</v>
      </c>
      <c r="D797" s="627" t="s">
        <v>580</v>
      </c>
      <c r="E797" s="624"/>
      <c r="F797" s="625">
        <v>1</v>
      </c>
      <c r="G797" s="624"/>
      <c r="H797" s="624"/>
      <c r="I797" s="626">
        <v>10.199999999999999</v>
      </c>
      <c r="J797" s="626">
        <f>F797*I797</f>
        <v>10.199999999999999</v>
      </c>
      <c r="K797" s="971"/>
      <c r="L797" s="972"/>
    </row>
    <row r="798" spans="3:12" x14ac:dyDescent="0.3">
      <c r="C798" s="1000"/>
      <c r="D798" s="623" t="s">
        <v>200</v>
      </c>
      <c r="E798" s="624"/>
      <c r="F798" s="625"/>
      <c r="G798" s="624"/>
      <c r="H798" s="624"/>
      <c r="I798" s="626"/>
      <c r="J798" s="626">
        <f t="shared" ref="J798:J816" si="15">F798*I798</f>
        <v>0</v>
      </c>
      <c r="K798" s="971"/>
      <c r="L798" s="972"/>
    </row>
    <row r="799" spans="3:12" x14ac:dyDescent="0.3">
      <c r="C799" s="1000"/>
      <c r="D799" s="834" t="s">
        <v>1510</v>
      </c>
      <c r="E799" s="624"/>
      <c r="F799" s="625"/>
      <c r="G799" s="624"/>
      <c r="H799" s="624"/>
      <c r="I799" s="626"/>
      <c r="J799" s="626">
        <f t="shared" si="15"/>
        <v>0</v>
      </c>
      <c r="K799" s="971"/>
      <c r="L799" s="972"/>
    </row>
    <row r="800" spans="3:12" x14ac:dyDescent="0.3">
      <c r="C800" s="1000" t="s">
        <v>1461</v>
      </c>
      <c r="D800" s="627" t="s">
        <v>1462</v>
      </c>
      <c r="E800" s="624"/>
      <c r="F800" s="625">
        <v>1</v>
      </c>
      <c r="G800" s="624"/>
      <c r="H800" s="624"/>
      <c r="I800" s="626">
        <v>37.549999999999997</v>
      </c>
      <c r="J800" s="626">
        <f t="shared" si="15"/>
        <v>37.549999999999997</v>
      </c>
      <c r="K800" s="971"/>
      <c r="L800" s="972"/>
    </row>
    <row r="801" spans="3:12" x14ac:dyDescent="0.3">
      <c r="C801" s="1000" t="s">
        <v>1481</v>
      </c>
      <c r="D801" s="627" t="s">
        <v>2497</v>
      </c>
      <c r="E801" s="624"/>
      <c r="F801" s="625">
        <v>1</v>
      </c>
      <c r="G801" s="624"/>
      <c r="H801" s="624"/>
      <c r="I801" s="626">
        <v>15.01</v>
      </c>
      <c r="J801" s="626">
        <f t="shared" si="15"/>
        <v>15.01</v>
      </c>
      <c r="K801" s="971"/>
      <c r="L801" s="972"/>
    </row>
    <row r="802" spans="3:12" x14ac:dyDescent="0.3">
      <c r="C802" s="1000" t="s">
        <v>1482</v>
      </c>
      <c r="D802" s="627" t="s">
        <v>201</v>
      </c>
      <c r="E802" s="624"/>
      <c r="F802" s="625">
        <v>1</v>
      </c>
      <c r="G802" s="624"/>
      <c r="H802" s="624"/>
      <c r="I802" s="626">
        <v>33.75</v>
      </c>
      <c r="J802" s="626">
        <f t="shared" si="15"/>
        <v>33.75</v>
      </c>
      <c r="K802" s="971"/>
      <c r="L802" s="972"/>
    </row>
    <row r="803" spans="3:12" x14ac:dyDescent="0.3">
      <c r="C803" s="1000" t="s">
        <v>1471</v>
      </c>
      <c r="D803" s="627" t="s">
        <v>1269</v>
      </c>
      <c r="E803" s="624"/>
      <c r="F803" s="625">
        <v>1</v>
      </c>
      <c r="G803" s="624"/>
      <c r="H803" s="624"/>
      <c r="I803" s="626">
        <v>6.08</v>
      </c>
      <c r="J803" s="626">
        <f t="shared" si="15"/>
        <v>6.08</v>
      </c>
      <c r="K803" s="971"/>
      <c r="L803" s="972"/>
    </row>
    <row r="804" spans="3:12" x14ac:dyDescent="0.3">
      <c r="C804" s="1000" t="s">
        <v>1512</v>
      </c>
      <c r="D804" s="627" t="s">
        <v>266</v>
      </c>
      <c r="E804" s="624"/>
      <c r="F804" s="625">
        <v>1</v>
      </c>
      <c r="G804" s="624"/>
      <c r="H804" s="624"/>
      <c r="I804" s="626">
        <v>39.950000000000003</v>
      </c>
      <c r="J804" s="626">
        <f t="shared" si="15"/>
        <v>39.950000000000003</v>
      </c>
      <c r="K804" s="971"/>
      <c r="L804" s="972"/>
    </row>
    <row r="805" spans="3:12" x14ac:dyDescent="0.3">
      <c r="C805" s="1000"/>
      <c r="D805" s="623" t="s">
        <v>200</v>
      </c>
      <c r="E805" s="624"/>
      <c r="F805" s="625"/>
      <c r="G805" s="624"/>
      <c r="H805" s="624"/>
      <c r="I805" s="626"/>
      <c r="J805" s="626">
        <f t="shared" si="15"/>
        <v>0</v>
      </c>
      <c r="K805" s="971"/>
      <c r="L805" s="972"/>
    </row>
    <row r="806" spans="3:12" x14ac:dyDescent="0.3">
      <c r="C806" s="1000"/>
      <c r="D806" s="834" t="s">
        <v>1511</v>
      </c>
      <c r="E806" s="624"/>
      <c r="F806" s="625"/>
      <c r="G806" s="624"/>
      <c r="H806" s="624"/>
      <c r="I806" s="626"/>
      <c r="J806" s="626">
        <f t="shared" si="15"/>
        <v>0</v>
      </c>
      <c r="K806" s="971"/>
      <c r="L806" s="972"/>
    </row>
    <row r="807" spans="3:12" x14ac:dyDescent="0.3">
      <c r="C807" s="1000" t="s">
        <v>1526</v>
      </c>
      <c r="D807" s="627" t="s">
        <v>2001</v>
      </c>
      <c r="E807" s="624"/>
      <c r="F807" s="625">
        <v>1</v>
      </c>
      <c r="G807" s="624"/>
      <c r="H807" s="624"/>
      <c r="I807" s="626">
        <v>24.1</v>
      </c>
      <c r="J807" s="626">
        <f t="shared" si="15"/>
        <v>24.1</v>
      </c>
      <c r="K807" s="971"/>
      <c r="L807" s="972"/>
    </row>
    <row r="808" spans="3:12" x14ac:dyDescent="0.3">
      <c r="C808" s="1000" t="s">
        <v>1531</v>
      </c>
      <c r="D808" s="627" t="s">
        <v>1269</v>
      </c>
      <c r="E808" s="624"/>
      <c r="F808" s="625">
        <v>1</v>
      </c>
      <c r="G808" s="624"/>
      <c r="H808" s="624"/>
      <c r="I808" s="626">
        <v>4.68</v>
      </c>
      <c r="J808" s="626">
        <f t="shared" si="15"/>
        <v>4.68</v>
      </c>
      <c r="K808" s="971"/>
      <c r="L808" s="972"/>
    </row>
    <row r="809" spans="3:12" x14ac:dyDescent="0.3">
      <c r="C809" s="1000" t="s">
        <v>2502</v>
      </c>
      <c r="D809" s="627" t="s">
        <v>3342</v>
      </c>
      <c r="E809" s="624"/>
      <c r="F809" s="625">
        <v>1</v>
      </c>
      <c r="G809" s="624"/>
      <c r="H809" s="624"/>
      <c r="I809" s="626">
        <v>40.090000000000003</v>
      </c>
      <c r="J809" s="626">
        <f t="shared" si="15"/>
        <v>40.090000000000003</v>
      </c>
      <c r="K809" s="971"/>
      <c r="L809" s="972"/>
    </row>
    <row r="810" spans="3:12" x14ac:dyDescent="0.3">
      <c r="C810" s="1000"/>
      <c r="D810" s="623" t="s">
        <v>203</v>
      </c>
      <c r="E810" s="624"/>
      <c r="F810" s="625"/>
      <c r="G810" s="624"/>
      <c r="H810" s="624"/>
      <c r="I810" s="626"/>
      <c r="J810" s="626">
        <f t="shared" si="15"/>
        <v>0</v>
      </c>
      <c r="K810" s="971"/>
      <c r="L810" s="972"/>
    </row>
    <row r="811" spans="3:12" x14ac:dyDescent="0.3">
      <c r="C811" s="1000"/>
      <c r="D811" s="834" t="s">
        <v>1844</v>
      </c>
      <c r="E811" s="624"/>
      <c r="F811" s="625"/>
      <c r="G811" s="624"/>
      <c r="H811" s="624"/>
      <c r="I811" s="626"/>
      <c r="J811" s="626">
        <f t="shared" si="15"/>
        <v>0</v>
      </c>
      <c r="K811" s="971"/>
      <c r="L811" s="972"/>
    </row>
    <row r="812" spans="3:12" x14ac:dyDescent="0.3">
      <c r="C812" s="1000" t="s">
        <v>2216</v>
      </c>
      <c r="D812" s="627" t="s">
        <v>122</v>
      </c>
      <c r="E812" s="624"/>
      <c r="F812" s="625">
        <v>1</v>
      </c>
      <c r="G812" s="624"/>
      <c r="H812" s="624"/>
      <c r="I812" s="626">
        <v>5.12</v>
      </c>
      <c r="J812" s="626">
        <f t="shared" si="15"/>
        <v>5.12</v>
      </c>
      <c r="K812" s="971"/>
      <c r="L812" s="972"/>
    </row>
    <row r="813" spans="3:12" x14ac:dyDescent="0.3">
      <c r="C813" s="1000" t="s">
        <v>1865</v>
      </c>
      <c r="D813" s="627" t="s">
        <v>122</v>
      </c>
      <c r="E813" s="624"/>
      <c r="F813" s="625">
        <v>1</v>
      </c>
      <c r="G813" s="624"/>
      <c r="H813" s="624"/>
      <c r="I813" s="626">
        <v>4.21</v>
      </c>
      <c r="J813" s="626">
        <f t="shared" si="15"/>
        <v>4.21</v>
      </c>
      <c r="K813" s="971"/>
      <c r="L813" s="972"/>
    </row>
    <row r="814" spans="3:12" x14ac:dyDescent="0.3">
      <c r="C814" s="1000"/>
      <c r="D814" s="623" t="s">
        <v>203</v>
      </c>
      <c r="E814" s="624"/>
      <c r="F814" s="625"/>
      <c r="G814" s="624"/>
      <c r="H814" s="624"/>
      <c r="I814" s="626"/>
      <c r="J814" s="626">
        <f t="shared" si="15"/>
        <v>0</v>
      </c>
      <c r="K814" s="971"/>
      <c r="L814" s="972"/>
    </row>
    <row r="815" spans="3:12" x14ac:dyDescent="0.3">
      <c r="C815" s="1000"/>
      <c r="D815" s="834" t="s">
        <v>1929</v>
      </c>
      <c r="E815" s="624"/>
      <c r="F815" s="625"/>
      <c r="G815" s="624"/>
      <c r="H815" s="624"/>
      <c r="I815" s="626"/>
      <c r="J815" s="626">
        <f t="shared" si="15"/>
        <v>0</v>
      </c>
      <c r="K815" s="971"/>
      <c r="L815" s="972"/>
    </row>
    <row r="816" spans="3:12" x14ac:dyDescent="0.3">
      <c r="C816" s="1000" t="s">
        <v>2165</v>
      </c>
      <c r="D816" s="627" t="s">
        <v>122</v>
      </c>
      <c r="E816" s="624"/>
      <c r="F816" s="625">
        <v>1</v>
      </c>
      <c r="G816" s="624"/>
      <c r="H816" s="624"/>
      <c r="I816" s="626">
        <v>4.3899999999999997</v>
      </c>
      <c r="J816" s="626">
        <f t="shared" si="15"/>
        <v>4.3899999999999997</v>
      </c>
      <c r="K816" s="971"/>
      <c r="L816" s="972"/>
    </row>
    <row r="817" spans="3:12" ht="28.5" customHeight="1" x14ac:dyDescent="0.3">
      <c r="C817" s="1003" t="str">
        <f>RESUMEN!C67</f>
        <v>03.03.02.08</v>
      </c>
      <c r="D817" s="2016" t="str">
        <f>RESUMEN!D67</f>
        <v>FALSO CIELO RASO TIPO I; CIELO RASO EN SISTEMA DRYWALL CON PLANCHA DE YESO REGULAR  DE 1/2" DE ESPESOR, ACABADO CON PINTURA  LÁTEX VINÍLICA BASE AGUA.</v>
      </c>
      <c r="E817" s="2072"/>
      <c r="F817" s="2072"/>
      <c r="G817" s="2072"/>
      <c r="H817" s="2072"/>
      <c r="I817" s="2072"/>
      <c r="J817" s="2072"/>
      <c r="K817" s="2072"/>
      <c r="L817" s="2073"/>
    </row>
    <row r="818" spans="3:12" ht="27.6" x14ac:dyDescent="0.3">
      <c r="C818" s="952" t="s">
        <v>1</v>
      </c>
      <c r="D818" s="953" t="s">
        <v>2</v>
      </c>
      <c r="E818" s="954" t="s">
        <v>376</v>
      </c>
      <c r="F818" s="954" t="s">
        <v>377</v>
      </c>
      <c r="G818" s="954" t="s">
        <v>378</v>
      </c>
      <c r="H818" s="954" t="s">
        <v>48</v>
      </c>
      <c r="I818" s="955" t="s">
        <v>379</v>
      </c>
      <c r="J818" s="955" t="s">
        <v>49</v>
      </c>
      <c r="K818" s="955" t="s">
        <v>50</v>
      </c>
      <c r="L818" s="956" t="s">
        <v>3</v>
      </c>
    </row>
    <row r="819" spans="3:12" x14ac:dyDescent="0.3">
      <c r="C819" s="980"/>
      <c r="D819" s="995"/>
      <c r="E819" s="982"/>
      <c r="F819" s="983"/>
      <c r="G819" s="982"/>
      <c r="H819" s="982"/>
      <c r="I819" s="984"/>
      <c r="J819" s="984"/>
      <c r="K819" s="985">
        <f>SUM(J823:J892)</f>
        <v>1856.9600000000003</v>
      </c>
      <c r="L819" s="963" t="s">
        <v>380</v>
      </c>
    </row>
    <row r="820" spans="3:12" x14ac:dyDescent="0.3">
      <c r="C820" s="980"/>
      <c r="D820" s="995"/>
      <c r="E820" s="987"/>
      <c r="F820" s="988"/>
      <c r="G820" s="987"/>
      <c r="H820" s="987"/>
      <c r="I820" s="989"/>
      <c r="J820" s="989"/>
      <c r="K820" s="990"/>
      <c r="L820" s="991"/>
    </row>
    <row r="821" spans="3:12" x14ac:dyDescent="0.3">
      <c r="C821" s="970"/>
      <c r="D821" s="623" t="s">
        <v>169</v>
      </c>
      <c r="E821" s="987"/>
      <c r="F821" s="988"/>
      <c r="G821" s="987"/>
      <c r="H821" s="987"/>
      <c r="I821" s="989"/>
      <c r="J821" s="989"/>
      <c r="K821" s="990"/>
      <c r="L821" s="991"/>
    </row>
    <row r="822" spans="3:12" x14ac:dyDescent="0.3">
      <c r="C822" s="970"/>
      <c r="D822" s="834" t="s">
        <v>3248</v>
      </c>
      <c r="E822" s="624"/>
      <c r="F822" s="625"/>
      <c r="G822" s="624"/>
      <c r="H822" s="624"/>
      <c r="I822" s="626"/>
      <c r="J822" s="626"/>
      <c r="K822" s="971"/>
      <c r="L822" s="972"/>
    </row>
    <row r="823" spans="3:12" ht="27.6" x14ac:dyDescent="0.3">
      <c r="C823" s="1000" t="s">
        <v>3256</v>
      </c>
      <c r="D823" s="627" t="s">
        <v>3257</v>
      </c>
      <c r="E823" s="624"/>
      <c r="F823" s="979">
        <v>1</v>
      </c>
      <c r="G823" s="624"/>
      <c r="H823" s="624"/>
      <c r="I823" s="977">
        <v>45.57</v>
      </c>
      <c r="J823" s="626">
        <f>F823*I823</f>
        <v>45.57</v>
      </c>
      <c r="K823" s="971"/>
      <c r="L823" s="972"/>
    </row>
    <row r="824" spans="3:12" ht="69" x14ac:dyDescent="0.3">
      <c r="C824" s="1000" t="s">
        <v>3258</v>
      </c>
      <c r="D824" s="775" t="s">
        <v>3259</v>
      </c>
      <c r="E824" s="624"/>
      <c r="F824" s="979">
        <v>1</v>
      </c>
      <c r="G824" s="624"/>
      <c r="H824" s="624"/>
      <c r="I824" s="977">
        <v>110.19</v>
      </c>
      <c r="J824" s="1005">
        <f t="shared" ref="J824:J887" si="16">F824*I824</f>
        <v>110.19</v>
      </c>
      <c r="K824" s="971"/>
      <c r="L824" s="972"/>
    </row>
    <row r="825" spans="3:12" x14ac:dyDescent="0.3">
      <c r="C825" s="1000" t="s">
        <v>2316</v>
      </c>
      <c r="D825" s="775" t="s">
        <v>3260</v>
      </c>
      <c r="E825" s="624"/>
      <c r="F825" s="979">
        <v>1</v>
      </c>
      <c r="G825" s="624"/>
      <c r="H825" s="624"/>
      <c r="I825" s="977">
        <v>7.26</v>
      </c>
      <c r="J825" s="626">
        <f t="shared" si="16"/>
        <v>7.26</v>
      </c>
      <c r="K825" s="971"/>
      <c r="L825" s="972"/>
    </row>
    <row r="826" spans="3:12" x14ac:dyDescent="0.3">
      <c r="C826" s="1000"/>
      <c r="D826" s="623" t="s">
        <v>169</v>
      </c>
      <c r="E826" s="624"/>
      <c r="F826" s="979"/>
      <c r="G826" s="624"/>
      <c r="H826" s="624"/>
      <c r="I826" s="977"/>
      <c r="J826" s="626">
        <f t="shared" si="16"/>
        <v>0</v>
      </c>
      <c r="K826" s="971"/>
      <c r="L826" s="972"/>
    </row>
    <row r="827" spans="3:12" x14ac:dyDescent="0.3">
      <c r="C827" s="1000"/>
      <c r="D827" s="834" t="s">
        <v>3262</v>
      </c>
      <c r="E827" s="624"/>
      <c r="F827" s="979"/>
      <c r="G827" s="624"/>
      <c r="H827" s="624"/>
      <c r="I827" s="977"/>
      <c r="J827" s="626">
        <f t="shared" si="16"/>
        <v>0</v>
      </c>
      <c r="K827" s="971"/>
      <c r="L827" s="972"/>
    </row>
    <row r="828" spans="3:12" x14ac:dyDescent="0.3">
      <c r="C828" s="1000" t="s">
        <v>2254</v>
      </c>
      <c r="D828" s="627" t="s">
        <v>566</v>
      </c>
      <c r="E828" s="624"/>
      <c r="F828" s="979">
        <v>1</v>
      </c>
      <c r="G828" s="624"/>
      <c r="H828" s="624"/>
      <c r="I828" s="977">
        <v>12.1</v>
      </c>
      <c r="J828" s="626">
        <f t="shared" si="16"/>
        <v>12.1</v>
      </c>
      <c r="K828" s="971"/>
      <c r="L828" s="972"/>
    </row>
    <row r="829" spans="3:12" x14ac:dyDescent="0.3">
      <c r="C829" s="1000" t="s">
        <v>2258</v>
      </c>
      <c r="D829" s="627" t="s">
        <v>360</v>
      </c>
      <c r="E829" s="624"/>
      <c r="F829" s="979">
        <v>1</v>
      </c>
      <c r="G829" s="624"/>
      <c r="H829" s="624"/>
      <c r="I829" s="977">
        <v>20.13</v>
      </c>
      <c r="J829" s="626">
        <f t="shared" si="16"/>
        <v>20.13</v>
      </c>
      <c r="K829" s="971"/>
      <c r="L829" s="972"/>
    </row>
    <row r="830" spans="3:12" x14ac:dyDescent="0.3">
      <c r="C830" s="1000"/>
      <c r="D830" s="623" t="s">
        <v>169</v>
      </c>
      <c r="E830" s="624"/>
      <c r="F830" s="979"/>
      <c r="G830" s="624"/>
      <c r="H830" s="624"/>
      <c r="I830" s="977"/>
      <c r="J830" s="626">
        <f t="shared" si="16"/>
        <v>0</v>
      </c>
      <c r="K830" s="971"/>
      <c r="L830" s="972"/>
    </row>
    <row r="831" spans="3:12" x14ac:dyDescent="0.3">
      <c r="C831" s="1000"/>
      <c r="D831" s="834" t="s">
        <v>3277</v>
      </c>
      <c r="E831" s="624"/>
      <c r="F831" s="979"/>
      <c r="G831" s="624"/>
      <c r="H831" s="624"/>
      <c r="I831" s="977"/>
      <c r="J831" s="626">
        <f t="shared" si="16"/>
        <v>0</v>
      </c>
      <c r="K831" s="971"/>
      <c r="L831" s="972"/>
    </row>
    <row r="832" spans="3:12" x14ac:dyDescent="0.3">
      <c r="C832" s="1000" t="s">
        <v>2319</v>
      </c>
      <c r="D832" s="627" t="s">
        <v>138</v>
      </c>
      <c r="E832" s="624"/>
      <c r="F832" s="979">
        <v>1</v>
      </c>
      <c r="G832" s="624"/>
      <c r="H832" s="624"/>
      <c r="I832" s="977">
        <v>23.62</v>
      </c>
      <c r="J832" s="626">
        <f t="shared" si="16"/>
        <v>23.62</v>
      </c>
      <c r="K832" s="971"/>
      <c r="L832" s="972"/>
    </row>
    <row r="833" spans="3:12" x14ac:dyDescent="0.3">
      <c r="C833" s="1000" t="s">
        <v>1105</v>
      </c>
      <c r="D833" s="627" t="s">
        <v>360</v>
      </c>
      <c r="E833" s="624"/>
      <c r="F833" s="979">
        <v>1</v>
      </c>
      <c r="G833" s="624"/>
      <c r="H833" s="624"/>
      <c r="I833" s="977">
        <v>11.17</v>
      </c>
      <c r="J833" s="626">
        <f t="shared" si="16"/>
        <v>11.17</v>
      </c>
      <c r="K833" s="971"/>
      <c r="L833" s="972"/>
    </row>
    <row r="834" spans="3:12" x14ac:dyDescent="0.3">
      <c r="C834" s="1000"/>
      <c r="D834" s="627"/>
      <c r="E834" s="624"/>
      <c r="F834" s="979">
        <v>1</v>
      </c>
      <c r="G834" s="624"/>
      <c r="H834" s="624"/>
      <c r="I834" s="977">
        <v>6.83</v>
      </c>
      <c r="J834" s="626">
        <f t="shared" si="16"/>
        <v>6.83</v>
      </c>
      <c r="K834" s="971"/>
      <c r="L834" s="972"/>
    </row>
    <row r="835" spans="3:12" x14ac:dyDescent="0.3">
      <c r="C835" s="1000" t="s">
        <v>1050</v>
      </c>
      <c r="D835" s="627" t="s">
        <v>144</v>
      </c>
      <c r="E835" s="624"/>
      <c r="F835" s="979">
        <v>1</v>
      </c>
      <c r="G835" s="624"/>
      <c r="H835" s="624"/>
      <c r="I835" s="977">
        <v>12.54</v>
      </c>
      <c r="J835" s="626">
        <f t="shared" si="16"/>
        <v>12.54</v>
      </c>
      <c r="K835" s="971"/>
      <c r="L835" s="972"/>
    </row>
    <row r="836" spans="3:12" x14ac:dyDescent="0.3">
      <c r="C836" s="1000"/>
      <c r="D836" s="623" t="s">
        <v>169</v>
      </c>
      <c r="E836" s="624"/>
      <c r="F836" s="979"/>
      <c r="G836" s="624"/>
      <c r="H836" s="624"/>
      <c r="I836" s="977"/>
      <c r="J836" s="626">
        <f t="shared" si="16"/>
        <v>0</v>
      </c>
      <c r="K836" s="971"/>
      <c r="L836" s="972"/>
    </row>
    <row r="837" spans="3:12" x14ac:dyDescent="0.3">
      <c r="C837" s="1000"/>
      <c r="D837" s="834" t="s">
        <v>3287</v>
      </c>
      <c r="E837" s="624"/>
      <c r="F837" s="979"/>
      <c r="G837" s="624"/>
      <c r="H837" s="624"/>
      <c r="I837" s="977"/>
      <c r="J837" s="626">
        <f t="shared" si="16"/>
        <v>0</v>
      </c>
      <c r="K837" s="971"/>
      <c r="L837" s="972"/>
    </row>
    <row r="838" spans="3:12" ht="55.2" x14ac:dyDescent="0.3">
      <c r="C838" s="1000" t="s">
        <v>3456</v>
      </c>
      <c r="D838" s="627" t="s">
        <v>3294</v>
      </c>
      <c r="E838" s="624"/>
      <c r="F838" s="979">
        <v>1</v>
      </c>
      <c r="G838" s="624"/>
      <c r="H838" s="624"/>
      <c r="I838" s="977">
        <v>121.17</v>
      </c>
      <c r="J838" s="626">
        <f t="shared" si="16"/>
        <v>121.17</v>
      </c>
      <c r="K838" s="971"/>
      <c r="L838" s="972"/>
    </row>
    <row r="839" spans="3:12" x14ac:dyDescent="0.3">
      <c r="C839" s="1000" t="s">
        <v>1157</v>
      </c>
      <c r="D839" s="627" t="s">
        <v>138</v>
      </c>
      <c r="E839" s="624"/>
      <c r="F839" s="979">
        <v>1</v>
      </c>
      <c r="G839" s="624"/>
      <c r="H839" s="624"/>
      <c r="I839" s="977">
        <v>13.67</v>
      </c>
      <c r="J839" s="626">
        <f t="shared" si="16"/>
        <v>13.67</v>
      </c>
      <c r="K839" s="971"/>
      <c r="L839" s="972"/>
    </row>
    <row r="840" spans="3:12" x14ac:dyDescent="0.3">
      <c r="C840" s="1000"/>
      <c r="D840" s="623" t="s">
        <v>169</v>
      </c>
      <c r="E840" s="624"/>
      <c r="F840" s="979"/>
      <c r="G840" s="624"/>
      <c r="H840" s="624"/>
      <c r="I840" s="977"/>
      <c r="J840" s="626">
        <f t="shared" si="16"/>
        <v>0</v>
      </c>
      <c r="K840" s="971"/>
      <c r="L840" s="972"/>
    </row>
    <row r="841" spans="3:12" x14ac:dyDescent="0.3">
      <c r="C841" s="1000"/>
      <c r="D841" s="834" t="s">
        <v>3295</v>
      </c>
      <c r="E841" s="624"/>
      <c r="F841" s="979"/>
      <c r="G841" s="624"/>
      <c r="H841" s="624"/>
      <c r="I841" s="977"/>
      <c r="J841" s="626">
        <f t="shared" si="16"/>
        <v>0</v>
      </c>
      <c r="K841" s="971"/>
      <c r="L841" s="972"/>
    </row>
    <row r="842" spans="3:12" x14ac:dyDescent="0.3">
      <c r="C842" s="1000" t="s">
        <v>2339</v>
      </c>
      <c r="D842" s="627" t="s">
        <v>360</v>
      </c>
      <c r="E842" s="624"/>
      <c r="F842" s="979">
        <v>1</v>
      </c>
      <c r="G842" s="624"/>
      <c r="H842" s="624"/>
      <c r="I842" s="977">
        <v>14.35</v>
      </c>
      <c r="J842" s="626">
        <f t="shared" si="16"/>
        <v>14.35</v>
      </c>
      <c r="K842" s="971"/>
      <c r="L842" s="972"/>
    </row>
    <row r="843" spans="3:12" x14ac:dyDescent="0.3">
      <c r="C843" s="1000" t="s">
        <v>2334</v>
      </c>
      <c r="D843" s="627" t="s">
        <v>772</v>
      </c>
      <c r="E843" s="624"/>
      <c r="F843" s="979">
        <v>1</v>
      </c>
      <c r="G843" s="624"/>
      <c r="H843" s="624"/>
      <c r="I843" s="977">
        <v>7.2</v>
      </c>
      <c r="J843" s="626">
        <f t="shared" si="16"/>
        <v>7.2</v>
      </c>
      <c r="K843" s="971"/>
      <c r="L843" s="972"/>
    </row>
    <row r="844" spans="3:12" x14ac:dyDescent="0.3">
      <c r="C844" s="1000"/>
      <c r="D844" s="627" t="s">
        <v>138</v>
      </c>
      <c r="E844" s="624"/>
      <c r="F844" s="979">
        <v>1</v>
      </c>
      <c r="G844" s="624"/>
      <c r="H844" s="624"/>
      <c r="I844" s="977">
        <v>3.24</v>
      </c>
      <c r="J844" s="626">
        <f t="shared" si="16"/>
        <v>3.24</v>
      </c>
      <c r="K844" s="971"/>
      <c r="L844" s="972"/>
    </row>
    <row r="845" spans="3:12" x14ac:dyDescent="0.3">
      <c r="C845" s="1000"/>
      <c r="D845" s="623" t="s">
        <v>169</v>
      </c>
      <c r="E845" s="624"/>
      <c r="F845" s="979"/>
      <c r="G845" s="624"/>
      <c r="H845" s="624"/>
      <c r="I845" s="977"/>
      <c r="J845" s="626">
        <f t="shared" si="16"/>
        <v>0</v>
      </c>
      <c r="K845" s="971"/>
      <c r="L845" s="972"/>
    </row>
    <row r="846" spans="3:12" x14ac:dyDescent="0.3">
      <c r="C846" s="1000"/>
      <c r="D846" s="834" t="s">
        <v>3306</v>
      </c>
      <c r="E846" s="624"/>
      <c r="F846" s="979"/>
      <c r="G846" s="624"/>
      <c r="H846" s="624"/>
      <c r="I846" s="977"/>
      <c r="J846" s="626">
        <f t="shared" si="16"/>
        <v>0</v>
      </c>
      <c r="K846" s="971"/>
      <c r="L846" s="972"/>
    </row>
    <row r="847" spans="3:12" ht="69" x14ac:dyDescent="0.3">
      <c r="C847" s="1000" t="s">
        <v>3457</v>
      </c>
      <c r="D847" s="775" t="s">
        <v>3312</v>
      </c>
      <c r="E847" s="624"/>
      <c r="F847" s="979">
        <v>1</v>
      </c>
      <c r="G847" s="624"/>
      <c r="H847" s="624"/>
      <c r="I847" s="977">
        <v>309.39</v>
      </c>
      <c r="J847" s="626">
        <f t="shared" si="16"/>
        <v>309.39</v>
      </c>
      <c r="K847" s="971"/>
      <c r="L847" s="972"/>
    </row>
    <row r="848" spans="3:12" x14ac:dyDescent="0.3">
      <c r="C848" s="1000"/>
      <c r="D848" s="775"/>
      <c r="E848" s="624"/>
      <c r="F848" s="979">
        <v>1</v>
      </c>
      <c r="G848" s="624"/>
      <c r="H848" s="624"/>
      <c r="I848" s="977">
        <v>1.5</v>
      </c>
      <c r="J848" s="626">
        <f t="shared" si="16"/>
        <v>1.5</v>
      </c>
      <c r="K848" s="971"/>
      <c r="L848" s="972"/>
    </row>
    <row r="849" spans="3:12" ht="27.6" x14ac:dyDescent="0.3">
      <c r="C849" s="1000" t="s">
        <v>2346</v>
      </c>
      <c r="D849" s="627" t="s">
        <v>2347</v>
      </c>
      <c r="E849" s="624"/>
      <c r="F849" s="979">
        <v>1</v>
      </c>
      <c r="G849" s="624"/>
      <c r="H849" s="624"/>
      <c r="I849" s="977">
        <v>9.18</v>
      </c>
      <c r="J849" s="626">
        <f t="shared" si="16"/>
        <v>9.18</v>
      </c>
      <c r="K849" s="971"/>
      <c r="L849" s="972"/>
    </row>
    <row r="850" spans="3:12" x14ac:dyDescent="0.3">
      <c r="C850" s="1000"/>
      <c r="D850" s="623" t="s">
        <v>169</v>
      </c>
      <c r="E850" s="624"/>
      <c r="F850" s="979"/>
      <c r="G850" s="624"/>
      <c r="H850" s="624"/>
      <c r="I850" s="977"/>
      <c r="J850" s="626">
        <f t="shared" si="16"/>
        <v>0</v>
      </c>
      <c r="K850" s="971"/>
      <c r="L850" s="972"/>
    </row>
    <row r="851" spans="3:12" x14ac:dyDescent="0.3">
      <c r="C851" s="1000"/>
      <c r="D851" s="834" t="s">
        <v>3316</v>
      </c>
      <c r="E851" s="624"/>
      <c r="F851" s="979"/>
      <c r="G851" s="624"/>
      <c r="H851" s="624"/>
      <c r="I851" s="977"/>
      <c r="J851" s="626">
        <f t="shared" si="16"/>
        <v>0</v>
      </c>
      <c r="K851" s="971"/>
      <c r="L851" s="972"/>
    </row>
    <row r="852" spans="3:12" x14ac:dyDescent="0.3">
      <c r="C852" s="1000"/>
      <c r="D852" s="834" t="s">
        <v>119</v>
      </c>
      <c r="E852" s="624"/>
      <c r="F852" s="979"/>
      <c r="G852" s="624"/>
      <c r="H852" s="624"/>
      <c r="I852" s="977"/>
      <c r="J852" s="626">
        <f t="shared" si="16"/>
        <v>0</v>
      </c>
      <c r="K852" s="971"/>
      <c r="L852" s="972"/>
    </row>
    <row r="853" spans="3:12" x14ac:dyDescent="0.3">
      <c r="C853" s="1000" t="s">
        <v>1411</v>
      </c>
      <c r="D853" s="627" t="s">
        <v>144</v>
      </c>
      <c r="E853" s="624"/>
      <c r="F853" s="979">
        <v>1</v>
      </c>
      <c r="G853" s="624"/>
      <c r="H853" s="624"/>
      <c r="I853" s="977">
        <v>8.4</v>
      </c>
      <c r="J853" s="626">
        <f t="shared" si="16"/>
        <v>8.4</v>
      </c>
      <c r="K853" s="971"/>
      <c r="L853" s="972"/>
    </row>
    <row r="854" spans="3:12" x14ac:dyDescent="0.3">
      <c r="C854" s="1000"/>
      <c r="D854" s="623" t="s">
        <v>200</v>
      </c>
      <c r="E854" s="624"/>
      <c r="F854" s="979"/>
      <c r="G854" s="624"/>
      <c r="H854" s="624"/>
      <c r="I854" s="977"/>
      <c r="J854" s="626">
        <f t="shared" si="16"/>
        <v>0</v>
      </c>
      <c r="K854" s="971"/>
      <c r="L854" s="972"/>
    </row>
    <row r="855" spans="3:12" x14ac:dyDescent="0.3">
      <c r="C855" s="1000"/>
      <c r="D855" s="834" t="s">
        <v>1510</v>
      </c>
      <c r="E855" s="624"/>
      <c r="F855" s="979"/>
      <c r="G855" s="624"/>
      <c r="H855" s="624"/>
      <c r="I855" s="977"/>
      <c r="J855" s="626">
        <f t="shared" si="16"/>
        <v>0</v>
      </c>
      <c r="K855" s="971"/>
      <c r="L855" s="972"/>
    </row>
    <row r="856" spans="3:12" ht="27.6" x14ac:dyDescent="0.3">
      <c r="C856" s="1000" t="s">
        <v>3328</v>
      </c>
      <c r="D856" s="627" t="s">
        <v>3329</v>
      </c>
      <c r="E856" s="624"/>
      <c r="F856" s="979">
        <v>1</v>
      </c>
      <c r="G856" s="624"/>
      <c r="H856" s="624"/>
      <c r="I856" s="977">
        <v>29.41</v>
      </c>
      <c r="J856" s="626">
        <f t="shared" si="16"/>
        <v>29.41</v>
      </c>
      <c r="K856" s="971"/>
      <c r="L856" s="972"/>
    </row>
    <row r="857" spans="3:12" x14ac:dyDescent="0.3">
      <c r="C857" s="1000" t="s">
        <v>2377</v>
      </c>
      <c r="D857" s="627" t="s">
        <v>360</v>
      </c>
      <c r="E857" s="624"/>
      <c r="F857" s="979">
        <v>1</v>
      </c>
      <c r="G857" s="624"/>
      <c r="H857" s="624"/>
      <c r="I857" s="977">
        <v>5.73</v>
      </c>
      <c r="J857" s="626">
        <f t="shared" si="16"/>
        <v>5.73</v>
      </c>
      <c r="K857" s="971"/>
      <c r="L857" s="972"/>
    </row>
    <row r="858" spans="3:12" x14ac:dyDescent="0.3">
      <c r="C858" s="1000"/>
      <c r="D858" s="623" t="s">
        <v>200</v>
      </c>
      <c r="E858" s="624"/>
      <c r="F858" s="979"/>
      <c r="G858" s="624"/>
      <c r="H858" s="624"/>
      <c r="I858" s="977"/>
      <c r="J858" s="626">
        <f t="shared" si="16"/>
        <v>0</v>
      </c>
      <c r="K858" s="971"/>
      <c r="L858" s="972"/>
    </row>
    <row r="859" spans="3:12" x14ac:dyDescent="0.3">
      <c r="C859" s="1000"/>
      <c r="D859" s="834" t="s">
        <v>1511</v>
      </c>
      <c r="E859" s="624"/>
      <c r="F859" s="979"/>
      <c r="G859" s="624"/>
      <c r="H859" s="624"/>
      <c r="I859" s="977"/>
      <c r="J859" s="626">
        <f t="shared" si="16"/>
        <v>0</v>
      </c>
      <c r="K859" s="971"/>
      <c r="L859" s="972"/>
    </row>
    <row r="860" spans="3:12" x14ac:dyDescent="0.3">
      <c r="C860" s="1000" t="s">
        <v>1560</v>
      </c>
      <c r="D860" s="627" t="s">
        <v>138</v>
      </c>
      <c r="E860" s="624"/>
      <c r="F860" s="979">
        <v>1</v>
      </c>
      <c r="G860" s="624"/>
      <c r="H860" s="624"/>
      <c r="I860" s="977">
        <v>6.6</v>
      </c>
      <c r="J860" s="626">
        <f t="shared" si="16"/>
        <v>6.6</v>
      </c>
      <c r="K860" s="971"/>
      <c r="L860" s="972"/>
    </row>
    <row r="861" spans="3:12" x14ac:dyDescent="0.3">
      <c r="C861" s="1000" t="s">
        <v>3343</v>
      </c>
      <c r="D861" s="627" t="s">
        <v>3344</v>
      </c>
      <c r="E861" s="624"/>
      <c r="F861" s="979">
        <v>1</v>
      </c>
      <c r="G861" s="624"/>
      <c r="H861" s="624"/>
      <c r="I861" s="977">
        <v>8.0299999999999994</v>
      </c>
      <c r="J861" s="626">
        <f t="shared" si="16"/>
        <v>8.0299999999999994</v>
      </c>
      <c r="K861" s="971"/>
      <c r="L861" s="972"/>
    </row>
    <row r="862" spans="3:12" x14ac:dyDescent="0.3">
      <c r="C862" s="1000"/>
      <c r="D862" s="627"/>
      <c r="E862" s="624"/>
      <c r="F862" s="979">
        <v>1</v>
      </c>
      <c r="G862" s="624"/>
      <c r="H862" s="624"/>
      <c r="I862" s="977">
        <v>0.6</v>
      </c>
      <c r="J862" s="626">
        <f t="shared" si="16"/>
        <v>0.6</v>
      </c>
      <c r="K862" s="971"/>
      <c r="L862" s="972"/>
    </row>
    <row r="863" spans="3:12" ht="41.4" x14ac:dyDescent="0.3">
      <c r="C863" s="1000" t="s">
        <v>3345</v>
      </c>
      <c r="D863" s="627" t="s">
        <v>3346</v>
      </c>
      <c r="E863" s="624"/>
      <c r="F863" s="979">
        <v>1</v>
      </c>
      <c r="G863" s="624"/>
      <c r="H863" s="624"/>
      <c r="I863" s="977">
        <v>52.63</v>
      </c>
      <c r="J863" s="626">
        <f t="shared" si="16"/>
        <v>52.63</v>
      </c>
      <c r="K863" s="971"/>
      <c r="L863" s="972"/>
    </row>
    <row r="864" spans="3:12" x14ac:dyDescent="0.3">
      <c r="C864" s="1000" t="s">
        <v>1581</v>
      </c>
      <c r="D864" s="627" t="s">
        <v>138</v>
      </c>
      <c r="E864" s="624"/>
      <c r="F864" s="979">
        <v>1</v>
      </c>
      <c r="G864" s="624"/>
      <c r="H864" s="624"/>
      <c r="I864" s="977">
        <v>7.96</v>
      </c>
      <c r="J864" s="626">
        <f t="shared" si="16"/>
        <v>7.96</v>
      </c>
      <c r="K864" s="971"/>
      <c r="L864" s="972"/>
    </row>
    <row r="865" spans="3:12" x14ac:dyDescent="0.3">
      <c r="C865" s="1000"/>
      <c r="D865" s="623" t="s">
        <v>200</v>
      </c>
      <c r="E865" s="624"/>
      <c r="F865" s="979"/>
      <c r="G865" s="624"/>
      <c r="H865" s="624"/>
      <c r="I865" s="977"/>
      <c r="J865" s="626">
        <f t="shared" si="16"/>
        <v>0</v>
      </c>
      <c r="K865" s="971"/>
      <c r="L865" s="972"/>
    </row>
    <row r="866" spans="3:12" x14ac:dyDescent="0.3">
      <c r="C866" s="1000"/>
      <c r="D866" s="834" t="s">
        <v>1639</v>
      </c>
      <c r="E866" s="624"/>
      <c r="F866" s="979"/>
      <c r="G866" s="624"/>
      <c r="H866" s="624"/>
      <c r="I866" s="977"/>
      <c r="J866" s="626">
        <f t="shared" si="16"/>
        <v>0</v>
      </c>
      <c r="K866" s="971"/>
      <c r="L866" s="972"/>
    </row>
    <row r="867" spans="3:12" x14ac:dyDescent="0.3">
      <c r="C867" s="1000" t="s">
        <v>1595</v>
      </c>
      <c r="D867" s="627" t="s">
        <v>3458</v>
      </c>
      <c r="E867" s="624"/>
      <c r="F867" s="979">
        <v>1</v>
      </c>
      <c r="G867" s="624"/>
      <c r="H867" s="624"/>
      <c r="I867" s="977">
        <v>11.24</v>
      </c>
      <c r="J867" s="626">
        <f t="shared" si="16"/>
        <v>11.24</v>
      </c>
      <c r="K867" s="971"/>
      <c r="L867" s="972"/>
    </row>
    <row r="868" spans="3:12" ht="27.6" x14ac:dyDescent="0.3">
      <c r="C868" s="1000" t="s">
        <v>3356</v>
      </c>
      <c r="D868" s="627" t="s">
        <v>3357</v>
      </c>
      <c r="E868" s="624"/>
      <c r="F868" s="979">
        <v>1</v>
      </c>
      <c r="G868" s="624"/>
      <c r="H868" s="624"/>
      <c r="I868" s="977">
        <v>36.71</v>
      </c>
      <c r="J868" s="626">
        <f t="shared" si="16"/>
        <v>36.71</v>
      </c>
      <c r="K868" s="971"/>
      <c r="L868" s="972"/>
    </row>
    <row r="869" spans="3:12" x14ac:dyDescent="0.3">
      <c r="C869" s="1000" t="s">
        <v>2158</v>
      </c>
      <c r="D869" s="627" t="s">
        <v>138</v>
      </c>
      <c r="E869" s="624"/>
      <c r="F869" s="979">
        <v>1</v>
      </c>
      <c r="G869" s="624"/>
      <c r="H869" s="624"/>
      <c r="I869" s="977">
        <v>10.73</v>
      </c>
      <c r="J869" s="626">
        <f t="shared" si="16"/>
        <v>10.73</v>
      </c>
      <c r="K869" s="971"/>
      <c r="L869" s="972"/>
    </row>
    <row r="870" spans="3:12" x14ac:dyDescent="0.3">
      <c r="C870" s="1000"/>
      <c r="D870" s="623" t="s">
        <v>200</v>
      </c>
      <c r="E870" s="624"/>
      <c r="F870" s="979"/>
      <c r="G870" s="624"/>
      <c r="H870" s="624"/>
      <c r="I870" s="977"/>
      <c r="J870" s="626">
        <f t="shared" si="16"/>
        <v>0</v>
      </c>
      <c r="K870" s="971"/>
      <c r="L870" s="972"/>
    </row>
    <row r="871" spans="3:12" x14ac:dyDescent="0.3">
      <c r="C871" s="1000"/>
      <c r="D871" s="834" t="s">
        <v>1685</v>
      </c>
      <c r="E871" s="624"/>
      <c r="F871" s="979"/>
      <c r="G871" s="624"/>
      <c r="H871" s="624"/>
      <c r="I871" s="977"/>
      <c r="J871" s="626">
        <f t="shared" si="16"/>
        <v>0</v>
      </c>
      <c r="K871" s="971"/>
      <c r="L871" s="972"/>
    </row>
    <row r="872" spans="3:12" ht="41.4" x14ac:dyDescent="0.3">
      <c r="C872" s="1000" t="s">
        <v>3362</v>
      </c>
      <c r="D872" s="627" t="s">
        <v>3363</v>
      </c>
      <c r="E872" s="624"/>
      <c r="F872" s="979">
        <v>1</v>
      </c>
      <c r="G872" s="624"/>
      <c r="H872" s="624"/>
      <c r="I872" s="977">
        <v>147.57</v>
      </c>
      <c r="J872" s="626">
        <f t="shared" si="16"/>
        <v>147.57</v>
      </c>
      <c r="K872" s="971"/>
      <c r="L872" s="972"/>
    </row>
    <row r="873" spans="3:12" x14ac:dyDescent="0.3">
      <c r="C873" s="1000" t="s">
        <v>1654</v>
      </c>
      <c r="D873" s="627" t="s">
        <v>138</v>
      </c>
      <c r="E873" s="624"/>
      <c r="F873" s="979">
        <v>1</v>
      </c>
      <c r="G873" s="624"/>
      <c r="H873" s="624"/>
      <c r="I873" s="977">
        <v>7.05</v>
      </c>
      <c r="J873" s="626">
        <f t="shared" si="16"/>
        <v>7.05</v>
      </c>
      <c r="K873" s="971"/>
      <c r="L873" s="972"/>
    </row>
    <row r="874" spans="3:12" x14ac:dyDescent="0.3">
      <c r="C874" s="1000" t="s">
        <v>2235</v>
      </c>
      <c r="D874" s="627" t="s">
        <v>138</v>
      </c>
      <c r="E874" s="624"/>
      <c r="F874" s="979">
        <v>1</v>
      </c>
      <c r="G874" s="624"/>
      <c r="H874" s="624"/>
      <c r="I874" s="977">
        <v>9.35</v>
      </c>
      <c r="J874" s="626">
        <f t="shared" si="16"/>
        <v>9.35</v>
      </c>
      <c r="K874" s="971"/>
      <c r="L874" s="972"/>
    </row>
    <row r="875" spans="3:12" x14ac:dyDescent="0.3">
      <c r="C875" s="1000" t="s">
        <v>2159</v>
      </c>
      <c r="D875" s="627" t="s">
        <v>138</v>
      </c>
      <c r="E875" s="624"/>
      <c r="F875" s="979">
        <v>1</v>
      </c>
      <c r="G875" s="624"/>
      <c r="H875" s="624"/>
      <c r="I875" s="977">
        <v>10.79</v>
      </c>
      <c r="J875" s="626">
        <f t="shared" si="16"/>
        <v>10.79</v>
      </c>
      <c r="K875" s="971"/>
      <c r="L875" s="972"/>
    </row>
    <row r="876" spans="3:12" x14ac:dyDescent="0.3">
      <c r="C876" s="1000"/>
      <c r="D876" s="623" t="s">
        <v>200</v>
      </c>
      <c r="E876" s="624"/>
      <c r="F876" s="979"/>
      <c r="G876" s="624"/>
      <c r="H876" s="624"/>
      <c r="I876" s="977"/>
      <c r="J876" s="626">
        <f t="shared" si="16"/>
        <v>0</v>
      </c>
      <c r="K876" s="971"/>
      <c r="L876" s="972"/>
    </row>
    <row r="877" spans="3:12" x14ac:dyDescent="0.3">
      <c r="C877" s="1000"/>
      <c r="D877" s="834" t="s">
        <v>3459</v>
      </c>
      <c r="E877" s="624"/>
      <c r="F877" s="979"/>
      <c r="G877" s="624"/>
      <c r="H877" s="624"/>
      <c r="I877" s="977"/>
      <c r="J877" s="626">
        <f t="shared" si="16"/>
        <v>0</v>
      </c>
      <c r="K877" s="971"/>
      <c r="L877" s="972"/>
    </row>
    <row r="878" spans="3:12" ht="110.4" x14ac:dyDescent="0.3">
      <c r="C878" s="1000" t="s">
        <v>3460</v>
      </c>
      <c r="D878" s="775" t="s">
        <v>3371</v>
      </c>
      <c r="E878" s="624"/>
      <c r="F878" s="979">
        <v>1</v>
      </c>
      <c r="G878" s="624"/>
      <c r="H878" s="624"/>
      <c r="I878" s="977">
        <v>409.62</v>
      </c>
      <c r="J878" s="626">
        <f t="shared" si="16"/>
        <v>409.62</v>
      </c>
      <c r="K878" s="971"/>
      <c r="L878" s="972"/>
    </row>
    <row r="879" spans="3:12" x14ac:dyDescent="0.3">
      <c r="C879" s="1000"/>
      <c r="D879" s="627"/>
      <c r="E879" s="624"/>
      <c r="F879" s="979">
        <v>1</v>
      </c>
      <c r="G879" s="624"/>
      <c r="H879" s="624"/>
      <c r="I879" s="977">
        <v>45.14</v>
      </c>
      <c r="J879" s="626">
        <f t="shared" si="16"/>
        <v>45.14</v>
      </c>
      <c r="K879" s="971"/>
      <c r="L879" s="972"/>
    </row>
    <row r="880" spans="3:12" x14ac:dyDescent="0.3">
      <c r="C880" s="1000"/>
      <c r="D880" s="627"/>
      <c r="E880" s="624"/>
      <c r="F880" s="979">
        <v>1</v>
      </c>
      <c r="G880" s="624"/>
      <c r="H880" s="624"/>
      <c r="I880" s="977">
        <v>22.47</v>
      </c>
      <c r="J880" s="626">
        <f t="shared" si="16"/>
        <v>22.47</v>
      </c>
      <c r="K880" s="971"/>
      <c r="L880" s="972"/>
    </row>
    <row r="881" spans="3:12" x14ac:dyDescent="0.3">
      <c r="C881" s="1000"/>
      <c r="D881" s="623" t="s">
        <v>203</v>
      </c>
      <c r="E881" s="624"/>
      <c r="F881" s="979"/>
      <c r="G881" s="624"/>
      <c r="H881" s="624"/>
      <c r="I881" s="977"/>
      <c r="J881" s="626">
        <f t="shared" si="16"/>
        <v>0</v>
      </c>
      <c r="K881" s="971"/>
      <c r="L881" s="972"/>
    </row>
    <row r="882" spans="3:12" x14ac:dyDescent="0.3">
      <c r="C882" s="1000"/>
      <c r="D882" s="834" t="s">
        <v>3461</v>
      </c>
      <c r="E882" s="624"/>
      <c r="F882" s="979"/>
      <c r="G882" s="624"/>
      <c r="H882" s="624"/>
      <c r="I882" s="977"/>
      <c r="J882" s="626">
        <f t="shared" si="16"/>
        <v>0</v>
      </c>
      <c r="K882" s="971"/>
      <c r="L882" s="972"/>
    </row>
    <row r="883" spans="3:12" ht="41.4" x14ac:dyDescent="0.3">
      <c r="C883" s="1000" t="s">
        <v>3380</v>
      </c>
      <c r="D883" s="627" t="s">
        <v>3381</v>
      </c>
      <c r="E883" s="624"/>
      <c r="F883" s="979">
        <v>1</v>
      </c>
      <c r="G883" s="624"/>
      <c r="H883" s="624"/>
      <c r="I883" s="977">
        <v>134.99</v>
      </c>
      <c r="J883" s="626">
        <f t="shared" si="16"/>
        <v>134.99</v>
      </c>
      <c r="K883" s="971"/>
      <c r="L883" s="972"/>
    </row>
    <row r="884" spans="3:12" x14ac:dyDescent="0.3">
      <c r="C884" s="1000" t="s">
        <v>1823</v>
      </c>
      <c r="D884" s="627" t="s">
        <v>1824</v>
      </c>
      <c r="E884" s="624"/>
      <c r="F884" s="979">
        <v>1</v>
      </c>
      <c r="G884" s="624"/>
      <c r="H884" s="624"/>
      <c r="I884" s="977">
        <v>24.63</v>
      </c>
      <c r="J884" s="626">
        <f t="shared" si="16"/>
        <v>24.63</v>
      </c>
      <c r="K884" s="971"/>
      <c r="L884" s="972"/>
    </row>
    <row r="885" spans="3:12" x14ac:dyDescent="0.3">
      <c r="C885" s="1000" t="s">
        <v>1796</v>
      </c>
      <c r="D885" s="627" t="s">
        <v>3382</v>
      </c>
      <c r="E885" s="624"/>
      <c r="F885" s="979">
        <v>1</v>
      </c>
      <c r="G885" s="624"/>
      <c r="H885" s="624"/>
      <c r="I885" s="977">
        <v>6.71</v>
      </c>
      <c r="J885" s="626">
        <f t="shared" si="16"/>
        <v>6.71</v>
      </c>
      <c r="K885" s="971"/>
      <c r="L885" s="972"/>
    </row>
    <row r="886" spans="3:12" x14ac:dyDescent="0.3">
      <c r="C886" s="1000"/>
      <c r="D886" s="834"/>
      <c r="E886" s="624"/>
      <c r="F886" s="979">
        <v>1</v>
      </c>
      <c r="G886" s="624"/>
      <c r="H886" s="624"/>
      <c r="I886" s="977">
        <v>18.88</v>
      </c>
      <c r="J886" s="626">
        <f t="shared" si="16"/>
        <v>18.88</v>
      </c>
      <c r="K886" s="971"/>
      <c r="L886" s="972"/>
    </row>
    <row r="887" spans="3:12" x14ac:dyDescent="0.3">
      <c r="C887" s="1000"/>
      <c r="D887" s="623" t="s">
        <v>203</v>
      </c>
      <c r="E887" s="624"/>
      <c r="F887" s="979"/>
      <c r="G887" s="624"/>
      <c r="H887" s="624"/>
      <c r="I887" s="977"/>
      <c r="J887" s="626">
        <f t="shared" si="16"/>
        <v>0</v>
      </c>
      <c r="K887" s="971"/>
      <c r="L887" s="972"/>
    </row>
    <row r="888" spans="3:12" x14ac:dyDescent="0.3">
      <c r="C888" s="1000"/>
      <c r="D888" s="834" t="s">
        <v>3462</v>
      </c>
      <c r="E888" s="624"/>
      <c r="F888" s="979"/>
      <c r="G888" s="624"/>
      <c r="H888" s="624"/>
      <c r="I888" s="977"/>
      <c r="J888" s="626">
        <f>F888*I888</f>
        <v>0</v>
      </c>
      <c r="K888" s="971"/>
      <c r="L888" s="972"/>
    </row>
    <row r="889" spans="3:12" ht="27.6" x14ac:dyDescent="0.3">
      <c r="C889" s="1000" t="s">
        <v>3463</v>
      </c>
      <c r="D889" s="775" t="s">
        <v>3399</v>
      </c>
      <c r="E889" s="624"/>
      <c r="F889" s="979">
        <v>1</v>
      </c>
      <c r="G889" s="624"/>
      <c r="H889" s="624"/>
      <c r="I889" s="977">
        <v>24.42</v>
      </c>
      <c r="J889" s="626">
        <f>F889*I889</f>
        <v>24.42</v>
      </c>
      <c r="K889" s="971"/>
      <c r="L889" s="972"/>
    </row>
    <row r="890" spans="3:12" x14ac:dyDescent="0.3">
      <c r="C890" s="1000" t="s">
        <v>2471</v>
      </c>
      <c r="D890" s="627" t="s">
        <v>3382</v>
      </c>
      <c r="E890" s="624"/>
      <c r="F890" s="979">
        <v>1</v>
      </c>
      <c r="G890" s="624"/>
      <c r="H890" s="624"/>
      <c r="I890" s="977">
        <v>7.63</v>
      </c>
      <c r="J890" s="626">
        <f>F890*I890</f>
        <v>7.63</v>
      </c>
      <c r="K890" s="971"/>
      <c r="L890" s="972"/>
    </row>
    <row r="891" spans="3:12" ht="27.6" x14ac:dyDescent="0.3">
      <c r="C891" s="1000" t="s">
        <v>3400</v>
      </c>
      <c r="D891" s="627" t="s">
        <v>3401</v>
      </c>
      <c r="E891" s="624"/>
      <c r="F891" s="979">
        <v>1</v>
      </c>
      <c r="G891" s="624"/>
      <c r="H891" s="624"/>
      <c r="I891" s="977">
        <v>80.56</v>
      </c>
      <c r="J891" s="626">
        <f>F891*I891</f>
        <v>80.56</v>
      </c>
      <c r="K891" s="971"/>
      <c r="L891" s="972"/>
    </row>
  </sheetData>
  <mergeCells count="12">
    <mergeCell ref="D791:L791"/>
    <mergeCell ref="D817:L817"/>
    <mergeCell ref="D302:L302"/>
    <mergeCell ref="D362:L362"/>
    <mergeCell ref="D426:L426"/>
    <mergeCell ref="D597:L597"/>
    <mergeCell ref="D700:L700"/>
    <mergeCell ref="C2:L2"/>
    <mergeCell ref="D10:L10"/>
    <mergeCell ref="D9:L9"/>
    <mergeCell ref="D8:L8"/>
    <mergeCell ref="D4:K4"/>
  </mergeCells>
  <printOptions horizontalCentered="1"/>
  <pageMargins left="0.59055118110236227" right="0.59055118110236227" top="0.55118110236220474" bottom="0.74803149606299213" header="0.31496062992125984" footer="0.31496062992125984"/>
  <pageSetup paperSize="9" scale="65" fitToHeight="0" orientation="portrait" r:id="rId1"/>
  <headerFooter>
    <oddFooter>&amp;C&amp;P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B3:M1659"/>
  <sheetViews>
    <sheetView view="pageBreakPreview" zoomScale="90" zoomScaleNormal="70" zoomScaleSheetLayoutView="90" workbookViewId="0">
      <selection activeCell="D8" sqref="D8:E8"/>
    </sheetView>
  </sheetViews>
  <sheetFormatPr baseColWidth="10" defaultColWidth="11.44140625" defaultRowHeight="13.8" x14ac:dyDescent="0.25"/>
  <cols>
    <col min="1" max="1" width="11.44140625" style="316"/>
    <col min="2" max="2" width="1.88671875" style="316" customWidth="1"/>
    <col min="3" max="3" width="10.88671875" style="322" customWidth="1"/>
    <col min="4" max="4" width="11.44140625" style="323" customWidth="1"/>
    <col min="5" max="5" width="47.109375" style="322" customWidth="1"/>
    <col min="6" max="6" width="9.5546875" style="324" customWidth="1"/>
    <col min="7" max="7" width="10.109375" style="325" bestFit="1" customWidth="1"/>
    <col min="8" max="8" width="8.44140625" style="325" customWidth="1"/>
    <col min="9" max="9" width="7.6640625" style="325" customWidth="1"/>
    <col min="10" max="10" width="9.109375" style="325" customWidth="1"/>
    <col min="11" max="11" width="11.44140625" style="326" customWidth="1"/>
    <col min="12" max="12" width="13.88671875" style="322" customWidth="1"/>
    <col min="13" max="13" width="2.88671875" style="316" customWidth="1"/>
    <col min="14" max="16384" width="11.44140625" style="316"/>
  </cols>
  <sheetData>
    <row r="3" spans="2:13" x14ac:dyDescent="0.25">
      <c r="C3" s="309"/>
      <c r="D3" s="310"/>
      <c r="E3" s="311"/>
      <c r="F3" s="312"/>
      <c r="G3" s="313"/>
      <c r="H3" s="313"/>
      <c r="I3" s="313"/>
      <c r="J3" s="313"/>
      <c r="K3" s="314"/>
      <c r="L3" s="315"/>
    </row>
    <row r="4" spans="2:13" ht="15.6" x14ac:dyDescent="0.25">
      <c r="C4" s="2095" t="s">
        <v>44</v>
      </c>
      <c r="D4" s="2096"/>
      <c r="E4" s="2096"/>
      <c r="F4" s="2096"/>
      <c r="G4" s="2096"/>
      <c r="H4" s="2096"/>
      <c r="I4" s="2096"/>
      <c r="J4" s="2096"/>
      <c r="K4" s="2096"/>
      <c r="L4" s="2097"/>
    </row>
    <row r="5" spans="2:13" ht="15.6" x14ac:dyDescent="0.25">
      <c r="C5" s="531"/>
      <c r="D5" s="532"/>
      <c r="E5" s="532"/>
      <c r="F5" s="532"/>
      <c r="G5" s="532"/>
      <c r="H5" s="532"/>
      <c r="I5" s="532"/>
      <c r="J5" s="532"/>
      <c r="K5" s="532"/>
      <c r="L5" s="533"/>
    </row>
    <row r="6" spans="2:13" x14ac:dyDescent="0.25">
      <c r="C6" s="333" t="str">
        <f>+[41]RESUMEN!C4</f>
        <v>PROYECTO :</v>
      </c>
      <c r="D6" s="2098" t="str">
        <f>RESUMEN!$D$3</f>
        <v>"RECONSTRUCCION DEL HOSPITAL SAUL GARRIDO ROSILLO  II-1, DISTRITO DE TUMBES, PROVINCIA DE TUMBES, DEPARTAMENTO DE TUMBES"</v>
      </c>
      <c r="E6" s="2098"/>
      <c r="F6" s="2098"/>
      <c r="G6" s="2098"/>
      <c r="H6" s="2098"/>
      <c r="I6" s="2098"/>
      <c r="J6" s="2098"/>
      <c r="K6" s="2098"/>
      <c r="L6" s="2099"/>
    </row>
    <row r="7" spans="2:13" x14ac:dyDescent="0.25">
      <c r="C7" s="334" t="str">
        <f>+[41]RESUMEN!C5</f>
        <v>ENTIDAD:</v>
      </c>
      <c r="D7" s="2085"/>
      <c r="E7" s="2085"/>
      <c r="F7" s="2086" t="str">
        <f>+[41]RESUMEN!E5</f>
        <v>DEPART:</v>
      </c>
      <c r="G7" s="2086"/>
      <c r="H7" s="2086"/>
      <c r="I7" s="2086"/>
      <c r="J7" s="2087" t="s">
        <v>2296</v>
      </c>
      <c r="K7" s="2087"/>
      <c r="L7" s="2088"/>
    </row>
    <row r="8" spans="2:13" x14ac:dyDescent="0.25">
      <c r="C8" s="334" t="str">
        <f>+[41]RESUMEN!C6</f>
        <v>FECHA:</v>
      </c>
      <c r="D8" s="2085">
        <v>44714</v>
      </c>
      <c r="E8" s="2085"/>
      <c r="F8" s="2086" t="str">
        <f>+[41]RESUMEN!E7</f>
        <v>DISTRIT:</v>
      </c>
      <c r="G8" s="2086"/>
      <c r="H8" s="2086"/>
      <c r="I8" s="2086"/>
      <c r="J8" s="2087" t="s">
        <v>2296</v>
      </c>
      <c r="K8" s="2087"/>
      <c r="L8" s="2088"/>
    </row>
    <row r="9" spans="2:13" ht="15.6" x14ac:dyDescent="0.25">
      <c r="C9" s="318"/>
      <c r="D9" s="319"/>
      <c r="E9" s="320"/>
      <c r="F9" s="330"/>
      <c r="G9" s="330"/>
      <c r="H9" s="330"/>
      <c r="I9" s="330"/>
      <c r="J9" s="331"/>
      <c r="K9" s="331"/>
      <c r="L9" s="332"/>
    </row>
    <row r="10" spans="2:13" x14ac:dyDescent="0.25">
      <c r="C10" s="436"/>
      <c r="D10" s="435"/>
      <c r="E10" s="435"/>
      <c r="F10" s="435"/>
      <c r="G10" s="435"/>
      <c r="H10" s="435"/>
      <c r="I10" s="435"/>
      <c r="J10" s="435"/>
      <c r="K10" s="435"/>
      <c r="L10" s="437"/>
    </row>
    <row r="11" spans="2:13" x14ac:dyDescent="0.25">
      <c r="B11" s="1087"/>
      <c r="C11" s="1088" t="str">
        <f>+[41]RESUMEN!C86</f>
        <v>03.05</v>
      </c>
      <c r="D11" s="2089" t="str">
        <f>+[41]RESUMEN!D86</f>
        <v>ZOCALOS Y CONTRAZOCALOS</v>
      </c>
      <c r="E11" s="2090"/>
      <c r="F11" s="2090"/>
      <c r="G11" s="2090"/>
      <c r="H11" s="2090"/>
      <c r="I11" s="2090"/>
      <c r="J11" s="2090"/>
      <c r="K11" s="2090"/>
      <c r="L11" s="2091"/>
      <c r="M11" s="1087"/>
    </row>
    <row r="12" spans="2:13" x14ac:dyDescent="0.25">
      <c r="B12" s="1087"/>
      <c r="C12" s="1089" t="str">
        <f>+[41]RESUMEN!C87</f>
        <v>03.05.01</v>
      </c>
      <c r="D12" s="2092" t="str">
        <f>+[41]RESUMEN!D87</f>
        <v xml:space="preserve">    ZOCALOS</v>
      </c>
      <c r="E12" s="2093"/>
      <c r="F12" s="2093"/>
      <c r="G12" s="2093"/>
      <c r="H12" s="2093"/>
      <c r="I12" s="2093"/>
      <c r="J12" s="2093"/>
      <c r="K12" s="2093"/>
      <c r="L12" s="2094"/>
      <c r="M12" s="1087"/>
    </row>
    <row r="13" spans="2:13" x14ac:dyDescent="0.2">
      <c r="B13" s="732"/>
      <c r="C13" s="1090" t="str">
        <f>RESUMEN!C109</f>
        <v>03.05.01.01</v>
      </c>
      <c r="D13" s="2079" t="str">
        <f>RESUMEN!D109</f>
        <v>Z. PORCELANATO 60X60 Cm (2 HILERAS) h=1.20m</v>
      </c>
      <c r="E13" s="2080"/>
      <c r="F13" s="2080"/>
      <c r="G13" s="2080"/>
      <c r="H13" s="2080"/>
      <c r="I13" s="2080"/>
      <c r="J13" s="2080"/>
      <c r="K13" s="2080"/>
      <c r="L13" s="2081"/>
      <c r="M13" s="1091"/>
    </row>
    <row r="14" spans="2:13" x14ac:dyDescent="0.25">
      <c r="B14" s="1091"/>
      <c r="C14" s="1092" t="s">
        <v>1</v>
      </c>
      <c r="D14" s="1093" t="s">
        <v>239</v>
      </c>
      <c r="E14" s="1094" t="s">
        <v>2</v>
      </c>
      <c r="F14" s="1095" t="s">
        <v>45</v>
      </c>
      <c r="G14" s="1096" t="s">
        <v>52</v>
      </c>
      <c r="H14" s="1096" t="s">
        <v>47</v>
      </c>
      <c r="I14" s="1096" t="s">
        <v>48</v>
      </c>
      <c r="J14" s="1096" t="s">
        <v>49</v>
      </c>
      <c r="K14" s="328" t="s">
        <v>50</v>
      </c>
      <c r="L14" s="1092" t="s">
        <v>3</v>
      </c>
      <c r="M14" s="1091"/>
    </row>
    <row r="15" spans="2:13" x14ac:dyDescent="0.25">
      <c r="B15" s="1091"/>
      <c r="C15" s="1097"/>
      <c r="D15" s="2082"/>
      <c r="E15" s="2083"/>
      <c r="F15" s="1098"/>
      <c r="G15" s="1099"/>
      <c r="H15" s="1100"/>
      <c r="I15" s="1100"/>
      <c r="J15" s="1100"/>
      <c r="K15" s="346">
        <f>SUM(J17:J196)</f>
        <v>617.81999999999971</v>
      </c>
      <c r="L15" s="1101" t="s">
        <v>6</v>
      </c>
      <c r="M15" s="1091"/>
    </row>
    <row r="16" spans="2:13" x14ac:dyDescent="0.25">
      <c r="B16" s="1091"/>
      <c r="C16" s="2084"/>
      <c r="D16" s="2084"/>
      <c r="E16" s="2084"/>
      <c r="F16" s="2084"/>
      <c r="G16" s="2084"/>
      <c r="H16" s="2084"/>
      <c r="I16" s="2084"/>
      <c r="J16" s="2084"/>
      <c r="K16" s="2084"/>
      <c r="L16" s="2084"/>
      <c r="M16" s="1091"/>
    </row>
    <row r="17" spans="2:13" x14ac:dyDescent="0.25">
      <c r="B17" s="1091"/>
      <c r="C17" s="1102"/>
      <c r="D17" s="1103"/>
      <c r="E17" s="1104"/>
      <c r="F17" s="1105"/>
      <c r="G17" s="1106"/>
      <c r="H17" s="1106"/>
      <c r="I17" s="1106"/>
      <c r="J17" s="1106"/>
      <c r="K17" s="1107"/>
      <c r="L17" s="1108"/>
      <c r="M17" s="1091"/>
    </row>
    <row r="18" spans="2:13" x14ac:dyDescent="0.25">
      <c r="B18" s="676"/>
      <c r="C18" s="1109"/>
      <c r="D18" s="1110"/>
      <c r="E18" s="1111" t="s">
        <v>169</v>
      </c>
      <c r="F18" s="1112"/>
      <c r="G18" s="1110"/>
      <c r="H18" s="1113"/>
      <c r="I18" s="1113"/>
      <c r="J18" s="1114"/>
      <c r="K18" s="1115"/>
      <c r="L18" s="1116"/>
      <c r="M18" s="676"/>
    </row>
    <row r="19" spans="2:13" s="560" customFormat="1" x14ac:dyDescent="0.25">
      <c r="B19" s="676"/>
      <c r="C19" s="1117"/>
      <c r="D19" s="1110"/>
      <c r="E19" s="1118" t="s">
        <v>925</v>
      </c>
      <c r="F19" s="1112"/>
      <c r="G19" s="1110"/>
      <c r="H19" s="1113"/>
      <c r="I19" s="1113"/>
      <c r="J19" s="1114"/>
      <c r="K19" s="1119"/>
      <c r="L19" s="1120"/>
      <c r="M19" s="676"/>
    </row>
    <row r="20" spans="2:13" s="560" customFormat="1" x14ac:dyDescent="0.25">
      <c r="B20" s="676"/>
      <c r="C20" s="1117" t="s">
        <v>120</v>
      </c>
      <c r="D20" s="1110" t="s">
        <v>930</v>
      </c>
      <c r="E20" s="1121" t="s">
        <v>833</v>
      </c>
      <c r="F20" s="1112">
        <v>1</v>
      </c>
      <c r="G20" s="1110">
        <v>10</v>
      </c>
      <c r="H20" s="1113">
        <v>1.2</v>
      </c>
      <c r="I20" s="1113"/>
      <c r="J20" s="1114">
        <f t="shared" ref="J20:J31" si="0">PRODUCT(F20:I20)</f>
        <v>12</v>
      </c>
      <c r="K20" s="1119"/>
      <c r="L20" s="1120"/>
      <c r="M20" s="676"/>
    </row>
    <row r="21" spans="2:13" s="560" customFormat="1" x14ac:dyDescent="0.25">
      <c r="B21" s="676"/>
      <c r="C21" s="1117"/>
      <c r="D21" s="1110"/>
      <c r="E21" s="1121" t="s">
        <v>2297</v>
      </c>
      <c r="F21" s="1112">
        <v>-1</v>
      </c>
      <c r="G21" s="1110">
        <v>0.9</v>
      </c>
      <c r="H21" s="1113">
        <v>1.2</v>
      </c>
      <c r="I21" s="1113"/>
      <c r="J21" s="1114">
        <f t="shared" si="0"/>
        <v>-1.08</v>
      </c>
      <c r="K21" s="1119"/>
      <c r="L21" s="1120"/>
      <c r="M21" s="676"/>
    </row>
    <row r="22" spans="2:13" s="560" customFormat="1" x14ac:dyDescent="0.25">
      <c r="B22" s="676"/>
      <c r="C22" s="1117" t="s">
        <v>120</v>
      </c>
      <c r="D22" s="1110" t="s">
        <v>929</v>
      </c>
      <c r="E22" s="1121" t="s">
        <v>832</v>
      </c>
      <c r="F22" s="1112">
        <v>1</v>
      </c>
      <c r="G22" s="1110">
        <v>9.9</v>
      </c>
      <c r="H22" s="1113">
        <v>1.2</v>
      </c>
      <c r="I22" s="1113"/>
      <c r="J22" s="1114">
        <f t="shared" si="0"/>
        <v>11.88</v>
      </c>
      <c r="K22" s="1119"/>
      <c r="L22" s="1120"/>
      <c r="M22" s="676"/>
    </row>
    <row r="23" spans="2:13" s="560" customFormat="1" x14ac:dyDescent="0.25">
      <c r="B23" s="676"/>
      <c r="C23" s="1117"/>
      <c r="D23" s="1110"/>
      <c r="E23" s="1121" t="s">
        <v>2297</v>
      </c>
      <c r="F23" s="1112">
        <v>-1</v>
      </c>
      <c r="G23" s="1110">
        <v>0.9</v>
      </c>
      <c r="H23" s="1113">
        <v>1.2</v>
      </c>
      <c r="I23" s="1113"/>
      <c r="J23" s="1114">
        <f t="shared" si="0"/>
        <v>-1.08</v>
      </c>
      <c r="K23" s="1119"/>
      <c r="L23" s="1120"/>
      <c r="M23" s="676"/>
    </row>
    <row r="24" spans="2:13" s="560" customFormat="1" x14ac:dyDescent="0.25">
      <c r="B24" s="676"/>
      <c r="C24" s="1117"/>
      <c r="D24" s="1110"/>
      <c r="E24" s="1121"/>
      <c r="F24" s="1112"/>
      <c r="G24" s="1110"/>
      <c r="H24" s="1113"/>
      <c r="I24" s="1113"/>
      <c r="J24" s="1114"/>
      <c r="K24" s="1119"/>
      <c r="L24" s="1120"/>
      <c r="M24" s="676"/>
    </row>
    <row r="25" spans="2:13" s="561" customFormat="1" x14ac:dyDescent="0.25">
      <c r="B25" s="676"/>
      <c r="C25" s="1117"/>
      <c r="D25" s="1110"/>
      <c r="E25" s="1118" t="s">
        <v>952</v>
      </c>
      <c r="F25" s="1112"/>
      <c r="G25" s="1110"/>
      <c r="H25" s="1113"/>
      <c r="I25" s="1113"/>
      <c r="J25" s="1114"/>
      <c r="K25" s="1119"/>
      <c r="L25" s="1120"/>
      <c r="M25" s="676"/>
    </row>
    <row r="26" spans="2:13" s="561" customFormat="1" x14ac:dyDescent="0.25">
      <c r="B26" s="676"/>
      <c r="C26" s="1117" t="s">
        <v>120</v>
      </c>
      <c r="D26" s="1110" t="s">
        <v>954</v>
      </c>
      <c r="E26" s="1121" t="s">
        <v>122</v>
      </c>
      <c r="F26" s="1112">
        <v>1</v>
      </c>
      <c r="G26" s="1110">
        <v>6.8</v>
      </c>
      <c r="H26" s="1113">
        <v>1.2</v>
      </c>
      <c r="I26" s="1113"/>
      <c r="J26" s="1114">
        <f t="shared" si="0"/>
        <v>8.16</v>
      </c>
      <c r="K26" s="1119"/>
      <c r="L26" s="1120"/>
      <c r="M26" s="676"/>
    </row>
    <row r="27" spans="2:13" s="561" customFormat="1" x14ac:dyDescent="0.25">
      <c r="B27" s="676"/>
      <c r="C27" s="1117"/>
      <c r="D27" s="1110"/>
      <c r="E27" s="1121" t="s">
        <v>2297</v>
      </c>
      <c r="F27" s="1112">
        <v>-1</v>
      </c>
      <c r="G27" s="1110">
        <v>0.9</v>
      </c>
      <c r="H27" s="1113">
        <v>1.2</v>
      </c>
      <c r="I27" s="1113"/>
      <c r="J27" s="1114">
        <f t="shared" si="0"/>
        <v>-1.08</v>
      </c>
      <c r="K27" s="1119"/>
      <c r="L27" s="1120"/>
      <c r="M27" s="676"/>
    </row>
    <row r="28" spans="2:13" s="561" customFormat="1" x14ac:dyDescent="0.25">
      <c r="B28" s="676"/>
      <c r="C28" s="1117" t="s">
        <v>120</v>
      </c>
      <c r="D28" s="1110" t="s">
        <v>898</v>
      </c>
      <c r="E28" s="1121" t="s">
        <v>816</v>
      </c>
      <c r="F28" s="1112">
        <v>1</v>
      </c>
      <c r="G28" s="1110">
        <v>8.9</v>
      </c>
      <c r="H28" s="1113">
        <v>1.2</v>
      </c>
      <c r="I28" s="1113"/>
      <c r="J28" s="1114">
        <f t="shared" si="0"/>
        <v>10.68</v>
      </c>
      <c r="K28" s="1119"/>
      <c r="L28" s="1120"/>
      <c r="M28" s="676"/>
    </row>
    <row r="29" spans="2:13" s="561" customFormat="1" x14ac:dyDescent="0.25">
      <c r="B29" s="676"/>
      <c r="C29" s="1117"/>
      <c r="D29" s="1110"/>
      <c r="E29" s="1121" t="s">
        <v>2297</v>
      </c>
      <c r="F29" s="1112">
        <v>-1</v>
      </c>
      <c r="G29" s="1110">
        <v>0.9</v>
      </c>
      <c r="H29" s="1113">
        <v>1.2</v>
      </c>
      <c r="I29" s="1113"/>
      <c r="J29" s="1114">
        <f t="shared" si="0"/>
        <v>-1.08</v>
      </c>
      <c r="K29" s="1119"/>
      <c r="L29" s="1120"/>
      <c r="M29" s="676"/>
    </row>
    <row r="30" spans="2:13" s="561" customFormat="1" ht="13.5" customHeight="1" x14ac:dyDescent="0.25">
      <c r="B30" s="676"/>
      <c r="C30" s="1117" t="s">
        <v>788</v>
      </c>
      <c r="D30" s="1110" t="s">
        <v>990</v>
      </c>
      <c r="E30" s="1121" t="s">
        <v>991</v>
      </c>
      <c r="F30" s="1112">
        <v>1</v>
      </c>
      <c r="G30" s="1110">
        <v>8.4</v>
      </c>
      <c r="H30" s="1113">
        <v>1.2</v>
      </c>
      <c r="I30" s="1113"/>
      <c r="J30" s="1114">
        <f t="shared" si="0"/>
        <v>10.08</v>
      </c>
      <c r="K30" s="1119"/>
      <c r="L30" s="1120"/>
      <c r="M30" s="676"/>
    </row>
    <row r="31" spans="2:13" s="561" customFormat="1" x14ac:dyDescent="0.25">
      <c r="B31" s="676"/>
      <c r="C31" s="1117"/>
      <c r="D31" s="1110"/>
      <c r="E31" s="1121" t="s">
        <v>2297</v>
      </c>
      <c r="F31" s="1112">
        <v>-1</v>
      </c>
      <c r="G31" s="1110">
        <v>0.8</v>
      </c>
      <c r="H31" s="1113">
        <v>1.2</v>
      </c>
      <c r="I31" s="1113"/>
      <c r="J31" s="1114">
        <f t="shared" si="0"/>
        <v>-0.96</v>
      </c>
      <c r="K31" s="1119"/>
      <c r="L31" s="1120"/>
      <c r="M31" s="676"/>
    </row>
    <row r="32" spans="2:13" s="561" customFormat="1" ht="13.2" x14ac:dyDescent="0.25">
      <c r="B32" s="728"/>
      <c r="C32" s="1122"/>
      <c r="D32" s="1123"/>
      <c r="E32" s="1123"/>
      <c r="F32" s="1123"/>
      <c r="G32" s="1123"/>
      <c r="H32" s="1123"/>
      <c r="I32" s="1123"/>
      <c r="J32" s="1123"/>
      <c r="K32" s="1123"/>
      <c r="L32" s="1124"/>
      <c r="M32" s="728"/>
    </row>
    <row r="33" spans="2:13" s="561" customFormat="1" ht="13.2" x14ac:dyDescent="0.25">
      <c r="B33" s="728"/>
      <c r="C33" s="1122"/>
      <c r="D33" s="1123"/>
      <c r="E33" s="1118" t="s">
        <v>1018</v>
      </c>
      <c r="F33" s="1123"/>
      <c r="G33" s="1123"/>
      <c r="H33" s="1123"/>
      <c r="I33" s="1123"/>
      <c r="J33" s="1123"/>
      <c r="K33" s="1123"/>
      <c r="L33" s="1124"/>
      <c r="M33" s="728"/>
    </row>
    <row r="34" spans="2:13" s="561" customFormat="1" x14ac:dyDescent="0.25">
      <c r="B34" s="676"/>
      <c r="C34" s="1117" t="s">
        <v>788</v>
      </c>
      <c r="D34" s="1110" t="s">
        <v>1372</v>
      </c>
      <c r="E34" s="1121" t="s">
        <v>122</v>
      </c>
      <c r="F34" s="1112">
        <v>1</v>
      </c>
      <c r="G34" s="1110">
        <v>7.5</v>
      </c>
      <c r="H34" s="1113">
        <v>1.2</v>
      </c>
      <c r="I34" s="1113"/>
      <c r="J34" s="1114">
        <f t="shared" ref="J34:J35" si="1">PRODUCT(F34:I34)</f>
        <v>9</v>
      </c>
      <c r="K34" s="1119"/>
      <c r="L34" s="1120"/>
      <c r="M34" s="676"/>
    </row>
    <row r="35" spans="2:13" s="561" customFormat="1" x14ac:dyDescent="0.25">
      <c r="B35" s="676"/>
      <c r="C35" s="1117"/>
      <c r="D35" s="1110"/>
      <c r="E35" s="1121" t="s">
        <v>2297</v>
      </c>
      <c r="F35" s="1112">
        <v>-1</v>
      </c>
      <c r="G35" s="1110">
        <v>0.8</v>
      </c>
      <c r="H35" s="1113">
        <v>1.2</v>
      </c>
      <c r="I35" s="1113"/>
      <c r="J35" s="1114">
        <f t="shared" si="1"/>
        <v>-0.96</v>
      </c>
      <c r="K35" s="1119"/>
      <c r="L35" s="1120"/>
      <c r="M35" s="676"/>
    </row>
    <row r="36" spans="2:13" s="561" customFormat="1" ht="13.2" x14ac:dyDescent="0.25">
      <c r="B36" s="728"/>
      <c r="C36" s="1122"/>
      <c r="D36" s="1123"/>
      <c r="E36" s="1123"/>
      <c r="F36" s="1123"/>
      <c r="G36" s="1123"/>
      <c r="H36" s="1123"/>
      <c r="I36" s="1123"/>
      <c r="J36" s="1123"/>
      <c r="K36" s="1123"/>
      <c r="L36" s="1124"/>
      <c r="M36" s="728"/>
    </row>
    <row r="37" spans="2:13" s="561" customFormat="1" ht="13.2" x14ac:dyDescent="0.25">
      <c r="B37" s="728"/>
      <c r="C37" s="1122"/>
      <c r="D37" s="1123"/>
      <c r="E37" s="1118" t="s">
        <v>1021</v>
      </c>
      <c r="F37" s="1123"/>
      <c r="G37" s="1123"/>
      <c r="H37" s="1123"/>
      <c r="I37" s="1123"/>
      <c r="J37" s="1123"/>
      <c r="K37" s="1123"/>
      <c r="L37" s="1124"/>
      <c r="M37" s="728"/>
    </row>
    <row r="38" spans="2:13" s="561" customFormat="1" x14ac:dyDescent="0.25">
      <c r="B38" s="676"/>
      <c r="C38" s="1117" t="s">
        <v>120</v>
      </c>
      <c r="D38" s="1110" t="s">
        <v>1047</v>
      </c>
      <c r="E38" s="1121" t="s">
        <v>122</v>
      </c>
      <c r="F38" s="1112">
        <v>1</v>
      </c>
      <c r="G38" s="1110">
        <v>8.8000000000000007</v>
      </c>
      <c r="H38" s="1113">
        <v>1.2</v>
      </c>
      <c r="I38" s="1113"/>
      <c r="J38" s="1114">
        <f t="shared" ref="J38:J49" si="2">PRODUCT(F38:I38)</f>
        <v>10.56</v>
      </c>
      <c r="K38" s="1119"/>
      <c r="L38" s="1120"/>
      <c r="M38" s="676"/>
    </row>
    <row r="39" spans="2:13" s="561" customFormat="1" x14ac:dyDescent="0.25">
      <c r="B39" s="676"/>
      <c r="C39" s="1117"/>
      <c r="D39" s="1110"/>
      <c r="E39" s="1121" t="s">
        <v>2297</v>
      </c>
      <c r="F39" s="1112">
        <v>-1</v>
      </c>
      <c r="G39" s="1110">
        <v>1</v>
      </c>
      <c r="H39" s="1113">
        <v>1.2</v>
      </c>
      <c r="I39" s="1113"/>
      <c r="J39" s="1114">
        <f t="shared" si="2"/>
        <v>-1.2</v>
      </c>
      <c r="K39" s="1119"/>
      <c r="L39" s="1120"/>
      <c r="M39" s="676"/>
    </row>
    <row r="40" spans="2:13" s="561" customFormat="1" x14ac:dyDescent="0.25">
      <c r="B40" s="676"/>
      <c r="C40" s="1117" t="s">
        <v>120</v>
      </c>
      <c r="D40" s="1110" t="s">
        <v>1049</v>
      </c>
      <c r="E40" s="1121" t="s">
        <v>122</v>
      </c>
      <c r="F40" s="1112">
        <v>1</v>
      </c>
      <c r="G40" s="1110">
        <v>8.8000000000000007</v>
      </c>
      <c r="H40" s="1113">
        <v>1.2</v>
      </c>
      <c r="I40" s="1113"/>
      <c r="J40" s="1114">
        <f t="shared" si="2"/>
        <v>10.56</v>
      </c>
      <c r="K40" s="1119"/>
      <c r="L40" s="1120"/>
      <c r="M40" s="676"/>
    </row>
    <row r="41" spans="2:13" s="561" customFormat="1" x14ac:dyDescent="0.25">
      <c r="B41" s="676"/>
      <c r="C41" s="1117"/>
      <c r="D41" s="1110"/>
      <c r="E41" s="1121" t="s">
        <v>2297</v>
      </c>
      <c r="F41" s="1112">
        <v>-1</v>
      </c>
      <c r="G41" s="1110">
        <v>1</v>
      </c>
      <c r="H41" s="1113">
        <v>1.2</v>
      </c>
      <c r="I41" s="1113"/>
      <c r="J41" s="1114">
        <f t="shared" si="2"/>
        <v>-1.2</v>
      </c>
      <c r="K41" s="1119"/>
      <c r="L41" s="1120"/>
      <c r="M41" s="676"/>
    </row>
    <row r="42" spans="2:13" s="561" customFormat="1" ht="15.75" customHeight="1" x14ac:dyDescent="0.25">
      <c r="B42" s="676"/>
      <c r="C42" s="1117" t="s">
        <v>120</v>
      </c>
      <c r="D42" s="1110" t="s">
        <v>1069</v>
      </c>
      <c r="E42" s="1121" t="s">
        <v>826</v>
      </c>
      <c r="F42" s="1112">
        <v>1</v>
      </c>
      <c r="G42" s="1110">
        <v>8.3000000000000007</v>
      </c>
      <c r="H42" s="1113">
        <v>1.2</v>
      </c>
      <c r="I42" s="1113"/>
      <c r="J42" s="1114">
        <f t="shared" si="2"/>
        <v>9.9600000000000009</v>
      </c>
      <c r="K42" s="1119"/>
      <c r="L42" s="1120"/>
      <c r="M42" s="676"/>
    </row>
    <row r="43" spans="2:13" s="561" customFormat="1" x14ac:dyDescent="0.25">
      <c r="B43" s="676"/>
      <c r="C43" s="1117"/>
      <c r="D43" s="1110"/>
      <c r="E43" s="1121" t="s">
        <v>2297</v>
      </c>
      <c r="F43" s="1112">
        <v>-1</v>
      </c>
      <c r="G43" s="1110">
        <v>0.8</v>
      </c>
      <c r="H43" s="1113">
        <v>1.2</v>
      </c>
      <c r="I43" s="1113"/>
      <c r="J43" s="1114">
        <f t="shared" si="2"/>
        <v>-0.96</v>
      </c>
      <c r="K43" s="1119"/>
      <c r="L43" s="1120"/>
      <c r="M43" s="676"/>
    </row>
    <row r="44" spans="2:13" s="561" customFormat="1" x14ac:dyDescent="0.25">
      <c r="B44" s="676"/>
      <c r="C44" s="1117" t="s">
        <v>120</v>
      </c>
      <c r="D44" s="1110" t="s">
        <v>1070</v>
      </c>
      <c r="E44" s="1121" t="s">
        <v>827</v>
      </c>
      <c r="F44" s="1112">
        <v>1</v>
      </c>
      <c r="G44" s="1110">
        <v>6.2</v>
      </c>
      <c r="H44" s="1113">
        <v>1.2</v>
      </c>
      <c r="I44" s="1113"/>
      <c r="J44" s="1114">
        <f t="shared" si="2"/>
        <v>7.4399999999999995</v>
      </c>
      <c r="K44" s="1119"/>
      <c r="L44" s="1120"/>
      <c r="M44" s="676"/>
    </row>
    <row r="45" spans="2:13" s="561" customFormat="1" x14ac:dyDescent="0.25">
      <c r="B45" s="676"/>
      <c r="C45" s="1117"/>
      <c r="D45" s="1110"/>
      <c r="E45" s="1121" t="s">
        <v>2297</v>
      </c>
      <c r="F45" s="1112">
        <v>-1</v>
      </c>
      <c r="G45" s="1110">
        <v>0.8</v>
      </c>
      <c r="H45" s="1113">
        <v>1.2</v>
      </c>
      <c r="I45" s="1113"/>
      <c r="J45" s="1114">
        <f t="shared" si="2"/>
        <v>-0.96</v>
      </c>
      <c r="K45" s="1119"/>
      <c r="L45" s="1120"/>
      <c r="M45" s="676"/>
    </row>
    <row r="46" spans="2:13" s="561" customFormat="1" x14ac:dyDescent="0.25">
      <c r="B46" s="676"/>
      <c r="C46" s="1117" t="s">
        <v>120</v>
      </c>
      <c r="D46" s="1110" t="s">
        <v>1099</v>
      </c>
      <c r="E46" s="1121" t="s">
        <v>825</v>
      </c>
      <c r="F46" s="1112">
        <v>1</v>
      </c>
      <c r="G46" s="1110">
        <v>7.7</v>
      </c>
      <c r="H46" s="1113">
        <v>1.2</v>
      </c>
      <c r="I46" s="1113"/>
      <c r="J46" s="1114">
        <f t="shared" si="2"/>
        <v>9.24</v>
      </c>
      <c r="K46" s="1119"/>
      <c r="L46" s="1120"/>
      <c r="M46" s="676"/>
    </row>
    <row r="47" spans="2:13" s="561" customFormat="1" x14ac:dyDescent="0.25">
      <c r="B47" s="676"/>
      <c r="C47" s="1117"/>
      <c r="D47" s="1110"/>
      <c r="E47" s="1121" t="s">
        <v>2297</v>
      </c>
      <c r="F47" s="1112">
        <v>-1</v>
      </c>
      <c r="G47" s="1110">
        <v>0.8</v>
      </c>
      <c r="H47" s="1113">
        <v>1.2</v>
      </c>
      <c r="I47" s="1113"/>
      <c r="J47" s="1114">
        <f t="shared" si="2"/>
        <v>-0.96</v>
      </c>
      <c r="K47" s="1119"/>
      <c r="L47" s="1120"/>
      <c r="M47" s="676"/>
    </row>
    <row r="48" spans="2:13" s="561" customFormat="1" x14ac:dyDescent="0.25">
      <c r="B48" s="676"/>
      <c r="C48" s="1117" t="s">
        <v>120</v>
      </c>
      <c r="D48" s="1110" t="s">
        <v>1101</v>
      </c>
      <c r="E48" s="1121" t="s">
        <v>828</v>
      </c>
      <c r="F48" s="1112">
        <v>1</v>
      </c>
      <c r="G48" s="1110">
        <v>7.7</v>
      </c>
      <c r="H48" s="1113">
        <v>1.2</v>
      </c>
      <c r="I48" s="1113"/>
      <c r="J48" s="1114">
        <f t="shared" si="2"/>
        <v>9.24</v>
      </c>
      <c r="K48" s="1119"/>
      <c r="L48" s="1120"/>
      <c r="M48" s="676"/>
    </row>
    <row r="49" spans="2:13" s="561" customFormat="1" x14ac:dyDescent="0.25">
      <c r="B49" s="676"/>
      <c r="C49" s="1117"/>
      <c r="D49" s="1110"/>
      <c r="E49" s="1121" t="s">
        <v>2297</v>
      </c>
      <c r="F49" s="1112">
        <v>-1</v>
      </c>
      <c r="G49" s="1110">
        <v>0.8</v>
      </c>
      <c r="H49" s="1113">
        <v>1.2</v>
      </c>
      <c r="I49" s="1113"/>
      <c r="J49" s="1114">
        <f t="shared" si="2"/>
        <v>-0.96</v>
      </c>
      <c r="K49" s="1119"/>
      <c r="L49" s="1120"/>
      <c r="M49" s="676"/>
    </row>
    <row r="50" spans="2:13" s="561" customFormat="1" ht="13.2" x14ac:dyDescent="0.25">
      <c r="B50" s="728"/>
      <c r="C50" s="1122"/>
      <c r="D50" s="1123"/>
      <c r="E50" s="1123"/>
      <c r="F50" s="1123"/>
      <c r="G50" s="1123"/>
      <c r="H50" s="1123"/>
      <c r="I50" s="1123"/>
      <c r="J50" s="1123"/>
      <c r="K50" s="1123"/>
      <c r="L50" s="1124"/>
      <c r="M50" s="728"/>
    </row>
    <row r="51" spans="2:13" s="561" customFormat="1" ht="13.2" x14ac:dyDescent="0.25">
      <c r="B51" s="728"/>
      <c r="C51" s="1122"/>
      <c r="D51" s="1123"/>
      <c r="E51" s="1118" t="s">
        <v>1102</v>
      </c>
      <c r="F51" s="1123"/>
      <c r="G51" s="1123"/>
      <c r="H51" s="1123"/>
      <c r="I51" s="1123"/>
      <c r="J51" s="1123"/>
      <c r="K51" s="1123"/>
      <c r="L51" s="1124"/>
      <c r="M51" s="728"/>
    </row>
    <row r="52" spans="2:13" s="561" customFormat="1" x14ac:dyDescent="0.25">
      <c r="B52" s="676"/>
      <c r="C52" s="1117" t="s">
        <v>120</v>
      </c>
      <c r="D52" s="1110" t="s">
        <v>2196</v>
      </c>
      <c r="E52" s="1121" t="s">
        <v>122</v>
      </c>
      <c r="F52" s="1112">
        <v>1</v>
      </c>
      <c r="G52" s="1110">
        <v>7</v>
      </c>
      <c r="H52" s="1113">
        <v>1.2</v>
      </c>
      <c r="I52" s="1113"/>
      <c r="J52" s="1114">
        <f t="shared" ref="J52:J60" si="3">PRODUCT(F52:I52)</f>
        <v>8.4</v>
      </c>
      <c r="K52" s="1119"/>
      <c r="L52" s="1120"/>
      <c r="M52" s="676"/>
    </row>
    <row r="53" spans="2:13" s="561" customFormat="1" x14ac:dyDescent="0.25">
      <c r="B53" s="676"/>
      <c r="C53" s="1117"/>
      <c r="D53" s="1110"/>
      <c r="E53" s="1121" t="s">
        <v>2297</v>
      </c>
      <c r="F53" s="1112">
        <v>-1</v>
      </c>
      <c r="G53" s="1110">
        <v>0.9</v>
      </c>
      <c r="H53" s="1113">
        <v>1.2</v>
      </c>
      <c r="I53" s="1113"/>
      <c r="J53" s="1114">
        <f t="shared" si="3"/>
        <v>-1.08</v>
      </c>
      <c r="K53" s="1119"/>
      <c r="L53" s="1120"/>
      <c r="M53" s="676"/>
    </row>
    <row r="54" spans="2:13" s="561" customFormat="1" x14ac:dyDescent="0.25">
      <c r="B54" s="676"/>
      <c r="C54" s="1117" t="s">
        <v>120</v>
      </c>
      <c r="D54" s="1110" t="s">
        <v>1138</v>
      </c>
      <c r="E54" s="1121" t="s">
        <v>282</v>
      </c>
      <c r="F54" s="1112">
        <v>1</v>
      </c>
      <c r="G54" s="1110">
        <v>10.1</v>
      </c>
      <c r="H54" s="1113">
        <v>1.2</v>
      </c>
      <c r="I54" s="1113"/>
      <c r="J54" s="1114">
        <f t="shared" si="3"/>
        <v>12.12</v>
      </c>
      <c r="K54" s="1119"/>
      <c r="L54" s="1120"/>
      <c r="M54" s="676"/>
    </row>
    <row r="55" spans="2:13" s="561" customFormat="1" x14ac:dyDescent="0.25">
      <c r="B55" s="676"/>
      <c r="C55" s="1117"/>
      <c r="D55" s="1110"/>
      <c r="E55" s="1121" t="s">
        <v>2297</v>
      </c>
      <c r="F55" s="1112">
        <v>-1</v>
      </c>
      <c r="G55" s="1110">
        <v>1</v>
      </c>
      <c r="H55" s="1113">
        <v>1.2</v>
      </c>
      <c r="I55" s="1113"/>
      <c r="J55" s="1114">
        <f t="shared" si="3"/>
        <v>-1.2</v>
      </c>
      <c r="K55" s="1119"/>
      <c r="L55" s="1120"/>
      <c r="M55" s="676"/>
    </row>
    <row r="56" spans="2:13" s="561" customFormat="1" x14ac:dyDescent="0.25">
      <c r="B56" s="676"/>
      <c r="C56" s="1117" t="s">
        <v>120</v>
      </c>
      <c r="D56" s="1110" t="s">
        <v>1139</v>
      </c>
      <c r="E56" s="1121" t="s">
        <v>133</v>
      </c>
      <c r="F56" s="1112">
        <v>1</v>
      </c>
      <c r="G56" s="1110">
        <v>13.2</v>
      </c>
      <c r="H56" s="1113">
        <v>1.2</v>
      </c>
      <c r="I56" s="1113"/>
      <c r="J56" s="1114">
        <f t="shared" si="3"/>
        <v>15.839999999999998</v>
      </c>
      <c r="K56" s="1119"/>
      <c r="L56" s="1120"/>
      <c r="M56" s="676"/>
    </row>
    <row r="57" spans="2:13" s="561" customFormat="1" x14ac:dyDescent="0.25">
      <c r="B57" s="676"/>
      <c r="C57" s="1117"/>
      <c r="D57" s="1110"/>
      <c r="E57" s="1121" t="s">
        <v>2297</v>
      </c>
      <c r="F57" s="1112">
        <v>-2</v>
      </c>
      <c r="G57" s="1110">
        <v>0.9</v>
      </c>
      <c r="H57" s="1113">
        <v>1.2</v>
      </c>
      <c r="I57" s="1113"/>
      <c r="J57" s="1114">
        <f t="shared" si="3"/>
        <v>-2.16</v>
      </c>
      <c r="K57" s="1119"/>
      <c r="L57" s="1120"/>
      <c r="M57" s="676"/>
    </row>
    <row r="58" spans="2:13" s="561" customFormat="1" ht="26.4" x14ac:dyDescent="0.25">
      <c r="B58" s="676"/>
      <c r="C58" s="1117" t="s">
        <v>120</v>
      </c>
      <c r="D58" s="1110" t="s">
        <v>1143</v>
      </c>
      <c r="E58" s="1121" t="s">
        <v>1144</v>
      </c>
      <c r="F58" s="1112">
        <v>1</v>
      </c>
      <c r="G58" s="1110">
        <v>16.7</v>
      </c>
      <c r="H58" s="1113">
        <v>1.2</v>
      </c>
      <c r="I58" s="1113"/>
      <c r="J58" s="1114">
        <f t="shared" si="3"/>
        <v>20.04</v>
      </c>
      <c r="K58" s="1119"/>
      <c r="L58" s="1120"/>
      <c r="M58" s="676"/>
    </row>
    <row r="59" spans="2:13" s="561" customFormat="1" x14ac:dyDescent="0.25">
      <c r="B59" s="676"/>
      <c r="C59" s="1117"/>
      <c r="D59" s="1110"/>
      <c r="E59" s="1121" t="s">
        <v>2297</v>
      </c>
      <c r="F59" s="1112">
        <v>-1</v>
      </c>
      <c r="G59" s="1110">
        <v>0.9</v>
      </c>
      <c r="H59" s="1113">
        <v>1.2</v>
      </c>
      <c r="I59" s="1113"/>
      <c r="J59" s="1114">
        <f t="shared" si="3"/>
        <v>-1.08</v>
      </c>
      <c r="K59" s="1119"/>
      <c r="L59" s="1120"/>
      <c r="M59" s="676"/>
    </row>
    <row r="60" spans="2:13" s="561" customFormat="1" x14ac:dyDescent="0.25">
      <c r="B60" s="676"/>
      <c r="C60" s="1117"/>
      <c r="D60" s="1110"/>
      <c r="E60" s="1121" t="s">
        <v>2303</v>
      </c>
      <c r="F60" s="1112">
        <v>-1</v>
      </c>
      <c r="G60" s="1110">
        <v>3.6</v>
      </c>
      <c r="H60" s="1113">
        <v>1.2</v>
      </c>
      <c r="I60" s="1113"/>
      <c r="J60" s="1114">
        <f t="shared" si="3"/>
        <v>-4.32</v>
      </c>
      <c r="K60" s="1119"/>
      <c r="L60" s="1120"/>
      <c r="M60" s="676"/>
    </row>
    <row r="61" spans="2:13" s="561" customFormat="1" ht="29.25" customHeight="1" x14ac:dyDescent="0.25">
      <c r="B61" s="728"/>
      <c r="C61" s="1122"/>
      <c r="D61" s="1123"/>
      <c r="E61" s="1123"/>
      <c r="F61" s="1123"/>
      <c r="G61" s="1123"/>
      <c r="H61" s="1123"/>
      <c r="I61" s="1123"/>
      <c r="J61" s="1123"/>
      <c r="K61" s="1123"/>
      <c r="L61" s="1124"/>
      <c r="M61" s="728"/>
    </row>
    <row r="62" spans="2:13" s="561" customFormat="1" ht="13.2" x14ac:dyDescent="0.25">
      <c r="B62" s="728"/>
      <c r="C62" s="1122"/>
      <c r="D62" s="1123"/>
      <c r="E62" s="1118" t="s">
        <v>1253</v>
      </c>
      <c r="F62" s="1123"/>
      <c r="G62" s="1123"/>
      <c r="H62" s="1123"/>
      <c r="I62" s="1123"/>
      <c r="J62" s="1123"/>
      <c r="K62" s="1123"/>
      <c r="L62" s="1124"/>
      <c r="M62" s="728"/>
    </row>
    <row r="63" spans="2:13" s="561" customFormat="1" x14ac:dyDescent="0.25">
      <c r="B63" s="676"/>
      <c r="C63" s="1117" t="s">
        <v>120</v>
      </c>
      <c r="D63" s="1110" t="s">
        <v>1170</v>
      </c>
      <c r="E63" s="1121" t="s">
        <v>1171</v>
      </c>
      <c r="F63" s="1112">
        <v>1</v>
      </c>
      <c r="G63" s="1110">
        <v>7.8</v>
      </c>
      <c r="H63" s="1113">
        <v>1.2</v>
      </c>
      <c r="I63" s="1113"/>
      <c r="J63" s="1114">
        <f t="shared" ref="J63:J66" si="4">PRODUCT(F63:I63)</f>
        <v>9.36</v>
      </c>
      <c r="K63" s="1119"/>
      <c r="L63" s="1120"/>
      <c r="M63" s="676"/>
    </row>
    <row r="64" spans="2:13" s="561" customFormat="1" x14ac:dyDescent="0.25">
      <c r="B64" s="676"/>
      <c r="C64" s="1117"/>
      <c r="D64" s="1110"/>
      <c r="E64" s="1121" t="s">
        <v>2297</v>
      </c>
      <c r="F64" s="1112">
        <v>-1</v>
      </c>
      <c r="G64" s="1110">
        <v>0.8</v>
      </c>
      <c r="H64" s="1113">
        <v>1.2</v>
      </c>
      <c r="I64" s="1113"/>
      <c r="J64" s="1114">
        <f t="shared" si="4"/>
        <v>-0.96</v>
      </c>
      <c r="K64" s="1119"/>
      <c r="L64" s="1120"/>
      <c r="M64" s="676"/>
    </row>
    <row r="65" spans="2:13" s="561" customFormat="1" x14ac:dyDescent="0.25">
      <c r="B65" s="676"/>
      <c r="C65" s="1117" t="s">
        <v>120</v>
      </c>
      <c r="D65" s="1110" t="s">
        <v>1172</v>
      </c>
      <c r="E65" s="1121" t="s">
        <v>1173</v>
      </c>
      <c r="F65" s="1112">
        <v>1</v>
      </c>
      <c r="G65" s="1110">
        <v>7.8</v>
      </c>
      <c r="H65" s="1113">
        <v>1.2</v>
      </c>
      <c r="I65" s="1113"/>
      <c r="J65" s="1114">
        <f t="shared" si="4"/>
        <v>9.36</v>
      </c>
      <c r="K65" s="1119"/>
      <c r="L65" s="1120"/>
      <c r="M65" s="676"/>
    </row>
    <row r="66" spans="2:13" s="561" customFormat="1" x14ac:dyDescent="0.25">
      <c r="B66" s="676"/>
      <c r="C66" s="1117"/>
      <c r="D66" s="1110"/>
      <c r="E66" s="1121" t="s">
        <v>2297</v>
      </c>
      <c r="F66" s="1112">
        <v>-1</v>
      </c>
      <c r="G66" s="1110">
        <v>0.8</v>
      </c>
      <c r="H66" s="1113">
        <v>1.2</v>
      </c>
      <c r="I66" s="1113"/>
      <c r="J66" s="1114">
        <f t="shared" si="4"/>
        <v>-0.96</v>
      </c>
      <c r="K66" s="1119"/>
      <c r="L66" s="1120"/>
      <c r="M66" s="676"/>
    </row>
    <row r="67" spans="2:13" s="561" customFormat="1" ht="13.2" x14ac:dyDescent="0.25">
      <c r="B67" s="728"/>
      <c r="C67" s="1122"/>
      <c r="D67" s="1123"/>
      <c r="E67" s="1123"/>
      <c r="F67" s="1123"/>
      <c r="G67" s="1123"/>
      <c r="H67" s="1123"/>
      <c r="I67" s="1123"/>
      <c r="J67" s="1123"/>
      <c r="K67" s="1123"/>
      <c r="L67" s="1124"/>
      <c r="M67" s="728"/>
    </row>
    <row r="68" spans="2:13" s="561" customFormat="1" ht="13.2" x14ac:dyDescent="0.25">
      <c r="B68" s="728"/>
      <c r="C68" s="1122"/>
      <c r="D68" s="1123"/>
      <c r="E68" s="1118" t="s">
        <v>1385</v>
      </c>
      <c r="F68" s="1123"/>
      <c r="G68" s="1123"/>
      <c r="H68" s="1123"/>
      <c r="I68" s="1123"/>
      <c r="J68" s="1123"/>
      <c r="K68" s="1123"/>
      <c r="L68" s="1124"/>
      <c r="M68" s="728"/>
    </row>
    <row r="69" spans="2:13" s="561" customFormat="1" x14ac:dyDescent="0.25">
      <c r="B69" s="676"/>
      <c r="C69" s="1117" t="s">
        <v>120</v>
      </c>
      <c r="D69" s="1110" t="s">
        <v>1209</v>
      </c>
      <c r="E69" s="1121" t="s">
        <v>2348</v>
      </c>
      <c r="F69" s="1112">
        <v>1</v>
      </c>
      <c r="G69" s="1110">
        <v>8.5</v>
      </c>
      <c r="H69" s="1113">
        <v>1.2</v>
      </c>
      <c r="I69" s="1113"/>
      <c r="J69" s="1114">
        <f t="shared" ref="J69:J76" si="5">PRODUCT(F69:I69)</f>
        <v>10.199999999999999</v>
      </c>
      <c r="K69" s="1119"/>
      <c r="L69" s="1120"/>
      <c r="M69" s="676"/>
    </row>
    <row r="70" spans="2:13" s="561" customFormat="1" x14ac:dyDescent="0.25">
      <c r="B70" s="676"/>
      <c r="C70" s="1117"/>
      <c r="D70" s="1110"/>
      <c r="E70" s="1121" t="s">
        <v>2297</v>
      </c>
      <c r="F70" s="1112">
        <v>-1</v>
      </c>
      <c r="G70" s="1110">
        <v>0.8</v>
      </c>
      <c r="H70" s="1113">
        <v>1.2</v>
      </c>
      <c r="I70" s="1113"/>
      <c r="J70" s="1114">
        <f t="shared" si="5"/>
        <v>-0.96</v>
      </c>
      <c r="K70" s="1119"/>
      <c r="L70" s="1120"/>
      <c r="M70" s="676"/>
    </row>
    <row r="71" spans="2:13" s="561" customFormat="1" x14ac:dyDescent="0.25">
      <c r="B71" s="676"/>
      <c r="C71" s="1117" t="s">
        <v>120</v>
      </c>
      <c r="D71" s="1110" t="s">
        <v>1214</v>
      </c>
      <c r="E71" s="1121" t="s">
        <v>1215</v>
      </c>
      <c r="F71" s="1112">
        <v>1</v>
      </c>
      <c r="G71" s="1110">
        <v>7.2</v>
      </c>
      <c r="H71" s="1113">
        <v>1.2</v>
      </c>
      <c r="I71" s="1113"/>
      <c r="J71" s="1114">
        <f t="shared" si="5"/>
        <v>8.64</v>
      </c>
      <c r="K71" s="1119"/>
      <c r="L71" s="1120"/>
      <c r="M71" s="676"/>
    </row>
    <row r="72" spans="2:13" s="561" customFormat="1" x14ac:dyDescent="0.25">
      <c r="B72" s="676"/>
      <c r="C72" s="1117"/>
      <c r="D72" s="1110"/>
      <c r="E72" s="1121" t="s">
        <v>2297</v>
      </c>
      <c r="F72" s="1112">
        <v>-1</v>
      </c>
      <c r="G72" s="1110">
        <v>0.8</v>
      </c>
      <c r="H72" s="1113">
        <v>1.2</v>
      </c>
      <c r="I72" s="1113"/>
      <c r="J72" s="1114">
        <f t="shared" si="5"/>
        <v>-0.96</v>
      </c>
      <c r="K72" s="1119"/>
      <c r="L72" s="1120"/>
      <c r="M72" s="676"/>
    </row>
    <row r="73" spans="2:13" s="561" customFormat="1" x14ac:dyDescent="0.25">
      <c r="B73" s="676"/>
      <c r="C73" s="1117" t="s">
        <v>120</v>
      </c>
      <c r="D73" s="1110" t="s">
        <v>1216</v>
      </c>
      <c r="E73" s="1121" t="s">
        <v>2349</v>
      </c>
      <c r="F73" s="1112">
        <v>1</v>
      </c>
      <c r="G73" s="1110">
        <v>8.3000000000000007</v>
      </c>
      <c r="H73" s="1113">
        <v>1.2</v>
      </c>
      <c r="I73" s="1113"/>
      <c r="J73" s="1114">
        <f t="shared" si="5"/>
        <v>9.9600000000000009</v>
      </c>
      <c r="K73" s="1119"/>
      <c r="L73" s="1120"/>
      <c r="M73" s="676"/>
    </row>
    <row r="74" spans="2:13" s="561" customFormat="1" x14ac:dyDescent="0.25">
      <c r="B74" s="676"/>
      <c r="C74" s="1117"/>
      <c r="D74" s="1110"/>
      <c r="E74" s="1121" t="s">
        <v>2297</v>
      </c>
      <c r="F74" s="1112">
        <v>-1</v>
      </c>
      <c r="G74" s="1110">
        <v>0.8</v>
      </c>
      <c r="H74" s="1113">
        <v>1.2</v>
      </c>
      <c r="I74" s="1113"/>
      <c r="J74" s="1114">
        <f t="shared" si="5"/>
        <v>-0.96</v>
      </c>
      <c r="K74" s="1119"/>
      <c r="L74" s="1120"/>
      <c r="M74" s="676"/>
    </row>
    <row r="75" spans="2:13" s="561" customFormat="1" x14ac:dyDescent="0.25">
      <c r="B75" s="676"/>
      <c r="C75" s="1117" t="s">
        <v>120</v>
      </c>
      <c r="D75" s="1110" t="s">
        <v>1227</v>
      </c>
      <c r="E75" s="1121" t="s">
        <v>122</v>
      </c>
      <c r="F75" s="1112">
        <v>1</v>
      </c>
      <c r="G75" s="1110">
        <v>6.8</v>
      </c>
      <c r="H75" s="1113">
        <v>1.2</v>
      </c>
      <c r="I75" s="1113"/>
      <c r="J75" s="1114">
        <f t="shared" si="5"/>
        <v>8.16</v>
      </c>
      <c r="K75" s="1119"/>
      <c r="L75" s="1120"/>
      <c r="M75" s="676"/>
    </row>
    <row r="76" spans="2:13" s="561" customFormat="1" x14ac:dyDescent="0.25">
      <c r="B76" s="676"/>
      <c r="C76" s="1117"/>
      <c r="D76" s="1110"/>
      <c r="E76" s="1121" t="s">
        <v>2297</v>
      </c>
      <c r="F76" s="1112">
        <v>-1</v>
      </c>
      <c r="G76" s="1110">
        <v>0.9</v>
      </c>
      <c r="H76" s="1113">
        <v>1.2</v>
      </c>
      <c r="I76" s="1113"/>
      <c r="J76" s="1114">
        <f t="shared" si="5"/>
        <v>-1.08</v>
      </c>
      <c r="K76" s="1119"/>
      <c r="L76" s="1120"/>
      <c r="M76" s="676"/>
    </row>
    <row r="77" spans="2:13" s="561" customFormat="1" ht="13.2" x14ac:dyDescent="0.25">
      <c r="B77" s="728"/>
      <c r="C77" s="1122"/>
      <c r="D77" s="1123"/>
      <c r="E77" s="1123"/>
      <c r="F77" s="1123"/>
      <c r="G77" s="1123"/>
      <c r="H77" s="1123"/>
      <c r="I77" s="1123"/>
      <c r="J77" s="1123"/>
      <c r="K77" s="1123"/>
      <c r="L77" s="1124"/>
      <c r="M77" s="728"/>
    </row>
    <row r="78" spans="2:13" s="561" customFormat="1" ht="13.2" x14ac:dyDescent="0.25">
      <c r="B78" s="728"/>
      <c r="C78" s="1122"/>
      <c r="D78" s="1123"/>
      <c r="E78" s="1118" t="s">
        <v>1387</v>
      </c>
      <c r="F78" s="1123"/>
      <c r="G78" s="1123"/>
      <c r="H78" s="1123"/>
      <c r="I78" s="1123"/>
      <c r="J78" s="1123"/>
      <c r="K78" s="1123"/>
      <c r="L78" s="1124"/>
      <c r="M78" s="728"/>
    </row>
    <row r="79" spans="2:13" s="561" customFormat="1" x14ac:dyDescent="0.25">
      <c r="B79" s="676"/>
      <c r="C79" s="1117" t="s">
        <v>120</v>
      </c>
      <c r="D79" s="1110" t="s">
        <v>1237</v>
      </c>
      <c r="E79" s="1121" t="s">
        <v>2200</v>
      </c>
      <c r="F79" s="1112">
        <v>1</v>
      </c>
      <c r="G79" s="1110">
        <v>12.2</v>
      </c>
      <c r="H79" s="1113">
        <v>1.2</v>
      </c>
      <c r="I79" s="1113"/>
      <c r="J79" s="1114">
        <f t="shared" ref="J79:J92" si="6">PRODUCT(F79:I79)</f>
        <v>14.639999999999999</v>
      </c>
      <c r="K79" s="1119"/>
      <c r="L79" s="1120"/>
      <c r="M79" s="676"/>
    </row>
    <row r="80" spans="2:13" s="561" customFormat="1" x14ac:dyDescent="0.25">
      <c r="B80" s="676"/>
      <c r="C80" s="1117"/>
      <c r="D80" s="1110"/>
      <c r="E80" s="1121" t="s">
        <v>2297</v>
      </c>
      <c r="F80" s="1112">
        <v>-1</v>
      </c>
      <c r="G80" s="1110">
        <v>0.9</v>
      </c>
      <c r="H80" s="1113">
        <v>1.2</v>
      </c>
      <c r="I80" s="1113"/>
      <c r="J80" s="1114">
        <f t="shared" si="6"/>
        <v>-1.08</v>
      </c>
      <c r="K80" s="1119"/>
      <c r="L80" s="1120"/>
      <c r="M80" s="676"/>
    </row>
    <row r="81" spans="2:13" s="561" customFormat="1" x14ac:dyDescent="0.25">
      <c r="B81" s="676"/>
      <c r="C81" s="1117" t="s">
        <v>120</v>
      </c>
      <c r="D81" s="1110" t="s">
        <v>1389</v>
      </c>
      <c r="E81" s="1121" t="s">
        <v>826</v>
      </c>
      <c r="F81" s="1112">
        <v>1</v>
      </c>
      <c r="G81" s="1110">
        <v>7.2</v>
      </c>
      <c r="H81" s="1113">
        <v>1.2</v>
      </c>
      <c r="I81" s="1113"/>
      <c r="J81" s="1114">
        <f t="shared" si="6"/>
        <v>8.64</v>
      </c>
      <c r="K81" s="1119"/>
      <c r="L81" s="1120"/>
      <c r="M81" s="676"/>
    </row>
    <row r="82" spans="2:13" s="561" customFormat="1" x14ac:dyDescent="0.25">
      <c r="B82" s="676"/>
      <c r="C82" s="1117"/>
      <c r="D82" s="1110"/>
      <c r="E82" s="1121" t="s">
        <v>2297</v>
      </c>
      <c r="F82" s="1112">
        <v>-1</v>
      </c>
      <c r="G82" s="1110">
        <v>0.8</v>
      </c>
      <c r="H82" s="1113">
        <v>1.2</v>
      </c>
      <c r="I82" s="1113"/>
      <c r="J82" s="1114">
        <f t="shared" si="6"/>
        <v>-0.96</v>
      </c>
      <c r="K82" s="1119"/>
      <c r="L82" s="1120"/>
      <c r="M82" s="676"/>
    </row>
    <row r="83" spans="2:13" s="561" customFormat="1" x14ac:dyDescent="0.25">
      <c r="B83" s="676"/>
      <c r="C83" s="1117" t="s">
        <v>120</v>
      </c>
      <c r="D83" s="1110" t="s">
        <v>1391</v>
      </c>
      <c r="E83" s="1121" t="s">
        <v>827</v>
      </c>
      <c r="F83" s="1112">
        <v>1</v>
      </c>
      <c r="G83" s="1110">
        <v>6</v>
      </c>
      <c r="H83" s="1113">
        <v>1.2</v>
      </c>
      <c r="I83" s="1113"/>
      <c r="J83" s="1114">
        <f t="shared" si="6"/>
        <v>7.1999999999999993</v>
      </c>
      <c r="K83" s="1119"/>
      <c r="L83" s="1120"/>
      <c r="M83" s="676"/>
    </row>
    <row r="84" spans="2:13" s="561" customFormat="1" x14ac:dyDescent="0.25">
      <c r="B84" s="676"/>
      <c r="C84" s="1117"/>
      <c r="D84" s="1110"/>
      <c r="E84" s="1121" t="s">
        <v>2297</v>
      </c>
      <c r="F84" s="1112">
        <v>-1</v>
      </c>
      <c r="G84" s="1110">
        <v>0.8</v>
      </c>
      <c r="H84" s="1113">
        <v>1.2</v>
      </c>
      <c r="I84" s="1113"/>
      <c r="J84" s="1114">
        <f t="shared" si="6"/>
        <v>-0.96</v>
      </c>
      <c r="K84" s="1119"/>
      <c r="L84" s="1120"/>
      <c r="M84" s="676"/>
    </row>
    <row r="85" spans="2:13" s="561" customFormat="1" x14ac:dyDescent="0.25">
      <c r="B85" s="676"/>
      <c r="C85" s="1117" t="s">
        <v>120</v>
      </c>
      <c r="D85" s="1110" t="s">
        <v>1268</v>
      </c>
      <c r="E85" s="1121" t="s">
        <v>1269</v>
      </c>
      <c r="F85" s="1112">
        <v>1</v>
      </c>
      <c r="G85" s="1110">
        <v>12</v>
      </c>
      <c r="H85" s="1113">
        <v>1.2</v>
      </c>
      <c r="I85" s="1113"/>
      <c r="J85" s="1114">
        <f t="shared" si="6"/>
        <v>14.399999999999999</v>
      </c>
      <c r="K85" s="1119"/>
      <c r="L85" s="1120"/>
      <c r="M85" s="676"/>
    </row>
    <row r="86" spans="2:13" s="561" customFormat="1" x14ac:dyDescent="0.25">
      <c r="B86" s="676"/>
      <c r="C86" s="1117"/>
      <c r="D86" s="1110"/>
      <c r="E86" s="1121" t="s">
        <v>2297</v>
      </c>
      <c r="F86" s="1112">
        <v>-1</v>
      </c>
      <c r="G86" s="1110">
        <v>0.9</v>
      </c>
      <c r="H86" s="1113">
        <v>1.2</v>
      </c>
      <c r="I86" s="1113"/>
      <c r="J86" s="1114">
        <f t="shared" si="6"/>
        <v>-1.08</v>
      </c>
      <c r="K86" s="1119"/>
      <c r="L86" s="1120"/>
      <c r="M86" s="676"/>
    </row>
    <row r="87" spans="2:13" s="561" customFormat="1" x14ac:dyDescent="0.25">
      <c r="B87" s="676"/>
      <c r="C87" s="1117" t="s">
        <v>120</v>
      </c>
      <c r="D87" s="1110" t="s">
        <v>2198</v>
      </c>
      <c r="E87" s="1121" t="s">
        <v>122</v>
      </c>
      <c r="F87" s="1112">
        <v>1</v>
      </c>
      <c r="G87" s="1110">
        <v>6</v>
      </c>
      <c r="H87" s="1113">
        <v>1.2</v>
      </c>
      <c r="I87" s="1113"/>
      <c r="J87" s="1114">
        <f t="shared" si="6"/>
        <v>7.1999999999999993</v>
      </c>
      <c r="K87" s="1119"/>
      <c r="L87" s="1120"/>
      <c r="M87" s="676"/>
    </row>
    <row r="88" spans="2:13" s="561" customFormat="1" x14ac:dyDescent="0.25">
      <c r="B88" s="676"/>
      <c r="C88" s="1117"/>
      <c r="D88" s="1110"/>
      <c r="E88" s="1121" t="s">
        <v>2297</v>
      </c>
      <c r="F88" s="1112">
        <v>-1</v>
      </c>
      <c r="G88" s="1110">
        <v>0.9</v>
      </c>
      <c r="H88" s="1113">
        <v>1.2</v>
      </c>
      <c r="I88" s="1113"/>
      <c r="J88" s="1114">
        <f t="shared" si="6"/>
        <v>-1.08</v>
      </c>
      <c r="K88" s="1119"/>
      <c r="L88" s="1120"/>
      <c r="M88" s="676"/>
    </row>
    <row r="89" spans="2:13" s="561" customFormat="1" x14ac:dyDescent="0.25">
      <c r="B89" s="676"/>
      <c r="C89" s="1117" t="s">
        <v>120</v>
      </c>
      <c r="D89" s="1110" t="s">
        <v>2197</v>
      </c>
      <c r="E89" s="1121" t="s">
        <v>122</v>
      </c>
      <c r="F89" s="1112">
        <v>1</v>
      </c>
      <c r="G89" s="1110">
        <v>6</v>
      </c>
      <c r="H89" s="1113">
        <v>1.2</v>
      </c>
      <c r="I89" s="1113"/>
      <c r="J89" s="1114">
        <f t="shared" si="6"/>
        <v>7.1999999999999993</v>
      </c>
      <c r="K89" s="1119"/>
      <c r="L89" s="1120"/>
      <c r="M89" s="676"/>
    </row>
    <row r="90" spans="2:13" s="561" customFormat="1" x14ac:dyDescent="0.25">
      <c r="B90" s="676"/>
      <c r="C90" s="1117"/>
      <c r="D90" s="1110"/>
      <c r="E90" s="1121" t="s">
        <v>2297</v>
      </c>
      <c r="F90" s="1112">
        <v>-1</v>
      </c>
      <c r="G90" s="1110">
        <v>0.9</v>
      </c>
      <c r="H90" s="1113">
        <v>1.2</v>
      </c>
      <c r="I90" s="1113"/>
      <c r="J90" s="1114">
        <f t="shared" si="6"/>
        <v>-1.08</v>
      </c>
      <c r="K90" s="1119"/>
      <c r="L90" s="1120"/>
      <c r="M90" s="676"/>
    </row>
    <row r="91" spans="2:13" s="561" customFormat="1" x14ac:dyDescent="0.25">
      <c r="B91" s="676"/>
      <c r="C91" s="1117" t="s">
        <v>120</v>
      </c>
      <c r="D91" s="1110" t="s">
        <v>2199</v>
      </c>
      <c r="E91" s="1121" t="s">
        <v>122</v>
      </c>
      <c r="F91" s="1112">
        <v>1</v>
      </c>
      <c r="G91" s="1110">
        <v>6</v>
      </c>
      <c r="H91" s="1113">
        <v>1.2</v>
      </c>
      <c r="I91" s="1113"/>
      <c r="J91" s="1114">
        <f t="shared" si="6"/>
        <v>7.1999999999999993</v>
      </c>
      <c r="K91" s="1119"/>
      <c r="L91" s="1120"/>
      <c r="M91" s="676"/>
    </row>
    <row r="92" spans="2:13" s="561" customFormat="1" x14ac:dyDescent="0.25">
      <c r="B92" s="676"/>
      <c r="C92" s="1117"/>
      <c r="D92" s="1110"/>
      <c r="E92" s="1121" t="s">
        <v>2297</v>
      </c>
      <c r="F92" s="1112">
        <v>-1</v>
      </c>
      <c r="G92" s="1110">
        <v>0.9</v>
      </c>
      <c r="H92" s="1113">
        <v>1.2</v>
      </c>
      <c r="I92" s="1113"/>
      <c r="J92" s="1114">
        <f t="shared" si="6"/>
        <v>-1.08</v>
      </c>
      <c r="K92" s="1119"/>
      <c r="L92" s="1120"/>
      <c r="M92" s="676"/>
    </row>
    <row r="93" spans="2:13" s="561" customFormat="1" ht="13.2" x14ac:dyDescent="0.25">
      <c r="B93" s="728"/>
      <c r="C93" s="1122"/>
      <c r="D93" s="1123"/>
      <c r="E93" s="1123"/>
      <c r="F93" s="1123"/>
      <c r="G93" s="1123"/>
      <c r="H93" s="1123"/>
      <c r="I93" s="1123"/>
      <c r="J93" s="1123"/>
      <c r="K93" s="1123"/>
      <c r="L93" s="1124"/>
      <c r="M93" s="728"/>
    </row>
    <row r="94" spans="2:13" s="561" customFormat="1" ht="13.2" x14ac:dyDescent="0.25">
      <c r="B94" s="728"/>
      <c r="C94" s="1122"/>
      <c r="D94" s="1123"/>
      <c r="E94" s="1118" t="s">
        <v>1274</v>
      </c>
      <c r="F94" s="1123"/>
      <c r="G94" s="1123"/>
      <c r="H94" s="1123"/>
      <c r="I94" s="1123"/>
      <c r="J94" s="1123"/>
      <c r="K94" s="1123"/>
      <c r="L94" s="1124"/>
      <c r="M94" s="728"/>
    </row>
    <row r="95" spans="2:13" s="561" customFormat="1" x14ac:dyDescent="0.25">
      <c r="B95" s="676"/>
      <c r="C95" s="1117" t="s">
        <v>120</v>
      </c>
      <c r="D95" s="1110" t="s">
        <v>1286</v>
      </c>
      <c r="E95" s="1121" t="s">
        <v>1287</v>
      </c>
      <c r="F95" s="1112">
        <v>1</v>
      </c>
      <c r="G95" s="1110">
        <v>16.5</v>
      </c>
      <c r="H95" s="1113">
        <v>1.2</v>
      </c>
      <c r="I95" s="1113"/>
      <c r="J95" s="1114">
        <f t="shared" ref="J95:J96" si="7">PRODUCT(F95:I95)</f>
        <v>19.8</v>
      </c>
      <c r="K95" s="1119"/>
      <c r="L95" s="1120"/>
      <c r="M95" s="676"/>
    </row>
    <row r="96" spans="2:13" s="561" customFormat="1" x14ac:dyDescent="0.25">
      <c r="B96" s="676"/>
      <c r="C96" s="1117"/>
      <c r="D96" s="1110"/>
      <c r="E96" s="1121" t="s">
        <v>2297</v>
      </c>
      <c r="F96" s="1112">
        <v>-1</v>
      </c>
      <c r="G96" s="1110">
        <v>1</v>
      </c>
      <c r="H96" s="1113">
        <v>1.2</v>
      </c>
      <c r="I96" s="1113"/>
      <c r="J96" s="1114">
        <f t="shared" si="7"/>
        <v>-1.2</v>
      </c>
      <c r="K96" s="1119"/>
      <c r="L96" s="1120"/>
      <c r="M96" s="676"/>
    </row>
    <row r="97" spans="2:13" s="561" customFormat="1" ht="13.2" x14ac:dyDescent="0.25">
      <c r="B97" s="728"/>
      <c r="C97" s="1122"/>
      <c r="D97" s="1123"/>
      <c r="E97" s="1123"/>
      <c r="F97" s="1123"/>
      <c r="G97" s="1123"/>
      <c r="H97" s="1123"/>
      <c r="I97" s="1123"/>
      <c r="J97" s="1123"/>
      <c r="K97" s="1123"/>
      <c r="L97" s="1124"/>
      <c r="M97" s="728"/>
    </row>
    <row r="98" spans="2:13" s="561" customFormat="1" ht="13.2" x14ac:dyDescent="0.25">
      <c r="B98" s="728"/>
      <c r="C98" s="1122"/>
      <c r="D98" s="1123"/>
      <c r="E98" s="1118" t="s">
        <v>1358</v>
      </c>
      <c r="F98" s="1123"/>
      <c r="G98" s="1123"/>
      <c r="H98" s="1123"/>
      <c r="I98" s="1123"/>
      <c r="J98" s="1123"/>
      <c r="K98" s="1123"/>
      <c r="L98" s="1124"/>
      <c r="M98" s="728"/>
    </row>
    <row r="99" spans="2:13" s="561" customFormat="1" ht="13.5" customHeight="1" x14ac:dyDescent="0.25">
      <c r="B99" s="676"/>
      <c r="C99" s="1117" t="s">
        <v>788</v>
      </c>
      <c r="D99" s="1110" t="s">
        <v>1402</v>
      </c>
      <c r="E99" s="1121" t="s">
        <v>122</v>
      </c>
      <c r="F99" s="1112">
        <v>1</v>
      </c>
      <c r="G99" s="1110">
        <v>8</v>
      </c>
      <c r="H99" s="1113">
        <v>1.2</v>
      </c>
      <c r="I99" s="1113"/>
      <c r="J99" s="1114">
        <f t="shared" ref="J99:J100" si="8">PRODUCT(F99:I99)</f>
        <v>9.6</v>
      </c>
      <c r="K99" s="1119"/>
      <c r="L99" s="1120"/>
      <c r="M99" s="676"/>
    </row>
    <row r="100" spans="2:13" s="561" customFormat="1" x14ac:dyDescent="0.25">
      <c r="B100" s="676"/>
      <c r="C100" s="1117"/>
      <c r="D100" s="1110"/>
      <c r="E100" s="1121" t="s">
        <v>2297</v>
      </c>
      <c r="F100" s="1112">
        <v>-1</v>
      </c>
      <c r="G100" s="1110">
        <v>0.8</v>
      </c>
      <c r="H100" s="1113">
        <v>1.2</v>
      </c>
      <c r="I100" s="1113"/>
      <c r="J100" s="1114">
        <f t="shared" si="8"/>
        <v>-0.96</v>
      </c>
      <c r="K100" s="1119"/>
      <c r="L100" s="1120"/>
      <c r="M100" s="676"/>
    </row>
    <row r="101" spans="2:13" s="561" customFormat="1" ht="13.2" x14ac:dyDescent="0.25">
      <c r="B101" s="728"/>
      <c r="C101" s="1122"/>
      <c r="D101" s="1123"/>
      <c r="E101" s="1123"/>
      <c r="F101" s="1123"/>
      <c r="G101" s="1123"/>
      <c r="H101" s="1123"/>
      <c r="I101" s="1123"/>
      <c r="J101" s="1123"/>
      <c r="K101" s="1123"/>
      <c r="L101" s="1124"/>
      <c r="M101" s="728"/>
    </row>
    <row r="102" spans="2:13" s="561" customFormat="1" ht="13.2" x14ac:dyDescent="0.25">
      <c r="B102" s="728"/>
      <c r="C102" s="1122"/>
      <c r="D102" s="1123"/>
      <c r="E102" s="1118" t="s">
        <v>1404</v>
      </c>
      <c r="F102" s="1123"/>
      <c r="G102" s="1123"/>
      <c r="H102" s="1123"/>
      <c r="I102" s="1123"/>
      <c r="J102" s="1123"/>
      <c r="K102" s="1123"/>
      <c r="L102" s="1124"/>
      <c r="M102" s="728"/>
    </row>
    <row r="103" spans="2:13" s="561" customFormat="1" x14ac:dyDescent="0.25">
      <c r="B103" s="676"/>
      <c r="C103" s="1125" t="s">
        <v>120</v>
      </c>
      <c r="D103" s="1126" t="s">
        <v>2368</v>
      </c>
      <c r="E103" s="1127" t="s">
        <v>834</v>
      </c>
      <c r="F103" s="1112">
        <v>1</v>
      </c>
      <c r="G103" s="1110">
        <v>7.8</v>
      </c>
      <c r="H103" s="1113">
        <v>1.2</v>
      </c>
      <c r="I103" s="1113"/>
      <c r="J103" s="1114">
        <f t="shared" ref="J103:J106" si="9">PRODUCT(F103:I103)</f>
        <v>9.36</v>
      </c>
      <c r="K103" s="1119"/>
      <c r="L103" s="1120"/>
      <c r="M103" s="676"/>
    </row>
    <row r="104" spans="2:13" s="561" customFormat="1" x14ac:dyDescent="0.25">
      <c r="B104" s="676"/>
      <c r="C104" s="1125"/>
      <c r="D104" s="1126"/>
      <c r="E104" s="1127" t="s">
        <v>2297</v>
      </c>
      <c r="F104" s="1112">
        <v>-1</v>
      </c>
      <c r="G104" s="1110">
        <v>0.8</v>
      </c>
      <c r="H104" s="1113">
        <v>1.2</v>
      </c>
      <c r="I104" s="1113"/>
      <c r="J104" s="1114">
        <f t="shared" si="9"/>
        <v>-0.96</v>
      </c>
      <c r="K104" s="1119"/>
      <c r="L104" s="1120"/>
      <c r="M104" s="676"/>
    </row>
    <row r="105" spans="2:13" s="561" customFormat="1" x14ac:dyDescent="0.25">
      <c r="B105" s="676"/>
      <c r="C105" s="1117" t="s">
        <v>120</v>
      </c>
      <c r="D105" s="1110" t="s">
        <v>1413</v>
      </c>
      <c r="E105" s="1121" t="s">
        <v>122</v>
      </c>
      <c r="F105" s="1112">
        <v>1</v>
      </c>
      <c r="G105" s="1110">
        <v>7.4</v>
      </c>
      <c r="H105" s="1113">
        <v>1.2</v>
      </c>
      <c r="I105" s="1113"/>
      <c r="J105" s="1114">
        <f t="shared" si="9"/>
        <v>8.8800000000000008</v>
      </c>
      <c r="K105" s="1119"/>
      <c r="L105" s="1120"/>
      <c r="M105" s="676"/>
    </row>
    <row r="106" spans="2:13" s="561" customFormat="1" x14ac:dyDescent="0.25">
      <c r="B106" s="676"/>
      <c r="C106" s="1117"/>
      <c r="D106" s="1110"/>
      <c r="E106" s="1121" t="s">
        <v>2297</v>
      </c>
      <c r="F106" s="1112">
        <v>-1</v>
      </c>
      <c r="G106" s="1110">
        <v>0.8</v>
      </c>
      <c r="H106" s="1113">
        <v>1.2</v>
      </c>
      <c r="I106" s="1113"/>
      <c r="J106" s="1114">
        <f t="shared" si="9"/>
        <v>-0.96</v>
      </c>
      <c r="K106" s="1119"/>
      <c r="L106" s="1120"/>
      <c r="M106" s="676"/>
    </row>
    <row r="107" spans="2:13" s="561" customFormat="1" ht="13.2" x14ac:dyDescent="0.25">
      <c r="B107" s="728"/>
      <c r="C107" s="1122"/>
      <c r="D107" s="1123"/>
      <c r="E107" s="1123"/>
      <c r="F107" s="1123"/>
      <c r="G107" s="1123"/>
      <c r="H107" s="1123"/>
      <c r="I107" s="1123"/>
      <c r="J107" s="1123"/>
      <c r="K107" s="1123"/>
      <c r="L107" s="1124"/>
      <c r="M107" s="728"/>
    </row>
    <row r="108" spans="2:13" s="561" customFormat="1" ht="13.2" x14ac:dyDescent="0.25">
      <c r="B108" s="728"/>
      <c r="C108" s="1122"/>
      <c r="D108" s="1123"/>
      <c r="E108" s="1118" t="s">
        <v>1426</v>
      </c>
      <c r="F108" s="1123"/>
      <c r="G108" s="1123"/>
      <c r="H108" s="1123"/>
      <c r="I108" s="1123"/>
      <c r="J108" s="1123"/>
      <c r="K108" s="1123"/>
      <c r="L108" s="1124"/>
      <c r="M108" s="728"/>
    </row>
    <row r="109" spans="2:13" s="561" customFormat="1" x14ac:dyDescent="0.25">
      <c r="B109" s="676"/>
      <c r="C109" s="1125" t="s">
        <v>2373</v>
      </c>
      <c r="D109" s="1126" t="s">
        <v>1427</v>
      </c>
      <c r="E109" s="1127" t="s">
        <v>122</v>
      </c>
      <c r="F109" s="1112">
        <v>1</v>
      </c>
      <c r="G109" s="1110">
        <v>6.8</v>
      </c>
      <c r="H109" s="1113">
        <v>1.2</v>
      </c>
      <c r="I109" s="1113"/>
      <c r="J109" s="1114">
        <f t="shared" ref="J109:J112" si="10">PRODUCT(F109:I109)</f>
        <v>8.16</v>
      </c>
      <c r="K109" s="1119"/>
      <c r="L109" s="1120"/>
      <c r="M109" s="676"/>
    </row>
    <row r="110" spans="2:13" s="561" customFormat="1" x14ac:dyDescent="0.25">
      <c r="B110" s="676"/>
      <c r="C110" s="1125"/>
      <c r="D110" s="1126"/>
      <c r="E110" s="1127" t="s">
        <v>2297</v>
      </c>
      <c r="F110" s="1112">
        <v>-1</v>
      </c>
      <c r="G110" s="1110">
        <v>0.8</v>
      </c>
      <c r="H110" s="1113">
        <v>1.2</v>
      </c>
      <c r="I110" s="1113"/>
      <c r="J110" s="1114">
        <f t="shared" si="10"/>
        <v>-0.96</v>
      </c>
      <c r="K110" s="1119"/>
      <c r="L110" s="1120"/>
      <c r="M110" s="676"/>
    </row>
    <row r="111" spans="2:13" s="561" customFormat="1" x14ac:dyDescent="0.25">
      <c r="B111" s="676"/>
      <c r="C111" s="1125" t="s">
        <v>2373</v>
      </c>
      <c r="D111" s="1126" t="s">
        <v>1439</v>
      </c>
      <c r="E111" s="1127" t="s">
        <v>122</v>
      </c>
      <c r="F111" s="1112">
        <v>1</v>
      </c>
      <c r="G111" s="1110">
        <v>6.4</v>
      </c>
      <c r="H111" s="1113">
        <v>1.2</v>
      </c>
      <c r="I111" s="1113"/>
      <c r="J111" s="1114">
        <f t="shared" si="10"/>
        <v>7.68</v>
      </c>
      <c r="K111" s="1119"/>
      <c r="L111" s="1120"/>
      <c r="M111" s="676"/>
    </row>
    <row r="112" spans="2:13" s="561" customFormat="1" x14ac:dyDescent="0.25">
      <c r="B112" s="676"/>
      <c r="C112" s="1125"/>
      <c r="D112" s="1126"/>
      <c r="E112" s="1127" t="s">
        <v>2297</v>
      </c>
      <c r="F112" s="1112">
        <v>-1</v>
      </c>
      <c r="G112" s="1110">
        <v>0.8</v>
      </c>
      <c r="H112" s="1113">
        <v>1.2</v>
      </c>
      <c r="I112" s="1113"/>
      <c r="J112" s="1114">
        <f t="shared" si="10"/>
        <v>-0.96</v>
      </c>
      <c r="K112" s="1119"/>
      <c r="L112" s="1120"/>
      <c r="M112" s="676"/>
    </row>
    <row r="113" spans="2:13" s="561" customFormat="1" ht="13.2" x14ac:dyDescent="0.25">
      <c r="B113" s="728"/>
      <c r="C113" s="1122"/>
      <c r="D113" s="1123"/>
      <c r="E113" s="1123"/>
      <c r="F113" s="1123"/>
      <c r="G113" s="1123"/>
      <c r="H113" s="1123"/>
      <c r="I113" s="1123"/>
      <c r="J113" s="1123"/>
      <c r="K113" s="1123"/>
      <c r="L113" s="1124"/>
      <c r="M113" s="728"/>
    </row>
    <row r="114" spans="2:13" s="561" customFormat="1" x14ac:dyDescent="0.25">
      <c r="B114" s="676"/>
      <c r="C114" s="1125"/>
      <c r="D114" s="1126"/>
      <c r="E114" s="1118" t="s">
        <v>1450</v>
      </c>
      <c r="F114" s="1112"/>
      <c r="G114" s="1110"/>
      <c r="H114" s="1113"/>
      <c r="I114" s="1113"/>
      <c r="J114" s="1114"/>
      <c r="K114" s="1119"/>
      <c r="L114" s="1120"/>
      <c r="M114" s="676"/>
    </row>
    <row r="115" spans="2:13" s="561" customFormat="1" x14ac:dyDescent="0.25">
      <c r="B115" s="676"/>
      <c r="C115" s="1125" t="s">
        <v>2373</v>
      </c>
      <c r="D115" s="1126" t="s">
        <v>2186</v>
      </c>
      <c r="E115" s="1127" t="s">
        <v>122</v>
      </c>
      <c r="F115" s="1112">
        <v>1</v>
      </c>
      <c r="G115" s="1110">
        <v>6</v>
      </c>
      <c r="H115" s="1113">
        <v>1.2</v>
      </c>
      <c r="I115" s="1113"/>
      <c r="J115" s="1114">
        <f t="shared" ref="J115:J118" si="11">PRODUCT(F115:I115)</f>
        <v>7.1999999999999993</v>
      </c>
      <c r="K115" s="1119"/>
      <c r="L115" s="1120"/>
      <c r="M115" s="676"/>
    </row>
    <row r="116" spans="2:13" s="561" customFormat="1" x14ac:dyDescent="0.25">
      <c r="B116" s="676"/>
      <c r="C116" s="1125"/>
      <c r="D116" s="1110"/>
      <c r="E116" s="1127" t="s">
        <v>2297</v>
      </c>
      <c r="F116" s="1112">
        <v>-1</v>
      </c>
      <c r="G116" s="1110">
        <v>0.8</v>
      </c>
      <c r="H116" s="1113">
        <v>1.2</v>
      </c>
      <c r="I116" s="1113"/>
      <c r="J116" s="1114">
        <f t="shared" si="11"/>
        <v>-0.96</v>
      </c>
      <c r="K116" s="1119"/>
      <c r="L116" s="1120"/>
      <c r="M116" s="676"/>
    </row>
    <row r="117" spans="2:13" s="561" customFormat="1" x14ac:dyDescent="0.25">
      <c r="B117" s="676"/>
      <c r="C117" s="1117" t="s">
        <v>2373</v>
      </c>
      <c r="D117" s="1110" t="s">
        <v>2187</v>
      </c>
      <c r="E117" s="1121" t="s">
        <v>122</v>
      </c>
      <c r="F117" s="1112">
        <v>1</v>
      </c>
      <c r="G117" s="1110">
        <v>6.4</v>
      </c>
      <c r="H117" s="1113">
        <v>1.2</v>
      </c>
      <c r="I117" s="1113"/>
      <c r="J117" s="1114">
        <f t="shared" si="11"/>
        <v>7.68</v>
      </c>
      <c r="K117" s="1119"/>
      <c r="L117" s="1120"/>
      <c r="M117" s="676"/>
    </row>
    <row r="118" spans="2:13" s="561" customFormat="1" x14ac:dyDescent="0.25">
      <c r="B118" s="676"/>
      <c r="C118" s="1117"/>
      <c r="D118" s="1110"/>
      <c r="E118" s="1121" t="s">
        <v>2297</v>
      </c>
      <c r="F118" s="1112">
        <v>-1</v>
      </c>
      <c r="G118" s="1110">
        <v>0.8</v>
      </c>
      <c r="H118" s="1113">
        <v>1.2</v>
      </c>
      <c r="I118" s="1113"/>
      <c r="J118" s="1114">
        <f t="shared" si="11"/>
        <v>-0.96</v>
      </c>
      <c r="K118" s="1119"/>
      <c r="L118" s="1120"/>
      <c r="M118" s="676"/>
    </row>
    <row r="119" spans="2:13" s="561" customFormat="1" ht="13.2" x14ac:dyDescent="0.25">
      <c r="B119" s="728"/>
      <c r="C119" s="1122"/>
      <c r="D119" s="1123"/>
      <c r="E119" s="1123"/>
      <c r="F119" s="1123"/>
      <c r="G119" s="1123"/>
      <c r="H119" s="1123"/>
      <c r="I119" s="1123"/>
      <c r="J119" s="1123"/>
      <c r="K119" s="1123"/>
      <c r="L119" s="1124"/>
      <c r="M119" s="728"/>
    </row>
    <row r="120" spans="2:13" s="561" customFormat="1" x14ac:dyDescent="0.25">
      <c r="B120" s="676"/>
      <c r="C120" s="1109"/>
      <c r="D120" s="1110"/>
      <c r="E120" s="1111" t="s">
        <v>200</v>
      </c>
      <c r="F120" s="1112"/>
      <c r="G120" s="1110"/>
      <c r="H120" s="1113"/>
      <c r="I120" s="1113"/>
      <c r="J120" s="1114"/>
      <c r="K120" s="1115"/>
      <c r="L120" s="1116"/>
      <c r="M120" s="676"/>
    </row>
    <row r="121" spans="2:13" s="561" customFormat="1" ht="15.75" customHeight="1" x14ac:dyDescent="0.25">
      <c r="B121" s="676"/>
      <c r="C121" s="1109"/>
      <c r="D121" s="1110"/>
      <c r="E121" s="1118" t="s">
        <v>1510</v>
      </c>
      <c r="F121" s="1112"/>
      <c r="G121" s="1110"/>
      <c r="H121" s="1113"/>
      <c r="I121" s="1113"/>
      <c r="J121" s="1114"/>
      <c r="K121" s="1115"/>
      <c r="L121" s="1116"/>
      <c r="M121" s="676"/>
    </row>
    <row r="122" spans="2:13" s="561" customFormat="1" ht="15.75" customHeight="1" x14ac:dyDescent="0.25">
      <c r="B122" s="676"/>
      <c r="C122" s="1125" t="s">
        <v>120</v>
      </c>
      <c r="D122" s="1110" t="s">
        <v>1471</v>
      </c>
      <c r="E122" s="1121" t="s">
        <v>2375</v>
      </c>
      <c r="F122" s="1112">
        <v>1</v>
      </c>
      <c r="G122" s="1110">
        <v>9.9</v>
      </c>
      <c r="H122" s="1113">
        <v>1.2</v>
      </c>
      <c r="I122" s="1113"/>
      <c r="J122" s="1114">
        <f t="shared" ref="J122:J125" si="12">PRODUCT(F122:I122)</f>
        <v>11.88</v>
      </c>
      <c r="K122" s="1119"/>
      <c r="L122" s="1120"/>
      <c r="M122" s="676"/>
    </row>
    <row r="123" spans="2:13" s="561" customFormat="1" ht="14.25" customHeight="1" x14ac:dyDescent="0.25">
      <c r="B123" s="676"/>
      <c r="C123" s="1125"/>
      <c r="D123" s="1110"/>
      <c r="E123" s="1121" t="s">
        <v>2297</v>
      </c>
      <c r="F123" s="1112">
        <v>-1</v>
      </c>
      <c r="G123" s="1110">
        <v>0.9</v>
      </c>
      <c r="H123" s="1113">
        <v>1.2</v>
      </c>
      <c r="I123" s="1113"/>
      <c r="J123" s="1114">
        <f t="shared" si="12"/>
        <v>-1.08</v>
      </c>
      <c r="K123" s="1119"/>
      <c r="L123" s="1120"/>
      <c r="M123" s="676"/>
    </row>
    <row r="124" spans="2:13" s="561" customFormat="1" x14ac:dyDescent="0.25">
      <c r="B124" s="676"/>
      <c r="C124" s="1125" t="s">
        <v>120</v>
      </c>
      <c r="D124" s="1110" t="s">
        <v>1498</v>
      </c>
      <c r="E124" s="1121" t="s">
        <v>1499</v>
      </c>
      <c r="F124" s="1112">
        <v>1</v>
      </c>
      <c r="G124" s="1110">
        <v>8.6</v>
      </c>
      <c r="H124" s="1113">
        <v>1.2</v>
      </c>
      <c r="I124" s="1113"/>
      <c r="J124" s="1114">
        <f t="shared" si="12"/>
        <v>10.319999999999999</v>
      </c>
      <c r="K124" s="1119"/>
      <c r="L124" s="1120"/>
      <c r="M124" s="676"/>
    </row>
    <row r="125" spans="2:13" s="561" customFormat="1" x14ac:dyDescent="0.25">
      <c r="B125" s="676"/>
      <c r="C125" s="1117"/>
      <c r="D125" s="1110"/>
      <c r="E125" s="1121" t="s">
        <v>2303</v>
      </c>
      <c r="F125" s="1112">
        <v>-1</v>
      </c>
      <c r="G125" s="1110">
        <v>1.5</v>
      </c>
      <c r="H125" s="1113">
        <v>1.2</v>
      </c>
      <c r="I125" s="1113"/>
      <c r="J125" s="1114">
        <f t="shared" si="12"/>
        <v>-1.7999999999999998</v>
      </c>
      <c r="K125" s="1119"/>
      <c r="L125" s="1120"/>
      <c r="M125" s="676"/>
    </row>
    <row r="126" spans="2:13" s="561" customFormat="1" ht="13.2" x14ac:dyDescent="0.25">
      <c r="B126" s="728"/>
      <c r="C126" s="1122"/>
      <c r="D126" s="1123"/>
      <c r="E126" s="1123"/>
      <c r="F126" s="1123"/>
      <c r="G126" s="1123"/>
      <c r="H126" s="1123"/>
      <c r="I126" s="1123"/>
      <c r="J126" s="1123"/>
      <c r="K126" s="1123"/>
      <c r="L126" s="1124"/>
      <c r="M126" s="728"/>
    </row>
    <row r="127" spans="2:13" s="561" customFormat="1" x14ac:dyDescent="0.25">
      <c r="B127" s="676"/>
      <c r="C127" s="1125"/>
      <c r="D127" s="1110"/>
      <c r="E127" s="1118" t="s">
        <v>1511</v>
      </c>
      <c r="F127" s="1112"/>
      <c r="G127" s="1110"/>
      <c r="H127" s="1113"/>
      <c r="I127" s="1113"/>
      <c r="J127" s="1114"/>
      <c r="K127" s="1119"/>
      <c r="L127" s="1120"/>
      <c r="M127" s="676"/>
    </row>
    <row r="128" spans="2:13" s="561" customFormat="1" x14ac:dyDescent="0.25">
      <c r="B128" s="676"/>
      <c r="C128" s="1125" t="s">
        <v>120</v>
      </c>
      <c r="D128" s="1110" t="s">
        <v>1531</v>
      </c>
      <c r="E128" s="1121" t="s">
        <v>2375</v>
      </c>
      <c r="F128" s="1112">
        <v>1</v>
      </c>
      <c r="G128" s="1110">
        <v>8.6999999999999993</v>
      </c>
      <c r="H128" s="1113">
        <v>1.2</v>
      </c>
      <c r="I128" s="1113"/>
      <c r="J128" s="1114">
        <f t="shared" ref="J128:J135" si="13">PRODUCT(F128:I128)</f>
        <v>10.44</v>
      </c>
      <c r="K128" s="1119"/>
      <c r="L128" s="1120"/>
      <c r="M128" s="676"/>
    </row>
    <row r="129" spans="2:13" s="561" customFormat="1" x14ac:dyDescent="0.25">
      <c r="B129" s="676"/>
      <c r="C129" s="1125"/>
      <c r="D129" s="1110"/>
      <c r="E129" s="1121" t="s">
        <v>2297</v>
      </c>
      <c r="F129" s="1112">
        <v>-1</v>
      </c>
      <c r="G129" s="1110">
        <v>0.9</v>
      </c>
      <c r="H129" s="1113">
        <v>1.2</v>
      </c>
      <c r="I129" s="1113"/>
      <c r="J129" s="1114">
        <f t="shared" si="13"/>
        <v>-1.08</v>
      </c>
      <c r="K129" s="1119"/>
      <c r="L129" s="1120"/>
      <c r="M129" s="676"/>
    </row>
    <row r="130" spans="2:13" s="561" customFormat="1" x14ac:dyDescent="0.25">
      <c r="B130" s="676"/>
      <c r="C130" s="1117" t="s">
        <v>120</v>
      </c>
      <c r="D130" s="1110" t="s">
        <v>1567</v>
      </c>
      <c r="E130" s="1121" t="s">
        <v>122</v>
      </c>
      <c r="F130" s="1112">
        <v>1</v>
      </c>
      <c r="G130" s="1110">
        <v>8</v>
      </c>
      <c r="H130" s="1113">
        <v>1.2</v>
      </c>
      <c r="I130" s="1113"/>
      <c r="J130" s="1114">
        <f t="shared" si="13"/>
        <v>9.6</v>
      </c>
      <c r="K130" s="1119"/>
      <c r="L130" s="1120"/>
      <c r="M130" s="676"/>
    </row>
    <row r="131" spans="2:13" s="561" customFormat="1" x14ac:dyDescent="0.25">
      <c r="B131" s="676"/>
      <c r="C131" s="1117"/>
      <c r="D131" s="1110"/>
      <c r="E131" s="1121" t="s">
        <v>2297</v>
      </c>
      <c r="F131" s="1112">
        <v>-1</v>
      </c>
      <c r="G131" s="1110">
        <v>0.9</v>
      </c>
      <c r="H131" s="1113">
        <v>1.2</v>
      </c>
      <c r="I131" s="1113"/>
      <c r="J131" s="1114">
        <f t="shared" si="13"/>
        <v>-1.08</v>
      </c>
      <c r="K131" s="1119"/>
      <c r="L131" s="1120"/>
      <c r="M131" s="676"/>
    </row>
    <row r="132" spans="2:13" s="561" customFormat="1" x14ac:dyDescent="0.25">
      <c r="B132" s="676"/>
      <c r="C132" s="1117" t="s">
        <v>120</v>
      </c>
      <c r="D132" s="1110" t="s">
        <v>1566</v>
      </c>
      <c r="E132" s="1121" t="s">
        <v>122</v>
      </c>
      <c r="F132" s="1112">
        <v>1</v>
      </c>
      <c r="G132" s="1110">
        <v>8</v>
      </c>
      <c r="H132" s="1113">
        <v>1.2</v>
      </c>
      <c r="I132" s="1113"/>
      <c r="J132" s="1114">
        <f t="shared" si="13"/>
        <v>9.6</v>
      </c>
      <c r="K132" s="1119"/>
      <c r="L132" s="1120"/>
      <c r="M132" s="676"/>
    </row>
    <row r="133" spans="2:13" s="561" customFormat="1" x14ac:dyDescent="0.25">
      <c r="B133" s="676"/>
      <c r="C133" s="1117"/>
      <c r="D133" s="1110"/>
      <c r="E133" s="1121" t="s">
        <v>2297</v>
      </c>
      <c r="F133" s="1112">
        <v>-1</v>
      </c>
      <c r="G133" s="1110">
        <v>0.9</v>
      </c>
      <c r="H133" s="1113">
        <v>1.2</v>
      </c>
      <c r="I133" s="1113"/>
      <c r="J133" s="1114">
        <f t="shared" si="13"/>
        <v>-1.08</v>
      </c>
      <c r="K133" s="1119"/>
      <c r="L133" s="1120"/>
      <c r="M133" s="676"/>
    </row>
    <row r="134" spans="2:13" s="561" customFormat="1" x14ac:dyDescent="0.25">
      <c r="B134" s="676"/>
      <c r="C134" s="1117" t="s">
        <v>120</v>
      </c>
      <c r="D134" s="1126" t="s">
        <v>2394</v>
      </c>
      <c r="E134" s="1127" t="s">
        <v>2395</v>
      </c>
      <c r="F134" s="1112">
        <v>1</v>
      </c>
      <c r="G134" s="1110">
        <v>15.6</v>
      </c>
      <c r="H134" s="1113">
        <v>1.2</v>
      </c>
      <c r="I134" s="1113"/>
      <c r="J134" s="1114">
        <f t="shared" si="13"/>
        <v>18.72</v>
      </c>
      <c r="K134" s="1119"/>
      <c r="L134" s="1120"/>
      <c r="M134" s="676"/>
    </row>
    <row r="135" spans="2:13" s="561" customFormat="1" x14ac:dyDescent="0.25">
      <c r="B135" s="676"/>
      <c r="C135" s="1117"/>
      <c r="D135" s="1126"/>
      <c r="E135" s="1127" t="s">
        <v>2297</v>
      </c>
      <c r="F135" s="1112">
        <v>-1</v>
      </c>
      <c r="G135" s="1110">
        <v>0.9</v>
      </c>
      <c r="H135" s="1113">
        <v>1.2</v>
      </c>
      <c r="I135" s="1113"/>
      <c r="J135" s="1114">
        <f t="shared" si="13"/>
        <v>-1.08</v>
      </c>
      <c r="K135" s="1119"/>
      <c r="L135" s="1120"/>
      <c r="M135" s="676"/>
    </row>
    <row r="136" spans="2:13" s="561" customFormat="1" ht="13.2" x14ac:dyDescent="0.25">
      <c r="B136" s="728"/>
      <c r="C136" s="1122"/>
      <c r="D136" s="1123"/>
      <c r="E136" s="1123"/>
      <c r="F136" s="1123"/>
      <c r="G136" s="1123"/>
      <c r="H136" s="1123"/>
      <c r="I136" s="1123"/>
      <c r="J136" s="1123"/>
      <c r="K136" s="1123"/>
      <c r="L136" s="1124"/>
      <c r="M136" s="728"/>
    </row>
    <row r="137" spans="2:13" s="561" customFormat="1" x14ac:dyDescent="0.25">
      <c r="B137" s="676"/>
      <c r="C137" s="1117"/>
      <c r="D137" s="1110"/>
      <c r="E137" s="1118" t="s">
        <v>1639</v>
      </c>
      <c r="F137" s="1112"/>
      <c r="G137" s="1110"/>
      <c r="H137" s="1113"/>
      <c r="I137" s="1113"/>
      <c r="J137" s="1114"/>
      <c r="K137" s="1119"/>
      <c r="L137" s="1120"/>
      <c r="M137" s="676"/>
    </row>
    <row r="138" spans="2:13" s="561" customFormat="1" x14ac:dyDescent="0.25">
      <c r="B138" s="676"/>
      <c r="C138" s="1125" t="s">
        <v>788</v>
      </c>
      <c r="D138" s="1110" t="s">
        <v>1506</v>
      </c>
      <c r="E138" s="1121" t="s">
        <v>826</v>
      </c>
      <c r="F138" s="1112">
        <v>1</v>
      </c>
      <c r="G138" s="1110">
        <v>15.7</v>
      </c>
      <c r="H138" s="1113">
        <v>1.2</v>
      </c>
      <c r="I138" s="1113"/>
      <c r="J138" s="1114">
        <f t="shared" ref="J138:J152" si="14">PRODUCT(F138:I138)</f>
        <v>18.84</v>
      </c>
      <c r="K138" s="1119"/>
      <c r="L138" s="1120"/>
      <c r="M138" s="676"/>
    </row>
    <row r="139" spans="2:13" s="561" customFormat="1" x14ac:dyDescent="0.25">
      <c r="B139" s="676"/>
      <c r="C139" s="1125"/>
      <c r="D139" s="1110"/>
      <c r="E139" s="1121" t="s">
        <v>2297</v>
      </c>
      <c r="F139" s="1112">
        <v>-1</v>
      </c>
      <c r="G139" s="1110">
        <v>0.9</v>
      </c>
      <c r="H139" s="1113">
        <v>1.2</v>
      </c>
      <c r="I139" s="1113"/>
      <c r="J139" s="1114">
        <f t="shared" si="14"/>
        <v>-1.08</v>
      </c>
      <c r="K139" s="1119"/>
      <c r="L139" s="1120"/>
      <c r="M139" s="676"/>
    </row>
    <row r="140" spans="2:13" s="561" customFormat="1" x14ac:dyDescent="0.25">
      <c r="B140" s="676"/>
      <c r="C140" s="1125"/>
      <c r="D140" s="1110"/>
      <c r="E140" s="1121" t="s">
        <v>2315</v>
      </c>
      <c r="F140" s="1112">
        <v>1</v>
      </c>
      <c r="G140" s="1110">
        <v>2</v>
      </c>
      <c r="H140" s="1113">
        <v>1.2</v>
      </c>
      <c r="I140" s="1113"/>
      <c r="J140" s="1114">
        <f t="shared" si="14"/>
        <v>2.4</v>
      </c>
      <c r="K140" s="1119"/>
      <c r="L140" s="1120"/>
      <c r="M140" s="676"/>
    </row>
    <row r="141" spans="2:13" s="561" customFormat="1" x14ac:dyDescent="0.25">
      <c r="B141" s="676"/>
      <c r="C141" s="1125" t="s">
        <v>788</v>
      </c>
      <c r="D141" s="1110" t="s">
        <v>2205</v>
      </c>
      <c r="E141" s="1121" t="s">
        <v>827</v>
      </c>
      <c r="F141" s="1112">
        <v>1</v>
      </c>
      <c r="G141" s="1110">
        <v>16.7</v>
      </c>
      <c r="H141" s="1113">
        <v>1.2</v>
      </c>
      <c r="I141" s="1113"/>
      <c r="J141" s="1114">
        <f t="shared" si="14"/>
        <v>20.04</v>
      </c>
      <c r="K141" s="1119"/>
      <c r="L141" s="1120"/>
      <c r="M141" s="676"/>
    </row>
    <row r="142" spans="2:13" s="561" customFormat="1" x14ac:dyDescent="0.25">
      <c r="B142" s="676"/>
      <c r="C142" s="1125"/>
      <c r="D142" s="1110"/>
      <c r="E142" s="1121" t="s">
        <v>2297</v>
      </c>
      <c r="F142" s="1112">
        <v>-1</v>
      </c>
      <c r="G142" s="1110">
        <v>0.9</v>
      </c>
      <c r="H142" s="1113">
        <v>1.2</v>
      </c>
      <c r="I142" s="1113"/>
      <c r="J142" s="1114">
        <f t="shared" si="14"/>
        <v>-1.08</v>
      </c>
      <c r="K142" s="1119"/>
      <c r="L142" s="1120"/>
      <c r="M142" s="676"/>
    </row>
    <row r="143" spans="2:13" s="561" customFormat="1" x14ac:dyDescent="0.25">
      <c r="B143" s="676"/>
      <c r="C143" s="1125" t="s">
        <v>120</v>
      </c>
      <c r="D143" s="1110" t="s">
        <v>1599</v>
      </c>
      <c r="E143" s="1121" t="s">
        <v>122</v>
      </c>
      <c r="F143" s="1112">
        <v>1</v>
      </c>
      <c r="G143" s="1110">
        <v>8.1</v>
      </c>
      <c r="H143" s="1113">
        <v>1.2</v>
      </c>
      <c r="I143" s="1113"/>
      <c r="J143" s="1114">
        <f t="shared" si="14"/>
        <v>9.7199999999999989</v>
      </c>
      <c r="K143" s="1119"/>
      <c r="L143" s="1120"/>
      <c r="M143" s="676"/>
    </row>
    <row r="144" spans="2:13" s="561" customFormat="1" ht="15.75" customHeight="1" x14ac:dyDescent="0.25">
      <c r="B144" s="676"/>
      <c r="C144" s="1125"/>
      <c r="D144" s="1126"/>
      <c r="E144" s="1127" t="s">
        <v>2297</v>
      </c>
      <c r="F144" s="1112">
        <v>-1</v>
      </c>
      <c r="G144" s="1110">
        <v>0.8</v>
      </c>
      <c r="H144" s="1113">
        <v>1.2</v>
      </c>
      <c r="I144" s="1113"/>
      <c r="J144" s="1114">
        <f t="shared" si="14"/>
        <v>-0.96</v>
      </c>
      <c r="K144" s="1119"/>
      <c r="L144" s="1120"/>
      <c r="M144" s="676"/>
    </row>
    <row r="145" spans="2:13" s="561" customFormat="1" x14ac:dyDescent="0.25">
      <c r="B145" s="676"/>
      <c r="C145" s="1125" t="s">
        <v>120</v>
      </c>
      <c r="D145" s="1126" t="s">
        <v>1600</v>
      </c>
      <c r="E145" s="1127" t="s">
        <v>122</v>
      </c>
      <c r="F145" s="1112">
        <v>1</v>
      </c>
      <c r="G145" s="1110">
        <v>6</v>
      </c>
      <c r="H145" s="1113">
        <v>1.2</v>
      </c>
      <c r="I145" s="1113"/>
      <c r="J145" s="1114">
        <f t="shared" si="14"/>
        <v>7.1999999999999993</v>
      </c>
      <c r="K145" s="1119"/>
      <c r="L145" s="1120"/>
      <c r="M145" s="676"/>
    </row>
    <row r="146" spans="2:13" s="561" customFormat="1" x14ac:dyDescent="0.25">
      <c r="B146" s="676"/>
      <c r="C146" s="1125"/>
      <c r="D146" s="1126"/>
      <c r="E146" s="1127" t="s">
        <v>2297</v>
      </c>
      <c r="F146" s="1112">
        <v>-1</v>
      </c>
      <c r="G146" s="1110">
        <v>0.8</v>
      </c>
      <c r="H146" s="1113">
        <v>1.2</v>
      </c>
      <c r="I146" s="1113"/>
      <c r="J146" s="1114">
        <f t="shared" si="14"/>
        <v>-0.96</v>
      </c>
      <c r="K146" s="1119"/>
      <c r="L146" s="1120"/>
      <c r="M146" s="676"/>
    </row>
    <row r="147" spans="2:13" s="561" customFormat="1" x14ac:dyDescent="0.25">
      <c r="B147" s="676"/>
      <c r="C147" s="1125" t="s">
        <v>788</v>
      </c>
      <c r="D147" s="1126" t="s">
        <v>1593</v>
      </c>
      <c r="E147" s="1127" t="s">
        <v>122</v>
      </c>
      <c r="F147" s="1112">
        <v>1</v>
      </c>
      <c r="G147" s="1110">
        <v>7.3</v>
      </c>
      <c r="H147" s="1113">
        <v>1.2</v>
      </c>
      <c r="I147" s="1113"/>
      <c r="J147" s="1114">
        <f t="shared" si="14"/>
        <v>8.76</v>
      </c>
      <c r="K147" s="1119"/>
      <c r="L147" s="1120"/>
      <c r="M147" s="676"/>
    </row>
    <row r="148" spans="2:13" s="561" customFormat="1" x14ac:dyDescent="0.25">
      <c r="B148" s="676"/>
      <c r="C148" s="1125"/>
      <c r="D148" s="1126"/>
      <c r="E148" s="1127" t="s">
        <v>2297</v>
      </c>
      <c r="F148" s="1112">
        <v>-1</v>
      </c>
      <c r="G148" s="1110">
        <v>0.8</v>
      </c>
      <c r="H148" s="1113">
        <v>1.2</v>
      </c>
      <c r="I148" s="1113"/>
      <c r="J148" s="1114">
        <f t="shared" si="14"/>
        <v>-0.96</v>
      </c>
      <c r="K148" s="1119"/>
      <c r="L148" s="1120"/>
      <c r="M148" s="676"/>
    </row>
    <row r="149" spans="2:13" s="561" customFormat="1" x14ac:dyDescent="0.25">
      <c r="B149" s="676"/>
      <c r="C149" s="1125" t="s">
        <v>120</v>
      </c>
      <c r="D149" s="1110" t="s">
        <v>1619</v>
      </c>
      <c r="E149" s="1121" t="s">
        <v>2408</v>
      </c>
      <c r="F149" s="1112">
        <v>1</v>
      </c>
      <c r="G149" s="1110">
        <v>13.9</v>
      </c>
      <c r="H149" s="1113">
        <v>1.2</v>
      </c>
      <c r="I149" s="1113"/>
      <c r="J149" s="1114">
        <f t="shared" si="14"/>
        <v>16.68</v>
      </c>
      <c r="K149" s="1119"/>
      <c r="L149" s="1120"/>
      <c r="M149" s="676"/>
    </row>
    <row r="150" spans="2:13" s="561" customFormat="1" x14ac:dyDescent="0.25">
      <c r="B150" s="676"/>
      <c r="C150" s="1125"/>
      <c r="D150" s="1110"/>
      <c r="E150" s="1121" t="s">
        <v>2297</v>
      </c>
      <c r="F150" s="1112">
        <v>-1</v>
      </c>
      <c r="G150" s="1110">
        <v>0.9</v>
      </c>
      <c r="H150" s="1113">
        <v>1.2</v>
      </c>
      <c r="I150" s="1113"/>
      <c r="J150" s="1114">
        <f t="shared" si="14"/>
        <v>-1.08</v>
      </c>
      <c r="K150" s="1119"/>
      <c r="L150" s="1120"/>
      <c r="M150" s="676"/>
    </row>
    <row r="151" spans="2:13" s="561" customFormat="1" x14ac:dyDescent="0.25">
      <c r="B151" s="676"/>
      <c r="C151" s="1125" t="s">
        <v>120</v>
      </c>
      <c r="D151" s="1110" t="s">
        <v>1625</v>
      </c>
      <c r="E151" s="1121" t="s">
        <v>122</v>
      </c>
      <c r="F151" s="1112">
        <v>1</v>
      </c>
      <c r="G151" s="1110">
        <v>7.4</v>
      </c>
      <c r="H151" s="1113">
        <v>1.2</v>
      </c>
      <c r="I151" s="1113"/>
      <c r="J151" s="1114">
        <f t="shared" si="14"/>
        <v>8.8800000000000008</v>
      </c>
      <c r="K151" s="1119"/>
      <c r="L151" s="1120"/>
      <c r="M151" s="676"/>
    </row>
    <row r="152" spans="2:13" s="561" customFormat="1" x14ac:dyDescent="0.25">
      <c r="B152" s="676"/>
      <c r="C152" s="1125"/>
      <c r="D152" s="1110"/>
      <c r="E152" s="1121" t="s">
        <v>2297</v>
      </c>
      <c r="F152" s="1112">
        <v>-1</v>
      </c>
      <c r="G152" s="1110">
        <v>0.8</v>
      </c>
      <c r="H152" s="1113">
        <v>1.2</v>
      </c>
      <c r="I152" s="1113"/>
      <c r="J152" s="1114">
        <f t="shared" si="14"/>
        <v>-0.96</v>
      </c>
      <c r="K152" s="1119"/>
      <c r="L152" s="1120"/>
      <c r="M152" s="676"/>
    </row>
    <row r="153" spans="2:13" s="561" customFormat="1" ht="13.2" x14ac:dyDescent="0.25">
      <c r="B153" s="728"/>
      <c r="C153" s="1122"/>
      <c r="D153" s="1123"/>
      <c r="E153" s="1123"/>
      <c r="F153" s="1123"/>
      <c r="G153" s="1123"/>
      <c r="H153" s="1123"/>
      <c r="I153" s="1123"/>
      <c r="J153" s="1123"/>
      <c r="K153" s="1123"/>
      <c r="L153" s="1124"/>
      <c r="M153" s="728"/>
    </row>
    <row r="154" spans="2:13" s="561" customFormat="1" x14ac:dyDescent="0.25">
      <c r="B154" s="676"/>
      <c r="C154" s="1125"/>
      <c r="D154" s="1126"/>
      <c r="E154" s="1118" t="s">
        <v>1685</v>
      </c>
      <c r="F154" s="1112"/>
      <c r="G154" s="1110"/>
      <c r="H154" s="1113"/>
      <c r="I154" s="1113"/>
      <c r="J154" s="1114"/>
      <c r="K154" s="1119"/>
      <c r="L154" s="1120"/>
      <c r="M154" s="676"/>
    </row>
    <row r="155" spans="2:13" s="561" customFormat="1" x14ac:dyDescent="0.25">
      <c r="B155" s="676"/>
      <c r="C155" s="1125" t="s">
        <v>120</v>
      </c>
      <c r="D155" s="1126" t="s">
        <v>1630</v>
      </c>
      <c r="E155" s="1127" t="s">
        <v>122</v>
      </c>
      <c r="F155" s="1112">
        <v>1</v>
      </c>
      <c r="G155" s="1110">
        <v>8.1999999999999993</v>
      </c>
      <c r="H155" s="1113">
        <v>1.2</v>
      </c>
      <c r="I155" s="1113"/>
      <c r="J155" s="1114">
        <f t="shared" ref="J155:J162" si="15">PRODUCT(F155:I155)</f>
        <v>9.8399999999999981</v>
      </c>
      <c r="K155" s="1119"/>
      <c r="L155" s="1120"/>
      <c r="M155" s="676"/>
    </row>
    <row r="156" spans="2:13" s="561" customFormat="1" x14ac:dyDescent="0.25">
      <c r="B156" s="676"/>
      <c r="C156" s="1125"/>
      <c r="D156" s="1126"/>
      <c r="E156" s="1127" t="s">
        <v>2297</v>
      </c>
      <c r="F156" s="1112">
        <v>-1</v>
      </c>
      <c r="G156" s="1110">
        <v>0.8</v>
      </c>
      <c r="H156" s="1113">
        <v>1.2</v>
      </c>
      <c r="I156" s="1113"/>
      <c r="J156" s="1114">
        <f t="shared" si="15"/>
        <v>-0.96</v>
      </c>
      <c r="K156" s="1119"/>
      <c r="L156" s="1120"/>
      <c r="M156" s="676"/>
    </row>
    <row r="157" spans="2:13" s="561" customFormat="1" x14ac:dyDescent="0.25">
      <c r="B157" s="676"/>
      <c r="C157" s="1125" t="s">
        <v>120</v>
      </c>
      <c r="D157" s="1126" t="s">
        <v>1629</v>
      </c>
      <c r="E157" s="1127" t="s">
        <v>122</v>
      </c>
      <c r="F157" s="1112">
        <v>1</v>
      </c>
      <c r="G157" s="1110">
        <v>8.3000000000000007</v>
      </c>
      <c r="H157" s="1113">
        <v>1.2</v>
      </c>
      <c r="I157" s="1113"/>
      <c r="J157" s="1114">
        <f t="shared" si="15"/>
        <v>9.9600000000000009</v>
      </c>
      <c r="K157" s="1119"/>
      <c r="L157" s="1120"/>
      <c r="M157" s="676"/>
    </row>
    <row r="158" spans="2:13" s="561" customFormat="1" x14ac:dyDescent="0.25">
      <c r="B158" s="676"/>
      <c r="C158" s="1125"/>
      <c r="D158" s="1126"/>
      <c r="E158" s="1127" t="s">
        <v>2297</v>
      </c>
      <c r="F158" s="1112">
        <v>-1</v>
      </c>
      <c r="G158" s="1110">
        <v>0.8</v>
      </c>
      <c r="H158" s="1113">
        <v>1.2</v>
      </c>
      <c r="I158" s="1113"/>
      <c r="J158" s="1114">
        <f t="shared" si="15"/>
        <v>-0.96</v>
      </c>
      <c r="K158" s="1119"/>
      <c r="L158" s="1120"/>
      <c r="M158" s="676"/>
    </row>
    <row r="159" spans="2:13" s="561" customFormat="1" x14ac:dyDescent="0.25">
      <c r="B159" s="676"/>
      <c r="C159" s="1125" t="s">
        <v>120</v>
      </c>
      <c r="D159" s="1110" t="s">
        <v>1647</v>
      </c>
      <c r="E159" s="1127" t="s">
        <v>276</v>
      </c>
      <c r="F159" s="1112">
        <v>1</v>
      </c>
      <c r="G159" s="1110">
        <v>12.3</v>
      </c>
      <c r="H159" s="1113">
        <v>1.2</v>
      </c>
      <c r="I159" s="1113"/>
      <c r="J159" s="1114">
        <f t="shared" si="15"/>
        <v>14.76</v>
      </c>
      <c r="K159" s="1119"/>
      <c r="L159" s="1120"/>
      <c r="M159" s="676"/>
    </row>
    <row r="160" spans="2:13" s="561" customFormat="1" x14ac:dyDescent="0.25">
      <c r="B160" s="676"/>
      <c r="C160" s="1125"/>
      <c r="D160" s="1110"/>
      <c r="E160" s="1127" t="s">
        <v>2297</v>
      </c>
      <c r="F160" s="1112">
        <v>-1</v>
      </c>
      <c r="G160" s="1110">
        <v>1</v>
      </c>
      <c r="H160" s="1113">
        <v>1.2</v>
      </c>
      <c r="I160" s="1113"/>
      <c r="J160" s="1114">
        <f t="shared" si="15"/>
        <v>-1.2</v>
      </c>
      <c r="K160" s="1119"/>
      <c r="L160" s="1120"/>
      <c r="M160" s="676"/>
    </row>
    <row r="161" spans="2:13" s="561" customFormat="1" x14ac:dyDescent="0.25">
      <c r="B161" s="676"/>
      <c r="C161" s="1125" t="s">
        <v>788</v>
      </c>
      <c r="D161" s="1126" t="s">
        <v>1674</v>
      </c>
      <c r="E161" s="1127" t="s">
        <v>122</v>
      </c>
      <c r="F161" s="1112">
        <v>1</v>
      </c>
      <c r="G161" s="1110">
        <v>8.9</v>
      </c>
      <c r="H161" s="1113">
        <v>1.2</v>
      </c>
      <c r="I161" s="1113"/>
      <c r="J161" s="1114">
        <f t="shared" si="15"/>
        <v>10.68</v>
      </c>
      <c r="K161" s="1119"/>
      <c r="L161" s="1120"/>
      <c r="M161" s="676"/>
    </row>
    <row r="162" spans="2:13" s="561" customFormat="1" x14ac:dyDescent="0.25">
      <c r="B162" s="676"/>
      <c r="C162" s="1125"/>
      <c r="D162" s="1126"/>
      <c r="E162" s="1127" t="s">
        <v>2297</v>
      </c>
      <c r="F162" s="1112">
        <v>-1</v>
      </c>
      <c r="G162" s="1110">
        <v>0.8</v>
      </c>
      <c r="H162" s="1113">
        <v>1.2</v>
      </c>
      <c r="I162" s="1113"/>
      <c r="J162" s="1114">
        <f t="shared" si="15"/>
        <v>-0.96</v>
      </c>
      <c r="K162" s="1119"/>
      <c r="L162" s="1120"/>
      <c r="M162" s="676"/>
    </row>
    <row r="163" spans="2:13" s="561" customFormat="1" ht="13.2" x14ac:dyDescent="0.25">
      <c r="B163" s="728"/>
      <c r="C163" s="1122"/>
      <c r="D163" s="1123"/>
      <c r="E163" s="1123"/>
      <c r="F163" s="1123"/>
      <c r="G163" s="1123"/>
      <c r="H163" s="1123"/>
      <c r="I163" s="1123"/>
      <c r="J163" s="1123"/>
      <c r="K163" s="1123"/>
      <c r="L163" s="1124"/>
      <c r="M163" s="728"/>
    </row>
    <row r="164" spans="2:13" s="561" customFormat="1" x14ac:dyDescent="0.25">
      <c r="B164" s="676"/>
      <c r="C164" s="1117"/>
      <c r="D164" s="1110"/>
      <c r="E164" s="1118" t="s">
        <v>1692</v>
      </c>
      <c r="F164" s="1112"/>
      <c r="G164" s="1110"/>
      <c r="H164" s="1113"/>
      <c r="I164" s="1113"/>
      <c r="J164" s="1114"/>
      <c r="K164" s="1119"/>
      <c r="L164" s="1120"/>
      <c r="M164" s="676"/>
    </row>
    <row r="165" spans="2:13" s="561" customFormat="1" x14ac:dyDescent="0.25">
      <c r="B165" s="676"/>
      <c r="C165" s="1125" t="s">
        <v>120</v>
      </c>
      <c r="D165" s="1110" t="s">
        <v>1693</v>
      </c>
      <c r="E165" s="1121" t="s">
        <v>2432</v>
      </c>
      <c r="F165" s="1112">
        <v>1</v>
      </c>
      <c r="G165" s="1110">
        <v>18.05</v>
      </c>
      <c r="H165" s="1113">
        <v>1.2</v>
      </c>
      <c r="I165" s="1113"/>
      <c r="J165" s="1114">
        <f t="shared" ref="J165:J166" si="16">PRODUCT(F165:I165)</f>
        <v>21.66</v>
      </c>
      <c r="K165" s="1119"/>
      <c r="L165" s="1120"/>
      <c r="M165" s="676"/>
    </row>
    <row r="166" spans="2:13" s="561" customFormat="1" x14ac:dyDescent="0.25">
      <c r="B166" s="676"/>
      <c r="C166" s="1117"/>
      <c r="D166" s="1110"/>
      <c r="E166" s="1121" t="s">
        <v>2297</v>
      </c>
      <c r="F166" s="1112">
        <v>-1</v>
      </c>
      <c r="G166" s="1110">
        <v>1</v>
      </c>
      <c r="H166" s="1113">
        <v>1.2</v>
      </c>
      <c r="I166" s="1113"/>
      <c r="J166" s="1114">
        <f t="shared" si="16"/>
        <v>-1.2</v>
      </c>
      <c r="K166" s="1119"/>
      <c r="L166" s="1120"/>
      <c r="M166" s="676"/>
    </row>
    <row r="167" spans="2:13" s="561" customFormat="1" ht="13.2" x14ac:dyDescent="0.25">
      <c r="B167" s="728"/>
      <c r="C167" s="1122"/>
      <c r="D167" s="1123"/>
      <c r="E167" s="1123"/>
      <c r="F167" s="1123"/>
      <c r="G167" s="1123"/>
      <c r="H167" s="1123"/>
      <c r="I167" s="1123"/>
      <c r="J167" s="1123"/>
      <c r="K167" s="1123"/>
      <c r="L167" s="1124"/>
      <c r="M167" s="728"/>
    </row>
    <row r="168" spans="2:13" s="561" customFormat="1" x14ac:dyDescent="0.25">
      <c r="B168" s="676"/>
      <c r="C168" s="1117"/>
      <c r="D168" s="1110"/>
      <c r="E168" s="1118" t="s">
        <v>1715</v>
      </c>
      <c r="F168" s="1112"/>
      <c r="G168" s="1110"/>
      <c r="H168" s="1113"/>
      <c r="I168" s="1113"/>
      <c r="J168" s="1114"/>
      <c r="K168" s="1119"/>
      <c r="L168" s="1120"/>
      <c r="M168" s="676"/>
    </row>
    <row r="169" spans="2:13" s="561" customFormat="1" x14ac:dyDescent="0.25">
      <c r="B169" s="676"/>
      <c r="C169" s="1117" t="s">
        <v>120</v>
      </c>
      <c r="D169" s="1110" t="s">
        <v>1734</v>
      </c>
      <c r="E169" s="1121" t="s">
        <v>122</v>
      </c>
      <c r="F169" s="1112">
        <v>1</v>
      </c>
      <c r="G169" s="1110">
        <v>6.3</v>
      </c>
      <c r="H169" s="1113">
        <v>1.2</v>
      </c>
      <c r="I169" s="1113"/>
      <c r="J169" s="1114">
        <f t="shared" ref="J169:J174" si="17">PRODUCT(F169:I169)</f>
        <v>7.56</v>
      </c>
      <c r="K169" s="1119"/>
      <c r="L169" s="1120"/>
      <c r="M169" s="676"/>
    </row>
    <row r="170" spans="2:13" s="561" customFormat="1" x14ac:dyDescent="0.25">
      <c r="B170" s="676"/>
      <c r="C170" s="1125"/>
      <c r="D170" s="1110"/>
      <c r="E170" s="1121" t="s">
        <v>2297</v>
      </c>
      <c r="F170" s="1112">
        <v>-1</v>
      </c>
      <c r="G170" s="1110">
        <v>0.9</v>
      </c>
      <c r="H170" s="1113">
        <v>1.2</v>
      </c>
      <c r="I170" s="1113"/>
      <c r="J170" s="1114">
        <f t="shared" si="17"/>
        <v>-1.08</v>
      </c>
      <c r="K170" s="1119"/>
      <c r="L170" s="1120"/>
      <c r="M170" s="676"/>
    </row>
    <row r="171" spans="2:13" s="561" customFormat="1" x14ac:dyDescent="0.25">
      <c r="B171" s="676"/>
      <c r="C171" s="1125" t="s">
        <v>120</v>
      </c>
      <c r="D171" s="1110" t="s">
        <v>1742</v>
      </c>
      <c r="E171" s="1121" t="s">
        <v>834</v>
      </c>
      <c r="F171" s="1112">
        <v>1</v>
      </c>
      <c r="G171" s="1110">
        <v>7.2</v>
      </c>
      <c r="H171" s="1113">
        <v>1.2</v>
      </c>
      <c r="I171" s="1113"/>
      <c r="J171" s="1114">
        <f t="shared" si="17"/>
        <v>8.64</v>
      </c>
      <c r="K171" s="1119"/>
      <c r="L171" s="1120"/>
      <c r="M171" s="676"/>
    </row>
    <row r="172" spans="2:13" s="561" customFormat="1" x14ac:dyDescent="0.25">
      <c r="B172" s="676"/>
      <c r="C172" s="1117"/>
      <c r="D172" s="1110"/>
      <c r="E172" s="1121" t="s">
        <v>2297</v>
      </c>
      <c r="F172" s="1112">
        <v>-1</v>
      </c>
      <c r="G172" s="1110">
        <v>0.8</v>
      </c>
      <c r="H172" s="1113">
        <v>1.2</v>
      </c>
      <c r="I172" s="1113"/>
      <c r="J172" s="1114">
        <f t="shared" si="17"/>
        <v>-0.96</v>
      </c>
      <c r="K172" s="1119"/>
      <c r="L172" s="1120"/>
      <c r="M172" s="676"/>
    </row>
    <row r="173" spans="2:13" s="561" customFormat="1" x14ac:dyDescent="0.25">
      <c r="B173" s="676"/>
      <c r="C173" s="1125" t="s">
        <v>120</v>
      </c>
      <c r="D173" s="1110" t="s">
        <v>1743</v>
      </c>
      <c r="E173" s="1121" t="s">
        <v>834</v>
      </c>
      <c r="F173" s="1112">
        <v>1</v>
      </c>
      <c r="G173" s="1110">
        <v>6</v>
      </c>
      <c r="H173" s="1113">
        <v>1.2</v>
      </c>
      <c r="I173" s="1113"/>
      <c r="J173" s="1114">
        <f t="shared" si="17"/>
        <v>7.1999999999999993</v>
      </c>
      <c r="K173" s="1119"/>
      <c r="L173" s="1120"/>
      <c r="M173" s="676"/>
    </row>
    <row r="174" spans="2:13" s="561" customFormat="1" x14ac:dyDescent="0.25">
      <c r="B174" s="676"/>
      <c r="C174" s="1117"/>
      <c r="D174" s="1110"/>
      <c r="E174" s="1121" t="s">
        <v>2297</v>
      </c>
      <c r="F174" s="1112">
        <v>-1</v>
      </c>
      <c r="G174" s="1110">
        <v>0.8</v>
      </c>
      <c r="H174" s="1113">
        <v>1.2</v>
      </c>
      <c r="I174" s="1113"/>
      <c r="J174" s="1114">
        <f t="shared" si="17"/>
        <v>-0.96</v>
      </c>
      <c r="K174" s="1119"/>
      <c r="L174" s="1120"/>
      <c r="M174" s="676"/>
    </row>
    <row r="175" spans="2:13" s="561" customFormat="1" ht="13.2" x14ac:dyDescent="0.25">
      <c r="B175" s="728"/>
      <c r="C175" s="1122"/>
      <c r="D175" s="1123"/>
      <c r="E175" s="1123"/>
      <c r="F175" s="1123"/>
      <c r="G175" s="1123"/>
      <c r="H175" s="1123"/>
      <c r="I175" s="1123"/>
      <c r="J175" s="1123"/>
      <c r="K175" s="1123"/>
      <c r="L175" s="1124"/>
      <c r="M175" s="728"/>
    </row>
    <row r="176" spans="2:13" s="561" customFormat="1" x14ac:dyDescent="0.25">
      <c r="B176" s="676"/>
      <c r="C176" s="1109"/>
      <c r="D176" s="1110"/>
      <c r="E176" s="1111" t="s">
        <v>203</v>
      </c>
      <c r="F176" s="1112"/>
      <c r="G176" s="1110"/>
      <c r="H176" s="1113"/>
      <c r="I176" s="1113"/>
      <c r="J176" s="1114">
        <f>PRODUCT(F176:I176)</f>
        <v>0</v>
      </c>
      <c r="K176" s="1115"/>
      <c r="L176" s="1116"/>
      <c r="M176" s="676"/>
    </row>
    <row r="177" spans="2:13" s="561" customFormat="1" x14ac:dyDescent="0.25">
      <c r="B177" s="676"/>
      <c r="C177" s="1109"/>
      <c r="D177" s="1110"/>
      <c r="E177" s="1118" t="s">
        <v>1750</v>
      </c>
      <c r="F177" s="1112"/>
      <c r="G177" s="1110"/>
      <c r="H177" s="1113"/>
      <c r="I177" s="1113"/>
      <c r="J177" s="1114"/>
      <c r="K177" s="1115"/>
      <c r="L177" s="1116"/>
      <c r="M177" s="676"/>
    </row>
    <row r="178" spans="2:13" s="561" customFormat="1" x14ac:dyDescent="0.25">
      <c r="B178" s="676"/>
      <c r="C178" s="1125" t="s">
        <v>120</v>
      </c>
      <c r="D178" s="1126" t="s">
        <v>2191</v>
      </c>
      <c r="E178" s="1127" t="s">
        <v>2441</v>
      </c>
      <c r="F178" s="1112">
        <v>1</v>
      </c>
      <c r="G178" s="1110">
        <v>7.1</v>
      </c>
      <c r="H178" s="1113">
        <v>1.2</v>
      </c>
      <c r="I178" s="1113"/>
      <c r="J178" s="1114">
        <f t="shared" ref="J178:J185" si="18">PRODUCT(F178:I178)</f>
        <v>8.52</v>
      </c>
      <c r="K178" s="1119"/>
      <c r="L178" s="1120"/>
      <c r="M178" s="676"/>
    </row>
    <row r="179" spans="2:13" s="561" customFormat="1" x14ac:dyDescent="0.25">
      <c r="B179" s="676"/>
      <c r="C179" s="1117"/>
      <c r="D179" s="1110"/>
      <c r="E179" s="1121" t="s">
        <v>2297</v>
      </c>
      <c r="F179" s="1112">
        <v>-1</v>
      </c>
      <c r="G179" s="1110">
        <v>0.8</v>
      </c>
      <c r="H179" s="1113">
        <v>1.2</v>
      </c>
      <c r="I179" s="1113"/>
      <c r="J179" s="1114">
        <f t="shared" si="18"/>
        <v>-0.96</v>
      </c>
      <c r="K179" s="1119"/>
      <c r="L179" s="1120"/>
      <c r="M179" s="676"/>
    </row>
    <row r="180" spans="2:13" s="561" customFormat="1" x14ac:dyDescent="0.25">
      <c r="B180" s="676"/>
      <c r="C180" s="1125" t="s">
        <v>120</v>
      </c>
      <c r="D180" s="1126" t="s">
        <v>1782</v>
      </c>
      <c r="E180" s="1127" t="s">
        <v>834</v>
      </c>
      <c r="F180" s="1112">
        <v>1</v>
      </c>
      <c r="G180" s="1110">
        <v>8.1</v>
      </c>
      <c r="H180" s="1113">
        <v>1.2</v>
      </c>
      <c r="I180" s="1113"/>
      <c r="J180" s="1114">
        <f t="shared" si="18"/>
        <v>9.7199999999999989</v>
      </c>
      <c r="K180" s="1119"/>
      <c r="L180" s="1120"/>
      <c r="M180" s="676"/>
    </row>
    <row r="181" spans="2:13" s="561" customFormat="1" x14ac:dyDescent="0.25">
      <c r="B181" s="676"/>
      <c r="C181" s="1117"/>
      <c r="D181" s="1110"/>
      <c r="E181" s="1121" t="s">
        <v>2297</v>
      </c>
      <c r="F181" s="1112">
        <v>-1</v>
      </c>
      <c r="G181" s="1110">
        <v>0.8</v>
      </c>
      <c r="H181" s="1113">
        <v>1.2</v>
      </c>
      <c r="I181" s="1113"/>
      <c r="J181" s="1114">
        <f t="shared" si="18"/>
        <v>-0.96</v>
      </c>
      <c r="K181" s="1119"/>
      <c r="L181" s="1120"/>
      <c r="M181" s="676"/>
    </row>
    <row r="182" spans="2:13" s="561" customFormat="1" x14ac:dyDescent="0.25">
      <c r="B182" s="676"/>
      <c r="C182" s="1125" t="s">
        <v>120</v>
      </c>
      <c r="D182" s="1126" t="s">
        <v>1787</v>
      </c>
      <c r="E182" s="1127" t="s">
        <v>2445</v>
      </c>
      <c r="F182" s="1112">
        <v>1</v>
      </c>
      <c r="G182" s="1110">
        <v>8.6999999999999993</v>
      </c>
      <c r="H182" s="1113">
        <v>1.2</v>
      </c>
      <c r="I182" s="1113"/>
      <c r="J182" s="1114">
        <f t="shared" si="18"/>
        <v>10.44</v>
      </c>
      <c r="K182" s="1119"/>
      <c r="L182" s="1120"/>
      <c r="M182" s="676"/>
    </row>
    <row r="183" spans="2:13" s="561" customFormat="1" x14ac:dyDescent="0.25">
      <c r="B183" s="676"/>
      <c r="C183" s="1117"/>
      <c r="D183" s="1110"/>
      <c r="E183" s="1121" t="s">
        <v>2297</v>
      </c>
      <c r="F183" s="1112">
        <v>-1</v>
      </c>
      <c r="G183" s="1110">
        <v>0.8</v>
      </c>
      <c r="H183" s="1113">
        <v>1.2</v>
      </c>
      <c r="I183" s="1113"/>
      <c r="J183" s="1114">
        <f t="shared" si="18"/>
        <v>-0.96</v>
      </c>
      <c r="K183" s="1119"/>
      <c r="L183" s="1120"/>
      <c r="M183" s="676"/>
    </row>
    <row r="184" spans="2:13" s="561" customFormat="1" x14ac:dyDescent="0.25">
      <c r="B184" s="676"/>
      <c r="C184" s="1125" t="s">
        <v>120</v>
      </c>
      <c r="D184" s="1126" t="s">
        <v>1774</v>
      </c>
      <c r="E184" s="1127" t="s">
        <v>2446</v>
      </c>
      <c r="F184" s="1112">
        <v>1</v>
      </c>
      <c r="G184" s="1110">
        <v>6.6</v>
      </c>
      <c r="H184" s="1113">
        <v>1.2</v>
      </c>
      <c r="I184" s="1113"/>
      <c r="J184" s="1114">
        <f t="shared" si="18"/>
        <v>7.919999999999999</v>
      </c>
      <c r="K184" s="1119"/>
      <c r="L184" s="1120"/>
      <c r="M184" s="676"/>
    </row>
    <row r="185" spans="2:13" s="561" customFormat="1" x14ac:dyDescent="0.25">
      <c r="B185" s="676"/>
      <c r="C185" s="1117"/>
      <c r="D185" s="1110"/>
      <c r="E185" s="1121" t="s">
        <v>2297</v>
      </c>
      <c r="F185" s="1112">
        <v>-1</v>
      </c>
      <c r="G185" s="1110">
        <v>0.8</v>
      </c>
      <c r="H185" s="1113">
        <v>1.2</v>
      </c>
      <c r="I185" s="1113"/>
      <c r="J185" s="1114">
        <f t="shared" si="18"/>
        <v>-0.96</v>
      </c>
      <c r="K185" s="1119"/>
      <c r="L185" s="1120"/>
      <c r="M185" s="676"/>
    </row>
    <row r="186" spans="2:13" s="561" customFormat="1" ht="13.2" x14ac:dyDescent="0.25">
      <c r="B186" s="728"/>
      <c r="C186" s="1122"/>
      <c r="D186" s="1123"/>
      <c r="E186" s="1123"/>
      <c r="F186" s="1123"/>
      <c r="G186" s="1123"/>
      <c r="H186" s="1123"/>
      <c r="I186" s="1123"/>
      <c r="J186" s="1123"/>
      <c r="K186" s="1123"/>
      <c r="L186" s="1124"/>
      <c r="M186" s="728"/>
    </row>
    <row r="187" spans="2:13" s="561" customFormat="1" x14ac:dyDescent="0.25">
      <c r="B187" s="676"/>
      <c r="C187" s="1125"/>
      <c r="D187" s="1126"/>
      <c r="E187" s="1118" t="s">
        <v>1844</v>
      </c>
      <c r="F187" s="1112"/>
      <c r="G187" s="1110"/>
      <c r="H187" s="1113"/>
      <c r="I187" s="1113"/>
      <c r="J187" s="1114"/>
      <c r="K187" s="1119"/>
      <c r="L187" s="1120"/>
      <c r="M187" s="676"/>
    </row>
    <row r="188" spans="2:13" s="561" customFormat="1" x14ac:dyDescent="0.25">
      <c r="B188" s="676"/>
      <c r="C188" s="1125" t="s">
        <v>120</v>
      </c>
      <c r="D188" s="1126" t="s">
        <v>1881</v>
      </c>
      <c r="E188" s="1127" t="s">
        <v>2445</v>
      </c>
      <c r="F188" s="1112">
        <v>1</v>
      </c>
      <c r="G188" s="1110">
        <v>8.8000000000000007</v>
      </c>
      <c r="H188" s="1113">
        <v>1.2</v>
      </c>
      <c r="I188" s="1113"/>
      <c r="J188" s="1114">
        <f t="shared" ref="J188:J191" si="19">PRODUCT(F188:I188)</f>
        <v>10.56</v>
      </c>
      <c r="K188" s="1119"/>
      <c r="L188" s="1120"/>
      <c r="M188" s="676"/>
    </row>
    <row r="189" spans="2:13" s="561" customFormat="1" x14ac:dyDescent="0.25">
      <c r="B189" s="676"/>
      <c r="C189" s="1125"/>
      <c r="D189" s="1126"/>
      <c r="E189" s="1127" t="s">
        <v>2297</v>
      </c>
      <c r="F189" s="1112">
        <v>-1</v>
      </c>
      <c r="G189" s="1110">
        <v>0.8</v>
      </c>
      <c r="H189" s="1113">
        <v>1.2</v>
      </c>
      <c r="I189" s="1113"/>
      <c r="J189" s="1114">
        <f t="shared" si="19"/>
        <v>-0.96</v>
      </c>
      <c r="K189" s="1119"/>
      <c r="L189" s="1120"/>
      <c r="M189" s="676"/>
    </row>
    <row r="190" spans="2:13" s="561" customFormat="1" x14ac:dyDescent="0.25">
      <c r="B190" s="676"/>
      <c r="C190" s="1125" t="s">
        <v>120</v>
      </c>
      <c r="D190" s="1126" t="s">
        <v>2468</v>
      </c>
      <c r="E190" s="1127" t="s">
        <v>2446</v>
      </c>
      <c r="F190" s="1112">
        <v>1</v>
      </c>
      <c r="G190" s="1110">
        <v>5.9</v>
      </c>
      <c r="H190" s="1113">
        <v>1.2</v>
      </c>
      <c r="I190" s="1113"/>
      <c r="J190" s="1114">
        <f t="shared" si="19"/>
        <v>7.08</v>
      </c>
      <c r="K190" s="1119"/>
      <c r="L190" s="1120"/>
      <c r="M190" s="676"/>
    </row>
    <row r="191" spans="2:13" s="561" customFormat="1" x14ac:dyDescent="0.25">
      <c r="B191" s="676"/>
      <c r="C191" s="1125"/>
      <c r="D191" s="1126"/>
      <c r="E191" s="1127" t="s">
        <v>2297</v>
      </c>
      <c r="F191" s="1112">
        <v>-1</v>
      </c>
      <c r="G191" s="1110">
        <v>0.8</v>
      </c>
      <c r="H191" s="1113">
        <v>1.2</v>
      </c>
      <c r="I191" s="1113"/>
      <c r="J191" s="1114">
        <f t="shared" si="19"/>
        <v>-0.96</v>
      </c>
      <c r="K191" s="1119"/>
      <c r="L191" s="1120"/>
      <c r="M191" s="676"/>
    </row>
    <row r="192" spans="2:13" s="561" customFormat="1" ht="13.2" x14ac:dyDescent="0.25">
      <c r="B192" s="728"/>
      <c r="C192" s="1122"/>
      <c r="D192" s="1123"/>
      <c r="E192" s="1123"/>
      <c r="F192" s="1123"/>
      <c r="G192" s="1123"/>
      <c r="H192" s="1123"/>
      <c r="I192" s="1123"/>
      <c r="J192" s="1123"/>
      <c r="K192" s="1123"/>
      <c r="L192" s="1124"/>
      <c r="M192" s="728"/>
    </row>
    <row r="193" spans="2:13" s="561" customFormat="1" x14ac:dyDescent="0.25">
      <c r="B193" s="676"/>
      <c r="C193" s="1125"/>
      <c r="D193" s="1126"/>
      <c r="E193" s="1118" t="s">
        <v>1929</v>
      </c>
      <c r="F193" s="1112"/>
      <c r="G193" s="1110"/>
      <c r="H193" s="1113"/>
      <c r="I193" s="1113"/>
      <c r="J193" s="1114"/>
      <c r="K193" s="1119"/>
      <c r="L193" s="1120"/>
      <c r="M193" s="676"/>
    </row>
    <row r="194" spans="2:13" s="561" customFormat="1" x14ac:dyDescent="0.25">
      <c r="B194" s="676"/>
      <c r="C194" s="1125" t="s">
        <v>120</v>
      </c>
      <c r="D194" s="1126" t="s">
        <v>1900</v>
      </c>
      <c r="E194" s="1127" t="s">
        <v>122</v>
      </c>
      <c r="F194" s="1112">
        <v>1</v>
      </c>
      <c r="G194" s="1110">
        <v>6</v>
      </c>
      <c r="H194" s="1113">
        <v>1.2</v>
      </c>
      <c r="I194" s="1113"/>
      <c r="J194" s="1114">
        <f t="shared" ref="J194:J195" si="20">PRODUCT(F194:I194)</f>
        <v>7.1999999999999993</v>
      </c>
      <c r="K194" s="1119"/>
      <c r="L194" s="1120"/>
      <c r="M194" s="676"/>
    </row>
    <row r="195" spans="2:13" s="561" customFormat="1" x14ac:dyDescent="0.25">
      <c r="B195" s="676"/>
      <c r="C195" s="1125"/>
      <c r="D195" s="1126"/>
      <c r="E195" s="1127" t="s">
        <v>2297</v>
      </c>
      <c r="F195" s="1112">
        <v>-1</v>
      </c>
      <c r="G195" s="1110">
        <v>0.8</v>
      </c>
      <c r="H195" s="1113">
        <v>1.2</v>
      </c>
      <c r="I195" s="1113"/>
      <c r="J195" s="1114">
        <f t="shared" si="20"/>
        <v>-0.96</v>
      </c>
      <c r="K195" s="1119"/>
      <c r="L195" s="1120"/>
      <c r="M195" s="676"/>
    </row>
    <row r="196" spans="2:13" s="561" customFormat="1" ht="13.2" x14ac:dyDescent="0.25">
      <c r="B196" s="1091"/>
      <c r="C196" s="1128"/>
      <c r="D196" s="1129"/>
      <c r="E196" s="1126"/>
      <c r="F196" s="1130"/>
      <c r="G196" s="1113"/>
      <c r="H196" s="1113"/>
      <c r="I196" s="1113"/>
      <c r="J196" s="1113"/>
      <c r="K196" s="1131"/>
      <c r="L196" s="1132"/>
      <c r="M196" s="1091"/>
    </row>
    <row r="197" spans="2:13" s="561" customFormat="1" ht="13.2" x14ac:dyDescent="0.25">
      <c r="B197" s="1091"/>
      <c r="C197" s="1133"/>
      <c r="D197" s="1134"/>
      <c r="E197" s="1135"/>
      <c r="F197" s="1136"/>
      <c r="G197" s="1134"/>
      <c r="H197" s="1134"/>
      <c r="I197" s="1134"/>
      <c r="J197" s="1137"/>
      <c r="K197" s="1134"/>
      <c r="L197" s="1138"/>
      <c r="M197" s="1091"/>
    </row>
    <row r="198" spans="2:13" s="561" customFormat="1" ht="13.2" x14ac:dyDescent="0.25">
      <c r="B198" s="1091"/>
      <c r="C198" s="1090" t="str">
        <f>RESUMEN!C110</f>
        <v>03.05.01.02</v>
      </c>
      <c r="D198" s="2079" t="str">
        <f>RESUMEN!D110</f>
        <v>Z. PORCELANATO 60X60 Cm (2.5 HILERAS) h=1.50m</v>
      </c>
      <c r="E198" s="2080"/>
      <c r="F198" s="2080"/>
      <c r="G198" s="2080"/>
      <c r="H198" s="2080"/>
      <c r="I198" s="2080"/>
      <c r="J198" s="2080"/>
      <c r="K198" s="2080"/>
      <c r="L198" s="2081"/>
      <c r="M198" s="1091"/>
    </row>
    <row r="199" spans="2:13" s="561" customFormat="1" ht="13.2" x14ac:dyDescent="0.25">
      <c r="B199" s="1091"/>
      <c r="C199" s="1092" t="s">
        <v>1</v>
      </c>
      <c r="D199" s="1093" t="s">
        <v>239</v>
      </c>
      <c r="E199" s="1094" t="s">
        <v>2</v>
      </c>
      <c r="F199" s="1139" t="s">
        <v>45</v>
      </c>
      <c r="G199" s="1096" t="s">
        <v>52</v>
      </c>
      <c r="H199" s="1096" t="s">
        <v>47</v>
      </c>
      <c r="I199" s="1096" t="s">
        <v>48</v>
      </c>
      <c r="J199" s="1096" t="s">
        <v>49</v>
      </c>
      <c r="K199" s="328" t="s">
        <v>50</v>
      </c>
      <c r="L199" s="1092" t="s">
        <v>3</v>
      </c>
      <c r="M199" s="1091"/>
    </row>
    <row r="200" spans="2:13" s="561" customFormat="1" ht="13.2" x14ac:dyDescent="0.25">
      <c r="B200" s="1091"/>
      <c r="C200" s="1097"/>
      <c r="D200" s="2082"/>
      <c r="E200" s="2083"/>
      <c r="F200" s="1098"/>
      <c r="G200" s="1099"/>
      <c r="H200" s="1100"/>
      <c r="I200" s="1100"/>
      <c r="J200" s="1100"/>
      <c r="K200" s="346">
        <f>SUM(J202:J908)</f>
        <v>4353.081499999993</v>
      </c>
      <c r="L200" s="1101" t="s">
        <v>6</v>
      </c>
      <c r="M200" s="1091"/>
    </row>
    <row r="201" spans="2:13" s="561" customFormat="1" x14ac:dyDescent="0.25">
      <c r="B201" s="1091"/>
      <c r="C201" s="2075"/>
      <c r="D201" s="2076"/>
      <c r="E201" s="2076"/>
      <c r="F201" s="2076"/>
      <c r="G201" s="2076"/>
      <c r="H201" s="2076"/>
      <c r="I201" s="2076"/>
      <c r="J201" s="2077"/>
      <c r="K201" s="2077"/>
      <c r="L201" s="2078"/>
      <c r="M201" s="1091"/>
    </row>
    <row r="202" spans="2:13" s="561" customFormat="1" ht="13.2" x14ac:dyDescent="0.25">
      <c r="B202" s="1140"/>
      <c r="C202" s="1141"/>
      <c r="D202" s="1142"/>
      <c r="E202" s="1143" t="s">
        <v>169</v>
      </c>
      <c r="F202" s="1144"/>
      <c r="G202" s="1142"/>
      <c r="H202" s="1106"/>
      <c r="I202" s="1106"/>
      <c r="J202" s="1145"/>
      <c r="K202" s="1146"/>
      <c r="L202" s="1147"/>
      <c r="M202" s="1140"/>
    </row>
    <row r="203" spans="2:13" s="561" customFormat="1" ht="13.2" x14ac:dyDescent="0.25">
      <c r="B203" s="1140"/>
      <c r="C203" s="1148"/>
      <c r="D203" s="1110"/>
      <c r="E203" s="1118" t="s">
        <v>925</v>
      </c>
      <c r="F203" s="1112"/>
      <c r="G203" s="1110"/>
      <c r="H203" s="1113"/>
      <c r="I203" s="1113"/>
      <c r="J203" s="1149"/>
      <c r="K203" s="1119"/>
      <c r="L203" s="1119"/>
      <c r="M203" s="1140"/>
    </row>
    <row r="204" spans="2:13" s="561" customFormat="1" ht="16.5" customHeight="1" x14ac:dyDescent="0.25">
      <c r="B204" s="1140"/>
      <c r="C204" s="1148" t="s">
        <v>125</v>
      </c>
      <c r="D204" s="1110" t="s">
        <v>1368</v>
      </c>
      <c r="E204" s="1121" t="s">
        <v>185</v>
      </c>
      <c r="F204" s="1112">
        <v>1</v>
      </c>
      <c r="G204" s="1110">
        <v>12.5</v>
      </c>
      <c r="H204" s="1113">
        <v>1.5</v>
      </c>
      <c r="I204" s="1113"/>
      <c r="J204" s="1114">
        <f t="shared" ref="J204:J251" si="21">PRODUCT(F204:I204)</f>
        <v>18.75</v>
      </c>
      <c r="K204" s="1119"/>
      <c r="L204" s="1119"/>
      <c r="M204" s="1140"/>
    </row>
    <row r="205" spans="2:13" s="561" customFormat="1" ht="16.5" customHeight="1" x14ac:dyDescent="0.25">
      <c r="B205" s="1140"/>
      <c r="C205" s="1148"/>
      <c r="D205" s="1110"/>
      <c r="E205" s="1121" t="s">
        <v>2297</v>
      </c>
      <c r="F205" s="1112">
        <v>-1</v>
      </c>
      <c r="G205" s="1110">
        <v>1</v>
      </c>
      <c r="H205" s="1113">
        <v>1.5</v>
      </c>
      <c r="I205" s="1113"/>
      <c r="J205" s="1114">
        <f t="shared" si="21"/>
        <v>-1.5</v>
      </c>
      <c r="K205" s="1119"/>
      <c r="L205" s="1119"/>
      <c r="M205" s="1140"/>
    </row>
    <row r="206" spans="2:13" s="561" customFormat="1" ht="13.2" x14ac:dyDescent="0.25">
      <c r="B206" s="1140"/>
      <c r="C206" s="1148" t="s">
        <v>125</v>
      </c>
      <c r="D206" s="1110" t="s">
        <v>870</v>
      </c>
      <c r="E206" s="1121" t="s">
        <v>267</v>
      </c>
      <c r="F206" s="1112">
        <v>1</v>
      </c>
      <c r="G206" s="1110">
        <v>16.7</v>
      </c>
      <c r="H206" s="1113">
        <v>1.5</v>
      </c>
      <c r="I206" s="1113"/>
      <c r="J206" s="1114">
        <f t="shared" si="21"/>
        <v>25.049999999999997</v>
      </c>
      <c r="K206" s="1119"/>
      <c r="L206" s="1119"/>
      <c r="M206" s="1140"/>
    </row>
    <row r="207" spans="2:13" s="561" customFormat="1" ht="13.2" x14ac:dyDescent="0.25">
      <c r="B207" s="1140"/>
      <c r="C207" s="1148"/>
      <c r="D207" s="1110"/>
      <c r="E207" s="1121" t="s">
        <v>2298</v>
      </c>
      <c r="F207" s="1112">
        <v>-1</v>
      </c>
      <c r="G207" s="1110">
        <v>1.5</v>
      </c>
      <c r="H207" s="1113">
        <v>1.5</v>
      </c>
      <c r="I207" s="1113"/>
      <c r="J207" s="1114">
        <f t="shared" si="21"/>
        <v>-2.25</v>
      </c>
      <c r="K207" s="1119"/>
      <c r="L207" s="1119"/>
      <c r="M207" s="1140"/>
    </row>
    <row r="208" spans="2:13" s="561" customFormat="1" ht="13.2" x14ac:dyDescent="0.25">
      <c r="B208" s="1140"/>
      <c r="C208" s="1148" t="s">
        <v>125</v>
      </c>
      <c r="D208" s="1110" t="s">
        <v>874</v>
      </c>
      <c r="E208" s="1121" t="s">
        <v>873</v>
      </c>
      <c r="F208" s="1112">
        <v>1</v>
      </c>
      <c r="G208" s="1110">
        <v>16.100000000000001</v>
      </c>
      <c r="H208" s="1113">
        <v>1.5</v>
      </c>
      <c r="I208" s="1113"/>
      <c r="J208" s="1114">
        <f t="shared" si="21"/>
        <v>24.150000000000002</v>
      </c>
      <c r="K208" s="1119"/>
      <c r="L208" s="1119"/>
      <c r="M208" s="1140"/>
    </row>
    <row r="209" spans="2:13" s="561" customFormat="1" ht="13.2" x14ac:dyDescent="0.25">
      <c r="B209" s="1140"/>
      <c r="C209" s="1148"/>
      <c r="D209" s="1110"/>
      <c r="E209" s="1121" t="s">
        <v>2298</v>
      </c>
      <c r="F209" s="1112">
        <v>-1</v>
      </c>
      <c r="G209" s="1110">
        <v>1.5</v>
      </c>
      <c r="H209" s="1113">
        <v>1.5</v>
      </c>
      <c r="I209" s="1113"/>
      <c r="J209" s="1114">
        <f t="shared" si="21"/>
        <v>-2.25</v>
      </c>
      <c r="K209" s="1119"/>
      <c r="L209" s="1119"/>
      <c r="M209" s="1140"/>
    </row>
    <row r="210" spans="2:13" s="561" customFormat="1" ht="13.5" customHeight="1" x14ac:dyDescent="0.25">
      <c r="B210" s="1140"/>
      <c r="C210" s="1148" t="s">
        <v>125</v>
      </c>
      <c r="D210" s="1110" t="s">
        <v>2225</v>
      </c>
      <c r="E210" s="1121" t="s">
        <v>138</v>
      </c>
      <c r="F210" s="1112">
        <v>1</v>
      </c>
      <c r="G210" s="1110">
        <v>23.95</v>
      </c>
      <c r="H210" s="1113">
        <v>1.5</v>
      </c>
      <c r="I210" s="1113"/>
      <c r="J210" s="1114">
        <f t="shared" si="21"/>
        <v>35.924999999999997</v>
      </c>
      <c r="K210" s="1119"/>
      <c r="L210" s="1119"/>
      <c r="M210" s="1140"/>
    </row>
    <row r="211" spans="2:13" s="561" customFormat="1" ht="13.2" x14ac:dyDescent="0.25">
      <c r="B211" s="1140"/>
      <c r="C211" s="1148"/>
      <c r="D211" s="1110"/>
      <c r="E211" s="1121" t="s">
        <v>2297</v>
      </c>
      <c r="F211" s="1112">
        <v>-1</v>
      </c>
      <c r="G211" s="1110">
        <v>1.8</v>
      </c>
      <c r="H211" s="1113">
        <v>1.5</v>
      </c>
      <c r="I211" s="1113"/>
      <c r="J211" s="1114">
        <f t="shared" si="21"/>
        <v>-2.7</v>
      </c>
      <c r="K211" s="1119"/>
      <c r="L211" s="1119"/>
      <c r="M211" s="1140"/>
    </row>
    <row r="212" spans="2:13" s="561" customFormat="1" ht="13.2" x14ac:dyDescent="0.25">
      <c r="B212" s="1140"/>
      <c r="C212" s="1148"/>
      <c r="D212" s="1110"/>
      <c r="E212" s="1121" t="s">
        <v>2297</v>
      </c>
      <c r="F212" s="1112">
        <v>-1</v>
      </c>
      <c r="G212" s="1110">
        <v>0.9</v>
      </c>
      <c r="H212" s="1113">
        <v>1.5</v>
      </c>
      <c r="I212" s="1113"/>
      <c r="J212" s="1114">
        <f t="shared" si="21"/>
        <v>-1.35</v>
      </c>
      <c r="K212" s="1119"/>
      <c r="L212" s="1119"/>
      <c r="M212" s="1140"/>
    </row>
    <row r="213" spans="2:13" s="561" customFormat="1" ht="13.2" x14ac:dyDescent="0.25">
      <c r="B213" s="1140"/>
      <c r="C213" s="1148"/>
      <c r="D213" s="1110"/>
      <c r="E213" s="1121" t="s">
        <v>2298</v>
      </c>
      <c r="F213" s="1112">
        <v>-4</v>
      </c>
      <c r="G213" s="1110">
        <v>1.5</v>
      </c>
      <c r="H213" s="1113">
        <v>1.5</v>
      </c>
      <c r="I213" s="1113"/>
      <c r="J213" s="1114">
        <f t="shared" si="21"/>
        <v>-9</v>
      </c>
      <c r="K213" s="1119"/>
      <c r="L213" s="1119"/>
      <c r="M213" s="1140"/>
    </row>
    <row r="214" spans="2:13" s="561" customFormat="1" ht="26.4" x14ac:dyDescent="0.25">
      <c r="B214" s="1140"/>
      <c r="C214" s="1148" t="s">
        <v>125</v>
      </c>
      <c r="D214" s="1110" t="s">
        <v>875</v>
      </c>
      <c r="E214" s="1121" t="s">
        <v>876</v>
      </c>
      <c r="F214" s="1112">
        <v>1</v>
      </c>
      <c r="G214" s="1110">
        <v>16.7</v>
      </c>
      <c r="H214" s="1113">
        <v>1.5</v>
      </c>
      <c r="I214" s="1113"/>
      <c r="J214" s="1114">
        <f t="shared" si="21"/>
        <v>25.049999999999997</v>
      </c>
      <c r="K214" s="1119"/>
      <c r="L214" s="1119"/>
      <c r="M214" s="1140"/>
    </row>
    <row r="215" spans="2:13" s="561" customFormat="1" ht="13.2" x14ac:dyDescent="0.25">
      <c r="B215" s="1140"/>
      <c r="C215" s="1148"/>
      <c r="D215" s="1110"/>
      <c r="E215" s="1121" t="s">
        <v>2298</v>
      </c>
      <c r="F215" s="1112">
        <v>-2</v>
      </c>
      <c r="G215" s="1110">
        <v>1.5</v>
      </c>
      <c r="H215" s="1113">
        <v>1.5</v>
      </c>
      <c r="I215" s="1113"/>
      <c r="J215" s="1114">
        <f t="shared" si="21"/>
        <v>-4.5</v>
      </c>
      <c r="K215" s="1119"/>
      <c r="L215" s="1119"/>
      <c r="M215" s="1140"/>
    </row>
    <row r="216" spans="2:13" s="561" customFormat="1" ht="13.2" x14ac:dyDescent="0.25">
      <c r="B216" s="1140"/>
      <c r="C216" s="1148"/>
      <c r="D216" s="1110"/>
      <c r="E216" s="1121" t="s">
        <v>2345</v>
      </c>
      <c r="F216" s="1112">
        <v>-1</v>
      </c>
      <c r="G216" s="1110">
        <v>1.75</v>
      </c>
      <c r="H216" s="1113">
        <v>1.4</v>
      </c>
      <c r="I216" s="1113"/>
      <c r="J216" s="1114">
        <f t="shared" si="21"/>
        <v>-2.4499999999999997</v>
      </c>
      <c r="K216" s="1119"/>
      <c r="L216" s="1119"/>
      <c r="M216" s="1140"/>
    </row>
    <row r="217" spans="2:13" s="561" customFormat="1" ht="13.2" x14ac:dyDescent="0.25">
      <c r="B217" s="1140"/>
      <c r="C217" s="1148" t="s">
        <v>125</v>
      </c>
      <c r="D217" s="1110" t="s">
        <v>2300</v>
      </c>
      <c r="E217" s="1121" t="s">
        <v>138</v>
      </c>
      <c r="F217" s="1112">
        <v>1</v>
      </c>
      <c r="G217" s="1110">
        <v>22.25</v>
      </c>
      <c r="H217" s="1113">
        <v>1.5</v>
      </c>
      <c r="I217" s="1113"/>
      <c r="J217" s="1114">
        <f t="shared" si="21"/>
        <v>33.375</v>
      </c>
      <c r="K217" s="1131"/>
      <c r="L217" s="1131"/>
      <c r="M217" s="1140"/>
    </row>
    <row r="218" spans="2:13" s="561" customFormat="1" ht="13.2" x14ac:dyDescent="0.25">
      <c r="B218" s="1140"/>
      <c r="C218" s="1148"/>
      <c r="D218" s="1110"/>
      <c r="E218" s="1121" t="s">
        <v>2297</v>
      </c>
      <c r="F218" s="1112">
        <v>-3</v>
      </c>
      <c r="G218" s="1110">
        <v>0.9</v>
      </c>
      <c r="H218" s="1113">
        <v>1.5</v>
      </c>
      <c r="I218" s="1113"/>
      <c r="J218" s="1114">
        <f t="shared" si="21"/>
        <v>-4.0500000000000007</v>
      </c>
      <c r="K218" s="1119"/>
      <c r="L218" s="1119"/>
      <c r="M218" s="1140"/>
    </row>
    <row r="219" spans="2:13" s="561" customFormat="1" ht="13.2" x14ac:dyDescent="0.25">
      <c r="B219" s="1140"/>
      <c r="C219" s="1148"/>
      <c r="D219" s="1110"/>
      <c r="E219" s="1121" t="s">
        <v>2297</v>
      </c>
      <c r="F219" s="1112">
        <v>-1</v>
      </c>
      <c r="G219" s="1110">
        <v>1.2</v>
      </c>
      <c r="H219" s="1113">
        <v>1.5</v>
      </c>
      <c r="I219" s="1113"/>
      <c r="J219" s="1114">
        <f t="shared" si="21"/>
        <v>-1.7999999999999998</v>
      </c>
      <c r="K219" s="1119"/>
      <c r="L219" s="1119"/>
      <c r="M219" s="1140"/>
    </row>
    <row r="220" spans="2:13" s="561" customFormat="1" ht="13.2" x14ac:dyDescent="0.25">
      <c r="B220" s="1140"/>
      <c r="C220" s="1148" t="s">
        <v>125</v>
      </c>
      <c r="D220" s="1110" t="s">
        <v>950</v>
      </c>
      <c r="E220" s="1121" t="s">
        <v>951</v>
      </c>
      <c r="F220" s="1112">
        <v>1</v>
      </c>
      <c r="G220" s="1110">
        <v>12.9</v>
      </c>
      <c r="H220" s="1113">
        <v>1.5</v>
      </c>
      <c r="I220" s="1113"/>
      <c r="J220" s="1114">
        <f t="shared" si="21"/>
        <v>19.350000000000001</v>
      </c>
      <c r="K220" s="1119"/>
      <c r="L220" s="1119"/>
      <c r="M220" s="1140"/>
    </row>
    <row r="221" spans="2:13" s="561" customFormat="1" ht="13.2" x14ac:dyDescent="0.25">
      <c r="B221" s="1140"/>
      <c r="C221" s="1148"/>
      <c r="D221" s="1110"/>
      <c r="E221" s="1121" t="s">
        <v>2297</v>
      </c>
      <c r="F221" s="1112">
        <v>-1</v>
      </c>
      <c r="G221" s="1110">
        <v>1.2</v>
      </c>
      <c r="H221" s="1113">
        <v>1.5</v>
      </c>
      <c r="I221" s="1113"/>
      <c r="J221" s="1114">
        <f t="shared" si="21"/>
        <v>-1.7999999999999998</v>
      </c>
      <c r="K221" s="1119"/>
      <c r="L221" s="1119"/>
      <c r="M221" s="1140"/>
    </row>
    <row r="222" spans="2:13" s="561" customFormat="1" ht="13.2" x14ac:dyDescent="0.25">
      <c r="B222" s="1140"/>
      <c r="C222" s="1148" t="s">
        <v>125</v>
      </c>
      <c r="D222" s="1110" t="s">
        <v>996</v>
      </c>
      <c r="E222" s="1121" t="s">
        <v>138</v>
      </c>
      <c r="F222" s="1112">
        <v>1</v>
      </c>
      <c r="G222" s="1110">
        <v>67.349999999999994</v>
      </c>
      <c r="H222" s="1113">
        <v>1.5</v>
      </c>
      <c r="I222" s="1113"/>
      <c r="J222" s="1114">
        <f t="shared" si="21"/>
        <v>101.02499999999999</v>
      </c>
      <c r="K222" s="1119"/>
      <c r="L222" s="1119"/>
      <c r="M222" s="1140"/>
    </row>
    <row r="223" spans="2:13" s="561" customFormat="1" ht="13.2" x14ac:dyDescent="0.25">
      <c r="B223" s="1140"/>
      <c r="C223" s="1148"/>
      <c r="D223" s="1110"/>
      <c r="E223" s="1121" t="s">
        <v>2297</v>
      </c>
      <c r="F223" s="1112">
        <v>-2</v>
      </c>
      <c r="G223" s="1110">
        <v>1.8</v>
      </c>
      <c r="H223" s="1113">
        <v>1.5</v>
      </c>
      <c r="I223" s="1113"/>
      <c r="J223" s="1114">
        <f t="shared" si="21"/>
        <v>-5.4</v>
      </c>
      <c r="K223" s="1119"/>
      <c r="L223" s="1119"/>
      <c r="M223" s="1140"/>
    </row>
    <row r="224" spans="2:13" s="561" customFormat="1" ht="13.2" x14ac:dyDescent="0.25">
      <c r="B224" s="1140"/>
      <c r="C224" s="1148"/>
      <c r="D224" s="1110"/>
      <c r="E224" s="1121" t="s">
        <v>2297</v>
      </c>
      <c r="F224" s="1112">
        <v>-2</v>
      </c>
      <c r="G224" s="1110">
        <v>1.2</v>
      </c>
      <c r="H224" s="1113">
        <v>1.5</v>
      </c>
      <c r="I224" s="1113"/>
      <c r="J224" s="1114">
        <f t="shared" si="21"/>
        <v>-3.5999999999999996</v>
      </c>
      <c r="K224" s="1119"/>
      <c r="L224" s="1119"/>
      <c r="M224" s="1140"/>
    </row>
    <row r="225" spans="2:13" s="561" customFormat="1" ht="13.2" x14ac:dyDescent="0.25">
      <c r="B225" s="1140"/>
      <c r="C225" s="1148"/>
      <c r="D225" s="1110"/>
      <c r="E225" s="1121" t="s">
        <v>2297</v>
      </c>
      <c r="F225" s="1112">
        <v>-5</v>
      </c>
      <c r="G225" s="1110">
        <v>1</v>
      </c>
      <c r="H225" s="1113">
        <v>1.5</v>
      </c>
      <c r="I225" s="1113"/>
      <c r="J225" s="1114">
        <f t="shared" si="21"/>
        <v>-7.5</v>
      </c>
      <c r="K225" s="1119"/>
      <c r="L225" s="1119"/>
      <c r="M225" s="1140"/>
    </row>
    <row r="226" spans="2:13" s="561" customFormat="1" ht="17.25" customHeight="1" x14ac:dyDescent="0.25">
      <c r="B226" s="1140"/>
      <c r="C226" s="1148"/>
      <c r="D226" s="1110"/>
      <c r="E226" s="1121" t="s">
        <v>2297</v>
      </c>
      <c r="F226" s="1112">
        <v>-3</v>
      </c>
      <c r="G226" s="1110">
        <v>0.9</v>
      </c>
      <c r="H226" s="1113">
        <v>1.5</v>
      </c>
      <c r="I226" s="1113"/>
      <c r="J226" s="1114">
        <f t="shared" si="21"/>
        <v>-4.0500000000000007</v>
      </c>
      <c r="K226" s="1119"/>
      <c r="L226" s="1119"/>
      <c r="M226" s="1140"/>
    </row>
    <row r="227" spans="2:13" s="561" customFormat="1" ht="16.5" customHeight="1" x14ac:dyDescent="0.25">
      <c r="B227" s="1140"/>
      <c r="C227" s="1148"/>
      <c r="D227" s="1110"/>
      <c r="E227" s="1121" t="s">
        <v>2297</v>
      </c>
      <c r="F227" s="1112">
        <v>-1</v>
      </c>
      <c r="G227" s="1110">
        <v>0.6</v>
      </c>
      <c r="H227" s="1113">
        <v>1.5</v>
      </c>
      <c r="I227" s="1113"/>
      <c r="J227" s="1114">
        <f t="shared" si="21"/>
        <v>-0.89999999999999991</v>
      </c>
      <c r="K227" s="1119"/>
      <c r="L227" s="1119"/>
      <c r="M227" s="1140"/>
    </row>
    <row r="228" spans="2:13" s="561" customFormat="1" ht="15" customHeight="1" x14ac:dyDescent="0.25">
      <c r="B228" s="1140"/>
      <c r="C228" s="1148"/>
      <c r="D228" s="1110"/>
      <c r="E228" s="1121" t="s">
        <v>2371</v>
      </c>
      <c r="F228" s="1112">
        <v>-1</v>
      </c>
      <c r="G228" s="1110">
        <v>1.2</v>
      </c>
      <c r="H228" s="1113">
        <v>0.3</v>
      </c>
      <c r="I228" s="1113"/>
      <c r="J228" s="1114">
        <f t="shared" si="21"/>
        <v>-0.36</v>
      </c>
      <c r="K228" s="1119"/>
      <c r="L228" s="1119"/>
      <c r="M228" s="1140"/>
    </row>
    <row r="229" spans="2:13" s="561" customFormat="1" ht="13.2" x14ac:dyDescent="0.25">
      <c r="B229" s="1140"/>
      <c r="C229" s="1148"/>
      <c r="D229" s="1110"/>
      <c r="E229" s="1121" t="s">
        <v>2371</v>
      </c>
      <c r="F229" s="1112">
        <v>-1</v>
      </c>
      <c r="G229" s="1110">
        <v>2.4</v>
      </c>
      <c r="H229" s="1113">
        <v>0.3</v>
      </c>
      <c r="I229" s="1113"/>
      <c r="J229" s="1114">
        <f t="shared" si="21"/>
        <v>-0.72</v>
      </c>
      <c r="K229" s="1119"/>
      <c r="L229" s="1119"/>
      <c r="M229" s="1140"/>
    </row>
    <row r="230" spans="2:13" s="561" customFormat="1" ht="13.2" x14ac:dyDescent="0.25">
      <c r="B230" s="1140"/>
      <c r="C230" s="1148"/>
      <c r="D230" s="1110"/>
      <c r="E230" s="1150" t="s">
        <v>2302</v>
      </c>
      <c r="F230" s="1112">
        <v>-1</v>
      </c>
      <c r="G230" s="1110">
        <v>0.4</v>
      </c>
      <c r="H230" s="1113">
        <v>0.75</v>
      </c>
      <c r="I230" s="1113"/>
      <c r="J230" s="1114">
        <f t="shared" si="21"/>
        <v>-0.30000000000000004</v>
      </c>
      <c r="K230" s="1119"/>
      <c r="L230" s="1119"/>
      <c r="M230" s="1140"/>
    </row>
    <row r="231" spans="2:13" s="561" customFormat="1" ht="13.2" x14ac:dyDescent="0.25">
      <c r="B231" s="1140"/>
      <c r="C231" s="1148"/>
      <c r="D231" s="1110"/>
      <c r="E231" s="1121" t="s">
        <v>2298</v>
      </c>
      <c r="F231" s="1112">
        <v>-1</v>
      </c>
      <c r="G231" s="1110">
        <v>2.4</v>
      </c>
      <c r="H231" s="1113">
        <v>1.5</v>
      </c>
      <c r="I231" s="1113"/>
      <c r="J231" s="1114">
        <f t="shared" si="21"/>
        <v>-3.5999999999999996</v>
      </c>
      <c r="K231" s="1119"/>
      <c r="L231" s="1119"/>
      <c r="M231" s="1140"/>
    </row>
    <row r="232" spans="2:13" s="561" customFormat="1" ht="13.2" x14ac:dyDescent="0.25">
      <c r="B232" s="1140"/>
      <c r="C232" s="1148"/>
      <c r="D232" s="1110"/>
      <c r="E232" s="1121" t="s">
        <v>2298</v>
      </c>
      <c r="F232" s="1112">
        <v>-1</v>
      </c>
      <c r="G232" s="1110">
        <v>2.35</v>
      </c>
      <c r="H232" s="1113">
        <v>1.5</v>
      </c>
      <c r="I232" s="1113"/>
      <c r="J232" s="1114">
        <f t="shared" si="21"/>
        <v>-3.5250000000000004</v>
      </c>
      <c r="K232" s="1119"/>
      <c r="L232" s="1119"/>
      <c r="M232" s="1140"/>
    </row>
    <row r="233" spans="2:13" s="561" customFormat="1" ht="13.2" x14ac:dyDescent="0.25">
      <c r="B233" s="1140"/>
      <c r="C233" s="1148" t="s">
        <v>786</v>
      </c>
      <c r="D233" s="1110" t="s">
        <v>911</v>
      </c>
      <c r="E233" s="1121" t="s">
        <v>177</v>
      </c>
      <c r="F233" s="1112">
        <v>1</v>
      </c>
      <c r="G233" s="1110">
        <v>9.5</v>
      </c>
      <c r="H233" s="1113">
        <v>1.5</v>
      </c>
      <c r="I233" s="1113"/>
      <c r="J233" s="1114">
        <f t="shared" si="21"/>
        <v>14.25</v>
      </c>
      <c r="K233" s="1119"/>
      <c r="L233" s="1119"/>
      <c r="M233" s="1140"/>
    </row>
    <row r="234" spans="2:13" s="561" customFormat="1" ht="16.5" customHeight="1" x14ac:dyDescent="0.25">
      <c r="B234" s="1140"/>
      <c r="C234" s="1148"/>
      <c r="D234" s="1110"/>
      <c r="E234" s="1121" t="s">
        <v>2297</v>
      </c>
      <c r="F234" s="1112">
        <v>-1</v>
      </c>
      <c r="G234" s="1110">
        <v>0.9</v>
      </c>
      <c r="H234" s="1113">
        <v>1.5</v>
      </c>
      <c r="I234" s="1113"/>
      <c r="J234" s="1114">
        <f t="shared" si="21"/>
        <v>-1.35</v>
      </c>
      <c r="K234" s="1119"/>
      <c r="L234" s="1119"/>
      <c r="M234" s="1140"/>
    </row>
    <row r="235" spans="2:13" s="561" customFormat="1" ht="13.2" x14ac:dyDescent="0.25">
      <c r="B235" s="1140"/>
      <c r="C235" s="1148" t="s">
        <v>125</v>
      </c>
      <c r="D235" s="1110" t="s">
        <v>923</v>
      </c>
      <c r="E235" s="1121" t="s">
        <v>927</v>
      </c>
      <c r="F235" s="1112">
        <v>1</v>
      </c>
      <c r="G235" s="1110">
        <v>16.600000000000001</v>
      </c>
      <c r="H235" s="1113">
        <v>1.5</v>
      </c>
      <c r="I235" s="1113"/>
      <c r="J235" s="1114">
        <f t="shared" si="21"/>
        <v>24.900000000000002</v>
      </c>
      <c r="K235" s="1119"/>
      <c r="L235" s="1119"/>
      <c r="M235" s="1140"/>
    </row>
    <row r="236" spans="2:13" s="561" customFormat="1" ht="13.2" x14ac:dyDescent="0.25">
      <c r="B236" s="1140"/>
      <c r="C236" s="1148"/>
      <c r="D236" s="1110"/>
      <c r="E236" s="1121" t="s">
        <v>2298</v>
      </c>
      <c r="F236" s="1112">
        <v>-1</v>
      </c>
      <c r="G236" s="1110">
        <v>1.5</v>
      </c>
      <c r="H236" s="1113">
        <v>1.5</v>
      </c>
      <c r="I236" s="1113"/>
      <c r="J236" s="1114">
        <f t="shared" si="21"/>
        <v>-2.25</v>
      </c>
      <c r="K236" s="1119"/>
      <c r="L236" s="1119"/>
      <c r="M236" s="1140"/>
    </row>
    <row r="237" spans="2:13" s="561" customFormat="1" ht="13.2" x14ac:dyDescent="0.25">
      <c r="B237" s="1140"/>
      <c r="C237" s="1148" t="s">
        <v>125</v>
      </c>
      <c r="D237" s="1110" t="s">
        <v>921</v>
      </c>
      <c r="E237" s="1121" t="s">
        <v>922</v>
      </c>
      <c r="F237" s="1112">
        <v>1</v>
      </c>
      <c r="G237" s="1110">
        <v>19.399999999999999</v>
      </c>
      <c r="H237" s="1113">
        <v>1.5</v>
      </c>
      <c r="I237" s="1113"/>
      <c r="J237" s="1114">
        <f t="shared" si="21"/>
        <v>29.099999999999998</v>
      </c>
      <c r="K237" s="1119"/>
      <c r="L237" s="1119"/>
      <c r="M237" s="1140"/>
    </row>
    <row r="238" spans="2:13" s="561" customFormat="1" ht="13.2" x14ac:dyDescent="0.25">
      <c r="B238" s="1140"/>
      <c r="C238" s="1148"/>
      <c r="D238" s="1110"/>
      <c r="E238" s="1121" t="s">
        <v>2298</v>
      </c>
      <c r="F238" s="1112">
        <v>-1</v>
      </c>
      <c r="G238" s="1110">
        <v>1.5</v>
      </c>
      <c r="H238" s="1113">
        <v>1.5</v>
      </c>
      <c r="I238" s="1113"/>
      <c r="J238" s="1114">
        <f t="shared" si="21"/>
        <v>-2.25</v>
      </c>
      <c r="K238" s="1119"/>
      <c r="L238" s="1119"/>
      <c r="M238" s="1140"/>
    </row>
    <row r="239" spans="2:13" s="561" customFormat="1" ht="13.2" x14ac:dyDescent="0.25">
      <c r="B239" s="1140"/>
      <c r="C239" s="1148" t="s">
        <v>125</v>
      </c>
      <c r="D239" s="1110" t="s">
        <v>2304</v>
      </c>
      <c r="E239" s="1121" t="s">
        <v>2305</v>
      </c>
      <c r="F239" s="1112">
        <v>1</v>
      </c>
      <c r="G239" s="1110">
        <v>25.2</v>
      </c>
      <c r="H239" s="1113">
        <v>1.5</v>
      </c>
      <c r="I239" s="1113"/>
      <c r="J239" s="1114">
        <f t="shared" si="21"/>
        <v>37.799999999999997</v>
      </c>
      <c r="K239" s="1119"/>
      <c r="L239" s="1119"/>
      <c r="M239" s="1140"/>
    </row>
    <row r="240" spans="2:13" s="561" customFormat="1" ht="13.2" x14ac:dyDescent="0.25">
      <c r="B240" s="1140"/>
      <c r="C240" s="1148"/>
      <c r="D240" s="1110"/>
      <c r="E240" s="1121" t="s">
        <v>2297</v>
      </c>
      <c r="F240" s="1112">
        <v>-3</v>
      </c>
      <c r="G240" s="1110">
        <v>1</v>
      </c>
      <c r="H240" s="1113">
        <v>1.5</v>
      </c>
      <c r="I240" s="1113"/>
      <c r="J240" s="1114">
        <f t="shared" si="21"/>
        <v>-4.5</v>
      </c>
      <c r="K240" s="1119"/>
      <c r="L240" s="1119"/>
      <c r="M240" s="1140"/>
    </row>
    <row r="241" spans="2:13" s="561" customFormat="1" ht="13.2" x14ac:dyDescent="0.25">
      <c r="B241" s="1140"/>
      <c r="C241" s="1148"/>
      <c r="D241" s="1110"/>
      <c r="E241" s="1121" t="s">
        <v>2345</v>
      </c>
      <c r="F241" s="1112">
        <v>-1</v>
      </c>
      <c r="G241" s="1110">
        <v>4.1500000000000004</v>
      </c>
      <c r="H241" s="1113">
        <v>1.4</v>
      </c>
      <c r="I241" s="1113"/>
      <c r="J241" s="1114">
        <f t="shared" si="21"/>
        <v>-5.8100000000000005</v>
      </c>
      <c r="K241" s="1119"/>
      <c r="L241" s="1119"/>
      <c r="M241" s="1140"/>
    </row>
    <row r="242" spans="2:13" s="561" customFormat="1" ht="13.2" x14ac:dyDescent="0.25">
      <c r="B242" s="1140"/>
      <c r="C242" s="1148"/>
      <c r="D242" s="1110"/>
      <c r="E242" s="1121" t="s">
        <v>2345</v>
      </c>
      <c r="F242" s="1112">
        <v>-1</v>
      </c>
      <c r="G242" s="1110">
        <v>1.75</v>
      </c>
      <c r="H242" s="1113">
        <v>1.4</v>
      </c>
      <c r="I242" s="1113"/>
      <c r="J242" s="1114">
        <f t="shared" si="21"/>
        <v>-2.4499999999999997</v>
      </c>
      <c r="K242" s="1119"/>
      <c r="L242" s="1119"/>
      <c r="M242" s="1140"/>
    </row>
    <row r="243" spans="2:13" s="561" customFormat="1" ht="13.2" x14ac:dyDescent="0.25">
      <c r="B243" s="1140"/>
      <c r="C243" s="1148"/>
      <c r="D243" s="1110"/>
      <c r="E243" s="1121" t="s">
        <v>2345</v>
      </c>
      <c r="F243" s="1112">
        <v>-1</v>
      </c>
      <c r="G243" s="1110">
        <v>1.65</v>
      </c>
      <c r="H243" s="1113">
        <v>1.4</v>
      </c>
      <c r="I243" s="1113"/>
      <c r="J243" s="1114">
        <f t="shared" si="21"/>
        <v>-2.3099999999999996</v>
      </c>
      <c r="K243" s="1119"/>
      <c r="L243" s="1119"/>
      <c r="M243" s="1140"/>
    </row>
    <row r="244" spans="2:13" s="561" customFormat="1" ht="13.2" x14ac:dyDescent="0.25">
      <c r="B244" s="1140"/>
      <c r="C244" s="1148"/>
      <c r="D244" s="1110"/>
      <c r="E244" s="1121" t="s">
        <v>2345</v>
      </c>
      <c r="F244" s="1112">
        <v>-1</v>
      </c>
      <c r="G244" s="1110">
        <v>1.95</v>
      </c>
      <c r="H244" s="1113">
        <v>1.4</v>
      </c>
      <c r="I244" s="1113"/>
      <c r="J244" s="1114">
        <f t="shared" si="21"/>
        <v>-2.73</v>
      </c>
      <c r="K244" s="1119"/>
      <c r="L244" s="1119"/>
      <c r="M244" s="1140"/>
    </row>
    <row r="245" spans="2:13" s="561" customFormat="1" ht="14.25" customHeight="1" x14ac:dyDescent="0.25">
      <c r="B245" s="1140"/>
      <c r="C245" s="1148"/>
      <c r="D245" s="1110"/>
      <c r="E245" s="1121" t="s">
        <v>2303</v>
      </c>
      <c r="F245" s="1112">
        <v>-4</v>
      </c>
      <c r="G245" s="1110">
        <v>1.2</v>
      </c>
      <c r="H245" s="1113">
        <v>1.5</v>
      </c>
      <c r="I245" s="1113"/>
      <c r="J245" s="1114">
        <f t="shared" si="21"/>
        <v>-7.1999999999999993</v>
      </c>
      <c r="K245" s="1119"/>
      <c r="L245" s="1119"/>
      <c r="M245" s="1140"/>
    </row>
    <row r="246" spans="2:13" s="561" customFormat="1" ht="28.5" customHeight="1" x14ac:dyDescent="0.25">
      <c r="B246" s="1140"/>
      <c r="C246" s="1148"/>
      <c r="D246" s="1110"/>
      <c r="E246" s="1121" t="s">
        <v>2307</v>
      </c>
      <c r="F246" s="1112">
        <v>-1</v>
      </c>
      <c r="G246" s="1110">
        <v>0.5</v>
      </c>
      <c r="H246" s="1113">
        <v>1.4</v>
      </c>
      <c r="I246" s="1113"/>
      <c r="J246" s="1114">
        <f t="shared" si="21"/>
        <v>-0.7</v>
      </c>
      <c r="K246" s="1119"/>
      <c r="L246" s="1119"/>
      <c r="M246" s="1140"/>
    </row>
    <row r="247" spans="2:13" s="561" customFormat="1" ht="13.2" x14ac:dyDescent="0.25">
      <c r="B247" s="1140"/>
      <c r="C247" s="1148" t="s">
        <v>125</v>
      </c>
      <c r="D247" s="1110" t="s">
        <v>931</v>
      </c>
      <c r="E247" s="1121" t="s">
        <v>566</v>
      </c>
      <c r="F247" s="1112">
        <v>1</v>
      </c>
      <c r="G247" s="1110">
        <v>20.2</v>
      </c>
      <c r="H247" s="1113">
        <v>1.5</v>
      </c>
      <c r="I247" s="1113"/>
      <c r="J247" s="1114">
        <f t="shared" si="21"/>
        <v>30.299999999999997</v>
      </c>
      <c r="K247" s="1119"/>
      <c r="L247" s="1119"/>
      <c r="M247" s="1140"/>
    </row>
    <row r="248" spans="2:13" s="561" customFormat="1" ht="13.2" x14ac:dyDescent="0.25">
      <c r="B248" s="1140"/>
      <c r="C248" s="1148"/>
      <c r="D248" s="1110"/>
      <c r="E248" s="1121" t="s">
        <v>2297</v>
      </c>
      <c r="F248" s="1112">
        <v>-1</v>
      </c>
      <c r="G248" s="1110">
        <v>1.8</v>
      </c>
      <c r="H248" s="1113">
        <v>1.5</v>
      </c>
      <c r="I248" s="1113"/>
      <c r="J248" s="1114">
        <f t="shared" si="21"/>
        <v>-2.7</v>
      </c>
      <c r="K248" s="1119"/>
      <c r="L248" s="1119"/>
      <c r="M248" s="1140"/>
    </row>
    <row r="249" spans="2:13" s="561" customFormat="1" ht="13.2" x14ac:dyDescent="0.25">
      <c r="B249" s="1140"/>
      <c r="C249" s="1148"/>
      <c r="D249" s="1110"/>
      <c r="E249" s="1121" t="s">
        <v>2297</v>
      </c>
      <c r="F249" s="1112">
        <v>-3</v>
      </c>
      <c r="G249" s="1110">
        <v>1</v>
      </c>
      <c r="H249" s="1113">
        <v>1.5</v>
      </c>
      <c r="I249" s="1113"/>
      <c r="J249" s="1114">
        <f t="shared" si="21"/>
        <v>-4.5</v>
      </c>
      <c r="K249" s="1119"/>
      <c r="L249" s="1119"/>
      <c r="M249" s="1140"/>
    </row>
    <row r="250" spans="2:13" s="561" customFormat="1" ht="13.2" x14ac:dyDescent="0.25">
      <c r="B250" s="1140"/>
      <c r="C250" s="1148"/>
      <c r="D250" s="1110"/>
      <c r="E250" s="1121" t="s">
        <v>2297</v>
      </c>
      <c r="F250" s="1112">
        <v>-2</v>
      </c>
      <c r="G250" s="1110">
        <v>0.8</v>
      </c>
      <c r="H250" s="1113">
        <v>1.5</v>
      </c>
      <c r="I250" s="1113"/>
      <c r="J250" s="1114">
        <f t="shared" si="21"/>
        <v>-2.4000000000000004</v>
      </c>
      <c r="K250" s="1119"/>
      <c r="L250" s="1119"/>
      <c r="M250" s="1140"/>
    </row>
    <row r="251" spans="2:13" s="561" customFormat="1" ht="13.2" x14ac:dyDescent="0.25">
      <c r="B251" s="1140"/>
      <c r="C251" s="1148"/>
      <c r="D251" s="1110"/>
      <c r="E251" s="1121" t="s">
        <v>2345</v>
      </c>
      <c r="F251" s="1112">
        <v>-1</v>
      </c>
      <c r="G251" s="1110">
        <v>1</v>
      </c>
      <c r="H251" s="1113">
        <v>1.4</v>
      </c>
      <c r="I251" s="1113"/>
      <c r="J251" s="1114">
        <f t="shared" si="21"/>
        <v>-1.4</v>
      </c>
      <c r="K251" s="1119"/>
      <c r="L251" s="1119"/>
      <c r="M251" s="1140"/>
    </row>
    <row r="252" spans="2:13" s="561" customFormat="1" ht="13.2" x14ac:dyDescent="0.25">
      <c r="B252" s="728"/>
      <c r="C252" s="1123"/>
      <c r="D252" s="1123"/>
      <c r="E252" s="1123"/>
      <c r="F252" s="1123"/>
      <c r="G252" s="1123"/>
      <c r="H252" s="1123"/>
      <c r="I252" s="1123"/>
      <c r="J252" s="1124"/>
      <c r="K252" s="1123"/>
      <c r="L252" s="1123"/>
      <c r="M252" s="728"/>
    </row>
    <row r="253" spans="2:13" s="561" customFormat="1" ht="13.2" x14ac:dyDescent="0.25">
      <c r="B253" s="1140"/>
      <c r="C253" s="1148"/>
      <c r="D253" s="1110"/>
      <c r="E253" s="1118" t="s">
        <v>952</v>
      </c>
      <c r="F253" s="1112"/>
      <c r="G253" s="1110"/>
      <c r="H253" s="1113"/>
      <c r="I253" s="1113"/>
      <c r="J253" s="1149"/>
      <c r="K253" s="1119"/>
      <c r="L253" s="1119"/>
      <c r="M253" s="1140"/>
    </row>
    <row r="254" spans="2:13" s="561" customFormat="1" ht="13.2" x14ac:dyDescent="0.25">
      <c r="B254" s="1140"/>
      <c r="C254" s="1148" t="s">
        <v>125</v>
      </c>
      <c r="D254" s="1110" t="s">
        <v>878</v>
      </c>
      <c r="E254" s="1121" t="s">
        <v>146</v>
      </c>
      <c r="F254" s="1112">
        <v>1</v>
      </c>
      <c r="G254" s="1110">
        <v>16.3</v>
      </c>
      <c r="H254" s="1113">
        <v>1.5</v>
      </c>
      <c r="I254" s="1113"/>
      <c r="J254" s="1114">
        <f t="shared" ref="J254:J302" si="22">PRODUCT(F254:I254)</f>
        <v>24.450000000000003</v>
      </c>
      <c r="K254" s="1119"/>
      <c r="L254" s="1119"/>
      <c r="M254" s="1140"/>
    </row>
    <row r="255" spans="2:13" s="561" customFormat="1" ht="13.2" x14ac:dyDescent="0.25">
      <c r="B255" s="1140"/>
      <c r="C255" s="1148"/>
      <c r="D255" s="1110"/>
      <c r="E255" s="1121" t="s">
        <v>2298</v>
      </c>
      <c r="F255" s="1112">
        <v>-1</v>
      </c>
      <c r="G255" s="1110">
        <v>1.5</v>
      </c>
      <c r="H255" s="1113">
        <v>1.5</v>
      </c>
      <c r="I255" s="1113"/>
      <c r="J255" s="1114">
        <f t="shared" si="22"/>
        <v>-2.25</v>
      </c>
      <c r="K255" s="1119"/>
      <c r="L255" s="1119"/>
      <c r="M255" s="1140"/>
    </row>
    <row r="256" spans="2:13" s="561" customFormat="1" ht="13.2" x14ac:dyDescent="0.25">
      <c r="B256" s="1140"/>
      <c r="C256" s="1148" t="s">
        <v>125</v>
      </c>
      <c r="D256" s="1110" t="s">
        <v>926</v>
      </c>
      <c r="E256" s="1121" t="s">
        <v>355</v>
      </c>
      <c r="F256" s="1112">
        <v>1</v>
      </c>
      <c r="G256" s="1110">
        <v>9.1</v>
      </c>
      <c r="H256" s="1113">
        <v>1.5</v>
      </c>
      <c r="I256" s="1113"/>
      <c r="J256" s="1114">
        <f t="shared" si="22"/>
        <v>13.649999999999999</v>
      </c>
      <c r="K256" s="1119"/>
      <c r="L256" s="1119"/>
      <c r="M256" s="1140"/>
    </row>
    <row r="257" spans="2:13" s="561" customFormat="1" ht="13.2" x14ac:dyDescent="0.25">
      <c r="B257" s="1140"/>
      <c r="C257" s="1148"/>
      <c r="D257" s="1110"/>
      <c r="E257" s="1121" t="s">
        <v>2298</v>
      </c>
      <c r="F257" s="1112">
        <v>-1</v>
      </c>
      <c r="G257" s="1110">
        <v>1.5</v>
      </c>
      <c r="H257" s="1113">
        <v>1.5</v>
      </c>
      <c r="I257" s="1113"/>
      <c r="J257" s="1114">
        <f t="shared" si="22"/>
        <v>-2.25</v>
      </c>
      <c r="K257" s="1119"/>
      <c r="L257" s="1119"/>
      <c r="M257" s="1140"/>
    </row>
    <row r="258" spans="2:13" s="561" customFormat="1" ht="13.2" x14ac:dyDescent="0.25">
      <c r="B258" s="1140"/>
      <c r="C258" s="1148" t="s">
        <v>125</v>
      </c>
      <c r="D258" s="1110" t="s">
        <v>956</v>
      </c>
      <c r="E258" s="1121" t="s">
        <v>955</v>
      </c>
      <c r="F258" s="1112">
        <v>1</v>
      </c>
      <c r="G258" s="1110">
        <v>17</v>
      </c>
      <c r="H258" s="1113">
        <v>1.5</v>
      </c>
      <c r="I258" s="1113"/>
      <c r="J258" s="1114">
        <f t="shared" si="22"/>
        <v>25.5</v>
      </c>
      <c r="K258" s="1119"/>
      <c r="L258" s="1119"/>
      <c r="M258" s="1140"/>
    </row>
    <row r="259" spans="2:13" s="561" customFormat="1" ht="13.2" x14ac:dyDescent="0.25">
      <c r="B259" s="1140"/>
      <c r="C259" s="1148"/>
      <c r="D259" s="1110"/>
      <c r="E259" s="1121" t="s">
        <v>2297</v>
      </c>
      <c r="F259" s="1112">
        <v>-1</v>
      </c>
      <c r="G259" s="1110">
        <v>0.9</v>
      </c>
      <c r="H259" s="1113">
        <v>1.5</v>
      </c>
      <c r="I259" s="1113"/>
      <c r="J259" s="1114">
        <f t="shared" si="22"/>
        <v>-1.35</v>
      </c>
      <c r="K259" s="1119"/>
      <c r="L259" s="1119"/>
      <c r="M259" s="1140"/>
    </row>
    <row r="260" spans="2:13" s="561" customFormat="1" ht="13.2" x14ac:dyDescent="0.25">
      <c r="B260" s="1140"/>
      <c r="C260" s="1148"/>
      <c r="D260" s="1110"/>
      <c r="E260" s="1121" t="s">
        <v>2298</v>
      </c>
      <c r="F260" s="1112">
        <v>-1</v>
      </c>
      <c r="G260" s="1110">
        <v>1.2</v>
      </c>
      <c r="H260" s="1113">
        <v>1.5</v>
      </c>
      <c r="I260" s="1113"/>
      <c r="J260" s="1114">
        <f t="shared" si="22"/>
        <v>-1.7999999999999998</v>
      </c>
      <c r="K260" s="1119"/>
      <c r="L260" s="1119"/>
      <c r="M260" s="1140"/>
    </row>
    <row r="261" spans="2:13" s="561" customFormat="1" ht="13.2" x14ac:dyDescent="0.25">
      <c r="B261" s="1140"/>
      <c r="C261" s="1148" t="s">
        <v>125</v>
      </c>
      <c r="D261" s="1110" t="s">
        <v>881</v>
      </c>
      <c r="E261" s="1121" t="s">
        <v>882</v>
      </c>
      <c r="F261" s="1112">
        <v>1</v>
      </c>
      <c r="G261" s="1110">
        <v>26.2</v>
      </c>
      <c r="H261" s="1113">
        <v>1.5</v>
      </c>
      <c r="I261" s="1113"/>
      <c r="J261" s="1114">
        <f t="shared" si="22"/>
        <v>39.299999999999997</v>
      </c>
      <c r="K261" s="1119"/>
      <c r="L261" s="1119"/>
      <c r="M261" s="1140"/>
    </row>
    <row r="262" spans="2:13" s="561" customFormat="1" ht="13.2" x14ac:dyDescent="0.25">
      <c r="B262" s="1140"/>
      <c r="C262" s="1148"/>
      <c r="D262" s="1110"/>
      <c r="E262" s="1121" t="s">
        <v>2297</v>
      </c>
      <c r="F262" s="1112">
        <v>-1</v>
      </c>
      <c r="G262" s="1110">
        <v>1.8</v>
      </c>
      <c r="H262" s="1113">
        <v>1.5</v>
      </c>
      <c r="I262" s="1113"/>
      <c r="J262" s="1114">
        <f t="shared" si="22"/>
        <v>-2.7</v>
      </c>
      <c r="K262" s="1119"/>
      <c r="L262" s="1119"/>
      <c r="M262" s="1140"/>
    </row>
    <row r="263" spans="2:13" s="561" customFormat="1" ht="13.2" x14ac:dyDescent="0.25">
      <c r="B263" s="1140"/>
      <c r="C263" s="1148"/>
      <c r="D263" s="1110"/>
      <c r="E263" s="1121" t="s">
        <v>2297</v>
      </c>
      <c r="F263" s="1112">
        <v>-1</v>
      </c>
      <c r="G263" s="1110">
        <v>0.9</v>
      </c>
      <c r="H263" s="1113">
        <v>1.5</v>
      </c>
      <c r="I263" s="1113"/>
      <c r="J263" s="1114">
        <f t="shared" si="22"/>
        <v>-1.35</v>
      </c>
      <c r="K263" s="1119"/>
      <c r="L263" s="1119"/>
      <c r="M263" s="1140"/>
    </row>
    <row r="264" spans="2:13" s="561" customFormat="1" ht="13.2" x14ac:dyDescent="0.25">
      <c r="B264" s="1140"/>
      <c r="C264" s="1148"/>
      <c r="D264" s="1110"/>
      <c r="E264" s="1121" t="s">
        <v>2371</v>
      </c>
      <c r="F264" s="1112">
        <v>-1</v>
      </c>
      <c r="G264" s="1110">
        <v>2.7</v>
      </c>
      <c r="H264" s="1113">
        <v>0.3</v>
      </c>
      <c r="I264" s="1113"/>
      <c r="J264" s="1114">
        <f t="shared" si="22"/>
        <v>-0.81</v>
      </c>
      <c r="K264" s="1119"/>
      <c r="L264" s="1119"/>
      <c r="M264" s="1140"/>
    </row>
    <row r="265" spans="2:13" s="561" customFormat="1" ht="13.2" x14ac:dyDescent="0.25">
      <c r="B265" s="1140"/>
      <c r="C265" s="1148" t="s">
        <v>125</v>
      </c>
      <c r="D265" s="1110" t="s">
        <v>963</v>
      </c>
      <c r="E265" s="1121" t="s">
        <v>962</v>
      </c>
      <c r="F265" s="1112">
        <v>1</v>
      </c>
      <c r="G265" s="1110">
        <v>23.5</v>
      </c>
      <c r="H265" s="1113">
        <v>1.5</v>
      </c>
      <c r="I265" s="1113"/>
      <c r="J265" s="1114">
        <f t="shared" si="22"/>
        <v>35.25</v>
      </c>
      <c r="K265" s="1119"/>
      <c r="L265" s="1119"/>
      <c r="M265" s="1140"/>
    </row>
    <row r="266" spans="2:13" s="561" customFormat="1" ht="13.2" x14ac:dyDescent="0.25">
      <c r="B266" s="1140"/>
      <c r="C266" s="1148"/>
      <c r="D266" s="1110"/>
      <c r="E266" s="1121" t="s">
        <v>2297</v>
      </c>
      <c r="F266" s="1112">
        <v>-1</v>
      </c>
      <c r="G266" s="1110">
        <v>0.9</v>
      </c>
      <c r="H266" s="1113">
        <v>1.5</v>
      </c>
      <c r="I266" s="1113"/>
      <c r="J266" s="1114">
        <f t="shared" si="22"/>
        <v>-1.35</v>
      </c>
      <c r="K266" s="1119"/>
      <c r="L266" s="1119"/>
      <c r="M266" s="1140"/>
    </row>
    <row r="267" spans="2:13" s="561" customFormat="1" ht="13.2" x14ac:dyDescent="0.25">
      <c r="B267" s="1140"/>
      <c r="C267" s="1148"/>
      <c r="D267" s="1110"/>
      <c r="E267" s="1121" t="s">
        <v>2307</v>
      </c>
      <c r="F267" s="1112">
        <v>-2</v>
      </c>
      <c r="G267" s="1110">
        <v>3.9</v>
      </c>
      <c r="H267" s="1113">
        <v>1.4</v>
      </c>
      <c r="I267" s="1113"/>
      <c r="J267" s="1114">
        <f t="shared" si="22"/>
        <v>-10.92</v>
      </c>
      <c r="K267" s="1119"/>
      <c r="L267" s="1119"/>
      <c r="M267" s="1140"/>
    </row>
    <row r="268" spans="2:13" s="561" customFormat="1" ht="26.4" x14ac:dyDescent="0.25">
      <c r="B268" s="1140"/>
      <c r="C268" s="1148" t="s">
        <v>125</v>
      </c>
      <c r="D268" s="1110" t="s">
        <v>2271</v>
      </c>
      <c r="E268" s="1121" t="s">
        <v>2270</v>
      </c>
      <c r="F268" s="1112">
        <v>1</v>
      </c>
      <c r="G268" s="1110">
        <v>12.05</v>
      </c>
      <c r="H268" s="1113">
        <v>1.5</v>
      </c>
      <c r="I268" s="1113"/>
      <c r="J268" s="1114">
        <f t="shared" si="22"/>
        <v>18.075000000000003</v>
      </c>
      <c r="K268" s="1119"/>
      <c r="L268" s="1119"/>
      <c r="M268" s="1140"/>
    </row>
    <row r="269" spans="2:13" s="561" customFormat="1" ht="13.2" x14ac:dyDescent="0.25">
      <c r="B269" s="1140"/>
      <c r="C269" s="1148"/>
      <c r="D269" s="1110"/>
      <c r="E269" s="1121" t="s">
        <v>2297</v>
      </c>
      <c r="F269" s="1112">
        <v>-1</v>
      </c>
      <c r="G269" s="1110">
        <v>0.9</v>
      </c>
      <c r="H269" s="1113">
        <v>1.5</v>
      </c>
      <c r="I269" s="1113"/>
      <c r="J269" s="1114">
        <f t="shared" si="22"/>
        <v>-1.35</v>
      </c>
      <c r="K269" s="1119"/>
      <c r="L269" s="1119"/>
      <c r="M269" s="1140"/>
    </row>
    <row r="270" spans="2:13" s="561" customFormat="1" ht="13.2" x14ac:dyDescent="0.25">
      <c r="B270" s="1140"/>
      <c r="C270" s="1148"/>
      <c r="D270" s="1110"/>
      <c r="E270" s="1121" t="s">
        <v>2371</v>
      </c>
      <c r="F270" s="1112">
        <v>-1</v>
      </c>
      <c r="G270" s="1110">
        <v>2.7</v>
      </c>
      <c r="H270" s="1113">
        <v>0.3</v>
      </c>
      <c r="I270" s="1113"/>
      <c r="J270" s="1114">
        <f t="shared" si="22"/>
        <v>-0.81</v>
      </c>
      <c r="K270" s="1119"/>
      <c r="L270" s="1119"/>
      <c r="M270" s="1140"/>
    </row>
    <row r="271" spans="2:13" s="561" customFormat="1" ht="13.2" x14ac:dyDescent="0.25">
      <c r="B271" s="1140"/>
      <c r="C271" s="1148" t="s">
        <v>125</v>
      </c>
      <c r="D271" s="1110" t="s">
        <v>2254</v>
      </c>
      <c r="E271" s="1121" t="s">
        <v>566</v>
      </c>
      <c r="F271" s="1112">
        <v>1</v>
      </c>
      <c r="G271" s="1110">
        <v>19.25</v>
      </c>
      <c r="H271" s="1113">
        <v>1.5</v>
      </c>
      <c r="I271" s="1113"/>
      <c r="J271" s="1114">
        <f t="shared" si="22"/>
        <v>28.875</v>
      </c>
      <c r="K271" s="1119"/>
      <c r="L271" s="1119"/>
      <c r="M271" s="1140"/>
    </row>
    <row r="272" spans="2:13" s="561" customFormat="1" ht="13.2" x14ac:dyDescent="0.25">
      <c r="B272" s="1140"/>
      <c r="C272" s="1148"/>
      <c r="D272" s="1110"/>
      <c r="E272" s="1121" t="s">
        <v>2297</v>
      </c>
      <c r="F272" s="1112">
        <v>-2</v>
      </c>
      <c r="G272" s="1110">
        <v>1.8</v>
      </c>
      <c r="H272" s="1113">
        <v>1.5</v>
      </c>
      <c r="I272" s="1113"/>
      <c r="J272" s="1114">
        <f t="shared" si="22"/>
        <v>-5.4</v>
      </c>
      <c r="K272" s="1119"/>
      <c r="L272" s="1119"/>
      <c r="M272" s="1140"/>
    </row>
    <row r="273" spans="2:13" s="561" customFormat="1" ht="13.2" x14ac:dyDescent="0.25">
      <c r="B273" s="1140"/>
      <c r="C273" s="1148"/>
      <c r="D273" s="1110"/>
      <c r="E273" s="1121" t="s">
        <v>2307</v>
      </c>
      <c r="F273" s="1112">
        <v>-1</v>
      </c>
      <c r="G273" s="1110">
        <v>1.4</v>
      </c>
      <c r="H273" s="1113">
        <v>1.4</v>
      </c>
      <c r="I273" s="1113"/>
      <c r="J273" s="1114">
        <f t="shared" si="22"/>
        <v>-1.9599999999999997</v>
      </c>
      <c r="K273" s="1119"/>
      <c r="L273" s="1119"/>
      <c r="M273" s="1140"/>
    </row>
    <row r="274" spans="2:13" s="561" customFormat="1" ht="13.2" x14ac:dyDescent="0.25">
      <c r="B274" s="1140"/>
      <c r="C274" s="1148" t="s">
        <v>125</v>
      </c>
      <c r="D274" s="1110" t="s">
        <v>969</v>
      </c>
      <c r="E274" s="1121" t="s">
        <v>970</v>
      </c>
      <c r="F274" s="1112">
        <v>1</v>
      </c>
      <c r="G274" s="1110">
        <v>9.1999999999999993</v>
      </c>
      <c r="H274" s="1113">
        <v>1.5</v>
      </c>
      <c r="I274" s="1113"/>
      <c r="J274" s="1114">
        <f t="shared" si="22"/>
        <v>13.799999999999999</v>
      </c>
      <c r="K274" s="1119"/>
      <c r="L274" s="1119"/>
      <c r="M274" s="1140"/>
    </row>
    <row r="275" spans="2:13" s="561" customFormat="1" ht="13.2" x14ac:dyDescent="0.25">
      <c r="B275" s="1140"/>
      <c r="C275" s="1148"/>
      <c r="D275" s="1110"/>
      <c r="E275" s="1121" t="s">
        <v>2297</v>
      </c>
      <c r="F275" s="1112">
        <v>-1</v>
      </c>
      <c r="G275" s="1110">
        <v>0.8</v>
      </c>
      <c r="H275" s="1113">
        <v>1.5</v>
      </c>
      <c r="I275" s="1113"/>
      <c r="J275" s="1114">
        <f t="shared" si="22"/>
        <v>-1.2000000000000002</v>
      </c>
      <c r="K275" s="1119"/>
      <c r="L275" s="1119"/>
      <c r="M275" s="1140"/>
    </row>
    <row r="276" spans="2:13" s="561" customFormat="1" ht="29.25" customHeight="1" x14ac:dyDescent="0.25">
      <c r="B276" s="1140"/>
      <c r="C276" s="1148" t="s">
        <v>125</v>
      </c>
      <c r="D276" s="1110" t="s">
        <v>2308</v>
      </c>
      <c r="E276" s="1121" t="s">
        <v>2309</v>
      </c>
      <c r="F276" s="1112">
        <v>1</v>
      </c>
      <c r="G276" s="1110">
        <v>51.1</v>
      </c>
      <c r="H276" s="1113">
        <v>1.5</v>
      </c>
      <c r="I276" s="1113"/>
      <c r="J276" s="1114">
        <f t="shared" si="22"/>
        <v>76.650000000000006</v>
      </c>
      <c r="K276" s="1119"/>
      <c r="L276" s="1119"/>
      <c r="M276" s="1140"/>
    </row>
    <row r="277" spans="2:13" s="561" customFormat="1" ht="13.2" x14ac:dyDescent="0.25">
      <c r="B277" s="1140"/>
      <c r="C277" s="1148"/>
      <c r="D277" s="1110"/>
      <c r="E277" s="1121" t="s">
        <v>2297</v>
      </c>
      <c r="F277" s="1112">
        <v>-1</v>
      </c>
      <c r="G277" s="1110">
        <v>1.8</v>
      </c>
      <c r="H277" s="1113">
        <v>1.5</v>
      </c>
      <c r="I277" s="1113"/>
      <c r="J277" s="1114">
        <f t="shared" si="22"/>
        <v>-2.7</v>
      </c>
      <c r="K277" s="1119"/>
      <c r="L277" s="1119"/>
      <c r="M277" s="1140"/>
    </row>
    <row r="278" spans="2:13" s="561" customFormat="1" ht="13.2" x14ac:dyDescent="0.25">
      <c r="B278" s="1140"/>
      <c r="C278" s="1148"/>
      <c r="D278" s="1110"/>
      <c r="E278" s="1121" t="s">
        <v>2297</v>
      </c>
      <c r="F278" s="1112">
        <v>-2</v>
      </c>
      <c r="G278" s="1110">
        <v>0.9</v>
      </c>
      <c r="H278" s="1113">
        <v>1.5</v>
      </c>
      <c r="I278" s="1113"/>
      <c r="J278" s="1114">
        <f t="shared" si="22"/>
        <v>-2.7</v>
      </c>
      <c r="K278" s="1119"/>
      <c r="L278" s="1119"/>
      <c r="M278" s="1140"/>
    </row>
    <row r="279" spans="2:13" s="561" customFormat="1" ht="13.2" x14ac:dyDescent="0.25">
      <c r="B279" s="1140"/>
      <c r="C279" s="1148"/>
      <c r="D279" s="1110"/>
      <c r="E279" s="1121" t="s">
        <v>2371</v>
      </c>
      <c r="F279" s="1112">
        <v>-1</v>
      </c>
      <c r="G279" s="1110">
        <v>2.1</v>
      </c>
      <c r="H279" s="1113">
        <v>0.3</v>
      </c>
      <c r="I279" s="1113"/>
      <c r="J279" s="1114">
        <f t="shared" si="22"/>
        <v>-0.63</v>
      </c>
      <c r="K279" s="1119"/>
      <c r="L279" s="1119"/>
      <c r="M279" s="1140"/>
    </row>
    <row r="280" spans="2:13" s="561" customFormat="1" ht="13.2" x14ac:dyDescent="0.25">
      <c r="B280" s="1140"/>
      <c r="C280" s="1148" t="s">
        <v>125</v>
      </c>
      <c r="D280" s="1110" t="s">
        <v>2258</v>
      </c>
      <c r="E280" s="1121" t="s">
        <v>360</v>
      </c>
      <c r="F280" s="1112">
        <v>1</v>
      </c>
      <c r="G280" s="1110">
        <v>45.3</v>
      </c>
      <c r="H280" s="1113">
        <v>1.5</v>
      </c>
      <c r="I280" s="1113"/>
      <c r="J280" s="1114">
        <f t="shared" si="22"/>
        <v>67.949999999999989</v>
      </c>
      <c r="K280" s="1119"/>
      <c r="L280" s="1119"/>
      <c r="M280" s="1140"/>
    </row>
    <row r="281" spans="2:13" s="561" customFormat="1" ht="13.2" x14ac:dyDescent="0.25">
      <c r="B281" s="1140"/>
      <c r="C281" s="1148"/>
      <c r="D281" s="1110"/>
      <c r="E281" s="1121" t="s">
        <v>2297</v>
      </c>
      <c r="F281" s="1112">
        <v>-3</v>
      </c>
      <c r="G281" s="1110">
        <v>1.8</v>
      </c>
      <c r="H281" s="1113">
        <v>1.5</v>
      </c>
      <c r="I281" s="1113"/>
      <c r="J281" s="1114">
        <f t="shared" si="22"/>
        <v>-8.1000000000000014</v>
      </c>
      <c r="K281" s="1119"/>
      <c r="L281" s="1119"/>
      <c r="M281" s="1140"/>
    </row>
    <row r="282" spans="2:13" s="561" customFormat="1" ht="13.2" x14ac:dyDescent="0.25">
      <c r="B282" s="1140"/>
      <c r="C282" s="1148"/>
      <c r="D282" s="1110"/>
      <c r="E282" s="1121" t="s">
        <v>2297</v>
      </c>
      <c r="F282" s="1112">
        <v>-1</v>
      </c>
      <c r="G282" s="1110">
        <v>1.2</v>
      </c>
      <c r="H282" s="1113">
        <v>1.5</v>
      </c>
      <c r="I282" s="1113"/>
      <c r="J282" s="1114">
        <f t="shared" si="22"/>
        <v>-1.7999999999999998</v>
      </c>
      <c r="K282" s="1119"/>
      <c r="L282" s="1119"/>
      <c r="M282" s="1140"/>
    </row>
    <row r="283" spans="2:13" s="561" customFormat="1" ht="13.2" x14ac:dyDescent="0.25">
      <c r="B283" s="1140"/>
      <c r="C283" s="1148"/>
      <c r="D283" s="1110"/>
      <c r="E283" s="1150" t="s">
        <v>2311</v>
      </c>
      <c r="F283" s="1112">
        <v>-1</v>
      </c>
      <c r="G283" s="1110">
        <v>0.7</v>
      </c>
      <c r="H283" s="1113">
        <v>0.75</v>
      </c>
      <c r="I283" s="1113"/>
      <c r="J283" s="1114">
        <f t="shared" si="22"/>
        <v>-0.52499999999999991</v>
      </c>
      <c r="K283" s="1119"/>
      <c r="L283" s="1119"/>
      <c r="M283" s="1140"/>
    </row>
    <row r="284" spans="2:13" s="561" customFormat="1" ht="13.2" x14ac:dyDescent="0.25">
      <c r="B284" s="1140"/>
      <c r="C284" s="1148"/>
      <c r="D284" s="1110"/>
      <c r="E284" s="1150" t="s">
        <v>2302</v>
      </c>
      <c r="F284" s="1112">
        <v>-1</v>
      </c>
      <c r="G284" s="1110">
        <v>0.4</v>
      </c>
      <c r="H284" s="1113">
        <v>0.75</v>
      </c>
      <c r="I284" s="1113"/>
      <c r="J284" s="1114">
        <f t="shared" si="22"/>
        <v>-0.30000000000000004</v>
      </c>
      <c r="K284" s="1119"/>
      <c r="L284" s="1119"/>
      <c r="M284" s="1140"/>
    </row>
    <row r="285" spans="2:13" s="561" customFormat="1" ht="13.2" x14ac:dyDescent="0.25">
      <c r="B285" s="1140"/>
      <c r="C285" s="1148" t="s">
        <v>786</v>
      </c>
      <c r="D285" s="1110" t="s">
        <v>1000</v>
      </c>
      <c r="E285" s="1121" t="s">
        <v>350</v>
      </c>
      <c r="F285" s="1112">
        <v>1</v>
      </c>
      <c r="G285" s="1110">
        <v>7.5</v>
      </c>
      <c r="H285" s="1113">
        <v>1.5</v>
      </c>
      <c r="I285" s="1113"/>
      <c r="J285" s="1114">
        <f t="shared" si="22"/>
        <v>11.25</v>
      </c>
      <c r="K285" s="1119"/>
      <c r="L285" s="1119"/>
      <c r="M285" s="1140"/>
    </row>
    <row r="286" spans="2:13" s="561" customFormat="1" ht="13.2" x14ac:dyDescent="0.25">
      <c r="B286" s="1140"/>
      <c r="C286" s="1148"/>
      <c r="D286" s="1110"/>
      <c r="E286" s="1121" t="s">
        <v>2297</v>
      </c>
      <c r="F286" s="1112">
        <v>-1</v>
      </c>
      <c r="G286" s="1110">
        <v>0.9</v>
      </c>
      <c r="H286" s="1113">
        <v>1.5</v>
      </c>
      <c r="I286" s="1113"/>
      <c r="J286" s="1114">
        <f t="shared" si="22"/>
        <v>-1.35</v>
      </c>
      <c r="K286" s="1119"/>
      <c r="L286" s="1119"/>
      <c r="M286" s="1140"/>
    </row>
    <row r="287" spans="2:13" s="561" customFormat="1" ht="13.2" x14ac:dyDescent="0.25">
      <c r="B287" s="1140"/>
      <c r="C287" s="1148" t="s">
        <v>786</v>
      </c>
      <c r="D287" s="1110" t="s">
        <v>967</v>
      </c>
      <c r="E287" s="1121" t="s">
        <v>177</v>
      </c>
      <c r="F287" s="1112">
        <v>1</v>
      </c>
      <c r="G287" s="1110">
        <v>10.5</v>
      </c>
      <c r="H287" s="1113">
        <v>1.5</v>
      </c>
      <c r="I287" s="1113"/>
      <c r="J287" s="1114">
        <f t="shared" si="22"/>
        <v>15.75</v>
      </c>
      <c r="K287" s="1119"/>
      <c r="L287" s="1119"/>
      <c r="M287" s="1140"/>
    </row>
    <row r="288" spans="2:13" s="561" customFormat="1" ht="13.2" x14ac:dyDescent="0.25">
      <c r="B288" s="1140"/>
      <c r="C288" s="1148"/>
      <c r="D288" s="1110"/>
      <c r="E288" s="1121" t="s">
        <v>2297</v>
      </c>
      <c r="F288" s="1112">
        <v>-1</v>
      </c>
      <c r="G288" s="1110">
        <v>0.9</v>
      </c>
      <c r="H288" s="1113">
        <v>1.5</v>
      </c>
      <c r="I288" s="1113"/>
      <c r="J288" s="1114">
        <f t="shared" si="22"/>
        <v>-1.35</v>
      </c>
      <c r="K288" s="1119"/>
      <c r="L288" s="1119"/>
      <c r="M288" s="1140"/>
    </row>
    <row r="289" spans="2:13" s="561" customFormat="1" ht="13.2" x14ac:dyDescent="0.25">
      <c r="B289" s="1140"/>
      <c r="C289" s="1148" t="s">
        <v>125</v>
      </c>
      <c r="D289" s="1110" t="s">
        <v>2256</v>
      </c>
      <c r="E289" s="1121" t="s">
        <v>1562</v>
      </c>
      <c r="F289" s="1112">
        <v>1</v>
      </c>
      <c r="G289" s="1110">
        <v>16.45</v>
      </c>
      <c r="H289" s="1113">
        <v>1.5</v>
      </c>
      <c r="I289" s="1113"/>
      <c r="J289" s="1114">
        <f t="shared" si="22"/>
        <v>24.674999999999997</v>
      </c>
      <c r="K289" s="1119"/>
      <c r="L289" s="1119"/>
      <c r="M289" s="1140"/>
    </row>
    <row r="290" spans="2:13" s="561" customFormat="1" ht="13.2" x14ac:dyDescent="0.25">
      <c r="B290" s="1140"/>
      <c r="C290" s="1148"/>
      <c r="D290" s="1110"/>
      <c r="E290" s="1121" t="s">
        <v>2297</v>
      </c>
      <c r="F290" s="1112">
        <v>-1</v>
      </c>
      <c r="G290" s="1110">
        <v>1.8</v>
      </c>
      <c r="H290" s="1113">
        <v>1.5</v>
      </c>
      <c r="I290" s="1113"/>
      <c r="J290" s="1114">
        <f t="shared" si="22"/>
        <v>-2.7</v>
      </c>
      <c r="K290" s="1119"/>
      <c r="L290" s="1119"/>
      <c r="M290" s="1140"/>
    </row>
    <row r="291" spans="2:13" s="561" customFormat="1" ht="13.2" x14ac:dyDescent="0.25">
      <c r="B291" s="1140"/>
      <c r="C291" s="1148"/>
      <c r="D291" s="1110"/>
      <c r="E291" s="1121" t="s">
        <v>2297</v>
      </c>
      <c r="F291" s="1112">
        <v>-1</v>
      </c>
      <c r="G291" s="1110">
        <v>0.9</v>
      </c>
      <c r="H291" s="1113">
        <v>1.5</v>
      </c>
      <c r="I291" s="1113"/>
      <c r="J291" s="1114">
        <f t="shared" si="22"/>
        <v>-1.35</v>
      </c>
      <c r="K291" s="1119"/>
      <c r="L291" s="1119"/>
      <c r="M291" s="1140"/>
    </row>
    <row r="292" spans="2:13" s="561" customFormat="1" ht="13.2" x14ac:dyDescent="0.25">
      <c r="B292" s="1140"/>
      <c r="C292" s="1148"/>
      <c r="D292" s="1110"/>
      <c r="E292" s="1121" t="s">
        <v>2297</v>
      </c>
      <c r="F292" s="1112">
        <v>-2</v>
      </c>
      <c r="G292" s="1110">
        <v>0.8</v>
      </c>
      <c r="H292" s="1113">
        <v>1.5</v>
      </c>
      <c r="I292" s="1113"/>
      <c r="J292" s="1114">
        <f t="shared" si="22"/>
        <v>-2.4000000000000004</v>
      </c>
      <c r="K292" s="1119"/>
      <c r="L292" s="1119"/>
      <c r="M292" s="1140"/>
    </row>
    <row r="293" spans="2:13" s="561" customFormat="1" ht="13.2" x14ac:dyDescent="0.25">
      <c r="B293" s="1140"/>
      <c r="C293" s="1148" t="s">
        <v>125</v>
      </c>
      <c r="D293" s="1110" t="s">
        <v>995</v>
      </c>
      <c r="E293" s="1121" t="s">
        <v>566</v>
      </c>
      <c r="F293" s="1112">
        <v>1</v>
      </c>
      <c r="G293" s="1110">
        <v>32.1</v>
      </c>
      <c r="H293" s="1113">
        <v>1.5</v>
      </c>
      <c r="I293" s="1113"/>
      <c r="J293" s="1114">
        <f t="shared" si="22"/>
        <v>48.150000000000006</v>
      </c>
      <c r="K293" s="1119"/>
      <c r="L293" s="1119"/>
      <c r="M293" s="1140"/>
    </row>
    <row r="294" spans="2:13" s="561" customFormat="1" ht="13.2" x14ac:dyDescent="0.25">
      <c r="B294" s="1140"/>
      <c r="C294" s="1148"/>
      <c r="D294" s="1110"/>
      <c r="E294" s="1121" t="s">
        <v>2297</v>
      </c>
      <c r="F294" s="1112">
        <v>-2</v>
      </c>
      <c r="G294" s="1110">
        <v>1.8</v>
      </c>
      <c r="H294" s="1113">
        <v>1.5</v>
      </c>
      <c r="I294" s="1113"/>
      <c r="J294" s="1114">
        <f t="shared" si="22"/>
        <v>-5.4</v>
      </c>
      <c r="K294" s="1119"/>
      <c r="L294" s="1119"/>
      <c r="M294" s="1140"/>
    </row>
    <row r="295" spans="2:13" s="561" customFormat="1" ht="13.2" x14ac:dyDescent="0.25">
      <c r="B295" s="1140"/>
      <c r="C295" s="1148"/>
      <c r="D295" s="1110"/>
      <c r="E295" s="1121" t="s">
        <v>2297</v>
      </c>
      <c r="F295" s="1112">
        <v>-1</v>
      </c>
      <c r="G295" s="1110">
        <v>1.2</v>
      </c>
      <c r="H295" s="1113">
        <v>1.5</v>
      </c>
      <c r="I295" s="1113"/>
      <c r="J295" s="1114">
        <f t="shared" si="22"/>
        <v>-1.7999999999999998</v>
      </c>
      <c r="K295" s="1119"/>
      <c r="L295" s="1119"/>
      <c r="M295" s="1140"/>
    </row>
    <row r="296" spans="2:13" s="561" customFormat="1" ht="13.2" x14ac:dyDescent="0.25">
      <c r="B296" s="1140"/>
      <c r="C296" s="1148"/>
      <c r="D296" s="1110"/>
      <c r="E296" s="1121" t="s">
        <v>2297</v>
      </c>
      <c r="F296" s="1112">
        <v>-2</v>
      </c>
      <c r="G296" s="1110">
        <v>1</v>
      </c>
      <c r="H296" s="1113">
        <v>1.5</v>
      </c>
      <c r="I296" s="1113"/>
      <c r="J296" s="1114">
        <f t="shared" si="22"/>
        <v>-3</v>
      </c>
      <c r="K296" s="1119"/>
      <c r="L296" s="1119"/>
      <c r="M296" s="1140"/>
    </row>
    <row r="297" spans="2:13" s="561" customFormat="1" ht="13.2" x14ac:dyDescent="0.25">
      <c r="B297" s="1140"/>
      <c r="C297" s="1148"/>
      <c r="D297" s="1110"/>
      <c r="E297" s="1121" t="s">
        <v>2297</v>
      </c>
      <c r="F297" s="1112">
        <v>-3</v>
      </c>
      <c r="G297" s="1110">
        <v>0.9</v>
      </c>
      <c r="H297" s="1113">
        <v>1.5</v>
      </c>
      <c r="I297" s="1113"/>
      <c r="J297" s="1114">
        <f t="shared" si="22"/>
        <v>-4.0500000000000007</v>
      </c>
      <c r="K297" s="1119"/>
      <c r="L297" s="1119"/>
      <c r="M297" s="1140"/>
    </row>
    <row r="298" spans="2:13" s="561" customFormat="1" ht="13.2" x14ac:dyDescent="0.25">
      <c r="B298" s="1140"/>
      <c r="C298" s="1148"/>
      <c r="D298" s="1110"/>
      <c r="E298" s="1121" t="s">
        <v>2297</v>
      </c>
      <c r="F298" s="1112">
        <v>-1</v>
      </c>
      <c r="G298" s="1110">
        <v>0.8</v>
      </c>
      <c r="H298" s="1113">
        <v>1.5</v>
      </c>
      <c r="I298" s="1113"/>
      <c r="J298" s="1114">
        <f t="shared" si="22"/>
        <v>-1.2000000000000002</v>
      </c>
      <c r="K298" s="1119"/>
      <c r="L298" s="1119"/>
      <c r="M298" s="1140"/>
    </row>
    <row r="299" spans="2:13" s="561" customFormat="1" ht="13.2" x14ac:dyDescent="0.25">
      <c r="B299" s="1140"/>
      <c r="C299" s="1148"/>
      <c r="D299" s="1110"/>
      <c r="E299" s="1121" t="s">
        <v>2297</v>
      </c>
      <c r="F299" s="1112">
        <v>-1</v>
      </c>
      <c r="G299" s="1110">
        <v>0.6</v>
      </c>
      <c r="H299" s="1113">
        <v>1.5</v>
      </c>
      <c r="I299" s="1113"/>
      <c r="J299" s="1114">
        <f t="shared" si="22"/>
        <v>-0.89999999999999991</v>
      </c>
      <c r="K299" s="1119"/>
      <c r="L299" s="1119"/>
      <c r="M299" s="1140"/>
    </row>
    <row r="300" spans="2:13" s="561" customFormat="1" ht="13.2" x14ac:dyDescent="0.25">
      <c r="B300" s="1140"/>
      <c r="C300" s="1148"/>
      <c r="D300" s="1110"/>
      <c r="E300" s="1121" t="s">
        <v>2345</v>
      </c>
      <c r="F300" s="1112">
        <v>-1</v>
      </c>
      <c r="G300" s="1110">
        <v>1</v>
      </c>
      <c r="H300" s="1113">
        <v>1.4</v>
      </c>
      <c r="I300" s="1113"/>
      <c r="J300" s="1114">
        <f t="shared" si="22"/>
        <v>-1.4</v>
      </c>
      <c r="K300" s="1119"/>
      <c r="L300" s="1119"/>
      <c r="M300" s="1140"/>
    </row>
    <row r="301" spans="2:13" s="561" customFormat="1" ht="13.2" x14ac:dyDescent="0.25">
      <c r="B301" s="1140"/>
      <c r="C301" s="1148"/>
      <c r="D301" s="1110"/>
      <c r="E301" s="1121" t="s">
        <v>2345</v>
      </c>
      <c r="F301" s="1112">
        <v>-1</v>
      </c>
      <c r="G301" s="1110">
        <v>1.3</v>
      </c>
      <c r="H301" s="1113">
        <v>1.4</v>
      </c>
      <c r="I301" s="1113"/>
      <c r="J301" s="1114">
        <f t="shared" si="22"/>
        <v>-1.8199999999999998</v>
      </c>
      <c r="K301" s="1119"/>
      <c r="L301" s="1119"/>
      <c r="M301" s="1140"/>
    </row>
    <row r="302" spans="2:13" s="561" customFormat="1" ht="13.2" x14ac:dyDescent="0.25">
      <c r="B302" s="1140"/>
      <c r="C302" s="1148"/>
      <c r="D302" s="1110"/>
      <c r="E302" s="1150" t="s">
        <v>2302</v>
      </c>
      <c r="F302" s="1112">
        <v>-1</v>
      </c>
      <c r="G302" s="1110">
        <v>0.4</v>
      </c>
      <c r="H302" s="1113">
        <v>0.75</v>
      </c>
      <c r="I302" s="1113"/>
      <c r="J302" s="1114">
        <f t="shared" si="22"/>
        <v>-0.30000000000000004</v>
      </c>
      <c r="K302" s="1119"/>
      <c r="L302" s="1119"/>
      <c r="M302" s="1140"/>
    </row>
    <row r="303" spans="2:13" s="561" customFormat="1" ht="13.2" x14ac:dyDescent="0.25">
      <c r="B303" s="728"/>
      <c r="C303" s="1123"/>
      <c r="D303" s="1123"/>
      <c r="E303" s="1123"/>
      <c r="F303" s="1123"/>
      <c r="G303" s="1123"/>
      <c r="H303" s="1123"/>
      <c r="I303" s="1123"/>
      <c r="J303" s="1124"/>
      <c r="K303" s="1123"/>
      <c r="L303" s="1123"/>
      <c r="M303" s="728"/>
    </row>
    <row r="304" spans="2:13" s="561" customFormat="1" ht="13.2" x14ac:dyDescent="0.25">
      <c r="B304" s="1140"/>
      <c r="C304" s="1148"/>
      <c r="D304" s="1110"/>
      <c r="E304" s="1118" t="s">
        <v>1018</v>
      </c>
      <c r="F304" s="1112"/>
      <c r="G304" s="1110"/>
      <c r="H304" s="1113"/>
      <c r="I304" s="1113"/>
      <c r="J304" s="1149"/>
      <c r="K304" s="1119"/>
      <c r="L304" s="1119"/>
      <c r="M304" s="1140"/>
    </row>
    <row r="305" spans="2:13" s="561" customFormat="1" ht="13.2" x14ac:dyDescent="0.25">
      <c r="B305" s="1140"/>
      <c r="C305" s="1148" t="s">
        <v>125</v>
      </c>
      <c r="D305" s="1110" t="s">
        <v>2313</v>
      </c>
      <c r="E305" s="1121" t="s">
        <v>360</v>
      </c>
      <c r="F305" s="1112">
        <v>1</v>
      </c>
      <c r="G305" s="1110">
        <v>49.2</v>
      </c>
      <c r="H305" s="1113">
        <v>1.5</v>
      </c>
      <c r="I305" s="1113"/>
      <c r="J305" s="1114">
        <f t="shared" ref="J305:J309" si="23">PRODUCT(F305:I305)</f>
        <v>73.800000000000011</v>
      </c>
      <c r="K305" s="1119"/>
      <c r="L305" s="1119"/>
      <c r="M305" s="1140"/>
    </row>
    <row r="306" spans="2:13" s="561" customFormat="1" ht="13.5" customHeight="1" x14ac:dyDescent="0.25">
      <c r="B306" s="1140"/>
      <c r="C306" s="1148"/>
      <c r="D306" s="1110"/>
      <c r="E306" s="1121" t="s">
        <v>2297</v>
      </c>
      <c r="F306" s="1112">
        <v>-4</v>
      </c>
      <c r="G306" s="1110">
        <v>1.8</v>
      </c>
      <c r="H306" s="1113">
        <v>1.5</v>
      </c>
      <c r="I306" s="1113"/>
      <c r="J306" s="1114">
        <f t="shared" si="23"/>
        <v>-10.8</v>
      </c>
      <c r="K306" s="1119"/>
      <c r="L306" s="1119"/>
      <c r="M306" s="1140"/>
    </row>
    <row r="307" spans="2:13" s="561" customFormat="1" ht="12" customHeight="1" x14ac:dyDescent="0.25">
      <c r="B307" s="1140"/>
      <c r="C307" s="1148"/>
      <c r="D307" s="1110"/>
      <c r="E307" s="1150" t="s">
        <v>632</v>
      </c>
      <c r="F307" s="1112">
        <v>-1</v>
      </c>
      <c r="G307" s="1110">
        <v>0.5</v>
      </c>
      <c r="H307" s="1113">
        <v>0.9</v>
      </c>
      <c r="I307" s="1113"/>
      <c r="J307" s="1114">
        <f t="shared" si="23"/>
        <v>-0.45</v>
      </c>
      <c r="K307" s="1119"/>
      <c r="L307" s="1119"/>
      <c r="M307" s="1140"/>
    </row>
    <row r="308" spans="2:13" s="561" customFormat="1" ht="13.2" x14ac:dyDescent="0.25">
      <c r="B308" s="1140"/>
      <c r="C308" s="1148"/>
      <c r="D308" s="1110"/>
      <c r="E308" s="1150"/>
      <c r="F308" s="1112">
        <v>-1</v>
      </c>
      <c r="G308" s="1110">
        <v>0.55000000000000004</v>
      </c>
      <c r="H308" s="1113">
        <v>0.9</v>
      </c>
      <c r="I308" s="1113"/>
      <c r="J308" s="1114">
        <f t="shared" si="23"/>
        <v>-0.49500000000000005</v>
      </c>
      <c r="K308" s="1119"/>
      <c r="L308" s="1119"/>
      <c r="M308" s="1140"/>
    </row>
    <row r="309" spans="2:13" s="561" customFormat="1" ht="13.2" x14ac:dyDescent="0.25">
      <c r="B309" s="1140"/>
      <c r="C309" s="1148"/>
      <c r="D309" s="1110"/>
      <c r="E309" s="1150" t="s">
        <v>1016</v>
      </c>
      <c r="F309" s="1112">
        <v>-2</v>
      </c>
      <c r="G309" s="1110">
        <v>0.83</v>
      </c>
      <c r="H309" s="1113">
        <v>0.9</v>
      </c>
      <c r="I309" s="1113"/>
      <c r="J309" s="1114">
        <f t="shared" si="23"/>
        <v>-1.494</v>
      </c>
      <c r="K309" s="1119"/>
      <c r="L309" s="1119"/>
      <c r="M309" s="1140"/>
    </row>
    <row r="310" spans="2:13" s="561" customFormat="1" ht="13.2" x14ac:dyDescent="0.25">
      <c r="B310" s="728"/>
      <c r="C310" s="1123"/>
      <c r="D310" s="1123"/>
      <c r="E310" s="1123"/>
      <c r="F310" s="1123"/>
      <c r="G310" s="1123"/>
      <c r="H310" s="1123"/>
      <c r="I310" s="1123"/>
      <c r="J310" s="1124"/>
      <c r="K310" s="1123"/>
      <c r="L310" s="1123"/>
      <c r="M310" s="728"/>
    </row>
    <row r="311" spans="2:13" s="561" customFormat="1" ht="13.2" x14ac:dyDescent="0.25">
      <c r="B311" s="1140"/>
      <c r="C311" s="1148"/>
      <c r="D311" s="1110"/>
      <c r="E311" s="1118" t="s">
        <v>1021</v>
      </c>
      <c r="F311" s="1112"/>
      <c r="G311" s="1110"/>
      <c r="H311" s="1113"/>
      <c r="I311" s="1113"/>
      <c r="J311" s="1149"/>
      <c r="K311" s="1119"/>
      <c r="L311" s="1119"/>
      <c r="M311" s="1140"/>
    </row>
    <row r="312" spans="2:13" s="561" customFormat="1" ht="13.2" x14ac:dyDescent="0.25">
      <c r="B312" s="1140"/>
      <c r="C312" s="1148" t="s">
        <v>125</v>
      </c>
      <c r="D312" s="1110" t="s">
        <v>1050</v>
      </c>
      <c r="E312" s="1121" t="s">
        <v>144</v>
      </c>
      <c r="F312" s="1112">
        <v>1</v>
      </c>
      <c r="G312" s="1110">
        <v>26.95</v>
      </c>
      <c r="H312" s="1113">
        <v>1.5</v>
      </c>
      <c r="I312" s="1113"/>
      <c r="J312" s="1114">
        <f t="shared" ref="J312:J363" si="24">PRODUCT(F312:I312)</f>
        <v>40.424999999999997</v>
      </c>
      <c r="K312" s="1119"/>
      <c r="L312" s="1119"/>
      <c r="M312" s="1140"/>
    </row>
    <row r="313" spans="2:13" s="561" customFormat="1" ht="13.2" x14ac:dyDescent="0.25">
      <c r="B313" s="1140"/>
      <c r="C313" s="1148"/>
      <c r="D313" s="1110"/>
      <c r="E313" s="1121" t="s">
        <v>2297</v>
      </c>
      <c r="F313" s="1112">
        <v>-1</v>
      </c>
      <c r="G313" s="1110">
        <v>1.8</v>
      </c>
      <c r="H313" s="1113">
        <v>1.5</v>
      </c>
      <c r="I313" s="1113"/>
      <c r="J313" s="1114">
        <f t="shared" si="24"/>
        <v>-2.7</v>
      </c>
      <c r="K313" s="1119"/>
      <c r="L313" s="1119"/>
      <c r="M313" s="1140"/>
    </row>
    <row r="314" spans="2:13" s="561" customFormat="1" ht="13.2" x14ac:dyDescent="0.25">
      <c r="B314" s="1140"/>
      <c r="C314" s="1148"/>
      <c r="D314" s="1110"/>
      <c r="E314" s="1121" t="s">
        <v>2297</v>
      </c>
      <c r="F314" s="1112">
        <v>-1</v>
      </c>
      <c r="G314" s="1110">
        <v>1.2</v>
      </c>
      <c r="H314" s="1113">
        <v>1.5</v>
      </c>
      <c r="I314" s="1113"/>
      <c r="J314" s="1114">
        <f t="shared" si="24"/>
        <v>-1.7999999999999998</v>
      </c>
      <c r="K314" s="1119"/>
      <c r="L314" s="1119"/>
      <c r="M314" s="1140"/>
    </row>
    <row r="315" spans="2:13" s="561" customFormat="1" ht="13.2" x14ac:dyDescent="0.25">
      <c r="B315" s="1140"/>
      <c r="C315" s="1148"/>
      <c r="D315" s="1110"/>
      <c r="E315" s="1121" t="s">
        <v>2297</v>
      </c>
      <c r="F315" s="1112">
        <v>-2</v>
      </c>
      <c r="G315" s="1110">
        <v>1</v>
      </c>
      <c r="H315" s="1113">
        <v>1.5</v>
      </c>
      <c r="I315" s="1113"/>
      <c r="J315" s="1114">
        <f t="shared" si="24"/>
        <v>-3</v>
      </c>
      <c r="K315" s="1119"/>
      <c r="L315" s="1119"/>
      <c r="M315" s="1140"/>
    </row>
    <row r="316" spans="2:13" s="561" customFormat="1" ht="13.2" x14ac:dyDescent="0.25">
      <c r="B316" s="1140"/>
      <c r="C316" s="1148"/>
      <c r="D316" s="1110"/>
      <c r="E316" s="1121" t="s">
        <v>2307</v>
      </c>
      <c r="F316" s="1112">
        <v>-1</v>
      </c>
      <c r="G316" s="1110">
        <v>0.4</v>
      </c>
      <c r="H316" s="1113">
        <v>1.4</v>
      </c>
      <c r="I316" s="1113"/>
      <c r="J316" s="1114">
        <f t="shared" si="24"/>
        <v>-0.55999999999999994</v>
      </c>
      <c r="K316" s="1119"/>
      <c r="L316" s="1119"/>
      <c r="M316" s="1140"/>
    </row>
    <row r="317" spans="2:13" s="561" customFormat="1" ht="13.2" x14ac:dyDescent="0.25">
      <c r="B317" s="1140"/>
      <c r="C317" s="1148" t="s">
        <v>125</v>
      </c>
      <c r="D317" s="1110" t="s">
        <v>2233</v>
      </c>
      <c r="E317" s="1121" t="s">
        <v>144</v>
      </c>
      <c r="F317" s="1112">
        <v>1</v>
      </c>
      <c r="G317" s="1110">
        <v>29.4</v>
      </c>
      <c r="H317" s="1113">
        <v>1.5</v>
      </c>
      <c r="I317" s="1113"/>
      <c r="J317" s="1114">
        <f t="shared" si="24"/>
        <v>44.099999999999994</v>
      </c>
      <c r="K317" s="1119"/>
      <c r="L317" s="1119"/>
      <c r="M317" s="1140"/>
    </row>
    <row r="318" spans="2:13" s="561" customFormat="1" ht="13.2" x14ac:dyDescent="0.25">
      <c r="B318" s="1140"/>
      <c r="C318" s="1148"/>
      <c r="D318" s="1110"/>
      <c r="E318" s="1121" t="s">
        <v>2297</v>
      </c>
      <c r="F318" s="1112">
        <v>-3</v>
      </c>
      <c r="G318" s="1110">
        <v>1.2</v>
      </c>
      <c r="H318" s="1113">
        <v>1.5</v>
      </c>
      <c r="I318" s="1113"/>
      <c r="J318" s="1114">
        <f t="shared" si="24"/>
        <v>-5.3999999999999995</v>
      </c>
      <c r="K318" s="1119"/>
      <c r="L318" s="1119"/>
      <c r="M318" s="1140"/>
    </row>
    <row r="319" spans="2:13" s="561" customFormat="1" ht="13.2" x14ac:dyDescent="0.25">
      <c r="B319" s="1140"/>
      <c r="C319" s="1148"/>
      <c r="D319" s="1110"/>
      <c r="E319" s="1121" t="s">
        <v>2297</v>
      </c>
      <c r="F319" s="1112">
        <v>-2</v>
      </c>
      <c r="G319" s="1110">
        <v>0.9</v>
      </c>
      <c r="H319" s="1113">
        <v>1.5</v>
      </c>
      <c r="I319" s="1113"/>
      <c r="J319" s="1114">
        <f t="shared" si="24"/>
        <v>-2.7</v>
      </c>
      <c r="K319" s="1119"/>
      <c r="L319" s="1119"/>
      <c r="M319" s="1140"/>
    </row>
    <row r="320" spans="2:13" s="561" customFormat="1" ht="13.2" x14ac:dyDescent="0.25">
      <c r="B320" s="1140"/>
      <c r="C320" s="1148"/>
      <c r="D320" s="1110"/>
      <c r="E320" s="1121" t="s">
        <v>2345</v>
      </c>
      <c r="F320" s="1112">
        <v>-1</v>
      </c>
      <c r="G320" s="1110">
        <v>2</v>
      </c>
      <c r="H320" s="1113">
        <v>1.4</v>
      </c>
      <c r="I320" s="1113"/>
      <c r="J320" s="1114">
        <f t="shared" si="24"/>
        <v>-2.8</v>
      </c>
      <c r="K320" s="1119"/>
      <c r="L320" s="1119"/>
      <c r="M320" s="1140"/>
    </row>
    <row r="321" spans="2:13" s="561" customFormat="1" ht="13.2" x14ac:dyDescent="0.25">
      <c r="B321" s="1140"/>
      <c r="C321" s="1148"/>
      <c r="D321" s="1110"/>
      <c r="E321" s="1121" t="s">
        <v>2345</v>
      </c>
      <c r="F321" s="1112">
        <v>-1</v>
      </c>
      <c r="G321" s="1110">
        <v>6.85</v>
      </c>
      <c r="H321" s="1113">
        <v>1.4</v>
      </c>
      <c r="I321" s="1113"/>
      <c r="J321" s="1114">
        <f t="shared" si="24"/>
        <v>-9.5899999999999981</v>
      </c>
      <c r="K321" s="1119"/>
      <c r="L321" s="1119"/>
      <c r="M321" s="1140"/>
    </row>
    <row r="322" spans="2:13" s="561" customFormat="1" ht="13.2" x14ac:dyDescent="0.25">
      <c r="B322" s="1140"/>
      <c r="C322" s="1148"/>
      <c r="D322" s="1110"/>
      <c r="E322" s="1121" t="s">
        <v>2303</v>
      </c>
      <c r="F322" s="1112">
        <v>-3</v>
      </c>
      <c r="G322" s="1110">
        <v>1.2</v>
      </c>
      <c r="H322" s="1113">
        <v>1.5</v>
      </c>
      <c r="I322" s="1113"/>
      <c r="J322" s="1114">
        <f t="shared" si="24"/>
        <v>-5.3999999999999995</v>
      </c>
      <c r="K322" s="1119"/>
      <c r="L322" s="1119"/>
      <c r="M322" s="1140"/>
    </row>
    <row r="323" spans="2:13" s="561" customFormat="1" ht="27.75" customHeight="1" x14ac:dyDescent="0.25">
      <c r="B323" s="1140"/>
      <c r="C323" s="1148" t="s">
        <v>786</v>
      </c>
      <c r="D323" s="1110" t="s">
        <v>1057</v>
      </c>
      <c r="E323" s="1121" t="s">
        <v>177</v>
      </c>
      <c r="F323" s="1112">
        <v>1</v>
      </c>
      <c r="G323" s="1110">
        <v>8.4</v>
      </c>
      <c r="H323" s="1113">
        <v>1.5</v>
      </c>
      <c r="I323" s="1113"/>
      <c r="J323" s="1114">
        <f t="shared" si="24"/>
        <v>12.600000000000001</v>
      </c>
      <c r="K323" s="1119"/>
      <c r="L323" s="1119"/>
      <c r="M323" s="1140"/>
    </row>
    <row r="324" spans="2:13" s="561" customFormat="1" ht="13.2" x14ac:dyDescent="0.25">
      <c r="B324" s="1140"/>
      <c r="C324" s="1148"/>
      <c r="D324" s="1110"/>
      <c r="E324" s="1121" t="s">
        <v>2297</v>
      </c>
      <c r="F324" s="1112">
        <v>-1</v>
      </c>
      <c r="G324" s="1110">
        <v>0.9</v>
      </c>
      <c r="H324" s="1113">
        <v>1.5</v>
      </c>
      <c r="I324" s="1113"/>
      <c r="J324" s="1114">
        <f t="shared" si="24"/>
        <v>-1.35</v>
      </c>
      <c r="K324" s="1119"/>
      <c r="L324" s="1119"/>
      <c r="M324" s="1140"/>
    </row>
    <row r="325" spans="2:13" s="561" customFormat="1" ht="13.2" x14ac:dyDescent="0.25">
      <c r="B325" s="1140"/>
      <c r="C325" s="1148" t="s">
        <v>786</v>
      </c>
      <c r="D325" s="1110" t="s">
        <v>1060</v>
      </c>
      <c r="E325" s="1121" t="s">
        <v>177</v>
      </c>
      <c r="F325" s="1112">
        <v>1</v>
      </c>
      <c r="G325" s="1110">
        <v>9.4</v>
      </c>
      <c r="H325" s="1113">
        <v>1.5</v>
      </c>
      <c r="I325" s="1113"/>
      <c r="J325" s="1114">
        <f t="shared" si="24"/>
        <v>14.100000000000001</v>
      </c>
      <c r="K325" s="1119"/>
      <c r="L325" s="1119"/>
      <c r="M325" s="1140"/>
    </row>
    <row r="326" spans="2:13" s="561" customFormat="1" ht="13.2" x14ac:dyDescent="0.25">
      <c r="B326" s="1140"/>
      <c r="C326" s="1148"/>
      <c r="D326" s="1110"/>
      <c r="E326" s="1121" t="s">
        <v>2297</v>
      </c>
      <c r="F326" s="1112">
        <v>-1</v>
      </c>
      <c r="G326" s="1110">
        <v>0.9</v>
      </c>
      <c r="H326" s="1113">
        <v>1.5</v>
      </c>
      <c r="I326" s="1113"/>
      <c r="J326" s="1114">
        <f t="shared" si="24"/>
        <v>-1.35</v>
      </c>
      <c r="K326" s="1119"/>
      <c r="L326" s="1119"/>
      <c r="M326" s="1140"/>
    </row>
    <row r="327" spans="2:13" s="561" customFormat="1" ht="26.4" x14ac:dyDescent="0.25">
      <c r="B327" s="1140"/>
      <c r="C327" s="1148" t="s">
        <v>125</v>
      </c>
      <c r="D327" s="1110" t="s">
        <v>1063</v>
      </c>
      <c r="E327" s="1121" t="s">
        <v>1064</v>
      </c>
      <c r="F327" s="1112">
        <v>1</v>
      </c>
      <c r="G327" s="1110">
        <v>17.5</v>
      </c>
      <c r="H327" s="1113">
        <v>1.5</v>
      </c>
      <c r="I327" s="1113"/>
      <c r="J327" s="1114">
        <f t="shared" si="24"/>
        <v>26.25</v>
      </c>
      <c r="K327" s="1119"/>
      <c r="L327" s="1119"/>
      <c r="M327" s="1140"/>
    </row>
    <row r="328" spans="2:13" s="561" customFormat="1" ht="13.2" x14ac:dyDescent="0.25">
      <c r="B328" s="1140"/>
      <c r="C328" s="1148"/>
      <c r="D328" s="1110"/>
      <c r="E328" s="1121" t="s">
        <v>2297</v>
      </c>
      <c r="F328" s="1112">
        <v>-1</v>
      </c>
      <c r="G328" s="1110">
        <v>1.2</v>
      </c>
      <c r="H328" s="1113">
        <v>1.5</v>
      </c>
      <c r="I328" s="1113"/>
      <c r="J328" s="1114">
        <f t="shared" si="24"/>
        <v>-1.7999999999999998</v>
      </c>
      <c r="K328" s="1119"/>
      <c r="L328" s="1119"/>
      <c r="M328" s="1140"/>
    </row>
    <row r="329" spans="2:13" s="561" customFormat="1" ht="13.2" x14ac:dyDescent="0.25">
      <c r="B329" s="1140"/>
      <c r="C329" s="1148" t="s">
        <v>125</v>
      </c>
      <c r="D329" s="1110" t="s">
        <v>2319</v>
      </c>
      <c r="E329" s="1121" t="s">
        <v>138</v>
      </c>
      <c r="F329" s="1112">
        <v>1</v>
      </c>
      <c r="G329" s="1110">
        <v>60.5</v>
      </c>
      <c r="H329" s="1113">
        <v>1.5</v>
      </c>
      <c r="I329" s="1113"/>
      <c r="J329" s="1114">
        <f t="shared" si="24"/>
        <v>90.75</v>
      </c>
      <c r="K329" s="1119"/>
      <c r="L329" s="1119"/>
      <c r="M329" s="1140"/>
    </row>
    <row r="330" spans="2:13" s="561" customFormat="1" ht="13.2" x14ac:dyDescent="0.25">
      <c r="B330" s="1140"/>
      <c r="C330" s="1148"/>
      <c r="D330" s="1110"/>
      <c r="E330" s="1121" t="s">
        <v>2297</v>
      </c>
      <c r="F330" s="1112">
        <v>-2</v>
      </c>
      <c r="G330" s="1110">
        <v>1.8</v>
      </c>
      <c r="H330" s="1113">
        <v>1.5</v>
      </c>
      <c r="I330" s="1113"/>
      <c r="J330" s="1114">
        <f t="shared" si="24"/>
        <v>-5.4</v>
      </c>
      <c r="K330" s="1119"/>
      <c r="L330" s="1119"/>
      <c r="M330" s="1140"/>
    </row>
    <row r="331" spans="2:13" s="561" customFormat="1" ht="13.2" x14ac:dyDescent="0.25">
      <c r="B331" s="1140"/>
      <c r="C331" s="1148"/>
      <c r="D331" s="1110"/>
      <c r="E331" s="1121" t="s">
        <v>2297</v>
      </c>
      <c r="F331" s="1112">
        <v>-3</v>
      </c>
      <c r="G331" s="1110">
        <v>1.2</v>
      </c>
      <c r="H331" s="1113">
        <v>1.5</v>
      </c>
      <c r="I331" s="1113"/>
      <c r="J331" s="1114">
        <f t="shared" si="24"/>
        <v>-5.3999999999999995</v>
      </c>
      <c r="K331" s="1119"/>
      <c r="L331" s="1119"/>
      <c r="M331" s="1140"/>
    </row>
    <row r="332" spans="2:13" s="561" customFormat="1" ht="13.2" x14ac:dyDescent="0.25">
      <c r="B332" s="1140"/>
      <c r="C332" s="1148"/>
      <c r="D332" s="1110"/>
      <c r="E332" s="1121" t="s">
        <v>2297</v>
      </c>
      <c r="F332" s="1112">
        <v>-3</v>
      </c>
      <c r="G332" s="1110">
        <v>1</v>
      </c>
      <c r="H332" s="1113">
        <v>1.5</v>
      </c>
      <c r="I332" s="1113"/>
      <c r="J332" s="1114">
        <f t="shared" si="24"/>
        <v>-4.5</v>
      </c>
      <c r="K332" s="1119"/>
      <c r="L332" s="1119"/>
      <c r="M332" s="1140"/>
    </row>
    <row r="333" spans="2:13" s="561" customFormat="1" ht="13.2" x14ac:dyDescent="0.25">
      <c r="B333" s="1140"/>
      <c r="C333" s="1148"/>
      <c r="D333" s="1110"/>
      <c r="E333" s="1121" t="s">
        <v>2297</v>
      </c>
      <c r="F333" s="1112">
        <v>-7</v>
      </c>
      <c r="G333" s="1110">
        <v>0.9</v>
      </c>
      <c r="H333" s="1113">
        <v>1.5</v>
      </c>
      <c r="I333" s="1113"/>
      <c r="J333" s="1114">
        <f t="shared" si="24"/>
        <v>-9.4499999999999993</v>
      </c>
      <c r="K333" s="1119"/>
      <c r="L333" s="1119"/>
      <c r="M333" s="1140"/>
    </row>
    <row r="334" spans="2:13" s="561" customFormat="1" ht="13.2" x14ac:dyDescent="0.25">
      <c r="B334" s="1140"/>
      <c r="C334" s="1148"/>
      <c r="D334" s="1110"/>
      <c r="E334" s="1121" t="s">
        <v>2345</v>
      </c>
      <c r="F334" s="1112">
        <v>-1</v>
      </c>
      <c r="G334" s="1110">
        <v>2</v>
      </c>
      <c r="H334" s="1113">
        <v>1.4</v>
      </c>
      <c r="I334" s="1113"/>
      <c r="J334" s="1114">
        <f t="shared" si="24"/>
        <v>-2.8</v>
      </c>
      <c r="K334" s="1119"/>
      <c r="L334" s="1119"/>
      <c r="M334" s="1140"/>
    </row>
    <row r="335" spans="2:13" s="561" customFormat="1" ht="13.2" x14ac:dyDescent="0.25">
      <c r="B335" s="1140"/>
      <c r="C335" s="1148"/>
      <c r="D335" s="1110"/>
      <c r="E335" s="1121" t="s">
        <v>2371</v>
      </c>
      <c r="F335" s="1112">
        <v>-1</v>
      </c>
      <c r="G335" s="1110">
        <v>2.4</v>
      </c>
      <c r="H335" s="1113">
        <v>0.3</v>
      </c>
      <c r="I335" s="1113"/>
      <c r="J335" s="1114">
        <f t="shared" si="24"/>
        <v>-0.72</v>
      </c>
      <c r="K335" s="1119"/>
      <c r="L335" s="1119"/>
      <c r="M335" s="1140"/>
    </row>
    <row r="336" spans="2:13" s="561" customFormat="1" ht="13.2" x14ac:dyDescent="0.25">
      <c r="B336" s="1140"/>
      <c r="C336" s="1148"/>
      <c r="D336" s="1110"/>
      <c r="E336" s="1121" t="s">
        <v>2371</v>
      </c>
      <c r="F336" s="1112">
        <v>-1</v>
      </c>
      <c r="G336" s="1110">
        <v>1.2</v>
      </c>
      <c r="H336" s="1113">
        <v>0.3</v>
      </c>
      <c r="I336" s="1113"/>
      <c r="J336" s="1114">
        <f t="shared" si="24"/>
        <v>-0.36</v>
      </c>
      <c r="K336" s="1119"/>
      <c r="L336" s="1119"/>
      <c r="M336" s="1140"/>
    </row>
    <row r="337" spans="2:13" s="561" customFormat="1" ht="13.2" x14ac:dyDescent="0.25">
      <c r="B337" s="1140"/>
      <c r="C337" s="1148"/>
      <c r="D337" s="1110"/>
      <c r="E337" s="1150" t="s">
        <v>2311</v>
      </c>
      <c r="F337" s="1112">
        <v>-1</v>
      </c>
      <c r="G337" s="1110">
        <v>0.7</v>
      </c>
      <c r="H337" s="1113">
        <v>0.75</v>
      </c>
      <c r="I337" s="1113"/>
      <c r="J337" s="1114">
        <f t="shared" si="24"/>
        <v>-0.52499999999999991</v>
      </c>
      <c r="K337" s="1119"/>
      <c r="L337" s="1119"/>
      <c r="M337" s="1140"/>
    </row>
    <row r="338" spans="2:13" s="561" customFormat="1" ht="13.2" x14ac:dyDescent="0.25">
      <c r="B338" s="1140"/>
      <c r="C338" s="1148"/>
      <c r="D338" s="1110"/>
      <c r="E338" s="1150" t="s">
        <v>2302</v>
      </c>
      <c r="F338" s="1112">
        <v>-2</v>
      </c>
      <c r="G338" s="1110">
        <v>0.4</v>
      </c>
      <c r="H338" s="1113">
        <v>0.75</v>
      </c>
      <c r="I338" s="1113"/>
      <c r="J338" s="1114">
        <f t="shared" si="24"/>
        <v>-0.60000000000000009</v>
      </c>
      <c r="K338" s="1119"/>
      <c r="L338" s="1119"/>
      <c r="M338" s="1140"/>
    </row>
    <row r="339" spans="2:13" s="561" customFormat="1" ht="13.2" x14ac:dyDescent="0.25">
      <c r="B339" s="1140"/>
      <c r="C339" s="1148" t="s">
        <v>125</v>
      </c>
      <c r="D339" s="1110" t="s">
        <v>1103</v>
      </c>
      <c r="E339" s="1121" t="s">
        <v>360</v>
      </c>
      <c r="F339" s="1112">
        <v>1</v>
      </c>
      <c r="G339" s="1110">
        <v>56.1</v>
      </c>
      <c r="H339" s="1113">
        <v>1.5</v>
      </c>
      <c r="I339" s="1113"/>
      <c r="J339" s="1114">
        <f t="shared" si="24"/>
        <v>84.15</v>
      </c>
      <c r="K339" s="1119"/>
      <c r="L339" s="1119"/>
      <c r="M339" s="1140"/>
    </row>
    <row r="340" spans="2:13" s="561" customFormat="1" ht="13.2" x14ac:dyDescent="0.25">
      <c r="B340" s="1140"/>
      <c r="C340" s="1148"/>
      <c r="D340" s="1110"/>
      <c r="E340" s="1121" t="s">
        <v>2297</v>
      </c>
      <c r="F340" s="1112">
        <v>-1</v>
      </c>
      <c r="G340" s="1110">
        <v>1.8</v>
      </c>
      <c r="H340" s="1113">
        <v>1.5</v>
      </c>
      <c r="I340" s="1113"/>
      <c r="J340" s="1114">
        <f t="shared" si="24"/>
        <v>-2.7</v>
      </c>
      <c r="K340" s="1119"/>
      <c r="L340" s="1119"/>
      <c r="M340" s="1140"/>
    </row>
    <row r="341" spans="2:13" s="561" customFormat="1" ht="13.2" x14ac:dyDescent="0.25">
      <c r="B341" s="1140"/>
      <c r="C341" s="1148"/>
      <c r="D341" s="1110"/>
      <c r="E341" s="1121" t="s">
        <v>2297</v>
      </c>
      <c r="F341" s="1112">
        <v>-1</v>
      </c>
      <c r="G341" s="1110">
        <v>1.2</v>
      </c>
      <c r="H341" s="1113">
        <v>1.5</v>
      </c>
      <c r="I341" s="1113"/>
      <c r="J341" s="1114">
        <f t="shared" si="24"/>
        <v>-1.7999999999999998</v>
      </c>
      <c r="K341" s="1119"/>
      <c r="L341" s="1119"/>
      <c r="M341" s="1140"/>
    </row>
    <row r="342" spans="2:13" s="561" customFormat="1" ht="13.2" x14ac:dyDescent="0.25">
      <c r="B342" s="1140"/>
      <c r="C342" s="1148"/>
      <c r="D342" s="1110"/>
      <c r="E342" s="1121" t="s">
        <v>2297</v>
      </c>
      <c r="F342" s="1112">
        <v>-3</v>
      </c>
      <c r="G342" s="1110">
        <v>1</v>
      </c>
      <c r="H342" s="1113">
        <v>1.5</v>
      </c>
      <c r="I342" s="1113"/>
      <c r="J342" s="1114">
        <f t="shared" si="24"/>
        <v>-4.5</v>
      </c>
      <c r="K342" s="1119"/>
      <c r="L342" s="1119"/>
      <c r="M342" s="1140"/>
    </row>
    <row r="343" spans="2:13" s="561" customFormat="1" ht="13.2" x14ac:dyDescent="0.25">
      <c r="B343" s="1140"/>
      <c r="C343" s="1148"/>
      <c r="D343" s="1110"/>
      <c r="E343" s="1121" t="s">
        <v>2297</v>
      </c>
      <c r="F343" s="1112">
        <v>-2</v>
      </c>
      <c r="G343" s="1110">
        <v>0.9</v>
      </c>
      <c r="H343" s="1113">
        <v>1.5</v>
      </c>
      <c r="I343" s="1113"/>
      <c r="J343" s="1114">
        <f t="shared" si="24"/>
        <v>-2.7</v>
      </c>
      <c r="K343" s="1119"/>
      <c r="L343" s="1119"/>
      <c r="M343" s="1140"/>
    </row>
    <row r="344" spans="2:13" s="561" customFormat="1" ht="15" customHeight="1" x14ac:dyDescent="0.25">
      <c r="B344" s="1140"/>
      <c r="C344" s="1148"/>
      <c r="D344" s="1110"/>
      <c r="E344" s="1121" t="s">
        <v>2297</v>
      </c>
      <c r="F344" s="1112">
        <v>-2</v>
      </c>
      <c r="G344" s="1110">
        <v>0.8</v>
      </c>
      <c r="H344" s="1113">
        <v>1.5</v>
      </c>
      <c r="I344" s="1113"/>
      <c r="J344" s="1114">
        <f t="shared" si="24"/>
        <v>-2.4000000000000004</v>
      </c>
      <c r="K344" s="1119"/>
      <c r="L344" s="1119"/>
      <c r="M344" s="1140"/>
    </row>
    <row r="345" spans="2:13" s="561" customFormat="1" ht="15.75" customHeight="1" x14ac:dyDescent="0.25">
      <c r="B345" s="1140"/>
      <c r="C345" s="1148" t="s">
        <v>786</v>
      </c>
      <c r="D345" s="1110" t="s">
        <v>1084</v>
      </c>
      <c r="E345" s="1121" t="s">
        <v>177</v>
      </c>
      <c r="F345" s="1112">
        <v>1</v>
      </c>
      <c r="G345" s="1110">
        <v>8.1999999999999993</v>
      </c>
      <c r="H345" s="1113">
        <v>1.5</v>
      </c>
      <c r="I345" s="1113"/>
      <c r="J345" s="1114">
        <f t="shared" si="24"/>
        <v>12.299999999999999</v>
      </c>
      <c r="K345" s="1119"/>
      <c r="L345" s="1119"/>
      <c r="M345" s="1140"/>
    </row>
    <row r="346" spans="2:13" s="561" customFormat="1" ht="13.2" x14ac:dyDescent="0.25">
      <c r="B346" s="1140"/>
      <c r="C346" s="1148"/>
      <c r="D346" s="1110"/>
      <c r="E346" s="1121" t="s">
        <v>2297</v>
      </c>
      <c r="F346" s="1112">
        <v>-1</v>
      </c>
      <c r="G346" s="1110">
        <v>0.9</v>
      </c>
      <c r="H346" s="1113">
        <v>1.5</v>
      </c>
      <c r="I346" s="1113"/>
      <c r="J346" s="1114">
        <f t="shared" si="24"/>
        <v>-1.35</v>
      </c>
      <c r="K346" s="1119"/>
      <c r="L346" s="1119"/>
      <c r="M346" s="1140"/>
    </row>
    <row r="347" spans="2:13" s="561" customFormat="1" ht="13.2" x14ac:dyDescent="0.25">
      <c r="B347" s="1140"/>
      <c r="C347" s="1148" t="s">
        <v>125</v>
      </c>
      <c r="D347" s="1110" t="s">
        <v>1105</v>
      </c>
      <c r="E347" s="1121" t="s">
        <v>360</v>
      </c>
      <c r="F347" s="1112">
        <v>1</v>
      </c>
      <c r="G347" s="1110">
        <v>43.3</v>
      </c>
      <c r="H347" s="1113">
        <v>1.5</v>
      </c>
      <c r="I347" s="1113"/>
      <c r="J347" s="1114">
        <f t="shared" si="24"/>
        <v>64.949999999999989</v>
      </c>
      <c r="K347" s="1119"/>
      <c r="L347" s="1119"/>
      <c r="M347" s="1140"/>
    </row>
    <row r="348" spans="2:13" s="561" customFormat="1" ht="13.2" x14ac:dyDescent="0.25">
      <c r="B348" s="1140"/>
      <c r="C348" s="1148"/>
      <c r="D348" s="1110"/>
      <c r="E348" s="1121" t="s">
        <v>2297</v>
      </c>
      <c r="F348" s="1112">
        <v>-1</v>
      </c>
      <c r="G348" s="1110">
        <v>1.6</v>
      </c>
      <c r="H348" s="1113">
        <v>1.5</v>
      </c>
      <c r="I348" s="1113"/>
      <c r="J348" s="1114">
        <f t="shared" si="24"/>
        <v>-2.4000000000000004</v>
      </c>
      <c r="K348" s="1119"/>
      <c r="L348" s="1119"/>
      <c r="M348" s="1140"/>
    </row>
    <row r="349" spans="2:13" s="561" customFormat="1" ht="13.2" x14ac:dyDescent="0.25">
      <c r="B349" s="1140"/>
      <c r="C349" s="1148"/>
      <c r="D349" s="1110"/>
      <c r="E349" s="1121" t="s">
        <v>2297</v>
      </c>
      <c r="F349" s="1112">
        <v>-5</v>
      </c>
      <c r="G349" s="1110">
        <v>1.2</v>
      </c>
      <c r="H349" s="1113">
        <v>1.5</v>
      </c>
      <c r="I349" s="1113"/>
      <c r="J349" s="1114">
        <f t="shared" si="24"/>
        <v>-9</v>
      </c>
      <c r="K349" s="1119"/>
      <c r="L349" s="1119"/>
      <c r="M349" s="1140"/>
    </row>
    <row r="350" spans="2:13" s="561" customFormat="1" ht="13.2" x14ac:dyDescent="0.25">
      <c r="B350" s="1140"/>
      <c r="C350" s="1148"/>
      <c r="D350" s="1110"/>
      <c r="E350" s="1121" t="s">
        <v>2297</v>
      </c>
      <c r="F350" s="1112">
        <v>-2</v>
      </c>
      <c r="G350" s="1110">
        <v>1</v>
      </c>
      <c r="H350" s="1113">
        <v>1.5</v>
      </c>
      <c r="I350" s="1113"/>
      <c r="J350" s="1114">
        <f t="shared" si="24"/>
        <v>-3</v>
      </c>
      <c r="K350" s="1119"/>
      <c r="L350" s="1119"/>
      <c r="M350" s="1140"/>
    </row>
    <row r="351" spans="2:13" s="561" customFormat="1" ht="13.2" x14ac:dyDescent="0.25">
      <c r="B351" s="1140"/>
      <c r="C351" s="1148"/>
      <c r="D351" s="1110"/>
      <c r="E351" s="1121" t="s">
        <v>2297</v>
      </c>
      <c r="F351" s="1112">
        <v>-4</v>
      </c>
      <c r="G351" s="1110">
        <v>0.9</v>
      </c>
      <c r="H351" s="1113">
        <v>1.5</v>
      </c>
      <c r="I351" s="1113"/>
      <c r="J351" s="1114">
        <f t="shared" si="24"/>
        <v>-5.4</v>
      </c>
      <c r="K351" s="1119"/>
      <c r="L351" s="1119"/>
      <c r="M351" s="1140"/>
    </row>
    <row r="352" spans="2:13" s="561" customFormat="1" ht="13.2" x14ac:dyDescent="0.25">
      <c r="B352" s="1140"/>
      <c r="C352" s="1148"/>
      <c r="D352" s="1110"/>
      <c r="E352" s="1121" t="s">
        <v>2345</v>
      </c>
      <c r="F352" s="1112">
        <v>-1</v>
      </c>
      <c r="G352" s="1110">
        <v>1.5</v>
      </c>
      <c r="H352" s="1113">
        <v>1.4</v>
      </c>
      <c r="I352" s="1113"/>
      <c r="J352" s="1114">
        <f t="shared" si="24"/>
        <v>-2.0999999999999996</v>
      </c>
      <c r="K352" s="1119"/>
      <c r="L352" s="1119"/>
      <c r="M352" s="1140"/>
    </row>
    <row r="353" spans="2:13" s="561" customFormat="1" ht="13.2" x14ac:dyDescent="0.25">
      <c r="B353" s="1140"/>
      <c r="C353" s="1148"/>
      <c r="D353" s="1110"/>
      <c r="E353" s="1121" t="s">
        <v>2345</v>
      </c>
      <c r="F353" s="1112">
        <v>-1</v>
      </c>
      <c r="G353" s="1110">
        <v>1</v>
      </c>
      <c r="H353" s="1113">
        <v>1.4</v>
      </c>
      <c r="I353" s="1113"/>
      <c r="J353" s="1114">
        <f t="shared" si="24"/>
        <v>-1.4</v>
      </c>
      <c r="K353" s="1119"/>
      <c r="L353" s="1119"/>
      <c r="M353" s="1140"/>
    </row>
    <row r="354" spans="2:13" s="561" customFormat="1" ht="13.2" x14ac:dyDescent="0.25">
      <c r="B354" s="1140"/>
      <c r="C354" s="1148"/>
      <c r="D354" s="1110"/>
      <c r="E354" s="1150" t="s">
        <v>2302</v>
      </c>
      <c r="F354" s="1112">
        <v>-1</v>
      </c>
      <c r="G354" s="1110">
        <v>0.4</v>
      </c>
      <c r="H354" s="1113">
        <v>0.75</v>
      </c>
      <c r="I354" s="1113"/>
      <c r="J354" s="1114">
        <f t="shared" si="24"/>
        <v>-0.30000000000000004</v>
      </c>
      <c r="K354" s="1119"/>
      <c r="L354" s="1119"/>
      <c r="M354" s="1140"/>
    </row>
    <row r="355" spans="2:13" s="561" customFormat="1" ht="13.2" x14ac:dyDescent="0.25">
      <c r="B355" s="1140"/>
      <c r="C355" s="1148" t="s">
        <v>125</v>
      </c>
      <c r="D355" s="1110" t="s">
        <v>1098</v>
      </c>
      <c r="E355" s="1121" t="s">
        <v>2246</v>
      </c>
      <c r="F355" s="1112">
        <v>1</v>
      </c>
      <c r="G355" s="1110">
        <v>24.1</v>
      </c>
      <c r="H355" s="1113">
        <v>1.5</v>
      </c>
      <c r="I355" s="1113"/>
      <c r="J355" s="1114">
        <f t="shared" si="24"/>
        <v>36.150000000000006</v>
      </c>
      <c r="K355" s="1119"/>
      <c r="L355" s="1119"/>
      <c r="M355" s="1140"/>
    </row>
    <row r="356" spans="2:13" s="561" customFormat="1" ht="13.2" x14ac:dyDescent="0.25">
      <c r="B356" s="1140"/>
      <c r="C356" s="1148"/>
      <c r="D356" s="1110"/>
      <c r="E356" s="1121" t="s">
        <v>2297</v>
      </c>
      <c r="F356" s="1112">
        <v>-1</v>
      </c>
      <c r="G356" s="1110">
        <v>1.2</v>
      </c>
      <c r="H356" s="1113">
        <v>1.5</v>
      </c>
      <c r="I356" s="1113"/>
      <c r="J356" s="1114">
        <f t="shared" si="24"/>
        <v>-1.7999999999999998</v>
      </c>
      <c r="K356" s="1119"/>
      <c r="L356" s="1119"/>
      <c r="M356" s="1140"/>
    </row>
    <row r="357" spans="2:13" s="561" customFormat="1" ht="13.2" x14ac:dyDescent="0.25">
      <c r="B357" s="1140"/>
      <c r="C357" s="1148" t="s">
        <v>125</v>
      </c>
      <c r="D357" s="1110" t="s">
        <v>2252</v>
      </c>
      <c r="E357" s="1121" t="s">
        <v>360</v>
      </c>
      <c r="F357" s="1112">
        <v>1</v>
      </c>
      <c r="G357" s="1110">
        <v>43.1</v>
      </c>
      <c r="H357" s="1113">
        <v>1.5</v>
      </c>
      <c r="I357" s="1113"/>
      <c r="J357" s="1114">
        <f t="shared" si="24"/>
        <v>64.650000000000006</v>
      </c>
      <c r="K357" s="1119"/>
      <c r="L357" s="1119"/>
      <c r="M357" s="1140"/>
    </row>
    <row r="358" spans="2:13" s="561" customFormat="1" ht="13.2" x14ac:dyDescent="0.25">
      <c r="B358" s="1140"/>
      <c r="C358" s="1148"/>
      <c r="D358" s="1110"/>
      <c r="E358" s="1121" t="s">
        <v>2297</v>
      </c>
      <c r="F358" s="1112">
        <v>-1</v>
      </c>
      <c r="G358" s="1110">
        <v>1.8</v>
      </c>
      <c r="H358" s="1113">
        <v>1.5</v>
      </c>
      <c r="I358" s="1113"/>
      <c r="J358" s="1114">
        <f t="shared" si="24"/>
        <v>-2.7</v>
      </c>
      <c r="K358" s="1119"/>
      <c r="L358" s="1119"/>
      <c r="M358" s="1140"/>
    </row>
    <row r="359" spans="2:13" s="561" customFormat="1" ht="13.2" x14ac:dyDescent="0.25">
      <c r="B359" s="1140"/>
      <c r="C359" s="1148"/>
      <c r="D359" s="1110"/>
      <c r="E359" s="1121" t="s">
        <v>2297</v>
      </c>
      <c r="F359" s="1112">
        <v>-1</v>
      </c>
      <c r="G359" s="1110">
        <v>1.6</v>
      </c>
      <c r="H359" s="1113">
        <v>1.5</v>
      </c>
      <c r="I359" s="1113"/>
      <c r="J359" s="1114">
        <f t="shared" si="24"/>
        <v>-2.4000000000000004</v>
      </c>
      <c r="K359" s="1119"/>
      <c r="L359" s="1119"/>
      <c r="M359" s="1140"/>
    </row>
    <row r="360" spans="2:13" s="561" customFormat="1" ht="13.2" x14ac:dyDescent="0.25">
      <c r="B360" s="1140"/>
      <c r="C360" s="1148"/>
      <c r="D360" s="1110"/>
      <c r="E360" s="1121" t="s">
        <v>2297</v>
      </c>
      <c r="F360" s="1112">
        <v>-1</v>
      </c>
      <c r="G360" s="1110">
        <v>0.6</v>
      </c>
      <c r="H360" s="1113">
        <v>1.5</v>
      </c>
      <c r="I360" s="1113"/>
      <c r="J360" s="1114">
        <f t="shared" si="24"/>
        <v>-0.89999999999999991</v>
      </c>
      <c r="K360" s="1119"/>
      <c r="L360" s="1119"/>
      <c r="M360" s="1140"/>
    </row>
    <row r="361" spans="2:13" s="561" customFormat="1" ht="13.2" x14ac:dyDescent="0.25">
      <c r="B361" s="1140"/>
      <c r="C361" s="1148"/>
      <c r="D361" s="1110"/>
      <c r="E361" s="1121" t="s">
        <v>2345</v>
      </c>
      <c r="F361" s="1112">
        <v>-1</v>
      </c>
      <c r="G361" s="1110">
        <v>4</v>
      </c>
      <c r="H361" s="1113">
        <v>1.4</v>
      </c>
      <c r="I361" s="1113"/>
      <c r="J361" s="1114">
        <f t="shared" si="24"/>
        <v>-5.6</v>
      </c>
      <c r="K361" s="1119"/>
      <c r="L361" s="1119"/>
      <c r="M361" s="1140"/>
    </row>
    <row r="362" spans="2:13" s="561" customFormat="1" ht="13.2" x14ac:dyDescent="0.25">
      <c r="B362" s="1140"/>
      <c r="C362" s="1148"/>
      <c r="D362" s="1110"/>
      <c r="E362" s="1121" t="s">
        <v>2371</v>
      </c>
      <c r="F362" s="1112">
        <v>-1</v>
      </c>
      <c r="G362" s="1110">
        <v>2.4</v>
      </c>
      <c r="H362" s="1113">
        <v>0.3</v>
      </c>
      <c r="I362" s="1113"/>
      <c r="J362" s="1114">
        <f t="shared" si="24"/>
        <v>-0.72</v>
      </c>
      <c r="K362" s="1119"/>
      <c r="L362" s="1119"/>
      <c r="M362" s="1140"/>
    </row>
    <row r="363" spans="2:13" s="561" customFormat="1" ht="13.2" x14ac:dyDescent="0.25">
      <c r="B363" s="1140"/>
      <c r="C363" s="1148"/>
      <c r="D363" s="1110"/>
      <c r="E363" s="1121" t="s">
        <v>2345</v>
      </c>
      <c r="F363" s="1112">
        <v>-1</v>
      </c>
      <c r="G363" s="1110">
        <v>14.7</v>
      </c>
      <c r="H363" s="1113">
        <v>1.4</v>
      </c>
      <c r="I363" s="1113"/>
      <c r="J363" s="1114">
        <f t="shared" si="24"/>
        <v>-20.58</v>
      </c>
      <c r="K363" s="1119"/>
      <c r="L363" s="1119"/>
      <c r="M363" s="1140"/>
    </row>
    <row r="364" spans="2:13" s="561" customFormat="1" ht="13.2" x14ac:dyDescent="0.25">
      <c r="B364" s="728"/>
      <c r="C364" s="1123"/>
      <c r="D364" s="1123"/>
      <c r="E364" s="1123"/>
      <c r="F364" s="1123"/>
      <c r="G364" s="1123"/>
      <c r="H364" s="1123"/>
      <c r="I364" s="1123"/>
      <c r="J364" s="1124"/>
      <c r="K364" s="1123"/>
      <c r="L364" s="1123"/>
      <c r="M364" s="728"/>
    </row>
    <row r="365" spans="2:13" s="561" customFormat="1" ht="13.2" x14ac:dyDescent="0.25">
      <c r="B365" s="1140"/>
      <c r="C365" s="1148"/>
      <c r="D365" s="1110"/>
      <c r="E365" s="1118" t="s">
        <v>1102</v>
      </c>
      <c r="F365" s="1112"/>
      <c r="G365" s="1110"/>
      <c r="H365" s="1113"/>
      <c r="I365" s="1113"/>
      <c r="J365" s="1149"/>
      <c r="K365" s="1119"/>
      <c r="L365" s="1119"/>
      <c r="M365" s="1140"/>
    </row>
    <row r="366" spans="2:13" s="561" customFormat="1" ht="13.2" x14ac:dyDescent="0.25">
      <c r="B366" s="1140"/>
      <c r="C366" s="1148" t="s">
        <v>125</v>
      </c>
      <c r="D366" s="1110" t="s">
        <v>2321</v>
      </c>
      <c r="E366" s="1121" t="s">
        <v>1745</v>
      </c>
      <c r="F366" s="1112">
        <v>1</v>
      </c>
      <c r="G366" s="1110">
        <v>15</v>
      </c>
      <c r="H366" s="1113">
        <v>1.5</v>
      </c>
      <c r="I366" s="1113"/>
      <c r="J366" s="1114">
        <f t="shared" ref="J366:J426" si="25">PRODUCT(F366:I366)</f>
        <v>22.5</v>
      </c>
      <c r="K366" s="1119"/>
      <c r="L366" s="1119"/>
      <c r="M366" s="1140"/>
    </row>
    <row r="367" spans="2:13" s="561" customFormat="1" ht="13.2" x14ac:dyDescent="0.25">
      <c r="B367" s="1140"/>
      <c r="C367" s="1148"/>
      <c r="D367" s="1110"/>
      <c r="E367" s="1121" t="s">
        <v>2297</v>
      </c>
      <c r="F367" s="1112">
        <v>-1</v>
      </c>
      <c r="G367" s="1110">
        <v>1</v>
      </c>
      <c r="H367" s="1113">
        <v>1.5</v>
      </c>
      <c r="I367" s="1113"/>
      <c r="J367" s="1114">
        <f t="shared" si="25"/>
        <v>-1.5</v>
      </c>
      <c r="K367" s="1119"/>
      <c r="L367" s="1119"/>
      <c r="M367" s="1140"/>
    </row>
    <row r="368" spans="2:13" s="561" customFormat="1" ht="15" customHeight="1" x14ac:dyDescent="0.25">
      <c r="B368" s="1140"/>
      <c r="C368" s="1148"/>
      <c r="D368" s="1110"/>
      <c r="E368" s="1121" t="s">
        <v>2345</v>
      </c>
      <c r="F368" s="1112">
        <v>-1</v>
      </c>
      <c r="G368" s="1110">
        <v>5.85</v>
      </c>
      <c r="H368" s="1113">
        <v>1.4</v>
      </c>
      <c r="I368" s="1113"/>
      <c r="J368" s="1114">
        <f t="shared" si="25"/>
        <v>-8.19</v>
      </c>
      <c r="K368" s="1119"/>
      <c r="L368" s="1119"/>
      <c r="M368" s="1140"/>
    </row>
    <row r="369" spans="2:13" s="561" customFormat="1" ht="15" customHeight="1" x14ac:dyDescent="0.25">
      <c r="B369" s="1140"/>
      <c r="C369" s="1148"/>
      <c r="D369" s="1110"/>
      <c r="E369" s="1121" t="s">
        <v>2345</v>
      </c>
      <c r="F369" s="1112">
        <v>-1</v>
      </c>
      <c r="G369" s="1110">
        <v>6.85</v>
      </c>
      <c r="H369" s="1113">
        <v>1.4</v>
      </c>
      <c r="I369" s="1113"/>
      <c r="J369" s="1114">
        <f t="shared" si="25"/>
        <v>-9.5899999999999981</v>
      </c>
      <c r="K369" s="1119"/>
      <c r="L369" s="1119"/>
      <c r="M369" s="1140"/>
    </row>
    <row r="370" spans="2:13" s="561" customFormat="1" ht="16.5" customHeight="1" x14ac:dyDescent="0.25">
      <c r="B370" s="1140"/>
      <c r="C370" s="1148" t="s">
        <v>125</v>
      </c>
      <c r="D370" s="1110" t="s">
        <v>2253</v>
      </c>
      <c r="E370" s="1121" t="s">
        <v>144</v>
      </c>
      <c r="F370" s="1112">
        <v>1</v>
      </c>
      <c r="G370" s="1110">
        <v>20.25</v>
      </c>
      <c r="H370" s="1113">
        <v>1.5</v>
      </c>
      <c r="I370" s="1113"/>
      <c r="J370" s="1114">
        <f t="shared" si="25"/>
        <v>30.375</v>
      </c>
      <c r="K370" s="1119"/>
      <c r="L370" s="1119"/>
      <c r="M370" s="1140"/>
    </row>
    <row r="371" spans="2:13" s="561" customFormat="1" ht="13.2" x14ac:dyDescent="0.25">
      <c r="B371" s="1140"/>
      <c r="C371" s="1148"/>
      <c r="D371" s="1110"/>
      <c r="E371" s="1121" t="s">
        <v>2297</v>
      </c>
      <c r="F371" s="1112">
        <v>-1</v>
      </c>
      <c r="G371" s="1110">
        <v>1.8</v>
      </c>
      <c r="H371" s="1113">
        <v>1.5</v>
      </c>
      <c r="I371" s="1113"/>
      <c r="J371" s="1114">
        <f t="shared" si="25"/>
        <v>-2.7</v>
      </c>
      <c r="K371" s="1119"/>
      <c r="L371" s="1119"/>
      <c r="M371" s="1140"/>
    </row>
    <row r="372" spans="2:13" s="561" customFormat="1" ht="13.2" x14ac:dyDescent="0.25">
      <c r="B372" s="1140"/>
      <c r="C372" s="1148"/>
      <c r="D372" s="1110"/>
      <c r="E372" s="1121" t="s">
        <v>2297</v>
      </c>
      <c r="F372" s="1112">
        <v>-2</v>
      </c>
      <c r="G372" s="1110">
        <v>0.8</v>
      </c>
      <c r="H372" s="1113">
        <v>1.5</v>
      </c>
      <c r="I372" s="1113"/>
      <c r="J372" s="1114">
        <f t="shared" si="25"/>
        <v>-2.4000000000000004</v>
      </c>
      <c r="K372" s="1119"/>
      <c r="L372" s="1119"/>
      <c r="M372" s="1140"/>
    </row>
    <row r="373" spans="2:13" s="561" customFormat="1" ht="13.2" x14ac:dyDescent="0.25">
      <c r="B373" s="1140"/>
      <c r="C373" s="1148"/>
      <c r="D373" s="1110"/>
      <c r="E373" s="1150" t="s">
        <v>2311</v>
      </c>
      <c r="F373" s="1112">
        <v>-1</v>
      </c>
      <c r="G373" s="1110">
        <v>0.7</v>
      </c>
      <c r="H373" s="1113">
        <v>0.75</v>
      </c>
      <c r="I373" s="1113"/>
      <c r="J373" s="1114">
        <f t="shared" si="25"/>
        <v>-0.52499999999999991</v>
      </c>
      <c r="K373" s="1119"/>
      <c r="L373" s="1119"/>
      <c r="M373" s="1140"/>
    </row>
    <row r="374" spans="2:13" s="561" customFormat="1" ht="13.2" x14ac:dyDescent="0.25">
      <c r="B374" s="1140"/>
      <c r="C374" s="1148"/>
      <c r="D374" s="1110"/>
      <c r="E374" s="1150" t="s">
        <v>2302</v>
      </c>
      <c r="F374" s="1112">
        <v>-1</v>
      </c>
      <c r="G374" s="1110">
        <v>0.4</v>
      </c>
      <c r="H374" s="1113">
        <v>0.75</v>
      </c>
      <c r="I374" s="1113"/>
      <c r="J374" s="1114">
        <f t="shared" si="25"/>
        <v>-0.30000000000000004</v>
      </c>
      <c r="K374" s="1119"/>
      <c r="L374" s="1119"/>
      <c r="M374" s="1140"/>
    </row>
    <row r="375" spans="2:13" s="561" customFormat="1" ht="13.2" x14ac:dyDescent="0.25">
      <c r="B375" s="1140"/>
      <c r="C375" s="1148"/>
      <c r="D375" s="1110"/>
      <c r="E375" s="1121" t="s">
        <v>2303</v>
      </c>
      <c r="F375" s="1112">
        <v>-1</v>
      </c>
      <c r="G375" s="1110">
        <v>4.3</v>
      </c>
      <c r="H375" s="1113">
        <v>1.5</v>
      </c>
      <c r="I375" s="1113"/>
      <c r="J375" s="1114">
        <f t="shared" si="25"/>
        <v>-6.4499999999999993</v>
      </c>
      <c r="K375" s="1119"/>
      <c r="L375" s="1119"/>
      <c r="M375" s="1140"/>
    </row>
    <row r="376" spans="2:13" s="561" customFormat="1" ht="13.2" x14ac:dyDescent="0.25">
      <c r="B376" s="1140"/>
      <c r="C376" s="1148" t="s">
        <v>125</v>
      </c>
      <c r="D376" s="1110" t="s">
        <v>2232</v>
      </c>
      <c r="E376" s="1121" t="s">
        <v>144</v>
      </c>
      <c r="F376" s="1112">
        <v>1</v>
      </c>
      <c r="G376" s="1110">
        <v>14.4</v>
      </c>
      <c r="H376" s="1113">
        <v>1.5</v>
      </c>
      <c r="I376" s="1113"/>
      <c r="J376" s="1114">
        <f t="shared" si="25"/>
        <v>21.6</v>
      </c>
      <c r="K376" s="1119"/>
      <c r="L376" s="1119"/>
      <c r="M376" s="1140"/>
    </row>
    <row r="377" spans="2:13" s="561" customFormat="1" ht="13.2" x14ac:dyDescent="0.25">
      <c r="B377" s="1140"/>
      <c r="C377" s="1148"/>
      <c r="D377" s="1110"/>
      <c r="E377" s="1121" t="s">
        <v>2297</v>
      </c>
      <c r="F377" s="1112">
        <v>-1</v>
      </c>
      <c r="G377" s="1110">
        <v>1.2</v>
      </c>
      <c r="H377" s="1113">
        <v>1.5</v>
      </c>
      <c r="I377" s="1113"/>
      <c r="J377" s="1114">
        <f t="shared" si="25"/>
        <v>-1.7999999999999998</v>
      </c>
      <c r="K377" s="1119"/>
      <c r="L377" s="1119"/>
      <c r="M377" s="1140"/>
    </row>
    <row r="378" spans="2:13" s="561" customFormat="1" ht="13.2" x14ac:dyDescent="0.25">
      <c r="B378" s="1140"/>
      <c r="C378" s="1148"/>
      <c r="D378" s="1110"/>
      <c r="E378" s="1121" t="s">
        <v>2297</v>
      </c>
      <c r="F378" s="1112">
        <v>-1</v>
      </c>
      <c r="G378" s="1110">
        <v>0.9</v>
      </c>
      <c r="H378" s="1113">
        <v>1.5</v>
      </c>
      <c r="I378" s="1113"/>
      <c r="J378" s="1114">
        <f t="shared" si="25"/>
        <v>-1.35</v>
      </c>
      <c r="K378" s="1119"/>
      <c r="L378" s="1119"/>
      <c r="M378" s="1140"/>
    </row>
    <row r="379" spans="2:13" s="561" customFormat="1" ht="13.2" x14ac:dyDescent="0.25">
      <c r="B379" s="1140"/>
      <c r="C379" s="1148"/>
      <c r="D379" s="1110"/>
      <c r="E379" s="1121" t="s">
        <v>2303</v>
      </c>
      <c r="F379" s="1112">
        <v>-1</v>
      </c>
      <c r="G379" s="1110">
        <v>3.6</v>
      </c>
      <c r="H379" s="1113">
        <v>1.5</v>
      </c>
      <c r="I379" s="1113"/>
      <c r="J379" s="1114">
        <f t="shared" si="25"/>
        <v>-5.4</v>
      </c>
      <c r="K379" s="1119"/>
      <c r="L379" s="1119"/>
      <c r="M379" s="1140"/>
    </row>
    <row r="380" spans="2:13" s="561" customFormat="1" ht="26.4" x14ac:dyDescent="0.25">
      <c r="B380" s="1140"/>
      <c r="C380" s="1148" t="s">
        <v>125</v>
      </c>
      <c r="D380" s="1110" t="s">
        <v>2322</v>
      </c>
      <c r="E380" s="1121" t="s">
        <v>2323</v>
      </c>
      <c r="F380" s="1112">
        <v>1</v>
      </c>
      <c r="G380" s="1110">
        <v>21.3</v>
      </c>
      <c r="H380" s="1113">
        <v>1.5</v>
      </c>
      <c r="I380" s="1113"/>
      <c r="J380" s="1114">
        <f t="shared" si="25"/>
        <v>31.950000000000003</v>
      </c>
      <c r="K380" s="1119"/>
      <c r="L380" s="1119"/>
      <c r="M380" s="1140"/>
    </row>
    <row r="381" spans="2:13" s="561" customFormat="1" ht="13.2" x14ac:dyDescent="0.25">
      <c r="B381" s="1140"/>
      <c r="C381" s="1148"/>
      <c r="D381" s="1110"/>
      <c r="E381" s="1121" t="s">
        <v>2297</v>
      </c>
      <c r="F381" s="1112">
        <v>-1</v>
      </c>
      <c r="G381" s="1110">
        <v>1</v>
      </c>
      <c r="H381" s="1113">
        <v>1.5</v>
      </c>
      <c r="I381" s="1113"/>
      <c r="J381" s="1114">
        <f t="shared" si="25"/>
        <v>-1.5</v>
      </c>
      <c r="K381" s="1119"/>
      <c r="L381" s="1119"/>
      <c r="M381" s="1140"/>
    </row>
    <row r="382" spans="2:13" s="561" customFormat="1" ht="13.2" x14ac:dyDescent="0.25">
      <c r="B382" s="1140"/>
      <c r="C382" s="1148"/>
      <c r="D382" s="1110"/>
      <c r="E382" s="1121" t="s">
        <v>2297</v>
      </c>
      <c r="F382" s="1112">
        <v>-1</v>
      </c>
      <c r="G382" s="1110">
        <v>0.9</v>
      </c>
      <c r="H382" s="1113">
        <v>1.5</v>
      </c>
      <c r="I382" s="1113"/>
      <c r="J382" s="1114">
        <f t="shared" si="25"/>
        <v>-1.35</v>
      </c>
      <c r="K382" s="1119"/>
      <c r="L382" s="1119"/>
      <c r="M382" s="1140"/>
    </row>
    <row r="383" spans="2:13" s="561" customFormat="1" ht="13.2" x14ac:dyDescent="0.25">
      <c r="B383" s="1140"/>
      <c r="C383" s="1148" t="s">
        <v>128</v>
      </c>
      <c r="D383" s="1110" t="s">
        <v>1121</v>
      </c>
      <c r="E383" s="1121" t="s">
        <v>179</v>
      </c>
      <c r="F383" s="1112">
        <v>1</v>
      </c>
      <c r="G383" s="1110">
        <v>14.6</v>
      </c>
      <c r="H383" s="1113">
        <v>0.1</v>
      </c>
      <c r="I383" s="1113"/>
      <c r="J383" s="1114">
        <f t="shared" si="25"/>
        <v>1.46</v>
      </c>
      <c r="K383" s="1119"/>
      <c r="L383" s="1119"/>
      <c r="M383" s="1140"/>
    </row>
    <row r="384" spans="2:13" s="561" customFormat="1" ht="13.2" x14ac:dyDescent="0.25">
      <c r="B384" s="1140"/>
      <c r="C384" s="1148"/>
      <c r="D384" s="1110"/>
      <c r="E384" s="1121" t="s">
        <v>2297</v>
      </c>
      <c r="F384" s="1112">
        <v>-2</v>
      </c>
      <c r="G384" s="1110">
        <v>0.9</v>
      </c>
      <c r="H384" s="1113">
        <v>0.1</v>
      </c>
      <c r="I384" s="1113"/>
      <c r="J384" s="1114">
        <f t="shared" si="25"/>
        <v>-0.18000000000000002</v>
      </c>
      <c r="K384" s="1119"/>
      <c r="L384" s="1119"/>
      <c r="M384" s="1140"/>
    </row>
    <row r="385" spans="2:13" s="561" customFormat="1" ht="13.2" x14ac:dyDescent="0.25">
      <c r="B385" s="1140"/>
      <c r="C385" s="1148"/>
      <c r="D385" s="1110"/>
      <c r="E385" s="1121" t="s">
        <v>2303</v>
      </c>
      <c r="F385" s="1112">
        <v>-1</v>
      </c>
      <c r="G385" s="1110">
        <v>4.3</v>
      </c>
      <c r="H385" s="1113">
        <v>0.1</v>
      </c>
      <c r="I385" s="1113"/>
      <c r="J385" s="1114">
        <f t="shared" si="25"/>
        <v>-0.43</v>
      </c>
      <c r="K385" s="1119"/>
      <c r="L385" s="1119"/>
      <c r="M385" s="1140"/>
    </row>
    <row r="386" spans="2:13" s="561" customFormat="1" ht="13.2" x14ac:dyDescent="0.25">
      <c r="B386" s="1140"/>
      <c r="C386" s="1148" t="s">
        <v>786</v>
      </c>
      <c r="D386" s="1110" t="s">
        <v>1110</v>
      </c>
      <c r="E386" s="1121" t="s">
        <v>2324</v>
      </c>
      <c r="F386" s="1112">
        <v>1</v>
      </c>
      <c r="G386" s="1110">
        <v>16.7</v>
      </c>
      <c r="H386" s="1113">
        <v>1.5</v>
      </c>
      <c r="I386" s="1113"/>
      <c r="J386" s="1114">
        <f t="shared" si="25"/>
        <v>25.049999999999997</v>
      </c>
      <c r="K386" s="1119"/>
      <c r="L386" s="1119"/>
      <c r="M386" s="1140"/>
    </row>
    <row r="387" spans="2:13" s="561" customFormat="1" ht="13.2" x14ac:dyDescent="0.25">
      <c r="B387" s="1140"/>
      <c r="C387" s="1148"/>
      <c r="D387" s="1110"/>
      <c r="E387" s="1121" t="s">
        <v>2297</v>
      </c>
      <c r="F387" s="1112">
        <v>-1</v>
      </c>
      <c r="G387" s="1110">
        <v>1</v>
      </c>
      <c r="H387" s="1113">
        <v>1.5</v>
      </c>
      <c r="I387" s="1113"/>
      <c r="J387" s="1114">
        <f t="shared" si="25"/>
        <v>-1.5</v>
      </c>
      <c r="K387" s="1119"/>
      <c r="L387" s="1119"/>
      <c r="M387" s="1140"/>
    </row>
    <row r="388" spans="2:13" s="561" customFormat="1" ht="13.2" x14ac:dyDescent="0.25">
      <c r="B388" s="1140"/>
      <c r="C388" s="1148"/>
      <c r="D388" s="1110"/>
      <c r="E388" s="1121" t="s">
        <v>2371</v>
      </c>
      <c r="F388" s="1112">
        <v>-1</v>
      </c>
      <c r="G388" s="1110">
        <v>2.4</v>
      </c>
      <c r="H388" s="1113">
        <v>0.3</v>
      </c>
      <c r="I388" s="1113"/>
      <c r="J388" s="1114">
        <f t="shared" si="25"/>
        <v>-0.72</v>
      </c>
      <c r="K388" s="1119"/>
      <c r="L388" s="1119"/>
      <c r="M388" s="1140"/>
    </row>
    <row r="389" spans="2:13" s="561" customFormat="1" ht="13.2" x14ac:dyDescent="0.25">
      <c r="B389" s="1140"/>
      <c r="C389" s="1148" t="s">
        <v>125</v>
      </c>
      <c r="D389" s="1110" t="s">
        <v>1157</v>
      </c>
      <c r="E389" s="1121" t="s">
        <v>138</v>
      </c>
      <c r="F389" s="1112">
        <v>1</v>
      </c>
      <c r="G389" s="1110">
        <v>50.7</v>
      </c>
      <c r="H389" s="1113">
        <v>1.5</v>
      </c>
      <c r="I389" s="1113"/>
      <c r="J389" s="1114">
        <f t="shared" si="25"/>
        <v>76.050000000000011</v>
      </c>
      <c r="K389" s="1119"/>
      <c r="L389" s="1119"/>
      <c r="M389" s="1140"/>
    </row>
    <row r="390" spans="2:13" s="561" customFormat="1" ht="13.2" x14ac:dyDescent="0.25">
      <c r="B390" s="1140"/>
      <c r="C390" s="1148"/>
      <c r="D390" s="1110"/>
      <c r="E390" s="1121" t="s">
        <v>2297</v>
      </c>
      <c r="F390" s="1112">
        <v>-2</v>
      </c>
      <c r="G390" s="1110">
        <v>1.8</v>
      </c>
      <c r="H390" s="1113">
        <v>1.5</v>
      </c>
      <c r="I390" s="1113"/>
      <c r="J390" s="1114">
        <f t="shared" si="25"/>
        <v>-5.4</v>
      </c>
      <c r="K390" s="1119"/>
      <c r="L390" s="1119"/>
      <c r="M390" s="1140"/>
    </row>
    <row r="391" spans="2:13" s="561" customFormat="1" ht="13.2" x14ac:dyDescent="0.25">
      <c r="B391" s="1140"/>
      <c r="C391" s="1148"/>
      <c r="D391" s="1110"/>
      <c r="E391" s="1121" t="s">
        <v>2297</v>
      </c>
      <c r="F391" s="1112">
        <v>-1</v>
      </c>
      <c r="G391" s="1110">
        <v>1.2</v>
      </c>
      <c r="H391" s="1113">
        <v>1.5</v>
      </c>
      <c r="I391" s="1113"/>
      <c r="J391" s="1114">
        <f t="shared" si="25"/>
        <v>-1.7999999999999998</v>
      </c>
      <c r="K391" s="1119"/>
      <c r="L391" s="1119"/>
      <c r="M391" s="1140"/>
    </row>
    <row r="392" spans="2:13" s="561" customFormat="1" ht="13.2" x14ac:dyDescent="0.25">
      <c r="B392" s="1140"/>
      <c r="C392" s="1148"/>
      <c r="D392" s="1110"/>
      <c r="E392" s="1121" t="s">
        <v>2297</v>
      </c>
      <c r="F392" s="1112">
        <v>-4</v>
      </c>
      <c r="G392" s="1110">
        <v>1</v>
      </c>
      <c r="H392" s="1113">
        <v>1.5</v>
      </c>
      <c r="I392" s="1113"/>
      <c r="J392" s="1114">
        <f t="shared" si="25"/>
        <v>-6</v>
      </c>
      <c r="K392" s="1119"/>
      <c r="L392" s="1119"/>
      <c r="M392" s="1140"/>
    </row>
    <row r="393" spans="2:13" s="561" customFormat="1" ht="13.2" x14ac:dyDescent="0.25">
      <c r="B393" s="1140"/>
      <c r="C393" s="1148"/>
      <c r="D393" s="1110"/>
      <c r="E393" s="1121" t="s">
        <v>2297</v>
      </c>
      <c r="F393" s="1112">
        <v>-4</v>
      </c>
      <c r="G393" s="1110">
        <v>0.9</v>
      </c>
      <c r="H393" s="1113">
        <v>1.5</v>
      </c>
      <c r="I393" s="1113"/>
      <c r="J393" s="1114">
        <f t="shared" si="25"/>
        <v>-5.4</v>
      </c>
      <c r="K393" s="1119"/>
      <c r="L393" s="1119"/>
      <c r="M393" s="1140"/>
    </row>
    <row r="394" spans="2:13" s="561" customFormat="1" ht="26.4" x14ac:dyDescent="0.25">
      <c r="B394" s="1140"/>
      <c r="C394" s="1148" t="s">
        <v>125</v>
      </c>
      <c r="D394" s="1110" t="s">
        <v>1133</v>
      </c>
      <c r="E394" s="1121" t="s">
        <v>1132</v>
      </c>
      <c r="F394" s="1112">
        <v>1</v>
      </c>
      <c r="G394" s="1110">
        <v>15</v>
      </c>
      <c r="H394" s="1113">
        <v>1.5</v>
      </c>
      <c r="I394" s="1113"/>
      <c r="J394" s="1114">
        <f t="shared" si="25"/>
        <v>22.5</v>
      </c>
      <c r="K394" s="1119"/>
      <c r="L394" s="1119"/>
      <c r="M394" s="1140"/>
    </row>
    <row r="395" spans="2:13" s="561" customFormat="1" ht="13.2" x14ac:dyDescent="0.25">
      <c r="B395" s="1140"/>
      <c r="C395" s="1148"/>
      <c r="D395" s="1110"/>
      <c r="E395" s="1121" t="s">
        <v>2297</v>
      </c>
      <c r="F395" s="1112">
        <v>-1</v>
      </c>
      <c r="G395" s="1110">
        <v>0.9</v>
      </c>
      <c r="H395" s="1113">
        <v>1.5</v>
      </c>
      <c r="I395" s="1113"/>
      <c r="J395" s="1114">
        <f t="shared" si="25"/>
        <v>-1.35</v>
      </c>
      <c r="K395" s="1119"/>
      <c r="L395" s="1119"/>
      <c r="M395" s="1140"/>
    </row>
    <row r="396" spans="2:13" s="561" customFormat="1" ht="13.2" x14ac:dyDescent="0.25">
      <c r="B396" s="1140"/>
      <c r="C396" s="1148" t="s">
        <v>125</v>
      </c>
      <c r="D396" s="1110" t="s">
        <v>2245</v>
      </c>
      <c r="E396" s="1121" t="s">
        <v>138</v>
      </c>
      <c r="F396" s="1112">
        <v>1</v>
      </c>
      <c r="G396" s="1110">
        <v>20.8</v>
      </c>
      <c r="H396" s="1113">
        <v>1.5</v>
      </c>
      <c r="I396" s="1113"/>
      <c r="J396" s="1114">
        <f t="shared" si="25"/>
        <v>31.200000000000003</v>
      </c>
      <c r="K396" s="1119"/>
      <c r="L396" s="1119"/>
      <c r="M396" s="1140"/>
    </row>
    <row r="397" spans="2:13" s="561" customFormat="1" ht="13.2" x14ac:dyDescent="0.25">
      <c r="B397" s="1140"/>
      <c r="C397" s="1148"/>
      <c r="D397" s="1110"/>
      <c r="E397" s="1121" t="s">
        <v>2297</v>
      </c>
      <c r="F397" s="1112">
        <v>-4</v>
      </c>
      <c r="G397" s="1110">
        <v>1.2</v>
      </c>
      <c r="H397" s="1113">
        <v>1.5</v>
      </c>
      <c r="I397" s="1113"/>
      <c r="J397" s="1114">
        <f t="shared" si="25"/>
        <v>-7.1999999999999993</v>
      </c>
      <c r="K397" s="1119"/>
      <c r="L397" s="1119"/>
      <c r="M397" s="1140"/>
    </row>
    <row r="398" spans="2:13" s="562" customFormat="1" ht="13.2" x14ac:dyDescent="0.25">
      <c r="B398" s="1140"/>
      <c r="C398" s="1148"/>
      <c r="D398" s="1110"/>
      <c r="E398" s="1121" t="s">
        <v>2297</v>
      </c>
      <c r="F398" s="1112">
        <v>-2</v>
      </c>
      <c r="G398" s="1110">
        <v>1</v>
      </c>
      <c r="H398" s="1113">
        <v>1.5</v>
      </c>
      <c r="I398" s="1113"/>
      <c r="J398" s="1114">
        <f t="shared" si="25"/>
        <v>-3</v>
      </c>
      <c r="K398" s="1119"/>
      <c r="L398" s="1119"/>
      <c r="M398" s="1140"/>
    </row>
    <row r="399" spans="2:13" s="561" customFormat="1" ht="13.2" x14ac:dyDescent="0.25">
      <c r="B399" s="1140"/>
      <c r="C399" s="1148"/>
      <c r="D399" s="1110"/>
      <c r="E399" s="1121" t="s">
        <v>2297</v>
      </c>
      <c r="F399" s="1112">
        <v>-1</v>
      </c>
      <c r="G399" s="1110">
        <v>0.9</v>
      </c>
      <c r="H399" s="1113">
        <v>1.5</v>
      </c>
      <c r="I399" s="1113"/>
      <c r="J399" s="1114">
        <f t="shared" si="25"/>
        <v>-1.35</v>
      </c>
      <c r="K399" s="1119"/>
      <c r="L399" s="1119"/>
      <c r="M399" s="1140"/>
    </row>
    <row r="400" spans="2:13" s="561" customFormat="1" ht="13.2" x14ac:dyDescent="0.25">
      <c r="B400" s="1140"/>
      <c r="C400" s="1148"/>
      <c r="D400" s="1110"/>
      <c r="E400" s="1121" t="s">
        <v>2345</v>
      </c>
      <c r="F400" s="1112">
        <v>-1</v>
      </c>
      <c r="G400" s="1110">
        <v>1.5</v>
      </c>
      <c r="H400" s="1113">
        <v>1.4</v>
      </c>
      <c r="I400" s="1113"/>
      <c r="J400" s="1114">
        <f t="shared" si="25"/>
        <v>-2.0999999999999996</v>
      </c>
      <c r="K400" s="1119"/>
      <c r="L400" s="1119"/>
      <c r="M400" s="1140"/>
    </row>
    <row r="401" spans="2:13" s="561" customFormat="1" ht="13.2" x14ac:dyDescent="0.25">
      <c r="B401" s="1140"/>
      <c r="C401" s="1148" t="s">
        <v>125</v>
      </c>
      <c r="D401" s="1110" t="s">
        <v>2325</v>
      </c>
      <c r="E401" s="1121" t="s">
        <v>138</v>
      </c>
      <c r="F401" s="1112">
        <v>1</v>
      </c>
      <c r="G401" s="1110">
        <v>41.2</v>
      </c>
      <c r="H401" s="1113">
        <v>1.5</v>
      </c>
      <c r="I401" s="1113"/>
      <c r="J401" s="1114">
        <f t="shared" si="25"/>
        <v>61.800000000000004</v>
      </c>
      <c r="K401" s="1119"/>
      <c r="L401" s="1119"/>
      <c r="M401" s="1140"/>
    </row>
    <row r="402" spans="2:13" s="561" customFormat="1" ht="13.2" x14ac:dyDescent="0.25">
      <c r="B402" s="1140"/>
      <c r="C402" s="1148"/>
      <c r="D402" s="1110"/>
      <c r="E402" s="1121" t="s">
        <v>2297</v>
      </c>
      <c r="F402" s="1112">
        <v>-1</v>
      </c>
      <c r="G402" s="1110">
        <v>1.6</v>
      </c>
      <c r="H402" s="1113">
        <v>1.5</v>
      </c>
      <c r="I402" s="1113"/>
      <c r="J402" s="1114">
        <f t="shared" si="25"/>
        <v>-2.4000000000000004</v>
      </c>
      <c r="K402" s="1119"/>
      <c r="L402" s="1119"/>
      <c r="M402" s="1140"/>
    </row>
    <row r="403" spans="2:13" s="561" customFormat="1" ht="13.2" x14ac:dyDescent="0.25">
      <c r="B403" s="1140"/>
      <c r="C403" s="1148"/>
      <c r="D403" s="1110"/>
      <c r="E403" s="1121" t="s">
        <v>2297</v>
      </c>
      <c r="F403" s="1112">
        <v>-2</v>
      </c>
      <c r="G403" s="1110">
        <v>1.2</v>
      </c>
      <c r="H403" s="1113">
        <v>1.5</v>
      </c>
      <c r="I403" s="1113"/>
      <c r="J403" s="1114">
        <f t="shared" si="25"/>
        <v>-3.5999999999999996</v>
      </c>
      <c r="K403" s="1119"/>
      <c r="L403" s="1119"/>
      <c r="M403" s="1140"/>
    </row>
    <row r="404" spans="2:13" s="561" customFormat="1" ht="13.2" x14ac:dyDescent="0.25">
      <c r="B404" s="1140"/>
      <c r="C404" s="1148"/>
      <c r="D404" s="1110"/>
      <c r="E404" s="1121" t="s">
        <v>2297</v>
      </c>
      <c r="F404" s="1112">
        <v>-7</v>
      </c>
      <c r="G404" s="1110">
        <v>0.9</v>
      </c>
      <c r="H404" s="1113">
        <v>1.5</v>
      </c>
      <c r="I404" s="1113"/>
      <c r="J404" s="1114">
        <f t="shared" si="25"/>
        <v>-9.4499999999999993</v>
      </c>
      <c r="K404" s="1119"/>
      <c r="L404" s="1119"/>
      <c r="M404" s="1140"/>
    </row>
    <row r="405" spans="2:13" s="561" customFormat="1" ht="13.2" x14ac:dyDescent="0.25">
      <c r="B405" s="1140"/>
      <c r="C405" s="1148" t="s">
        <v>786</v>
      </c>
      <c r="D405" s="1110" t="s">
        <v>1128</v>
      </c>
      <c r="E405" s="1121" t="s">
        <v>177</v>
      </c>
      <c r="F405" s="1112">
        <v>1</v>
      </c>
      <c r="G405" s="1110">
        <v>8.1</v>
      </c>
      <c r="H405" s="1113">
        <v>1.5</v>
      </c>
      <c r="I405" s="1113"/>
      <c r="J405" s="1114">
        <f t="shared" si="25"/>
        <v>12.149999999999999</v>
      </c>
      <c r="K405" s="1119"/>
      <c r="L405" s="1119"/>
      <c r="M405" s="1140"/>
    </row>
    <row r="406" spans="2:13" s="561" customFormat="1" ht="13.2" x14ac:dyDescent="0.25">
      <c r="B406" s="1140"/>
      <c r="C406" s="1148"/>
      <c r="D406" s="1110"/>
      <c r="E406" s="1121" t="s">
        <v>2297</v>
      </c>
      <c r="F406" s="1112">
        <v>-1</v>
      </c>
      <c r="G406" s="1110">
        <v>0.9</v>
      </c>
      <c r="H406" s="1113">
        <v>1.5</v>
      </c>
      <c r="I406" s="1113"/>
      <c r="J406" s="1114">
        <f t="shared" si="25"/>
        <v>-1.35</v>
      </c>
      <c r="K406" s="1119"/>
      <c r="L406" s="1119"/>
      <c r="M406" s="1140"/>
    </row>
    <row r="407" spans="2:13" s="561" customFormat="1" ht="13.2" x14ac:dyDescent="0.25">
      <c r="B407" s="1140"/>
      <c r="C407" s="1148" t="s">
        <v>125</v>
      </c>
      <c r="D407" s="1110" t="s">
        <v>1384</v>
      </c>
      <c r="E407" s="1121" t="s">
        <v>360</v>
      </c>
      <c r="F407" s="1112">
        <v>1</v>
      </c>
      <c r="G407" s="1110">
        <v>32.700000000000003</v>
      </c>
      <c r="H407" s="1113">
        <v>1.5</v>
      </c>
      <c r="I407" s="1113"/>
      <c r="J407" s="1114">
        <f t="shared" si="25"/>
        <v>49.050000000000004</v>
      </c>
      <c r="K407" s="1119"/>
      <c r="L407" s="1119"/>
      <c r="M407" s="1140"/>
    </row>
    <row r="408" spans="2:13" s="561" customFormat="1" ht="13.2" x14ac:dyDescent="0.25">
      <c r="B408" s="1140"/>
      <c r="C408" s="1148"/>
      <c r="D408" s="1110"/>
      <c r="E408" s="1121" t="s">
        <v>2297</v>
      </c>
      <c r="F408" s="1112">
        <v>-2</v>
      </c>
      <c r="G408" s="1110">
        <v>1</v>
      </c>
      <c r="H408" s="1113">
        <v>1.5</v>
      </c>
      <c r="I408" s="1113"/>
      <c r="J408" s="1114">
        <f t="shared" si="25"/>
        <v>-3</v>
      </c>
      <c r="K408" s="1119"/>
      <c r="L408" s="1119"/>
      <c r="M408" s="1140"/>
    </row>
    <row r="409" spans="2:13" s="561" customFormat="1" ht="13.2" x14ac:dyDescent="0.25">
      <c r="B409" s="1140"/>
      <c r="C409" s="1148" t="s">
        <v>125</v>
      </c>
      <c r="D409" s="1110" t="s">
        <v>1155</v>
      </c>
      <c r="E409" s="1121" t="s">
        <v>566</v>
      </c>
      <c r="F409" s="1112">
        <v>1</v>
      </c>
      <c r="G409" s="1110">
        <v>27.6</v>
      </c>
      <c r="H409" s="1113">
        <v>1.5</v>
      </c>
      <c r="I409" s="1113"/>
      <c r="J409" s="1114">
        <f t="shared" si="25"/>
        <v>41.400000000000006</v>
      </c>
      <c r="K409" s="1119"/>
      <c r="L409" s="1119"/>
      <c r="M409" s="1140"/>
    </row>
    <row r="410" spans="2:13" s="561" customFormat="1" ht="13.2" x14ac:dyDescent="0.25">
      <c r="B410" s="1140"/>
      <c r="C410" s="1148"/>
      <c r="D410" s="1110"/>
      <c r="E410" s="1121" t="s">
        <v>2297</v>
      </c>
      <c r="F410" s="1112">
        <v>-3</v>
      </c>
      <c r="G410" s="1110">
        <v>1.2</v>
      </c>
      <c r="H410" s="1113">
        <v>1.5</v>
      </c>
      <c r="I410" s="1113"/>
      <c r="J410" s="1114">
        <f t="shared" si="25"/>
        <v>-5.3999999999999995</v>
      </c>
      <c r="K410" s="1119"/>
      <c r="L410" s="1119"/>
      <c r="M410" s="1140"/>
    </row>
    <row r="411" spans="2:13" s="561" customFormat="1" ht="13.5" customHeight="1" x14ac:dyDescent="0.25">
      <c r="B411" s="1140"/>
      <c r="C411" s="1148"/>
      <c r="D411" s="1110"/>
      <c r="E411" s="1121" t="s">
        <v>2297</v>
      </c>
      <c r="F411" s="1112">
        <v>-4</v>
      </c>
      <c r="G411" s="1110">
        <v>0.9</v>
      </c>
      <c r="H411" s="1113">
        <v>1.5</v>
      </c>
      <c r="I411" s="1113"/>
      <c r="J411" s="1114">
        <f t="shared" si="25"/>
        <v>-5.4</v>
      </c>
      <c r="K411" s="1119"/>
      <c r="L411" s="1119"/>
      <c r="M411" s="1140"/>
    </row>
    <row r="412" spans="2:13" s="561" customFormat="1" ht="13.2" x14ac:dyDescent="0.25">
      <c r="B412" s="1140"/>
      <c r="C412" s="1148"/>
      <c r="D412" s="1110"/>
      <c r="E412" s="1150" t="s">
        <v>2311</v>
      </c>
      <c r="F412" s="1112">
        <v>-1</v>
      </c>
      <c r="G412" s="1110">
        <v>0.8</v>
      </c>
      <c r="H412" s="1113">
        <v>0.75</v>
      </c>
      <c r="I412" s="1113"/>
      <c r="J412" s="1114">
        <f t="shared" si="25"/>
        <v>-0.60000000000000009</v>
      </c>
      <c r="K412" s="1119"/>
      <c r="L412" s="1119"/>
      <c r="M412" s="1140"/>
    </row>
    <row r="413" spans="2:13" s="561" customFormat="1" ht="13.2" x14ac:dyDescent="0.25">
      <c r="B413" s="1140"/>
      <c r="C413" s="1148"/>
      <c r="D413" s="1110"/>
      <c r="E413" s="1150" t="s">
        <v>2302</v>
      </c>
      <c r="F413" s="1112">
        <v>-1</v>
      </c>
      <c r="G413" s="1110">
        <v>0.4</v>
      </c>
      <c r="H413" s="1113">
        <v>0.75</v>
      </c>
      <c r="I413" s="1113"/>
      <c r="J413" s="1114">
        <f t="shared" si="25"/>
        <v>-0.30000000000000004</v>
      </c>
      <c r="K413" s="1119"/>
      <c r="L413" s="1119"/>
      <c r="M413" s="1140"/>
    </row>
    <row r="414" spans="2:13" s="561" customFormat="1" ht="13.2" x14ac:dyDescent="0.25">
      <c r="B414" s="1140"/>
      <c r="C414" s="1148" t="s">
        <v>125</v>
      </c>
      <c r="D414" s="1110" t="s">
        <v>2251</v>
      </c>
      <c r="E414" s="1121" t="s">
        <v>360</v>
      </c>
      <c r="F414" s="1112">
        <v>1</v>
      </c>
      <c r="G414" s="1110">
        <v>74.8</v>
      </c>
      <c r="H414" s="1113">
        <v>1.5</v>
      </c>
      <c r="I414" s="1113"/>
      <c r="J414" s="1114">
        <f t="shared" si="25"/>
        <v>112.19999999999999</v>
      </c>
      <c r="K414" s="1119"/>
      <c r="L414" s="1119"/>
      <c r="M414" s="1140"/>
    </row>
    <row r="415" spans="2:13" s="561" customFormat="1" ht="13.2" x14ac:dyDescent="0.25">
      <c r="B415" s="1140"/>
      <c r="C415" s="1148"/>
      <c r="D415" s="1110"/>
      <c r="E415" s="1121" t="s">
        <v>2297</v>
      </c>
      <c r="F415" s="1112">
        <v>-4</v>
      </c>
      <c r="G415" s="1110">
        <v>1.8</v>
      </c>
      <c r="H415" s="1113">
        <v>1.5</v>
      </c>
      <c r="I415" s="1113"/>
      <c r="J415" s="1114">
        <f t="shared" si="25"/>
        <v>-10.8</v>
      </c>
      <c r="K415" s="1119"/>
      <c r="L415" s="1119"/>
      <c r="M415" s="1140"/>
    </row>
    <row r="416" spans="2:13" s="561" customFormat="1" ht="13.2" x14ac:dyDescent="0.25">
      <c r="B416" s="1140"/>
      <c r="C416" s="1148"/>
      <c r="D416" s="1110"/>
      <c r="E416" s="1121" t="s">
        <v>2297</v>
      </c>
      <c r="F416" s="1112">
        <v>-1</v>
      </c>
      <c r="G416" s="1110">
        <v>1.6</v>
      </c>
      <c r="H416" s="1113">
        <v>1.5</v>
      </c>
      <c r="I416" s="1113"/>
      <c r="J416" s="1114">
        <f t="shared" si="25"/>
        <v>-2.4000000000000004</v>
      </c>
      <c r="K416" s="1119"/>
      <c r="L416" s="1119"/>
      <c r="M416" s="1140"/>
    </row>
    <row r="417" spans="2:13" s="561" customFormat="1" ht="13.2" x14ac:dyDescent="0.25">
      <c r="B417" s="1140"/>
      <c r="C417" s="1148"/>
      <c r="D417" s="1110"/>
      <c r="E417" s="1121" t="s">
        <v>2345</v>
      </c>
      <c r="F417" s="1112">
        <v>-1</v>
      </c>
      <c r="G417" s="1110">
        <v>5.95</v>
      </c>
      <c r="H417" s="1113">
        <v>1.4</v>
      </c>
      <c r="I417" s="1113"/>
      <c r="J417" s="1114">
        <f t="shared" si="25"/>
        <v>-8.33</v>
      </c>
      <c r="K417" s="1119"/>
      <c r="L417" s="1119"/>
      <c r="M417" s="1140"/>
    </row>
    <row r="418" spans="2:13" s="561" customFormat="1" ht="13.2" x14ac:dyDescent="0.25">
      <c r="B418" s="1140"/>
      <c r="C418" s="1148"/>
      <c r="D418" s="1110"/>
      <c r="E418" s="1121" t="s">
        <v>2345</v>
      </c>
      <c r="F418" s="1112">
        <v>-1</v>
      </c>
      <c r="G418" s="1110">
        <v>5.2</v>
      </c>
      <c r="H418" s="1113">
        <v>1.4</v>
      </c>
      <c r="I418" s="1113"/>
      <c r="J418" s="1114">
        <f t="shared" si="25"/>
        <v>-7.2799999999999994</v>
      </c>
      <c r="K418" s="1119"/>
      <c r="L418" s="1119"/>
      <c r="M418" s="1140"/>
    </row>
    <row r="419" spans="2:13" s="561" customFormat="1" ht="13.2" x14ac:dyDescent="0.25">
      <c r="B419" s="1140"/>
      <c r="C419" s="1148"/>
      <c r="D419" s="1110"/>
      <c r="E419" s="1121" t="s">
        <v>2328</v>
      </c>
      <c r="F419" s="1112">
        <v>-1</v>
      </c>
      <c r="G419" s="1110">
        <v>13.4</v>
      </c>
      <c r="H419" s="1113">
        <v>1.4</v>
      </c>
      <c r="I419" s="1113"/>
      <c r="J419" s="1114">
        <f t="shared" si="25"/>
        <v>-18.759999999999998</v>
      </c>
      <c r="K419" s="1119"/>
      <c r="L419" s="1119"/>
      <c r="M419" s="1140"/>
    </row>
    <row r="420" spans="2:13" s="561" customFormat="1" ht="13.2" x14ac:dyDescent="0.25">
      <c r="B420" s="1140"/>
      <c r="C420" s="1148"/>
      <c r="D420" s="1110"/>
      <c r="E420" s="1121" t="s">
        <v>2371</v>
      </c>
      <c r="F420" s="1112">
        <v>-3</v>
      </c>
      <c r="G420" s="1110">
        <v>2.1</v>
      </c>
      <c r="H420" s="1113">
        <v>0.3</v>
      </c>
      <c r="I420" s="1113"/>
      <c r="J420" s="1114">
        <f t="shared" si="25"/>
        <v>-1.8900000000000001</v>
      </c>
      <c r="K420" s="1119"/>
      <c r="L420" s="1119"/>
      <c r="M420" s="1140"/>
    </row>
    <row r="421" spans="2:13" s="561" customFormat="1" ht="26.4" x14ac:dyDescent="0.25">
      <c r="B421" s="1140"/>
      <c r="C421" s="1148" t="s">
        <v>125</v>
      </c>
      <c r="D421" s="1110" t="s">
        <v>2330</v>
      </c>
      <c r="E421" s="1121" t="s">
        <v>2331</v>
      </c>
      <c r="F421" s="1112">
        <v>1</v>
      </c>
      <c r="G421" s="1110">
        <v>21.05</v>
      </c>
      <c r="H421" s="1113">
        <v>1.5</v>
      </c>
      <c r="I421" s="1113"/>
      <c r="J421" s="1114">
        <f t="shared" si="25"/>
        <v>31.575000000000003</v>
      </c>
      <c r="K421" s="1119"/>
      <c r="L421" s="1119"/>
      <c r="M421" s="1140"/>
    </row>
    <row r="422" spans="2:13" s="561" customFormat="1" ht="13.2" x14ac:dyDescent="0.25">
      <c r="B422" s="1140"/>
      <c r="C422" s="1148"/>
      <c r="D422" s="1110"/>
      <c r="E422" s="1121" t="s">
        <v>2297</v>
      </c>
      <c r="F422" s="1112">
        <v>-1</v>
      </c>
      <c r="G422" s="1110">
        <v>1.8</v>
      </c>
      <c r="H422" s="1113">
        <v>1.5</v>
      </c>
      <c r="I422" s="1113"/>
      <c r="J422" s="1114">
        <f t="shared" si="25"/>
        <v>-2.7</v>
      </c>
      <c r="K422" s="1119"/>
      <c r="L422" s="1119"/>
      <c r="M422" s="1140"/>
    </row>
    <row r="423" spans="2:13" s="561" customFormat="1" ht="13.2" x14ac:dyDescent="0.25">
      <c r="B423" s="1140"/>
      <c r="C423" s="1148"/>
      <c r="D423" s="1110"/>
      <c r="E423" s="1121" t="s">
        <v>2297</v>
      </c>
      <c r="F423" s="1112">
        <v>-2</v>
      </c>
      <c r="G423" s="1110">
        <v>1.2</v>
      </c>
      <c r="H423" s="1113">
        <v>1.5</v>
      </c>
      <c r="I423" s="1113"/>
      <c r="J423" s="1114">
        <f t="shared" si="25"/>
        <v>-3.5999999999999996</v>
      </c>
      <c r="K423" s="1119"/>
      <c r="L423" s="1119"/>
      <c r="M423" s="1140"/>
    </row>
    <row r="424" spans="2:13" s="561" customFormat="1" ht="13.2" x14ac:dyDescent="0.25">
      <c r="B424" s="1140"/>
      <c r="C424" s="1148"/>
      <c r="D424" s="1110"/>
      <c r="E424" s="1121" t="s">
        <v>2297</v>
      </c>
      <c r="F424" s="1112">
        <v>-1</v>
      </c>
      <c r="G424" s="1110">
        <v>0.9</v>
      </c>
      <c r="H424" s="1113">
        <v>1.5</v>
      </c>
      <c r="I424" s="1113"/>
      <c r="J424" s="1114">
        <f t="shared" si="25"/>
        <v>-1.35</v>
      </c>
      <c r="K424" s="1119"/>
      <c r="L424" s="1119"/>
      <c r="M424" s="1140"/>
    </row>
    <row r="425" spans="2:13" s="561" customFormat="1" ht="13.2" x14ac:dyDescent="0.25">
      <c r="B425" s="1140"/>
      <c r="C425" s="1148"/>
      <c r="D425" s="1110"/>
      <c r="E425" s="1150" t="s">
        <v>2311</v>
      </c>
      <c r="F425" s="1112">
        <v>-1</v>
      </c>
      <c r="G425" s="1110">
        <v>0.7</v>
      </c>
      <c r="H425" s="1113">
        <v>0.75</v>
      </c>
      <c r="I425" s="1113"/>
      <c r="J425" s="1114">
        <f t="shared" si="25"/>
        <v>-0.52499999999999991</v>
      </c>
      <c r="K425" s="1119"/>
      <c r="L425" s="1119"/>
      <c r="M425" s="1140"/>
    </row>
    <row r="426" spans="2:13" s="561" customFormat="1" ht="13.2" x14ac:dyDescent="0.25">
      <c r="B426" s="1140"/>
      <c r="C426" s="1148"/>
      <c r="D426" s="1110"/>
      <c r="E426" s="1150" t="s">
        <v>2302</v>
      </c>
      <c r="F426" s="1112">
        <v>-1</v>
      </c>
      <c r="G426" s="1110">
        <v>0.4</v>
      </c>
      <c r="H426" s="1113">
        <v>0.75</v>
      </c>
      <c r="I426" s="1113"/>
      <c r="J426" s="1114">
        <f t="shared" si="25"/>
        <v>-0.30000000000000004</v>
      </c>
      <c r="K426" s="1119"/>
      <c r="L426" s="1119"/>
      <c r="M426" s="1140"/>
    </row>
    <row r="427" spans="2:13" s="561" customFormat="1" ht="13.2" x14ac:dyDescent="0.25">
      <c r="B427" s="728"/>
      <c r="C427" s="1123"/>
      <c r="D427" s="1123"/>
      <c r="E427" s="1123"/>
      <c r="F427" s="1123"/>
      <c r="G427" s="1123"/>
      <c r="H427" s="1123"/>
      <c r="I427" s="1123"/>
      <c r="J427" s="1124"/>
      <c r="K427" s="1123"/>
      <c r="L427" s="1123"/>
      <c r="M427" s="728"/>
    </row>
    <row r="428" spans="2:13" s="561" customFormat="1" ht="13.2" x14ac:dyDescent="0.25">
      <c r="B428" s="1140"/>
      <c r="C428" s="1148"/>
      <c r="D428" s="1110"/>
      <c r="E428" s="1118" t="s">
        <v>1253</v>
      </c>
      <c r="F428" s="1112"/>
      <c r="G428" s="1110"/>
      <c r="H428" s="1113"/>
      <c r="I428" s="1113"/>
      <c r="J428" s="1149"/>
      <c r="K428" s="1119"/>
      <c r="L428" s="1119"/>
      <c r="M428" s="1140"/>
    </row>
    <row r="429" spans="2:13" s="561" customFormat="1" ht="13.2" x14ac:dyDescent="0.25">
      <c r="B429" s="1140"/>
      <c r="C429" s="1148" t="s">
        <v>125</v>
      </c>
      <c r="D429" s="1110" t="s">
        <v>2255</v>
      </c>
      <c r="E429" s="1121" t="s">
        <v>360</v>
      </c>
      <c r="F429" s="1112">
        <v>1</v>
      </c>
      <c r="G429" s="1110">
        <v>49</v>
      </c>
      <c r="H429" s="1113">
        <v>1.5</v>
      </c>
      <c r="I429" s="1113"/>
      <c r="J429" s="1114">
        <f t="shared" ref="J429:J452" si="26">PRODUCT(F429:I429)</f>
        <v>73.5</v>
      </c>
      <c r="K429" s="1119"/>
      <c r="L429" s="1119"/>
      <c r="M429" s="1140"/>
    </row>
    <row r="430" spans="2:13" s="561" customFormat="1" ht="13.2" x14ac:dyDescent="0.25">
      <c r="B430" s="1140"/>
      <c r="C430" s="1148"/>
      <c r="D430" s="1110"/>
      <c r="E430" s="1121" t="s">
        <v>3477</v>
      </c>
      <c r="F430" s="1112">
        <v>-2</v>
      </c>
      <c r="G430" s="1110">
        <v>1.8</v>
      </c>
      <c r="H430" s="1113">
        <v>1.5</v>
      </c>
      <c r="I430" s="1113"/>
      <c r="J430" s="1114">
        <f t="shared" si="26"/>
        <v>-5.4</v>
      </c>
      <c r="K430" s="1119"/>
      <c r="L430" s="1119"/>
      <c r="M430" s="1140"/>
    </row>
    <row r="431" spans="2:13" s="561" customFormat="1" ht="13.2" x14ac:dyDescent="0.25">
      <c r="B431" s="1140"/>
      <c r="C431" s="1148"/>
      <c r="D431" s="1110"/>
      <c r="E431" s="1121" t="s">
        <v>2345</v>
      </c>
      <c r="F431" s="1112">
        <v>-1</v>
      </c>
      <c r="G431" s="1110">
        <v>1.85</v>
      </c>
      <c r="H431" s="1113">
        <v>1.4</v>
      </c>
      <c r="I431" s="1113"/>
      <c r="J431" s="1114">
        <f t="shared" si="26"/>
        <v>-2.59</v>
      </c>
      <c r="K431" s="1119"/>
      <c r="L431" s="1119"/>
      <c r="M431" s="1140"/>
    </row>
    <row r="432" spans="2:13" s="561" customFormat="1" ht="13.2" x14ac:dyDescent="0.25">
      <c r="B432" s="1140"/>
      <c r="C432" s="1148"/>
      <c r="D432" s="1110"/>
      <c r="E432" s="1121" t="s">
        <v>2345</v>
      </c>
      <c r="F432" s="1112">
        <v>-1</v>
      </c>
      <c r="G432" s="1110">
        <v>2.4</v>
      </c>
      <c r="H432" s="1113">
        <v>1.4</v>
      </c>
      <c r="I432" s="1113"/>
      <c r="J432" s="1114">
        <f t="shared" si="26"/>
        <v>-3.36</v>
      </c>
      <c r="K432" s="1119"/>
      <c r="L432" s="1119"/>
      <c r="M432" s="1140"/>
    </row>
    <row r="433" spans="2:13" s="561" customFormat="1" ht="13.2" x14ac:dyDescent="0.25">
      <c r="B433" s="1140"/>
      <c r="C433" s="1148"/>
      <c r="D433" s="1110"/>
      <c r="E433" s="1121" t="s">
        <v>2345</v>
      </c>
      <c r="F433" s="1112">
        <v>-1</v>
      </c>
      <c r="G433" s="1110">
        <v>2.6</v>
      </c>
      <c r="H433" s="1113">
        <v>1.4</v>
      </c>
      <c r="I433" s="1113"/>
      <c r="J433" s="1114">
        <f t="shared" si="26"/>
        <v>-3.6399999999999997</v>
      </c>
      <c r="K433" s="1119"/>
      <c r="L433" s="1119"/>
      <c r="M433" s="1140"/>
    </row>
    <row r="434" spans="2:13" s="561" customFormat="1" ht="13.2" x14ac:dyDescent="0.25">
      <c r="B434" s="1140"/>
      <c r="C434" s="1148"/>
      <c r="D434" s="1110"/>
      <c r="E434" s="1121" t="s">
        <v>2297</v>
      </c>
      <c r="F434" s="1112">
        <v>-3</v>
      </c>
      <c r="G434" s="1110">
        <v>1.2</v>
      </c>
      <c r="H434" s="1113">
        <v>1.5</v>
      </c>
      <c r="I434" s="1113"/>
      <c r="J434" s="1114">
        <f t="shared" si="26"/>
        <v>-5.3999999999999995</v>
      </c>
      <c r="K434" s="1119"/>
      <c r="L434" s="1119"/>
      <c r="M434" s="1140"/>
    </row>
    <row r="435" spans="2:13" s="561" customFormat="1" ht="13.2" x14ac:dyDescent="0.25">
      <c r="B435" s="1140"/>
      <c r="C435" s="1148"/>
      <c r="D435" s="1110"/>
      <c r="E435" s="1121" t="s">
        <v>2297</v>
      </c>
      <c r="F435" s="1112">
        <v>-1</v>
      </c>
      <c r="G435" s="1110">
        <v>1</v>
      </c>
      <c r="H435" s="1113">
        <v>1.5</v>
      </c>
      <c r="I435" s="1113"/>
      <c r="J435" s="1114">
        <f t="shared" si="26"/>
        <v>-1.5</v>
      </c>
      <c r="K435" s="1119"/>
      <c r="L435" s="1119"/>
      <c r="M435" s="1140"/>
    </row>
    <row r="436" spans="2:13" s="561" customFormat="1" ht="13.2" x14ac:dyDescent="0.25">
      <c r="B436" s="1140"/>
      <c r="C436" s="1148" t="s">
        <v>125</v>
      </c>
      <c r="D436" s="1110" t="s">
        <v>1165</v>
      </c>
      <c r="E436" s="1121" t="s">
        <v>189</v>
      </c>
      <c r="F436" s="1112">
        <v>1</v>
      </c>
      <c r="G436" s="1110">
        <v>38.799999999999997</v>
      </c>
      <c r="H436" s="1113">
        <v>1.5</v>
      </c>
      <c r="I436" s="1113"/>
      <c r="J436" s="1114">
        <f t="shared" si="26"/>
        <v>58.199999999999996</v>
      </c>
      <c r="K436" s="1119"/>
      <c r="L436" s="1119"/>
      <c r="M436" s="1140"/>
    </row>
    <row r="437" spans="2:13" s="561" customFormat="1" ht="13.2" x14ac:dyDescent="0.25">
      <c r="B437" s="1140"/>
      <c r="C437" s="1148"/>
      <c r="D437" s="1110"/>
      <c r="E437" s="1121" t="s">
        <v>2297</v>
      </c>
      <c r="F437" s="1112">
        <v>-2</v>
      </c>
      <c r="G437" s="1110">
        <v>1.2</v>
      </c>
      <c r="H437" s="1113">
        <v>1.5</v>
      </c>
      <c r="I437" s="1113"/>
      <c r="J437" s="1114">
        <f t="shared" si="26"/>
        <v>-3.5999999999999996</v>
      </c>
      <c r="K437" s="1119"/>
      <c r="L437" s="1119"/>
      <c r="M437" s="1140"/>
    </row>
    <row r="438" spans="2:13" s="561" customFormat="1" ht="13.2" x14ac:dyDescent="0.25">
      <c r="B438" s="1140"/>
      <c r="C438" s="1148"/>
      <c r="D438" s="1110"/>
      <c r="E438" s="1121" t="s">
        <v>2297</v>
      </c>
      <c r="F438" s="1112">
        <v>-2</v>
      </c>
      <c r="G438" s="1110">
        <v>0.8</v>
      </c>
      <c r="H438" s="1113">
        <v>1.5</v>
      </c>
      <c r="I438" s="1113"/>
      <c r="J438" s="1114">
        <f t="shared" si="26"/>
        <v>-2.4000000000000004</v>
      </c>
      <c r="K438" s="1119"/>
      <c r="L438" s="1119"/>
      <c r="M438" s="1140"/>
    </row>
    <row r="439" spans="2:13" s="561" customFormat="1" ht="13.2" x14ac:dyDescent="0.25">
      <c r="B439" s="1140"/>
      <c r="C439" s="1148"/>
      <c r="D439" s="1110"/>
      <c r="E439" s="1121" t="s">
        <v>2345</v>
      </c>
      <c r="F439" s="1112">
        <v>-1</v>
      </c>
      <c r="G439" s="1110">
        <v>2.4</v>
      </c>
      <c r="H439" s="1113">
        <v>1.4</v>
      </c>
      <c r="I439" s="1113"/>
      <c r="J439" s="1114">
        <f t="shared" si="26"/>
        <v>-3.36</v>
      </c>
      <c r="K439" s="1119"/>
      <c r="L439" s="1119"/>
      <c r="M439" s="1140"/>
    </row>
    <row r="440" spans="2:13" s="561" customFormat="1" ht="13.2" x14ac:dyDescent="0.25">
      <c r="B440" s="1140"/>
      <c r="C440" s="1148"/>
      <c r="D440" s="1110"/>
      <c r="E440" s="1121" t="s">
        <v>2345</v>
      </c>
      <c r="F440" s="1112">
        <v>-1</v>
      </c>
      <c r="G440" s="1110">
        <v>2.6</v>
      </c>
      <c r="H440" s="1113">
        <v>1.4</v>
      </c>
      <c r="I440" s="1113"/>
      <c r="J440" s="1114">
        <f t="shared" si="26"/>
        <v>-3.6399999999999997</v>
      </c>
      <c r="K440" s="1119"/>
      <c r="L440" s="1119"/>
      <c r="M440" s="1140"/>
    </row>
    <row r="441" spans="2:13" s="561" customFormat="1" ht="13.2" x14ac:dyDescent="0.25">
      <c r="B441" s="1140"/>
      <c r="C441" s="1148"/>
      <c r="D441" s="1110"/>
      <c r="E441" s="1150" t="s">
        <v>2302</v>
      </c>
      <c r="F441" s="1112">
        <v>-1</v>
      </c>
      <c r="G441" s="1110">
        <v>0.4</v>
      </c>
      <c r="H441" s="1113">
        <v>0.75</v>
      </c>
      <c r="I441" s="1113"/>
      <c r="J441" s="1114">
        <f t="shared" si="26"/>
        <v>-0.30000000000000004</v>
      </c>
      <c r="K441" s="1119"/>
      <c r="L441" s="1119"/>
      <c r="M441" s="1140"/>
    </row>
    <row r="442" spans="2:13" s="561" customFormat="1" ht="13.2" x14ac:dyDescent="0.25">
      <c r="B442" s="1140"/>
      <c r="C442" s="1148"/>
      <c r="D442" s="1110"/>
      <c r="E442" s="1121" t="s">
        <v>2303</v>
      </c>
      <c r="F442" s="1112">
        <v>-1</v>
      </c>
      <c r="G442" s="1110">
        <v>1.45</v>
      </c>
      <c r="H442" s="1113">
        <v>1.5</v>
      </c>
      <c r="I442" s="1113"/>
      <c r="J442" s="1114">
        <f t="shared" si="26"/>
        <v>-2.1749999999999998</v>
      </c>
      <c r="K442" s="1119"/>
      <c r="L442" s="1119"/>
      <c r="M442" s="1140"/>
    </row>
    <row r="443" spans="2:13" s="561" customFormat="1" ht="13.2" x14ac:dyDescent="0.25">
      <c r="B443" s="1140"/>
      <c r="C443" s="1148" t="s">
        <v>786</v>
      </c>
      <c r="D443" s="1110" t="s">
        <v>1184</v>
      </c>
      <c r="E443" s="1121" t="s">
        <v>177</v>
      </c>
      <c r="F443" s="1112">
        <v>1</v>
      </c>
      <c r="G443" s="1110">
        <v>9</v>
      </c>
      <c r="H443" s="1113">
        <v>1.5</v>
      </c>
      <c r="I443" s="1113"/>
      <c r="J443" s="1114">
        <f t="shared" si="26"/>
        <v>13.5</v>
      </c>
      <c r="K443" s="1119"/>
      <c r="L443" s="1119"/>
      <c r="M443" s="1140"/>
    </row>
    <row r="444" spans="2:13" s="561" customFormat="1" ht="13.2" x14ac:dyDescent="0.25">
      <c r="B444" s="1140"/>
      <c r="C444" s="1148"/>
      <c r="D444" s="1110"/>
      <c r="E444" s="1121" t="s">
        <v>2297</v>
      </c>
      <c r="F444" s="1112">
        <v>-1</v>
      </c>
      <c r="G444" s="1110">
        <v>0.9</v>
      </c>
      <c r="H444" s="1113">
        <v>1.5</v>
      </c>
      <c r="I444" s="1113"/>
      <c r="J444" s="1114">
        <f t="shared" si="26"/>
        <v>-1.35</v>
      </c>
      <c r="K444" s="1119"/>
      <c r="L444" s="1119"/>
      <c r="M444" s="1140"/>
    </row>
    <row r="445" spans="2:13" s="561" customFormat="1" ht="13.2" x14ac:dyDescent="0.25">
      <c r="B445" s="1140"/>
      <c r="C445" s="1148" t="s">
        <v>786</v>
      </c>
      <c r="D445" s="1110" t="s">
        <v>1174</v>
      </c>
      <c r="E445" s="1121" t="s">
        <v>177</v>
      </c>
      <c r="F445" s="1112">
        <v>1</v>
      </c>
      <c r="G445" s="1110">
        <v>9</v>
      </c>
      <c r="H445" s="1113">
        <v>1.5</v>
      </c>
      <c r="I445" s="1113"/>
      <c r="J445" s="1114">
        <f t="shared" si="26"/>
        <v>13.5</v>
      </c>
      <c r="K445" s="1119"/>
      <c r="L445" s="1119"/>
      <c r="M445" s="1140"/>
    </row>
    <row r="446" spans="2:13" s="561" customFormat="1" ht="13.2" x14ac:dyDescent="0.25">
      <c r="B446" s="1140"/>
      <c r="C446" s="1148"/>
      <c r="D446" s="1110"/>
      <c r="E446" s="1121" t="s">
        <v>2297</v>
      </c>
      <c r="F446" s="1112">
        <v>-1</v>
      </c>
      <c r="G446" s="1110">
        <v>0.9</v>
      </c>
      <c r="H446" s="1113">
        <v>1.5</v>
      </c>
      <c r="I446" s="1113"/>
      <c r="J446" s="1114">
        <f t="shared" si="26"/>
        <v>-1.35</v>
      </c>
      <c r="K446" s="1119"/>
      <c r="L446" s="1119"/>
      <c r="M446" s="1140"/>
    </row>
    <row r="447" spans="2:13" s="561" customFormat="1" ht="13.2" x14ac:dyDescent="0.25">
      <c r="B447" s="1140"/>
      <c r="C447" s="1148" t="s">
        <v>125</v>
      </c>
      <c r="D447" s="1110" t="s">
        <v>2339</v>
      </c>
      <c r="E447" s="1121" t="s">
        <v>360</v>
      </c>
      <c r="F447" s="1112">
        <v>1</v>
      </c>
      <c r="G447" s="1110">
        <v>35.299999999999997</v>
      </c>
      <c r="H447" s="1113">
        <v>1.5</v>
      </c>
      <c r="I447" s="1113"/>
      <c r="J447" s="1114">
        <f t="shared" si="26"/>
        <v>52.949999999999996</v>
      </c>
      <c r="K447" s="1119"/>
      <c r="L447" s="1119"/>
      <c r="M447" s="1140"/>
    </row>
    <row r="448" spans="2:13" s="561" customFormat="1" ht="13.2" x14ac:dyDescent="0.25">
      <c r="B448" s="1140"/>
      <c r="C448" s="1148"/>
      <c r="D448" s="1110"/>
      <c r="E448" s="1121" t="s">
        <v>2297</v>
      </c>
      <c r="F448" s="1112">
        <v>-3</v>
      </c>
      <c r="G448" s="1110">
        <v>1.2</v>
      </c>
      <c r="H448" s="1113">
        <v>1.5</v>
      </c>
      <c r="I448" s="1113"/>
      <c r="J448" s="1114">
        <f t="shared" si="26"/>
        <v>-5.3999999999999995</v>
      </c>
      <c r="K448" s="1119"/>
      <c r="L448" s="1119"/>
      <c r="M448" s="1140"/>
    </row>
    <row r="449" spans="2:13" s="561" customFormat="1" ht="13.2" x14ac:dyDescent="0.25">
      <c r="B449" s="1140"/>
      <c r="C449" s="1148"/>
      <c r="D449" s="1110"/>
      <c r="E449" s="1121" t="s">
        <v>2371</v>
      </c>
      <c r="F449" s="1112">
        <v>-1</v>
      </c>
      <c r="G449" s="1110">
        <v>2.1</v>
      </c>
      <c r="H449" s="1113">
        <v>0.3</v>
      </c>
      <c r="I449" s="1113"/>
      <c r="J449" s="1114">
        <f t="shared" si="26"/>
        <v>-0.63</v>
      </c>
      <c r="K449" s="1119"/>
      <c r="L449" s="1119"/>
      <c r="M449" s="1140"/>
    </row>
    <row r="450" spans="2:13" s="561" customFormat="1" ht="13.2" x14ac:dyDescent="0.25">
      <c r="B450" s="1140"/>
      <c r="C450" s="1148"/>
      <c r="D450" s="1110"/>
      <c r="E450" s="1121" t="s">
        <v>2371</v>
      </c>
      <c r="F450" s="1112">
        <v>-1</v>
      </c>
      <c r="G450" s="1110">
        <v>2.4</v>
      </c>
      <c r="H450" s="1113">
        <v>0.3</v>
      </c>
      <c r="I450" s="1113"/>
      <c r="J450" s="1114">
        <f t="shared" si="26"/>
        <v>-0.72</v>
      </c>
      <c r="K450" s="1119"/>
      <c r="L450" s="1119"/>
      <c r="M450" s="1140"/>
    </row>
    <row r="451" spans="2:13" s="561" customFormat="1" ht="13.2" x14ac:dyDescent="0.25">
      <c r="B451" s="1140"/>
      <c r="C451" s="1148"/>
      <c r="D451" s="1110"/>
      <c r="E451" s="1121" t="s">
        <v>2345</v>
      </c>
      <c r="F451" s="1112">
        <v>-1</v>
      </c>
      <c r="G451" s="1110">
        <v>3</v>
      </c>
      <c r="H451" s="1113">
        <v>1.4</v>
      </c>
      <c r="I451" s="1113"/>
      <c r="J451" s="1114">
        <f t="shared" si="26"/>
        <v>-4.1999999999999993</v>
      </c>
      <c r="K451" s="1119"/>
      <c r="L451" s="1119"/>
      <c r="M451" s="1140"/>
    </row>
    <row r="452" spans="2:13" s="561" customFormat="1" ht="13.2" x14ac:dyDescent="0.25">
      <c r="B452" s="1140"/>
      <c r="C452" s="1148"/>
      <c r="D452" s="1110"/>
      <c r="E452" s="1121" t="s">
        <v>2303</v>
      </c>
      <c r="F452" s="1112">
        <v>-1</v>
      </c>
      <c r="G452" s="1110">
        <v>1.2</v>
      </c>
      <c r="H452" s="1113">
        <v>1.5</v>
      </c>
      <c r="I452" s="1113"/>
      <c r="J452" s="1114">
        <f t="shared" si="26"/>
        <v>-1.7999999999999998</v>
      </c>
      <c r="K452" s="1119"/>
      <c r="L452" s="1119"/>
      <c r="M452" s="1140"/>
    </row>
    <row r="453" spans="2:13" s="561" customFormat="1" ht="13.2" x14ac:dyDescent="0.25">
      <c r="B453" s="728"/>
      <c r="C453" s="1123"/>
      <c r="D453" s="1123"/>
      <c r="E453" s="1123"/>
      <c r="F453" s="1123"/>
      <c r="G453" s="1123"/>
      <c r="H453" s="1123"/>
      <c r="I453" s="1123"/>
      <c r="J453" s="1124"/>
      <c r="K453" s="1123"/>
      <c r="L453" s="1123"/>
      <c r="M453" s="728"/>
    </row>
    <row r="454" spans="2:13" s="561" customFormat="1" ht="13.2" x14ac:dyDescent="0.25">
      <c r="B454" s="1140"/>
      <c r="C454" s="1148"/>
      <c r="D454" s="1110"/>
      <c r="E454" s="1118" t="s">
        <v>1385</v>
      </c>
      <c r="F454" s="1112"/>
      <c r="G454" s="1110"/>
      <c r="H454" s="1113"/>
      <c r="I454" s="1113"/>
      <c r="J454" s="1149"/>
      <c r="K454" s="1119"/>
      <c r="L454" s="1119"/>
      <c r="M454" s="1140"/>
    </row>
    <row r="455" spans="2:13" s="561" customFormat="1" ht="13.2" x14ac:dyDescent="0.25">
      <c r="B455" s="1140"/>
      <c r="C455" s="1148" t="s">
        <v>125</v>
      </c>
      <c r="D455" s="1110" t="s">
        <v>2341</v>
      </c>
      <c r="E455" s="1121" t="s">
        <v>1745</v>
      </c>
      <c r="F455" s="1112">
        <v>1</v>
      </c>
      <c r="G455" s="1110">
        <v>15.95</v>
      </c>
      <c r="H455" s="1113">
        <v>1.5</v>
      </c>
      <c r="I455" s="1113"/>
      <c r="J455" s="1114">
        <f t="shared" ref="J455:J478" si="27">PRODUCT(F455:I455)</f>
        <v>23.924999999999997</v>
      </c>
      <c r="K455" s="1119"/>
      <c r="L455" s="1119"/>
      <c r="M455" s="1140"/>
    </row>
    <row r="456" spans="2:13" s="561" customFormat="1" ht="13.2" x14ac:dyDescent="0.25">
      <c r="B456" s="1140"/>
      <c r="C456" s="1148"/>
      <c r="D456" s="1110"/>
      <c r="E456" s="1121" t="s">
        <v>2297</v>
      </c>
      <c r="F456" s="1112">
        <v>-1</v>
      </c>
      <c r="G456" s="1110">
        <v>0.9</v>
      </c>
      <c r="H456" s="1113">
        <v>1.5</v>
      </c>
      <c r="I456" s="1113"/>
      <c r="J456" s="1114">
        <f t="shared" si="27"/>
        <v>-1.35</v>
      </c>
      <c r="K456" s="1119"/>
      <c r="L456" s="1119"/>
      <c r="M456" s="1140"/>
    </row>
    <row r="457" spans="2:13" s="561" customFormat="1" ht="13.2" x14ac:dyDescent="0.25">
      <c r="B457" s="1140"/>
      <c r="C457" s="1148" t="s">
        <v>125</v>
      </c>
      <c r="D457" s="1110" t="s">
        <v>2342</v>
      </c>
      <c r="E457" s="1121" t="s">
        <v>144</v>
      </c>
      <c r="F457" s="1112">
        <v>1</v>
      </c>
      <c r="G457" s="1110">
        <v>12.45</v>
      </c>
      <c r="H457" s="1113">
        <v>1.5</v>
      </c>
      <c r="I457" s="1113"/>
      <c r="J457" s="1114">
        <f t="shared" si="27"/>
        <v>18.674999999999997</v>
      </c>
      <c r="K457" s="1119"/>
      <c r="L457" s="1119"/>
      <c r="M457" s="1140"/>
    </row>
    <row r="458" spans="2:13" s="561" customFormat="1" ht="13.2" x14ac:dyDescent="0.25">
      <c r="B458" s="1140"/>
      <c r="C458" s="1148"/>
      <c r="D458" s="1110"/>
      <c r="E458" s="1121" t="s">
        <v>2303</v>
      </c>
      <c r="F458" s="1112">
        <v>-1</v>
      </c>
      <c r="G458" s="1110">
        <v>2.4</v>
      </c>
      <c r="H458" s="1113">
        <v>1.5</v>
      </c>
      <c r="I458" s="1113"/>
      <c r="J458" s="1114">
        <f t="shared" si="27"/>
        <v>-3.5999999999999996</v>
      </c>
      <c r="K458" s="1119"/>
      <c r="L458" s="1119"/>
      <c r="M458" s="1140"/>
    </row>
    <row r="459" spans="2:13" s="561" customFormat="1" ht="13.2" x14ac:dyDescent="0.25">
      <c r="B459" s="1140"/>
      <c r="C459" s="1148"/>
      <c r="D459" s="1110"/>
      <c r="E459" s="1121" t="s">
        <v>2303</v>
      </c>
      <c r="F459" s="1112">
        <v>-1</v>
      </c>
      <c r="G459" s="1110">
        <v>4.8</v>
      </c>
      <c r="H459" s="1113">
        <v>1.5</v>
      </c>
      <c r="I459" s="1113"/>
      <c r="J459" s="1114">
        <f t="shared" si="27"/>
        <v>-7.1999999999999993</v>
      </c>
      <c r="K459" s="1119"/>
      <c r="L459" s="1119"/>
      <c r="M459" s="1140"/>
    </row>
    <row r="460" spans="2:13" s="561" customFormat="1" ht="13.2" x14ac:dyDescent="0.25">
      <c r="B460" s="1140"/>
      <c r="C460" s="1148" t="s">
        <v>125</v>
      </c>
      <c r="D460" s="1110" t="s">
        <v>2343</v>
      </c>
      <c r="E460" s="1121" t="s">
        <v>2344</v>
      </c>
      <c r="F460" s="1112">
        <v>1</v>
      </c>
      <c r="G460" s="1110">
        <v>11.65</v>
      </c>
      <c r="H460" s="1113">
        <v>1.5</v>
      </c>
      <c r="I460" s="1113"/>
      <c r="J460" s="1114">
        <f t="shared" si="27"/>
        <v>17.475000000000001</v>
      </c>
      <c r="K460" s="1119"/>
      <c r="L460" s="1119"/>
      <c r="M460" s="1140"/>
    </row>
    <row r="461" spans="2:13" s="561" customFormat="1" ht="13.2" x14ac:dyDescent="0.25">
      <c r="B461" s="1140"/>
      <c r="C461" s="1148"/>
      <c r="D461" s="1110"/>
      <c r="E461" s="1121" t="s">
        <v>2297</v>
      </c>
      <c r="F461" s="1112">
        <v>-2</v>
      </c>
      <c r="G461" s="1110">
        <v>1.2</v>
      </c>
      <c r="H461" s="1113">
        <v>1.5</v>
      </c>
      <c r="I461" s="1113"/>
      <c r="J461" s="1114">
        <f t="shared" si="27"/>
        <v>-3.5999999999999996</v>
      </c>
      <c r="K461" s="1119"/>
      <c r="L461" s="1119"/>
      <c r="M461" s="1140"/>
    </row>
    <row r="462" spans="2:13" s="561" customFormat="1" ht="13.2" x14ac:dyDescent="0.25">
      <c r="B462" s="1140"/>
      <c r="C462" s="1148"/>
      <c r="D462" s="1110"/>
      <c r="E462" s="1121" t="s">
        <v>2345</v>
      </c>
      <c r="F462" s="1112">
        <v>-1</v>
      </c>
      <c r="G462" s="1110">
        <v>2.8</v>
      </c>
      <c r="H462" s="1113">
        <v>1.4</v>
      </c>
      <c r="I462" s="1113"/>
      <c r="J462" s="1114">
        <f t="shared" si="27"/>
        <v>-3.9199999999999995</v>
      </c>
      <c r="K462" s="1119"/>
      <c r="L462" s="1119"/>
      <c r="M462" s="1140"/>
    </row>
    <row r="463" spans="2:13" s="561" customFormat="1" ht="13.2" x14ac:dyDescent="0.25">
      <c r="B463" s="1140"/>
      <c r="C463" s="1148" t="s">
        <v>125</v>
      </c>
      <c r="D463" s="1110" t="s">
        <v>2346</v>
      </c>
      <c r="E463" s="1121" t="s">
        <v>2347</v>
      </c>
      <c r="F463" s="1112">
        <v>1</v>
      </c>
      <c r="G463" s="1110">
        <v>31.55</v>
      </c>
      <c r="H463" s="1113">
        <v>1.5</v>
      </c>
      <c r="I463" s="1113"/>
      <c r="J463" s="1114">
        <f t="shared" si="27"/>
        <v>47.325000000000003</v>
      </c>
      <c r="K463" s="1119"/>
      <c r="L463" s="1119"/>
      <c r="M463" s="1140"/>
    </row>
    <row r="464" spans="2:13" s="561" customFormat="1" ht="13.2" x14ac:dyDescent="0.25">
      <c r="B464" s="1140"/>
      <c r="C464" s="1148"/>
      <c r="D464" s="1110"/>
      <c r="E464" s="1121" t="s">
        <v>2297</v>
      </c>
      <c r="F464" s="1112">
        <v>-3</v>
      </c>
      <c r="G464" s="1110">
        <v>1</v>
      </c>
      <c r="H464" s="1113">
        <v>1.5</v>
      </c>
      <c r="I464" s="1113"/>
      <c r="J464" s="1114">
        <f t="shared" si="27"/>
        <v>-4.5</v>
      </c>
      <c r="K464" s="1119"/>
      <c r="L464" s="1119"/>
      <c r="M464" s="1140"/>
    </row>
    <row r="465" spans="2:13" s="561" customFormat="1" ht="13.2" x14ac:dyDescent="0.25">
      <c r="B465" s="1140"/>
      <c r="C465" s="1148"/>
      <c r="D465" s="1110"/>
      <c r="E465" s="1121" t="s">
        <v>2297</v>
      </c>
      <c r="F465" s="1112">
        <v>-2</v>
      </c>
      <c r="G465" s="1110">
        <v>0.9</v>
      </c>
      <c r="H465" s="1113">
        <v>1.5</v>
      </c>
      <c r="I465" s="1113"/>
      <c r="J465" s="1114">
        <f t="shared" si="27"/>
        <v>-2.7</v>
      </c>
      <c r="K465" s="1119"/>
      <c r="L465" s="1119"/>
      <c r="M465" s="1140"/>
    </row>
    <row r="466" spans="2:13" s="561" customFormat="1" ht="13.2" x14ac:dyDescent="0.25">
      <c r="B466" s="1140"/>
      <c r="C466" s="1148"/>
      <c r="D466" s="1110"/>
      <c r="E466" s="1121" t="s">
        <v>2297</v>
      </c>
      <c r="F466" s="1112">
        <v>-1</v>
      </c>
      <c r="G466" s="1110">
        <v>0.8</v>
      </c>
      <c r="H466" s="1113">
        <v>1.5</v>
      </c>
      <c r="I466" s="1113"/>
      <c r="J466" s="1114">
        <f t="shared" si="27"/>
        <v>-1.2000000000000002</v>
      </c>
      <c r="K466" s="1119"/>
      <c r="L466" s="1119"/>
      <c r="M466" s="1140"/>
    </row>
    <row r="467" spans="2:13" s="561" customFormat="1" ht="13.2" x14ac:dyDescent="0.25">
      <c r="B467" s="1140"/>
      <c r="C467" s="1148"/>
      <c r="D467" s="1110"/>
      <c r="E467" s="1121" t="s">
        <v>2345</v>
      </c>
      <c r="F467" s="1112">
        <v>-1</v>
      </c>
      <c r="G467" s="1110">
        <v>2.2999999999999998</v>
      </c>
      <c r="H467" s="1113">
        <v>1.4</v>
      </c>
      <c r="I467" s="1113"/>
      <c r="J467" s="1114">
        <f t="shared" si="27"/>
        <v>-3.2199999999999998</v>
      </c>
      <c r="K467" s="1119"/>
      <c r="L467" s="1119"/>
      <c r="M467" s="1140"/>
    </row>
    <row r="468" spans="2:13" s="561" customFormat="1" ht="13.2" x14ac:dyDescent="0.25">
      <c r="B468" s="1140"/>
      <c r="C468" s="1148" t="s">
        <v>125</v>
      </c>
      <c r="D468" s="1110" t="s">
        <v>1212</v>
      </c>
      <c r="E468" s="1121" t="s">
        <v>322</v>
      </c>
      <c r="F468" s="1112">
        <v>1</v>
      </c>
      <c r="G468" s="1110">
        <v>11.9</v>
      </c>
      <c r="H468" s="1113">
        <v>1.5</v>
      </c>
      <c r="I468" s="1113"/>
      <c r="J468" s="1114">
        <f t="shared" si="27"/>
        <v>17.850000000000001</v>
      </c>
      <c r="K468" s="1119"/>
      <c r="L468" s="1119"/>
      <c r="M468" s="1140"/>
    </row>
    <row r="469" spans="2:13" s="561" customFormat="1" ht="13.2" x14ac:dyDescent="0.25">
      <c r="B469" s="1140"/>
      <c r="C469" s="1148"/>
      <c r="D469" s="1110"/>
      <c r="E469" s="1121" t="s">
        <v>2297</v>
      </c>
      <c r="F469" s="1112">
        <v>-1</v>
      </c>
      <c r="G469" s="1110">
        <v>0.9</v>
      </c>
      <c r="H469" s="1113">
        <v>1.5</v>
      </c>
      <c r="I469" s="1113"/>
      <c r="J469" s="1114">
        <f t="shared" si="27"/>
        <v>-1.35</v>
      </c>
      <c r="K469" s="1119"/>
      <c r="L469" s="1119"/>
      <c r="M469" s="1140"/>
    </row>
    <row r="470" spans="2:13" s="561" customFormat="1" ht="13.2" x14ac:dyDescent="0.25">
      <c r="B470" s="1140"/>
      <c r="C470" s="1148" t="s">
        <v>786</v>
      </c>
      <c r="D470" s="1110" t="s">
        <v>1205</v>
      </c>
      <c r="E470" s="1121" t="s">
        <v>784</v>
      </c>
      <c r="F470" s="1112">
        <v>1</v>
      </c>
      <c r="G470" s="1110">
        <v>10.199999999999999</v>
      </c>
      <c r="H470" s="1113">
        <v>1.5</v>
      </c>
      <c r="I470" s="1113"/>
      <c r="J470" s="1114">
        <f t="shared" si="27"/>
        <v>15.299999999999999</v>
      </c>
      <c r="K470" s="1119"/>
      <c r="L470" s="1119"/>
      <c r="M470" s="1140"/>
    </row>
    <row r="471" spans="2:13" s="561" customFormat="1" ht="13.2" x14ac:dyDescent="0.25">
      <c r="B471" s="1140"/>
      <c r="C471" s="1148"/>
      <c r="D471" s="1110"/>
      <c r="E471" s="1121" t="s">
        <v>2297</v>
      </c>
      <c r="F471" s="1112">
        <v>-1</v>
      </c>
      <c r="G471" s="1110">
        <v>0.9</v>
      </c>
      <c r="H471" s="1113">
        <v>1.5</v>
      </c>
      <c r="I471" s="1113"/>
      <c r="J471" s="1114">
        <f t="shared" si="27"/>
        <v>-1.35</v>
      </c>
      <c r="K471" s="1119"/>
      <c r="L471" s="1119"/>
      <c r="M471" s="1140"/>
    </row>
    <row r="472" spans="2:13" s="561" customFormat="1" ht="13.2" x14ac:dyDescent="0.25">
      <c r="B472" s="1140"/>
      <c r="C472" s="1148" t="s">
        <v>125</v>
      </c>
      <c r="D472" s="1110"/>
      <c r="E472" s="1121" t="s">
        <v>2350</v>
      </c>
      <c r="F472" s="1112">
        <v>1</v>
      </c>
      <c r="G472" s="1110">
        <v>9.4</v>
      </c>
      <c r="H472" s="1113">
        <v>1.5</v>
      </c>
      <c r="I472" s="1113"/>
      <c r="J472" s="1114">
        <f t="shared" si="27"/>
        <v>14.100000000000001</v>
      </c>
      <c r="K472" s="1119"/>
      <c r="L472" s="1119"/>
      <c r="M472" s="1140"/>
    </row>
    <row r="473" spans="2:13" s="561" customFormat="1" ht="13.2" x14ac:dyDescent="0.25">
      <c r="B473" s="1140"/>
      <c r="C473" s="1148"/>
      <c r="D473" s="1110"/>
      <c r="E473" s="1121" t="s">
        <v>2297</v>
      </c>
      <c r="F473" s="1112">
        <v>-1</v>
      </c>
      <c r="G473" s="1110">
        <v>1</v>
      </c>
      <c r="H473" s="1113">
        <v>1.5</v>
      </c>
      <c r="I473" s="1113"/>
      <c r="J473" s="1114">
        <f t="shared" si="27"/>
        <v>-1.5</v>
      </c>
      <c r="K473" s="1119"/>
      <c r="L473" s="1119"/>
      <c r="M473" s="1140"/>
    </row>
    <row r="474" spans="2:13" s="561" customFormat="1" ht="13.2" x14ac:dyDescent="0.25">
      <c r="B474" s="1140"/>
      <c r="C474" s="1148"/>
      <c r="D474" s="1110"/>
      <c r="E474" s="1121" t="s">
        <v>2297</v>
      </c>
      <c r="F474" s="1112">
        <v>-1</v>
      </c>
      <c r="G474" s="1110">
        <v>0.9</v>
      </c>
      <c r="H474" s="1113">
        <v>1.5</v>
      </c>
      <c r="I474" s="1113"/>
      <c r="J474" s="1114">
        <f t="shared" si="27"/>
        <v>-1.35</v>
      </c>
      <c r="K474" s="1119"/>
      <c r="L474" s="1119"/>
      <c r="M474" s="1140"/>
    </row>
    <row r="475" spans="2:13" s="561" customFormat="1" ht="13.2" x14ac:dyDescent="0.25">
      <c r="B475" s="1140"/>
      <c r="C475" s="1148"/>
      <c r="D475" s="1110"/>
      <c r="E475" s="1121" t="s">
        <v>2297</v>
      </c>
      <c r="F475" s="1112">
        <v>-2</v>
      </c>
      <c r="G475" s="1110">
        <v>0.8</v>
      </c>
      <c r="H475" s="1113">
        <v>1.5</v>
      </c>
      <c r="I475" s="1113"/>
      <c r="J475" s="1114">
        <f t="shared" si="27"/>
        <v>-2.4000000000000004</v>
      </c>
      <c r="K475" s="1119"/>
      <c r="L475" s="1119"/>
      <c r="M475" s="1140"/>
    </row>
    <row r="476" spans="2:13" s="561" customFormat="1" ht="13.2" x14ac:dyDescent="0.25">
      <c r="B476" s="1140"/>
      <c r="C476" s="1148" t="s">
        <v>125</v>
      </c>
      <c r="D476" s="1110"/>
      <c r="E476" s="1121" t="s">
        <v>2350</v>
      </c>
      <c r="F476" s="1112">
        <v>1</v>
      </c>
      <c r="G476" s="1110">
        <v>9.4</v>
      </c>
      <c r="H476" s="1113">
        <v>1.5</v>
      </c>
      <c r="I476" s="1113"/>
      <c r="J476" s="1114">
        <f t="shared" si="27"/>
        <v>14.100000000000001</v>
      </c>
      <c r="K476" s="1119"/>
      <c r="L476" s="1119"/>
      <c r="M476" s="1140"/>
    </row>
    <row r="477" spans="2:13" s="561" customFormat="1" ht="13.2" x14ac:dyDescent="0.25">
      <c r="B477" s="1140"/>
      <c r="C477" s="1148"/>
      <c r="D477" s="1110"/>
      <c r="E477" s="1121" t="s">
        <v>2297</v>
      </c>
      <c r="F477" s="1112">
        <v>-2</v>
      </c>
      <c r="G477" s="1110">
        <v>1</v>
      </c>
      <c r="H477" s="1113">
        <v>1.5</v>
      </c>
      <c r="I477" s="1113"/>
      <c r="J477" s="1114">
        <f t="shared" si="27"/>
        <v>-3</v>
      </c>
      <c r="K477" s="1119"/>
      <c r="L477" s="1119"/>
      <c r="M477" s="1140"/>
    </row>
    <row r="478" spans="2:13" s="561" customFormat="1" ht="13.2" x14ac:dyDescent="0.25">
      <c r="B478" s="1140"/>
      <c r="C478" s="1148"/>
      <c r="D478" s="1110"/>
      <c r="E478" s="1121" t="s">
        <v>2297</v>
      </c>
      <c r="F478" s="1112">
        <v>-2</v>
      </c>
      <c r="G478" s="1110">
        <v>0.9</v>
      </c>
      <c r="H478" s="1113">
        <v>1.5</v>
      </c>
      <c r="I478" s="1113"/>
      <c r="J478" s="1114">
        <f t="shared" si="27"/>
        <v>-2.7</v>
      </c>
      <c r="K478" s="1119"/>
      <c r="L478" s="1119"/>
      <c r="M478" s="1140"/>
    </row>
    <row r="479" spans="2:13" s="561" customFormat="1" ht="13.2" x14ac:dyDescent="0.25">
      <c r="B479" s="728"/>
      <c r="C479" s="1123"/>
      <c r="D479" s="1123"/>
      <c r="E479" s="1123"/>
      <c r="F479" s="1123"/>
      <c r="G479" s="1123"/>
      <c r="H479" s="1123"/>
      <c r="I479" s="1123"/>
      <c r="J479" s="1124"/>
      <c r="K479" s="1123"/>
      <c r="L479" s="1123"/>
      <c r="M479" s="728"/>
    </row>
    <row r="480" spans="2:13" s="561" customFormat="1" ht="13.2" x14ac:dyDescent="0.25">
      <c r="B480" s="1140"/>
      <c r="C480" s="1148"/>
      <c r="D480" s="1110"/>
      <c r="E480" s="1118" t="s">
        <v>1387</v>
      </c>
      <c r="F480" s="1112"/>
      <c r="G480" s="1110"/>
      <c r="H480" s="1113"/>
      <c r="I480" s="1113"/>
      <c r="J480" s="1149"/>
      <c r="K480" s="1119"/>
      <c r="L480" s="1119"/>
      <c r="M480" s="1140"/>
    </row>
    <row r="481" spans="2:13" s="561" customFormat="1" ht="13.2" x14ac:dyDescent="0.25">
      <c r="B481" s="1140"/>
      <c r="C481" s="1148" t="s">
        <v>125</v>
      </c>
      <c r="D481" s="1110" t="s">
        <v>2352</v>
      </c>
      <c r="E481" s="1121" t="s">
        <v>1745</v>
      </c>
      <c r="F481" s="1112">
        <v>1</v>
      </c>
      <c r="G481" s="1110">
        <v>15.65</v>
      </c>
      <c r="H481" s="1113">
        <v>1.5</v>
      </c>
      <c r="I481" s="1113"/>
      <c r="J481" s="1114">
        <f t="shared" ref="J481:J507" si="28">PRODUCT(F481:I481)</f>
        <v>23.475000000000001</v>
      </c>
      <c r="K481" s="1119"/>
      <c r="L481" s="1119"/>
      <c r="M481" s="1140"/>
    </row>
    <row r="482" spans="2:13" s="561" customFormat="1" ht="13.2" x14ac:dyDescent="0.25">
      <c r="B482" s="1140"/>
      <c r="C482" s="1148"/>
      <c r="D482" s="1110"/>
      <c r="E482" s="1121" t="s">
        <v>2297</v>
      </c>
      <c r="F482" s="1112">
        <v>-2</v>
      </c>
      <c r="G482" s="1110">
        <v>1</v>
      </c>
      <c r="H482" s="1113">
        <v>1.5</v>
      </c>
      <c r="I482" s="1113"/>
      <c r="J482" s="1114">
        <f t="shared" si="28"/>
        <v>-3</v>
      </c>
      <c r="K482" s="1119"/>
      <c r="L482" s="1119"/>
      <c r="M482" s="1140"/>
    </row>
    <row r="483" spans="2:13" s="561" customFormat="1" ht="13.2" x14ac:dyDescent="0.25">
      <c r="B483" s="1140"/>
      <c r="C483" s="1148"/>
      <c r="D483" s="1110"/>
      <c r="E483" s="1121" t="s">
        <v>2345</v>
      </c>
      <c r="F483" s="1112">
        <v>-2</v>
      </c>
      <c r="G483" s="1110">
        <v>5.85</v>
      </c>
      <c r="H483" s="1113">
        <v>1.4</v>
      </c>
      <c r="I483" s="1113"/>
      <c r="J483" s="1114">
        <f t="shared" si="28"/>
        <v>-16.38</v>
      </c>
      <c r="K483" s="1119"/>
      <c r="L483" s="1119"/>
      <c r="M483" s="1140"/>
    </row>
    <row r="484" spans="2:13" s="561" customFormat="1" ht="13.2" x14ac:dyDescent="0.25">
      <c r="B484" s="1140"/>
      <c r="C484" s="1148" t="s">
        <v>125</v>
      </c>
      <c r="D484" s="1110" t="s">
        <v>2353</v>
      </c>
      <c r="E484" s="1121" t="s">
        <v>144</v>
      </c>
      <c r="F484" s="1112">
        <v>1</v>
      </c>
      <c r="G484" s="1110">
        <v>15.65</v>
      </c>
      <c r="H484" s="1113">
        <v>1.5</v>
      </c>
      <c r="I484" s="1113"/>
      <c r="J484" s="1114">
        <f t="shared" si="28"/>
        <v>23.475000000000001</v>
      </c>
      <c r="K484" s="1119"/>
      <c r="L484" s="1119"/>
      <c r="M484" s="1140"/>
    </row>
    <row r="485" spans="2:13" s="561" customFormat="1" ht="13.2" x14ac:dyDescent="0.25">
      <c r="B485" s="1140"/>
      <c r="C485" s="1148"/>
      <c r="D485" s="1110"/>
      <c r="E485" s="1121" t="s">
        <v>2297</v>
      </c>
      <c r="F485" s="1112">
        <v>-1</v>
      </c>
      <c r="G485" s="1110">
        <v>1.2</v>
      </c>
      <c r="H485" s="1113">
        <v>1.5</v>
      </c>
      <c r="I485" s="1113"/>
      <c r="J485" s="1114">
        <f t="shared" si="28"/>
        <v>-1.7999999999999998</v>
      </c>
      <c r="K485" s="1119"/>
      <c r="L485" s="1119"/>
      <c r="M485" s="1140"/>
    </row>
    <row r="486" spans="2:13" s="561" customFormat="1" ht="13.2" x14ac:dyDescent="0.25">
      <c r="B486" s="1140"/>
      <c r="C486" s="1148"/>
      <c r="D486" s="1110"/>
      <c r="E486" s="1121" t="s">
        <v>2297</v>
      </c>
      <c r="F486" s="1112">
        <v>-2</v>
      </c>
      <c r="G486" s="1110">
        <v>1</v>
      </c>
      <c r="H486" s="1113">
        <v>1.5</v>
      </c>
      <c r="I486" s="1113"/>
      <c r="J486" s="1114">
        <f t="shared" si="28"/>
        <v>-3</v>
      </c>
      <c r="K486" s="1119"/>
      <c r="L486" s="1119"/>
      <c r="M486" s="1140"/>
    </row>
    <row r="487" spans="2:13" s="561" customFormat="1" ht="13.2" x14ac:dyDescent="0.25">
      <c r="B487" s="1140"/>
      <c r="C487" s="1148" t="s">
        <v>125</v>
      </c>
      <c r="D487" s="1110" t="s">
        <v>2354</v>
      </c>
      <c r="E487" s="1121" t="s">
        <v>2355</v>
      </c>
      <c r="F487" s="1112">
        <v>1</v>
      </c>
      <c r="G487" s="1110">
        <v>70.55</v>
      </c>
      <c r="H487" s="1113">
        <v>1.5</v>
      </c>
      <c r="I487" s="1113"/>
      <c r="J487" s="1114">
        <f t="shared" si="28"/>
        <v>105.82499999999999</v>
      </c>
      <c r="K487" s="1119"/>
      <c r="L487" s="1119"/>
      <c r="M487" s="1140"/>
    </row>
    <row r="488" spans="2:13" s="561" customFormat="1" ht="13.2" x14ac:dyDescent="0.25">
      <c r="B488" s="1140"/>
      <c r="C488" s="1148"/>
      <c r="D488" s="1110"/>
      <c r="E488" s="1121" t="s">
        <v>2297</v>
      </c>
      <c r="F488" s="1112">
        <v>-11</v>
      </c>
      <c r="G488" s="1110">
        <v>1</v>
      </c>
      <c r="H488" s="1113">
        <v>1.5</v>
      </c>
      <c r="I488" s="1113"/>
      <c r="J488" s="1114">
        <f t="shared" si="28"/>
        <v>-16.5</v>
      </c>
      <c r="K488" s="1119"/>
      <c r="L488" s="1119"/>
      <c r="M488" s="1140"/>
    </row>
    <row r="489" spans="2:13" s="561" customFormat="1" ht="13.2" x14ac:dyDescent="0.25">
      <c r="B489" s="1140"/>
      <c r="C489" s="1148"/>
      <c r="D489" s="1110"/>
      <c r="E489" s="1121" t="s">
        <v>2297</v>
      </c>
      <c r="F489" s="1112">
        <v>-1</v>
      </c>
      <c r="G489" s="1110">
        <v>0.9</v>
      </c>
      <c r="H489" s="1113">
        <v>1.5</v>
      </c>
      <c r="I489" s="1113"/>
      <c r="J489" s="1114">
        <f t="shared" si="28"/>
        <v>-1.35</v>
      </c>
      <c r="K489" s="1119"/>
      <c r="L489" s="1119"/>
      <c r="M489" s="1140"/>
    </row>
    <row r="490" spans="2:13" s="561" customFormat="1" ht="13.2" x14ac:dyDescent="0.25">
      <c r="B490" s="1140"/>
      <c r="C490" s="1148"/>
      <c r="D490" s="1110"/>
      <c r="E490" s="1121" t="s">
        <v>2297</v>
      </c>
      <c r="F490" s="1112">
        <v>-1</v>
      </c>
      <c r="G490" s="1110">
        <v>0.6</v>
      </c>
      <c r="H490" s="1113">
        <v>1.5</v>
      </c>
      <c r="I490" s="1113"/>
      <c r="J490" s="1114">
        <f t="shared" si="28"/>
        <v>-0.89999999999999991</v>
      </c>
      <c r="K490" s="1119"/>
      <c r="L490" s="1119"/>
      <c r="M490" s="1140"/>
    </row>
    <row r="491" spans="2:13" s="561" customFormat="1" ht="13.2" x14ac:dyDescent="0.25">
      <c r="B491" s="1140"/>
      <c r="C491" s="1148"/>
      <c r="D491" s="1110"/>
      <c r="E491" s="1150" t="s">
        <v>2311</v>
      </c>
      <c r="F491" s="1112">
        <v>-2</v>
      </c>
      <c r="G491" s="1110">
        <v>0.7</v>
      </c>
      <c r="H491" s="1113">
        <v>0.75</v>
      </c>
      <c r="I491" s="1113"/>
      <c r="J491" s="1114">
        <f t="shared" si="28"/>
        <v>-1.0499999999999998</v>
      </c>
      <c r="K491" s="1119"/>
      <c r="L491" s="1119"/>
      <c r="M491" s="1140"/>
    </row>
    <row r="492" spans="2:13" s="561" customFormat="1" ht="13.2" x14ac:dyDescent="0.25">
      <c r="B492" s="1140"/>
      <c r="C492" s="1148"/>
      <c r="D492" s="1110"/>
      <c r="E492" s="1150" t="s">
        <v>2302</v>
      </c>
      <c r="F492" s="1112">
        <v>-2</v>
      </c>
      <c r="G492" s="1110">
        <v>0.4</v>
      </c>
      <c r="H492" s="1113">
        <v>0.75</v>
      </c>
      <c r="I492" s="1113"/>
      <c r="J492" s="1114">
        <f t="shared" si="28"/>
        <v>-0.60000000000000009</v>
      </c>
      <c r="K492" s="1119"/>
      <c r="L492" s="1119"/>
      <c r="M492" s="1140"/>
    </row>
    <row r="493" spans="2:13" s="561" customFormat="1" ht="13.2" x14ac:dyDescent="0.25">
      <c r="B493" s="1140"/>
      <c r="C493" s="1148"/>
      <c r="D493" s="1110"/>
      <c r="E493" s="1121" t="s">
        <v>2345</v>
      </c>
      <c r="F493" s="1112">
        <v>-2</v>
      </c>
      <c r="G493" s="1110">
        <v>6.85</v>
      </c>
      <c r="H493" s="1113">
        <v>1.4</v>
      </c>
      <c r="I493" s="1113"/>
      <c r="J493" s="1114">
        <f t="shared" si="28"/>
        <v>-19.179999999999996</v>
      </c>
      <c r="K493" s="1119"/>
      <c r="L493" s="1119"/>
      <c r="M493" s="1140"/>
    </row>
    <row r="494" spans="2:13" s="561" customFormat="1" ht="13.2" x14ac:dyDescent="0.25">
      <c r="B494" s="1140"/>
      <c r="C494" s="1148" t="s">
        <v>786</v>
      </c>
      <c r="D494" s="1110" t="s">
        <v>1267</v>
      </c>
      <c r="E494" s="1121" t="s">
        <v>177</v>
      </c>
      <c r="F494" s="1112">
        <v>1</v>
      </c>
      <c r="G494" s="1110">
        <v>9</v>
      </c>
      <c r="H494" s="1113">
        <v>1.5</v>
      </c>
      <c r="I494" s="1113"/>
      <c r="J494" s="1114">
        <f t="shared" si="28"/>
        <v>13.5</v>
      </c>
      <c r="K494" s="1119"/>
      <c r="L494" s="1119"/>
      <c r="M494" s="1140"/>
    </row>
    <row r="495" spans="2:13" s="561" customFormat="1" ht="13.2" x14ac:dyDescent="0.25">
      <c r="B495" s="1140"/>
      <c r="C495" s="1148"/>
      <c r="D495" s="1110"/>
      <c r="E495" s="1121" t="s">
        <v>2297</v>
      </c>
      <c r="F495" s="1112">
        <v>-1</v>
      </c>
      <c r="G495" s="1110">
        <v>0.9</v>
      </c>
      <c r="H495" s="1113">
        <v>1.5</v>
      </c>
      <c r="I495" s="1113"/>
      <c r="J495" s="1114">
        <f t="shared" si="28"/>
        <v>-1.35</v>
      </c>
      <c r="K495" s="1119"/>
      <c r="L495" s="1119"/>
      <c r="M495" s="1140"/>
    </row>
    <row r="496" spans="2:13" s="561" customFormat="1" ht="13.2" x14ac:dyDescent="0.25">
      <c r="B496" s="1140"/>
      <c r="C496" s="1148" t="s">
        <v>125</v>
      </c>
      <c r="D496" s="1110" t="s">
        <v>1154</v>
      </c>
      <c r="E496" s="1121" t="s">
        <v>360</v>
      </c>
      <c r="F496" s="1112">
        <v>1</v>
      </c>
      <c r="G496" s="1110">
        <v>73.3</v>
      </c>
      <c r="H496" s="1113">
        <v>1.5</v>
      </c>
      <c r="I496" s="1113"/>
      <c r="J496" s="1114">
        <f t="shared" si="28"/>
        <v>109.94999999999999</v>
      </c>
      <c r="K496" s="1119"/>
      <c r="L496" s="1119"/>
      <c r="M496" s="1140"/>
    </row>
    <row r="497" spans="2:13" s="561" customFormat="1" ht="13.2" x14ac:dyDescent="0.25">
      <c r="B497" s="1140"/>
      <c r="C497" s="1148"/>
      <c r="D497" s="1110"/>
      <c r="E497" s="1121" t="s">
        <v>2297</v>
      </c>
      <c r="F497" s="1112">
        <v>-3</v>
      </c>
      <c r="G497" s="1110">
        <v>1.2</v>
      </c>
      <c r="H497" s="1113">
        <v>1.5</v>
      </c>
      <c r="I497" s="1113"/>
      <c r="J497" s="1114">
        <f t="shared" si="28"/>
        <v>-5.3999999999999995</v>
      </c>
      <c r="K497" s="1119"/>
      <c r="L497" s="1119"/>
      <c r="M497" s="1140"/>
    </row>
    <row r="498" spans="2:13" s="561" customFormat="1" ht="13.2" x14ac:dyDescent="0.25">
      <c r="B498" s="1140"/>
      <c r="C498" s="1148"/>
      <c r="D498" s="1110"/>
      <c r="E498" s="1121" t="s">
        <v>2297</v>
      </c>
      <c r="F498" s="1112">
        <v>-1</v>
      </c>
      <c r="G498" s="1110">
        <v>1</v>
      </c>
      <c r="H498" s="1113">
        <v>1.5</v>
      </c>
      <c r="I498" s="1113"/>
      <c r="J498" s="1114">
        <f t="shared" si="28"/>
        <v>-1.5</v>
      </c>
      <c r="K498" s="1119"/>
      <c r="L498" s="1119"/>
      <c r="M498" s="1140"/>
    </row>
    <row r="499" spans="2:13" s="561" customFormat="1" ht="13.2" x14ac:dyDescent="0.25">
      <c r="B499" s="1140"/>
      <c r="C499" s="1148"/>
      <c r="D499" s="1110"/>
      <c r="E499" s="1121" t="s">
        <v>2297</v>
      </c>
      <c r="F499" s="1112">
        <v>-3</v>
      </c>
      <c r="G499" s="1110">
        <v>0.9</v>
      </c>
      <c r="H499" s="1113">
        <v>1.5</v>
      </c>
      <c r="I499" s="1113"/>
      <c r="J499" s="1114">
        <f t="shared" si="28"/>
        <v>-4.0500000000000007</v>
      </c>
      <c r="K499" s="1119"/>
      <c r="L499" s="1119"/>
      <c r="M499" s="1140"/>
    </row>
    <row r="500" spans="2:13" s="561" customFormat="1" ht="13.2" x14ac:dyDescent="0.25">
      <c r="B500" s="1140"/>
      <c r="C500" s="1148"/>
      <c r="D500" s="1110"/>
      <c r="E500" s="1121" t="s">
        <v>2297</v>
      </c>
      <c r="F500" s="1112">
        <v>-2</v>
      </c>
      <c r="G500" s="1110">
        <v>0.8</v>
      </c>
      <c r="H500" s="1113">
        <v>1.5</v>
      </c>
      <c r="I500" s="1113"/>
      <c r="J500" s="1114">
        <f t="shared" si="28"/>
        <v>-2.4000000000000004</v>
      </c>
      <c r="K500" s="1119"/>
      <c r="L500" s="1119"/>
      <c r="M500" s="1140"/>
    </row>
    <row r="501" spans="2:13" s="561" customFormat="1" ht="13.2" x14ac:dyDescent="0.25">
      <c r="B501" s="1140"/>
      <c r="C501" s="1148"/>
      <c r="D501" s="1110"/>
      <c r="E501" s="1121" t="s">
        <v>2297</v>
      </c>
      <c r="F501" s="1112">
        <v>-1</v>
      </c>
      <c r="G501" s="1110">
        <v>0.6</v>
      </c>
      <c r="H501" s="1113">
        <v>1.5</v>
      </c>
      <c r="I501" s="1113"/>
      <c r="J501" s="1114">
        <f t="shared" si="28"/>
        <v>-0.89999999999999991</v>
      </c>
      <c r="K501" s="1119"/>
      <c r="L501" s="1119"/>
      <c r="M501" s="1140"/>
    </row>
    <row r="502" spans="2:13" s="561" customFormat="1" ht="13.2" x14ac:dyDescent="0.25">
      <c r="B502" s="1140"/>
      <c r="C502" s="1148"/>
      <c r="D502" s="1110"/>
      <c r="E502" s="1121" t="s">
        <v>2371</v>
      </c>
      <c r="F502" s="1112">
        <v>-2</v>
      </c>
      <c r="G502" s="1110">
        <v>1.8</v>
      </c>
      <c r="H502" s="1113">
        <v>0.3</v>
      </c>
      <c r="I502" s="1113"/>
      <c r="J502" s="1114">
        <f t="shared" si="28"/>
        <v>-1.08</v>
      </c>
      <c r="K502" s="1119"/>
      <c r="L502" s="1119"/>
      <c r="M502" s="1140"/>
    </row>
    <row r="503" spans="2:13" s="561" customFormat="1" ht="13.2" x14ac:dyDescent="0.25">
      <c r="B503" s="1140"/>
      <c r="C503" s="1148"/>
      <c r="D503" s="1110"/>
      <c r="E503" s="1121" t="s">
        <v>2371</v>
      </c>
      <c r="F503" s="1112">
        <v>-2</v>
      </c>
      <c r="G503" s="1110">
        <v>2.4</v>
      </c>
      <c r="H503" s="1113">
        <v>0.3</v>
      </c>
      <c r="I503" s="1113"/>
      <c r="J503" s="1114">
        <f t="shared" si="28"/>
        <v>-1.44</v>
      </c>
      <c r="K503" s="1119"/>
      <c r="L503" s="1119"/>
      <c r="M503" s="1140"/>
    </row>
    <row r="504" spans="2:13" s="561" customFormat="1" ht="13.2" x14ac:dyDescent="0.25">
      <c r="B504" s="1140"/>
      <c r="C504" s="1148"/>
      <c r="D504" s="1110"/>
      <c r="E504" s="1121" t="s">
        <v>2371</v>
      </c>
      <c r="F504" s="1112">
        <v>-3</v>
      </c>
      <c r="G504" s="1110">
        <v>1.2</v>
      </c>
      <c r="H504" s="1113">
        <v>0.3</v>
      </c>
      <c r="I504" s="1113"/>
      <c r="J504" s="1114">
        <f t="shared" si="28"/>
        <v>-1.0799999999999998</v>
      </c>
      <c r="K504" s="1119"/>
      <c r="L504" s="1119"/>
      <c r="M504" s="1140"/>
    </row>
    <row r="505" spans="2:13" s="561" customFormat="1" ht="13.2" x14ac:dyDescent="0.25">
      <c r="B505" s="1140"/>
      <c r="C505" s="1148"/>
      <c r="D505" s="1110"/>
      <c r="E505" s="1121" t="s">
        <v>2371</v>
      </c>
      <c r="F505" s="1112">
        <v>-1</v>
      </c>
      <c r="G505" s="1110">
        <v>0.9</v>
      </c>
      <c r="H505" s="1113">
        <v>0.9</v>
      </c>
      <c r="I505" s="1113"/>
      <c r="J505" s="1114">
        <f t="shared" si="28"/>
        <v>-0.81</v>
      </c>
      <c r="K505" s="1119"/>
      <c r="L505" s="1119"/>
      <c r="M505" s="1140"/>
    </row>
    <row r="506" spans="2:13" s="561" customFormat="1" ht="13.2" x14ac:dyDescent="0.25">
      <c r="B506" s="1140"/>
      <c r="C506" s="1148"/>
      <c r="D506" s="1110"/>
      <c r="E506" s="1121" t="s">
        <v>2371</v>
      </c>
      <c r="F506" s="1112">
        <v>-6</v>
      </c>
      <c r="G506" s="1110">
        <v>3.15</v>
      </c>
      <c r="H506" s="1113">
        <v>0.9</v>
      </c>
      <c r="I506" s="1113"/>
      <c r="J506" s="1114">
        <f t="shared" si="28"/>
        <v>-17.009999999999998</v>
      </c>
      <c r="K506" s="1119"/>
      <c r="L506" s="1119"/>
      <c r="M506" s="1140"/>
    </row>
    <row r="507" spans="2:13" s="561" customFormat="1" ht="13.2" x14ac:dyDescent="0.25">
      <c r="B507" s="1140"/>
      <c r="C507" s="1148"/>
      <c r="D507" s="1110"/>
      <c r="E507" s="1121" t="s">
        <v>2371</v>
      </c>
      <c r="F507" s="1112">
        <v>-1</v>
      </c>
      <c r="G507" s="1110">
        <v>1.6</v>
      </c>
      <c r="H507" s="1113">
        <v>0.9</v>
      </c>
      <c r="I507" s="1113"/>
      <c r="J507" s="1114">
        <f t="shared" si="28"/>
        <v>-1.4400000000000002</v>
      </c>
      <c r="K507" s="1119"/>
      <c r="L507" s="1119"/>
      <c r="M507" s="1140"/>
    </row>
    <row r="508" spans="2:13" s="561" customFormat="1" ht="13.2" x14ac:dyDescent="0.25">
      <c r="B508" s="728"/>
      <c r="C508" s="1123"/>
      <c r="D508" s="1123"/>
      <c r="E508" s="1123"/>
      <c r="F508" s="1123"/>
      <c r="G508" s="1123"/>
      <c r="H508" s="1123"/>
      <c r="I508" s="1123"/>
      <c r="J508" s="1124"/>
      <c r="K508" s="1123"/>
      <c r="L508" s="1123"/>
      <c r="M508" s="728"/>
    </row>
    <row r="509" spans="2:13" s="561" customFormat="1" ht="13.2" x14ac:dyDescent="0.25">
      <c r="B509" s="1140"/>
      <c r="C509" s="1148"/>
      <c r="D509" s="1110"/>
      <c r="E509" s="1118" t="s">
        <v>1274</v>
      </c>
      <c r="F509" s="1112"/>
      <c r="G509" s="1110"/>
      <c r="H509" s="1113"/>
      <c r="I509" s="1113"/>
      <c r="J509" s="1149"/>
      <c r="K509" s="1119"/>
      <c r="L509" s="1119"/>
      <c r="M509" s="1140"/>
    </row>
    <row r="510" spans="2:13" s="561" customFormat="1" ht="13.2" x14ac:dyDescent="0.25">
      <c r="B510" s="1140"/>
      <c r="C510" s="1148" t="s">
        <v>125</v>
      </c>
      <c r="D510" s="1110" t="s">
        <v>1296</v>
      </c>
      <c r="E510" s="1121" t="s">
        <v>138</v>
      </c>
      <c r="F510" s="1112">
        <v>1</v>
      </c>
      <c r="G510" s="1110">
        <v>22.4</v>
      </c>
      <c r="H510" s="1113">
        <v>1.5</v>
      </c>
      <c r="I510" s="1113"/>
      <c r="J510" s="1114">
        <f t="shared" ref="J510:J516" si="29">PRODUCT(F510:I510)</f>
        <v>33.599999999999994</v>
      </c>
      <c r="K510" s="1119"/>
      <c r="L510" s="1119"/>
      <c r="M510" s="1140"/>
    </row>
    <row r="511" spans="2:13" s="561" customFormat="1" ht="13.2" x14ac:dyDescent="0.25">
      <c r="B511" s="1140"/>
      <c r="C511" s="1148"/>
      <c r="D511" s="1110"/>
      <c r="E511" s="1121" t="s">
        <v>2297</v>
      </c>
      <c r="F511" s="1112">
        <v>-1</v>
      </c>
      <c r="G511" s="1110">
        <v>1.8</v>
      </c>
      <c r="H511" s="1113">
        <v>1.5</v>
      </c>
      <c r="I511" s="1113"/>
      <c r="J511" s="1114">
        <f t="shared" si="29"/>
        <v>-2.7</v>
      </c>
      <c r="K511" s="1119"/>
      <c r="L511" s="1119"/>
      <c r="M511" s="1140"/>
    </row>
    <row r="512" spans="2:13" s="561" customFormat="1" ht="13.2" x14ac:dyDescent="0.25">
      <c r="B512" s="1140"/>
      <c r="C512" s="1148"/>
      <c r="D512" s="1110"/>
      <c r="E512" s="1121" t="s">
        <v>2297</v>
      </c>
      <c r="F512" s="1112">
        <v>-1</v>
      </c>
      <c r="G512" s="1110">
        <v>1.2</v>
      </c>
      <c r="H512" s="1113">
        <v>1.5</v>
      </c>
      <c r="I512" s="1113"/>
      <c r="J512" s="1114">
        <f t="shared" si="29"/>
        <v>-1.7999999999999998</v>
      </c>
      <c r="K512" s="1119"/>
      <c r="L512" s="1119"/>
      <c r="M512" s="1140"/>
    </row>
    <row r="513" spans="2:13" s="561" customFormat="1" ht="13.2" x14ac:dyDescent="0.25">
      <c r="B513" s="1140"/>
      <c r="C513" s="1148"/>
      <c r="D513" s="1110"/>
      <c r="E513" s="1121" t="s">
        <v>2297</v>
      </c>
      <c r="F513" s="1112">
        <v>-1</v>
      </c>
      <c r="G513" s="1110">
        <v>1</v>
      </c>
      <c r="H513" s="1113">
        <v>1.5</v>
      </c>
      <c r="I513" s="1113"/>
      <c r="J513" s="1114">
        <f t="shared" si="29"/>
        <v>-1.5</v>
      </c>
      <c r="K513" s="1119"/>
      <c r="L513" s="1119"/>
      <c r="M513" s="1140"/>
    </row>
    <row r="514" spans="2:13" s="561" customFormat="1" ht="13.2" x14ac:dyDescent="0.25">
      <c r="B514" s="1140"/>
      <c r="C514" s="1148"/>
      <c r="D514" s="1110"/>
      <c r="E514" s="1121" t="s">
        <v>2297</v>
      </c>
      <c r="F514" s="1112">
        <v>-4</v>
      </c>
      <c r="G514" s="1110">
        <v>0.9</v>
      </c>
      <c r="H514" s="1113">
        <v>1.5</v>
      </c>
      <c r="I514" s="1113"/>
      <c r="J514" s="1114">
        <f t="shared" si="29"/>
        <v>-5.4</v>
      </c>
      <c r="K514" s="1119"/>
      <c r="L514" s="1119"/>
      <c r="M514" s="1140"/>
    </row>
    <row r="515" spans="2:13" s="561" customFormat="1" ht="13.2" x14ac:dyDescent="0.25">
      <c r="B515" s="1140"/>
      <c r="C515" s="1148" t="s">
        <v>786</v>
      </c>
      <c r="D515" s="1110" t="s">
        <v>1289</v>
      </c>
      <c r="E515" s="1121" t="s">
        <v>177</v>
      </c>
      <c r="F515" s="1112">
        <v>1</v>
      </c>
      <c r="G515" s="1110">
        <v>8.6999999999999993</v>
      </c>
      <c r="H515" s="1113">
        <v>1.5</v>
      </c>
      <c r="I515" s="1113"/>
      <c r="J515" s="1114">
        <f t="shared" si="29"/>
        <v>13.049999999999999</v>
      </c>
      <c r="K515" s="1119"/>
      <c r="L515" s="1119"/>
      <c r="M515" s="1140"/>
    </row>
    <row r="516" spans="2:13" s="561" customFormat="1" ht="13.2" x14ac:dyDescent="0.25">
      <c r="B516" s="1140"/>
      <c r="C516" s="1148"/>
      <c r="D516" s="1110"/>
      <c r="E516" s="1121" t="s">
        <v>2297</v>
      </c>
      <c r="F516" s="1112">
        <v>-1</v>
      </c>
      <c r="G516" s="1110">
        <v>0.9</v>
      </c>
      <c r="H516" s="1113">
        <v>1.5</v>
      </c>
      <c r="I516" s="1113"/>
      <c r="J516" s="1114">
        <f t="shared" si="29"/>
        <v>-1.35</v>
      </c>
      <c r="K516" s="1119"/>
      <c r="L516" s="1119"/>
      <c r="M516" s="1140"/>
    </row>
    <row r="517" spans="2:13" s="561" customFormat="1" ht="13.2" x14ac:dyDescent="0.25">
      <c r="B517" s="728"/>
      <c r="C517" s="1123"/>
      <c r="D517" s="1123"/>
      <c r="E517" s="1123"/>
      <c r="F517" s="1123"/>
      <c r="G517" s="1123"/>
      <c r="H517" s="1123"/>
      <c r="I517" s="1123"/>
      <c r="J517" s="1124"/>
      <c r="K517" s="1123"/>
      <c r="L517" s="1123"/>
      <c r="M517" s="728"/>
    </row>
    <row r="518" spans="2:13" s="561" customFormat="1" ht="13.2" x14ac:dyDescent="0.25">
      <c r="B518" s="1140"/>
      <c r="C518" s="1148"/>
      <c r="D518" s="1110"/>
      <c r="E518" s="1118" t="s">
        <v>1273</v>
      </c>
      <c r="F518" s="1112"/>
      <c r="G518" s="1110"/>
      <c r="H518" s="1113"/>
      <c r="I518" s="1113"/>
      <c r="J518" s="1149"/>
      <c r="K518" s="1119"/>
      <c r="L518" s="1119"/>
      <c r="M518" s="1140"/>
    </row>
    <row r="519" spans="2:13" s="561" customFormat="1" ht="13.2" x14ac:dyDescent="0.25">
      <c r="B519" s="1140"/>
      <c r="C519" s="1148" t="s">
        <v>786</v>
      </c>
      <c r="D519" s="1110" t="s">
        <v>1328</v>
      </c>
      <c r="E519" s="1121" t="s">
        <v>177</v>
      </c>
      <c r="F519" s="1112">
        <v>1</v>
      </c>
      <c r="G519" s="1110">
        <v>8</v>
      </c>
      <c r="H519" s="1113">
        <v>1.5</v>
      </c>
      <c r="I519" s="1113"/>
      <c r="J519" s="1114">
        <f t="shared" ref="J519:J521" si="30">PRODUCT(F519:I519)</f>
        <v>12</v>
      </c>
      <c r="K519" s="1119"/>
      <c r="L519" s="1119"/>
      <c r="M519" s="1140"/>
    </row>
    <row r="520" spans="2:13" s="561" customFormat="1" ht="13.2" x14ac:dyDescent="0.25">
      <c r="B520" s="1140"/>
      <c r="C520" s="1148"/>
      <c r="D520" s="1110"/>
      <c r="E520" s="1121" t="s">
        <v>2297</v>
      </c>
      <c r="F520" s="1112">
        <v>-1</v>
      </c>
      <c r="G520" s="1110">
        <v>0.9</v>
      </c>
      <c r="H520" s="1113">
        <v>1.5</v>
      </c>
      <c r="I520" s="1113"/>
      <c r="J520" s="1114">
        <f t="shared" si="30"/>
        <v>-1.35</v>
      </c>
      <c r="K520" s="1119"/>
      <c r="L520" s="1119"/>
      <c r="M520" s="1140"/>
    </row>
    <row r="521" spans="2:13" s="561" customFormat="1" ht="13.2" x14ac:dyDescent="0.25">
      <c r="B521" s="728"/>
      <c r="C521" s="1123"/>
      <c r="D521" s="1123"/>
      <c r="E521" s="1123"/>
      <c r="F521" s="1123"/>
      <c r="G521" s="1123"/>
      <c r="H521" s="1123"/>
      <c r="I521" s="1123"/>
      <c r="J521" s="1114">
        <f t="shared" si="30"/>
        <v>0</v>
      </c>
      <c r="K521" s="1123"/>
      <c r="L521" s="1123"/>
      <c r="M521" s="728"/>
    </row>
    <row r="522" spans="2:13" s="561" customFormat="1" ht="13.2" x14ac:dyDescent="0.25">
      <c r="B522" s="1140"/>
      <c r="C522" s="1151"/>
      <c r="D522" s="1126"/>
      <c r="E522" s="1118" t="s">
        <v>1333</v>
      </c>
      <c r="F522" s="1112"/>
      <c r="G522" s="1110"/>
      <c r="H522" s="1113"/>
      <c r="I522" s="1113"/>
      <c r="J522" s="1149"/>
      <c r="K522" s="1119"/>
      <c r="L522" s="1119"/>
      <c r="M522" s="1140"/>
    </row>
    <row r="523" spans="2:13" s="561" customFormat="1" ht="13.2" x14ac:dyDescent="0.25">
      <c r="B523" s="1140"/>
      <c r="C523" s="1148" t="s">
        <v>786</v>
      </c>
      <c r="D523" s="1126" t="s">
        <v>1351</v>
      </c>
      <c r="E523" s="1127" t="s">
        <v>177</v>
      </c>
      <c r="F523" s="1112">
        <v>1</v>
      </c>
      <c r="G523" s="1110">
        <v>8.8000000000000007</v>
      </c>
      <c r="H523" s="1113">
        <v>1.5</v>
      </c>
      <c r="I523" s="1113"/>
      <c r="J523" s="1114">
        <f t="shared" ref="J523:J524" si="31">PRODUCT(F523:I523)</f>
        <v>13.200000000000001</v>
      </c>
      <c r="K523" s="1119"/>
      <c r="L523" s="1119"/>
      <c r="M523" s="1140"/>
    </row>
    <row r="524" spans="2:13" s="561" customFormat="1" ht="13.2" x14ac:dyDescent="0.25">
      <c r="B524" s="1140"/>
      <c r="C524" s="1148"/>
      <c r="D524" s="1126"/>
      <c r="E524" s="1127" t="s">
        <v>2297</v>
      </c>
      <c r="F524" s="1112">
        <v>-1</v>
      </c>
      <c r="G524" s="1110">
        <v>0.9</v>
      </c>
      <c r="H524" s="1113">
        <v>1.5</v>
      </c>
      <c r="I524" s="1113"/>
      <c r="J524" s="1114">
        <f t="shared" si="31"/>
        <v>-1.35</v>
      </c>
      <c r="K524" s="1119"/>
      <c r="L524" s="1119"/>
      <c r="M524" s="1140"/>
    </row>
    <row r="525" spans="2:13" x14ac:dyDescent="0.25">
      <c r="B525" s="728"/>
      <c r="C525" s="1123"/>
      <c r="D525" s="1123"/>
      <c r="E525" s="1123"/>
      <c r="F525" s="1123"/>
      <c r="G525" s="1123"/>
      <c r="H525" s="1123"/>
      <c r="I525" s="1123"/>
      <c r="J525" s="1124"/>
      <c r="K525" s="1123"/>
      <c r="L525" s="1123"/>
      <c r="M525" s="728"/>
    </row>
    <row r="526" spans="2:13" x14ac:dyDescent="0.25">
      <c r="B526" s="1140"/>
      <c r="C526" s="1121"/>
      <c r="D526" s="1110"/>
      <c r="E526" s="1118" t="s">
        <v>1358</v>
      </c>
      <c r="F526" s="1112"/>
      <c r="G526" s="1110"/>
      <c r="H526" s="1113"/>
      <c r="I526" s="1113"/>
      <c r="J526" s="1149"/>
      <c r="K526" s="1119"/>
      <c r="L526" s="1119"/>
      <c r="M526" s="1140"/>
    </row>
    <row r="527" spans="2:13" x14ac:dyDescent="0.25">
      <c r="B527" s="1140"/>
      <c r="C527" s="1148" t="s">
        <v>786</v>
      </c>
      <c r="D527" s="1110" t="s">
        <v>1399</v>
      </c>
      <c r="E527" s="1121" t="s">
        <v>1400</v>
      </c>
      <c r="F527" s="1112">
        <v>1</v>
      </c>
      <c r="G527" s="1110">
        <v>9.9</v>
      </c>
      <c r="H527" s="1113">
        <v>1.5</v>
      </c>
      <c r="I527" s="1113"/>
      <c r="J527" s="1114">
        <f t="shared" ref="J527:J528" si="32">PRODUCT(F527:I527)</f>
        <v>14.850000000000001</v>
      </c>
      <c r="K527" s="1119"/>
      <c r="L527" s="1119"/>
      <c r="M527" s="1140"/>
    </row>
    <row r="528" spans="2:13" x14ac:dyDescent="0.25">
      <c r="B528" s="1140"/>
      <c r="C528" s="1148"/>
      <c r="D528" s="1110"/>
      <c r="E528" s="1121" t="s">
        <v>2297</v>
      </c>
      <c r="F528" s="1112">
        <v>-1</v>
      </c>
      <c r="G528" s="1110">
        <v>1</v>
      </c>
      <c r="H528" s="1113">
        <v>1.5</v>
      </c>
      <c r="I528" s="1113"/>
      <c r="J528" s="1114">
        <f t="shared" si="32"/>
        <v>-1.5</v>
      </c>
      <c r="K528" s="1119"/>
      <c r="L528" s="1119"/>
      <c r="M528" s="1140"/>
    </row>
    <row r="529" spans="2:13" x14ac:dyDescent="0.25">
      <c r="B529" s="728"/>
      <c r="C529" s="1123"/>
      <c r="D529" s="1123"/>
      <c r="E529" s="1123"/>
      <c r="F529" s="1123"/>
      <c r="G529" s="1123"/>
      <c r="H529" s="1123"/>
      <c r="I529" s="1123"/>
      <c r="J529" s="1124"/>
      <c r="K529" s="1123"/>
      <c r="L529" s="1123"/>
      <c r="M529" s="728"/>
    </row>
    <row r="530" spans="2:13" x14ac:dyDescent="0.25">
      <c r="B530" s="1140"/>
      <c r="C530" s="1151"/>
      <c r="D530" s="1126"/>
      <c r="E530" s="1118" t="s">
        <v>1404</v>
      </c>
      <c r="F530" s="1112"/>
      <c r="G530" s="1110"/>
      <c r="H530" s="1113"/>
      <c r="I530" s="1113"/>
      <c r="J530" s="1149"/>
      <c r="K530" s="1119"/>
      <c r="L530" s="1119"/>
      <c r="M530" s="1140"/>
    </row>
    <row r="531" spans="2:13" s="560" customFormat="1" ht="13.2" x14ac:dyDescent="0.25">
      <c r="B531" s="1140"/>
      <c r="C531" s="1151" t="s">
        <v>786</v>
      </c>
      <c r="D531" s="1126" t="s">
        <v>1423</v>
      </c>
      <c r="E531" s="1127" t="s">
        <v>177</v>
      </c>
      <c r="F531" s="1112">
        <v>1</v>
      </c>
      <c r="G531" s="1110">
        <v>8</v>
      </c>
      <c r="H531" s="1113">
        <v>1.5</v>
      </c>
      <c r="I531" s="1113"/>
      <c r="J531" s="1114">
        <f t="shared" ref="J531:J550" si="33">PRODUCT(F531:I531)</f>
        <v>12</v>
      </c>
      <c r="K531" s="1119"/>
      <c r="L531" s="1119"/>
      <c r="M531" s="1140"/>
    </row>
    <row r="532" spans="2:13" s="560" customFormat="1" ht="13.2" x14ac:dyDescent="0.25">
      <c r="B532" s="1140"/>
      <c r="C532" s="1151"/>
      <c r="D532" s="1126"/>
      <c r="E532" s="1127" t="s">
        <v>2297</v>
      </c>
      <c r="F532" s="1112">
        <v>-1</v>
      </c>
      <c r="G532" s="1110">
        <v>0.9</v>
      </c>
      <c r="H532" s="1113">
        <v>1.5</v>
      </c>
      <c r="I532" s="1113"/>
      <c r="J532" s="1114">
        <f t="shared" si="33"/>
        <v>-1.35</v>
      </c>
      <c r="K532" s="1119"/>
      <c r="L532" s="1119"/>
      <c r="M532" s="1140"/>
    </row>
    <row r="533" spans="2:13" s="561" customFormat="1" ht="13.2" x14ac:dyDescent="0.25">
      <c r="B533" s="1140"/>
      <c r="C533" s="1151" t="s">
        <v>125</v>
      </c>
      <c r="D533" s="1126" t="s">
        <v>2369</v>
      </c>
      <c r="E533" s="1127" t="s">
        <v>163</v>
      </c>
      <c r="F533" s="1112">
        <v>1</v>
      </c>
      <c r="G533" s="1110">
        <v>9.4</v>
      </c>
      <c r="H533" s="1113">
        <v>1.5</v>
      </c>
      <c r="I533" s="1113"/>
      <c r="J533" s="1114">
        <f t="shared" si="33"/>
        <v>14.100000000000001</v>
      </c>
      <c r="K533" s="1119"/>
      <c r="L533" s="1119"/>
      <c r="M533" s="1140"/>
    </row>
    <row r="534" spans="2:13" s="561" customFormat="1" ht="13.2" x14ac:dyDescent="0.25">
      <c r="B534" s="1140"/>
      <c r="C534" s="1151"/>
      <c r="D534" s="1126"/>
      <c r="E534" s="1127" t="s">
        <v>2297</v>
      </c>
      <c r="F534" s="1112">
        <v>-1</v>
      </c>
      <c r="G534" s="1110">
        <v>0.9</v>
      </c>
      <c r="H534" s="1113">
        <v>1.5</v>
      </c>
      <c r="I534" s="1113"/>
      <c r="J534" s="1114">
        <f t="shared" si="33"/>
        <v>-1.35</v>
      </c>
      <c r="K534" s="1119"/>
      <c r="L534" s="1119"/>
      <c r="M534" s="1140"/>
    </row>
    <row r="535" spans="2:13" s="560" customFormat="1" ht="13.2" x14ac:dyDescent="0.25">
      <c r="B535" s="1140"/>
      <c r="C535" s="1151" t="s">
        <v>125</v>
      </c>
      <c r="D535" s="1126" t="s">
        <v>1420</v>
      </c>
      <c r="E535" s="1127" t="s">
        <v>2370</v>
      </c>
      <c r="F535" s="1112">
        <v>1</v>
      </c>
      <c r="G535" s="1110">
        <v>12.2</v>
      </c>
      <c r="H535" s="1113">
        <v>1.5</v>
      </c>
      <c r="I535" s="1113"/>
      <c r="J535" s="1114">
        <f t="shared" si="33"/>
        <v>18.299999999999997</v>
      </c>
      <c r="K535" s="1119"/>
      <c r="L535" s="1119"/>
      <c r="M535" s="1140"/>
    </row>
    <row r="536" spans="2:13" s="560" customFormat="1" ht="13.2" x14ac:dyDescent="0.25">
      <c r="B536" s="1140"/>
      <c r="C536" s="1151"/>
      <c r="D536" s="1126"/>
      <c r="E536" s="1127" t="s">
        <v>2297</v>
      </c>
      <c r="F536" s="1112">
        <v>-1</v>
      </c>
      <c r="G536" s="1110">
        <v>1</v>
      </c>
      <c r="H536" s="1113">
        <v>1.5</v>
      </c>
      <c r="I536" s="1113"/>
      <c r="J536" s="1114">
        <f t="shared" si="33"/>
        <v>-1.5</v>
      </c>
      <c r="K536" s="1119"/>
      <c r="L536" s="1119"/>
      <c r="M536" s="1140"/>
    </row>
    <row r="537" spans="2:13" s="561" customFormat="1" ht="13.2" x14ac:dyDescent="0.25">
      <c r="B537" s="1140"/>
      <c r="C537" s="1151"/>
      <c r="D537" s="1126"/>
      <c r="E537" s="1127" t="s">
        <v>2371</v>
      </c>
      <c r="F537" s="1112">
        <v>-2</v>
      </c>
      <c r="G537" s="1110">
        <v>1.5</v>
      </c>
      <c r="H537" s="1113">
        <v>0.3</v>
      </c>
      <c r="I537" s="1113"/>
      <c r="J537" s="1114">
        <f t="shared" si="33"/>
        <v>-0.89999999999999991</v>
      </c>
      <c r="K537" s="1119"/>
      <c r="L537" s="1119"/>
      <c r="M537" s="1140"/>
    </row>
    <row r="538" spans="2:13" s="560" customFormat="1" ht="13.2" x14ac:dyDescent="0.25">
      <c r="B538" s="1140"/>
      <c r="C538" s="1148" t="s">
        <v>125</v>
      </c>
      <c r="D538" s="1110" t="s">
        <v>1408</v>
      </c>
      <c r="E538" s="1121" t="s">
        <v>381</v>
      </c>
      <c r="F538" s="1112">
        <v>1</v>
      </c>
      <c r="G538" s="1110">
        <v>10.9</v>
      </c>
      <c r="H538" s="1113">
        <v>1.5</v>
      </c>
      <c r="I538" s="1113"/>
      <c r="J538" s="1114">
        <f t="shared" si="33"/>
        <v>16.350000000000001</v>
      </c>
      <c r="K538" s="1119"/>
      <c r="L538" s="1119"/>
      <c r="M538" s="1140"/>
    </row>
    <row r="539" spans="2:13" s="561" customFormat="1" ht="13.2" x14ac:dyDescent="0.25">
      <c r="B539" s="1140"/>
      <c r="C539" s="1148"/>
      <c r="D539" s="1110"/>
      <c r="E539" s="1121" t="s">
        <v>2297</v>
      </c>
      <c r="F539" s="1112">
        <v>-1</v>
      </c>
      <c r="G539" s="1110">
        <v>0.9</v>
      </c>
      <c r="H539" s="1113">
        <v>1.5</v>
      </c>
      <c r="I539" s="1113"/>
      <c r="J539" s="1114">
        <f t="shared" si="33"/>
        <v>-1.35</v>
      </c>
      <c r="K539" s="1119"/>
      <c r="L539" s="1119"/>
      <c r="M539" s="1140"/>
    </row>
    <row r="540" spans="2:13" s="561" customFormat="1" ht="13.2" x14ac:dyDescent="0.25">
      <c r="B540" s="1140"/>
      <c r="C540" s="1151" t="s">
        <v>125</v>
      </c>
      <c r="D540" s="1110" t="s">
        <v>1409</v>
      </c>
      <c r="E540" s="1121" t="s">
        <v>1410</v>
      </c>
      <c r="F540" s="1112">
        <v>1</v>
      </c>
      <c r="G540" s="1110">
        <v>14.7</v>
      </c>
      <c r="H540" s="1113">
        <v>1.5</v>
      </c>
      <c r="I540" s="1113"/>
      <c r="J540" s="1114">
        <f t="shared" si="33"/>
        <v>22.049999999999997</v>
      </c>
      <c r="K540" s="1119"/>
      <c r="L540" s="1119"/>
      <c r="M540" s="1140"/>
    </row>
    <row r="541" spans="2:13" s="561" customFormat="1" ht="13.2" x14ac:dyDescent="0.25">
      <c r="B541" s="1140"/>
      <c r="C541" s="1151"/>
      <c r="D541" s="1110"/>
      <c r="E541" s="1121" t="s">
        <v>2297</v>
      </c>
      <c r="F541" s="1112">
        <v>-1</v>
      </c>
      <c r="G541" s="1110">
        <v>1</v>
      </c>
      <c r="H541" s="1113">
        <v>1.5</v>
      </c>
      <c r="I541" s="1113"/>
      <c r="J541" s="1114">
        <f t="shared" si="33"/>
        <v>-1.5</v>
      </c>
      <c r="K541" s="1119"/>
      <c r="L541" s="1119"/>
      <c r="M541" s="1140"/>
    </row>
    <row r="542" spans="2:13" s="560" customFormat="1" ht="13.2" x14ac:dyDescent="0.25">
      <c r="B542" s="1140"/>
      <c r="C542" s="1151"/>
      <c r="D542" s="1110"/>
      <c r="E542" s="1121" t="s">
        <v>2371</v>
      </c>
      <c r="F542" s="1112">
        <v>-1</v>
      </c>
      <c r="G542" s="1110">
        <v>1.6</v>
      </c>
      <c r="H542" s="1113">
        <v>0.3</v>
      </c>
      <c r="I542" s="1113"/>
      <c r="J542" s="1114">
        <f t="shared" si="33"/>
        <v>-0.48</v>
      </c>
      <c r="K542" s="1119"/>
      <c r="L542" s="1119"/>
      <c r="M542" s="1140"/>
    </row>
    <row r="543" spans="2:13" s="560" customFormat="1" ht="17.25" customHeight="1" x14ac:dyDescent="0.25">
      <c r="B543" s="1140"/>
      <c r="C543" s="1151" t="s">
        <v>125</v>
      </c>
      <c r="D543" s="1110" t="s">
        <v>1411</v>
      </c>
      <c r="E543" s="1121" t="s">
        <v>144</v>
      </c>
      <c r="F543" s="1112">
        <v>1</v>
      </c>
      <c r="G543" s="1110">
        <v>11.35</v>
      </c>
      <c r="H543" s="1113">
        <v>1.5</v>
      </c>
      <c r="I543" s="1113"/>
      <c r="J543" s="1114">
        <f t="shared" si="33"/>
        <v>17.024999999999999</v>
      </c>
      <c r="K543" s="1119"/>
      <c r="L543" s="1119"/>
      <c r="M543" s="1140"/>
    </row>
    <row r="544" spans="2:13" s="561" customFormat="1" ht="13.2" x14ac:dyDescent="0.25">
      <c r="B544" s="1140"/>
      <c r="C544" s="1151"/>
      <c r="D544" s="1110"/>
      <c r="E544" s="1121" t="s">
        <v>2345</v>
      </c>
      <c r="F544" s="1112">
        <v>-1</v>
      </c>
      <c r="G544" s="1110">
        <v>1.95</v>
      </c>
      <c r="H544" s="1113">
        <v>1.4</v>
      </c>
      <c r="I544" s="1113"/>
      <c r="J544" s="1114">
        <f t="shared" si="33"/>
        <v>-2.73</v>
      </c>
      <c r="K544" s="1119"/>
      <c r="L544" s="1119"/>
      <c r="M544" s="1140"/>
    </row>
    <row r="545" spans="2:13" s="561" customFormat="1" ht="13.2" x14ac:dyDescent="0.25">
      <c r="B545" s="1140"/>
      <c r="C545" s="1151"/>
      <c r="D545" s="1110"/>
      <c r="E545" s="1121" t="s">
        <v>2345</v>
      </c>
      <c r="F545" s="1112">
        <v>-1</v>
      </c>
      <c r="G545" s="1110">
        <v>3.3</v>
      </c>
      <c r="H545" s="1113">
        <v>1.4</v>
      </c>
      <c r="I545" s="1113"/>
      <c r="J545" s="1114">
        <f t="shared" si="33"/>
        <v>-4.6199999999999992</v>
      </c>
      <c r="K545" s="1119"/>
      <c r="L545" s="1119"/>
      <c r="M545" s="1140"/>
    </row>
    <row r="546" spans="2:13" s="561" customFormat="1" ht="13.2" x14ac:dyDescent="0.25">
      <c r="B546" s="1140"/>
      <c r="C546" s="1151" t="s">
        <v>125</v>
      </c>
      <c r="D546" s="1110" t="s">
        <v>1425</v>
      </c>
      <c r="E546" s="1121" t="s">
        <v>138</v>
      </c>
      <c r="F546" s="1112">
        <v>1</v>
      </c>
      <c r="G546" s="1110">
        <v>23.05</v>
      </c>
      <c r="H546" s="1113">
        <v>1.5</v>
      </c>
      <c r="I546" s="1113"/>
      <c r="J546" s="1114">
        <f t="shared" si="33"/>
        <v>34.575000000000003</v>
      </c>
      <c r="K546" s="1119"/>
      <c r="L546" s="1119"/>
      <c r="M546" s="1140"/>
    </row>
    <row r="547" spans="2:13" s="561" customFormat="1" ht="13.2" x14ac:dyDescent="0.25">
      <c r="B547" s="1140"/>
      <c r="C547" s="1151"/>
      <c r="D547" s="1110"/>
      <c r="E547" s="1121" t="s">
        <v>2297</v>
      </c>
      <c r="F547" s="1112">
        <v>-2</v>
      </c>
      <c r="G547" s="1110">
        <v>1</v>
      </c>
      <c r="H547" s="1113">
        <v>1.5</v>
      </c>
      <c r="I547" s="1113"/>
      <c r="J547" s="1114">
        <f t="shared" si="33"/>
        <v>-3</v>
      </c>
      <c r="K547" s="1119"/>
      <c r="L547" s="1119"/>
      <c r="M547" s="1140"/>
    </row>
    <row r="548" spans="2:13" s="561" customFormat="1" ht="13.2" x14ac:dyDescent="0.25">
      <c r="B548" s="1140"/>
      <c r="C548" s="1151"/>
      <c r="D548" s="1110"/>
      <c r="E548" s="1121" t="s">
        <v>2297</v>
      </c>
      <c r="F548" s="1112">
        <v>-5</v>
      </c>
      <c r="G548" s="1110">
        <v>0.9</v>
      </c>
      <c r="H548" s="1113">
        <v>1.5</v>
      </c>
      <c r="I548" s="1113"/>
      <c r="J548" s="1114">
        <f t="shared" si="33"/>
        <v>-6.75</v>
      </c>
      <c r="K548" s="1119"/>
      <c r="L548" s="1119"/>
      <c r="M548" s="1140"/>
    </row>
    <row r="549" spans="2:13" s="561" customFormat="1" ht="13.2" x14ac:dyDescent="0.25">
      <c r="B549" s="1140"/>
      <c r="C549" s="1151"/>
      <c r="D549" s="1110"/>
      <c r="E549" s="1121" t="s">
        <v>2297</v>
      </c>
      <c r="F549" s="1112">
        <v>-2</v>
      </c>
      <c r="G549" s="1110">
        <v>0.8</v>
      </c>
      <c r="H549" s="1113">
        <v>1.5</v>
      </c>
      <c r="I549" s="1113"/>
      <c r="J549" s="1114">
        <f t="shared" si="33"/>
        <v>-2.4000000000000004</v>
      </c>
      <c r="K549" s="1119"/>
      <c r="L549" s="1119"/>
      <c r="M549" s="1140"/>
    </row>
    <row r="550" spans="2:13" s="561" customFormat="1" ht="13.2" x14ac:dyDescent="0.25">
      <c r="B550" s="1140"/>
      <c r="C550" s="1151"/>
      <c r="D550" s="1110"/>
      <c r="E550" s="1121" t="s">
        <v>2371</v>
      </c>
      <c r="F550" s="1112">
        <v>-1</v>
      </c>
      <c r="G550" s="1110">
        <v>1.5</v>
      </c>
      <c r="H550" s="1113">
        <v>0.3</v>
      </c>
      <c r="I550" s="1113"/>
      <c r="J550" s="1114">
        <f t="shared" si="33"/>
        <v>-0.44999999999999996</v>
      </c>
      <c r="K550" s="1119"/>
      <c r="L550" s="1119"/>
      <c r="M550" s="1140"/>
    </row>
    <row r="551" spans="2:13" s="561" customFormat="1" ht="13.2" x14ac:dyDescent="0.25">
      <c r="B551" s="728"/>
      <c r="C551" s="1123"/>
      <c r="D551" s="1123"/>
      <c r="E551" s="1123"/>
      <c r="F551" s="1123"/>
      <c r="G551" s="1123"/>
      <c r="H551" s="1123"/>
      <c r="I551" s="1123"/>
      <c r="J551" s="1124"/>
      <c r="K551" s="1123"/>
      <c r="L551" s="1123"/>
      <c r="M551" s="728"/>
    </row>
    <row r="552" spans="2:13" s="561" customFormat="1" ht="13.2" x14ac:dyDescent="0.25">
      <c r="B552" s="1140"/>
      <c r="C552" s="1152"/>
      <c r="D552" s="1110"/>
      <c r="E552" s="1111" t="s">
        <v>200</v>
      </c>
      <c r="F552" s="1112"/>
      <c r="G552" s="1110"/>
      <c r="H552" s="1113"/>
      <c r="I552" s="1113"/>
      <c r="J552" s="1149"/>
      <c r="K552" s="1115"/>
      <c r="L552" s="1153"/>
      <c r="M552" s="1140"/>
    </row>
    <row r="553" spans="2:13" s="561" customFormat="1" ht="13.2" x14ac:dyDescent="0.25">
      <c r="B553" s="1140"/>
      <c r="C553" s="1152"/>
      <c r="D553" s="1110"/>
      <c r="E553" s="1118" t="s">
        <v>1510</v>
      </c>
      <c r="F553" s="1112"/>
      <c r="G553" s="1110"/>
      <c r="H553" s="1113"/>
      <c r="I553" s="1113"/>
      <c r="J553" s="1149"/>
      <c r="K553" s="1115"/>
      <c r="L553" s="1153"/>
      <c r="M553" s="1140"/>
    </row>
    <row r="554" spans="2:13" s="561" customFormat="1" ht="13.2" x14ac:dyDescent="0.25">
      <c r="B554" s="1140"/>
      <c r="C554" s="1151" t="s">
        <v>125</v>
      </c>
      <c r="D554" s="1110" t="s">
        <v>1479</v>
      </c>
      <c r="E554" s="1127" t="s">
        <v>1480</v>
      </c>
      <c r="F554" s="1112">
        <v>1</v>
      </c>
      <c r="G554" s="1110">
        <v>10.15</v>
      </c>
      <c r="H554" s="1113">
        <v>1.5</v>
      </c>
      <c r="I554" s="1113"/>
      <c r="J554" s="1114">
        <f t="shared" ref="J554:J583" si="34">PRODUCT(F554:I554)</f>
        <v>15.225000000000001</v>
      </c>
      <c r="K554" s="1119"/>
      <c r="L554" s="1119"/>
      <c r="M554" s="1140"/>
    </row>
    <row r="555" spans="2:13" s="561" customFormat="1" ht="13.2" x14ac:dyDescent="0.25">
      <c r="B555" s="1140"/>
      <c r="C555" s="1151"/>
      <c r="D555" s="1126"/>
      <c r="E555" s="1127" t="s">
        <v>2297</v>
      </c>
      <c r="F555" s="1112">
        <v>-1</v>
      </c>
      <c r="G555" s="1110">
        <v>1.4</v>
      </c>
      <c r="H555" s="1113">
        <v>1.5</v>
      </c>
      <c r="I555" s="1113"/>
      <c r="J555" s="1114">
        <f t="shared" si="34"/>
        <v>-2.0999999999999996</v>
      </c>
      <c r="K555" s="1119"/>
      <c r="L555" s="1119"/>
      <c r="M555" s="1140"/>
    </row>
    <row r="556" spans="2:13" s="561" customFormat="1" ht="13.2" x14ac:dyDescent="0.25">
      <c r="B556" s="1140"/>
      <c r="C556" s="1151" t="s">
        <v>125</v>
      </c>
      <c r="D556" s="1110" t="s">
        <v>2273</v>
      </c>
      <c r="E556" s="1121" t="s">
        <v>1477</v>
      </c>
      <c r="F556" s="1112">
        <v>1</v>
      </c>
      <c r="G556" s="1110">
        <v>11.45</v>
      </c>
      <c r="H556" s="1113">
        <v>1.5</v>
      </c>
      <c r="I556" s="1113"/>
      <c r="J556" s="1114">
        <f t="shared" si="34"/>
        <v>17.174999999999997</v>
      </c>
      <c r="K556" s="1119"/>
      <c r="L556" s="1119"/>
      <c r="M556" s="1140"/>
    </row>
    <row r="557" spans="2:13" s="561" customFormat="1" ht="13.2" x14ac:dyDescent="0.25">
      <c r="B557" s="1140"/>
      <c r="C557" s="1151"/>
      <c r="D557" s="1110"/>
      <c r="E557" s="1121" t="s">
        <v>2371</v>
      </c>
      <c r="F557" s="1112">
        <v>-1</v>
      </c>
      <c r="G557" s="1110">
        <v>2.7</v>
      </c>
      <c r="H557" s="1113">
        <v>0.3</v>
      </c>
      <c r="I557" s="1113"/>
      <c r="J557" s="1114">
        <f t="shared" si="34"/>
        <v>-0.81</v>
      </c>
      <c r="K557" s="1119"/>
      <c r="L557" s="1119"/>
      <c r="M557" s="1140"/>
    </row>
    <row r="558" spans="2:13" s="561" customFormat="1" ht="13.2" x14ac:dyDescent="0.25">
      <c r="B558" s="1140"/>
      <c r="C558" s="1151"/>
      <c r="D558" s="1110"/>
      <c r="E558" s="1121" t="s">
        <v>2371</v>
      </c>
      <c r="F558" s="1112">
        <v>-1</v>
      </c>
      <c r="G558" s="1110">
        <v>1.5</v>
      </c>
      <c r="H558" s="1113">
        <v>0.3</v>
      </c>
      <c r="I558" s="1113"/>
      <c r="J558" s="1114">
        <f t="shared" si="34"/>
        <v>-0.44999999999999996</v>
      </c>
      <c r="K558" s="1119"/>
      <c r="L558" s="1119"/>
      <c r="M558" s="1140"/>
    </row>
    <row r="559" spans="2:13" s="561" customFormat="1" ht="13.2" x14ac:dyDescent="0.25">
      <c r="B559" s="1140"/>
      <c r="C559" s="1151" t="s">
        <v>125</v>
      </c>
      <c r="D559" s="1110" t="s">
        <v>2164</v>
      </c>
      <c r="E559" s="1121" t="s">
        <v>138</v>
      </c>
      <c r="F559" s="1112">
        <v>1</v>
      </c>
      <c r="G559" s="1110">
        <v>47.9</v>
      </c>
      <c r="H559" s="1113">
        <v>1.5</v>
      </c>
      <c r="I559" s="1113"/>
      <c r="J559" s="1114">
        <f t="shared" si="34"/>
        <v>71.849999999999994</v>
      </c>
      <c r="K559" s="1119"/>
      <c r="L559" s="1119"/>
      <c r="M559" s="1140"/>
    </row>
    <row r="560" spans="2:13" s="561" customFormat="1" ht="13.2" x14ac:dyDescent="0.25">
      <c r="B560" s="1140"/>
      <c r="C560" s="1151"/>
      <c r="D560" s="1126"/>
      <c r="E560" s="1127" t="s">
        <v>2297</v>
      </c>
      <c r="F560" s="1112">
        <v>-1</v>
      </c>
      <c r="G560" s="1110">
        <v>1.8</v>
      </c>
      <c r="H560" s="1113">
        <v>1.5</v>
      </c>
      <c r="I560" s="1113"/>
      <c r="J560" s="1114">
        <f t="shared" si="34"/>
        <v>-2.7</v>
      </c>
      <c r="K560" s="1119"/>
      <c r="L560" s="1119"/>
      <c r="M560" s="1140"/>
    </row>
    <row r="561" spans="2:13" s="561" customFormat="1" ht="13.2" x14ac:dyDescent="0.25">
      <c r="B561" s="1140"/>
      <c r="C561" s="1151"/>
      <c r="D561" s="1126"/>
      <c r="E561" s="1127" t="s">
        <v>2297</v>
      </c>
      <c r="F561" s="1112">
        <v>-1</v>
      </c>
      <c r="G561" s="1110">
        <v>1.6</v>
      </c>
      <c r="H561" s="1113">
        <v>1.5</v>
      </c>
      <c r="I561" s="1113"/>
      <c r="J561" s="1114">
        <f t="shared" si="34"/>
        <v>-2.4000000000000004</v>
      </c>
      <c r="K561" s="1119"/>
      <c r="L561" s="1119"/>
      <c r="M561" s="1140"/>
    </row>
    <row r="562" spans="2:13" s="561" customFormat="1" ht="13.2" x14ac:dyDescent="0.25">
      <c r="B562" s="1140"/>
      <c r="C562" s="1151"/>
      <c r="D562" s="1110"/>
      <c r="E562" s="1127" t="s">
        <v>2297</v>
      </c>
      <c r="F562" s="1112">
        <v>-1</v>
      </c>
      <c r="G562" s="1110">
        <v>1.4</v>
      </c>
      <c r="H562" s="1113">
        <v>1.5</v>
      </c>
      <c r="I562" s="1113"/>
      <c r="J562" s="1114">
        <f t="shared" si="34"/>
        <v>-2.0999999999999996</v>
      </c>
      <c r="K562" s="1119"/>
      <c r="L562" s="1119"/>
      <c r="M562" s="1140"/>
    </row>
    <row r="563" spans="2:13" s="561" customFormat="1" ht="13.2" x14ac:dyDescent="0.25">
      <c r="B563" s="1140"/>
      <c r="C563" s="1151"/>
      <c r="D563" s="1110"/>
      <c r="E563" s="1127" t="s">
        <v>2297</v>
      </c>
      <c r="F563" s="1112">
        <v>-2</v>
      </c>
      <c r="G563" s="1110">
        <v>1.2</v>
      </c>
      <c r="H563" s="1113">
        <v>1.5</v>
      </c>
      <c r="I563" s="1113"/>
      <c r="J563" s="1114">
        <f t="shared" si="34"/>
        <v>-3.5999999999999996</v>
      </c>
      <c r="K563" s="1119"/>
      <c r="L563" s="1119"/>
      <c r="M563" s="1140"/>
    </row>
    <row r="564" spans="2:13" s="561" customFormat="1" ht="13.2" x14ac:dyDescent="0.25">
      <c r="B564" s="1140"/>
      <c r="C564" s="1151"/>
      <c r="D564" s="1110"/>
      <c r="E564" s="1121" t="s">
        <v>2297</v>
      </c>
      <c r="F564" s="1112">
        <v>-3</v>
      </c>
      <c r="G564" s="1110">
        <v>1</v>
      </c>
      <c r="H564" s="1113">
        <v>1.5</v>
      </c>
      <c r="I564" s="1113"/>
      <c r="J564" s="1114">
        <f t="shared" si="34"/>
        <v>-4.5</v>
      </c>
      <c r="K564" s="1119"/>
      <c r="L564" s="1119"/>
      <c r="M564" s="1140"/>
    </row>
    <row r="565" spans="2:13" x14ac:dyDescent="0.25">
      <c r="B565" s="1140"/>
      <c r="C565" s="1151"/>
      <c r="D565" s="1110"/>
      <c r="E565" s="1121" t="s">
        <v>2297</v>
      </c>
      <c r="F565" s="1112">
        <v>-2</v>
      </c>
      <c r="G565" s="1110">
        <v>0.9</v>
      </c>
      <c r="H565" s="1113">
        <v>1.5</v>
      </c>
      <c r="I565" s="1113"/>
      <c r="J565" s="1114">
        <f t="shared" si="34"/>
        <v>-2.7</v>
      </c>
      <c r="K565" s="1119"/>
      <c r="L565" s="1119"/>
      <c r="M565" s="1140"/>
    </row>
    <row r="566" spans="2:13" s="561" customFormat="1" ht="13.2" x14ac:dyDescent="0.25">
      <c r="B566" s="1140"/>
      <c r="C566" s="1148"/>
      <c r="D566" s="1110"/>
      <c r="E566" s="1150" t="s">
        <v>2311</v>
      </c>
      <c r="F566" s="1112">
        <v>-1</v>
      </c>
      <c r="G566" s="1110">
        <v>0.7</v>
      </c>
      <c r="H566" s="1113">
        <v>0.75</v>
      </c>
      <c r="I566" s="1113"/>
      <c r="J566" s="1114">
        <f t="shared" si="34"/>
        <v>-0.52499999999999991</v>
      </c>
      <c r="K566" s="1119"/>
      <c r="L566" s="1119"/>
      <c r="M566" s="1140"/>
    </row>
    <row r="567" spans="2:13" s="561" customFormat="1" ht="13.2" x14ac:dyDescent="0.25">
      <c r="B567" s="1140"/>
      <c r="C567" s="1151"/>
      <c r="D567" s="1110"/>
      <c r="E567" s="1121" t="s">
        <v>2371</v>
      </c>
      <c r="F567" s="1112">
        <v>-3</v>
      </c>
      <c r="G567" s="1110">
        <v>2.1</v>
      </c>
      <c r="H567" s="1113">
        <v>0.3</v>
      </c>
      <c r="I567" s="1113"/>
      <c r="J567" s="1114">
        <f t="shared" si="34"/>
        <v>-1.8900000000000001</v>
      </c>
      <c r="K567" s="1119"/>
      <c r="L567" s="1119"/>
      <c r="M567" s="1140"/>
    </row>
    <row r="568" spans="2:13" s="561" customFormat="1" ht="13.2" x14ac:dyDescent="0.25">
      <c r="B568" s="1140"/>
      <c r="C568" s="1151" t="s">
        <v>125</v>
      </c>
      <c r="D568" s="1126" t="s">
        <v>2163</v>
      </c>
      <c r="E568" s="1121" t="s">
        <v>138</v>
      </c>
      <c r="F568" s="1112">
        <v>1</v>
      </c>
      <c r="G568" s="1110">
        <v>27</v>
      </c>
      <c r="H568" s="1113">
        <v>1.5</v>
      </c>
      <c r="I568" s="1113"/>
      <c r="J568" s="1114">
        <f t="shared" si="34"/>
        <v>40.5</v>
      </c>
      <c r="K568" s="1119"/>
      <c r="L568" s="1119"/>
      <c r="M568" s="1140"/>
    </row>
    <row r="569" spans="2:13" s="561" customFormat="1" ht="13.2" x14ac:dyDescent="0.25">
      <c r="B569" s="1140"/>
      <c r="C569" s="1151"/>
      <c r="D569" s="1126"/>
      <c r="E569" s="1127" t="s">
        <v>2297</v>
      </c>
      <c r="F569" s="1112">
        <v>-1</v>
      </c>
      <c r="G569" s="1110">
        <v>1</v>
      </c>
      <c r="H569" s="1113">
        <v>1.5</v>
      </c>
      <c r="I569" s="1113"/>
      <c r="J569" s="1114">
        <f t="shared" si="34"/>
        <v>-1.5</v>
      </c>
      <c r="K569" s="1119"/>
      <c r="L569" s="1119"/>
      <c r="M569" s="1140"/>
    </row>
    <row r="570" spans="2:13" s="561" customFormat="1" ht="13.2" x14ac:dyDescent="0.25">
      <c r="B570" s="1140"/>
      <c r="C570" s="1151"/>
      <c r="D570" s="1126"/>
      <c r="E570" s="1127" t="s">
        <v>2297</v>
      </c>
      <c r="F570" s="1112">
        <v>-5</v>
      </c>
      <c r="G570" s="1110">
        <v>0.9</v>
      </c>
      <c r="H570" s="1113">
        <v>1.5</v>
      </c>
      <c r="I570" s="1113"/>
      <c r="J570" s="1114">
        <f t="shared" si="34"/>
        <v>-6.75</v>
      </c>
      <c r="K570" s="1119"/>
      <c r="L570" s="1119"/>
      <c r="M570" s="1140"/>
    </row>
    <row r="571" spans="2:13" s="561" customFormat="1" ht="13.2" x14ac:dyDescent="0.25">
      <c r="B571" s="1140"/>
      <c r="C571" s="1151" t="s">
        <v>786</v>
      </c>
      <c r="D571" s="1110" t="s">
        <v>1470</v>
      </c>
      <c r="E571" s="1121" t="s">
        <v>177</v>
      </c>
      <c r="F571" s="1112">
        <v>1</v>
      </c>
      <c r="G571" s="1110">
        <v>8.4</v>
      </c>
      <c r="H571" s="1113">
        <v>1.5</v>
      </c>
      <c r="I571" s="1113"/>
      <c r="J571" s="1114">
        <f t="shared" si="34"/>
        <v>12.600000000000001</v>
      </c>
      <c r="K571" s="1119"/>
      <c r="L571" s="1119"/>
      <c r="M571" s="1140"/>
    </row>
    <row r="572" spans="2:13" s="561" customFormat="1" ht="13.2" x14ac:dyDescent="0.25">
      <c r="B572" s="1140"/>
      <c r="C572" s="1151"/>
      <c r="D572" s="1110"/>
      <c r="E572" s="1121" t="s">
        <v>2297</v>
      </c>
      <c r="F572" s="1112">
        <v>-1</v>
      </c>
      <c r="G572" s="1110">
        <v>0.9</v>
      </c>
      <c r="H572" s="1113">
        <v>1.5</v>
      </c>
      <c r="I572" s="1113"/>
      <c r="J572" s="1114">
        <f t="shared" si="34"/>
        <v>-1.35</v>
      </c>
      <c r="K572" s="1119"/>
      <c r="L572" s="1119"/>
      <c r="M572" s="1140"/>
    </row>
    <row r="573" spans="2:13" s="561" customFormat="1" ht="13.2" x14ac:dyDescent="0.25">
      <c r="B573" s="1140"/>
      <c r="C573" s="1151" t="s">
        <v>125</v>
      </c>
      <c r="D573" s="1110" t="s">
        <v>2156</v>
      </c>
      <c r="E573" s="1121" t="s">
        <v>571</v>
      </c>
      <c r="F573" s="1112">
        <v>1</v>
      </c>
      <c r="G573" s="1110">
        <v>32.5</v>
      </c>
      <c r="H573" s="1113">
        <v>1.5</v>
      </c>
      <c r="I573" s="1113"/>
      <c r="J573" s="1114">
        <f t="shared" si="34"/>
        <v>48.75</v>
      </c>
      <c r="K573" s="1119"/>
      <c r="L573" s="1119"/>
      <c r="M573" s="1140"/>
    </row>
    <row r="574" spans="2:13" s="561" customFormat="1" ht="13.2" x14ac:dyDescent="0.25">
      <c r="B574" s="1140"/>
      <c r="C574" s="1151"/>
      <c r="D574" s="1110"/>
      <c r="E574" s="1121" t="s">
        <v>2297</v>
      </c>
      <c r="F574" s="1112">
        <v>-1</v>
      </c>
      <c r="G574" s="1110">
        <v>1.2</v>
      </c>
      <c r="H574" s="1113">
        <v>1.5</v>
      </c>
      <c r="I574" s="1113"/>
      <c r="J574" s="1114">
        <f t="shared" si="34"/>
        <v>-1.7999999999999998</v>
      </c>
      <c r="K574" s="1119"/>
      <c r="L574" s="1119"/>
      <c r="M574" s="1140"/>
    </row>
    <row r="575" spans="2:13" s="561" customFormat="1" ht="13.2" x14ac:dyDescent="0.25">
      <c r="B575" s="1140"/>
      <c r="C575" s="1151"/>
      <c r="D575" s="1110"/>
      <c r="E575" s="1121" t="s">
        <v>2297</v>
      </c>
      <c r="F575" s="1112">
        <v>-1</v>
      </c>
      <c r="G575" s="1110">
        <v>1</v>
      </c>
      <c r="H575" s="1113">
        <v>1.5</v>
      </c>
      <c r="I575" s="1113"/>
      <c r="J575" s="1114">
        <f t="shared" si="34"/>
        <v>-1.5</v>
      </c>
      <c r="K575" s="1119"/>
      <c r="L575" s="1119"/>
      <c r="M575" s="1140"/>
    </row>
    <row r="576" spans="2:13" s="561" customFormat="1" ht="13.2" x14ac:dyDescent="0.25">
      <c r="B576" s="1140"/>
      <c r="C576" s="1151"/>
      <c r="D576" s="1110"/>
      <c r="E576" s="1121" t="s">
        <v>2297</v>
      </c>
      <c r="F576" s="1112">
        <v>-4</v>
      </c>
      <c r="G576" s="1110">
        <v>0.9</v>
      </c>
      <c r="H576" s="1113">
        <v>1.5</v>
      </c>
      <c r="I576" s="1113"/>
      <c r="J576" s="1114">
        <f t="shared" si="34"/>
        <v>-5.4</v>
      </c>
      <c r="K576" s="1119"/>
      <c r="L576" s="1119"/>
      <c r="M576" s="1140"/>
    </row>
    <row r="577" spans="2:13" s="561" customFormat="1" ht="13.2" x14ac:dyDescent="0.25">
      <c r="B577" s="1140"/>
      <c r="C577" s="1148"/>
      <c r="D577" s="1110"/>
      <c r="E577" s="1150" t="s">
        <v>2302</v>
      </c>
      <c r="F577" s="1112">
        <v>-1</v>
      </c>
      <c r="G577" s="1110">
        <v>0.4</v>
      </c>
      <c r="H577" s="1113">
        <v>0.75</v>
      </c>
      <c r="I577" s="1113"/>
      <c r="J577" s="1114">
        <f t="shared" si="34"/>
        <v>-0.30000000000000004</v>
      </c>
      <c r="K577" s="1119"/>
      <c r="L577" s="1119"/>
      <c r="M577" s="1140"/>
    </row>
    <row r="578" spans="2:13" s="561" customFormat="1" ht="13.2" x14ac:dyDescent="0.25">
      <c r="B578" s="1140"/>
      <c r="C578" s="1151" t="s">
        <v>125</v>
      </c>
      <c r="D578" s="1110" t="s">
        <v>2377</v>
      </c>
      <c r="E578" s="1121" t="s">
        <v>571</v>
      </c>
      <c r="F578" s="1112">
        <v>1</v>
      </c>
      <c r="G578" s="1110">
        <v>25.9</v>
      </c>
      <c r="H578" s="1113">
        <v>1.5</v>
      </c>
      <c r="I578" s="1113"/>
      <c r="J578" s="1114">
        <f t="shared" si="34"/>
        <v>38.849999999999994</v>
      </c>
      <c r="K578" s="1119"/>
      <c r="L578" s="1119"/>
      <c r="M578" s="1140"/>
    </row>
    <row r="579" spans="2:13" s="561" customFormat="1" ht="13.2" x14ac:dyDescent="0.25">
      <c r="B579" s="1140"/>
      <c r="C579" s="1151"/>
      <c r="D579" s="1110"/>
      <c r="E579" s="1121" t="s">
        <v>2297</v>
      </c>
      <c r="F579" s="1112">
        <v>-2</v>
      </c>
      <c r="G579" s="1110">
        <v>1.2</v>
      </c>
      <c r="H579" s="1113">
        <v>1.5</v>
      </c>
      <c r="I579" s="1113"/>
      <c r="J579" s="1114">
        <f t="shared" si="34"/>
        <v>-3.5999999999999996</v>
      </c>
      <c r="K579" s="1119"/>
      <c r="L579" s="1119"/>
      <c r="M579" s="1140"/>
    </row>
    <row r="580" spans="2:13" s="561" customFormat="1" ht="13.2" x14ac:dyDescent="0.25">
      <c r="B580" s="1140"/>
      <c r="C580" s="1151"/>
      <c r="D580" s="1110"/>
      <c r="E580" s="1121" t="s">
        <v>2297</v>
      </c>
      <c r="F580" s="1112">
        <v>-5</v>
      </c>
      <c r="G580" s="1110">
        <v>0.9</v>
      </c>
      <c r="H580" s="1113">
        <v>1.5</v>
      </c>
      <c r="I580" s="1113"/>
      <c r="J580" s="1114">
        <f t="shared" si="34"/>
        <v>-6.75</v>
      </c>
      <c r="K580" s="1119"/>
      <c r="L580" s="1119"/>
      <c r="M580" s="1140"/>
    </row>
    <row r="581" spans="2:13" s="561" customFormat="1" ht="12.75" customHeight="1" x14ac:dyDescent="0.25">
      <c r="B581" s="1140"/>
      <c r="C581" s="1151"/>
      <c r="D581" s="1110"/>
      <c r="E581" s="1121" t="s">
        <v>2297</v>
      </c>
      <c r="F581" s="1112">
        <v>-1</v>
      </c>
      <c r="G581" s="1110">
        <v>0.6</v>
      </c>
      <c r="H581" s="1113">
        <v>1.5</v>
      </c>
      <c r="I581" s="1113"/>
      <c r="J581" s="1114">
        <f t="shared" si="34"/>
        <v>-0.89999999999999991</v>
      </c>
      <c r="K581" s="1119"/>
      <c r="L581" s="1119"/>
      <c r="M581" s="1140"/>
    </row>
    <row r="582" spans="2:13" s="561" customFormat="1" ht="13.5" customHeight="1" x14ac:dyDescent="0.25">
      <c r="B582" s="1140"/>
      <c r="C582" s="1151"/>
      <c r="D582" s="1110"/>
      <c r="E582" s="1121" t="s">
        <v>2371</v>
      </c>
      <c r="F582" s="1112">
        <v>-1</v>
      </c>
      <c r="G582" s="1110">
        <v>2.1</v>
      </c>
      <c r="H582" s="1113">
        <v>0.3</v>
      </c>
      <c r="I582" s="1113"/>
      <c r="J582" s="1114">
        <f t="shared" si="34"/>
        <v>-0.63</v>
      </c>
      <c r="K582" s="1119"/>
      <c r="L582" s="1119"/>
      <c r="M582" s="1140"/>
    </row>
    <row r="583" spans="2:13" s="561" customFormat="1" ht="12.75" customHeight="1" x14ac:dyDescent="0.25">
      <c r="B583" s="1140"/>
      <c r="C583" s="1148"/>
      <c r="D583" s="1110"/>
      <c r="E583" s="1150" t="s">
        <v>2302</v>
      </c>
      <c r="F583" s="1112">
        <v>-1</v>
      </c>
      <c r="G583" s="1110">
        <v>0.4</v>
      </c>
      <c r="H583" s="1113">
        <v>0.75</v>
      </c>
      <c r="I583" s="1113"/>
      <c r="J583" s="1114">
        <f t="shared" si="34"/>
        <v>-0.30000000000000004</v>
      </c>
      <c r="K583" s="1119"/>
      <c r="L583" s="1119"/>
      <c r="M583" s="1140"/>
    </row>
    <row r="584" spans="2:13" s="561" customFormat="1" ht="13.2" x14ac:dyDescent="0.25">
      <c r="B584" s="728"/>
      <c r="C584" s="1123"/>
      <c r="D584" s="1123"/>
      <c r="E584" s="1123"/>
      <c r="F584" s="1123"/>
      <c r="G584" s="1123"/>
      <c r="H584" s="1123"/>
      <c r="I584" s="1123"/>
      <c r="J584" s="1124"/>
      <c r="K584" s="1123"/>
      <c r="L584" s="1123"/>
      <c r="M584" s="728"/>
    </row>
    <row r="585" spans="2:13" s="561" customFormat="1" ht="13.2" x14ac:dyDescent="0.25">
      <c r="B585" s="1140"/>
      <c r="C585" s="1151"/>
      <c r="D585" s="1110"/>
      <c r="E585" s="1118" t="s">
        <v>1511</v>
      </c>
      <c r="F585" s="1112"/>
      <c r="G585" s="1110"/>
      <c r="H585" s="1113"/>
      <c r="I585" s="1113"/>
      <c r="J585" s="1149"/>
      <c r="K585" s="1119"/>
      <c r="L585" s="1119"/>
      <c r="M585" s="1140"/>
    </row>
    <row r="586" spans="2:13" s="561" customFormat="1" ht="13.2" x14ac:dyDescent="0.25">
      <c r="B586" s="1140"/>
      <c r="C586" s="1151" t="s">
        <v>125</v>
      </c>
      <c r="D586" s="1110" t="s">
        <v>1524</v>
      </c>
      <c r="E586" s="1121" t="s">
        <v>581</v>
      </c>
      <c r="F586" s="1112">
        <v>1</v>
      </c>
      <c r="G586" s="1110">
        <v>13.9</v>
      </c>
      <c r="H586" s="1113">
        <v>1.5</v>
      </c>
      <c r="I586" s="1113"/>
      <c r="J586" s="1114">
        <f t="shared" ref="J586:J634" si="35">PRODUCT(F586:I586)</f>
        <v>20.85</v>
      </c>
      <c r="K586" s="1119"/>
      <c r="L586" s="1119"/>
      <c r="M586" s="1140"/>
    </row>
    <row r="587" spans="2:13" s="561" customFormat="1" ht="13.2" x14ac:dyDescent="0.25">
      <c r="B587" s="1140"/>
      <c r="C587" s="1151"/>
      <c r="D587" s="1110"/>
      <c r="E587" s="1121" t="s">
        <v>2297</v>
      </c>
      <c r="F587" s="1112">
        <v>-3</v>
      </c>
      <c r="G587" s="1110">
        <v>1</v>
      </c>
      <c r="H587" s="1113">
        <v>1.5</v>
      </c>
      <c r="I587" s="1113"/>
      <c r="J587" s="1114">
        <f t="shared" si="35"/>
        <v>-4.5</v>
      </c>
      <c r="K587" s="1119"/>
      <c r="L587" s="1119"/>
      <c r="M587" s="1140"/>
    </row>
    <row r="588" spans="2:13" s="561" customFormat="1" ht="13.2" x14ac:dyDescent="0.25">
      <c r="B588" s="1140"/>
      <c r="C588" s="1151" t="s">
        <v>125</v>
      </c>
      <c r="D588" s="1126" t="s">
        <v>1532</v>
      </c>
      <c r="E588" s="1127" t="s">
        <v>581</v>
      </c>
      <c r="F588" s="1112">
        <v>1</v>
      </c>
      <c r="G588" s="1110">
        <v>8.5</v>
      </c>
      <c r="H588" s="1113">
        <v>1.5</v>
      </c>
      <c r="I588" s="1113"/>
      <c r="J588" s="1114">
        <f t="shared" si="35"/>
        <v>12.75</v>
      </c>
      <c r="K588" s="1119"/>
      <c r="L588" s="1119"/>
      <c r="M588" s="1140"/>
    </row>
    <row r="589" spans="2:13" s="561" customFormat="1" ht="13.2" x14ac:dyDescent="0.25">
      <c r="B589" s="1140"/>
      <c r="C589" s="1151"/>
      <c r="D589" s="1126"/>
      <c r="E589" s="1127" t="s">
        <v>2297</v>
      </c>
      <c r="F589" s="1112">
        <v>-2</v>
      </c>
      <c r="G589" s="1110">
        <v>1</v>
      </c>
      <c r="H589" s="1113">
        <v>1.5</v>
      </c>
      <c r="I589" s="1113"/>
      <c r="J589" s="1114">
        <f t="shared" si="35"/>
        <v>-3</v>
      </c>
      <c r="K589" s="1119"/>
      <c r="L589" s="1119"/>
      <c r="M589" s="1140"/>
    </row>
    <row r="590" spans="2:13" s="561" customFormat="1" ht="13.2" x14ac:dyDescent="0.25">
      <c r="B590" s="1140"/>
      <c r="C590" s="1148" t="s">
        <v>125</v>
      </c>
      <c r="D590" s="1110" t="s">
        <v>1561</v>
      </c>
      <c r="E590" s="1121" t="s">
        <v>2382</v>
      </c>
      <c r="F590" s="1112">
        <v>1</v>
      </c>
      <c r="G590" s="1110">
        <v>14.4</v>
      </c>
      <c r="H590" s="1113">
        <v>1.5</v>
      </c>
      <c r="I590" s="1113"/>
      <c r="J590" s="1114">
        <f t="shared" si="35"/>
        <v>21.6</v>
      </c>
      <c r="K590" s="1119"/>
      <c r="L590" s="1119"/>
      <c r="M590" s="1140"/>
    </row>
    <row r="591" spans="2:13" s="561" customFormat="1" ht="13.2" x14ac:dyDescent="0.25">
      <c r="B591" s="1140"/>
      <c r="C591" s="1151"/>
      <c r="D591" s="1126"/>
      <c r="E591" s="1127" t="s">
        <v>2297</v>
      </c>
      <c r="F591" s="1112">
        <v>-2</v>
      </c>
      <c r="G591" s="1110">
        <v>1.8</v>
      </c>
      <c r="H591" s="1113">
        <v>1.5</v>
      </c>
      <c r="I591" s="1113"/>
      <c r="J591" s="1114">
        <f t="shared" si="35"/>
        <v>-5.4</v>
      </c>
      <c r="K591" s="1119"/>
      <c r="L591" s="1119"/>
      <c r="M591" s="1140"/>
    </row>
    <row r="592" spans="2:13" s="561" customFormat="1" ht="13.2" x14ac:dyDescent="0.25">
      <c r="B592" s="1140"/>
      <c r="C592" s="1148" t="s">
        <v>786</v>
      </c>
      <c r="D592" s="1110" t="s">
        <v>1565</v>
      </c>
      <c r="E592" s="1121" t="s">
        <v>177</v>
      </c>
      <c r="F592" s="1112">
        <v>1</v>
      </c>
      <c r="G592" s="1110">
        <v>8.6</v>
      </c>
      <c r="H592" s="1113">
        <v>1.5</v>
      </c>
      <c r="I592" s="1113"/>
      <c r="J592" s="1114">
        <f t="shared" si="35"/>
        <v>12.899999999999999</v>
      </c>
      <c r="K592" s="1119"/>
      <c r="L592" s="1119"/>
      <c r="M592" s="1140"/>
    </row>
    <row r="593" spans="2:13" s="561" customFormat="1" ht="13.2" x14ac:dyDescent="0.25">
      <c r="B593" s="1140"/>
      <c r="C593" s="1148"/>
      <c r="D593" s="1110"/>
      <c r="E593" s="1121" t="s">
        <v>2297</v>
      </c>
      <c r="F593" s="1112">
        <v>-1</v>
      </c>
      <c r="G593" s="1110">
        <v>0.9</v>
      </c>
      <c r="H593" s="1113">
        <v>1.5</v>
      </c>
      <c r="I593" s="1113"/>
      <c r="J593" s="1114">
        <f t="shared" si="35"/>
        <v>-1.35</v>
      </c>
      <c r="K593" s="1119"/>
      <c r="L593" s="1119"/>
      <c r="M593" s="1140"/>
    </row>
    <row r="594" spans="2:13" s="561" customFormat="1" ht="13.2" x14ac:dyDescent="0.25">
      <c r="B594" s="1140"/>
      <c r="C594" s="1148" t="s">
        <v>125</v>
      </c>
      <c r="D594" s="1126" t="s">
        <v>2282</v>
      </c>
      <c r="E594" s="1127" t="s">
        <v>138</v>
      </c>
      <c r="F594" s="1112">
        <v>1</v>
      </c>
      <c r="G594" s="1110">
        <v>20.100000000000001</v>
      </c>
      <c r="H594" s="1113">
        <v>1.5</v>
      </c>
      <c r="I594" s="1113"/>
      <c r="J594" s="1114">
        <f t="shared" si="35"/>
        <v>30.150000000000002</v>
      </c>
      <c r="K594" s="1119"/>
      <c r="L594" s="1119"/>
      <c r="M594" s="1140"/>
    </row>
    <row r="595" spans="2:13" s="561" customFormat="1" ht="13.2" x14ac:dyDescent="0.25">
      <c r="B595" s="1140"/>
      <c r="C595" s="1148"/>
      <c r="D595" s="1126"/>
      <c r="E595" s="1127" t="s">
        <v>2297</v>
      </c>
      <c r="F595" s="1112">
        <v>-3</v>
      </c>
      <c r="G595" s="1110">
        <v>1</v>
      </c>
      <c r="H595" s="1113">
        <v>1.5</v>
      </c>
      <c r="I595" s="1113"/>
      <c r="J595" s="1114">
        <f t="shared" si="35"/>
        <v>-4.5</v>
      </c>
      <c r="K595" s="1119"/>
      <c r="L595" s="1119"/>
      <c r="M595" s="1140"/>
    </row>
    <row r="596" spans="2:13" s="561" customFormat="1" ht="13.2" x14ac:dyDescent="0.25">
      <c r="B596" s="1140"/>
      <c r="C596" s="1151"/>
      <c r="D596" s="1110"/>
      <c r="E596" s="1127" t="s">
        <v>2297</v>
      </c>
      <c r="F596" s="1112">
        <v>-3</v>
      </c>
      <c r="G596" s="1110">
        <v>0.9</v>
      </c>
      <c r="H596" s="1113">
        <v>1.5</v>
      </c>
      <c r="I596" s="1113"/>
      <c r="J596" s="1114">
        <f t="shared" si="35"/>
        <v>-4.0500000000000007</v>
      </c>
      <c r="K596" s="1119"/>
      <c r="L596" s="1119"/>
      <c r="M596" s="1140"/>
    </row>
    <row r="597" spans="2:13" s="561" customFormat="1" ht="13.2" x14ac:dyDescent="0.25">
      <c r="B597" s="1140"/>
      <c r="C597" s="1148"/>
      <c r="D597" s="1110"/>
      <c r="E597" s="1127" t="s">
        <v>2297</v>
      </c>
      <c r="F597" s="1112">
        <v>-2</v>
      </c>
      <c r="G597" s="1110">
        <v>0.8</v>
      </c>
      <c r="H597" s="1113">
        <v>1.5</v>
      </c>
      <c r="I597" s="1113"/>
      <c r="J597" s="1114">
        <f t="shared" si="35"/>
        <v>-2.4000000000000004</v>
      </c>
      <c r="K597" s="1119"/>
      <c r="L597" s="1119"/>
      <c r="M597" s="1140"/>
    </row>
    <row r="598" spans="2:13" s="561" customFormat="1" ht="13.2" x14ac:dyDescent="0.25">
      <c r="B598" s="1140"/>
      <c r="C598" s="1148"/>
      <c r="D598" s="1110"/>
      <c r="E598" s="1127" t="s">
        <v>2297</v>
      </c>
      <c r="F598" s="1112">
        <v>-1</v>
      </c>
      <c r="G598" s="1110">
        <v>0.6</v>
      </c>
      <c r="H598" s="1113">
        <v>1.5</v>
      </c>
      <c r="I598" s="1113"/>
      <c r="J598" s="1114">
        <f t="shared" si="35"/>
        <v>-0.89999999999999991</v>
      </c>
      <c r="K598" s="1119"/>
      <c r="L598" s="1119"/>
      <c r="M598" s="1140"/>
    </row>
    <row r="599" spans="2:13" s="561" customFormat="1" ht="13.2" x14ac:dyDescent="0.25">
      <c r="B599" s="1140"/>
      <c r="C599" s="1148"/>
      <c r="D599" s="1126"/>
      <c r="E599" s="1127" t="s">
        <v>2345</v>
      </c>
      <c r="F599" s="1112">
        <v>-1</v>
      </c>
      <c r="G599" s="1110">
        <v>3.35</v>
      </c>
      <c r="H599" s="1113">
        <v>1.4</v>
      </c>
      <c r="I599" s="1113"/>
      <c r="J599" s="1114">
        <f t="shared" si="35"/>
        <v>-4.6899999999999995</v>
      </c>
      <c r="K599" s="1119"/>
      <c r="L599" s="1119"/>
      <c r="M599" s="1140"/>
    </row>
    <row r="600" spans="2:13" s="561" customFormat="1" ht="13.2" x14ac:dyDescent="0.25">
      <c r="B600" s="1140"/>
      <c r="C600" s="1148"/>
      <c r="D600" s="1126"/>
      <c r="E600" s="1127" t="s">
        <v>2345</v>
      </c>
      <c r="F600" s="1112">
        <v>-1</v>
      </c>
      <c r="G600" s="1110">
        <v>1.5</v>
      </c>
      <c r="H600" s="1113">
        <v>1.4</v>
      </c>
      <c r="I600" s="1113"/>
      <c r="J600" s="1114">
        <f t="shared" si="35"/>
        <v>-2.0999999999999996</v>
      </c>
      <c r="K600" s="1119"/>
      <c r="L600" s="1119"/>
      <c r="M600" s="1140"/>
    </row>
    <row r="601" spans="2:13" s="561" customFormat="1" ht="13.2" x14ac:dyDescent="0.25">
      <c r="B601" s="1140"/>
      <c r="C601" s="1148" t="s">
        <v>125</v>
      </c>
      <c r="D601" s="1110" t="s">
        <v>2291</v>
      </c>
      <c r="E601" s="1121" t="s">
        <v>774</v>
      </c>
      <c r="F601" s="1112">
        <v>1</v>
      </c>
      <c r="G601" s="1110">
        <v>10.8</v>
      </c>
      <c r="H601" s="1113">
        <v>1.5</v>
      </c>
      <c r="I601" s="1113"/>
      <c r="J601" s="1114">
        <f t="shared" si="35"/>
        <v>16.200000000000003</v>
      </c>
      <c r="K601" s="1119"/>
      <c r="L601" s="1119"/>
      <c r="M601" s="1140"/>
    </row>
    <row r="602" spans="2:13" s="561" customFormat="1" ht="13.2" x14ac:dyDescent="0.25">
      <c r="B602" s="1140"/>
      <c r="C602" s="1148"/>
      <c r="D602" s="1110"/>
      <c r="E602" s="1121" t="s">
        <v>2297</v>
      </c>
      <c r="F602" s="1112">
        <v>-1</v>
      </c>
      <c r="G602" s="1110">
        <v>1</v>
      </c>
      <c r="H602" s="1113">
        <v>1.5</v>
      </c>
      <c r="I602" s="1113"/>
      <c r="J602" s="1114">
        <f t="shared" si="35"/>
        <v>-1.5</v>
      </c>
      <c r="K602" s="1119"/>
      <c r="L602" s="1119"/>
      <c r="M602" s="1140"/>
    </row>
    <row r="603" spans="2:13" s="561" customFormat="1" ht="13.2" x14ac:dyDescent="0.25">
      <c r="B603" s="1140"/>
      <c r="C603" s="1148"/>
      <c r="D603" s="1110"/>
      <c r="E603" s="1121" t="s">
        <v>2303</v>
      </c>
      <c r="F603" s="1112">
        <v>-1</v>
      </c>
      <c r="G603" s="1110">
        <v>1.2</v>
      </c>
      <c r="H603" s="1113">
        <v>0.74</v>
      </c>
      <c r="I603" s="1113"/>
      <c r="J603" s="1114">
        <f t="shared" si="35"/>
        <v>-0.88800000000000001</v>
      </c>
      <c r="K603" s="1119"/>
      <c r="L603" s="1119"/>
      <c r="M603" s="1140"/>
    </row>
    <row r="604" spans="2:13" s="561" customFormat="1" ht="13.2" x14ac:dyDescent="0.25">
      <c r="B604" s="1140"/>
      <c r="C604" s="1151" t="s">
        <v>125</v>
      </c>
      <c r="D604" s="1110" t="s">
        <v>1575</v>
      </c>
      <c r="E604" s="1121" t="s">
        <v>2393</v>
      </c>
      <c r="F604" s="1112">
        <v>1</v>
      </c>
      <c r="G604" s="1110">
        <v>14.4</v>
      </c>
      <c r="H604" s="1113">
        <v>1.5</v>
      </c>
      <c r="I604" s="1113"/>
      <c r="J604" s="1114">
        <f t="shared" si="35"/>
        <v>21.6</v>
      </c>
      <c r="K604" s="1119"/>
      <c r="L604" s="1119"/>
      <c r="M604" s="1140"/>
    </row>
    <row r="605" spans="2:13" s="561" customFormat="1" ht="13.2" x14ac:dyDescent="0.25">
      <c r="B605" s="1140"/>
      <c r="C605" s="1148"/>
      <c r="D605" s="1126"/>
      <c r="E605" s="1127" t="s">
        <v>2297</v>
      </c>
      <c r="F605" s="1112">
        <v>-1</v>
      </c>
      <c r="G605" s="1110">
        <v>1</v>
      </c>
      <c r="H605" s="1113">
        <v>1.5</v>
      </c>
      <c r="I605" s="1113"/>
      <c r="J605" s="1114">
        <f t="shared" si="35"/>
        <v>-1.5</v>
      </c>
      <c r="K605" s="1119"/>
      <c r="L605" s="1119"/>
      <c r="M605" s="1140"/>
    </row>
    <row r="606" spans="2:13" s="561" customFormat="1" ht="13.2" x14ac:dyDescent="0.25">
      <c r="B606" s="1140"/>
      <c r="C606" s="1148"/>
      <c r="D606" s="1110"/>
      <c r="E606" s="1121" t="s">
        <v>2303</v>
      </c>
      <c r="F606" s="1112">
        <v>-1</v>
      </c>
      <c r="G606" s="1110">
        <v>1.2</v>
      </c>
      <c r="H606" s="1113">
        <v>0.74</v>
      </c>
      <c r="I606" s="1113"/>
      <c r="J606" s="1114">
        <f t="shared" si="35"/>
        <v>-0.88800000000000001</v>
      </c>
      <c r="K606" s="1119"/>
      <c r="L606" s="1119"/>
      <c r="M606" s="1140"/>
    </row>
    <row r="607" spans="2:13" s="561" customFormat="1" ht="13.2" x14ac:dyDescent="0.25">
      <c r="B607" s="1140"/>
      <c r="C607" s="1151" t="s">
        <v>786</v>
      </c>
      <c r="D607" s="1110" t="s">
        <v>1580</v>
      </c>
      <c r="E607" s="1127" t="s">
        <v>177</v>
      </c>
      <c r="F607" s="1112">
        <v>1</v>
      </c>
      <c r="G607" s="1110">
        <v>7.6</v>
      </c>
      <c r="H607" s="1113">
        <v>1.5</v>
      </c>
      <c r="I607" s="1113"/>
      <c r="J607" s="1114">
        <f t="shared" si="35"/>
        <v>11.399999999999999</v>
      </c>
      <c r="K607" s="1119"/>
      <c r="L607" s="1119"/>
      <c r="M607" s="1140"/>
    </row>
    <row r="608" spans="2:13" s="561" customFormat="1" ht="13.2" x14ac:dyDescent="0.25">
      <c r="B608" s="1140"/>
      <c r="C608" s="1151"/>
      <c r="D608" s="1110"/>
      <c r="E608" s="1127" t="s">
        <v>2297</v>
      </c>
      <c r="F608" s="1112">
        <v>-1</v>
      </c>
      <c r="G608" s="1110">
        <v>0.9</v>
      </c>
      <c r="H608" s="1113">
        <v>1.5</v>
      </c>
      <c r="I608" s="1113"/>
      <c r="J608" s="1114">
        <f t="shared" si="35"/>
        <v>-1.35</v>
      </c>
      <c r="K608" s="1119"/>
      <c r="L608" s="1119"/>
      <c r="M608" s="1140"/>
    </row>
    <row r="609" spans="2:13" s="561" customFormat="1" ht="13.2" x14ac:dyDescent="0.25">
      <c r="B609" s="1140"/>
      <c r="C609" s="1151" t="s">
        <v>125</v>
      </c>
      <c r="D609" s="1110" t="s">
        <v>1581</v>
      </c>
      <c r="E609" s="1127" t="s">
        <v>138</v>
      </c>
      <c r="F609" s="1112">
        <v>1</v>
      </c>
      <c r="G609" s="1110">
        <v>38.200000000000003</v>
      </c>
      <c r="H609" s="1113">
        <v>1.5</v>
      </c>
      <c r="I609" s="1113"/>
      <c r="J609" s="1114">
        <f t="shared" si="35"/>
        <v>57.300000000000004</v>
      </c>
      <c r="K609" s="1119"/>
      <c r="L609" s="1119"/>
      <c r="M609" s="1140"/>
    </row>
    <row r="610" spans="2:13" s="561" customFormat="1" ht="13.2" x14ac:dyDescent="0.25">
      <c r="B610" s="1140"/>
      <c r="C610" s="1151"/>
      <c r="D610" s="1110"/>
      <c r="E610" s="1127" t="s">
        <v>2297</v>
      </c>
      <c r="F610" s="1112">
        <v>-2</v>
      </c>
      <c r="G610" s="1110">
        <v>1.2</v>
      </c>
      <c r="H610" s="1113">
        <v>1.5</v>
      </c>
      <c r="I610" s="1113"/>
      <c r="J610" s="1114">
        <f t="shared" si="35"/>
        <v>-3.5999999999999996</v>
      </c>
      <c r="K610" s="1119"/>
      <c r="L610" s="1119"/>
      <c r="M610" s="1140"/>
    </row>
    <row r="611" spans="2:13" s="561" customFormat="1" ht="13.2" x14ac:dyDescent="0.25">
      <c r="B611" s="1140"/>
      <c r="C611" s="1151"/>
      <c r="D611" s="1110"/>
      <c r="E611" s="1127" t="s">
        <v>2297</v>
      </c>
      <c r="F611" s="1112">
        <v>-2</v>
      </c>
      <c r="G611" s="1110">
        <v>1</v>
      </c>
      <c r="H611" s="1113">
        <v>1.5</v>
      </c>
      <c r="I611" s="1113"/>
      <c r="J611" s="1114">
        <f t="shared" si="35"/>
        <v>-3</v>
      </c>
      <c r="K611" s="1119"/>
      <c r="L611" s="1119"/>
      <c r="M611" s="1140"/>
    </row>
    <row r="612" spans="2:13" s="561" customFormat="1" ht="13.2" x14ac:dyDescent="0.25">
      <c r="B612" s="1140"/>
      <c r="C612" s="1151"/>
      <c r="D612" s="1110"/>
      <c r="E612" s="1127" t="s">
        <v>2297</v>
      </c>
      <c r="F612" s="1112">
        <v>-3</v>
      </c>
      <c r="G612" s="1110">
        <v>0.9</v>
      </c>
      <c r="H612" s="1113">
        <v>1.5</v>
      </c>
      <c r="I612" s="1113"/>
      <c r="J612" s="1114">
        <f t="shared" si="35"/>
        <v>-4.0500000000000007</v>
      </c>
      <c r="K612" s="1119"/>
      <c r="L612" s="1119"/>
      <c r="M612" s="1140"/>
    </row>
    <row r="613" spans="2:13" s="561" customFormat="1" ht="13.2" x14ac:dyDescent="0.25">
      <c r="B613" s="1140"/>
      <c r="C613" s="1151"/>
      <c r="D613" s="1110"/>
      <c r="E613" s="1121" t="s">
        <v>2371</v>
      </c>
      <c r="F613" s="1112">
        <v>-2</v>
      </c>
      <c r="G613" s="1110">
        <v>1.5</v>
      </c>
      <c r="H613" s="1113">
        <v>0.3</v>
      </c>
      <c r="I613" s="1113"/>
      <c r="J613" s="1114">
        <f t="shared" si="35"/>
        <v>-0.89999999999999991</v>
      </c>
      <c r="K613" s="1119"/>
      <c r="L613" s="1119"/>
      <c r="M613" s="1140"/>
    </row>
    <row r="614" spans="2:13" s="561" customFormat="1" ht="13.2" x14ac:dyDescent="0.25">
      <c r="B614" s="1140"/>
      <c r="C614" s="1148"/>
      <c r="D614" s="1110"/>
      <c r="E614" s="1150" t="s">
        <v>2311</v>
      </c>
      <c r="F614" s="1112">
        <v>-1</v>
      </c>
      <c r="G614" s="1110">
        <v>0.7</v>
      </c>
      <c r="H614" s="1113">
        <v>0.75</v>
      </c>
      <c r="I614" s="1113"/>
      <c r="J614" s="1114">
        <f t="shared" si="35"/>
        <v>-0.52499999999999991</v>
      </c>
      <c r="K614" s="1119"/>
      <c r="L614" s="1119"/>
      <c r="M614" s="1140"/>
    </row>
    <row r="615" spans="2:13" s="561" customFormat="1" ht="13.2" x14ac:dyDescent="0.25">
      <c r="B615" s="1140"/>
      <c r="C615" s="1148"/>
      <c r="D615" s="1110"/>
      <c r="E615" s="1150" t="s">
        <v>2302</v>
      </c>
      <c r="F615" s="1112">
        <v>-1</v>
      </c>
      <c r="G615" s="1110">
        <v>0.4</v>
      </c>
      <c r="H615" s="1113">
        <v>0.75</v>
      </c>
      <c r="I615" s="1113"/>
      <c r="J615" s="1114">
        <f t="shared" si="35"/>
        <v>-0.30000000000000004</v>
      </c>
      <c r="K615" s="1119"/>
      <c r="L615" s="1119"/>
      <c r="M615" s="1140"/>
    </row>
    <row r="616" spans="2:13" s="561" customFormat="1" ht="13.2" x14ac:dyDescent="0.25">
      <c r="B616" s="1140"/>
      <c r="C616" s="1151" t="s">
        <v>125</v>
      </c>
      <c r="D616" s="1110" t="s">
        <v>1507</v>
      </c>
      <c r="E616" s="1121" t="s">
        <v>571</v>
      </c>
      <c r="F616" s="1112">
        <v>1</v>
      </c>
      <c r="G616" s="1110">
        <v>94.1</v>
      </c>
      <c r="H616" s="1113">
        <v>1.5</v>
      </c>
      <c r="I616" s="1113"/>
      <c r="J616" s="1114">
        <f t="shared" si="35"/>
        <v>141.14999999999998</v>
      </c>
      <c r="K616" s="1119"/>
      <c r="L616" s="1119"/>
      <c r="M616" s="1140"/>
    </row>
    <row r="617" spans="2:13" s="561" customFormat="1" ht="13.2" x14ac:dyDescent="0.25">
      <c r="B617" s="1140"/>
      <c r="C617" s="1151"/>
      <c r="D617" s="1110"/>
      <c r="E617" s="1121" t="s">
        <v>2297</v>
      </c>
      <c r="F617" s="1112">
        <v>-2</v>
      </c>
      <c r="G617" s="1110">
        <v>1.8</v>
      </c>
      <c r="H617" s="1113">
        <v>1.5</v>
      </c>
      <c r="I617" s="1113"/>
      <c r="J617" s="1114">
        <f t="shared" si="35"/>
        <v>-5.4</v>
      </c>
      <c r="K617" s="1119"/>
      <c r="L617" s="1119"/>
      <c r="M617" s="1140"/>
    </row>
    <row r="618" spans="2:13" s="561" customFormat="1" ht="13.2" x14ac:dyDescent="0.25">
      <c r="B618" s="1140"/>
      <c r="C618" s="1151"/>
      <c r="D618" s="1110"/>
      <c r="E618" s="1121" t="s">
        <v>2297</v>
      </c>
      <c r="F618" s="1112">
        <v>-2</v>
      </c>
      <c r="G618" s="1110">
        <v>1.2</v>
      </c>
      <c r="H618" s="1113">
        <v>1.5</v>
      </c>
      <c r="I618" s="1113"/>
      <c r="J618" s="1114">
        <f t="shared" si="35"/>
        <v>-3.5999999999999996</v>
      </c>
      <c r="K618" s="1119"/>
      <c r="L618" s="1119"/>
      <c r="M618" s="1140"/>
    </row>
    <row r="619" spans="2:13" s="561" customFormat="1" ht="13.2" x14ac:dyDescent="0.25">
      <c r="B619" s="1140"/>
      <c r="C619" s="1151"/>
      <c r="D619" s="1110"/>
      <c r="E619" s="1121" t="s">
        <v>2297</v>
      </c>
      <c r="F619" s="1112">
        <v>-2</v>
      </c>
      <c r="G619" s="1110">
        <v>1</v>
      </c>
      <c r="H619" s="1113">
        <v>1.5</v>
      </c>
      <c r="I619" s="1113"/>
      <c r="J619" s="1114">
        <f t="shared" si="35"/>
        <v>-3</v>
      </c>
      <c r="K619" s="1119"/>
      <c r="L619" s="1119"/>
      <c r="M619" s="1140"/>
    </row>
    <row r="620" spans="2:13" s="561" customFormat="1" ht="13.2" x14ac:dyDescent="0.25">
      <c r="B620" s="1140"/>
      <c r="C620" s="1151"/>
      <c r="D620" s="1110"/>
      <c r="E620" s="1121" t="s">
        <v>2345</v>
      </c>
      <c r="F620" s="1112">
        <v>-2</v>
      </c>
      <c r="G620" s="1110">
        <v>6.85</v>
      </c>
      <c r="H620" s="1113">
        <v>1.4</v>
      </c>
      <c r="I620" s="1113"/>
      <c r="J620" s="1114">
        <f t="shared" si="35"/>
        <v>-19.179999999999996</v>
      </c>
      <c r="K620" s="1119"/>
      <c r="L620" s="1119"/>
      <c r="M620" s="1140"/>
    </row>
    <row r="621" spans="2:13" s="561" customFormat="1" ht="13.2" x14ac:dyDescent="0.25">
      <c r="B621" s="1140"/>
      <c r="C621" s="1151"/>
      <c r="D621" s="1110"/>
      <c r="E621" s="1121" t="s">
        <v>2345</v>
      </c>
      <c r="F621" s="1112">
        <v>-1</v>
      </c>
      <c r="G621" s="1110">
        <v>3.05</v>
      </c>
      <c r="H621" s="1113">
        <v>1.4</v>
      </c>
      <c r="I621" s="1113"/>
      <c r="J621" s="1114">
        <f t="shared" si="35"/>
        <v>-4.2699999999999996</v>
      </c>
      <c r="K621" s="1119"/>
      <c r="L621" s="1119"/>
      <c r="M621" s="1140"/>
    </row>
    <row r="622" spans="2:13" s="561" customFormat="1" ht="13.2" x14ac:dyDescent="0.25">
      <c r="B622" s="1140"/>
      <c r="C622" s="1151"/>
      <c r="D622" s="1110"/>
      <c r="E622" s="1121" t="s">
        <v>2345</v>
      </c>
      <c r="F622" s="1112">
        <v>-1</v>
      </c>
      <c r="G622" s="1110">
        <v>3.85</v>
      </c>
      <c r="H622" s="1113">
        <v>1.4</v>
      </c>
      <c r="I622" s="1113"/>
      <c r="J622" s="1114">
        <f t="shared" si="35"/>
        <v>-5.39</v>
      </c>
      <c r="K622" s="1119"/>
      <c r="L622" s="1119"/>
      <c r="M622" s="1140"/>
    </row>
    <row r="623" spans="2:13" s="561" customFormat="1" ht="13.2" x14ac:dyDescent="0.25">
      <c r="B623" s="1140"/>
      <c r="C623" s="1151"/>
      <c r="D623" s="1110"/>
      <c r="E623" s="1121" t="s">
        <v>2371</v>
      </c>
      <c r="F623" s="1112">
        <v>-2</v>
      </c>
      <c r="G623" s="1110">
        <v>2.1</v>
      </c>
      <c r="H623" s="1113">
        <v>0.3</v>
      </c>
      <c r="I623" s="1113"/>
      <c r="J623" s="1114">
        <f t="shared" si="35"/>
        <v>-1.26</v>
      </c>
      <c r="K623" s="1119"/>
      <c r="L623" s="1119"/>
      <c r="M623" s="1140"/>
    </row>
    <row r="624" spans="2:13" s="561" customFormat="1" ht="13.2" x14ac:dyDescent="0.25">
      <c r="B624" s="1140"/>
      <c r="C624" s="1151"/>
      <c r="D624" s="1110"/>
      <c r="E624" s="1121" t="s">
        <v>2303</v>
      </c>
      <c r="F624" s="1112">
        <v>-2</v>
      </c>
      <c r="G624" s="1110">
        <v>1.2</v>
      </c>
      <c r="H624" s="1113">
        <v>1.5</v>
      </c>
      <c r="I624" s="1113"/>
      <c r="J624" s="1114">
        <f t="shared" si="35"/>
        <v>-3.5999999999999996</v>
      </c>
      <c r="K624" s="1119"/>
      <c r="L624" s="1119"/>
      <c r="M624" s="1140"/>
    </row>
    <row r="625" spans="2:13" s="561" customFormat="1" ht="13.2" x14ac:dyDescent="0.25">
      <c r="B625" s="1140"/>
      <c r="C625" s="1148"/>
      <c r="D625" s="1110"/>
      <c r="E625" s="1150" t="s">
        <v>2311</v>
      </c>
      <c r="F625" s="1112">
        <v>-1</v>
      </c>
      <c r="G625" s="1110">
        <v>0.7</v>
      </c>
      <c r="H625" s="1113">
        <v>0.75</v>
      </c>
      <c r="I625" s="1113"/>
      <c r="J625" s="1114">
        <f t="shared" si="35"/>
        <v>-0.52499999999999991</v>
      </c>
      <c r="K625" s="1119"/>
      <c r="L625" s="1119"/>
      <c r="M625" s="1140"/>
    </row>
    <row r="626" spans="2:13" s="561" customFormat="1" ht="13.2" x14ac:dyDescent="0.25">
      <c r="B626" s="1140"/>
      <c r="C626" s="1148"/>
      <c r="D626" s="1110"/>
      <c r="E626" s="1150" t="s">
        <v>2302</v>
      </c>
      <c r="F626" s="1112">
        <v>-1</v>
      </c>
      <c r="G626" s="1110">
        <v>0.4</v>
      </c>
      <c r="H626" s="1113">
        <v>0.75</v>
      </c>
      <c r="I626" s="1113"/>
      <c r="J626" s="1114">
        <f t="shared" si="35"/>
        <v>-0.30000000000000004</v>
      </c>
      <c r="K626" s="1119"/>
      <c r="L626" s="1119"/>
      <c r="M626" s="1140"/>
    </row>
    <row r="627" spans="2:13" s="561" customFormat="1" ht="13.2" x14ac:dyDescent="0.25">
      <c r="B627" s="1140"/>
      <c r="C627" s="1151" t="s">
        <v>125</v>
      </c>
      <c r="D627" s="1110" t="s">
        <v>1686</v>
      </c>
      <c r="E627" s="1121" t="s">
        <v>571</v>
      </c>
      <c r="F627" s="1112">
        <v>1</v>
      </c>
      <c r="G627" s="1110">
        <v>80.599999999999994</v>
      </c>
      <c r="H627" s="1113">
        <v>1.5</v>
      </c>
      <c r="I627" s="1113"/>
      <c r="J627" s="1114">
        <f t="shared" si="35"/>
        <v>120.89999999999999</v>
      </c>
      <c r="K627" s="1119"/>
      <c r="L627" s="1119"/>
      <c r="M627" s="1140"/>
    </row>
    <row r="628" spans="2:13" s="561" customFormat="1" ht="13.2" x14ac:dyDescent="0.25">
      <c r="B628" s="1140"/>
      <c r="C628" s="1148"/>
      <c r="D628" s="1110"/>
      <c r="E628" s="1121" t="s">
        <v>2297</v>
      </c>
      <c r="F628" s="1112">
        <v>-1</v>
      </c>
      <c r="G628" s="1110">
        <v>1.2</v>
      </c>
      <c r="H628" s="1113">
        <v>1.5</v>
      </c>
      <c r="I628" s="1113"/>
      <c r="J628" s="1114">
        <f t="shared" si="35"/>
        <v>-1.7999999999999998</v>
      </c>
      <c r="K628" s="1119"/>
      <c r="L628" s="1119"/>
      <c r="M628" s="1140"/>
    </row>
    <row r="629" spans="2:13" s="561" customFormat="1" ht="13.2" x14ac:dyDescent="0.25">
      <c r="B629" s="1140"/>
      <c r="C629" s="1148"/>
      <c r="D629" s="1110"/>
      <c r="E629" s="1121" t="s">
        <v>2297</v>
      </c>
      <c r="F629" s="1112">
        <v>-3</v>
      </c>
      <c r="G629" s="1110">
        <v>1</v>
      </c>
      <c r="H629" s="1113">
        <v>1.5</v>
      </c>
      <c r="I629" s="1113"/>
      <c r="J629" s="1114">
        <f t="shared" si="35"/>
        <v>-4.5</v>
      </c>
      <c r="K629" s="1119"/>
      <c r="L629" s="1119"/>
      <c r="M629" s="1140"/>
    </row>
    <row r="630" spans="2:13" s="561" customFormat="1" ht="13.2" x14ac:dyDescent="0.25">
      <c r="B630" s="1140"/>
      <c r="C630" s="1148"/>
      <c r="D630" s="1110"/>
      <c r="E630" s="1121" t="s">
        <v>2297</v>
      </c>
      <c r="F630" s="1112">
        <v>-2</v>
      </c>
      <c r="G630" s="1110">
        <v>0.9</v>
      </c>
      <c r="H630" s="1113">
        <v>1.5</v>
      </c>
      <c r="I630" s="1113"/>
      <c r="J630" s="1114">
        <f t="shared" si="35"/>
        <v>-2.7</v>
      </c>
      <c r="K630" s="1119"/>
      <c r="L630" s="1119"/>
      <c r="M630" s="1140"/>
    </row>
    <row r="631" spans="2:13" s="561" customFormat="1" ht="13.2" x14ac:dyDescent="0.25">
      <c r="B631" s="1140"/>
      <c r="C631" s="1148"/>
      <c r="D631" s="1110"/>
      <c r="E631" s="1121" t="s">
        <v>2371</v>
      </c>
      <c r="F631" s="1112">
        <v>-4</v>
      </c>
      <c r="G631" s="1110">
        <v>6.5</v>
      </c>
      <c r="H631" s="1113">
        <v>0.5</v>
      </c>
      <c r="I631" s="1113"/>
      <c r="J631" s="1114">
        <f t="shared" si="35"/>
        <v>-13</v>
      </c>
      <c r="K631" s="1119"/>
      <c r="L631" s="1119"/>
      <c r="M631" s="1140"/>
    </row>
    <row r="632" spans="2:13" s="561" customFormat="1" ht="13.2" x14ac:dyDescent="0.25">
      <c r="B632" s="1140"/>
      <c r="C632" s="1148"/>
      <c r="D632" s="1110"/>
      <c r="E632" s="1121" t="s">
        <v>2371</v>
      </c>
      <c r="F632" s="1112">
        <v>-1</v>
      </c>
      <c r="G632" s="1110">
        <v>2.4</v>
      </c>
      <c r="H632" s="1113">
        <v>0.3</v>
      </c>
      <c r="I632" s="1113"/>
      <c r="J632" s="1114">
        <f t="shared" si="35"/>
        <v>-0.72</v>
      </c>
      <c r="K632" s="1119"/>
      <c r="L632" s="1119"/>
      <c r="M632" s="1140"/>
    </row>
    <row r="633" spans="2:13" s="561" customFormat="1" ht="13.2" x14ac:dyDescent="0.25">
      <c r="B633" s="1140"/>
      <c r="C633" s="1148"/>
      <c r="D633" s="1110"/>
      <c r="E633" s="1150" t="s">
        <v>2311</v>
      </c>
      <c r="F633" s="1112">
        <v>-1</v>
      </c>
      <c r="G633" s="1110">
        <v>0.7</v>
      </c>
      <c r="H633" s="1113">
        <v>0.75</v>
      </c>
      <c r="I633" s="1113"/>
      <c r="J633" s="1114">
        <f t="shared" si="35"/>
        <v>-0.52499999999999991</v>
      </c>
      <c r="K633" s="1119"/>
      <c r="L633" s="1119"/>
      <c r="M633" s="1140"/>
    </row>
    <row r="634" spans="2:13" s="561" customFormat="1" ht="13.2" x14ac:dyDescent="0.25">
      <c r="B634" s="1140"/>
      <c r="C634" s="1148"/>
      <c r="D634" s="1110"/>
      <c r="E634" s="1150" t="s">
        <v>2302</v>
      </c>
      <c r="F634" s="1112">
        <v>-1</v>
      </c>
      <c r="G634" s="1110">
        <v>0.4</v>
      </c>
      <c r="H634" s="1113">
        <v>0.75</v>
      </c>
      <c r="I634" s="1113"/>
      <c r="J634" s="1114">
        <f t="shared" si="35"/>
        <v>-0.30000000000000004</v>
      </c>
      <c r="K634" s="1119"/>
      <c r="L634" s="1119"/>
      <c r="M634" s="1140"/>
    </row>
    <row r="635" spans="2:13" s="561" customFormat="1" ht="13.2" x14ac:dyDescent="0.25">
      <c r="B635" s="728"/>
      <c r="C635" s="1123"/>
      <c r="D635" s="1123"/>
      <c r="E635" s="1123"/>
      <c r="F635" s="1123"/>
      <c r="G635" s="1123"/>
      <c r="H635" s="1123"/>
      <c r="I635" s="1123"/>
      <c r="J635" s="1124"/>
      <c r="K635" s="1123"/>
      <c r="L635" s="1123"/>
      <c r="M635" s="728"/>
    </row>
    <row r="636" spans="2:13" s="561" customFormat="1" ht="13.2" x14ac:dyDescent="0.25">
      <c r="B636" s="1140"/>
      <c r="C636" s="1148"/>
      <c r="D636" s="1110"/>
      <c r="E636" s="1118" t="s">
        <v>1585</v>
      </c>
      <c r="F636" s="1112"/>
      <c r="G636" s="1110"/>
      <c r="H636" s="1113"/>
      <c r="I636" s="1113"/>
      <c r="J636" s="1149"/>
      <c r="K636" s="1119"/>
      <c r="L636" s="1119"/>
      <c r="M636" s="1140"/>
    </row>
    <row r="637" spans="2:13" s="561" customFormat="1" ht="13.2" x14ac:dyDescent="0.25">
      <c r="B637" s="1140"/>
      <c r="C637" s="1151" t="s">
        <v>125</v>
      </c>
      <c r="D637" s="1126" t="s">
        <v>1687</v>
      </c>
      <c r="E637" s="1127" t="s">
        <v>571</v>
      </c>
      <c r="F637" s="1112">
        <v>1</v>
      </c>
      <c r="G637" s="1110">
        <v>82.35</v>
      </c>
      <c r="H637" s="1113">
        <v>1.5</v>
      </c>
      <c r="I637" s="1113"/>
      <c r="J637" s="1114">
        <f t="shared" ref="J637:J640" si="36">PRODUCT(F637:I637)</f>
        <v>123.52499999999999</v>
      </c>
      <c r="K637" s="1119"/>
      <c r="L637" s="1119"/>
      <c r="M637" s="1140"/>
    </row>
    <row r="638" spans="2:13" s="561" customFormat="1" ht="13.2" x14ac:dyDescent="0.25">
      <c r="B638" s="1140"/>
      <c r="C638" s="1148"/>
      <c r="D638" s="1110"/>
      <c r="E638" s="1121" t="s">
        <v>2371</v>
      </c>
      <c r="F638" s="1112">
        <v>-4</v>
      </c>
      <c r="G638" s="1110">
        <v>6.5</v>
      </c>
      <c r="H638" s="1113">
        <v>0.5</v>
      </c>
      <c r="I638" s="1113"/>
      <c r="J638" s="1114">
        <f t="shared" si="36"/>
        <v>-13</v>
      </c>
      <c r="K638" s="1119"/>
      <c r="L638" s="1119"/>
      <c r="M638" s="1140"/>
    </row>
    <row r="639" spans="2:13" s="561" customFormat="1" ht="13.2" x14ac:dyDescent="0.25">
      <c r="B639" s="1140"/>
      <c r="C639" s="1148"/>
      <c r="D639" s="1110"/>
      <c r="E639" s="1150" t="s">
        <v>2311</v>
      </c>
      <c r="F639" s="1112">
        <v>-1</v>
      </c>
      <c r="G639" s="1110">
        <v>0.7</v>
      </c>
      <c r="H639" s="1113">
        <v>0.75</v>
      </c>
      <c r="I639" s="1113"/>
      <c r="J639" s="1114">
        <f t="shared" si="36"/>
        <v>-0.52499999999999991</v>
      </c>
      <c r="K639" s="1119"/>
      <c r="L639" s="1119"/>
      <c r="M639" s="1140"/>
    </row>
    <row r="640" spans="2:13" s="561" customFormat="1" ht="13.2" x14ac:dyDescent="0.25">
      <c r="B640" s="1140"/>
      <c r="C640" s="1148"/>
      <c r="D640" s="1110"/>
      <c r="E640" s="1150" t="s">
        <v>2302</v>
      </c>
      <c r="F640" s="1112">
        <v>-1</v>
      </c>
      <c r="G640" s="1110">
        <v>0.4</v>
      </c>
      <c r="H640" s="1113">
        <v>0.75</v>
      </c>
      <c r="I640" s="1113"/>
      <c r="J640" s="1114">
        <f t="shared" si="36"/>
        <v>-0.30000000000000004</v>
      </c>
      <c r="K640" s="1119"/>
      <c r="L640" s="1119"/>
      <c r="M640" s="1140"/>
    </row>
    <row r="641" spans="2:13" s="561" customFormat="1" ht="13.2" x14ac:dyDescent="0.25">
      <c r="B641" s="1140"/>
      <c r="C641" s="1148"/>
      <c r="D641" s="1110"/>
      <c r="E641" s="1121"/>
      <c r="F641" s="1112"/>
      <c r="G641" s="1110"/>
      <c r="H641" s="1113"/>
      <c r="I641" s="1113"/>
      <c r="J641" s="1149"/>
      <c r="K641" s="1119"/>
      <c r="L641" s="1119"/>
      <c r="M641" s="1140"/>
    </row>
    <row r="642" spans="2:13" s="561" customFormat="1" ht="13.2" x14ac:dyDescent="0.25">
      <c r="B642" s="1140"/>
      <c r="C642" s="1148"/>
      <c r="D642" s="1110"/>
      <c r="E642" s="1118" t="s">
        <v>1639</v>
      </c>
      <c r="F642" s="1112"/>
      <c r="G642" s="1110"/>
      <c r="H642" s="1113"/>
      <c r="I642" s="1113"/>
      <c r="J642" s="1149"/>
      <c r="K642" s="1119"/>
      <c r="L642" s="1119"/>
      <c r="M642" s="1140"/>
    </row>
    <row r="643" spans="2:13" s="561" customFormat="1" ht="13.2" x14ac:dyDescent="0.25">
      <c r="B643" s="1140"/>
      <c r="C643" s="1151" t="s">
        <v>786</v>
      </c>
      <c r="D643" s="1126" t="s">
        <v>1490</v>
      </c>
      <c r="E643" s="1127" t="s">
        <v>177</v>
      </c>
      <c r="F643" s="1112">
        <v>1</v>
      </c>
      <c r="G643" s="1110">
        <v>9.9</v>
      </c>
      <c r="H643" s="1113">
        <v>1.5</v>
      </c>
      <c r="I643" s="1113"/>
      <c r="J643" s="1114">
        <f t="shared" ref="J643:J671" si="37">PRODUCT(F643:I643)</f>
        <v>14.850000000000001</v>
      </c>
      <c r="K643" s="1119"/>
      <c r="L643" s="1119"/>
      <c r="M643" s="1140"/>
    </row>
    <row r="644" spans="2:13" x14ac:dyDescent="0.25">
      <c r="B644" s="1140"/>
      <c r="C644" s="1151"/>
      <c r="D644" s="1126"/>
      <c r="E644" s="1127" t="s">
        <v>2297</v>
      </c>
      <c r="F644" s="1112">
        <v>-1</v>
      </c>
      <c r="G644" s="1110">
        <v>0.9</v>
      </c>
      <c r="H644" s="1113">
        <v>1.5</v>
      </c>
      <c r="I644" s="1113"/>
      <c r="J644" s="1114">
        <f t="shared" si="37"/>
        <v>-1.35</v>
      </c>
      <c r="K644" s="1119"/>
      <c r="L644" s="1119"/>
      <c r="M644" s="1140"/>
    </row>
    <row r="645" spans="2:13" x14ac:dyDescent="0.25">
      <c r="B645" s="1140"/>
      <c r="C645" s="1151" t="s">
        <v>125</v>
      </c>
      <c r="D645" s="1126" t="s">
        <v>1613</v>
      </c>
      <c r="E645" s="1127" t="s">
        <v>2402</v>
      </c>
      <c r="F645" s="1112">
        <v>1</v>
      </c>
      <c r="G645" s="1110">
        <v>14.5</v>
      </c>
      <c r="H645" s="1113">
        <v>1.5</v>
      </c>
      <c r="I645" s="1113"/>
      <c r="J645" s="1114">
        <f t="shared" si="37"/>
        <v>21.75</v>
      </c>
      <c r="K645" s="1119"/>
      <c r="L645" s="1119"/>
      <c r="M645" s="1140"/>
    </row>
    <row r="646" spans="2:13" x14ac:dyDescent="0.25">
      <c r="B646" s="1140"/>
      <c r="C646" s="1151"/>
      <c r="D646" s="1126"/>
      <c r="E646" s="1127" t="s">
        <v>2297</v>
      </c>
      <c r="F646" s="1112">
        <v>-2</v>
      </c>
      <c r="G646" s="1110">
        <v>0.8</v>
      </c>
      <c r="H646" s="1113">
        <v>1.5</v>
      </c>
      <c r="I646" s="1113"/>
      <c r="J646" s="1114">
        <f t="shared" si="37"/>
        <v>-2.4000000000000004</v>
      </c>
      <c r="K646" s="1119"/>
      <c r="L646" s="1119"/>
      <c r="M646" s="1140"/>
    </row>
    <row r="647" spans="2:13" x14ac:dyDescent="0.25">
      <c r="B647" s="1140"/>
      <c r="C647" s="1151"/>
      <c r="D647" s="1126"/>
      <c r="E647" s="1127" t="s">
        <v>2345</v>
      </c>
      <c r="F647" s="1112">
        <v>-1</v>
      </c>
      <c r="G647" s="1110">
        <v>2.15</v>
      </c>
      <c r="H647" s="1113">
        <v>1.4</v>
      </c>
      <c r="I647" s="1113"/>
      <c r="J647" s="1114">
        <f t="shared" si="37"/>
        <v>-3.01</v>
      </c>
      <c r="K647" s="1119"/>
      <c r="L647" s="1119"/>
      <c r="M647" s="1140"/>
    </row>
    <row r="648" spans="2:13" x14ac:dyDescent="0.25">
      <c r="B648" s="1140"/>
      <c r="C648" s="1151" t="s">
        <v>125</v>
      </c>
      <c r="D648" s="1110" t="s">
        <v>1613</v>
      </c>
      <c r="E648" s="1121" t="s">
        <v>1615</v>
      </c>
      <c r="F648" s="1112">
        <v>1</v>
      </c>
      <c r="G648" s="1110">
        <v>7.15</v>
      </c>
      <c r="H648" s="1113">
        <v>1.5</v>
      </c>
      <c r="I648" s="1113"/>
      <c r="J648" s="1114">
        <f t="shared" si="37"/>
        <v>10.725000000000001</v>
      </c>
      <c r="K648" s="1119"/>
      <c r="L648" s="1119"/>
      <c r="M648" s="1140"/>
    </row>
    <row r="649" spans="2:13" x14ac:dyDescent="0.25">
      <c r="B649" s="1140"/>
      <c r="C649" s="1151" t="s">
        <v>125</v>
      </c>
      <c r="D649" s="1110" t="s">
        <v>2234</v>
      </c>
      <c r="E649" s="1121" t="s">
        <v>144</v>
      </c>
      <c r="F649" s="1112">
        <v>1</v>
      </c>
      <c r="G649" s="1110">
        <v>18.05</v>
      </c>
      <c r="H649" s="1113">
        <v>1.5</v>
      </c>
      <c r="I649" s="1113"/>
      <c r="J649" s="1114">
        <f t="shared" si="37"/>
        <v>27.075000000000003</v>
      </c>
      <c r="K649" s="1119"/>
      <c r="L649" s="1119"/>
      <c r="M649" s="1140"/>
    </row>
    <row r="650" spans="2:13" s="560" customFormat="1" ht="15" customHeight="1" x14ac:dyDescent="0.25">
      <c r="B650" s="1140"/>
      <c r="C650" s="1151"/>
      <c r="D650" s="1110"/>
      <c r="E650" s="1121" t="s">
        <v>2297</v>
      </c>
      <c r="F650" s="1112">
        <v>-1</v>
      </c>
      <c r="G650" s="1110">
        <v>1.2</v>
      </c>
      <c r="H650" s="1113">
        <v>1.5</v>
      </c>
      <c r="I650" s="1113"/>
      <c r="J650" s="1114">
        <f t="shared" si="37"/>
        <v>-1.7999999999999998</v>
      </c>
      <c r="K650" s="1119"/>
      <c r="L650" s="1119"/>
      <c r="M650" s="1140"/>
    </row>
    <row r="651" spans="2:13" s="560" customFormat="1" ht="15" customHeight="1" x14ac:dyDescent="0.25">
      <c r="B651" s="1140"/>
      <c r="C651" s="1151"/>
      <c r="D651" s="1110"/>
      <c r="E651" s="1121" t="s">
        <v>2345</v>
      </c>
      <c r="F651" s="1112">
        <v>-1</v>
      </c>
      <c r="G651" s="1110">
        <v>6.2</v>
      </c>
      <c r="H651" s="1113">
        <v>1.4</v>
      </c>
      <c r="I651" s="1113"/>
      <c r="J651" s="1114">
        <f t="shared" si="37"/>
        <v>-8.68</v>
      </c>
      <c r="K651" s="1119"/>
      <c r="L651" s="1119"/>
      <c r="M651" s="1140"/>
    </row>
    <row r="652" spans="2:13" s="561" customFormat="1" ht="15" customHeight="1" x14ac:dyDescent="0.25">
      <c r="B652" s="1140"/>
      <c r="C652" s="1151"/>
      <c r="D652" s="1110"/>
      <c r="E652" s="1121" t="s">
        <v>2303</v>
      </c>
      <c r="F652" s="1112">
        <v>-1</v>
      </c>
      <c r="G652" s="1110">
        <v>1.2</v>
      </c>
      <c r="H652" s="1113">
        <v>1.4</v>
      </c>
      <c r="I652" s="1113"/>
      <c r="J652" s="1114">
        <f t="shared" si="37"/>
        <v>-1.68</v>
      </c>
      <c r="K652" s="1119"/>
      <c r="L652" s="1119"/>
      <c r="M652" s="1140"/>
    </row>
    <row r="653" spans="2:13" s="561" customFormat="1" ht="13.2" x14ac:dyDescent="0.25">
      <c r="B653" s="1140"/>
      <c r="C653" s="1151" t="s">
        <v>125</v>
      </c>
      <c r="D653" s="1110" t="s">
        <v>1618</v>
      </c>
      <c r="E653" s="1121" t="s">
        <v>571</v>
      </c>
      <c r="F653" s="1112">
        <v>1</v>
      </c>
      <c r="G653" s="1110">
        <v>22.9</v>
      </c>
      <c r="H653" s="1113">
        <v>1.5</v>
      </c>
      <c r="I653" s="1113"/>
      <c r="J653" s="1114">
        <f t="shared" si="37"/>
        <v>34.349999999999994</v>
      </c>
      <c r="K653" s="1119"/>
      <c r="L653" s="1119"/>
      <c r="M653" s="1140"/>
    </row>
    <row r="654" spans="2:13" s="561" customFormat="1" ht="13.2" x14ac:dyDescent="0.25">
      <c r="B654" s="1140"/>
      <c r="C654" s="1151"/>
      <c r="D654" s="1110"/>
      <c r="E654" s="1121" t="s">
        <v>2297</v>
      </c>
      <c r="F654" s="1112">
        <v>-2</v>
      </c>
      <c r="G654" s="1110">
        <v>1.2</v>
      </c>
      <c r="H654" s="1113">
        <v>1.5</v>
      </c>
      <c r="I654" s="1113"/>
      <c r="J654" s="1114">
        <f t="shared" si="37"/>
        <v>-3.5999999999999996</v>
      </c>
      <c r="K654" s="1119"/>
      <c r="L654" s="1119"/>
      <c r="M654" s="1140"/>
    </row>
    <row r="655" spans="2:13" s="561" customFormat="1" ht="13.2" x14ac:dyDescent="0.25">
      <c r="B655" s="1140"/>
      <c r="C655" s="1151"/>
      <c r="D655" s="1110"/>
      <c r="E655" s="1121" t="s">
        <v>2345</v>
      </c>
      <c r="F655" s="1112">
        <v>-1</v>
      </c>
      <c r="G655" s="1110">
        <v>6.85</v>
      </c>
      <c r="H655" s="1113">
        <v>1.4</v>
      </c>
      <c r="I655" s="1113"/>
      <c r="J655" s="1114">
        <f t="shared" si="37"/>
        <v>-9.5899999999999981</v>
      </c>
      <c r="K655" s="1119"/>
      <c r="L655" s="1119"/>
      <c r="M655" s="1140"/>
    </row>
    <row r="656" spans="2:13" s="561" customFormat="1" ht="13.2" x14ac:dyDescent="0.25">
      <c r="B656" s="1140"/>
      <c r="C656" s="1151"/>
      <c r="D656" s="1110"/>
      <c r="E656" s="1121" t="s">
        <v>2345</v>
      </c>
      <c r="F656" s="1112">
        <v>1</v>
      </c>
      <c r="G656" s="1110">
        <v>2.15</v>
      </c>
      <c r="H656" s="1113">
        <v>1.4</v>
      </c>
      <c r="I656" s="1113"/>
      <c r="J656" s="1114">
        <f t="shared" si="37"/>
        <v>3.01</v>
      </c>
      <c r="K656" s="1119"/>
      <c r="L656" s="1119"/>
      <c r="M656" s="1140"/>
    </row>
    <row r="657" spans="2:13" s="560" customFormat="1" ht="15" customHeight="1" x14ac:dyDescent="0.25">
      <c r="B657" s="1140"/>
      <c r="C657" s="1151" t="s">
        <v>125</v>
      </c>
      <c r="D657" s="1110" t="s">
        <v>2407</v>
      </c>
      <c r="E657" s="1121" t="s">
        <v>571</v>
      </c>
      <c r="F657" s="1112">
        <v>1</v>
      </c>
      <c r="G657" s="1110">
        <v>25.85</v>
      </c>
      <c r="H657" s="1113">
        <v>1.5</v>
      </c>
      <c r="I657" s="1113"/>
      <c r="J657" s="1114">
        <f t="shared" si="37"/>
        <v>38.775000000000006</v>
      </c>
      <c r="K657" s="1119"/>
      <c r="L657" s="1119"/>
      <c r="M657" s="1140"/>
    </row>
    <row r="658" spans="2:13" s="560" customFormat="1" ht="15" customHeight="1" x14ac:dyDescent="0.25">
      <c r="B658" s="1140"/>
      <c r="C658" s="1151"/>
      <c r="D658" s="1110"/>
      <c r="E658" s="1127" t="s">
        <v>2297</v>
      </c>
      <c r="F658" s="1112">
        <v>-1</v>
      </c>
      <c r="G658" s="1110">
        <v>1.2</v>
      </c>
      <c r="H658" s="1113">
        <v>1.5</v>
      </c>
      <c r="I658" s="1113"/>
      <c r="J658" s="1114">
        <f t="shared" si="37"/>
        <v>-1.7999999999999998</v>
      </c>
      <c r="K658" s="1119"/>
      <c r="L658" s="1119"/>
      <c r="M658" s="1140"/>
    </row>
    <row r="659" spans="2:13" s="560" customFormat="1" ht="15" customHeight="1" x14ac:dyDescent="0.25">
      <c r="B659" s="1140"/>
      <c r="C659" s="1151"/>
      <c r="D659" s="1126"/>
      <c r="E659" s="1127" t="s">
        <v>2297</v>
      </c>
      <c r="F659" s="1112">
        <v>-1</v>
      </c>
      <c r="G659" s="1110">
        <v>1</v>
      </c>
      <c r="H659" s="1113">
        <v>1.5</v>
      </c>
      <c r="I659" s="1113"/>
      <c r="J659" s="1114">
        <f t="shared" si="37"/>
        <v>-1.5</v>
      </c>
      <c r="K659" s="1119"/>
      <c r="L659" s="1119"/>
      <c r="M659" s="1140"/>
    </row>
    <row r="660" spans="2:13" s="560" customFormat="1" ht="15" customHeight="1" x14ac:dyDescent="0.25">
      <c r="B660" s="1140"/>
      <c r="C660" s="1151"/>
      <c r="D660" s="1126"/>
      <c r="E660" s="1127" t="s">
        <v>2345</v>
      </c>
      <c r="F660" s="1112">
        <v>-1</v>
      </c>
      <c r="G660" s="1110">
        <v>6.2</v>
      </c>
      <c r="H660" s="1113">
        <v>1.4</v>
      </c>
      <c r="I660" s="1113"/>
      <c r="J660" s="1114">
        <f t="shared" si="37"/>
        <v>-8.68</v>
      </c>
      <c r="K660" s="1119"/>
      <c r="L660" s="1119"/>
      <c r="M660" s="1140"/>
    </row>
    <row r="661" spans="2:13" s="560" customFormat="1" ht="15" customHeight="1" x14ac:dyDescent="0.25">
      <c r="B661" s="1140"/>
      <c r="C661" s="1151" t="s">
        <v>125</v>
      </c>
      <c r="D661" s="1126" t="s">
        <v>2158</v>
      </c>
      <c r="E661" s="1127" t="s">
        <v>138</v>
      </c>
      <c r="F661" s="1112">
        <v>1</v>
      </c>
      <c r="G661" s="1110">
        <v>34.200000000000003</v>
      </c>
      <c r="H661" s="1113">
        <v>1.5</v>
      </c>
      <c r="I661" s="1113"/>
      <c r="J661" s="1114">
        <f t="shared" si="37"/>
        <v>51.300000000000004</v>
      </c>
      <c r="K661" s="1119"/>
      <c r="L661" s="1119"/>
      <c r="M661" s="1140"/>
    </row>
    <row r="662" spans="2:13" s="560" customFormat="1" ht="15" customHeight="1" x14ac:dyDescent="0.25">
      <c r="B662" s="1140"/>
      <c r="C662" s="1151"/>
      <c r="D662" s="1126"/>
      <c r="E662" s="1127" t="s">
        <v>2297</v>
      </c>
      <c r="F662" s="1112">
        <v>-2</v>
      </c>
      <c r="G662" s="1110">
        <v>1.2</v>
      </c>
      <c r="H662" s="1113">
        <v>1.5</v>
      </c>
      <c r="I662" s="1113"/>
      <c r="J662" s="1114">
        <f t="shared" si="37"/>
        <v>-3.5999999999999996</v>
      </c>
      <c r="K662" s="1119"/>
      <c r="L662" s="1119"/>
      <c r="M662" s="1140"/>
    </row>
    <row r="663" spans="2:13" s="560" customFormat="1" ht="15" customHeight="1" x14ac:dyDescent="0.25">
      <c r="B663" s="1140"/>
      <c r="C663" s="1151"/>
      <c r="D663" s="1126"/>
      <c r="E663" s="1127" t="s">
        <v>2297</v>
      </c>
      <c r="F663" s="1112">
        <v>-5</v>
      </c>
      <c r="G663" s="1110">
        <v>1</v>
      </c>
      <c r="H663" s="1113">
        <v>1.5</v>
      </c>
      <c r="I663" s="1113"/>
      <c r="J663" s="1114">
        <f t="shared" si="37"/>
        <v>-7.5</v>
      </c>
      <c r="K663" s="1119"/>
      <c r="L663" s="1119"/>
      <c r="M663" s="1140"/>
    </row>
    <row r="664" spans="2:13" s="560" customFormat="1" ht="15" customHeight="1" x14ac:dyDescent="0.25">
      <c r="B664" s="1140"/>
      <c r="C664" s="1151"/>
      <c r="D664" s="1126"/>
      <c r="E664" s="1127" t="s">
        <v>2297</v>
      </c>
      <c r="F664" s="1112">
        <v>-2</v>
      </c>
      <c r="G664" s="1110">
        <v>0.9</v>
      </c>
      <c r="H664" s="1113">
        <v>1.5</v>
      </c>
      <c r="I664" s="1113"/>
      <c r="J664" s="1114">
        <f t="shared" si="37"/>
        <v>-2.7</v>
      </c>
      <c r="K664" s="1119"/>
      <c r="L664" s="1119"/>
      <c r="M664" s="1140"/>
    </row>
    <row r="665" spans="2:13" s="560" customFormat="1" ht="15" customHeight="1" x14ac:dyDescent="0.25">
      <c r="B665" s="1140"/>
      <c r="C665" s="1151"/>
      <c r="D665" s="1126"/>
      <c r="E665" s="1127" t="s">
        <v>2297</v>
      </c>
      <c r="F665" s="1112">
        <v>-2</v>
      </c>
      <c r="G665" s="1110">
        <v>0.8</v>
      </c>
      <c r="H665" s="1113">
        <v>1.5</v>
      </c>
      <c r="I665" s="1113"/>
      <c r="J665" s="1114">
        <f t="shared" si="37"/>
        <v>-2.4000000000000004</v>
      </c>
      <c r="K665" s="1119"/>
      <c r="L665" s="1119"/>
      <c r="M665" s="1140"/>
    </row>
    <row r="666" spans="2:13" s="560" customFormat="1" ht="15" customHeight="1" x14ac:dyDescent="0.25">
      <c r="B666" s="1140"/>
      <c r="C666" s="1151" t="s">
        <v>125</v>
      </c>
      <c r="D666" s="1110" t="s">
        <v>2410</v>
      </c>
      <c r="E666" s="1127" t="s">
        <v>2411</v>
      </c>
      <c r="F666" s="1112">
        <v>1</v>
      </c>
      <c r="G666" s="1110">
        <v>7.95</v>
      </c>
      <c r="H666" s="1113">
        <v>1.5</v>
      </c>
      <c r="I666" s="1113"/>
      <c r="J666" s="1114">
        <f t="shared" si="37"/>
        <v>11.925000000000001</v>
      </c>
      <c r="K666" s="1119"/>
      <c r="L666" s="1119"/>
      <c r="M666" s="1140"/>
    </row>
    <row r="667" spans="2:13" s="560" customFormat="1" ht="15" customHeight="1" x14ac:dyDescent="0.25">
      <c r="B667" s="1140"/>
      <c r="C667" s="1151" t="s">
        <v>125</v>
      </c>
      <c r="D667" s="1126" t="s">
        <v>2157</v>
      </c>
      <c r="E667" s="1127" t="s">
        <v>144</v>
      </c>
      <c r="F667" s="1112">
        <v>1</v>
      </c>
      <c r="G667" s="1110">
        <v>13.7</v>
      </c>
      <c r="H667" s="1113">
        <v>1.5</v>
      </c>
      <c r="I667" s="1113"/>
      <c r="J667" s="1114">
        <f t="shared" si="37"/>
        <v>20.549999999999997</v>
      </c>
      <c r="K667" s="1119"/>
      <c r="L667" s="1119"/>
      <c r="M667" s="1140"/>
    </row>
    <row r="668" spans="2:13" s="560" customFormat="1" ht="15" customHeight="1" x14ac:dyDescent="0.25">
      <c r="B668" s="1140"/>
      <c r="C668" s="1148"/>
      <c r="D668" s="1110"/>
      <c r="E668" s="1121" t="s">
        <v>2297</v>
      </c>
      <c r="F668" s="1112">
        <v>-1</v>
      </c>
      <c r="G668" s="1110">
        <v>1.2</v>
      </c>
      <c r="H668" s="1113">
        <v>1.5</v>
      </c>
      <c r="I668" s="1113"/>
      <c r="J668" s="1114">
        <f t="shared" si="37"/>
        <v>-1.7999999999999998</v>
      </c>
      <c r="K668" s="1119"/>
      <c r="L668" s="1119"/>
      <c r="M668" s="1140"/>
    </row>
    <row r="669" spans="2:13" s="560" customFormat="1" ht="15" customHeight="1" x14ac:dyDescent="0.25">
      <c r="B669" s="1140"/>
      <c r="C669" s="1148"/>
      <c r="D669" s="1110"/>
      <c r="E669" s="1121" t="s">
        <v>2297</v>
      </c>
      <c r="F669" s="1112">
        <v>-1</v>
      </c>
      <c r="G669" s="1110">
        <v>0.9</v>
      </c>
      <c r="H669" s="1113">
        <v>1.5</v>
      </c>
      <c r="I669" s="1113"/>
      <c r="J669" s="1114">
        <f t="shared" si="37"/>
        <v>-1.35</v>
      </c>
      <c r="K669" s="1119"/>
      <c r="L669" s="1119"/>
      <c r="M669" s="1140"/>
    </row>
    <row r="670" spans="2:13" s="560" customFormat="1" ht="15" customHeight="1" x14ac:dyDescent="0.25">
      <c r="B670" s="1140"/>
      <c r="C670" s="1151"/>
      <c r="D670" s="1126"/>
      <c r="E670" s="1127" t="s">
        <v>2303</v>
      </c>
      <c r="F670" s="1112">
        <v>-1</v>
      </c>
      <c r="G670" s="1110">
        <v>2.4</v>
      </c>
      <c r="H670" s="1113">
        <v>1.5</v>
      </c>
      <c r="I670" s="1113"/>
      <c r="J670" s="1114">
        <f t="shared" si="37"/>
        <v>-3.5999999999999996</v>
      </c>
      <c r="K670" s="1119"/>
      <c r="L670" s="1119"/>
      <c r="M670" s="1140"/>
    </row>
    <row r="671" spans="2:13" s="560" customFormat="1" ht="15" customHeight="1" x14ac:dyDescent="0.25">
      <c r="B671" s="1140"/>
      <c r="C671" s="1151"/>
      <c r="D671" s="1126"/>
      <c r="E671" s="1127" t="s">
        <v>2412</v>
      </c>
      <c r="F671" s="1112">
        <v>-1</v>
      </c>
      <c r="G671" s="1110">
        <v>4.4000000000000004</v>
      </c>
      <c r="H671" s="1113">
        <v>1.35</v>
      </c>
      <c r="I671" s="1113"/>
      <c r="J671" s="1114">
        <f t="shared" si="37"/>
        <v>-5.9400000000000013</v>
      </c>
      <c r="K671" s="1119"/>
      <c r="L671" s="1119"/>
      <c r="M671" s="1140"/>
    </row>
    <row r="672" spans="2:13" s="560" customFormat="1" ht="15" customHeight="1" x14ac:dyDescent="0.25">
      <c r="B672" s="728"/>
      <c r="C672" s="1123"/>
      <c r="D672" s="1123"/>
      <c r="E672" s="1123"/>
      <c r="F672" s="1123"/>
      <c r="G672" s="1123"/>
      <c r="H672" s="1123"/>
      <c r="I672" s="1123"/>
      <c r="J672" s="1124"/>
      <c r="K672" s="1123"/>
      <c r="L672" s="1123"/>
      <c r="M672" s="728"/>
    </row>
    <row r="673" spans="2:13" s="560" customFormat="1" ht="15" customHeight="1" x14ac:dyDescent="0.25">
      <c r="B673" s="1140"/>
      <c r="C673" s="1151"/>
      <c r="D673" s="1126"/>
      <c r="E673" s="1118" t="s">
        <v>1685</v>
      </c>
      <c r="F673" s="1112"/>
      <c r="G673" s="1110"/>
      <c r="H673" s="1113"/>
      <c r="I673" s="1113"/>
      <c r="J673" s="1149"/>
      <c r="K673" s="1119"/>
      <c r="L673" s="1119"/>
      <c r="M673" s="1140"/>
    </row>
    <row r="674" spans="2:13" s="560" customFormat="1" ht="15" customHeight="1" x14ac:dyDescent="0.25">
      <c r="B674" s="1140"/>
      <c r="C674" s="1151" t="s">
        <v>125</v>
      </c>
      <c r="D674" s="1110" t="s">
        <v>1640</v>
      </c>
      <c r="E674" s="1121" t="s">
        <v>571</v>
      </c>
      <c r="F674" s="1112">
        <v>1</v>
      </c>
      <c r="G674" s="1110">
        <v>73.599999999999994</v>
      </c>
      <c r="H674" s="1113">
        <v>1.5</v>
      </c>
      <c r="I674" s="1113"/>
      <c r="J674" s="1114">
        <f t="shared" ref="J674:J732" si="38">PRODUCT(F674:I674)</f>
        <v>110.39999999999999</v>
      </c>
      <c r="K674" s="1119"/>
      <c r="L674" s="1119"/>
      <c r="M674" s="1140"/>
    </row>
    <row r="675" spans="2:13" s="560" customFormat="1" ht="15" customHeight="1" x14ac:dyDescent="0.25">
      <c r="B675" s="1140"/>
      <c r="C675" s="1151"/>
      <c r="D675" s="1110"/>
      <c r="E675" s="1121" t="s">
        <v>2297</v>
      </c>
      <c r="F675" s="1112">
        <v>-3</v>
      </c>
      <c r="G675" s="1110">
        <v>1.2</v>
      </c>
      <c r="H675" s="1113">
        <v>1.5</v>
      </c>
      <c r="I675" s="1113"/>
      <c r="J675" s="1114">
        <f t="shared" si="38"/>
        <v>-5.3999999999999995</v>
      </c>
      <c r="K675" s="1119"/>
      <c r="L675" s="1119"/>
      <c r="M675" s="1140"/>
    </row>
    <row r="676" spans="2:13" s="560" customFormat="1" ht="15" customHeight="1" x14ac:dyDescent="0.25">
      <c r="B676" s="1140"/>
      <c r="C676" s="1151"/>
      <c r="D676" s="1110"/>
      <c r="E676" s="1121" t="s">
        <v>2297</v>
      </c>
      <c r="F676" s="1112">
        <v>-5</v>
      </c>
      <c r="G676" s="1110">
        <v>0.9</v>
      </c>
      <c r="H676" s="1113">
        <v>1.5</v>
      </c>
      <c r="I676" s="1113"/>
      <c r="J676" s="1114">
        <f t="shared" si="38"/>
        <v>-6.75</v>
      </c>
      <c r="K676" s="1119"/>
      <c r="L676" s="1119"/>
      <c r="M676" s="1140"/>
    </row>
    <row r="677" spans="2:13" s="560" customFormat="1" ht="15" customHeight="1" x14ac:dyDescent="0.25">
      <c r="B677" s="1140"/>
      <c r="C677" s="1151"/>
      <c r="D677" s="1110"/>
      <c r="E677" s="1121" t="s">
        <v>2297</v>
      </c>
      <c r="F677" s="1112">
        <v>-1</v>
      </c>
      <c r="G677" s="1110">
        <v>0.6</v>
      </c>
      <c r="H677" s="1113">
        <v>1.5</v>
      </c>
      <c r="I677" s="1113"/>
      <c r="J677" s="1114">
        <f t="shared" si="38"/>
        <v>-0.89999999999999991</v>
      </c>
      <c r="K677" s="1119"/>
      <c r="L677" s="1119"/>
      <c r="M677" s="1140"/>
    </row>
    <row r="678" spans="2:13" s="560" customFormat="1" ht="29.25" customHeight="1" x14ac:dyDescent="0.25">
      <c r="B678" s="1140"/>
      <c r="C678" s="1151"/>
      <c r="D678" s="1110"/>
      <c r="E678" s="1121" t="s">
        <v>2371</v>
      </c>
      <c r="F678" s="1112">
        <v>-2</v>
      </c>
      <c r="G678" s="1110">
        <v>1.8</v>
      </c>
      <c r="H678" s="1113">
        <v>0.3</v>
      </c>
      <c r="I678" s="1113"/>
      <c r="J678" s="1114">
        <f t="shared" si="38"/>
        <v>-1.08</v>
      </c>
      <c r="K678" s="1119"/>
      <c r="L678" s="1119"/>
      <c r="M678" s="1140"/>
    </row>
    <row r="679" spans="2:13" s="560" customFormat="1" ht="15.75" customHeight="1" x14ac:dyDescent="0.25">
      <c r="B679" s="1140"/>
      <c r="C679" s="1151"/>
      <c r="D679" s="1126"/>
      <c r="E679" s="1127" t="s">
        <v>2412</v>
      </c>
      <c r="F679" s="1112">
        <v>-1</v>
      </c>
      <c r="G679" s="1110">
        <v>21.05</v>
      </c>
      <c r="H679" s="1113">
        <v>1.35</v>
      </c>
      <c r="I679" s="1113"/>
      <c r="J679" s="1114">
        <f t="shared" si="38"/>
        <v>-28.417500000000004</v>
      </c>
      <c r="K679" s="1119"/>
      <c r="L679" s="1119"/>
      <c r="M679" s="1140"/>
    </row>
    <row r="680" spans="2:13" s="560" customFormat="1" ht="25.5" customHeight="1" x14ac:dyDescent="0.25">
      <c r="B680" s="1140"/>
      <c r="C680" s="1148"/>
      <c r="D680" s="1110"/>
      <c r="E680" s="1121" t="s">
        <v>2303</v>
      </c>
      <c r="F680" s="1112">
        <v>-1</v>
      </c>
      <c r="G680" s="1110">
        <v>1.2</v>
      </c>
      <c r="H680" s="1113">
        <v>0.64</v>
      </c>
      <c r="I680" s="1113"/>
      <c r="J680" s="1114">
        <f t="shared" si="38"/>
        <v>-0.76800000000000002</v>
      </c>
      <c r="K680" s="1119"/>
      <c r="L680" s="1119"/>
      <c r="M680" s="1140"/>
    </row>
    <row r="681" spans="2:13" s="560" customFormat="1" ht="15" customHeight="1" x14ac:dyDescent="0.25">
      <c r="B681" s="1140"/>
      <c r="C681" s="1148"/>
      <c r="D681" s="1110"/>
      <c r="E681" s="1150" t="s">
        <v>2311</v>
      </c>
      <c r="F681" s="1112">
        <v>-1</v>
      </c>
      <c r="G681" s="1110">
        <v>0.7</v>
      </c>
      <c r="H681" s="1113">
        <v>0.75</v>
      </c>
      <c r="I681" s="1113"/>
      <c r="J681" s="1114">
        <f t="shared" si="38"/>
        <v>-0.52499999999999991</v>
      </c>
      <c r="K681" s="1119"/>
      <c r="L681" s="1119"/>
      <c r="M681" s="1140"/>
    </row>
    <row r="682" spans="2:13" s="560" customFormat="1" ht="16.5" customHeight="1" x14ac:dyDescent="0.25">
      <c r="B682" s="1140"/>
      <c r="C682" s="1148"/>
      <c r="D682" s="1110"/>
      <c r="E682" s="1150" t="s">
        <v>2302</v>
      </c>
      <c r="F682" s="1112">
        <v>-1</v>
      </c>
      <c r="G682" s="1110">
        <v>0.4</v>
      </c>
      <c r="H682" s="1113">
        <v>0.75</v>
      </c>
      <c r="I682" s="1113"/>
      <c r="J682" s="1114">
        <f t="shared" si="38"/>
        <v>-0.30000000000000004</v>
      </c>
      <c r="K682" s="1119"/>
      <c r="L682" s="1119"/>
      <c r="M682" s="1140"/>
    </row>
    <row r="683" spans="2:13" s="560" customFormat="1" ht="15" customHeight="1" x14ac:dyDescent="0.25">
      <c r="B683" s="1140"/>
      <c r="C683" s="1151" t="s">
        <v>125</v>
      </c>
      <c r="D683" s="1110" t="s">
        <v>2413</v>
      </c>
      <c r="E683" s="1121" t="s">
        <v>2414</v>
      </c>
      <c r="F683" s="1112">
        <v>1</v>
      </c>
      <c r="G683" s="1110">
        <v>8.9</v>
      </c>
      <c r="H683" s="1113">
        <v>1.5</v>
      </c>
      <c r="I683" s="1113"/>
      <c r="J683" s="1114">
        <f t="shared" si="38"/>
        <v>13.350000000000001</v>
      </c>
      <c r="K683" s="1119"/>
      <c r="L683" s="1119"/>
      <c r="M683" s="1140"/>
    </row>
    <row r="684" spans="2:13" s="560" customFormat="1" ht="15" customHeight="1" x14ac:dyDescent="0.25">
      <c r="B684" s="1140"/>
      <c r="C684" s="1151"/>
      <c r="D684" s="1110"/>
      <c r="E684" s="1121" t="s">
        <v>1587</v>
      </c>
      <c r="F684" s="1112">
        <v>-1</v>
      </c>
      <c r="G684" s="1110">
        <v>3.05</v>
      </c>
      <c r="H684" s="1113">
        <v>1.4</v>
      </c>
      <c r="I684" s="1113"/>
      <c r="J684" s="1114">
        <f t="shared" si="38"/>
        <v>-4.2699999999999996</v>
      </c>
      <c r="K684" s="1119"/>
      <c r="L684" s="1119"/>
      <c r="M684" s="1140"/>
    </row>
    <row r="685" spans="2:13" s="560" customFormat="1" ht="15" customHeight="1" x14ac:dyDescent="0.25">
      <c r="B685" s="1140"/>
      <c r="C685" s="1151" t="s">
        <v>125</v>
      </c>
      <c r="D685" s="1110" t="s">
        <v>2415</v>
      </c>
      <c r="E685" s="1121" t="s">
        <v>2416</v>
      </c>
      <c r="F685" s="1112">
        <v>1</v>
      </c>
      <c r="G685" s="1110">
        <v>3.25</v>
      </c>
      <c r="H685" s="1113">
        <v>1.5</v>
      </c>
      <c r="I685" s="1113"/>
      <c r="J685" s="1114">
        <f t="shared" si="38"/>
        <v>4.875</v>
      </c>
      <c r="K685" s="1119"/>
      <c r="L685" s="1119"/>
      <c r="M685" s="1140"/>
    </row>
    <row r="686" spans="2:13" s="560" customFormat="1" ht="15" customHeight="1" x14ac:dyDescent="0.25">
      <c r="B686" s="1140"/>
      <c r="C686" s="1151"/>
      <c r="D686" s="1126"/>
      <c r="E686" s="1127" t="s">
        <v>2297</v>
      </c>
      <c r="F686" s="1112">
        <v>-1</v>
      </c>
      <c r="G686" s="1110">
        <v>0.9</v>
      </c>
      <c r="H686" s="1113">
        <v>1.5</v>
      </c>
      <c r="I686" s="1113"/>
      <c r="J686" s="1114">
        <f t="shared" si="38"/>
        <v>-1.35</v>
      </c>
      <c r="K686" s="1119"/>
      <c r="L686" s="1119"/>
      <c r="M686" s="1140"/>
    </row>
    <row r="687" spans="2:13" s="560" customFormat="1" ht="15" customHeight="1" x14ac:dyDescent="0.25">
      <c r="B687" s="1140"/>
      <c r="C687" s="1151" t="s">
        <v>786</v>
      </c>
      <c r="D687" s="1126" t="s">
        <v>1641</v>
      </c>
      <c r="E687" s="1127" t="s">
        <v>177</v>
      </c>
      <c r="F687" s="1112">
        <v>1</v>
      </c>
      <c r="G687" s="1110">
        <v>8.3000000000000007</v>
      </c>
      <c r="H687" s="1113">
        <v>1.5</v>
      </c>
      <c r="I687" s="1113"/>
      <c r="J687" s="1114">
        <f t="shared" si="38"/>
        <v>12.450000000000001</v>
      </c>
      <c r="K687" s="1119"/>
      <c r="L687" s="1119"/>
      <c r="M687" s="1140"/>
    </row>
    <row r="688" spans="2:13" s="560" customFormat="1" ht="15" customHeight="1" x14ac:dyDescent="0.25">
      <c r="B688" s="1140"/>
      <c r="C688" s="1151"/>
      <c r="D688" s="1126"/>
      <c r="E688" s="1127" t="s">
        <v>2297</v>
      </c>
      <c r="F688" s="1112">
        <v>-1</v>
      </c>
      <c r="G688" s="1110">
        <v>0.9</v>
      </c>
      <c r="H688" s="1113">
        <v>1.5</v>
      </c>
      <c r="I688" s="1113"/>
      <c r="J688" s="1114">
        <f t="shared" si="38"/>
        <v>-1.35</v>
      </c>
      <c r="K688" s="1119"/>
      <c r="L688" s="1119"/>
      <c r="M688" s="1140"/>
    </row>
    <row r="689" spans="2:13" s="560" customFormat="1" ht="15" customHeight="1" x14ac:dyDescent="0.25">
      <c r="B689" s="1140"/>
      <c r="C689" s="1151" t="s">
        <v>786</v>
      </c>
      <c r="D689" s="1126" t="s">
        <v>1642</v>
      </c>
      <c r="E689" s="1127" t="s">
        <v>2417</v>
      </c>
      <c r="F689" s="1112">
        <v>1</v>
      </c>
      <c r="G689" s="1110">
        <v>7.5</v>
      </c>
      <c r="H689" s="1113">
        <v>1.5</v>
      </c>
      <c r="I689" s="1113"/>
      <c r="J689" s="1114">
        <f t="shared" si="38"/>
        <v>11.25</v>
      </c>
      <c r="K689" s="1119"/>
      <c r="L689" s="1119"/>
      <c r="M689" s="1140"/>
    </row>
    <row r="690" spans="2:13" s="560" customFormat="1" ht="15" customHeight="1" x14ac:dyDescent="0.25">
      <c r="B690" s="1140"/>
      <c r="C690" s="1151"/>
      <c r="D690" s="1126"/>
      <c r="E690" s="1127" t="s">
        <v>2297</v>
      </c>
      <c r="F690" s="1112">
        <v>-1</v>
      </c>
      <c r="G690" s="1110">
        <v>0.9</v>
      </c>
      <c r="H690" s="1113">
        <v>1.5</v>
      </c>
      <c r="I690" s="1113"/>
      <c r="J690" s="1114">
        <f t="shared" si="38"/>
        <v>-1.35</v>
      </c>
      <c r="K690" s="1119"/>
      <c r="L690" s="1119"/>
      <c r="M690" s="1140"/>
    </row>
    <row r="691" spans="2:13" s="560" customFormat="1" ht="15" customHeight="1" x14ac:dyDescent="0.25">
      <c r="B691" s="1140"/>
      <c r="C691" s="1151" t="s">
        <v>125</v>
      </c>
      <c r="D691" s="1126" t="s">
        <v>1648</v>
      </c>
      <c r="E691" s="1127" t="s">
        <v>2287</v>
      </c>
      <c r="F691" s="1112">
        <v>1</v>
      </c>
      <c r="G691" s="1110">
        <v>13</v>
      </c>
      <c r="H691" s="1113">
        <v>1.5</v>
      </c>
      <c r="I691" s="1113"/>
      <c r="J691" s="1114">
        <f t="shared" si="38"/>
        <v>19.5</v>
      </c>
      <c r="K691" s="1119"/>
      <c r="L691" s="1119"/>
      <c r="M691" s="1140"/>
    </row>
    <row r="692" spans="2:13" s="560" customFormat="1" ht="15" customHeight="1" x14ac:dyDescent="0.25">
      <c r="B692" s="1140"/>
      <c r="C692" s="1151"/>
      <c r="D692" s="1126"/>
      <c r="E692" s="1121" t="s">
        <v>2297</v>
      </c>
      <c r="F692" s="1112">
        <v>-1</v>
      </c>
      <c r="G692" s="1110">
        <v>0.9</v>
      </c>
      <c r="H692" s="1113">
        <v>1.5</v>
      </c>
      <c r="I692" s="1113"/>
      <c r="J692" s="1114">
        <f t="shared" si="38"/>
        <v>-1.35</v>
      </c>
      <c r="K692" s="1119"/>
      <c r="L692" s="1119"/>
      <c r="M692" s="1140"/>
    </row>
    <row r="693" spans="2:13" s="560" customFormat="1" ht="15" customHeight="1" x14ac:dyDescent="0.25">
      <c r="B693" s="1140"/>
      <c r="C693" s="1148"/>
      <c r="D693" s="1110"/>
      <c r="E693" s="1121" t="s">
        <v>2303</v>
      </c>
      <c r="F693" s="1112">
        <v>-1</v>
      </c>
      <c r="G693" s="1110">
        <v>1.2</v>
      </c>
      <c r="H693" s="1113">
        <v>0.64</v>
      </c>
      <c r="I693" s="1113"/>
      <c r="J693" s="1114">
        <f t="shared" si="38"/>
        <v>-0.76800000000000002</v>
      </c>
      <c r="K693" s="1119"/>
      <c r="L693" s="1119"/>
      <c r="M693" s="1140"/>
    </row>
    <row r="694" spans="2:13" s="560" customFormat="1" ht="15" customHeight="1" x14ac:dyDescent="0.25">
      <c r="B694" s="1140"/>
      <c r="C694" s="1148" t="s">
        <v>125</v>
      </c>
      <c r="D694" s="1110" t="s">
        <v>1650</v>
      </c>
      <c r="E694" s="1121" t="s">
        <v>2419</v>
      </c>
      <c r="F694" s="1112">
        <v>1</v>
      </c>
      <c r="G694" s="1110">
        <v>19.7</v>
      </c>
      <c r="H694" s="1113">
        <v>1.5</v>
      </c>
      <c r="I694" s="1113"/>
      <c r="J694" s="1114">
        <f t="shared" si="38"/>
        <v>29.549999999999997</v>
      </c>
      <c r="K694" s="1119"/>
      <c r="L694" s="1119"/>
      <c r="M694" s="1140"/>
    </row>
    <row r="695" spans="2:13" s="560" customFormat="1" ht="15" customHeight="1" x14ac:dyDescent="0.25">
      <c r="B695" s="1140"/>
      <c r="C695" s="1148"/>
      <c r="D695" s="1110"/>
      <c r="E695" s="1121" t="s">
        <v>2297</v>
      </c>
      <c r="F695" s="1112">
        <v>-1</v>
      </c>
      <c r="G695" s="1110">
        <v>1</v>
      </c>
      <c r="H695" s="1113">
        <v>1.5</v>
      </c>
      <c r="I695" s="1113"/>
      <c r="J695" s="1114">
        <f t="shared" si="38"/>
        <v>-1.5</v>
      </c>
      <c r="K695" s="1119"/>
      <c r="L695" s="1119"/>
      <c r="M695" s="1140"/>
    </row>
    <row r="696" spans="2:13" s="560" customFormat="1" ht="15" customHeight="1" x14ac:dyDescent="0.25">
      <c r="B696" s="1140"/>
      <c r="C696" s="1151" t="s">
        <v>125</v>
      </c>
      <c r="D696" s="1126" t="s">
        <v>1646</v>
      </c>
      <c r="E696" s="1127" t="s">
        <v>299</v>
      </c>
      <c r="F696" s="1112">
        <v>1</v>
      </c>
      <c r="G696" s="1110">
        <v>16.899999999999999</v>
      </c>
      <c r="H696" s="1113">
        <v>1.5</v>
      </c>
      <c r="I696" s="1113"/>
      <c r="J696" s="1114">
        <f t="shared" si="38"/>
        <v>25.349999999999998</v>
      </c>
      <c r="K696" s="1119"/>
      <c r="L696" s="1119"/>
      <c r="M696" s="1140"/>
    </row>
    <row r="697" spans="2:13" s="560" customFormat="1" ht="15" customHeight="1" x14ac:dyDescent="0.25">
      <c r="B697" s="1140"/>
      <c r="C697" s="1151"/>
      <c r="D697" s="1126"/>
      <c r="E697" s="1127" t="s">
        <v>2297</v>
      </c>
      <c r="F697" s="1112">
        <v>-1</v>
      </c>
      <c r="G697" s="1110">
        <v>1</v>
      </c>
      <c r="H697" s="1113">
        <v>1.5</v>
      </c>
      <c r="I697" s="1113"/>
      <c r="J697" s="1114">
        <f t="shared" si="38"/>
        <v>-1.5</v>
      </c>
      <c r="K697" s="1119"/>
      <c r="L697" s="1119"/>
      <c r="M697" s="1140"/>
    </row>
    <row r="698" spans="2:13" s="560" customFormat="1" ht="15" customHeight="1" x14ac:dyDescent="0.25">
      <c r="B698" s="1140"/>
      <c r="C698" s="1151" t="s">
        <v>125</v>
      </c>
      <c r="D698" s="1110" t="s">
        <v>1654</v>
      </c>
      <c r="E698" s="1127" t="s">
        <v>138</v>
      </c>
      <c r="F698" s="1112">
        <v>1</v>
      </c>
      <c r="G698" s="1110">
        <v>18</v>
      </c>
      <c r="H698" s="1113">
        <v>1.5</v>
      </c>
      <c r="I698" s="1113"/>
      <c r="J698" s="1114">
        <f t="shared" si="38"/>
        <v>27</v>
      </c>
      <c r="K698" s="1119"/>
      <c r="L698" s="1119"/>
      <c r="M698" s="1140"/>
    </row>
    <row r="699" spans="2:13" s="560" customFormat="1" ht="15" customHeight="1" x14ac:dyDescent="0.25">
      <c r="B699" s="1140"/>
      <c r="C699" s="1151"/>
      <c r="D699" s="1110"/>
      <c r="E699" s="1127" t="s">
        <v>2297</v>
      </c>
      <c r="F699" s="1112">
        <v>-3</v>
      </c>
      <c r="G699" s="1110">
        <v>1.2</v>
      </c>
      <c r="H699" s="1113">
        <v>1.5</v>
      </c>
      <c r="I699" s="1113"/>
      <c r="J699" s="1114">
        <f t="shared" si="38"/>
        <v>-5.3999999999999995</v>
      </c>
      <c r="K699" s="1119"/>
      <c r="L699" s="1119"/>
      <c r="M699" s="1140"/>
    </row>
    <row r="700" spans="2:13" s="561" customFormat="1" ht="13.2" x14ac:dyDescent="0.25">
      <c r="B700" s="1140"/>
      <c r="C700" s="1151"/>
      <c r="D700" s="1110"/>
      <c r="E700" s="1127" t="s">
        <v>2297</v>
      </c>
      <c r="F700" s="1112">
        <v>-3</v>
      </c>
      <c r="G700" s="1110">
        <v>1</v>
      </c>
      <c r="H700" s="1113">
        <v>1.5</v>
      </c>
      <c r="I700" s="1113"/>
      <c r="J700" s="1114">
        <f t="shared" si="38"/>
        <v>-4.5</v>
      </c>
      <c r="K700" s="1119"/>
      <c r="L700" s="1119"/>
      <c r="M700" s="1140"/>
    </row>
    <row r="701" spans="2:13" s="561" customFormat="1" ht="13.2" x14ac:dyDescent="0.25">
      <c r="B701" s="1140"/>
      <c r="C701" s="1151"/>
      <c r="D701" s="1110"/>
      <c r="E701" s="1121" t="s">
        <v>2297</v>
      </c>
      <c r="F701" s="1112">
        <v>-1</v>
      </c>
      <c r="G701" s="1110">
        <v>0.9</v>
      </c>
      <c r="H701" s="1113">
        <v>1.5</v>
      </c>
      <c r="I701" s="1113"/>
      <c r="J701" s="1114">
        <f t="shared" si="38"/>
        <v>-1.35</v>
      </c>
      <c r="K701" s="1119"/>
      <c r="L701" s="1119"/>
      <c r="M701" s="1140"/>
    </row>
    <row r="702" spans="2:13" s="560" customFormat="1" ht="15" customHeight="1" x14ac:dyDescent="0.25">
      <c r="B702" s="1140"/>
      <c r="C702" s="1151" t="s">
        <v>125</v>
      </c>
      <c r="D702" s="1110" t="s">
        <v>1651</v>
      </c>
      <c r="E702" s="1121" t="s">
        <v>374</v>
      </c>
      <c r="F702" s="1112">
        <v>1</v>
      </c>
      <c r="G702" s="1110">
        <v>15</v>
      </c>
      <c r="H702" s="1113">
        <v>1.5</v>
      </c>
      <c r="I702" s="1113"/>
      <c r="J702" s="1114">
        <f t="shared" si="38"/>
        <v>22.5</v>
      </c>
      <c r="K702" s="1119"/>
      <c r="L702" s="1119"/>
      <c r="M702" s="1140"/>
    </row>
    <row r="703" spans="2:13" s="561" customFormat="1" ht="13.2" x14ac:dyDescent="0.25">
      <c r="B703" s="1140"/>
      <c r="C703" s="1151"/>
      <c r="D703" s="1110"/>
      <c r="E703" s="1121" t="s">
        <v>2297</v>
      </c>
      <c r="F703" s="1112">
        <v>-1</v>
      </c>
      <c r="G703" s="1110">
        <v>1</v>
      </c>
      <c r="H703" s="1113">
        <v>1.5</v>
      </c>
      <c r="I703" s="1113"/>
      <c r="J703" s="1114">
        <f t="shared" si="38"/>
        <v>-1.5</v>
      </c>
      <c r="K703" s="1119"/>
      <c r="L703" s="1119"/>
      <c r="M703" s="1140"/>
    </row>
    <row r="704" spans="2:13" s="561" customFormat="1" ht="13.2" x14ac:dyDescent="0.25">
      <c r="B704" s="1140"/>
      <c r="C704" s="1151" t="s">
        <v>125</v>
      </c>
      <c r="D704" s="1110" t="s">
        <v>1653</v>
      </c>
      <c r="E704" s="1127" t="s">
        <v>178</v>
      </c>
      <c r="F704" s="1112">
        <v>1</v>
      </c>
      <c r="G704" s="1110">
        <v>15</v>
      </c>
      <c r="H704" s="1113">
        <v>1.5</v>
      </c>
      <c r="I704" s="1113"/>
      <c r="J704" s="1114">
        <f t="shared" si="38"/>
        <v>22.5</v>
      </c>
      <c r="K704" s="1119"/>
      <c r="L704" s="1119"/>
      <c r="M704" s="1140"/>
    </row>
    <row r="705" spans="2:13" s="561" customFormat="1" ht="13.2" x14ac:dyDescent="0.25">
      <c r="B705" s="1140"/>
      <c r="C705" s="1151"/>
      <c r="D705" s="1110"/>
      <c r="E705" s="1127" t="s">
        <v>2297</v>
      </c>
      <c r="F705" s="1112">
        <v>-1</v>
      </c>
      <c r="G705" s="1110">
        <v>0.9</v>
      </c>
      <c r="H705" s="1113">
        <v>1.5</v>
      </c>
      <c r="I705" s="1113"/>
      <c r="J705" s="1114">
        <f t="shared" si="38"/>
        <v>-1.35</v>
      </c>
      <c r="K705" s="1119"/>
      <c r="L705" s="1119"/>
      <c r="M705" s="1140"/>
    </row>
    <row r="706" spans="2:13" s="561" customFormat="1" ht="13.2" x14ac:dyDescent="0.25">
      <c r="B706" s="1140"/>
      <c r="C706" s="1151" t="s">
        <v>125</v>
      </c>
      <c r="D706" s="1110" t="s">
        <v>2235</v>
      </c>
      <c r="E706" s="1127" t="s">
        <v>138</v>
      </c>
      <c r="F706" s="1112">
        <v>1</v>
      </c>
      <c r="G706" s="1110">
        <v>33</v>
      </c>
      <c r="H706" s="1113">
        <v>1.5</v>
      </c>
      <c r="I706" s="1113"/>
      <c r="J706" s="1114">
        <f t="shared" si="38"/>
        <v>49.5</v>
      </c>
      <c r="K706" s="1119"/>
      <c r="L706" s="1119"/>
      <c r="M706" s="1140"/>
    </row>
    <row r="707" spans="2:13" s="561" customFormat="1" ht="13.2" x14ac:dyDescent="0.25">
      <c r="B707" s="1140"/>
      <c r="C707" s="1151"/>
      <c r="D707" s="1110"/>
      <c r="E707" s="1127" t="s">
        <v>2297</v>
      </c>
      <c r="F707" s="1112">
        <v>-3</v>
      </c>
      <c r="G707" s="1110">
        <v>1.2</v>
      </c>
      <c r="H707" s="1113">
        <v>1.5</v>
      </c>
      <c r="I707" s="1113"/>
      <c r="J707" s="1114">
        <f t="shared" si="38"/>
        <v>-5.3999999999999995</v>
      </c>
      <c r="K707" s="1119"/>
      <c r="L707" s="1119"/>
      <c r="M707" s="1140"/>
    </row>
    <row r="708" spans="2:13" s="561" customFormat="1" ht="13.2" x14ac:dyDescent="0.25">
      <c r="B708" s="1140"/>
      <c r="C708" s="1151"/>
      <c r="D708" s="1110"/>
      <c r="E708" s="1127" t="s">
        <v>2297</v>
      </c>
      <c r="F708" s="1112">
        <v>-1</v>
      </c>
      <c r="G708" s="1110">
        <v>1</v>
      </c>
      <c r="H708" s="1113">
        <v>1.5</v>
      </c>
      <c r="I708" s="1113"/>
      <c r="J708" s="1114">
        <f t="shared" si="38"/>
        <v>-1.5</v>
      </c>
      <c r="K708" s="1119"/>
      <c r="L708" s="1119"/>
      <c r="M708" s="1140"/>
    </row>
    <row r="709" spans="2:13" s="561" customFormat="1" ht="13.2" x14ac:dyDescent="0.25">
      <c r="B709" s="1140"/>
      <c r="C709" s="1151"/>
      <c r="D709" s="1110"/>
      <c r="E709" s="1121" t="s">
        <v>2297</v>
      </c>
      <c r="F709" s="1112">
        <v>-4</v>
      </c>
      <c r="G709" s="1110">
        <v>0.9</v>
      </c>
      <c r="H709" s="1113">
        <v>1.5</v>
      </c>
      <c r="I709" s="1113"/>
      <c r="J709" s="1114">
        <f t="shared" si="38"/>
        <v>-5.4</v>
      </c>
      <c r="K709" s="1119"/>
      <c r="L709" s="1119"/>
      <c r="M709" s="1140"/>
    </row>
    <row r="710" spans="2:13" s="560" customFormat="1" ht="15" customHeight="1" x14ac:dyDescent="0.25">
      <c r="B710" s="1140"/>
      <c r="C710" s="1148"/>
      <c r="D710" s="1110"/>
      <c r="E710" s="1150" t="s">
        <v>2302</v>
      </c>
      <c r="F710" s="1112">
        <v>-1</v>
      </c>
      <c r="G710" s="1110">
        <v>0.4</v>
      </c>
      <c r="H710" s="1113">
        <v>0.75</v>
      </c>
      <c r="I710" s="1113"/>
      <c r="J710" s="1114">
        <f t="shared" si="38"/>
        <v>-0.30000000000000004</v>
      </c>
      <c r="K710" s="1119"/>
      <c r="L710" s="1119"/>
      <c r="M710" s="1140"/>
    </row>
    <row r="711" spans="2:13" s="561" customFormat="1" ht="13.2" x14ac:dyDescent="0.25">
      <c r="B711" s="1140"/>
      <c r="C711" s="1151"/>
      <c r="D711" s="1110"/>
      <c r="E711" s="1121" t="s">
        <v>2345</v>
      </c>
      <c r="F711" s="1112">
        <v>-1</v>
      </c>
      <c r="G711" s="1110">
        <v>1</v>
      </c>
      <c r="H711" s="1113">
        <v>1.4</v>
      </c>
      <c r="I711" s="1113"/>
      <c r="J711" s="1114">
        <f t="shared" si="38"/>
        <v>-1.4</v>
      </c>
      <c r="K711" s="1119"/>
      <c r="L711" s="1119"/>
      <c r="M711" s="1140"/>
    </row>
    <row r="712" spans="2:13" s="561" customFormat="1" ht="13.2" x14ac:dyDescent="0.25">
      <c r="B712" s="1140"/>
      <c r="C712" s="1151"/>
      <c r="D712" s="1110"/>
      <c r="E712" s="1121" t="s">
        <v>2345</v>
      </c>
      <c r="F712" s="1112">
        <v>-1</v>
      </c>
      <c r="G712" s="1110">
        <v>0.9</v>
      </c>
      <c r="H712" s="1113">
        <v>1.4</v>
      </c>
      <c r="I712" s="1113"/>
      <c r="J712" s="1114">
        <f t="shared" si="38"/>
        <v>-1.26</v>
      </c>
      <c r="K712" s="1119"/>
      <c r="L712" s="1119"/>
      <c r="M712" s="1140"/>
    </row>
    <row r="713" spans="2:13" s="561" customFormat="1" ht="13.2" x14ac:dyDescent="0.25">
      <c r="B713" s="1140"/>
      <c r="C713" s="1151" t="s">
        <v>125</v>
      </c>
      <c r="D713" s="1110" t="s">
        <v>2423</v>
      </c>
      <c r="E713" s="1121" t="s">
        <v>571</v>
      </c>
      <c r="F713" s="1112">
        <v>1</v>
      </c>
      <c r="G713" s="1110">
        <v>64.349999999999994</v>
      </c>
      <c r="H713" s="1113">
        <v>1.5</v>
      </c>
      <c r="I713" s="1113"/>
      <c r="J713" s="1114">
        <f t="shared" si="38"/>
        <v>96.524999999999991</v>
      </c>
      <c r="K713" s="1119"/>
      <c r="L713" s="1119"/>
      <c r="M713" s="1140"/>
    </row>
    <row r="714" spans="2:13" s="561" customFormat="1" ht="13.2" x14ac:dyDescent="0.25">
      <c r="B714" s="1140"/>
      <c r="C714" s="1148"/>
      <c r="D714" s="1110"/>
      <c r="E714" s="1121" t="s">
        <v>2297</v>
      </c>
      <c r="F714" s="1112">
        <v>-1</v>
      </c>
      <c r="G714" s="1110">
        <v>1.2</v>
      </c>
      <c r="H714" s="1113">
        <v>1.5</v>
      </c>
      <c r="I714" s="1113"/>
      <c r="J714" s="1114">
        <f t="shared" si="38"/>
        <v>-1.7999999999999998</v>
      </c>
      <c r="K714" s="1119"/>
      <c r="L714" s="1119"/>
      <c r="M714" s="1140"/>
    </row>
    <row r="715" spans="2:13" s="561" customFormat="1" ht="13.2" x14ac:dyDescent="0.25">
      <c r="B715" s="1140"/>
      <c r="C715" s="1148"/>
      <c r="D715" s="1110"/>
      <c r="E715" s="1121" t="s">
        <v>2297</v>
      </c>
      <c r="F715" s="1112">
        <v>-2</v>
      </c>
      <c r="G715" s="1110">
        <v>1</v>
      </c>
      <c r="H715" s="1113">
        <v>1.5</v>
      </c>
      <c r="I715" s="1113"/>
      <c r="J715" s="1114">
        <f t="shared" si="38"/>
        <v>-3</v>
      </c>
      <c r="K715" s="1119"/>
      <c r="L715" s="1119"/>
      <c r="M715" s="1140"/>
    </row>
    <row r="716" spans="2:13" s="561" customFormat="1" ht="13.2" x14ac:dyDescent="0.25">
      <c r="B716" s="1140"/>
      <c r="C716" s="1148"/>
      <c r="D716" s="1110"/>
      <c r="E716" s="1121" t="s">
        <v>2297</v>
      </c>
      <c r="F716" s="1112">
        <v>-1</v>
      </c>
      <c r="G716" s="1110">
        <v>0.9</v>
      </c>
      <c r="H716" s="1113">
        <v>1.5</v>
      </c>
      <c r="I716" s="1113"/>
      <c r="J716" s="1114">
        <f t="shared" si="38"/>
        <v>-1.35</v>
      </c>
      <c r="K716" s="1119"/>
      <c r="L716" s="1119"/>
      <c r="M716" s="1140"/>
    </row>
    <row r="717" spans="2:13" s="561" customFormat="1" ht="13.2" x14ac:dyDescent="0.25">
      <c r="B717" s="1140"/>
      <c r="C717" s="1151"/>
      <c r="D717" s="1110"/>
      <c r="E717" s="1121" t="s">
        <v>2371</v>
      </c>
      <c r="F717" s="1112">
        <v>-3</v>
      </c>
      <c r="G717" s="1110">
        <v>1.6</v>
      </c>
      <c r="H717" s="1113">
        <v>0.3</v>
      </c>
      <c r="I717" s="1113"/>
      <c r="J717" s="1114">
        <f t="shared" si="38"/>
        <v>-1.4400000000000002</v>
      </c>
      <c r="K717" s="1119"/>
      <c r="L717" s="1119"/>
      <c r="M717" s="1140"/>
    </row>
    <row r="718" spans="2:13" s="561" customFormat="1" ht="13.2" x14ac:dyDescent="0.25">
      <c r="B718" s="1140"/>
      <c r="C718" s="1151"/>
      <c r="D718" s="1110"/>
      <c r="E718" s="1121" t="s">
        <v>2371</v>
      </c>
      <c r="F718" s="1112">
        <v>-2</v>
      </c>
      <c r="G718" s="1110">
        <v>3.15</v>
      </c>
      <c r="H718" s="1113">
        <v>0.9</v>
      </c>
      <c r="I718" s="1113"/>
      <c r="J718" s="1114">
        <f t="shared" si="38"/>
        <v>-5.67</v>
      </c>
      <c r="K718" s="1119"/>
      <c r="L718" s="1119"/>
      <c r="M718" s="1140"/>
    </row>
    <row r="719" spans="2:13" s="561" customFormat="1" ht="13.2" x14ac:dyDescent="0.25">
      <c r="B719" s="1140"/>
      <c r="C719" s="1151"/>
      <c r="D719" s="1110"/>
      <c r="E719" s="1121" t="s">
        <v>2345</v>
      </c>
      <c r="F719" s="1112">
        <v>-1</v>
      </c>
      <c r="G719" s="1110">
        <v>5.95</v>
      </c>
      <c r="H719" s="1113">
        <v>1.4</v>
      </c>
      <c r="I719" s="1113"/>
      <c r="J719" s="1114">
        <f t="shared" si="38"/>
        <v>-8.33</v>
      </c>
      <c r="K719" s="1119"/>
      <c r="L719" s="1119"/>
      <c r="M719" s="1140"/>
    </row>
    <row r="720" spans="2:13" s="561" customFormat="1" ht="13.2" x14ac:dyDescent="0.25">
      <c r="B720" s="1140"/>
      <c r="C720" s="1151"/>
      <c r="D720" s="1110"/>
      <c r="E720" s="1121" t="s">
        <v>2345</v>
      </c>
      <c r="F720" s="1112">
        <v>-1</v>
      </c>
      <c r="G720" s="1110">
        <v>4.0999999999999996</v>
      </c>
      <c r="H720" s="1113">
        <v>1.4</v>
      </c>
      <c r="I720" s="1113"/>
      <c r="J720" s="1114">
        <f t="shared" si="38"/>
        <v>-5.7399999999999993</v>
      </c>
      <c r="K720" s="1119"/>
      <c r="L720" s="1119"/>
      <c r="M720" s="1140"/>
    </row>
    <row r="721" spans="2:13" s="561" customFormat="1" ht="13.2" x14ac:dyDescent="0.25">
      <c r="B721" s="1140"/>
      <c r="C721" s="1151"/>
      <c r="D721" s="1126"/>
      <c r="E721" s="1127" t="s">
        <v>2412</v>
      </c>
      <c r="F721" s="1112">
        <v>-1</v>
      </c>
      <c r="G721" s="1110">
        <v>3.3</v>
      </c>
      <c r="H721" s="1113">
        <v>1.35</v>
      </c>
      <c r="I721" s="1113"/>
      <c r="J721" s="1114">
        <f t="shared" si="38"/>
        <v>-4.4550000000000001</v>
      </c>
      <c r="K721" s="1119"/>
      <c r="L721" s="1119"/>
      <c r="M721" s="1140"/>
    </row>
    <row r="722" spans="2:13" s="561" customFormat="1" ht="13.2" x14ac:dyDescent="0.25">
      <c r="B722" s="1140"/>
      <c r="C722" s="1151" t="s">
        <v>125</v>
      </c>
      <c r="D722" s="1126" t="s">
        <v>1684</v>
      </c>
      <c r="E722" s="1127" t="s">
        <v>566</v>
      </c>
      <c r="F722" s="1112">
        <v>1</v>
      </c>
      <c r="G722" s="1110">
        <v>24.35</v>
      </c>
      <c r="H722" s="1113">
        <v>1.5</v>
      </c>
      <c r="I722" s="1113"/>
      <c r="J722" s="1114">
        <f t="shared" si="38"/>
        <v>36.525000000000006</v>
      </c>
      <c r="K722" s="1119"/>
      <c r="L722" s="1119"/>
      <c r="M722" s="1140"/>
    </row>
    <row r="723" spans="2:13" s="561" customFormat="1" ht="13.2" x14ac:dyDescent="0.25">
      <c r="B723" s="1140"/>
      <c r="C723" s="1148"/>
      <c r="D723" s="1110"/>
      <c r="E723" s="1121" t="s">
        <v>2297</v>
      </c>
      <c r="F723" s="1112">
        <v>-1</v>
      </c>
      <c r="G723" s="1110">
        <v>1.2</v>
      </c>
      <c r="H723" s="1113">
        <v>1.5</v>
      </c>
      <c r="I723" s="1113"/>
      <c r="J723" s="1114">
        <f t="shared" si="38"/>
        <v>-1.7999999999999998</v>
      </c>
      <c r="K723" s="1119"/>
      <c r="L723" s="1119"/>
      <c r="M723" s="1140"/>
    </row>
    <row r="724" spans="2:13" s="561" customFormat="1" ht="13.2" x14ac:dyDescent="0.25">
      <c r="B724" s="1140"/>
      <c r="C724" s="1148"/>
      <c r="D724" s="1110"/>
      <c r="E724" s="1121" t="s">
        <v>2297</v>
      </c>
      <c r="F724" s="1112">
        <v>-4</v>
      </c>
      <c r="G724" s="1110">
        <v>0.9</v>
      </c>
      <c r="H724" s="1113">
        <v>1.5</v>
      </c>
      <c r="I724" s="1113"/>
      <c r="J724" s="1114">
        <f t="shared" si="38"/>
        <v>-5.4</v>
      </c>
      <c r="K724" s="1119"/>
      <c r="L724" s="1119"/>
      <c r="M724" s="1140"/>
    </row>
    <row r="725" spans="2:13" s="561" customFormat="1" ht="13.2" x14ac:dyDescent="0.25">
      <c r="B725" s="1140"/>
      <c r="C725" s="1148"/>
      <c r="D725" s="1110"/>
      <c r="E725" s="1150" t="s">
        <v>2311</v>
      </c>
      <c r="F725" s="1112">
        <v>-1</v>
      </c>
      <c r="G725" s="1110">
        <v>0.7</v>
      </c>
      <c r="H725" s="1113">
        <v>0.75</v>
      </c>
      <c r="I725" s="1113"/>
      <c r="J725" s="1114">
        <f t="shared" si="38"/>
        <v>-0.52499999999999991</v>
      </c>
      <c r="K725" s="1119"/>
      <c r="L725" s="1119"/>
      <c r="M725" s="1140"/>
    </row>
    <row r="726" spans="2:13" s="561" customFormat="1" ht="15" customHeight="1" x14ac:dyDescent="0.25">
      <c r="B726" s="1140"/>
      <c r="C726" s="1148"/>
      <c r="D726" s="1110"/>
      <c r="E726" s="1150" t="s">
        <v>2302</v>
      </c>
      <c r="F726" s="1112">
        <v>-1</v>
      </c>
      <c r="G726" s="1110">
        <v>0.4</v>
      </c>
      <c r="H726" s="1113">
        <v>0.75</v>
      </c>
      <c r="I726" s="1113"/>
      <c r="J726" s="1114">
        <f t="shared" si="38"/>
        <v>-0.30000000000000004</v>
      </c>
      <c r="K726" s="1119"/>
      <c r="L726" s="1119"/>
      <c r="M726" s="1140"/>
    </row>
    <row r="727" spans="2:13" s="561" customFormat="1" ht="13.2" x14ac:dyDescent="0.25">
      <c r="B727" s="1140"/>
      <c r="C727" s="1151" t="s">
        <v>125</v>
      </c>
      <c r="D727" s="1126" t="s">
        <v>1744</v>
      </c>
      <c r="E727" s="1127" t="s">
        <v>2411</v>
      </c>
      <c r="F727" s="1112">
        <v>1</v>
      </c>
      <c r="G727" s="1110">
        <v>39.75</v>
      </c>
      <c r="H727" s="1113">
        <v>1.5</v>
      </c>
      <c r="I727" s="1113"/>
      <c r="J727" s="1114">
        <f t="shared" si="38"/>
        <v>59.625</v>
      </c>
      <c r="K727" s="1119"/>
      <c r="L727" s="1119"/>
      <c r="M727" s="1140"/>
    </row>
    <row r="728" spans="2:13" s="561" customFormat="1" ht="13.2" x14ac:dyDescent="0.25">
      <c r="B728" s="1140"/>
      <c r="C728" s="1148"/>
      <c r="D728" s="1110"/>
      <c r="E728" s="1121" t="s">
        <v>2297</v>
      </c>
      <c r="F728" s="1112">
        <v>-1</v>
      </c>
      <c r="G728" s="1110">
        <v>1.2</v>
      </c>
      <c r="H728" s="1113">
        <v>1.5</v>
      </c>
      <c r="I728" s="1113"/>
      <c r="J728" s="1114">
        <f t="shared" si="38"/>
        <v>-1.7999999999999998</v>
      </c>
      <c r="K728" s="1119"/>
      <c r="L728" s="1119"/>
      <c r="M728" s="1140"/>
    </row>
    <row r="729" spans="2:13" s="561" customFormat="1" ht="13.2" x14ac:dyDescent="0.25">
      <c r="B729" s="1140"/>
      <c r="C729" s="1148"/>
      <c r="D729" s="1110"/>
      <c r="E729" s="1121" t="s">
        <v>2297</v>
      </c>
      <c r="F729" s="1112">
        <v>-1</v>
      </c>
      <c r="G729" s="1110">
        <v>1</v>
      </c>
      <c r="H729" s="1113">
        <v>1.5</v>
      </c>
      <c r="I729" s="1113"/>
      <c r="J729" s="1114">
        <f t="shared" si="38"/>
        <v>-1.5</v>
      </c>
      <c r="K729" s="1119"/>
      <c r="L729" s="1119"/>
      <c r="M729" s="1140"/>
    </row>
    <row r="730" spans="2:13" s="561" customFormat="1" ht="15" customHeight="1" x14ac:dyDescent="0.25">
      <c r="B730" s="1140"/>
      <c r="C730" s="1148"/>
      <c r="D730" s="1110"/>
      <c r="E730" s="1150" t="s">
        <v>2311</v>
      </c>
      <c r="F730" s="1112">
        <v>-1</v>
      </c>
      <c r="G730" s="1110">
        <v>0.7</v>
      </c>
      <c r="H730" s="1113">
        <v>0.75</v>
      </c>
      <c r="I730" s="1113"/>
      <c r="J730" s="1114">
        <f t="shared" si="38"/>
        <v>-0.52499999999999991</v>
      </c>
      <c r="K730" s="1119"/>
      <c r="L730" s="1119"/>
      <c r="M730" s="1140"/>
    </row>
    <row r="731" spans="2:13" s="561" customFormat="1" ht="13.2" x14ac:dyDescent="0.25">
      <c r="B731" s="1140"/>
      <c r="C731" s="1148"/>
      <c r="D731" s="1110"/>
      <c r="E731" s="1150" t="s">
        <v>2302</v>
      </c>
      <c r="F731" s="1112">
        <v>-1</v>
      </c>
      <c r="G731" s="1110">
        <v>0.4</v>
      </c>
      <c r="H731" s="1113">
        <v>0.75</v>
      </c>
      <c r="I731" s="1113"/>
      <c r="J731" s="1114">
        <f t="shared" si="38"/>
        <v>-0.30000000000000004</v>
      </c>
      <c r="K731" s="1119"/>
      <c r="L731" s="1119"/>
      <c r="M731" s="1140"/>
    </row>
    <row r="732" spans="2:13" s="561" customFormat="1" ht="13.5" customHeight="1" x14ac:dyDescent="0.25">
      <c r="B732" s="1140"/>
      <c r="C732" s="1151"/>
      <c r="D732" s="1126"/>
      <c r="E732" s="1127" t="s">
        <v>2412</v>
      </c>
      <c r="F732" s="1112">
        <v>-1</v>
      </c>
      <c r="G732" s="1110">
        <v>17.899999999999999</v>
      </c>
      <c r="H732" s="1113">
        <v>1.35</v>
      </c>
      <c r="I732" s="1113"/>
      <c r="J732" s="1114">
        <f t="shared" si="38"/>
        <v>-24.164999999999999</v>
      </c>
      <c r="K732" s="1119"/>
      <c r="L732" s="1119"/>
      <c r="M732" s="1140"/>
    </row>
    <row r="733" spans="2:13" s="561" customFormat="1" ht="13.2" x14ac:dyDescent="0.25">
      <c r="B733" s="728"/>
      <c r="C733" s="1123"/>
      <c r="D733" s="1123"/>
      <c r="E733" s="1123"/>
      <c r="F733" s="1123"/>
      <c r="G733" s="1123"/>
      <c r="H733" s="1123"/>
      <c r="I733" s="1123"/>
      <c r="J733" s="1124"/>
      <c r="K733" s="1123"/>
      <c r="L733" s="1123"/>
      <c r="M733" s="728"/>
    </row>
    <row r="734" spans="2:13" s="561" customFormat="1" ht="13.2" x14ac:dyDescent="0.25">
      <c r="B734" s="1140"/>
      <c r="C734" s="1148"/>
      <c r="D734" s="1110"/>
      <c r="E734" s="1118" t="s">
        <v>1692</v>
      </c>
      <c r="F734" s="1112"/>
      <c r="G734" s="1110"/>
      <c r="H734" s="1113"/>
      <c r="I734" s="1113"/>
      <c r="J734" s="1149"/>
      <c r="K734" s="1119"/>
      <c r="L734" s="1119"/>
      <c r="M734" s="1140"/>
    </row>
    <row r="735" spans="2:13" s="561" customFormat="1" ht="13.2" x14ac:dyDescent="0.25">
      <c r="B735" s="1140"/>
      <c r="C735" s="1151" t="s">
        <v>125</v>
      </c>
      <c r="D735" s="1110" t="s">
        <v>2425</v>
      </c>
      <c r="E735" s="1121" t="s">
        <v>2426</v>
      </c>
      <c r="F735" s="1112">
        <v>1</v>
      </c>
      <c r="G735" s="1110">
        <v>11.76</v>
      </c>
      <c r="H735" s="1113">
        <v>1.5</v>
      </c>
      <c r="I735" s="1113"/>
      <c r="J735" s="1114">
        <f t="shared" ref="J735:J750" si="39">PRODUCT(F735:I735)</f>
        <v>17.64</v>
      </c>
      <c r="K735" s="1119"/>
      <c r="L735" s="1119"/>
      <c r="M735" s="1140"/>
    </row>
    <row r="736" spans="2:13" s="561" customFormat="1" ht="13.2" x14ac:dyDescent="0.25">
      <c r="B736" s="1140"/>
      <c r="C736" s="1148"/>
      <c r="D736" s="1110"/>
      <c r="E736" s="1121" t="s">
        <v>2297</v>
      </c>
      <c r="F736" s="1112">
        <v>-1</v>
      </c>
      <c r="G736" s="1110">
        <v>0.9</v>
      </c>
      <c r="H736" s="1113">
        <v>1.5</v>
      </c>
      <c r="I736" s="1113"/>
      <c r="J736" s="1114">
        <f t="shared" si="39"/>
        <v>-1.35</v>
      </c>
      <c r="K736" s="1119"/>
      <c r="L736" s="1119"/>
      <c r="M736" s="1140"/>
    </row>
    <row r="737" spans="2:13" s="561" customFormat="1" ht="13.2" x14ac:dyDescent="0.25">
      <c r="B737" s="1140"/>
      <c r="C737" s="1148"/>
      <c r="D737" s="1110"/>
      <c r="E737" s="1121" t="s">
        <v>2345</v>
      </c>
      <c r="F737" s="1112">
        <v>-1</v>
      </c>
      <c r="G737" s="1110">
        <v>2.6</v>
      </c>
      <c r="H737" s="1113">
        <v>1.5</v>
      </c>
      <c r="I737" s="1113"/>
      <c r="J737" s="1114">
        <f t="shared" si="39"/>
        <v>-3.9000000000000004</v>
      </c>
      <c r="K737" s="1119"/>
      <c r="L737" s="1119"/>
      <c r="M737" s="1140"/>
    </row>
    <row r="738" spans="2:13" s="561" customFormat="1" ht="13.2" x14ac:dyDescent="0.25">
      <c r="B738" s="1140"/>
      <c r="C738" s="1151" t="s">
        <v>125</v>
      </c>
      <c r="D738" s="1110" t="s">
        <v>2427</v>
      </c>
      <c r="E738" s="1121" t="s">
        <v>2428</v>
      </c>
      <c r="F738" s="1112">
        <v>1</v>
      </c>
      <c r="G738" s="1110">
        <v>2.65</v>
      </c>
      <c r="H738" s="1113">
        <v>1.5</v>
      </c>
      <c r="I738" s="1113"/>
      <c r="J738" s="1114">
        <f t="shared" si="39"/>
        <v>3.9749999999999996</v>
      </c>
      <c r="K738" s="1119"/>
      <c r="L738" s="1119"/>
      <c r="M738" s="1140"/>
    </row>
    <row r="739" spans="2:13" s="561" customFormat="1" ht="13.2" x14ac:dyDescent="0.25">
      <c r="B739" s="1140"/>
      <c r="C739" s="1151" t="s">
        <v>125</v>
      </c>
      <c r="D739" s="1110" t="s">
        <v>2429</v>
      </c>
      <c r="E739" s="1121" t="s">
        <v>566</v>
      </c>
      <c r="F739" s="1112">
        <v>1</v>
      </c>
      <c r="G739" s="1110">
        <v>29.35</v>
      </c>
      <c r="H739" s="1113">
        <v>1.5</v>
      </c>
      <c r="I739" s="1113"/>
      <c r="J739" s="1114">
        <f t="shared" si="39"/>
        <v>44.025000000000006</v>
      </c>
      <c r="K739" s="1119"/>
      <c r="L739" s="1119"/>
      <c r="M739" s="1140"/>
    </row>
    <row r="740" spans="2:13" s="561" customFormat="1" ht="13.2" x14ac:dyDescent="0.25">
      <c r="B740" s="1140"/>
      <c r="C740" s="1148"/>
      <c r="D740" s="1110"/>
      <c r="E740" s="1121" t="s">
        <v>2297</v>
      </c>
      <c r="F740" s="1112">
        <v>-1</v>
      </c>
      <c r="G740" s="1110">
        <v>1.6</v>
      </c>
      <c r="H740" s="1113">
        <v>1.5</v>
      </c>
      <c r="I740" s="1113"/>
      <c r="J740" s="1114">
        <f t="shared" si="39"/>
        <v>-2.4000000000000004</v>
      </c>
      <c r="K740" s="1119"/>
      <c r="L740" s="1119"/>
      <c r="M740" s="1140"/>
    </row>
    <row r="741" spans="2:13" s="561" customFormat="1" ht="13.2" x14ac:dyDescent="0.25">
      <c r="B741" s="1140"/>
      <c r="C741" s="1148"/>
      <c r="D741" s="1110"/>
      <c r="E741" s="1121" t="s">
        <v>2371</v>
      </c>
      <c r="F741" s="1112">
        <v>-1</v>
      </c>
      <c r="G741" s="1110">
        <v>1.6</v>
      </c>
      <c r="H741" s="1113">
        <v>0.3</v>
      </c>
      <c r="I741" s="1113"/>
      <c r="J741" s="1114">
        <f t="shared" si="39"/>
        <v>-0.48</v>
      </c>
      <c r="K741" s="1119"/>
      <c r="L741" s="1119"/>
      <c r="M741" s="1140"/>
    </row>
    <row r="742" spans="2:13" s="561" customFormat="1" ht="13.2" x14ac:dyDescent="0.25">
      <c r="B742" s="1140"/>
      <c r="C742" s="1151"/>
      <c r="D742" s="1126"/>
      <c r="E742" s="1127" t="s">
        <v>2412</v>
      </c>
      <c r="F742" s="1112">
        <v>-1</v>
      </c>
      <c r="G742" s="1110">
        <v>14.35</v>
      </c>
      <c r="H742" s="1113">
        <v>1.35</v>
      </c>
      <c r="I742" s="1113"/>
      <c r="J742" s="1114">
        <f t="shared" si="39"/>
        <v>-19.372500000000002</v>
      </c>
      <c r="K742" s="1119"/>
      <c r="L742" s="1119"/>
      <c r="M742" s="1140"/>
    </row>
    <row r="743" spans="2:13" s="561" customFormat="1" ht="13.2" x14ac:dyDescent="0.25">
      <c r="B743" s="1140"/>
      <c r="C743" s="1151" t="s">
        <v>786</v>
      </c>
      <c r="D743" s="1110" t="s">
        <v>1706</v>
      </c>
      <c r="E743" s="1121" t="s">
        <v>177</v>
      </c>
      <c r="F743" s="1112">
        <v>1</v>
      </c>
      <c r="G743" s="1110">
        <v>8.1999999999999993</v>
      </c>
      <c r="H743" s="1113">
        <v>1.5</v>
      </c>
      <c r="I743" s="1113"/>
      <c r="J743" s="1114">
        <f t="shared" si="39"/>
        <v>12.299999999999999</v>
      </c>
      <c r="K743" s="1119"/>
      <c r="L743" s="1119"/>
      <c r="M743" s="1140"/>
    </row>
    <row r="744" spans="2:13" s="561" customFormat="1" ht="15" customHeight="1" x14ac:dyDescent="0.25">
      <c r="B744" s="1140"/>
      <c r="C744" s="1148"/>
      <c r="D744" s="1110"/>
      <c r="E744" s="1121" t="s">
        <v>2297</v>
      </c>
      <c r="F744" s="1112">
        <v>-1</v>
      </c>
      <c r="G744" s="1110">
        <v>0.9</v>
      </c>
      <c r="H744" s="1113">
        <v>1.5</v>
      </c>
      <c r="I744" s="1113"/>
      <c r="J744" s="1114">
        <f t="shared" si="39"/>
        <v>-1.35</v>
      </c>
      <c r="K744" s="1119"/>
      <c r="L744" s="1119"/>
      <c r="M744" s="1140"/>
    </row>
    <row r="745" spans="2:13" s="561" customFormat="1" ht="13.2" x14ac:dyDescent="0.25">
      <c r="B745" s="1140"/>
      <c r="C745" s="1151" t="s">
        <v>125</v>
      </c>
      <c r="D745" s="1110" t="s">
        <v>2433</v>
      </c>
      <c r="E745" s="1121" t="s">
        <v>2434</v>
      </c>
      <c r="F745" s="1112">
        <v>1</v>
      </c>
      <c r="G745" s="1110">
        <v>26.1</v>
      </c>
      <c r="H745" s="1113">
        <v>1.5</v>
      </c>
      <c r="I745" s="1113"/>
      <c r="J745" s="1114">
        <f t="shared" si="39"/>
        <v>39.150000000000006</v>
      </c>
      <c r="K745" s="1119"/>
      <c r="L745" s="1119"/>
      <c r="M745" s="1140"/>
    </row>
    <row r="746" spans="2:13" s="561" customFormat="1" ht="13.2" x14ac:dyDescent="0.25">
      <c r="B746" s="1140"/>
      <c r="C746" s="1148"/>
      <c r="D746" s="1110"/>
      <c r="E746" s="1121" t="s">
        <v>2297</v>
      </c>
      <c r="F746" s="1112">
        <v>-2</v>
      </c>
      <c r="G746" s="1110">
        <v>1</v>
      </c>
      <c r="H746" s="1113">
        <v>1.5</v>
      </c>
      <c r="I746" s="1113"/>
      <c r="J746" s="1114">
        <f t="shared" si="39"/>
        <v>-3</v>
      </c>
      <c r="K746" s="1119"/>
      <c r="L746" s="1119"/>
      <c r="M746" s="1140"/>
    </row>
    <row r="747" spans="2:13" s="561" customFormat="1" ht="13.2" x14ac:dyDescent="0.25">
      <c r="B747" s="1140"/>
      <c r="C747" s="1151"/>
      <c r="D747" s="1110"/>
      <c r="E747" s="1121" t="s">
        <v>2371</v>
      </c>
      <c r="F747" s="1112">
        <v>-1</v>
      </c>
      <c r="G747" s="1110">
        <v>1.8</v>
      </c>
      <c r="H747" s="1113">
        <v>0.4</v>
      </c>
      <c r="I747" s="1113"/>
      <c r="J747" s="1114">
        <f t="shared" si="39"/>
        <v>-0.72000000000000008</v>
      </c>
      <c r="K747" s="1119"/>
      <c r="L747" s="1119"/>
      <c r="M747" s="1140"/>
    </row>
    <row r="748" spans="2:13" s="561" customFormat="1" ht="13.2" x14ac:dyDescent="0.25">
      <c r="B748" s="1140"/>
      <c r="C748" s="1151"/>
      <c r="D748" s="1110"/>
      <c r="E748" s="1121" t="s">
        <v>2371</v>
      </c>
      <c r="F748" s="1112">
        <v>-1</v>
      </c>
      <c r="G748" s="1110">
        <v>1.8</v>
      </c>
      <c r="H748" s="1113">
        <v>0.4</v>
      </c>
      <c r="I748" s="1113"/>
      <c r="J748" s="1114">
        <f t="shared" si="39"/>
        <v>-0.72000000000000008</v>
      </c>
      <c r="K748" s="1119"/>
      <c r="L748" s="1119"/>
      <c r="M748" s="1140"/>
    </row>
    <row r="749" spans="2:13" s="561" customFormat="1" ht="13.2" x14ac:dyDescent="0.25">
      <c r="B749" s="1140"/>
      <c r="C749" s="1151"/>
      <c r="D749" s="1110"/>
      <c r="E749" s="1121" t="s">
        <v>2371</v>
      </c>
      <c r="F749" s="1112">
        <v>-1</v>
      </c>
      <c r="G749" s="1110">
        <v>1.5</v>
      </c>
      <c r="H749" s="1113">
        <v>0.4</v>
      </c>
      <c r="I749" s="1113"/>
      <c r="J749" s="1114">
        <f t="shared" si="39"/>
        <v>-0.60000000000000009</v>
      </c>
      <c r="K749" s="1119"/>
      <c r="L749" s="1119"/>
      <c r="M749" s="1140"/>
    </row>
    <row r="750" spans="2:13" s="561" customFormat="1" ht="13.2" x14ac:dyDescent="0.25">
      <c r="B750" s="1140"/>
      <c r="C750" s="1151"/>
      <c r="D750" s="1110"/>
      <c r="E750" s="1121" t="s">
        <v>2307</v>
      </c>
      <c r="F750" s="1112">
        <v>-1</v>
      </c>
      <c r="G750" s="1110">
        <v>1.72</v>
      </c>
      <c r="H750" s="1113">
        <v>1.5</v>
      </c>
      <c r="I750" s="1113"/>
      <c r="J750" s="1114">
        <f t="shared" si="39"/>
        <v>-2.58</v>
      </c>
      <c r="K750" s="1119"/>
      <c r="L750" s="1119"/>
      <c r="M750" s="1140"/>
    </row>
    <row r="751" spans="2:13" s="561" customFormat="1" ht="13.2" x14ac:dyDescent="0.25">
      <c r="B751" s="728"/>
      <c r="C751" s="1123"/>
      <c r="D751" s="1123"/>
      <c r="E751" s="1123"/>
      <c r="F751" s="1123"/>
      <c r="G751" s="1123"/>
      <c r="H751" s="1123"/>
      <c r="I751" s="1123"/>
      <c r="J751" s="1124"/>
      <c r="K751" s="1123"/>
      <c r="L751" s="1123"/>
      <c r="M751" s="728"/>
    </row>
    <row r="752" spans="2:13" s="561" customFormat="1" ht="13.2" x14ac:dyDescent="0.25">
      <c r="B752" s="1140"/>
      <c r="C752" s="1148"/>
      <c r="D752" s="1110"/>
      <c r="E752" s="1118" t="s">
        <v>1715</v>
      </c>
      <c r="F752" s="1112"/>
      <c r="G752" s="1110"/>
      <c r="H752" s="1113"/>
      <c r="I752" s="1113"/>
      <c r="J752" s="1149"/>
      <c r="K752" s="1119"/>
      <c r="L752" s="1119"/>
      <c r="M752" s="1140"/>
    </row>
    <row r="753" spans="2:13" s="561" customFormat="1" ht="13.2" x14ac:dyDescent="0.25">
      <c r="B753" s="1140"/>
      <c r="C753" s="1151" t="s">
        <v>125</v>
      </c>
      <c r="D753" s="1110" t="s">
        <v>2435</v>
      </c>
      <c r="E753" s="1121" t="s">
        <v>144</v>
      </c>
      <c r="F753" s="1112">
        <v>1</v>
      </c>
      <c r="G753" s="1110">
        <v>35.5</v>
      </c>
      <c r="H753" s="1113">
        <v>1.5</v>
      </c>
      <c r="I753" s="1113"/>
      <c r="J753" s="1114">
        <f t="shared" ref="J753:J780" si="40">PRODUCT(F753:I753)</f>
        <v>53.25</v>
      </c>
      <c r="K753" s="1119"/>
      <c r="L753" s="1119"/>
      <c r="M753" s="1140"/>
    </row>
    <row r="754" spans="2:13" s="561" customFormat="1" ht="13.2" x14ac:dyDescent="0.25">
      <c r="B754" s="1140"/>
      <c r="C754" s="1148"/>
      <c r="D754" s="1110"/>
      <c r="E754" s="1121" t="s">
        <v>2297</v>
      </c>
      <c r="F754" s="1112">
        <v>-2</v>
      </c>
      <c r="G754" s="1110">
        <v>1</v>
      </c>
      <c r="H754" s="1113">
        <v>1.5</v>
      </c>
      <c r="I754" s="1113"/>
      <c r="J754" s="1114">
        <f t="shared" si="40"/>
        <v>-3</v>
      </c>
      <c r="K754" s="1119"/>
      <c r="L754" s="1119"/>
      <c r="M754" s="1140"/>
    </row>
    <row r="755" spans="2:13" s="561" customFormat="1" ht="13.2" x14ac:dyDescent="0.25">
      <c r="B755" s="1140"/>
      <c r="C755" s="1148"/>
      <c r="D755" s="1110"/>
      <c r="E755" s="1121" t="s">
        <v>2297</v>
      </c>
      <c r="F755" s="1112">
        <v>-2</v>
      </c>
      <c r="G755" s="1110">
        <v>0.9</v>
      </c>
      <c r="H755" s="1113">
        <v>1.5</v>
      </c>
      <c r="I755" s="1113"/>
      <c r="J755" s="1114">
        <f t="shared" si="40"/>
        <v>-2.7</v>
      </c>
      <c r="K755" s="1119"/>
      <c r="L755" s="1119"/>
      <c r="M755" s="1140"/>
    </row>
    <row r="756" spans="2:13" s="561" customFormat="1" ht="13.2" x14ac:dyDescent="0.25">
      <c r="B756" s="1140"/>
      <c r="C756" s="1148"/>
      <c r="D756" s="1110"/>
      <c r="E756" s="1121" t="s">
        <v>2297</v>
      </c>
      <c r="F756" s="1112">
        <v>-1</v>
      </c>
      <c r="G756" s="1110">
        <v>0.6</v>
      </c>
      <c r="H756" s="1113">
        <v>1.5</v>
      </c>
      <c r="I756" s="1113"/>
      <c r="J756" s="1114">
        <f t="shared" si="40"/>
        <v>-0.89999999999999991</v>
      </c>
      <c r="K756" s="1119"/>
      <c r="L756" s="1119"/>
      <c r="M756" s="1140"/>
    </row>
    <row r="757" spans="2:13" s="561" customFormat="1" ht="13.2" x14ac:dyDescent="0.25">
      <c r="B757" s="1140"/>
      <c r="C757" s="1151"/>
      <c r="D757" s="1126"/>
      <c r="E757" s="1127" t="s">
        <v>2412</v>
      </c>
      <c r="F757" s="1112">
        <v>-1</v>
      </c>
      <c r="G757" s="1110">
        <v>15.7</v>
      </c>
      <c r="H757" s="1113">
        <v>1.35</v>
      </c>
      <c r="I757" s="1113"/>
      <c r="J757" s="1114">
        <f t="shared" si="40"/>
        <v>-21.195</v>
      </c>
      <c r="K757" s="1119"/>
      <c r="L757" s="1119"/>
      <c r="M757" s="1140"/>
    </row>
    <row r="758" spans="2:13" s="561" customFormat="1" ht="13.2" x14ac:dyDescent="0.25">
      <c r="B758" s="1140"/>
      <c r="C758" s="1151" t="s">
        <v>125</v>
      </c>
      <c r="D758" s="1126" t="s">
        <v>2436</v>
      </c>
      <c r="E758" s="1127" t="s">
        <v>2411</v>
      </c>
      <c r="F758" s="1112">
        <v>1</v>
      </c>
      <c r="G758" s="1110">
        <v>66.25</v>
      </c>
      <c r="H758" s="1113">
        <v>1.5</v>
      </c>
      <c r="I758" s="1113"/>
      <c r="J758" s="1114">
        <f t="shared" si="40"/>
        <v>99.375</v>
      </c>
      <c r="K758" s="1119"/>
      <c r="L758" s="1119"/>
      <c r="M758" s="1140"/>
    </row>
    <row r="759" spans="2:13" s="561" customFormat="1" ht="13.2" x14ac:dyDescent="0.25">
      <c r="B759" s="1140"/>
      <c r="C759" s="1148"/>
      <c r="D759" s="1110"/>
      <c r="E759" s="1121" t="s">
        <v>2297</v>
      </c>
      <c r="F759" s="1112">
        <v>-3</v>
      </c>
      <c r="G759" s="1110">
        <v>1.2</v>
      </c>
      <c r="H759" s="1113">
        <v>1.5</v>
      </c>
      <c r="I759" s="1113"/>
      <c r="J759" s="1114">
        <f t="shared" si="40"/>
        <v>-5.3999999999999995</v>
      </c>
      <c r="K759" s="1119"/>
      <c r="L759" s="1119"/>
      <c r="M759" s="1140"/>
    </row>
    <row r="760" spans="2:13" s="561" customFormat="1" ht="13.2" x14ac:dyDescent="0.25">
      <c r="B760" s="1140"/>
      <c r="C760" s="1148"/>
      <c r="D760" s="1110"/>
      <c r="E760" s="1121" t="s">
        <v>2297</v>
      </c>
      <c r="F760" s="1112">
        <v>-11</v>
      </c>
      <c r="G760" s="1110">
        <v>1</v>
      </c>
      <c r="H760" s="1113">
        <v>1.5</v>
      </c>
      <c r="I760" s="1113"/>
      <c r="J760" s="1114">
        <f t="shared" si="40"/>
        <v>-16.5</v>
      </c>
      <c r="K760" s="1119"/>
      <c r="L760" s="1119"/>
      <c r="M760" s="1140"/>
    </row>
    <row r="761" spans="2:13" s="560" customFormat="1" ht="13.2" x14ac:dyDescent="0.25">
      <c r="B761" s="1140"/>
      <c r="C761" s="1148"/>
      <c r="D761" s="1110"/>
      <c r="E761" s="1121" t="s">
        <v>2297</v>
      </c>
      <c r="F761" s="1112">
        <v>-3</v>
      </c>
      <c r="G761" s="1110">
        <v>0.9</v>
      </c>
      <c r="H761" s="1113">
        <v>1.5</v>
      </c>
      <c r="I761" s="1113"/>
      <c r="J761" s="1114">
        <f t="shared" si="40"/>
        <v>-4.0500000000000007</v>
      </c>
      <c r="K761" s="1119"/>
      <c r="L761" s="1119"/>
      <c r="M761" s="1140"/>
    </row>
    <row r="762" spans="2:13" s="561" customFormat="1" ht="13.2" x14ac:dyDescent="0.25">
      <c r="B762" s="1140"/>
      <c r="C762" s="1148"/>
      <c r="D762" s="1110"/>
      <c r="E762" s="1121" t="s">
        <v>2297</v>
      </c>
      <c r="F762" s="1112">
        <v>-2</v>
      </c>
      <c r="G762" s="1110">
        <v>0.8</v>
      </c>
      <c r="H762" s="1113">
        <v>1.5</v>
      </c>
      <c r="I762" s="1113"/>
      <c r="J762" s="1114">
        <f t="shared" si="40"/>
        <v>-2.4000000000000004</v>
      </c>
      <c r="K762" s="1119"/>
      <c r="L762" s="1119"/>
      <c r="M762" s="1140"/>
    </row>
    <row r="763" spans="2:13" s="561" customFormat="1" ht="13.2" x14ac:dyDescent="0.25">
      <c r="B763" s="1140"/>
      <c r="C763" s="1148"/>
      <c r="D763" s="1110"/>
      <c r="E763" s="1121" t="s">
        <v>2297</v>
      </c>
      <c r="F763" s="1112">
        <v>-1</v>
      </c>
      <c r="G763" s="1110">
        <v>0.6</v>
      </c>
      <c r="H763" s="1113">
        <v>1.5</v>
      </c>
      <c r="I763" s="1113"/>
      <c r="J763" s="1114">
        <f t="shared" si="40"/>
        <v>-0.89999999999999991</v>
      </c>
      <c r="K763" s="1119"/>
      <c r="L763" s="1119"/>
      <c r="M763" s="1140"/>
    </row>
    <row r="764" spans="2:13" s="561" customFormat="1" ht="13.2" x14ac:dyDescent="0.25">
      <c r="B764" s="1140"/>
      <c r="C764" s="1148"/>
      <c r="D764" s="1110"/>
      <c r="E764" s="1150" t="s">
        <v>2311</v>
      </c>
      <c r="F764" s="1112">
        <v>-2</v>
      </c>
      <c r="G764" s="1110">
        <v>0.7</v>
      </c>
      <c r="H764" s="1113">
        <v>0.75</v>
      </c>
      <c r="I764" s="1113"/>
      <c r="J764" s="1114">
        <f t="shared" si="40"/>
        <v>-1.0499999999999998</v>
      </c>
      <c r="K764" s="1119"/>
      <c r="L764" s="1119"/>
      <c r="M764" s="1140"/>
    </row>
    <row r="765" spans="2:13" s="560" customFormat="1" ht="15" customHeight="1" x14ac:dyDescent="0.25">
      <c r="B765" s="1140"/>
      <c r="C765" s="1148"/>
      <c r="D765" s="1110"/>
      <c r="E765" s="1150" t="s">
        <v>2302</v>
      </c>
      <c r="F765" s="1112">
        <v>-2</v>
      </c>
      <c r="G765" s="1110">
        <v>0.4</v>
      </c>
      <c r="H765" s="1113">
        <v>0.75</v>
      </c>
      <c r="I765" s="1113"/>
      <c r="J765" s="1114">
        <f t="shared" si="40"/>
        <v>-0.60000000000000009</v>
      </c>
      <c r="K765" s="1119"/>
      <c r="L765" s="1119"/>
      <c r="M765" s="1140"/>
    </row>
    <row r="766" spans="2:13" s="560" customFormat="1" ht="15" customHeight="1" x14ac:dyDescent="0.25">
      <c r="B766" s="1140"/>
      <c r="C766" s="1151" t="s">
        <v>125</v>
      </c>
      <c r="D766" s="1110" t="s">
        <v>2437</v>
      </c>
      <c r="E766" s="1121" t="s">
        <v>2438</v>
      </c>
      <c r="F766" s="1112">
        <v>1</v>
      </c>
      <c r="G766" s="1110">
        <v>42.6</v>
      </c>
      <c r="H766" s="1113">
        <v>1.5</v>
      </c>
      <c r="I766" s="1113"/>
      <c r="J766" s="1114">
        <f t="shared" si="40"/>
        <v>63.900000000000006</v>
      </c>
      <c r="K766" s="1119"/>
      <c r="L766" s="1119"/>
      <c r="M766" s="1140"/>
    </row>
    <row r="767" spans="2:13" s="561" customFormat="1" ht="13.2" x14ac:dyDescent="0.25">
      <c r="B767" s="1140"/>
      <c r="C767" s="1148"/>
      <c r="D767" s="1110"/>
      <c r="E767" s="1121" t="s">
        <v>2297</v>
      </c>
      <c r="F767" s="1112">
        <v>-1</v>
      </c>
      <c r="G767" s="1110">
        <v>1.2</v>
      </c>
      <c r="H767" s="1113">
        <v>1.5</v>
      </c>
      <c r="I767" s="1113"/>
      <c r="J767" s="1114">
        <f t="shared" si="40"/>
        <v>-1.7999999999999998</v>
      </c>
      <c r="K767" s="1119"/>
      <c r="L767" s="1119"/>
      <c r="M767" s="1140"/>
    </row>
    <row r="768" spans="2:13" s="561" customFormat="1" ht="13.2" x14ac:dyDescent="0.25">
      <c r="B768" s="1140"/>
      <c r="C768" s="1148"/>
      <c r="D768" s="1110"/>
      <c r="E768" s="1121" t="s">
        <v>2297</v>
      </c>
      <c r="F768" s="1112">
        <v>-4</v>
      </c>
      <c r="G768" s="1110">
        <v>1</v>
      </c>
      <c r="H768" s="1113">
        <v>1.5</v>
      </c>
      <c r="I768" s="1113"/>
      <c r="J768" s="1114">
        <f t="shared" si="40"/>
        <v>-6</v>
      </c>
      <c r="K768" s="1119"/>
      <c r="L768" s="1119"/>
      <c r="M768" s="1140"/>
    </row>
    <row r="769" spans="2:13" s="561" customFormat="1" ht="13.2" x14ac:dyDescent="0.25">
      <c r="B769" s="1140"/>
      <c r="C769" s="1148"/>
      <c r="D769" s="1110"/>
      <c r="E769" s="1150" t="s">
        <v>2311</v>
      </c>
      <c r="F769" s="1112">
        <v>-1</v>
      </c>
      <c r="G769" s="1110">
        <v>0.7</v>
      </c>
      <c r="H769" s="1113">
        <v>0.75</v>
      </c>
      <c r="I769" s="1113"/>
      <c r="J769" s="1114">
        <f t="shared" si="40"/>
        <v>-0.52499999999999991</v>
      </c>
      <c r="K769" s="1119"/>
      <c r="L769" s="1119"/>
      <c r="M769" s="1140"/>
    </row>
    <row r="770" spans="2:13" s="561" customFormat="1" ht="15" customHeight="1" x14ac:dyDescent="0.25">
      <c r="B770" s="1140"/>
      <c r="C770" s="1148"/>
      <c r="D770" s="1110"/>
      <c r="E770" s="1150" t="s">
        <v>2302</v>
      </c>
      <c r="F770" s="1112">
        <v>-1</v>
      </c>
      <c r="G770" s="1110">
        <v>0.4</v>
      </c>
      <c r="H770" s="1113">
        <v>0.75</v>
      </c>
      <c r="I770" s="1113"/>
      <c r="J770" s="1114">
        <f t="shared" si="40"/>
        <v>-0.30000000000000004</v>
      </c>
      <c r="K770" s="1119"/>
      <c r="L770" s="1119"/>
      <c r="M770" s="1140"/>
    </row>
    <row r="771" spans="2:13" s="561" customFormat="1" ht="13.2" x14ac:dyDescent="0.25">
      <c r="B771" s="1140"/>
      <c r="C771" s="1148" t="s">
        <v>666</v>
      </c>
      <c r="D771" s="1110"/>
      <c r="E771" s="1121" t="s">
        <v>2371</v>
      </c>
      <c r="F771" s="1112">
        <v>-2</v>
      </c>
      <c r="G771" s="1110">
        <v>1.5</v>
      </c>
      <c r="H771" s="1113">
        <v>0.3</v>
      </c>
      <c r="I771" s="1113"/>
      <c r="J771" s="1114">
        <f t="shared" si="40"/>
        <v>-0.89999999999999991</v>
      </c>
      <c r="K771" s="1119"/>
      <c r="L771" s="1119"/>
      <c r="M771" s="1140"/>
    </row>
    <row r="772" spans="2:13" s="561" customFormat="1" ht="13.2" x14ac:dyDescent="0.25">
      <c r="B772" s="1140"/>
      <c r="C772" s="1151"/>
      <c r="D772" s="1126"/>
      <c r="E772" s="1127" t="s">
        <v>2412</v>
      </c>
      <c r="F772" s="1112">
        <v>-1</v>
      </c>
      <c r="G772" s="1110">
        <v>22.75</v>
      </c>
      <c r="H772" s="1113">
        <v>1.35</v>
      </c>
      <c r="I772" s="1113"/>
      <c r="J772" s="1114">
        <f t="shared" si="40"/>
        <v>-30.712500000000002</v>
      </c>
      <c r="K772" s="1119"/>
      <c r="L772" s="1119"/>
      <c r="M772" s="1140"/>
    </row>
    <row r="773" spans="2:13" s="561" customFormat="1" ht="13.2" x14ac:dyDescent="0.25">
      <c r="B773" s="1140"/>
      <c r="C773" s="1151" t="s">
        <v>125</v>
      </c>
      <c r="D773" s="1126" t="s">
        <v>2160</v>
      </c>
      <c r="E773" s="1127" t="s">
        <v>571</v>
      </c>
      <c r="F773" s="1112">
        <v>1</v>
      </c>
      <c r="G773" s="1110">
        <v>46.3</v>
      </c>
      <c r="H773" s="1113">
        <v>1.5</v>
      </c>
      <c r="I773" s="1113"/>
      <c r="J773" s="1114">
        <f t="shared" si="40"/>
        <v>69.449999999999989</v>
      </c>
      <c r="K773" s="1119"/>
      <c r="L773" s="1119"/>
      <c r="M773" s="1140"/>
    </row>
    <row r="774" spans="2:13" s="561" customFormat="1" ht="13.2" x14ac:dyDescent="0.25">
      <c r="B774" s="1140"/>
      <c r="C774" s="1148"/>
      <c r="D774" s="1110"/>
      <c r="E774" s="1121" t="s">
        <v>2297</v>
      </c>
      <c r="F774" s="1112">
        <v>-1</v>
      </c>
      <c r="G774" s="1110">
        <v>1.2</v>
      </c>
      <c r="H774" s="1113">
        <v>1.5</v>
      </c>
      <c r="I774" s="1113"/>
      <c r="J774" s="1114">
        <f t="shared" si="40"/>
        <v>-1.7999999999999998</v>
      </c>
      <c r="K774" s="1119"/>
      <c r="L774" s="1119"/>
      <c r="M774" s="1140"/>
    </row>
    <row r="775" spans="2:13" s="561" customFormat="1" ht="13.2" x14ac:dyDescent="0.25">
      <c r="B775" s="1140"/>
      <c r="C775" s="1148"/>
      <c r="D775" s="1110"/>
      <c r="E775" s="1121" t="s">
        <v>2297</v>
      </c>
      <c r="F775" s="1112">
        <v>-5</v>
      </c>
      <c r="G775" s="1110">
        <v>1</v>
      </c>
      <c r="H775" s="1113">
        <v>1.5</v>
      </c>
      <c r="I775" s="1113"/>
      <c r="J775" s="1114">
        <f t="shared" si="40"/>
        <v>-7.5</v>
      </c>
      <c r="K775" s="1119"/>
      <c r="L775" s="1119"/>
      <c r="M775" s="1140"/>
    </row>
    <row r="776" spans="2:13" s="561" customFormat="1" ht="13.2" x14ac:dyDescent="0.25">
      <c r="B776" s="1140"/>
      <c r="C776" s="1148"/>
      <c r="D776" s="1110"/>
      <c r="E776" s="1121" t="s">
        <v>2297</v>
      </c>
      <c r="F776" s="1112">
        <v>-1</v>
      </c>
      <c r="G776" s="1110">
        <v>0.9</v>
      </c>
      <c r="H776" s="1113">
        <v>1.5</v>
      </c>
      <c r="I776" s="1113"/>
      <c r="J776" s="1114">
        <f t="shared" si="40"/>
        <v>-1.35</v>
      </c>
      <c r="K776" s="1119"/>
      <c r="L776" s="1119"/>
      <c r="M776" s="1140"/>
    </row>
    <row r="777" spans="2:13" s="561" customFormat="1" ht="13.2" x14ac:dyDescent="0.25">
      <c r="B777" s="1140"/>
      <c r="C777" s="1148"/>
      <c r="D777" s="1110"/>
      <c r="E777" s="1121" t="s">
        <v>2439</v>
      </c>
      <c r="F777" s="1112">
        <v>-1</v>
      </c>
      <c r="G777" s="1110">
        <v>1.65</v>
      </c>
      <c r="H777" s="1113">
        <v>1.5</v>
      </c>
      <c r="I777" s="1113"/>
      <c r="J777" s="1114">
        <f t="shared" si="40"/>
        <v>-2.4749999999999996</v>
      </c>
      <c r="K777" s="1119"/>
      <c r="L777" s="1119"/>
      <c r="M777" s="1140"/>
    </row>
    <row r="778" spans="2:13" s="560" customFormat="1" ht="13.2" x14ac:dyDescent="0.25">
      <c r="B778" s="1140"/>
      <c r="C778" s="1148"/>
      <c r="D778" s="1110"/>
      <c r="E778" s="1121" t="s">
        <v>2371</v>
      </c>
      <c r="F778" s="1112">
        <v>-5</v>
      </c>
      <c r="G778" s="1110">
        <v>3.15</v>
      </c>
      <c r="H778" s="1113">
        <v>0.9</v>
      </c>
      <c r="I778" s="1113"/>
      <c r="J778" s="1114">
        <f t="shared" si="40"/>
        <v>-14.175000000000001</v>
      </c>
      <c r="K778" s="1119"/>
      <c r="L778" s="1119"/>
      <c r="M778" s="1140"/>
    </row>
    <row r="779" spans="2:13" s="561" customFormat="1" ht="13.2" x14ac:dyDescent="0.25">
      <c r="B779" s="1140"/>
      <c r="C779" s="1148"/>
      <c r="D779" s="1110"/>
      <c r="E779" s="1121" t="s">
        <v>2371</v>
      </c>
      <c r="F779" s="1112">
        <v>-1</v>
      </c>
      <c r="G779" s="1110">
        <v>2.4</v>
      </c>
      <c r="H779" s="1113">
        <v>0.9</v>
      </c>
      <c r="I779" s="1113"/>
      <c r="J779" s="1114">
        <f t="shared" si="40"/>
        <v>-2.16</v>
      </c>
      <c r="K779" s="1119"/>
      <c r="L779" s="1119"/>
      <c r="M779" s="1140"/>
    </row>
    <row r="780" spans="2:13" s="561" customFormat="1" ht="13.2" x14ac:dyDescent="0.25">
      <c r="B780" s="1140"/>
      <c r="C780" s="1148"/>
      <c r="D780" s="1110"/>
      <c r="E780" s="1121" t="s">
        <v>2371</v>
      </c>
      <c r="F780" s="1112">
        <v>-4</v>
      </c>
      <c r="G780" s="1110">
        <v>1.6</v>
      </c>
      <c r="H780" s="1113">
        <v>0.3</v>
      </c>
      <c r="I780" s="1113"/>
      <c r="J780" s="1114">
        <f t="shared" si="40"/>
        <v>-1.92</v>
      </c>
      <c r="K780" s="1119"/>
      <c r="L780" s="1119"/>
      <c r="M780" s="1140"/>
    </row>
    <row r="781" spans="2:13" s="561" customFormat="1" ht="13.2" x14ac:dyDescent="0.25">
      <c r="B781" s="728"/>
      <c r="C781" s="1123"/>
      <c r="D781" s="1123"/>
      <c r="E781" s="1123"/>
      <c r="F781" s="1123"/>
      <c r="G781" s="1123"/>
      <c r="H781" s="1123"/>
      <c r="I781" s="1123"/>
      <c r="J781" s="1124"/>
      <c r="K781" s="1123"/>
      <c r="L781" s="1123"/>
      <c r="M781" s="728"/>
    </row>
    <row r="782" spans="2:13" s="561" customFormat="1" ht="13.2" x14ac:dyDescent="0.25">
      <c r="B782" s="1140"/>
      <c r="C782" s="1152"/>
      <c r="D782" s="1110"/>
      <c r="E782" s="1111" t="s">
        <v>203</v>
      </c>
      <c r="F782" s="1112"/>
      <c r="G782" s="1110"/>
      <c r="H782" s="1113"/>
      <c r="I782" s="1113"/>
      <c r="J782" s="1149">
        <v>0</v>
      </c>
      <c r="K782" s="1115"/>
      <c r="L782" s="1153"/>
      <c r="M782" s="1140"/>
    </row>
    <row r="783" spans="2:13" s="561" customFormat="1" ht="13.2" x14ac:dyDescent="0.25">
      <c r="B783" s="1140"/>
      <c r="C783" s="1152"/>
      <c r="D783" s="1110"/>
      <c r="E783" s="1118" t="s">
        <v>1750</v>
      </c>
      <c r="F783" s="1112"/>
      <c r="G783" s="1110"/>
      <c r="H783" s="1113"/>
      <c r="I783" s="1113"/>
      <c r="J783" s="1149"/>
      <c r="K783" s="1115"/>
      <c r="L783" s="1153"/>
      <c r="M783" s="1140"/>
    </row>
    <row r="784" spans="2:13" s="561" customFormat="1" ht="15" customHeight="1" x14ac:dyDescent="0.25">
      <c r="B784" s="1140"/>
      <c r="C784" s="1151" t="s">
        <v>125</v>
      </c>
      <c r="D784" s="1126" t="s">
        <v>1752</v>
      </c>
      <c r="E784" s="1127" t="s">
        <v>1753</v>
      </c>
      <c r="F784" s="1112">
        <v>1</v>
      </c>
      <c r="G784" s="1110">
        <v>15.5</v>
      </c>
      <c r="H784" s="1113">
        <v>1.5</v>
      </c>
      <c r="I784" s="1113"/>
      <c r="J784" s="1114">
        <f t="shared" ref="J784:J807" si="41">PRODUCT(F784:I784)</f>
        <v>23.25</v>
      </c>
      <c r="K784" s="1119"/>
      <c r="L784" s="1119"/>
      <c r="M784" s="1140"/>
    </row>
    <row r="785" spans="2:13" s="561" customFormat="1" ht="13.2" x14ac:dyDescent="0.25">
      <c r="B785" s="1140"/>
      <c r="C785" s="1148"/>
      <c r="D785" s="1110"/>
      <c r="E785" s="1121" t="s">
        <v>2297</v>
      </c>
      <c r="F785" s="1112">
        <v>-2</v>
      </c>
      <c r="G785" s="1110">
        <v>1.2</v>
      </c>
      <c r="H785" s="1113">
        <v>1.5</v>
      </c>
      <c r="I785" s="1113"/>
      <c r="J785" s="1114">
        <f t="shared" si="41"/>
        <v>-3.5999999999999996</v>
      </c>
      <c r="K785" s="1119"/>
      <c r="L785" s="1119"/>
      <c r="M785" s="1140"/>
    </row>
    <row r="786" spans="2:13" s="561" customFormat="1" ht="13.2" x14ac:dyDescent="0.25">
      <c r="B786" s="1140"/>
      <c r="C786" s="1148"/>
      <c r="D786" s="1110"/>
      <c r="E786" s="1121" t="s">
        <v>2297</v>
      </c>
      <c r="F786" s="1112">
        <v>-1</v>
      </c>
      <c r="G786" s="1110">
        <v>1</v>
      </c>
      <c r="H786" s="1113">
        <v>1.5</v>
      </c>
      <c r="I786" s="1113"/>
      <c r="J786" s="1114">
        <f t="shared" si="41"/>
        <v>-1.5</v>
      </c>
      <c r="K786" s="1119"/>
      <c r="L786" s="1119"/>
      <c r="M786" s="1140"/>
    </row>
    <row r="787" spans="2:13" s="561" customFormat="1" ht="13.2" x14ac:dyDescent="0.25">
      <c r="B787" s="1140"/>
      <c r="C787" s="1151" t="s">
        <v>786</v>
      </c>
      <c r="D787" s="1126" t="s">
        <v>1754</v>
      </c>
      <c r="E787" s="1127" t="s">
        <v>177</v>
      </c>
      <c r="F787" s="1112">
        <v>1</v>
      </c>
      <c r="G787" s="1110">
        <v>8.3000000000000007</v>
      </c>
      <c r="H787" s="1113">
        <v>1.5</v>
      </c>
      <c r="I787" s="1113"/>
      <c r="J787" s="1114">
        <f t="shared" si="41"/>
        <v>12.450000000000001</v>
      </c>
      <c r="K787" s="1119"/>
      <c r="L787" s="1119"/>
      <c r="M787" s="1140"/>
    </row>
    <row r="788" spans="2:13" s="561" customFormat="1" ht="13.2" x14ac:dyDescent="0.25">
      <c r="B788" s="1140"/>
      <c r="C788" s="1148"/>
      <c r="D788" s="1110"/>
      <c r="E788" s="1121" t="s">
        <v>2297</v>
      </c>
      <c r="F788" s="1112">
        <v>-1</v>
      </c>
      <c r="G788" s="1110">
        <v>0.9</v>
      </c>
      <c r="H788" s="1113">
        <v>1.5</v>
      </c>
      <c r="I788" s="1113"/>
      <c r="J788" s="1114">
        <f t="shared" si="41"/>
        <v>-1.35</v>
      </c>
      <c r="K788" s="1119"/>
      <c r="L788" s="1119"/>
      <c r="M788" s="1140"/>
    </row>
    <row r="789" spans="2:13" s="561" customFormat="1" ht="13.2" x14ac:dyDescent="0.25">
      <c r="B789" s="1140"/>
      <c r="C789" s="1151" t="s">
        <v>125</v>
      </c>
      <c r="D789" s="1126" t="s">
        <v>1757</v>
      </c>
      <c r="E789" s="1127" t="s">
        <v>1758</v>
      </c>
      <c r="F789" s="1112">
        <v>1</v>
      </c>
      <c r="G789" s="1110">
        <v>6.6</v>
      </c>
      <c r="H789" s="1113">
        <v>1.5</v>
      </c>
      <c r="I789" s="1113"/>
      <c r="J789" s="1114">
        <f t="shared" si="41"/>
        <v>9.8999999999999986</v>
      </c>
      <c r="K789" s="1119"/>
      <c r="L789" s="1119"/>
      <c r="M789" s="1140"/>
    </row>
    <row r="790" spans="2:13" s="561" customFormat="1" ht="13.2" x14ac:dyDescent="0.25">
      <c r="B790" s="1140"/>
      <c r="C790" s="1151" t="s">
        <v>125</v>
      </c>
      <c r="D790" s="1126" t="s">
        <v>1759</v>
      </c>
      <c r="E790" s="1127" t="s">
        <v>686</v>
      </c>
      <c r="F790" s="1112">
        <v>1</v>
      </c>
      <c r="G790" s="1110">
        <v>17.7</v>
      </c>
      <c r="H790" s="1113">
        <v>1.5</v>
      </c>
      <c r="I790" s="1113"/>
      <c r="J790" s="1114">
        <f t="shared" si="41"/>
        <v>26.549999999999997</v>
      </c>
      <c r="K790" s="1119"/>
      <c r="L790" s="1119"/>
      <c r="M790" s="1140"/>
    </row>
    <row r="791" spans="2:13" s="561" customFormat="1" ht="13.2" x14ac:dyDescent="0.25">
      <c r="B791" s="1140"/>
      <c r="C791" s="1148"/>
      <c r="D791" s="1110"/>
      <c r="E791" s="1121" t="s">
        <v>2297</v>
      </c>
      <c r="F791" s="1112">
        <v>-1</v>
      </c>
      <c r="G791" s="1110">
        <v>1.2</v>
      </c>
      <c r="H791" s="1113">
        <v>1.5</v>
      </c>
      <c r="I791" s="1113"/>
      <c r="J791" s="1114">
        <f t="shared" si="41"/>
        <v>-1.7999999999999998</v>
      </c>
      <c r="K791" s="1119"/>
      <c r="L791" s="1119"/>
      <c r="M791" s="1140"/>
    </row>
    <row r="792" spans="2:13" s="561" customFormat="1" ht="13.2" x14ac:dyDescent="0.25">
      <c r="B792" s="1140"/>
      <c r="C792" s="1151" t="s">
        <v>125</v>
      </c>
      <c r="D792" s="1126" t="s">
        <v>1773</v>
      </c>
      <c r="E792" s="1127" t="s">
        <v>359</v>
      </c>
      <c r="F792" s="1112">
        <v>1</v>
      </c>
      <c r="G792" s="1110">
        <v>5.85</v>
      </c>
      <c r="H792" s="1113">
        <v>1.5</v>
      </c>
      <c r="I792" s="1113"/>
      <c r="J792" s="1114">
        <f t="shared" si="41"/>
        <v>8.7749999999999986</v>
      </c>
      <c r="K792" s="1119"/>
      <c r="L792" s="1119"/>
      <c r="M792" s="1140"/>
    </row>
    <row r="793" spans="2:13" s="561" customFormat="1" ht="13.2" x14ac:dyDescent="0.25">
      <c r="B793" s="1140"/>
      <c r="C793" s="1148"/>
      <c r="D793" s="1110"/>
      <c r="E793" s="1121" t="s">
        <v>2297</v>
      </c>
      <c r="F793" s="1112">
        <v>-1</v>
      </c>
      <c r="G793" s="1110">
        <v>0.9</v>
      </c>
      <c r="H793" s="1113">
        <v>1.5</v>
      </c>
      <c r="I793" s="1113"/>
      <c r="J793" s="1114">
        <f t="shared" si="41"/>
        <v>-1.35</v>
      </c>
      <c r="K793" s="1119"/>
      <c r="L793" s="1119"/>
      <c r="M793" s="1140"/>
    </row>
    <row r="794" spans="2:13" s="561" customFormat="1" ht="13.2" x14ac:dyDescent="0.25">
      <c r="B794" s="1140"/>
      <c r="C794" s="1151" t="s">
        <v>125</v>
      </c>
      <c r="D794" s="1126" t="s">
        <v>2442</v>
      </c>
      <c r="E794" s="1127" t="s">
        <v>2272</v>
      </c>
      <c r="F794" s="1112">
        <v>1</v>
      </c>
      <c r="G794" s="1110">
        <v>2.7</v>
      </c>
      <c r="H794" s="1113">
        <v>1.5</v>
      </c>
      <c r="I794" s="1113"/>
      <c r="J794" s="1114">
        <f t="shared" si="41"/>
        <v>4.0500000000000007</v>
      </c>
      <c r="K794" s="1119"/>
      <c r="L794" s="1119"/>
      <c r="M794" s="1140"/>
    </row>
    <row r="795" spans="2:13" s="561" customFormat="1" ht="13.2" x14ac:dyDescent="0.25">
      <c r="B795" s="1140"/>
      <c r="C795" s="1151" t="s">
        <v>125</v>
      </c>
      <c r="D795" s="1126" t="s">
        <v>2443</v>
      </c>
      <c r="E795" s="1127" t="s">
        <v>2444</v>
      </c>
      <c r="F795" s="1112">
        <v>1</v>
      </c>
      <c r="G795" s="1110">
        <v>34.32</v>
      </c>
      <c r="H795" s="1113">
        <v>1.5</v>
      </c>
      <c r="I795" s="1113"/>
      <c r="J795" s="1114">
        <f t="shared" si="41"/>
        <v>51.480000000000004</v>
      </c>
      <c r="K795" s="1119"/>
      <c r="L795" s="1119"/>
      <c r="M795" s="1140"/>
    </row>
    <row r="796" spans="2:13" s="561" customFormat="1" ht="13.2" x14ac:dyDescent="0.25">
      <c r="B796" s="1140"/>
      <c r="C796" s="1148"/>
      <c r="D796" s="1110"/>
      <c r="E796" s="1121" t="s">
        <v>2297</v>
      </c>
      <c r="F796" s="1112">
        <v>-1</v>
      </c>
      <c r="G796" s="1110">
        <v>2.6</v>
      </c>
      <c r="H796" s="1113">
        <v>1.5</v>
      </c>
      <c r="I796" s="1113"/>
      <c r="J796" s="1114">
        <f t="shared" si="41"/>
        <v>-3.9000000000000004</v>
      </c>
      <c r="K796" s="1119"/>
      <c r="L796" s="1119"/>
      <c r="M796" s="1140"/>
    </row>
    <row r="797" spans="2:13" s="561" customFormat="1" ht="13.2" x14ac:dyDescent="0.25">
      <c r="B797" s="1140"/>
      <c r="C797" s="1148"/>
      <c r="D797" s="1110"/>
      <c r="E797" s="1121" t="s">
        <v>2297</v>
      </c>
      <c r="F797" s="1112">
        <v>-2</v>
      </c>
      <c r="G797" s="1110">
        <v>1.2</v>
      </c>
      <c r="H797" s="1113">
        <v>1.5</v>
      </c>
      <c r="I797" s="1113"/>
      <c r="J797" s="1114">
        <f t="shared" si="41"/>
        <v>-3.5999999999999996</v>
      </c>
      <c r="K797" s="1119"/>
      <c r="L797" s="1119"/>
      <c r="M797" s="1140"/>
    </row>
    <row r="798" spans="2:13" s="561" customFormat="1" ht="13.2" x14ac:dyDescent="0.25">
      <c r="B798" s="1140"/>
      <c r="C798" s="1148"/>
      <c r="D798" s="1110"/>
      <c r="E798" s="1121" t="s">
        <v>2297</v>
      </c>
      <c r="F798" s="1112">
        <v>-1</v>
      </c>
      <c r="G798" s="1110">
        <v>1</v>
      </c>
      <c r="H798" s="1113">
        <v>1.5</v>
      </c>
      <c r="I798" s="1113"/>
      <c r="J798" s="1114">
        <f t="shared" si="41"/>
        <v>-1.5</v>
      </c>
      <c r="K798" s="1119"/>
      <c r="L798" s="1119"/>
      <c r="M798" s="1140"/>
    </row>
    <row r="799" spans="2:13" s="561" customFormat="1" ht="13.2" x14ac:dyDescent="0.25">
      <c r="B799" s="1140"/>
      <c r="C799" s="1148"/>
      <c r="D799" s="1110"/>
      <c r="E799" s="1121" t="s">
        <v>2297</v>
      </c>
      <c r="F799" s="1112">
        <v>-2</v>
      </c>
      <c r="G799" s="1110">
        <v>0.9</v>
      </c>
      <c r="H799" s="1113">
        <v>1.5</v>
      </c>
      <c r="I799" s="1113"/>
      <c r="J799" s="1114">
        <f t="shared" si="41"/>
        <v>-2.7</v>
      </c>
      <c r="K799" s="1119"/>
      <c r="L799" s="1119"/>
      <c r="M799" s="1140"/>
    </row>
    <row r="800" spans="2:13" s="561" customFormat="1" ht="13.2" x14ac:dyDescent="0.25">
      <c r="B800" s="1140"/>
      <c r="C800" s="1151" t="s">
        <v>125</v>
      </c>
      <c r="D800" s="1126" t="s">
        <v>1792</v>
      </c>
      <c r="E800" s="1127" t="s">
        <v>2447</v>
      </c>
      <c r="F800" s="1112">
        <v>1</v>
      </c>
      <c r="G800" s="1110">
        <v>20.9</v>
      </c>
      <c r="H800" s="1113">
        <v>1.5</v>
      </c>
      <c r="I800" s="1113"/>
      <c r="J800" s="1114">
        <f t="shared" si="41"/>
        <v>31.349999999999998</v>
      </c>
      <c r="K800" s="1119"/>
      <c r="L800" s="1119"/>
      <c r="M800" s="1140"/>
    </row>
    <row r="801" spans="2:13" s="561" customFormat="1" ht="13.2" x14ac:dyDescent="0.25">
      <c r="B801" s="1140"/>
      <c r="C801" s="1148"/>
      <c r="D801" s="1110"/>
      <c r="E801" s="1121" t="s">
        <v>2297</v>
      </c>
      <c r="F801" s="1112">
        <v>-1</v>
      </c>
      <c r="G801" s="1110">
        <v>0.9</v>
      </c>
      <c r="H801" s="1113">
        <v>1.5</v>
      </c>
      <c r="I801" s="1113"/>
      <c r="J801" s="1114">
        <f t="shared" si="41"/>
        <v>-1.35</v>
      </c>
      <c r="K801" s="1119"/>
      <c r="L801" s="1119"/>
      <c r="M801" s="1140"/>
    </row>
    <row r="802" spans="2:13" s="561" customFormat="1" ht="13.2" x14ac:dyDescent="0.25">
      <c r="B802" s="1140"/>
      <c r="C802" s="1148"/>
      <c r="D802" s="1110"/>
      <c r="E802" s="1121" t="s">
        <v>2297</v>
      </c>
      <c r="F802" s="1112">
        <v>-2</v>
      </c>
      <c r="G802" s="1110">
        <v>0.8</v>
      </c>
      <c r="H802" s="1113">
        <v>1.5</v>
      </c>
      <c r="I802" s="1113"/>
      <c r="J802" s="1114">
        <f t="shared" si="41"/>
        <v>-2.4000000000000004</v>
      </c>
      <c r="K802" s="1119"/>
      <c r="L802" s="1119"/>
      <c r="M802" s="1140"/>
    </row>
    <row r="803" spans="2:13" s="561" customFormat="1" ht="13.2" x14ac:dyDescent="0.25">
      <c r="B803" s="1140"/>
      <c r="C803" s="1151"/>
      <c r="D803" s="1126"/>
      <c r="E803" s="1127" t="s">
        <v>2371</v>
      </c>
      <c r="F803" s="1112">
        <v>-1</v>
      </c>
      <c r="G803" s="1110">
        <v>2.1</v>
      </c>
      <c r="H803" s="1113">
        <v>0.3</v>
      </c>
      <c r="I803" s="1113"/>
      <c r="J803" s="1114">
        <f t="shared" si="41"/>
        <v>-0.63</v>
      </c>
      <c r="K803" s="1119"/>
      <c r="L803" s="1119"/>
      <c r="M803" s="1140"/>
    </row>
    <row r="804" spans="2:13" s="561" customFormat="1" ht="13.2" x14ac:dyDescent="0.25">
      <c r="B804" s="1140"/>
      <c r="C804" s="1151"/>
      <c r="D804" s="1126"/>
      <c r="E804" s="1127" t="s">
        <v>2371</v>
      </c>
      <c r="F804" s="1112">
        <v>-1</v>
      </c>
      <c r="G804" s="1110">
        <v>3.15</v>
      </c>
      <c r="H804" s="1113">
        <v>0.3</v>
      </c>
      <c r="I804" s="1113"/>
      <c r="J804" s="1114">
        <f t="shared" si="41"/>
        <v>-0.94499999999999995</v>
      </c>
      <c r="K804" s="1119"/>
      <c r="L804" s="1119"/>
      <c r="M804" s="1140"/>
    </row>
    <row r="805" spans="2:13" s="561" customFormat="1" ht="13.2" x14ac:dyDescent="0.25">
      <c r="B805" s="1140"/>
      <c r="C805" s="1151" t="s">
        <v>125</v>
      </c>
      <c r="D805" s="1126" t="s">
        <v>1796</v>
      </c>
      <c r="E805" s="1127" t="s">
        <v>2449</v>
      </c>
      <c r="F805" s="1112">
        <v>1</v>
      </c>
      <c r="G805" s="1110">
        <v>23.1</v>
      </c>
      <c r="H805" s="1113">
        <v>1.5</v>
      </c>
      <c r="I805" s="1113"/>
      <c r="J805" s="1114">
        <f t="shared" si="41"/>
        <v>34.650000000000006</v>
      </c>
      <c r="K805" s="1119"/>
      <c r="L805" s="1119"/>
      <c r="M805" s="1140"/>
    </row>
    <row r="806" spans="2:13" s="561" customFormat="1" ht="13.2" x14ac:dyDescent="0.25">
      <c r="B806" s="1140"/>
      <c r="C806" s="1148"/>
      <c r="D806" s="1110"/>
      <c r="E806" s="1121" t="s">
        <v>2297</v>
      </c>
      <c r="F806" s="1112">
        <v>-2</v>
      </c>
      <c r="G806" s="1110">
        <v>1.2</v>
      </c>
      <c r="H806" s="1113">
        <v>1.5</v>
      </c>
      <c r="I806" s="1113"/>
      <c r="J806" s="1114">
        <f t="shared" si="41"/>
        <v>-3.5999999999999996</v>
      </c>
      <c r="K806" s="1119"/>
      <c r="L806" s="1119"/>
      <c r="M806" s="1140"/>
    </row>
    <row r="807" spans="2:13" s="561" customFormat="1" ht="13.2" x14ac:dyDescent="0.25">
      <c r="B807" s="1140"/>
      <c r="C807" s="1151"/>
      <c r="D807" s="1126"/>
      <c r="E807" s="1127" t="s">
        <v>2371</v>
      </c>
      <c r="F807" s="1112">
        <v>-4</v>
      </c>
      <c r="G807" s="1110">
        <v>3.15</v>
      </c>
      <c r="H807" s="1113">
        <v>0.3</v>
      </c>
      <c r="I807" s="1113"/>
      <c r="J807" s="1114">
        <f t="shared" si="41"/>
        <v>-3.78</v>
      </c>
      <c r="K807" s="1119"/>
      <c r="L807" s="1119"/>
      <c r="M807" s="1140"/>
    </row>
    <row r="808" spans="2:13" s="561" customFormat="1" ht="13.2" x14ac:dyDescent="0.25">
      <c r="B808" s="728"/>
      <c r="C808" s="1123"/>
      <c r="D808" s="1123"/>
      <c r="E808" s="1123"/>
      <c r="F808" s="1123"/>
      <c r="G808" s="1123"/>
      <c r="H808" s="1123"/>
      <c r="I808" s="1123"/>
      <c r="J808" s="1124"/>
      <c r="K808" s="1123"/>
      <c r="L808" s="1123"/>
      <c r="M808" s="728"/>
    </row>
    <row r="809" spans="2:13" s="561" customFormat="1" ht="13.2" x14ac:dyDescent="0.25">
      <c r="B809" s="1140"/>
      <c r="C809" s="1148"/>
      <c r="D809" s="1110"/>
      <c r="E809" s="1118" t="s">
        <v>1798</v>
      </c>
      <c r="F809" s="1112"/>
      <c r="G809" s="1110"/>
      <c r="H809" s="1113"/>
      <c r="I809" s="1113"/>
      <c r="J809" s="1149"/>
      <c r="K809" s="1119"/>
      <c r="L809" s="1119"/>
      <c r="M809" s="1140"/>
    </row>
    <row r="810" spans="2:13" s="561" customFormat="1" ht="13.2" x14ac:dyDescent="0.25">
      <c r="B810" s="1140"/>
      <c r="C810" s="1151" t="s">
        <v>125</v>
      </c>
      <c r="D810" s="1126" t="s">
        <v>1804</v>
      </c>
      <c r="E810" s="1127" t="s">
        <v>204</v>
      </c>
      <c r="F810" s="1112">
        <v>1</v>
      </c>
      <c r="G810" s="1110">
        <v>12.8</v>
      </c>
      <c r="H810" s="1113">
        <v>1.5</v>
      </c>
      <c r="I810" s="1113"/>
      <c r="J810" s="1114">
        <f t="shared" ref="J810:J854" si="42">PRODUCT(F810:I810)</f>
        <v>19.200000000000003</v>
      </c>
      <c r="K810" s="1119"/>
      <c r="L810" s="1119"/>
      <c r="M810" s="1140"/>
    </row>
    <row r="811" spans="2:13" s="561" customFormat="1" ht="13.2" x14ac:dyDescent="0.25">
      <c r="B811" s="1140"/>
      <c r="C811" s="1148"/>
      <c r="D811" s="1110"/>
      <c r="E811" s="1121" t="s">
        <v>2297</v>
      </c>
      <c r="F811" s="1112">
        <v>-1</v>
      </c>
      <c r="G811" s="1110">
        <v>1.2</v>
      </c>
      <c r="H811" s="1113">
        <v>1.5</v>
      </c>
      <c r="I811" s="1113"/>
      <c r="J811" s="1114">
        <f t="shared" si="42"/>
        <v>-1.7999999999999998</v>
      </c>
      <c r="K811" s="1119"/>
      <c r="L811" s="1119"/>
      <c r="M811" s="1140"/>
    </row>
    <row r="812" spans="2:13" s="561" customFormat="1" ht="13.2" x14ac:dyDescent="0.25">
      <c r="B812" s="1140"/>
      <c r="C812" s="1151" t="s">
        <v>125</v>
      </c>
      <c r="D812" s="1126" t="s">
        <v>1823</v>
      </c>
      <c r="E812" s="1127" t="s">
        <v>1824</v>
      </c>
      <c r="F812" s="1112">
        <v>1</v>
      </c>
      <c r="G812" s="1110">
        <v>24.5</v>
      </c>
      <c r="H812" s="1113">
        <v>1.5</v>
      </c>
      <c r="I812" s="1113"/>
      <c r="J812" s="1114">
        <f t="shared" si="42"/>
        <v>36.75</v>
      </c>
      <c r="K812" s="1119"/>
      <c r="L812" s="1119"/>
      <c r="M812" s="1140"/>
    </row>
    <row r="813" spans="2:13" s="561" customFormat="1" ht="13.2" x14ac:dyDescent="0.25">
      <c r="B813" s="1140"/>
      <c r="C813" s="1148"/>
      <c r="D813" s="1110"/>
      <c r="E813" s="1121" t="s">
        <v>2297</v>
      </c>
      <c r="F813" s="1112">
        <v>-1</v>
      </c>
      <c r="G813" s="1110">
        <v>1.8</v>
      </c>
      <c r="H813" s="1113">
        <v>1.5</v>
      </c>
      <c r="I813" s="1113"/>
      <c r="J813" s="1114">
        <f t="shared" si="42"/>
        <v>-2.7</v>
      </c>
      <c r="K813" s="1119"/>
      <c r="L813" s="1119"/>
      <c r="M813" s="1140"/>
    </row>
    <row r="814" spans="2:13" s="561" customFormat="1" ht="13.2" x14ac:dyDescent="0.25">
      <c r="B814" s="1140"/>
      <c r="C814" s="1148"/>
      <c r="D814" s="1110"/>
      <c r="E814" s="1121" t="s">
        <v>2297</v>
      </c>
      <c r="F814" s="1112">
        <v>-2</v>
      </c>
      <c r="G814" s="1110">
        <v>1.2</v>
      </c>
      <c r="H814" s="1113">
        <v>1.5</v>
      </c>
      <c r="I814" s="1113"/>
      <c r="J814" s="1114">
        <f t="shared" si="42"/>
        <v>-3.5999999999999996</v>
      </c>
      <c r="K814" s="1119"/>
      <c r="L814" s="1119"/>
      <c r="M814" s="1140"/>
    </row>
    <row r="815" spans="2:13" s="561" customFormat="1" ht="13.2" x14ac:dyDescent="0.25">
      <c r="B815" s="1140"/>
      <c r="C815" s="1148"/>
      <c r="D815" s="1110"/>
      <c r="E815" s="1121" t="s">
        <v>2297</v>
      </c>
      <c r="F815" s="1112">
        <v>-1</v>
      </c>
      <c r="G815" s="1110">
        <v>0.9</v>
      </c>
      <c r="H815" s="1113">
        <v>1.5</v>
      </c>
      <c r="I815" s="1113"/>
      <c r="J815" s="1114">
        <f t="shared" si="42"/>
        <v>-1.35</v>
      </c>
      <c r="K815" s="1119"/>
      <c r="L815" s="1119"/>
      <c r="M815" s="1140"/>
    </row>
    <row r="816" spans="2:13" s="561" customFormat="1" ht="13.2" x14ac:dyDescent="0.25">
      <c r="B816" s="1140"/>
      <c r="C816" s="1148"/>
      <c r="D816" s="1110"/>
      <c r="E816" s="1121" t="s">
        <v>2371</v>
      </c>
      <c r="F816" s="1112">
        <v>-1</v>
      </c>
      <c r="G816" s="1110">
        <v>1.6</v>
      </c>
      <c r="H816" s="1113">
        <v>0.3</v>
      </c>
      <c r="I816" s="1113"/>
      <c r="J816" s="1114">
        <f t="shared" si="42"/>
        <v>-0.48</v>
      </c>
      <c r="K816" s="1119"/>
      <c r="L816" s="1119"/>
      <c r="M816" s="1140"/>
    </row>
    <row r="817" spans="2:13" s="561" customFormat="1" ht="13.2" x14ac:dyDescent="0.25">
      <c r="B817" s="1140"/>
      <c r="C817" s="1148"/>
      <c r="D817" s="1110"/>
      <c r="E817" s="1150" t="s">
        <v>2311</v>
      </c>
      <c r="F817" s="1112">
        <v>-1</v>
      </c>
      <c r="G817" s="1110">
        <v>0.7</v>
      </c>
      <c r="H817" s="1113">
        <v>0.75</v>
      </c>
      <c r="I817" s="1113"/>
      <c r="J817" s="1114">
        <f t="shared" si="42"/>
        <v>-0.52499999999999991</v>
      </c>
      <c r="K817" s="1119"/>
      <c r="L817" s="1119"/>
      <c r="M817" s="1140"/>
    </row>
    <row r="818" spans="2:13" s="561" customFormat="1" ht="13.2" x14ac:dyDescent="0.25">
      <c r="B818" s="1140"/>
      <c r="C818" s="1148"/>
      <c r="D818" s="1110"/>
      <c r="E818" s="1150" t="s">
        <v>2302</v>
      </c>
      <c r="F818" s="1112">
        <v>-1</v>
      </c>
      <c r="G818" s="1110">
        <v>0.4</v>
      </c>
      <c r="H818" s="1113">
        <v>0.75</v>
      </c>
      <c r="I818" s="1113"/>
      <c r="J818" s="1114">
        <f t="shared" si="42"/>
        <v>-0.30000000000000004</v>
      </c>
      <c r="K818" s="1119"/>
      <c r="L818" s="1119"/>
      <c r="M818" s="1140"/>
    </row>
    <row r="819" spans="2:13" s="561" customFormat="1" ht="13.2" x14ac:dyDescent="0.25">
      <c r="B819" s="1140"/>
      <c r="C819" s="1151" t="s">
        <v>125</v>
      </c>
      <c r="D819" s="1126" t="s">
        <v>1799</v>
      </c>
      <c r="E819" s="1127" t="s">
        <v>1800</v>
      </c>
      <c r="F819" s="1112">
        <v>1</v>
      </c>
      <c r="G819" s="1110">
        <v>3.1</v>
      </c>
      <c r="H819" s="1113">
        <v>1.5</v>
      </c>
      <c r="I819" s="1113"/>
      <c r="J819" s="1114">
        <f t="shared" si="42"/>
        <v>4.6500000000000004</v>
      </c>
      <c r="K819" s="1119"/>
      <c r="L819" s="1119"/>
      <c r="M819" s="1140"/>
    </row>
    <row r="820" spans="2:13" s="561" customFormat="1" ht="13.2" x14ac:dyDescent="0.25">
      <c r="B820" s="1140"/>
      <c r="C820" s="1148"/>
      <c r="D820" s="1110"/>
      <c r="E820" s="1121" t="s">
        <v>2297</v>
      </c>
      <c r="F820" s="1112">
        <v>-1</v>
      </c>
      <c r="G820" s="1110">
        <v>0.9</v>
      </c>
      <c r="H820" s="1113">
        <v>1.5</v>
      </c>
      <c r="I820" s="1113"/>
      <c r="J820" s="1114">
        <f t="shared" si="42"/>
        <v>-1.35</v>
      </c>
      <c r="K820" s="1119"/>
      <c r="L820" s="1119"/>
      <c r="M820" s="1140"/>
    </row>
    <row r="821" spans="2:13" s="561" customFormat="1" ht="13.2" x14ac:dyDescent="0.25">
      <c r="B821" s="1140"/>
      <c r="C821" s="1151" t="s">
        <v>125</v>
      </c>
      <c r="D821" s="1126" t="s">
        <v>1820</v>
      </c>
      <c r="E821" s="1127" t="s">
        <v>686</v>
      </c>
      <c r="F821" s="1112">
        <v>1</v>
      </c>
      <c r="G821" s="1110">
        <v>16.5</v>
      </c>
      <c r="H821" s="1113">
        <v>1.5</v>
      </c>
      <c r="I821" s="1113"/>
      <c r="J821" s="1114">
        <f t="shared" si="42"/>
        <v>24.75</v>
      </c>
      <c r="K821" s="1119"/>
      <c r="L821" s="1119"/>
      <c r="M821" s="1140"/>
    </row>
    <row r="822" spans="2:13" s="561" customFormat="1" ht="13.2" x14ac:dyDescent="0.25">
      <c r="B822" s="1140"/>
      <c r="C822" s="1148"/>
      <c r="D822" s="1110"/>
      <c r="E822" s="1121" t="s">
        <v>2297</v>
      </c>
      <c r="F822" s="1112">
        <v>-1</v>
      </c>
      <c r="G822" s="1110">
        <v>1.2</v>
      </c>
      <c r="H822" s="1113">
        <v>1.5</v>
      </c>
      <c r="I822" s="1113"/>
      <c r="J822" s="1114">
        <f t="shared" si="42"/>
        <v>-1.7999999999999998</v>
      </c>
      <c r="K822" s="1119"/>
      <c r="L822" s="1119"/>
      <c r="M822" s="1140"/>
    </row>
    <row r="823" spans="2:13" s="561" customFormat="1" ht="13.2" x14ac:dyDescent="0.25">
      <c r="B823" s="1140"/>
      <c r="C823" s="1151" t="s">
        <v>125</v>
      </c>
      <c r="D823" s="1126" t="s">
        <v>1821</v>
      </c>
      <c r="E823" s="1127" t="s">
        <v>1758</v>
      </c>
      <c r="F823" s="1112">
        <v>1</v>
      </c>
      <c r="G823" s="1110">
        <v>8.9</v>
      </c>
      <c r="H823" s="1113">
        <v>1.5</v>
      </c>
      <c r="I823" s="1113"/>
      <c r="J823" s="1114">
        <f t="shared" si="42"/>
        <v>13.350000000000001</v>
      </c>
      <c r="K823" s="1119"/>
      <c r="L823" s="1119"/>
      <c r="M823" s="1140"/>
    </row>
    <row r="824" spans="2:13" s="561" customFormat="1" ht="15" customHeight="1" x14ac:dyDescent="0.25">
      <c r="B824" s="1140"/>
      <c r="C824" s="1148"/>
      <c r="D824" s="1110"/>
      <c r="E824" s="1121" t="s">
        <v>2297</v>
      </c>
      <c r="F824" s="1112">
        <v>-1</v>
      </c>
      <c r="G824" s="1110">
        <v>1.2</v>
      </c>
      <c r="H824" s="1113">
        <v>1.5</v>
      </c>
      <c r="I824" s="1113"/>
      <c r="J824" s="1114">
        <f t="shared" si="42"/>
        <v>-1.7999999999999998</v>
      </c>
      <c r="K824" s="1119"/>
      <c r="L824" s="1119"/>
      <c r="M824" s="1140"/>
    </row>
    <row r="825" spans="2:13" s="561" customFormat="1" ht="13.2" x14ac:dyDescent="0.25">
      <c r="B825" s="1140"/>
      <c r="C825" s="1151" t="s">
        <v>125</v>
      </c>
      <c r="D825" s="1126" t="s">
        <v>1835</v>
      </c>
      <c r="E825" s="1127" t="s">
        <v>1753</v>
      </c>
      <c r="F825" s="1112">
        <v>1</v>
      </c>
      <c r="G825" s="1110">
        <v>9.5500000000000007</v>
      </c>
      <c r="H825" s="1113">
        <v>1.5</v>
      </c>
      <c r="I825" s="1113"/>
      <c r="J825" s="1114">
        <f t="shared" si="42"/>
        <v>14.325000000000001</v>
      </c>
      <c r="K825" s="1119"/>
      <c r="L825" s="1119"/>
      <c r="M825" s="1140"/>
    </row>
    <row r="826" spans="2:13" s="561" customFormat="1" ht="13.2" x14ac:dyDescent="0.25">
      <c r="B826" s="1140"/>
      <c r="C826" s="1148"/>
      <c r="D826" s="1110"/>
      <c r="E826" s="1121" t="s">
        <v>2297</v>
      </c>
      <c r="F826" s="1112">
        <v>-1</v>
      </c>
      <c r="G826" s="1110">
        <v>1.2</v>
      </c>
      <c r="H826" s="1113">
        <v>1.5</v>
      </c>
      <c r="I826" s="1113"/>
      <c r="J826" s="1114">
        <f t="shared" si="42"/>
        <v>-1.7999999999999998</v>
      </c>
      <c r="K826" s="1119"/>
      <c r="L826" s="1119"/>
      <c r="M826" s="1140"/>
    </row>
    <row r="827" spans="2:13" s="561" customFormat="1" ht="13.2" x14ac:dyDescent="0.25">
      <c r="B827" s="1140"/>
      <c r="C827" s="1151" t="s">
        <v>125</v>
      </c>
      <c r="D827" s="1126" t="s">
        <v>1768</v>
      </c>
      <c r="E827" s="1127" t="s">
        <v>2452</v>
      </c>
      <c r="F827" s="1112">
        <v>1</v>
      </c>
      <c r="G827" s="1110">
        <v>143.15</v>
      </c>
      <c r="H827" s="1113">
        <v>1.5</v>
      </c>
      <c r="I827" s="1113"/>
      <c r="J827" s="1114">
        <f t="shared" si="42"/>
        <v>214.72500000000002</v>
      </c>
      <c r="K827" s="1119"/>
      <c r="L827" s="1119"/>
      <c r="M827" s="1140"/>
    </row>
    <row r="828" spans="2:13" s="561" customFormat="1" ht="13.2" x14ac:dyDescent="0.25">
      <c r="B828" s="1140"/>
      <c r="C828" s="1148"/>
      <c r="D828" s="1110"/>
      <c r="E828" s="1121" t="s">
        <v>2297</v>
      </c>
      <c r="F828" s="1112">
        <v>-1</v>
      </c>
      <c r="G828" s="1110">
        <v>1.8</v>
      </c>
      <c r="H828" s="1113">
        <v>1.5</v>
      </c>
      <c r="I828" s="1113"/>
      <c r="J828" s="1114">
        <f t="shared" si="42"/>
        <v>-2.7</v>
      </c>
      <c r="K828" s="1119"/>
      <c r="L828" s="1119"/>
      <c r="M828" s="1140"/>
    </row>
    <row r="829" spans="2:13" x14ac:dyDescent="0.25">
      <c r="B829" s="1140"/>
      <c r="C829" s="1148"/>
      <c r="D829" s="1110"/>
      <c r="E829" s="1121" t="s">
        <v>2297</v>
      </c>
      <c r="F829" s="1112">
        <v>-10</v>
      </c>
      <c r="G829" s="1110">
        <v>1.2</v>
      </c>
      <c r="H829" s="1113">
        <v>1.5</v>
      </c>
      <c r="I829" s="1113"/>
      <c r="J829" s="1114">
        <f t="shared" si="42"/>
        <v>-18</v>
      </c>
      <c r="K829" s="1119"/>
      <c r="L829" s="1119"/>
      <c r="M829" s="1140"/>
    </row>
    <row r="830" spans="2:13" x14ac:dyDescent="0.25">
      <c r="B830" s="1140"/>
      <c r="C830" s="1148"/>
      <c r="D830" s="1110"/>
      <c r="E830" s="1121" t="s">
        <v>2297</v>
      </c>
      <c r="F830" s="1112">
        <v>-6</v>
      </c>
      <c r="G830" s="1110">
        <v>1</v>
      </c>
      <c r="H830" s="1113">
        <v>1.5</v>
      </c>
      <c r="I830" s="1113"/>
      <c r="J830" s="1114">
        <f t="shared" si="42"/>
        <v>-9</v>
      </c>
      <c r="K830" s="1119"/>
      <c r="L830" s="1119"/>
      <c r="M830" s="1140"/>
    </row>
    <row r="831" spans="2:13" x14ac:dyDescent="0.25">
      <c r="B831" s="1140"/>
      <c r="C831" s="1148"/>
      <c r="D831" s="1110"/>
      <c r="E831" s="1121" t="s">
        <v>2297</v>
      </c>
      <c r="F831" s="1112">
        <v>-16</v>
      </c>
      <c r="G831" s="1110">
        <v>0.9</v>
      </c>
      <c r="H831" s="1113">
        <v>1.5</v>
      </c>
      <c r="I831" s="1113"/>
      <c r="J831" s="1114">
        <f t="shared" si="42"/>
        <v>-21.6</v>
      </c>
      <c r="K831" s="1119"/>
      <c r="L831" s="1119"/>
      <c r="M831" s="1140"/>
    </row>
    <row r="832" spans="2:13" x14ac:dyDescent="0.25">
      <c r="B832" s="1140"/>
      <c r="C832" s="1148"/>
      <c r="D832" s="1110"/>
      <c r="E832" s="1121" t="s">
        <v>2297</v>
      </c>
      <c r="F832" s="1112">
        <v>-1</v>
      </c>
      <c r="G832" s="1110">
        <v>0.8</v>
      </c>
      <c r="H832" s="1113">
        <v>1.5</v>
      </c>
      <c r="I832" s="1113"/>
      <c r="J832" s="1114">
        <f t="shared" si="42"/>
        <v>-1.2000000000000002</v>
      </c>
      <c r="K832" s="1119"/>
      <c r="L832" s="1119"/>
      <c r="M832" s="1140"/>
    </row>
    <row r="833" spans="2:13" x14ac:dyDescent="0.25">
      <c r="B833" s="1140"/>
      <c r="C833" s="1148"/>
      <c r="D833" s="1110"/>
      <c r="E833" s="1127" t="s">
        <v>2371</v>
      </c>
      <c r="F833" s="1112">
        <v>-2</v>
      </c>
      <c r="G833" s="1110">
        <v>1.8</v>
      </c>
      <c r="H833" s="1113">
        <v>0.3</v>
      </c>
      <c r="I833" s="1113"/>
      <c r="J833" s="1114">
        <f t="shared" si="42"/>
        <v>-1.08</v>
      </c>
      <c r="K833" s="1119"/>
      <c r="L833" s="1119"/>
      <c r="M833" s="1140"/>
    </row>
    <row r="834" spans="2:13" x14ac:dyDescent="0.25">
      <c r="B834" s="1140"/>
      <c r="C834" s="1151"/>
      <c r="D834" s="1126"/>
      <c r="E834" s="1127" t="s">
        <v>2371</v>
      </c>
      <c r="F834" s="1112">
        <v>-3</v>
      </c>
      <c r="G834" s="1110">
        <v>2.4</v>
      </c>
      <c r="H834" s="1113">
        <v>0.3</v>
      </c>
      <c r="I834" s="1113"/>
      <c r="J834" s="1114">
        <f t="shared" si="42"/>
        <v>-2.1599999999999997</v>
      </c>
      <c r="K834" s="1119"/>
      <c r="L834" s="1119"/>
      <c r="M834" s="1140"/>
    </row>
    <row r="835" spans="2:13" x14ac:dyDescent="0.25">
      <c r="B835" s="1140"/>
      <c r="C835" s="1151"/>
      <c r="D835" s="1126"/>
      <c r="E835" s="1127" t="s">
        <v>2345</v>
      </c>
      <c r="F835" s="1112">
        <v>-1</v>
      </c>
      <c r="G835" s="1110">
        <v>2.5</v>
      </c>
      <c r="H835" s="1113">
        <v>1.4</v>
      </c>
      <c r="I835" s="1113"/>
      <c r="J835" s="1114">
        <f t="shared" si="42"/>
        <v>-3.5</v>
      </c>
      <c r="K835" s="1119"/>
      <c r="L835" s="1119"/>
      <c r="M835" s="1140"/>
    </row>
    <row r="836" spans="2:13" x14ac:dyDescent="0.25">
      <c r="B836" s="1140"/>
      <c r="C836" s="1148"/>
      <c r="D836" s="1110"/>
      <c r="E836" s="1150" t="s">
        <v>2311</v>
      </c>
      <c r="F836" s="1112">
        <v>-2</v>
      </c>
      <c r="G836" s="1110">
        <v>0.7</v>
      </c>
      <c r="H836" s="1113">
        <v>0.75</v>
      </c>
      <c r="I836" s="1113"/>
      <c r="J836" s="1114">
        <f t="shared" si="42"/>
        <v>-1.0499999999999998</v>
      </c>
      <c r="K836" s="1119"/>
      <c r="L836" s="1119"/>
      <c r="M836" s="1140"/>
    </row>
    <row r="837" spans="2:13" x14ac:dyDescent="0.25">
      <c r="B837" s="1140"/>
      <c r="C837" s="1148"/>
      <c r="D837" s="1110"/>
      <c r="E837" s="1150" t="s">
        <v>2302</v>
      </c>
      <c r="F837" s="1112">
        <v>-1</v>
      </c>
      <c r="G837" s="1110">
        <v>0.4</v>
      </c>
      <c r="H837" s="1113">
        <v>0.75</v>
      </c>
      <c r="I837" s="1113"/>
      <c r="J837" s="1114">
        <f t="shared" si="42"/>
        <v>-0.30000000000000004</v>
      </c>
      <c r="K837" s="1119"/>
      <c r="L837" s="1119"/>
      <c r="M837" s="1140"/>
    </row>
    <row r="838" spans="2:13" x14ac:dyDescent="0.25">
      <c r="B838" s="1140"/>
      <c r="C838" s="1148"/>
      <c r="D838" s="1110"/>
      <c r="E838" s="1150" t="s">
        <v>2453</v>
      </c>
      <c r="F838" s="1112">
        <v>-2</v>
      </c>
      <c r="G838" s="1110">
        <v>0.2</v>
      </c>
      <c r="H838" s="1113">
        <v>1.4</v>
      </c>
      <c r="I838" s="1113"/>
      <c r="J838" s="1114">
        <f t="shared" si="42"/>
        <v>-0.55999999999999994</v>
      </c>
      <c r="K838" s="1119"/>
      <c r="L838" s="1119"/>
      <c r="M838" s="1140"/>
    </row>
    <row r="839" spans="2:13" x14ac:dyDescent="0.25">
      <c r="B839" s="1140"/>
      <c r="C839" s="1151" t="s">
        <v>786</v>
      </c>
      <c r="D839" s="1126" t="s">
        <v>1811</v>
      </c>
      <c r="E839" s="1127" t="s">
        <v>177</v>
      </c>
      <c r="F839" s="1112">
        <v>1</v>
      </c>
      <c r="G839" s="1110">
        <v>8.8000000000000007</v>
      </c>
      <c r="H839" s="1113">
        <v>1.5</v>
      </c>
      <c r="I839" s="1113"/>
      <c r="J839" s="1114">
        <f t="shared" si="42"/>
        <v>13.200000000000001</v>
      </c>
      <c r="K839" s="1119"/>
      <c r="L839" s="1119"/>
      <c r="M839" s="1140"/>
    </row>
    <row r="840" spans="2:13" x14ac:dyDescent="0.25">
      <c r="B840" s="1140"/>
      <c r="C840" s="1148"/>
      <c r="D840" s="1110"/>
      <c r="E840" s="1121" t="s">
        <v>2297</v>
      </c>
      <c r="F840" s="1112">
        <v>-1</v>
      </c>
      <c r="G840" s="1110">
        <v>0.9</v>
      </c>
      <c r="H840" s="1113">
        <v>1.5</v>
      </c>
      <c r="I840" s="1113"/>
      <c r="J840" s="1114">
        <f t="shared" si="42"/>
        <v>-1.35</v>
      </c>
      <c r="K840" s="1119"/>
      <c r="L840" s="1119"/>
      <c r="M840" s="1140"/>
    </row>
    <row r="841" spans="2:13" x14ac:dyDescent="0.25">
      <c r="B841" s="1140"/>
      <c r="C841" s="1151" t="s">
        <v>125</v>
      </c>
      <c r="D841" s="1126" t="s">
        <v>2454</v>
      </c>
      <c r="E841" s="1127" t="s">
        <v>278</v>
      </c>
      <c r="F841" s="1112">
        <v>1</v>
      </c>
      <c r="G841" s="1110">
        <v>14.9</v>
      </c>
      <c r="H841" s="1113">
        <v>1.5</v>
      </c>
      <c r="I841" s="1113"/>
      <c r="J841" s="1114">
        <f t="shared" si="42"/>
        <v>22.35</v>
      </c>
      <c r="K841" s="1119"/>
      <c r="L841" s="1119"/>
      <c r="M841" s="1140"/>
    </row>
    <row r="842" spans="2:13" x14ac:dyDescent="0.25">
      <c r="B842" s="1140"/>
      <c r="C842" s="1151"/>
      <c r="D842" s="1126"/>
      <c r="E842" s="1127" t="s">
        <v>2297</v>
      </c>
      <c r="F842" s="1112">
        <v>-2</v>
      </c>
      <c r="G842" s="1110">
        <v>1</v>
      </c>
      <c r="H842" s="1113">
        <v>1.5</v>
      </c>
      <c r="I842" s="1113"/>
      <c r="J842" s="1114">
        <f t="shared" si="42"/>
        <v>-3</v>
      </c>
      <c r="K842" s="1119"/>
      <c r="L842" s="1119"/>
      <c r="M842" s="1140"/>
    </row>
    <row r="843" spans="2:13" x14ac:dyDescent="0.25">
      <c r="B843" s="1140"/>
      <c r="C843" s="1151"/>
      <c r="D843" s="1126"/>
      <c r="E843" s="1127" t="s">
        <v>2345</v>
      </c>
      <c r="F843" s="1112">
        <v>-1</v>
      </c>
      <c r="G843" s="1110">
        <v>1.85</v>
      </c>
      <c r="H843" s="1113">
        <v>1.4</v>
      </c>
      <c r="I843" s="1113"/>
      <c r="J843" s="1114">
        <f t="shared" si="42"/>
        <v>-2.59</v>
      </c>
      <c r="K843" s="1119"/>
      <c r="L843" s="1119"/>
      <c r="M843" s="1140"/>
    </row>
    <row r="844" spans="2:13" x14ac:dyDescent="0.25">
      <c r="B844" s="1140"/>
      <c r="C844" s="1151"/>
      <c r="D844" s="1126"/>
      <c r="E844" s="1127" t="s">
        <v>2371</v>
      </c>
      <c r="F844" s="1112">
        <v>-1</v>
      </c>
      <c r="G844" s="1110">
        <v>1.6</v>
      </c>
      <c r="H844" s="1113">
        <v>0.3</v>
      </c>
      <c r="I844" s="1113"/>
      <c r="J844" s="1114">
        <f t="shared" si="42"/>
        <v>-0.48</v>
      </c>
      <c r="K844" s="1119"/>
      <c r="L844" s="1119"/>
      <c r="M844" s="1140"/>
    </row>
    <row r="845" spans="2:13" x14ac:dyDescent="0.25">
      <c r="B845" s="1140"/>
      <c r="C845" s="1151" t="s">
        <v>125</v>
      </c>
      <c r="D845" s="1126" t="s">
        <v>2457</v>
      </c>
      <c r="E845" s="1127" t="s">
        <v>2458</v>
      </c>
      <c r="F845" s="1112">
        <v>1</v>
      </c>
      <c r="G845" s="1110">
        <v>50</v>
      </c>
      <c r="H845" s="1113">
        <v>1.5</v>
      </c>
      <c r="I845" s="1113"/>
      <c r="J845" s="1114">
        <f t="shared" si="42"/>
        <v>75</v>
      </c>
      <c r="K845" s="1119"/>
      <c r="L845" s="1119"/>
      <c r="M845" s="1140"/>
    </row>
    <row r="846" spans="2:13" x14ac:dyDescent="0.25">
      <c r="B846" s="1140"/>
      <c r="C846" s="1151"/>
      <c r="D846" s="1126"/>
      <c r="E846" s="1127" t="s">
        <v>2297</v>
      </c>
      <c r="F846" s="1112">
        <v>-1</v>
      </c>
      <c r="G846" s="1110">
        <v>2.6</v>
      </c>
      <c r="H846" s="1113">
        <v>1.5</v>
      </c>
      <c r="I846" s="1113"/>
      <c r="J846" s="1114">
        <f t="shared" si="42"/>
        <v>-3.9000000000000004</v>
      </c>
      <c r="K846" s="1119"/>
      <c r="L846" s="1119"/>
      <c r="M846" s="1140"/>
    </row>
    <row r="847" spans="2:13" x14ac:dyDescent="0.25">
      <c r="B847" s="1140"/>
      <c r="C847" s="1151"/>
      <c r="D847" s="1126"/>
      <c r="E847" s="1127" t="s">
        <v>2297</v>
      </c>
      <c r="F847" s="1112">
        <v>-8</v>
      </c>
      <c r="G847" s="1110">
        <v>1.2</v>
      </c>
      <c r="H847" s="1113">
        <v>1.5</v>
      </c>
      <c r="I847" s="1113"/>
      <c r="J847" s="1114">
        <f t="shared" si="42"/>
        <v>-14.399999999999999</v>
      </c>
      <c r="K847" s="1119"/>
      <c r="L847" s="1119"/>
      <c r="M847" s="1140"/>
    </row>
    <row r="848" spans="2:13" x14ac:dyDescent="0.25">
      <c r="B848" s="1140"/>
      <c r="C848" s="1151"/>
      <c r="D848" s="1126"/>
      <c r="E848" s="1127" t="s">
        <v>2297</v>
      </c>
      <c r="F848" s="1112">
        <v>-4</v>
      </c>
      <c r="G848" s="1110">
        <v>1</v>
      </c>
      <c r="H848" s="1113">
        <v>1.5</v>
      </c>
      <c r="I848" s="1113"/>
      <c r="J848" s="1114">
        <f t="shared" si="42"/>
        <v>-6</v>
      </c>
      <c r="K848" s="1119"/>
      <c r="L848" s="1119"/>
      <c r="M848" s="1140"/>
    </row>
    <row r="849" spans="2:13" x14ac:dyDescent="0.25">
      <c r="B849" s="1140"/>
      <c r="C849" s="1151"/>
      <c r="D849" s="1126"/>
      <c r="E849" s="1127" t="s">
        <v>2297</v>
      </c>
      <c r="F849" s="1112">
        <v>-2</v>
      </c>
      <c r="G849" s="1110">
        <v>0.9</v>
      </c>
      <c r="H849" s="1113">
        <v>1.5</v>
      </c>
      <c r="I849" s="1113"/>
      <c r="J849" s="1114">
        <f t="shared" si="42"/>
        <v>-2.7</v>
      </c>
      <c r="K849" s="1119"/>
      <c r="L849" s="1119"/>
      <c r="M849" s="1140"/>
    </row>
    <row r="850" spans="2:13" x14ac:dyDescent="0.25">
      <c r="B850" s="1140"/>
      <c r="C850" s="1151"/>
      <c r="D850" s="1126"/>
      <c r="E850" s="1127" t="s">
        <v>2345</v>
      </c>
      <c r="F850" s="1112">
        <v>-1</v>
      </c>
      <c r="G850" s="1110">
        <v>1.85</v>
      </c>
      <c r="H850" s="1113">
        <v>1.4</v>
      </c>
      <c r="I850" s="1113"/>
      <c r="J850" s="1114">
        <f t="shared" si="42"/>
        <v>-2.59</v>
      </c>
      <c r="K850" s="1119"/>
      <c r="L850" s="1119"/>
      <c r="M850" s="1140"/>
    </row>
    <row r="851" spans="2:13" x14ac:dyDescent="0.25">
      <c r="B851" s="1140"/>
      <c r="C851" s="1151"/>
      <c r="D851" s="1126"/>
      <c r="E851" s="1127" t="s">
        <v>2371</v>
      </c>
      <c r="F851" s="1112">
        <v>-1</v>
      </c>
      <c r="G851" s="1110">
        <v>1.5</v>
      </c>
      <c r="H851" s="1113">
        <v>0.3</v>
      </c>
      <c r="I851" s="1113"/>
      <c r="J851" s="1114">
        <f t="shared" si="42"/>
        <v>-0.44999999999999996</v>
      </c>
      <c r="K851" s="1119"/>
      <c r="L851" s="1119"/>
      <c r="M851" s="1140"/>
    </row>
    <row r="852" spans="2:13" x14ac:dyDescent="0.25">
      <c r="B852" s="1140"/>
      <c r="C852" s="1151" t="s">
        <v>125</v>
      </c>
      <c r="D852" s="1126" t="s">
        <v>2274</v>
      </c>
      <c r="E852" s="1127" t="s">
        <v>2272</v>
      </c>
      <c r="F852" s="1112">
        <v>1</v>
      </c>
      <c r="G852" s="1110">
        <v>2.6</v>
      </c>
      <c r="H852" s="1113">
        <v>1.5</v>
      </c>
      <c r="I852" s="1113"/>
      <c r="J852" s="1114">
        <f t="shared" si="42"/>
        <v>3.9000000000000004</v>
      </c>
      <c r="K852" s="1119"/>
      <c r="L852" s="1119"/>
      <c r="M852" s="1140"/>
    </row>
    <row r="853" spans="2:13" x14ac:dyDescent="0.25">
      <c r="B853" s="1140"/>
      <c r="C853" s="1151" t="s">
        <v>125</v>
      </c>
      <c r="D853" s="1126" t="s">
        <v>2279</v>
      </c>
      <c r="E853" s="1127" t="s">
        <v>359</v>
      </c>
      <c r="F853" s="1112">
        <v>1</v>
      </c>
      <c r="G853" s="1110">
        <v>4.7</v>
      </c>
      <c r="H853" s="1113">
        <v>1.5</v>
      </c>
      <c r="I853" s="1113"/>
      <c r="J853" s="1114">
        <f t="shared" si="42"/>
        <v>7.0500000000000007</v>
      </c>
      <c r="K853" s="1119"/>
      <c r="L853" s="1119"/>
      <c r="M853" s="1140"/>
    </row>
    <row r="854" spans="2:13" x14ac:dyDescent="0.25">
      <c r="B854" s="1140"/>
      <c r="C854" s="1151"/>
      <c r="D854" s="1126"/>
      <c r="E854" s="1127" t="s">
        <v>2297</v>
      </c>
      <c r="F854" s="1112">
        <v>-1</v>
      </c>
      <c r="G854" s="1110">
        <v>0.9</v>
      </c>
      <c r="H854" s="1113">
        <v>1.5</v>
      </c>
      <c r="I854" s="1113"/>
      <c r="J854" s="1114">
        <f t="shared" si="42"/>
        <v>-1.35</v>
      </c>
      <c r="K854" s="1119"/>
      <c r="L854" s="1119"/>
      <c r="M854" s="1140"/>
    </row>
    <row r="855" spans="2:13" x14ac:dyDescent="0.25">
      <c r="B855" s="728"/>
      <c r="C855" s="1123"/>
      <c r="D855" s="1123"/>
      <c r="E855" s="1123"/>
      <c r="F855" s="1123"/>
      <c r="G855" s="1123"/>
      <c r="H855" s="1123"/>
      <c r="I855" s="1123"/>
      <c r="J855" s="1124"/>
      <c r="K855" s="1123"/>
      <c r="L855" s="1123"/>
      <c r="M855" s="728"/>
    </row>
    <row r="856" spans="2:13" x14ac:dyDescent="0.25">
      <c r="B856" s="1140"/>
      <c r="C856" s="1151"/>
      <c r="D856" s="1126"/>
      <c r="E856" s="1118" t="s">
        <v>1844</v>
      </c>
      <c r="F856" s="1112"/>
      <c r="G856" s="1110"/>
      <c r="H856" s="1113"/>
      <c r="I856" s="1113"/>
      <c r="J856" s="1149"/>
      <c r="K856" s="1119"/>
      <c r="L856" s="1119"/>
      <c r="M856" s="1140"/>
    </row>
    <row r="857" spans="2:13" x14ac:dyDescent="0.25">
      <c r="B857" s="1140"/>
      <c r="C857" s="1151" t="s">
        <v>125</v>
      </c>
      <c r="D857" s="1126" t="s">
        <v>2462</v>
      </c>
      <c r="E857" s="1127" t="s">
        <v>2463</v>
      </c>
      <c r="F857" s="1112">
        <v>1</v>
      </c>
      <c r="G857" s="1110">
        <v>34.200000000000003</v>
      </c>
      <c r="H857" s="1113">
        <v>1.5</v>
      </c>
      <c r="I857" s="1113"/>
      <c r="J857" s="1114">
        <f t="shared" ref="J857:J877" si="43">PRODUCT(F857:I857)</f>
        <v>51.300000000000004</v>
      </c>
      <c r="K857" s="1119"/>
      <c r="L857" s="1119"/>
      <c r="M857" s="1140"/>
    </row>
    <row r="858" spans="2:13" x14ac:dyDescent="0.25">
      <c r="B858" s="1140"/>
      <c r="C858" s="1151"/>
      <c r="D858" s="1126"/>
      <c r="E858" s="1127" t="s">
        <v>2297</v>
      </c>
      <c r="F858" s="1112">
        <v>-1</v>
      </c>
      <c r="G858" s="1110">
        <v>2.6</v>
      </c>
      <c r="H858" s="1113">
        <v>1.5</v>
      </c>
      <c r="I858" s="1113"/>
      <c r="J858" s="1114">
        <f t="shared" si="43"/>
        <v>-3.9000000000000004</v>
      </c>
      <c r="K858" s="1119"/>
      <c r="L858" s="1119"/>
      <c r="M858" s="1140"/>
    </row>
    <row r="859" spans="2:13" x14ac:dyDescent="0.25">
      <c r="B859" s="1140"/>
      <c r="C859" s="1151"/>
      <c r="D859" s="1126"/>
      <c r="E859" s="1127" t="s">
        <v>2297</v>
      </c>
      <c r="F859" s="1112">
        <v>-4</v>
      </c>
      <c r="G859" s="1110">
        <v>1.2</v>
      </c>
      <c r="H859" s="1113">
        <v>1.5</v>
      </c>
      <c r="I859" s="1113"/>
      <c r="J859" s="1114">
        <f t="shared" si="43"/>
        <v>-7.1999999999999993</v>
      </c>
      <c r="K859" s="1119"/>
      <c r="L859" s="1119"/>
      <c r="M859" s="1140"/>
    </row>
    <row r="860" spans="2:13" x14ac:dyDescent="0.25">
      <c r="B860" s="1140"/>
      <c r="C860" s="1151"/>
      <c r="D860" s="1126"/>
      <c r="E860" s="1127" t="s">
        <v>2297</v>
      </c>
      <c r="F860" s="1112">
        <v>-1</v>
      </c>
      <c r="G860" s="1110">
        <v>1</v>
      </c>
      <c r="H860" s="1113">
        <v>1.5</v>
      </c>
      <c r="I860" s="1113"/>
      <c r="J860" s="1114">
        <f t="shared" si="43"/>
        <v>-1.5</v>
      </c>
      <c r="K860" s="1119"/>
      <c r="L860" s="1119"/>
      <c r="M860" s="1140"/>
    </row>
    <row r="861" spans="2:13" x14ac:dyDescent="0.25">
      <c r="B861" s="1140"/>
      <c r="C861" s="1151"/>
      <c r="D861" s="1126"/>
      <c r="E861" s="1127" t="s">
        <v>2297</v>
      </c>
      <c r="F861" s="1112">
        <v>-2</v>
      </c>
      <c r="G861" s="1110">
        <v>0.9</v>
      </c>
      <c r="H861" s="1113">
        <v>1.5</v>
      </c>
      <c r="I861" s="1113"/>
      <c r="J861" s="1114">
        <f t="shared" si="43"/>
        <v>-2.7</v>
      </c>
      <c r="K861" s="1119"/>
      <c r="L861" s="1119"/>
      <c r="M861" s="1140"/>
    </row>
    <row r="862" spans="2:13" x14ac:dyDescent="0.25">
      <c r="B862" s="1140"/>
      <c r="C862" s="1151" t="s">
        <v>125</v>
      </c>
      <c r="D862" s="1126" t="s">
        <v>1875</v>
      </c>
      <c r="E862" s="1127" t="s">
        <v>1876</v>
      </c>
      <c r="F862" s="1112">
        <v>1</v>
      </c>
      <c r="G862" s="1110">
        <v>14.2</v>
      </c>
      <c r="H862" s="1113">
        <v>1.5</v>
      </c>
      <c r="I862" s="1113"/>
      <c r="J862" s="1114">
        <f t="shared" si="43"/>
        <v>21.299999999999997</v>
      </c>
      <c r="K862" s="1119"/>
      <c r="L862" s="1119"/>
      <c r="M862" s="1140"/>
    </row>
    <row r="863" spans="2:13" x14ac:dyDescent="0.25">
      <c r="B863" s="1140"/>
      <c r="C863" s="1151"/>
      <c r="D863" s="1126"/>
      <c r="E863" s="1127" t="s">
        <v>2345</v>
      </c>
      <c r="F863" s="1112">
        <v>-1</v>
      </c>
      <c r="G863" s="1110">
        <v>6.85</v>
      </c>
      <c r="H863" s="1113">
        <v>1.4</v>
      </c>
      <c r="I863" s="1113"/>
      <c r="J863" s="1114">
        <f t="shared" si="43"/>
        <v>-9.5899999999999981</v>
      </c>
      <c r="K863" s="1119"/>
      <c r="L863" s="1119"/>
      <c r="M863" s="1140"/>
    </row>
    <row r="864" spans="2:13" x14ac:dyDescent="0.25">
      <c r="B864" s="1140"/>
      <c r="C864" s="1151" t="s">
        <v>125</v>
      </c>
      <c r="D864" s="1126" t="s">
        <v>2464</v>
      </c>
      <c r="E864" s="1127" t="s">
        <v>2465</v>
      </c>
      <c r="F864" s="1112">
        <v>1</v>
      </c>
      <c r="G864" s="1110">
        <v>13.45</v>
      </c>
      <c r="H864" s="1113">
        <v>1.5</v>
      </c>
      <c r="I864" s="1113"/>
      <c r="J864" s="1114">
        <f t="shared" si="43"/>
        <v>20.174999999999997</v>
      </c>
      <c r="K864" s="1119"/>
      <c r="L864" s="1119"/>
      <c r="M864" s="1140"/>
    </row>
    <row r="865" spans="2:13" x14ac:dyDescent="0.25">
      <c r="B865" s="1140"/>
      <c r="C865" s="1151"/>
      <c r="D865" s="1126"/>
      <c r="E865" s="1127" t="s">
        <v>2297</v>
      </c>
      <c r="F865" s="1112">
        <v>-2</v>
      </c>
      <c r="G865" s="1110">
        <v>1.2</v>
      </c>
      <c r="H865" s="1113">
        <v>1.5</v>
      </c>
      <c r="I865" s="1113"/>
      <c r="J865" s="1114">
        <f t="shared" si="43"/>
        <v>-3.5999999999999996</v>
      </c>
      <c r="K865" s="1119"/>
      <c r="L865" s="1119"/>
      <c r="M865" s="1140"/>
    </row>
    <row r="866" spans="2:13" x14ac:dyDescent="0.25">
      <c r="B866" s="1140"/>
      <c r="C866" s="1151"/>
      <c r="D866" s="1126"/>
      <c r="E866" s="1127" t="s">
        <v>2297</v>
      </c>
      <c r="F866" s="1112">
        <v>-1</v>
      </c>
      <c r="G866" s="1110">
        <v>1</v>
      </c>
      <c r="H866" s="1113">
        <v>1.5</v>
      </c>
      <c r="I866" s="1113"/>
      <c r="J866" s="1114">
        <f t="shared" si="43"/>
        <v>-1.5</v>
      </c>
      <c r="K866" s="1119"/>
      <c r="L866" s="1119"/>
      <c r="M866" s="1140"/>
    </row>
    <row r="867" spans="2:13" x14ac:dyDescent="0.25">
      <c r="B867" s="1140"/>
      <c r="C867" s="1151" t="s">
        <v>125</v>
      </c>
      <c r="D867" s="1126" t="s">
        <v>2466</v>
      </c>
      <c r="E867" s="1127" t="s">
        <v>2449</v>
      </c>
      <c r="F867" s="1112">
        <v>1</v>
      </c>
      <c r="G867" s="1110">
        <v>11.95</v>
      </c>
      <c r="H867" s="1113">
        <v>1.5</v>
      </c>
      <c r="I867" s="1113"/>
      <c r="J867" s="1114">
        <f t="shared" si="43"/>
        <v>17.924999999999997</v>
      </c>
      <c r="K867" s="1119"/>
      <c r="L867" s="1119"/>
      <c r="M867" s="1140"/>
    </row>
    <row r="868" spans="2:13" x14ac:dyDescent="0.25">
      <c r="B868" s="1140"/>
      <c r="C868" s="1151"/>
      <c r="D868" s="1126"/>
      <c r="E868" s="1127" t="s">
        <v>2297</v>
      </c>
      <c r="F868" s="1112">
        <v>-2</v>
      </c>
      <c r="G868" s="1110">
        <v>1.2</v>
      </c>
      <c r="H868" s="1113">
        <v>1.5</v>
      </c>
      <c r="I868" s="1113"/>
      <c r="J868" s="1114">
        <f t="shared" si="43"/>
        <v>-3.5999999999999996</v>
      </c>
      <c r="K868" s="1119"/>
      <c r="L868" s="1119"/>
      <c r="M868" s="1140"/>
    </row>
    <row r="869" spans="2:13" x14ac:dyDescent="0.25">
      <c r="B869" s="1140"/>
      <c r="C869" s="1151"/>
      <c r="D869" s="1126"/>
      <c r="E869" s="1127" t="s">
        <v>2371</v>
      </c>
      <c r="F869" s="1112">
        <v>-2</v>
      </c>
      <c r="G869" s="1110">
        <v>3.15</v>
      </c>
      <c r="H869" s="1113">
        <v>0.3</v>
      </c>
      <c r="I869" s="1113"/>
      <c r="J869" s="1114">
        <f t="shared" si="43"/>
        <v>-1.89</v>
      </c>
      <c r="K869" s="1119"/>
      <c r="L869" s="1119"/>
      <c r="M869" s="1140"/>
    </row>
    <row r="870" spans="2:13" x14ac:dyDescent="0.25">
      <c r="B870" s="1140"/>
      <c r="C870" s="1151" t="s">
        <v>125</v>
      </c>
      <c r="D870" s="1126" t="s">
        <v>2469</v>
      </c>
      <c r="E870" s="1127" t="s">
        <v>1887</v>
      </c>
      <c r="F870" s="1112">
        <v>1</v>
      </c>
      <c r="G870" s="1110">
        <v>16</v>
      </c>
      <c r="H870" s="1113">
        <v>1.5</v>
      </c>
      <c r="I870" s="1113"/>
      <c r="J870" s="1114">
        <f t="shared" si="43"/>
        <v>24</v>
      </c>
      <c r="K870" s="1119"/>
      <c r="L870" s="1119"/>
      <c r="M870" s="1140"/>
    </row>
    <row r="871" spans="2:13" x14ac:dyDescent="0.25">
      <c r="B871" s="1140"/>
      <c r="C871" s="1151"/>
      <c r="D871" s="1126"/>
      <c r="E871" s="1127" t="s">
        <v>2297</v>
      </c>
      <c r="F871" s="1112">
        <v>-2</v>
      </c>
      <c r="G871" s="1110">
        <v>0.8</v>
      </c>
      <c r="H871" s="1113">
        <v>1.5</v>
      </c>
      <c r="I871" s="1113"/>
      <c r="J871" s="1114">
        <f t="shared" si="43"/>
        <v>-2.4000000000000004</v>
      </c>
      <c r="K871" s="1119"/>
      <c r="L871" s="1119"/>
      <c r="M871" s="1140"/>
    </row>
    <row r="872" spans="2:13" x14ac:dyDescent="0.25">
      <c r="B872" s="1140"/>
      <c r="C872" s="1151"/>
      <c r="D872" s="1126"/>
      <c r="E872" s="1127" t="s">
        <v>2371</v>
      </c>
      <c r="F872" s="1112">
        <v>-1</v>
      </c>
      <c r="G872" s="1110">
        <v>2.4</v>
      </c>
      <c r="H872" s="1113">
        <v>0.3</v>
      </c>
      <c r="I872" s="1113"/>
      <c r="J872" s="1114">
        <f t="shared" si="43"/>
        <v>-0.72</v>
      </c>
      <c r="K872" s="1119"/>
      <c r="L872" s="1119"/>
      <c r="M872" s="1140"/>
    </row>
    <row r="873" spans="2:13" x14ac:dyDescent="0.25">
      <c r="B873" s="1140"/>
      <c r="C873" s="1151" t="s">
        <v>125</v>
      </c>
      <c r="D873" s="1126" t="s">
        <v>2471</v>
      </c>
      <c r="E873" s="1127" t="s">
        <v>2449</v>
      </c>
      <c r="F873" s="1112">
        <v>1</v>
      </c>
      <c r="G873" s="1110">
        <v>11.6</v>
      </c>
      <c r="H873" s="1113">
        <v>1.5</v>
      </c>
      <c r="I873" s="1113"/>
      <c r="J873" s="1114">
        <f t="shared" si="43"/>
        <v>17.399999999999999</v>
      </c>
      <c r="K873" s="1119"/>
      <c r="L873" s="1119"/>
      <c r="M873" s="1140"/>
    </row>
    <row r="874" spans="2:13" x14ac:dyDescent="0.25">
      <c r="B874" s="1140"/>
      <c r="C874" s="1151"/>
      <c r="D874" s="1126"/>
      <c r="E874" s="1127" t="s">
        <v>2297</v>
      </c>
      <c r="F874" s="1112">
        <v>-2</v>
      </c>
      <c r="G874" s="1110">
        <v>1.2</v>
      </c>
      <c r="H874" s="1113">
        <v>1.5</v>
      </c>
      <c r="I874" s="1113"/>
      <c r="J874" s="1114">
        <f t="shared" si="43"/>
        <v>-3.5999999999999996</v>
      </c>
      <c r="K874" s="1119"/>
      <c r="L874" s="1119"/>
      <c r="M874" s="1140"/>
    </row>
    <row r="875" spans="2:13" x14ac:dyDescent="0.25">
      <c r="B875" s="1140"/>
      <c r="C875" s="1151"/>
      <c r="D875" s="1126"/>
      <c r="E875" s="1127" t="s">
        <v>2371</v>
      </c>
      <c r="F875" s="1112">
        <v>-2</v>
      </c>
      <c r="G875" s="1110">
        <v>3.15</v>
      </c>
      <c r="H875" s="1113">
        <v>0.3</v>
      </c>
      <c r="I875" s="1113"/>
      <c r="J875" s="1114">
        <f t="shared" si="43"/>
        <v>-1.89</v>
      </c>
      <c r="K875" s="1119"/>
      <c r="L875" s="1119"/>
      <c r="M875" s="1140"/>
    </row>
    <row r="876" spans="2:13" x14ac:dyDescent="0.25">
      <c r="B876" s="1140"/>
      <c r="C876" s="1151" t="s">
        <v>786</v>
      </c>
      <c r="D876" s="1126" t="s">
        <v>1861</v>
      </c>
      <c r="E876" s="1127" t="s">
        <v>177</v>
      </c>
      <c r="F876" s="1112">
        <v>1</v>
      </c>
      <c r="G876" s="1110">
        <v>8.3000000000000007</v>
      </c>
      <c r="H876" s="1113">
        <v>1.5</v>
      </c>
      <c r="I876" s="1113"/>
      <c r="J876" s="1114">
        <f t="shared" si="43"/>
        <v>12.450000000000001</v>
      </c>
      <c r="K876" s="1119"/>
      <c r="L876" s="1119"/>
      <c r="M876" s="1140"/>
    </row>
    <row r="877" spans="2:13" x14ac:dyDescent="0.25">
      <c r="B877" s="1140"/>
      <c r="C877" s="1151"/>
      <c r="D877" s="1126"/>
      <c r="E877" s="1127" t="s">
        <v>2297</v>
      </c>
      <c r="F877" s="1112">
        <v>-1</v>
      </c>
      <c r="G877" s="1110">
        <v>0.9</v>
      </c>
      <c r="H877" s="1113">
        <v>1.5</v>
      </c>
      <c r="I877" s="1113"/>
      <c r="J877" s="1114">
        <f t="shared" si="43"/>
        <v>-1.35</v>
      </c>
      <c r="K877" s="1119"/>
      <c r="L877" s="1119"/>
      <c r="M877" s="1140"/>
    </row>
    <row r="878" spans="2:13" x14ac:dyDescent="0.25">
      <c r="B878" s="728"/>
      <c r="C878" s="1123"/>
      <c r="D878" s="1123"/>
      <c r="E878" s="1123"/>
      <c r="F878" s="1123"/>
      <c r="G878" s="1123"/>
      <c r="H878" s="1123"/>
      <c r="I878" s="1123"/>
      <c r="J878" s="1124"/>
      <c r="K878" s="1123"/>
      <c r="L878" s="1123"/>
      <c r="M878" s="728"/>
    </row>
    <row r="879" spans="2:13" x14ac:dyDescent="0.25">
      <c r="B879" s="1140"/>
      <c r="C879" s="1151"/>
      <c r="D879" s="1126"/>
      <c r="E879" s="1118" t="s">
        <v>1929</v>
      </c>
      <c r="F879" s="1112"/>
      <c r="G879" s="1110"/>
      <c r="H879" s="1113"/>
      <c r="I879" s="1113"/>
      <c r="J879" s="1149"/>
      <c r="K879" s="1119"/>
      <c r="L879" s="1119"/>
      <c r="M879" s="1140"/>
    </row>
    <row r="880" spans="2:13" x14ac:dyDescent="0.25">
      <c r="B880" s="1140"/>
      <c r="C880" s="1151" t="s">
        <v>125</v>
      </c>
      <c r="D880" s="1126" t="s">
        <v>1901</v>
      </c>
      <c r="E880" s="1127" t="s">
        <v>2472</v>
      </c>
      <c r="F880" s="1112">
        <v>1</v>
      </c>
      <c r="G880" s="1110">
        <v>15.7</v>
      </c>
      <c r="H880" s="1113">
        <v>1.5</v>
      </c>
      <c r="I880" s="1113"/>
      <c r="J880" s="1114">
        <f t="shared" ref="J880:J908" si="44">PRODUCT(F880:I880)</f>
        <v>23.549999999999997</v>
      </c>
      <c r="K880" s="1119"/>
      <c r="L880" s="1119"/>
      <c r="M880" s="1140"/>
    </row>
    <row r="881" spans="2:13" x14ac:dyDescent="0.25">
      <c r="B881" s="1140"/>
      <c r="C881" s="1151"/>
      <c r="D881" s="1126"/>
      <c r="E881" s="1127" t="s">
        <v>2297</v>
      </c>
      <c r="F881" s="1112">
        <v>-1</v>
      </c>
      <c r="G881" s="1110">
        <v>1.2</v>
      </c>
      <c r="H881" s="1113">
        <v>1.5</v>
      </c>
      <c r="I881" s="1113"/>
      <c r="J881" s="1114">
        <f t="shared" si="44"/>
        <v>-1.7999999999999998</v>
      </c>
      <c r="K881" s="1119"/>
      <c r="L881" s="1119"/>
      <c r="M881" s="1140"/>
    </row>
    <row r="882" spans="2:13" x14ac:dyDescent="0.25">
      <c r="B882" s="1140"/>
      <c r="C882" s="1151"/>
      <c r="D882" s="1126"/>
      <c r="E882" s="1127" t="s">
        <v>2371</v>
      </c>
      <c r="F882" s="1112">
        <v>-1</v>
      </c>
      <c r="G882" s="1110">
        <v>2.4</v>
      </c>
      <c r="H882" s="1113">
        <v>0.3</v>
      </c>
      <c r="I882" s="1113"/>
      <c r="J882" s="1114">
        <f t="shared" si="44"/>
        <v>-0.72</v>
      </c>
      <c r="K882" s="1119"/>
      <c r="L882" s="1119"/>
      <c r="M882" s="1140"/>
    </row>
    <row r="883" spans="2:13" x14ac:dyDescent="0.25">
      <c r="B883" s="1140"/>
      <c r="C883" s="1151" t="s">
        <v>125</v>
      </c>
      <c r="D883" s="1126" t="s">
        <v>2217</v>
      </c>
      <c r="E883" s="1127" t="s">
        <v>2382</v>
      </c>
      <c r="F883" s="1112">
        <v>1</v>
      </c>
      <c r="G883" s="1110">
        <v>7.25</v>
      </c>
      <c r="H883" s="1113">
        <v>1.5</v>
      </c>
      <c r="I883" s="1113"/>
      <c r="J883" s="1114">
        <f t="shared" si="44"/>
        <v>10.875</v>
      </c>
      <c r="K883" s="1119"/>
      <c r="L883" s="1119"/>
      <c r="M883" s="1140"/>
    </row>
    <row r="884" spans="2:13" x14ac:dyDescent="0.25">
      <c r="B884" s="1140"/>
      <c r="C884" s="1151"/>
      <c r="D884" s="1126"/>
      <c r="E884" s="1127" t="s">
        <v>2297</v>
      </c>
      <c r="F884" s="1112">
        <v>-1</v>
      </c>
      <c r="G884" s="1110">
        <v>0.9</v>
      </c>
      <c r="H884" s="1113">
        <v>1.5</v>
      </c>
      <c r="I884" s="1113"/>
      <c r="J884" s="1114">
        <f t="shared" si="44"/>
        <v>-1.35</v>
      </c>
      <c r="K884" s="1119"/>
      <c r="L884" s="1119"/>
      <c r="M884" s="1140"/>
    </row>
    <row r="885" spans="2:13" x14ac:dyDescent="0.25">
      <c r="B885" s="1140"/>
      <c r="C885" s="1151" t="s">
        <v>125</v>
      </c>
      <c r="D885" s="1126" t="s">
        <v>1893</v>
      </c>
      <c r="E885" s="1127" t="s">
        <v>204</v>
      </c>
      <c r="F885" s="1112">
        <v>1</v>
      </c>
      <c r="G885" s="1110">
        <v>12.6</v>
      </c>
      <c r="H885" s="1113">
        <v>1.5</v>
      </c>
      <c r="I885" s="1113"/>
      <c r="J885" s="1114">
        <f t="shared" si="44"/>
        <v>18.899999999999999</v>
      </c>
      <c r="K885" s="1119"/>
      <c r="L885" s="1119"/>
      <c r="M885" s="1140"/>
    </row>
    <row r="886" spans="2:13" x14ac:dyDescent="0.25">
      <c r="B886" s="1140"/>
      <c r="C886" s="1151"/>
      <c r="D886" s="1126"/>
      <c r="E886" s="1127" t="s">
        <v>2297</v>
      </c>
      <c r="F886" s="1112">
        <v>-1</v>
      </c>
      <c r="G886" s="1110">
        <v>1.2</v>
      </c>
      <c r="H886" s="1113">
        <v>1.5</v>
      </c>
      <c r="I886" s="1113"/>
      <c r="J886" s="1114">
        <f t="shared" si="44"/>
        <v>-1.7999999999999998</v>
      </c>
      <c r="K886" s="1119"/>
      <c r="L886" s="1119"/>
      <c r="M886" s="1140"/>
    </row>
    <row r="887" spans="2:13" x14ac:dyDescent="0.25">
      <c r="B887" s="1140"/>
      <c r="C887" s="1151" t="s">
        <v>125</v>
      </c>
      <c r="D887" s="1126" t="s">
        <v>1905</v>
      </c>
      <c r="E887" s="1127" t="s">
        <v>2474</v>
      </c>
      <c r="F887" s="1112">
        <v>1</v>
      </c>
      <c r="G887" s="1110">
        <v>12</v>
      </c>
      <c r="H887" s="1113">
        <v>1.5</v>
      </c>
      <c r="I887" s="1113"/>
      <c r="J887" s="1114">
        <f t="shared" si="44"/>
        <v>18</v>
      </c>
      <c r="K887" s="1119"/>
      <c r="L887" s="1119"/>
      <c r="M887" s="1140"/>
    </row>
    <row r="888" spans="2:13" x14ac:dyDescent="0.25">
      <c r="B888" s="1140"/>
      <c r="C888" s="1151"/>
      <c r="D888" s="1126"/>
      <c r="E888" s="1127" t="s">
        <v>2297</v>
      </c>
      <c r="F888" s="1112">
        <v>-1</v>
      </c>
      <c r="G888" s="1110">
        <v>1.2</v>
      </c>
      <c r="H888" s="1113">
        <v>1.5</v>
      </c>
      <c r="I888" s="1113"/>
      <c r="J888" s="1114">
        <f t="shared" si="44"/>
        <v>-1.7999999999999998</v>
      </c>
      <c r="K888" s="1119"/>
      <c r="L888" s="1119"/>
      <c r="M888" s="1140"/>
    </row>
    <row r="889" spans="2:13" x14ac:dyDescent="0.25">
      <c r="B889" s="1140"/>
      <c r="C889" s="1151"/>
      <c r="D889" s="1126"/>
      <c r="E889" s="1127" t="s">
        <v>2297</v>
      </c>
      <c r="F889" s="1112">
        <v>-1</v>
      </c>
      <c r="G889" s="1110">
        <v>0.9</v>
      </c>
      <c r="H889" s="1113">
        <v>1.5</v>
      </c>
      <c r="I889" s="1113"/>
      <c r="J889" s="1114">
        <f t="shared" si="44"/>
        <v>-1.35</v>
      </c>
      <c r="K889" s="1119"/>
      <c r="L889" s="1119"/>
      <c r="M889" s="1140"/>
    </row>
    <row r="890" spans="2:13" x14ac:dyDescent="0.25">
      <c r="B890" s="1140"/>
      <c r="C890" s="1151"/>
      <c r="D890" s="1126"/>
      <c r="E890" s="1127" t="s">
        <v>2297</v>
      </c>
      <c r="F890" s="1112">
        <v>-1</v>
      </c>
      <c r="G890" s="1110">
        <v>0.6</v>
      </c>
      <c r="H890" s="1113">
        <v>1.5</v>
      </c>
      <c r="I890" s="1113"/>
      <c r="J890" s="1114">
        <f t="shared" si="44"/>
        <v>-0.89999999999999991</v>
      </c>
      <c r="K890" s="1119"/>
      <c r="L890" s="1119"/>
      <c r="M890" s="1140"/>
    </row>
    <row r="891" spans="2:13" x14ac:dyDescent="0.25">
      <c r="B891" s="1140"/>
      <c r="C891" s="1151"/>
      <c r="D891" s="1126"/>
      <c r="E891" s="1127" t="s">
        <v>2371</v>
      </c>
      <c r="F891" s="1112">
        <v>-1</v>
      </c>
      <c r="G891" s="1110">
        <v>0.8</v>
      </c>
      <c r="H891" s="1113">
        <v>0.3</v>
      </c>
      <c r="I891" s="1113"/>
      <c r="J891" s="1114">
        <f t="shared" si="44"/>
        <v>-0.24</v>
      </c>
      <c r="K891" s="1119"/>
      <c r="L891" s="1119"/>
      <c r="M891" s="1140"/>
    </row>
    <row r="892" spans="2:13" x14ac:dyDescent="0.25">
      <c r="B892" s="1140"/>
      <c r="C892" s="1151" t="s">
        <v>125</v>
      </c>
      <c r="D892" s="1126" t="s">
        <v>2476</v>
      </c>
      <c r="E892" s="1127" t="s">
        <v>684</v>
      </c>
      <c r="F892" s="1112">
        <v>1</v>
      </c>
      <c r="G892" s="1110">
        <v>4.7</v>
      </c>
      <c r="H892" s="1113">
        <v>1.5</v>
      </c>
      <c r="I892" s="1113"/>
      <c r="J892" s="1114">
        <f t="shared" si="44"/>
        <v>7.0500000000000007</v>
      </c>
      <c r="K892" s="1119"/>
      <c r="L892" s="1119"/>
      <c r="M892" s="1140"/>
    </row>
    <row r="893" spans="2:13" x14ac:dyDescent="0.25">
      <c r="B893" s="1140"/>
      <c r="C893" s="1151" t="s">
        <v>786</v>
      </c>
      <c r="D893" s="1126" t="s">
        <v>1914</v>
      </c>
      <c r="E893" s="1127" t="s">
        <v>177</v>
      </c>
      <c r="F893" s="1112">
        <v>1</v>
      </c>
      <c r="G893" s="1110">
        <v>8</v>
      </c>
      <c r="H893" s="1113">
        <v>1.5</v>
      </c>
      <c r="I893" s="1113"/>
      <c r="J893" s="1114">
        <f t="shared" si="44"/>
        <v>12</v>
      </c>
      <c r="K893" s="1119"/>
      <c r="L893" s="1119"/>
      <c r="M893" s="1140"/>
    </row>
    <row r="894" spans="2:13" x14ac:dyDescent="0.25">
      <c r="B894" s="1140"/>
      <c r="C894" s="1151"/>
      <c r="D894" s="1126"/>
      <c r="E894" s="1127" t="s">
        <v>2297</v>
      </c>
      <c r="F894" s="1112">
        <v>-1</v>
      </c>
      <c r="G894" s="1110">
        <v>0.9</v>
      </c>
      <c r="H894" s="1113">
        <v>1.5</v>
      </c>
      <c r="I894" s="1113"/>
      <c r="J894" s="1114">
        <f t="shared" si="44"/>
        <v>-1.35</v>
      </c>
      <c r="K894" s="1119"/>
      <c r="L894" s="1119"/>
      <c r="M894" s="1140"/>
    </row>
    <row r="895" spans="2:13" x14ac:dyDescent="0.25">
      <c r="B895" s="1140"/>
      <c r="C895" s="1151" t="s">
        <v>125</v>
      </c>
      <c r="D895" s="1126" t="s">
        <v>2477</v>
      </c>
      <c r="E895" s="1127" t="s">
        <v>2478</v>
      </c>
      <c r="F895" s="1112">
        <v>1</v>
      </c>
      <c r="G895" s="1110">
        <v>19.600000000000001</v>
      </c>
      <c r="H895" s="1113">
        <v>1.5</v>
      </c>
      <c r="I895" s="1113"/>
      <c r="J895" s="1114">
        <f t="shared" si="44"/>
        <v>29.400000000000002</v>
      </c>
      <c r="K895" s="1119"/>
      <c r="L895" s="1119"/>
      <c r="M895" s="1140"/>
    </row>
    <row r="896" spans="2:13" x14ac:dyDescent="0.25">
      <c r="B896" s="1140"/>
      <c r="C896" s="1151"/>
      <c r="D896" s="1126"/>
      <c r="E896" s="1127" t="s">
        <v>2297</v>
      </c>
      <c r="F896" s="1112">
        <v>-1</v>
      </c>
      <c r="G896" s="1110">
        <v>2.6</v>
      </c>
      <c r="H896" s="1113">
        <v>1.5</v>
      </c>
      <c r="I896" s="1113"/>
      <c r="J896" s="1114">
        <f t="shared" si="44"/>
        <v>-3.9000000000000004</v>
      </c>
      <c r="K896" s="1119"/>
      <c r="L896" s="1119"/>
      <c r="M896" s="1140"/>
    </row>
    <row r="897" spans="2:13" x14ac:dyDescent="0.25">
      <c r="B897" s="1140"/>
      <c r="C897" s="1151"/>
      <c r="D897" s="1126"/>
      <c r="E897" s="1127" t="s">
        <v>2297</v>
      </c>
      <c r="F897" s="1112">
        <v>-2</v>
      </c>
      <c r="G897" s="1110">
        <v>1.2</v>
      </c>
      <c r="H897" s="1113">
        <v>1.5</v>
      </c>
      <c r="I897" s="1113"/>
      <c r="J897" s="1114">
        <f t="shared" si="44"/>
        <v>-3.5999999999999996</v>
      </c>
      <c r="K897" s="1119"/>
      <c r="L897" s="1119"/>
      <c r="M897" s="1140"/>
    </row>
    <row r="898" spans="2:13" x14ac:dyDescent="0.25">
      <c r="B898" s="1140"/>
      <c r="C898" s="1151"/>
      <c r="D898" s="1126"/>
      <c r="E898" s="1127" t="s">
        <v>2297</v>
      </c>
      <c r="F898" s="1112">
        <v>-3</v>
      </c>
      <c r="G898" s="1110">
        <v>0.9</v>
      </c>
      <c r="H898" s="1113">
        <v>1.5</v>
      </c>
      <c r="I898" s="1113"/>
      <c r="J898" s="1114">
        <f t="shared" si="44"/>
        <v>-4.0500000000000007</v>
      </c>
      <c r="K898" s="1119"/>
      <c r="L898" s="1119"/>
      <c r="M898" s="1140"/>
    </row>
    <row r="899" spans="2:13" x14ac:dyDescent="0.25">
      <c r="B899" s="1140"/>
      <c r="C899" s="1151" t="s">
        <v>125</v>
      </c>
      <c r="D899" s="1126" t="s">
        <v>1889</v>
      </c>
      <c r="E899" s="1127" t="s">
        <v>2479</v>
      </c>
      <c r="F899" s="1112">
        <v>1</v>
      </c>
      <c r="G899" s="1110">
        <v>85.35</v>
      </c>
      <c r="H899" s="1113">
        <v>1.5</v>
      </c>
      <c r="I899" s="1113"/>
      <c r="J899" s="1114">
        <f t="shared" si="44"/>
        <v>128.02499999999998</v>
      </c>
      <c r="K899" s="1119"/>
      <c r="L899" s="1119"/>
      <c r="M899" s="1140"/>
    </row>
    <row r="900" spans="2:13" x14ac:dyDescent="0.25">
      <c r="B900" s="1140"/>
      <c r="C900" s="1151"/>
      <c r="D900" s="1126"/>
      <c r="E900" s="1127" t="s">
        <v>2297</v>
      </c>
      <c r="F900" s="1112">
        <v>-14</v>
      </c>
      <c r="G900" s="1110">
        <v>1.2</v>
      </c>
      <c r="H900" s="1113">
        <v>1.5</v>
      </c>
      <c r="I900" s="1113"/>
      <c r="J900" s="1114">
        <f t="shared" si="44"/>
        <v>-25.200000000000003</v>
      </c>
      <c r="K900" s="1119"/>
      <c r="L900" s="1119"/>
      <c r="M900" s="1140"/>
    </row>
    <row r="901" spans="2:13" x14ac:dyDescent="0.25">
      <c r="B901" s="1140"/>
      <c r="C901" s="1151"/>
      <c r="D901" s="1126"/>
      <c r="E901" s="1127" t="s">
        <v>2297</v>
      </c>
      <c r="F901" s="1112">
        <v>-1</v>
      </c>
      <c r="G901" s="1110">
        <v>1</v>
      </c>
      <c r="H901" s="1113">
        <v>1.5</v>
      </c>
      <c r="I901" s="1113"/>
      <c r="J901" s="1114">
        <f t="shared" si="44"/>
        <v>-1.5</v>
      </c>
      <c r="K901" s="1119"/>
      <c r="L901" s="1119"/>
      <c r="M901" s="1140"/>
    </row>
    <row r="902" spans="2:13" x14ac:dyDescent="0.25">
      <c r="B902" s="1140"/>
      <c r="C902" s="1151"/>
      <c r="D902" s="1126"/>
      <c r="E902" s="1127" t="s">
        <v>2297</v>
      </c>
      <c r="F902" s="1112">
        <v>-3</v>
      </c>
      <c r="G902" s="1110">
        <v>0.9</v>
      </c>
      <c r="H902" s="1113">
        <v>1.5</v>
      </c>
      <c r="I902" s="1113"/>
      <c r="J902" s="1114">
        <f t="shared" si="44"/>
        <v>-4.0500000000000007</v>
      </c>
      <c r="K902" s="1119"/>
      <c r="L902" s="1119"/>
      <c r="M902" s="1140"/>
    </row>
    <row r="903" spans="2:13" x14ac:dyDescent="0.25">
      <c r="B903" s="1140"/>
      <c r="C903" s="1151"/>
      <c r="D903" s="1126"/>
      <c r="E903" s="1127" t="s">
        <v>2297</v>
      </c>
      <c r="F903" s="1112">
        <v>-2</v>
      </c>
      <c r="G903" s="1110">
        <v>0.8</v>
      </c>
      <c r="H903" s="1113">
        <v>1.5</v>
      </c>
      <c r="I903" s="1113"/>
      <c r="J903" s="1114">
        <f t="shared" si="44"/>
        <v>-2.4000000000000004</v>
      </c>
      <c r="K903" s="1119"/>
      <c r="L903" s="1119"/>
      <c r="M903" s="1140"/>
    </row>
    <row r="904" spans="2:13" x14ac:dyDescent="0.25">
      <c r="B904" s="1140"/>
      <c r="C904" s="1151"/>
      <c r="D904" s="1126"/>
      <c r="E904" s="1127" t="s">
        <v>2297</v>
      </c>
      <c r="F904" s="1112">
        <v>-1</v>
      </c>
      <c r="G904" s="1110">
        <v>0.6</v>
      </c>
      <c r="H904" s="1113">
        <v>1.5</v>
      </c>
      <c r="I904" s="1113"/>
      <c r="J904" s="1114">
        <f t="shared" si="44"/>
        <v>-0.89999999999999991</v>
      </c>
      <c r="K904" s="1119"/>
      <c r="L904" s="1119"/>
      <c r="M904" s="1140"/>
    </row>
    <row r="905" spans="2:13" x14ac:dyDescent="0.25">
      <c r="B905" s="1140"/>
      <c r="C905" s="1151"/>
      <c r="D905" s="1126"/>
      <c r="E905" s="1127" t="s">
        <v>2371</v>
      </c>
      <c r="F905" s="1112">
        <v>-3</v>
      </c>
      <c r="G905" s="1110">
        <v>2.4</v>
      </c>
      <c r="H905" s="1113">
        <v>0.3</v>
      </c>
      <c r="I905" s="1113"/>
      <c r="J905" s="1114">
        <f t="shared" si="44"/>
        <v>-2.1599999999999997</v>
      </c>
      <c r="K905" s="1119"/>
      <c r="L905" s="1119"/>
      <c r="M905" s="1140"/>
    </row>
    <row r="906" spans="2:13" x14ac:dyDescent="0.25">
      <c r="B906" s="1140"/>
      <c r="C906" s="1151"/>
      <c r="D906" s="1126"/>
      <c r="E906" s="1154" t="s">
        <v>2453</v>
      </c>
      <c r="F906" s="1112">
        <v>-2</v>
      </c>
      <c r="G906" s="1110">
        <v>0.2</v>
      </c>
      <c r="H906" s="1113">
        <v>1.4</v>
      </c>
      <c r="I906" s="1113"/>
      <c r="J906" s="1114">
        <f t="shared" si="44"/>
        <v>-0.55999999999999994</v>
      </c>
      <c r="K906" s="1119"/>
      <c r="L906" s="1119"/>
      <c r="M906" s="1140"/>
    </row>
    <row r="907" spans="2:13" x14ac:dyDescent="0.25">
      <c r="B907" s="1140"/>
      <c r="C907" s="1148"/>
      <c r="D907" s="1110"/>
      <c r="E907" s="1150" t="s">
        <v>2311</v>
      </c>
      <c r="F907" s="1112">
        <v>-2</v>
      </c>
      <c r="G907" s="1110">
        <v>0.7</v>
      </c>
      <c r="H907" s="1113">
        <v>0.75</v>
      </c>
      <c r="I907" s="1113"/>
      <c r="J907" s="1114">
        <f t="shared" si="44"/>
        <v>-1.0499999999999998</v>
      </c>
      <c r="K907" s="1119"/>
      <c r="L907" s="1119"/>
      <c r="M907" s="1140"/>
    </row>
    <row r="908" spans="2:13" x14ac:dyDescent="0.25">
      <c r="B908" s="1140"/>
      <c r="C908" s="1148"/>
      <c r="D908" s="1110"/>
      <c r="E908" s="1150" t="s">
        <v>2302</v>
      </c>
      <c r="F908" s="1112">
        <v>-2</v>
      </c>
      <c r="G908" s="1110">
        <v>0.4</v>
      </c>
      <c r="H908" s="1113">
        <v>0.75</v>
      </c>
      <c r="I908" s="1113"/>
      <c r="J908" s="1114">
        <f t="shared" si="44"/>
        <v>-0.60000000000000009</v>
      </c>
      <c r="K908" s="1120"/>
      <c r="L908" s="1120"/>
      <c r="M908" s="1140"/>
    </row>
    <row r="909" spans="2:13" x14ac:dyDescent="0.25">
      <c r="B909" s="1091"/>
      <c r="C909" s="1155"/>
      <c r="D909" s="1156"/>
      <c r="E909" s="1157"/>
      <c r="F909" s="1158"/>
      <c r="G909" s="1159"/>
      <c r="H909" s="1159"/>
      <c r="I909" s="1160"/>
      <c r="J909" s="1160"/>
      <c r="K909" s="563"/>
      <c r="L909" s="1161"/>
      <c r="M909" s="1091"/>
    </row>
    <row r="910" spans="2:13" x14ac:dyDescent="0.25">
      <c r="B910" s="1091"/>
      <c r="C910" s="1162"/>
      <c r="D910" s="1163"/>
      <c r="E910" s="1164"/>
      <c r="F910" s="1165"/>
      <c r="G910" s="1163"/>
      <c r="H910" s="1163"/>
      <c r="I910" s="1163"/>
      <c r="J910" s="1166"/>
      <c r="K910" s="1167"/>
      <c r="L910" s="1167"/>
      <c r="M910" s="1091"/>
    </row>
    <row r="911" spans="2:13" x14ac:dyDescent="0.25">
      <c r="B911" s="1091"/>
      <c r="C911" s="1090" t="str">
        <f>RESUMEN!C111</f>
        <v>03.05.01.03</v>
      </c>
      <c r="D911" s="2079" t="str">
        <f>RESUMEN!D111</f>
        <v>Z. PORCELANATO 60X60 Cm (3 HILERAS )h=1.80m</v>
      </c>
      <c r="E911" s="2080"/>
      <c r="F911" s="2080"/>
      <c r="G911" s="2080"/>
      <c r="H911" s="2080"/>
      <c r="I911" s="2080"/>
      <c r="J911" s="2080"/>
      <c r="K911" s="2080"/>
      <c r="L911" s="2081"/>
      <c r="M911" s="1091"/>
    </row>
    <row r="912" spans="2:13" x14ac:dyDescent="0.25">
      <c r="B912" s="1091"/>
      <c r="C912" s="1092" t="s">
        <v>1</v>
      </c>
      <c r="D912" s="1093" t="s">
        <v>239</v>
      </c>
      <c r="E912" s="1094" t="s">
        <v>2</v>
      </c>
      <c r="F912" s="1139" t="s">
        <v>45</v>
      </c>
      <c r="G912" s="1096" t="s">
        <v>52</v>
      </c>
      <c r="H912" s="1096" t="s">
        <v>47</v>
      </c>
      <c r="I912" s="1096" t="s">
        <v>48</v>
      </c>
      <c r="J912" s="1096" t="s">
        <v>49</v>
      </c>
      <c r="K912" s="328" t="s">
        <v>50</v>
      </c>
      <c r="L912" s="1092" t="s">
        <v>3</v>
      </c>
      <c r="M912" s="1091"/>
    </row>
    <row r="913" spans="2:13" x14ac:dyDescent="0.25">
      <c r="B913" s="1091"/>
      <c r="C913" s="1097"/>
      <c r="D913" s="2082"/>
      <c r="E913" s="2083"/>
      <c r="F913" s="1098"/>
      <c r="G913" s="1099"/>
      <c r="H913" s="1100"/>
      <c r="I913" s="1100"/>
      <c r="J913" s="1100"/>
      <c r="K913" s="346">
        <f>SUM(J915:J1291)</f>
        <v>3017.7080000000051</v>
      </c>
      <c r="L913" s="1101" t="s">
        <v>6</v>
      </c>
      <c r="M913" s="1091"/>
    </row>
    <row r="914" spans="2:13" x14ac:dyDescent="0.25">
      <c r="B914" s="1091"/>
      <c r="C914" s="2100"/>
      <c r="D914" s="2100"/>
      <c r="E914" s="2100"/>
      <c r="F914" s="2100"/>
      <c r="G914" s="2100"/>
      <c r="H914" s="2100"/>
      <c r="I914" s="2100"/>
      <c r="J914" s="2100"/>
      <c r="K914" s="2100"/>
      <c r="L914" s="2100"/>
      <c r="M914" s="1091"/>
    </row>
    <row r="915" spans="2:13" x14ac:dyDescent="0.25">
      <c r="B915" s="1140"/>
      <c r="C915" s="1141"/>
      <c r="D915" s="1142"/>
      <c r="E915" s="1143" t="s">
        <v>169</v>
      </c>
      <c r="F915" s="1144"/>
      <c r="G915" s="1142"/>
      <c r="H915" s="1106"/>
      <c r="I915" s="1106"/>
      <c r="J915" s="1168"/>
      <c r="K915" s="1146"/>
      <c r="L915" s="1147"/>
      <c r="M915" s="1140"/>
    </row>
    <row r="916" spans="2:13" x14ac:dyDescent="0.25">
      <c r="B916" s="1140"/>
      <c r="C916" s="1148"/>
      <c r="D916" s="1110"/>
      <c r="E916" s="1118" t="s">
        <v>925</v>
      </c>
      <c r="F916" s="1112"/>
      <c r="G916" s="1110"/>
      <c r="H916" s="1113"/>
      <c r="I916" s="1113"/>
      <c r="J916" s="1114"/>
      <c r="K916" s="1119"/>
      <c r="L916" s="1119"/>
      <c r="M916" s="1140"/>
    </row>
    <row r="917" spans="2:13" x14ac:dyDescent="0.25">
      <c r="B917" s="1140"/>
      <c r="C917" s="1148" t="s">
        <v>121</v>
      </c>
      <c r="D917" s="1110" t="s">
        <v>860</v>
      </c>
      <c r="E917" s="1121" t="s">
        <v>828</v>
      </c>
      <c r="F917" s="1112">
        <v>1</v>
      </c>
      <c r="G917" s="1110">
        <v>6.9</v>
      </c>
      <c r="H917" s="1113">
        <v>1.8</v>
      </c>
      <c r="I917" s="1113"/>
      <c r="J917" s="1114">
        <f t="shared" ref="J917:J930" si="45">PRODUCT(F917:I917)</f>
        <v>12.420000000000002</v>
      </c>
      <c r="K917" s="1119"/>
      <c r="L917" s="1119"/>
      <c r="M917" s="1140"/>
    </row>
    <row r="918" spans="2:13" x14ac:dyDescent="0.25">
      <c r="B918" s="1140"/>
      <c r="C918" s="1148"/>
      <c r="D918" s="1110"/>
      <c r="E918" s="1121" t="s">
        <v>2297</v>
      </c>
      <c r="F918" s="1112">
        <v>-1</v>
      </c>
      <c r="G918" s="1110">
        <v>0.8</v>
      </c>
      <c r="H918" s="1113">
        <v>1.8</v>
      </c>
      <c r="I918" s="1113"/>
      <c r="J918" s="1114">
        <f t="shared" si="45"/>
        <v>-1.4400000000000002</v>
      </c>
      <c r="K918" s="1119"/>
      <c r="L918" s="1119"/>
      <c r="M918" s="1140"/>
    </row>
    <row r="919" spans="2:13" x14ac:dyDescent="0.25">
      <c r="B919" s="1140"/>
      <c r="C919" s="1148" t="s">
        <v>121</v>
      </c>
      <c r="D919" s="1110" t="s">
        <v>862</v>
      </c>
      <c r="E919" s="1121" t="s">
        <v>2244</v>
      </c>
      <c r="F919" s="1112">
        <v>1</v>
      </c>
      <c r="G919" s="1110">
        <v>9.3000000000000007</v>
      </c>
      <c r="H919" s="1113">
        <v>1.8</v>
      </c>
      <c r="I919" s="1113"/>
      <c r="J919" s="1114">
        <f t="shared" si="45"/>
        <v>16.740000000000002</v>
      </c>
      <c r="K919" s="1119"/>
      <c r="L919" s="1119"/>
      <c r="M919" s="1140"/>
    </row>
    <row r="920" spans="2:13" x14ac:dyDescent="0.25">
      <c r="B920" s="1140"/>
      <c r="C920" s="1148"/>
      <c r="D920" s="1110"/>
      <c r="E920" s="1121" t="s">
        <v>2297</v>
      </c>
      <c r="F920" s="1112">
        <v>-1</v>
      </c>
      <c r="G920" s="1110">
        <v>1</v>
      </c>
      <c r="H920" s="1113">
        <v>1.8</v>
      </c>
      <c r="I920" s="1113"/>
      <c r="J920" s="1114">
        <f t="shared" si="45"/>
        <v>-1.8</v>
      </c>
      <c r="K920" s="1119"/>
      <c r="L920" s="1119"/>
      <c r="M920" s="1140"/>
    </row>
    <row r="921" spans="2:13" x14ac:dyDescent="0.25">
      <c r="B921" s="1140"/>
      <c r="C921" s="1148" t="s">
        <v>121</v>
      </c>
      <c r="D921" s="1110" t="s">
        <v>863</v>
      </c>
      <c r="E921" s="1121" t="s">
        <v>825</v>
      </c>
      <c r="F921" s="1112">
        <v>1</v>
      </c>
      <c r="G921" s="1110">
        <v>5.7</v>
      </c>
      <c r="H921" s="1113">
        <v>1.8</v>
      </c>
      <c r="I921" s="1113"/>
      <c r="J921" s="1114">
        <f t="shared" si="45"/>
        <v>10.26</v>
      </c>
      <c r="K921" s="1119"/>
      <c r="L921" s="1119"/>
      <c r="M921" s="1140"/>
    </row>
    <row r="922" spans="2:13" x14ac:dyDescent="0.25">
      <c r="B922" s="1140"/>
      <c r="C922" s="1148"/>
      <c r="D922" s="1110"/>
      <c r="E922" s="1121" t="s">
        <v>2297</v>
      </c>
      <c r="F922" s="1112">
        <v>-1</v>
      </c>
      <c r="G922" s="1110">
        <v>0.8</v>
      </c>
      <c r="H922" s="1113">
        <v>1.8</v>
      </c>
      <c r="I922" s="1113"/>
      <c r="J922" s="1114">
        <f t="shared" si="45"/>
        <v>-1.4400000000000002</v>
      </c>
      <c r="K922" s="1119"/>
      <c r="L922" s="1119"/>
      <c r="M922" s="1140"/>
    </row>
    <row r="923" spans="2:13" x14ac:dyDescent="0.25">
      <c r="B923" s="1140"/>
      <c r="C923" s="1148" t="s">
        <v>787</v>
      </c>
      <c r="D923" s="1110" t="s">
        <v>2236</v>
      </c>
      <c r="E923" s="1121" t="s">
        <v>122</v>
      </c>
      <c r="F923" s="1112">
        <v>1</v>
      </c>
      <c r="G923" s="1110">
        <v>8.9</v>
      </c>
      <c r="H923" s="1113">
        <v>1.8</v>
      </c>
      <c r="I923" s="1113"/>
      <c r="J923" s="1114">
        <f t="shared" si="45"/>
        <v>16.02</v>
      </c>
      <c r="K923" s="1119"/>
      <c r="L923" s="1119"/>
      <c r="M923" s="1140"/>
    </row>
    <row r="924" spans="2:13" x14ac:dyDescent="0.25">
      <c r="B924" s="1140"/>
      <c r="C924" s="1148"/>
      <c r="D924" s="1110"/>
      <c r="E924" s="1121" t="s">
        <v>2297</v>
      </c>
      <c r="F924" s="1112">
        <v>-1</v>
      </c>
      <c r="G924" s="1110">
        <v>0.8</v>
      </c>
      <c r="H924" s="1113">
        <v>1.8</v>
      </c>
      <c r="I924" s="1113"/>
      <c r="J924" s="1114">
        <f t="shared" si="45"/>
        <v>-1.4400000000000002</v>
      </c>
      <c r="K924" s="1119"/>
      <c r="L924" s="1119"/>
      <c r="M924" s="1140"/>
    </row>
    <row r="925" spans="2:13" x14ac:dyDescent="0.25">
      <c r="B925" s="1140"/>
      <c r="C925" s="1148" t="s">
        <v>121</v>
      </c>
      <c r="D925" s="1110" t="s">
        <v>936</v>
      </c>
      <c r="E925" s="1121" t="s">
        <v>937</v>
      </c>
      <c r="F925" s="1112">
        <v>1</v>
      </c>
      <c r="G925" s="1110">
        <v>14.6</v>
      </c>
      <c r="H925" s="1113">
        <v>1.8</v>
      </c>
      <c r="I925" s="1113"/>
      <c r="J925" s="1114">
        <f t="shared" si="45"/>
        <v>26.28</v>
      </c>
      <c r="K925" s="1119"/>
      <c r="L925" s="1119"/>
      <c r="M925" s="1140"/>
    </row>
    <row r="926" spans="2:13" x14ac:dyDescent="0.25">
      <c r="B926" s="1140"/>
      <c r="C926" s="1148"/>
      <c r="D926" s="1110"/>
      <c r="E926" s="1121" t="s">
        <v>2298</v>
      </c>
      <c r="F926" s="1112">
        <v>-1</v>
      </c>
      <c r="G926" s="1110">
        <v>2.35</v>
      </c>
      <c r="H926" s="1113">
        <v>1.8</v>
      </c>
      <c r="I926" s="1113"/>
      <c r="J926" s="1114">
        <f t="shared" si="45"/>
        <v>-4.2300000000000004</v>
      </c>
      <c r="K926" s="1119"/>
      <c r="L926" s="1119"/>
      <c r="M926" s="1140"/>
    </row>
    <row r="927" spans="2:13" x14ac:dyDescent="0.25">
      <c r="B927" s="1140"/>
      <c r="C927" s="1148" t="s">
        <v>121</v>
      </c>
      <c r="D927" s="1110" t="s">
        <v>942</v>
      </c>
      <c r="E927" s="1121" t="s">
        <v>268</v>
      </c>
      <c r="F927" s="1112">
        <v>1</v>
      </c>
      <c r="G927" s="1110">
        <v>14.9</v>
      </c>
      <c r="H927" s="1113">
        <v>1.8</v>
      </c>
      <c r="I927" s="1113"/>
      <c r="J927" s="1114">
        <f t="shared" si="45"/>
        <v>26.82</v>
      </c>
      <c r="K927" s="1119"/>
      <c r="L927" s="1119"/>
      <c r="M927" s="1140"/>
    </row>
    <row r="928" spans="2:13" x14ac:dyDescent="0.25">
      <c r="B928" s="1140"/>
      <c r="C928" s="1148"/>
      <c r="D928" s="1110"/>
      <c r="E928" s="1121" t="s">
        <v>2297</v>
      </c>
      <c r="F928" s="1112">
        <v>-1</v>
      </c>
      <c r="G928" s="1110">
        <v>1</v>
      </c>
      <c r="H928" s="1113">
        <v>1.8</v>
      </c>
      <c r="I928" s="1113"/>
      <c r="J928" s="1114">
        <f t="shared" si="45"/>
        <v>-1.8</v>
      </c>
      <c r="K928" s="1119"/>
      <c r="L928" s="1119"/>
      <c r="M928" s="1140"/>
    </row>
    <row r="929" spans="2:13" ht="26.4" x14ac:dyDescent="0.25">
      <c r="B929" s="1140"/>
      <c r="C929" s="1148" t="s">
        <v>121</v>
      </c>
      <c r="D929" s="1110" t="s">
        <v>946</v>
      </c>
      <c r="E929" s="1121" t="s">
        <v>947</v>
      </c>
      <c r="F929" s="1112">
        <v>1</v>
      </c>
      <c r="G929" s="1110">
        <v>14.5</v>
      </c>
      <c r="H929" s="1113">
        <v>1.8</v>
      </c>
      <c r="I929" s="1113"/>
      <c r="J929" s="1114">
        <f t="shared" si="45"/>
        <v>26.1</v>
      </c>
      <c r="K929" s="1119"/>
      <c r="L929" s="1119"/>
      <c r="M929" s="1140"/>
    </row>
    <row r="930" spans="2:13" x14ac:dyDescent="0.25">
      <c r="B930" s="1140"/>
      <c r="C930" s="1148"/>
      <c r="D930" s="1110"/>
      <c r="E930" s="1121" t="s">
        <v>2297</v>
      </c>
      <c r="F930" s="1112">
        <v>-1</v>
      </c>
      <c r="G930" s="1110">
        <v>1</v>
      </c>
      <c r="H930" s="1113">
        <v>1.8</v>
      </c>
      <c r="I930" s="1113"/>
      <c r="J930" s="1114">
        <f t="shared" si="45"/>
        <v>-1.8</v>
      </c>
      <c r="K930" s="1119"/>
      <c r="L930" s="1119"/>
      <c r="M930" s="1140"/>
    </row>
    <row r="931" spans="2:13" x14ac:dyDescent="0.25">
      <c r="B931" s="728"/>
      <c r="C931" s="1123"/>
      <c r="D931" s="1123"/>
      <c r="E931" s="1123"/>
      <c r="F931" s="1123"/>
      <c r="G931" s="1123"/>
      <c r="H931" s="1123"/>
      <c r="I931" s="1123"/>
      <c r="J931" s="1123"/>
      <c r="K931" s="1123"/>
      <c r="L931" s="1123"/>
      <c r="M931" s="728"/>
    </row>
    <row r="932" spans="2:13" x14ac:dyDescent="0.25">
      <c r="B932" s="1140"/>
      <c r="C932" s="1148"/>
      <c r="D932" s="1110"/>
      <c r="E932" s="1118" t="s">
        <v>952</v>
      </c>
      <c r="F932" s="1112"/>
      <c r="G932" s="1110"/>
      <c r="H932" s="1113"/>
      <c r="I932" s="1113"/>
      <c r="J932" s="1114"/>
      <c r="K932" s="1119"/>
      <c r="L932" s="1119"/>
      <c r="M932" s="1140"/>
    </row>
    <row r="933" spans="2:13" x14ac:dyDescent="0.25">
      <c r="B933" s="1140"/>
      <c r="C933" s="1148" t="s">
        <v>121</v>
      </c>
      <c r="D933" s="1110" t="s">
        <v>879</v>
      </c>
      <c r="E933" s="1121" t="s">
        <v>122</v>
      </c>
      <c r="F933" s="1112">
        <v>1</v>
      </c>
      <c r="G933" s="1110">
        <v>9.5</v>
      </c>
      <c r="H933" s="1113">
        <v>1.8</v>
      </c>
      <c r="I933" s="1113"/>
      <c r="J933" s="1114">
        <f t="shared" ref="J933:J959" si="46">PRODUCT(F933:I933)</f>
        <v>17.100000000000001</v>
      </c>
      <c r="K933" s="1119"/>
      <c r="L933" s="1119"/>
      <c r="M933" s="1140"/>
    </row>
    <row r="934" spans="2:13" x14ac:dyDescent="0.25">
      <c r="B934" s="1140"/>
      <c r="C934" s="1148"/>
      <c r="D934" s="1110"/>
      <c r="E934" s="1121" t="s">
        <v>2297</v>
      </c>
      <c r="F934" s="1112">
        <v>-1</v>
      </c>
      <c r="G934" s="1110">
        <v>0.9</v>
      </c>
      <c r="H934" s="1113">
        <v>1.8</v>
      </c>
      <c r="I934" s="1113"/>
      <c r="J934" s="1114">
        <f t="shared" si="46"/>
        <v>-1.62</v>
      </c>
      <c r="K934" s="1119"/>
      <c r="L934" s="1119"/>
      <c r="M934" s="1140"/>
    </row>
    <row r="935" spans="2:13" x14ac:dyDescent="0.25">
      <c r="B935" s="1140"/>
      <c r="C935" s="1148" t="s">
        <v>121</v>
      </c>
      <c r="D935" s="1110" t="s">
        <v>960</v>
      </c>
      <c r="E935" s="1121" t="s">
        <v>122</v>
      </c>
      <c r="F935" s="1112">
        <v>1</v>
      </c>
      <c r="G935" s="1110">
        <v>8.3000000000000007</v>
      </c>
      <c r="H935" s="1113">
        <v>1.8</v>
      </c>
      <c r="I935" s="1113"/>
      <c r="J935" s="1114">
        <f t="shared" si="46"/>
        <v>14.940000000000001</v>
      </c>
      <c r="K935" s="1119"/>
      <c r="L935" s="1119"/>
      <c r="M935" s="1140"/>
    </row>
    <row r="936" spans="2:13" x14ac:dyDescent="0.25">
      <c r="B936" s="1140"/>
      <c r="C936" s="1148"/>
      <c r="D936" s="1110"/>
      <c r="E936" s="1121" t="s">
        <v>2297</v>
      </c>
      <c r="F936" s="1112">
        <v>-1</v>
      </c>
      <c r="G936" s="1110">
        <v>0.9</v>
      </c>
      <c r="H936" s="1113">
        <v>1.8</v>
      </c>
      <c r="I936" s="1113"/>
      <c r="J936" s="1114">
        <f t="shared" si="46"/>
        <v>-1.62</v>
      </c>
      <c r="K936" s="1119"/>
      <c r="L936" s="1119"/>
      <c r="M936" s="1140"/>
    </row>
    <row r="937" spans="2:13" x14ac:dyDescent="0.25">
      <c r="B937" s="1140"/>
      <c r="C937" s="1148" t="s">
        <v>121</v>
      </c>
      <c r="D937" s="1110" t="s">
        <v>961</v>
      </c>
      <c r="E937" s="1121" t="s">
        <v>141</v>
      </c>
      <c r="F937" s="1112">
        <v>1</v>
      </c>
      <c r="G937" s="1110">
        <v>8.4</v>
      </c>
      <c r="H937" s="1113">
        <v>1.8</v>
      </c>
      <c r="I937" s="1113"/>
      <c r="J937" s="1114">
        <f t="shared" si="46"/>
        <v>15.120000000000001</v>
      </c>
      <c r="K937" s="1119"/>
      <c r="L937" s="1119"/>
      <c r="M937" s="1140"/>
    </row>
    <row r="938" spans="2:13" x14ac:dyDescent="0.25">
      <c r="B938" s="1140"/>
      <c r="C938" s="1148"/>
      <c r="D938" s="1110"/>
      <c r="E938" s="1121" t="s">
        <v>2297</v>
      </c>
      <c r="F938" s="1112">
        <v>-1</v>
      </c>
      <c r="G938" s="1110">
        <v>0.9</v>
      </c>
      <c r="H938" s="1113">
        <v>1.8</v>
      </c>
      <c r="I938" s="1113"/>
      <c r="J938" s="1114">
        <f t="shared" si="46"/>
        <v>-1.62</v>
      </c>
      <c r="K938" s="1119"/>
      <c r="L938" s="1119"/>
      <c r="M938" s="1140"/>
    </row>
    <row r="939" spans="2:13" x14ac:dyDescent="0.25">
      <c r="B939" s="1140"/>
      <c r="C939" s="1148" t="s">
        <v>121</v>
      </c>
      <c r="D939" s="1110" t="s">
        <v>2237</v>
      </c>
      <c r="E939" s="1121" t="s">
        <v>122</v>
      </c>
      <c r="F939" s="1112">
        <v>1</v>
      </c>
      <c r="G939" s="1110">
        <v>8</v>
      </c>
      <c r="H939" s="1113">
        <v>1.8</v>
      </c>
      <c r="I939" s="1113"/>
      <c r="J939" s="1114">
        <f t="shared" si="46"/>
        <v>14.4</v>
      </c>
      <c r="K939" s="1119"/>
      <c r="L939" s="1119"/>
      <c r="M939" s="1140"/>
    </row>
    <row r="940" spans="2:13" x14ac:dyDescent="0.25">
      <c r="B940" s="1140"/>
      <c r="C940" s="1148"/>
      <c r="D940" s="1110"/>
      <c r="E940" s="1121" t="s">
        <v>2297</v>
      </c>
      <c r="F940" s="1112">
        <v>-1</v>
      </c>
      <c r="G940" s="1110">
        <v>0.9</v>
      </c>
      <c r="H940" s="1113">
        <v>1.8</v>
      </c>
      <c r="I940" s="1113"/>
      <c r="J940" s="1114">
        <f t="shared" si="46"/>
        <v>-1.62</v>
      </c>
      <c r="K940" s="1119"/>
      <c r="L940" s="1119"/>
      <c r="M940" s="1140"/>
    </row>
    <row r="941" spans="2:13" x14ac:dyDescent="0.25">
      <c r="B941" s="1140"/>
      <c r="C941" s="1148" t="s">
        <v>121</v>
      </c>
      <c r="D941" s="1110" t="s">
        <v>887</v>
      </c>
      <c r="E941" s="1121" t="s">
        <v>141</v>
      </c>
      <c r="F941" s="1112">
        <v>1</v>
      </c>
      <c r="G941" s="1110">
        <v>11</v>
      </c>
      <c r="H941" s="1113">
        <v>1.8</v>
      </c>
      <c r="I941" s="1113"/>
      <c r="J941" s="1114">
        <f t="shared" si="46"/>
        <v>19.8</v>
      </c>
      <c r="K941" s="1119"/>
      <c r="L941" s="1119"/>
      <c r="M941" s="1140"/>
    </row>
    <row r="942" spans="2:13" x14ac:dyDescent="0.25">
      <c r="B942" s="1140"/>
      <c r="C942" s="1148"/>
      <c r="D942" s="1110"/>
      <c r="E942" s="1121" t="s">
        <v>2297</v>
      </c>
      <c r="F942" s="1112">
        <v>-1</v>
      </c>
      <c r="G942" s="1110">
        <v>0.9</v>
      </c>
      <c r="H942" s="1113">
        <v>1.8</v>
      </c>
      <c r="I942" s="1113"/>
      <c r="J942" s="1114">
        <f t="shared" si="46"/>
        <v>-1.62</v>
      </c>
      <c r="K942" s="1119"/>
      <c r="L942" s="1119"/>
      <c r="M942" s="1140"/>
    </row>
    <row r="943" spans="2:13" x14ac:dyDescent="0.25">
      <c r="B943" s="1140"/>
      <c r="C943" s="1148" t="s">
        <v>121</v>
      </c>
      <c r="D943" s="1110" t="s">
        <v>2238</v>
      </c>
      <c r="E943" s="1121" t="s">
        <v>122</v>
      </c>
      <c r="F943" s="1112">
        <v>1</v>
      </c>
      <c r="G943" s="1110">
        <v>8.9</v>
      </c>
      <c r="H943" s="1113">
        <v>1.8</v>
      </c>
      <c r="I943" s="1113"/>
      <c r="J943" s="1114">
        <f t="shared" si="46"/>
        <v>16.02</v>
      </c>
      <c r="K943" s="1119"/>
      <c r="L943" s="1119"/>
      <c r="M943" s="1140"/>
    </row>
    <row r="944" spans="2:13" x14ac:dyDescent="0.25">
      <c r="B944" s="1140"/>
      <c r="C944" s="1148"/>
      <c r="D944" s="1110"/>
      <c r="E944" s="1121" t="s">
        <v>2297</v>
      </c>
      <c r="F944" s="1112">
        <v>-1</v>
      </c>
      <c r="G944" s="1110">
        <v>0.9</v>
      </c>
      <c r="H944" s="1113">
        <v>1.8</v>
      </c>
      <c r="I944" s="1113"/>
      <c r="J944" s="1114">
        <f t="shared" si="46"/>
        <v>-1.62</v>
      </c>
      <c r="K944" s="1119"/>
      <c r="L944" s="1119"/>
      <c r="M944" s="1140"/>
    </row>
    <row r="945" spans="2:13" x14ac:dyDescent="0.25">
      <c r="B945" s="1140"/>
      <c r="C945" s="1148" t="s">
        <v>2312</v>
      </c>
      <c r="D945" s="1110" t="s">
        <v>988</v>
      </c>
      <c r="E945" s="1121" t="s">
        <v>985</v>
      </c>
      <c r="F945" s="1112">
        <v>1</v>
      </c>
      <c r="G945" s="1110">
        <v>11.25</v>
      </c>
      <c r="H945" s="1113">
        <v>1.8</v>
      </c>
      <c r="I945" s="1113"/>
      <c r="J945" s="1114">
        <f t="shared" si="46"/>
        <v>20.25</v>
      </c>
      <c r="K945" s="1119"/>
      <c r="L945" s="1119"/>
      <c r="M945" s="1140"/>
    </row>
    <row r="946" spans="2:13" x14ac:dyDescent="0.25">
      <c r="B946" s="1140"/>
      <c r="C946" s="1148" t="s">
        <v>787</v>
      </c>
      <c r="D946" s="1110" t="s">
        <v>1003</v>
      </c>
      <c r="E946" s="1121" t="s">
        <v>122</v>
      </c>
      <c r="F946" s="1112">
        <v>1</v>
      </c>
      <c r="G946" s="1110">
        <v>9.1999999999999993</v>
      </c>
      <c r="H946" s="1113">
        <v>1.8</v>
      </c>
      <c r="I946" s="1113"/>
      <c r="J946" s="1114">
        <f t="shared" si="46"/>
        <v>16.559999999999999</v>
      </c>
      <c r="K946" s="1119"/>
      <c r="L946" s="1119"/>
      <c r="M946" s="1140"/>
    </row>
    <row r="947" spans="2:13" x14ac:dyDescent="0.25">
      <c r="B947" s="1140"/>
      <c r="C947" s="1148"/>
      <c r="D947" s="1110"/>
      <c r="E947" s="1121" t="s">
        <v>2297</v>
      </c>
      <c r="F947" s="1112">
        <v>-1</v>
      </c>
      <c r="G947" s="1110">
        <v>0.8</v>
      </c>
      <c r="H947" s="1113">
        <v>1.8</v>
      </c>
      <c r="I947" s="1113"/>
      <c r="J947" s="1114">
        <f t="shared" si="46"/>
        <v>-1.4400000000000002</v>
      </c>
      <c r="K947" s="1119"/>
      <c r="L947" s="1119"/>
      <c r="M947" s="1140"/>
    </row>
    <row r="948" spans="2:13" x14ac:dyDescent="0.25">
      <c r="B948" s="1140"/>
      <c r="C948" s="1148" t="s">
        <v>787</v>
      </c>
      <c r="D948" s="1110" t="s">
        <v>1004</v>
      </c>
      <c r="E948" s="1121" t="s">
        <v>122</v>
      </c>
      <c r="F948" s="1112">
        <v>1</v>
      </c>
      <c r="G948" s="1110">
        <v>9.1999999999999993</v>
      </c>
      <c r="H948" s="1113">
        <v>1.8</v>
      </c>
      <c r="I948" s="1113"/>
      <c r="J948" s="1114">
        <f t="shared" si="46"/>
        <v>16.559999999999999</v>
      </c>
      <c r="K948" s="1119"/>
      <c r="L948" s="1119"/>
      <c r="M948" s="1140"/>
    </row>
    <row r="949" spans="2:13" x14ac:dyDescent="0.25">
      <c r="B949" s="1140"/>
      <c r="C949" s="1148"/>
      <c r="D949" s="1110"/>
      <c r="E949" s="1121" t="s">
        <v>2297</v>
      </c>
      <c r="F949" s="1112">
        <v>-1</v>
      </c>
      <c r="G949" s="1110">
        <v>0.8</v>
      </c>
      <c r="H949" s="1113">
        <v>1.8</v>
      </c>
      <c r="I949" s="1113"/>
      <c r="J949" s="1114">
        <f t="shared" si="46"/>
        <v>-1.4400000000000002</v>
      </c>
      <c r="K949" s="1119"/>
      <c r="L949" s="1119"/>
      <c r="M949" s="1140"/>
    </row>
    <row r="950" spans="2:13" x14ac:dyDescent="0.25">
      <c r="B950" s="1140"/>
      <c r="C950" s="1148" t="s">
        <v>787</v>
      </c>
      <c r="D950" s="1110" t="s">
        <v>1002</v>
      </c>
      <c r="E950" s="1121" t="s">
        <v>122</v>
      </c>
      <c r="F950" s="1112">
        <v>1</v>
      </c>
      <c r="G950" s="1110">
        <v>8.6</v>
      </c>
      <c r="H950" s="1113">
        <v>1.8</v>
      </c>
      <c r="I950" s="1113"/>
      <c r="J950" s="1114">
        <f t="shared" si="46"/>
        <v>15.48</v>
      </c>
      <c r="K950" s="1119"/>
      <c r="L950" s="1119"/>
      <c r="M950" s="1140"/>
    </row>
    <row r="951" spans="2:13" x14ac:dyDescent="0.25">
      <c r="B951" s="1140"/>
      <c r="C951" s="1148"/>
      <c r="D951" s="1110"/>
      <c r="E951" s="1121" t="s">
        <v>2297</v>
      </c>
      <c r="F951" s="1112">
        <v>-1</v>
      </c>
      <c r="G951" s="1110">
        <v>0.8</v>
      </c>
      <c r="H951" s="1113">
        <v>1.8</v>
      </c>
      <c r="I951" s="1113"/>
      <c r="J951" s="1114">
        <f t="shared" si="46"/>
        <v>-1.4400000000000002</v>
      </c>
      <c r="K951" s="1119"/>
      <c r="L951" s="1119"/>
      <c r="M951" s="1140"/>
    </row>
    <row r="952" spans="2:13" x14ac:dyDescent="0.25">
      <c r="B952" s="1140"/>
      <c r="C952" s="1148" t="s">
        <v>121</v>
      </c>
      <c r="D952" s="1110" t="s">
        <v>966</v>
      </c>
      <c r="E952" s="1121" t="s">
        <v>130</v>
      </c>
      <c r="F952" s="1112">
        <v>1</v>
      </c>
      <c r="G952" s="1110">
        <v>8.3000000000000007</v>
      </c>
      <c r="H952" s="1113">
        <v>1.8</v>
      </c>
      <c r="I952" s="1113"/>
      <c r="J952" s="1114">
        <f t="shared" si="46"/>
        <v>14.940000000000001</v>
      </c>
      <c r="K952" s="1119"/>
      <c r="L952" s="1119"/>
      <c r="M952" s="1140"/>
    </row>
    <row r="953" spans="2:13" x14ac:dyDescent="0.25">
      <c r="B953" s="1140"/>
      <c r="C953" s="1148"/>
      <c r="D953" s="1110"/>
      <c r="E953" s="1121" t="s">
        <v>2297</v>
      </c>
      <c r="F953" s="1112">
        <v>-1</v>
      </c>
      <c r="G953" s="1110">
        <v>0.9</v>
      </c>
      <c r="H953" s="1113">
        <v>0.1</v>
      </c>
      <c r="I953" s="1113"/>
      <c r="J953" s="1114">
        <f t="shared" si="46"/>
        <v>-9.0000000000000011E-2</v>
      </c>
      <c r="K953" s="1119"/>
      <c r="L953" s="1119"/>
      <c r="M953" s="1140"/>
    </row>
    <row r="954" spans="2:13" x14ac:dyDescent="0.25">
      <c r="B954" s="1140"/>
      <c r="C954" s="1148" t="s">
        <v>121</v>
      </c>
      <c r="D954" s="1110" t="s">
        <v>972</v>
      </c>
      <c r="E954" s="1121" t="s">
        <v>827</v>
      </c>
      <c r="F954" s="1112">
        <v>1</v>
      </c>
      <c r="G954" s="1110">
        <v>8.6</v>
      </c>
      <c r="H954" s="1113">
        <v>1.8</v>
      </c>
      <c r="I954" s="1113"/>
      <c r="J954" s="1114">
        <f t="shared" si="46"/>
        <v>15.48</v>
      </c>
      <c r="K954" s="1119"/>
      <c r="L954" s="1119"/>
      <c r="M954" s="1140"/>
    </row>
    <row r="955" spans="2:13" x14ac:dyDescent="0.25">
      <c r="B955" s="1140"/>
      <c r="C955" s="1148"/>
      <c r="D955" s="1110"/>
      <c r="E955" s="1121" t="s">
        <v>2297</v>
      </c>
      <c r="F955" s="1112">
        <v>-1</v>
      </c>
      <c r="G955" s="1110">
        <v>0.8</v>
      </c>
      <c r="H955" s="1113">
        <v>1.8</v>
      </c>
      <c r="I955" s="1113"/>
      <c r="J955" s="1114">
        <f t="shared" si="46"/>
        <v>-1.4400000000000002</v>
      </c>
      <c r="K955" s="1119"/>
      <c r="L955" s="1119"/>
      <c r="M955" s="1140"/>
    </row>
    <row r="956" spans="2:13" x14ac:dyDescent="0.25">
      <c r="B956" s="1140"/>
      <c r="C956" s="1148" t="s">
        <v>121</v>
      </c>
      <c r="D956" s="1110" t="s">
        <v>2185</v>
      </c>
      <c r="E956" s="1121" t="s">
        <v>826</v>
      </c>
      <c r="F956" s="1112">
        <v>1</v>
      </c>
      <c r="G956" s="1110">
        <v>9.6</v>
      </c>
      <c r="H956" s="1113">
        <v>1.8</v>
      </c>
      <c r="I956" s="1113"/>
      <c r="J956" s="1114">
        <f t="shared" si="46"/>
        <v>17.28</v>
      </c>
      <c r="K956" s="1119"/>
      <c r="L956" s="1119"/>
      <c r="M956" s="1140"/>
    </row>
    <row r="957" spans="2:13" x14ac:dyDescent="0.25">
      <c r="B957" s="1140"/>
      <c r="C957" s="1148"/>
      <c r="D957" s="1110"/>
      <c r="E957" s="1121" t="s">
        <v>2297</v>
      </c>
      <c r="F957" s="1112">
        <v>-1</v>
      </c>
      <c r="G957" s="1110">
        <v>0.8</v>
      </c>
      <c r="H957" s="1113">
        <v>1.8</v>
      </c>
      <c r="I957" s="1113"/>
      <c r="J957" s="1114">
        <f t="shared" si="46"/>
        <v>-1.4400000000000002</v>
      </c>
      <c r="K957" s="1119"/>
      <c r="L957" s="1119"/>
      <c r="M957" s="1140"/>
    </row>
    <row r="958" spans="2:13" x14ac:dyDescent="0.25">
      <c r="B958" s="1140"/>
      <c r="C958" s="1148" t="s">
        <v>121</v>
      </c>
      <c r="D958" s="1126" t="s">
        <v>975</v>
      </c>
      <c r="E958" s="1127" t="s">
        <v>142</v>
      </c>
      <c r="F958" s="1112">
        <v>1</v>
      </c>
      <c r="G958" s="1110">
        <v>8.1</v>
      </c>
      <c r="H958" s="1113">
        <v>1.8</v>
      </c>
      <c r="I958" s="1113"/>
      <c r="J958" s="1114">
        <f t="shared" si="46"/>
        <v>14.58</v>
      </c>
      <c r="K958" s="1119"/>
      <c r="L958" s="1119"/>
      <c r="M958" s="1140"/>
    </row>
    <row r="959" spans="2:13" x14ac:dyDescent="0.25">
      <c r="B959" s="1140"/>
      <c r="C959" s="1148"/>
      <c r="D959" s="1110"/>
      <c r="E959" s="1121" t="s">
        <v>2297</v>
      </c>
      <c r="F959" s="1112">
        <v>-1</v>
      </c>
      <c r="G959" s="1110">
        <v>0.9</v>
      </c>
      <c r="H959" s="1113">
        <v>1.8</v>
      </c>
      <c r="I959" s="1113"/>
      <c r="J959" s="1114">
        <f t="shared" si="46"/>
        <v>-1.62</v>
      </c>
      <c r="K959" s="1119"/>
      <c r="L959" s="1119"/>
      <c r="M959" s="1140"/>
    </row>
    <row r="960" spans="2:13" x14ac:dyDescent="0.25">
      <c r="B960" s="728"/>
      <c r="C960" s="1123"/>
      <c r="D960" s="1123"/>
      <c r="E960" s="1123"/>
      <c r="F960" s="1123"/>
      <c r="G960" s="1123"/>
      <c r="H960" s="1123"/>
      <c r="I960" s="1123"/>
      <c r="J960" s="1123"/>
      <c r="K960" s="1123"/>
      <c r="L960" s="1123"/>
      <c r="M960" s="728"/>
    </row>
    <row r="961" spans="2:13" x14ac:dyDescent="0.25">
      <c r="B961" s="1140"/>
      <c r="C961" s="1148"/>
      <c r="D961" s="1110"/>
      <c r="E961" s="1118" t="s">
        <v>1021</v>
      </c>
      <c r="F961" s="1112"/>
      <c r="G961" s="1110"/>
      <c r="H961" s="1113"/>
      <c r="I961" s="1113"/>
      <c r="J961" s="1114"/>
      <c r="K961" s="1119"/>
      <c r="L961" s="1119"/>
      <c r="M961" s="1140"/>
    </row>
    <row r="962" spans="2:13" x14ac:dyDescent="0.25">
      <c r="B962" s="1140"/>
      <c r="C962" s="1148" t="s">
        <v>121</v>
      </c>
      <c r="D962" s="1110" t="s">
        <v>1042</v>
      </c>
      <c r="E962" s="1121" t="s">
        <v>2242</v>
      </c>
      <c r="F962" s="1112">
        <v>1</v>
      </c>
      <c r="G962" s="1110">
        <v>17.399999999999999</v>
      </c>
      <c r="H962" s="1113">
        <v>1.8</v>
      </c>
      <c r="I962" s="1113"/>
      <c r="J962" s="1114">
        <f t="shared" ref="J962:J985" si="47">PRODUCT(F962:I962)</f>
        <v>31.319999999999997</v>
      </c>
      <c r="K962" s="1119"/>
      <c r="L962" s="1119"/>
      <c r="M962" s="1140"/>
    </row>
    <row r="963" spans="2:13" x14ac:dyDescent="0.25">
      <c r="B963" s="1140"/>
      <c r="C963" s="1148"/>
      <c r="D963" s="1110"/>
      <c r="E963" s="1121" t="s">
        <v>2297</v>
      </c>
      <c r="F963" s="1112">
        <v>-1</v>
      </c>
      <c r="G963" s="1110">
        <v>1</v>
      </c>
      <c r="H963" s="1113">
        <v>1.8</v>
      </c>
      <c r="I963" s="1113"/>
      <c r="J963" s="1114">
        <f t="shared" si="47"/>
        <v>-1.8</v>
      </c>
      <c r="K963" s="1119"/>
      <c r="L963" s="1119"/>
      <c r="M963" s="1140"/>
    </row>
    <row r="964" spans="2:13" x14ac:dyDescent="0.25">
      <c r="B964" s="1140"/>
      <c r="C964" s="1148"/>
      <c r="D964" s="1110"/>
      <c r="E964" s="1121" t="s">
        <v>2315</v>
      </c>
      <c r="F964" s="1112">
        <v>1</v>
      </c>
      <c r="G964" s="1110">
        <v>8.4499999999999993</v>
      </c>
      <c r="H964" s="1113">
        <v>1.8</v>
      </c>
      <c r="I964" s="1113"/>
      <c r="J964" s="1114">
        <f t="shared" si="47"/>
        <v>15.209999999999999</v>
      </c>
      <c r="K964" s="1119"/>
      <c r="L964" s="1119"/>
      <c r="M964" s="1140"/>
    </row>
    <row r="965" spans="2:13" x14ac:dyDescent="0.25">
      <c r="B965" s="1140"/>
      <c r="C965" s="1148" t="s">
        <v>121</v>
      </c>
      <c r="D965" s="1110" t="s">
        <v>1038</v>
      </c>
      <c r="E965" s="1121" t="s">
        <v>2242</v>
      </c>
      <c r="F965" s="1112">
        <v>1</v>
      </c>
      <c r="G965" s="1110">
        <v>16.899999999999999</v>
      </c>
      <c r="H965" s="1113">
        <v>1.8</v>
      </c>
      <c r="I965" s="1113"/>
      <c r="J965" s="1114">
        <f t="shared" si="47"/>
        <v>30.419999999999998</v>
      </c>
      <c r="K965" s="1119"/>
      <c r="L965" s="1119"/>
      <c r="M965" s="1140"/>
    </row>
    <row r="966" spans="2:13" x14ac:dyDescent="0.25">
      <c r="B966" s="1140"/>
      <c r="C966" s="1148"/>
      <c r="D966" s="1110"/>
      <c r="E966" s="1121" t="s">
        <v>2297</v>
      </c>
      <c r="F966" s="1112">
        <v>-1</v>
      </c>
      <c r="G966" s="1110">
        <v>1</v>
      </c>
      <c r="H966" s="1113">
        <v>1.8</v>
      </c>
      <c r="I966" s="1113"/>
      <c r="J966" s="1114">
        <f t="shared" si="47"/>
        <v>-1.8</v>
      </c>
      <c r="K966" s="1119"/>
      <c r="L966" s="1119"/>
      <c r="M966" s="1140"/>
    </row>
    <row r="967" spans="2:13" x14ac:dyDescent="0.25">
      <c r="B967" s="1140"/>
      <c r="C967" s="1148"/>
      <c r="D967" s="1110"/>
      <c r="E967" s="1121" t="s">
        <v>2315</v>
      </c>
      <c r="F967" s="1112">
        <v>1</v>
      </c>
      <c r="G967" s="1110">
        <v>7.95</v>
      </c>
      <c r="H967" s="1113">
        <v>1.8</v>
      </c>
      <c r="I967" s="1113"/>
      <c r="J967" s="1114">
        <f t="shared" si="47"/>
        <v>14.31</v>
      </c>
      <c r="K967" s="1119"/>
      <c r="L967" s="1119"/>
      <c r="M967" s="1140"/>
    </row>
    <row r="968" spans="2:13" x14ac:dyDescent="0.25">
      <c r="B968" s="1140"/>
      <c r="C968" s="1148" t="s">
        <v>121</v>
      </c>
      <c r="D968" s="1110" t="s">
        <v>1035</v>
      </c>
      <c r="E968" s="1121" t="s">
        <v>218</v>
      </c>
      <c r="F968" s="1112">
        <v>1</v>
      </c>
      <c r="G968" s="1110">
        <v>15</v>
      </c>
      <c r="H968" s="1113">
        <v>1.8</v>
      </c>
      <c r="I968" s="1113"/>
      <c r="J968" s="1114">
        <f t="shared" si="47"/>
        <v>27</v>
      </c>
      <c r="K968" s="1119"/>
      <c r="L968" s="1119"/>
      <c r="M968" s="1140"/>
    </row>
    <row r="969" spans="2:13" x14ac:dyDescent="0.25">
      <c r="B969" s="1140"/>
      <c r="C969" s="1148"/>
      <c r="D969" s="1110"/>
      <c r="E969" s="1121" t="s">
        <v>2297</v>
      </c>
      <c r="F969" s="1112">
        <v>-1</v>
      </c>
      <c r="G969" s="1110">
        <v>1</v>
      </c>
      <c r="H969" s="1113">
        <v>1.8</v>
      </c>
      <c r="I969" s="1113"/>
      <c r="J969" s="1114">
        <f t="shared" si="47"/>
        <v>-1.8</v>
      </c>
      <c r="K969" s="1119"/>
      <c r="L969" s="1119"/>
      <c r="M969" s="1140"/>
    </row>
    <row r="970" spans="2:13" x14ac:dyDescent="0.25">
      <c r="B970" s="1140"/>
      <c r="C970" s="1148" t="s">
        <v>121</v>
      </c>
      <c r="D970" s="1110" t="s">
        <v>1037</v>
      </c>
      <c r="E970" s="1121" t="s">
        <v>130</v>
      </c>
      <c r="F970" s="1112">
        <v>1</v>
      </c>
      <c r="G970" s="1110">
        <v>7.6</v>
      </c>
      <c r="H970" s="1113">
        <v>1.8</v>
      </c>
      <c r="I970" s="1113"/>
      <c r="J970" s="1114">
        <f t="shared" si="47"/>
        <v>13.68</v>
      </c>
      <c r="K970" s="1119"/>
      <c r="L970" s="1119"/>
      <c r="M970" s="1140"/>
    </row>
    <row r="971" spans="2:13" x14ac:dyDescent="0.25">
      <c r="B971" s="1140"/>
      <c r="C971" s="1148"/>
      <c r="D971" s="1110"/>
      <c r="E971" s="1121" t="s">
        <v>2297</v>
      </c>
      <c r="F971" s="1112">
        <v>-1</v>
      </c>
      <c r="G971" s="1110">
        <v>0.9</v>
      </c>
      <c r="H971" s="1113">
        <v>1.8</v>
      </c>
      <c r="I971" s="1113"/>
      <c r="J971" s="1114">
        <f t="shared" si="47"/>
        <v>-1.62</v>
      </c>
      <c r="K971" s="1119"/>
      <c r="L971" s="1119"/>
      <c r="M971" s="1140"/>
    </row>
    <row r="972" spans="2:13" x14ac:dyDescent="0.25">
      <c r="B972" s="1140"/>
      <c r="C972" s="1148" t="s">
        <v>121</v>
      </c>
      <c r="D972" s="1110" t="s">
        <v>1028</v>
      </c>
      <c r="E972" s="1121" t="s">
        <v>826</v>
      </c>
      <c r="F972" s="1112">
        <v>1</v>
      </c>
      <c r="G972" s="1110">
        <v>11.2</v>
      </c>
      <c r="H972" s="1113">
        <v>1.8</v>
      </c>
      <c r="I972" s="1113"/>
      <c r="J972" s="1114">
        <f t="shared" si="47"/>
        <v>20.16</v>
      </c>
      <c r="K972" s="1119"/>
      <c r="L972" s="1119"/>
      <c r="M972" s="1140"/>
    </row>
    <row r="973" spans="2:13" x14ac:dyDescent="0.25">
      <c r="B973" s="1140"/>
      <c r="C973" s="1148"/>
      <c r="D973" s="1110"/>
      <c r="E973" s="1121" t="s">
        <v>2315</v>
      </c>
      <c r="F973" s="1112">
        <v>1</v>
      </c>
      <c r="G973" s="1110">
        <v>5.2</v>
      </c>
      <c r="H973" s="1113">
        <v>1.8</v>
      </c>
      <c r="I973" s="1113"/>
      <c r="J973" s="1114">
        <f t="shared" si="47"/>
        <v>9.3600000000000012</v>
      </c>
      <c r="K973" s="1119"/>
      <c r="L973" s="1119"/>
      <c r="M973" s="1140"/>
    </row>
    <row r="974" spans="2:13" x14ac:dyDescent="0.25">
      <c r="B974" s="1140"/>
      <c r="C974" s="1148"/>
      <c r="D974" s="1110"/>
      <c r="E974" s="1121" t="s">
        <v>2297</v>
      </c>
      <c r="F974" s="1112">
        <v>-1</v>
      </c>
      <c r="G974" s="1110">
        <v>0.9</v>
      </c>
      <c r="H974" s="1113">
        <v>1.8</v>
      </c>
      <c r="I974" s="1113"/>
      <c r="J974" s="1114">
        <f t="shared" si="47"/>
        <v>-1.62</v>
      </c>
      <c r="K974" s="1119"/>
      <c r="L974" s="1119"/>
      <c r="M974" s="1140"/>
    </row>
    <row r="975" spans="2:13" x14ac:dyDescent="0.25">
      <c r="B975" s="1140"/>
      <c r="C975" s="1148" t="s">
        <v>121</v>
      </c>
      <c r="D975" s="1110" t="s">
        <v>1029</v>
      </c>
      <c r="E975" s="1121" t="s">
        <v>827</v>
      </c>
      <c r="F975" s="1112">
        <v>1</v>
      </c>
      <c r="G975" s="1110">
        <v>11.2</v>
      </c>
      <c r="H975" s="1113">
        <v>1.8</v>
      </c>
      <c r="I975" s="1113"/>
      <c r="J975" s="1114">
        <f t="shared" si="47"/>
        <v>20.16</v>
      </c>
      <c r="K975" s="1119"/>
      <c r="L975" s="1119"/>
      <c r="M975" s="1140"/>
    </row>
    <row r="976" spans="2:13" x14ac:dyDescent="0.25">
      <c r="B976" s="1140"/>
      <c r="C976" s="1148"/>
      <c r="D976" s="1110"/>
      <c r="E976" s="1121" t="s">
        <v>2315</v>
      </c>
      <c r="F976" s="1112">
        <v>1</v>
      </c>
      <c r="G976" s="1110">
        <v>5.2</v>
      </c>
      <c r="H976" s="1113">
        <v>1.8</v>
      </c>
      <c r="I976" s="1113"/>
      <c r="J976" s="1114">
        <f t="shared" si="47"/>
        <v>9.3600000000000012</v>
      </c>
      <c r="K976" s="1119"/>
      <c r="L976" s="1119"/>
      <c r="M976" s="1140"/>
    </row>
    <row r="977" spans="2:13" x14ac:dyDescent="0.25">
      <c r="B977" s="1140"/>
      <c r="C977" s="1148"/>
      <c r="D977" s="1110"/>
      <c r="E977" s="1121" t="s">
        <v>2297</v>
      </c>
      <c r="F977" s="1112">
        <v>-1</v>
      </c>
      <c r="G977" s="1110">
        <v>0.9</v>
      </c>
      <c r="H977" s="1113">
        <v>1.8</v>
      </c>
      <c r="I977" s="1113"/>
      <c r="J977" s="1114">
        <f t="shared" si="47"/>
        <v>-1.62</v>
      </c>
      <c r="K977" s="1119"/>
      <c r="L977" s="1119"/>
      <c r="M977" s="1140"/>
    </row>
    <row r="978" spans="2:13" x14ac:dyDescent="0.25">
      <c r="B978" s="1140"/>
      <c r="C978" s="1148" t="s">
        <v>121</v>
      </c>
      <c r="D978" s="1110" t="s">
        <v>1030</v>
      </c>
      <c r="E978" s="1121" t="s">
        <v>142</v>
      </c>
      <c r="F978" s="1112">
        <v>1</v>
      </c>
      <c r="G978" s="1110">
        <v>8.1999999999999993</v>
      </c>
      <c r="H978" s="1113">
        <v>1.8</v>
      </c>
      <c r="I978" s="1113"/>
      <c r="J978" s="1114">
        <f t="shared" si="47"/>
        <v>14.76</v>
      </c>
      <c r="K978" s="1119"/>
      <c r="L978" s="1119"/>
      <c r="M978" s="1140"/>
    </row>
    <row r="979" spans="2:13" x14ac:dyDescent="0.25">
      <c r="B979" s="1140"/>
      <c r="C979" s="1148"/>
      <c r="D979" s="1110"/>
      <c r="E979" s="1121" t="s">
        <v>2297</v>
      </c>
      <c r="F979" s="1112">
        <v>-1</v>
      </c>
      <c r="G979" s="1110">
        <v>0.9</v>
      </c>
      <c r="H979" s="1113">
        <v>1.8</v>
      </c>
      <c r="I979" s="1113"/>
      <c r="J979" s="1114">
        <f t="shared" si="47"/>
        <v>-1.62</v>
      </c>
      <c r="K979" s="1119"/>
      <c r="L979" s="1119"/>
      <c r="M979" s="1140"/>
    </row>
    <row r="980" spans="2:13" x14ac:dyDescent="0.25">
      <c r="B980" s="1140"/>
      <c r="C980" s="1148" t="s">
        <v>121</v>
      </c>
      <c r="D980" s="1110" t="s">
        <v>1092</v>
      </c>
      <c r="E980" s="1121" t="s">
        <v>1093</v>
      </c>
      <c r="F980" s="1112">
        <v>1</v>
      </c>
      <c r="G980" s="1110">
        <v>12.8</v>
      </c>
      <c r="H980" s="1113">
        <v>1.8</v>
      </c>
      <c r="I980" s="1113"/>
      <c r="J980" s="1114">
        <f t="shared" si="47"/>
        <v>23.040000000000003</v>
      </c>
      <c r="K980" s="1119"/>
      <c r="L980" s="1119"/>
      <c r="M980" s="1140"/>
    </row>
    <row r="981" spans="2:13" x14ac:dyDescent="0.25">
      <c r="B981" s="1140"/>
      <c r="C981" s="1148"/>
      <c r="D981" s="1110"/>
      <c r="E981" s="1121" t="s">
        <v>2315</v>
      </c>
      <c r="F981" s="1112">
        <v>1</v>
      </c>
      <c r="G981" s="1110">
        <v>3.4</v>
      </c>
      <c r="H981" s="1113">
        <v>1.8</v>
      </c>
      <c r="I981" s="1113"/>
      <c r="J981" s="1114">
        <f t="shared" si="47"/>
        <v>6.12</v>
      </c>
      <c r="K981" s="1119"/>
      <c r="L981" s="1119"/>
      <c r="M981" s="1140"/>
    </row>
    <row r="982" spans="2:13" x14ac:dyDescent="0.25">
      <c r="B982" s="1140"/>
      <c r="C982" s="1148"/>
      <c r="D982" s="1110"/>
      <c r="E982" s="1121" t="s">
        <v>2297</v>
      </c>
      <c r="F982" s="1112">
        <v>-1</v>
      </c>
      <c r="G982" s="1110">
        <v>0.9</v>
      </c>
      <c r="H982" s="1113">
        <v>1.8</v>
      </c>
      <c r="I982" s="1113"/>
      <c r="J982" s="1114">
        <f t="shared" si="47"/>
        <v>-1.62</v>
      </c>
      <c r="K982" s="1119"/>
      <c r="L982" s="1119"/>
      <c r="M982" s="1140"/>
    </row>
    <row r="983" spans="2:13" x14ac:dyDescent="0.25">
      <c r="B983" s="1140"/>
      <c r="C983" s="1148" t="s">
        <v>121</v>
      </c>
      <c r="D983" s="1110" t="s">
        <v>1096</v>
      </c>
      <c r="E983" s="1121" t="s">
        <v>1097</v>
      </c>
      <c r="F983" s="1112">
        <v>1</v>
      </c>
      <c r="G983" s="1110">
        <v>12.1</v>
      </c>
      <c r="H983" s="1113">
        <v>1.8</v>
      </c>
      <c r="I983" s="1113"/>
      <c r="J983" s="1114">
        <f t="shared" si="47"/>
        <v>21.78</v>
      </c>
      <c r="K983" s="1119"/>
      <c r="L983" s="1119"/>
      <c r="M983" s="1140"/>
    </row>
    <row r="984" spans="2:13" x14ac:dyDescent="0.25">
      <c r="B984" s="1140"/>
      <c r="C984" s="1148"/>
      <c r="D984" s="1110"/>
      <c r="E984" s="1121" t="s">
        <v>2315</v>
      </c>
      <c r="F984" s="1112">
        <v>1</v>
      </c>
      <c r="G984" s="1110">
        <v>3.6</v>
      </c>
      <c r="H984" s="1113">
        <v>1.8</v>
      </c>
      <c r="I984" s="1113"/>
      <c r="J984" s="1114">
        <f t="shared" si="47"/>
        <v>6.48</v>
      </c>
      <c r="K984" s="1119"/>
      <c r="L984" s="1119"/>
      <c r="M984" s="1140"/>
    </row>
    <row r="985" spans="2:13" x14ac:dyDescent="0.25">
      <c r="B985" s="1140"/>
      <c r="C985" s="1148"/>
      <c r="D985" s="1110"/>
      <c r="E985" s="1121" t="s">
        <v>2297</v>
      </c>
      <c r="F985" s="1112">
        <v>-1</v>
      </c>
      <c r="G985" s="1110">
        <v>0.9</v>
      </c>
      <c r="H985" s="1113">
        <v>1.8</v>
      </c>
      <c r="I985" s="1113"/>
      <c r="J985" s="1114">
        <f t="shared" si="47"/>
        <v>-1.62</v>
      </c>
      <c r="K985" s="1119"/>
      <c r="L985" s="1119"/>
      <c r="M985" s="1140"/>
    </row>
    <row r="986" spans="2:13" x14ac:dyDescent="0.25">
      <c r="B986" s="728"/>
      <c r="C986" s="1123"/>
      <c r="D986" s="1123"/>
      <c r="E986" s="1123"/>
      <c r="F986" s="1123"/>
      <c r="G986" s="1123"/>
      <c r="H986" s="1123"/>
      <c r="I986" s="1123"/>
      <c r="J986" s="1123"/>
      <c r="K986" s="1123"/>
      <c r="L986" s="1123"/>
      <c r="M986" s="728"/>
    </row>
    <row r="987" spans="2:13" x14ac:dyDescent="0.25">
      <c r="B987" s="1140"/>
      <c r="C987" s="1148"/>
      <c r="D987" s="1110"/>
      <c r="E987" s="1118" t="s">
        <v>1102</v>
      </c>
      <c r="F987" s="1112"/>
      <c r="G987" s="1110"/>
      <c r="H987" s="1113"/>
      <c r="I987" s="1113"/>
      <c r="J987" s="1114"/>
      <c r="K987" s="1119"/>
      <c r="L987" s="1119"/>
      <c r="M987" s="1140"/>
    </row>
    <row r="988" spans="2:13" x14ac:dyDescent="0.25">
      <c r="B988" s="1140"/>
      <c r="C988" s="1148" t="s">
        <v>121</v>
      </c>
      <c r="D988" s="1110" t="s">
        <v>1118</v>
      </c>
      <c r="E988" s="1121" t="s">
        <v>174</v>
      </c>
      <c r="F988" s="1112">
        <v>1</v>
      </c>
      <c r="G988" s="1110">
        <v>9.8000000000000007</v>
      </c>
      <c r="H988" s="1113">
        <v>1.8</v>
      </c>
      <c r="I988" s="1113"/>
      <c r="J988" s="1114">
        <f t="shared" ref="J988:J1011" si="48">PRODUCT(F988:I988)</f>
        <v>17.64</v>
      </c>
      <c r="K988" s="1119"/>
      <c r="L988" s="1119"/>
      <c r="M988" s="1140"/>
    </row>
    <row r="989" spans="2:13" x14ac:dyDescent="0.25">
      <c r="B989" s="1140"/>
      <c r="C989" s="1148"/>
      <c r="D989" s="1110"/>
      <c r="E989" s="1121" t="s">
        <v>2297</v>
      </c>
      <c r="F989" s="1112">
        <v>-1</v>
      </c>
      <c r="G989" s="1110">
        <v>1</v>
      </c>
      <c r="H989" s="1113">
        <v>1.8</v>
      </c>
      <c r="I989" s="1113"/>
      <c r="J989" s="1114">
        <f t="shared" si="48"/>
        <v>-1.8</v>
      </c>
      <c r="K989" s="1119"/>
      <c r="L989" s="1119"/>
      <c r="M989" s="1140"/>
    </row>
    <row r="990" spans="2:13" x14ac:dyDescent="0.25">
      <c r="B990" s="1140"/>
      <c r="C990" s="1148" t="s">
        <v>121</v>
      </c>
      <c r="D990" s="1110" t="s">
        <v>1123</v>
      </c>
      <c r="E990" s="1121" t="s">
        <v>840</v>
      </c>
      <c r="F990" s="1112">
        <v>1</v>
      </c>
      <c r="G990" s="1110">
        <v>12.5</v>
      </c>
      <c r="H990" s="1113">
        <v>1.8</v>
      </c>
      <c r="I990" s="1113"/>
      <c r="J990" s="1114">
        <f t="shared" si="48"/>
        <v>22.5</v>
      </c>
      <c r="K990" s="1119"/>
      <c r="L990" s="1119"/>
      <c r="M990" s="1140"/>
    </row>
    <row r="991" spans="2:13" x14ac:dyDescent="0.25">
      <c r="B991" s="1140"/>
      <c r="C991" s="1148"/>
      <c r="D991" s="1110"/>
      <c r="E991" s="1121" t="s">
        <v>2315</v>
      </c>
      <c r="F991" s="1112">
        <v>1</v>
      </c>
      <c r="G991" s="1110">
        <v>3.1</v>
      </c>
      <c r="H991" s="1113">
        <v>1.8</v>
      </c>
      <c r="I991" s="1113"/>
      <c r="J991" s="1114">
        <f t="shared" si="48"/>
        <v>5.58</v>
      </c>
      <c r="K991" s="1119"/>
      <c r="L991" s="1119"/>
      <c r="M991" s="1140"/>
    </row>
    <row r="992" spans="2:13" x14ac:dyDescent="0.25">
      <c r="B992" s="1140"/>
      <c r="C992" s="1148"/>
      <c r="D992" s="1110"/>
      <c r="E992" s="1121" t="s">
        <v>2297</v>
      </c>
      <c r="F992" s="1112">
        <v>-1</v>
      </c>
      <c r="G992" s="1110">
        <v>0.9</v>
      </c>
      <c r="H992" s="1113">
        <v>1.8</v>
      </c>
      <c r="I992" s="1113"/>
      <c r="J992" s="1114">
        <f t="shared" si="48"/>
        <v>-1.62</v>
      </c>
      <c r="K992" s="1119"/>
      <c r="L992" s="1119"/>
      <c r="M992" s="1140"/>
    </row>
    <row r="993" spans="2:13" x14ac:dyDescent="0.25">
      <c r="B993" s="1140"/>
      <c r="C993" s="1148" t="s">
        <v>121</v>
      </c>
      <c r="D993" s="1110" t="s">
        <v>1130</v>
      </c>
      <c r="E993" s="1121" t="s">
        <v>840</v>
      </c>
      <c r="F993" s="1112">
        <v>1</v>
      </c>
      <c r="G993" s="1110">
        <v>14.3</v>
      </c>
      <c r="H993" s="1113">
        <v>1.8</v>
      </c>
      <c r="I993" s="1113"/>
      <c r="J993" s="1114">
        <f t="shared" si="48"/>
        <v>25.740000000000002</v>
      </c>
      <c r="K993" s="1119"/>
      <c r="L993" s="1119"/>
      <c r="M993" s="1140"/>
    </row>
    <row r="994" spans="2:13" x14ac:dyDescent="0.25">
      <c r="B994" s="1140"/>
      <c r="C994" s="1148"/>
      <c r="D994" s="1110"/>
      <c r="E994" s="1121" t="s">
        <v>2315</v>
      </c>
      <c r="F994" s="1112">
        <v>1</v>
      </c>
      <c r="G994" s="1110">
        <v>2.1</v>
      </c>
      <c r="H994" s="1113">
        <v>1.8</v>
      </c>
      <c r="I994" s="1113"/>
      <c r="J994" s="1114">
        <f t="shared" si="48"/>
        <v>3.7800000000000002</v>
      </c>
      <c r="K994" s="1119"/>
      <c r="L994" s="1119"/>
      <c r="M994" s="1140"/>
    </row>
    <row r="995" spans="2:13" x14ac:dyDescent="0.25">
      <c r="B995" s="1140"/>
      <c r="C995" s="1148"/>
      <c r="D995" s="1110"/>
      <c r="E995" s="1121" t="s">
        <v>2297</v>
      </c>
      <c r="F995" s="1112">
        <v>-1</v>
      </c>
      <c r="G995" s="1110">
        <v>0.9</v>
      </c>
      <c r="H995" s="1113">
        <v>1.8</v>
      </c>
      <c r="I995" s="1113"/>
      <c r="J995" s="1114">
        <f t="shared" si="48"/>
        <v>-1.62</v>
      </c>
      <c r="K995" s="1119"/>
      <c r="L995" s="1119"/>
      <c r="M995" s="1140"/>
    </row>
    <row r="996" spans="2:13" x14ac:dyDescent="0.25">
      <c r="B996" s="1140"/>
      <c r="C996" s="1148" t="s">
        <v>121</v>
      </c>
      <c r="D996" s="1110" t="s">
        <v>1125</v>
      </c>
      <c r="E996" s="1121" t="s">
        <v>2257</v>
      </c>
      <c r="F996" s="1112">
        <v>1</v>
      </c>
      <c r="G996" s="1110">
        <v>16.5</v>
      </c>
      <c r="H996" s="1113">
        <v>1.8</v>
      </c>
      <c r="I996" s="1113"/>
      <c r="J996" s="1114">
        <f t="shared" si="48"/>
        <v>29.7</v>
      </c>
      <c r="K996" s="1119"/>
      <c r="L996" s="1119"/>
      <c r="M996" s="1140"/>
    </row>
    <row r="997" spans="2:13" x14ac:dyDescent="0.25">
      <c r="B997" s="1140"/>
      <c r="C997" s="1148"/>
      <c r="D997" s="1110"/>
      <c r="E997" s="1121" t="s">
        <v>2297</v>
      </c>
      <c r="F997" s="1112">
        <v>-1</v>
      </c>
      <c r="G997" s="1110">
        <v>1.2</v>
      </c>
      <c r="H997" s="1113">
        <v>1.8</v>
      </c>
      <c r="I997" s="1113"/>
      <c r="J997" s="1114">
        <f t="shared" si="48"/>
        <v>-2.16</v>
      </c>
      <c r="K997" s="1119"/>
      <c r="L997" s="1119"/>
      <c r="M997" s="1140"/>
    </row>
    <row r="998" spans="2:13" x14ac:dyDescent="0.25">
      <c r="B998" s="1140"/>
      <c r="C998" s="1148" t="s">
        <v>121</v>
      </c>
      <c r="D998" s="1110" t="s">
        <v>2243</v>
      </c>
      <c r="E998" s="1121" t="s">
        <v>171</v>
      </c>
      <c r="F998" s="1112">
        <v>1</v>
      </c>
      <c r="G998" s="1110">
        <v>13.1</v>
      </c>
      <c r="H998" s="1113">
        <v>1.8</v>
      </c>
      <c r="I998" s="1113"/>
      <c r="J998" s="1114">
        <f t="shared" si="48"/>
        <v>23.58</v>
      </c>
      <c r="K998" s="1119"/>
      <c r="L998" s="1119"/>
      <c r="M998" s="1140"/>
    </row>
    <row r="999" spans="2:13" x14ac:dyDescent="0.25">
      <c r="B999" s="1140"/>
      <c r="C999" s="1148"/>
      <c r="D999" s="1110"/>
      <c r="E999" s="1121" t="s">
        <v>2297</v>
      </c>
      <c r="F999" s="1112">
        <v>-1</v>
      </c>
      <c r="G999" s="1110">
        <v>1</v>
      </c>
      <c r="H999" s="1113">
        <v>1.8</v>
      </c>
      <c r="I999" s="1113"/>
      <c r="J999" s="1114">
        <f t="shared" si="48"/>
        <v>-1.8</v>
      </c>
      <c r="K999" s="1119"/>
      <c r="L999" s="1119"/>
      <c r="M999" s="1140"/>
    </row>
    <row r="1000" spans="2:13" x14ac:dyDescent="0.25">
      <c r="B1000" s="1140"/>
      <c r="C1000" s="1148" t="s">
        <v>121</v>
      </c>
      <c r="D1000" s="1110" t="s">
        <v>1134</v>
      </c>
      <c r="E1000" s="1121" t="s">
        <v>156</v>
      </c>
      <c r="F1000" s="1112">
        <v>1</v>
      </c>
      <c r="G1000" s="1110">
        <v>8.3000000000000007</v>
      </c>
      <c r="H1000" s="1113">
        <v>1.8</v>
      </c>
      <c r="I1000" s="1113"/>
      <c r="J1000" s="1114">
        <f t="shared" si="48"/>
        <v>14.940000000000001</v>
      </c>
      <c r="K1000" s="1119"/>
      <c r="L1000" s="1119"/>
      <c r="M1000" s="1140"/>
    </row>
    <row r="1001" spans="2:13" x14ac:dyDescent="0.25">
      <c r="B1001" s="1140"/>
      <c r="C1001" s="1148"/>
      <c r="D1001" s="1110"/>
      <c r="E1001" s="1121" t="s">
        <v>2297</v>
      </c>
      <c r="F1001" s="1112">
        <v>-2</v>
      </c>
      <c r="G1001" s="1110">
        <v>1.2</v>
      </c>
      <c r="H1001" s="1113">
        <v>1.8</v>
      </c>
      <c r="I1001" s="1113"/>
      <c r="J1001" s="1114">
        <f t="shared" si="48"/>
        <v>-4.32</v>
      </c>
      <c r="K1001" s="1119"/>
      <c r="L1001" s="1119"/>
      <c r="M1001" s="1140"/>
    </row>
    <row r="1002" spans="2:13" x14ac:dyDescent="0.25">
      <c r="B1002" s="1140"/>
      <c r="C1002" s="1148" t="s">
        <v>121</v>
      </c>
      <c r="D1002" s="1110" t="s">
        <v>1135</v>
      </c>
      <c r="E1002" s="1121" t="s">
        <v>764</v>
      </c>
      <c r="F1002" s="1112">
        <v>1</v>
      </c>
      <c r="G1002" s="1110">
        <v>18.7</v>
      </c>
      <c r="H1002" s="1113">
        <v>1.8</v>
      </c>
      <c r="I1002" s="1113"/>
      <c r="J1002" s="1114">
        <f t="shared" si="48"/>
        <v>33.659999999999997</v>
      </c>
      <c r="K1002" s="1119"/>
      <c r="L1002" s="1119"/>
      <c r="M1002" s="1140"/>
    </row>
    <row r="1003" spans="2:13" x14ac:dyDescent="0.25">
      <c r="B1003" s="1140"/>
      <c r="C1003" s="1148"/>
      <c r="D1003" s="1110"/>
      <c r="E1003" s="1121" t="s">
        <v>2297</v>
      </c>
      <c r="F1003" s="1112">
        <v>-1</v>
      </c>
      <c r="G1003" s="1110">
        <v>1.2</v>
      </c>
      <c r="H1003" s="1113">
        <v>1.8</v>
      </c>
      <c r="I1003" s="1113"/>
      <c r="J1003" s="1114">
        <f t="shared" si="48"/>
        <v>-2.16</v>
      </c>
      <c r="K1003" s="1119"/>
      <c r="L1003" s="1119"/>
      <c r="M1003" s="1140"/>
    </row>
    <row r="1004" spans="2:13" x14ac:dyDescent="0.25">
      <c r="B1004" s="1140"/>
      <c r="C1004" s="1148" t="s">
        <v>121</v>
      </c>
      <c r="D1004" s="1110" t="s">
        <v>1127</v>
      </c>
      <c r="E1004" s="1121" t="s">
        <v>297</v>
      </c>
      <c r="F1004" s="1112">
        <v>1</v>
      </c>
      <c r="G1004" s="1110">
        <v>18.399999999999999</v>
      </c>
      <c r="H1004" s="1113">
        <v>1.8</v>
      </c>
      <c r="I1004" s="1113"/>
      <c r="J1004" s="1114">
        <f t="shared" si="48"/>
        <v>33.119999999999997</v>
      </c>
      <c r="K1004" s="1119"/>
      <c r="L1004" s="1119"/>
      <c r="M1004" s="1140"/>
    </row>
    <row r="1005" spans="2:13" x14ac:dyDescent="0.25">
      <c r="B1005" s="1140"/>
      <c r="C1005" s="1148"/>
      <c r="D1005" s="1110"/>
      <c r="E1005" s="1121" t="s">
        <v>2297</v>
      </c>
      <c r="F1005" s="1112">
        <v>-1</v>
      </c>
      <c r="G1005" s="1110">
        <v>1.2</v>
      </c>
      <c r="H1005" s="1113">
        <v>1.8</v>
      </c>
      <c r="I1005" s="1113"/>
      <c r="J1005" s="1114">
        <f t="shared" si="48"/>
        <v>-2.16</v>
      </c>
      <c r="K1005" s="1119"/>
      <c r="L1005" s="1119"/>
      <c r="M1005" s="1140"/>
    </row>
    <row r="1006" spans="2:13" x14ac:dyDescent="0.25">
      <c r="B1006" s="1140"/>
      <c r="C1006" s="1148" t="s">
        <v>121</v>
      </c>
      <c r="D1006" s="1110" t="s">
        <v>1140</v>
      </c>
      <c r="E1006" s="1121" t="s">
        <v>840</v>
      </c>
      <c r="F1006" s="1112">
        <v>1</v>
      </c>
      <c r="G1006" s="1110">
        <v>11.8</v>
      </c>
      <c r="H1006" s="1113">
        <v>1.8</v>
      </c>
      <c r="I1006" s="1113"/>
      <c r="J1006" s="1114">
        <f t="shared" si="48"/>
        <v>21.240000000000002</v>
      </c>
      <c r="K1006" s="1119"/>
      <c r="L1006" s="1119"/>
      <c r="M1006" s="1140"/>
    </row>
    <row r="1007" spans="2:13" x14ac:dyDescent="0.25">
      <c r="B1007" s="1140"/>
      <c r="C1007" s="1148"/>
      <c r="D1007" s="1110"/>
      <c r="E1007" s="1121" t="s">
        <v>2315</v>
      </c>
      <c r="F1007" s="1112">
        <v>1</v>
      </c>
      <c r="G1007" s="1110">
        <v>3.3</v>
      </c>
      <c r="H1007" s="1113">
        <v>1.8</v>
      </c>
      <c r="I1007" s="1113"/>
      <c r="J1007" s="1114">
        <f t="shared" si="48"/>
        <v>5.9399999999999995</v>
      </c>
      <c r="K1007" s="1119"/>
      <c r="L1007" s="1119"/>
      <c r="M1007" s="1140"/>
    </row>
    <row r="1008" spans="2:13" x14ac:dyDescent="0.25">
      <c r="B1008" s="1140"/>
      <c r="C1008" s="1148"/>
      <c r="D1008" s="1110"/>
      <c r="E1008" s="1121" t="s">
        <v>2297</v>
      </c>
      <c r="F1008" s="1112">
        <v>-1</v>
      </c>
      <c r="G1008" s="1110">
        <v>0.9</v>
      </c>
      <c r="H1008" s="1113">
        <v>1.8</v>
      </c>
      <c r="I1008" s="1113"/>
      <c r="J1008" s="1114">
        <f t="shared" si="48"/>
        <v>-1.62</v>
      </c>
      <c r="K1008" s="1119"/>
      <c r="L1008" s="1119"/>
      <c r="M1008" s="1140"/>
    </row>
    <row r="1009" spans="2:13" x14ac:dyDescent="0.25">
      <c r="B1009" s="1140"/>
      <c r="C1009" s="1148" t="s">
        <v>121</v>
      </c>
      <c r="D1009" s="1110" t="s">
        <v>1141</v>
      </c>
      <c r="E1009" s="1121" t="s">
        <v>840</v>
      </c>
      <c r="F1009" s="1112">
        <v>1</v>
      </c>
      <c r="G1009" s="1110">
        <v>11.4</v>
      </c>
      <c r="H1009" s="1113">
        <v>1.8</v>
      </c>
      <c r="I1009" s="1113"/>
      <c r="J1009" s="1114">
        <f t="shared" si="48"/>
        <v>20.52</v>
      </c>
      <c r="K1009" s="1119"/>
      <c r="L1009" s="1119"/>
      <c r="M1009" s="1140"/>
    </row>
    <row r="1010" spans="2:13" x14ac:dyDescent="0.25">
      <c r="B1010" s="1140"/>
      <c r="C1010" s="1148"/>
      <c r="D1010" s="1110"/>
      <c r="E1010" s="1121" t="s">
        <v>2315</v>
      </c>
      <c r="F1010" s="1112">
        <v>1</v>
      </c>
      <c r="G1010" s="1110">
        <v>3.3</v>
      </c>
      <c r="H1010" s="1113">
        <v>1.8</v>
      </c>
      <c r="I1010" s="1113"/>
      <c r="J1010" s="1114">
        <f t="shared" si="48"/>
        <v>5.9399999999999995</v>
      </c>
      <c r="K1010" s="1119"/>
      <c r="L1010" s="1119"/>
      <c r="M1010" s="1140"/>
    </row>
    <row r="1011" spans="2:13" x14ac:dyDescent="0.25">
      <c r="B1011" s="1140"/>
      <c r="C1011" s="1148"/>
      <c r="D1011" s="1110"/>
      <c r="E1011" s="1121" t="s">
        <v>2297</v>
      </c>
      <c r="F1011" s="1112">
        <v>-1</v>
      </c>
      <c r="G1011" s="1110">
        <v>0.9</v>
      </c>
      <c r="H1011" s="1113">
        <v>1.8</v>
      </c>
      <c r="I1011" s="1113"/>
      <c r="J1011" s="1114">
        <f t="shared" si="48"/>
        <v>-1.62</v>
      </c>
      <c r="K1011" s="1119"/>
      <c r="L1011" s="1119"/>
      <c r="M1011" s="1140"/>
    </row>
    <row r="1012" spans="2:13" x14ac:dyDescent="0.25">
      <c r="B1012" s="728"/>
      <c r="C1012" s="1123"/>
      <c r="D1012" s="1123"/>
      <c r="E1012" s="1123"/>
      <c r="F1012" s="1123"/>
      <c r="G1012" s="1123"/>
      <c r="H1012" s="1123"/>
      <c r="I1012" s="1123"/>
      <c r="J1012" s="1123"/>
      <c r="K1012" s="1123"/>
      <c r="L1012" s="1123"/>
      <c r="M1012" s="728"/>
    </row>
    <row r="1013" spans="2:13" x14ac:dyDescent="0.25">
      <c r="B1013" s="1140"/>
      <c r="C1013" s="1148"/>
      <c r="D1013" s="1110"/>
      <c r="E1013" s="1118" t="s">
        <v>1253</v>
      </c>
      <c r="F1013" s="1112"/>
      <c r="G1013" s="1110"/>
      <c r="H1013" s="1113"/>
      <c r="I1013" s="1113"/>
      <c r="J1013" s="1114"/>
      <c r="K1013" s="1119"/>
      <c r="L1013" s="1119"/>
      <c r="M1013" s="1140"/>
    </row>
    <row r="1014" spans="2:13" x14ac:dyDescent="0.25">
      <c r="B1014" s="1140"/>
      <c r="C1014" s="1148" t="s">
        <v>789</v>
      </c>
      <c r="D1014" s="1110" t="s">
        <v>2332</v>
      </c>
      <c r="E1014" s="1121" t="s">
        <v>2333</v>
      </c>
      <c r="F1014" s="1112">
        <v>1</v>
      </c>
      <c r="G1014" s="1110">
        <v>27.2</v>
      </c>
      <c r="H1014" s="1113">
        <v>1.8</v>
      </c>
      <c r="I1014" s="1113"/>
      <c r="J1014" s="1114">
        <f t="shared" ref="J1014:J1065" si="49">PRODUCT(F1014:I1014)</f>
        <v>48.96</v>
      </c>
      <c r="K1014" s="1119"/>
      <c r="L1014" s="1119"/>
      <c r="M1014" s="1140"/>
    </row>
    <row r="1015" spans="2:13" x14ac:dyDescent="0.25">
      <c r="B1015" s="1140"/>
      <c r="C1015" s="1148"/>
      <c r="D1015" s="1110"/>
      <c r="E1015" s="1121" t="s">
        <v>2297</v>
      </c>
      <c r="F1015" s="1112">
        <v>-1</v>
      </c>
      <c r="G1015" s="1110">
        <v>0.9</v>
      </c>
      <c r="H1015" s="1113">
        <v>1.8</v>
      </c>
      <c r="I1015" s="1113"/>
      <c r="J1015" s="1114">
        <f t="shared" si="49"/>
        <v>-1.62</v>
      </c>
      <c r="K1015" s="1119"/>
      <c r="L1015" s="1119"/>
      <c r="M1015" s="1140"/>
    </row>
    <row r="1016" spans="2:13" x14ac:dyDescent="0.25">
      <c r="B1016" s="1140"/>
      <c r="C1016" s="1148"/>
      <c r="D1016" s="1110"/>
      <c r="E1016" s="1121" t="s">
        <v>2371</v>
      </c>
      <c r="F1016" s="1112">
        <v>-2</v>
      </c>
      <c r="G1016" s="1110">
        <v>1.8</v>
      </c>
      <c r="H1016" s="1113">
        <v>0.6</v>
      </c>
      <c r="I1016" s="1113"/>
      <c r="J1016" s="1114">
        <f t="shared" si="49"/>
        <v>-2.16</v>
      </c>
      <c r="K1016" s="1119"/>
      <c r="L1016" s="1119"/>
      <c r="M1016" s="1140"/>
    </row>
    <row r="1017" spans="2:13" x14ac:dyDescent="0.25">
      <c r="B1017" s="1140"/>
      <c r="C1017" s="1148"/>
      <c r="D1017" s="1110"/>
      <c r="E1017" s="1121" t="s">
        <v>2328</v>
      </c>
      <c r="F1017" s="1112">
        <v>-1</v>
      </c>
      <c r="G1017" s="1110">
        <v>13.1</v>
      </c>
      <c r="H1017" s="1113">
        <v>1.7</v>
      </c>
      <c r="I1017" s="1113"/>
      <c r="J1017" s="1114">
        <f t="shared" si="49"/>
        <v>-22.27</v>
      </c>
      <c r="K1017" s="1119"/>
      <c r="L1017" s="1119"/>
      <c r="M1017" s="1140"/>
    </row>
    <row r="1018" spans="2:13" x14ac:dyDescent="0.25">
      <c r="B1018" s="1140"/>
      <c r="C1018" s="1148" t="s">
        <v>123</v>
      </c>
      <c r="D1018" s="1110" t="s">
        <v>2248</v>
      </c>
      <c r="E1018" s="1121" t="s">
        <v>2249</v>
      </c>
      <c r="F1018" s="1112">
        <v>1</v>
      </c>
      <c r="G1018" s="1110">
        <v>19.850000000000001</v>
      </c>
      <c r="H1018" s="1113">
        <v>1.8</v>
      </c>
      <c r="I1018" s="1113"/>
      <c r="J1018" s="1114">
        <f t="shared" si="49"/>
        <v>35.730000000000004</v>
      </c>
      <c r="K1018" s="1119"/>
      <c r="L1018" s="1119"/>
      <c r="M1018" s="1140"/>
    </row>
    <row r="1019" spans="2:13" x14ac:dyDescent="0.25">
      <c r="B1019" s="1140"/>
      <c r="C1019" s="1148"/>
      <c r="D1019" s="1110"/>
      <c r="E1019" s="1121" t="s">
        <v>2297</v>
      </c>
      <c r="F1019" s="1112">
        <v>-2</v>
      </c>
      <c r="G1019" s="1110">
        <v>1.2</v>
      </c>
      <c r="H1019" s="1113">
        <v>1.8</v>
      </c>
      <c r="I1019" s="1113"/>
      <c r="J1019" s="1114">
        <f t="shared" si="49"/>
        <v>-4.32</v>
      </c>
      <c r="K1019" s="1119"/>
      <c r="L1019" s="1119"/>
      <c r="M1019" s="1140"/>
    </row>
    <row r="1020" spans="2:13" x14ac:dyDescent="0.25">
      <c r="B1020" s="1140"/>
      <c r="C1020" s="1148"/>
      <c r="D1020" s="1110"/>
      <c r="E1020" s="1121" t="s">
        <v>2303</v>
      </c>
      <c r="F1020" s="1112">
        <v>-1</v>
      </c>
      <c r="G1020" s="1110">
        <v>1.45</v>
      </c>
      <c r="H1020" s="1113">
        <v>1.8</v>
      </c>
      <c r="I1020" s="1113"/>
      <c r="J1020" s="1114">
        <f t="shared" si="49"/>
        <v>-2.61</v>
      </c>
      <c r="K1020" s="1119"/>
      <c r="L1020" s="1119"/>
      <c r="M1020" s="1140"/>
    </row>
    <row r="1021" spans="2:13" x14ac:dyDescent="0.25">
      <c r="B1021" s="1140"/>
      <c r="C1021" s="1148" t="s">
        <v>121</v>
      </c>
      <c r="D1021" s="1110" t="s">
        <v>1158</v>
      </c>
      <c r="E1021" s="1121" t="s">
        <v>190</v>
      </c>
      <c r="F1021" s="1112">
        <v>1</v>
      </c>
      <c r="G1021" s="1110">
        <v>16.2</v>
      </c>
      <c r="H1021" s="1113">
        <v>1.8</v>
      </c>
      <c r="I1021" s="1113"/>
      <c r="J1021" s="1114">
        <f t="shared" si="49"/>
        <v>29.16</v>
      </c>
      <c r="K1021" s="1119"/>
      <c r="L1021" s="1119"/>
      <c r="M1021" s="1140"/>
    </row>
    <row r="1022" spans="2:13" x14ac:dyDescent="0.25">
      <c r="B1022" s="1140"/>
      <c r="C1022" s="1148"/>
      <c r="D1022" s="1110"/>
      <c r="E1022" s="1121" t="s">
        <v>2297</v>
      </c>
      <c r="F1022" s="1112">
        <v>-2</v>
      </c>
      <c r="G1022" s="1110">
        <v>1.2</v>
      </c>
      <c r="H1022" s="1113">
        <v>1.8</v>
      </c>
      <c r="I1022" s="1113"/>
      <c r="J1022" s="1114">
        <f t="shared" si="49"/>
        <v>-4.32</v>
      </c>
      <c r="K1022" s="1119"/>
      <c r="L1022" s="1119"/>
      <c r="M1022" s="1140"/>
    </row>
    <row r="1023" spans="2:13" x14ac:dyDescent="0.25">
      <c r="B1023" s="1140"/>
      <c r="C1023" s="1148" t="s">
        <v>121</v>
      </c>
      <c r="D1023" s="1110" t="s">
        <v>1160</v>
      </c>
      <c r="E1023" s="1121" t="s">
        <v>695</v>
      </c>
      <c r="F1023" s="1112">
        <v>1</v>
      </c>
      <c r="G1023" s="1110">
        <v>13.9</v>
      </c>
      <c r="H1023" s="1113">
        <v>1.8</v>
      </c>
      <c r="I1023" s="1113"/>
      <c r="J1023" s="1114">
        <f t="shared" si="49"/>
        <v>25.02</v>
      </c>
      <c r="K1023" s="1119"/>
      <c r="L1023" s="1119"/>
      <c r="M1023" s="1140"/>
    </row>
    <row r="1024" spans="2:13" x14ac:dyDescent="0.25">
      <c r="B1024" s="1140"/>
      <c r="C1024" s="1148"/>
      <c r="D1024" s="1110"/>
      <c r="E1024" s="1121" t="s">
        <v>2297</v>
      </c>
      <c r="F1024" s="1112">
        <v>-1</v>
      </c>
      <c r="G1024" s="1110">
        <v>1</v>
      </c>
      <c r="H1024" s="1113">
        <v>1.8</v>
      </c>
      <c r="I1024" s="1113"/>
      <c r="J1024" s="1114">
        <f t="shared" si="49"/>
        <v>-1.8</v>
      </c>
      <c r="K1024" s="1119"/>
      <c r="L1024" s="1119"/>
      <c r="M1024" s="1140"/>
    </row>
    <row r="1025" spans="2:13" x14ac:dyDescent="0.25">
      <c r="B1025" s="1140"/>
      <c r="C1025" s="1148"/>
      <c r="D1025" s="1110"/>
      <c r="E1025" s="1121" t="s">
        <v>2303</v>
      </c>
      <c r="F1025" s="1112">
        <v>-1</v>
      </c>
      <c r="G1025" s="1110">
        <v>1.2</v>
      </c>
      <c r="H1025" s="1113">
        <v>1.8</v>
      </c>
      <c r="I1025" s="1113"/>
      <c r="J1025" s="1114">
        <f t="shared" si="49"/>
        <v>-2.16</v>
      </c>
      <c r="K1025" s="1119"/>
      <c r="L1025" s="1119"/>
      <c r="M1025" s="1140"/>
    </row>
    <row r="1026" spans="2:13" x14ac:dyDescent="0.25">
      <c r="B1026" s="1140"/>
      <c r="C1026" s="1148" t="s">
        <v>123</v>
      </c>
      <c r="D1026" s="1110" t="s">
        <v>1162</v>
      </c>
      <c r="E1026" s="1121" t="s">
        <v>1163</v>
      </c>
      <c r="F1026" s="1112">
        <v>1</v>
      </c>
      <c r="G1026" s="1110">
        <v>11.05</v>
      </c>
      <c r="H1026" s="1113">
        <v>1.8</v>
      </c>
      <c r="I1026" s="1113"/>
      <c r="J1026" s="1114">
        <f t="shared" si="49"/>
        <v>19.89</v>
      </c>
      <c r="K1026" s="1119"/>
      <c r="L1026" s="1119"/>
      <c r="M1026" s="1140"/>
    </row>
    <row r="1027" spans="2:13" x14ac:dyDescent="0.25">
      <c r="B1027" s="1140"/>
      <c r="C1027" s="1148"/>
      <c r="D1027" s="1110"/>
      <c r="E1027" s="1121" t="s">
        <v>2297</v>
      </c>
      <c r="F1027" s="1112">
        <v>-1</v>
      </c>
      <c r="G1027" s="1110">
        <v>1</v>
      </c>
      <c r="H1027" s="1113">
        <v>1.8</v>
      </c>
      <c r="I1027" s="1113"/>
      <c r="J1027" s="1114">
        <f t="shared" si="49"/>
        <v>-1.8</v>
      </c>
      <c r="K1027" s="1119"/>
      <c r="L1027" s="1119"/>
      <c r="M1027" s="1140"/>
    </row>
    <row r="1028" spans="2:13" x14ac:dyDescent="0.25">
      <c r="B1028" s="1140"/>
      <c r="C1028" s="1148"/>
      <c r="D1028" s="1110"/>
      <c r="E1028" s="1121" t="s">
        <v>2371</v>
      </c>
      <c r="F1028" s="1112">
        <v>-1</v>
      </c>
      <c r="G1028" s="1110">
        <v>2.4</v>
      </c>
      <c r="H1028" s="1113">
        <v>0.6</v>
      </c>
      <c r="I1028" s="1113"/>
      <c r="J1028" s="1114">
        <f t="shared" si="49"/>
        <v>-1.44</v>
      </c>
      <c r="K1028" s="1119"/>
      <c r="L1028" s="1119"/>
      <c r="M1028" s="1140"/>
    </row>
    <row r="1029" spans="2:13" x14ac:dyDescent="0.25">
      <c r="B1029" s="1140"/>
      <c r="C1029" s="1148" t="s">
        <v>123</v>
      </c>
      <c r="D1029" s="1110" t="s">
        <v>1166</v>
      </c>
      <c r="E1029" s="1121" t="s">
        <v>132</v>
      </c>
      <c r="F1029" s="1112">
        <v>1</v>
      </c>
      <c r="G1029" s="1110">
        <v>31.9</v>
      </c>
      <c r="H1029" s="1113">
        <v>1.8</v>
      </c>
      <c r="I1029" s="1113"/>
      <c r="J1029" s="1114">
        <f t="shared" si="49"/>
        <v>57.42</v>
      </c>
      <c r="K1029" s="1119"/>
      <c r="L1029" s="1119"/>
      <c r="M1029" s="1140"/>
    </row>
    <row r="1030" spans="2:13" x14ac:dyDescent="0.25">
      <c r="B1030" s="1140"/>
      <c r="C1030" s="1148"/>
      <c r="D1030" s="1110"/>
      <c r="E1030" s="1121" t="s">
        <v>2297</v>
      </c>
      <c r="F1030" s="1112">
        <v>-1</v>
      </c>
      <c r="G1030" s="1110">
        <v>1.2</v>
      </c>
      <c r="H1030" s="1113">
        <v>1.8</v>
      </c>
      <c r="I1030" s="1113"/>
      <c r="J1030" s="1114">
        <f t="shared" si="49"/>
        <v>-2.16</v>
      </c>
      <c r="K1030" s="1119"/>
      <c r="L1030" s="1119"/>
      <c r="M1030" s="1140"/>
    </row>
    <row r="1031" spans="2:13" x14ac:dyDescent="0.25">
      <c r="B1031" s="1140"/>
      <c r="C1031" s="1148"/>
      <c r="D1031" s="1110"/>
      <c r="E1031" s="1121" t="s">
        <v>2297</v>
      </c>
      <c r="F1031" s="1112">
        <v>-1</v>
      </c>
      <c r="G1031" s="1110">
        <v>1</v>
      </c>
      <c r="H1031" s="1113">
        <v>1.8</v>
      </c>
      <c r="I1031" s="1113"/>
      <c r="J1031" s="1114">
        <f t="shared" si="49"/>
        <v>-1.8</v>
      </c>
      <c r="K1031" s="1119"/>
      <c r="L1031" s="1119"/>
      <c r="M1031" s="1140"/>
    </row>
    <row r="1032" spans="2:13" x14ac:dyDescent="0.25">
      <c r="B1032" s="1140"/>
      <c r="C1032" s="1148"/>
      <c r="D1032" s="1110"/>
      <c r="E1032" s="1121" t="s">
        <v>2297</v>
      </c>
      <c r="F1032" s="1112">
        <v>-1</v>
      </c>
      <c r="G1032" s="1110">
        <v>0.9</v>
      </c>
      <c r="H1032" s="1113">
        <v>1.8</v>
      </c>
      <c r="I1032" s="1113"/>
      <c r="J1032" s="1114">
        <f t="shared" si="49"/>
        <v>-1.62</v>
      </c>
      <c r="K1032" s="1119"/>
      <c r="L1032" s="1119"/>
      <c r="M1032" s="1140"/>
    </row>
    <row r="1033" spans="2:13" x14ac:dyDescent="0.25">
      <c r="B1033" s="1140"/>
      <c r="C1033" s="1148" t="s">
        <v>121</v>
      </c>
      <c r="D1033" s="1110" t="s">
        <v>1169</v>
      </c>
      <c r="E1033" s="1121" t="s">
        <v>191</v>
      </c>
      <c r="F1033" s="1112">
        <v>1</v>
      </c>
      <c r="G1033" s="1110">
        <v>12.9</v>
      </c>
      <c r="H1033" s="1113">
        <v>1.8</v>
      </c>
      <c r="I1033" s="1113"/>
      <c r="J1033" s="1114">
        <f t="shared" si="49"/>
        <v>23.220000000000002</v>
      </c>
      <c r="K1033" s="1119"/>
      <c r="L1033" s="1119"/>
      <c r="M1033" s="1140"/>
    </row>
    <row r="1034" spans="2:13" x14ac:dyDescent="0.25">
      <c r="B1034" s="1140"/>
      <c r="C1034" s="1148"/>
      <c r="D1034" s="1110"/>
      <c r="E1034" s="1121" t="s">
        <v>2297</v>
      </c>
      <c r="F1034" s="1112">
        <v>-2</v>
      </c>
      <c r="G1034" s="1110">
        <v>1</v>
      </c>
      <c r="H1034" s="1113">
        <v>1.8</v>
      </c>
      <c r="I1034" s="1113"/>
      <c r="J1034" s="1114">
        <f t="shared" si="49"/>
        <v>-3.6</v>
      </c>
      <c r="K1034" s="1119"/>
      <c r="L1034" s="1119"/>
      <c r="M1034" s="1140"/>
    </row>
    <row r="1035" spans="2:13" x14ac:dyDescent="0.25">
      <c r="B1035" s="1140"/>
      <c r="C1035" s="1148" t="s">
        <v>121</v>
      </c>
      <c r="D1035" s="1110" t="s">
        <v>1176</v>
      </c>
      <c r="E1035" s="1121" t="s">
        <v>688</v>
      </c>
      <c r="F1035" s="1112">
        <v>1</v>
      </c>
      <c r="G1035" s="1110">
        <v>15.5</v>
      </c>
      <c r="H1035" s="1113">
        <v>1.8</v>
      </c>
      <c r="I1035" s="1113"/>
      <c r="J1035" s="1114">
        <f t="shared" si="49"/>
        <v>27.900000000000002</v>
      </c>
      <c r="K1035" s="1119"/>
      <c r="L1035" s="1119"/>
      <c r="M1035" s="1140"/>
    </row>
    <row r="1036" spans="2:13" x14ac:dyDescent="0.25">
      <c r="B1036" s="1140"/>
      <c r="C1036" s="1148"/>
      <c r="D1036" s="1110"/>
      <c r="E1036" s="1121" t="s">
        <v>2297</v>
      </c>
      <c r="F1036" s="1112">
        <v>-1</v>
      </c>
      <c r="G1036" s="1110">
        <v>1</v>
      </c>
      <c r="H1036" s="1113">
        <v>1.8</v>
      </c>
      <c r="I1036" s="1113"/>
      <c r="J1036" s="1114">
        <f t="shared" si="49"/>
        <v>-1.8</v>
      </c>
      <c r="K1036" s="1119"/>
      <c r="L1036" s="1119"/>
      <c r="M1036" s="1140"/>
    </row>
    <row r="1037" spans="2:13" x14ac:dyDescent="0.25">
      <c r="B1037" s="1140"/>
      <c r="C1037" s="1148" t="s">
        <v>121</v>
      </c>
      <c r="D1037" s="1110" t="s">
        <v>1180</v>
      </c>
      <c r="E1037" s="1121" t="s">
        <v>156</v>
      </c>
      <c r="F1037" s="1112">
        <v>1</v>
      </c>
      <c r="G1037" s="1110">
        <v>10.199999999999999</v>
      </c>
      <c r="H1037" s="1113">
        <v>1.8</v>
      </c>
      <c r="I1037" s="1113"/>
      <c r="J1037" s="1114">
        <f t="shared" si="49"/>
        <v>18.36</v>
      </c>
      <c r="K1037" s="1119"/>
      <c r="L1037" s="1119"/>
      <c r="M1037" s="1140"/>
    </row>
    <row r="1038" spans="2:13" x14ac:dyDescent="0.25">
      <c r="B1038" s="1140"/>
      <c r="C1038" s="1148"/>
      <c r="D1038" s="1110"/>
      <c r="E1038" s="1121" t="s">
        <v>2297</v>
      </c>
      <c r="F1038" s="1112">
        <v>-2</v>
      </c>
      <c r="G1038" s="1110">
        <v>1</v>
      </c>
      <c r="H1038" s="1113">
        <v>1.8</v>
      </c>
      <c r="I1038" s="1113"/>
      <c r="J1038" s="1114">
        <f t="shared" si="49"/>
        <v>-3.6</v>
      </c>
      <c r="K1038" s="1119"/>
      <c r="L1038" s="1119"/>
      <c r="M1038" s="1140"/>
    </row>
    <row r="1039" spans="2:13" x14ac:dyDescent="0.25">
      <c r="B1039" s="1140"/>
      <c r="C1039" s="1148" t="s">
        <v>121</v>
      </c>
      <c r="D1039" s="1110" t="s">
        <v>1177</v>
      </c>
      <c r="E1039" s="1121" t="s">
        <v>1178</v>
      </c>
      <c r="F1039" s="1112">
        <v>1</v>
      </c>
      <c r="G1039" s="1110">
        <v>8.15</v>
      </c>
      <c r="H1039" s="1113">
        <v>1.8</v>
      </c>
      <c r="I1039" s="1113"/>
      <c r="J1039" s="1114">
        <f t="shared" si="49"/>
        <v>14.670000000000002</v>
      </c>
      <c r="K1039" s="1119"/>
      <c r="L1039" s="1119"/>
      <c r="M1039" s="1140"/>
    </row>
    <row r="1040" spans="2:13" x14ac:dyDescent="0.25">
      <c r="B1040" s="1140"/>
      <c r="C1040" s="1148" t="s">
        <v>121</v>
      </c>
      <c r="D1040" s="1110" t="s">
        <v>1179</v>
      </c>
      <c r="E1040" s="1121" t="s">
        <v>489</v>
      </c>
      <c r="F1040" s="1112">
        <v>1</v>
      </c>
      <c r="G1040" s="1110">
        <v>8.9</v>
      </c>
      <c r="H1040" s="1113">
        <v>1.8</v>
      </c>
      <c r="I1040" s="1113"/>
      <c r="J1040" s="1114">
        <f t="shared" si="49"/>
        <v>16.02</v>
      </c>
      <c r="K1040" s="1119"/>
      <c r="L1040" s="1119"/>
      <c r="M1040" s="1140"/>
    </row>
    <row r="1041" spans="2:13" x14ac:dyDescent="0.25">
      <c r="B1041" s="1140"/>
      <c r="C1041" s="1148" t="s">
        <v>121</v>
      </c>
      <c r="D1041" s="1110" t="s">
        <v>1183</v>
      </c>
      <c r="E1041" s="1121" t="s">
        <v>820</v>
      </c>
      <c r="F1041" s="1112">
        <v>1</v>
      </c>
      <c r="G1041" s="1110">
        <v>11.8</v>
      </c>
      <c r="H1041" s="1113">
        <v>1.8</v>
      </c>
      <c r="I1041" s="1113"/>
      <c r="J1041" s="1114">
        <f t="shared" si="49"/>
        <v>21.240000000000002</v>
      </c>
      <c r="K1041" s="1119"/>
      <c r="L1041" s="1119"/>
      <c r="M1041" s="1140"/>
    </row>
    <row r="1042" spans="2:13" x14ac:dyDescent="0.25">
      <c r="B1042" s="1140"/>
      <c r="C1042" s="1148"/>
      <c r="D1042" s="1110"/>
      <c r="E1042" s="1121" t="s">
        <v>2315</v>
      </c>
      <c r="F1042" s="1112">
        <v>1</v>
      </c>
      <c r="G1042" s="1110">
        <v>5.3</v>
      </c>
      <c r="H1042" s="1113">
        <v>1.8</v>
      </c>
      <c r="I1042" s="1113"/>
      <c r="J1042" s="1114">
        <f t="shared" si="49"/>
        <v>9.5399999999999991</v>
      </c>
      <c r="K1042" s="1119"/>
      <c r="L1042" s="1119"/>
      <c r="M1042" s="1140"/>
    </row>
    <row r="1043" spans="2:13" x14ac:dyDescent="0.25">
      <c r="B1043" s="1140"/>
      <c r="C1043" s="1148"/>
      <c r="D1043" s="1110"/>
      <c r="E1043" s="1121" t="s">
        <v>2297</v>
      </c>
      <c r="F1043" s="1112">
        <v>-1</v>
      </c>
      <c r="G1043" s="1110">
        <v>0.9</v>
      </c>
      <c r="H1043" s="1113">
        <v>1.8</v>
      </c>
      <c r="I1043" s="1113"/>
      <c r="J1043" s="1114">
        <f t="shared" si="49"/>
        <v>-1.62</v>
      </c>
      <c r="K1043" s="1119"/>
      <c r="L1043" s="1119"/>
      <c r="M1043" s="1140"/>
    </row>
    <row r="1044" spans="2:13" x14ac:dyDescent="0.25">
      <c r="B1044" s="1140"/>
      <c r="C1044" s="1148" t="s">
        <v>121</v>
      </c>
      <c r="D1044" s="1110" t="s">
        <v>1186</v>
      </c>
      <c r="E1044" s="1121" t="s">
        <v>819</v>
      </c>
      <c r="F1044" s="1112">
        <v>1</v>
      </c>
      <c r="G1044" s="1110">
        <v>12.9</v>
      </c>
      <c r="H1044" s="1113">
        <v>1.8</v>
      </c>
      <c r="I1044" s="1113"/>
      <c r="J1044" s="1114">
        <f t="shared" si="49"/>
        <v>23.220000000000002</v>
      </c>
      <c r="K1044" s="1119"/>
      <c r="L1044" s="1119"/>
      <c r="M1044" s="1140"/>
    </row>
    <row r="1045" spans="2:13" x14ac:dyDescent="0.25">
      <c r="B1045" s="1140"/>
      <c r="C1045" s="1148"/>
      <c r="D1045" s="1110"/>
      <c r="E1045" s="1121" t="s">
        <v>2315</v>
      </c>
      <c r="F1045" s="1112">
        <v>1</v>
      </c>
      <c r="G1045" s="1110">
        <v>6.5</v>
      </c>
      <c r="H1045" s="1113">
        <v>1.8</v>
      </c>
      <c r="I1045" s="1113"/>
      <c r="J1045" s="1114">
        <f t="shared" si="49"/>
        <v>11.700000000000001</v>
      </c>
      <c r="K1045" s="1119"/>
      <c r="L1045" s="1119"/>
      <c r="M1045" s="1140"/>
    </row>
    <row r="1046" spans="2:13" x14ac:dyDescent="0.25">
      <c r="B1046" s="1140"/>
      <c r="C1046" s="1148"/>
      <c r="D1046" s="1110"/>
      <c r="E1046" s="1121" t="s">
        <v>2297</v>
      </c>
      <c r="F1046" s="1112">
        <v>-1</v>
      </c>
      <c r="G1046" s="1110">
        <v>0.9</v>
      </c>
      <c r="H1046" s="1113">
        <v>1.8</v>
      </c>
      <c r="I1046" s="1113"/>
      <c r="J1046" s="1114">
        <f t="shared" si="49"/>
        <v>-1.62</v>
      </c>
      <c r="K1046" s="1119"/>
      <c r="L1046" s="1119"/>
      <c r="M1046" s="1140"/>
    </row>
    <row r="1047" spans="2:13" x14ac:dyDescent="0.25">
      <c r="B1047" s="1140"/>
      <c r="C1047" s="1148" t="s">
        <v>123</v>
      </c>
      <c r="D1047" s="1110" t="s">
        <v>2337</v>
      </c>
      <c r="E1047" s="1121" t="s">
        <v>138</v>
      </c>
      <c r="F1047" s="1112">
        <v>1</v>
      </c>
      <c r="G1047" s="1110">
        <v>23.2</v>
      </c>
      <c r="H1047" s="1113">
        <v>1.8</v>
      </c>
      <c r="I1047" s="1113"/>
      <c r="J1047" s="1114">
        <f t="shared" si="49"/>
        <v>41.76</v>
      </c>
      <c r="K1047" s="1119"/>
      <c r="L1047" s="1119"/>
      <c r="M1047" s="1140"/>
    </row>
    <row r="1048" spans="2:13" x14ac:dyDescent="0.25">
      <c r="B1048" s="1140"/>
      <c r="C1048" s="1148"/>
      <c r="D1048" s="1110"/>
      <c r="E1048" s="1121" t="s">
        <v>2297</v>
      </c>
      <c r="F1048" s="1112">
        <v>-1</v>
      </c>
      <c r="G1048" s="1110">
        <v>1.8</v>
      </c>
      <c r="H1048" s="1113">
        <v>1.8</v>
      </c>
      <c r="I1048" s="1113"/>
      <c r="J1048" s="1114">
        <f t="shared" si="49"/>
        <v>-3.24</v>
      </c>
      <c r="K1048" s="1119"/>
      <c r="L1048" s="1119"/>
      <c r="M1048" s="1140"/>
    </row>
    <row r="1049" spans="2:13" x14ac:dyDescent="0.25">
      <c r="B1049" s="1140"/>
      <c r="C1049" s="1148"/>
      <c r="D1049" s="1110"/>
      <c r="E1049" s="1121" t="s">
        <v>2297</v>
      </c>
      <c r="F1049" s="1112">
        <v>-1</v>
      </c>
      <c r="G1049" s="1110">
        <v>1.2</v>
      </c>
      <c r="H1049" s="1113">
        <v>1.8</v>
      </c>
      <c r="I1049" s="1113"/>
      <c r="J1049" s="1114">
        <f t="shared" si="49"/>
        <v>-2.16</v>
      </c>
      <c r="K1049" s="1119"/>
      <c r="L1049" s="1119"/>
      <c r="M1049" s="1140"/>
    </row>
    <row r="1050" spans="2:13" x14ac:dyDescent="0.25">
      <c r="B1050" s="1140"/>
      <c r="C1050" s="1148"/>
      <c r="D1050" s="1110"/>
      <c r="E1050" s="1121" t="s">
        <v>2297</v>
      </c>
      <c r="F1050" s="1112">
        <v>-1</v>
      </c>
      <c r="G1050" s="1110">
        <v>1</v>
      </c>
      <c r="H1050" s="1113">
        <v>1.8</v>
      </c>
      <c r="I1050" s="1113"/>
      <c r="J1050" s="1114">
        <f t="shared" si="49"/>
        <v>-1.8</v>
      </c>
      <c r="K1050" s="1119"/>
      <c r="L1050" s="1119"/>
      <c r="M1050" s="1140"/>
    </row>
    <row r="1051" spans="2:13" x14ac:dyDescent="0.25">
      <c r="B1051" s="1140"/>
      <c r="C1051" s="1148"/>
      <c r="D1051" s="1110"/>
      <c r="E1051" s="1121" t="s">
        <v>2297</v>
      </c>
      <c r="F1051" s="1112">
        <v>-1</v>
      </c>
      <c r="G1051" s="1110">
        <v>0.9</v>
      </c>
      <c r="H1051" s="1113">
        <v>1.8</v>
      </c>
      <c r="I1051" s="1113"/>
      <c r="J1051" s="1114">
        <f t="shared" si="49"/>
        <v>-1.62</v>
      </c>
      <c r="K1051" s="1119"/>
      <c r="L1051" s="1119"/>
      <c r="M1051" s="1140"/>
    </row>
    <row r="1052" spans="2:13" x14ac:dyDescent="0.25">
      <c r="B1052" s="1140"/>
      <c r="C1052" s="1148" t="s">
        <v>123</v>
      </c>
      <c r="D1052" s="1110" t="s">
        <v>1187</v>
      </c>
      <c r="E1052" s="1121" t="s">
        <v>2338</v>
      </c>
      <c r="F1052" s="1112">
        <v>1</v>
      </c>
      <c r="G1052" s="1110">
        <v>13.6</v>
      </c>
      <c r="H1052" s="1113">
        <v>1.8</v>
      </c>
      <c r="I1052" s="1113"/>
      <c r="J1052" s="1114">
        <f t="shared" si="49"/>
        <v>24.48</v>
      </c>
      <c r="K1052" s="1119"/>
      <c r="L1052" s="1119"/>
      <c r="M1052" s="1140"/>
    </row>
    <row r="1053" spans="2:13" x14ac:dyDescent="0.25">
      <c r="B1053" s="1140"/>
      <c r="C1053" s="1148"/>
      <c r="D1053" s="1110"/>
      <c r="E1053" s="1121" t="s">
        <v>2297</v>
      </c>
      <c r="F1053" s="1112">
        <v>-2</v>
      </c>
      <c r="G1053" s="1110">
        <v>0.9</v>
      </c>
      <c r="H1053" s="1113">
        <v>1.8</v>
      </c>
      <c r="I1053" s="1113"/>
      <c r="J1053" s="1114">
        <f t="shared" si="49"/>
        <v>-3.24</v>
      </c>
      <c r="K1053" s="1119"/>
      <c r="L1053" s="1119"/>
      <c r="M1053" s="1140"/>
    </row>
    <row r="1054" spans="2:13" x14ac:dyDescent="0.25">
      <c r="B1054" s="1140"/>
      <c r="C1054" s="1148"/>
      <c r="D1054" s="1110"/>
      <c r="E1054" s="1121" t="s">
        <v>2371</v>
      </c>
      <c r="F1054" s="1112">
        <v>-1</v>
      </c>
      <c r="G1054" s="1110">
        <v>1.2</v>
      </c>
      <c r="H1054" s="1113">
        <v>0.6</v>
      </c>
      <c r="I1054" s="1113"/>
      <c r="J1054" s="1114">
        <f t="shared" si="49"/>
        <v>-0.72</v>
      </c>
      <c r="K1054" s="1119"/>
      <c r="L1054" s="1119"/>
      <c r="M1054" s="1140"/>
    </row>
    <row r="1055" spans="2:13" x14ac:dyDescent="0.25">
      <c r="B1055" s="1140"/>
      <c r="C1055" s="1148" t="s">
        <v>123</v>
      </c>
      <c r="D1055" s="1110" t="s">
        <v>1181</v>
      </c>
      <c r="E1055" s="1121" t="s">
        <v>1182</v>
      </c>
      <c r="F1055" s="1112">
        <v>1</v>
      </c>
      <c r="G1055" s="1110">
        <v>19.8</v>
      </c>
      <c r="H1055" s="1113">
        <v>1.8</v>
      </c>
      <c r="I1055" s="1113"/>
      <c r="J1055" s="1114">
        <f t="shared" si="49"/>
        <v>35.64</v>
      </c>
      <c r="K1055" s="1119"/>
      <c r="L1055" s="1119"/>
      <c r="M1055" s="1140"/>
    </row>
    <row r="1056" spans="2:13" x14ac:dyDescent="0.25">
      <c r="B1056" s="1140"/>
      <c r="C1056" s="1148"/>
      <c r="D1056" s="1110"/>
      <c r="E1056" s="1121" t="s">
        <v>2297</v>
      </c>
      <c r="F1056" s="1112">
        <v>-1</v>
      </c>
      <c r="G1056" s="1110">
        <v>1</v>
      </c>
      <c r="H1056" s="1113">
        <v>1.8</v>
      </c>
      <c r="I1056" s="1113"/>
      <c r="J1056" s="1114">
        <f t="shared" si="49"/>
        <v>-1.8</v>
      </c>
      <c r="K1056" s="1119"/>
      <c r="L1056" s="1119"/>
      <c r="M1056" s="1140"/>
    </row>
    <row r="1057" spans="2:13" x14ac:dyDescent="0.25">
      <c r="B1057" s="1140"/>
      <c r="C1057" s="1148" t="s">
        <v>123</v>
      </c>
      <c r="D1057" s="1110" t="s">
        <v>1188</v>
      </c>
      <c r="E1057" s="1121" t="s">
        <v>172</v>
      </c>
      <c r="F1057" s="1112">
        <v>1</v>
      </c>
      <c r="G1057" s="1110">
        <v>12</v>
      </c>
      <c r="H1057" s="1113">
        <v>1.8</v>
      </c>
      <c r="I1057" s="1113"/>
      <c r="J1057" s="1114">
        <f t="shared" si="49"/>
        <v>21.6</v>
      </c>
      <c r="K1057" s="1119"/>
      <c r="L1057" s="1119"/>
      <c r="M1057" s="1140"/>
    </row>
    <row r="1058" spans="2:13" x14ac:dyDescent="0.25">
      <c r="B1058" s="1140"/>
      <c r="C1058" s="1148"/>
      <c r="D1058" s="1110"/>
      <c r="E1058" s="1121" t="s">
        <v>2297</v>
      </c>
      <c r="F1058" s="1112">
        <v>-1</v>
      </c>
      <c r="G1058" s="1110">
        <v>1.2</v>
      </c>
      <c r="H1058" s="1113">
        <v>1.8</v>
      </c>
      <c r="I1058" s="1113"/>
      <c r="J1058" s="1114">
        <f t="shared" si="49"/>
        <v>-2.16</v>
      </c>
      <c r="K1058" s="1119"/>
      <c r="L1058" s="1119"/>
      <c r="M1058" s="1140"/>
    </row>
    <row r="1059" spans="2:13" x14ac:dyDescent="0.25">
      <c r="B1059" s="1140"/>
      <c r="C1059" s="1148"/>
      <c r="D1059" s="1110"/>
      <c r="E1059" s="1121" t="s">
        <v>2297</v>
      </c>
      <c r="F1059" s="1112">
        <v>-3</v>
      </c>
      <c r="G1059" s="1110">
        <v>1</v>
      </c>
      <c r="H1059" s="1113">
        <v>1.8</v>
      </c>
      <c r="I1059" s="1113"/>
      <c r="J1059" s="1114">
        <f t="shared" si="49"/>
        <v>-5.4</v>
      </c>
      <c r="K1059" s="1119"/>
      <c r="L1059" s="1119"/>
      <c r="M1059" s="1140"/>
    </row>
    <row r="1060" spans="2:13" x14ac:dyDescent="0.25">
      <c r="B1060" s="1140"/>
      <c r="C1060" s="1148" t="s">
        <v>123</v>
      </c>
      <c r="D1060" s="1110" t="s">
        <v>1192</v>
      </c>
      <c r="E1060" s="1121" t="s">
        <v>1193</v>
      </c>
      <c r="F1060" s="1112">
        <v>1</v>
      </c>
      <c r="G1060" s="1110">
        <v>9.5</v>
      </c>
      <c r="H1060" s="1113">
        <v>1.8</v>
      </c>
      <c r="I1060" s="1113"/>
      <c r="J1060" s="1114">
        <f t="shared" si="49"/>
        <v>17.100000000000001</v>
      </c>
      <c r="K1060" s="1119"/>
      <c r="L1060" s="1119"/>
      <c r="M1060" s="1140"/>
    </row>
    <row r="1061" spans="2:13" x14ac:dyDescent="0.25">
      <c r="B1061" s="1140"/>
      <c r="C1061" s="1148"/>
      <c r="D1061" s="1110"/>
      <c r="E1061" s="1121" t="s">
        <v>2297</v>
      </c>
      <c r="F1061" s="1112">
        <v>-1</v>
      </c>
      <c r="G1061" s="1110">
        <v>1</v>
      </c>
      <c r="H1061" s="1113">
        <v>1.8</v>
      </c>
      <c r="I1061" s="1113"/>
      <c r="J1061" s="1114">
        <f t="shared" si="49"/>
        <v>-1.8</v>
      </c>
      <c r="K1061" s="1119"/>
      <c r="L1061" s="1119"/>
      <c r="M1061" s="1140"/>
    </row>
    <row r="1062" spans="2:13" x14ac:dyDescent="0.25">
      <c r="B1062" s="1140"/>
      <c r="C1062" s="1148" t="s">
        <v>123</v>
      </c>
      <c r="D1062" s="1110" t="s">
        <v>1189</v>
      </c>
      <c r="E1062" s="1121" t="s">
        <v>1190</v>
      </c>
      <c r="F1062" s="1112">
        <v>1</v>
      </c>
      <c r="G1062" s="1110">
        <v>9.5</v>
      </c>
      <c r="H1062" s="1113">
        <v>1.8</v>
      </c>
      <c r="I1062" s="1113"/>
      <c r="J1062" s="1114">
        <f t="shared" si="49"/>
        <v>17.100000000000001</v>
      </c>
      <c r="K1062" s="1119"/>
      <c r="L1062" s="1119"/>
      <c r="M1062" s="1140"/>
    </row>
    <row r="1063" spans="2:13" x14ac:dyDescent="0.25">
      <c r="B1063" s="1140"/>
      <c r="C1063" s="1148"/>
      <c r="D1063" s="1110"/>
      <c r="E1063" s="1121" t="s">
        <v>2297</v>
      </c>
      <c r="F1063" s="1112">
        <v>-1</v>
      </c>
      <c r="G1063" s="1110">
        <v>1</v>
      </c>
      <c r="H1063" s="1113">
        <v>1.8</v>
      </c>
      <c r="I1063" s="1113"/>
      <c r="J1063" s="1114">
        <f t="shared" si="49"/>
        <v>-1.8</v>
      </c>
      <c r="K1063" s="1119"/>
      <c r="L1063" s="1119"/>
      <c r="M1063" s="1140"/>
    </row>
    <row r="1064" spans="2:13" x14ac:dyDescent="0.25">
      <c r="B1064" s="1140"/>
      <c r="C1064" s="1148" t="s">
        <v>123</v>
      </c>
      <c r="D1064" s="1110" t="s">
        <v>1191</v>
      </c>
      <c r="E1064" s="1121" t="s">
        <v>760</v>
      </c>
      <c r="F1064" s="1112">
        <v>1</v>
      </c>
      <c r="G1064" s="1110">
        <v>13.8</v>
      </c>
      <c r="H1064" s="1113">
        <v>1.8</v>
      </c>
      <c r="I1064" s="1113"/>
      <c r="J1064" s="1114">
        <f t="shared" si="49"/>
        <v>24.840000000000003</v>
      </c>
      <c r="K1064" s="1119"/>
      <c r="L1064" s="1119"/>
      <c r="M1064" s="1140"/>
    </row>
    <row r="1065" spans="2:13" x14ac:dyDescent="0.25">
      <c r="B1065" s="1140"/>
      <c r="C1065" s="1148"/>
      <c r="D1065" s="1110"/>
      <c r="E1065" s="1121" t="s">
        <v>2297</v>
      </c>
      <c r="F1065" s="1112">
        <v>-1</v>
      </c>
      <c r="G1065" s="1110">
        <v>1</v>
      </c>
      <c r="H1065" s="1113">
        <v>1.8</v>
      </c>
      <c r="I1065" s="1113"/>
      <c r="J1065" s="1114">
        <f t="shared" si="49"/>
        <v>-1.8</v>
      </c>
      <c r="K1065" s="1119"/>
      <c r="L1065" s="1119"/>
      <c r="M1065" s="1140"/>
    </row>
    <row r="1066" spans="2:13" x14ac:dyDescent="0.25">
      <c r="B1066" s="728"/>
      <c r="C1066" s="1123"/>
      <c r="D1066" s="1123"/>
      <c r="E1066" s="1123"/>
      <c r="F1066" s="1123"/>
      <c r="G1066" s="1123"/>
      <c r="H1066" s="1123"/>
      <c r="I1066" s="1123"/>
      <c r="J1066" s="1123"/>
      <c r="K1066" s="1123"/>
      <c r="L1066" s="1123"/>
      <c r="M1066" s="728"/>
    </row>
    <row r="1067" spans="2:13" x14ac:dyDescent="0.25">
      <c r="B1067" s="1140"/>
      <c r="C1067" s="1148"/>
      <c r="D1067" s="1110"/>
      <c r="E1067" s="1118" t="s">
        <v>1385</v>
      </c>
      <c r="F1067" s="1112"/>
      <c r="G1067" s="1110"/>
      <c r="H1067" s="1113"/>
      <c r="I1067" s="1113"/>
      <c r="J1067" s="1114"/>
      <c r="K1067" s="1119"/>
      <c r="L1067" s="1119"/>
      <c r="M1067" s="1140"/>
    </row>
    <row r="1068" spans="2:13" x14ac:dyDescent="0.25">
      <c r="B1068" s="1140"/>
      <c r="C1068" s="1148" t="s">
        <v>121</v>
      </c>
      <c r="D1068" s="1110" t="s">
        <v>1245</v>
      </c>
      <c r="E1068" s="1121" t="s">
        <v>2351</v>
      </c>
      <c r="F1068" s="1112">
        <v>1</v>
      </c>
      <c r="G1068" s="1110">
        <v>12.9</v>
      </c>
      <c r="H1068" s="1113">
        <v>1.8</v>
      </c>
      <c r="I1068" s="1113"/>
      <c r="J1068" s="1114">
        <f t="shared" ref="J1068:J1075" si="50">PRODUCT(F1068:I1068)</f>
        <v>23.220000000000002</v>
      </c>
      <c r="K1068" s="1119"/>
      <c r="L1068" s="1119"/>
      <c r="M1068" s="1140"/>
    </row>
    <row r="1069" spans="2:13" x14ac:dyDescent="0.25">
      <c r="B1069" s="1140"/>
      <c r="C1069" s="1148"/>
      <c r="D1069" s="1110"/>
      <c r="E1069" s="1121" t="s">
        <v>2297</v>
      </c>
      <c r="F1069" s="1112">
        <v>-1</v>
      </c>
      <c r="G1069" s="1110">
        <v>1</v>
      </c>
      <c r="H1069" s="1113">
        <v>1.8</v>
      </c>
      <c r="I1069" s="1113"/>
      <c r="J1069" s="1114">
        <f t="shared" si="50"/>
        <v>-1.8</v>
      </c>
      <c r="K1069" s="1119"/>
      <c r="L1069" s="1119"/>
      <c r="M1069" s="1140"/>
    </row>
    <row r="1070" spans="2:13" x14ac:dyDescent="0.25">
      <c r="B1070" s="1140"/>
      <c r="C1070" s="1148" t="s">
        <v>121</v>
      </c>
      <c r="D1070" s="1110" t="s">
        <v>1242</v>
      </c>
      <c r="E1070" s="1121" t="s">
        <v>828</v>
      </c>
      <c r="F1070" s="1112">
        <v>1</v>
      </c>
      <c r="G1070" s="1110">
        <v>19.899999999999999</v>
      </c>
      <c r="H1070" s="1113">
        <v>1.8</v>
      </c>
      <c r="I1070" s="1113"/>
      <c r="J1070" s="1114">
        <f t="shared" si="50"/>
        <v>35.82</v>
      </c>
      <c r="K1070" s="1119"/>
      <c r="L1070" s="1119"/>
      <c r="M1070" s="1140"/>
    </row>
    <row r="1071" spans="2:13" x14ac:dyDescent="0.25">
      <c r="B1071" s="1140"/>
      <c r="C1071" s="1148"/>
      <c r="D1071" s="1110"/>
      <c r="E1071" s="1121" t="s">
        <v>2297</v>
      </c>
      <c r="F1071" s="1112">
        <v>-1</v>
      </c>
      <c r="G1071" s="1110">
        <v>0.9</v>
      </c>
      <c r="H1071" s="1113">
        <v>1.8</v>
      </c>
      <c r="I1071" s="1113"/>
      <c r="J1071" s="1114">
        <f t="shared" si="50"/>
        <v>-1.62</v>
      </c>
      <c r="K1071" s="1119"/>
      <c r="L1071" s="1119"/>
      <c r="M1071" s="1140"/>
    </row>
    <row r="1072" spans="2:13" x14ac:dyDescent="0.25">
      <c r="B1072" s="1140"/>
      <c r="C1072" s="1148" t="s">
        <v>121</v>
      </c>
      <c r="D1072" s="1110" t="s">
        <v>1386</v>
      </c>
      <c r="E1072" s="1121" t="s">
        <v>825</v>
      </c>
      <c r="F1072" s="1112">
        <v>1</v>
      </c>
      <c r="G1072" s="1110">
        <v>17.100000000000001</v>
      </c>
      <c r="H1072" s="1113">
        <v>1.8</v>
      </c>
      <c r="I1072" s="1113"/>
      <c r="J1072" s="1114">
        <f t="shared" si="50"/>
        <v>30.780000000000005</v>
      </c>
      <c r="K1072" s="1119"/>
      <c r="L1072" s="1119"/>
      <c r="M1072" s="1140"/>
    </row>
    <row r="1073" spans="2:13" x14ac:dyDescent="0.25">
      <c r="B1073" s="1140"/>
      <c r="C1073" s="1148"/>
      <c r="D1073" s="1110"/>
      <c r="E1073" s="1121" t="s">
        <v>2297</v>
      </c>
      <c r="F1073" s="1112">
        <v>-1</v>
      </c>
      <c r="G1073" s="1110">
        <v>0.9</v>
      </c>
      <c r="H1073" s="1113">
        <v>1.8</v>
      </c>
      <c r="I1073" s="1113"/>
      <c r="J1073" s="1114">
        <f t="shared" si="50"/>
        <v>-1.62</v>
      </c>
      <c r="K1073" s="1119"/>
      <c r="L1073" s="1119"/>
      <c r="M1073" s="1140"/>
    </row>
    <row r="1074" spans="2:13" x14ac:dyDescent="0.25">
      <c r="B1074" s="1140"/>
      <c r="C1074" s="1148" t="s">
        <v>121</v>
      </c>
      <c r="D1074" s="1110" t="s">
        <v>1246</v>
      </c>
      <c r="E1074" s="1121" t="s">
        <v>2244</v>
      </c>
      <c r="F1074" s="1112">
        <v>1</v>
      </c>
      <c r="G1074" s="1110">
        <v>9.4</v>
      </c>
      <c r="H1074" s="1113">
        <v>1.8</v>
      </c>
      <c r="I1074" s="1113"/>
      <c r="J1074" s="1114">
        <f t="shared" si="50"/>
        <v>16.920000000000002</v>
      </c>
      <c r="K1074" s="1119"/>
      <c r="L1074" s="1119"/>
      <c r="M1074" s="1140"/>
    </row>
    <row r="1075" spans="2:13" x14ac:dyDescent="0.25">
      <c r="B1075" s="1140"/>
      <c r="C1075" s="1148"/>
      <c r="D1075" s="1110"/>
      <c r="E1075" s="1121" t="s">
        <v>2297</v>
      </c>
      <c r="F1075" s="1112">
        <v>-1</v>
      </c>
      <c r="G1075" s="1110">
        <v>1</v>
      </c>
      <c r="H1075" s="1113">
        <v>1.8</v>
      </c>
      <c r="I1075" s="1113"/>
      <c r="J1075" s="1114">
        <f t="shared" si="50"/>
        <v>-1.8</v>
      </c>
      <c r="K1075" s="1119"/>
      <c r="L1075" s="1119"/>
      <c r="M1075" s="1140"/>
    </row>
    <row r="1076" spans="2:13" x14ac:dyDescent="0.25">
      <c r="B1076" s="728"/>
      <c r="C1076" s="1123"/>
      <c r="D1076" s="1123"/>
      <c r="E1076" s="1123"/>
      <c r="F1076" s="1123"/>
      <c r="G1076" s="1123"/>
      <c r="H1076" s="1123"/>
      <c r="I1076" s="1123"/>
      <c r="J1076" s="1123"/>
      <c r="K1076" s="1123"/>
      <c r="L1076" s="1123"/>
      <c r="M1076" s="728"/>
    </row>
    <row r="1077" spans="2:13" x14ac:dyDescent="0.25">
      <c r="B1077" s="1140"/>
      <c r="C1077" s="1148"/>
      <c r="D1077" s="1110"/>
      <c r="E1077" s="1118" t="s">
        <v>1274</v>
      </c>
      <c r="F1077" s="1112"/>
      <c r="G1077" s="1110"/>
      <c r="H1077" s="1113"/>
      <c r="I1077" s="1113"/>
      <c r="J1077" s="1114"/>
      <c r="K1077" s="1119"/>
      <c r="L1077" s="1119"/>
      <c r="M1077" s="1140"/>
    </row>
    <row r="1078" spans="2:13" x14ac:dyDescent="0.25">
      <c r="B1078" s="1140"/>
      <c r="C1078" s="1148" t="s">
        <v>121</v>
      </c>
      <c r="D1078" s="1110" t="s">
        <v>1275</v>
      </c>
      <c r="E1078" s="1121" t="s">
        <v>383</v>
      </c>
      <c r="F1078" s="1112">
        <v>1</v>
      </c>
      <c r="G1078" s="1110">
        <v>9.15</v>
      </c>
      <c r="H1078" s="1113">
        <v>1.8</v>
      </c>
      <c r="I1078" s="1113"/>
      <c r="J1078" s="1114">
        <f t="shared" ref="J1078:J1104" si="51">PRODUCT(F1078:I1078)</f>
        <v>16.470000000000002</v>
      </c>
      <c r="K1078" s="1119"/>
      <c r="L1078" s="1119"/>
      <c r="M1078" s="1140"/>
    </row>
    <row r="1079" spans="2:13" x14ac:dyDescent="0.25">
      <c r="B1079" s="1140"/>
      <c r="C1079" s="1148"/>
      <c r="D1079" s="1110"/>
      <c r="E1079" s="1121" t="s">
        <v>2297</v>
      </c>
      <c r="F1079" s="1112">
        <v>-1</v>
      </c>
      <c r="G1079" s="1110">
        <v>1</v>
      </c>
      <c r="H1079" s="1113">
        <v>1.8</v>
      </c>
      <c r="I1079" s="1113"/>
      <c r="J1079" s="1114">
        <f t="shared" si="51"/>
        <v>-1.8</v>
      </c>
      <c r="K1079" s="1119"/>
      <c r="L1079" s="1119"/>
      <c r="M1079" s="1140"/>
    </row>
    <row r="1080" spans="2:13" x14ac:dyDescent="0.25">
      <c r="B1080" s="1140"/>
      <c r="C1080" s="1148"/>
      <c r="D1080" s="1110"/>
      <c r="E1080" s="1121" t="s">
        <v>2371</v>
      </c>
      <c r="F1080" s="1112">
        <v>-1</v>
      </c>
      <c r="G1080" s="1110">
        <v>1.2</v>
      </c>
      <c r="H1080" s="1113">
        <v>0.6</v>
      </c>
      <c r="I1080" s="1113"/>
      <c r="J1080" s="1114">
        <f t="shared" si="51"/>
        <v>-0.72</v>
      </c>
      <c r="K1080" s="1119"/>
      <c r="L1080" s="1119"/>
      <c r="M1080" s="1140"/>
    </row>
    <row r="1081" spans="2:13" x14ac:dyDescent="0.25">
      <c r="B1081" s="1140"/>
      <c r="C1081" s="1148"/>
      <c r="D1081" s="1110"/>
      <c r="E1081" s="1121" t="s">
        <v>2303</v>
      </c>
      <c r="F1081" s="1112">
        <v>-1</v>
      </c>
      <c r="G1081" s="1110">
        <v>1.2</v>
      </c>
      <c r="H1081" s="1113">
        <v>1.8</v>
      </c>
      <c r="I1081" s="1113"/>
      <c r="J1081" s="1114">
        <f t="shared" si="51"/>
        <v>-2.16</v>
      </c>
      <c r="K1081" s="1119"/>
      <c r="L1081" s="1119"/>
      <c r="M1081" s="1140"/>
    </row>
    <row r="1082" spans="2:13" x14ac:dyDescent="0.25">
      <c r="B1082" s="1140"/>
      <c r="C1082" s="1148" t="s">
        <v>123</v>
      </c>
      <c r="D1082" s="1110" t="s">
        <v>1278</v>
      </c>
      <c r="E1082" s="1121" t="s">
        <v>293</v>
      </c>
      <c r="F1082" s="1112">
        <v>1</v>
      </c>
      <c r="G1082" s="1110">
        <v>14.8</v>
      </c>
      <c r="H1082" s="1113">
        <v>1.8</v>
      </c>
      <c r="I1082" s="1113"/>
      <c r="J1082" s="1114">
        <f t="shared" si="51"/>
        <v>26.64</v>
      </c>
      <c r="K1082" s="1119"/>
      <c r="L1082" s="1119"/>
      <c r="M1082" s="1140"/>
    </row>
    <row r="1083" spans="2:13" x14ac:dyDescent="0.25">
      <c r="B1083" s="1140"/>
      <c r="C1083" s="1148"/>
      <c r="D1083" s="1110"/>
      <c r="E1083" s="1121" t="s">
        <v>2297</v>
      </c>
      <c r="F1083" s="1112">
        <v>-1</v>
      </c>
      <c r="G1083" s="1110">
        <v>1.8</v>
      </c>
      <c r="H1083" s="1113">
        <v>1.8</v>
      </c>
      <c r="I1083" s="1113"/>
      <c r="J1083" s="1114">
        <f t="shared" si="51"/>
        <v>-3.24</v>
      </c>
      <c r="K1083" s="1119"/>
      <c r="L1083" s="1119"/>
      <c r="M1083" s="1140"/>
    </row>
    <row r="1084" spans="2:13" x14ac:dyDescent="0.25">
      <c r="B1084" s="1140"/>
      <c r="C1084" s="1148"/>
      <c r="D1084" s="1110"/>
      <c r="E1084" s="1121" t="s">
        <v>2297</v>
      </c>
      <c r="F1084" s="1112">
        <v>-1</v>
      </c>
      <c r="G1084" s="1110">
        <v>1</v>
      </c>
      <c r="H1084" s="1113">
        <v>1.8</v>
      </c>
      <c r="I1084" s="1113"/>
      <c r="J1084" s="1114">
        <f t="shared" si="51"/>
        <v>-1.8</v>
      </c>
      <c r="K1084" s="1119"/>
      <c r="L1084" s="1119"/>
      <c r="M1084" s="1140"/>
    </row>
    <row r="1085" spans="2:13" x14ac:dyDescent="0.25">
      <c r="B1085" s="1140"/>
      <c r="C1085" s="1148" t="s">
        <v>123</v>
      </c>
      <c r="D1085" s="1110" t="s">
        <v>2360</v>
      </c>
      <c r="E1085" s="1121" t="s">
        <v>823</v>
      </c>
      <c r="F1085" s="1112">
        <v>1</v>
      </c>
      <c r="G1085" s="1110">
        <v>7.05</v>
      </c>
      <c r="H1085" s="1113">
        <v>1.8</v>
      </c>
      <c r="I1085" s="1113"/>
      <c r="J1085" s="1114">
        <f t="shared" si="51"/>
        <v>12.69</v>
      </c>
      <c r="K1085" s="1119"/>
      <c r="L1085" s="1119"/>
      <c r="M1085" s="1140"/>
    </row>
    <row r="1086" spans="2:13" x14ac:dyDescent="0.25">
      <c r="B1086" s="1140"/>
      <c r="C1086" s="1148" t="s">
        <v>123</v>
      </c>
      <c r="D1086" s="1110" t="s">
        <v>1279</v>
      </c>
      <c r="E1086" s="1121" t="s">
        <v>1280</v>
      </c>
      <c r="F1086" s="1112">
        <v>1</v>
      </c>
      <c r="G1086" s="1110">
        <v>9</v>
      </c>
      <c r="H1086" s="1113">
        <v>1.8</v>
      </c>
      <c r="I1086" s="1113"/>
      <c r="J1086" s="1114">
        <f t="shared" si="51"/>
        <v>16.2</v>
      </c>
      <c r="K1086" s="1119"/>
      <c r="L1086" s="1119"/>
      <c r="M1086" s="1140"/>
    </row>
    <row r="1087" spans="2:13" x14ac:dyDescent="0.25">
      <c r="B1087" s="1140"/>
      <c r="C1087" s="1148" t="s">
        <v>121</v>
      </c>
      <c r="D1087" s="1110" t="s">
        <v>1296</v>
      </c>
      <c r="E1087" s="1121" t="s">
        <v>1297</v>
      </c>
      <c r="F1087" s="1112">
        <v>1</v>
      </c>
      <c r="G1087" s="1110">
        <v>13.5</v>
      </c>
      <c r="H1087" s="1113">
        <v>1.8</v>
      </c>
      <c r="I1087" s="1113"/>
      <c r="J1087" s="1114">
        <f t="shared" si="51"/>
        <v>24.3</v>
      </c>
      <c r="K1087" s="1119"/>
      <c r="L1087" s="1119"/>
      <c r="M1087" s="1140"/>
    </row>
    <row r="1088" spans="2:13" x14ac:dyDescent="0.25">
      <c r="B1088" s="1140"/>
      <c r="C1088" s="1148"/>
      <c r="D1088" s="1110"/>
      <c r="E1088" s="1121" t="s">
        <v>2297</v>
      </c>
      <c r="F1088" s="1112">
        <v>-1</v>
      </c>
      <c r="G1088" s="1110">
        <v>1.2</v>
      </c>
      <c r="H1088" s="1113">
        <v>1.8</v>
      </c>
      <c r="I1088" s="1113"/>
      <c r="J1088" s="1114">
        <f t="shared" si="51"/>
        <v>-2.16</v>
      </c>
      <c r="K1088" s="1119"/>
      <c r="L1088" s="1119"/>
      <c r="M1088" s="1140"/>
    </row>
    <row r="1089" spans="2:13" x14ac:dyDescent="0.25">
      <c r="B1089" s="1140"/>
      <c r="C1089" s="1148"/>
      <c r="D1089" s="1110"/>
      <c r="E1089" s="1121" t="s">
        <v>2371</v>
      </c>
      <c r="F1089" s="1112">
        <v>-1</v>
      </c>
      <c r="G1089" s="1110">
        <v>3</v>
      </c>
      <c r="H1089" s="1113">
        <v>0.6</v>
      </c>
      <c r="I1089" s="1113"/>
      <c r="J1089" s="1114">
        <f t="shared" si="51"/>
        <v>-1.7999999999999998</v>
      </c>
      <c r="K1089" s="1119"/>
      <c r="L1089" s="1119"/>
      <c r="M1089" s="1140"/>
    </row>
    <row r="1090" spans="2:13" x14ac:dyDescent="0.25">
      <c r="B1090" s="1140"/>
      <c r="C1090" s="1148" t="s">
        <v>121</v>
      </c>
      <c r="D1090" s="1110" t="s">
        <v>1299</v>
      </c>
      <c r="E1090" s="1121" t="s">
        <v>819</v>
      </c>
      <c r="F1090" s="1112">
        <v>1</v>
      </c>
      <c r="G1090" s="1110">
        <v>12.6</v>
      </c>
      <c r="H1090" s="1113">
        <v>1.8</v>
      </c>
      <c r="I1090" s="1113"/>
      <c r="J1090" s="1114">
        <f t="shared" si="51"/>
        <v>22.68</v>
      </c>
      <c r="K1090" s="1119"/>
      <c r="L1090" s="1119"/>
      <c r="M1090" s="1140"/>
    </row>
    <row r="1091" spans="2:13" x14ac:dyDescent="0.25">
      <c r="B1091" s="1140"/>
      <c r="C1091" s="1148"/>
      <c r="D1091" s="1110"/>
      <c r="E1091" s="1121" t="s">
        <v>2297</v>
      </c>
      <c r="F1091" s="1112">
        <v>-1</v>
      </c>
      <c r="G1091" s="1110">
        <v>0.9</v>
      </c>
      <c r="H1091" s="1113">
        <v>1.8</v>
      </c>
      <c r="I1091" s="1113"/>
      <c r="J1091" s="1114">
        <f t="shared" si="51"/>
        <v>-1.62</v>
      </c>
      <c r="K1091" s="1119"/>
      <c r="L1091" s="1119"/>
      <c r="M1091" s="1140"/>
    </row>
    <row r="1092" spans="2:13" x14ac:dyDescent="0.25">
      <c r="B1092" s="1140"/>
      <c r="C1092" s="1148"/>
      <c r="D1092" s="1110"/>
      <c r="E1092" s="1121" t="s">
        <v>2315</v>
      </c>
      <c r="F1092" s="1112">
        <v>1</v>
      </c>
      <c r="G1092" s="1110">
        <v>5.5</v>
      </c>
      <c r="H1092" s="1113">
        <v>1.8</v>
      </c>
      <c r="I1092" s="1113"/>
      <c r="J1092" s="1114">
        <f t="shared" si="51"/>
        <v>9.9</v>
      </c>
      <c r="K1092" s="1119"/>
      <c r="L1092" s="1119"/>
      <c r="M1092" s="1140"/>
    </row>
    <row r="1093" spans="2:13" x14ac:dyDescent="0.25">
      <c r="B1093" s="1140"/>
      <c r="C1093" s="1148" t="s">
        <v>121</v>
      </c>
      <c r="D1093" s="1110" t="s">
        <v>1300</v>
      </c>
      <c r="E1093" s="1121" t="s">
        <v>820</v>
      </c>
      <c r="F1093" s="1112">
        <v>1</v>
      </c>
      <c r="G1093" s="1110">
        <v>11.7</v>
      </c>
      <c r="H1093" s="1113">
        <v>1.8</v>
      </c>
      <c r="I1093" s="1113"/>
      <c r="J1093" s="1114">
        <f t="shared" si="51"/>
        <v>21.06</v>
      </c>
      <c r="K1093" s="1119"/>
      <c r="L1093" s="1119"/>
      <c r="M1093" s="1140"/>
    </row>
    <row r="1094" spans="2:13" x14ac:dyDescent="0.25">
      <c r="B1094" s="1140"/>
      <c r="C1094" s="1148"/>
      <c r="D1094" s="1110"/>
      <c r="E1094" s="1121" t="s">
        <v>2297</v>
      </c>
      <c r="F1094" s="1112">
        <v>-1</v>
      </c>
      <c r="G1094" s="1110">
        <v>0.9</v>
      </c>
      <c r="H1094" s="1113">
        <v>1.8</v>
      </c>
      <c r="I1094" s="1113"/>
      <c r="J1094" s="1114">
        <f t="shared" si="51"/>
        <v>-1.62</v>
      </c>
      <c r="K1094" s="1119"/>
      <c r="L1094" s="1119"/>
      <c r="M1094" s="1140"/>
    </row>
    <row r="1095" spans="2:13" x14ac:dyDescent="0.25">
      <c r="B1095" s="1140"/>
      <c r="C1095" s="1148"/>
      <c r="D1095" s="1110"/>
      <c r="E1095" s="1121" t="s">
        <v>2315</v>
      </c>
      <c r="F1095" s="1112">
        <v>1</v>
      </c>
      <c r="G1095" s="1110">
        <v>5.2</v>
      </c>
      <c r="H1095" s="1113">
        <v>1.8</v>
      </c>
      <c r="I1095" s="1113"/>
      <c r="J1095" s="1114">
        <f t="shared" si="51"/>
        <v>9.3600000000000012</v>
      </c>
      <c r="K1095" s="1119"/>
      <c r="L1095" s="1119"/>
      <c r="M1095" s="1140"/>
    </row>
    <row r="1096" spans="2:13" x14ac:dyDescent="0.25">
      <c r="B1096" s="1140"/>
      <c r="C1096" s="1148" t="s">
        <v>121</v>
      </c>
      <c r="D1096" s="1110" t="s">
        <v>1293</v>
      </c>
      <c r="E1096" s="1121" t="s">
        <v>364</v>
      </c>
      <c r="F1096" s="1112">
        <v>1</v>
      </c>
      <c r="G1096" s="1110">
        <v>12.05</v>
      </c>
      <c r="H1096" s="1113">
        <v>1.8</v>
      </c>
      <c r="I1096" s="1113"/>
      <c r="J1096" s="1114">
        <f t="shared" si="51"/>
        <v>21.69</v>
      </c>
      <c r="K1096" s="1119"/>
      <c r="L1096" s="1119"/>
      <c r="M1096" s="1140"/>
    </row>
    <row r="1097" spans="2:13" x14ac:dyDescent="0.25">
      <c r="B1097" s="1140"/>
      <c r="C1097" s="1148"/>
      <c r="D1097" s="1110"/>
      <c r="E1097" s="1121" t="s">
        <v>2297</v>
      </c>
      <c r="F1097" s="1112">
        <v>-1</v>
      </c>
      <c r="G1097" s="1110">
        <v>1.8</v>
      </c>
      <c r="H1097" s="1113">
        <v>1.8</v>
      </c>
      <c r="I1097" s="1113"/>
      <c r="J1097" s="1114">
        <f t="shared" si="51"/>
        <v>-3.24</v>
      </c>
      <c r="K1097" s="1119"/>
      <c r="L1097" s="1119"/>
      <c r="M1097" s="1140"/>
    </row>
    <row r="1098" spans="2:13" x14ac:dyDescent="0.25">
      <c r="B1098" s="1140"/>
      <c r="C1098" s="1148"/>
      <c r="D1098" s="1110"/>
      <c r="E1098" s="1121" t="s">
        <v>2303</v>
      </c>
      <c r="F1098" s="1112">
        <v>-1</v>
      </c>
      <c r="G1098" s="1110">
        <v>1.2</v>
      </c>
      <c r="H1098" s="1113">
        <v>1.8</v>
      </c>
      <c r="I1098" s="1113"/>
      <c r="J1098" s="1114">
        <f t="shared" si="51"/>
        <v>-2.16</v>
      </c>
      <c r="K1098" s="1119"/>
      <c r="L1098" s="1119"/>
      <c r="M1098" s="1140"/>
    </row>
    <row r="1099" spans="2:13" x14ac:dyDescent="0.25">
      <c r="B1099" s="1140"/>
      <c r="C1099" s="1148" t="s">
        <v>121</v>
      </c>
      <c r="D1099" s="1110" t="s">
        <v>1291</v>
      </c>
      <c r="E1099" s="1121" t="s">
        <v>210</v>
      </c>
      <c r="F1099" s="1112">
        <v>1</v>
      </c>
      <c r="G1099" s="1110">
        <v>22.8</v>
      </c>
      <c r="H1099" s="1113">
        <v>1.8</v>
      </c>
      <c r="I1099" s="1113"/>
      <c r="J1099" s="1114">
        <f t="shared" si="51"/>
        <v>41.04</v>
      </c>
      <c r="K1099" s="1119"/>
      <c r="L1099" s="1119"/>
      <c r="M1099" s="1140"/>
    </row>
    <row r="1100" spans="2:13" x14ac:dyDescent="0.25">
      <c r="B1100" s="1140"/>
      <c r="C1100" s="1148"/>
      <c r="D1100" s="1110"/>
      <c r="E1100" s="1121" t="s">
        <v>2297</v>
      </c>
      <c r="F1100" s="1112">
        <v>-1</v>
      </c>
      <c r="G1100" s="1110">
        <v>1.2</v>
      </c>
      <c r="H1100" s="1113">
        <v>1.8</v>
      </c>
      <c r="I1100" s="1113"/>
      <c r="J1100" s="1114">
        <f t="shared" si="51"/>
        <v>-2.16</v>
      </c>
      <c r="K1100" s="1119"/>
      <c r="L1100" s="1119"/>
      <c r="M1100" s="1140"/>
    </row>
    <row r="1101" spans="2:13" x14ac:dyDescent="0.25">
      <c r="B1101" s="1140"/>
      <c r="C1101" s="1148"/>
      <c r="D1101" s="1110"/>
      <c r="E1101" s="1121" t="s">
        <v>2303</v>
      </c>
      <c r="F1101" s="1112">
        <v>-1</v>
      </c>
      <c r="G1101" s="1110">
        <v>1.2</v>
      </c>
      <c r="H1101" s="1113">
        <v>1.8</v>
      </c>
      <c r="I1101" s="1113"/>
      <c r="J1101" s="1114">
        <f t="shared" si="51"/>
        <v>-2.16</v>
      </c>
      <c r="K1101" s="1119"/>
      <c r="L1101" s="1119"/>
      <c r="M1101" s="1140"/>
    </row>
    <row r="1102" spans="2:13" x14ac:dyDescent="0.25">
      <c r="B1102" s="1140"/>
      <c r="C1102" s="1148" t="s">
        <v>123</v>
      </c>
      <c r="D1102" s="1110" t="s">
        <v>1282</v>
      </c>
      <c r="E1102" s="1121" t="s">
        <v>1283</v>
      </c>
      <c r="F1102" s="1112">
        <v>1</v>
      </c>
      <c r="G1102" s="1110">
        <v>27.45</v>
      </c>
      <c r="H1102" s="1113">
        <v>1.8</v>
      </c>
      <c r="I1102" s="1113"/>
      <c r="J1102" s="1114">
        <f t="shared" si="51"/>
        <v>49.41</v>
      </c>
      <c r="K1102" s="1119"/>
      <c r="L1102" s="1119"/>
      <c r="M1102" s="1140"/>
    </row>
    <row r="1103" spans="2:13" x14ac:dyDescent="0.25">
      <c r="B1103" s="1140"/>
      <c r="C1103" s="1148"/>
      <c r="D1103" s="1110"/>
      <c r="E1103" s="1121" t="s">
        <v>2297</v>
      </c>
      <c r="F1103" s="1112">
        <v>-2</v>
      </c>
      <c r="G1103" s="1110">
        <v>1</v>
      </c>
      <c r="H1103" s="1113">
        <v>1.8</v>
      </c>
      <c r="I1103" s="1113"/>
      <c r="J1103" s="1114">
        <f t="shared" si="51"/>
        <v>-3.6</v>
      </c>
      <c r="K1103" s="1119"/>
      <c r="L1103" s="1119"/>
      <c r="M1103" s="1140"/>
    </row>
    <row r="1104" spans="2:13" x14ac:dyDescent="0.25">
      <c r="B1104" s="1140"/>
      <c r="C1104" s="1121"/>
      <c r="D1104" s="1110"/>
      <c r="E1104" s="1121" t="s">
        <v>2371</v>
      </c>
      <c r="F1104" s="1112">
        <v>-1</v>
      </c>
      <c r="G1104" s="1110">
        <v>1.6</v>
      </c>
      <c r="H1104" s="1113">
        <v>0.6</v>
      </c>
      <c r="I1104" s="1113"/>
      <c r="J1104" s="1114">
        <f t="shared" si="51"/>
        <v>-0.96</v>
      </c>
      <c r="K1104" s="1119"/>
      <c r="L1104" s="1119"/>
      <c r="M1104" s="1140"/>
    </row>
    <row r="1105" spans="2:13" x14ac:dyDescent="0.25">
      <c r="B1105" s="728"/>
      <c r="C1105" s="1123"/>
      <c r="D1105" s="1123"/>
      <c r="E1105" s="1123"/>
      <c r="F1105" s="1123"/>
      <c r="G1105" s="1123"/>
      <c r="H1105" s="1123"/>
      <c r="I1105" s="1123"/>
      <c r="J1105" s="1123"/>
      <c r="K1105" s="1123"/>
      <c r="L1105" s="1123"/>
      <c r="M1105" s="728"/>
    </row>
    <row r="1106" spans="2:13" x14ac:dyDescent="0.25">
      <c r="B1106" s="1140"/>
      <c r="C1106" s="1148"/>
      <c r="D1106" s="1110"/>
      <c r="E1106" s="1118" t="s">
        <v>1273</v>
      </c>
      <c r="F1106" s="1112"/>
      <c r="G1106" s="1110"/>
      <c r="H1106" s="1113"/>
      <c r="I1106" s="1113"/>
      <c r="J1106" s="1114"/>
      <c r="K1106" s="1119"/>
      <c r="L1106" s="1119"/>
      <c r="M1106" s="1140"/>
    </row>
    <row r="1107" spans="2:13" x14ac:dyDescent="0.25">
      <c r="B1107" s="1140"/>
      <c r="C1107" s="1148" t="s">
        <v>121</v>
      </c>
      <c r="D1107" s="1110" t="s">
        <v>1331</v>
      </c>
      <c r="E1107" s="1121" t="s">
        <v>2201</v>
      </c>
      <c r="F1107" s="1112">
        <v>1</v>
      </c>
      <c r="G1107" s="1110">
        <v>12.8</v>
      </c>
      <c r="H1107" s="1113">
        <v>1.8</v>
      </c>
      <c r="I1107" s="1113"/>
      <c r="J1107" s="1114">
        <f t="shared" ref="J1107:J1109" si="52">PRODUCT(F1107:I1107)</f>
        <v>23.040000000000003</v>
      </c>
      <c r="K1107" s="1119"/>
      <c r="L1107" s="1119"/>
      <c r="M1107" s="1140"/>
    </row>
    <row r="1108" spans="2:13" x14ac:dyDescent="0.25">
      <c r="B1108" s="1140"/>
      <c r="C1108" s="1151"/>
      <c r="D1108" s="1126"/>
      <c r="E1108" s="1127" t="s">
        <v>2297</v>
      </c>
      <c r="F1108" s="1112">
        <v>-2</v>
      </c>
      <c r="G1108" s="1110">
        <v>0.9</v>
      </c>
      <c r="H1108" s="1113">
        <v>1.8</v>
      </c>
      <c r="I1108" s="1113"/>
      <c r="J1108" s="1114">
        <f t="shared" si="52"/>
        <v>-3.24</v>
      </c>
      <c r="K1108" s="1119"/>
      <c r="L1108" s="1119"/>
      <c r="M1108" s="1140"/>
    </row>
    <row r="1109" spans="2:13" x14ac:dyDescent="0.25">
      <c r="B1109" s="1140"/>
      <c r="C1109" s="1148"/>
      <c r="D1109" s="1110"/>
      <c r="E1109" s="1121" t="s">
        <v>2315</v>
      </c>
      <c r="F1109" s="1112">
        <v>1</v>
      </c>
      <c r="G1109" s="1110">
        <v>4.9000000000000004</v>
      </c>
      <c r="H1109" s="1113">
        <v>1.8</v>
      </c>
      <c r="I1109" s="1113"/>
      <c r="J1109" s="1114">
        <f t="shared" si="52"/>
        <v>8.82</v>
      </c>
      <c r="K1109" s="1119"/>
      <c r="L1109" s="1119"/>
      <c r="M1109" s="1140"/>
    </row>
    <row r="1110" spans="2:13" x14ac:dyDescent="0.25">
      <c r="B1110" s="728"/>
      <c r="C1110" s="1123"/>
      <c r="D1110" s="1123"/>
      <c r="E1110" s="1123"/>
      <c r="F1110" s="1123"/>
      <c r="G1110" s="1123"/>
      <c r="H1110" s="1123"/>
      <c r="I1110" s="1123"/>
      <c r="J1110" s="1123"/>
      <c r="K1110" s="1123"/>
      <c r="L1110" s="1123"/>
      <c r="M1110" s="728"/>
    </row>
    <row r="1111" spans="2:13" x14ac:dyDescent="0.25">
      <c r="B1111" s="1140"/>
      <c r="C1111" s="1151"/>
      <c r="D1111" s="1126"/>
      <c r="E1111" s="1118" t="s">
        <v>1333</v>
      </c>
      <c r="F1111" s="1112"/>
      <c r="G1111" s="1110"/>
      <c r="H1111" s="1113"/>
      <c r="I1111" s="1113"/>
      <c r="J1111" s="1114"/>
      <c r="K1111" s="1119"/>
      <c r="L1111" s="1119"/>
      <c r="M1111" s="1140"/>
    </row>
    <row r="1112" spans="2:13" x14ac:dyDescent="0.25">
      <c r="B1112" s="1140"/>
      <c r="C1112" s="1148" t="s">
        <v>787</v>
      </c>
      <c r="D1112" s="1126" t="s">
        <v>1353</v>
      </c>
      <c r="E1112" s="1127" t="s">
        <v>822</v>
      </c>
      <c r="F1112" s="1112">
        <v>1</v>
      </c>
      <c r="G1112" s="1110">
        <v>15.1</v>
      </c>
      <c r="H1112" s="1113">
        <v>1.8</v>
      </c>
      <c r="I1112" s="1113"/>
      <c r="J1112" s="1114">
        <f t="shared" ref="J1112:J1117" si="53">PRODUCT(F1112:I1112)</f>
        <v>27.18</v>
      </c>
      <c r="K1112" s="1119"/>
      <c r="L1112" s="1119"/>
      <c r="M1112" s="1140"/>
    </row>
    <row r="1113" spans="2:13" x14ac:dyDescent="0.25">
      <c r="B1113" s="1140"/>
      <c r="C1113" s="1148"/>
      <c r="D1113" s="1126"/>
      <c r="E1113" s="1127" t="s">
        <v>2297</v>
      </c>
      <c r="F1113" s="1112">
        <v>-1</v>
      </c>
      <c r="G1113" s="1110">
        <v>0.9</v>
      </c>
      <c r="H1113" s="1113">
        <v>1.8</v>
      </c>
      <c r="I1113" s="1113"/>
      <c r="J1113" s="1114">
        <f t="shared" si="53"/>
        <v>-1.62</v>
      </c>
      <c r="K1113" s="1119"/>
      <c r="L1113" s="1119"/>
      <c r="M1113" s="1140"/>
    </row>
    <row r="1114" spans="2:13" x14ac:dyDescent="0.25">
      <c r="B1114" s="1140"/>
      <c r="C1114" s="1148"/>
      <c r="D1114" s="1110"/>
      <c r="E1114" s="1121" t="s">
        <v>2315</v>
      </c>
      <c r="F1114" s="1112">
        <v>1</v>
      </c>
      <c r="G1114" s="1110">
        <v>3.8</v>
      </c>
      <c r="H1114" s="1113">
        <v>1.8</v>
      </c>
      <c r="I1114" s="1113"/>
      <c r="J1114" s="1114">
        <f t="shared" si="53"/>
        <v>6.84</v>
      </c>
      <c r="K1114" s="1119"/>
      <c r="L1114" s="1119"/>
      <c r="M1114" s="1140"/>
    </row>
    <row r="1115" spans="2:13" x14ac:dyDescent="0.25">
      <c r="B1115" s="1140"/>
      <c r="C1115" s="1151" t="s">
        <v>787</v>
      </c>
      <c r="D1115" s="1126" t="s">
        <v>1355</v>
      </c>
      <c r="E1115" s="1127" t="s">
        <v>1356</v>
      </c>
      <c r="F1115" s="1112">
        <v>1</v>
      </c>
      <c r="G1115" s="1110">
        <v>15.3</v>
      </c>
      <c r="H1115" s="1113">
        <v>1.8</v>
      </c>
      <c r="I1115" s="1113"/>
      <c r="J1115" s="1114">
        <f t="shared" si="53"/>
        <v>27.540000000000003</v>
      </c>
      <c r="K1115" s="1119"/>
      <c r="L1115" s="1119"/>
      <c r="M1115" s="1140"/>
    </row>
    <row r="1116" spans="2:13" x14ac:dyDescent="0.25">
      <c r="B1116" s="1140"/>
      <c r="C1116" s="1151"/>
      <c r="D1116" s="1126"/>
      <c r="E1116" s="1127" t="s">
        <v>2297</v>
      </c>
      <c r="F1116" s="1112">
        <v>-1</v>
      </c>
      <c r="G1116" s="1110">
        <v>0.9</v>
      </c>
      <c r="H1116" s="1113">
        <v>1.8</v>
      </c>
      <c r="I1116" s="1113"/>
      <c r="J1116" s="1114">
        <f t="shared" si="53"/>
        <v>-1.62</v>
      </c>
      <c r="K1116" s="1119"/>
      <c r="L1116" s="1119"/>
      <c r="M1116" s="1140"/>
    </row>
    <row r="1117" spans="2:13" x14ac:dyDescent="0.25">
      <c r="B1117" s="1140"/>
      <c r="C1117" s="1148"/>
      <c r="D1117" s="1110"/>
      <c r="E1117" s="1121" t="s">
        <v>2315</v>
      </c>
      <c r="F1117" s="1112">
        <v>1</v>
      </c>
      <c r="G1117" s="1110">
        <v>5.7</v>
      </c>
      <c r="H1117" s="1113">
        <v>1.8</v>
      </c>
      <c r="I1117" s="1113"/>
      <c r="J1117" s="1114">
        <f t="shared" si="53"/>
        <v>10.26</v>
      </c>
      <c r="K1117" s="1119"/>
      <c r="L1117" s="1119"/>
      <c r="M1117" s="1140"/>
    </row>
    <row r="1118" spans="2:13" x14ac:dyDescent="0.25">
      <c r="B1118" s="728"/>
      <c r="C1118" s="1123"/>
      <c r="D1118" s="1123"/>
      <c r="E1118" s="1123"/>
      <c r="F1118" s="1123"/>
      <c r="G1118" s="1123"/>
      <c r="H1118" s="1123"/>
      <c r="I1118" s="1123"/>
      <c r="J1118" s="1123"/>
      <c r="K1118" s="1123"/>
      <c r="L1118" s="1123"/>
      <c r="M1118" s="728"/>
    </row>
    <row r="1119" spans="2:13" x14ac:dyDescent="0.25">
      <c r="B1119" s="1140"/>
      <c r="C1119" s="1152"/>
      <c r="D1119" s="1110"/>
      <c r="E1119" s="1111" t="s">
        <v>200</v>
      </c>
      <c r="F1119" s="1112"/>
      <c r="G1119" s="1110"/>
      <c r="H1119" s="1113"/>
      <c r="I1119" s="1113"/>
      <c r="J1119" s="1114"/>
      <c r="K1119" s="1115"/>
      <c r="L1119" s="1153"/>
      <c r="M1119" s="1140"/>
    </row>
    <row r="1120" spans="2:13" x14ac:dyDescent="0.25">
      <c r="B1120" s="1140"/>
      <c r="C1120" s="1152"/>
      <c r="D1120" s="1110"/>
      <c r="E1120" s="1118" t="s">
        <v>1510</v>
      </c>
      <c r="F1120" s="1112"/>
      <c r="G1120" s="1110"/>
      <c r="H1120" s="1113"/>
      <c r="I1120" s="1113"/>
      <c r="J1120" s="1114"/>
      <c r="K1120" s="1115"/>
      <c r="L1120" s="1153"/>
      <c r="M1120" s="1140"/>
    </row>
    <row r="1121" spans="2:13" x14ac:dyDescent="0.25">
      <c r="B1121" s="1140"/>
      <c r="C1121" s="1151" t="s">
        <v>121</v>
      </c>
      <c r="D1121" s="1126" t="s">
        <v>1465</v>
      </c>
      <c r="E1121" s="1127" t="s">
        <v>122</v>
      </c>
      <c r="F1121" s="1112">
        <v>1</v>
      </c>
      <c r="G1121" s="1110">
        <v>9</v>
      </c>
      <c r="H1121" s="1113">
        <v>1.8</v>
      </c>
      <c r="I1121" s="1113"/>
      <c r="J1121" s="1114">
        <f t="shared" ref="J1121:J1139" si="54">PRODUCT(F1121:I1121)</f>
        <v>16.2</v>
      </c>
      <c r="K1121" s="1119"/>
      <c r="L1121" s="1119"/>
      <c r="M1121" s="1140"/>
    </row>
    <row r="1122" spans="2:13" x14ac:dyDescent="0.25">
      <c r="B1122" s="1140"/>
      <c r="C1122" s="1151"/>
      <c r="D1122" s="1110"/>
      <c r="E1122" s="1121" t="s">
        <v>2297</v>
      </c>
      <c r="F1122" s="1112">
        <v>-1</v>
      </c>
      <c r="G1122" s="1110">
        <v>0.9</v>
      </c>
      <c r="H1122" s="1113">
        <v>1.8</v>
      </c>
      <c r="I1122" s="1113"/>
      <c r="J1122" s="1114">
        <f t="shared" si="54"/>
        <v>-1.62</v>
      </c>
      <c r="K1122" s="1119"/>
      <c r="L1122" s="1119"/>
      <c r="M1122" s="1140"/>
    </row>
    <row r="1123" spans="2:13" x14ac:dyDescent="0.25">
      <c r="B1123" s="1140"/>
      <c r="C1123" s="1151" t="s">
        <v>121</v>
      </c>
      <c r="D1123" s="1110" t="s">
        <v>1495</v>
      </c>
      <c r="E1123" s="1121" t="s">
        <v>130</v>
      </c>
      <c r="F1123" s="1112">
        <v>1</v>
      </c>
      <c r="G1123" s="1110">
        <v>8.3000000000000007</v>
      </c>
      <c r="H1123" s="1113">
        <v>1.8</v>
      </c>
      <c r="I1123" s="1113"/>
      <c r="J1123" s="1114">
        <f t="shared" si="54"/>
        <v>14.940000000000001</v>
      </c>
      <c r="K1123" s="1119"/>
      <c r="L1123" s="1119"/>
      <c r="M1123" s="1140"/>
    </row>
    <row r="1124" spans="2:13" x14ac:dyDescent="0.25">
      <c r="B1124" s="1140"/>
      <c r="C1124" s="1151"/>
      <c r="D1124" s="1110"/>
      <c r="E1124" s="1121" t="s">
        <v>2297</v>
      </c>
      <c r="F1124" s="1112">
        <v>-1</v>
      </c>
      <c r="G1124" s="1110">
        <v>0.9</v>
      </c>
      <c r="H1124" s="1113">
        <v>1.8</v>
      </c>
      <c r="I1124" s="1113"/>
      <c r="J1124" s="1114">
        <f t="shared" si="54"/>
        <v>-1.62</v>
      </c>
      <c r="K1124" s="1119"/>
      <c r="L1124" s="1119"/>
      <c r="M1124" s="1140"/>
    </row>
    <row r="1125" spans="2:13" x14ac:dyDescent="0.25">
      <c r="B1125" s="1140"/>
      <c r="C1125" s="1151" t="s">
        <v>121</v>
      </c>
      <c r="D1125" s="1110" t="s">
        <v>1496</v>
      </c>
      <c r="E1125" s="1121" t="s">
        <v>218</v>
      </c>
      <c r="F1125" s="1112">
        <v>1</v>
      </c>
      <c r="G1125" s="1110">
        <v>10.9</v>
      </c>
      <c r="H1125" s="1113">
        <v>1.8</v>
      </c>
      <c r="I1125" s="1113"/>
      <c r="J1125" s="1114">
        <f t="shared" si="54"/>
        <v>19.62</v>
      </c>
      <c r="K1125" s="1119"/>
      <c r="L1125" s="1119"/>
      <c r="M1125" s="1140"/>
    </row>
    <row r="1126" spans="2:13" x14ac:dyDescent="0.25">
      <c r="B1126" s="1140"/>
      <c r="C1126" s="1151"/>
      <c r="D1126" s="1110"/>
      <c r="E1126" s="1121" t="s">
        <v>2297</v>
      </c>
      <c r="F1126" s="1112">
        <v>-1</v>
      </c>
      <c r="G1126" s="1110">
        <v>0.9</v>
      </c>
      <c r="H1126" s="1113">
        <v>1.8</v>
      </c>
      <c r="I1126" s="1113"/>
      <c r="J1126" s="1114">
        <f t="shared" si="54"/>
        <v>-1.62</v>
      </c>
      <c r="K1126" s="1119"/>
      <c r="L1126" s="1119"/>
      <c r="M1126" s="1140"/>
    </row>
    <row r="1127" spans="2:13" x14ac:dyDescent="0.25">
      <c r="B1127" s="1140"/>
      <c r="C1127" s="1151" t="s">
        <v>121</v>
      </c>
      <c r="D1127" s="1126" t="s">
        <v>2203</v>
      </c>
      <c r="E1127" s="1127" t="s">
        <v>2204</v>
      </c>
      <c r="F1127" s="1112">
        <v>1</v>
      </c>
      <c r="G1127" s="1110">
        <v>13.1</v>
      </c>
      <c r="H1127" s="1113">
        <v>1.8</v>
      </c>
      <c r="I1127" s="1113"/>
      <c r="J1127" s="1114">
        <f t="shared" si="54"/>
        <v>23.58</v>
      </c>
      <c r="K1127" s="1119"/>
      <c r="L1127" s="1119"/>
      <c r="M1127" s="1140"/>
    </row>
    <row r="1128" spans="2:13" x14ac:dyDescent="0.25">
      <c r="B1128" s="1140"/>
      <c r="C1128" s="1151"/>
      <c r="D1128" s="1110"/>
      <c r="E1128" s="1121" t="s">
        <v>2297</v>
      </c>
      <c r="F1128" s="1112">
        <v>-1</v>
      </c>
      <c r="G1128" s="1110">
        <v>0.9</v>
      </c>
      <c r="H1128" s="1113">
        <v>1.8</v>
      </c>
      <c r="I1128" s="1113"/>
      <c r="J1128" s="1114">
        <f t="shared" si="54"/>
        <v>-1.62</v>
      </c>
      <c r="K1128" s="1119"/>
      <c r="L1128" s="1119"/>
      <c r="M1128" s="1140"/>
    </row>
    <row r="1129" spans="2:13" x14ac:dyDescent="0.25">
      <c r="B1129" s="1140"/>
      <c r="C1129" s="1148"/>
      <c r="D1129" s="1110"/>
      <c r="E1129" s="1121" t="s">
        <v>2315</v>
      </c>
      <c r="F1129" s="1112">
        <v>1</v>
      </c>
      <c r="G1129" s="1110">
        <v>5.6</v>
      </c>
      <c r="H1129" s="1113">
        <v>1.8</v>
      </c>
      <c r="I1129" s="1113"/>
      <c r="J1129" s="1114">
        <f t="shared" si="54"/>
        <v>10.08</v>
      </c>
      <c r="K1129" s="1119"/>
      <c r="L1129" s="1119"/>
      <c r="M1129" s="1140"/>
    </row>
    <row r="1130" spans="2:13" x14ac:dyDescent="0.25">
      <c r="B1130" s="1140"/>
      <c r="C1130" s="1151" t="s">
        <v>121</v>
      </c>
      <c r="D1130" s="1110" t="s">
        <v>1492</v>
      </c>
      <c r="E1130" s="1121" t="s">
        <v>2204</v>
      </c>
      <c r="F1130" s="1112">
        <v>1</v>
      </c>
      <c r="G1130" s="1110">
        <v>12.8</v>
      </c>
      <c r="H1130" s="1113">
        <v>1.8</v>
      </c>
      <c r="I1130" s="1113"/>
      <c r="J1130" s="1114">
        <f t="shared" si="54"/>
        <v>23.040000000000003</v>
      </c>
      <c r="K1130" s="1119"/>
      <c r="L1130" s="1119"/>
      <c r="M1130" s="1140"/>
    </row>
    <row r="1131" spans="2:13" x14ac:dyDescent="0.25">
      <c r="B1131" s="1140"/>
      <c r="C1131" s="1151"/>
      <c r="D1131" s="1110"/>
      <c r="E1131" s="1121" t="s">
        <v>2297</v>
      </c>
      <c r="F1131" s="1112">
        <v>-1</v>
      </c>
      <c r="G1131" s="1110">
        <v>0.9</v>
      </c>
      <c r="H1131" s="1113">
        <v>1.8</v>
      </c>
      <c r="I1131" s="1113"/>
      <c r="J1131" s="1114">
        <f t="shared" si="54"/>
        <v>-1.62</v>
      </c>
      <c r="K1131" s="1119"/>
      <c r="L1131" s="1119"/>
      <c r="M1131" s="1140"/>
    </row>
    <row r="1132" spans="2:13" x14ac:dyDescent="0.25">
      <c r="B1132" s="1140"/>
      <c r="C1132" s="1151" t="s">
        <v>121</v>
      </c>
      <c r="D1132" s="1110" t="s">
        <v>1472</v>
      </c>
      <c r="E1132" s="1121" t="s">
        <v>142</v>
      </c>
      <c r="F1132" s="1112">
        <v>1</v>
      </c>
      <c r="G1132" s="1110">
        <v>8.4</v>
      </c>
      <c r="H1132" s="1113">
        <v>1.8</v>
      </c>
      <c r="I1132" s="1113"/>
      <c r="J1132" s="1114">
        <f t="shared" si="54"/>
        <v>15.120000000000001</v>
      </c>
      <c r="K1132" s="1119"/>
      <c r="L1132" s="1119"/>
      <c r="M1132" s="1140"/>
    </row>
    <row r="1133" spans="2:13" x14ac:dyDescent="0.25">
      <c r="B1133" s="1140"/>
      <c r="C1133" s="1151"/>
      <c r="D1133" s="1110"/>
      <c r="E1133" s="1121" t="s">
        <v>2297</v>
      </c>
      <c r="F1133" s="1112">
        <v>-1</v>
      </c>
      <c r="G1133" s="1110">
        <v>0.9</v>
      </c>
      <c r="H1133" s="1113">
        <v>1.8</v>
      </c>
      <c r="I1133" s="1113"/>
      <c r="J1133" s="1114">
        <f t="shared" si="54"/>
        <v>-1.62</v>
      </c>
      <c r="K1133" s="1119"/>
      <c r="L1133" s="1119"/>
      <c r="M1133" s="1140"/>
    </row>
    <row r="1134" spans="2:13" x14ac:dyDescent="0.25">
      <c r="B1134" s="1140"/>
      <c r="C1134" s="1151" t="s">
        <v>121</v>
      </c>
      <c r="D1134" s="1110" t="s">
        <v>1475</v>
      </c>
      <c r="E1134" s="1121" t="s">
        <v>122</v>
      </c>
      <c r="F1134" s="1112">
        <v>1</v>
      </c>
      <c r="G1134" s="1110">
        <v>8.5</v>
      </c>
      <c r="H1134" s="1113">
        <v>1.8</v>
      </c>
      <c r="I1134" s="1113"/>
      <c r="J1134" s="1114">
        <f t="shared" si="54"/>
        <v>15.3</v>
      </c>
      <c r="K1134" s="1119"/>
      <c r="L1134" s="1119"/>
      <c r="M1134" s="1140"/>
    </row>
    <row r="1135" spans="2:13" x14ac:dyDescent="0.25">
      <c r="B1135" s="1140"/>
      <c r="C1135" s="1151"/>
      <c r="D1135" s="1110"/>
      <c r="E1135" s="1121" t="s">
        <v>2297</v>
      </c>
      <c r="F1135" s="1112">
        <v>-1</v>
      </c>
      <c r="G1135" s="1110">
        <v>1</v>
      </c>
      <c r="H1135" s="1113">
        <v>1.8</v>
      </c>
      <c r="I1135" s="1113"/>
      <c r="J1135" s="1114">
        <f t="shared" si="54"/>
        <v>-1.8</v>
      </c>
      <c r="K1135" s="1119"/>
      <c r="L1135" s="1119"/>
      <c r="M1135" s="1140"/>
    </row>
    <row r="1136" spans="2:13" x14ac:dyDescent="0.25">
      <c r="B1136" s="1140"/>
      <c r="C1136" s="1151" t="s">
        <v>121</v>
      </c>
      <c r="D1136" s="1110" t="s">
        <v>1503</v>
      </c>
      <c r="E1136" s="1121" t="s">
        <v>142</v>
      </c>
      <c r="F1136" s="1112">
        <v>1</v>
      </c>
      <c r="G1136" s="1110">
        <v>8.6</v>
      </c>
      <c r="H1136" s="1113">
        <v>1.8</v>
      </c>
      <c r="I1136" s="1113"/>
      <c r="J1136" s="1114">
        <f t="shared" si="54"/>
        <v>15.48</v>
      </c>
      <c r="K1136" s="1119"/>
      <c r="L1136" s="1119"/>
      <c r="M1136" s="1140"/>
    </row>
    <row r="1137" spans="2:13" x14ac:dyDescent="0.25">
      <c r="B1137" s="1140"/>
      <c r="C1137" s="1151"/>
      <c r="D1137" s="1110"/>
      <c r="E1137" s="1121" t="s">
        <v>2297</v>
      </c>
      <c r="F1137" s="1112">
        <v>-1</v>
      </c>
      <c r="G1137" s="1110">
        <v>0.9</v>
      </c>
      <c r="H1137" s="1113">
        <v>1.8</v>
      </c>
      <c r="I1137" s="1113"/>
      <c r="J1137" s="1114">
        <f t="shared" si="54"/>
        <v>-1.62</v>
      </c>
      <c r="K1137" s="1119"/>
      <c r="L1137" s="1119"/>
      <c r="M1137" s="1140"/>
    </row>
    <row r="1138" spans="2:13" x14ac:dyDescent="0.25">
      <c r="B1138" s="1140"/>
      <c r="C1138" s="1151" t="s">
        <v>121</v>
      </c>
      <c r="D1138" s="1110" t="s">
        <v>1504</v>
      </c>
      <c r="E1138" s="1121" t="s">
        <v>141</v>
      </c>
      <c r="F1138" s="1112">
        <v>1</v>
      </c>
      <c r="G1138" s="1110">
        <v>9.6</v>
      </c>
      <c r="H1138" s="1113">
        <v>1.8</v>
      </c>
      <c r="I1138" s="1113"/>
      <c r="J1138" s="1114">
        <f t="shared" si="54"/>
        <v>17.28</v>
      </c>
      <c r="K1138" s="1119"/>
      <c r="L1138" s="1119"/>
      <c r="M1138" s="1140"/>
    </row>
    <row r="1139" spans="2:13" x14ac:dyDescent="0.25">
      <c r="B1139" s="1140"/>
      <c r="C1139" s="1151"/>
      <c r="D1139" s="1110"/>
      <c r="E1139" s="1121" t="s">
        <v>2297</v>
      </c>
      <c r="F1139" s="1112">
        <v>-1</v>
      </c>
      <c r="G1139" s="1110">
        <v>0.9</v>
      </c>
      <c r="H1139" s="1113">
        <v>1.8</v>
      </c>
      <c r="I1139" s="1113"/>
      <c r="J1139" s="1114">
        <f t="shared" si="54"/>
        <v>-1.62</v>
      </c>
      <c r="K1139" s="1119"/>
      <c r="L1139" s="1119"/>
      <c r="M1139" s="1140"/>
    </row>
    <row r="1140" spans="2:13" x14ac:dyDescent="0.25">
      <c r="B1140" s="728"/>
      <c r="C1140" s="1123"/>
      <c r="D1140" s="1123"/>
      <c r="E1140" s="1123"/>
      <c r="F1140" s="1123"/>
      <c r="G1140" s="1123"/>
      <c r="H1140" s="1123"/>
      <c r="I1140" s="1123"/>
      <c r="J1140" s="1123"/>
      <c r="K1140" s="1123"/>
      <c r="L1140" s="1123"/>
      <c r="M1140" s="728"/>
    </row>
    <row r="1141" spans="2:13" x14ac:dyDescent="0.25">
      <c r="B1141" s="1140"/>
      <c r="C1141" s="1151"/>
      <c r="D1141" s="1110"/>
      <c r="E1141" s="1118" t="s">
        <v>1511</v>
      </c>
      <c r="F1141" s="1112"/>
      <c r="G1141" s="1110"/>
      <c r="H1141" s="1113"/>
      <c r="I1141" s="1113"/>
      <c r="J1141" s="1114"/>
      <c r="K1141" s="1119"/>
      <c r="L1141" s="1119"/>
      <c r="M1141" s="1140"/>
    </row>
    <row r="1142" spans="2:13" ht="26.4" x14ac:dyDescent="0.25">
      <c r="B1142" s="1140"/>
      <c r="C1142" s="1151" t="s">
        <v>121</v>
      </c>
      <c r="D1142" s="1110" t="s">
        <v>1530</v>
      </c>
      <c r="E1142" s="1121" t="s">
        <v>2379</v>
      </c>
      <c r="F1142" s="1112">
        <v>1</v>
      </c>
      <c r="G1142" s="1110">
        <v>10.199999999999999</v>
      </c>
      <c r="H1142" s="1113">
        <v>1.8</v>
      </c>
      <c r="I1142" s="1113"/>
      <c r="J1142" s="1114">
        <f t="shared" ref="J1142:J1172" si="55">PRODUCT(F1142:I1142)</f>
        <v>18.36</v>
      </c>
      <c r="K1142" s="1119"/>
      <c r="L1142" s="1119"/>
      <c r="M1142" s="1140"/>
    </row>
    <row r="1143" spans="2:13" x14ac:dyDescent="0.25">
      <c r="B1143" s="1140"/>
      <c r="C1143" s="1151"/>
      <c r="D1143" s="1110"/>
      <c r="E1143" s="1121" t="s">
        <v>2297</v>
      </c>
      <c r="F1143" s="1112">
        <v>-1</v>
      </c>
      <c r="G1143" s="1110">
        <v>1</v>
      </c>
      <c r="H1143" s="1113">
        <v>1.8</v>
      </c>
      <c r="I1143" s="1113"/>
      <c r="J1143" s="1114">
        <f t="shared" si="55"/>
        <v>-1.8</v>
      </c>
      <c r="K1143" s="1119"/>
      <c r="L1143" s="1119"/>
      <c r="M1143" s="1140"/>
    </row>
    <row r="1144" spans="2:13" x14ac:dyDescent="0.25">
      <c r="B1144" s="1140"/>
      <c r="C1144" s="1148" t="s">
        <v>121</v>
      </c>
      <c r="D1144" s="1110" t="s">
        <v>1549</v>
      </c>
      <c r="E1144" s="1121" t="s">
        <v>2380</v>
      </c>
      <c r="F1144" s="1112">
        <v>1</v>
      </c>
      <c r="G1144" s="1110">
        <v>11.8</v>
      </c>
      <c r="H1144" s="1113">
        <v>1.8</v>
      </c>
      <c r="I1144" s="1113"/>
      <c r="J1144" s="1114">
        <f t="shared" si="55"/>
        <v>21.240000000000002</v>
      </c>
      <c r="K1144" s="1119"/>
      <c r="L1144" s="1119"/>
      <c r="M1144" s="1140"/>
    </row>
    <row r="1145" spans="2:13" x14ac:dyDescent="0.25">
      <c r="B1145" s="1140"/>
      <c r="C1145" s="1148"/>
      <c r="D1145" s="1110"/>
      <c r="E1145" s="1121" t="s">
        <v>2297</v>
      </c>
      <c r="F1145" s="1112">
        <v>-1</v>
      </c>
      <c r="G1145" s="1110">
        <v>0.9</v>
      </c>
      <c r="H1145" s="1113">
        <v>1.8</v>
      </c>
      <c r="I1145" s="1113"/>
      <c r="J1145" s="1114">
        <f t="shared" si="55"/>
        <v>-1.62</v>
      </c>
      <c r="K1145" s="1119"/>
      <c r="L1145" s="1119"/>
      <c r="M1145" s="1140"/>
    </row>
    <row r="1146" spans="2:13" x14ac:dyDescent="0.25">
      <c r="B1146" s="1140"/>
      <c r="C1146" s="1148"/>
      <c r="D1146" s="1110"/>
      <c r="E1146" s="1127" t="s">
        <v>2303</v>
      </c>
      <c r="F1146" s="1112">
        <v>-1</v>
      </c>
      <c r="G1146" s="1110">
        <v>1.2</v>
      </c>
      <c r="H1146" s="1113">
        <v>1.04</v>
      </c>
      <c r="I1146" s="1113"/>
      <c r="J1146" s="1114">
        <f t="shared" si="55"/>
        <v>-1.248</v>
      </c>
      <c r="K1146" s="1119"/>
      <c r="L1146" s="1119"/>
      <c r="M1146" s="1140"/>
    </row>
    <row r="1147" spans="2:13" ht="26.4" x14ac:dyDescent="0.25">
      <c r="B1147" s="1140"/>
      <c r="C1147" s="1148" t="s">
        <v>121</v>
      </c>
      <c r="D1147" s="1110" t="s">
        <v>1551</v>
      </c>
      <c r="E1147" s="1121" t="s">
        <v>2381</v>
      </c>
      <c r="F1147" s="1112">
        <v>1</v>
      </c>
      <c r="G1147" s="1110">
        <v>8.1</v>
      </c>
      <c r="H1147" s="1113">
        <v>1.8</v>
      </c>
      <c r="I1147" s="1113"/>
      <c r="J1147" s="1114">
        <f t="shared" si="55"/>
        <v>14.58</v>
      </c>
      <c r="K1147" s="1119"/>
      <c r="L1147" s="1119"/>
      <c r="M1147" s="1140"/>
    </row>
    <row r="1148" spans="2:13" x14ac:dyDescent="0.25">
      <c r="B1148" s="1140"/>
      <c r="C1148" s="1148"/>
      <c r="D1148" s="1110"/>
      <c r="E1148" s="1121" t="s">
        <v>2297</v>
      </c>
      <c r="F1148" s="1112">
        <v>-1</v>
      </c>
      <c r="G1148" s="1110">
        <v>0.9</v>
      </c>
      <c r="H1148" s="1113">
        <v>1.8</v>
      </c>
      <c r="I1148" s="1113"/>
      <c r="J1148" s="1114">
        <f t="shared" si="55"/>
        <v>-1.62</v>
      </c>
      <c r="K1148" s="1119"/>
      <c r="L1148" s="1119"/>
      <c r="M1148" s="1140"/>
    </row>
    <row r="1149" spans="2:13" x14ac:dyDescent="0.25">
      <c r="B1149" s="1140"/>
      <c r="C1149" s="1151" t="s">
        <v>121</v>
      </c>
      <c r="D1149" s="1126" t="s">
        <v>1551</v>
      </c>
      <c r="E1149" s="1127" t="s">
        <v>762</v>
      </c>
      <c r="F1149" s="1112">
        <v>1</v>
      </c>
      <c r="G1149" s="1110">
        <v>14.5</v>
      </c>
      <c r="H1149" s="1113">
        <v>1.8</v>
      </c>
      <c r="I1149" s="1113"/>
      <c r="J1149" s="1114">
        <f t="shared" si="55"/>
        <v>26.1</v>
      </c>
      <c r="K1149" s="1119"/>
      <c r="L1149" s="1119"/>
      <c r="M1149" s="1140"/>
    </row>
    <row r="1150" spans="2:13" x14ac:dyDescent="0.25">
      <c r="B1150" s="1140"/>
      <c r="C1150" s="1151"/>
      <c r="D1150" s="1126"/>
      <c r="E1150" s="1127" t="s">
        <v>2315</v>
      </c>
      <c r="F1150" s="1112">
        <v>1</v>
      </c>
      <c r="G1150" s="1110">
        <v>9.1</v>
      </c>
      <c r="H1150" s="1113">
        <v>1.8</v>
      </c>
      <c r="I1150" s="1113"/>
      <c r="J1150" s="1114">
        <f t="shared" si="55"/>
        <v>16.38</v>
      </c>
      <c r="K1150" s="1119"/>
      <c r="L1150" s="1119"/>
      <c r="M1150" s="1140"/>
    </row>
    <row r="1151" spans="2:13" x14ac:dyDescent="0.25">
      <c r="B1151" s="1140"/>
      <c r="C1151" s="1151"/>
      <c r="D1151" s="1126"/>
      <c r="E1151" s="1127" t="s">
        <v>2297</v>
      </c>
      <c r="F1151" s="1112">
        <v>-2</v>
      </c>
      <c r="G1151" s="1110">
        <v>0.9</v>
      </c>
      <c r="H1151" s="1113">
        <v>1.8</v>
      </c>
      <c r="I1151" s="1113"/>
      <c r="J1151" s="1114">
        <f t="shared" si="55"/>
        <v>-3.24</v>
      </c>
      <c r="K1151" s="1119"/>
      <c r="L1151" s="1119"/>
      <c r="M1151" s="1140"/>
    </row>
    <row r="1152" spans="2:13" x14ac:dyDescent="0.25">
      <c r="B1152" s="1140"/>
      <c r="C1152" s="1151" t="s">
        <v>121</v>
      </c>
      <c r="D1152" s="1110" t="s">
        <v>1552</v>
      </c>
      <c r="E1152" s="1121" t="s">
        <v>252</v>
      </c>
      <c r="F1152" s="1112">
        <v>1</v>
      </c>
      <c r="G1152" s="1110">
        <v>6.9</v>
      </c>
      <c r="H1152" s="1113">
        <v>1.8</v>
      </c>
      <c r="I1152" s="1113"/>
      <c r="J1152" s="1114">
        <f t="shared" si="55"/>
        <v>12.420000000000002</v>
      </c>
      <c r="K1152" s="1119"/>
      <c r="L1152" s="1119"/>
      <c r="M1152" s="1140"/>
    </row>
    <row r="1153" spans="2:13" x14ac:dyDescent="0.25">
      <c r="B1153" s="1140"/>
      <c r="C1153" s="1151"/>
      <c r="D1153" s="1110"/>
      <c r="E1153" s="1121" t="s">
        <v>2297</v>
      </c>
      <c r="F1153" s="1112">
        <v>-2</v>
      </c>
      <c r="G1153" s="1110">
        <v>0.9</v>
      </c>
      <c r="H1153" s="1113">
        <v>1.8</v>
      </c>
      <c r="I1153" s="1113"/>
      <c r="J1153" s="1114">
        <f t="shared" si="55"/>
        <v>-3.24</v>
      </c>
      <c r="K1153" s="1119"/>
      <c r="L1153" s="1119"/>
      <c r="M1153" s="1140"/>
    </row>
    <row r="1154" spans="2:13" x14ac:dyDescent="0.25">
      <c r="B1154" s="1140"/>
      <c r="C1154" s="1151" t="s">
        <v>121</v>
      </c>
      <c r="D1154" s="1110" t="s">
        <v>1554</v>
      </c>
      <c r="E1154" s="1121" t="s">
        <v>762</v>
      </c>
      <c r="F1154" s="1112">
        <v>1</v>
      </c>
      <c r="G1154" s="1110">
        <v>17.2</v>
      </c>
      <c r="H1154" s="1113">
        <v>1.8</v>
      </c>
      <c r="I1154" s="1113"/>
      <c r="J1154" s="1114">
        <f t="shared" si="55"/>
        <v>30.96</v>
      </c>
      <c r="K1154" s="1119"/>
      <c r="L1154" s="1119"/>
      <c r="M1154" s="1140"/>
    </row>
    <row r="1155" spans="2:13" x14ac:dyDescent="0.25">
      <c r="B1155" s="1140"/>
      <c r="C1155" s="1151"/>
      <c r="D1155" s="1110"/>
      <c r="E1155" s="1121" t="s">
        <v>2297</v>
      </c>
      <c r="F1155" s="1112">
        <v>-2</v>
      </c>
      <c r="G1155" s="1110">
        <v>0.9</v>
      </c>
      <c r="H1155" s="1113">
        <v>1.8</v>
      </c>
      <c r="I1155" s="1113"/>
      <c r="J1155" s="1114">
        <f t="shared" si="55"/>
        <v>-3.24</v>
      </c>
      <c r="K1155" s="1119"/>
      <c r="L1155" s="1119"/>
      <c r="M1155" s="1140"/>
    </row>
    <row r="1156" spans="2:13" x14ac:dyDescent="0.25">
      <c r="B1156" s="1140"/>
      <c r="C1156" s="1151" t="s">
        <v>121</v>
      </c>
      <c r="D1156" s="1110" t="s">
        <v>1564</v>
      </c>
      <c r="E1156" s="1121" t="s">
        <v>130</v>
      </c>
      <c r="F1156" s="1112">
        <v>1</v>
      </c>
      <c r="G1156" s="1110">
        <v>7.9</v>
      </c>
      <c r="H1156" s="1113">
        <v>1.8</v>
      </c>
      <c r="I1156" s="1113"/>
      <c r="J1156" s="1114">
        <f t="shared" si="55"/>
        <v>14.22</v>
      </c>
      <c r="K1156" s="1119"/>
      <c r="L1156" s="1119"/>
      <c r="M1156" s="1140"/>
    </row>
    <row r="1157" spans="2:13" x14ac:dyDescent="0.25">
      <c r="B1157" s="1140"/>
      <c r="C1157" s="1148"/>
      <c r="D1157" s="1126"/>
      <c r="E1157" s="1127" t="s">
        <v>2297</v>
      </c>
      <c r="F1157" s="1112">
        <v>-1</v>
      </c>
      <c r="G1157" s="1110">
        <v>0.9</v>
      </c>
      <c r="H1157" s="1113">
        <v>1.8</v>
      </c>
      <c r="I1157" s="1113"/>
      <c r="J1157" s="1114">
        <f t="shared" si="55"/>
        <v>-1.62</v>
      </c>
      <c r="K1157" s="1119"/>
      <c r="L1157" s="1119"/>
      <c r="M1157" s="1140"/>
    </row>
    <row r="1158" spans="2:13" x14ac:dyDescent="0.25">
      <c r="B1158" s="1140"/>
      <c r="C1158" s="1148" t="s">
        <v>121</v>
      </c>
      <c r="D1158" s="1110" t="s">
        <v>1547</v>
      </c>
      <c r="E1158" s="1121" t="s">
        <v>156</v>
      </c>
      <c r="F1158" s="1112">
        <v>1</v>
      </c>
      <c r="G1158" s="1110">
        <v>10.8</v>
      </c>
      <c r="H1158" s="1113">
        <v>1.8</v>
      </c>
      <c r="I1158" s="1113"/>
      <c r="J1158" s="1114">
        <f t="shared" si="55"/>
        <v>19.440000000000001</v>
      </c>
      <c r="K1158" s="1119"/>
      <c r="L1158" s="1119"/>
      <c r="M1158" s="1140"/>
    </row>
    <row r="1159" spans="2:13" x14ac:dyDescent="0.25">
      <c r="B1159" s="1140"/>
      <c r="C1159" s="1148"/>
      <c r="D1159" s="1110"/>
      <c r="E1159" s="1121" t="s">
        <v>2297</v>
      </c>
      <c r="F1159" s="1112">
        <v>-3</v>
      </c>
      <c r="G1159" s="1110">
        <v>1</v>
      </c>
      <c r="H1159" s="1113">
        <v>1.8</v>
      </c>
      <c r="I1159" s="1113"/>
      <c r="J1159" s="1114">
        <f t="shared" si="55"/>
        <v>-5.4</v>
      </c>
      <c r="K1159" s="1119"/>
      <c r="L1159" s="1119"/>
      <c r="M1159" s="1140"/>
    </row>
    <row r="1160" spans="2:13" x14ac:dyDescent="0.25">
      <c r="B1160" s="1140"/>
      <c r="C1160" s="1148" t="s">
        <v>121</v>
      </c>
      <c r="D1160" s="1110" t="s">
        <v>1548</v>
      </c>
      <c r="E1160" s="1121" t="s">
        <v>2204</v>
      </c>
      <c r="F1160" s="1112">
        <v>1</v>
      </c>
      <c r="G1160" s="1110">
        <v>11.5</v>
      </c>
      <c r="H1160" s="1113">
        <v>1.8</v>
      </c>
      <c r="I1160" s="1113"/>
      <c r="J1160" s="1114">
        <f t="shared" si="55"/>
        <v>20.7</v>
      </c>
      <c r="K1160" s="1119"/>
      <c r="L1160" s="1119"/>
      <c r="M1160" s="1140"/>
    </row>
    <row r="1161" spans="2:13" x14ac:dyDescent="0.25">
      <c r="B1161" s="1140"/>
      <c r="C1161" s="1148"/>
      <c r="D1161" s="1110"/>
      <c r="E1161" s="1121" t="s">
        <v>2297</v>
      </c>
      <c r="F1161" s="1112">
        <v>-1</v>
      </c>
      <c r="G1161" s="1110">
        <v>0.9</v>
      </c>
      <c r="H1161" s="1113">
        <v>1.8</v>
      </c>
      <c r="I1161" s="1113"/>
      <c r="J1161" s="1114">
        <f t="shared" si="55"/>
        <v>-1.62</v>
      </c>
      <c r="K1161" s="1119"/>
      <c r="L1161" s="1119"/>
      <c r="M1161" s="1140"/>
    </row>
    <row r="1162" spans="2:13" x14ac:dyDescent="0.25">
      <c r="B1162" s="1140"/>
      <c r="C1162" s="1148"/>
      <c r="D1162" s="1110"/>
      <c r="E1162" s="1121" t="s">
        <v>2315</v>
      </c>
      <c r="F1162" s="1112">
        <v>1</v>
      </c>
      <c r="G1162" s="1110">
        <v>5.2</v>
      </c>
      <c r="H1162" s="1113">
        <v>1.8</v>
      </c>
      <c r="I1162" s="1113"/>
      <c r="J1162" s="1114">
        <f t="shared" si="55"/>
        <v>9.3600000000000012</v>
      </c>
      <c r="K1162" s="1119"/>
      <c r="L1162" s="1119"/>
      <c r="M1162" s="1140"/>
    </row>
    <row r="1163" spans="2:13" x14ac:dyDescent="0.25">
      <c r="B1163" s="1140"/>
      <c r="C1163" s="1151" t="s">
        <v>121</v>
      </c>
      <c r="D1163" s="1110" t="s">
        <v>1542</v>
      </c>
      <c r="E1163" s="1127" t="s">
        <v>2391</v>
      </c>
      <c r="F1163" s="1112">
        <v>1</v>
      </c>
      <c r="G1163" s="1110">
        <v>25.5</v>
      </c>
      <c r="H1163" s="1113">
        <v>1.8</v>
      </c>
      <c r="I1163" s="1113"/>
      <c r="J1163" s="1114">
        <f t="shared" si="55"/>
        <v>45.9</v>
      </c>
      <c r="K1163" s="1119"/>
      <c r="L1163" s="1119"/>
      <c r="M1163" s="1140"/>
    </row>
    <row r="1164" spans="2:13" x14ac:dyDescent="0.25">
      <c r="B1164" s="1140"/>
      <c r="C1164" s="1151"/>
      <c r="D1164" s="1110"/>
      <c r="E1164" s="1127" t="s">
        <v>2297</v>
      </c>
      <c r="F1164" s="1112">
        <v>-1</v>
      </c>
      <c r="G1164" s="1110">
        <v>1.2</v>
      </c>
      <c r="H1164" s="1113">
        <v>1.8</v>
      </c>
      <c r="I1164" s="1113"/>
      <c r="J1164" s="1114">
        <f t="shared" si="55"/>
        <v>-2.16</v>
      </c>
      <c r="K1164" s="1119"/>
      <c r="L1164" s="1119"/>
      <c r="M1164" s="1140"/>
    </row>
    <row r="1165" spans="2:13" x14ac:dyDescent="0.25">
      <c r="B1165" s="1140"/>
      <c r="C1165" s="1151"/>
      <c r="D1165" s="1110"/>
      <c r="E1165" s="1127" t="s">
        <v>2297</v>
      </c>
      <c r="F1165" s="1112">
        <v>-1</v>
      </c>
      <c r="G1165" s="1110">
        <v>1</v>
      </c>
      <c r="H1165" s="1113">
        <v>1.8</v>
      </c>
      <c r="I1165" s="1113"/>
      <c r="J1165" s="1114">
        <f t="shared" si="55"/>
        <v>-1.8</v>
      </c>
      <c r="K1165" s="1119"/>
      <c r="L1165" s="1119"/>
      <c r="M1165" s="1140"/>
    </row>
    <row r="1166" spans="2:13" x14ac:dyDescent="0.25">
      <c r="B1166" s="1140"/>
      <c r="C1166" s="1151"/>
      <c r="D1166" s="1110"/>
      <c r="E1166" s="1127" t="s">
        <v>2303</v>
      </c>
      <c r="F1166" s="1112">
        <v>-2</v>
      </c>
      <c r="G1166" s="1110">
        <v>1.2</v>
      </c>
      <c r="H1166" s="1113">
        <v>1.04</v>
      </c>
      <c r="I1166" s="1113"/>
      <c r="J1166" s="1114">
        <f t="shared" si="55"/>
        <v>-2.496</v>
      </c>
      <c r="K1166" s="1119"/>
      <c r="L1166" s="1119"/>
      <c r="M1166" s="1140"/>
    </row>
    <row r="1167" spans="2:13" x14ac:dyDescent="0.25">
      <c r="B1167" s="1140"/>
      <c r="C1167" s="1151" t="s">
        <v>121</v>
      </c>
      <c r="D1167" s="1110" t="s">
        <v>1545</v>
      </c>
      <c r="E1167" s="1127" t="s">
        <v>2392</v>
      </c>
      <c r="F1167" s="1112">
        <v>1</v>
      </c>
      <c r="G1167" s="1110">
        <v>12.6</v>
      </c>
      <c r="H1167" s="1113">
        <v>1.8</v>
      </c>
      <c r="I1167" s="1113"/>
      <c r="J1167" s="1114">
        <f t="shared" si="55"/>
        <v>22.68</v>
      </c>
      <c r="K1167" s="1119"/>
      <c r="L1167" s="1119"/>
      <c r="M1167" s="1140"/>
    </row>
    <row r="1168" spans="2:13" x14ac:dyDescent="0.25">
      <c r="B1168" s="1140"/>
      <c r="C1168" s="1151"/>
      <c r="D1168" s="1110"/>
      <c r="E1168" s="1127" t="s">
        <v>2297</v>
      </c>
      <c r="F1168" s="1112">
        <v>-1</v>
      </c>
      <c r="G1168" s="1110">
        <v>1</v>
      </c>
      <c r="H1168" s="1113">
        <v>1.8</v>
      </c>
      <c r="I1168" s="1113"/>
      <c r="J1168" s="1114">
        <f t="shared" si="55"/>
        <v>-1.8</v>
      </c>
      <c r="K1168" s="1119"/>
      <c r="L1168" s="1119"/>
      <c r="M1168" s="1140"/>
    </row>
    <row r="1169" spans="2:13" x14ac:dyDescent="0.25">
      <c r="B1169" s="1140"/>
      <c r="C1169" s="1151"/>
      <c r="D1169" s="1110"/>
      <c r="E1169" s="1127" t="s">
        <v>2303</v>
      </c>
      <c r="F1169" s="1112">
        <v>-1</v>
      </c>
      <c r="G1169" s="1110">
        <v>1.2</v>
      </c>
      <c r="H1169" s="1113">
        <v>1.04</v>
      </c>
      <c r="I1169" s="1113"/>
      <c r="J1169" s="1114">
        <f t="shared" si="55"/>
        <v>-1.248</v>
      </c>
      <c r="K1169" s="1119"/>
      <c r="L1169" s="1119"/>
      <c r="M1169" s="1140"/>
    </row>
    <row r="1170" spans="2:13" x14ac:dyDescent="0.25">
      <c r="B1170" s="1140"/>
      <c r="C1170" s="1151" t="s">
        <v>121</v>
      </c>
      <c r="D1170" s="1110" t="s">
        <v>1579</v>
      </c>
      <c r="E1170" s="1121" t="s">
        <v>2204</v>
      </c>
      <c r="F1170" s="1112">
        <v>1</v>
      </c>
      <c r="G1170" s="1110">
        <v>11.4</v>
      </c>
      <c r="H1170" s="1113">
        <v>1.8</v>
      </c>
      <c r="I1170" s="1113"/>
      <c r="J1170" s="1114">
        <f t="shared" si="55"/>
        <v>20.52</v>
      </c>
      <c r="K1170" s="1119"/>
      <c r="L1170" s="1119"/>
      <c r="M1170" s="1140"/>
    </row>
    <row r="1171" spans="2:13" x14ac:dyDescent="0.25">
      <c r="B1171" s="1140"/>
      <c r="C1171" s="1151"/>
      <c r="D1171" s="1110"/>
      <c r="E1171" s="1121" t="s">
        <v>2297</v>
      </c>
      <c r="F1171" s="1112">
        <v>-1</v>
      </c>
      <c r="G1171" s="1110">
        <v>0.9</v>
      </c>
      <c r="H1171" s="1113">
        <v>1.8</v>
      </c>
      <c r="I1171" s="1113"/>
      <c r="J1171" s="1114">
        <f t="shared" si="55"/>
        <v>-1.62</v>
      </c>
      <c r="K1171" s="1119"/>
      <c r="L1171" s="1119"/>
      <c r="M1171" s="1140"/>
    </row>
    <row r="1172" spans="2:13" x14ac:dyDescent="0.25">
      <c r="B1172" s="1140"/>
      <c r="C1172" s="1151"/>
      <c r="D1172" s="1110"/>
      <c r="E1172" s="1121" t="s">
        <v>2315</v>
      </c>
      <c r="F1172" s="1112">
        <v>1</v>
      </c>
      <c r="G1172" s="1110">
        <v>5.35</v>
      </c>
      <c r="H1172" s="1113">
        <v>1.8</v>
      </c>
      <c r="I1172" s="1113"/>
      <c r="J1172" s="1114">
        <f t="shared" si="55"/>
        <v>9.629999999999999</v>
      </c>
      <c r="K1172" s="1119"/>
      <c r="L1172" s="1119"/>
      <c r="M1172" s="1140"/>
    </row>
    <row r="1173" spans="2:13" x14ac:dyDescent="0.25">
      <c r="B1173" s="728"/>
      <c r="C1173" s="1123"/>
      <c r="D1173" s="1123"/>
      <c r="E1173" s="1123"/>
      <c r="F1173" s="1123"/>
      <c r="G1173" s="1123"/>
      <c r="H1173" s="1123"/>
      <c r="I1173" s="1123"/>
      <c r="J1173" s="1123"/>
      <c r="K1173" s="1123"/>
      <c r="L1173" s="1123"/>
      <c r="M1173" s="728"/>
    </row>
    <row r="1174" spans="2:13" x14ac:dyDescent="0.25">
      <c r="B1174" s="1140"/>
      <c r="C1174" s="1151"/>
      <c r="D1174" s="1126"/>
      <c r="E1174" s="1118" t="s">
        <v>1685</v>
      </c>
      <c r="F1174" s="1112"/>
      <c r="G1174" s="1110"/>
      <c r="H1174" s="1113"/>
      <c r="I1174" s="1113"/>
      <c r="J1174" s="1114"/>
      <c r="K1174" s="1119"/>
      <c r="L1174" s="1119"/>
      <c r="M1174" s="1140"/>
    </row>
    <row r="1175" spans="2:13" x14ac:dyDescent="0.25">
      <c r="B1175" s="1140"/>
      <c r="C1175" s="1151" t="s">
        <v>121</v>
      </c>
      <c r="D1175" s="1110" t="s">
        <v>1637</v>
      </c>
      <c r="E1175" s="1121" t="s">
        <v>2286</v>
      </c>
      <c r="F1175" s="1112">
        <v>1</v>
      </c>
      <c r="G1175" s="1110">
        <v>19.100000000000001</v>
      </c>
      <c r="H1175" s="1113">
        <v>1.8</v>
      </c>
      <c r="I1175" s="1113"/>
      <c r="J1175" s="1114">
        <f t="shared" ref="J1175:J1182" si="56">PRODUCT(F1175:I1175)</f>
        <v>34.380000000000003</v>
      </c>
      <c r="K1175" s="1119"/>
      <c r="L1175" s="1119"/>
      <c r="M1175" s="1140"/>
    </row>
    <row r="1176" spans="2:13" x14ac:dyDescent="0.25">
      <c r="B1176" s="1140"/>
      <c r="C1176" s="1151"/>
      <c r="D1176" s="1110"/>
      <c r="E1176" s="1121" t="s">
        <v>2297</v>
      </c>
      <c r="F1176" s="1112">
        <v>-1</v>
      </c>
      <c r="G1176" s="1110">
        <v>1.2</v>
      </c>
      <c r="H1176" s="1113">
        <v>1.8</v>
      </c>
      <c r="I1176" s="1113"/>
      <c r="J1176" s="1114">
        <f t="shared" si="56"/>
        <v>-2.16</v>
      </c>
      <c r="K1176" s="1119"/>
      <c r="L1176" s="1119"/>
      <c r="M1176" s="1140"/>
    </row>
    <row r="1177" spans="2:13" x14ac:dyDescent="0.25">
      <c r="B1177" s="1140"/>
      <c r="C1177" s="1151" t="s">
        <v>121</v>
      </c>
      <c r="D1177" s="1110" t="s">
        <v>1658</v>
      </c>
      <c r="E1177" s="1121" t="s">
        <v>822</v>
      </c>
      <c r="F1177" s="1112">
        <v>1</v>
      </c>
      <c r="G1177" s="1110">
        <v>11.7</v>
      </c>
      <c r="H1177" s="1113">
        <v>1.8</v>
      </c>
      <c r="I1177" s="1113"/>
      <c r="J1177" s="1114">
        <f t="shared" si="56"/>
        <v>21.06</v>
      </c>
      <c r="K1177" s="1119"/>
      <c r="L1177" s="1119"/>
      <c r="M1177" s="1140"/>
    </row>
    <row r="1178" spans="2:13" x14ac:dyDescent="0.25">
      <c r="B1178" s="1140"/>
      <c r="C1178" s="1151"/>
      <c r="D1178" s="1110"/>
      <c r="E1178" s="1121" t="s">
        <v>2297</v>
      </c>
      <c r="F1178" s="1112">
        <v>-1</v>
      </c>
      <c r="G1178" s="1110">
        <v>0.9</v>
      </c>
      <c r="H1178" s="1113">
        <v>1.8</v>
      </c>
      <c r="I1178" s="1113"/>
      <c r="J1178" s="1114">
        <f t="shared" si="56"/>
        <v>-1.62</v>
      </c>
      <c r="K1178" s="1119"/>
      <c r="L1178" s="1119"/>
      <c r="M1178" s="1140"/>
    </row>
    <row r="1179" spans="2:13" x14ac:dyDescent="0.25">
      <c r="B1179" s="1140"/>
      <c r="C1179" s="1151"/>
      <c r="D1179" s="1110"/>
      <c r="E1179" s="1121" t="s">
        <v>2315</v>
      </c>
      <c r="F1179" s="1112">
        <v>1</v>
      </c>
      <c r="G1179" s="1110">
        <v>5.8</v>
      </c>
      <c r="H1179" s="1113">
        <v>1.8</v>
      </c>
      <c r="I1179" s="1113"/>
      <c r="J1179" s="1114">
        <f t="shared" si="56"/>
        <v>10.44</v>
      </c>
      <c r="K1179" s="1119"/>
      <c r="L1179" s="1119"/>
      <c r="M1179" s="1140"/>
    </row>
    <row r="1180" spans="2:13" x14ac:dyDescent="0.25">
      <c r="B1180" s="1140"/>
      <c r="C1180" s="1151" t="s">
        <v>121</v>
      </c>
      <c r="D1180" s="1110" t="s">
        <v>1657</v>
      </c>
      <c r="E1180" s="1121" t="s">
        <v>821</v>
      </c>
      <c r="F1180" s="1112">
        <v>1</v>
      </c>
      <c r="G1180" s="1110">
        <v>12.6</v>
      </c>
      <c r="H1180" s="1113">
        <v>1.8</v>
      </c>
      <c r="I1180" s="1113"/>
      <c r="J1180" s="1114">
        <f t="shared" si="56"/>
        <v>22.68</v>
      </c>
      <c r="K1180" s="1119"/>
      <c r="L1180" s="1119"/>
      <c r="M1180" s="1140"/>
    </row>
    <row r="1181" spans="2:13" x14ac:dyDescent="0.25">
      <c r="B1181" s="1140"/>
      <c r="C1181" s="1151"/>
      <c r="D1181" s="1110"/>
      <c r="E1181" s="1121" t="s">
        <v>2297</v>
      </c>
      <c r="F1181" s="1112">
        <v>-1</v>
      </c>
      <c r="G1181" s="1110">
        <v>0.9</v>
      </c>
      <c r="H1181" s="1113">
        <v>1.8</v>
      </c>
      <c r="I1181" s="1113"/>
      <c r="J1181" s="1114">
        <f t="shared" si="56"/>
        <v>-1.62</v>
      </c>
      <c r="K1181" s="1119"/>
      <c r="L1181" s="1119"/>
      <c r="M1181" s="1140"/>
    </row>
    <row r="1182" spans="2:13" x14ac:dyDescent="0.25">
      <c r="B1182" s="1140"/>
      <c r="C1182" s="1151"/>
      <c r="D1182" s="1110"/>
      <c r="E1182" s="1121" t="s">
        <v>2315</v>
      </c>
      <c r="F1182" s="1112">
        <v>1</v>
      </c>
      <c r="G1182" s="1110">
        <v>5.0999999999999996</v>
      </c>
      <c r="H1182" s="1113">
        <v>1.8</v>
      </c>
      <c r="I1182" s="1113"/>
      <c r="J1182" s="1114">
        <f t="shared" si="56"/>
        <v>9.18</v>
      </c>
      <c r="K1182" s="1119"/>
      <c r="L1182" s="1119"/>
      <c r="M1182" s="1140"/>
    </row>
    <row r="1183" spans="2:13" x14ac:dyDescent="0.25">
      <c r="B1183" s="728"/>
      <c r="C1183" s="1123"/>
      <c r="D1183" s="1123"/>
      <c r="E1183" s="1123"/>
      <c r="F1183" s="1123"/>
      <c r="G1183" s="1123"/>
      <c r="H1183" s="1123"/>
      <c r="I1183" s="1123"/>
      <c r="J1183" s="1123"/>
      <c r="K1183" s="1123"/>
      <c r="L1183" s="1123"/>
      <c r="M1183" s="728"/>
    </row>
    <row r="1184" spans="2:13" x14ac:dyDescent="0.25">
      <c r="B1184" s="1140"/>
      <c r="C1184" s="1148"/>
      <c r="D1184" s="1110"/>
      <c r="E1184" s="1118" t="s">
        <v>1692</v>
      </c>
      <c r="F1184" s="1112"/>
      <c r="G1184" s="1110"/>
      <c r="H1184" s="1113"/>
      <c r="I1184" s="1113"/>
      <c r="J1184" s="1114"/>
      <c r="K1184" s="1119"/>
      <c r="L1184" s="1119"/>
      <c r="M1184" s="1140"/>
    </row>
    <row r="1185" spans="2:13" x14ac:dyDescent="0.25">
      <c r="B1185" s="1140"/>
      <c r="C1185" s="1151" t="s">
        <v>121</v>
      </c>
      <c r="D1185" s="1110" t="s">
        <v>1701</v>
      </c>
      <c r="E1185" s="1121" t="s">
        <v>831</v>
      </c>
      <c r="F1185" s="1112">
        <v>1</v>
      </c>
      <c r="G1185" s="1110">
        <v>12.9</v>
      </c>
      <c r="H1185" s="1113">
        <v>1.8</v>
      </c>
      <c r="I1185" s="1113"/>
      <c r="J1185" s="1114">
        <f t="shared" ref="J1185:J1192" si="57">PRODUCT(F1185:I1185)</f>
        <v>23.220000000000002</v>
      </c>
      <c r="K1185" s="1119"/>
      <c r="L1185" s="1119"/>
      <c r="M1185" s="1140"/>
    </row>
    <row r="1186" spans="2:13" x14ac:dyDescent="0.25">
      <c r="B1186" s="1140"/>
      <c r="C1186" s="1148"/>
      <c r="D1186" s="1110"/>
      <c r="E1186" s="1121" t="s">
        <v>2297</v>
      </c>
      <c r="F1186" s="1112">
        <v>-1</v>
      </c>
      <c r="G1186" s="1110">
        <v>1</v>
      </c>
      <c r="H1186" s="1113">
        <v>1.8</v>
      </c>
      <c r="I1186" s="1113"/>
      <c r="J1186" s="1114">
        <f t="shared" si="57"/>
        <v>-1.8</v>
      </c>
      <c r="K1186" s="1119"/>
      <c r="L1186" s="1119"/>
      <c r="M1186" s="1140"/>
    </row>
    <row r="1187" spans="2:13" x14ac:dyDescent="0.25">
      <c r="B1187" s="1140"/>
      <c r="C1187" s="1151" t="s">
        <v>121</v>
      </c>
      <c r="D1187" s="1110" t="s">
        <v>2202</v>
      </c>
      <c r="E1187" s="1121" t="s">
        <v>2430</v>
      </c>
      <c r="F1187" s="1112">
        <v>1</v>
      </c>
      <c r="G1187" s="1110">
        <v>19.899999999999999</v>
      </c>
      <c r="H1187" s="1113">
        <v>1.8</v>
      </c>
      <c r="I1187" s="1113"/>
      <c r="J1187" s="1114">
        <f t="shared" si="57"/>
        <v>35.82</v>
      </c>
      <c r="K1187" s="1119"/>
      <c r="L1187" s="1119"/>
      <c r="M1187" s="1140"/>
    </row>
    <row r="1188" spans="2:13" x14ac:dyDescent="0.25">
      <c r="B1188" s="1140"/>
      <c r="C1188" s="1148"/>
      <c r="D1188" s="1110"/>
      <c r="E1188" s="1121" t="s">
        <v>2297</v>
      </c>
      <c r="F1188" s="1112">
        <v>-1</v>
      </c>
      <c r="G1188" s="1110">
        <v>0.9</v>
      </c>
      <c r="H1188" s="1113">
        <v>1.8</v>
      </c>
      <c r="I1188" s="1113"/>
      <c r="J1188" s="1114">
        <f t="shared" si="57"/>
        <v>-1.62</v>
      </c>
      <c r="K1188" s="1119"/>
      <c r="L1188" s="1119"/>
      <c r="M1188" s="1140"/>
    </row>
    <row r="1189" spans="2:13" x14ac:dyDescent="0.25">
      <c r="B1189" s="1140"/>
      <c r="C1189" s="1151" t="s">
        <v>121</v>
      </c>
      <c r="D1189" s="1110" t="s">
        <v>1702</v>
      </c>
      <c r="E1189" s="1121" t="s">
        <v>2431</v>
      </c>
      <c r="F1189" s="1112">
        <v>1</v>
      </c>
      <c r="G1189" s="1110">
        <v>17.100000000000001</v>
      </c>
      <c r="H1189" s="1113">
        <v>1.8</v>
      </c>
      <c r="I1189" s="1113"/>
      <c r="J1189" s="1114">
        <f t="shared" si="57"/>
        <v>30.780000000000005</v>
      </c>
      <c r="K1189" s="1119"/>
      <c r="L1189" s="1119"/>
      <c r="M1189" s="1140"/>
    </row>
    <row r="1190" spans="2:13" x14ac:dyDescent="0.25">
      <c r="B1190" s="1140"/>
      <c r="C1190" s="1148"/>
      <c r="D1190" s="1110"/>
      <c r="E1190" s="1121" t="s">
        <v>2297</v>
      </c>
      <c r="F1190" s="1112">
        <v>-1</v>
      </c>
      <c r="G1190" s="1110">
        <v>0.9</v>
      </c>
      <c r="H1190" s="1113">
        <v>1.8</v>
      </c>
      <c r="I1190" s="1113"/>
      <c r="J1190" s="1114">
        <f t="shared" si="57"/>
        <v>-1.62</v>
      </c>
      <c r="K1190" s="1119"/>
      <c r="L1190" s="1119"/>
      <c r="M1190" s="1140"/>
    </row>
    <row r="1191" spans="2:13" x14ac:dyDescent="0.25">
      <c r="B1191" s="1140"/>
      <c r="C1191" s="1151" t="s">
        <v>121</v>
      </c>
      <c r="D1191" s="1110" t="s">
        <v>1703</v>
      </c>
      <c r="E1191" s="1121" t="s">
        <v>861</v>
      </c>
      <c r="F1191" s="1112">
        <v>1</v>
      </c>
      <c r="G1191" s="1110">
        <v>9.4</v>
      </c>
      <c r="H1191" s="1113">
        <v>1.8</v>
      </c>
      <c r="I1191" s="1113"/>
      <c r="J1191" s="1114">
        <f t="shared" si="57"/>
        <v>16.920000000000002</v>
      </c>
      <c r="K1191" s="1119"/>
      <c r="L1191" s="1119"/>
      <c r="M1191" s="1140"/>
    </row>
    <row r="1192" spans="2:13" x14ac:dyDescent="0.25">
      <c r="B1192" s="1140"/>
      <c r="C1192" s="1148"/>
      <c r="D1192" s="1110"/>
      <c r="E1192" s="1121" t="s">
        <v>2297</v>
      </c>
      <c r="F1192" s="1112">
        <v>-1</v>
      </c>
      <c r="G1192" s="1110">
        <v>1</v>
      </c>
      <c r="H1192" s="1113">
        <v>1.8</v>
      </c>
      <c r="I1192" s="1113"/>
      <c r="J1192" s="1114">
        <f t="shared" si="57"/>
        <v>-1.8</v>
      </c>
      <c r="K1192" s="1119"/>
      <c r="L1192" s="1119"/>
      <c r="M1192" s="1140"/>
    </row>
    <row r="1193" spans="2:13" x14ac:dyDescent="0.25">
      <c r="B1193" s="728"/>
      <c r="C1193" s="1123"/>
      <c r="D1193" s="1123"/>
      <c r="E1193" s="1123"/>
      <c r="F1193" s="1123"/>
      <c r="G1193" s="1123"/>
      <c r="H1193" s="1123"/>
      <c r="I1193" s="1123"/>
      <c r="J1193" s="1123"/>
      <c r="K1193" s="1123"/>
      <c r="L1193" s="1123"/>
      <c r="M1193" s="728"/>
    </row>
    <row r="1194" spans="2:13" x14ac:dyDescent="0.25">
      <c r="B1194" s="1140"/>
      <c r="C1194" s="1152"/>
      <c r="D1194" s="1110"/>
      <c r="E1194" s="1111" t="s">
        <v>203</v>
      </c>
      <c r="F1194" s="1112"/>
      <c r="G1194" s="1110"/>
      <c r="H1194" s="1113"/>
      <c r="I1194" s="1113"/>
      <c r="J1194" s="1114">
        <v>0</v>
      </c>
      <c r="K1194" s="1115"/>
      <c r="L1194" s="1153"/>
      <c r="M1194" s="1140"/>
    </row>
    <row r="1195" spans="2:13" x14ac:dyDescent="0.25">
      <c r="B1195" s="1140"/>
      <c r="C1195" s="1152"/>
      <c r="D1195" s="1110"/>
      <c r="E1195" s="1118" t="s">
        <v>1750</v>
      </c>
      <c r="F1195" s="1112"/>
      <c r="G1195" s="1110"/>
      <c r="H1195" s="1113"/>
      <c r="I1195" s="1113"/>
      <c r="J1195" s="1114"/>
      <c r="K1195" s="1115"/>
      <c r="L1195" s="1153"/>
      <c r="M1195" s="1140"/>
    </row>
    <row r="1196" spans="2:13" x14ac:dyDescent="0.25">
      <c r="B1196" s="1140"/>
      <c r="C1196" s="1151" t="s">
        <v>121</v>
      </c>
      <c r="D1196" s="1126" t="s">
        <v>2193</v>
      </c>
      <c r="E1196" s="1127" t="s">
        <v>213</v>
      </c>
      <c r="F1196" s="1112">
        <v>1</v>
      </c>
      <c r="G1196" s="1110">
        <v>7.5</v>
      </c>
      <c r="H1196" s="1113">
        <v>1.8</v>
      </c>
      <c r="I1196" s="1113"/>
      <c r="J1196" s="1114">
        <f t="shared" ref="J1196:J1219" si="58">PRODUCT(F1196:I1196)</f>
        <v>13.5</v>
      </c>
      <c r="K1196" s="1119"/>
      <c r="L1196" s="1119"/>
      <c r="M1196" s="1140"/>
    </row>
    <row r="1197" spans="2:13" x14ac:dyDescent="0.25">
      <c r="B1197" s="1140"/>
      <c r="C1197" s="1148"/>
      <c r="D1197" s="1110"/>
      <c r="E1197" s="1121" t="s">
        <v>2297</v>
      </c>
      <c r="F1197" s="1112">
        <v>-1</v>
      </c>
      <c r="G1197" s="1110">
        <v>0.8</v>
      </c>
      <c r="H1197" s="1113">
        <v>1.8</v>
      </c>
      <c r="I1197" s="1113"/>
      <c r="J1197" s="1114">
        <f t="shared" si="58"/>
        <v>-1.4400000000000002</v>
      </c>
      <c r="K1197" s="1119"/>
      <c r="L1197" s="1119"/>
      <c r="M1197" s="1140"/>
    </row>
    <row r="1198" spans="2:13" x14ac:dyDescent="0.25">
      <c r="B1198" s="1140"/>
      <c r="C1198" s="1151" t="s">
        <v>121</v>
      </c>
      <c r="D1198" s="1126" t="s">
        <v>2192</v>
      </c>
      <c r="E1198" s="1127" t="s">
        <v>213</v>
      </c>
      <c r="F1198" s="1112">
        <v>1</v>
      </c>
      <c r="G1198" s="1110">
        <v>8.1999999999999993</v>
      </c>
      <c r="H1198" s="1113">
        <v>1.8</v>
      </c>
      <c r="I1198" s="1113"/>
      <c r="J1198" s="1114">
        <f t="shared" si="58"/>
        <v>14.76</v>
      </c>
      <c r="K1198" s="1119"/>
      <c r="L1198" s="1119"/>
      <c r="M1198" s="1140"/>
    </row>
    <row r="1199" spans="2:13" x14ac:dyDescent="0.25">
      <c r="B1199" s="1140"/>
      <c r="C1199" s="1148"/>
      <c r="D1199" s="1110"/>
      <c r="E1199" s="1121" t="s">
        <v>2297</v>
      </c>
      <c r="F1199" s="1112">
        <v>-1</v>
      </c>
      <c r="G1199" s="1110">
        <v>0.8</v>
      </c>
      <c r="H1199" s="1113">
        <v>1.8</v>
      </c>
      <c r="I1199" s="1113"/>
      <c r="J1199" s="1114">
        <f t="shared" si="58"/>
        <v>-1.4400000000000002</v>
      </c>
      <c r="K1199" s="1119"/>
      <c r="L1199" s="1119"/>
      <c r="M1199" s="1140"/>
    </row>
    <row r="1200" spans="2:13" x14ac:dyDescent="0.25">
      <c r="B1200" s="1140"/>
      <c r="C1200" s="1151" t="s">
        <v>787</v>
      </c>
      <c r="D1200" s="1126" t="s">
        <v>2289</v>
      </c>
      <c r="E1200" s="1127" t="s">
        <v>2288</v>
      </c>
      <c r="F1200" s="1112">
        <v>1</v>
      </c>
      <c r="G1200" s="1110">
        <v>11.45</v>
      </c>
      <c r="H1200" s="1113">
        <v>1.8</v>
      </c>
      <c r="I1200" s="1113"/>
      <c r="J1200" s="1114">
        <f t="shared" si="58"/>
        <v>20.61</v>
      </c>
      <c r="K1200" s="1119"/>
      <c r="L1200" s="1119"/>
      <c r="M1200" s="1140"/>
    </row>
    <row r="1201" spans="2:13" x14ac:dyDescent="0.25">
      <c r="B1201" s="1140"/>
      <c r="C1201" s="1151" t="s">
        <v>125</v>
      </c>
      <c r="D1201" s="1126" t="s">
        <v>1752</v>
      </c>
      <c r="E1201" s="1127" t="s">
        <v>1753</v>
      </c>
      <c r="F1201" s="1112">
        <v>1</v>
      </c>
      <c r="G1201" s="1110">
        <v>15.5</v>
      </c>
      <c r="H1201" s="1113">
        <v>1.5</v>
      </c>
      <c r="I1201" s="1113"/>
      <c r="J1201" s="1114">
        <f t="shared" si="58"/>
        <v>23.25</v>
      </c>
      <c r="K1201" s="1119"/>
      <c r="L1201" s="1119"/>
      <c r="M1201" s="1140"/>
    </row>
    <row r="1202" spans="2:13" x14ac:dyDescent="0.25">
      <c r="B1202" s="1140"/>
      <c r="C1202" s="1148"/>
      <c r="D1202" s="1110"/>
      <c r="E1202" s="1121" t="s">
        <v>2297</v>
      </c>
      <c r="F1202" s="1112">
        <v>-2</v>
      </c>
      <c r="G1202" s="1110">
        <v>1.2</v>
      </c>
      <c r="H1202" s="1113">
        <v>1.5</v>
      </c>
      <c r="I1202" s="1113"/>
      <c r="J1202" s="1114">
        <f t="shared" si="58"/>
        <v>-3.5999999999999996</v>
      </c>
      <c r="K1202" s="1119"/>
      <c r="L1202" s="1119"/>
      <c r="M1202" s="1140"/>
    </row>
    <row r="1203" spans="2:13" x14ac:dyDescent="0.25">
      <c r="B1203" s="1140"/>
      <c r="C1203" s="1148"/>
      <c r="D1203" s="1110"/>
      <c r="E1203" s="1121" t="s">
        <v>2297</v>
      </c>
      <c r="F1203" s="1112">
        <v>-1</v>
      </c>
      <c r="G1203" s="1110">
        <v>1</v>
      </c>
      <c r="H1203" s="1113">
        <v>1.5</v>
      </c>
      <c r="I1203" s="1113"/>
      <c r="J1203" s="1114">
        <f t="shared" si="58"/>
        <v>-1.5</v>
      </c>
      <c r="K1203" s="1119"/>
      <c r="L1203" s="1119"/>
      <c r="M1203" s="1140"/>
    </row>
    <row r="1204" spans="2:13" x14ac:dyDescent="0.25">
      <c r="B1204" s="1140"/>
      <c r="C1204" s="1151" t="s">
        <v>121</v>
      </c>
      <c r="D1204" s="1126" t="s">
        <v>1781</v>
      </c>
      <c r="E1204" s="1127" t="s">
        <v>122</v>
      </c>
      <c r="F1204" s="1112">
        <v>1</v>
      </c>
      <c r="G1204" s="1110">
        <v>8.4499999999999993</v>
      </c>
      <c r="H1204" s="1113">
        <v>1.8</v>
      </c>
      <c r="I1204" s="1113"/>
      <c r="J1204" s="1114">
        <f t="shared" si="58"/>
        <v>15.209999999999999</v>
      </c>
      <c r="K1204" s="1119"/>
      <c r="L1204" s="1119"/>
      <c r="M1204" s="1140"/>
    </row>
    <row r="1205" spans="2:13" x14ac:dyDescent="0.25">
      <c r="B1205" s="1140"/>
      <c r="C1205" s="1148"/>
      <c r="D1205" s="1110"/>
      <c r="E1205" s="1121" t="s">
        <v>2297</v>
      </c>
      <c r="F1205" s="1112">
        <v>-1</v>
      </c>
      <c r="G1205" s="1110">
        <v>0.9</v>
      </c>
      <c r="H1205" s="1113">
        <v>1.8</v>
      </c>
      <c r="I1205" s="1113"/>
      <c r="J1205" s="1114">
        <f t="shared" si="58"/>
        <v>-1.62</v>
      </c>
      <c r="K1205" s="1119"/>
      <c r="L1205" s="1119"/>
      <c r="M1205" s="1140"/>
    </row>
    <row r="1206" spans="2:13" x14ac:dyDescent="0.25">
      <c r="B1206" s="1140"/>
      <c r="C1206" s="1151" t="s">
        <v>121</v>
      </c>
      <c r="D1206" s="1126" t="s">
        <v>1784</v>
      </c>
      <c r="E1206" s="1127" t="s">
        <v>122</v>
      </c>
      <c r="F1206" s="1112">
        <v>1</v>
      </c>
      <c r="G1206" s="1110">
        <v>7.9</v>
      </c>
      <c r="H1206" s="1113">
        <v>1.8</v>
      </c>
      <c r="I1206" s="1113"/>
      <c r="J1206" s="1114">
        <f t="shared" si="58"/>
        <v>14.22</v>
      </c>
      <c r="K1206" s="1119"/>
      <c r="L1206" s="1119"/>
      <c r="M1206" s="1140"/>
    </row>
    <row r="1207" spans="2:13" x14ac:dyDescent="0.25">
      <c r="B1207" s="1140"/>
      <c r="C1207" s="1148"/>
      <c r="D1207" s="1110"/>
      <c r="E1207" s="1121" t="s">
        <v>2297</v>
      </c>
      <c r="F1207" s="1112">
        <v>-1</v>
      </c>
      <c r="G1207" s="1110">
        <v>0.9</v>
      </c>
      <c r="H1207" s="1113">
        <v>1.8</v>
      </c>
      <c r="I1207" s="1113"/>
      <c r="J1207" s="1114">
        <f t="shared" si="58"/>
        <v>-1.62</v>
      </c>
      <c r="K1207" s="1119"/>
      <c r="L1207" s="1119"/>
      <c r="M1207" s="1140"/>
    </row>
    <row r="1208" spans="2:13" x14ac:dyDescent="0.25">
      <c r="B1208" s="1140"/>
      <c r="C1208" s="1151" t="s">
        <v>121</v>
      </c>
      <c r="D1208" s="1126" t="s">
        <v>1760</v>
      </c>
      <c r="E1208" s="1127" t="s">
        <v>141</v>
      </c>
      <c r="F1208" s="1112">
        <v>1</v>
      </c>
      <c r="G1208" s="1110">
        <v>8</v>
      </c>
      <c r="H1208" s="1113">
        <v>1.8</v>
      </c>
      <c r="I1208" s="1113"/>
      <c r="J1208" s="1114">
        <f t="shared" si="58"/>
        <v>14.4</v>
      </c>
      <c r="K1208" s="1119"/>
      <c r="L1208" s="1119"/>
      <c r="M1208" s="1140"/>
    </row>
    <row r="1209" spans="2:13" x14ac:dyDescent="0.25">
      <c r="B1209" s="1140"/>
      <c r="C1209" s="1148"/>
      <c r="D1209" s="1110"/>
      <c r="E1209" s="1121" t="s">
        <v>2297</v>
      </c>
      <c r="F1209" s="1112">
        <v>-1</v>
      </c>
      <c r="G1209" s="1110">
        <v>0.9</v>
      </c>
      <c r="H1209" s="1113">
        <v>1.8</v>
      </c>
      <c r="I1209" s="1113"/>
      <c r="J1209" s="1114">
        <f t="shared" si="58"/>
        <v>-1.62</v>
      </c>
      <c r="K1209" s="1119"/>
      <c r="L1209" s="1119"/>
      <c r="M1209" s="1140"/>
    </row>
    <row r="1210" spans="2:13" x14ac:dyDescent="0.25">
      <c r="B1210" s="1140"/>
      <c r="C1210" s="1151" t="s">
        <v>121</v>
      </c>
      <c r="D1210" s="1126" t="s">
        <v>1761</v>
      </c>
      <c r="E1210" s="1127" t="s">
        <v>130</v>
      </c>
      <c r="F1210" s="1112">
        <v>1</v>
      </c>
      <c r="G1210" s="1110">
        <v>8</v>
      </c>
      <c r="H1210" s="1113">
        <v>1.8</v>
      </c>
      <c r="I1210" s="1113"/>
      <c r="J1210" s="1114">
        <f t="shared" si="58"/>
        <v>14.4</v>
      </c>
      <c r="K1210" s="1119"/>
      <c r="L1210" s="1119"/>
      <c r="M1210" s="1140"/>
    </row>
    <row r="1211" spans="2:13" x14ac:dyDescent="0.25">
      <c r="B1211" s="1140"/>
      <c r="C1211" s="1148"/>
      <c r="D1211" s="1110"/>
      <c r="E1211" s="1121" t="s">
        <v>2297</v>
      </c>
      <c r="F1211" s="1112">
        <v>-1</v>
      </c>
      <c r="G1211" s="1110">
        <v>0.9</v>
      </c>
      <c r="H1211" s="1113">
        <v>1.8</v>
      </c>
      <c r="I1211" s="1113"/>
      <c r="J1211" s="1114">
        <f t="shared" si="58"/>
        <v>-1.62</v>
      </c>
      <c r="K1211" s="1119"/>
      <c r="L1211" s="1119"/>
      <c r="M1211" s="1140"/>
    </row>
    <row r="1212" spans="2:13" x14ac:dyDescent="0.25">
      <c r="B1212" s="1140"/>
      <c r="C1212" s="1151" t="s">
        <v>121</v>
      </c>
      <c r="D1212" s="1126" t="s">
        <v>1765</v>
      </c>
      <c r="E1212" s="1127" t="s">
        <v>122</v>
      </c>
      <c r="F1212" s="1112">
        <v>1</v>
      </c>
      <c r="G1212" s="1110">
        <v>8.9</v>
      </c>
      <c r="H1212" s="1113">
        <v>1.8</v>
      </c>
      <c r="I1212" s="1113"/>
      <c r="J1212" s="1114">
        <f t="shared" si="58"/>
        <v>16.02</v>
      </c>
      <c r="K1212" s="1119"/>
      <c r="L1212" s="1119"/>
      <c r="M1212" s="1140"/>
    </row>
    <row r="1213" spans="2:13" x14ac:dyDescent="0.25">
      <c r="B1213" s="1140"/>
      <c r="C1213" s="1148"/>
      <c r="D1213" s="1110"/>
      <c r="E1213" s="1121" t="s">
        <v>2297</v>
      </c>
      <c r="F1213" s="1112">
        <v>-1</v>
      </c>
      <c r="G1213" s="1110">
        <v>0.9</v>
      </c>
      <c r="H1213" s="1113">
        <v>1.8</v>
      </c>
      <c r="I1213" s="1113"/>
      <c r="J1213" s="1114">
        <f t="shared" si="58"/>
        <v>-1.62</v>
      </c>
      <c r="K1213" s="1119"/>
      <c r="L1213" s="1119"/>
      <c r="M1213" s="1140"/>
    </row>
    <row r="1214" spans="2:13" x14ac:dyDescent="0.25">
      <c r="B1214" s="1140"/>
      <c r="C1214" s="1151" t="s">
        <v>121</v>
      </c>
      <c r="D1214" s="1126" t="s">
        <v>1766</v>
      </c>
      <c r="E1214" s="1127" t="s">
        <v>122</v>
      </c>
      <c r="F1214" s="1112">
        <v>1</v>
      </c>
      <c r="G1214" s="1110">
        <v>8.9</v>
      </c>
      <c r="H1214" s="1113">
        <v>1.8</v>
      </c>
      <c r="I1214" s="1113"/>
      <c r="J1214" s="1114">
        <f t="shared" si="58"/>
        <v>16.02</v>
      </c>
      <c r="K1214" s="1119"/>
      <c r="L1214" s="1119"/>
      <c r="M1214" s="1140"/>
    </row>
    <row r="1215" spans="2:13" x14ac:dyDescent="0.25">
      <c r="B1215" s="1140"/>
      <c r="C1215" s="1148"/>
      <c r="D1215" s="1110"/>
      <c r="E1215" s="1121" t="s">
        <v>2297</v>
      </c>
      <c r="F1215" s="1112">
        <v>-1</v>
      </c>
      <c r="G1215" s="1110">
        <v>0.9</v>
      </c>
      <c r="H1215" s="1113">
        <v>1.8</v>
      </c>
      <c r="I1215" s="1113"/>
      <c r="J1215" s="1114">
        <f t="shared" si="58"/>
        <v>-1.62</v>
      </c>
      <c r="K1215" s="1119"/>
      <c r="L1215" s="1119"/>
      <c r="M1215" s="1140"/>
    </row>
    <row r="1216" spans="2:13" x14ac:dyDescent="0.25">
      <c r="B1216" s="1140"/>
      <c r="C1216" s="1151" t="s">
        <v>121</v>
      </c>
      <c r="D1216" s="1126" t="s">
        <v>1767</v>
      </c>
      <c r="E1216" s="1127" t="s">
        <v>268</v>
      </c>
      <c r="F1216" s="1112">
        <v>1</v>
      </c>
      <c r="G1216" s="1110">
        <v>10.3</v>
      </c>
      <c r="H1216" s="1113">
        <v>1.8</v>
      </c>
      <c r="I1216" s="1113"/>
      <c r="J1216" s="1114">
        <f t="shared" si="58"/>
        <v>18.540000000000003</v>
      </c>
      <c r="K1216" s="1119"/>
      <c r="L1216" s="1119"/>
      <c r="M1216" s="1140"/>
    </row>
    <row r="1217" spans="2:13" x14ac:dyDescent="0.25">
      <c r="B1217" s="1140"/>
      <c r="C1217" s="1148"/>
      <c r="D1217" s="1110"/>
      <c r="E1217" s="1121" t="s">
        <v>2297</v>
      </c>
      <c r="F1217" s="1112">
        <v>-1</v>
      </c>
      <c r="G1217" s="1110">
        <v>1</v>
      </c>
      <c r="H1217" s="1113">
        <v>1.8</v>
      </c>
      <c r="I1217" s="1113"/>
      <c r="J1217" s="1114">
        <f t="shared" si="58"/>
        <v>-1.8</v>
      </c>
      <c r="K1217" s="1119"/>
      <c r="L1217" s="1119"/>
      <c r="M1217" s="1140"/>
    </row>
    <row r="1218" spans="2:13" x14ac:dyDescent="0.25">
      <c r="B1218" s="1140"/>
      <c r="C1218" s="1151" t="s">
        <v>121</v>
      </c>
      <c r="D1218" s="1126" t="s">
        <v>1789</v>
      </c>
      <c r="E1218" s="1127" t="s">
        <v>142</v>
      </c>
      <c r="F1218" s="1112">
        <v>1</v>
      </c>
      <c r="G1218" s="1110">
        <v>9.3000000000000007</v>
      </c>
      <c r="H1218" s="1113">
        <v>1.8</v>
      </c>
      <c r="I1218" s="1113"/>
      <c r="J1218" s="1114">
        <f t="shared" si="58"/>
        <v>16.740000000000002</v>
      </c>
      <c r="K1218" s="1119"/>
      <c r="L1218" s="1119"/>
      <c r="M1218" s="1140"/>
    </row>
    <row r="1219" spans="2:13" x14ac:dyDescent="0.25">
      <c r="B1219" s="1140"/>
      <c r="C1219" s="1148"/>
      <c r="D1219" s="1110"/>
      <c r="E1219" s="1121" t="s">
        <v>2297</v>
      </c>
      <c r="F1219" s="1112">
        <v>-1</v>
      </c>
      <c r="G1219" s="1110">
        <v>0.9</v>
      </c>
      <c r="H1219" s="1113">
        <v>1.8</v>
      </c>
      <c r="I1219" s="1113"/>
      <c r="J1219" s="1114">
        <f t="shared" si="58"/>
        <v>-1.62</v>
      </c>
      <c r="K1219" s="1119"/>
      <c r="L1219" s="1119"/>
      <c r="M1219" s="1140"/>
    </row>
    <row r="1220" spans="2:13" x14ac:dyDescent="0.25">
      <c r="B1220" s="728"/>
      <c r="C1220" s="1123"/>
      <c r="D1220" s="1123"/>
      <c r="E1220" s="1123"/>
      <c r="F1220" s="1123"/>
      <c r="G1220" s="1123"/>
      <c r="H1220" s="1123"/>
      <c r="I1220" s="1123"/>
      <c r="J1220" s="1123"/>
      <c r="K1220" s="1123"/>
      <c r="L1220" s="1123"/>
      <c r="M1220" s="728"/>
    </row>
    <row r="1221" spans="2:13" x14ac:dyDescent="0.25">
      <c r="B1221" s="1140"/>
      <c r="C1221" s="1148"/>
      <c r="D1221" s="1110"/>
      <c r="E1221" s="1118" t="s">
        <v>1798</v>
      </c>
      <c r="F1221" s="1112"/>
      <c r="G1221" s="1110"/>
      <c r="H1221" s="1113"/>
      <c r="I1221" s="1113"/>
      <c r="J1221" s="1114"/>
      <c r="K1221" s="1119"/>
      <c r="L1221" s="1119"/>
      <c r="M1221" s="1140"/>
    </row>
    <row r="1222" spans="2:13" x14ac:dyDescent="0.25">
      <c r="B1222" s="1140"/>
      <c r="C1222" s="1151" t="s">
        <v>121</v>
      </c>
      <c r="D1222" s="1126" t="s">
        <v>1786</v>
      </c>
      <c r="E1222" s="1127" t="s">
        <v>122</v>
      </c>
      <c r="F1222" s="1112">
        <v>1</v>
      </c>
      <c r="G1222" s="1110">
        <v>8.1</v>
      </c>
      <c r="H1222" s="1113">
        <v>1.8</v>
      </c>
      <c r="I1222" s="1113"/>
      <c r="J1222" s="1114">
        <f t="shared" ref="J1222:J1243" si="59">PRODUCT(F1222:I1222)</f>
        <v>14.58</v>
      </c>
      <c r="K1222" s="1119"/>
      <c r="L1222" s="1119"/>
      <c r="M1222" s="1140"/>
    </row>
    <row r="1223" spans="2:13" x14ac:dyDescent="0.25">
      <c r="B1223" s="1140"/>
      <c r="C1223" s="1148"/>
      <c r="D1223" s="1110"/>
      <c r="E1223" s="1121" t="s">
        <v>2297</v>
      </c>
      <c r="F1223" s="1112">
        <v>-1</v>
      </c>
      <c r="G1223" s="1110">
        <v>0.9</v>
      </c>
      <c r="H1223" s="1113">
        <v>1.8</v>
      </c>
      <c r="I1223" s="1113"/>
      <c r="J1223" s="1114">
        <f t="shared" si="59"/>
        <v>-1.62</v>
      </c>
      <c r="K1223" s="1119"/>
      <c r="L1223" s="1119"/>
      <c r="M1223" s="1140"/>
    </row>
    <row r="1224" spans="2:13" x14ac:dyDescent="0.25">
      <c r="B1224" s="1140"/>
      <c r="C1224" s="1151" t="s">
        <v>121</v>
      </c>
      <c r="D1224" s="1126" t="s">
        <v>2222</v>
      </c>
      <c r="E1224" s="1127" t="s">
        <v>2450</v>
      </c>
      <c r="F1224" s="1112">
        <v>1</v>
      </c>
      <c r="G1224" s="1110">
        <v>14.5</v>
      </c>
      <c r="H1224" s="1113">
        <v>1.8</v>
      </c>
      <c r="I1224" s="1113"/>
      <c r="J1224" s="1114">
        <f t="shared" si="59"/>
        <v>26.1</v>
      </c>
      <c r="K1224" s="1119"/>
      <c r="L1224" s="1119"/>
      <c r="M1224" s="1140"/>
    </row>
    <row r="1225" spans="2:13" x14ac:dyDescent="0.25">
      <c r="B1225" s="1140"/>
      <c r="C1225" s="1148"/>
      <c r="D1225" s="1110"/>
      <c r="E1225" s="1121" t="s">
        <v>2297</v>
      </c>
      <c r="F1225" s="1112">
        <v>-1</v>
      </c>
      <c r="G1225" s="1110">
        <v>0.9</v>
      </c>
      <c r="H1225" s="1113">
        <v>1.8</v>
      </c>
      <c r="I1225" s="1113"/>
      <c r="J1225" s="1114">
        <f t="shared" si="59"/>
        <v>-1.62</v>
      </c>
      <c r="K1225" s="1119"/>
      <c r="L1225" s="1119"/>
      <c r="M1225" s="1140"/>
    </row>
    <row r="1226" spans="2:13" x14ac:dyDescent="0.25">
      <c r="B1226" s="1140"/>
      <c r="C1226" s="1148"/>
      <c r="D1226" s="1110"/>
      <c r="E1226" s="1121" t="s">
        <v>2315</v>
      </c>
      <c r="F1226" s="1112">
        <v>1</v>
      </c>
      <c r="G1226" s="1110">
        <v>6.8</v>
      </c>
      <c r="H1226" s="1113">
        <v>1.8</v>
      </c>
      <c r="I1226" s="1113"/>
      <c r="J1226" s="1114">
        <f t="shared" si="59"/>
        <v>12.24</v>
      </c>
      <c r="K1226" s="1119"/>
      <c r="L1226" s="1119"/>
      <c r="M1226" s="1140"/>
    </row>
    <row r="1227" spans="2:13" x14ac:dyDescent="0.25">
      <c r="B1227" s="1140"/>
      <c r="C1227" s="1151" t="s">
        <v>121</v>
      </c>
      <c r="D1227" s="1126" t="s">
        <v>1816</v>
      </c>
      <c r="E1227" s="1127" t="s">
        <v>2451</v>
      </c>
      <c r="F1227" s="1112">
        <v>1</v>
      </c>
      <c r="G1227" s="1110">
        <v>13.3</v>
      </c>
      <c r="H1227" s="1113">
        <v>1.8</v>
      </c>
      <c r="I1227" s="1113"/>
      <c r="J1227" s="1114">
        <f t="shared" si="59"/>
        <v>23.94</v>
      </c>
      <c r="K1227" s="1119"/>
      <c r="L1227" s="1119"/>
      <c r="M1227" s="1140"/>
    </row>
    <row r="1228" spans="2:13" x14ac:dyDescent="0.25">
      <c r="B1228" s="1140"/>
      <c r="C1228" s="1148"/>
      <c r="D1228" s="1110"/>
      <c r="E1228" s="1121" t="s">
        <v>2297</v>
      </c>
      <c r="F1228" s="1112">
        <v>-1</v>
      </c>
      <c r="G1228" s="1110">
        <v>0.9</v>
      </c>
      <c r="H1228" s="1113">
        <v>1.8</v>
      </c>
      <c r="I1228" s="1113"/>
      <c r="J1228" s="1114">
        <f t="shared" si="59"/>
        <v>-1.62</v>
      </c>
      <c r="K1228" s="1119"/>
      <c r="L1228" s="1119"/>
      <c r="M1228" s="1140"/>
    </row>
    <row r="1229" spans="2:13" x14ac:dyDescent="0.25">
      <c r="B1229" s="1140"/>
      <c r="C1229" s="1148"/>
      <c r="D1229" s="1110"/>
      <c r="E1229" s="1121" t="s">
        <v>2315</v>
      </c>
      <c r="F1229" s="1112">
        <v>1</v>
      </c>
      <c r="G1229" s="1110">
        <v>6.4</v>
      </c>
      <c r="H1229" s="1113">
        <v>1.8</v>
      </c>
      <c r="I1229" s="1113"/>
      <c r="J1229" s="1114">
        <f t="shared" si="59"/>
        <v>11.520000000000001</v>
      </c>
      <c r="K1229" s="1119"/>
      <c r="L1229" s="1119"/>
      <c r="M1229" s="1140"/>
    </row>
    <row r="1230" spans="2:13" x14ac:dyDescent="0.25">
      <c r="B1230" s="1140"/>
      <c r="C1230" s="1151" t="s">
        <v>121</v>
      </c>
      <c r="D1230" s="1126" t="s">
        <v>1819</v>
      </c>
      <c r="E1230" s="1127" t="s">
        <v>122</v>
      </c>
      <c r="F1230" s="1112">
        <v>1</v>
      </c>
      <c r="G1230" s="1110">
        <v>8.4</v>
      </c>
      <c r="H1230" s="1113">
        <v>1.8</v>
      </c>
      <c r="I1230" s="1113"/>
      <c r="J1230" s="1114">
        <f t="shared" si="59"/>
        <v>15.120000000000001</v>
      </c>
      <c r="K1230" s="1119"/>
      <c r="L1230" s="1119"/>
      <c r="M1230" s="1140"/>
    </row>
    <row r="1231" spans="2:13" x14ac:dyDescent="0.25">
      <c r="B1231" s="1140"/>
      <c r="C1231" s="1148"/>
      <c r="D1231" s="1110"/>
      <c r="E1231" s="1121" t="s">
        <v>2297</v>
      </c>
      <c r="F1231" s="1112">
        <v>-1</v>
      </c>
      <c r="G1231" s="1110">
        <v>0.9</v>
      </c>
      <c r="H1231" s="1113">
        <v>1.8</v>
      </c>
      <c r="I1231" s="1113"/>
      <c r="J1231" s="1114">
        <f t="shared" si="59"/>
        <v>-1.62</v>
      </c>
      <c r="K1231" s="1119"/>
      <c r="L1231" s="1119"/>
      <c r="M1231" s="1140"/>
    </row>
    <row r="1232" spans="2:13" x14ac:dyDescent="0.25">
      <c r="B1232" s="1140"/>
      <c r="C1232" s="1151" t="s">
        <v>121</v>
      </c>
      <c r="D1232" s="1126" t="s">
        <v>2214</v>
      </c>
      <c r="E1232" s="1127" t="s">
        <v>122</v>
      </c>
      <c r="F1232" s="1112">
        <v>1</v>
      </c>
      <c r="G1232" s="1110">
        <v>8.3000000000000007</v>
      </c>
      <c r="H1232" s="1113">
        <v>1.8</v>
      </c>
      <c r="I1232" s="1113"/>
      <c r="J1232" s="1114">
        <f t="shared" si="59"/>
        <v>14.940000000000001</v>
      </c>
      <c r="K1232" s="1119"/>
      <c r="L1232" s="1119"/>
      <c r="M1232" s="1140"/>
    </row>
    <row r="1233" spans="2:13" x14ac:dyDescent="0.25">
      <c r="B1233" s="1140"/>
      <c r="C1233" s="1148"/>
      <c r="D1233" s="1110"/>
      <c r="E1233" s="1121" t="s">
        <v>2297</v>
      </c>
      <c r="F1233" s="1112">
        <v>-1</v>
      </c>
      <c r="G1233" s="1110">
        <v>0.9</v>
      </c>
      <c r="H1233" s="1113">
        <v>1.8</v>
      </c>
      <c r="I1233" s="1113"/>
      <c r="J1233" s="1114">
        <f t="shared" si="59"/>
        <v>-1.62</v>
      </c>
      <c r="K1233" s="1119"/>
      <c r="L1233" s="1119"/>
      <c r="M1233" s="1140"/>
    </row>
    <row r="1234" spans="2:13" x14ac:dyDescent="0.25">
      <c r="B1234" s="1140"/>
      <c r="C1234" s="1151" t="s">
        <v>121</v>
      </c>
      <c r="D1234" s="1126" t="s">
        <v>1812</v>
      </c>
      <c r="E1234" s="1127" t="s">
        <v>268</v>
      </c>
      <c r="F1234" s="1112">
        <v>1</v>
      </c>
      <c r="G1234" s="1110">
        <v>11.7</v>
      </c>
      <c r="H1234" s="1113">
        <v>1.8</v>
      </c>
      <c r="I1234" s="1113"/>
      <c r="J1234" s="1114">
        <f t="shared" si="59"/>
        <v>21.06</v>
      </c>
      <c r="K1234" s="1119"/>
      <c r="L1234" s="1119"/>
      <c r="M1234" s="1140"/>
    </row>
    <row r="1235" spans="2:13" x14ac:dyDescent="0.25">
      <c r="B1235" s="1140"/>
      <c r="C1235" s="1148"/>
      <c r="D1235" s="1110"/>
      <c r="E1235" s="1121" t="s">
        <v>2297</v>
      </c>
      <c r="F1235" s="1112">
        <v>-1</v>
      </c>
      <c r="G1235" s="1110">
        <v>1</v>
      </c>
      <c r="H1235" s="1113">
        <v>1.8</v>
      </c>
      <c r="I1235" s="1113"/>
      <c r="J1235" s="1114">
        <f t="shared" si="59"/>
        <v>-1.8</v>
      </c>
      <c r="K1235" s="1119"/>
      <c r="L1235" s="1119"/>
      <c r="M1235" s="1140"/>
    </row>
    <row r="1236" spans="2:13" x14ac:dyDescent="0.25">
      <c r="B1236" s="1140"/>
      <c r="C1236" s="1151" t="s">
        <v>121</v>
      </c>
      <c r="D1236" s="1126" t="s">
        <v>1836</v>
      </c>
      <c r="E1236" s="1127" t="s">
        <v>141</v>
      </c>
      <c r="F1236" s="1112">
        <v>1</v>
      </c>
      <c r="G1236" s="1110">
        <v>8</v>
      </c>
      <c r="H1236" s="1113">
        <v>1.8</v>
      </c>
      <c r="I1236" s="1113"/>
      <c r="J1236" s="1114">
        <f t="shared" si="59"/>
        <v>14.4</v>
      </c>
      <c r="K1236" s="1119"/>
      <c r="L1236" s="1119"/>
      <c r="M1236" s="1140"/>
    </row>
    <row r="1237" spans="2:13" x14ac:dyDescent="0.25">
      <c r="B1237" s="1140"/>
      <c r="C1237" s="1151"/>
      <c r="D1237" s="1126"/>
      <c r="E1237" s="1127" t="s">
        <v>2297</v>
      </c>
      <c r="F1237" s="1112">
        <v>-1</v>
      </c>
      <c r="G1237" s="1110">
        <v>0.9</v>
      </c>
      <c r="H1237" s="1113">
        <v>1.8</v>
      </c>
      <c r="I1237" s="1113"/>
      <c r="J1237" s="1114">
        <f t="shared" si="59"/>
        <v>-1.62</v>
      </c>
      <c r="K1237" s="1119"/>
      <c r="L1237" s="1119"/>
      <c r="M1237" s="1140"/>
    </row>
    <row r="1238" spans="2:13" x14ac:dyDescent="0.25">
      <c r="B1238" s="1140"/>
      <c r="C1238" s="1151" t="s">
        <v>121</v>
      </c>
      <c r="D1238" s="1126" t="s">
        <v>1837</v>
      </c>
      <c r="E1238" s="1127" t="s">
        <v>142</v>
      </c>
      <c r="F1238" s="1112">
        <v>1</v>
      </c>
      <c r="G1238" s="1110">
        <v>11.7</v>
      </c>
      <c r="H1238" s="1113">
        <v>1.8</v>
      </c>
      <c r="I1238" s="1113"/>
      <c r="J1238" s="1114">
        <f t="shared" si="59"/>
        <v>21.06</v>
      </c>
      <c r="K1238" s="1119"/>
      <c r="L1238" s="1119"/>
      <c r="M1238" s="1140"/>
    </row>
    <row r="1239" spans="2:13" x14ac:dyDescent="0.25">
      <c r="B1239" s="1140"/>
      <c r="C1239" s="1151"/>
      <c r="D1239" s="1126"/>
      <c r="E1239" s="1127" t="s">
        <v>2297</v>
      </c>
      <c r="F1239" s="1112">
        <v>-1</v>
      </c>
      <c r="G1239" s="1110">
        <v>0.9</v>
      </c>
      <c r="H1239" s="1113">
        <v>1.8</v>
      </c>
      <c r="I1239" s="1113"/>
      <c r="J1239" s="1114">
        <f t="shared" si="59"/>
        <v>-1.62</v>
      </c>
      <c r="K1239" s="1119"/>
      <c r="L1239" s="1119"/>
      <c r="M1239" s="1140"/>
    </row>
    <row r="1240" spans="2:13" x14ac:dyDescent="0.25">
      <c r="B1240" s="1140"/>
      <c r="C1240" s="1151" t="s">
        <v>121</v>
      </c>
      <c r="D1240" s="1126" t="s">
        <v>1840</v>
      </c>
      <c r="E1240" s="1127" t="s">
        <v>130</v>
      </c>
      <c r="F1240" s="1112">
        <v>1</v>
      </c>
      <c r="G1240" s="1110">
        <v>8.3000000000000007</v>
      </c>
      <c r="H1240" s="1113">
        <v>1.8</v>
      </c>
      <c r="I1240" s="1113"/>
      <c r="J1240" s="1114">
        <f t="shared" si="59"/>
        <v>14.940000000000001</v>
      </c>
      <c r="K1240" s="1119"/>
      <c r="L1240" s="1119"/>
      <c r="M1240" s="1140"/>
    </row>
    <row r="1241" spans="2:13" x14ac:dyDescent="0.25">
      <c r="B1241" s="1140"/>
      <c r="C1241" s="1151"/>
      <c r="D1241" s="1126"/>
      <c r="E1241" s="1127" t="s">
        <v>2297</v>
      </c>
      <c r="F1241" s="1112">
        <v>-1</v>
      </c>
      <c r="G1241" s="1110">
        <v>0.9</v>
      </c>
      <c r="H1241" s="1113">
        <v>1.8</v>
      </c>
      <c r="I1241" s="1113"/>
      <c r="J1241" s="1114">
        <f t="shared" si="59"/>
        <v>-1.62</v>
      </c>
      <c r="K1241" s="1119"/>
      <c r="L1241" s="1119"/>
      <c r="M1241" s="1140"/>
    </row>
    <row r="1242" spans="2:13" x14ac:dyDescent="0.25">
      <c r="B1242" s="1140"/>
      <c r="C1242" s="1151" t="s">
        <v>121</v>
      </c>
      <c r="D1242" s="1126" t="s">
        <v>2212</v>
      </c>
      <c r="E1242" s="1127" t="s">
        <v>122</v>
      </c>
      <c r="F1242" s="1112">
        <v>1</v>
      </c>
      <c r="G1242" s="1110">
        <v>8.3000000000000007</v>
      </c>
      <c r="H1242" s="1113">
        <v>1.8</v>
      </c>
      <c r="I1242" s="1113"/>
      <c r="J1242" s="1114">
        <f t="shared" si="59"/>
        <v>14.940000000000001</v>
      </c>
      <c r="K1242" s="1119"/>
      <c r="L1242" s="1119"/>
      <c r="M1242" s="1140"/>
    </row>
    <row r="1243" spans="2:13" x14ac:dyDescent="0.25">
      <c r="B1243" s="1140"/>
      <c r="C1243" s="1151"/>
      <c r="D1243" s="1126"/>
      <c r="E1243" s="1127" t="s">
        <v>2297</v>
      </c>
      <c r="F1243" s="1112">
        <v>-1</v>
      </c>
      <c r="G1243" s="1110">
        <v>0.9</v>
      </c>
      <c r="H1243" s="1113">
        <v>1.8</v>
      </c>
      <c r="I1243" s="1113"/>
      <c r="J1243" s="1114">
        <f t="shared" si="59"/>
        <v>-1.62</v>
      </c>
      <c r="K1243" s="1119"/>
      <c r="L1243" s="1119"/>
      <c r="M1243" s="1140"/>
    </row>
    <row r="1244" spans="2:13" x14ac:dyDescent="0.25">
      <c r="B1244" s="728"/>
      <c r="C1244" s="1123"/>
      <c r="D1244" s="1123"/>
      <c r="E1244" s="1123"/>
      <c r="F1244" s="1123"/>
      <c r="G1244" s="1123"/>
      <c r="H1244" s="1123"/>
      <c r="I1244" s="1123"/>
      <c r="J1244" s="1123"/>
      <c r="K1244" s="1123"/>
      <c r="L1244" s="1123"/>
      <c r="M1244" s="728"/>
    </row>
    <row r="1245" spans="2:13" x14ac:dyDescent="0.25">
      <c r="B1245" s="1140"/>
      <c r="C1245" s="1151"/>
      <c r="D1245" s="1126"/>
      <c r="E1245" s="1118" t="s">
        <v>1844</v>
      </c>
      <c r="F1245" s="1112"/>
      <c r="G1245" s="1110"/>
      <c r="H1245" s="1113"/>
      <c r="I1245" s="1113"/>
      <c r="J1245" s="1114"/>
      <c r="K1245" s="1119"/>
      <c r="L1245" s="1119"/>
      <c r="M1245" s="1140"/>
    </row>
    <row r="1246" spans="2:13" x14ac:dyDescent="0.25">
      <c r="B1246" s="1140"/>
      <c r="C1246" s="1151" t="s">
        <v>121</v>
      </c>
      <c r="D1246" s="1126" t="s">
        <v>2215</v>
      </c>
      <c r="E1246" s="1127" t="s">
        <v>122</v>
      </c>
      <c r="F1246" s="1112">
        <v>1</v>
      </c>
      <c r="G1246" s="1110">
        <v>9.6</v>
      </c>
      <c r="H1246" s="1113">
        <v>1.8</v>
      </c>
      <c r="I1246" s="1113"/>
      <c r="J1246" s="1114">
        <f t="shared" ref="J1246:J1261" si="60">PRODUCT(F1246:I1246)</f>
        <v>17.28</v>
      </c>
      <c r="K1246" s="1119"/>
      <c r="L1246" s="1119"/>
      <c r="M1246" s="1140"/>
    </row>
    <row r="1247" spans="2:13" x14ac:dyDescent="0.25">
      <c r="B1247" s="1140"/>
      <c r="C1247" s="1151"/>
      <c r="D1247" s="1126"/>
      <c r="E1247" s="1127" t="s">
        <v>2297</v>
      </c>
      <c r="F1247" s="1112">
        <v>-1</v>
      </c>
      <c r="G1247" s="1110">
        <v>0.9</v>
      </c>
      <c r="H1247" s="1113">
        <v>1.8</v>
      </c>
      <c r="I1247" s="1113"/>
      <c r="J1247" s="1114">
        <f t="shared" si="60"/>
        <v>-1.62</v>
      </c>
      <c r="K1247" s="1119"/>
      <c r="L1247" s="1119"/>
      <c r="M1247" s="1140"/>
    </row>
    <row r="1248" spans="2:13" x14ac:dyDescent="0.25">
      <c r="B1248" s="1140"/>
      <c r="C1248" s="1151" t="s">
        <v>121</v>
      </c>
      <c r="D1248" s="1126" t="s">
        <v>1850</v>
      </c>
      <c r="E1248" s="1127" t="s">
        <v>122</v>
      </c>
      <c r="F1248" s="1112">
        <v>1</v>
      </c>
      <c r="G1248" s="1110">
        <v>8.8000000000000007</v>
      </c>
      <c r="H1248" s="1113">
        <v>1.8</v>
      </c>
      <c r="I1248" s="1113"/>
      <c r="J1248" s="1114">
        <f t="shared" si="60"/>
        <v>15.840000000000002</v>
      </c>
      <c r="K1248" s="1119"/>
      <c r="L1248" s="1119"/>
      <c r="M1248" s="1140"/>
    </row>
    <row r="1249" spans="2:13" x14ac:dyDescent="0.25">
      <c r="B1249" s="1140"/>
      <c r="C1249" s="1151"/>
      <c r="D1249" s="1126"/>
      <c r="E1249" s="1127" t="s">
        <v>2297</v>
      </c>
      <c r="F1249" s="1112">
        <v>-1</v>
      </c>
      <c r="G1249" s="1110">
        <v>0.9</v>
      </c>
      <c r="H1249" s="1113">
        <v>1.8</v>
      </c>
      <c r="I1249" s="1113"/>
      <c r="J1249" s="1114">
        <f t="shared" si="60"/>
        <v>-1.62</v>
      </c>
      <c r="K1249" s="1119"/>
      <c r="L1249" s="1119"/>
      <c r="M1249" s="1140"/>
    </row>
    <row r="1250" spans="2:13" x14ac:dyDescent="0.25">
      <c r="B1250" s="1140"/>
      <c r="C1250" s="1151" t="s">
        <v>121</v>
      </c>
      <c r="D1250" s="1126" t="s">
        <v>2216</v>
      </c>
      <c r="E1250" s="1127" t="s">
        <v>122</v>
      </c>
      <c r="F1250" s="1112">
        <v>1</v>
      </c>
      <c r="G1250" s="1110">
        <v>9.9</v>
      </c>
      <c r="H1250" s="1113">
        <v>1.8</v>
      </c>
      <c r="I1250" s="1113"/>
      <c r="J1250" s="1114">
        <f t="shared" si="60"/>
        <v>17.82</v>
      </c>
      <c r="K1250" s="1119"/>
      <c r="L1250" s="1119"/>
      <c r="M1250" s="1140"/>
    </row>
    <row r="1251" spans="2:13" x14ac:dyDescent="0.25">
      <c r="B1251" s="1140"/>
      <c r="C1251" s="1151"/>
      <c r="D1251" s="1126"/>
      <c r="E1251" s="1127" t="s">
        <v>2297</v>
      </c>
      <c r="F1251" s="1112">
        <v>-1</v>
      </c>
      <c r="G1251" s="1110">
        <v>0.9</v>
      </c>
      <c r="H1251" s="1113">
        <v>1.8</v>
      </c>
      <c r="I1251" s="1113"/>
      <c r="J1251" s="1114">
        <f t="shared" si="60"/>
        <v>-1.62</v>
      </c>
      <c r="K1251" s="1119"/>
      <c r="L1251" s="1119"/>
      <c r="M1251" s="1140"/>
    </row>
    <row r="1252" spans="2:13" x14ac:dyDescent="0.25">
      <c r="B1252" s="1140"/>
      <c r="C1252" s="1151" t="s">
        <v>121</v>
      </c>
      <c r="D1252" s="1126" t="s">
        <v>2220</v>
      </c>
      <c r="E1252" s="1127" t="s">
        <v>213</v>
      </c>
      <c r="F1252" s="1112">
        <v>1</v>
      </c>
      <c r="G1252" s="1110">
        <v>8.9</v>
      </c>
      <c r="H1252" s="1113">
        <v>1.8</v>
      </c>
      <c r="I1252" s="1113"/>
      <c r="J1252" s="1114">
        <f t="shared" si="60"/>
        <v>16.02</v>
      </c>
      <c r="K1252" s="1119"/>
      <c r="L1252" s="1119"/>
      <c r="M1252" s="1140"/>
    </row>
    <row r="1253" spans="2:13" x14ac:dyDescent="0.25">
      <c r="B1253" s="1140"/>
      <c r="C1253" s="1151"/>
      <c r="D1253" s="1126"/>
      <c r="E1253" s="1127" t="s">
        <v>2297</v>
      </c>
      <c r="F1253" s="1112">
        <v>-1</v>
      </c>
      <c r="G1253" s="1110">
        <v>0.9</v>
      </c>
      <c r="H1253" s="1113">
        <v>1.8</v>
      </c>
      <c r="I1253" s="1113"/>
      <c r="J1253" s="1114">
        <f t="shared" si="60"/>
        <v>-1.62</v>
      </c>
      <c r="K1253" s="1119"/>
      <c r="L1253" s="1119"/>
      <c r="M1253" s="1140"/>
    </row>
    <row r="1254" spans="2:13" x14ac:dyDescent="0.25">
      <c r="B1254" s="1140"/>
      <c r="C1254" s="1151" t="s">
        <v>121</v>
      </c>
      <c r="D1254" s="1126" t="s">
        <v>1865</v>
      </c>
      <c r="E1254" s="1127" t="s">
        <v>122</v>
      </c>
      <c r="F1254" s="1112">
        <v>1</v>
      </c>
      <c r="G1254" s="1110">
        <v>8.4</v>
      </c>
      <c r="H1254" s="1113">
        <v>1.8</v>
      </c>
      <c r="I1254" s="1113"/>
      <c r="J1254" s="1114">
        <f t="shared" si="60"/>
        <v>15.120000000000001</v>
      </c>
      <c r="K1254" s="1119"/>
      <c r="L1254" s="1119"/>
      <c r="M1254" s="1140"/>
    </row>
    <row r="1255" spans="2:13" x14ac:dyDescent="0.25">
      <c r="B1255" s="1140"/>
      <c r="C1255" s="1151"/>
      <c r="D1255" s="1126"/>
      <c r="E1255" s="1127" t="s">
        <v>2297</v>
      </c>
      <c r="F1255" s="1112">
        <v>-1</v>
      </c>
      <c r="G1255" s="1110">
        <v>0.9</v>
      </c>
      <c r="H1255" s="1113">
        <v>1.8</v>
      </c>
      <c r="I1255" s="1113"/>
      <c r="J1255" s="1114">
        <f t="shared" si="60"/>
        <v>-1.62</v>
      </c>
      <c r="K1255" s="1119"/>
      <c r="L1255" s="1119"/>
      <c r="M1255" s="1140"/>
    </row>
    <row r="1256" spans="2:13" x14ac:dyDescent="0.25">
      <c r="B1256" s="1140"/>
      <c r="C1256" s="1151" t="s">
        <v>121</v>
      </c>
      <c r="D1256" s="1126" t="s">
        <v>1866</v>
      </c>
      <c r="E1256" s="1127" t="s">
        <v>122</v>
      </c>
      <c r="F1256" s="1112">
        <v>1</v>
      </c>
      <c r="G1256" s="1110">
        <v>8.5</v>
      </c>
      <c r="H1256" s="1113">
        <v>1.8</v>
      </c>
      <c r="I1256" s="1113"/>
      <c r="J1256" s="1114">
        <f t="shared" si="60"/>
        <v>15.3</v>
      </c>
      <c r="K1256" s="1119"/>
      <c r="L1256" s="1119"/>
      <c r="M1256" s="1140"/>
    </row>
    <row r="1257" spans="2:13" x14ac:dyDescent="0.25">
      <c r="B1257" s="1140"/>
      <c r="C1257" s="1151"/>
      <c r="D1257" s="1126"/>
      <c r="E1257" s="1127" t="s">
        <v>2297</v>
      </c>
      <c r="F1257" s="1112">
        <v>-1</v>
      </c>
      <c r="G1257" s="1110">
        <v>0.9</v>
      </c>
      <c r="H1257" s="1113">
        <v>1.8</v>
      </c>
      <c r="I1257" s="1113"/>
      <c r="J1257" s="1114">
        <f t="shared" si="60"/>
        <v>-1.62</v>
      </c>
      <c r="K1257" s="1119"/>
      <c r="L1257" s="1119"/>
      <c r="M1257" s="1140"/>
    </row>
    <row r="1258" spans="2:13" x14ac:dyDescent="0.25">
      <c r="B1258" s="1140"/>
      <c r="C1258" s="1151" t="s">
        <v>121</v>
      </c>
      <c r="D1258" s="1126" t="s">
        <v>2211</v>
      </c>
      <c r="E1258" s="1127" t="s">
        <v>122</v>
      </c>
      <c r="F1258" s="1112">
        <v>1</v>
      </c>
      <c r="G1258" s="1110">
        <v>8.6</v>
      </c>
      <c r="H1258" s="1113">
        <v>1.8</v>
      </c>
      <c r="I1258" s="1113"/>
      <c r="J1258" s="1114">
        <f t="shared" si="60"/>
        <v>15.48</v>
      </c>
      <c r="K1258" s="1119"/>
      <c r="L1258" s="1119"/>
      <c r="M1258" s="1140"/>
    </row>
    <row r="1259" spans="2:13" x14ac:dyDescent="0.25">
      <c r="B1259" s="1140"/>
      <c r="C1259" s="1151"/>
      <c r="D1259" s="1126"/>
      <c r="E1259" s="1127" t="s">
        <v>2297</v>
      </c>
      <c r="F1259" s="1112">
        <v>-1</v>
      </c>
      <c r="G1259" s="1110">
        <v>0.9</v>
      </c>
      <c r="H1259" s="1113">
        <v>1.8</v>
      </c>
      <c r="I1259" s="1113"/>
      <c r="J1259" s="1114">
        <f t="shared" si="60"/>
        <v>-1.62</v>
      </c>
      <c r="K1259" s="1119"/>
      <c r="L1259" s="1119"/>
      <c r="M1259" s="1140"/>
    </row>
    <row r="1260" spans="2:13" x14ac:dyDescent="0.25">
      <c r="B1260" s="1140"/>
      <c r="C1260" s="1151" t="s">
        <v>121</v>
      </c>
      <c r="D1260" s="1126" t="s">
        <v>2207</v>
      </c>
      <c r="E1260" s="1127" t="s">
        <v>122</v>
      </c>
      <c r="F1260" s="1112">
        <v>1</v>
      </c>
      <c r="G1260" s="1110">
        <v>8.6</v>
      </c>
      <c r="H1260" s="1113">
        <v>1.8</v>
      </c>
      <c r="I1260" s="1113"/>
      <c r="J1260" s="1114">
        <f t="shared" si="60"/>
        <v>15.48</v>
      </c>
      <c r="K1260" s="1119"/>
      <c r="L1260" s="1119"/>
      <c r="M1260" s="1140"/>
    </row>
    <row r="1261" spans="2:13" x14ac:dyDescent="0.25">
      <c r="B1261" s="1140"/>
      <c r="C1261" s="1151"/>
      <c r="D1261" s="1126"/>
      <c r="E1261" s="1127" t="s">
        <v>2297</v>
      </c>
      <c r="F1261" s="1112">
        <v>-1</v>
      </c>
      <c r="G1261" s="1110">
        <v>0.9</v>
      </c>
      <c r="H1261" s="1113">
        <v>1.8</v>
      </c>
      <c r="I1261" s="1113"/>
      <c r="J1261" s="1114">
        <f t="shared" si="60"/>
        <v>-1.62</v>
      </c>
      <c r="K1261" s="1119"/>
      <c r="L1261" s="1119"/>
      <c r="M1261" s="1140"/>
    </row>
    <row r="1262" spans="2:13" x14ac:dyDescent="0.25">
      <c r="B1262" s="728"/>
      <c r="C1262" s="1123"/>
      <c r="D1262" s="1123"/>
      <c r="E1262" s="1123"/>
      <c r="F1262" s="1123"/>
      <c r="G1262" s="1123"/>
      <c r="H1262" s="1123"/>
      <c r="I1262" s="1123"/>
      <c r="J1262" s="1123"/>
      <c r="K1262" s="1123"/>
      <c r="L1262" s="1123"/>
      <c r="M1262" s="728"/>
    </row>
    <row r="1263" spans="2:13" x14ac:dyDescent="0.25">
      <c r="B1263" s="1140"/>
      <c r="C1263" s="1151"/>
      <c r="D1263" s="1126"/>
      <c r="E1263" s="1118" t="s">
        <v>1929</v>
      </c>
      <c r="F1263" s="1112"/>
      <c r="G1263" s="1110"/>
      <c r="H1263" s="1113"/>
      <c r="I1263" s="1113"/>
      <c r="J1263" s="1114"/>
      <c r="K1263" s="1119"/>
      <c r="L1263" s="1119"/>
      <c r="M1263" s="1140"/>
    </row>
    <row r="1264" spans="2:13" x14ac:dyDescent="0.25">
      <c r="B1264" s="1140"/>
      <c r="C1264" s="1151" t="s">
        <v>121</v>
      </c>
      <c r="D1264" s="1126" t="s">
        <v>2208</v>
      </c>
      <c r="E1264" s="1127" t="s">
        <v>122</v>
      </c>
      <c r="F1264" s="1112">
        <v>1</v>
      </c>
      <c r="G1264" s="1110">
        <v>9.1</v>
      </c>
      <c r="H1264" s="1113">
        <v>1.8</v>
      </c>
      <c r="I1264" s="1113"/>
      <c r="J1264" s="1114">
        <f t="shared" ref="J1264:J1289" si="61">PRODUCT(F1264:I1264)</f>
        <v>16.38</v>
      </c>
      <c r="K1264" s="1119"/>
      <c r="L1264" s="1119"/>
      <c r="M1264" s="1140"/>
    </row>
    <row r="1265" spans="2:13" x14ac:dyDescent="0.25">
      <c r="B1265" s="1140"/>
      <c r="C1265" s="1151"/>
      <c r="D1265" s="1126"/>
      <c r="E1265" s="1127" t="s">
        <v>2297</v>
      </c>
      <c r="F1265" s="1112">
        <v>-1</v>
      </c>
      <c r="G1265" s="1110">
        <v>0.9</v>
      </c>
      <c r="H1265" s="1113">
        <v>1.8</v>
      </c>
      <c r="I1265" s="1113"/>
      <c r="J1265" s="1114">
        <f t="shared" si="61"/>
        <v>-1.62</v>
      </c>
      <c r="K1265" s="1119"/>
      <c r="L1265" s="1119"/>
      <c r="M1265" s="1140"/>
    </row>
    <row r="1266" spans="2:13" x14ac:dyDescent="0.25">
      <c r="B1266" s="1140"/>
      <c r="C1266" s="1151" t="s">
        <v>121</v>
      </c>
      <c r="D1266" s="1126" t="s">
        <v>2210</v>
      </c>
      <c r="E1266" s="1127" t="s">
        <v>122</v>
      </c>
      <c r="F1266" s="1112">
        <v>1</v>
      </c>
      <c r="G1266" s="1110">
        <v>7.9</v>
      </c>
      <c r="H1266" s="1113">
        <v>1.8</v>
      </c>
      <c r="I1266" s="1113"/>
      <c r="J1266" s="1114">
        <f t="shared" si="61"/>
        <v>14.22</v>
      </c>
      <c r="K1266" s="1119"/>
      <c r="L1266" s="1119"/>
      <c r="M1266" s="1140"/>
    </row>
    <row r="1267" spans="2:13" x14ac:dyDescent="0.25">
      <c r="B1267" s="1140"/>
      <c r="C1267" s="1151"/>
      <c r="D1267" s="1126"/>
      <c r="E1267" s="1127" t="s">
        <v>2297</v>
      </c>
      <c r="F1267" s="1112">
        <v>-1</v>
      </c>
      <c r="G1267" s="1110">
        <v>0.9</v>
      </c>
      <c r="H1267" s="1113">
        <v>1.8</v>
      </c>
      <c r="I1267" s="1113"/>
      <c r="J1267" s="1114">
        <f t="shared" si="61"/>
        <v>-1.62</v>
      </c>
      <c r="K1267" s="1119"/>
      <c r="L1267" s="1119"/>
      <c r="M1267" s="1140"/>
    </row>
    <row r="1268" spans="2:13" x14ac:dyDescent="0.25">
      <c r="B1268" s="1140"/>
      <c r="C1268" s="1151" t="s">
        <v>121</v>
      </c>
      <c r="D1268" s="1126" t="s">
        <v>2209</v>
      </c>
      <c r="E1268" s="1127" t="s">
        <v>122</v>
      </c>
      <c r="F1268" s="1112">
        <v>1</v>
      </c>
      <c r="G1268" s="1110">
        <v>8.1999999999999993</v>
      </c>
      <c r="H1268" s="1113">
        <v>1.8</v>
      </c>
      <c r="I1268" s="1113"/>
      <c r="J1268" s="1114">
        <f t="shared" si="61"/>
        <v>14.76</v>
      </c>
      <c r="K1268" s="1119"/>
      <c r="L1268" s="1119"/>
      <c r="M1268" s="1140"/>
    </row>
    <row r="1269" spans="2:13" x14ac:dyDescent="0.25">
      <c r="B1269" s="1140"/>
      <c r="C1269" s="1151"/>
      <c r="D1269" s="1126"/>
      <c r="E1269" s="1127" t="s">
        <v>2297</v>
      </c>
      <c r="F1269" s="1112">
        <v>-1</v>
      </c>
      <c r="G1269" s="1110">
        <v>0.9</v>
      </c>
      <c r="H1269" s="1113">
        <v>1.8</v>
      </c>
      <c r="I1269" s="1113"/>
      <c r="J1269" s="1114">
        <f t="shared" si="61"/>
        <v>-1.62</v>
      </c>
      <c r="K1269" s="1119"/>
      <c r="L1269" s="1119"/>
      <c r="M1269" s="1140"/>
    </row>
    <row r="1270" spans="2:13" x14ac:dyDescent="0.25">
      <c r="B1270" s="1140"/>
      <c r="C1270" s="1151" t="s">
        <v>121</v>
      </c>
      <c r="D1270" s="1126" t="s">
        <v>1903</v>
      </c>
      <c r="E1270" s="1127" t="s">
        <v>2473</v>
      </c>
      <c r="F1270" s="1112">
        <v>1</v>
      </c>
      <c r="G1270" s="1110">
        <v>11.1</v>
      </c>
      <c r="H1270" s="1113">
        <v>1.8</v>
      </c>
      <c r="I1270" s="1113"/>
      <c r="J1270" s="1114">
        <f t="shared" si="61"/>
        <v>19.98</v>
      </c>
      <c r="K1270" s="1119"/>
      <c r="L1270" s="1119"/>
      <c r="M1270" s="1140"/>
    </row>
    <row r="1271" spans="2:13" x14ac:dyDescent="0.25">
      <c r="B1271" s="1140"/>
      <c r="C1271" s="1151"/>
      <c r="D1271" s="1126"/>
      <c r="E1271" s="1127" t="s">
        <v>2297</v>
      </c>
      <c r="F1271" s="1112">
        <v>-1</v>
      </c>
      <c r="G1271" s="1110">
        <v>1</v>
      </c>
      <c r="H1271" s="1113">
        <v>1.8</v>
      </c>
      <c r="I1271" s="1113"/>
      <c r="J1271" s="1114">
        <f t="shared" si="61"/>
        <v>-1.8</v>
      </c>
      <c r="K1271" s="1119"/>
      <c r="L1271" s="1119"/>
      <c r="M1271" s="1140"/>
    </row>
    <row r="1272" spans="2:13" x14ac:dyDescent="0.25">
      <c r="B1272" s="1140"/>
      <c r="C1272" s="1151" t="s">
        <v>121</v>
      </c>
      <c r="D1272" s="1126" t="s">
        <v>1915</v>
      </c>
      <c r="E1272" s="1127" t="s">
        <v>141</v>
      </c>
      <c r="F1272" s="1112">
        <v>1</v>
      </c>
      <c r="G1272" s="1110">
        <v>8.6999999999999993</v>
      </c>
      <c r="H1272" s="1113">
        <v>1.8</v>
      </c>
      <c r="I1272" s="1113"/>
      <c r="J1272" s="1114">
        <f t="shared" si="61"/>
        <v>15.659999999999998</v>
      </c>
      <c r="K1272" s="1119"/>
      <c r="L1272" s="1119"/>
      <c r="M1272" s="1140"/>
    </row>
    <row r="1273" spans="2:13" x14ac:dyDescent="0.25">
      <c r="B1273" s="1140"/>
      <c r="C1273" s="1151"/>
      <c r="D1273" s="1126"/>
      <c r="E1273" s="1127" t="s">
        <v>2297</v>
      </c>
      <c r="F1273" s="1112">
        <v>-1</v>
      </c>
      <c r="G1273" s="1110">
        <v>0.9</v>
      </c>
      <c r="H1273" s="1113">
        <v>1.8</v>
      </c>
      <c r="I1273" s="1113"/>
      <c r="J1273" s="1114">
        <f t="shared" si="61"/>
        <v>-1.62</v>
      </c>
      <c r="K1273" s="1119"/>
      <c r="L1273" s="1119"/>
      <c r="M1273" s="1140"/>
    </row>
    <row r="1274" spans="2:13" x14ac:dyDescent="0.25">
      <c r="B1274" s="1140"/>
      <c r="C1274" s="1151" t="s">
        <v>121</v>
      </c>
      <c r="D1274" s="1126" t="s">
        <v>1912</v>
      </c>
      <c r="E1274" s="1127" t="s">
        <v>142</v>
      </c>
      <c r="F1274" s="1112">
        <v>1</v>
      </c>
      <c r="G1274" s="1110">
        <v>11.8</v>
      </c>
      <c r="H1274" s="1113">
        <v>1.8</v>
      </c>
      <c r="I1274" s="1113"/>
      <c r="J1274" s="1114">
        <f t="shared" si="61"/>
        <v>21.240000000000002</v>
      </c>
      <c r="K1274" s="1119"/>
      <c r="L1274" s="1119"/>
      <c r="M1274" s="1140"/>
    </row>
    <row r="1275" spans="2:13" x14ac:dyDescent="0.25">
      <c r="B1275" s="1140"/>
      <c r="C1275" s="1151"/>
      <c r="D1275" s="1126"/>
      <c r="E1275" s="1127" t="s">
        <v>2297</v>
      </c>
      <c r="F1275" s="1112">
        <v>-1</v>
      </c>
      <c r="G1275" s="1110">
        <v>0.9</v>
      </c>
      <c r="H1275" s="1113">
        <v>1.8</v>
      </c>
      <c r="I1275" s="1113"/>
      <c r="J1275" s="1114">
        <f t="shared" si="61"/>
        <v>-1.62</v>
      </c>
      <c r="K1275" s="1119"/>
      <c r="L1275" s="1119"/>
      <c r="M1275" s="1140"/>
    </row>
    <row r="1276" spans="2:13" x14ac:dyDescent="0.25">
      <c r="B1276" s="1140"/>
      <c r="C1276" s="1151" t="s">
        <v>121</v>
      </c>
      <c r="D1276" s="1126" t="s">
        <v>2165</v>
      </c>
      <c r="E1276" s="1127" t="s">
        <v>122</v>
      </c>
      <c r="F1276" s="1112">
        <v>1</v>
      </c>
      <c r="G1276" s="1110">
        <v>8.6</v>
      </c>
      <c r="H1276" s="1113">
        <v>1.8</v>
      </c>
      <c r="I1276" s="1113"/>
      <c r="J1276" s="1114">
        <f t="shared" si="61"/>
        <v>15.48</v>
      </c>
      <c r="K1276" s="1119"/>
      <c r="L1276" s="1119"/>
      <c r="M1276" s="1140"/>
    </row>
    <row r="1277" spans="2:13" x14ac:dyDescent="0.25">
      <c r="B1277" s="1140"/>
      <c r="C1277" s="1151"/>
      <c r="D1277" s="1126"/>
      <c r="E1277" s="1127" t="s">
        <v>2297</v>
      </c>
      <c r="F1277" s="1112">
        <v>-1</v>
      </c>
      <c r="G1277" s="1110">
        <v>0.9</v>
      </c>
      <c r="H1277" s="1113">
        <v>1.8</v>
      </c>
      <c r="I1277" s="1113"/>
      <c r="J1277" s="1114">
        <f t="shared" si="61"/>
        <v>-1.62</v>
      </c>
      <c r="K1277" s="1119"/>
      <c r="L1277" s="1119"/>
      <c r="M1277" s="1140"/>
    </row>
    <row r="1278" spans="2:13" x14ac:dyDescent="0.25">
      <c r="B1278" s="1140"/>
      <c r="C1278" s="1151" t="s">
        <v>121</v>
      </c>
      <c r="D1278" s="1126" t="s">
        <v>2213</v>
      </c>
      <c r="E1278" s="1127" t="s">
        <v>122</v>
      </c>
      <c r="F1278" s="1112">
        <v>1</v>
      </c>
      <c r="G1278" s="1110">
        <v>7.9</v>
      </c>
      <c r="H1278" s="1113">
        <v>1.8</v>
      </c>
      <c r="I1278" s="1113"/>
      <c r="J1278" s="1114">
        <f t="shared" si="61"/>
        <v>14.22</v>
      </c>
      <c r="K1278" s="1119"/>
      <c r="L1278" s="1119"/>
      <c r="M1278" s="1140"/>
    </row>
    <row r="1279" spans="2:13" x14ac:dyDescent="0.25">
      <c r="B1279" s="1140"/>
      <c r="C1279" s="1151"/>
      <c r="D1279" s="1126"/>
      <c r="E1279" s="1127" t="s">
        <v>2297</v>
      </c>
      <c r="F1279" s="1112">
        <v>-1</v>
      </c>
      <c r="G1279" s="1110">
        <v>0.9</v>
      </c>
      <c r="H1279" s="1113">
        <v>1.8</v>
      </c>
      <c r="I1279" s="1113"/>
      <c r="J1279" s="1114">
        <f t="shared" si="61"/>
        <v>-1.62</v>
      </c>
      <c r="K1279" s="1119"/>
      <c r="L1279" s="1119"/>
      <c r="M1279" s="1140"/>
    </row>
    <row r="1280" spans="2:13" x14ac:dyDescent="0.25">
      <c r="B1280" s="1140"/>
      <c r="C1280" s="1151" t="s">
        <v>121</v>
      </c>
      <c r="D1280" s="1126" t="s">
        <v>1918</v>
      </c>
      <c r="E1280" s="1127" t="s">
        <v>122</v>
      </c>
      <c r="F1280" s="1112">
        <v>1</v>
      </c>
      <c r="G1280" s="1110">
        <v>9</v>
      </c>
      <c r="H1280" s="1113">
        <v>1.8</v>
      </c>
      <c r="I1280" s="1113"/>
      <c r="J1280" s="1114">
        <f t="shared" si="61"/>
        <v>16.2</v>
      </c>
      <c r="K1280" s="1119"/>
      <c r="L1280" s="1119"/>
      <c r="M1280" s="1140"/>
    </row>
    <row r="1281" spans="2:13" x14ac:dyDescent="0.25">
      <c r="B1281" s="1140"/>
      <c r="C1281" s="1151"/>
      <c r="D1281" s="1126"/>
      <c r="E1281" s="1127" t="s">
        <v>2297</v>
      </c>
      <c r="F1281" s="1112">
        <v>-1</v>
      </c>
      <c r="G1281" s="1110">
        <v>0.9</v>
      </c>
      <c r="H1281" s="1113">
        <v>1.8</v>
      </c>
      <c r="I1281" s="1113"/>
      <c r="J1281" s="1114">
        <f t="shared" si="61"/>
        <v>-1.62</v>
      </c>
      <c r="K1281" s="1119"/>
      <c r="L1281" s="1119"/>
      <c r="M1281" s="1140"/>
    </row>
    <row r="1282" spans="2:13" x14ac:dyDescent="0.25">
      <c r="B1282" s="1140"/>
      <c r="C1282" s="1151" t="s">
        <v>121</v>
      </c>
      <c r="D1282" s="1126" t="s">
        <v>1920</v>
      </c>
      <c r="E1282" s="1127" t="s">
        <v>122</v>
      </c>
      <c r="F1282" s="1112">
        <v>1</v>
      </c>
      <c r="G1282" s="1110">
        <v>9</v>
      </c>
      <c r="H1282" s="1113">
        <v>1.8</v>
      </c>
      <c r="I1282" s="1113"/>
      <c r="J1282" s="1114">
        <f t="shared" si="61"/>
        <v>16.2</v>
      </c>
      <c r="K1282" s="1119"/>
      <c r="L1282" s="1119"/>
      <c r="M1282" s="1140"/>
    </row>
    <row r="1283" spans="2:13" x14ac:dyDescent="0.25">
      <c r="B1283" s="1140"/>
      <c r="C1283" s="1151"/>
      <c r="D1283" s="1126"/>
      <c r="E1283" s="1127" t="s">
        <v>2297</v>
      </c>
      <c r="F1283" s="1112">
        <v>-1</v>
      </c>
      <c r="G1283" s="1110">
        <v>0.9</v>
      </c>
      <c r="H1283" s="1113">
        <v>1.8</v>
      </c>
      <c r="I1283" s="1113"/>
      <c r="J1283" s="1114">
        <f t="shared" si="61"/>
        <v>-1.62</v>
      </c>
      <c r="K1283" s="1119"/>
      <c r="L1283" s="1119"/>
      <c r="M1283" s="1140"/>
    </row>
    <row r="1284" spans="2:13" x14ac:dyDescent="0.25">
      <c r="B1284" s="1140"/>
      <c r="C1284" s="1151" t="s">
        <v>121</v>
      </c>
      <c r="D1284" s="1126" t="s">
        <v>1925</v>
      </c>
      <c r="E1284" s="1127" t="s">
        <v>122</v>
      </c>
      <c r="F1284" s="1112">
        <v>1</v>
      </c>
      <c r="G1284" s="1110">
        <v>9</v>
      </c>
      <c r="H1284" s="1113">
        <v>1.8</v>
      </c>
      <c r="I1284" s="1113"/>
      <c r="J1284" s="1114">
        <f t="shared" si="61"/>
        <v>16.2</v>
      </c>
      <c r="K1284" s="1119"/>
      <c r="L1284" s="1119"/>
      <c r="M1284" s="1140"/>
    </row>
    <row r="1285" spans="2:13" x14ac:dyDescent="0.25">
      <c r="B1285" s="1140"/>
      <c r="C1285" s="1151"/>
      <c r="D1285" s="1126"/>
      <c r="E1285" s="1127" t="s">
        <v>2297</v>
      </c>
      <c r="F1285" s="1112">
        <v>-1</v>
      </c>
      <c r="G1285" s="1110">
        <v>0.9</v>
      </c>
      <c r="H1285" s="1113">
        <v>1.8</v>
      </c>
      <c r="I1285" s="1113"/>
      <c r="J1285" s="1114">
        <f t="shared" si="61"/>
        <v>-1.62</v>
      </c>
      <c r="K1285" s="1119"/>
      <c r="L1285" s="1119"/>
      <c r="M1285" s="1140"/>
    </row>
    <row r="1286" spans="2:13" x14ac:dyDescent="0.25">
      <c r="B1286" s="1140"/>
      <c r="C1286" s="1151" t="s">
        <v>121</v>
      </c>
      <c r="D1286" s="1126" t="s">
        <v>1927</v>
      </c>
      <c r="E1286" s="1127" t="s">
        <v>122</v>
      </c>
      <c r="F1286" s="1112">
        <v>1</v>
      </c>
      <c r="G1286" s="1110">
        <v>9</v>
      </c>
      <c r="H1286" s="1113">
        <v>1.8</v>
      </c>
      <c r="I1286" s="1113"/>
      <c r="J1286" s="1114">
        <f t="shared" si="61"/>
        <v>16.2</v>
      </c>
      <c r="K1286" s="1119"/>
      <c r="L1286" s="1119"/>
      <c r="M1286" s="1140"/>
    </row>
    <row r="1287" spans="2:13" x14ac:dyDescent="0.25">
      <c r="B1287" s="1140"/>
      <c r="C1287" s="1151"/>
      <c r="D1287" s="1126"/>
      <c r="E1287" s="1127" t="s">
        <v>2297</v>
      </c>
      <c r="F1287" s="1112">
        <v>-1</v>
      </c>
      <c r="G1287" s="1110">
        <v>0.9</v>
      </c>
      <c r="H1287" s="1113">
        <v>1.8</v>
      </c>
      <c r="I1287" s="1113"/>
      <c r="J1287" s="1114">
        <f t="shared" si="61"/>
        <v>-1.62</v>
      </c>
      <c r="K1287" s="1119"/>
      <c r="L1287" s="1119"/>
      <c r="M1287" s="1140"/>
    </row>
    <row r="1288" spans="2:13" x14ac:dyDescent="0.25">
      <c r="B1288" s="1140"/>
      <c r="C1288" s="1151" t="s">
        <v>121</v>
      </c>
      <c r="D1288" s="1126" t="s">
        <v>1899</v>
      </c>
      <c r="E1288" s="1127" t="s">
        <v>130</v>
      </c>
      <c r="F1288" s="1112">
        <v>1</v>
      </c>
      <c r="G1288" s="1110">
        <v>7.4</v>
      </c>
      <c r="H1288" s="1113">
        <v>1.8</v>
      </c>
      <c r="I1288" s="1113"/>
      <c r="J1288" s="1114">
        <f t="shared" si="61"/>
        <v>13.32</v>
      </c>
      <c r="K1288" s="1119"/>
      <c r="L1288" s="1119"/>
      <c r="M1288" s="1140"/>
    </row>
    <row r="1289" spans="2:13" x14ac:dyDescent="0.25">
      <c r="B1289" s="1140"/>
      <c r="C1289" s="1169"/>
      <c r="D1289" s="1170"/>
      <c r="E1289" s="1171" t="s">
        <v>2297</v>
      </c>
      <c r="F1289" s="1172">
        <v>-1</v>
      </c>
      <c r="G1289" s="1173">
        <v>0.9</v>
      </c>
      <c r="H1289" s="1174">
        <v>1.8</v>
      </c>
      <c r="I1289" s="1174"/>
      <c r="J1289" s="1114">
        <f t="shared" si="61"/>
        <v>-1.62</v>
      </c>
      <c r="K1289" s="1175"/>
      <c r="L1289" s="1175"/>
      <c r="M1289" s="1140"/>
    </row>
    <row r="1290" spans="2:13" x14ac:dyDescent="0.25">
      <c r="B1290" s="1091"/>
      <c r="C1290" s="1176"/>
      <c r="D1290" s="1163"/>
      <c r="E1290" s="1177"/>
      <c r="F1290" s="1165"/>
      <c r="G1290" s="1163"/>
      <c r="H1290" s="1163"/>
      <c r="I1290" s="1178"/>
      <c r="J1290" s="1166"/>
      <c r="K1290" s="1178"/>
      <c r="L1290" s="1179"/>
      <c r="M1290" s="1091"/>
    </row>
    <row r="1291" spans="2:13" x14ac:dyDescent="0.25">
      <c r="B1291" s="1091"/>
      <c r="C1291" s="1180"/>
      <c r="D1291" s="1181"/>
      <c r="E1291" s="1182"/>
      <c r="F1291" s="1183"/>
      <c r="G1291" s="1181"/>
      <c r="H1291" s="1181"/>
      <c r="I1291" s="1181"/>
      <c r="J1291" s="1166"/>
      <c r="K1291" s="1181"/>
      <c r="L1291" s="1184"/>
      <c r="M1291" s="1091"/>
    </row>
    <row r="1292" spans="2:13" x14ac:dyDescent="0.25">
      <c r="B1292" s="1091"/>
      <c r="C1292" s="2101"/>
      <c r="D1292" s="2102"/>
      <c r="E1292" s="2102"/>
      <c r="F1292" s="2102"/>
      <c r="G1292" s="2102"/>
      <c r="H1292" s="2102"/>
      <c r="I1292" s="2102"/>
      <c r="J1292" s="2102"/>
      <c r="K1292" s="2102"/>
      <c r="L1292" s="2103"/>
      <c r="M1292" s="1091"/>
    </row>
    <row r="1293" spans="2:13" x14ac:dyDescent="0.25">
      <c r="B1293" s="1091"/>
      <c r="C1293" s="1090" t="str">
        <f>RESUMEN!C112</f>
        <v>03.05.01.04</v>
      </c>
      <c r="D1293" s="2079" t="str">
        <f>RESUMEN!D112</f>
        <v>Z. PORCELANATO 60X60 Cm (3 HILERAS + 1 ADICIONAL DE .20m) h=2.00m</v>
      </c>
      <c r="E1293" s="2080"/>
      <c r="F1293" s="2080"/>
      <c r="G1293" s="2080"/>
      <c r="H1293" s="2080"/>
      <c r="I1293" s="2080"/>
      <c r="J1293" s="2080"/>
      <c r="K1293" s="2080"/>
      <c r="L1293" s="2081"/>
      <c r="M1293" s="1091"/>
    </row>
    <row r="1294" spans="2:13" x14ac:dyDescent="0.25">
      <c r="B1294" s="1091"/>
      <c r="C1294" s="1092" t="s">
        <v>1</v>
      </c>
      <c r="D1294" s="1093" t="s">
        <v>239</v>
      </c>
      <c r="E1294" s="1094" t="s">
        <v>2</v>
      </c>
      <c r="F1294" s="1095" t="s">
        <v>45</v>
      </c>
      <c r="G1294" s="1096" t="s">
        <v>52</v>
      </c>
      <c r="H1294" s="1096" t="s">
        <v>47</v>
      </c>
      <c r="I1294" s="1096" t="s">
        <v>48</v>
      </c>
      <c r="J1294" s="1096" t="s">
        <v>49</v>
      </c>
      <c r="K1294" s="328" t="s">
        <v>50</v>
      </c>
      <c r="L1294" s="1092" t="s">
        <v>3</v>
      </c>
      <c r="M1294" s="1091"/>
    </row>
    <row r="1295" spans="2:13" x14ac:dyDescent="0.25">
      <c r="B1295" s="1091"/>
      <c r="C1295" s="1097"/>
      <c r="D1295" s="1097"/>
      <c r="E1295" s="1185"/>
      <c r="F1295" s="1098"/>
      <c r="G1295" s="1098"/>
      <c r="H1295" s="1100"/>
      <c r="I1295" s="1100"/>
      <c r="J1295" s="1100"/>
      <c r="K1295" s="346">
        <f>SUM(J1297:J1367)</f>
        <v>357.99999999999983</v>
      </c>
      <c r="L1295" s="1101"/>
      <c r="M1295" s="1091"/>
    </row>
    <row r="1296" spans="2:13" x14ac:dyDescent="0.25">
      <c r="B1296" s="1091"/>
      <c r="C1296" s="2104"/>
      <c r="D1296" s="2077"/>
      <c r="E1296" s="2077"/>
      <c r="F1296" s="2077"/>
      <c r="G1296" s="2077"/>
      <c r="H1296" s="2077"/>
      <c r="I1296" s="2077"/>
      <c r="J1296" s="2077"/>
      <c r="K1296" s="2077"/>
      <c r="L1296" s="2078"/>
      <c r="M1296" s="1091"/>
    </row>
    <row r="1297" spans="2:13" x14ac:dyDescent="0.25">
      <c r="B1297" s="1140"/>
      <c r="C1297" s="1141"/>
      <c r="D1297" s="1142"/>
      <c r="E1297" s="1143" t="s">
        <v>169</v>
      </c>
      <c r="F1297" s="1144"/>
      <c r="G1297" s="1142"/>
      <c r="H1297" s="1106"/>
      <c r="I1297" s="1106"/>
      <c r="J1297" s="1168"/>
      <c r="K1297" s="1146"/>
      <c r="L1297" s="1147"/>
      <c r="M1297" s="1140"/>
    </row>
    <row r="1298" spans="2:13" x14ac:dyDescent="0.25">
      <c r="B1298" s="1140"/>
      <c r="C1298" s="1148"/>
      <c r="D1298" s="1110"/>
      <c r="E1298" s="1118" t="s">
        <v>952</v>
      </c>
      <c r="F1298" s="1112"/>
      <c r="G1298" s="1110"/>
      <c r="H1298" s="1113"/>
      <c r="I1298" s="1113"/>
      <c r="J1298" s="1114"/>
      <c r="K1298" s="1119"/>
      <c r="L1298" s="1119"/>
      <c r="M1298" s="1140"/>
    </row>
    <row r="1299" spans="2:13" x14ac:dyDescent="0.25">
      <c r="B1299" s="1140"/>
      <c r="C1299" s="1148" t="s">
        <v>782</v>
      </c>
      <c r="D1299" s="1110" t="s">
        <v>976</v>
      </c>
      <c r="E1299" s="1121" t="s">
        <v>1059</v>
      </c>
      <c r="F1299" s="1112">
        <v>1</v>
      </c>
      <c r="G1299" s="1110">
        <v>8.1</v>
      </c>
      <c r="H1299" s="1113">
        <v>2</v>
      </c>
      <c r="I1299" s="1113"/>
      <c r="J1299" s="1114">
        <f t="shared" ref="J1299:J1303" si="62">PRODUCT(F1299:I1299)</f>
        <v>16.2</v>
      </c>
      <c r="K1299" s="1119"/>
      <c r="L1299" s="1119"/>
      <c r="M1299" s="1140"/>
    </row>
    <row r="1300" spans="2:13" x14ac:dyDescent="0.25">
      <c r="B1300" s="1140"/>
      <c r="C1300" s="1148"/>
      <c r="D1300" s="1110"/>
      <c r="E1300" s="1121" t="s">
        <v>2297</v>
      </c>
      <c r="F1300" s="1112">
        <v>-1</v>
      </c>
      <c r="G1300" s="1110">
        <v>0.9</v>
      </c>
      <c r="H1300" s="1113">
        <v>2</v>
      </c>
      <c r="I1300" s="1113"/>
      <c r="J1300" s="1114">
        <f t="shared" si="62"/>
        <v>-1.8</v>
      </c>
      <c r="K1300" s="1119"/>
      <c r="L1300" s="1119"/>
      <c r="M1300" s="1140"/>
    </row>
    <row r="1301" spans="2:13" x14ac:dyDescent="0.25">
      <c r="B1301" s="1140"/>
      <c r="C1301" s="1148" t="s">
        <v>782</v>
      </c>
      <c r="D1301" s="1126" t="s">
        <v>978</v>
      </c>
      <c r="E1301" s="1127" t="s">
        <v>140</v>
      </c>
      <c r="F1301" s="1112">
        <v>1</v>
      </c>
      <c r="G1301" s="1110">
        <v>11.8</v>
      </c>
      <c r="H1301" s="1113">
        <v>2</v>
      </c>
      <c r="I1301" s="1113"/>
      <c r="J1301" s="1114">
        <f t="shared" si="62"/>
        <v>23.6</v>
      </c>
      <c r="K1301" s="1119"/>
      <c r="L1301" s="1119"/>
      <c r="M1301" s="1140"/>
    </row>
    <row r="1302" spans="2:13" x14ac:dyDescent="0.25">
      <c r="B1302" s="1140"/>
      <c r="C1302" s="1148"/>
      <c r="D1302" s="1110"/>
      <c r="E1302" s="1121" t="s">
        <v>2297</v>
      </c>
      <c r="F1302" s="1112">
        <v>-1</v>
      </c>
      <c r="G1302" s="1110">
        <v>0.9</v>
      </c>
      <c r="H1302" s="1113">
        <v>2</v>
      </c>
      <c r="I1302" s="1113"/>
      <c r="J1302" s="1114">
        <f t="shared" si="62"/>
        <v>-1.8</v>
      </c>
      <c r="K1302" s="1119"/>
      <c r="L1302" s="1119"/>
      <c r="M1302" s="1140"/>
    </row>
    <row r="1303" spans="2:13" x14ac:dyDescent="0.25">
      <c r="B1303" s="728"/>
      <c r="C1303" s="1123"/>
      <c r="D1303" s="1123"/>
      <c r="E1303" s="1123"/>
      <c r="F1303" s="1123"/>
      <c r="G1303" s="1123"/>
      <c r="H1303" s="1123"/>
      <c r="I1303" s="1123"/>
      <c r="J1303" s="1114">
        <f t="shared" si="62"/>
        <v>0</v>
      </c>
      <c r="K1303" s="1123"/>
      <c r="L1303" s="1123"/>
      <c r="M1303" s="728"/>
    </row>
    <row r="1304" spans="2:13" x14ac:dyDescent="0.25">
      <c r="B1304" s="1140"/>
      <c r="C1304" s="1148"/>
      <c r="D1304" s="1110"/>
      <c r="E1304" s="1118" t="s">
        <v>1021</v>
      </c>
      <c r="F1304" s="1112"/>
      <c r="G1304" s="1110"/>
      <c r="H1304" s="1113"/>
      <c r="I1304" s="1113"/>
      <c r="J1304" s="1114"/>
      <c r="K1304" s="1119"/>
      <c r="L1304" s="1119"/>
      <c r="M1304" s="1140"/>
    </row>
    <row r="1305" spans="2:13" x14ac:dyDescent="0.25">
      <c r="B1305" s="1140"/>
      <c r="C1305" s="1148" t="s">
        <v>782</v>
      </c>
      <c r="D1305" s="1110" t="s">
        <v>1058</v>
      </c>
      <c r="E1305" s="1121" t="s">
        <v>1059</v>
      </c>
      <c r="F1305" s="1112">
        <v>1</v>
      </c>
      <c r="G1305" s="1110">
        <v>8.6999999999999993</v>
      </c>
      <c r="H1305" s="1113">
        <v>2</v>
      </c>
      <c r="I1305" s="1113"/>
      <c r="J1305" s="1114">
        <f t="shared" ref="J1305:J1310" si="63">PRODUCT(F1305:I1305)</f>
        <v>17.399999999999999</v>
      </c>
      <c r="K1305" s="1119"/>
      <c r="L1305" s="1119"/>
      <c r="M1305" s="1140"/>
    </row>
    <row r="1306" spans="2:13" x14ac:dyDescent="0.25">
      <c r="B1306" s="1140"/>
      <c r="C1306" s="1148"/>
      <c r="D1306" s="1110"/>
      <c r="E1306" s="1121" t="s">
        <v>2297</v>
      </c>
      <c r="F1306" s="1112">
        <v>-1</v>
      </c>
      <c r="G1306" s="1110">
        <v>0.9</v>
      </c>
      <c r="H1306" s="1113">
        <v>2</v>
      </c>
      <c r="I1306" s="1113"/>
      <c r="J1306" s="1114">
        <f t="shared" si="63"/>
        <v>-1.8</v>
      </c>
      <c r="K1306" s="1119"/>
      <c r="L1306" s="1119"/>
      <c r="M1306" s="1140"/>
    </row>
    <row r="1307" spans="2:13" x14ac:dyDescent="0.25">
      <c r="B1307" s="1140"/>
      <c r="C1307" s="1148" t="s">
        <v>782</v>
      </c>
      <c r="D1307" s="1110" t="s">
        <v>1067</v>
      </c>
      <c r="E1307" s="1121" t="s">
        <v>1059</v>
      </c>
      <c r="F1307" s="1112">
        <v>1</v>
      </c>
      <c r="G1307" s="1110">
        <v>8.6</v>
      </c>
      <c r="H1307" s="1113">
        <v>2</v>
      </c>
      <c r="I1307" s="1113"/>
      <c r="J1307" s="1114">
        <f t="shared" si="63"/>
        <v>17.2</v>
      </c>
      <c r="K1307" s="1119"/>
      <c r="L1307" s="1119"/>
      <c r="M1307" s="1140"/>
    </row>
    <row r="1308" spans="2:13" x14ac:dyDescent="0.25">
      <c r="B1308" s="1140"/>
      <c r="C1308" s="1148"/>
      <c r="D1308" s="1110"/>
      <c r="E1308" s="1121" t="s">
        <v>2297</v>
      </c>
      <c r="F1308" s="1112">
        <v>-1</v>
      </c>
      <c r="G1308" s="1110">
        <v>0.9</v>
      </c>
      <c r="H1308" s="1113">
        <v>2</v>
      </c>
      <c r="I1308" s="1113"/>
      <c r="J1308" s="1114">
        <f t="shared" si="63"/>
        <v>-1.8</v>
      </c>
      <c r="K1308" s="1119"/>
      <c r="L1308" s="1119"/>
      <c r="M1308" s="1140"/>
    </row>
    <row r="1309" spans="2:13" x14ac:dyDescent="0.25">
      <c r="B1309" s="1140"/>
      <c r="C1309" s="1148" t="s">
        <v>782</v>
      </c>
      <c r="D1309" s="1110"/>
      <c r="E1309" s="1121" t="s">
        <v>1059</v>
      </c>
      <c r="F1309" s="1112">
        <v>1</v>
      </c>
      <c r="G1309" s="1110">
        <v>10.199999999999999</v>
      </c>
      <c r="H1309" s="1113">
        <v>2</v>
      </c>
      <c r="I1309" s="1113"/>
      <c r="J1309" s="1114">
        <f t="shared" si="63"/>
        <v>20.399999999999999</v>
      </c>
      <c r="K1309" s="1119"/>
      <c r="L1309" s="1119"/>
      <c r="M1309" s="1140"/>
    </row>
    <row r="1310" spans="2:13" x14ac:dyDescent="0.25">
      <c r="B1310" s="1140"/>
      <c r="C1310" s="1148"/>
      <c r="D1310" s="1110"/>
      <c r="E1310" s="1121" t="s">
        <v>2297</v>
      </c>
      <c r="F1310" s="1112">
        <v>-1</v>
      </c>
      <c r="G1310" s="1110">
        <v>0.9</v>
      </c>
      <c r="H1310" s="1113">
        <v>2</v>
      </c>
      <c r="I1310" s="1113"/>
      <c r="J1310" s="1114">
        <f t="shared" si="63"/>
        <v>-1.8</v>
      </c>
      <c r="K1310" s="1119"/>
      <c r="L1310" s="1119"/>
      <c r="M1310" s="1140"/>
    </row>
    <row r="1311" spans="2:13" x14ac:dyDescent="0.25">
      <c r="B1311" s="728"/>
      <c r="C1311" s="1123"/>
      <c r="D1311" s="1123"/>
      <c r="E1311" s="1123"/>
      <c r="F1311" s="1123"/>
      <c r="G1311" s="1123"/>
      <c r="H1311" s="1123"/>
      <c r="I1311" s="1123"/>
      <c r="J1311" s="1123"/>
      <c r="K1311" s="1123"/>
      <c r="L1311" s="1123"/>
      <c r="M1311" s="728"/>
    </row>
    <row r="1312" spans="2:13" x14ac:dyDescent="0.25">
      <c r="B1312" s="1140"/>
      <c r="C1312" s="1148"/>
      <c r="D1312" s="1110"/>
      <c r="E1312" s="1118" t="s">
        <v>1102</v>
      </c>
      <c r="F1312" s="1112"/>
      <c r="G1312" s="1110"/>
      <c r="H1312" s="1113"/>
      <c r="I1312" s="1113"/>
      <c r="J1312" s="1114"/>
      <c r="K1312" s="1119"/>
      <c r="L1312" s="1119"/>
      <c r="M1312" s="1140"/>
    </row>
    <row r="1313" spans="2:13" x14ac:dyDescent="0.25">
      <c r="B1313" s="1140"/>
      <c r="C1313" s="1148" t="s">
        <v>782</v>
      </c>
      <c r="D1313" s="1110" t="s">
        <v>1129</v>
      </c>
      <c r="E1313" s="1121" t="s">
        <v>1059</v>
      </c>
      <c r="F1313" s="1112">
        <v>1</v>
      </c>
      <c r="G1313" s="1110">
        <v>8.1999999999999993</v>
      </c>
      <c r="H1313" s="1113">
        <v>2</v>
      </c>
      <c r="I1313" s="1113"/>
      <c r="J1313" s="1114">
        <f t="shared" ref="J1313:J1314" si="64">PRODUCT(F1313:I1313)</f>
        <v>16.399999999999999</v>
      </c>
      <c r="K1313" s="1119"/>
      <c r="L1313" s="1119"/>
      <c r="M1313" s="1140"/>
    </row>
    <row r="1314" spans="2:13" x14ac:dyDescent="0.25">
      <c r="B1314" s="1140"/>
      <c r="C1314" s="1148"/>
      <c r="D1314" s="1110"/>
      <c r="E1314" s="1121" t="s">
        <v>2297</v>
      </c>
      <c r="F1314" s="1112">
        <v>-1</v>
      </c>
      <c r="G1314" s="1110">
        <v>0.9</v>
      </c>
      <c r="H1314" s="1113">
        <v>2</v>
      </c>
      <c r="I1314" s="1113"/>
      <c r="J1314" s="1114">
        <f t="shared" si="64"/>
        <v>-1.8</v>
      </c>
      <c r="K1314" s="1119"/>
      <c r="L1314" s="1119"/>
      <c r="M1314" s="1140"/>
    </row>
    <row r="1315" spans="2:13" x14ac:dyDescent="0.25">
      <c r="B1315" s="728"/>
      <c r="C1315" s="1123"/>
      <c r="D1315" s="1123"/>
      <c r="E1315" s="1123"/>
      <c r="F1315" s="1123"/>
      <c r="G1315" s="1123"/>
      <c r="H1315" s="1123"/>
      <c r="I1315" s="1123"/>
      <c r="J1315" s="1123"/>
      <c r="K1315" s="1123"/>
      <c r="L1315" s="1123"/>
      <c r="M1315" s="728"/>
    </row>
    <row r="1316" spans="2:13" x14ac:dyDescent="0.25">
      <c r="B1316" s="1140"/>
      <c r="C1316" s="1148"/>
      <c r="D1316" s="1110"/>
      <c r="E1316" s="1118" t="s">
        <v>1253</v>
      </c>
      <c r="F1316" s="1112"/>
      <c r="G1316" s="1110"/>
      <c r="H1316" s="1113"/>
      <c r="I1316" s="1113"/>
      <c r="J1316" s="1114"/>
      <c r="K1316" s="1119"/>
      <c r="L1316" s="1119"/>
      <c r="M1316" s="1140"/>
    </row>
    <row r="1317" spans="2:13" x14ac:dyDescent="0.25">
      <c r="B1317" s="1140"/>
      <c r="C1317" s="1148" t="s">
        <v>782</v>
      </c>
      <c r="D1317" s="1110" t="s">
        <v>1175</v>
      </c>
      <c r="E1317" s="1121" t="s">
        <v>790</v>
      </c>
      <c r="F1317" s="1112">
        <v>1</v>
      </c>
      <c r="G1317" s="1110">
        <v>9.9</v>
      </c>
      <c r="H1317" s="1113">
        <v>2</v>
      </c>
      <c r="I1317" s="1113"/>
      <c r="J1317" s="1114">
        <f t="shared" ref="J1317:J1318" si="65">PRODUCT(F1317:I1317)</f>
        <v>19.8</v>
      </c>
      <c r="K1317" s="1119"/>
      <c r="L1317" s="1119"/>
      <c r="M1317" s="1140"/>
    </row>
    <row r="1318" spans="2:13" x14ac:dyDescent="0.25">
      <c r="B1318" s="1140"/>
      <c r="C1318" s="1148"/>
      <c r="D1318" s="1110"/>
      <c r="E1318" s="1121" t="s">
        <v>2297</v>
      </c>
      <c r="F1318" s="1112">
        <v>-2</v>
      </c>
      <c r="G1318" s="1110">
        <v>0.9</v>
      </c>
      <c r="H1318" s="1113">
        <v>2</v>
      </c>
      <c r="I1318" s="1113"/>
      <c r="J1318" s="1114">
        <f t="shared" si="65"/>
        <v>-3.6</v>
      </c>
      <c r="K1318" s="1119"/>
      <c r="L1318" s="1119"/>
      <c r="M1318" s="1140"/>
    </row>
    <row r="1319" spans="2:13" x14ac:dyDescent="0.25">
      <c r="B1319" s="728"/>
      <c r="C1319" s="1123"/>
      <c r="D1319" s="1123"/>
      <c r="E1319" s="1123"/>
      <c r="F1319" s="1123"/>
      <c r="G1319" s="1123"/>
      <c r="H1319" s="1123"/>
      <c r="I1319" s="1123"/>
      <c r="J1319" s="1123"/>
      <c r="K1319" s="1123"/>
      <c r="L1319" s="1123"/>
      <c r="M1319" s="728"/>
    </row>
    <row r="1320" spans="2:13" x14ac:dyDescent="0.25">
      <c r="B1320" s="1140"/>
      <c r="C1320" s="1148"/>
      <c r="D1320" s="1110"/>
      <c r="E1320" s="1118" t="s">
        <v>1387</v>
      </c>
      <c r="F1320" s="1112"/>
      <c r="G1320" s="1110"/>
      <c r="H1320" s="1113"/>
      <c r="I1320" s="1113"/>
      <c r="J1320" s="1114"/>
      <c r="K1320" s="1119"/>
      <c r="L1320" s="1119"/>
      <c r="M1320" s="1140"/>
    </row>
    <row r="1321" spans="2:13" x14ac:dyDescent="0.25">
      <c r="B1321" s="1140"/>
      <c r="C1321" s="1148" t="s">
        <v>782</v>
      </c>
      <c r="D1321" s="1110" t="s">
        <v>1266</v>
      </c>
      <c r="E1321" s="1121" t="s">
        <v>790</v>
      </c>
      <c r="F1321" s="1112">
        <v>1</v>
      </c>
      <c r="G1321" s="1110">
        <v>9</v>
      </c>
      <c r="H1321" s="1113">
        <v>2</v>
      </c>
      <c r="I1321" s="1113"/>
      <c r="J1321" s="1114">
        <f t="shared" ref="J1321:J1322" si="66">PRODUCT(F1321:I1321)</f>
        <v>18</v>
      </c>
      <c r="K1321" s="1119"/>
      <c r="L1321" s="1119"/>
      <c r="M1321" s="1140"/>
    </row>
    <row r="1322" spans="2:13" x14ac:dyDescent="0.25">
      <c r="B1322" s="1140"/>
      <c r="C1322" s="1148"/>
      <c r="D1322" s="1110"/>
      <c r="E1322" s="1121" t="s">
        <v>2297</v>
      </c>
      <c r="F1322" s="1112">
        <v>-1</v>
      </c>
      <c r="G1322" s="1110">
        <v>0.9</v>
      </c>
      <c r="H1322" s="1113">
        <v>2</v>
      </c>
      <c r="I1322" s="1113"/>
      <c r="J1322" s="1114">
        <f t="shared" si="66"/>
        <v>-1.8</v>
      </c>
      <c r="K1322" s="1119"/>
      <c r="L1322" s="1119"/>
      <c r="M1322" s="1140"/>
    </row>
    <row r="1323" spans="2:13" x14ac:dyDescent="0.25">
      <c r="B1323" s="728"/>
      <c r="C1323" s="1123"/>
      <c r="D1323" s="1123"/>
      <c r="E1323" s="1123"/>
      <c r="F1323" s="1123"/>
      <c r="G1323" s="1123"/>
      <c r="H1323" s="1123"/>
      <c r="I1323" s="1123"/>
      <c r="J1323" s="1123"/>
      <c r="K1323" s="1123"/>
      <c r="L1323" s="1123"/>
      <c r="M1323" s="728"/>
    </row>
    <row r="1324" spans="2:13" x14ac:dyDescent="0.25">
      <c r="B1324" s="1140"/>
      <c r="C1324" s="1152"/>
      <c r="D1324" s="1110"/>
      <c r="E1324" s="1111" t="s">
        <v>200</v>
      </c>
      <c r="F1324" s="1112"/>
      <c r="G1324" s="1110"/>
      <c r="H1324" s="1113"/>
      <c r="I1324" s="1113"/>
      <c r="J1324" s="1114"/>
      <c r="K1324" s="1115"/>
      <c r="L1324" s="1153"/>
      <c r="M1324" s="1140"/>
    </row>
    <row r="1325" spans="2:13" x14ac:dyDescent="0.25">
      <c r="B1325" s="1140"/>
      <c r="C1325" s="1152"/>
      <c r="D1325" s="1110"/>
      <c r="E1325" s="1118" t="s">
        <v>1510</v>
      </c>
      <c r="F1325" s="1112"/>
      <c r="G1325" s="1110"/>
      <c r="H1325" s="1113"/>
      <c r="I1325" s="1113"/>
      <c r="J1325" s="1114"/>
      <c r="K1325" s="1115"/>
      <c r="L1325" s="1153"/>
      <c r="M1325" s="1140"/>
    </row>
    <row r="1326" spans="2:13" x14ac:dyDescent="0.25">
      <c r="B1326" s="1140"/>
      <c r="C1326" s="1151" t="s">
        <v>782</v>
      </c>
      <c r="D1326" s="1110" t="s">
        <v>1468</v>
      </c>
      <c r="E1326" s="1121" t="s">
        <v>2374</v>
      </c>
      <c r="F1326" s="1112">
        <v>1</v>
      </c>
      <c r="G1326" s="1110">
        <v>8.4</v>
      </c>
      <c r="H1326" s="1113">
        <v>2</v>
      </c>
      <c r="I1326" s="1113"/>
      <c r="J1326" s="1114">
        <f t="shared" ref="J1326:J1331" si="67">PRODUCT(F1326:I1326)</f>
        <v>16.8</v>
      </c>
      <c r="K1326" s="1119"/>
      <c r="L1326" s="1119"/>
      <c r="M1326" s="1140"/>
    </row>
    <row r="1327" spans="2:13" x14ac:dyDescent="0.25">
      <c r="B1327" s="1140"/>
      <c r="C1327" s="1151"/>
      <c r="D1327" s="1110"/>
      <c r="E1327" s="1121" t="s">
        <v>2297</v>
      </c>
      <c r="F1327" s="1112">
        <v>-1</v>
      </c>
      <c r="G1327" s="1110">
        <v>0.9</v>
      </c>
      <c r="H1327" s="1113">
        <v>2</v>
      </c>
      <c r="I1327" s="1113"/>
      <c r="J1327" s="1114">
        <f t="shared" si="67"/>
        <v>-1.8</v>
      </c>
      <c r="K1327" s="1119"/>
      <c r="L1327" s="1119"/>
      <c r="M1327" s="1140"/>
    </row>
    <row r="1328" spans="2:13" x14ac:dyDescent="0.25">
      <c r="B1328" s="1140"/>
      <c r="C1328" s="1151" t="s">
        <v>782</v>
      </c>
      <c r="D1328" s="1110" t="s">
        <v>1473</v>
      </c>
      <c r="E1328" s="1121" t="s">
        <v>2376</v>
      </c>
      <c r="F1328" s="1112">
        <v>1</v>
      </c>
      <c r="G1328" s="1110">
        <v>9.6</v>
      </c>
      <c r="H1328" s="1113">
        <v>2</v>
      </c>
      <c r="I1328" s="1113"/>
      <c r="J1328" s="1114">
        <f t="shared" si="67"/>
        <v>19.2</v>
      </c>
      <c r="K1328" s="1119"/>
      <c r="L1328" s="1119"/>
      <c r="M1328" s="1140"/>
    </row>
    <row r="1329" spans="2:13" x14ac:dyDescent="0.25">
      <c r="B1329" s="1140"/>
      <c r="C1329" s="1151"/>
      <c r="D1329" s="1110"/>
      <c r="E1329" s="1121" t="s">
        <v>2297</v>
      </c>
      <c r="F1329" s="1112">
        <v>-1</v>
      </c>
      <c r="G1329" s="1110">
        <v>0.9</v>
      </c>
      <c r="H1329" s="1113">
        <v>2</v>
      </c>
      <c r="I1329" s="1113"/>
      <c r="J1329" s="1114">
        <f t="shared" si="67"/>
        <v>-1.8</v>
      </c>
      <c r="K1329" s="1119"/>
      <c r="L1329" s="1119"/>
      <c r="M1329" s="1140"/>
    </row>
    <row r="1330" spans="2:13" x14ac:dyDescent="0.25">
      <c r="B1330" s="1140"/>
      <c r="C1330" s="1151" t="s">
        <v>782</v>
      </c>
      <c r="D1330" s="1110" t="s">
        <v>1501</v>
      </c>
      <c r="E1330" s="1121" t="s">
        <v>2376</v>
      </c>
      <c r="F1330" s="1112">
        <v>1</v>
      </c>
      <c r="G1330" s="1110">
        <v>10.3</v>
      </c>
      <c r="H1330" s="1113">
        <v>2</v>
      </c>
      <c r="I1330" s="1113"/>
      <c r="J1330" s="1114">
        <f t="shared" si="67"/>
        <v>20.6</v>
      </c>
      <c r="K1330" s="1119"/>
      <c r="L1330" s="1119"/>
      <c r="M1330" s="1140"/>
    </row>
    <row r="1331" spans="2:13" x14ac:dyDescent="0.25">
      <c r="B1331" s="1140"/>
      <c r="C1331" s="1151"/>
      <c r="D1331" s="1110"/>
      <c r="E1331" s="1121" t="s">
        <v>2297</v>
      </c>
      <c r="F1331" s="1112">
        <v>-1</v>
      </c>
      <c r="G1331" s="1110">
        <v>0.9</v>
      </c>
      <c r="H1331" s="1113">
        <v>2</v>
      </c>
      <c r="I1331" s="1113"/>
      <c r="J1331" s="1114">
        <f t="shared" si="67"/>
        <v>-1.8</v>
      </c>
      <c r="K1331" s="1119"/>
      <c r="L1331" s="1119"/>
      <c r="M1331" s="1140"/>
    </row>
    <row r="1332" spans="2:13" x14ac:dyDescent="0.25">
      <c r="B1332" s="728"/>
      <c r="C1332" s="1123"/>
      <c r="D1332" s="1123"/>
      <c r="E1332" s="1123"/>
      <c r="F1332" s="1123"/>
      <c r="G1332" s="1123"/>
      <c r="H1332" s="1123"/>
      <c r="I1332" s="1123"/>
      <c r="J1332" s="1123"/>
      <c r="K1332" s="1123"/>
      <c r="L1332" s="1123"/>
      <c r="M1332" s="728"/>
    </row>
    <row r="1333" spans="2:13" x14ac:dyDescent="0.25">
      <c r="B1333" s="1140"/>
      <c r="C1333" s="1148"/>
      <c r="D1333" s="1110"/>
      <c r="E1333" s="1118" t="s">
        <v>1639</v>
      </c>
      <c r="F1333" s="1112"/>
      <c r="G1333" s="1110"/>
      <c r="H1333" s="1113"/>
      <c r="I1333" s="1113"/>
      <c r="J1333" s="1114"/>
      <c r="K1333" s="1119"/>
      <c r="L1333" s="1119"/>
      <c r="M1333" s="1140"/>
    </row>
    <row r="1334" spans="2:13" x14ac:dyDescent="0.25">
      <c r="B1334" s="1140"/>
      <c r="C1334" s="1151" t="s">
        <v>782</v>
      </c>
      <c r="D1334" s="1110" t="s">
        <v>1597</v>
      </c>
      <c r="E1334" s="1121" t="s">
        <v>2401</v>
      </c>
      <c r="F1334" s="1112">
        <v>1</v>
      </c>
      <c r="G1334" s="1110">
        <v>8.6999999999999993</v>
      </c>
      <c r="H1334" s="1113">
        <v>2</v>
      </c>
      <c r="I1334" s="1113"/>
      <c r="J1334" s="1114">
        <f t="shared" ref="J1334:J1335" si="68">PRODUCT(F1334:I1334)</f>
        <v>17.399999999999999</v>
      </c>
      <c r="K1334" s="1119"/>
      <c r="L1334" s="1119"/>
      <c r="M1334" s="1140"/>
    </row>
    <row r="1335" spans="2:13" x14ac:dyDescent="0.25">
      <c r="B1335" s="1140"/>
      <c r="C1335" s="1151"/>
      <c r="D1335" s="1110"/>
      <c r="E1335" s="1121" t="s">
        <v>2297</v>
      </c>
      <c r="F1335" s="1112">
        <v>-1</v>
      </c>
      <c r="G1335" s="1110">
        <v>0.9</v>
      </c>
      <c r="H1335" s="1113">
        <v>2</v>
      </c>
      <c r="I1335" s="1113"/>
      <c r="J1335" s="1114">
        <f t="shared" si="68"/>
        <v>-1.8</v>
      </c>
      <c r="K1335" s="1119"/>
      <c r="L1335" s="1119"/>
      <c r="M1335" s="1140"/>
    </row>
    <row r="1336" spans="2:13" x14ac:dyDescent="0.25">
      <c r="B1336" s="728"/>
      <c r="C1336" s="1123"/>
      <c r="D1336" s="1123"/>
      <c r="E1336" s="1123"/>
      <c r="F1336" s="1123"/>
      <c r="G1336" s="1123"/>
      <c r="H1336" s="1123"/>
      <c r="I1336" s="1123"/>
      <c r="J1336" s="1123"/>
      <c r="K1336" s="1123"/>
      <c r="L1336" s="1123"/>
      <c r="M1336" s="728"/>
    </row>
    <row r="1337" spans="2:13" x14ac:dyDescent="0.25">
      <c r="B1337" s="1140"/>
      <c r="C1337" s="1151"/>
      <c r="D1337" s="1126"/>
      <c r="E1337" s="1118" t="s">
        <v>1685</v>
      </c>
      <c r="F1337" s="1112"/>
      <c r="G1337" s="1110"/>
      <c r="H1337" s="1113"/>
      <c r="I1337" s="1113"/>
      <c r="J1337" s="1114"/>
      <c r="K1337" s="1119"/>
      <c r="L1337" s="1119"/>
      <c r="M1337" s="1140"/>
    </row>
    <row r="1338" spans="2:13" x14ac:dyDescent="0.25">
      <c r="B1338" s="1140"/>
      <c r="C1338" s="1151" t="s">
        <v>782</v>
      </c>
      <c r="D1338" s="1126" t="s">
        <v>1643</v>
      </c>
      <c r="E1338" s="1127" t="s">
        <v>2418</v>
      </c>
      <c r="F1338" s="1112">
        <v>1</v>
      </c>
      <c r="G1338" s="1110">
        <v>9.1</v>
      </c>
      <c r="H1338" s="1113">
        <v>2</v>
      </c>
      <c r="I1338" s="1113"/>
      <c r="J1338" s="1114">
        <f t="shared" ref="J1338:J1339" si="69">PRODUCT(F1338:I1338)</f>
        <v>18.2</v>
      </c>
      <c r="K1338" s="1119"/>
      <c r="L1338" s="1119"/>
      <c r="M1338" s="1140"/>
    </row>
    <row r="1339" spans="2:13" x14ac:dyDescent="0.25">
      <c r="B1339" s="1140"/>
      <c r="C1339" s="1151"/>
      <c r="D1339" s="1126"/>
      <c r="E1339" s="1127" t="s">
        <v>2297</v>
      </c>
      <c r="F1339" s="1112">
        <v>1</v>
      </c>
      <c r="G1339" s="1110">
        <v>0.9</v>
      </c>
      <c r="H1339" s="1113">
        <v>2</v>
      </c>
      <c r="I1339" s="1113"/>
      <c r="J1339" s="1114">
        <f t="shared" si="69"/>
        <v>1.8</v>
      </c>
      <c r="K1339" s="1119"/>
      <c r="L1339" s="1119"/>
      <c r="M1339" s="1140"/>
    </row>
    <row r="1340" spans="2:13" x14ac:dyDescent="0.25">
      <c r="B1340" s="728"/>
      <c r="C1340" s="1123"/>
      <c r="D1340" s="1123"/>
      <c r="E1340" s="1123"/>
      <c r="F1340" s="1123"/>
      <c r="G1340" s="1123"/>
      <c r="H1340" s="1123"/>
      <c r="I1340" s="1123"/>
      <c r="J1340" s="1123"/>
      <c r="K1340" s="1123"/>
      <c r="L1340" s="1123"/>
      <c r="M1340" s="728"/>
    </row>
    <row r="1341" spans="2:13" x14ac:dyDescent="0.25">
      <c r="B1341" s="1140"/>
      <c r="C1341" s="1148"/>
      <c r="D1341" s="1110"/>
      <c r="E1341" s="1118" t="s">
        <v>1715</v>
      </c>
      <c r="F1341" s="1112"/>
      <c r="G1341" s="1110"/>
      <c r="H1341" s="1113"/>
      <c r="I1341" s="1113"/>
      <c r="J1341" s="1114"/>
      <c r="K1341" s="1119"/>
      <c r="L1341" s="1119"/>
      <c r="M1341" s="1140"/>
    </row>
    <row r="1342" spans="2:13" x14ac:dyDescent="0.25">
      <c r="B1342" s="1140"/>
      <c r="C1342" s="1148" t="s">
        <v>782</v>
      </c>
      <c r="D1342" s="1110" t="s">
        <v>1737</v>
      </c>
      <c r="E1342" s="1121" t="s">
        <v>2418</v>
      </c>
      <c r="F1342" s="1112">
        <v>1</v>
      </c>
      <c r="G1342" s="1110">
        <v>8.1</v>
      </c>
      <c r="H1342" s="1113">
        <v>2</v>
      </c>
      <c r="I1342" s="1113"/>
      <c r="J1342" s="1114">
        <f t="shared" ref="J1342:J1343" si="70">PRODUCT(F1342:I1342)</f>
        <v>16.2</v>
      </c>
      <c r="K1342" s="1119"/>
      <c r="L1342" s="1119"/>
      <c r="M1342" s="1140"/>
    </row>
    <row r="1343" spans="2:13" x14ac:dyDescent="0.25">
      <c r="B1343" s="1140"/>
      <c r="C1343" s="1151"/>
      <c r="D1343" s="1110"/>
      <c r="E1343" s="1121" t="s">
        <v>2297</v>
      </c>
      <c r="F1343" s="1112">
        <v>-1</v>
      </c>
      <c r="G1343" s="1110">
        <v>0.9</v>
      </c>
      <c r="H1343" s="1113">
        <v>2</v>
      </c>
      <c r="I1343" s="1113"/>
      <c r="J1343" s="1114">
        <f t="shared" si="70"/>
        <v>-1.8</v>
      </c>
      <c r="K1343" s="1119"/>
      <c r="L1343" s="1119"/>
      <c r="M1343" s="1140"/>
    </row>
    <row r="1344" spans="2:13" x14ac:dyDescent="0.25">
      <c r="B1344" s="728"/>
      <c r="C1344" s="1123"/>
      <c r="D1344" s="1123"/>
      <c r="E1344" s="1123"/>
      <c r="F1344" s="1123"/>
      <c r="G1344" s="1123"/>
      <c r="H1344" s="1123"/>
      <c r="I1344" s="1123"/>
      <c r="J1344" s="1123"/>
      <c r="K1344" s="1123"/>
      <c r="L1344" s="1123"/>
      <c r="M1344" s="728"/>
    </row>
    <row r="1345" spans="2:13" x14ac:dyDescent="0.25">
      <c r="B1345" s="1140"/>
      <c r="C1345" s="1152"/>
      <c r="D1345" s="1110"/>
      <c r="E1345" s="1111" t="s">
        <v>203</v>
      </c>
      <c r="F1345" s="1112"/>
      <c r="G1345" s="1110"/>
      <c r="H1345" s="1113"/>
      <c r="I1345" s="1113"/>
      <c r="J1345" s="1114">
        <v>0</v>
      </c>
      <c r="K1345" s="1115"/>
      <c r="L1345" s="1153"/>
      <c r="M1345" s="1140"/>
    </row>
    <row r="1346" spans="2:13" x14ac:dyDescent="0.25">
      <c r="B1346" s="1140"/>
      <c r="C1346" s="1152"/>
      <c r="D1346" s="1110"/>
      <c r="E1346" s="1118" t="s">
        <v>1750</v>
      </c>
      <c r="F1346" s="1112"/>
      <c r="G1346" s="1110"/>
      <c r="H1346" s="1113"/>
      <c r="I1346" s="1113"/>
      <c r="J1346" s="1114"/>
      <c r="K1346" s="1115"/>
      <c r="L1346" s="1153"/>
      <c r="M1346" s="1140"/>
    </row>
    <row r="1347" spans="2:13" x14ac:dyDescent="0.25">
      <c r="B1347" s="1140"/>
      <c r="C1347" s="1151" t="s">
        <v>782</v>
      </c>
      <c r="D1347" s="1126" t="s">
        <v>1756</v>
      </c>
      <c r="E1347" s="1127" t="s">
        <v>1644</v>
      </c>
      <c r="F1347" s="1112">
        <v>1</v>
      </c>
      <c r="G1347" s="1110">
        <v>8.3000000000000007</v>
      </c>
      <c r="H1347" s="1113">
        <v>2</v>
      </c>
      <c r="I1347" s="1113"/>
      <c r="J1347" s="1114">
        <f t="shared" ref="J1347:J1350" si="71">PRODUCT(F1347:I1347)</f>
        <v>16.600000000000001</v>
      </c>
      <c r="K1347" s="1119"/>
      <c r="L1347" s="1119"/>
      <c r="M1347" s="1140"/>
    </row>
    <row r="1348" spans="2:13" x14ac:dyDescent="0.25">
      <c r="B1348" s="1140"/>
      <c r="C1348" s="1148"/>
      <c r="D1348" s="1110"/>
      <c r="E1348" s="1121" t="s">
        <v>2297</v>
      </c>
      <c r="F1348" s="1112">
        <v>-1</v>
      </c>
      <c r="G1348" s="1110">
        <v>0.9</v>
      </c>
      <c r="H1348" s="1113">
        <v>2</v>
      </c>
      <c r="I1348" s="1113"/>
      <c r="J1348" s="1114">
        <f t="shared" si="71"/>
        <v>-1.8</v>
      </c>
      <c r="K1348" s="1119"/>
      <c r="L1348" s="1119"/>
      <c r="M1348" s="1140"/>
    </row>
    <row r="1349" spans="2:13" x14ac:dyDescent="0.25">
      <c r="B1349" s="1140"/>
      <c r="C1349" s="1151" t="s">
        <v>782</v>
      </c>
      <c r="D1349" s="1126" t="s">
        <v>1790</v>
      </c>
      <c r="E1349" s="1127" t="s">
        <v>140</v>
      </c>
      <c r="F1349" s="1112">
        <v>1</v>
      </c>
      <c r="G1349" s="1110">
        <v>10.3</v>
      </c>
      <c r="H1349" s="1113">
        <v>2</v>
      </c>
      <c r="I1349" s="1113"/>
      <c r="J1349" s="1114">
        <f t="shared" si="71"/>
        <v>20.6</v>
      </c>
      <c r="K1349" s="1119"/>
      <c r="L1349" s="1119"/>
      <c r="M1349" s="1140"/>
    </row>
    <row r="1350" spans="2:13" x14ac:dyDescent="0.25">
      <c r="B1350" s="1140"/>
      <c r="C1350" s="1148"/>
      <c r="D1350" s="1110"/>
      <c r="E1350" s="1121" t="s">
        <v>2297</v>
      </c>
      <c r="F1350" s="1112">
        <v>-1</v>
      </c>
      <c r="G1350" s="1110">
        <v>0.9</v>
      </c>
      <c r="H1350" s="1113">
        <v>2</v>
      </c>
      <c r="I1350" s="1113"/>
      <c r="J1350" s="1114">
        <f t="shared" si="71"/>
        <v>-1.8</v>
      </c>
      <c r="K1350" s="1119"/>
      <c r="L1350" s="1119"/>
      <c r="M1350" s="1140"/>
    </row>
    <row r="1351" spans="2:13" x14ac:dyDescent="0.25">
      <c r="B1351" s="728"/>
      <c r="C1351" s="1123"/>
      <c r="D1351" s="1123"/>
      <c r="E1351" s="1123"/>
      <c r="F1351" s="1123"/>
      <c r="G1351" s="1123"/>
      <c r="H1351" s="1123"/>
      <c r="I1351" s="1123"/>
      <c r="J1351" s="1123"/>
      <c r="K1351" s="1123"/>
      <c r="L1351" s="1123"/>
      <c r="M1351" s="728"/>
    </row>
    <row r="1352" spans="2:13" x14ac:dyDescent="0.25">
      <c r="B1352" s="1140"/>
      <c r="C1352" s="1148"/>
      <c r="D1352" s="1110"/>
      <c r="E1352" s="1118" t="s">
        <v>1798</v>
      </c>
      <c r="F1352" s="1112"/>
      <c r="G1352" s="1110"/>
      <c r="H1352" s="1113"/>
      <c r="I1352" s="1113"/>
      <c r="J1352" s="1114"/>
      <c r="K1352" s="1119"/>
      <c r="L1352" s="1119"/>
      <c r="M1352" s="1140"/>
    </row>
    <row r="1353" spans="2:13" x14ac:dyDescent="0.25">
      <c r="B1353" s="1140"/>
      <c r="C1353" s="1151" t="s">
        <v>782</v>
      </c>
      <c r="D1353" s="1126" t="s">
        <v>2218</v>
      </c>
      <c r="E1353" s="1127" t="s">
        <v>140</v>
      </c>
      <c r="F1353" s="1112">
        <v>1</v>
      </c>
      <c r="G1353" s="1110">
        <v>12.1</v>
      </c>
      <c r="H1353" s="1113">
        <v>2</v>
      </c>
      <c r="I1353" s="1113"/>
      <c r="J1353" s="1114">
        <f t="shared" ref="J1353:J1356" si="72">PRODUCT(F1353:I1353)</f>
        <v>24.2</v>
      </c>
      <c r="K1353" s="1119"/>
      <c r="L1353" s="1119"/>
      <c r="M1353" s="1140"/>
    </row>
    <row r="1354" spans="2:13" x14ac:dyDescent="0.25">
      <c r="B1354" s="1140"/>
      <c r="C1354" s="1148"/>
      <c r="D1354" s="1110"/>
      <c r="E1354" s="1121" t="s">
        <v>2297</v>
      </c>
      <c r="F1354" s="1112">
        <v>-1</v>
      </c>
      <c r="G1354" s="1110">
        <v>0.9</v>
      </c>
      <c r="H1354" s="1113">
        <v>2</v>
      </c>
      <c r="I1354" s="1113"/>
      <c r="J1354" s="1114">
        <f t="shared" si="72"/>
        <v>-1.8</v>
      </c>
      <c r="K1354" s="1119"/>
      <c r="L1354" s="1119"/>
      <c r="M1354" s="1140"/>
    </row>
    <row r="1355" spans="2:13" x14ac:dyDescent="0.25">
      <c r="B1355" s="1140"/>
      <c r="C1355" s="1151" t="s">
        <v>782</v>
      </c>
      <c r="D1355" s="1126" t="s">
        <v>2460</v>
      </c>
      <c r="E1355" s="1127" t="s">
        <v>2461</v>
      </c>
      <c r="F1355" s="1112">
        <v>1</v>
      </c>
      <c r="G1355" s="1110">
        <v>8.5</v>
      </c>
      <c r="H1355" s="1113">
        <v>2</v>
      </c>
      <c r="I1355" s="1113"/>
      <c r="J1355" s="1114">
        <f t="shared" si="72"/>
        <v>17</v>
      </c>
      <c r="K1355" s="1119"/>
      <c r="L1355" s="1119"/>
      <c r="M1355" s="1140"/>
    </row>
    <row r="1356" spans="2:13" x14ac:dyDescent="0.25">
      <c r="B1356" s="1140"/>
      <c r="C1356" s="1151"/>
      <c r="D1356" s="1126"/>
      <c r="E1356" s="1127" t="s">
        <v>2297</v>
      </c>
      <c r="F1356" s="1112">
        <v>-1</v>
      </c>
      <c r="G1356" s="1110">
        <v>0.9</v>
      </c>
      <c r="H1356" s="1113">
        <v>2</v>
      </c>
      <c r="I1356" s="1113"/>
      <c r="J1356" s="1114">
        <f t="shared" si="72"/>
        <v>-1.8</v>
      </c>
      <c r="K1356" s="1119"/>
      <c r="L1356" s="1119"/>
      <c r="M1356" s="1140"/>
    </row>
    <row r="1357" spans="2:13" x14ac:dyDescent="0.25">
      <c r="B1357" s="728"/>
      <c r="C1357" s="1123"/>
      <c r="D1357" s="1123"/>
      <c r="E1357" s="1123"/>
      <c r="F1357" s="1123"/>
      <c r="G1357" s="1123"/>
      <c r="H1357" s="1123"/>
      <c r="I1357" s="1123"/>
      <c r="J1357" s="1123"/>
      <c r="K1357" s="1123"/>
      <c r="L1357" s="1123"/>
      <c r="M1357" s="728"/>
    </row>
    <row r="1358" spans="2:13" x14ac:dyDescent="0.25">
      <c r="B1358" s="1140"/>
      <c r="C1358" s="1151"/>
      <c r="D1358" s="1126"/>
      <c r="E1358" s="1118" t="s">
        <v>1844</v>
      </c>
      <c r="F1358" s="1112"/>
      <c r="G1358" s="1110"/>
      <c r="H1358" s="1113"/>
      <c r="I1358" s="1113"/>
      <c r="J1358" s="1114"/>
      <c r="K1358" s="1119"/>
      <c r="L1358" s="1119"/>
      <c r="M1358" s="1140"/>
    </row>
    <row r="1359" spans="2:13" x14ac:dyDescent="0.25">
      <c r="B1359" s="1140"/>
      <c r="C1359" s="1151" t="s">
        <v>782</v>
      </c>
      <c r="D1359" s="1126" t="s">
        <v>1883</v>
      </c>
      <c r="E1359" s="1127" t="s">
        <v>1644</v>
      </c>
      <c r="F1359" s="1112">
        <v>1</v>
      </c>
      <c r="G1359" s="1110">
        <v>9.6</v>
      </c>
      <c r="H1359" s="1113">
        <v>2</v>
      </c>
      <c r="I1359" s="1113"/>
      <c r="J1359" s="1114">
        <f t="shared" ref="J1359:J1360" si="73">PRODUCT(F1359:I1359)</f>
        <v>19.2</v>
      </c>
      <c r="K1359" s="1119"/>
      <c r="L1359" s="1119"/>
      <c r="M1359" s="1140"/>
    </row>
    <row r="1360" spans="2:13" x14ac:dyDescent="0.25">
      <c r="B1360" s="1140"/>
      <c r="C1360" s="1151"/>
      <c r="D1360" s="1126"/>
      <c r="E1360" s="1127" t="s">
        <v>2297</v>
      </c>
      <c r="F1360" s="1112">
        <v>-1</v>
      </c>
      <c r="G1360" s="1110">
        <v>0.9</v>
      </c>
      <c r="H1360" s="1113">
        <v>2</v>
      </c>
      <c r="I1360" s="1113"/>
      <c r="J1360" s="1114">
        <f t="shared" si="73"/>
        <v>-1.8</v>
      </c>
      <c r="K1360" s="1119"/>
      <c r="L1360" s="1119"/>
      <c r="M1360" s="1140"/>
    </row>
    <row r="1361" spans="2:13" x14ac:dyDescent="0.25">
      <c r="B1361" s="728"/>
      <c r="C1361" s="1123"/>
      <c r="D1361" s="1123"/>
      <c r="E1361" s="1123"/>
      <c r="F1361" s="1123"/>
      <c r="G1361" s="1123"/>
      <c r="H1361" s="1123"/>
      <c r="I1361" s="1123"/>
      <c r="J1361" s="1123"/>
      <c r="K1361" s="1123"/>
      <c r="L1361" s="1123"/>
      <c r="M1361" s="728"/>
    </row>
    <row r="1362" spans="2:13" x14ac:dyDescent="0.25">
      <c r="B1362" s="1140"/>
      <c r="C1362" s="1151"/>
      <c r="D1362" s="1126"/>
      <c r="E1362" s="1118" t="s">
        <v>1929</v>
      </c>
      <c r="F1362" s="1112"/>
      <c r="G1362" s="1110"/>
      <c r="H1362" s="1113"/>
      <c r="I1362" s="1113"/>
      <c r="J1362" s="1114"/>
      <c r="K1362" s="1119"/>
      <c r="L1362" s="1119"/>
      <c r="M1362" s="1140"/>
    </row>
    <row r="1363" spans="2:13" x14ac:dyDescent="0.25">
      <c r="B1363" s="1140"/>
      <c r="C1363" s="1151" t="s">
        <v>782</v>
      </c>
      <c r="D1363" s="1126" t="s">
        <v>1902</v>
      </c>
      <c r="E1363" s="1127" t="s">
        <v>2376</v>
      </c>
      <c r="F1363" s="1112">
        <v>1</v>
      </c>
      <c r="G1363" s="1110">
        <v>11.1</v>
      </c>
      <c r="H1363" s="1113">
        <v>2</v>
      </c>
      <c r="I1363" s="1113"/>
      <c r="J1363" s="1114">
        <f t="shared" ref="J1363:J1366" si="74">PRODUCT(F1363:I1363)</f>
        <v>22.2</v>
      </c>
      <c r="K1363" s="1119"/>
      <c r="L1363" s="1119"/>
      <c r="M1363" s="1140"/>
    </row>
    <row r="1364" spans="2:13" x14ac:dyDescent="0.25">
      <c r="B1364" s="1140"/>
      <c r="C1364" s="1151"/>
      <c r="D1364" s="1126"/>
      <c r="E1364" s="1127" t="s">
        <v>2297</v>
      </c>
      <c r="F1364" s="1112">
        <v>-1</v>
      </c>
      <c r="G1364" s="1110">
        <v>0.9</v>
      </c>
      <c r="H1364" s="1113">
        <v>2</v>
      </c>
      <c r="I1364" s="1113"/>
      <c r="J1364" s="1114">
        <f t="shared" si="74"/>
        <v>-1.8</v>
      </c>
      <c r="K1364" s="1119"/>
      <c r="L1364" s="1119"/>
      <c r="M1364" s="1140"/>
    </row>
    <row r="1365" spans="2:13" x14ac:dyDescent="0.25">
      <c r="B1365" s="1140"/>
      <c r="C1365" s="1151" t="s">
        <v>782</v>
      </c>
      <c r="D1365" s="1126" t="s">
        <v>1913</v>
      </c>
      <c r="E1365" s="1127" t="s">
        <v>2374</v>
      </c>
      <c r="F1365" s="1112">
        <v>1</v>
      </c>
      <c r="G1365" s="1110">
        <v>8.4</v>
      </c>
      <c r="H1365" s="1113">
        <v>2</v>
      </c>
      <c r="I1365" s="1113"/>
      <c r="J1365" s="1114">
        <f t="shared" si="74"/>
        <v>16.8</v>
      </c>
      <c r="K1365" s="1119"/>
      <c r="L1365" s="1119"/>
      <c r="M1365" s="1140"/>
    </row>
    <row r="1366" spans="2:13" x14ac:dyDescent="0.25">
      <c r="B1366" s="1140"/>
      <c r="C1366" s="1125"/>
      <c r="D1366" s="1186"/>
      <c r="E1366" s="1187" t="s">
        <v>2297</v>
      </c>
      <c r="F1366" s="1188">
        <v>-1</v>
      </c>
      <c r="G1366" s="1189">
        <v>0.9</v>
      </c>
      <c r="H1366" s="1190">
        <v>2</v>
      </c>
      <c r="I1366" s="1190"/>
      <c r="J1366" s="1114">
        <f t="shared" si="74"/>
        <v>-1.8</v>
      </c>
      <c r="K1366" s="1191"/>
      <c r="L1366" s="1119"/>
      <c r="M1366" s="1140"/>
    </row>
    <row r="1367" spans="2:13" x14ac:dyDescent="0.25">
      <c r="B1367" s="1091"/>
      <c r="C1367" s="1192"/>
      <c r="D1367" s="1193"/>
      <c r="E1367" s="1194"/>
      <c r="F1367" s="1195"/>
      <c r="G1367" s="1174"/>
      <c r="H1367" s="1174"/>
      <c r="I1367" s="1113"/>
      <c r="J1367" s="1174"/>
      <c r="K1367" s="1196"/>
      <c r="L1367" s="1197"/>
      <c r="M1367" s="1091"/>
    </row>
    <row r="1368" spans="2:13" x14ac:dyDescent="0.25">
      <c r="B1368" s="1091"/>
      <c r="C1368" s="1180"/>
      <c r="D1368" s="1181"/>
      <c r="E1368" s="1182"/>
      <c r="F1368" s="1183"/>
      <c r="G1368" s="1181"/>
      <c r="H1368" s="1181"/>
      <c r="I1368" s="1181"/>
      <c r="J1368" s="1166"/>
      <c r="K1368" s="1181"/>
      <c r="L1368" s="1184"/>
      <c r="M1368" s="1091"/>
    </row>
    <row r="1369" spans="2:13" x14ac:dyDescent="0.25">
      <c r="B1369" s="1091"/>
      <c r="C1369" s="2101"/>
      <c r="D1369" s="2102"/>
      <c r="E1369" s="2102"/>
      <c r="F1369" s="2102"/>
      <c r="G1369" s="2102"/>
      <c r="H1369" s="2102"/>
      <c r="I1369" s="2102"/>
      <c r="J1369" s="2102"/>
      <c r="K1369" s="2102"/>
      <c r="L1369" s="2103"/>
      <c r="M1369" s="1091"/>
    </row>
    <row r="1370" spans="2:13" x14ac:dyDescent="0.25">
      <c r="B1370" s="1091"/>
      <c r="C1370" s="1090" t="str">
        <f>RESUMEN!C113</f>
        <v>03.05.01.05</v>
      </c>
      <c r="D1370" s="2079" t="str">
        <f>RESUMEN!D113</f>
        <v xml:space="preserve">Z. PORCELANATO 60X60 Cm (5 HILERAS) h=3.00m </v>
      </c>
      <c r="E1370" s="2080"/>
      <c r="F1370" s="2080"/>
      <c r="G1370" s="2080"/>
      <c r="H1370" s="2080"/>
      <c r="I1370" s="2080"/>
      <c r="J1370" s="2080"/>
      <c r="K1370" s="2080"/>
      <c r="L1370" s="2081"/>
      <c r="M1370" s="1091"/>
    </row>
    <row r="1371" spans="2:13" x14ac:dyDescent="0.25">
      <c r="B1371" s="1091"/>
      <c r="C1371" s="1092" t="s">
        <v>1</v>
      </c>
      <c r="D1371" s="1093" t="s">
        <v>239</v>
      </c>
      <c r="E1371" s="1094" t="s">
        <v>2</v>
      </c>
      <c r="F1371" s="1095" t="s">
        <v>45</v>
      </c>
      <c r="G1371" s="1096" t="s">
        <v>52</v>
      </c>
      <c r="H1371" s="1096" t="s">
        <v>47</v>
      </c>
      <c r="I1371" s="1096" t="s">
        <v>48</v>
      </c>
      <c r="J1371" s="1096" t="s">
        <v>49</v>
      </c>
      <c r="K1371" s="328" t="s">
        <v>50</v>
      </c>
      <c r="L1371" s="1092" t="s">
        <v>3</v>
      </c>
      <c r="M1371" s="1091"/>
    </row>
    <row r="1372" spans="2:13" x14ac:dyDescent="0.25">
      <c r="B1372" s="1091"/>
      <c r="C1372" s="1097"/>
      <c r="D1372" s="1097"/>
      <c r="E1372" s="1185"/>
      <c r="F1372" s="1098"/>
      <c r="G1372" s="1098"/>
      <c r="H1372" s="1100"/>
      <c r="I1372" s="1100"/>
      <c r="J1372" s="1100"/>
      <c r="K1372" s="346">
        <f>SUM(J1374:J1425)</f>
        <v>545.93000000000006</v>
      </c>
      <c r="L1372" s="1101"/>
      <c r="M1372" s="1091"/>
    </row>
    <row r="1373" spans="2:13" x14ac:dyDescent="0.25">
      <c r="B1373" s="1091"/>
      <c r="C1373" s="2104"/>
      <c r="D1373" s="2077"/>
      <c r="E1373" s="2077"/>
      <c r="F1373" s="2077"/>
      <c r="G1373" s="2077"/>
      <c r="H1373" s="2077"/>
      <c r="I1373" s="2077"/>
      <c r="J1373" s="2077"/>
      <c r="K1373" s="2077"/>
      <c r="L1373" s="2078"/>
      <c r="M1373" s="1091"/>
    </row>
    <row r="1374" spans="2:13" x14ac:dyDescent="0.25">
      <c r="B1374" s="1140"/>
      <c r="C1374" s="1141"/>
      <c r="D1374" s="1142"/>
      <c r="E1374" s="1143" t="s">
        <v>169</v>
      </c>
      <c r="F1374" s="1144"/>
      <c r="G1374" s="1142"/>
      <c r="H1374" s="1106"/>
      <c r="I1374" s="1106"/>
      <c r="J1374" s="1168"/>
      <c r="K1374" s="1146"/>
      <c r="L1374" s="1147"/>
      <c r="M1374" s="1140"/>
    </row>
    <row r="1375" spans="2:13" x14ac:dyDescent="0.25">
      <c r="B1375" s="1140"/>
      <c r="C1375" s="1148"/>
      <c r="D1375" s="1110"/>
      <c r="E1375" s="1118" t="s">
        <v>952</v>
      </c>
      <c r="F1375" s="1112"/>
      <c r="G1375" s="1110"/>
      <c r="H1375" s="1113"/>
      <c r="I1375" s="1113"/>
      <c r="J1375" s="1114"/>
      <c r="K1375" s="1119"/>
      <c r="L1375" s="1119"/>
      <c r="M1375" s="1140"/>
    </row>
    <row r="1376" spans="2:13" x14ac:dyDescent="0.25">
      <c r="B1376" s="1140"/>
      <c r="C1376" s="1148" t="s">
        <v>792</v>
      </c>
      <c r="D1376" s="1110" t="s">
        <v>896</v>
      </c>
      <c r="E1376" s="1121" t="s">
        <v>895</v>
      </c>
      <c r="F1376" s="1112">
        <v>1</v>
      </c>
      <c r="G1376" s="1110">
        <v>11.1</v>
      </c>
      <c r="H1376" s="1113">
        <v>3</v>
      </c>
      <c r="I1376" s="1113"/>
      <c r="J1376" s="1114">
        <f t="shared" ref="J1376:J1380" si="75">PRODUCT(F1376:I1376)</f>
        <v>33.299999999999997</v>
      </c>
      <c r="K1376" s="1119"/>
      <c r="L1376" s="1119"/>
      <c r="M1376" s="1140"/>
    </row>
    <row r="1377" spans="2:13" x14ac:dyDescent="0.25">
      <c r="B1377" s="1140"/>
      <c r="C1377" s="1148"/>
      <c r="D1377" s="1110"/>
      <c r="E1377" s="1121" t="s">
        <v>2307</v>
      </c>
      <c r="F1377" s="1112">
        <v>-1</v>
      </c>
      <c r="G1377" s="1110">
        <v>2.5</v>
      </c>
      <c r="H1377" s="1113">
        <v>2.9</v>
      </c>
      <c r="I1377" s="1113"/>
      <c r="J1377" s="1114">
        <f t="shared" si="75"/>
        <v>-7.25</v>
      </c>
      <c r="K1377" s="1119"/>
      <c r="L1377" s="1119"/>
      <c r="M1377" s="1140"/>
    </row>
    <row r="1378" spans="2:13" ht="26.4" x14ac:dyDescent="0.25">
      <c r="B1378" s="1140"/>
      <c r="C1378" s="1148" t="s">
        <v>792</v>
      </c>
      <c r="D1378" s="1110" t="s">
        <v>903</v>
      </c>
      <c r="E1378" s="1121" t="s">
        <v>2167</v>
      </c>
      <c r="F1378" s="1112">
        <v>1</v>
      </c>
      <c r="G1378" s="1110">
        <v>17.600000000000001</v>
      </c>
      <c r="H1378" s="1113">
        <v>3</v>
      </c>
      <c r="I1378" s="1113"/>
      <c r="J1378" s="1114">
        <f t="shared" si="75"/>
        <v>52.800000000000004</v>
      </c>
      <c r="K1378" s="1119"/>
      <c r="L1378" s="1119"/>
      <c r="M1378" s="1140"/>
    </row>
    <row r="1379" spans="2:13" x14ac:dyDescent="0.25">
      <c r="B1379" s="1140"/>
      <c r="C1379" s="1148"/>
      <c r="D1379" s="1110"/>
      <c r="E1379" s="1121" t="s">
        <v>2297</v>
      </c>
      <c r="F1379" s="1112">
        <v>-2</v>
      </c>
      <c r="G1379" s="1110">
        <v>1.2</v>
      </c>
      <c r="H1379" s="1113">
        <v>2.1</v>
      </c>
      <c r="I1379" s="1113"/>
      <c r="J1379" s="1114">
        <f t="shared" si="75"/>
        <v>-5.04</v>
      </c>
      <c r="K1379" s="1119"/>
      <c r="L1379" s="1119"/>
      <c r="M1379" s="1140"/>
    </row>
    <row r="1380" spans="2:13" x14ac:dyDescent="0.25">
      <c r="B1380" s="1140"/>
      <c r="C1380" s="1148"/>
      <c r="D1380" s="1110"/>
      <c r="E1380" s="1121" t="s">
        <v>2307</v>
      </c>
      <c r="F1380" s="1112">
        <v>-1</v>
      </c>
      <c r="G1380" s="1110">
        <v>2.5</v>
      </c>
      <c r="H1380" s="1113">
        <v>2.9</v>
      </c>
      <c r="I1380" s="1113"/>
      <c r="J1380" s="1114">
        <f t="shared" si="75"/>
        <v>-7.25</v>
      </c>
      <c r="K1380" s="1119"/>
      <c r="L1380" s="1119"/>
      <c r="M1380" s="1140"/>
    </row>
    <row r="1381" spans="2:13" x14ac:dyDescent="0.25">
      <c r="B1381" s="728"/>
      <c r="C1381" s="1123"/>
      <c r="D1381" s="1123"/>
      <c r="E1381" s="1123"/>
      <c r="F1381" s="1123"/>
      <c r="G1381" s="1123"/>
      <c r="H1381" s="1123"/>
      <c r="I1381" s="1123"/>
      <c r="J1381" s="1123"/>
      <c r="K1381" s="1123"/>
      <c r="L1381" s="1123"/>
      <c r="M1381" s="728"/>
    </row>
    <row r="1382" spans="2:13" x14ac:dyDescent="0.25">
      <c r="B1382" s="1140"/>
      <c r="C1382" s="1148"/>
      <c r="D1382" s="1110"/>
      <c r="E1382" s="1118" t="s">
        <v>1018</v>
      </c>
      <c r="F1382" s="1112"/>
      <c r="G1382" s="1110"/>
      <c r="H1382" s="1113"/>
      <c r="I1382" s="1113"/>
      <c r="J1382" s="1114"/>
      <c r="K1382" s="1119"/>
      <c r="L1382" s="1119"/>
      <c r="M1382" s="1140"/>
    </row>
    <row r="1383" spans="2:13" x14ac:dyDescent="0.25">
      <c r="B1383" s="1140"/>
      <c r="C1383" s="1148" t="s">
        <v>131</v>
      </c>
      <c r="D1383" s="1110" t="s">
        <v>1371</v>
      </c>
      <c r="E1383" s="1121" t="s">
        <v>1019</v>
      </c>
      <c r="F1383" s="1112">
        <v>1</v>
      </c>
      <c r="G1383" s="1110">
        <v>25.6</v>
      </c>
      <c r="H1383" s="1113">
        <v>3</v>
      </c>
      <c r="I1383" s="1113"/>
      <c r="J1383" s="1114">
        <f t="shared" ref="J1383:J1384" si="76">PRODUCT(F1383:I1383)</f>
        <v>76.800000000000011</v>
      </c>
      <c r="K1383" s="1119"/>
      <c r="L1383" s="1119"/>
      <c r="M1383" s="1140"/>
    </row>
    <row r="1384" spans="2:13" x14ac:dyDescent="0.25">
      <c r="B1384" s="1140"/>
      <c r="C1384" s="1148"/>
      <c r="D1384" s="1110"/>
      <c r="E1384" s="1121" t="s">
        <v>2297</v>
      </c>
      <c r="F1384" s="1112">
        <v>-1</v>
      </c>
      <c r="G1384" s="1110">
        <v>1.2</v>
      </c>
      <c r="H1384" s="1113">
        <v>2.1</v>
      </c>
      <c r="I1384" s="1113"/>
      <c r="J1384" s="1114">
        <f t="shared" si="76"/>
        <v>-2.52</v>
      </c>
      <c r="K1384" s="1119"/>
      <c r="L1384" s="1119"/>
      <c r="M1384" s="1140"/>
    </row>
    <row r="1385" spans="2:13" x14ac:dyDescent="0.25">
      <c r="B1385" s="728"/>
      <c r="C1385" s="1123"/>
      <c r="D1385" s="1123"/>
      <c r="E1385" s="1123"/>
      <c r="F1385" s="1123"/>
      <c r="G1385" s="1123"/>
      <c r="H1385" s="1123"/>
      <c r="I1385" s="1123"/>
      <c r="J1385" s="1123"/>
      <c r="K1385" s="1123"/>
      <c r="L1385" s="1123"/>
      <c r="M1385" s="728"/>
    </row>
    <row r="1386" spans="2:13" x14ac:dyDescent="0.25">
      <c r="B1386" s="1140"/>
      <c r="C1386" s="1148"/>
      <c r="D1386" s="1110"/>
      <c r="E1386" s="1118" t="s">
        <v>1273</v>
      </c>
      <c r="F1386" s="1112"/>
      <c r="G1386" s="1110"/>
      <c r="H1386" s="1113"/>
      <c r="I1386" s="1113"/>
      <c r="J1386" s="1114"/>
      <c r="K1386" s="1119"/>
      <c r="L1386" s="1119"/>
      <c r="M1386" s="1140"/>
    </row>
    <row r="1387" spans="2:13" ht="26.4" x14ac:dyDescent="0.25">
      <c r="B1387" s="1140"/>
      <c r="C1387" s="1148" t="s">
        <v>131</v>
      </c>
      <c r="D1387" s="1110" t="s">
        <v>1309</v>
      </c>
      <c r="E1387" s="1121" t="s">
        <v>1310</v>
      </c>
      <c r="F1387" s="1112">
        <v>1</v>
      </c>
      <c r="G1387" s="1110">
        <v>13.3</v>
      </c>
      <c r="H1387" s="1113">
        <v>3</v>
      </c>
      <c r="I1387" s="1113"/>
      <c r="J1387" s="1114">
        <f t="shared" ref="J1387:J1405" si="77">PRODUCT(F1387:I1387)</f>
        <v>39.900000000000006</v>
      </c>
      <c r="K1387" s="1119"/>
      <c r="L1387" s="1119"/>
      <c r="M1387" s="1140"/>
    </row>
    <row r="1388" spans="2:13" x14ac:dyDescent="0.25">
      <c r="B1388" s="1140"/>
      <c r="C1388" s="1148"/>
      <c r="D1388" s="1110"/>
      <c r="E1388" s="1121" t="s">
        <v>2297</v>
      </c>
      <c r="F1388" s="1112">
        <v>-1</v>
      </c>
      <c r="G1388" s="1110">
        <v>1.8</v>
      </c>
      <c r="H1388" s="1113">
        <v>2.1</v>
      </c>
      <c r="I1388" s="1113"/>
      <c r="J1388" s="1114">
        <f t="shared" si="77"/>
        <v>-3.7800000000000002</v>
      </c>
      <c r="K1388" s="1119"/>
      <c r="L1388" s="1119"/>
      <c r="M1388" s="1140"/>
    </row>
    <row r="1389" spans="2:13" x14ac:dyDescent="0.25">
      <c r="B1389" s="1140"/>
      <c r="C1389" s="1148"/>
      <c r="D1389" s="1110"/>
      <c r="E1389" s="1127" t="s">
        <v>2371</v>
      </c>
      <c r="F1389" s="1112">
        <v>-1</v>
      </c>
      <c r="G1389" s="1110">
        <v>1.5</v>
      </c>
      <c r="H1389" s="1113">
        <v>0.9</v>
      </c>
      <c r="I1389" s="1113"/>
      <c r="J1389" s="1114">
        <f t="shared" si="77"/>
        <v>-1.35</v>
      </c>
      <c r="K1389" s="1119"/>
      <c r="L1389" s="1119"/>
      <c r="M1389" s="1140"/>
    </row>
    <row r="1390" spans="2:13" x14ac:dyDescent="0.25">
      <c r="B1390" s="1140"/>
      <c r="C1390" s="1148" t="s">
        <v>131</v>
      </c>
      <c r="D1390" s="1110" t="s">
        <v>1313</v>
      </c>
      <c r="E1390" s="1121" t="s">
        <v>2363</v>
      </c>
      <c r="F1390" s="1112">
        <v>1</v>
      </c>
      <c r="G1390" s="1110">
        <v>15.95</v>
      </c>
      <c r="H1390" s="1113">
        <v>3</v>
      </c>
      <c r="I1390" s="1113"/>
      <c r="J1390" s="1114">
        <f t="shared" si="77"/>
        <v>47.849999999999994</v>
      </c>
      <c r="K1390" s="1119"/>
      <c r="L1390" s="1119"/>
      <c r="M1390" s="1140"/>
    </row>
    <row r="1391" spans="2:13" x14ac:dyDescent="0.25">
      <c r="B1391" s="1140"/>
      <c r="C1391" s="1148"/>
      <c r="D1391" s="1110"/>
      <c r="E1391" s="1121" t="s">
        <v>2297</v>
      </c>
      <c r="F1391" s="1112">
        <v>-2</v>
      </c>
      <c r="G1391" s="1110">
        <v>0.9</v>
      </c>
      <c r="H1391" s="1113">
        <v>2</v>
      </c>
      <c r="I1391" s="1113"/>
      <c r="J1391" s="1114">
        <f t="shared" si="77"/>
        <v>-3.6</v>
      </c>
      <c r="K1391" s="1119"/>
      <c r="L1391" s="1119"/>
      <c r="M1391" s="1140"/>
    </row>
    <row r="1392" spans="2:13" x14ac:dyDescent="0.25">
      <c r="B1392" s="1140"/>
      <c r="C1392" s="1148"/>
      <c r="D1392" s="1110"/>
      <c r="E1392" s="1127" t="s">
        <v>2371</v>
      </c>
      <c r="F1392" s="1112">
        <v>-2</v>
      </c>
      <c r="G1392" s="1110">
        <v>2.1</v>
      </c>
      <c r="H1392" s="1113">
        <v>0.9</v>
      </c>
      <c r="I1392" s="1113"/>
      <c r="J1392" s="1114">
        <f t="shared" si="77"/>
        <v>-3.7800000000000002</v>
      </c>
      <c r="K1392" s="1119"/>
      <c r="L1392" s="1119"/>
      <c r="M1392" s="1140"/>
    </row>
    <row r="1393" spans="2:13" x14ac:dyDescent="0.25">
      <c r="B1393" s="1140"/>
      <c r="C1393" s="1148" t="s">
        <v>131</v>
      </c>
      <c r="D1393" s="1110" t="s">
        <v>1329</v>
      </c>
      <c r="E1393" s="1121" t="s">
        <v>1330</v>
      </c>
      <c r="F1393" s="1112">
        <v>1</v>
      </c>
      <c r="G1393" s="1110">
        <v>8.5500000000000007</v>
      </c>
      <c r="H1393" s="1113">
        <v>3</v>
      </c>
      <c r="I1393" s="1113"/>
      <c r="J1393" s="1114">
        <f t="shared" si="77"/>
        <v>25.650000000000002</v>
      </c>
      <c r="K1393" s="1119"/>
      <c r="L1393" s="1119"/>
      <c r="M1393" s="1140"/>
    </row>
    <row r="1394" spans="2:13" x14ac:dyDescent="0.25">
      <c r="B1394" s="1140"/>
      <c r="C1394" s="1148"/>
      <c r="D1394" s="1110"/>
      <c r="E1394" s="1121" t="s">
        <v>2297</v>
      </c>
      <c r="F1394" s="1112">
        <v>-1</v>
      </c>
      <c r="G1394" s="1110">
        <v>1.8</v>
      </c>
      <c r="H1394" s="1113">
        <v>2.1</v>
      </c>
      <c r="I1394" s="1113"/>
      <c r="J1394" s="1114">
        <f t="shared" si="77"/>
        <v>-3.7800000000000002</v>
      </c>
      <c r="K1394" s="1119"/>
      <c r="L1394" s="1119"/>
      <c r="M1394" s="1140"/>
    </row>
    <row r="1395" spans="2:13" x14ac:dyDescent="0.25">
      <c r="B1395" s="1140"/>
      <c r="C1395" s="1151" t="s">
        <v>131</v>
      </c>
      <c r="D1395" s="1126" t="s">
        <v>1317</v>
      </c>
      <c r="E1395" s="1127" t="s">
        <v>1318</v>
      </c>
      <c r="F1395" s="1112">
        <v>1</v>
      </c>
      <c r="G1395" s="1110">
        <v>4.0999999999999996</v>
      </c>
      <c r="H1395" s="1113">
        <v>3</v>
      </c>
      <c r="I1395" s="1113"/>
      <c r="J1395" s="1114">
        <f t="shared" si="77"/>
        <v>12.299999999999999</v>
      </c>
      <c r="K1395" s="1119"/>
      <c r="L1395" s="1119"/>
      <c r="M1395" s="1140"/>
    </row>
    <row r="1396" spans="2:13" x14ac:dyDescent="0.25">
      <c r="B1396" s="1140"/>
      <c r="C1396" s="1151"/>
      <c r="D1396" s="1126"/>
      <c r="E1396" s="1127" t="s">
        <v>2371</v>
      </c>
      <c r="F1396" s="1112">
        <v>-1</v>
      </c>
      <c r="G1396" s="1110">
        <v>2.1</v>
      </c>
      <c r="H1396" s="1113">
        <v>0.9</v>
      </c>
      <c r="I1396" s="1113"/>
      <c r="J1396" s="1114">
        <f t="shared" si="77"/>
        <v>-1.8900000000000001</v>
      </c>
      <c r="K1396" s="1119"/>
      <c r="L1396" s="1119"/>
      <c r="M1396" s="1140"/>
    </row>
    <row r="1397" spans="2:13" x14ac:dyDescent="0.25">
      <c r="B1397" s="1140"/>
      <c r="C1397" s="1151" t="s">
        <v>131</v>
      </c>
      <c r="D1397" s="1126" t="s">
        <v>1319</v>
      </c>
      <c r="E1397" s="1127" t="s">
        <v>1320</v>
      </c>
      <c r="F1397" s="1112">
        <v>1</v>
      </c>
      <c r="G1397" s="1110">
        <v>7.8</v>
      </c>
      <c r="H1397" s="1113">
        <v>3</v>
      </c>
      <c r="I1397" s="1113"/>
      <c r="J1397" s="1114">
        <f t="shared" si="77"/>
        <v>23.4</v>
      </c>
      <c r="K1397" s="1119"/>
      <c r="L1397" s="1119"/>
      <c r="M1397" s="1140"/>
    </row>
    <row r="1398" spans="2:13" x14ac:dyDescent="0.25">
      <c r="B1398" s="1140"/>
      <c r="C1398" s="1151"/>
      <c r="D1398" s="1126"/>
      <c r="E1398" s="1127" t="s">
        <v>2371</v>
      </c>
      <c r="F1398" s="1112">
        <v>-1</v>
      </c>
      <c r="G1398" s="1110">
        <v>2.1</v>
      </c>
      <c r="H1398" s="1113">
        <v>0.9</v>
      </c>
      <c r="I1398" s="1113"/>
      <c r="J1398" s="1114">
        <f t="shared" si="77"/>
        <v>-1.8900000000000001</v>
      </c>
      <c r="K1398" s="1119"/>
      <c r="L1398" s="1119"/>
      <c r="M1398" s="1140"/>
    </row>
    <row r="1399" spans="2:13" x14ac:dyDescent="0.25">
      <c r="B1399" s="1140"/>
      <c r="C1399" s="1148"/>
      <c r="D1399" s="1110"/>
      <c r="E1399" s="1121" t="s">
        <v>2315</v>
      </c>
      <c r="F1399" s="1112">
        <v>-1</v>
      </c>
      <c r="G1399" s="1110">
        <v>3</v>
      </c>
      <c r="H1399" s="1113">
        <v>0.9</v>
      </c>
      <c r="I1399" s="1113"/>
      <c r="J1399" s="1114">
        <f t="shared" si="77"/>
        <v>-2.7</v>
      </c>
      <c r="K1399" s="1119"/>
      <c r="L1399" s="1119"/>
      <c r="M1399" s="1140"/>
    </row>
    <row r="1400" spans="2:13" x14ac:dyDescent="0.25">
      <c r="B1400" s="1140"/>
      <c r="C1400" s="1151" t="s">
        <v>131</v>
      </c>
      <c r="D1400" s="1126" t="s">
        <v>1321</v>
      </c>
      <c r="E1400" s="1127" t="s">
        <v>1322</v>
      </c>
      <c r="F1400" s="1112">
        <v>1</v>
      </c>
      <c r="G1400" s="1110">
        <v>8.85</v>
      </c>
      <c r="H1400" s="1113">
        <v>3</v>
      </c>
      <c r="I1400" s="1113"/>
      <c r="J1400" s="1114">
        <f t="shared" si="77"/>
        <v>26.549999999999997</v>
      </c>
      <c r="K1400" s="1119"/>
      <c r="L1400" s="1119"/>
      <c r="M1400" s="1140"/>
    </row>
    <row r="1401" spans="2:13" x14ac:dyDescent="0.25">
      <c r="B1401" s="1140"/>
      <c r="C1401" s="1151"/>
      <c r="D1401" s="1126"/>
      <c r="E1401" s="1127" t="s">
        <v>2371</v>
      </c>
      <c r="F1401" s="1112">
        <v>-1</v>
      </c>
      <c r="G1401" s="1110">
        <v>2.4</v>
      </c>
      <c r="H1401" s="1113">
        <v>0.9</v>
      </c>
      <c r="I1401" s="1113"/>
      <c r="J1401" s="1114">
        <f t="shared" si="77"/>
        <v>-2.16</v>
      </c>
      <c r="K1401" s="1119"/>
      <c r="L1401" s="1119"/>
      <c r="M1401" s="1140"/>
    </row>
    <row r="1402" spans="2:13" x14ac:dyDescent="0.25">
      <c r="B1402" s="1140"/>
      <c r="C1402" s="1148"/>
      <c r="D1402" s="1110"/>
      <c r="E1402" s="1121" t="s">
        <v>2315</v>
      </c>
      <c r="F1402" s="1112">
        <v>-1</v>
      </c>
      <c r="G1402" s="1110">
        <v>3</v>
      </c>
      <c r="H1402" s="1113">
        <v>0.9</v>
      </c>
      <c r="I1402" s="1113"/>
      <c r="J1402" s="1114">
        <f t="shared" si="77"/>
        <v>-2.7</v>
      </c>
      <c r="K1402" s="1119"/>
      <c r="L1402" s="1119"/>
      <c r="M1402" s="1140"/>
    </row>
    <row r="1403" spans="2:13" x14ac:dyDescent="0.25">
      <c r="B1403" s="1140"/>
      <c r="C1403" s="1151" t="s">
        <v>131</v>
      </c>
      <c r="D1403" s="1126" t="s">
        <v>1325</v>
      </c>
      <c r="E1403" s="1127" t="s">
        <v>1326</v>
      </c>
      <c r="F1403" s="1112">
        <v>1</v>
      </c>
      <c r="G1403" s="1110">
        <v>11.45</v>
      </c>
      <c r="H1403" s="1113">
        <v>3</v>
      </c>
      <c r="I1403" s="1113"/>
      <c r="J1403" s="1114">
        <f t="shared" si="77"/>
        <v>34.349999999999994</v>
      </c>
      <c r="K1403" s="1119"/>
      <c r="L1403" s="1119"/>
      <c r="M1403" s="1140"/>
    </row>
    <row r="1404" spans="2:13" x14ac:dyDescent="0.25">
      <c r="B1404" s="1140"/>
      <c r="C1404" s="1151"/>
      <c r="D1404" s="1126"/>
      <c r="E1404" s="1127" t="s">
        <v>2371</v>
      </c>
      <c r="F1404" s="1112">
        <v>-1</v>
      </c>
      <c r="G1404" s="1110">
        <v>1.2</v>
      </c>
      <c r="H1404" s="1113">
        <v>0.9</v>
      </c>
      <c r="I1404" s="1113"/>
      <c r="J1404" s="1114">
        <f t="shared" si="77"/>
        <v>-1.08</v>
      </c>
      <c r="K1404" s="1119"/>
      <c r="L1404" s="1119"/>
      <c r="M1404" s="1140"/>
    </row>
    <row r="1405" spans="2:13" x14ac:dyDescent="0.25">
      <c r="B1405" s="1140"/>
      <c r="C1405" s="1151"/>
      <c r="D1405" s="1126"/>
      <c r="E1405" s="1127" t="s">
        <v>2371</v>
      </c>
      <c r="F1405" s="1112">
        <v>-1</v>
      </c>
      <c r="G1405" s="1110">
        <v>1.8</v>
      </c>
      <c r="H1405" s="1113">
        <v>0.9</v>
      </c>
      <c r="I1405" s="1113"/>
      <c r="J1405" s="1114">
        <f t="shared" si="77"/>
        <v>-1.62</v>
      </c>
      <c r="K1405" s="1119"/>
      <c r="L1405" s="1119"/>
      <c r="M1405" s="1140"/>
    </row>
    <row r="1406" spans="2:13" x14ac:dyDescent="0.25">
      <c r="B1406" s="728"/>
      <c r="C1406" s="1123"/>
      <c r="D1406" s="1123"/>
      <c r="E1406" s="1123"/>
      <c r="F1406" s="1123"/>
      <c r="G1406" s="1123"/>
      <c r="H1406" s="1123"/>
      <c r="I1406" s="1123"/>
      <c r="J1406" s="1123"/>
      <c r="K1406" s="1123"/>
      <c r="L1406" s="1123"/>
      <c r="M1406" s="728"/>
    </row>
    <row r="1407" spans="2:13" x14ac:dyDescent="0.25">
      <c r="B1407" s="1140"/>
      <c r="C1407" s="1152"/>
      <c r="D1407" s="1110"/>
      <c r="E1407" s="1111" t="s">
        <v>200</v>
      </c>
      <c r="F1407" s="1112"/>
      <c r="G1407" s="1110"/>
      <c r="H1407" s="1113"/>
      <c r="I1407" s="1113"/>
      <c r="J1407" s="1114"/>
      <c r="K1407" s="1115"/>
      <c r="L1407" s="1153"/>
      <c r="M1407" s="1140"/>
    </row>
    <row r="1408" spans="2:13" x14ac:dyDescent="0.25">
      <c r="B1408" s="1140"/>
      <c r="C1408" s="1151"/>
      <c r="D1408" s="1110"/>
      <c r="E1408" s="1118" t="s">
        <v>1511</v>
      </c>
      <c r="F1408" s="1112"/>
      <c r="G1408" s="1110"/>
      <c r="H1408" s="1113"/>
      <c r="I1408" s="1113"/>
      <c r="J1408" s="1114"/>
      <c r="K1408" s="1119"/>
      <c r="L1408" s="1119"/>
      <c r="M1408" s="1140"/>
    </row>
    <row r="1409" spans="2:13" x14ac:dyDescent="0.25">
      <c r="B1409" s="1140"/>
      <c r="C1409" s="1148" t="s">
        <v>792</v>
      </c>
      <c r="D1409" s="1126" t="s">
        <v>1538</v>
      </c>
      <c r="E1409" s="1121" t="s">
        <v>773</v>
      </c>
      <c r="F1409" s="1112">
        <v>1</v>
      </c>
      <c r="G1409" s="1110">
        <v>34.75</v>
      </c>
      <c r="H1409" s="1113">
        <v>3</v>
      </c>
      <c r="I1409" s="1113"/>
      <c r="J1409" s="1114">
        <f t="shared" ref="J1409:J1423" si="78">PRODUCT(F1409:I1409)</f>
        <v>104.25</v>
      </c>
      <c r="K1409" s="1119"/>
      <c r="L1409" s="1119"/>
      <c r="M1409" s="1140"/>
    </row>
    <row r="1410" spans="2:13" x14ac:dyDescent="0.25">
      <c r="B1410" s="1140"/>
      <c r="C1410" s="1148"/>
      <c r="D1410" s="1126"/>
      <c r="E1410" s="1127" t="s">
        <v>2297</v>
      </c>
      <c r="F1410" s="1112">
        <v>-1</v>
      </c>
      <c r="G1410" s="1110">
        <v>1.2</v>
      </c>
      <c r="H1410" s="1113">
        <v>2.1</v>
      </c>
      <c r="I1410" s="1113"/>
      <c r="J1410" s="1114">
        <f t="shared" si="78"/>
        <v>-2.52</v>
      </c>
      <c r="K1410" s="1119"/>
      <c r="L1410" s="1119"/>
      <c r="M1410" s="1140"/>
    </row>
    <row r="1411" spans="2:13" x14ac:dyDescent="0.25">
      <c r="B1411" s="1140"/>
      <c r="C1411" s="1148"/>
      <c r="D1411" s="1126"/>
      <c r="E1411" s="1127" t="s">
        <v>2297</v>
      </c>
      <c r="F1411" s="1112">
        <v>-2</v>
      </c>
      <c r="G1411" s="1110">
        <v>1</v>
      </c>
      <c r="H1411" s="1113">
        <v>2.1</v>
      </c>
      <c r="I1411" s="1113"/>
      <c r="J1411" s="1114">
        <f t="shared" si="78"/>
        <v>-4.2</v>
      </c>
      <c r="K1411" s="1119"/>
      <c r="L1411" s="1119"/>
      <c r="M1411" s="1140"/>
    </row>
    <row r="1412" spans="2:13" x14ac:dyDescent="0.25">
      <c r="B1412" s="1140"/>
      <c r="C1412" s="1148"/>
      <c r="D1412" s="1126"/>
      <c r="E1412" s="1121" t="s">
        <v>2303</v>
      </c>
      <c r="F1412" s="1112">
        <v>-2</v>
      </c>
      <c r="G1412" s="1110">
        <v>1.2</v>
      </c>
      <c r="H1412" s="1113">
        <v>1.24</v>
      </c>
      <c r="I1412" s="1113"/>
      <c r="J1412" s="1114">
        <f t="shared" si="78"/>
        <v>-2.976</v>
      </c>
      <c r="K1412" s="1119"/>
      <c r="L1412" s="1119"/>
      <c r="M1412" s="1140"/>
    </row>
    <row r="1413" spans="2:13" x14ac:dyDescent="0.25">
      <c r="B1413" s="1140"/>
      <c r="C1413" s="1148"/>
      <c r="D1413" s="1126"/>
      <c r="E1413" s="1127" t="s">
        <v>2371</v>
      </c>
      <c r="F1413" s="1112">
        <v>-1</v>
      </c>
      <c r="G1413" s="1110">
        <v>1.8</v>
      </c>
      <c r="H1413" s="1113">
        <v>0.5</v>
      </c>
      <c r="I1413" s="1113"/>
      <c r="J1413" s="1114">
        <f t="shared" si="78"/>
        <v>-0.9</v>
      </c>
      <c r="K1413" s="1119"/>
      <c r="L1413" s="1119"/>
      <c r="M1413" s="1140"/>
    </row>
    <row r="1414" spans="2:13" x14ac:dyDescent="0.25">
      <c r="B1414" s="1140"/>
      <c r="C1414" s="1148"/>
      <c r="D1414" s="1110"/>
      <c r="E1414" s="1121" t="s">
        <v>2371</v>
      </c>
      <c r="F1414" s="1112">
        <v>-1</v>
      </c>
      <c r="G1414" s="1110">
        <v>2.1</v>
      </c>
      <c r="H1414" s="1113">
        <v>0.5</v>
      </c>
      <c r="I1414" s="1113"/>
      <c r="J1414" s="1114">
        <f t="shared" si="78"/>
        <v>-1.05</v>
      </c>
      <c r="K1414" s="1119"/>
      <c r="L1414" s="1119"/>
      <c r="M1414" s="1140"/>
    </row>
    <row r="1415" spans="2:13" x14ac:dyDescent="0.25">
      <c r="B1415" s="1140"/>
      <c r="C1415" s="1148" t="s">
        <v>792</v>
      </c>
      <c r="D1415" s="1110" t="s">
        <v>2290</v>
      </c>
      <c r="E1415" s="1121" t="s">
        <v>2387</v>
      </c>
      <c r="F1415" s="1112">
        <v>1</v>
      </c>
      <c r="G1415" s="1110">
        <v>14.8</v>
      </c>
      <c r="H1415" s="1113">
        <v>3</v>
      </c>
      <c r="I1415" s="1113"/>
      <c r="J1415" s="1114">
        <f t="shared" si="78"/>
        <v>44.400000000000006</v>
      </c>
      <c r="K1415" s="1119"/>
      <c r="L1415" s="1119"/>
      <c r="M1415" s="1140"/>
    </row>
    <row r="1416" spans="2:13" x14ac:dyDescent="0.25">
      <c r="B1416" s="1140"/>
      <c r="C1416" s="1148"/>
      <c r="D1416" s="1126"/>
      <c r="E1416" s="1121" t="s">
        <v>2297</v>
      </c>
      <c r="F1416" s="1112">
        <v>-1</v>
      </c>
      <c r="G1416" s="1110">
        <v>1</v>
      </c>
      <c r="H1416" s="1113">
        <v>2.1</v>
      </c>
      <c r="I1416" s="1113"/>
      <c r="J1416" s="1114">
        <f t="shared" si="78"/>
        <v>-2.1</v>
      </c>
      <c r="K1416" s="1119"/>
      <c r="L1416" s="1119"/>
      <c r="M1416" s="1140"/>
    </row>
    <row r="1417" spans="2:13" x14ac:dyDescent="0.25">
      <c r="B1417" s="1140"/>
      <c r="C1417" s="1148"/>
      <c r="D1417" s="1110"/>
      <c r="E1417" s="1121" t="s">
        <v>2303</v>
      </c>
      <c r="F1417" s="1112">
        <v>-1</v>
      </c>
      <c r="G1417" s="1110">
        <v>1.2</v>
      </c>
      <c r="H1417" s="1113">
        <v>1.24</v>
      </c>
      <c r="I1417" s="1113"/>
      <c r="J1417" s="1114">
        <f t="shared" si="78"/>
        <v>-1.488</v>
      </c>
      <c r="K1417" s="1119"/>
      <c r="L1417" s="1119"/>
      <c r="M1417" s="1140"/>
    </row>
    <row r="1418" spans="2:13" x14ac:dyDescent="0.25">
      <c r="B1418" s="1140"/>
      <c r="C1418" s="1148"/>
      <c r="D1418" s="1110"/>
      <c r="E1418" s="1121" t="s">
        <v>2388</v>
      </c>
      <c r="F1418" s="1112">
        <v>1</v>
      </c>
      <c r="G1418" s="1110">
        <v>10.199999999999999</v>
      </c>
      <c r="H1418" s="1113">
        <v>3</v>
      </c>
      <c r="I1418" s="1113"/>
      <c r="J1418" s="1114">
        <f t="shared" si="78"/>
        <v>30.599999999999998</v>
      </c>
      <c r="K1418" s="1119"/>
      <c r="L1418" s="1119"/>
      <c r="M1418" s="1140"/>
    </row>
    <row r="1419" spans="2:13" x14ac:dyDescent="0.25">
      <c r="B1419" s="1140"/>
      <c r="C1419" s="1148"/>
      <c r="D1419" s="1110"/>
      <c r="E1419" s="1121" t="s">
        <v>2297</v>
      </c>
      <c r="F1419" s="1112">
        <v>-1</v>
      </c>
      <c r="G1419" s="1110">
        <v>1.2</v>
      </c>
      <c r="H1419" s="1113">
        <v>2.1</v>
      </c>
      <c r="I1419" s="1113"/>
      <c r="J1419" s="1114">
        <f t="shared" si="78"/>
        <v>-2.52</v>
      </c>
      <c r="K1419" s="1119"/>
      <c r="L1419" s="1119"/>
      <c r="M1419" s="1140"/>
    </row>
    <row r="1420" spans="2:13" x14ac:dyDescent="0.25">
      <c r="B1420" s="1140"/>
      <c r="C1420" s="1148"/>
      <c r="D1420" s="1110"/>
      <c r="E1420" s="1121" t="s">
        <v>2303</v>
      </c>
      <c r="F1420" s="1112">
        <v>-1</v>
      </c>
      <c r="G1420" s="1110">
        <v>1.2</v>
      </c>
      <c r="H1420" s="1113">
        <v>1.24</v>
      </c>
      <c r="I1420" s="1113"/>
      <c r="J1420" s="1114">
        <f t="shared" si="78"/>
        <v>-1.488</v>
      </c>
      <c r="K1420" s="1119"/>
      <c r="L1420" s="1119"/>
      <c r="M1420" s="1140"/>
    </row>
    <row r="1421" spans="2:13" x14ac:dyDescent="0.25">
      <c r="B1421" s="1140"/>
      <c r="C1421" s="1148" t="s">
        <v>792</v>
      </c>
      <c r="D1421" s="1110" t="s">
        <v>1578</v>
      </c>
      <c r="E1421" s="1121" t="s">
        <v>2389</v>
      </c>
      <c r="F1421" s="1112">
        <v>1</v>
      </c>
      <c r="G1421" s="1110">
        <v>19.7</v>
      </c>
      <c r="H1421" s="1113">
        <v>3</v>
      </c>
      <c r="I1421" s="1113"/>
      <c r="J1421" s="1114">
        <f t="shared" si="78"/>
        <v>59.099999999999994</v>
      </c>
      <c r="K1421" s="1119"/>
      <c r="L1421" s="1119"/>
      <c r="M1421" s="1140"/>
    </row>
    <row r="1422" spans="2:13" x14ac:dyDescent="0.25">
      <c r="B1422" s="1140"/>
      <c r="C1422" s="1148"/>
      <c r="D1422" s="1110"/>
      <c r="E1422" s="1121" t="s">
        <v>2390</v>
      </c>
      <c r="F1422" s="1112">
        <v>1</v>
      </c>
      <c r="G1422" s="1110">
        <v>2.6</v>
      </c>
      <c r="H1422" s="1113">
        <v>3</v>
      </c>
      <c r="I1422" s="1113"/>
      <c r="J1422" s="1114">
        <f t="shared" si="78"/>
        <v>7.8000000000000007</v>
      </c>
      <c r="K1422" s="1119"/>
      <c r="L1422" s="1119"/>
      <c r="M1422" s="1140"/>
    </row>
    <row r="1423" spans="2:13" x14ac:dyDescent="0.25">
      <c r="B1423" s="1140"/>
      <c r="C1423" s="1148"/>
      <c r="D1423" s="1110"/>
      <c r="E1423" s="1121" t="s">
        <v>2303</v>
      </c>
      <c r="F1423" s="1112">
        <v>-1</v>
      </c>
      <c r="G1423" s="1110">
        <v>1.2</v>
      </c>
      <c r="H1423" s="1113">
        <v>1.24</v>
      </c>
      <c r="I1423" s="1113"/>
      <c r="J1423" s="1114">
        <f t="shared" si="78"/>
        <v>-1.488</v>
      </c>
      <c r="K1423" s="1119"/>
      <c r="L1423" s="1119"/>
      <c r="M1423" s="1140"/>
    </row>
    <row r="1424" spans="2:13" x14ac:dyDescent="0.25">
      <c r="B1424" s="1091"/>
      <c r="C1424" s="1198"/>
      <c r="D1424" s="1199"/>
      <c r="E1424" s="1200"/>
      <c r="F1424" s="1201"/>
      <c r="G1424" s="1202"/>
      <c r="H1424" s="1202"/>
      <c r="I1424" s="1199"/>
      <c r="J1424" s="1203"/>
      <c r="K1424" s="1204"/>
      <c r="L1424" s="1204"/>
      <c r="M1424" s="1091"/>
    </row>
    <row r="1425" spans="2:13" x14ac:dyDescent="0.25">
      <c r="B1425" s="1091"/>
      <c r="C1425" s="1162"/>
      <c r="D1425" s="1205"/>
      <c r="E1425" s="1206"/>
      <c r="F1425" s="1165"/>
      <c r="G1425" s="1163"/>
      <c r="H1425" s="1163"/>
      <c r="I1425" s="1205"/>
      <c r="J1425" s="1166"/>
      <c r="K1425" s="1167"/>
      <c r="L1425" s="1167"/>
      <c r="M1425" s="1091"/>
    </row>
    <row r="1426" spans="2:13" x14ac:dyDescent="0.25">
      <c r="B1426" s="1207"/>
      <c r="C1426" s="2101"/>
      <c r="D1426" s="2102"/>
      <c r="E1426" s="2102"/>
      <c r="F1426" s="2102"/>
      <c r="G1426" s="2102"/>
      <c r="H1426" s="2102"/>
      <c r="I1426" s="2102"/>
      <c r="J1426" s="2102"/>
      <c r="K1426" s="2102"/>
      <c r="L1426" s="2103"/>
      <c r="M1426" s="1207"/>
    </row>
    <row r="1427" spans="2:13" x14ac:dyDescent="0.25">
      <c r="B1427" s="1207"/>
      <c r="C1427" s="1090" t="str">
        <f>RESUMEN!C114</f>
        <v>03.05.01.06</v>
      </c>
      <c r="D1427" s="2079" t="str">
        <f>RESUMEN!D114</f>
        <v>Z. VINILICO FLEXIBLE HOMOGÉNEO ANTIBACTERIANO EN ROLLO e= 1.25mm (h=2.10)</v>
      </c>
      <c r="E1427" s="2080"/>
      <c r="F1427" s="2080"/>
      <c r="G1427" s="2080"/>
      <c r="H1427" s="2080"/>
      <c r="I1427" s="2080"/>
      <c r="J1427" s="2080"/>
      <c r="K1427" s="2080"/>
      <c r="L1427" s="2081"/>
      <c r="M1427" s="1207"/>
    </row>
    <row r="1428" spans="2:13" x14ac:dyDescent="0.25">
      <c r="B1428" s="1207"/>
      <c r="C1428" s="1092" t="s">
        <v>1</v>
      </c>
      <c r="D1428" s="1093" t="s">
        <v>239</v>
      </c>
      <c r="E1428" s="1094" t="s">
        <v>2</v>
      </c>
      <c r="F1428" s="1095" t="s">
        <v>45</v>
      </c>
      <c r="G1428" s="1096" t="s">
        <v>52</v>
      </c>
      <c r="H1428" s="1096" t="s">
        <v>47</v>
      </c>
      <c r="I1428" s="1096" t="s">
        <v>48</v>
      </c>
      <c r="J1428" s="1096" t="s">
        <v>49</v>
      </c>
      <c r="K1428" s="328" t="s">
        <v>50</v>
      </c>
      <c r="L1428" s="1092" t="s">
        <v>3</v>
      </c>
      <c r="M1428" s="1207"/>
    </row>
    <row r="1429" spans="2:13" x14ac:dyDescent="0.25">
      <c r="B1429" s="1207"/>
      <c r="C1429" s="1097"/>
      <c r="D1429" s="1097"/>
      <c r="E1429" s="1185"/>
      <c r="F1429" s="1098"/>
      <c r="G1429" s="1098"/>
      <c r="H1429" s="1100"/>
      <c r="I1429" s="1100"/>
      <c r="J1429" s="1100"/>
      <c r="K1429" s="346">
        <f>SUM(J1431:J1588)</f>
        <v>1364.175</v>
      </c>
      <c r="L1429" s="1101"/>
      <c r="M1429" s="1207"/>
    </row>
    <row r="1430" spans="2:13" x14ac:dyDescent="0.25">
      <c r="B1430" s="1207"/>
      <c r="C1430" s="2104"/>
      <c r="D1430" s="2077"/>
      <c r="E1430" s="2077"/>
      <c r="F1430" s="2077"/>
      <c r="G1430" s="2077"/>
      <c r="H1430" s="2077"/>
      <c r="I1430" s="2077"/>
      <c r="J1430" s="2077"/>
      <c r="K1430" s="2077"/>
      <c r="L1430" s="2078"/>
      <c r="M1430" s="1207"/>
    </row>
    <row r="1431" spans="2:13" x14ac:dyDescent="0.25">
      <c r="B1431" s="1140"/>
      <c r="C1431" s="1141"/>
      <c r="D1431" s="1142"/>
      <c r="E1431" s="1143" t="s">
        <v>169</v>
      </c>
      <c r="F1431" s="1144"/>
      <c r="G1431" s="1142"/>
      <c r="H1431" s="1106"/>
      <c r="I1431" s="1106"/>
      <c r="J1431" s="1168"/>
      <c r="K1431" s="1146"/>
      <c r="L1431" s="1147"/>
      <c r="M1431" s="1140"/>
    </row>
    <row r="1432" spans="2:13" x14ac:dyDescent="0.25">
      <c r="B1432" s="1140"/>
      <c r="C1432" s="1152"/>
      <c r="D1432" s="1110"/>
      <c r="E1432" s="1118" t="s">
        <v>925</v>
      </c>
      <c r="F1432" s="1112"/>
      <c r="G1432" s="1110"/>
      <c r="H1432" s="1113"/>
      <c r="I1432" s="1113"/>
      <c r="J1432" s="1114"/>
      <c r="K1432" s="1115"/>
      <c r="L1432" s="1153"/>
      <c r="M1432" s="1140"/>
    </row>
    <row r="1433" spans="2:13" x14ac:dyDescent="0.25">
      <c r="B1433" s="1140"/>
      <c r="C1433" s="1148" t="s">
        <v>793</v>
      </c>
      <c r="D1433" s="1110" t="s">
        <v>940</v>
      </c>
      <c r="E1433" s="1121" t="s">
        <v>2483</v>
      </c>
      <c r="F1433" s="1112">
        <v>1</v>
      </c>
      <c r="G1433" s="1110">
        <v>19.7</v>
      </c>
      <c r="H1433" s="1113">
        <v>2.1</v>
      </c>
      <c r="I1433" s="1113"/>
      <c r="J1433" s="1114">
        <f t="shared" ref="J1433:J1434" si="79">PRODUCT(F1433:I1433)</f>
        <v>41.37</v>
      </c>
      <c r="K1433" s="1119"/>
      <c r="L1433" s="1119"/>
      <c r="M1433" s="1140"/>
    </row>
    <row r="1434" spans="2:13" x14ac:dyDescent="0.25">
      <c r="B1434" s="1140"/>
      <c r="C1434" s="1148"/>
      <c r="D1434" s="1110"/>
      <c r="E1434" s="1121" t="s">
        <v>2298</v>
      </c>
      <c r="F1434" s="1112">
        <v>-1</v>
      </c>
      <c r="G1434" s="1110">
        <v>2.4</v>
      </c>
      <c r="H1434" s="1113">
        <v>2.1</v>
      </c>
      <c r="I1434" s="1113"/>
      <c r="J1434" s="1114">
        <f t="shared" si="79"/>
        <v>-5.04</v>
      </c>
      <c r="K1434" s="1119"/>
      <c r="L1434" s="1119"/>
      <c r="M1434" s="1140"/>
    </row>
    <row r="1435" spans="2:13" x14ac:dyDescent="0.25">
      <c r="B1435" s="1140"/>
      <c r="C1435" s="1151"/>
      <c r="D1435" s="1126"/>
      <c r="E1435" s="1127"/>
      <c r="F1435" s="1112"/>
      <c r="G1435" s="1110"/>
      <c r="H1435" s="1113"/>
      <c r="I1435" s="1113"/>
      <c r="J1435" s="1114"/>
      <c r="K1435" s="1119"/>
      <c r="L1435" s="1119"/>
      <c r="M1435" s="1140"/>
    </row>
    <row r="1436" spans="2:13" x14ac:dyDescent="0.25">
      <c r="B1436" s="1140"/>
      <c r="C1436" s="1148"/>
      <c r="D1436" s="1110"/>
      <c r="E1436" s="1118" t="s">
        <v>952</v>
      </c>
      <c r="F1436" s="1112"/>
      <c r="G1436" s="1110"/>
      <c r="H1436" s="1113"/>
      <c r="I1436" s="1113"/>
      <c r="J1436" s="1114"/>
      <c r="K1436" s="1119"/>
      <c r="L1436" s="1119"/>
      <c r="M1436" s="1140"/>
    </row>
    <row r="1437" spans="2:13" x14ac:dyDescent="0.25">
      <c r="B1437" s="1140"/>
      <c r="C1437" s="1148" t="s">
        <v>793</v>
      </c>
      <c r="D1437" s="1110" t="s">
        <v>889</v>
      </c>
      <c r="E1437" s="1121" t="s">
        <v>890</v>
      </c>
      <c r="F1437" s="1112">
        <v>1</v>
      </c>
      <c r="G1437" s="1110">
        <v>17.2</v>
      </c>
      <c r="H1437" s="1113">
        <v>2.1</v>
      </c>
      <c r="I1437" s="1113"/>
      <c r="J1437" s="1114">
        <f t="shared" ref="J1437:J1442" si="80">PRODUCT(F1437:I1437)</f>
        <v>36.119999999999997</v>
      </c>
      <c r="K1437" s="1119"/>
      <c r="L1437" s="1119"/>
      <c r="M1437" s="1140"/>
    </row>
    <row r="1438" spans="2:13" x14ac:dyDescent="0.25">
      <c r="B1438" s="1140"/>
      <c r="C1438" s="1148"/>
      <c r="D1438" s="1110"/>
      <c r="E1438" s="1121" t="s">
        <v>2297</v>
      </c>
      <c r="F1438" s="1112">
        <v>-1</v>
      </c>
      <c r="G1438" s="1110">
        <v>1.2</v>
      </c>
      <c r="H1438" s="1113">
        <v>2.1</v>
      </c>
      <c r="I1438" s="1113"/>
      <c r="J1438" s="1114">
        <f t="shared" si="80"/>
        <v>-2.52</v>
      </c>
      <c r="K1438" s="1119"/>
      <c r="L1438" s="1119"/>
      <c r="M1438" s="1140"/>
    </row>
    <row r="1439" spans="2:13" x14ac:dyDescent="0.25">
      <c r="B1439" s="1140"/>
      <c r="C1439" s="1148"/>
      <c r="D1439" s="1110"/>
      <c r="E1439" s="1121" t="s">
        <v>2297</v>
      </c>
      <c r="F1439" s="1112">
        <v>-1</v>
      </c>
      <c r="G1439" s="1110">
        <v>0.9</v>
      </c>
      <c r="H1439" s="1113">
        <v>2.1</v>
      </c>
      <c r="I1439" s="1113"/>
      <c r="J1439" s="1114">
        <f t="shared" si="80"/>
        <v>-1.8900000000000001</v>
      </c>
      <c r="K1439" s="1119"/>
      <c r="L1439" s="1119"/>
      <c r="M1439" s="1140"/>
    </row>
    <row r="1440" spans="2:13" x14ac:dyDescent="0.25">
      <c r="B1440" s="1140"/>
      <c r="C1440" s="1148"/>
      <c r="D1440" s="1110"/>
      <c r="E1440" s="1121" t="s">
        <v>2371</v>
      </c>
      <c r="F1440" s="1112">
        <v>-1</v>
      </c>
      <c r="G1440" s="1110">
        <v>2.1</v>
      </c>
      <c r="H1440" s="1113">
        <v>0.9</v>
      </c>
      <c r="I1440" s="1113"/>
      <c r="J1440" s="1114">
        <f t="shared" si="80"/>
        <v>-1.8900000000000001</v>
      </c>
      <c r="K1440" s="1119"/>
      <c r="L1440" s="1119"/>
      <c r="M1440" s="1140"/>
    </row>
    <row r="1441" spans="2:13" x14ac:dyDescent="0.25">
      <c r="B1441" s="1140"/>
      <c r="C1441" s="1148" t="s">
        <v>793</v>
      </c>
      <c r="D1441" s="1110" t="s">
        <v>2247</v>
      </c>
      <c r="E1441" s="1121" t="s">
        <v>156</v>
      </c>
      <c r="F1441" s="1112">
        <v>1</v>
      </c>
      <c r="G1441" s="1110">
        <v>11.9</v>
      </c>
      <c r="H1441" s="1113">
        <v>2.1</v>
      </c>
      <c r="I1441" s="1113"/>
      <c r="J1441" s="1114">
        <f t="shared" si="80"/>
        <v>24.990000000000002</v>
      </c>
      <c r="K1441" s="1119"/>
      <c r="L1441" s="1119"/>
      <c r="M1441" s="1140"/>
    </row>
    <row r="1442" spans="2:13" x14ac:dyDescent="0.25">
      <c r="B1442" s="1140"/>
      <c r="C1442" s="1148"/>
      <c r="D1442" s="1110"/>
      <c r="E1442" s="1121" t="s">
        <v>2297</v>
      </c>
      <c r="F1442" s="1112">
        <v>-2</v>
      </c>
      <c r="G1442" s="1110">
        <v>1.2</v>
      </c>
      <c r="H1442" s="1113">
        <v>2.1</v>
      </c>
      <c r="I1442" s="1113"/>
      <c r="J1442" s="1114">
        <f t="shared" si="80"/>
        <v>-5.04</v>
      </c>
      <c r="K1442" s="1119"/>
      <c r="L1442" s="1119"/>
      <c r="M1442" s="1140"/>
    </row>
    <row r="1443" spans="2:13" x14ac:dyDescent="0.25">
      <c r="B1443" s="728"/>
      <c r="C1443" s="1123"/>
      <c r="D1443" s="1123"/>
      <c r="E1443" s="1123"/>
      <c r="F1443" s="1123"/>
      <c r="G1443" s="1123"/>
      <c r="H1443" s="1123"/>
      <c r="I1443" s="1123"/>
      <c r="J1443" s="1123"/>
      <c r="K1443" s="1123"/>
      <c r="L1443" s="1123"/>
      <c r="M1443" s="728"/>
    </row>
    <row r="1444" spans="2:13" x14ac:dyDescent="0.25">
      <c r="B1444" s="1140"/>
      <c r="C1444" s="1152"/>
      <c r="D1444" s="1110"/>
      <c r="E1444" s="1111" t="s">
        <v>200</v>
      </c>
      <c r="F1444" s="1112"/>
      <c r="G1444" s="1110"/>
      <c r="H1444" s="1113"/>
      <c r="I1444" s="1113"/>
      <c r="J1444" s="1114"/>
      <c r="K1444" s="1115"/>
      <c r="L1444" s="1153"/>
      <c r="M1444" s="1140"/>
    </row>
    <row r="1445" spans="2:13" x14ac:dyDescent="0.25">
      <c r="B1445" s="1140"/>
      <c r="C1445" s="1148"/>
      <c r="D1445" s="1110"/>
      <c r="E1445" s="1118" t="s">
        <v>1510</v>
      </c>
      <c r="F1445" s="1112"/>
      <c r="G1445" s="1110"/>
      <c r="H1445" s="1113"/>
      <c r="I1445" s="1113"/>
      <c r="J1445" s="1114"/>
      <c r="K1445" s="1119"/>
      <c r="L1445" s="1119"/>
      <c r="M1445" s="1140"/>
    </row>
    <row r="1446" spans="2:13" x14ac:dyDescent="0.25">
      <c r="B1446" s="1140"/>
      <c r="C1446" s="1151" t="s">
        <v>793</v>
      </c>
      <c r="D1446" s="1110" t="s">
        <v>1481</v>
      </c>
      <c r="E1446" s="1127" t="s">
        <v>2497</v>
      </c>
      <c r="F1446" s="1112">
        <v>1</v>
      </c>
      <c r="G1446" s="1110">
        <v>17.3</v>
      </c>
      <c r="H1446" s="1113">
        <v>2.1</v>
      </c>
      <c r="I1446" s="1113"/>
      <c r="J1446" s="1114">
        <f t="shared" ref="J1446:J1459" si="81">PRODUCT(F1446:I1446)</f>
        <v>36.330000000000005</v>
      </c>
      <c r="K1446" s="1119"/>
      <c r="L1446" s="1119"/>
      <c r="M1446" s="1140"/>
    </row>
    <row r="1447" spans="2:13" x14ac:dyDescent="0.25">
      <c r="B1447" s="1140"/>
      <c r="C1447" s="1151"/>
      <c r="D1447" s="1208"/>
      <c r="E1447" s="1171" t="s">
        <v>2297</v>
      </c>
      <c r="F1447" s="1209">
        <v>-3</v>
      </c>
      <c r="G1447" s="1210">
        <v>1</v>
      </c>
      <c r="H1447" s="1113">
        <v>2.1</v>
      </c>
      <c r="I1447" s="1211"/>
      <c r="J1447" s="1114">
        <f t="shared" si="81"/>
        <v>-6.3000000000000007</v>
      </c>
      <c r="K1447" s="1213"/>
      <c r="L1447" s="1119"/>
      <c r="M1447" s="1140"/>
    </row>
    <row r="1448" spans="2:13" x14ac:dyDescent="0.25">
      <c r="B1448" s="1140"/>
      <c r="C1448" s="1151" t="s">
        <v>793</v>
      </c>
      <c r="D1448" s="1110" t="s">
        <v>1466</v>
      </c>
      <c r="E1448" s="1121" t="s">
        <v>2498</v>
      </c>
      <c r="F1448" s="1112">
        <v>1</v>
      </c>
      <c r="G1448" s="1110">
        <v>34</v>
      </c>
      <c r="H1448" s="1113">
        <v>2.1</v>
      </c>
      <c r="I1448" s="1113"/>
      <c r="J1448" s="1114">
        <f t="shared" si="81"/>
        <v>71.400000000000006</v>
      </c>
      <c r="K1448" s="1119"/>
      <c r="L1448" s="1119"/>
      <c r="M1448" s="1140"/>
    </row>
    <row r="1449" spans="2:13" x14ac:dyDescent="0.25">
      <c r="B1449" s="1140"/>
      <c r="C1449" s="1151"/>
      <c r="D1449" s="1208"/>
      <c r="E1449" s="1171" t="s">
        <v>2297</v>
      </c>
      <c r="F1449" s="1209">
        <v>-1</v>
      </c>
      <c r="G1449" s="1210">
        <v>1.6</v>
      </c>
      <c r="H1449" s="1113">
        <v>2.1</v>
      </c>
      <c r="I1449" s="1211"/>
      <c r="J1449" s="1114">
        <f t="shared" si="81"/>
        <v>-3.3600000000000003</v>
      </c>
      <c r="K1449" s="1213"/>
      <c r="L1449" s="1119"/>
      <c r="M1449" s="1140"/>
    </row>
    <row r="1450" spans="2:13" x14ac:dyDescent="0.25">
      <c r="B1450" s="1140"/>
      <c r="C1450" s="1151"/>
      <c r="D1450" s="1208"/>
      <c r="E1450" s="1171" t="s">
        <v>2297</v>
      </c>
      <c r="F1450" s="1209">
        <v>-1</v>
      </c>
      <c r="G1450" s="1210">
        <v>0.9</v>
      </c>
      <c r="H1450" s="1113">
        <v>2.1</v>
      </c>
      <c r="I1450" s="1211"/>
      <c r="J1450" s="1114">
        <f t="shared" si="81"/>
        <v>-1.8900000000000001</v>
      </c>
      <c r="K1450" s="1213"/>
      <c r="L1450" s="1119"/>
      <c r="M1450" s="1140"/>
    </row>
    <row r="1451" spans="2:13" x14ac:dyDescent="0.25">
      <c r="B1451" s="1140"/>
      <c r="C1451" s="1151"/>
      <c r="D1451" s="1210"/>
      <c r="E1451" s="1214" t="s">
        <v>2371</v>
      </c>
      <c r="F1451" s="1209">
        <v>-1</v>
      </c>
      <c r="G1451" s="1210">
        <v>2.7</v>
      </c>
      <c r="H1451" s="1215">
        <v>0.9</v>
      </c>
      <c r="I1451" s="1211"/>
      <c r="J1451" s="1114">
        <f t="shared" si="81"/>
        <v>-2.4300000000000002</v>
      </c>
      <c r="K1451" s="1213"/>
      <c r="L1451" s="1119"/>
      <c r="M1451" s="1140"/>
    </row>
    <row r="1452" spans="2:13" x14ac:dyDescent="0.25">
      <c r="B1452" s="1140"/>
      <c r="C1452" s="1151"/>
      <c r="D1452" s="1210"/>
      <c r="E1452" s="1214" t="s">
        <v>2371</v>
      </c>
      <c r="F1452" s="1209">
        <v>-1</v>
      </c>
      <c r="G1452" s="1210">
        <v>2.4</v>
      </c>
      <c r="H1452" s="1215">
        <v>0.9</v>
      </c>
      <c r="I1452" s="1211"/>
      <c r="J1452" s="1114">
        <f t="shared" si="81"/>
        <v>-2.16</v>
      </c>
      <c r="K1452" s="1213"/>
      <c r="L1452" s="1119"/>
      <c r="M1452" s="1140"/>
    </row>
    <row r="1453" spans="2:13" x14ac:dyDescent="0.25">
      <c r="B1453" s="1140"/>
      <c r="C1453" s="1151"/>
      <c r="D1453" s="1210"/>
      <c r="E1453" s="1214" t="s">
        <v>2371</v>
      </c>
      <c r="F1453" s="1209">
        <v>-1</v>
      </c>
      <c r="G1453" s="1210">
        <v>1.5</v>
      </c>
      <c r="H1453" s="1215">
        <v>0.9</v>
      </c>
      <c r="I1453" s="1211"/>
      <c r="J1453" s="1114">
        <f t="shared" si="81"/>
        <v>-1.35</v>
      </c>
      <c r="K1453" s="1213"/>
      <c r="L1453" s="1119"/>
      <c r="M1453" s="1140"/>
    </row>
    <row r="1454" spans="2:13" x14ac:dyDescent="0.25">
      <c r="B1454" s="1140"/>
      <c r="C1454" s="1151" t="s">
        <v>793</v>
      </c>
      <c r="D1454" s="1110" t="s">
        <v>1497</v>
      </c>
      <c r="E1454" s="1121" t="s">
        <v>283</v>
      </c>
      <c r="F1454" s="1112">
        <v>1</v>
      </c>
      <c r="G1454" s="1110">
        <v>22.6</v>
      </c>
      <c r="H1454" s="1211">
        <v>2.1</v>
      </c>
      <c r="I1454" s="1113"/>
      <c r="J1454" s="1114">
        <f t="shared" si="81"/>
        <v>47.460000000000008</v>
      </c>
      <c r="K1454" s="1119"/>
      <c r="L1454" s="1119"/>
      <c r="M1454" s="1140"/>
    </row>
    <row r="1455" spans="2:13" x14ac:dyDescent="0.25">
      <c r="B1455" s="1140"/>
      <c r="C1455" s="1151"/>
      <c r="D1455" s="1208"/>
      <c r="E1455" s="1171" t="s">
        <v>2297</v>
      </c>
      <c r="F1455" s="1209">
        <v>-1</v>
      </c>
      <c r="G1455" s="1210">
        <v>1.2</v>
      </c>
      <c r="H1455" s="1211">
        <v>2.1</v>
      </c>
      <c r="I1455" s="1211"/>
      <c r="J1455" s="1114">
        <f t="shared" si="81"/>
        <v>-2.52</v>
      </c>
      <c r="K1455" s="1213"/>
      <c r="L1455" s="1119"/>
      <c r="M1455" s="1140"/>
    </row>
    <row r="1456" spans="2:13" x14ac:dyDescent="0.25">
      <c r="B1456" s="1140"/>
      <c r="C1456" s="1151"/>
      <c r="D1456" s="1210"/>
      <c r="E1456" s="1214" t="s">
        <v>2371</v>
      </c>
      <c r="F1456" s="1209">
        <v>-1</v>
      </c>
      <c r="G1456" s="1210">
        <v>2.1</v>
      </c>
      <c r="H1456" s="1215">
        <v>0.9</v>
      </c>
      <c r="I1456" s="1211"/>
      <c r="J1456" s="1114">
        <f t="shared" si="81"/>
        <v>-1.8900000000000001</v>
      </c>
      <c r="K1456" s="1213"/>
      <c r="L1456" s="1119"/>
      <c r="M1456" s="1140"/>
    </row>
    <row r="1457" spans="2:13" x14ac:dyDescent="0.25">
      <c r="B1457" s="1140"/>
      <c r="C1457" s="1151" t="s">
        <v>793</v>
      </c>
      <c r="D1457" s="1110" t="s">
        <v>1502</v>
      </c>
      <c r="E1457" s="1121" t="s">
        <v>2250</v>
      </c>
      <c r="F1457" s="1112">
        <v>1</v>
      </c>
      <c r="G1457" s="1110">
        <v>18</v>
      </c>
      <c r="H1457" s="1113">
        <v>2.1</v>
      </c>
      <c r="I1457" s="1113"/>
      <c r="J1457" s="1114">
        <f t="shared" si="81"/>
        <v>37.800000000000004</v>
      </c>
      <c r="K1457" s="1213"/>
      <c r="L1457" s="1119"/>
      <c r="M1457" s="1140"/>
    </row>
    <row r="1458" spans="2:13" x14ac:dyDescent="0.25">
      <c r="B1458" s="1140"/>
      <c r="C1458" s="1151"/>
      <c r="D1458" s="1216"/>
      <c r="E1458" s="1214" t="s">
        <v>2297</v>
      </c>
      <c r="F1458" s="1209">
        <v>-1</v>
      </c>
      <c r="G1458" s="1210">
        <v>1.2</v>
      </c>
      <c r="H1458" s="1113">
        <v>2.1</v>
      </c>
      <c r="I1458" s="1211"/>
      <c r="J1458" s="1114">
        <f t="shared" si="81"/>
        <v>-2.52</v>
      </c>
      <c r="K1458" s="1213"/>
      <c r="L1458" s="1119"/>
      <c r="M1458" s="1140"/>
    </row>
    <row r="1459" spans="2:13" x14ac:dyDescent="0.25">
      <c r="B1459" s="1140"/>
      <c r="C1459" s="1151"/>
      <c r="D1459" s="1216"/>
      <c r="E1459" s="1214" t="s">
        <v>2371</v>
      </c>
      <c r="F1459" s="1209">
        <v>-2</v>
      </c>
      <c r="G1459" s="1210">
        <v>1.5</v>
      </c>
      <c r="H1459" s="1113">
        <v>0.9</v>
      </c>
      <c r="I1459" s="1211"/>
      <c r="J1459" s="1114">
        <f t="shared" si="81"/>
        <v>-2.7</v>
      </c>
      <c r="K1459" s="1213"/>
      <c r="L1459" s="1119"/>
      <c r="M1459" s="1140"/>
    </row>
    <row r="1460" spans="2:13" x14ac:dyDescent="0.25">
      <c r="B1460" s="728"/>
      <c r="C1460" s="1123"/>
      <c r="D1460" s="1123"/>
      <c r="E1460" s="1123"/>
      <c r="F1460" s="1123"/>
      <c r="G1460" s="1123"/>
      <c r="H1460" s="1123"/>
      <c r="I1460" s="1123"/>
      <c r="J1460" s="1123"/>
      <c r="K1460" s="1123"/>
      <c r="L1460" s="1123"/>
      <c r="M1460" s="728"/>
    </row>
    <row r="1461" spans="2:13" x14ac:dyDescent="0.25">
      <c r="B1461" s="1140"/>
      <c r="C1461" s="1152"/>
      <c r="D1461" s="1110"/>
      <c r="E1461" s="1111" t="s">
        <v>203</v>
      </c>
      <c r="F1461" s="1112"/>
      <c r="G1461" s="1110"/>
      <c r="H1461" s="1113"/>
      <c r="I1461" s="1113"/>
      <c r="J1461" s="1114"/>
      <c r="K1461" s="1115"/>
      <c r="L1461" s="1153"/>
      <c r="M1461" s="1140"/>
    </row>
    <row r="1462" spans="2:13" x14ac:dyDescent="0.25">
      <c r="B1462" s="1140"/>
      <c r="C1462" s="1148"/>
      <c r="D1462" s="1110"/>
      <c r="E1462" s="1118" t="s">
        <v>1750</v>
      </c>
      <c r="F1462" s="1112"/>
      <c r="G1462" s="1110"/>
      <c r="H1462" s="1113"/>
      <c r="I1462" s="1113"/>
      <c r="J1462" s="1114"/>
      <c r="K1462" s="1119"/>
      <c r="L1462" s="1119"/>
      <c r="M1462" s="1140"/>
    </row>
    <row r="1463" spans="2:13" x14ac:dyDescent="0.25">
      <c r="B1463" s="1140"/>
      <c r="C1463" s="1151" t="s">
        <v>793</v>
      </c>
      <c r="D1463" s="1126" t="s">
        <v>1779</v>
      </c>
      <c r="E1463" s="1127" t="s">
        <v>2530</v>
      </c>
      <c r="F1463" s="1112">
        <v>1</v>
      </c>
      <c r="G1463" s="1110">
        <v>19.25</v>
      </c>
      <c r="H1463" s="1113">
        <v>2.1</v>
      </c>
      <c r="I1463" s="1113"/>
      <c r="J1463" s="1114">
        <f t="shared" ref="J1463:J1474" si="82">PRODUCT(F1463:I1463)</f>
        <v>40.425000000000004</v>
      </c>
      <c r="K1463" s="1119"/>
      <c r="L1463" s="1119"/>
      <c r="M1463" s="1140"/>
    </row>
    <row r="1464" spans="2:13" x14ac:dyDescent="0.25">
      <c r="B1464" s="1140"/>
      <c r="C1464" s="1217"/>
      <c r="D1464" s="1216"/>
      <c r="E1464" s="1218" t="s">
        <v>2297</v>
      </c>
      <c r="F1464" s="1209">
        <v>-1</v>
      </c>
      <c r="G1464" s="1210">
        <v>1.2</v>
      </c>
      <c r="H1464" s="1113">
        <v>2.1</v>
      </c>
      <c r="I1464" s="1211"/>
      <c r="J1464" s="1114">
        <f t="shared" si="82"/>
        <v>-2.52</v>
      </c>
      <c r="K1464" s="1213"/>
      <c r="L1464" s="1119"/>
      <c r="M1464" s="1140"/>
    </row>
    <row r="1465" spans="2:13" x14ac:dyDescent="0.25">
      <c r="B1465" s="1140"/>
      <c r="C1465" s="1217"/>
      <c r="D1465" s="1216"/>
      <c r="E1465" s="1218" t="s">
        <v>2297</v>
      </c>
      <c r="F1465" s="1209">
        <v>-1</v>
      </c>
      <c r="G1465" s="1210">
        <v>0.9</v>
      </c>
      <c r="H1465" s="1113">
        <v>2.1</v>
      </c>
      <c r="I1465" s="1211"/>
      <c r="J1465" s="1114">
        <f t="shared" si="82"/>
        <v>-1.8900000000000001</v>
      </c>
      <c r="K1465" s="1213"/>
      <c r="L1465" s="1119"/>
      <c r="M1465" s="1140"/>
    </row>
    <row r="1466" spans="2:13" x14ac:dyDescent="0.25">
      <c r="B1466" s="1140"/>
      <c r="C1466" s="1217"/>
      <c r="D1466" s="1216"/>
      <c r="E1466" s="1218" t="s">
        <v>2371</v>
      </c>
      <c r="F1466" s="1209">
        <v>-1</v>
      </c>
      <c r="G1466" s="1210">
        <v>1.8</v>
      </c>
      <c r="H1466" s="1215">
        <v>0.9</v>
      </c>
      <c r="I1466" s="1211"/>
      <c r="J1466" s="1114">
        <f t="shared" si="82"/>
        <v>-1.62</v>
      </c>
      <c r="K1466" s="1213"/>
      <c r="L1466" s="1119"/>
      <c r="M1466" s="1140"/>
    </row>
    <row r="1467" spans="2:13" x14ac:dyDescent="0.25">
      <c r="B1467" s="1140"/>
      <c r="C1467" s="1151" t="s">
        <v>793</v>
      </c>
      <c r="D1467" s="1126" t="s">
        <v>1783</v>
      </c>
      <c r="E1467" s="1127" t="s">
        <v>2530</v>
      </c>
      <c r="F1467" s="1112">
        <v>1</v>
      </c>
      <c r="G1467" s="1110">
        <v>23.8</v>
      </c>
      <c r="H1467" s="1215">
        <v>2.1</v>
      </c>
      <c r="I1467" s="1113"/>
      <c r="J1467" s="1114">
        <f t="shared" si="82"/>
        <v>49.980000000000004</v>
      </c>
      <c r="K1467" s="1119"/>
      <c r="L1467" s="1119"/>
      <c r="M1467" s="1140"/>
    </row>
    <row r="1468" spans="2:13" x14ac:dyDescent="0.25">
      <c r="B1468" s="1140"/>
      <c r="C1468" s="1217"/>
      <c r="D1468" s="1216"/>
      <c r="E1468" s="1218" t="s">
        <v>2297</v>
      </c>
      <c r="F1468" s="1209">
        <v>-1</v>
      </c>
      <c r="G1468" s="1210">
        <v>1.2</v>
      </c>
      <c r="H1468" s="1215">
        <v>2.1</v>
      </c>
      <c r="I1468" s="1211"/>
      <c r="J1468" s="1114">
        <f t="shared" si="82"/>
        <v>-2.52</v>
      </c>
      <c r="K1468" s="1213"/>
      <c r="L1468" s="1119"/>
      <c r="M1468" s="1140"/>
    </row>
    <row r="1469" spans="2:13" x14ac:dyDescent="0.25">
      <c r="B1469" s="1140"/>
      <c r="C1469" s="1217"/>
      <c r="D1469" s="1216"/>
      <c r="E1469" s="1218" t="s">
        <v>2297</v>
      </c>
      <c r="F1469" s="1209">
        <v>-1</v>
      </c>
      <c r="G1469" s="1210">
        <v>0.9</v>
      </c>
      <c r="H1469" s="1215">
        <v>2.1</v>
      </c>
      <c r="I1469" s="1211"/>
      <c r="J1469" s="1114">
        <f t="shared" si="82"/>
        <v>-1.8900000000000001</v>
      </c>
      <c r="K1469" s="1213"/>
      <c r="L1469" s="1119"/>
      <c r="M1469" s="1140"/>
    </row>
    <row r="1470" spans="2:13" x14ac:dyDescent="0.25">
      <c r="B1470" s="1140"/>
      <c r="C1470" s="1217"/>
      <c r="D1470" s="1216"/>
      <c r="E1470" s="1218" t="s">
        <v>2371</v>
      </c>
      <c r="F1470" s="1209">
        <v>-1</v>
      </c>
      <c r="G1470" s="1210">
        <v>1.8</v>
      </c>
      <c r="H1470" s="1215">
        <v>0.9</v>
      </c>
      <c r="I1470" s="1211"/>
      <c r="J1470" s="1114">
        <f t="shared" si="82"/>
        <v>-1.62</v>
      </c>
      <c r="K1470" s="1213"/>
      <c r="L1470" s="1119"/>
      <c r="M1470" s="1140"/>
    </row>
    <row r="1471" spans="2:13" x14ac:dyDescent="0.25">
      <c r="B1471" s="1140"/>
      <c r="C1471" s="1151" t="s">
        <v>793</v>
      </c>
      <c r="D1471" s="1126" t="s">
        <v>1762</v>
      </c>
      <c r="E1471" s="1127" t="s">
        <v>2531</v>
      </c>
      <c r="F1471" s="1112">
        <v>1</v>
      </c>
      <c r="G1471" s="1110">
        <v>21.7</v>
      </c>
      <c r="H1471" s="1215">
        <v>2.1</v>
      </c>
      <c r="I1471" s="1113"/>
      <c r="J1471" s="1114">
        <f t="shared" si="82"/>
        <v>45.57</v>
      </c>
      <c r="K1471" s="1119"/>
      <c r="L1471" s="1119"/>
      <c r="M1471" s="1140"/>
    </row>
    <row r="1472" spans="2:13" x14ac:dyDescent="0.25">
      <c r="B1472" s="1140"/>
      <c r="C1472" s="1217"/>
      <c r="D1472" s="1216"/>
      <c r="E1472" s="1218" t="s">
        <v>2297</v>
      </c>
      <c r="F1472" s="1209">
        <v>-1</v>
      </c>
      <c r="G1472" s="1210">
        <v>1.2</v>
      </c>
      <c r="H1472" s="1215">
        <v>2.1</v>
      </c>
      <c r="I1472" s="1211"/>
      <c r="J1472" s="1114">
        <f t="shared" si="82"/>
        <v>-2.52</v>
      </c>
      <c r="K1472" s="1213"/>
      <c r="L1472" s="1119"/>
      <c r="M1472" s="1140"/>
    </row>
    <row r="1473" spans="2:13" x14ac:dyDescent="0.25">
      <c r="B1473" s="1140"/>
      <c r="C1473" s="1217"/>
      <c r="D1473" s="1216"/>
      <c r="E1473" s="1218" t="s">
        <v>2297</v>
      </c>
      <c r="F1473" s="1209">
        <v>-1</v>
      </c>
      <c r="G1473" s="1210">
        <v>0.9</v>
      </c>
      <c r="H1473" s="1215">
        <v>2.1</v>
      </c>
      <c r="I1473" s="1211"/>
      <c r="J1473" s="1114">
        <f t="shared" si="82"/>
        <v>-1.8900000000000001</v>
      </c>
      <c r="K1473" s="1213"/>
      <c r="L1473" s="1119"/>
      <c r="M1473" s="1140"/>
    </row>
    <row r="1474" spans="2:13" x14ac:dyDescent="0.25">
      <c r="B1474" s="1140"/>
      <c r="C1474" s="1217"/>
      <c r="D1474" s="1216"/>
      <c r="E1474" s="1218" t="s">
        <v>2371</v>
      </c>
      <c r="F1474" s="1209">
        <v>-1</v>
      </c>
      <c r="G1474" s="1210">
        <v>1.6</v>
      </c>
      <c r="H1474" s="1215">
        <v>0.9</v>
      </c>
      <c r="I1474" s="1211"/>
      <c r="J1474" s="1114">
        <f t="shared" si="82"/>
        <v>-1.4400000000000002</v>
      </c>
      <c r="K1474" s="1213"/>
      <c r="L1474" s="1119"/>
      <c r="M1474" s="1140"/>
    </row>
    <row r="1475" spans="2:13" x14ac:dyDescent="0.25">
      <c r="B1475" s="1140"/>
      <c r="C1475" s="1151"/>
      <c r="D1475" s="1126"/>
      <c r="E1475" s="1127"/>
      <c r="F1475" s="1112"/>
      <c r="G1475" s="1110"/>
      <c r="H1475" s="1113"/>
      <c r="I1475" s="1113"/>
      <c r="J1475" s="1114"/>
      <c r="K1475" s="1119"/>
      <c r="L1475" s="1119"/>
      <c r="M1475" s="1140"/>
    </row>
    <row r="1476" spans="2:13" x14ac:dyDescent="0.25">
      <c r="B1476" s="1140"/>
      <c r="C1476" s="1148"/>
      <c r="D1476" s="1110"/>
      <c r="E1476" s="1118" t="s">
        <v>1798</v>
      </c>
      <c r="F1476" s="1112"/>
      <c r="G1476" s="1110"/>
      <c r="H1476" s="1113"/>
      <c r="I1476" s="1113"/>
      <c r="J1476" s="1114"/>
      <c r="K1476" s="1119"/>
      <c r="L1476" s="1119"/>
      <c r="M1476" s="1140"/>
    </row>
    <row r="1477" spans="2:13" x14ac:dyDescent="0.25">
      <c r="B1477" s="1140"/>
      <c r="C1477" s="1151" t="s">
        <v>793</v>
      </c>
      <c r="D1477" s="1126" t="s">
        <v>1785</v>
      </c>
      <c r="E1477" s="1127" t="s">
        <v>2530</v>
      </c>
      <c r="F1477" s="1112">
        <v>1</v>
      </c>
      <c r="G1477" s="1110">
        <v>24</v>
      </c>
      <c r="H1477" s="1113">
        <v>2.1</v>
      </c>
      <c r="I1477" s="1113"/>
      <c r="J1477" s="1114">
        <f t="shared" ref="J1477:J1498" si="83">PRODUCT(F1477:I1477)</f>
        <v>50.400000000000006</v>
      </c>
      <c r="K1477" s="1119"/>
      <c r="L1477" s="1119"/>
      <c r="M1477" s="1140"/>
    </row>
    <row r="1478" spans="2:13" x14ac:dyDescent="0.25">
      <c r="B1478" s="1140"/>
      <c r="C1478" s="1217"/>
      <c r="D1478" s="1216"/>
      <c r="E1478" s="1218" t="s">
        <v>2297</v>
      </c>
      <c r="F1478" s="1209">
        <v>-1</v>
      </c>
      <c r="G1478" s="1210">
        <v>1.2</v>
      </c>
      <c r="H1478" s="1113">
        <v>2.1</v>
      </c>
      <c r="I1478" s="1211"/>
      <c r="J1478" s="1114">
        <f t="shared" si="83"/>
        <v>-2.52</v>
      </c>
      <c r="K1478" s="1213"/>
      <c r="L1478" s="1119"/>
      <c r="M1478" s="1140"/>
    </row>
    <row r="1479" spans="2:13" x14ac:dyDescent="0.25">
      <c r="B1479" s="1140"/>
      <c r="C1479" s="1217"/>
      <c r="D1479" s="1216"/>
      <c r="E1479" s="1218" t="s">
        <v>2297</v>
      </c>
      <c r="F1479" s="1209">
        <v>-1</v>
      </c>
      <c r="G1479" s="1210">
        <v>0.9</v>
      </c>
      <c r="H1479" s="1113">
        <v>2.1</v>
      </c>
      <c r="I1479" s="1211"/>
      <c r="J1479" s="1114">
        <f t="shared" si="83"/>
        <v>-1.8900000000000001</v>
      </c>
      <c r="K1479" s="1213"/>
      <c r="L1479" s="1119"/>
      <c r="M1479" s="1140"/>
    </row>
    <row r="1480" spans="2:13" x14ac:dyDescent="0.25">
      <c r="B1480" s="1140"/>
      <c r="C1480" s="1217"/>
      <c r="D1480" s="1216"/>
      <c r="E1480" s="1218" t="s">
        <v>2371</v>
      </c>
      <c r="F1480" s="1209">
        <v>-1</v>
      </c>
      <c r="G1480" s="1210">
        <v>1.8</v>
      </c>
      <c r="H1480" s="1215">
        <v>0.9</v>
      </c>
      <c r="I1480" s="1211"/>
      <c r="J1480" s="1114">
        <f t="shared" si="83"/>
        <v>-1.62</v>
      </c>
      <c r="K1480" s="1213"/>
      <c r="L1480" s="1119"/>
      <c r="M1480" s="1140"/>
    </row>
    <row r="1481" spans="2:13" x14ac:dyDescent="0.25">
      <c r="B1481" s="1140"/>
      <c r="C1481" s="1151" t="s">
        <v>793</v>
      </c>
      <c r="D1481" s="1126" t="s">
        <v>1826</v>
      </c>
      <c r="E1481" s="1127" t="s">
        <v>2532</v>
      </c>
      <c r="F1481" s="1112">
        <v>1</v>
      </c>
      <c r="G1481" s="1110">
        <v>19.05</v>
      </c>
      <c r="H1481" s="1215">
        <v>2.1</v>
      </c>
      <c r="I1481" s="1113"/>
      <c r="J1481" s="1114">
        <f t="shared" si="83"/>
        <v>40.005000000000003</v>
      </c>
      <c r="K1481" s="1119"/>
      <c r="L1481" s="1119"/>
      <c r="M1481" s="1140"/>
    </row>
    <row r="1482" spans="2:13" x14ac:dyDescent="0.25">
      <c r="B1482" s="1140"/>
      <c r="C1482" s="1217"/>
      <c r="D1482" s="1216"/>
      <c r="E1482" s="1218" t="s">
        <v>2297</v>
      </c>
      <c r="F1482" s="1209">
        <v>-1</v>
      </c>
      <c r="G1482" s="1210">
        <v>1.2</v>
      </c>
      <c r="H1482" s="1215">
        <v>2.1</v>
      </c>
      <c r="I1482" s="1211"/>
      <c r="J1482" s="1114">
        <f t="shared" si="83"/>
        <v>-2.52</v>
      </c>
      <c r="K1482" s="1213"/>
      <c r="L1482" s="1119"/>
      <c r="M1482" s="1140"/>
    </row>
    <row r="1483" spans="2:13" x14ac:dyDescent="0.25">
      <c r="B1483" s="1140"/>
      <c r="C1483" s="1217"/>
      <c r="D1483" s="1216"/>
      <c r="E1483" s="1218" t="s">
        <v>2297</v>
      </c>
      <c r="F1483" s="1209">
        <v>-1</v>
      </c>
      <c r="G1483" s="1210">
        <v>0.9</v>
      </c>
      <c r="H1483" s="1215">
        <v>2.1</v>
      </c>
      <c r="I1483" s="1211"/>
      <c r="J1483" s="1114">
        <f t="shared" si="83"/>
        <v>-1.8900000000000001</v>
      </c>
      <c r="K1483" s="1213"/>
      <c r="L1483" s="1119"/>
      <c r="M1483" s="1140"/>
    </row>
    <row r="1484" spans="2:13" x14ac:dyDescent="0.25">
      <c r="B1484" s="1140"/>
      <c r="C1484" s="1217"/>
      <c r="D1484" s="1216"/>
      <c r="E1484" s="1218" t="s">
        <v>2371</v>
      </c>
      <c r="F1484" s="1209">
        <v>-1</v>
      </c>
      <c r="G1484" s="1210">
        <v>1.8</v>
      </c>
      <c r="H1484" s="1215">
        <v>0.9</v>
      </c>
      <c r="I1484" s="1211"/>
      <c r="J1484" s="1114">
        <f t="shared" si="83"/>
        <v>-1.62</v>
      </c>
      <c r="K1484" s="1213"/>
      <c r="L1484" s="1119"/>
      <c r="M1484" s="1140"/>
    </row>
    <row r="1485" spans="2:13" x14ac:dyDescent="0.25">
      <c r="B1485" s="1140"/>
      <c r="C1485" s="1151" t="s">
        <v>793</v>
      </c>
      <c r="D1485" s="1126" t="s">
        <v>2178</v>
      </c>
      <c r="E1485" s="1127" t="s">
        <v>2532</v>
      </c>
      <c r="F1485" s="1112">
        <v>1</v>
      </c>
      <c r="G1485" s="1110">
        <v>25.2</v>
      </c>
      <c r="H1485" s="1215">
        <v>2.1</v>
      </c>
      <c r="I1485" s="1113"/>
      <c r="J1485" s="1114">
        <f t="shared" si="83"/>
        <v>52.92</v>
      </c>
      <c r="K1485" s="1119"/>
      <c r="L1485" s="1119"/>
      <c r="M1485" s="1140"/>
    </row>
    <row r="1486" spans="2:13" x14ac:dyDescent="0.25">
      <c r="B1486" s="1140"/>
      <c r="C1486" s="1217"/>
      <c r="D1486" s="1216"/>
      <c r="E1486" s="1218" t="s">
        <v>2297</v>
      </c>
      <c r="F1486" s="1209">
        <v>-1</v>
      </c>
      <c r="G1486" s="1210">
        <v>1.2</v>
      </c>
      <c r="H1486" s="1215">
        <v>2.1</v>
      </c>
      <c r="I1486" s="1211"/>
      <c r="J1486" s="1114">
        <f t="shared" si="83"/>
        <v>-2.52</v>
      </c>
      <c r="K1486" s="1213"/>
      <c r="L1486" s="1119"/>
      <c r="M1486" s="1140"/>
    </row>
    <row r="1487" spans="2:13" x14ac:dyDescent="0.25">
      <c r="B1487" s="1140"/>
      <c r="C1487" s="1217"/>
      <c r="D1487" s="1216"/>
      <c r="E1487" s="1218" t="s">
        <v>2297</v>
      </c>
      <c r="F1487" s="1209">
        <v>-1</v>
      </c>
      <c r="G1487" s="1210">
        <v>0.9</v>
      </c>
      <c r="H1487" s="1215">
        <v>2.1</v>
      </c>
      <c r="I1487" s="1211"/>
      <c r="J1487" s="1114">
        <f t="shared" si="83"/>
        <v>-1.8900000000000001</v>
      </c>
      <c r="K1487" s="1213"/>
      <c r="L1487" s="1119"/>
      <c r="M1487" s="1140"/>
    </row>
    <row r="1488" spans="2:13" x14ac:dyDescent="0.25">
      <c r="B1488" s="1140"/>
      <c r="C1488" s="1217"/>
      <c r="D1488" s="1216"/>
      <c r="E1488" s="1218" t="s">
        <v>2371</v>
      </c>
      <c r="F1488" s="1209">
        <v>-1</v>
      </c>
      <c r="G1488" s="1210">
        <v>1.8</v>
      </c>
      <c r="H1488" s="1215">
        <v>0.9</v>
      </c>
      <c r="I1488" s="1211"/>
      <c r="J1488" s="1114">
        <f t="shared" si="83"/>
        <v>-1.62</v>
      </c>
      <c r="K1488" s="1213"/>
      <c r="L1488" s="1119"/>
      <c r="M1488" s="1140"/>
    </row>
    <row r="1489" spans="2:13" x14ac:dyDescent="0.25">
      <c r="B1489" s="1140"/>
      <c r="C1489" s="1151" t="s">
        <v>793</v>
      </c>
      <c r="D1489" s="1126" t="s">
        <v>1814</v>
      </c>
      <c r="E1489" s="1127" t="s">
        <v>2533</v>
      </c>
      <c r="F1489" s="1112">
        <v>1</v>
      </c>
      <c r="G1489" s="1110">
        <v>14.8</v>
      </c>
      <c r="H1489" s="1215">
        <v>2.1</v>
      </c>
      <c r="I1489" s="1113"/>
      <c r="J1489" s="1114">
        <f t="shared" si="83"/>
        <v>31.080000000000002</v>
      </c>
      <c r="K1489" s="1119"/>
      <c r="L1489" s="1119"/>
      <c r="M1489" s="1140"/>
    </row>
    <row r="1490" spans="2:13" x14ac:dyDescent="0.25">
      <c r="B1490" s="1140"/>
      <c r="C1490" s="1217"/>
      <c r="D1490" s="1216"/>
      <c r="E1490" s="1218" t="s">
        <v>2297</v>
      </c>
      <c r="F1490" s="1209">
        <v>-1</v>
      </c>
      <c r="G1490" s="1210">
        <v>1.2</v>
      </c>
      <c r="H1490" s="1215">
        <v>2.1</v>
      </c>
      <c r="I1490" s="1211"/>
      <c r="J1490" s="1114">
        <f t="shared" si="83"/>
        <v>-2.52</v>
      </c>
      <c r="K1490" s="1213"/>
      <c r="L1490" s="1119"/>
      <c r="M1490" s="1140"/>
    </row>
    <row r="1491" spans="2:13" x14ac:dyDescent="0.25">
      <c r="B1491" s="1140"/>
      <c r="C1491" s="1217"/>
      <c r="D1491" s="1216"/>
      <c r="E1491" s="1171" t="s">
        <v>2371</v>
      </c>
      <c r="F1491" s="1209">
        <v>-1</v>
      </c>
      <c r="G1491" s="1210">
        <v>1.8</v>
      </c>
      <c r="H1491" s="1215">
        <v>0.9</v>
      </c>
      <c r="I1491" s="1211"/>
      <c r="J1491" s="1114">
        <f t="shared" si="83"/>
        <v>-1.62</v>
      </c>
      <c r="K1491" s="1213"/>
      <c r="L1491" s="1119"/>
      <c r="M1491" s="1140"/>
    </row>
    <row r="1492" spans="2:13" x14ac:dyDescent="0.25">
      <c r="B1492" s="1140"/>
      <c r="C1492" s="1151" t="s">
        <v>793</v>
      </c>
      <c r="D1492" s="1126" t="s">
        <v>1838</v>
      </c>
      <c r="E1492" s="1127" t="s">
        <v>1839</v>
      </c>
      <c r="F1492" s="1112">
        <v>1</v>
      </c>
      <c r="G1492" s="1110">
        <v>14.9</v>
      </c>
      <c r="H1492" s="1113">
        <v>2.1</v>
      </c>
      <c r="I1492" s="1113"/>
      <c r="J1492" s="1114">
        <f t="shared" si="83"/>
        <v>31.290000000000003</v>
      </c>
      <c r="K1492" s="1119"/>
      <c r="L1492" s="1119"/>
      <c r="M1492" s="1140"/>
    </row>
    <row r="1493" spans="2:13" x14ac:dyDescent="0.25">
      <c r="B1493" s="1140"/>
      <c r="C1493" s="1219"/>
      <c r="D1493" s="1208"/>
      <c r="E1493" s="1171" t="s">
        <v>2297</v>
      </c>
      <c r="F1493" s="1209">
        <v>-1</v>
      </c>
      <c r="G1493" s="1210">
        <v>1.2</v>
      </c>
      <c r="H1493" s="1215">
        <v>2.1</v>
      </c>
      <c r="I1493" s="1211"/>
      <c r="J1493" s="1114">
        <f t="shared" si="83"/>
        <v>-2.52</v>
      </c>
      <c r="K1493" s="1213"/>
      <c r="L1493" s="1119"/>
      <c r="M1493" s="1140"/>
    </row>
    <row r="1494" spans="2:13" x14ac:dyDescent="0.25">
      <c r="B1494" s="1140"/>
      <c r="C1494" s="1219"/>
      <c r="D1494" s="1208"/>
      <c r="E1494" s="1171" t="s">
        <v>2371</v>
      </c>
      <c r="F1494" s="1209">
        <v>-1</v>
      </c>
      <c r="G1494" s="1210">
        <v>0.9</v>
      </c>
      <c r="H1494" s="1215">
        <v>0.9</v>
      </c>
      <c r="I1494" s="1211"/>
      <c r="J1494" s="1114">
        <f t="shared" si="83"/>
        <v>-0.81</v>
      </c>
      <c r="K1494" s="1213"/>
      <c r="L1494" s="1119"/>
      <c r="M1494" s="1140"/>
    </row>
    <row r="1495" spans="2:13" x14ac:dyDescent="0.25">
      <c r="B1495" s="1140"/>
      <c r="C1495" s="1219"/>
      <c r="D1495" s="1208"/>
      <c r="E1495" s="1171" t="s">
        <v>2371</v>
      </c>
      <c r="F1495" s="1209">
        <v>-1</v>
      </c>
      <c r="G1495" s="1210">
        <v>1.5</v>
      </c>
      <c r="H1495" s="1215">
        <v>0.9</v>
      </c>
      <c r="I1495" s="1211"/>
      <c r="J1495" s="1114">
        <f t="shared" si="83"/>
        <v>-1.35</v>
      </c>
      <c r="K1495" s="1213"/>
      <c r="L1495" s="1119"/>
      <c r="M1495" s="1140"/>
    </row>
    <row r="1496" spans="2:13" x14ac:dyDescent="0.25">
      <c r="B1496" s="1140"/>
      <c r="C1496" s="1151" t="s">
        <v>793</v>
      </c>
      <c r="D1496" s="1126" t="s">
        <v>1841</v>
      </c>
      <c r="E1496" s="1127" t="s">
        <v>1842</v>
      </c>
      <c r="F1496" s="1112">
        <v>1</v>
      </c>
      <c r="G1496" s="1110">
        <v>16.7</v>
      </c>
      <c r="H1496" s="1113">
        <v>2.1</v>
      </c>
      <c r="I1496" s="1113"/>
      <c r="J1496" s="1114">
        <f t="shared" si="83"/>
        <v>35.07</v>
      </c>
      <c r="K1496" s="1119"/>
      <c r="L1496" s="1119"/>
      <c r="M1496" s="1140"/>
    </row>
    <row r="1497" spans="2:13" x14ac:dyDescent="0.25">
      <c r="B1497" s="1140"/>
      <c r="C1497" s="1219"/>
      <c r="D1497" s="1208"/>
      <c r="E1497" s="1171" t="s">
        <v>2297</v>
      </c>
      <c r="F1497" s="1209">
        <v>-1</v>
      </c>
      <c r="G1497" s="1210">
        <v>1.2</v>
      </c>
      <c r="H1497" s="1215">
        <v>2.1</v>
      </c>
      <c r="I1497" s="1211"/>
      <c r="J1497" s="1114">
        <f t="shared" si="83"/>
        <v>-2.52</v>
      </c>
      <c r="K1497" s="1213"/>
      <c r="L1497" s="1119"/>
      <c r="M1497" s="1140"/>
    </row>
    <row r="1498" spans="2:13" x14ac:dyDescent="0.25">
      <c r="B1498" s="1140"/>
      <c r="C1498" s="1219"/>
      <c r="D1498" s="1208"/>
      <c r="E1498" s="1171" t="s">
        <v>2371</v>
      </c>
      <c r="F1498" s="1209">
        <v>-1</v>
      </c>
      <c r="G1498" s="1210">
        <v>1.6</v>
      </c>
      <c r="H1498" s="1215">
        <v>0.9</v>
      </c>
      <c r="I1498" s="1211"/>
      <c r="J1498" s="1114">
        <f t="shared" si="83"/>
        <v>-1.4400000000000002</v>
      </c>
      <c r="K1498" s="1213"/>
      <c r="L1498" s="1119"/>
      <c r="M1498" s="1140"/>
    </row>
    <row r="1499" spans="2:13" x14ac:dyDescent="0.25">
      <c r="B1499" s="728"/>
      <c r="C1499" s="1123"/>
      <c r="D1499" s="1123"/>
      <c r="E1499" s="1123"/>
      <c r="F1499" s="1123"/>
      <c r="G1499" s="1123"/>
      <c r="H1499" s="1123"/>
      <c r="I1499" s="1123"/>
      <c r="J1499" s="1123"/>
      <c r="K1499" s="1123"/>
      <c r="L1499" s="1123"/>
      <c r="M1499" s="728"/>
    </row>
    <row r="1500" spans="2:13" x14ac:dyDescent="0.25">
      <c r="B1500" s="1140"/>
      <c r="C1500" s="1148"/>
      <c r="D1500" s="1110"/>
      <c r="E1500" s="1118" t="s">
        <v>1844</v>
      </c>
      <c r="F1500" s="1112"/>
      <c r="G1500" s="1110"/>
      <c r="H1500" s="1113"/>
      <c r="I1500" s="1113"/>
      <c r="J1500" s="1114"/>
      <c r="K1500" s="1119"/>
      <c r="L1500" s="1119"/>
      <c r="M1500" s="1140"/>
    </row>
    <row r="1501" spans="2:13" x14ac:dyDescent="0.25">
      <c r="B1501" s="1140"/>
      <c r="C1501" s="1151" t="s">
        <v>793</v>
      </c>
      <c r="D1501" s="1126" t="s">
        <v>1847</v>
      </c>
      <c r="E1501" s="1127" t="s">
        <v>1763</v>
      </c>
      <c r="F1501" s="1112">
        <v>1</v>
      </c>
      <c r="G1501" s="1110">
        <v>21.3</v>
      </c>
      <c r="H1501" s="1113">
        <v>2.1</v>
      </c>
      <c r="I1501" s="1113"/>
      <c r="J1501" s="1114">
        <f t="shared" ref="J1501:J1537" si="84">PRODUCT(F1501:I1501)</f>
        <v>44.730000000000004</v>
      </c>
      <c r="K1501" s="1119"/>
      <c r="L1501" s="1119"/>
      <c r="M1501" s="1140"/>
    </row>
    <row r="1502" spans="2:13" x14ac:dyDescent="0.25">
      <c r="B1502" s="1140"/>
      <c r="C1502" s="1219"/>
      <c r="D1502" s="1208"/>
      <c r="E1502" s="1171" t="s">
        <v>2297</v>
      </c>
      <c r="F1502" s="1209">
        <v>-1</v>
      </c>
      <c r="G1502" s="1210">
        <v>1.2</v>
      </c>
      <c r="H1502" s="1215">
        <v>2.1</v>
      </c>
      <c r="I1502" s="1211"/>
      <c r="J1502" s="1114">
        <f t="shared" si="84"/>
        <v>-2.52</v>
      </c>
      <c r="K1502" s="1213"/>
      <c r="L1502" s="1119"/>
      <c r="M1502" s="1140"/>
    </row>
    <row r="1503" spans="2:13" x14ac:dyDescent="0.25">
      <c r="B1503" s="1140"/>
      <c r="C1503" s="1219"/>
      <c r="D1503" s="1208"/>
      <c r="E1503" s="1171" t="s">
        <v>2297</v>
      </c>
      <c r="F1503" s="1209">
        <v>-1</v>
      </c>
      <c r="G1503" s="1210">
        <v>0.9</v>
      </c>
      <c r="H1503" s="1215">
        <v>2.1</v>
      </c>
      <c r="I1503" s="1211"/>
      <c r="J1503" s="1114">
        <f t="shared" si="84"/>
        <v>-1.8900000000000001</v>
      </c>
      <c r="K1503" s="1213"/>
      <c r="L1503" s="1119"/>
      <c r="M1503" s="1140"/>
    </row>
    <row r="1504" spans="2:13" x14ac:dyDescent="0.25">
      <c r="B1504" s="1140"/>
      <c r="C1504" s="1219"/>
      <c r="D1504" s="1208"/>
      <c r="E1504" s="1171" t="s">
        <v>2371</v>
      </c>
      <c r="F1504" s="1209">
        <v>-1</v>
      </c>
      <c r="G1504" s="1210">
        <v>1.6</v>
      </c>
      <c r="H1504" s="1215">
        <v>0.9</v>
      </c>
      <c r="I1504" s="1211"/>
      <c r="J1504" s="1114">
        <f t="shared" si="84"/>
        <v>-1.4400000000000002</v>
      </c>
      <c r="K1504" s="1213"/>
      <c r="L1504" s="1119"/>
      <c r="M1504" s="1140"/>
    </row>
    <row r="1505" spans="2:13" x14ac:dyDescent="0.25">
      <c r="B1505" s="1140"/>
      <c r="C1505" s="1151" t="s">
        <v>793</v>
      </c>
      <c r="D1505" s="1126" t="s">
        <v>1848</v>
      </c>
      <c r="E1505" s="1127" t="s">
        <v>1763</v>
      </c>
      <c r="F1505" s="1112">
        <v>1</v>
      </c>
      <c r="G1505" s="1110">
        <v>20.9</v>
      </c>
      <c r="H1505" s="1215">
        <v>2.1</v>
      </c>
      <c r="I1505" s="1113"/>
      <c r="J1505" s="1114">
        <f t="shared" si="84"/>
        <v>43.89</v>
      </c>
      <c r="K1505" s="1119"/>
      <c r="L1505" s="1119"/>
      <c r="M1505" s="1140"/>
    </row>
    <row r="1506" spans="2:13" x14ac:dyDescent="0.25">
      <c r="B1506" s="1140"/>
      <c r="C1506" s="1219"/>
      <c r="D1506" s="1208"/>
      <c r="E1506" s="1171" t="s">
        <v>2297</v>
      </c>
      <c r="F1506" s="1209">
        <v>-1</v>
      </c>
      <c r="G1506" s="1210">
        <v>1.2</v>
      </c>
      <c r="H1506" s="1215">
        <v>2.1</v>
      </c>
      <c r="I1506" s="1211"/>
      <c r="J1506" s="1114">
        <f t="shared" si="84"/>
        <v>-2.52</v>
      </c>
      <c r="K1506" s="1213"/>
      <c r="L1506" s="1119"/>
      <c r="M1506" s="1140"/>
    </row>
    <row r="1507" spans="2:13" x14ac:dyDescent="0.25">
      <c r="B1507" s="1140"/>
      <c r="C1507" s="1219"/>
      <c r="D1507" s="1208"/>
      <c r="E1507" s="1171" t="s">
        <v>2297</v>
      </c>
      <c r="F1507" s="1209">
        <v>-1</v>
      </c>
      <c r="G1507" s="1210">
        <v>0.9</v>
      </c>
      <c r="H1507" s="1215">
        <v>2.1</v>
      </c>
      <c r="I1507" s="1211"/>
      <c r="J1507" s="1114">
        <f t="shared" si="84"/>
        <v>-1.8900000000000001</v>
      </c>
      <c r="K1507" s="1213"/>
      <c r="L1507" s="1119"/>
      <c r="M1507" s="1140"/>
    </row>
    <row r="1508" spans="2:13" x14ac:dyDescent="0.25">
      <c r="B1508" s="1140"/>
      <c r="C1508" s="1219"/>
      <c r="D1508" s="1208"/>
      <c r="E1508" s="1171" t="s">
        <v>2371</v>
      </c>
      <c r="F1508" s="1209">
        <v>-1</v>
      </c>
      <c r="G1508" s="1210">
        <v>1.6</v>
      </c>
      <c r="H1508" s="1215">
        <v>0.9</v>
      </c>
      <c r="I1508" s="1211"/>
      <c r="J1508" s="1114">
        <f t="shared" si="84"/>
        <v>-1.4400000000000002</v>
      </c>
      <c r="K1508" s="1213"/>
      <c r="L1508" s="1119"/>
      <c r="M1508" s="1140"/>
    </row>
    <row r="1509" spans="2:13" x14ac:dyDescent="0.25">
      <c r="B1509" s="1140"/>
      <c r="C1509" s="1151" t="s">
        <v>793</v>
      </c>
      <c r="D1509" s="1126" t="s">
        <v>1852</v>
      </c>
      <c r="E1509" s="1127" t="s">
        <v>2534</v>
      </c>
      <c r="F1509" s="1112">
        <v>1</v>
      </c>
      <c r="G1509" s="1110">
        <v>19.2</v>
      </c>
      <c r="H1509" s="1215">
        <v>2.1</v>
      </c>
      <c r="I1509" s="1113"/>
      <c r="J1509" s="1114">
        <f t="shared" si="84"/>
        <v>40.32</v>
      </c>
      <c r="K1509" s="1119"/>
      <c r="L1509" s="1119"/>
      <c r="M1509" s="1140"/>
    </row>
    <row r="1510" spans="2:13" x14ac:dyDescent="0.25">
      <c r="B1510" s="1140"/>
      <c r="C1510" s="1219"/>
      <c r="D1510" s="1208"/>
      <c r="E1510" s="1171" t="s">
        <v>2297</v>
      </c>
      <c r="F1510" s="1209">
        <v>-1</v>
      </c>
      <c r="G1510" s="1210">
        <v>1.2</v>
      </c>
      <c r="H1510" s="1215">
        <v>2.1</v>
      </c>
      <c r="I1510" s="1211"/>
      <c r="J1510" s="1114">
        <f t="shared" si="84"/>
        <v>-2.52</v>
      </c>
      <c r="K1510" s="1213"/>
      <c r="L1510" s="1119"/>
      <c r="M1510" s="1140"/>
    </row>
    <row r="1511" spans="2:13" x14ac:dyDescent="0.25">
      <c r="B1511" s="1140"/>
      <c r="C1511" s="1219"/>
      <c r="D1511" s="1208"/>
      <c r="E1511" s="1171" t="s">
        <v>2297</v>
      </c>
      <c r="F1511" s="1209">
        <v>-1</v>
      </c>
      <c r="G1511" s="1210">
        <v>0.9</v>
      </c>
      <c r="H1511" s="1215">
        <v>2.1</v>
      </c>
      <c r="I1511" s="1211"/>
      <c r="J1511" s="1114">
        <f t="shared" si="84"/>
        <v>-1.8900000000000001</v>
      </c>
      <c r="K1511" s="1213"/>
      <c r="L1511" s="1119"/>
      <c r="M1511" s="1140"/>
    </row>
    <row r="1512" spans="2:13" x14ac:dyDescent="0.25">
      <c r="B1512" s="1140"/>
      <c r="C1512" s="1219"/>
      <c r="D1512" s="1208"/>
      <c r="E1512" s="1171" t="s">
        <v>2371</v>
      </c>
      <c r="F1512" s="1209">
        <v>-1</v>
      </c>
      <c r="G1512" s="1210">
        <v>1.6</v>
      </c>
      <c r="H1512" s="1215">
        <v>0.9</v>
      </c>
      <c r="I1512" s="1211"/>
      <c r="J1512" s="1114">
        <f t="shared" si="84"/>
        <v>-1.4400000000000002</v>
      </c>
      <c r="K1512" s="1213"/>
      <c r="L1512" s="1119"/>
      <c r="M1512" s="1140"/>
    </row>
    <row r="1513" spans="2:13" x14ac:dyDescent="0.25">
      <c r="B1513" s="1140"/>
      <c r="C1513" s="1151" t="s">
        <v>793</v>
      </c>
      <c r="D1513" s="1126" t="s">
        <v>2166</v>
      </c>
      <c r="E1513" s="1127" t="s">
        <v>156</v>
      </c>
      <c r="F1513" s="1112">
        <v>1</v>
      </c>
      <c r="G1513" s="1110">
        <v>9.9</v>
      </c>
      <c r="H1513" s="1113">
        <v>2.1</v>
      </c>
      <c r="I1513" s="1113"/>
      <c r="J1513" s="1114">
        <f t="shared" si="84"/>
        <v>20.790000000000003</v>
      </c>
      <c r="K1513" s="1119"/>
      <c r="L1513" s="1119"/>
      <c r="M1513" s="1140"/>
    </row>
    <row r="1514" spans="2:13" x14ac:dyDescent="0.25">
      <c r="B1514" s="1140"/>
      <c r="C1514" s="1219"/>
      <c r="D1514" s="1208"/>
      <c r="E1514" s="1171" t="s">
        <v>2297</v>
      </c>
      <c r="F1514" s="1209">
        <v>-2</v>
      </c>
      <c r="G1514" s="1210">
        <v>1</v>
      </c>
      <c r="H1514" s="1215">
        <v>2.1</v>
      </c>
      <c r="I1514" s="1211"/>
      <c r="J1514" s="1114">
        <f t="shared" si="84"/>
        <v>-4.2</v>
      </c>
      <c r="K1514" s="1213"/>
      <c r="L1514" s="1119"/>
      <c r="M1514" s="1140"/>
    </row>
    <row r="1515" spans="2:13" x14ac:dyDescent="0.25">
      <c r="B1515" s="1140"/>
      <c r="C1515" s="1151" t="s">
        <v>793</v>
      </c>
      <c r="D1515" s="1126" t="s">
        <v>1855</v>
      </c>
      <c r="E1515" s="1127" t="s">
        <v>2535</v>
      </c>
      <c r="F1515" s="1112">
        <v>1</v>
      </c>
      <c r="G1515" s="1110">
        <v>19.3</v>
      </c>
      <c r="H1515" s="1215">
        <v>2.1</v>
      </c>
      <c r="I1515" s="1113"/>
      <c r="J1515" s="1114">
        <f t="shared" si="84"/>
        <v>40.53</v>
      </c>
      <c r="K1515" s="1119"/>
      <c r="L1515" s="1119"/>
      <c r="M1515" s="1140"/>
    </row>
    <row r="1516" spans="2:13" x14ac:dyDescent="0.25">
      <c r="B1516" s="1140"/>
      <c r="C1516" s="1219"/>
      <c r="D1516" s="1208"/>
      <c r="E1516" s="1171" t="s">
        <v>2297</v>
      </c>
      <c r="F1516" s="1209">
        <v>-1</v>
      </c>
      <c r="G1516" s="1210">
        <v>1.2</v>
      </c>
      <c r="H1516" s="1215">
        <v>2.1</v>
      </c>
      <c r="I1516" s="1211"/>
      <c r="J1516" s="1114">
        <f t="shared" si="84"/>
        <v>-2.52</v>
      </c>
      <c r="K1516" s="1213"/>
      <c r="L1516" s="1119"/>
      <c r="M1516" s="1140"/>
    </row>
    <row r="1517" spans="2:13" x14ac:dyDescent="0.25">
      <c r="B1517" s="1140"/>
      <c r="C1517" s="1219"/>
      <c r="D1517" s="1208"/>
      <c r="E1517" s="1171" t="s">
        <v>2297</v>
      </c>
      <c r="F1517" s="1209">
        <v>-1</v>
      </c>
      <c r="G1517" s="1210">
        <v>0.9</v>
      </c>
      <c r="H1517" s="1215">
        <v>2.1</v>
      </c>
      <c r="I1517" s="1211"/>
      <c r="J1517" s="1114">
        <f t="shared" si="84"/>
        <v>-1.8900000000000001</v>
      </c>
      <c r="K1517" s="1213"/>
      <c r="L1517" s="1119"/>
      <c r="M1517" s="1140"/>
    </row>
    <row r="1518" spans="2:13" x14ac:dyDescent="0.25">
      <c r="B1518" s="1140"/>
      <c r="C1518" s="1219"/>
      <c r="D1518" s="1208"/>
      <c r="E1518" s="1171" t="s">
        <v>2371</v>
      </c>
      <c r="F1518" s="1209">
        <v>-1</v>
      </c>
      <c r="G1518" s="1210">
        <v>1.6</v>
      </c>
      <c r="H1518" s="1215">
        <v>0.9</v>
      </c>
      <c r="I1518" s="1211"/>
      <c r="J1518" s="1114">
        <f t="shared" si="84"/>
        <v>-1.4400000000000002</v>
      </c>
      <c r="K1518" s="1213"/>
      <c r="L1518" s="1119"/>
      <c r="M1518" s="1140"/>
    </row>
    <row r="1519" spans="2:13" x14ac:dyDescent="0.25">
      <c r="B1519" s="1140"/>
      <c r="C1519" s="1151" t="s">
        <v>793</v>
      </c>
      <c r="D1519" s="1126" t="s">
        <v>2184</v>
      </c>
      <c r="E1519" s="1127" t="s">
        <v>2536</v>
      </c>
      <c r="F1519" s="1112">
        <v>1</v>
      </c>
      <c r="G1519" s="1110">
        <v>17.3</v>
      </c>
      <c r="H1519" s="1215">
        <v>2.1</v>
      </c>
      <c r="I1519" s="1113"/>
      <c r="J1519" s="1114">
        <f t="shared" si="84"/>
        <v>36.330000000000005</v>
      </c>
      <c r="K1519" s="1119"/>
      <c r="L1519" s="1119"/>
      <c r="M1519" s="1140"/>
    </row>
    <row r="1520" spans="2:13" x14ac:dyDescent="0.25">
      <c r="B1520" s="1140"/>
      <c r="C1520" s="1219"/>
      <c r="D1520" s="1208"/>
      <c r="E1520" s="1171" t="s">
        <v>2297</v>
      </c>
      <c r="F1520" s="1209">
        <v>-1</v>
      </c>
      <c r="G1520" s="1210">
        <v>1.2</v>
      </c>
      <c r="H1520" s="1215">
        <v>2.1</v>
      </c>
      <c r="I1520" s="1211"/>
      <c r="J1520" s="1114">
        <f t="shared" si="84"/>
        <v>-2.52</v>
      </c>
      <c r="K1520" s="1213"/>
      <c r="L1520" s="1119"/>
      <c r="M1520" s="1140"/>
    </row>
    <row r="1521" spans="2:13" x14ac:dyDescent="0.25">
      <c r="B1521" s="1140"/>
      <c r="C1521" s="1219"/>
      <c r="D1521" s="1208"/>
      <c r="E1521" s="1171" t="s">
        <v>2297</v>
      </c>
      <c r="F1521" s="1209">
        <v>-1</v>
      </c>
      <c r="G1521" s="1210">
        <v>0.9</v>
      </c>
      <c r="H1521" s="1215">
        <v>2.1</v>
      </c>
      <c r="I1521" s="1211"/>
      <c r="J1521" s="1114">
        <f t="shared" si="84"/>
        <v>-1.8900000000000001</v>
      </c>
      <c r="K1521" s="1213"/>
      <c r="L1521" s="1119"/>
      <c r="M1521" s="1140"/>
    </row>
    <row r="1522" spans="2:13" x14ac:dyDescent="0.25">
      <c r="B1522" s="1140"/>
      <c r="C1522" s="1219"/>
      <c r="D1522" s="1208"/>
      <c r="E1522" s="1171" t="s">
        <v>2371</v>
      </c>
      <c r="F1522" s="1209">
        <v>-1</v>
      </c>
      <c r="G1522" s="1210">
        <v>2.4</v>
      </c>
      <c r="H1522" s="1215">
        <v>0.9</v>
      </c>
      <c r="I1522" s="1211"/>
      <c r="J1522" s="1114">
        <f t="shared" si="84"/>
        <v>-2.16</v>
      </c>
      <c r="K1522" s="1213"/>
      <c r="L1522" s="1119"/>
      <c r="M1522" s="1140"/>
    </row>
    <row r="1523" spans="2:13" x14ac:dyDescent="0.25">
      <c r="B1523" s="1140"/>
      <c r="C1523" s="1151" t="s">
        <v>793</v>
      </c>
      <c r="D1523" s="1126" t="s">
        <v>1862</v>
      </c>
      <c r="E1523" s="1127" t="s">
        <v>2537</v>
      </c>
      <c r="F1523" s="1112">
        <v>1</v>
      </c>
      <c r="G1523" s="1110">
        <v>18.600000000000001</v>
      </c>
      <c r="H1523" s="1215">
        <v>2.1</v>
      </c>
      <c r="I1523" s="1113"/>
      <c r="J1523" s="1114">
        <f t="shared" si="84"/>
        <v>39.06</v>
      </c>
      <c r="K1523" s="1119"/>
      <c r="L1523" s="1119"/>
      <c r="M1523" s="1140"/>
    </row>
    <row r="1524" spans="2:13" x14ac:dyDescent="0.25">
      <c r="B1524" s="1140"/>
      <c r="C1524" s="1219"/>
      <c r="D1524" s="1208"/>
      <c r="E1524" s="1171" t="s">
        <v>2297</v>
      </c>
      <c r="F1524" s="1209">
        <v>-1</v>
      </c>
      <c r="G1524" s="1210">
        <v>1.2</v>
      </c>
      <c r="H1524" s="1215">
        <v>2.1</v>
      </c>
      <c r="I1524" s="1211"/>
      <c r="J1524" s="1114">
        <f t="shared" si="84"/>
        <v>-2.52</v>
      </c>
      <c r="K1524" s="1213"/>
      <c r="L1524" s="1119"/>
      <c r="M1524" s="1140"/>
    </row>
    <row r="1525" spans="2:13" x14ac:dyDescent="0.25">
      <c r="B1525" s="1140"/>
      <c r="C1525" s="1219"/>
      <c r="D1525" s="1208"/>
      <c r="E1525" s="1171" t="s">
        <v>2297</v>
      </c>
      <c r="F1525" s="1209">
        <v>-1</v>
      </c>
      <c r="G1525" s="1210">
        <v>1</v>
      </c>
      <c r="H1525" s="1215">
        <v>2.1</v>
      </c>
      <c r="I1525" s="1211"/>
      <c r="J1525" s="1114">
        <f t="shared" si="84"/>
        <v>-2.1</v>
      </c>
      <c r="K1525" s="1213"/>
      <c r="L1525" s="1119"/>
      <c r="M1525" s="1140"/>
    </row>
    <row r="1526" spans="2:13" x14ac:dyDescent="0.25">
      <c r="B1526" s="1140"/>
      <c r="C1526" s="1219"/>
      <c r="D1526" s="1208"/>
      <c r="E1526" s="1171" t="s">
        <v>2297</v>
      </c>
      <c r="F1526" s="1209">
        <v>-1</v>
      </c>
      <c r="G1526" s="1210">
        <v>0.9</v>
      </c>
      <c r="H1526" s="1215">
        <v>2.1</v>
      </c>
      <c r="I1526" s="1211"/>
      <c r="J1526" s="1114">
        <f t="shared" si="84"/>
        <v>-1.8900000000000001</v>
      </c>
      <c r="K1526" s="1213"/>
      <c r="L1526" s="1119"/>
      <c r="M1526" s="1140"/>
    </row>
    <row r="1527" spans="2:13" x14ac:dyDescent="0.25">
      <c r="B1527" s="1140"/>
      <c r="C1527" s="1219"/>
      <c r="D1527" s="1208"/>
      <c r="E1527" s="1171" t="s">
        <v>2371</v>
      </c>
      <c r="F1527" s="1209">
        <v>-1</v>
      </c>
      <c r="G1527" s="1210">
        <v>2.4</v>
      </c>
      <c r="H1527" s="1215">
        <v>0.9</v>
      </c>
      <c r="I1527" s="1211"/>
      <c r="J1527" s="1114">
        <f t="shared" si="84"/>
        <v>-2.16</v>
      </c>
      <c r="K1527" s="1213"/>
      <c r="L1527" s="1119"/>
      <c r="M1527" s="1140"/>
    </row>
    <row r="1528" spans="2:13" x14ac:dyDescent="0.25">
      <c r="B1528" s="1140"/>
      <c r="C1528" s="1151" t="s">
        <v>793</v>
      </c>
      <c r="D1528" s="1126" t="s">
        <v>1864</v>
      </c>
      <c r="E1528" s="1127" t="s">
        <v>156</v>
      </c>
      <c r="F1528" s="1112">
        <v>1</v>
      </c>
      <c r="G1528" s="1110">
        <v>11.9</v>
      </c>
      <c r="H1528" s="1215">
        <v>2.1</v>
      </c>
      <c r="I1528" s="1113"/>
      <c r="J1528" s="1114">
        <f t="shared" si="84"/>
        <v>24.990000000000002</v>
      </c>
      <c r="K1528" s="1119"/>
      <c r="L1528" s="1119"/>
      <c r="M1528" s="1140"/>
    </row>
    <row r="1529" spans="2:13" x14ac:dyDescent="0.25">
      <c r="B1529" s="1140"/>
      <c r="C1529" s="1219"/>
      <c r="D1529" s="1208"/>
      <c r="E1529" s="1171" t="s">
        <v>2297</v>
      </c>
      <c r="F1529" s="1209">
        <v>-2</v>
      </c>
      <c r="G1529" s="1210">
        <v>1</v>
      </c>
      <c r="H1529" s="1215">
        <v>2.1</v>
      </c>
      <c r="I1529" s="1211"/>
      <c r="J1529" s="1114">
        <f t="shared" si="84"/>
        <v>-4.2</v>
      </c>
      <c r="K1529" s="1213"/>
      <c r="L1529" s="1119"/>
      <c r="M1529" s="1140"/>
    </row>
    <row r="1530" spans="2:13" x14ac:dyDescent="0.25">
      <c r="B1530" s="1140"/>
      <c r="C1530" s="1151" t="s">
        <v>793</v>
      </c>
      <c r="D1530" s="1126" t="s">
        <v>2168</v>
      </c>
      <c r="E1530" s="1127" t="s">
        <v>2538</v>
      </c>
      <c r="F1530" s="1112">
        <v>1</v>
      </c>
      <c r="G1530" s="1110">
        <v>20.9</v>
      </c>
      <c r="H1530" s="1215">
        <v>2.1</v>
      </c>
      <c r="I1530" s="1113"/>
      <c r="J1530" s="1114">
        <f t="shared" si="84"/>
        <v>43.89</v>
      </c>
      <c r="K1530" s="1119"/>
      <c r="L1530" s="1119"/>
      <c r="M1530" s="1140"/>
    </row>
    <row r="1531" spans="2:13" x14ac:dyDescent="0.25">
      <c r="B1531" s="1140"/>
      <c r="C1531" s="1219"/>
      <c r="D1531" s="1208"/>
      <c r="E1531" s="1171" t="s">
        <v>2297</v>
      </c>
      <c r="F1531" s="1209">
        <v>-1</v>
      </c>
      <c r="G1531" s="1210">
        <v>1.2</v>
      </c>
      <c r="H1531" s="1215">
        <v>2.1</v>
      </c>
      <c r="I1531" s="1211"/>
      <c r="J1531" s="1114">
        <f t="shared" si="84"/>
        <v>-2.52</v>
      </c>
      <c r="K1531" s="1213"/>
      <c r="L1531" s="1119"/>
      <c r="M1531" s="1140"/>
    </row>
    <row r="1532" spans="2:13" x14ac:dyDescent="0.25">
      <c r="B1532" s="1140"/>
      <c r="C1532" s="1219"/>
      <c r="D1532" s="1208"/>
      <c r="E1532" s="1171" t="s">
        <v>2297</v>
      </c>
      <c r="F1532" s="1209">
        <v>-1</v>
      </c>
      <c r="G1532" s="1210">
        <v>0.9</v>
      </c>
      <c r="H1532" s="1215">
        <v>2.1</v>
      </c>
      <c r="I1532" s="1211"/>
      <c r="J1532" s="1114">
        <f t="shared" si="84"/>
        <v>-1.8900000000000001</v>
      </c>
      <c r="K1532" s="1213"/>
      <c r="L1532" s="1119"/>
      <c r="M1532" s="1140"/>
    </row>
    <row r="1533" spans="2:13" x14ac:dyDescent="0.25">
      <c r="B1533" s="1140"/>
      <c r="C1533" s="1219"/>
      <c r="D1533" s="1208"/>
      <c r="E1533" s="1171" t="s">
        <v>2371</v>
      </c>
      <c r="F1533" s="1209">
        <v>-1</v>
      </c>
      <c r="G1533" s="1210">
        <v>2.4</v>
      </c>
      <c r="H1533" s="1215">
        <v>0.9</v>
      </c>
      <c r="I1533" s="1211"/>
      <c r="J1533" s="1114">
        <f t="shared" si="84"/>
        <v>-2.16</v>
      </c>
      <c r="K1533" s="1213"/>
      <c r="L1533" s="1119"/>
      <c r="M1533" s="1140"/>
    </row>
    <row r="1534" spans="2:13" x14ac:dyDescent="0.25">
      <c r="B1534" s="1140"/>
      <c r="C1534" s="1151" t="s">
        <v>793</v>
      </c>
      <c r="D1534" s="1126" t="s">
        <v>1868</v>
      </c>
      <c r="E1534" s="1127" t="s">
        <v>2539</v>
      </c>
      <c r="F1534" s="1112">
        <v>1</v>
      </c>
      <c r="G1534" s="1110">
        <v>20.7</v>
      </c>
      <c r="H1534" s="1215">
        <v>2.1</v>
      </c>
      <c r="I1534" s="1113"/>
      <c r="J1534" s="1114">
        <f t="shared" si="84"/>
        <v>43.47</v>
      </c>
      <c r="K1534" s="1119"/>
      <c r="L1534" s="1119"/>
      <c r="M1534" s="1140"/>
    </row>
    <row r="1535" spans="2:13" x14ac:dyDescent="0.25">
      <c r="B1535" s="1140"/>
      <c r="C1535" s="1219"/>
      <c r="D1535" s="1208"/>
      <c r="E1535" s="1171" t="s">
        <v>2297</v>
      </c>
      <c r="F1535" s="1209">
        <v>-1</v>
      </c>
      <c r="G1535" s="1210">
        <v>1.2</v>
      </c>
      <c r="H1535" s="1215">
        <v>2.1</v>
      </c>
      <c r="I1535" s="1211"/>
      <c r="J1535" s="1114">
        <f t="shared" si="84"/>
        <v>-2.52</v>
      </c>
      <c r="K1535" s="1213"/>
      <c r="L1535" s="1119"/>
      <c r="M1535" s="1140"/>
    </row>
    <row r="1536" spans="2:13" x14ac:dyDescent="0.25">
      <c r="B1536" s="1140"/>
      <c r="C1536" s="1219"/>
      <c r="D1536" s="1208"/>
      <c r="E1536" s="1171" t="s">
        <v>2297</v>
      </c>
      <c r="F1536" s="1209">
        <v>-1</v>
      </c>
      <c r="G1536" s="1210">
        <v>0.9</v>
      </c>
      <c r="H1536" s="1215">
        <v>2.1</v>
      </c>
      <c r="I1536" s="1211"/>
      <c r="J1536" s="1114">
        <f t="shared" si="84"/>
        <v>-1.8900000000000001</v>
      </c>
      <c r="K1536" s="1213"/>
      <c r="L1536" s="1119"/>
      <c r="M1536" s="1140"/>
    </row>
    <row r="1537" spans="2:13" x14ac:dyDescent="0.25">
      <c r="B1537" s="1140"/>
      <c r="C1537" s="1219"/>
      <c r="D1537" s="1208"/>
      <c r="E1537" s="1171" t="s">
        <v>2371</v>
      </c>
      <c r="F1537" s="1209">
        <v>-1</v>
      </c>
      <c r="G1537" s="1210">
        <v>2.4</v>
      </c>
      <c r="H1537" s="1215">
        <v>0.9</v>
      </c>
      <c r="I1537" s="1211"/>
      <c r="J1537" s="1114">
        <f t="shared" si="84"/>
        <v>-2.16</v>
      </c>
      <c r="K1537" s="1213"/>
      <c r="L1537" s="1119"/>
      <c r="M1537" s="1140"/>
    </row>
    <row r="1538" spans="2:13" x14ac:dyDescent="0.25">
      <c r="B1538" s="728"/>
      <c r="C1538" s="1123"/>
      <c r="D1538" s="1123"/>
      <c r="E1538" s="1123"/>
      <c r="F1538" s="1123"/>
      <c r="G1538" s="1123"/>
      <c r="H1538" s="1123"/>
      <c r="I1538" s="1123"/>
      <c r="J1538" s="1123"/>
      <c r="K1538" s="1123"/>
      <c r="L1538" s="1123"/>
      <c r="M1538" s="728"/>
    </row>
    <row r="1539" spans="2:13" x14ac:dyDescent="0.25">
      <c r="B1539" s="1140"/>
      <c r="C1539" s="1148"/>
      <c r="D1539" s="1110"/>
      <c r="E1539" s="1118" t="s">
        <v>1929</v>
      </c>
      <c r="F1539" s="1112"/>
      <c r="G1539" s="1110"/>
      <c r="H1539" s="1113"/>
      <c r="I1539" s="1113"/>
      <c r="J1539" s="1114"/>
      <c r="K1539" s="1119"/>
      <c r="L1539" s="1119"/>
      <c r="M1539" s="1140"/>
    </row>
    <row r="1540" spans="2:13" x14ac:dyDescent="0.25">
      <c r="B1540" s="1140"/>
      <c r="C1540" s="1151" t="s">
        <v>793</v>
      </c>
      <c r="D1540" s="1126" t="s">
        <v>1872</v>
      </c>
      <c r="E1540" s="1127" t="s">
        <v>2540</v>
      </c>
      <c r="F1540" s="1112">
        <v>1</v>
      </c>
      <c r="G1540" s="1110">
        <v>20.7</v>
      </c>
      <c r="H1540" s="1113">
        <v>2.1</v>
      </c>
      <c r="I1540" s="1113"/>
      <c r="J1540" s="1114">
        <f t="shared" ref="J1540:J1586" si="85">PRODUCT(F1540:I1540)</f>
        <v>43.47</v>
      </c>
      <c r="K1540" s="1119"/>
      <c r="L1540" s="1119"/>
      <c r="M1540" s="1140"/>
    </row>
    <row r="1541" spans="2:13" x14ac:dyDescent="0.25">
      <c r="B1541" s="1140"/>
      <c r="C1541" s="1219"/>
      <c r="D1541" s="1208"/>
      <c r="E1541" s="1171" t="s">
        <v>2297</v>
      </c>
      <c r="F1541" s="1209">
        <v>-1</v>
      </c>
      <c r="G1541" s="1210">
        <v>1.2</v>
      </c>
      <c r="H1541" s="1215">
        <v>2.1</v>
      </c>
      <c r="I1541" s="1211"/>
      <c r="J1541" s="1114">
        <f t="shared" si="85"/>
        <v>-2.52</v>
      </c>
      <c r="K1541" s="1213"/>
      <c r="L1541" s="1119"/>
      <c r="M1541" s="1140"/>
    </row>
    <row r="1542" spans="2:13" x14ac:dyDescent="0.25">
      <c r="B1542" s="1140"/>
      <c r="C1542" s="1219"/>
      <c r="D1542" s="1208"/>
      <c r="E1542" s="1171" t="s">
        <v>2297</v>
      </c>
      <c r="F1542" s="1209">
        <v>-1</v>
      </c>
      <c r="G1542" s="1210">
        <v>0.9</v>
      </c>
      <c r="H1542" s="1215">
        <v>2.1</v>
      </c>
      <c r="I1542" s="1211"/>
      <c r="J1542" s="1114">
        <f t="shared" si="85"/>
        <v>-1.8900000000000001</v>
      </c>
      <c r="K1542" s="1213"/>
      <c r="L1542" s="1119"/>
      <c r="M1542" s="1140"/>
    </row>
    <row r="1543" spans="2:13" x14ac:dyDescent="0.25">
      <c r="B1543" s="1140"/>
      <c r="C1543" s="1219"/>
      <c r="D1543" s="1208"/>
      <c r="E1543" s="1171" t="s">
        <v>2371</v>
      </c>
      <c r="F1543" s="1209">
        <v>-1</v>
      </c>
      <c r="G1543" s="1210">
        <v>2.4</v>
      </c>
      <c r="H1543" s="1215">
        <v>0.9</v>
      </c>
      <c r="I1543" s="1211"/>
      <c r="J1543" s="1114">
        <f t="shared" si="85"/>
        <v>-2.16</v>
      </c>
      <c r="K1543" s="1213"/>
      <c r="L1543" s="1119"/>
      <c r="M1543" s="1140"/>
    </row>
    <row r="1544" spans="2:13" x14ac:dyDescent="0.25">
      <c r="B1544" s="1140"/>
      <c r="C1544" s="1151" t="s">
        <v>793</v>
      </c>
      <c r="D1544" s="1126" t="s">
        <v>1873</v>
      </c>
      <c r="E1544" s="1127" t="s">
        <v>2540</v>
      </c>
      <c r="F1544" s="1112">
        <v>1</v>
      </c>
      <c r="G1544" s="1110">
        <v>20.7</v>
      </c>
      <c r="H1544" s="1113">
        <v>2.1</v>
      </c>
      <c r="I1544" s="1113"/>
      <c r="J1544" s="1114">
        <f t="shared" si="85"/>
        <v>43.47</v>
      </c>
      <c r="K1544" s="1119"/>
      <c r="L1544" s="1119"/>
      <c r="M1544" s="1140"/>
    </row>
    <row r="1545" spans="2:13" x14ac:dyDescent="0.25">
      <c r="B1545" s="1140"/>
      <c r="C1545" s="1219"/>
      <c r="D1545" s="1208"/>
      <c r="E1545" s="1171" t="s">
        <v>2297</v>
      </c>
      <c r="F1545" s="1209">
        <v>-1</v>
      </c>
      <c r="G1545" s="1210">
        <v>1.2</v>
      </c>
      <c r="H1545" s="1215">
        <v>2.1</v>
      </c>
      <c r="I1545" s="1211"/>
      <c r="J1545" s="1114">
        <f t="shared" si="85"/>
        <v>-2.52</v>
      </c>
      <c r="K1545" s="1213"/>
      <c r="L1545" s="1119"/>
      <c r="M1545" s="1140"/>
    </row>
    <row r="1546" spans="2:13" x14ac:dyDescent="0.25">
      <c r="B1546" s="1140"/>
      <c r="C1546" s="1219"/>
      <c r="D1546" s="1208"/>
      <c r="E1546" s="1171" t="s">
        <v>2297</v>
      </c>
      <c r="F1546" s="1209">
        <v>-1</v>
      </c>
      <c r="G1546" s="1210">
        <v>0.9</v>
      </c>
      <c r="H1546" s="1215">
        <v>2.1</v>
      </c>
      <c r="I1546" s="1211"/>
      <c r="J1546" s="1114">
        <f t="shared" si="85"/>
        <v>-1.8900000000000001</v>
      </c>
      <c r="K1546" s="1213"/>
      <c r="L1546" s="1119"/>
      <c r="M1546" s="1140"/>
    </row>
    <row r="1547" spans="2:13" x14ac:dyDescent="0.25">
      <c r="B1547" s="1140"/>
      <c r="C1547" s="1219"/>
      <c r="D1547" s="1208"/>
      <c r="E1547" s="1171" t="s">
        <v>2371</v>
      </c>
      <c r="F1547" s="1209">
        <v>-1</v>
      </c>
      <c r="G1547" s="1210">
        <v>2.4</v>
      </c>
      <c r="H1547" s="1215">
        <v>0.9</v>
      </c>
      <c r="I1547" s="1211"/>
      <c r="J1547" s="1114">
        <f t="shared" si="85"/>
        <v>-2.16</v>
      </c>
      <c r="K1547" s="1213"/>
      <c r="L1547" s="1119"/>
      <c r="M1547" s="1140"/>
    </row>
    <row r="1548" spans="2:13" x14ac:dyDescent="0.25">
      <c r="B1548" s="1140"/>
      <c r="C1548" s="1151" t="s">
        <v>793</v>
      </c>
      <c r="D1548" s="1126" t="s">
        <v>1891</v>
      </c>
      <c r="E1548" s="1127" t="s">
        <v>2540</v>
      </c>
      <c r="F1548" s="1112">
        <v>1</v>
      </c>
      <c r="G1548" s="1110">
        <v>20.2</v>
      </c>
      <c r="H1548" s="1113">
        <v>2.1</v>
      </c>
      <c r="I1548" s="1113"/>
      <c r="J1548" s="1114">
        <f t="shared" si="85"/>
        <v>42.42</v>
      </c>
      <c r="K1548" s="1119"/>
      <c r="L1548" s="1119"/>
      <c r="M1548" s="1140"/>
    </row>
    <row r="1549" spans="2:13" x14ac:dyDescent="0.25">
      <c r="B1549" s="1140"/>
      <c r="C1549" s="1219"/>
      <c r="D1549" s="1208"/>
      <c r="E1549" s="1171" t="s">
        <v>2297</v>
      </c>
      <c r="F1549" s="1209">
        <v>-1</v>
      </c>
      <c r="G1549" s="1210">
        <v>1.2</v>
      </c>
      <c r="H1549" s="1215">
        <v>2.1</v>
      </c>
      <c r="I1549" s="1211"/>
      <c r="J1549" s="1114">
        <f t="shared" si="85"/>
        <v>-2.52</v>
      </c>
      <c r="K1549" s="1213"/>
      <c r="L1549" s="1119"/>
      <c r="M1549" s="1140"/>
    </row>
    <row r="1550" spans="2:13" x14ac:dyDescent="0.25">
      <c r="B1550" s="1140"/>
      <c r="C1550" s="1219"/>
      <c r="D1550" s="1208"/>
      <c r="E1550" s="1171" t="s">
        <v>2297</v>
      </c>
      <c r="F1550" s="1209">
        <v>-1</v>
      </c>
      <c r="G1550" s="1210">
        <v>0.9</v>
      </c>
      <c r="H1550" s="1215">
        <v>2.1</v>
      </c>
      <c r="I1550" s="1211"/>
      <c r="J1550" s="1114">
        <f t="shared" si="85"/>
        <v>-1.8900000000000001</v>
      </c>
      <c r="K1550" s="1213"/>
      <c r="L1550" s="1119"/>
      <c r="M1550" s="1140"/>
    </row>
    <row r="1551" spans="2:13" x14ac:dyDescent="0.25">
      <c r="B1551" s="1140"/>
      <c r="C1551" s="1219"/>
      <c r="D1551" s="1208"/>
      <c r="E1551" s="1171" t="s">
        <v>2371</v>
      </c>
      <c r="F1551" s="1209">
        <v>-1</v>
      </c>
      <c r="G1551" s="1210">
        <v>2.4</v>
      </c>
      <c r="H1551" s="1215">
        <v>0.9</v>
      </c>
      <c r="I1551" s="1211"/>
      <c r="J1551" s="1114">
        <f t="shared" si="85"/>
        <v>-2.16</v>
      </c>
      <c r="K1551" s="1213"/>
      <c r="L1551" s="1119"/>
      <c r="M1551" s="1140"/>
    </row>
    <row r="1552" spans="2:13" x14ac:dyDescent="0.25">
      <c r="B1552" s="1140"/>
      <c r="C1552" s="1151" t="s">
        <v>793</v>
      </c>
      <c r="D1552" s="1126" t="s">
        <v>1896</v>
      </c>
      <c r="E1552" s="1127" t="s">
        <v>2542</v>
      </c>
      <c r="F1552" s="1112">
        <v>1</v>
      </c>
      <c r="G1552" s="1110">
        <v>19.95</v>
      </c>
      <c r="H1552" s="1113">
        <v>2.1</v>
      </c>
      <c r="I1552" s="1113"/>
      <c r="J1552" s="1114">
        <f t="shared" si="85"/>
        <v>41.895000000000003</v>
      </c>
      <c r="K1552" s="1119"/>
      <c r="L1552" s="1119"/>
      <c r="M1552" s="1140"/>
    </row>
    <row r="1553" spans="2:13" x14ac:dyDescent="0.25">
      <c r="B1553" s="1140"/>
      <c r="C1553" s="1219"/>
      <c r="D1553" s="1208"/>
      <c r="E1553" s="1171" t="s">
        <v>2297</v>
      </c>
      <c r="F1553" s="1209">
        <v>-1</v>
      </c>
      <c r="G1553" s="1210">
        <v>1.2</v>
      </c>
      <c r="H1553" s="1215">
        <v>2.1</v>
      </c>
      <c r="I1553" s="1211"/>
      <c r="J1553" s="1114">
        <f t="shared" si="85"/>
        <v>-2.52</v>
      </c>
      <c r="K1553" s="1213"/>
      <c r="L1553" s="1119"/>
      <c r="M1553" s="1140"/>
    </row>
    <row r="1554" spans="2:13" x14ac:dyDescent="0.25">
      <c r="B1554" s="1140"/>
      <c r="C1554" s="1219"/>
      <c r="D1554" s="1208"/>
      <c r="E1554" s="1171" t="s">
        <v>2297</v>
      </c>
      <c r="F1554" s="1209">
        <v>-1</v>
      </c>
      <c r="G1554" s="1210">
        <v>0.9</v>
      </c>
      <c r="H1554" s="1215">
        <v>2.1</v>
      </c>
      <c r="I1554" s="1211"/>
      <c r="J1554" s="1114">
        <f t="shared" si="85"/>
        <v>-1.8900000000000001</v>
      </c>
      <c r="K1554" s="1213"/>
      <c r="L1554" s="1119"/>
      <c r="M1554" s="1140"/>
    </row>
    <row r="1555" spans="2:13" x14ac:dyDescent="0.25">
      <c r="B1555" s="1140"/>
      <c r="C1555" s="1219"/>
      <c r="D1555" s="1208"/>
      <c r="E1555" s="1171" t="s">
        <v>2371</v>
      </c>
      <c r="F1555" s="1209">
        <v>-1</v>
      </c>
      <c r="G1555" s="1210">
        <v>2.4</v>
      </c>
      <c r="H1555" s="1215">
        <v>0.9</v>
      </c>
      <c r="I1555" s="1211"/>
      <c r="J1555" s="1114">
        <f t="shared" si="85"/>
        <v>-2.16</v>
      </c>
      <c r="K1555" s="1213"/>
      <c r="L1555" s="1119"/>
      <c r="M1555" s="1140"/>
    </row>
    <row r="1556" spans="2:13" x14ac:dyDescent="0.25">
      <c r="B1556" s="1140"/>
      <c r="C1556" s="1151" t="s">
        <v>793</v>
      </c>
      <c r="D1556" s="1126" t="s">
        <v>2176</v>
      </c>
      <c r="E1556" s="1127" t="s">
        <v>2543</v>
      </c>
      <c r="F1556" s="1112">
        <v>1</v>
      </c>
      <c r="G1556" s="1110">
        <v>15.8</v>
      </c>
      <c r="H1556" s="1113">
        <v>2.1</v>
      </c>
      <c r="I1556" s="1113"/>
      <c r="J1556" s="1114">
        <f t="shared" si="85"/>
        <v>33.18</v>
      </c>
      <c r="K1556" s="1119"/>
      <c r="L1556" s="1119"/>
      <c r="M1556" s="1140"/>
    </row>
    <row r="1557" spans="2:13" x14ac:dyDescent="0.25">
      <c r="B1557" s="1140"/>
      <c r="C1557" s="1219"/>
      <c r="D1557" s="1208"/>
      <c r="E1557" s="1171" t="s">
        <v>2297</v>
      </c>
      <c r="F1557" s="1209">
        <v>-1</v>
      </c>
      <c r="G1557" s="1210">
        <v>1.2</v>
      </c>
      <c r="H1557" s="1215">
        <v>2.1</v>
      </c>
      <c r="I1557" s="1211"/>
      <c r="J1557" s="1114">
        <f t="shared" si="85"/>
        <v>-2.52</v>
      </c>
      <c r="K1557" s="1213"/>
      <c r="L1557" s="1119"/>
      <c r="M1557" s="1140"/>
    </row>
    <row r="1558" spans="2:13" x14ac:dyDescent="0.25">
      <c r="B1558" s="1140"/>
      <c r="C1558" s="1219"/>
      <c r="D1558" s="1208"/>
      <c r="E1558" s="1171" t="s">
        <v>2297</v>
      </c>
      <c r="F1558" s="1209">
        <v>-1</v>
      </c>
      <c r="G1558" s="1210">
        <v>1</v>
      </c>
      <c r="H1558" s="1215">
        <v>2.1</v>
      </c>
      <c r="I1558" s="1211"/>
      <c r="J1558" s="1114">
        <f t="shared" si="85"/>
        <v>-2.1</v>
      </c>
      <c r="K1558" s="1213"/>
      <c r="L1558" s="1119"/>
      <c r="M1558" s="1140"/>
    </row>
    <row r="1559" spans="2:13" x14ac:dyDescent="0.25">
      <c r="B1559" s="1140"/>
      <c r="C1559" s="1219"/>
      <c r="D1559" s="1208"/>
      <c r="E1559" s="1171" t="s">
        <v>2297</v>
      </c>
      <c r="F1559" s="1209">
        <v>-1</v>
      </c>
      <c r="G1559" s="1210">
        <v>0.9</v>
      </c>
      <c r="H1559" s="1215">
        <v>2.1</v>
      </c>
      <c r="I1559" s="1211"/>
      <c r="J1559" s="1114">
        <f t="shared" si="85"/>
        <v>-1.8900000000000001</v>
      </c>
      <c r="K1559" s="1213"/>
      <c r="L1559" s="1119"/>
      <c r="M1559" s="1140"/>
    </row>
    <row r="1560" spans="2:13" x14ac:dyDescent="0.25">
      <c r="B1560" s="1140"/>
      <c r="C1560" s="1219"/>
      <c r="D1560" s="1208"/>
      <c r="E1560" s="1171" t="s">
        <v>2371</v>
      </c>
      <c r="F1560" s="1209">
        <v>-1</v>
      </c>
      <c r="G1560" s="1210">
        <v>1.6</v>
      </c>
      <c r="H1560" s="1215">
        <v>0.9</v>
      </c>
      <c r="I1560" s="1211"/>
      <c r="J1560" s="1114">
        <f t="shared" si="85"/>
        <v>-1.4400000000000002</v>
      </c>
      <c r="K1560" s="1213"/>
      <c r="L1560" s="1119"/>
      <c r="M1560" s="1140"/>
    </row>
    <row r="1561" spans="2:13" x14ac:dyDescent="0.25">
      <c r="B1561" s="1140"/>
      <c r="C1561" s="1151" t="s">
        <v>793</v>
      </c>
      <c r="D1561" s="1126" t="s">
        <v>1910</v>
      </c>
      <c r="E1561" s="1127" t="s">
        <v>156</v>
      </c>
      <c r="F1561" s="1112">
        <v>1</v>
      </c>
      <c r="G1561" s="1110">
        <v>8.9</v>
      </c>
      <c r="H1561" s="1113">
        <v>2.1</v>
      </c>
      <c r="I1561" s="1113"/>
      <c r="J1561" s="1114">
        <f t="shared" si="85"/>
        <v>18.690000000000001</v>
      </c>
      <c r="K1561" s="1119"/>
      <c r="L1561" s="1119"/>
      <c r="M1561" s="1140"/>
    </row>
    <row r="1562" spans="2:13" x14ac:dyDescent="0.25">
      <c r="B1562" s="1140"/>
      <c r="C1562" s="1219"/>
      <c r="D1562" s="1208"/>
      <c r="E1562" s="1171" t="s">
        <v>2297</v>
      </c>
      <c r="F1562" s="1209">
        <v>-2</v>
      </c>
      <c r="G1562" s="1210">
        <v>1</v>
      </c>
      <c r="H1562" s="1215">
        <v>2.1</v>
      </c>
      <c r="I1562" s="1211"/>
      <c r="J1562" s="1114">
        <f t="shared" si="85"/>
        <v>-4.2</v>
      </c>
      <c r="K1562" s="1213"/>
      <c r="L1562" s="1119"/>
      <c r="M1562" s="1140"/>
    </row>
    <row r="1563" spans="2:13" x14ac:dyDescent="0.25">
      <c r="B1563" s="1140"/>
      <c r="C1563" s="1151" t="s">
        <v>793</v>
      </c>
      <c r="D1563" s="1126" t="s">
        <v>1906</v>
      </c>
      <c r="E1563" s="1127" t="s">
        <v>2544</v>
      </c>
      <c r="F1563" s="1112">
        <v>1</v>
      </c>
      <c r="G1563" s="1110">
        <v>19</v>
      </c>
      <c r="H1563" s="1113">
        <v>2.1</v>
      </c>
      <c r="I1563" s="1113"/>
      <c r="J1563" s="1114">
        <f t="shared" si="85"/>
        <v>39.9</v>
      </c>
      <c r="K1563" s="1119"/>
      <c r="L1563" s="1119"/>
      <c r="M1563" s="1140"/>
    </row>
    <row r="1564" spans="2:13" x14ac:dyDescent="0.25">
      <c r="B1564" s="1140"/>
      <c r="C1564" s="1219"/>
      <c r="D1564" s="1208"/>
      <c r="E1564" s="1171" t="s">
        <v>2297</v>
      </c>
      <c r="F1564" s="1209">
        <v>-1</v>
      </c>
      <c r="G1564" s="1210">
        <v>1.2</v>
      </c>
      <c r="H1564" s="1215">
        <v>2.1</v>
      </c>
      <c r="I1564" s="1211"/>
      <c r="J1564" s="1114">
        <f t="shared" si="85"/>
        <v>-2.52</v>
      </c>
      <c r="K1564" s="1213"/>
      <c r="L1564" s="1119"/>
      <c r="M1564" s="1140"/>
    </row>
    <row r="1565" spans="2:13" x14ac:dyDescent="0.25">
      <c r="B1565" s="1140"/>
      <c r="C1565" s="1219"/>
      <c r="D1565" s="1208"/>
      <c r="E1565" s="1171" t="s">
        <v>2297</v>
      </c>
      <c r="F1565" s="1209">
        <v>-1</v>
      </c>
      <c r="G1565" s="1210">
        <v>0.9</v>
      </c>
      <c r="H1565" s="1215">
        <v>2.1</v>
      </c>
      <c r="I1565" s="1211"/>
      <c r="J1565" s="1114">
        <f t="shared" si="85"/>
        <v>-1.8900000000000001</v>
      </c>
      <c r="K1565" s="1213"/>
      <c r="L1565" s="1119"/>
      <c r="M1565" s="1140"/>
    </row>
    <row r="1566" spans="2:13" x14ac:dyDescent="0.25">
      <c r="B1566" s="1140"/>
      <c r="C1566" s="1219"/>
      <c r="D1566" s="1208"/>
      <c r="E1566" s="1171" t="s">
        <v>2371</v>
      </c>
      <c r="F1566" s="1209">
        <v>-1</v>
      </c>
      <c r="G1566" s="1210">
        <v>1.8</v>
      </c>
      <c r="H1566" s="1215">
        <v>0.9</v>
      </c>
      <c r="I1566" s="1211"/>
      <c r="J1566" s="1114">
        <f t="shared" si="85"/>
        <v>-1.62</v>
      </c>
      <c r="K1566" s="1213"/>
      <c r="L1566" s="1119"/>
      <c r="M1566" s="1140"/>
    </row>
    <row r="1567" spans="2:13" x14ac:dyDescent="0.25">
      <c r="B1567" s="1140"/>
      <c r="C1567" s="1151" t="s">
        <v>793</v>
      </c>
      <c r="D1567" s="1126" t="s">
        <v>1916</v>
      </c>
      <c r="E1567" s="1127" t="s">
        <v>2545</v>
      </c>
      <c r="F1567" s="1112">
        <v>1</v>
      </c>
      <c r="G1567" s="1110">
        <v>26.5</v>
      </c>
      <c r="H1567" s="1215">
        <v>2.1</v>
      </c>
      <c r="I1567" s="1113"/>
      <c r="J1567" s="1114">
        <f t="shared" si="85"/>
        <v>55.650000000000006</v>
      </c>
      <c r="K1567" s="1119"/>
      <c r="L1567" s="1119"/>
      <c r="M1567" s="1140"/>
    </row>
    <row r="1568" spans="2:13" x14ac:dyDescent="0.25">
      <c r="B1568" s="1140"/>
      <c r="C1568" s="1219"/>
      <c r="D1568" s="1208"/>
      <c r="E1568" s="1171" t="s">
        <v>2297</v>
      </c>
      <c r="F1568" s="1209">
        <v>-1</v>
      </c>
      <c r="G1568" s="1210">
        <v>1.2</v>
      </c>
      <c r="H1568" s="1215">
        <v>2.1</v>
      </c>
      <c r="I1568" s="1211"/>
      <c r="J1568" s="1114">
        <f t="shared" si="85"/>
        <v>-2.52</v>
      </c>
      <c r="K1568" s="1213"/>
      <c r="L1568" s="1119"/>
      <c r="M1568" s="1140"/>
    </row>
    <row r="1569" spans="2:13" x14ac:dyDescent="0.25">
      <c r="B1569" s="1140"/>
      <c r="C1569" s="1219"/>
      <c r="D1569" s="1208"/>
      <c r="E1569" s="1171" t="s">
        <v>2297</v>
      </c>
      <c r="F1569" s="1209">
        <v>-1</v>
      </c>
      <c r="G1569" s="1210">
        <v>0.9</v>
      </c>
      <c r="H1569" s="1215">
        <v>2.1</v>
      </c>
      <c r="I1569" s="1211"/>
      <c r="J1569" s="1114">
        <f t="shared" si="85"/>
        <v>-1.8900000000000001</v>
      </c>
      <c r="K1569" s="1213"/>
      <c r="L1569" s="1119"/>
      <c r="M1569" s="1140"/>
    </row>
    <row r="1570" spans="2:13" x14ac:dyDescent="0.25">
      <c r="B1570" s="1140"/>
      <c r="C1570" s="1219"/>
      <c r="D1570" s="1208"/>
      <c r="E1570" s="1171" t="s">
        <v>2371</v>
      </c>
      <c r="F1570" s="1209">
        <v>-1</v>
      </c>
      <c r="G1570" s="1210">
        <v>1.6</v>
      </c>
      <c r="H1570" s="1215">
        <v>0.9</v>
      </c>
      <c r="I1570" s="1211"/>
      <c r="J1570" s="1114">
        <f t="shared" si="85"/>
        <v>-1.4400000000000002</v>
      </c>
      <c r="K1570" s="1213"/>
      <c r="L1570" s="1119"/>
      <c r="M1570" s="1140"/>
    </row>
    <row r="1571" spans="2:13" x14ac:dyDescent="0.25">
      <c r="B1571" s="1140"/>
      <c r="C1571" s="1151" t="s">
        <v>793</v>
      </c>
      <c r="D1571" s="1126" t="s">
        <v>1924</v>
      </c>
      <c r="E1571" s="1127" t="s">
        <v>2546</v>
      </c>
      <c r="F1571" s="1112">
        <v>1</v>
      </c>
      <c r="G1571" s="1110">
        <v>25.9</v>
      </c>
      <c r="H1571" s="1113">
        <v>2.1</v>
      </c>
      <c r="I1571" s="1113"/>
      <c r="J1571" s="1114">
        <f t="shared" si="85"/>
        <v>54.39</v>
      </c>
      <c r="K1571" s="1119"/>
      <c r="L1571" s="1119"/>
      <c r="M1571" s="1140"/>
    </row>
    <row r="1572" spans="2:13" x14ac:dyDescent="0.25">
      <c r="B1572" s="1140"/>
      <c r="C1572" s="1219"/>
      <c r="D1572" s="1208"/>
      <c r="E1572" s="1171" t="s">
        <v>2297</v>
      </c>
      <c r="F1572" s="1209">
        <v>-1</v>
      </c>
      <c r="G1572" s="1210">
        <v>1.2</v>
      </c>
      <c r="H1572" s="1215">
        <v>2.1</v>
      </c>
      <c r="I1572" s="1211"/>
      <c r="J1572" s="1114">
        <f t="shared" si="85"/>
        <v>-2.52</v>
      </c>
      <c r="K1572" s="1213"/>
      <c r="L1572" s="1119"/>
      <c r="M1572" s="1140"/>
    </row>
    <row r="1573" spans="2:13" x14ac:dyDescent="0.25">
      <c r="B1573" s="1140"/>
      <c r="C1573" s="1219"/>
      <c r="D1573" s="1208"/>
      <c r="E1573" s="1171" t="s">
        <v>2297</v>
      </c>
      <c r="F1573" s="1209">
        <v>-1</v>
      </c>
      <c r="G1573" s="1210">
        <v>0.9</v>
      </c>
      <c r="H1573" s="1215">
        <v>2.1</v>
      </c>
      <c r="I1573" s="1211"/>
      <c r="J1573" s="1114">
        <f t="shared" si="85"/>
        <v>-1.8900000000000001</v>
      </c>
      <c r="K1573" s="1213"/>
      <c r="L1573" s="1119"/>
      <c r="M1573" s="1140"/>
    </row>
    <row r="1574" spans="2:13" x14ac:dyDescent="0.25">
      <c r="B1574" s="1140"/>
      <c r="C1574" s="1219"/>
      <c r="D1574" s="1208"/>
      <c r="E1574" s="1171" t="s">
        <v>2371</v>
      </c>
      <c r="F1574" s="1209">
        <v>-1</v>
      </c>
      <c r="G1574" s="1210">
        <v>1.6</v>
      </c>
      <c r="H1574" s="1215">
        <v>0.9</v>
      </c>
      <c r="I1574" s="1211"/>
      <c r="J1574" s="1114">
        <f t="shared" si="85"/>
        <v>-1.4400000000000002</v>
      </c>
      <c r="K1574" s="1213"/>
      <c r="L1574" s="1119"/>
      <c r="M1574" s="1140"/>
    </row>
    <row r="1575" spans="2:13" x14ac:dyDescent="0.25">
      <c r="B1575" s="1140"/>
      <c r="C1575" s="1151" t="s">
        <v>793</v>
      </c>
      <c r="D1575" s="1126" t="s">
        <v>1921</v>
      </c>
      <c r="E1575" s="1127" t="s">
        <v>2547</v>
      </c>
      <c r="F1575" s="1112">
        <v>1</v>
      </c>
      <c r="G1575" s="1110">
        <v>26.5</v>
      </c>
      <c r="H1575" s="1113">
        <v>2.1</v>
      </c>
      <c r="I1575" s="1113"/>
      <c r="J1575" s="1114">
        <f t="shared" si="85"/>
        <v>55.650000000000006</v>
      </c>
      <c r="K1575" s="1119"/>
      <c r="L1575" s="1119"/>
      <c r="M1575" s="1140"/>
    </row>
    <row r="1576" spans="2:13" x14ac:dyDescent="0.25">
      <c r="B1576" s="1140"/>
      <c r="C1576" s="1219"/>
      <c r="D1576" s="1208"/>
      <c r="E1576" s="1171" t="s">
        <v>2297</v>
      </c>
      <c r="F1576" s="1209">
        <v>-1</v>
      </c>
      <c r="G1576" s="1210">
        <v>1.2</v>
      </c>
      <c r="H1576" s="1215">
        <v>2.1</v>
      </c>
      <c r="I1576" s="1211"/>
      <c r="J1576" s="1114">
        <f t="shared" si="85"/>
        <v>-2.52</v>
      </c>
      <c r="K1576" s="1213"/>
      <c r="L1576" s="1119"/>
      <c r="M1576" s="1140"/>
    </row>
    <row r="1577" spans="2:13" x14ac:dyDescent="0.25">
      <c r="B1577" s="1140"/>
      <c r="C1577" s="1219"/>
      <c r="D1577" s="1208"/>
      <c r="E1577" s="1171" t="s">
        <v>2297</v>
      </c>
      <c r="F1577" s="1209">
        <v>-1</v>
      </c>
      <c r="G1577" s="1210">
        <v>0.9</v>
      </c>
      <c r="H1577" s="1215">
        <v>2.1</v>
      </c>
      <c r="I1577" s="1211"/>
      <c r="J1577" s="1114">
        <f t="shared" si="85"/>
        <v>-1.8900000000000001</v>
      </c>
      <c r="K1577" s="1213"/>
      <c r="L1577" s="1119"/>
      <c r="M1577" s="1140"/>
    </row>
    <row r="1578" spans="2:13" x14ac:dyDescent="0.25">
      <c r="B1578" s="1140"/>
      <c r="C1578" s="1219"/>
      <c r="D1578" s="1208"/>
      <c r="E1578" s="1171" t="s">
        <v>2371</v>
      </c>
      <c r="F1578" s="1209">
        <v>-1</v>
      </c>
      <c r="G1578" s="1210">
        <v>1.6</v>
      </c>
      <c r="H1578" s="1215">
        <v>0.9</v>
      </c>
      <c r="I1578" s="1211"/>
      <c r="J1578" s="1114">
        <f t="shared" si="85"/>
        <v>-1.4400000000000002</v>
      </c>
      <c r="K1578" s="1213"/>
      <c r="L1578" s="1119"/>
      <c r="M1578" s="1140"/>
    </row>
    <row r="1579" spans="2:13" x14ac:dyDescent="0.25">
      <c r="B1579" s="1140"/>
      <c r="C1579" s="1151" t="s">
        <v>793</v>
      </c>
      <c r="D1579" s="1126" t="s">
        <v>1925</v>
      </c>
      <c r="E1579" s="1127" t="s">
        <v>2547</v>
      </c>
      <c r="F1579" s="1112">
        <v>1</v>
      </c>
      <c r="G1579" s="1110">
        <v>26.6</v>
      </c>
      <c r="H1579" s="1113">
        <v>2.1</v>
      </c>
      <c r="I1579" s="1113"/>
      <c r="J1579" s="1114">
        <f t="shared" si="85"/>
        <v>55.860000000000007</v>
      </c>
      <c r="K1579" s="1119"/>
      <c r="L1579" s="1119"/>
      <c r="M1579" s="1140"/>
    </row>
    <row r="1580" spans="2:13" x14ac:dyDescent="0.25">
      <c r="B1580" s="1140"/>
      <c r="C1580" s="1219"/>
      <c r="D1580" s="1208"/>
      <c r="E1580" s="1171" t="s">
        <v>2297</v>
      </c>
      <c r="F1580" s="1209">
        <v>-1</v>
      </c>
      <c r="G1580" s="1210">
        <v>1.2</v>
      </c>
      <c r="H1580" s="1215">
        <v>2.1</v>
      </c>
      <c r="I1580" s="1211"/>
      <c r="J1580" s="1114">
        <f t="shared" si="85"/>
        <v>-2.52</v>
      </c>
      <c r="K1580" s="1213"/>
      <c r="L1580" s="1119"/>
      <c r="M1580" s="1140"/>
    </row>
    <row r="1581" spans="2:13" x14ac:dyDescent="0.25">
      <c r="B1581" s="1140"/>
      <c r="C1581" s="1219"/>
      <c r="D1581" s="1208"/>
      <c r="E1581" s="1171" t="s">
        <v>2297</v>
      </c>
      <c r="F1581" s="1209">
        <v>-1</v>
      </c>
      <c r="G1581" s="1210">
        <v>0.9</v>
      </c>
      <c r="H1581" s="1215">
        <v>2.1</v>
      </c>
      <c r="I1581" s="1211"/>
      <c r="J1581" s="1114">
        <f t="shared" si="85"/>
        <v>-1.8900000000000001</v>
      </c>
      <c r="K1581" s="1213"/>
      <c r="L1581" s="1119"/>
      <c r="M1581" s="1140"/>
    </row>
    <row r="1582" spans="2:13" x14ac:dyDescent="0.25">
      <c r="B1582" s="1140"/>
      <c r="C1582" s="1219"/>
      <c r="D1582" s="1208"/>
      <c r="E1582" s="1171" t="s">
        <v>2371</v>
      </c>
      <c r="F1582" s="1209">
        <v>-1</v>
      </c>
      <c r="G1582" s="1210">
        <v>1.6</v>
      </c>
      <c r="H1582" s="1215">
        <v>0.9</v>
      </c>
      <c r="I1582" s="1211"/>
      <c r="J1582" s="1114">
        <f t="shared" si="85"/>
        <v>-1.4400000000000002</v>
      </c>
      <c r="K1582" s="1213"/>
      <c r="L1582" s="1119"/>
      <c r="M1582" s="1140"/>
    </row>
    <row r="1583" spans="2:13" x14ac:dyDescent="0.25">
      <c r="B1583" s="1140"/>
      <c r="C1583" s="1151" t="s">
        <v>793</v>
      </c>
      <c r="D1583" s="1126" t="s">
        <v>1928</v>
      </c>
      <c r="E1583" s="1127" t="s">
        <v>2548</v>
      </c>
      <c r="F1583" s="1112">
        <v>1</v>
      </c>
      <c r="G1583" s="1110">
        <v>26.8</v>
      </c>
      <c r="H1583" s="1113">
        <v>2.1</v>
      </c>
      <c r="I1583" s="1113"/>
      <c r="J1583" s="1114">
        <f t="shared" si="85"/>
        <v>56.28</v>
      </c>
      <c r="K1583" s="1119"/>
      <c r="L1583" s="1119"/>
      <c r="M1583" s="1140"/>
    </row>
    <row r="1584" spans="2:13" x14ac:dyDescent="0.25">
      <c r="B1584" s="1140"/>
      <c r="C1584" s="1219"/>
      <c r="D1584" s="1208"/>
      <c r="E1584" s="1171" t="s">
        <v>2297</v>
      </c>
      <c r="F1584" s="1209">
        <v>-1</v>
      </c>
      <c r="G1584" s="1210">
        <v>1.2</v>
      </c>
      <c r="H1584" s="1215">
        <v>2.1</v>
      </c>
      <c r="I1584" s="1211"/>
      <c r="J1584" s="1114">
        <f t="shared" si="85"/>
        <v>-2.52</v>
      </c>
      <c r="K1584" s="1213"/>
      <c r="L1584" s="1119"/>
      <c r="M1584" s="1140"/>
    </row>
    <row r="1585" spans="2:13" x14ac:dyDescent="0.25">
      <c r="B1585" s="1140"/>
      <c r="C1585" s="1219"/>
      <c r="D1585" s="1208"/>
      <c r="E1585" s="1171" t="s">
        <v>2297</v>
      </c>
      <c r="F1585" s="1209">
        <v>-1</v>
      </c>
      <c r="G1585" s="1210">
        <v>0.9</v>
      </c>
      <c r="H1585" s="1215">
        <v>2.1</v>
      </c>
      <c r="I1585" s="1211"/>
      <c r="J1585" s="1114">
        <f t="shared" si="85"/>
        <v>-1.8900000000000001</v>
      </c>
      <c r="K1585" s="1213"/>
      <c r="L1585" s="1119"/>
      <c r="M1585" s="1140"/>
    </row>
    <row r="1586" spans="2:13" x14ac:dyDescent="0.25">
      <c r="B1586" s="1140"/>
      <c r="C1586" s="1219"/>
      <c r="D1586" s="1208"/>
      <c r="E1586" s="1171" t="s">
        <v>2371</v>
      </c>
      <c r="F1586" s="1209">
        <v>-1</v>
      </c>
      <c r="G1586" s="1210">
        <v>2.4</v>
      </c>
      <c r="H1586" s="1215">
        <v>0.9</v>
      </c>
      <c r="I1586" s="1211"/>
      <c r="J1586" s="1114">
        <f t="shared" si="85"/>
        <v>-2.16</v>
      </c>
      <c r="K1586" s="1213"/>
      <c r="L1586" s="1119"/>
      <c r="M1586" s="1140"/>
    </row>
    <row r="1587" spans="2:13" x14ac:dyDescent="0.25">
      <c r="B1587" s="1207"/>
      <c r="C1587" s="1221"/>
      <c r="D1587" s="1222"/>
      <c r="E1587" s="1223"/>
      <c r="F1587" s="1224"/>
      <c r="G1587" s="1222"/>
      <c r="H1587" s="1222"/>
      <c r="I1587" s="1225"/>
      <c r="J1587" s="1226"/>
      <c r="K1587" s="1227"/>
      <c r="L1587" s="1228"/>
      <c r="M1587" s="1207"/>
    </row>
    <row r="1588" spans="2:13" x14ac:dyDescent="0.25">
      <c r="B1588" s="1207"/>
      <c r="C1588" s="1229"/>
      <c r="D1588" s="1199"/>
      <c r="E1588" s="1194"/>
      <c r="F1588" s="1230"/>
      <c r="G1588" s="1199"/>
      <c r="H1588" s="1199"/>
      <c r="I1588" s="1231"/>
      <c r="J1588" s="1232"/>
      <c r="K1588" s="1233"/>
      <c r="L1588" s="1234"/>
      <c r="M1588" s="1207"/>
    </row>
    <row r="1589" spans="2:13" x14ac:dyDescent="0.25">
      <c r="B1589" s="1207"/>
      <c r="C1589" s="2101"/>
      <c r="D1589" s="2102"/>
      <c r="E1589" s="2102"/>
      <c r="F1589" s="2102"/>
      <c r="G1589" s="2102"/>
      <c r="H1589" s="2102"/>
      <c r="I1589" s="2102"/>
      <c r="J1589" s="2102"/>
      <c r="K1589" s="2102"/>
      <c r="L1589" s="2103"/>
      <c r="M1589" s="1207"/>
    </row>
    <row r="1590" spans="2:13" x14ac:dyDescent="0.25">
      <c r="B1590" s="1207"/>
      <c r="C1590" s="1090" t="str">
        <f>RESUMEN!C115</f>
        <v>03.05.01.07</v>
      </c>
      <c r="D1590" s="2079" t="str">
        <f>RESUMEN!D115</f>
        <v>Z. VINILICO FLEXIBLE HOMOGÉNEO ANTIBACTERIANO EN ROLLO e= 1.25mm (h=3.00)</v>
      </c>
      <c r="E1590" s="2080"/>
      <c r="F1590" s="2080"/>
      <c r="G1590" s="2080"/>
      <c r="H1590" s="2080"/>
      <c r="I1590" s="2080"/>
      <c r="J1590" s="2080"/>
      <c r="K1590" s="2080"/>
      <c r="L1590" s="2081"/>
      <c r="M1590" s="1207"/>
    </row>
    <row r="1591" spans="2:13" x14ac:dyDescent="0.25">
      <c r="B1591" s="1207"/>
      <c r="C1591" s="1092" t="s">
        <v>1</v>
      </c>
      <c r="D1591" s="1093" t="s">
        <v>239</v>
      </c>
      <c r="E1591" s="1094" t="s">
        <v>2</v>
      </c>
      <c r="F1591" s="1095" t="s">
        <v>45</v>
      </c>
      <c r="G1591" s="1096" t="s">
        <v>52</v>
      </c>
      <c r="H1591" s="1096" t="s">
        <v>47</v>
      </c>
      <c r="I1591" s="1096" t="s">
        <v>48</v>
      </c>
      <c r="J1591" s="1096" t="s">
        <v>49</v>
      </c>
      <c r="K1591" s="328" t="s">
        <v>50</v>
      </c>
      <c r="L1591" s="1092" t="s">
        <v>3</v>
      </c>
      <c r="M1591" s="1207"/>
    </row>
    <row r="1592" spans="2:13" x14ac:dyDescent="0.25">
      <c r="B1592" s="1207"/>
      <c r="C1592" s="1097"/>
      <c r="D1592" s="1097"/>
      <c r="E1592" s="1185"/>
      <c r="F1592" s="1098"/>
      <c r="G1592" s="1098"/>
      <c r="H1592" s="1100"/>
      <c r="I1592" s="1100"/>
      <c r="J1592" s="1100"/>
      <c r="K1592" s="346">
        <f>SUM(J1594:J1613)</f>
        <v>323.21999999999997</v>
      </c>
      <c r="L1592" s="1101"/>
      <c r="M1592" s="1207"/>
    </row>
    <row r="1593" spans="2:13" x14ac:dyDescent="0.25">
      <c r="B1593" s="1207"/>
      <c r="C1593" s="2104"/>
      <c r="D1593" s="2077"/>
      <c r="E1593" s="2077"/>
      <c r="F1593" s="2077"/>
      <c r="G1593" s="2077"/>
      <c r="H1593" s="2077"/>
      <c r="I1593" s="2077"/>
      <c r="J1593" s="2077"/>
      <c r="K1593" s="2077"/>
      <c r="L1593" s="2078"/>
      <c r="M1593" s="1207"/>
    </row>
    <row r="1594" spans="2:13" x14ac:dyDescent="0.25">
      <c r="B1594" s="1140"/>
      <c r="C1594" s="1141"/>
      <c r="D1594" s="1142"/>
      <c r="E1594" s="1143" t="s">
        <v>200</v>
      </c>
      <c r="F1594" s="1144"/>
      <c r="G1594" s="1142"/>
      <c r="H1594" s="1106"/>
      <c r="I1594" s="1106"/>
      <c r="J1594" s="1168"/>
      <c r="K1594" s="1146"/>
      <c r="L1594" s="1147"/>
      <c r="M1594" s="1140"/>
    </row>
    <row r="1595" spans="2:13" x14ac:dyDescent="0.25">
      <c r="B1595" s="1140"/>
      <c r="C1595" s="1148"/>
      <c r="D1595" s="1110"/>
      <c r="E1595" s="1118" t="s">
        <v>1510</v>
      </c>
      <c r="F1595" s="1112"/>
      <c r="G1595" s="1110"/>
      <c r="H1595" s="1113"/>
      <c r="I1595" s="1113"/>
      <c r="J1595" s="1114"/>
      <c r="K1595" s="1119"/>
      <c r="L1595" s="1119"/>
      <c r="M1595" s="1140"/>
    </row>
    <row r="1596" spans="2:13" x14ac:dyDescent="0.25">
      <c r="B1596" s="1140"/>
      <c r="C1596" s="1151" t="s">
        <v>143</v>
      </c>
      <c r="D1596" s="1110" t="s">
        <v>1461</v>
      </c>
      <c r="E1596" s="1127" t="s">
        <v>1462</v>
      </c>
      <c r="F1596" s="1112">
        <v>1</v>
      </c>
      <c r="G1596" s="1110">
        <v>25.55</v>
      </c>
      <c r="H1596" s="1113">
        <v>3</v>
      </c>
      <c r="I1596" s="1113"/>
      <c r="J1596" s="1114">
        <f t="shared" ref="J1596:J1602" si="86">PRODUCT(F1596:I1596)</f>
        <v>76.650000000000006</v>
      </c>
      <c r="K1596" s="1119"/>
      <c r="L1596" s="1119"/>
      <c r="M1596" s="1140"/>
    </row>
    <row r="1597" spans="2:13" x14ac:dyDescent="0.25">
      <c r="B1597" s="1140"/>
      <c r="C1597" s="1151"/>
      <c r="D1597" s="1208"/>
      <c r="E1597" s="1171" t="s">
        <v>2297</v>
      </c>
      <c r="F1597" s="1209">
        <v>-1</v>
      </c>
      <c r="G1597" s="1210">
        <v>1.4</v>
      </c>
      <c r="H1597" s="1215">
        <v>2.1</v>
      </c>
      <c r="I1597" s="1211"/>
      <c r="J1597" s="1114">
        <f t="shared" si="86"/>
        <v>-2.94</v>
      </c>
      <c r="K1597" s="1213"/>
      <c r="L1597" s="1119"/>
      <c r="M1597" s="1140"/>
    </row>
    <row r="1598" spans="2:13" x14ac:dyDescent="0.25">
      <c r="B1598" s="1140"/>
      <c r="C1598" s="1151"/>
      <c r="D1598" s="1208"/>
      <c r="E1598" s="1171" t="s">
        <v>2297</v>
      </c>
      <c r="F1598" s="1209">
        <v>-1</v>
      </c>
      <c r="G1598" s="1210">
        <v>1</v>
      </c>
      <c r="H1598" s="1215">
        <v>2.1</v>
      </c>
      <c r="I1598" s="1211"/>
      <c r="J1598" s="1114">
        <f t="shared" si="86"/>
        <v>-2.1</v>
      </c>
      <c r="K1598" s="1213"/>
      <c r="L1598" s="1119"/>
      <c r="M1598" s="1140"/>
    </row>
    <row r="1599" spans="2:13" x14ac:dyDescent="0.25">
      <c r="B1599" s="1140"/>
      <c r="C1599" s="1151"/>
      <c r="D1599" s="1208"/>
      <c r="E1599" s="1171" t="s">
        <v>2297</v>
      </c>
      <c r="F1599" s="1209">
        <v>-1</v>
      </c>
      <c r="G1599" s="1210">
        <v>0.9</v>
      </c>
      <c r="H1599" s="1215">
        <v>2.1</v>
      </c>
      <c r="I1599" s="1211"/>
      <c r="J1599" s="1114">
        <f t="shared" si="86"/>
        <v>-1.8900000000000001</v>
      </c>
      <c r="K1599" s="1213"/>
      <c r="L1599" s="1119"/>
      <c r="M1599" s="1140"/>
    </row>
    <row r="1600" spans="2:13" x14ac:dyDescent="0.25">
      <c r="B1600" s="1140"/>
      <c r="C1600" s="1151" t="s">
        <v>143</v>
      </c>
      <c r="D1600" s="1110" t="s">
        <v>1482</v>
      </c>
      <c r="E1600" s="1121" t="s">
        <v>201</v>
      </c>
      <c r="F1600" s="1112">
        <v>1</v>
      </c>
      <c r="G1600" s="1110">
        <v>22.65</v>
      </c>
      <c r="H1600" s="1113">
        <v>3</v>
      </c>
      <c r="I1600" s="1113"/>
      <c r="J1600" s="1114">
        <f t="shared" si="86"/>
        <v>67.949999999999989</v>
      </c>
      <c r="K1600" s="1119"/>
      <c r="L1600" s="1119"/>
      <c r="M1600" s="1140"/>
    </row>
    <row r="1601" spans="2:13" x14ac:dyDescent="0.25">
      <c r="B1601" s="1140"/>
      <c r="C1601" s="1151"/>
      <c r="D1601" s="1208"/>
      <c r="E1601" s="1171" t="s">
        <v>2297</v>
      </c>
      <c r="F1601" s="1209">
        <v>-1</v>
      </c>
      <c r="G1601" s="1210">
        <v>1.4</v>
      </c>
      <c r="H1601" s="1215">
        <v>2.1</v>
      </c>
      <c r="I1601" s="1211"/>
      <c r="J1601" s="1114">
        <f t="shared" si="86"/>
        <v>-2.94</v>
      </c>
      <c r="K1601" s="1213"/>
      <c r="L1601" s="1119"/>
      <c r="M1601" s="1140"/>
    </row>
    <row r="1602" spans="2:13" x14ac:dyDescent="0.25">
      <c r="B1602" s="1140"/>
      <c r="C1602" s="1151"/>
      <c r="D1602" s="1208"/>
      <c r="E1602" s="1171" t="s">
        <v>2297</v>
      </c>
      <c r="F1602" s="1209">
        <v>-1</v>
      </c>
      <c r="G1602" s="1210">
        <v>1</v>
      </c>
      <c r="H1602" s="1215">
        <v>2.1</v>
      </c>
      <c r="I1602" s="1211"/>
      <c r="J1602" s="1114">
        <f t="shared" si="86"/>
        <v>-2.1</v>
      </c>
      <c r="K1602" s="1213"/>
      <c r="L1602" s="1119"/>
      <c r="M1602" s="1140"/>
    </row>
    <row r="1603" spans="2:13" x14ac:dyDescent="0.25">
      <c r="B1603" s="728"/>
      <c r="C1603" s="1123"/>
      <c r="D1603" s="1123"/>
      <c r="E1603" s="1123"/>
      <c r="F1603" s="1123"/>
      <c r="G1603" s="1123"/>
      <c r="H1603" s="1123"/>
      <c r="I1603" s="1123"/>
      <c r="J1603" s="1123"/>
      <c r="K1603" s="1123"/>
      <c r="L1603" s="1123"/>
      <c r="M1603" s="728"/>
    </row>
    <row r="1604" spans="2:13" x14ac:dyDescent="0.25">
      <c r="B1604" s="1140"/>
      <c r="C1604" s="1148"/>
      <c r="D1604" s="1110"/>
      <c r="E1604" s="1118" t="s">
        <v>1511</v>
      </c>
      <c r="F1604" s="1112"/>
      <c r="G1604" s="1110"/>
      <c r="H1604" s="1113"/>
      <c r="I1604" s="1113"/>
      <c r="J1604" s="1114"/>
      <c r="K1604" s="1119"/>
      <c r="L1604" s="1119"/>
      <c r="M1604" s="1140"/>
    </row>
    <row r="1605" spans="2:13" ht="26.4" x14ac:dyDescent="0.25">
      <c r="B1605" s="728"/>
      <c r="C1605" s="1151" t="s">
        <v>143</v>
      </c>
      <c r="D1605" s="1110" t="s">
        <v>1512</v>
      </c>
      <c r="E1605" s="1121" t="s">
        <v>2500</v>
      </c>
      <c r="F1605" s="1112">
        <v>1</v>
      </c>
      <c r="G1605" s="1110">
        <v>24.27</v>
      </c>
      <c r="H1605" s="1113">
        <v>3</v>
      </c>
      <c r="I1605" s="1113"/>
      <c r="J1605" s="1114">
        <f t="shared" ref="J1605:J1612" si="87">PRODUCT(F1605:I1605)</f>
        <v>72.81</v>
      </c>
      <c r="K1605" s="1119"/>
      <c r="L1605" s="1119"/>
      <c r="M1605" s="1140"/>
    </row>
    <row r="1606" spans="2:13" x14ac:dyDescent="0.25">
      <c r="B1606" s="1140"/>
      <c r="C1606" s="1151"/>
      <c r="D1606" s="1210"/>
      <c r="E1606" s="1214" t="s">
        <v>2297</v>
      </c>
      <c r="F1606" s="1209">
        <v>-1</v>
      </c>
      <c r="G1606" s="1210">
        <v>1.6</v>
      </c>
      <c r="H1606" s="1215">
        <v>2.1</v>
      </c>
      <c r="I1606" s="1211"/>
      <c r="J1606" s="1114">
        <f t="shared" si="87"/>
        <v>-3.3600000000000003</v>
      </c>
      <c r="K1606" s="1213"/>
      <c r="L1606" s="1119"/>
      <c r="M1606" s="1140"/>
    </row>
    <row r="1607" spans="2:13" x14ac:dyDescent="0.25">
      <c r="B1607" s="1140"/>
      <c r="C1607" s="1151"/>
      <c r="D1607" s="1210"/>
      <c r="E1607" s="1214" t="s">
        <v>2297</v>
      </c>
      <c r="F1607" s="1209">
        <v>-1</v>
      </c>
      <c r="G1607" s="1210">
        <v>1</v>
      </c>
      <c r="H1607" s="1215">
        <v>2.1</v>
      </c>
      <c r="I1607" s="1211"/>
      <c r="J1607" s="1114">
        <f t="shared" si="87"/>
        <v>-2.1</v>
      </c>
      <c r="K1607" s="1213"/>
      <c r="L1607" s="1119"/>
      <c r="M1607" s="1140"/>
    </row>
    <row r="1608" spans="2:13" x14ac:dyDescent="0.25">
      <c r="B1608" s="1140"/>
      <c r="C1608" s="1151" t="s">
        <v>143</v>
      </c>
      <c r="D1608" s="1110" t="s">
        <v>1526</v>
      </c>
      <c r="E1608" s="1121" t="s">
        <v>2001</v>
      </c>
      <c r="F1608" s="1112">
        <v>1</v>
      </c>
      <c r="G1608" s="1110">
        <v>19.97</v>
      </c>
      <c r="H1608" s="1113">
        <v>3</v>
      </c>
      <c r="I1608" s="1113"/>
      <c r="J1608" s="1114">
        <f t="shared" si="87"/>
        <v>59.91</v>
      </c>
      <c r="K1608" s="1119"/>
      <c r="L1608" s="1119"/>
      <c r="M1608" s="1140"/>
    </row>
    <row r="1609" spans="2:13" x14ac:dyDescent="0.25">
      <c r="B1609" s="1140"/>
      <c r="C1609" s="1151"/>
      <c r="D1609" s="1210"/>
      <c r="E1609" s="1214" t="s">
        <v>2297</v>
      </c>
      <c r="F1609" s="1209">
        <v>-1</v>
      </c>
      <c r="G1609" s="1210">
        <v>1.6</v>
      </c>
      <c r="H1609" s="1215">
        <v>2.1</v>
      </c>
      <c r="I1609" s="1211"/>
      <c r="J1609" s="1114">
        <f t="shared" si="87"/>
        <v>-3.3600000000000003</v>
      </c>
      <c r="K1609" s="1213"/>
      <c r="L1609" s="1119"/>
      <c r="M1609" s="1140"/>
    </row>
    <row r="1610" spans="2:13" x14ac:dyDescent="0.25">
      <c r="B1610" s="1140"/>
      <c r="C1610" s="1151"/>
      <c r="D1610" s="1210"/>
      <c r="E1610" s="1214" t="s">
        <v>2297</v>
      </c>
      <c r="F1610" s="1209">
        <v>-1</v>
      </c>
      <c r="G1610" s="1210">
        <v>1</v>
      </c>
      <c r="H1610" s="1215">
        <v>2.1</v>
      </c>
      <c r="I1610" s="1211"/>
      <c r="J1610" s="1114">
        <f t="shared" si="87"/>
        <v>-2.1</v>
      </c>
      <c r="K1610" s="1213"/>
      <c r="L1610" s="1119"/>
      <c r="M1610" s="1140"/>
    </row>
    <row r="1611" spans="2:13" x14ac:dyDescent="0.25">
      <c r="B1611" s="1140"/>
      <c r="C1611" s="1151" t="s">
        <v>143</v>
      </c>
      <c r="D1611" s="1110" t="s">
        <v>2502</v>
      </c>
      <c r="E1611" s="1121" t="s">
        <v>2503</v>
      </c>
      <c r="F1611" s="1112">
        <v>1</v>
      </c>
      <c r="G1611" s="1110">
        <v>24.05</v>
      </c>
      <c r="H1611" s="1113">
        <v>3</v>
      </c>
      <c r="I1611" s="1113"/>
      <c r="J1611" s="1114">
        <f t="shared" si="87"/>
        <v>72.150000000000006</v>
      </c>
      <c r="K1611" s="1119"/>
      <c r="L1611" s="1119"/>
      <c r="M1611" s="1140"/>
    </row>
    <row r="1612" spans="2:13" x14ac:dyDescent="0.25">
      <c r="B1612" s="1140"/>
      <c r="C1612" s="1151"/>
      <c r="D1612" s="1208"/>
      <c r="E1612" s="1171" t="s">
        <v>2297</v>
      </c>
      <c r="F1612" s="1209">
        <v>-1</v>
      </c>
      <c r="G1612" s="1210">
        <v>1.6</v>
      </c>
      <c r="H1612" s="1215">
        <v>2.1</v>
      </c>
      <c r="I1612" s="1211"/>
      <c r="J1612" s="1114">
        <f t="shared" si="87"/>
        <v>-3.3600000000000003</v>
      </c>
      <c r="K1612" s="1213"/>
      <c r="L1612" s="1119"/>
      <c r="M1612" s="1140"/>
    </row>
    <row r="1613" spans="2:13" x14ac:dyDescent="0.25">
      <c r="B1613" s="1207"/>
      <c r="C1613" s="1221"/>
      <c r="D1613" s="1222"/>
      <c r="E1613" s="1223"/>
      <c r="F1613" s="1235"/>
      <c r="G1613" s="1235"/>
      <c r="H1613" s="1236"/>
      <c r="I1613" s="1225"/>
      <c r="J1613" s="1237"/>
      <c r="K1613" s="1227"/>
      <c r="L1613" s="1228"/>
      <c r="M1613" s="1207"/>
    </row>
    <row r="1614" spans="2:13" x14ac:dyDescent="0.25">
      <c r="B1614" s="1207"/>
      <c r="C1614" s="1238"/>
      <c r="D1614" s="1134"/>
      <c r="E1614" s="1239"/>
      <c r="F1614" s="1136"/>
      <c r="G1614" s="1134"/>
      <c r="H1614" s="1134"/>
      <c r="I1614" s="1134"/>
      <c r="J1614" s="1203"/>
      <c r="K1614" s="1134"/>
      <c r="L1614" s="1240"/>
      <c r="M1614" s="1207"/>
    </row>
    <row r="1615" spans="2:13" x14ac:dyDescent="0.25">
      <c r="B1615" s="1091"/>
      <c r="C1615" s="2101"/>
      <c r="D1615" s="2102"/>
      <c r="E1615" s="2102"/>
      <c r="F1615" s="2102"/>
      <c r="G1615" s="2102"/>
      <c r="H1615" s="2102"/>
      <c r="I1615" s="2102"/>
      <c r="J1615" s="2102"/>
      <c r="K1615" s="2102"/>
      <c r="L1615" s="2103"/>
      <c r="M1615" s="1091"/>
    </row>
    <row r="1616" spans="2:13" x14ac:dyDescent="0.25">
      <c r="B1616" s="1091"/>
      <c r="C1616" s="1090" t="str">
        <f>RESUMEN!C116</f>
        <v>03.05.01.08</v>
      </c>
      <c r="D1616" s="2079" t="str">
        <f>RESUMEN!D116</f>
        <v>Z. VINILICO FLEXIBLE ANTIBACTERIANO EN ROLLO e= 2mm (h=3.10)</v>
      </c>
      <c r="E1616" s="2080"/>
      <c r="F1616" s="2080"/>
      <c r="G1616" s="2080"/>
      <c r="H1616" s="2080"/>
      <c r="I1616" s="2080"/>
      <c r="J1616" s="2080"/>
      <c r="K1616" s="2080"/>
      <c r="L1616" s="2081"/>
      <c r="M1616" s="1091"/>
    </row>
    <row r="1617" spans="2:13" x14ac:dyDescent="0.25">
      <c r="B1617" s="1091"/>
      <c r="C1617" s="1092" t="s">
        <v>1</v>
      </c>
      <c r="D1617" s="1093" t="s">
        <v>239</v>
      </c>
      <c r="E1617" s="1094" t="s">
        <v>2</v>
      </c>
      <c r="F1617" s="1095" t="s">
        <v>45</v>
      </c>
      <c r="G1617" s="1096" t="s">
        <v>52</v>
      </c>
      <c r="H1617" s="1096" t="s">
        <v>47</v>
      </c>
      <c r="I1617" s="1096" t="s">
        <v>48</v>
      </c>
      <c r="J1617" s="1096" t="s">
        <v>49</v>
      </c>
      <c r="K1617" s="328" t="s">
        <v>50</v>
      </c>
      <c r="L1617" s="1092" t="s">
        <v>3</v>
      </c>
      <c r="M1617" s="1091"/>
    </row>
    <row r="1618" spans="2:13" x14ac:dyDescent="0.25">
      <c r="B1618" s="1091"/>
      <c r="C1618" s="1097"/>
      <c r="D1618" s="1097"/>
      <c r="E1618" s="1185"/>
      <c r="F1618" s="1098"/>
      <c r="G1618" s="1098"/>
      <c r="H1618" s="1100"/>
      <c r="I1618" s="1100"/>
      <c r="J1618" s="1100"/>
      <c r="K1618" s="346">
        <f>SUM(J1620:J1644)</f>
        <v>392.25700000000012</v>
      </c>
      <c r="L1618" s="1101"/>
      <c r="M1618" s="1091"/>
    </row>
    <row r="1619" spans="2:13" x14ac:dyDescent="0.25">
      <c r="B1619" s="1091"/>
      <c r="C1619" s="2104"/>
      <c r="D1619" s="2077"/>
      <c r="E1619" s="2077"/>
      <c r="F1619" s="2077"/>
      <c r="G1619" s="2077"/>
      <c r="H1619" s="2077"/>
      <c r="I1619" s="2077"/>
      <c r="J1619" s="2077"/>
      <c r="K1619" s="2077"/>
      <c r="L1619" s="2078"/>
      <c r="M1619" s="1091"/>
    </row>
    <row r="1620" spans="2:13" x14ac:dyDescent="0.25">
      <c r="B1620" s="1140"/>
      <c r="C1620" s="1141"/>
      <c r="D1620" s="1142"/>
      <c r="E1620" s="1143" t="s">
        <v>200</v>
      </c>
      <c r="F1620" s="1144"/>
      <c r="G1620" s="1142"/>
      <c r="H1620" s="1106"/>
      <c r="I1620" s="1106"/>
      <c r="J1620" s="1168"/>
      <c r="K1620" s="1146"/>
      <c r="L1620" s="1147"/>
      <c r="M1620" s="1140"/>
    </row>
    <row r="1621" spans="2:13" x14ac:dyDescent="0.25">
      <c r="B1621" s="1140"/>
      <c r="C1621" s="1148"/>
      <c r="D1621" s="1110"/>
      <c r="E1621" s="1118" t="s">
        <v>1511</v>
      </c>
      <c r="F1621" s="1112"/>
      <c r="G1621" s="1110"/>
      <c r="H1621" s="1113"/>
      <c r="I1621" s="1113"/>
      <c r="J1621" s="1114"/>
      <c r="K1621" s="1119"/>
      <c r="L1621" s="1119"/>
      <c r="M1621" s="1140"/>
    </row>
    <row r="1622" spans="2:13" x14ac:dyDescent="0.25">
      <c r="B1622" s="1140"/>
      <c r="C1622" s="1151" t="s">
        <v>791</v>
      </c>
      <c r="D1622" s="1110" t="s">
        <v>1533</v>
      </c>
      <c r="E1622" s="1121" t="s">
        <v>2501</v>
      </c>
      <c r="F1622" s="1112">
        <v>1</v>
      </c>
      <c r="G1622" s="1110">
        <v>21.4</v>
      </c>
      <c r="H1622" s="1113">
        <v>3.1</v>
      </c>
      <c r="I1622" s="1113"/>
      <c r="J1622" s="1114">
        <f t="shared" ref="J1622:J1642" si="88">PRODUCT(F1622:I1622)</f>
        <v>66.34</v>
      </c>
      <c r="K1622" s="1119"/>
      <c r="L1622" s="1119"/>
      <c r="M1622" s="1140"/>
    </row>
    <row r="1623" spans="2:13" x14ac:dyDescent="0.25">
      <c r="B1623" s="1140"/>
      <c r="C1623" s="1217"/>
      <c r="D1623" s="1210"/>
      <c r="E1623" s="1214" t="s">
        <v>2303</v>
      </c>
      <c r="F1623" s="1209">
        <v>-1</v>
      </c>
      <c r="G1623" s="1210">
        <v>2.4</v>
      </c>
      <c r="H1623" s="1211">
        <v>2.6</v>
      </c>
      <c r="I1623" s="1211"/>
      <c r="J1623" s="1114">
        <f t="shared" si="88"/>
        <v>-6.24</v>
      </c>
      <c r="K1623" s="1213"/>
      <c r="L1623" s="1119"/>
      <c r="M1623" s="1140"/>
    </row>
    <row r="1624" spans="2:13" x14ac:dyDescent="0.25">
      <c r="B1624" s="1140"/>
      <c r="C1624" s="1151" t="s">
        <v>791</v>
      </c>
      <c r="D1624" s="1110" t="s">
        <v>2506</v>
      </c>
      <c r="E1624" s="1121" t="s">
        <v>2507</v>
      </c>
      <c r="F1624" s="1112">
        <v>1</v>
      </c>
      <c r="G1624" s="1110">
        <v>51.05</v>
      </c>
      <c r="H1624" s="1113">
        <v>3.1</v>
      </c>
      <c r="I1624" s="1113"/>
      <c r="J1624" s="1114">
        <f t="shared" si="88"/>
        <v>158.255</v>
      </c>
      <c r="K1624" s="1119"/>
      <c r="L1624" s="1119"/>
      <c r="M1624" s="1140"/>
    </row>
    <row r="1625" spans="2:13" x14ac:dyDescent="0.25">
      <c r="B1625" s="1140"/>
      <c r="C1625" s="1151"/>
      <c r="D1625" s="1210"/>
      <c r="E1625" s="1214" t="s">
        <v>2297</v>
      </c>
      <c r="F1625" s="1209">
        <v>-3</v>
      </c>
      <c r="G1625" s="1210">
        <v>1.6</v>
      </c>
      <c r="H1625" s="1215">
        <v>2.1</v>
      </c>
      <c r="I1625" s="1211"/>
      <c r="J1625" s="1114">
        <f t="shared" si="88"/>
        <v>-10.080000000000002</v>
      </c>
      <c r="K1625" s="1213"/>
      <c r="L1625" s="1119"/>
      <c r="M1625" s="1140"/>
    </row>
    <row r="1626" spans="2:13" x14ac:dyDescent="0.25">
      <c r="B1626" s="1140"/>
      <c r="C1626" s="1151"/>
      <c r="D1626" s="1210"/>
      <c r="E1626" s="1214" t="s">
        <v>2297</v>
      </c>
      <c r="F1626" s="1209">
        <v>-2</v>
      </c>
      <c r="G1626" s="1210">
        <v>1.2</v>
      </c>
      <c r="H1626" s="1215">
        <v>2.1</v>
      </c>
      <c r="I1626" s="1211"/>
      <c r="J1626" s="1114">
        <f t="shared" si="88"/>
        <v>-5.04</v>
      </c>
      <c r="K1626" s="1213"/>
      <c r="L1626" s="1119"/>
      <c r="M1626" s="1140"/>
    </row>
    <row r="1627" spans="2:13" x14ac:dyDescent="0.25">
      <c r="B1627" s="1140"/>
      <c r="C1627" s="1151"/>
      <c r="D1627" s="1210"/>
      <c r="E1627" s="1214" t="s">
        <v>2297</v>
      </c>
      <c r="F1627" s="1209">
        <v>-1</v>
      </c>
      <c r="G1627" s="1210">
        <v>1</v>
      </c>
      <c r="H1627" s="1215">
        <v>2.1</v>
      </c>
      <c r="I1627" s="1211"/>
      <c r="J1627" s="1114">
        <f t="shared" si="88"/>
        <v>-2.1</v>
      </c>
      <c r="K1627" s="1213"/>
      <c r="L1627" s="1119"/>
      <c r="M1627" s="1140"/>
    </row>
    <row r="1628" spans="2:13" x14ac:dyDescent="0.25">
      <c r="B1628" s="1140"/>
      <c r="C1628" s="1151"/>
      <c r="D1628" s="1210"/>
      <c r="E1628" s="1214" t="s">
        <v>2297</v>
      </c>
      <c r="F1628" s="1209">
        <v>-2</v>
      </c>
      <c r="G1628" s="1210">
        <v>0.9</v>
      </c>
      <c r="H1628" s="1215">
        <v>2.1</v>
      </c>
      <c r="I1628" s="1211"/>
      <c r="J1628" s="1114">
        <f t="shared" si="88"/>
        <v>-3.7800000000000002</v>
      </c>
      <c r="K1628" s="1213"/>
      <c r="L1628" s="1119"/>
      <c r="M1628" s="1140"/>
    </row>
    <row r="1629" spans="2:13" x14ac:dyDescent="0.25">
      <c r="B1629" s="1140"/>
      <c r="C1629" s="1217"/>
      <c r="D1629" s="1210"/>
      <c r="E1629" s="1241" t="s">
        <v>2311</v>
      </c>
      <c r="F1629" s="1209">
        <v>-1</v>
      </c>
      <c r="G1629" s="1210">
        <v>0.7</v>
      </c>
      <c r="H1629" s="1211">
        <v>0.05</v>
      </c>
      <c r="I1629" s="1211"/>
      <c r="J1629" s="1114">
        <f t="shared" si="88"/>
        <v>-3.4999999999999996E-2</v>
      </c>
      <c r="K1629" s="1213"/>
      <c r="L1629" s="1119"/>
      <c r="M1629" s="1140"/>
    </row>
    <row r="1630" spans="2:13" x14ac:dyDescent="0.25">
      <c r="B1630" s="1140"/>
      <c r="C1630" s="1151"/>
      <c r="D1630" s="1210"/>
      <c r="E1630" s="1214" t="s">
        <v>2303</v>
      </c>
      <c r="F1630" s="1209">
        <v>-1</v>
      </c>
      <c r="G1630" s="1210">
        <v>2.2999999999999998</v>
      </c>
      <c r="H1630" s="1215">
        <v>2.33</v>
      </c>
      <c r="I1630" s="1211"/>
      <c r="J1630" s="1114">
        <f t="shared" si="88"/>
        <v>-5.359</v>
      </c>
      <c r="K1630" s="1213"/>
      <c r="L1630" s="1119"/>
      <c r="M1630" s="1140"/>
    </row>
    <row r="1631" spans="2:13" x14ac:dyDescent="0.25">
      <c r="B1631" s="1140"/>
      <c r="C1631" s="1151"/>
      <c r="D1631" s="1210"/>
      <c r="E1631" s="1214" t="s">
        <v>2303</v>
      </c>
      <c r="F1631" s="1209">
        <v>-1</v>
      </c>
      <c r="G1631" s="1210">
        <v>2.4</v>
      </c>
      <c r="H1631" s="1215">
        <v>2.6</v>
      </c>
      <c r="I1631" s="1211"/>
      <c r="J1631" s="1114">
        <f t="shared" si="88"/>
        <v>-6.24</v>
      </c>
      <c r="K1631" s="1213"/>
      <c r="L1631" s="1119"/>
      <c r="M1631" s="1140"/>
    </row>
    <row r="1632" spans="2:13" ht="26.4" x14ac:dyDescent="0.25">
      <c r="B1632" s="1140"/>
      <c r="C1632" s="1148" t="s">
        <v>791</v>
      </c>
      <c r="D1632" s="1110" t="s">
        <v>2508</v>
      </c>
      <c r="E1632" s="1121" t="s">
        <v>2509</v>
      </c>
      <c r="F1632" s="1112">
        <v>1</v>
      </c>
      <c r="G1632" s="1110">
        <v>44.7</v>
      </c>
      <c r="H1632" s="1113">
        <v>3.1</v>
      </c>
      <c r="I1632" s="1113"/>
      <c r="J1632" s="1114">
        <f t="shared" si="88"/>
        <v>138.57000000000002</v>
      </c>
      <c r="K1632" s="1119"/>
      <c r="L1632" s="1119"/>
      <c r="M1632" s="1140"/>
    </row>
    <row r="1633" spans="2:13" x14ac:dyDescent="0.25">
      <c r="B1633" s="1140"/>
      <c r="C1633" s="1151"/>
      <c r="D1633" s="1210"/>
      <c r="E1633" s="1214" t="s">
        <v>2297</v>
      </c>
      <c r="F1633" s="1209">
        <v>-1</v>
      </c>
      <c r="G1633" s="1210">
        <v>1.8</v>
      </c>
      <c r="H1633" s="1215">
        <v>2.1</v>
      </c>
      <c r="I1633" s="1211"/>
      <c r="J1633" s="1114">
        <f t="shared" si="88"/>
        <v>-3.7800000000000002</v>
      </c>
      <c r="K1633" s="1213"/>
      <c r="L1633" s="1119"/>
      <c r="M1633" s="1140"/>
    </row>
    <row r="1634" spans="2:13" x14ac:dyDescent="0.25">
      <c r="B1634" s="1140"/>
      <c r="C1634" s="1151"/>
      <c r="D1634" s="1210"/>
      <c r="E1634" s="1214" t="s">
        <v>2297</v>
      </c>
      <c r="F1634" s="1209">
        <v>-1</v>
      </c>
      <c r="G1634" s="1210">
        <v>1.2</v>
      </c>
      <c r="H1634" s="1215">
        <v>2.1</v>
      </c>
      <c r="I1634" s="1211"/>
      <c r="J1634" s="1114">
        <f t="shared" si="88"/>
        <v>-2.52</v>
      </c>
      <c r="K1634" s="1213"/>
      <c r="L1634" s="1119"/>
      <c r="M1634" s="1140"/>
    </row>
    <row r="1635" spans="2:13" x14ac:dyDescent="0.25">
      <c r="B1635" s="1140"/>
      <c r="C1635" s="1151"/>
      <c r="D1635" s="1210"/>
      <c r="E1635" s="1214" t="s">
        <v>2297</v>
      </c>
      <c r="F1635" s="1209">
        <v>-1</v>
      </c>
      <c r="G1635" s="1210">
        <v>0.9</v>
      </c>
      <c r="H1635" s="1215">
        <v>2.1</v>
      </c>
      <c r="I1635" s="1211"/>
      <c r="J1635" s="1114">
        <f t="shared" si="88"/>
        <v>-1.8900000000000001</v>
      </c>
      <c r="K1635" s="1213"/>
      <c r="L1635" s="1119"/>
      <c r="M1635" s="1140"/>
    </row>
    <row r="1636" spans="2:13" x14ac:dyDescent="0.25">
      <c r="B1636" s="1140"/>
      <c r="C1636" s="1148" t="s">
        <v>791</v>
      </c>
      <c r="D1636" s="1110" t="s">
        <v>1560</v>
      </c>
      <c r="E1636" s="1121" t="s">
        <v>138</v>
      </c>
      <c r="F1636" s="1112">
        <v>1</v>
      </c>
      <c r="G1636" s="1110">
        <v>18.100000000000001</v>
      </c>
      <c r="H1636" s="1113">
        <v>3.1</v>
      </c>
      <c r="I1636" s="1113"/>
      <c r="J1636" s="1114">
        <f t="shared" si="88"/>
        <v>56.110000000000007</v>
      </c>
      <c r="K1636" s="1119"/>
      <c r="L1636" s="1119"/>
      <c r="M1636" s="1140"/>
    </row>
    <row r="1637" spans="2:13" x14ac:dyDescent="0.25">
      <c r="B1637" s="1140"/>
      <c r="C1637" s="1151"/>
      <c r="D1637" s="1210"/>
      <c r="E1637" s="1214" t="s">
        <v>2297</v>
      </c>
      <c r="F1637" s="1209">
        <v>-2</v>
      </c>
      <c r="G1637" s="1210">
        <v>1.8</v>
      </c>
      <c r="H1637" s="1215">
        <v>2.1</v>
      </c>
      <c r="I1637" s="1211"/>
      <c r="J1637" s="1114">
        <f t="shared" si="88"/>
        <v>-7.5600000000000005</v>
      </c>
      <c r="K1637" s="1213"/>
      <c r="L1637" s="1119"/>
      <c r="M1637" s="1140"/>
    </row>
    <row r="1638" spans="2:13" x14ac:dyDescent="0.25">
      <c r="B1638" s="1140"/>
      <c r="C1638" s="1151"/>
      <c r="D1638" s="1210"/>
      <c r="E1638" s="1214" t="s">
        <v>2297</v>
      </c>
      <c r="F1638" s="1209">
        <v>-1</v>
      </c>
      <c r="G1638" s="1210">
        <v>1.2</v>
      </c>
      <c r="H1638" s="1215">
        <v>2.6</v>
      </c>
      <c r="I1638" s="1211"/>
      <c r="J1638" s="1114">
        <f t="shared" si="88"/>
        <v>-3.12</v>
      </c>
      <c r="K1638" s="1213"/>
      <c r="L1638" s="1119"/>
      <c r="M1638" s="1140"/>
    </row>
    <row r="1639" spans="2:13" x14ac:dyDescent="0.25">
      <c r="B1639" s="1140"/>
      <c r="C1639" s="1151"/>
      <c r="D1639" s="1210"/>
      <c r="E1639" s="1214" t="s">
        <v>2297</v>
      </c>
      <c r="F1639" s="1209">
        <v>-1</v>
      </c>
      <c r="G1639" s="1210">
        <v>0.9</v>
      </c>
      <c r="H1639" s="1215">
        <v>2.1</v>
      </c>
      <c r="I1639" s="1211"/>
      <c r="J1639" s="1114">
        <f t="shared" si="88"/>
        <v>-1.8900000000000001</v>
      </c>
      <c r="K1639" s="1213"/>
      <c r="L1639" s="1119"/>
      <c r="M1639" s="1140"/>
    </row>
    <row r="1640" spans="2:13" x14ac:dyDescent="0.25">
      <c r="B1640" s="1140"/>
      <c r="C1640" s="1151"/>
      <c r="D1640" s="1210"/>
      <c r="E1640" s="1214" t="s">
        <v>2303</v>
      </c>
      <c r="F1640" s="1209">
        <v>-1</v>
      </c>
      <c r="G1640" s="1210">
        <v>2.2999999999999998</v>
      </c>
      <c r="H1640" s="1215">
        <v>2.33</v>
      </c>
      <c r="I1640" s="1211"/>
      <c r="J1640" s="1114">
        <f t="shared" si="88"/>
        <v>-5.359</v>
      </c>
      <c r="K1640" s="1213"/>
      <c r="L1640" s="1119"/>
      <c r="M1640" s="1140"/>
    </row>
    <row r="1641" spans="2:13" x14ac:dyDescent="0.25">
      <c r="B1641" s="1140"/>
      <c r="C1641" s="1148" t="s">
        <v>791</v>
      </c>
      <c r="D1641" s="1110" t="s">
        <v>1558</v>
      </c>
      <c r="E1641" s="1121" t="s">
        <v>2511</v>
      </c>
      <c r="F1641" s="1112">
        <v>1</v>
      </c>
      <c r="G1641" s="1110">
        <v>6.25</v>
      </c>
      <c r="H1641" s="1113">
        <v>3.1</v>
      </c>
      <c r="I1641" s="1113"/>
      <c r="J1641" s="1114">
        <f t="shared" si="88"/>
        <v>19.375</v>
      </c>
      <c r="K1641" s="1119"/>
      <c r="L1641" s="1119"/>
      <c r="M1641" s="1140"/>
    </row>
    <row r="1642" spans="2:13" x14ac:dyDescent="0.25">
      <c r="B1642" s="1140"/>
      <c r="C1642" s="1148" t="s">
        <v>791</v>
      </c>
      <c r="D1642" s="1110" t="s">
        <v>1556</v>
      </c>
      <c r="E1642" s="1121" t="s">
        <v>2512</v>
      </c>
      <c r="F1642" s="1112">
        <v>1</v>
      </c>
      <c r="G1642" s="1110">
        <v>6</v>
      </c>
      <c r="H1642" s="1113">
        <v>3.1</v>
      </c>
      <c r="I1642" s="1113"/>
      <c r="J1642" s="1114">
        <f t="shared" si="88"/>
        <v>18.600000000000001</v>
      </c>
      <c r="K1642" s="1119"/>
      <c r="L1642" s="1119"/>
      <c r="M1642" s="1140"/>
    </row>
    <row r="1643" spans="2:13" x14ac:dyDescent="0.25">
      <c r="B1643" s="1091"/>
      <c r="C1643" s="1221"/>
      <c r="D1643" s="1222"/>
      <c r="E1643" s="1223"/>
      <c r="F1643" s="1235"/>
      <c r="G1643" s="1235"/>
      <c r="H1643" s="1236"/>
      <c r="I1643" s="1225"/>
      <c r="J1643" s="1237"/>
      <c r="K1643" s="1227"/>
      <c r="L1643" s="1228"/>
      <c r="M1643" s="1091"/>
    </row>
    <row r="1644" spans="2:13" x14ac:dyDescent="0.25">
      <c r="B1644" s="1091"/>
      <c r="C1644" s="1180"/>
      <c r="D1644" s="1242"/>
      <c r="E1644" s="1243"/>
      <c r="F1644" s="1244"/>
      <c r="G1644" s="1181"/>
      <c r="H1644" s="1242"/>
      <c r="I1644" s="1242"/>
      <c r="J1644" s="1245"/>
      <c r="K1644" s="1184"/>
      <c r="L1644" s="1184"/>
      <c r="M1644" s="1091"/>
    </row>
    <row r="1645" spans="2:13" x14ac:dyDescent="0.25">
      <c r="B1645" s="1087"/>
      <c r="C1645" s="2106"/>
      <c r="D1645" s="2107"/>
      <c r="E1645" s="2107"/>
      <c r="F1645" s="2107"/>
      <c r="G1645" s="2107"/>
      <c r="H1645" s="2107"/>
      <c r="I1645" s="2107"/>
      <c r="J1645" s="2107"/>
      <c r="K1645" s="2107"/>
      <c r="L1645" s="2108"/>
      <c r="M1645" s="1091"/>
    </row>
    <row r="1646" spans="2:13" x14ac:dyDescent="0.25">
      <c r="B1646" s="1087"/>
      <c r="C1646" s="1090" t="str">
        <f>RESUMEN!C117</f>
        <v>03.05.01.09</v>
      </c>
      <c r="D1646" s="2079" t="str">
        <f>RESUMEN!D117</f>
        <v>Z. MDF 15mm CON ENCHAPE DE MADERA SHIHUAHUACO SELLADO Y LAQUEADA H=1.80M</v>
      </c>
      <c r="E1646" s="2080"/>
      <c r="F1646" s="2080"/>
      <c r="G1646" s="2080"/>
      <c r="H1646" s="2080"/>
      <c r="I1646" s="2080"/>
      <c r="J1646" s="2080"/>
      <c r="K1646" s="2080"/>
      <c r="L1646" s="2081"/>
      <c r="M1646" s="1091"/>
    </row>
    <row r="1647" spans="2:13" x14ac:dyDescent="0.25">
      <c r="B1647" s="1087"/>
      <c r="C1647" s="1092" t="s">
        <v>1</v>
      </c>
      <c r="D1647" s="1093" t="s">
        <v>239</v>
      </c>
      <c r="E1647" s="1094" t="s">
        <v>2</v>
      </c>
      <c r="F1647" s="1095" t="s">
        <v>45</v>
      </c>
      <c r="G1647" s="1096" t="s">
        <v>52</v>
      </c>
      <c r="H1647" s="1096" t="s">
        <v>47</v>
      </c>
      <c r="I1647" s="1096" t="s">
        <v>48</v>
      </c>
      <c r="J1647" s="1096" t="s">
        <v>49</v>
      </c>
      <c r="K1647" s="328" t="s">
        <v>50</v>
      </c>
      <c r="L1647" s="1092" t="s">
        <v>3</v>
      </c>
      <c r="M1647" s="1091"/>
    </row>
    <row r="1648" spans="2:13" x14ac:dyDescent="0.25">
      <c r="B1648" s="1087"/>
      <c r="C1648" s="1097"/>
      <c r="D1648" s="1097"/>
      <c r="E1648" s="1185"/>
      <c r="F1648" s="1098"/>
      <c r="G1648" s="1098"/>
      <c r="H1648" s="1100"/>
      <c r="I1648" s="1100"/>
      <c r="J1648" s="1100"/>
      <c r="K1648" s="346">
        <f>SUM(J1650:J1658)</f>
        <v>67.140000000000015</v>
      </c>
      <c r="L1648" s="1101"/>
      <c r="M1648" s="1091"/>
    </row>
    <row r="1649" spans="2:13" x14ac:dyDescent="0.25">
      <c r="B1649" s="1087"/>
      <c r="C1649" s="2075"/>
      <c r="D1649" s="2076"/>
      <c r="E1649" s="2076"/>
      <c r="F1649" s="2076"/>
      <c r="G1649" s="2076"/>
      <c r="H1649" s="2076"/>
      <c r="I1649" s="2076"/>
      <c r="J1649" s="2076"/>
      <c r="K1649" s="2076"/>
      <c r="L1649" s="2105"/>
      <c r="M1649" s="1091"/>
    </row>
    <row r="1650" spans="2:13" x14ac:dyDescent="0.25">
      <c r="B1650" s="1140"/>
      <c r="C1650" s="1141"/>
      <c r="D1650" s="1142"/>
      <c r="E1650" s="1143" t="s">
        <v>200</v>
      </c>
      <c r="F1650" s="1144"/>
      <c r="G1650" s="1142"/>
      <c r="H1650" s="1106"/>
      <c r="I1650" s="1106"/>
      <c r="J1650" s="1168"/>
      <c r="K1650" s="1146"/>
      <c r="L1650" s="1147"/>
      <c r="M1650" s="1140"/>
    </row>
    <row r="1651" spans="2:13" x14ac:dyDescent="0.25">
      <c r="B1651" s="1140"/>
      <c r="C1651" s="1148"/>
      <c r="D1651" s="1110"/>
      <c r="E1651" s="1118" t="s">
        <v>1692</v>
      </c>
      <c r="F1651" s="1112"/>
      <c r="G1651" s="1110"/>
      <c r="H1651" s="1113"/>
      <c r="I1651" s="1113"/>
      <c r="J1651" s="1114"/>
      <c r="K1651" s="1119"/>
      <c r="L1651" s="1119"/>
      <c r="M1651" s="1140"/>
    </row>
    <row r="1652" spans="2:13" x14ac:dyDescent="0.25">
      <c r="B1652" s="1140"/>
      <c r="C1652" s="1151" t="s">
        <v>251</v>
      </c>
      <c r="D1652" s="1110" t="s">
        <v>1695</v>
      </c>
      <c r="E1652" s="1121" t="s">
        <v>1696</v>
      </c>
      <c r="F1652" s="1112">
        <v>1</v>
      </c>
      <c r="G1652" s="1110">
        <v>43.2</v>
      </c>
      <c r="H1652" s="1113">
        <v>1.8</v>
      </c>
      <c r="I1652" s="1113"/>
      <c r="J1652" s="1114">
        <f t="shared" ref="J1652:J1656" si="89">PRODUCT(F1652:I1652)</f>
        <v>77.760000000000005</v>
      </c>
      <c r="K1652" s="1119"/>
      <c r="L1652" s="1119"/>
      <c r="M1652" s="1140"/>
    </row>
    <row r="1653" spans="2:13" x14ac:dyDescent="0.25">
      <c r="B1653" s="1140"/>
      <c r="C1653" s="1148"/>
      <c r="D1653" s="1110"/>
      <c r="E1653" s="1121" t="s">
        <v>2297</v>
      </c>
      <c r="F1653" s="1112">
        <v>-1</v>
      </c>
      <c r="G1653" s="1110">
        <v>1.6</v>
      </c>
      <c r="H1653" s="1113">
        <v>1.8</v>
      </c>
      <c r="I1653" s="1113"/>
      <c r="J1653" s="1114">
        <f t="shared" si="89"/>
        <v>-2.8800000000000003</v>
      </c>
      <c r="K1653" s="1119"/>
      <c r="L1653" s="1119"/>
      <c r="M1653" s="1140"/>
    </row>
    <row r="1654" spans="2:13" x14ac:dyDescent="0.25">
      <c r="B1654" s="1140"/>
      <c r="C1654" s="1148"/>
      <c r="D1654" s="1110"/>
      <c r="E1654" s="1121" t="s">
        <v>2297</v>
      </c>
      <c r="F1654" s="1112">
        <v>-1</v>
      </c>
      <c r="G1654" s="1110">
        <v>1</v>
      </c>
      <c r="H1654" s="1113">
        <v>1.8</v>
      </c>
      <c r="I1654" s="1113"/>
      <c r="J1654" s="1114">
        <f t="shared" si="89"/>
        <v>-1.8</v>
      </c>
      <c r="K1654" s="1119"/>
      <c r="L1654" s="1119"/>
      <c r="M1654" s="1140"/>
    </row>
    <row r="1655" spans="2:13" x14ac:dyDescent="0.25">
      <c r="B1655" s="1140"/>
      <c r="C1655" s="1151"/>
      <c r="D1655" s="1126"/>
      <c r="E1655" s="1127" t="s">
        <v>2518</v>
      </c>
      <c r="F1655" s="1112">
        <v>-1</v>
      </c>
      <c r="G1655" s="1110">
        <v>2.1</v>
      </c>
      <c r="H1655" s="1113">
        <v>1.8</v>
      </c>
      <c r="I1655" s="1113"/>
      <c r="J1655" s="1114">
        <f t="shared" si="89"/>
        <v>-3.7800000000000002</v>
      </c>
      <c r="K1655" s="1119"/>
      <c r="L1655" s="1119"/>
      <c r="M1655" s="1140"/>
    </row>
    <row r="1656" spans="2:13" x14ac:dyDescent="0.25">
      <c r="B1656" s="1140"/>
      <c r="C1656" s="1151"/>
      <c r="D1656" s="1126"/>
      <c r="E1656" s="1127" t="s">
        <v>2518</v>
      </c>
      <c r="F1656" s="1112">
        <v>-1</v>
      </c>
      <c r="G1656" s="1110">
        <v>1.2</v>
      </c>
      <c r="H1656" s="1113">
        <v>1.8</v>
      </c>
      <c r="I1656" s="1113"/>
      <c r="J1656" s="1114">
        <f t="shared" si="89"/>
        <v>-2.16</v>
      </c>
      <c r="K1656" s="1119"/>
      <c r="L1656" s="1119"/>
      <c r="M1656" s="1140"/>
    </row>
    <row r="1657" spans="2:13" x14ac:dyDescent="0.25">
      <c r="B1657" s="1140"/>
      <c r="C1657" s="1151"/>
      <c r="D1657" s="1110"/>
      <c r="E1657" s="1121"/>
      <c r="F1657" s="1112"/>
      <c r="G1657" s="1110"/>
      <c r="H1657" s="1113"/>
      <c r="I1657" s="1113"/>
      <c r="J1657" s="1114"/>
      <c r="K1657" s="1119"/>
      <c r="L1657" s="1119"/>
      <c r="M1657" s="1140"/>
    </row>
    <row r="1658" spans="2:13" x14ac:dyDescent="0.25">
      <c r="B1658" s="1091"/>
      <c r="C1658" s="1238"/>
      <c r="D1658" s="1134"/>
      <c r="E1658" s="1246"/>
      <c r="F1658" s="1136"/>
      <c r="G1658" s="1134"/>
      <c r="H1658" s="1134"/>
      <c r="I1658" s="1134"/>
      <c r="J1658" s="1137"/>
      <c r="K1658" s="1240"/>
      <c r="L1658" s="1240"/>
      <c r="M1658" s="1091"/>
    </row>
    <row r="1659" spans="2:13" x14ac:dyDescent="0.25">
      <c r="B1659" s="1087"/>
      <c r="C1659" s="1247"/>
      <c r="D1659" s="1248"/>
      <c r="E1659" s="1247"/>
      <c r="F1659" s="1249"/>
      <c r="G1659" s="1250"/>
      <c r="H1659" s="1250"/>
      <c r="I1659" s="1250"/>
      <c r="J1659" s="1250"/>
      <c r="K1659" s="1251"/>
      <c r="L1659" s="1247"/>
      <c r="M1659" s="1087"/>
    </row>
  </sheetData>
  <mergeCells count="37">
    <mergeCell ref="C1649:L1649"/>
    <mergeCell ref="C1615:L1615"/>
    <mergeCell ref="D1616:L1616"/>
    <mergeCell ref="C1619:L1619"/>
    <mergeCell ref="C1645:L1645"/>
    <mergeCell ref="D1646:L1646"/>
    <mergeCell ref="D1427:L1427"/>
    <mergeCell ref="C1430:L1430"/>
    <mergeCell ref="C1589:L1589"/>
    <mergeCell ref="D1590:L1590"/>
    <mergeCell ref="C1593:L1593"/>
    <mergeCell ref="C1296:L1296"/>
    <mergeCell ref="C1369:L1369"/>
    <mergeCell ref="D1370:L1370"/>
    <mergeCell ref="C1373:L1373"/>
    <mergeCell ref="C1426:L1426"/>
    <mergeCell ref="D911:L911"/>
    <mergeCell ref="D913:E913"/>
    <mergeCell ref="C914:L914"/>
    <mergeCell ref="C1292:L1292"/>
    <mergeCell ref="D1293:L1293"/>
    <mergeCell ref="C4:L4"/>
    <mergeCell ref="D6:L6"/>
    <mergeCell ref="D7:E7"/>
    <mergeCell ref="F7:I7"/>
    <mergeCell ref="J7:L7"/>
    <mergeCell ref="D8:E8"/>
    <mergeCell ref="F8:I8"/>
    <mergeCell ref="J8:L8"/>
    <mergeCell ref="D11:L11"/>
    <mergeCell ref="D12:L12"/>
    <mergeCell ref="C201:L201"/>
    <mergeCell ref="D13:L13"/>
    <mergeCell ref="D15:E15"/>
    <mergeCell ref="C16:L16"/>
    <mergeCell ref="D198:L198"/>
    <mergeCell ref="D200:E200"/>
  </mergeCells>
  <pageMargins left="0.70866141732283472" right="0.70866141732283472" top="0.74803149606299213" bottom="0.74803149606299213" header="0.31496062992125984" footer="0.31496062992125984"/>
  <pageSetup paperSize="9" scale="60" fitToHeight="0" orientation="portrait" r:id="rId1"/>
  <headerFoot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C2:L1811"/>
  <sheetViews>
    <sheetView view="pageBreakPreview" topLeftCell="A1357" zoomScale="80" zoomScaleNormal="100" zoomScaleSheetLayoutView="80" workbookViewId="0">
      <selection activeCell="C1294" sqref="C1294:J1548"/>
    </sheetView>
  </sheetViews>
  <sheetFormatPr baseColWidth="10" defaultColWidth="11.44140625" defaultRowHeight="13.8" x14ac:dyDescent="0.25"/>
  <cols>
    <col min="1" max="1" width="4.109375" style="316" customWidth="1"/>
    <col min="2" max="2" width="2.109375" style="316" customWidth="1"/>
    <col min="3" max="3" width="11.88671875" style="322" customWidth="1"/>
    <col min="4" max="4" width="16.5546875" style="323" customWidth="1"/>
    <col min="5" max="5" width="55.88671875" style="322" customWidth="1"/>
    <col min="6" max="6" width="9.88671875" style="324" customWidth="1"/>
    <col min="7" max="7" width="13" style="325" bestFit="1" customWidth="1"/>
    <col min="8" max="8" width="6.5546875" style="325" bestFit="1" customWidth="1"/>
    <col min="9" max="9" width="8" style="325" bestFit="1" customWidth="1"/>
    <col min="10" max="10" width="9.88671875" style="325" bestFit="1" customWidth="1"/>
    <col min="11" max="11" width="11.88671875" style="326" customWidth="1"/>
    <col min="12" max="12" width="7.88671875" style="322" customWidth="1"/>
    <col min="13" max="13" width="1.88671875" style="316" customWidth="1"/>
    <col min="14" max="16384" width="11.44140625" style="316"/>
  </cols>
  <sheetData>
    <row r="2" spans="3:12" ht="10.5" customHeight="1" x14ac:dyDescent="0.25"/>
    <row r="3" spans="3:12" x14ac:dyDescent="0.25">
      <c r="C3" s="309"/>
      <c r="D3" s="310"/>
      <c r="E3" s="311"/>
      <c r="F3" s="312"/>
      <c r="G3" s="313"/>
      <c r="H3" s="313"/>
      <c r="I3" s="313"/>
      <c r="J3" s="313"/>
      <c r="K3" s="314"/>
      <c r="L3" s="315"/>
    </row>
    <row r="4" spans="3:12" ht="20.25" customHeight="1" x14ac:dyDescent="0.25">
      <c r="C4" s="2113" t="s">
        <v>44</v>
      </c>
      <c r="D4" s="2114"/>
      <c r="E4" s="2114"/>
      <c r="F4" s="2114"/>
      <c r="G4" s="2114"/>
      <c r="H4" s="2114"/>
      <c r="I4" s="2114"/>
      <c r="J4" s="2114"/>
      <c r="K4" s="2114"/>
      <c r="L4" s="2115"/>
    </row>
    <row r="5" spans="3:12" ht="12.75" customHeight="1" x14ac:dyDescent="0.25">
      <c r="C5" s="550"/>
      <c r="D5" s="551"/>
      <c r="E5" s="551"/>
      <c r="F5" s="551"/>
      <c r="G5" s="551"/>
      <c r="H5" s="551"/>
      <c r="I5" s="551"/>
      <c r="J5" s="551"/>
      <c r="K5" s="551"/>
      <c r="L5" s="552"/>
    </row>
    <row r="6" spans="3:12" ht="27.75" customHeight="1" x14ac:dyDescent="0.25">
      <c r="C6" s="333" t="str">
        <f>+[41]RESUMEN!C4</f>
        <v>PROYECTO :</v>
      </c>
      <c r="D6" s="2116" t="str">
        <f>RESUMEN!$D$3</f>
        <v>"RECONSTRUCCION DEL HOSPITAL SAUL GARRIDO ROSILLO  II-1, DISTRITO DE TUMBES, PROVINCIA DE TUMBES, DEPARTAMENTO DE TUMBES"</v>
      </c>
      <c r="E6" s="2116"/>
      <c r="F6" s="2116"/>
      <c r="G6" s="2116"/>
      <c r="H6" s="2116"/>
      <c r="I6" s="2116"/>
      <c r="J6" s="2116"/>
      <c r="K6" s="2116"/>
      <c r="L6" s="2117"/>
    </row>
    <row r="7" spans="3:12" ht="15.6" x14ac:dyDescent="0.25">
      <c r="C7" s="334" t="str">
        <f>+[41]RESUMEN!C5</f>
        <v>ENTIDAD:</v>
      </c>
      <c r="D7" s="548"/>
      <c r="E7" s="317"/>
      <c r="F7" s="316"/>
      <c r="G7" s="335"/>
      <c r="H7" s="335"/>
      <c r="I7" s="335"/>
      <c r="J7" s="335" t="str">
        <f>+[41]RESUMEN!E5</f>
        <v>DEPART:</v>
      </c>
      <c r="K7" s="2118" t="s">
        <v>2296</v>
      </c>
      <c r="L7" s="2119"/>
    </row>
    <row r="8" spans="3:12" ht="15.6" x14ac:dyDescent="0.25">
      <c r="C8" s="334" t="str">
        <f>+[41]RESUMEN!C6</f>
        <v>FECHA:</v>
      </c>
      <c r="D8" s="548">
        <v>44714</v>
      </c>
      <c r="E8" s="317"/>
      <c r="F8" s="316"/>
      <c r="G8" s="335"/>
      <c r="H8" s="335"/>
      <c r="I8" s="335"/>
      <c r="J8" s="335" t="str">
        <f>+[41]RESUMEN!E6</f>
        <v>PROV:</v>
      </c>
      <c r="K8" s="2118" t="s">
        <v>2296</v>
      </c>
      <c r="L8" s="2119"/>
    </row>
    <row r="9" spans="3:12" ht="15.6" x14ac:dyDescent="0.25">
      <c r="C9" s="318"/>
      <c r="D9" s="319"/>
      <c r="E9" s="320"/>
      <c r="F9" s="330"/>
      <c r="G9" s="330"/>
      <c r="H9" s="330"/>
      <c r="I9" s="330"/>
      <c r="J9" s="331"/>
      <c r="K9" s="331"/>
      <c r="L9" s="332"/>
    </row>
    <row r="10" spans="3:12" ht="15" customHeight="1" x14ac:dyDescent="0.25">
      <c r="C10" s="1252" t="str">
        <f>RESUMEN!C107</f>
        <v>03.05</v>
      </c>
      <c r="D10" s="2120" t="str">
        <f>RESUMEN!D107</f>
        <v>ZOCALOS Y CONTRAZOCALOS</v>
      </c>
      <c r="E10" s="2120"/>
      <c r="F10" s="2120"/>
      <c r="G10" s="2120"/>
      <c r="H10" s="2120"/>
      <c r="I10" s="2120"/>
      <c r="J10" s="2120"/>
      <c r="K10" s="2120"/>
      <c r="L10" s="2120"/>
    </row>
    <row r="11" spans="3:12" ht="15" customHeight="1" x14ac:dyDescent="0.25">
      <c r="C11" s="1253" t="str">
        <f>RESUMEN!C118</f>
        <v>03.05.02</v>
      </c>
      <c r="D11" s="2112" t="str">
        <f>RESUMEN!D118</f>
        <v>CONTRAZOCALOS</v>
      </c>
      <c r="E11" s="2112"/>
      <c r="F11" s="2112"/>
      <c r="G11" s="2112"/>
      <c r="H11" s="2112"/>
      <c r="I11" s="2112"/>
      <c r="J11" s="2112"/>
      <c r="K11" s="2112"/>
      <c r="L11" s="2112"/>
    </row>
    <row r="12" spans="3:12" ht="17.25" customHeight="1" x14ac:dyDescent="0.25">
      <c r="C12" s="1090" t="str">
        <f>RESUMEN!C119</f>
        <v>03.05.02.01</v>
      </c>
      <c r="D12" s="2109" t="str">
        <f>RESUMEN!D119</f>
        <v>C.Z.SANITARIO DE TERRAZO PULIDO h=0.10m.</v>
      </c>
      <c r="E12" s="2110"/>
      <c r="F12" s="2110"/>
      <c r="G12" s="2110"/>
      <c r="H12" s="2110"/>
      <c r="I12" s="2110"/>
      <c r="J12" s="2110"/>
      <c r="K12" s="2110"/>
      <c r="L12" s="2111"/>
    </row>
    <row r="13" spans="3:12" ht="12.75" customHeight="1" x14ac:dyDescent="0.25">
      <c r="C13" s="1092" t="s">
        <v>1</v>
      </c>
      <c r="D13" s="1094" t="s">
        <v>239</v>
      </c>
      <c r="E13" s="1094" t="s">
        <v>2</v>
      </c>
      <c r="F13" s="1095" t="s">
        <v>45</v>
      </c>
      <c r="G13" s="1096" t="s">
        <v>52</v>
      </c>
      <c r="H13" s="1096" t="s">
        <v>47</v>
      </c>
      <c r="I13" s="1096" t="s">
        <v>48</v>
      </c>
      <c r="J13" s="1096" t="s">
        <v>49</v>
      </c>
      <c r="K13" s="328" t="s">
        <v>50</v>
      </c>
      <c r="L13" s="1092" t="s">
        <v>3</v>
      </c>
    </row>
    <row r="14" spans="3:12" ht="17.25" customHeight="1" x14ac:dyDescent="0.25">
      <c r="C14" s="1254"/>
      <c r="D14" s="1254"/>
      <c r="E14" s="1255"/>
      <c r="F14" s="1256"/>
      <c r="G14" s="1257"/>
      <c r="H14" s="1257"/>
      <c r="I14" s="1257"/>
      <c r="J14" s="1257"/>
      <c r="K14" s="1258">
        <f>SUM(J18:J1071)</f>
        <v>6065.2300000000168</v>
      </c>
      <c r="L14" s="1259" t="s">
        <v>37</v>
      </c>
    </row>
    <row r="15" spans="3:12" ht="12.75" customHeight="1" x14ac:dyDescent="0.25">
      <c r="C15" s="1260"/>
      <c r="D15" s="1261"/>
      <c r="E15" s="1262"/>
      <c r="F15" s="1263"/>
      <c r="G15" s="1264"/>
      <c r="H15" s="1264"/>
      <c r="I15" s="1264"/>
      <c r="J15" s="1264"/>
      <c r="K15" s="1265"/>
      <c r="L15" s="1266"/>
    </row>
    <row r="16" spans="3:12" s="560" customFormat="1" ht="12.75" customHeight="1" x14ac:dyDescent="0.25">
      <c r="C16" s="1152"/>
      <c r="D16" s="1110"/>
      <c r="E16" s="1111" t="s">
        <v>169</v>
      </c>
      <c r="F16" s="1112"/>
      <c r="G16" s="1110"/>
      <c r="H16" s="1113"/>
      <c r="I16" s="1113"/>
      <c r="J16" s="1114"/>
      <c r="K16" s="1115"/>
      <c r="L16" s="1153"/>
    </row>
    <row r="17" spans="3:12" s="560" customFormat="1" ht="12.75" customHeight="1" x14ac:dyDescent="0.25">
      <c r="C17" s="1152"/>
      <c r="D17" s="1110"/>
      <c r="E17" s="1118" t="s">
        <v>925</v>
      </c>
      <c r="F17" s="1112"/>
      <c r="G17" s="1110"/>
      <c r="H17" s="1113"/>
      <c r="I17" s="1113"/>
      <c r="J17" s="1114"/>
      <c r="K17" s="1115"/>
      <c r="L17" s="1153"/>
    </row>
    <row r="18" spans="3:12" s="561" customFormat="1" ht="13.2" x14ac:dyDescent="0.25">
      <c r="C18" s="1151" t="s">
        <v>121</v>
      </c>
      <c r="D18" s="1126" t="s">
        <v>860</v>
      </c>
      <c r="E18" s="1127" t="s">
        <v>828</v>
      </c>
      <c r="F18" s="1112">
        <v>1</v>
      </c>
      <c r="G18" s="1110">
        <v>6.9</v>
      </c>
      <c r="H18" s="1113"/>
      <c r="I18" s="1113"/>
      <c r="J18" s="1114">
        <f t="shared" ref="J18:J77" si="0">PRODUCT(F18:I18)</f>
        <v>6.9</v>
      </c>
      <c r="K18" s="1119"/>
      <c r="L18" s="1119"/>
    </row>
    <row r="19" spans="3:12" s="561" customFormat="1" ht="12.75" customHeight="1" x14ac:dyDescent="0.25">
      <c r="C19" s="1151"/>
      <c r="D19" s="1126"/>
      <c r="E19" s="1127" t="s">
        <v>2297</v>
      </c>
      <c r="F19" s="1112">
        <v>-1</v>
      </c>
      <c r="G19" s="1110">
        <v>0.8</v>
      </c>
      <c r="H19" s="1113"/>
      <c r="I19" s="1113"/>
      <c r="J19" s="1114">
        <f t="shared" si="0"/>
        <v>-0.8</v>
      </c>
      <c r="K19" s="1119"/>
      <c r="L19" s="1119"/>
    </row>
    <row r="20" spans="3:12" s="561" customFormat="1" ht="12.75" customHeight="1" x14ac:dyDescent="0.25">
      <c r="C20" s="1151" t="s">
        <v>121</v>
      </c>
      <c r="D20" s="1126" t="s">
        <v>862</v>
      </c>
      <c r="E20" s="1127" t="s">
        <v>2244</v>
      </c>
      <c r="F20" s="1112">
        <v>1</v>
      </c>
      <c r="G20" s="1110">
        <v>9.3000000000000007</v>
      </c>
      <c r="H20" s="1113"/>
      <c r="I20" s="1113"/>
      <c r="J20" s="1114">
        <f t="shared" si="0"/>
        <v>9.3000000000000007</v>
      </c>
      <c r="K20" s="1119"/>
      <c r="L20" s="1119"/>
    </row>
    <row r="21" spans="3:12" s="561" customFormat="1" ht="12.75" customHeight="1" x14ac:dyDescent="0.25">
      <c r="C21" s="1151"/>
      <c r="D21" s="1126"/>
      <c r="E21" s="1127" t="s">
        <v>2297</v>
      </c>
      <c r="F21" s="1112">
        <v>-1</v>
      </c>
      <c r="G21" s="1110">
        <v>1</v>
      </c>
      <c r="H21" s="1113"/>
      <c r="I21" s="1113"/>
      <c r="J21" s="1114">
        <f t="shared" si="0"/>
        <v>-1</v>
      </c>
      <c r="K21" s="1119"/>
      <c r="L21" s="1119"/>
    </row>
    <row r="22" spans="3:12" s="561" customFormat="1" ht="12.75" customHeight="1" x14ac:dyDescent="0.25">
      <c r="C22" s="1151" t="s">
        <v>121</v>
      </c>
      <c r="D22" s="1126" t="s">
        <v>863</v>
      </c>
      <c r="E22" s="1127" t="s">
        <v>825</v>
      </c>
      <c r="F22" s="1112">
        <v>1</v>
      </c>
      <c r="G22" s="1110">
        <v>6.5</v>
      </c>
      <c r="H22" s="1113"/>
      <c r="I22" s="1113"/>
      <c r="J22" s="1114">
        <f t="shared" si="0"/>
        <v>6.5</v>
      </c>
      <c r="K22" s="1119"/>
      <c r="L22" s="1119"/>
    </row>
    <row r="23" spans="3:12" s="561" customFormat="1" ht="15" customHeight="1" x14ac:dyDescent="0.25">
      <c r="C23" s="1151"/>
      <c r="D23" s="1126"/>
      <c r="E23" s="1127" t="s">
        <v>2297</v>
      </c>
      <c r="F23" s="1112">
        <v>-1</v>
      </c>
      <c r="G23" s="1110">
        <v>0.8</v>
      </c>
      <c r="H23" s="1113"/>
      <c r="I23" s="1113"/>
      <c r="J23" s="1114">
        <f t="shared" si="0"/>
        <v>-0.8</v>
      </c>
      <c r="K23" s="1119"/>
      <c r="L23" s="1119"/>
    </row>
    <row r="24" spans="3:12" s="561" customFormat="1" ht="25.5" customHeight="1" x14ac:dyDescent="0.25">
      <c r="C24" s="1151" t="s">
        <v>787</v>
      </c>
      <c r="D24" s="1267" t="s">
        <v>2236</v>
      </c>
      <c r="E24" s="1127" t="s">
        <v>122</v>
      </c>
      <c r="F24" s="1110">
        <v>1</v>
      </c>
      <c r="G24" s="1110">
        <v>8.9</v>
      </c>
      <c r="H24" s="1113"/>
      <c r="I24" s="1113"/>
      <c r="J24" s="1114">
        <f t="shared" si="0"/>
        <v>8.9</v>
      </c>
      <c r="K24" s="1131"/>
      <c r="L24" s="1115"/>
    </row>
    <row r="25" spans="3:12" s="561" customFormat="1" ht="13.2" x14ac:dyDescent="0.25">
      <c r="C25" s="1151"/>
      <c r="D25" s="1267"/>
      <c r="E25" s="1127" t="s">
        <v>2297</v>
      </c>
      <c r="F25" s="1110">
        <v>-1</v>
      </c>
      <c r="G25" s="1110">
        <v>0.8</v>
      </c>
      <c r="H25" s="1113"/>
      <c r="I25" s="1113"/>
      <c r="J25" s="1114">
        <f t="shared" si="0"/>
        <v>-0.8</v>
      </c>
      <c r="K25" s="1131"/>
      <c r="L25" s="1115"/>
    </row>
    <row r="26" spans="3:12" s="561" customFormat="1" ht="13.2" x14ac:dyDescent="0.25">
      <c r="C26" s="1151" t="s">
        <v>125</v>
      </c>
      <c r="D26" s="1267" t="s">
        <v>1368</v>
      </c>
      <c r="E26" s="1127" t="s">
        <v>185</v>
      </c>
      <c r="F26" s="1110">
        <v>1</v>
      </c>
      <c r="G26" s="1110">
        <v>12.5</v>
      </c>
      <c r="H26" s="1113"/>
      <c r="I26" s="1113"/>
      <c r="J26" s="1114">
        <f t="shared" si="0"/>
        <v>12.5</v>
      </c>
      <c r="K26" s="1131"/>
      <c r="L26" s="1115"/>
    </row>
    <row r="27" spans="3:12" s="561" customFormat="1" ht="12.75" customHeight="1" x14ac:dyDescent="0.25">
      <c r="C27" s="1151"/>
      <c r="D27" s="1126"/>
      <c r="E27" s="1127" t="s">
        <v>2297</v>
      </c>
      <c r="F27" s="1112">
        <v>-1</v>
      </c>
      <c r="G27" s="1110">
        <v>1</v>
      </c>
      <c r="H27" s="1113"/>
      <c r="I27" s="1113"/>
      <c r="J27" s="1114">
        <f t="shared" si="0"/>
        <v>-1</v>
      </c>
      <c r="K27" s="1119"/>
      <c r="L27" s="1119"/>
    </row>
    <row r="28" spans="3:12" s="561" customFormat="1" ht="12.75" customHeight="1" x14ac:dyDescent="0.25">
      <c r="C28" s="1151" t="s">
        <v>125</v>
      </c>
      <c r="D28" s="1126" t="s">
        <v>870</v>
      </c>
      <c r="E28" s="1127" t="s">
        <v>267</v>
      </c>
      <c r="F28" s="1112">
        <v>1</v>
      </c>
      <c r="G28" s="1110">
        <v>16.7</v>
      </c>
      <c r="H28" s="1113"/>
      <c r="I28" s="1113"/>
      <c r="J28" s="1114">
        <f t="shared" si="0"/>
        <v>16.7</v>
      </c>
      <c r="K28" s="1119"/>
      <c r="L28" s="1119"/>
    </row>
    <row r="29" spans="3:12" s="561" customFormat="1" ht="12.75" customHeight="1" x14ac:dyDescent="0.25">
      <c r="C29" s="1148"/>
      <c r="D29" s="1110"/>
      <c r="E29" s="1121" t="s">
        <v>2298</v>
      </c>
      <c r="F29" s="1112">
        <v>-1</v>
      </c>
      <c r="G29" s="1110">
        <v>1.5</v>
      </c>
      <c r="H29" s="1113"/>
      <c r="I29" s="1113"/>
      <c r="J29" s="1114">
        <f t="shared" si="0"/>
        <v>-1.5</v>
      </c>
      <c r="K29" s="1119"/>
      <c r="L29" s="1119"/>
    </row>
    <row r="30" spans="3:12" s="561" customFormat="1" ht="12.75" customHeight="1" x14ac:dyDescent="0.25">
      <c r="C30" s="1151" t="s">
        <v>125</v>
      </c>
      <c r="D30" s="1126" t="s">
        <v>874</v>
      </c>
      <c r="E30" s="1127" t="s">
        <v>873</v>
      </c>
      <c r="F30" s="1112">
        <v>1</v>
      </c>
      <c r="G30" s="1110">
        <v>16.100000000000001</v>
      </c>
      <c r="H30" s="1113"/>
      <c r="I30" s="1113"/>
      <c r="J30" s="1114">
        <f t="shared" si="0"/>
        <v>16.100000000000001</v>
      </c>
      <c r="K30" s="1119"/>
      <c r="L30" s="1119"/>
    </row>
    <row r="31" spans="3:12" s="561" customFormat="1" ht="12.75" customHeight="1" x14ac:dyDescent="0.25">
      <c r="C31" s="1148"/>
      <c r="D31" s="1110"/>
      <c r="E31" s="1121" t="s">
        <v>2298</v>
      </c>
      <c r="F31" s="1112">
        <v>-1</v>
      </c>
      <c r="G31" s="1110">
        <v>1.5</v>
      </c>
      <c r="H31" s="1113"/>
      <c r="I31" s="1113"/>
      <c r="J31" s="1114">
        <f t="shared" si="0"/>
        <v>-1.5</v>
      </c>
      <c r="K31" s="1119"/>
      <c r="L31" s="1119"/>
    </row>
    <row r="32" spans="3:12" s="561" customFormat="1" ht="12.75" customHeight="1" x14ac:dyDescent="0.25">
      <c r="C32" s="1151" t="s">
        <v>125</v>
      </c>
      <c r="D32" s="1126" t="s">
        <v>931</v>
      </c>
      <c r="E32" s="1127" t="s">
        <v>566</v>
      </c>
      <c r="F32" s="1112">
        <v>1</v>
      </c>
      <c r="G32" s="1110">
        <v>20.2</v>
      </c>
      <c r="H32" s="1113"/>
      <c r="I32" s="1113"/>
      <c r="J32" s="1114">
        <f t="shared" si="0"/>
        <v>20.2</v>
      </c>
      <c r="K32" s="1119"/>
      <c r="L32" s="1119"/>
    </row>
    <row r="33" spans="3:12" s="561" customFormat="1" ht="12.75" customHeight="1" x14ac:dyDescent="0.25">
      <c r="C33" s="1151"/>
      <c r="D33" s="1126"/>
      <c r="E33" s="1127" t="s">
        <v>2297</v>
      </c>
      <c r="F33" s="1112">
        <v>-1</v>
      </c>
      <c r="G33" s="1110">
        <v>1.8</v>
      </c>
      <c r="H33" s="1113"/>
      <c r="I33" s="1113"/>
      <c r="J33" s="1114">
        <f t="shared" si="0"/>
        <v>-1.8</v>
      </c>
      <c r="K33" s="1119"/>
      <c r="L33" s="1119"/>
    </row>
    <row r="34" spans="3:12" s="561" customFormat="1" ht="12.75" customHeight="1" x14ac:dyDescent="0.25">
      <c r="C34" s="1151"/>
      <c r="D34" s="1126"/>
      <c r="E34" s="1127" t="s">
        <v>2297</v>
      </c>
      <c r="F34" s="1112">
        <v>-2</v>
      </c>
      <c r="G34" s="1110">
        <v>1</v>
      </c>
      <c r="H34" s="1113"/>
      <c r="I34" s="1113"/>
      <c r="J34" s="1114">
        <f t="shared" si="0"/>
        <v>-2</v>
      </c>
      <c r="K34" s="1119"/>
      <c r="L34" s="1119"/>
    </row>
    <row r="35" spans="3:12" s="561" customFormat="1" ht="12.75" customHeight="1" x14ac:dyDescent="0.25">
      <c r="C35" s="1151"/>
      <c r="D35" s="1126"/>
      <c r="E35" s="1127" t="s">
        <v>2297</v>
      </c>
      <c r="F35" s="1112">
        <v>-2</v>
      </c>
      <c r="G35" s="1110">
        <v>0.8</v>
      </c>
      <c r="H35" s="1113"/>
      <c r="I35" s="1113"/>
      <c r="J35" s="1114">
        <f t="shared" si="0"/>
        <v>-1.6</v>
      </c>
      <c r="K35" s="1119"/>
      <c r="L35" s="1119"/>
    </row>
    <row r="36" spans="3:12" s="561" customFormat="1" ht="13.2" x14ac:dyDescent="0.25">
      <c r="C36" s="1148" t="s">
        <v>125</v>
      </c>
      <c r="D36" s="1110" t="s">
        <v>2225</v>
      </c>
      <c r="E36" s="1121" t="s">
        <v>138</v>
      </c>
      <c r="F36" s="1112">
        <v>1</v>
      </c>
      <c r="G36" s="1110">
        <v>23.95</v>
      </c>
      <c r="H36" s="1113"/>
      <c r="I36" s="1113"/>
      <c r="J36" s="1114">
        <f t="shared" si="0"/>
        <v>23.95</v>
      </c>
      <c r="K36" s="1119"/>
      <c r="L36" s="1119"/>
    </row>
    <row r="37" spans="3:12" s="561" customFormat="1" ht="12.75" customHeight="1" x14ac:dyDescent="0.25">
      <c r="C37" s="1148"/>
      <c r="D37" s="1110"/>
      <c r="E37" s="1121" t="s">
        <v>2297</v>
      </c>
      <c r="F37" s="1112">
        <v>-1</v>
      </c>
      <c r="G37" s="1110">
        <v>1.8</v>
      </c>
      <c r="H37" s="1113"/>
      <c r="I37" s="1113"/>
      <c r="J37" s="1114">
        <f t="shared" si="0"/>
        <v>-1.8</v>
      </c>
      <c r="K37" s="1119"/>
      <c r="L37" s="1119"/>
    </row>
    <row r="38" spans="3:12" s="561" customFormat="1" ht="37.5" customHeight="1" x14ac:dyDescent="0.25">
      <c r="C38" s="1148"/>
      <c r="D38" s="1110"/>
      <c r="E38" s="1121" t="s">
        <v>2297</v>
      </c>
      <c r="F38" s="1112">
        <v>-1</v>
      </c>
      <c r="G38" s="1110">
        <v>0.9</v>
      </c>
      <c r="H38" s="1113"/>
      <c r="I38" s="1113"/>
      <c r="J38" s="1114">
        <f t="shared" si="0"/>
        <v>-0.9</v>
      </c>
      <c r="K38" s="1119"/>
      <c r="L38" s="1119"/>
    </row>
    <row r="39" spans="3:12" s="561" customFormat="1" ht="12.75" customHeight="1" x14ac:dyDescent="0.25">
      <c r="C39" s="1148"/>
      <c r="D39" s="1110"/>
      <c r="E39" s="1121" t="s">
        <v>2298</v>
      </c>
      <c r="F39" s="1112">
        <v>-4</v>
      </c>
      <c r="G39" s="1110">
        <v>1.5</v>
      </c>
      <c r="H39" s="1113"/>
      <c r="I39" s="1113"/>
      <c r="J39" s="1114">
        <f t="shared" si="0"/>
        <v>-6</v>
      </c>
      <c r="K39" s="1119"/>
      <c r="L39" s="1119"/>
    </row>
    <row r="40" spans="3:12" s="561" customFormat="1" ht="12.75" customHeight="1" x14ac:dyDescent="0.25">
      <c r="C40" s="1148" t="s">
        <v>125</v>
      </c>
      <c r="D40" s="1110" t="s">
        <v>875</v>
      </c>
      <c r="E40" s="1121" t="s">
        <v>876</v>
      </c>
      <c r="F40" s="1112">
        <v>1</v>
      </c>
      <c r="G40" s="1110">
        <v>16.7</v>
      </c>
      <c r="H40" s="1113"/>
      <c r="I40" s="1113"/>
      <c r="J40" s="1114">
        <f t="shared" si="0"/>
        <v>16.7</v>
      </c>
      <c r="K40" s="1119"/>
      <c r="L40" s="1119"/>
    </row>
    <row r="41" spans="3:12" s="561" customFormat="1" ht="12.75" customHeight="1" x14ac:dyDescent="0.25">
      <c r="C41" s="1148"/>
      <c r="D41" s="1110"/>
      <c r="E41" s="1121" t="s">
        <v>2298</v>
      </c>
      <c r="F41" s="1112">
        <v>-2</v>
      </c>
      <c r="G41" s="1110">
        <v>1.5</v>
      </c>
      <c r="H41" s="1113"/>
      <c r="I41" s="1113"/>
      <c r="J41" s="1114">
        <f t="shared" si="0"/>
        <v>-3</v>
      </c>
      <c r="K41" s="1119"/>
      <c r="L41" s="1119"/>
    </row>
    <row r="42" spans="3:12" s="561" customFormat="1" ht="12.75" customHeight="1" x14ac:dyDescent="0.25">
      <c r="C42" s="1148" t="s">
        <v>125</v>
      </c>
      <c r="D42" s="1110" t="s">
        <v>2300</v>
      </c>
      <c r="E42" s="1121" t="s">
        <v>138</v>
      </c>
      <c r="F42" s="1112">
        <v>1</v>
      </c>
      <c r="G42" s="1110">
        <v>22.25</v>
      </c>
      <c r="H42" s="1113"/>
      <c r="I42" s="1113"/>
      <c r="J42" s="1114">
        <f t="shared" si="0"/>
        <v>22.25</v>
      </c>
      <c r="K42" s="1131"/>
      <c r="L42" s="1131"/>
    </row>
    <row r="43" spans="3:12" s="561" customFormat="1" ht="12.75" customHeight="1" x14ac:dyDescent="0.25">
      <c r="C43" s="1148"/>
      <c r="D43" s="1110"/>
      <c r="E43" s="1121" t="s">
        <v>2297</v>
      </c>
      <c r="F43" s="1112">
        <v>-3</v>
      </c>
      <c r="G43" s="1110">
        <v>0.9</v>
      </c>
      <c r="H43" s="1113"/>
      <c r="I43" s="1113"/>
      <c r="J43" s="1114">
        <f t="shared" si="0"/>
        <v>-2.7</v>
      </c>
      <c r="K43" s="1119"/>
      <c r="L43" s="1119"/>
    </row>
    <row r="44" spans="3:12" s="561" customFormat="1" ht="12.75" customHeight="1" x14ac:dyDescent="0.25">
      <c r="C44" s="1148"/>
      <c r="D44" s="1110"/>
      <c r="E44" s="1121" t="s">
        <v>2298</v>
      </c>
      <c r="F44" s="1112">
        <v>-1</v>
      </c>
      <c r="G44" s="1110">
        <v>1.2</v>
      </c>
      <c r="H44" s="1113"/>
      <c r="I44" s="1113"/>
      <c r="J44" s="1114">
        <f t="shared" si="0"/>
        <v>-1.2</v>
      </c>
      <c r="K44" s="1119"/>
      <c r="L44" s="1119"/>
    </row>
    <row r="45" spans="3:12" s="561" customFormat="1" ht="12.75" customHeight="1" x14ac:dyDescent="0.25">
      <c r="C45" s="1148" t="s">
        <v>121</v>
      </c>
      <c r="D45" s="1110" t="s">
        <v>936</v>
      </c>
      <c r="E45" s="1121" t="s">
        <v>937</v>
      </c>
      <c r="F45" s="1112">
        <v>1</v>
      </c>
      <c r="G45" s="1110">
        <v>14.6</v>
      </c>
      <c r="H45" s="1113"/>
      <c r="I45" s="1113"/>
      <c r="J45" s="1114">
        <f t="shared" si="0"/>
        <v>14.6</v>
      </c>
      <c r="K45" s="1119"/>
      <c r="L45" s="1119"/>
    </row>
    <row r="46" spans="3:12" s="561" customFormat="1" ht="12.75" customHeight="1" x14ac:dyDescent="0.25">
      <c r="C46" s="1148"/>
      <c r="D46" s="1110"/>
      <c r="E46" s="1121" t="s">
        <v>2298</v>
      </c>
      <c r="F46" s="1112">
        <v>-1</v>
      </c>
      <c r="G46" s="1110">
        <v>2.35</v>
      </c>
      <c r="H46" s="1113"/>
      <c r="I46" s="1113"/>
      <c r="J46" s="1114">
        <f t="shared" si="0"/>
        <v>-2.35</v>
      </c>
      <c r="K46" s="1119"/>
      <c r="L46" s="1119"/>
    </row>
    <row r="47" spans="3:12" s="561" customFormat="1" ht="12.75" customHeight="1" x14ac:dyDescent="0.25">
      <c r="C47" s="1148" t="s">
        <v>121</v>
      </c>
      <c r="D47" s="1110" t="s">
        <v>942</v>
      </c>
      <c r="E47" s="1121" t="s">
        <v>268</v>
      </c>
      <c r="F47" s="1112">
        <v>1</v>
      </c>
      <c r="G47" s="1110">
        <v>14.9</v>
      </c>
      <c r="H47" s="1113"/>
      <c r="I47" s="1113"/>
      <c r="J47" s="1114">
        <f t="shared" si="0"/>
        <v>14.9</v>
      </c>
      <c r="K47" s="1119"/>
      <c r="L47" s="1119"/>
    </row>
    <row r="48" spans="3:12" s="561" customFormat="1" ht="12.75" customHeight="1" x14ac:dyDescent="0.25">
      <c r="C48" s="1148"/>
      <c r="D48" s="1110"/>
      <c r="E48" s="1121" t="s">
        <v>2297</v>
      </c>
      <c r="F48" s="1112">
        <v>-1</v>
      </c>
      <c r="G48" s="1110">
        <v>1</v>
      </c>
      <c r="H48" s="1113"/>
      <c r="I48" s="1113"/>
      <c r="J48" s="1114">
        <f t="shared" si="0"/>
        <v>-1</v>
      </c>
      <c r="K48" s="1119"/>
      <c r="L48" s="1119"/>
    </row>
    <row r="49" spans="3:12" s="561" customFormat="1" ht="12.75" customHeight="1" x14ac:dyDescent="0.25">
      <c r="C49" s="1148" t="s">
        <v>127</v>
      </c>
      <c r="D49" s="1110" t="s">
        <v>944</v>
      </c>
      <c r="E49" s="1121" t="s">
        <v>804</v>
      </c>
      <c r="F49" s="1112">
        <v>1</v>
      </c>
      <c r="G49" s="1110">
        <v>14.4</v>
      </c>
      <c r="H49" s="1113"/>
      <c r="I49" s="1113"/>
      <c r="J49" s="1114">
        <f t="shared" si="0"/>
        <v>14.4</v>
      </c>
      <c r="K49" s="1119"/>
      <c r="L49" s="1119"/>
    </row>
    <row r="50" spans="3:12" s="561" customFormat="1" ht="12.75" customHeight="1" x14ac:dyDescent="0.25">
      <c r="C50" s="1148"/>
      <c r="D50" s="1110"/>
      <c r="E50" s="1121" t="s">
        <v>2297</v>
      </c>
      <c r="F50" s="1112">
        <v>-1</v>
      </c>
      <c r="G50" s="1110">
        <v>1</v>
      </c>
      <c r="H50" s="1113"/>
      <c r="I50" s="1113"/>
      <c r="J50" s="1114">
        <f t="shared" si="0"/>
        <v>-1</v>
      </c>
      <c r="K50" s="1119"/>
      <c r="L50" s="1119"/>
    </row>
    <row r="51" spans="3:12" s="561" customFormat="1" ht="12.75" customHeight="1" x14ac:dyDescent="0.25">
      <c r="C51" s="1148" t="s">
        <v>121</v>
      </c>
      <c r="D51" s="1110" t="s">
        <v>946</v>
      </c>
      <c r="E51" s="1121" t="s">
        <v>947</v>
      </c>
      <c r="F51" s="1112">
        <v>1</v>
      </c>
      <c r="G51" s="1110">
        <v>14.5</v>
      </c>
      <c r="H51" s="1113"/>
      <c r="I51" s="1113"/>
      <c r="J51" s="1114">
        <f t="shared" si="0"/>
        <v>14.5</v>
      </c>
      <c r="K51" s="1119"/>
      <c r="L51" s="1119"/>
    </row>
    <row r="52" spans="3:12" s="561" customFormat="1" ht="12.75" customHeight="1" x14ac:dyDescent="0.25">
      <c r="C52" s="1148"/>
      <c r="D52" s="1110"/>
      <c r="E52" s="1121" t="s">
        <v>2297</v>
      </c>
      <c r="F52" s="1112">
        <v>-1</v>
      </c>
      <c r="G52" s="1110">
        <v>1</v>
      </c>
      <c r="H52" s="1113"/>
      <c r="I52" s="1113"/>
      <c r="J52" s="1114">
        <f t="shared" si="0"/>
        <v>-1</v>
      </c>
      <c r="K52" s="1119"/>
      <c r="L52" s="1119"/>
    </row>
    <row r="53" spans="3:12" s="561" customFormat="1" ht="12.75" customHeight="1" x14ac:dyDescent="0.25">
      <c r="C53" s="1148" t="s">
        <v>125</v>
      </c>
      <c r="D53" s="1110" t="s">
        <v>950</v>
      </c>
      <c r="E53" s="1121" t="s">
        <v>951</v>
      </c>
      <c r="F53" s="1112">
        <v>1</v>
      </c>
      <c r="G53" s="1110">
        <v>12.9</v>
      </c>
      <c r="H53" s="1113"/>
      <c r="I53" s="1113"/>
      <c r="J53" s="1114">
        <f t="shared" si="0"/>
        <v>12.9</v>
      </c>
      <c r="K53" s="1119"/>
      <c r="L53" s="1119"/>
    </row>
    <row r="54" spans="3:12" s="561" customFormat="1" ht="12.75" customHeight="1" x14ac:dyDescent="0.25">
      <c r="C54" s="1148"/>
      <c r="D54" s="1110"/>
      <c r="E54" s="1121" t="s">
        <v>2297</v>
      </c>
      <c r="F54" s="1112">
        <v>-1</v>
      </c>
      <c r="G54" s="1110">
        <v>1.2</v>
      </c>
      <c r="H54" s="1113"/>
      <c r="I54" s="1113"/>
      <c r="J54" s="1114">
        <f t="shared" si="0"/>
        <v>-1.2</v>
      </c>
      <c r="K54" s="1119"/>
      <c r="L54" s="1119"/>
    </row>
    <row r="55" spans="3:12" s="561" customFormat="1" ht="12.75" customHeight="1" x14ac:dyDescent="0.25">
      <c r="C55" s="1148" t="s">
        <v>125</v>
      </c>
      <c r="D55" s="1110" t="s">
        <v>996</v>
      </c>
      <c r="E55" s="1121" t="s">
        <v>138</v>
      </c>
      <c r="F55" s="1112">
        <v>1</v>
      </c>
      <c r="G55" s="1110">
        <v>67.349999999999994</v>
      </c>
      <c r="H55" s="1113"/>
      <c r="I55" s="1113"/>
      <c r="J55" s="1114">
        <f t="shared" si="0"/>
        <v>67.349999999999994</v>
      </c>
      <c r="K55" s="1119"/>
      <c r="L55" s="1119"/>
    </row>
    <row r="56" spans="3:12" s="561" customFormat="1" ht="12.75" customHeight="1" x14ac:dyDescent="0.25">
      <c r="C56" s="1148"/>
      <c r="D56" s="1110"/>
      <c r="E56" s="1121" t="s">
        <v>2297</v>
      </c>
      <c r="F56" s="1112">
        <v>-2</v>
      </c>
      <c r="G56" s="1110">
        <v>1.8</v>
      </c>
      <c r="H56" s="1113"/>
      <c r="I56" s="1113"/>
      <c r="J56" s="1114">
        <f t="shared" si="0"/>
        <v>-3.6</v>
      </c>
      <c r="K56" s="1119"/>
      <c r="L56" s="1119"/>
    </row>
    <row r="57" spans="3:12" s="561" customFormat="1" ht="12.75" customHeight="1" x14ac:dyDescent="0.25">
      <c r="C57" s="1148"/>
      <c r="D57" s="1110"/>
      <c r="E57" s="1121" t="s">
        <v>2297</v>
      </c>
      <c r="F57" s="1112">
        <v>-2</v>
      </c>
      <c r="G57" s="1110">
        <v>1.2</v>
      </c>
      <c r="H57" s="1113"/>
      <c r="I57" s="1113"/>
      <c r="J57" s="1114">
        <f t="shared" si="0"/>
        <v>-2.4</v>
      </c>
      <c r="K57" s="1119"/>
      <c r="L57" s="1119"/>
    </row>
    <row r="58" spans="3:12" s="561" customFormat="1" ht="12.75" customHeight="1" x14ac:dyDescent="0.25">
      <c r="C58" s="1148"/>
      <c r="D58" s="1110"/>
      <c r="E58" s="1121" t="s">
        <v>2297</v>
      </c>
      <c r="F58" s="1112">
        <v>-5</v>
      </c>
      <c r="G58" s="1110">
        <v>1</v>
      </c>
      <c r="H58" s="1113"/>
      <c r="I58" s="1113"/>
      <c r="J58" s="1114">
        <f t="shared" si="0"/>
        <v>-5</v>
      </c>
      <c r="K58" s="1119"/>
      <c r="L58" s="1119"/>
    </row>
    <row r="59" spans="3:12" s="561" customFormat="1" ht="12.75" customHeight="1" x14ac:dyDescent="0.25">
      <c r="C59" s="1148"/>
      <c r="D59" s="1110"/>
      <c r="E59" s="1121" t="s">
        <v>2297</v>
      </c>
      <c r="F59" s="1112">
        <v>-3</v>
      </c>
      <c r="G59" s="1110">
        <v>0.9</v>
      </c>
      <c r="H59" s="1113"/>
      <c r="I59" s="1113"/>
      <c r="J59" s="1114">
        <f t="shared" si="0"/>
        <v>-2.7</v>
      </c>
      <c r="K59" s="1119"/>
      <c r="L59" s="1119"/>
    </row>
    <row r="60" spans="3:12" s="561" customFormat="1" ht="12.75" customHeight="1" x14ac:dyDescent="0.25">
      <c r="C60" s="1148"/>
      <c r="D60" s="1110"/>
      <c r="E60" s="1121" t="s">
        <v>2297</v>
      </c>
      <c r="F60" s="1112">
        <v>-1</v>
      </c>
      <c r="G60" s="1110">
        <v>0.6</v>
      </c>
      <c r="H60" s="1113"/>
      <c r="I60" s="1113"/>
      <c r="J60" s="1114">
        <f t="shared" si="0"/>
        <v>-0.6</v>
      </c>
      <c r="K60" s="1119"/>
      <c r="L60" s="1119"/>
    </row>
    <row r="61" spans="3:12" s="561" customFormat="1" ht="12.75" customHeight="1" x14ac:dyDescent="0.25">
      <c r="C61" s="1148"/>
      <c r="D61" s="1110"/>
      <c r="E61" s="1121" t="s">
        <v>2298</v>
      </c>
      <c r="F61" s="1112">
        <v>-1</v>
      </c>
      <c r="G61" s="1110">
        <v>2.4</v>
      </c>
      <c r="H61" s="1113"/>
      <c r="I61" s="1113"/>
      <c r="J61" s="1114">
        <f t="shared" si="0"/>
        <v>-2.4</v>
      </c>
      <c r="K61" s="1119"/>
      <c r="L61" s="1119"/>
    </row>
    <row r="62" spans="3:12" s="561" customFormat="1" ht="12.75" customHeight="1" x14ac:dyDescent="0.25">
      <c r="C62" s="1148"/>
      <c r="D62" s="1110"/>
      <c r="E62" s="1121" t="s">
        <v>2298</v>
      </c>
      <c r="F62" s="1112">
        <v>-1</v>
      </c>
      <c r="G62" s="1110">
        <v>2.35</v>
      </c>
      <c r="H62" s="1113"/>
      <c r="I62" s="1113"/>
      <c r="J62" s="1114">
        <f t="shared" si="0"/>
        <v>-2.35</v>
      </c>
      <c r="K62" s="1119"/>
      <c r="L62" s="1119"/>
    </row>
    <row r="63" spans="3:12" s="561" customFormat="1" ht="12.75" customHeight="1" x14ac:dyDescent="0.25">
      <c r="C63" s="1148" t="s">
        <v>786</v>
      </c>
      <c r="D63" s="1110" t="s">
        <v>911</v>
      </c>
      <c r="E63" s="1121" t="s">
        <v>177</v>
      </c>
      <c r="F63" s="1112">
        <v>1</v>
      </c>
      <c r="G63" s="1110">
        <v>9.5</v>
      </c>
      <c r="H63" s="1113"/>
      <c r="I63" s="1113"/>
      <c r="J63" s="1114">
        <f t="shared" si="0"/>
        <v>9.5</v>
      </c>
      <c r="K63" s="1119"/>
      <c r="L63" s="1119"/>
    </row>
    <row r="64" spans="3:12" s="561" customFormat="1" ht="12.75" customHeight="1" x14ac:dyDescent="0.25">
      <c r="C64" s="1148"/>
      <c r="D64" s="1110"/>
      <c r="E64" s="1121" t="s">
        <v>2297</v>
      </c>
      <c r="F64" s="1112">
        <v>-1</v>
      </c>
      <c r="G64" s="1110">
        <v>0.9</v>
      </c>
      <c r="H64" s="1113"/>
      <c r="I64" s="1113"/>
      <c r="J64" s="1114">
        <f t="shared" si="0"/>
        <v>-0.9</v>
      </c>
      <c r="K64" s="1119"/>
      <c r="L64" s="1119"/>
    </row>
    <row r="65" spans="3:12" s="561" customFormat="1" ht="12.75" customHeight="1" x14ac:dyDescent="0.25">
      <c r="C65" s="1148" t="s">
        <v>120</v>
      </c>
      <c r="D65" s="1110" t="s">
        <v>930</v>
      </c>
      <c r="E65" s="1121" t="s">
        <v>833</v>
      </c>
      <c r="F65" s="1112">
        <v>1</v>
      </c>
      <c r="G65" s="1110">
        <v>10</v>
      </c>
      <c r="H65" s="1113"/>
      <c r="I65" s="1113"/>
      <c r="J65" s="1114">
        <f t="shared" si="0"/>
        <v>10</v>
      </c>
      <c r="K65" s="1119"/>
      <c r="L65" s="1119"/>
    </row>
    <row r="66" spans="3:12" s="561" customFormat="1" ht="12.75" customHeight="1" x14ac:dyDescent="0.25">
      <c r="C66" s="1148"/>
      <c r="D66" s="1110"/>
      <c r="E66" s="1121" t="s">
        <v>2297</v>
      </c>
      <c r="F66" s="1112">
        <v>-1</v>
      </c>
      <c r="G66" s="1110">
        <v>0.9</v>
      </c>
      <c r="H66" s="1113"/>
      <c r="I66" s="1113"/>
      <c r="J66" s="1114">
        <f t="shared" si="0"/>
        <v>-0.9</v>
      </c>
      <c r="K66" s="1119"/>
      <c r="L66" s="1119"/>
    </row>
    <row r="67" spans="3:12" s="561" customFormat="1" ht="12.75" customHeight="1" x14ac:dyDescent="0.25">
      <c r="C67" s="1148" t="s">
        <v>120</v>
      </c>
      <c r="D67" s="1110" t="s">
        <v>929</v>
      </c>
      <c r="E67" s="1121" t="s">
        <v>832</v>
      </c>
      <c r="F67" s="1112">
        <v>1</v>
      </c>
      <c r="G67" s="1110">
        <v>9.9</v>
      </c>
      <c r="H67" s="1113"/>
      <c r="I67" s="1113"/>
      <c r="J67" s="1114">
        <f t="shared" si="0"/>
        <v>9.9</v>
      </c>
      <c r="K67" s="1119"/>
      <c r="L67" s="1119"/>
    </row>
    <row r="68" spans="3:12" s="561" customFormat="1" ht="12.75" customHeight="1" x14ac:dyDescent="0.25">
      <c r="C68" s="1148"/>
      <c r="D68" s="1110"/>
      <c r="E68" s="1121" t="s">
        <v>2297</v>
      </c>
      <c r="F68" s="1112">
        <v>-1</v>
      </c>
      <c r="G68" s="1110">
        <v>0.9</v>
      </c>
      <c r="H68" s="1113"/>
      <c r="I68" s="1113"/>
      <c r="J68" s="1114">
        <f t="shared" si="0"/>
        <v>-0.9</v>
      </c>
      <c r="K68" s="1119"/>
      <c r="L68" s="1119"/>
    </row>
    <row r="69" spans="3:12" s="561" customFormat="1" ht="12.75" customHeight="1" x14ac:dyDescent="0.25">
      <c r="C69" s="1148" t="s">
        <v>125</v>
      </c>
      <c r="D69" s="1110" t="s">
        <v>923</v>
      </c>
      <c r="E69" s="1121" t="s">
        <v>927</v>
      </c>
      <c r="F69" s="1112">
        <v>1</v>
      </c>
      <c r="G69" s="1110">
        <v>16.600000000000001</v>
      </c>
      <c r="H69" s="1113"/>
      <c r="I69" s="1113"/>
      <c r="J69" s="1114">
        <f t="shared" si="0"/>
        <v>16.600000000000001</v>
      </c>
      <c r="K69" s="1119"/>
      <c r="L69" s="1119"/>
    </row>
    <row r="70" spans="3:12" s="561" customFormat="1" ht="12.75" customHeight="1" x14ac:dyDescent="0.25">
      <c r="C70" s="1148"/>
      <c r="D70" s="1110"/>
      <c r="E70" s="1121" t="s">
        <v>2298</v>
      </c>
      <c r="F70" s="1112">
        <v>-1</v>
      </c>
      <c r="G70" s="1110">
        <v>1.5</v>
      </c>
      <c r="H70" s="1113"/>
      <c r="I70" s="1113"/>
      <c r="J70" s="1114">
        <f t="shared" si="0"/>
        <v>-1.5</v>
      </c>
      <c r="K70" s="1119"/>
      <c r="L70" s="1119"/>
    </row>
    <row r="71" spans="3:12" s="561" customFormat="1" ht="12.75" customHeight="1" x14ac:dyDescent="0.25">
      <c r="C71" s="1148" t="s">
        <v>125</v>
      </c>
      <c r="D71" s="1110" t="s">
        <v>921</v>
      </c>
      <c r="E71" s="1121" t="s">
        <v>922</v>
      </c>
      <c r="F71" s="1112">
        <v>1</v>
      </c>
      <c r="G71" s="1110">
        <v>19.399999999999999</v>
      </c>
      <c r="H71" s="1113"/>
      <c r="I71" s="1113"/>
      <c r="J71" s="1114">
        <f t="shared" si="0"/>
        <v>19.399999999999999</v>
      </c>
      <c r="K71" s="1119"/>
      <c r="L71" s="1119"/>
    </row>
    <row r="72" spans="3:12" s="561" customFormat="1" ht="12.75" customHeight="1" x14ac:dyDescent="0.25">
      <c r="C72" s="1148"/>
      <c r="D72" s="1110"/>
      <c r="E72" s="1121" t="s">
        <v>2298</v>
      </c>
      <c r="F72" s="1112">
        <v>-1</v>
      </c>
      <c r="G72" s="1110">
        <v>1.5</v>
      </c>
      <c r="H72" s="1113"/>
      <c r="I72" s="1113"/>
      <c r="J72" s="1114">
        <f t="shared" si="0"/>
        <v>-1.5</v>
      </c>
      <c r="K72" s="1119"/>
      <c r="L72" s="1119"/>
    </row>
    <row r="73" spans="3:12" s="561" customFormat="1" ht="12.75" customHeight="1" x14ac:dyDescent="0.25">
      <c r="C73" s="1148" t="s">
        <v>127</v>
      </c>
      <c r="D73" s="1110" t="s">
        <v>913</v>
      </c>
      <c r="E73" s="1121" t="s">
        <v>914</v>
      </c>
      <c r="F73" s="1112">
        <v>1</v>
      </c>
      <c r="G73" s="1110">
        <v>22.3</v>
      </c>
      <c r="H73" s="1113"/>
      <c r="I73" s="1113"/>
      <c r="J73" s="1114">
        <f t="shared" si="0"/>
        <v>22.3</v>
      </c>
      <c r="K73" s="1119"/>
      <c r="L73" s="1119"/>
    </row>
    <row r="74" spans="3:12" s="561" customFormat="1" ht="12.75" customHeight="1" x14ac:dyDescent="0.25">
      <c r="C74" s="1148"/>
      <c r="D74" s="1110"/>
      <c r="E74" s="1121" t="s">
        <v>2297</v>
      </c>
      <c r="F74" s="1112">
        <v>-1</v>
      </c>
      <c r="G74" s="1110">
        <v>1.2</v>
      </c>
      <c r="H74" s="1113"/>
      <c r="I74" s="1113"/>
      <c r="J74" s="1114">
        <f t="shared" si="0"/>
        <v>-1.2</v>
      </c>
      <c r="K74" s="1119"/>
      <c r="L74" s="1119"/>
    </row>
    <row r="75" spans="3:12" s="561" customFormat="1" ht="12.75" customHeight="1" x14ac:dyDescent="0.25">
      <c r="C75" s="1148"/>
      <c r="D75" s="1110"/>
      <c r="E75" s="1121" t="s">
        <v>2303</v>
      </c>
      <c r="F75" s="1112">
        <v>-1</v>
      </c>
      <c r="G75" s="1110">
        <v>1.2</v>
      </c>
      <c r="H75" s="1113"/>
      <c r="I75" s="1113"/>
      <c r="J75" s="1114">
        <f t="shared" si="0"/>
        <v>-1.2</v>
      </c>
      <c r="K75" s="1119"/>
      <c r="L75" s="1119"/>
    </row>
    <row r="76" spans="3:12" s="561" customFormat="1" ht="12.75" customHeight="1" x14ac:dyDescent="0.25">
      <c r="C76" s="1148" t="s">
        <v>125</v>
      </c>
      <c r="D76" s="1110" t="s">
        <v>2304</v>
      </c>
      <c r="E76" s="1121" t="s">
        <v>2305</v>
      </c>
      <c r="F76" s="1112">
        <v>1</v>
      </c>
      <c r="G76" s="1110">
        <v>25.2</v>
      </c>
      <c r="H76" s="1113"/>
      <c r="I76" s="1113"/>
      <c r="J76" s="1114">
        <f t="shared" si="0"/>
        <v>25.2</v>
      </c>
      <c r="K76" s="1119"/>
      <c r="L76" s="1119"/>
    </row>
    <row r="77" spans="3:12" s="561" customFormat="1" ht="12.75" customHeight="1" x14ac:dyDescent="0.25">
      <c r="C77" s="1148"/>
      <c r="D77" s="1110"/>
      <c r="E77" s="1121" t="s">
        <v>2303</v>
      </c>
      <c r="F77" s="1112">
        <v>-4</v>
      </c>
      <c r="G77" s="1110">
        <v>1.2</v>
      </c>
      <c r="H77" s="1113"/>
      <c r="I77" s="1113"/>
      <c r="J77" s="1114">
        <f t="shared" si="0"/>
        <v>-4.8</v>
      </c>
      <c r="K77" s="1119"/>
      <c r="L77" s="1119"/>
    </row>
    <row r="78" spans="3:12" s="561" customFormat="1" ht="12.75" customHeight="1" x14ac:dyDescent="0.25">
      <c r="C78" s="1123"/>
      <c r="D78" s="1123"/>
      <c r="E78" s="1123"/>
      <c r="F78" s="1123"/>
      <c r="G78" s="1123"/>
      <c r="H78" s="1123"/>
      <c r="I78" s="1123"/>
      <c r="J78" s="1123"/>
      <c r="K78" s="1123"/>
      <c r="L78" s="1123"/>
    </row>
    <row r="79" spans="3:12" s="561" customFormat="1" ht="12.75" customHeight="1" x14ac:dyDescent="0.25">
      <c r="C79" s="1148"/>
      <c r="D79" s="1110"/>
      <c r="E79" s="1118" t="s">
        <v>952</v>
      </c>
      <c r="F79" s="1112"/>
      <c r="G79" s="1110"/>
      <c r="H79" s="1113"/>
      <c r="I79" s="1113"/>
      <c r="J79" s="1114"/>
      <c r="K79" s="1119"/>
      <c r="L79" s="1119"/>
    </row>
    <row r="80" spans="3:12" s="561" customFormat="1" ht="12.75" customHeight="1" x14ac:dyDescent="0.25">
      <c r="C80" s="1148" t="s">
        <v>125</v>
      </c>
      <c r="D80" s="1110" t="s">
        <v>878</v>
      </c>
      <c r="E80" s="1121" t="s">
        <v>146</v>
      </c>
      <c r="F80" s="1112">
        <v>1</v>
      </c>
      <c r="G80" s="1110">
        <v>16.3</v>
      </c>
      <c r="H80" s="1113"/>
      <c r="I80" s="1113"/>
      <c r="J80" s="1114">
        <f t="shared" ref="J80:J143" si="1">PRODUCT(F80:I80)</f>
        <v>16.3</v>
      </c>
      <c r="K80" s="1119"/>
      <c r="L80" s="1119"/>
    </row>
    <row r="81" spans="3:12" s="561" customFormat="1" ht="24" customHeight="1" x14ac:dyDescent="0.25">
      <c r="C81" s="1148"/>
      <c r="D81" s="1110"/>
      <c r="E81" s="1121" t="s">
        <v>2298</v>
      </c>
      <c r="F81" s="1112">
        <v>-1</v>
      </c>
      <c r="G81" s="1110">
        <v>1.5</v>
      </c>
      <c r="H81" s="1113"/>
      <c r="I81" s="1113"/>
      <c r="J81" s="1114">
        <f t="shared" si="1"/>
        <v>-1.5</v>
      </c>
      <c r="K81" s="1119"/>
      <c r="L81" s="1119"/>
    </row>
    <row r="82" spans="3:12" s="561" customFormat="1" ht="12.75" customHeight="1" x14ac:dyDescent="0.25">
      <c r="C82" s="1148" t="s">
        <v>125</v>
      </c>
      <c r="D82" s="1110" t="s">
        <v>926</v>
      </c>
      <c r="E82" s="1121" t="s">
        <v>355</v>
      </c>
      <c r="F82" s="1112">
        <v>1</v>
      </c>
      <c r="G82" s="1110">
        <v>9.1</v>
      </c>
      <c r="H82" s="1113"/>
      <c r="I82" s="1113"/>
      <c r="J82" s="1114">
        <f t="shared" si="1"/>
        <v>9.1</v>
      </c>
      <c r="K82" s="1119"/>
      <c r="L82" s="1119"/>
    </row>
    <row r="83" spans="3:12" s="561" customFormat="1" ht="12.75" customHeight="1" x14ac:dyDescent="0.25">
      <c r="C83" s="1148"/>
      <c r="D83" s="1110"/>
      <c r="E83" s="1121" t="s">
        <v>2298</v>
      </c>
      <c r="F83" s="1112">
        <v>-1</v>
      </c>
      <c r="G83" s="1110">
        <v>1.5</v>
      </c>
      <c r="H83" s="1113"/>
      <c r="I83" s="1113"/>
      <c r="J83" s="1114">
        <f t="shared" si="1"/>
        <v>-1.5</v>
      </c>
      <c r="K83" s="1119"/>
      <c r="L83" s="1119"/>
    </row>
    <row r="84" spans="3:12" s="561" customFormat="1" ht="12.75" customHeight="1" x14ac:dyDescent="0.25">
      <c r="C84" s="1148" t="s">
        <v>120</v>
      </c>
      <c r="D84" s="1110" t="s">
        <v>954</v>
      </c>
      <c r="E84" s="1121" t="s">
        <v>122</v>
      </c>
      <c r="F84" s="1112">
        <v>1</v>
      </c>
      <c r="G84" s="1110">
        <v>6.8</v>
      </c>
      <c r="H84" s="1113"/>
      <c r="I84" s="1113"/>
      <c r="J84" s="1114">
        <f t="shared" si="1"/>
        <v>6.8</v>
      </c>
      <c r="K84" s="1119"/>
      <c r="L84" s="1119"/>
    </row>
    <row r="85" spans="3:12" s="561" customFormat="1" ht="12.75" customHeight="1" x14ac:dyDescent="0.25">
      <c r="C85" s="1148"/>
      <c r="D85" s="1110"/>
      <c r="E85" s="1121" t="s">
        <v>2297</v>
      </c>
      <c r="F85" s="1112">
        <v>-1</v>
      </c>
      <c r="G85" s="1110">
        <v>0.9</v>
      </c>
      <c r="H85" s="1113"/>
      <c r="I85" s="1113"/>
      <c r="J85" s="1114">
        <f t="shared" si="1"/>
        <v>-0.9</v>
      </c>
      <c r="K85" s="1119"/>
      <c r="L85" s="1119"/>
    </row>
    <row r="86" spans="3:12" s="561" customFormat="1" ht="14.25" customHeight="1" x14ac:dyDescent="0.25">
      <c r="C86" s="1148" t="s">
        <v>125</v>
      </c>
      <c r="D86" s="1110" t="s">
        <v>956</v>
      </c>
      <c r="E86" s="1121" t="s">
        <v>955</v>
      </c>
      <c r="F86" s="1112">
        <v>1</v>
      </c>
      <c r="G86" s="1110">
        <v>17</v>
      </c>
      <c r="H86" s="1113"/>
      <c r="I86" s="1113"/>
      <c r="J86" s="1114">
        <f t="shared" si="1"/>
        <v>17</v>
      </c>
      <c r="K86" s="1119"/>
      <c r="L86" s="1119"/>
    </row>
    <row r="87" spans="3:12" s="561" customFormat="1" ht="12.75" customHeight="1" x14ac:dyDescent="0.25">
      <c r="C87" s="1148"/>
      <c r="D87" s="1110"/>
      <c r="E87" s="1121" t="s">
        <v>2297</v>
      </c>
      <c r="F87" s="1112">
        <v>-1</v>
      </c>
      <c r="G87" s="1110">
        <v>0.9</v>
      </c>
      <c r="H87" s="1113"/>
      <c r="I87" s="1113"/>
      <c r="J87" s="1114">
        <f t="shared" si="1"/>
        <v>-0.9</v>
      </c>
      <c r="K87" s="1119"/>
      <c r="L87" s="1119"/>
    </row>
    <row r="88" spans="3:12" s="561" customFormat="1" ht="13.5" customHeight="1" x14ac:dyDescent="0.25">
      <c r="C88" s="1148"/>
      <c r="D88" s="1110"/>
      <c r="E88" s="1121" t="s">
        <v>2298</v>
      </c>
      <c r="F88" s="1112">
        <v>-1</v>
      </c>
      <c r="G88" s="1110">
        <v>1.2</v>
      </c>
      <c r="H88" s="1113"/>
      <c r="I88" s="1113"/>
      <c r="J88" s="1114">
        <f t="shared" si="1"/>
        <v>-1.2</v>
      </c>
      <c r="K88" s="1119"/>
      <c r="L88" s="1119"/>
    </row>
    <row r="89" spans="3:12" s="561" customFormat="1" ht="12.75" customHeight="1" x14ac:dyDescent="0.25">
      <c r="C89" s="1148" t="s">
        <v>125</v>
      </c>
      <c r="D89" s="1110" t="s">
        <v>881</v>
      </c>
      <c r="E89" s="1121" t="s">
        <v>882</v>
      </c>
      <c r="F89" s="1112">
        <v>1</v>
      </c>
      <c r="G89" s="1110">
        <v>26.2</v>
      </c>
      <c r="H89" s="1113"/>
      <c r="I89" s="1113"/>
      <c r="J89" s="1114">
        <f t="shared" si="1"/>
        <v>26.2</v>
      </c>
      <c r="K89" s="1119"/>
      <c r="L89" s="1119"/>
    </row>
    <row r="90" spans="3:12" s="561" customFormat="1" ht="12.75" customHeight="1" x14ac:dyDescent="0.25">
      <c r="C90" s="1148"/>
      <c r="D90" s="1110"/>
      <c r="E90" s="1121" t="s">
        <v>2297</v>
      </c>
      <c r="F90" s="1112">
        <v>-1</v>
      </c>
      <c r="G90" s="1110">
        <v>1.8</v>
      </c>
      <c r="H90" s="1113"/>
      <c r="I90" s="1113"/>
      <c r="J90" s="1114">
        <f t="shared" si="1"/>
        <v>-1.8</v>
      </c>
      <c r="K90" s="1119"/>
      <c r="L90" s="1119"/>
    </row>
    <row r="91" spans="3:12" s="561" customFormat="1" ht="12.75" customHeight="1" x14ac:dyDescent="0.25">
      <c r="C91" s="1148"/>
      <c r="D91" s="1110"/>
      <c r="E91" s="1121" t="s">
        <v>2297</v>
      </c>
      <c r="F91" s="1112">
        <v>-1</v>
      </c>
      <c r="G91" s="1110">
        <v>0.9</v>
      </c>
      <c r="H91" s="1113"/>
      <c r="I91" s="1113"/>
      <c r="J91" s="1114">
        <f t="shared" si="1"/>
        <v>-0.9</v>
      </c>
      <c r="K91" s="1119"/>
      <c r="L91" s="1119"/>
    </row>
    <row r="92" spans="3:12" s="561" customFormat="1" ht="12.75" customHeight="1" x14ac:dyDescent="0.25">
      <c r="C92" s="1148" t="s">
        <v>121</v>
      </c>
      <c r="D92" s="1110" t="s">
        <v>879</v>
      </c>
      <c r="E92" s="1121" t="s">
        <v>122</v>
      </c>
      <c r="F92" s="1112">
        <v>1</v>
      </c>
      <c r="G92" s="1110">
        <v>9.5</v>
      </c>
      <c r="H92" s="1113"/>
      <c r="I92" s="1113"/>
      <c r="J92" s="1114">
        <f t="shared" si="1"/>
        <v>9.5</v>
      </c>
      <c r="K92" s="1119"/>
      <c r="L92" s="1119"/>
    </row>
    <row r="93" spans="3:12" s="561" customFormat="1" ht="12.75" customHeight="1" x14ac:dyDescent="0.25">
      <c r="C93" s="1148"/>
      <c r="D93" s="1110"/>
      <c r="E93" s="1121" t="s">
        <v>2297</v>
      </c>
      <c r="F93" s="1112">
        <v>-1</v>
      </c>
      <c r="G93" s="1110">
        <v>0.9</v>
      </c>
      <c r="H93" s="1113"/>
      <c r="I93" s="1113"/>
      <c r="J93" s="1114">
        <f t="shared" si="1"/>
        <v>-0.9</v>
      </c>
      <c r="K93" s="1119"/>
      <c r="L93" s="1119"/>
    </row>
    <row r="94" spans="3:12" s="561" customFormat="1" ht="12.75" customHeight="1" x14ac:dyDescent="0.25">
      <c r="C94" s="1148" t="s">
        <v>121</v>
      </c>
      <c r="D94" s="1110" t="s">
        <v>960</v>
      </c>
      <c r="E94" s="1121" t="s">
        <v>122</v>
      </c>
      <c r="F94" s="1112">
        <v>1</v>
      </c>
      <c r="G94" s="1110">
        <v>8.3000000000000007</v>
      </c>
      <c r="H94" s="1113"/>
      <c r="I94" s="1113"/>
      <c r="J94" s="1114">
        <f t="shared" si="1"/>
        <v>8.3000000000000007</v>
      </c>
      <c r="K94" s="1119"/>
      <c r="L94" s="1119"/>
    </row>
    <row r="95" spans="3:12" s="561" customFormat="1" ht="13.5" customHeight="1" x14ac:dyDescent="0.25">
      <c r="C95" s="1148"/>
      <c r="D95" s="1110"/>
      <c r="E95" s="1121" t="s">
        <v>2297</v>
      </c>
      <c r="F95" s="1112">
        <v>-1</v>
      </c>
      <c r="G95" s="1110">
        <v>0.9</v>
      </c>
      <c r="H95" s="1113"/>
      <c r="I95" s="1113"/>
      <c r="J95" s="1114">
        <f t="shared" si="1"/>
        <v>-0.9</v>
      </c>
      <c r="K95" s="1119"/>
      <c r="L95" s="1119"/>
    </row>
    <row r="96" spans="3:12" s="561" customFormat="1" ht="12.75" customHeight="1" x14ac:dyDescent="0.25">
      <c r="C96" s="1148" t="s">
        <v>121</v>
      </c>
      <c r="D96" s="1110" t="s">
        <v>961</v>
      </c>
      <c r="E96" s="1121" t="s">
        <v>141</v>
      </c>
      <c r="F96" s="1112">
        <v>1</v>
      </c>
      <c r="G96" s="1110">
        <v>8.4</v>
      </c>
      <c r="H96" s="1113"/>
      <c r="I96" s="1113"/>
      <c r="J96" s="1114">
        <f t="shared" si="1"/>
        <v>8.4</v>
      </c>
      <c r="K96" s="1119"/>
      <c r="L96" s="1119"/>
    </row>
    <row r="97" spans="3:12" s="561" customFormat="1" ht="12.75" customHeight="1" x14ac:dyDescent="0.25">
      <c r="C97" s="1148"/>
      <c r="D97" s="1110"/>
      <c r="E97" s="1121" t="s">
        <v>2297</v>
      </c>
      <c r="F97" s="1112">
        <v>-1</v>
      </c>
      <c r="G97" s="1110">
        <v>0.9</v>
      </c>
      <c r="H97" s="1113"/>
      <c r="I97" s="1113"/>
      <c r="J97" s="1114">
        <f t="shared" si="1"/>
        <v>-0.9</v>
      </c>
      <c r="K97" s="1119"/>
      <c r="L97" s="1119"/>
    </row>
    <row r="98" spans="3:12" s="561" customFormat="1" ht="12.75" customHeight="1" x14ac:dyDescent="0.25">
      <c r="C98" s="1148" t="s">
        <v>125</v>
      </c>
      <c r="D98" s="1110" t="s">
        <v>963</v>
      </c>
      <c r="E98" s="1121" t="s">
        <v>962</v>
      </c>
      <c r="F98" s="1112">
        <v>1</v>
      </c>
      <c r="G98" s="1110">
        <v>23.5</v>
      </c>
      <c r="H98" s="1113"/>
      <c r="I98" s="1113"/>
      <c r="J98" s="1114">
        <f t="shared" si="1"/>
        <v>23.5</v>
      </c>
      <c r="K98" s="1119"/>
      <c r="L98" s="1119"/>
    </row>
    <row r="99" spans="3:12" s="561" customFormat="1" ht="12.75" customHeight="1" x14ac:dyDescent="0.25">
      <c r="C99" s="1148"/>
      <c r="D99" s="1110"/>
      <c r="E99" s="1121" t="s">
        <v>2297</v>
      </c>
      <c r="F99" s="1112">
        <v>-1</v>
      </c>
      <c r="G99" s="1110">
        <v>0.9</v>
      </c>
      <c r="H99" s="1113"/>
      <c r="I99" s="1113"/>
      <c r="J99" s="1114">
        <f t="shared" si="1"/>
        <v>-0.9</v>
      </c>
      <c r="K99" s="1119"/>
      <c r="L99" s="1119"/>
    </row>
    <row r="100" spans="3:12" s="561" customFormat="1" ht="12.75" customHeight="1" x14ac:dyDescent="0.25">
      <c r="C100" s="1148" t="s">
        <v>125</v>
      </c>
      <c r="D100" s="1110" t="s">
        <v>2271</v>
      </c>
      <c r="E100" s="1121" t="s">
        <v>2270</v>
      </c>
      <c r="F100" s="1112">
        <v>1</v>
      </c>
      <c r="G100" s="1110">
        <v>12.05</v>
      </c>
      <c r="H100" s="1113"/>
      <c r="I100" s="1113"/>
      <c r="J100" s="1114">
        <f t="shared" si="1"/>
        <v>12.05</v>
      </c>
      <c r="K100" s="1119"/>
      <c r="L100" s="1119"/>
    </row>
    <row r="101" spans="3:12" s="561" customFormat="1" ht="25.5" customHeight="1" x14ac:dyDescent="0.25">
      <c r="C101" s="1148"/>
      <c r="D101" s="1110"/>
      <c r="E101" s="1121" t="s">
        <v>2297</v>
      </c>
      <c r="F101" s="1112">
        <v>-1</v>
      </c>
      <c r="G101" s="1110">
        <v>0.9</v>
      </c>
      <c r="H101" s="1113"/>
      <c r="I101" s="1113"/>
      <c r="J101" s="1114">
        <f t="shared" si="1"/>
        <v>-0.9</v>
      </c>
      <c r="K101" s="1119"/>
      <c r="L101" s="1119"/>
    </row>
    <row r="102" spans="3:12" s="561" customFormat="1" ht="12.75" customHeight="1" x14ac:dyDescent="0.25">
      <c r="C102" s="1148" t="s">
        <v>125</v>
      </c>
      <c r="D102" s="1110" t="s">
        <v>2254</v>
      </c>
      <c r="E102" s="1121" t="s">
        <v>566</v>
      </c>
      <c r="F102" s="1112">
        <v>1</v>
      </c>
      <c r="G102" s="1110">
        <v>19.25</v>
      </c>
      <c r="H102" s="1113"/>
      <c r="I102" s="1113"/>
      <c r="J102" s="1114">
        <f t="shared" si="1"/>
        <v>19.25</v>
      </c>
      <c r="K102" s="1119"/>
      <c r="L102" s="1119"/>
    </row>
    <row r="103" spans="3:12" s="561" customFormat="1" ht="12.75" customHeight="1" x14ac:dyDescent="0.25">
      <c r="C103" s="1148"/>
      <c r="D103" s="1110"/>
      <c r="E103" s="1121" t="s">
        <v>2297</v>
      </c>
      <c r="F103" s="1112">
        <v>-2</v>
      </c>
      <c r="G103" s="1110">
        <v>1.8</v>
      </c>
      <c r="H103" s="1113"/>
      <c r="I103" s="1113"/>
      <c r="J103" s="1114">
        <f t="shared" si="1"/>
        <v>-3.6</v>
      </c>
      <c r="K103" s="1119"/>
      <c r="L103" s="1119"/>
    </row>
    <row r="104" spans="3:12" s="561" customFormat="1" ht="12.75" customHeight="1" x14ac:dyDescent="0.25">
      <c r="C104" s="1148" t="s">
        <v>125</v>
      </c>
      <c r="D104" s="1110" t="s">
        <v>969</v>
      </c>
      <c r="E104" s="1121" t="s">
        <v>970</v>
      </c>
      <c r="F104" s="1112">
        <v>1</v>
      </c>
      <c r="G104" s="1110">
        <v>9.1999999999999993</v>
      </c>
      <c r="H104" s="1113"/>
      <c r="I104" s="1113"/>
      <c r="J104" s="1114">
        <f t="shared" si="1"/>
        <v>9.1999999999999993</v>
      </c>
      <c r="K104" s="1119"/>
      <c r="L104" s="1119"/>
    </row>
    <row r="105" spans="3:12" s="561" customFormat="1" ht="12.75" customHeight="1" x14ac:dyDescent="0.25">
      <c r="C105" s="1148"/>
      <c r="D105" s="1110"/>
      <c r="E105" s="1121" t="s">
        <v>2297</v>
      </c>
      <c r="F105" s="1112">
        <v>-1</v>
      </c>
      <c r="G105" s="1110">
        <v>0.8</v>
      </c>
      <c r="H105" s="1113"/>
      <c r="I105" s="1113"/>
      <c r="J105" s="1114">
        <f t="shared" si="1"/>
        <v>-0.8</v>
      </c>
      <c r="K105" s="1119"/>
      <c r="L105" s="1119"/>
    </row>
    <row r="106" spans="3:12" s="561" customFormat="1" ht="13.5" customHeight="1" x14ac:dyDescent="0.25">
      <c r="C106" s="1148" t="s">
        <v>125</v>
      </c>
      <c r="D106" s="1110" t="s">
        <v>2308</v>
      </c>
      <c r="E106" s="1121" t="s">
        <v>2309</v>
      </c>
      <c r="F106" s="1112">
        <v>1</v>
      </c>
      <c r="G106" s="1110">
        <v>51.1</v>
      </c>
      <c r="H106" s="1113"/>
      <c r="I106" s="1113"/>
      <c r="J106" s="1114">
        <f t="shared" si="1"/>
        <v>51.1</v>
      </c>
      <c r="K106" s="1119"/>
      <c r="L106" s="1119"/>
    </row>
    <row r="107" spans="3:12" s="561" customFormat="1" ht="12.75" customHeight="1" x14ac:dyDescent="0.25">
      <c r="C107" s="1148"/>
      <c r="D107" s="1110"/>
      <c r="E107" s="1121" t="s">
        <v>2297</v>
      </c>
      <c r="F107" s="1112">
        <v>-1</v>
      </c>
      <c r="G107" s="1110">
        <v>1.8</v>
      </c>
      <c r="H107" s="1113"/>
      <c r="I107" s="1113"/>
      <c r="J107" s="1114">
        <f t="shared" si="1"/>
        <v>-1.8</v>
      </c>
      <c r="K107" s="1119"/>
      <c r="L107" s="1119"/>
    </row>
    <row r="108" spans="3:12" s="561" customFormat="1" ht="13.5" customHeight="1" x14ac:dyDescent="0.25">
      <c r="C108" s="1148"/>
      <c r="D108" s="1110"/>
      <c r="E108" s="1121" t="s">
        <v>2297</v>
      </c>
      <c r="F108" s="1112">
        <v>-2</v>
      </c>
      <c r="G108" s="1110">
        <v>0.9</v>
      </c>
      <c r="H108" s="1113"/>
      <c r="I108" s="1113"/>
      <c r="J108" s="1114">
        <f t="shared" si="1"/>
        <v>-1.8</v>
      </c>
      <c r="K108" s="1119"/>
      <c r="L108" s="1119"/>
    </row>
    <row r="109" spans="3:12" s="561" customFormat="1" ht="12.75" customHeight="1" x14ac:dyDescent="0.25">
      <c r="C109" s="1148" t="s">
        <v>121</v>
      </c>
      <c r="D109" s="1110" t="s">
        <v>2237</v>
      </c>
      <c r="E109" s="1121" t="s">
        <v>122</v>
      </c>
      <c r="F109" s="1112">
        <v>1</v>
      </c>
      <c r="G109" s="1110">
        <v>8</v>
      </c>
      <c r="H109" s="1113"/>
      <c r="I109" s="1113"/>
      <c r="J109" s="1114">
        <f t="shared" si="1"/>
        <v>8</v>
      </c>
      <c r="K109" s="1119"/>
      <c r="L109" s="1119"/>
    </row>
    <row r="110" spans="3:12" s="561" customFormat="1" ht="12.75" customHeight="1" x14ac:dyDescent="0.25">
      <c r="C110" s="1148"/>
      <c r="D110" s="1110"/>
      <c r="E110" s="1121" t="s">
        <v>2297</v>
      </c>
      <c r="F110" s="1112">
        <v>-1</v>
      </c>
      <c r="G110" s="1110">
        <v>0.9</v>
      </c>
      <c r="H110" s="1113"/>
      <c r="I110" s="1113"/>
      <c r="J110" s="1114">
        <f t="shared" si="1"/>
        <v>-0.9</v>
      </c>
      <c r="K110" s="1119"/>
      <c r="L110" s="1119"/>
    </row>
    <row r="111" spans="3:12" s="561" customFormat="1" ht="12.75" customHeight="1" x14ac:dyDescent="0.25">
      <c r="C111" s="1148" t="s">
        <v>121</v>
      </c>
      <c r="D111" s="1110" t="s">
        <v>887</v>
      </c>
      <c r="E111" s="1121" t="s">
        <v>141</v>
      </c>
      <c r="F111" s="1112">
        <v>1</v>
      </c>
      <c r="G111" s="1110">
        <v>11</v>
      </c>
      <c r="H111" s="1113"/>
      <c r="I111" s="1113"/>
      <c r="J111" s="1114">
        <f t="shared" si="1"/>
        <v>11</v>
      </c>
      <c r="K111" s="1119"/>
      <c r="L111" s="1119"/>
    </row>
    <row r="112" spans="3:12" s="561" customFormat="1" ht="12.75" customHeight="1" x14ac:dyDescent="0.25">
      <c r="C112" s="1148"/>
      <c r="D112" s="1110"/>
      <c r="E112" s="1121" t="s">
        <v>2297</v>
      </c>
      <c r="F112" s="1112">
        <v>-1</v>
      </c>
      <c r="G112" s="1110">
        <v>0.9</v>
      </c>
      <c r="H112" s="1113"/>
      <c r="I112" s="1113"/>
      <c r="J112" s="1114">
        <f t="shared" si="1"/>
        <v>-0.9</v>
      </c>
      <c r="K112" s="1119"/>
      <c r="L112" s="1119"/>
    </row>
    <row r="113" spans="3:12" s="561" customFormat="1" ht="12.75" customHeight="1" x14ac:dyDescent="0.25">
      <c r="C113" s="1148" t="s">
        <v>121</v>
      </c>
      <c r="D113" s="1110" t="s">
        <v>2238</v>
      </c>
      <c r="E113" s="1121" t="s">
        <v>122</v>
      </c>
      <c r="F113" s="1112">
        <v>1</v>
      </c>
      <c r="G113" s="1110">
        <v>8.9</v>
      </c>
      <c r="H113" s="1113"/>
      <c r="I113" s="1113"/>
      <c r="J113" s="1114">
        <f t="shared" si="1"/>
        <v>8.9</v>
      </c>
      <c r="K113" s="1119"/>
      <c r="L113" s="1119"/>
    </row>
    <row r="114" spans="3:12" s="561" customFormat="1" ht="12.75" customHeight="1" x14ac:dyDescent="0.25">
      <c r="C114" s="1148"/>
      <c r="D114" s="1110"/>
      <c r="E114" s="1121" t="s">
        <v>2297</v>
      </c>
      <c r="F114" s="1112">
        <v>-1</v>
      </c>
      <c r="G114" s="1110">
        <v>0.9</v>
      </c>
      <c r="H114" s="1113"/>
      <c r="I114" s="1113"/>
      <c r="J114" s="1114">
        <f t="shared" si="1"/>
        <v>-0.9</v>
      </c>
      <c r="K114" s="1119"/>
      <c r="L114" s="1119"/>
    </row>
    <row r="115" spans="3:12" s="561" customFormat="1" ht="14.25" customHeight="1" x14ac:dyDescent="0.25">
      <c r="C115" s="1148" t="s">
        <v>125</v>
      </c>
      <c r="D115" s="1110" t="s">
        <v>2258</v>
      </c>
      <c r="E115" s="1121" t="s">
        <v>360</v>
      </c>
      <c r="F115" s="1112">
        <v>1</v>
      </c>
      <c r="G115" s="1110">
        <v>45.3</v>
      </c>
      <c r="H115" s="1113"/>
      <c r="I115" s="1113"/>
      <c r="J115" s="1114">
        <f t="shared" si="1"/>
        <v>45.3</v>
      </c>
      <c r="K115" s="1119"/>
      <c r="L115" s="1119"/>
    </row>
    <row r="116" spans="3:12" s="561" customFormat="1" ht="12.75" customHeight="1" x14ac:dyDescent="0.25">
      <c r="C116" s="1148"/>
      <c r="D116" s="1110"/>
      <c r="E116" s="1121" t="s">
        <v>2297</v>
      </c>
      <c r="F116" s="1112">
        <v>-3</v>
      </c>
      <c r="G116" s="1110">
        <v>1.8</v>
      </c>
      <c r="H116" s="1113"/>
      <c r="I116" s="1113"/>
      <c r="J116" s="1114">
        <f t="shared" si="1"/>
        <v>-5.4</v>
      </c>
      <c r="K116" s="1119"/>
      <c r="L116" s="1119"/>
    </row>
    <row r="117" spans="3:12" s="561" customFormat="1" ht="12.75" customHeight="1" x14ac:dyDescent="0.25">
      <c r="C117" s="1148"/>
      <c r="D117" s="1110"/>
      <c r="E117" s="1121" t="s">
        <v>2297</v>
      </c>
      <c r="F117" s="1112">
        <v>-1</v>
      </c>
      <c r="G117" s="1110">
        <v>1.2</v>
      </c>
      <c r="H117" s="1113"/>
      <c r="I117" s="1113"/>
      <c r="J117" s="1114">
        <f t="shared" si="1"/>
        <v>-1.2</v>
      </c>
      <c r="K117" s="1119"/>
      <c r="L117" s="1119"/>
    </row>
    <row r="118" spans="3:12" s="561" customFormat="1" ht="12.75" customHeight="1" x14ac:dyDescent="0.25">
      <c r="C118" s="1148" t="s">
        <v>120</v>
      </c>
      <c r="D118" s="1110" t="s">
        <v>898</v>
      </c>
      <c r="E118" s="1121" t="s">
        <v>816</v>
      </c>
      <c r="F118" s="1112">
        <v>1</v>
      </c>
      <c r="G118" s="1110">
        <v>8.9</v>
      </c>
      <c r="H118" s="1113"/>
      <c r="I118" s="1113"/>
      <c r="J118" s="1114">
        <f t="shared" si="1"/>
        <v>8.9</v>
      </c>
      <c r="K118" s="1119"/>
      <c r="L118" s="1119"/>
    </row>
    <row r="119" spans="3:12" s="561" customFormat="1" ht="12.75" customHeight="1" x14ac:dyDescent="0.25">
      <c r="C119" s="1148"/>
      <c r="D119" s="1110"/>
      <c r="E119" s="1121" t="s">
        <v>2297</v>
      </c>
      <c r="F119" s="1112">
        <v>-1</v>
      </c>
      <c r="G119" s="1110">
        <v>0.9</v>
      </c>
      <c r="H119" s="1113"/>
      <c r="I119" s="1113"/>
      <c r="J119" s="1114">
        <f t="shared" si="1"/>
        <v>-0.9</v>
      </c>
      <c r="K119" s="1119"/>
      <c r="L119" s="1119"/>
    </row>
    <row r="120" spans="3:12" s="561" customFormat="1" ht="12.75" customHeight="1" x14ac:dyDescent="0.25">
      <c r="C120" s="1148" t="s">
        <v>792</v>
      </c>
      <c r="D120" s="1110" t="s">
        <v>896</v>
      </c>
      <c r="E120" s="1121" t="s">
        <v>895</v>
      </c>
      <c r="F120" s="1112">
        <v>1</v>
      </c>
      <c r="G120" s="1110">
        <v>11.1</v>
      </c>
      <c r="H120" s="1113"/>
      <c r="I120" s="1113"/>
      <c r="J120" s="1114">
        <f t="shared" si="1"/>
        <v>11.1</v>
      </c>
      <c r="K120" s="1119"/>
      <c r="L120" s="1119"/>
    </row>
    <row r="121" spans="3:12" s="561" customFormat="1" ht="16.5" customHeight="1" x14ac:dyDescent="0.25">
      <c r="C121" s="1148" t="s">
        <v>792</v>
      </c>
      <c r="D121" s="1110" t="s">
        <v>903</v>
      </c>
      <c r="E121" s="1121" t="s">
        <v>2167</v>
      </c>
      <c r="F121" s="1112">
        <v>1</v>
      </c>
      <c r="G121" s="1110">
        <v>17.600000000000001</v>
      </c>
      <c r="H121" s="1113"/>
      <c r="I121" s="1113"/>
      <c r="J121" s="1114">
        <f t="shared" si="1"/>
        <v>17.600000000000001</v>
      </c>
      <c r="K121" s="1119"/>
      <c r="L121" s="1119"/>
    </row>
    <row r="122" spans="3:12" s="561" customFormat="1" ht="13.5" customHeight="1" x14ac:dyDescent="0.25">
      <c r="C122" s="1148" t="s">
        <v>2312</v>
      </c>
      <c r="D122" s="1110" t="s">
        <v>988</v>
      </c>
      <c r="E122" s="1121" t="s">
        <v>985</v>
      </c>
      <c r="F122" s="1112">
        <v>1</v>
      </c>
      <c r="G122" s="1110">
        <v>11.25</v>
      </c>
      <c r="H122" s="1113"/>
      <c r="I122" s="1113"/>
      <c r="J122" s="1114">
        <f t="shared" si="1"/>
        <v>11.25</v>
      </c>
      <c r="K122" s="1119"/>
      <c r="L122" s="1119"/>
    </row>
    <row r="123" spans="3:12" s="561" customFormat="1" ht="12.75" customHeight="1" x14ac:dyDescent="0.25">
      <c r="C123" s="1148" t="s">
        <v>787</v>
      </c>
      <c r="D123" s="1110" t="s">
        <v>1003</v>
      </c>
      <c r="E123" s="1121" t="s">
        <v>122</v>
      </c>
      <c r="F123" s="1112">
        <v>1</v>
      </c>
      <c r="G123" s="1110">
        <v>9.1999999999999993</v>
      </c>
      <c r="H123" s="1113"/>
      <c r="I123" s="1113"/>
      <c r="J123" s="1114">
        <f t="shared" si="1"/>
        <v>9.1999999999999993</v>
      </c>
      <c r="K123" s="1119"/>
      <c r="L123" s="1119"/>
    </row>
    <row r="124" spans="3:12" s="561" customFormat="1" ht="12.75" customHeight="1" x14ac:dyDescent="0.25">
      <c r="C124" s="1148"/>
      <c r="D124" s="1110"/>
      <c r="E124" s="1121" t="s">
        <v>2297</v>
      </c>
      <c r="F124" s="1112">
        <v>-1</v>
      </c>
      <c r="G124" s="1110">
        <v>0.8</v>
      </c>
      <c r="H124" s="1113"/>
      <c r="I124" s="1113"/>
      <c r="J124" s="1114">
        <f t="shared" si="1"/>
        <v>-0.8</v>
      </c>
      <c r="K124" s="1119"/>
      <c r="L124" s="1119"/>
    </row>
    <row r="125" spans="3:12" s="561" customFormat="1" ht="12.75" customHeight="1" x14ac:dyDescent="0.25">
      <c r="C125" s="1148" t="s">
        <v>787</v>
      </c>
      <c r="D125" s="1110" t="s">
        <v>1004</v>
      </c>
      <c r="E125" s="1121" t="s">
        <v>122</v>
      </c>
      <c r="F125" s="1112">
        <v>1</v>
      </c>
      <c r="G125" s="1110">
        <v>9.1999999999999993</v>
      </c>
      <c r="H125" s="1113"/>
      <c r="I125" s="1113"/>
      <c r="J125" s="1114">
        <f t="shared" si="1"/>
        <v>9.1999999999999993</v>
      </c>
      <c r="K125" s="1119"/>
      <c r="L125" s="1119"/>
    </row>
    <row r="126" spans="3:12" s="561" customFormat="1" ht="12.75" customHeight="1" x14ac:dyDescent="0.25">
      <c r="C126" s="1148"/>
      <c r="D126" s="1110"/>
      <c r="E126" s="1121" t="s">
        <v>2297</v>
      </c>
      <c r="F126" s="1112">
        <v>-1</v>
      </c>
      <c r="G126" s="1110">
        <v>0.8</v>
      </c>
      <c r="H126" s="1113"/>
      <c r="I126" s="1113"/>
      <c r="J126" s="1114">
        <f t="shared" si="1"/>
        <v>-0.8</v>
      </c>
      <c r="K126" s="1119"/>
      <c r="L126" s="1119"/>
    </row>
    <row r="127" spans="3:12" s="561" customFormat="1" ht="12.75" customHeight="1" x14ac:dyDescent="0.25">
      <c r="C127" s="1148" t="s">
        <v>788</v>
      </c>
      <c r="D127" s="1110" t="s">
        <v>990</v>
      </c>
      <c r="E127" s="1121" t="s">
        <v>991</v>
      </c>
      <c r="F127" s="1112">
        <v>1</v>
      </c>
      <c r="G127" s="1110">
        <v>8.4</v>
      </c>
      <c r="H127" s="1113"/>
      <c r="I127" s="1113"/>
      <c r="J127" s="1114">
        <f t="shared" si="1"/>
        <v>8.4</v>
      </c>
      <c r="K127" s="1119"/>
      <c r="L127" s="1119"/>
    </row>
    <row r="128" spans="3:12" s="561" customFormat="1" ht="12.75" customHeight="1" x14ac:dyDescent="0.25">
      <c r="C128" s="1148"/>
      <c r="D128" s="1110"/>
      <c r="E128" s="1121" t="s">
        <v>2297</v>
      </c>
      <c r="F128" s="1112">
        <v>-1</v>
      </c>
      <c r="G128" s="1110">
        <v>0.8</v>
      </c>
      <c r="H128" s="1113"/>
      <c r="I128" s="1113"/>
      <c r="J128" s="1114">
        <f t="shared" si="1"/>
        <v>-0.8</v>
      </c>
      <c r="K128" s="1119"/>
      <c r="L128" s="1119"/>
    </row>
    <row r="129" spans="3:12" s="561" customFormat="1" ht="12.75" customHeight="1" x14ac:dyDescent="0.25">
      <c r="C129" s="1148" t="s">
        <v>786</v>
      </c>
      <c r="D129" s="1110" t="s">
        <v>1000</v>
      </c>
      <c r="E129" s="1121" t="s">
        <v>350</v>
      </c>
      <c r="F129" s="1112">
        <v>1</v>
      </c>
      <c r="G129" s="1110">
        <v>7.5</v>
      </c>
      <c r="H129" s="1113"/>
      <c r="I129" s="1113"/>
      <c r="J129" s="1114">
        <f t="shared" si="1"/>
        <v>7.5</v>
      </c>
      <c r="K129" s="1119"/>
      <c r="L129" s="1119"/>
    </row>
    <row r="130" spans="3:12" s="561" customFormat="1" ht="12.75" customHeight="1" x14ac:dyDescent="0.25">
      <c r="C130" s="1148"/>
      <c r="D130" s="1110"/>
      <c r="E130" s="1121" t="s">
        <v>2297</v>
      </c>
      <c r="F130" s="1112">
        <v>-1</v>
      </c>
      <c r="G130" s="1110">
        <v>0.9</v>
      </c>
      <c r="H130" s="1113"/>
      <c r="I130" s="1113"/>
      <c r="J130" s="1114">
        <f t="shared" si="1"/>
        <v>-0.9</v>
      </c>
      <c r="K130" s="1119"/>
      <c r="L130" s="1119"/>
    </row>
    <row r="131" spans="3:12" s="561" customFormat="1" ht="12.75" customHeight="1" x14ac:dyDescent="0.25">
      <c r="C131" s="1148" t="s">
        <v>787</v>
      </c>
      <c r="D131" s="1110" t="s">
        <v>1002</v>
      </c>
      <c r="E131" s="1121" t="s">
        <v>122</v>
      </c>
      <c r="F131" s="1112">
        <v>1</v>
      </c>
      <c r="G131" s="1110">
        <v>8.6</v>
      </c>
      <c r="H131" s="1113"/>
      <c r="I131" s="1113"/>
      <c r="J131" s="1114">
        <f t="shared" si="1"/>
        <v>8.6</v>
      </c>
      <c r="K131" s="1119"/>
      <c r="L131" s="1119"/>
    </row>
    <row r="132" spans="3:12" s="561" customFormat="1" ht="12.75" customHeight="1" x14ac:dyDescent="0.25">
      <c r="C132" s="1148"/>
      <c r="D132" s="1110"/>
      <c r="E132" s="1121" t="s">
        <v>2297</v>
      </c>
      <c r="F132" s="1112">
        <v>-1</v>
      </c>
      <c r="G132" s="1110">
        <v>0.8</v>
      </c>
      <c r="H132" s="1113"/>
      <c r="I132" s="1113"/>
      <c r="J132" s="1114">
        <f t="shared" si="1"/>
        <v>-0.8</v>
      </c>
      <c r="K132" s="1119"/>
      <c r="L132" s="1119"/>
    </row>
    <row r="133" spans="3:12" s="561" customFormat="1" ht="12.75" customHeight="1" x14ac:dyDescent="0.25">
      <c r="C133" s="1148" t="s">
        <v>121</v>
      </c>
      <c r="D133" s="1110" t="s">
        <v>966</v>
      </c>
      <c r="E133" s="1121" t="s">
        <v>130</v>
      </c>
      <c r="F133" s="1112">
        <v>1</v>
      </c>
      <c r="G133" s="1110">
        <v>8.3000000000000007</v>
      </c>
      <c r="H133" s="1113"/>
      <c r="I133" s="1113"/>
      <c r="J133" s="1114">
        <f t="shared" si="1"/>
        <v>8.3000000000000007</v>
      </c>
      <c r="K133" s="1119"/>
      <c r="L133" s="1119"/>
    </row>
    <row r="134" spans="3:12" s="561" customFormat="1" ht="12.75" customHeight="1" x14ac:dyDescent="0.25">
      <c r="C134" s="1148"/>
      <c r="D134" s="1110"/>
      <c r="E134" s="1121" t="s">
        <v>2297</v>
      </c>
      <c r="F134" s="1112">
        <v>-1</v>
      </c>
      <c r="G134" s="1110">
        <v>0.9</v>
      </c>
      <c r="H134" s="1113"/>
      <c r="I134" s="1113"/>
      <c r="J134" s="1114">
        <f t="shared" si="1"/>
        <v>-0.9</v>
      </c>
      <c r="K134" s="1119"/>
      <c r="L134" s="1119"/>
    </row>
    <row r="135" spans="3:12" ht="15" customHeight="1" x14ac:dyDescent="0.25">
      <c r="C135" s="1148" t="s">
        <v>786</v>
      </c>
      <c r="D135" s="1110" t="s">
        <v>967</v>
      </c>
      <c r="E135" s="1121" t="s">
        <v>177</v>
      </c>
      <c r="F135" s="1112">
        <v>1</v>
      </c>
      <c r="G135" s="1110">
        <v>10.5</v>
      </c>
      <c r="H135" s="1113"/>
      <c r="I135" s="1113"/>
      <c r="J135" s="1114">
        <f t="shared" si="1"/>
        <v>10.5</v>
      </c>
      <c r="K135" s="1119"/>
      <c r="L135" s="1119"/>
    </row>
    <row r="136" spans="3:12" ht="12.75" customHeight="1" x14ac:dyDescent="0.25">
      <c r="C136" s="1148"/>
      <c r="D136" s="1110"/>
      <c r="E136" s="1121" t="s">
        <v>2297</v>
      </c>
      <c r="F136" s="1112">
        <v>-1</v>
      </c>
      <c r="G136" s="1110">
        <v>0.9</v>
      </c>
      <c r="H136" s="1113"/>
      <c r="I136" s="1113"/>
      <c r="J136" s="1114">
        <f t="shared" si="1"/>
        <v>-0.9</v>
      </c>
      <c r="K136" s="1119"/>
      <c r="L136" s="1119"/>
    </row>
    <row r="137" spans="3:12" x14ac:dyDescent="0.25">
      <c r="C137" s="1148" t="s">
        <v>125</v>
      </c>
      <c r="D137" s="1110" t="s">
        <v>2256</v>
      </c>
      <c r="E137" s="1121" t="s">
        <v>1562</v>
      </c>
      <c r="F137" s="1112">
        <v>1</v>
      </c>
      <c r="G137" s="1110">
        <v>16.45</v>
      </c>
      <c r="H137" s="1113"/>
      <c r="I137" s="1113"/>
      <c r="J137" s="1114">
        <f t="shared" si="1"/>
        <v>16.45</v>
      </c>
      <c r="K137" s="1119"/>
      <c r="L137" s="1119"/>
    </row>
    <row r="138" spans="3:12" ht="11.25" customHeight="1" x14ac:dyDescent="0.25">
      <c r="C138" s="1148"/>
      <c r="D138" s="1110"/>
      <c r="E138" s="1121" t="s">
        <v>2297</v>
      </c>
      <c r="F138" s="1112">
        <v>-1</v>
      </c>
      <c r="G138" s="1110">
        <v>1.8</v>
      </c>
      <c r="H138" s="1113"/>
      <c r="I138" s="1113"/>
      <c r="J138" s="1114">
        <f t="shared" si="1"/>
        <v>-1.8</v>
      </c>
      <c r="K138" s="1119"/>
      <c r="L138" s="1119"/>
    </row>
    <row r="139" spans="3:12" ht="12.75" customHeight="1" x14ac:dyDescent="0.25">
      <c r="C139" s="1148"/>
      <c r="D139" s="1110"/>
      <c r="E139" s="1121" t="s">
        <v>2297</v>
      </c>
      <c r="F139" s="1112">
        <v>-1</v>
      </c>
      <c r="G139" s="1110">
        <v>0.9</v>
      </c>
      <c r="H139" s="1113"/>
      <c r="I139" s="1113"/>
      <c r="J139" s="1114">
        <f t="shared" si="1"/>
        <v>-0.9</v>
      </c>
      <c r="K139" s="1119"/>
      <c r="L139" s="1119"/>
    </row>
    <row r="140" spans="3:12" s="560" customFormat="1" ht="12.75" customHeight="1" x14ac:dyDescent="0.25">
      <c r="C140" s="1148"/>
      <c r="D140" s="1110"/>
      <c r="E140" s="1121" t="s">
        <v>2297</v>
      </c>
      <c r="F140" s="1112">
        <v>-2</v>
      </c>
      <c r="G140" s="1110">
        <v>0.8</v>
      </c>
      <c r="H140" s="1113"/>
      <c r="I140" s="1113"/>
      <c r="J140" s="1114">
        <f t="shared" si="1"/>
        <v>-1.6</v>
      </c>
      <c r="K140" s="1119"/>
      <c r="L140" s="1119"/>
    </row>
    <row r="141" spans="3:12" s="560" customFormat="1" ht="12.75" customHeight="1" x14ac:dyDescent="0.25">
      <c r="C141" s="1148" t="s">
        <v>121</v>
      </c>
      <c r="D141" s="1110" t="s">
        <v>972</v>
      </c>
      <c r="E141" s="1121" t="s">
        <v>827</v>
      </c>
      <c r="F141" s="1112">
        <v>1</v>
      </c>
      <c r="G141" s="1110">
        <v>8.6</v>
      </c>
      <c r="H141" s="1113"/>
      <c r="I141" s="1113"/>
      <c r="J141" s="1114">
        <f t="shared" si="1"/>
        <v>8.6</v>
      </c>
      <c r="K141" s="1119"/>
      <c r="L141" s="1119"/>
    </row>
    <row r="142" spans="3:12" s="560" customFormat="1" ht="12.75" customHeight="1" x14ac:dyDescent="0.25">
      <c r="C142" s="1148"/>
      <c r="D142" s="1110"/>
      <c r="E142" s="1121" t="s">
        <v>2297</v>
      </c>
      <c r="F142" s="1112">
        <v>-1</v>
      </c>
      <c r="G142" s="1110">
        <v>0.8</v>
      </c>
      <c r="H142" s="1113"/>
      <c r="I142" s="1113"/>
      <c r="J142" s="1114">
        <f t="shared" si="1"/>
        <v>-0.8</v>
      </c>
      <c r="K142" s="1119"/>
      <c r="L142" s="1119"/>
    </row>
    <row r="143" spans="3:12" s="560" customFormat="1" ht="12.75" customHeight="1" x14ac:dyDescent="0.25">
      <c r="C143" s="1148" t="s">
        <v>121</v>
      </c>
      <c r="D143" s="1110" t="s">
        <v>2185</v>
      </c>
      <c r="E143" s="1121" t="s">
        <v>826</v>
      </c>
      <c r="F143" s="1112">
        <v>1</v>
      </c>
      <c r="G143" s="1110">
        <v>9.6</v>
      </c>
      <c r="H143" s="1113"/>
      <c r="I143" s="1113"/>
      <c r="J143" s="1114">
        <f t="shared" si="1"/>
        <v>9.6</v>
      </c>
      <c r="K143" s="1119"/>
      <c r="L143" s="1119"/>
    </row>
    <row r="144" spans="3:12" s="560" customFormat="1" ht="12.75" customHeight="1" x14ac:dyDescent="0.25">
      <c r="C144" s="1148"/>
      <c r="D144" s="1110"/>
      <c r="E144" s="1121" t="s">
        <v>2297</v>
      </c>
      <c r="F144" s="1112">
        <v>-1</v>
      </c>
      <c r="G144" s="1110">
        <v>0.8</v>
      </c>
      <c r="H144" s="1113"/>
      <c r="I144" s="1113"/>
      <c r="J144" s="1114">
        <f t="shared" ref="J144:J154" si="2">PRODUCT(F144:I144)</f>
        <v>-0.8</v>
      </c>
      <c r="K144" s="1119"/>
      <c r="L144" s="1119"/>
    </row>
    <row r="145" spans="3:12" s="561" customFormat="1" ht="12.75" customHeight="1" x14ac:dyDescent="0.25">
      <c r="C145" s="1148" t="s">
        <v>121</v>
      </c>
      <c r="D145" s="1126" t="s">
        <v>975</v>
      </c>
      <c r="E145" s="1127" t="s">
        <v>142</v>
      </c>
      <c r="F145" s="1112">
        <v>1</v>
      </c>
      <c r="G145" s="1110">
        <v>8.1</v>
      </c>
      <c r="H145" s="1113"/>
      <c r="I145" s="1113"/>
      <c r="J145" s="1114">
        <f t="shared" si="2"/>
        <v>8.1</v>
      </c>
      <c r="K145" s="1119"/>
      <c r="L145" s="1119"/>
    </row>
    <row r="146" spans="3:12" s="561" customFormat="1" ht="12.75" customHeight="1" x14ac:dyDescent="0.25">
      <c r="C146" s="1148"/>
      <c r="D146" s="1110"/>
      <c r="E146" s="1121" t="s">
        <v>2297</v>
      </c>
      <c r="F146" s="1112">
        <v>-1</v>
      </c>
      <c r="G146" s="1110">
        <v>0.9</v>
      </c>
      <c r="H146" s="1113"/>
      <c r="I146" s="1113"/>
      <c r="J146" s="1114">
        <f t="shared" si="2"/>
        <v>-0.9</v>
      </c>
      <c r="K146" s="1119"/>
      <c r="L146" s="1119"/>
    </row>
    <row r="147" spans="3:12" s="561" customFormat="1" ht="12.75" customHeight="1" x14ac:dyDescent="0.25">
      <c r="C147" s="1148" t="s">
        <v>782</v>
      </c>
      <c r="D147" s="1110" t="s">
        <v>976</v>
      </c>
      <c r="E147" s="1121" t="s">
        <v>1059</v>
      </c>
      <c r="F147" s="1112">
        <v>1</v>
      </c>
      <c r="G147" s="1110">
        <v>8.1</v>
      </c>
      <c r="H147" s="1113"/>
      <c r="I147" s="1113"/>
      <c r="J147" s="1114">
        <f t="shared" si="2"/>
        <v>8.1</v>
      </c>
      <c r="K147" s="1119"/>
      <c r="L147" s="1119"/>
    </row>
    <row r="148" spans="3:12" s="561" customFormat="1" ht="12.75" customHeight="1" x14ac:dyDescent="0.25">
      <c r="C148" s="1148" t="s">
        <v>782</v>
      </c>
      <c r="D148" s="1126" t="s">
        <v>978</v>
      </c>
      <c r="E148" s="1127" t="s">
        <v>140</v>
      </c>
      <c r="F148" s="1112">
        <v>1</v>
      </c>
      <c r="G148" s="1110">
        <v>11.8</v>
      </c>
      <c r="H148" s="1113"/>
      <c r="I148" s="1113"/>
      <c r="J148" s="1114">
        <f t="shared" si="2"/>
        <v>11.8</v>
      </c>
      <c r="K148" s="1119"/>
      <c r="L148" s="1119"/>
    </row>
    <row r="149" spans="3:12" s="561" customFormat="1" ht="12.75" customHeight="1" x14ac:dyDescent="0.25">
      <c r="C149" s="1148" t="s">
        <v>125</v>
      </c>
      <c r="D149" s="1110" t="s">
        <v>995</v>
      </c>
      <c r="E149" s="1121" t="s">
        <v>566</v>
      </c>
      <c r="F149" s="1112">
        <v>1</v>
      </c>
      <c r="G149" s="1110">
        <v>32.1</v>
      </c>
      <c r="H149" s="1113"/>
      <c r="I149" s="1113"/>
      <c r="J149" s="1114">
        <f t="shared" si="2"/>
        <v>32.1</v>
      </c>
      <c r="K149" s="1119"/>
      <c r="L149" s="1119"/>
    </row>
    <row r="150" spans="3:12" s="561" customFormat="1" ht="12.75" customHeight="1" x14ac:dyDescent="0.25">
      <c r="C150" s="1148"/>
      <c r="D150" s="1110"/>
      <c r="E150" s="1121" t="s">
        <v>2297</v>
      </c>
      <c r="F150" s="1112">
        <v>-2</v>
      </c>
      <c r="G150" s="1110">
        <v>1.8</v>
      </c>
      <c r="H150" s="1113"/>
      <c r="I150" s="1113"/>
      <c r="J150" s="1114">
        <f t="shared" si="2"/>
        <v>-3.6</v>
      </c>
      <c r="K150" s="1119"/>
      <c r="L150" s="1119"/>
    </row>
    <row r="151" spans="3:12" s="561" customFormat="1" ht="12.75" customHeight="1" x14ac:dyDescent="0.25">
      <c r="C151" s="1148"/>
      <c r="D151" s="1110"/>
      <c r="E151" s="1121" t="s">
        <v>2297</v>
      </c>
      <c r="F151" s="1112">
        <v>-1</v>
      </c>
      <c r="G151" s="1110">
        <v>1.2</v>
      </c>
      <c r="H151" s="1113"/>
      <c r="I151" s="1113"/>
      <c r="J151" s="1114">
        <f t="shared" si="2"/>
        <v>-1.2</v>
      </c>
      <c r="K151" s="1119"/>
      <c r="L151" s="1119"/>
    </row>
    <row r="152" spans="3:12" s="561" customFormat="1" ht="13.2" x14ac:dyDescent="0.25">
      <c r="C152" s="1148"/>
      <c r="D152" s="1110"/>
      <c r="E152" s="1121" t="s">
        <v>2297</v>
      </c>
      <c r="F152" s="1112">
        <v>-3</v>
      </c>
      <c r="G152" s="1110">
        <v>0.9</v>
      </c>
      <c r="H152" s="1113"/>
      <c r="I152" s="1113"/>
      <c r="J152" s="1114">
        <f t="shared" si="2"/>
        <v>-2.7</v>
      </c>
      <c r="K152" s="1119"/>
      <c r="L152" s="1119"/>
    </row>
    <row r="153" spans="3:12" s="560" customFormat="1" ht="12.75" customHeight="1" x14ac:dyDescent="0.25">
      <c r="C153" s="1148"/>
      <c r="D153" s="1110"/>
      <c r="E153" s="1121" t="s">
        <v>2297</v>
      </c>
      <c r="F153" s="1112">
        <v>-1</v>
      </c>
      <c r="G153" s="1110">
        <v>0.8</v>
      </c>
      <c r="H153" s="1113"/>
      <c r="I153" s="1113"/>
      <c r="J153" s="1114">
        <f t="shared" si="2"/>
        <v>-0.8</v>
      </c>
      <c r="K153" s="1119"/>
      <c r="L153" s="1119"/>
    </row>
    <row r="154" spans="3:12" s="561" customFormat="1" ht="12.75" customHeight="1" x14ac:dyDescent="0.25">
      <c r="C154" s="1148"/>
      <c r="D154" s="1110"/>
      <c r="E154" s="1121" t="s">
        <v>2297</v>
      </c>
      <c r="F154" s="1112">
        <v>-1</v>
      </c>
      <c r="G154" s="1110">
        <v>0.6</v>
      </c>
      <c r="H154" s="1113"/>
      <c r="I154" s="1113"/>
      <c r="J154" s="1114">
        <f t="shared" si="2"/>
        <v>-0.6</v>
      </c>
      <c r="K154" s="1119"/>
      <c r="L154" s="1119"/>
    </row>
    <row r="155" spans="3:12" s="561" customFormat="1" ht="12.75" customHeight="1" x14ac:dyDescent="0.25">
      <c r="C155" s="1123"/>
      <c r="D155" s="1123"/>
      <c r="E155" s="1123"/>
      <c r="F155" s="1123"/>
      <c r="G155" s="1123"/>
      <c r="H155" s="1123"/>
      <c r="I155" s="1123"/>
      <c r="J155" s="1123"/>
      <c r="K155" s="1123"/>
      <c r="L155" s="1123"/>
    </row>
    <row r="156" spans="3:12" s="560" customFormat="1" ht="12.75" customHeight="1" x14ac:dyDescent="0.25">
      <c r="C156" s="1148"/>
      <c r="D156" s="1110"/>
      <c r="E156" s="1118" t="s">
        <v>1018</v>
      </c>
      <c r="F156" s="1112"/>
      <c r="G156" s="1110"/>
      <c r="H156" s="1113"/>
      <c r="I156" s="1113"/>
      <c r="J156" s="1114"/>
      <c r="K156" s="1119"/>
      <c r="L156" s="1119"/>
    </row>
    <row r="157" spans="3:12" s="561" customFormat="1" ht="13.2" x14ac:dyDescent="0.25">
      <c r="C157" s="1148" t="s">
        <v>125</v>
      </c>
      <c r="D157" s="1110" t="s">
        <v>2313</v>
      </c>
      <c r="E157" s="1121" t="s">
        <v>360</v>
      </c>
      <c r="F157" s="1112">
        <v>1</v>
      </c>
      <c r="G157" s="1110">
        <v>49.2</v>
      </c>
      <c r="H157" s="1113"/>
      <c r="I157" s="1113"/>
      <c r="J157" s="1114">
        <f t="shared" ref="J157:J161" si="3">PRODUCT(F157:I157)</f>
        <v>49.2</v>
      </c>
      <c r="K157" s="1119"/>
      <c r="L157" s="1119"/>
    </row>
    <row r="158" spans="3:12" s="561" customFormat="1" ht="13.2" x14ac:dyDescent="0.25">
      <c r="C158" s="1148"/>
      <c r="D158" s="1110"/>
      <c r="E158" s="1121" t="s">
        <v>2297</v>
      </c>
      <c r="F158" s="1112">
        <v>-2</v>
      </c>
      <c r="G158" s="1110">
        <v>1.8</v>
      </c>
      <c r="H158" s="1113"/>
      <c r="I158" s="1113"/>
      <c r="J158" s="1114">
        <f t="shared" si="3"/>
        <v>-3.6</v>
      </c>
      <c r="K158" s="1119"/>
      <c r="L158" s="1119"/>
    </row>
    <row r="159" spans="3:12" s="561" customFormat="1" ht="12.75" customHeight="1" x14ac:dyDescent="0.25">
      <c r="C159" s="1148" t="s">
        <v>131</v>
      </c>
      <c r="D159" s="1110" t="s">
        <v>1371</v>
      </c>
      <c r="E159" s="1121" t="s">
        <v>1019</v>
      </c>
      <c r="F159" s="1112">
        <v>1</v>
      </c>
      <c r="G159" s="1110">
        <v>25.6</v>
      </c>
      <c r="H159" s="1113"/>
      <c r="I159" s="1113"/>
      <c r="J159" s="1114">
        <f t="shared" si="3"/>
        <v>25.6</v>
      </c>
      <c r="K159" s="1119"/>
      <c r="L159" s="1119"/>
    </row>
    <row r="160" spans="3:12" s="561" customFormat="1" ht="12.75" customHeight="1" x14ac:dyDescent="0.25">
      <c r="C160" s="1148" t="s">
        <v>788</v>
      </c>
      <c r="D160" s="1110" t="s">
        <v>1372</v>
      </c>
      <c r="E160" s="1121" t="s">
        <v>122</v>
      </c>
      <c r="F160" s="1112">
        <v>1</v>
      </c>
      <c r="G160" s="1110">
        <v>7.5</v>
      </c>
      <c r="H160" s="1113"/>
      <c r="I160" s="1113"/>
      <c r="J160" s="1114">
        <f t="shared" si="3"/>
        <v>7.5</v>
      </c>
      <c r="K160" s="1119"/>
      <c r="L160" s="1119"/>
    </row>
    <row r="161" spans="3:12" s="561" customFormat="1" ht="12.75" customHeight="1" x14ac:dyDescent="0.25">
      <c r="C161" s="1148"/>
      <c r="D161" s="1110"/>
      <c r="E161" s="1121" t="s">
        <v>2297</v>
      </c>
      <c r="F161" s="1112">
        <v>-1</v>
      </c>
      <c r="G161" s="1110">
        <v>0.8</v>
      </c>
      <c r="H161" s="1113"/>
      <c r="I161" s="1113"/>
      <c r="J161" s="1114">
        <f t="shared" si="3"/>
        <v>-0.8</v>
      </c>
      <c r="K161" s="1119"/>
      <c r="L161" s="1119"/>
    </row>
    <row r="162" spans="3:12" s="561" customFormat="1" ht="13.2" x14ac:dyDescent="0.25">
      <c r="C162" s="1123"/>
      <c r="D162" s="1123"/>
      <c r="E162" s="1123"/>
      <c r="F162" s="1123"/>
      <c r="G162" s="1123"/>
      <c r="H162" s="1123"/>
      <c r="I162" s="1123"/>
      <c r="J162" s="1123"/>
      <c r="K162" s="1123"/>
      <c r="L162" s="1123"/>
    </row>
    <row r="163" spans="3:12" s="561" customFormat="1" ht="12.75" customHeight="1" x14ac:dyDescent="0.25">
      <c r="C163" s="1148"/>
      <c r="D163" s="1110"/>
      <c r="E163" s="1118" t="s">
        <v>1021</v>
      </c>
      <c r="F163" s="1112"/>
      <c r="G163" s="1110"/>
      <c r="H163" s="1113"/>
      <c r="I163" s="1113"/>
      <c r="J163" s="1114"/>
      <c r="K163" s="1119"/>
      <c r="L163" s="1119"/>
    </row>
    <row r="164" spans="3:12" s="561" customFormat="1" ht="12.75" customHeight="1" x14ac:dyDescent="0.25">
      <c r="C164" s="1148" t="s">
        <v>125</v>
      </c>
      <c r="D164" s="1110" t="s">
        <v>1050</v>
      </c>
      <c r="E164" s="1121" t="s">
        <v>144</v>
      </c>
      <c r="F164" s="1112">
        <v>1</v>
      </c>
      <c r="G164" s="1110">
        <v>26.95</v>
      </c>
      <c r="H164" s="1113"/>
      <c r="I164" s="1113"/>
      <c r="J164" s="1114">
        <f t="shared" ref="J164:J227" si="4">PRODUCT(F164:I164)</f>
        <v>26.95</v>
      </c>
      <c r="K164" s="1119"/>
      <c r="L164" s="1119"/>
    </row>
    <row r="165" spans="3:12" s="561" customFormat="1" ht="15" customHeight="1" x14ac:dyDescent="0.25">
      <c r="C165" s="1148"/>
      <c r="D165" s="1110"/>
      <c r="E165" s="1121" t="s">
        <v>2297</v>
      </c>
      <c r="F165" s="1112">
        <v>-1</v>
      </c>
      <c r="G165" s="1110">
        <v>1.8</v>
      </c>
      <c r="H165" s="1113"/>
      <c r="I165" s="1113"/>
      <c r="J165" s="1114">
        <f t="shared" si="4"/>
        <v>-1.8</v>
      </c>
      <c r="K165" s="1119"/>
      <c r="L165" s="1119"/>
    </row>
    <row r="166" spans="3:12" s="560" customFormat="1" ht="12.75" customHeight="1" x14ac:dyDescent="0.25">
      <c r="C166" s="1148"/>
      <c r="D166" s="1110"/>
      <c r="E166" s="1121" t="s">
        <v>2297</v>
      </c>
      <c r="F166" s="1112">
        <v>-1</v>
      </c>
      <c r="G166" s="1110">
        <v>1.2</v>
      </c>
      <c r="H166" s="1113"/>
      <c r="I166" s="1113"/>
      <c r="J166" s="1114">
        <f t="shared" si="4"/>
        <v>-1.2</v>
      </c>
      <c r="K166" s="1119"/>
      <c r="L166" s="1119"/>
    </row>
    <row r="167" spans="3:12" s="561" customFormat="1" ht="12.75" customHeight="1" x14ac:dyDescent="0.25">
      <c r="C167" s="1148"/>
      <c r="D167" s="1110"/>
      <c r="E167" s="1121" t="s">
        <v>2297</v>
      </c>
      <c r="F167" s="1112">
        <v>-2</v>
      </c>
      <c r="G167" s="1110">
        <v>1</v>
      </c>
      <c r="H167" s="1113"/>
      <c r="I167" s="1113"/>
      <c r="J167" s="1114">
        <f t="shared" si="4"/>
        <v>-2</v>
      </c>
      <c r="K167" s="1119"/>
      <c r="L167" s="1119"/>
    </row>
    <row r="168" spans="3:12" s="561" customFormat="1" ht="12.75" customHeight="1" x14ac:dyDescent="0.25">
      <c r="C168" s="1148" t="s">
        <v>120</v>
      </c>
      <c r="D168" s="1110" t="s">
        <v>1047</v>
      </c>
      <c r="E168" s="1121" t="s">
        <v>122</v>
      </c>
      <c r="F168" s="1112">
        <v>1</v>
      </c>
      <c r="G168" s="1110">
        <v>8.8000000000000007</v>
      </c>
      <c r="H168" s="1113"/>
      <c r="I168" s="1113"/>
      <c r="J168" s="1114">
        <f t="shared" si="4"/>
        <v>8.8000000000000007</v>
      </c>
      <c r="K168" s="1119"/>
      <c r="L168" s="1119"/>
    </row>
    <row r="169" spans="3:12" s="561" customFormat="1" ht="12.75" customHeight="1" x14ac:dyDescent="0.25">
      <c r="C169" s="1148"/>
      <c r="D169" s="1110"/>
      <c r="E169" s="1121" t="s">
        <v>2297</v>
      </c>
      <c r="F169" s="1112">
        <v>-1</v>
      </c>
      <c r="G169" s="1110">
        <v>1</v>
      </c>
      <c r="H169" s="1113"/>
      <c r="I169" s="1113"/>
      <c r="J169" s="1114">
        <f t="shared" si="4"/>
        <v>-1</v>
      </c>
      <c r="K169" s="1119"/>
      <c r="L169" s="1119"/>
    </row>
    <row r="170" spans="3:12" s="561" customFormat="1" ht="12.75" customHeight="1" x14ac:dyDescent="0.25">
      <c r="C170" s="1148" t="s">
        <v>120</v>
      </c>
      <c r="D170" s="1110" t="s">
        <v>1049</v>
      </c>
      <c r="E170" s="1121" t="s">
        <v>122</v>
      </c>
      <c r="F170" s="1112">
        <v>1</v>
      </c>
      <c r="G170" s="1110">
        <v>8.8000000000000007</v>
      </c>
      <c r="H170" s="1113"/>
      <c r="I170" s="1113"/>
      <c r="J170" s="1114">
        <f t="shared" si="4"/>
        <v>8.8000000000000007</v>
      </c>
      <c r="K170" s="1119"/>
      <c r="L170" s="1119"/>
    </row>
    <row r="171" spans="3:12" s="561" customFormat="1" ht="12.75" customHeight="1" x14ac:dyDescent="0.25">
      <c r="C171" s="1148"/>
      <c r="D171" s="1110"/>
      <c r="E171" s="1121" t="s">
        <v>2297</v>
      </c>
      <c r="F171" s="1112">
        <v>-1</v>
      </c>
      <c r="G171" s="1110">
        <v>1</v>
      </c>
      <c r="H171" s="1113"/>
      <c r="I171" s="1113"/>
      <c r="J171" s="1114">
        <f t="shared" si="4"/>
        <v>-1</v>
      </c>
      <c r="K171" s="1119"/>
      <c r="L171" s="1119"/>
    </row>
    <row r="172" spans="3:12" s="561" customFormat="1" ht="12.75" customHeight="1" x14ac:dyDescent="0.25">
      <c r="C172" s="1148" t="s">
        <v>125</v>
      </c>
      <c r="D172" s="1110" t="s">
        <v>2233</v>
      </c>
      <c r="E172" s="1121" t="s">
        <v>144</v>
      </c>
      <c r="F172" s="1112">
        <v>1</v>
      </c>
      <c r="G172" s="1110">
        <v>29.4</v>
      </c>
      <c r="H172" s="1113"/>
      <c r="I172" s="1113"/>
      <c r="J172" s="1114">
        <f t="shared" si="4"/>
        <v>29.4</v>
      </c>
      <c r="K172" s="1119"/>
      <c r="L172" s="1119"/>
    </row>
    <row r="173" spans="3:12" s="561" customFormat="1" ht="12.75" customHeight="1" x14ac:dyDescent="0.25">
      <c r="C173" s="1148"/>
      <c r="D173" s="1110"/>
      <c r="E173" s="1121" t="s">
        <v>2297</v>
      </c>
      <c r="F173" s="1112">
        <v>-2</v>
      </c>
      <c r="G173" s="1110">
        <v>1.2</v>
      </c>
      <c r="H173" s="1113"/>
      <c r="I173" s="1113"/>
      <c r="J173" s="1114">
        <f t="shared" si="4"/>
        <v>-2.4</v>
      </c>
      <c r="K173" s="1119"/>
      <c r="L173" s="1119"/>
    </row>
    <row r="174" spans="3:12" s="561" customFormat="1" ht="13.2" x14ac:dyDescent="0.25">
      <c r="C174" s="1148"/>
      <c r="D174" s="1110"/>
      <c r="E174" s="1121" t="s">
        <v>2297</v>
      </c>
      <c r="F174" s="1112">
        <v>-2</v>
      </c>
      <c r="G174" s="1110">
        <v>0.9</v>
      </c>
      <c r="H174" s="1113"/>
      <c r="I174" s="1113"/>
      <c r="J174" s="1114">
        <f t="shared" si="4"/>
        <v>-1.8</v>
      </c>
      <c r="K174" s="1119"/>
      <c r="L174" s="1119"/>
    </row>
    <row r="175" spans="3:12" s="561" customFormat="1" ht="12.75" customHeight="1" x14ac:dyDescent="0.25">
      <c r="C175" s="1148"/>
      <c r="D175" s="1110"/>
      <c r="E175" s="1121" t="s">
        <v>2303</v>
      </c>
      <c r="F175" s="1112">
        <v>-3</v>
      </c>
      <c r="G175" s="1110">
        <v>1.2</v>
      </c>
      <c r="H175" s="1113"/>
      <c r="I175" s="1113"/>
      <c r="J175" s="1114">
        <f t="shared" si="4"/>
        <v>-3.5999999999999996</v>
      </c>
      <c r="K175" s="1119"/>
      <c r="L175" s="1119"/>
    </row>
    <row r="176" spans="3:12" s="561" customFormat="1" ht="12.75" customHeight="1" x14ac:dyDescent="0.25">
      <c r="C176" s="1148" t="s">
        <v>121</v>
      </c>
      <c r="D176" s="1110" t="s">
        <v>1042</v>
      </c>
      <c r="E176" s="1121" t="s">
        <v>2242</v>
      </c>
      <c r="F176" s="1112">
        <v>1</v>
      </c>
      <c r="G176" s="1110">
        <v>17.399999999999999</v>
      </c>
      <c r="H176" s="1113"/>
      <c r="I176" s="1113"/>
      <c r="J176" s="1114">
        <f t="shared" si="4"/>
        <v>17.399999999999999</v>
      </c>
      <c r="K176" s="1119"/>
      <c r="L176" s="1119"/>
    </row>
    <row r="177" spans="3:12" s="561" customFormat="1" ht="12.75" customHeight="1" x14ac:dyDescent="0.25">
      <c r="C177" s="1148"/>
      <c r="D177" s="1110"/>
      <c r="E177" s="1121" t="s">
        <v>2297</v>
      </c>
      <c r="F177" s="1112">
        <v>-1</v>
      </c>
      <c r="G177" s="1110">
        <v>1</v>
      </c>
      <c r="H177" s="1113"/>
      <c r="I177" s="1113"/>
      <c r="J177" s="1114">
        <f t="shared" si="4"/>
        <v>-1</v>
      </c>
      <c r="K177" s="1119"/>
      <c r="L177" s="1119"/>
    </row>
    <row r="178" spans="3:12" s="561" customFormat="1" ht="12.75" customHeight="1" x14ac:dyDescent="0.25">
      <c r="C178" s="1148"/>
      <c r="D178" s="1110"/>
      <c r="E178" s="1121" t="s">
        <v>2315</v>
      </c>
      <c r="F178" s="1112">
        <v>1</v>
      </c>
      <c r="G178" s="1110">
        <v>8.4499999999999993</v>
      </c>
      <c r="H178" s="1113"/>
      <c r="I178" s="1113"/>
      <c r="J178" s="1114">
        <f t="shared" si="4"/>
        <v>8.4499999999999993</v>
      </c>
      <c r="K178" s="1119"/>
      <c r="L178" s="1119"/>
    </row>
    <row r="179" spans="3:12" s="561" customFormat="1" ht="12.75" customHeight="1" x14ac:dyDescent="0.25">
      <c r="C179" s="1148" t="s">
        <v>121</v>
      </c>
      <c r="D179" s="1110" t="s">
        <v>1038</v>
      </c>
      <c r="E179" s="1121" t="s">
        <v>2242</v>
      </c>
      <c r="F179" s="1112">
        <v>1</v>
      </c>
      <c r="G179" s="1110">
        <v>16.899999999999999</v>
      </c>
      <c r="H179" s="1113"/>
      <c r="I179" s="1113"/>
      <c r="J179" s="1114">
        <f t="shared" si="4"/>
        <v>16.899999999999999</v>
      </c>
      <c r="K179" s="1119"/>
      <c r="L179" s="1119"/>
    </row>
    <row r="180" spans="3:12" s="561" customFormat="1" ht="12.75" customHeight="1" x14ac:dyDescent="0.25">
      <c r="C180" s="1148"/>
      <c r="D180" s="1110"/>
      <c r="E180" s="1121" t="s">
        <v>2297</v>
      </c>
      <c r="F180" s="1112">
        <v>-1</v>
      </c>
      <c r="G180" s="1110">
        <v>1</v>
      </c>
      <c r="H180" s="1113"/>
      <c r="I180" s="1113"/>
      <c r="J180" s="1114">
        <f t="shared" si="4"/>
        <v>-1</v>
      </c>
      <c r="K180" s="1119"/>
      <c r="L180" s="1119"/>
    </row>
    <row r="181" spans="3:12" s="561" customFormat="1" ht="12.75" customHeight="1" x14ac:dyDescent="0.25">
      <c r="C181" s="1148"/>
      <c r="D181" s="1110"/>
      <c r="E181" s="1121" t="s">
        <v>2315</v>
      </c>
      <c r="F181" s="1112">
        <v>1</v>
      </c>
      <c r="G181" s="1110">
        <v>7.95</v>
      </c>
      <c r="H181" s="1113"/>
      <c r="I181" s="1113"/>
      <c r="J181" s="1114">
        <f t="shared" si="4"/>
        <v>7.95</v>
      </c>
      <c r="K181" s="1119"/>
      <c r="L181" s="1119"/>
    </row>
    <row r="182" spans="3:12" s="561" customFormat="1" ht="12.75" customHeight="1" x14ac:dyDescent="0.25">
      <c r="C182" s="1148" t="s">
        <v>121</v>
      </c>
      <c r="D182" s="1110" t="s">
        <v>1035</v>
      </c>
      <c r="E182" s="1121" t="s">
        <v>218</v>
      </c>
      <c r="F182" s="1112">
        <v>1</v>
      </c>
      <c r="G182" s="1110">
        <v>15</v>
      </c>
      <c r="H182" s="1113"/>
      <c r="I182" s="1113"/>
      <c r="J182" s="1114">
        <f t="shared" si="4"/>
        <v>15</v>
      </c>
      <c r="K182" s="1119"/>
      <c r="L182" s="1119"/>
    </row>
    <row r="183" spans="3:12" s="561" customFormat="1" ht="12.75" customHeight="1" x14ac:dyDescent="0.25">
      <c r="C183" s="1148"/>
      <c r="D183" s="1110"/>
      <c r="E183" s="1121" t="s">
        <v>2297</v>
      </c>
      <c r="F183" s="1112">
        <v>-1</v>
      </c>
      <c r="G183" s="1110">
        <v>1</v>
      </c>
      <c r="H183" s="1113"/>
      <c r="I183" s="1113"/>
      <c r="J183" s="1114">
        <f t="shared" si="4"/>
        <v>-1</v>
      </c>
      <c r="K183" s="1119"/>
      <c r="L183" s="1119"/>
    </row>
    <row r="184" spans="3:12" s="561" customFormat="1" ht="12.75" customHeight="1" x14ac:dyDescent="0.25">
      <c r="C184" s="1148" t="s">
        <v>121</v>
      </c>
      <c r="D184" s="1110" t="s">
        <v>1037</v>
      </c>
      <c r="E184" s="1121" t="s">
        <v>130</v>
      </c>
      <c r="F184" s="1112">
        <v>1</v>
      </c>
      <c r="G184" s="1110">
        <v>7.6</v>
      </c>
      <c r="H184" s="1113"/>
      <c r="I184" s="1113"/>
      <c r="J184" s="1114">
        <f t="shared" si="4"/>
        <v>7.6</v>
      </c>
      <c r="K184" s="1119"/>
      <c r="L184" s="1119"/>
    </row>
    <row r="185" spans="3:12" s="561" customFormat="1" ht="12.75" customHeight="1" x14ac:dyDescent="0.25">
      <c r="C185" s="1148"/>
      <c r="D185" s="1110"/>
      <c r="E185" s="1121" t="s">
        <v>2297</v>
      </c>
      <c r="F185" s="1112">
        <v>-1</v>
      </c>
      <c r="G185" s="1110">
        <v>0.9</v>
      </c>
      <c r="H185" s="1113"/>
      <c r="I185" s="1113"/>
      <c r="J185" s="1114">
        <f t="shared" si="4"/>
        <v>-0.9</v>
      </c>
      <c r="K185" s="1119"/>
      <c r="L185" s="1119"/>
    </row>
    <row r="186" spans="3:12" s="561" customFormat="1" ht="12.75" customHeight="1" x14ac:dyDescent="0.25">
      <c r="C186" s="1148" t="s">
        <v>121</v>
      </c>
      <c r="D186" s="1110" t="s">
        <v>1028</v>
      </c>
      <c r="E186" s="1121" t="s">
        <v>826</v>
      </c>
      <c r="F186" s="1112">
        <v>1</v>
      </c>
      <c r="G186" s="1110">
        <v>11.2</v>
      </c>
      <c r="H186" s="1113"/>
      <c r="I186" s="1113"/>
      <c r="J186" s="1114">
        <f t="shared" si="4"/>
        <v>11.2</v>
      </c>
      <c r="K186" s="1119"/>
      <c r="L186" s="1119"/>
    </row>
    <row r="187" spans="3:12" s="561" customFormat="1" ht="12.75" customHeight="1" x14ac:dyDescent="0.25">
      <c r="C187" s="1148"/>
      <c r="D187" s="1110"/>
      <c r="E187" s="1121" t="s">
        <v>2315</v>
      </c>
      <c r="F187" s="1112">
        <v>1</v>
      </c>
      <c r="G187" s="1110">
        <v>5.2</v>
      </c>
      <c r="H187" s="1113"/>
      <c r="I187" s="1113"/>
      <c r="J187" s="1114">
        <f t="shared" si="4"/>
        <v>5.2</v>
      </c>
      <c r="K187" s="1119"/>
      <c r="L187" s="1119"/>
    </row>
    <row r="188" spans="3:12" s="561" customFormat="1" ht="12.75" customHeight="1" x14ac:dyDescent="0.25">
      <c r="C188" s="1148"/>
      <c r="D188" s="1110"/>
      <c r="E188" s="1121" t="s">
        <v>2297</v>
      </c>
      <c r="F188" s="1112">
        <v>-1</v>
      </c>
      <c r="G188" s="1110">
        <v>0.9</v>
      </c>
      <c r="H188" s="1113"/>
      <c r="I188" s="1113"/>
      <c r="J188" s="1114">
        <f t="shared" si="4"/>
        <v>-0.9</v>
      </c>
      <c r="K188" s="1119"/>
      <c r="L188" s="1119"/>
    </row>
    <row r="189" spans="3:12" s="560" customFormat="1" ht="12.75" customHeight="1" x14ac:dyDescent="0.25">
      <c r="C189" s="1148" t="s">
        <v>121</v>
      </c>
      <c r="D189" s="1110" t="s">
        <v>1029</v>
      </c>
      <c r="E189" s="1121" t="s">
        <v>827</v>
      </c>
      <c r="F189" s="1112">
        <v>1</v>
      </c>
      <c r="G189" s="1110">
        <v>11.2</v>
      </c>
      <c r="H189" s="1113"/>
      <c r="I189" s="1113"/>
      <c r="J189" s="1114">
        <f t="shared" si="4"/>
        <v>11.2</v>
      </c>
      <c r="K189" s="1119"/>
      <c r="L189" s="1119"/>
    </row>
    <row r="190" spans="3:12" s="561" customFormat="1" ht="12.75" customHeight="1" x14ac:dyDescent="0.25">
      <c r="C190" s="1148"/>
      <c r="D190" s="1110"/>
      <c r="E190" s="1121" t="s">
        <v>2315</v>
      </c>
      <c r="F190" s="1112">
        <v>1</v>
      </c>
      <c r="G190" s="1110">
        <v>5.2</v>
      </c>
      <c r="H190" s="1113"/>
      <c r="I190" s="1113"/>
      <c r="J190" s="1114">
        <f t="shared" si="4"/>
        <v>5.2</v>
      </c>
      <c r="K190" s="1119"/>
      <c r="L190" s="1119"/>
    </row>
    <row r="191" spans="3:12" s="561" customFormat="1" ht="12.75" customHeight="1" x14ac:dyDescent="0.25">
      <c r="C191" s="1148"/>
      <c r="D191" s="1110"/>
      <c r="E191" s="1121" t="s">
        <v>2297</v>
      </c>
      <c r="F191" s="1112">
        <v>-1</v>
      </c>
      <c r="G191" s="1110">
        <v>0.9</v>
      </c>
      <c r="H191" s="1113"/>
      <c r="I191" s="1113"/>
      <c r="J191" s="1114">
        <f t="shared" si="4"/>
        <v>-0.9</v>
      </c>
      <c r="K191" s="1119"/>
      <c r="L191" s="1119"/>
    </row>
    <row r="192" spans="3:12" s="561" customFormat="1" ht="12.75" customHeight="1" x14ac:dyDescent="0.25">
      <c r="C192" s="1148" t="s">
        <v>121</v>
      </c>
      <c r="D192" s="1110" t="s">
        <v>1030</v>
      </c>
      <c r="E192" s="1121" t="s">
        <v>142</v>
      </c>
      <c r="F192" s="1112">
        <v>1</v>
      </c>
      <c r="G192" s="1110">
        <v>8.1999999999999993</v>
      </c>
      <c r="H192" s="1113"/>
      <c r="I192" s="1113"/>
      <c r="J192" s="1114">
        <f t="shared" si="4"/>
        <v>8.1999999999999993</v>
      </c>
      <c r="K192" s="1119"/>
      <c r="L192" s="1119"/>
    </row>
    <row r="193" spans="3:12" s="561" customFormat="1" ht="12.75" customHeight="1" x14ac:dyDescent="0.25">
      <c r="C193" s="1148"/>
      <c r="D193" s="1110"/>
      <c r="E193" s="1121" t="s">
        <v>2297</v>
      </c>
      <c r="F193" s="1112">
        <v>-1</v>
      </c>
      <c r="G193" s="1110">
        <v>0.9</v>
      </c>
      <c r="H193" s="1113"/>
      <c r="I193" s="1113"/>
      <c r="J193" s="1114">
        <f t="shared" si="4"/>
        <v>-0.9</v>
      </c>
      <c r="K193" s="1119"/>
      <c r="L193" s="1119"/>
    </row>
    <row r="194" spans="3:12" s="561" customFormat="1" ht="12.75" customHeight="1" x14ac:dyDescent="0.25">
      <c r="C194" s="1148" t="s">
        <v>786</v>
      </c>
      <c r="D194" s="1110" t="s">
        <v>1057</v>
      </c>
      <c r="E194" s="1121" t="s">
        <v>177</v>
      </c>
      <c r="F194" s="1112">
        <v>1</v>
      </c>
      <c r="G194" s="1110">
        <v>8.4</v>
      </c>
      <c r="H194" s="1113"/>
      <c r="I194" s="1113"/>
      <c r="J194" s="1114">
        <f t="shared" si="4"/>
        <v>8.4</v>
      </c>
      <c r="K194" s="1119"/>
      <c r="L194" s="1119"/>
    </row>
    <row r="195" spans="3:12" s="561" customFormat="1" ht="16.5" customHeight="1" x14ac:dyDescent="0.25">
      <c r="C195" s="1148"/>
      <c r="D195" s="1110"/>
      <c r="E195" s="1121" t="s">
        <v>2297</v>
      </c>
      <c r="F195" s="1112">
        <v>-1</v>
      </c>
      <c r="G195" s="1110">
        <v>0.9</v>
      </c>
      <c r="H195" s="1113"/>
      <c r="I195" s="1113"/>
      <c r="J195" s="1114">
        <f t="shared" si="4"/>
        <v>-0.9</v>
      </c>
      <c r="K195" s="1119"/>
      <c r="L195" s="1119"/>
    </row>
    <row r="196" spans="3:12" s="561" customFormat="1" ht="12.75" customHeight="1" x14ac:dyDescent="0.25">
      <c r="C196" s="1148" t="s">
        <v>782</v>
      </c>
      <c r="D196" s="1110" t="s">
        <v>1058</v>
      </c>
      <c r="E196" s="1121" t="s">
        <v>1059</v>
      </c>
      <c r="F196" s="1112">
        <v>1</v>
      </c>
      <c r="G196" s="1110">
        <v>8.6999999999999993</v>
      </c>
      <c r="H196" s="1113"/>
      <c r="I196" s="1113"/>
      <c r="J196" s="1114">
        <f t="shared" si="4"/>
        <v>8.6999999999999993</v>
      </c>
      <c r="K196" s="1119"/>
      <c r="L196" s="1119"/>
    </row>
    <row r="197" spans="3:12" s="561" customFormat="1" ht="12.75" customHeight="1" x14ac:dyDescent="0.25">
      <c r="C197" s="1148" t="s">
        <v>786</v>
      </c>
      <c r="D197" s="1110" t="s">
        <v>1060</v>
      </c>
      <c r="E197" s="1121" t="s">
        <v>177</v>
      </c>
      <c r="F197" s="1112">
        <v>1</v>
      </c>
      <c r="G197" s="1110">
        <v>9.4</v>
      </c>
      <c r="H197" s="1113"/>
      <c r="I197" s="1113"/>
      <c r="J197" s="1114">
        <f t="shared" si="4"/>
        <v>9.4</v>
      </c>
      <c r="K197" s="1119"/>
      <c r="L197" s="1119"/>
    </row>
    <row r="198" spans="3:12" s="561" customFormat="1" ht="12.75" customHeight="1" x14ac:dyDescent="0.25">
      <c r="C198" s="1148"/>
      <c r="D198" s="1110"/>
      <c r="E198" s="1121" t="s">
        <v>2297</v>
      </c>
      <c r="F198" s="1112">
        <v>-1</v>
      </c>
      <c r="G198" s="1110">
        <v>0.9</v>
      </c>
      <c r="H198" s="1113"/>
      <c r="I198" s="1113"/>
      <c r="J198" s="1114">
        <f t="shared" si="4"/>
        <v>-0.9</v>
      </c>
      <c r="K198" s="1119"/>
      <c r="L198" s="1119"/>
    </row>
    <row r="199" spans="3:12" s="561" customFormat="1" ht="12.75" customHeight="1" x14ac:dyDescent="0.25">
      <c r="C199" s="1148" t="s">
        <v>125</v>
      </c>
      <c r="D199" s="1110" t="s">
        <v>1063</v>
      </c>
      <c r="E199" s="1121" t="s">
        <v>1064</v>
      </c>
      <c r="F199" s="1112">
        <v>1</v>
      </c>
      <c r="G199" s="1110">
        <v>17.5</v>
      </c>
      <c r="H199" s="1113"/>
      <c r="I199" s="1113"/>
      <c r="J199" s="1114">
        <f t="shared" si="4"/>
        <v>17.5</v>
      </c>
      <c r="K199" s="1119"/>
      <c r="L199" s="1119"/>
    </row>
    <row r="200" spans="3:12" s="561" customFormat="1" ht="14.25" customHeight="1" x14ac:dyDescent="0.25">
      <c r="C200" s="1148"/>
      <c r="D200" s="1110"/>
      <c r="E200" s="1121" t="s">
        <v>2297</v>
      </c>
      <c r="F200" s="1112">
        <v>-1</v>
      </c>
      <c r="G200" s="1110">
        <v>1.2</v>
      </c>
      <c r="H200" s="1113"/>
      <c r="I200" s="1113"/>
      <c r="J200" s="1114">
        <f t="shared" si="4"/>
        <v>-1.2</v>
      </c>
      <c r="K200" s="1119"/>
      <c r="L200" s="1119"/>
    </row>
    <row r="201" spans="3:12" s="561" customFormat="1" ht="12.75" customHeight="1" x14ac:dyDescent="0.25">
      <c r="C201" s="1148" t="s">
        <v>782</v>
      </c>
      <c r="D201" s="1110" t="s">
        <v>1067</v>
      </c>
      <c r="E201" s="1121" t="s">
        <v>1059</v>
      </c>
      <c r="F201" s="1112">
        <v>1</v>
      </c>
      <c r="G201" s="1110">
        <v>8.6</v>
      </c>
      <c r="H201" s="1113"/>
      <c r="I201" s="1113"/>
      <c r="J201" s="1114">
        <f t="shared" si="4"/>
        <v>8.6</v>
      </c>
      <c r="K201" s="1119"/>
      <c r="L201" s="1119"/>
    </row>
    <row r="202" spans="3:12" s="561" customFormat="1" ht="12.75" customHeight="1" x14ac:dyDescent="0.25">
      <c r="C202" s="1148" t="s">
        <v>120</v>
      </c>
      <c r="D202" s="1110" t="s">
        <v>1069</v>
      </c>
      <c r="E202" s="1121" t="s">
        <v>826</v>
      </c>
      <c r="F202" s="1112">
        <v>1</v>
      </c>
      <c r="G202" s="1110">
        <v>8.3000000000000007</v>
      </c>
      <c r="H202" s="1113"/>
      <c r="I202" s="1113"/>
      <c r="J202" s="1114">
        <f t="shared" si="4"/>
        <v>8.3000000000000007</v>
      </c>
      <c r="K202" s="1119"/>
      <c r="L202" s="1119"/>
    </row>
    <row r="203" spans="3:12" s="561" customFormat="1" ht="12.75" customHeight="1" x14ac:dyDescent="0.25">
      <c r="C203" s="1148"/>
      <c r="D203" s="1110"/>
      <c r="E203" s="1121" t="s">
        <v>2297</v>
      </c>
      <c r="F203" s="1112">
        <v>-1</v>
      </c>
      <c r="G203" s="1110">
        <v>0.8</v>
      </c>
      <c r="H203" s="1113"/>
      <c r="I203" s="1113"/>
      <c r="J203" s="1114">
        <f t="shared" si="4"/>
        <v>-0.8</v>
      </c>
      <c r="K203" s="1119"/>
      <c r="L203" s="1119"/>
    </row>
    <row r="204" spans="3:12" s="561" customFormat="1" ht="12.75" customHeight="1" x14ac:dyDescent="0.25">
      <c r="C204" s="1148" t="s">
        <v>120</v>
      </c>
      <c r="D204" s="1110" t="s">
        <v>1070</v>
      </c>
      <c r="E204" s="1121" t="s">
        <v>827</v>
      </c>
      <c r="F204" s="1112">
        <v>1</v>
      </c>
      <c r="G204" s="1110">
        <v>6.2</v>
      </c>
      <c r="H204" s="1113"/>
      <c r="I204" s="1113"/>
      <c r="J204" s="1114">
        <f t="shared" si="4"/>
        <v>6.2</v>
      </c>
      <c r="K204" s="1119"/>
      <c r="L204" s="1119"/>
    </row>
    <row r="205" spans="3:12" s="561" customFormat="1" ht="12.75" customHeight="1" x14ac:dyDescent="0.25">
      <c r="C205" s="1148"/>
      <c r="D205" s="1110"/>
      <c r="E205" s="1121" t="s">
        <v>2297</v>
      </c>
      <c r="F205" s="1112">
        <v>-1</v>
      </c>
      <c r="G205" s="1110">
        <v>0.8</v>
      </c>
      <c r="H205" s="1113"/>
      <c r="I205" s="1113"/>
      <c r="J205" s="1114">
        <f t="shared" si="4"/>
        <v>-0.8</v>
      </c>
      <c r="K205" s="1119"/>
      <c r="L205" s="1119"/>
    </row>
    <row r="206" spans="3:12" s="561" customFormat="1" ht="12.75" customHeight="1" x14ac:dyDescent="0.25">
      <c r="C206" s="1148" t="s">
        <v>125</v>
      </c>
      <c r="D206" s="1110" t="s">
        <v>2319</v>
      </c>
      <c r="E206" s="1121" t="s">
        <v>138</v>
      </c>
      <c r="F206" s="1112">
        <v>1</v>
      </c>
      <c r="G206" s="1110">
        <v>60.5</v>
      </c>
      <c r="H206" s="1113"/>
      <c r="I206" s="1113"/>
      <c r="J206" s="1114">
        <f t="shared" si="4"/>
        <v>60.5</v>
      </c>
      <c r="K206" s="1119"/>
      <c r="L206" s="1119"/>
    </row>
    <row r="207" spans="3:12" s="561" customFormat="1" ht="12.75" customHeight="1" x14ac:dyDescent="0.25">
      <c r="C207" s="1148"/>
      <c r="D207" s="1110"/>
      <c r="E207" s="1121" t="s">
        <v>2297</v>
      </c>
      <c r="F207" s="1112">
        <v>-2</v>
      </c>
      <c r="G207" s="1110">
        <v>1.8</v>
      </c>
      <c r="H207" s="1113"/>
      <c r="I207" s="1113"/>
      <c r="J207" s="1114">
        <f t="shared" si="4"/>
        <v>-3.6</v>
      </c>
      <c r="K207" s="1119"/>
      <c r="L207" s="1119"/>
    </row>
    <row r="208" spans="3:12" s="561" customFormat="1" ht="12.75" customHeight="1" x14ac:dyDescent="0.25">
      <c r="C208" s="1148"/>
      <c r="D208" s="1110"/>
      <c r="E208" s="1121" t="s">
        <v>2297</v>
      </c>
      <c r="F208" s="1112">
        <v>-3</v>
      </c>
      <c r="G208" s="1110">
        <v>1.2</v>
      </c>
      <c r="H208" s="1113"/>
      <c r="I208" s="1113"/>
      <c r="J208" s="1114">
        <f t="shared" si="4"/>
        <v>-3.5999999999999996</v>
      </c>
      <c r="K208" s="1119"/>
      <c r="L208" s="1119"/>
    </row>
    <row r="209" spans="3:12" s="561" customFormat="1" ht="12.75" customHeight="1" x14ac:dyDescent="0.25">
      <c r="C209" s="1148"/>
      <c r="D209" s="1110"/>
      <c r="E209" s="1121" t="s">
        <v>2297</v>
      </c>
      <c r="F209" s="1112">
        <v>-2</v>
      </c>
      <c r="G209" s="1110">
        <v>1</v>
      </c>
      <c r="H209" s="1113"/>
      <c r="I209" s="1113"/>
      <c r="J209" s="1114">
        <f t="shared" si="4"/>
        <v>-2</v>
      </c>
      <c r="K209" s="1119"/>
      <c r="L209" s="1119"/>
    </row>
    <row r="210" spans="3:12" s="561" customFormat="1" ht="15" customHeight="1" x14ac:dyDescent="0.25">
      <c r="C210" s="1148"/>
      <c r="D210" s="1110"/>
      <c r="E210" s="1121" t="s">
        <v>2297</v>
      </c>
      <c r="F210" s="1112">
        <v>-7</v>
      </c>
      <c r="G210" s="1110">
        <v>0.9</v>
      </c>
      <c r="H210" s="1113"/>
      <c r="I210" s="1113"/>
      <c r="J210" s="1114">
        <f t="shared" si="4"/>
        <v>-6.3</v>
      </c>
      <c r="K210" s="1119"/>
      <c r="L210" s="1119"/>
    </row>
    <row r="211" spans="3:12" s="561" customFormat="1" ht="15" customHeight="1" x14ac:dyDescent="0.25">
      <c r="C211" s="1148" t="s">
        <v>125</v>
      </c>
      <c r="D211" s="1110" t="s">
        <v>1103</v>
      </c>
      <c r="E211" s="1121" t="s">
        <v>360</v>
      </c>
      <c r="F211" s="1112">
        <v>1</v>
      </c>
      <c r="G211" s="1110">
        <v>56.1</v>
      </c>
      <c r="H211" s="1113"/>
      <c r="I211" s="1113"/>
      <c r="J211" s="1114">
        <f t="shared" si="4"/>
        <v>56.1</v>
      </c>
      <c r="K211" s="1119"/>
      <c r="L211" s="1119"/>
    </row>
    <row r="212" spans="3:12" s="561" customFormat="1" ht="12.75" customHeight="1" x14ac:dyDescent="0.25">
      <c r="C212" s="1148"/>
      <c r="D212" s="1110"/>
      <c r="E212" s="1121" t="s">
        <v>2297</v>
      </c>
      <c r="F212" s="1112">
        <v>-1</v>
      </c>
      <c r="G212" s="1110">
        <v>1.8</v>
      </c>
      <c r="H212" s="1113"/>
      <c r="I212" s="1113"/>
      <c r="J212" s="1114">
        <f t="shared" si="4"/>
        <v>-1.8</v>
      </c>
      <c r="K212" s="1119"/>
      <c r="L212" s="1119"/>
    </row>
    <row r="213" spans="3:12" s="561" customFormat="1" ht="12.75" customHeight="1" x14ac:dyDescent="0.25">
      <c r="C213" s="1148"/>
      <c r="D213" s="1110"/>
      <c r="E213" s="1121" t="s">
        <v>2297</v>
      </c>
      <c r="F213" s="1112">
        <v>-1</v>
      </c>
      <c r="G213" s="1110">
        <v>1.2</v>
      </c>
      <c r="H213" s="1113"/>
      <c r="I213" s="1113"/>
      <c r="J213" s="1114">
        <f t="shared" si="4"/>
        <v>-1.2</v>
      </c>
      <c r="K213" s="1119"/>
      <c r="L213" s="1119"/>
    </row>
    <row r="214" spans="3:12" s="561" customFormat="1" ht="12.75" customHeight="1" x14ac:dyDescent="0.25">
      <c r="C214" s="1148"/>
      <c r="D214" s="1110"/>
      <c r="E214" s="1121" t="s">
        <v>2297</v>
      </c>
      <c r="F214" s="1112">
        <v>-3</v>
      </c>
      <c r="G214" s="1110">
        <v>1</v>
      </c>
      <c r="H214" s="1113"/>
      <c r="I214" s="1113"/>
      <c r="J214" s="1114">
        <f t="shared" si="4"/>
        <v>-3</v>
      </c>
      <c r="K214" s="1119"/>
      <c r="L214" s="1119"/>
    </row>
    <row r="215" spans="3:12" s="561" customFormat="1" ht="12.75" customHeight="1" x14ac:dyDescent="0.25">
      <c r="C215" s="1148"/>
      <c r="D215" s="1110"/>
      <c r="E215" s="1121" t="s">
        <v>2297</v>
      </c>
      <c r="F215" s="1112">
        <v>-2</v>
      </c>
      <c r="G215" s="1110">
        <v>0.9</v>
      </c>
      <c r="H215" s="1113"/>
      <c r="I215" s="1113"/>
      <c r="J215" s="1114">
        <f t="shared" si="4"/>
        <v>-1.8</v>
      </c>
      <c r="K215" s="1119"/>
      <c r="L215" s="1119"/>
    </row>
    <row r="216" spans="3:12" s="561" customFormat="1" ht="14.25" customHeight="1" x14ac:dyDescent="0.25">
      <c r="C216" s="1148"/>
      <c r="D216" s="1110"/>
      <c r="E216" s="1121" t="s">
        <v>2297</v>
      </c>
      <c r="F216" s="1112">
        <v>-2</v>
      </c>
      <c r="G216" s="1110">
        <v>0.8</v>
      </c>
      <c r="H216" s="1113"/>
      <c r="I216" s="1113"/>
      <c r="J216" s="1114">
        <f t="shared" si="4"/>
        <v>-1.6</v>
      </c>
      <c r="K216" s="1119"/>
      <c r="L216" s="1119"/>
    </row>
    <row r="217" spans="3:12" s="561" customFormat="1" ht="12.75" customHeight="1" x14ac:dyDescent="0.25">
      <c r="C217" s="1148" t="s">
        <v>127</v>
      </c>
      <c r="D217" s="1110" t="s">
        <v>1077</v>
      </c>
      <c r="E217" s="1121" t="s">
        <v>271</v>
      </c>
      <c r="F217" s="1112">
        <v>1</v>
      </c>
      <c r="G217" s="1110">
        <v>29.4</v>
      </c>
      <c r="H217" s="1113"/>
      <c r="I217" s="1113"/>
      <c r="J217" s="1114">
        <f t="shared" si="4"/>
        <v>29.4</v>
      </c>
      <c r="K217" s="1119"/>
      <c r="L217" s="1119"/>
    </row>
    <row r="218" spans="3:12" s="561" customFormat="1" ht="12.75" customHeight="1" x14ac:dyDescent="0.25">
      <c r="C218" s="1148"/>
      <c r="D218" s="1110"/>
      <c r="E218" s="1121" t="s">
        <v>2297</v>
      </c>
      <c r="F218" s="1112">
        <v>-1</v>
      </c>
      <c r="G218" s="1110">
        <v>1.2</v>
      </c>
      <c r="H218" s="1113"/>
      <c r="I218" s="1113"/>
      <c r="J218" s="1114">
        <f t="shared" si="4"/>
        <v>-1.2</v>
      </c>
      <c r="K218" s="1119"/>
      <c r="L218" s="1119"/>
    </row>
    <row r="219" spans="3:12" s="561" customFormat="1" ht="12.75" customHeight="1" x14ac:dyDescent="0.25">
      <c r="C219" s="1148" t="s">
        <v>127</v>
      </c>
      <c r="D219" s="1110" t="s">
        <v>1086</v>
      </c>
      <c r="E219" s="1121" t="s">
        <v>2487</v>
      </c>
      <c r="F219" s="1112">
        <v>1</v>
      </c>
      <c r="G219" s="1110">
        <v>26.9</v>
      </c>
      <c r="H219" s="1113"/>
      <c r="I219" s="1113"/>
      <c r="J219" s="1114">
        <f t="shared" si="4"/>
        <v>26.9</v>
      </c>
      <c r="K219" s="1119"/>
      <c r="L219" s="1119"/>
    </row>
    <row r="220" spans="3:12" s="561" customFormat="1" ht="12.75" customHeight="1" x14ac:dyDescent="0.25">
      <c r="C220" s="1148"/>
      <c r="D220" s="1110"/>
      <c r="E220" s="1121" t="s">
        <v>2297</v>
      </c>
      <c r="F220" s="1112">
        <v>-1</v>
      </c>
      <c r="G220" s="1110">
        <v>1.2</v>
      </c>
      <c r="H220" s="1113"/>
      <c r="I220" s="1113"/>
      <c r="J220" s="1114">
        <f t="shared" si="4"/>
        <v>-1.2</v>
      </c>
      <c r="K220" s="1119"/>
      <c r="L220" s="1119"/>
    </row>
    <row r="221" spans="3:12" s="561" customFormat="1" ht="13.2" x14ac:dyDescent="0.25">
      <c r="C221" s="1148"/>
      <c r="D221" s="1110"/>
      <c r="E221" s="1121" t="s">
        <v>2303</v>
      </c>
      <c r="F221" s="1112">
        <v>-3</v>
      </c>
      <c r="G221" s="1110">
        <v>1.2</v>
      </c>
      <c r="H221" s="1113"/>
      <c r="I221" s="1113"/>
      <c r="J221" s="1114">
        <f t="shared" si="4"/>
        <v>-3.5999999999999996</v>
      </c>
      <c r="K221" s="1119"/>
      <c r="L221" s="1119"/>
    </row>
    <row r="222" spans="3:12" s="561" customFormat="1" ht="12.75" customHeight="1" x14ac:dyDescent="0.25">
      <c r="C222" s="1148" t="s">
        <v>786</v>
      </c>
      <c r="D222" s="1110" t="s">
        <v>1084</v>
      </c>
      <c r="E222" s="1121" t="s">
        <v>177</v>
      </c>
      <c r="F222" s="1112">
        <v>1</v>
      </c>
      <c r="G222" s="1110">
        <v>8.1999999999999993</v>
      </c>
      <c r="H222" s="1113"/>
      <c r="I222" s="1113"/>
      <c r="J222" s="1114">
        <f t="shared" si="4"/>
        <v>8.1999999999999993</v>
      </c>
      <c r="K222" s="1119"/>
      <c r="L222" s="1119"/>
    </row>
    <row r="223" spans="3:12" s="561" customFormat="1" ht="12.75" customHeight="1" x14ac:dyDescent="0.25">
      <c r="C223" s="1148"/>
      <c r="D223" s="1110"/>
      <c r="E223" s="1121" t="s">
        <v>2297</v>
      </c>
      <c r="F223" s="1112">
        <v>-1</v>
      </c>
      <c r="G223" s="1110">
        <v>0.9</v>
      </c>
      <c r="H223" s="1113"/>
      <c r="I223" s="1113"/>
      <c r="J223" s="1114">
        <f t="shared" si="4"/>
        <v>-0.9</v>
      </c>
      <c r="K223" s="1119"/>
      <c r="L223" s="1119"/>
    </row>
    <row r="224" spans="3:12" s="561" customFormat="1" ht="12.75" customHeight="1" x14ac:dyDescent="0.25">
      <c r="C224" s="1148" t="s">
        <v>782</v>
      </c>
      <c r="D224" s="1110" t="s">
        <v>1085</v>
      </c>
      <c r="E224" s="1121" t="s">
        <v>1059</v>
      </c>
      <c r="F224" s="1112">
        <v>1</v>
      </c>
      <c r="G224" s="1110">
        <v>10.199999999999999</v>
      </c>
      <c r="H224" s="1113"/>
      <c r="I224" s="1113"/>
      <c r="J224" s="1114">
        <f t="shared" si="4"/>
        <v>10.199999999999999</v>
      </c>
      <c r="K224" s="1119"/>
      <c r="L224" s="1119"/>
    </row>
    <row r="225" spans="3:12" s="561" customFormat="1" ht="12.75" customHeight="1" x14ac:dyDescent="0.25">
      <c r="C225" s="1148" t="s">
        <v>125</v>
      </c>
      <c r="D225" s="1110" t="s">
        <v>1105</v>
      </c>
      <c r="E225" s="1121" t="s">
        <v>360</v>
      </c>
      <c r="F225" s="1112">
        <v>1</v>
      </c>
      <c r="G225" s="1110">
        <v>43.3</v>
      </c>
      <c r="H225" s="1113"/>
      <c r="I225" s="1113"/>
      <c r="J225" s="1114">
        <f t="shared" si="4"/>
        <v>43.3</v>
      </c>
      <c r="K225" s="1119"/>
      <c r="L225" s="1119"/>
    </row>
    <row r="226" spans="3:12" s="561" customFormat="1" ht="12.75" customHeight="1" x14ac:dyDescent="0.25">
      <c r="C226" s="1148"/>
      <c r="D226" s="1110"/>
      <c r="E226" s="1121" t="s">
        <v>2297</v>
      </c>
      <c r="F226" s="1112">
        <v>-1</v>
      </c>
      <c r="G226" s="1110">
        <v>1.6</v>
      </c>
      <c r="H226" s="1113"/>
      <c r="I226" s="1113"/>
      <c r="J226" s="1114">
        <f t="shared" si="4"/>
        <v>-1.6</v>
      </c>
      <c r="K226" s="1119"/>
      <c r="L226" s="1119"/>
    </row>
    <row r="227" spans="3:12" s="561" customFormat="1" ht="12.75" customHeight="1" x14ac:dyDescent="0.25">
      <c r="C227" s="1148"/>
      <c r="D227" s="1110"/>
      <c r="E227" s="1121" t="s">
        <v>2297</v>
      </c>
      <c r="F227" s="1112">
        <v>-5</v>
      </c>
      <c r="G227" s="1110">
        <v>1.2</v>
      </c>
      <c r="H227" s="1113"/>
      <c r="I227" s="1113"/>
      <c r="J227" s="1114">
        <f t="shared" si="4"/>
        <v>-6</v>
      </c>
      <c r="K227" s="1119"/>
      <c r="L227" s="1119"/>
    </row>
    <row r="228" spans="3:12" s="561" customFormat="1" ht="12.75" customHeight="1" x14ac:dyDescent="0.25">
      <c r="C228" s="1148"/>
      <c r="D228" s="1110"/>
      <c r="E228" s="1121" t="s">
        <v>2297</v>
      </c>
      <c r="F228" s="1112">
        <v>-4</v>
      </c>
      <c r="G228" s="1110">
        <v>0.9</v>
      </c>
      <c r="H228" s="1113"/>
      <c r="I228" s="1113"/>
      <c r="J228" s="1114">
        <f t="shared" ref="J228:J244" si="5">PRODUCT(F228:I228)</f>
        <v>-3.6</v>
      </c>
      <c r="K228" s="1119"/>
      <c r="L228" s="1119"/>
    </row>
    <row r="229" spans="3:12" s="561" customFormat="1" ht="13.2" x14ac:dyDescent="0.25">
      <c r="C229" s="1148" t="s">
        <v>121</v>
      </c>
      <c r="D229" s="1110" t="s">
        <v>1092</v>
      </c>
      <c r="E229" s="1121" t="s">
        <v>1093</v>
      </c>
      <c r="F229" s="1112">
        <v>1</v>
      </c>
      <c r="G229" s="1110">
        <v>12.8</v>
      </c>
      <c r="H229" s="1113"/>
      <c r="I229" s="1113"/>
      <c r="J229" s="1114">
        <f t="shared" si="5"/>
        <v>12.8</v>
      </c>
      <c r="K229" s="1119"/>
      <c r="L229" s="1119"/>
    </row>
    <row r="230" spans="3:12" s="561" customFormat="1" ht="12.75" customHeight="1" x14ac:dyDescent="0.25">
      <c r="C230" s="1148"/>
      <c r="D230" s="1110"/>
      <c r="E230" s="1121" t="s">
        <v>2315</v>
      </c>
      <c r="F230" s="1112">
        <v>1</v>
      </c>
      <c r="G230" s="1110">
        <v>3.4</v>
      </c>
      <c r="H230" s="1113"/>
      <c r="I230" s="1113"/>
      <c r="J230" s="1114">
        <f t="shared" si="5"/>
        <v>3.4</v>
      </c>
      <c r="K230" s="1119"/>
      <c r="L230" s="1119"/>
    </row>
    <row r="231" spans="3:12" s="561" customFormat="1" ht="12.75" customHeight="1" x14ac:dyDescent="0.25">
      <c r="C231" s="1148"/>
      <c r="D231" s="1110"/>
      <c r="E231" s="1121" t="s">
        <v>2297</v>
      </c>
      <c r="F231" s="1112">
        <v>-1</v>
      </c>
      <c r="G231" s="1110">
        <v>0.9</v>
      </c>
      <c r="H231" s="1113"/>
      <c r="I231" s="1113"/>
      <c r="J231" s="1114">
        <f t="shared" si="5"/>
        <v>-0.9</v>
      </c>
      <c r="K231" s="1119"/>
      <c r="L231" s="1119"/>
    </row>
    <row r="232" spans="3:12" s="561" customFormat="1" ht="12.75" customHeight="1" x14ac:dyDescent="0.25">
      <c r="C232" s="1148" t="s">
        <v>121</v>
      </c>
      <c r="D232" s="1110" t="s">
        <v>1096</v>
      </c>
      <c r="E232" s="1121" t="s">
        <v>1097</v>
      </c>
      <c r="F232" s="1112">
        <v>1</v>
      </c>
      <c r="G232" s="1110">
        <v>12.1</v>
      </c>
      <c r="H232" s="1113"/>
      <c r="I232" s="1113"/>
      <c r="J232" s="1114">
        <f t="shared" si="5"/>
        <v>12.1</v>
      </c>
      <c r="K232" s="1119"/>
      <c r="L232" s="1119"/>
    </row>
    <row r="233" spans="3:12" s="561" customFormat="1" ht="12.75" customHeight="1" x14ac:dyDescent="0.25">
      <c r="C233" s="1148"/>
      <c r="D233" s="1110"/>
      <c r="E233" s="1121" t="s">
        <v>2315</v>
      </c>
      <c r="F233" s="1112">
        <v>1</v>
      </c>
      <c r="G233" s="1110">
        <v>3.6</v>
      </c>
      <c r="H233" s="1113"/>
      <c r="I233" s="1113"/>
      <c r="J233" s="1114">
        <f t="shared" si="5"/>
        <v>3.6</v>
      </c>
      <c r="K233" s="1119"/>
      <c r="L233" s="1119"/>
    </row>
    <row r="234" spans="3:12" s="561" customFormat="1" ht="12.75" customHeight="1" x14ac:dyDescent="0.25">
      <c r="C234" s="1148"/>
      <c r="D234" s="1110"/>
      <c r="E234" s="1121" t="s">
        <v>2297</v>
      </c>
      <c r="F234" s="1112">
        <v>-1</v>
      </c>
      <c r="G234" s="1110">
        <v>0.9</v>
      </c>
      <c r="H234" s="1113"/>
      <c r="I234" s="1113"/>
      <c r="J234" s="1114">
        <f t="shared" si="5"/>
        <v>-0.9</v>
      </c>
      <c r="K234" s="1119"/>
      <c r="L234" s="1119"/>
    </row>
    <row r="235" spans="3:12" s="561" customFormat="1" ht="13.2" x14ac:dyDescent="0.25">
      <c r="C235" s="1148" t="s">
        <v>125</v>
      </c>
      <c r="D235" s="1110" t="s">
        <v>1098</v>
      </c>
      <c r="E235" s="1121" t="s">
        <v>2246</v>
      </c>
      <c r="F235" s="1112">
        <v>1</v>
      </c>
      <c r="G235" s="1110">
        <v>24.1</v>
      </c>
      <c r="H235" s="1113"/>
      <c r="I235" s="1113"/>
      <c r="J235" s="1114">
        <f t="shared" si="5"/>
        <v>24.1</v>
      </c>
      <c r="K235" s="1119"/>
      <c r="L235" s="1119"/>
    </row>
    <row r="236" spans="3:12" s="561" customFormat="1" ht="12.75" customHeight="1" x14ac:dyDescent="0.25">
      <c r="C236" s="1148"/>
      <c r="D236" s="1110"/>
      <c r="E236" s="1121" t="s">
        <v>2297</v>
      </c>
      <c r="F236" s="1112">
        <v>-1</v>
      </c>
      <c r="G236" s="1110">
        <v>1.2</v>
      </c>
      <c r="H236" s="1113"/>
      <c r="I236" s="1113"/>
      <c r="J236" s="1114">
        <f t="shared" si="5"/>
        <v>-1.2</v>
      </c>
      <c r="K236" s="1119"/>
      <c r="L236" s="1119"/>
    </row>
    <row r="237" spans="3:12" s="561" customFormat="1" ht="12.75" customHeight="1" x14ac:dyDescent="0.25">
      <c r="C237" s="1148" t="s">
        <v>120</v>
      </c>
      <c r="D237" s="1110" t="s">
        <v>1099</v>
      </c>
      <c r="E237" s="1121" t="s">
        <v>825</v>
      </c>
      <c r="F237" s="1112">
        <v>1</v>
      </c>
      <c r="G237" s="1110">
        <v>7.7</v>
      </c>
      <c r="H237" s="1113"/>
      <c r="I237" s="1113"/>
      <c r="J237" s="1114">
        <f t="shared" si="5"/>
        <v>7.7</v>
      </c>
      <c r="K237" s="1119"/>
      <c r="L237" s="1119"/>
    </row>
    <row r="238" spans="3:12" s="561" customFormat="1" ht="12.75" customHeight="1" x14ac:dyDescent="0.25">
      <c r="C238" s="1148"/>
      <c r="D238" s="1110"/>
      <c r="E238" s="1121" t="s">
        <v>2297</v>
      </c>
      <c r="F238" s="1112">
        <v>-1</v>
      </c>
      <c r="G238" s="1110">
        <v>0.8</v>
      </c>
      <c r="H238" s="1113"/>
      <c r="I238" s="1113"/>
      <c r="J238" s="1114">
        <f t="shared" si="5"/>
        <v>-0.8</v>
      </c>
      <c r="K238" s="1119"/>
      <c r="L238" s="1119"/>
    </row>
    <row r="239" spans="3:12" s="561" customFormat="1" ht="13.2" x14ac:dyDescent="0.25">
      <c r="C239" s="1148" t="s">
        <v>120</v>
      </c>
      <c r="D239" s="1110" t="s">
        <v>1101</v>
      </c>
      <c r="E239" s="1121" t="s">
        <v>828</v>
      </c>
      <c r="F239" s="1112">
        <v>1</v>
      </c>
      <c r="G239" s="1110">
        <v>7.7</v>
      </c>
      <c r="H239" s="1113"/>
      <c r="I239" s="1113"/>
      <c r="J239" s="1114">
        <f t="shared" si="5"/>
        <v>7.7</v>
      </c>
      <c r="K239" s="1119"/>
      <c r="L239" s="1119"/>
    </row>
    <row r="240" spans="3:12" s="561" customFormat="1" ht="12.75" customHeight="1" x14ac:dyDescent="0.25">
      <c r="C240" s="1148"/>
      <c r="D240" s="1110"/>
      <c r="E240" s="1121" t="s">
        <v>2297</v>
      </c>
      <c r="F240" s="1112">
        <v>-1</v>
      </c>
      <c r="G240" s="1110">
        <v>0.8</v>
      </c>
      <c r="H240" s="1113"/>
      <c r="I240" s="1113"/>
      <c r="J240" s="1114">
        <f t="shared" si="5"/>
        <v>-0.8</v>
      </c>
      <c r="K240" s="1119"/>
      <c r="L240" s="1119"/>
    </row>
    <row r="241" spans="3:12" s="561" customFormat="1" ht="12.75" customHeight="1" x14ac:dyDescent="0.25">
      <c r="C241" s="1148" t="s">
        <v>125</v>
      </c>
      <c r="D241" s="1110" t="s">
        <v>2252</v>
      </c>
      <c r="E241" s="1121" t="s">
        <v>360</v>
      </c>
      <c r="F241" s="1112">
        <v>1</v>
      </c>
      <c r="G241" s="1110">
        <v>43.1</v>
      </c>
      <c r="H241" s="1113"/>
      <c r="I241" s="1113"/>
      <c r="J241" s="1114">
        <f t="shared" si="5"/>
        <v>43.1</v>
      </c>
      <c r="K241" s="1119"/>
      <c r="L241" s="1119"/>
    </row>
    <row r="242" spans="3:12" s="561" customFormat="1" ht="12.75" customHeight="1" x14ac:dyDescent="0.25">
      <c r="C242" s="1148"/>
      <c r="D242" s="1110"/>
      <c r="E242" s="1121" t="s">
        <v>2297</v>
      </c>
      <c r="F242" s="1112">
        <v>-1</v>
      </c>
      <c r="G242" s="1110">
        <v>1.8</v>
      </c>
      <c r="H242" s="1113"/>
      <c r="I242" s="1113"/>
      <c r="J242" s="1114">
        <f t="shared" si="5"/>
        <v>-1.8</v>
      </c>
      <c r="K242" s="1119"/>
      <c r="L242" s="1119"/>
    </row>
    <row r="243" spans="3:12" s="561" customFormat="1" ht="12.75" customHeight="1" x14ac:dyDescent="0.25">
      <c r="C243" s="1148"/>
      <c r="D243" s="1110"/>
      <c r="E243" s="1121" t="s">
        <v>2297</v>
      </c>
      <c r="F243" s="1112">
        <v>-1</v>
      </c>
      <c r="G243" s="1110">
        <v>1.6</v>
      </c>
      <c r="H243" s="1113"/>
      <c r="I243" s="1113"/>
      <c r="J243" s="1114">
        <f t="shared" si="5"/>
        <v>-1.6</v>
      </c>
      <c r="K243" s="1119"/>
      <c r="L243" s="1119"/>
    </row>
    <row r="244" spans="3:12" s="561" customFormat="1" ht="12.75" customHeight="1" x14ac:dyDescent="0.25">
      <c r="C244" s="1148"/>
      <c r="D244" s="1110"/>
      <c r="E244" s="1121" t="s">
        <v>2297</v>
      </c>
      <c r="F244" s="1112">
        <v>-1</v>
      </c>
      <c r="G244" s="1110">
        <v>0.6</v>
      </c>
      <c r="H244" s="1113"/>
      <c r="I244" s="1113"/>
      <c r="J244" s="1114">
        <f t="shared" si="5"/>
        <v>-0.6</v>
      </c>
      <c r="K244" s="1119"/>
      <c r="L244" s="1119"/>
    </row>
    <row r="245" spans="3:12" s="561" customFormat="1" ht="12.75" customHeight="1" x14ac:dyDescent="0.25">
      <c r="C245" s="1123"/>
      <c r="D245" s="1123"/>
      <c r="E245" s="1123"/>
      <c r="F245" s="1123"/>
      <c r="G245" s="1123"/>
      <c r="H245" s="1123"/>
      <c r="I245" s="1123"/>
      <c r="J245" s="1123"/>
      <c r="K245" s="1123"/>
      <c r="L245" s="1123"/>
    </row>
    <row r="246" spans="3:12" s="561" customFormat="1" ht="15" customHeight="1" x14ac:dyDescent="0.25">
      <c r="C246" s="1148"/>
      <c r="D246" s="1110"/>
      <c r="E246" s="1118" t="s">
        <v>1102</v>
      </c>
      <c r="F246" s="1112"/>
      <c r="G246" s="1110"/>
      <c r="H246" s="1113"/>
      <c r="I246" s="1113"/>
      <c r="J246" s="1114"/>
      <c r="K246" s="1119"/>
      <c r="L246" s="1119"/>
    </row>
    <row r="247" spans="3:12" s="561" customFormat="1" ht="12.75" customHeight="1" x14ac:dyDescent="0.25">
      <c r="C247" s="1148" t="s">
        <v>125</v>
      </c>
      <c r="D247" s="1110" t="s">
        <v>2321</v>
      </c>
      <c r="E247" s="1121" t="s">
        <v>1745</v>
      </c>
      <c r="F247" s="1112">
        <v>1</v>
      </c>
      <c r="G247" s="1110">
        <v>15</v>
      </c>
      <c r="H247" s="1113"/>
      <c r="I247" s="1113"/>
      <c r="J247" s="1114">
        <f t="shared" ref="J247:J310" si="6">PRODUCT(F247:I247)</f>
        <v>15</v>
      </c>
      <c r="K247" s="1119"/>
      <c r="L247" s="1119"/>
    </row>
    <row r="248" spans="3:12" s="561" customFormat="1" ht="12.75" customHeight="1" x14ac:dyDescent="0.25">
      <c r="C248" s="1148" t="s">
        <v>125</v>
      </c>
      <c r="D248" s="1110" t="s">
        <v>2253</v>
      </c>
      <c r="E248" s="1121" t="s">
        <v>144</v>
      </c>
      <c r="F248" s="1112">
        <v>1</v>
      </c>
      <c r="G248" s="1110">
        <v>20.25</v>
      </c>
      <c r="H248" s="1113"/>
      <c r="I248" s="1113"/>
      <c r="J248" s="1114">
        <f t="shared" si="6"/>
        <v>20.25</v>
      </c>
      <c r="K248" s="1119"/>
      <c r="L248" s="1119"/>
    </row>
    <row r="249" spans="3:12" s="561" customFormat="1" ht="12.75" customHeight="1" x14ac:dyDescent="0.25">
      <c r="C249" s="1148"/>
      <c r="D249" s="1110"/>
      <c r="E249" s="1121" t="s">
        <v>2297</v>
      </c>
      <c r="F249" s="1112">
        <v>-1</v>
      </c>
      <c r="G249" s="1110">
        <v>1.8</v>
      </c>
      <c r="H249" s="1113"/>
      <c r="I249" s="1113"/>
      <c r="J249" s="1114">
        <f t="shared" si="6"/>
        <v>-1.8</v>
      </c>
      <c r="K249" s="1119"/>
      <c r="L249" s="1119"/>
    </row>
    <row r="250" spans="3:12" s="561" customFormat="1" ht="12.75" customHeight="1" x14ac:dyDescent="0.25">
      <c r="C250" s="1148"/>
      <c r="D250" s="1110"/>
      <c r="E250" s="1121" t="s">
        <v>2297</v>
      </c>
      <c r="F250" s="1112">
        <v>-2</v>
      </c>
      <c r="G250" s="1110">
        <v>0.8</v>
      </c>
      <c r="H250" s="1113"/>
      <c r="I250" s="1113"/>
      <c r="J250" s="1114">
        <f t="shared" si="6"/>
        <v>-1.6</v>
      </c>
      <c r="K250" s="1119"/>
      <c r="L250" s="1119"/>
    </row>
    <row r="251" spans="3:12" s="561" customFormat="1" ht="12.75" customHeight="1" x14ac:dyDescent="0.25">
      <c r="C251" s="1148"/>
      <c r="D251" s="1110"/>
      <c r="E251" s="1121" t="s">
        <v>2303</v>
      </c>
      <c r="F251" s="1112">
        <v>-1</v>
      </c>
      <c r="G251" s="1110">
        <v>4.3</v>
      </c>
      <c r="H251" s="1113"/>
      <c r="I251" s="1113"/>
      <c r="J251" s="1114">
        <f t="shared" si="6"/>
        <v>-4.3</v>
      </c>
      <c r="K251" s="1119"/>
      <c r="L251" s="1119"/>
    </row>
    <row r="252" spans="3:12" s="561" customFormat="1" ht="12.75" customHeight="1" x14ac:dyDescent="0.25">
      <c r="C252" s="1148" t="s">
        <v>125</v>
      </c>
      <c r="D252" s="1110" t="s">
        <v>2232</v>
      </c>
      <c r="E252" s="1121" t="s">
        <v>144</v>
      </c>
      <c r="F252" s="1112">
        <v>1</v>
      </c>
      <c r="G252" s="1110">
        <v>14.4</v>
      </c>
      <c r="H252" s="1113"/>
      <c r="I252" s="1113"/>
      <c r="J252" s="1114">
        <f t="shared" si="6"/>
        <v>14.4</v>
      </c>
      <c r="K252" s="1119"/>
      <c r="L252" s="1119"/>
    </row>
    <row r="253" spans="3:12" s="561" customFormat="1" ht="12.75" customHeight="1" x14ac:dyDescent="0.25">
      <c r="C253" s="1148"/>
      <c r="D253" s="1110"/>
      <c r="E253" s="1121" t="s">
        <v>2297</v>
      </c>
      <c r="F253" s="1112">
        <v>-1</v>
      </c>
      <c r="G253" s="1110">
        <v>1.2</v>
      </c>
      <c r="H253" s="1113"/>
      <c r="I253" s="1113"/>
      <c r="J253" s="1114">
        <f t="shared" si="6"/>
        <v>-1.2</v>
      </c>
      <c r="K253" s="1119"/>
      <c r="L253" s="1119"/>
    </row>
    <row r="254" spans="3:12" s="561" customFormat="1" ht="12.75" customHeight="1" x14ac:dyDescent="0.25">
      <c r="C254" s="1148"/>
      <c r="D254" s="1110"/>
      <c r="E254" s="1121" t="s">
        <v>2297</v>
      </c>
      <c r="F254" s="1112">
        <v>-1</v>
      </c>
      <c r="G254" s="1110">
        <v>0.9</v>
      </c>
      <c r="H254" s="1113"/>
      <c r="I254" s="1113"/>
      <c r="J254" s="1114">
        <f t="shared" si="6"/>
        <v>-0.9</v>
      </c>
      <c r="K254" s="1119"/>
      <c r="L254" s="1119"/>
    </row>
    <row r="255" spans="3:12" s="561" customFormat="1" ht="24.75" customHeight="1" x14ac:dyDescent="0.25">
      <c r="C255" s="1148"/>
      <c r="D255" s="1110"/>
      <c r="E255" s="1121" t="s">
        <v>2303</v>
      </c>
      <c r="F255" s="1112">
        <v>-1</v>
      </c>
      <c r="G255" s="1110">
        <v>3.6</v>
      </c>
      <c r="H255" s="1113"/>
      <c r="I255" s="1113"/>
      <c r="J255" s="1114">
        <f t="shared" si="6"/>
        <v>-3.6</v>
      </c>
      <c r="K255" s="1119"/>
      <c r="L255" s="1119"/>
    </row>
    <row r="256" spans="3:12" s="561" customFormat="1" ht="24.75" customHeight="1" x14ac:dyDescent="0.25">
      <c r="C256" s="1148" t="s">
        <v>127</v>
      </c>
      <c r="D256" s="1110" t="s">
        <v>2224</v>
      </c>
      <c r="E256" s="1121" t="s">
        <v>175</v>
      </c>
      <c r="F256" s="1112">
        <v>1</v>
      </c>
      <c r="G256" s="1110">
        <v>5.05</v>
      </c>
      <c r="H256" s="1113"/>
      <c r="I256" s="1113"/>
      <c r="J256" s="1114">
        <f t="shared" si="6"/>
        <v>5.05</v>
      </c>
      <c r="K256" s="1119"/>
      <c r="L256" s="1119"/>
    </row>
    <row r="257" spans="3:12" s="561" customFormat="1" ht="12.75" customHeight="1" x14ac:dyDescent="0.25">
      <c r="C257" s="1148" t="s">
        <v>125</v>
      </c>
      <c r="D257" s="1110" t="s">
        <v>2322</v>
      </c>
      <c r="E257" s="1121" t="s">
        <v>2323</v>
      </c>
      <c r="F257" s="1112">
        <v>1</v>
      </c>
      <c r="G257" s="1110">
        <v>21.3</v>
      </c>
      <c r="H257" s="1113"/>
      <c r="I257" s="1113"/>
      <c r="J257" s="1114">
        <f t="shared" si="6"/>
        <v>21.3</v>
      </c>
      <c r="K257" s="1119"/>
      <c r="L257" s="1119"/>
    </row>
    <row r="258" spans="3:12" s="561" customFormat="1" ht="12.75" customHeight="1" x14ac:dyDescent="0.25">
      <c r="C258" s="1148"/>
      <c r="D258" s="1110"/>
      <c r="E258" s="1121" t="s">
        <v>2297</v>
      </c>
      <c r="F258" s="1112">
        <v>-1</v>
      </c>
      <c r="G258" s="1110">
        <v>1</v>
      </c>
      <c r="H258" s="1113"/>
      <c r="I258" s="1113"/>
      <c r="J258" s="1114">
        <f t="shared" si="6"/>
        <v>-1</v>
      </c>
      <c r="K258" s="1119"/>
      <c r="L258" s="1119"/>
    </row>
    <row r="259" spans="3:12" s="561" customFormat="1" ht="12.75" customHeight="1" x14ac:dyDescent="0.25">
      <c r="C259" s="1148"/>
      <c r="D259" s="1110"/>
      <c r="E259" s="1121" t="s">
        <v>2297</v>
      </c>
      <c r="F259" s="1112">
        <v>-1</v>
      </c>
      <c r="G259" s="1110">
        <v>0.9</v>
      </c>
      <c r="H259" s="1113"/>
      <c r="I259" s="1113"/>
      <c r="J259" s="1114">
        <f t="shared" si="6"/>
        <v>-0.9</v>
      </c>
      <c r="K259" s="1119"/>
      <c r="L259" s="1119"/>
    </row>
    <row r="260" spans="3:12" s="561" customFormat="1" ht="12.75" customHeight="1" x14ac:dyDescent="0.25">
      <c r="C260" s="1148" t="s">
        <v>786</v>
      </c>
      <c r="D260" s="1110" t="s">
        <v>1110</v>
      </c>
      <c r="E260" s="1121" t="s">
        <v>2324</v>
      </c>
      <c r="F260" s="1112">
        <v>1</v>
      </c>
      <c r="G260" s="1110">
        <v>16.7</v>
      </c>
      <c r="H260" s="1113"/>
      <c r="I260" s="1113"/>
      <c r="J260" s="1114">
        <f t="shared" si="6"/>
        <v>16.7</v>
      </c>
      <c r="K260" s="1119"/>
      <c r="L260" s="1119"/>
    </row>
    <row r="261" spans="3:12" s="561" customFormat="1" ht="13.2" x14ac:dyDescent="0.25">
      <c r="C261" s="1148"/>
      <c r="D261" s="1110"/>
      <c r="E261" s="1121" t="s">
        <v>2297</v>
      </c>
      <c r="F261" s="1112">
        <v>-1</v>
      </c>
      <c r="G261" s="1110">
        <v>1</v>
      </c>
      <c r="H261" s="1113"/>
      <c r="I261" s="1113"/>
      <c r="J261" s="1114">
        <f t="shared" si="6"/>
        <v>-1</v>
      </c>
      <c r="K261" s="1119"/>
      <c r="L261" s="1119"/>
    </row>
    <row r="262" spans="3:12" s="561" customFormat="1" ht="38.25" customHeight="1" x14ac:dyDescent="0.25">
      <c r="C262" s="1148" t="s">
        <v>121</v>
      </c>
      <c r="D262" s="1110" t="s">
        <v>1118</v>
      </c>
      <c r="E262" s="1121" t="s">
        <v>174</v>
      </c>
      <c r="F262" s="1112">
        <v>1</v>
      </c>
      <c r="G262" s="1110">
        <v>9.8000000000000007</v>
      </c>
      <c r="H262" s="1113"/>
      <c r="I262" s="1113"/>
      <c r="J262" s="1114">
        <f t="shared" si="6"/>
        <v>9.8000000000000007</v>
      </c>
      <c r="K262" s="1119"/>
      <c r="L262" s="1119"/>
    </row>
    <row r="263" spans="3:12" s="561" customFormat="1" ht="12.75" customHeight="1" x14ac:dyDescent="0.25">
      <c r="C263" s="1148"/>
      <c r="D263" s="1110"/>
      <c r="E263" s="1121" t="s">
        <v>2297</v>
      </c>
      <c r="F263" s="1112">
        <v>-1</v>
      </c>
      <c r="G263" s="1110">
        <v>1</v>
      </c>
      <c r="H263" s="1113"/>
      <c r="I263" s="1113"/>
      <c r="J263" s="1114">
        <f t="shared" si="6"/>
        <v>-1</v>
      </c>
      <c r="K263" s="1119"/>
      <c r="L263" s="1119"/>
    </row>
    <row r="264" spans="3:12" s="561" customFormat="1" ht="12.75" customHeight="1" x14ac:dyDescent="0.25">
      <c r="C264" s="1148" t="s">
        <v>120</v>
      </c>
      <c r="D264" s="1110" t="s">
        <v>2196</v>
      </c>
      <c r="E264" s="1121" t="s">
        <v>122</v>
      </c>
      <c r="F264" s="1112">
        <v>1</v>
      </c>
      <c r="G264" s="1110">
        <v>7</v>
      </c>
      <c r="H264" s="1113"/>
      <c r="I264" s="1113"/>
      <c r="J264" s="1114">
        <f t="shared" si="6"/>
        <v>7</v>
      </c>
      <c r="K264" s="1119"/>
      <c r="L264" s="1119"/>
    </row>
    <row r="265" spans="3:12" s="561" customFormat="1" ht="12.75" customHeight="1" x14ac:dyDescent="0.25">
      <c r="C265" s="1148"/>
      <c r="D265" s="1110"/>
      <c r="E265" s="1121" t="s">
        <v>2297</v>
      </c>
      <c r="F265" s="1112">
        <v>-1</v>
      </c>
      <c r="G265" s="1110">
        <v>0.9</v>
      </c>
      <c r="H265" s="1113"/>
      <c r="I265" s="1113"/>
      <c r="J265" s="1114">
        <f t="shared" si="6"/>
        <v>-0.9</v>
      </c>
      <c r="K265" s="1119"/>
      <c r="L265" s="1119"/>
    </row>
    <row r="266" spans="3:12" s="561" customFormat="1" ht="12.75" customHeight="1" x14ac:dyDescent="0.25">
      <c r="C266" s="1148" t="s">
        <v>125</v>
      </c>
      <c r="D266" s="1110" t="s">
        <v>1157</v>
      </c>
      <c r="E266" s="1121" t="s">
        <v>138</v>
      </c>
      <c r="F266" s="1112">
        <v>1</v>
      </c>
      <c r="G266" s="1110">
        <v>50.7</v>
      </c>
      <c r="H266" s="1113"/>
      <c r="I266" s="1113"/>
      <c r="J266" s="1114">
        <f t="shared" si="6"/>
        <v>50.7</v>
      </c>
      <c r="K266" s="1119"/>
      <c r="L266" s="1119"/>
    </row>
    <row r="267" spans="3:12" s="561" customFormat="1" ht="12.75" customHeight="1" x14ac:dyDescent="0.25">
      <c r="C267" s="1148"/>
      <c r="D267" s="1110"/>
      <c r="E267" s="1121" t="s">
        <v>2297</v>
      </c>
      <c r="F267" s="1112">
        <v>-2</v>
      </c>
      <c r="G267" s="1110">
        <v>1.8</v>
      </c>
      <c r="H267" s="1113"/>
      <c r="I267" s="1113"/>
      <c r="J267" s="1114">
        <f t="shared" si="6"/>
        <v>-3.6</v>
      </c>
      <c r="K267" s="1119"/>
      <c r="L267" s="1119"/>
    </row>
    <row r="268" spans="3:12" s="561" customFormat="1" ht="12.75" customHeight="1" x14ac:dyDescent="0.25">
      <c r="C268" s="1148"/>
      <c r="D268" s="1110"/>
      <c r="E268" s="1121" t="s">
        <v>2297</v>
      </c>
      <c r="F268" s="1112">
        <v>-1</v>
      </c>
      <c r="G268" s="1110">
        <v>1.2</v>
      </c>
      <c r="H268" s="1113"/>
      <c r="I268" s="1113"/>
      <c r="J268" s="1114">
        <f t="shared" si="6"/>
        <v>-1.2</v>
      </c>
      <c r="K268" s="1119"/>
      <c r="L268" s="1119"/>
    </row>
    <row r="269" spans="3:12" s="561" customFormat="1" ht="12.75" customHeight="1" x14ac:dyDescent="0.25">
      <c r="C269" s="1148"/>
      <c r="D269" s="1110"/>
      <c r="E269" s="1121" t="s">
        <v>2297</v>
      </c>
      <c r="F269" s="1112">
        <v>-4</v>
      </c>
      <c r="G269" s="1110">
        <v>1</v>
      </c>
      <c r="H269" s="1113"/>
      <c r="I269" s="1113"/>
      <c r="J269" s="1114">
        <f t="shared" si="6"/>
        <v>-4</v>
      </c>
      <c r="K269" s="1119"/>
      <c r="L269" s="1119"/>
    </row>
    <row r="270" spans="3:12" s="561" customFormat="1" ht="12.75" customHeight="1" x14ac:dyDescent="0.25">
      <c r="C270" s="1148"/>
      <c r="D270" s="1110"/>
      <c r="E270" s="1121" t="s">
        <v>2297</v>
      </c>
      <c r="F270" s="1112">
        <v>-4</v>
      </c>
      <c r="G270" s="1110">
        <v>0.9</v>
      </c>
      <c r="H270" s="1113"/>
      <c r="I270" s="1113"/>
      <c r="J270" s="1114">
        <f t="shared" si="6"/>
        <v>-3.6</v>
      </c>
      <c r="K270" s="1119"/>
      <c r="L270" s="1119"/>
    </row>
    <row r="271" spans="3:12" s="561" customFormat="1" ht="12.75" customHeight="1" x14ac:dyDescent="0.25">
      <c r="C271" s="1148" t="s">
        <v>121</v>
      </c>
      <c r="D271" s="1110" t="s">
        <v>1123</v>
      </c>
      <c r="E271" s="1121" t="s">
        <v>840</v>
      </c>
      <c r="F271" s="1112">
        <v>1</v>
      </c>
      <c r="G271" s="1110">
        <v>12.5</v>
      </c>
      <c r="H271" s="1113"/>
      <c r="I271" s="1113"/>
      <c r="J271" s="1114">
        <f t="shared" si="6"/>
        <v>12.5</v>
      </c>
      <c r="K271" s="1119"/>
      <c r="L271" s="1119"/>
    </row>
    <row r="272" spans="3:12" s="561" customFormat="1" ht="12.75" customHeight="1" x14ac:dyDescent="0.25">
      <c r="C272" s="1148"/>
      <c r="D272" s="1110"/>
      <c r="E272" s="1121" t="s">
        <v>2315</v>
      </c>
      <c r="F272" s="1112">
        <v>1</v>
      </c>
      <c r="G272" s="1110">
        <v>3.1</v>
      </c>
      <c r="H272" s="1113"/>
      <c r="I272" s="1113"/>
      <c r="J272" s="1114">
        <f t="shared" si="6"/>
        <v>3.1</v>
      </c>
      <c r="K272" s="1119"/>
      <c r="L272" s="1119"/>
    </row>
    <row r="273" spans="3:12" s="561" customFormat="1" ht="12.75" customHeight="1" x14ac:dyDescent="0.25">
      <c r="C273" s="1148"/>
      <c r="D273" s="1110"/>
      <c r="E273" s="1121" t="s">
        <v>2297</v>
      </c>
      <c r="F273" s="1112">
        <v>-1</v>
      </c>
      <c r="G273" s="1110">
        <v>0.9</v>
      </c>
      <c r="H273" s="1113"/>
      <c r="I273" s="1113"/>
      <c r="J273" s="1114">
        <f t="shared" si="6"/>
        <v>-0.9</v>
      </c>
      <c r="K273" s="1119"/>
      <c r="L273" s="1119"/>
    </row>
    <row r="274" spans="3:12" s="561" customFormat="1" ht="12.75" customHeight="1" x14ac:dyDescent="0.25">
      <c r="C274" s="1148" t="s">
        <v>121</v>
      </c>
      <c r="D274" s="1110" t="s">
        <v>1130</v>
      </c>
      <c r="E274" s="1121" t="s">
        <v>840</v>
      </c>
      <c r="F274" s="1112">
        <v>1</v>
      </c>
      <c r="G274" s="1110">
        <v>14.3</v>
      </c>
      <c r="H274" s="1113"/>
      <c r="I274" s="1113"/>
      <c r="J274" s="1114">
        <f t="shared" si="6"/>
        <v>14.3</v>
      </c>
      <c r="K274" s="1119"/>
      <c r="L274" s="1119"/>
    </row>
    <row r="275" spans="3:12" s="561" customFormat="1" ht="12.75" customHeight="1" x14ac:dyDescent="0.25">
      <c r="C275" s="1148"/>
      <c r="D275" s="1110"/>
      <c r="E275" s="1121" t="s">
        <v>2315</v>
      </c>
      <c r="F275" s="1112">
        <v>1</v>
      </c>
      <c r="G275" s="1110">
        <v>2.1</v>
      </c>
      <c r="H275" s="1113"/>
      <c r="I275" s="1113"/>
      <c r="J275" s="1114">
        <f t="shared" si="6"/>
        <v>2.1</v>
      </c>
      <c r="K275" s="1119"/>
      <c r="L275" s="1119"/>
    </row>
    <row r="276" spans="3:12" s="561" customFormat="1" ht="12.75" customHeight="1" x14ac:dyDescent="0.25">
      <c r="C276" s="1148"/>
      <c r="D276" s="1110"/>
      <c r="E276" s="1121" t="s">
        <v>2297</v>
      </c>
      <c r="F276" s="1112">
        <v>-1</v>
      </c>
      <c r="G276" s="1110">
        <v>0.9</v>
      </c>
      <c r="H276" s="1113"/>
      <c r="I276" s="1113"/>
      <c r="J276" s="1114">
        <f t="shared" si="6"/>
        <v>-0.9</v>
      </c>
      <c r="K276" s="1119"/>
      <c r="L276" s="1119"/>
    </row>
    <row r="277" spans="3:12" s="561" customFormat="1" ht="12.75" customHeight="1" x14ac:dyDescent="0.25">
      <c r="C277" s="1148" t="s">
        <v>125</v>
      </c>
      <c r="D277" s="1110" t="s">
        <v>1133</v>
      </c>
      <c r="E277" s="1121" t="s">
        <v>1132</v>
      </c>
      <c r="F277" s="1112">
        <v>1</v>
      </c>
      <c r="G277" s="1110">
        <v>15</v>
      </c>
      <c r="H277" s="1113"/>
      <c r="I277" s="1113"/>
      <c r="J277" s="1114">
        <f t="shared" si="6"/>
        <v>15</v>
      </c>
      <c r="K277" s="1119"/>
      <c r="L277" s="1119"/>
    </row>
    <row r="278" spans="3:12" s="561" customFormat="1" ht="12.75" customHeight="1" x14ac:dyDescent="0.25">
      <c r="C278" s="1148"/>
      <c r="D278" s="1110"/>
      <c r="E278" s="1121" t="s">
        <v>2297</v>
      </c>
      <c r="F278" s="1112">
        <v>-1</v>
      </c>
      <c r="G278" s="1110">
        <v>0.9</v>
      </c>
      <c r="H278" s="1113"/>
      <c r="I278" s="1113"/>
      <c r="J278" s="1114">
        <f t="shared" si="6"/>
        <v>-0.9</v>
      </c>
      <c r="K278" s="1119"/>
      <c r="L278" s="1119"/>
    </row>
    <row r="279" spans="3:12" s="561" customFormat="1" ht="12.75" customHeight="1" x14ac:dyDescent="0.25">
      <c r="C279" s="1148" t="s">
        <v>121</v>
      </c>
      <c r="D279" s="1110" t="s">
        <v>1125</v>
      </c>
      <c r="E279" s="1121" t="s">
        <v>2257</v>
      </c>
      <c r="F279" s="1112">
        <v>1</v>
      </c>
      <c r="G279" s="1110">
        <v>16.5</v>
      </c>
      <c r="H279" s="1113"/>
      <c r="I279" s="1113"/>
      <c r="J279" s="1114">
        <f t="shared" si="6"/>
        <v>16.5</v>
      </c>
      <c r="K279" s="1119"/>
      <c r="L279" s="1119"/>
    </row>
    <row r="280" spans="3:12" s="561" customFormat="1" ht="12.75" customHeight="1" x14ac:dyDescent="0.25">
      <c r="C280" s="1148"/>
      <c r="D280" s="1110"/>
      <c r="E280" s="1121" t="s">
        <v>2297</v>
      </c>
      <c r="F280" s="1112">
        <v>-1</v>
      </c>
      <c r="G280" s="1110">
        <v>1.2</v>
      </c>
      <c r="H280" s="1113"/>
      <c r="I280" s="1113"/>
      <c r="J280" s="1114">
        <f t="shared" si="6"/>
        <v>-1.2</v>
      </c>
      <c r="K280" s="1119"/>
      <c r="L280" s="1119"/>
    </row>
    <row r="281" spans="3:12" s="561" customFormat="1" ht="12.75" customHeight="1" x14ac:dyDescent="0.25">
      <c r="C281" s="1148" t="s">
        <v>121</v>
      </c>
      <c r="D281" s="1110" t="s">
        <v>2243</v>
      </c>
      <c r="E281" s="1121" t="s">
        <v>171</v>
      </c>
      <c r="F281" s="1112">
        <v>1</v>
      </c>
      <c r="G281" s="1110">
        <v>13.1</v>
      </c>
      <c r="H281" s="1113"/>
      <c r="I281" s="1113"/>
      <c r="J281" s="1114">
        <f t="shared" si="6"/>
        <v>13.1</v>
      </c>
      <c r="K281" s="1119"/>
      <c r="L281" s="1119"/>
    </row>
    <row r="282" spans="3:12" s="561" customFormat="1" ht="12.75" customHeight="1" x14ac:dyDescent="0.25">
      <c r="C282" s="1148"/>
      <c r="D282" s="1110"/>
      <c r="E282" s="1121" t="s">
        <v>2297</v>
      </c>
      <c r="F282" s="1112">
        <v>-1</v>
      </c>
      <c r="G282" s="1110">
        <v>1</v>
      </c>
      <c r="H282" s="1113"/>
      <c r="I282" s="1113"/>
      <c r="J282" s="1114">
        <f t="shared" si="6"/>
        <v>-1</v>
      </c>
      <c r="K282" s="1119"/>
      <c r="L282" s="1119"/>
    </row>
    <row r="283" spans="3:12" s="561" customFormat="1" ht="12.75" customHeight="1" x14ac:dyDescent="0.25">
      <c r="C283" s="1148" t="s">
        <v>121</v>
      </c>
      <c r="D283" s="1110" t="s">
        <v>1134</v>
      </c>
      <c r="E283" s="1121" t="s">
        <v>156</v>
      </c>
      <c r="F283" s="1112">
        <v>1</v>
      </c>
      <c r="G283" s="1110">
        <v>8.3000000000000007</v>
      </c>
      <c r="H283" s="1113"/>
      <c r="I283" s="1113"/>
      <c r="J283" s="1114">
        <f t="shared" si="6"/>
        <v>8.3000000000000007</v>
      </c>
      <c r="K283" s="1119"/>
      <c r="L283" s="1119"/>
    </row>
    <row r="284" spans="3:12" s="561" customFormat="1" ht="12.75" customHeight="1" x14ac:dyDescent="0.25">
      <c r="C284" s="1148"/>
      <c r="D284" s="1110"/>
      <c r="E284" s="1121" t="s">
        <v>2297</v>
      </c>
      <c r="F284" s="1112">
        <v>-1</v>
      </c>
      <c r="G284" s="1110">
        <v>1.2</v>
      </c>
      <c r="H284" s="1113"/>
      <c r="I284" s="1113"/>
      <c r="J284" s="1114">
        <f t="shared" si="6"/>
        <v>-1.2</v>
      </c>
      <c r="K284" s="1119"/>
      <c r="L284" s="1119"/>
    </row>
    <row r="285" spans="3:12" s="561" customFormat="1" ht="12.75" customHeight="1" x14ac:dyDescent="0.25">
      <c r="C285" s="1148"/>
      <c r="D285" s="1110"/>
      <c r="E285" s="1121" t="s">
        <v>2297</v>
      </c>
      <c r="F285" s="1112">
        <v>-1</v>
      </c>
      <c r="G285" s="1110">
        <v>1.2</v>
      </c>
      <c r="H285" s="1113"/>
      <c r="I285" s="1113"/>
      <c r="J285" s="1114">
        <f t="shared" si="6"/>
        <v>-1.2</v>
      </c>
      <c r="K285" s="1119"/>
      <c r="L285" s="1119"/>
    </row>
    <row r="286" spans="3:12" s="561" customFormat="1" ht="12.75" customHeight="1" x14ac:dyDescent="0.25">
      <c r="C286" s="1148" t="s">
        <v>121</v>
      </c>
      <c r="D286" s="1110" t="s">
        <v>1135</v>
      </c>
      <c r="E286" s="1121" t="s">
        <v>764</v>
      </c>
      <c r="F286" s="1112">
        <v>1</v>
      </c>
      <c r="G286" s="1110">
        <v>18.7</v>
      </c>
      <c r="H286" s="1113"/>
      <c r="I286" s="1113"/>
      <c r="J286" s="1114">
        <f t="shared" si="6"/>
        <v>18.7</v>
      </c>
      <c r="K286" s="1119"/>
      <c r="L286" s="1119"/>
    </row>
    <row r="287" spans="3:12" s="561" customFormat="1" ht="12.75" customHeight="1" x14ac:dyDescent="0.25">
      <c r="C287" s="1148"/>
      <c r="D287" s="1110"/>
      <c r="E287" s="1121" t="s">
        <v>2297</v>
      </c>
      <c r="F287" s="1112">
        <v>-1</v>
      </c>
      <c r="G287" s="1110">
        <v>1.2</v>
      </c>
      <c r="H287" s="1113"/>
      <c r="I287" s="1113"/>
      <c r="J287" s="1114">
        <f t="shared" si="6"/>
        <v>-1.2</v>
      </c>
      <c r="K287" s="1119"/>
      <c r="L287" s="1119"/>
    </row>
    <row r="288" spans="3:12" s="561" customFormat="1" ht="14.25" customHeight="1" x14ac:dyDescent="0.25">
      <c r="C288" s="1148" t="s">
        <v>121</v>
      </c>
      <c r="D288" s="1110" t="s">
        <v>1127</v>
      </c>
      <c r="E288" s="1121" t="s">
        <v>297</v>
      </c>
      <c r="F288" s="1112">
        <v>1</v>
      </c>
      <c r="G288" s="1110">
        <v>18.399999999999999</v>
      </c>
      <c r="H288" s="1113"/>
      <c r="I288" s="1113"/>
      <c r="J288" s="1114">
        <f t="shared" si="6"/>
        <v>18.399999999999999</v>
      </c>
      <c r="K288" s="1119"/>
      <c r="L288" s="1119"/>
    </row>
    <row r="289" spans="3:12" s="561" customFormat="1" ht="12.75" customHeight="1" x14ac:dyDescent="0.25">
      <c r="C289" s="1148"/>
      <c r="D289" s="1110"/>
      <c r="E289" s="1121" t="s">
        <v>2297</v>
      </c>
      <c r="F289" s="1112">
        <v>-1</v>
      </c>
      <c r="G289" s="1110">
        <v>1.2</v>
      </c>
      <c r="H289" s="1113"/>
      <c r="I289" s="1113"/>
      <c r="J289" s="1114">
        <f t="shared" si="6"/>
        <v>-1.2</v>
      </c>
      <c r="K289" s="1119"/>
      <c r="L289" s="1119"/>
    </row>
    <row r="290" spans="3:12" s="561" customFormat="1" ht="12.75" customHeight="1" x14ac:dyDescent="0.25">
      <c r="C290" s="1148" t="s">
        <v>120</v>
      </c>
      <c r="D290" s="1110" t="s">
        <v>1138</v>
      </c>
      <c r="E290" s="1121" t="s">
        <v>282</v>
      </c>
      <c r="F290" s="1112">
        <v>1</v>
      </c>
      <c r="G290" s="1110">
        <v>10.1</v>
      </c>
      <c r="H290" s="1113"/>
      <c r="I290" s="1113"/>
      <c r="J290" s="1114">
        <f t="shared" si="6"/>
        <v>10.1</v>
      </c>
      <c r="K290" s="1119"/>
      <c r="L290" s="1119"/>
    </row>
    <row r="291" spans="3:12" s="561" customFormat="1" ht="12.75" customHeight="1" x14ac:dyDescent="0.25">
      <c r="C291" s="1148" t="s">
        <v>120</v>
      </c>
      <c r="D291" s="1110" t="s">
        <v>1139</v>
      </c>
      <c r="E291" s="1121" t="s">
        <v>133</v>
      </c>
      <c r="F291" s="1112">
        <v>1</v>
      </c>
      <c r="G291" s="1110">
        <v>13.2</v>
      </c>
      <c r="H291" s="1113"/>
      <c r="I291" s="1113"/>
      <c r="J291" s="1114">
        <f t="shared" si="6"/>
        <v>13.2</v>
      </c>
      <c r="K291" s="1119"/>
      <c r="L291" s="1119"/>
    </row>
    <row r="292" spans="3:12" s="561" customFormat="1" ht="12.75" customHeight="1" x14ac:dyDescent="0.25">
      <c r="C292" s="1148"/>
      <c r="D292" s="1110"/>
      <c r="E292" s="1121" t="s">
        <v>2297</v>
      </c>
      <c r="F292" s="1112">
        <v>-1</v>
      </c>
      <c r="G292" s="1110">
        <v>0.9</v>
      </c>
      <c r="H292" s="1113"/>
      <c r="I292" s="1113"/>
      <c r="J292" s="1114">
        <f t="shared" si="6"/>
        <v>-0.9</v>
      </c>
      <c r="K292" s="1119"/>
      <c r="L292" s="1119"/>
    </row>
    <row r="293" spans="3:12" s="561" customFormat="1" ht="12.75" customHeight="1" x14ac:dyDescent="0.25">
      <c r="C293" s="1148"/>
      <c r="D293" s="1110"/>
      <c r="E293" s="1121" t="s">
        <v>2297</v>
      </c>
      <c r="F293" s="1112">
        <v>-1</v>
      </c>
      <c r="G293" s="1110">
        <v>0.9</v>
      </c>
      <c r="H293" s="1113"/>
      <c r="I293" s="1113"/>
      <c r="J293" s="1114">
        <f t="shared" si="6"/>
        <v>-0.9</v>
      </c>
      <c r="K293" s="1119"/>
      <c r="L293" s="1119"/>
    </row>
    <row r="294" spans="3:12" s="561" customFormat="1" ht="12.75" customHeight="1" x14ac:dyDescent="0.25">
      <c r="C294" s="1148" t="s">
        <v>125</v>
      </c>
      <c r="D294" s="1110" t="s">
        <v>2245</v>
      </c>
      <c r="E294" s="1121" t="s">
        <v>138</v>
      </c>
      <c r="F294" s="1112">
        <v>1</v>
      </c>
      <c r="G294" s="1110">
        <v>20.8</v>
      </c>
      <c r="H294" s="1113"/>
      <c r="I294" s="1113"/>
      <c r="J294" s="1114">
        <f t="shared" si="6"/>
        <v>20.8</v>
      </c>
      <c r="K294" s="1119"/>
      <c r="L294" s="1119"/>
    </row>
    <row r="295" spans="3:12" s="561" customFormat="1" ht="13.2" x14ac:dyDescent="0.25">
      <c r="C295" s="1148"/>
      <c r="D295" s="1110"/>
      <c r="E295" s="1121" t="s">
        <v>2297</v>
      </c>
      <c r="F295" s="1112">
        <v>-4</v>
      </c>
      <c r="G295" s="1110">
        <v>1.2</v>
      </c>
      <c r="H295" s="1113"/>
      <c r="I295" s="1113"/>
      <c r="J295" s="1114">
        <f t="shared" si="6"/>
        <v>-4.8</v>
      </c>
      <c r="K295" s="1119"/>
      <c r="L295" s="1119"/>
    </row>
    <row r="296" spans="3:12" s="561" customFormat="1" ht="13.2" x14ac:dyDescent="0.25">
      <c r="C296" s="1148"/>
      <c r="D296" s="1110"/>
      <c r="E296" s="1121" t="s">
        <v>2297</v>
      </c>
      <c r="F296" s="1112">
        <v>-1</v>
      </c>
      <c r="G296" s="1110">
        <v>1</v>
      </c>
      <c r="H296" s="1113"/>
      <c r="I296" s="1113"/>
      <c r="J296" s="1114">
        <f t="shared" si="6"/>
        <v>-1</v>
      </c>
      <c r="K296" s="1119"/>
      <c r="L296" s="1119"/>
    </row>
    <row r="297" spans="3:12" s="561" customFormat="1" ht="13.2" x14ac:dyDescent="0.25">
      <c r="C297" s="1148"/>
      <c r="D297" s="1110"/>
      <c r="E297" s="1121" t="s">
        <v>2297</v>
      </c>
      <c r="F297" s="1112">
        <v>-1</v>
      </c>
      <c r="G297" s="1110">
        <v>0.9</v>
      </c>
      <c r="H297" s="1113"/>
      <c r="I297" s="1113"/>
      <c r="J297" s="1114">
        <f t="shared" si="6"/>
        <v>-0.9</v>
      </c>
      <c r="K297" s="1119"/>
      <c r="L297" s="1119"/>
    </row>
    <row r="298" spans="3:12" s="561" customFormat="1" ht="13.2" x14ac:dyDescent="0.25">
      <c r="C298" s="1148" t="s">
        <v>127</v>
      </c>
      <c r="D298" s="1110" t="s">
        <v>1136</v>
      </c>
      <c r="E298" s="1121" t="s">
        <v>1137</v>
      </c>
      <c r="F298" s="1112">
        <v>1</v>
      </c>
      <c r="G298" s="1110">
        <v>8.3000000000000007</v>
      </c>
      <c r="H298" s="1113"/>
      <c r="I298" s="1113"/>
      <c r="J298" s="1114">
        <f t="shared" si="6"/>
        <v>8.3000000000000007</v>
      </c>
      <c r="K298" s="1119"/>
      <c r="L298" s="1119"/>
    </row>
    <row r="299" spans="3:12" s="561" customFormat="1" ht="12.75" customHeight="1" x14ac:dyDescent="0.25">
      <c r="C299" s="1148"/>
      <c r="D299" s="1110"/>
      <c r="E299" s="1121" t="s">
        <v>2297</v>
      </c>
      <c r="F299" s="1112">
        <v>-1</v>
      </c>
      <c r="G299" s="1110">
        <v>0.9</v>
      </c>
      <c r="H299" s="1113"/>
      <c r="I299" s="1113"/>
      <c r="J299" s="1114">
        <f t="shared" si="6"/>
        <v>-0.9</v>
      </c>
      <c r="K299" s="1119"/>
      <c r="L299" s="1119"/>
    </row>
    <row r="300" spans="3:12" s="561" customFormat="1" ht="12.75" customHeight="1" x14ac:dyDescent="0.25">
      <c r="C300" s="1148" t="s">
        <v>125</v>
      </c>
      <c r="D300" s="1110" t="s">
        <v>2325</v>
      </c>
      <c r="E300" s="1121" t="s">
        <v>138</v>
      </c>
      <c r="F300" s="1112">
        <v>1</v>
      </c>
      <c r="G300" s="1110">
        <v>41.2</v>
      </c>
      <c r="H300" s="1113"/>
      <c r="I300" s="1113"/>
      <c r="J300" s="1114">
        <f t="shared" si="6"/>
        <v>41.2</v>
      </c>
      <c r="K300" s="1119"/>
      <c r="L300" s="1119"/>
    </row>
    <row r="301" spans="3:12" s="561" customFormat="1" ht="12.75" customHeight="1" x14ac:dyDescent="0.25">
      <c r="C301" s="1148"/>
      <c r="D301" s="1110"/>
      <c r="E301" s="1121" t="s">
        <v>2297</v>
      </c>
      <c r="F301" s="1112">
        <v>-1</v>
      </c>
      <c r="G301" s="1110">
        <v>1.6</v>
      </c>
      <c r="H301" s="1113"/>
      <c r="I301" s="1113"/>
      <c r="J301" s="1114">
        <f t="shared" si="6"/>
        <v>-1.6</v>
      </c>
      <c r="K301" s="1119"/>
      <c r="L301" s="1119"/>
    </row>
    <row r="302" spans="3:12" s="561" customFormat="1" ht="12.75" customHeight="1" x14ac:dyDescent="0.25">
      <c r="C302" s="1148"/>
      <c r="D302" s="1110"/>
      <c r="E302" s="1121" t="s">
        <v>2297</v>
      </c>
      <c r="F302" s="1112">
        <v>-2</v>
      </c>
      <c r="G302" s="1110">
        <v>1.2</v>
      </c>
      <c r="H302" s="1113"/>
      <c r="I302" s="1113"/>
      <c r="J302" s="1114">
        <f t="shared" si="6"/>
        <v>-2.4</v>
      </c>
      <c r="K302" s="1119"/>
      <c r="L302" s="1119"/>
    </row>
    <row r="303" spans="3:12" s="561" customFormat="1" ht="12.75" customHeight="1" x14ac:dyDescent="0.25">
      <c r="C303" s="1148"/>
      <c r="D303" s="1110"/>
      <c r="E303" s="1121" t="s">
        <v>2297</v>
      </c>
      <c r="F303" s="1112">
        <v>-7</v>
      </c>
      <c r="G303" s="1110">
        <v>0.9</v>
      </c>
      <c r="H303" s="1113"/>
      <c r="I303" s="1113"/>
      <c r="J303" s="1114">
        <f t="shared" si="6"/>
        <v>-6.3</v>
      </c>
      <c r="K303" s="1119"/>
      <c r="L303" s="1119"/>
    </row>
    <row r="304" spans="3:12" s="561" customFormat="1" ht="13.2" x14ac:dyDescent="0.25">
      <c r="C304" s="1148" t="s">
        <v>786</v>
      </c>
      <c r="D304" s="1110" t="s">
        <v>1128</v>
      </c>
      <c r="E304" s="1121" t="s">
        <v>177</v>
      </c>
      <c r="F304" s="1112">
        <v>1</v>
      </c>
      <c r="G304" s="1110">
        <v>8.1</v>
      </c>
      <c r="H304" s="1113"/>
      <c r="I304" s="1113"/>
      <c r="J304" s="1114">
        <f t="shared" si="6"/>
        <v>8.1</v>
      </c>
      <c r="K304" s="1119"/>
      <c r="L304" s="1119"/>
    </row>
    <row r="305" spans="3:12" s="561" customFormat="1" ht="13.2" x14ac:dyDescent="0.25">
      <c r="C305" s="1148"/>
      <c r="D305" s="1110"/>
      <c r="E305" s="1121" t="s">
        <v>2297</v>
      </c>
      <c r="F305" s="1112">
        <v>-1</v>
      </c>
      <c r="G305" s="1110">
        <v>0.9</v>
      </c>
      <c r="H305" s="1113"/>
      <c r="I305" s="1113"/>
      <c r="J305" s="1114">
        <f t="shared" si="6"/>
        <v>-0.9</v>
      </c>
      <c r="K305" s="1119"/>
      <c r="L305" s="1119"/>
    </row>
    <row r="306" spans="3:12" s="561" customFormat="1" ht="13.2" x14ac:dyDescent="0.25">
      <c r="C306" s="1148" t="s">
        <v>782</v>
      </c>
      <c r="D306" s="1110" t="s">
        <v>1129</v>
      </c>
      <c r="E306" s="1121" t="s">
        <v>1059</v>
      </c>
      <c r="F306" s="1112">
        <v>1</v>
      </c>
      <c r="G306" s="1110">
        <v>8.1999999999999993</v>
      </c>
      <c r="H306" s="1113"/>
      <c r="I306" s="1113"/>
      <c r="J306" s="1114">
        <f t="shared" si="6"/>
        <v>8.1999999999999993</v>
      </c>
      <c r="K306" s="1119"/>
      <c r="L306" s="1119"/>
    </row>
    <row r="307" spans="3:12" s="561" customFormat="1" ht="13.2" x14ac:dyDescent="0.25">
      <c r="C307" s="1148" t="s">
        <v>121</v>
      </c>
      <c r="D307" s="1110" t="s">
        <v>1140</v>
      </c>
      <c r="E307" s="1121" t="s">
        <v>840</v>
      </c>
      <c r="F307" s="1112">
        <v>1</v>
      </c>
      <c r="G307" s="1110">
        <v>11.8</v>
      </c>
      <c r="H307" s="1113"/>
      <c r="I307" s="1113"/>
      <c r="J307" s="1114">
        <f t="shared" si="6"/>
        <v>11.8</v>
      </c>
      <c r="K307" s="1119"/>
      <c r="L307" s="1119"/>
    </row>
    <row r="308" spans="3:12" s="561" customFormat="1" ht="12.75" customHeight="1" x14ac:dyDescent="0.25">
      <c r="C308" s="1148"/>
      <c r="D308" s="1110"/>
      <c r="E308" s="1121" t="s">
        <v>2315</v>
      </c>
      <c r="F308" s="1112">
        <v>1</v>
      </c>
      <c r="G308" s="1110">
        <v>3.3</v>
      </c>
      <c r="H308" s="1113"/>
      <c r="I308" s="1113"/>
      <c r="J308" s="1114">
        <f t="shared" si="6"/>
        <v>3.3</v>
      </c>
      <c r="K308" s="1119"/>
      <c r="L308" s="1119"/>
    </row>
    <row r="309" spans="3:12" s="561" customFormat="1" ht="12.75" customHeight="1" x14ac:dyDescent="0.25">
      <c r="C309" s="1148"/>
      <c r="D309" s="1110"/>
      <c r="E309" s="1121" t="s">
        <v>2297</v>
      </c>
      <c r="F309" s="1112">
        <v>-1</v>
      </c>
      <c r="G309" s="1110">
        <v>0.9</v>
      </c>
      <c r="H309" s="1113"/>
      <c r="I309" s="1113"/>
      <c r="J309" s="1114">
        <f t="shared" si="6"/>
        <v>-0.9</v>
      </c>
      <c r="K309" s="1119"/>
      <c r="L309" s="1119"/>
    </row>
    <row r="310" spans="3:12" s="561" customFormat="1" ht="12.75" customHeight="1" x14ac:dyDescent="0.25">
      <c r="C310" s="1148" t="s">
        <v>121</v>
      </c>
      <c r="D310" s="1110" t="s">
        <v>1141</v>
      </c>
      <c r="E310" s="1121" t="s">
        <v>840</v>
      </c>
      <c r="F310" s="1112">
        <v>1</v>
      </c>
      <c r="G310" s="1110">
        <v>11.4</v>
      </c>
      <c r="H310" s="1113"/>
      <c r="I310" s="1113"/>
      <c r="J310" s="1114">
        <f t="shared" si="6"/>
        <v>11.4</v>
      </c>
      <c r="K310" s="1119"/>
      <c r="L310" s="1119"/>
    </row>
    <row r="311" spans="3:12" s="561" customFormat="1" ht="12.75" customHeight="1" x14ac:dyDescent="0.25">
      <c r="C311" s="1148"/>
      <c r="D311" s="1110"/>
      <c r="E311" s="1121" t="s">
        <v>2315</v>
      </c>
      <c r="F311" s="1112">
        <v>1</v>
      </c>
      <c r="G311" s="1110">
        <v>3.3</v>
      </c>
      <c r="H311" s="1113"/>
      <c r="I311" s="1113"/>
      <c r="J311" s="1114">
        <f t="shared" ref="J311:J328" si="7">PRODUCT(F311:I311)</f>
        <v>3.3</v>
      </c>
      <c r="K311" s="1119"/>
      <c r="L311" s="1119"/>
    </row>
    <row r="312" spans="3:12" s="561" customFormat="1" ht="12.75" customHeight="1" x14ac:dyDescent="0.25">
      <c r="C312" s="1148"/>
      <c r="D312" s="1110"/>
      <c r="E312" s="1121" t="s">
        <v>2297</v>
      </c>
      <c r="F312" s="1112">
        <v>-1</v>
      </c>
      <c r="G312" s="1110">
        <v>0.9</v>
      </c>
      <c r="H312" s="1113"/>
      <c r="I312" s="1113"/>
      <c r="J312" s="1114">
        <f t="shared" si="7"/>
        <v>-0.9</v>
      </c>
      <c r="K312" s="1119"/>
      <c r="L312" s="1119"/>
    </row>
    <row r="313" spans="3:12" s="561" customFormat="1" ht="12.75" customHeight="1" x14ac:dyDescent="0.25">
      <c r="C313" s="1148" t="s">
        <v>125</v>
      </c>
      <c r="D313" s="1110" t="s">
        <v>1384</v>
      </c>
      <c r="E313" s="1121" t="s">
        <v>360</v>
      </c>
      <c r="F313" s="1112">
        <v>1</v>
      </c>
      <c r="G313" s="1110">
        <v>32.700000000000003</v>
      </c>
      <c r="H313" s="1113"/>
      <c r="I313" s="1113"/>
      <c r="J313" s="1114">
        <f t="shared" si="7"/>
        <v>32.700000000000003</v>
      </c>
      <c r="K313" s="1119"/>
      <c r="L313" s="1119"/>
    </row>
    <row r="314" spans="3:12" s="561" customFormat="1" ht="12.75" customHeight="1" x14ac:dyDescent="0.25">
      <c r="C314" s="1148"/>
      <c r="D314" s="1110"/>
      <c r="E314" s="1121" t="s">
        <v>2297</v>
      </c>
      <c r="F314" s="1112">
        <v>-2</v>
      </c>
      <c r="G314" s="1110">
        <v>1</v>
      </c>
      <c r="H314" s="1113"/>
      <c r="I314" s="1113"/>
      <c r="J314" s="1114">
        <f t="shared" si="7"/>
        <v>-2</v>
      </c>
      <c r="K314" s="1119"/>
      <c r="L314" s="1119"/>
    </row>
    <row r="315" spans="3:12" s="561" customFormat="1" ht="12.75" customHeight="1" x14ac:dyDescent="0.25">
      <c r="C315" s="1148" t="s">
        <v>125</v>
      </c>
      <c r="D315" s="1110" t="s">
        <v>1155</v>
      </c>
      <c r="E315" s="1121" t="s">
        <v>566</v>
      </c>
      <c r="F315" s="1112">
        <v>1</v>
      </c>
      <c r="G315" s="1110">
        <v>27.6</v>
      </c>
      <c r="H315" s="1113"/>
      <c r="I315" s="1113"/>
      <c r="J315" s="1114">
        <f t="shared" si="7"/>
        <v>27.6</v>
      </c>
      <c r="K315" s="1119"/>
      <c r="L315" s="1119"/>
    </row>
    <row r="316" spans="3:12" s="561" customFormat="1" ht="12.75" customHeight="1" x14ac:dyDescent="0.25">
      <c r="C316" s="1148"/>
      <c r="D316" s="1110"/>
      <c r="E316" s="1121" t="s">
        <v>2297</v>
      </c>
      <c r="F316" s="1112">
        <v>-3</v>
      </c>
      <c r="G316" s="1110">
        <v>1.2</v>
      </c>
      <c r="H316" s="1113"/>
      <c r="I316" s="1113"/>
      <c r="J316" s="1114">
        <f t="shared" si="7"/>
        <v>-3.5999999999999996</v>
      </c>
      <c r="K316" s="1119"/>
      <c r="L316" s="1119"/>
    </row>
    <row r="317" spans="3:12" s="561" customFormat="1" ht="13.2" x14ac:dyDescent="0.25">
      <c r="C317" s="1148"/>
      <c r="D317" s="1110"/>
      <c r="E317" s="1121" t="s">
        <v>2297</v>
      </c>
      <c r="F317" s="1112">
        <v>-4</v>
      </c>
      <c r="G317" s="1110">
        <v>0.9</v>
      </c>
      <c r="H317" s="1113"/>
      <c r="I317" s="1113"/>
      <c r="J317" s="1114">
        <f t="shared" si="7"/>
        <v>-3.6</v>
      </c>
      <c r="K317" s="1119"/>
      <c r="L317" s="1119"/>
    </row>
    <row r="318" spans="3:12" s="561" customFormat="1" ht="13.2" x14ac:dyDescent="0.25">
      <c r="C318" s="1148" t="s">
        <v>125</v>
      </c>
      <c r="D318" s="1110" t="s">
        <v>2251</v>
      </c>
      <c r="E318" s="1121" t="s">
        <v>360</v>
      </c>
      <c r="F318" s="1112">
        <v>1</v>
      </c>
      <c r="G318" s="1110">
        <v>74.8</v>
      </c>
      <c r="H318" s="1113"/>
      <c r="I318" s="1113"/>
      <c r="J318" s="1114">
        <f t="shared" si="7"/>
        <v>74.8</v>
      </c>
      <c r="K318" s="1119"/>
      <c r="L318" s="1119"/>
    </row>
    <row r="319" spans="3:12" s="561" customFormat="1" ht="13.2" x14ac:dyDescent="0.25">
      <c r="C319" s="1148"/>
      <c r="D319" s="1110"/>
      <c r="E319" s="1121" t="s">
        <v>2297</v>
      </c>
      <c r="F319" s="1112">
        <v>-4</v>
      </c>
      <c r="G319" s="1110">
        <v>1.8</v>
      </c>
      <c r="H319" s="1113"/>
      <c r="I319" s="1113"/>
      <c r="J319" s="1114">
        <f t="shared" si="7"/>
        <v>-7.2</v>
      </c>
      <c r="K319" s="1119"/>
      <c r="L319" s="1119"/>
    </row>
    <row r="320" spans="3:12" s="561" customFormat="1" ht="13.2" x14ac:dyDescent="0.25">
      <c r="C320" s="1148"/>
      <c r="D320" s="1110"/>
      <c r="E320" s="1121" t="s">
        <v>2297</v>
      </c>
      <c r="F320" s="1112">
        <v>-1</v>
      </c>
      <c r="G320" s="1110">
        <v>1.6</v>
      </c>
      <c r="H320" s="1113"/>
      <c r="I320" s="1113"/>
      <c r="J320" s="1114">
        <f t="shared" si="7"/>
        <v>-1.6</v>
      </c>
      <c r="K320" s="1119"/>
      <c r="L320" s="1119"/>
    </row>
    <row r="321" spans="3:12" s="561" customFormat="1" ht="12.75" customHeight="1" x14ac:dyDescent="0.25">
      <c r="C321" s="1148" t="s">
        <v>125</v>
      </c>
      <c r="D321" s="1110" t="s">
        <v>2330</v>
      </c>
      <c r="E321" s="1121" t="s">
        <v>2331</v>
      </c>
      <c r="F321" s="1112">
        <v>1</v>
      </c>
      <c r="G321" s="1110">
        <v>21.05</v>
      </c>
      <c r="H321" s="1113"/>
      <c r="I321" s="1113"/>
      <c r="J321" s="1114">
        <f t="shared" si="7"/>
        <v>21.05</v>
      </c>
      <c r="K321" s="1119"/>
      <c r="L321" s="1119"/>
    </row>
    <row r="322" spans="3:12" s="561" customFormat="1" ht="12.75" customHeight="1" x14ac:dyDescent="0.25">
      <c r="C322" s="1148"/>
      <c r="D322" s="1110"/>
      <c r="E322" s="1121" t="s">
        <v>2297</v>
      </c>
      <c r="F322" s="1112">
        <v>-1</v>
      </c>
      <c r="G322" s="1110">
        <v>1.8</v>
      </c>
      <c r="H322" s="1113"/>
      <c r="I322" s="1113"/>
      <c r="J322" s="1114">
        <f t="shared" si="7"/>
        <v>-1.8</v>
      </c>
      <c r="K322" s="1119"/>
      <c r="L322" s="1119"/>
    </row>
    <row r="323" spans="3:12" s="561" customFormat="1" ht="12.75" customHeight="1" x14ac:dyDescent="0.25">
      <c r="C323" s="1148"/>
      <c r="D323" s="1110"/>
      <c r="E323" s="1121" t="s">
        <v>2297</v>
      </c>
      <c r="F323" s="1112">
        <v>-2</v>
      </c>
      <c r="G323" s="1110">
        <v>1.2</v>
      </c>
      <c r="H323" s="1113"/>
      <c r="I323" s="1113"/>
      <c r="J323" s="1114">
        <f t="shared" si="7"/>
        <v>-2.4</v>
      </c>
      <c r="K323" s="1119"/>
      <c r="L323" s="1119"/>
    </row>
    <row r="324" spans="3:12" s="561" customFormat="1" ht="12.75" customHeight="1" x14ac:dyDescent="0.25">
      <c r="C324" s="1148"/>
      <c r="D324" s="1110"/>
      <c r="E324" s="1121" t="s">
        <v>2297</v>
      </c>
      <c r="F324" s="1112">
        <v>-1</v>
      </c>
      <c r="G324" s="1110">
        <v>0.9</v>
      </c>
      <c r="H324" s="1113"/>
      <c r="I324" s="1113"/>
      <c r="J324" s="1114">
        <f t="shared" si="7"/>
        <v>-0.9</v>
      </c>
      <c r="K324" s="1119"/>
      <c r="L324" s="1119"/>
    </row>
    <row r="325" spans="3:12" s="561" customFormat="1" ht="12.75" customHeight="1" x14ac:dyDescent="0.25">
      <c r="C325" s="1148" t="s">
        <v>120</v>
      </c>
      <c r="D325" s="1110" t="s">
        <v>1143</v>
      </c>
      <c r="E325" s="1121" t="s">
        <v>1144</v>
      </c>
      <c r="F325" s="1112">
        <v>1</v>
      </c>
      <c r="G325" s="1110">
        <v>16.7</v>
      </c>
      <c r="H325" s="1113"/>
      <c r="I325" s="1113"/>
      <c r="J325" s="1114">
        <f t="shared" si="7"/>
        <v>16.7</v>
      </c>
      <c r="K325" s="1119"/>
      <c r="L325" s="1119"/>
    </row>
    <row r="326" spans="3:12" s="561" customFormat="1" ht="12.75" customHeight="1" x14ac:dyDescent="0.25">
      <c r="C326" s="1148"/>
      <c r="D326" s="1110"/>
      <c r="E326" s="1121" t="s">
        <v>2297</v>
      </c>
      <c r="F326" s="1112">
        <v>-1</v>
      </c>
      <c r="G326" s="1110">
        <v>0.9</v>
      </c>
      <c r="H326" s="1113"/>
      <c r="I326" s="1113"/>
      <c r="J326" s="1114">
        <f t="shared" si="7"/>
        <v>-0.9</v>
      </c>
      <c r="K326" s="1119"/>
      <c r="L326" s="1119"/>
    </row>
    <row r="327" spans="3:12" s="561" customFormat="1" ht="12.75" customHeight="1" x14ac:dyDescent="0.25">
      <c r="C327" s="1148"/>
      <c r="D327" s="1110"/>
      <c r="E327" s="1121" t="s">
        <v>2303</v>
      </c>
      <c r="F327" s="1112">
        <v>-1</v>
      </c>
      <c r="G327" s="1110">
        <v>3.6</v>
      </c>
      <c r="H327" s="1113"/>
      <c r="I327" s="1113"/>
      <c r="J327" s="1114">
        <f t="shared" si="7"/>
        <v>-3.6</v>
      </c>
      <c r="K327" s="1119"/>
      <c r="L327" s="1119"/>
    </row>
    <row r="328" spans="3:12" s="561" customFormat="1" ht="13.2" x14ac:dyDescent="0.25">
      <c r="C328" s="1123"/>
      <c r="D328" s="1123"/>
      <c r="E328" s="1123"/>
      <c r="F328" s="1123"/>
      <c r="G328" s="1123"/>
      <c r="H328" s="1123"/>
      <c r="I328" s="1123"/>
      <c r="J328" s="1114">
        <f t="shared" si="7"/>
        <v>0</v>
      </c>
      <c r="K328" s="1123"/>
      <c r="L328" s="1123"/>
    </row>
    <row r="329" spans="3:12" s="561" customFormat="1" ht="13.2" x14ac:dyDescent="0.25">
      <c r="C329" s="1148"/>
      <c r="D329" s="1110"/>
      <c r="E329" s="1118" t="s">
        <v>1253</v>
      </c>
      <c r="F329" s="1112"/>
      <c r="G329" s="1110"/>
      <c r="H329" s="1113"/>
      <c r="I329" s="1113"/>
      <c r="J329" s="1114"/>
      <c r="K329" s="1119"/>
      <c r="L329" s="1119"/>
    </row>
    <row r="330" spans="3:12" s="561" customFormat="1" ht="13.2" x14ac:dyDescent="0.25">
      <c r="C330" s="1148" t="s">
        <v>789</v>
      </c>
      <c r="D330" s="1110" t="s">
        <v>2332</v>
      </c>
      <c r="E330" s="1121" t="s">
        <v>2333</v>
      </c>
      <c r="F330" s="1112">
        <v>1</v>
      </c>
      <c r="G330" s="1110">
        <v>27.2</v>
      </c>
      <c r="H330" s="1113"/>
      <c r="I330" s="1113"/>
      <c r="J330" s="1114">
        <f t="shared" ref="J330:J393" si="8">PRODUCT(F330:I330)</f>
        <v>27.2</v>
      </c>
      <c r="K330" s="1119"/>
      <c r="L330" s="1119"/>
    </row>
    <row r="331" spans="3:12" s="561" customFormat="1" ht="12.75" customHeight="1" x14ac:dyDescent="0.25">
      <c r="C331" s="1148"/>
      <c r="D331" s="1110"/>
      <c r="E331" s="1121" t="s">
        <v>2297</v>
      </c>
      <c r="F331" s="1112">
        <v>-1</v>
      </c>
      <c r="G331" s="1110">
        <v>0.9</v>
      </c>
      <c r="H331" s="1113"/>
      <c r="I331" s="1113"/>
      <c r="J331" s="1114">
        <f t="shared" si="8"/>
        <v>-0.9</v>
      </c>
      <c r="K331" s="1119"/>
      <c r="L331" s="1119"/>
    </row>
    <row r="332" spans="3:12" s="561" customFormat="1" ht="13.2" x14ac:dyDescent="0.25">
      <c r="C332" s="1148" t="s">
        <v>125</v>
      </c>
      <c r="D332" s="1110" t="s">
        <v>2255</v>
      </c>
      <c r="E332" s="1121" t="s">
        <v>360</v>
      </c>
      <c r="F332" s="1112">
        <v>1</v>
      </c>
      <c r="G332" s="1110">
        <v>49</v>
      </c>
      <c r="H332" s="1113"/>
      <c r="I332" s="1113"/>
      <c r="J332" s="1114">
        <f t="shared" si="8"/>
        <v>49</v>
      </c>
      <c r="K332" s="1119"/>
      <c r="L332" s="1119"/>
    </row>
    <row r="333" spans="3:12" s="561" customFormat="1" ht="12.75" customHeight="1" x14ac:dyDescent="0.25">
      <c r="C333" s="1148"/>
      <c r="D333" s="1110"/>
      <c r="E333" s="1121" t="s">
        <v>2297</v>
      </c>
      <c r="F333" s="1112">
        <v>-2</v>
      </c>
      <c r="G333" s="1110">
        <v>1.8</v>
      </c>
      <c r="H333" s="1113"/>
      <c r="I333" s="1113"/>
      <c r="J333" s="1114">
        <f t="shared" si="8"/>
        <v>-3.6</v>
      </c>
      <c r="K333" s="1119"/>
      <c r="L333" s="1119"/>
    </row>
    <row r="334" spans="3:12" s="561" customFormat="1" ht="12.75" customHeight="1" x14ac:dyDescent="0.25">
      <c r="C334" s="1148"/>
      <c r="D334" s="1110"/>
      <c r="E334" s="1121" t="s">
        <v>2297</v>
      </c>
      <c r="F334" s="1112">
        <v>-1</v>
      </c>
      <c r="G334" s="1110">
        <v>1.2</v>
      </c>
      <c r="H334" s="1113"/>
      <c r="I334" s="1113"/>
      <c r="J334" s="1114">
        <f t="shared" si="8"/>
        <v>-1.2</v>
      </c>
      <c r="K334" s="1119"/>
      <c r="L334" s="1119"/>
    </row>
    <row r="335" spans="3:12" s="561" customFormat="1" ht="12.75" customHeight="1" x14ac:dyDescent="0.25">
      <c r="C335" s="1148"/>
      <c r="D335" s="1110"/>
      <c r="E335" s="1121" t="s">
        <v>2297</v>
      </c>
      <c r="F335" s="1112">
        <v>-1</v>
      </c>
      <c r="G335" s="1110">
        <v>1</v>
      </c>
      <c r="H335" s="1113"/>
      <c r="I335" s="1113"/>
      <c r="J335" s="1114">
        <f t="shared" si="8"/>
        <v>-1</v>
      </c>
      <c r="K335" s="1119"/>
      <c r="L335" s="1119"/>
    </row>
    <row r="336" spans="3:12" s="561" customFormat="1" ht="12.75" customHeight="1" x14ac:dyDescent="0.25">
      <c r="C336" s="1148" t="s">
        <v>123</v>
      </c>
      <c r="D336" s="1110" t="s">
        <v>2248</v>
      </c>
      <c r="E336" s="1121" t="s">
        <v>2249</v>
      </c>
      <c r="F336" s="1112">
        <v>1</v>
      </c>
      <c r="G336" s="1110">
        <v>19.850000000000001</v>
      </c>
      <c r="H336" s="1113"/>
      <c r="I336" s="1113"/>
      <c r="J336" s="1114">
        <f t="shared" si="8"/>
        <v>19.850000000000001</v>
      </c>
      <c r="K336" s="1119"/>
      <c r="L336" s="1119"/>
    </row>
    <row r="337" spans="3:12" s="561" customFormat="1" ht="12.75" customHeight="1" x14ac:dyDescent="0.25">
      <c r="C337" s="1148"/>
      <c r="D337" s="1110"/>
      <c r="E337" s="1121" t="s">
        <v>2297</v>
      </c>
      <c r="F337" s="1112">
        <v>-1</v>
      </c>
      <c r="G337" s="1110">
        <v>1.2</v>
      </c>
      <c r="H337" s="1113"/>
      <c r="I337" s="1113"/>
      <c r="J337" s="1114">
        <f t="shared" si="8"/>
        <v>-1.2</v>
      </c>
      <c r="K337" s="1119"/>
      <c r="L337" s="1119"/>
    </row>
    <row r="338" spans="3:12" s="561" customFormat="1" ht="12.75" customHeight="1" x14ac:dyDescent="0.25">
      <c r="C338" s="1148"/>
      <c r="D338" s="1110"/>
      <c r="E338" s="1121" t="s">
        <v>2297</v>
      </c>
      <c r="F338" s="1112">
        <v>-1</v>
      </c>
      <c r="G338" s="1110">
        <v>1.2</v>
      </c>
      <c r="H338" s="1113"/>
      <c r="I338" s="1113"/>
      <c r="J338" s="1114">
        <f t="shared" si="8"/>
        <v>-1.2</v>
      </c>
      <c r="K338" s="1119"/>
      <c r="L338" s="1119"/>
    </row>
    <row r="339" spans="3:12" s="561" customFormat="1" ht="12.75" customHeight="1" x14ac:dyDescent="0.25">
      <c r="C339" s="1148"/>
      <c r="D339" s="1110"/>
      <c r="E339" s="1121" t="s">
        <v>2303</v>
      </c>
      <c r="F339" s="1112">
        <v>-1</v>
      </c>
      <c r="G339" s="1110">
        <v>1.45</v>
      </c>
      <c r="H339" s="1113"/>
      <c r="I339" s="1113"/>
      <c r="J339" s="1114">
        <f t="shared" si="8"/>
        <v>-1.45</v>
      </c>
      <c r="K339" s="1119"/>
      <c r="L339" s="1119"/>
    </row>
    <row r="340" spans="3:12" s="561" customFormat="1" ht="12.75" customHeight="1" x14ac:dyDescent="0.25">
      <c r="C340" s="1148" t="s">
        <v>121</v>
      </c>
      <c r="D340" s="1110" t="s">
        <v>1158</v>
      </c>
      <c r="E340" s="1121" t="s">
        <v>190</v>
      </c>
      <c r="F340" s="1112">
        <v>1</v>
      </c>
      <c r="G340" s="1110">
        <v>16.2</v>
      </c>
      <c r="H340" s="1113"/>
      <c r="I340" s="1113"/>
      <c r="J340" s="1114">
        <f t="shared" si="8"/>
        <v>16.2</v>
      </c>
      <c r="K340" s="1119"/>
      <c r="L340" s="1119"/>
    </row>
    <row r="341" spans="3:12" s="561" customFormat="1" ht="12.75" customHeight="1" x14ac:dyDescent="0.25">
      <c r="C341" s="1148"/>
      <c r="D341" s="1110"/>
      <c r="E341" s="1121" t="s">
        <v>2297</v>
      </c>
      <c r="F341" s="1112">
        <v>-2</v>
      </c>
      <c r="G341" s="1110">
        <v>1.2</v>
      </c>
      <c r="H341" s="1113"/>
      <c r="I341" s="1113"/>
      <c r="J341" s="1114">
        <f t="shared" si="8"/>
        <v>-2.4</v>
      </c>
      <c r="K341" s="1119"/>
      <c r="L341" s="1119"/>
    </row>
    <row r="342" spans="3:12" s="561" customFormat="1" ht="12.75" customHeight="1" x14ac:dyDescent="0.25">
      <c r="C342" s="1148" t="s">
        <v>121</v>
      </c>
      <c r="D342" s="1110" t="s">
        <v>1160</v>
      </c>
      <c r="E342" s="1121" t="s">
        <v>695</v>
      </c>
      <c r="F342" s="1112">
        <v>1</v>
      </c>
      <c r="G342" s="1110">
        <v>13.9</v>
      </c>
      <c r="H342" s="1113"/>
      <c r="I342" s="1113"/>
      <c r="J342" s="1114">
        <f t="shared" si="8"/>
        <v>13.9</v>
      </c>
      <c r="K342" s="1119"/>
      <c r="L342" s="1119"/>
    </row>
    <row r="343" spans="3:12" s="561" customFormat="1" ht="12.75" customHeight="1" x14ac:dyDescent="0.25">
      <c r="C343" s="1148"/>
      <c r="D343" s="1110"/>
      <c r="E343" s="1121" t="s">
        <v>2297</v>
      </c>
      <c r="F343" s="1112">
        <v>-1</v>
      </c>
      <c r="G343" s="1110">
        <v>1</v>
      </c>
      <c r="H343" s="1113"/>
      <c r="I343" s="1113"/>
      <c r="J343" s="1114">
        <f t="shared" si="8"/>
        <v>-1</v>
      </c>
      <c r="K343" s="1119"/>
      <c r="L343" s="1119"/>
    </row>
    <row r="344" spans="3:12" s="561" customFormat="1" ht="12.75" customHeight="1" x14ac:dyDescent="0.25">
      <c r="C344" s="1148"/>
      <c r="D344" s="1110"/>
      <c r="E344" s="1121" t="s">
        <v>2303</v>
      </c>
      <c r="F344" s="1112">
        <v>-1</v>
      </c>
      <c r="G344" s="1110">
        <v>1.2</v>
      </c>
      <c r="H344" s="1113"/>
      <c r="I344" s="1113"/>
      <c r="J344" s="1114">
        <f t="shared" si="8"/>
        <v>-1.2</v>
      </c>
      <c r="K344" s="1119"/>
      <c r="L344" s="1119"/>
    </row>
    <row r="345" spans="3:12" s="561" customFormat="1" ht="12.75" customHeight="1" x14ac:dyDescent="0.25">
      <c r="C345" s="1148" t="s">
        <v>123</v>
      </c>
      <c r="D345" s="1110" t="s">
        <v>1162</v>
      </c>
      <c r="E345" s="1121" t="s">
        <v>1163</v>
      </c>
      <c r="F345" s="1112">
        <v>1</v>
      </c>
      <c r="G345" s="1110">
        <v>11.05</v>
      </c>
      <c r="H345" s="1113"/>
      <c r="I345" s="1113"/>
      <c r="J345" s="1114">
        <f t="shared" si="8"/>
        <v>11.05</v>
      </c>
      <c r="K345" s="1119"/>
      <c r="L345" s="1119"/>
    </row>
    <row r="346" spans="3:12" s="561" customFormat="1" ht="12.75" customHeight="1" x14ac:dyDescent="0.25">
      <c r="C346" s="1148"/>
      <c r="D346" s="1110"/>
      <c r="E346" s="1121" t="s">
        <v>2297</v>
      </c>
      <c r="F346" s="1112">
        <v>-1</v>
      </c>
      <c r="G346" s="1110">
        <v>1</v>
      </c>
      <c r="H346" s="1113"/>
      <c r="I346" s="1113"/>
      <c r="J346" s="1114">
        <f t="shared" si="8"/>
        <v>-1</v>
      </c>
      <c r="K346" s="1119"/>
      <c r="L346" s="1119"/>
    </row>
    <row r="347" spans="3:12" s="561" customFormat="1" ht="12.75" customHeight="1" x14ac:dyDescent="0.25">
      <c r="C347" s="1148" t="s">
        <v>123</v>
      </c>
      <c r="D347" s="1110" t="s">
        <v>1166</v>
      </c>
      <c r="E347" s="1121" t="s">
        <v>132</v>
      </c>
      <c r="F347" s="1112">
        <v>1</v>
      </c>
      <c r="G347" s="1110">
        <v>31.9</v>
      </c>
      <c r="H347" s="1113"/>
      <c r="I347" s="1113"/>
      <c r="J347" s="1114">
        <f t="shared" si="8"/>
        <v>31.9</v>
      </c>
      <c r="K347" s="1119"/>
      <c r="L347" s="1119"/>
    </row>
    <row r="348" spans="3:12" ht="12.75" customHeight="1" x14ac:dyDescent="0.25">
      <c r="C348" s="1148"/>
      <c r="D348" s="1110"/>
      <c r="E348" s="1121" t="s">
        <v>2297</v>
      </c>
      <c r="F348" s="1112">
        <v>-1</v>
      </c>
      <c r="G348" s="1110">
        <v>1.2</v>
      </c>
      <c r="H348" s="1113"/>
      <c r="I348" s="1113"/>
      <c r="J348" s="1114">
        <f t="shared" si="8"/>
        <v>-1.2</v>
      </c>
      <c r="K348" s="1119"/>
      <c r="L348" s="1119"/>
    </row>
    <row r="349" spans="3:12" s="561" customFormat="1" ht="12.75" customHeight="1" x14ac:dyDescent="0.25">
      <c r="C349" s="1148"/>
      <c r="D349" s="1110"/>
      <c r="E349" s="1121" t="s">
        <v>2297</v>
      </c>
      <c r="F349" s="1112">
        <v>-1</v>
      </c>
      <c r="G349" s="1110">
        <v>1</v>
      </c>
      <c r="H349" s="1113"/>
      <c r="I349" s="1113"/>
      <c r="J349" s="1114">
        <f t="shared" si="8"/>
        <v>-1</v>
      </c>
      <c r="K349" s="1119"/>
      <c r="L349" s="1119"/>
    </row>
    <row r="350" spans="3:12" s="561" customFormat="1" ht="12.75" customHeight="1" x14ac:dyDescent="0.25">
      <c r="C350" s="1148"/>
      <c r="D350" s="1110"/>
      <c r="E350" s="1121" t="s">
        <v>2297</v>
      </c>
      <c r="F350" s="1112">
        <v>-1</v>
      </c>
      <c r="G350" s="1110">
        <v>0.9</v>
      </c>
      <c r="H350" s="1113"/>
      <c r="I350" s="1113"/>
      <c r="J350" s="1114">
        <f t="shared" si="8"/>
        <v>-0.9</v>
      </c>
      <c r="K350" s="1119"/>
      <c r="L350" s="1119"/>
    </row>
    <row r="351" spans="3:12" s="561" customFormat="1" ht="12.75" customHeight="1" x14ac:dyDescent="0.25">
      <c r="C351" s="1148" t="s">
        <v>125</v>
      </c>
      <c r="D351" s="1110" t="s">
        <v>1165</v>
      </c>
      <c r="E351" s="1121" t="s">
        <v>189</v>
      </c>
      <c r="F351" s="1112">
        <v>1</v>
      </c>
      <c r="G351" s="1110">
        <v>38.799999999999997</v>
      </c>
      <c r="H351" s="1113"/>
      <c r="I351" s="1113"/>
      <c r="J351" s="1114">
        <f t="shared" si="8"/>
        <v>38.799999999999997</v>
      </c>
      <c r="K351" s="1119"/>
      <c r="L351" s="1119"/>
    </row>
    <row r="352" spans="3:12" s="561" customFormat="1" ht="12.75" customHeight="1" x14ac:dyDescent="0.25">
      <c r="C352" s="1148"/>
      <c r="D352" s="1110"/>
      <c r="E352" s="1121" t="s">
        <v>2297</v>
      </c>
      <c r="F352" s="1112">
        <v>-1</v>
      </c>
      <c r="G352" s="1110">
        <v>1.2</v>
      </c>
      <c r="H352" s="1113"/>
      <c r="I352" s="1113"/>
      <c r="J352" s="1114">
        <f t="shared" si="8"/>
        <v>-1.2</v>
      </c>
      <c r="K352" s="1119"/>
      <c r="L352" s="1119"/>
    </row>
    <row r="353" spans="3:12" s="561" customFormat="1" ht="12.75" customHeight="1" x14ac:dyDescent="0.25">
      <c r="C353" s="1148"/>
      <c r="D353" s="1110"/>
      <c r="E353" s="1121" t="s">
        <v>2297</v>
      </c>
      <c r="F353" s="1112">
        <v>-2</v>
      </c>
      <c r="G353" s="1110">
        <v>0.8</v>
      </c>
      <c r="H353" s="1113"/>
      <c r="I353" s="1113"/>
      <c r="J353" s="1114">
        <f t="shared" si="8"/>
        <v>-1.6</v>
      </c>
      <c r="K353" s="1119"/>
      <c r="L353" s="1119"/>
    </row>
    <row r="354" spans="3:12" s="561" customFormat="1" ht="12.75" customHeight="1" x14ac:dyDescent="0.25">
      <c r="C354" s="1148"/>
      <c r="D354" s="1110"/>
      <c r="E354" s="1121" t="s">
        <v>2303</v>
      </c>
      <c r="F354" s="1112">
        <v>-1</v>
      </c>
      <c r="G354" s="1110">
        <v>1.45</v>
      </c>
      <c r="H354" s="1113"/>
      <c r="I354" s="1113"/>
      <c r="J354" s="1114">
        <f t="shared" si="8"/>
        <v>-1.45</v>
      </c>
      <c r="K354" s="1119"/>
      <c r="L354" s="1119"/>
    </row>
    <row r="355" spans="3:12" s="561" customFormat="1" ht="14.25" customHeight="1" x14ac:dyDescent="0.25">
      <c r="C355" s="1148" t="s">
        <v>121</v>
      </c>
      <c r="D355" s="1110" t="s">
        <v>1169</v>
      </c>
      <c r="E355" s="1121" t="s">
        <v>191</v>
      </c>
      <c r="F355" s="1112">
        <v>1</v>
      </c>
      <c r="G355" s="1110">
        <v>12.9</v>
      </c>
      <c r="H355" s="1113"/>
      <c r="I355" s="1113"/>
      <c r="J355" s="1114">
        <f t="shared" si="8"/>
        <v>12.9</v>
      </c>
      <c r="K355" s="1119"/>
      <c r="L355" s="1119"/>
    </row>
    <row r="356" spans="3:12" s="561" customFormat="1" ht="14.25" customHeight="1" x14ac:dyDescent="0.25">
      <c r="C356" s="1148"/>
      <c r="D356" s="1110"/>
      <c r="E356" s="1121" t="s">
        <v>2297</v>
      </c>
      <c r="F356" s="1112">
        <v>-2</v>
      </c>
      <c r="G356" s="1110">
        <v>1</v>
      </c>
      <c r="H356" s="1113"/>
      <c r="I356" s="1113"/>
      <c r="J356" s="1114">
        <f t="shared" si="8"/>
        <v>-2</v>
      </c>
      <c r="K356" s="1119"/>
      <c r="L356" s="1119"/>
    </row>
    <row r="357" spans="3:12" s="561" customFormat="1" ht="12.75" customHeight="1" x14ac:dyDescent="0.25">
      <c r="C357" s="1148" t="s">
        <v>120</v>
      </c>
      <c r="D357" s="1110" t="s">
        <v>1170</v>
      </c>
      <c r="E357" s="1121" t="s">
        <v>1171</v>
      </c>
      <c r="F357" s="1112">
        <v>1</v>
      </c>
      <c r="G357" s="1110">
        <v>7.8</v>
      </c>
      <c r="H357" s="1113"/>
      <c r="I357" s="1113"/>
      <c r="J357" s="1114">
        <f t="shared" si="8"/>
        <v>7.8</v>
      </c>
      <c r="K357" s="1119"/>
      <c r="L357" s="1119"/>
    </row>
    <row r="358" spans="3:12" s="561" customFormat="1" ht="22.5" customHeight="1" x14ac:dyDescent="0.25">
      <c r="C358" s="1148"/>
      <c r="D358" s="1110"/>
      <c r="E358" s="1121" t="s">
        <v>2297</v>
      </c>
      <c r="F358" s="1112">
        <v>-1</v>
      </c>
      <c r="G358" s="1110">
        <v>0.8</v>
      </c>
      <c r="H358" s="1113"/>
      <c r="I358" s="1113"/>
      <c r="J358" s="1114">
        <f t="shared" si="8"/>
        <v>-0.8</v>
      </c>
      <c r="K358" s="1119"/>
      <c r="L358" s="1119"/>
    </row>
    <row r="359" spans="3:12" s="561" customFormat="1" ht="12.75" customHeight="1" x14ac:dyDescent="0.25">
      <c r="C359" s="1148" t="s">
        <v>120</v>
      </c>
      <c r="D359" s="1110" t="s">
        <v>1172</v>
      </c>
      <c r="E359" s="1121" t="s">
        <v>1173</v>
      </c>
      <c r="F359" s="1112">
        <v>1</v>
      </c>
      <c r="G359" s="1110">
        <v>7.8</v>
      </c>
      <c r="H359" s="1113"/>
      <c r="I359" s="1113"/>
      <c r="J359" s="1114">
        <f t="shared" si="8"/>
        <v>7.8</v>
      </c>
      <c r="K359" s="1119"/>
      <c r="L359" s="1119"/>
    </row>
    <row r="360" spans="3:12" s="561" customFormat="1" ht="12.75" customHeight="1" x14ac:dyDescent="0.25">
      <c r="C360" s="1148"/>
      <c r="D360" s="1110"/>
      <c r="E360" s="1121" t="s">
        <v>2297</v>
      </c>
      <c r="F360" s="1112">
        <v>-1</v>
      </c>
      <c r="G360" s="1110">
        <v>0.8</v>
      </c>
      <c r="H360" s="1113"/>
      <c r="I360" s="1113"/>
      <c r="J360" s="1114">
        <f t="shared" si="8"/>
        <v>-0.8</v>
      </c>
      <c r="K360" s="1119"/>
      <c r="L360" s="1119"/>
    </row>
    <row r="361" spans="3:12" s="561" customFormat="1" ht="12.75" customHeight="1" x14ac:dyDescent="0.25">
      <c r="C361" s="1148" t="s">
        <v>121</v>
      </c>
      <c r="D361" s="1110" t="s">
        <v>1176</v>
      </c>
      <c r="E361" s="1121" t="s">
        <v>688</v>
      </c>
      <c r="F361" s="1112">
        <v>1</v>
      </c>
      <c r="G361" s="1110">
        <v>12.45</v>
      </c>
      <c r="H361" s="1113"/>
      <c r="I361" s="1113"/>
      <c r="J361" s="1114">
        <f t="shared" si="8"/>
        <v>12.45</v>
      </c>
      <c r="K361" s="1119"/>
      <c r="L361" s="1119"/>
    </row>
    <row r="362" spans="3:12" s="561" customFormat="1" ht="12.75" customHeight="1" x14ac:dyDescent="0.25">
      <c r="C362" s="1148"/>
      <c r="D362" s="1110"/>
      <c r="E362" s="1121" t="s">
        <v>2315</v>
      </c>
      <c r="F362" s="1112">
        <v>1</v>
      </c>
      <c r="G362" s="1110">
        <v>3.1</v>
      </c>
      <c r="H362" s="1113"/>
      <c r="I362" s="1113"/>
      <c r="J362" s="1114">
        <f t="shared" si="8"/>
        <v>3.1</v>
      </c>
      <c r="K362" s="1119"/>
      <c r="L362" s="1119"/>
    </row>
    <row r="363" spans="3:12" s="561" customFormat="1" ht="12.75" customHeight="1" x14ac:dyDescent="0.25">
      <c r="C363" s="1148"/>
      <c r="D363" s="1110"/>
      <c r="E363" s="1121" t="s">
        <v>2297</v>
      </c>
      <c r="F363" s="1112">
        <v>-1</v>
      </c>
      <c r="G363" s="1110">
        <v>1</v>
      </c>
      <c r="H363" s="1113"/>
      <c r="I363" s="1113"/>
      <c r="J363" s="1114">
        <f t="shared" si="8"/>
        <v>-1</v>
      </c>
      <c r="K363" s="1119"/>
      <c r="L363" s="1119"/>
    </row>
    <row r="364" spans="3:12" s="561" customFormat="1" ht="12.75" customHeight="1" x14ac:dyDescent="0.25">
      <c r="C364" s="1148" t="s">
        <v>121</v>
      </c>
      <c r="D364" s="1110" t="s">
        <v>1180</v>
      </c>
      <c r="E364" s="1121" t="s">
        <v>156</v>
      </c>
      <c r="F364" s="1112">
        <v>1</v>
      </c>
      <c r="G364" s="1110">
        <v>10.199999999999999</v>
      </c>
      <c r="H364" s="1113"/>
      <c r="I364" s="1113"/>
      <c r="J364" s="1114">
        <f t="shared" si="8"/>
        <v>10.199999999999999</v>
      </c>
      <c r="K364" s="1119"/>
      <c r="L364" s="1119"/>
    </row>
    <row r="365" spans="3:12" s="561" customFormat="1" ht="13.2" x14ac:dyDescent="0.25">
      <c r="C365" s="1148"/>
      <c r="D365" s="1110"/>
      <c r="E365" s="1121" t="s">
        <v>2297</v>
      </c>
      <c r="F365" s="1112">
        <v>-2</v>
      </c>
      <c r="G365" s="1110">
        <v>1</v>
      </c>
      <c r="H365" s="1113"/>
      <c r="I365" s="1113"/>
      <c r="J365" s="1114">
        <f t="shared" si="8"/>
        <v>-2</v>
      </c>
      <c r="K365" s="1119"/>
      <c r="L365" s="1119"/>
    </row>
    <row r="366" spans="3:12" s="561" customFormat="1" ht="12.75" customHeight="1" x14ac:dyDescent="0.25">
      <c r="C366" s="1148" t="s">
        <v>121</v>
      </c>
      <c r="D366" s="1110" t="s">
        <v>1177</v>
      </c>
      <c r="E366" s="1121" t="s">
        <v>1178</v>
      </c>
      <c r="F366" s="1112">
        <v>1</v>
      </c>
      <c r="G366" s="1110">
        <v>5.4</v>
      </c>
      <c r="H366" s="1113"/>
      <c r="I366" s="1113"/>
      <c r="J366" s="1114">
        <f t="shared" si="8"/>
        <v>5.4</v>
      </c>
      <c r="K366" s="1119"/>
      <c r="L366" s="1119"/>
    </row>
    <row r="367" spans="3:12" s="561" customFormat="1" ht="12.75" customHeight="1" x14ac:dyDescent="0.25">
      <c r="C367" s="1148"/>
      <c r="D367" s="1110"/>
      <c r="E367" s="1121" t="s">
        <v>2315</v>
      </c>
      <c r="F367" s="1112">
        <v>1</v>
      </c>
      <c r="G367" s="1110">
        <v>2.8</v>
      </c>
      <c r="H367" s="1113"/>
      <c r="I367" s="1113"/>
      <c r="J367" s="1114">
        <f t="shared" si="8"/>
        <v>2.8</v>
      </c>
      <c r="K367" s="1119"/>
      <c r="L367" s="1119"/>
    </row>
    <row r="368" spans="3:12" s="561" customFormat="1" ht="12.75" customHeight="1" x14ac:dyDescent="0.25">
      <c r="C368" s="1148" t="s">
        <v>121</v>
      </c>
      <c r="D368" s="1110" t="s">
        <v>1179</v>
      </c>
      <c r="E368" s="1121" t="s">
        <v>489</v>
      </c>
      <c r="F368" s="1112">
        <v>1</v>
      </c>
      <c r="G368" s="1110">
        <v>6.95</v>
      </c>
      <c r="H368" s="1113"/>
      <c r="I368" s="1113"/>
      <c r="J368" s="1114">
        <f t="shared" si="8"/>
        <v>6.95</v>
      </c>
      <c r="K368" s="1119"/>
      <c r="L368" s="1119"/>
    </row>
    <row r="369" spans="3:12" s="561" customFormat="1" ht="13.2" x14ac:dyDescent="0.25">
      <c r="C369" s="1148"/>
      <c r="D369" s="1110"/>
      <c r="E369" s="1121" t="s">
        <v>2315</v>
      </c>
      <c r="F369" s="1112">
        <v>1</v>
      </c>
      <c r="G369" s="1110">
        <v>2</v>
      </c>
      <c r="H369" s="1113"/>
      <c r="I369" s="1113"/>
      <c r="J369" s="1114">
        <f t="shared" si="8"/>
        <v>2</v>
      </c>
      <c r="K369" s="1119"/>
      <c r="L369" s="1119"/>
    </row>
    <row r="370" spans="3:12" s="561" customFormat="1" ht="12.75" customHeight="1" x14ac:dyDescent="0.25">
      <c r="C370" s="1148" t="s">
        <v>121</v>
      </c>
      <c r="D370" s="1110" t="s">
        <v>1183</v>
      </c>
      <c r="E370" s="1121" t="s">
        <v>820</v>
      </c>
      <c r="F370" s="1112">
        <v>1</v>
      </c>
      <c r="G370" s="1110">
        <v>11.8</v>
      </c>
      <c r="H370" s="1113"/>
      <c r="I370" s="1113"/>
      <c r="J370" s="1114">
        <f t="shared" si="8"/>
        <v>11.8</v>
      </c>
      <c r="K370" s="1119"/>
      <c r="L370" s="1119"/>
    </row>
    <row r="371" spans="3:12" s="561" customFormat="1" ht="12" customHeight="1" x14ac:dyDescent="0.25">
      <c r="C371" s="1148"/>
      <c r="D371" s="1110"/>
      <c r="E371" s="1121" t="s">
        <v>2315</v>
      </c>
      <c r="F371" s="1112">
        <v>1</v>
      </c>
      <c r="G371" s="1110">
        <v>5.3</v>
      </c>
      <c r="H371" s="1113"/>
      <c r="I371" s="1113"/>
      <c r="J371" s="1114">
        <f t="shared" si="8"/>
        <v>5.3</v>
      </c>
      <c r="K371" s="1119"/>
      <c r="L371" s="1119"/>
    </row>
    <row r="372" spans="3:12" s="561" customFormat="1" ht="12.75" customHeight="1" x14ac:dyDescent="0.25">
      <c r="C372" s="1148"/>
      <c r="D372" s="1110"/>
      <c r="E372" s="1121" t="s">
        <v>2297</v>
      </c>
      <c r="F372" s="1112">
        <v>-1</v>
      </c>
      <c r="G372" s="1110">
        <v>0.9</v>
      </c>
      <c r="H372" s="1113"/>
      <c r="I372" s="1113"/>
      <c r="J372" s="1114">
        <f t="shared" si="8"/>
        <v>-0.9</v>
      </c>
      <c r="K372" s="1119"/>
      <c r="L372" s="1119"/>
    </row>
    <row r="373" spans="3:12" s="561" customFormat="1" ht="12.75" customHeight="1" x14ac:dyDescent="0.25">
      <c r="C373" s="1148" t="s">
        <v>786</v>
      </c>
      <c r="D373" s="1110" t="s">
        <v>1184</v>
      </c>
      <c r="E373" s="1121" t="s">
        <v>177</v>
      </c>
      <c r="F373" s="1112">
        <v>1</v>
      </c>
      <c r="G373" s="1110">
        <v>9</v>
      </c>
      <c r="H373" s="1113"/>
      <c r="I373" s="1113"/>
      <c r="J373" s="1114">
        <f t="shared" si="8"/>
        <v>9</v>
      </c>
      <c r="K373" s="1119"/>
      <c r="L373" s="1119"/>
    </row>
    <row r="374" spans="3:12" s="561" customFormat="1" ht="12.75" customHeight="1" x14ac:dyDescent="0.25">
      <c r="C374" s="1148"/>
      <c r="D374" s="1110"/>
      <c r="E374" s="1121" t="s">
        <v>2297</v>
      </c>
      <c r="F374" s="1112">
        <v>-1</v>
      </c>
      <c r="G374" s="1110">
        <v>0.9</v>
      </c>
      <c r="H374" s="1113"/>
      <c r="I374" s="1113"/>
      <c r="J374" s="1114">
        <f t="shared" si="8"/>
        <v>-0.9</v>
      </c>
      <c r="K374" s="1119"/>
      <c r="L374" s="1119"/>
    </row>
    <row r="375" spans="3:12" s="561" customFormat="1" ht="12.75" customHeight="1" x14ac:dyDescent="0.25">
      <c r="C375" s="1148" t="s">
        <v>121</v>
      </c>
      <c r="D375" s="1110" t="s">
        <v>1186</v>
      </c>
      <c r="E375" s="1121" t="s">
        <v>819</v>
      </c>
      <c r="F375" s="1112">
        <v>1</v>
      </c>
      <c r="G375" s="1110">
        <v>12.9</v>
      </c>
      <c r="H375" s="1113"/>
      <c r="I375" s="1113"/>
      <c r="J375" s="1114">
        <f t="shared" si="8"/>
        <v>12.9</v>
      </c>
      <c r="K375" s="1119"/>
      <c r="L375" s="1119"/>
    </row>
    <row r="376" spans="3:12" s="561" customFormat="1" ht="12.75" customHeight="1" x14ac:dyDescent="0.25">
      <c r="C376" s="1148"/>
      <c r="D376" s="1110"/>
      <c r="E376" s="1121" t="s">
        <v>2315</v>
      </c>
      <c r="F376" s="1112">
        <v>1</v>
      </c>
      <c r="G376" s="1110">
        <v>6.5</v>
      </c>
      <c r="H376" s="1113"/>
      <c r="I376" s="1113"/>
      <c r="J376" s="1114">
        <f t="shared" si="8"/>
        <v>6.5</v>
      </c>
      <c r="K376" s="1119"/>
      <c r="L376" s="1119"/>
    </row>
    <row r="377" spans="3:12" s="561" customFormat="1" ht="12.75" customHeight="1" x14ac:dyDescent="0.25">
      <c r="C377" s="1148"/>
      <c r="D377" s="1110"/>
      <c r="E377" s="1121" t="s">
        <v>2297</v>
      </c>
      <c r="F377" s="1112">
        <v>-1</v>
      </c>
      <c r="G377" s="1110">
        <v>0.9</v>
      </c>
      <c r="H377" s="1113"/>
      <c r="I377" s="1113"/>
      <c r="J377" s="1114">
        <f t="shared" si="8"/>
        <v>-0.9</v>
      </c>
      <c r="K377" s="1119"/>
      <c r="L377" s="1119"/>
    </row>
    <row r="378" spans="3:12" s="561" customFormat="1" ht="12.75" customHeight="1" x14ac:dyDescent="0.25">
      <c r="C378" s="1148" t="s">
        <v>123</v>
      </c>
      <c r="D378" s="1110" t="s">
        <v>2337</v>
      </c>
      <c r="E378" s="1121" t="s">
        <v>138</v>
      </c>
      <c r="F378" s="1112">
        <v>1</v>
      </c>
      <c r="G378" s="1110">
        <v>23.2</v>
      </c>
      <c r="H378" s="1113"/>
      <c r="I378" s="1113"/>
      <c r="J378" s="1114">
        <f t="shared" si="8"/>
        <v>23.2</v>
      </c>
      <c r="K378" s="1119"/>
      <c r="L378" s="1119"/>
    </row>
    <row r="379" spans="3:12" s="561" customFormat="1" ht="12.75" customHeight="1" x14ac:dyDescent="0.25">
      <c r="C379" s="1148"/>
      <c r="D379" s="1110"/>
      <c r="E379" s="1121" t="s">
        <v>2297</v>
      </c>
      <c r="F379" s="1112">
        <v>-1</v>
      </c>
      <c r="G379" s="1110">
        <v>1.8</v>
      </c>
      <c r="H379" s="1113"/>
      <c r="I379" s="1113"/>
      <c r="J379" s="1114">
        <f t="shared" si="8"/>
        <v>-1.8</v>
      </c>
      <c r="K379" s="1119"/>
      <c r="L379" s="1119"/>
    </row>
    <row r="380" spans="3:12" s="561" customFormat="1" ht="12.75" customHeight="1" x14ac:dyDescent="0.25">
      <c r="C380" s="1148"/>
      <c r="D380" s="1110"/>
      <c r="E380" s="1121" t="s">
        <v>2297</v>
      </c>
      <c r="F380" s="1112">
        <v>-1</v>
      </c>
      <c r="G380" s="1110">
        <v>1.2</v>
      </c>
      <c r="H380" s="1113"/>
      <c r="I380" s="1113"/>
      <c r="J380" s="1114">
        <f t="shared" si="8"/>
        <v>-1.2</v>
      </c>
      <c r="K380" s="1119"/>
      <c r="L380" s="1119"/>
    </row>
    <row r="381" spans="3:12" s="561" customFormat="1" ht="12.75" customHeight="1" x14ac:dyDescent="0.25">
      <c r="C381" s="1148"/>
      <c r="D381" s="1110"/>
      <c r="E381" s="1121" t="s">
        <v>2297</v>
      </c>
      <c r="F381" s="1112">
        <v>-1</v>
      </c>
      <c r="G381" s="1110">
        <v>1</v>
      </c>
      <c r="H381" s="1113"/>
      <c r="I381" s="1113"/>
      <c r="J381" s="1114">
        <f t="shared" si="8"/>
        <v>-1</v>
      </c>
      <c r="K381" s="1119"/>
      <c r="L381" s="1119"/>
    </row>
    <row r="382" spans="3:12" s="561" customFormat="1" ht="12.75" customHeight="1" x14ac:dyDescent="0.25">
      <c r="C382" s="1148"/>
      <c r="D382" s="1110"/>
      <c r="E382" s="1121" t="s">
        <v>2297</v>
      </c>
      <c r="F382" s="1112">
        <v>-1</v>
      </c>
      <c r="G382" s="1110">
        <v>0.9</v>
      </c>
      <c r="H382" s="1113"/>
      <c r="I382" s="1113"/>
      <c r="J382" s="1114">
        <f t="shared" si="8"/>
        <v>-0.9</v>
      </c>
      <c r="K382" s="1119"/>
      <c r="L382" s="1119"/>
    </row>
    <row r="383" spans="3:12" s="561" customFormat="1" ht="12.75" customHeight="1" x14ac:dyDescent="0.25">
      <c r="C383" s="1148" t="s">
        <v>123</v>
      </c>
      <c r="D383" s="1110" t="s">
        <v>1187</v>
      </c>
      <c r="E383" s="1121" t="s">
        <v>2338</v>
      </c>
      <c r="F383" s="1112">
        <v>1</v>
      </c>
      <c r="G383" s="1110">
        <v>13.6</v>
      </c>
      <c r="H383" s="1113"/>
      <c r="I383" s="1113"/>
      <c r="J383" s="1114">
        <f t="shared" si="8"/>
        <v>13.6</v>
      </c>
      <c r="K383" s="1119"/>
      <c r="L383" s="1119"/>
    </row>
    <row r="384" spans="3:12" s="562" customFormat="1" ht="12.75" customHeight="1" x14ac:dyDescent="0.25">
      <c r="C384" s="1148"/>
      <c r="D384" s="1110"/>
      <c r="E384" s="1121" t="s">
        <v>2297</v>
      </c>
      <c r="F384" s="1112">
        <v>-2</v>
      </c>
      <c r="G384" s="1110">
        <v>0.9</v>
      </c>
      <c r="H384" s="1113"/>
      <c r="I384" s="1113"/>
      <c r="J384" s="1114">
        <f t="shared" si="8"/>
        <v>-1.8</v>
      </c>
      <c r="K384" s="1119"/>
      <c r="L384" s="1119"/>
    </row>
    <row r="385" spans="3:12" s="561" customFormat="1" ht="12.75" customHeight="1" x14ac:dyDescent="0.25">
      <c r="C385" s="1148" t="s">
        <v>786</v>
      </c>
      <c r="D385" s="1110" t="s">
        <v>1174</v>
      </c>
      <c r="E385" s="1121" t="s">
        <v>177</v>
      </c>
      <c r="F385" s="1112">
        <v>1</v>
      </c>
      <c r="G385" s="1110">
        <v>9</v>
      </c>
      <c r="H385" s="1113"/>
      <c r="I385" s="1113"/>
      <c r="J385" s="1114">
        <f t="shared" si="8"/>
        <v>9</v>
      </c>
      <c r="K385" s="1119"/>
      <c r="L385" s="1119"/>
    </row>
    <row r="386" spans="3:12" s="561" customFormat="1" ht="12.75" customHeight="1" x14ac:dyDescent="0.25">
      <c r="C386" s="1148"/>
      <c r="D386" s="1110"/>
      <c r="E386" s="1121" t="s">
        <v>2297</v>
      </c>
      <c r="F386" s="1112">
        <v>-1</v>
      </c>
      <c r="G386" s="1110">
        <v>0.9</v>
      </c>
      <c r="H386" s="1113"/>
      <c r="I386" s="1113"/>
      <c r="J386" s="1114">
        <f t="shared" si="8"/>
        <v>-0.9</v>
      </c>
      <c r="K386" s="1119"/>
      <c r="L386" s="1119"/>
    </row>
    <row r="387" spans="3:12" s="561" customFormat="1" ht="12.75" customHeight="1" x14ac:dyDescent="0.25">
      <c r="C387" s="1148" t="s">
        <v>782</v>
      </c>
      <c r="D387" s="1110" t="s">
        <v>1175</v>
      </c>
      <c r="E387" s="1121" t="s">
        <v>790</v>
      </c>
      <c r="F387" s="1112">
        <v>1</v>
      </c>
      <c r="G387" s="1110">
        <v>9.9</v>
      </c>
      <c r="H387" s="1113"/>
      <c r="I387" s="1113"/>
      <c r="J387" s="1114">
        <f t="shared" si="8"/>
        <v>9.9</v>
      </c>
      <c r="K387" s="1119"/>
      <c r="L387" s="1119"/>
    </row>
    <row r="388" spans="3:12" s="561" customFormat="1" ht="12.75" customHeight="1" x14ac:dyDescent="0.25">
      <c r="C388" s="1148" t="s">
        <v>123</v>
      </c>
      <c r="D388" s="1110" t="s">
        <v>1181</v>
      </c>
      <c r="E388" s="1121" t="s">
        <v>1182</v>
      </c>
      <c r="F388" s="1112">
        <v>1</v>
      </c>
      <c r="G388" s="1110">
        <v>19.8</v>
      </c>
      <c r="H388" s="1113"/>
      <c r="I388" s="1113"/>
      <c r="J388" s="1114">
        <f t="shared" si="8"/>
        <v>19.8</v>
      </c>
      <c r="K388" s="1119"/>
      <c r="L388" s="1119"/>
    </row>
    <row r="389" spans="3:12" s="561" customFormat="1" ht="12.75" customHeight="1" x14ac:dyDescent="0.25">
      <c r="C389" s="1148"/>
      <c r="D389" s="1110"/>
      <c r="E389" s="1121" t="s">
        <v>2297</v>
      </c>
      <c r="F389" s="1112">
        <v>-1</v>
      </c>
      <c r="G389" s="1110">
        <v>1</v>
      </c>
      <c r="H389" s="1113"/>
      <c r="I389" s="1113"/>
      <c r="J389" s="1114">
        <f t="shared" si="8"/>
        <v>-1</v>
      </c>
      <c r="K389" s="1119"/>
      <c r="L389" s="1119"/>
    </row>
    <row r="390" spans="3:12" s="561" customFormat="1" ht="13.2" x14ac:dyDescent="0.25">
      <c r="C390" s="1148" t="s">
        <v>123</v>
      </c>
      <c r="D390" s="1110" t="s">
        <v>1188</v>
      </c>
      <c r="E390" s="1121" t="s">
        <v>172</v>
      </c>
      <c r="F390" s="1112">
        <v>1</v>
      </c>
      <c r="G390" s="1110">
        <v>12</v>
      </c>
      <c r="H390" s="1113"/>
      <c r="I390" s="1113"/>
      <c r="J390" s="1114">
        <f t="shared" si="8"/>
        <v>12</v>
      </c>
      <c r="K390" s="1119"/>
      <c r="L390" s="1119"/>
    </row>
    <row r="391" spans="3:12" s="561" customFormat="1" ht="12.75" customHeight="1" x14ac:dyDescent="0.25">
      <c r="C391" s="1148"/>
      <c r="D391" s="1110"/>
      <c r="E391" s="1121" t="s">
        <v>2297</v>
      </c>
      <c r="F391" s="1112">
        <v>-1</v>
      </c>
      <c r="G391" s="1110">
        <v>1.2</v>
      </c>
      <c r="H391" s="1113"/>
      <c r="I391" s="1113"/>
      <c r="J391" s="1114">
        <f t="shared" si="8"/>
        <v>-1.2</v>
      </c>
      <c r="K391" s="1119"/>
      <c r="L391" s="1119"/>
    </row>
    <row r="392" spans="3:12" s="561" customFormat="1" ht="12.75" customHeight="1" x14ac:dyDescent="0.25">
      <c r="C392" s="1148"/>
      <c r="D392" s="1110"/>
      <c r="E392" s="1121" t="s">
        <v>2297</v>
      </c>
      <c r="F392" s="1112">
        <v>-3</v>
      </c>
      <c r="G392" s="1110">
        <v>1</v>
      </c>
      <c r="H392" s="1113"/>
      <c r="I392" s="1113"/>
      <c r="J392" s="1114">
        <f t="shared" si="8"/>
        <v>-3</v>
      </c>
      <c r="K392" s="1119"/>
      <c r="L392" s="1119"/>
    </row>
    <row r="393" spans="3:12" s="561" customFormat="1" ht="12.75" customHeight="1" x14ac:dyDescent="0.25">
      <c r="C393" s="1148" t="s">
        <v>123</v>
      </c>
      <c r="D393" s="1110" t="s">
        <v>1192</v>
      </c>
      <c r="E393" s="1121" t="s">
        <v>1193</v>
      </c>
      <c r="F393" s="1112">
        <v>1</v>
      </c>
      <c r="G393" s="1110">
        <v>9.5</v>
      </c>
      <c r="H393" s="1113"/>
      <c r="I393" s="1113"/>
      <c r="J393" s="1114">
        <f t="shared" si="8"/>
        <v>9.5</v>
      </c>
      <c r="K393" s="1119"/>
      <c r="L393" s="1119"/>
    </row>
    <row r="394" spans="3:12" s="561" customFormat="1" ht="12.75" customHeight="1" x14ac:dyDescent="0.25">
      <c r="C394" s="1148"/>
      <c r="D394" s="1110"/>
      <c r="E394" s="1121" t="s">
        <v>2297</v>
      </c>
      <c r="F394" s="1112">
        <v>-1</v>
      </c>
      <c r="G394" s="1110">
        <v>1</v>
      </c>
      <c r="H394" s="1113"/>
      <c r="I394" s="1113"/>
      <c r="J394" s="1114">
        <f t="shared" ref="J394:J401" si="9">PRODUCT(F394:I394)</f>
        <v>-1</v>
      </c>
      <c r="K394" s="1119"/>
      <c r="L394" s="1119"/>
    </row>
    <row r="395" spans="3:12" s="561" customFormat="1" ht="12.75" customHeight="1" x14ac:dyDescent="0.25">
      <c r="C395" s="1148" t="s">
        <v>123</v>
      </c>
      <c r="D395" s="1110" t="s">
        <v>1189</v>
      </c>
      <c r="E395" s="1121" t="s">
        <v>1190</v>
      </c>
      <c r="F395" s="1112">
        <v>1</v>
      </c>
      <c r="G395" s="1110">
        <v>9.5</v>
      </c>
      <c r="H395" s="1113"/>
      <c r="I395" s="1113"/>
      <c r="J395" s="1114">
        <f t="shared" si="9"/>
        <v>9.5</v>
      </c>
      <c r="K395" s="1119"/>
      <c r="L395" s="1119"/>
    </row>
    <row r="396" spans="3:12" s="561" customFormat="1" ht="18.75" customHeight="1" x14ac:dyDescent="0.25">
      <c r="C396" s="1148"/>
      <c r="D396" s="1110"/>
      <c r="E396" s="1121" t="s">
        <v>2297</v>
      </c>
      <c r="F396" s="1112">
        <v>-1</v>
      </c>
      <c r="G396" s="1110">
        <v>1</v>
      </c>
      <c r="H396" s="1113"/>
      <c r="I396" s="1113"/>
      <c r="J396" s="1114">
        <f t="shared" si="9"/>
        <v>-1</v>
      </c>
      <c r="K396" s="1119"/>
      <c r="L396" s="1119"/>
    </row>
    <row r="397" spans="3:12" s="561" customFormat="1" ht="18.75" customHeight="1" x14ac:dyDescent="0.25">
      <c r="C397" s="1148" t="s">
        <v>123</v>
      </c>
      <c r="D397" s="1110" t="s">
        <v>1191</v>
      </c>
      <c r="E397" s="1121" t="s">
        <v>760</v>
      </c>
      <c r="F397" s="1112">
        <v>1</v>
      </c>
      <c r="G397" s="1110">
        <v>13.8</v>
      </c>
      <c r="H397" s="1113"/>
      <c r="I397" s="1113"/>
      <c r="J397" s="1114">
        <f t="shared" si="9"/>
        <v>13.8</v>
      </c>
      <c r="K397" s="1119"/>
      <c r="L397" s="1119"/>
    </row>
    <row r="398" spans="3:12" s="561" customFormat="1" ht="12.75" customHeight="1" x14ac:dyDescent="0.25">
      <c r="C398" s="1148"/>
      <c r="D398" s="1110"/>
      <c r="E398" s="1121" t="s">
        <v>2297</v>
      </c>
      <c r="F398" s="1112">
        <v>-1</v>
      </c>
      <c r="G398" s="1110">
        <v>1</v>
      </c>
      <c r="H398" s="1113"/>
      <c r="I398" s="1113"/>
      <c r="J398" s="1114">
        <f t="shared" si="9"/>
        <v>-1</v>
      </c>
      <c r="K398" s="1119"/>
      <c r="L398" s="1119"/>
    </row>
    <row r="399" spans="3:12" s="561" customFormat="1" ht="12.75" customHeight="1" x14ac:dyDescent="0.25">
      <c r="C399" s="1148" t="s">
        <v>125</v>
      </c>
      <c r="D399" s="1110" t="s">
        <v>2339</v>
      </c>
      <c r="E399" s="1121" t="s">
        <v>360</v>
      </c>
      <c r="F399" s="1112">
        <v>1</v>
      </c>
      <c r="G399" s="1110">
        <v>35.299999999999997</v>
      </c>
      <c r="H399" s="1113"/>
      <c r="I399" s="1113"/>
      <c r="J399" s="1114">
        <f t="shared" si="9"/>
        <v>35.299999999999997</v>
      </c>
      <c r="K399" s="1119"/>
      <c r="L399" s="1119"/>
    </row>
    <row r="400" spans="3:12" s="561" customFormat="1" ht="12.75" customHeight="1" x14ac:dyDescent="0.25">
      <c r="C400" s="1148"/>
      <c r="D400" s="1110"/>
      <c r="E400" s="1121" t="s">
        <v>2297</v>
      </c>
      <c r="F400" s="1112">
        <v>-3</v>
      </c>
      <c r="G400" s="1110">
        <v>1.2</v>
      </c>
      <c r="H400" s="1113"/>
      <c r="I400" s="1113"/>
      <c r="J400" s="1114">
        <f t="shared" si="9"/>
        <v>-3.5999999999999996</v>
      </c>
      <c r="K400" s="1119"/>
      <c r="L400" s="1119"/>
    </row>
    <row r="401" spans="3:12" s="561" customFormat="1" ht="12.75" customHeight="1" x14ac:dyDescent="0.25">
      <c r="C401" s="1148"/>
      <c r="D401" s="1110"/>
      <c r="E401" s="1121" t="s">
        <v>2303</v>
      </c>
      <c r="F401" s="1112">
        <v>-1</v>
      </c>
      <c r="G401" s="1110">
        <v>1.2</v>
      </c>
      <c r="H401" s="1113"/>
      <c r="I401" s="1113"/>
      <c r="J401" s="1114">
        <f t="shared" si="9"/>
        <v>-1.2</v>
      </c>
      <c r="K401" s="1119"/>
      <c r="L401" s="1119"/>
    </row>
    <row r="402" spans="3:12" s="561" customFormat="1" ht="12.75" customHeight="1" x14ac:dyDescent="0.25">
      <c r="C402" s="1123"/>
      <c r="D402" s="1123"/>
      <c r="E402" s="1123"/>
      <c r="F402" s="1123"/>
      <c r="G402" s="1123"/>
      <c r="H402" s="1123"/>
      <c r="I402" s="1123"/>
      <c r="J402" s="1123"/>
      <c r="K402" s="1123"/>
      <c r="L402" s="1123"/>
    </row>
    <row r="403" spans="3:12" s="561" customFormat="1" ht="12.75" customHeight="1" x14ac:dyDescent="0.25">
      <c r="C403" s="1148"/>
      <c r="D403" s="1110"/>
      <c r="E403" s="1118" t="s">
        <v>1385</v>
      </c>
      <c r="F403" s="1112"/>
      <c r="G403" s="1110"/>
      <c r="H403" s="1113"/>
      <c r="I403" s="1113"/>
      <c r="J403" s="1114"/>
      <c r="K403" s="1119"/>
      <c r="L403" s="1119"/>
    </row>
    <row r="404" spans="3:12" s="561" customFormat="1" ht="12.75" customHeight="1" x14ac:dyDescent="0.25">
      <c r="C404" s="1148" t="s">
        <v>125</v>
      </c>
      <c r="D404" s="1110" t="s">
        <v>2341</v>
      </c>
      <c r="E404" s="1121" t="s">
        <v>1745</v>
      </c>
      <c r="F404" s="1112">
        <v>1</v>
      </c>
      <c r="G404" s="1110">
        <v>15.95</v>
      </c>
      <c r="H404" s="1113"/>
      <c r="I404" s="1113"/>
      <c r="J404" s="1114">
        <f t="shared" ref="J404:J450" si="10">PRODUCT(F404:I404)</f>
        <v>15.95</v>
      </c>
      <c r="K404" s="1119"/>
      <c r="L404" s="1119"/>
    </row>
    <row r="405" spans="3:12" s="561" customFormat="1" ht="12.75" customHeight="1" x14ac:dyDescent="0.25">
      <c r="C405" s="1148"/>
      <c r="D405" s="1110"/>
      <c r="E405" s="1121" t="s">
        <v>2297</v>
      </c>
      <c r="F405" s="1112">
        <v>-1</v>
      </c>
      <c r="G405" s="1110">
        <v>0.9</v>
      </c>
      <c r="H405" s="1113"/>
      <c r="I405" s="1113"/>
      <c r="J405" s="1114">
        <f t="shared" si="10"/>
        <v>-0.9</v>
      </c>
      <c r="K405" s="1119"/>
      <c r="L405" s="1119"/>
    </row>
    <row r="406" spans="3:12" s="561" customFormat="1" ht="14.25" customHeight="1" x14ac:dyDescent="0.25">
      <c r="C406" s="1148" t="s">
        <v>157</v>
      </c>
      <c r="D406" s="1110" t="s">
        <v>2489</v>
      </c>
      <c r="E406" s="1121" t="s">
        <v>296</v>
      </c>
      <c r="F406" s="1112">
        <v>1</v>
      </c>
      <c r="G406" s="1110">
        <v>2.7</v>
      </c>
      <c r="H406" s="1113"/>
      <c r="I406" s="1113"/>
      <c r="J406" s="1114">
        <f t="shared" si="10"/>
        <v>2.7</v>
      </c>
      <c r="K406" s="1119"/>
      <c r="L406" s="1119"/>
    </row>
    <row r="407" spans="3:12" s="561" customFormat="1" ht="12.75" customHeight="1" x14ac:dyDescent="0.25">
      <c r="C407" s="1148" t="s">
        <v>157</v>
      </c>
      <c r="D407" s="1110" t="s">
        <v>2490</v>
      </c>
      <c r="E407" s="1121" t="s">
        <v>294</v>
      </c>
      <c r="F407" s="1112">
        <v>1</v>
      </c>
      <c r="G407" s="1110">
        <v>3.5</v>
      </c>
      <c r="H407" s="1113"/>
      <c r="I407" s="1113"/>
      <c r="J407" s="1114">
        <f t="shared" si="10"/>
        <v>3.5</v>
      </c>
      <c r="K407" s="1119"/>
      <c r="L407" s="1119"/>
    </row>
    <row r="408" spans="3:12" s="561" customFormat="1" ht="12.75" customHeight="1" x14ac:dyDescent="0.25">
      <c r="C408" s="1148" t="s">
        <v>125</v>
      </c>
      <c r="D408" s="1110" t="s">
        <v>2342</v>
      </c>
      <c r="E408" s="1121" t="s">
        <v>144</v>
      </c>
      <c r="F408" s="1112">
        <v>1</v>
      </c>
      <c r="G408" s="1110">
        <v>12.45</v>
      </c>
      <c r="H408" s="1113"/>
      <c r="I408" s="1113"/>
      <c r="J408" s="1114">
        <f t="shared" si="10"/>
        <v>12.45</v>
      </c>
      <c r="K408" s="1119"/>
      <c r="L408" s="1119"/>
    </row>
    <row r="409" spans="3:12" s="561" customFormat="1" ht="12.75" customHeight="1" x14ac:dyDescent="0.25">
      <c r="C409" s="1148"/>
      <c r="D409" s="1110"/>
      <c r="E409" s="1121" t="s">
        <v>2303</v>
      </c>
      <c r="F409" s="1112">
        <v>-1</v>
      </c>
      <c r="G409" s="1110">
        <v>2.4</v>
      </c>
      <c r="H409" s="1113"/>
      <c r="I409" s="1113"/>
      <c r="J409" s="1114">
        <f t="shared" si="10"/>
        <v>-2.4</v>
      </c>
      <c r="K409" s="1119"/>
      <c r="L409" s="1119"/>
    </row>
    <row r="410" spans="3:12" s="561" customFormat="1" ht="12.75" customHeight="1" x14ac:dyDescent="0.25">
      <c r="C410" s="1148"/>
      <c r="D410" s="1110"/>
      <c r="E410" s="1121" t="s">
        <v>2303</v>
      </c>
      <c r="F410" s="1112">
        <v>-1</v>
      </c>
      <c r="G410" s="1110">
        <v>4.8</v>
      </c>
      <c r="H410" s="1113"/>
      <c r="I410" s="1113"/>
      <c r="J410" s="1114">
        <f t="shared" si="10"/>
        <v>-4.8</v>
      </c>
      <c r="K410" s="1119"/>
      <c r="L410" s="1119"/>
    </row>
    <row r="411" spans="3:12" s="561" customFormat="1" ht="12.75" customHeight="1" x14ac:dyDescent="0.25">
      <c r="C411" s="1148" t="s">
        <v>125</v>
      </c>
      <c r="D411" s="1110" t="s">
        <v>2343</v>
      </c>
      <c r="E411" s="1121" t="s">
        <v>2344</v>
      </c>
      <c r="F411" s="1112">
        <v>1</v>
      </c>
      <c r="G411" s="1110">
        <v>11.65</v>
      </c>
      <c r="H411" s="1113"/>
      <c r="I411" s="1113"/>
      <c r="J411" s="1114">
        <f t="shared" si="10"/>
        <v>11.65</v>
      </c>
      <c r="K411" s="1119"/>
      <c r="L411" s="1119"/>
    </row>
    <row r="412" spans="3:12" s="561" customFormat="1" ht="12.75" customHeight="1" x14ac:dyDescent="0.25">
      <c r="C412" s="1148"/>
      <c r="D412" s="1110"/>
      <c r="E412" s="1121" t="s">
        <v>2297</v>
      </c>
      <c r="F412" s="1112">
        <v>-2</v>
      </c>
      <c r="G412" s="1110">
        <v>1.2</v>
      </c>
      <c r="H412" s="1113"/>
      <c r="I412" s="1113"/>
      <c r="J412" s="1114">
        <f t="shared" si="10"/>
        <v>-2.4</v>
      </c>
      <c r="K412" s="1119"/>
      <c r="L412" s="1119"/>
    </row>
    <row r="413" spans="3:12" s="561" customFormat="1" ht="12" customHeight="1" x14ac:dyDescent="0.25">
      <c r="C413" s="1148" t="s">
        <v>157</v>
      </c>
      <c r="D413" s="1110" t="s">
        <v>2491</v>
      </c>
      <c r="E413" s="1121" t="s">
        <v>144</v>
      </c>
      <c r="F413" s="1112">
        <v>1</v>
      </c>
      <c r="G413" s="1110">
        <v>11</v>
      </c>
      <c r="H413" s="1113"/>
      <c r="I413" s="1113"/>
      <c r="J413" s="1114">
        <f t="shared" si="10"/>
        <v>11</v>
      </c>
      <c r="K413" s="1119"/>
      <c r="L413" s="1119"/>
    </row>
    <row r="414" spans="3:12" s="561" customFormat="1" ht="12.75" customHeight="1" x14ac:dyDescent="0.25">
      <c r="C414" s="1148"/>
      <c r="D414" s="1110"/>
      <c r="E414" s="1121" t="s">
        <v>2345</v>
      </c>
      <c r="F414" s="1112">
        <v>-1</v>
      </c>
      <c r="G414" s="1110">
        <v>1.7</v>
      </c>
      <c r="H414" s="1113"/>
      <c r="I414" s="1113"/>
      <c r="J414" s="1114">
        <f t="shared" si="10"/>
        <v>-1.7</v>
      </c>
      <c r="K414" s="1119"/>
      <c r="L414" s="1119"/>
    </row>
    <row r="415" spans="3:12" s="561" customFormat="1" ht="13.2" x14ac:dyDescent="0.25">
      <c r="C415" s="1148"/>
      <c r="D415" s="1110"/>
      <c r="E415" s="1121" t="s">
        <v>2345</v>
      </c>
      <c r="F415" s="1112">
        <v>-1</v>
      </c>
      <c r="G415" s="1110">
        <v>1.55</v>
      </c>
      <c r="H415" s="1113"/>
      <c r="I415" s="1113"/>
      <c r="J415" s="1114">
        <f t="shared" si="10"/>
        <v>-1.55</v>
      </c>
      <c r="K415" s="1119"/>
      <c r="L415" s="1119"/>
    </row>
    <row r="416" spans="3:12" s="561" customFormat="1" ht="12.75" customHeight="1" x14ac:dyDescent="0.25">
      <c r="C416" s="1148"/>
      <c r="D416" s="1110"/>
      <c r="E416" s="1121" t="s">
        <v>2345</v>
      </c>
      <c r="F416" s="1112">
        <v>-1</v>
      </c>
      <c r="G416" s="1110">
        <v>0.9</v>
      </c>
      <c r="H416" s="1113"/>
      <c r="I416" s="1113"/>
      <c r="J416" s="1114">
        <f t="shared" si="10"/>
        <v>-0.9</v>
      </c>
      <c r="K416" s="1119"/>
      <c r="L416" s="1119"/>
    </row>
    <row r="417" spans="3:12" s="561" customFormat="1" ht="13.2" x14ac:dyDescent="0.25">
      <c r="C417" s="1148"/>
      <c r="D417" s="1110"/>
      <c r="E417" s="1121" t="s">
        <v>2345</v>
      </c>
      <c r="F417" s="1112">
        <v>-2</v>
      </c>
      <c r="G417" s="1110">
        <v>3</v>
      </c>
      <c r="H417" s="1113"/>
      <c r="I417" s="1113"/>
      <c r="J417" s="1114">
        <f t="shared" si="10"/>
        <v>-6</v>
      </c>
      <c r="K417" s="1119"/>
      <c r="L417" s="1119"/>
    </row>
    <row r="418" spans="3:12" s="561" customFormat="1" ht="12.75" customHeight="1" x14ac:dyDescent="0.25">
      <c r="C418" s="1148" t="s">
        <v>125</v>
      </c>
      <c r="D418" s="1110" t="s">
        <v>2346</v>
      </c>
      <c r="E418" s="1121" t="s">
        <v>2347</v>
      </c>
      <c r="F418" s="1112">
        <v>1</v>
      </c>
      <c r="G418" s="1110">
        <v>31.55</v>
      </c>
      <c r="H418" s="1113"/>
      <c r="I418" s="1113"/>
      <c r="J418" s="1114">
        <f t="shared" si="10"/>
        <v>31.55</v>
      </c>
      <c r="K418" s="1119"/>
      <c r="L418" s="1119"/>
    </row>
    <row r="419" spans="3:12" s="561" customFormat="1" ht="12.75" customHeight="1" x14ac:dyDescent="0.25">
      <c r="C419" s="1148"/>
      <c r="D419" s="1110"/>
      <c r="E419" s="1121" t="s">
        <v>2297</v>
      </c>
      <c r="F419" s="1112">
        <v>-2</v>
      </c>
      <c r="G419" s="1110">
        <v>1</v>
      </c>
      <c r="H419" s="1113"/>
      <c r="I419" s="1113"/>
      <c r="J419" s="1114">
        <f t="shared" si="10"/>
        <v>-2</v>
      </c>
      <c r="K419" s="1119"/>
      <c r="L419" s="1119"/>
    </row>
    <row r="420" spans="3:12" s="561" customFormat="1" ht="12.75" customHeight="1" x14ac:dyDescent="0.25">
      <c r="C420" s="1148"/>
      <c r="D420" s="1110"/>
      <c r="E420" s="1121" t="s">
        <v>2297</v>
      </c>
      <c r="F420" s="1112">
        <v>-2</v>
      </c>
      <c r="G420" s="1110">
        <v>0.9</v>
      </c>
      <c r="H420" s="1113"/>
      <c r="I420" s="1113"/>
      <c r="J420" s="1114">
        <f t="shared" si="10"/>
        <v>-1.8</v>
      </c>
      <c r="K420" s="1119"/>
      <c r="L420" s="1119"/>
    </row>
    <row r="421" spans="3:12" s="561" customFormat="1" ht="12.75" customHeight="1" x14ac:dyDescent="0.25">
      <c r="C421" s="1148"/>
      <c r="D421" s="1110"/>
      <c r="E421" s="1121" t="s">
        <v>2297</v>
      </c>
      <c r="F421" s="1112">
        <v>-1</v>
      </c>
      <c r="G421" s="1110">
        <v>0.8</v>
      </c>
      <c r="H421" s="1113"/>
      <c r="I421" s="1113"/>
      <c r="J421" s="1114">
        <f t="shared" si="10"/>
        <v>-0.8</v>
      </c>
      <c r="K421" s="1119"/>
      <c r="L421" s="1119"/>
    </row>
    <row r="422" spans="3:12" s="561" customFormat="1" ht="12.75" customHeight="1" x14ac:dyDescent="0.25">
      <c r="C422" s="1148" t="s">
        <v>120</v>
      </c>
      <c r="D422" s="1110" t="s">
        <v>1209</v>
      </c>
      <c r="E422" s="1121" t="s">
        <v>2348</v>
      </c>
      <c r="F422" s="1112">
        <v>1</v>
      </c>
      <c r="G422" s="1110">
        <v>8.5</v>
      </c>
      <c r="H422" s="1113"/>
      <c r="I422" s="1113"/>
      <c r="J422" s="1114">
        <f t="shared" si="10"/>
        <v>8.5</v>
      </c>
      <c r="K422" s="1119"/>
      <c r="L422" s="1119"/>
    </row>
    <row r="423" spans="3:12" s="561" customFormat="1" ht="12.75" customHeight="1" x14ac:dyDescent="0.25">
      <c r="C423" s="1148"/>
      <c r="D423" s="1110"/>
      <c r="E423" s="1121" t="s">
        <v>2297</v>
      </c>
      <c r="F423" s="1112">
        <v>-1</v>
      </c>
      <c r="G423" s="1110">
        <v>0.8</v>
      </c>
      <c r="H423" s="1113"/>
      <c r="I423" s="1113"/>
      <c r="J423" s="1114">
        <f t="shared" si="10"/>
        <v>-0.8</v>
      </c>
      <c r="K423" s="1119"/>
      <c r="L423" s="1119"/>
    </row>
    <row r="424" spans="3:12" s="561" customFormat="1" ht="12.75" customHeight="1" x14ac:dyDescent="0.25">
      <c r="C424" s="1148" t="s">
        <v>125</v>
      </c>
      <c r="D424" s="1110" t="s">
        <v>1212</v>
      </c>
      <c r="E424" s="1121" t="s">
        <v>322</v>
      </c>
      <c r="F424" s="1112">
        <v>1</v>
      </c>
      <c r="G424" s="1110">
        <v>11.9</v>
      </c>
      <c r="H424" s="1113"/>
      <c r="I424" s="1113"/>
      <c r="J424" s="1114">
        <f t="shared" si="10"/>
        <v>11.9</v>
      </c>
      <c r="K424" s="1119"/>
      <c r="L424" s="1119"/>
    </row>
    <row r="425" spans="3:12" s="561" customFormat="1" ht="12.75" customHeight="1" x14ac:dyDescent="0.25">
      <c r="C425" s="1148"/>
      <c r="D425" s="1110"/>
      <c r="E425" s="1121" t="s">
        <v>2297</v>
      </c>
      <c r="F425" s="1112">
        <v>-1</v>
      </c>
      <c r="G425" s="1110">
        <v>0.9</v>
      </c>
      <c r="H425" s="1113"/>
      <c r="I425" s="1113"/>
      <c r="J425" s="1114">
        <f t="shared" si="10"/>
        <v>-0.9</v>
      </c>
      <c r="K425" s="1119"/>
      <c r="L425" s="1119"/>
    </row>
    <row r="426" spans="3:12" s="561" customFormat="1" ht="12.75" customHeight="1" x14ac:dyDescent="0.25">
      <c r="C426" s="1148" t="s">
        <v>127</v>
      </c>
      <c r="D426" s="1110" t="s">
        <v>1213</v>
      </c>
      <c r="E426" s="1121" t="s">
        <v>163</v>
      </c>
      <c r="F426" s="1112">
        <v>1</v>
      </c>
      <c r="G426" s="1110">
        <v>9.8000000000000007</v>
      </c>
      <c r="H426" s="1113"/>
      <c r="I426" s="1113"/>
      <c r="J426" s="1114">
        <f t="shared" si="10"/>
        <v>9.8000000000000007</v>
      </c>
      <c r="K426" s="1119"/>
      <c r="L426" s="1119"/>
    </row>
    <row r="427" spans="3:12" s="561" customFormat="1" ht="12.75" customHeight="1" x14ac:dyDescent="0.25">
      <c r="C427" s="1148"/>
      <c r="D427" s="1110"/>
      <c r="E427" s="1121" t="s">
        <v>2297</v>
      </c>
      <c r="F427" s="1112">
        <v>-1</v>
      </c>
      <c r="G427" s="1110">
        <v>0.9</v>
      </c>
      <c r="H427" s="1113"/>
      <c r="I427" s="1113"/>
      <c r="J427" s="1114">
        <f t="shared" si="10"/>
        <v>-0.9</v>
      </c>
      <c r="K427" s="1119"/>
      <c r="L427" s="1119"/>
    </row>
    <row r="428" spans="3:12" s="561" customFormat="1" ht="12.75" customHeight="1" x14ac:dyDescent="0.25">
      <c r="C428" s="1148" t="s">
        <v>120</v>
      </c>
      <c r="D428" s="1110" t="s">
        <v>1214</v>
      </c>
      <c r="E428" s="1121" t="s">
        <v>1215</v>
      </c>
      <c r="F428" s="1112">
        <v>1</v>
      </c>
      <c r="G428" s="1110">
        <v>7.2</v>
      </c>
      <c r="H428" s="1113"/>
      <c r="I428" s="1113"/>
      <c r="J428" s="1114">
        <f t="shared" si="10"/>
        <v>7.2</v>
      </c>
      <c r="K428" s="1119"/>
      <c r="L428" s="1119"/>
    </row>
    <row r="429" spans="3:12" s="561" customFormat="1" ht="12.75" customHeight="1" x14ac:dyDescent="0.25">
      <c r="C429" s="1148"/>
      <c r="D429" s="1110"/>
      <c r="E429" s="1121" t="s">
        <v>2297</v>
      </c>
      <c r="F429" s="1112">
        <v>-1</v>
      </c>
      <c r="G429" s="1110">
        <v>0.8</v>
      </c>
      <c r="H429" s="1113"/>
      <c r="I429" s="1113"/>
      <c r="J429" s="1114">
        <f t="shared" si="10"/>
        <v>-0.8</v>
      </c>
      <c r="K429" s="1119"/>
      <c r="L429" s="1119"/>
    </row>
    <row r="430" spans="3:12" s="561" customFormat="1" ht="12.75" customHeight="1" x14ac:dyDescent="0.25">
      <c r="C430" s="1148" t="s">
        <v>120</v>
      </c>
      <c r="D430" s="1110" t="s">
        <v>1216</v>
      </c>
      <c r="E430" s="1121" t="s">
        <v>2349</v>
      </c>
      <c r="F430" s="1112">
        <v>1</v>
      </c>
      <c r="G430" s="1110">
        <v>8.3000000000000007</v>
      </c>
      <c r="H430" s="1113"/>
      <c r="I430" s="1113"/>
      <c r="J430" s="1114">
        <f t="shared" si="10"/>
        <v>8.3000000000000007</v>
      </c>
      <c r="K430" s="1119"/>
      <c r="L430" s="1119"/>
    </row>
    <row r="431" spans="3:12" s="561" customFormat="1" ht="12.75" customHeight="1" x14ac:dyDescent="0.25">
      <c r="C431" s="1148"/>
      <c r="D431" s="1110"/>
      <c r="E431" s="1121" t="s">
        <v>2297</v>
      </c>
      <c r="F431" s="1112">
        <v>-1</v>
      </c>
      <c r="G431" s="1110">
        <v>0.8</v>
      </c>
      <c r="H431" s="1113"/>
      <c r="I431" s="1113"/>
      <c r="J431" s="1114">
        <f t="shared" si="10"/>
        <v>-0.8</v>
      </c>
      <c r="K431" s="1119"/>
      <c r="L431" s="1119"/>
    </row>
    <row r="432" spans="3:12" s="561" customFormat="1" ht="12.75" customHeight="1" x14ac:dyDescent="0.25">
      <c r="C432" s="1148" t="s">
        <v>786</v>
      </c>
      <c r="D432" s="1110" t="s">
        <v>1205</v>
      </c>
      <c r="E432" s="1121" t="s">
        <v>784</v>
      </c>
      <c r="F432" s="1112">
        <v>1</v>
      </c>
      <c r="G432" s="1110">
        <v>10.199999999999999</v>
      </c>
      <c r="H432" s="1113"/>
      <c r="I432" s="1113"/>
      <c r="J432" s="1114">
        <f t="shared" si="10"/>
        <v>10.199999999999999</v>
      </c>
      <c r="K432" s="1119"/>
      <c r="L432" s="1119"/>
    </row>
    <row r="433" spans="3:12" s="561" customFormat="1" ht="12.75" customHeight="1" x14ac:dyDescent="0.25">
      <c r="C433" s="1148"/>
      <c r="D433" s="1110"/>
      <c r="E433" s="1121" t="s">
        <v>2297</v>
      </c>
      <c r="F433" s="1112">
        <v>-1</v>
      </c>
      <c r="G433" s="1110">
        <v>0.9</v>
      </c>
      <c r="H433" s="1113"/>
      <c r="I433" s="1113"/>
      <c r="J433" s="1114">
        <f t="shared" si="10"/>
        <v>-0.9</v>
      </c>
      <c r="K433" s="1119"/>
      <c r="L433" s="1119"/>
    </row>
    <row r="434" spans="3:12" s="561" customFormat="1" ht="12.75" customHeight="1" x14ac:dyDescent="0.25">
      <c r="C434" s="1148" t="s">
        <v>125</v>
      </c>
      <c r="D434" s="1110"/>
      <c r="E434" s="1121" t="s">
        <v>2350</v>
      </c>
      <c r="F434" s="1112">
        <v>1</v>
      </c>
      <c r="G434" s="1110">
        <v>9.4</v>
      </c>
      <c r="H434" s="1113"/>
      <c r="I434" s="1113"/>
      <c r="J434" s="1114">
        <f t="shared" si="10"/>
        <v>9.4</v>
      </c>
      <c r="K434" s="1119"/>
      <c r="L434" s="1119"/>
    </row>
    <row r="435" spans="3:12" s="561" customFormat="1" ht="12.75" customHeight="1" x14ac:dyDescent="0.25">
      <c r="C435" s="1148"/>
      <c r="D435" s="1110"/>
      <c r="E435" s="1121" t="s">
        <v>2297</v>
      </c>
      <c r="F435" s="1112">
        <v>-1</v>
      </c>
      <c r="G435" s="1110">
        <v>1</v>
      </c>
      <c r="H435" s="1113"/>
      <c r="I435" s="1113"/>
      <c r="J435" s="1114">
        <f t="shared" si="10"/>
        <v>-1</v>
      </c>
      <c r="K435" s="1119"/>
      <c r="L435" s="1119"/>
    </row>
    <row r="436" spans="3:12" s="561" customFormat="1" ht="12.75" customHeight="1" x14ac:dyDescent="0.25">
      <c r="C436" s="1148"/>
      <c r="D436" s="1110"/>
      <c r="E436" s="1121" t="s">
        <v>2297</v>
      </c>
      <c r="F436" s="1112">
        <v>-1</v>
      </c>
      <c r="G436" s="1110">
        <v>0.9</v>
      </c>
      <c r="H436" s="1113"/>
      <c r="I436" s="1113"/>
      <c r="J436" s="1114">
        <f t="shared" si="10"/>
        <v>-0.9</v>
      </c>
      <c r="K436" s="1119"/>
      <c r="L436" s="1119"/>
    </row>
    <row r="437" spans="3:12" s="561" customFormat="1" ht="12.75" customHeight="1" x14ac:dyDescent="0.25">
      <c r="C437" s="1148"/>
      <c r="D437" s="1110"/>
      <c r="E437" s="1121" t="s">
        <v>2297</v>
      </c>
      <c r="F437" s="1112">
        <v>-2</v>
      </c>
      <c r="G437" s="1110">
        <v>0.8</v>
      </c>
      <c r="H437" s="1113"/>
      <c r="I437" s="1113"/>
      <c r="J437" s="1114">
        <f t="shared" si="10"/>
        <v>-1.6</v>
      </c>
      <c r="K437" s="1119"/>
      <c r="L437" s="1119"/>
    </row>
    <row r="438" spans="3:12" s="561" customFormat="1" ht="12.75" customHeight="1" x14ac:dyDescent="0.25">
      <c r="C438" s="1148" t="s">
        <v>120</v>
      </c>
      <c r="D438" s="1110" t="s">
        <v>1227</v>
      </c>
      <c r="E438" s="1121" t="s">
        <v>122</v>
      </c>
      <c r="F438" s="1112">
        <v>1</v>
      </c>
      <c r="G438" s="1110">
        <v>6.8</v>
      </c>
      <c r="H438" s="1113"/>
      <c r="I438" s="1113"/>
      <c r="J438" s="1114">
        <f t="shared" si="10"/>
        <v>6.8</v>
      </c>
      <c r="K438" s="1119"/>
      <c r="L438" s="1119"/>
    </row>
    <row r="439" spans="3:12" s="561" customFormat="1" ht="12.75" customHeight="1" x14ac:dyDescent="0.25">
      <c r="C439" s="1148"/>
      <c r="D439" s="1110"/>
      <c r="E439" s="1121" t="s">
        <v>2297</v>
      </c>
      <c r="F439" s="1112">
        <v>-1</v>
      </c>
      <c r="G439" s="1110">
        <v>0.9</v>
      </c>
      <c r="H439" s="1113"/>
      <c r="I439" s="1113"/>
      <c r="J439" s="1114">
        <f t="shared" si="10"/>
        <v>-0.9</v>
      </c>
      <c r="K439" s="1119"/>
      <c r="L439" s="1119"/>
    </row>
    <row r="440" spans="3:12" s="561" customFormat="1" ht="12.75" customHeight="1" x14ac:dyDescent="0.25">
      <c r="C440" s="1148" t="s">
        <v>121</v>
      </c>
      <c r="D440" s="1110" t="s">
        <v>1245</v>
      </c>
      <c r="E440" s="1121" t="s">
        <v>2351</v>
      </c>
      <c r="F440" s="1112">
        <v>1</v>
      </c>
      <c r="G440" s="1110">
        <v>12.9</v>
      </c>
      <c r="H440" s="1113"/>
      <c r="I440" s="1113"/>
      <c r="J440" s="1114">
        <f t="shared" si="10"/>
        <v>12.9</v>
      </c>
      <c r="K440" s="1119"/>
      <c r="L440" s="1119"/>
    </row>
    <row r="441" spans="3:12" s="561" customFormat="1" ht="12.75" customHeight="1" x14ac:dyDescent="0.25">
      <c r="C441" s="1148"/>
      <c r="D441" s="1110"/>
      <c r="E441" s="1121" t="s">
        <v>2297</v>
      </c>
      <c r="F441" s="1112">
        <v>-1</v>
      </c>
      <c r="G441" s="1110">
        <v>1</v>
      </c>
      <c r="H441" s="1113"/>
      <c r="I441" s="1113"/>
      <c r="J441" s="1114">
        <f t="shared" si="10"/>
        <v>-1</v>
      </c>
      <c r="K441" s="1119"/>
      <c r="L441" s="1119"/>
    </row>
    <row r="442" spans="3:12" s="561" customFormat="1" ht="12.75" customHeight="1" x14ac:dyDescent="0.25">
      <c r="C442" s="1148" t="s">
        <v>121</v>
      </c>
      <c r="D442" s="1110" t="s">
        <v>1242</v>
      </c>
      <c r="E442" s="1121" t="s">
        <v>828</v>
      </c>
      <c r="F442" s="1112">
        <v>1</v>
      </c>
      <c r="G442" s="1110">
        <v>19.899999999999999</v>
      </c>
      <c r="H442" s="1113"/>
      <c r="I442" s="1113"/>
      <c r="J442" s="1114">
        <f t="shared" si="10"/>
        <v>19.899999999999999</v>
      </c>
      <c r="K442" s="1119"/>
      <c r="L442" s="1119"/>
    </row>
    <row r="443" spans="3:12" s="561" customFormat="1" ht="12.75" customHeight="1" x14ac:dyDescent="0.25">
      <c r="C443" s="1148"/>
      <c r="D443" s="1110"/>
      <c r="E443" s="1121" t="s">
        <v>2297</v>
      </c>
      <c r="F443" s="1112">
        <v>-1</v>
      </c>
      <c r="G443" s="1110">
        <v>0.9</v>
      </c>
      <c r="H443" s="1113"/>
      <c r="I443" s="1113"/>
      <c r="J443" s="1114">
        <f t="shared" si="10"/>
        <v>-0.9</v>
      </c>
      <c r="K443" s="1119"/>
      <c r="L443" s="1119"/>
    </row>
    <row r="444" spans="3:12" s="561" customFormat="1" ht="12.75" customHeight="1" x14ac:dyDescent="0.25">
      <c r="C444" s="1148" t="s">
        <v>121</v>
      </c>
      <c r="D444" s="1110" t="s">
        <v>1386</v>
      </c>
      <c r="E444" s="1121" t="s">
        <v>825</v>
      </c>
      <c r="F444" s="1112">
        <v>1</v>
      </c>
      <c r="G444" s="1110">
        <v>17.100000000000001</v>
      </c>
      <c r="H444" s="1113"/>
      <c r="I444" s="1113"/>
      <c r="J444" s="1114">
        <f t="shared" si="10"/>
        <v>17.100000000000001</v>
      </c>
      <c r="K444" s="1119"/>
      <c r="L444" s="1119"/>
    </row>
    <row r="445" spans="3:12" s="561" customFormat="1" ht="12.75" customHeight="1" x14ac:dyDescent="0.25">
      <c r="C445" s="1148"/>
      <c r="D445" s="1110"/>
      <c r="E445" s="1121" t="s">
        <v>2297</v>
      </c>
      <c r="F445" s="1112">
        <v>-1</v>
      </c>
      <c r="G445" s="1110">
        <v>0.9</v>
      </c>
      <c r="H445" s="1113"/>
      <c r="I445" s="1113"/>
      <c r="J445" s="1114">
        <f t="shared" si="10"/>
        <v>-0.9</v>
      </c>
      <c r="K445" s="1119"/>
      <c r="L445" s="1119"/>
    </row>
    <row r="446" spans="3:12" s="561" customFormat="1" ht="12.75" customHeight="1" x14ac:dyDescent="0.25">
      <c r="C446" s="1148" t="s">
        <v>121</v>
      </c>
      <c r="D446" s="1110" t="s">
        <v>1246</v>
      </c>
      <c r="E446" s="1121" t="s">
        <v>2244</v>
      </c>
      <c r="F446" s="1112">
        <v>1</v>
      </c>
      <c r="G446" s="1110">
        <v>9.4</v>
      </c>
      <c r="H446" s="1113"/>
      <c r="I446" s="1113"/>
      <c r="J446" s="1114">
        <f t="shared" si="10"/>
        <v>9.4</v>
      </c>
      <c r="K446" s="1119"/>
      <c r="L446" s="1119"/>
    </row>
    <row r="447" spans="3:12" s="561" customFormat="1" ht="12.75" customHeight="1" x14ac:dyDescent="0.25">
      <c r="C447" s="1148"/>
      <c r="D447" s="1110"/>
      <c r="E447" s="1121" t="s">
        <v>2297</v>
      </c>
      <c r="F447" s="1112">
        <v>-1</v>
      </c>
      <c r="G447" s="1110">
        <v>1</v>
      </c>
      <c r="H447" s="1113"/>
      <c r="I447" s="1113"/>
      <c r="J447" s="1114">
        <f t="shared" si="10"/>
        <v>-1</v>
      </c>
      <c r="K447" s="1119"/>
      <c r="L447" s="1119"/>
    </row>
    <row r="448" spans="3:12" s="561" customFormat="1" ht="12.75" customHeight="1" x14ac:dyDescent="0.25">
      <c r="C448" s="1148" t="s">
        <v>125</v>
      </c>
      <c r="D448" s="1110"/>
      <c r="E448" s="1121" t="s">
        <v>2350</v>
      </c>
      <c r="F448" s="1112">
        <v>1</v>
      </c>
      <c r="G448" s="1110">
        <v>9.4</v>
      </c>
      <c r="H448" s="1113"/>
      <c r="I448" s="1113"/>
      <c r="J448" s="1114">
        <f t="shared" si="10"/>
        <v>9.4</v>
      </c>
      <c r="K448" s="1119"/>
      <c r="L448" s="1119"/>
    </row>
    <row r="449" spans="3:12" s="561" customFormat="1" ht="12.75" customHeight="1" x14ac:dyDescent="0.25">
      <c r="C449" s="1148"/>
      <c r="D449" s="1110"/>
      <c r="E449" s="1121" t="s">
        <v>2297</v>
      </c>
      <c r="F449" s="1112">
        <v>-2</v>
      </c>
      <c r="G449" s="1110">
        <v>1</v>
      </c>
      <c r="H449" s="1113"/>
      <c r="I449" s="1113"/>
      <c r="J449" s="1114">
        <f t="shared" si="10"/>
        <v>-2</v>
      </c>
      <c r="K449" s="1119"/>
      <c r="L449" s="1119"/>
    </row>
    <row r="450" spans="3:12" s="561" customFormat="1" ht="12.75" customHeight="1" x14ac:dyDescent="0.25">
      <c r="C450" s="1148"/>
      <c r="D450" s="1110"/>
      <c r="E450" s="1121" t="s">
        <v>2297</v>
      </c>
      <c r="F450" s="1112">
        <v>-2</v>
      </c>
      <c r="G450" s="1110">
        <v>0.9</v>
      </c>
      <c r="H450" s="1113"/>
      <c r="I450" s="1113"/>
      <c r="J450" s="1114">
        <f t="shared" si="10"/>
        <v>-1.8</v>
      </c>
      <c r="K450" s="1119"/>
      <c r="L450" s="1119"/>
    </row>
    <row r="451" spans="3:12" s="561" customFormat="1" ht="12.75" customHeight="1" x14ac:dyDescent="0.25">
      <c r="C451" s="1123"/>
      <c r="D451" s="1123"/>
      <c r="E451" s="1123"/>
      <c r="F451" s="1123"/>
      <c r="G451" s="1123"/>
      <c r="H451" s="1123"/>
      <c r="I451" s="1123"/>
      <c r="J451" s="1123"/>
      <c r="K451" s="1123"/>
      <c r="L451" s="1123"/>
    </row>
    <row r="452" spans="3:12" s="561" customFormat="1" ht="12.75" customHeight="1" x14ac:dyDescent="0.25">
      <c r="C452" s="1148"/>
      <c r="D452" s="1110"/>
      <c r="E452" s="1118" t="s">
        <v>1387</v>
      </c>
      <c r="F452" s="1112"/>
      <c r="G452" s="1110"/>
      <c r="H452" s="1113"/>
      <c r="I452" s="1113"/>
      <c r="J452" s="1114"/>
      <c r="K452" s="1119"/>
      <c r="L452" s="1119"/>
    </row>
    <row r="453" spans="3:12" s="561" customFormat="1" ht="12.75" customHeight="1" x14ac:dyDescent="0.25">
      <c r="C453" s="1148" t="s">
        <v>125</v>
      </c>
      <c r="D453" s="1110" t="s">
        <v>2352</v>
      </c>
      <c r="E453" s="1121" t="s">
        <v>1745</v>
      </c>
      <c r="F453" s="1112">
        <v>1</v>
      </c>
      <c r="G453" s="1110">
        <v>15.65</v>
      </c>
      <c r="H453" s="1113"/>
      <c r="I453" s="1113"/>
      <c r="J453" s="1114">
        <f t="shared" ref="J453:J483" si="11">PRODUCT(F453:I453)</f>
        <v>15.65</v>
      </c>
      <c r="K453" s="1119"/>
      <c r="L453" s="1119"/>
    </row>
    <row r="454" spans="3:12" s="561" customFormat="1" ht="15.75" customHeight="1" x14ac:dyDescent="0.25">
      <c r="C454" s="1148" t="s">
        <v>125</v>
      </c>
      <c r="D454" s="1110" t="s">
        <v>2353</v>
      </c>
      <c r="E454" s="1121" t="s">
        <v>144</v>
      </c>
      <c r="F454" s="1112">
        <v>1</v>
      </c>
      <c r="G454" s="1110">
        <v>15.65</v>
      </c>
      <c r="H454" s="1113"/>
      <c r="I454" s="1113"/>
      <c r="J454" s="1114">
        <f t="shared" si="11"/>
        <v>15.65</v>
      </c>
      <c r="K454" s="1119"/>
      <c r="L454" s="1119"/>
    </row>
    <row r="455" spans="3:12" s="561" customFormat="1" ht="12.75" customHeight="1" x14ac:dyDescent="0.25">
      <c r="C455" s="1148"/>
      <c r="D455" s="1110"/>
      <c r="E455" s="1121" t="s">
        <v>2297</v>
      </c>
      <c r="F455" s="1112">
        <v>-1</v>
      </c>
      <c r="G455" s="1110">
        <v>1.2</v>
      </c>
      <c r="H455" s="1113"/>
      <c r="I455" s="1113"/>
      <c r="J455" s="1114">
        <f t="shared" si="11"/>
        <v>-1.2</v>
      </c>
      <c r="K455" s="1119"/>
      <c r="L455" s="1119"/>
    </row>
    <row r="456" spans="3:12" s="561" customFormat="1" ht="12.75" customHeight="1" x14ac:dyDescent="0.25">
      <c r="C456" s="1148"/>
      <c r="D456" s="1110"/>
      <c r="E456" s="1121" t="s">
        <v>2297</v>
      </c>
      <c r="F456" s="1112">
        <v>-2</v>
      </c>
      <c r="G456" s="1110">
        <v>1</v>
      </c>
      <c r="H456" s="1113"/>
      <c r="I456" s="1113"/>
      <c r="J456" s="1114">
        <f t="shared" si="11"/>
        <v>-2</v>
      </c>
      <c r="K456" s="1119"/>
      <c r="L456" s="1119"/>
    </row>
    <row r="457" spans="3:12" s="561" customFormat="1" ht="12.75" customHeight="1" x14ac:dyDescent="0.25">
      <c r="C457" s="1148" t="s">
        <v>120</v>
      </c>
      <c r="D457" s="1110" t="s">
        <v>1237</v>
      </c>
      <c r="E457" s="1121" t="s">
        <v>2200</v>
      </c>
      <c r="F457" s="1112">
        <v>1</v>
      </c>
      <c r="G457" s="1110">
        <v>12.2</v>
      </c>
      <c r="H457" s="1113"/>
      <c r="I457" s="1113"/>
      <c r="J457" s="1114">
        <f t="shared" si="11"/>
        <v>12.2</v>
      </c>
      <c r="K457" s="1119"/>
      <c r="L457" s="1119"/>
    </row>
    <row r="458" spans="3:12" s="561" customFormat="1" ht="12.75" customHeight="1" x14ac:dyDescent="0.25">
      <c r="C458" s="1148"/>
      <c r="D458" s="1110"/>
      <c r="E458" s="1121" t="s">
        <v>2297</v>
      </c>
      <c r="F458" s="1112">
        <v>-1</v>
      </c>
      <c r="G458" s="1110">
        <v>0.9</v>
      </c>
      <c r="H458" s="1113"/>
      <c r="I458" s="1113"/>
      <c r="J458" s="1114">
        <f t="shared" si="11"/>
        <v>-0.9</v>
      </c>
      <c r="K458" s="1119"/>
      <c r="L458" s="1119"/>
    </row>
    <row r="459" spans="3:12" s="561" customFormat="1" ht="12.75" customHeight="1" x14ac:dyDescent="0.25">
      <c r="C459" s="1148" t="s">
        <v>120</v>
      </c>
      <c r="D459" s="1110" t="s">
        <v>1389</v>
      </c>
      <c r="E459" s="1121" t="s">
        <v>826</v>
      </c>
      <c r="F459" s="1112">
        <v>1</v>
      </c>
      <c r="G459" s="1110">
        <v>7.2</v>
      </c>
      <c r="H459" s="1113"/>
      <c r="I459" s="1113"/>
      <c r="J459" s="1114">
        <f t="shared" si="11"/>
        <v>7.2</v>
      </c>
      <c r="K459" s="1119"/>
      <c r="L459" s="1119"/>
    </row>
    <row r="460" spans="3:12" s="561" customFormat="1" ht="12.75" customHeight="1" x14ac:dyDescent="0.25">
      <c r="C460" s="1148"/>
      <c r="D460" s="1110"/>
      <c r="E460" s="1121" t="s">
        <v>2297</v>
      </c>
      <c r="F460" s="1112">
        <v>-1</v>
      </c>
      <c r="G460" s="1110">
        <v>0.8</v>
      </c>
      <c r="H460" s="1113"/>
      <c r="I460" s="1113"/>
      <c r="J460" s="1114">
        <f t="shared" si="11"/>
        <v>-0.8</v>
      </c>
      <c r="K460" s="1119"/>
      <c r="L460" s="1119"/>
    </row>
    <row r="461" spans="3:12" s="561" customFormat="1" ht="12.75" customHeight="1" x14ac:dyDescent="0.25">
      <c r="C461" s="1148" t="s">
        <v>120</v>
      </c>
      <c r="D461" s="1110" t="s">
        <v>1391</v>
      </c>
      <c r="E461" s="1121" t="s">
        <v>827</v>
      </c>
      <c r="F461" s="1112">
        <v>1</v>
      </c>
      <c r="G461" s="1110">
        <v>6</v>
      </c>
      <c r="H461" s="1113"/>
      <c r="I461" s="1113"/>
      <c r="J461" s="1114">
        <f t="shared" si="11"/>
        <v>6</v>
      </c>
      <c r="K461" s="1119"/>
      <c r="L461" s="1119"/>
    </row>
    <row r="462" spans="3:12" s="561" customFormat="1" ht="12.75" customHeight="1" x14ac:dyDescent="0.25">
      <c r="C462" s="1148"/>
      <c r="D462" s="1110"/>
      <c r="E462" s="1121" t="s">
        <v>2297</v>
      </c>
      <c r="F462" s="1112">
        <v>-1</v>
      </c>
      <c r="G462" s="1110">
        <v>0.8</v>
      </c>
      <c r="H462" s="1113"/>
      <c r="I462" s="1113"/>
      <c r="J462" s="1114">
        <f t="shared" si="11"/>
        <v>-0.8</v>
      </c>
      <c r="K462" s="1119"/>
      <c r="L462" s="1119"/>
    </row>
    <row r="463" spans="3:12" s="561" customFormat="1" ht="12.75" customHeight="1" x14ac:dyDescent="0.25">
      <c r="C463" s="1148" t="s">
        <v>125</v>
      </c>
      <c r="D463" s="1110" t="s">
        <v>2354</v>
      </c>
      <c r="E463" s="1121" t="s">
        <v>2355</v>
      </c>
      <c r="F463" s="1112">
        <v>1</v>
      </c>
      <c r="G463" s="1110">
        <v>70.55</v>
      </c>
      <c r="H463" s="1113"/>
      <c r="I463" s="1113"/>
      <c r="J463" s="1114">
        <f t="shared" si="11"/>
        <v>70.55</v>
      </c>
      <c r="K463" s="1119"/>
      <c r="L463" s="1119"/>
    </row>
    <row r="464" spans="3:12" s="561" customFormat="1" ht="12.75" customHeight="1" x14ac:dyDescent="0.25">
      <c r="C464" s="1148"/>
      <c r="D464" s="1110"/>
      <c r="E464" s="1121" t="s">
        <v>2297</v>
      </c>
      <c r="F464" s="1112">
        <v>-11</v>
      </c>
      <c r="G464" s="1110">
        <v>1</v>
      </c>
      <c r="H464" s="1113"/>
      <c r="I464" s="1113"/>
      <c r="J464" s="1114">
        <f t="shared" si="11"/>
        <v>-11</v>
      </c>
      <c r="K464" s="1119"/>
      <c r="L464" s="1119"/>
    </row>
    <row r="465" spans="3:12" s="561" customFormat="1" ht="12.75" customHeight="1" x14ac:dyDescent="0.25">
      <c r="C465" s="1148"/>
      <c r="D465" s="1110"/>
      <c r="E465" s="1121" t="s">
        <v>2297</v>
      </c>
      <c r="F465" s="1112">
        <v>-1</v>
      </c>
      <c r="G465" s="1110">
        <v>0.9</v>
      </c>
      <c r="H465" s="1113"/>
      <c r="I465" s="1113"/>
      <c r="J465" s="1114">
        <f t="shared" si="11"/>
        <v>-0.9</v>
      </c>
      <c r="K465" s="1119"/>
      <c r="L465" s="1119"/>
    </row>
    <row r="466" spans="3:12" s="561" customFormat="1" ht="12.75" customHeight="1" x14ac:dyDescent="0.25">
      <c r="C466" s="1148"/>
      <c r="D466" s="1110"/>
      <c r="E466" s="1121" t="s">
        <v>2297</v>
      </c>
      <c r="F466" s="1112">
        <v>-1</v>
      </c>
      <c r="G466" s="1110">
        <v>0.6</v>
      </c>
      <c r="H466" s="1113"/>
      <c r="I466" s="1113"/>
      <c r="J466" s="1114">
        <f t="shared" si="11"/>
        <v>-0.6</v>
      </c>
      <c r="K466" s="1119"/>
      <c r="L466" s="1119"/>
    </row>
    <row r="467" spans="3:12" s="561" customFormat="1" ht="12.75" customHeight="1" x14ac:dyDescent="0.25">
      <c r="C467" s="1148" t="s">
        <v>782</v>
      </c>
      <c r="D467" s="1110" t="s">
        <v>1266</v>
      </c>
      <c r="E467" s="1121" t="s">
        <v>790</v>
      </c>
      <c r="F467" s="1112">
        <v>1</v>
      </c>
      <c r="G467" s="1110">
        <v>9</v>
      </c>
      <c r="H467" s="1113"/>
      <c r="I467" s="1113"/>
      <c r="J467" s="1114">
        <f t="shared" si="11"/>
        <v>9</v>
      </c>
      <c r="K467" s="1119"/>
      <c r="L467" s="1119"/>
    </row>
    <row r="468" spans="3:12" s="561" customFormat="1" ht="12.75" customHeight="1" x14ac:dyDescent="0.25">
      <c r="C468" s="1148" t="s">
        <v>786</v>
      </c>
      <c r="D468" s="1110" t="s">
        <v>1267</v>
      </c>
      <c r="E468" s="1121" t="s">
        <v>177</v>
      </c>
      <c r="F468" s="1112">
        <v>1</v>
      </c>
      <c r="G468" s="1110">
        <v>9</v>
      </c>
      <c r="H468" s="1113"/>
      <c r="I468" s="1113"/>
      <c r="J468" s="1114">
        <f t="shared" si="11"/>
        <v>9</v>
      </c>
      <c r="K468" s="1119"/>
      <c r="L468" s="1119"/>
    </row>
    <row r="469" spans="3:12" s="561" customFormat="1" ht="12.75" customHeight="1" x14ac:dyDescent="0.25">
      <c r="C469" s="1148"/>
      <c r="D469" s="1110"/>
      <c r="E469" s="1121" t="s">
        <v>2297</v>
      </c>
      <c r="F469" s="1112">
        <v>-1</v>
      </c>
      <c r="G469" s="1110">
        <v>0.9</v>
      </c>
      <c r="H469" s="1113"/>
      <c r="I469" s="1113"/>
      <c r="J469" s="1114">
        <f t="shared" si="11"/>
        <v>-0.9</v>
      </c>
      <c r="K469" s="1119"/>
      <c r="L469" s="1119"/>
    </row>
    <row r="470" spans="3:12" s="561" customFormat="1" ht="12.75" customHeight="1" x14ac:dyDescent="0.25">
      <c r="C470" s="1148" t="s">
        <v>120</v>
      </c>
      <c r="D470" s="1110" t="s">
        <v>1268</v>
      </c>
      <c r="E470" s="1121" t="s">
        <v>1269</v>
      </c>
      <c r="F470" s="1112">
        <v>1</v>
      </c>
      <c r="G470" s="1110">
        <v>12</v>
      </c>
      <c r="H470" s="1113"/>
      <c r="I470" s="1113"/>
      <c r="J470" s="1114">
        <f t="shared" si="11"/>
        <v>12</v>
      </c>
      <c r="K470" s="1119"/>
      <c r="L470" s="1119"/>
    </row>
    <row r="471" spans="3:12" s="561" customFormat="1" ht="12.75" customHeight="1" x14ac:dyDescent="0.25">
      <c r="C471" s="1148"/>
      <c r="D471" s="1110"/>
      <c r="E471" s="1121" t="s">
        <v>2297</v>
      </c>
      <c r="F471" s="1112">
        <v>-1</v>
      </c>
      <c r="G471" s="1110">
        <v>0.9</v>
      </c>
      <c r="H471" s="1113"/>
      <c r="I471" s="1113"/>
      <c r="J471" s="1114">
        <f t="shared" si="11"/>
        <v>-0.9</v>
      </c>
      <c r="K471" s="1119"/>
      <c r="L471" s="1119"/>
    </row>
    <row r="472" spans="3:12" s="561" customFormat="1" ht="12.75" customHeight="1" x14ac:dyDescent="0.25">
      <c r="C472" s="1148" t="s">
        <v>120</v>
      </c>
      <c r="D472" s="1110" t="s">
        <v>2198</v>
      </c>
      <c r="E472" s="1121" t="s">
        <v>122</v>
      </c>
      <c r="F472" s="1112">
        <v>1</v>
      </c>
      <c r="G472" s="1110">
        <v>6</v>
      </c>
      <c r="H472" s="1113"/>
      <c r="I472" s="1113"/>
      <c r="J472" s="1114">
        <f t="shared" si="11"/>
        <v>6</v>
      </c>
      <c r="K472" s="1119"/>
      <c r="L472" s="1119"/>
    </row>
    <row r="473" spans="3:12" s="561" customFormat="1" ht="12.75" customHeight="1" x14ac:dyDescent="0.25">
      <c r="C473" s="1148"/>
      <c r="D473" s="1110"/>
      <c r="E473" s="1121" t="s">
        <v>2297</v>
      </c>
      <c r="F473" s="1112">
        <v>-1</v>
      </c>
      <c r="G473" s="1110">
        <v>0.9</v>
      </c>
      <c r="H473" s="1113"/>
      <c r="I473" s="1113"/>
      <c r="J473" s="1114">
        <f t="shared" si="11"/>
        <v>-0.9</v>
      </c>
      <c r="K473" s="1119"/>
      <c r="L473" s="1119"/>
    </row>
    <row r="474" spans="3:12" s="561" customFormat="1" ht="12.75" customHeight="1" x14ac:dyDescent="0.25">
      <c r="C474" s="1148" t="s">
        <v>120</v>
      </c>
      <c r="D474" s="1110" t="s">
        <v>2197</v>
      </c>
      <c r="E474" s="1121" t="s">
        <v>122</v>
      </c>
      <c r="F474" s="1112">
        <v>1</v>
      </c>
      <c r="G474" s="1110">
        <v>6</v>
      </c>
      <c r="H474" s="1113"/>
      <c r="I474" s="1113"/>
      <c r="J474" s="1114">
        <f t="shared" si="11"/>
        <v>6</v>
      </c>
      <c r="K474" s="1119"/>
      <c r="L474" s="1119"/>
    </row>
    <row r="475" spans="3:12" s="561" customFormat="1" ht="12.75" customHeight="1" x14ac:dyDescent="0.25">
      <c r="C475" s="1148"/>
      <c r="D475" s="1110"/>
      <c r="E475" s="1121" t="s">
        <v>2297</v>
      </c>
      <c r="F475" s="1112">
        <v>-1</v>
      </c>
      <c r="G475" s="1110">
        <v>0.9</v>
      </c>
      <c r="H475" s="1113"/>
      <c r="I475" s="1113"/>
      <c r="J475" s="1114">
        <f t="shared" si="11"/>
        <v>-0.9</v>
      </c>
      <c r="K475" s="1119"/>
      <c r="L475" s="1119"/>
    </row>
    <row r="476" spans="3:12" s="561" customFormat="1" ht="12.75" customHeight="1" x14ac:dyDescent="0.25">
      <c r="C476" s="1148" t="s">
        <v>120</v>
      </c>
      <c r="D476" s="1110" t="s">
        <v>2199</v>
      </c>
      <c r="E476" s="1121" t="s">
        <v>122</v>
      </c>
      <c r="F476" s="1112">
        <v>1</v>
      </c>
      <c r="G476" s="1110">
        <v>6</v>
      </c>
      <c r="H476" s="1113"/>
      <c r="I476" s="1113"/>
      <c r="J476" s="1114">
        <f t="shared" si="11"/>
        <v>6</v>
      </c>
      <c r="K476" s="1119"/>
      <c r="L476" s="1119"/>
    </row>
    <row r="477" spans="3:12" s="561" customFormat="1" ht="12.75" customHeight="1" x14ac:dyDescent="0.25">
      <c r="C477" s="1148"/>
      <c r="D477" s="1110"/>
      <c r="E477" s="1121" t="s">
        <v>2297</v>
      </c>
      <c r="F477" s="1112">
        <v>-1</v>
      </c>
      <c r="G477" s="1110">
        <v>0.9</v>
      </c>
      <c r="H477" s="1113"/>
      <c r="I477" s="1113"/>
      <c r="J477" s="1114">
        <f t="shared" si="11"/>
        <v>-0.9</v>
      </c>
      <c r="K477" s="1119"/>
      <c r="L477" s="1119"/>
    </row>
    <row r="478" spans="3:12" s="561" customFormat="1" ht="12.75" customHeight="1" x14ac:dyDescent="0.25">
      <c r="C478" s="1148" t="s">
        <v>125</v>
      </c>
      <c r="D478" s="1110" t="s">
        <v>1154</v>
      </c>
      <c r="E478" s="1121" t="s">
        <v>360</v>
      </c>
      <c r="F478" s="1112">
        <v>1</v>
      </c>
      <c r="G478" s="1110">
        <v>73.3</v>
      </c>
      <c r="H478" s="1113"/>
      <c r="I478" s="1113"/>
      <c r="J478" s="1114">
        <f t="shared" si="11"/>
        <v>73.3</v>
      </c>
      <c r="K478" s="1119"/>
      <c r="L478" s="1119"/>
    </row>
    <row r="479" spans="3:12" s="561" customFormat="1" ht="13.2" x14ac:dyDescent="0.25">
      <c r="C479" s="1148"/>
      <c r="D479" s="1110"/>
      <c r="E479" s="1121" t="s">
        <v>2297</v>
      </c>
      <c r="F479" s="1112">
        <v>-3</v>
      </c>
      <c r="G479" s="1110">
        <v>1.2</v>
      </c>
      <c r="H479" s="1113"/>
      <c r="I479" s="1113"/>
      <c r="J479" s="1114">
        <f t="shared" si="11"/>
        <v>-3.5999999999999996</v>
      </c>
      <c r="K479" s="1119"/>
      <c r="L479" s="1119"/>
    </row>
    <row r="480" spans="3:12" s="561" customFormat="1" ht="12.75" customHeight="1" x14ac:dyDescent="0.25">
      <c r="C480" s="1148"/>
      <c r="D480" s="1110"/>
      <c r="E480" s="1121" t="s">
        <v>2297</v>
      </c>
      <c r="F480" s="1112">
        <v>-1</v>
      </c>
      <c r="G480" s="1110">
        <v>1</v>
      </c>
      <c r="H480" s="1113"/>
      <c r="I480" s="1113"/>
      <c r="J480" s="1114">
        <f t="shared" si="11"/>
        <v>-1</v>
      </c>
      <c r="K480" s="1119"/>
      <c r="L480" s="1119"/>
    </row>
    <row r="481" spans="3:12" s="561" customFormat="1" ht="12.75" customHeight="1" x14ac:dyDescent="0.25">
      <c r="C481" s="1148"/>
      <c r="D481" s="1110"/>
      <c r="E481" s="1121" t="s">
        <v>2297</v>
      </c>
      <c r="F481" s="1112">
        <v>-3</v>
      </c>
      <c r="G481" s="1110">
        <v>0.9</v>
      </c>
      <c r="H481" s="1113"/>
      <c r="I481" s="1113"/>
      <c r="J481" s="1114">
        <f t="shared" si="11"/>
        <v>-2.7</v>
      </c>
      <c r="K481" s="1119"/>
      <c r="L481" s="1119"/>
    </row>
    <row r="482" spans="3:12" x14ac:dyDescent="0.25">
      <c r="C482" s="1148"/>
      <c r="D482" s="1110"/>
      <c r="E482" s="1121" t="s">
        <v>2297</v>
      </c>
      <c r="F482" s="1112">
        <v>-2</v>
      </c>
      <c r="G482" s="1110">
        <v>0.8</v>
      </c>
      <c r="H482" s="1113"/>
      <c r="I482" s="1113"/>
      <c r="J482" s="1114">
        <f t="shared" si="11"/>
        <v>-1.6</v>
      </c>
      <c r="K482" s="1119"/>
      <c r="L482" s="1119"/>
    </row>
    <row r="483" spans="3:12" ht="18" customHeight="1" x14ac:dyDescent="0.25">
      <c r="C483" s="1148"/>
      <c r="D483" s="1110"/>
      <c r="E483" s="1121" t="s">
        <v>2297</v>
      </c>
      <c r="F483" s="1112">
        <v>-1</v>
      </c>
      <c r="G483" s="1110">
        <v>0.6</v>
      </c>
      <c r="H483" s="1113"/>
      <c r="I483" s="1113"/>
      <c r="J483" s="1114">
        <f t="shared" si="11"/>
        <v>-0.6</v>
      </c>
      <c r="K483" s="1119"/>
      <c r="L483" s="1119"/>
    </row>
    <row r="484" spans="3:12" x14ac:dyDescent="0.25">
      <c r="C484" s="1123"/>
      <c r="D484" s="1123"/>
      <c r="E484" s="1123"/>
      <c r="F484" s="1123"/>
      <c r="G484" s="1123"/>
      <c r="H484" s="1123"/>
      <c r="I484" s="1123"/>
      <c r="J484" s="1123"/>
      <c r="K484" s="1123"/>
      <c r="L484" s="1123"/>
    </row>
    <row r="485" spans="3:12" ht="12.75" customHeight="1" x14ac:dyDescent="0.25">
      <c r="C485" s="1148"/>
      <c r="D485" s="1110"/>
      <c r="E485" s="1118" t="s">
        <v>1274</v>
      </c>
      <c r="F485" s="1112"/>
      <c r="G485" s="1110"/>
      <c r="H485" s="1113"/>
      <c r="I485" s="1113"/>
      <c r="J485" s="1114"/>
      <c r="K485" s="1119"/>
      <c r="L485" s="1119"/>
    </row>
    <row r="486" spans="3:12" s="560" customFormat="1" ht="12.75" customHeight="1" x14ac:dyDescent="0.25">
      <c r="C486" s="1148" t="s">
        <v>121</v>
      </c>
      <c r="D486" s="1110" t="s">
        <v>1275</v>
      </c>
      <c r="E486" s="1121" t="s">
        <v>383</v>
      </c>
      <c r="F486" s="1112">
        <v>1</v>
      </c>
      <c r="G486" s="1110">
        <v>9.15</v>
      </c>
      <c r="H486" s="1113"/>
      <c r="I486" s="1113"/>
      <c r="J486" s="1114">
        <f t="shared" ref="J486:J518" si="12">PRODUCT(F486:I486)</f>
        <v>9.15</v>
      </c>
      <c r="K486" s="1119"/>
      <c r="L486" s="1119"/>
    </row>
    <row r="487" spans="3:12" s="560" customFormat="1" ht="12.75" customHeight="1" x14ac:dyDescent="0.25">
      <c r="C487" s="1148"/>
      <c r="D487" s="1110"/>
      <c r="E487" s="1121" t="s">
        <v>2297</v>
      </c>
      <c r="F487" s="1112">
        <v>-1</v>
      </c>
      <c r="G487" s="1110">
        <v>1</v>
      </c>
      <c r="H487" s="1113"/>
      <c r="I487" s="1113"/>
      <c r="J487" s="1114">
        <f t="shared" si="12"/>
        <v>-1</v>
      </c>
      <c r="K487" s="1119"/>
      <c r="L487" s="1119"/>
    </row>
    <row r="488" spans="3:12" s="561" customFormat="1" ht="12.75" customHeight="1" x14ac:dyDescent="0.25">
      <c r="C488" s="1148"/>
      <c r="D488" s="1110"/>
      <c r="E488" s="1121" t="s">
        <v>2303</v>
      </c>
      <c r="F488" s="1112">
        <v>-1</v>
      </c>
      <c r="G488" s="1110">
        <v>1.2</v>
      </c>
      <c r="H488" s="1113"/>
      <c r="I488" s="1113"/>
      <c r="J488" s="1114">
        <f t="shared" si="12"/>
        <v>-1.2</v>
      </c>
      <c r="K488" s="1119"/>
      <c r="L488" s="1119"/>
    </row>
    <row r="489" spans="3:12" s="561" customFormat="1" ht="12.75" customHeight="1" x14ac:dyDescent="0.25">
      <c r="C489" s="1148" t="s">
        <v>123</v>
      </c>
      <c r="D489" s="1110" t="s">
        <v>1278</v>
      </c>
      <c r="E489" s="1121" t="s">
        <v>293</v>
      </c>
      <c r="F489" s="1112">
        <v>1</v>
      </c>
      <c r="G489" s="1110">
        <v>14.8</v>
      </c>
      <c r="H489" s="1113"/>
      <c r="I489" s="1113"/>
      <c r="J489" s="1114">
        <f t="shared" si="12"/>
        <v>14.8</v>
      </c>
      <c r="K489" s="1119"/>
      <c r="L489" s="1119"/>
    </row>
    <row r="490" spans="3:12" s="561" customFormat="1" ht="12.75" customHeight="1" x14ac:dyDescent="0.25">
      <c r="C490" s="1148"/>
      <c r="D490" s="1110"/>
      <c r="E490" s="1121" t="s">
        <v>2297</v>
      </c>
      <c r="F490" s="1112">
        <v>-1</v>
      </c>
      <c r="G490" s="1110">
        <v>1.8</v>
      </c>
      <c r="H490" s="1113"/>
      <c r="I490" s="1113"/>
      <c r="J490" s="1114">
        <f t="shared" si="12"/>
        <v>-1.8</v>
      </c>
      <c r="K490" s="1119"/>
      <c r="L490" s="1119"/>
    </row>
    <row r="491" spans="3:12" s="560" customFormat="1" ht="12.75" customHeight="1" x14ac:dyDescent="0.25">
      <c r="C491" s="1148"/>
      <c r="D491" s="1110"/>
      <c r="E491" s="1121" t="s">
        <v>2297</v>
      </c>
      <c r="F491" s="1112">
        <v>-1</v>
      </c>
      <c r="G491" s="1110">
        <v>1</v>
      </c>
      <c r="H491" s="1113"/>
      <c r="I491" s="1113"/>
      <c r="J491" s="1114">
        <f t="shared" si="12"/>
        <v>-1</v>
      </c>
      <c r="K491" s="1119"/>
      <c r="L491" s="1119"/>
    </row>
    <row r="492" spans="3:12" s="561" customFormat="1" ht="12.75" customHeight="1" x14ac:dyDescent="0.25">
      <c r="C492" s="1148" t="s">
        <v>123</v>
      </c>
      <c r="D492" s="1110" t="s">
        <v>2360</v>
      </c>
      <c r="E492" s="1121" t="s">
        <v>823</v>
      </c>
      <c r="F492" s="1112">
        <v>1</v>
      </c>
      <c r="G492" s="1110">
        <v>7.05</v>
      </c>
      <c r="H492" s="1113"/>
      <c r="I492" s="1113"/>
      <c r="J492" s="1114">
        <f t="shared" si="12"/>
        <v>7.05</v>
      </c>
      <c r="K492" s="1119"/>
      <c r="L492" s="1119"/>
    </row>
    <row r="493" spans="3:12" s="561" customFormat="1" ht="12.75" customHeight="1" x14ac:dyDescent="0.25">
      <c r="C493" s="1148" t="s">
        <v>123</v>
      </c>
      <c r="D493" s="1110" t="s">
        <v>1279</v>
      </c>
      <c r="E493" s="1121" t="s">
        <v>1280</v>
      </c>
      <c r="F493" s="1112">
        <v>1</v>
      </c>
      <c r="G493" s="1110">
        <v>9</v>
      </c>
      <c r="H493" s="1113"/>
      <c r="I493" s="1113"/>
      <c r="J493" s="1114">
        <f t="shared" si="12"/>
        <v>9</v>
      </c>
      <c r="K493" s="1119"/>
      <c r="L493" s="1119"/>
    </row>
    <row r="494" spans="3:12" s="561" customFormat="1" ht="12.75" customHeight="1" x14ac:dyDescent="0.25">
      <c r="C494" s="1148" t="s">
        <v>121</v>
      </c>
      <c r="D494" s="1110" t="s">
        <v>1296</v>
      </c>
      <c r="E494" s="1121" t="s">
        <v>1297</v>
      </c>
      <c r="F494" s="1112">
        <v>1</v>
      </c>
      <c r="G494" s="1110">
        <v>13.5</v>
      </c>
      <c r="H494" s="1113"/>
      <c r="I494" s="1113"/>
      <c r="J494" s="1114">
        <f t="shared" si="12"/>
        <v>13.5</v>
      </c>
      <c r="K494" s="1119"/>
      <c r="L494" s="1119"/>
    </row>
    <row r="495" spans="3:12" s="560" customFormat="1" ht="12.75" customHeight="1" x14ac:dyDescent="0.25">
      <c r="C495" s="1148"/>
      <c r="D495" s="1110"/>
      <c r="E495" s="1121" t="s">
        <v>2297</v>
      </c>
      <c r="F495" s="1112">
        <v>-1</v>
      </c>
      <c r="G495" s="1110">
        <v>1.2</v>
      </c>
      <c r="H495" s="1113"/>
      <c r="I495" s="1113"/>
      <c r="J495" s="1114">
        <f t="shared" si="12"/>
        <v>-1.2</v>
      </c>
      <c r="K495" s="1119"/>
      <c r="L495" s="1119"/>
    </row>
    <row r="496" spans="3:12" s="561" customFormat="1" ht="12.75" customHeight="1" x14ac:dyDescent="0.25">
      <c r="C496" s="1148" t="s">
        <v>121</v>
      </c>
      <c r="D496" s="1110" t="s">
        <v>1299</v>
      </c>
      <c r="E496" s="1121" t="s">
        <v>819</v>
      </c>
      <c r="F496" s="1112">
        <v>1</v>
      </c>
      <c r="G496" s="1110">
        <v>12.6</v>
      </c>
      <c r="H496" s="1113"/>
      <c r="I496" s="1113"/>
      <c r="J496" s="1114">
        <f t="shared" si="12"/>
        <v>12.6</v>
      </c>
      <c r="K496" s="1119"/>
      <c r="L496" s="1119"/>
    </row>
    <row r="497" spans="3:12" s="561" customFormat="1" ht="12.75" customHeight="1" x14ac:dyDescent="0.25">
      <c r="C497" s="1148"/>
      <c r="D497" s="1110"/>
      <c r="E497" s="1121" t="s">
        <v>2297</v>
      </c>
      <c r="F497" s="1112">
        <v>-1</v>
      </c>
      <c r="G497" s="1110">
        <v>0.9</v>
      </c>
      <c r="H497" s="1113"/>
      <c r="I497" s="1113"/>
      <c r="J497" s="1114">
        <f t="shared" si="12"/>
        <v>-0.9</v>
      </c>
      <c r="K497" s="1119"/>
      <c r="L497" s="1119"/>
    </row>
    <row r="498" spans="3:12" s="561" customFormat="1" ht="12.75" customHeight="1" x14ac:dyDescent="0.25">
      <c r="C498" s="1148"/>
      <c r="D498" s="1110"/>
      <c r="E498" s="1121" t="s">
        <v>2315</v>
      </c>
      <c r="F498" s="1112">
        <v>1</v>
      </c>
      <c r="G498" s="1110">
        <v>5.5</v>
      </c>
      <c r="H498" s="1113"/>
      <c r="I498" s="1113"/>
      <c r="J498" s="1114">
        <f t="shared" si="12"/>
        <v>5.5</v>
      </c>
      <c r="K498" s="1119"/>
      <c r="L498" s="1119"/>
    </row>
    <row r="499" spans="3:12" s="561" customFormat="1" ht="12.75" customHeight="1" x14ac:dyDescent="0.25">
      <c r="C499" s="1148" t="s">
        <v>121</v>
      </c>
      <c r="D499" s="1110" t="s">
        <v>1300</v>
      </c>
      <c r="E499" s="1121" t="s">
        <v>820</v>
      </c>
      <c r="F499" s="1112">
        <v>1</v>
      </c>
      <c r="G499" s="1110">
        <v>11.7</v>
      </c>
      <c r="H499" s="1113"/>
      <c r="I499" s="1113"/>
      <c r="J499" s="1114">
        <f t="shared" si="12"/>
        <v>11.7</v>
      </c>
      <c r="K499" s="1119"/>
      <c r="L499" s="1119"/>
    </row>
    <row r="500" spans="3:12" s="561" customFormat="1" ht="12.75" customHeight="1" x14ac:dyDescent="0.25">
      <c r="C500" s="1148"/>
      <c r="D500" s="1110"/>
      <c r="E500" s="1121" t="s">
        <v>2297</v>
      </c>
      <c r="F500" s="1112">
        <v>-1</v>
      </c>
      <c r="G500" s="1110">
        <v>0.9</v>
      </c>
      <c r="H500" s="1113"/>
      <c r="I500" s="1113"/>
      <c r="J500" s="1114">
        <f t="shared" si="12"/>
        <v>-0.9</v>
      </c>
      <c r="K500" s="1119"/>
      <c r="L500" s="1119"/>
    </row>
    <row r="501" spans="3:12" s="561" customFormat="1" ht="12.75" customHeight="1" x14ac:dyDescent="0.25">
      <c r="C501" s="1148"/>
      <c r="D501" s="1110"/>
      <c r="E501" s="1121" t="s">
        <v>2315</v>
      </c>
      <c r="F501" s="1112">
        <v>1</v>
      </c>
      <c r="G501" s="1110">
        <v>5.2</v>
      </c>
      <c r="H501" s="1113"/>
      <c r="I501" s="1113"/>
      <c r="J501" s="1114">
        <f t="shared" si="12"/>
        <v>5.2</v>
      </c>
      <c r="K501" s="1119"/>
      <c r="L501" s="1119"/>
    </row>
    <row r="502" spans="3:12" s="560" customFormat="1" ht="12.75" customHeight="1" x14ac:dyDescent="0.25">
      <c r="C502" s="1148" t="s">
        <v>121</v>
      </c>
      <c r="D502" s="1110" t="s">
        <v>1293</v>
      </c>
      <c r="E502" s="1121" t="s">
        <v>364</v>
      </c>
      <c r="F502" s="1112">
        <v>1</v>
      </c>
      <c r="G502" s="1110">
        <v>12.05</v>
      </c>
      <c r="H502" s="1113"/>
      <c r="I502" s="1113"/>
      <c r="J502" s="1114">
        <f t="shared" si="12"/>
        <v>12.05</v>
      </c>
      <c r="K502" s="1119"/>
      <c r="L502" s="1119"/>
    </row>
    <row r="503" spans="3:12" s="561" customFormat="1" ht="12.75" customHeight="1" x14ac:dyDescent="0.25">
      <c r="C503" s="1148"/>
      <c r="D503" s="1110"/>
      <c r="E503" s="1121" t="s">
        <v>2297</v>
      </c>
      <c r="F503" s="1112">
        <v>-1</v>
      </c>
      <c r="G503" s="1110">
        <v>1.8</v>
      </c>
      <c r="H503" s="1113"/>
      <c r="I503" s="1113"/>
      <c r="J503" s="1114">
        <f t="shared" si="12"/>
        <v>-1.8</v>
      </c>
      <c r="K503" s="1119"/>
      <c r="L503" s="1119"/>
    </row>
    <row r="504" spans="3:12" s="561" customFormat="1" ht="12.75" customHeight="1" x14ac:dyDescent="0.25">
      <c r="C504" s="1148"/>
      <c r="D504" s="1110"/>
      <c r="E504" s="1121" t="s">
        <v>2303</v>
      </c>
      <c r="F504" s="1112">
        <v>-1</v>
      </c>
      <c r="G504" s="1110">
        <v>1.2</v>
      </c>
      <c r="H504" s="1113"/>
      <c r="I504" s="1113"/>
      <c r="J504" s="1114">
        <f t="shared" si="12"/>
        <v>-1.2</v>
      </c>
      <c r="K504" s="1119"/>
      <c r="L504" s="1119"/>
    </row>
    <row r="505" spans="3:12" s="561" customFormat="1" ht="12.75" customHeight="1" x14ac:dyDescent="0.25">
      <c r="C505" s="1148" t="s">
        <v>125</v>
      </c>
      <c r="D505" s="1110" t="s">
        <v>1296</v>
      </c>
      <c r="E505" s="1121" t="s">
        <v>138</v>
      </c>
      <c r="F505" s="1112">
        <v>1</v>
      </c>
      <c r="G505" s="1110">
        <v>22.4</v>
      </c>
      <c r="H505" s="1113"/>
      <c r="I505" s="1113"/>
      <c r="J505" s="1114">
        <f t="shared" si="12"/>
        <v>22.4</v>
      </c>
      <c r="K505" s="1119"/>
      <c r="L505" s="1119"/>
    </row>
    <row r="506" spans="3:12" s="561" customFormat="1" ht="12.75" customHeight="1" x14ac:dyDescent="0.25">
      <c r="C506" s="1148"/>
      <c r="D506" s="1110"/>
      <c r="E506" s="1121" t="s">
        <v>2297</v>
      </c>
      <c r="F506" s="1112">
        <v>-1</v>
      </c>
      <c r="G506" s="1110">
        <v>1.8</v>
      </c>
      <c r="H506" s="1113"/>
      <c r="I506" s="1113"/>
      <c r="J506" s="1114">
        <f t="shared" si="12"/>
        <v>-1.8</v>
      </c>
      <c r="K506" s="1119"/>
      <c r="L506" s="1119"/>
    </row>
    <row r="507" spans="3:12" s="561" customFormat="1" ht="12.75" customHeight="1" x14ac:dyDescent="0.25">
      <c r="C507" s="1148"/>
      <c r="D507" s="1110"/>
      <c r="E507" s="1121" t="s">
        <v>2297</v>
      </c>
      <c r="F507" s="1112">
        <v>-1</v>
      </c>
      <c r="G507" s="1110">
        <v>1.2</v>
      </c>
      <c r="H507" s="1113"/>
      <c r="I507" s="1113"/>
      <c r="J507" s="1114">
        <f t="shared" si="12"/>
        <v>-1.2</v>
      </c>
      <c r="K507" s="1119"/>
      <c r="L507" s="1119"/>
    </row>
    <row r="508" spans="3:12" s="561" customFormat="1" ht="12.75" customHeight="1" x14ac:dyDescent="0.25">
      <c r="C508" s="1148"/>
      <c r="D508" s="1110"/>
      <c r="E508" s="1121" t="s">
        <v>2297</v>
      </c>
      <c r="F508" s="1112">
        <v>-1</v>
      </c>
      <c r="G508" s="1110">
        <v>1</v>
      </c>
      <c r="H508" s="1113"/>
      <c r="I508" s="1113"/>
      <c r="J508" s="1114">
        <f t="shared" si="12"/>
        <v>-1</v>
      </c>
      <c r="K508" s="1119"/>
      <c r="L508" s="1119"/>
    </row>
    <row r="509" spans="3:12" s="561" customFormat="1" ht="12.75" customHeight="1" x14ac:dyDescent="0.25">
      <c r="C509" s="1148"/>
      <c r="D509" s="1110"/>
      <c r="E509" s="1121" t="s">
        <v>2297</v>
      </c>
      <c r="F509" s="1112">
        <v>-4</v>
      </c>
      <c r="G509" s="1110">
        <v>0.9</v>
      </c>
      <c r="H509" s="1113"/>
      <c r="I509" s="1113"/>
      <c r="J509" s="1114">
        <f t="shared" si="12"/>
        <v>-3.6</v>
      </c>
      <c r="K509" s="1119"/>
      <c r="L509" s="1119"/>
    </row>
    <row r="510" spans="3:12" s="561" customFormat="1" ht="12.75" customHeight="1" x14ac:dyDescent="0.25">
      <c r="C510" s="1148" t="s">
        <v>121</v>
      </c>
      <c r="D510" s="1110" t="s">
        <v>1291</v>
      </c>
      <c r="E510" s="1121" t="s">
        <v>210</v>
      </c>
      <c r="F510" s="1112">
        <v>1</v>
      </c>
      <c r="G510" s="1110">
        <v>22.8</v>
      </c>
      <c r="H510" s="1113"/>
      <c r="I510" s="1113"/>
      <c r="J510" s="1114">
        <f t="shared" si="12"/>
        <v>22.8</v>
      </c>
      <c r="K510" s="1119"/>
      <c r="L510" s="1119"/>
    </row>
    <row r="511" spans="3:12" s="561" customFormat="1" ht="12.75" customHeight="1" x14ac:dyDescent="0.25">
      <c r="C511" s="1148"/>
      <c r="D511" s="1110"/>
      <c r="E511" s="1121" t="s">
        <v>2297</v>
      </c>
      <c r="F511" s="1112">
        <v>-1</v>
      </c>
      <c r="G511" s="1110">
        <v>1.2</v>
      </c>
      <c r="H511" s="1113"/>
      <c r="I511" s="1113"/>
      <c r="J511" s="1114">
        <f t="shared" si="12"/>
        <v>-1.2</v>
      </c>
      <c r="K511" s="1119"/>
      <c r="L511" s="1119"/>
    </row>
    <row r="512" spans="3:12" s="561" customFormat="1" ht="12.75" customHeight="1" x14ac:dyDescent="0.25">
      <c r="C512" s="1148"/>
      <c r="D512" s="1110"/>
      <c r="E512" s="1121" t="s">
        <v>2303</v>
      </c>
      <c r="F512" s="1112">
        <v>-1</v>
      </c>
      <c r="G512" s="1110">
        <v>1.2</v>
      </c>
      <c r="H512" s="1113"/>
      <c r="I512" s="1113"/>
      <c r="J512" s="1114">
        <f t="shared" si="12"/>
        <v>-1.2</v>
      </c>
      <c r="K512" s="1119"/>
      <c r="L512" s="1119"/>
    </row>
    <row r="513" spans="3:12" s="561" customFormat="1" ht="12.75" customHeight="1" x14ac:dyDescent="0.25">
      <c r="C513" s="1148" t="s">
        <v>786</v>
      </c>
      <c r="D513" s="1110" t="s">
        <v>1289</v>
      </c>
      <c r="E513" s="1121" t="s">
        <v>177</v>
      </c>
      <c r="F513" s="1112">
        <v>1</v>
      </c>
      <c r="G513" s="1110">
        <v>8.6999999999999993</v>
      </c>
      <c r="H513" s="1113"/>
      <c r="I513" s="1113"/>
      <c r="J513" s="1114">
        <f t="shared" si="12"/>
        <v>8.6999999999999993</v>
      </c>
      <c r="K513" s="1119"/>
      <c r="L513" s="1119"/>
    </row>
    <row r="514" spans="3:12" s="561" customFormat="1" ht="12.75" customHeight="1" x14ac:dyDescent="0.25">
      <c r="C514" s="1148"/>
      <c r="D514" s="1110"/>
      <c r="E514" s="1121" t="s">
        <v>2297</v>
      </c>
      <c r="F514" s="1112">
        <v>-1</v>
      </c>
      <c r="G514" s="1110">
        <v>0.9</v>
      </c>
      <c r="H514" s="1113"/>
      <c r="I514" s="1113"/>
      <c r="J514" s="1114">
        <f t="shared" si="12"/>
        <v>-0.9</v>
      </c>
      <c r="K514" s="1119"/>
      <c r="L514" s="1119"/>
    </row>
    <row r="515" spans="3:12" s="561" customFormat="1" ht="12.75" customHeight="1" x14ac:dyDescent="0.25">
      <c r="C515" s="1148" t="s">
        <v>120</v>
      </c>
      <c r="D515" s="1110" t="s">
        <v>1286</v>
      </c>
      <c r="E515" s="1121" t="s">
        <v>1287</v>
      </c>
      <c r="F515" s="1112">
        <v>1</v>
      </c>
      <c r="G515" s="1110">
        <v>16.5</v>
      </c>
      <c r="H515" s="1113"/>
      <c r="I515" s="1113"/>
      <c r="J515" s="1114">
        <f t="shared" si="12"/>
        <v>16.5</v>
      </c>
      <c r="K515" s="1119"/>
      <c r="L515" s="1119"/>
    </row>
    <row r="516" spans="3:12" s="561" customFormat="1" ht="12.75" customHeight="1" x14ac:dyDescent="0.25">
      <c r="C516" s="1148"/>
      <c r="D516" s="1110"/>
      <c r="E516" s="1121" t="s">
        <v>2297</v>
      </c>
      <c r="F516" s="1112">
        <v>-1</v>
      </c>
      <c r="G516" s="1110">
        <v>1</v>
      </c>
      <c r="H516" s="1113"/>
      <c r="I516" s="1113"/>
      <c r="J516" s="1114">
        <f t="shared" si="12"/>
        <v>-1</v>
      </c>
      <c r="K516" s="1119"/>
      <c r="L516" s="1119"/>
    </row>
    <row r="517" spans="3:12" s="561" customFormat="1" ht="12.75" customHeight="1" x14ac:dyDescent="0.25">
      <c r="C517" s="1148" t="s">
        <v>123</v>
      </c>
      <c r="D517" s="1110" t="s">
        <v>1282</v>
      </c>
      <c r="E517" s="1121" t="s">
        <v>1283</v>
      </c>
      <c r="F517" s="1112">
        <v>1</v>
      </c>
      <c r="G517" s="1110">
        <v>27.45</v>
      </c>
      <c r="H517" s="1113"/>
      <c r="I517" s="1113"/>
      <c r="J517" s="1114">
        <f t="shared" si="12"/>
        <v>27.45</v>
      </c>
      <c r="K517" s="1119"/>
      <c r="L517" s="1119"/>
    </row>
    <row r="518" spans="3:12" s="561" customFormat="1" ht="12.75" customHeight="1" x14ac:dyDescent="0.25">
      <c r="C518" s="1148"/>
      <c r="D518" s="1110"/>
      <c r="E518" s="1121" t="s">
        <v>2297</v>
      </c>
      <c r="F518" s="1112">
        <v>-2</v>
      </c>
      <c r="G518" s="1110">
        <v>1</v>
      </c>
      <c r="H518" s="1113"/>
      <c r="I518" s="1113"/>
      <c r="J518" s="1114">
        <f t="shared" si="12"/>
        <v>-2</v>
      </c>
      <c r="K518" s="1119"/>
      <c r="L518" s="1119"/>
    </row>
    <row r="519" spans="3:12" s="561" customFormat="1" ht="12.75" customHeight="1" x14ac:dyDescent="0.25">
      <c r="C519" s="1123"/>
      <c r="D519" s="1123"/>
      <c r="E519" s="1123"/>
      <c r="F519" s="1123"/>
      <c r="G519" s="1123"/>
      <c r="H519" s="1123"/>
      <c r="I519" s="1123"/>
      <c r="J519" s="1123"/>
      <c r="K519" s="1123"/>
      <c r="L519" s="1123"/>
    </row>
    <row r="520" spans="3:12" s="561" customFormat="1" ht="12.75" customHeight="1" x14ac:dyDescent="0.25">
      <c r="C520" s="1148"/>
      <c r="D520" s="1110"/>
      <c r="E520" s="1118" t="s">
        <v>1273</v>
      </c>
      <c r="F520" s="1112"/>
      <c r="G520" s="1110"/>
      <c r="H520" s="1113"/>
      <c r="I520" s="1113"/>
      <c r="J520" s="1114"/>
      <c r="K520" s="1119"/>
      <c r="L520" s="1119"/>
    </row>
    <row r="521" spans="3:12" s="561" customFormat="1" ht="12.75" customHeight="1" x14ac:dyDescent="0.25">
      <c r="C521" s="1148" t="s">
        <v>131</v>
      </c>
      <c r="D521" s="1110" t="s">
        <v>1309</v>
      </c>
      <c r="E521" s="1121" t="s">
        <v>1310</v>
      </c>
      <c r="F521" s="1112">
        <v>1</v>
      </c>
      <c r="G521" s="1110">
        <v>13.3</v>
      </c>
      <c r="H521" s="1113"/>
      <c r="I521" s="1113"/>
      <c r="J521" s="1114">
        <f t="shared" ref="J521:J532" si="13">PRODUCT(F521:I521)</f>
        <v>13.3</v>
      </c>
      <c r="K521" s="1119"/>
      <c r="L521" s="1119"/>
    </row>
    <row r="522" spans="3:12" s="561" customFormat="1" ht="12.75" customHeight="1" x14ac:dyDescent="0.25">
      <c r="C522" s="1148" t="s">
        <v>131</v>
      </c>
      <c r="D522" s="1110" t="s">
        <v>1313</v>
      </c>
      <c r="E522" s="1121" t="s">
        <v>2363</v>
      </c>
      <c r="F522" s="1112">
        <v>1</v>
      </c>
      <c r="G522" s="1110">
        <v>15.95</v>
      </c>
      <c r="H522" s="1113"/>
      <c r="I522" s="1113"/>
      <c r="J522" s="1114">
        <f t="shared" si="13"/>
        <v>15.95</v>
      </c>
      <c r="K522" s="1119"/>
      <c r="L522" s="1119"/>
    </row>
    <row r="523" spans="3:12" s="561" customFormat="1" ht="12.75" customHeight="1" x14ac:dyDescent="0.25">
      <c r="C523" s="1148" t="s">
        <v>121</v>
      </c>
      <c r="D523" s="1110" t="s">
        <v>1331</v>
      </c>
      <c r="E523" s="1121" t="s">
        <v>2201</v>
      </c>
      <c r="F523" s="1112">
        <v>1</v>
      </c>
      <c r="G523" s="1110">
        <v>12.8</v>
      </c>
      <c r="H523" s="1113"/>
      <c r="I523" s="1113"/>
      <c r="J523" s="1114">
        <f t="shared" si="13"/>
        <v>12.8</v>
      </c>
      <c r="K523" s="1119"/>
      <c r="L523" s="1119"/>
    </row>
    <row r="524" spans="3:12" s="561" customFormat="1" ht="12.75" customHeight="1" x14ac:dyDescent="0.25">
      <c r="C524" s="1151"/>
      <c r="D524" s="1126"/>
      <c r="E524" s="1127" t="s">
        <v>2297</v>
      </c>
      <c r="F524" s="1112">
        <v>-2</v>
      </c>
      <c r="G524" s="1110">
        <v>0.9</v>
      </c>
      <c r="H524" s="1113"/>
      <c r="I524" s="1113"/>
      <c r="J524" s="1114">
        <f t="shared" si="13"/>
        <v>-1.8</v>
      </c>
      <c r="K524" s="1119"/>
      <c r="L524" s="1119"/>
    </row>
    <row r="525" spans="3:12" s="561" customFormat="1" ht="12.75" customHeight="1" x14ac:dyDescent="0.25">
      <c r="C525" s="1148"/>
      <c r="D525" s="1110"/>
      <c r="E525" s="1121" t="s">
        <v>2315</v>
      </c>
      <c r="F525" s="1112">
        <v>1</v>
      </c>
      <c r="G525" s="1110">
        <v>4.9000000000000004</v>
      </c>
      <c r="H525" s="1113"/>
      <c r="I525" s="1113"/>
      <c r="J525" s="1114">
        <f t="shared" si="13"/>
        <v>4.9000000000000004</v>
      </c>
      <c r="K525" s="1119"/>
      <c r="L525" s="1119"/>
    </row>
    <row r="526" spans="3:12" s="561" customFormat="1" ht="12.75" customHeight="1" x14ac:dyDescent="0.25">
      <c r="C526" s="1148" t="s">
        <v>786</v>
      </c>
      <c r="D526" s="1110" t="s">
        <v>1328</v>
      </c>
      <c r="E526" s="1121" t="s">
        <v>177</v>
      </c>
      <c r="F526" s="1112">
        <v>1</v>
      </c>
      <c r="G526" s="1110">
        <v>8</v>
      </c>
      <c r="H526" s="1113"/>
      <c r="I526" s="1113"/>
      <c r="J526" s="1114">
        <f t="shared" si="13"/>
        <v>8</v>
      </c>
      <c r="K526" s="1119"/>
      <c r="L526" s="1119"/>
    </row>
    <row r="527" spans="3:12" s="561" customFormat="1" ht="12.75" customHeight="1" x14ac:dyDescent="0.25">
      <c r="C527" s="1148"/>
      <c r="D527" s="1110"/>
      <c r="E527" s="1121" t="s">
        <v>2297</v>
      </c>
      <c r="F527" s="1112">
        <v>-1</v>
      </c>
      <c r="G527" s="1110">
        <v>0.9</v>
      </c>
      <c r="H527" s="1113"/>
      <c r="I527" s="1113"/>
      <c r="J527" s="1114">
        <f t="shared" si="13"/>
        <v>-0.9</v>
      </c>
      <c r="K527" s="1119"/>
      <c r="L527" s="1119"/>
    </row>
    <row r="528" spans="3:12" s="561" customFormat="1" ht="12.75" customHeight="1" x14ac:dyDescent="0.25">
      <c r="C528" s="1148" t="s">
        <v>131</v>
      </c>
      <c r="D528" s="1110" t="s">
        <v>1329</v>
      </c>
      <c r="E528" s="1121" t="s">
        <v>1330</v>
      </c>
      <c r="F528" s="1112">
        <v>1</v>
      </c>
      <c r="G528" s="1110">
        <v>8.5500000000000007</v>
      </c>
      <c r="H528" s="1113"/>
      <c r="I528" s="1113"/>
      <c r="J528" s="1114">
        <f t="shared" si="13"/>
        <v>8.5500000000000007</v>
      </c>
      <c r="K528" s="1119"/>
      <c r="L528" s="1119"/>
    </row>
    <row r="529" spans="3:12" s="561" customFormat="1" ht="12.75" customHeight="1" x14ac:dyDescent="0.25">
      <c r="C529" s="1151" t="s">
        <v>131</v>
      </c>
      <c r="D529" s="1126" t="s">
        <v>1317</v>
      </c>
      <c r="E529" s="1127" t="s">
        <v>1318</v>
      </c>
      <c r="F529" s="1112">
        <v>1</v>
      </c>
      <c r="G529" s="1110">
        <v>4.0999999999999996</v>
      </c>
      <c r="H529" s="1113"/>
      <c r="I529" s="1113"/>
      <c r="J529" s="1114">
        <f t="shared" si="13"/>
        <v>4.0999999999999996</v>
      </c>
      <c r="K529" s="1119"/>
      <c r="L529" s="1119"/>
    </row>
    <row r="530" spans="3:12" s="561" customFormat="1" ht="12.75" customHeight="1" x14ac:dyDescent="0.25">
      <c r="C530" s="1151" t="s">
        <v>131</v>
      </c>
      <c r="D530" s="1126" t="s">
        <v>1319</v>
      </c>
      <c r="E530" s="1127" t="s">
        <v>1320</v>
      </c>
      <c r="F530" s="1112">
        <v>1</v>
      </c>
      <c r="G530" s="1110">
        <v>4.8</v>
      </c>
      <c r="H530" s="1113"/>
      <c r="I530" s="1113"/>
      <c r="J530" s="1114">
        <f t="shared" si="13"/>
        <v>4.8</v>
      </c>
      <c r="K530" s="1119"/>
      <c r="L530" s="1119"/>
    </row>
    <row r="531" spans="3:12" s="561" customFormat="1" ht="12.75" customHeight="1" x14ac:dyDescent="0.25">
      <c r="C531" s="1151" t="s">
        <v>131</v>
      </c>
      <c r="D531" s="1126" t="s">
        <v>1321</v>
      </c>
      <c r="E531" s="1127" t="s">
        <v>1322</v>
      </c>
      <c r="F531" s="1112">
        <v>1</v>
      </c>
      <c r="G531" s="1110">
        <v>5.85</v>
      </c>
      <c r="H531" s="1113"/>
      <c r="I531" s="1113"/>
      <c r="J531" s="1114">
        <f t="shared" si="13"/>
        <v>5.85</v>
      </c>
      <c r="K531" s="1119"/>
      <c r="L531" s="1119"/>
    </row>
    <row r="532" spans="3:12" s="561" customFormat="1" ht="14.25" customHeight="1" x14ac:dyDescent="0.25">
      <c r="C532" s="1151" t="s">
        <v>131</v>
      </c>
      <c r="D532" s="1126" t="s">
        <v>1325</v>
      </c>
      <c r="E532" s="1127" t="s">
        <v>1326</v>
      </c>
      <c r="F532" s="1112">
        <v>1</v>
      </c>
      <c r="G532" s="1110">
        <v>11.45</v>
      </c>
      <c r="H532" s="1113"/>
      <c r="I532" s="1113"/>
      <c r="J532" s="1114">
        <f t="shared" si="13"/>
        <v>11.45</v>
      </c>
      <c r="K532" s="1119"/>
      <c r="L532" s="1119"/>
    </row>
    <row r="533" spans="3:12" s="561" customFormat="1" ht="12.75" customHeight="1" x14ac:dyDescent="0.25">
      <c r="C533" s="1123"/>
      <c r="D533" s="1123"/>
      <c r="E533" s="1123"/>
      <c r="F533" s="1123"/>
      <c r="G533" s="1123"/>
      <c r="H533" s="1123"/>
      <c r="I533" s="1123"/>
      <c r="J533" s="1123"/>
      <c r="K533" s="1123"/>
      <c r="L533" s="1123"/>
    </row>
    <row r="534" spans="3:12" s="561" customFormat="1" ht="15" customHeight="1" x14ac:dyDescent="0.25">
      <c r="C534" s="1151"/>
      <c r="D534" s="1126"/>
      <c r="E534" s="1118" t="s">
        <v>1333</v>
      </c>
      <c r="F534" s="1112"/>
      <c r="G534" s="1110"/>
      <c r="H534" s="1113"/>
      <c r="I534" s="1113"/>
      <c r="J534" s="1114"/>
      <c r="K534" s="1119"/>
      <c r="L534" s="1119"/>
    </row>
    <row r="535" spans="3:12" s="561" customFormat="1" ht="12.75" customHeight="1" x14ac:dyDescent="0.25">
      <c r="C535" s="1148" t="s">
        <v>786</v>
      </c>
      <c r="D535" s="1126" t="s">
        <v>1351</v>
      </c>
      <c r="E535" s="1127" t="s">
        <v>177</v>
      </c>
      <c r="F535" s="1112">
        <v>1</v>
      </c>
      <c r="G535" s="1110">
        <v>8.8000000000000007</v>
      </c>
      <c r="H535" s="1113"/>
      <c r="I535" s="1113"/>
      <c r="J535" s="1114">
        <f t="shared" ref="J535:J542" si="14">PRODUCT(F535:I535)</f>
        <v>8.8000000000000007</v>
      </c>
      <c r="K535" s="1119"/>
      <c r="L535" s="1119"/>
    </row>
    <row r="536" spans="3:12" s="561" customFormat="1" ht="12.75" customHeight="1" x14ac:dyDescent="0.25">
      <c r="C536" s="1148"/>
      <c r="D536" s="1126"/>
      <c r="E536" s="1127" t="s">
        <v>2297</v>
      </c>
      <c r="F536" s="1112">
        <v>-1</v>
      </c>
      <c r="G536" s="1110">
        <v>0.9</v>
      </c>
      <c r="H536" s="1113"/>
      <c r="I536" s="1113"/>
      <c r="J536" s="1114">
        <f t="shared" si="14"/>
        <v>-0.9</v>
      </c>
      <c r="K536" s="1119"/>
      <c r="L536" s="1119"/>
    </row>
    <row r="537" spans="3:12" s="561" customFormat="1" ht="15" customHeight="1" x14ac:dyDescent="0.25">
      <c r="C537" s="1148" t="s">
        <v>787</v>
      </c>
      <c r="D537" s="1126" t="s">
        <v>1353</v>
      </c>
      <c r="E537" s="1127" t="s">
        <v>822</v>
      </c>
      <c r="F537" s="1112">
        <v>1</v>
      </c>
      <c r="G537" s="1110">
        <v>15.1</v>
      </c>
      <c r="H537" s="1113"/>
      <c r="I537" s="1113"/>
      <c r="J537" s="1114">
        <f t="shared" si="14"/>
        <v>15.1</v>
      </c>
      <c r="K537" s="1119"/>
      <c r="L537" s="1119"/>
    </row>
    <row r="538" spans="3:12" s="561" customFormat="1" ht="12.75" customHeight="1" x14ac:dyDescent="0.25">
      <c r="C538" s="1148"/>
      <c r="D538" s="1126"/>
      <c r="E538" s="1127" t="s">
        <v>2297</v>
      </c>
      <c r="F538" s="1112">
        <v>-1</v>
      </c>
      <c r="G538" s="1110">
        <v>0.9</v>
      </c>
      <c r="H538" s="1113"/>
      <c r="I538" s="1113"/>
      <c r="J538" s="1114">
        <f t="shared" si="14"/>
        <v>-0.9</v>
      </c>
      <c r="K538" s="1119"/>
      <c r="L538" s="1119"/>
    </row>
    <row r="539" spans="3:12" s="561" customFormat="1" ht="12.75" customHeight="1" x14ac:dyDescent="0.25">
      <c r="C539" s="1148"/>
      <c r="D539" s="1110"/>
      <c r="E539" s="1121" t="s">
        <v>2315</v>
      </c>
      <c r="F539" s="1112">
        <v>1</v>
      </c>
      <c r="G539" s="1110">
        <v>3.8</v>
      </c>
      <c r="H539" s="1113"/>
      <c r="I539" s="1113"/>
      <c r="J539" s="1114">
        <f t="shared" si="14"/>
        <v>3.8</v>
      </c>
      <c r="K539" s="1119"/>
      <c r="L539" s="1119"/>
    </row>
    <row r="540" spans="3:12" s="561" customFormat="1" ht="12.75" customHeight="1" x14ac:dyDescent="0.25">
      <c r="C540" s="1151" t="s">
        <v>787</v>
      </c>
      <c r="D540" s="1126" t="s">
        <v>1355</v>
      </c>
      <c r="E540" s="1127" t="s">
        <v>1356</v>
      </c>
      <c r="F540" s="1112">
        <v>1</v>
      </c>
      <c r="G540" s="1110">
        <v>15.3</v>
      </c>
      <c r="H540" s="1113"/>
      <c r="I540" s="1113"/>
      <c r="J540" s="1114">
        <f t="shared" si="14"/>
        <v>15.3</v>
      </c>
      <c r="K540" s="1119"/>
      <c r="L540" s="1119"/>
    </row>
    <row r="541" spans="3:12" s="561" customFormat="1" ht="12.75" customHeight="1" x14ac:dyDescent="0.25">
      <c r="C541" s="1151"/>
      <c r="D541" s="1126"/>
      <c r="E541" s="1127" t="s">
        <v>2297</v>
      </c>
      <c r="F541" s="1112">
        <v>-1</v>
      </c>
      <c r="G541" s="1110">
        <v>0.9</v>
      </c>
      <c r="H541" s="1113"/>
      <c r="I541" s="1113"/>
      <c r="J541" s="1114">
        <f t="shared" si="14"/>
        <v>-0.9</v>
      </c>
      <c r="K541" s="1119"/>
      <c r="L541" s="1119"/>
    </row>
    <row r="542" spans="3:12" s="561" customFormat="1" ht="12.75" customHeight="1" x14ac:dyDescent="0.25">
      <c r="C542" s="1148"/>
      <c r="D542" s="1110"/>
      <c r="E542" s="1121" t="s">
        <v>2315</v>
      </c>
      <c r="F542" s="1112">
        <v>1</v>
      </c>
      <c r="G542" s="1110">
        <v>5.7</v>
      </c>
      <c r="H542" s="1113"/>
      <c r="I542" s="1113"/>
      <c r="J542" s="1114">
        <f t="shared" si="14"/>
        <v>5.7</v>
      </c>
      <c r="K542" s="1119"/>
      <c r="L542" s="1119"/>
    </row>
    <row r="543" spans="3:12" s="561" customFormat="1" ht="12.75" customHeight="1" x14ac:dyDescent="0.25">
      <c r="C543" s="1123"/>
      <c r="D543" s="1123"/>
      <c r="E543" s="1123"/>
      <c r="F543" s="1123"/>
      <c r="G543" s="1123"/>
      <c r="H543" s="1123"/>
      <c r="I543" s="1123"/>
      <c r="J543" s="1123"/>
      <c r="K543" s="1123"/>
      <c r="L543" s="1123"/>
    </row>
    <row r="544" spans="3:12" s="561" customFormat="1" ht="13.2" x14ac:dyDescent="0.25">
      <c r="C544" s="1121"/>
      <c r="D544" s="1110"/>
      <c r="E544" s="1118" t="s">
        <v>1358</v>
      </c>
      <c r="F544" s="1112"/>
      <c r="G544" s="1110"/>
      <c r="H544" s="1113"/>
      <c r="I544" s="1113"/>
      <c r="J544" s="1114"/>
      <c r="K544" s="1119"/>
      <c r="L544" s="1119"/>
    </row>
    <row r="545" spans="3:12" s="561" customFormat="1" ht="12.75" customHeight="1" x14ac:dyDescent="0.25">
      <c r="C545" s="1148" t="s">
        <v>788</v>
      </c>
      <c r="D545" s="1110" t="s">
        <v>1402</v>
      </c>
      <c r="E545" s="1121" t="s">
        <v>122</v>
      </c>
      <c r="F545" s="1112">
        <v>1</v>
      </c>
      <c r="G545" s="1110">
        <v>8</v>
      </c>
      <c r="H545" s="1113"/>
      <c r="I545" s="1113"/>
      <c r="J545" s="1114">
        <f t="shared" ref="J545:J548" si="15">PRODUCT(F545:I545)</f>
        <v>8</v>
      </c>
      <c r="K545" s="1119"/>
      <c r="L545" s="1119"/>
    </row>
    <row r="546" spans="3:12" s="561" customFormat="1" ht="12.75" customHeight="1" x14ac:dyDescent="0.25">
      <c r="C546" s="1148"/>
      <c r="D546" s="1110"/>
      <c r="E546" s="1121" t="s">
        <v>2297</v>
      </c>
      <c r="F546" s="1112">
        <v>-1</v>
      </c>
      <c r="G546" s="1110">
        <v>0.8</v>
      </c>
      <c r="H546" s="1113"/>
      <c r="I546" s="1113"/>
      <c r="J546" s="1114">
        <f t="shared" si="15"/>
        <v>-0.8</v>
      </c>
      <c r="K546" s="1119"/>
      <c r="L546" s="1119"/>
    </row>
    <row r="547" spans="3:12" s="561" customFormat="1" ht="12.75" customHeight="1" x14ac:dyDescent="0.25">
      <c r="C547" s="1148" t="s">
        <v>786</v>
      </c>
      <c r="D547" s="1110" t="s">
        <v>1399</v>
      </c>
      <c r="E547" s="1121" t="s">
        <v>1400</v>
      </c>
      <c r="F547" s="1112">
        <v>1</v>
      </c>
      <c r="G547" s="1110">
        <v>9.9</v>
      </c>
      <c r="H547" s="1113"/>
      <c r="I547" s="1113"/>
      <c r="J547" s="1114">
        <f t="shared" si="15"/>
        <v>9.9</v>
      </c>
      <c r="K547" s="1119"/>
      <c r="L547" s="1119"/>
    </row>
    <row r="548" spans="3:12" s="561" customFormat="1" ht="12.75" customHeight="1" x14ac:dyDescent="0.25">
      <c r="C548" s="1148"/>
      <c r="D548" s="1110"/>
      <c r="E548" s="1121" t="s">
        <v>2297</v>
      </c>
      <c r="F548" s="1112">
        <v>-1</v>
      </c>
      <c r="G548" s="1110">
        <v>1</v>
      </c>
      <c r="H548" s="1113"/>
      <c r="I548" s="1113"/>
      <c r="J548" s="1114">
        <f t="shared" si="15"/>
        <v>-1</v>
      </c>
      <c r="K548" s="1119"/>
      <c r="L548" s="1119"/>
    </row>
    <row r="549" spans="3:12" s="561" customFormat="1" ht="12.75" customHeight="1" x14ac:dyDescent="0.25">
      <c r="C549" s="1123"/>
      <c r="D549" s="1123"/>
      <c r="E549" s="1123"/>
      <c r="F549" s="1123"/>
      <c r="G549" s="1123"/>
      <c r="H549" s="1123"/>
      <c r="I549" s="1123"/>
      <c r="J549" s="1123"/>
      <c r="K549" s="1123"/>
      <c r="L549" s="1123"/>
    </row>
    <row r="550" spans="3:12" s="560" customFormat="1" ht="12.75" customHeight="1" x14ac:dyDescent="0.25">
      <c r="C550" s="1151"/>
      <c r="D550" s="1126"/>
      <c r="E550" s="1118" t="s">
        <v>1404</v>
      </c>
      <c r="F550" s="1112"/>
      <c r="G550" s="1110"/>
      <c r="H550" s="1113"/>
      <c r="I550" s="1113"/>
      <c r="J550" s="1114"/>
      <c r="K550" s="1119"/>
      <c r="L550" s="1119"/>
    </row>
    <row r="551" spans="3:12" s="561" customFormat="1" ht="12.75" customHeight="1" x14ac:dyDescent="0.25">
      <c r="C551" s="1151" t="s">
        <v>786</v>
      </c>
      <c r="D551" s="1126" t="s">
        <v>1423</v>
      </c>
      <c r="E551" s="1127" t="s">
        <v>177</v>
      </c>
      <c r="F551" s="1112">
        <v>1</v>
      </c>
      <c r="G551" s="1110">
        <v>8</v>
      </c>
      <c r="H551" s="1113"/>
      <c r="I551" s="1113"/>
      <c r="J551" s="1114">
        <f t="shared" ref="J551:J570" si="16">PRODUCT(F551:I551)</f>
        <v>8</v>
      </c>
      <c r="K551" s="1119"/>
      <c r="L551" s="1119"/>
    </row>
    <row r="552" spans="3:12" s="561" customFormat="1" ht="12.75" customHeight="1" x14ac:dyDescent="0.25">
      <c r="C552" s="1151"/>
      <c r="D552" s="1126"/>
      <c r="E552" s="1127" t="s">
        <v>2297</v>
      </c>
      <c r="F552" s="1112">
        <v>-1</v>
      </c>
      <c r="G552" s="1110">
        <v>0.9</v>
      </c>
      <c r="H552" s="1113"/>
      <c r="I552" s="1113"/>
      <c r="J552" s="1114">
        <f t="shared" si="16"/>
        <v>-0.9</v>
      </c>
      <c r="K552" s="1119"/>
      <c r="L552" s="1119"/>
    </row>
    <row r="553" spans="3:12" s="560" customFormat="1" ht="12.75" customHeight="1" x14ac:dyDescent="0.25">
      <c r="C553" s="1151" t="s">
        <v>120</v>
      </c>
      <c r="D553" s="1126" t="s">
        <v>2368</v>
      </c>
      <c r="E553" s="1127" t="s">
        <v>834</v>
      </c>
      <c r="F553" s="1112">
        <v>1</v>
      </c>
      <c r="G553" s="1110">
        <v>7.8</v>
      </c>
      <c r="H553" s="1113"/>
      <c r="I553" s="1113"/>
      <c r="J553" s="1114">
        <f t="shared" si="16"/>
        <v>7.8</v>
      </c>
      <c r="K553" s="1119"/>
      <c r="L553" s="1119"/>
    </row>
    <row r="554" spans="3:12" s="561" customFormat="1" ht="15" customHeight="1" x14ac:dyDescent="0.25">
      <c r="C554" s="1151"/>
      <c r="D554" s="1126"/>
      <c r="E554" s="1127" t="s">
        <v>2297</v>
      </c>
      <c r="F554" s="1112">
        <v>-1</v>
      </c>
      <c r="G554" s="1110">
        <v>0.8</v>
      </c>
      <c r="H554" s="1113"/>
      <c r="I554" s="1113"/>
      <c r="J554" s="1114">
        <f t="shared" si="16"/>
        <v>-0.8</v>
      </c>
      <c r="K554" s="1119"/>
      <c r="L554" s="1119"/>
    </row>
    <row r="555" spans="3:12" s="561" customFormat="1" ht="13.5" customHeight="1" x14ac:dyDescent="0.25">
      <c r="C555" s="1151" t="s">
        <v>125</v>
      </c>
      <c r="D555" s="1126" t="s">
        <v>2369</v>
      </c>
      <c r="E555" s="1127" t="s">
        <v>163</v>
      </c>
      <c r="F555" s="1112">
        <v>1</v>
      </c>
      <c r="G555" s="1110">
        <v>9.4</v>
      </c>
      <c r="H555" s="1113"/>
      <c r="I555" s="1113"/>
      <c r="J555" s="1114">
        <f t="shared" si="16"/>
        <v>9.4</v>
      </c>
      <c r="K555" s="1119"/>
      <c r="L555" s="1119"/>
    </row>
    <row r="556" spans="3:12" s="561" customFormat="1" ht="12.75" customHeight="1" x14ac:dyDescent="0.25">
      <c r="C556" s="1151"/>
      <c r="D556" s="1126"/>
      <c r="E556" s="1127" t="s">
        <v>2297</v>
      </c>
      <c r="F556" s="1112">
        <v>-1</v>
      </c>
      <c r="G556" s="1110">
        <v>0.9</v>
      </c>
      <c r="H556" s="1113"/>
      <c r="I556" s="1113"/>
      <c r="J556" s="1114">
        <f t="shared" si="16"/>
        <v>-0.9</v>
      </c>
      <c r="K556" s="1119"/>
      <c r="L556" s="1119"/>
    </row>
    <row r="557" spans="3:12" s="561" customFormat="1" ht="12.75" customHeight="1" x14ac:dyDescent="0.25">
      <c r="C557" s="1151" t="s">
        <v>125</v>
      </c>
      <c r="D557" s="1126" t="s">
        <v>1420</v>
      </c>
      <c r="E557" s="1127" t="s">
        <v>2370</v>
      </c>
      <c r="F557" s="1112">
        <v>1</v>
      </c>
      <c r="G557" s="1110">
        <v>12.2</v>
      </c>
      <c r="H557" s="1113"/>
      <c r="I557" s="1113"/>
      <c r="J557" s="1114">
        <f t="shared" si="16"/>
        <v>12.2</v>
      </c>
      <c r="K557" s="1119"/>
      <c r="L557" s="1119"/>
    </row>
    <row r="558" spans="3:12" s="561" customFormat="1" ht="12.75" customHeight="1" x14ac:dyDescent="0.25">
      <c r="C558" s="1151"/>
      <c r="D558" s="1126"/>
      <c r="E558" s="1127" t="s">
        <v>2297</v>
      </c>
      <c r="F558" s="1112">
        <v>-1</v>
      </c>
      <c r="G558" s="1110">
        <v>1</v>
      </c>
      <c r="H558" s="1113"/>
      <c r="I558" s="1113"/>
      <c r="J558" s="1114">
        <f t="shared" si="16"/>
        <v>-1</v>
      </c>
      <c r="K558" s="1119"/>
      <c r="L558" s="1119"/>
    </row>
    <row r="559" spans="3:12" s="561" customFormat="1" ht="12.75" customHeight="1" x14ac:dyDescent="0.25">
      <c r="C559" s="1151" t="s">
        <v>123</v>
      </c>
      <c r="D559" s="1126" t="s">
        <v>1419</v>
      </c>
      <c r="E559" s="1127" t="s">
        <v>801</v>
      </c>
      <c r="F559" s="1112">
        <v>1</v>
      </c>
      <c r="G559" s="1110">
        <v>7.5</v>
      </c>
      <c r="H559" s="1113"/>
      <c r="I559" s="1113"/>
      <c r="J559" s="1114">
        <f t="shared" si="16"/>
        <v>7.5</v>
      </c>
      <c r="K559" s="1119"/>
      <c r="L559" s="1119"/>
    </row>
    <row r="560" spans="3:12" s="561" customFormat="1" ht="12.75" customHeight="1" x14ac:dyDescent="0.25">
      <c r="C560" s="1148" t="s">
        <v>120</v>
      </c>
      <c r="D560" s="1110" t="s">
        <v>1413</v>
      </c>
      <c r="E560" s="1121" t="s">
        <v>122</v>
      </c>
      <c r="F560" s="1112">
        <v>1</v>
      </c>
      <c r="G560" s="1110">
        <v>7.4</v>
      </c>
      <c r="H560" s="1113"/>
      <c r="I560" s="1113"/>
      <c r="J560" s="1114">
        <f t="shared" si="16"/>
        <v>7.4</v>
      </c>
      <c r="K560" s="1119"/>
      <c r="L560" s="1119"/>
    </row>
    <row r="561" spans="3:12" s="561" customFormat="1" ht="12.75" customHeight="1" x14ac:dyDescent="0.25">
      <c r="C561" s="1148"/>
      <c r="D561" s="1110"/>
      <c r="E561" s="1121" t="s">
        <v>2297</v>
      </c>
      <c r="F561" s="1112">
        <v>-1</v>
      </c>
      <c r="G561" s="1110">
        <v>0.8</v>
      </c>
      <c r="H561" s="1113"/>
      <c r="I561" s="1113"/>
      <c r="J561" s="1114">
        <f t="shared" si="16"/>
        <v>-0.8</v>
      </c>
      <c r="K561" s="1119"/>
      <c r="L561" s="1119"/>
    </row>
    <row r="562" spans="3:12" s="560" customFormat="1" ht="12.75" customHeight="1" x14ac:dyDescent="0.25">
      <c r="C562" s="1148" t="s">
        <v>125</v>
      </c>
      <c r="D562" s="1110" t="s">
        <v>1408</v>
      </c>
      <c r="E562" s="1121" t="s">
        <v>381</v>
      </c>
      <c r="F562" s="1112">
        <v>1</v>
      </c>
      <c r="G562" s="1110">
        <v>10.9</v>
      </c>
      <c r="H562" s="1113"/>
      <c r="I562" s="1113"/>
      <c r="J562" s="1114">
        <f t="shared" si="16"/>
        <v>10.9</v>
      </c>
      <c r="K562" s="1119"/>
      <c r="L562" s="1119"/>
    </row>
    <row r="563" spans="3:12" s="561" customFormat="1" ht="14.25" customHeight="1" x14ac:dyDescent="0.25">
      <c r="C563" s="1148"/>
      <c r="D563" s="1110"/>
      <c r="E563" s="1121" t="s">
        <v>2297</v>
      </c>
      <c r="F563" s="1112">
        <v>-1</v>
      </c>
      <c r="G563" s="1110">
        <v>0.9</v>
      </c>
      <c r="H563" s="1113"/>
      <c r="I563" s="1113"/>
      <c r="J563" s="1114">
        <f t="shared" si="16"/>
        <v>-0.9</v>
      </c>
      <c r="K563" s="1119"/>
      <c r="L563" s="1119"/>
    </row>
    <row r="564" spans="3:12" s="561" customFormat="1" ht="13.2" x14ac:dyDescent="0.25">
      <c r="C564" s="1151" t="s">
        <v>125</v>
      </c>
      <c r="D564" s="1110" t="s">
        <v>1409</v>
      </c>
      <c r="E564" s="1121" t="s">
        <v>1410</v>
      </c>
      <c r="F564" s="1112">
        <v>1</v>
      </c>
      <c r="G564" s="1110">
        <v>14.7</v>
      </c>
      <c r="H564" s="1113"/>
      <c r="I564" s="1113"/>
      <c r="J564" s="1114">
        <f t="shared" si="16"/>
        <v>14.7</v>
      </c>
      <c r="K564" s="1119"/>
      <c r="L564" s="1119"/>
    </row>
    <row r="565" spans="3:12" s="561" customFormat="1" ht="13.2" x14ac:dyDescent="0.25">
      <c r="C565" s="1151"/>
      <c r="D565" s="1110"/>
      <c r="E565" s="1121" t="s">
        <v>2297</v>
      </c>
      <c r="F565" s="1112">
        <v>-1</v>
      </c>
      <c r="G565" s="1110">
        <v>1</v>
      </c>
      <c r="H565" s="1113"/>
      <c r="I565" s="1113"/>
      <c r="J565" s="1114">
        <f t="shared" si="16"/>
        <v>-1</v>
      </c>
      <c r="K565" s="1119"/>
      <c r="L565" s="1119"/>
    </row>
    <row r="566" spans="3:12" s="561" customFormat="1" ht="13.2" x14ac:dyDescent="0.25">
      <c r="C566" s="1151" t="s">
        <v>125</v>
      </c>
      <c r="D566" s="1110" t="s">
        <v>1411</v>
      </c>
      <c r="E566" s="1121" t="s">
        <v>144</v>
      </c>
      <c r="F566" s="1112">
        <v>1</v>
      </c>
      <c r="G566" s="1110">
        <v>11.35</v>
      </c>
      <c r="H566" s="1113"/>
      <c r="I566" s="1113"/>
      <c r="J566" s="1114">
        <f t="shared" si="16"/>
        <v>11.35</v>
      </c>
      <c r="K566" s="1119"/>
      <c r="L566" s="1119"/>
    </row>
    <row r="567" spans="3:12" s="561" customFormat="1" ht="13.2" x14ac:dyDescent="0.25">
      <c r="C567" s="1151" t="s">
        <v>125</v>
      </c>
      <c r="D567" s="1110" t="s">
        <v>1425</v>
      </c>
      <c r="E567" s="1121" t="s">
        <v>138</v>
      </c>
      <c r="F567" s="1112">
        <v>1</v>
      </c>
      <c r="G567" s="1110">
        <v>23.05</v>
      </c>
      <c r="H567" s="1113"/>
      <c r="I567" s="1113"/>
      <c r="J567" s="1114">
        <f t="shared" si="16"/>
        <v>23.05</v>
      </c>
      <c r="K567" s="1119"/>
      <c r="L567" s="1119"/>
    </row>
    <row r="568" spans="3:12" s="561" customFormat="1" ht="13.2" x14ac:dyDescent="0.25">
      <c r="C568" s="1151"/>
      <c r="D568" s="1110"/>
      <c r="E568" s="1121" t="s">
        <v>2297</v>
      </c>
      <c r="F568" s="1112">
        <v>-2</v>
      </c>
      <c r="G568" s="1110">
        <v>1</v>
      </c>
      <c r="H568" s="1113"/>
      <c r="I568" s="1113"/>
      <c r="J568" s="1114">
        <f t="shared" si="16"/>
        <v>-2</v>
      </c>
      <c r="K568" s="1119"/>
      <c r="L568" s="1119"/>
    </row>
    <row r="569" spans="3:12" s="561" customFormat="1" ht="13.2" x14ac:dyDescent="0.25">
      <c r="C569" s="1151"/>
      <c r="D569" s="1110"/>
      <c r="E569" s="1121" t="s">
        <v>2297</v>
      </c>
      <c r="F569" s="1112">
        <v>-5</v>
      </c>
      <c r="G569" s="1110">
        <v>0.9</v>
      </c>
      <c r="H569" s="1113"/>
      <c r="I569" s="1113"/>
      <c r="J569" s="1114">
        <f t="shared" si="16"/>
        <v>-4.5</v>
      </c>
      <c r="K569" s="1119"/>
      <c r="L569" s="1119"/>
    </row>
    <row r="570" spans="3:12" s="561" customFormat="1" ht="13.2" x14ac:dyDescent="0.25">
      <c r="C570" s="1151"/>
      <c r="D570" s="1110"/>
      <c r="E570" s="1121" t="s">
        <v>2297</v>
      </c>
      <c r="F570" s="1112">
        <v>-2</v>
      </c>
      <c r="G570" s="1110">
        <v>0.8</v>
      </c>
      <c r="H570" s="1113"/>
      <c r="I570" s="1113"/>
      <c r="J570" s="1114">
        <f t="shared" si="16"/>
        <v>-1.6</v>
      </c>
      <c r="K570" s="1119"/>
      <c r="L570" s="1119"/>
    </row>
    <row r="571" spans="3:12" s="561" customFormat="1" ht="13.2" x14ac:dyDescent="0.25">
      <c r="C571" s="1123"/>
      <c r="D571" s="1123"/>
      <c r="E571" s="1123"/>
      <c r="F571" s="1123"/>
      <c r="G571" s="1123"/>
      <c r="H571" s="1123"/>
      <c r="I571" s="1123"/>
      <c r="J571" s="1123"/>
      <c r="K571" s="1123"/>
      <c r="L571" s="1123"/>
    </row>
    <row r="572" spans="3:12" s="561" customFormat="1" ht="13.2" x14ac:dyDescent="0.25">
      <c r="C572" s="1151"/>
      <c r="D572" s="1110"/>
      <c r="E572" s="1118" t="s">
        <v>1426</v>
      </c>
      <c r="F572" s="1112"/>
      <c r="G572" s="1110"/>
      <c r="H572" s="1113"/>
      <c r="I572" s="1113"/>
      <c r="J572" s="1114"/>
      <c r="K572" s="1119"/>
      <c r="L572" s="1119"/>
    </row>
    <row r="573" spans="3:12" s="561" customFormat="1" ht="13.2" x14ac:dyDescent="0.25">
      <c r="C573" s="1151" t="s">
        <v>2373</v>
      </c>
      <c r="D573" s="1126" t="s">
        <v>1427</v>
      </c>
      <c r="E573" s="1127" t="s">
        <v>122</v>
      </c>
      <c r="F573" s="1112">
        <v>1</v>
      </c>
      <c r="G573" s="1110">
        <v>6.8</v>
      </c>
      <c r="H573" s="1113"/>
      <c r="I573" s="1113"/>
      <c r="J573" s="1114">
        <f t="shared" ref="J573:J576" si="17">PRODUCT(F573:I573)</f>
        <v>6.8</v>
      </c>
      <c r="K573" s="1119"/>
      <c r="L573" s="1119"/>
    </row>
    <row r="574" spans="3:12" s="561" customFormat="1" ht="12.75" customHeight="1" x14ac:dyDescent="0.25">
      <c r="C574" s="1151"/>
      <c r="D574" s="1126"/>
      <c r="E574" s="1127" t="s">
        <v>2297</v>
      </c>
      <c r="F574" s="1112">
        <v>-1</v>
      </c>
      <c r="G574" s="1110">
        <v>0.8</v>
      </c>
      <c r="H574" s="1113"/>
      <c r="I574" s="1113"/>
      <c r="J574" s="1114">
        <f t="shared" si="17"/>
        <v>-0.8</v>
      </c>
      <c r="K574" s="1119"/>
      <c r="L574" s="1119"/>
    </row>
    <row r="575" spans="3:12" s="561" customFormat="1" ht="12.75" customHeight="1" x14ac:dyDescent="0.25">
      <c r="C575" s="1151" t="s">
        <v>2373</v>
      </c>
      <c r="D575" s="1126" t="s">
        <v>1439</v>
      </c>
      <c r="E575" s="1127" t="s">
        <v>122</v>
      </c>
      <c r="F575" s="1112">
        <v>1</v>
      </c>
      <c r="G575" s="1110">
        <v>6.4</v>
      </c>
      <c r="H575" s="1113"/>
      <c r="I575" s="1113"/>
      <c r="J575" s="1114">
        <f t="shared" si="17"/>
        <v>6.4</v>
      </c>
      <c r="K575" s="1119"/>
      <c r="L575" s="1119"/>
    </row>
    <row r="576" spans="3:12" s="561" customFormat="1" ht="12.75" customHeight="1" x14ac:dyDescent="0.25">
      <c r="C576" s="1151"/>
      <c r="D576" s="1126"/>
      <c r="E576" s="1127" t="s">
        <v>2297</v>
      </c>
      <c r="F576" s="1112">
        <v>-1</v>
      </c>
      <c r="G576" s="1110">
        <v>0.8</v>
      </c>
      <c r="H576" s="1113"/>
      <c r="I576" s="1113"/>
      <c r="J576" s="1114">
        <f t="shared" si="17"/>
        <v>-0.8</v>
      </c>
      <c r="K576" s="1119"/>
      <c r="L576" s="1119"/>
    </row>
    <row r="577" spans="3:12" s="561" customFormat="1" ht="12.75" customHeight="1" x14ac:dyDescent="0.25">
      <c r="C577" s="1123"/>
      <c r="D577" s="1123"/>
      <c r="E577" s="1123"/>
      <c r="F577" s="1123"/>
      <c r="G577" s="1123"/>
      <c r="H577" s="1113"/>
      <c r="I577" s="1123"/>
      <c r="J577" s="1123"/>
      <c r="K577" s="1123"/>
      <c r="L577" s="1123"/>
    </row>
    <row r="578" spans="3:12" s="561" customFormat="1" ht="13.2" x14ac:dyDescent="0.25">
      <c r="C578" s="1151"/>
      <c r="D578" s="1126"/>
      <c r="E578" s="1118" t="s">
        <v>1450</v>
      </c>
      <c r="F578" s="1112"/>
      <c r="G578" s="1110"/>
      <c r="H578" s="1113"/>
      <c r="I578" s="1113"/>
      <c r="J578" s="1114"/>
      <c r="K578" s="1119"/>
      <c r="L578" s="1119"/>
    </row>
    <row r="579" spans="3:12" s="561" customFormat="1" ht="13.2" x14ac:dyDescent="0.25">
      <c r="C579" s="1151" t="s">
        <v>2373</v>
      </c>
      <c r="D579" s="1126" t="s">
        <v>2186</v>
      </c>
      <c r="E579" s="1127" t="s">
        <v>122</v>
      </c>
      <c r="F579" s="1112">
        <v>1</v>
      </c>
      <c r="G579" s="1110">
        <v>6</v>
      </c>
      <c r="H579" s="1113"/>
      <c r="I579" s="1113"/>
      <c r="J579" s="1114">
        <f t="shared" ref="J579:J582" si="18">PRODUCT(F579:I579)</f>
        <v>6</v>
      </c>
      <c r="K579" s="1119"/>
      <c r="L579" s="1119"/>
    </row>
    <row r="580" spans="3:12" s="561" customFormat="1" ht="12.75" customHeight="1" x14ac:dyDescent="0.25">
      <c r="C580" s="1151"/>
      <c r="D580" s="1110"/>
      <c r="E580" s="1127" t="s">
        <v>2297</v>
      </c>
      <c r="F580" s="1112">
        <v>-1</v>
      </c>
      <c r="G580" s="1110">
        <v>0.8</v>
      </c>
      <c r="H580" s="1113"/>
      <c r="I580" s="1113"/>
      <c r="J580" s="1114">
        <f t="shared" si="18"/>
        <v>-0.8</v>
      </c>
      <c r="K580" s="1119"/>
      <c r="L580" s="1119"/>
    </row>
    <row r="581" spans="3:12" s="561" customFormat="1" ht="13.2" x14ac:dyDescent="0.25">
      <c r="C581" s="1148" t="s">
        <v>2373</v>
      </c>
      <c r="D581" s="1110" t="s">
        <v>2187</v>
      </c>
      <c r="E581" s="1121" t="s">
        <v>122</v>
      </c>
      <c r="F581" s="1112">
        <v>1</v>
      </c>
      <c r="G581" s="1110">
        <v>6.4</v>
      </c>
      <c r="H581" s="1113"/>
      <c r="I581" s="1113"/>
      <c r="J581" s="1114">
        <f t="shared" si="18"/>
        <v>6.4</v>
      </c>
      <c r="K581" s="1119"/>
      <c r="L581" s="1119"/>
    </row>
    <row r="582" spans="3:12" s="561" customFormat="1" ht="13.2" x14ac:dyDescent="0.25">
      <c r="C582" s="1148"/>
      <c r="D582" s="1110"/>
      <c r="E582" s="1121" t="s">
        <v>2297</v>
      </c>
      <c r="F582" s="1112">
        <v>-1</v>
      </c>
      <c r="G582" s="1110">
        <v>0.8</v>
      </c>
      <c r="H582" s="1113"/>
      <c r="I582" s="1113"/>
      <c r="J582" s="1114">
        <f t="shared" si="18"/>
        <v>-0.8</v>
      </c>
      <c r="K582" s="1119"/>
      <c r="L582" s="1119"/>
    </row>
    <row r="583" spans="3:12" s="561" customFormat="1" ht="15.75" customHeight="1" x14ac:dyDescent="0.25">
      <c r="C583" s="1123"/>
      <c r="D583" s="1123"/>
      <c r="E583" s="1123"/>
      <c r="F583" s="1123"/>
      <c r="G583" s="1123"/>
      <c r="H583" s="1113"/>
      <c r="I583" s="1123"/>
      <c r="J583" s="1123"/>
      <c r="K583" s="1123"/>
      <c r="L583" s="1123"/>
    </row>
    <row r="584" spans="3:12" s="561" customFormat="1" ht="13.2" x14ac:dyDescent="0.25">
      <c r="C584" s="1152"/>
      <c r="D584" s="1110"/>
      <c r="E584" s="1111" t="s">
        <v>200</v>
      </c>
      <c r="F584" s="1112"/>
      <c r="G584" s="1110"/>
      <c r="H584" s="1113"/>
      <c r="I584" s="1113"/>
      <c r="J584" s="1114"/>
      <c r="K584" s="1115"/>
      <c r="L584" s="1153"/>
    </row>
    <row r="585" spans="3:12" s="561" customFormat="1" ht="13.2" x14ac:dyDescent="0.25">
      <c r="C585" s="1152"/>
      <c r="D585" s="1110"/>
      <c r="E585" s="1118" t="s">
        <v>1510</v>
      </c>
      <c r="F585" s="1112"/>
      <c r="G585" s="1110"/>
      <c r="H585" s="1113"/>
      <c r="I585" s="1113"/>
      <c r="J585" s="1114"/>
      <c r="K585" s="1115"/>
      <c r="L585" s="1153"/>
    </row>
    <row r="586" spans="3:12" s="561" customFormat="1" ht="13.2" x14ac:dyDescent="0.25">
      <c r="C586" s="1151" t="s">
        <v>121</v>
      </c>
      <c r="D586" s="1126" t="s">
        <v>1465</v>
      </c>
      <c r="E586" s="1127" t="s">
        <v>122</v>
      </c>
      <c r="F586" s="1112">
        <v>1</v>
      </c>
      <c r="G586" s="1110">
        <v>9</v>
      </c>
      <c r="H586" s="1113"/>
      <c r="I586" s="1113"/>
      <c r="J586" s="1114">
        <f t="shared" ref="J586:J635" si="19">PRODUCT(F586:I586)</f>
        <v>9</v>
      </c>
      <c r="K586" s="1119"/>
      <c r="L586" s="1119"/>
    </row>
    <row r="587" spans="3:12" s="561" customFormat="1" ht="12.75" customHeight="1" x14ac:dyDescent="0.25">
      <c r="C587" s="1151"/>
      <c r="D587" s="1110"/>
      <c r="E587" s="1121" t="s">
        <v>2297</v>
      </c>
      <c r="F587" s="1112">
        <v>-1</v>
      </c>
      <c r="G587" s="1110">
        <v>0.9</v>
      </c>
      <c r="H587" s="1113"/>
      <c r="I587" s="1113"/>
      <c r="J587" s="1114">
        <f t="shared" si="19"/>
        <v>-0.9</v>
      </c>
      <c r="K587" s="1119"/>
      <c r="L587" s="1119"/>
    </row>
    <row r="588" spans="3:12" s="561" customFormat="1" ht="13.2" x14ac:dyDescent="0.25">
      <c r="C588" s="1151" t="s">
        <v>125</v>
      </c>
      <c r="D588" s="1110" t="s">
        <v>1479</v>
      </c>
      <c r="E588" s="1127" t="s">
        <v>1480</v>
      </c>
      <c r="F588" s="1112">
        <v>1</v>
      </c>
      <c r="G588" s="1110">
        <v>10.15</v>
      </c>
      <c r="H588" s="1113"/>
      <c r="I588" s="1113"/>
      <c r="J588" s="1114">
        <f t="shared" si="19"/>
        <v>10.15</v>
      </c>
      <c r="K588" s="1119"/>
      <c r="L588" s="1119"/>
    </row>
    <row r="589" spans="3:12" s="561" customFormat="1" ht="12.75" customHeight="1" x14ac:dyDescent="0.25">
      <c r="C589" s="1151"/>
      <c r="D589" s="1126"/>
      <c r="E589" s="1127" t="s">
        <v>2297</v>
      </c>
      <c r="F589" s="1112">
        <v>-1</v>
      </c>
      <c r="G589" s="1110">
        <v>1.4</v>
      </c>
      <c r="H589" s="1113"/>
      <c r="I589" s="1113"/>
      <c r="J589" s="1114">
        <f t="shared" si="19"/>
        <v>-1.4</v>
      </c>
      <c r="K589" s="1119"/>
      <c r="L589" s="1119"/>
    </row>
    <row r="590" spans="3:12" s="561" customFormat="1" ht="13.2" x14ac:dyDescent="0.25">
      <c r="C590" s="1151" t="s">
        <v>125</v>
      </c>
      <c r="D590" s="1110" t="s">
        <v>2273</v>
      </c>
      <c r="E590" s="1121" t="s">
        <v>1477</v>
      </c>
      <c r="F590" s="1112">
        <v>1</v>
      </c>
      <c r="G590" s="1110">
        <v>11.45</v>
      </c>
      <c r="H590" s="1113"/>
      <c r="I590" s="1113"/>
      <c r="J590" s="1114">
        <f t="shared" si="19"/>
        <v>11.45</v>
      </c>
      <c r="K590" s="1119"/>
      <c r="L590" s="1119"/>
    </row>
    <row r="591" spans="3:12" s="561" customFormat="1" ht="13.2" x14ac:dyDescent="0.25">
      <c r="C591" s="1151" t="s">
        <v>125</v>
      </c>
      <c r="D591" s="1110" t="s">
        <v>2164</v>
      </c>
      <c r="E591" s="1121" t="s">
        <v>138</v>
      </c>
      <c r="F591" s="1112">
        <v>1</v>
      </c>
      <c r="G591" s="1110">
        <v>47.9</v>
      </c>
      <c r="H591" s="1113"/>
      <c r="I591" s="1113"/>
      <c r="J591" s="1114">
        <f t="shared" si="19"/>
        <v>47.9</v>
      </c>
      <c r="K591" s="1119"/>
      <c r="L591" s="1119"/>
    </row>
    <row r="592" spans="3:12" s="561" customFormat="1" ht="13.2" x14ac:dyDescent="0.25">
      <c r="C592" s="1151"/>
      <c r="D592" s="1126"/>
      <c r="E592" s="1127" t="s">
        <v>2297</v>
      </c>
      <c r="F592" s="1112">
        <v>-1</v>
      </c>
      <c r="G592" s="1110">
        <v>1.8</v>
      </c>
      <c r="H592" s="1113"/>
      <c r="I592" s="1113"/>
      <c r="J592" s="1114">
        <f t="shared" si="19"/>
        <v>-1.8</v>
      </c>
      <c r="K592" s="1119"/>
      <c r="L592" s="1119"/>
    </row>
    <row r="593" spans="3:12" s="561" customFormat="1" ht="12.75" customHeight="1" x14ac:dyDescent="0.25">
      <c r="C593" s="1151"/>
      <c r="D593" s="1126"/>
      <c r="E593" s="1127" t="s">
        <v>2297</v>
      </c>
      <c r="F593" s="1112">
        <v>-1</v>
      </c>
      <c r="G593" s="1110">
        <v>1.6</v>
      </c>
      <c r="H593" s="1113"/>
      <c r="I593" s="1113"/>
      <c r="J593" s="1114">
        <f t="shared" si="19"/>
        <v>-1.6</v>
      </c>
      <c r="K593" s="1119"/>
      <c r="L593" s="1119"/>
    </row>
    <row r="594" spans="3:12" s="561" customFormat="1" ht="13.2" x14ac:dyDescent="0.25">
      <c r="C594" s="1151"/>
      <c r="D594" s="1110"/>
      <c r="E594" s="1127" t="s">
        <v>2297</v>
      </c>
      <c r="F594" s="1112">
        <v>-1</v>
      </c>
      <c r="G594" s="1110">
        <v>1.4</v>
      </c>
      <c r="H594" s="1113"/>
      <c r="I594" s="1113"/>
      <c r="J594" s="1114">
        <f t="shared" si="19"/>
        <v>-1.4</v>
      </c>
      <c r="K594" s="1119"/>
      <c r="L594" s="1119"/>
    </row>
    <row r="595" spans="3:12" s="561" customFormat="1" ht="12.75" customHeight="1" x14ac:dyDescent="0.25">
      <c r="C595" s="1151"/>
      <c r="D595" s="1110"/>
      <c r="E595" s="1127" t="s">
        <v>2297</v>
      </c>
      <c r="F595" s="1112">
        <v>-2</v>
      </c>
      <c r="G595" s="1110">
        <v>1.2</v>
      </c>
      <c r="H595" s="1113"/>
      <c r="I595" s="1113"/>
      <c r="J595" s="1114">
        <f t="shared" si="19"/>
        <v>-2.4</v>
      </c>
      <c r="K595" s="1119"/>
      <c r="L595" s="1119"/>
    </row>
    <row r="596" spans="3:12" s="561" customFormat="1" ht="13.2" x14ac:dyDescent="0.25">
      <c r="C596" s="1151"/>
      <c r="D596" s="1110"/>
      <c r="E596" s="1121" t="s">
        <v>2297</v>
      </c>
      <c r="F596" s="1112">
        <v>-3</v>
      </c>
      <c r="G596" s="1110">
        <v>1</v>
      </c>
      <c r="H596" s="1113"/>
      <c r="I596" s="1113"/>
      <c r="J596" s="1114">
        <f t="shared" si="19"/>
        <v>-3</v>
      </c>
      <c r="K596" s="1119"/>
      <c r="L596" s="1119"/>
    </row>
    <row r="597" spans="3:12" s="561" customFormat="1" ht="12.75" customHeight="1" x14ac:dyDescent="0.25">
      <c r="C597" s="1151"/>
      <c r="D597" s="1110"/>
      <c r="E597" s="1121" t="s">
        <v>2297</v>
      </c>
      <c r="F597" s="1112">
        <v>-2</v>
      </c>
      <c r="G597" s="1110">
        <v>0.9</v>
      </c>
      <c r="H597" s="1113"/>
      <c r="I597" s="1113"/>
      <c r="J597" s="1114">
        <f t="shared" si="19"/>
        <v>-1.8</v>
      </c>
      <c r="K597" s="1119"/>
      <c r="L597" s="1119"/>
    </row>
    <row r="598" spans="3:12" s="561" customFormat="1" ht="13.2" x14ac:dyDescent="0.25">
      <c r="C598" s="1151" t="s">
        <v>121</v>
      </c>
      <c r="D598" s="1110" t="s">
        <v>1495</v>
      </c>
      <c r="E598" s="1121" t="s">
        <v>130</v>
      </c>
      <c r="F598" s="1112">
        <v>1</v>
      </c>
      <c r="G598" s="1110">
        <v>8.3000000000000007</v>
      </c>
      <c r="H598" s="1113"/>
      <c r="I598" s="1113"/>
      <c r="J598" s="1114">
        <f t="shared" si="19"/>
        <v>8.3000000000000007</v>
      </c>
      <c r="K598" s="1119"/>
      <c r="L598" s="1119"/>
    </row>
    <row r="599" spans="3:12" s="561" customFormat="1" ht="13.5" customHeight="1" x14ac:dyDescent="0.25">
      <c r="C599" s="1151"/>
      <c r="D599" s="1110"/>
      <c r="E599" s="1121" t="s">
        <v>2297</v>
      </c>
      <c r="F599" s="1112">
        <v>-1</v>
      </c>
      <c r="G599" s="1110">
        <v>0.9</v>
      </c>
      <c r="H599" s="1113"/>
      <c r="I599" s="1113"/>
      <c r="J599" s="1114">
        <f t="shared" si="19"/>
        <v>-0.9</v>
      </c>
      <c r="K599" s="1119"/>
      <c r="L599" s="1119"/>
    </row>
    <row r="600" spans="3:12" s="561" customFormat="1" ht="13.2" x14ac:dyDescent="0.25">
      <c r="C600" s="1151" t="s">
        <v>121</v>
      </c>
      <c r="D600" s="1110" t="s">
        <v>1496</v>
      </c>
      <c r="E600" s="1121" t="s">
        <v>218</v>
      </c>
      <c r="F600" s="1112">
        <v>1</v>
      </c>
      <c r="G600" s="1110">
        <v>10.9</v>
      </c>
      <c r="H600" s="1113"/>
      <c r="I600" s="1113"/>
      <c r="J600" s="1114">
        <f t="shared" si="19"/>
        <v>10.9</v>
      </c>
      <c r="K600" s="1119"/>
      <c r="L600" s="1119"/>
    </row>
    <row r="601" spans="3:12" s="561" customFormat="1" ht="13.5" customHeight="1" x14ac:dyDescent="0.25">
      <c r="C601" s="1151"/>
      <c r="D601" s="1110"/>
      <c r="E601" s="1121" t="s">
        <v>2297</v>
      </c>
      <c r="F601" s="1112">
        <v>-1</v>
      </c>
      <c r="G601" s="1110">
        <v>0.9</v>
      </c>
      <c r="H601" s="1113"/>
      <c r="I601" s="1113"/>
      <c r="J601" s="1114">
        <f t="shared" si="19"/>
        <v>-0.9</v>
      </c>
      <c r="K601" s="1119"/>
      <c r="L601" s="1119"/>
    </row>
    <row r="602" spans="3:12" s="561" customFormat="1" ht="13.2" x14ac:dyDescent="0.25">
      <c r="C602" s="1151" t="s">
        <v>125</v>
      </c>
      <c r="D602" s="1126" t="s">
        <v>2163</v>
      </c>
      <c r="E602" s="1121" t="s">
        <v>138</v>
      </c>
      <c r="F602" s="1112">
        <v>1</v>
      </c>
      <c r="G602" s="1110">
        <v>27</v>
      </c>
      <c r="H602" s="1113"/>
      <c r="I602" s="1113"/>
      <c r="J602" s="1114">
        <f t="shared" si="19"/>
        <v>27</v>
      </c>
      <c r="K602" s="1119"/>
      <c r="L602" s="1119"/>
    </row>
    <row r="603" spans="3:12" s="561" customFormat="1" ht="13.2" x14ac:dyDescent="0.25">
      <c r="C603" s="1151"/>
      <c r="D603" s="1126"/>
      <c r="E603" s="1127" t="s">
        <v>2297</v>
      </c>
      <c r="F603" s="1112">
        <v>-1</v>
      </c>
      <c r="G603" s="1110">
        <v>1</v>
      </c>
      <c r="H603" s="1113"/>
      <c r="I603" s="1113"/>
      <c r="J603" s="1114">
        <f t="shared" si="19"/>
        <v>-1</v>
      </c>
      <c r="K603" s="1119"/>
      <c r="L603" s="1119"/>
    </row>
    <row r="604" spans="3:12" s="561" customFormat="1" ht="13.2" x14ac:dyDescent="0.25">
      <c r="C604" s="1151"/>
      <c r="D604" s="1126"/>
      <c r="E604" s="1127" t="s">
        <v>2297</v>
      </c>
      <c r="F604" s="1112">
        <v>-5</v>
      </c>
      <c r="G604" s="1110">
        <v>0.9</v>
      </c>
      <c r="H604" s="1113"/>
      <c r="I604" s="1113"/>
      <c r="J604" s="1114">
        <f t="shared" si="19"/>
        <v>-4.5</v>
      </c>
      <c r="K604" s="1119"/>
      <c r="L604" s="1119"/>
    </row>
    <row r="605" spans="3:12" s="561" customFormat="1" ht="13.2" x14ac:dyDescent="0.25">
      <c r="C605" s="1151" t="s">
        <v>121</v>
      </c>
      <c r="D605" s="1126" t="s">
        <v>2203</v>
      </c>
      <c r="E605" s="1127" t="s">
        <v>2204</v>
      </c>
      <c r="F605" s="1112">
        <v>1</v>
      </c>
      <c r="G605" s="1110">
        <v>13.1</v>
      </c>
      <c r="H605" s="1113"/>
      <c r="I605" s="1113"/>
      <c r="J605" s="1114">
        <f t="shared" si="19"/>
        <v>13.1</v>
      </c>
      <c r="K605" s="1119"/>
      <c r="L605" s="1119"/>
    </row>
    <row r="606" spans="3:12" s="561" customFormat="1" ht="13.2" x14ac:dyDescent="0.25">
      <c r="C606" s="1148"/>
      <c r="D606" s="1110"/>
      <c r="E606" s="1121" t="s">
        <v>2315</v>
      </c>
      <c r="F606" s="1112">
        <v>1</v>
      </c>
      <c r="G606" s="1110">
        <v>5.6</v>
      </c>
      <c r="H606" s="1113"/>
      <c r="I606" s="1113"/>
      <c r="J606" s="1114">
        <f t="shared" si="19"/>
        <v>5.6</v>
      </c>
      <c r="K606" s="1119"/>
      <c r="L606" s="1119"/>
    </row>
    <row r="607" spans="3:12" s="561" customFormat="1" ht="13.2" x14ac:dyDescent="0.25">
      <c r="C607" s="1151"/>
      <c r="D607" s="1110"/>
      <c r="E607" s="1121" t="s">
        <v>2297</v>
      </c>
      <c r="F607" s="1112">
        <v>-1</v>
      </c>
      <c r="G607" s="1110">
        <v>0.9</v>
      </c>
      <c r="H607" s="1113"/>
      <c r="I607" s="1113"/>
      <c r="J607" s="1114">
        <f t="shared" si="19"/>
        <v>-0.9</v>
      </c>
      <c r="K607" s="1119"/>
      <c r="L607" s="1119"/>
    </row>
    <row r="608" spans="3:12" s="561" customFormat="1" ht="15.75" customHeight="1" x14ac:dyDescent="0.25">
      <c r="C608" s="1151" t="s">
        <v>121</v>
      </c>
      <c r="D608" s="1110" t="s">
        <v>1492</v>
      </c>
      <c r="E608" s="1121" t="s">
        <v>2204</v>
      </c>
      <c r="F608" s="1112">
        <v>1</v>
      </c>
      <c r="G608" s="1110">
        <v>12.8</v>
      </c>
      <c r="H608" s="1113"/>
      <c r="I608" s="1113"/>
      <c r="J608" s="1114">
        <f t="shared" si="19"/>
        <v>12.8</v>
      </c>
      <c r="K608" s="1119"/>
      <c r="L608" s="1119"/>
    </row>
    <row r="609" spans="3:12" s="561" customFormat="1" ht="13.2" x14ac:dyDescent="0.25">
      <c r="C609" s="1148"/>
      <c r="D609" s="1110"/>
      <c r="E609" s="1121" t="s">
        <v>2315</v>
      </c>
      <c r="F609" s="1112">
        <v>1</v>
      </c>
      <c r="G609" s="1110">
        <v>6.1</v>
      </c>
      <c r="H609" s="1113"/>
      <c r="I609" s="1113"/>
      <c r="J609" s="1114">
        <f t="shared" si="19"/>
        <v>6.1</v>
      </c>
      <c r="K609" s="1119"/>
      <c r="L609" s="1119"/>
    </row>
    <row r="610" spans="3:12" s="561" customFormat="1" ht="13.2" x14ac:dyDescent="0.25">
      <c r="C610" s="1151"/>
      <c r="D610" s="1110"/>
      <c r="E610" s="1121" t="s">
        <v>2297</v>
      </c>
      <c r="F610" s="1112">
        <v>-1</v>
      </c>
      <c r="G610" s="1110">
        <v>0.9</v>
      </c>
      <c r="H610" s="1113"/>
      <c r="I610" s="1113"/>
      <c r="J610" s="1114">
        <f t="shared" si="19"/>
        <v>-0.9</v>
      </c>
      <c r="K610" s="1119"/>
      <c r="L610" s="1119"/>
    </row>
    <row r="611" spans="3:12" s="561" customFormat="1" ht="15.75" customHeight="1" x14ac:dyDescent="0.25">
      <c r="C611" s="1151" t="s">
        <v>782</v>
      </c>
      <c r="D611" s="1110" t="s">
        <v>1468</v>
      </c>
      <c r="E611" s="1121" t="s">
        <v>2374</v>
      </c>
      <c r="F611" s="1112">
        <v>1</v>
      </c>
      <c r="G611" s="1110">
        <v>8.4</v>
      </c>
      <c r="H611" s="1113"/>
      <c r="I611" s="1113"/>
      <c r="J611" s="1114">
        <f t="shared" si="19"/>
        <v>8.4</v>
      </c>
      <c r="K611" s="1119"/>
      <c r="L611" s="1119"/>
    </row>
    <row r="612" spans="3:12" s="561" customFormat="1" ht="15.75" customHeight="1" x14ac:dyDescent="0.25">
      <c r="C612" s="1151" t="s">
        <v>786</v>
      </c>
      <c r="D612" s="1110" t="s">
        <v>1470</v>
      </c>
      <c r="E612" s="1121" t="s">
        <v>177</v>
      </c>
      <c r="F612" s="1112">
        <v>1</v>
      </c>
      <c r="G612" s="1110">
        <v>8.4</v>
      </c>
      <c r="H612" s="1113"/>
      <c r="I612" s="1113"/>
      <c r="J612" s="1114">
        <f t="shared" si="19"/>
        <v>8.4</v>
      </c>
      <c r="K612" s="1119"/>
      <c r="L612" s="1119"/>
    </row>
    <row r="613" spans="3:12" s="561" customFormat="1" ht="13.2" x14ac:dyDescent="0.25">
      <c r="C613" s="1151"/>
      <c r="D613" s="1110"/>
      <c r="E613" s="1121" t="s">
        <v>2297</v>
      </c>
      <c r="F613" s="1112">
        <v>-1</v>
      </c>
      <c r="G613" s="1110">
        <v>0.9</v>
      </c>
      <c r="H613" s="1113"/>
      <c r="I613" s="1113"/>
      <c r="J613" s="1114">
        <f t="shared" si="19"/>
        <v>-0.9</v>
      </c>
      <c r="K613" s="1119"/>
      <c r="L613" s="1119"/>
    </row>
    <row r="614" spans="3:12" s="561" customFormat="1" ht="14.25" customHeight="1" x14ac:dyDescent="0.25">
      <c r="C614" s="1151" t="s">
        <v>120</v>
      </c>
      <c r="D614" s="1110" t="s">
        <v>1471</v>
      </c>
      <c r="E614" s="1121" t="s">
        <v>2375</v>
      </c>
      <c r="F614" s="1112">
        <v>1</v>
      </c>
      <c r="G614" s="1110">
        <v>9.9</v>
      </c>
      <c r="H614" s="1113"/>
      <c r="I614" s="1113"/>
      <c r="J614" s="1114">
        <f t="shared" si="19"/>
        <v>9.9</v>
      </c>
      <c r="K614" s="1119"/>
      <c r="L614" s="1119"/>
    </row>
    <row r="615" spans="3:12" s="561" customFormat="1" ht="13.2" x14ac:dyDescent="0.25">
      <c r="C615" s="1151"/>
      <c r="D615" s="1110"/>
      <c r="E615" s="1121" t="s">
        <v>2297</v>
      </c>
      <c r="F615" s="1112">
        <v>-1</v>
      </c>
      <c r="G615" s="1110">
        <v>0.9</v>
      </c>
      <c r="H615" s="1113"/>
      <c r="I615" s="1113"/>
      <c r="J615" s="1114">
        <f t="shared" si="19"/>
        <v>-0.9</v>
      </c>
      <c r="K615" s="1119"/>
      <c r="L615" s="1119"/>
    </row>
    <row r="616" spans="3:12" s="561" customFormat="1" ht="12.75" customHeight="1" x14ac:dyDescent="0.25">
      <c r="C616" s="1151" t="s">
        <v>121</v>
      </c>
      <c r="D616" s="1110" t="s">
        <v>1472</v>
      </c>
      <c r="E616" s="1121" t="s">
        <v>142</v>
      </c>
      <c r="F616" s="1112">
        <v>1</v>
      </c>
      <c r="G616" s="1110">
        <v>8.4</v>
      </c>
      <c r="H616" s="1113"/>
      <c r="I616" s="1113"/>
      <c r="J616" s="1114">
        <f t="shared" si="19"/>
        <v>8.4</v>
      </c>
      <c r="K616" s="1119"/>
      <c r="L616" s="1119"/>
    </row>
    <row r="617" spans="3:12" s="561" customFormat="1" ht="13.2" x14ac:dyDescent="0.25">
      <c r="C617" s="1151"/>
      <c r="D617" s="1110"/>
      <c r="E617" s="1121" t="s">
        <v>2297</v>
      </c>
      <c r="F617" s="1112">
        <v>-1</v>
      </c>
      <c r="G617" s="1110">
        <v>0.9</v>
      </c>
      <c r="H617" s="1113"/>
      <c r="I617" s="1113"/>
      <c r="J617" s="1114">
        <f t="shared" si="19"/>
        <v>-0.9</v>
      </c>
      <c r="K617" s="1119"/>
      <c r="L617" s="1119"/>
    </row>
    <row r="618" spans="3:12" s="561" customFormat="1" ht="15.75" customHeight="1" x14ac:dyDescent="0.25">
      <c r="C618" s="1151" t="s">
        <v>782</v>
      </c>
      <c r="D618" s="1110" t="s">
        <v>1473</v>
      </c>
      <c r="E618" s="1121" t="s">
        <v>2376</v>
      </c>
      <c r="F618" s="1112">
        <v>1</v>
      </c>
      <c r="G618" s="1110">
        <v>9.6</v>
      </c>
      <c r="H618" s="1113"/>
      <c r="I618" s="1113"/>
      <c r="J618" s="1114">
        <f t="shared" si="19"/>
        <v>9.6</v>
      </c>
      <c r="K618" s="1119"/>
      <c r="L618" s="1119"/>
    </row>
    <row r="619" spans="3:12" s="561" customFormat="1" ht="13.2" x14ac:dyDescent="0.25">
      <c r="C619" s="1151" t="s">
        <v>121</v>
      </c>
      <c r="D619" s="1110" t="s">
        <v>1475</v>
      </c>
      <c r="E619" s="1121" t="s">
        <v>122</v>
      </c>
      <c r="F619" s="1112">
        <v>1</v>
      </c>
      <c r="G619" s="1110">
        <v>8.5</v>
      </c>
      <c r="H619" s="1113"/>
      <c r="I619" s="1113"/>
      <c r="J619" s="1114">
        <f t="shared" si="19"/>
        <v>8.5</v>
      </c>
      <c r="K619" s="1119"/>
      <c r="L619" s="1119"/>
    </row>
    <row r="620" spans="3:12" s="561" customFormat="1" ht="12.75" customHeight="1" x14ac:dyDescent="0.25">
      <c r="C620" s="1151"/>
      <c r="D620" s="1110"/>
      <c r="E620" s="1121" t="s">
        <v>2297</v>
      </c>
      <c r="F620" s="1112">
        <v>-1</v>
      </c>
      <c r="G620" s="1110">
        <v>1</v>
      </c>
      <c r="H620" s="1113"/>
      <c r="I620" s="1113"/>
      <c r="J620" s="1114">
        <f t="shared" si="19"/>
        <v>-1</v>
      </c>
      <c r="K620" s="1119"/>
      <c r="L620" s="1119"/>
    </row>
    <row r="621" spans="3:12" s="561" customFormat="1" ht="13.2" x14ac:dyDescent="0.25">
      <c r="C621" s="1151" t="s">
        <v>125</v>
      </c>
      <c r="D621" s="1110" t="s">
        <v>2156</v>
      </c>
      <c r="E621" s="1121" t="s">
        <v>571</v>
      </c>
      <c r="F621" s="1112">
        <v>1</v>
      </c>
      <c r="G621" s="1110">
        <v>32.5</v>
      </c>
      <c r="H621" s="1113"/>
      <c r="I621" s="1113"/>
      <c r="J621" s="1114">
        <f t="shared" si="19"/>
        <v>32.5</v>
      </c>
      <c r="K621" s="1119"/>
      <c r="L621" s="1119"/>
    </row>
    <row r="622" spans="3:12" s="561" customFormat="1" ht="13.2" x14ac:dyDescent="0.25">
      <c r="C622" s="1151"/>
      <c r="D622" s="1110"/>
      <c r="E622" s="1121" t="s">
        <v>2297</v>
      </c>
      <c r="F622" s="1112">
        <v>-1</v>
      </c>
      <c r="G622" s="1110">
        <v>1.2</v>
      </c>
      <c r="H622" s="1113"/>
      <c r="I622" s="1113"/>
      <c r="J622" s="1114">
        <f t="shared" si="19"/>
        <v>-1.2</v>
      </c>
      <c r="K622" s="1119"/>
      <c r="L622" s="1119"/>
    </row>
    <row r="623" spans="3:12" s="561" customFormat="1" ht="13.2" x14ac:dyDescent="0.25">
      <c r="C623" s="1151"/>
      <c r="D623" s="1110"/>
      <c r="E623" s="1121" t="s">
        <v>2297</v>
      </c>
      <c r="F623" s="1112">
        <v>-1</v>
      </c>
      <c r="G623" s="1110">
        <v>1</v>
      </c>
      <c r="H623" s="1113"/>
      <c r="I623" s="1113"/>
      <c r="J623" s="1114">
        <f t="shared" si="19"/>
        <v>-1</v>
      </c>
      <c r="K623" s="1119"/>
      <c r="L623" s="1119"/>
    </row>
    <row r="624" spans="3:12" s="561" customFormat="1" ht="13.2" x14ac:dyDescent="0.25">
      <c r="C624" s="1151"/>
      <c r="D624" s="1110"/>
      <c r="E624" s="1121" t="s">
        <v>2297</v>
      </c>
      <c r="F624" s="1112">
        <v>-4</v>
      </c>
      <c r="G624" s="1110">
        <v>0.9</v>
      </c>
      <c r="H624" s="1113"/>
      <c r="I624" s="1113"/>
      <c r="J624" s="1114">
        <f t="shared" si="19"/>
        <v>-3.6</v>
      </c>
      <c r="K624" s="1119"/>
      <c r="L624" s="1119"/>
    </row>
    <row r="625" spans="3:12" s="561" customFormat="1" ht="13.2" x14ac:dyDescent="0.25">
      <c r="C625" s="1151" t="s">
        <v>120</v>
      </c>
      <c r="D625" s="1110" t="s">
        <v>1498</v>
      </c>
      <c r="E625" s="1121" t="s">
        <v>1499</v>
      </c>
      <c r="F625" s="1112">
        <v>1</v>
      </c>
      <c r="G625" s="1110">
        <v>8.6</v>
      </c>
      <c r="H625" s="1113"/>
      <c r="I625" s="1113"/>
      <c r="J625" s="1114">
        <f t="shared" si="19"/>
        <v>8.6</v>
      </c>
      <c r="K625" s="1119"/>
      <c r="L625" s="1119"/>
    </row>
    <row r="626" spans="3:12" s="561" customFormat="1" ht="13.2" x14ac:dyDescent="0.25">
      <c r="C626" s="1148"/>
      <c r="D626" s="1110"/>
      <c r="E626" s="1121" t="s">
        <v>2303</v>
      </c>
      <c r="F626" s="1112">
        <v>-1</v>
      </c>
      <c r="G626" s="1110">
        <v>1.5</v>
      </c>
      <c r="H626" s="1113"/>
      <c r="I626" s="1113"/>
      <c r="J626" s="1114">
        <f t="shared" si="19"/>
        <v>-1.5</v>
      </c>
      <c r="K626" s="1119"/>
      <c r="L626" s="1119"/>
    </row>
    <row r="627" spans="3:12" s="561" customFormat="1" ht="13.2" x14ac:dyDescent="0.25">
      <c r="C627" s="1151" t="s">
        <v>782</v>
      </c>
      <c r="D627" s="1110" t="s">
        <v>1501</v>
      </c>
      <c r="E627" s="1121" t="s">
        <v>2376</v>
      </c>
      <c r="F627" s="1112">
        <v>1</v>
      </c>
      <c r="G627" s="1110">
        <v>10.3</v>
      </c>
      <c r="H627" s="1113"/>
      <c r="I627" s="1113"/>
      <c r="J627" s="1114">
        <f t="shared" si="19"/>
        <v>10.3</v>
      </c>
      <c r="K627" s="1119"/>
      <c r="L627" s="1119"/>
    </row>
    <row r="628" spans="3:12" s="560" customFormat="1" ht="12.75" customHeight="1" x14ac:dyDescent="0.25">
      <c r="C628" s="1151" t="s">
        <v>125</v>
      </c>
      <c r="D628" s="1110" t="s">
        <v>2377</v>
      </c>
      <c r="E628" s="1121" t="s">
        <v>571</v>
      </c>
      <c r="F628" s="1112">
        <v>1</v>
      </c>
      <c r="G628" s="1110">
        <v>25.9</v>
      </c>
      <c r="H628" s="1113"/>
      <c r="I628" s="1113"/>
      <c r="J628" s="1114">
        <f t="shared" si="19"/>
        <v>25.9</v>
      </c>
      <c r="K628" s="1119"/>
      <c r="L628" s="1119"/>
    </row>
    <row r="629" spans="3:12" s="561" customFormat="1" ht="12.75" customHeight="1" x14ac:dyDescent="0.25">
      <c r="C629" s="1151"/>
      <c r="D629" s="1110"/>
      <c r="E629" s="1121" t="s">
        <v>2297</v>
      </c>
      <c r="F629" s="1112">
        <v>-2</v>
      </c>
      <c r="G629" s="1110">
        <v>1.2</v>
      </c>
      <c r="H629" s="1113"/>
      <c r="I629" s="1113"/>
      <c r="J629" s="1114">
        <f t="shared" si="19"/>
        <v>-2.4</v>
      </c>
      <c r="K629" s="1119"/>
      <c r="L629" s="1119"/>
    </row>
    <row r="630" spans="3:12" s="561" customFormat="1" ht="13.2" x14ac:dyDescent="0.25">
      <c r="C630" s="1151"/>
      <c r="D630" s="1110"/>
      <c r="E630" s="1121" t="s">
        <v>2297</v>
      </c>
      <c r="F630" s="1112">
        <v>-5</v>
      </c>
      <c r="G630" s="1110">
        <v>0.9</v>
      </c>
      <c r="H630" s="1113"/>
      <c r="I630" s="1113"/>
      <c r="J630" s="1114">
        <f t="shared" si="19"/>
        <v>-4.5</v>
      </c>
      <c r="K630" s="1119"/>
      <c r="L630" s="1119"/>
    </row>
    <row r="631" spans="3:12" s="561" customFormat="1" ht="12.75" customHeight="1" x14ac:dyDescent="0.25">
      <c r="C631" s="1151"/>
      <c r="D631" s="1110"/>
      <c r="E631" s="1121" t="s">
        <v>2297</v>
      </c>
      <c r="F631" s="1112">
        <v>-1</v>
      </c>
      <c r="G631" s="1110">
        <v>0.6</v>
      </c>
      <c r="H631" s="1113"/>
      <c r="I631" s="1113"/>
      <c r="J631" s="1114">
        <f t="shared" si="19"/>
        <v>-0.6</v>
      </c>
      <c r="K631" s="1119"/>
      <c r="L631" s="1119"/>
    </row>
    <row r="632" spans="3:12" s="561" customFormat="1" ht="12.75" customHeight="1" x14ac:dyDescent="0.25">
      <c r="C632" s="1151" t="s">
        <v>121</v>
      </c>
      <c r="D632" s="1110" t="s">
        <v>1503</v>
      </c>
      <c r="E632" s="1121" t="s">
        <v>142</v>
      </c>
      <c r="F632" s="1112">
        <v>1</v>
      </c>
      <c r="G632" s="1110">
        <v>8.6</v>
      </c>
      <c r="H632" s="1113"/>
      <c r="I632" s="1113"/>
      <c r="J632" s="1114">
        <f t="shared" si="19"/>
        <v>8.6</v>
      </c>
      <c r="K632" s="1119"/>
      <c r="L632" s="1119"/>
    </row>
    <row r="633" spans="3:12" s="561" customFormat="1" ht="13.2" x14ac:dyDescent="0.25">
      <c r="C633" s="1151"/>
      <c r="D633" s="1110"/>
      <c r="E633" s="1121" t="s">
        <v>2297</v>
      </c>
      <c r="F633" s="1112">
        <v>-1</v>
      </c>
      <c r="G633" s="1110">
        <v>0.9</v>
      </c>
      <c r="H633" s="1113"/>
      <c r="I633" s="1113"/>
      <c r="J633" s="1114">
        <f t="shared" si="19"/>
        <v>-0.9</v>
      </c>
      <c r="K633" s="1119"/>
      <c r="L633" s="1119"/>
    </row>
    <row r="634" spans="3:12" s="561" customFormat="1" ht="12.75" customHeight="1" x14ac:dyDescent="0.25">
      <c r="C634" s="1151" t="s">
        <v>121</v>
      </c>
      <c r="D634" s="1110" t="s">
        <v>1504</v>
      </c>
      <c r="E634" s="1121" t="s">
        <v>141</v>
      </c>
      <c r="F634" s="1112">
        <v>1</v>
      </c>
      <c r="G634" s="1110">
        <v>9.6</v>
      </c>
      <c r="H634" s="1113"/>
      <c r="I634" s="1113"/>
      <c r="J634" s="1114">
        <f t="shared" si="19"/>
        <v>9.6</v>
      </c>
      <c r="K634" s="1119"/>
      <c r="L634" s="1119"/>
    </row>
    <row r="635" spans="3:12" s="561" customFormat="1" ht="12.75" customHeight="1" x14ac:dyDescent="0.25">
      <c r="C635" s="1151"/>
      <c r="D635" s="1110"/>
      <c r="E635" s="1121" t="s">
        <v>2297</v>
      </c>
      <c r="F635" s="1112">
        <v>-1</v>
      </c>
      <c r="G635" s="1110">
        <v>0.9</v>
      </c>
      <c r="H635" s="1113"/>
      <c r="I635" s="1113"/>
      <c r="J635" s="1114">
        <f t="shared" si="19"/>
        <v>-0.9</v>
      </c>
      <c r="K635" s="1119"/>
      <c r="L635" s="1119"/>
    </row>
    <row r="636" spans="3:12" s="561" customFormat="1" ht="13.2" x14ac:dyDescent="0.25">
      <c r="C636" s="1123"/>
      <c r="D636" s="1123"/>
      <c r="E636" s="1123"/>
      <c r="F636" s="1123"/>
      <c r="G636" s="1123"/>
      <c r="H636" s="1123"/>
      <c r="I636" s="1123"/>
      <c r="J636" s="1123"/>
      <c r="K636" s="1123"/>
      <c r="L636" s="1123"/>
    </row>
    <row r="637" spans="3:12" s="561" customFormat="1" ht="12.75" customHeight="1" x14ac:dyDescent="0.25">
      <c r="C637" s="1151"/>
      <c r="D637" s="1110"/>
      <c r="E637" s="1118" t="s">
        <v>1511</v>
      </c>
      <c r="F637" s="1112"/>
      <c r="G637" s="1110"/>
      <c r="H637" s="1113"/>
      <c r="I637" s="1113"/>
      <c r="J637" s="1114"/>
      <c r="K637" s="1119"/>
      <c r="L637" s="1119"/>
    </row>
    <row r="638" spans="3:12" s="561" customFormat="1" ht="12.75" customHeight="1" x14ac:dyDescent="0.25">
      <c r="C638" s="1151" t="s">
        <v>125</v>
      </c>
      <c r="D638" s="1110" t="s">
        <v>1524</v>
      </c>
      <c r="E638" s="1121" t="s">
        <v>581</v>
      </c>
      <c r="F638" s="1112">
        <v>1</v>
      </c>
      <c r="G638" s="1110">
        <v>13.9</v>
      </c>
      <c r="H638" s="1113"/>
      <c r="I638" s="1113"/>
      <c r="J638" s="1114">
        <f t="shared" ref="J638:J701" si="20">PRODUCT(F638:I638)</f>
        <v>13.9</v>
      </c>
      <c r="K638" s="1119"/>
      <c r="L638" s="1119"/>
    </row>
    <row r="639" spans="3:12" s="561" customFormat="1" ht="13.2" x14ac:dyDescent="0.25">
      <c r="C639" s="1151"/>
      <c r="D639" s="1110"/>
      <c r="E639" s="1121" t="s">
        <v>2297</v>
      </c>
      <c r="F639" s="1112">
        <v>-3</v>
      </c>
      <c r="G639" s="1110">
        <v>1</v>
      </c>
      <c r="H639" s="1113"/>
      <c r="I639" s="1113"/>
      <c r="J639" s="1114">
        <f t="shared" si="20"/>
        <v>-3</v>
      </c>
      <c r="K639" s="1119"/>
      <c r="L639" s="1119"/>
    </row>
    <row r="640" spans="3:12" s="561" customFormat="1" ht="12.75" customHeight="1" x14ac:dyDescent="0.25">
      <c r="C640" s="1151" t="s">
        <v>121</v>
      </c>
      <c r="D640" s="1110" t="s">
        <v>1530</v>
      </c>
      <c r="E640" s="1121" t="s">
        <v>2379</v>
      </c>
      <c r="F640" s="1112">
        <v>1</v>
      </c>
      <c r="G640" s="1110">
        <v>10.199999999999999</v>
      </c>
      <c r="H640" s="1113"/>
      <c r="I640" s="1113"/>
      <c r="J640" s="1114">
        <f t="shared" si="20"/>
        <v>10.199999999999999</v>
      </c>
      <c r="K640" s="1119"/>
      <c r="L640" s="1119"/>
    </row>
    <row r="641" spans="3:12" s="561" customFormat="1" ht="12.75" customHeight="1" x14ac:dyDescent="0.25">
      <c r="C641" s="1151"/>
      <c r="D641" s="1110"/>
      <c r="E641" s="1121" t="s">
        <v>2297</v>
      </c>
      <c r="F641" s="1112">
        <v>-1</v>
      </c>
      <c r="G641" s="1110">
        <v>1</v>
      </c>
      <c r="H641" s="1113"/>
      <c r="I641" s="1113"/>
      <c r="J641" s="1114">
        <f t="shared" si="20"/>
        <v>-1</v>
      </c>
      <c r="K641" s="1119"/>
      <c r="L641" s="1119"/>
    </row>
    <row r="642" spans="3:12" s="561" customFormat="1" ht="13.2" x14ac:dyDescent="0.25">
      <c r="C642" s="1151" t="s">
        <v>120</v>
      </c>
      <c r="D642" s="1110" t="s">
        <v>1531</v>
      </c>
      <c r="E642" s="1121" t="s">
        <v>2375</v>
      </c>
      <c r="F642" s="1112">
        <v>1</v>
      </c>
      <c r="G642" s="1110">
        <v>8.6999999999999993</v>
      </c>
      <c r="H642" s="1113"/>
      <c r="I642" s="1113"/>
      <c r="J642" s="1114">
        <f t="shared" si="20"/>
        <v>8.6999999999999993</v>
      </c>
      <c r="K642" s="1119"/>
      <c r="L642" s="1119"/>
    </row>
    <row r="643" spans="3:12" s="561" customFormat="1" ht="12.75" customHeight="1" x14ac:dyDescent="0.25">
      <c r="C643" s="1151"/>
      <c r="D643" s="1110"/>
      <c r="E643" s="1121" t="s">
        <v>2297</v>
      </c>
      <c r="F643" s="1112">
        <v>-1</v>
      </c>
      <c r="G643" s="1110">
        <v>0.9</v>
      </c>
      <c r="H643" s="1113"/>
      <c r="I643" s="1113"/>
      <c r="J643" s="1114">
        <f t="shared" si="20"/>
        <v>-0.9</v>
      </c>
      <c r="K643" s="1119"/>
      <c r="L643" s="1119"/>
    </row>
    <row r="644" spans="3:12" s="561" customFormat="1" ht="12.75" customHeight="1" x14ac:dyDescent="0.25">
      <c r="C644" s="1151" t="s">
        <v>125</v>
      </c>
      <c r="D644" s="1126" t="s">
        <v>1532</v>
      </c>
      <c r="E644" s="1127" t="s">
        <v>581</v>
      </c>
      <c r="F644" s="1112">
        <v>1</v>
      </c>
      <c r="G644" s="1110">
        <v>8.5</v>
      </c>
      <c r="H644" s="1113"/>
      <c r="I644" s="1113"/>
      <c r="J644" s="1114">
        <f t="shared" si="20"/>
        <v>8.5</v>
      </c>
      <c r="K644" s="1119"/>
      <c r="L644" s="1119"/>
    </row>
    <row r="645" spans="3:12" s="561" customFormat="1" ht="12.75" customHeight="1" x14ac:dyDescent="0.25">
      <c r="C645" s="1151"/>
      <c r="D645" s="1126"/>
      <c r="E645" s="1127" t="s">
        <v>2297</v>
      </c>
      <c r="F645" s="1112">
        <v>-2</v>
      </c>
      <c r="G645" s="1110">
        <v>1</v>
      </c>
      <c r="H645" s="1113"/>
      <c r="I645" s="1113"/>
      <c r="J645" s="1114">
        <f t="shared" si="20"/>
        <v>-2</v>
      </c>
      <c r="K645" s="1119"/>
      <c r="L645" s="1119"/>
    </row>
    <row r="646" spans="3:12" s="561" customFormat="1" ht="12.75" customHeight="1" x14ac:dyDescent="0.25">
      <c r="C646" s="1151" t="s">
        <v>127</v>
      </c>
      <c r="D646" s="1110" t="s">
        <v>1514</v>
      </c>
      <c r="E646" s="1121" t="s">
        <v>2505</v>
      </c>
      <c r="F646" s="1112">
        <v>1</v>
      </c>
      <c r="G646" s="1110">
        <v>10.199999999999999</v>
      </c>
      <c r="H646" s="1113"/>
      <c r="I646" s="1113"/>
      <c r="J646" s="1114">
        <f t="shared" si="20"/>
        <v>10.199999999999999</v>
      </c>
      <c r="K646" s="1119"/>
      <c r="L646" s="1119"/>
    </row>
    <row r="647" spans="3:12" s="561" customFormat="1" ht="12.75" customHeight="1" x14ac:dyDescent="0.25">
      <c r="C647" s="1151"/>
      <c r="D647" s="1110"/>
      <c r="E647" s="1121" t="s">
        <v>2297</v>
      </c>
      <c r="F647" s="1112">
        <v>-1</v>
      </c>
      <c r="G647" s="1110">
        <v>0.3</v>
      </c>
      <c r="H647" s="1113"/>
      <c r="I647" s="1113"/>
      <c r="J647" s="1114">
        <f t="shared" si="20"/>
        <v>-0.3</v>
      </c>
      <c r="K647" s="1119"/>
      <c r="L647" s="1119"/>
    </row>
    <row r="648" spans="3:12" s="561" customFormat="1" ht="12.75" customHeight="1" x14ac:dyDescent="0.25">
      <c r="C648" s="1148" t="s">
        <v>121</v>
      </c>
      <c r="D648" s="1110" t="s">
        <v>1549</v>
      </c>
      <c r="E648" s="1121" t="s">
        <v>2380</v>
      </c>
      <c r="F648" s="1112">
        <v>1</v>
      </c>
      <c r="G648" s="1110">
        <v>11.8</v>
      </c>
      <c r="H648" s="1113"/>
      <c r="I648" s="1113"/>
      <c r="J648" s="1114">
        <f t="shared" si="20"/>
        <v>11.8</v>
      </c>
      <c r="K648" s="1119"/>
      <c r="L648" s="1119"/>
    </row>
    <row r="649" spans="3:12" s="561" customFormat="1" ht="12.75" customHeight="1" x14ac:dyDescent="0.25">
      <c r="C649" s="1148"/>
      <c r="D649" s="1110"/>
      <c r="E649" s="1121" t="s">
        <v>2297</v>
      </c>
      <c r="F649" s="1112">
        <v>-1</v>
      </c>
      <c r="G649" s="1110">
        <v>0.9</v>
      </c>
      <c r="H649" s="1113"/>
      <c r="I649" s="1113"/>
      <c r="J649" s="1114">
        <f t="shared" si="20"/>
        <v>-0.9</v>
      </c>
      <c r="K649" s="1119"/>
      <c r="L649" s="1119"/>
    </row>
    <row r="650" spans="3:12" s="561" customFormat="1" ht="12.75" customHeight="1" x14ac:dyDescent="0.25">
      <c r="C650" s="1148" t="s">
        <v>121</v>
      </c>
      <c r="D650" s="1110" t="s">
        <v>1551</v>
      </c>
      <c r="E650" s="1121" t="s">
        <v>2381</v>
      </c>
      <c r="F650" s="1112">
        <v>1</v>
      </c>
      <c r="G650" s="1110">
        <v>8.1</v>
      </c>
      <c r="H650" s="1113"/>
      <c r="I650" s="1113"/>
      <c r="J650" s="1114">
        <f t="shared" si="20"/>
        <v>8.1</v>
      </c>
      <c r="K650" s="1119"/>
      <c r="L650" s="1119"/>
    </row>
    <row r="651" spans="3:12" s="561" customFormat="1" ht="12.75" customHeight="1" x14ac:dyDescent="0.25">
      <c r="C651" s="1148"/>
      <c r="D651" s="1110"/>
      <c r="E651" s="1121" t="s">
        <v>2297</v>
      </c>
      <c r="F651" s="1112">
        <v>-1</v>
      </c>
      <c r="G651" s="1110">
        <v>0.9</v>
      </c>
      <c r="H651" s="1113"/>
      <c r="I651" s="1113"/>
      <c r="J651" s="1114">
        <f t="shared" si="20"/>
        <v>-0.9</v>
      </c>
      <c r="K651" s="1119"/>
      <c r="L651" s="1119"/>
    </row>
    <row r="652" spans="3:12" s="561" customFormat="1" ht="12.75" customHeight="1" x14ac:dyDescent="0.25">
      <c r="C652" s="1148" t="s">
        <v>125</v>
      </c>
      <c r="D652" s="1110" t="s">
        <v>1561</v>
      </c>
      <c r="E652" s="1121" t="s">
        <v>2382</v>
      </c>
      <c r="F652" s="1112">
        <v>1</v>
      </c>
      <c r="G652" s="1110">
        <v>14.4</v>
      </c>
      <c r="H652" s="1113"/>
      <c r="I652" s="1113"/>
      <c r="J652" s="1114">
        <f t="shared" si="20"/>
        <v>14.4</v>
      </c>
      <c r="K652" s="1119"/>
      <c r="L652" s="1119"/>
    </row>
    <row r="653" spans="3:12" s="561" customFormat="1" ht="12.75" customHeight="1" x14ac:dyDescent="0.25">
      <c r="C653" s="1151"/>
      <c r="D653" s="1126"/>
      <c r="E653" s="1127" t="s">
        <v>2297</v>
      </c>
      <c r="F653" s="1112">
        <v>-2</v>
      </c>
      <c r="G653" s="1110">
        <v>1.8</v>
      </c>
      <c r="H653" s="1113"/>
      <c r="I653" s="1113"/>
      <c r="J653" s="1114">
        <f t="shared" si="20"/>
        <v>-3.6</v>
      </c>
      <c r="K653" s="1119"/>
      <c r="L653" s="1119"/>
    </row>
    <row r="654" spans="3:12" s="561" customFormat="1" ht="12.75" customHeight="1" x14ac:dyDescent="0.25">
      <c r="C654" s="1151" t="s">
        <v>121</v>
      </c>
      <c r="D654" s="1126" t="s">
        <v>1551</v>
      </c>
      <c r="E654" s="1127" t="s">
        <v>762</v>
      </c>
      <c r="F654" s="1112">
        <v>1</v>
      </c>
      <c r="G654" s="1110">
        <v>14.5</v>
      </c>
      <c r="H654" s="1113"/>
      <c r="I654" s="1113"/>
      <c r="J654" s="1114">
        <f t="shared" si="20"/>
        <v>14.5</v>
      </c>
      <c r="K654" s="1119"/>
      <c r="L654" s="1119"/>
    </row>
    <row r="655" spans="3:12" s="561" customFormat="1" ht="25.5" customHeight="1" x14ac:dyDescent="0.25">
      <c r="C655" s="1151"/>
      <c r="D655" s="1126"/>
      <c r="E655" s="1127" t="s">
        <v>2315</v>
      </c>
      <c r="F655" s="1112">
        <v>1</v>
      </c>
      <c r="G655" s="1110">
        <v>9.1</v>
      </c>
      <c r="H655" s="1113"/>
      <c r="I655" s="1113"/>
      <c r="J655" s="1114">
        <f t="shared" si="20"/>
        <v>9.1</v>
      </c>
      <c r="K655" s="1119"/>
      <c r="L655" s="1119"/>
    </row>
    <row r="656" spans="3:12" s="561" customFormat="1" ht="12.75" customHeight="1" x14ac:dyDescent="0.25">
      <c r="C656" s="1151"/>
      <c r="D656" s="1126"/>
      <c r="E656" s="1127" t="s">
        <v>2297</v>
      </c>
      <c r="F656" s="1112">
        <v>-2</v>
      </c>
      <c r="G656" s="1110">
        <v>0.9</v>
      </c>
      <c r="H656" s="1113"/>
      <c r="I656" s="1113"/>
      <c r="J656" s="1114">
        <f t="shared" si="20"/>
        <v>-1.8</v>
      </c>
      <c r="K656" s="1119"/>
      <c r="L656" s="1119"/>
    </row>
    <row r="657" spans="3:12" s="561" customFormat="1" ht="12.75" customHeight="1" x14ac:dyDescent="0.25">
      <c r="C657" s="1151" t="s">
        <v>121</v>
      </c>
      <c r="D657" s="1110" t="s">
        <v>1552</v>
      </c>
      <c r="E657" s="1121" t="s">
        <v>252</v>
      </c>
      <c r="F657" s="1112">
        <v>1</v>
      </c>
      <c r="G657" s="1110">
        <v>6.9</v>
      </c>
      <c r="H657" s="1113"/>
      <c r="I657" s="1113"/>
      <c r="J657" s="1114">
        <f t="shared" si="20"/>
        <v>6.9</v>
      </c>
      <c r="K657" s="1119"/>
      <c r="L657" s="1119"/>
    </row>
    <row r="658" spans="3:12" s="561" customFormat="1" ht="12.75" customHeight="1" x14ac:dyDescent="0.25">
      <c r="C658" s="1151"/>
      <c r="D658" s="1110"/>
      <c r="E658" s="1121" t="s">
        <v>2297</v>
      </c>
      <c r="F658" s="1112">
        <v>-2</v>
      </c>
      <c r="G658" s="1110">
        <v>0.9</v>
      </c>
      <c r="H658" s="1113"/>
      <c r="I658" s="1113"/>
      <c r="J658" s="1114">
        <f t="shared" si="20"/>
        <v>-1.8</v>
      </c>
      <c r="K658" s="1119"/>
      <c r="L658" s="1119"/>
    </row>
    <row r="659" spans="3:12" s="561" customFormat="1" ht="12.75" customHeight="1" x14ac:dyDescent="0.25">
      <c r="C659" s="1151" t="s">
        <v>121</v>
      </c>
      <c r="D659" s="1110" t="s">
        <v>1554</v>
      </c>
      <c r="E659" s="1121" t="s">
        <v>762</v>
      </c>
      <c r="F659" s="1112">
        <v>1</v>
      </c>
      <c r="G659" s="1110">
        <v>17.2</v>
      </c>
      <c r="H659" s="1113"/>
      <c r="I659" s="1113"/>
      <c r="J659" s="1114">
        <f t="shared" si="20"/>
        <v>17.2</v>
      </c>
      <c r="K659" s="1119"/>
      <c r="L659" s="1119"/>
    </row>
    <row r="660" spans="3:12" s="561" customFormat="1" ht="14.25" customHeight="1" x14ac:dyDescent="0.25">
      <c r="C660" s="1151"/>
      <c r="D660" s="1126"/>
      <c r="E660" s="1127" t="s">
        <v>2315</v>
      </c>
      <c r="F660" s="1112">
        <v>1</v>
      </c>
      <c r="G660" s="1110">
        <v>7.8</v>
      </c>
      <c r="H660" s="1113"/>
      <c r="I660" s="1113"/>
      <c r="J660" s="1114">
        <f t="shared" si="20"/>
        <v>7.8</v>
      </c>
      <c r="K660" s="1119"/>
      <c r="L660" s="1119"/>
    </row>
    <row r="661" spans="3:12" s="561" customFormat="1" ht="12.75" customHeight="1" x14ac:dyDescent="0.25">
      <c r="C661" s="1151"/>
      <c r="D661" s="1110"/>
      <c r="E661" s="1121" t="s">
        <v>2297</v>
      </c>
      <c r="F661" s="1112">
        <v>-2</v>
      </c>
      <c r="G661" s="1110">
        <v>0.9</v>
      </c>
      <c r="H661" s="1113"/>
      <c r="I661" s="1113"/>
      <c r="J661" s="1114">
        <f t="shared" si="20"/>
        <v>-1.8</v>
      </c>
      <c r="K661" s="1119"/>
      <c r="L661" s="1119"/>
    </row>
    <row r="662" spans="3:12" s="561" customFormat="1" ht="12.75" customHeight="1" x14ac:dyDescent="0.25">
      <c r="C662" s="1151" t="s">
        <v>121</v>
      </c>
      <c r="D662" s="1110" t="s">
        <v>1564</v>
      </c>
      <c r="E662" s="1121" t="s">
        <v>130</v>
      </c>
      <c r="F662" s="1112">
        <v>1</v>
      </c>
      <c r="G662" s="1110">
        <v>7.9</v>
      </c>
      <c r="H662" s="1113"/>
      <c r="I662" s="1113"/>
      <c r="J662" s="1114">
        <f t="shared" si="20"/>
        <v>7.9</v>
      </c>
      <c r="K662" s="1119"/>
      <c r="L662" s="1119"/>
    </row>
    <row r="663" spans="3:12" s="561" customFormat="1" ht="15" customHeight="1" x14ac:dyDescent="0.25">
      <c r="C663" s="1148"/>
      <c r="D663" s="1126"/>
      <c r="E663" s="1127" t="s">
        <v>2297</v>
      </c>
      <c r="F663" s="1112">
        <v>-1</v>
      </c>
      <c r="G663" s="1110">
        <v>0.9</v>
      </c>
      <c r="H663" s="1113"/>
      <c r="I663" s="1113"/>
      <c r="J663" s="1114">
        <f t="shared" si="20"/>
        <v>-0.9</v>
      </c>
      <c r="K663" s="1119"/>
      <c r="L663" s="1119"/>
    </row>
    <row r="664" spans="3:12" s="561" customFormat="1" ht="12.75" customHeight="1" x14ac:dyDescent="0.25">
      <c r="C664" s="1148" t="s">
        <v>120</v>
      </c>
      <c r="D664" s="1110" t="s">
        <v>1567</v>
      </c>
      <c r="E664" s="1121" t="s">
        <v>122</v>
      </c>
      <c r="F664" s="1112">
        <v>1</v>
      </c>
      <c r="G664" s="1110">
        <v>8</v>
      </c>
      <c r="H664" s="1113"/>
      <c r="I664" s="1113"/>
      <c r="J664" s="1114">
        <f t="shared" si="20"/>
        <v>8</v>
      </c>
      <c r="K664" s="1119"/>
      <c r="L664" s="1119"/>
    </row>
    <row r="665" spans="3:12" s="561" customFormat="1" ht="12.75" customHeight="1" x14ac:dyDescent="0.25">
      <c r="C665" s="1148"/>
      <c r="D665" s="1110"/>
      <c r="E665" s="1121" t="s">
        <v>2297</v>
      </c>
      <c r="F665" s="1112">
        <v>-1</v>
      </c>
      <c r="G665" s="1110">
        <v>0.9</v>
      </c>
      <c r="H665" s="1113"/>
      <c r="I665" s="1113"/>
      <c r="J665" s="1114">
        <f t="shared" si="20"/>
        <v>-0.9</v>
      </c>
      <c r="K665" s="1119"/>
      <c r="L665" s="1119"/>
    </row>
    <row r="666" spans="3:12" s="561" customFormat="1" ht="14.25" customHeight="1" x14ac:dyDescent="0.25">
      <c r="C666" s="1148" t="s">
        <v>120</v>
      </c>
      <c r="D666" s="1110" t="s">
        <v>1566</v>
      </c>
      <c r="E666" s="1121" t="s">
        <v>122</v>
      </c>
      <c r="F666" s="1112">
        <v>1</v>
      </c>
      <c r="G666" s="1110">
        <v>8</v>
      </c>
      <c r="H666" s="1113"/>
      <c r="I666" s="1113"/>
      <c r="J666" s="1114">
        <f t="shared" si="20"/>
        <v>8</v>
      </c>
      <c r="K666" s="1119"/>
      <c r="L666" s="1119"/>
    </row>
    <row r="667" spans="3:12" s="561" customFormat="1" ht="12.75" customHeight="1" x14ac:dyDescent="0.25">
      <c r="C667" s="1148"/>
      <c r="D667" s="1110"/>
      <c r="E667" s="1121" t="s">
        <v>2297</v>
      </c>
      <c r="F667" s="1112">
        <v>-1</v>
      </c>
      <c r="G667" s="1110">
        <v>0.9</v>
      </c>
      <c r="H667" s="1113"/>
      <c r="I667" s="1113"/>
      <c r="J667" s="1114">
        <f t="shared" si="20"/>
        <v>-0.9</v>
      </c>
      <c r="K667" s="1119"/>
      <c r="L667" s="1119"/>
    </row>
    <row r="668" spans="3:12" s="561" customFormat="1" ht="12.75" customHeight="1" x14ac:dyDescent="0.25">
      <c r="C668" s="1148" t="s">
        <v>786</v>
      </c>
      <c r="D668" s="1110" t="s">
        <v>1565</v>
      </c>
      <c r="E668" s="1121" t="s">
        <v>177</v>
      </c>
      <c r="F668" s="1112">
        <v>1</v>
      </c>
      <c r="G668" s="1110">
        <v>8.6</v>
      </c>
      <c r="H668" s="1113"/>
      <c r="I668" s="1113"/>
      <c r="J668" s="1114">
        <f t="shared" si="20"/>
        <v>8.6</v>
      </c>
      <c r="K668" s="1119"/>
      <c r="L668" s="1119"/>
    </row>
    <row r="669" spans="3:12" s="561" customFormat="1" ht="12.75" customHeight="1" x14ac:dyDescent="0.25">
      <c r="C669" s="1148"/>
      <c r="D669" s="1110"/>
      <c r="E669" s="1121" t="s">
        <v>2297</v>
      </c>
      <c r="F669" s="1112">
        <v>-1</v>
      </c>
      <c r="G669" s="1110">
        <v>0.9</v>
      </c>
      <c r="H669" s="1113"/>
      <c r="I669" s="1113"/>
      <c r="J669" s="1114">
        <f t="shared" si="20"/>
        <v>-0.9</v>
      </c>
      <c r="K669" s="1119"/>
      <c r="L669" s="1119"/>
    </row>
    <row r="670" spans="3:12" s="561" customFormat="1" ht="12" customHeight="1" x14ac:dyDescent="0.25">
      <c r="C670" s="1148" t="s">
        <v>125</v>
      </c>
      <c r="D670" s="1126" t="s">
        <v>2282</v>
      </c>
      <c r="E670" s="1127" t="s">
        <v>138</v>
      </c>
      <c r="F670" s="1112">
        <v>1</v>
      </c>
      <c r="G670" s="1110">
        <v>20.100000000000001</v>
      </c>
      <c r="H670" s="1113"/>
      <c r="I670" s="1113"/>
      <c r="J670" s="1114">
        <f t="shared" si="20"/>
        <v>20.100000000000001</v>
      </c>
      <c r="K670" s="1119"/>
      <c r="L670" s="1119"/>
    </row>
    <row r="671" spans="3:12" s="561" customFormat="1" ht="12.75" customHeight="1" x14ac:dyDescent="0.25">
      <c r="C671" s="1148"/>
      <c r="D671" s="1126"/>
      <c r="E671" s="1127" t="s">
        <v>2297</v>
      </c>
      <c r="F671" s="1112">
        <v>-1</v>
      </c>
      <c r="G671" s="1110">
        <v>1</v>
      </c>
      <c r="H671" s="1113"/>
      <c r="I671" s="1113"/>
      <c r="J671" s="1114">
        <f t="shared" si="20"/>
        <v>-1</v>
      </c>
      <c r="K671" s="1119"/>
      <c r="L671" s="1119"/>
    </row>
    <row r="672" spans="3:12" s="561" customFormat="1" ht="12.75" customHeight="1" x14ac:dyDescent="0.25">
      <c r="C672" s="1151"/>
      <c r="D672" s="1110"/>
      <c r="E672" s="1127" t="s">
        <v>2297</v>
      </c>
      <c r="F672" s="1112">
        <v>-3</v>
      </c>
      <c r="G672" s="1110">
        <v>0.9</v>
      </c>
      <c r="H672" s="1113"/>
      <c r="I672" s="1113"/>
      <c r="J672" s="1114">
        <f t="shared" si="20"/>
        <v>-2.7</v>
      </c>
      <c r="K672" s="1119"/>
      <c r="L672" s="1119"/>
    </row>
    <row r="673" spans="3:12" s="561" customFormat="1" ht="12.75" customHeight="1" x14ac:dyDescent="0.25">
      <c r="C673" s="1148"/>
      <c r="D673" s="1110"/>
      <c r="E673" s="1127" t="s">
        <v>2297</v>
      </c>
      <c r="F673" s="1112">
        <v>-2</v>
      </c>
      <c r="G673" s="1110">
        <v>0.8</v>
      </c>
      <c r="H673" s="1113"/>
      <c r="I673" s="1113"/>
      <c r="J673" s="1114">
        <f t="shared" si="20"/>
        <v>-1.6</v>
      </c>
      <c r="K673" s="1119"/>
      <c r="L673" s="1119"/>
    </row>
    <row r="674" spans="3:12" s="561" customFormat="1" ht="12.75" customHeight="1" x14ac:dyDescent="0.25">
      <c r="C674" s="1148"/>
      <c r="D674" s="1110"/>
      <c r="E674" s="1127" t="s">
        <v>2297</v>
      </c>
      <c r="F674" s="1112">
        <v>-1</v>
      </c>
      <c r="G674" s="1110">
        <v>0.6</v>
      </c>
      <c r="H674" s="1113"/>
      <c r="I674" s="1113"/>
      <c r="J674" s="1114">
        <f t="shared" si="20"/>
        <v>-0.6</v>
      </c>
      <c r="K674" s="1119"/>
      <c r="L674" s="1119"/>
    </row>
    <row r="675" spans="3:12" s="561" customFormat="1" ht="12.75" customHeight="1" x14ac:dyDescent="0.25">
      <c r="C675" s="1148" t="s">
        <v>792</v>
      </c>
      <c r="D675" s="1126" t="s">
        <v>1538</v>
      </c>
      <c r="E675" s="1121" t="s">
        <v>773</v>
      </c>
      <c r="F675" s="1112">
        <v>1</v>
      </c>
      <c r="G675" s="1110">
        <v>34.75</v>
      </c>
      <c r="H675" s="1113"/>
      <c r="I675" s="1113"/>
      <c r="J675" s="1114">
        <f t="shared" si="20"/>
        <v>34.75</v>
      </c>
      <c r="K675" s="1119"/>
      <c r="L675" s="1119"/>
    </row>
    <row r="676" spans="3:12" s="561" customFormat="1" ht="12.75" customHeight="1" x14ac:dyDescent="0.25">
      <c r="C676" s="1148" t="s">
        <v>792</v>
      </c>
      <c r="D676" s="1110" t="s">
        <v>2290</v>
      </c>
      <c r="E676" s="1121" t="s">
        <v>2387</v>
      </c>
      <c r="F676" s="1112">
        <v>1</v>
      </c>
      <c r="G676" s="1110">
        <v>14.8</v>
      </c>
      <c r="H676" s="1113"/>
      <c r="I676" s="1113"/>
      <c r="J676" s="1114">
        <f t="shared" si="20"/>
        <v>14.8</v>
      </c>
      <c r="K676" s="1119"/>
      <c r="L676" s="1119"/>
    </row>
    <row r="677" spans="3:12" s="561" customFormat="1" ht="14.25" customHeight="1" x14ac:dyDescent="0.25">
      <c r="C677" s="1148"/>
      <c r="D677" s="1110"/>
      <c r="E677" s="1121" t="s">
        <v>2388</v>
      </c>
      <c r="F677" s="1112">
        <v>1</v>
      </c>
      <c r="G677" s="1110">
        <v>10.199999999999999</v>
      </c>
      <c r="H677" s="1113"/>
      <c r="I677" s="1113"/>
      <c r="J677" s="1114">
        <f t="shared" si="20"/>
        <v>10.199999999999999</v>
      </c>
      <c r="K677" s="1119"/>
      <c r="L677" s="1119"/>
    </row>
    <row r="678" spans="3:12" s="561" customFormat="1" ht="12.75" customHeight="1" x14ac:dyDescent="0.25">
      <c r="C678" s="1148" t="s">
        <v>121</v>
      </c>
      <c r="D678" s="1110" t="s">
        <v>1547</v>
      </c>
      <c r="E678" s="1121" t="s">
        <v>156</v>
      </c>
      <c r="F678" s="1112">
        <v>1</v>
      </c>
      <c r="G678" s="1110">
        <v>10.8</v>
      </c>
      <c r="H678" s="1113"/>
      <c r="I678" s="1113"/>
      <c r="J678" s="1114">
        <f t="shared" si="20"/>
        <v>10.8</v>
      </c>
      <c r="K678" s="1119"/>
      <c r="L678" s="1119"/>
    </row>
    <row r="679" spans="3:12" s="561" customFormat="1" ht="12.75" customHeight="1" x14ac:dyDescent="0.25">
      <c r="C679" s="1148"/>
      <c r="D679" s="1110"/>
      <c r="E679" s="1121" t="s">
        <v>2297</v>
      </c>
      <c r="F679" s="1112">
        <v>-3</v>
      </c>
      <c r="G679" s="1110">
        <v>1</v>
      </c>
      <c r="H679" s="1113"/>
      <c r="I679" s="1113"/>
      <c r="J679" s="1114">
        <f t="shared" si="20"/>
        <v>-3</v>
      </c>
      <c r="K679" s="1119"/>
      <c r="L679" s="1119"/>
    </row>
    <row r="680" spans="3:12" s="561" customFormat="1" ht="12.75" customHeight="1" x14ac:dyDescent="0.25">
      <c r="C680" s="1148" t="s">
        <v>121</v>
      </c>
      <c r="D680" s="1110" t="s">
        <v>1548</v>
      </c>
      <c r="E680" s="1121" t="s">
        <v>2204</v>
      </c>
      <c r="F680" s="1112">
        <v>1</v>
      </c>
      <c r="G680" s="1110">
        <v>11.5</v>
      </c>
      <c r="H680" s="1113"/>
      <c r="I680" s="1113"/>
      <c r="J680" s="1114">
        <f t="shared" si="20"/>
        <v>11.5</v>
      </c>
      <c r="K680" s="1119"/>
      <c r="L680" s="1119"/>
    </row>
    <row r="681" spans="3:12" s="561" customFormat="1" ht="12.75" customHeight="1" x14ac:dyDescent="0.25">
      <c r="C681" s="1148"/>
      <c r="D681" s="1110"/>
      <c r="E681" s="1121" t="s">
        <v>2297</v>
      </c>
      <c r="F681" s="1112">
        <v>-1</v>
      </c>
      <c r="G681" s="1110">
        <v>0.9</v>
      </c>
      <c r="H681" s="1113"/>
      <c r="I681" s="1113"/>
      <c r="J681" s="1114">
        <f t="shared" si="20"/>
        <v>-0.9</v>
      </c>
      <c r="K681" s="1119"/>
      <c r="L681" s="1119"/>
    </row>
    <row r="682" spans="3:12" s="561" customFormat="1" ht="12.75" customHeight="1" x14ac:dyDescent="0.25">
      <c r="C682" s="1148"/>
      <c r="D682" s="1110"/>
      <c r="E682" s="1121" t="s">
        <v>2315</v>
      </c>
      <c r="F682" s="1112">
        <v>1</v>
      </c>
      <c r="G682" s="1110">
        <v>5.2</v>
      </c>
      <c r="H682" s="1113"/>
      <c r="I682" s="1113"/>
      <c r="J682" s="1114">
        <f t="shared" si="20"/>
        <v>5.2</v>
      </c>
      <c r="K682" s="1119"/>
      <c r="L682" s="1119"/>
    </row>
    <row r="683" spans="3:12" s="561" customFormat="1" ht="25.5" customHeight="1" x14ac:dyDescent="0.25">
      <c r="C683" s="1148" t="s">
        <v>792</v>
      </c>
      <c r="D683" s="1110" t="s">
        <v>1578</v>
      </c>
      <c r="E683" s="1121" t="s">
        <v>2389</v>
      </c>
      <c r="F683" s="1112">
        <v>1</v>
      </c>
      <c r="G683" s="1110">
        <v>19.7</v>
      </c>
      <c r="H683" s="1113"/>
      <c r="I683" s="1113"/>
      <c r="J683" s="1114">
        <f t="shared" si="20"/>
        <v>19.7</v>
      </c>
      <c r="K683" s="1119"/>
      <c r="L683" s="1119"/>
    </row>
    <row r="684" spans="3:12" s="561" customFormat="1" ht="12.75" customHeight="1" x14ac:dyDescent="0.25">
      <c r="C684" s="1148" t="s">
        <v>125</v>
      </c>
      <c r="D684" s="1110" t="s">
        <v>2291</v>
      </c>
      <c r="E684" s="1121" t="s">
        <v>774</v>
      </c>
      <c r="F684" s="1112">
        <v>1</v>
      </c>
      <c r="G684" s="1110">
        <v>10.8</v>
      </c>
      <c r="H684" s="1113"/>
      <c r="I684" s="1113"/>
      <c r="J684" s="1114">
        <f t="shared" si="20"/>
        <v>10.8</v>
      </c>
      <c r="K684" s="1119"/>
      <c r="L684" s="1119"/>
    </row>
    <row r="685" spans="3:12" s="561" customFormat="1" ht="12.75" customHeight="1" x14ac:dyDescent="0.25">
      <c r="C685" s="1148"/>
      <c r="D685" s="1110"/>
      <c r="E685" s="1121" t="s">
        <v>2297</v>
      </c>
      <c r="F685" s="1112">
        <v>-1</v>
      </c>
      <c r="G685" s="1110">
        <v>1</v>
      </c>
      <c r="H685" s="1113"/>
      <c r="I685" s="1113"/>
      <c r="J685" s="1114">
        <f t="shared" si="20"/>
        <v>-1</v>
      </c>
      <c r="K685" s="1119"/>
      <c r="L685" s="1119"/>
    </row>
    <row r="686" spans="3:12" s="561" customFormat="1" ht="24.75" customHeight="1" x14ac:dyDescent="0.25">
      <c r="C686" s="1151" t="s">
        <v>121</v>
      </c>
      <c r="D686" s="1110" t="s">
        <v>1542</v>
      </c>
      <c r="E686" s="1127" t="s">
        <v>2391</v>
      </c>
      <c r="F686" s="1112">
        <v>1</v>
      </c>
      <c r="G686" s="1110">
        <v>25.5</v>
      </c>
      <c r="H686" s="1113"/>
      <c r="I686" s="1113"/>
      <c r="J686" s="1114">
        <f t="shared" si="20"/>
        <v>25.5</v>
      </c>
      <c r="K686" s="1119"/>
      <c r="L686" s="1119"/>
    </row>
    <row r="687" spans="3:12" x14ac:dyDescent="0.25">
      <c r="C687" s="1151"/>
      <c r="D687" s="1110"/>
      <c r="E687" s="1127" t="s">
        <v>2297</v>
      </c>
      <c r="F687" s="1112">
        <v>-1</v>
      </c>
      <c r="G687" s="1110">
        <v>1.2</v>
      </c>
      <c r="H687" s="1113"/>
      <c r="I687" s="1113"/>
      <c r="J687" s="1114">
        <f t="shared" si="20"/>
        <v>-1.2</v>
      </c>
      <c r="K687" s="1119"/>
      <c r="L687" s="1119"/>
    </row>
    <row r="688" spans="3:12" x14ac:dyDescent="0.25">
      <c r="C688" s="1151"/>
      <c r="D688" s="1110"/>
      <c r="E688" s="1127" t="s">
        <v>2297</v>
      </c>
      <c r="F688" s="1112">
        <v>-1</v>
      </c>
      <c r="G688" s="1110">
        <v>1</v>
      </c>
      <c r="H688" s="1113"/>
      <c r="I688" s="1113"/>
      <c r="J688" s="1114">
        <f t="shared" si="20"/>
        <v>-1</v>
      </c>
      <c r="K688" s="1119"/>
      <c r="L688" s="1119"/>
    </row>
    <row r="689" spans="3:12" x14ac:dyDescent="0.25">
      <c r="C689" s="1151" t="s">
        <v>121</v>
      </c>
      <c r="D689" s="1110" t="s">
        <v>1545</v>
      </c>
      <c r="E689" s="1127" t="s">
        <v>2392</v>
      </c>
      <c r="F689" s="1112">
        <v>1</v>
      </c>
      <c r="G689" s="1110">
        <v>12.6</v>
      </c>
      <c r="H689" s="1113"/>
      <c r="I689" s="1113"/>
      <c r="J689" s="1114">
        <f t="shared" si="20"/>
        <v>12.6</v>
      </c>
      <c r="K689" s="1119"/>
      <c r="L689" s="1119"/>
    </row>
    <row r="690" spans="3:12" x14ac:dyDescent="0.25">
      <c r="C690" s="1151"/>
      <c r="D690" s="1110"/>
      <c r="E690" s="1127" t="s">
        <v>2297</v>
      </c>
      <c r="F690" s="1112">
        <v>-1</v>
      </c>
      <c r="G690" s="1110">
        <v>1</v>
      </c>
      <c r="H690" s="1113"/>
      <c r="I690" s="1113"/>
      <c r="J690" s="1114">
        <f t="shared" si="20"/>
        <v>-1</v>
      </c>
      <c r="K690" s="1119"/>
      <c r="L690" s="1119"/>
    </row>
    <row r="691" spans="3:12" x14ac:dyDescent="0.25">
      <c r="C691" s="1151" t="s">
        <v>125</v>
      </c>
      <c r="D691" s="1110" t="s">
        <v>1575</v>
      </c>
      <c r="E691" s="1121" t="s">
        <v>2393</v>
      </c>
      <c r="F691" s="1112">
        <v>1</v>
      </c>
      <c r="G691" s="1110">
        <v>14.4</v>
      </c>
      <c r="H691" s="1113"/>
      <c r="I691" s="1113"/>
      <c r="J691" s="1114">
        <f t="shared" si="20"/>
        <v>14.4</v>
      </c>
      <c r="K691" s="1119"/>
      <c r="L691" s="1119"/>
    </row>
    <row r="692" spans="3:12" x14ac:dyDescent="0.25">
      <c r="C692" s="1148"/>
      <c r="D692" s="1126"/>
      <c r="E692" s="1127" t="s">
        <v>2297</v>
      </c>
      <c r="F692" s="1112">
        <v>-1</v>
      </c>
      <c r="G692" s="1110">
        <v>1</v>
      </c>
      <c r="H692" s="1113"/>
      <c r="I692" s="1113"/>
      <c r="J692" s="1114">
        <f t="shared" si="20"/>
        <v>-1</v>
      </c>
      <c r="K692" s="1119"/>
      <c r="L692" s="1119"/>
    </row>
    <row r="693" spans="3:12" x14ac:dyDescent="0.25">
      <c r="C693" s="1148" t="s">
        <v>120</v>
      </c>
      <c r="D693" s="1126" t="s">
        <v>2394</v>
      </c>
      <c r="E693" s="1127" t="s">
        <v>2395</v>
      </c>
      <c r="F693" s="1112">
        <v>1</v>
      </c>
      <c r="G693" s="1110">
        <v>15.6</v>
      </c>
      <c r="H693" s="1113"/>
      <c r="I693" s="1113"/>
      <c r="J693" s="1114">
        <f t="shared" si="20"/>
        <v>15.6</v>
      </c>
      <c r="K693" s="1119"/>
      <c r="L693" s="1119"/>
    </row>
    <row r="694" spans="3:12" x14ac:dyDescent="0.25">
      <c r="C694" s="1148"/>
      <c r="D694" s="1126"/>
      <c r="E694" s="1127" t="s">
        <v>2297</v>
      </c>
      <c r="F694" s="1112">
        <v>-1</v>
      </c>
      <c r="G694" s="1110">
        <v>0.9</v>
      </c>
      <c r="H694" s="1113"/>
      <c r="I694" s="1113"/>
      <c r="J694" s="1114">
        <f t="shared" si="20"/>
        <v>-0.9</v>
      </c>
      <c r="K694" s="1119"/>
      <c r="L694" s="1119"/>
    </row>
    <row r="695" spans="3:12" x14ac:dyDescent="0.25">
      <c r="C695" s="1151" t="s">
        <v>121</v>
      </c>
      <c r="D695" s="1110" t="s">
        <v>1579</v>
      </c>
      <c r="E695" s="1121" t="s">
        <v>2204</v>
      </c>
      <c r="F695" s="1112">
        <v>1</v>
      </c>
      <c r="G695" s="1110">
        <v>11.4</v>
      </c>
      <c r="H695" s="1113"/>
      <c r="I695" s="1113"/>
      <c r="J695" s="1114">
        <f t="shared" si="20"/>
        <v>11.4</v>
      </c>
      <c r="K695" s="1119"/>
      <c r="L695" s="1119"/>
    </row>
    <row r="696" spans="3:12" x14ac:dyDescent="0.25">
      <c r="C696" s="1151"/>
      <c r="D696" s="1110"/>
      <c r="E696" s="1121" t="s">
        <v>2297</v>
      </c>
      <c r="F696" s="1112">
        <v>-1</v>
      </c>
      <c r="G696" s="1110">
        <v>0.9</v>
      </c>
      <c r="H696" s="1113"/>
      <c r="I696" s="1113"/>
      <c r="J696" s="1114">
        <f t="shared" si="20"/>
        <v>-0.9</v>
      </c>
      <c r="K696" s="1119"/>
      <c r="L696" s="1119"/>
    </row>
    <row r="697" spans="3:12" x14ac:dyDescent="0.25">
      <c r="C697" s="1148"/>
      <c r="D697" s="1110"/>
      <c r="E697" s="1121" t="s">
        <v>2315</v>
      </c>
      <c r="F697" s="1112">
        <v>1</v>
      </c>
      <c r="G697" s="1110">
        <v>5.35</v>
      </c>
      <c r="H697" s="1113"/>
      <c r="I697" s="1113"/>
      <c r="J697" s="1114">
        <f t="shared" si="20"/>
        <v>5.35</v>
      </c>
      <c r="K697" s="1119"/>
      <c r="L697" s="1119"/>
    </row>
    <row r="698" spans="3:12" x14ac:dyDescent="0.25">
      <c r="C698" s="1151" t="s">
        <v>786</v>
      </c>
      <c r="D698" s="1110" t="s">
        <v>1580</v>
      </c>
      <c r="E698" s="1127" t="s">
        <v>177</v>
      </c>
      <c r="F698" s="1112">
        <v>1</v>
      </c>
      <c r="G698" s="1110">
        <v>7.6</v>
      </c>
      <c r="H698" s="1113"/>
      <c r="I698" s="1113"/>
      <c r="J698" s="1114">
        <f t="shared" si="20"/>
        <v>7.6</v>
      </c>
      <c r="K698" s="1119"/>
      <c r="L698" s="1119"/>
    </row>
    <row r="699" spans="3:12" x14ac:dyDescent="0.25">
      <c r="C699" s="1151"/>
      <c r="D699" s="1110"/>
      <c r="E699" s="1127" t="s">
        <v>2297</v>
      </c>
      <c r="F699" s="1112">
        <v>-1</v>
      </c>
      <c r="G699" s="1110">
        <v>0.9</v>
      </c>
      <c r="H699" s="1113"/>
      <c r="I699" s="1113"/>
      <c r="J699" s="1114">
        <f t="shared" si="20"/>
        <v>-0.9</v>
      </c>
      <c r="K699" s="1119"/>
      <c r="L699" s="1119"/>
    </row>
    <row r="700" spans="3:12" x14ac:dyDescent="0.25">
      <c r="C700" s="1151" t="s">
        <v>125</v>
      </c>
      <c r="D700" s="1110" t="s">
        <v>1581</v>
      </c>
      <c r="E700" s="1127" t="s">
        <v>138</v>
      </c>
      <c r="F700" s="1112">
        <v>1</v>
      </c>
      <c r="G700" s="1110">
        <v>38.200000000000003</v>
      </c>
      <c r="H700" s="1113"/>
      <c r="I700" s="1113"/>
      <c r="J700" s="1114">
        <f t="shared" si="20"/>
        <v>38.200000000000003</v>
      </c>
      <c r="K700" s="1119"/>
      <c r="L700" s="1119"/>
    </row>
    <row r="701" spans="3:12" x14ac:dyDescent="0.25">
      <c r="C701" s="1151"/>
      <c r="D701" s="1110"/>
      <c r="E701" s="1127" t="s">
        <v>2297</v>
      </c>
      <c r="F701" s="1112">
        <v>-2</v>
      </c>
      <c r="G701" s="1110">
        <v>1.2</v>
      </c>
      <c r="H701" s="1113"/>
      <c r="I701" s="1113"/>
      <c r="J701" s="1114">
        <f t="shared" si="20"/>
        <v>-2.4</v>
      </c>
      <c r="K701" s="1119"/>
      <c r="L701" s="1119"/>
    </row>
    <row r="702" spans="3:12" x14ac:dyDescent="0.25">
      <c r="C702" s="1151"/>
      <c r="D702" s="1110"/>
      <c r="E702" s="1127" t="s">
        <v>2297</v>
      </c>
      <c r="F702" s="1112">
        <v>-2</v>
      </c>
      <c r="G702" s="1110">
        <v>1</v>
      </c>
      <c r="H702" s="1113"/>
      <c r="I702" s="1113"/>
      <c r="J702" s="1114">
        <f t="shared" ref="J702:J713" si="21">PRODUCT(F702:I702)</f>
        <v>-2</v>
      </c>
      <c r="K702" s="1119"/>
      <c r="L702" s="1119"/>
    </row>
    <row r="703" spans="3:12" x14ac:dyDescent="0.25">
      <c r="C703" s="1151"/>
      <c r="D703" s="1110"/>
      <c r="E703" s="1127" t="s">
        <v>2297</v>
      </c>
      <c r="F703" s="1112">
        <v>-3</v>
      </c>
      <c r="G703" s="1110">
        <v>0.9</v>
      </c>
      <c r="H703" s="1113"/>
      <c r="I703" s="1113"/>
      <c r="J703" s="1114">
        <f t="shared" si="21"/>
        <v>-2.7</v>
      </c>
      <c r="K703" s="1119"/>
      <c r="L703" s="1119"/>
    </row>
    <row r="704" spans="3:12" x14ac:dyDescent="0.25">
      <c r="C704" s="1151" t="s">
        <v>125</v>
      </c>
      <c r="D704" s="1110" t="s">
        <v>1507</v>
      </c>
      <c r="E704" s="1121" t="s">
        <v>571</v>
      </c>
      <c r="F704" s="1112">
        <v>1</v>
      </c>
      <c r="G704" s="1110">
        <v>94.1</v>
      </c>
      <c r="H704" s="1113"/>
      <c r="I704" s="1113"/>
      <c r="J704" s="1114">
        <f t="shared" si="21"/>
        <v>94.1</v>
      </c>
      <c r="K704" s="1119"/>
      <c r="L704" s="1119"/>
    </row>
    <row r="705" spans="3:12" x14ac:dyDescent="0.25">
      <c r="C705" s="1151"/>
      <c r="D705" s="1110"/>
      <c r="E705" s="1121" t="s">
        <v>2297</v>
      </c>
      <c r="F705" s="1112">
        <v>-2</v>
      </c>
      <c r="G705" s="1110">
        <v>1.8</v>
      </c>
      <c r="H705" s="1113"/>
      <c r="I705" s="1113"/>
      <c r="J705" s="1114">
        <f t="shared" si="21"/>
        <v>-3.6</v>
      </c>
      <c r="K705" s="1119"/>
      <c r="L705" s="1119"/>
    </row>
    <row r="706" spans="3:12" x14ac:dyDescent="0.25">
      <c r="C706" s="1151"/>
      <c r="D706" s="1110"/>
      <c r="E706" s="1121" t="s">
        <v>2297</v>
      </c>
      <c r="F706" s="1112">
        <v>-2</v>
      </c>
      <c r="G706" s="1110">
        <v>1.2</v>
      </c>
      <c r="H706" s="1113"/>
      <c r="I706" s="1113"/>
      <c r="J706" s="1114">
        <f t="shared" si="21"/>
        <v>-2.4</v>
      </c>
      <c r="K706" s="1119"/>
      <c r="L706" s="1119"/>
    </row>
    <row r="707" spans="3:12" x14ac:dyDescent="0.25">
      <c r="C707" s="1151"/>
      <c r="D707" s="1110"/>
      <c r="E707" s="1121" t="s">
        <v>2297</v>
      </c>
      <c r="F707" s="1112">
        <v>-2</v>
      </c>
      <c r="G707" s="1110">
        <v>1</v>
      </c>
      <c r="H707" s="1113"/>
      <c r="I707" s="1113"/>
      <c r="J707" s="1114">
        <f t="shared" si="21"/>
        <v>-2</v>
      </c>
      <c r="K707" s="1119"/>
      <c r="L707" s="1119"/>
    </row>
    <row r="708" spans="3:12" x14ac:dyDescent="0.25">
      <c r="C708" s="1151"/>
      <c r="D708" s="1110"/>
      <c r="E708" s="1121" t="s">
        <v>2303</v>
      </c>
      <c r="F708" s="1112">
        <v>-2</v>
      </c>
      <c r="G708" s="1110">
        <v>1.2</v>
      </c>
      <c r="H708" s="1113"/>
      <c r="I708" s="1113"/>
      <c r="J708" s="1114">
        <f t="shared" si="21"/>
        <v>-2.4</v>
      </c>
      <c r="K708" s="1119"/>
      <c r="L708" s="1119"/>
    </row>
    <row r="709" spans="3:12" x14ac:dyDescent="0.25">
      <c r="C709" s="1151" t="s">
        <v>125</v>
      </c>
      <c r="D709" s="1110" t="s">
        <v>1686</v>
      </c>
      <c r="E709" s="1121" t="s">
        <v>571</v>
      </c>
      <c r="F709" s="1112">
        <v>1</v>
      </c>
      <c r="G709" s="1110">
        <v>80.599999999999994</v>
      </c>
      <c r="H709" s="1113"/>
      <c r="I709" s="1113"/>
      <c r="J709" s="1114">
        <f t="shared" si="21"/>
        <v>80.599999999999994</v>
      </c>
      <c r="K709" s="1119"/>
      <c r="L709" s="1119"/>
    </row>
    <row r="710" spans="3:12" x14ac:dyDescent="0.25">
      <c r="C710" s="1148"/>
      <c r="D710" s="1110"/>
      <c r="E710" s="1121" t="s">
        <v>2297</v>
      </c>
      <c r="F710" s="1112">
        <v>-1</v>
      </c>
      <c r="G710" s="1110">
        <v>1.2</v>
      </c>
      <c r="H710" s="1113"/>
      <c r="I710" s="1113"/>
      <c r="J710" s="1114">
        <f t="shared" si="21"/>
        <v>-1.2</v>
      </c>
      <c r="K710" s="1119"/>
      <c r="L710" s="1119"/>
    </row>
    <row r="711" spans="3:12" x14ac:dyDescent="0.25">
      <c r="C711" s="1148"/>
      <c r="D711" s="1110"/>
      <c r="E711" s="1121" t="s">
        <v>2297</v>
      </c>
      <c r="F711" s="1112">
        <v>-3</v>
      </c>
      <c r="G711" s="1110">
        <v>1</v>
      </c>
      <c r="H711" s="1113"/>
      <c r="I711" s="1113"/>
      <c r="J711" s="1114">
        <f t="shared" si="21"/>
        <v>-3</v>
      </c>
      <c r="K711" s="1119"/>
      <c r="L711" s="1119"/>
    </row>
    <row r="712" spans="3:12" x14ac:dyDescent="0.25">
      <c r="C712" s="1148"/>
      <c r="D712" s="1110"/>
      <c r="E712" s="1121" t="s">
        <v>2297</v>
      </c>
      <c r="F712" s="1112">
        <v>-2</v>
      </c>
      <c r="G712" s="1110">
        <v>0.9</v>
      </c>
      <c r="H712" s="1113"/>
      <c r="I712" s="1113"/>
      <c r="J712" s="1114">
        <f t="shared" si="21"/>
        <v>-1.8</v>
      </c>
      <c r="K712" s="1119"/>
      <c r="L712" s="1119"/>
    </row>
    <row r="713" spans="3:12" x14ac:dyDescent="0.25">
      <c r="C713" s="1123"/>
      <c r="D713" s="1123"/>
      <c r="E713" s="1123"/>
      <c r="F713" s="1123"/>
      <c r="G713" s="1123"/>
      <c r="H713" s="1123"/>
      <c r="I713" s="1123"/>
      <c r="J713" s="1114">
        <f t="shared" si="21"/>
        <v>0</v>
      </c>
      <c r="K713" s="1123"/>
      <c r="L713" s="1123"/>
    </row>
    <row r="714" spans="3:12" x14ac:dyDescent="0.25">
      <c r="C714" s="1148"/>
      <c r="D714" s="1110"/>
      <c r="E714" s="1118" t="s">
        <v>1585</v>
      </c>
      <c r="F714" s="1112"/>
      <c r="G714" s="1110"/>
      <c r="H714" s="1113"/>
      <c r="I714" s="1113"/>
      <c r="J714" s="1114"/>
      <c r="K714" s="1119"/>
      <c r="L714" s="1119"/>
    </row>
    <row r="715" spans="3:12" x14ac:dyDescent="0.25">
      <c r="C715" s="1151" t="s">
        <v>125</v>
      </c>
      <c r="D715" s="1126" t="s">
        <v>1687</v>
      </c>
      <c r="E715" s="1127" t="s">
        <v>571</v>
      </c>
      <c r="F715" s="1112">
        <v>1</v>
      </c>
      <c r="G715" s="1110">
        <v>82.35</v>
      </c>
      <c r="H715" s="1113"/>
      <c r="I715" s="1113"/>
      <c r="J715" s="1114">
        <f t="shared" ref="J715" si="22">PRODUCT(F715:I715)</f>
        <v>82.35</v>
      </c>
      <c r="K715" s="1119"/>
      <c r="L715" s="1119"/>
    </row>
    <row r="716" spans="3:12" x14ac:dyDescent="0.25">
      <c r="C716" s="1123"/>
      <c r="D716" s="1123"/>
      <c r="E716" s="1123"/>
      <c r="F716" s="1123"/>
      <c r="G716" s="1123"/>
      <c r="H716" s="1123"/>
      <c r="I716" s="1123"/>
      <c r="J716" s="1123"/>
      <c r="K716" s="1123"/>
      <c r="L716" s="1123"/>
    </row>
    <row r="717" spans="3:12" x14ac:dyDescent="0.25">
      <c r="C717" s="1148"/>
      <c r="D717" s="1110"/>
      <c r="E717" s="1118" t="s">
        <v>1639</v>
      </c>
      <c r="F717" s="1112"/>
      <c r="G717" s="1110"/>
      <c r="H717" s="1113"/>
      <c r="I717" s="1113"/>
      <c r="J717" s="1114"/>
      <c r="K717" s="1119"/>
      <c r="L717" s="1119"/>
    </row>
    <row r="718" spans="3:12" x14ac:dyDescent="0.25">
      <c r="C718" s="1151" t="s">
        <v>786</v>
      </c>
      <c r="D718" s="1126" t="s">
        <v>1490</v>
      </c>
      <c r="E718" s="1127" t="s">
        <v>177</v>
      </c>
      <c r="F718" s="1112">
        <v>1</v>
      </c>
      <c r="G718" s="1110">
        <v>8.5500000000000007</v>
      </c>
      <c r="H718" s="1113"/>
      <c r="I718" s="1113"/>
      <c r="J718" s="1114">
        <f t="shared" ref="J718:J757" si="23">PRODUCT(F718:I718)</f>
        <v>8.5500000000000007</v>
      </c>
      <c r="K718" s="1119"/>
      <c r="L718" s="1119"/>
    </row>
    <row r="719" spans="3:12" x14ac:dyDescent="0.25">
      <c r="C719" s="1151"/>
      <c r="D719" s="1126"/>
      <c r="E719" s="1127" t="s">
        <v>2297</v>
      </c>
      <c r="F719" s="1112">
        <v>-1</v>
      </c>
      <c r="G719" s="1110">
        <v>0.9</v>
      </c>
      <c r="H719" s="1113"/>
      <c r="I719" s="1113"/>
      <c r="J719" s="1114">
        <f t="shared" si="23"/>
        <v>-0.9</v>
      </c>
      <c r="K719" s="1119"/>
      <c r="L719" s="1119"/>
    </row>
    <row r="720" spans="3:12" x14ac:dyDescent="0.25">
      <c r="C720" s="1151"/>
      <c r="D720" s="1126"/>
      <c r="E720" s="1127" t="s">
        <v>2315</v>
      </c>
      <c r="F720" s="1112">
        <v>1</v>
      </c>
      <c r="G720" s="1110">
        <v>1.35</v>
      </c>
      <c r="H720" s="1113"/>
      <c r="I720" s="1113"/>
      <c r="J720" s="1114">
        <f t="shared" si="23"/>
        <v>1.35</v>
      </c>
      <c r="K720" s="1119"/>
      <c r="L720" s="1119"/>
    </row>
    <row r="721" spans="3:12" x14ac:dyDescent="0.25">
      <c r="C721" s="1151" t="s">
        <v>788</v>
      </c>
      <c r="D721" s="1110" t="s">
        <v>1506</v>
      </c>
      <c r="E721" s="1121" t="s">
        <v>826</v>
      </c>
      <c r="F721" s="1112">
        <v>1</v>
      </c>
      <c r="G721" s="1110">
        <v>15.7</v>
      </c>
      <c r="H721" s="1113"/>
      <c r="I721" s="1113"/>
      <c r="J721" s="1114">
        <f t="shared" si="23"/>
        <v>15.7</v>
      </c>
      <c r="K721" s="1119"/>
      <c r="L721" s="1119"/>
    </row>
    <row r="722" spans="3:12" x14ac:dyDescent="0.25">
      <c r="C722" s="1151"/>
      <c r="D722" s="1110"/>
      <c r="E722" s="1121" t="s">
        <v>2297</v>
      </c>
      <c r="F722" s="1112">
        <v>-1</v>
      </c>
      <c r="G722" s="1110">
        <v>0.9</v>
      </c>
      <c r="H722" s="1113"/>
      <c r="I722" s="1113"/>
      <c r="J722" s="1114">
        <f t="shared" si="23"/>
        <v>-0.9</v>
      </c>
      <c r="K722" s="1119"/>
      <c r="L722" s="1119"/>
    </row>
    <row r="723" spans="3:12" x14ac:dyDescent="0.25">
      <c r="C723" s="1151"/>
      <c r="D723" s="1110"/>
      <c r="E723" s="1121" t="s">
        <v>2315</v>
      </c>
      <c r="F723" s="1112">
        <v>1</v>
      </c>
      <c r="G723" s="1110">
        <v>2</v>
      </c>
      <c r="H723" s="1113"/>
      <c r="I723" s="1113"/>
      <c r="J723" s="1114">
        <f t="shared" si="23"/>
        <v>2</v>
      </c>
      <c r="K723" s="1119"/>
      <c r="L723" s="1119"/>
    </row>
    <row r="724" spans="3:12" x14ac:dyDescent="0.25">
      <c r="C724" s="1151" t="s">
        <v>788</v>
      </c>
      <c r="D724" s="1110" t="s">
        <v>2205</v>
      </c>
      <c r="E724" s="1121" t="s">
        <v>827</v>
      </c>
      <c r="F724" s="1112">
        <v>1</v>
      </c>
      <c r="G724" s="1110">
        <v>16.7</v>
      </c>
      <c r="H724" s="1113"/>
      <c r="I724" s="1113"/>
      <c r="J724" s="1114">
        <f t="shared" si="23"/>
        <v>16.7</v>
      </c>
      <c r="K724" s="1119"/>
      <c r="L724" s="1119"/>
    </row>
    <row r="725" spans="3:12" x14ac:dyDescent="0.25">
      <c r="C725" s="1151"/>
      <c r="D725" s="1110"/>
      <c r="E725" s="1121" t="s">
        <v>2297</v>
      </c>
      <c r="F725" s="1112">
        <v>-1</v>
      </c>
      <c r="G725" s="1110">
        <v>0.9</v>
      </c>
      <c r="H725" s="1113"/>
      <c r="I725" s="1113"/>
      <c r="J725" s="1114">
        <f t="shared" si="23"/>
        <v>-0.9</v>
      </c>
      <c r="K725" s="1119"/>
      <c r="L725" s="1119"/>
    </row>
    <row r="726" spans="3:12" x14ac:dyDescent="0.25">
      <c r="C726" s="1151" t="s">
        <v>782</v>
      </c>
      <c r="D726" s="1110" t="s">
        <v>1597</v>
      </c>
      <c r="E726" s="1121" t="s">
        <v>2401</v>
      </c>
      <c r="F726" s="1112">
        <v>1</v>
      </c>
      <c r="G726" s="1110">
        <v>8.6999999999999993</v>
      </c>
      <c r="H726" s="1113"/>
      <c r="I726" s="1113"/>
      <c r="J726" s="1114">
        <f t="shared" si="23"/>
        <v>8.6999999999999993</v>
      </c>
      <c r="K726" s="1119"/>
      <c r="L726" s="1119"/>
    </row>
    <row r="727" spans="3:12" x14ac:dyDescent="0.25">
      <c r="C727" s="1151" t="s">
        <v>120</v>
      </c>
      <c r="D727" s="1110" t="s">
        <v>1599</v>
      </c>
      <c r="E727" s="1121" t="s">
        <v>122</v>
      </c>
      <c r="F727" s="1112">
        <v>1</v>
      </c>
      <c r="G727" s="1110">
        <v>8.1</v>
      </c>
      <c r="H727" s="1113"/>
      <c r="I727" s="1113"/>
      <c r="J727" s="1114">
        <f t="shared" si="23"/>
        <v>8.1</v>
      </c>
      <c r="K727" s="1119"/>
      <c r="L727" s="1119"/>
    </row>
    <row r="728" spans="3:12" x14ac:dyDescent="0.25">
      <c r="C728" s="1151"/>
      <c r="D728" s="1126"/>
      <c r="E728" s="1127" t="s">
        <v>2297</v>
      </c>
      <c r="F728" s="1112">
        <v>-1</v>
      </c>
      <c r="G728" s="1110">
        <v>0.8</v>
      </c>
      <c r="H728" s="1113"/>
      <c r="I728" s="1113"/>
      <c r="J728" s="1114">
        <f t="shared" si="23"/>
        <v>-0.8</v>
      </c>
      <c r="K728" s="1119"/>
      <c r="L728" s="1119"/>
    </row>
    <row r="729" spans="3:12" x14ac:dyDescent="0.25">
      <c r="C729" s="1151" t="s">
        <v>120</v>
      </c>
      <c r="D729" s="1126" t="s">
        <v>1600</v>
      </c>
      <c r="E729" s="1127" t="s">
        <v>122</v>
      </c>
      <c r="F729" s="1112">
        <v>1</v>
      </c>
      <c r="G729" s="1110">
        <v>6</v>
      </c>
      <c r="H729" s="1113"/>
      <c r="I729" s="1113"/>
      <c r="J729" s="1114">
        <f t="shared" si="23"/>
        <v>6</v>
      </c>
      <c r="K729" s="1119"/>
      <c r="L729" s="1119"/>
    </row>
    <row r="730" spans="3:12" x14ac:dyDescent="0.25">
      <c r="C730" s="1151"/>
      <c r="D730" s="1126"/>
      <c r="E730" s="1127" t="s">
        <v>2297</v>
      </c>
      <c r="F730" s="1112">
        <v>-1</v>
      </c>
      <c r="G730" s="1110">
        <v>0.8</v>
      </c>
      <c r="H730" s="1113"/>
      <c r="I730" s="1113"/>
      <c r="J730" s="1114">
        <f t="shared" si="23"/>
        <v>-0.8</v>
      </c>
      <c r="K730" s="1119"/>
      <c r="L730" s="1119"/>
    </row>
    <row r="731" spans="3:12" x14ac:dyDescent="0.25">
      <c r="C731" s="1151" t="s">
        <v>125</v>
      </c>
      <c r="D731" s="1126" t="s">
        <v>1613</v>
      </c>
      <c r="E731" s="1127" t="s">
        <v>2402</v>
      </c>
      <c r="F731" s="1112">
        <v>1</v>
      </c>
      <c r="G731" s="1110">
        <v>14.5</v>
      </c>
      <c r="H731" s="1113"/>
      <c r="I731" s="1113"/>
      <c r="J731" s="1114">
        <f t="shared" si="23"/>
        <v>14.5</v>
      </c>
      <c r="K731" s="1119"/>
      <c r="L731" s="1119"/>
    </row>
    <row r="732" spans="3:12" x14ac:dyDescent="0.25">
      <c r="C732" s="1151"/>
      <c r="D732" s="1126"/>
      <c r="E732" s="1127" t="s">
        <v>2297</v>
      </c>
      <c r="F732" s="1112">
        <v>-2</v>
      </c>
      <c r="G732" s="1110">
        <v>0.8</v>
      </c>
      <c r="H732" s="1113"/>
      <c r="I732" s="1113"/>
      <c r="J732" s="1114">
        <f t="shared" si="23"/>
        <v>-1.6</v>
      </c>
      <c r="K732" s="1119"/>
      <c r="L732" s="1119"/>
    </row>
    <row r="733" spans="3:12" x14ac:dyDescent="0.25">
      <c r="C733" s="1151" t="s">
        <v>125</v>
      </c>
      <c r="D733" s="1110" t="s">
        <v>1613</v>
      </c>
      <c r="E733" s="1121" t="s">
        <v>1615</v>
      </c>
      <c r="F733" s="1112">
        <v>1</v>
      </c>
      <c r="G733" s="1110">
        <v>7.15</v>
      </c>
      <c r="H733" s="1113"/>
      <c r="I733" s="1113"/>
      <c r="J733" s="1114">
        <f t="shared" si="23"/>
        <v>7.15</v>
      </c>
      <c r="K733" s="1119"/>
      <c r="L733" s="1119"/>
    </row>
    <row r="734" spans="3:12" x14ac:dyDescent="0.25">
      <c r="C734" s="1151" t="s">
        <v>125</v>
      </c>
      <c r="D734" s="1110" t="s">
        <v>2234</v>
      </c>
      <c r="E734" s="1121" t="s">
        <v>144</v>
      </c>
      <c r="F734" s="1112">
        <v>1</v>
      </c>
      <c r="G734" s="1110">
        <v>18.05</v>
      </c>
      <c r="H734" s="1113"/>
      <c r="I734" s="1113"/>
      <c r="J734" s="1114">
        <f t="shared" si="23"/>
        <v>18.05</v>
      </c>
      <c r="K734" s="1119"/>
      <c r="L734" s="1119"/>
    </row>
    <row r="735" spans="3:12" x14ac:dyDescent="0.25">
      <c r="C735" s="1151"/>
      <c r="D735" s="1110"/>
      <c r="E735" s="1121" t="s">
        <v>2297</v>
      </c>
      <c r="F735" s="1112">
        <v>-1</v>
      </c>
      <c r="G735" s="1110">
        <v>1.2</v>
      </c>
      <c r="H735" s="1113"/>
      <c r="I735" s="1113"/>
      <c r="J735" s="1114">
        <f t="shared" si="23"/>
        <v>-1.2</v>
      </c>
      <c r="K735" s="1119"/>
      <c r="L735" s="1119"/>
    </row>
    <row r="736" spans="3:12" x14ac:dyDescent="0.25">
      <c r="C736" s="1151" t="s">
        <v>1606</v>
      </c>
      <c r="D736" s="1110"/>
      <c r="E736" s="1121"/>
      <c r="F736" s="1112">
        <v>-1</v>
      </c>
      <c r="G736" s="1110">
        <v>1.2</v>
      </c>
      <c r="H736" s="1113"/>
      <c r="I736" s="1113"/>
      <c r="J736" s="1114">
        <f t="shared" si="23"/>
        <v>-1.2</v>
      </c>
      <c r="K736" s="1119"/>
      <c r="L736" s="1119"/>
    </row>
    <row r="737" spans="3:12" x14ac:dyDescent="0.25">
      <c r="C737" s="1151" t="s">
        <v>788</v>
      </c>
      <c r="D737" s="1126" t="s">
        <v>1593</v>
      </c>
      <c r="E737" s="1127" t="s">
        <v>122</v>
      </c>
      <c r="F737" s="1112">
        <v>1</v>
      </c>
      <c r="G737" s="1110">
        <v>7.3</v>
      </c>
      <c r="H737" s="1113"/>
      <c r="I737" s="1113"/>
      <c r="J737" s="1114">
        <f t="shared" si="23"/>
        <v>7.3</v>
      </c>
      <c r="K737" s="1119"/>
      <c r="L737" s="1119"/>
    </row>
    <row r="738" spans="3:12" x14ac:dyDescent="0.25">
      <c r="C738" s="1151"/>
      <c r="D738" s="1126"/>
      <c r="E738" s="1127" t="s">
        <v>2297</v>
      </c>
      <c r="F738" s="1112">
        <v>-1</v>
      </c>
      <c r="G738" s="1110">
        <v>0.8</v>
      </c>
      <c r="H738" s="1113"/>
      <c r="I738" s="1113"/>
      <c r="J738" s="1114">
        <f t="shared" si="23"/>
        <v>-0.8</v>
      </c>
      <c r="K738" s="1119"/>
      <c r="L738" s="1119"/>
    </row>
    <row r="739" spans="3:12" x14ac:dyDescent="0.25">
      <c r="C739" s="1151" t="s">
        <v>125</v>
      </c>
      <c r="D739" s="1110" t="s">
        <v>1618</v>
      </c>
      <c r="E739" s="1121" t="s">
        <v>571</v>
      </c>
      <c r="F739" s="1112">
        <v>1</v>
      </c>
      <c r="G739" s="1110">
        <v>22.9</v>
      </c>
      <c r="H739" s="1113"/>
      <c r="I739" s="1113"/>
      <c r="J739" s="1114">
        <f t="shared" si="23"/>
        <v>22.9</v>
      </c>
      <c r="K739" s="1119"/>
      <c r="L739" s="1119"/>
    </row>
    <row r="740" spans="3:12" x14ac:dyDescent="0.25">
      <c r="C740" s="1151"/>
      <c r="D740" s="1110"/>
      <c r="E740" s="1121" t="s">
        <v>2297</v>
      </c>
      <c r="F740" s="1112">
        <v>-2</v>
      </c>
      <c r="G740" s="1110">
        <v>1.2</v>
      </c>
      <c r="H740" s="1113"/>
      <c r="I740" s="1113"/>
      <c r="J740" s="1114">
        <f t="shared" si="23"/>
        <v>-2.4</v>
      </c>
      <c r="K740" s="1119"/>
      <c r="L740" s="1119"/>
    </row>
    <row r="741" spans="3:12" x14ac:dyDescent="0.25">
      <c r="C741" s="1151" t="s">
        <v>125</v>
      </c>
      <c r="D741" s="1110" t="s">
        <v>2407</v>
      </c>
      <c r="E741" s="1121" t="s">
        <v>571</v>
      </c>
      <c r="F741" s="1112">
        <v>1</v>
      </c>
      <c r="G741" s="1110">
        <v>25.85</v>
      </c>
      <c r="H741" s="1113"/>
      <c r="I741" s="1113"/>
      <c r="J741" s="1114">
        <f t="shared" si="23"/>
        <v>25.85</v>
      </c>
      <c r="K741" s="1119"/>
      <c r="L741" s="1119"/>
    </row>
    <row r="742" spans="3:12" x14ac:dyDescent="0.25">
      <c r="C742" s="1151"/>
      <c r="D742" s="1110"/>
      <c r="E742" s="1127" t="s">
        <v>2297</v>
      </c>
      <c r="F742" s="1112">
        <v>-1</v>
      </c>
      <c r="G742" s="1110">
        <v>1.2</v>
      </c>
      <c r="H742" s="1113"/>
      <c r="I742" s="1113"/>
      <c r="J742" s="1114">
        <f t="shared" si="23"/>
        <v>-1.2</v>
      </c>
      <c r="K742" s="1119"/>
      <c r="L742" s="1119"/>
    </row>
    <row r="743" spans="3:12" x14ac:dyDescent="0.25">
      <c r="C743" s="1151"/>
      <c r="D743" s="1126"/>
      <c r="E743" s="1127" t="s">
        <v>2297</v>
      </c>
      <c r="F743" s="1112">
        <v>-1</v>
      </c>
      <c r="G743" s="1110">
        <v>1</v>
      </c>
      <c r="H743" s="1113"/>
      <c r="I743" s="1113"/>
      <c r="J743" s="1114">
        <f t="shared" si="23"/>
        <v>-1</v>
      </c>
      <c r="K743" s="1119"/>
      <c r="L743" s="1119"/>
    </row>
    <row r="744" spans="3:12" x14ac:dyDescent="0.25">
      <c r="C744" s="1151" t="s">
        <v>120</v>
      </c>
      <c r="D744" s="1110" t="s">
        <v>1619</v>
      </c>
      <c r="E744" s="1121" t="s">
        <v>2408</v>
      </c>
      <c r="F744" s="1112">
        <v>1</v>
      </c>
      <c r="G744" s="1110">
        <v>13.9</v>
      </c>
      <c r="H744" s="1113"/>
      <c r="I744" s="1113"/>
      <c r="J744" s="1114">
        <f t="shared" si="23"/>
        <v>13.9</v>
      </c>
      <c r="K744" s="1119"/>
      <c r="L744" s="1119"/>
    </row>
    <row r="745" spans="3:12" x14ac:dyDescent="0.25">
      <c r="C745" s="1151"/>
      <c r="D745" s="1110"/>
      <c r="E745" s="1121" t="s">
        <v>2297</v>
      </c>
      <c r="F745" s="1112">
        <v>-1</v>
      </c>
      <c r="G745" s="1110">
        <v>0.9</v>
      </c>
      <c r="H745" s="1113"/>
      <c r="I745" s="1113"/>
      <c r="J745" s="1114">
        <f t="shared" si="23"/>
        <v>-0.9</v>
      </c>
      <c r="K745" s="1119"/>
      <c r="L745" s="1119"/>
    </row>
    <row r="746" spans="3:12" x14ac:dyDescent="0.25">
      <c r="C746" s="1151" t="s">
        <v>120</v>
      </c>
      <c r="D746" s="1110" t="s">
        <v>1625</v>
      </c>
      <c r="E746" s="1121" t="s">
        <v>122</v>
      </c>
      <c r="F746" s="1112">
        <v>1</v>
      </c>
      <c r="G746" s="1110">
        <v>7.4</v>
      </c>
      <c r="H746" s="1113"/>
      <c r="I746" s="1113"/>
      <c r="J746" s="1114">
        <f t="shared" si="23"/>
        <v>7.4</v>
      </c>
      <c r="K746" s="1119"/>
      <c r="L746" s="1119"/>
    </row>
    <row r="747" spans="3:12" x14ac:dyDescent="0.25">
      <c r="C747" s="1151"/>
      <c r="D747" s="1110"/>
      <c r="E747" s="1121" t="s">
        <v>2297</v>
      </c>
      <c r="F747" s="1112">
        <v>-1</v>
      </c>
      <c r="G747" s="1110">
        <v>0.8</v>
      </c>
      <c r="H747" s="1113"/>
      <c r="I747" s="1113"/>
      <c r="J747" s="1114">
        <f t="shared" si="23"/>
        <v>-0.8</v>
      </c>
      <c r="K747" s="1119"/>
      <c r="L747" s="1119"/>
    </row>
    <row r="748" spans="3:12" x14ac:dyDescent="0.25">
      <c r="C748" s="1151" t="s">
        <v>125</v>
      </c>
      <c r="D748" s="1126" t="s">
        <v>2158</v>
      </c>
      <c r="E748" s="1127" t="s">
        <v>138</v>
      </c>
      <c r="F748" s="1112">
        <v>1</v>
      </c>
      <c r="G748" s="1110">
        <v>34.200000000000003</v>
      </c>
      <c r="H748" s="1113"/>
      <c r="I748" s="1113"/>
      <c r="J748" s="1114">
        <f t="shared" si="23"/>
        <v>34.200000000000003</v>
      </c>
      <c r="K748" s="1119"/>
      <c r="L748" s="1119"/>
    </row>
    <row r="749" spans="3:12" x14ac:dyDescent="0.25">
      <c r="C749" s="1151"/>
      <c r="D749" s="1126"/>
      <c r="E749" s="1127" t="s">
        <v>2297</v>
      </c>
      <c r="F749" s="1112">
        <v>-2</v>
      </c>
      <c r="G749" s="1110">
        <v>1.2</v>
      </c>
      <c r="H749" s="1113"/>
      <c r="I749" s="1113"/>
      <c r="J749" s="1114">
        <f t="shared" si="23"/>
        <v>-2.4</v>
      </c>
      <c r="K749" s="1119"/>
      <c r="L749" s="1119"/>
    </row>
    <row r="750" spans="3:12" x14ac:dyDescent="0.25">
      <c r="C750" s="1151"/>
      <c r="D750" s="1126"/>
      <c r="E750" s="1127" t="s">
        <v>2297</v>
      </c>
      <c r="F750" s="1112">
        <v>-5</v>
      </c>
      <c r="G750" s="1110">
        <v>1</v>
      </c>
      <c r="H750" s="1113"/>
      <c r="I750" s="1113"/>
      <c r="J750" s="1114">
        <f t="shared" si="23"/>
        <v>-5</v>
      </c>
      <c r="K750" s="1119"/>
      <c r="L750" s="1119"/>
    </row>
    <row r="751" spans="3:12" x14ac:dyDescent="0.25">
      <c r="C751" s="1151"/>
      <c r="D751" s="1126"/>
      <c r="E751" s="1127" t="s">
        <v>2297</v>
      </c>
      <c r="F751" s="1112">
        <v>-2</v>
      </c>
      <c r="G751" s="1110">
        <v>0.9</v>
      </c>
      <c r="H751" s="1113"/>
      <c r="I751" s="1113"/>
      <c r="J751" s="1114">
        <f t="shared" si="23"/>
        <v>-1.8</v>
      </c>
      <c r="K751" s="1119"/>
      <c r="L751" s="1119"/>
    </row>
    <row r="752" spans="3:12" x14ac:dyDescent="0.25">
      <c r="C752" s="1151"/>
      <c r="D752" s="1126"/>
      <c r="E752" s="1127" t="s">
        <v>2297</v>
      </c>
      <c r="F752" s="1112">
        <v>-2</v>
      </c>
      <c r="G752" s="1110">
        <v>0.8</v>
      </c>
      <c r="H752" s="1113"/>
      <c r="I752" s="1113"/>
      <c r="J752" s="1114">
        <f t="shared" si="23"/>
        <v>-1.6</v>
      </c>
      <c r="K752" s="1119"/>
      <c r="L752" s="1119"/>
    </row>
    <row r="753" spans="3:12" x14ac:dyDescent="0.25">
      <c r="C753" s="1151" t="s">
        <v>125</v>
      </c>
      <c r="D753" s="1110" t="s">
        <v>2410</v>
      </c>
      <c r="E753" s="1127" t="s">
        <v>2411</v>
      </c>
      <c r="F753" s="1112">
        <v>1</v>
      </c>
      <c r="G753" s="1110">
        <v>7.95</v>
      </c>
      <c r="H753" s="1113"/>
      <c r="I753" s="1113"/>
      <c r="J753" s="1114">
        <f t="shared" si="23"/>
        <v>7.95</v>
      </c>
      <c r="K753" s="1119"/>
      <c r="L753" s="1119"/>
    </row>
    <row r="754" spans="3:12" x14ac:dyDescent="0.25">
      <c r="C754" s="1151" t="s">
        <v>125</v>
      </c>
      <c r="D754" s="1126" t="s">
        <v>2157</v>
      </c>
      <c r="E754" s="1127" t="s">
        <v>144</v>
      </c>
      <c r="F754" s="1112">
        <v>1</v>
      </c>
      <c r="G754" s="1110">
        <v>13.7</v>
      </c>
      <c r="H754" s="1113"/>
      <c r="I754" s="1113"/>
      <c r="J754" s="1114">
        <f t="shared" si="23"/>
        <v>13.7</v>
      </c>
      <c r="K754" s="1119"/>
      <c r="L754" s="1119"/>
    </row>
    <row r="755" spans="3:12" x14ac:dyDescent="0.25">
      <c r="C755" s="1148"/>
      <c r="D755" s="1110"/>
      <c r="E755" s="1121" t="s">
        <v>2297</v>
      </c>
      <c r="F755" s="1112">
        <v>-1</v>
      </c>
      <c r="G755" s="1110">
        <v>1.2</v>
      </c>
      <c r="H755" s="1113"/>
      <c r="I755" s="1113"/>
      <c r="J755" s="1114">
        <f t="shared" si="23"/>
        <v>-1.2</v>
      </c>
      <c r="K755" s="1119"/>
      <c r="L755" s="1119"/>
    </row>
    <row r="756" spans="3:12" x14ac:dyDescent="0.25">
      <c r="C756" s="1148"/>
      <c r="D756" s="1110"/>
      <c r="E756" s="1121" t="s">
        <v>2297</v>
      </c>
      <c r="F756" s="1112">
        <v>-1</v>
      </c>
      <c r="G756" s="1110">
        <v>0.9</v>
      </c>
      <c r="H756" s="1113"/>
      <c r="I756" s="1113"/>
      <c r="J756" s="1114">
        <f t="shared" si="23"/>
        <v>-0.9</v>
      </c>
      <c r="K756" s="1119"/>
      <c r="L756" s="1119"/>
    </row>
    <row r="757" spans="3:12" x14ac:dyDescent="0.25">
      <c r="C757" s="1151"/>
      <c r="D757" s="1126"/>
      <c r="E757" s="1127" t="s">
        <v>2303</v>
      </c>
      <c r="F757" s="1112">
        <v>-1</v>
      </c>
      <c r="G757" s="1110">
        <v>2.4</v>
      </c>
      <c r="H757" s="1113"/>
      <c r="I757" s="1113"/>
      <c r="J757" s="1114">
        <f t="shared" si="23"/>
        <v>-2.4</v>
      </c>
      <c r="K757" s="1119"/>
      <c r="L757" s="1119"/>
    </row>
    <row r="758" spans="3:12" x14ac:dyDescent="0.25">
      <c r="C758" s="1123"/>
      <c r="D758" s="1123"/>
      <c r="E758" s="1123"/>
      <c r="F758" s="1123"/>
      <c r="G758" s="1123"/>
      <c r="H758" s="1123"/>
      <c r="I758" s="1123"/>
      <c r="J758" s="1123"/>
      <c r="K758" s="1123"/>
      <c r="L758" s="1123"/>
    </row>
    <row r="759" spans="3:12" x14ac:dyDescent="0.25">
      <c r="C759" s="1151"/>
      <c r="D759" s="1126"/>
      <c r="E759" s="1118" t="s">
        <v>1685</v>
      </c>
      <c r="F759" s="1112"/>
      <c r="G759" s="1110"/>
      <c r="H759" s="1113"/>
      <c r="I759" s="1113"/>
      <c r="J759" s="1114"/>
      <c r="K759" s="1119"/>
      <c r="L759" s="1119"/>
    </row>
    <row r="760" spans="3:12" x14ac:dyDescent="0.25">
      <c r="C760" s="1151" t="s">
        <v>125</v>
      </c>
      <c r="D760" s="1110" t="s">
        <v>1640</v>
      </c>
      <c r="E760" s="1121" t="s">
        <v>571</v>
      </c>
      <c r="F760" s="1112">
        <v>1</v>
      </c>
      <c r="G760" s="1110">
        <v>73.599999999999994</v>
      </c>
      <c r="H760" s="1113"/>
      <c r="I760" s="1113"/>
      <c r="J760" s="1114">
        <f t="shared" ref="J760:J816" si="24">PRODUCT(F760:I760)</f>
        <v>73.599999999999994</v>
      </c>
      <c r="K760" s="1119"/>
      <c r="L760" s="1119"/>
    </row>
    <row r="761" spans="3:12" x14ac:dyDescent="0.25">
      <c r="C761" s="1151"/>
      <c r="D761" s="1110"/>
      <c r="E761" s="1121" t="s">
        <v>2297</v>
      </c>
      <c r="F761" s="1112">
        <v>-3</v>
      </c>
      <c r="G761" s="1110">
        <v>1.2</v>
      </c>
      <c r="H761" s="1113"/>
      <c r="I761" s="1113"/>
      <c r="J761" s="1114">
        <f t="shared" si="24"/>
        <v>-3.5999999999999996</v>
      </c>
      <c r="K761" s="1119"/>
      <c r="L761" s="1119"/>
    </row>
    <row r="762" spans="3:12" x14ac:dyDescent="0.25">
      <c r="C762" s="1151"/>
      <c r="D762" s="1110"/>
      <c r="E762" s="1121" t="s">
        <v>2297</v>
      </c>
      <c r="F762" s="1112">
        <v>-5</v>
      </c>
      <c r="G762" s="1110">
        <v>0.9</v>
      </c>
      <c r="H762" s="1113"/>
      <c r="I762" s="1113"/>
      <c r="J762" s="1114">
        <f t="shared" si="24"/>
        <v>-4.5</v>
      </c>
      <c r="K762" s="1119"/>
      <c r="L762" s="1119"/>
    </row>
    <row r="763" spans="3:12" x14ac:dyDescent="0.25">
      <c r="C763" s="1151"/>
      <c r="D763" s="1110"/>
      <c r="E763" s="1121" t="s">
        <v>2297</v>
      </c>
      <c r="F763" s="1112">
        <v>-1</v>
      </c>
      <c r="G763" s="1110">
        <v>0.6</v>
      </c>
      <c r="H763" s="1113"/>
      <c r="I763" s="1113"/>
      <c r="J763" s="1114">
        <f t="shared" si="24"/>
        <v>-0.6</v>
      </c>
      <c r="K763" s="1119"/>
      <c r="L763" s="1119"/>
    </row>
    <row r="764" spans="3:12" x14ac:dyDescent="0.25">
      <c r="C764" s="1148"/>
      <c r="D764" s="1110"/>
      <c r="E764" s="1121" t="s">
        <v>2303</v>
      </c>
      <c r="F764" s="1112">
        <v>-1</v>
      </c>
      <c r="G764" s="1110">
        <v>1.2</v>
      </c>
      <c r="H764" s="1113"/>
      <c r="I764" s="1113"/>
      <c r="J764" s="1114">
        <f t="shared" si="24"/>
        <v>-1.2</v>
      </c>
      <c r="K764" s="1119"/>
      <c r="L764" s="1119"/>
    </row>
    <row r="765" spans="3:12" x14ac:dyDescent="0.25">
      <c r="C765" s="1151" t="s">
        <v>125</v>
      </c>
      <c r="D765" s="1110" t="s">
        <v>2413</v>
      </c>
      <c r="E765" s="1121" t="s">
        <v>2414</v>
      </c>
      <c r="F765" s="1112">
        <v>1</v>
      </c>
      <c r="G765" s="1110">
        <v>8.9</v>
      </c>
      <c r="H765" s="1113"/>
      <c r="I765" s="1113"/>
      <c r="J765" s="1114">
        <f t="shared" si="24"/>
        <v>8.9</v>
      </c>
      <c r="K765" s="1119"/>
      <c r="L765" s="1119"/>
    </row>
    <row r="766" spans="3:12" x14ac:dyDescent="0.25">
      <c r="C766" s="1151" t="s">
        <v>125</v>
      </c>
      <c r="D766" s="1110" t="s">
        <v>2415</v>
      </c>
      <c r="E766" s="1121" t="s">
        <v>2416</v>
      </c>
      <c r="F766" s="1112">
        <v>1</v>
      </c>
      <c r="G766" s="1110">
        <v>3.25</v>
      </c>
      <c r="H766" s="1113"/>
      <c r="I766" s="1113"/>
      <c r="J766" s="1114">
        <f t="shared" si="24"/>
        <v>3.25</v>
      </c>
      <c r="K766" s="1119"/>
      <c r="L766" s="1119"/>
    </row>
    <row r="767" spans="3:12" x14ac:dyDescent="0.25">
      <c r="C767" s="1151"/>
      <c r="D767" s="1110"/>
      <c r="E767" s="1121" t="s">
        <v>2297</v>
      </c>
      <c r="F767" s="1112">
        <v>-1</v>
      </c>
      <c r="G767" s="1110">
        <v>0.9</v>
      </c>
      <c r="H767" s="1113"/>
      <c r="I767" s="1113"/>
      <c r="J767" s="1114">
        <f t="shared" si="24"/>
        <v>-0.9</v>
      </c>
      <c r="K767" s="1119"/>
      <c r="L767" s="1119"/>
    </row>
    <row r="768" spans="3:12" x14ac:dyDescent="0.25">
      <c r="C768" s="1151" t="s">
        <v>120</v>
      </c>
      <c r="D768" s="1126" t="s">
        <v>1630</v>
      </c>
      <c r="E768" s="1127" t="s">
        <v>122</v>
      </c>
      <c r="F768" s="1112">
        <v>1</v>
      </c>
      <c r="G768" s="1110">
        <v>8.1999999999999993</v>
      </c>
      <c r="H768" s="1113"/>
      <c r="I768" s="1113"/>
      <c r="J768" s="1114">
        <f t="shared" si="24"/>
        <v>8.1999999999999993</v>
      </c>
      <c r="K768" s="1119"/>
      <c r="L768" s="1119"/>
    </row>
    <row r="769" spans="3:12" x14ac:dyDescent="0.25">
      <c r="C769" s="1151"/>
      <c r="D769" s="1126"/>
      <c r="E769" s="1127" t="s">
        <v>2297</v>
      </c>
      <c r="F769" s="1112">
        <v>-1</v>
      </c>
      <c r="G769" s="1110">
        <v>0.8</v>
      </c>
      <c r="H769" s="1113"/>
      <c r="I769" s="1113"/>
      <c r="J769" s="1114">
        <f t="shared" si="24"/>
        <v>-0.8</v>
      </c>
      <c r="K769" s="1119"/>
      <c r="L769" s="1119"/>
    </row>
    <row r="770" spans="3:12" x14ac:dyDescent="0.25">
      <c r="C770" s="1151" t="s">
        <v>120</v>
      </c>
      <c r="D770" s="1126" t="s">
        <v>1629</v>
      </c>
      <c r="E770" s="1127" t="s">
        <v>122</v>
      </c>
      <c r="F770" s="1112">
        <v>1</v>
      </c>
      <c r="G770" s="1110">
        <v>8.3000000000000007</v>
      </c>
      <c r="H770" s="1113"/>
      <c r="I770" s="1113"/>
      <c r="J770" s="1114">
        <f t="shared" si="24"/>
        <v>8.3000000000000007</v>
      </c>
      <c r="K770" s="1119"/>
      <c r="L770" s="1119"/>
    </row>
    <row r="771" spans="3:12" x14ac:dyDescent="0.25">
      <c r="C771" s="1151"/>
      <c r="D771" s="1126"/>
      <c r="E771" s="1127" t="s">
        <v>2297</v>
      </c>
      <c r="F771" s="1112">
        <v>-1</v>
      </c>
      <c r="G771" s="1110">
        <v>0.8</v>
      </c>
      <c r="H771" s="1113"/>
      <c r="I771" s="1113"/>
      <c r="J771" s="1114">
        <f t="shared" si="24"/>
        <v>-0.8</v>
      </c>
      <c r="K771" s="1119"/>
      <c r="L771" s="1119"/>
    </row>
    <row r="772" spans="3:12" x14ac:dyDescent="0.25">
      <c r="C772" s="1151" t="s">
        <v>786</v>
      </c>
      <c r="D772" s="1126" t="s">
        <v>1641</v>
      </c>
      <c r="E772" s="1127" t="s">
        <v>177</v>
      </c>
      <c r="F772" s="1112">
        <v>1</v>
      </c>
      <c r="G772" s="1110">
        <v>8.3000000000000007</v>
      </c>
      <c r="H772" s="1113"/>
      <c r="I772" s="1113"/>
      <c r="J772" s="1114">
        <f t="shared" si="24"/>
        <v>8.3000000000000007</v>
      </c>
      <c r="K772" s="1119"/>
      <c r="L772" s="1119"/>
    </row>
    <row r="773" spans="3:12" x14ac:dyDescent="0.25">
      <c r="C773" s="1151"/>
      <c r="D773" s="1126"/>
      <c r="E773" s="1127" t="s">
        <v>2297</v>
      </c>
      <c r="F773" s="1112">
        <v>-1</v>
      </c>
      <c r="G773" s="1110">
        <v>0.9</v>
      </c>
      <c r="H773" s="1113"/>
      <c r="I773" s="1113"/>
      <c r="J773" s="1114">
        <f t="shared" si="24"/>
        <v>-0.9</v>
      </c>
      <c r="K773" s="1119"/>
      <c r="L773" s="1119"/>
    </row>
    <row r="774" spans="3:12" x14ac:dyDescent="0.25">
      <c r="C774" s="1151" t="s">
        <v>786</v>
      </c>
      <c r="D774" s="1126" t="s">
        <v>1642</v>
      </c>
      <c r="E774" s="1127" t="s">
        <v>2417</v>
      </c>
      <c r="F774" s="1112">
        <v>1</v>
      </c>
      <c r="G774" s="1110">
        <v>7.5</v>
      </c>
      <c r="H774" s="1113"/>
      <c r="I774" s="1113"/>
      <c r="J774" s="1114">
        <f t="shared" si="24"/>
        <v>7.5</v>
      </c>
      <c r="K774" s="1119"/>
      <c r="L774" s="1119"/>
    </row>
    <row r="775" spans="3:12" x14ac:dyDescent="0.25">
      <c r="C775" s="1151"/>
      <c r="D775" s="1126"/>
      <c r="E775" s="1127" t="s">
        <v>2297</v>
      </c>
      <c r="F775" s="1112">
        <v>-1</v>
      </c>
      <c r="G775" s="1110">
        <v>0.9</v>
      </c>
      <c r="H775" s="1113"/>
      <c r="I775" s="1113"/>
      <c r="J775" s="1114">
        <f t="shared" si="24"/>
        <v>-0.9</v>
      </c>
      <c r="K775" s="1119"/>
      <c r="L775" s="1119"/>
    </row>
    <row r="776" spans="3:12" x14ac:dyDescent="0.25">
      <c r="C776" s="1151" t="s">
        <v>782</v>
      </c>
      <c r="D776" s="1126" t="s">
        <v>1643</v>
      </c>
      <c r="E776" s="1127" t="s">
        <v>2418</v>
      </c>
      <c r="F776" s="1112">
        <v>1</v>
      </c>
      <c r="G776" s="1110">
        <v>9.1</v>
      </c>
      <c r="H776" s="1113"/>
      <c r="I776" s="1113"/>
      <c r="J776" s="1114">
        <f t="shared" si="24"/>
        <v>9.1</v>
      </c>
      <c r="K776" s="1119"/>
      <c r="L776" s="1119"/>
    </row>
    <row r="777" spans="3:12" x14ac:dyDescent="0.25">
      <c r="C777" s="1151" t="s">
        <v>125</v>
      </c>
      <c r="D777" s="1126" t="s">
        <v>1648</v>
      </c>
      <c r="E777" s="1127" t="s">
        <v>2287</v>
      </c>
      <c r="F777" s="1112">
        <v>1</v>
      </c>
      <c r="G777" s="1110">
        <v>13</v>
      </c>
      <c r="H777" s="1113"/>
      <c r="I777" s="1113"/>
      <c r="J777" s="1114">
        <f t="shared" si="24"/>
        <v>13</v>
      </c>
      <c r="K777" s="1119"/>
      <c r="L777" s="1119"/>
    </row>
    <row r="778" spans="3:12" x14ac:dyDescent="0.25">
      <c r="C778" s="1151"/>
      <c r="D778" s="1126"/>
      <c r="E778" s="1121" t="s">
        <v>2297</v>
      </c>
      <c r="F778" s="1112">
        <v>-1</v>
      </c>
      <c r="G778" s="1110">
        <v>0.9</v>
      </c>
      <c r="H778" s="1113"/>
      <c r="I778" s="1113"/>
      <c r="J778" s="1114">
        <f t="shared" si="24"/>
        <v>-0.9</v>
      </c>
      <c r="K778" s="1119"/>
      <c r="L778" s="1119"/>
    </row>
    <row r="779" spans="3:12" x14ac:dyDescent="0.25">
      <c r="C779" s="1148"/>
      <c r="D779" s="1110"/>
      <c r="E779" s="1121" t="s">
        <v>2303</v>
      </c>
      <c r="F779" s="1112">
        <v>-1</v>
      </c>
      <c r="G779" s="1110">
        <v>1.2</v>
      </c>
      <c r="H779" s="1113"/>
      <c r="I779" s="1113"/>
      <c r="J779" s="1114">
        <f t="shared" si="24"/>
        <v>-1.2</v>
      </c>
      <c r="K779" s="1119"/>
      <c r="L779" s="1119"/>
    </row>
    <row r="780" spans="3:12" ht="26.4" x14ac:dyDescent="0.25">
      <c r="C780" s="1148" t="s">
        <v>125</v>
      </c>
      <c r="D780" s="1110" t="s">
        <v>1650</v>
      </c>
      <c r="E780" s="1121" t="s">
        <v>2419</v>
      </c>
      <c r="F780" s="1112">
        <v>1</v>
      </c>
      <c r="G780" s="1110">
        <v>19.7</v>
      </c>
      <c r="H780" s="1113"/>
      <c r="I780" s="1113"/>
      <c r="J780" s="1114">
        <f t="shared" si="24"/>
        <v>19.7</v>
      </c>
      <c r="K780" s="1119"/>
      <c r="L780" s="1119"/>
    </row>
    <row r="781" spans="3:12" x14ac:dyDescent="0.25">
      <c r="C781" s="1148"/>
      <c r="D781" s="1110"/>
      <c r="E781" s="1121" t="s">
        <v>2297</v>
      </c>
      <c r="F781" s="1112">
        <v>-1</v>
      </c>
      <c r="G781" s="1110">
        <v>1</v>
      </c>
      <c r="H781" s="1113"/>
      <c r="I781" s="1113"/>
      <c r="J781" s="1114">
        <f t="shared" si="24"/>
        <v>-1</v>
      </c>
      <c r="K781" s="1119"/>
      <c r="L781" s="1119"/>
    </row>
    <row r="782" spans="3:12" x14ac:dyDescent="0.25">
      <c r="C782" s="1151" t="s">
        <v>125</v>
      </c>
      <c r="D782" s="1126" t="s">
        <v>1646</v>
      </c>
      <c r="E782" s="1127" t="s">
        <v>299</v>
      </c>
      <c r="F782" s="1112">
        <v>1</v>
      </c>
      <c r="G782" s="1110">
        <v>16.899999999999999</v>
      </c>
      <c r="H782" s="1113"/>
      <c r="I782" s="1113"/>
      <c r="J782" s="1114">
        <f t="shared" si="24"/>
        <v>16.899999999999999</v>
      </c>
      <c r="K782" s="1119"/>
      <c r="L782" s="1119"/>
    </row>
    <row r="783" spans="3:12" x14ac:dyDescent="0.25">
      <c r="C783" s="1151"/>
      <c r="D783" s="1126"/>
      <c r="E783" s="1127" t="s">
        <v>2297</v>
      </c>
      <c r="F783" s="1112">
        <v>-1</v>
      </c>
      <c r="G783" s="1110">
        <v>1</v>
      </c>
      <c r="H783" s="1113"/>
      <c r="I783" s="1113"/>
      <c r="J783" s="1114">
        <f t="shared" si="24"/>
        <v>-1</v>
      </c>
      <c r="K783" s="1119"/>
      <c r="L783" s="1119"/>
    </row>
    <row r="784" spans="3:12" x14ac:dyDescent="0.25">
      <c r="C784" s="1151" t="s">
        <v>120</v>
      </c>
      <c r="D784" s="1110" t="s">
        <v>1647</v>
      </c>
      <c r="E784" s="1127" t="s">
        <v>276</v>
      </c>
      <c r="F784" s="1112">
        <v>1</v>
      </c>
      <c r="G784" s="1110">
        <v>12.3</v>
      </c>
      <c r="H784" s="1113"/>
      <c r="I784" s="1113"/>
      <c r="J784" s="1114">
        <f t="shared" si="24"/>
        <v>12.3</v>
      </c>
      <c r="K784" s="1119"/>
      <c r="L784" s="1119"/>
    </row>
    <row r="785" spans="3:12" x14ac:dyDescent="0.25">
      <c r="C785" s="1151"/>
      <c r="D785" s="1110"/>
      <c r="E785" s="1127" t="s">
        <v>2297</v>
      </c>
      <c r="F785" s="1112">
        <v>-1</v>
      </c>
      <c r="G785" s="1110">
        <v>1</v>
      </c>
      <c r="H785" s="1113"/>
      <c r="I785" s="1113"/>
      <c r="J785" s="1114">
        <f t="shared" si="24"/>
        <v>-1</v>
      </c>
      <c r="K785" s="1119"/>
      <c r="L785" s="1119"/>
    </row>
    <row r="786" spans="3:12" x14ac:dyDescent="0.25">
      <c r="C786" s="1151" t="s">
        <v>125</v>
      </c>
      <c r="D786" s="1110" t="s">
        <v>1654</v>
      </c>
      <c r="E786" s="1127" t="s">
        <v>138</v>
      </c>
      <c r="F786" s="1112">
        <v>1</v>
      </c>
      <c r="G786" s="1110">
        <v>18</v>
      </c>
      <c r="H786" s="1113"/>
      <c r="I786" s="1113"/>
      <c r="J786" s="1114">
        <f t="shared" si="24"/>
        <v>18</v>
      </c>
      <c r="K786" s="1119"/>
      <c r="L786" s="1119"/>
    </row>
    <row r="787" spans="3:12" x14ac:dyDescent="0.25">
      <c r="C787" s="1151"/>
      <c r="D787" s="1110"/>
      <c r="E787" s="1127" t="s">
        <v>2297</v>
      </c>
      <c r="F787" s="1112">
        <v>-3</v>
      </c>
      <c r="G787" s="1110">
        <v>1.2</v>
      </c>
      <c r="H787" s="1113"/>
      <c r="I787" s="1113"/>
      <c r="J787" s="1114">
        <f t="shared" si="24"/>
        <v>-3.5999999999999996</v>
      </c>
      <c r="K787" s="1119"/>
      <c r="L787" s="1119"/>
    </row>
    <row r="788" spans="3:12" x14ac:dyDescent="0.25">
      <c r="C788" s="1151"/>
      <c r="D788" s="1110"/>
      <c r="E788" s="1127" t="s">
        <v>2297</v>
      </c>
      <c r="F788" s="1112">
        <v>-3</v>
      </c>
      <c r="G788" s="1110">
        <v>1</v>
      </c>
      <c r="H788" s="1113"/>
      <c r="I788" s="1113"/>
      <c r="J788" s="1114">
        <f t="shared" si="24"/>
        <v>-3</v>
      </c>
      <c r="K788" s="1119"/>
      <c r="L788" s="1119"/>
    </row>
    <row r="789" spans="3:12" x14ac:dyDescent="0.25">
      <c r="C789" s="1151"/>
      <c r="D789" s="1110"/>
      <c r="E789" s="1121" t="s">
        <v>2297</v>
      </c>
      <c r="F789" s="1112">
        <v>-1</v>
      </c>
      <c r="G789" s="1110">
        <v>0.9</v>
      </c>
      <c r="H789" s="1113"/>
      <c r="I789" s="1113"/>
      <c r="J789" s="1114">
        <f t="shared" si="24"/>
        <v>-0.9</v>
      </c>
      <c r="K789" s="1119"/>
      <c r="L789" s="1119"/>
    </row>
    <row r="790" spans="3:12" x14ac:dyDescent="0.25">
      <c r="C790" s="1151" t="s">
        <v>121</v>
      </c>
      <c r="D790" s="1110" t="s">
        <v>1637</v>
      </c>
      <c r="E790" s="1121" t="s">
        <v>2286</v>
      </c>
      <c r="F790" s="1112">
        <v>1</v>
      </c>
      <c r="G790" s="1110">
        <v>19.100000000000001</v>
      </c>
      <c r="H790" s="1113"/>
      <c r="I790" s="1113"/>
      <c r="J790" s="1114">
        <f t="shared" si="24"/>
        <v>19.100000000000001</v>
      </c>
      <c r="K790" s="1119"/>
      <c r="L790" s="1119"/>
    </row>
    <row r="791" spans="3:12" x14ac:dyDescent="0.25">
      <c r="C791" s="1151"/>
      <c r="D791" s="1110"/>
      <c r="E791" s="1121" t="s">
        <v>2297</v>
      </c>
      <c r="F791" s="1112">
        <v>-1</v>
      </c>
      <c r="G791" s="1110">
        <v>1.2</v>
      </c>
      <c r="H791" s="1113"/>
      <c r="I791" s="1113"/>
      <c r="J791" s="1114">
        <f t="shared" si="24"/>
        <v>-1.2</v>
      </c>
      <c r="K791" s="1119"/>
      <c r="L791" s="1119"/>
    </row>
    <row r="792" spans="3:12" x14ac:dyDescent="0.25">
      <c r="C792" s="1151" t="s">
        <v>125</v>
      </c>
      <c r="D792" s="1110" t="s">
        <v>1651</v>
      </c>
      <c r="E792" s="1121" t="s">
        <v>374</v>
      </c>
      <c r="F792" s="1112">
        <v>1</v>
      </c>
      <c r="G792" s="1110">
        <v>15</v>
      </c>
      <c r="H792" s="1113"/>
      <c r="I792" s="1113"/>
      <c r="J792" s="1114">
        <f t="shared" si="24"/>
        <v>15</v>
      </c>
      <c r="K792" s="1119"/>
      <c r="L792" s="1119"/>
    </row>
    <row r="793" spans="3:12" x14ac:dyDescent="0.25">
      <c r="C793" s="1151"/>
      <c r="D793" s="1110"/>
      <c r="E793" s="1121" t="s">
        <v>2297</v>
      </c>
      <c r="F793" s="1112">
        <v>-1</v>
      </c>
      <c r="G793" s="1110">
        <v>1</v>
      </c>
      <c r="H793" s="1113"/>
      <c r="I793" s="1113"/>
      <c r="J793" s="1114">
        <f t="shared" si="24"/>
        <v>-1</v>
      </c>
      <c r="K793" s="1119"/>
      <c r="L793" s="1119"/>
    </row>
    <row r="794" spans="3:12" x14ac:dyDescent="0.25">
      <c r="C794" s="1151" t="s">
        <v>125</v>
      </c>
      <c r="D794" s="1110" t="s">
        <v>1653</v>
      </c>
      <c r="E794" s="1127" t="s">
        <v>178</v>
      </c>
      <c r="F794" s="1112">
        <v>1</v>
      </c>
      <c r="G794" s="1110">
        <v>15</v>
      </c>
      <c r="H794" s="1113"/>
      <c r="I794" s="1113"/>
      <c r="J794" s="1114">
        <f t="shared" si="24"/>
        <v>15</v>
      </c>
      <c r="K794" s="1119"/>
      <c r="L794" s="1119"/>
    </row>
    <row r="795" spans="3:12" x14ac:dyDescent="0.25">
      <c r="C795" s="1151"/>
      <c r="D795" s="1110"/>
      <c r="E795" s="1127" t="s">
        <v>2297</v>
      </c>
      <c r="F795" s="1112">
        <v>-1</v>
      </c>
      <c r="G795" s="1110">
        <v>0.9</v>
      </c>
      <c r="H795" s="1113"/>
      <c r="I795" s="1113"/>
      <c r="J795" s="1114">
        <f t="shared" si="24"/>
        <v>-0.9</v>
      </c>
      <c r="K795" s="1119"/>
      <c r="L795" s="1119"/>
    </row>
    <row r="796" spans="3:12" x14ac:dyDescent="0.25">
      <c r="C796" s="1151" t="s">
        <v>125</v>
      </c>
      <c r="D796" s="1110" t="s">
        <v>2235</v>
      </c>
      <c r="E796" s="1127" t="s">
        <v>138</v>
      </c>
      <c r="F796" s="1112">
        <v>1</v>
      </c>
      <c r="G796" s="1110">
        <v>33</v>
      </c>
      <c r="H796" s="1113"/>
      <c r="I796" s="1113"/>
      <c r="J796" s="1114">
        <f t="shared" si="24"/>
        <v>33</v>
      </c>
      <c r="K796" s="1119"/>
      <c r="L796" s="1119"/>
    </row>
    <row r="797" spans="3:12" x14ac:dyDescent="0.25">
      <c r="C797" s="1151"/>
      <c r="D797" s="1110"/>
      <c r="E797" s="1127" t="s">
        <v>2297</v>
      </c>
      <c r="F797" s="1112">
        <v>-3</v>
      </c>
      <c r="G797" s="1110">
        <v>1.2</v>
      </c>
      <c r="H797" s="1113"/>
      <c r="I797" s="1113"/>
      <c r="J797" s="1114">
        <f t="shared" si="24"/>
        <v>-3.5999999999999996</v>
      </c>
      <c r="K797" s="1119"/>
      <c r="L797" s="1119"/>
    </row>
    <row r="798" spans="3:12" x14ac:dyDescent="0.25">
      <c r="C798" s="1151"/>
      <c r="D798" s="1110"/>
      <c r="E798" s="1121" t="s">
        <v>2297</v>
      </c>
      <c r="F798" s="1112">
        <v>-4</v>
      </c>
      <c r="G798" s="1110">
        <v>0.9</v>
      </c>
      <c r="H798" s="1113"/>
      <c r="I798" s="1113"/>
      <c r="J798" s="1114">
        <f t="shared" si="24"/>
        <v>-3.6</v>
      </c>
      <c r="K798" s="1119"/>
      <c r="L798" s="1119"/>
    </row>
    <row r="799" spans="3:12" x14ac:dyDescent="0.25">
      <c r="C799" s="1151" t="s">
        <v>121</v>
      </c>
      <c r="D799" s="1110" t="s">
        <v>1658</v>
      </c>
      <c r="E799" s="1121" t="s">
        <v>822</v>
      </c>
      <c r="F799" s="1112">
        <v>1</v>
      </c>
      <c r="G799" s="1110">
        <v>11.7</v>
      </c>
      <c r="H799" s="1113"/>
      <c r="I799" s="1113"/>
      <c r="J799" s="1114">
        <f t="shared" si="24"/>
        <v>11.7</v>
      </c>
      <c r="K799" s="1119"/>
      <c r="L799" s="1119"/>
    </row>
    <row r="800" spans="3:12" x14ac:dyDescent="0.25">
      <c r="C800" s="1151"/>
      <c r="D800" s="1110"/>
      <c r="E800" s="1121" t="s">
        <v>2297</v>
      </c>
      <c r="F800" s="1112">
        <v>-1</v>
      </c>
      <c r="G800" s="1110">
        <v>0.9</v>
      </c>
      <c r="H800" s="1113"/>
      <c r="I800" s="1113"/>
      <c r="J800" s="1114">
        <f t="shared" si="24"/>
        <v>-0.9</v>
      </c>
      <c r="K800" s="1119"/>
      <c r="L800" s="1119"/>
    </row>
    <row r="801" spans="3:12" x14ac:dyDescent="0.25">
      <c r="C801" s="1151"/>
      <c r="D801" s="1110"/>
      <c r="E801" s="1121" t="s">
        <v>2315</v>
      </c>
      <c r="F801" s="1112">
        <v>1</v>
      </c>
      <c r="G801" s="1110">
        <v>5.8</v>
      </c>
      <c r="H801" s="1113"/>
      <c r="I801" s="1113"/>
      <c r="J801" s="1114">
        <f t="shared" si="24"/>
        <v>5.8</v>
      </c>
      <c r="K801" s="1119"/>
      <c r="L801" s="1119"/>
    </row>
    <row r="802" spans="3:12" x14ac:dyDescent="0.25">
      <c r="C802" s="1151" t="s">
        <v>121</v>
      </c>
      <c r="D802" s="1110" t="s">
        <v>1657</v>
      </c>
      <c r="E802" s="1121" t="s">
        <v>821</v>
      </c>
      <c r="F802" s="1112">
        <v>1</v>
      </c>
      <c r="G802" s="1110">
        <v>12.6</v>
      </c>
      <c r="H802" s="1113"/>
      <c r="I802" s="1113"/>
      <c r="J802" s="1114">
        <f t="shared" si="24"/>
        <v>12.6</v>
      </c>
      <c r="K802" s="1119"/>
      <c r="L802" s="1119"/>
    </row>
    <row r="803" spans="3:12" x14ac:dyDescent="0.25">
      <c r="C803" s="1151"/>
      <c r="D803" s="1110"/>
      <c r="E803" s="1121" t="s">
        <v>2297</v>
      </c>
      <c r="F803" s="1112">
        <v>-1</v>
      </c>
      <c r="G803" s="1110">
        <v>0.9</v>
      </c>
      <c r="H803" s="1113"/>
      <c r="I803" s="1113"/>
      <c r="J803" s="1114">
        <f t="shared" si="24"/>
        <v>-0.9</v>
      </c>
      <c r="K803" s="1119"/>
      <c r="L803" s="1119"/>
    </row>
    <row r="804" spans="3:12" x14ac:dyDescent="0.25">
      <c r="C804" s="1151"/>
      <c r="D804" s="1110"/>
      <c r="E804" s="1121" t="s">
        <v>2315</v>
      </c>
      <c r="F804" s="1112">
        <v>1</v>
      </c>
      <c r="G804" s="1110">
        <v>5.0999999999999996</v>
      </c>
      <c r="H804" s="1113"/>
      <c r="I804" s="1113"/>
      <c r="J804" s="1114">
        <f t="shared" si="24"/>
        <v>5.0999999999999996</v>
      </c>
      <c r="K804" s="1119"/>
      <c r="L804" s="1119"/>
    </row>
    <row r="805" spans="3:12" x14ac:dyDescent="0.25">
      <c r="C805" s="1151" t="s">
        <v>788</v>
      </c>
      <c r="D805" s="1126" t="s">
        <v>1674</v>
      </c>
      <c r="E805" s="1127" t="s">
        <v>122</v>
      </c>
      <c r="F805" s="1112">
        <v>1</v>
      </c>
      <c r="G805" s="1110">
        <v>8.9</v>
      </c>
      <c r="H805" s="1113"/>
      <c r="I805" s="1113"/>
      <c r="J805" s="1114">
        <f t="shared" si="24"/>
        <v>8.9</v>
      </c>
      <c r="K805" s="1119"/>
      <c r="L805" s="1119"/>
    </row>
    <row r="806" spans="3:12" x14ac:dyDescent="0.25">
      <c r="C806" s="1151"/>
      <c r="D806" s="1126"/>
      <c r="E806" s="1127" t="s">
        <v>2297</v>
      </c>
      <c r="F806" s="1112">
        <v>-1</v>
      </c>
      <c r="G806" s="1110">
        <v>0.8</v>
      </c>
      <c r="H806" s="1113"/>
      <c r="I806" s="1113"/>
      <c r="J806" s="1114">
        <f t="shared" si="24"/>
        <v>-0.8</v>
      </c>
      <c r="K806" s="1119"/>
      <c r="L806" s="1119"/>
    </row>
    <row r="807" spans="3:12" x14ac:dyDescent="0.25">
      <c r="C807" s="1151" t="s">
        <v>125</v>
      </c>
      <c r="D807" s="1110" t="s">
        <v>2423</v>
      </c>
      <c r="E807" s="1121" t="s">
        <v>571</v>
      </c>
      <c r="F807" s="1112">
        <v>1</v>
      </c>
      <c r="G807" s="1110">
        <v>64.349999999999994</v>
      </c>
      <c r="H807" s="1113"/>
      <c r="I807" s="1113"/>
      <c r="J807" s="1114">
        <f t="shared" si="24"/>
        <v>64.349999999999994</v>
      </c>
      <c r="K807" s="1119"/>
      <c r="L807" s="1119"/>
    </row>
    <row r="808" spans="3:12" x14ac:dyDescent="0.25">
      <c r="C808" s="1148"/>
      <c r="D808" s="1110"/>
      <c r="E808" s="1121" t="s">
        <v>2297</v>
      </c>
      <c r="F808" s="1112">
        <v>-1</v>
      </c>
      <c r="G808" s="1110">
        <v>1.2</v>
      </c>
      <c r="H808" s="1113"/>
      <c r="I808" s="1113"/>
      <c r="J808" s="1114">
        <f t="shared" si="24"/>
        <v>-1.2</v>
      </c>
      <c r="K808" s="1119"/>
      <c r="L808" s="1119"/>
    </row>
    <row r="809" spans="3:12" x14ac:dyDescent="0.25">
      <c r="C809" s="1148"/>
      <c r="D809" s="1110"/>
      <c r="E809" s="1121" t="s">
        <v>2297</v>
      </c>
      <c r="F809" s="1112">
        <v>-2</v>
      </c>
      <c r="G809" s="1110">
        <v>1</v>
      </c>
      <c r="H809" s="1113"/>
      <c r="I809" s="1113"/>
      <c r="J809" s="1114">
        <f t="shared" si="24"/>
        <v>-2</v>
      </c>
      <c r="K809" s="1119"/>
      <c r="L809" s="1119"/>
    </row>
    <row r="810" spans="3:12" x14ac:dyDescent="0.25">
      <c r="C810" s="1148"/>
      <c r="D810" s="1110"/>
      <c r="E810" s="1121" t="s">
        <v>2297</v>
      </c>
      <c r="F810" s="1112">
        <v>-1</v>
      </c>
      <c r="G810" s="1110">
        <v>0.9</v>
      </c>
      <c r="H810" s="1113"/>
      <c r="I810" s="1113"/>
      <c r="J810" s="1114">
        <f t="shared" si="24"/>
        <v>-0.9</v>
      </c>
      <c r="K810" s="1119"/>
      <c r="L810" s="1119"/>
    </row>
    <row r="811" spans="3:12" x14ac:dyDescent="0.25">
      <c r="C811" s="1151" t="s">
        <v>125</v>
      </c>
      <c r="D811" s="1126" t="s">
        <v>1684</v>
      </c>
      <c r="E811" s="1127" t="s">
        <v>566</v>
      </c>
      <c r="F811" s="1112">
        <v>1</v>
      </c>
      <c r="G811" s="1110">
        <v>24.35</v>
      </c>
      <c r="H811" s="1113"/>
      <c r="I811" s="1113"/>
      <c r="J811" s="1114">
        <f t="shared" si="24"/>
        <v>24.35</v>
      </c>
      <c r="K811" s="1119"/>
      <c r="L811" s="1119"/>
    </row>
    <row r="812" spans="3:12" x14ac:dyDescent="0.25">
      <c r="C812" s="1148"/>
      <c r="D812" s="1110"/>
      <c r="E812" s="1121" t="s">
        <v>2297</v>
      </c>
      <c r="F812" s="1112">
        <v>-1</v>
      </c>
      <c r="G812" s="1110">
        <v>1.2</v>
      </c>
      <c r="H812" s="1113"/>
      <c r="I812" s="1113"/>
      <c r="J812" s="1114">
        <f t="shared" si="24"/>
        <v>-1.2</v>
      </c>
      <c r="K812" s="1119"/>
      <c r="L812" s="1119"/>
    </row>
    <row r="813" spans="3:12" x14ac:dyDescent="0.25">
      <c r="C813" s="1148"/>
      <c r="D813" s="1110"/>
      <c r="E813" s="1121" t="s">
        <v>2297</v>
      </c>
      <c r="F813" s="1112">
        <v>-4</v>
      </c>
      <c r="G813" s="1110">
        <v>0.9</v>
      </c>
      <c r="H813" s="1113"/>
      <c r="I813" s="1113"/>
      <c r="J813" s="1114">
        <f t="shared" si="24"/>
        <v>-3.6</v>
      </c>
      <c r="K813" s="1119"/>
      <c r="L813" s="1119"/>
    </row>
    <row r="814" spans="3:12" x14ac:dyDescent="0.25">
      <c r="C814" s="1151" t="s">
        <v>125</v>
      </c>
      <c r="D814" s="1126" t="s">
        <v>1744</v>
      </c>
      <c r="E814" s="1127" t="s">
        <v>2411</v>
      </c>
      <c r="F814" s="1112">
        <v>1</v>
      </c>
      <c r="G814" s="1110">
        <v>39.75</v>
      </c>
      <c r="H814" s="1113"/>
      <c r="I814" s="1113"/>
      <c r="J814" s="1114">
        <f t="shared" si="24"/>
        <v>39.75</v>
      </c>
      <c r="K814" s="1119"/>
      <c r="L814" s="1119"/>
    </row>
    <row r="815" spans="3:12" x14ac:dyDescent="0.25">
      <c r="C815" s="1148"/>
      <c r="D815" s="1110"/>
      <c r="E815" s="1121" t="s">
        <v>2297</v>
      </c>
      <c r="F815" s="1112">
        <v>-1</v>
      </c>
      <c r="G815" s="1110">
        <v>1.2</v>
      </c>
      <c r="H815" s="1113"/>
      <c r="I815" s="1113"/>
      <c r="J815" s="1114">
        <f t="shared" si="24"/>
        <v>-1.2</v>
      </c>
      <c r="K815" s="1119"/>
      <c r="L815" s="1119"/>
    </row>
    <row r="816" spans="3:12" x14ac:dyDescent="0.25">
      <c r="C816" s="1148"/>
      <c r="D816" s="1110"/>
      <c r="E816" s="1121" t="s">
        <v>2297</v>
      </c>
      <c r="F816" s="1112">
        <v>-1</v>
      </c>
      <c r="G816" s="1110">
        <v>1</v>
      </c>
      <c r="H816" s="1113"/>
      <c r="I816" s="1113"/>
      <c r="J816" s="1114">
        <f t="shared" si="24"/>
        <v>-1</v>
      </c>
      <c r="K816" s="1119"/>
      <c r="L816" s="1119"/>
    </row>
    <row r="817" spans="3:12" x14ac:dyDescent="0.25">
      <c r="C817" s="1123"/>
      <c r="D817" s="1123"/>
      <c r="E817" s="1123"/>
      <c r="F817" s="1123"/>
      <c r="G817" s="1123"/>
      <c r="H817" s="1123"/>
      <c r="I817" s="1123"/>
      <c r="J817" s="1123"/>
      <c r="K817" s="1123"/>
      <c r="L817" s="1123"/>
    </row>
    <row r="818" spans="3:12" x14ac:dyDescent="0.25">
      <c r="C818" s="1148"/>
      <c r="D818" s="1110"/>
      <c r="E818" s="1118" t="s">
        <v>1692</v>
      </c>
      <c r="F818" s="1112"/>
      <c r="G818" s="1110"/>
      <c r="H818" s="1113"/>
      <c r="I818" s="1113"/>
      <c r="J818" s="1114"/>
      <c r="K818" s="1119"/>
      <c r="L818" s="1119"/>
    </row>
    <row r="819" spans="3:12" x14ac:dyDescent="0.25">
      <c r="C819" s="1151" t="s">
        <v>125</v>
      </c>
      <c r="D819" s="1110" t="s">
        <v>2425</v>
      </c>
      <c r="E819" s="1121" t="s">
        <v>2426</v>
      </c>
      <c r="F819" s="1112">
        <v>1</v>
      </c>
      <c r="G819" s="1110">
        <v>11.76</v>
      </c>
      <c r="H819" s="1113"/>
      <c r="I819" s="1113"/>
      <c r="J819" s="1114">
        <f t="shared" ref="J819:J836" si="25">PRODUCT(F819:I819)</f>
        <v>11.76</v>
      </c>
      <c r="K819" s="1119"/>
      <c r="L819" s="1119"/>
    </row>
    <row r="820" spans="3:12" x14ac:dyDescent="0.25">
      <c r="C820" s="1148"/>
      <c r="D820" s="1110"/>
      <c r="E820" s="1121" t="s">
        <v>2297</v>
      </c>
      <c r="F820" s="1112">
        <v>-1</v>
      </c>
      <c r="G820" s="1110">
        <v>0.9</v>
      </c>
      <c r="H820" s="1113"/>
      <c r="I820" s="1113"/>
      <c r="J820" s="1114">
        <f t="shared" si="25"/>
        <v>-0.9</v>
      </c>
      <c r="K820" s="1119"/>
      <c r="L820" s="1119"/>
    </row>
    <row r="821" spans="3:12" x14ac:dyDescent="0.25">
      <c r="C821" s="1151" t="s">
        <v>125</v>
      </c>
      <c r="D821" s="1110" t="s">
        <v>2429</v>
      </c>
      <c r="E821" s="1121" t="s">
        <v>566</v>
      </c>
      <c r="F821" s="1112">
        <v>1</v>
      </c>
      <c r="G821" s="1110">
        <v>29.35</v>
      </c>
      <c r="H821" s="1113"/>
      <c r="I821" s="1113"/>
      <c r="J821" s="1114">
        <f t="shared" si="25"/>
        <v>29.35</v>
      </c>
      <c r="K821" s="1119"/>
      <c r="L821" s="1119"/>
    </row>
    <row r="822" spans="3:12" x14ac:dyDescent="0.25">
      <c r="C822" s="1148"/>
      <c r="D822" s="1110"/>
      <c r="E822" s="1121" t="s">
        <v>2297</v>
      </c>
      <c r="F822" s="1112">
        <v>-1</v>
      </c>
      <c r="G822" s="1110">
        <v>1.6</v>
      </c>
      <c r="H822" s="1113"/>
      <c r="I822" s="1113"/>
      <c r="J822" s="1114">
        <f t="shared" si="25"/>
        <v>-1.6</v>
      </c>
      <c r="K822" s="1119"/>
      <c r="L822" s="1119"/>
    </row>
    <row r="823" spans="3:12" x14ac:dyDescent="0.25">
      <c r="C823" s="1151" t="s">
        <v>121</v>
      </c>
      <c r="D823" s="1110" t="s">
        <v>1701</v>
      </c>
      <c r="E823" s="1121" t="s">
        <v>831</v>
      </c>
      <c r="F823" s="1112">
        <v>1</v>
      </c>
      <c r="G823" s="1110">
        <v>12.9</v>
      </c>
      <c r="H823" s="1113"/>
      <c r="I823" s="1113"/>
      <c r="J823" s="1114">
        <f t="shared" si="25"/>
        <v>12.9</v>
      </c>
      <c r="K823" s="1119"/>
      <c r="L823" s="1119"/>
    </row>
    <row r="824" spans="3:12" x14ac:dyDescent="0.25">
      <c r="C824" s="1148"/>
      <c r="D824" s="1110"/>
      <c r="E824" s="1121" t="s">
        <v>2297</v>
      </c>
      <c r="F824" s="1112">
        <v>-1</v>
      </c>
      <c r="G824" s="1110">
        <v>1</v>
      </c>
      <c r="H824" s="1113"/>
      <c r="I824" s="1113"/>
      <c r="J824" s="1114">
        <f t="shared" si="25"/>
        <v>-1</v>
      </c>
      <c r="K824" s="1119"/>
      <c r="L824" s="1119"/>
    </row>
    <row r="825" spans="3:12" x14ac:dyDescent="0.25">
      <c r="C825" s="1151" t="s">
        <v>121</v>
      </c>
      <c r="D825" s="1110" t="s">
        <v>2202</v>
      </c>
      <c r="E825" s="1121" t="s">
        <v>2430</v>
      </c>
      <c r="F825" s="1112">
        <v>1</v>
      </c>
      <c r="G825" s="1110">
        <v>19.899999999999999</v>
      </c>
      <c r="H825" s="1113"/>
      <c r="I825" s="1113"/>
      <c r="J825" s="1114">
        <f t="shared" si="25"/>
        <v>19.899999999999999</v>
      </c>
      <c r="K825" s="1119"/>
      <c r="L825" s="1119"/>
    </row>
    <row r="826" spans="3:12" x14ac:dyDescent="0.25">
      <c r="C826" s="1148"/>
      <c r="D826" s="1110"/>
      <c r="E826" s="1121" t="s">
        <v>2297</v>
      </c>
      <c r="F826" s="1112">
        <v>-1</v>
      </c>
      <c r="G826" s="1110">
        <v>0.9</v>
      </c>
      <c r="H826" s="1113"/>
      <c r="I826" s="1113"/>
      <c r="J826" s="1114">
        <f t="shared" si="25"/>
        <v>-0.9</v>
      </c>
      <c r="K826" s="1119"/>
      <c r="L826" s="1119"/>
    </row>
    <row r="827" spans="3:12" x14ac:dyDescent="0.25">
      <c r="C827" s="1151" t="s">
        <v>121</v>
      </c>
      <c r="D827" s="1110" t="s">
        <v>1702</v>
      </c>
      <c r="E827" s="1121" t="s">
        <v>2431</v>
      </c>
      <c r="F827" s="1112">
        <v>1</v>
      </c>
      <c r="G827" s="1110">
        <v>17.100000000000001</v>
      </c>
      <c r="H827" s="1113"/>
      <c r="I827" s="1113"/>
      <c r="J827" s="1114">
        <f t="shared" si="25"/>
        <v>17.100000000000001</v>
      </c>
      <c r="K827" s="1119"/>
      <c r="L827" s="1119"/>
    </row>
    <row r="828" spans="3:12" x14ac:dyDescent="0.25">
      <c r="C828" s="1148"/>
      <c r="D828" s="1110"/>
      <c r="E828" s="1121" t="s">
        <v>2297</v>
      </c>
      <c r="F828" s="1112">
        <v>-1</v>
      </c>
      <c r="G828" s="1110">
        <v>0.9</v>
      </c>
      <c r="H828" s="1113"/>
      <c r="I828" s="1113"/>
      <c r="J828" s="1114">
        <f t="shared" si="25"/>
        <v>-0.9</v>
      </c>
      <c r="K828" s="1119"/>
      <c r="L828" s="1119"/>
    </row>
    <row r="829" spans="3:12" x14ac:dyDescent="0.25">
      <c r="C829" s="1151" t="s">
        <v>121</v>
      </c>
      <c r="D829" s="1110" t="s">
        <v>1703</v>
      </c>
      <c r="E829" s="1121" t="s">
        <v>861</v>
      </c>
      <c r="F829" s="1112">
        <v>1</v>
      </c>
      <c r="G829" s="1110">
        <v>9.4</v>
      </c>
      <c r="H829" s="1113"/>
      <c r="I829" s="1113"/>
      <c r="J829" s="1114">
        <f t="shared" si="25"/>
        <v>9.4</v>
      </c>
      <c r="K829" s="1119"/>
      <c r="L829" s="1119"/>
    </row>
    <row r="830" spans="3:12" x14ac:dyDescent="0.25">
      <c r="C830" s="1148"/>
      <c r="D830" s="1110"/>
      <c r="E830" s="1121" t="s">
        <v>2297</v>
      </c>
      <c r="F830" s="1112">
        <v>-1</v>
      </c>
      <c r="G830" s="1110">
        <v>1</v>
      </c>
      <c r="H830" s="1113"/>
      <c r="I830" s="1113"/>
      <c r="J830" s="1114">
        <f t="shared" si="25"/>
        <v>-1</v>
      </c>
      <c r="K830" s="1119"/>
      <c r="L830" s="1119"/>
    </row>
    <row r="831" spans="3:12" x14ac:dyDescent="0.25">
      <c r="C831" s="1151" t="s">
        <v>120</v>
      </c>
      <c r="D831" s="1110" t="s">
        <v>1693</v>
      </c>
      <c r="E831" s="1121" t="s">
        <v>2432</v>
      </c>
      <c r="F831" s="1112">
        <v>1</v>
      </c>
      <c r="G831" s="1110">
        <v>18.05</v>
      </c>
      <c r="H831" s="1113"/>
      <c r="I831" s="1113"/>
      <c r="J831" s="1114">
        <f t="shared" si="25"/>
        <v>18.05</v>
      </c>
      <c r="K831" s="1119"/>
      <c r="L831" s="1119"/>
    </row>
    <row r="832" spans="3:12" x14ac:dyDescent="0.25">
      <c r="C832" s="1148"/>
      <c r="D832" s="1110"/>
      <c r="E832" s="1121" t="s">
        <v>2297</v>
      </c>
      <c r="F832" s="1112">
        <v>-1</v>
      </c>
      <c r="G832" s="1110">
        <v>1</v>
      </c>
      <c r="H832" s="1113"/>
      <c r="I832" s="1113"/>
      <c r="J832" s="1114">
        <f t="shared" si="25"/>
        <v>-1</v>
      </c>
      <c r="K832" s="1119"/>
      <c r="L832" s="1119"/>
    </row>
    <row r="833" spans="3:12" x14ac:dyDescent="0.25">
      <c r="C833" s="1151" t="s">
        <v>786</v>
      </c>
      <c r="D833" s="1110" t="s">
        <v>1706</v>
      </c>
      <c r="E833" s="1121" t="s">
        <v>177</v>
      </c>
      <c r="F833" s="1112">
        <v>1</v>
      </c>
      <c r="G833" s="1110">
        <v>8.1999999999999993</v>
      </c>
      <c r="H833" s="1113"/>
      <c r="I833" s="1113"/>
      <c r="J833" s="1114">
        <f t="shared" si="25"/>
        <v>8.1999999999999993</v>
      </c>
      <c r="K833" s="1119"/>
      <c r="L833" s="1119"/>
    </row>
    <row r="834" spans="3:12" x14ac:dyDescent="0.25">
      <c r="C834" s="1148"/>
      <c r="D834" s="1110"/>
      <c r="E834" s="1121" t="s">
        <v>2297</v>
      </c>
      <c r="F834" s="1112">
        <v>-1</v>
      </c>
      <c r="G834" s="1110">
        <v>0.9</v>
      </c>
      <c r="H834" s="1113"/>
      <c r="I834" s="1113"/>
      <c r="J834" s="1114">
        <f t="shared" si="25"/>
        <v>-0.9</v>
      </c>
      <c r="K834" s="1119"/>
      <c r="L834" s="1119"/>
    </row>
    <row r="835" spans="3:12" x14ac:dyDescent="0.25">
      <c r="C835" s="1151" t="s">
        <v>125</v>
      </c>
      <c r="D835" s="1110" t="s">
        <v>2433</v>
      </c>
      <c r="E835" s="1121" t="s">
        <v>2434</v>
      </c>
      <c r="F835" s="1112">
        <v>1</v>
      </c>
      <c r="G835" s="1110">
        <v>26.1</v>
      </c>
      <c r="H835" s="1113"/>
      <c r="I835" s="1113"/>
      <c r="J835" s="1114">
        <f t="shared" si="25"/>
        <v>26.1</v>
      </c>
      <c r="K835" s="1119"/>
      <c r="L835" s="1119"/>
    </row>
    <row r="836" spans="3:12" x14ac:dyDescent="0.25">
      <c r="C836" s="1148"/>
      <c r="D836" s="1110"/>
      <c r="E836" s="1121" t="s">
        <v>2297</v>
      </c>
      <c r="F836" s="1112">
        <v>-2</v>
      </c>
      <c r="G836" s="1110">
        <v>1</v>
      </c>
      <c r="H836" s="1113"/>
      <c r="I836" s="1113"/>
      <c r="J836" s="1114">
        <f t="shared" si="25"/>
        <v>-2</v>
      </c>
      <c r="K836" s="1119"/>
      <c r="L836" s="1119"/>
    </row>
    <row r="837" spans="3:12" x14ac:dyDescent="0.25">
      <c r="C837" s="1123"/>
      <c r="D837" s="1123"/>
      <c r="E837" s="1123"/>
      <c r="F837" s="1123"/>
      <c r="G837" s="1123"/>
      <c r="H837" s="1123"/>
      <c r="I837" s="1123"/>
      <c r="J837" s="1123"/>
      <c r="K837" s="1123"/>
      <c r="L837" s="1123"/>
    </row>
    <row r="838" spans="3:12" x14ac:dyDescent="0.25">
      <c r="C838" s="1148"/>
      <c r="D838" s="1110"/>
      <c r="E838" s="1118" t="s">
        <v>1715</v>
      </c>
      <c r="F838" s="1112"/>
      <c r="G838" s="1110"/>
      <c r="H838" s="1113"/>
      <c r="I838" s="1113"/>
      <c r="J838" s="1114"/>
      <c r="K838" s="1119"/>
      <c r="L838" s="1119"/>
    </row>
    <row r="839" spans="3:12" x14ac:dyDescent="0.25">
      <c r="C839" s="1151" t="s">
        <v>125</v>
      </c>
      <c r="D839" s="1110" t="s">
        <v>2435</v>
      </c>
      <c r="E839" s="1121" t="s">
        <v>144</v>
      </c>
      <c r="F839" s="1112">
        <v>1</v>
      </c>
      <c r="G839" s="1110">
        <v>35.5</v>
      </c>
      <c r="H839" s="1113"/>
      <c r="I839" s="1113"/>
      <c r="J839" s="1114">
        <f t="shared" ref="J839:J865" si="26">PRODUCT(F839:I839)</f>
        <v>35.5</v>
      </c>
      <c r="K839" s="1119"/>
      <c r="L839" s="1119"/>
    </row>
    <row r="840" spans="3:12" x14ac:dyDescent="0.25">
      <c r="C840" s="1148"/>
      <c r="D840" s="1110"/>
      <c r="E840" s="1121" t="s">
        <v>2297</v>
      </c>
      <c r="F840" s="1112">
        <v>-2</v>
      </c>
      <c r="G840" s="1110">
        <v>1</v>
      </c>
      <c r="H840" s="1113"/>
      <c r="I840" s="1113"/>
      <c r="J840" s="1114">
        <f t="shared" si="26"/>
        <v>-2</v>
      </c>
      <c r="K840" s="1119"/>
      <c r="L840" s="1119"/>
    </row>
    <row r="841" spans="3:12" x14ac:dyDescent="0.25">
      <c r="C841" s="1148"/>
      <c r="D841" s="1110"/>
      <c r="E841" s="1121" t="s">
        <v>2297</v>
      </c>
      <c r="F841" s="1112">
        <v>-2</v>
      </c>
      <c r="G841" s="1110">
        <v>0.9</v>
      </c>
      <c r="H841" s="1113"/>
      <c r="I841" s="1113"/>
      <c r="J841" s="1114">
        <f t="shared" si="26"/>
        <v>-1.8</v>
      </c>
      <c r="K841" s="1119"/>
      <c r="L841" s="1119"/>
    </row>
    <row r="842" spans="3:12" x14ac:dyDescent="0.25">
      <c r="C842" s="1148"/>
      <c r="D842" s="1110"/>
      <c r="E842" s="1121" t="s">
        <v>2297</v>
      </c>
      <c r="F842" s="1112">
        <v>-1</v>
      </c>
      <c r="G842" s="1110">
        <v>0.6</v>
      </c>
      <c r="H842" s="1113"/>
      <c r="I842" s="1113"/>
      <c r="J842" s="1114">
        <f t="shared" si="26"/>
        <v>-0.6</v>
      </c>
      <c r="K842" s="1119"/>
      <c r="L842" s="1119"/>
    </row>
    <row r="843" spans="3:12" x14ac:dyDescent="0.25">
      <c r="C843" s="1151" t="s">
        <v>125</v>
      </c>
      <c r="D843" s="1126" t="s">
        <v>2436</v>
      </c>
      <c r="E843" s="1127" t="s">
        <v>2411</v>
      </c>
      <c r="F843" s="1112">
        <v>1</v>
      </c>
      <c r="G843" s="1110">
        <v>66.25</v>
      </c>
      <c r="H843" s="1113"/>
      <c r="I843" s="1113"/>
      <c r="J843" s="1114">
        <f t="shared" si="26"/>
        <v>66.25</v>
      </c>
      <c r="K843" s="1119"/>
      <c r="L843" s="1119"/>
    </row>
    <row r="844" spans="3:12" x14ac:dyDescent="0.25">
      <c r="C844" s="1148"/>
      <c r="D844" s="1110"/>
      <c r="E844" s="1121" t="s">
        <v>2297</v>
      </c>
      <c r="F844" s="1112">
        <v>-3</v>
      </c>
      <c r="G844" s="1110">
        <v>1.2</v>
      </c>
      <c r="H844" s="1113"/>
      <c r="I844" s="1113"/>
      <c r="J844" s="1114">
        <f t="shared" si="26"/>
        <v>-3.5999999999999996</v>
      </c>
      <c r="K844" s="1119"/>
      <c r="L844" s="1119"/>
    </row>
    <row r="845" spans="3:12" x14ac:dyDescent="0.25">
      <c r="C845" s="1148"/>
      <c r="D845" s="1110"/>
      <c r="E845" s="1121" t="s">
        <v>2297</v>
      </c>
      <c r="F845" s="1112">
        <v>-11</v>
      </c>
      <c r="G845" s="1110">
        <v>1</v>
      </c>
      <c r="H845" s="1113"/>
      <c r="I845" s="1113"/>
      <c r="J845" s="1114">
        <f t="shared" si="26"/>
        <v>-11</v>
      </c>
      <c r="K845" s="1119"/>
      <c r="L845" s="1119"/>
    </row>
    <row r="846" spans="3:12" x14ac:dyDescent="0.25">
      <c r="C846" s="1148"/>
      <c r="D846" s="1110"/>
      <c r="E846" s="1121" t="s">
        <v>2297</v>
      </c>
      <c r="F846" s="1112">
        <v>-3</v>
      </c>
      <c r="G846" s="1110">
        <v>0.9</v>
      </c>
      <c r="H846" s="1113"/>
      <c r="I846" s="1113"/>
      <c r="J846" s="1114">
        <f t="shared" si="26"/>
        <v>-2.7</v>
      </c>
      <c r="K846" s="1119"/>
      <c r="L846" s="1119"/>
    </row>
    <row r="847" spans="3:12" x14ac:dyDescent="0.25">
      <c r="C847" s="1148"/>
      <c r="D847" s="1110"/>
      <c r="E847" s="1121" t="s">
        <v>2297</v>
      </c>
      <c r="F847" s="1112">
        <v>-2</v>
      </c>
      <c r="G847" s="1110">
        <v>0.8</v>
      </c>
      <c r="H847" s="1113"/>
      <c r="I847" s="1113"/>
      <c r="J847" s="1114">
        <f t="shared" si="26"/>
        <v>-1.6</v>
      </c>
      <c r="K847" s="1119"/>
      <c r="L847" s="1119"/>
    </row>
    <row r="848" spans="3:12" x14ac:dyDescent="0.25">
      <c r="C848" s="1148"/>
      <c r="D848" s="1110"/>
      <c r="E848" s="1121" t="s">
        <v>2297</v>
      </c>
      <c r="F848" s="1112">
        <v>-1</v>
      </c>
      <c r="G848" s="1110">
        <v>0.6</v>
      </c>
      <c r="H848" s="1113"/>
      <c r="I848" s="1113"/>
      <c r="J848" s="1114">
        <f t="shared" si="26"/>
        <v>-0.6</v>
      </c>
      <c r="K848" s="1119"/>
      <c r="L848" s="1119"/>
    </row>
    <row r="849" spans="3:12" x14ac:dyDescent="0.25">
      <c r="C849" s="1151" t="s">
        <v>125</v>
      </c>
      <c r="D849" s="1110" t="s">
        <v>2437</v>
      </c>
      <c r="E849" s="1121" t="s">
        <v>2438</v>
      </c>
      <c r="F849" s="1112">
        <v>1</v>
      </c>
      <c r="G849" s="1110">
        <v>42.6</v>
      </c>
      <c r="H849" s="1113"/>
      <c r="I849" s="1113"/>
      <c r="J849" s="1114">
        <f t="shared" si="26"/>
        <v>42.6</v>
      </c>
      <c r="K849" s="1119"/>
      <c r="L849" s="1119"/>
    </row>
    <row r="850" spans="3:12" x14ac:dyDescent="0.25">
      <c r="C850" s="1148"/>
      <c r="D850" s="1110"/>
      <c r="E850" s="1121" t="s">
        <v>2297</v>
      </c>
      <c r="F850" s="1112">
        <v>-1</v>
      </c>
      <c r="G850" s="1110">
        <v>1.2</v>
      </c>
      <c r="H850" s="1113"/>
      <c r="I850" s="1113"/>
      <c r="J850" s="1114">
        <f t="shared" si="26"/>
        <v>-1.2</v>
      </c>
      <c r="K850" s="1119"/>
      <c r="L850" s="1119"/>
    </row>
    <row r="851" spans="3:12" x14ac:dyDescent="0.25">
      <c r="C851" s="1148"/>
      <c r="D851" s="1110"/>
      <c r="E851" s="1121" t="s">
        <v>2297</v>
      </c>
      <c r="F851" s="1112">
        <v>-4</v>
      </c>
      <c r="G851" s="1110">
        <v>1</v>
      </c>
      <c r="H851" s="1113"/>
      <c r="I851" s="1113"/>
      <c r="J851" s="1114">
        <f t="shared" si="26"/>
        <v>-4</v>
      </c>
      <c r="K851" s="1119"/>
      <c r="L851" s="1119"/>
    </row>
    <row r="852" spans="3:12" x14ac:dyDescent="0.25">
      <c r="C852" s="1148" t="s">
        <v>120</v>
      </c>
      <c r="D852" s="1110" t="s">
        <v>1734</v>
      </c>
      <c r="E852" s="1121" t="s">
        <v>122</v>
      </c>
      <c r="F852" s="1112">
        <v>1</v>
      </c>
      <c r="G852" s="1110">
        <v>6.3</v>
      </c>
      <c r="H852" s="1113"/>
      <c r="I852" s="1113"/>
      <c r="J852" s="1114">
        <f t="shared" si="26"/>
        <v>6.3</v>
      </c>
      <c r="K852" s="1119"/>
      <c r="L852" s="1119"/>
    </row>
    <row r="853" spans="3:12" x14ac:dyDescent="0.25">
      <c r="C853" s="1151"/>
      <c r="D853" s="1110"/>
      <c r="E853" s="1121" t="s">
        <v>2297</v>
      </c>
      <c r="F853" s="1112">
        <v>-1</v>
      </c>
      <c r="G853" s="1110">
        <v>0.9</v>
      </c>
      <c r="H853" s="1113"/>
      <c r="I853" s="1113"/>
      <c r="J853" s="1114">
        <f t="shared" si="26"/>
        <v>-0.9</v>
      </c>
      <c r="K853" s="1119"/>
      <c r="L853" s="1119"/>
    </row>
    <row r="854" spans="3:12" x14ac:dyDescent="0.25">
      <c r="C854" s="1148" t="s">
        <v>782</v>
      </c>
      <c r="D854" s="1110" t="s">
        <v>1737</v>
      </c>
      <c r="E854" s="1121" t="s">
        <v>2418</v>
      </c>
      <c r="F854" s="1112">
        <v>1</v>
      </c>
      <c r="G854" s="1110">
        <v>8.1</v>
      </c>
      <c r="H854" s="1113"/>
      <c r="I854" s="1113"/>
      <c r="J854" s="1114">
        <f t="shared" si="26"/>
        <v>8.1</v>
      </c>
      <c r="K854" s="1119"/>
      <c r="L854" s="1119"/>
    </row>
    <row r="855" spans="3:12" x14ac:dyDescent="0.25">
      <c r="C855" s="1151" t="s">
        <v>786</v>
      </c>
      <c r="D855" s="1126" t="s">
        <v>1738</v>
      </c>
      <c r="E855" s="1127" t="s">
        <v>177</v>
      </c>
      <c r="F855" s="1112">
        <v>1</v>
      </c>
      <c r="G855" s="1110">
        <v>8.1</v>
      </c>
      <c r="H855" s="1113"/>
      <c r="I855" s="1113"/>
      <c r="J855" s="1114">
        <f t="shared" si="26"/>
        <v>8.1</v>
      </c>
      <c r="K855" s="1119"/>
      <c r="L855" s="1119"/>
    </row>
    <row r="856" spans="3:12" x14ac:dyDescent="0.25">
      <c r="C856" s="1151"/>
      <c r="D856" s="1110"/>
      <c r="E856" s="1121" t="s">
        <v>2297</v>
      </c>
      <c r="F856" s="1112">
        <v>-1</v>
      </c>
      <c r="G856" s="1110">
        <v>0.9</v>
      </c>
      <c r="H856" s="1113"/>
      <c r="I856" s="1113"/>
      <c r="J856" s="1114">
        <f t="shared" si="26"/>
        <v>-0.9</v>
      </c>
      <c r="K856" s="1119"/>
      <c r="L856" s="1119"/>
    </row>
    <row r="857" spans="3:12" x14ac:dyDescent="0.25">
      <c r="C857" s="1151" t="s">
        <v>125</v>
      </c>
      <c r="D857" s="1126" t="s">
        <v>2160</v>
      </c>
      <c r="E857" s="1127" t="s">
        <v>571</v>
      </c>
      <c r="F857" s="1112">
        <v>1</v>
      </c>
      <c r="G857" s="1110">
        <v>46.3</v>
      </c>
      <c r="H857" s="1113"/>
      <c r="I857" s="1113"/>
      <c r="J857" s="1114">
        <f t="shared" si="26"/>
        <v>46.3</v>
      </c>
      <c r="K857" s="1119"/>
      <c r="L857" s="1119"/>
    </row>
    <row r="858" spans="3:12" x14ac:dyDescent="0.25">
      <c r="C858" s="1148"/>
      <c r="D858" s="1110"/>
      <c r="E858" s="1121" t="s">
        <v>2297</v>
      </c>
      <c r="F858" s="1112">
        <v>-1</v>
      </c>
      <c r="G858" s="1110">
        <v>1.2</v>
      </c>
      <c r="H858" s="1113"/>
      <c r="I858" s="1113"/>
      <c r="J858" s="1114">
        <f t="shared" si="26"/>
        <v>-1.2</v>
      </c>
      <c r="K858" s="1119"/>
      <c r="L858" s="1119"/>
    </row>
    <row r="859" spans="3:12" x14ac:dyDescent="0.25">
      <c r="C859" s="1148"/>
      <c r="D859" s="1110"/>
      <c r="E859" s="1121" t="s">
        <v>2297</v>
      </c>
      <c r="F859" s="1112">
        <v>-5</v>
      </c>
      <c r="G859" s="1110">
        <v>1</v>
      </c>
      <c r="H859" s="1113"/>
      <c r="I859" s="1113"/>
      <c r="J859" s="1114">
        <f t="shared" si="26"/>
        <v>-5</v>
      </c>
      <c r="K859" s="1119"/>
      <c r="L859" s="1119"/>
    </row>
    <row r="860" spans="3:12" x14ac:dyDescent="0.25">
      <c r="C860" s="1148"/>
      <c r="D860" s="1110"/>
      <c r="E860" s="1121" t="s">
        <v>2297</v>
      </c>
      <c r="F860" s="1112">
        <v>-1</v>
      </c>
      <c r="G860" s="1110">
        <v>0.9</v>
      </c>
      <c r="H860" s="1113"/>
      <c r="I860" s="1113"/>
      <c r="J860" s="1114">
        <f t="shared" si="26"/>
        <v>-0.9</v>
      </c>
      <c r="K860" s="1119"/>
      <c r="L860" s="1119"/>
    </row>
    <row r="861" spans="3:12" x14ac:dyDescent="0.25">
      <c r="C861" s="1148"/>
      <c r="D861" s="1110"/>
      <c r="E861" s="1121" t="s">
        <v>2439</v>
      </c>
      <c r="F861" s="1112">
        <v>-1</v>
      </c>
      <c r="G861" s="1110">
        <v>1.65</v>
      </c>
      <c r="H861" s="1113"/>
      <c r="I861" s="1113"/>
      <c r="J861" s="1114">
        <f t="shared" si="26"/>
        <v>-1.65</v>
      </c>
      <c r="K861" s="1119"/>
      <c r="L861" s="1119"/>
    </row>
    <row r="862" spans="3:12" x14ac:dyDescent="0.25">
      <c r="C862" s="1151" t="s">
        <v>120</v>
      </c>
      <c r="D862" s="1110" t="s">
        <v>1742</v>
      </c>
      <c r="E862" s="1121" t="s">
        <v>834</v>
      </c>
      <c r="F862" s="1112">
        <v>1</v>
      </c>
      <c r="G862" s="1110">
        <v>7.2</v>
      </c>
      <c r="H862" s="1113"/>
      <c r="I862" s="1113"/>
      <c r="J862" s="1114">
        <f t="shared" si="26"/>
        <v>7.2</v>
      </c>
      <c r="K862" s="1119"/>
      <c r="L862" s="1119"/>
    </row>
    <row r="863" spans="3:12" x14ac:dyDescent="0.25">
      <c r="C863" s="1148"/>
      <c r="D863" s="1110"/>
      <c r="E863" s="1121" t="s">
        <v>2297</v>
      </c>
      <c r="F863" s="1112">
        <v>-1</v>
      </c>
      <c r="G863" s="1110">
        <v>0.8</v>
      </c>
      <c r="H863" s="1113"/>
      <c r="I863" s="1113"/>
      <c r="J863" s="1114">
        <f t="shared" si="26"/>
        <v>-0.8</v>
      </c>
      <c r="K863" s="1119"/>
      <c r="L863" s="1119"/>
    </row>
    <row r="864" spans="3:12" x14ac:dyDescent="0.25">
      <c r="C864" s="1151" t="s">
        <v>120</v>
      </c>
      <c r="D864" s="1110" t="s">
        <v>1743</v>
      </c>
      <c r="E864" s="1121" t="s">
        <v>834</v>
      </c>
      <c r="F864" s="1112">
        <v>1</v>
      </c>
      <c r="G864" s="1110">
        <v>6</v>
      </c>
      <c r="H864" s="1113"/>
      <c r="I864" s="1113"/>
      <c r="J864" s="1114">
        <f t="shared" si="26"/>
        <v>6</v>
      </c>
      <c r="K864" s="1119"/>
      <c r="L864" s="1119"/>
    </row>
    <row r="865" spans="3:12" x14ac:dyDescent="0.25">
      <c r="C865" s="1148"/>
      <c r="D865" s="1110"/>
      <c r="E865" s="1121" t="s">
        <v>2297</v>
      </c>
      <c r="F865" s="1112">
        <v>-1</v>
      </c>
      <c r="G865" s="1110">
        <v>0.8</v>
      </c>
      <c r="H865" s="1113"/>
      <c r="I865" s="1113"/>
      <c r="J865" s="1114">
        <f t="shared" si="26"/>
        <v>-0.8</v>
      </c>
      <c r="K865" s="1119"/>
      <c r="L865" s="1119"/>
    </row>
    <row r="866" spans="3:12" x14ac:dyDescent="0.25">
      <c r="C866" s="1123"/>
      <c r="D866" s="1123"/>
      <c r="E866" s="1123"/>
      <c r="F866" s="1123"/>
      <c r="G866" s="1123"/>
      <c r="H866" s="1123"/>
      <c r="I866" s="1123"/>
      <c r="J866" s="1123"/>
      <c r="K866" s="1123"/>
      <c r="L866" s="1123"/>
    </row>
    <row r="867" spans="3:12" x14ac:dyDescent="0.25">
      <c r="C867" s="1152"/>
      <c r="D867" s="1110"/>
      <c r="E867" s="1111" t="s">
        <v>203</v>
      </c>
      <c r="F867" s="1112"/>
      <c r="G867" s="1110"/>
      <c r="H867" s="1113"/>
      <c r="I867" s="1113"/>
      <c r="J867" s="1114">
        <v>0</v>
      </c>
      <c r="K867" s="1115"/>
      <c r="L867" s="1153"/>
    </row>
    <row r="868" spans="3:12" x14ac:dyDescent="0.25">
      <c r="C868" s="1152"/>
      <c r="D868" s="1110"/>
      <c r="E868" s="1118" t="s">
        <v>1750</v>
      </c>
      <c r="F868" s="1112"/>
      <c r="G868" s="1110"/>
      <c r="H868" s="1113"/>
      <c r="I868" s="1113"/>
      <c r="J868" s="1114"/>
      <c r="K868" s="1115"/>
      <c r="L868" s="1153"/>
    </row>
    <row r="869" spans="3:12" x14ac:dyDescent="0.25">
      <c r="C869" s="1151" t="s">
        <v>121</v>
      </c>
      <c r="D869" s="1126" t="s">
        <v>2193</v>
      </c>
      <c r="E869" s="1127" t="s">
        <v>213</v>
      </c>
      <c r="F869" s="1112">
        <v>1</v>
      </c>
      <c r="G869" s="1110">
        <v>7.5</v>
      </c>
      <c r="H869" s="1113"/>
      <c r="I869" s="1113"/>
      <c r="J869" s="1114">
        <f t="shared" ref="J869:J920" si="27">PRODUCT(F869:I869)</f>
        <v>7.5</v>
      </c>
      <c r="K869" s="1119"/>
      <c r="L869" s="1119"/>
    </row>
    <row r="870" spans="3:12" x14ac:dyDescent="0.25">
      <c r="C870" s="1148"/>
      <c r="D870" s="1110"/>
      <c r="E870" s="1121" t="s">
        <v>2297</v>
      </c>
      <c r="F870" s="1112">
        <v>-1</v>
      </c>
      <c r="G870" s="1110">
        <v>0.8</v>
      </c>
      <c r="H870" s="1113"/>
      <c r="I870" s="1113"/>
      <c r="J870" s="1114">
        <f t="shared" si="27"/>
        <v>-0.8</v>
      </c>
      <c r="K870" s="1119"/>
      <c r="L870" s="1119"/>
    </row>
    <row r="871" spans="3:12" x14ac:dyDescent="0.25">
      <c r="C871" s="1151" t="s">
        <v>121</v>
      </c>
      <c r="D871" s="1126" t="s">
        <v>2192</v>
      </c>
      <c r="E871" s="1127" t="s">
        <v>213</v>
      </c>
      <c r="F871" s="1112">
        <v>1</v>
      </c>
      <c r="G871" s="1110">
        <v>8.1999999999999993</v>
      </c>
      <c r="H871" s="1113"/>
      <c r="I871" s="1113"/>
      <c r="J871" s="1114">
        <f t="shared" si="27"/>
        <v>8.1999999999999993</v>
      </c>
      <c r="K871" s="1119"/>
      <c r="L871" s="1119"/>
    </row>
    <row r="872" spans="3:12" x14ac:dyDescent="0.25">
      <c r="C872" s="1148"/>
      <c r="D872" s="1110"/>
      <c r="E872" s="1121" t="s">
        <v>2297</v>
      </c>
      <c r="F872" s="1112">
        <v>-1</v>
      </c>
      <c r="G872" s="1110">
        <v>0.8</v>
      </c>
      <c r="H872" s="1113"/>
      <c r="I872" s="1113"/>
      <c r="J872" s="1114">
        <f t="shared" si="27"/>
        <v>-0.8</v>
      </c>
      <c r="K872" s="1119"/>
      <c r="L872" s="1119"/>
    </row>
    <row r="873" spans="3:12" x14ac:dyDescent="0.25">
      <c r="C873" s="1151" t="s">
        <v>120</v>
      </c>
      <c r="D873" s="1126" t="s">
        <v>2191</v>
      </c>
      <c r="E873" s="1127" t="s">
        <v>2441</v>
      </c>
      <c r="F873" s="1112">
        <v>1</v>
      </c>
      <c r="G873" s="1110">
        <v>7.1</v>
      </c>
      <c r="H873" s="1113"/>
      <c r="I873" s="1113"/>
      <c r="J873" s="1114">
        <f t="shared" si="27"/>
        <v>7.1</v>
      </c>
      <c r="K873" s="1119"/>
      <c r="L873" s="1119"/>
    </row>
    <row r="874" spans="3:12" x14ac:dyDescent="0.25">
      <c r="C874" s="1148"/>
      <c r="D874" s="1110"/>
      <c r="E874" s="1121" t="s">
        <v>2297</v>
      </c>
      <c r="F874" s="1112">
        <v>-1</v>
      </c>
      <c r="G874" s="1110">
        <v>0.8</v>
      </c>
      <c r="H874" s="1113"/>
      <c r="I874" s="1113"/>
      <c r="J874" s="1114">
        <f t="shared" si="27"/>
        <v>-0.8</v>
      </c>
      <c r="K874" s="1119"/>
      <c r="L874" s="1119"/>
    </row>
    <row r="875" spans="3:12" x14ac:dyDescent="0.25">
      <c r="C875" s="1151" t="s">
        <v>787</v>
      </c>
      <c r="D875" s="1126" t="s">
        <v>2289</v>
      </c>
      <c r="E875" s="1127" t="s">
        <v>2288</v>
      </c>
      <c r="F875" s="1112">
        <v>1</v>
      </c>
      <c r="G875" s="1110">
        <v>11.45</v>
      </c>
      <c r="H875" s="1113"/>
      <c r="I875" s="1113"/>
      <c r="J875" s="1114">
        <f t="shared" si="27"/>
        <v>11.45</v>
      </c>
      <c r="K875" s="1119"/>
      <c r="L875" s="1119"/>
    </row>
    <row r="876" spans="3:12" x14ac:dyDescent="0.25">
      <c r="C876" s="1151" t="s">
        <v>125</v>
      </c>
      <c r="D876" s="1126" t="s">
        <v>1752</v>
      </c>
      <c r="E876" s="1127" t="s">
        <v>1753</v>
      </c>
      <c r="F876" s="1112">
        <v>1</v>
      </c>
      <c r="G876" s="1110">
        <v>15.5</v>
      </c>
      <c r="H876" s="1113"/>
      <c r="I876" s="1113"/>
      <c r="J876" s="1114">
        <f t="shared" si="27"/>
        <v>15.5</v>
      </c>
      <c r="K876" s="1119"/>
      <c r="L876" s="1119"/>
    </row>
    <row r="877" spans="3:12" x14ac:dyDescent="0.25">
      <c r="C877" s="1148"/>
      <c r="D877" s="1110"/>
      <c r="E877" s="1121" t="s">
        <v>2297</v>
      </c>
      <c r="F877" s="1112">
        <v>-2</v>
      </c>
      <c r="G877" s="1110">
        <v>1.2</v>
      </c>
      <c r="H877" s="1113"/>
      <c r="I877" s="1113"/>
      <c r="J877" s="1114">
        <f t="shared" si="27"/>
        <v>-2.4</v>
      </c>
      <c r="K877" s="1119"/>
      <c r="L877" s="1119"/>
    </row>
    <row r="878" spans="3:12" x14ac:dyDescent="0.25">
      <c r="C878" s="1148"/>
      <c r="D878" s="1110"/>
      <c r="E878" s="1121" t="s">
        <v>2297</v>
      </c>
      <c r="F878" s="1112">
        <v>-1</v>
      </c>
      <c r="G878" s="1110">
        <v>1</v>
      </c>
      <c r="H878" s="1113"/>
      <c r="I878" s="1113"/>
      <c r="J878" s="1114">
        <f t="shared" si="27"/>
        <v>-1</v>
      </c>
      <c r="K878" s="1119"/>
      <c r="L878" s="1119"/>
    </row>
    <row r="879" spans="3:12" x14ac:dyDescent="0.25">
      <c r="C879" s="1151" t="s">
        <v>786</v>
      </c>
      <c r="D879" s="1126" t="s">
        <v>1754</v>
      </c>
      <c r="E879" s="1127" t="s">
        <v>177</v>
      </c>
      <c r="F879" s="1112">
        <v>1</v>
      </c>
      <c r="G879" s="1110">
        <v>8.3000000000000007</v>
      </c>
      <c r="H879" s="1113"/>
      <c r="I879" s="1113"/>
      <c r="J879" s="1114">
        <f t="shared" si="27"/>
        <v>8.3000000000000007</v>
      </c>
      <c r="K879" s="1119"/>
      <c r="L879" s="1119"/>
    </row>
    <row r="880" spans="3:12" x14ac:dyDescent="0.25">
      <c r="C880" s="1148"/>
      <c r="D880" s="1110"/>
      <c r="E880" s="1121" t="s">
        <v>2297</v>
      </c>
      <c r="F880" s="1112">
        <v>-1</v>
      </c>
      <c r="G880" s="1110">
        <v>0.9</v>
      </c>
      <c r="H880" s="1113"/>
      <c r="I880" s="1113"/>
      <c r="J880" s="1114">
        <f t="shared" si="27"/>
        <v>-0.9</v>
      </c>
      <c r="K880" s="1119"/>
      <c r="L880" s="1119"/>
    </row>
    <row r="881" spans="3:12" x14ac:dyDescent="0.25">
      <c r="C881" s="1151" t="s">
        <v>782</v>
      </c>
      <c r="D881" s="1126" t="s">
        <v>1756</v>
      </c>
      <c r="E881" s="1127" t="s">
        <v>1644</v>
      </c>
      <c r="F881" s="1112">
        <v>1</v>
      </c>
      <c r="G881" s="1110">
        <v>8.3000000000000007</v>
      </c>
      <c r="H881" s="1113"/>
      <c r="I881" s="1113"/>
      <c r="J881" s="1114">
        <f t="shared" si="27"/>
        <v>8.3000000000000007</v>
      </c>
      <c r="K881" s="1119"/>
      <c r="L881" s="1119"/>
    </row>
    <row r="882" spans="3:12" x14ac:dyDescent="0.25">
      <c r="C882" s="1151" t="s">
        <v>125</v>
      </c>
      <c r="D882" s="1126" t="s">
        <v>1757</v>
      </c>
      <c r="E882" s="1127" t="s">
        <v>1758</v>
      </c>
      <c r="F882" s="1112">
        <v>1</v>
      </c>
      <c r="G882" s="1110">
        <v>6.6</v>
      </c>
      <c r="H882" s="1113"/>
      <c r="I882" s="1113"/>
      <c r="J882" s="1114">
        <f t="shared" si="27"/>
        <v>6.6</v>
      </c>
      <c r="K882" s="1119"/>
      <c r="L882" s="1119"/>
    </row>
    <row r="883" spans="3:12" x14ac:dyDescent="0.25">
      <c r="C883" s="1151" t="s">
        <v>125</v>
      </c>
      <c r="D883" s="1126" t="s">
        <v>1759</v>
      </c>
      <c r="E883" s="1127" t="s">
        <v>686</v>
      </c>
      <c r="F883" s="1112">
        <v>1</v>
      </c>
      <c r="G883" s="1110">
        <v>17.7</v>
      </c>
      <c r="H883" s="1113"/>
      <c r="I883" s="1113"/>
      <c r="J883" s="1114">
        <f t="shared" si="27"/>
        <v>17.7</v>
      </c>
      <c r="K883" s="1119"/>
      <c r="L883" s="1119"/>
    </row>
    <row r="884" spans="3:12" x14ac:dyDescent="0.25">
      <c r="C884" s="1148"/>
      <c r="D884" s="1110"/>
      <c r="E884" s="1121" t="s">
        <v>2297</v>
      </c>
      <c r="F884" s="1112">
        <v>-1</v>
      </c>
      <c r="G884" s="1110">
        <v>1.2</v>
      </c>
      <c r="H884" s="1113"/>
      <c r="I884" s="1113"/>
      <c r="J884" s="1114">
        <f t="shared" si="27"/>
        <v>-1.2</v>
      </c>
      <c r="K884" s="1119"/>
      <c r="L884" s="1119"/>
    </row>
    <row r="885" spans="3:12" x14ac:dyDescent="0.25">
      <c r="C885" s="1151" t="s">
        <v>121</v>
      </c>
      <c r="D885" s="1126" t="s">
        <v>1781</v>
      </c>
      <c r="E885" s="1127" t="s">
        <v>122</v>
      </c>
      <c r="F885" s="1112">
        <v>1</v>
      </c>
      <c r="G885" s="1110">
        <v>8.4499999999999993</v>
      </c>
      <c r="H885" s="1113"/>
      <c r="I885" s="1113"/>
      <c r="J885" s="1114">
        <f t="shared" si="27"/>
        <v>8.4499999999999993</v>
      </c>
      <c r="K885" s="1119"/>
      <c r="L885" s="1119"/>
    </row>
    <row r="886" spans="3:12" x14ac:dyDescent="0.25">
      <c r="C886" s="1148"/>
      <c r="D886" s="1110"/>
      <c r="E886" s="1121" t="s">
        <v>2297</v>
      </c>
      <c r="F886" s="1112">
        <v>-1</v>
      </c>
      <c r="G886" s="1110">
        <v>0.9</v>
      </c>
      <c r="H886" s="1113"/>
      <c r="I886" s="1113"/>
      <c r="J886" s="1114">
        <f t="shared" si="27"/>
        <v>-0.9</v>
      </c>
      <c r="K886" s="1119"/>
      <c r="L886" s="1119"/>
    </row>
    <row r="887" spans="3:12" x14ac:dyDescent="0.25">
      <c r="C887" s="1151" t="s">
        <v>120</v>
      </c>
      <c r="D887" s="1126" t="s">
        <v>1782</v>
      </c>
      <c r="E887" s="1127" t="s">
        <v>834</v>
      </c>
      <c r="F887" s="1112">
        <v>1</v>
      </c>
      <c r="G887" s="1110">
        <v>8.1</v>
      </c>
      <c r="H887" s="1113"/>
      <c r="I887" s="1113"/>
      <c r="J887" s="1114">
        <f t="shared" si="27"/>
        <v>8.1</v>
      </c>
      <c r="K887" s="1119"/>
      <c r="L887" s="1119"/>
    </row>
    <row r="888" spans="3:12" x14ac:dyDescent="0.25">
      <c r="C888" s="1148"/>
      <c r="D888" s="1110"/>
      <c r="E888" s="1121" t="s">
        <v>2297</v>
      </c>
      <c r="F888" s="1112">
        <v>-1</v>
      </c>
      <c r="G888" s="1110">
        <v>0.8</v>
      </c>
      <c r="H888" s="1113"/>
      <c r="I888" s="1113"/>
      <c r="J888" s="1114">
        <f t="shared" si="27"/>
        <v>-0.8</v>
      </c>
      <c r="K888" s="1119"/>
      <c r="L888" s="1119"/>
    </row>
    <row r="889" spans="3:12" x14ac:dyDescent="0.25">
      <c r="C889" s="1151" t="s">
        <v>121</v>
      </c>
      <c r="D889" s="1126" t="s">
        <v>1784</v>
      </c>
      <c r="E889" s="1127" t="s">
        <v>122</v>
      </c>
      <c r="F889" s="1112">
        <v>1</v>
      </c>
      <c r="G889" s="1110">
        <v>7.9</v>
      </c>
      <c r="H889" s="1113"/>
      <c r="I889" s="1113"/>
      <c r="J889" s="1114">
        <f t="shared" si="27"/>
        <v>7.9</v>
      </c>
      <c r="K889" s="1119"/>
      <c r="L889" s="1119"/>
    </row>
    <row r="890" spans="3:12" x14ac:dyDescent="0.25">
      <c r="C890" s="1148"/>
      <c r="D890" s="1110"/>
      <c r="E890" s="1121" t="s">
        <v>2297</v>
      </c>
      <c r="F890" s="1112">
        <v>-1</v>
      </c>
      <c r="G890" s="1110">
        <v>0.9</v>
      </c>
      <c r="H890" s="1113"/>
      <c r="I890" s="1113"/>
      <c r="J890" s="1114">
        <f t="shared" si="27"/>
        <v>-0.9</v>
      </c>
      <c r="K890" s="1119"/>
      <c r="L890" s="1119"/>
    </row>
    <row r="891" spans="3:12" x14ac:dyDescent="0.25">
      <c r="C891" s="1151" t="s">
        <v>121</v>
      </c>
      <c r="D891" s="1126" t="s">
        <v>1760</v>
      </c>
      <c r="E891" s="1127" t="s">
        <v>141</v>
      </c>
      <c r="F891" s="1112">
        <v>1</v>
      </c>
      <c r="G891" s="1110">
        <v>8</v>
      </c>
      <c r="H891" s="1113"/>
      <c r="I891" s="1113"/>
      <c r="J891" s="1114">
        <f t="shared" si="27"/>
        <v>8</v>
      </c>
      <c r="K891" s="1119"/>
      <c r="L891" s="1119"/>
    </row>
    <row r="892" spans="3:12" x14ac:dyDescent="0.25">
      <c r="C892" s="1148"/>
      <c r="D892" s="1110"/>
      <c r="E892" s="1121" t="s">
        <v>2297</v>
      </c>
      <c r="F892" s="1112">
        <v>-1</v>
      </c>
      <c r="G892" s="1110">
        <v>0.9</v>
      </c>
      <c r="H892" s="1113"/>
      <c r="I892" s="1113"/>
      <c r="J892" s="1114">
        <f t="shared" si="27"/>
        <v>-0.9</v>
      </c>
      <c r="K892" s="1119"/>
      <c r="L892" s="1119"/>
    </row>
    <row r="893" spans="3:12" x14ac:dyDescent="0.25">
      <c r="C893" s="1151" t="s">
        <v>121</v>
      </c>
      <c r="D893" s="1126" t="s">
        <v>1761</v>
      </c>
      <c r="E893" s="1127" t="s">
        <v>130</v>
      </c>
      <c r="F893" s="1112">
        <v>1</v>
      </c>
      <c r="G893" s="1110">
        <v>8</v>
      </c>
      <c r="H893" s="1113"/>
      <c r="I893" s="1113"/>
      <c r="J893" s="1114">
        <f t="shared" si="27"/>
        <v>8</v>
      </c>
      <c r="K893" s="1119"/>
      <c r="L893" s="1119"/>
    </row>
    <row r="894" spans="3:12" x14ac:dyDescent="0.25">
      <c r="C894" s="1148"/>
      <c r="D894" s="1110"/>
      <c r="E894" s="1121" t="s">
        <v>2297</v>
      </c>
      <c r="F894" s="1112">
        <v>-1</v>
      </c>
      <c r="G894" s="1110">
        <v>0.9</v>
      </c>
      <c r="H894" s="1113"/>
      <c r="I894" s="1113"/>
      <c r="J894" s="1114">
        <f t="shared" si="27"/>
        <v>-0.9</v>
      </c>
      <c r="K894" s="1119"/>
      <c r="L894" s="1119"/>
    </row>
    <row r="895" spans="3:12" x14ac:dyDescent="0.25">
      <c r="C895" s="1151" t="s">
        <v>125</v>
      </c>
      <c r="D895" s="1126" t="s">
        <v>1773</v>
      </c>
      <c r="E895" s="1127" t="s">
        <v>359</v>
      </c>
      <c r="F895" s="1112">
        <v>1</v>
      </c>
      <c r="G895" s="1110">
        <v>5.85</v>
      </c>
      <c r="H895" s="1113"/>
      <c r="I895" s="1113"/>
      <c r="J895" s="1114">
        <f t="shared" si="27"/>
        <v>5.85</v>
      </c>
      <c r="K895" s="1119"/>
      <c r="L895" s="1119"/>
    </row>
    <row r="896" spans="3:12" x14ac:dyDescent="0.25">
      <c r="C896" s="1148"/>
      <c r="D896" s="1110"/>
      <c r="E896" s="1121" t="s">
        <v>2297</v>
      </c>
      <c r="F896" s="1112">
        <v>-1</v>
      </c>
      <c r="G896" s="1110">
        <v>0.9</v>
      </c>
      <c r="H896" s="1113"/>
      <c r="I896" s="1113"/>
      <c r="J896" s="1114">
        <f t="shared" si="27"/>
        <v>-0.9</v>
      </c>
      <c r="K896" s="1119"/>
      <c r="L896" s="1119"/>
    </row>
    <row r="897" spans="3:12" x14ac:dyDescent="0.25">
      <c r="C897" s="1151" t="s">
        <v>125</v>
      </c>
      <c r="D897" s="1126" t="s">
        <v>2442</v>
      </c>
      <c r="E897" s="1127" t="s">
        <v>2272</v>
      </c>
      <c r="F897" s="1112">
        <v>1</v>
      </c>
      <c r="G897" s="1110">
        <v>2.7</v>
      </c>
      <c r="H897" s="1113"/>
      <c r="I897" s="1113"/>
      <c r="J897" s="1114">
        <f t="shared" si="27"/>
        <v>2.7</v>
      </c>
      <c r="K897" s="1119"/>
      <c r="L897" s="1119"/>
    </row>
    <row r="898" spans="3:12" x14ac:dyDescent="0.25">
      <c r="C898" s="1151" t="s">
        <v>121</v>
      </c>
      <c r="D898" s="1126" t="s">
        <v>1765</v>
      </c>
      <c r="E898" s="1127" t="s">
        <v>122</v>
      </c>
      <c r="F898" s="1112">
        <v>1</v>
      </c>
      <c r="G898" s="1110">
        <v>8.9</v>
      </c>
      <c r="H898" s="1113"/>
      <c r="I898" s="1113"/>
      <c r="J898" s="1114">
        <f t="shared" si="27"/>
        <v>8.9</v>
      </c>
      <c r="K898" s="1119"/>
      <c r="L898" s="1119"/>
    </row>
    <row r="899" spans="3:12" x14ac:dyDescent="0.25">
      <c r="C899" s="1148"/>
      <c r="D899" s="1110"/>
      <c r="E899" s="1121" t="s">
        <v>2297</v>
      </c>
      <c r="F899" s="1112">
        <v>-1</v>
      </c>
      <c r="G899" s="1110">
        <v>0.9</v>
      </c>
      <c r="H899" s="1113"/>
      <c r="I899" s="1113"/>
      <c r="J899" s="1114">
        <f t="shared" si="27"/>
        <v>-0.9</v>
      </c>
      <c r="K899" s="1119"/>
      <c r="L899" s="1119"/>
    </row>
    <row r="900" spans="3:12" x14ac:dyDescent="0.25">
      <c r="C900" s="1151" t="s">
        <v>121</v>
      </c>
      <c r="D900" s="1126" t="s">
        <v>1766</v>
      </c>
      <c r="E900" s="1127" t="s">
        <v>122</v>
      </c>
      <c r="F900" s="1112">
        <v>1</v>
      </c>
      <c r="G900" s="1110">
        <v>8.9</v>
      </c>
      <c r="H900" s="1113"/>
      <c r="I900" s="1113"/>
      <c r="J900" s="1114">
        <f t="shared" si="27"/>
        <v>8.9</v>
      </c>
      <c r="K900" s="1119"/>
      <c r="L900" s="1119"/>
    </row>
    <row r="901" spans="3:12" x14ac:dyDescent="0.25">
      <c r="C901" s="1148"/>
      <c r="D901" s="1110"/>
      <c r="E901" s="1121" t="s">
        <v>2297</v>
      </c>
      <c r="F901" s="1112">
        <v>-1</v>
      </c>
      <c r="G901" s="1110">
        <v>0.9</v>
      </c>
      <c r="H901" s="1113"/>
      <c r="I901" s="1113"/>
      <c r="J901" s="1114">
        <f t="shared" si="27"/>
        <v>-0.9</v>
      </c>
      <c r="K901" s="1119"/>
      <c r="L901" s="1119"/>
    </row>
    <row r="902" spans="3:12" x14ac:dyDescent="0.25">
      <c r="C902" s="1151" t="s">
        <v>121</v>
      </c>
      <c r="D902" s="1126" t="s">
        <v>1767</v>
      </c>
      <c r="E902" s="1127" t="s">
        <v>268</v>
      </c>
      <c r="F902" s="1112">
        <v>1</v>
      </c>
      <c r="G902" s="1110">
        <v>10.3</v>
      </c>
      <c r="H902" s="1113"/>
      <c r="I902" s="1113"/>
      <c r="J902" s="1114">
        <f t="shared" si="27"/>
        <v>10.3</v>
      </c>
      <c r="K902" s="1119"/>
      <c r="L902" s="1119"/>
    </row>
    <row r="903" spans="3:12" x14ac:dyDescent="0.25">
      <c r="C903" s="1148"/>
      <c r="D903" s="1110"/>
      <c r="E903" s="1121" t="s">
        <v>2297</v>
      </c>
      <c r="F903" s="1112">
        <v>-1</v>
      </c>
      <c r="G903" s="1110">
        <v>1</v>
      </c>
      <c r="H903" s="1113"/>
      <c r="I903" s="1113"/>
      <c r="J903" s="1114">
        <f t="shared" si="27"/>
        <v>-1</v>
      </c>
      <c r="K903" s="1119"/>
      <c r="L903" s="1119"/>
    </row>
    <row r="904" spans="3:12" x14ac:dyDescent="0.25">
      <c r="C904" s="1151" t="s">
        <v>125</v>
      </c>
      <c r="D904" s="1126" t="s">
        <v>2443</v>
      </c>
      <c r="E904" s="1127" t="s">
        <v>2444</v>
      </c>
      <c r="F904" s="1112">
        <v>1</v>
      </c>
      <c r="G904" s="1110">
        <v>34.32</v>
      </c>
      <c r="H904" s="1113"/>
      <c r="I904" s="1113"/>
      <c r="J904" s="1114">
        <f t="shared" si="27"/>
        <v>34.32</v>
      </c>
      <c r="K904" s="1119"/>
      <c r="L904" s="1119"/>
    </row>
    <row r="905" spans="3:12" x14ac:dyDescent="0.25">
      <c r="C905" s="1148"/>
      <c r="D905" s="1110"/>
      <c r="E905" s="1121" t="s">
        <v>2297</v>
      </c>
      <c r="F905" s="1112">
        <v>-1</v>
      </c>
      <c r="G905" s="1110">
        <v>2.6</v>
      </c>
      <c r="H905" s="1113"/>
      <c r="I905" s="1113"/>
      <c r="J905" s="1114">
        <f t="shared" si="27"/>
        <v>-2.6</v>
      </c>
      <c r="K905" s="1119"/>
      <c r="L905" s="1119"/>
    </row>
    <row r="906" spans="3:12" x14ac:dyDescent="0.25">
      <c r="C906" s="1148"/>
      <c r="D906" s="1110"/>
      <c r="E906" s="1121" t="s">
        <v>2297</v>
      </c>
      <c r="F906" s="1112">
        <v>-2</v>
      </c>
      <c r="G906" s="1110">
        <v>1.2</v>
      </c>
      <c r="H906" s="1113"/>
      <c r="I906" s="1113"/>
      <c r="J906" s="1114">
        <f t="shared" si="27"/>
        <v>-2.4</v>
      </c>
      <c r="K906" s="1119"/>
      <c r="L906" s="1119"/>
    </row>
    <row r="907" spans="3:12" x14ac:dyDescent="0.25">
      <c r="C907" s="1148"/>
      <c r="D907" s="1110"/>
      <c r="E907" s="1121" t="s">
        <v>2297</v>
      </c>
      <c r="F907" s="1112">
        <v>-1</v>
      </c>
      <c r="G907" s="1110">
        <v>1</v>
      </c>
      <c r="H907" s="1113"/>
      <c r="I907" s="1113"/>
      <c r="J907" s="1114">
        <f t="shared" si="27"/>
        <v>-1</v>
      </c>
      <c r="K907" s="1119"/>
      <c r="L907" s="1119"/>
    </row>
    <row r="908" spans="3:12" x14ac:dyDescent="0.25">
      <c r="C908" s="1148"/>
      <c r="D908" s="1110"/>
      <c r="E908" s="1121" t="s">
        <v>2297</v>
      </c>
      <c r="F908" s="1112">
        <v>-2</v>
      </c>
      <c r="G908" s="1110">
        <v>0.9</v>
      </c>
      <c r="H908" s="1113"/>
      <c r="I908" s="1113"/>
      <c r="J908" s="1114">
        <f t="shared" si="27"/>
        <v>-1.8</v>
      </c>
      <c r="K908" s="1119"/>
      <c r="L908" s="1119"/>
    </row>
    <row r="909" spans="3:12" x14ac:dyDescent="0.25">
      <c r="C909" s="1151" t="s">
        <v>120</v>
      </c>
      <c r="D909" s="1126" t="s">
        <v>1787</v>
      </c>
      <c r="E909" s="1127" t="s">
        <v>2445</v>
      </c>
      <c r="F909" s="1112">
        <v>1</v>
      </c>
      <c r="G909" s="1110">
        <v>8.6999999999999993</v>
      </c>
      <c r="H909" s="1113"/>
      <c r="I909" s="1113"/>
      <c r="J909" s="1114">
        <f t="shared" si="27"/>
        <v>8.6999999999999993</v>
      </c>
      <c r="K909" s="1119"/>
      <c r="L909" s="1119"/>
    </row>
    <row r="910" spans="3:12" x14ac:dyDescent="0.25">
      <c r="C910" s="1148"/>
      <c r="D910" s="1110"/>
      <c r="E910" s="1121" t="s">
        <v>2297</v>
      </c>
      <c r="F910" s="1112">
        <v>-1</v>
      </c>
      <c r="G910" s="1110">
        <v>0.8</v>
      </c>
      <c r="H910" s="1113"/>
      <c r="I910" s="1113"/>
      <c r="J910" s="1114">
        <f t="shared" si="27"/>
        <v>-0.8</v>
      </c>
      <c r="K910" s="1119"/>
      <c r="L910" s="1119"/>
    </row>
    <row r="911" spans="3:12" x14ac:dyDescent="0.25">
      <c r="C911" s="1151" t="s">
        <v>120</v>
      </c>
      <c r="D911" s="1126" t="s">
        <v>1774</v>
      </c>
      <c r="E911" s="1127" t="s">
        <v>2446</v>
      </c>
      <c r="F911" s="1112">
        <v>1</v>
      </c>
      <c r="G911" s="1110">
        <v>6.6</v>
      </c>
      <c r="H911" s="1113"/>
      <c r="I911" s="1113"/>
      <c r="J911" s="1114">
        <f t="shared" si="27"/>
        <v>6.6</v>
      </c>
      <c r="K911" s="1119"/>
      <c r="L911" s="1119"/>
    </row>
    <row r="912" spans="3:12" x14ac:dyDescent="0.25">
      <c r="C912" s="1148"/>
      <c r="D912" s="1110"/>
      <c r="E912" s="1121" t="s">
        <v>2297</v>
      </c>
      <c r="F912" s="1112">
        <v>-1</v>
      </c>
      <c r="G912" s="1110">
        <v>0.8</v>
      </c>
      <c r="H912" s="1113"/>
      <c r="I912" s="1113"/>
      <c r="J912" s="1114">
        <f t="shared" si="27"/>
        <v>-0.8</v>
      </c>
      <c r="K912" s="1119"/>
      <c r="L912" s="1119"/>
    </row>
    <row r="913" spans="3:12" x14ac:dyDescent="0.25">
      <c r="C913" s="1151" t="s">
        <v>125</v>
      </c>
      <c r="D913" s="1126" t="s">
        <v>1792</v>
      </c>
      <c r="E913" s="1127" t="s">
        <v>2447</v>
      </c>
      <c r="F913" s="1112">
        <v>1</v>
      </c>
      <c r="G913" s="1110">
        <v>20.9</v>
      </c>
      <c r="H913" s="1113"/>
      <c r="I913" s="1113"/>
      <c r="J913" s="1114">
        <f t="shared" si="27"/>
        <v>20.9</v>
      </c>
      <c r="K913" s="1119"/>
      <c r="L913" s="1119"/>
    </row>
    <row r="914" spans="3:12" x14ac:dyDescent="0.25">
      <c r="C914" s="1148"/>
      <c r="D914" s="1110"/>
      <c r="E914" s="1121" t="s">
        <v>2297</v>
      </c>
      <c r="F914" s="1112">
        <v>-1</v>
      </c>
      <c r="G914" s="1110">
        <v>0.9</v>
      </c>
      <c r="H914" s="1113"/>
      <c r="I914" s="1113"/>
      <c r="J914" s="1114">
        <f t="shared" si="27"/>
        <v>-0.9</v>
      </c>
      <c r="K914" s="1119"/>
      <c r="L914" s="1119"/>
    </row>
    <row r="915" spans="3:12" x14ac:dyDescent="0.25">
      <c r="C915" s="1148"/>
      <c r="D915" s="1110"/>
      <c r="E915" s="1121" t="s">
        <v>2297</v>
      </c>
      <c r="F915" s="1112">
        <v>-2</v>
      </c>
      <c r="G915" s="1110">
        <v>0.8</v>
      </c>
      <c r="H915" s="1113"/>
      <c r="I915" s="1113"/>
      <c r="J915" s="1114">
        <f t="shared" si="27"/>
        <v>-1.6</v>
      </c>
      <c r="K915" s="1119"/>
      <c r="L915" s="1119"/>
    </row>
    <row r="916" spans="3:12" x14ac:dyDescent="0.25">
      <c r="C916" s="1151" t="s">
        <v>121</v>
      </c>
      <c r="D916" s="1126" t="s">
        <v>1789</v>
      </c>
      <c r="E916" s="1127" t="s">
        <v>142</v>
      </c>
      <c r="F916" s="1112">
        <v>1</v>
      </c>
      <c r="G916" s="1110">
        <v>9.3000000000000007</v>
      </c>
      <c r="H916" s="1113"/>
      <c r="I916" s="1113"/>
      <c r="J916" s="1114">
        <f t="shared" si="27"/>
        <v>9.3000000000000007</v>
      </c>
      <c r="K916" s="1119"/>
      <c r="L916" s="1119"/>
    </row>
    <row r="917" spans="3:12" x14ac:dyDescent="0.25">
      <c r="C917" s="1148"/>
      <c r="D917" s="1110"/>
      <c r="E917" s="1121" t="s">
        <v>2297</v>
      </c>
      <c r="F917" s="1112">
        <v>-1</v>
      </c>
      <c r="G917" s="1110">
        <v>0.9</v>
      </c>
      <c r="H917" s="1113"/>
      <c r="I917" s="1113"/>
      <c r="J917" s="1114">
        <f t="shared" si="27"/>
        <v>-0.9</v>
      </c>
      <c r="K917" s="1119"/>
      <c r="L917" s="1119"/>
    </row>
    <row r="918" spans="3:12" x14ac:dyDescent="0.25">
      <c r="C918" s="1151" t="s">
        <v>782</v>
      </c>
      <c r="D918" s="1126" t="s">
        <v>1790</v>
      </c>
      <c r="E918" s="1127" t="s">
        <v>140</v>
      </c>
      <c r="F918" s="1112">
        <v>1</v>
      </c>
      <c r="G918" s="1110">
        <v>10.3</v>
      </c>
      <c r="H918" s="1113"/>
      <c r="I918" s="1113"/>
      <c r="J918" s="1114">
        <f t="shared" si="27"/>
        <v>10.3</v>
      </c>
      <c r="K918" s="1119"/>
      <c r="L918" s="1119"/>
    </row>
    <row r="919" spans="3:12" x14ac:dyDescent="0.25">
      <c r="C919" s="1151" t="s">
        <v>125</v>
      </c>
      <c r="D919" s="1126" t="s">
        <v>1796</v>
      </c>
      <c r="E919" s="1127" t="s">
        <v>2449</v>
      </c>
      <c r="F919" s="1112">
        <v>1</v>
      </c>
      <c r="G919" s="1110">
        <v>23.1</v>
      </c>
      <c r="H919" s="1113"/>
      <c r="I919" s="1113"/>
      <c r="J919" s="1114">
        <f t="shared" si="27"/>
        <v>23.1</v>
      </c>
      <c r="K919" s="1119"/>
      <c r="L919" s="1119"/>
    </row>
    <row r="920" spans="3:12" x14ac:dyDescent="0.25">
      <c r="C920" s="1148"/>
      <c r="D920" s="1110"/>
      <c r="E920" s="1121" t="s">
        <v>2297</v>
      </c>
      <c r="F920" s="1112">
        <v>-2</v>
      </c>
      <c r="G920" s="1110">
        <v>1.2</v>
      </c>
      <c r="H920" s="1113"/>
      <c r="I920" s="1113"/>
      <c r="J920" s="1114">
        <f t="shared" si="27"/>
        <v>-2.4</v>
      </c>
      <c r="K920" s="1119"/>
      <c r="L920" s="1119"/>
    </row>
    <row r="921" spans="3:12" x14ac:dyDescent="0.25">
      <c r="C921" s="1123"/>
      <c r="D921" s="1123"/>
      <c r="E921" s="1123"/>
      <c r="F921" s="1123"/>
      <c r="G921" s="1123"/>
      <c r="H921" s="1123"/>
      <c r="I921" s="1123"/>
      <c r="J921" s="1123"/>
      <c r="K921" s="1123"/>
      <c r="L921" s="1123"/>
    </row>
    <row r="922" spans="3:12" x14ac:dyDescent="0.25">
      <c r="C922" s="1148"/>
      <c r="D922" s="1110"/>
      <c r="E922" s="1118" t="s">
        <v>1798</v>
      </c>
      <c r="F922" s="1112"/>
      <c r="G922" s="1110"/>
      <c r="H922" s="1113"/>
      <c r="I922" s="1113"/>
      <c r="J922" s="1114"/>
      <c r="K922" s="1119"/>
      <c r="L922" s="1119"/>
    </row>
    <row r="923" spans="3:12" x14ac:dyDescent="0.25">
      <c r="C923" s="1151" t="s">
        <v>121</v>
      </c>
      <c r="D923" s="1126" t="s">
        <v>1786</v>
      </c>
      <c r="E923" s="1127" t="s">
        <v>122</v>
      </c>
      <c r="F923" s="1112">
        <v>1</v>
      </c>
      <c r="G923" s="1110">
        <v>8.1</v>
      </c>
      <c r="H923" s="1113"/>
      <c r="I923" s="1113"/>
      <c r="J923" s="1114">
        <f t="shared" ref="J923:J976" si="28">PRODUCT(F923:I923)</f>
        <v>8.1</v>
      </c>
      <c r="K923" s="1119"/>
      <c r="L923" s="1119"/>
    </row>
    <row r="924" spans="3:12" x14ac:dyDescent="0.25">
      <c r="C924" s="1148"/>
      <c r="D924" s="1110"/>
      <c r="E924" s="1121" t="s">
        <v>2297</v>
      </c>
      <c r="F924" s="1112">
        <v>-1</v>
      </c>
      <c r="G924" s="1110">
        <v>0.9</v>
      </c>
      <c r="H924" s="1113"/>
      <c r="I924" s="1113"/>
      <c r="J924" s="1114">
        <f t="shared" si="28"/>
        <v>-0.9</v>
      </c>
      <c r="K924" s="1119"/>
      <c r="L924" s="1119"/>
    </row>
    <row r="925" spans="3:12" x14ac:dyDescent="0.25">
      <c r="C925" s="1151" t="s">
        <v>125</v>
      </c>
      <c r="D925" s="1126" t="s">
        <v>1804</v>
      </c>
      <c r="E925" s="1127" t="s">
        <v>204</v>
      </c>
      <c r="F925" s="1112">
        <v>1</v>
      </c>
      <c r="G925" s="1110">
        <v>12.8</v>
      </c>
      <c r="H925" s="1113"/>
      <c r="I925" s="1113"/>
      <c r="J925" s="1114">
        <f t="shared" si="28"/>
        <v>12.8</v>
      </c>
      <c r="K925" s="1119"/>
      <c r="L925" s="1119"/>
    </row>
    <row r="926" spans="3:12" x14ac:dyDescent="0.25">
      <c r="C926" s="1148"/>
      <c r="D926" s="1110"/>
      <c r="E926" s="1121" t="s">
        <v>2297</v>
      </c>
      <c r="F926" s="1112">
        <v>-1</v>
      </c>
      <c r="G926" s="1110">
        <v>1.2</v>
      </c>
      <c r="H926" s="1113"/>
      <c r="I926" s="1113"/>
      <c r="J926" s="1114">
        <f t="shared" si="28"/>
        <v>-1.2</v>
      </c>
      <c r="K926" s="1119"/>
      <c r="L926" s="1119"/>
    </row>
    <row r="927" spans="3:12" x14ac:dyDescent="0.25">
      <c r="C927" s="1151" t="s">
        <v>125</v>
      </c>
      <c r="D927" s="1126" t="s">
        <v>1823</v>
      </c>
      <c r="E927" s="1127" t="s">
        <v>1824</v>
      </c>
      <c r="F927" s="1112">
        <v>1</v>
      </c>
      <c r="G927" s="1110">
        <v>21.95</v>
      </c>
      <c r="H927" s="1113"/>
      <c r="I927" s="1113"/>
      <c r="J927" s="1114">
        <f t="shared" si="28"/>
        <v>21.95</v>
      </c>
      <c r="K927" s="1119"/>
      <c r="L927" s="1119"/>
    </row>
    <row r="928" spans="3:12" x14ac:dyDescent="0.25">
      <c r="C928" s="1148"/>
      <c r="D928" s="1110"/>
      <c r="E928" s="1121" t="s">
        <v>2297</v>
      </c>
      <c r="F928" s="1112">
        <v>-1</v>
      </c>
      <c r="G928" s="1110">
        <v>1.8</v>
      </c>
      <c r="H928" s="1113"/>
      <c r="I928" s="1113"/>
      <c r="J928" s="1114">
        <f t="shared" si="28"/>
        <v>-1.8</v>
      </c>
      <c r="K928" s="1119"/>
      <c r="L928" s="1119"/>
    </row>
    <row r="929" spans="3:12" x14ac:dyDescent="0.25">
      <c r="C929" s="1148"/>
      <c r="D929" s="1110"/>
      <c r="E929" s="1121" t="s">
        <v>2297</v>
      </c>
      <c r="F929" s="1112">
        <v>-1</v>
      </c>
      <c r="G929" s="1110">
        <v>0.9</v>
      </c>
      <c r="H929" s="1113"/>
      <c r="I929" s="1113"/>
      <c r="J929" s="1114">
        <f t="shared" si="28"/>
        <v>-0.9</v>
      </c>
      <c r="K929" s="1119"/>
      <c r="L929" s="1119"/>
    </row>
    <row r="930" spans="3:12" x14ac:dyDescent="0.25">
      <c r="C930" s="1151" t="s">
        <v>125</v>
      </c>
      <c r="D930" s="1126" t="s">
        <v>1799</v>
      </c>
      <c r="E930" s="1127" t="s">
        <v>1800</v>
      </c>
      <c r="F930" s="1112">
        <v>1</v>
      </c>
      <c r="G930" s="1110">
        <v>3.1</v>
      </c>
      <c r="H930" s="1113"/>
      <c r="I930" s="1113"/>
      <c r="J930" s="1114">
        <f t="shared" si="28"/>
        <v>3.1</v>
      </c>
      <c r="K930" s="1119"/>
      <c r="L930" s="1119"/>
    </row>
    <row r="931" spans="3:12" x14ac:dyDescent="0.25">
      <c r="C931" s="1148"/>
      <c r="D931" s="1110"/>
      <c r="E931" s="1121" t="s">
        <v>2297</v>
      </c>
      <c r="F931" s="1112">
        <v>-1</v>
      </c>
      <c r="G931" s="1110">
        <v>0.9</v>
      </c>
      <c r="H931" s="1113"/>
      <c r="I931" s="1113"/>
      <c r="J931" s="1114">
        <f t="shared" si="28"/>
        <v>-0.9</v>
      </c>
      <c r="K931" s="1119"/>
      <c r="L931" s="1119"/>
    </row>
    <row r="932" spans="3:12" x14ac:dyDescent="0.25">
      <c r="C932" s="1151" t="s">
        <v>121</v>
      </c>
      <c r="D932" s="1126" t="s">
        <v>2222</v>
      </c>
      <c r="E932" s="1127" t="s">
        <v>2450</v>
      </c>
      <c r="F932" s="1112">
        <v>1</v>
      </c>
      <c r="G932" s="1110">
        <v>14.5</v>
      </c>
      <c r="H932" s="1113"/>
      <c r="I932" s="1113"/>
      <c r="J932" s="1114">
        <f t="shared" si="28"/>
        <v>14.5</v>
      </c>
      <c r="K932" s="1119"/>
      <c r="L932" s="1119"/>
    </row>
    <row r="933" spans="3:12" x14ac:dyDescent="0.25">
      <c r="C933" s="1148"/>
      <c r="D933" s="1110"/>
      <c r="E933" s="1121" t="s">
        <v>2297</v>
      </c>
      <c r="F933" s="1112">
        <v>-1</v>
      </c>
      <c r="G933" s="1110">
        <v>0.9</v>
      </c>
      <c r="H933" s="1113"/>
      <c r="I933" s="1113"/>
      <c r="J933" s="1114">
        <f t="shared" si="28"/>
        <v>-0.9</v>
      </c>
      <c r="K933" s="1119"/>
      <c r="L933" s="1119"/>
    </row>
    <row r="934" spans="3:12" x14ac:dyDescent="0.25">
      <c r="C934" s="1148"/>
      <c r="D934" s="1110"/>
      <c r="E934" s="1121" t="s">
        <v>2315</v>
      </c>
      <c r="F934" s="1112">
        <v>1</v>
      </c>
      <c r="G934" s="1110">
        <v>6.8</v>
      </c>
      <c r="H934" s="1113"/>
      <c r="I934" s="1113"/>
      <c r="J934" s="1114">
        <f t="shared" si="28"/>
        <v>6.8</v>
      </c>
      <c r="K934" s="1119"/>
      <c r="L934" s="1119"/>
    </row>
    <row r="935" spans="3:12" x14ac:dyDescent="0.25">
      <c r="C935" s="1151" t="s">
        <v>121</v>
      </c>
      <c r="D935" s="1126" t="s">
        <v>1816</v>
      </c>
      <c r="E935" s="1127" t="s">
        <v>2451</v>
      </c>
      <c r="F935" s="1112">
        <v>1</v>
      </c>
      <c r="G935" s="1110">
        <v>13.3</v>
      </c>
      <c r="H935" s="1113"/>
      <c r="I935" s="1113"/>
      <c r="J935" s="1114">
        <f t="shared" si="28"/>
        <v>13.3</v>
      </c>
      <c r="K935" s="1119"/>
      <c r="L935" s="1119"/>
    </row>
    <row r="936" spans="3:12" x14ac:dyDescent="0.25">
      <c r="C936" s="1148"/>
      <c r="D936" s="1110"/>
      <c r="E936" s="1121" t="s">
        <v>2297</v>
      </c>
      <c r="F936" s="1112">
        <v>-1</v>
      </c>
      <c r="G936" s="1110">
        <v>0.9</v>
      </c>
      <c r="H936" s="1113"/>
      <c r="I936" s="1113"/>
      <c r="J936" s="1114">
        <f t="shared" si="28"/>
        <v>-0.9</v>
      </c>
      <c r="K936" s="1119"/>
      <c r="L936" s="1119"/>
    </row>
    <row r="937" spans="3:12" x14ac:dyDescent="0.25">
      <c r="C937" s="1148"/>
      <c r="D937" s="1110"/>
      <c r="E937" s="1121" t="s">
        <v>2315</v>
      </c>
      <c r="F937" s="1112">
        <v>1</v>
      </c>
      <c r="G937" s="1110">
        <v>6.4</v>
      </c>
      <c r="H937" s="1113"/>
      <c r="I937" s="1113"/>
      <c r="J937" s="1114">
        <f t="shared" si="28"/>
        <v>6.4</v>
      </c>
      <c r="K937" s="1119"/>
      <c r="L937" s="1119"/>
    </row>
    <row r="938" spans="3:12" x14ac:dyDescent="0.25">
      <c r="C938" s="1151" t="s">
        <v>121</v>
      </c>
      <c r="D938" s="1126" t="s">
        <v>1819</v>
      </c>
      <c r="E938" s="1127" t="s">
        <v>122</v>
      </c>
      <c r="F938" s="1112">
        <v>1</v>
      </c>
      <c r="G938" s="1110">
        <v>8.4</v>
      </c>
      <c r="H938" s="1113"/>
      <c r="I938" s="1113"/>
      <c r="J938" s="1114">
        <f t="shared" si="28"/>
        <v>8.4</v>
      </c>
      <c r="K938" s="1119"/>
      <c r="L938" s="1119"/>
    </row>
    <row r="939" spans="3:12" x14ac:dyDescent="0.25">
      <c r="C939" s="1148"/>
      <c r="D939" s="1110"/>
      <c r="E939" s="1121" t="s">
        <v>2297</v>
      </c>
      <c r="F939" s="1112">
        <v>-1</v>
      </c>
      <c r="G939" s="1110">
        <v>0.9</v>
      </c>
      <c r="H939" s="1113"/>
      <c r="I939" s="1113"/>
      <c r="J939" s="1114">
        <f t="shared" si="28"/>
        <v>-0.9</v>
      </c>
      <c r="K939" s="1119"/>
      <c r="L939" s="1119"/>
    </row>
    <row r="940" spans="3:12" x14ac:dyDescent="0.25">
      <c r="C940" s="1151" t="s">
        <v>125</v>
      </c>
      <c r="D940" s="1126" t="s">
        <v>1820</v>
      </c>
      <c r="E940" s="1127" t="s">
        <v>686</v>
      </c>
      <c r="F940" s="1112">
        <v>1</v>
      </c>
      <c r="G940" s="1110">
        <v>16.5</v>
      </c>
      <c r="H940" s="1113"/>
      <c r="I940" s="1113"/>
      <c r="J940" s="1114">
        <f t="shared" si="28"/>
        <v>16.5</v>
      </c>
      <c r="K940" s="1119"/>
      <c r="L940" s="1119"/>
    </row>
    <row r="941" spans="3:12" x14ac:dyDescent="0.25">
      <c r="C941" s="1148"/>
      <c r="D941" s="1110"/>
      <c r="E941" s="1121" t="s">
        <v>2297</v>
      </c>
      <c r="F941" s="1112">
        <v>-1</v>
      </c>
      <c r="G941" s="1110">
        <v>1.2</v>
      </c>
      <c r="H941" s="1113"/>
      <c r="I941" s="1113"/>
      <c r="J941" s="1114">
        <f t="shared" si="28"/>
        <v>-1.2</v>
      </c>
      <c r="K941" s="1119"/>
      <c r="L941" s="1119"/>
    </row>
    <row r="942" spans="3:12" x14ac:dyDescent="0.25">
      <c r="C942" s="1151" t="s">
        <v>125</v>
      </c>
      <c r="D942" s="1126" t="s">
        <v>1821</v>
      </c>
      <c r="E942" s="1127" t="s">
        <v>1758</v>
      </c>
      <c r="F942" s="1112">
        <v>1</v>
      </c>
      <c r="G942" s="1110">
        <v>8.9</v>
      </c>
      <c r="H942" s="1113"/>
      <c r="I942" s="1113"/>
      <c r="J942" s="1114">
        <f t="shared" si="28"/>
        <v>8.9</v>
      </c>
      <c r="K942" s="1119"/>
      <c r="L942" s="1119"/>
    </row>
    <row r="943" spans="3:12" x14ac:dyDescent="0.25">
      <c r="C943" s="1148"/>
      <c r="D943" s="1110"/>
      <c r="E943" s="1121" t="s">
        <v>2297</v>
      </c>
      <c r="F943" s="1112">
        <v>-1</v>
      </c>
      <c r="G943" s="1110">
        <v>1.2</v>
      </c>
      <c r="H943" s="1113"/>
      <c r="I943" s="1113"/>
      <c r="J943" s="1114">
        <f t="shared" si="28"/>
        <v>-1.2</v>
      </c>
      <c r="K943" s="1119"/>
      <c r="L943" s="1119"/>
    </row>
    <row r="944" spans="3:12" x14ac:dyDescent="0.25">
      <c r="C944" s="1151" t="s">
        <v>121</v>
      </c>
      <c r="D944" s="1126" t="s">
        <v>2214</v>
      </c>
      <c r="E944" s="1127" t="s">
        <v>122</v>
      </c>
      <c r="F944" s="1112">
        <v>1</v>
      </c>
      <c r="G944" s="1110">
        <v>8.3000000000000007</v>
      </c>
      <c r="H944" s="1113"/>
      <c r="I944" s="1113"/>
      <c r="J944" s="1114">
        <f t="shared" si="28"/>
        <v>8.3000000000000007</v>
      </c>
      <c r="K944" s="1119"/>
      <c r="L944" s="1119"/>
    </row>
    <row r="945" spans="3:12" x14ac:dyDescent="0.25">
      <c r="C945" s="1148"/>
      <c r="D945" s="1110"/>
      <c r="E945" s="1121" t="s">
        <v>2297</v>
      </c>
      <c r="F945" s="1112">
        <v>-1</v>
      </c>
      <c r="G945" s="1110">
        <v>0.9</v>
      </c>
      <c r="H945" s="1113"/>
      <c r="I945" s="1113"/>
      <c r="J945" s="1114">
        <f t="shared" si="28"/>
        <v>-0.9</v>
      </c>
      <c r="K945" s="1119"/>
      <c r="L945" s="1119"/>
    </row>
    <row r="946" spans="3:12" x14ac:dyDescent="0.25">
      <c r="C946" s="1151" t="s">
        <v>125</v>
      </c>
      <c r="D946" s="1126" t="s">
        <v>1835</v>
      </c>
      <c r="E946" s="1127" t="s">
        <v>1753</v>
      </c>
      <c r="F946" s="1112">
        <v>1</v>
      </c>
      <c r="G946" s="1110">
        <v>8.35</v>
      </c>
      <c r="H946" s="1113"/>
      <c r="I946" s="1113"/>
      <c r="J946" s="1114">
        <f t="shared" si="28"/>
        <v>8.35</v>
      </c>
      <c r="K946" s="1119"/>
      <c r="L946" s="1119"/>
    </row>
    <row r="947" spans="3:12" x14ac:dyDescent="0.25">
      <c r="C947" s="1151" t="s">
        <v>125</v>
      </c>
      <c r="D947" s="1126" t="s">
        <v>1768</v>
      </c>
      <c r="E947" s="1127" t="s">
        <v>2452</v>
      </c>
      <c r="F947" s="1112">
        <v>1</v>
      </c>
      <c r="G947" s="1110">
        <v>143.15</v>
      </c>
      <c r="H947" s="1113"/>
      <c r="I947" s="1113"/>
      <c r="J947" s="1114">
        <f t="shared" si="28"/>
        <v>143.15</v>
      </c>
      <c r="K947" s="1119"/>
      <c r="L947" s="1119"/>
    </row>
    <row r="948" spans="3:12" x14ac:dyDescent="0.25">
      <c r="C948" s="1148"/>
      <c r="D948" s="1110"/>
      <c r="E948" s="1121" t="s">
        <v>2297</v>
      </c>
      <c r="F948" s="1112">
        <v>-1</v>
      </c>
      <c r="G948" s="1110">
        <v>1.8</v>
      </c>
      <c r="H948" s="1113"/>
      <c r="I948" s="1113"/>
      <c r="J948" s="1114">
        <f t="shared" si="28"/>
        <v>-1.8</v>
      </c>
      <c r="K948" s="1119"/>
      <c r="L948" s="1119"/>
    </row>
    <row r="949" spans="3:12" x14ac:dyDescent="0.25">
      <c r="C949" s="1148"/>
      <c r="D949" s="1110"/>
      <c r="E949" s="1121" t="s">
        <v>2297</v>
      </c>
      <c r="F949" s="1112">
        <v>-10</v>
      </c>
      <c r="G949" s="1110">
        <v>1.2</v>
      </c>
      <c r="H949" s="1113"/>
      <c r="I949" s="1113"/>
      <c r="J949" s="1114">
        <f t="shared" si="28"/>
        <v>-12</v>
      </c>
      <c r="K949" s="1119"/>
      <c r="L949" s="1119"/>
    </row>
    <row r="950" spans="3:12" x14ac:dyDescent="0.25">
      <c r="C950" s="1148"/>
      <c r="D950" s="1110"/>
      <c r="E950" s="1121" t="s">
        <v>2297</v>
      </c>
      <c r="F950" s="1112">
        <v>-4</v>
      </c>
      <c r="G950" s="1110">
        <v>1</v>
      </c>
      <c r="H950" s="1113"/>
      <c r="I950" s="1113"/>
      <c r="J950" s="1114">
        <f t="shared" si="28"/>
        <v>-4</v>
      </c>
      <c r="K950" s="1119"/>
      <c r="L950" s="1119"/>
    </row>
    <row r="951" spans="3:12" x14ac:dyDescent="0.25">
      <c r="C951" s="1148"/>
      <c r="D951" s="1110"/>
      <c r="E951" s="1121" t="s">
        <v>2297</v>
      </c>
      <c r="F951" s="1112">
        <v>-16</v>
      </c>
      <c r="G951" s="1110">
        <v>0.9</v>
      </c>
      <c r="H951" s="1113"/>
      <c r="I951" s="1113"/>
      <c r="J951" s="1114">
        <f t="shared" si="28"/>
        <v>-14.4</v>
      </c>
      <c r="K951" s="1119"/>
      <c r="L951" s="1119"/>
    </row>
    <row r="952" spans="3:12" x14ac:dyDescent="0.25">
      <c r="C952" s="1148"/>
      <c r="D952" s="1110"/>
      <c r="E952" s="1121" t="s">
        <v>2297</v>
      </c>
      <c r="F952" s="1112">
        <v>-1</v>
      </c>
      <c r="G952" s="1110">
        <v>0.8</v>
      </c>
      <c r="H952" s="1113"/>
      <c r="I952" s="1113"/>
      <c r="J952" s="1114">
        <f t="shared" si="28"/>
        <v>-0.8</v>
      </c>
      <c r="K952" s="1119"/>
      <c r="L952" s="1119"/>
    </row>
    <row r="953" spans="3:12" x14ac:dyDescent="0.25">
      <c r="C953" s="1151" t="s">
        <v>782</v>
      </c>
      <c r="D953" s="1126" t="s">
        <v>2218</v>
      </c>
      <c r="E953" s="1127" t="s">
        <v>140</v>
      </c>
      <c r="F953" s="1112">
        <v>1</v>
      </c>
      <c r="G953" s="1110">
        <v>12.1</v>
      </c>
      <c r="H953" s="1113"/>
      <c r="I953" s="1113"/>
      <c r="J953" s="1114">
        <f t="shared" si="28"/>
        <v>12.1</v>
      </c>
      <c r="K953" s="1119"/>
      <c r="L953" s="1119"/>
    </row>
    <row r="954" spans="3:12" x14ac:dyDescent="0.25">
      <c r="C954" s="1151" t="s">
        <v>786</v>
      </c>
      <c r="D954" s="1126" t="s">
        <v>1811</v>
      </c>
      <c r="E954" s="1127" t="s">
        <v>177</v>
      </c>
      <c r="F954" s="1112">
        <v>1</v>
      </c>
      <c r="G954" s="1110">
        <v>8.8000000000000007</v>
      </c>
      <c r="H954" s="1113"/>
      <c r="I954" s="1113"/>
      <c r="J954" s="1114">
        <f t="shared" si="28"/>
        <v>8.8000000000000007</v>
      </c>
      <c r="K954" s="1119"/>
      <c r="L954" s="1119"/>
    </row>
    <row r="955" spans="3:12" x14ac:dyDescent="0.25">
      <c r="C955" s="1148"/>
      <c r="D955" s="1110"/>
      <c r="E955" s="1121" t="s">
        <v>2297</v>
      </c>
      <c r="F955" s="1112">
        <v>-1</v>
      </c>
      <c r="G955" s="1110">
        <v>0.9</v>
      </c>
      <c r="H955" s="1113"/>
      <c r="I955" s="1113"/>
      <c r="J955" s="1114">
        <f t="shared" si="28"/>
        <v>-0.9</v>
      </c>
      <c r="K955" s="1119"/>
      <c r="L955" s="1119"/>
    </row>
    <row r="956" spans="3:12" x14ac:dyDescent="0.25">
      <c r="C956" s="1148"/>
      <c r="D956" s="1110"/>
      <c r="E956" s="1127" t="s">
        <v>2315</v>
      </c>
      <c r="F956" s="1112">
        <v>1</v>
      </c>
      <c r="G956" s="1110">
        <v>1.35</v>
      </c>
      <c r="H956" s="1113"/>
      <c r="I956" s="1113"/>
      <c r="J956" s="1114">
        <f t="shared" si="28"/>
        <v>1.35</v>
      </c>
      <c r="K956" s="1119"/>
      <c r="L956" s="1119"/>
    </row>
    <row r="957" spans="3:12" x14ac:dyDescent="0.25">
      <c r="C957" s="1151" t="s">
        <v>121</v>
      </c>
      <c r="D957" s="1126" t="s">
        <v>1812</v>
      </c>
      <c r="E957" s="1127" t="s">
        <v>268</v>
      </c>
      <c r="F957" s="1112">
        <v>1</v>
      </c>
      <c r="G957" s="1110">
        <v>11.7</v>
      </c>
      <c r="H957" s="1113"/>
      <c r="I957" s="1113"/>
      <c r="J957" s="1114">
        <f t="shared" si="28"/>
        <v>11.7</v>
      </c>
      <c r="K957" s="1119"/>
      <c r="L957" s="1119"/>
    </row>
    <row r="958" spans="3:12" x14ac:dyDescent="0.25">
      <c r="C958" s="1148"/>
      <c r="D958" s="1110"/>
      <c r="E958" s="1121" t="s">
        <v>2297</v>
      </c>
      <c r="F958" s="1112">
        <v>-1</v>
      </c>
      <c r="G958" s="1110">
        <v>1</v>
      </c>
      <c r="H958" s="1113"/>
      <c r="I958" s="1113"/>
      <c r="J958" s="1114">
        <f t="shared" si="28"/>
        <v>-1</v>
      </c>
      <c r="K958" s="1119"/>
      <c r="L958" s="1119"/>
    </row>
    <row r="959" spans="3:12" x14ac:dyDescent="0.25">
      <c r="C959" s="1151" t="s">
        <v>125</v>
      </c>
      <c r="D959" s="1126" t="s">
        <v>2454</v>
      </c>
      <c r="E959" s="1127" t="s">
        <v>278</v>
      </c>
      <c r="F959" s="1112">
        <v>1</v>
      </c>
      <c r="G959" s="1110">
        <v>14.9</v>
      </c>
      <c r="H959" s="1113"/>
      <c r="I959" s="1113"/>
      <c r="J959" s="1114">
        <f t="shared" si="28"/>
        <v>14.9</v>
      </c>
      <c r="K959" s="1119"/>
      <c r="L959" s="1119"/>
    </row>
    <row r="960" spans="3:12" x14ac:dyDescent="0.25">
      <c r="C960" s="1151"/>
      <c r="D960" s="1126"/>
      <c r="E960" s="1127" t="s">
        <v>2297</v>
      </c>
      <c r="F960" s="1112">
        <v>-1</v>
      </c>
      <c r="G960" s="1110">
        <v>1</v>
      </c>
      <c r="H960" s="1113"/>
      <c r="I960" s="1113"/>
      <c r="J960" s="1114">
        <f t="shared" si="28"/>
        <v>-1</v>
      </c>
      <c r="K960" s="1119"/>
      <c r="L960" s="1119"/>
    </row>
    <row r="961" spans="3:12" x14ac:dyDescent="0.25">
      <c r="C961" s="1151" t="s">
        <v>125</v>
      </c>
      <c r="D961" s="1126" t="s">
        <v>2457</v>
      </c>
      <c r="E961" s="1127" t="s">
        <v>2458</v>
      </c>
      <c r="F961" s="1112">
        <v>1</v>
      </c>
      <c r="G961" s="1110">
        <v>50</v>
      </c>
      <c r="H961" s="1113"/>
      <c r="I961" s="1113"/>
      <c r="J961" s="1114">
        <f t="shared" si="28"/>
        <v>50</v>
      </c>
      <c r="K961" s="1119"/>
      <c r="L961" s="1119"/>
    </row>
    <row r="962" spans="3:12" x14ac:dyDescent="0.25">
      <c r="C962" s="1151"/>
      <c r="D962" s="1126"/>
      <c r="E962" s="1127" t="s">
        <v>2297</v>
      </c>
      <c r="F962" s="1112">
        <v>-1</v>
      </c>
      <c r="G962" s="1110">
        <v>2.6</v>
      </c>
      <c r="H962" s="1113"/>
      <c r="I962" s="1113"/>
      <c r="J962" s="1114">
        <f t="shared" si="28"/>
        <v>-2.6</v>
      </c>
      <c r="K962" s="1119"/>
      <c r="L962" s="1119"/>
    </row>
    <row r="963" spans="3:12" x14ac:dyDescent="0.25">
      <c r="C963" s="1151"/>
      <c r="D963" s="1126"/>
      <c r="E963" s="1127" t="s">
        <v>2297</v>
      </c>
      <c r="F963" s="1112">
        <v>-8</v>
      </c>
      <c r="G963" s="1110">
        <v>1.2</v>
      </c>
      <c r="H963" s="1113"/>
      <c r="I963" s="1113"/>
      <c r="J963" s="1114">
        <f t="shared" si="28"/>
        <v>-9.6</v>
      </c>
      <c r="K963" s="1119"/>
      <c r="L963" s="1119"/>
    </row>
    <row r="964" spans="3:12" x14ac:dyDescent="0.25">
      <c r="C964" s="1151"/>
      <c r="D964" s="1126"/>
      <c r="E964" s="1127" t="s">
        <v>2297</v>
      </c>
      <c r="F964" s="1112">
        <v>-3</v>
      </c>
      <c r="G964" s="1110">
        <v>1</v>
      </c>
      <c r="H964" s="1113"/>
      <c r="I964" s="1113"/>
      <c r="J964" s="1114">
        <f t="shared" si="28"/>
        <v>-3</v>
      </c>
      <c r="K964" s="1119"/>
      <c r="L964" s="1119"/>
    </row>
    <row r="965" spans="3:12" x14ac:dyDescent="0.25">
      <c r="C965" s="1151"/>
      <c r="D965" s="1126"/>
      <c r="E965" s="1127" t="s">
        <v>2297</v>
      </c>
      <c r="F965" s="1112">
        <v>-2</v>
      </c>
      <c r="G965" s="1110">
        <v>0.9</v>
      </c>
      <c r="H965" s="1113"/>
      <c r="I965" s="1113"/>
      <c r="J965" s="1114">
        <f t="shared" si="28"/>
        <v>-1.8</v>
      </c>
      <c r="K965" s="1119"/>
      <c r="L965" s="1119"/>
    </row>
    <row r="966" spans="3:12" x14ac:dyDescent="0.25">
      <c r="C966" s="1151" t="s">
        <v>125</v>
      </c>
      <c r="D966" s="1126" t="s">
        <v>2279</v>
      </c>
      <c r="E966" s="1127" t="s">
        <v>359</v>
      </c>
      <c r="F966" s="1112">
        <v>1</v>
      </c>
      <c r="G966" s="1110">
        <v>4.7</v>
      </c>
      <c r="H966" s="1113"/>
      <c r="I966" s="1113"/>
      <c r="J966" s="1114">
        <f t="shared" si="28"/>
        <v>4.7</v>
      </c>
      <c r="K966" s="1119"/>
      <c r="L966" s="1119"/>
    </row>
    <row r="967" spans="3:12" x14ac:dyDescent="0.25">
      <c r="C967" s="1151"/>
      <c r="D967" s="1126"/>
      <c r="E967" s="1127" t="s">
        <v>2297</v>
      </c>
      <c r="F967" s="1112">
        <v>-1</v>
      </c>
      <c r="G967" s="1110">
        <v>0.9</v>
      </c>
      <c r="H967" s="1113"/>
      <c r="I967" s="1113"/>
      <c r="J967" s="1114">
        <f t="shared" si="28"/>
        <v>-0.9</v>
      </c>
      <c r="K967" s="1119"/>
      <c r="L967" s="1119"/>
    </row>
    <row r="968" spans="3:12" x14ac:dyDescent="0.25">
      <c r="C968" s="1151" t="s">
        <v>782</v>
      </c>
      <c r="D968" s="1126" t="s">
        <v>2460</v>
      </c>
      <c r="E968" s="1127" t="s">
        <v>2461</v>
      </c>
      <c r="F968" s="1112">
        <v>1</v>
      </c>
      <c r="G968" s="1110">
        <v>8.5</v>
      </c>
      <c r="H968" s="1113"/>
      <c r="I968" s="1113"/>
      <c r="J968" s="1114">
        <f t="shared" si="28"/>
        <v>8.5</v>
      </c>
      <c r="K968" s="1119"/>
      <c r="L968" s="1119"/>
    </row>
    <row r="969" spans="3:12" x14ac:dyDescent="0.25">
      <c r="C969" s="1151" t="s">
        <v>121</v>
      </c>
      <c r="D969" s="1126" t="s">
        <v>1836</v>
      </c>
      <c r="E969" s="1127" t="s">
        <v>141</v>
      </c>
      <c r="F969" s="1112">
        <v>1</v>
      </c>
      <c r="G969" s="1110">
        <v>8</v>
      </c>
      <c r="H969" s="1113"/>
      <c r="I969" s="1113"/>
      <c r="J969" s="1114">
        <f t="shared" si="28"/>
        <v>8</v>
      </c>
      <c r="K969" s="1119"/>
      <c r="L969" s="1119"/>
    </row>
    <row r="970" spans="3:12" x14ac:dyDescent="0.25">
      <c r="C970" s="1151"/>
      <c r="D970" s="1126"/>
      <c r="E970" s="1127" t="s">
        <v>2297</v>
      </c>
      <c r="F970" s="1112">
        <v>-1</v>
      </c>
      <c r="G970" s="1110">
        <v>0.9</v>
      </c>
      <c r="H970" s="1113"/>
      <c r="I970" s="1113"/>
      <c r="J970" s="1114">
        <f t="shared" si="28"/>
        <v>-0.9</v>
      </c>
      <c r="K970" s="1119"/>
      <c r="L970" s="1119"/>
    </row>
    <row r="971" spans="3:12" x14ac:dyDescent="0.25">
      <c r="C971" s="1151" t="s">
        <v>121</v>
      </c>
      <c r="D971" s="1126" t="s">
        <v>1837</v>
      </c>
      <c r="E971" s="1127" t="s">
        <v>142</v>
      </c>
      <c r="F971" s="1112">
        <v>1</v>
      </c>
      <c r="G971" s="1110">
        <v>11.7</v>
      </c>
      <c r="H971" s="1113"/>
      <c r="I971" s="1113"/>
      <c r="J971" s="1114">
        <f t="shared" si="28"/>
        <v>11.7</v>
      </c>
      <c r="K971" s="1119"/>
      <c r="L971" s="1119"/>
    </row>
    <row r="972" spans="3:12" x14ac:dyDescent="0.25">
      <c r="C972" s="1151"/>
      <c r="D972" s="1126"/>
      <c r="E972" s="1127" t="s">
        <v>2297</v>
      </c>
      <c r="F972" s="1112">
        <v>-1</v>
      </c>
      <c r="G972" s="1110">
        <v>0.9</v>
      </c>
      <c r="H972" s="1113"/>
      <c r="I972" s="1113"/>
      <c r="J972" s="1114">
        <f t="shared" si="28"/>
        <v>-0.9</v>
      </c>
      <c r="K972" s="1119"/>
      <c r="L972" s="1119"/>
    </row>
    <row r="973" spans="3:12" x14ac:dyDescent="0.25">
      <c r="C973" s="1151" t="s">
        <v>121</v>
      </c>
      <c r="D973" s="1126" t="s">
        <v>1840</v>
      </c>
      <c r="E973" s="1127" t="s">
        <v>130</v>
      </c>
      <c r="F973" s="1112">
        <v>1</v>
      </c>
      <c r="G973" s="1110">
        <v>8.3000000000000007</v>
      </c>
      <c r="H973" s="1113"/>
      <c r="I973" s="1113"/>
      <c r="J973" s="1114">
        <f t="shared" si="28"/>
        <v>8.3000000000000007</v>
      </c>
      <c r="K973" s="1119"/>
      <c r="L973" s="1119"/>
    </row>
    <row r="974" spans="3:12" x14ac:dyDescent="0.25">
      <c r="C974" s="1151"/>
      <c r="D974" s="1126"/>
      <c r="E974" s="1127" t="s">
        <v>2297</v>
      </c>
      <c r="F974" s="1112">
        <v>-1</v>
      </c>
      <c r="G974" s="1110">
        <v>0.9</v>
      </c>
      <c r="H974" s="1113"/>
      <c r="I974" s="1113"/>
      <c r="J974" s="1114">
        <f t="shared" si="28"/>
        <v>-0.9</v>
      </c>
      <c r="K974" s="1119"/>
      <c r="L974" s="1119"/>
    </row>
    <row r="975" spans="3:12" x14ac:dyDescent="0.25">
      <c r="C975" s="1151" t="s">
        <v>121</v>
      </c>
      <c r="D975" s="1126" t="s">
        <v>2212</v>
      </c>
      <c r="E975" s="1127" t="s">
        <v>122</v>
      </c>
      <c r="F975" s="1112">
        <v>1</v>
      </c>
      <c r="G975" s="1110">
        <v>8.3000000000000007</v>
      </c>
      <c r="H975" s="1113"/>
      <c r="I975" s="1113"/>
      <c r="J975" s="1114">
        <f t="shared" si="28"/>
        <v>8.3000000000000007</v>
      </c>
      <c r="K975" s="1119"/>
      <c r="L975" s="1119"/>
    </row>
    <row r="976" spans="3:12" x14ac:dyDescent="0.25">
      <c r="C976" s="1151"/>
      <c r="D976" s="1126"/>
      <c r="E976" s="1127" t="s">
        <v>2297</v>
      </c>
      <c r="F976" s="1112">
        <v>-1</v>
      </c>
      <c r="G976" s="1110">
        <v>0.9</v>
      </c>
      <c r="H976" s="1113"/>
      <c r="I976" s="1113"/>
      <c r="J976" s="1114">
        <f t="shared" si="28"/>
        <v>-0.9</v>
      </c>
      <c r="K976" s="1119"/>
      <c r="L976" s="1119"/>
    </row>
    <row r="977" spans="3:12" x14ac:dyDescent="0.25">
      <c r="C977" s="1123"/>
      <c r="D977" s="1123"/>
      <c r="E977" s="1123"/>
      <c r="F977" s="1123"/>
      <c r="G977" s="1123"/>
      <c r="H977" s="1123"/>
      <c r="I977" s="1123"/>
      <c r="J977" s="1123"/>
      <c r="K977" s="1123"/>
      <c r="L977" s="1123"/>
    </row>
    <row r="978" spans="3:12" x14ac:dyDescent="0.25">
      <c r="C978" s="1151"/>
      <c r="D978" s="1126"/>
      <c r="E978" s="1118" t="s">
        <v>1844</v>
      </c>
      <c r="F978" s="1112"/>
      <c r="G978" s="1110"/>
      <c r="H978" s="1113"/>
      <c r="I978" s="1113"/>
      <c r="J978" s="1114"/>
      <c r="K978" s="1119"/>
      <c r="L978" s="1119"/>
    </row>
    <row r="979" spans="3:12" x14ac:dyDescent="0.25">
      <c r="C979" s="1151" t="s">
        <v>121</v>
      </c>
      <c r="D979" s="1126" t="s">
        <v>2215</v>
      </c>
      <c r="E979" s="1127" t="s">
        <v>122</v>
      </c>
      <c r="F979" s="1112">
        <v>1</v>
      </c>
      <c r="G979" s="1110">
        <v>9.6</v>
      </c>
      <c r="H979" s="1113"/>
      <c r="I979" s="1113"/>
      <c r="J979" s="1114">
        <f t="shared" ref="J979:J1015" si="29">PRODUCT(F979:I979)</f>
        <v>9.6</v>
      </c>
      <c r="K979" s="1119"/>
      <c r="L979" s="1119"/>
    </row>
    <row r="980" spans="3:12" x14ac:dyDescent="0.25">
      <c r="C980" s="1151"/>
      <c r="D980" s="1126"/>
      <c r="E980" s="1127" t="s">
        <v>2297</v>
      </c>
      <c r="F980" s="1112">
        <v>-1</v>
      </c>
      <c r="G980" s="1110">
        <v>0.9</v>
      </c>
      <c r="H980" s="1113"/>
      <c r="I980" s="1113"/>
      <c r="J980" s="1114">
        <f t="shared" si="29"/>
        <v>-0.9</v>
      </c>
      <c r="K980" s="1119"/>
      <c r="L980" s="1119"/>
    </row>
    <row r="981" spans="3:12" x14ac:dyDescent="0.25">
      <c r="C981" s="1151" t="s">
        <v>121</v>
      </c>
      <c r="D981" s="1126" t="s">
        <v>1850</v>
      </c>
      <c r="E981" s="1127" t="s">
        <v>122</v>
      </c>
      <c r="F981" s="1112">
        <v>1</v>
      </c>
      <c r="G981" s="1110">
        <v>8.8000000000000007</v>
      </c>
      <c r="H981" s="1113"/>
      <c r="I981" s="1113"/>
      <c r="J981" s="1114">
        <f t="shared" si="29"/>
        <v>8.8000000000000007</v>
      </c>
      <c r="K981" s="1119"/>
      <c r="L981" s="1119"/>
    </row>
    <row r="982" spans="3:12" x14ac:dyDescent="0.25">
      <c r="C982" s="1151"/>
      <c r="D982" s="1126"/>
      <c r="E982" s="1127" t="s">
        <v>2297</v>
      </c>
      <c r="F982" s="1112">
        <v>-1</v>
      </c>
      <c r="G982" s="1110">
        <v>0.9</v>
      </c>
      <c r="H982" s="1113"/>
      <c r="I982" s="1113"/>
      <c r="J982" s="1114">
        <f t="shared" si="29"/>
        <v>-0.9</v>
      </c>
      <c r="K982" s="1119"/>
      <c r="L982" s="1119"/>
    </row>
    <row r="983" spans="3:12" x14ac:dyDescent="0.25">
      <c r="C983" s="1151" t="s">
        <v>121</v>
      </c>
      <c r="D983" s="1126" t="s">
        <v>2216</v>
      </c>
      <c r="E983" s="1127" t="s">
        <v>122</v>
      </c>
      <c r="F983" s="1112">
        <v>1</v>
      </c>
      <c r="G983" s="1110">
        <v>9.9</v>
      </c>
      <c r="H983" s="1113"/>
      <c r="I983" s="1113"/>
      <c r="J983" s="1114">
        <f t="shared" si="29"/>
        <v>9.9</v>
      </c>
      <c r="K983" s="1119"/>
      <c r="L983" s="1119"/>
    </row>
    <row r="984" spans="3:12" x14ac:dyDescent="0.25">
      <c r="C984" s="1151"/>
      <c r="D984" s="1126"/>
      <c r="E984" s="1127" t="s">
        <v>2297</v>
      </c>
      <c r="F984" s="1112">
        <v>-1</v>
      </c>
      <c r="G984" s="1110">
        <v>0.9</v>
      </c>
      <c r="H984" s="1113"/>
      <c r="I984" s="1113"/>
      <c r="J984" s="1114">
        <f t="shared" si="29"/>
        <v>-0.9</v>
      </c>
      <c r="K984" s="1119"/>
      <c r="L984" s="1119"/>
    </row>
    <row r="985" spans="3:12" x14ac:dyDescent="0.25">
      <c r="C985" s="1151" t="s">
        <v>125</v>
      </c>
      <c r="D985" s="1126" t="s">
        <v>2462</v>
      </c>
      <c r="E985" s="1127" t="s">
        <v>2463</v>
      </c>
      <c r="F985" s="1112">
        <v>1</v>
      </c>
      <c r="G985" s="1110">
        <v>34.200000000000003</v>
      </c>
      <c r="H985" s="1113"/>
      <c r="I985" s="1113"/>
      <c r="J985" s="1114">
        <f t="shared" si="29"/>
        <v>34.200000000000003</v>
      </c>
      <c r="K985" s="1119"/>
      <c r="L985" s="1119"/>
    </row>
    <row r="986" spans="3:12" x14ac:dyDescent="0.25">
      <c r="C986" s="1151"/>
      <c r="D986" s="1126"/>
      <c r="E986" s="1127" t="s">
        <v>2297</v>
      </c>
      <c r="F986" s="1112">
        <v>-1</v>
      </c>
      <c r="G986" s="1110">
        <v>2.6</v>
      </c>
      <c r="H986" s="1113"/>
      <c r="I986" s="1113"/>
      <c r="J986" s="1114">
        <f t="shared" si="29"/>
        <v>-2.6</v>
      </c>
      <c r="K986" s="1119"/>
      <c r="L986" s="1119"/>
    </row>
    <row r="987" spans="3:12" x14ac:dyDescent="0.25">
      <c r="C987" s="1151"/>
      <c r="D987" s="1126"/>
      <c r="E987" s="1127" t="s">
        <v>2297</v>
      </c>
      <c r="F987" s="1112">
        <v>-4</v>
      </c>
      <c r="G987" s="1110">
        <v>1.2</v>
      </c>
      <c r="H987" s="1113"/>
      <c r="I987" s="1113"/>
      <c r="J987" s="1114">
        <f t="shared" si="29"/>
        <v>-4.8</v>
      </c>
      <c r="K987" s="1119"/>
      <c r="L987" s="1119"/>
    </row>
    <row r="988" spans="3:12" x14ac:dyDescent="0.25">
      <c r="C988" s="1151"/>
      <c r="D988" s="1126"/>
      <c r="E988" s="1127" t="s">
        <v>2297</v>
      </c>
      <c r="F988" s="1112">
        <v>-1</v>
      </c>
      <c r="G988" s="1110">
        <v>1</v>
      </c>
      <c r="H988" s="1113"/>
      <c r="I988" s="1113"/>
      <c r="J988" s="1114">
        <f t="shared" si="29"/>
        <v>-1</v>
      </c>
      <c r="K988" s="1119"/>
      <c r="L988" s="1119"/>
    </row>
    <row r="989" spans="3:12" x14ac:dyDescent="0.25">
      <c r="C989" s="1151"/>
      <c r="D989" s="1126"/>
      <c r="E989" s="1127" t="s">
        <v>2297</v>
      </c>
      <c r="F989" s="1112">
        <v>-2</v>
      </c>
      <c r="G989" s="1110">
        <v>0.9</v>
      </c>
      <c r="H989" s="1113"/>
      <c r="I989" s="1113"/>
      <c r="J989" s="1114">
        <f t="shared" si="29"/>
        <v>-1.8</v>
      </c>
      <c r="K989" s="1119"/>
      <c r="L989" s="1119"/>
    </row>
    <row r="990" spans="3:12" x14ac:dyDescent="0.25">
      <c r="C990" s="1151" t="s">
        <v>125</v>
      </c>
      <c r="D990" s="1126" t="s">
        <v>1875</v>
      </c>
      <c r="E990" s="1127" t="s">
        <v>1876</v>
      </c>
      <c r="F990" s="1112">
        <v>1</v>
      </c>
      <c r="G990" s="1110">
        <v>14.2</v>
      </c>
      <c r="H990" s="1113"/>
      <c r="I990" s="1113"/>
      <c r="J990" s="1114">
        <f t="shared" si="29"/>
        <v>14.2</v>
      </c>
      <c r="K990" s="1119"/>
      <c r="L990" s="1119"/>
    </row>
    <row r="991" spans="3:12" x14ac:dyDescent="0.25">
      <c r="C991" s="1151" t="s">
        <v>125</v>
      </c>
      <c r="D991" s="1126" t="s">
        <v>2464</v>
      </c>
      <c r="E991" s="1127" t="s">
        <v>2465</v>
      </c>
      <c r="F991" s="1112">
        <v>1</v>
      </c>
      <c r="G991" s="1110">
        <v>6.95</v>
      </c>
      <c r="H991" s="1113"/>
      <c r="I991" s="1113"/>
      <c r="J991" s="1114">
        <f t="shared" si="29"/>
        <v>6.95</v>
      </c>
      <c r="K991" s="1119"/>
      <c r="L991" s="1119"/>
    </row>
    <row r="992" spans="3:12" x14ac:dyDescent="0.25">
      <c r="C992" s="1151"/>
      <c r="D992" s="1126"/>
      <c r="E992" s="1127" t="s">
        <v>2297</v>
      </c>
      <c r="F992" s="1112">
        <v>-1</v>
      </c>
      <c r="G992" s="1110">
        <v>1</v>
      </c>
      <c r="H992" s="1113"/>
      <c r="I992" s="1113"/>
      <c r="J992" s="1114">
        <f t="shared" si="29"/>
        <v>-1</v>
      </c>
      <c r="K992" s="1119"/>
      <c r="L992" s="1119"/>
    </row>
    <row r="993" spans="3:12" x14ac:dyDescent="0.25">
      <c r="C993" s="1151" t="s">
        <v>125</v>
      </c>
      <c r="D993" s="1126" t="s">
        <v>2466</v>
      </c>
      <c r="E993" s="1127" t="s">
        <v>2449</v>
      </c>
      <c r="F993" s="1112">
        <v>1</v>
      </c>
      <c r="G993" s="1110">
        <v>11.45</v>
      </c>
      <c r="H993" s="1113"/>
      <c r="I993" s="1113"/>
      <c r="J993" s="1114">
        <f t="shared" si="29"/>
        <v>11.45</v>
      </c>
      <c r="K993" s="1119"/>
      <c r="L993" s="1119"/>
    </row>
    <row r="994" spans="3:12" x14ac:dyDescent="0.25">
      <c r="C994" s="1151"/>
      <c r="D994" s="1126"/>
      <c r="E994" s="1127" t="s">
        <v>2297</v>
      </c>
      <c r="F994" s="1112">
        <v>-2</v>
      </c>
      <c r="G994" s="1110">
        <v>1.2</v>
      </c>
      <c r="H994" s="1113"/>
      <c r="I994" s="1113"/>
      <c r="J994" s="1114">
        <f t="shared" si="29"/>
        <v>-2.4</v>
      </c>
      <c r="K994" s="1119"/>
      <c r="L994" s="1119"/>
    </row>
    <row r="995" spans="3:12" x14ac:dyDescent="0.25">
      <c r="C995" s="1151" t="s">
        <v>120</v>
      </c>
      <c r="D995" s="1126" t="s">
        <v>1881</v>
      </c>
      <c r="E995" s="1127" t="s">
        <v>2445</v>
      </c>
      <c r="F995" s="1112">
        <v>1</v>
      </c>
      <c r="G995" s="1110">
        <v>8.8000000000000007</v>
      </c>
      <c r="H995" s="1113"/>
      <c r="I995" s="1113"/>
      <c r="J995" s="1114">
        <f t="shared" si="29"/>
        <v>8.8000000000000007</v>
      </c>
      <c r="K995" s="1119"/>
      <c r="L995" s="1119"/>
    </row>
    <row r="996" spans="3:12" x14ac:dyDescent="0.25">
      <c r="C996" s="1151"/>
      <c r="D996" s="1126"/>
      <c r="E996" s="1127" t="s">
        <v>2297</v>
      </c>
      <c r="F996" s="1112">
        <v>-1</v>
      </c>
      <c r="G996" s="1110">
        <v>0.8</v>
      </c>
      <c r="H996" s="1113"/>
      <c r="I996" s="1113"/>
      <c r="J996" s="1114">
        <f t="shared" si="29"/>
        <v>-0.8</v>
      </c>
      <c r="K996" s="1119"/>
      <c r="L996" s="1119"/>
    </row>
    <row r="997" spans="3:12" x14ac:dyDescent="0.25">
      <c r="C997" s="1151" t="s">
        <v>120</v>
      </c>
      <c r="D997" s="1126" t="s">
        <v>2468</v>
      </c>
      <c r="E997" s="1127" t="s">
        <v>2446</v>
      </c>
      <c r="F997" s="1112">
        <v>1</v>
      </c>
      <c r="G997" s="1110">
        <v>5.9</v>
      </c>
      <c r="H997" s="1113"/>
      <c r="I997" s="1113"/>
      <c r="J997" s="1114">
        <f t="shared" si="29"/>
        <v>5.9</v>
      </c>
      <c r="K997" s="1119"/>
      <c r="L997" s="1119"/>
    </row>
    <row r="998" spans="3:12" x14ac:dyDescent="0.25">
      <c r="C998" s="1151"/>
      <c r="D998" s="1126"/>
      <c r="E998" s="1127" t="s">
        <v>2297</v>
      </c>
      <c r="F998" s="1112">
        <v>-1</v>
      </c>
      <c r="G998" s="1110">
        <v>0.8</v>
      </c>
      <c r="H998" s="1113"/>
      <c r="I998" s="1113"/>
      <c r="J998" s="1114">
        <f t="shared" si="29"/>
        <v>-0.8</v>
      </c>
      <c r="K998" s="1119"/>
      <c r="L998" s="1119"/>
    </row>
    <row r="999" spans="3:12" x14ac:dyDescent="0.25">
      <c r="C999" s="1151" t="s">
        <v>125</v>
      </c>
      <c r="D999" s="1126" t="s">
        <v>2469</v>
      </c>
      <c r="E999" s="1127" t="s">
        <v>1887</v>
      </c>
      <c r="F999" s="1112">
        <v>1</v>
      </c>
      <c r="G999" s="1110">
        <v>16</v>
      </c>
      <c r="H999" s="1113"/>
      <c r="I999" s="1113"/>
      <c r="J999" s="1114">
        <f t="shared" si="29"/>
        <v>16</v>
      </c>
      <c r="K999" s="1119"/>
      <c r="L999" s="1119"/>
    </row>
    <row r="1000" spans="3:12" x14ac:dyDescent="0.25">
      <c r="C1000" s="1151"/>
      <c r="D1000" s="1126"/>
      <c r="E1000" s="1127" t="s">
        <v>2297</v>
      </c>
      <c r="F1000" s="1112">
        <v>-2</v>
      </c>
      <c r="G1000" s="1110">
        <v>0.8</v>
      </c>
      <c r="H1000" s="1113"/>
      <c r="I1000" s="1113"/>
      <c r="J1000" s="1114">
        <f t="shared" si="29"/>
        <v>-1.6</v>
      </c>
      <c r="K1000" s="1119"/>
      <c r="L1000" s="1119"/>
    </row>
    <row r="1001" spans="3:12" x14ac:dyDescent="0.25">
      <c r="C1001" s="1151" t="s">
        <v>782</v>
      </c>
      <c r="D1001" s="1126" t="s">
        <v>1883</v>
      </c>
      <c r="E1001" s="1127" t="s">
        <v>1644</v>
      </c>
      <c r="F1001" s="1112">
        <v>1</v>
      </c>
      <c r="G1001" s="1110">
        <v>9.6</v>
      </c>
      <c r="H1001" s="1113"/>
      <c r="I1001" s="1113"/>
      <c r="J1001" s="1114">
        <f t="shared" si="29"/>
        <v>9.6</v>
      </c>
      <c r="K1001" s="1119"/>
      <c r="L1001" s="1119"/>
    </row>
    <row r="1002" spans="3:12" x14ac:dyDescent="0.25">
      <c r="C1002" s="1151" t="s">
        <v>121</v>
      </c>
      <c r="D1002" s="1126" t="s">
        <v>2220</v>
      </c>
      <c r="E1002" s="1127" t="s">
        <v>213</v>
      </c>
      <c r="F1002" s="1112">
        <v>1</v>
      </c>
      <c r="G1002" s="1110">
        <v>8.9</v>
      </c>
      <c r="H1002" s="1113"/>
      <c r="I1002" s="1113"/>
      <c r="J1002" s="1114">
        <f t="shared" si="29"/>
        <v>8.9</v>
      </c>
      <c r="K1002" s="1119"/>
      <c r="L1002" s="1119"/>
    </row>
    <row r="1003" spans="3:12" x14ac:dyDescent="0.25">
      <c r="C1003" s="1151"/>
      <c r="D1003" s="1126"/>
      <c r="E1003" s="1127" t="s">
        <v>2297</v>
      </c>
      <c r="F1003" s="1112">
        <v>-1</v>
      </c>
      <c r="G1003" s="1110">
        <v>0.9</v>
      </c>
      <c r="H1003" s="1113"/>
      <c r="I1003" s="1113"/>
      <c r="J1003" s="1114">
        <f t="shared" si="29"/>
        <v>-0.9</v>
      </c>
      <c r="K1003" s="1119"/>
      <c r="L1003" s="1119"/>
    </row>
    <row r="1004" spans="3:12" x14ac:dyDescent="0.25">
      <c r="C1004" s="1151" t="s">
        <v>125</v>
      </c>
      <c r="D1004" s="1126" t="s">
        <v>2471</v>
      </c>
      <c r="E1004" s="1127" t="s">
        <v>2449</v>
      </c>
      <c r="F1004" s="1112">
        <v>1</v>
      </c>
      <c r="G1004" s="1110">
        <v>17.95</v>
      </c>
      <c r="H1004" s="1113"/>
      <c r="I1004" s="1113"/>
      <c r="J1004" s="1114">
        <f t="shared" si="29"/>
        <v>17.95</v>
      </c>
      <c r="K1004" s="1119"/>
      <c r="L1004" s="1119"/>
    </row>
    <row r="1005" spans="3:12" x14ac:dyDescent="0.25">
      <c r="C1005" s="1151"/>
      <c r="D1005" s="1126"/>
      <c r="E1005" s="1127" t="s">
        <v>2297</v>
      </c>
      <c r="F1005" s="1112">
        <v>-2</v>
      </c>
      <c r="G1005" s="1110">
        <v>1.2</v>
      </c>
      <c r="H1005" s="1113"/>
      <c r="I1005" s="1113"/>
      <c r="J1005" s="1114">
        <f t="shared" si="29"/>
        <v>-2.4</v>
      </c>
      <c r="K1005" s="1119"/>
      <c r="L1005" s="1119"/>
    </row>
    <row r="1006" spans="3:12" x14ac:dyDescent="0.25">
      <c r="C1006" s="1151" t="s">
        <v>786</v>
      </c>
      <c r="D1006" s="1126" t="s">
        <v>1861</v>
      </c>
      <c r="E1006" s="1127" t="s">
        <v>177</v>
      </c>
      <c r="F1006" s="1112">
        <v>1</v>
      </c>
      <c r="G1006" s="1110">
        <v>8.3000000000000007</v>
      </c>
      <c r="H1006" s="1113"/>
      <c r="I1006" s="1113"/>
      <c r="J1006" s="1114">
        <f t="shared" si="29"/>
        <v>8.3000000000000007</v>
      </c>
      <c r="K1006" s="1119"/>
      <c r="L1006" s="1119"/>
    </row>
    <row r="1007" spans="3:12" x14ac:dyDescent="0.25">
      <c r="C1007" s="1151"/>
      <c r="D1007" s="1126"/>
      <c r="E1007" s="1127" t="s">
        <v>2297</v>
      </c>
      <c r="F1007" s="1112">
        <v>-1</v>
      </c>
      <c r="G1007" s="1110">
        <v>0.9</v>
      </c>
      <c r="H1007" s="1113"/>
      <c r="I1007" s="1113"/>
      <c r="J1007" s="1114">
        <f t="shared" si="29"/>
        <v>-0.9</v>
      </c>
      <c r="K1007" s="1119"/>
      <c r="L1007" s="1119"/>
    </row>
    <row r="1008" spans="3:12" x14ac:dyDescent="0.25">
      <c r="C1008" s="1151" t="s">
        <v>121</v>
      </c>
      <c r="D1008" s="1126" t="s">
        <v>1865</v>
      </c>
      <c r="E1008" s="1127" t="s">
        <v>122</v>
      </c>
      <c r="F1008" s="1112">
        <v>1</v>
      </c>
      <c r="G1008" s="1110">
        <v>8.4</v>
      </c>
      <c r="H1008" s="1113"/>
      <c r="I1008" s="1113"/>
      <c r="J1008" s="1114">
        <f t="shared" si="29"/>
        <v>8.4</v>
      </c>
      <c r="K1008" s="1119"/>
      <c r="L1008" s="1119"/>
    </row>
    <row r="1009" spans="3:12" x14ac:dyDescent="0.25">
      <c r="C1009" s="1151"/>
      <c r="D1009" s="1126"/>
      <c r="E1009" s="1127" t="s">
        <v>2297</v>
      </c>
      <c r="F1009" s="1112">
        <v>-1</v>
      </c>
      <c r="G1009" s="1110">
        <v>0.9</v>
      </c>
      <c r="H1009" s="1113"/>
      <c r="I1009" s="1113"/>
      <c r="J1009" s="1114">
        <f t="shared" si="29"/>
        <v>-0.9</v>
      </c>
      <c r="K1009" s="1119"/>
      <c r="L1009" s="1119"/>
    </row>
    <row r="1010" spans="3:12" x14ac:dyDescent="0.25">
      <c r="C1010" s="1151" t="s">
        <v>121</v>
      </c>
      <c r="D1010" s="1126" t="s">
        <v>1866</v>
      </c>
      <c r="E1010" s="1127" t="s">
        <v>122</v>
      </c>
      <c r="F1010" s="1112">
        <v>1</v>
      </c>
      <c r="G1010" s="1110">
        <v>8.5</v>
      </c>
      <c r="H1010" s="1113"/>
      <c r="I1010" s="1113"/>
      <c r="J1010" s="1114">
        <f t="shared" si="29"/>
        <v>8.5</v>
      </c>
      <c r="K1010" s="1119"/>
      <c r="L1010" s="1119"/>
    </row>
    <row r="1011" spans="3:12" x14ac:dyDescent="0.25">
      <c r="C1011" s="1151"/>
      <c r="D1011" s="1126"/>
      <c r="E1011" s="1127" t="s">
        <v>2297</v>
      </c>
      <c r="F1011" s="1112">
        <v>-1</v>
      </c>
      <c r="G1011" s="1110">
        <v>0.9</v>
      </c>
      <c r="H1011" s="1113"/>
      <c r="I1011" s="1113"/>
      <c r="J1011" s="1114">
        <f t="shared" si="29"/>
        <v>-0.9</v>
      </c>
      <c r="K1011" s="1119"/>
      <c r="L1011" s="1119"/>
    </row>
    <row r="1012" spans="3:12" x14ac:dyDescent="0.25">
      <c r="C1012" s="1151" t="s">
        <v>121</v>
      </c>
      <c r="D1012" s="1126" t="s">
        <v>2211</v>
      </c>
      <c r="E1012" s="1127" t="s">
        <v>122</v>
      </c>
      <c r="F1012" s="1112">
        <v>1</v>
      </c>
      <c r="G1012" s="1110">
        <v>8.6</v>
      </c>
      <c r="H1012" s="1113"/>
      <c r="I1012" s="1113"/>
      <c r="J1012" s="1114">
        <f t="shared" si="29"/>
        <v>8.6</v>
      </c>
      <c r="K1012" s="1119"/>
      <c r="L1012" s="1119"/>
    </row>
    <row r="1013" spans="3:12" x14ac:dyDescent="0.25">
      <c r="C1013" s="1151"/>
      <c r="D1013" s="1126"/>
      <c r="E1013" s="1127" t="s">
        <v>2297</v>
      </c>
      <c r="F1013" s="1112">
        <v>-1</v>
      </c>
      <c r="G1013" s="1110">
        <v>0.9</v>
      </c>
      <c r="H1013" s="1113"/>
      <c r="I1013" s="1113"/>
      <c r="J1013" s="1114">
        <f t="shared" si="29"/>
        <v>-0.9</v>
      </c>
      <c r="K1013" s="1119"/>
      <c r="L1013" s="1119"/>
    </row>
    <row r="1014" spans="3:12" x14ac:dyDescent="0.25">
      <c r="C1014" s="1151" t="s">
        <v>121</v>
      </c>
      <c r="D1014" s="1126" t="s">
        <v>2207</v>
      </c>
      <c r="E1014" s="1127" t="s">
        <v>122</v>
      </c>
      <c r="F1014" s="1112">
        <v>1</v>
      </c>
      <c r="G1014" s="1110">
        <v>8.6</v>
      </c>
      <c r="H1014" s="1113"/>
      <c r="I1014" s="1113"/>
      <c r="J1014" s="1114">
        <f t="shared" si="29"/>
        <v>8.6</v>
      </c>
      <c r="K1014" s="1119"/>
      <c r="L1014" s="1119"/>
    </row>
    <row r="1015" spans="3:12" x14ac:dyDescent="0.25">
      <c r="C1015" s="1151"/>
      <c r="D1015" s="1126"/>
      <c r="E1015" s="1127" t="s">
        <v>2297</v>
      </c>
      <c r="F1015" s="1112">
        <v>-1</v>
      </c>
      <c r="G1015" s="1110">
        <v>0.9</v>
      </c>
      <c r="H1015" s="1113"/>
      <c r="I1015" s="1113"/>
      <c r="J1015" s="1114">
        <f t="shared" si="29"/>
        <v>-0.9</v>
      </c>
      <c r="K1015" s="1119"/>
      <c r="L1015" s="1119"/>
    </row>
    <row r="1016" spans="3:12" x14ac:dyDescent="0.25">
      <c r="C1016" s="1123"/>
      <c r="D1016" s="1123"/>
      <c r="E1016" s="1123"/>
      <c r="F1016" s="1123"/>
      <c r="G1016" s="1123"/>
      <c r="H1016" s="1123"/>
      <c r="I1016" s="1123"/>
      <c r="J1016" s="1123"/>
      <c r="K1016" s="1123"/>
      <c r="L1016" s="1123"/>
    </row>
    <row r="1017" spans="3:12" x14ac:dyDescent="0.25">
      <c r="C1017" s="1151"/>
      <c r="D1017" s="1126"/>
      <c r="E1017" s="1118" t="s">
        <v>1929</v>
      </c>
      <c r="F1017" s="1112"/>
      <c r="G1017" s="1110"/>
      <c r="H1017" s="1113"/>
      <c r="I1017" s="1113"/>
      <c r="J1017" s="1114"/>
      <c r="K1017" s="1119"/>
      <c r="L1017" s="1119"/>
    </row>
    <row r="1018" spans="3:12" x14ac:dyDescent="0.25">
      <c r="C1018" s="1151" t="s">
        <v>125</v>
      </c>
      <c r="D1018" s="1126" t="s">
        <v>1901</v>
      </c>
      <c r="E1018" s="1127" t="s">
        <v>2472</v>
      </c>
      <c r="F1018" s="1112">
        <v>1</v>
      </c>
      <c r="G1018" s="1110">
        <v>15.7</v>
      </c>
      <c r="H1018" s="1113"/>
      <c r="I1018" s="1113"/>
      <c r="J1018" s="1114">
        <f t="shared" ref="J1018:J1070" si="30">PRODUCT(F1018:I1018)</f>
        <v>15.7</v>
      </c>
      <c r="K1018" s="1119"/>
      <c r="L1018" s="1119"/>
    </row>
    <row r="1019" spans="3:12" x14ac:dyDescent="0.25">
      <c r="C1019" s="1151"/>
      <c r="D1019" s="1126"/>
      <c r="E1019" s="1127" t="s">
        <v>2297</v>
      </c>
      <c r="F1019" s="1112">
        <v>-1</v>
      </c>
      <c r="G1019" s="1110">
        <v>1.2</v>
      </c>
      <c r="H1019" s="1113"/>
      <c r="I1019" s="1113"/>
      <c r="J1019" s="1114">
        <f t="shared" si="30"/>
        <v>-1.2</v>
      </c>
      <c r="K1019" s="1119"/>
      <c r="L1019" s="1119"/>
    </row>
    <row r="1020" spans="3:12" x14ac:dyDescent="0.25">
      <c r="C1020" s="1151" t="s">
        <v>782</v>
      </c>
      <c r="D1020" s="1126" t="s">
        <v>1902</v>
      </c>
      <c r="E1020" s="1127" t="s">
        <v>2376</v>
      </c>
      <c r="F1020" s="1112">
        <v>1</v>
      </c>
      <c r="G1020" s="1110">
        <v>11.1</v>
      </c>
      <c r="H1020" s="1113"/>
      <c r="I1020" s="1113"/>
      <c r="J1020" s="1114">
        <f t="shared" si="30"/>
        <v>11.1</v>
      </c>
      <c r="K1020" s="1119"/>
      <c r="L1020" s="1119"/>
    </row>
    <row r="1021" spans="3:12" x14ac:dyDescent="0.25">
      <c r="C1021" s="1151" t="s">
        <v>125</v>
      </c>
      <c r="D1021" s="1126" t="s">
        <v>2217</v>
      </c>
      <c r="E1021" s="1127" t="s">
        <v>2382</v>
      </c>
      <c r="F1021" s="1112">
        <v>1</v>
      </c>
      <c r="G1021" s="1110">
        <v>7.25</v>
      </c>
      <c r="H1021" s="1113"/>
      <c r="I1021" s="1113"/>
      <c r="J1021" s="1114">
        <f t="shared" si="30"/>
        <v>7.25</v>
      </c>
      <c r="K1021" s="1119"/>
      <c r="L1021" s="1119"/>
    </row>
    <row r="1022" spans="3:12" x14ac:dyDescent="0.25">
      <c r="C1022" s="1151"/>
      <c r="D1022" s="1126"/>
      <c r="E1022" s="1127" t="s">
        <v>2297</v>
      </c>
      <c r="F1022" s="1112">
        <v>-1</v>
      </c>
      <c r="G1022" s="1110">
        <v>0.9</v>
      </c>
      <c r="H1022" s="1113"/>
      <c r="I1022" s="1113"/>
      <c r="J1022" s="1114">
        <f t="shared" si="30"/>
        <v>-0.9</v>
      </c>
      <c r="K1022" s="1119"/>
      <c r="L1022" s="1119"/>
    </row>
    <row r="1023" spans="3:12" x14ac:dyDescent="0.25">
      <c r="C1023" s="1151" t="s">
        <v>121</v>
      </c>
      <c r="D1023" s="1126" t="s">
        <v>2208</v>
      </c>
      <c r="E1023" s="1127" t="s">
        <v>122</v>
      </c>
      <c r="F1023" s="1112">
        <v>1</v>
      </c>
      <c r="G1023" s="1110">
        <v>9.1</v>
      </c>
      <c r="H1023" s="1113"/>
      <c r="I1023" s="1113"/>
      <c r="J1023" s="1114">
        <f t="shared" si="30"/>
        <v>9.1</v>
      </c>
      <c r="K1023" s="1119"/>
      <c r="L1023" s="1119"/>
    </row>
    <row r="1024" spans="3:12" x14ac:dyDescent="0.25">
      <c r="C1024" s="1151"/>
      <c r="D1024" s="1126"/>
      <c r="E1024" s="1127" t="s">
        <v>2297</v>
      </c>
      <c r="F1024" s="1112">
        <v>-1</v>
      </c>
      <c r="G1024" s="1110">
        <v>0.9</v>
      </c>
      <c r="H1024" s="1113"/>
      <c r="I1024" s="1113"/>
      <c r="J1024" s="1114">
        <f t="shared" si="30"/>
        <v>-0.9</v>
      </c>
      <c r="K1024" s="1119"/>
      <c r="L1024" s="1119"/>
    </row>
    <row r="1025" spans="3:12" x14ac:dyDescent="0.25">
      <c r="C1025" s="1151" t="s">
        <v>125</v>
      </c>
      <c r="D1025" s="1126" t="s">
        <v>1893</v>
      </c>
      <c r="E1025" s="1127" t="s">
        <v>204</v>
      </c>
      <c r="F1025" s="1112">
        <v>1</v>
      </c>
      <c r="G1025" s="1110">
        <v>12.6</v>
      </c>
      <c r="H1025" s="1113"/>
      <c r="I1025" s="1113"/>
      <c r="J1025" s="1114">
        <f t="shared" si="30"/>
        <v>12.6</v>
      </c>
      <c r="K1025" s="1119"/>
      <c r="L1025" s="1119"/>
    </row>
    <row r="1026" spans="3:12" x14ac:dyDescent="0.25">
      <c r="C1026" s="1151"/>
      <c r="D1026" s="1126"/>
      <c r="E1026" s="1127" t="s">
        <v>2297</v>
      </c>
      <c r="F1026" s="1112">
        <v>-1</v>
      </c>
      <c r="G1026" s="1110">
        <v>1.2</v>
      </c>
      <c r="H1026" s="1113"/>
      <c r="I1026" s="1113"/>
      <c r="J1026" s="1114">
        <f t="shared" si="30"/>
        <v>-1.2</v>
      </c>
      <c r="K1026" s="1119"/>
      <c r="L1026" s="1119"/>
    </row>
    <row r="1027" spans="3:12" x14ac:dyDescent="0.25">
      <c r="C1027" s="1151" t="s">
        <v>121</v>
      </c>
      <c r="D1027" s="1126" t="s">
        <v>2210</v>
      </c>
      <c r="E1027" s="1127" t="s">
        <v>122</v>
      </c>
      <c r="F1027" s="1112">
        <v>1</v>
      </c>
      <c r="G1027" s="1110">
        <v>7.9</v>
      </c>
      <c r="H1027" s="1113"/>
      <c r="I1027" s="1113"/>
      <c r="J1027" s="1114">
        <f t="shared" si="30"/>
        <v>7.9</v>
      </c>
      <c r="K1027" s="1119"/>
      <c r="L1027" s="1119"/>
    </row>
    <row r="1028" spans="3:12" x14ac:dyDescent="0.25">
      <c r="C1028" s="1151"/>
      <c r="D1028" s="1126"/>
      <c r="E1028" s="1127" t="s">
        <v>2297</v>
      </c>
      <c r="F1028" s="1112">
        <v>-1</v>
      </c>
      <c r="G1028" s="1110">
        <v>0.9</v>
      </c>
      <c r="H1028" s="1113"/>
      <c r="I1028" s="1113"/>
      <c r="J1028" s="1114">
        <f t="shared" si="30"/>
        <v>-0.9</v>
      </c>
      <c r="K1028" s="1119"/>
      <c r="L1028" s="1119"/>
    </row>
    <row r="1029" spans="3:12" x14ac:dyDescent="0.25">
      <c r="C1029" s="1151" t="s">
        <v>121</v>
      </c>
      <c r="D1029" s="1126" t="s">
        <v>2209</v>
      </c>
      <c r="E1029" s="1127" t="s">
        <v>122</v>
      </c>
      <c r="F1029" s="1112">
        <v>1</v>
      </c>
      <c r="G1029" s="1110">
        <v>8.1999999999999993</v>
      </c>
      <c r="H1029" s="1113"/>
      <c r="I1029" s="1113"/>
      <c r="J1029" s="1114">
        <f t="shared" si="30"/>
        <v>8.1999999999999993</v>
      </c>
      <c r="K1029" s="1119"/>
      <c r="L1029" s="1119"/>
    </row>
    <row r="1030" spans="3:12" x14ac:dyDescent="0.25">
      <c r="C1030" s="1151"/>
      <c r="D1030" s="1126"/>
      <c r="E1030" s="1127" t="s">
        <v>2297</v>
      </c>
      <c r="F1030" s="1112">
        <v>-1</v>
      </c>
      <c r="G1030" s="1110">
        <v>0.9</v>
      </c>
      <c r="H1030" s="1113"/>
      <c r="I1030" s="1113"/>
      <c r="J1030" s="1114">
        <f t="shared" si="30"/>
        <v>-0.9</v>
      </c>
      <c r="K1030" s="1119"/>
      <c r="L1030" s="1119"/>
    </row>
    <row r="1031" spans="3:12" x14ac:dyDescent="0.25">
      <c r="C1031" s="1151" t="s">
        <v>121</v>
      </c>
      <c r="D1031" s="1126" t="s">
        <v>1903</v>
      </c>
      <c r="E1031" s="1127" t="s">
        <v>2473</v>
      </c>
      <c r="F1031" s="1112">
        <v>1</v>
      </c>
      <c r="G1031" s="1110">
        <v>11.1</v>
      </c>
      <c r="H1031" s="1113"/>
      <c r="I1031" s="1113"/>
      <c r="J1031" s="1114">
        <f t="shared" si="30"/>
        <v>11.1</v>
      </c>
      <c r="K1031" s="1119"/>
      <c r="L1031" s="1119"/>
    </row>
    <row r="1032" spans="3:12" x14ac:dyDescent="0.25">
      <c r="C1032" s="1151"/>
      <c r="D1032" s="1126"/>
      <c r="E1032" s="1127" t="s">
        <v>2297</v>
      </c>
      <c r="F1032" s="1112">
        <v>-1</v>
      </c>
      <c r="G1032" s="1110">
        <v>1</v>
      </c>
      <c r="H1032" s="1113"/>
      <c r="I1032" s="1113"/>
      <c r="J1032" s="1114">
        <f t="shared" si="30"/>
        <v>-1</v>
      </c>
      <c r="K1032" s="1119"/>
      <c r="L1032" s="1119"/>
    </row>
    <row r="1033" spans="3:12" x14ac:dyDescent="0.25">
      <c r="C1033" s="1151" t="s">
        <v>125</v>
      </c>
      <c r="D1033" s="1126" t="s">
        <v>1905</v>
      </c>
      <c r="E1033" s="1127" t="s">
        <v>2474</v>
      </c>
      <c r="F1033" s="1112">
        <v>1</v>
      </c>
      <c r="G1033" s="1110">
        <v>12</v>
      </c>
      <c r="H1033" s="1113"/>
      <c r="I1033" s="1113"/>
      <c r="J1033" s="1114">
        <f t="shared" si="30"/>
        <v>12</v>
      </c>
      <c r="K1033" s="1119"/>
      <c r="L1033" s="1119"/>
    </row>
    <row r="1034" spans="3:12" x14ac:dyDescent="0.25">
      <c r="C1034" s="1151"/>
      <c r="D1034" s="1126"/>
      <c r="E1034" s="1127" t="s">
        <v>2297</v>
      </c>
      <c r="F1034" s="1112">
        <v>-2</v>
      </c>
      <c r="G1034" s="1110">
        <v>0.9</v>
      </c>
      <c r="H1034" s="1113"/>
      <c r="I1034" s="1113"/>
      <c r="J1034" s="1114">
        <f t="shared" si="30"/>
        <v>-1.8</v>
      </c>
      <c r="K1034" s="1119"/>
      <c r="L1034" s="1119"/>
    </row>
    <row r="1035" spans="3:12" x14ac:dyDescent="0.25">
      <c r="C1035" s="1151"/>
      <c r="D1035" s="1126"/>
      <c r="E1035" s="1127" t="s">
        <v>2297</v>
      </c>
      <c r="F1035" s="1112">
        <v>-1</v>
      </c>
      <c r="G1035" s="1110">
        <v>0.6</v>
      </c>
      <c r="H1035" s="1113"/>
      <c r="I1035" s="1113"/>
      <c r="J1035" s="1114">
        <f t="shared" si="30"/>
        <v>-0.6</v>
      </c>
      <c r="K1035" s="1119"/>
      <c r="L1035" s="1119"/>
    </row>
    <row r="1036" spans="3:12" x14ac:dyDescent="0.25">
      <c r="C1036" s="1151" t="s">
        <v>125</v>
      </c>
      <c r="D1036" s="1126" t="s">
        <v>2476</v>
      </c>
      <c r="E1036" s="1127" t="s">
        <v>684</v>
      </c>
      <c r="F1036" s="1112">
        <v>1</v>
      </c>
      <c r="G1036" s="1110">
        <v>4.7</v>
      </c>
      <c r="H1036" s="1113"/>
      <c r="I1036" s="1113"/>
      <c r="J1036" s="1114">
        <f t="shared" si="30"/>
        <v>4.7</v>
      </c>
      <c r="K1036" s="1119"/>
      <c r="L1036" s="1119"/>
    </row>
    <row r="1037" spans="3:12" x14ac:dyDescent="0.25">
      <c r="C1037" s="1151" t="s">
        <v>121</v>
      </c>
      <c r="D1037" s="1126" t="s">
        <v>1915</v>
      </c>
      <c r="E1037" s="1127" t="s">
        <v>141</v>
      </c>
      <c r="F1037" s="1112">
        <v>1</v>
      </c>
      <c r="G1037" s="1110">
        <v>8.6999999999999993</v>
      </c>
      <c r="H1037" s="1113"/>
      <c r="I1037" s="1113"/>
      <c r="J1037" s="1114">
        <f t="shared" si="30"/>
        <v>8.6999999999999993</v>
      </c>
      <c r="K1037" s="1119"/>
      <c r="L1037" s="1119"/>
    </row>
    <row r="1038" spans="3:12" x14ac:dyDescent="0.25">
      <c r="C1038" s="1151"/>
      <c r="D1038" s="1126"/>
      <c r="E1038" s="1127" t="s">
        <v>2297</v>
      </c>
      <c r="F1038" s="1112">
        <v>-1</v>
      </c>
      <c r="G1038" s="1110">
        <v>0.9</v>
      </c>
      <c r="H1038" s="1113"/>
      <c r="I1038" s="1113"/>
      <c r="J1038" s="1114">
        <f t="shared" si="30"/>
        <v>-0.9</v>
      </c>
      <c r="K1038" s="1119"/>
      <c r="L1038" s="1119"/>
    </row>
    <row r="1039" spans="3:12" x14ac:dyDescent="0.25">
      <c r="C1039" s="1151" t="s">
        <v>786</v>
      </c>
      <c r="D1039" s="1126" t="s">
        <v>1914</v>
      </c>
      <c r="E1039" s="1127" t="s">
        <v>177</v>
      </c>
      <c r="F1039" s="1112">
        <v>1</v>
      </c>
      <c r="G1039" s="1110">
        <v>8</v>
      </c>
      <c r="H1039" s="1113"/>
      <c r="I1039" s="1113"/>
      <c r="J1039" s="1114">
        <f t="shared" si="30"/>
        <v>8</v>
      </c>
      <c r="K1039" s="1119"/>
      <c r="L1039" s="1119"/>
    </row>
    <row r="1040" spans="3:12" x14ac:dyDescent="0.25">
      <c r="C1040" s="1151"/>
      <c r="D1040" s="1126"/>
      <c r="E1040" s="1127" t="s">
        <v>2297</v>
      </c>
      <c r="F1040" s="1112">
        <v>-1</v>
      </c>
      <c r="G1040" s="1110">
        <v>0.9</v>
      </c>
      <c r="H1040" s="1113"/>
      <c r="I1040" s="1113"/>
      <c r="J1040" s="1114">
        <f t="shared" si="30"/>
        <v>-0.9</v>
      </c>
      <c r="K1040" s="1119"/>
      <c r="L1040" s="1119"/>
    </row>
    <row r="1041" spans="3:12" x14ac:dyDescent="0.25">
      <c r="C1041" s="1151" t="s">
        <v>782</v>
      </c>
      <c r="D1041" s="1126" t="s">
        <v>1913</v>
      </c>
      <c r="E1041" s="1127" t="s">
        <v>2374</v>
      </c>
      <c r="F1041" s="1112">
        <v>1</v>
      </c>
      <c r="G1041" s="1110">
        <v>8.4</v>
      </c>
      <c r="H1041" s="1113"/>
      <c r="I1041" s="1113"/>
      <c r="J1041" s="1114">
        <f t="shared" si="30"/>
        <v>8.4</v>
      </c>
      <c r="K1041" s="1119"/>
      <c r="L1041" s="1119"/>
    </row>
    <row r="1042" spans="3:12" x14ac:dyDescent="0.25">
      <c r="C1042" s="1151" t="s">
        <v>121</v>
      </c>
      <c r="D1042" s="1126" t="s">
        <v>1912</v>
      </c>
      <c r="E1042" s="1127" t="s">
        <v>142</v>
      </c>
      <c r="F1042" s="1112">
        <v>1</v>
      </c>
      <c r="G1042" s="1110">
        <v>11.8</v>
      </c>
      <c r="H1042" s="1113"/>
      <c r="I1042" s="1113"/>
      <c r="J1042" s="1114">
        <f t="shared" si="30"/>
        <v>11.8</v>
      </c>
      <c r="K1042" s="1119"/>
      <c r="L1042" s="1119"/>
    </row>
    <row r="1043" spans="3:12" x14ac:dyDescent="0.25">
      <c r="C1043" s="1151"/>
      <c r="D1043" s="1126"/>
      <c r="E1043" s="1127" t="s">
        <v>2297</v>
      </c>
      <c r="F1043" s="1112">
        <v>-1</v>
      </c>
      <c r="G1043" s="1110">
        <v>0.9</v>
      </c>
      <c r="H1043" s="1113"/>
      <c r="I1043" s="1113"/>
      <c r="J1043" s="1114">
        <f t="shared" si="30"/>
        <v>-0.9</v>
      </c>
      <c r="K1043" s="1119"/>
      <c r="L1043" s="1119"/>
    </row>
    <row r="1044" spans="3:12" x14ac:dyDescent="0.25">
      <c r="C1044" s="1151" t="s">
        <v>121</v>
      </c>
      <c r="D1044" s="1126" t="s">
        <v>2165</v>
      </c>
      <c r="E1044" s="1127" t="s">
        <v>122</v>
      </c>
      <c r="F1044" s="1112">
        <v>1</v>
      </c>
      <c r="G1044" s="1110">
        <v>8.6</v>
      </c>
      <c r="H1044" s="1113"/>
      <c r="I1044" s="1113"/>
      <c r="J1044" s="1114">
        <f t="shared" si="30"/>
        <v>8.6</v>
      </c>
      <c r="K1044" s="1119"/>
      <c r="L1044" s="1119"/>
    </row>
    <row r="1045" spans="3:12" x14ac:dyDescent="0.25">
      <c r="C1045" s="1151"/>
      <c r="D1045" s="1126"/>
      <c r="E1045" s="1127" t="s">
        <v>2297</v>
      </c>
      <c r="F1045" s="1112">
        <v>-1</v>
      </c>
      <c r="G1045" s="1110">
        <v>0.9</v>
      </c>
      <c r="H1045" s="1113"/>
      <c r="I1045" s="1113"/>
      <c r="J1045" s="1114">
        <f t="shared" si="30"/>
        <v>-0.9</v>
      </c>
      <c r="K1045" s="1119"/>
      <c r="L1045" s="1119"/>
    </row>
    <row r="1046" spans="3:12" x14ac:dyDescent="0.25">
      <c r="C1046" s="1151" t="s">
        <v>121</v>
      </c>
      <c r="D1046" s="1126" t="s">
        <v>2213</v>
      </c>
      <c r="E1046" s="1127" t="s">
        <v>122</v>
      </c>
      <c r="F1046" s="1112">
        <v>1</v>
      </c>
      <c r="G1046" s="1110">
        <v>7.9</v>
      </c>
      <c r="H1046" s="1113"/>
      <c r="I1046" s="1113"/>
      <c r="J1046" s="1114">
        <f t="shared" si="30"/>
        <v>7.9</v>
      </c>
      <c r="K1046" s="1119"/>
      <c r="L1046" s="1119"/>
    </row>
    <row r="1047" spans="3:12" x14ac:dyDescent="0.25">
      <c r="C1047" s="1151"/>
      <c r="D1047" s="1126"/>
      <c r="E1047" s="1127" t="s">
        <v>2297</v>
      </c>
      <c r="F1047" s="1112">
        <v>-1</v>
      </c>
      <c r="G1047" s="1110">
        <v>0.9</v>
      </c>
      <c r="H1047" s="1113"/>
      <c r="I1047" s="1113"/>
      <c r="J1047" s="1114">
        <f t="shared" si="30"/>
        <v>-0.9</v>
      </c>
      <c r="K1047" s="1119"/>
      <c r="L1047" s="1119"/>
    </row>
    <row r="1048" spans="3:12" x14ac:dyDescent="0.25">
      <c r="C1048" s="1151" t="s">
        <v>125</v>
      </c>
      <c r="D1048" s="1126" t="s">
        <v>2477</v>
      </c>
      <c r="E1048" s="1127" t="s">
        <v>2478</v>
      </c>
      <c r="F1048" s="1112">
        <v>1</v>
      </c>
      <c r="G1048" s="1110">
        <v>19.600000000000001</v>
      </c>
      <c r="H1048" s="1113"/>
      <c r="I1048" s="1113"/>
      <c r="J1048" s="1114">
        <f t="shared" si="30"/>
        <v>19.600000000000001</v>
      </c>
      <c r="K1048" s="1119"/>
      <c r="L1048" s="1119"/>
    </row>
    <row r="1049" spans="3:12" x14ac:dyDescent="0.25">
      <c r="C1049" s="1151"/>
      <c r="D1049" s="1126"/>
      <c r="E1049" s="1127" t="s">
        <v>2297</v>
      </c>
      <c r="F1049" s="1112">
        <v>-1</v>
      </c>
      <c r="G1049" s="1110">
        <v>2.6</v>
      </c>
      <c r="H1049" s="1113"/>
      <c r="I1049" s="1113"/>
      <c r="J1049" s="1114">
        <f t="shared" si="30"/>
        <v>-2.6</v>
      </c>
      <c r="K1049" s="1119"/>
      <c r="L1049" s="1119"/>
    </row>
    <row r="1050" spans="3:12" x14ac:dyDescent="0.25">
      <c r="C1050" s="1151"/>
      <c r="D1050" s="1126"/>
      <c r="E1050" s="1127" t="s">
        <v>2297</v>
      </c>
      <c r="F1050" s="1112">
        <v>-2</v>
      </c>
      <c r="G1050" s="1110">
        <v>1.2</v>
      </c>
      <c r="H1050" s="1113"/>
      <c r="I1050" s="1113"/>
      <c r="J1050" s="1114">
        <f t="shared" si="30"/>
        <v>-2.4</v>
      </c>
      <c r="K1050" s="1119"/>
      <c r="L1050" s="1119"/>
    </row>
    <row r="1051" spans="3:12" x14ac:dyDescent="0.25">
      <c r="C1051" s="1151"/>
      <c r="D1051" s="1126"/>
      <c r="E1051" s="1127" t="s">
        <v>2297</v>
      </c>
      <c r="F1051" s="1112">
        <v>-3</v>
      </c>
      <c r="G1051" s="1110">
        <v>0.9</v>
      </c>
      <c r="H1051" s="1113"/>
      <c r="I1051" s="1113"/>
      <c r="J1051" s="1114">
        <f t="shared" si="30"/>
        <v>-2.7</v>
      </c>
      <c r="K1051" s="1119"/>
      <c r="L1051" s="1119"/>
    </row>
    <row r="1052" spans="3:12" x14ac:dyDescent="0.25">
      <c r="C1052" s="1151" t="s">
        <v>121</v>
      </c>
      <c r="D1052" s="1126" t="s">
        <v>1918</v>
      </c>
      <c r="E1052" s="1127" t="s">
        <v>122</v>
      </c>
      <c r="F1052" s="1112">
        <v>1</v>
      </c>
      <c r="G1052" s="1110">
        <v>9</v>
      </c>
      <c r="H1052" s="1113"/>
      <c r="I1052" s="1113"/>
      <c r="J1052" s="1114">
        <f t="shared" si="30"/>
        <v>9</v>
      </c>
      <c r="K1052" s="1119"/>
      <c r="L1052" s="1119"/>
    </row>
    <row r="1053" spans="3:12" x14ac:dyDescent="0.25">
      <c r="C1053" s="1151"/>
      <c r="D1053" s="1126"/>
      <c r="E1053" s="1127" t="s">
        <v>2297</v>
      </c>
      <c r="F1053" s="1112">
        <v>-1</v>
      </c>
      <c r="G1053" s="1110">
        <v>0.9</v>
      </c>
      <c r="H1053" s="1113"/>
      <c r="I1053" s="1113"/>
      <c r="J1053" s="1114">
        <f t="shared" si="30"/>
        <v>-0.9</v>
      </c>
      <c r="K1053" s="1119"/>
      <c r="L1053" s="1119"/>
    </row>
    <row r="1054" spans="3:12" x14ac:dyDescent="0.25">
      <c r="C1054" s="1151" t="s">
        <v>121</v>
      </c>
      <c r="D1054" s="1126" t="s">
        <v>1920</v>
      </c>
      <c r="E1054" s="1127" t="s">
        <v>122</v>
      </c>
      <c r="F1054" s="1112">
        <v>1</v>
      </c>
      <c r="G1054" s="1110">
        <v>9</v>
      </c>
      <c r="H1054" s="1113"/>
      <c r="I1054" s="1113"/>
      <c r="J1054" s="1114">
        <f t="shared" si="30"/>
        <v>9</v>
      </c>
      <c r="K1054" s="1119"/>
      <c r="L1054" s="1119"/>
    </row>
    <row r="1055" spans="3:12" x14ac:dyDescent="0.25">
      <c r="C1055" s="1151"/>
      <c r="D1055" s="1126"/>
      <c r="E1055" s="1127" t="s">
        <v>2297</v>
      </c>
      <c r="F1055" s="1112">
        <v>-1</v>
      </c>
      <c r="G1055" s="1110">
        <v>0.9</v>
      </c>
      <c r="H1055" s="1113"/>
      <c r="I1055" s="1113"/>
      <c r="J1055" s="1114">
        <f t="shared" si="30"/>
        <v>-0.9</v>
      </c>
      <c r="K1055" s="1119"/>
      <c r="L1055" s="1119"/>
    </row>
    <row r="1056" spans="3:12" x14ac:dyDescent="0.25">
      <c r="C1056" s="1151"/>
      <c r="D1056" s="1126"/>
      <c r="E1056" s="1127" t="s">
        <v>2390</v>
      </c>
      <c r="F1056" s="1112">
        <v>-1</v>
      </c>
      <c r="G1056" s="1110">
        <v>0.75</v>
      </c>
      <c r="H1056" s="1113"/>
      <c r="I1056" s="1113"/>
      <c r="J1056" s="1114">
        <f t="shared" si="30"/>
        <v>-0.75</v>
      </c>
      <c r="K1056" s="1119"/>
      <c r="L1056" s="1119"/>
    </row>
    <row r="1057" spans="3:12" x14ac:dyDescent="0.25">
      <c r="C1057" s="1151" t="s">
        <v>121</v>
      </c>
      <c r="D1057" s="1126" t="s">
        <v>1923</v>
      </c>
      <c r="E1057" s="1127" t="s">
        <v>122</v>
      </c>
      <c r="F1057" s="1112">
        <v>1</v>
      </c>
      <c r="G1057" s="1110">
        <v>9</v>
      </c>
      <c r="H1057" s="1113"/>
      <c r="I1057" s="1113"/>
      <c r="J1057" s="1114">
        <f t="shared" si="30"/>
        <v>9</v>
      </c>
      <c r="K1057" s="1119"/>
      <c r="L1057" s="1119"/>
    </row>
    <row r="1058" spans="3:12" x14ac:dyDescent="0.25">
      <c r="C1058" s="1151"/>
      <c r="D1058" s="1126"/>
      <c r="E1058" s="1127" t="s">
        <v>2297</v>
      </c>
      <c r="F1058" s="1112">
        <v>-1</v>
      </c>
      <c r="G1058" s="1110">
        <v>0.9</v>
      </c>
      <c r="H1058" s="1113"/>
      <c r="I1058" s="1113"/>
      <c r="J1058" s="1114">
        <f t="shared" si="30"/>
        <v>-0.9</v>
      </c>
      <c r="K1058" s="1119"/>
      <c r="L1058" s="1119"/>
    </row>
    <row r="1059" spans="3:12" x14ac:dyDescent="0.25">
      <c r="C1059" s="1151" t="s">
        <v>121</v>
      </c>
      <c r="D1059" s="1126" t="s">
        <v>1927</v>
      </c>
      <c r="E1059" s="1127" t="s">
        <v>122</v>
      </c>
      <c r="F1059" s="1112">
        <v>1</v>
      </c>
      <c r="G1059" s="1110">
        <v>9</v>
      </c>
      <c r="H1059" s="1113"/>
      <c r="I1059" s="1113"/>
      <c r="J1059" s="1114">
        <f t="shared" si="30"/>
        <v>9</v>
      </c>
      <c r="K1059" s="1119"/>
      <c r="L1059" s="1119"/>
    </row>
    <row r="1060" spans="3:12" x14ac:dyDescent="0.25">
      <c r="C1060" s="1151"/>
      <c r="D1060" s="1126"/>
      <c r="E1060" s="1127" t="s">
        <v>2297</v>
      </c>
      <c r="F1060" s="1112">
        <v>-1</v>
      </c>
      <c r="G1060" s="1110">
        <v>0.9</v>
      </c>
      <c r="H1060" s="1113"/>
      <c r="I1060" s="1113"/>
      <c r="J1060" s="1114">
        <f t="shared" si="30"/>
        <v>-0.9</v>
      </c>
      <c r="K1060" s="1119"/>
      <c r="L1060" s="1119"/>
    </row>
    <row r="1061" spans="3:12" x14ac:dyDescent="0.25">
      <c r="C1061" s="1151" t="s">
        <v>125</v>
      </c>
      <c r="D1061" s="1126" t="s">
        <v>1889</v>
      </c>
      <c r="E1061" s="1127" t="s">
        <v>2479</v>
      </c>
      <c r="F1061" s="1112">
        <v>1</v>
      </c>
      <c r="G1061" s="1110">
        <v>85.35</v>
      </c>
      <c r="H1061" s="1113"/>
      <c r="I1061" s="1113"/>
      <c r="J1061" s="1114">
        <f t="shared" si="30"/>
        <v>85.35</v>
      </c>
      <c r="K1061" s="1119"/>
      <c r="L1061" s="1119"/>
    </row>
    <row r="1062" spans="3:12" x14ac:dyDescent="0.25">
      <c r="C1062" s="1151"/>
      <c r="D1062" s="1126"/>
      <c r="E1062" s="1127" t="s">
        <v>2297</v>
      </c>
      <c r="F1062" s="1112">
        <v>-14</v>
      </c>
      <c r="G1062" s="1110">
        <v>1.2</v>
      </c>
      <c r="H1062" s="1113"/>
      <c r="I1062" s="1113"/>
      <c r="J1062" s="1114">
        <f t="shared" si="30"/>
        <v>-16.8</v>
      </c>
      <c r="K1062" s="1119"/>
      <c r="L1062" s="1119"/>
    </row>
    <row r="1063" spans="3:12" x14ac:dyDescent="0.25">
      <c r="C1063" s="1151"/>
      <c r="D1063" s="1126"/>
      <c r="E1063" s="1127" t="s">
        <v>2297</v>
      </c>
      <c r="F1063" s="1112">
        <v>-1</v>
      </c>
      <c r="G1063" s="1110">
        <v>1</v>
      </c>
      <c r="H1063" s="1113"/>
      <c r="I1063" s="1113"/>
      <c r="J1063" s="1114">
        <f t="shared" si="30"/>
        <v>-1</v>
      </c>
      <c r="K1063" s="1119"/>
      <c r="L1063" s="1119"/>
    </row>
    <row r="1064" spans="3:12" x14ac:dyDescent="0.25">
      <c r="C1064" s="1151"/>
      <c r="D1064" s="1126"/>
      <c r="E1064" s="1127" t="s">
        <v>2297</v>
      </c>
      <c r="F1064" s="1112">
        <v>-3</v>
      </c>
      <c r="G1064" s="1110">
        <v>0.9</v>
      </c>
      <c r="H1064" s="1113"/>
      <c r="I1064" s="1113"/>
      <c r="J1064" s="1114">
        <f t="shared" si="30"/>
        <v>-2.7</v>
      </c>
      <c r="K1064" s="1119"/>
      <c r="L1064" s="1119"/>
    </row>
    <row r="1065" spans="3:12" x14ac:dyDescent="0.25">
      <c r="C1065" s="1151"/>
      <c r="D1065" s="1126"/>
      <c r="E1065" s="1127" t="s">
        <v>2297</v>
      </c>
      <c r="F1065" s="1112">
        <v>-2</v>
      </c>
      <c r="G1065" s="1110">
        <v>0.8</v>
      </c>
      <c r="H1065" s="1113"/>
      <c r="I1065" s="1113"/>
      <c r="J1065" s="1114">
        <f t="shared" si="30"/>
        <v>-1.6</v>
      </c>
      <c r="K1065" s="1119"/>
      <c r="L1065" s="1119"/>
    </row>
    <row r="1066" spans="3:12" x14ac:dyDescent="0.25">
      <c r="C1066" s="1151"/>
      <c r="D1066" s="1126"/>
      <c r="E1066" s="1127" t="s">
        <v>2297</v>
      </c>
      <c r="F1066" s="1112">
        <v>-1</v>
      </c>
      <c r="G1066" s="1110">
        <v>0.6</v>
      </c>
      <c r="H1066" s="1113"/>
      <c r="I1066" s="1113"/>
      <c r="J1066" s="1114">
        <f t="shared" si="30"/>
        <v>-0.6</v>
      </c>
      <c r="K1066" s="1119"/>
      <c r="L1066" s="1119"/>
    </row>
    <row r="1067" spans="3:12" x14ac:dyDescent="0.25">
      <c r="C1067" s="1151" t="s">
        <v>121</v>
      </c>
      <c r="D1067" s="1126" t="s">
        <v>1899</v>
      </c>
      <c r="E1067" s="1127" t="s">
        <v>130</v>
      </c>
      <c r="F1067" s="1112">
        <v>1</v>
      </c>
      <c r="G1067" s="1110">
        <v>7.4</v>
      </c>
      <c r="H1067" s="1113"/>
      <c r="I1067" s="1113"/>
      <c r="J1067" s="1114">
        <f t="shared" si="30"/>
        <v>7.4</v>
      </c>
      <c r="K1067" s="1119"/>
      <c r="L1067" s="1119"/>
    </row>
    <row r="1068" spans="3:12" x14ac:dyDescent="0.25">
      <c r="C1068" s="1151"/>
      <c r="D1068" s="1126"/>
      <c r="E1068" s="1127" t="s">
        <v>2297</v>
      </c>
      <c r="F1068" s="1112">
        <v>-1</v>
      </c>
      <c r="G1068" s="1110">
        <v>0.9</v>
      </c>
      <c r="H1068" s="1113"/>
      <c r="I1068" s="1113"/>
      <c r="J1068" s="1114">
        <f t="shared" si="30"/>
        <v>-0.9</v>
      </c>
      <c r="K1068" s="1119"/>
      <c r="L1068" s="1119"/>
    </row>
    <row r="1069" spans="3:12" x14ac:dyDescent="0.25">
      <c r="C1069" s="1151" t="s">
        <v>120</v>
      </c>
      <c r="D1069" s="1126" t="s">
        <v>1900</v>
      </c>
      <c r="E1069" s="1127" t="s">
        <v>122</v>
      </c>
      <c r="F1069" s="1112">
        <v>1</v>
      </c>
      <c r="G1069" s="1110">
        <v>6</v>
      </c>
      <c r="H1069" s="1113"/>
      <c r="I1069" s="1113"/>
      <c r="J1069" s="1114">
        <f t="shared" si="30"/>
        <v>6</v>
      </c>
      <c r="K1069" s="1119"/>
      <c r="L1069" s="1119"/>
    </row>
    <row r="1070" spans="3:12" x14ac:dyDescent="0.25">
      <c r="C1070" s="1151"/>
      <c r="D1070" s="1126"/>
      <c r="E1070" s="1127" t="s">
        <v>2297</v>
      </c>
      <c r="F1070" s="1112">
        <v>-1</v>
      </c>
      <c r="G1070" s="1110">
        <v>0.8</v>
      </c>
      <c r="H1070" s="1113"/>
      <c r="I1070" s="1113"/>
      <c r="J1070" s="1114">
        <f t="shared" si="30"/>
        <v>-0.8</v>
      </c>
      <c r="K1070" s="1119"/>
      <c r="L1070" s="1119"/>
    </row>
    <row r="1071" spans="3:12" x14ac:dyDescent="0.25">
      <c r="C1071" s="1268"/>
      <c r="D1071" s="1204"/>
      <c r="E1071" s="1269"/>
      <c r="F1071" s="1201"/>
      <c r="G1071" s="1202"/>
      <c r="H1071" s="1202"/>
      <c r="I1071" s="1203"/>
      <c r="J1071" s="1203"/>
      <c r="K1071" s="1202"/>
      <c r="L1071" s="1202"/>
    </row>
    <row r="1072" spans="3:12" x14ac:dyDescent="0.25">
      <c r="C1072" s="1270"/>
      <c r="D1072" s="1167"/>
      <c r="E1072" s="1177"/>
      <c r="F1072" s="1165"/>
      <c r="G1072" s="1163"/>
      <c r="H1072" s="1163"/>
      <c r="I1072" s="1166"/>
      <c r="J1072" s="1166"/>
      <c r="K1072" s="1163"/>
      <c r="L1072" s="1163"/>
    </row>
    <row r="1073" spans="3:12" x14ac:dyDescent="0.25">
      <c r="C1073" s="1090" t="str">
        <f>RESUMEN!C120</f>
        <v>03.05.02.02</v>
      </c>
      <c r="D1073" s="2109" t="str">
        <f>RESUMEN!D120</f>
        <v>C.Z.SANITARIO DE CEMENTO PULIDO C/ ENDURECEDOR E IMPERMEABILIAZANTE h=0.050m</v>
      </c>
      <c r="E1073" s="2110"/>
      <c r="F1073" s="2110"/>
      <c r="G1073" s="2110"/>
      <c r="H1073" s="2110"/>
      <c r="I1073" s="2110"/>
      <c r="J1073" s="2110"/>
      <c r="K1073" s="2110"/>
      <c r="L1073" s="2111"/>
    </row>
    <row r="1074" spans="3:12" x14ac:dyDescent="0.25">
      <c r="C1074" s="1092" t="s">
        <v>1</v>
      </c>
      <c r="D1074" s="1093" t="s">
        <v>239</v>
      </c>
      <c r="E1074" s="1094" t="s">
        <v>2</v>
      </c>
      <c r="F1074" s="1095" t="s">
        <v>45</v>
      </c>
      <c r="G1074" s="1096" t="s">
        <v>52</v>
      </c>
      <c r="H1074" s="1096" t="s">
        <v>47</v>
      </c>
      <c r="I1074" s="1096" t="s">
        <v>48</v>
      </c>
      <c r="J1074" s="1096" t="s">
        <v>49</v>
      </c>
      <c r="K1074" s="328" t="s">
        <v>50</v>
      </c>
      <c r="L1074" s="1092" t="s">
        <v>3</v>
      </c>
    </row>
    <row r="1075" spans="3:12" x14ac:dyDescent="0.25">
      <c r="C1075" s="1271"/>
      <c r="D1075" s="1097"/>
      <c r="E1075" s="1185"/>
      <c r="F1075" s="1098"/>
      <c r="G1075" s="1098"/>
      <c r="H1075" s="1100"/>
      <c r="I1075" s="1100"/>
      <c r="J1075" s="1100"/>
      <c r="K1075" s="346">
        <f>SUM(J1076:J1083)</f>
        <v>43.384999999999998</v>
      </c>
      <c r="L1075" s="1272" t="s">
        <v>6</v>
      </c>
    </row>
    <row r="1076" spans="3:12" x14ac:dyDescent="0.25">
      <c r="C1076" s="1271"/>
      <c r="D1076" s="1273"/>
      <c r="E1076" s="1274"/>
      <c r="F1076" s="1275"/>
      <c r="G1076" s="1264"/>
      <c r="H1076" s="1264"/>
      <c r="I1076" s="1264"/>
      <c r="J1076" s="1264"/>
      <c r="K1076" s="1276"/>
      <c r="L1076" s="1277"/>
    </row>
    <row r="1077" spans="3:12" x14ac:dyDescent="0.25">
      <c r="C1077" s="1278"/>
      <c r="D1077" s="1202"/>
      <c r="E1077" s="1279" t="s">
        <v>169</v>
      </c>
      <c r="F1077" s="1201"/>
      <c r="G1077" s="1204"/>
      <c r="H1077" s="1202"/>
      <c r="I1077" s="1203"/>
      <c r="J1077" s="1203"/>
      <c r="K1077" s="1202"/>
      <c r="L1077" s="1202"/>
    </row>
    <row r="1078" spans="3:12" x14ac:dyDescent="0.25">
      <c r="C1078" s="1280"/>
      <c r="D1078" s="1178"/>
      <c r="E1078" s="1281" t="s">
        <v>2557</v>
      </c>
      <c r="F1078" s="1282"/>
      <c r="G1078" s="1179"/>
      <c r="H1078" s="1178"/>
      <c r="I1078" s="1283"/>
      <c r="J1078" s="1283"/>
      <c r="K1078" s="1178"/>
      <c r="L1078" s="1178"/>
    </row>
    <row r="1079" spans="3:12" x14ac:dyDescent="0.25">
      <c r="C1079" s="1284" t="s">
        <v>798</v>
      </c>
      <c r="D1079" s="1126" t="s">
        <v>2549</v>
      </c>
      <c r="E1079" s="1285" t="s">
        <v>807</v>
      </c>
      <c r="F1079" s="1110">
        <v>1</v>
      </c>
      <c r="G1079" s="1110">
        <v>30.93</v>
      </c>
      <c r="H1079" s="1113">
        <v>0.5</v>
      </c>
      <c r="I1079" s="1113"/>
      <c r="J1079" s="1114">
        <f t="shared" ref="J1079:J1082" si="31">PRODUCT(F1079:I1079)</f>
        <v>15.465</v>
      </c>
      <c r="K1079" s="1119"/>
      <c r="L1079" s="1153"/>
    </row>
    <row r="1080" spans="3:12" x14ac:dyDescent="0.25">
      <c r="C1080" s="1284" t="s">
        <v>798</v>
      </c>
      <c r="D1080" s="1126" t="s">
        <v>2550</v>
      </c>
      <c r="E1080" s="1285" t="s">
        <v>806</v>
      </c>
      <c r="F1080" s="1110">
        <v>1</v>
      </c>
      <c r="G1080" s="1110">
        <v>12.08</v>
      </c>
      <c r="H1080" s="1113">
        <v>0.5</v>
      </c>
      <c r="I1080" s="1113"/>
      <c r="J1080" s="1114">
        <f t="shared" si="31"/>
        <v>6.04</v>
      </c>
      <c r="K1080" s="1119"/>
      <c r="L1080" s="1153"/>
    </row>
    <row r="1081" spans="3:12" x14ac:dyDescent="0.25">
      <c r="C1081" s="1284" t="s">
        <v>798</v>
      </c>
      <c r="D1081" s="1126" t="s">
        <v>2551</v>
      </c>
      <c r="E1081" s="1285" t="s">
        <v>805</v>
      </c>
      <c r="F1081" s="1110">
        <v>1</v>
      </c>
      <c r="G1081" s="1110">
        <v>23.43</v>
      </c>
      <c r="H1081" s="1113">
        <v>0.5</v>
      </c>
      <c r="I1081" s="1113"/>
      <c r="J1081" s="1114">
        <f t="shared" si="31"/>
        <v>11.715</v>
      </c>
      <c r="K1081" s="1119"/>
      <c r="L1081" s="1153"/>
    </row>
    <row r="1082" spans="3:12" x14ac:dyDescent="0.25">
      <c r="C1082" s="1284" t="s">
        <v>798</v>
      </c>
      <c r="D1082" s="1126" t="s">
        <v>2552</v>
      </c>
      <c r="E1082" s="1285" t="s">
        <v>805</v>
      </c>
      <c r="F1082" s="1110">
        <v>1</v>
      </c>
      <c r="G1082" s="1110">
        <v>20.329999999999998</v>
      </c>
      <c r="H1082" s="1113">
        <v>0.5</v>
      </c>
      <c r="I1082" s="1113"/>
      <c r="J1082" s="1114">
        <f t="shared" si="31"/>
        <v>10.164999999999999</v>
      </c>
      <c r="K1082" s="1119"/>
      <c r="L1082" s="1153"/>
    </row>
    <row r="1083" spans="3:12" x14ac:dyDescent="0.25">
      <c r="C1083" s="1278"/>
      <c r="D1083" s="1202"/>
      <c r="E1083" s="1269"/>
      <c r="F1083" s="1201"/>
      <c r="G1083" s="1204"/>
      <c r="H1083" s="1202"/>
      <c r="I1083" s="1203"/>
      <c r="J1083" s="1203"/>
      <c r="K1083" s="1202"/>
      <c r="L1083" s="1202"/>
    </row>
    <row r="1084" spans="3:12" x14ac:dyDescent="0.25">
      <c r="C1084" s="1270"/>
      <c r="D1084" s="1167"/>
      <c r="E1084" s="1177"/>
      <c r="F1084" s="1165"/>
      <c r="G1084" s="1163"/>
      <c r="H1084" s="1163"/>
      <c r="I1084" s="1166"/>
      <c r="J1084" s="1166"/>
      <c r="K1084" s="1163"/>
      <c r="L1084" s="1163"/>
    </row>
    <row r="1085" spans="3:12" x14ac:dyDescent="0.25">
      <c r="C1085" s="1090" t="str">
        <f>RESUMEN!C121</f>
        <v>03.05.02.03</v>
      </c>
      <c r="D1085" s="2109" t="str">
        <f>RESUMEN!D121</f>
        <v>C.Z.DE CEMENTO PULIDO h=0.10m</v>
      </c>
      <c r="E1085" s="2110"/>
      <c r="F1085" s="2110"/>
      <c r="G1085" s="2110"/>
      <c r="H1085" s="2110"/>
      <c r="I1085" s="2110"/>
      <c r="J1085" s="2110"/>
      <c r="K1085" s="2110"/>
      <c r="L1085" s="2111"/>
    </row>
    <row r="1086" spans="3:12" x14ac:dyDescent="0.25">
      <c r="C1086" s="1092" t="s">
        <v>1</v>
      </c>
      <c r="D1086" s="1093" t="s">
        <v>239</v>
      </c>
      <c r="E1086" s="1094" t="s">
        <v>2</v>
      </c>
      <c r="F1086" s="1095" t="s">
        <v>45</v>
      </c>
      <c r="G1086" s="1096" t="s">
        <v>52</v>
      </c>
      <c r="H1086" s="1096" t="s">
        <v>47</v>
      </c>
      <c r="I1086" s="1096" t="s">
        <v>48</v>
      </c>
      <c r="J1086" s="1096" t="s">
        <v>49</v>
      </c>
      <c r="K1086" s="328" t="s">
        <v>50</v>
      </c>
      <c r="L1086" s="1092" t="s">
        <v>3</v>
      </c>
    </row>
    <row r="1087" spans="3:12" x14ac:dyDescent="0.25">
      <c r="C1087" s="1271"/>
      <c r="D1087" s="1097"/>
      <c r="E1087" s="1185"/>
      <c r="F1087" s="1098"/>
      <c r="G1087" s="1098"/>
      <c r="H1087" s="1100"/>
      <c r="I1087" s="1100"/>
      <c r="J1087" s="1100"/>
      <c r="K1087" s="346">
        <f>SUM(J1088:J1198)</f>
        <v>541.08000000000004</v>
      </c>
      <c r="L1087" s="1272" t="s">
        <v>37</v>
      </c>
    </row>
    <row r="1088" spans="3:12" x14ac:dyDescent="0.25">
      <c r="C1088" s="1271"/>
      <c r="D1088" s="1273"/>
      <c r="E1088" s="1274"/>
      <c r="F1088" s="1275"/>
      <c r="G1088" s="1264"/>
      <c r="H1088" s="1264"/>
      <c r="I1088" s="1264"/>
      <c r="J1088" s="1264"/>
      <c r="K1088" s="1276"/>
      <c r="L1088" s="1277"/>
    </row>
    <row r="1089" spans="3:12" x14ac:dyDescent="0.25">
      <c r="C1089" s="1286"/>
      <c r="D1089" s="1143"/>
      <c r="E1089" s="1143" t="s">
        <v>169</v>
      </c>
      <c r="F1089" s="1286"/>
      <c r="G1089" s="1286"/>
      <c r="H1089" s="1286"/>
      <c r="I1089" s="1286"/>
      <c r="J1089" s="1286"/>
      <c r="K1089" s="1286"/>
      <c r="L1089" s="1286"/>
    </row>
    <row r="1090" spans="3:12" x14ac:dyDescent="0.25">
      <c r="C1090" s="1123"/>
      <c r="D1090" s="1118"/>
      <c r="E1090" s="1118" t="s">
        <v>3489</v>
      </c>
      <c r="F1090" s="1123"/>
      <c r="G1090" s="1123"/>
      <c r="H1090" s="1123"/>
      <c r="I1090" s="1123"/>
      <c r="J1090" s="1123"/>
      <c r="K1090" s="1123"/>
      <c r="L1090" s="1123"/>
    </row>
    <row r="1091" spans="3:12" x14ac:dyDescent="0.25">
      <c r="C1091" s="1148" t="s">
        <v>129</v>
      </c>
      <c r="D1091" s="1110" t="s">
        <v>948</v>
      </c>
      <c r="E1091" s="1121" t="s">
        <v>209</v>
      </c>
      <c r="F1091" s="1112">
        <v>1</v>
      </c>
      <c r="G1091" s="1110">
        <v>13.1</v>
      </c>
      <c r="H1091" s="1113"/>
      <c r="I1091" s="1113"/>
      <c r="J1091" s="1114">
        <f t="shared" ref="J1091:J1092" si="32">PRODUCT(F1091:I1091)</f>
        <v>13.1</v>
      </c>
      <c r="K1091" s="1119"/>
      <c r="L1091" s="1119"/>
    </row>
    <row r="1092" spans="3:12" x14ac:dyDescent="0.25">
      <c r="C1092" s="1148"/>
      <c r="D1092" s="1110"/>
      <c r="E1092" s="1121" t="s">
        <v>2297</v>
      </c>
      <c r="F1092" s="1112">
        <v>-1</v>
      </c>
      <c r="G1092" s="1110">
        <v>1</v>
      </c>
      <c r="H1092" s="1113"/>
      <c r="I1092" s="1113"/>
      <c r="J1092" s="1114">
        <f t="shared" si="32"/>
        <v>-1</v>
      </c>
      <c r="K1092" s="1119"/>
      <c r="L1092" s="1119"/>
    </row>
    <row r="1093" spans="3:12" x14ac:dyDescent="0.25">
      <c r="C1093" s="1123"/>
      <c r="D1093" s="1123"/>
      <c r="E1093" s="1123"/>
      <c r="F1093" s="1123"/>
      <c r="G1093" s="1123"/>
      <c r="H1093" s="1123"/>
      <c r="I1093" s="1123"/>
      <c r="J1093" s="1123"/>
      <c r="K1093" s="1123"/>
      <c r="L1093" s="1123"/>
    </row>
    <row r="1094" spans="3:12" x14ac:dyDescent="0.25">
      <c r="C1094" s="1123"/>
      <c r="D1094" s="1123"/>
      <c r="E1094" s="1118" t="s">
        <v>3490</v>
      </c>
      <c r="F1094" s="1123"/>
      <c r="G1094" s="1123"/>
      <c r="H1094" s="1123"/>
      <c r="I1094" s="1123"/>
      <c r="J1094" s="1123"/>
      <c r="K1094" s="1123"/>
      <c r="L1094" s="1123"/>
    </row>
    <row r="1095" spans="3:12" x14ac:dyDescent="0.25">
      <c r="C1095" s="1148" t="s">
        <v>129</v>
      </c>
      <c r="D1095" s="1110" t="s">
        <v>958</v>
      </c>
      <c r="E1095" s="1121" t="s">
        <v>329</v>
      </c>
      <c r="F1095" s="1112">
        <v>1</v>
      </c>
      <c r="G1095" s="1110">
        <v>6.5</v>
      </c>
      <c r="H1095" s="1113"/>
      <c r="I1095" s="1113"/>
      <c r="J1095" s="1114">
        <f t="shared" ref="J1095:J1098" si="33">PRODUCT(F1095:I1095)</f>
        <v>6.5</v>
      </c>
      <c r="K1095" s="1119"/>
      <c r="L1095" s="1119"/>
    </row>
    <row r="1096" spans="3:12" x14ac:dyDescent="0.25">
      <c r="C1096" s="1148"/>
      <c r="D1096" s="1110"/>
      <c r="E1096" s="1121" t="s">
        <v>2297</v>
      </c>
      <c r="F1096" s="1112">
        <v>-1</v>
      </c>
      <c r="G1096" s="1110">
        <v>0.9</v>
      </c>
      <c r="H1096" s="1113"/>
      <c r="I1096" s="1113"/>
      <c r="J1096" s="1114">
        <f t="shared" si="33"/>
        <v>-0.9</v>
      </c>
      <c r="K1096" s="1119"/>
      <c r="L1096" s="1119"/>
    </row>
    <row r="1097" spans="3:12" x14ac:dyDescent="0.25">
      <c r="C1097" s="1148" t="s">
        <v>2484</v>
      </c>
      <c r="D1097" s="1110" t="s">
        <v>2007</v>
      </c>
      <c r="E1097" s="1121" t="s">
        <v>2008</v>
      </c>
      <c r="F1097" s="1112">
        <v>1</v>
      </c>
      <c r="G1097" s="1110">
        <v>39.82</v>
      </c>
      <c r="H1097" s="1113"/>
      <c r="I1097" s="1113"/>
      <c r="J1097" s="1114">
        <f t="shared" si="33"/>
        <v>39.82</v>
      </c>
      <c r="K1097" s="1119"/>
      <c r="L1097" s="1119"/>
    </row>
    <row r="1098" spans="3:12" x14ac:dyDescent="0.25">
      <c r="C1098" s="1151"/>
      <c r="D1098" s="1126"/>
      <c r="E1098" s="1127" t="s">
        <v>2297</v>
      </c>
      <c r="F1098" s="1112">
        <v>-2</v>
      </c>
      <c r="G1098" s="1110">
        <v>1.2</v>
      </c>
      <c r="H1098" s="1113"/>
      <c r="I1098" s="1113"/>
      <c r="J1098" s="1114">
        <f t="shared" si="33"/>
        <v>-2.4</v>
      </c>
      <c r="K1098" s="1119"/>
      <c r="L1098" s="1119"/>
    </row>
    <row r="1099" spans="3:12" x14ac:dyDescent="0.25">
      <c r="C1099" s="1123"/>
      <c r="D1099" s="1123"/>
      <c r="E1099" s="1123"/>
      <c r="F1099" s="1123"/>
      <c r="G1099" s="1123"/>
      <c r="H1099" s="1123"/>
      <c r="I1099" s="1123"/>
      <c r="J1099" s="1123"/>
      <c r="K1099" s="1123"/>
      <c r="L1099" s="1123"/>
    </row>
    <row r="1100" spans="3:12" x14ac:dyDescent="0.25">
      <c r="C1100" s="1123"/>
      <c r="D1100" s="1123"/>
      <c r="E1100" s="1118" t="s">
        <v>3491</v>
      </c>
      <c r="F1100" s="1123"/>
      <c r="G1100" s="1123"/>
      <c r="H1100" s="1123"/>
      <c r="I1100" s="1123"/>
      <c r="J1100" s="1123"/>
      <c r="K1100" s="1123"/>
      <c r="L1100" s="1123"/>
    </row>
    <row r="1101" spans="3:12" x14ac:dyDescent="0.25">
      <c r="C1101" s="1148" t="s">
        <v>2484</v>
      </c>
      <c r="D1101" s="1110" t="s">
        <v>1026</v>
      </c>
      <c r="E1101" s="1121" t="s">
        <v>1027</v>
      </c>
      <c r="F1101" s="1112">
        <v>1</v>
      </c>
      <c r="G1101" s="1110">
        <v>26.46</v>
      </c>
      <c r="H1101" s="1113"/>
      <c r="I1101" s="1113"/>
      <c r="J1101" s="1114">
        <f t="shared" ref="J1101:J1104" si="34">PRODUCT(F1101:I1101)</f>
        <v>26.46</v>
      </c>
      <c r="K1101" s="1119"/>
      <c r="L1101" s="1119"/>
    </row>
    <row r="1102" spans="3:12" x14ac:dyDescent="0.25">
      <c r="C1102" s="1148"/>
      <c r="D1102" s="1110"/>
      <c r="E1102" s="1121" t="s">
        <v>2297</v>
      </c>
      <c r="F1102" s="1112">
        <v>-1</v>
      </c>
      <c r="G1102" s="1110">
        <v>1.2</v>
      </c>
      <c r="H1102" s="1113"/>
      <c r="I1102" s="1113"/>
      <c r="J1102" s="1114">
        <f t="shared" si="34"/>
        <v>-1.2</v>
      </c>
      <c r="K1102" s="1119"/>
      <c r="L1102" s="1119"/>
    </row>
    <row r="1103" spans="3:12" x14ac:dyDescent="0.25">
      <c r="C1103" s="1148" t="s">
        <v>129</v>
      </c>
      <c r="D1103" s="1110" t="s">
        <v>1033</v>
      </c>
      <c r="E1103" s="1121" t="s">
        <v>1034</v>
      </c>
      <c r="F1103" s="1112">
        <v>1</v>
      </c>
      <c r="G1103" s="1110">
        <v>14.5</v>
      </c>
      <c r="H1103" s="1113"/>
      <c r="I1103" s="1113"/>
      <c r="J1103" s="1114">
        <f t="shared" si="34"/>
        <v>14.5</v>
      </c>
      <c r="K1103" s="1119"/>
      <c r="L1103" s="1119"/>
    </row>
    <row r="1104" spans="3:12" x14ac:dyDescent="0.25">
      <c r="C1104" s="1148"/>
      <c r="D1104" s="1110"/>
      <c r="E1104" s="1121" t="s">
        <v>2297</v>
      </c>
      <c r="F1104" s="1112">
        <v>-1</v>
      </c>
      <c r="G1104" s="1110">
        <v>1</v>
      </c>
      <c r="H1104" s="1113"/>
      <c r="I1104" s="1113"/>
      <c r="J1104" s="1114">
        <f t="shared" si="34"/>
        <v>-1</v>
      </c>
      <c r="K1104" s="1119"/>
      <c r="L1104" s="1119"/>
    </row>
    <row r="1105" spans="3:12" x14ac:dyDescent="0.25">
      <c r="C1105" s="1123"/>
      <c r="D1105" s="1123"/>
      <c r="E1105" s="1123"/>
      <c r="F1105" s="1123"/>
      <c r="G1105" s="1123"/>
      <c r="H1105" s="1123"/>
      <c r="I1105" s="1123"/>
      <c r="J1105" s="1123"/>
      <c r="K1105" s="1123"/>
      <c r="L1105" s="1123"/>
    </row>
    <row r="1106" spans="3:12" x14ac:dyDescent="0.25">
      <c r="C1106" s="1123"/>
      <c r="D1106" s="1123"/>
      <c r="E1106" s="1118" t="s">
        <v>3492</v>
      </c>
      <c r="F1106" s="1123"/>
      <c r="G1106" s="1123"/>
      <c r="H1106" s="1123"/>
      <c r="I1106" s="1123"/>
      <c r="J1106" s="1123"/>
      <c r="K1106" s="1123"/>
      <c r="L1106" s="1123"/>
    </row>
    <row r="1107" spans="3:12" x14ac:dyDescent="0.25">
      <c r="C1107" s="1148" t="s">
        <v>129</v>
      </c>
      <c r="D1107" s="1110" t="s">
        <v>1142</v>
      </c>
      <c r="E1107" s="1121" t="s">
        <v>209</v>
      </c>
      <c r="F1107" s="1112">
        <v>1</v>
      </c>
      <c r="G1107" s="1110">
        <v>11.3</v>
      </c>
      <c r="H1107" s="1113"/>
      <c r="I1107" s="1113"/>
      <c r="J1107" s="1114">
        <f t="shared" ref="J1107:J1114" si="35">PRODUCT(F1107:I1107)</f>
        <v>11.3</v>
      </c>
      <c r="K1107" s="1119"/>
      <c r="L1107" s="1119"/>
    </row>
    <row r="1108" spans="3:12" x14ac:dyDescent="0.25">
      <c r="C1108" s="1148"/>
      <c r="D1108" s="1110"/>
      <c r="E1108" s="1121" t="s">
        <v>2297</v>
      </c>
      <c r="F1108" s="1112">
        <v>-1</v>
      </c>
      <c r="G1108" s="1110">
        <v>0.9</v>
      </c>
      <c r="H1108" s="1113"/>
      <c r="I1108" s="1113"/>
      <c r="J1108" s="1114">
        <f t="shared" si="35"/>
        <v>-0.9</v>
      </c>
      <c r="K1108" s="1119"/>
      <c r="L1108" s="1119"/>
    </row>
    <row r="1109" spans="3:12" x14ac:dyDescent="0.25">
      <c r="C1109" s="1148" t="s">
        <v>129</v>
      </c>
      <c r="D1109" s="1110" t="s">
        <v>1148</v>
      </c>
      <c r="E1109" s="1121" t="s">
        <v>351</v>
      </c>
      <c r="F1109" s="1112">
        <v>1</v>
      </c>
      <c r="G1109" s="1110">
        <v>16.5</v>
      </c>
      <c r="H1109" s="1113"/>
      <c r="I1109" s="1113"/>
      <c r="J1109" s="1114">
        <f t="shared" si="35"/>
        <v>16.5</v>
      </c>
      <c r="K1109" s="1119"/>
      <c r="L1109" s="1119"/>
    </row>
    <row r="1110" spans="3:12" x14ac:dyDescent="0.25">
      <c r="C1110" s="1148"/>
      <c r="D1110" s="1110"/>
      <c r="E1110" s="1121" t="s">
        <v>2297</v>
      </c>
      <c r="F1110" s="1112">
        <v>-1</v>
      </c>
      <c r="G1110" s="1110">
        <v>1</v>
      </c>
      <c r="H1110" s="1113"/>
      <c r="I1110" s="1113"/>
      <c r="J1110" s="1114">
        <f t="shared" si="35"/>
        <v>-1</v>
      </c>
      <c r="K1110" s="1119"/>
      <c r="L1110" s="1119"/>
    </row>
    <row r="1111" spans="3:12" x14ac:dyDescent="0.25">
      <c r="C1111" s="1148" t="s">
        <v>129</v>
      </c>
      <c r="D1111" s="1110" t="s">
        <v>1151</v>
      </c>
      <c r="E1111" s="1121" t="s">
        <v>209</v>
      </c>
      <c r="F1111" s="1112">
        <v>1</v>
      </c>
      <c r="G1111" s="1110">
        <v>13.1</v>
      </c>
      <c r="H1111" s="1113"/>
      <c r="I1111" s="1113"/>
      <c r="J1111" s="1114">
        <f t="shared" si="35"/>
        <v>13.1</v>
      </c>
      <c r="K1111" s="1119"/>
      <c r="L1111" s="1119"/>
    </row>
    <row r="1112" spans="3:12" x14ac:dyDescent="0.25">
      <c r="C1112" s="1148"/>
      <c r="D1112" s="1110"/>
      <c r="E1112" s="1121" t="s">
        <v>2297</v>
      </c>
      <c r="F1112" s="1112">
        <v>-1</v>
      </c>
      <c r="G1112" s="1110">
        <v>1</v>
      </c>
      <c r="H1112" s="1113"/>
      <c r="I1112" s="1113"/>
      <c r="J1112" s="1114">
        <f t="shared" si="35"/>
        <v>-1</v>
      </c>
      <c r="K1112" s="1119"/>
      <c r="L1112" s="1119"/>
    </row>
    <row r="1113" spans="3:12" x14ac:dyDescent="0.25">
      <c r="C1113" s="1148" t="s">
        <v>2484</v>
      </c>
      <c r="D1113" s="1110" t="s">
        <v>1152</v>
      </c>
      <c r="E1113" s="1121" t="s">
        <v>1153</v>
      </c>
      <c r="F1113" s="1112">
        <v>1</v>
      </c>
      <c r="G1113" s="1110">
        <v>28.05</v>
      </c>
      <c r="H1113" s="1113"/>
      <c r="I1113" s="1113"/>
      <c r="J1113" s="1114">
        <f t="shared" si="35"/>
        <v>28.05</v>
      </c>
      <c r="K1113" s="1119"/>
      <c r="L1113" s="1119"/>
    </row>
    <row r="1114" spans="3:12" x14ac:dyDescent="0.25">
      <c r="C1114" s="1148"/>
      <c r="D1114" s="1110"/>
      <c r="E1114" s="1121" t="s">
        <v>2297</v>
      </c>
      <c r="F1114" s="1112">
        <v>-2</v>
      </c>
      <c r="G1114" s="1110">
        <v>1.2</v>
      </c>
      <c r="H1114" s="1113"/>
      <c r="I1114" s="1113"/>
      <c r="J1114" s="1114">
        <f t="shared" si="35"/>
        <v>-2.4</v>
      </c>
      <c r="K1114" s="1119"/>
      <c r="L1114" s="1119"/>
    </row>
    <row r="1115" spans="3:12" x14ac:dyDescent="0.25">
      <c r="C1115" s="1123"/>
      <c r="D1115" s="1123"/>
      <c r="E1115" s="1123"/>
      <c r="F1115" s="1123"/>
      <c r="G1115" s="1123"/>
      <c r="H1115" s="1123"/>
      <c r="I1115" s="1123"/>
      <c r="J1115" s="1123"/>
      <c r="K1115" s="1123"/>
      <c r="L1115" s="1123"/>
    </row>
    <row r="1116" spans="3:12" x14ac:dyDescent="0.25">
      <c r="C1116" s="1123"/>
      <c r="D1116" s="1123"/>
      <c r="E1116" s="1118" t="s">
        <v>3493</v>
      </c>
      <c r="F1116" s="1123"/>
      <c r="G1116" s="1123"/>
      <c r="H1116" s="1123"/>
      <c r="I1116" s="1123"/>
      <c r="J1116" s="1123"/>
      <c r="K1116" s="1123"/>
      <c r="L1116" s="1123"/>
    </row>
    <row r="1117" spans="3:12" x14ac:dyDescent="0.25">
      <c r="C1117" s="1148" t="s">
        <v>2484</v>
      </c>
      <c r="D1117" s="1110" t="s">
        <v>2013</v>
      </c>
      <c r="E1117" s="1121" t="s">
        <v>1860</v>
      </c>
      <c r="F1117" s="1112">
        <v>1</v>
      </c>
      <c r="G1117" s="1110">
        <v>18.600000000000001</v>
      </c>
      <c r="H1117" s="1113"/>
      <c r="I1117" s="1113"/>
      <c r="J1117" s="1114">
        <f t="shared" ref="J1117:J1118" si="36">PRODUCT(F1117:I1117)</f>
        <v>18.600000000000001</v>
      </c>
      <c r="K1117" s="1119"/>
      <c r="L1117" s="1119"/>
    </row>
    <row r="1118" spans="3:12" x14ac:dyDescent="0.25">
      <c r="C1118" s="1151"/>
      <c r="D1118" s="1126"/>
      <c r="E1118" s="1127" t="s">
        <v>2297</v>
      </c>
      <c r="F1118" s="1112">
        <v>-2</v>
      </c>
      <c r="G1118" s="1110">
        <v>1.2</v>
      </c>
      <c r="H1118" s="1113"/>
      <c r="I1118" s="1113"/>
      <c r="J1118" s="1114">
        <f t="shared" si="36"/>
        <v>-2.4</v>
      </c>
      <c r="K1118" s="1119"/>
      <c r="L1118" s="1119"/>
    </row>
    <row r="1119" spans="3:12" x14ac:dyDescent="0.25">
      <c r="C1119" s="1123"/>
      <c r="D1119" s="1123"/>
      <c r="E1119" s="1123"/>
      <c r="F1119" s="1123"/>
      <c r="G1119" s="1123"/>
      <c r="H1119" s="1123"/>
      <c r="I1119" s="1123"/>
      <c r="J1119" s="1123"/>
      <c r="K1119" s="1123"/>
      <c r="L1119" s="1123"/>
    </row>
    <row r="1120" spans="3:12" x14ac:dyDescent="0.25">
      <c r="C1120" s="1123"/>
      <c r="D1120" s="1123"/>
      <c r="E1120" s="1118" t="s">
        <v>3494</v>
      </c>
      <c r="F1120" s="1123"/>
      <c r="G1120" s="1123"/>
      <c r="H1120" s="1123"/>
      <c r="I1120" s="1123"/>
      <c r="J1120" s="1123"/>
      <c r="K1120" s="1123"/>
      <c r="L1120" s="1123"/>
    </row>
    <row r="1121" spans="3:12" x14ac:dyDescent="0.25">
      <c r="C1121" s="1148" t="s">
        <v>2484</v>
      </c>
      <c r="D1121" s="1110" t="s">
        <v>1270</v>
      </c>
      <c r="E1121" s="1121" t="s">
        <v>1271</v>
      </c>
      <c r="F1121" s="1112">
        <v>1</v>
      </c>
      <c r="G1121" s="1110">
        <v>32.6</v>
      </c>
      <c r="H1121" s="1113"/>
      <c r="I1121" s="1113"/>
      <c r="J1121" s="1114">
        <f t="shared" ref="J1121:J1122" si="37">PRODUCT(F1121:I1121)</f>
        <v>32.6</v>
      </c>
      <c r="K1121" s="1119"/>
      <c r="L1121" s="1119"/>
    </row>
    <row r="1122" spans="3:12" x14ac:dyDescent="0.25">
      <c r="C1122" s="1151"/>
      <c r="D1122" s="1126"/>
      <c r="E1122" s="1127" t="s">
        <v>2297</v>
      </c>
      <c r="F1122" s="1112">
        <v>-2</v>
      </c>
      <c r="G1122" s="1110">
        <v>1.2</v>
      </c>
      <c r="H1122" s="1113"/>
      <c r="I1122" s="1113"/>
      <c r="J1122" s="1114">
        <f t="shared" si="37"/>
        <v>-2.4</v>
      </c>
      <c r="K1122" s="1119"/>
      <c r="L1122" s="1119"/>
    </row>
    <row r="1123" spans="3:12" x14ac:dyDescent="0.25">
      <c r="C1123" s="1123"/>
      <c r="D1123" s="1123"/>
      <c r="E1123" s="1123"/>
      <c r="F1123" s="1123"/>
      <c r="G1123" s="1123"/>
      <c r="H1123" s="1123"/>
      <c r="I1123" s="1123"/>
      <c r="J1123" s="1123"/>
      <c r="K1123" s="1123"/>
      <c r="L1123" s="1123"/>
    </row>
    <row r="1124" spans="3:12" x14ac:dyDescent="0.25">
      <c r="C1124" s="1123"/>
      <c r="D1124" s="1123"/>
      <c r="E1124" s="1118" t="s">
        <v>3495</v>
      </c>
      <c r="F1124" s="1123"/>
      <c r="G1124" s="1123"/>
      <c r="H1124" s="1123"/>
      <c r="I1124" s="1123"/>
      <c r="J1124" s="1123"/>
      <c r="K1124" s="1123"/>
      <c r="L1124" s="1123"/>
    </row>
    <row r="1125" spans="3:12" x14ac:dyDescent="0.25">
      <c r="C1125" s="1148" t="s">
        <v>129</v>
      </c>
      <c r="D1125" s="1126" t="s">
        <v>1339</v>
      </c>
      <c r="E1125" s="1127" t="s">
        <v>351</v>
      </c>
      <c r="F1125" s="1112">
        <v>1</v>
      </c>
      <c r="G1125" s="1110">
        <v>14.3</v>
      </c>
      <c r="H1125" s="1113"/>
      <c r="I1125" s="1113"/>
      <c r="J1125" s="1114">
        <f t="shared" ref="J1125:J1126" si="38">PRODUCT(F1125:I1125)</f>
        <v>14.3</v>
      </c>
      <c r="K1125" s="1119"/>
      <c r="L1125" s="1119"/>
    </row>
    <row r="1126" spans="3:12" x14ac:dyDescent="0.25">
      <c r="C1126" s="1151"/>
      <c r="D1126" s="1126"/>
      <c r="E1126" s="1127" t="s">
        <v>2297</v>
      </c>
      <c r="F1126" s="1112">
        <v>-1</v>
      </c>
      <c r="G1126" s="1110">
        <v>1</v>
      </c>
      <c r="H1126" s="1113"/>
      <c r="I1126" s="1113"/>
      <c r="J1126" s="1114">
        <f t="shared" si="38"/>
        <v>-1</v>
      </c>
      <c r="K1126" s="1119"/>
      <c r="L1126" s="1119"/>
    </row>
    <row r="1127" spans="3:12" x14ac:dyDescent="0.25">
      <c r="C1127" s="1151"/>
      <c r="D1127" s="1126"/>
      <c r="E1127" s="1127"/>
      <c r="F1127" s="1112"/>
      <c r="G1127" s="1110"/>
      <c r="H1127" s="1113"/>
      <c r="I1127" s="1113"/>
      <c r="J1127" s="1114"/>
      <c r="K1127" s="1119"/>
      <c r="L1127" s="1119"/>
    </row>
    <row r="1128" spans="3:12" x14ac:dyDescent="0.25">
      <c r="C1128" s="1151"/>
      <c r="D1128" s="1126"/>
      <c r="E1128" s="1118" t="s">
        <v>3496</v>
      </c>
      <c r="F1128" s="1112"/>
      <c r="G1128" s="1110"/>
      <c r="H1128" s="1113"/>
      <c r="I1128" s="1113"/>
      <c r="J1128" s="1114"/>
      <c r="K1128" s="1119"/>
      <c r="L1128" s="1119"/>
    </row>
    <row r="1129" spans="3:12" x14ac:dyDescent="0.25">
      <c r="C1129" s="1148" t="s">
        <v>129</v>
      </c>
      <c r="D1129" s="1110" t="s">
        <v>1405</v>
      </c>
      <c r="E1129" s="1121" t="s">
        <v>351</v>
      </c>
      <c r="F1129" s="1112">
        <v>1</v>
      </c>
      <c r="G1129" s="1110">
        <v>14</v>
      </c>
      <c r="H1129" s="1113"/>
      <c r="I1129" s="1113"/>
      <c r="J1129" s="1114">
        <f t="shared" ref="J1129:J1130" si="39">PRODUCT(F1129:I1129)</f>
        <v>14</v>
      </c>
      <c r="K1129" s="1119"/>
      <c r="L1129" s="1119"/>
    </row>
    <row r="1130" spans="3:12" x14ac:dyDescent="0.25">
      <c r="C1130" s="1148"/>
      <c r="D1130" s="1110"/>
      <c r="E1130" s="1121" t="s">
        <v>2297</v>
      </c>
      <c r="F1130" s="1112">
        <v>-1</v>
      </c>
      <c r="G1130" s="1110">
        <v>1</v>
      </c>
      <c r="H1130" s="1113"/>
      <c r="I1130" s="1113"/>
      <c r="J1130" s="1114">
        <f t="shared" si="39"/>
        <v>-1</v>
      </c>
      <c r="K1130" s="1119"/>
      <c r="L1130" s="1119"/>
    </row>
    <row r="1131" spans="3:12" x14ac:dyDescent="0.25">
      <c r="C1131" s="1148"/>
      <c r="D1131" s="1110"/>
      <c r="E1131" s="1121"/>
      <c r="F1131" s="1112"/>
      <c r="G1131" s="1110"/>
      <c r="H1131" s="1113"/>
      <c r="I1131" s="1113"/>
      <c r="J1131" s="1114"/>
      <c r="K1131" s="1119"/>
      <c r="L1131" s="1119"/>
    </row>
    <row r="1132" spans="3:12" x14ac:dyDescent="0.25">
      <c r="C1132" s="1148"/>
      <c r="D1132" s="1110"/>
      <c r="E1132" s="1118" t="s">
        <v>3497</v>
      </c>
      <c r="F1132" s="1112"/>
      <c r="G1132" s="1110"/>
      <c r="H1132" s="1113"/>
      <c r="I1132" s="1113"/>
      <c r="J1132" s="1114"/>
      <c r="K1132" s="1119"/>
      <c r="L1132" s="1119"/>
    </row>
    <row r="1133" spans="3:12" x14ac:dyDescent="0.25">
      <c r="C1133" s="1151" t="s">
        <v>129</v>
      </c>
      <c r="D1133" s="1126" t="s">
        <v>1446</v>
      </c>
      <c r="E1133" s="1127" t="s">
        <v>1447</v>
      </c>
      <c r="F1133" s="1112">
        <v>1</v>
      </c>
      <c r="G1133" s="1110">
        <v>8</v>
      </c>
      <c r="H1133" s="1113"/>
      <c r="I1133" s="1113"/>
      <c r="J1133" s="1114">
        <f t="shared" ref="J1133:J1134" si="40">PRODUCT(F1133:I1133)</f>
        <v>8</v>
      </c>
      <c r="K1133" s="1119"/>
      <c r="L1133" s="1119"/>
    </row>
    <row r="1134" spans="3:12" x14ac:dyDescent="0.25">
      <c r="C1134" s="1151"/>
      <c r="D1134" s="1126"/>
      <c r="E1134" s="1127" t="s">
        <v>2297</v>
      </c>
      <c r="F1134" s="1112">
        <v>-1</v>
      </c>
      <c r="G1134" s="1110">
        <v>0.8</v>
      </c>
      <c r="H1134" s="1113"/>
      <c r="I1134" s="1113"/>
      <c r="J1134" s="1114">
        <f t="shared" si="40"/>
        <v>-0.8</v>
      </c>
      <c r="K1134" s="1119"/>
      <c r="L1134" s="1119"/>
    </row>
    <row r="1135" spans="3:12" x14ac:dyDescent="0.25">
      <c r="C1135" s="1123"/>
      <c r="D1135" s="1123"/>
      <c r="E1135" s="1123"/>
      <c r="F1135" s="1123"/>
      <c r="G1135" s="1123"/>
      <c r="H1135" s="1123"/>
      <c r="I1135" s="1123"/>
      <c r="J1135" s="1123"/>
      <c r="K1135" s="1123"/>
      <c r="L1135" s="1123"/>
    </row>
    <row r="1136" spans="3:12" x14ac:dyDescent="0.25">
      <c r="C1136" s="1123"/>
      <c r="D1136" s="1123"/>
      <c r="E1136" s="1111" t="s">
        <v>200</v>
      </c>
      <c r="F1136" s="1123"/>
      <c r="G1136" s="1123"/>
      <c r="H1136" s="1123"/>
      <c r="I1136" s="1123"/>
      <c r="J1136" s="1123"/>
      <c r="K1136" s="1123"/>
      <c r="L1136" s="1123"/>
    </row>
    <row r="1137" spans="3:12" x14ac:dyDescent="0.25">
      <c r="C1137" s="1123"/>
      <c r="D1137" s="1123"/>
      <c r="E1137" s="1118" t="s">
        <v>3498</v>
      </c>
      <c r="F1137" s="1123"/>
      <c r="G1137" s="1123"/>
      <c r="H1137" s="1123"/>
      <c r="I1137" s="1123"/>
      <c r="J1137" s="1123"/>
      <c r="K1137" s="1123"/>
      <c r="L1137" s="1123"/>
    </row>
    <row r="1138" spans="3:12" x14ac:dyDescent="0.25">
      <c r="C1138" s="1151" t="s">
        <v>129</v>
      </c>
      <c r="D1138" s="1110" t="s">
        <v>1528</v>
      </c>
      <c r="E1138" s="1121" t="s">
        <v>209</v>
      </c>
      <c r="F1138" s="1112">
        <v>1</v>
      </c>
      <c r="G1138" s="1110">
        <v>13.7</v>
      </c>
      <c r="H1138" s="1113"/>
      <c r="I1138" s="1113"/>
      <c r="J1138" s="1114">
        <f t="shared" ref="J1138:J1145" si="41">PRODUCT(F1138:I1138)</f>
        <v>13.7</v>
      </c>
      <c r="K1138" s="1119"/>
      <c r="L1138" s="1119"/>
    </row>
    <row r="1139" spans="3:12" x14ac:dyDescent="0.25">
      <c r="C1139" s="1151"/>
      <c r="D1139" s="1110"/>
      <c r="E1139" s="1121" t="s">
        <v>2297</v>
      </c>
      <c r="F1139" s="1112">
        <v>-1</v>
      </c>
      <c r="G1139" s="1110">
        <v>1</v>
      </c>
      <c r="H1139" s="1113"/>
      <c r="I1139" s="1113"/>
      <c r="J1139" s="1114">
        <f t="shared" si="41"/>
        <v>-1</v>
      </c>
      <c r="K1139" s="1119"/>
      <c r="L1139" s="1119"/>
    </row>
    <row r="1140" spans="3:12" x14ac:dyDescent="0.25">
      <c r="C1140" s="1151" t="s">
        <v>2484</v>
      </c>
      <c r="D1140" s="1110" t="s">
        <v>1535</v>
      </c>
      <c r="E1140" s="1121" t="s">
        <v>2504</v>
      </c>
      <c r="F1140" s="1112">
        <v>1</v>
      </c>
      <c r="G1140" s="1110">
        <v>19.3</v>
      </c>
      <c r="H1140" s="1113"/>
      <c r="I1140" s="1113"/>
      <c r="J1140" s="1114">
        <f t="shared" si="41"/>
        <v>19.3</v>
      </c>
      <c r="K1140" s="1119"/>
      <c r="L1140" s="1119"/>
    </row>
    <row r="1141" spans="3:12" x14ac:dyDescent="0.25">
      <c r="C1141" s="1151"/>
      <c r="D1141" s="1126"/>
      <c r="E1141" s="1127" t="s">
        <v>2297</v>
      </c>
      <c r="F1141" s="1112">
        <v>-2</v>
      </c>
      <c r="G1141" s="1110">
        <v>1.2</v>
      </c>
      <c r="H1141" s="1113"/>
      <c r="I1141" s="1113"/>
      <c r="J1141" s="1114">
        <f t="shared" si="41"/>
        <v>-2.4</v>
      </c>
      <c r="K1141" s="1119"/>
      <c r="L1141" s="1119"/>
    </row>
    <row r="1142" spans="3:12" x14ac:dyDescent="0.25">
      <c r="C1142" s="1151" t="s">
        <v>2484</v>
      </c>
      <c r="D1142" s="1110" t="s">
        <v>1537</v>
      </c>
      <c r="E1142" s="1121" t="s">
        <v>522</v>
      </c>
      <c r="F1142" s="1112">
        <v>1</v>
      </c>
      <c r="G1142" s="1110">
        <v>13.7</v>
      </c>
      <c r="H1142" s="1113"/>
      <c r="I1142" s="1113"/>
      <c r="J1142" s="1114">
        <f t="shared" si="41"/>
        <v>13.7</v>
      </c>
      <c r="K1142" s="1119"/>
      <c r="L1142" s="1119"/>
    </row>
    <row r="1143" spans="3:12" x14ac:dyDescent="0.25">
      <c r="C1143" s="1151"/>
      <c r="D1143" s="1126"/>
      <c r="E1143" s="1127" t="s">
        <v>2297</v>
      </c>
      <c r="F1143" s="1112">
        <v>-2</v>
      </c>
      <c r="G1143" s="1110">
        <v>1.2</v>
      </c>
      <c r="H1143" s="1113"/>
      <c r="I1143" s="1113"/>
      <c r="J1143" s="1114">
        <f t="shared" si="41"/>
        <v>-2.4</v>
      </c>
      <c r="K1143" s="1119"/>
      <c r="L1143" s="1119"/>
    </row>
    <row r="1144" spans="3:12" x14ac:dyDescent="0.25">
      <c r="C1144" s="1148" t="s">
        <v>129</v>
      </c>
      <c r="D1144" s="1110" t="s">
        <v>1520</v>
      </c>
      <c r="E1144" s="1121" t="s">
        <v>2510</v>
      </c>
      <c r="F1144" s="1112">
        <v>1</v>
      </c>
      <c r="G1144" s="1110">
        <v>13.9</v>
      </c>
      <c r="H1144" s="1113"/>
      <c r="I1144" s="1113"/>
      <c r="J1144" s="1114">
        <f t="shared" si="41"/>
        <v>13.9</v>
      </c>
      <c r="K1144" s="1119"/>
      <c r="L1144" s="1119"/>
    </row>
    <row r="1145" spans="3:12" x14ac:dyDescent="0.25">
      <c r="C1145" s="1151"/>
      <c r="D1145" s="1110"/>
      <c r="E1145" s="1121" t="s">
        <v>2297</v>
      </c>
      <c r="F1145" s="1112">
        <v>-1</v>
      </c>
      <c r="G1145" s="1110">
        <v>1</v>
      </c>
      <c r="H1145" s="1113"/>
      <c r="I1145" s="1113"/>
      <c r="J1145" s="1114">
        <f t="shared" si="41"/>
        <v>-1</v>
      </c>
      <c r="K1145" s="1119"/>
      <c r="L1145" s="1119"/>
    </row>
    <row r="1146" spans="3:12" x14ac:dyDescent="0.25">
      <c r="C1146" s="1123"/>
      <c r="D1146" s="1123"/>
      <c r="E1146" s="1123"/>
      <c r="F1146" s="1123"/>
      <c r="G1146" s="1123"/>
      <c r="H1146" s="1123"/>
      <c r="I1146" s="1123"/>
      <c r="J1146" s="1123"/>
      <c r="K1146" s="1123"/>
      <c r="L1146" s="1123"/>
    </row>
    <row r="1147" spans="3:12" x14ac:dyDescent="0.25">
      <c r="C1147" s="1123"/>
      <c r="D1147" s="1123"/>
      <c r="E1147" s="1118" t="s">
        <v>3499</v>
      </c>
      <c r="F1147" s="1123"/>
      <c r="G1147" s="1123"/>
      <c r="H1147" s="1123"/>
      <c r="I1147" s="1123"/>
      <c r="J1147" s="1123"/>
      <c r="K1147" s="1123"/>
      <c r="L1147" s="1123"/>
    </row>
    <row r="1148" spans="3:12" x14ac:dyDescent="0.25">
      <c r="C1148" s="1151" t="s">
        <v>2484</v>
      </c>
      <c r="D1148" s="1126" t="s">
        <v>1595</v>
      </c>
      <c r="E1148" s="1127" t="s">
        <v>1596</v>
      </c>
      <c r="F1148" s="1112">
        <v>1</v>
      </c>
      <c r="G1148" s="1110">
        <v>46.1</v>
      </c>
      <c r="H1148" s="1113"/>
      <c r="I1148" s="1113"/>
      <c r="J1148" s="1114">
        <f t="shared" ref="J1148:J1150" si="42">PRODUCT(F1148:I1148)</f>
        <v>46.1</v>
      </c>
      <c r="K1148" s="1119"/>
      <c r="L1148" s="1119"/>
    </row>
    <row r="1149" spans="3:12" x14ac:dyDescent="0.25">
      <c r="C1149" s="1148"/>
      <c r="D1149" s="1110"/>
      <c r="E1149" s="1121" t="s">
        <v>2297</v>
      </c>
      <c r="F1149" s="1112">
        <v>-2</v>
      </c>
      <c r="G1149" s="1110">
        <v>1.2</v>
      </c>
      <c r="H1149" s="1113"/>
      <c r="I1149" s="1113"/>
      <c r="J1149" s="1114">
        <f t="shared" si="42"/>
        <v>-2.4</v>
      </c>
      <c r="K1149" s="1119"/>
      <c r="L1149" s="1119"/>
    </row>
    <row r="1150" spans="3:12" x14ac:dyDescent="0.25">
      <c r="C1150" s="1151" t="s">
        <v>129</v>
      </c>
      <c r="D1150" s="1110" t="s">
        <v>1616</v>
      </c>
      <c r="E1150" s="1121" t="s">
        <v>351</v>
      </c>
      <c r="F1150" s="1112">
        <v>1</v>
      </c>
      <c r="G1150" s="1110">
        <v>15.2</v>
      </c>
      <c r="H1150" s="1113"/>
      <c r="I1150" s="1113"/>
      <c r="J1150" s="1114">
        <f t="shared" si="42"/>
        <v>15.2</v>
      </c>
      <c r="K1150" s="1119"/>
      <c r="L1150" s="1119"/>
    </row>
    <row r="1151" spans="3:12" x14ac:dyDescent="0.25">
      <c r="C1151" s="1123"/>
      <c r="D1151" s="1123"/>
      <c r="E1151" s="1123"/>
      <c r="F1151" s="1123"/>
      <c r="G1151" s="1123"/>
      <c r="H1151" s="1123"/>
      <c r="I1151" s="1123"/>
      <c r="J1151" s="1123"/>
      <c r="K1151" s="1123"/>
      <c r="L1151" s="1123"/>
    </row>
    <row r="1152" spans="3:12" x14ac:dyDescent="0.25">
      <c r="C1152" s="1123"/>
      <c r="D1152" s="1123"/>
      <c r="E1152" s="1118" t="s">
        <v>3500</v>
      </c>
      <c r="F1152" s="1123"/>
      <c r="G1152" s="1123"/>
      <c r="H1152" s="1123"/>
      <c r="I1152" s="1123"/>
      <c r="J1152" s="1123"/>
      <c r="K1152" s="1123"/>
      <c r="L1152" s="1123"/>
    </row>
    <row r="1153" spans="3:12" x14ac:dyDescent="0.25">
      <c r="C1153" s="1151" t="s">
        <v>129</v>
      </c>
      <c r="D1153" s="1126" t="s">
        <v>1678</v>
      </c>
      <c r="E1153" s="1127" t="s">
        <v>349</v>
      </c>
      <c r="F1153" s="1112">
        <v>1</v>
      </c>
      <c r="G1153" s="1110">
        <v>16.5</v>
      </c>
      <c r="H1153" s="1113"/>
      <c r="I1153" s="1113"/>
      <c r="J1153" s="1114">
        <f t="shared" ref="J1153:J1158" si="43">PRODUCT(F1153:I1153)</f>
        <v>16.5</v>
      </c>
      <c r="K1153" s="1119"/>
      <c r="L1153" s="1119"/>
    </row>
    <row r="1154" spans="3:12" x14ac:dyDescent="0.25">
      <c r="C1154" s="1151"/>
      <c r="D1154" s="1126"/>
      <c r="E1154" s="1127" t="s">
        <v>2297</v>
      </c>
      <c r="F1154" s="1112">
        <v>-1</v>
      </c>
      <c r="G1154" s="1110">
        <v>1</v>
      </c>
      <c r="H1154" s="1113"/>
      <c r="I1154" s="1113"/>
      <c r="J1154" s="1114">
        <f t="shared" si="43"/>
        <v>-1</v>
      </c>
      <c r="K1154" s="1119"/>
      <c r="L1154" s="1119"/>
    </row>
    <row r="1155" spans="3:12" x14ac:dyDescent="0.25">
      <c r="C1155" s="1151" t="s">
        <v>129</v>
      </c>
      <c r="D1155" s="1126" t="s">
        <v>1679</v>
      </c>
      <c r="E1155" s="1127" t="s">
        <v>209</v>
      </c>
      <c r="F1155" s="1112">
        <v>1</v>
      </c>
      <c r="G1155" s="1110">
        <v>13.1</v>
      </c>
      <c r="H1155" s="1113"/>
      <c r="I1155" s="1113"/>
      <c r="J1155" s="1114">
        <f t="shared" si="43"/>
        <v>13.1</v>
      </c>
      <c r="K1155" s="1119"/>
      <c r="L1155" s="1119"/>
    </row>
    <row r="1156" spans="3:12" x14ac:dyDescent="0.25">
      <c r="C1156" s="1151"/>
      <c r="D1156" s="1126"/>
      <c r="E1156" s="1127" t="s">
        <v>2297</v>
      </c>
      <c r="F1156" s="1112">
        <v>-1</v>
      </c>
      <c r="G1156" s="1110">
        <v>1</v>
      </c>
      <c r="H1156" s="1113"/>
      <c r="I1156" s="1113"/>
      <c r="J1156" s="1114">
        <f t="shared" si="43"/>
        <v>-1</v>
      </c>
      <c r="K1156" s="1119"/>
      <c r="L1156" s="1119"/>
    </row>
    <row r="1157" spans="3:12" x14ac:dyDescent="0.25">
      <c r="C1157" s="1151" t="s">
        <v>2484</v>
      </c>
      <c r="D1157" s="1126" t="s">
        <v>1680</v>
      </c>
      <c r="E1157" s="1127" t="s">
        <v>2517</v>
      </c>
      <c r="F1157" s="1112">
        <v>1</v>
      </c>
      <c r="G1157" s="1110">
        <v>10.6</v>
      </c>
      <c r="H1157" s="1113"/>
      <c r="I1157" s="1113"/>
      <c r="J1157" s="1114">
        <f t="shared" si="43"/>
        <v>10.6</v>
      </c>
      <c r="K1157" s="1119"/>
      <c r="L1157" s="1119"/>
    </row>
    <row r="1158" spans="3:12" x14ac:dyDescent="0.25">
      <c r="C1158" s="1148"/>
      <c r="D1158" s="1110"/>
      <c r="E1158" s="1121" t="s">
        <v>2297</v>
      </c>
      <c r="F1158" s="1112">
        <v>-1</v>
      </c>
      <c r="G1158" s="1110">
        <v>1.2</v>
      </c>
      <c r="H1158" s="1113"/>
      <c r="I1158" s="1113"/>
      <c r="J1158" s="1114">
        <f t="shared" si="43"/>
        <v>-1.2</v>
      </c>
      <c r="K1158" s="1119"/>
      <c r="L1158" s="1119"/>
    </row>
    <row r="1159" spans="3:12" x14ac:dyDescent="0.25">
      <c r="C1159" s="1123"/>
      <c r="D1159" s="1123"/>
      <c r="E1159" s="1123"/>
      <c r="F1159" s="1123"/>
      <c r="G1159" s="1123"/>
      <c r="H1159" s="1123"/>
      <c r="I1159" s="1123"/>
      <c r="J1159" s="1123"/>
      <c r="K1159" s="1123"/>
      <c r="L1159" s="1123"/>
    </row>
    <row r="1160" spans="3:12" x14ac:dyDescent="0.25">
      <c r="C1160" s="1123"/>
      <c r="D1160" s="1123"/>
      <c r="E1160" s="1118" t="s">
        <v>3501</v>
      </c>
      <c r="F1160" s="1123"/>
      <c r="G1160" s="1123"/>
      <c r="H1160" s="1123"/>
      <c r="I1160" s="1123"/>
      <c r="J1160" s="1123"/>
      <c r="K1160" s="1123"/>
      <c r="L1160" s="1123"/>
    </row>
    <row r="1161" spans="3:12" x14ac:dyDescent="0.25">
      <c r="C1161" s="1151" t="s">
        <v>129</v>
      </c>
      <c r="D1161" s="1110" t="s">
        <v>1699</v>
      </c>
      <c r="E1161" s="1121" t="s">
        <v>1832</v>
      </c>
      <c r="F1161" s="1112">
        <v>1</v>
      </c>
      <c r="G1161" s="1110">
        <v>13.5</v>
      </c>
      <c r="H1161" s="1113"/>
      <c r="I1161" s="1113"/>
      <c r="J1161" s="1114">
        <f t="shared" ref="J1161:J1164" si="44">PRODUCT(F1161:I1161)</f>
        <v>13.5</v>
      </c>
      <c r="K1161" s="1119"/>
      <c r="L1161" s="1119"/>
    </row>
    <row r="1162" spans="3:12" x14ac:dyDescent="0.25">
      <c r="C1162" s="1151"/>
      <c r="D1162" s="1126"/>
      <c r="E1162" s="1127" t="s">
        <v>2297</v>
      </c>
      <c r="F1162" s="1112">
        <v>-1</v>
      </c>
      <c r="G1162" s="1110">
        <v>1</v>
      </c>
      <c r="H1162" s="1113"/>
      <c r="I1162" s="1113"/>
      <c r="J1162" s="1114">
        <f t="shared" si="44"/>
        <v>-1</v>
      </c>
      <c r="K1162" s="1119"/>
      <c r="L1162" s="1119"/>
    </row>
    <row r="1163" spans="3:12" x14ac:dyDescent="0.25">
      <c r="C1163" s="1151" t="s">
        <v>2484</v>
      </c>
      <c r="D1163" s="1110" t="s">
        <v>1704</v>
      </c>
      <c r="E1163" s="1121" t="s">
        <v>2519</v>
      </c>
      <c r="F1163" s="1112">
        <v>1</v>
      </c>
      <c r="G1163" s="1110">
        <v>4.3499999999999996</v>
      </c>
      <c r="H1163" s="1113"/>
      <c r="I1163" s="1113"/>
      <c r="J1163" s="1114">
        <f t="shared" si="44"/>
        <v>4.3499999999999996</v>
      </c>
      <c r="K1163" s="1119"/>
      <c r="L1163" s="1119"/>
    </row>
    <row r="1164" spans="3:12" x14ac:dyDescent="0.25">
      <c r="C1164" s="1148"/>
      <c r="D1164" s="1110"/>
      <c r="E1164" s="1121" t="s">
        <v>2297</v>
      </c>
      <c r="F1164" s="1112">
        <v>-1</v>
      </c>
      <c r="G1164" s="1110">
        <v>1.2</v>
      </c>
      <c r="H1164" s="1113"/>
      <c r="I1164" s="1113"/>
      <c r="J1164" s="1114">
        <f t="shared" si="44"/>
        <v>-1.2</v>
      </c>
      <c r="K1164" s="1119"/>
      <c r="L1164" s="1119"/>
    </row>
    <row r="1165" spans="3:12" x14ac:dyDescent="0.25">
      <c r="C1165" s="1123"/>
      <c r="D1165" s="1123"/>
      <c r="E1165" s="1123"/>
      <c r="F1165" s="1123"/>
      <c r="G1165" s="1123"/>
      <c r="H1165" s="1123"/>
      <c r="I1165" s="1123"/>
      <c r="J1165" s="1123"/>
      <c r="K1165" s="1123"/>
      <c r="L1165" s="1123"/>
    </row>
    <row r="1166" spans="3:12" x14ac:dyDescent="0.25">
      <c r="C1166" s="1123"/>
      <c r="D1166" s="1123"/>
      <c r="E1166" s="1118" t="s">
        <v>3502</v>
      </c>
      <c r="F1166" s="1123"/>
      <c r="G1166" s="1123"/>
      <c r="H1166" s="1123"/>
      <c r="I1166" s="1123"/>
      <c r="J1166" s="1123"/>
      <c r="K1166" s="1123"/>
      <c r="L1166" s="1123"/>
    </row>
    <row r="1167" spans="3:12" x14ac:dyDescent="0.25">
      <c r="C1167" s="1151" t="s">
        <v>2484</v>
      </c>
      <c r="D1167" s="1110" t="s">
        <v>1740</v>
      </c>
      <c r="E1167" s="1121" t="s">
        <v>2529</v>
      </c>
      <c r="F1167" s="1112">
        <v>1</v>
      </c>
      <c r="G1167" s="1110">
        <v>17.3</v>
      </c>
      <c r="H1167" s="1113"/>
      <c r="I1167" s="1113"/>
      <c r="J1167" s="1114">
        <f t="shared" ref="J1167:J1168" si="45">PRODUCT(F1167:I1167)</f>
        <v>17.3</v>
      </c>
      <c r="K1167" s="1119"/>
      <c r="L1167" s="1119"/>
    </row>
    <row r="1168" spans="3:12" x14ac:dyDescent="0.25">
      <c r="C1168" s="1148"/>
      <c r="D1168" s="1110"/>
      <c r="E1168" s="1121" t="s">
        <v>2297</v>
      </c>
      <c r="F1168" s="1112">
        <v>-1</v>
      </c>
      <c r="G1168" s="1110">
        <v>1.2</v>
      </c>
      <c r="H1168" s="1113"/>
      <c r="I1168" s="1113"/>
      <c r="J1168" s="1114">
        <f t="shared" si="45"/>
        <v>-1.2</v>
      </c>
      <c r="K1168" s="1119"/>
      <c r="L1168" s="1119"/>
    </row>
    <row r="1169" spans="3:12" x14ac:dyDescent="0.25">
      <c r="C1169" s="1123"/>
      <c r="D1169" s="1123"/>
      <c r="E1169" s="1123"/>
      <c r="F1169" s="1123"/>
      <c r="G1169" s="1123"/>
      <c r="H1169" s="1123"/>
      <c r="I1169" s="1123"/>
      <c r="J1169" s="1123"/>
      <c r="K1169" s="1123"/>
      <c r="L1169" s="1123"/>
    </row>
    <row r="1170" spans="3:12" x14ac:dyDescent="0.25">
      <c r="C1170" s="1123"/>
      <c r="D1170" s="1123"/>
      <c r="E1170" s="1111" t="s">
        <v>203</v>
      </c>
      <c r="F1170" s="1123"/>
      <c r="G1170" s="1123"/>
      <c r="H1170" s="1123"/>
      <c r="I1170" s="1123"/>
      <c r="J1170" s="1123"/>
      <c r="K1170" s="1123"/>
      <c r="L1170" s="1123"/>
    </row>
    <row r="1171" spans="3:12" x14ac:dyDescent="0.25">
      <c r="C1171" s="1123"/>
      <c r="D1171" s="1123"/>
      <c r="E1171" s="1118" t="s">
        <v>3503</v>
      </c>
      <c r="F1171" s="1123"/>
      <c r="G1171" s="1123"/>
      <c r="H1171" s="1123"/>
      <c r="I1171" s="1123"/>
      <c r="J1171" s="1123"/>
      <c r="K1171" s="1123"/>
      <c r="L1171" s="1123"/>
    </row>
    <row r="1172" spans="3:12" x14ac:dyDescent="0.25">
      <c r="C1172" s="1151" t="s">
        <v>2484</v>
      </c>
      <c r="D1172" s="1126" t="s">
        <v>1751</v>
      </c>
      <c r="E1172" s="1127" t="s">
        <v>1027</v>
      </c>
      <c r="F1172" s="1112">
        <v>1</v>
      </c>
      <c r="G1172" s="1110">
        <v>20.2</v>
      </c>
      <c r="H1172" s="1113"/>
      <c r="I1172" s="1113"/>
      <c r="J1172" s="1114">
        <f t="shared" ref="J1172:J1173" si="46">PRODUCT(F1172:I1172)</f>
        <v>20.2</v>
      </c>
      <c r="K1172" s="1119"/>
      <c r="L1172" s="1119"/>
    </row>
    <row r="1173" spans="3:12" x14ac:dyDescent="0.25">
      <c r="C1173" s="1148"/>
      <c r="D1173" s="1110"/>
      <c r="E1173" s="1121" t="s">
        <v>2297</v>
      </c>
      <c r="F1173" s="1112">
        <v>-1</v>
      </c>
      <c r="G1173" s="1110">
        <v>1.2</v>
      </c>
      <c r="H1173" s="1113"/>
      <c r="I1173" s="1113"/>
      <c r="J1173" s="1114">
        <f t="shared" si="46"/>
        <v>-1.2</v>
      </c>
      <c r="K1173" s="1119"/>
      <c r="L1173" s="1119"/>
    </row>
    <row r="1174" spans="3:12" x14ac:dyDescent="0.25">
      <c r="C1174" s="1123"/>
      <c r="D1174" s="1123"/>
      <c r="E1174" s="1123"/>
      <c r="F1174" s="1123"/>
      <c r="G1174" s="1123"/>
      <c r="H1174" s="1123"/>
      <c r="I1174" s="1123"/>
      <c r="J1174" s="1123"/>
      <c r="K1174" s="1123"/>
      <c r="L1174" s="1123"/>
    </row>
    <row r="1175" spans="3:12" x14ac:dyDescent="0.25">
      <c r="C1175" s="1123"/>
      <c r="D1175" s="1123"/>
      <c r="E1175" s="1118" t="s">
        <v>3504</v>
      </c>
      <c r="F1175" s="1123"/>
      <c r="G1175" s="1123"/>
      <c r="H1175" s="1123"/>
      <c r="I1175" s="1123"/>
      <c r="J1175" s="1123"/>
      <c r="K1175" s="1123"/>
      <c r="L1175" s="1123"/>
    </row>
    <row r="1176" spans="3:12" x14ac:dyDescent="0.25">
      <c r="C1176" s="1151" t="s">
        <v>129</v>
      </c>
      <c r="D1176" s="1126" t="s">
        <v>1829</v>
      </c>
      <c r="E1176" s="1127" t="s">
        <v>1830</v>
      </c>
      <c r="F1176" s="1112">
        <v>1</v>
      </c>
      <c r="G1176" s="1110">
        <v>16.5</v>
      </c>
      <c r="H1176" s="1113"/>
      <c r="I1176" s="1113"/>
      <c r="J1176" s="1114">
        <f t="shared" ref="J1176:J1181" si="47">PRODUCT(F1176:I1176)</f>
        <v>16.5</v>
      </c>
      <c r="K1176" s="1119"/>
      <c r="L1176" s="1119"/>
    </row>
    <row r="1177" spans="3:12" x14ac:dyDescent="0.25">
      <c r="C1177" s="1148"/>
      <c r="D1177" s="1110"/>
      <c r="E1177" s="1121" t="s">
        <v>2297</v>
      </c>
      <c r="F1177" s="1112">
        <v>-1</v>
      </c>
      <c r="G1177" s="1110">
        <v>1</v>
      </c>
      <c r="H1177" s="1113"/>
      <c r="I1177" s="1113"/>
      <c r="J1177" s="1114">
        <f t="shared" si="47"/>
        <v>-1</v>
      </c>
      <c r="K1177" s="1119"/>
      <c r="L1177" s="1119"/>
    </row>
    <row r="1178" spans="3:12" x14ac:dyDescent="0.25">
      <c r="C1178" s="1151" t="s">
        <v>129</v>
      </c>
      <c r="D1178" s="1126" t="s">
        <v>1831</v>
      </c>
      <c r="E1178" s="1127" t="s">
        <v>1832</v>
      </c>
      <c r="F1178" s="1112">
        <v>1</v>
      </c>
      <c r="G1178" s="1110">
        <v>13.1</v>
      </c>
      <c r="H1178" s="1113"/>
      <c r="I1178" s="1113"/>
      <c r="J1178" s="1114">
        <f t="shared" si="47"/>
        <v>13.1</v>
      </c>
      <c r="K1178" s="1119"/>
      <c r="L1178" s="1119"/>
    </row>
    <row r="1179" spans="3:12" x14ac:dyDescent="0.25">
      <c r="C1179" s="1148"/>
      <c r="D1179" s="1110"/>
      <c r="E1179" s="1121" t="s">
        <v>2297</v>
      </c>
      <c r="F1179" s="1112">
        <v>-1</v>
      </c>
      <c r="G1179" s="1110">
        <v>1</v>
      </c>
      <c r="H1179" s="1113"/>
      <c r="I1179" s="1113"/>
      <c r="J1179" s="1114">
        <f t="shared" si="47"/>
        <v>-1</v>
      </c>
      <c r="K1179" s="1119"/>
      <c r="L1179" s="1119"/>
    </row>
    <row r="1180" spans="3:12" x14ac:dyDescent="0.25">
      <c r="C1180" s="1151" t="s">
        <v>2484</v>
      </c>
      <c r="D1180" s="1126" t="s">
        <v>1833</v>
      </c>
      <c r="E1180" s="1127" t="s">
        <v>1153</v>
      </c>
      <c r="F1180" s="1112">
        <v>1</v>
      </c>
      <c r="G1180" s="1110">
        <v>12.5</v>
      </c>
      <c r="H1180" s="1113"/>
      <c r="I1180" s="1113"/>
      <c r="J1180" s="1114">
        <f t="shared" si="47"/>
        <v>12.5</v>
      </c>
      <c r="K1180" s="1119"/>
      <c r="L1180" s="1119"/>
    </row>
    <row r="1181" spans="3:12" x14ac:dyDescent="0.25">
      <c r="C1181" s="1148"/>
      <c r="D1181" s="1110"/>
      <c r="E1181" s="1121" t="s">
        <v>2297</v>
      </c>
      <c r="F1181" s="1112">
        <v>-1</v>
      </c>
      <c r="G1181" s="1110">
        <v>1.2</v>
      </c>
      <c r="H1181" s="1113"/>
      <c r="I1181" s="1113"/>
      <c r="J1181" s="1114">
        <f t="shared" si="47"/>
        <v>-1.2</v>
      </c>
      <c r="K1181" s="1119"/>
      <c r="L1181" s="1119"/>
    </row>
    <row r="1182" spans="3:12" x14ac:dyDescent="0.25">
      <c r="C1182" s="1123"/>
      <c r="D1182" s="1123"/>
      <c r="E1182" s="1123"/>
      <c r="F1182" s="1123"/>
      <c r="G1182" s="1123"/>
      <c r="H1182" s="1123"/>
      <c r="I1182" s="1123"/>
      <c r="J1182" s="1123"/>
      <c r="K1182" s="1123"/>
      <c r="L1182" s="1123"/>
    </row>
    <row r="1183" spans="3:12" x14ac:dyDescent="0.25">
      <c r="C1183" s="1123"/>
      <c r="D1183" s="1123"/>
      <c r="E1183" s="1118" t="s">
        <v>3505</v>
      </c>
      <c r="F1183" s="1123"/>
      <c r="G1183" s="1123"/>
      <c r="H1183" s="1123"/>
      <c r="I1183" s="1123"/>
      <c r="J1183" s="1123"/>
      <c r="K1183" s="1123"/>
      <c r="L1183" s="1123"/>
    </row>
    <row r="1184" spans="3:12" x14ac:dyDescent="0.25">
      <c r="C1184" s="1151" t="s">
        <v>129</v>
      </c>
      <c r="D1184" s="1126" t="s">
        <v>1878</v>
      </c>
      <c r="E1184" s="1127" t="s">
        <v>209</v>
      </c>
      <c r="F1184" s="1112">
        <v>1</v>
      </c>
      <c r="G1184" s="1110">
        <v>13.8</v>
      </c>
      <c r="H1184" s="1113"/>
      <c r="I1184" s="1113"/>
      <c r="J1184" s="1114">
        <f t="shared" ref="J1184:J1189" si="48">PRODUCT(F1184:I1184)</f>
        <v>13.8</v>
      </c>
      <c r="K1184" s="1119"/>
      <c r="L1184" s="1119"/>
    </row>
    <row r="1185" spans="3:12" x14ac:dyDescent="0.25">
      <c r="C1185" s="1151"/>
      <c r="D1185" s="1126"/>
      <c r="E1185" s="1127" t="s">
        <v>2297</v>
      </c>
      <c r="F1185" s="1112">
        <v>-1</v>
      </c>
      <c r="G1185" s="1110">
        <v>1</v>
      </c>
      <c r="H1185" s="1113"/>
      <c r="I1185" s="1113"/>
      <c r="J1185" s="1114">
        <f t="shared" si="48"/>
        <v>-1</v>
      </c>
      <c r="K1185" s="1119"/>
      <c r="L1185" s="1119"/>
    </row>
    <row r="1186" spans="3:12" x14ac:dyDescent="0.25">
      <c r="C1186" s="1151" t="s">
        <v>129</v>
      </c>
      <c r="D1186" s="1126" t="s">
        <v>1879</v>
      </c>
      <c r="E1186" s="1127" t="s">
        <v>351</v>
      </c>
      <c r="F1186" s="1112">
        <v>1</v>
      </c>
      <c r="G1186" s="1110">
        <v>11.65</v>
      </c>
      <c r="H1186" s="1113"/>
      <c r="I1186" s="1113"/>
      <c r="J1186" s="1114">
        <f t="shared" si="48"/>
        <v>11.65</v>
      </c>
      <c r="K1186" s="1119"/>
      <c r="L1186" s="1119"/>
    </row>
    <row r="1187" spans="3:12" x14ac:dyDescent="0.25">
      <c r="C1187" s="1151"/>
      <c r="D1187" s="1126"/>
      <c r="E1187" s="1127" t="s">
        <v>2297</v>
      </c>
      <c r="F1187" s="1112">
        <v>-1</v>
      </c>
      <c r="G1187" s="1110">
        <v>1</v>
      </c>
      <c r="H1187" s="1113"/>
      <c r="I1187" s="1113"/>
      <c r="J1187" s="1114">
        <f t="shared" si="48"/>
        <v>-1</v>
      </c>
      <c r="K1187" s="1119"/>
      <c r="L1187" s="1119"/>
    </row>
    <row r="1188" spans="3:12" x14ac:dyDescent="0.25">
      <c r="C1188" s="1151" t="s">
        <v>2484</v>
      </c>
      <c r="D1188" s="1126" t="s">
        <v>1859</v>
      </c>
      <c r="E1188" s="1127" t="s">
        <v>1860</v>
      </c>
      <c r="F1188" s="1112">
        <v>1</v>
      </c>
      <c r="G1188" s="1110">
        <v>12.15</v>
      </c>
      <c r="H1188" s="1113"/>
      <c r="I1188" s="1113"/>
      <c r="J1188" s="1114">
        <f t="shared" si="48"/>
        <v>12.15</v>
      </c>
      <c r="K1188" s="1119"/>
      <c r="L1188" s="1119"/>
    </row>
    <row r="1189" spans="3:12" x14ac:dyDescent="0.25">
      <c r="C1189" s="1148"/>
      <c r="D1189" s="1110"/>
      <c r="E1189" s="1121" t="s">
        <v>2297</v>
      </c>
      <c r="F1189" s="1112">
        <v>-1</v>
      </c>
      <c r="G1189" s="1110">
        <v>1.2</v>
      </c>
      <c r="H1189" s="1113"/>
      <c r="I1189" s="1113"/>
      <c r="J1189" s="1114">
        <f t="shared" si="48"/>
        <v>-1.2</v>
      </c>
      <c r="K1189" s="1119"/>
      <c r="L1189" s="1119"/>
    </row>
    <row r="1190" spans="3:12" x14ac:dyDescent="0.25">
      <c r="C1190" s="1123"/>
      <c r="D1190" s="1123"/>
      <c r="E1190" s="1123"/>
      <c r="F1190" s="1123"/>
      <c r="G1190" s="1123"/>
      <c r="H1190" s="1123"/>
      <c r="I1190" s="1123"/>
      <c r="J1190" s="1123"/>
      <c r="K1190" s="1123"/>
      <c r="L1190" s="1123"/>
    </row>
    <row r="1191" spans="3:12" x14ac:dyDescent="0.25">
      <c r="C1191" s="1123"/>
      <c r="D1191" s="1123"/>
      <c r="E1191" s="1118" t="s">
        <v>3506</v>
      </c>
      <c r="F1191" s="1123"/>
      <c r="G1191" s="1123"/>
      <c r="H1191" s="1123"/>
      <c r="I1191" s="1123"/>
      <c r="J1191" s="1123"/>
      <c r="K1191" s="1123"/>
      <c r="L1191" s="1123"/>
    </row>
    <row r="1192" spans="3:12" x14ac:dyDescent="0.25">
      <c r="C1192" s="1151" t="s">
        <v>129</v>
      </c>
      <c r="D1192" s="1126" t="s">
        <v>2541</v>
      </c>
      <c r="E1192" s="1127" t="s">
        <v>1226</v>
      </c>
      <c r="F1192" s="1112">
        <v>1</v>
      </c>
      <c r="G1192" s="1110">
        <v>8</v>
      </c>
      <c r="H1192" s="1113"/>
      <c r="I1192" s="1113"/>
      <c r="J1192" s="1114">
        <f t="shared" ref="J1192:J1197" si="49">PRODUCT(F1192:I1192)</f>
        <v>8</v>
      </c>
      <c r="K1192" s="1119"/>
      <c r="L1192" s="1119"/>
    </row>
    <row r="1193" spans="3:12" x14ac:dyDescent="0.25">
      <c r="C1193" s="1151"/>
      <c r="D1193" s="1126"/>
      <c r="E1193" s="1127" t="s">
        <v>2297</v>
      </c>
      <c r="F1193" s="1112">
        <v>-1</v>
      </c>
      <c r="G1193" s="1110">
        <v>0.8</v>
      </c>
      <c r="H1193" s="1113"/>
      <c r="I1193" s="1113"/>
      <c r="J1193" s="1114">
        <f t="shared" si="49"/>
        <v>-0.8</v>
      </c>
      <c r="K1193" s="1119"/>
      <c r="L1193" s="1119"/>
    </row>
    <row r="1194" spans="3:12" x14ac:dyDescent="0.25">
      <c r="C1194" s="1151" t="s">
        <v>129</v>
      </c>
      <c r="D1194" s="1126" t="s">
        <v>1909</v>
      </c>
      <c r="E1194" s="1127" t="s">
        <v>1226</v>
      </c>
      <c r="F1194" s="1112">
        <v>1</v>
      </c>
      <c r="G1194" s="1110">
        <v>7.5</v>
      </c>
      <c r="H1194" s="1113"/>
      <c r="I1194" s="1113"/>
      <c r="J1194" s="1114">
        <f t="shared" si="49"/>
        <v>7.5</v>
      </c>
      <c r="K1194" s="1119"/>
      <c r="L1194" s="1119"/>
    </row>
    <row r="1195" spans="3:12" x14ac:dyDescent="0.25">
      <c r="C1195" s="1151"/>
      <c r="D1195" s="1126"/>
      <c r="E1195" s="1127" t="s">
        <v>2297</v>
      </c>
      <c r="F1195" s="1112">
        <v>-1</v>
      </c>
      <c r="G1195" s="1110">
        <v>0.9</v>
      </c>
      <c r="H1195" s="1113"/>
      <c r="I1195" s="1113"/>
      <c r="J1195" s="1114">
        <f t="shared" si="49"/>
        <v>-0.9</v>
      </c>
      <c r="K1195" s="1119"/>
      <c r="L1195" s="1119"/>
    </row>
    <row r="1196" spans="3:12" x14ac:dyDescent="0.25">
      <c r="C1196" s="1151" t="s">
        <v>2484</v>
      </c>
      <c r="D1196" s="1126" t="s">
        <v>1898</v>
      </c>
      <c r="E1196" s="1127" t="s">
        <v>1271</v>
      </c>
      <c r="F1196" s="1112">
        <v>1</v>
      </c>
      <c r="G1196" s="1110">
        <v>17.3</v>
      </c>
      <c r="H1196" s="1113"/>
      <c r="I1196" s="1113"/>
      <c r="J1196" s="1114">
        <f t="shared" si="49"/>
        <v>17.3</v>
      </c>
      <c r="K1196" s="1119"/>
      <c r="L1196" s="1119"/>
    </row>
    <row r="1197" spans="3:12" x14ac:dyDescent="0.25">
      <c r="C1197" s="1148"/>
      <c r="D1197" s="1110"/>
      <c r="E1197" s="1121" t="s">
        <v>2297</v>
      </c>
      <c r="F1197" s="1112">
        <v>-1</v>
      </c>
      <c r="G1197" s="1110">
        <v>1.2</v>
      </c>
      <c r="H1197" s="1113"/>
      <c r="I1197" s="1113"/>
      <c r="J1197" s="1114">
        <f t="shared" si="49"/>
        <v>-1.2</v>
      </c>
      <c r="K1197" s="1119"/>
      <c r="L1197" s="1119"/>
    </row>
    <row r="1198" spans="3:12" x14ac:dyDescent="0.25">
      <c r="C1198" s="1222"/>
      <c r="D1198" s="1269"/>
      <c r="E1198" s="1269"/>
      <c r="F1198" s="1235"/>
      <c r="G1198" s="1236"/>
      <c r="H1198" s="1236"/>
      <c r="I1198" s="1236"/>
      <c r="J1198" s="1237"/>
      <c r="K1198" s="1236"/>
      <c r="L1198" s="1236"/>
    </row>
    <row r="1199" spans="3:12" x14ac:dyDescent="0.25">
      <c r="C1199" s="1287"/>
      <c r="D1199" s="1177"/>
      <c r="E1199" s="1177"/>
      <c r="F1199" s="1288"/>
      <c r="G1199" s="1288"/>
      <c r="H1199" s="1289"/>
      <c r="I1199" s="1289"/>
      <c r="J1199" s="1289"/>
      <c r="K1199" s="1290"/>
      <c r="L1199" s="1291"/>
    </row>
    <row r="1200" spans="3:12" x14ac:dyDescent="0.25">
      <c r="C1200" s="1090" t="str">
        <f>RESUMEN!C122</f>
        <v>03.05.02.04</v>
      </c>
      <c r="D1200" s="2109" t="str">
        <f>RESUMEN!D122</f>
        <v>C.Z.DE CEMENTO PULIDO h=0.20m</v>
      </c>
      <c r="E1200" s="2110"/>
      <c r="F1200" s="2110"/>
      <c r="G1200" s="2110"/>
      <c r="H1200" s="2110"/>
      <c r="I1200" s="2110"/>
      <c r="J1200" s="2110"/>
      <c r="K1200" s="2110"/>
      <c r="L1200" s="2111"/>
    </row>
    <row r="1201" spans="3:12" x14ac:dyDescent="0.25">
      <c r="C1201" s="1092" t="s">
        <v>1</v>
      </c>
      <c r="D1201" s="1093" t="s">
        <v>239</v>
      </c>
      <c r="E1201" s="1094" t="s">
        <v>2</v>
      </c>
      <c r="F1201" s="1095" t="s">
        <v>45</v>
      </c>
      <c r="G1201" s="1096" t="s">
        <v>52</v>
      </c>
      <c r="H1201" s="1096" t="s">
        <v>47</v>
      </c>
      <c r="I1201" s="1096" t="s">
        <v>48</v>
      </c>
      <c r="J1201" s="1096" t="s">
        <v>49</v>
      </c>
      <c r="K1201" s="328" t="s">
        <v>50</v>
      </c>
      <c r="L1201" s="1092" t="s">
        <v>3</v>
      </c>
    </row>
    <row r="1202" spans="3:12" x14ac:dyDescent="0.25">
      <c r="C1202" s="1271"/>
      <c r="D1202" s="1292"/>
      <c r="E1202" s="1293"/>
      <c r="F1202" s="1294"/>
      <c r="G1202" s="1294"/>
      <c r="H1202" s="1295"/>
      <c r="I1202" s="1295"/>
      <c r="J1202" s="1295"/>
      <c r="K1202" s="1296">
        <f>SUM(J1204:J1215)</f>
        <v>80.95</v>
      </c>
      <c r="L1202" s="1259" t="s">
        <v>37</v>
      </c>
    </row>
    <row r="1203" spans="3:12" x14ac:dyDescent="0.25">
      <c r="C1203" s="1271"/>
      <c r="D1203" s="1292"/>
      <c r="E1203" s="1293"/>
      <c r="F1203" s="1294"/>
      <c r="G1203" s="1294"/>
      <c r="H1203" s="1295"/>
      <c r="I1203" s="1295"/>
      <c r="J1203" s="1295"/>
      <c r="K1203" s="459"/>
      <c r="L1203" s="1266"/>
    </row>
    <row r="1204" spans="3:12" x14ac:dyDescent="0.25">
      <c r="C1204" s="1286"/>
      <c r="D1204" s="1286"/>
      <c r="E1204" s="1143" t="s">
        <v>169</v>
      </c>
      <c r="F1204" s="1286"/>
      <c r="G1204" s="1286"/>
      <c r="H1204" s="1286"/>
      <c r="I1204" s="1286"/>
      <c r="J1204" s="1286"/>
      <c r="K1204" s="1286"/>
      <c r="L1204" s="1286"/>
    </row>
    <row r="1205" spans="3:12" x14ac:dyDescent="0.25">
      <c r="C1205" s="1123"/>
      <c r="D1205" s="1123"/>
      <c r="E1205" s="1118" t="s">
        <v>1358</v>
      </c>
      <c r="F1205" s="1123"/>
      <c r="G1205" s="1123"/>
      <c r="H1205" s="1123"/>
      <c r="I1205" s="1123"/>
      <c r="J1205" s="1123"/>
      <c r="K1205" s="1123"/>
      <c r="L1205" s="1123"/>
    </row>
    <row r="1206" spans="3:12" x14ac:dyDescent="0.25">
      <c r="C1206" s="1148" t="s">
        <v>164</v>
      </c>
      <c r="D1206" s="1110" t="s">
        <v>1363</v>
      </c>
      <c r="E1206" s="1121" t="s">
        <v>223</v>
      </c>
      <c r="F1206" s="1112">
        <v>1</v>
      </c>
      <c r="G1206" s="1110">
        <v>16.5</v>
      </c>
      <c r="H1206" s="1113"/>
      <c r="I1206" s="1113"/>
      <c r="J1206" s="1114">
        <f t="shared" ref="J1206:J1213" si="50">PRODUCT(F1206:I1206)</f>
        <v>16.5</v>
      </c>
      <c r="K1206" s="1119"/>
      <c r="L1206" s="1119"/>
    </row>
    <row r="1207" spans="3:12" x14ac:dyDescent="0.25">
      <c r="C1207" s="1148"/>
      <c r="D1207" s="1110"/>
      <c r="E1207" s="1121" t="s">
        <v>2297</v>
      </c>
      <c r="F1207" s="1112">
        <v>-1</v>
      </c>
      <c r="G1207" s="1110">
        <v>1</v>
      </c>
      <c r="H1207" s="1113"/>
      <c r="I1207" s="1113"/>
      <c r="J1207" s="1114">
        <f t="shared" si="50"/>
        <v>-1</v>
      </c>
      <c r="K1207" s="1119"/>
      <c r="L1207" s="1119"/>
    </row>
    <row r="1208" spans="3:12" x14ac:dyDescent="0.25">
      <c r="C1208" s="1148" t="s">
        <v>164</v>
      </c>
      <c r="D1208" s="1110" t="s">
        <v>1365</v>
      </c>
      <c r="E1208" s="1121" t="s">
        <v>1366</v>
      </c>
      <c r="F1208" s="1112">
        <v>1</v>
      </c>
      <c r="G1208" s="1110">
        <v>15.3</v>
      </c>
      <c r="H1208" s="1113"/>
      <c r="I1208" s="1113"/>
      <c r="J1208" s="1114">
        <f t="shared" si="50"/>
        <v>15.3</v>
      </c>
      <c r="K1208" s="1119"/>
      <c r="L1208" s="1119"/>
    </row>
    <row r="1209" spans="3:12" x14ac:dyDescent="0.25">
      <c r="C1209" s="1148"/>
      <c r="D1209" s="1110"/>
      <c r="E1209" s="1121" t="s">
        <v>2297</v>
      </c>
      <c r="F1209" s="1112">
        <v>-1</v>
      </c>
      <c r="G1209" s="1110">
        <v>1</v>
      </c>
      <c r="H1209" s="1113"/>
      <c r="I1209" s="1113"/>
      <c r="J1209" s="1114">
        <f t="shared" si="50"/>
        <v>-1</v>
      </c>
      <c r="K1209" s="1119"/>
      <c r="L1209" s="1119"/>
    </row>
    <row r="1210" spans="3:12" x14ac:dyDescent="0.25">
      <c r="C1210" s="1148" t="s">
        <v>164</v>
      </c>
      <c r="D1210" s="1110" t="s">
        <v>1394</v>
      </c>
      <c r="E1210" s="1121" t="s">
        <v>163</v>
      </c>
      <c r="F1210" s="1112">
        <v>1</v>
      </c>
      <c r="G1210" s="1110">
        <v>20.8</v>
      </c>
      <c r="H1210" s="1113"/>
      <c r="I1210" s="1113"/>
      <c r="J1210" s="1114">
        <f t="shared" si="50"/>
        <v>20.8</v>
      </c>
      <c r="K1210" s="1119"/>
      <c r="L1210" s="1119"/>
    </row>
    <row r="1211" spans="3:12" x14ac:dyDescent="0.25">
      <c r="C1211" s="1148"/>
      <c r="D1211" s="1110"/>
      <c r="E1211" s="1121" t="s">
        <v>2297</v>
      </c>
      <c r="F1211" s="1112">
        <v>-1</v>
      </c>
      <c r="G1211" s="1110">
        <v>1</v>
      </c>
      <c r="H1211" s="1113"/>
      <c r="I1211" s="1113"/>
      <c r="J1211" s="1114">
        <f t="shared" si="50"/>
        <v>-1</v>
      </c>
      <c r="K1211" s="1119"/>
      <c r="L1211" s="1119"/>
    </row>
    <row r="1212" spans="3:12" x14ac:dyDescent="0.25">
      <c r="C1212" s="1148" t="s">
        <v>164</v>
      </c>
      <c r="D1212" s="1110" t="s">
        <v>1395</v>
      </c>
      <c r="E1212" s="1121" t="s">
        <v>192</v>
      </c>
      <c r="F1212" s="1112">
        <v>1</v>
      </c>
      <c r="G1212" s="1110">
        <v>33.15</v>
      </c>
      <c r="H1212" s="1113"/>
      <c r="I1212" s="1113"/>
      <c r="J1212" s="1114">
        <f t="shared" si="50"/>
        <v>33.15</v>
      </c>
      <c r="K1212" s="1119"/>
      <c r="L1212" s="1119"/>
    </row>
    <row r="1213" spans="3:12" x14ac:dyDescent="0.25">
      <c r="C1213" s="1148"/>
      <c r="D1213" s="1110"/>
      <c r="E1213" s="1121" t="s">
        <v>2297</v>
      </c>
      <c r="F1213" s="1112">
        <v>-1</v>
      </c>
      <c r="G1213" s="1110">
        <v>1.8</v>
      </c>
      <c r="H1213" s="1113"/>
      <c r="I1213" s="1113"/>
      <c r="J1213" s="1114">
        <f t="shared" si="50"/>
        <v>-1.8</v>
      </c>
      <c r="K1213" s="1119"/>
      <c r="L1213" s="1119"/>
    </row>
    <row r="1214" spans="3:12" x14ac:dyDescent="0.25">
      <c r="C1214" s="1268"/>
      <c r="D1214" s="1202"/>
      <c r="E1214" s="1269"/>
      <c r="F1214" s="1201"/>
      <c r="G1214" s="1204"/>
      <c r="H1214" s="1202"/>
      <c r="I1214" s="1203"/>
      <c r="J1214" s="1203"/>
      <c r="K1214" s="1202"/>
      <c r="L1214" s="1202"/>
    </row>
    <row r="1215" spans="3:12" x14ac:dyDescent="0.25">
      <c r="C1215" s="1270"/>
      <c r="D1215" s="1163"/>
      <c r="E1215" s="1177"/>
      <c r="F1215" s="1165"/>
      <c r="G1215" s="1167"/>
      <c r="H1215" s="1163"/>
      <c r="I1215" s="1166"/>
      <c r="J1215" s="1166"/>
      <c r="K1215" s="1163"/>
      <c r="L1215" s="1163"/>
    </row>
    <row r="1216" spans="3:12" x14ac:dyDescent="0.25">
      <c r="C1216" s="1090" t="str">
        <f>RESUMEN!C123</f>
        <v>03.05.02.05</v>
      </c>
      <c r="D1216" s="2109" t="str">
        <f>RESUMEN!D123</f>
        <v>C.Z.DE CEMENTO PULIDO h=0.30m</v>
      </c>
      <c r="E1216" s="2110"/>
      <c r="F1216" s="2110"/>
      <c r="G1216" s="2110"/>
      <c r="H1216" s="2110"/>
      <c r="I1216" s="2110"/>
      <c r="J1216" s="2110"/>
      <c r="K1216" s="2110"/>
      <c r="L1216" s="2111"/>
    </row>
    <row r="1217" spans="3:12" x14ac:dyDescent="0.25">
      <c r="C1217" s="1092" t="s">
        <v>1</v>
      </c>
      <c r="D1217" s="1093" t="s">
        <v>239</v>
      </c>
      <c r="E1217" s="1094" t="s">
        <v>2</v>
      </c>
      <c r="F1217" s="1095" t="s">
        <v>45</v>
      </c>
      <c r="G1217" s="1096" t="s">
        <v>52</v>
      </c>
      <c r="H1217" s="1096" t="s">
        <v>47</v>
      </c>
      <c r="I1217" s="1096" t="s">
        <v>48</v>
      </c>
      <c r="J1217" s="1096" t="s">
        <v>49</v>
      </c>
      <c r="K1217" s="328" t="s">
        <v>50</v>
      </c>
      <c r="L1217" s="1092" t="s">
        <v>3</v>
      </c>
    </row>
    <row r="1218" spans="3:12" x14ac:dyDescent="0.25">
      <c r="C1218" s="1271"/>
      <c r="D1218" s="1097"/>
      <c r="E1218" s="1185"/>
      <c r="F1218" s="1098"/>
      <c r="G1218" s="1098"/>
      <c r="H1218" s="1100"/>
      <c r="I1218" s="1100"/>
      <c r="J1218" s="1100"/>
      <c r="K1218" s="1297">
        <f>SUM(J1219:J1273)</f>
        <v>90.27000000000001</v>
      </c>
      <c r="L1218" s="1272" t="s">
        <v>6</v>
      </c>
    </row>
    <row r="1219" spans="3:12" x14ac:dyDescent="0.25">
      <c r="C1219" s="1271"/>
      <c r="D1219" s="1298"/>
      <c r="E1219" s="1274"/>
      <c r="F1219" s="1275"/>
      <c r="G1219" s="1264"/>
      <c r="H1219" s="1264"/>
      <c r="I1219" s="1264"/>
      <c r="J1219" s="1264"/>
      <c r="K1219" s="1276"/>
      <c r="L1219" s="1277"/>
    </row>
    <row r="1220" spans="3:12" x14ac:dyDescent="0.25">
      <c r="C1220" s="1286"/>
      <c r="D1220" s="1286"/>
      <c r="E1220" s="1143" t="s">
        <v>2480</v>
      </c>
      <c r="F1220" s="1286"/>
      <c r="G1220" s="1286"/>
      <c r="H1220" s="1286"/>
      <c r="I1220" s="1286"/>
      <c r="J1220" s="1286"/>
      <c r="K1220" s="1286"/>
      <c r="L1220" s="1286"/>
    </row>
    <row r="1221" spans="3:12" x14ac:dyDescent="0.25">
      <c r="C1221" s="1123"/>
      <c r="D1221" s="1123"/>
      <c r="E1221" s="1118" t="s">
        <v>924</v>
      </c>
      <c r="F1221" s="1123"/>
      <c r="G1221" s="1123"/>
      <c r="H1221" s="1123"/>
      <c r="I1221" s="1123"/>
      <c r="J1221" s="1123"/>
      <c r="K1221" s="1123"/>
      <c r="L1221" s="1123"/>
    </row>
    <row r="1222" spans="3:12" x14ac:dyDescent="0.25">
      <c r="C1222" s="1148" t="s">
        <v>134</v>
      </c>
      <c r="D1222" s="1110" t="s">
        <v>853</v>
      </c>
      <c r="E1222" s="1121" t="s">
        <v>2481</v>
      </c>
      <c r="F1222" s="1112">
        <v>1</v>
      </c>
      <c r="G1222" s="1110">
        <v>8</v>
      </c>
      <c r="H1222" s="1113">
        <v>0.3</v>
      </c>
      <c r="I1222" s="1113"/>
      <c r="J1222" s="1114">
        <f t="shared" ref="J1222:J1223" si="51">PRODUCT(F1222:I1222)</f>
        <v>2.4</v>
      </c>
      <c r="K1222" s="1119"/>
      <c r="L1222" s="1119"/>
    </row>
    <row r="1223" spans="3:12" x14ac:dyDescent="0.25">
      <c r="C1223" s="1148"/>
      <c r="D1223" s="1110"/>
      <c r="E1223" s="1121" t="s">
        <v>2297</v>
      </c>
      <c r="F1223" s="1112">
        <v>-1</v>
      </c>
      <c r="G1223" s="1110">
        <v>0.9</v>
      </c>
      <c r="H1223" s="1113">
        <v>0.3</v>
      </c>
      <c r="I1223" s="1113"/>
      <c r="J1223" s="1114">
        <f t="shared" si="51"/>
        <v>-0.27</v>
      </c>
      <c r="K1223" s="1119"/>
      <c r="L1223" s="1119"/>
    </row>
    <row r="1224" spans="3:12" x14ac:dyDescent="0.25">
      <c r="C1224" s="1123"/>
      <c r="D1224" s="1123"/>
      <c r="E1224" s="1123"/>
      <c r="F1224" s="1123"/>
      <c r="G1224" s="1123"/>
      <c r="H1224" s="1123"/>
      <c r="I1224" s="1123"/>
      <c r="J1224" s="1123"/>
      <c r="K1224" s="1123"/>
      <c r="L1224" s="1123"/>
    </row>
    <row r="1225" spans="3:12" x14ac:dyDescent="0.25">
      <c r="C1225" s="1123"/>
      <c r="D1225" s="1123"/>
      <c r="E1225" s="1111" t="s">
        <v>169</v>
      </c>
      <c r="F1225" s="1123"/>
      <c r="G1225" s="1123"/>
      <c r="H1225" s="1123"/>
      <c r="I1225" s="1123"/>
      <c r="J1225" s="1123"/>
      <c r="K1225" s="1123"/>
      <c r="L1225" s="1123"/>
    </row>
    <row r="1226" spans="3:12" x14ac:dyDescent="0.25">
      <c r="C1226" s="1123"/>
      <c r="D1226" s="1123"/>
      <c r="E1226" s="1118" t="s">
        <v>1018</v>
      </c>
      <c r="F1226" s="1123"/>
      <c r="G1226" s="1123"/>
      <c r="H1226" s="1123"/>
      <c r="I1226" s="1123"/>
      <c r="J1226" s="1123"/>
      <c r="K1226" s="1123"/>
      <c r="L1226" s="1123"/>
    </row>
    <row r="1227" spans="3:12" x14ac:dyDescent="0.25">
      <c r="C1227" s="1148" t="s">
        <v>134</v>
      </c>
      <c r="D1227" s="1110" t="s">
        <v>1008</v>
      </c>
      <c r="E1227" s="1121" t="s">
        <v>348</v>
      </c>
      <c r="F1227" s="1112">
        <v>1</v>
      </c>
      <c r="G1227" s="1110">
        <v>18.649999999999999</v>
      </c>
      <c r="H1227" s="1113">
        <v>0.3</v>
      </c>
      <c r="I1227" s="1113"/>
      <c r="J1227" s="1114">
        <f t="shared" ref="J1227:J1251" si="52">PRODUCT(F1227:I1227)</f>
        <v>5.5949999999999998</v>
      </c>
      <c r="K1227" s="1119"/>
      <c r="L1227" s="1119"/>
    </row>
    <row r="1228" spans="3:12" x14ac:dyDescent="0.25">
      <c r="C1228" s="1148"/>
      <c r="D1228" s="1110"/>
      <c r="E1228" s="1150" t="s">
        <v>633</v>
      </c>
      <c r="F1228" s="1112">
        <v>-1</v>
      </c>
      <c r="G1228" s="1110">
        <v>6.8</v>
      </c>
      <c r="H1228" s="1113">
        <v>0.3</v>
      </c>
      <c r="I1228" s="1113"/>
      <c r="J1228" s="1114">
        <f t="shared" si="52"/>
        <v>-2.04</v>
      </c>
      <c r="K1228" s="1119"/>
      <c r="L1228" s="1119"/>
    </row>
    <row r="1229" spans="3:12" x14ac:dyDescent="0.25">
      <c r="C1229" s="1148"/>
      <c r="D1229" s="1110"/>
      <c r="E1229" s="1118"/>
      <c r="F1229" s="1112">
        <v>2</v>
      </c>
      <c r="G1229" s="1110">
        <v>2.5</v>
      </c>
      <c r="H1229" s="1113">
        <v>0.3</v>
      </c>
      <c r="I1229" s="1113"/>
      <c r="J1229" s="1114">
        <f t="shared" si="52"/>
        <v>1.5</v>
      </c>
      <c r="K1229" s="1119"/>
      <c r="L1229" s="1119"/>
    </row>
    <row r="1230" spans="3:12" x14ac:dyDescent="0.25">
      <c r="C1230" s="1148"/>
      <c r="D1230" s="1110"/>
      <c r="E1230" s="1150" t="s">
        <v>1015</v>
      </c>
      <c r="F1230" s="1112">
        <v>1</v>
      </c>
      <c r="G1230" s="1110">
        <v>3.25</v>
      </c>
      <c r="H1230" s="1113">
        <v>0.3</v>
      </c>
      <c r="I1230" s="1113"/>
      <c r="J1230" s="1114">
        <f t="shared" si="52"/>
        <v>0.97499999999999998</v>
      </c>
      <c r="K1230" s="1119"/>
      <c r="L1230" s="1119"/>
    </row>
    <row r="1231" spans="3:12" x14ac:dyDescent="0.25">
      <c r="C1231" s="1148" t="s">
        <v>134</v>
      </c>
      <c r="D1231" s="1110" t="s">
        <v>1011</v>
      </c>
      <c r="E1231" s="1121" t="s">
        <v>372</v>
      </c>
      <c r="F1231" s="1112">
        <v>1</v>
      </c>
      <c r="G1231" s="1110">
        <v>19.7</v>
      </c>
      <c r="H1231" s="1113">
        <v>0.3</v>
      </c>
      <c r="I1231" s="1113"/>
      <c r="J1231" s="1114">
        <f t="shared" si="52"/>
        <v>5.9099999999999993</v>
      </c>
      <c r="K1231" s="1119"/>
      <c r="L1231" s="1119"/>
    </row>
    <row r="1232" spans="3:12" x14ac:dyDescent="0.25">
      <c r="C1232" s="1148"/>
      <c r="D1232" s="1110"/>
      <c r="E1232" s="1150" t="s">
        <v>633</v>
      </c>
      <c r="F1232" s="1112">
        <v>-1</v>
      </c>
      <c r="G1232" s="1110">
        <v>2.9</v>
      </c>
      <c r="H1232" s="1113">
        <v>0.3</v>
      </c>
      <c r="I1232" s="1113"/>
      <c r="J1232" s="1114">
        <f t="shared" si="52"/>
        <v>-0.87</v>
      </c>
      <c r="K1232" s="1119"/>
      <c r="L1232" s="1119"/>
    </row>
    <row r="1233" spans="3:12" x14ac:dyDescent="0.25">
      <c r="C1233" s="1148"/>
      <c r="D1233" s="1110"/>
      <c r="E1233" s="1118"/>
      <c r="F1233" s="1112">
        <v>2</v>
      </c>
      <c r="G1233" s="1110">
        <v>0.55000000000000004</v>
      </c>
      <c r="H1233" s="1113">
        <v>0.3</v>
      </c>
      <c r="I1233" s="1113"/>
      <c r="J1233" s="1114">
        <f t="shared" si="52"/>
        <v>0.33</v>
      </c>
      <c r="K1233" s="1119"/>
      <c r="L1233" s="1119"/>
    </row>
    <row r="1234" spans="3:12" x14ac:dyDescent="0.25">
      <c r="C1234" s="1148" t="s">
        <v>134</v>
      </c>
      <c r="D1234" s="1110" t="s">
        <v>1012</v>
      </c>
      <c r="E1234" s="1121" t="s">
        <v>1013</v>
      </c>
      <c r="F1234" s="1112">
        <v>1</v>
      </c>
      <c r="G1234" s="1110">
        <v>13.49</v>
      </c>
      <c r="H1234" s="1113">
        <v>0.3</v>
      </c>
      <c r="I1234" s="1113"/>
      <c r="J1234" s="1114">
        <f t="shared" si="52"/>
        <v>4.0469999999999997</v>
      </c>
      <c r="K1234" s="1119"/>
      <c r="L1234" s="1119"/>
    </row>
    <row r="1235" spans="3:12" x14ac:dyDescent="0.25">
      <c r="C1235" s="1148"/>
      <c r="D1235" s="1110"/>
      <c r="E1235" s="1150" t="s">
        <v>632</v>
      </c>
      <c r="F1235" s="1112">
        <v>-1</v>
      </c>
      <c r="G1235" s="1110">
        <v>2.85</v>
      </c>
      <c r="H1235" s="1113">
        <v>0.3</v>
      </c>
      <c r="I1235" s="1113"/>
      <c r="J1235" s="1114">
        <f t="shared" si="52"/>
        <v>-0.85499999999999998</v>
      </c>
      <c r="K1235" s="1119"/>
      <c r="L1235" s="1119"/>
    </row>
    <row r="1236" spans="3:12" x14ac:dyDescent="0.25">
      <c r="C1236" s="1148"/>
      <c r="D1236" s="1110"/>
      <c r="E1236" s="1118"/>
      <c r="F1236" s="1112">
        <v>1</v>
      </c>
      <c r="G1236" s="1110">
        <v>0.55000000000000004</v>
      </c>
      <c r="H1236" s="1113">
        <v>0.3</v>
      </c>
      <c r="I1236" s="1113"/>
      <c r="J1236" s="1114">
        <f t="shared" si="52"/>
        <v>0.16500000000000001</v>
      </c>
      <c r="K1236" s="1119"/>
      <c r="L1236" s="1119"/>
    </row>
    <row r="1237" spans="3:12" x14ac:dyDescent="0.25">
      <c r="C1237" s="1148"/>
      <c r="D1237" s="1110"/>
      <c r="E1237" s="1118"/>
      <c r="F1237" s="1112">
        <v>1</v>
      </c>
      <c r="G1237" s="1110">
        <v>0.5</v>
      </c>
      <c r="H1237" s="1113">
        <v>0.3</v>
      </c>
      <c r="I1237" s="1113"/>
      <c r="J1237" s="1114">
        <f t="shared" si="52"/>
        <v>0.15</v>
      </c>
      <c r="K1237" s="1119"/>
      <c r="L1237" s="1119"/>
    </row>
    <row r="1238" spans="3:12" x14ac:dyDescent="0.25">
      <c r="C1238" s="1148"/>
      <c r="D1238" s="1110"/>
      <c r="E1238" s="1150" t="s">
        <v>1015</v>
      </c>
      <c r="F1238" s="1112">
        <v>1</v>
      </c>
      <c r="G1238" s="1110">
        <v>2.9</v>
      </c>
      <c r="H1238" s="1113">
        <v>0.3</v>
      </c>
      <c r="I1238" s="1113"/>
      <c r="J1238" s="1114">
        <f t="shared" si="52"/>
        <v>0.87</v>
      </c>
      <c r="K1238" s="1119"/>
      <c r="L1238" s="1119"/>
    </row>
    <row r="1239" spans="3:12" x14ac:dyDescent="0.25">
      <c r="C1239" s="1148" t="s">
        <v>134</v>
      </c>
      <c r="D1239" s="1110" t="s">
        <v>1017</v>
      </c>
      <c r="E1239" s="1121" t="s">
        <v>212</v>
      </c>
      <c r="F1239" s="1112">
        <v>1</v>
      </c>
      <c r="G1239" s="1110">
        <v>13.7</v>
      </c>
      <c r="H1239" s="1113">
        <v>0.3</v>
      </c>
      <c r="I1239" s="1113"/>
      <c r="J1239" s="1114">
        <f t="shared" si="52"/>
        <v>4.1099999999999994</v>
      </c>
      <c r="K1239" s="1119"/>
      <c r="L1239" s="1119"/>
    </row>
    <row r="1240" spans="3:12" x14ac:dyDescent="0.25">
      <c r="C1240" s="1148"/>
      <c r="D1240" s="1110"/>
      <c r="E1240" s="1150" t="s">
        <v>1016</v>
      </c>
      <c r="F1240" s="1112">
        <v>-1</v>
      </c>
      <c r="G1240" s="1110">
        <v>3.45</v>
      </c>
      <c r="H1240" s="1113">
        <v>0.3</v>
      </c>
      <c r="I1240" s="1113"/>
      <c r="J1240" s="1114">
        <f t="shared" si="52"/>
        <v>-1.0349999999999999</v>
      </c>
      <c r="K1240" s="1119"/>
      <c r="L1240" s="1119"/>
    </row>
    <row r="1241" spans="3:12" x14ac:dyDescent="0.25">
      <c r="C1241" s="1148"/>
      <c r="D1241" s="1110"/>
      <c r="E1241" s="1118"/>
      <c r="F1241" s="1112">
        <v>2</v>
      </c>
      <c r="G1241" s="1110">
        <v>0.83</v>
      </c>
      <c r="H1241" s="1113">
        <v>0.3</v>
      </c>
      <c r="I1241" s="1113"/>
      <c r="J1241" s="1114">
        <f t="shared" si="52"/>
        <v>0.49799999999999994</v>
      </c>
      <c r="K1241" s="1119"/>
      <c r="L1241" s="1119"/>
    </row>
    <row r="1242" spans="3:12" x14ac:dyDescent="0.25">
      <c r="C1242" s="1148" t="s">
        <v>134</v>
      </c>
      <c r="D1242" s="1110" t="s">
        <v>2485</v>
      </c>
      <c r="E1242" s="1121" t="s">
        <v>300</v>
      </c>
      <c r="F1242" s="1112">
        <v>1</v>
      </c>
      <c r="G1242" s="1110">
        <v>40.9</v>
      </c>
      <c r="H1242" s="1113">
        <v>0.3</v>
      </c>
      <c r="I1242" s="1113"/>
      <c r="J1242" s="1114">
        <f t="shared" si="52"/>
        <v>12.27</v>
      </c>
      <c r="K1242" s="1119"/>
      <c r="L1242" s="1119"/>
    </row>
    <row r="1243" spans="3:12" x14ac:dyDescent="0.25">
      <c r="C1243" s="1151"/>
      <c r="D1243" s="1126"/>
      <c r="E1243" s="1127" t="s">
        <v>2297</v>
      </c>
      <c r="F1243" s="1112">
        <v>-2</v>
      </c>
      <c r="G1243" s="1110">
        <v>1.8</v>
      </c>
      <c r="H1243" s="1113">
        <v>0.3</v>
      </c>
      <c r="I1243" s="1113"/>
      <c r="J1243" s="1114">
        <f t="shared" si="52"/>
        <v>-1.08</v>
      </c>
      <c r="K1243" s="1119"/>
      <c r="L1243" s="1119"/>
    </row>
    <row r="1244" spans="3:12" x14ac:dyDescent="0.25">
      <c r="C1244" s="1148" t="s">
        <v>134</v>
      </c>
      <c r="D1244" s="1110" t="s">
        <v>2486</v>
      </c>
      <c r="E1244" s="1121" t="s">
        <v>196</v>
      </c>
      <c r="F1244" s="1112">
        <v>1</v>
      </c>
      <c r="G1244" s="1110">
        <v>34.4</v>
      </c>
      <c r="H1244" s="1113">
        <v>0.3</v>
      </c>
      <c r="I1244" s="1113"/>
      <c r="J1244" s="1114">
        <f t="shared" si="52"/>
        <v>10.319999999999999</v>
      </c>
      <c r="K1244" s="1119"/>
      <c r="L1244" s="1119"/>
    </row>
    <row r="1245" spans="3:12" x14ac:dyDescent="0.25">
      <c r="C1245" s="1151"/>
      <c r="D1245" s="1126"/>
      <c r="E1245" s="1127" t="s">
        <v>2297</v>
      </c>
      <c r="F1245" s="1112">
        <v>-1</v>
      </c>
      <c r="G1245" s="1110">
        <v>1.8</v>
      </c>
      <c r="H1245" s="1113">
        <v>0.3</v>
      </c>
      <c r="I1245" s="1113"/>
      <c r="J1245" s="1114">
        <f t="shared" si="52"/>
        <v>-0.54</v>
      </c>
      <c r="K1245" s="1119"/>
      <c r="L1245" s="1119"/>
    </row>
    <row r="1246" spans="3:12" x14ac:dyDescent="0.25">
      <c r="C1246" s="1148" t="s">
        <v>134</v>
      </c>
      <c r="D1246" s="1110" t="s">
        <v>1373</v>
      </c>
      <c r="E1246" s="1121" t="s">
        <v>207</v>
      </c>
      <c r="F1246" s="1112">
        <v>1</v>
      </c>
      <c r="G1246" s="1110">
        <v>26</v>
      </c>
      <c r="H1246" s="1113">
        <v>0.3</v>
      </c>
      <c r="I1246" s="1113"/>
      <c r="J1246" s="1114">
        <f t="shared" si="52"/>
        <v>7.8</v>
      </c>
      <c r="K1246" s="1119"/>
      <c r="L1246" s="1119"/>
    </row>
    <row r="1247" spans="3:12" x14ac:dyDescent="0.25">
      <c r="C1247" s="1151"/>
      <c r="D1247" s="1126"/>
      <c r="E1247" s="1127" t="s">
        <v>2297</v>
      </c>
      <c r="F1247" s="1112">
        <v>-1</v>
      </c>
      <c r="G1247" s="1110">
        <v>1.8</v>
      </c>
      <c r="H1247" s="1113">
        <v>0.3</v>
      </c>
      <c r="I1247" s="1113"/>
      <c r="J1247" s="1114">
        <f t="shared" si="52"/>
        <v>-0.54</v>
      </c>
      <c r="K1247" s="1119"/>
      <c r="L1247" s="1119"/>
    </row>
    <row r="1248" spans="3:12" x14ac:dyDescent="0.25">
      <c r="C1248" s="1148" t="s">
        <v>134</v>
      </c>
      <c r="D1248" s="1110" t="s">
        <v>1376</v>
      </c>
      <c r="E1248" s="1121" t="s">
        <v>254</v>
      </c>
      <c r="F1248" s="1112">
        <v>1</v>
      </c>
      <c r="G1248" s="1110">
        <v>25.7</v>
      </c>
      <c r="H1248" s="1113">
        <v>0.3</v>
      </c>
      <c r="I1248" s="1113"/>
      <c r="J1248" s="1114">
        <f t="shared" si="52"/>
        <v>7.7099999999999991</v>
      </c>
      <c r="K1248" s="1119"/>
      <c r="L1248" s="1119"/>
    </row>
    <row r="1249" spans="3:12" x14ac:dyDescent="0.25">
      <c r="C1249" s="1151"/>
      <c r="D1249" s="1126"/>
      <c r="E1249" s="1127" t="s">
        <v>2297</v>
      </c>
      <c r="F1249" s="1112">
        <v>-1</v>
      </c>
      <c r="G1249" s="1110">
        <v>1.8</v>
      </c>
      <c r="H1249" s="1113">
        <v>0.3</v>
      </c>
      <c r="I1249" s="1113"/>
      <c r="J1249" s="1114">
        <f t="shared" si="52"/>
        <v>-0.54</v>
      </c>
      <c r="K1249" s="1119"/>
      <c r="L1249" s="1119"/>
    </row>
    <row r="1250" spans="3:12" x14ac:dyDescent="0.25">
      <c r="C1250" s="1148" t="s">
        <v>134</v>
      </c>
      <c r="D1250" s="1110" t="s">
        <v>853</v>
      </c>
      <c r="E1250" s="1121" t="s">
        <v>211</v>
      </c>
      <c r="F1250" s="1112">
        <v>1</v>
      </c>
      <c r="G1250" s="1110">
        <v>39.1</v>
      </c>
      <c r="H1250" s="1113">
        <v>0.3</v>
      </c>
      <c r="I1250" s="1113"/>
      <c r="J1250" s="1114">
        <f t="shared" si="52"/>
        <v>11.73</v>
      </c>
      <c r="K1250" s="1119"/>
      <c r="L1250" s="1119"/>
    </row>
    <row r="1251" spans="3:12" x14ac:dyDescent="0.25">
      <c r="C1251" s="1151"/>
      <c r="D1251" s="1126"/>
      <c r="E1251" s="1127" t="s">
        <v>2297</v>
      </c>
      <c r="F1251" s="1112">
        <v>-2</v>
      </c>
      <c r="G1251" s="1110">
        <v>2.5</v>
      </c>
      <c r="H1251" s="1113">
        <v>0.3</v>
      </c>
      <c r="I1251" s="1113"/>
      <c r="J1251" s="1114">
        <f t="shared" si="52"/>
        <v>-1.5</v>
      </c>
      <c r="K1251" s="1119"/>
      <c r="L1251" s="1119"/>
    </row>
    <row r="1252" spans="3:12" x14ac:dyDescent="0.25">
      <c r="C1252" s="1148"/>
      <c r="D1252" s="1110"/>
      <c r="E1252" s="1121"/>
      <c r="F1252" s="1112"/>
      <c r="G1252" s="1110"/>
      <c r="H1252" s="1113"/>
      <c r="I1252" s="1113"/>
      <c r="J1252" s="1114"/>
      <c r="K1252" s="1119"/>
      <c r="L1252" s="1119"/>
    </row>
    <row r="1253" spans="3:12" x14ac:dyDescent="0.25">
      <c r="C1253" s="1148"/>
      <c r="D1253" s="1110"/>
      <c r="E1253" s="1118" t="s">
        <v>1333</v>
      </c>
      <c r="F1253" s="1112"/>
      <c r="G1253" s="1110"/>
      <c r="H1253" s="1113"/>
      <c r="I1253" s="1113"/>
      <c r="J1253" s="1114"/>
      <c r="K1253" s="1119"/>
      <c r="L1253" s="1119"/>
    </row>
    <row r="1254" spans="3:12" x14ac:dyDescent="0.25">
      <c r="C1254" s="1148" t="s">
        <v>134</v>
      </c>
      <c r="D1254" s="1126" t="s">
        <v>1343</v>
      </c>
      <c r="E1254" s="1127" t="s">
        <v>1344</v>
      </c>
      <c r="F1254" s="1112">
        <v>1</v>
      </c>
      <c r="G1254" s="1110">
        <v>26</v>
      </c>
      <c r="H1254" s="1113">
        <v>0.3</v>
      </c>
      <c r="I1254" s="1113"/>
      <c r="J1254" s="1114">
        <f t="shared" ref="J1254:J1267" si="53">PRODUCT(F1254:I1254)</f>
        <v>7.8</v>
      </c>
      <c r="K1254" s="1119"/>
      <c r="L1254" s="1119"/>
    </row>
    <row r="1255" spans="3:12" x14ac:dyDescent="0.25">
      <c r="C1255" s="1148"/>
      <c r="D1255" s="1110"/>
      <c r="E1255" s="1150" t="s">
        <v>2493</v>
      </c>
      <c r="F1255" s="1112">
        <v>-2</v>
      </c>
      <c r="G1255" s="1110">
        <v>1.8</v>
      </c>
      <c r="H1255" s="1113">
        <v>0.3</v>
      </c>
      <c r="I1255" s="1113"/>
      <c r="J1255" s="1114">
        <f t="shared" si="53"/>
        <v>-1.08</v>
      </c>
      <c r="K1255" s="1119"/>
      <c r="L1255" s="1119"/>
    </row>
    <row r="1256" spans="3:12" x14ac:dyDescent="0.25">
      <c r="C1256" s="1148"/>
      <c r="D1256" s="1110"/>
      <c r="E1256" s="1150" t="s">
        <v>1346</v>
      </c>
      <c r="F1256" s="1112">
        <v>-1</v>
      </c>
      <c r="G1256" s="1110">
        <v>4.8</v>
      </c>
      <c r="H1256" s="1113">
        <v>0.3</v>
      </c>
      <c r="I1256" s="1113"/>
      <c r="J1256" s="1114">
        <f t="shared" si="53"/>
        <v>-1.44</v>
      </c>
      <c r="K1256" s="1119"/>
      <c r="L1256" s="1119"/>
    </row>
    <row r="1257" spans="3:12" x14ac:dyDescent="0.25">
      <c r="C1257" s="1148"/>
      <c r="D1257" s="1110"/>
      <c r="E1257" s="1121"/>
      <c r="F1257" s="1112">
        <v>2</v>
      </c>
      <c r="G1257" s="1110">
        <v>1.5</v>
      </c>
      <c r="H1257" s="1113">
        <v>0.3</v>
      </c>
      <c r="I1257" s="1113"/>
      <c r="J1257" s="1114">
        <f t="shared" si="53"/>
        <v>0.89999999999999991</v>
      </c>
      <c r="K1257" s="1119"/>
      <c r="L1257" s="1119"/>
    </row>
    <row r="1258" spans="3:12" x14ac:dyDescent="0.25">
      <c r="C1258" s="1148" t="s">
        <v>134</v>
      </c>
      <c r="D1258" s="1126" t="s">
        <v>2494</v>
      </c>
      <c r="E1258" s="1127" t="s">
        <v>193</v>
      </c>
      <c r="F1258" s="1112">
        <v>1</v>
      </c>
      <c r="G1258" s="1110">
        <v>31.7</v>
      </c>
      <c r="H1258" s="1113">
        <v>0.3</v>
      </c>
      <c r="I1258" s="1113"/>
      <c r="J1258" s="1114">
        <f t="shared" si="53"/>
        <v>9.51</v>
      </c>
      <c r="K1258" s="1119"/>
      <c r="L1258" s="1119"/>
    </row>
    <row r="1259" spans="3:12" x14ac:dyDescent="0.25">
      <c r="C1259" s="1148"/>
      <c r="D1259" s="1110"/>
      <c r="E1259" s="1150" t="s">
        <v>2493</v>
      </c>
      <c r="F1259" s="1112">
        <v>-2</v>
      </c>
      <c r="G1259" s="1110">
        <v>1.8</v>
      </c>
      <c r="H1259" s="1113">
        <v>0.3</v>
      </c>
      <c r="I1259" s="1113"/>
      <c r="J1259" s="1114">
        <f t="shared" si="53"/>
        <v>-1.08</v>
      </c>
      <c r="K1259" s="1119"/>
      <c r="L1259" s="1119"/>
    </row>
    <row r="1260" spans="3:12" x14ac:dyDescent="0.25">
      <c r="C1260" s="1148"/>
      <c r="D1260" s="1110"/>
      <c r="E1260" s="1150" t="s">
        <v>1347</v>
      </c>
      <c r="F1260" s="1112">
        <v>-1</v>
      </c>
      <c r="G1260" s="1110">
        <v>4.6500000000000004</v>
      </c>
      <c r="H1260" s="1113">
        <v>0.3</v>
      </c>
      <c r="I1260" s="1113"/>
      <c r="J1260" s="1114">
        <f t="shared" si="53"/>
        <v>-1.395</v>
      </c>
      <c r="K1260" s="1119"/>
      <c r="L1260" s="1119"/>
    </row>
    <row r="1261" spans="3:12" x14ac:dyDescent="0.25">
      <c r="C1261" s="1148"/>
      <c r="D1261" s="1110"/>
      <c r="E1261" s="1121"/>
      <c r="F1261" s="1112">
        <v>1</v>
      </c>
      <c r="G1261" s="1110">
        <v>1.5</v>
      </c>
      <c r="H1261" s="1113">
        <v>0.3</v>
      </c>
      <c r="I1261" s="1113"/>
      <c r="J1261" s="1114">
        <f t="shared" si="53"/>
        <v>0.44999999999999996</v>
      </c>
      <c r="K1261" s="1119"/>
      <c r="L1261" s="1119"/>
    </row>
    <row r="1262" spans="3:12" x14ac:dyDescent="0.25">
      <c r="C1262" s="1148"/>
      <c r="D1262" s="1110"/>
      <c r="E1262" s="1121"/>
      <c r="F1262" s="1112">
        <v>1</v>
      </c>
      <c r="G1262" s="1110">
        <v>1.35</v>
      </c>
      <c r="H1262" s="1113">
        <v>0.3</v>
      </c>
      <c r="I1262" s="1113"/>
      <c r="J1262" s="1114">
        <f t="shared" si="53"/>
        <v>0.40500000000000003</v>
      </c>
      <c r="K1262" s="1119"/>
      <c r="L1262" s="1119"/>
    </row>
    <row r="1263" spans="3:12" x14ac:dyDescent="0.25">
      <c r="C1263" s="1148" t="s">
        <v>134</v>
      </c>
      <c r="D1263" s="1126" t="s">
        <v>2495</v>
      </c>
      <c r="E1263" s="1127" t="s">
        <v>195</v>
      </c>
      <c r="F1263" s="1112">
        <v>1</v>
      </c>
      <c r="G1263" s="1110">
        <v>27.4</v>
      </c>
      <c r="H1263" s="1113">
        <v>0.3</v>
      </c>
      <c r="I1263" s="1113"/>
      <c r="J1263" s="1114">
        <f t="shared" si="53"/>
        <v>8.2199999999999989</v>
      </c>
      <c r="K1263" s="1119"/>
      <c r="L1263" s="1119"/>
    </row>
    <row r="1264" spans="3:12" x14ac:dyDescent="0.25">
      <c r="C1264" s="1148"/>
      <c r="D1264" s="1110"/>
      <c r="E1264" s="1150" t="s">
        <v>2496</v>
      </c>
      <c r="F1264" s="1112">
        <v>-2</v>
      </c>
      <c r="G1264" s="1110">
        <v>1.5</v>
      </c>
      <c r="H1264" s="1113">
        <v>0.3</v>
      </c>
      <c r="I1264" s="1113"/>
      <c r="J1264" s="1114">
        <f t="shared" si="53"/>
        <v>-0.89999999999999991</v>
      </c>
      <c r="K1264" s="1119"/>
      <c r="L1264" s="1119"/>
    </row>
    <row r="1265" spans="3:12" x14ac:dyDescent="0.25">
      <c r="C1265" s="1148"/>
      <c r="D1265" s="1110"/>
      <c r="E1265" s="1150" t="s">
        <v>1348</v>
      </c>
      <c r="F1265" s="1112">
        <v>-1</v>
      </c>
      <c r="G1265" s="1110">
        <v>3.97</v>
      </c>
      <c r="H1265" s="1113">
        <v>0.3</v>
      </c>
      <c r="I1265" s="1113"/>
      <c r="J1265" s="1114">
        <f t="shared" si="53"/>
        <v>-1.1910000000000001</v>
      </c>
      <c r="K1265" s="1119"/>
      <c r="L1265" s="1119"/>
    </row>
    <row r="1266" spans="3:12" x14ac:dyDescent="0.25">
      <c r="C1266" s="1148"/>
      <c r="D1266" s="1110"/>
      <c r="E1266" s="1121"/>
      <c r="F1266" s="1112">
        <v>1</v>
      </c>
      <c r="G1266" s="1110">
        <v>1.1000000000000001</v>
      </c>
      <c r="H1266" s="1113">
        <v>0.3</v>
      </c>
      <c r="I1266" s="1113"/>
      <c r="J1266" s="1114">
        <f t="shared" si="53"/>
        <v>0.33</v>
      </c>
      <c r="K1266" s="1119"/>
      <c r="L1266" s="1119"/>
    </row>
    <row r="1267" spans="3:12" x14ac:dyDescent="0.25">
      <c r="C1267" s="1148"/>
      <c r="D1267" s="1110"/>
      <c r="E1267" s="1121"/>
      <c r="F1267" s="1112">
        <v>1</v>
      </c>
      <c r="G1267" s="1110">
        <v>1.07</v>
      </c>
      <c r="H1267" s="1113">
        <v>0.3</v>
      </c>
      <c r="I1267" s="1113"/>
      <c r="J1267" s="1114">
        <f t="shared" si="53"/>
        <v>0.32100000000000001</v>
      </c>
      <c r="K1267" s="1119"/>
      <c r="L1267" s="1119"/>
    </row>
    <row r="1268" spans="3:12" x14ac:dyDescent="0.25">
      <c r="C1268" s="1148"/>
      <c r="D1268" s="1110"/>
      <c r="E1268" s="1121"/>
      <c r="F1268" s="1112"/>
      <c r="G1268" s="1110"/>
      <c r="H1268" s="1113"/>
      <c r="I1268" s="1113"/>
      <c r="J1268" s="1114"/>
      <c r="K1268" s="1119"/>
      <c r="L1268" s="1119"/>
    </row>
    <row r="1269" spans="3:12" x14ac:dyDescent="0.25">
      <c r="C1269" s="1148"/>
      <c r="D1269" s="1110"/>
      <c r="E1269" s="1118" t="s">
        <v>1426</v>
      </c>
      <c r="F1269" s="1112"/>
      <c r="G1269" s="1110"/>
      <c r="H1269" s="1113"/>
      <c r="I1269" s="1113"/>
      <c r="J1269" s="1114"/>
      <c r="K1269" s="1119"/>
      <c r="L1269" s="1119"/>
    </row>
    <row r="1270" spans="3:12" x14ac:dyDescent="0.25">
      <c r="C1270" s="1151" t="s">
        <v>134</v>
      </c>
      <c r="D1270" s="1126" t="s">
        <v>1448</v>
      </c>
      <c r="E1270" s="1127" t="s">
        <v>2481</v>
      </c>
      <c r="F1270" s="1112">
        <v>1</v>
      </c>
      <c r="G1270" s="1110">
        <v>8.6</v>
      </c>
      <c r="H1270" s="1113">
        <v>0.3</v>
      </c>
      <c r="I1270" s="1113"/>
      <c r="J1270" s="1114">
        <f t="shared" ref="J1270:J1271" si="54">PRODUCT(F1270:I1270)</f>
        <v>2.5799999999999996</v>
      </c>
      <c r="K1270" s="1119"/>
      <c r="L1270" s="1119"/>
    </row>
    <row r="1271" spans="3:12" x14ac:dyDescent="0.25">
      <c r="C1271" s="1151"/>
      <c r="D1271" s="1126"/>
      <c r="E1271" s="1127" t="s">
        <v>2297</v>
      </c>
      <c r="F1271" s="1112">
        <v>-1</v>
      </c>
      <c r="G1271" s="1110">
        <v>0.9</v>
      </c>
      <c r="H1271" s="1113">
        <v>0.3</v>
      </c>
      <c r="I1271" s="1113"/>
      <c r="J1271" s="1114">
        <f t="shared" si="54"/>
        <v>-0.27</v>
      </c>
      <c r="K1271" s="1119"/>
      <c r="L1271" s="1119"/>
    </row>
    <row r="1272" spans="3:12" x14ac:dyDescent="0.25">
      <c r="C1272" s="1268"/>
      <c r="D1272" s="1202"/>
      <c r="E1272" s="1299"/>
      <c r="F1272" s="1300"/>
      <c r="G1272" s="1160"/>
      <c r="H1272" s="1160"/>
      <c r="I1272" s="1160"/>
      <c r="J1272" s="1160"/>
      <c r="K1272" s="563"/>
      <c r="L1272" s="1161"/>
    </row>
    <row r="1273" spans="3:12" x14ac:dyDescent="0.25">
      <c r="C1273" s="1270"/>
      <c r="D1273" s="1163"/>
      <c r="E1273" s="1177"/>
      <c r="F1273" s="1165"/>
      <c r="G1273" s="1163"/>
      <c r="H1273" s="1163"/>
      <c r="I1273" s="1163"/>
      <c r="J1273" s="1166"/>
      <c r="K1273" s="1163"/>
      <c r="L1273" s="1163"/>
    </row>
    <row r="1274" spans="3:12" x14ac:dyDescent="0.25">
      <c r="C1274" s="1090" t="str">
        <f>RESUMEN!C124</f>
        <v>03.05.02.06</v>
      </c>
      <c r="D1274" s="2109" t="str">
        <f>RESUMEN!D124</f>
        <v>C.Z.DE CEMENTO PULIDO IMPERMEABILIZADO h=0.60m</v>
      </c>
      <c r="E1274" s="2110"/>
      <c r="F1274" s="2110"/>
      <c r="G1274" s="2110"/>
      <c r="H1274" s="2110"/>
      <c r="I1274" s="2110"/>
      <c r="J1274" s="2110"/>
      <c r="K1274" s="2110"/>
      <c r="L1274" s="2111"/>
    </row>
    <row r="1275" spans="3:12" x14ac:dyDescent="0.25">
      <c r="C1275" s="1092" t="s">
        <v>1</v>
      </c>
      <c r="D1275" s="1093" t="s">
        <v>239</v>
      </c>
      <c r="E1275" s="1094" t="s">
        <v>2</v>
      </c>
      <c r="F1275" s="1095" t="s">
        <v>45</v>
      </c>
      <c r="G1275" s="1096" t="s">
        <v>52</v>
      </c>
      <c r="H1275" s="1096" t="s">
        <v>47</v>
      </c>
      <c r="I1275" s="1096" t="s">
        <v>48</v>
      </c>
      <c r="J1275" s="1096" t="s">
        <v>49</v>
      </c>
      <c r="K1275" s="328" t="s">
        <v>50</v>
      </c>
      <c r="L1275" s="1092" t="s">
        <v>3</v>
      </c>
    </row>
    <row r="1276" spans="3:12" x14ac:dyDescent="0.25">
      <c r="C1276" s="1271"/>
      <c r="D1276" s="1292"/>
      <c r="E1276" s="1293"/>
      <c r="F1276" s="1294"/>
      <c r="G1276" s="1294"/>
      <c r="H1276" s="1295"/>
      <c r="I1276" s="1295"/>
      <c r="J1276" s="1295"/>
      <c r="K1276" s="1296">
        <f>SUM(J1277:J1289)</f>
        <v>24.950000000000003</v>
      </c>
      <c r="L1276" s="1272" t="s">
        <v>6</v>
      </c>
    </row>
    <row r="1277" spans="3:12" x14ac:dyDescent="0.25">
      <c r="C1277" s="1271"/>
      <c r="D1277" s="1298"/>
      <c r="E1277" s="1274"/>
      <c r="F1277" s="1275"/>
      <c r="G1277" s="1264"/>
      <c r="H1277" s="1264"/>
      <c r="I1277" s="1264"/>
      <c r="J1277" s="1264"/>
      <c r="K1277" s="1276"/>
      <c r="L1277" s="1277"/>
    </row>
    <row r="1278" spans="3:12" x14ac:dyDescent="0.25">
      <c r="C1278" s="1286"/>
      <c r="D1278" s="1286"/>
      <c r="E1278" s="1143" t="s">
        <v>169</v>
      </c>
      <c r="F1278" s="1286"/>
      <c r="G1278" s="1286"/>
      <c r="H1278" s="1286"/>
      <c r="I1278" s="1286"/>
      <c r="J1278" s="1286"/>
      <c r="K1278" s="1286"/>
      <c r="L1278" s="1286"/>
    </row>
    <row r="1279" spans="3:12" x14ac:dyDescent="0.25">
      <c r="C1279" s="1123"/>
      <c r="D1279" s="1123"/>
      <c r="E1279" s="1118" t="s">
        <v>925</v>
      </c>
      <c r="F1279" s="1123"/>
      <c r="G1279" s="1123"/>
      <c r="H1279" s="1123"/>
      <c r="I1279" s="1123"/>
      <c r="J1279" s="1123"/>
      <c r="K1279" s="1123"/>
      <c r="L1279" s="1123"/>
    </row>
    <row r="1280" spans="3:12" x14ac:dyDescent="0.25">
      <c r="C1280" s="1148" t="s">
        <v>264</v>
      </c>
      <c r="D1280" s="1110" t="s">
        <v>2226</v>
      </c>
      <c r="E1280" s="1121" t="s">
        <v>2482</v>
      </c>
      <c r="F1280" s="1112">
        <v>1</v>
      </c>
      <c r="G1280" s="1110">
        <v>6.5</v>
      </c>
      <c r="H1280" s="1113">
        <v>0.6</v>
      </c>
      <c r="I1280" s="1113"/>
      <c r="J1280" s="1114">
        <f t="shared" ref="J1280:J1283" si="55">PRODUCT(F1280:I1280)</f>
        <v>3.9</v>
      </c>
      <c r="K1280" s="1119"/>
      <c r="L1280" s="1119"/>
    </row>
    <row r="1281" spans="3:12" x14ac:dyDescent="0.25">
      <c r="C1281" s="1148"/>
      <c r="D1281" s="1110"/>
      <c r="E1281" s="1121" t="s">
        <v>2345</v>
      </c>
      <c r="F1281" s="1112">
        <v>-1</v>
      </c>
      <c r="G1281" s="1110">
        <v>3.5</v>
      </c>
      <c r="H1281" s="1113">
        <v>0.5</v>
      </c>
      <c r="I1281" s="1113"/>
      <c r="J1281" s="1114">
        <f t="shared" si="55"/>
        <v>-1.75</v>
      </c>
      <c r="K1281" s="1119"/>
      <c r="L1281" s="1119"/>
    </row>
    <row r="1282" spans="3:12" x14ac:dyDescent="0.25">
      <c r="C1282" s="1148" t="s">
        <v>264</v>
      </c>
      <c r="D1282" s="1110" t="s">
        <v>2143</v>
      </c>
      <c r="E1282" s="1121" t="s">
        <v>1055</v>
      </c>
      <c r="F1282" s="1112">
        <v>1</v>
      </c>
      <c r="G1282" s="1110">
        <v>22.6</v>
      </c>
      <c r="H1282" s="1113">
        <v>0.6</v>
      </c>
      <c r="I1282" s="1113"/>
      <c r="J1282" s="1114">
        <f t="shared" si="55"/>
        <v>13.56</v>
      </c>
      <c r="K1282" s="1119"/>
      <c r="L1282" s="1119"/>
    </row>
    <row r="1283" spans="3:12" x14ac:dyDescent="0.25">
      <c r="C1283" s="1148"/>
      <c r="D1283" s="1110"/>
      <c r="E1283" s="1121" t="s">
        <v>2297</v>
      </c>
      <c r="F1283" s="1112">
        <v>-1</v>
      </c>
      <c r="G1283" s="1110">
        <v>0.9</v>
      </c>
      <c r="H1283" s="1113">
        <v>0.6</v>
      </c>
      <c r="I1283" s="1113"/>
      <c r="J1283" s="1114">
        <f t="shared" si="55"/>
        <v>-0.54</v>
      </c>
      <c r="K1283" s="1119"/>
      <c r="L1283" s="1119"/>
    </row>
    <row r="1284" spans="3:12" x14ac:dyDescent="0.25">
      <c r="C1284" s="1148"/>
      <c r="D1284" s="1110"/>
      <c r="E1284" s="1121"/>
      <c r="F1284" s="1112"/>
      <c r="G1284" s="1110"/>
      <c r="H1284" s="1113"/>
      <c r="I1284" s="1113"/>
      <c r="J1284" s="1114"/>
      <c r="K1284" s="1119"/>
      <c r="L1284" s="1119"/>
    </row>
    <row r="1285" spans="3:12" x14ac:dyDescent="0.25">
      <c r="C1285" s="1148"/>
      <c r="D1285" s="1110"/>
      <c r="E1285" s="1118" t="s">
        <v>1021</v>
      </c>
      <c r="F1285" s="1112"/>
      <c r="G1285" s="1110"/>
      <c r="H1285" s="1113"/>
      <c r="I1285" s="1113"/>
      <c r="J1285" s="1114"/>
      <c r="K1285" s="1119"/>
      <c r="L1285" s="1119"/>
    </row>
    <row r="1286" spans="3:12" x14ac:dyDescent="0.25">
      <c r="C1286" s="1148" t="s">
        <v>264</v>
      </c>
      <c r="D1286" s="1110" t="s">
        <v>1054</v>
      </c>
      <c r="E1286" s="1121" t="s">
        <v>1055</v>
      </c>
      <c r="F1286" s="1112">
        <v>1</v>
      </c>
      <c r="G1286" s="1110">
        <v>17.2</v>
      </c>
      <c r="H1286" s="1113">
        <v>0.6</v>
      </c>
      <c r="I1286" s="1113"/>
      <c r="J1286" s="1114">
        <f t="shared" ref="J1286:J1287" si="56">PRODUCT(F1286:I1286)</f>
        <v>10.319999999999999</v>
      </c>
      <c r="K1286" s="1119"/>
      <c r="L1286" s="1119"/>
    </row>
    <row r="1287" spans="3:12" x14ac:dyDescent="0.25">
      <c r="C1287" s="1148"/>
      <c r="D1287" s="1110"/>
      <c r="E1287" s="1121" t="s">
        <v>2297</v>
      </c>
      <c r="F1287" s="1112">
        <v>-1</v>
      </c>
      <c r="G1287" s="1110">
        <v>0.9</v>
      </c>
      <c r="H1287" s="1113">
        <v>0.6</v>
      </c>
      <c r="I1287" s="1113"/>
      <c r="J1287" s="1114">
        <f t="shared" si="56"/>
        <v>-0.54</v>
      </c>
      <c r="K1287" s="1119"/>
      <c r="L1287" s="1119"/>
    </row>
    <row r="1288" spans="3:12" x14ac:dyDescent="0.25">
      <c r="C1288" s="1268"/>
      <c r="D1288" s="1202"/>
      <c r="E1288" s="1301"/>
      <c r="F1288" s="1201"/>
      <c r="G1288" s="1202"/>
      <c r="H1288" s="1202"/>
      <c r="I1288" s="1202"/>
      <c r="J1288" s="1203"/>
      <c r="K1288" s="1202"/>
      <c r="L1288" s="1202"/>
    </row>
    <row r="1289" spans="3:12" x14ac:dyDescent="0.25">
      <c r="C1289" s="1270"/>
      <c r="D1289" s="1163"/>
      <c r="E1289" s="1177"/>
      <c r="F1289" s="1165"/>
      <c r="G1289" s="1163"/>
      <c r="H1289" s="1163"/>
      <c r="I1289" s="1163"/>
      <c r="J1289" s="1166"/>
      <c r="K1289" s="1163"/>
      <c r="L1289" s="1163"/>
    </row>
    <row r="1290" spans="3:12" x14ac:dyDescent="0.25">
      <c r="C1290" s="1090" t="str">
        <f>RESUMEN!C125</f>
        <v>03.05.02.07</v>
      </c>
      <c r="D1290" s="2109" t="str">
        <f>RESUMEN!D125</f>
        <v xml:space="preserve">C.Z. PORCELANATO 0.10 X 0.60 h=0.10m </v>
      </c>
      <c r="E1290" s="2110"/>
      <c r="F1290" s="2110"/>
      <c r="G1290" s="2110"/>
      <c r="H1290" s="2110"/>
      <c r="I1290" s="2110"/>
      <c r="J1290" s="2110"/>
      <c r="K1290" s="2110"/>
      <c r="L1290" s="2111"/>
    </row>
    <row r="1291" spans="3:12" x14ac:dyDescent="0.25">
      <c r="C1291" s="1092" t="s">
        <v>1</v>
      </c>
      <c r="D1291" s="1093" t="s">
        <v>239</v>
      </c>
      <c r="E1291" s="1094" t="s">
        <v>2</v>
      </c>
      <c r="F1291" s="1095" t="s">
        <v>45</v>
      </c>
      <c r="G1291" s="1096" t="s">
        <v>52</v>
      </c>
      <c r="H1291" s="1096" t="s">
        <v>47</v>
      </c>
      <c r="I1291" s="1096" t="s">
        <v>48</v>
      </c>
      <c r="J1291" s="1096" t="s">
        <v>49</v>
      </c>
      <c r="K1291" s="328" t="s">
        <v>50</v>
      </c>
      <c r="L1291" s="1092" t="s">
        <v>3</v>
      </c>
    </row>
    <row r="1292" spans="3:12" x14ac:dyDescent="0.25">
      <c r="C1292" s="1271"/>
      <c r="D1292" s="1292"/>
      <c r="E1292" s="1293"/>
      <c r="F1292" s="1294"/>
      <c r="G1292" s="1294"/>
      <c r="H1292" s="1295"/>
      <c r="I1292" s="1295"/>
      <c r="J1292" s="1295"/>
      <c r="K1292" s="1296">
        <f>SUM(J1294:J1550)</f>
        <v>1207.1300000000003</v>
      </c>
      <c r="L1292" s="1259" t="s">
        <v>37</v>
      </c>
    </row>
    <row r="1293" spans="3:12" x14ac:dyDescent="0.25">
      <c r="C1293" s="1271"/>
      <c r="D1293" s="1292"/>
      <c r="E1293" s="1293"/>
      <c r="F1293" s="1294"/>
      <c r="G1293" s="1294"/>
      <c r="H1293" s="1295"/>
      <c r="I1293" s="1295"/>
      <c r="J1293" s="1295"/>
      <c r="K1293" s="459"/>
      <c r="L1293" s="1266"/>
    </row>
    <row r="1294" spans="3:12" x14ac:dyDescent="0.25">
      <c r="C1294" s="1141"/>
      <c r="D1294" s="1142"/>
      <c r="E1294" s="1143" t="s">
        <v>169</v>
      </c>
      <c r="F1294" s="1144"/>
      <c r="G1294" s="1142"/>
      <c r="H1294" s="1106"/>
      <c r="I1294" s="1106"/>
      <c r="J1294" s="1168"/>
      <c r="K1294" s="1146"/>
      <c r="L1294" s="1147"/>
    </row>
    <row r="1295" spans="3:12" x14ac:dyDescent="0.25">
      <c r="C1295" s="1152"/>
      <c r="D1295" s="1110"/>
      <c r="E1295" s="1118" t="s">
        <v>925</v>
      </c>
      <c r="F1295" s="1112"/>
      <c r="G1295" s="1110"/>
      <c r="H1295" s="1113"/>
      <c r="I1295" s="1113"/>
      <c r="J1295" s="1114"/>
      <c r="K1295" s="1115"/>
      <c r="L1295" s="1153"/>
    </row>
    <row r="1296" spans="3:12" x14ac:dyDescent="0.25">
      <c r="C1296" s="1151" t="s">
        <v>128</v>
      </c>
      <c r="D1296" s="1126" t="s">
        <v>855</v>
      </c>
      <c r="E1296" s="1127" t="s">
        <v>854</v>
      </c>
      <c r="F1296" s="1112">
        <v>1</v>
      </c>
      <c r="G1296" s="1110">
        <v>11.6</v>
      </c>
      <c r="H1296" s="1113"/>
      <c r="I1296" s="1113"/>
      <c r="J1296" s="1114">
        <f t="shared" ref="J1296:J1313" si="57">PRODUCT(F1296:I1296)</f>
        <v>11.6</v>
      </c>
      <c r="K1296" s="1119"/>
      <c r="L1296" s="1119"/>
    </row>
    <row r="1297" spans="3:12" x14ac:dyDescent="0.25">
      <c r="C1297" s="1151" t="s">
        <v>128</v>
      </c>
      <c r="D1297" s="1126" t="s">
        <v>864</v>
      </c>
      <c r="E1297" s="1127" t="s">
        <v>352</v>
      </c>
      <c r="F1297" s="1112">
        <v>1</v>
      </c>
      <c r="G1297" s="1110">
        <v>14.8</v>
      </c>
      <c r="H1297" s="1113"/>
      <c r="I1297" s="1113"/>
      <c r="J1297" s="1114">
        <f t="shared" si="57"/>
        <v>14.8</v>
      </c>
      <c r="K1297" s="1119"/>
      <c r="L1297" s="1119"/>
    </row>
    <row r="1298" spans="3:12" x14ac:dyDescent="0.25">
      <c r="C1298" s="1151"/>
      <c r="D1298" s="1126"/>
      <c r="E1298" s="1127" t="s">
        <v>2297</v>
      </c>
      <c r="F1298" s="1112">
        <v>-1</v>
      </c>
      <c r="G1298" s="1110">
        <v>1</v>
      </c>
      <c r="H1298" s="1113"/>
      <c r="I1298" s="1113"/>
      <c r="J1298" s="1114">
        <f t="shared" si="57"/>
        <v>-1</v>
      </c>
      <c r="K1298" s="1119"/>
      <c r="L1298" s="1119"/>
    </row>
    <row r="1299" spans="3:12" x14ac:dyDescent="0.25">
      <c r="C1299" s="1151"/>
      <c r="D1299" s="1126"/>
      <c r="E1299" s="1127" t="s">
        <v>2297</v>
      </c>
      <c r="F1299" s="1112">
        <v>-1</v>
      </c>
      <c r="G1299" s="1110">
        <v>0.8</v>
      </c>
      <c r="H1299" s="1113"/>
      <c r="I1299" s="1113"/>
      <c r="J1299" s="1114">
        <f t="shared" si="57"/>
        <v>-0.8</v>
      </c>
      <c r="K1299" s="1119"/>
      <c r="L1299" s="1119"/>
    </row>
    <row r="1300" spans="3:12" x14ac:dyDescent="0.25">
      <c r="C1300" s="1148" t="s">
        <v>128</v>
      </c>
      <c r="D1300" s="1110" t="s">
        <v>934</v>
      </c>
      <c r="E1300" s="1121" t="s">
        <v>222</v>
      </c>
      <c r="F1300" s="1112">
        <v>1</v>
      </c>
      <c r="G1300" s="1110">
        <v>13.9</v>
      </c>
      <c r="H1300" s="1113"/>
      <c r="I1300" s="1113"/>
      <c r="J1300" s="1114">
        <f t="shared" si="57"/>
        <v>13.9</v>
      </c>
      <c r="K1300" s="1119"/>
      <c r="L1300" s="1119"/>
    </row>
    <row r="1301" spans="3:12" x14ac:dyDescent="0.25">
      <c r="C1301" s="1148"/>
      <c r="D1301" s="1110"/>
      <c r="E1301" s="1121" t="s">
        <v>2297</v>
      </c>
      <c r="F1301" s="1112">
        <v>-1</v>
      </c>
      <c r="G1301" s="1110">
        <v>1</v>
      </c>
      <c r="H1301" s="1113"/>
      <c r="I1301" s="1113"/>
      <c r="J1301" s="1114">
        <f t="shared" si="57"/>
        <v>-1</v>
      </c>
      <c r="K1301" s="1119"/>
      <c r="L1301" s="1119"/>
    </row>
    <row r="1302" spans="3:12" x14ac:dyDescent="0.25">
      <c r="C1302" s="1148" t="s">
        <v>128</v>
      </c>
      <c r="D1302" s="1110" t="s">
        <v>905</v>
      </c>
      <c r="E1302" s="1121" t="s">
        <v>354</v>
      </c>
      <c r="F1302" s="1112">
        <v>1</v>
      </c>
      <c r="G1302" s="1110">
        <v>12.3</v>
      </c>
      <c r="H1302" s="1113"/>
      <c r="I1302" s="1113"/>
      <c r="J1302" s="1114">
        <f t="shared" si="57"/>
        <v>12.3</v>
      </c>
      <c r="K1302" s="1119"/>
      <c r="L1302" s="1119"/>
    </row>
    <row r="1303" spans="3:12" x14ac:dyDescent="0.25">
      <c r="C1303" s="1148"/>
      <c r="D1303" s="1110"/>
      <c r="E1303" s="1121" t="s">
        <v>2297</v>
      </c>
      <c r="F1303" s="1112">
        <v>-1</v>
      </c>
      <c r="G1303" s="1110">
        <v>1</v>
      </c>
      <c r="H1303" s="1113"/>
      <c r="I1303" s="1113"/>
      <c r="J1303" s="1114">
        <f t="shared" si="57"/>
        <v>-1</v>
      </c>
      <c r="K1303" s="1119"/>
      <c r="L1303" s="1119"/>
    </row>
    <row r="1304" spans="3:12" x14ac:dyDescent="0.25">
      <c r="C1304" s="1148" t="s">
        <v>128</v>
      </c>
      <c r="D1304" s="1110" t="s">
        <v>906</v>
      </c>
      <c r="E1304" s="1121" t="s">
        <v>1203</v>
      </c>
      <c r="F1304" s="1112">
        <v>1</v>
      </c>
      <c r="G1304" s="1110">
        <v>12.1</v>
      </c>
      <c r="H1304" s="1113"/>
      <c r="I1304" s="1113"/>
      <c r="J1304" s="1114">
        <f t="shared" si="57"/>
        <v>12.1</v>
      </c>
      <c r="K1304" s="1119"/>
      <c r="L1304" s="1119"/>
    </row>
    <row r="1305" spans="3:12" x14ac:dyDescent="0.25">
      <c r="C1305" s="1148"/>
      <c r="D1305" s="1110"/>
      <c r="E1305" s="1121" t="s">
        <v>2297</v>
      </c>
      <c r="F1305" s="1112">
        <v>-1</v>
      </c>
      <c r="G1305" s="1110">
        <v>1</v>
      </c>
      <c r="H1305" s="1113"/>
      <c r="I1305" s="1113"/>
      <c r="J1305" s="1114">
        <f t="shared" si="57"/>
        <v>-1</v>
      </c>
      <c r="K1305" s="1119"/>
      <c r="L1305" s="1119"/>
    </row>
    <row r="1306" spans="3:12" x14ac:dyDescent="0.25">
      <c r="C1306" s="1148" t="s">
        <v>128</v>
      </c>
      <c r="D1306" s="1110" t="s">
        <v>910</v>
      </c>
      <c r="E1306" s="1121" t="s">
        <v>214</v>
      </c>
      <c r="F1306" s="1112">
        <v>1</v>
      </c>
      <c r="G1306" s="1110">
        <v>12.7</v>
      </c>
      <c r="H1306" s="1113"/>
      <c r="I1306" s="1113"/>
      <c r="J1306" s="1114">
        <f t="shared" si="57"/>
        <v>12.7</v>
      </c>
      <c r="K1306" s="1119"/>
      <c r="L1306" s="1119"/>
    </row>
    <row r="1307" spans="3:12" x14ac:dyDescent="0.25">
      <c r="C1307" s="1148"/>
      <c r="D1307" s="1110"/>
      <c r="E1307" s="1121" t="s">
        <v>2297</v>
      </c>
      <c r="F1307" s="1112">
        <v>-1</v>
      </c>
      <c r="G1307" s="1110">
        <v>1</v>
      </c>
      <c r="H1307" s="1113"/>
      <c r="I1307" s="1113"/>
      <c r="J1307" s="1114">
        <f t="shared" si="57"/>
        <v>-1</v>
      </c>
      <c r="K1307" s="1119"/>
      <c r="L1307" s="1119"/>
    </row>
    <row r="1308" spans="3:12" x14ac:dyDescent="0.25">
      <c r="C1308" s="1148" t="s">
        <v>128</v>
      </c>
      <c r="D1308" s="1110" t="s">
        <v>918</v>
      </c>
      <c r="E1308" s="1121" t="s">
        <v>186</v>
      </c>
      <c r="F1308" s="1112">
        <v>1</v>
      </c>
      <c r="G1308" s="1110">
        <v>11</v>
      </c>
      <c r="H1308" s="1113"/>
      <c r="I1308" s="1113"/>
      <c r="J1308" s="1114">
        <f t="shared" si="57"/>
        <v>11</v>
      </c>
      <c r="K1308" s="1119"/>
      <c r="L1308" s="1119"/>
    </row>
    <row r="1309" spans="3:12" x14ac:dyDescent="0.25">
      <c r="C1309" s="1148"/>
      <c r="D1309" s="1110"/>
      <c r="E1309" s="1121" t="s">
        <v>2297</v>
      </c>
      <c r="F1309" s="1112">
        <v>-1</v>
      </c>
      <c r="G1309" s="1110">
        <v>0.9</v>
      </c>
      <c r="H1309" s="1113"/>
      <c r="I1309" s="1113"/>
      <c r="J1309" s="1114">
        <f t="shared" si="57"/>
        <v>-0.9</v>
      </c>
      <c r="K1309" s="1119"/>
      <c r="L1309" s="1119"/>
    </row>
    <row r="1310" spans="3:12" x14ac:dyDescent="0.25">
      <c r="C1310" s="1148"/>
      <c r="D1310" s="1110"/>
      <c r="E1310" s="1121" t="s">
        <v>2303</v>
      </c>
      <c r="F1310" s="1112">
        <v>-1</v>
      </c>
      <c r="G1310" s="1110">
        <v>2.4</v>
      </c>
      <c r="H1310" s="1113"/>
      <c r="I1310" s="1113"/>
      <c r="J1310" s="1114">
        <f t="shared" si="57"/>
        <v>-2.4</v>
      </c>
      <c r="K1310" s="1119"/>
      <c r="L1310" s="1119"/>
    </row>
    <row r="1311" spans="3:12" x14ac:dyDescent="0.25">
      <c r="C1311" s="1148" t="s">
        <v>128</v>
      </c>
      <c r="D1311" s="1110" t="s">
        <v>920</v>
      </c>
      <c r="E1311" s="1121" t="s">
        <v>187</v>
      </c>
      <c r="F1311" s="1112">
        <v>1</v>
      </c>
      <c r="G1311" s="1110">
        <v>9.4</v>
      </c>
      <c r="H1311" s="1113"/>
      <c r="I1311" s="1113"/>
      <c r="J1311" s="1114">
        <f t="shared" si="57"/>
        <v>9.4</v>
      </c>
      <c r="K1311" s="1119"/>
      <c r="L1311" s="1119"/>
    </row>
    <row r="1312" spans="3:12" x14ac:dyDescent="0.25">
      <c r="C1312" s="1148"/>
      <c r="D1312" s="1110"/>
      <c r="E1312" s="1121" t="s">
        <v>2297</v>
      </c>
      <c r="F1312" s="1112">
        <v>-1</v>
      </c>
      <c r="G1312" s="1110">
        <v>0.8</v>
      </c>
      <c r="H1312" s="1113"/>
      <c r="I1312" s="1113"/>
      <c r="J1312" s="1114">
        <f t="shared" si="57"/>
        <v>-0.8</v>
      </c>
      <c r="K1312" s="1119"/>
      <c r="L1312" s="1119"/>
    </row>
    <row r="1313" spans="3:12" x14ac:dyDescent="0.25">
      <c r="C1313" s="1148"/>
      <c r="D1313" s="1110"/>
      <c r="E1313" s="1121" t="s">
        <v>2303</v>
      </c>
      <c r="F1313" s="1112">
        <v>-1</v>
      </c>
      <c r="G1313" s="1110">
        <v>1.2</v>
      </c>
      <c r="H1313" s="1113"/>
      <c r="I1313" s="1113"/>
      <c r="J1313" s="1114">
        <f t="shared" si="57"/>
        <v>-1.2</v>
      </c>
      <c r="K1313" s="1119"/>
      <c r="L1313" s="1119"/>
    </row>
    <row r="1314" spans="3:12" x14ac:dyDescent="0.25">
      <c r="C1314" s="1123"/>
      <c r="D1314" s="1123"/>
      <c r="E1314" s="1123"/>
      <c r="F1314" s="1123"/>
      <c r="G1314" s="1123"/>
      <c r="H1314" s="1123"/>
      <c r="I1314" s="1123"/>
      <c r="J1314" s="1123"/>
      <c r="K1314" s="1123"/>
      <c r="L1314" s="1123"/>
    </row>
    <row r="1315" spans="3:12" x14ac:dyDescent="0.25">
      <c r="C1315" s="1148"/>
      <c r="D1315" s="1110"/>
      <c r="E1315" s="1118" t="s">
        <v>952</v>
      </c>
      <c r="F1315" s="1112"/>
      <c r="G1315" s="1110"/>
      <c r="H1315" s="1113"/>
      <c r="I1315" s="1113"/>
      <c r="J1315" s="1114"/>
      <c r="K1315" s="1119"/>
      <c r="L1315" s="1119"/>
    </row>
    <row r="1316" spans="3:12" x14ac:dyDescent="0.25">
      <c r="C1316" s="1148" t="s">
        <v>128</v>
      </c>
      <c r="D1316" s="1110" t="s">
        <v>2161</v>
      </c>
      <c r="E1316" s="1121" t="s">
        <v>564</v>
      </c>
      <c r="F1316" s="1112">
        <v>1</v>
      </c>
      <c r="G1316" s="1110">
        <v>9.85</v>
      </c>
      <c r="H1316" s="1113"/>
      <c r="I1316" s="1113"/>
      <c r="J1316" s="1114">
        <f t="shared" ref="J1316:J1345" si="58">PRODUCT(F1316:I1316)</f>
        <v>9.85</v>
      </c>
      <c r="K1316" s="1119"/>
      <c r="L1316" s="1119"/>
    </row>
    <row r="1317" spans="3:12" x14ac:dyDescent="0.25">
      <c r="C1317" s="1148"/>
      <c r="D1317" s="1110"/>
      <c r="E1317" s="1121" t="s">
        <v>2297</v>
      </c>
      <c r="F1317" s="1112">
        <v>-1</v>
      </c>
      <c r="G1317" s="1110">
        <v>1.2</v>
      </c>
      <c r="H1317" s="1113"/>
      <c r="I1317" s="1113"/>
      <c r="J1317" s="1114">
        <f t="shared" si="58"/>
        <v>-1.2</v>
      </c>
      <c r="K1317" s="1119"/>
      <c r="L1317" s="1119"/>
    </row>
    <row r="1318" spans="3:12" x14ac:dyDescent="0.25">
      <c r="C1318" s="1148"/>
      <c r="D1318" s="1110"/>
      <c r="E1318" s="1121" t="s">
        <v>2297</v>
      </c>
      <c r="F1318" s="1112">
        <v>-1</v>
      </c>
      <c r="G1318" s="1110">
        <v>0.8</v>
      </c>
      <c r="H1318" s="1113"/>
      <c r="I1318" s="1113"/>
      <c r="J1318" s="1114">
        <f t="shared" si="58"/>
        <v>-0.8</v>
      </c>
      <c r="K1318" s="1119"/>
      <c r="L1318" s="1119"/>
    </row>
    <row r="1319" spans="3:12" x14ac:dyDescent="0.25">
      <c r="C1319" s="1148" t="s">
        <v>128</v>
      </c>
      <c r="D1319" s="1110" t="s">
        <v>2230</v>
      </c>
      <c r="E1319" s="1121" t="s">
        <v>900</v>
      </c>
      <c r="F1319" s="1112">
        <v>1</v>
      </c>
      <c r="G1319" s="1110">
        <v>14.3</v>
      </c>
      <c r="H1319" s="1113"/>
      <c r="I1319" s="1113"/>
      <c r="J1319" s="1114">
        <f t="shared" si="58"/>
        <v>14.3</v>
      </c>
      <c r="K1319" s="1119"/>
      <c r="L1319" s="1119"/>
    </row>
    <row r="1320" spans="3:12" x14ac:dyDescent="0.25">
      <c r="C1320" s="1148"/>
      <c r="D1320" s="1110"/>
      <c r="E1320" s="1121" t="s">
        <v>2297</v>
      </c>
      <c r="F1320" s="1112">
        <v>-1</v>
      </c>
      <c r="G1320" s="1110">
        <v>1</v>
      </c>
      <c r="H1320" s="1113"/>
      <c r="I1320" s="1113"/>
      <c r="J1320" s="1114">
        <f t="shared" si="58"/>
        <v>-1</v>
      </c>
      <c r="K1320" s="1119"/>
      <c r="L1320" s="1119"/>
    </row>
    <row r="1321" spans="3:12" x14ac:dyDescent="0.25">
      <c r="C1321" s="1148" t="s">
        <v>124</v>
      </c>
      <c r="D1321" s="1110" t="s">
        <v>983</v>
      </c>
      <c r="E1321" s="1121" t="s">
        <v>984</v>
      </c>
      <c r="F1321" s="1112">
        <v>1</v>
      </c>
      <c r="G1321" s="1110">
        <v>21.1</v>
      </c>
      <c r="H1321" s="1113"/>
      <c r="I1321" s="1113"/>
      <c r="J1321" s="1114">
        <f t="shared" si="58"/>
        <v>21.1</v>
      </c>
      <c r="K1321" s="1119"/>
      <c r="L1321" s="1119"/>
    </row>
    <row r="1322" spans="3:12" x14ac:dyDescent="0.25">
      <c r="C1322" s="1148"/>
      <c r="D1322" s="1110"/>
      <c r="E1322" s="1121" t="s">
        <v>2297</v>
      </c>
      <c r="F1322" s="1112">
        <v>-1</v>
      </c>
      <c r="G1322" s="1110">
        <v>1.2</v>
      </c>
      <c r="H1322" s="1113"/>
      <c r="I1322" s="1113"/>
      <c r="J1322" s="1114">
        <f t="shared" si="58"/>
        <v>-1.2</v>
      </c>
      <c r="K1322" s="1119"/>
      <c r="L1322" s="1119"/>
    </row>
    <row r="1323" spans="3:12" x14ac:dyDescent="0.25">
      <c r="C1323" s="1148" t="s">
        <v>128</v>
      </c>
      <c r="D1323" s="1110" t="s">
        <v>989</v>
      </c>
      <c r="E1323" s="1121" t="s">
        <v>387</v>
      </c>
      <c r="F1323" s="1112">
        <v>1</v>
      </c>
      <c r="G1323" s="1110">
        <v>12.6</v>
      </c>
      <c r="H1323" s="1113"/>
      <c r="I1323" s="1113"/>
      <c r="J1323" s="1114">
        <f t="shared" si="58"/>
        <v>12.6</v>
      </c>
      <c r="K1323" s="1119"/>
      <c r="L1323" s="1119"/>
    </row>
    <row r="1324" spans="3:12" x14ac:dyDescent="0.25">
      <c r="C1324" s="1148"/>
      <c r="D1324" s="1110"/>
      <c r="E1324" s="1121" t="s">
        <v>2297</v>
      </c>
      <c r="F1324" s="1112">
        <v>-1</v>
      </c>
      <c r="G1324" s="1110">
        <v>0.9</v>
      </c>
      <c r="H1324" s="1113"/>
      <c r="I1324" s="1113"/>
      <c r="J1324" s="1114">
        <f t="shared" si="58"/>
        <v>-0.9</v>
      </c>
      <c r="K1324" s="1119"/>
      <c r="L1324" s="1119"/>
    </row>
    <row r="1325" spans="3:12" x14ac:dyDescent="0.25">
      <c r="C1325" s="1148" t="s">
        <v>128</v>
      </c>
      <c r="D1325" s="1110" t="s">
        <v>992</v>
      </c>
      <c r="E1325" s="1121" t="s">
        <v>993</v>
      </c>
      <c r="F1325" s="1112">
        <v>1</v>
      </c>
      <c r="G1325" s="1110">
        <v>14.3</v>
      </c>
      <c r="H1325" s="1113"/>
      <c r="I1325" s="1113"/>
      <c r="J1325" s="1114">
        <f t="shared" si="58"/>
        <v>14.3</v>
      </c>
      <c r="K1325" s="1119"/>
      <c r="L1325" s="1119"/>
    </row>
    <row r="1326" spans="3:12" x14ac:dyDescent="0.25">
      <c r="C1326" s="1148"/>
      <c r="D1326" s="1110"/>
      <c r="E1326" s="1121" t="s">
        <v>2297</v>
      </c>
      <c r="F1326" s="1112">
        <v>-1</v>
      </c>
      <c r="G1326" s="1110">
        <v>0.9</v>
      </c>
      <c r="H1326" s="1113"/>
      <c r="I1326" s="1113"/>
      <c r="J1326" s="1114">
        <f t="shared" si="58"/>
        <v>-0.9</v>
      </c>
      <c r="K1326" s="1119"/>
      <c r="L1326" s="1119"/>
    </row>
    <row r="1327" spans="3:12" x14ac:dyDescent="0.25">
      <c r="C1327" s="1148"/>
      <c r="D1327" s="1110"/>
      <c r="E1327" s="1121" t="s">
        <v>2297</v>
      </c>
      <c r="F1327" s="1112">
        <v>-1</v>
      </c>
      <c r="G1327" s="1110">
        <v>0.8</v>
      </c>
      <c r="H1327" s="1113"/>
      <c r="I1327" s="1113"/>
      <c r="J1327" s="1114">
        <f t="shared" si="58"/>
        <v>-0.8</v>
      </c>
      <c r="K1327" s="1119"/>
      <c r="L1327" s="1119"/>
    </row>
    <row r="1328" spans="3:12" x14ac:dyDescent="0.25">
      <c r="C1328" s="1148" t="s">
        <v>128</v>
      </c>
      <c r="D1328" s="1110" t="s">
        <v>1006</v>
      </c>
      <c r="E1328" s="1121" t="s">
        <v>1007</v>
      </c>
      <c r="F1328" s="1112">
        <v>1</v>
      </c>
      <c r="G1328" s="1110">
        <v>15.4</v>
      </c>
      <c r="H1328" s="1113"/>
      <c r="I1328" s="1113"/>
      <c r="J1328" s="1114">
        <f t="shared" si="58"/>
        <v>15.4</v>
      </c>
      <c r="K1328" s="1119"/>
      <c r="L1328" s="1119"/>
    </row>
    <row r="1329" spans="3:12" x14ac:dyDescent="0.25">
      <c r="C1329" s="1148"/>
      <c r="D1329" s="1110"/>
      <c r="E1329" s="1121" t="s">
        <v>2297</v>
      </c>
      <c r="F1329" s="1112">
        <v>-1</v>
      </c>
      <c r="G1329" s="1110">
        <v>0.9</v>
      </c>
      <c r="H1329" s="1113"/>
      <c r="I1329" s="1113"/>
      <c r="J1329" s="1114">
        <f t="shared" si="58"/>
        <v>-0.9</v>
      </c>
      <c r="K1329" s="1119"/>
      <c r="L1329" s="1119"/>
    </row>
    <row r="1330" spans="3:12" x14ac:dyDescent="0.25">
      <c r="C1330" s="1148"/>
      <c r="D1330" s="1110"/>
      <c r="E1330" s="1121" t="s">
        <v>2297</v>
      </c>
      <c r="F1330" s="1112">
        <v>-1</v>
      </c>
      <c r="G1330" s="1110">
        <v>0.8</v>
      </c>
      <c r="H1330" s="1113"/>
      <c r="I1330" s="1113"/>
      <c r="J1330" s="1114">
        <f t="shared" si="58"/>
        <v>-0.8</v>
      </c>
      <c r="K1330" s="1119"/>
      <c r="L1330" s="1119"/>
    </row>
    <row r="1331" spans="3:12" x14ac:dyDescent="0.25">
      <c r="C1331" s="1148" t="s">
        <v>788</v>
      </c>
      <c r="D1331" s="1110" t="s">
        <v>990</v>
      </c>
      <c r="E1331" s="1121" t="s">
        <v>991</v>
      </c>
      <c r="F1331" s="1112">
        <v>1</v>
      </c>
      <c r="G1331" s="1110">
        <v>8.4</v>
      </c>
      <c r="H1331" s="1113"/>
      <c r="I1331" s="1113"/>
      <c r="J1331" s="1114">
        <f t="shared" si="58"/>
        <v>8.4</v>
      </c>
      <c r="K1331" s="1119"/>
      <c r="L1331" s="1119"/>
    </row>
    <row r="1332" spans="3:12" x14ac:dyDescent="0.25">
      <c r="C1332" s="1148"/>
      <c r="D1332" s="1110"/>
      <c r="E1332" s="1121" t="s">
        <v>2297</v>
      </c>
      <c r="F1332" s="1112">
        <v>-1</v>
      </c>
      <c r="G1332" s="1110">
        <v>0.8</v>
      </c>
      <c r="H1332" s="1113"/>
      <c r="I1332" s="1113"/>
      <c r="J1332" s="1114">
        <f t="shared" si="58"/>
        <v>-0.8</v>
      </c>
      <c r="K1332" s="1119"/>
      <c r="L1332" s="1119"/>
    </row>
    <row r="1333" spans="3:12" x14ac:dyDescent="0.25">
      <c r="C1333" s="1148" t="s">
        <v>128</v>
      </c>
      <c r="D1333" s="1110" t="s">
        <v>1370</v>
      </c>
      <c r="E1333" s="1121" t="s">
        <v>1005</v>
      </c>
      <c r="F1333" s="1112">
        <v>1</v>
      </c>
      <c r="G1333" s="1110">
        <v>17.100000000000001</v>
      </c>
      <c r="H1333" s="1113"/>
      <c r="I1333" s="1113"/>
      <c r="J1333" s="1114">
        <f t="shared" si="58"/>
        <v>17.100000000000001</v>
      </c>
      <c r="K1333" s="1119"/>
      <c r="L1333" s="1119"/>
    </row>
    <row r="1334" spans="3:12" x14ac:dyDescent="0.25">
      <c r="C1334" s="1148"/>
      <c r="D1334" s="1110"/>
      <c r="E1334" s="1121" t="s">
        <v>2297</v>
      </c>
      <c r="F1334" s="1112">
        <v>-1</v>
      </c>
      <c r="G1334" s="1110">
        <v>0.9</v>
      </c>
      <c r="H1334" s="1113"/>
      <c r="I1334" s="1113"/>
      <c r="J1334" s="1114">
        <f t="shared" si="58"/>
        <v>-0.9</v>
      </c>
      <c r="K1334" s="1119"/>
      <c r="L1334" s="1119"/>
    </row>
    <row r="1335" spans="3:12" x14ac:dyDescent="0.25">
      <c r="C1335" s="1148"/>
      <c r="D1335" s="1110"/>
      <c r="E1335" s="1121" t="s">
        <v>2297</v>
      </c>
      <c r="F1335" s="1112">
        <v>-1</v>
      </c>
      <c r="G1335" s="1110">
        <v>0.8</v>
      </c>
      <c r="H1335" s="1113"/>
      <c r="I1335" s="1113"/>
      <c r="J1335" s="1114">
        <f t="shared" si="58"/>
        <v>-0.8</v>
      </c>
      <c r="K1335" s="1119"/>
      <c r="L1335" s="1119"/>
    </row>
    <row r="1336" spans="3:12" x14ac:dyDescent="0.25">
      <c r="C1336" s="1148" t="s">
        <v>128</v>
      </c>
      <c r="D1336" s="1110" t="s">
        <v>2231</v>
      </c>
      <c r="E1336" s="1121" t="s">
        <v>138</v>
      </c>
      <c r="F1336" s="1112">
        <v>1</v>
      </c>
      <c r="G1336" s="1110">
        <v>21.75</v>
      </c>
      <c r="H1336" s="1113"/>
      <c r="I1336" s="1113"/>
      <c r="J1336" s="1114">
        <f t="shared" si="58"/>
        <v>21.75</v>
      </c>
      <c r="K1336" s="1119"/>
      <c r="L1336" s="1119"/>
    </row>
    <row r="1337" spans="3:12" x14ac:dyDescent="0.25">
      <c r="C1337" s="1148"/>
      <c r="D1337" s="1110"/>
      <c r="E1337" s="1121" t="s">
        <v>2297</v>
      </c>
      <c r="F1337" s="1112">
        <v>-1</v>
      </c>
      <c r="G1337" s="1110">
        <v>1</v>
      </c>
      <c r="H1337" s="1113"/>
      <c r="I1337" s="1113"/>
      <c r="J1337" s="1114">
        <f t="shared" si="58"/>
        <v>-1</v>
      </c>
      <c r="K1337" s="1119"/>
      <c r="L1337" s="1119"/>
    </row>
    <row r="1338" spans="3:12" x14ac:dyDescent="0.25">
      <c r="C1338" s="1148"/>
      <c r="D1338" s="1110"/>
      <c r="E1338" s="1121" t="s">
        <v>2297</v>
      </c>
      <c r="F1338" s="1112">
        <v>-4</v>
      </c>
      <c r="G1338" s="1110">
        <v>0.9</v>
      </c>
      <c r="H1338" s="1113"/>
      <c r="I1338" s="1113"/>
      <c r="J1338" s="1114">
        <f t="shared" si="58"/>
        <v>-3.6</v>
      </c>
      <c r="K1338" s="1119"/>
      <c r="L1338" s="1119"/>
    </row>
    <row r="1339" spans="3:12" x14ac:dyDescent="0.25">
      <c r="C1339" s="1148"/>
      <c r="D1339" s="1110"/>
      <c r="E1339" s="1121" t="s">
        <v>2297</v>
      </c>
      <c r="F1339" s="1112">
        <v>-1</v>
      </c>
      <c r="G1339" s="1110">
        <v>0.8</v>
      </c>
      <c r="H1339" s="1113"/>
      <c r="I1339" s="1113"/>
      <c r="J1339" s="1114">
        <f t="shared" si="58"/>
        <v>-0.8</v>
      </c>
      <c r="K1339" s="1119"/>
      <c r="L1339" s="1119"/>
    </row>
    <row r="1340" spans="3:12" x14ac:dyDescent="0.25">
      <c r="C1340" s="1148" t="s">
        <v>128</v>
      </c>
      <c r="D1340" s="1110" t="s">
        <v>965</v>
      </c>
      <c r="E1340" s="1121" t="s">
        <v>685</v>
      </c>
      <c r="F1340" s="1112">
        <v>1</v>
      </c>
      <c r="G1340" s="1110">
        <v>15.8</v>
      </c>
      <c r="H1340" s="1113"/>
      <c r="I1340" s="1113"/>
      <c r="J1340" s="1114">
        <f t="shared" si="58"/>
        <v>15.8</v>
      </c>
      <c r="K1340" s="1119"/>
      <c r="L1340" s="1119"/>
    </row>
    <row r="1341" spans="3:12" x14ac:dyDescent="0.25">
      <c r="C1341" s="1148"/>
      <c r="D1341" s="1110"/>
      <c r="E1341" s="1121" t="s">
        <v>2297</v>
      </c>
      <c r="F1341" s="1112">
        <v>-1</v>
      </c>
      <c r="G1341" s="1110">
        <v>1</v>
      </c>
      <c r="H1341" s="1113"/>
      <c r="I1341" s="1113"/>
      <c r="J1341" s="1114">
        <f t="shared" si="58"/>
        <v>-1</v>
      </c>
      <c r="K1341" s="1119"/>
      <c r="L1341" s="1119"/>
    </row>
    <row r="1342" spans="3:12" x14ac:dyDescent="0.25">
      <c r="C1342" s="1148" t="s">
        <v>128</v>
      </c>
      <c r="D1342" s="1110" t="s">
        <v>979</v>
      </c>
      <c r="E1342" s="1121" t="s">
        <v>159</v>
      </c>
      <c r="F1342" s="1112">
        <v>1</v>
      </c>
      <c r="G1342" s="1110">
        <v>12.7</v>
      </c>
      <c r="H1342" s="1113"/>
      <c r="I1342" s="1113"/>
      <c r="J1342" s="1114">
        <f t="shared" si="58"/>
        <v>12.7</v>
      </c>
      <c r="K1342" s="1119"/>
      <c r="L1342" s="1119"/>
    </row>
    <row r="1343" spans="3:12" x14ac:dyDescent="0.25">
      <c r="C1343" s="1148"/>
      <c r="D1343" s="1110"/>
      <c r="E1343" s="1121" t="s">
        <v>2297</v>
      </c>
      <c r="F1343" s="1112">
        <v>-1</v>
      </c>
      <c r="G1343" s="1110">
        <v>1</v>
      </c>
      <c r="H1343" s="1113"/>
      <c r="I1343" s="1113"/>
      <c r="J1343" s="1114">
        <f t="shared" si="58"/>
        <v>-1</v>
      </c>
      <c r="K1343" s="1119"/>
      <c r="L1343" s="1119"/>
    </row>
    <row r="1344" spans="3:12" x14ac:dyDescent="0.25">
      <c r="C1344" s="1148" t="s">
        <v>128</v>
      </c>
      <c r="D1344" s="1110" t="s">
        <v>980</v>
      </c>
      <c r="E1344" s="1121" t="s">
        <v>155</v>
      </c>
      <c r="F1344" s="1112">
        <v>1</v>
      </c>
      <c r="G1344" s="1110">
        <v>14.6</v>
      </c>
      <c r="H1344" s="1113"/>
      <c r="I1344" s="1113"/>
      <c r="J1344" s="1114">
        <f t="shared" si="58"/>
        <v>14.6</v>
      </c>
      <c r="K1344" s="1119"/>
      <c r="L1344" s="1119"/>
    </row>
    <row r="1345" spans="3:12" x14ac:dyDescent="0.25">
      <c r="C1345" s="1148"/>
      <c r="D1345" s="1110"/>
      <c r="E1345" s="1121" t="s">
        <v>2297</v>
      </c>
      <c r="F1345" s="1112">
        <v>-1</v>
      </c>
      <c r="G1345" s="1110">
        <v>1</v>
      </c>
      <c r="H1345" s="1113"/>
      <c r="I1345" s="1113"/>
      <c r="J1345" s="1114">
        <f t="shared" si="58"/>
        <v>-1</v>
      </c>
      <c r="K1345" s="1119"/>
      <c r="L1345" s="1119"/>
    </row>
    <row r="1346" spans="3:12" x14ac:dyDescent="0.25">
      <c r="C1346" s="1123"/>
      <c r="D1346" s="1123"/>
      <c r="E1346" s="1123"/>
      <c r="F1346" s="1123"/>
      <c r="G1346" s="1123"/>
      <c r="H1346" s="1123"/>
      <c r="I1346" s="1123"/>
      <c r="J1346" s="1123"/>
      <c r="K1346" s="1123"/>
      <c r="L1346" s="1123"/>
    </row>
    <row r="1347" spans="3:12" x14ac:dyDescent="0.25">
      <c r="C1347" s="1148"/>
      <c r="D1347" s="1110"/>
      <c r="E1347" s="1118" t="s">
        <v>1021</v>
      </c>
      <c r="F1347" s="1112"/>
      <c r="G1347" s="1110"/>
      <c r="H1347" s="1113"/>
      <c r="I1347" s="1113"/>
      <c r="J1347" s="1114"/>
      <c r="K1347" s="1119"/>
      <c r="L1347" s="1119"/>
    </row>
    <row r="1348" spans="3:12" x14ac:dyDescent="0.25">
      <c r="C1348" s="1148" t="s">
        <v>128</v>
      </c>
      <c r="D1348" s="1110" t="s">
        <v>1071</v>
      </c>
      <c r="E1348" s="1121" t="s">
        <v>187</v>
      </c>
      <c r="F1348" s="1112">
        <v>1</v>
      </c>
      <c r="G1348" s="1110">
        <v>10.199999999999999</v>
      </c>
      <c r="H1348" s="1113"/>
      <c r="I1348" s="1113"/>
      <c r="J1348" s="1114">
        <f t="shared" ref="J1348:J1369" si="59">PRODUCT(F1348:I1348)</f>
        <v>10.199999999999999</v>
      </c>
      <c r="K1348" s="1119"/>
      <c r="L1348" s="1119"/>
    </row>
    <row r="1349" spans="3:12" x14ac:dyDescent="0.25">
      <c r="C1349" s="1148"/>
      <c r="D1349" s="1110"/>
      <c r="E1349" s="1121" t="s">
        <v>2297</v>
      </c>
      <c r="F1349" s="1112">
        <v>-1</v>
      </c>
      <c r="G1349" s="1110">
        <v>0.8</v>
      </c>
      <c r="H1349" s="1113"/>
      <c r="I1349" s="1113"/>
      <c r="J1349" s="1114">
        <f t="shared" si="59"/>
        <v>-0.8</v>
      </c>
      <c r="K1349" s="1119"/>
      <c r="L1349" s="1119"/>
    </row>
    <row r="1350" spans="3:12" x14ac:dyDescent="0.25">
      <c r="C1350" s="1148"/>
      <c r="D1350" s="1110"/>
      <c r="E1350" s="1121" t="s">
        <v>2303</v>
      </c>
      <c r="F1350" s="1112">
        <v>-1</v>
      </c>
      <c r="G1350" s="1110">
        <v>2.4</v>
      </c>
      <c r="H1350" s="1113"/>
      <c r="I1350" s="1113"/>
      <c r="J1350" s="1114">
        <f t="shared" si="59"/>
        <v>-2.4</v>
      </c>
      <c r="K1350" s="1119"/>
      <c r="L1350" s="1119"/>
    </row>
    <row r="1351" spans="3:12" x14ac:dyDescent="0.25">
      <c r="C1351" s="1148" t="s">
        <v>128</v>
      </c>
      <c r="D1351" s="1110" t="s">
        <v>1074</v>
      </c>
      <c r="E1351" s="1121" t="s">
        <v>158</v>
      </c>
      <c r="F1351" s="1112">
        <v>1</v>
      </c>
      <c r="G1351" s="1110">
        <v>15.9</v>
      </c>
      <c r="H1351" s="1113"/>
      <c r="I1351" s="1113"/>
      <c r="J1351" s="1114">
        <f t="shared" si="59"/>
        <v>15.9</v>
      </c>
      <c r="K1351" s="1119"/>
      <c r="L1351" s="1119"/>
    </row>
    <row r="1352" spans="3:12" x14ac:dyDescent="0.25">
      <c r="C1352" s="1148"/>
      <c r="D1352" s="1110"/>
      <c r="E1352" s="1121" t="s">
        <v>2297</v>
      </c>
      <c r="F1352" s="1112">
        <v>-2</v>
      </c>
      <c r="G1352" s="1110">
        <v>0.9</v>
      </c>
      <c r="H1352" s="1113"/>
      <c r="I1352" s="1113"/>
      <c r="J1352" s="1114">
        <f t="shared" si="59"/>
        <v>-1.8</v>
      </c>
      <c r="K1352" s="1119"/>
      <c r="L1352" s="1119"/>
    </row>
    <row r="1353" spans="3:12" x14ac:dyDescent="0.25">
      <c r="C1353" s="1148"/>
      <c r="D1353" s="1110"/>
      <c r="E1353" s="1121" t="s">
        <v>2297</v>
      </c>
      <c r="F1353" s="1112">
        <v>-1</v>
      </c>
      <c r="G1353" s="1110">
        <v>0.8</v>
      </c>
      <c r="H1353" s="1113"/>
      <c r="I1353" s="1113"/>
      <c r="J1353" s="1114">
        <f t="shared" si="59"/>
        <v>-0.8</v>
      </c>
      <c r="K1353" s="1119"/>
      <c r="L1353" s="1119"/>
    </row>
    <row r="1354" spans="3:12" x14ac:dyDescent="0.25">
      <c r="C1354" s="1148"/>
      <c r="D1354" s="1110"/>
      <c r="E1354" s="1121" t="s">
        <v>2303</v>
      </c>
      <c r="F1354" s="1112">
        <v>-1</v>
      </c>
      <c r="G1354" s="1110">
        <v>4.8</v>
      </c>
      <c r="H1354" s="1113"/>
      <c r="I1354" s="1113"/>
      <c r="J1354" s="1114">
        <f t="shared" si="59"/>
        <v>-4.8</v>
      </c>
      <c r="K1354" s="1119"/>
      <c r="L1354" s="1119"/>
    </row>
    <row r="1355" spans="3:12" x14ac:dyDescent="0.25">
      <c r="C1355" s="1148" t="s">
        <v>128</v>
      </c>
      <c r="D1355" s="1110" t="s">
        <v>1044</v>
      </c>
      <c r="E1355" s="1121" t="s">
        <v>2314</v>
      </c>
      <c r="F1355" s="1112">
        <v>1</v>
      </c>
      <c r="G1355" s="1110">
        <v>13.9</v>
      </c>
      <c r="H1355" s="1113"/>
      <c r="I1355" s="1113"/>
      <c r="J1355" s="1114">
        <f t="shared" si="59"/>
        <v>13.9</v>
      </c>
      <c r="K1355" s="1119"/>
      <c r="L1355" s="1119"/>
    </row>
    <row r="1356" spans="3:12" x14ac:dyDescent="0.25">
      <c r="C1356" s="1148"/>
      <c r="D1356" s="1110"/>
      <c r="E1356" s="1121" t="s">
        <v>2297</v>
      </c>
      <c r="F1356" s="1112">
        <v>-1</v>
      </c>
      <c r="G1356" s="1110">
        <v>1</v>
      </c>
      <c r="H1356" s="1113"/>
      <c r="I1356" s="1113"/>
      <c r="J1356" s="1114">
        <f t="shared" si="59"/>
        <v>-1</v>
      </c>
      <c r="K1356" s="1119"/>
      <c r="L1356" s="1119"/>
    </row>
    <row r="1357" spans="3:12" x14ac:dyDescent="0.25">
      <c r="C1357" s="1148" t="s">
        <v>128</v>
      </c>
      <c r="D1357" s="1110" t="s">
        <v>2316</v>
      </c>
      <c r="E1357" s="1121" t="s">
        <v>2317</v>
      </c>
      <c r="F1357" s="1112">
        <v>1</v>
      </c>
      <c r="G1357" s="1110">
        <v>17.399999999999999</v>
      </c>
      <c r="H1357" s="1113"/>
      <c r="I1357" s="1113"/>
      <c r="J1357" s="1114">
        <f t="shared" si="59"/>
        <v>17.399999999999999</v>
      </c>
      <c r="K1357" s="1119"/>
      <c r="L1357" s="1119"/>
    </row>
    <row r="1358" spans="3:12" x14ac:dyDescent="0.25">
      <c r="C1358" s="1148"/>
      <c r="D1358" s="1110"/>
      <c r="E1358" s="1121" t="s">
        <v>2297</v>
      </c>
      <c r="F1358" s="1112">
        <v>-2</v>
      </c>
      <c r="G1358" s="1110">
        <v>1.2</v>
      </c>
      <c r="H1358" s="1113"/>
      <c r="I1358" s="1113"/>
      <c r="J1358" s="1114">
        <f t="shared" si="59"/>
        <v>-2.4</v>
      </c>
      <c r="K1358" s="1119"/>
      <c r="L1358" s="1119"/>
    </row>
    <row r="1359" spans="3:12" x14ac:dyDescent="0.25">
      <c r="C1359" s="1148" t="s">
        <v>128</v>
      </c>
      <c r="D1359" s="1110" t="s">
        <v>2318</v>
      </c>
      <c r="E1359" s="1121" t="s">
        <v>1065</v>
      </c>
      <c r="F1359" s="1112">
        <v>1</v>
      </c>
      <c r="G1359" s="1110">
        <v>25.1</v>
      </c>
      <c r="H1359" s="1113"/>
      <c r="I1359" s="1113"/>
      <c r="J1359" s="1114">
        <f t="shared" si="59"/>
        <v>25.1</v>
      </c>
      <c r="K1359" s="1119"/>
      <c r="L1359" s="1119"/>
    </row>
    <row r="1360" spans="3:12" x14ac:dyDescent="0.25">
      <c r="C1360" s="1148"/>
      <c r="D1360" s="1110"/>
      <c r="E1360" s="1121" t="s">
        <v>2297</v>
      </c>
      <c r="F1360" s="1112">
        <v>-1</v>
      </c>
      <c r="G1360" s="1110">
        <v>1</v>
      </c>
      <c r="H1360" s="1113"/>
      <c r="I1360" s="1113"/>
      <c r="J1360" s="1114">
        <f t="shared" si="59"/>
        <v>-1</v>
      </c>
      <c r="K1360" s="1119"/>
      <c r="L1360" s="1119"/>
    </row>
    <row r="1361" spans="3:12" x14ac:dyDescent="0.25">
      <c r="C1361" s="1148"/>
      <c r="D1361" s="1110"/>
      <c r="E1361" s="1121" t="s">
        <v>2297</v>
      </c>
      <c r="F1361" s="1112">
        <v>-1</v>
      </c>
      <c r="G1361" s="1110">
        <v>0.9</v>
      </c>
      <c r="H1361" s="1113"/>
      <c r="I1361" s="1113"/>
      <c r="J1361" s="1114">
        <f t="shared" si="59"/>
        <v>-0.9</v>
      </c>
      <c r="K1361" s="1119"/>
      <c r="L1361" s="1119"/>
    </row>
    <row r="1362" spans="3:12" x14ac:dyDescent="0.25">
      <c r="C1362" s="1148" t="s">
        <v>128</v>
      </c>
      <c r="D1362" s="1110" t="s">
        <v>1031</v>
      </c>
      <c r="E1362" s="1121" t="s">
        <v>150</v>
      </c>
      <c r="F1362" s="1112">
        <v>1</v>
      </c>
      <c r="G1362" s="1110">
        <v>19.600000000000001</v>
      </c>
      <c r="H1362" s="1113"/>
      <c r="I1362" s="1113"/>
      <c r="J1362" s="1114">
        <f t="shared" si="59"/>
        <v>19.600000000000001</v>
      </c>
      <c r="K1362" s="1119"/>
      <c r="L1362" s="1119"/>
    </row>
    <row r="1363" spans="3:12" x14ac:dyDescent="0.25">
      <c r="C1363" s="1148"/>
      <c r="D1363" s="1110"/>
      <c r="E1363" s="1121" t="s">
        <v>2297</v>
      </c>
      <c r="F1363" s="1112">
        <v>-1</v>
      </c>
      <c r="G1363" s="1110">
        <v>1</v>
      </c>
      <c r="H1363" s="1113"/>
      <c r="I1363" s="1113"/>
      <c r="J1363" s="1114">
        <f t="shared" si="59"/>
        <v>-1</v>
      </c>
      <c r="K1363" s="1119"/>
      <c r="L1363" s="1119"/>
    </row>
    <row r="1364" spans="3:12" x14ac:dyDescent="0.25">
      <c r="C1364" s="1148" t="s">
        <v>128</v>
      </c>
      <c r="D1364" s="1110" t="s">
        <v>1380</v>
      </c>
      <c r="E1364" s="1121" t="s">
        <v>803</v>
      </c>
      <c r="F1364" s="1112">
        <v>1</v>
      </c>
      <c r="G1364" s="1110">
        <v>17</v>
      </c>
      <c r="H1364" s="1113"/>
      <c r="I1364" s="1113"/>
      <c r="J1364" s="1114">
        <f t="shared" si="59"/>
        <v>17</v>
      </c>
      <c r="K1364" s="1119"/>
      <c r="L1364" s="1119"/>
    </row>
    <row r="1365" spans="3:12" x14ac:dyDescent="0.25">
      <c r="C1365" s="1148"/>
      <c r="D1365" s="1110"/>
      <c r="E1365" s="1121" t="s">
        <v>2297</v>
      </c>
      <c r="F1365" s="1112">
        <v>-1</v>
      </c>
      <c r="G1365" s="1110">
        <v>1</v>
      </c>
      <c r="H1365" s="1113"/>
      <c r="I1365" s="1113"/>
      <c r="J1365" s="1114">
        <f t="shared" si="59"/>
        <v>-1</v>
      </c>
      <c r="K1365" s="1119"/>
      <c r="L1365" s="1119"/>
    </row>
    <row r="1366" spans="3:12" x14ac:dyDescent="0.25">
      <c r="C1366" s="1148" t="s">
        <v>128</v>
      </c>
      <c r="D1366" s="1110" t="s">
        <v>1082</v>
      </c>
      <c r="E1366" s="1121" t="s">
        <v>1083</v>
      </c>
      <c r="F1366" s="1112">
        <v>1</v>
      </c>
      <c r="G1366" s="1110">
        <v>14.8</v>
      </c>
      <c r="H1366" s="1113"/>
      <c r="I1366" s="1113"/>
      <c r="J1366" s="1114">
        <f t="shared" si="59"/>
        <v>14.8</v>
      </c>
      <c r="K1366" s="1119"/>
      <c r="L1366" s="1119"/>
    </row>
    <row r="1367" spans="3:12" x14ac:dyDescent="0.25">
      <c r="C1367" s="1148"/>
      <c r="D1367" s="1110"/>
      <c r="E1367" s="1121" t="s">
        <v>2297</v>
      </c>
      <c r="F1367" s="1112">
        <v>-1</v>
      </c>
      <c r="G1367" s="1110">
        <v>1</v>
      </c>
      <c r="H1367" s="1113"/>
      <c r="I1367" s="1113"/>
      <c r="J1367" s="1114">
        <f t="shared" si="59"/>
        <v>-1</v>
      </c>
      <c r="K1367" s="1119"/>
      <c r="L1367" s="1119"/>
    </row>
    <row r="1368" spans="3:12" x14ac:dyDescent="0.25">
      <c r="C1368" s="1148" t="s">
        <v>128</v>
      </c>
      <c r="D1368" s="1110" t="s">
        <v>1088</v>
      </c>
      <c r="E1368" s="1121" t="s">
        <v>1089</v>
      </c>
      <c r="F1368" s="1112">
        <v>1</v>
      </c>
      <c r="G1368" s="1110">
        <v>19.3</v>
      </c>
      <c r="H1368" s="1113"/>
      <c r="I1368" s="1113"/>
      <c r="J1368" s="1114">
        <f t="shared" si="59"/>
        <v>19.3</v>
      </c>
      <c r="K1368" s="1119"/>
      <c r="L1368" s="1119"/>
    </row>
    <row r="1369" spans="3:12" x14ac:dyDescent="0.25">
      <c r="C1369" s="1148"/>
      <c r="D1369" s="1110"/>
      <c r="E1369" s="1121" t="s">
        <v>2297</v>
      </c>
      <c r="F1369" s="1112">
        <v>-2</v>
      </c>
      <c r="G1369" s="1110">
        <v>1.2</v>
      </c>
      <c r="H1369" s="1113"/>
      <c r="I1369" s="1113"/>
      <c r="J1369" s="1114">
        <f t="shared" si="59"/>
        <v>-2.4</v>
      </c>
      <c r="K1369" s="1119"/>
      <c r="L1369" s="1119"/>
    </row>
    <row r="1370" spans="3:12" x14ac:dyDescent="0.25">
      <c r="C1370" s="1123"/>
      <c r="D1370" s="1123"/>
      <c r="E1370" s="1123"/>
      <c r="F1370" s="1123"/>
      <c r="G1370" s="1123"/>
      <c r="H1370" s="1123"/>
      <c r="I1370" s="1123"/>
      <c r="J1370" s="1123"/>
      <c r="K1370" s="1123"/>
      <c r="L1370" s="1123"/>
    </row>
    <row r="1371" spans="3:12" x14ac:dyDescent="0.25">
      <c r="C1371" s="1148"/>
      <c r="D1371" s="1110"/>
      <c r="E1371" s="1118" t="s">
        <v>1102</v>
      </c>
      <c r="F1371" s="1112"/>
      <c r="G1371" s="1110"/>
      <c r="H1371" s="1113"/>
      <c r="I1371" s="1113"/>
      <c r="J1371" s="1114"/>
      <c r="K1371" s="1119"/>
      <c r="L1371" s="1119"/>
    </row>
    <row r="1372" spans="3:12" x14ac:dyDescent="0.25">
      <c r="C1372" s="1148" t="s">
        <v>128</v>
      </c>
      <c r="D1372" s="1110" t="s">
        <v>1121</v>
      </c>
      <c r="E1372" s="1121" t="s">
        <v>179</v>
      </c>
      <c r="F1372" s="1112">
        <v>1</v>
      </c>
      <c r="G1372" s="1110">
        <v>14.6</v>
      </c>
      <c r="H1372" s="1113"/>
      <c r="I1372" s="1113"/>
      <c r="J1372" s="1114">
        <f t="shared" ref="J1372:J1376" si="60">PRODUCT(F1372:I1372)</f>
        <v>14.6</v>
      </c>
      <c r="K1372" s="1119"/>
      <c r="L1372" s="1119"/>
    </row>
    <row r="1373" spans="3:12" x14ac:dyDescent="0.25">
      <c r="C1373" s="1148"/>
      <c r="D1373" s="1110"/>
      <c r="E1373" s="1121" t="s">
        <v>2297</v>
      </c>
      <c r="F1373" s="1112">
        <v>-2</v>
      </c>
      <c r="G1373" s="1110">
        <v>0.9</v>
      </c>
      <c r="H1373" s="1113"/>
      <c r="I1373" s="1113"/>
      <c r="J1373" s="1114">
        <f t="shared" si="60"/>
        <v>-1.8</v>
      </c>
      <c r="K1373" s="1119"/>
      <c r="L1373" s="1119"/>
    </row>
    <row r="1374" spans="3:12" x14ac:dyDescent="0.25">
      <c r="C1374" s="1148"/>
      <c r="D1374" s="1110"/>
      <c r="E1374" s="1121" t="s">
        <v>2303</v>
      </c>
      <c r="F1374" s="1112">
        <v>-1</v>
      </c>
      <c r="G1374" s="1110">
        <v>4.3</v>
      </c>
      <c r="H1374" s="1113"/>
      <c r="I1374" s="1113"/>
      <c r="J1374" s="1114">
        <f t="shared" si="60"/>
        <v>-4.3</v>
      </c>
      <c r="K1374" s="1119"/>
      <c r="L1374" s="1119"/>
    </row>
    <row r="1375" spans="3:12" x14ac:dyDescent="0.25">
      <c r="C1375" s="1148" t="s">
        <v>128</v>
      </c>
      <c r="D1375" s="1110" t="s">
        <v>1147</v>
      </c>
      <c r="E1375" s="1121" t="s">
        <v>803</v>
      </c>
      <c r="F1375" s="1112">
        <v>1</v>
      </c>
      <c r="G1375" s="1110">
        <v>17.399999999999999</v>
      </c>
      <c r="H1375" s="1113"/>
      <c r="I1375" s="1113"/>
      <c r="J1375" s="1114">
        <f t="shared" si="60"/>
        <v>17.399999999999999</v>
      </c>
      <c r="K1375" s="1119"/>
      <c r="L1375" s="1119"/>
    </row>
    <row r="1376" spans="3:12" x14ac:dyDescent="0.25">
      <c r="C1376" s="1148"/>
      <c r="D1376" s="1110"/>
      <c r="E1376" s="1121" t="s">
        <v>2297</v>
      </c>
      <c r="F1376" s="1112">
        <v>-1</v>
      </c>
      <c r="G1376" s="1110">
        <v>0.9</v>
      </c>
      <c r="H1376" s="1113"/>
      <c r="I1376" s="1113"/>
      <c r="J1376" s="1114">
        <f t="shared" si="60"/>
        <v>-0.9</v>
      </c>
      <c r="K1376" s="1119"/>
      <c r="L1376" s="1119"/>
    </row>
    <row r="1377" spans="3:12" x14ac:dyDescent="0.25">
      <c r="C1377" s="1123"/>
      <c r="D1377" s="1123"/>
      <c r="E1377" s="1123"/>
      <c r="F1377" s="1123"/>
      <c r="G1377" s="1123"/>
      <c r="H1377" s="1123"/>
      <c r="I1377" s="1123"/>
      <c r="J1377" s="1123"/>
      <c r="K1377" s="1123"/>
      <c r="L1377" s="1123"/>
    </row>
    <row r="1378" spans="3:12" x14ac:dyDescent="0.25">
      <c r="C1378" s="1148"/>
      <c r="D1378" s="1110"/>
      <c r="E1378" s="1118" t="s">
        <v>1253</v>
      </c>
      <c r="F1378" s="1112"/>
      <c r="G1378" s="1110"/>
      <c r="H1378" s="1113"/>
      <c r="I1378" s="1113"/>
      <c r="J1378" s="1114"/>
      <c r="K1378" s="1119"/>
      <c r="L1378" s="1119"/>
    </row>
    <row r="1379" spans="3:12" x14ac:dyDescent="0.25">
      <c r="C1379" s="1148" t="s">
        <v>128</v>
      </c>
      <c r="D1379" s="1110" t="s">
        <v>2144</v>
      </c>
      <c r="E1379" s="1121" t="s">
        <v>2145</v>
      </c>
      <c r="F1379" s="1112">
        <v>1</v>
      </c>
      <c r="G1379" s="1110">
        <v>14</v>
      </c>
      <c r="H1379" s="1113"/>
      <c r="I1379" s="1113"/>
      <c r="J1379" s="1114">
        <f t="shared" ref="J1379:J1386" si="61">PRODUCT(F1379:I1379)</f>
        <v>14</v>
      </c>
      <c r="K1379" s="1119"/>
      <c r="L1379" s="1119"/>
    </row>
    <row r="1380" spans="3:12" x14ac:dyDescent="0.25">
      <c r="C1380" s="1148"/>
      <c r="D1380" s="1110"/>
      <c r="E1380" s="1121" t="s">
        <v>2297</v>
      </c>
      <c r="F1380" s="1112">
        <v>-1</v>
      </c>
      <c r="G1380" s="1110">
        <v>0.9</v>
      </c>
      <c r="H1380" s="1113"/>
      <c r="I1380" s="1113"/>
      <c r="J1380" s="1114">
        <f t="shared" si="61"/>
        <v>-0.9</v>
      </c>
      <c r="K1380" s="1119"/>
      <c r="L1380" s="1119"/>
    </row>
    <row r="1381" spans="3:12" x14ac:dyDescent="0.25">
      <c r="C1381" s="1148" t="s">
        <v>128</v>
      </c>
      <c r="D1381" s="1110" t="s">
        <v>2334</v>
      </c>
      <c r="E1381" s="1121" t="s">
        <v>179</v>
      </c>
      <c r="F1381" s="1112">
        <v>1</v>
      </c>
      <c r="G1381" s="1110">
        <v>17.899999999999999</v>
      </c>
      <c r="H1381" s="1113"/>
      <c r="I1381" s="1113"/>
      <c r="J1381" s="1114">
        <f t="shared" si="61"/>
        <v>17.899999999999999</v>
      </c>
      <c r="K1381" s="1119"/>
      <c r="L1381" s="1119"/>
    </row>
    <row r="1382" spans="3:12" x14ac:dyDescent="0.25">
      <c r="C1382" s="1148"/>
      <c r="D1382" s="1110"/>
      <c r="E1382" s="1121" t="s">
        <v>2297</v>
      </c>
      <c r="F1382" s="1112">
        <v>-2</v>
      </c>
      <c r="G1382" s="1110">
        <v>1.2</v>
      </c>
      <c r="H1382" s="1113"/>
      <c r="I1382" s="1113"/>
      <c r="J1382" s="1114">
        <f t="shared" si="61"/>
        <v>-2.4</v>
      </c>
      <c r="K1382" s="1119"/>
      <c r="L1382" s="1119"/>
    </row>
    <row r="1383" spans="3:12" x14ac:dyDescent="0.25">
      <c r="C1383" s="1148"/>
      <c r="D1383" s="1110"/>
      <c r="E1383" s="1121" t="s">
        <v>2297</v>
      </c>
      <c r="F1383" s="1112">
        <v>-1</v>
      </c>
      <c r="G1383" s="1110">
        <v>0.9</v>
      </c>
      <c r="H1383" s="1113"/>
      <c r="I1383" s="1113"/>
      <c r="J1383" s="1114">
        <f t="shared" si="61"/>
        <v>-0.9</v>
      </c>
      <c r="K1383" s="1119"/>
      <c r="L1383" s="1119"/>
    </row>
    <row r="1384" spans="3:12" x14ac:dyDescent="0.25">
      <c r="C1384" s="1148"/>
      <c r="D1384" s="1110"/>
      <c r="E1384" s="1121" t="s">
        <v>2297</v>
      </c>
      <c r="F1384" s="1112">
        <v>-1</v>
      </c>
      <c r="G1384" s="1110">
        <v>0.8</v>
      </c>
      <c r="H1384" s="1113"/>
      <c r="I1384" s="1113"/>
      <c r="J1384" s="1114">
        <f t="shared" si="61"/>
        <v>-0.8</v>
      </c>
      <c r="K1384" s="1119"/>
      <c r="L1384" s="1119"/>
    </row>
    <row r="1385" spans="3:12" x14ac:dyDescent="0.25">
      <c r="C1385" s="1148" t="s">
        <v>128</v>
      </c>
      <c r="D1385" s="1110" t="s">
        <v>1164</v>
      </c>
      <c r="E1385" s="1121" t="s">
        <v>184</v>
      </c>
      <c r="F1385" s="1112">
        <v>1</v>
      </c>
      <c r="G1385" s="1110">
        <v>15.6</v>
      </c>
      <c r="H1385" s="1113"/>
      <c r="I1385" s="1113"/>
      <c r="J1385" s="1114">
        <f t="shared" si="61"/>
        <v>15.6</v>
      </c>
      <c r="K1385" s="1119"/>
      <c r="L1385" s="1119"/>
    </row>
    <row r="1386" spans="3:12" x14ac:dyDescent="0.25">
      <c r="C1386" s="1148"/>
      <c r="D1386" s="1110"/>
      <c r="E1386" s="1121" t="s">
        <v>2297</v>
      </c>
      <c r="F1386" s="1112">
        <v>-1</v>
      </c>
      <c r="G1386" s="1110">
        <v>1</v>
      </c>
      <c r="H1386" s="1113"/>
      <c r="I1386" s="1113"/>
      <c r="J1386" s="1114">
        <f t="shared" si="61"/>
        <v>-1</v>
      </c>
      <c r="K1386" s="1119"/>
      <c r="L1386" s="1119"/>
    </row>
    <row r="1387" spans="3:12" x14ac:dyDescent="0.25">
      <c r="C1387" s="1123"/>
      <c r="D1387" s="1123"/>
      <c r="E1387" s="1123"/>
      <c r="F1387" s="1123"/>
      <c r="G1387" s="1123"/>
      <c r="H1387" s="1123"/>
      <c r="I1387" s="1123"/>
      <c r="J1387" s="1123"/>
      <c r="K1387" s="1123"/>
      <c r="L1387" s="1123"/>
    </row>
    <row r="1388" spans="3:12" x14ac:dyDescent="0.25">
      <c r="C1388" s="1148"/>
      <c r="D1388" s="1110"/>
      <c r="E1388" s="1118" t="s">
        <v>1385</v>
      </c>
      <c r="F1388" s="1112"/>
      <c r="G1388" s="1110"/>
      <c r="H1388" s="1113"/>
      <c r="I1388" s="1113"/>
      <c r="J1388" s="1114"/>
      <c r="K1388" s="1119"/>
      <c r="L1388" s="1119"/>
    </row>
    <row r="1389" spans="3:12" x14ac:dyDescent="0.25">
      <c r="C1389" s="1148" t="s">
        <v>128</v>
      </c>
      <c r="D1389" s="1110" t="s">
        <v>1198</v>
      </c>
      <c r="E1389" s="1121" t="s">
        <v>361</v>
      </c>
      <c r="F1389" s="1112">
        <v>1</v>
      </c>
      <c r="G1389" s="1110">
        <v>11</v>
      </c>
      <c r="H1389" s="1113"/>
      <c r="I1389" s="1113"/>
      <c r="J1389" s="1114">
        <f t="shared" ref="J1389:J1396" si="62">PRODUCT(F1389:I1389)</f>
        <v>11</v>
      </c>
      <c r="K1389" s="1119"/>
      <c r="L1389" s="1119"/>
    </row>
    <row r="1390" spans="3:12" x14ac:dyDescent="0.25">
      <c r="C1390" s="1148"/>
      <c r="D1390" s="1110"/>
      <c r="E1390" s="1121" t="s">
        <v>2297</v>
      </c>
      <c r="F1390" s="1112">
        <v>-1</v>
      </c>
      <c r="G1390" s="1110">
        <v>1</v>
      </c>
      <c r="H1390" s="1113"/>
      <c r="I1390" s="1113"/>
      <c r="J1390" s="1114">
        <f t="shared" si="62"/>
        <v>-1</v>
      </c>
      <c r="K1390" s="1119"/>
      <c r="L1390" s="1119"/>
    </row>
    <row r="1391" spans="3:12" x14ac:dyDescent="0.25">
      <c r="C1391" s="1148" t="s">
        <v>128</v>
      </c>
      <c r="D1391" s="1110" t="s">
        <v>1199</v>
      </c>
      <c r="E1391" s="1121" t="s">
        <v>354</v>
      </c>
      <c r="F1391" s="1112">
        <v>1</v>
      </c>
      <c r="G1391" s="1110">
        <v>13.2</v>
      </c>
      <c r="H1391" s="1113"/>
      <c r="I1391" s="1113"/>
      <c r="J1391" s="1114">
        <f t="shared" si="62"/>
        <v>13.2</v>
      </c>
      <c r="K1391" s="1119"/>
      <c r="L1391" s="1119"/>
    </row>
    <row r="1392" spans="3:12" x14ac:dyDescent="0.25">
      <c r="C1392" s="1148"/>
      <c r="D1392" s="1110"/>
      <c r="E1392" s="1121" t="s">
        <v>2297</v>
      </c>
      <c r="F1392" s="1112">
        <v>-1</v>
      </c>
      <c r="G1392" s="1110">
        <v>1</v>
      </c>
      <c r="H1392" s="1113"/>
      <c r="I1392" s="1113"/>
      <c r="J1392" s="1114">
        <f t="shared" si="62"/>
        <v>-1</v>
      </c>
      <c r="K1392" s="1119"/>
      <c r="L1392" s="1119"/>
    </row>
    <row r="1393" spans="3:12" x14ac:dyDescent="0.25">
      <c r="C1393" s="1148" t="s">
        <v>128</v>
      </c>
      <c r="D1393" s="1110" t="s">
        <v>1201</v>
      </c>
      <c r="E1393" s="1121" t="s">
        <v>214</v>
      </c>
      <c r="F1393" s="1112">
        <v>1</v>
      </c>
      <c r="G1393" s="1110">
        <v>14</v>
      </c>
      <c r="H1393" s="1113"/>
      <c r="I1393" s="1113"/>
      <c r="J1393" s="1114">
        <f t="shared" si="62"/>
        <v>14</v>
      </c>
      <c r="K1393" s="1119"/>
      <c r="L1393" s="1119"/>
    </row>
    <row r="1394" spans="3:12" x14ac:dyDescent="0.25">
      <c r="C1394" s="1148"/>
      <c r="D1394" s="1110"/>
      <c r="E1394" s="1121" t="s">
        <v>2297</v>
      </c>
      <c r="F1394" s="1112">
        <v>-1</v>
      </c>
      <c r="G1394" s="1110">
        <v>1</v>
      </c>
      <c r="H1394" s="1113"/>
      <c r="I1394" s="1113"/>
      <c r="J1394" s="1114">
        <f t="shared" si="62"/>
        <v>-1</v>
      </c>
      <c r="K1394" s="1119"/>
      <c r="L1394" s="1119"/>
    </row>
    <row r="1395" spans="3:12" x14ac:dyDescent="0.25">
      <c r="C1395" s="1148" t="s">
        <v>128</v>
      </c>
      <c r="D1395" s="1110" t="s">
        <v>1202</v>
      </c>
      <c r="E1395" s="1121" t="s">
        <v>1203</v>
      </c>
      <c r="F1395" s="1112">
        <v>1</v>
      </c>
      <c r="G1395" s="1110">
        <v>12.5</v>
      </c>
      <c r="H1395" s="1113"/>
      <c r="I1395" s="1113"/>
      <c r="J1395" s="1114">
        <f t="shared" si="62"/>
        <v>12.5</v>
      </c>
      <c r="K1395" s="1119"/>
      <c r="L1395" s="1119"/>
    </row>
    <row r="1396" spans="3:12" x14ac:dyDescent="0.25">
      <c r="C1396" s="1148"/>
      <c r="D1396" s="1110"/>
      <c r="E1396" s="1121" t="s">
        <v>2297</v>
      </c>
      <c r="F1396" s="1112">
        <v>-1</v>
      </c>
      <c r="G1396" s="1110">
        <v>1</v>
      </c>
      <c r="H1396" s="1113"/>
      <c r="I1396" s="1113"/>
      <c r="J1396" s="1114">
        <f t="shared" si="62"/>
        <v>-1</v>
      </c>
      <c r="K1396" s="1119"/>
      <c r="L1396" s="1119"/>
    </row>
    <row r="1397" spans="3:12" x14ac:dyDescent="0.25">
      <c r="C1397" s="1123"/>
      <c r="D1397" s="1123"/>
      <c r="E1397" s="1123"/>
      <c r="F1397" s="1123"/>
      <c r="G1397" s="1123"/>
      <c r="H1397" s="1123"/>
      <c r="I1397" s="1123"/>
      <c r="J1397" s="1123"/>
      <c r="K1397" s="1123"/>
      <c r="L1397" s="1123"/>
    </row>
    <row r="1398" spans="3:12" x14ac:dyDescent="0.25">
      <c r="C1398" s="1148"/>
      <c r="D1398" s="1110"/>
      <c r="E1398" s="1118" t="s">
        <v>1274</v>
      </c>
      <c r="F1398" s="1112"/>
      <c r="G1398" s="1110"/>
      <c r="H1398" s="1113"/>
      <c r="I1398" s="1113"/>
      <c r="J1398" s="1114"/>
      <c r="K1398" s="1119"/>
      <c r="L1398" s="1119"/>
    </row>
    <row r="1399" spans="3:12" x14ac:dyDescent="0.25">
      <c r="C1399" s="1148" t="s">
        <v>128</v>
      </c>
      <c r="D1399" s="1110" t="s">
        <v>1290</v>
      </c>
      <c r="E1399" s="1121" t="s">
        <v>272</v>
      </c>
      <c r="F1399" s="1112">
        <v>1</v>
      </c>
      <c r="G1399" s="1110">
        <v>6.9</v>
      </c>
      <c r="H1399" s="1113"/>
      <c r="I1399" s="1113"/>
      <c r="J1399" s="1114">
        <f t="shared" ref="J1399:J1400" si="63">PRODUCT(F1399:I1399)</f>
        <v>6.9</v>
      </c>
      <c r="K1399" s="1119"/>
      <c r="L1399" s="1119"/>
    </row>
    <row r="1400" spans="3:12" x14ac:dyDescent="0.25">
      <c r="C1400" s="1148"/>
      <c r="D1400" s="1110"/>
      <c r="E1400" s="1121" t="s">
        <v>2297</v>
      </c>
      <c r="F1400" s="1112">
        <v>-1</v>
      </c>
      <c r="G1400" s="1110">
        <v>0.9</v>
      </c>
      <c r="H1400" s="1113"/>
      <c r="I1400" s="1113"/>
      <c r="J1400" s="1114">
        <f t="shared" si="63"/>
        <v>-0.9</v>
      </c>
      <c r="K1400" s="1119"/>
      <c r="L1400" s="1119"/>
    </row>
    <row r="1401" spans="3:12" x14ac:dyDescent="0.25">
      <c r="C1401" s="1123"/>
      <c r="D1401" s="1123"/>
      <c r="E1401" s="1123"/>
      <c r="F1401" s="1123"/>
      <c r="G1401" s="1123"/>
      <c r="H1401" s="1123"/>
      <c r="I1401" s="1123"/>
      <c r="J1401" s="1123"/>
      <c r="K1401" s="1123"/>
      <c r="L1401" s="1123"/>
    </row>
    <row r="1402" spans="3:12" x14ac:dyDescent="0.25">
      <c r="C1402" s="1151"/>
      <c r="D1402" s="1126"/>
      <c r="E1402" s="1118" t="s">
        <v>1333</v>
      </c>
      <c r="F1402" s="1112"/>
      <c r="G1402" s="1110"/>
      <c r="H1402" s="1113"/>
      <c r="I1402" s="1113"/>
      <c r="J1402" s="1114"/>
      <c r="K1402" s="1119"/>
      <c r="L1402" s="1119"/>
    </row>
    <row r="1403" spans="3:12" x14ac:dyDescent="0.25">
      <c r="C1403" s="1151" t="s">
        <v>128</v>
      </c>
      <c r="D1403" s="1126" t="s">
        <v>1334</v>
      </c>
      <c r="E1403" s="1127" t="s">
        <v>198</v>
      </c>
      <c r="F1403" s="1112">
        <v>1</v>
      </c>
      <c r="G1403" s="1110">
        <v>18.2</v>
      </c>
      <c r="H1403" s="1113"/>
      <c r="I1403" s="1113"/>
      <c r="J1403" s="1114">
        <f t="shared" ref="J1403:J1408" si="64">PRODUCT(F1403:I1403)</f>
        <v>18.2</v>
      </c>
      <c r="K1403" s="1119"/>
      <c r="L1403" s="1119"/>
    </row>
    <row r="1404" spans="3:12" x14ac:dyDescent="0.25">
      <c r="C1404" s="1151"/>
      <c r="D1404" s="1126"/>
      <c r="E1404" s="1127" t="s">
        <v>2297</v>
      </c>
      <c r="F1404" s="1112">
        <v>-1</v>
      </c>
      <c r="G1404" s="1110">
        <v>1</v>
      </c>
      <c r="H1404" s="1113"/>
      <c r="I1404" s="1113"/>
      <c r="J1404" s="1114">
        <f t="shared" si="64"/>
        <v>-1</v>
      </c>
      <c r="K1404" s="1119"/>
      <c r="L1404" s="1119"/>
    </row>
    <row r="1405" spans="3:12" x14ac:dyDescent="0.25">
      <c r="C1405" s="1148" t="s">
        <v>128</v>
      </c>
      <c r="D1405" s="1126" t="s">
        <v>1341</v>
      </c>
      <c r="E1405" s="1127" t="s">
        <v>194</v>
      </c>
      <c r="F1405" s="1112">
        <v>1</v>
      </c>
      <c r="G1405" s="1110">
        <v>22.4</v>
      </c>
      <c r="H1405" s="1113"/>
      <c r="I1405" s="1113"/>
      <c r="J1405" s="1114">
        <f t="shared" si="64"/>
        <v>22.4</v>
      </c>
      <c r="K1405" s="1119"/>
      <c r="L1405" s="1119"/>
    </row>
    <row r="1406" spans="3:12" x14ac:dyDescent="0.25">
      <c r="C1406" s="1148"/>
      <c r="D1406" s="1126"/>
      <c r="E1406" s="1127" t="s">
        <v>2297</v>
      </c>
      <c r="F1406" s="1112">
        <v>-1</v>
      </c>
      <c r="G1406" s="1110">
        <v>1</v>
      </c>
      <c r="H1406" s="1113"/>
      <c r="I1406" s="1113"/>
      <c r="J1406" s="1114">
        <f t="shared" si="64"/>
        <v>-1</v>
      </c>
      <c r="K1406" s="1119"/>
      <c r="L1406" s="1119"/>
    </row>
    <row r="1407" spans="3:12" x14ac:dyDescent="0.25">
      <c r="C1407" s="1148" t="s">
        <v>128</v>
      </c>
      <c r="D1407" s="1126" t="s">
        <v>1349</v>
      </c>
      <c r="E1407" s="1127" t="s">
        <v>155</v>
      </c>
      <c r="F1407" s="1112">
        <v>1</v>
      </c>
      <c r="G1407" s="1110">
        <v>14</v>
      </c>
      <c r="H1407" s="1113"/>
      <c r="I1407" s="1113"/>
      <c r="J1407" s="1114">
        <f t="shared" si="64"/>
        <v>14</v>
      </c>
      <c r="K1407" s="1119"/>
      <c r="L1407" s="1119"/>
    </row>
    <row r="1408" spans="3:12" x14ac:dyDescent="0.25">
      <c r="C1408" s="1148"/>
      <c r="D1408" s="1126"/>
      <c r="E1408" s="1127" t="s">
        <v>2297</v>
      </c>
      <c r="F1408" s="1112">
        <v>-1</v>
      </c>
      <c r="G1408" s="1110">
        <v>1</v>
      </c>
      <c r="H1408" s="1113"/>
      <c r="I1408" s="1113"/>
      <c r="J1408" s="1114">
        <f t="shared" si="64"/>
        <v>-1</v>
      </c>
      <c r="K1408" s="1119"/>
      <c r="L1408" s="1119"/>
    </row>
    <row r="1409" spans="3:12" x14ac:dyDescent="0.25">
      <c r="C1409" s="1123"/>
      <c r="D1409" s="1123"/>
      <c r="E1409" s="1123"/>
      <c r="F1409" s="1123"/>
      <c r="G1409" s="1123"/>
      <c r="H1409" s="1123"/>
      <c r="I1409" s="1123"/>
      <c r="J1409" s="1123"/>
      <c r="K1409" s="1123"/>
      <c r="L1409" s="1123"/>
    </row>
    <row r="1410" spans="3:12" x14ac:dyDescent="0.25">
      <c r="C1410" s="1121"/>
      <c r="D1410" s="1110"/>
      <c r="E1410" s="1118" t="s">
        <v>1358</v>
      </c>
      <c r="F1410" s="1112"/>
      <c r="G1410" s="1110"/>
      <c r="H1410" s="1113"/>
      <c r="I1410" s="1113"/>
      <c r="J1410" s="1114"/>
      <c r="K1410" s="1119"/>
      <c r="L1410" s="1119"/>
    </row>
    <row r="1411" spans="3:12" x14ac:dyDescent="0.25">
      <c r="C1411" s="1148" t="s">
        <v>128</v>
      </c>
      <c r="D1411" s="1110" t="s">
        <v>1359</v>
      </c>
      <c r="E1411" s="1121" t="s">
        <v>162</v>
      </c>
      <c r="F1411" s="1112">
        <v>1</v>
      </c>
      <c r="G1411" s="1110">
        <v>8.6</v>
      </c>
      <c r="H1411" s="1113"/>
      <c r="I1411" s="1113"/>
      <c r="J1411" s="1114">
        <f t="shared" ref="J1411:J1418" si="65">PRODUCT(F1411:I1411)</f>
        <v>8.6</v>
      </c>
      <c r="K1411" s="1119"/>
      <c r="L1411" s="1119"/>
    </row>
    <row r="1412" spans="3:12" x14ac:dyDescent="0.25">
      <c r="C1412" s="1148" t="s">
        <v>128</v>
      </c>
      <c r="D1412" s="1110" t="s">
        <v>1403</v>
      </c>
      <c r="E1412" s="1121" t="s">
        <v>155</v>
      </c>
      <c r="F1412" s="1112">
        <v>1</v>
      </c>
      <c r="G1412" s="1110">
        <v>13.3</v>
      </c>
      <c r="H1412" s="1113"/>
      <c r="I1412" s="1113"/>
      <c r="J1412" s="1114">
        <f t="shared" si="65"/>
        <v>13.3</v>
      </c>
      <c r="K1412" s="1119"/>
      <c r="L1412" s="1119"/>
    </row>
    <row r="1413" spans="3:12" x14ac:dyDescent="0.25">
      <c r="C1413" s="1148"/>
      <c r="D1413" s="1110"/>
      <c r="E1413" s="1121" t="s">
        <v>2297</v>
      </c>
      <c r="F1413" s="1112">
        <v>-1</v>
      </c>
      <c r="G1413" s="1110">
        <v>0.9</v>
      </c>
      <c r="H1413" s="1113"/>
      <c r="I1413" s="1113"/>
      <c r="J1413" s="1114">
        <f t="shared" si="65"/>
        <v>-0.9</v>
      </c>
      <c r="K1413" s="1119"/>
      <c r="L1413" s="1119"/>
    </row>
    <row r="1414" spans="3:12" x14ac:dyDescent="0.25">
      <c r="C1414" s="1148" t="s">
        <v>128</v>
      </c>
      <c r="D1414" s="1110" t="s">
        <v>2367</v>
      </c>
      <c r="E1414" s="1121" t="s">
        <v>138</v>
      </c>
      <c r="F1414" s="1112">
        <v>1</v>
      </c>
      <c r="G1414" s="1110">
        <v>19.55</v>
      </c>
      <c r="H1414" s="1113"/>
      <c r="I1414" s="1113"/>
      <c r="J1414" s="1114">
        <f t="shared" si="65"/>
        <v>19.55</v>
      </c>
      <c r="K1414" s="1119"/>
      <c r="L1414" s="1119"/>
    </row>
    <row r="1415" spans="3:12" x14ac:dyDescent="0.25">
      <c r="C1415" s="1148"/>
      <c r="D1415" s="1110"/>
      <c r="E1415" s="1121" t="s">
        <v>2297</v>
      </c>
      <c r="F1415" s="1112">
        <v>-2</v>
      </c>
      <c r="G1415" s="1110">
        <v>1.8</v>
      </c>
      <c r="H1415" s="1113"/>
      <c r="I1415" s="1113"/>
      <c r="J1415" s="1114">
        <f t="shared" si="65"/>
        <v>-3.6</v>
      </c>
      <c r="K1415" s="1119"/>
      <c r="L1415" s="1119"/>
    </row>
    <row r="1416" spans="3:12" x14ac:dyDescent="0.25">
      <c r="C1416" s="1148"/>
      <c r="D1416" s="1110"/>
      <c r="E1416" s="1121" t="s">
        <v>2297</v>
      </c>
      <c r="F1416" s="1112">
        <v>-4</v>
      </c>
      <c r="G1416" s="1110">
        <v>1</v>
      </c>
      <c r="H1416" s="1113"/>
      <c r="I1416" s="1113"/>
      <c r="J1416" s="1114">
        <f t="shared" si="65"/>
        <v>-4</v>
      </c>
      <c r="K1416" s="1119"/>
      <c r="L1416" s="1119"/>
    </row>
    <row r="1417" spans="3:12" x14ac:dyDescent="0.25">
      <c r="C1417" s="1148"/>
      <c r="D1417" s="1110"/>
      <c r="E1417" s="1121" t="s">
        <v>2297</v>
      </c>
      <c r="F1417" s="1112">
        <v>-2</v>
      </c>
      <c r="G1417" s="1110">
        <v>0.9</v>
      </c>
      <c r="H1417" s="1113"/>
      <c r="I1417" s="1113"/>
      <c r="J1417" s="1114">
        <f t="shared" si="65"/>
        <v>-1.8</v>
      </c>
      <c r="K1417" s="1119"/>
      <c r="L1417" s="1119"/>
    </row>
    <row r="1418" spans="3:12" x14ac:dyDescent="0.25">
      <c r="C1418" s="1148"/>
      <c r="D1418" s="1110"/>
      <c r="E1418" s="1121" t="s">
        <v>2297</v>
      </c>
      <c r="F1418" s="1112">
        <v>-1</v>
      </c>
      <c r="G1418" s="1110">
        <v>0.8</v>
      </c>
      <c r="H1418" s="1113"/>
      <c r="I1418" s="1113"/>
      <c r="J1418" s="1114">
        <f t="shared" si="65"/>
        <v>-0.8</v>
      </c>
      <c r="K1418" s="1119"/>
      <c r="L1418" s="1119"/>
    </row>
    <row r="1419" spans="3:12" x14ac:dyDescent="0.25">
      <c r="C1419" s="1123"/>
      <c r="D1419" s="1123"/>
      <c r="E1419" s="1123"/>
      <c r="F1419" s="1123"/>
      <c r="G1419" s="1123"/>
      <c r="H1419" s="1123"/>
      <c r="I1419" s="1123"/>
      <c r="J1419" s="1123"/>
      <c r="K1419" s="1123"/>
      <c r="L1419" s="1123"/>
    </row>
    <row r="1420" spans="3:12" x14ac:dyDescent="0.25">
      <c r="C1420" s="1151"/>
      <c r="D1420" s="1110"/>
      <c r="E1420" s="1118" t="s">
        <v>1426</v>
      </c>
      <c r="F1420" s="1112"/>
      <c r="G1420" s="1110"/>
      <c r="H1420" s="1113"/>
      <c r="I1420" s="1113"/>
      <c r="J1420" s="1114"/>
      <c r="K1420" s="1119"/>
      <c r="L1420" s="1119"/>
    </row>
    <row r="1421" spans="3:12" x14ac:dyDescent="0.25">
      <c r="C1421" s="1151" t="s">
        <v>124</v>
      </c>
      <c r="D1421" s="1126" t="s">
        <v>1432</v>
      </c>
      <c r="E1421" s="1127" t="s">
        <v>795</v>
      </c>
      <c r="F1421" s="1112">
        <v>1</v>
      </c>
      <c r="G1421" s="1110">
        <v>8.6999999999999993</v>
      </c>
      <c r="H1421" s="1113"/>
      <c r="I1421" s="1113"/>
      <c r="J1421" s="1114">
        <f t="shared" ref="J1421:J1424" si="66">PRODUCT(F1421:I1421)</f>
        <v>8.6999999999999993</v>
      </c>
      <c r="K1421" s="1119"/>
      <c r="L1421" s="1119"/>
    </row>
    <row r="1422" spans="3:12" x14ac:dyDescent="0.25">
      <c r="C1422" s="1151"/>
      <c r="D1422" s="1126"/>
      <c r="E1422" s="1127" t="s">
        <v>2297</v>
      </c>
      <c r="F1422" s="1112">
        <v>-1</v>
      </c>
      <c r="G1422" s="1110">
        <v>0.9</v>
      </c>
      <c r="H1422" s="1113"/>
      <c r="I1422" s="1113"/>
      <c r="J1422" s="1114">
        <f t="shared" si="66"/>
        <v>-0.9</v>
      </c>
      <c r="K1422" s="1119"/>
      <c r="L1422" s="1119"/>
    </row>
    <row r="1423" spans="3:12" x14ac:dyDescent="0.25">
      <c r="C1423" s="1151" t="s">
        <v>124</v>
      </c>
      <c r="D1423" s="1126" t="s">
        <v>1434</v>
      </c>
      <c r="E1423" s="1127" t="s">
        <v>795</v>
      </c>
      <c r="F1423" s="1112">
        <v>1</v>
      </c>
      <c r="G1423" s="1110">
        <v>8.6</v>
      </c>
      <c r="H1423" s="1113"/>
      <c r="I1423" s="1113"/>
      <c r="J1423" s="1114">
        <f t="shared" si="66"/>
        <v>8.6</v>
      </c>
      <c r="K1423" s="1119"/>
      <c r="L1423" s="1119"/>
    </row>
    <row r="1424" spans="3:12" x14ac:dyDescent="0.25">
      <c r="C1424" s="1151"/>
      <c r="D1424" s="1110"/>
      <c r="E1424" s="1127" t="s">
        <v>2297</v>
      </c>
      <c r="F1424" s="1112">
        <v>-1</v>
      </c>
      <c r="G1424" s="1110">
        <v>0.9</v>
      </c>
      <c r="H1424" s="1113"/>
      <c r="I1424" s="1113"/>
      <c r="J1424" s="1114">
        <f t="shared" si="66"/>
        <v>-0.9</v>
      </c>
      <c r="K1424" s="1119"/>
      <c r="L1424" s="1119"/>
    </row>
    <row r="1425" spans="3:12" x14ac:dyDescent="0.25">
      <c r="C1425" s="1123"/>
      <c r="D1425" s="1123"/>
      <c r="E1425" s="1123"/>
      <c r="F1425" s="1123"/>
      <c r="G1425" s="1123"/>
      <c r="H1425" s="1123"/>
      <c r="I1425" s="1123"/>
      <c r="J1425" s="1123"/>
      <c r="K1425" s="1123"/>
      <c r="L1425" s="1123"/>
    </row>
    <row r="1426" spans="3:12" x14ac:dyDescent="0.25">
      <c r="C1426" s="1151"/>
      <c r="D1426" s="1126"/>
      <c r="E1426" s="1118" t="s">
        <v>1450</v>
      </c>
      <c r="F1426" s="1112"/>
      <c r="G1426" s="1110"/>
      <c r="H1426" s="1113"/>
      <c r="I1426" s="1113"/>
      <c r="J1426" s="1114"/>
      <c r="K1426" s="1119"/>
      <c r="L1426" s="1119"/>
    </row>
    <row r="1427" spans="3:12" x14ac:dyDescent="0.25">
      <c r="C1427" s="1151" t="s">
        <v>124</v>
      </c>
      <c r="D1427" s="1126" t="s">
        <v>1451</v>
      </c>
      <c r="E1427" s="1127" t="s">
        <v>795</v>
      </c>
      <c r="F1427" s="1112">
        <v>1</v>
      </c>
      <c r="G1427" s="1110">
        <v>8.1999999999999993</v>
      </c>
      <c r="H1427" s="1113"/>
      <c r="I1427" s="1113"/>
      <c r="J1427" s="1114">
        <f t="shared" ref="J1427:J1430" si="67">PRODUCT(F1427:I1427)</f>
        <v>8.1999999999999993</v>
      </c>
      <c r="K1427" s="1119"/>
      <c r="L1427" s="1119"/>
    </row>
    <row r="1428" spans="3:12" x14ac:dyDescent="0.25">
      <c r="C1428" s="1151"/>
      <c r="D1428" s="1126"/>
      <c r="E1428" s="1127" t="s">
        <v>2297</v>
      </c>
      <c r="F1428" s="1112">
        <v>-1</v>
      </c>
      <c r="G1428" s="1110">
        <v>0.9</v>
      </c>
      <c r="H1428" s="1113"/>
      <c r="I1428" s="1113"/>
      <c r="J1428" s="1114">
        <f t="shared" si="67"/>
        <v>-0.9</v>
      </c>
      <c r="K1428" s="1119"/>
      <c r="L1428" s="1119"/>
    </row>
    <row r="1429" spans="3:12" x14ac:dyDescent="0.25">
      <c r="C1429" s="1148" t="s">
        <v>124</v>
      </c>
      <c r="D1429" s="1110" t="s">
        <v>2228</v>
      </c>
      <c r="E1429" s="1121" t="s">
        <v>795</v>
      </c>
      <c r="F1429" s="1112">
        <v>1</v>
      </c>
      <c r="G1429" s="1110">
        <v>8.1999999999999993</v>
      </c>
      <c r="H1429" s="1113"/>
      <c r="I1429" s="1113"/>
      <c r="J1429" s="1114">
        <f t="shared" si="67"/>
        <v>8.1999999999999993</v>
      </c>
      <c r="K1429" s="1119"/>
      <c r="L1429" s="1119"/>
    </row>
    <row r="1430" spans="3:12" x14ac:dyDescent="0.25">
      <c r="C1430" s="1148"/>
      <c r="D1430" s="1110"/>
      <c r="E1430" s="1121" t="s">
        <v>2297</v>
      </c>
      <c r="F1430" s="1112">
        <v>-1</v>
      </c>
      <c r="G1430" s="1110">
        <v>0.9</v>
      </c>
      <c r="H1430" s="1113"/>
      <c r="I1430" s="1113"/>
      <c r="J1430" s="1114">
        <f t="shared" si="67"/>
        <v>-0.9</v>
      </c>
      <c r="K1430" s="1119"/>
      <c r="L1430" s="1119"/>
    </row>
    <row r="1431" spans="3:12" x14ac:dyDescent="0.25">
      <c r="C1431" s="1123"/>
      <c r="D1431" s="1123"/>
      <c r="E1431" s="1123"/>
      <c r="F1431" s="1123"/>
      <c r="G1431" s="1123"/>
      <c r="H1431" s="1123"/>
      <c r="I1431" s="1123"/>
      <c r="J1431" s="1123"/>
      <c r="K1431" s="1123"/>
      <c r="L1431" s="1123"/>
    </row>
    <row r="1432" spans="3:12" x14ac:dyDescent="0.25">
      <c r="C1432" s="1152"/>
      <c r="D1432" s="1110"/>
      <c r="E1432" s="1111" t="s">
        <v>200</v>
      </c>
      <c r="F1432" s="1112"/>
      <c r="G1432" s="1110"/>
      <c r="H1432" s="1113"/>
      <c r="I1432" s="1113"/>
      <c r="J1432" s="1114"/>
      <c r="K1432" s="1115"/>
      <c r="L1432" s="1153"/>
    </row>
    <row r="1433" spans="3:12" x14ac:dyDescent="0.25">
      <c r="C1433" s="1152"/>
      <c r="D1433" s="1110"/>
      <c r="E1433" s="1118" t="s">
        <v>1510</v>
      </c>
      <c r="F1433" s="1112"/>
      <c r="G1433" s="1110"/>
      <c r="H1433" s="1113"/>
      <c r="I1433" s="1113"/>
      <c r="J1433" s="1114"/>
      <c r="K1433" s="1115"/>
      <c r="L1433" s="1153"/>
    </row>
    <row r="1434" spans="3:12" x14ac:dyDescent="0.25">
      <c r="C1434" s="1151" t="s">
        <v>128</v>
      </c>
      <c r="D1434" s="1110" t="s">
        <v>1476</v>
      </c>
      <c r="E1434" s="1121" t="s">
        <v>279</v>
      </c>
      <c r="F1434" s="1112">
        <v>1</v>
      </c>
      <c r="G1434" s="1110">
        <v>14.1</v>
      </c>
      <c r="H1434" s="1113"/>
      <c r="I1434" s="1113"/>
      <c r="J1434" s="1114">
        <f t="shared" ref="J1434:J1438" si="68">PRODUCT(F1434:I1434)</f>
        <v>14.1</v>
      </c>
      <c r="K1434" s="1119"/>
      <c r="L1434" s="1119"/>
    </row>
    <row r="1435" spans="3:12" x14ac:dyDescent="0.25">
      <c r="C1435" s="1148"/>
      <c r="D1435" s="1110"/>
      <c r="E1435" s="1121" t="s">
        <v>2297</v>
      </c>
      <c r="F1435" s="1112">
        <v>-1</v>
      </c>
      <c r="G1435" s="1110">
        <v>0.9</v>
      </c>
      <c r="H1435" s="1113"/>
      <c r="I1435" s="1113"/>
      <c r="J1435" s="1114">
        <f t="shared" si="68"/>
        <v>-0.9</v>
      </c>
      <c r="K1435" s="1119"/>
      <c r="L1435" s="1119"/>
    </row>
    <row r="1436" spans="3:12" x14ac:dyDescent="0.25">
      <c r="C1436" s="1148" t="s">
        <v>128</v>
      </c>
      <c r="D1436" s="1110" t="s">
        <v>1508</v>
      </c>
      <c r="E1436" s="1121" t="s">
        <v>795</v>
      </c>
      <c r="F1436" s="1112">
        <v>1</v>
      </c>
      <c r="G1436" s="1110">
        <v>10.9</v>
      </c>
      <c r="H1436" s="1113"/>
      <c r="I1436" s="1113"/>
      <c r="J1436" s="1114">
        <f t="shared" si="68"/>
        <v>10.9</v>
      </c>
      <c r="K1436" s="1119"/>
      <c r="L1436" s="1119"/>
    </row>
    <row r="1437" spans="3:12" x14ac:dyDescent="0.25">
      <c r="C1437" s="1148"/>
      <c r="D1437" s="1110"/>
      <c r="E1437" s="1121" t="s">
        <v>2297</v>
      </c>
      <c r="F1437" s="1112">
        <v>-1</v>
      </c>
      <c r="G1437" s="1110">
        <v>0.9</v>
      </c>
      <c r="H1437" s="1113"/>
      <c r="I1437" s="1113"/>
      <c r="J1437" s="1114">
        <f t="shared" si="68"/>
        <v>-0.9</v>
      </c>
      <c r="K1437" s="1119"/>
      <c r="L1437" s="1119"/>
    </row>
    <row r="1438" spans="3:12" x14ac:dyDescent="0.25">
      <c r="C1438" s="1148"/>
      <c r="D1438" s="1110"/>
      <c r="E1438" s="1121" t="s">
        <v>2303</v>
      </c>
      <c r="F1438" s="1112">
        <v>-1</v>
      </c>
      <c r="G1438" s="1110">
        <v>1.2</v>
      </c>
      <c r="H1438" s="1113"/>
      <c r="I1438" s="1113"/>
      <c r="J1438" s="1114">
        <f t="shared" si="68"/>
        <v>-1.2</v>
      </c>
      <c r="K1438" s="1119"/>
      <c r="L1438" s="1119"/>
    </row>
    <row r="1439" spans="3:12" x14ac:dyDescent="0.25">
      <c r="C1439" s="1123"/>
      <c r="D1439" s="1123"/>
      <c r="E1439" s="1123"/>
      <c r="F1439" s="1123"/>
      <c r="G1439" s="1123"/>
      <c r="H1439" s="1123"/>
      <c r="I1439" s="1123"/>
      <c r="J1439" s="1123"/>
      <c r="K1439" s="1123"/>
      <c r="L1439" s="1123"/>
    </row>
    <row r="1440" spans="3:12" x14ac:dyDescent="0.25">
      <c r="C1440" s="1151"/>
      <c r="D1440" s="1110"/>
      <c r="E1440" s="1118" t="s">
        <v>1511</v>
      </c>
      <c r="F1440" s="1112"/>
      <c r="G1440" s="1110"/>
      <c r="H1440" s="1113"/>
      <c r="I1440" s="1113"/>
      <c r="J1440" s="1114"/>
      <c r="K1440" s="1119"/>
      <c r="L1440" s="1119"/>
    </row>
    <row r="1441" spans="3:12" x14ac:dyDescent="0.25">
      <c r="C1441" s="1148" t="s">
        <v>128</v>
      </c>
      <c r="D1441" s="1126" t="s">
        <v>1516</v>
      </c>
      <c r="E1441" s="1127" t="s">
        <v>1568</v>
      </c>
      <c r="F1441" s="1112">
        <v>1</v>
      </c>
      <c r="G1441" s="1110">
        <v>19.100000000000001</v>
      </c>
      <c r="H1441" s="1113"/>
      <c r="I1441" s="1113"/>
      <c r="J1441" s="1114">
        <f t="shared" ref="J1441:J1453" si="69">PRODUCT(F1441:I1441)</f>
        <v>19.100000000000001</v>
      </c>
      <c r="K1441" s="1119"/>
      <c r="L1441" s="1119"/>
    </row>
    <row r="1442" spans="3:12" x14ac:dyDescent="0.25">
      <c r="C1442" s="1148"/>
      <c r="D1442" s="1126"/>
      <c r="E1442" s="1127" t="s">
        <v>2297</v>
      </c>
      <c r="F1442" s="1112">
        <v>-1</v>
      </c>
      <c r="G1442" s="1110">
        <v>1</v>
      </c>
      <c r="H1442" s="1113"/>
      <c r="I1442" s="1113"/>
      <c r="J1442" s="1114">
        <f t="shared" si="69"/>
        <v>-1</v>
      </c>
      <c r="K1442" s="1119"/>
      <c r="L1442" s="1119"/>
    </row>
    <row r="1443" spans="3:12" x14ac:dyDescent="0.25">
      <c r="C1443" s="1148"/>
      <c r="D1443" s="1126"/>
      <c r="E1443" s="1127" t="s">
        <v>2297</v>
      </c>
      <c r="F1443" s="1112">
        <v>-2</v>
      </c>
      <c r="G1443" s="1110">
        <v>0.9</v>
      </c>
      <c r="H1443" s="1113"/>
      <c r="I1443" s="1113"/>
      <c r="J1443" s="1114">
        <f t="shared" si="69"/>
        <v>-1.8</v>
      </c>
      <c r="K1443" s="1119"/>
      <c r="L1443" s="1119"/>
    </row>
    <row r="1444" spans="3:12" x14ac:dyDescent="0.25">
      <c r="C1444" s="1148" t="s">
        <v>128</v>
      </c>
      <c r="D1444" s="1110" t="s">
        <v>1518</v>
      </c>
      <c r="E1444" s="1121" t="s">
        <v>176</v>
      </c>
      <c r="F1444" s="1112">
        <v>1</v>
      </c>
      <c r="G1444" s="1110">
        <v>14.1</v>
      </c>
      <c r="H1444" s="1113"/>
      <c r="I1444" s="1113"/>
      <c r="J1444" s="1114">
        <f t="shared" si="69"/>
        <v>14.1</v>
      </c>
      <c r="K1444" s="1119"/>
      <c r="L1444" s="1119"/>
    </row>
    <row r="1445" spans="3:12" x14ac:dyDescent="0.25">
      <c r="C1445" s="1148"/>
      <c r="D1445" s="1110"/>
      <c r="E1445" s="1121" t="s">
        <v>2297</v>
      </c>
      <c r="F1445" s="1112">
        <v>-1</v>
      </c>
      <c r="G1445" s="1110">
        <v>1</v>
      </c>
      <c r="H1445" s="1113"/>
      <c r="I1445" s="1113"/>
      <c r="J1445" s="1114">
        <f t="shared" si="69"/>
        <v>-1</v>
      </c>
      <c r="K1445" s="1119"/>
      <c r="L1445" s="1119"/>
    </row>
    <row r="1446" spans="3:12" x14ac:dyDescent="0.25">
      <c r="C1446" s="1148" t="s">
        <v>128</v>
      </c>
      <c r="D1446" s="1126" t="s">
        <v>1573</v>
      </c>
      <c r="E1446" s="1127" t="s">
        <v>795</v>
      </c>
      <c r="F1446" s="1112">
        <v>1</v>
      </c>
      <c r="G1446" s="1110">
        <v>9.3000000000000007</v>
      </c>
      <c r="H1446" s="1113"/>
      <c r="I1446" s="1113"/>
      <c r="J1446" s="1114">
        <f t="shared" si="69"/>
        <v>9.3000000000000007</v>
      </c>
      <c r="K1446" s="1119"/>
      <c r="L1446" s="1119"/>
    </row>
    <row r="1447" spans="3:12" x14ac:dyDescent="0.25">
      <c r="C1447" s="1148"/>
      <c r="D1447" s="1110"/>
      <c r="E1447" s="1121" t="s">
        <v>2297</v>
      </c>
      <c r="F1447" s="1112">
        <v>-1</v>
      </c>
      <c r="G1447" s="1110">
        <v>0.9</v>
      </c>
      <c r="H1447" s="1113"/>
      <c r="I1447" s="1113"/>
      <c r="J1447" s="1114">
        <f t="shared" si="69"/>
        <v>-0.9</v>
      </c>
      <c r="K1447" s="1119"/>
      <c r="L1447" s="1119"/>
    </row>
    <row r="1448" spans="3:12" x14ac:dyDescent="0.25">
      <c r="C1448" s="1148" t="s">
        <v>128</v>
      </c>
      <c r="D1448" s="1110" t="s">
        <v>1571</v>
      </c>
      <c r="E1448" s="1121" t="s">
        <v>2384</v>
      </c>
      <c r="F1448" s="1112">
        <v>1</v>
      </c>
      <c r="G1448" s="1110">
        <v>14.3</v>
      </c>
      <c r="H1448" s="1113"/>
      <c r="I1448" s="1113"/>
      <c r="J1448" s="1114">
        <f t="shared" si="69"/>
        <v>14.3</v>
      </c>
      <c r="K1448" s="1119"/>
      <c r="L1448" s="1119"/>
    </row>
    <row r="1449" spans="3:12" x14ac:dyDescent="0.25">
      <c r="C1449" s="1148"/>
      <c r="D1449" s="1126"/>
      <c r="E1449" s="1121" t="s">
        <v>2297</v>
      </c>
      <c r="F1449" s="1112">
        <v>-1</v>
      </c>
      <c r="G1449" s="1110">
        <v>1</v>
      </c>
      <c r="H1449" s="1113"/>
      <c r="I1449" s="1113"/>
      <c r="J1449" s="1114">
        <f t="shared" si="69"/>
        <v>-1</v>
      </c>
      <c r="K1449" s="1119"/>
      <c r="L1449" s="1119"/>
    </row>
    <row r="1450" spans="3:12" x14ac:dyDescent="0.25">
      <c r="C1450" s="1148" t="s">
        <v>128</v>
      </c>
      <c r="D1450" s="1110" t="s">
        <v>1570</v>
      </c>
      <c r="E1450" s="1121" t="s">
        <v>803</v>
      </c>
      <c r="F1450" s="1112">
        <v>1</v>
      </c>
      <c r="G1450" s="1110">
        <v>17.2</v>
      </c>
      <c r="H1450" s="1113"/>
      <c r="I1450" s="1113"/>
      <c r="J1450" s="1114">
        <f t="shared" si="69"/>
        <v>17.2</v>
      </c>
      <c r="K1450" s="1119"/>
      <c r="L1450" s="1119"/>
    </row>
    <row r="1451" spans="3:12" x14ac:dyDescent="0.25">
      <c r="C1451" s="1148"/>
      <c r="D1451" s="1110"/>
      <c r="E1451" s="1121" t="s">
        <v>2297</v>
      </c>
      <c r="F1451" s="1112">
        <v>-1</v>
      </c>
      <c r="G1451" s="1110">
        <v>1</v>
      </c>
      <c r="H1451" s="1113"/>
      <c r="I1451" s="1113"/>
      <c r="J1451" s="1114">
        <f t="shared" si="69"/>
        <v>-1</v>
      </c>
      <c r="K1451" s="1119"/>
      <c r="L1451" s="1119"/>
    </row>
    <row r="1452" spans="3:12" x14ac:dyDescent="0.25">
      <c r="C1452" s="1148" t="s">
        <v>128</v>
      </c>
      <c r="D1452" s="1126" t="s">
        <v>1540</v>
      </c>
      <c r="E1452" s="1121" t="s">
        <v>155</v>
      </c>
      <c r="F1452" s="1112">
        <v>1</v>
      </c>
      <c r="G1452" s="1110">
        <v>14</v>
      </c>
      <c r="H1452" s="1113"/>
      <c r="I1452" s="1113"/>
      <c r="J1452" s="1114">
        <f t="shared" si="69"/>
        <v>14</v>
      </c>
      <c r="K1452" s="1119"/>
      <c r="L1452" s="1119"/>
    </row>
    <row r="1453" spans="3:12" x14ac:dyDescent="0.25">
      <c r="C1453" s="1148"/>
      <c r="D1453" s="1126"/>
      <c r="E1453" s="1121" t="s">
        <v>2297</v>
      </c>
      <c r="F1453" s="1112">
        <v>-1</v>
      </c>
      <c r="G1453" s="1110">
        <v>1</v>
      </c>
      <c r="H1453" s="1113"/>
      <c r="I1453" s="1113"/>
      <c r="J1453" s="1114">
        <f t="shared" si="69"/>
        <v>-1</v>
      </c>
      <c r="K1453" s="1119"/>
      <c r="L1453" s="1119"/>
    </row>
    <row r="1454" spans="3:12" x14ac:dyDescent="0.25">
      <c r="C1454" s="1123"/>
      <c r="D1454" s="1123"/>
      <c r="E1454" s="1123"/>
      <c r="F1454" s="1123"/>
      <c r="G1454" s="1123"/>
      <c r="H1454" s="1123"/>
      <c r="I1454" s="1123"/>
      <c r="J1454" s="1123"/>
      <c r="K1454" s="1123"/>
      <c r="L1454" s="1123"/>
    </row>
    <row r="1455" spans="3:12" x14ac:dyDescent="0.25">
      <c r="C1455" s="1148"/>
      <c r="D1455" s="1110"/>
      <c r="E1455" s="1118" t="s">
        <v>1639</v>
      </c>
      <c r="F1455" s="1112"/>
      <c r="G1455" s="1110"/>
      <c r="H1455" s="1113"/>
      <c r="I1455" s="1113"/>
      <c r="J1455" s="1114"/>
      <c r="K1455" s="1119"/>
      <c r="L1455" s="1119"/>
    </row>
    <row r="1456" spans="3:12" x14ac:dyDescent="0.25">
      <c r="C1456" s="1151" t="s">
        <v>128</v>
      </c>
      <c r="D1456" s="1126" t="s">
        <v>1591</v>
      </c>
      <c r="E1456" s="1127" t="s">
        <v>369</v>
      </c>
      <c r="F1456" s="1112">
        <v>1</v>
      </c>
      <c r="G1456" s="1110">
        <v>12.1</v>
      </c>
      <c r="H1456" s="1113"/>
      <c r="I1456" s="1113"/>
      <c r="J1456" s="1114">
        <f t="shared" ref="J1456:J1495" si="70">PRODUCT(F1456:I1456)</f>
        <v>12.1</v>
      </c>
      <c r="K1456" s="1119"/>
      <c r="L1456" s="1119"/>
    </row>
    <row r="1457" spans="3:12" x14ac:dyDescent="0.25">
      <c r="C1457" s="1151"/>
      <c r="D1457" s="1126"/>
      <c r="E1457" s="1127" t="s">
        <v>2297</v>
      </c>
      <c r="F1457" s="1112">
        <v>-1</v>
      </c>
      <c r="G1457" s="1110">
        <v>1</v>
      </c>
      <c r="H1457" s="1113"/>
      <c r="I1457" s="1113"/>
      <c r="J1457" s="1114">
        <f t="shared" si="70"/>
        <v>-1</v>
      </c>
      <c r="K1457" s="1119"/>
      <c r="L1457" s="1119"/>
    </row>
    <row r="1458" spans="3:12" x14ac:dyDescent="0.25">
      <c r="C1458" s="1151" t="s">
        <v>128</v>
      </c>
      <c r="D1458" s="1126" t="s">
        <v>1485</v>
      </c>
      <c r="E1458" s="1127" t="s">
        <v>275</v>
      </c>
      <c r="F1458" s="1112">
        <v>1</v>
      </c>
      <c r="G1458" s="1110">
        <v>21.2</v>
      </c>
      <c r="H1458" s="1113"/>
      <c r="I1458" s="1113"/>
      <c r="J1458" s="1114">
        <f t="shared" si="70"/>
        <v>21.2</v>
      </c>
      <c r="K1458" s="1119"/>
      <c r="L1458" s="1119"/>
    </row>
    <row r="1459" spans="3:12" x14ac:dyDescent="0.25">
      <c r="C1459" s="1151"/>
      <c r="D1459" s="1110"/>
      <c r="E1459" s="1121" t="s">
        <v>2297</v>
      </c>
      <c r="F1459" s="1112">
        <v>-1</v>
      </c>
      <c r="G1459" s="1110">
        <v>1</v>
      </c>
      <c r="H1459" s="1113"/>
      <c r="I1459" s="1113"/>
      <c r="J1459" s="1114">
        <f t="shared" si="70"/>
        <v>-1</v>
      </c>
      <c r="K1459" s="1119"/>
      <c r="L1459" s="1119"/>
    </row>
    <row r="1460" spans="3:12" x14ac:dyDescent="0.25">
      <c r="C1460" s="1151" t="s">
        <v>128</v>
      </c>
      <c r="D1460" s="1110" t="s">
        <v>2027</v>
      </c>
      <c r="E1460" s="1121" t="s">
        <v>370</v>
      </c>
      <c r="F1460" s="1112">
        <v>1</v>
      </c>
      <c r="G1460" s="1110">
        <v>5.0999999999999996</v>
      </c>
      <c r="H1460" s="1113"/>
      <c r="I1460" s="1113"/>
      <c r="J1460" s="1114">
        <f t="shared" si="70"/>
        <v>5.0999999999999996</v>
      </c>
      <c r="K1460" s="1119"/>
      <c r="L1460" s="1119"/>
    </row>
    <row r="1461" spans="3:12" x14ac:dyDescent="0.25">
      <c r="C1461" s="1151"/>
      <c r="D1461" s="1110"/>
      <c r="E1461" s="1121" t="s">
        <v>2297</v>
      </c>
      <c r="F1461" s="1112">
        <v>-1</v>
      </c>
      <c r="G1461" s="1110">
        <v>1</v>
      </c>
      <c r="H1461" s="1113"/>
      <c r="I1461" s="1113"/>
      <c r="J1461" s="1114">
        <f t="shared" si="70"/>
        <v>-1</v>
      </c>
      <c r="K1461" s="1119"/>
      <c r="L1461" s="1119"/>
    </row>
    <row r="1462" spans="3:12" x14ac:dyDescent="0.25">
      <c r="C1462" s="1151" t="s">
        <v>128</v>
      </c>
      <c r="D1462" s="1110" t="s">
        <v>1612</v>
      </c>
      <c r="E1462" s="1121" t="s">
        <v>138</v>
      </c>
      <c r="F1462" s="1112">
        <v>1</v>
      </c>
      <c r="G1462" s="1110">
        <v>45.9</v>
      </c>
      <c r="H1462" s="1113"/>
      <c r="I1462" s="1113"/>
      <c r="J1462" s="1114">
        <f t="shared" si="70"/>
        <v>45.9</v>
      </c>
      <c r="K1462" s="1119"/>
      <c r="L1462" s="1119"/>
    </row>
    <row r="1463" spans="3:12" x14ac:dyDescent="0.25">
      <c r="C1463" s="1151"/>
      <c r="D1463" s="1110"/>
      <c r="E1463" s="1121" t="s">
        <v>2297</v>
      </c>
      <c r="F1463" s="1112">
        <v>-2</v>
      </c>
      <c r="G1463" s="1110">
        <v>1.2</v>
      </c>
      <c r="H1463" s="1113"/>
      <c r="I1463" s="1113"/>
      <c r="J1463" s="1114">
        <f t="shared" si="70"/>
        <v>-2.4</v>
      </c>
      <c r="K1463" s="1119"/>
      <c r="L1463" s="1119"/>
    </row>
    <row r="1464" spans="3:12" x14ac:dyDescent="0.25">
      <c r="C1464" s="1151"/>
      <c r="D1464" s="1110"/>
      <c r="E1464" s="1121" t="s">
        <v>2297</v>
      </c>
      <c r="F1464" s="1112">
        <v>-3</v>
      </c>
      <c r="G1464" s="1110">
        <v>1</v>
      </c>
      <c r="H1464" s="1113"/>
      <c r="I1464" s="1113"/>
      <c r="J1464" s="1114">
        <f t="shared" si="70"/>
        <v>-3</v>
      </c>
      <c r="K1464" s="1119"/>
      <c r="L1464" s="1119"/>
    </row>
    <row r="1465" spans="3:12" x14ac:dyDescent="0.25">
      <c r="C1465" s="1151"/>
      <c r="D1465" s="1110"/>
      <c r="E1465" s="1121" t="s">
        <v>2297</v>
      </c>
      <c r="F1465" s="1112">
        <v>-5</v>
      </c>
      <c r="G1465" s="1110">
        <v>0.9</v>
      </c>
      <c r="H1465" s="1113"/>
      <c r="I1465" s="1113"/>
      <c r="J1465" s="1114">
        <f t="shared" si="70"/>
        <v>-4.5</v>
      </c>
      <c r="K1465" s="1119"/>
      <c r="L1465" s="1119"/>
    </row>
    <row r="1466" spans="3:12" x14ac:dyDescent="0.25">
      <c r="C1466" s="1151" t="s">
        <v>128</v>
      </c>
      <c r="D1466" s="1110" t="s">
        <v>2029</v>
      </c>
      <c r="E1466" s="1121" t="s">
        <v>368</v>
      </c>
      <c r="F1466" s="1112">
        <v>1</v>
      </c>
      <c r="G1466" s="1110">
        <v>5.15</v>
      </c>
      <c r="H1466" s="1113"/>
      <c r="I1466" s="1113"/>
      <c r="J1466" s="1114">
        <f t="shared" si="70"/>
        <v>5.15</v>
      </c>
      <c r="K1466" s="1119"/>
      <c r="L1466" s="1119"/>
    </row>
    <row r="1467" spans="3:12" x14ac:dyDescent="0.25">
      <c r="C1467" s="1151"/>
      <c r="D1467" s="1110"/>
      <c r="E1467" s="1121" t="s">
        <v>2297</v>
      </c>
      <c r="F1467" s="1112">
        <v>-1</v>
      </c>
      <c r="G1467" s="1110">
        <v>1</v>
      </c>
      <c r="H1467" s="1113"/>
      <c r="I1467" s="1113"/>
      <c r="J1467" s="1114">
        <f t="shared" si="70"/>
        <v>-1</v>
      </c>
      <c r="K1467" s="1119"/>
      <c r="L1467" s="1119"/>
    </row>
    <row r="1468" spans="3:12" x14ac:dyDescent="0.25">
      <c r="C1468" s="1151" t="s">
        <v>128</v>
      </c>
      <c r="D1468" s="1110" t="s">
        <v>2030</v>
      </c>
      <c r="E1468" s="1121" t="s">
        <v>2398</v>
      </c>
      <c r="F1468" s="1112">
        <v>1</v>
      </c>
      <c r="G1468" s="1110">
        <v>4.2</v>
      </c>
      <c r="H1468" s="1113"/>
      <c r="I1468" s="1113"/>
      <c r="J1468" s="1114">
        <f t="shared" si="70"/>
        <v>4.2</v>
      </c>
      <c r="K1468" s="1119"/>
      <c r="L1468" s="1119"/>
    </row>
    <row r="1469" spans="3:12" x14ac:dyDescent="0.25">
      <c r="C1469" s="1151"/>
      <c r="D1469" s="1110"/>
      <c r="E1469" s="1121" t="s">
        <v>2297</v>
      </c>
      <c r="F1469" s="1112">
        <v>-1</v>
      </c>
      <c r="G1469" s="1110">
        <v>1</v>
      </c>
      <c r="H1469" s="1113"/>
      <c r="I1469" s="1113"/>
      <c r="J1469" s="1114">
        <f t="shared" si="70"/>
        <v>-1</v>
      </c>
      <c r="K1469" s="1119"/>
      <c r="L1469" s="1119"/>
    </row>
    <row r="1470" spans="3:12" x14ac:dyDescent="0.25">
      <c r="C1470" s="1151" t="s">
        <v>128</v>
      </c>
      <c r="D1470" s="1110" t="s">
        <v>2032</v>
      </c>
      <c r="E1470" s="1121" t="s">
        <v>2399</v>
      </c>
      <c r="F1470" s="1112">
        <v>1</v>
      </c>
      <c r="G1470" s="1110">
        <v>4.2</v>
      </c>
      <c r="H1470" s="1113"/>
      <c r="I1470" s="1113"/>
      <c r="J1470" s="1114">
        <f t="shared" si="70"/>
        <v>4.2</v>
      </c>
      <c r="K1470" s="1119"/>
      <c r="L1470" s="1119"/>
    </row>
    <row r="1471" spans="3:12" x14ac:dyDescent="0.25">
      <c r="C1471" s="1151"/>
      <c r="D1471" s="1110"/>
      <c r="E1471" s="1121" t="s">
        <v>2297</v>
      </c>
      <c r="F1471" s="1112">
        <v>-1</v>
      </c>
      <c r="G1471" s="1110">
        <v>1</v>
      </c>
      <c r="H1471" s="1113"/>
      <c r="I1471" s="1113"/>
      <c r="J1471" s="1114">
        <f t="shared" si="70"/>
        <v>-1</v>
      </c>
      <c r="K1471" s="1119"/>
      <c r="L1471" s="1119"/>
    </row>
    <row r="1472" spans="3:12" x14ac:dyDescent="0.25">
      <c r="C1472" s="1151" t="s">
        <v>128</v>
      </c>
      <c r="D1472" s="1110" t="s">
        <v>2036</v>
      </c>
      <c r="E1472" s="1121" t="s">
        <v>159</v>
      </c>
      <c r="F1472" s="1112">
        <v>1</v>
      </c>
      <c r="G1472" s="1110">
        <v>2.6</v>
      </c>
      <c r="H1472" s="1113"/>
      <c r="I1472" s="1113"/>
      <c r="J1472" s="1114">
        <f t="shared" si="70"/>
        <v>2.6</v>
      </c>
      <c r="K1472" s="1119"/>
      <c r="L1472" s="1119"/>
    </row>
    <row r="1473" spans="3:12" x14ac:dyDescent="0.25">
      <c r="C1473" s="1151"/>
      <c r="D1473" s="1110"/>
      <c r="E1473" s="1121" t="s">
        <v>2297</v>
      </c>
      <c r="F1473" s="1112">
        <v>-1</v>
      </c>
      <c r="G1473" s="1110">
        <v>1</v>
      </c>
      <c r="H1473" s="1113"/>
      <c r="I1473" s="1113"/>
      <c r="J1473" s="1114">
        <f t="shared" si="70"/>
        <v>-1</v>
      </c>
      <c r="K1473" s="1119"/>
      <c r="L1473" s="1119"/>
    </row>
    <row r="1474" spans="3:12" x14ac:dyDescent="0.25">
      <c r="C1474" s="1151" t="s">
        <v>128</v>
      </c>
      <c r="D1474" s="1110" t="s">
        <v>1592</v>
      </c>
      <c r="E1474" s="1121" t="s">
        <v>2400</v>
      </c>
      <c r="F1474" s="1112">
        <v>1</v>
      </c>
      <c r="G1474" s="1110">
        <v>10.11</v>
      </c>
      <c r="H1474" s="1113"/>
      <c r="I1474" s="1113"/>
      <c r="J1474" s="1114">
        <f t="shared" si="70"/>
        <v>10.11</v>
      </c>
      <c r="K1474" s="1119"/>
      <c r="L1474" s="1119"/>
    </row>
    <row r="1475" spans="3:12" x14ac:dyDescent="0.25">
      <c r="C1475" s="1151"/>
      <c r="D1475" s="1110"/>
      <c r="E1475" s="1121" t="s">
        <v>2297</v>
      </c>
      <c r="F1475" s="1112">
        <v>-1</v>
      </c>
      <c r="G1475" s="1110">
        <v>1</v>
      </c>
      <c r="H1475" s="1113"/>
      <c r="I1475" s="1113"/>
      <c r="J1475" s="1114">
        <f t="shared" si="70"/>
        <v>-1</v>
      </c>
      <c r="K1475" s="1119"/>
      <c r="L1475" s="1119"/>
    </row>
    <row r="1476" spans="3:12" x14ac:dyDescent="0.25">
      <c r="C1476" s="1151"/>
      <c r="D1476" s="1110"/>
      <c r="E1476" s="1121" t="s">
        <v>2297</v>
      </c>
      <c r="F1476" s="1112">
        <v>-1</v>
      </c>
      <c r="G1476" s="1110">
        <v>0.8</v>
      </c>
      <c r="H1476" s="1113"/>
      <c r="I1476" s="1113"/>
      <c r="J1476" s="1114">
        <f t="shared" si="70"/>
        <v>-0.8</v>
      </c>
      <c r="K1476" s="1119"/>
      <c r="L1476" s="1119"/>
    </row>
    <row r="1477" spans="3:12" x14ac:dyDescent="0.25">
      <c r="C1477" s="1151" t="s">
        <v>128</v>
      </c>
      <c r="D1477" s="1110" t="s">
        <v>1601</v>
      </c>
      <c r="E1477" s="1121" t="s">
        <v>2404</v>
      </c>
      <c r="F1477" s="1112">
        <v>1</v>
      </c>
      <c r="G1477" s="1110">
        <v>19.32</v>
      </c>
      <c r="H1477" s="1113"/>
      <c r="I1477" s="1113"/>
      <c r="J1477" s="1114">
        <f t="shared" si="70"/>
        <v>19.32</v>
      </c>
      <c r="K1477" s="1119"/>
      <c r="L1477" s="1119"/>
    </row>
    <row r="1478" spans="3:12" x14ac:dyDescent="0.25">
      <c r="C1478" s="1151"/>
      <c r="D1478" s="1110"/>
      <c r="E1478" s="1121" t="s">
        <v>2297</v>
      </c>
      <c r="F1478" s="1112">
        <v>-1</v>
      </c>
      <c r="G1478" s="1110">
        <v>1</v>
      </c>
      <c r="H1478" s="1113"/>
      <c r="I1478" s="1113"/>
      <c r="J1478" s="1114">
        <f t="shared" si="70"/>
        <v>-1</v>
      </c>
      <c r="K1478" s="1119"/>
      <c r="L1478" s="1119"/>
    </row>
    <row r="1479" spans="3:12" x14ac:dyDescent="0.25">
      <c r="C1479" s="1151" t="s">
        <v>128</v>
      </c>
      <c r="D1479" s="1110" t="s">
        <v>1604</v>
      </c>
      <c r="E1479" s="1121" t="s">
        <v>584</v>
      </c>
      <c r="F1479" s="1112">
        <v>1</v>
      </c>
      <c r="G1479" s="1110">
        <v>7.3</v>
      </c>
      <c r="H1479" s="1113"/>
      <c r="I1479" s="1113"/>
      <c r="J1479" s="1114">
        <f t="shared" si="70"/>
        <v>7.3</v>
      </c>
      <c r="K1479" s="1119"/>
      <c r="L1479" s="1119"/>
    </row>
    <row r="1480" spans="3:12" x14ac:dyDescent="0.25">
      <c r="C1480" s="1151"/>
      <c r="D1480" s="1110"/>
      <c r="E1480" s="1121" t="s">
        <v>2297</v>
      </c>
      <c r="F1480" s="1112">
        <v>-1</v>
      </c>
      <c r="G1480" s="1110">
        <v>1</v>
      </c>
      <c r="H1480" s="1113"/>
      <c r="I1480" s="1113"/>
      <c r="J1480" s="1114">
        <f t="shared" si="70"/>
        <v>-1</v>
      </c>
      <c r="K1480" s="1119"/>
      <c r="L1480" s="1119"/>
    </row>
    <row r="1481" spans="3:12" x14ac:dyDescent="0.25">
      <c r="C1481" s="1151"/>
      <c r="D1481" s="1110"/>
      <c r="E1481" s="1121" t="s">
        <v>2303</v>
      </c>
      <c r="F1481" s="1112">
        <v>-1</v>
      </c>
      <c r="G1481" s="1110">
        <v>1.2</v>
      </c>
      <c r="H1481" s="1113"/>
      <c r="I1481" s="1113"/>
      <c r="J1481" s="1114">
        <f t="shared" si="70"/>
        <v>-1.2</v>
      </c>
      <c r="K1481" s="1119"/>
      <c r="L1481" s="1119"/>
    </row>
    <row r="1482" spans="3:12" x14ac:dyDescent="0.25">
      <c r="C1482" s="1151" t="s">
        <v>128</v>
      </c>
      <c r="D1482" s="1110" t="s">
        <v>2406</v>
      </c>
      <c r="E1482" s="1121" t="s">
        <v>138</v>
      </c>
      <c r="F1482" s="1112">
        <v>1</v>
      </c>
      <c r="G1482" s="1110">
        <v>36.200000000000003</v>
      </c>
      <c r="H1482" s="1113"/>
      <c r="I1482" s="1113"/>
      <c r="J1482" s="1114">
        <f t="shared" si="70"/>
        <v>36.200000000000003</v>
      </c>
      <c r="K1482" s="1119"/>
      <c r="L1482" s="1119"/>
    </row>
    <row r="1483" spans="3:12" x14ac:dyDescent="0.25">
      <c r="C1483" s="1151"/>
      <c r="D1483" s="1110"/>
      <c r="E1483" s="1121" t="s">
        <v>2297</v>
      </c>
      <c r="F1483" s="1112">
        <v>-8</v>
      </c>
      <c r="G1483" s="1110">
        <v>1</v>
      </c>
      <c r="H1483" s="1113"/>
      <c r="I1483" s="1113"/>
      <c r="J1483" s="1114">
        <f t="shared" si="70"/>
        <v>-8</v>
      </c>
      <c r="K1483" s="1119"/>
      <c r="L1483" s="1119"/>
    </row>
    <row r="1484" spans="3:12" x14ac:dyDescent="0.25">
      <c r="C1484" s="1151" t="s">
        <v>128</v>
      </c>
      <c r="D1484" s="1110" t="s">
        <v>1617</v>
      </c>
      <c r="E1484" s="1121" t="s">
        <v>138</v>
      </c>
      <c r="F1484" s="1112">
        <v>1</v>
      </c>
      <c r="G1484" s="1110">
        <v>17.95</v>
      </c>
      <c r="H1484" s="1113"/>
      <c r="I1484" s="1113"/>
      <c r="J1484" s="1114">
        <f t="shared" si="70"/>
        <v>17.95</v>
      </c>
      <c r="K1484" s="1119"/>
      <c r="L1484" s="1119"/>
    </row>
    <row r="1485" spans="3:12" x14ac:dyDescent="0.25">
      <c r="C1485" s="1151"/>
      <c r="D1485" s="1110"/>
      <c r="E1485" s="1121" t="s">
        <v>2297</v>
      </c>
      <c r="F1485" s="1112">
        <v>-1</v>
      </c>
      <c r="G1485" s="1110">
        <v>1.2</v>
      </c>
      <c r="H1485" s="1113"/>
      <c r="I1485" s="1113"/>
      <c r="J1485" s="1114">
        <f t="shared" si="70"/>
        <v>-1.2</v>
      </c>
      <c r="K1485" s="1119"/>
      <c r="L1485" s="1119"/>
    </row>
    <row r="1486" spans="3:12" x14ac:dyDescent="0.25">
      <c r="C1486" s="1151"/>
      <c r="D1486" s="1110"/>
      <c r="E1486" s="1121" t="s">
        <v>2297</v>
      </c>
      <c r="F1486" s="1112">
        <v>-3</v>
      </c>
      <c r="G1486" s="1110">
        <v>1</v>
      </c>
      <c r="H1486" s="1113"/>
      <c r="I1486" s="1113"/>
      <c r="J1486" s="1114">
        <f t="shared" si="70"/>
        <v>-3</v>
      </c>
      <c r="K1486" s="1119"/>
      <c r="L1486" s="1119"/>
    </row>
    <row r="1487" spans="3:12" x14ac:dyDescent="0.25">
      <c r="C1487" s="1151" t="s">
        <v>128</v>
      </c>
      <c r="D1487" s="1126" t="s">
        <v>1607</v>
      </c>
      <c r="E1487" s="1127" t="s">
        <v>585</v>
      </c>
      <c r="F1487" s="1112">
        <v>1</v>
      </c>
      <c r="G1487" s="1110">
        <v>13.3</v>
      </c>
      <c r="H1487" s="1113"/>
      <c r="I1487" s="1113"/>
      <c r="J1487" s="1114">
        <f t="shared" si="70"/>
        <v>13.3</v>
      </c>
      <c r="K1487" s="1119"/>
      <c r="L1487" s="1119"/>
    </row>
    <row r="1488" spans="3:12" x14ac:dyDescent="0.25">
      <c r="C1488" s="1151"/>
      <c r="D1488" s="1110"/>
      <c r="E1488" s="1121" t="s">
        <v>2297</v>
      </c>
      <c r="F1488" s="1112">
        <v>-1</v>
      </c>
      <c r="G1488" s="1110">
        <v>1</v>
      </c>
      <c r="H1488" s="1113"/>
      <c r="I1488" s="1113"/>
      <c r="J1488" s="1114">
        <f t="shared" si="70"/>
        <v>-1</v>
      </c>
      <c r="K1488" s="1119"/>
      <c r="L1488" s="1119"/>
    </row>
    <row r="1489" spans="3:12" x14ac:dyDescent="0.25">
      <c r="C1489" s="1151" t="s">
        <v>128</v>
      </c>
      <c r="D1489" s="1110" t="s">
        <v>1609</v>
      </c>
      <c r="E1489" s="1121" t="s">
        <v>2038</v>
      </c>
      <c r="F1489" s="1112">
        <v>1</v>
      </c>
      <c r="G1489" s="1110">
        <v>23.5</v>
      </c>
      <c r="H1489" s="1113"/>
      <c r="I1489" s="1113"/>
      <c r="J1489" s="1114">
        <f t="shared" si="70"/>
        <v>23.5</v>
      </c>
      <c r="K1489" s="1119"/>
      <c r="L1489" s="1119"/>
    </row>
    <row r="1490" spans="3:12" x14ac:dyDescent="0.25">
      <c r="C1490" s="1151"/>
      <c r="D1490" s="1110"/>
      <c r="E1490" s="1121" t="s">
        <v>2297</v>
      </c>
      <c r="F1490" s="1112">
        <v>-1</v>
      </c>
      <c r="G1490" s="1110">
        <v>1</v>
      </c>
      <c r="H1490" s="1113"/>
      <c r="I1490" s="1113"/>
      <c r="J1490" s="1114">
        <f t="shared" si="70"/>
        <v>-1</v>
      </c>
      <c r="K1490" s="1119"/>
      <c r="L1490" s="1119"/>
    </row>
    <row r="1491" spans="3:12" x14ac:dyDescent="0.25">
      <c r="C1491" s="1151" t="s">
        <v>128</v>
      </c>
      <c r="D1491" s="1110" t="s">
        <v>1611</v>
      </c>
      <c r="E1491" s="1121" t="s">
        <v>327</v>
      </c>
      <c r="F1491" s="1112">
        <v>1</v>
      </c>
      <c r="G1491" s="1110">
        <v>24</v>
      </c>
      <c r="H1491" s="1113"/>
      <c r="I1491" s="1113"/>
      <c r="J1491" s="1114">
        <f t="shared" si="70"/>
        <v>24</v>
      </c>
      <c r="K1491" s="1119"/>
      <c r="L1491" s="1119"/>
    </row>
    <row r="1492" spans="3:12" x14ac:dyDescent="0.25">
      <c r="C1492" s="1151"/>
      <c r="D1492" s="1110"/>
      <c r="E1492" s="1121" t="s">
        <v>2297</v>
      </c>
      <c r="F1492" s="1112">
        <v>-1</v>
      </c>
      <c r="G1492" s="1110">
        <v>1</v>
      </c>
      <c r="H1492" s="1113"/>
      <c r="I1492" s="1113"/>
      <c r="J1492" s="1114">
        <f t="shared" si="70"/>
        <v>-1</v>
      </c>
      <c r="K1492" s="1119"/>
      <c r="L1492" s="1119"/>
    </row>
    <row r="1493" spans="3:12" x14ac:dyDescent="0.25">
      <c r="C1493" s="1151" t="s">
        <v>128</v>
      </c>
      <c r="D1493" s="1110" t="s">
        <v>1627</v>
      </c>
      <c r="E1493" s="1121" t="s">
        <v>2409</v>
      </c>
      <c r="F1493" s="1112">
        <v>1</v>
      </c>
      <c r="G1493" s="1110">
        <v>14.1</v>
      </c>
      <c r="H1493" s="1113"/>
      <c r="I1493" s="1113"/>
      <c r="J1493" s="1114">
        <f t="shared" si="70"/>
        <v>14.1</v>
      </c>
      <c r="K1493" s="1119"/>
      <c r="L1493" s="1119"/>
    </row>
    <row r="1494" spans="3:12" x14ac:dyDescent="0.25">
      <c r="C1494" s="1151"/>
      <c r="D1494" s="1110"/>
      <c r="E1494" s="1121" t="s">
        <v>2297</v>
      </c>
      <c r="F1494" s="1112">
        <v>-1</v>
      </c>
      <c r="G1494" s="1110">
        <v>0.9</v>
      </c>
      <c r="H1494" s="1113"/>
      <c r="I1494" s="1113"/>
      <c r="J1494" s="1114">
        <f t="shared" si="70"/>
        <v>-0.9</v>
      </c>
      <c r="K1494" s="1119"/>
      <c r="L1494" s="1119"/>
    </row>
    <row r="1495" spans="3:12" x14ac:dyDescent="0.25">
      <c r="C1495" s="1151"/>
      <c r="D1495" s="1126"/>
      <c r="E1495" s="1127" t="s">
        <v>2303</v>
      </c>
      <c r="F1495" s="1112">
        <v>-1</v>
      </c>
      <c r="G1495" s="1110">
        <v>2.4</v>
      </c>
      <c r="H1495" s="1113"/>
      <c r="I1495" s="1113"/>
      <c r="J1495" s="1114">
        <f t="shared" si="70"/>
        <v>-2.4</v>
      </c>
      <c r="K1495" s="1119"/>
      <c r="L1495" s="1119"/>
    </row>
    <row r="1496" spans="3:12" x14ac:dyDescent="0.25">
      <c r="C1496" s="1123"/>
      <c r="D1496" s="1123"/>
      <c r="E1496" s="1123"/>
      <c r="F1496" s="1123"/>
      <c r="G1496" s="1123"/>
      <c r="H1496" s="1123"/>
      <c r="I1496" s="1123"/>
      <c r="J1496" s="1123"/>
      <c r="K1496" s="1123"/>
      <c r="L1496" s="1123"/>
    </row>
    <row r="1497" spans="3:12" x14ac:dyDescent="0.25">
      <c r="C1497" s="1151"/>
      <c r="D1497" s="1126"/>
      <c r="E1497" s="1118" t="s">
        <v>1685</v>
      </c>
      <c r="F1497" s="1112"/>
      <c r="G1497" s="1110"/>
      <c r="H1497" s="1113"/>
      <c r="I1497" s="1113"/>
      <c r="J1497" s="1114"/>
      <c r="K1497" s="1119"/>
      <c r="L1497" s="1119"/>
    </row>
    <row r="1498" spans="3:12" x14ac:dyDescent="0.25">
      <c r="C1498" s="1148" t="s">
        <v>128</v>
      </c>
      <c r="D1498" s="1110" t="s">
        <v>1659</v>
      </c>
      <c r="E1498" s="1121" t="s">
        <v>155</v>
      </c>
      <c r="F1498" s="1112">
        <v>1</v>
      </c>
      <c r="G1498" s="1110">
        <v>15</v>
      </c>
      <c r="H1498" s="1113"/>
      <c r="I1498" s="1113"/>
      <c r="J1498" s="1114">
        <f t="shared" ref="J1498:J1519" si="71">PRODUCT(F1498:I1498)</f>
        <v>15</v>
      </c>
      <c r="K1498" s="1119"/>
      <c r="L1498" s="1119"/>
    </row>
    <row r="1499" spans="3:12" x14ac:dyDescent="0.25">
      <c r="C1499" s="1148"/>
      <c r="D1499" s="1110"/>
      <c r="E1499" s="1121" t="s">
        <v>2297</v>
      </c>
      <c r="F1499" s="1112">
        <v>-1</v>
      </c>
      <c r="G1499" s="1110">
        <v>1</v>
      </c>
      <c r="H1499" s="1113"/>
      <c r="I1499" s="1113"/>
      <c r="J1499" s="1114">
        <f t="shared" si="71"/>
        <v>-1</v>
      </c>
      <c r="K1499" s="1119"/>
      <c r="L1499" s="1119"/>
    </row>
    <row r="1500" spans="3:12" x14ac:dyDescent="0.25">
      <c r="C1500" s="1148" t="s">
        <v>128</v>
      </c>
      <c r="D1500" s="1110" t="s">
        <v>1660</v>
      </c>
      <c r="E1500" s="1121" t="s">
        <v>2420</v>
      </c>
      <c r="F1500" s="1112">
        <v>1</v>
      </c>
      <c r="G1500" s="1110">
        <v>16.600000000000001</v>
      </c>
      <c r="H1500" s="1113"/>
      <c r="I1500" s="1113"/>
      <c r="J1500" s="1114">
        <f t="shared" si="71"/>
        <v>16.600000000000001</v>
      </c>
      <c r="K1500" s="1119"/>
      <c r="L1500" s="1119"/>
    </row>
    <row r="1501" spans="3:12" x14ac:dyDescent="0.25">
      <c r="C1501" s="1151"/>
      <c r="D1501" s="1110"/>
      <c r="E1501" s="1121" t="s">
        <v>2297</v>
      </c>
      <c r="F1501" s="1112">
        <v>-1</v>
      </c>
      <c r="G1501" s="1110">
        <v>1.2</v>
      </c>
      <c r="H1501" s="1113"/>
      <c r="I1501" s="1113"/>
      <c r="J1501" s="1114">
        <f t="shared" si="71"/>
        <v>-1.2</v>
      </c>
      <c r="K1501" s="1119"/>
      <c r="L1501" s="1119"/>
    </row>
    <row r="1502" spans="3:12" x14ac:dyDescent="0.25">
      <c r="C1502" s="1151"/>
      <c r="D1502" s="1110"/>
      <c r="E1502" s="1121" t="s">
        <v>2297</v>
      </c>
      <c r="F1502" s="1112">
        <v>-1</v>
      </c>
      <c r="G1502" s="1110">
        <v>0.9</v>
      </c>
      <c r="H1502" s="1113"/>
      <c r="I1502" s="1113"/>
      <c r="J1502" s="1114">
        <f t="shared" si="71"/>
        <v>-0.9</v>
      </c>
      <c r="K1502" s="1119"/>
      <c r="L1502" s="1119"/>
    </row>
    <row r="1503" spans="3:12" x14ac:dyDescent="0.25">
      <c r="C1503" s="1151" t="s">
        <v>128</v>
      </c>
      <c r="D1503" s="1110" t="s">
        <v>1663</v>
      </c>
      <c r="E1503" s="1121" t="s">
        <v>155</v>
      </c>
      <c r="F1503" s="1112">
        <v>1</v>
      </c>
      <c r="G1503" s="1110">
        <v>14.7</v>
      </c>
      <c r="H1503" s="1113"/>
      <c r="I1503" s="1113"/>
      <c r="J1503" s="1114">
        <f t="shared" si="71"/>
        <v>14.7</v>
      </c>
      <c r="K1503" s="1119"/>
      <c r="L1503" s="1119"/>
    </row>
    <row r="1504" spans="3:12" x14ac:dyDescent="0.25">
      <c r="C1504" s="1151"/>
      <c r="D1504" s="1110"/>
      <c r="E1504" s="1121" t="s">
        <v>2297</v>
      </c>
      <c r="F1504" s="1112">
        <v>-1</v>
      </c>
      <c r="G1504" s="1110">
        <v>1</v>
      </c>
      <c r="H1504" s="1113"/>
      <c r="I1504" s="1113"/>
      <c r="J1504" s="1114">
        <f t="shared" si="71"/>
        <v>-1</v>
      </c>
      <c r="K1504" s="1119"/>
      <c r="L1504" s="1119"/>
    </row>
    <row r="1505" spans="3:12" x14ac:dyDescent="0.25">
      <c r="C1505" s="1151" t="s">
        <v>128</v>
      </c>
      <c r="D1505" s="1110" t="s">
        <v>1667</v>
      </c>
      <c r="E1505" s="1121" t="s">
        <v>2421</v>
      </c>
      <c r="F1505" s="1112">
        <v>1</v>
      </c>
      <c r="G1505" s="1110">
        <v>12.4</v>
      </c>
      <c r="H1505" s="1113"/>
      <c r="I1505" s="1113"/>
      <c r="J1505" s="1114">
        <f t="shared" si="71"/>
        <v>12.4</v>
      </c>
      <c r="K1505" s="1119"/>
      <c r="L1505" s="1119"/>
    </row>
    <row r="1506" spans="3:12" x14ac:dyDescent="0.25">
      <c r="C1506" s="1151"/>
      <c r="D1506" s="1110"/>
      <c r="E1506" s="1121" t="s">
        <v>2297</v>
      </c>
      <c r="F1506" s="1112">
        <v>-1</v>
      </c>
      <c r="G1506" s="1110">
        <v>0.9</v>
      </c>
      <c r="H1506" s="1113"/>
      <c r="I1506" s="1113"/>
      <c r="J1506" s="1114">
        <f t="shared" si="71"/>
        <v>-0.9</v>
      </c>
      <c r="K1506" s="1119"/>
      <c r="L1506" s="1119"/>
    </row>
    <row r="1507" spans="3:12" x14ac:dyDescent="0.25">
      <c r="C1507" s="1148" t="s">
        <v>128</v>
      </c>
      <c r="D1507" s="1110" t="s">
        <v>2159</v>
      </c>
      <c r="E1507" s="1121" t="s">
        <v>138</v>
      </c>
      <c r="F1507" s="1112">
        <v>1</v>
      </c>
      <c r="G1507" s="1110">
        <v>35.1</v>
      </c>
      <c r="H1507" s="1113"/>
      <c r="I1507" s="1113"/>
      <c r="J1507" s="1114">
        <f t="shared" si="71"/>
        <v>35.1</v>
      </c>
      <c r="K1507" s="1119"/>
      <c r="L1507" s="1119"/>
    </row>
    <row r="1508" spans="3:12" x14ac:dyDescent="0.25">
      <c r="C1508" s="1148"/>
      <c r="D1508" s="1110"/>
      <c r="E1508" s="1121" t="s">
        <v>2297</v>
      </c>
      <c r="F1508" s="1112">
        <v>-2</v>
      </c>
      <c r="G1508" s="1110">
        <v>1.2</v>
      </c>
      <c r="H1508" s="1113"/>
      <c r="I1508" s="1113"/>
      <c r="J1508" s="1114">
        <f t="shared" si="71"/>
        <v>-2.4</v>
      </c>
      <c r="K1508" s="1119"/>
      <c r="L1508" s="1119"/>
    </row>
    <row r="1509" spans="3:12" x14ac:dyDescent="0.25">
      <c r="C1509" s="1148"/>
      <c r="D1509" s="1110"/>
      <c r="E1509" s="1121" t="s">
        <v>2297</v>
      </c>
      <c r="F1509" s="1112">
        <v>-5</v>
      </c>
      <c r="G1509" s="1110">
        <v>1</v>
      </c>
      <c r="H1509" s="1113"/>
      <c r="I1509" s="1113"/>
      <c r="J1509" s="1114">
        <f t="shared" si="71"/>
        <v>-5</v>
      </c>
      <c r="K1509" s="1119"/>
      <c r="L1509" s="1119"/>
    </row>
    <row r="1510" spans="3:12" x14ac:dyDescent="0.25">
      <c r="C1510" s="1148"/>
      <c r="D1510" s="1110"/>
      <c r="E1510" s="1121" t="s">
        <v>2297</v>
      </c>
      <c r="F1510" s="1112">
        <v>-1</v>
      </c>
      <c r="G1510" s="1110">
        <v>0.9</v>
      </c>
      <c r="H1510" s="1113"/>
      <c r="I1510" s="1113"/>
      <c r="J1510" s="1114">
        <f t="shared" si="71"/>
        <v>-0.9</v>
      </c>
      <c r="K1510" s="1119"/>
      <c r="L1510" s="1119"/>
    </row>
    <row r="1511" spans="3:12" x14ac:dyDescent="0.25">
      <c r="C1511" s="1148"/>
      <c r="D1511" s="1110"/>
      <c r="E1511" s="1121" t="s">
        <v>2297</v>
      </c>
      <c r="F1511" s="1112">
        <v>-1</v>
      </c>
      <c r="G1511" s="1110">
        <v>0.8</v>
      </c>
      <c r="H1511" s="1113"/>
      <c r="I1511" s="1113"/>
      <c r="J1511" s="1114">
        <f t="shared" si="71"/>
        <v>-0.8</v>
      </c>
      <c r="K1511" s="1119"/>
      <c r="L1511" s="1119"/>
    </row>
    <row r="1512" spans="3:12" x14ac:dyDescent="0.25">
      <c r="C1512" s="1151" t="s">
        <v>128</v>
      </c>
      <c r="D1512" s="1126" t="s">
        <v>1670</v>
      </c>
      <c r="E1512" s="1127" t="s">
        <v>2422</v>
      </c>
      <c r="F1512" s="1112">
        <v>1</v>
      </c>
      <c r="G1512" s="1110">
        <v>13.9</v>
      </c>
      <c r="H1512" s="1113"/>
      <c r="I1512" s="1113"/>
      <c r="J1512" s="1114">
        <f t="shared" si="71"/>
        <v>13.9</v>
      </c>
      <c r="K1512" s="1119"/>
      <c r="L1512" s="1119"/>
    </row>
    <row r="1513" spans="3:12" x14ac:dyDescent="0.25">
      <c r="C1513" s="1151"/>
      <c r="D1513" s="1126"/>
      <c r="E1513" s="1127" t="s">
        <v>2297</v>
      </c>
      <c r="F1513" s="1112">
        <v>-1</v>
      </c>
      <c r="G1513" s="1110">
        <v>1</v>
      </c>
      <c r="H1513" s="1113"/>
      <c r="I1513" s="1113"/>
      <c r="J1513" s="1114">
        <f t="shared" si="71"/>
        <v>-1</v>
      </c>
      <c r="K1513" s="1119"/>
      <c r="L1513" s="1119"/>
    </row>
    <row r="1514" spans="3:12" x14ac:dyDescent="0.25">
      <c r="C1514" s="1151" t="s">
        <v>128</v>
      </c>
      <c r="D1514" s="1126" t="s">
        <v>1672</v>
      </c>
      <c r="E1514" s="1127" t="s">
        <v>366</v>
      </c>
      <c r="F1514" s="1112">
        <v>1</v>
      </c>
      <c r="G1514" s="1110">
        <v>21.3</v>
      </c>
      <c r="H1514" s="1113"/>
      <c r="I1514" s="1113"/>
      <c r="J1514" s="1114">
        <f t="shared" si="71"/>
        <v>21.3</v>
      </c>
      <c r="K1514" s="1119"/>
      <c r="L1514" s="1119"/>
    </row>
    <row r="1515" spans="3:12" x14ac:dyDescent="0.25">
      <c r="C1515" s="1151"/>
      <c r="D1515" s="1126"/>
      <c r="E1515" s="1127" t="s">
        <v>2297</v>
      </c>
      <c r="F1515" s="1112">
        <v>-1</v>
      </c>
      <c r="G1515" s="1110">
        <v>1</v>
      </c>
      <c r="H1515" s="1113"/>
      <c r="I1515" s="1113"/>
      <c r="J1515" s="1114">
        <f t="shared" si="71"/>
        <v>-1</v>
      </c>
      <c r="K1515" s="1119"/>
      <c r="L1515" s="1119"/>
    </row>
    <row r="1516" spans="3:12" x14ac:dyDescent="0.25">
      <c r="C1516" s="1151" t="s">
        <v>128</v>
      </c>
      <c r="D1516" s="1126" t="s">
        <v>1675</v>
      </c>
      <c r="E1516" s="1127" t="s">
        <v>693</v>
      </c>
      <c r="F1516" s="1112">
        <v>1</v>
      </c>
      <c r="G1516" s="1110">
        <v>12.1</v>
      </c>
      <c r="H1516" s="1113"/>
      <c r="I1516" s="1113"/>
      <c r="J1516" s="1114">
        <f t="shared" si="71"/>
        <v>12.1</v>
      </c>
      <c r="K1516" s="1119"/>
      <c r="L1516" s="1119"/>
    </row>
    <row r="1517" spans="3:12" x14ac:dyDescent="0.25">
      <c r="C1517" s="1151"/>
      <c r="D1517" s="1110"/>
      <c r="E1517" s="1121" t="s">
        <v>2297</v>
      </c>
      <c r="F1517" s="1112">
        <v>-1</v>
      </c>
      <c r="G1517" s="1110">
        <v>1</v>
      </c>
      <c r="H1517" s="1113"/>
      <c r="I1517" s="1113"/>
      <c r="J1517" s="1114">
        <f t="shared" si="71"/>
        <v>-1</v>
      </c>
      <c r="K1517" s="1119"/>
      <c r="L1517" s="1119"/>
    </row>
    <row r="1518" spans="3:12" x14ac:dyDescent="0.25">
      <c r="C1518" s="1151" t="s">
        <v>128</v>
      </c>
      <c r="D1518" s="1110" t="s">
        <v>1676</v>
      </c>
      <c r="E1518" s="1121" t="s">
        <v>367</v>
      </c>
      <c r="F1518" s="1112">
        <v>1</v>
      </c>
      <c r="G1518" s="1110">
        <v>21.5</v>
      </c>
      <c r="H1518" s="1113"/>
      <c r="I1518" s="1113"/>
      <c r="J1518" s="1114">
        <f t="shared" si="71"/>
        <v>21.5</v>
      </c>
      <c r="K1518" s="1119"/>
      <c r="L1518" s="1119"/>
    </row>
    <row r="1519" spans="3:12" x14ac:dyDescent="0.25">
      <c r="C1519" s="1151"/>
      <c r="D1519" s="1110"/>
      <c r="E1519" s="1121" t="s">
        <v>2297</v>
      </c>
      <c r="F1519" s="1112">
        <v>-1</v>
      </c>
      <c r="G1519" s="1110">
        <v>1</v>
      </c>
      <c r="H1519" s="1113"/>
      <c r="I1519" s="1113"/>
      <c r="J1519" s="1114">
        <f t="shared" si="71"/>
        <v>-1</v>
      </c>
      <c r="K1519" s="1119"/>
      <c r="L1519" s="1119"/>
    </row>
    <row r="1520" spans="3:12" x14ac:dyDescent="0.25">
      <c r="C1520" s="1123"/>
      <c r="D1520" s="1123"/>
      <c r="E1520" s="1123"/>
      <c r="F1520" s="1123"/>
      <c r="G1520" s="1123"/>
      <c r="H1520" s="1123"/>
      <c r="I1520" s="1123"/>
      <c r="J1520" s="1123"/>
      <c r="K1520" s="1123"/>
      <c r="L1520" s="1123"/>
    </row>
    <row r="1521" spans="3:12" x14ac:dyDescent="0.25">
      <c r="C1521" s="1152"/>
      <c r="D1521" s="1110"/>
      <c r="E1521" s="1111" t="s">
        <v>203</v>
      </c>
      <c r="F1521" s="1112"/>
      <c r="G1521" s="1110"/>
      <c r="H1521" s="1113"/>
      <c r="I1521" s="1113"/>
      <c r="J1521" s="1114">
        <v>0</v>
      </c>
      <c r="K1521" s="1115"/>
      <c r="L1521" s="1153"/>
    </row>
    <row r="1522" spans="3:12" x14ac:dyDescent="0.25">
      <c r="C1522" s="1152"/>
      <c r="D1522" s="1110"/>
      <c r="E1522" s="1118" t="s">
        <v>1750</v>
      </c>
      <c r="F1522" s="1112"/>
      <c r="G1522" s="1110"/>
      <c r="H1522" s="1113"/>
      <c r="I1522" s="1113"/>
      <c r="J1522" s="1114"/>
      <c r="K1522" s="1115"/>
      <c r="L1522" s="1153"/>
    </row>
    <row r="1523" spans="3:12" x14ac:dyDescent="0.25">
      <c r="C1523" s="1151" t="s">
        <v>128</v>
      </c>
      <c r="D1523" s="1126" t="s">
        <v>1770</v>
      </c>
      <c r="E1523" s="1127" t="s">
        <v>1771</v>
      </c>
      <c r="F1523" s="1112">
        <v>1</v>
      </c>
      <c r="G1523" s="1110">
        <v>15.4</v>
      </c>
      <c r="H1523" s="1113"/>
      <c r="I1523" s="1113"/>
      <c r="J1523" s="1114">
        <f t="shared" ref="J1523:J1534" si="72">PRODUCT(F1523:I1523)</f>
        <v>15.4</v>
      </c>
      <c r="K1523" s="1119"/>
      <c r="L1523" s="1119"/>
    </row>
    <row r="1524" spans="3:12" x14ac:dyDescent="0.25">
      <c r="C1524" s="1148"/>
      <c r="D1524" s="1110"/>
      <c r="E1524" s="1121" t="s">
        <v>2297</v>
      </c>
      <c r="F1524" s="1112">
        <v>-1</v>
      </c>
      <c r="G1524" s="1110">
        <v>0.9</v>
      </c>
      <c r="H1524" s="1113"/>
      <c r="I1524" s="1113"/>
      <c r="J1524" s="1114">
        <f t="shared" si="72"/>
        <v>-0.9</v>
      </c>
      <c r="K1524" s="1119"/>
      <c r="L1524" s="1119"/>
    </row>
    <row r="1525" spans="3:12" x14ac:dyDescent="0.25">
      <c r="C1525" s="1148"/>
      <c r="D1525" s="1110"/>
      <c r="E1525" s="1121" t="s">
        <v>2297</v>
      </c>
      <c r="F1525" s="1112">
        <v>-1</v>
      </c>
      <c r="G1525" s="1110">
        <v>0.8</v>
      </c>
      <c r="H1525" s="1113"/>
      <c r="I1525" s="1113"/>
      <c r="J1525" s="1114">
        <f t="shared" si="72"/>
        <v>-0.8</v>
      </c>
      <c r="K1525" s="1119"/>
      <c r="L1525" s="1119"/>
    </row>
    <row r="1526" spans="3:12" x14ac:dyDescent="0.25">
      <c r="C1526" s="1148"/>
      <c r="D1526" s="1110"/>
      <c r="E1526" s="1121" t="s">
        <v>2439</v>
      </c>
      <c r="F1526" s="1112">
        <v>-1</v>
      </c>
      <c r="G1526" s="1110">
        <v>0.9</v>
      </c>
      <c r="H1526" s="1113"/>
      <c r="I1526" s="1113"/>
      <c r="J1526" s="1114">
        <f t="shared" si="72"/>
        <v>-0.9</v>
      </c>
      <c r="K1526" s="1119"/>
      <c r="L1526" s="1119"/>
    </row>
    <row r="1527" spans="3:12" x14ac:dyDescent="0.25">
      <c r="C1527" s="1151" t="s">
        <v>128</v>
      </c>
      <c r="D1527" s="1126" t="s">
        <v>2149</v>
      </c>
      <c r="E1527" s="1127" t="s">
        <v>1771</v>
      </c>
      <c r="F1527" s="1112">
        <v>1</v>
      </c>
      <c r="G1527" s="1110">
        <v>15.4</v>
      </c>
      <c r="H1527" s="1113"/>
      <c r="I1527" s="1113"/>
      <c r="J1527" s="1114">
        <f t="shared" si="72"/>
        <v>15.4</v>
      </c>
      <c r="K1527" s="1119"/>
      <c r="L1527" s="1119"/>
    </row>
    <row r="1528" spans="3:12" x14ac:dyDescent="0.25">
      <c r="C1528" s="1148"/>
      <c r="D1528" s="1110"/>
      <c r="E1528" s="1121" t="s">
        <v>2297</v>
      </c>
      <c r="F1528" s="1112">
        <v>-1</v>
      </c>
      <c r="G1528" s="1110">
        <v>0.9</v>
      </c>
      <c r="H1528" s="1113"/>
      <c r="I1528" s="1113"/>
      <c r="J1528" s="1114">
        <f t="shared" si="72"/>
        <v>-0.9</v>
      </c>
      <c r="K1528" s="1119"/>
      <c r="L1528" s="1119"/>
    </row>
    <row r="1529" spans="3:12" x14ac:dyDescent="0.25">
      <c r="C1529" s="1148"/>
      <c r="D1529" s="1110"/>
      <c r="E1529" s="1121" t="s">
        <v>2297</v>
      </c>
      <c r="F1529" s="1112">
        <v>-1</v>
      </c>
      <c r="G1529" s="1110">
        <v>0.8</v>
      </c>
      <c r="H1529" s="1113"/>
      <c r="I1529" s="1113"/>
      <c r="J1529" s="1114">
        <f t="shared" si="72"/>
        <v>-0.8</v>
      </c>
      <c r="K1529" s="1119"/>
      <c r="L1529" s="1119"/>
    </row>
    <row r="1530" spans="3:12" x14ac:dyDescent="0.25">
      <c r="C1530" s="1148"/>
      <c r="D1530" s="1110"/>
      <c r="E1530" s="1121" t="s">
        <v>2439</v>
      </c>
      <c r="F1530" s="1112">
        <v>-1</v>
      </c>
      <c r="G1530" s="1110">
        <v>0.9</v>
      </c>
      <c r="H1530" s="1113"/>
      <c r="I1530" s="1113"/>
      <c r="J1530" s="1114">
        <f t="shared" si="72"/>
        <v>-0.9</v>
      </c>
      <c r="K1530" s="1119"/>
      <c r="L1530" s="1119"/>
    </row>
    <row r="1531" spans="3:12" x14ac:dyDescent="0.25">
      <c r="C1531" s="1151" t="s">
        <v>128</v>
      </c>
      <c r="D1531" s="1267" t="s">
        <v>1776</v>
      </c>
      <c r="E1531" s="1127" t="s">
        <v>1777</v>
      </c>
      <c r="F1531" s="1110">
        <v>1</v>
      </c>
      <c r="G1531" s="1110">
        <v>19.850000000000001</v>
      </c>
      <c r="H1531" s="1113"/>
      <c r="I1531" s="1113"/>
      <c r="J1531" s="1114">
        <f t="shared" si="72"/>
        <v>19.850000000000001</v>
      </c>
      <c r="K1531" s="1131"/>
      <c r="L1531" s="1115"/>
    </row>
    <row r="1532" spans="3:12" x14ac:dyDescent="0.25">
      <c r="C1532" s="1148"/>
      <c r="D1532" s="1110"/>
      <c r="E1532" s="1121" t="s">
        <v>2297</v>
      </c>
      <c r="F1532" s="1112">
        <v>-1</v>
      </c>
      <c r="G1532" s="1110">
        <v>1</v>
      </c>
      <c r="H1532" s="1113"/>
      <c r="I1532" s="1113"/>
      <c r="J1532" s="1114">
        <f t="shared" si="72"/>
        <v>-1</v>
      </c>
      <c r="K1532" s="1119"/>
      <c r="L1532" s="1119"/>
    </row>
    <row r="1533" spans="3:12" x14ac:dyDescent="0.25">
      <c r="C1533" s="1148"/>
      <c r="D1533" s="1110"/>
      <c r="E1533" s="1121" t="s">
        <v>2297</v>
      </c>
      <c r="F1533" s="1112">
        <v>-2</v>
      </c>
      <c r="G1533" s="1110">
        <v>0.9</v>
      </c>
      <c r="H1533" s="1113"/>
      <c r="I1533" s="1113"/>
      <c r="J1533" s="1114">
        <f t="shared" si="72"/>
        <v>-1.8</v>
      </c>
      <c r="K1533" s="1119"/>
      <c r="L1533" s="1119"/>
    </row>
    <row r="1534" spans="3:12" x14ac:dyDescent="0.25">
      <c r="C1534" s="1148"/>
      <c r="D1534" s="1110"/>
      <c r="E1534" s="1121" t="s">
        <v>2297</v>
      </c>
      <c r="F1534" s="1112">
        <v>-1</v>
      </c>
      <c r="G1534" s="1110">
        <v>0.8</v>
      </c>
      <c r="H1534" s="1113"/>
      <c r="I1534" s="1113"/>
      <c r="J1534" s="1114">
        <f t="shared" si="72"/>
        <v>-0.8</v>
      </c>
      <c r="K1534" s="1119"/>
      <c r="L1534" s="1119"/>
    </row>
    <row r="1535" spans="3:12" x14ac:dyDescent="0.25">
      <c r="C1535" s="1123"/>
      <c r="D1535" s="1123"/>
      <c r="E1535" s="1123"/>
      <c r="F1535" s="1123"/>
      <c r="G1535" s="1123"/>
      <c r="H1535" s="1123"/>
      <c r="I1535" s="1123"/>
      <c r="J1535" s="1123"/>
      <c r="K1535" s="1123"/>
      <c r="L1535" s="1123"/>
    </row>
    <row r="1536" spans="3:12" x14ac:dyDescent="0.25">
      <c r="C1536" s="1148"/>
      <c r="D1536" s="1110"/>
      <c r="E1536" s="1118" t="s">
        <v>1798</v>
      </c>
      <c r="F1536" s="1112"/>
      <c r="G1536" s="1110"/>
      <c r="H1536" s="1113"/>
      <c r="I1536" s="1113"/>
      <c r="J1536" s="1114"/>
      <c r="K1536" s="1119"/>
      <c r="L1536" s="1119"/>
    </row>
    <row r="1537" spans="3:12" x14ac:dyDescent="0.25">
      <c r="C1537" s="1151" t="s">
        <v>128</v>
      </c>
      <c r="D1537" s="1126" t="s">
        <v>1803</v>
      </c>
      <c r="E1537" s="1127" t="s">
        <v>176</v>
      </c>
      <c r="F1537" s="1112">
        <v>1</v>
      </c>
      <c r="G1537" s="1110">
        <v>17.8</v>
      </c>
      <c r="H1537" s="1113"/>
      <c r="I1537" s="1113"/>
      <c r="J1537" s="1114">
        <f t="shared" ref="J1537:J1548" si="73">PRODUCT(F1537:I1537)</f>
        <v>17.8</v>
      </c>
      <c r="K1537" s="1119"/>
      <c r="L1537" s="1119"/>
    </row>
    <row r="1538" spans="3:12" x14ac:dyDescent="0.25">
      <c r="C1538" s="1148"/>
      <c r="D1538" s="1110"/>
      <c r="E1538" s="1121" t="s">
        <v>2297</v>
      </c>
      <c r="F1538" s="1112">
        <v>-1</v>
      </c>
      <c r="G1538" s="1110">
        <v>1</v>
      </c>
      <c r="H1538" s="1113"/>
      <c r="I1538" s="1113"/>
      <c r="J1538" s="1114">
        <f t="shared" si="73"/>
        <v>-1</v>
      </c>
      <c r="K1538" s="1119"/>
      <c r="L1538" s="1119"/>
    </row>
    <row r="1539" spans="3:12" x14ac:dyDescent="0.25">
      <c r="C1539" s="1151" t="s">
        <v>128</v>
      </c>
      <c r="D1539" s="1126" t="s">
        <v>1805</v>
      </c>
      <c r="E1539" s="1127" t="s">
        <v>159</v>
      </c>
      <c r="F1539" s="1112">
        <v>1</v>
      </c>
      <c r="G1539" s="1110">
        <v>13.7</v>
      </c>
      <c r="H1539" s="1113"/>
      <c r="I1539" s="1113"/>
      <c r="J1539" s="1114">
        <f t="shared" si="73"/>
        <v>13.7</v>
      </c>
      <c r="K1539" s="1119"/>
      <c r="L1539" s="1119"/>
    </row>
    <row r="1540" spans="3:12" x14ac:dyDescent="0.25">
      <c r="C1540" s="1148"/>
      <c r="D1540" s="1110"/>
      <c r="E1540" s="1121" t="s">
        <v>2297</v>
      </c>
      <c r="F1540" s="1112">
        <v>-1</v>
      </c>
      <c r="G1540" s="1110">
        <v>1</v>
      </c>
      <c r="H1540" s="1113"/>
      <c r="I1540" s="1113"/>
      <c r="J1540" s="1114">
        <f t="shared" si="73"/>
        <v>-1</v>
      </c>
      <c r="K1540" s="1119"/>
      <c r="L1540" s="1119"/>
    </row>
    <row r="1541" spans="3:12" x14ac:dyDescent="0.25">
      <c r="C1541" s="1151" t="s">
        <v>128</v>
      </c>
      <c r="D1541" s="1126" t="s">
        <v>1801</v>
      </c>
      <c r="E1541" s="1127" t="s">
        <v>155</v>
      </c>
      <c r="F1541" s="1112">
        <v>1</v>
      </c>
      <c r="G1541" s="1110">
        <v>14.6</v>
      </c>
      <c r="H1541" s="1113"/>
      <c r="I1541" s="1113"/>
      <c r="J1541" s="1114">
        <f t="shared" si="73"/>
        <v>14.6</v>
      </c>
      <c r="K1541" s="1119"/>
      <c r="L1541" s="1119"/>
    </row>
    <row r="1542" spans="3:12" x14ac:dyDescent="0.25">
      <c r="C1542" s="1148"/>
      <c r="D1542" s="1110"/>
      <c r="E1542" s="1121" t="s">
        <v>2297</v>
      </c>
      <c r="F1542" s="1112">
        <v>-1</v>
      </c>
      <c r="G1542" s="1110">
        <v>1</v>
      </c>
      <c r="H1542" s="1113"/>
      <c r="I1542" s="1113"/>
      <c r="J1542" s="1114">
        <f t="shared" si="73"/>
        <v>-1</v>
      </c>
      <c r="K1542" s="1119"/>
      <c r="L1542" s="1119"/>
    </row>
    <row r="1543" spans="3:12" x14ac:dyDescent="0.25">
      <c r="C1543" s="1151" t="s">
        <v>128</v>
      </c>
      <c r="D1543" s="1126" t="s">
        <v>1794</v>
      </c>
      <c r="E1543" s="1127" t="s">
        <v>1795</v>
      </c>
      <c r="F1543" s="1112">
        <v>1</v>
      </c>
      <c r="G1543" s="1110">
        <v>14.7</v>
      </c>
      <c r="H1543" s="1113"/>
      <c r="I1543" s="1113"/>
      <c r="J1543" s="1114">
        <f t="shared" si="73"/>
        <v>14.7</v>
      </c>
      <c r="K1543" s="1119"/>
      <c r="L1543" s="1119"/>
    </row>
    <row r="1544" spans="3:12" x14ac:dyDescent="0.25">
      <c r="C1544" s="1148"/>
      <c r="D1544" s="1110"/>
      <c r="E1544" s="1121" t="s">
        <v>2297</v>
      </c>
      <c r="F1544" s="1112">
        <v>-1</v>
      </c>
      <c r="G1544" s="1110">
        <v>0.9</v>
      </c>
      <c r="H1544" s="1113"/>
      <c r="I1544" s="1113"/>
      <c r="J1544" s="1114">
        <f t="shared" si="73"/>
        <v>-0.9</v>
      </c>
      <c r="K1544" s="1119"/>
      <c r="L1544" s="1119"/>
    </row>
    <row r="1545" spans="3:12" x14ac:dyDescent="0.25">
      <c r="C1545" s="1151" t="s">
        <v>128</v>
      </c>
      <c r="D1545" s="1126" t="s">
        <v>1808</v>
      </c>
      <c r="E1545" s="1127" t="s">
        <v>1809</v>
      </c>
      <c r="F1545" s="1112">
        <v>1</v>
      </c>
      <c r="G1545" s="1110">
        <v>14.8</v>
      </c>
      <c r="H1545" s="1113"/>
      <c r="I1545" s="1113"/>
      <c r="J1545" s="1114">
        <f t="shared" si="73"/>
        <v>14.8</v>
      </c>
      <c r="K1545" s="1119"/>
      <c r="L1545" s="1119"/>
    </row>
    <row r="1546" spans="3:12" x14ac:dyDescent="0.25">
      <c r="C1546" s="1148"/>
      <c r="D1546" s="1110"/>
      <c r="E1546" s="1121" t="s">
        <v>2297</v>
      </c>
      <c r="F1546" s="1112">
        <v>-1</v>
      </c>
      <c r="G1546" s="1110">
        <v>0.9</v>
      </c>
      <c r="H1546" s="1113"/>
      <c r="I1546" s="1113"/>
      <c r="J1546" s="1114">
        <f t="shared" si="73"/>
        <v>-0.9</v>
      </c>
      <c r="K1546" s="1119"/>
      <c r="L1546" s="1119"/>
    </row>
    <row r="1547" spans="3:12" x14ac:dyDescent="0.25">
      <c r="C1547" s="1151" t="s">
        <v>128</v>
      </c>
      <c r="D1547" s="1126" t="s">
        <v>1806</v>
      </c>
      <c r="E1547" s="1127" t="s">
        <v>1807</v>
      </c>
      <c r="F1547" s="1112">
        <v>1</v>
      </c>
      <c r="G1547" s="1110">
        <v>14.5</v>
      </c>
      <c r="H1547" s="1113"/>
      <c r="I1547" s="1113"/>
      <c r="J1547" s="1114">
        <f t="shared" si="73"/>
        <v>14.5</v>
      </c>
      <c r="K1547" s="1119"/>
      <c r="L1547" s="1119"/>
    </row>
    <row r="1548" spans="3:12" x14ac:dyDescent="0.25">
      <c r="C1548" s="1148"/>
      <c r="D1548" s="1110"/>
      <c r="E1548" s="1121" t="s">
        <v>2297</v>
      </c>
      <c r="F1548" s="1112">
        <v>-1</v>
      </c>
      <c r="G1548" s="1110">
        <v>1</v>
      </c>
      <c r="H1548" s="1113"/>
      <c r="I1548" s="1113"/>
      <c r="J1548" s="1114">
        <f t="shared" si="73"/>
        <v>-1</v>
      </c>
      <c r="K1548" s="1119"/>
      <c r="L1548" s="1119"/>
    </row>
    <row r="1549" spans="3:12" x14ac:dyDescent="0.25">
      <c r="C1549" s="1268"/>
      <c r="D1549" s="1202"/>
      <c r="E1549" s="1269"/>
      <c r="F1549" s="1201"/>
      <c r="G1549" s="1202"/>
      <c r="H1549" s="1202"/>
      <c r="I1549" s="1202"/>
      <c r="J1549" s="1203"/>
      <c r="K1549" s="1202"/>
      <c r="L1549" s="1202"/>
    </row>
    <row r="1550" spans="3:12" x14ac:dyDescent="0.25">
      <c r="C1550" s="1270"/>
      <c r="D1550" s="1163"/>
      <c r="E1550" s="1177"/>
      <c r="F1550" s="1165"/>
      <c r="G1550" s="1163"/>
      <c r="H1550" s="1163"/>
      <c r="I1550" s="1163"/>
      <c r="J1550" s="1166"/>
      <c r="K1550" s="1163"/>
      <c r="L1550" s="1163"/>
    </row>
    <row r="1551" spans="3:12" x14ac:dyDescent="0.25">
      <c r="C1551" s="1090" t="str">
        <f>RESUMEN!C126</f>
        <v>03.05.02.08</v>
      </c>
      <c r="D1551" s="2109" t="str">
        <f>RESUMEN!D126</f>
        <v>C.Z. VINILICO SANITARIO SEMI-RIGIDO h=0.10m.</v>
      </c>
      <c r="E1551" s="2110"/>
      <c r="F1551" s="2110"/>
      <c r="G1551" s="2110"/>
      <c r="H1551" s="2110"/>
      <c r="I1551" s="2110"/>
      <c r="J1551" s="2110"/>
      <c r="K1551" s="2110"/>
      <c r="L1551" s="2111"/>
    </row>
    <row r="1552" spans="3:12" x14ac:dyDescent="0.25">
      <c r="C1552" s="1092" t="s">
        <v>1</v>
      </c>
      <c r="D1552" s="1093" t="s">
        <v>239</v>
      </c>
      <c r="E1552" s="1094" t="s">
        <v>2</v>
      </c>
      <c r="F1552" s="1095" t="s">
        <v>45</v>
      </c>
      <c r="G1552" s="1096" t="s">
        <v>52</v>
      </c>
      <c r="H1552" s="1096" t="s">
        <v>47</v>
      </c>
      <c r="I1552" s="1096" t="s">
        <v>48</v>
      </c>
      <c r="J1552" s="1096" t="s">
        <v>49</v>
      </c>
      <c r="K1552" s="328" t="s">
        <v>50</v>
      </c>
      <c r="L1552" s="1092" t="s">
        <v>3</v>
      </c>
    </row>
    <row r="1553" spans="3:12" x14ac:dyDescent="0.25">
      <c r="C1553" s="1271"/>
      <c r="D1553" s="1292"/>
      <c r="E1553" s="1293"/>
      <c r="F1553" s="1294"/>
      <c r="G1553" s="1294"/>
      <c r="H1553" s="1295"/>
      <c r="I1553" s="1295"/>
      <c r="J1553" s="1295"/>
      <c r="K1553" s="1296">
        <f>SUM(J1554:J1667)</f>
        <v>639.10000000000014</v>
      </c>
      <c r="L1553" s="1272" t="s">
        <v>37</v>
      </c>
    </row>
    <row r="1554" spans="3:12" x14ac:dyDescent="0.25">
      <c r="C1554" s="1271"/>
      <c r="D1554" s="1298"/>
      <c r="E1554" s="1274"/>
      <c r="F1554" s="1275"/>
      <c r="G1554" s="1264"/>
      <c r="H1554" s="1264"/>
      <c r="I1554" s="1264"/>
      <c r="J1554" s="1264"/>
      <c r="K1554" s="1276"/>
      <c r="L1554" s="1277"/>
    </row>
    <row r="1555" spans="3:12" x14ac:dyDescent="0.25">
      <c r="C1555" s="1141"/>
      <c r="D1555" s="1142"/>
      <c r="E1555" s="1143" t="s">
        <v>169</v>
      </c>
      <c r="F1555" s="1144"/>
      <c r="G1555" s="1142"/>
      <c r="H1555" s="1106"/>
      <c r="I1555" s="1106"/>
      <c r="J1555" s="1168"/>
      <c r="K1555" s="1146"/>
      <c r="L1555" s="1147"/>
    </row>
    <row r="1556" spans="3:12" x14ac:dyDescent="0.25">
      <c r="C1556" s="1148"/>
      <c r="D1556" s="1110"/>
      <c r="E1556" s="1118" t="s">
        <v>1021</v>
      </c>
      <c r="F1556" s="1112"/>
      <c r="G1556" s="1110"/>
      <c r="H1556" s="1113"/>
      <c r="I1556" s="1113"/>
      <c r="J1556" s="1114"/>
      <c r="K1556" s="1119"/>
      <c r="L1556" s="1119"/>
    </row>
    <row r="1557" spans="3:12" x14ac:dyDescent="0.25">
      <c r="C1557" s="1148" t="s">
        <v>797</v>
      </c>
      <c r="D1557" s="1110" t="s">
        <v>1022</v>
      </c>
      <c r="E1557" s="1121" t="s">
        <v>569</v>
      </c>
      <c r="F1557" s="1112">
        <v>1</v>
      </c>
      <c r="G1557" s="1110">
        <v>22</v>
      </c>
      <c r="H1557" s="1113"/>
      <c r="I1557" s="1113"/>
      <c r="J1557" s="1114">
        <f t="shared" ref="J1557:J1561" si="74">PRODUCT(F1557:I1557)</f>
        <v>22</v>
      </c>
      <c r="K1557" s="1119"/>
      <c r="L1557" s="1119"/>
    </row>
    <row r="1558" spans="3:12" x14ac:dyDescent="0.25">
      <c r="C1558" s="1148"/>
      <c r="D1558" s="1110"/>
      <c r="E1558" s="1121" t="s">
        <v>2297</v>
      </c>
      <c r="F1558" s="1112">
        <v>-1</v>
      </c>
      <c r="G1558" s="1110">
        <v>1.8</v>
      </c>
      <c r="H1558" s="1113"/>
      <c r="I1558" s="1113"/>
      <c r="J1558" s="1114">
        <f t="shared" si="74"/>
        <v>-1.8</v>
      </c>
      <c r="K1558" s="1119"/>
      <c r="L1558" s="1119"/>
    </row>
    <row r="1559" spans="3:12" x14ac:dyDescent="0.25">
      <c r="C1559" s="1148"/>
      <c r="D1559" s="1110"/>
      <c r="E1559" s="1121" t="s">
        <v>2297</v>
      </c>
      <c r="F1559" s="1112">
        <v>-1</v>
      </c>
      <c r="G1559" s="1110">
        <v>1</v>
      </c>
      <c r="H1559" s="1113"/>
      <c r="I1559" s="1113"/>
      <c r="J1559" s="1114">
        <f t="shared" si="74"/>
        <v>-1</v>
      </c>
      <c r="K1559" s="1119"/>
      <c r="L1559" s="1119"/>
    </row>
    <row r="1560" spans="3:12" x14ac:dyDescent="0.25">
      <c r="C1560" s="1148" t="s">
        <v>797</v>
      </c>
      <c r="D1560" s="1110" t="s">
        <v>1061</v>
      </c>
      <c r="E1560" s="1121" t="s">
        <v>215</v>
      </c>
      <c r="F1560" s="1112">
        <v>1</v>
      </c>
      <c r="G1560" s="1110">
        <v>24.2</v>
      </c>
      <c r="H1560" s="1113"/>
      <c r="I1560" s="1113"/>
      <c r="J1560" s="1114">
        <f t="shared" si="74"/>
        <v>24.2</v>
      </c>
      <c r="K1560" s="1119"/>
      <c r="L1560" s="1119"/>
    </row>
    <row r="1561" spans="3:12" x14ac:dyDescent="0.25">
      <c r="C1561" s="1148"/>
      <c r="D1561" s="1110"/>
      <c r="E1561" s="1121" t="s">
        <v>2297</v>
      </c>
      <c r="F1561" s="1112">
        <v>-1</v>
      </c>
      <c r="G1561" s="1110">
        <v>1.2</v>
      </c>
      <c r="H1561" s="1113"/>
      <c r="I1561" s="1113"/>
      <c r="J1561" s="1114">
        <f t="shared" si="74"/>
        <v>-1.2</v>
      </c>
      <c r="K1561" s="1119"/>
      <c r="L1561" s="1119"/>
    </row>
    <row r="1562" spans="3:12" x14ac:dyDescent="0.25">
      <c r="C1562" s="1123"/>
      <c r="D1562" s="1123"/>
      <c r="E1562" s="1123"/>
      <c r="F1562" s="1123"/>
      <c r="G1562" s="1123"/>
      <c r="H1562" s="1123"/>
      <c r="I1562" s="1123"/>
      <c r="J1562" s="1123"/>
      <c r="K1562" s="1123"/>
      <c r="L1562" s="1123"/>
    </row>
    <row r="1563" spans="3:12" x14ac:dyDescent="0.25">
      <c r="C1563" s="1148"/>
      <c r="D1563" s="1110"/>
      <c r="E1563" s="1118" t="s">
        <v>1102</v>
      </c>
      <c r="F1563" s="1112"/>
      <c r="G1563" s="1110"/>
      <c r="H1563" s="1113"/>
      <c r="I1563" s="1113"/>
      <c r="J1563" s="1114"/>
      <c r="K1563" s="1119"/>
      <c r="L1563" s="1119"/>
    </row>
    <row r="1564" spans="3:12" x14ac:dyDescent="0.25">
      <c r="C1564" s="1148" t="s">
        <v>797</v>
      </c>
      <c r="D1564" s="1110" t="s">
        <v>1117</v>
      </c>
      <c r="E1564" s="1121" t="s">
        <v>173</v>
      </c>
      <c r="F1564" s="1112">
        <v>1</v>
      </c>
      <c r="G1564" s="1110">
        <v>17</v>
      </c>
      <c r="H1564" s="1113"/>
      <c r="I1564" s="1113"/>
      <c r="J1564" s="1114">
        <f t="shared" ref="J1564:J1567" si="75">PRODUCT(F1564:I1564)</f>
        <v>17</v>
      </c>
      <c r="K1564" s="1119"/>
      <c r="L1564" s="1119"/>
    </row>
    <row r="1565" spans="3:12" x14ac:dyDescent="0.25">
      <c r="C1565" s="1148"/>
      <c r="D1565" s="1110"/>
      <c r="E1565" s="1121" t="s">
        <v>2297</v>
      </c>
      <c r="F1565" s="1112">
        <v>-1</v>
      </c>
      <c r="G1565" s="1110">
        <v>1</v>
      </c>
      <c r="H1565" s="1113"/>
      <c r="I1565" s="1113"/>
      <c r="J1565" s="1114">
        <f t="shared" si="75"/>
        <v>-1</v>
      </c>
      <c r="K1565" s="1119"/>
      <c r="L1565" s="1119"/>
    </row>
    <row r="1566" spans="3:12" x14ac:dyDescent="0.25">
      <c r="C1566" s="1148"/>
      <c r="D1566" s="1110"/>
      <c r="E1566" s="1121" t="s">
        <v>2297</v>
      </c>
      <c r="F1566" s="1112">
        <v>-1</v>
      </c>
      <c r="G1566" s="1110">
        <v>0.9</v>
      </c>
      <c r="H1566" s="1113"/>
      <c r="I1566" s="1113"/>
      <c r="J1566" s="1114">
        <f t="shared" si="75"/>
        <v>-0.9</v>
      </c>
      <c r="K1566" s="1119"/>
      <c r="L1566" s="1119"/>
    </row>
    <row r="1567" spans="3:12" x14ac:dyDescent="0.25">
      <c r="C1567" s="1148" t="s">
        <v>797</v>
      </c>
      <c r="D1567" s="1110" t="s">
        <v>2488</v>
      </c>
      <c r="E1567" s="1121" t="s">
        <v>762</v>
      </c>
      <c r="F1567" s="1112">
        <v>1</v>
      </c>
      <c r="G1567" s="1110">
        <v>6.4</v>
      </c>
      <c r="H1567" s="1113"/>
      <c r="I1567" s="1113"/>
      <c r="J1567" s="1114">
        <f t="shared" si="75"/>
        <v>6.4</v>
      </c>
      <c r="K1567" s="1119"/>
      <c r="L1567" s="1119"/>
    </row>
    <row r="1568" spans="3:12" x14ac:dyDescent="0.25">
      <c r="C1568" s="1123"/>
      <c r="D1568" s="1123"/>
      <c r="E1568" s="1123"/>
      <c r="F1568" s="1123"/>
      <c r="G1568" s="1123"/>
      <c r="H1568" s="1123"/>
      <c r="I1568" s="1123"/>
      <c r="J1568" s="1123"/>
      <c r="K1568" s="1123"/>
      <c r="L1568" s="1123"/>
    </row>
    <row r="1569" spans="3:12" x14ac:dyDescent="0.25">
      <c r="C1569" s="1148"/>
      <c r="D1569" s="1110"/>
      <c r="E1569" s="1118" t="s">
        <v>1385</v>
      </c>
      <c r="F1569" s="1112"/>
      <c r="G1569" s="1110"/>
      <c r="H1569" s="1113"/>
      <c r="I1569" s="1113"/>
      <c r="J1569" s="1114"/>
      <c r="K1569" s="1119"/>
      <c r="L1569" s="1119"/>
    </row>
    <row r="1570" spans="3:12" x14ac:dyDescent="0.25">
      <c r="C1570" s="1148" t="s">
        <v>797</v>
      </c>
      <c r="D1570" s="1110" t="s">
        <v>1194</v>
      </c>
      <c r="E1570" s="1121" t="s">
        <v>1195</v>
      </c>
      <c r="F1570" s="1112">
        <v>1</v>
      </c>
      <c r="G1570" s="1110">
        <v>15.2</v>
      </c>
      <c r="H1570" s="1113"/>
      <c r="I1570" s="1113"/>
      <c r="J1570" s="1114">
        <f t="shared" ref="J1570:J1584" si="76">PRODUCT(F1570:I1570)</f>
        <v>15.2</v>
      </c>
      <c r="K1570" s="1119"/>
      <c r="L1570" s="1119"/>
    </row>
    <row r="1571" spans="3:12" x14ac:dyDescent="0.25">
      <c r="C1571" s="1148"/>
      <c r="D1571" s="1110"/>
      <c r="E1571" s="1121" t="s">
        <v>2297</v>
      </c>
      <c r="F1571" s="1112">
        <v>-1</v>
      </c>
      <c r="G1571" s="1110">
        <v>1</v>
      </c>
      <c r="H1571" s="1113"/>
      <c r="I1571" s="1113"/>
      <c r="J1571" s="1114">
        <f t="shared" si="76"/>
        <v>-1</v>
      </c>
      <c r="K1571" s="1119"/>
      <c r="L1571" s="1119"/>
    </row>
    <row r="1572" spans="3:12" x14ac:dyDescent="0.25">
      <c r="C1572" s="1148" t="s">
        <v>797</v>
      </c>
      <c r="D1572" s="1110" t="s">
        <v>1218</v>
      </c>
      <c r="E1572" s="1121" t="s">
        <v>185</v>
      </c>
      <c r="F1572" s="1112">
        <v>1</v>
      </c>
      <c r="G1572" s="1110">
        <v>15.1</v>
      </c>
      <c r="H1572" s="1113"/>
      <c r="I1572" s="1113"/>
      <c r="J1572" s="1114">
        <f t="shared" si="76"/>
        <v>15.1</v>
      </c>
      <c r="K1572" s="1119"/>
      <c r="L1572" s="1119"/>
    </row>
    <row r="1573" spans="3:12" x14ac:dyDescent="0.25">
      <c r="C1573" s="1148"/>
      <c r="D1573" s="1110"/>
      <c r="E1573" s="1121" t="s">
        <v>2297</v>
      </c>
      <c r="F1573" s="1112">
        <v>-1</v>
      </c>
      <c r="G1573" s="1110">
        <v>1</v>
      </c>
      <c r="H1573" s="1113"/>
      <c r="I1573" s="1113"/>
      <c r="J1573" s="1114">
        <f t="shared" si="76"/>
        <v>-1</v>
      </c>
      <c r="K1573" s="1119"/>
      <c r="L1573" s="1119"/>
    </row>
    <row r="1574" spans="3:12" ht="26.4" x14ac:dyDescent="0.25">
      <c r="C1574" s="1148" t="s">
        <v>797</v>
      </c>
      <c r="D1574" s="1110" t="s">
        <v>1220</v>
      </c>
      <c r="E1574" s="1121" t="s">
        <v>1221</v>
      </c>
      <c r="F1574" s="1112">
        <v>1</v>
      </c>
      <c r="G1574" s="1110">
        <v>15.7</v>
      </c>
      <c r="H1574" s="1113"/>
      <c r="I1574" s="1113"/>
      <c r="J1574" s="1114">
        <f t="shared" si="76"/>
        <v>15.7</v>
      </c>
      <c r="K1574" s="1119"/>
      <c r="L1574" s="1119"/>
    </row>
    <row r="1575" spans="3:12" x14ac:dyDescent="0.25">
      <c r="C1575" s="1148"/>
      <c r="D1575" s="1110"/>
      <c r="E1575" s="1121" t="s">
        <v>2297</v>
      </c>
      <c r="F1575" s="1112">
        <v>-1</v>
      </c>
      <c r="G1575" s="1110">
        <v>1</v>
      </c>
      <c r="H1575" s="1113"/>
      <c r="I1575" s="1113"/>
      <c r="J1575" s="1114">
        <f t="shared" si="76"/>
        <v>-1</v>
      </c>
      <c r="K1575" s="1119"/>
      <c r="L1575" s="1119"/>
    </row>
    <row r="1576" spans="3:12" ht="26.4" x14ac:dyDescent="0.25">
      <c r="C1576" s="1148" t="s">
        <v>797</v>
      </c>
      <c r="D1576" s="1110" t="s">
        <v>1223</v>
      </c>
      <c r="E1576" s="1121" t="s">
        <v>1224</v>
      </c>
      <c r="F1576" s="1112">
        <v>1</v>
      </c>
      <c r="G1576" s="1110">
        <v>16.399999999999999</v>
      </c>
      <c r="H1576" s="1113"/>
      <c r="I1576" s="1113"/>
      <c r="J1576" s="1114">
        <f t="shared" si="76"/>
        <v>16.399999999999999</v>
      </c>
      <c r="K1576" s="1119"/>
      <c r="L1576" s="1119"/>
    </row>
    <row r="1577" spans="3:12" x14ac:dyDescent="0.25">
      <c r="C1577" s="1148"/>
      <c r="D1577" s="1110"/>
      <c r="E1577" s="1121" t="s">
        <v>2297</v>
      </c>
      <c r="F1577" s="1112">
        <v>-1</v>
      </c>
      <c r="G1577" s="1110">
        <v>1</v>
      </c>
      <c r="H1577" s="1113"/>
      <c r="I1577" s="1113"/>
      <c r="J1577" s="1114">
        <f t="shared" si="76"/>
        <v>-1</v>
      </c>
      <c r="K1577" s="1119"/>
      <c r="L1577" s="1119"/>
    </row>
    <row r="1578" spans="3:12" x14ac:dyDescent="0.25">
      <c r="C1578" s="1148" t="s">
        <v>797</v>
      </c>
      <c r="D1578" s="1110" t="s">
        <v>1225</v>
      </c>
      <c r="E1578" s="1121" t="s">
        <v>1226</v>
      </c>
      <c r="F1578" s="1112">
        <v>1</v>
      </c>
      <c r="G1578" s="1110">
        <v>10.4</v>
      </c>
      <c r="H1578" s="1113"/>
      <c r="I1578" s="1113"/>
      <c r="J1578" s="1114">
        <f t="shared" si="76"/>
        <v>10.4</v>
      </c>
      <c r="K1578" s="1119"/>
      <c r="L1578" s="1119"/>
    </row>
    <row r="1579" spans="3:12" x14ac:dyDescent="0.25">
      <c r="C1579" s="1148"/>
      <c r="D1579" s="1110"/>
      <c r="E1579" s="1121" t="s">
        <v>2297</v>
      </c>
      <c r="F1579" s="1112">
        <v>-1</v>
      </c>
      <c r="G1579" s="1110">
        <v>0.9</v>
      </c>
      <c r="H1579" s="1113"/>
      <c r="I1579" s="1113"/>
      <c r="J1579" s="1114">
        <f t="shared" si="76"/>
        <v>-0.9</v>
      </c>
      <c r="K1579" s="1119"/>
      <c r="L1579" s="1119"/>
    </row>
    <row r="1580" spans="3:12" x14ac:dyDescent="0.25">
      <c r="C1580" s="1148" t="s">
        <v>797</v>
      </c>
      <c r="D1580" s="1110" t="s">
        <v>2152</v>
      </c>
      <c r="E1580" s="1121" t="s">
        <v>1229</v>
      </c>
      <c r="F1580" s="1112">
        <v>1</v>
      </c>
      <c r="G1580" s="1110">
        <v>16.100000000000001</v>
      </c>
      <c r="H1580" s="1113"/>
      <c r="I1580" s="1113"/>
      <c r="J1580" s="1114">
        <f t="shared" si="76"/>
        <v>16.100000000000001</v>
      </c>
      <c r="K1580" s="1119"/>
      <c r="L1580" s="1119"/>
    </row>
    <row r="1581" spans="3:12" x14ac:dyDescent="0.25">
      <c r="C1581" s="1148"/>
      <c r="D1581" s="1110"/>
      <c r="E1581" s="1121" t="s">
        <v>2297</v>
      </c>
      <c r="F1581" s="1112">
        <v>-1</v>
      </c>
      <c r="G1581" s="1110">
        <v>1</v>
      </c>
      <c r="H1581" s="1113"/>
      <c r="I1581" s="1113"/>
      <c r="J1581" s="1114">
        <f t="shared" si="76"/>
        <v>-1</v>
      </c>
      <c r="K1581" s="1119"/>
      <c r="L1581" s="1119"/>
    </row>
    <row r="1582" spans="3:12" x14ac:dyDescent="0.25">
      <c r="C1582" s="1148"/>
      <c r="D1582" s="1110"/>
      <c r="E1582" s="1121" t="s">
        <v>2297</v>
      </c>
      <c r="F1582" s="1112">
        <v>-1</v>
      </c>
      <c r="G1582" s="1110">
        <v>0.9</v>
      </c>
      <c r="H1582" s="1113"/>
      <c r="I1582" s="1113"/>
      <c r="J1582" s="1114">
        <f t="shared" si="76"/>
        <v>-0.9</v>
      </c>
      <c r="K1582" s="1119"/>
      <c r="L1582" s="1119"/>
    </row>
    <row r="1583" spans="3:12" x14ac:dyDescent="0.25">
      <c r="C1583" s="1148" t="s">
        <v>797</v>
      </c>
      <c r="D1583" s="1110" t="s">
        <v>1228</v>
      </c>
      <c r="E1583" s="1121" t="s">
        <v>145</v>
      </c>
      <c r="F1583" s="1112">
        <v>1</v>
      </c>
      <c r="G1583" s="1110">
        <v>16</v>
      </c>
      <c r="H1583" s="1113"/>
      <c r="I1583" s="1113"/>
      <c r="J1583" s="1114">
        <f t="shared" si="76"/>
        <v>16</v>
      </c>
      <c r="K1583" s="1119"/>
      <c r="L1583" s="1119"/>
    </row>
    <row r="1584" spans="3:12" x14ac:dyDescent="0.25">
      <c r="C1584" s="1148"/>
      <c r="D1584" s="1110"/>
      <c r="E1584" s="1121" t="s">
        <v>2297</v>
      </c>
      <c r="F1584" s="1112">
        <v>-1</v>
      </c>
      <c r="G1584" s="1110">
        <v>1</v>
      </c>
      <c r="H1584" s="1113"/>
      <c r="I1584" s="1113"/>
      <c r="J1584" s="1114">
        <f t="shared" si="76"/>
        <v>-1</v>
      </c>
      <c r="K1584" s="1119"/>
      <c r="L1584" s="1119"/>
    </row>
    <row r="1585" spans="3:12" x14ac:dyDescent="0.25">
      <c r="C1585" s="1123"/>
      <c r="D1585" s="1123"/>
      <c r="E1585" s="1123"/>
      <c r="F1585" s="1123"/>
      <c r="G1585" s="1123"/>
      <c r="H1585" s="1123"/>
      <c r="I1585" s="1123"/>
      <c r="J1585" s="1123"/>
      <c r="K1585" s="1123"/>
      <c r="L1585" s="1123"/>
    </row>
    <row r="1586" spans="3:12" x14ac:dyDescent="0.25">
      <c r="C1586" s="1148"/>
      <c r="D1586" s="1110"/>
      <c r="E1586" s="1118" t="s">
        <v>1387</v>
      </c>
      <c r="F1586" s="1112"/>
      <c r="G1586" s="1110"/>
      <c r="H1586" s="1113"/>
      <c r="I1586" s="1113"/>
      <c r="J1586" s="1114"/>
      <c r="K1586" s="1119"/>
      <c r="L1586" s="1119"/>
    </row>
    <row r="1587" spans="3:12" x14ac:dyDescent="0.25">
      <c r="C1587" s="1148" t="s">
        <v>797</v>
      </c>
      <c r="D1587" s="1110" t="s">
        <v>1231</v>
      </c>
      <c r="E1587" s="1121" t="s">
        <v>1232</v>
      </c>
      <c r="F1587" s="1112">
        <v>1</v>
      </c>
      <c r="G1587" s="1110">
        <v>16.8</v>
      </c>
      <c r="H1587" s="1113"/>
      <c r="I1587" s="1113"/>
      <c r="J1587" s="1114">
        <f t="shared" ref="J1587:J1607" si="77">PRODUCT(F1587:I1587)</f>
        <v>16.8</v>
      </c>
      <c r="K1587" s="1119"/>
      <c r="L1587" s="1119"/>
    </row>
    <row r="1588" spans="3:12" x14ac:dyDescent="0.25">
      <c r="C1588" s="1148"/>
      <c r="D1588" s="1110"/>
      <c r="E1588" s="1121" t="s">
        <v>2297</v>
      </c>
      <c r="F1588" s="1112">
        <v>-1</v>
      </c>
      <c r="G1588" s="1110">
        <v>1</v>
      </c>
      <c r="H1588" s="1113"/>
      <c r="I1588" s="1113"/>
      <c r="J1588" s="1114">
        <f t="shared" si="77"/>
        <v>-1</v>
      </c>
      <c r="K1588" s="1119"/>
      <c r="L1588" s="1119"/>
    </row>
    <row r="1589" spans="3:12" x14ac:dyDescent="0.25">
      <c r="C1589" s="1148" t="s">
        <v>797</v>
      </c>
      <c r="D1589" s="1110" t="s">
        <v>1234</v>
      </c>
      <c r="E1589" s="1121" t="s">
        <v>182</v>
      </c>
      <c r="F1589" s="1112">
        <v>1</v>
      </c>
      <c r="G1589" s="1110">
        <v>15.7</v>
      </c>
      <c r="H1589" s="1113"/>
      <c r="I1589" s="1113"/>
      <c r="J1589" s="1114">
        <f t="shared" si="77"/>
        <v>15.7</v>
      </c>
      <c r="K1589" s="1119"/>
      <c r="L1589" s="1119"/>
    </row>
    <row r="1590" spans="3:12" x14ac:dyDescent="0.25">
      <c r="C1590" s="1148"/>
      <c r="D1590" s="1110"/>
      <c r="E1590" s="1121" t="s">
        <v>2297</v>
      </c>
      <c r="F1590" s="1112">
        <v>-1</v>
      </c>
      <c r="G1590" s="1110">
        <v>1</v>
      </c>
      <c r="H1590" s="1113"/>
      <c r="I1590" s="1113"/>
      <c r="J1590" s="1114">
        <f t="shared" si="77"/>
        <v>-1</v>
      </c>
      <c r="K1590" s="1119"/>
      <c r="L1590" s="1119"/>
    </row>
    <row r="1591" spans="3:12" x14ac:dyDescent="0.25">
      <c r="C1591" s="1148" t="s">
        <v>797</v>
      </c>
      <c r="D1591" s="1110" t="s">
        <v>1236</v>
      </c>
      <c r="E1591" s="1121" t="s">
        <v>182</v>
      </c>
      <c r="F1591" s="1112">
        <v>1</v>
      </c>
      <c r="G1591" s="1110">
        <v>15.7</v>
      </c>
      <c r="H1591" s="1113"/>
      <c r="I1591" s="1113"/>
      <c r="J1591" s="1114">
        <f t="shared" si="77"/>
        <v>15.7</v>
      </c>
      <c r="K1591" s="1119"/>
      <c r="L1591" s="1119"/>
    </row>
    <row r="1592" spans="3:12" x14ac:dyDescent="0.25">
      <c r="C1592" s="1148"/>
      <c r="D1592" s="1110"/>
      <c r="E1592" s="1121" t="s">
        <v>2297</v>
      </c>
      <c r="F1592" s="1112">
        <v>-1</v>
      </c>
      <c r="G1592" s="1110">
        <v>1</v>
      </c>
      <c r="H1592" s="1113"/>
      <c r="I1592" s="1113"/>
      <c r="J1592" s="1114">
        <f t="shared" si="77"/>
        <v>-1</v>
      </c>
      <c r="K1592" s="1119"/>
      <c r="L1592" s="1119"/>
    </row>
    <row r="1593" spans="3:12" x14ac:dyDescent="0.25">
      <c r="C1593" s="1148" t="s">
        <v>797</v>
      </c>
      <c r="D1593" s="1110" t="s">
        <v>1254</v>
      </c>
      <c r="E1593" s="1121" t="s">
        <v>126</v>
      </c>
      <c r="F1593" s="1112">
        <v>1</v>
      </c>
      <c r="G1593" s="1110">
        <v>17.7</v>
      </c>
      <c r="H1593" s="1113"/>
      <c r="I1593" s="1113"/>
      <c r="J1593" s="1114">
        <f t="shared" si="77"/>
        <v>17.7</v>
      </c>
      <c r="K1593" s="1119"/>
      <c r="L1593" s="1119"/>
    </row>
    <row r="1594" spans="3:12" x14ac:dyDescent="0.25">
      <c r="C1594" s="1148"/>
      <c r="D1594" s="1110"/>
      <c r="E1594" s="1121" t="s">
        <v>2297</v>
      </c>
      <c r="F1594" s="1112">
        <v>-1</v>
      </c>
      <c r="G1594" s="1110">
        <v>1</v>
      </c>
      <c r="H1594" s="1113"/>
      <c r="I1594" s="1113"/>
      <c r="J1594" s="1114">
        <f t="shared" si="77"/>
        <v>-1</v>
      </c>
      <c r="K1594" s="1119"/>
      <c r="L1594" s="1119"/>
    </row>
    <row r="1595" spans="3:12" x14ac:dyDescent="0.25">
      <c r="C1595" s="1148" t="s">
        <v>797</v>
      </c>
      <c r="D1595" s="1110" t="s">
        <v>1255</v>
      </c>
      <c r="E1595" s="1121" t="s">
        <v>325</v>
      </c>
      <c r="F1595" s="1112">
        <v>1</v>
      </c>
      <c r="G1595" s="1110">
        <v>15.7</v>
      </c>
      <c r="H1595" s="1113"/>
      <c r="I1595" s="1113"/>
      <c r="J1595" s="1114">
        <f t="shared" si="77"/>
        <v>15.7</v>
      </c>
      <c r="K1595" s="1119"/>
      <c r="L1595" s="1119"/>
    </row>
    <row r="1596" spans="3:12" x14ac:dyDescent="0.25">
      <c r="C1596" s="1148"/>
      <c r="D1596" s="1110"/>
      <c r="E1596" s="1121" t="s">
        <v>2297</v>
      </c>
      <c r="F1596" s="1112">
        <v>-1</v>
      </c>
      <c r="G1596" s="1110">
        <v>1</v>
      </c>
      <c r="H1596" s="1113"/>
      <c r="I1596" s="1113"/>
      <c r="J1596" s="1114">
        <f t="shared" si="77"/>
        <v>-1</v>
      </c>
      <c r="K1596" s="1119"/>
      <c r="L1596" s="1119"/>
    </row>
    <row r="1597" spans="3:12" x14ac:dyDescent="0.25">
      <c r="C1597" s="1148" t="s">
        <v>797</v>
      </c>
      <c r="D1597" s="1110" t="s">
        <v>1263</v>
      </c>
      <c r="E1597" s="1121" t="s">
        <v>829</v>
      </c>
      <c r="F1597" s="1112">
        <v>1</v>
      </c>
      <c r="G1597" s="1110">
        <v>18.100000000000001</v>
      </c>
      <c r="H1597" s="1113"/>
      <c r="I1597" s="1113"/>
      <c r="J1597" s="1114">
        <f t="shared" si="77"/>
        <v>18.100000000000001</v>
      </c>
      <c r="K1597" s="1119"/>
      <c r="L1597" s="1119"/>
    </row>
    <row r="1598" spans="3:12" x14ac:dyDescent="0.25">
      <c r="C1598" s="1148"/>
      <c r="D1598" s="1110"/>
      <c r="E1598" s="1121" t="s">
        <v>2297</v>
      </c>
      <c r="F1598" s="1112">
        <v>-1</v>
      </c>
      <c r="G1598" s="1110">
        <v>1</v>
      </c>
      <c r="H1598" s="1113"/>
      <c r="I1598" s="1113"/>
      <c r="J1598" s="1114">
        <f t="shared" si="77"/>
        <v>-1</v>
      </c>
      <c r="K1598" s="1119"/>
      <c r="L1598" s="1119"/>
    </row>
    <row r="1599" spans="3:12" x14ac:dyDescent="0.25">
      <c r="C1599" s="1148"/>
      <c r="D1599" s="1110"/>
      <c r="E1599" s="1121" t="s">
        <v>2297</v>
      </c>
      <c r="F1599" s="1112">
        <v>-1</v>
      </c>
      <c r="G1599" s="1110">
        <v>0.9</v>
      </c>
      <c r="H1599" s="1113"/>
      <c r="I1599" s="1113"/>
      <c r="J1599" s="1114">
        <f t="shared" si="77"/>
        <v>-0.9</v>
      </c>
      <c r="K1599" s="1119"/>
      <c r="L1599" s="1119"/>
    </row>
    <row r="1600" spans="3:12" x14ac:dyDescent="0.25">
      <c r="C1600" s="1148" t="s">
        <v>797</v>
      </c>
      <c r="D1600" s="1110" t="s">
        <v>1261</v>
      </c>
      <c r="E1600" s="1121" t="s">
        <v>578</v>
      </c>
      <c r="F1600" s="1112">
        <v>1</v>
      </c>
      <c r="G1600" s="1110">
        <v>17.600000000000001</v>
      </c>
      <c r="H1600" s="1113"/>
      <c r="I1600" s="1113"/>
      <c r="J1600" s="1114">
        <f t="shared" si="77"/>
        <v>17.600000000000001</v>
      </c>
      <c r="K1600" s="1119"/>
      <c r="L1600" s="1119"/>
    </row>
    <row r="1601" spans="3:12" x14ac:dyDescent="0.25">
      <c r="C1601" s="1148"/>
      <c r="D1601" s="1110"/>
      <c r="E1601" s="1121" t="s">
        <v>2297</v>
      </c>
      <c r="F1601" s="1112">
        <v>-1</v>
      </c>
      <c r="G1601" s="1110">
        <v>1</v>
      </c>
      <c r="H1601" s="1113"/>
      <c r="I1601" s="1113"/>
      <c r="J1601" s="1114">
        <f t="shared" si="77"/>
        <v>-1</v>
      </c>
      <c r="K1601" s="1119"/>
      <c r="L1601" s="1119"/>
    </row>
    <row r="1602" spans="3:12" x14ac:dyDescent="0.25">
      <c r="C1602" s="1148"/>
      <c r="D1602" s="1110"/>
      <c r="E1602" s="1121" t="s">
        <v>2297</v>
      </c>
      <c r="F1602" s="1112">
        <v>-1</v>
      </c>
      <c r="G1602" s="1110">
        <v>0.9</v>
      </c>
      <c r="H1602" s="1113"/>
      <c r="I1602" s="1113"/>
      <c r="J1602" s="1114">
        <f t="shared" si="77"/>
        <v>-0.9</v>
      </c>
      <c r="K1602" s="1119"/>
      <c r="L1602" s="1119"/>
    </row>
    <row r="1603" spans="3:12" x14ac:dyDescent="0.25">
      <c r="C1603" s="1148" t="s">
        <v>797</v>
      </c>
      <c r="D1603" s="1110" t="s">
        <v>1259</v>
      </c>
      <c r="E1603" s="1121" t="s">
        <v>578</v>
      </c>
      <c r="F1603" s="1112">
        <v>1</v>
      </c>
      <c r="G1603" s="1110">
        <v>17.600000000000001</v>
      </c>
      <c r="H1603" s="1113"/>
      <c r="I1603" s="1113"/>
      <c r="J1603" s="1114">
        <f t="shared" si="77"/>
        <v>17.600000000000001</v>
      </c>
      <c r="K1603" s="1119"/>
      <c r="L1603" s="1119"/>
    </row>
    <row r="1604" spans="3:12" x14ac:dyDescent="0.25">
      <c r="C1604" s="1148"/>
      <c r="D1604" s="1110"/>
      <c r="E1604" s="1121" t="s">
        <v>2297</v>
      </c>
      <c r="F1604" s="1112">
        <v>-1</v>
      </c>
      <c r="G1604" s="1110">
        <v>1</v>
      </c>
      <c r="H1604" s="1113"/>
      <c r="I1604" s="1113"/>
      <c r="J1604" s="1114">
        <f t="shared" si="77"/>
        <v>-1</v>
      </c>
      <c r="K1604" s="1119"/>
      <c r="L1604" s="1119"/>
    </row>
    <row r="1605" spans="3:12" x14ac:dyDescent="0.25">
      <c r="C1605" s="1148"/>
      <c r="D1605" s="1110"/>
      <c r="E1605" s="1121" t="s">
        <v>2297</v>
      </c>
      <c r="F1605" s="1112">
        <v>-1</v>
      </c>
      <c r="G1605" s="1110">
        <v>0.9</v>
      </c>
      <c r="H1605" s="1113"/>
      <c r="I1605" s="1113"/>
      <c r="J1605" s="1114">
        <f t="shared" si="77"/>
        <v>-0.9</v>
      </c>
      <c r="K1605" s="1119"/>
      <c r="L1605" s="1119"/>
    </row>
    <row r="1606" spans="3:12" x14ac:dyDescent="0.25">
      <c r="C1606" s="1148" t="s">
        <v>797</v>
      </c>
      <c r="D1606" s="1110" t="s">
        <v>1256</v>
      </c>
      <c r="E1606" s="1121" t="s">
        <v>2492</v>
      </c>
      <c r="F1606" s="1112">
        <v>1</v>
      </c>
      <c r="G1606" s="1110">
        <v>25.1</v>
      </c>
      <c r="H1606" s="1113"/>
      <c r="I1606" s="1113"/>
      <c r="J1606" s="1114">
        <f t="shared" si="77"/>
        <v>25.1</v>
      </c>
      <c r="K1606" s="1119"/>
      <c r="L1606" s="1119"/>
    </row>
    <row r="1607" spans="3:12" x14ac:dyDescent="0.25">
      <c r="C1607" s="1148"/>
      <c r="D1607" s="1110"/>
      <c r="E1607" s="1121" t="s">
        <v>2297</v>
      </c>
      <c r="F1607" s="1112">
        <v>-1</v>
      </c>
      <c r="G1607" s="1110">
        <v>1.2</v>
      </c>
      <c r="H1607" s="1113"/>
      <c r="I1607" s="1113"/>
      <c r="J1607" s="1114">
        <f t="shared" si="77"/>
        <v>-1.2</v>
      </c>
      <c r="K1607" s="1119"/>
      <c r="L1607" s="1119"/>
    </row>
    <row r="1608" spans="3:12" x14ac:dyDescent="0.25">
      <c r="C1608" s="1123"/>
      <c r="D1608" s="1123"/>
      <c r="E1608" s="1123"/>
      <c r="F1608" s="1123"/>
      <c r="G1608" s="1123"/>
      <c r="H1608" s="1123"/>
      <c r="I1608" s="1123"/>
      <c r="J1608" s="1123"/>
      <c r="K1608" s="1123"/>
      <c r="L1608" s="1123"/>
    </row>
    <row r="1609" spans="3:12" x14ac:dyDescent="0.25">
      <c r="C1609" s="1152"/>
      <c r="D1609" s="1110"/>
      <c r="E1609" s="1111" t="s">
        <v>200</v>
      </c>
      <c r="F1609" s="1112"/>
      <c r="G1609" s="1110"/>
      <c r="H1609" s="1113"/>
      <c r="I1609" s="1113"/>
      <c r="J1609" s="1114"/>
      <c r="K1609" s="1115"/>
      <c r="L1609" s="1153"/>
    </row>
    <row r="1610" spans="3:12" x14ac:dyDescent="0.25">
      <c r="C1610" s="1148"/>
      <c r="D1610" s="1110"/>
      <c r="E1610" s="1118" t="s">
        <v>1639</v>
      </c>
      <c r="F1610" s="1112"/>
      <c r="G1610" s="1110"/>
      <c r="H1610" s="1113"/>
      <c r="I1610" s="1113"/>
      <c r="J1610" s="1114"/>
      <c r="K1610" s="1119"/>
      <c r="L1610" s="1119"/>
    </row>
    <row r="1611" spans="3:12" x14ac:dyDescent="0.25">
      <c r="C1611" s="1151" t="s">
        <v>797</v>
      </c>
      <c r="D1611" s="1110" t="s">
        <v>1621</v>
      </c>
      <c r="E1611" s="1121" t="s">
        <v>2514</v>
      </c>
      <c r="F1611" s="1112">
        <v>1</v>
      </c>
      <c r="G1611" s="1110">
        <v>20.6</v>
      </c>
      <c r="H1611" s="1113"/>
      <c r="I1611" s="1113"/>
      <c r="J1611" s="1114">
        <f t="shared" ref="J1611:J1618" si="78">PRODUCT(F1611:I1611)</f>
        <v>20.6</v>
      </c>
      <c r="K1611" s="1119"/>
      <c r="L1611" s="1119"/>
    </row>
    <row r="1612" spans="3:12" x14ac:dyDescent="0.25">
      <c r="C1612" s="1151"/>
      <c r="D1612" s="1110"/>
      <c r="E1612" s="1121" t="s">
        <v>2297</v>
      </c>
      <c r="F1612" s="1112">
        <v>-1</v>
      </c>
      <c r="G1612" s="1110">
        <v>1</v>
      </c>
      <c r="H1612" s="1113"/>
      <c r="I1612" s="1113"/>
      <c r="J1612" s="1114">
        <f t="shared" si="78"/>
        <v>-1</v>
      </c>
      <c r="K1612" s="1119"/>
      <c r="L1612" s="1119"/>
    </row>
    <row r="1613" spans="3:12" x14ac:dyDescent="0.25">
      <c r="C1613" s="1151" t="s">
        <v>797</v>
      </c>
      <c r="D1613" s="1110" t="s">
        <v>1623</v>
      </c>
      <c r="E1613" s="1121" t="s">
        <v>2515</v>
      </c>
      <c r="F1613" s="1112">
        <v>1</v>
      </c>
      <c r="G1613" s="1110">
        <v>16.2</v>
      </c>
      <c r="H1613" s="1113"/>
      <c r="I1613" s="1113"/>
      <c r="J1613" s="1114">
        <f t="shared" si="78"/>
        <v>16.2</v>
      </c>
      <c r="K1613" s="1119"/>
      <c r="L1613" s="1119"/>
    </row>
    <row r="1614" spans="3:12" x14ac:dyDescent="0.25">
      <c r="C1614" s="1151"/>
      <c r="D1614" s="1110"/>
      <c r="E1614" s="1121" t="s">
        <v>2297</v>
      </c>
      <c r="F1614" s="1112">
        <v>-1</v>
      </c>
      <c r="G1614" s="1110">
        <v>1</v>
      </c>
      <c r="H1614" s="1113"/>
      <c r="I1614" s="1113"/>
      <c r="J1614" s="1114">
        <f t="shared" si="78"/>
        <v>-1</v>
      </c>
      <c r="K1614" s="1119"/>
      <c r="L1614" s="1119"/>
    </row>
    <row r="1615" spans="3:12" x14ac:dyDescent="0.25">
      <c r="C1615" s="1151"/>
      <c r="D1615" s="1110"/>
      <c r="E1615" s="1121" t="s">
        <v>2297</v>
      </c>
      <c r="F1615" s="1112">
        <v>-1</v>
      </c>
      <c r="G1615" s="1110">
        <v>0.8</v>
      </c>
      <c r="H1615" s="1113"/>
      <c r="I1615" s="1113"/>
      <c r="J1615" s="1114">
        <f t="shared" si="78"/>
        <v>-0.8</v>
      </c>
      <c r="K1615" s="1119"/>
      <c r="L1615" s="1119"/>
    </row>
    <row r="1616" spans="3:12" x14ac:dyDescent="0.25">
      <c r="C1616" s="1151"/>
      <c r="D1616" s="1110"/>
      <c r="E1616" s="1121" t="s">
        <v>2298</v>
      </c>
      <c r="F1616" s="1112">
        <v>-1</v>
      </c>
      <c r="G1616" s="1110">
        <v>1.2</v>
      </c>
      <c r="H1616" s="1113"/>
      <c r="I1616" s="1113"/>
      <c r="J1616" s="1114">
        <f t="shared" si="78"/>
        <v>-1.2</v>
      </c>
      <c r="K1616" s="1119"/>
      <c r="L1616" s="1119"/>
    </row>
    <row r="1617" spans="3:12" x14ac:dyDescent="0.25">
      <c r="C1617" s="1151" t="s">
        <v>797</v>
      </c>
      <c r="D1617" s="1110" t="s">
        <v>1626</v>
      </c>
      <c r="E1617" s="1121" t="s">
        <v>762</v>
      </c>
      <c r="F1617" s="1112">
        <v>1</v>
      </c>
      <c r="G1617" s="1110">
        <v>7.9</v>
      </c>
      <c r="H1617" s="1113"/>
      <c r="I1617" s="1113"/>
      <c r="J1617" s="1114">
        <f t="shared" si="78"/>
        <v>7.9</v>
      </c>
      <c r="K1617" s="1119"/>
      <c r="L1617" s="1119"/>
    </row>
    <row r="1618" spans="3:12" x14ac:dyDescent="0.25">
      <c r="C1618" s="1151"/>
      <c r="D1618" s="1110"/>
      <c r="E1618" s="1121" t="s">
        <v>2298</v>
      </c>
      <c r="F1618" s="1112">
        <v>-1</v>
      </c>
      <c r="G1618" s="1110">
        <v>1.2</v>
      </c>
      <c r="H1618" s="1113"/>
      <c r="I1618" s="1113"/>
      <c r="J1618" s="1114">
        <f t="shared" si="78"/>
        <v>-1.2</v>
      </c>
      <c r="K1618" s="1119"/>
      <c r="L1618" s="1119"/>
    </row>
    <row r="1619" spans="3:12" x14ac:dyDescent="0.25">
      <c r="C1619" s="1123"/>
      <c r="D1619" s="1123"/>
      <c r="E1619" s="1123"/>
      <c r="F1619" s="1123"/>
      <c r="G1619" s="1123"/>
      <c r="H1619" s="1123"/>
      <c r="I1619" s="1123"/>
      <c r="J1619" s="1123"/>
      <c r="K1619" s="1123"/>
      <c r="L1619" s="1123"/>
    </row>
    <row r="1620" spans="3:12" x14ac:dyDescent="0.25">
      <c r="C1620" s="1151"/>
      <c r="D1620" s="1126"/>
      <c r="E1620" s="1118" t="s">
        <v>1685</v>
      </c>
      <c r="F1620" s="1112"/>
      <c r="G1620" s="1110"/>
      <c r="H1620" s="1113"/>
      <c r="I1620" s="1113"/>
      <c r="J1620" s="1114"/>
      <c r="K1620" s="1119"/>
      <c r="L1620" s="1119"/>
    </row>
    <row r="1621" spans="3:12" x14ac:dyDescent="0.25">
      <c r="C1621" s="1148" t="s">
        <v>797</v>
      </c>
      <c r="D1621" s="1110" t="s">
        <v>1631</v>
      </c>
      <c r="E1621" s="1121" t="s">
        <v>1632</v>
      </c>
      <c r="F1621" s="1112">
        <v>1</v>
      </c>
      <c r="G1621" s="1110">
        <v>15.3</v>
      </c>
      <c r="H1621" s="1113"/>
      <c r="I1621" s="1113"/>
      <c r="J1621" s="1114">
        <f t="shared" ref="J1621:J1628" si="79">PRODUCT(F1621:I1621)</f>
        <v>15.3</v>
      </c>
      <c r="K1621" s="1119"/>
      <c r="L1621" s="1119"/>
    </row>
    <row r="1622" spans="3:12" x14ac:dyDescent="0.25">
      <c r="C1622" s="1151"/>
      <c r="D1622" s="1126"/>
      <c r="E1622" s="1127" t="s">
        <v>2297</v>
      </c>
      <c r="F1622" s="1112">
        <v>-1</v>
      </c>
      <c r="G1622" s="1110">
        <v>1</v>
      </c>
      <c r="H1622" s="1113"/>
      <c r="I1622" s="1113"/>
      <c r="J1622" s="1114">
        <f t="shared" si="79"/>
        <v>-1</v>
      </c>
      <c r="K1622" s="1119"/>
      <c r="L1622" s="1119"/>
    </row>
    <row r="1623" spans="3:12" x14ac:dyDescent="0.25">
      <c r="C1623" s="1148" t="s">
        <v>797</v>
      </c>
      <c r="D1623" s="1110" t="s">
        <v>1633</v>
      </c>
      <c r="E1623" s="1121" t="s">
        <v>1634</v>
      </c>
      <c r="F1623" s="1112">
        <v>1</v>
      </c>
      <c r="G1623" s="1110">
        <v>13.4</v>
      </c>
      <c r="H1623" s="1113"/>
      <c r="I1623" s="1113"/>
      <c r="J1623" s="1114">
        <f t="shared" si="79"/>
        <v>13.4</v>
      </c>
      <c r="K1623" s="1119"/>
      <c r="L1623" s="1119"/>
    </row>
    <row r="1624" spans="3:12" x14ac:dyDescent="0.25">
      <c r="C1624" s="1151"/>
      <c r="D1624" s="1126"/>
      <c r="E1624" s="1127" t="s">
        <v>2297</v>
      </c>
      <c r="F1624" s="1112">
        <v>-1</v>
      </c>
      <c r="G1624" s="1110">
        <v>1</v>
      </c>
      <c r="H1624" s="1113"/>
      <c r="I1624" s="1113"/>
      <c r="J1624" s="1114">
        <f t="shared" si="79"/>
        <v>-1</v>
      </c>
      <c r="K1624" s="1119"/>
      <c r="L1624" s="1119"/>
    </row>
    <row r="1625" spans="3:12" x14ac:dyDescent="0.25">
      <c r="C1625" s="1148" t="s">
        <v>797</v>
      </c>
      <c r="D1625" s="1110" t="s">
        <v>1635</v>
      </c>
      <c r="E1625" s="1121" t="s">
        <v>2516</v>
      </c>
      <c r="F1625" s="1112">
        <v>1</v>
      </c>
      <c r="G1625" s="1110">
        <v>13.8</v>
      </c>
      <c r="H1625" s="1113"/>
      <c r="I1625" s="1113"/>
      <c r="J1625" s="1114">
        <f t="shared" si="79"/>
        <v>13.8</v>
      </c>
      <c r="K1625" s="1119"/>
      <c r="L1625" s="1119"/>
    </row>
    <row r="1626" spans="3:12" x14ac:dyDescent="0.25">
      <c r="C1626" s="1151"/>
      <c r="D1626" s="1126"/>
      <c r="E1626" s="1127" t="s">
        <v>2297</v>
      </c>
      <c r="F1626" s="1112">
        <v>-1</v>
      </c>
      <c r="G1626" s="1110">
        <v>1</v>
      </c>
      <c r="H1626" s="1113"/>
      <c r="I1626" s="1113"/>
      <c r="J1626" s="1114">
        <f t="shared" si="79"/>
        <v>-1</v>
      </c>
      <c r="K1626" s="1119"/>
      <c r="L1626" s="1119"/>
    </row>
    <row r="1627" spans="3:12" x14ac:dyDescent="0.25">
      <c r="C1627" s="1151" t="s">
        <v>166</v>
      </c>
      <c r="D1627" s="1110" t="s">
        <v>1669</v>
      </c>
      <c r="E1627" s="1121" t="s">
        <v>217</v>
      </c>
      <c r="F1627" s="1112">
        <v>1</v>
      </c>
      <c r="G1627" s="1110">
        <v>27.1</v>
      </c>
      <c r="H1627" s="1113"/>
      <c r="I1627" s="1113"/>
      <c r="J1627" s="1114">
        <f t="shared" si="79"/>
        <v>27.1</v>
      </c>
      <c r="K1627" s="1119"/>
      <c r="L1627" s="1119"/>
    </row>
    <row r="1628" spans="3:12" x14ac:dyDescent="0.25">
      <c r="C1628" s="1151"/>
      <c r="D1628" s="1110"/>
      <c r="E1628" s="1121" t="s">
        <v>2297</v>
      </c>
      <c r="F1628" s="1112">
        <v>-1</v>
      </c>
      <c r="G1628" s="1110">
        <v>1.2</v>
      </c>
      <c r="H1628" s="1113"/>
      <c r="I1628" s="1113"/>
      <c r="J1628" s="1114">
        <f t="shared" si="79"/>
        <v>-1.2</v>
      </c>
      <c r="K1628" s="1119"/>
      <c r="L1628" s="1119"/>
    </row>
    <row r="1629" spans="3:12" x14ac:dyDescent="0.25">
      <c r="C1629" s="1123"/>
      <c r="D1629" s="1123"/>
      <c r="E1629" s="1123"/>
      <c r="F1629" s="1123"/>
      <c r="G1629" s="1123"/>
      <c r="H1629" s="1123"/>
      <c r="I1629" s="1123"/>
      <c r="J1629" s="1123"/>
      <c r="K1629" s="1123"/>
      <c r="L1629" s="1123"/>
    </row>
    <row r="1630" spans="3:12" x14ac:dyDescent="0.25">
      <c r="C1630" s="1148"/>
      <c r="D1630" s="1110"/>
      <c r="E1630" s="1118" t="s">
        <v>1692</v>
      </c>
      <c r="F1630" s="1112"/>
      <c r="G1630" s="1110"/>
      <c r="H1630" s="1113"/>
      <c r="I1630" s="1113"/>
      <c r="J1630" s="1114"/>
      <c r="K1630" s="1119"/>
      <c r="L1630" s="1119"/>
    </row>
    <row r="1631" spans="3:12" x14ac:dyDescent="0.25">
      <c r="C1631" s="1151" t="s">
        <v>797</v>
      </c>
      <c r="D1631" s="1110" t="s">
        <v>1708</v>
      </c>
      <c r="E1631" s="1121" t="s">
        <v>185</v>
      </c>
      <c r="F1631" s="1112">
        <v>1</v>
      </c>
      <c r="G1631" s="1110">
        <v>15.1</v>
      </c>
      <c r="H1631" s="1113"/>
      <c r="I1631" s="1113"/>
      <c r="J1631" s="1114">
        <f t="shared" ref="J1631:J1638" si="80">PRODUCT(F1631:I1631)</f>
        <v>15.1</v>
      </c>
      <c r="K1631" s="1119"/>
      <c r="L1631" s="1119"/>
    </row>
    <row r="1632" spans="3:12" x14ac:dyDescent="0.25">
      <c r="C1632" s="1148"/>
      <c r="D1632" s="1110"/>
      <c r="E1632" s="1121" t="s">
        <v>2297</v>
      </c>
      <c r="F1632" s="1112">
        <v>-1</v>
      </c>
      <c r="G1632" s="1110">
        <v>1</v>
      </c>
      <c r="H1632" s="1113"/>
      <c r="I1632" s="1113"/>
      <c r="J1632" s="1114">
        <f t="shared" si="80"/>
        <v>-1</v>
      </c>
      <c r="K1632" s="1119"/>
      <c r="L1632" s="1119"/>
    </row>
    <row r="1633" spans="3:12" x14ac:dyDescent="0.25">
      <c r="C1633" s="1151" t="s">
        <v>797</v>
      </c>
      <c r="D1633" s="1110" t="s">
        <v>1710</v>
      </c>
      <c r="E1633" s="1121" t="s">
        <v>2520</v>
      </c>
      <c r="F1633" s="1112">
        <v>1</v>
      </c>
      <c r="G1633" s="1110">
        <v>16.100000000000001</v>
      </c>
      <c r="H1633" s="1113"/>
      <c r="I1633" s="1113"/>
      <c r="J1633" s="1114">
        <f t="shared" si="80"/>
        <v>16.100000000000001</v>
      </c>
      <c r="K1633" s="1119"/>
      <c r="L1633" s="1119"/>
    </row>
    <row r="1634" spans="3:12" x14ac:dyDescent="0.25">
      <c r="C1634" s="1148"/>
      <c r="D1634" s="1110"/>
      <c r="E1634" s="1121" t="s">
        <v>2297</v>
      </c>
      <c r="F1634" s="1112">
        <v>-1</v>
      </c>
      <c r="G1634" s="1110">
        <v>1</v>
      </c>
      <c r="H1634" s="1113"/>
      <c r="I1634" s="1113"/>
      <c r="J1634" s="1114">
        <f t="shared" si="80"/>
        <v>-1</v>
      </c>
      <c r="K1634" s="1119"/>
      <c r="L1634" s="1119"/>
    </row>
    <row r="1635" spans="3:12" x14ac:dyDescent="0.25">
      <c r="C1635" s="1151" t="s">
        <v>797</v>
      </c>
      <c r="D1635" s="1110" t="s">
        <v>1712</v>
      </c>
      <c r="E1635" s="1121" t="s">
        <v>2521</v>
      </c>
      <c r="F1635" s="1112">
        <v>1</v>
      </c>
      <c r="G1635" s="1110">
        <v>15.7</v>
      </c>
      <c r="H1635" s="1113"/>
      <c r="I1635" s="1113"/>
      <c r="J1635" s="1114">
        <f t="shared" si="80"/>
        <v>15.7</v>
      </c>
      <c r="K1635" s="1119"/>
      <c r="L1635" s="1119"/>
    </row>
    <row r="1636" spans="3:12" x14ac:dyDescent="0.25">
      <c r="C1636" s="1148"/>
      <c r="D1636" s="1110"/>
      <c r="E1636" s="1121" t="s">
        <v>2297</v>
      </c>
      <c r="F1636" s="1112">
        <v>-1</v>
      </c>
      <c r="G1636" s="1110">
        <v>1</v>
      </c>
      <c r="H1636" s="1113"/>
      <c r="I1636" s="1113"/>
      <c r="J1636" s="1114">
        <f t="shared" si="80"/>
        <v>-1</v>
      </c>
      <c r="K1636" s="1119"/>
      <c r="L1636" s="1119"/>
    </row>
    <row r="1637" spans="3:12" x14ac:dyDescent="0.25">
      <c r="C1637" s="1151" t="s">
        <v>797</v>
      </c>
      <c r="D1637" s="1110" t="s">
        <v>1714</v>
      </c>
      <c r="E1637" s="1121" t="s">
        <v>568</v>
      </c>
      <c r="F1637" s="1112">
        <v>1</v>
      </c>
      <c r="G1637" s="1110">
        <v>15.7</v>
      </c>
      <c r="H1637" s="1113"/>
      <c r="I1637" s="1113"/>
      <c r="J1637" s="1114">
        <f t="shared" si="80"/>
        <v>15.7</v>
      </c>
      <c r="K1637" s="1119"/>
      <c r="L1637" s="1119"/>
    </row>
    <row r="1638" spans="3:12" x14ac:dyDescent="0.25">
      <c r="C1638" s="1148"/>
      <c r="D1638" s="1110"/>
      <c r="E1638" s="1121" t="s">
        <v>2297</v>
      </c>
      <c r="F1638" s="1112">
        <v>-1</v>
      </c>
      <c r="G1638" s="1110">
        <v>1</v>
      </c>
      <c r="H1638" s="1113"/>
      <c r="I1638" s="1113"/>
      <c r="J1638" s="1114">
        <f t="shared" si="80"/>
        <v>-1</v>
      </c>
      <c r="K1638" s="1119"/>
      <c r="L1638" s="1119"/>
    </row>
    <row r="1639" spans="3:12" x14ac:dyDescent="0.25">
      <c r="C1639" s="1123"/>
      <c r="D1639" s="1123"/>
      <c r="E1639" s="1123"/>
      <c r="F1639" s="1123"/>
      <c r="G1639" s="1123"/>
      <c r="H1639" s="1123"/>
      <c r="I1639" s="1123"/>
      <c r="J1639" s="1123"/>
      <c r="K1639" s="1123"/>
      <c r="L1639" s="1123"/>
    </row>
    <row r="1640" spans="3:12" x14ac:dyDescent="0.25">
      <c r="C1640" s="1148"/>
      <c r="D1640" s="1110"/>
      <c r="E1640" s="1118" t="s">
        <v>1715</v>
      </c>
      <c r="F1640" s="1112"/>
      <c r="G1640" s="1110"/>
      <c r="H1640" s="1113"/>
      <c r="I1640" s="1113"/>
      <c r="J1640" s="1114"/>
      <c r="K1640" s="1119"/>
      <c r="L1640" s="1119"/>
    </row>
    <row r="1641" spans="3:12" x14ac:dyDescent="0.25">
      <c r="C1641" s="1148" t="s">
        <v>797</v>
      </c>
      <c r="D1641" s="1110" t="s">
        <v>1727</v>
      </c>
      <c r="E1641" s="1121" t="s">
        <v>692</v>
      </c>
      <c r="F1641" s="1112">
        <v>1</v>
      </c>
      <c r="G1641" s="1110">
        <v>19.600000000000001</v>
      </c>
      <c r="H1641" s="1113"/>
      <c r="I1641" s="1113"/>
      <c r="J1641" s="1114">
        <f t="shared" ref="J1641:J1662" si="81">PRODUCT(F1641:I1641)</f>
        <v>19.600000000000001</v>
      </c>
      <c r="K1641" s="1119"/>
      <c r="L1641" s="1119"/>
    </row>
    <row r="1642" spans="3:12" x14ac:dyDescent="0.25">
      <c r="C1642" s="1148"/>
      <c r="D1642" s="1110"/>
      <c r="E1642" s="1121" t="s">
        <v>2297</v>
      </c>
      <c r="F1642" s="1112">
        <v>-2</v>
      </c>
      <c r="G1642" s="1110">
        <v>1</v>
      </c>
      <c r="H1642" s="1113"/>
      <c r="I1642" s="1113"/>
      <c r="J1642" s="1114">
        <f t="shared" si="81"/>
        <v>-2</v>
      </c>
      <c r="K1642" s="1119"/>
      <c r="L1642" s="1119"/>
    </row>
    <row r="1643" spans="3:12" x14ac:dyDescent="0.25">
      <c r="C1643" s="1148" t="s">
        <v>797</v>
      </c>
      <c r="D1643" s="1110" t="s">
        <v>1729</v>
      </c>
      <c r="E1643" s="1121" t="s">
        <v>2522</v>
      </c>
      <c r="F1643" s="1112">
        <v>1</v>
      </c>
      <c r="G1643" s="1110">
        <v>17.399999999999999</v>
      </c>
      <c r="H1643" s="1113"/>
      <c r="I1643" s="1113"/>
      <c r="J1643" s="1114">
        <f t="shared" si="81"/>
        <v>17.399999999999999</v>
      </c>
      <c r="K1643" s="1119"/>
      <c r="L1643" s="1119"/>
    </row>
    <row r="1644" spans="3:12" x14ac:dyDescent="0.25">
      <c r="C1644" s="1148"/>
      <c r="D1644" s="1110"/>
      <c r="E1644" s="1121" t="s">
        <v>2297</v>
      </c>
      <c r="F1644" s="1112">
        <v>-2</v>
      </c>
      <c r="G1644" s="1110">
        <v>1</v>
      </c>
      <c r="H1644" s="1113"/>
      <c r="I1644" s="1113"/>
      <c r="J1644" s="1114">
        <f t="shared" si="81"/>
        <v>-2</v>
      </c>
      <c r="K1644" s="1119"/>
      <c r="L1644" s="1119"/>
    </row>
    <row r="1645" spans="3:12" x14ac:dyDescent="0.25">
      <c r="C1645" s="1148" t="s">
        <v>797</v>
      </c>
      <c r="D1645" s="1110" t="s">
        <v>1730</v>
      </c>
      <c r="E1645" s="1121" t="s">
        <v>2523</v>
      </c>
      <c r="F1645" s="1112">
        <v>1</v>
      </c>
      <c r="G1645" s="1110">
        <v>17.8</v>
      </c>
      <c r="H1645" s="1113"/>
      <c r="I1645" s="1113"/>
      <c r="J1645" s="1114">
        <f t="shared" si="81"/>
        <v>17.8</v>
      </c>
      <c r="K1645" s="1119"/>
      <c r="L1645" s="1119"/>
    </row>
    <row r="1646" spans="3:12" x14ac:dyDescent="0.25">
      <c r="C1646" s="1148"/>
      <c r="D1646" s="1110"/>
      <c r="E1646" s="1121" t="s">
        <v>2297</v>
      </c>
      <c r="F1646" s="1112">
        <v>-2</v>
      </c>
      <c r="G1646" s="1110">
        <v>1</v>
      </c>
      <c r="H1646" s="1113"/>
      <c r="I1646" s="1113"/>
      <c r="J1646" s="1114">
        <f t="shared" si="81"/>
        <v>-2</v>
      </c>
      <c r="K1646" s="1119"/>
      <c r="L1646" s="1119"/>
    </row>
    <row r="1647" spans="3:12" x14ac:dyDescent="0.25">
      <c r="C1647" s="1148" t="s">
        <v>797</v>
      </c>
      <c r="D1647" s="1110" t="s">
        <v>1731</v>
      </c>
      <c r="E1647" s="1121" t="s">
        <v>183</v>
      </c>
      <c r="F1647" s="1112">
        <v>1</v>
      </c>
      <c r="G1647" s="1110">
        <v>17.399999999999999</v>
      </c>
      <c r="H1647" s="1113"/>
      <c r="I1647" s="1113"/>
      <c r="J1647" s="1114">
        <f t="shared" si="81"/>
        <v>17.399999999999999</v>
      </c>
      <c r="K1647" s="1119"/>
      <c r="L1647" s="1119"/>
    </row>
    <row r="1648" spans="3:12" x14ac:dyDescent="0.25">
      <c r="C1648" s="1148"/>
      <c r="D1648" s="1110"/>
      <c r="E1648" s="1121" t="s">
        <v>2297</v>
      </c>
      <c r="F1648" s="1112">
        <v>-2</v>
      </c>
      <c r="G1648" s="1110">
        <v>1</v>
      </c>
      <c r="H1648" s="1113"/>
      <c r="I1648" s="1113"/>
      <c r="J1648" s="1114">
        <f t="shared" si="81"/>
        <v>-2</v>
      </c>
      <c r="K1648" s="1119"/>
      <c r="L1648" s="1119"/>
    </row>
    <row r="1649" spans="3:12" x14ac:dyDescent="0.25">
      <c r="C1649" s="1148" t="s">
        <v>797</v>
      </c>
      <c r="D1649" s="1110" t="s">
        <v>1732</v>
      </c>
      <c r="E1649" s="1121" t="s">
        <v>2472</v>
      </c>
      <c r="F1649" s="1112">
        <v>1</v>
      </c>
      <c r="G1649" s="1110">
        <v>18.399999999999999</v>
      </c>
      <c r="H1649" s="1113"/>
      <c r="I1649" s="1113"/>
      <c r="J1649" s="1114">
        <f t="shared" si="81"/>
        <v>18.399999999999999</v>
      </c>
      <c r="K1649" s="1119"/>
      <c r="L1649" s="1119"/>
    </row>
    <row r="1650" spans="3:12" x14ac:dyDescent="0.25">
      <c r="C1650" s="1148"/>
      <c r="D1650" s="1110"/>
      <c r="E1650" s="1121" t="s">
        <v>2297</v>
      </c>
      <c r="F1650" s="1112">
        <v>-1</v>
      </c>
      <c r="G1650" s="1110">
        <v>1.2</v>
      </c>
      <c r="H1650" s="1113"/>
      <c r="I1650" s="1113"/>
      <c r="J1650" s="1114">
        <f t="shared" si="81"/>
        <v>-1.2</v>
      </c>
      <c r="K1650" s="1119"/>
      <c r="L1650" s="1119"/>
    </row>
    <row r="1651" spans="3:12" x14ac:dyDescent="0.25">
      <c r="C1651" s="1148"/>
      <c r="D1651" s="1110"/>
      <c r="E1651" s="1121" t="s">
        <v>2297</v>
      </c>
      <c r="F1651" s="1112">
        <v>-1</v>
      </c>
      <c r="G1651" s="1110">
        <v>0.9</v>
      </c>
      <c r="H1651" s="1113"/>
      <c r="I1651" s="1113"/>
      <c r="J1651" s="1114">
        <f t="shared" si="81"/>
        <v>-0.9</v>
      </c>
      <c r="K1651" s="1119"/>
      <c r="L1651" s="1119"/>
    </row>
    <row r="1652" spans="3:12" x14ac:dyDescent="0.25">
      <c r="C1652" s="1148"/>
      <c r="D1652" s="1110"/>
      <c r="E1652" s="1121" t="s">
        <v>2297</v>
      </c>
      <c r="F1652" s="1112">
        <v>-1</v>
      </c>
      <c r="G1652" s="1110">
        <v>0.9</v>
      </c>
      <c r="H1652" s="1113"/>
      <c r="I1652" s="1113"/>
      <c r="J1652" s="1114">
        <f t="shared" si="81"/>
        <v>-0.9</v>
      </c>
      <c r="K1652" s="1119"/>
      <c r="L1652" s="1119"/>
    </row>
    <row r="1653" spans="3:12" x14ac:dyDescent="0.25">
      <c r="C1653" s="1148" t="s">
        <v>797</v>
      </c>
      <c r="D1653" s="1110" t="s">
        <v>1735</v>
      </c>
      <c r="E1653" s="1121" t="s">
        <v>2524</v>
      </c>
      <c r="F1653" s="1112">
        <v>1</v>
      </c>
      <c r="G1653" s="1110">
        <v>17.399999999999999</v>
      </c>
      <c r="H1653" s="1113"/>
      <c r="I1653" s="1113"/>
      <c r="J1653" s="1114">
        <f t="shared" si="81"/>
        <v>17.399999999999999</v>
      </c>
      <c r="K1653" s="1119"/>
      <c r="L1653" s="1119"/>
    </row>
    <row r="1654" spans="3:12" x14ac:dyDescent="0.25">
      <c r="C1654" s="1148"/>
      <c r="D1654" s="1110"/>
      <c r="E1654" s="1121" t="s">
        <v>2297</v>
      </c>
      <c r="F1654" s="1112">
        <v>-2</v>
      </c>
      <c r="G1654" s="1110">
        <v>1</v>
      </c>
      <c r="H1654" s="1113"/>
      <c r="I1654" s="1113"/>
      <c r="J1654" s="1114">
        <f t="shared" si="81"/>
        <v>-2</v>
      </c>
      <c r="K1654" s="1119"/>
      <c r="L1654" s="1119"/>
    </row>
    <row r="1655" spans="3:12" x14ac:dyDescent="0.25">
      <c r="C1655" s="1151" t="s">
        <v>797</v>
      </c>
      <c r="D1655" s="1126" t="s">
        <v>1721</v>
      </c>
      <c r="E1655" s="1127" t="s">
        <v>2526</v>
      </c>
      <c r="F1655" s="1112">
        <v>1</v>
      </c>
      <c r="G1655" s="1110">
        <v>15.7</v>
      </c>
      <c r="H1655" s="1113"/>
      <c r="I1655" s="1113"/>
      <c r="J1655" s="1114">
        <f t="shared" si="81"/>
        <v>15.7</v>
      </c>
      <c r="K1655" s="1119"/>
      <c r="L1655" s="1119"/>
    </row>
    <row r="1656" spans="3:12" x14ac:dyDescent="0.25">
      <c r="C1656" s="1148"/>
      <c r="D1656" s="1110"/>
      <c r="E1656" s="1121" t="s">
        <v>2297</v>
      </c>
      <c r="F1656" s="1112">
        <v>-1</v>
      </c>
      <c r="G1656" s="1110">
        <v>1</v>
      </c>
      <c r="H1656" s="1113"/>
      <c r="I1656" s="1113"/>
      <c r="J1656" s="1114">
        <f t="shared" si="81"/>
        <v>-1</v>
      </c>
      <c r="K1656" s="1119"/>
      <c r="L1656" s="1119"/>
    </row>
    <row r="1657" spans="3:12" x14ac:dyDescent="0.25">
      <c r="C1657" s="1151" t="s">
        <v>797</v>
      </c>
      <c r="D1657" s="1126" t="s">
        <v>1722</v>
      </c>
      <c r="E1657" s="1127" t="s">
        <v>2527</v>
      </c>
      <c r="F1657" s="1112">
        <v>1</v>
      </c>
      <c r="G1657" s="1110">
        <v>16</v>
      </c>
      <c r="H1657" s="1113"/>
      <c r="I1657" s="1113"/>
      <c r="J1657" s="1114">
        <f t="shared" si="81"/>
        <v>16</v>
      </c>
      <c r="K1657" s="1119"/>
      <c r="L1657" s="1119"/>
    </row>
    <row r="1658" spans="3:12" x14ac:dyDescent="0.25">
      <c r="C1658" s="1148"/>
      <c r="D1658" s="1110"/>
      <c r="E1658" s="1121" t="s">
        <v>2297</v>
      </c>
      <c r="F1658" s="1112">
        <v>-1</v>
      </c>
      <c r="G1658" s="1110">
        <v>1</v>
      </c>
      <c r="H1658" s="1113"/>
      <c r="I1658" s="1113"/>
      <c r="J1658" s="1114">
        <f t="shared" si="81"/>
        <v>-1</v>
      </c>
      <c r="K1658" s="1119"/>
      <c r="L1658" s="1119"/>
    </row>
    <row r="1659" spans="3:12" x14ac:dyDescent="0.25">
      <c r="C1659" s="1151" t="s">
        <v>797</v>
      </c>
      <c r="D1659" s="1126" t="s">
        <v>1724</v>
      </c>
      <c r="E1659" s="1127" t="s">
        <v>357</v>
      </c>
      <c r="F1659" s="1112">
        <v>1</v>
      </c>
      <c r="G1659" s="1110">
        <v>15.7</v>
      </c>
      <c r="H1659" s="1113"/>
      <c r="I1659" s="1113"/>
      <c r="J1659" s="1114">
        <f t="shared" si="81"/>
        <v>15.7</v>
      </c>
      <c r="K1659" s="1119"/>
      <c r="L1659" s="1119"/>
    </row>
    <row r="1660" spans="3:12" x14ac:dyDescent="0.25">
      <c r="C1660" s="1148"/>
      <c r="D1660" s="1110"/>
      <c r="E1660" s="1121" t="s">
        <v>2297</v>
      </c>
      <c r="F1660" s="1112">
        <v>-1</v>
      </c>
      <c r="G1660" s="1110">
        <v>1</v>
      </c>
      <c r="H1660" s="1113"/>
      <c r="I1660" s="1113"/>
      <c r="J1660" s="1114">
        <f t="shared" si="81"/>
        <v>-1</v>
      </c>
      <c r="K1660" s="1119"/>
      <c r="L1660" s="1119"/>
    </row>
    <row r="1661" spans="3:12" x14ac:dyDescent="0.25">
      <c r="C1661" s="1151" t="s">
        <v>797</v>
      </c>
      <c r="D1661" s="1126" t="s">
        <v>1725</v>
      </c>
      <c r="E1661" s="1127" t="s">
        <v>2528</v>
      </c>
      <c r="F1661" s="1112">
        <v>1</v>
      </c>
      <c r="G1661" s="1110">
        <v>15.7</v>
      </c>
      <c r="H1661" s="1113"/>
      <c r="I1661" s="1113"/>
      <c r="J1661" s="1114">
        <f t="shared" si="81"/>
        <v>15.7</v>
      </c>
      <c r="K1661" s="1119"/>
      <c r="L1661" s="1119"/>
    </row>
    <row r="1662" spans="3:12" x14ac:dyDescent="0.25">
      <c r="C1662" s="1148"/>
      <c r="D1662" s="1110"/>
      <c r="E1662" s="1121" t="s">
        <v>2297</v>
      </c>
      <c r="F1662" s="1112">
        <v>-1</v>
      </c>
      <c r="G1662" s="1110">
        <v>1</v>
      </c>
      <c r="H1662" s="1113"/>
      <c r="I1662" s="1113"/>
      <c r="J1662" s="1114">
        <f t="shared" si="81"/>
        <v>-1</v>
      </c>
      <c r="K1662" s="1119"/>
      <c r="L1662" s="1119"/>
    </row>
    <row r="1663" spans="3:12" x14ac:dyDescent="0.25">
      <c r="C1663" s="1123"/>
      <c r="D1663" s="1123"/>
      <c r="E1663" s="1123"/>
      <c r="F1663" s="1123"/>
      <c r="G1663" s="1123"/>
      <c r="H1663" s="1123"/>
      <c r="I1663" s="1123"/>
      <c r="J1663" s="1123"/>
      <c r="K1663" s="1123"/>
      <c r="L1663" s="1123"/>
    </row>
    <row r="1664" spans="3:12" x14ac:dyDescent="0.25">
      <c r="C1664" s="1152"/>
      <c r="D1664" s="1110"/>
      <c r="E1664" s="1111" t="s">
        <v>203</v>
      </c>
      <c r="F1664" s="1112"/>
      <c r="G1664" s="1110"/>
      <c r="H1664" s="1113"/>
      <c r="I1664" s="1113"/>
      <c r="J1664" s="1114">
        <v>0</v>
      </c>
      <c r="K1664" s="1115"/>
      <c r="L1664" s="1153"/>
    </row>
    <row r="1665" spans="3:12" x14ac:dyDescent="0.25">
      <c r="C1665" s="1148"/>
      <c r="D1665" s="1110"/>
      <c r="E1665" s="1118" t="s">
        <v>1798</v>
      </c>
      <c r="F1665" s="1112"/>
      <c r="G1665" s="1110"/>
      <c r="H1665" s="1113"/>
      <c r="I1665" s="1113"/>
      <c r="J1665" s="1114"/>
      <c r="K1665" s="1119"/>
      <c r="L1665" s="1119"/>
    </row>
    <row r="1666" spans="3:12" x14ac:dyDescent="0.25">
      <c r="C1666" s="1151" t="s">
        <v>797</v>
      </c>
      <c r="D1666" s="1126" t="s">
        <v>1813</v>
      </c>
      <c r="E1666" s="1127" t="s">
        <v>205</v>
      </c>
      <c r="F1666" s="1112">
        <v>1</v>
      </c>
      <c r="G1666" s="1110">
        <v>13.6</v>
      </c>
      <c r="H1666" s="1113"/>
      <c r="I1666" s="1113"/>
      <c r="J1666" s="1114">
        <f t="shared" ref="J1666:J1667" si="82">PRODUCT(F1666:I1666)</f>
        <v>13.6</v>
      </c>
      <c r="K1666" s="1119"/>
      <c r="L1666" s="1119"/>
    </row>
    <row r="1667" spans="3:12" x14ac:dyDescent="0.25">
      <c r="C1667" s="1148"/>
      <c r="D1667" s="1110"/>
      <c r="E1667" s="1127" t="s">
        <v>2297</v>
      </c>
      <c r="F1667" s="1112">
        <v>-1</v>
      </c>
      <c r="G1667" s="1110">
        <v>1</v>
      </c>
      <c r="H1667" s="1113"/>
      <c r="I1667" s="1113"/>
      <c r="J1667" s="1114">
        <f t="shared" si="82"/>
        <v>-1</v>
      </c>
      <c r="K1667" s="1119"/>
      <c r="L1667" s="1119"/>
    </row>
    <row r="1668" spans="3:12" x14ac:dyDescent="0.25">
      <c r="C1668" s="1151"/>
      <c r="D1668" s="1126"/>
      <c r="E1668" s="1127"/>
      <c r="F1668" s="1112"/>
      <c r="G1668" s="1110"/>
      <c r="H1668" s="1113"/>
      <c r="I1668" s="1113"/>
      <c r="J1668" s="1114"/>
      <c r="K1668" s="1119"/>
      <c r="L1668" s="1119"/>
    </row>
    <row r="1669" spans="3:12" x14ac:dyDescent="0.25">
      <c r="C1669" s="1778" t="str">
        <f>RESUMEN!C127</f>
        <v>03.05.02.09</v>
      </c>
      <c r="D1669" s="2109" t="str">
        <f>RESUMEN!D127</f>
        <v>C.Z. VINILICO SAITARIO TIPO COVE FORMER</v>
      </c>
      <c r="E1669" s="2110"/>
      <c r="F1669" s="2110"/>
      <c r="G1669" s="2110"/>
      <c r="H1669" s="2110"/>
      <c r="I1669" s="2110"/>
      <c r="J1669" s="2110"/>
      <c r="K1669" s="2110"/>
      <c r="L1669" s="2111"/>
    </row>
    <row r="1670" spans="3:12" x14ac:dyDescent="0.25">
      <c r="C1670" s="1092" t="s">
        <v>1</v>
      </c>
      <c r="D1670" s="1093" t="s">
        <v>239</v>
      </c>
      <c r="E1670" s="1094" t="s">
        <v>2</v>
      </c>
      <c r="F1670" s="1095" t="s">
        <v>45</v>
      </c>
      <c r="G1670" s="1096" t="s">
        <v>52</v>
      </c>
      <c r="H1670" s="1096" t="s">
        <v>47</v>
      </c>
      <c r="I1670" s="1096" t="s">
        <v>48</v>
      </c>
      <c r="J1670" s="1096" t="s">
        <v>49</v>
      </c>
      <c r="K1670" s="328" t="s">
        <v>50</v>
      </c>
      <c r="L1670" s="1092" t="s">
        <v>3</v>
      </c>
    </row>
    <row r="1671" spans="3:12" x14ac:dyDescent="0.25">
      <c r="C1671" s="1271"/>
      <c r="D1671" s="1777"/>
      <c r="E1671" s="1293"/>
      <c r="F1671" s="1294"/>
      <c r="G1671" s="1294"/>
      <c r="H1671" s="1295"/>
      <c r="I1671" s="1295"/>
      <c r="J1671" s="1295"/>
      <c r="K1671" s="1296">
        <f>SUM(J1672:J1810)</f>
        <v>783.93640000000016</v>
      </c>
      <c r="L1671" s="1272" t="s">
        <v>37</v>
      </c>
    </row>
    <row r="1672" spans="3:12" x14ac:dyDescent="0.25">
      <c r="C1672" s="1271"/>
      <c r="D1672" s="1298"/>
      <c r="E1672" s="1274"/>
      <c r="F1672" s="1275"/>
      <c r="G1672" s="1264"/>
      <c r="H1672" s="1264"/>
      <c r="I1672" s="1264"/>
      <c r="J1672" s="1264"/>
      <c r="K1672" s="1276"/>
      <c r="L1672" s="1776"/>
    </row>
    <row r="1673" spans="3:12" x14ac:dyDescent="0.25">
      <c r="C1673" s="1141"/>
      <c r="D1673" s="1142"/>
      <c r="E1673" s="1143" t="s">
        <v>169</v>
      </c>
      <c r="F1673" s="1144"/>
      <c r="G1673" s="1142"/>
      <c r="H1673" s="1106"/>
      <c r="I1673" s="1106"/>
      <c r="J1673" s="1168"/>
      <c r="K1673" s="1146"/>
      <c r="L1673" s="1147"/>
    </row>
    <row r="1674" spans="3:12" x14ac:dyDescent="0.25">
      <c r="C1674" s="1148"/>
      <c r="D1674" s="1110"/>
      <c r="E1674" s="1118" t="s">
        <v>925</v>
      </c>
      <c r="F1674" s="1112"/>
      <c r="G1674" s="1110"/>
      <c r="H1674" s="1113"/>
      <c r="I1674" s="1113"/>
      <c r="J1674" s="1114"/>
      <c r="K1674" s="1119"/>
      <c r="L1674" s="1119"/>
    </row>
    <row r="1675" spans="3:12" x14ac:dyDescent="0.25">
      <c r="C1675" s="1148" t="s">
        <v>793</v>
      </c>
      <c r="D1675" s="1110" t="s">
        <v>940</v>
      </c>
      <c r="E1675" s="1121" t="s">
        <v>572</v>
      </c>
      <c r="F1675" s="1112">
        <v>1</v>
      </c>
      <c r="G1675" s="1110">
        <v>19.7</v>
      </c>
      <c r="H1675" s="1113"/>
      <c r="I1675" s="1113"/>
      <c r="J1675" s="1114">
        <f t="shared" ref="J1675:J1676" si="83">PRODUCT(F1675:I1675)</f>
        <v>19.7</v>
      </c>
      <c r="K1675" s="1119"/>
      <c r="L1675" s="1119"/>
    </row>
    <row r="1676" spans="3:12" x14ac:dyDescent="0.25">
      <c r="C1676" s="1148"/>
      <c r="D1676" s="1110"/>
      <c r="E1676" s="1121" t="s">
        <v>2297</v>
      </c>
      <c r="F1676" s="1112">
        <v>-1</v>
      </c>
      <c r="G1676" s="1110">
        <v>2.4</v>
      </c>
      <c r="H1676" s="1113"/>
      <c r="I1676" s="1113"/>
      <c r="J1676" s="1114">
        <f t="shared" si="83"/>
        <v>-2.4</v>
      </c>
      <c r="K1676" s="1119"/>
      <c r="L1676" s="1119"/>
    </row>
    <row r="1677" spans="3:12" x14ac:dyDescent="0.25">
      <c r="C1677" s="1123"/>
      <c r="D1677" s="1123"/>
      <c r="E1677" s="1123"/>
      <c r="F1677" s="1123"/>
      <c r="G1677" s="1123"/>
      <c r="H1677" s="1123"/>
      <c r="I1677" s="1123"/>
      <c r="J1677" s="1114"/>
      <c r="K1677" s="1123"/>
      <c r="L1677" s="1123"/>
    </row>
    <row r="1678" spans="3:12" x14ac:dyDescent="0.25">
      <c r="C1678" s="1148"/>
      <c r="D1678" s="1110"/>
      <c r="E1678" s="1118" t="s">
        <v>952</v>
      </c>
      <c r="F1678" s="1112"/>
      <c r="G1678" s="1110"/>
      <c r="H1678" s="1113"/>
      <c r="I1678" s="1113"/>
      <c r="J1678" s="1114"/>
      <c r="K1678" s="1119"/>
      <c r="L1678" s="1119"/>
    </row>
    <row r="1679" spans="3:12" x14ac:dyDescent="0.25">
      <c r="C1679" s="1148" t="s">
        <v>793</v>
      </c>
      <c r="D1679" s="1110" t="s">
        <v>889</v>
      </c>
      <c r="E1679" s="1121" t="s">
        <v>3273</v>
      </c>
      <c r="F1679" s="1112">
        <v>1</v>
      </c>
      <c r="G1679" s="1110">
        <v>17.2</v>
      </c>
      <c r="H1679" s="1113"/>
      <c r="I1679" s="1113"/>
      <c r="J1679" s="1114">
        <f t="shared" ref="J1679:J1681" si="84">PRODUCT(F1679:I1679)</f>
        <v>17.2</v>
      </c>
      <c r="K1679" s="1119"/>
      <c r="L1679" s="1119"/>
    </row>
    <row r="1680" spans="3:12" x14ac:dyDescent="0.25">
      <c r="C1680" s="1148"/>
      <c r="D1680" s="1110"/>
      <c r="E1680" s="1121" t="s">
        <v>2297</v>
      </c>
      <c r="F1680" s="1112">
        <v>-1</v>
      </c>
      <c r="G1680" s="1110">
        <v>0.9</v>
      </c>
      <c r="H1680" s="1113"/>
      <c r="I1680" s="1113"/>
      <c r="J1680" s="1114">
        <f t="shared" si="84"/>
        <v>-0.9</v>
      </c>
      <c r="K1680" s="1119"/>
      <c r="L1680" s="1119"/>
    </row>
    <row r="1681" spans="3:12" x14ac:dyDescent="0.25">
      <c r="C1681" s="1148"/>
      <c r="D1681" s="1110"/>
      <c r="E1681" s="1121" t="s">
        <v>2297</v>
      </c>
      <c r="F1681" s="1112">
        <v>-1</v>
      </c>
      <c r="G1681" s="1110">
        <v>1.2</v>
      </c>
      <c r="H1681" s="1113"/>
      <c r="I1681" s="1113"/>
      <c r="J1681" s="1114">
        <f t="shared" si="84"/>
        <v>-1.2</v>
      </c>
      <c r="K1681" s="1119"/>
      <c r="L1681" s="1119"/>
    </row>
    <row r="1682" spans="3:12" x14ac:dyDescent="0.25">
      <c r="C1682" s="1148"/>
      <c r="D1682" s="1110"/>
      <c r="E1682" s="1121"/>
      <c r="F1682" s="1112"/>
      <c r="G1682" s="1110"/>
      <c r="H1682" s="1113"/>
      <c r="I1682" s="1113"/>
      <c r="J1682" s="1114"/>
      <c r="K1682" s="1119"/>
      <c r="L1682" s="1119"/>
    </row>
    <row r="1683" spans="3:12" x14ac:dyDescent="0.25">
      <c r="C1683" s="1152"/>
      <c r="D1683" s="1110"/>
      <c r="E1683" s="1111" t="s">
        <v>200</v>
      </c>
      <c r="F1683" s="1112"/>
      <c r="G1683" s="1110"/>
      <c r="H1683" s="1113"/>
      <c r="I1683" s="1113"/>
      <c r="J1683" s="1114"/>
      <c r="K1683" s="1115"/>
      <c r="L1683" s="1153"/>
    </row>
    <row r="1684" spans="3:12" x14ac:dyDescent="0.25">
      <c r="C1684" s="1148"/>
      <c r="D1684" s="1110"/>
      <c r="E1684" s="1118" t="s">
        <v>1510</v>
      </c>
      <c r="F1684" s="1112"/>
      <c r="G1684" s="1110"/>
      <c r="H1684" s="1113"/>
      <c r="I1684" s="1113"/>
      <c r="J1684" s="1114"/>
      <c r="K1684" s="1119"/>
      <c r="L1684" s="1119"/>
    </row>
    <row r="1685" spans="3:12" x14ac:dyDescent="0.25">
      <c r="C1685" s="1148" t="s">
        <v>793</v>
      </c>
      <c r="D1685" s="1110" t="s">
        <v>1466</v>
      </c>
      <c r="E1685" s="1121" t="s">
        <v>2498</v>
      </c>
      <c r="F1685" s="1112">
        <v>1</v>
      </c>
      <c r="G1685" s="1110">
        <v>34</v>
      </c>
      <c r="H1685" s="1113"/>
      <c r="I1685" s="1113"/>
      <c r="J1685" s="1114">
        <f t="shared" ref="J1685:J1693" si="85">PRODUCT(F1685:I1685)</f>
        <v>34</v>
      </c>
      <c r="K1685" s="1119"/>
      <c r="L1685" s="1119"/>
    </row>
    <row r="1686" spans="3:12" x14ac:dyDescent="0.25">
      <c r="C1686" s="1148"/>
      <c r="D1686" s="1110"/>
      <c r="E1686" s="1121" t="s">
        <v>2297</v>
      </c>
      <c r="F1686" s="1112">
        <v>-1</v>
      </c>
      <c r="G1686" s="1110">
        <v>1.6</v>
      </c>
      <c r="H1686" s="1113"/>
      <c r="I1686" s="1113"/>
      <c r="J1686" s="1114">
        <f t="shared" si="85"/>
        <v>-1.6</v>
      </c>
      <c r="K1686" s="1119"/>
      <c r="L1686" s="1119"/>
    </row>
    <row r="1687" spans="3:12" x14ac:dyDescent="0.25">
      <c r="C1687" s="1148"/>
      <c r="D1687" s="1110"/>
      <c r="E1687" s="1121" t="s">
        <v>2297</v>
      </c>
      <c r="F1687" s="1112">
        <v>-1</v>
      </c>
      <c r="G1687" s="1110">
        <v>1</v>
      </c>
      <c r="H1687" s="1113"/>
      <c r="I1687" s="1113"/>
      <c r="J1687" s="1114">
        <f t="shared" si="85"/>
        <v>-1</v>
      </c>
      <c r="K1687" s="1119"/>
      <c r="L1687" s="1119"/>
    </row>
    <row r="1688" spans="3:12" x14ac:dyDescent="0.25">
      <c r="C1688" s="1148" t="s">
        <v>793</v>
      </c>
      <c r="D1688" s="1110" t="s">
        <v>1481</v>
      </c>
      <c r="E1688" s="1121" t="s">
        <v>4777</v>
      </c>
      <c r="F1688" s="1112">
        <v>1</v>
      </c>
      <c r="G1688" s="1110">
        <v>17.3</v>
      </c>
      <c r="H1688" s="1113"/>
      <c r="I1688" s="1113"/>
      <c r="J1688" s="1114">
        <f t="shared" si="85"/>
        <v>17.3</v>
      </c>
      <c r="K1688" s="1119"/>
      <c r="L1688" s="1119"/>
    </row>
    <row r="1689" spans="3:12" x14ac:dyDescent="0.25">
      <c r="C1689" s="1148"/>
      <c r="D1689" s="1110"/>
      <c r="E1689" s="1121" t="s">
        <v>2297</v>
      </c>
      <c r="F1689" s="1112">
        <v>-3</v>
      </c>
      <c r="G1689" s="1110">
        <v>1</v>
      </c>
      <c r="H1689" s="1113"/>
      <c r="I1689" s="1113"/>
      <c r="J1689" s="1114">
        <f t="shared" si="85"/>
        <v>-3</v>
      </c>
      <c r="K1689" s="1119"/>
      <c r="L1689" s="1119"/>
    </row>
    <row r="1690" spans="3:12" x14ac:dyDescent="0.25">
      <c r="C1690" s="1148" t="s">
        <v>793</v>
      </c>
      <c r="D1690" s="1110" t="s">
        <v>1497</v>
      </c>
      <c r="E1690" s="1121" t="s">
        <v>283</v>
      </c>
      <c r="F1690" s="1112">
        <v>1</v>
      </c>
      <c r="G1690" s="1110">
        <v>22.6</v>
      </c>
      <c r="H1690" s="1113"/>
      <c r="I1690" s="1113"/>
      <c r="J1690" s="1114">
        <f t="shared" si="85"/>
        <v>22.6</v>
      </c>
      <c r="K1690" s="1119"/>
      <c r="L1690" s="1119"/>
    </row>
    <row r="1691" spans="3:12" x14ac:dyDescent="0.25">
      <c r="C1691" s="1148"/>
      <c r="D1691" s="1110"/>
      <c r="E1691" s="1121" t="s">
        <v>2297</v>
      </c>
      <c r="F1691" s="1112">
        <v>-1</v>
      </c>
      <c r="G1691" s="1110">
        <v>1.2</v>
      </c>
      <c r="H1691" s="1113"/>
      <c r="I1691" s="1113"/>
      <c r="J1691" s="1114">
        <f t="shared" si="85"/>
        <v>-1.2</v>
      </c>
      <c r="K1691" s="1119"/>
      <c r="L1691" s="1119"/>
    </row>
    <row r="1692" spans="3:12" x14ac:dyDescent="0.25">
      <c r="C1692" s="1148" t="s">
        <v>793</v>
      </c>
      <c r="D1692" s="1110" t="s">
        <v>1502</v>
      </c>
      <c r="E1692" s="1121" t="s">
        <v>165</v>
      </c>
      <c r="F1692" s="1112">
        <v>1</v>
      </c>
      <c r="G1692" s="1110">
        <v>18</v>
      </c>
      <c r="H1692" s="1113"/>
      <c r="I1692" s="1113"/>
      <c r="J1692" s="1114">
        <f t="shared" si="85"/>
        <v>18</v>
      </c>
      <c r="K1692" s="1119"/>
      <c r="L1692" s="1119"/>
    </row>
    <row r="1693" spans="3:12" x14ac:dyDescent="0.25">
      <c r="C1693" s="1148"/>
      <c r="D1693" s="1110"/>
      <c r="E1693" s="1121" t="s">
        <v>2297</v>
      </c>
      <c r="F1693" s="1112">
        <v>-1</v>
      </c>
      <c r="G1693" s="1110">
        <v>1.2</v>
      </c>
      <c r="H1693" s="1113"/>
      <c r="I1693" s="1113"/>
      <c r="J1693" s="1114">
        <f t="shared" si="85"/>
        <v>-1.2</v>
      </c>
      <c r="K1693" s="1119"/>
      <c r="L1693" s="1119"/>
    </row>
    <row r="1694" spans="3:12" x14ac:dyDescent="0.25">
      <c r="C1694" s="1148"/>
      <c r="D1694" s="1110"/>
      <c r="E1694" s="1121"/>
      <c r="F1694" s="1112"/>
      <c r="G1694" s="1110"/>
      <c r="H1694" s="1113"/>
      <c r="I1694" s="1113"/>
      <c r="J1694" s="1114"/>
      <c r="K1694" s="1119"/>
      <c r="L1694" s="1119"/>
    </row>
    <row r="1695" spans="3:12" x14ac:dyDescent="0.25">
      <c r="C1695" s="1148"/>
      <c r="D1695" s="1110"/>
      <c r="E1695" s="1118" t="s">
        <v>1511</v>
      </c>
      <c r="F1695" s="1112"/>
      <c r="G1695" s="1110"/>
      <c r="H1695" s="1113"/>
      <c r="I1695" s="1113"/>
      <c r="J1695" s="1114"/>
      <c r="K1695" s="1119"/>
      <c r="L1695" s="1119"/>
    </row>
    <row r="1696" spans="3:12" ht="26.4" x14ac:dyDescent="0.25">
      <c r="C1696" s="1148" t="s">
        <v>791</v>
      </c>
      <c r="D1696" s="1110" t="s">
        <v>4779</v>
      </c>
      <c r="E1696" s="1121" t="s">
        <v>4778</v>
      </c>
      <c r="F1696" s="1112">
        <v>1</v>
      </c>
      <c r="G1696" s="1110">
        <v>47.3</v>
      </c>
      <c r="H1696" s="1113"/>
      <c r="I1696" s="1113"/>
      <c r="J1696" s="1114">
        <f t="shared" ref="J1696:J1711" si="86">PRODUCT(F1696:I1696)</f>
        <v>47.3</v>
      </c>
      <c r="K1696" s="1119"/>
      <c r="L1696" s="1119"/>
    </row>
    <row r="1697" spans="3:12" x14ac:dyDescent="0.25">
      <c r="C1697" s="1148"/>
      <c r="D1697" s="1110"/>
      <c r="E1697" s="1121" t="s">
        <v>2297</v>
      </c>
      <c r="F1697" s="1112">
        <v>-1</v>
      </c>
      <c r="G1697" s="1110">
        <v>0.9</v>
      </c>
      <c r="H1697" s="1113"/>
      <c r="I1697" s="1113"/>
      <c r="J1697" s="1114">
        <f t="shared" si="86"/>
        <v>-0.9</v>
      </c>
      <c r="K1697" s="1119"/>
      <c r="L1697" s="1119"/>
    </row>
    <row r="1698" spans="3:12" x14ac:dyDescent="0.25">
      <c r="C1698" s="1148"/>
      <c r="D1698" s="1110"/>
      <c r="E1698" s="1121" t="s">
        <v>2297</v>
      </c>
      <c r="F1698" s="1112">
        <v>-1</v>
      </c>
      <c r="G1698" s="1110">
        <v>1.2</v>
      </c>
      <c r="H1698" s="1113"/>
      <c r="I1698" s="1113"/>
      <c r="J1698" s="1114">
        <f t="shared" si="86"/>
        <v>-1.2</v>
      </c>
      <c r="K1698" s="1119"/>
      <c r="L1698" s="1119"/>
    </row>
    <row r="1699" spans="3:12" x14ac:dyDescent="0.25">
      <c r="C1699" s="1148" t="s">
        <v>791</v>
      </c>
      <c r="D1699" s="1110" t="s">
        <v>1560</v>
      </c>
      <c r="E1699" s="1121" t="s">
        <v>138</v>
      </c>
      <c r="F1699" s="1112">
        <v>1</v>
      </c>
      <c r="G1699" s="1110">
        <v>18.100000000000001</v>
      </c>
      <c r="H1699" s="1113"/>
      <c r="I1699" s="1113"/>
      <c r="J1699" s="1114">
        <f t="shared" si="86"/>
        <v>18.100000000000001</v>
      </c>
      <c r="K1699" s="1119"/>
      <c r="L1699" s="1119"/>
    </row>
    <row r="1700" spans="3:12" x14ac:dyDescent="0.25">
      <c r="C1700" s="1148"/>
      <c r="D1700" s="1110"/>
      <c r="E1700" s="1121" t="s">
        <v>2297</v>
      </c>
      <c r="F1700" s="1112">
        <v>-1</v>
      </c>
      <c r="G1700" s="1110">
        <v>0.9</v>
      </c>
      <c r="H1700" s="1113"/>
      <c r="I1700" s="1113"/>
      <c r="J1700" s="1114">
        <f t="shared" si="86"/>
        <v>-0.9</v>
      </c>
      <c r="K1700" s="1119"/>
      <c r="L1700" s="1119"/>
    </row>
    <row r="1701" spans="3:12" x14ac:dyDescent="0.25">
      <c r="C1701" s="1148"/>
      <c r="D1701" s="1110"/>
      <c r="E1701" s="1121" t="s">
        <v>2297</v>
      </c>
      <c r="F1701" s="1112">
        <v>-1</v>
      </c>
      <c r="G1701" s="1110">
        <v>1.2</v>
      </c>
      <c r="H1701" s="1113"/>
      <c r="I1701" s="1113"/>
      <c r="J1701" s="1114">
        <f t="shared" si="86"/>
        <v>-1.2</v>
      </c>
      <c r="K1701" s="1119"/>
      <c r="L1701" s="1119"/>
    </row>
    <row r="1702" spans="3:12" x14ac:dyDescent="0.25">
      <c r="C1702" s="1148"/>
      <c r="D1702" s="1110"/>
      <c r="E1702" s="1121" t="s">
        <v>2297</v>
      </c>
      <c r="F1702" s="1112">
        <v>-2</v>
      </c>
      <c r="G1702" s="1110">
        <v>1.8</v>
      </c>
      <c r="H1702" s="1113"/>
      <c r="I1702" s="1113"/>
      <c r="J1702" s="1114">
        <f t="shared" si="86"/>
        <v>-3.6</v>
      </c>
      <c r="K1702" s="1119"/>
      <c r="L1702" s="1119"/>
    </row>
    <row r="1703" spans="3:12" ht="26.4" x14ac:dyDescent="0.25">
      <c r="C1703" s="1148" t="s">
        <v>791</v>
      </c>
      <c r="D1703" s="1151" t="s">
        <v>4780</v>
      </c>
      <c r="E1703" s="1121" t="s">
        <v>4781</v>
      </c>
      <c r="F1703" s="1112">
        <v>1</v>
      </c>
      <c r="G1703" s="1110">
        <v>64.796400000000006</v>
      </c>
      <c r="H1703" s="1113"/>
      <c r="I1703" s="1113"/>
      <c r="J1703" s="1114">
        <f t="shared" si="86"/>
        <v>64.796400000000006</v>
      </c>
      <c r="K1703" s="1119"/>
      <c r="L1703" s="1119"/>
    </row>
    <row r="1704" spans="3:12" x14ac:dyDescent="0.25">
      <c r="C1704" s="1148"/>
      <c r="D1704" s="1110"/>
      <c r="E1704" s="1121" t="s">
        <v>2297</v>
      </c>
      <c r="F1704" s="1112">
        <v>-2</v>
      </c>
      <c r="G1704" s="1110">
        <v>0.9</v>
      </c>
      <c r="H1704" s="1113"/>
      <c r="I1704" s="1113"/>
      <c r="J1704" s="1114">
        <f t="shared" si="86"/>
        <v>-1.8</v>
      </c>
      <c r="K1704" s="1119"/>
      <c r="L1704" s="1119"/>
    </row>
    <row r="1705" spans="3:12" x14ac:dyDescent="0.25">
      <c r="C1705" s="1148"/>
      <c r="D1705" s="1110"/>
      <c r="E1705" s="1121" t="s">
        <v>2297</v>
      </c>
      <c r="F1705" s="1112">
        <v>-3</v>
      </c>
      <c r="G1705" s="1110">
        <v>1.6</v>
      </c>
      <c r="H1705" s="1113"/>
      <c r="I1705" s="1113"/>
      <c r="J1705" s="1114">
        <f t="shared" si="86"/>
        <v>-4.8000000000000007</v>
      </c>
      <c r="K1705" s="1119"/>
      <c r="L1705" s="1119"/>
    </row>
    <row r="1706" spans="3:12" x14ac:dyDescent="0.25">
      <c r="C1706" s="1148"/>
      <c r="D1706" s="1110"/>
      <c r="E1706" s="1121" t="s">
        <v>2297</v>
      </c>
      <c r="F1706" s="1112">
        <v>-1</v>
      </c>
      <c r="G1706" s="1110">
        <v>1</v>
      </c>
      <c r="H1706" s="1113"/>
      <c r="I1706" s="1113"/>
      <c r="J1706" s="1114">
        <f t="shared" si="86"/>
        <v>-1</v>
      </c>
      <c r="K1706" s="1119"/>
      <c r="L1706" s="1119"/>
    </row>
    <row r="1707" spans="3:12" x14ac:dyDescent="0.25">
      <c r="C1707" s="1148"/>
      <c r="D1707" s="1110"/>
      <c r="E1707" s="1121" t="s">
        <v>2297</v>
      </c>
      <c r="F1707" s="1112">
        <v>-2</v>
      </c>
      <c r="G1707" s="1110">
        <v>1.2</v>
      </c>
      <c r="H1707" s="1113"/>
      <c r="I1707" s="1113"/>
      <c r="J1707" s="1114">
        <f t="shared" si="86"/>
        <v>-2.4</v>
      </c>
      <c r="K1707" s="1119"/>
      <c r="L1707" s="1119"/>
    </row>
    <row r="1708" spans="3:12" x14ac:dyDescent="0.25">
      <c r="C1708" s="1148"/>
      <c r="D1708" s="1110"/>
      <c r="E1708" s="1121" t="s">
        <v>2297</v>
      </c>
      <c r="F1708" s="1112">
        <v>-1</v>
      </c>
      <c r="G1708" s="1110">
        <v>2.4</v>
      </c>
      <c r="H1708" s="1113"/>
      <c r="I1708" s="1113"/>
      <c r="J1708" s="1114">
        <f t="shared" si="86"/>
        <v>-2.4</v>
      </c>
      <c r="K1708" s="1119"/>
      <c r="L1708" s="1119"/>
    </row>
    <row r="1709" spans="3:12" x14ac:dyDescent="0.25">
      <c r="C1709" s="1148" t="s">
        <v>791</v>
      </c>
      <c r="D1709" s="1110" t="s">
        <v>1533</v>
      </c>
      <c r="E1709" s="1121" t="s">
        <v>2501</v>
      </c>
      <c r="F1709" s="1112">
        <v>1</v>
      </c>
      <c r="G1709" s="1110">
        <v>21.4</v>
      </c>
      <c r="H1709" s="1113"/>
      <c r="I1709" s="1113"/>
      <c r="J1709" s="1114">
        <f t="shared" si="86"/>
        <v>21.4</v>
      </c>
      <c r="K1709" s="1119"/>
      <c r="L1709" s="1119"/>
    </row>
    <row r="1710" spans="3:12" x14ac:dyDescent="0.25">
      <c r="C1710" s="1148"/>
      <c r="D1710" s="1110"/>
      <c r="E1710" s="1121" t="s">
        <v>2297</v>
      </c>
      <c r="F1710" s="1112">
        <v>-1</v>
      </c>
      <c r="G1710" s="1110">
        <v>1</v>
      </c>
      <c r="H1710" s="1113"/>
      <c r="I1710" s="1113"/>
      <c r="J1710" s="1114">
        <f t="shared" si="86"/>
        <v>-1</v>
      </c>
      <c r="K1710" s="1119"/>
      <c r="L1710" s="1119"/>
    </row>
    <row r="1711" spans="3:12" x14ac:dyDescent="0.25">
      <c r="C1711" s="1148"/>
      <c r="D1711" s="1110"/>
      <c r="E1711" s="1121" t="s">
        <v>2297</v>
      </c>
      <c r="F1711" s="1112">
        <v>-1</v>
      </c>
      <c r="G1711" s="1110">
        <v>1.6</v>
      </c>
      <c r="H1711" s="1113"/>
      <c r="I1711" s="1113"/>
      <c r="J1711" s="1114">
        <f t="shared" si="86"/>
        <v>-1.6</v>
      </c>
      <c r="K1711" s="1119"/>
      <c r="L1711" s="1119"/>
    </row>
    <row r="1712" spans="3:12" x14ac:dyDescent="0.25">
      <c r="C1712" s="1148"/>
      <c r="D1712" s="1110"/>
      <c r="E1712" s="1121"/>
      <c r="F1712" s="1112"/>
      <c r="G1712" s="1110"/>
      <c r="H1712" s="1113"/>
      <c r="I1712" s="1113"/>
      <c r="J1712" s="1114"/>
      <c r="K1712" s="1119"/>
      <c r="L1712" s="1119"/>
    </row>
    <row r="1713" spans="3:12" x14ac:dyDescent="0.25">
      <c r="C1713" s="1148"/>
      <c r="D1713" s="1110"/>
      <c r="E1713" s="1111" t="s">
        <v>203</v>
      </c>
      <c r="F1713" s="1112"/>
      <c r="G1713" s="1110"/>
      <c r="H1713" s="1113"/>
      <c r="I1713" s="1113"/>
      <c r="J1713" s="1114"/>
      <c r="K1713" s="1119"/>
      <c r="L1713" s="1119"/>
    </row>
    <row r="1714" spans="3:12" x14ac:dyDescent="0.25">
      <c r="C1714" s="1148"/>
      <c r="D1714" s="1110"/>
      <c r="E1714" s="1118" t="s">
        <v>1750</v>
      </c>
      <c r="F1714" s="1112"/>
      <c r="G1714" s="1110"/>
      <c r="H1714" s="1113"/>
      <c r="I1714" s="1113"/>
      <c r="J1714" s="1114"/>
      <c r="K1714" s="1119"/>
      <c r="L1714" s="1119"/>
    </row>
    <row r="1715" spans="3:12" x14ac:dyDescent="0.25">
      <c r="C1715" s="1148" t="s">
        <v>793</v>
      </c>
      <c r="D1715" s="1110" t="s">
        <v>1762</v>
      </c>
      <c r="E1715" s="1121" t="s">
        <v>2531</v>
      </c>
      <c r="F1715" s="1112">
        <v>1</v>
      </c>
      <c r="G1715" s="1110">
        <v>20.6</v>
      </c>
      <c r="H1715" s="1113"/>
      <c r="I1715" s="1113"/>
      <c r="J1715" s="1114">
        <f t="shared" ref="J1715:J1726" si="87">PRODUCT(F1715:I1715)</f>
        <v>20.6</v>
      </c>
      <c r="K1715" s="1119"/>
      <c r="L1715" s="1119"/>
    </row>
    <row r="1716" spans="3:12" x14ac:dyDescent="0.25">
      <c r="C1716" s="1148"/>
      <c r="D1716" s="1110"/>
      <c r="E1716" s="1121" t="s">
        <v>2297</v>
      </c>
      <c r="F1716" s="1112">
        <v>-1</v>
      </c>
      <c r="G1716" s="1110">
        <v>0.9</v>
      </c>
      <c r="H1716" s="1113"/>
      <c r="I1716" s="1113"/>
      <c r="J1716" s="1114">
        <f t="shared" si="87"/>
        <v>-0.9</v>
      </c>
      <c r="K1716" s="1119"/>
      <c r="L1716" s="1119"/>
    </row>
    <row r="1717" spans="3:12" x14ac:dyDescent="0.25">
      <c r="C1717" s="1148"/>
      <c r="D1717" s="1110"/>
      <c r="E1717" s="1121" t="s">
        <v>2297</v>
      </c>
      <c r="F1717" s="1112">
        <v>-1</v>
      </c>
      <c r="G1717" s="1110">
        <v>1.2</v>
      </c>
      <c r="H1717" s="1113"/>
      <c r="I1717" s="1113"/>
      <c r="J1717" s="1114">
        <f t="shared" si="87"/>
        <v>-1.2</v>
      </c>
      <c r="K1717" s="1119"/>
      <c r="L1717" s="1119"/>
    </row>
    <row r="1718" spans="3:12" x14ac:dyDescent="0.25">
      <c r="C1718" s="1148" t="s">
        <v>793</v>
      </c>
      <c r="D1718" s="1110" t="s">
        <v>1779</v>
      </c>
      <c r="E1718" s="1121" t="s">
        <v>2530</v>
      </c>
      <c r="F1718" s="1112">
        <v>1</v>
      </c>
      <c r="G1718" s="1110">
        <v>23.64</v>
      </c>
      <c r="H1718" s="1113"/>
      <c r="I1718" s="1113"/>
      <c r="J1718" s="1114">
        <f t="shared" si="87"/>
        <v>23.64</v>
      </c>
      <c r="K1718" s="1119"/>
      <c r="L1718" s="1119"/>
    </row>
    <row r="1719" spans="3:12" x14ac:dyDescent="0.25">
      <c r="C1719" s="1148"/>
      <c r="D1719" s="1110"/>
      <c r="E1719" s="1121" t="s">
        <v>2297</v>
      </c>
      <c r="F1719" s="1112">
        <v>-1</v>
      </c>
      <c r="G1719" s="1110">
        <v>0.9</v>
      </c>
      <c r="H1719" s="1113"/>
      <c r="I1719" s="1113"/>
      <c r="J1719" s="1114">
        <f t="shared" si="87"/>
        <v>-0.9</v>
      </c>
      <c r="K1719" s="1119"/>
      <c r="L1719" s="1119"/>
    </row>
    <row r="1720" spans="3:12" x14ac:dyDescent="0.25">
      <c r="C1720" s="1148"/>
      <c r="D1720" s="1110"/>
      <c r="E1720" s="1121" t="s">
        <v>2297</v>
      </c>
      <c r="F1720" s="1112">
        <v>-1</v>
      </c>
      <c r="G1720" s="1110">
        <v>1.2</v>
      </c>
      <c r="H1720" s="1113"/>
      <c r="I1720" s="1113"/>
      <c r="J1720" s="1114">
        <f t="shared" si="87"/>
        <v>-1.2</v>
      </c>
      <c r="K1720" s="1119"/>
      <c r="L1720" s="1119"/>
    </row>
    <row r="1721" spans="3:12" x14ac:dyDescent="0.25">
      <c r="C1721" s="1148" t="s">
        <v>793</v>
      </c>
      <c r="D1721" s="1110" t="s">
        <v>1783</v>
      </c>
      <c r="E1721" s="1121" t="s">
        <v>2530</v>
      </c>
      <c r="F1721" s="1112">
        <v>1</v>
      </c>
      <c r="G1721" s="1110">
        <v>22.6</v>
      </c>
      <c r="H1721" s="1113"/>
      <c r="I1721" s="1113"/>
      <c r="J1721" s="1114">
        <f t="shared" si="87"/>
        <v>22.6</v>
      </c>
      <c r="K1721" s="1119"/>
      <c r="L1721" s="1119"/>
    </row>
    <row r="1722" spans="3:12" x14ac:dyDescent="0.25">
      <c r="C1722" s="1148"/>
      <c r="D1722" s="1110"/>
      <c r="E1722" s="1121" t="s">
        <v>2297</v>
      </c>
      <c r="F1722" s="1112">
        <v>-1</v>
      </c>
      <c r="G1722" s="1110">
        <v>0.9</v>
      </c>
      <c r="H1722" s="1113"/>
      <c r="I1722" s="1113"/>
      <c r="J1722" s="1114">
        <f t="shared" si="87"/>
        <v>-0.9</v>
      </c>
      <c r="K1722" s="1119"/>
      <c r="L1722" s="1119"/>
    </row>
    <row r="1723" spans="3:12" x14ac:dyDescent="0.25">
      <c r="C1723" s="1148"/>
      <c r="D1723" s="1110"/>
      <c r="E1723" s="1121" t="s">
        <v>2297</v>
      </c>
      <c r="F1723" s="1112">
        <v>-1</v>
      </c>
      <c r="G1723" s="1110">
        <v>1.2</v>
      </c>
      <c r="H1723" s="1113"/>
      <c r="I1723" s="1113"/>
      <c r="J1723" s="1114">
        <f t="shared" si="87"/>
        <v>-1.2</v>
      </c>
      <c r="K1723" s="1119"/>
      <c r="L1723" s="1119"/>
    </row>
    <row r="1724" spans="3:12" x14ac:dyDescent="0.25">
      <c r="C1724" s="1148" t="s">
        <v>793</v>
      </c>
      <c r="D1724" s="1110" t="s">
        <v>1785</v>
      </c>
      <c r="E1724" s="1121" t="s">
        <v>2530</v>
      </c>
      <c r="F1724" s="1112">
        <v>1</v>
      </c>
      <c r="G1724" s="1110">
        <v>22.8</v>
      </c>
      <c r="H1724" s="1113"/>
      <c r="I1724" s="1113"/>
      <c r="J1724" s="1114">
        <f t="shared" si="87"/>
        <v>22.8</v>
      </c>
      <c r="K1724" s="1119"/>
      <c r="L1724" s="1119"/>
    </row>
    <row r="1725" spans="3:12" x14ac:dyDescent="0.25">
      <c r="C1725" s="1148"/>
      <c r="D1725" s="1110"/>
      <c r="E1725" s="1121" t="s">
        <v>2297</v>
      </c>
      <c r="F1725" s="1112">
        <v>-1</v>
      </c>
      <c r="G1725" s="1110">
        <v>0.9</v>
      </c>
      <c r="H1725" s="1113"/>
      <c r="I1725" s="1113"/>
      <c r="J1725" s="1114">
        <f t="shared" si="87"/>
        <v>-0.9</v>
      </c>
      <c r="K1725" s="1119"/>
      <c r="L1725" s="1119"/>
    </row>
    <row r="1726" spans="3:12" x14ac:dyDescent="0.25">
      <c r="C1726" s="1148"/>
      <c r="D1726" s="1110"/>
      <c r="E1726" s="1121" t="s">
        <v>2297</v>
      </c>
      <c r="F1726" s="1112">
        <v>-1</v>
      </c>
      <c r="G1726" s="1110">
        <v>1.2</v>
      </c>
      <c r="H1726" s="1113"/>
      <c r="I1726" s="1113"/>
      <c r="J1726" s="1114">
        <f t="shared" si="87"/>
        <v>-1.2</v>
      </c>
      <c r="K1726" s="1119"/>
      <c r="L1726" s="1119"/>
    </row>
    <row r="1727" spans="3:12" x14ac:dyDescent="0.25">
      <c r="C1727" s="1148"/>
      <c r="D1727" s="1110"/>
      <c r="E1727" s="1121"/>
      <c r="F1727" s="1112"/>
      <c r="G1727" s="1110"/>
      <c r="H1727" s="1113"/>
      <c r="I1727" s="1113"/>
      <c r="J1727" s="1114"/>
      <c r="K1727" s="1119"/>
      <c r="L1727" s="1119"/>
    </row>
    <row r="1728" spans="3:12" x14ac:dyDescent="0.25">
      <c r="C1728" s="1148"/>
      <c r="D1728" s="1110"/>
      <c r="E1728" s="1118" t="s">
        <v>1798</v>
      </c>
      <c r="F1728" s="1112"/>
      <c r="G1728" s="1110"/>
      <c r="H1728" s="1113"/>
      <c r="I1728" s="1113"/>
      <c r="J1728" s="1114"/>
      <c r="K1728" s="1119"/>
      <c r="L1728" s="1119"/>
    </row>
    <row r="1729" spans="3:12" x14ac:dyDescent="0.25">
      <c r="C1729" s="1148" t="s">
        <v>793</v>
      </c>
      <c r="D1729" s="1110" t="s">
        <v>1826</v>
      </c>
      <c r="E1729" s="1121" t="s">
        <v>2532</v>
      </c>
      <c r="F1729" s="1112">
        <v>1</v>
      </c>
      <c r="G1729" s="1110">
        <v>23.44</v>
      </c>
      <c r="H1729" s="1113"/>
      <c r="I1729" s="1113"/>
      <c r="J1729" s="1114">
        <f t="shared" ref="J1729:J1740" si="88">PRODUCT(F1729:I1729)</f>
        <v>23.44</v>
      </c>
      <c r="K1729" s="1119"/>
      <c r="L1729" s="1119"/>
    </row>
    <row r="1730" spans="3:12" x14ac:dyDescent="0.25">
      <c r="C1730" s="1148"/>
      <c r="D1730" s="1110"/>
      <c r="E1730" s="1121" t="s">
        <v>2297</v>
      </c>
      <c r="F1730" s="1112">
        <v>-1</v>
      </c>
      <c r="G1730" s="1110">
        <v>0.9</v>
      </c>
      <c r="H1730" s="1113"/>
      <c r="I1730" s="1113"/>
      <c r="J1730" s="1114">
        <f t="shared" si="88"/>
        <v>-0.9</v>
      </c>
      <c r="K1730" s="1119"/>
      <c r="L1730" s="1119"/>
    </row>
    <row r="1731" spans="3:12" x14ac:dyDescent="0.25">
      <c r="C1731" s="1148"/>
      <c r="D1731" s="1110"/>
      <c r="E1731" s="1121" t="s">
        <v>2297</v>
      </c>
      <c r="F1731" s="1112">
        <v>-1</v>
      </c>
      <c r="G1731" s="1110">
        <v>1.2</v>
      </c>
      <c r="H1731" s="1113"/>
      <c r="I1731" s="1113"/>
      <c r="J1731" s="1114">
        <f t="shared" si="88"/>
        <v>-1.2</v>
      </c>
      <c r="K1731" s="1119"/>
      <c r="L1731" s="1119"/>
    </row>
    <row r="1732" spans="3:12" x14ac:dyDescent="0.25">
      <c r="C1732" s="1148" t="s">
        <v>793</v>
      </c>
      <c r="D1732" s="1110" t="s">
        <v>2178</v>
      </c>
      <c r="E1732" s="1121" t="s">
        <v>2532</v>
      </c>
      <c r="F1732" s="1112">
        <v>1</v>
      </c>
      <c r="G1732" s="1110">
        <v>23.9</v>
      </c>
      <c r="H1732" s="1113"/>
      <c r="I1732" s="1113"/>
      <c r="J1732" s="1114">
        <f t="shared" si="88"/>
        <v>23.9</v>
      </c>
      <c r="K1732" s="1119"/>
      <c r="L1732" s="1119"/>
    </row>
    <row r="1733" spans="3:12" x14ac:dyDescent="0.25">
      <c r="C1733" s="1148"/>
      <c r="D1733" s="1110"/>
      <c r="E1733" s="1121" t="s">
        <v>2297</v>
      </c>
      <c r="F1733" s="1112">
        <v>-1</v>
      </c>
      <c r="G1733" s="1110">
        <v>0.9</v>
      </c>
      <c r="H1733" s="1113"/>
      <c r="I1733" s="1113"/>
      <c r="J1733" s="1114">
        <f t="shared" si="88"/>
        <v>-0.9</v>
      </c>
      <c r="K1733" s="1119"/>
      <c r="L1733" s="1119"/>
    </row>
    <row r="1734" spans="3:12" x14ac:dyDescent="0.25">
      <c r="C1734" s="1148"/>
      <c r="D1734" s="1110"/>
      <c r="E1734" s="1121" t="s">
        <v>2297</v>
      </c>
      <c r="F1734" s="1112">
        <v>-1</v>
      </c>
      <c r="G1734" s="1110">
        <v>1.2</v>
      </c>
      <c r="H1734" s="1113"/>
      <c r="I1734" s="1113"/>
      <c r="J1734" s="1114">
        <f t="shared" si="88"/>
        <v>-1.2</v>
      </c>
      <c r="K1734" s="1119"/>
      <c r="L1734" s="1119"/>
    </row>
    <row r="1735" spans="3:12" x14ac:dyDescent="0.25">
      <c r="C1735" s="1148" t="s">
        <v>793</v>
      </c>
      <c r="D1735" s="1110" t="s">
        <v>1838</v>
      </c>
      <c r="E1735" s="1121" t="s">
        <v>4782</v>
      </c>
      <c r="F1735" s="1112">
        <v>1</v>
      </c>
      <c r="G1735" s="1110">
        <v>14.9</v>
      </c>
      <c r="H1735" s="1113"/>
      <c r="I1735" s="1113"/>
      <c r="J1735" s="1114">
        <f t="shared" si="88"/>
        <v>14.9</v>
      </c>
      <c r="K1735" s="1119"/>
      <c r="L1735" s="1119"/>
    </row>
    <row r="1736" spans="3:12" x14ac:dyDescent="0.25">
      <c r="C1736" s="1148"/>
      <c r="D1736" s="1110"/>
      <c r="E1736" s="1121" t="s">
        <v>2297</v>
      </c>
      <c r="F1736" s="1112">
        <v>-1</v>
      </c>
      <c r="G1736" s="1110">
        <v>1.2</v>
      </c>
      <c r="H1736" s="1113"/>
      <c r="I1736" s="1113"/>
      <c r="J1736" s="1114">
        <f t="shared" si="88"/>
        <v>-1.2</v>
      </c>
      <c r="K1736" s="1119"/>
      <c r="L1736" s="1119"/>
    </row>
    <row r="1737" spans="3:12" x14ac:dyDescent="0.25">
      <c r="C1737" s="1148" t="s">
        <v>793</v>
      </c>
      <c r="D1737" s="1110" t="s">
        <v>1841</v>
      </c>
      <c r="E1737" s="1121" t="s">
        <v>4783</v>
      </c>
      <c r="F1737" s="1112">
        <v>1</v>
      </c>
      <c r="G1737" s="1110">
        <v>16.7</v>
      </c>
      <c r="H1737" s="1113"/>
      <c r="I1737" s="1113"/>
      <c r="J1737" s="1114">
        <f t="shared" si="88"/>
        <v>16.7</v>
      </c>
      <c r="K1737" s="1119"/>
      <c r="L1737" s="1119"/>
    </row>
    <row r="1738" spans="3:12" x14ac:dyDescent="0.25">
      <c r="C1738" s="1148"/>
      <c r="D1738" s="1110"/>
      <c r="E1738" s="1121" t="s">
        <v>2297</v>
      </c>
      <c r="F1738" s="1112">
        <v>-1</v>
      </c>
      <c r="G1738" s="1110">
        <v>1.2</v>
      </c>
      <c r="H1738" s="1113"/>
      <c r="I1738" s="1113"/>
      <c r="J1738" s="1114">
        <f t="shared" si="88"/>
        <v>-1.2</v>
      </c>
      <c r="K1738" s="1119"/>
      <c r="L1738" s="1119"/>
    </row>
    <row r="1739" spans="3:12" x14ac:dyDescent="0.25">
      <c r="C1739" s="1148" t="s">
        <v>793</v>
      </c>
      <c r="D1739" s="1110" t="s">
        <v>1814</v>
      </c>
      <c r="E1739" s="1121" t="s">
        <v>2533</v>
      </c>
      <c r="F1739" s="1112">
        <v>1</v>
      </c>
      <c r="G1739" s="1110">
        <v>14.8</v>
      </c>
      <c r="H1739" s="1113"/>
      <c r="I1739" s="1113"/>
      <c r="J1739" s="1114">
        <f t="shared" si="88"/>
        <v>14.8</v>
      </c>
      <c r="K1739" s="1119"/>
      <c r="L1739" s="1119"/>
    </row>
    <row r="1740" spans="3:12" x14ac:dyDescent="0.25">
      <c r="C1740" s="1148"/>
      <c r="D1740" s="1110"/>
      <c r="E1740" s="1121" t="s">
        <v>2297</v>
      </c>
      <c r="F1740" s="1112">
        <v>-1</v>
      </c>
      <c r="G1740" s="1110">
        <v>1.2</v>
      </c>
      <c r="H1740" s="1113"/>
      <c r="I1740" s="1113"/>
      <c r="J1740" s="1114">
        <f t="shared" si="88"/>
        <v>-1.2</v>
      </c>
      <c r="K1740" s="1119"/>
      <c r="L1740" s="1119"/>
    </row>
    <row r="1741" spans="3:12" x14ac:dyDescent="0.25">
      <c r="C1741" s="1148"/>
      <c r="D1741" s="1110"/>
      <c r="E1741" s="1121"/>
      <c r="F1741" s="1112"/>
      <c r="G1741" s="1110"/>
      <c r="H1741" s="1113"/>
      <c r="I1741" s="1113"/>
      <c r="J1741" s="1114"/>
      <c r="K1741" s="1119"/>
      <c r="L1741" s="1119"/>
    </row>
    <row r="1742" spans="3:12" x14ac:dyDescent="0.25">
      <c r="C1742" s="1148"/>
      <c r="D1742" s="1110"/>
      <c r="E1742" s="1118" t="s">
        <v>1844</v>
      </c>
      <c r="F1742" s="1112"/>
      <c r="G1742" s="1110"/>
      <c r="H1742" s="1113"/>
      <c r="I1742" s="1113"/>
      <c r="J1742" s="1114"/>
      <c r="K1742" s="1119"/>
      <c r="L1742" s="1119"/>
    </row>
    <row r="1743" spans="3:12" x14ac:dyDescent="0.25">
      <c r="C1743" s="1148" t="s">
        <v>793</v>
      </c>
      <c r="D1743" s="1110" t="s">
        <v>1847</v>
      </c>
      <c r="E1743" s="1121" t="s">
        <v>2531</v>
      </c>
      <c r="F1743" s="1112">
        <v>1</v>
      </c>
      <c r="G1743" s="1110">
        <v>20.2</v>
      </c>
      <c r="H1743" s="1113"/>
      <c r="I1743" s="1113"/>
      <c r="J1743" s="1114">
        <f t="shared" ref="J1743:J1772" si="89">PRODUCT(F1743:I1743)</f>
        <v>20.2</v>
      </c>
      <c r="K1743" s="1119"/>
      <c r="L1743" s="1119"/>
    </row>
    <row r="1744" spans="3:12" x14ac:dyDescent="0.25">
      <c r="C1744" s="1148"/>
      <c r="D1744" s="1110"/>
      <c r="E1744" s="1121" t="s">
        <v>2297</v>
      </c>
      <c r="F1744" s="1112">
        <v>-1</v>
      </c>
      <c r="G1744" s="1110">
        <v>0.9</v>
      </c>
      <c r="H1744" s="1113"/>
      <c r="I1744" s="1113"/>
      <c r="J1744" s="1114">
        <f t="shared" si="89"/>
        <v>-0.9</v>
      </c>
      <c r="K1744" s="1119"/>
      <c r="L1744" s="1119"/>
    </row>
    <row r="1745" spans="3:12" x14ac:dyDescent="0.25">
      <c r="C1745" s="1148"/>
      <c r="D1745" s="1110"/>
      <c r="E1745" s="1121" t="s">
        <v>2297</v>
      </c>
      <c r="F1745" s="1112">
        <v>-1</v>
      </c>
      <c r="G1745" s="1110">
        <v>1.2</v>
      </c>
      <c r="H1745" s="1113"/>
      <c r="I1745" s="1113"/>
      <c r="J1745" s="1114">
        <f t="shared" si="89"/>
        <v>-1.2</v>
      </c>
      <c r="K1745" s="1119"/>
      <c r="L1745" s="1119"/>
    </row>
    <row r="1746" spans="3:12" x14ac:dyDescent="0.25">
      <c r="C1746" s="1148" t="s">
        <v>793</v>
      </c>
      <c r="D1746" s="1110" t="s">
        <v>1848</v>
      </c>
      <c r="E1746" s="1121" t="s">
        <v>2531</v>
      </c>
      <c r="F1746" s="1112">
        <v>1</v>
      </c>
      <c r="G1746" s="1110">
        <v>19.54</v>
      </c>
      <c r="H1746" s="1113"/>
      <c r="I1746" s="1113"/>
      <c r="J1746" s="1114">
        <f t="shared" si="89"/>
        <v>19.54</v>
      </c>
      <c r="K1746" s="1119"/>
      <c r="L1746" s="1119"/>
    </row>
    <row r="1747" spans="3:12" x14ac:dyDescent="0.25">
      <c r="C1747" s="1148"/>
      <c r="D1747" s="1110"/>
      <c r="E1747" s="1121" t="s">
        <v>2297</v>
      </c>
      <c r="F1747" s="1112">
        <v>-1</v>
      </c>
      <c r="G1747" s="1110">
        <v>0.9</v>
      </c>
      <c r="H1747" s="1113"/>
      <c r="I1747" s="1113"/>
      <c r="J1747" s="1114">
        <f t="shared" si="89"/>
        <v>-0.9</v>
      </c>
      <c r="K1747" s="1119"/>
      <c r="L1747" s="1119"/>
    </row>
    <row r="1748" spans="3:12" x14ac:dyDescent="0.25">
      <c r="C1748" s="1148"/>
      <c r="D1748" s="1110"/>
      <c r="E1748" s="1121" t="s">
        <v>2297</v>
      </c>
      <c r="F1748" s="1112">
        <v>-1</v>
      </c>
      <c r="G1748" s="1110">
        <v>1.2</v>
      </c>
      <c r="H1748" s="1113"/>
      <c r="I1748" s="1113"/>
      <c r="J1748" s="1114">
        <f t="shared" si="89"/>
        <v>-1.2</v>
      </c>
      <c r="K1748" s="1119"/>
      <c r="L1748" s="1119"/>
    </row>
    <row r="1749" spans="3:12" x14ac:dyDescent="0.25">
      <c r="C1749" s="1148" t="s">
        <v>793</v>
      </c>
      <c r="D1749" s="1110" t="s">
        <v>1852</v>
      </c>
      <c r="E1749" s="1121" t="s">
        <v>2531</v>
      </c>
      <c r="F1749" s="1112">
        <v>1</v>
      </c>
      <c r="G1749" s="1110">
        <v>18.100000000000001</v>
      </c>
      <c r="H1749" s="1113"/>
      <c r="I1749" s="1113"/>
      <c r="J1749" s="1114">
        <f t="shared" si="89"/>
        <v>18.100000000000001</v>
      </c>
      <c r="K1749" s="1119"/>
      <c r="L1749" s="1119"/>
    </row>
    <row r="1750" spans="3:12" x14ac:dyDescent="0.25">
      <c r="C1750" s="1148"/>
      <c r="D1750" s="1110"/>
      <c r="E1750" s="1121" t="s">
        <v>2297</v>
      </c>
      <c r="F1750" s="1112">
        <v>-1</v>
      </c>
      <c r="G1750" s="1110">
        <v>0.9</v>
      </c>
      <c r="H1750" s="1113"/>
      <c r="I1750" s="1113"/>
      <c r="J1750" s="1114">
        <f t="shared" si="89"/>
        <v>-0.9</v>
      </c>
      <c r="K1750" s="1119"/>
      <c r="L1750" s="1119"/>
    </row>
    <row r="1751" spans="3:12" x14ac:dyDescent="0.25">
      <c r="C1751" s="1148"/>
      <c r="D1751" s="1110"/>
      <c r="E1751" s="1121" t="s">
        <v>2297</v>
      </c>
      <c r="F1751" s="1112">
        <v>-1</v>
      </c>
      <c r="G1751" s="1110">
        <v>1.2</v>
      </c>
      <c r="H1751" s="1113"/>
      <c r="I1751" s="1113"/>
      <c r="J1751" s="1114">
        <f t="shared" si="89"/>
        <v>-1.2</v>
      </c>
      <c r="K1751" s="1119"/>
      <c r="L1751" s="1119"/>
    </row>
    <row r="1752" spans="3:12" x14ac:dyDescent="0.25">
      <c r="C1752" s="1148" t="s">
        <v>793</v>
      </c>
      <c r="D1752" s="1110" t="s">
        <v>1855</v>
      </c>
      <c r="E1752" s="1121" t="s">
        <v>4784</v>
      </c>
      <c r="F1752" s="1112">
        <v>1</v>
      </c>
      <c r="G1752" s="1110">
        <v>19.3</v>
      </c>
      <c r="H1752" s="1113"/>
      <c r="I1752" s="1113"/>
      <c r="J1752" s="1114">
        <f t="shared" si="89"/>
        <v>19.3</v>
      </c>
      <c r="K1752" s="1119"/>
      <c r="L1752" s="1119"/>
    </row>
    <row r="1753" spans="3:12" x14ac:dyDescent="0.25">
      <c r="C1753" s="1148"/>
      <c r="D1753" s="1110"/>
      <c r="E1753" s="1121" t="s">
        <v>2297</v>
      </c>
      <c r="F1753" s="1112">
        <v>-1</v>
      </c>
      <c r="G1753" s="1110">
        <v>0.9</v>
      </c>
      <c r="H1753" s="1113"/>
      <c r="I1753" s="1113"/>
      <c r="J1753" s="1114">
        <f t="shared" si="89"/>
        <v>-0.9</v>
      </c>
      <c r="K1753" s="1119"/>
      <c r="L1753" s="1119"/>
    </row>
    <row r="1754" spans="3:12" x14ac:dyDescent="0.25">
      <c r="C1754" s="1148"/>
      <c r="D1754" s="1110"/>
      <c r="E1754" s="1121" t="s">
        <v>2297</v>
      </c>
      <c r="F1754" s="1112">
        <v>-1</v>
      </c>
      <c r="G1754" s="1110">
        <v>1</v>
      </c>
      <c r="H1754" s="1113"/>
      <c r="I1754" s="1113"/>
      <c r="J1754" s="1114">
        <f t="shared" si="89"/>
        <v>-1</v>
      </c>
      <c r="K1754" s="1119"/>
      <c r="L1754" s="1119"/>
    </row>
    <row r="1755" spans="3:12" x14ac:dyDescent="0.25">
      <c r="C1755" s="1148"/>
      <c r="D1755" s="1110"/>
      <c r="E1755" s="1121" t="s">
        <v>2297</v>
      </c>
      <c r="F1755" s="1112">
        <v>-1</v>
      </c>
      <c r="G1755" s="1110">
        <v>1.2</v>
      </c>
      <c r="H1755" s="1113"/>
      <c r="I1755" s="1113"/>
      <c r="J1755" s="1114">
        <f t="shared" si="89"/>
        <v>-1.2</v>
      </c>
      <c r="K1755" s="1119"/>
      <c r="L1755" s="1119"/>
    </row>
    <row r="1756" spans="3:12" x14ac:dyDescent="0.25">
      <c r="C1756" s="1148" t="s">
        <v>793</v>
      </c>
      <c r="D1756" s="1110" t="s">
        <v>2166</v>
      </c>
      <c r="E1756" s="1121" t="s">
        <v>156</v>
      </c>
      <c r="F1756" s="1112">
        <v>1</v>
      </c>
      <c r="G1756" s="1110">
        <v>9.9</v>
      </c>
      <c r="H1756" s="1113"/>
      <c r="I1756" s="1113"/>
      <c r="J1756" s="1114">
        <f t="shared" si="89"/>
        <v>9.9</v>
      </c>
      <c r="K1756" s="1119"/>
      <c r="L1756" s="1119"/>
    </row>
    <row r="1757" spans="3:12" x14ac:dyDescent="0.25">
      <c r="C1757" s="1148"/>
      <c r="D1757" s="1110"/>
      <c r="E1757" s="1121" t="s">
        <v>2297</v>
      </c>
      <c r="F1757" s="1112">
        <v>-2</v>
      </c>
      <c r="G1757" s="1110">
        <v>1</v>
      </c>
      <c r="H1757" s="1113"/>
      <c r="I1757" s="1113"/>
      <c r="J1757" s="1114">
        <f t="shared" si="89"/>
        <v>-2</v>
      </c>
      <c r="K1757" s="1119"/>
      <c r="L1757" s="1119"/>
    </row>
    <row r="1758" spans="3:12" x14ac:dyDescent="0.25">
      <c r="C1758" s="1148" t="s">
        <v>793</v>
      </c>
      <c r="D1758" s="1110" t="s">
        <v>2184</v>
      </c>
      <c r="E1758" s="1121" t="s">
        <v>4785</v>
      </c>
      <c r="F1758" s="1112">
        <v>1</v>
      </c>
      <c r="G1758" s="1110">
        <v>16.3</v>
      </c>
      <c r="H1758" s="1113"/>
      <c r="I1758" s="1113"/>
      <c r="J1758" s="1114">
        <f t="shared" si="89"/>
        <v>16.3</v>
      </c>
      <c r="K1758" s="1119"/>
      <c r="L1758" s="1119"/>
    </row>
    <row r="1759" spans="3:12" x14ac:dyDescent="0.25">
      <c r="C1759" s="1148"/>
      <c r="D1759" s="1110"/>
      <c r="E1759" s="1121" t="s">
        <v>2297</v>
      </c>
      <c r="F1759" s="1112">
        <v>-1</v>
      </c>
      <c r="G1759" s="1110">
        <v>0.9</v>
      </c>
      <c r="H1759" s="1113"/>
      <c r="I1759" s="1113"/>
      <c r="J1759" s="1114">
        <f t="shared" si="89"/>
        <v>-0.9</v>
      </c>
      <c r="K1759" s="1119"/>
      <c r="L1759" s="1119"/>
    </row>
    <row r="1760" spans="3:12" x14ac:dyDescent="0.25">
      <c r="C1760" s="1148"/>
      <c r="D1760" s="1110"/>
      <c r="E1760" s="1121" t="s">
        <v>2297</v>
      </c>
      <c r="F1760" s="1112">
        <v>-1</v>
      </c>
      <c r="G1760" s="1110">
        <v>1.2</v>
      </c>
      <c r="H1760" s="1113"/>
      <c r="I1760" s="1113"/>
      <c r="J1760" s="1114">
        <f t="shared" si="89"/>
        <v>-1.2</v>
      </c>
      <c r="K1760" s="1119"/>
      <c r="L1760" s="1119"/>
    </row>
    <row r="1761" spans="3:12" x14ac:dyDescent="0.25">
      <c r="C1761" s="1148" t="s">
        <v>793</v>
      </c>
      <c r="D1761" s="1110" t="s">
        <v>1862</v>
      </c>
      <c r="E1761" s="1121" t="s">
        <v>2537</v>
      </c>
      <c r="F1761" s="1112">
        <v>1</v>
      </c>
      <c r="G1761" s="1110">
        <v>18.440000000000001</v>
      </c>
      <c r="H1761" s="1113"/>
      <c r="I1761" s="1113"/>
      <c r="J1761" s="1114">
        <f t="shared" si="89"/>
        <v>18.440000000000001</v>
      </c>
      <c r="K1761" s="1119"/>
      <c r="L1761" s="1119"/>
    </row>
    <row r="1762" spans="3:12" x14ac:dyDescent="0.25">
      <c r="C1762" s="1148"/>
      <c r="D1762" s="1110"/>
      <c r="E1762" s="1121" t="s">
        <v>2297</v>
      </c>
      <c r="F1762" s="1112">
        <v>-1</v>
      </c>
      <c r="G1762" s="1110">
        <v>0.9</v>
      </c>
      <c r="H1762" s="1113"/>
      <c r="I1762" s="1113"/>
      <c r="J1762" s="1114">
        <f t="shared" si="89"/>
        <v>-0.9</v>
      </c>
      <c r="K1762" s="1119"/>
      <c r="L1762" s="1119"/>
    </row>
    <row r="1763" spans="3:12" x14ac:dyDescent="0.25">
      <c r="C1763" s="1148"/>
      <c r="D1763" s="1110"/>
      <c r="E1763" s="1121" t="s">
        <v>2297</v>
      </c>
      <c r="F1763" s="1112">
        <v>-1</v>
      </c>
      <c r="G1763" s="1110">
        <v>1</v>
      </c>
      <c r="H1763" s="1113"/>
      <c r="I1763" s="1113"/>
      <c r="J1763" s="1114">
        <f t="shared" si="89"/>
        <v>-1</v>
      </c>
      <c r="K1763" s="1119"/>
      <c r="L1763" s="1119"/>
    </row>
    <row r="1764" spans="3:12" x14ac:dyDescent="0.25">
      <c r="C1764" s="1148"/>
      <c r="D1764" s="1110"/>
      <c r="E1764" s="1121" t="s">
        <v>2297</v>
      </c>
      <c r="F1764" s="1112">
        <v>-1</v>
      </c>
      <c r="G1764" s="1110">
        <v>1.2</v>
      </c>
      <c r="H1764" s="1113"/>
      <c r="I1764" s="1113"/>
      <c r="J1764" s="1114">
        <f t="shared" si="89"/>
        <v>-1.2</v>
      </c>
      <c r="K1764" s="1119"/>
      <c r="L1764" s="1119"/>
    </row>
    <row r="1765" spans="3:12" x14ac:dyDescent="0.25">
      <c r="C1765" s="1148" t="s">
        <v>793</v>
      </c>
      <c r="D1765" s="1110" t="s">
        <v>1864</v>
      </c>
      <c r="E1765" s="1121" t="s">
        <v>156</v>
      </c>
      <c r="F1765" s="1112">
        <v>1</v>
      </c>
      <c r="G1765" s="1110">
        <v>11.9</v>
      </c>
      <c r="H1765" s="1113"/>
      <c r="I1765" s="1113"/>
      <c r="J1765" s="1114">
        <f t="shared" si="89"/>
        <v>11.9</v>
      </c>
      <c r="K1765" s="1119"/>
      <c r="L1765" s="1119"/>
    </row>
    <row r="1766" spans="3:12" x14ac:dyDescent="0.25">
      <c r="C1766" s="1148"/>
      <c r="D1766" s="1110"/>
      <c r="E1766" s="1121" t="s">
        <v>2297</v>
      </c>
      <c r="F1766" s="1112">
        <v>-2</v>
      </c>
      <c r="G1766" s="1110">
        <v>1</v>
      </c>
      <c r="H1766" s="1113"/>
      <c r="I1766" s="1113"/>
      <c r="J1766" s="1114">
        <f t="shared" si="89"/>
        <v>-2</v>
      </c>
      <c r="K1766" s="1119"/>
      <c r="L1766" s="1119"/>
    </row>
    <row r="1767" spans="3:12" x14ac:dyDescent="0.25">
      <c r="C1767" s="1148" t="s">
        <v>793</v>
      </c>
      <c r="D1767" s="1110" t="s">
        <v>2168</v>
      </c>
      <c r="E1767" s="1121" t="s">
        <v>4786</v>
      </c>
      <c r="F1767" s="1112">
        <v>1</v>
      </c>
      <c r="G1767" s="1110">
        <v>19.7</v>
      </c>
      <c r="H1767" s="1113"/>
      <c r="I1767" s="1113"/>
      <c r="J1767" s="1114">
        <f t="shared" si="89"/>
        <v>19.7</v>
      </c>
      <c r="K1767" s="1119"/>
      <c r="L1767" s="1119"/>
    </row>
    <row r="1768" spans="3:12" x14ac:dyDescent="0.25">
      <c r="C1768" s="1148"/>
      <c r="D1768" s="1110"/>
      <c r="E1768" s="1121" t="s">
        <v>2297</v>
      </c>
      <c r="F1768" s="1112">
        <v>-1</v>
      </c>
      <c r="G1768" s="1110">
        <v>0.9</v>
      </c>
      <c r="H1768" s="1113"/>
      <c r="I1768" s="1113"/>
      <c r="J1768" s="1114">
        <f t="shared" si="89"/>
        <v>-0.9</v>
      </c>
      <c r="K1768" s="1119"/>
      <c r="L1768" s="1119"/>
    </row>
    <row r="1769" spans="3:12" x14ac:dyDescent="0.25">
      <c r="C1769" s="1148"/>
      <c r="D1769" s="1110"/>
      <c r="E1769" s="1121" t="s">
        <v>2297</v>
      </c>
      <c r="F1769" s="1112">
        <v>-1</v>
      </c>
      <c r="G1769" s="1110">
        <v>1.2</v>
      </c>
      <c r="H1769" s="1113"/>
      <c r="I1769" s="1113"/>
      <c r="J1769" s="1114">
        <f t="shared" si="89"/>
        <v>-1.2</v>
      </c>
      <c r="K1769" s="1119"/>
      <c r="L1769" s="1119"/>
    </row>
    <row r="1770" spans="3:12" ht="26.4" x14ac:dyDescent="0.25">
      <c r="C1770" s="1148" t="s">
        <v>793</v>
      </c>
      <c r="D1770" s="1110" t="s">
        <v>1868</v>
      </c>
      <c r="E1770" s="1121" t="s">
        <v>2540</v>
      </c>
      <c r="F1770" s="1112">
        <v>1</v>
      </c>
      <c r="G1770" s="1110">
        <v>19.440000000000001</v>
      </c>
      <c r="H1770" s="1113"/>
      <c r="I1770" s="1113"/>
      <c r="J1770" s="1114">
        <f t="shared" si="89"/>
        <v>19.440000000000001</v>
      </c>
      <c r="K1770" s="1119"/>
      <c r="L1770" s="1119"/>
    </row>
    <row r="1771" spans="3:12" x14ac:dyDescent="0.25">
      <c r="C1771" s="1148"/>
      <c r="D1771" s="1110"/>
      <c r="E1771" s="1121" t="s">
        <v>2297</v>
      </c>
      <c r="F1771" s="1112">
        <v>-1</v>
      </c>
      <c r="G1771" s="1110">
        <v>0.9</v>
      </c>
      <c r="H1771" s="1113"/>
      <c r="I1771" s="1113"/>
      <c r="J1771" s="1114">
        <f t="shared" si="89"/>
        <v>-0.9</v>
      </c>
      <c r="K1771" s="1119"/>
      <c r="L1771" s="1119"/>
    </row>
    <row r="1772" spans="3:12" x14ac:dyDescent="0.25">
      <c r="C1772" s="1148"/>
      <c r="D1772" s="1110"/>
      <c r="E1772" s="1121" t="s">
        <v>2297</v>
      </c>
      <c r="F1772" s="1112">
        <v>-1</v>
      </c>
      <c r="G1772" s="1110">
        <v>1.2</v>
      </c>
      <c r="H1772" s="1113"/>
      <c r="I1772" s="1113"/>
      <c r="J1772" s="1114">
        <f t="shared" si="89"/>
        <v>-1.2</v>
      </c>
      <c r="K1772" s="1119"/>
      <c r="L1772" s="1119"/>
    </row>
    <row r="1773" spans="3:12" x14ac:dyDescent="0.25">
      <c r="C1773" s="1148"/>
      <c r="D1773" s="1110"/>
      <c r="E1773" s="1121"/>
      <c r="F1773" s="1112"/>
      <c r="G1773" s="1110"/>
      <c r="H1773" s="1113"/>
      <c r="I1773" s="1113"/>
      <c r="J1773" s="1114"/>
      <c r="K1773" s="1119"/>
      <c r="L1773" s="1119"/>
    </row>
    <row r="1774" spans="3:12" x14ac:dyDescent="0.25">
      <c r="C1774" s="1148"/>
      <c r="D1774" s="1110"/>
      <c r="E1774" s="1118" t="s">
        <v>1929</v>
      </c>
      <c r="F1774" s="1112"/>
      <c r="G1774" s="1110"/>
      <c r="H1774" s="1113"/>
      <c r="I1774" s="1113"/>
      <c r="J1774" s="1114"/>
      <c r="K1774" s="1119"/>
      <c r="L1774" s="1119"/>
    </row>
    <row r="1775" spans="3:12" ht="26.4" x14ac:dyDescent="0.25">
      <c r="C1775" s="1148" t="s">
        <v>793</v>
      </c>
      <c r="D1775" s="1110" t="s">
        <v>1872</v>
      </c>
      <c r="E1775" s="1121" t="s">
        <v>2540</v>
      </c>
      <c r="F1775" s="1112">
        <v>1</v>
      </c>
      <c r="G1775" s="1110">
        <v>19.600000000000001</v>
      </c>
      <c r="H1775" s="1113"/>
      <c r="I1775" s="1113"/>
      <c r="J1775" s="1114">
        <f t="shared" ref="J1775:J1810" si="90">PRODUCT(F1775:I1775)</f>
        <v>19.600000000000001</v>
      </c>
      <c r="K1775" s="1119"/>
      <c r="L1775" s="1119"/>
    </row>
    <row r="1776" spans="3:12" x14ac:dyDescent="0.25">
      <c r="C1776" s="1148"/>
      <c r="D1776" s="1110"/>
      <c r="E1776" s="1121" t="s">
        <v>2297</v>
      </c>
      <c r="F1776" s="1112">
        <v>-1</v>
      </c>
      <c r="G1776" s="1110">
        <v>0.9</v>
      </c>
      <c r="H1776" s="1113"/>
      <c r="I1776" s="1113"/>
      <c r="J1776" s="1114">
        <f t="shared" si="90"/>
        <v>-0.9</v>
      </c>
      <c r="K1776" s="1119"/>
      <c r="L1776" s="1119"/>
    </row>
    <row r="1777" spans="3:12" x14ac:dyDescent="0.25">
      <c r="C1777" s="1148"/>
      <c r="D1777" s="1110"/>
      <c r="E1777" s="1121" t="s">
        <v>2297</v>
      </c>
      <c r="F1777" s="1112">
        <v>-1</v>
      </c>
      <c r="G1777" s="1110">
        <v>1.2</v>
      </c>
      <c r="H1777" s="1113"/>
      <c r="I1777" s="1113"/>
      <c r="J1777" s="1114">
        <f t="shared" si="90"/>
        <v>-1.2</v>
      </c>
      <c r="K1777" s="1119"/>
      <c r="L1777" s="1119"/>
    </row>
    <row r="1778" spans="3:12" ht="26.4" x14ac:dyDescent="0.25">
      <c r="C1778" s="1148" t="s">
        <v>793</v>
      </c>
      <c r="D1778" s="1110" t="s">
        <v>1873</v>
      </c>
      <c r="E1778" s="1121" t="s">
        <v>2540</v>
      </c>
      <c r="F1778" s="1112">
        <v>1</v>
      </c>
      <c r="G1778" s="1110">
        <v>19.600000000000001</v>
      </c>
      <c r="H1778" s="1113"/>
      <c r="I1778" s="1113"/>
      <c r="J1778" s="1114">
        <f t="shared" si="90"/>
        <v>19.600000000000001</v>
      </c>
      <c r="K1778" s="1119"/>
      <c r="L1778" s="1119"/>
    </row>
    <row r="1779" spans="3:12" x14ac:dyDescent="0.25">
      <c r="C1779" s="1148"/>
      <c r="D1779" s="1110"/>
      <c r="E1779" s="1121" t="s">
        <v>2297</v>
      </c>
      <c r="F1779" s="1112">
        <v>-1</v>
      </c>
      <c r="G1779" s="1110">
        <v>0.9</v>
      </c>
      <c r="H1779" s="1113"/>
      <c r="I1779" s="1113"/>
      <c r="J1779" s="1114">
        <f t="shared" si="90"/>
        <v>-0.9</v>
      </c>
      <c r="K1779" s="1119"/>
      <c r="L1779" s="1119"/>
    </row>
    <row r="1780" spans="3:12" x14ac:dyDescent="0.25">
      <c r="C1780" s="1148"/>
      <c r="D1780" s="1110"/>
      <c r="E1780" s="1121" t="s">
        <v>2297</v>
      </c>
      <c r="F1780" s="1112">
        <v>-1</v>
      </c>
      <c r="G1780" s="1110">
        <v>1.2</v>
      </c>
      <c r="H1780" s="1113"/>
      <c r="I1780" s="1113"/>
      <c r="J1780" s="1114">
        <f t="shared" si="90"/>
        <v>-1.2</v>
      </c>
      <c r="K1780" s="1119"/>
      <c r="L1780" s="1119"/>
    </row>
    <row r="1781" spans="3:12" ht="26.4" x14ac:dyDescent="0.25">
      <c r="C1781" s="1148" t="s">
        <v>793</v>
      </c>
      <c r="D1781" s="1110" t="s">
        <v>1891</v>
      </c>
      <c r="E1781" s="1121" t="s">
        <v>2540</v>
      </c>
      <c r="F1781" s="1112">
        <v>1</v>
      </c>
      <c r="G1781" s="1110">
        <v>19.04</v>
      </c>
      <c r="H1781" s="1113"/>
      <c r="I1781" s="1113"/>
      <c r="J1781" s="1114">
        <f t="shared" si="90"/>
        <v>19.04</v>
      </c>
      <c r="K1781" s="1119"/>
      <c r="L1781" s="1119"/>
    </row>
    <row r="1782" spans="3:12" x14ac:dyDescent="0.25">
      <c r="C1782" s="1148"/>
      <c r="D1782" s="1110"/>
      <c r="E1782" s="1121" t="s">
        <v>2297</v>
      </c>
      <c r="F1782" s="1112">
        <v>-1</v>
      </c>
      <c r="G1782" s="1110">
        <v>0.9</v>
      </c>
      <c r="H1782" s="1113"/>
      <c r="I1782" s="1113"/>
      <c r="J1782" s="1114">
        <f t="shared" si="90"/>
        <v>-0.9</v>
      </c>
      <c r="K1782" s="1119"/>
      <c r="L1782" s="1119"/>
    </row>
    <row r="1783" spans="3:12" x14ac:dyDescent="0.25">
      <c r="C1783" s="1148"/>
      <c r="D1783" s="1110"/>
      <c r="E1783" s="1121" t="s">
        <v>2297</v>
      </c>
      <c r="F1783" s="1112">
        <v>-1</v>
      </c>
      <c r="G1783" s="1110">
        <v>1.2</v>
      </c>
      <c r="H1783" s="1113"/>
      <c r="I1783" s="1113"/>
      <c r="J1783" s="1114">
        <f t="shared" si="90"/>
        <v>-1.2</v>
      </c>
      <c r="K1783" s="1119"/>
      <c r="L1783" s="1119"/>
    </row>
    <row r="1784" spans="3:12" x14ac:dyDescent="0.25">
      <c r="C1784" s="1148" t="s">
        <v>793</v>
      </c>
      <c r="D1784" s="1110" t="s">
        <v>1896</v>
      </c>
      <c r="E1784" s="1121" t="s">
        <v>2542</v>
      </c>
      <c r="F1784" s="1112">
        <v>1</v>
      </c>
      <c r="G1784" s="1110">
        <v>18.5</v>
      </c>
      <c r="H1784" s="1113"/>
      <c r="I1784" s="1113"/>
      <c r="J1784" s="1114">
        <f t="shared" si="90"/>
        <v>18.5</v>
      </c>
      <c r="K1784" s="1119"/>
      <c r="L1784" s="1119"/>
    </row>
    <row r="1785" spans="3:12" x14ac:dyDescent="0.25">
      <c r="C1785" s="1148"/>
      <c r="D1785" s="1110"/>
      <c r="E1785" s="1121" t="s">
        <v>2297</v>
      </c>
      <c r="F1785" s="1112">
        <v>-1</v>
      </c>
      <c r="G1785" s="1110">
        <v>0.9</v>
      </c>
      <c r="H1785" s="1113"/>
      <c r="I1785" s="1113"/>
      <c r="J1785" s="1114">
        <f t="shared" si="90"/>
        <v>-0.9</v>
      </c>
      <c r="K1785" s="1119"/>
      <c r="L1785" s="1119"/>
    </row>
    <row r="1786" spans="3:12" x14ac:dyDescent="0.25">
      <c r="C1786" s="1148"/>
      <c r="D1786" s="1110"/>
      <c r="E1786" s="1121" t="s">
        <v>2297</v>
      </c>
      <c r="F1786" s="1112">
        <v>-1</v>
      </c>
      <c r="G1786" s="1110">
        <v>1.2</v>
      </c>
      <c r="H1786" s="1113"/>
      <c r="I1786" s="1113"/>
      <c r="J1786" s="1114">
        <f t="shared" si="90"/>
        <v>-1.2</v>
      </c>
      <c r="K1786" s="1119"/>
      <c r="L1786" s="1119"/>
    </row>
    <row r="1787" spans="3:12" ht="26.4" x14ac:dyDescent="0.25">
      <c r="C1787" s="1148" t="s">
        <v>793</v>
      </c>
      <c r="D1787" s="1110" t="s">
        <v>1928</v>
      </c>
      <c r="E1787" s="1121" t="s">
        <v>2548</v>
      </c>
      <c r="F1787" s="1112">
        <v>1</v>
      </c>
      <c r="G1787" s="1110">
        <v>25.8</v>
      </c>
      <c r="H1787" s="1113"/>
      <c r="I1787" s="1113"/>
      <c r="J1787" s="1114">
        <f t="shared" si="90"/>
        <v>25.8</v>
      </c>
      <c r="K1787" s="1119"/>
      <c r="L1787" s="1119"/>
    </row>
    <row r="1788" spans="3:12" x14ac:dyDescent="0.25">
      <c r="C1788" s="1148"/>
      <c r="D1788" s="1110"/>
      <c r="E1788" s="1121" t="s">
        <v>2297</v>
      </c>
      <c r="F1788" s="1112">
        <v>-1</v>
      </c>
      <c r="G1788" s="1110">
        <v>0.9</v>
      </c>
      <c r="H1788" s="1113"/>
      <c r="I1788" s="1113"/>
      <c r="J1788" s="1114">
        <f t="shared" si="90"/>
        <v>-0.9</v>
      </c>
      <c r="K1788" s="1119"/>
      <c r="L1788" s="1119"/>
    </row>
    <row r="1789" spans="3:12" x14ac:dyDescent="0.25">
      <c r="C1789" s="1148"/>
      <c r="D1789" s="1110"/>
      <c r="E1789" s="1121" t="s">
        <v>2297</v>
      </c>
      <c r="F1789" s="1112">
        <v>-1</v>
      </c>
      <c r="G1789" s="1110">
        <v>1.2</v>
      </c>
      <c r="H1789" s="1113"/>
      <c r="I1789" s="1113"/>
      <c r="J1789" s="1114">
        <f t="shared" si="90"/>
        <v>-1.2</v>
      </c>
      <c r="K1789" s="1119"/>
      <c r="L1789" s="1119"/>
    </row>
    <row r="1790" spans="3:12" ht="26.4" x14ac:dyDescent="0.25">
      <c r="C1790" s="1148" t="s">
        <v>793</v>
      </c>
      <c r="D1790" s="1110" t="s">
        <v>1925</v>
      </c>
      <c r="E1790" s="1121" t="s">
        <v>4787</v>
      </c>
      <c r="F1790" s="1112">
        <v>1</v>
      </c>
      <c r="G1790" s="1110">
        <v>25.7</v>
      </c>
      <c r="H1790" s="1113"/>
      <c r="I1790" s="1113"/>
      <c r="J1790" s="1114">
        <f t="shared" si="90"/>
        <v>25.7</v>
      </c>
      <c r="K1790" s="1119"/>
      <c r="L1790" s="1119"/>
    </row>
    <row r="1791" spans="3:12" x14ac:dyDescent="0.25">
      <c r="C1791" s="1148"/>
      <c r="D1791" s="1110"/>
      <c r="E1791" s="1121" t="s">
        <v>2297</v>
      </c>
      <c r="F1791" s="1112">
        <v>-1</v>
      </c>
      <c r="G1791" s="1110">
        <v>0.9</v>
      </c>
      <c r="H1791" s="1113"/>
      <c r="I1791" s="1113"/>
      <c r="J1791" s="1114">
        <f t="shared" si="90"/>
        <v>-0.9</v>
      </c>
      <c r="K1791" s="1119"/>
      <c r="L1791" s="1119"/>
    </row>
    <row r="1792" spans="3:12" x14ac:dyDescent="0.25">
      <c r="C1792" s="1148"/>
      <c r="D1792" s="1110"/>
      <c r="E1792" s="1121" t="s">
        <v>2297</v>
      </c>
      <c r="F1792" s="1112">
        <v>-1</v>
      </c>
      <c r="G1792" s="1110">
        <v>1.2</v>
      </c>
      <c r="H1792" s="1113"/>
      <c r="I1792" s="1113"/>
      <c r="J1792" s="1114">
        <f t="shared" si="90"/>
        <v>-1.2</v>
      </c>
      <c r="K1792" s="1119"/>
      <c r="L1792" s="1119"/>
    </row>
    <row r="1793" spans="3:12" ht="26.4" x14ac:dyDescent="0.25">
      <c r="C1793" s="1148" t="s">
        <v>793</v>
      </c>
      <c r="D1793" s="1110" t="s">
        <v>1921</v>
      </c>
      <c r="E1793" s="1121" t="s">
        <v>4787</v>
      </c>
      <c r="F1793" s="1112">
        <v>1</v>
      </c>
      <c r="G1793" s="1110">
        <v>25.5</v>
      </c>
      <c r="H1793" s="1113"/>
      <c r="I1793" s="1113"/>
      <c r="J1793" s="1114">
        <f t="shared" si="90"/>
        <v>25.5</v>
      </c>
      <c r="K1793" s="1119"/>
      <c r="L1793" s="1119"/>
    </row>
    <row r="1794" spans="3:12" x14ac:dyDescent="0.25">
      <c r="C1794" s="1148"/>
      <c r="D1794" s="1110"/>
      <c r="E1794" s="1121" t="s">
        <v>2297</v>
      </c>
      <c r="F1794" s="1112">
        <v>-1</v>
      </c>
      <c r="G1794" s="1110">
        <v>0.9</v>
      </c>
      <c r="H1794" s="1113"/>
      <c r="I1794" s="1113"/>
      <c r="J1794" s="1114">
        <f t="shared" si="90"/>
        <v>-0.9</v>
      </c>
      <c r="K1794" s="1119"/>
      <c r="L1794" s="1119"/>
    </row>
    <row r="1795" spans="3:12" x14ac:dyDescent="0.25">
      <c r="C1795" s="1148"/>
      <c r="D1795" s="1110"/>
      <c r="E1795" s="1121" t="s">
        <v>2297</v>
      </c>
      <c r="F1795" s="1112">
        <v>-1</v>
      </c>
      <c r="G1795" s="1110">
        <v>1.2</v>
      </c>
      <c r="H1795" s="1113"/>
      <c r="I1795" s="1113"/>
      <c r="J1795" s="1114">
        <f t="shared" si="90"/>
        <v>-1.2</v>
      </c>
      <c r="K1795" s="1119"/>
      <c r="L1795" s="1119"/>
    </row>
    <row r="1796" spans="3:12" x14ac:dyDescent="0.25">
      <c r="C1796" s="1148" t="s">
        <v>793</v>
      </c>
      <c r="D1796" s="1110" t="s">
        <v>1924</v>
      </c>
      <c r="E1796" s="1121" t="s">
        <v>2546</v>
      </c>
      <c r="F1796" s="1112">
        <v>1</v>
      </c>
      <c r="G1796" s="1110">
        <v>25.9</v>
      </c>
      <c r="H1796" s="1113"/>
      <c r="I1796" s="1113"/>
      <c r="J1796" s="1114">
        <f t="shared" si="90"/>
        <v>25.9</v>
      </c>
      <c r="K1796" s="1119"/>
      <c r="L1796" s="1119"/>
    </row>
    <row r="1797" spans="3:12" x14ac:dyDescent="0.25">
      <c r="C1797" s="1148"/>
      <c r="D1797" s="1110"/>
      <c r="E1797" s="1121" t="s">
        <v>2297</v>
      </c>
      <c r="F1797" s="1112">
        <v>-1</v>
      </c>
      <c r="G1797" s="1110">
        <v>0.9</v>
      </c>
      <c r="H1797" s="1113"/>
      <c r="I1797" s="1113"/>
      <c r="J1797" s="1114">
        <f t="shared" si="90"/>
        <v>-0.9</v>
      </c>
      <c r="K1797" s="1119"/>
      <c r="L1797" s="1119"/>
    </row>
    <row r="1798" spans="3:12" x14ac:dyDescent="0.25">
      <c r="C1798" s="1148"/>
      <c r="D1798" s="1110"/>
      <c r="E1798" s="1121" t="s">
        <v>2297</v>
      </c>
      <c r="F1798" s="1112">
        <v>-1</v>
      </c>
      <c r="G1798" s="1110">
        <v>1.2</v>
      </c>
      <c r="H1798" s="1113"/>
      <c r="I1798" s="1113"/>
      <c r="J1798" s="1114">
        <f t="shared" si="90"/>
        <v>-1.2</v>
      </c>
      <c r="K1798" s="1119"/>
      <c r="L1798" s="1119"/>
    </row>
    <row r="1799" spans="3:12" x14ac:dyDescent="0.25">
      <c r="C1799" s="1148" t="s">
        <v>793</v>
      </c>
      <c r="D1799" s="1110" t="s">
        <v>1916</v>
      </c>
      <c r="E1799" s="1121" t="s">
        <v>2545</v>
      </c>
      <c r="F1799" s="1112">
        <v>1</v>
      </c>
      <c r="G1799" s="1110">
        <v>25.5</v>
      </c>
      <c r="H1799" s="1113"/>
      <c r="I1799" s="1113"/>
      <c r="J1799" s="1114">
        <f t="shared" si="90"/>
        <v>25.5</v>
      </c>
      <c r="K1799" s="1119"/>
      <c r="L1799" s="1119"/>
    </row>
    <row r="1800" spans="3:12" x14ac:dyDescent="0.25">
      <c r="C1800" s="1148"/>
      <c r="D1800" s="1110"/>
      <c r="E1800" s="1121" t="s">
        <v>2297</v>
      </c>
      <c r="F1800" s="1112">
        <v>-1</v>
      </c>
      <c r="G1800" s="1110">
        <v>0.9</v>
      </c>
      <c r="H1800" s="1113"/>
      <c r="I1800" s="1113"/>
      <c r="J1800" s="1114">
        <f t="shared" si="90"/>
        <v>-0.9</v>
      </c>
      <c r="K1800" s="1119"/>
      <c r="L1800" s="1119"/>
    </row>
    <row r="1801" spans="3:12" x14ac:dyDescent="0.25">
      <c r="C1801" s="1148"/>
      <c r="D1801" s="1110"/>
      <c r="E1801" s="1121" t="s">
        <v>2297</v>
      </c>
      <c r="F1801" s="1112">
        <v>-1</v>
      </c>
      <c r="G1801" s="1110">
        <v>1.2</v>
      </c>
      <c r="H1801" s="1113"/>
      <c r="I1801" s="1113"/>
      <c r="J1801" s="1114">
        <f t="shared" si="90"/>
        <v>-1.2</v>
      </c>
      <c r="K1801" s="1119"/>
      <c r="L1801" s="1119"/>
    </row>
    <row r="1802" spans="3:12" x14ac:dyDescent="0.25">
      <c r="C1802" s="1148" t="s">
        <v>793</v>
      </c>
      <c r="D1802" s="1110" t="s">
        <v>2176</v>
      </c>
      <c r="E1802" s="1121" t="s">
        <v>4788</v>
      </c>
      <c r="F1802" s="1112">
        <v>1</v>
      </c>
      <c r="G1802" s="1110">
        <v>15.8</v>
      </c>
      <c r="H1802" s="1113"/>
      <c r="I1802" s="1113"/>
      <c r="J1802" s="1114">
        <f t="shared" si="90"/>
        <v>15.8</v>
      </c>
      <c r="K1802" s="1119"/>
      <c r="L1802" s="1119"/>
    </row>
    <row r="1803" spans="3:12" x14ac:dyDescent="0.25">
      <c r="C1803" s="1148"/>
      <c r="D1803" s="1110"/>
      <c r="E1803" s="1121" t="s">
        <v>2297</v>
      </c>
      <c r="F1803" s="1112">
        <v>-1</v>
      </c>
      <c r="G1803" s="1110">
        <v>0.9</v>
      </c>
      <c r="H1803" s="1113"/>
      <c r="I1803" s="1113"/>
      <c r="J1803" s="1114">
        <f t="shared" si="90"/>
        <v>-0.9</v>
      </c>
      <c r="K1803" s="1119"/>
      <c r="L1803" s="1119"/>
    </row>
    <row r="1804" spans="3:12" x14ac:dyDescent="0.25">
      <c r="C1804" s="1148"/>
      <c r="D1804" s="1110"/>
      <c r="E1804" s="1121" t="s">
        <v>2297</v>
      </c>
      <c r="F1804" s="1112">
        <v>-1</v>
      </c>
      <c r="G1804" s="1110">
        <v>1</v>
      </c>
      <c r="H1804" s="1113"/>
      <c r="I1804" s="1113"/>
      <c r="J1804" s="1114">
        <f t="shared" si="90"/>
        <v>-1</v>
      </c>
      <c r="K1804" s="1119"/>
      <c r="L1804" s="1119"/>
    </row>
    <row r="1805" spans="3:12" x14ac:dyDescent="0.25">
      <c r="C1805" s="1148"/>
      <c r="D1805" s="1110"/>
      <c r="E1805" s="1121" t="s">
        <v>2297</v>
      </c>
      <c r="F1805" s="1112">
        <v>-1</v>
      </c>
      <c r="G1805" s="1110">
        <v>1.2</v>
      </c>
      <c r="H1805" s="1113"/>
      <c r="I1805" s="1113"/>
      <c r="J1805" s="1114">
        <f t="shared" si="90"/>
        <v>-1.2</v>
      </c>
      <c r="K1805" s="1119"/>
      <c r="L1805" s="1119"/>
    </row>
    <row r="1806" spans="3:12" x14ac:dyDescent="0.25">
      <c r="C1806" s="1148" t="s">
        <v>793</v>
      </c>
      <c r="D1806" s="1110" t="s">
        <v>1910</v>
      </c>
      <c r="E1806" s="1121" t="s">
        <v>156</v>
      </c>
      <c r="F1806" s="1112">
        <v>1</v>
      </c>
      <c r="G1806" s="1110">
        <v>8.9</v>
      </c>
      <c r="H1806" s="1113"/>
      <c r="I1806" s="1113"/>
      <c r="J1806" s="1114">
        <f t="shared" si="90"/>
        <v>8.9</v>
      </c>
      <c r="K1806" s="1119"/>
      <c r="L1806" s="1119"/>
    </row>
    <row r="1807" spans="3:12" x14ac:dyDescent="0.25">
      <c r="C1807" s="1148"/>
      <c r="D1807" s="1110"/>
      <c r="E1807" s="1121" t="s">
        <v>2297</v>
      </c>
      <c r="F1807" s="1112">
        <v>-2</v>
      </c>
      <c r="G1807" s="1110">
        <v>1</v>
      </c>
      <c r="H1807" s="1113"/>
      <c r="I1807" s="1113"/>
      <c r="J1807" s="1114">
        <f t="shared" si="90"/>
        <v>-2</v>
      </c>
      <c r="K1807" s="1119"/>
      <c r="L1807" s="1119"/>
    </row>
    <row r="1808" spans="3:12" x14ac:dyDescent="0.25">
      <c r="C1808" s="1148" t="s">
        <v>793</v>
      </c>
      <c r="D1808" s="1110" t="s">
        <v>1906</v>
      </c>
      <c r="E1808" s="1121" t="s">
        <v>4789</v>
      </c>
      <c r="F1808" s="1112">
        <v>1</v>
      </c>
      <c r="G1808" s="1110">
        <v>17.899999999999999</v>
      </c>
      <c r="H1808" s="1113"/>
      <c r="I1808" s="1113"/>
      <c r="J1808" s="1114">
        <f t="shared" si="90"/>
        <v>17.899999999999999</v>
      </c>
      <c r="K1808" s="1119"/>
      <c r="L1808" s="1119"/>
    </row>
    <row r="1809" spans="3:12" x14ac:dyDescent="0.25">
      <c r="C1809" s="1148"/>
      <c r="D1809" s="1110"/>
      <c r="E1809" s="1121" t="s">
        <v>2297</v>
      </c>
      <c r="F1809" s="1112">
        <v>-1</v>
      </c>
      <c r="G1809" s="1110">
        <v>0.9</v>
      </c>
      <c r="H1809" s="1113"/>
      <c r="I1809" s="1113"/>
      <c r="J1809" s="1114">
        <f t="shared" si="90"/>
        <v>-0.9</v>
      </c>
      <c r="K1809" s="1119"/>
      <c r="L1809" s="1119"/>
    </row>
    <row r="1810" spans="3:12" x14ac:dyDescent="0.25">
      <c r="C1810" s="1148"/>
      <c r="D1810" s="1110"/>
      <c r="E1810" s="1121" t="s">
        <v>2297</v>
      </c>
      <c r="F1810" s="1112">
        <v>-1</v>
      </c>
      <c r="G1810" s="1110">
        <v>1.2</v>
      </c>
      <c r="H1810" s="1113"/>
      <c r="I1810" s="1113"/>
      <c r="J1810" s="1114">
        <f t="shared" si="90"/>
        <v>-1.2</v>
      </c>
      <c r="K1810" s="1119"/>
      <c r="L1810" s="1119"/>
    </row>
    <row r="1811" spans="3:12" x14ac:dyDescent="0.25">
      <c r="C1811" s="1151"/>
      <c r="D1811" s="1126"/>
      <c r="E1811" s="1127"/>
      <c r="F1811" s="1112"/>
      <c r="G1811" s="1110"/>
      <c r="H1811" s="1113"/>
      <c r="I1811" s="1113"/>
      <c r="J1811" s="1114"/>
      <c r="K1811" s="1119"/>
      <c r="L1811" s="1119"/>
    </row>
  </sheetData>
  <mergeCells count="15">
    <mergeCell ref="D1669:L1669"/>
    <mergeCell ref="D12:L12"/>
    <mergeCell ref="D11:L11"/>
    <mergeCell ref="C4:L4"/>
    <mergeCell ref="D6:L6"/>
    <mergeCell ref="K7:L7"/>
    <mergeCell ref="K8:L8"/>
    <mergeCell ref="D10:L10"/>
    <mergeCell ref="D1290:L1290"/>
    <mergeCell ref="D1551:L1551"/>
    <mergeCell ref="D1073:L1073"/>
    <mergeCell ref="D1085:L1085"/>
    <mergeCell ref="D1200:L1200"/>
    <mergeCell ref="D1216:L1216"/>
    <mergeCell ref="D1274:L1274"/>
  </mergeCells>
  <pageMargins left="0.70866141732283472" right="0.70866141732283472" top="0.74803149606299213" bottom="0.74803149606299213" header="0.31496062992125984" footer="0.31496062992125984"/>
  <pageSetup paperSize="9" scale="54" fitToHeight="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55</vt:i4>
      </vt:variant>
    </vt:vector>
  </HeadingPairs>
  <TitlesOfParts>
    <vt:vector size="78" baseType="lpstr">
      <vt:lpstr>CARATULA</vt:lpstr>
      <vt:lpstr>RESUMEN</vt:lpstr>
      <vt:lpstr>03.04. PISOS Y PAVIMENTOS</vt:lpstr>
      <vt:lpstr>03.01. MUROS Y TABIQUES</vt:lpstr>
      <vt:lpstr>03.02. REVOQUES Y REVESTIMIE</vt:lpstr>
      <vt:lpstr>03.03.01. CIELORRASO</vt:lpstr>
      <vt:lpstr>03.03.02. FALSO CIELORASO</vt:lpstr>
      <vt:lpstr>03.05.01. ZOCALO</vt:lpstr>
      <vt:lpstr>03.05.02. CONTRAZOCALO</vt:lpstr>
      <vt:lpstr>03.06. CUBIERTAS Y COBERTURAS</vt:lpstr>
      <vt:lpstr>03.07.01 PUERTAS DE MADERA</vt:lpstr>
      <vt:lpstr>03.07.02. MUEBLES FIJOS</vt:lpstr>
      <vt:lpstr>03.07.03 VARIOS</vt:lpstr>
      <vt:lpstr>3.8.1, 3.8.2 Y 3.8.3 VENT.MA.MC</vt:lpstr>
      <vt:lpstr>03.09 CARP. METALICA Y HERRERIA</vt:lpstr>
      <vt:lpstr>3.10 CERRAJERIA </vt:lpstr>
      <vt:lpstr>3.11 VIDRIOS, CRISTALES Y SIMI </vt:lpstr>
      <vt:lpstr>03.12 PINTURA</vt:lpstr>
      <vt:lpstr>03.13 VARIOS, LIMP Y JARD </vt:lpstr>
      <vt:lpstr>03.14 CERCO PERIMÉTRICO</vt:lpstr>
      <vt:lpstr>03.15. SEÑALETICA</vt:lpstr>
      <vt:lpstr>03.16. SEGURIDAD</vt:lpstr>
      <vt:lpstr>3.2.8 REVESTIMIENTO</vt:lpstr>
      <vt:lpstr>'03.01. MUROS Y TABIQUES'!Área_de_impresión</vt:lpstr>
      <vt:lpstr>'03.02. REVOQUES Y REVESTIMIE'!Área_de_impresión</vt:lpstr>
      <vt:lpstr>'03.03.01. CIELORRASO'!Área_de_impresión</vt:lpstr>
      <vt:lpstr>'03.03.02. FALSO CIELORASO'!Área_de_impresión</vt:lpstr>
      <vt:lpstr>'03.04. PISOS Y PAVIMENTOS'!Área_de_impresión</vt:lpstr>
      <vt:lpstr>'03.05.01. ZOCALO'!Área_de_impresión</vt:lpstr>
      <vt:lpstr>'03.05.02. CONTRAZOCALO'!Área_de_impresión</vt:lpstr>
      <vt:lpstr>'03.06. CUBIERTAS Y COBERTURAS'!Área_de_impresión</vt:lpstr>
      <vt:lpstr>'03.07.02. MUEBLES FIJOS'!Área_de_impresión</vt:lpstr>
      <vt:lpstr>'03.07.03 VARIOS'!Área_de_impresión</vt:lpstr>
      <vt:lpstr>'03.09 CARP. METALICA Y HERRERIA'!Área_de_impresión</vt:lpstr>
      <vt:lpstr>'03.12 PINTURA'!Área_de_impresión</vt:lpstr>
      <vt:lpstr>'03.13 VARIOS, LIMP Y JARD '!Área_de_impresión</vt:lpstr>
      <vt:lpstr>'03.14 CERCO PERIMÉTRICO'!Área_de_impresión</vt:lpstr>
      <vt:lpstr>'03.15. SEÑALETICA'!Área_de_impresión</vt:lpstr>
      <vt:lpstr>'03.16. SEGURIDAD'!Área_de_impresión</vt:lpstr>
      <vt:lpstr>'3.10 CERRAJERIA '!Área_de_impresión</vt:lpstr>
      <vt:lpstr>'3.11 VIDRIOS, CRISTALES Y SIMI '!Área_de_impresión</vt:lpstr>
      <vt:lpstr>'3.2.8 REVESTIMIENTO'!Área_de_impresión</vt:lpstr>
      <vt:lpstr>'3.8.1, 3.8.2 Y 3.8.3 VENT.MA.MC'!Área_de_impresión</vt:lpstr>
      <vt:lpstr>CARATULA!Área_de_impresión</vt:lpstr>
      <vt:lpstr>RESUMEN!Área_de_impresión</vt:lpstr>
      <vt:lpstr>'03.09 CARP. METALICA Y HERRERIA'!C.METALICA</vt:lpstr>
      <vt:lpstr>'03.03.01. CIELORRASO'!CIELORRASO</vt:lpstr>
      <vt:lpstr>'03.06. CUBIERTAS Y COBERTURAS'!COBERTURA</vt:lpstr>
      <vt:lpstr>'03.01. MUROS Y TABIQUES'!MURO</vt:lpstr>
      <vt:lpstr>'03.07.01 PUERTAS DE MADERA'!MURO</vt:lpstr>
      <vt:lpstr>'03.04. PISOS Y PAVIMENTOS'!PISO</vt:lpstr>
      <vt:lpstr>RESUMEN</vt:lpstr>
      <vt:lpstr>'03.02. REVOQUES Y REVESTIMIE'!REVOQUE</vt:lpstr>
      <vt:lpstr>'3.11 VIDRIOS, CRISTALES Y SIMI '!REVOQUE</vt:lpstr>
      <vt:lpstr>'3.2.8 REVESTIMIENTO'!REVOQUE</vt:lpstr>
      <vt:lpstr>'03.01. MUROS Y TABIQUES'!Títulos_a_imprimir</vt:lpstr>
      <vt:lpstr>'03.02. REVOQUES Y REVESTIMIE'!Títulos_a_imprimir</vt:lpstr>
      <vt:lpstr>'03.03.01. CIELORRASO'!Títulos_a_imprimir</vt:lpstr>
      <vt:lpstr>'03.03.02. FALSO CIELORASO'!Títulos_a_imprimir</vt:lpstr>
      <vt:lpstr>'03.04. PISOS Y PAVIMENTOS'!Títulos_a_imprimir</vt:lpstr>
      <vt:lpstr>'03.05.01. ZOCALO'!Títulos_a_imprimir</vt:lpstr>
      <vt:lpstr>'03.05.02. CONTRAZOCALO'!Títulos_a_imprimir</vt:lpstr>
      <vt:lpstr>'03.06. CUBIERTAS Y COBERTURAS'!Títulos_a_imprimir</vt:lpstr>
      <vt:lpstr>'03.07.01 PUERTAS DE MADERA'!Títulos_a_imprimir</vt:lpstr>
      <vt:lpstr>'03.07.02. MUEBLES FIJOS'!Títulos_a_imprimir</vt:lpstr>
      <vt:lpstr>'03.07.03 VARIOS'!Títulos_a_imprimir</vt:lpstr>
      <vt:lpstr>'03.09 CARP. METALICA Y HERRERIA'!Títulos_a_imprimir</vt:lpstr>
      <vt:lpstr>'03.12 PINTURA'!Títulos_a_imprimir</vt:lpstr>
      <vt:lpstr>'03.13 VARIOS, LIMP Y JARD '!Títulos_a_imprimir</vt:lpstr>
      <vt:lpstr>'03.14 CERCO PERIMÉTRICO'!Títulos_a_imprimir</vt:lpstr>
      <vt:lpstr>'03.15. SEÑALETICA'!Títulos_a_imprimir</vt:lpstr>
      <vt:lpstr>'03.16. SEGURIDAD'!Títulos_a_imprimir</vt:lpstr>
      <vt:lpstr>'3.10 CERRAJERIA '!Títulos_a_imprimir</vt:lpstr>
      <vt:lpstr>'3.11 VIDRIOS, CRISTALES Y SIMI '!Títulos_a_imprimir</vt:lpstr>
      <vt:lpstr>'3.2.8 REVESTIMIENTO'!Títulos_a_imprimir</vt:lpstr>
      <vt:lpstr>'3.8.1, 3.8.2 Y 3.8.3 VENT.MA.MC'!Títulos_a_imprimir</vt:lpstr>
      <vt:lpstr>RESUMEN!Títulos_a_imprimir</vt:lpstr>
      <vt:lpstr>'03.05.01. ZOCALO'!ZOCALO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TOSHIBA</cp:lastModifiedBy>
  <cp:lastPrinted>2022-03-29T23:10:07Z</cp:lastPrinted>
  <dcterms:created xsi:type="dcterms:W3CDTF">2020-03-19T06:10:24Z</dcterms:created>
  <dcterms:modified xsi:type="dcterms:W3CDTF">2022-07-15T04:34:25Z</dcterms:modified>
</cp:coreProperties>
</file>